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Z:\2022\03. Marzo\13. Propuesta de Formatos LDF en Iniciativa y Ley\2021\Leyes\"/>
    </mc:Choice>
  </mc:AlternateContent>
  <xr:revisionPtr revIDLastSave="0" documentId="13_ncr:1_{92294992-894A-4322-B035-1292BDF7B89D}" xr6:coauthVersionLast="47" xr6:coauthVersionMax="47" xr10:uidLastSave="{00000000-0000-0000-0000-000000000000}"/>
  <bookViews>
    <workbookView xWindow="-120" yWindow="-120" windowWidth="29040" windowHeight="15840" xr2:uid="{00000000-000D-0000-FFFF-FFFF00000000}"/>
  </bookViews>
  <sheets>
    <sheet name="LDF-Formato 7" sheetId="1" r:id="rId1"/>
    <sheet name="proyecciones" sheetId="3" state="hidden" r:id="rId2"/>
    <sheet name="Proy. Egresos" sheetId="6" state="hidden" r:id="rId3"/>
    <sheet name="BD2019" sheetId="5" state="hidden" r:id="rId4"/>
    <sheet name="BASE Macroeconómicos" sheetId="4"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r" localSheetId="0">'[1]26'!#REF!</definedName>
    <definedName name="\r" localSheetId="2">'[1]26'!#REF!</definedName>
    <definedName name="\r" localSheetId="1">'[1]26'!#REF!</definedName>
    <definedName name="\r">'[1]26'!#REF!</definedName>
    <definedName name="_____EDO60" localSheetId="0">'[2]C2.2.18'!#REF!</definedName>
    <definedName name="_____EDO60" localSheetId="2">'[2]C2.2.18'!#REF!</definedName>
    <definedName name="_____EDO60" localSheetId="1">'[2]C2.2.18'!#REF!</definedName>
    <definedName name="_____EDO60">'[2]C2.2.18'!#REF!</definedName>
    <definedName name="_____EDO70" localSheetId="0">'[2]C2.2.18'!#REF!</definedName>
    <definedName name="_____EDO70" localSheetId="2">'[2]C2.2.18'!#REF!</definedName>
    <definedName name="_____EDO70" localSheetId="1">'[2]C2.2.18'!#REF!</definedName>
    <definedName name="_____EDO70">'[2]C2.2.18'!#REF!</definedName>
    <definedName name="_____EDO80" localSheetId="0">'[2]C2.2.18'!#REF!</definedName>
    <definedName name="_____EDO80" localSheetId="2">'[2]C2.2.18'!#REF!</definedName>
    <definedName name="_____EDO80" localSheetId="1">'[2]C2.2.18'!#REF!</definedName>
    <definedName name="_____EDO80">'[2]C2.2.18'!#REF!</definedName>
    <definedName name="_____EDO90" localSheetId="0">'[2]C2.2.18'!#REF!</definedName>
    <definedName name="_____EDO90" localSheetId="2">'[2]C2.2.18'!#REF!</definedName>
    <definedName name="_____EDO90" localSheetId="1">'[2]C2.2.18'!#REF!</definedName>
    <definedName name="_____EDO90">'[2]C2.2.18'!#REF!</definedName>
    <definedName name="_____MUN60" localSheetId="2">'[2]C2.2.18'!#REF!</definedName>
    <definedName name="_____MUN60" localSheetId="1">'[2]C2.2.18'!#REF!</definedName>
    <definedName name="_____MUN60">'[2]C2.2.18'!#REF!</definedName>
    <definedName name="_____MUN70" localSheetId="2">'[2]C2.2.18'!#REF!</definedName>
    <definedName name="_____MUN70" localSheetId="1">'[2]C2.2.18'!#REF!</definedName>
    <definedName name="_____MUN70">'[2]C2.2.18'!#REF!</definedName>
    <definedName name="_____MUN80" localSheetId="2">'[2]C2.2.18'!#REF!</definedName>
    <definedName name="_____MUN80" localSheetId="1">'[2]C2.2.18'!#REF!</definedName>
    <definedName name="_____MUN80">'[2]C2.2.18'!#REF!</definedName>
    <definedName name="_____MUN90" localSheetId="2">'[2]C2.2.18'!#REF!</definedName>
    <definedName name="_____MUN90" localSheetId="1">'[2]C2.2.18'!#REF!</definedName>
    <definedName name="_____MUN90">'[2]C2.2.18'!#REF!</definedName>
    <definedName name="_____pie2" localSheetId="0">#REF!</definedName>
    <definedName name="_____pie2" localSheetId="2">#REF!</definedName>
    <definedName name="_____pie2" localSheetId="1">#REF!</definedName>
    <definedName name="_____pie2">#REF!</definedName>
    <definedName name="_____pie3" localSheetId="0">#REF!</definedName>
    <definedName name="_____pie3" localSheetId="2">#REF!</definedName>
    <definedName name="_____pie3" localSheetId="1">#REF!</definedName>
    <definedName name="_____pie3">#REF!</definedName>
    <definedName name="_____pre2004" localSheetId="4" hidden="1">{"'beneficiarios'!$A$1:$C$7"}</definedName>
    <definedName name="_____pre2004" hidden="1">{"'beneficiarios'!$A$1:$C$7"}</definedName>
    <definedName name="____EDO50" localSheetId="0">#REF!</definedName>
    <definedName name="____EDO50" localSheetId="2">#REF!</definedName>
    <definedName name="____EDO50" localSheetId="1">#REF!</definedName>
    <definedName name="____EDO50">#REF!</definedName>
    <definedName name="____MUN50" localSheetId="0">#REF!</definedName>
    <definedName name="____MUN50" localSheetId="2">#REF!</definedName>
    <definedName name="____MUN50" localSheetId="1">#REF!</definedName>
    <definedName name="____MUN50">#REF!</definedName>
    <definedName name="____pie2" localSheetId="0">#REF!</definedName>
    <definedName name="____pie2" localSheetId="2">#REF!</definedName>
    <definedName name="____pie2" localSheetId="1">#REF!</definedName>
    <definedName name="____pie2">#REF!</definedName>
    <definedName name="____pie3" localSheetId="0">#REF!</definedName>
    <definedName name="____pie3" localSheetId="2">#REF!</definedName>
    <definedName name="____pie3" localSheetId="1">#REF!</definedName>
    <definedName name="____pie3">#REF!</definedName>
    <definedName name="____pre2004" localSheetId="4" hidden="1">{"'beneficiarios'!$A$1:$C$7"}</definedName>
    <definedName name="____pre2004" localSheetId="0" hidden="1">{"'beneficiarios'!$A$1:$C$7"}</definedName>
    <definedName name="____pre2004" localSheetId="2" hidden="1">{"'beneficiarios'!$A$1:$C$7"}</definedName>
    <definedName name="____pre2004" localSheetId="1" hidden="1">{"'beneficiarios'!$A$1:$C$7"}</definedName>
    <definedName name="____pre2004" hidden="1">{"'beneficiarios'!$A$1:$C$7"}</definedName>
    <definedName name="____r" localSheetId="0" hidden="1">{"DIRECTA",#N/A,FALSE,"SHCP397";"INDIRECTA",#N/A,FALSE,"SHCP397";"Noregistrada",#N/A,FALSE,"SHCP397"}</definedName>
    <definedName name="____r" localSheetId="2" hidden="1">{"DIRECTA",#N/A,FALSE,"SHCP397";"INDIRECTA",#N/A,FALSE,"SHCP397";"Noregistrada",#N/A,FALSE,"SHCP397"}</definedName>
    <definedName name="____r" localSheetId="1" hidden="1">{"DIRECTA",#N/A,FALSE,"SHCP397";"INDIRECTA",#N/A,FALSE,"SHCP397";"Noregistrada",#N/A,FALSE,"SHCP397"}</definedName>
    <definedName name="____r" hidden="1">{"DIRECTA",#N/A,FALSE,"SHCP397";"INDIRECTA",#N/A,FALSE,"SHCP397";"Noregistrada",#N/A,FALSE,"SHCP397"}</definedName>
    <definedName name="___EDO50" localSheetId="0">#REF!</definedName>
    <definedName name="___EDO50" localSheetId="2">#REF!</definedName>
    <definedName name="___EDO50" localSheetId="1">#REF!</definedName>
    <definedName name="___EDO50">#REF!</definedName>
    <definedName name="___EDO60" localSheetId="2">'[2]C2.2.18'!#REF!</definedName>
    <definedName name="___EDO60" localSheetId="1">'[2]C2.2.18'!#REF!</definedName>
    <definedName name="___EDO60">'[2]C2.2.18'!#REF!</definedName>
    <definedName name="___EDO70" localSheetId="2">'[2]C2.2.18'!#REF!</definedName>
    <definedName name="___EDO70" localSheetId="1">'[2]C2.2.18'!#REF!</definedName>
    <definedName name="___EDO70">'[2]C2.2.18'!#REF!</definedName>
    <definedName name="___EDO80" localSheetId="2">'[2]C2.2.18'!#REF!</definedName>
    <definedName name="___EDO80" localSheetId="1">'[2]C2.2.18'!#REF!</definedName>
    <definedName name="___EDO80">'[2]C2.2.18'!#REF!</definedName>
    <definedName name="___EDO90" localSheetId="2">'[2]C2.2.18'!#REF!</definedName>
    <definedName name="___EDO90" localSheetId="1">'[2]C2.2.18'!#REF!</definedName>
    <definedName name="___EDO90">'[2]C2.2.18'!#REF!</definedName>
    <definedName name="___MUN50" localSheetId="0">#REF!</definedName>
    <definedName name="___MUN50" localSheetId="2">#REF!</definedName>
    <definedName name="___MUN50" localSheetId="1">#REF!</definedName>
    <definedName name="___MUN50">#REF!</definedName>
    <definedName name="___MUN60" localSheetId="2">'[2]C2.2.18'!#REF!</definedName>
    <definedName name="___MUN60" localSheetId="1">'[2]C2.2.18'!#REF!</definedName>
    <definedName name="___MUN60">'[2]C2.2.18'!#REF!</definedName>
    <definedName name="___MUN70" localSheetId="2">'[2]C2.2.18'!#REF!</definedName>
    <definedName name="___MUN70" localSheetId="1">'[2]C2.2.18'!#REF!</definedName>
    <definedName name="___MUN70">'[2]C2.2.18'!#REF!</definedName>
    <definedName name="___MUN80" localSheetId="2">'[2]C2.2.18'!#REF!</definedName>
    <definedName name="___MUN80" localSheetId="1">'[2]C2.2.18'!#REF!</definedName>
    <definedName name="___MUN80">'[2]C2.2.18'!#REF!</definedName>
    <definedName name="___MUN90" localSheetId="2">'[2]C2.2.18'!#REF!</definedName>
    <definedName name="___MUN90" localSheetId="1">'[2]C2.2.18'!#REF!</definedName>
    <definedName name="___MUN90">'[2]C2.2.18'!#REF!</definedName>
    <definedName name="___pie2" localSheetId="0">#REF!</definedName>
    <definedName name="___pie2" localSheetId="2">#REF!</definedName>
    <definedName name="___pie2" localSheetId="1">#REF!</definedName>
    <definedName name="___pie2">#REF!</definedName>
    <definedName name="___pie3" localSheetId="0">#REF!</definedName>
    <definedName name="___pie3" localSheetId="2">#REF!</definedName>
    <definedName name="___pie3" localSheetId="1">#REF!</definedName>
    <definedName name="___pie3">#REF!</definedName>
    <definedName name="___pre2004" localSheetId="4" hidden="1">{"'beneficiarios'!$A$1:$C$7"}</definedName>
    <definedName name="___pre2004" localSheetId="0" hidden="1">{"'beneficiarios'!$A$1:$C$7"}</definedName>
    <definedName name="___pre2004" localSheetId="2" hidden="1">{"'beneficiarios'!$A$1:$C$7"}</definedName>
    <definedName name="___pre2004" localSheetId="1" hidden="1">{"'beneficiarios'!$A$1:$C$7"}</definedName>
    <definedName name="___pre2004" hidden="1">{"'beneficiarios'!$A$1:$C$7"}</definedName>
    <definedName name="___r" localSheetId="0" hidden="1">{"DIRECTA",#N/A,FALSE,"SHCP397";"INDIRECTA",#N/A,FALSE,"SHCP397";"Noregistrada",#N/A,FALSE,"SHCP397"}</definedName>
    <definedName name="___r" localSheetId="2" hidden="1">{"DIRECTA",#N/A,FALSE,"SHCP397";"INDIRECTA",#N/A,FALSE,"SHCP397";"Noregistrada",#N/A,FALSE,"SHCP397"}</definedName>
    <definedName name="___r" localSheetId="1" hidden="1">{"DIRECTA",#N/A,FALSE,"SHCP397";"INDIRECTA",#N/A,FALSE,"SHCP397";"Noregistrada",#N/A,FALSE,"SHCP397"}</definedName>
    <definedName name="___r" hidden="1">{"DIRECTA",#N/A,FALSE,"SHCP397";"INDIRECTA",#N/A,FALSE,"SHCP397";"Noregistrada",#N/A,FALSE,"SHCP397"}</definedName>
    <definedName name="__EDO50" localSheetId="0">#REF!</definedName>
    <definedName name="__EDO50" localSheetId="2">#REF!</definedName>
    <definedName name="__EDO50" localSheetId="1">#REF!</definedName>
    <definedName name="__EDO50">#REF!</definedName>
    <definedName name="__EDO60" localSheetId="2">'[2]C2.2.18'!#REF!</definedName>
    <definedName name="__EDO60" localSheetId="1">'[2]C2.2.18'!#REF!</definedName>
    <definedName name="__EDO60">'[2]C2.2.18'!#REF!</definedName>
    <definedName name="__EDO70" localSheetId="2">'[2]C2.2.18'!#REF!</definedName>
    <definedName name="__EDO70" localSheetId="1">'[2]C2.2.18'!#REF!</definedName>
    <definedName name="__EDO70">'[2]C2.2.18'!#REF!</definedName>
    <definedName name="__EDO80" localSheetId="2">'[2]C2.2.18'!#REF!</definedName>
    <definedName name="__EDO80" localSheetId="1">'[2]C2.2.18'!#REF!</definedName>
    <definedName name="__EDO80">'[2]C2.2.18'!#REF!</definedName>
    <definedName name="__EDO90" localSheetId="2">'[2]C2.2.18'!#REF!</definedName>
    <definedName name="__EDO90" localSheetId="1">'[2]C2.2.18'!#REF!</definedName>
    <definedName name="__EDO90">'[2]C2.2.18'!#REF!</definedName>
    <definedName name="__er3" localSheetId="0" hidden="1">{"DIRECTA",#N/A,FALSE,"SHCP397";"INDIRECTA",#N/A,FALSE,"SHCP397";"Noregistrada",#N/A,FALSE,"SHCP397"}</definedName>
    <definedName name="__er3" localSheetId="2" hidden="1">{"DIRECTA",#N/A,FALSE,"SHCP397";"INDIRECTA",#N/A,FALSE,"SHCP397";"Noregistrada",#N/A,FALSE,"SHCP397"}</definedName>
    <definedName name="__er3" localSheetId="1" hidden="1">{"DIRECTA",#N/A,FALSE,"SHCP397";"INDIRECTA",#N/A,FALSE,"SHCP397";"Noregistrada",#N/A,FALSE,"SHCP397"}</definedName>
    <definedName name="__er3" hidden="1">{"DIRECTA",#N/A,FALSE,"SHCP397";"INDIRECTA",#N/A,FALSE,"SHCP397";"Noregistrada",#N/A,FALSE,"SHCP397"}</definedName>
    <definedName name="__er8" localSheetId="0" hidden="1">{"DIRECTA",#N/A,FALSE,"SHCP397";"INDIRECTA",#N/A,FALSE,"SHCP397";"Noregistrada",#N/A,FALSE,"SHCP397"}</definedName>
    <definedName name="__er8" localSheetId="2" hidden="1">{"DIRECTA",#N/A,FALSE,"SHCP397";"INDIRECTA",#N/A,FALSE,"SHCP397";"Noregistrada",#N/A,FALSE,"SHCP397"}</definedName>
    <definedName name="__er8" localSheetId="1" hidden="1">{"DIRECTA",#N/A,FALSE,"SHCP397";"INDIRECTA",#N/A,FALSE,"SHCP397";"Noregistrada",#N/A,FALSE,"SHCP397"}</definedName>
    <definedName name="__er8" hidden="1">{"DIRECTA",#N/A,FALSE,"SHCP397";"INDIRECTA",#N/A,FALSE,"SHCP397";"Noregistrada",#N/A,FALSE,"SHCP397"}</definedName>
    <definedName name="__MUN50" localSheetId="0">#REF!</definedName>
    <definedName name="__MUN50" localSheetId="2">#REF!</definedName>
    <definedName name="__MUN50" localSheetId="1">#REF!</definedName>
    <definedName name="__MUN50">#REF!</definedName>
    <definedName name="__MUN60" localSheetId="2">'[2]C2.2.18'!#REF!</definedName>
    <definedName name="__MUN60" localSheetId="1">'[2]C2.2.18'!#REF!</definedName>
    <definedName name="__MUN60">'[2]C2.2.18'!#REF!</definedName>
    <definedName name="__MUN70" localSheetId="2">'[2]C2.2.18'!#REF!</definedName>
    <definedName name="__MUN70" localSheetId="1">'[2]C2.2.18'!#REF!</definedName>
    <definedName name="__MUN70">'[2]C2.2.18'!#REF!</definedName>
    <definedName name="__MUN80" localSheetId="2">'[2]C2.2.18'!#REF!</definedName>
    <definedName name="__MUN80" localSheetId="1">'[2]C2.2.18'!#REF!</definedName>
    <definedName name="__MUN80">'[2]C2.2.18'!#REF!</definedName>
    <definedName name="__MUN90" localSheetId="2">'[2]C2.2.18'!#REF!</definedName>
    <definedName name="__MUN90" localSheetId="1">'[2]C2.2.18'!#REF!</definedName>
    <definedName name="__MUN90">'[2]C2.2.18'!#REF!</definedName>
    <definedName name="__pie2" localSheetId="0">#REF!</definedName>
    <definedName name="__pie2" localSheetId="2">#REF!</definedName>
    <definedName name="__pie2" localSheetId="1">#REF!</definedName>
    <definedName name="__pie2">#REF!</definedName>
    <definedName name="__pie3" localSheetId="0">#REF!</definedName>
    <definedName name="__pie3" localSheetId="2">#REF!</definedName>
    <definedName name="__pie3" localSheetId="1">#REF!</definedName>
    <definedName name="__pie3">#REF!</definedName>
    <definedName name="__pre2004" localSheetId="4" hidden="1">{"'beneficiarios'!$A$1:$C$7"}</definedName>
    <definedName name="__pre2004" localSheetId="0" hidden="1">{"'beneficiarios'!$A$1:$C$7"}</definedName>
    <definedName name="__pre2004" localSheetId="2" hidden="1">{"'beneficiarios'!$A$1:$C$7"}</definedName>
    <definedName name="__pre2004" localSheetId="1" hidden="1">{"'beneficiarios'!$A$1:$C$7"}</definedName>
    <definedName name="__pre2004" hidden="1">{"'beneficiarios'!$A$1:$C$7"}</definedName>
    <definedName name="__r" localSheetId="0" hidden="1">{"DIRECTA",#N/A,FALSE,"SHCP397";"INDIRECTA",#N/A,FALSE,"SHCP397";"Noregistrada",#N/A,FALSE,"SHCP397"}</definedName>
    <definedName name="__r" localSheetId="2" hidden="1">{"DIRECTA",#N/A,FALSE,"SHCP397";"INDIRECTA",#N/A,FALSE,"SHCP397";"Noregistrada",#N/A,FALSE,"SHCP397"}</definedName>
    <definedName name="__r" localSheetId="1" hidden="1">{"DIRECTA",#N/A,FALSE,"SHCP397";"INDIRECTA",#N/A,FALSE,"SHCP397";"Noregistrada",#N/A,FALSE,"SHCP397"}</definedName>
    <definedName name="__r" hidden="1">{"DIRECTA",#N/A,FALSE,"SHCP397";"INDIRECTA",#N/A,FALSE,"SHCP397";"Noregistrada",#N/A,FALSE,"SHCP397"}</definedName>
    <definedName name="_EDO50" localSheetId="0">#REF!</definedName>
    <definedName name="_EDO50" localSheetId="2">#REF!</definedName>
    <definedName name="_EDO50" localSheetId="1">#REF!</definedName>
    <definedName name="_EDO50">#REF!</definedName>
    <definedName name="_EDO60" localSheetId="0">#REF!</definedName>
    <definedName name="_EDO60" localSheetId="2">#REF!</definedName>
    <definedName name="_EDO60" localSheetId="1">#REF!</definedName>
    <definedName name="_EDO60">#REF!</definedName>
    <definedName name="_EDO70" localSheetId="0">#REF!</definedName>
    <definedName name="_EDO70" localSheetId="2">#REF!</definedName>
    <definedName name="_EDO70" localSheetId="1">#REF!</definedName>
    <definedName name="_EDO70">#REF!</definedName>
    <definedName name="_EDO80" localSheetId="2">'[3]20.11'!#REF!</definedName>
    <definedName name="_EDO80" localSheetId="1">'[3]20.11'!#REF!</definedName>
    <definedName name="_EDO80">'[3]20.11'!#REF!</definedName>
    <definedName name="_EDO90" localSheetId="2">'[3]20.11'!#REF!</definedName>
    <definedName name="_EDO90" localSheetId="1">'[3]20.11'!#REF!</definedName>
    <definedName name="_EDO90">'[3]20.11'!#REF!</definedName>
    <definedName name="_er3" localSheetId="0" hidden="1">{"DIRECTA",#N/A,FALSE,"SHCP397";"INDIRECTA",#N/A,FALSE,"SHCP397";"Noregistrada",#N/A,FALSE,"SHCP397"}</definedName>
    <definedName name="_er3" localSheetId="2" hidden="1">{"DIRECTA",#N/A,FALSE,"SHCP397";"INDIRECTA",#N/A,FALSE,"SHCP397";"Noregistrada",#N/A,FALSE,"SHCP397"}</definedName>
    <definedName name="_er3" localSheetId="1" hidden="1">{"DIRECTA",#N/A,FALSE,"SHCP397";"INDIRECTA",#N/A,FALSE,"SHCP397";"Noregistrada",#N/A,FALSE,"SHCP397"}</definedName>
    <definedName name="_er3" hidden="1">{"DIRECTA",#N/A,FALSE,"SHCP397";"INDIRECTA",#N/A,FALSE,"SHCP397";"Noregistrada",#N/A,FALSE,"SHCP397"}</definedName>
    <definedName name="_er8" localSheetId="0" hidden="1">{"DIRECTA",#N/A,FALSE,"SHCP397";"INDIRECTA",#N/A,FALSE,"SHCP397";"Noregistrada",#N/A,FALSE,"SHCP397"}</definedName>
    <definedName name="_er8" localSheetId="2" hidden="1">{"DIRECTA",#N/A,FALSE,"SHCP397";"INDIRECTA",#N/A,FALSE,"SHCP397";"Noregistrada",#N/A,FALSE,"SHCP397"}</definedName>
    <definedName name="_er8" localSheetId="1" hidden="1">{"DIRECTA",#N/A,FALSE,"SHCP397";"INDIRECTA",#N/A,FALSE,"SHCP397";"Noregistrada",#N/A,FALSE,"SHCP397"}</definedName>
    <definedName name="_er8" hidden="1">{"DIRECTA",#N/A,FALSE,"SHCP397";"INDIRECTA",#N/A,FALSE,"SHCP397";"Noregistrada",#N/A,FALSE,"SHCP397"}</definedName>
    <definedName name="_Fill" localSheetId="0" hidden="1">#REF!</definedName>
    <definedName name="_Fill" localSheetId="2" hidden="1">#REF!</definedName>
    <definedName name="_Fill" localSheetId="1" hidden="1">#REF!</definedName>
    <definedName name="_Fill" hidden="1">#REF!</definedName>
    <definedName name="_xlnm._FilterDatabase" localSheetId="3" hidden="1">'BD2019'!$A$1:$AD$7544</definedName>
    <definedName name="_MUN50" localSheetId="0">#REF!</definedName>
    <definedName name="_MUN50" localSheetId="2">#REF!</definedName>
    <definedName name="_MUN50" localSheetId="1">#REF!</definedName>
    <definedName name="_MUN50">#REF!</definedName>
    <definedName name="_MUN60" localSheetId="0">#REF!</definedName>
    <definedName name="_MUN60" localSheetId="2">#REF!</definedName>
    <definedName name="_MUN60" localSheetId="1">#REF!</definedName>
    <definedName name="_MUN60">#REF!</definedName>
    <definedName name="_MUN70" localSheetId="2">'[3]20.11'!#REF!</definedName>
    <definedName name="_MUN70" localSheetId="1">'[3]20.11'!#REF!</definedName>
    <definedName name="_MUN70">'[3]20.11'!#REF!</definedName>
    <definedName name="_MUN80" localSheetId="2">'[3]20.11'!#REF!</definedName>
    <definedName name="_MUN80" localSheetId="1">'[3]20.11'!#REF!</definedName>
    <definedName name="_MUN80">'[3]20.11'!#REF!</definedName>
    <definedName name="_MUN90" localSheetId="2">'[3]20.11'!#REF!</definedName>
    <definedName name="_MUN90" localSheetId="1">'[3]20.11'!#REF!</definedName>
    <definedName name="_MUN90">'[3]20.11'!#REF!</definedName>
    <definedName name="_Order1" hidden="1">255</definedName>
    <definedName name="_Order2" hidden="1">0</definedName>
    <definedName name="_pie2" localSheetId="0">#REF!</definedName>
    <definedName name="_pie2" localSheetId="2">#REF!</definedName>
    <definedName name="_pie2" localSheetId="1">#REF!</definedName>
    <definedName name="_pie2">#REF!</definedName>
    <definedName name="_pie3" localSheetId="0">#REF!</definedName>
    <definedName name="_pie3" localSheetId="2">#REF!</definedName>
    <definedName name="_pie3" localSheetId="1">#REF!</definedName>
    <definedName name="_pie3">#REF!</definedName>
    <definedName name="_pre2004" localSheetId="4" hidden="1">{"'beneficiarios'!$A$1:$C$7"}</definedName>
    <definedName name="_pre2004" localSheetId="0" hidden="1">{"'beneficiarios'!$A$1:$C$7"}</definedName>
    <definedName name="_pre2004" localSheetId="2" hidden="1">{"'beneficiarios'!$A$1:$C$7"}</definedName>
    <definedName name="_pre2004" localSheetId="1" hidden="1">{"'beneficiarios'!$A$1:$C$7"}</definedName>
    <definedName name="_pre2004" hidden="1">{"'beneficiarios'!$A$1:$C$7"}</definedName>
    <definedName name="_r" localSheetId="0" hidden="1">{"DIRECTA",#N/A,FALSE,"SHCP397";"INDIRECTA",#N/A,FALSE,"SHCP397";"Noregistrada",#N/A,FALSE,"SHCP397"}</definedName>
    <definedName name="_r" localSheetId="2" hidden="1">{"DIRECTA",#N/A,FALSE,"SHCP397";"INDIRECTA",#N/A,FALSE,"SHCP397";"Noregistrada",#N/A,FALSE,"SHCP397"}</definedName>
    <definedName name="_r" localSheetId="1" hidden="1">{"DIRECTA",#N/A,FALSE,"SHCP397";"INDIRECTA",#N/A,FALSE,"SHCP397";"Noregistrada",#N/A,FALSE,"SHCP397"}</definedName>
    <definedName name="_r" hidden="1">{"DIRECTA",#N/A,FALSE,"SHCP397";"INDIRECTA",#N/A,FALSE,"SHCP397";"Noregistrada",#N/A,FALSE,"SHCP397"}</definedName>
    <definedName name="_Regression_Int" hidden="1">1</definedName>
    <definedName name="a" localSheetId="0" hidden="1">{"'beneficiarios'!$A$1:$C$7"}</definedName>
    <definedName name="a" localSheetId="2" hidden="1">{"'beneficiarios'!$A$1:$C$7"}</definedName>
    <definedName name="a" localSheetId="1" hidden="1">{"'beneficiarios'!$A$1:$C$7"}</definedName>
    <definedName name="a" hidden="1">{"'beneficiarios'!$A$1:$C$7"}</definedName>
    <definedName name="A_impresión_IM" localSheetId="4">#REF!</definedName>
    <definedName name="A_impresión_IM" localSheetId="0">#REF!</definedName>
    <definedName name="A_impresión_IM" localSheetId="2">#REF!</definedName>
    <definedName name="A_impresión_IM" localSheetId="1">#REF!</definedName>
    <definedName name="A_impresión_IM">#REF!</definedName>
    <definedName name="A1987_" localSheetId="0">'[4]10'!#REF!</definedName>
    <definedName name="A1987_" localSheetId="2">'[4]10'!#REF!</definedName>
    <definedName name="A1987_" localSheetId="1">'[4]10'!#REF!</definedName>
    <definedName name="A1987_">'[4]10'!#REF!</definedName>
    <definedName name="A1988_" localSheetId="0">'[4]10'!#REF!</definedName>
    <definedName name="A1988_" localSheetId="2">'[4]10'!#REF!</definedName>
    <definedName name="A1988_" localSheetId="1">'[4]10'!#REF!</definedName>
    <definedName name="A1988_">'[4]10'!#REF!</definedName>
    <definedName name="A1989_" localSheetId="2">'[4]10'!#REF!</definedName>
    <definedName name="A1989_" localSheetId="1">'[4]10'!#REF!</definedName>
    <definedName name="A1989_">'[4]10'!#REF!</definedName>
    <definedName name="A1990_" localSheetId="2">'[4]10'!#REF!</definedName>
    <definedName name="A1990_" localSheetId="1">'[4]10'!#REF!</definedName>
    <definedName name="A1990_">'[4]10'!#REF!</definedName>
    <definedName name="A1991_" localSheetId="2">'[4]10'!#REF!</definedName>
    <definedName name="A1991_" localSheetId="1">'[4]10'!#REF!</definedName>
    <definedName name="A1991_">'[4]10'!#REF!</definedName>
    <definedName name="Acreed">[5]CATALOGOS!$M$1:$M$87</definedName>
    <definedName name="acuicola" localSheetId="0">#REF!</definedName>
    <definedName name="acuicola" localSheetId="2">#REF!</definedName>
    <definedName name="acuicola" localSheetId="1">#REF!</definedName>
    <definedName name="acuicola">#REF!</definedName>
    <definedName name="adffagdfhdfjh" localSheetId="0">#REF!</definedName>
    <definedName name="adffagdfhdfjh" localSheetId="2">#REF!</definedName>
    <definedName name="adffagdfhdfjh" localSheetId="1">#REF!</definedName>
    <definedName name="adffagdfhdfjh">#REF!</definedName>
    <definedName name="Adria" hidden="1">{"'beneficiarios'!$A$1:$C$7"}</definedName>
    <definedName name="AGRDOS" localSheetId="0">#REF!</definedName>
    <definedName name="AGRDOS" localSheetId="2">#REF!</definedName>
    <definedName name="AGRDOS" localSheetId="1">#REF!</definedName>
    <definedName name="AGRDOS">#REF!</definedName>
    <definedName name="agrdos1" localSheetId="0">#REF!</definedName>
    <definedName name="agrdos1" localSheetId="2">#REF!</definedName>
    <definedName name="agrdos1" localSheetId="1">#REF!</definedName>
    <definedName name="agrdos1">#REF!</definedName>
    <definedName name="AGRUNO" localSheetId="0">#REF!</definedName>
    <definedName name="AGRUNO" localSheetId="2">#REF!</definedName>
    <definedName name="AGRUNO" localSheetId="1">#REF!</definedName>
    <definedName name="AGRUNO">#REF!</definedName>
    <definedName name="Alta">[5]CATALOGOS!$J$1:$J$6</definedName>
    <definedName name="ANT" localSheetId="0">#REF!</definedName>
    <definedName name="ANT" localSheetId="2">#REF!</definedName>
    <definedName name="ANT" localSheetId="1">#REF!</definedName>
    <definedName name="ANT">#REF!</definedName>
    <definedName name="_xlnm.Print_Area" localSheetId="0">'LDF-Formato 7'!$C$3:$K$29</definedName>
    <definedName name="_xlnm.Print_Area" localSheetId="2">'Proy. Egresos'!$G$5:$O$69</definedName>
    <definedName name="_xlnm.Print_Area" localSheetId="1">proyecciones!$F$3:$M$66</definedName>
    <definedName name="_xlnm.Print_Area">#REF!</definedName>
    <definedName name="ÁREAS_NATURALES_PROTEGIDAS_DE_CONTROL_ESTATAL" localSheetId="0">#REF!</definedName>
    <definedName name="ÁREAS_NATURALES_PROTEGIDAS_DE_CONTROL_ESTATAL" localSheetId="2">#REF!</definedName>
    <definedName name="ÁREAS_NATURALES_PROTEGIDAS_DE_CONTROL_ESTATAL" localSheetId="1">#REF!</definedName>
    <definedName name="ÁREAS_NATURALES_PROTEGIDAS_DE_CONTROL_ESTATAL">#REF!</definedName>
    <definedName name="AUTOMOV" localSheetId="0">#REF!</definedName>
    <definedName name="AUTOMOV" localSheetId="2">#REF!</definedName>
    <definedName name="AUTOMOV" localSheetId="1">#REF!</definedName>
    <definedName name="AUTOMOV">#REF!</definedName>
    <definedName name="_xlnm.Database" localSheetId="4">#REF!</definedName>
    <definedName name="_xlnm.Database" localSheetId="0">#REF!</definedName>
    <definedName name="_xlnm.Database" localSheetId="2">#REF!</definedName>
    <definedName name="_xlnm.Database" localSheetId="1">#REF!</definedName>
    <definedName name="_xlnm.Database">#REF!</definedName>
    <definedName name="Cantidad" localSheetId="0">#REF!</definedName>
    <definedName name="Cantidad" localSheetId="2">#REF!</definedName>
    <definedName name="Cantidad" localSheetId="1">#REF!</definedName>
    <definedName name="Cantidad">#REF!</definedName>
    <definedName name="CAPTURA" localSheetId="0">#REF!</definedName>
    <definedName name="CAPTURA" localSheetId="2">#REF!</definedName>
    <definedName name="CAPTURA" localSheetId="1">#REF!</definedName>
    <definedName name="CAPTURA">#REF!</definedName>
    <definedName name="central">"Imagen 14"</definedName>
    <definedName name="cicloRecurso">[6]Hoja2!$A$2:$A$9</definedName>
    <definedName name="cierre_2001" localSheetId="4">#REF!</definedName>
    <definedName name="cierre_2001" localSheetId="0">#REF!</definedName>
    <definedName name="cierre_2001" localSheetId="2">#REF!</definedName>
    <definedName name="cierre_2001" localSheetId="1">#REF!</definedName>
    <definedName name="cierre_2001">[7]porprog!#REF!</definedName>
    <definedName name="CLASE" localSheetId="0">'[4]10'!#REF!</definedName>
    <definedName name="CLASE" localSheetId="2">'[4]10'!#REF!</definedName>
    <definedName name="CLASE" localSheetId="1">'[4]10'!#REF!</definedName>
    <definedName name="CLASE">'[4]10'!#REF!</definedName>
    <definedName name="codg" localSheetId="2">'[8]10'!#REF!</definedName>
    <definedName name="codg" localSheetId="1">'[8]10'!#REF!</definedName>
    <definedName name="codg">'[8]10'!#REF!</definedName>
    <definedName name="cof" localSheetId="0">'[9]10'!#REF!</definedName>
    <definedName name="cof" localSheetId="2">'[9]10'!#REF!</definedName>
    <definedName name="cof" localSheetId="1">'[9]10'!#REF!</definedName>
    <definedName name="cof">'[9]10'!#REF!</definedName>
    <definedName name="comboGasto">[10]PlantillaGastos!$A$2:$A$3</definedName>
    <definedName name="comboPartida">[11]COG!$B$7:$B$429</definedName>
    <definedName name="Consulta17" localSheetId="0">#REF!</definedName>
    <definedName name="Consulta17" localSheetId="2">#REF!</definedName>
    <definedName name="Consulta17" localSheetId="1">#REF!</definedName>
    <definedName name="Consulta17">#REF!</definedName>
    <definedName name="Consulta9" localSheetId="0">#REF!</definedName>
    <definedName name="Consulta9" localSheetId="2">#REF!</definedName>
    <definedName name="Consulta9" localSheetId="1">#REF!</definedName>
    <definedName name="Consulta9">#REF!</definedName>
    <definedName name="conv" localSheetId="0">'[12]MODIF.MATRIZ CONVERSION(14 DIG)'!$1:$1048576</definedName>
    <definedName name="conv" localSheetId="2">'[12]MODIF.MATRIZ CONVERSION(14 DIG)'!$1:$1048576</definedName>
    <definedName name="conv" localSheetId="1">'[12]MODIF.MATRIZ CONVERSION(14 DIG)'!$1:$1048576</definedName>
    <definedName name="conv">'[13]MODIF.MATRIZ CONVERSION(14 DIG)'!$A$1:$IV$65536</definedName>
    <definedName name="_xlnm.Criteria">'[14]9'!$A$10:$A$12</definedName>
    <definedName name="CUENTAS" localSheetId="0">[15]MI!$1:$1048576</definedName>
    <definedName name="CUENTAS" localSheetId="2">[15]MI!$1:$1048576</definedName>
    <definedName name="CUENTAS" localSheetId="1">[15]MI!$1:$1048576</definedName>
    <definedName name="CUENTAS">[15]MI!$A$1:$IV$65536</definedName>
    <definedName name="dad" localSheetId="0">#REF!</definedName>
    <definedName name="dad" localSheetId="2">#REF!</definedName>
    <definedName name="dad" localSheetId="1">#REF!</definedName>
    <definedName name="dad">#REF!</definedName>
    <definedName name="datos" localSheetId="0">#REF!</definedName>
    <definedName name="datos" localSheetId="2">#REF!</definedName>
    <definedName name="datos" localSheetId="1">#REF!</definedName>
    <definedName name="datos">#REF!</definedName>
    <definedName name="ddd" localSheetId="0" hidden="1">{"'beneficiarios'!$A$1:$C$7"}</definedName>
    <definedName name="ddd" localSheetId="2" hidden="1">{"'beneficiarios'!$A$1:$C$7"}</definedName>
    <definedName name="ddd" localSheetId="1" hidden="1">{"'beneficiarios'!$A$1:$C$7"}</definedName>
    <definedName name="ddd" hidden="1">{"'beneficiarios'!$A$1:$C$7"}</definedName>
    <definedName name="ddddd" localSheetId="2">'[8]10'!#REF!</definedName>
    <definedName name="ddddd" localSheetId="1">'[8]10'!#REF!</definedName>
    <definedName name="ddddd">'[8]10'!#REF!</definedName>
    <definedName name="DEP" localSheetId="0">#REF!</definedName>
    <definedName name="DEP" localSheetId="2">#REF!</definedName>
    <definedName name="DEP" localSheetId="1">#REF!</definedName>
    <definedName name="DEP">#REF!</definedName>
    <definedName name="DESC" localSheetId="0">'[4]10'!#REF!</definedName>
    <definedName name="DESC" localSheetId="2">'[4]10'!#REF!</definedName>
    <definedName name="DESC" localSheetId="1">'[4]10'!#REF!</definedName>
    <definedName name="DESC">'[4]10'!#REF!</definedName>
    <definedName name="deuda" localSheetId="4">#REF!</definedName>
    <definedName name="deuda" localSheetId="0">#REF!</definedName>
    <definedName name="deuda" localSheetId="2">#REF!</definedName>
    <definedName name="deuda" localSheetId="1">#REF!</definedName>
    <definedName name="deuda">[7]porprog!#REF!</definedName>
    <definedName name="Deuda_ingTot" localSheetId="4">#REF!</definedName>
    <definedName name="Deuda_ingTot" localSheetId="0">#REF!</definedName>
    <definedName name="Deuda_ingTot" localSheetId="2">#REF!</definedName>
    <definedName name="Deuda_ingTot" localSheetId="1">#REF!</definedName>
    <definedName name="Deuda_ingTot">[7]porprog!#REF!</definedName>
    <definedName name="dfadsfadf" localSheetId="0" hidden="1">{"'beneficiarios'!$A$1:$C$7"}</definedName>
    <definedName name="dfadsfadf" localSheetId="2" hidden="1">{"'beneficiarios'!$A$1:$C$7"}</definedName>
    <definedName name="dfadsfadf" localSheetId="1" hidden="1">{"'beneficiarios'!$A$1:$C$7"}</definedName>
    <definedName name="dfadsfadf" hidden="1">{"'beneficiarios'!$A$1:$C$7"}</definedName>
    <definedName name="eeee" localSheetId="4" hidden="1">{"'beneficiarios'!$A$1:$C$7"}</definedName>
    <definedName name="eeee" localSheetId="0" hidden="1">{"'beneficiarios'!$A$1:$C$7"}</definedName>
    <definedName name="eeee" localSheetId="2" hidden="1">{"'beneficiarios'!$A$1:$C$7"}</definedName>
    <definedName name="eeee" localSheetId="1" hidden="1">{"'beneficiarios'!$A$1:$C$7"}</definedName>
    <definedName name="eeee" hidden="1">{"'beneficiarios'!$A$1:$C$7"}</definedName>
    <definedName name="eerrr" localSheetId="0" hidden="1">{"'beneficiarios'!$A$1:$C$7"}</definedName>
    <definedName name="eerrr" localSheetId="2" hidden="1">{"'beneficiarios'!$A$1:$C$7"}</definedName>
    <definedName name="eerrr" localSheetId="1" hidden="1">{"'beneficiarios'!$A$1:$C$7"}</definedName>
    <definedName name="eerrr" hidden="1">{"'beneficiarios'!$A$1:$C$7"}</definedName>
    <definedName name="encabezado" localSheetId="0">#REF!</definedName>
    <definedName name="encabezado" localSheetId="2">#REF!</definedName>
    <definedName name="encabezado" localSheetId="1">#REF!</definedName>
    <definedName name="encabezado">#REF!</definedName>
    <definedName name="encabezado1" localSheetId="0">#REF!</definedName>
    <definedName name="encabezado1" localSheetId="2">#REF!</definedName>
    <definedName name="encabezado1" localSheetId="1">#REF!</definedName>
    <definedName name="encabezado1">#REF!</definedName>
    <definedName name="encabezado2" localSheetId="0">#REF!</definedName>
    <definedName name="encabezado2" localSheetId="2">#REF!</definedName>
    <definedName name="encabezado2" localSheetId="1">#REF!</definedName>
    <definedName name="encabezado2">#REF!</definedName>
    <definedName name="encabezado3" localSheetId="0">#REF!</definedName>
    <definedName name="encabezado3" localSheetId="2">#REF!</definedName>
    <definedName name="encabezado3" localSheetId="1">#REF!</definedName>
    <definedName name="encabezado3">#REF!</definedName>
    <definedName name="ENERO" localSheetId="4">#REF!</definedName>
    <definedName name="ENERO" localSheetId="0">#REF!</definedName>
    <definedName name="ENERO" localSheetId="2">#REF!</definedName>
    <definedName name="ENERO" localSheetId="1">#REF!</definedName>
    <definedName name="ENERO">#REF!</definedName>
    <definedName name="er" localSheetId="2">'[16]2.19a'!#REF!</definedName>
    <definedName name="er" localSheetId="1">'[16]2.19a'!#REF!</definedName>
    <definedName name="er">'[16]2.19a'!#REF!</definedName>
    <definedName name="ERPO" localSheetId="0" hidden="1">#REF!</definedName>
    <definedName name="ERPO" localSheetId="2" hidden="1">#REF!</definedName>
    <definedName name="ERPO" localSheetId="1" hidden="1">#REF!</definedName>
    <definedName name="ERPO" hidden="1">#REF!</definedName>
    <definedName name="ewee" localSheetId="4" hidden="1">{"'beneficiarios'!$A$1:$C$7"}</definedName>
    <definedName name="ewee" localSheetId="0" hidden="1">{"'beneficiarios'!$A$1:$C$7"}</definedName>
    <definedName name="ewee" localSheetId="2" hidden="1">{"'beneficiarios'!$A$1:$C$7"}</definedName>
    <definedName name="ewee" localSheetId="1" hidden="1">{"'beneficiarios'!$A$1:$C$7"}</definedName>
    <definedName name="ewee" hidden="1">{"'beneficiarios'!$A$1:$C$7"}</definedName>
    <definedName name="fasdadsasdds" localSheetId="0">#REF!</definedName>
    <definedName name="fasdadsasdds" localSheetId="2">#REF!</definedName>
    <definedName name="fasdadsasdds" localSheetId="1">#REF!</definedName>
    <definedName name="fasdadsasdds">#REF!</definedName>
    <definedName name="fdgfsdgsdfg" localSheetId="0">#REF!</definedName>
    <definedName name="fdgfsdgsdfg" localSheetId="2">#REF!</definedName>
    <definedName name="fdgfsdgsdfg" localSheetId="1">#REF!</definedName>
    <definedName name="fdgfsdgsdfg">#REF!</definedName>
    <definedName name="fdklfdlksfldk" localSheetId="0" hidden="1">{"'beneficiarios'!$A$1:$C$7"}</definedName>
    <definedName name="fdklfdlksfldk" localSheetId="2" hidden="1">{"'beneficiarios'!$A$1:$C$7"}</definedName>
    <definedName name="fdklfdlksfldk" localSheetId="1" hidden="1">{"'beneficiarios'!$A$1:$C$7"}</definedName>
    <definedName name="fdklfdlksfldk" hidden="1">{"'beneficiarios'!$A$1:$C$7"}</definedName>
    <definedName name="fdsdffdf" localSheetId="0" hidden="1">{"'beneficiarios'!$A$1:$C$7"}</definedName>
    <definedName name="fdsdffdf" localSheetId="2" hidden="1">{"'beneficiarios'!$A$1:$C$7"}</definedName>
    <definedName name="fdsdffdf" localSheetId="1" hidden="1">{"'beneficiarios'!$A$1:$C$7"}</definedName>
    <definedName name="fdsdffdf" hidden="1">{"'beneficiarios'!$A$1:$C$7"}</definedName>
    <definedName name="fffff" localSheetId="0" hidden="1">{"'beneficiarios'!$A$1:$C$7"}</definedName>
    <definedName name="fffff" localSheetId="2" hidden="1">{"'beneficiarios'!$A$1:$C$7"}</definedName>
    <definedName name="fffff" localSheetId="1" hidden="1">{"'beneficiarios'!$A$1:$C$7"}</definedName>
    <definedName name="fffff" hidden="1">{"'beneficiarios'!$A$1:$C$7"}</definedName>
    <definedName name="ffffffffffff" localSheetId="0" hidden="1">{"'beneficiarios'!$A$1:$C$7"}</definedName>
    <definedName name="ffffffffffff" localSheetId="2" hidden="1">{"'beneficiarios'!$A$1:$C$7"}</definedName>
    <definedName name="ffffffffffff" localSheetId="1" hidden="1">{"'beneficiarios'!$A$1:$C$7"}</definedName>
    <definedName name="ffffffffffff" hidden="1">{"'beneficiarios'!$A$1:$C$7"}</definedName>
    <definedName name="ffvffffffff" localSheetId="0" hidden="1">{"'beneficiarios'!$A$1:$C$7"}</definedName>
    <definedName name="ffvffffffff" localSheetId="2" hidden="1">{"'beneficiarios'!$A$1:$C$7"}</definedName>
    <definedName name="ffvffffffff" localSheetId="1" hidden="1">{"'beneficiarios'!$A$1:$C$7"}</definedName>
    <definedName name="ffvffffffff" hidden="1">{"'beneficiarios'!$A$1:$C$7"}</definedName>
    <definedName name="fghrthedrt" localSheetId="0" hidden="1">{"'beneficiarios'!$A$1:$C$7"}</definedName>
    <definedName name="fghrthedrt" localSheetId="2" hidden="1">{"'beneficiarios'!$A$1:$C$7"}</definedName>
    <definedName name="fghrthedrt" localSheetId="1" hidden="1">{"'beneficiarios'!$A$1:$C$7"}</definedName>
    <definedName name="fghrthedrt" hidden="1">{"'beneficiarios'!$A$1:$C$7"}</definedName>
    <definedName name="fsdfsdff" localSheetId="0" hidden="1">{"'beneficiarios'!$A$1:$C$7"}</definedName>
    <definedName name="fsdfsdff" localSheetId="2" hidden="1">{"'beneficiarios'!$A$1:$C$7"}</definedName>
    <definedName name="fsdfsdff" localSheetId="1" hidden="1">{"'beneficiarios'!$A$1:$C$7"}</definedName>
    <definedName name="fsdfsdff" hidden="1">{"'beneficiarios'!$A$1:$C$7"}</definedName>
    <definedName name="FtePago">[5]CATALOGOS!$T$1:$T$3</definedName>
    <definedName name="Fto_1" localSheetId="4">#REF!</definedName>
    <definedName name="Fto_1" localSheetId="0">#REF!</definedName>
    <definedName name="Fto_1" localSheetId="2">#REF!</definedName>
    <definedName name="Fto_1" localSheetId="1">#REF!</definedName>
    <definedName name="Fto_1">#REF!</definedName>
    <definedName name="Garantias">[5]CATALOGOS!$W$1:$W$10</definedName>
    <definedName name="gdfgsdf" localSheetId="0">#REF!</definedName>
    <definedName name="gdfgsdf" localSheetId="2">#REF!</definedName>
    <definedName name="gdfgsdf" localSheetId="1">#REF!</definedName>
    <definedName name="gdfgsdf">#REF!</definedName>
    <definedName name="gdtghdfghdg" localSheetId="0" hidden="1">{"'beneficiarios'!$A$1:$C$7"}</definedName>
    <definedName name="gdtghdfghdg" localSheetId="2" hidden="1">{"'beneficiarios'!$A$1:$C$7"}</definedName>
    <definedName name="gdtghdfghdg" localSheetId="1" hidden="1">{"'beneficiarios'!$A$1:$C$7"}</definedName>
    <definedName name="gdtghdfghdg" hidden="1">{"'beneficiarios'!$A$1:$C$7"}</definedName>
    <definedName name="gogo" localSheetId="2">'[3]20.11'!#REF!</definedName>
    <definedName name="gogo" localSheetId="1">'[3]20.11'!#REF!</definedName>
    <definedName name="gogo">'[3]20.11'!#REF!</definedName>
    <definedName name="HTML_CodePage" hidden="1">1252</definedName>
    <definedName name="HTML_Control" localSheetId="4" hidden="1">{"'beneficiarios'!$A$1:$C$7"}</definedName>
    <definedName name="HTML_Control" localSheetId="0" hidden="1">{"'beneficiarios'!$A$1:$C$7"}</definedName>
    <definedName name="HTML_Control" localSheetId="2" hidden="1">{"'beneficiarios'!$A$1:$C$7"}</definedName>
    <definedName name="HTML_Control" localSheetId="1" hidden="1">{"'beneficiarios'!$A$1:$C$7"}</definedName>
    <definedName name="HTML_Control" hidden="1">{"'beneficiarios'!$A$1:$C$7"}</definedName>
    <definedName name="HTML_Description" hidden="1">""</definedName>
    <definedName name="HTML_Email" hidden="1">""</definedName>
    <definedName name="HTML_Header" hidden="1">"beneficiarios"</definedName>
    <definedName name="HTML_LastUpdate" hidden="1">"24/10/00"</definedName>
    <definedName name="HTML_LineAfter" hidden="1">FALSE</definedName>
    <definedName name="HTML_LineBefore" hidden="1">FALSE</definedName>
    <definedName name="HTML_Name" hidden="1">"unisys20"</definedName>
    <definedName name="HTML_OBDlg2" hidden="1">TRUE</definedName>
    <definedName name="HTML_OBDlg4" hidden="1">TRUE</definedName>
    <definedName name="HTML_OS" hidden="1">0</definedName>
    <definedName name="HTML_PathFile" hidden="1">"C:\SIGER\SIGER\presentaciones\presupuesto\HTML.htm"</definedName>
    <definedName name="HTML_Title" hidden="1">"pei_2001"</definedName>
    <definedName name="ING" localSheetId="0">[15]origen!$1:$1048576</definedName>
    <definedName name="ING" localSheetId="2">[15]origen!$1:$1048576</definedName>
    <definedName name="ING" localSheetId="1">[15]origen!$1:$1048576</definedName>
    <definedName name="ING">[15]origen!$A$1:$IV$65536</definedName>
    <definedName name="ingresofederales" localSheetId="4" hidden="1">{"'beneficiarios'!$A$1:$C$7"}</definedName>
    <definedName name="ingresofederales" localSheetId="0" hidden="1">{"'beneficiarios'!$A$1:$C$7"}</definedName>
    <definedName name="ingresofederales" localSheetId="2" hidden="1">{"'beneficiarios'!$A$1:$C$7"}</definedName>
    <definedName name="ingresofederales" localSheetId="1" hidden="1">{"'beneficiarios'!$A$1:$C$7"}</definedName>
    <definedName name="ingresofederales" hidden="1">{"'beneficiarios'!$A$1:$C$7"}</definedName>
    <definedName name="ingresos" localSheetId="0">'[17](INFORMATICA)'!$1:$1048576</definedName>
    <definedName name="ingresos" localSheetId="2">'[17](INFORMATICA)'!$1:$1048576</definedName>
    <definedName name="ingresos" localSheetId="1">'[17](INFORMATICA)'!$1:$1048576</definedName>
    <definedName name="ingresos">'[18](INFORMATICA)'!$A$1:$IV$65536</definedName>
    <definedName name="inicio" localSheetId="0">#REF!</definedName>
    <definedName name="inicio" localSheetId="2">#REF!</definedName>
    <definedName name="inicio" localSheetId="1">#REF!</definedName>
    <definedName name="inicio">#REF!</definedName>
    <definedName name="inicio1" localSheetId="0">'[19]5.19'!#REF!</definedName>
    <definedName name="inicio1" localSheetId="2">'[19]5.19'!#REF!</definedName>
    <definedName name="inicio1" localSheetId="1">'[19]5.19'!#REF!</definedName>
    <definedName name="inicio1">'[19]5.19'!#REF!</definedName>
    <definedName name="inicio2" localSheetId="0">#REF!</definedName>
    <definedName name="inicio2" localSheetId="2">#REF!</definedName>
    <definedName name="inicio2" localSheetId="1">#REF!</definedName>
    <definedName name="inicio2">#REF!</definedName>
    <definedName name="inicio3" localSheetId="0">#REF!</definedName>
    <definedName name="inicio3" localSheetId="2">#REF!</definedName>
    <definedName name="inicio3" localSheetId="1">#REF!</definedName>
    <definedName name="inicio3">#REF!</definedName>
    <definedName name="inicio4" localSheetId="2">'[20]21.7b'!#REF!</definedName>
    <definedName name="inicio4" localSheetId="1">'[20]21.7b'!#REF!</definedName>
    <definedName name="inicio4">'[20]21.7b'!#REF!</definedName>
    <definedName name="inicio5" localSheetId="2">'[20]21.7b'!#REF!</definedName>
    <definedName name="inicio5" localSheetId="1">'[20]21.7b'!#REF!</definedName>
    <definedName name="inicio5">'[20]21.7b'!#REF!</definedName>
    <definedName name="INICIO6" localSheetId="0">#REF!</definedName>
    <definedName name="INICIO6" localSheetId="2">#REF!</definedName>
    <definedName name="INICIO6" localSheetId="1">#REF!</definedName>
    <definedName name="INICIO6">#REF!</definedName>
    <definedName name="INICIO9" localSheetId="0">'[20]21.7b'!#REF!</definedName>
    <definedName name="INICIO9" localSheetId="2">'[20]21.7b'!#REF!</definedName>
    <definedName name="INICIO9" localSheetId="1">'[20]21.7b'!#REF!</definedName>
    <definedName name="INICIO9">'[20]21.7b'!#REF!</definedName>
    <definedName name="jojo" localSheetId="0">'[3]20.11'!#REF!</definedName>
    <definedName name="jojo" localSheetId="2">'[3]20.11'!#REF!</definedName>
    <definedName name="jojo" localSheetId="1">'[3]20.11'!#REF!</definedName>
    <definedName name="jojo">'[3]20.11'!#REF!</definedName>
    <definedName name="kjhkghjkghjkghjkghjkghjk" localSheetId="0" hidden="1">{"'beneficiarios'!$A$1:$C$7"}</definedName>
    <definedName name="kjhkghjkghjkghjkghjkghjk" localSheetId="2" hidden="1">{"'beneficiarios'!$A$1:$C$7"}</definedName>
    <definedName name="kjhkghjkghjkghjkghjkghjk" localSheetId="1" hidden="1">{"'beneficiarios'!$A$1:$C$7"}</definedName>
    <definedName name="kjhkghjkghjkghjkghjkghjk" hidden="1">{"'beneficiarios'!$A$1:$C$7"}</definedName>
    <definedName name="kk" localSheetId="0">#REF!</definedName>
    <definedName name="kk" localSheetId="2">#REF!</definedName>
    <definedName name="kk" localSheetId="1">#REF!</definedName>
    <definedName name="kk">#REF!</definedName>
    <definedName name="lkjlkjplkjlkjlkj" localSheetId="0">#REF!</definedName>
    <definedName name="lkjlkjplkjlkjlkj" localSheetId="2">#REF!</definedName>
    <definedName name="lkjlkjplkjlkjlkj" localSheetId="1">#REF!</definedName>
    <definedName name="lkjlkjplkjlkjlkj">#REF!</definedName>
    <definedName name="llkjkhhgg" localSheetId="0">#REF!</definedName>
    <definedName name="llkjkhhgg" localSheetId="2">#REF!</definedName>
    <definedName name="llkjkhhgg" localSheetId="1">#REF!</definedName>
    <definedName name="llkjkhhgg">#REF!</definedName>
    <definedName name="lm" localSheetId="2">'[21]5.19b'!#REF!</definedName>
    <definedName name="lm" localSheetId="1">'[21]5.19b'!#REF!</definedName>
    <definedName name="lm">'[21]5.19b'!#REF!</definedName>
    <definedName name="materia">"Gráfico 2"</definedName>
    <definedName name="NO" localSheetId="0">[22]total!$1:$1048576</definedName>
    <definedName name="NO" localSheetId="2">[22]total!$1:$1048576</definedName>
    <definedName name="NO" localSheetId="1">[22]total!$1:$1048576</definedName>
    <definedName name="NO">[23]total!$A$1:$IV$65536</definedName>
    <definedName name="Notas_Fto_1" localSheetId="4">#REF!</definedName>
    <definedName name="Notas_Fto_1" localSheetId="0">#REF!</definedName>
    <definedName name="Notas_Fto_1" localSheetId="2">#REF!</definedName>
    <definedName name="Notas_Fto_1" localSheetId="1">#REF!</definedName>
    <definedName name="Notas_Fto_1">#REF!</definedName>
    <definedName name="o" localSheetId="0" hidden="1">{"DIRECTA",#N/A,FALSE,"SHCP397";"INDIRECTA",#N/A,FALSE,"SHCP397";"Noregistrada",#N/A,FALSE,"SHCP397"}</definedName>
    <definedName name="o" localSheetId="2" hidden="1">{"DIRECTA",#N/A,FALSE,"SHCP397";"INDIRECTA",#N/A,FALSE,"SHCP397";"Noregistrada",#N/A,FALSE,"SHCP397"}</definedName>
    <definedName name="o" localSheetId="1" hidden="1">{"DIRECTA",#N/A,FALSE,"SHCP397";"INDIRECTA",#N/A,FALSE,"SHCP397";"Noregistrada",#N/A,FALSE,"SHCP397"}</definedName>
    <definedName name="o" hidden="1">{"DIRECTA",#N/A,FALSE,"SHCP397";"INDIRECTA",#N/A,FALSE,"SHCP397";"Noregistrada",#N/A,FALSE,"SHCP397"}</definedName>
    <definedName name="ORIGEN" localSheetId="0">#REF!</definedName>
    <definedName name="ORIGEN" localSheetId="2">#REF!</definedName>
    <definedName name="ORIGEN" localSheetId="1">#REF!</definedName>
    <definedName name="ORIGEN">#REF!</definedName>
    <definedName name="origen10" localSheetId="0">#REF!</definedName>
    <definedName name="origen10" localSheetId="2">#REF!</definedName>
    <definedName name="origen10" localSheetId="1">#REF!</definedName>
    <definedName name="origen10">#REF!</definedName>
    <definedName name="PART" localSheetId="0">#REF!</definedName>
    <definedName name="PART" localSheetId="2">#REF!</definedName>
    <definedName name="PART" localSheetId="1">#REF!</definedName>
    <definedName name="PART">#REF!</definedName>
    <definedName name="Partidas" localSheetId="4">#REF!</definedName>
    <definedName name="Partidas" localSheetId="0">#REF!</definedName>
    <definedName name="Partidas" localSheetId="2">#REF!</definedName>
    <definedName name="Partidas" localSheetId="1">#REF!</definedName>
    <definedName name="Partidas">[7]porprog!$B$1:$Q$2798</definedName>
    <definedName name="peccuatro" localSheetId="0">#REF!</definedName>
    <definedName name="peccuatro" localSheetId="2">#REF!</definedName>
    <definedName name="peccuatro" localSheetId="1">#REF!</definedName>
    <definedName name="peccuatro">#REF!</definedName>
    <definedName name="pectres" localSheetId="0">#REF!</definedName>
    <definedName name="pectres" localSheetId="2">#REF!</definedName>
    <definedName name="pectres" localSheetId="1">#REF!</definedName>
    <definedName name="pectres">#REF!</definedName>
    <definedName name="pesca" localSheetId="0">#REF!</definedName>
    <definedName name="pesca" localSheetId="2">#REF!</definedName>
    <definedName name="pesca" localSheetId="1">#REF!</definedName>
    <definedName name="pesca">#REF!</definedName>
    <definedName name="pie" localSheetId="0">#REF!</definedName>
    <definedName name="pie" localSheetId="2">#REF!</definedName>
    <definedName name="pie" localSheetId="1">#REF!</definedName>
    <definedName name="pie">#REF!</definedName>
    <definedName name="ppooii" localSheetId="0" hidden="1">{"'beneficiarios'!$A$1:$C$7"}</definedName>
    <definedName name="ppooii" localSheetId="2" hidden="1">{"'beneficiarios'!$A$1:$C$7"}</definedName>
    <definedName name="ppooii" localSheetId="1" hidden="1">{"'beneficiarios'!$A$1:$C$7"}</definedName>
    <definedName name="ppooii" hidden="1">{"'beneficiarios'!$A$1:$C$7"}</definedName>
    <definedName name="ppp" localSheetId="0">[24]origen!$1:$1048576</definedName>
    <definedName name="ppp" localSheetId="2">[24]origen!$1:$1048576</definedName>
    <definedName name="ppp" localSheetId="1">[24]origen!$1:$1048576</definedName>
    <definedName name="ppp">[25]origen!$A$1:$IV$65536</definedName>
    <definedName name="Print_Area_MI" localSheetId="2">'[26]1'!#REF!</definedName>
    <definedName name="Print_Area_MI" localSheetId="1">'[26]1'!#REF!</definedName>
    <definedName name="Print_Area_MI">'[26]1'!#REF!</definedName>
    <definedName name="Print_Titles_MI" localSheetId="0">#REF!</definedName>
    <definedName name="Print_Titles_MI" localSheetId="2">#REF!</definedName>
    <definedName name="Print_Titles_MI" localSheetId="1">#REF!</definedName>
    <definedName name="Print_Titles_MI">#REF!</definedName>
    <definedName name="procampo" localSheetId="0">'[2]C2.2.18'!#REF!</definedName>
    <definedName name="procampo" localSheetId="2">'[2]C2.2.18'!#REF!</definedName>
    <definedName name="procampo" localSheetId="1">'[2]C2.2.18'!#REF!</definedName>
    <definedName name="procampo">'[2]C2.2.18'!#REF!</definedName>
    <definedName name="PRU" localSheetId="0">#REF!</definedName>
    <definedName name="PRU" localSheetId="2">#REF!</definedName>
    <definedName name="PRU" localSheetId="1">#REF!</definedName>
    <definedName name="PRU">#REF!</definedName>
    <definedName name="prueba" localSheetId="0" hidden="1">{"'RevelacionMin'!$BN$102:$CH$172"}</definedName>
    <definedName name="prueba" localSheetId="2" hidden="1">{"'RevelacionMin'!$BN$102:$CH$172"}</definedName>
    <definedName name="prueba" localSheetId="1" hidden="1">{"'RevelacionMin'!$BN$102:$CH$172"}</definedName>
    <definedName name="prueba" hidden="1">{"'RevelacionMin'!$BN$102:$CH$172"}</definedName>
    <definedName name="q" localSheetId="0" hidden="1">{"DIRECTA",#N/A,FALSE,"SHCP397";"INDIRECTA",#N/A,FALSE,"SHCP397";"Noregistrada",#N/A,FALSE,"SHCP397"}</definedName>
    <definedName name="q" localSheetId="2" hidden="1">{"DIRECTA",#N/A,FALSE,"SHCP397";"INDIRECTA",#N/A,FALSE,"SHCP397";"Noregistrada",#N/A,FALSE,"SHCP397"}</definedName>
    <definedName name="q" localSheetId="1" hidden="1">{"DIRECTA",#N/A,FALSE,"SHCP397";"INDIRECTA",#N/A,FALSE,"SHCP397";"Noregistrada",#N/A,FALSE,"SHCP397"}</definedName>
    <definedName name="q" hidden="1">{"DIRECTA",#N/A,FALSE,"SHCP397";"INDIRECTA",#N/A,FALSE,"SHCP397";"Noregistrada",#N/A,FALSE,"SHCP397"}</definedName>
    <definedName name="qqq" localSheetId="0" hidden="1">{"DIRECTA",#N/A,FALSE,"SHCP397";"INDIRECTA",#N/A,FALSE,"SHCP397";"Noregistrada",#N/A,FALSE,"SHCP397"}</definedName>
    <definedName name="qqq" localSheetId="2" hidden="1">{"DIRECTA",#N/A,FALSE,"SHCP397";"INDIRECTA",#N/A,FALSE,"SHCP397";"Noregistrada",#N/A,FALSE,"SHCP397"}</definedName>
    <definedName name="qqq" localSheetId="1" hidden="1">{"DIRECTA",#N/A,FALSE,"SHCP397";"INDIRECTA",#N/A,FALSE,"SHCP397";"Noregistrada",#N/A,FALSE,"SHCP397"}</definedName>
    <definedName name="qqq" hidden="1">{"DIRECTA",#N/A,FALSE,"SHCP397";"INDIRECTA",#N/A,FALSE,"SHCP397";"Noregistrada",#N/A,FALSE,"SHCP397"}</definedName>
    <definedName name="Reclasificado2006" localSheetId="4" hidden="1">{"'beneficiarios'!$A$1:$C$7"}</definedName>
    <definedName name="Reclasificado2006" localSheetId="0" hidden="1">{"'beneficiarios'!$A$1:$C$7"}</definedName>
    <definedName name="Reclasificado2006" localSheetId="2" hidden="1">{"'beneficiarios'!$A$1:$C$7"}</definedName>
    <definedName name="Reclasificado2006" localSheetId="1" hidden="1">{"'beneficiarios'!$A$1:$C$7"}</definedName>
    <definedName name="Reclasificado2006" hidden="1">{"'beneficiarios'!$A$1:$C$7"}</definedName>
    <definedName name="RESP">[27]CATALOGOS!$I$1:$I$2</definedName>
    <definedName name="rrr" localSheetId="0" hidden="1">{"DIRECTA",#N/A,FALSE,"SHCP397";"INDIRECTA",#N/A,FALSE,"SHCP397";"Noregistrada",#N/A,FALSE,"SHCP397"}</definedName>
    <definedName name="rrr" localSheetId="2" hidden="1">{"DIRECTA",#N/A,FALSE,"SHCP397";"INDIRECTA",#N/A,FALSE,"SHCP397";"Noregistrada",#N/A,FALSE,"SHCP397"}</definedName>
    <definedName name="rrr" localSheetId="1" hidden="1">{"DIRECTA",#N/A,FALSE,"SHCP397";"INDIRECTA",#N/A,FALSE,"SHCP397";"Noregistrada",#N/A,FALSE,"SHCP397"}</definedName>
    <definedName name="rrr" hidden="1">{"DIRECTA",#N/A,FALSE,"SHCP397";"INDIRECTA",#N/A,FALSE,"SHCP397";"Noregistrada",#N/A,FALSE,"SHCP397"}</definedName>
    <definedName name="rrrrrrrrrrrrrrrrrrrrrrrrr" localSheetId="0" hidden="1">{"'beneficiarios'!$A$1:$C$7"}</definedName>
    <definedName name="rrrrrrrrrrrrrrrrrrrrrrrrr" localSheetId="2" hidden="1">{"'beneficiarios'!$A$1:$C$7"}</definedName>
    <definedName name="rrrrrrrrrrrrrrrrrrrrrrrrr" localSheetId="1" hidden="1">{"'beneficiarios'!$A$1:$C$7"}</definedName>
    <definedName name="rrrrrrrrrrrrrrrrrrrrrrrrr" hidden="1">{"'beneficiarios'!$A$1:$C$7"}</definedName>
    <definedName name="rt" localSheetId="0" hidden="1">{"DIRECTA",#N/A,FALSE,"SHCP397";"INDIRECTA",#N/A,FALSE,"SHCP397";"Noregistrada",#N/A,FALSE,"SHCP397"}</definedName>
    <definedName name="rt" localSheetId="2" hidden="1">{"DIRECTA",#N/A,FALSE,"SHCP397";"INDIRECTA",#N/A,FALSE,"SHCP397";"Noregistrada",#N/A,FALSE,"SHCP397"}</definedName>
    <definedName name="rt" localSheetId="1" hidden="1">{"DIRECTA",#N/A,FALSE,"SHCP397";"INDIRECTA",#N/A,FALSE,"SHCP397";"Noregistrada",#N/A,FALSE,"SHCP397"}</definedName>
    <definedName name="rt" hidden="1">{"DIRECTA",#N/A,FALSE,"SHCP397";"INDIRECTA",#N/A,FALSE,"SHCP397";"Noregistrada",#N/A,FALSE,"SHCP397"}</definedName>
    <definedName name="rtr" localSheetId="0" hidden="1">{"DIRECTA",#N/A,FALSE,"SHCP397";"INDIRECTA",#N/A,FALSE,"SHCP397";"Noregistrada",#N/A,FALSE,"SHCP397"}</definedName>
    <definedName name="rtr" localSheetId="2" hidden="1">{"DIRECTA",#N/A,FALSE,"SHCP397";"INDIRECTA",#N/A,FALSE,"SHCP397";"Noregistrada",#N/A,FALSE,"SHCP397"}</definedName>
    <definedName name="rtr" localSheetId="1" hidden="1">{"DIRECTA",#N/A,FALSE,"SHCP397";"INDIRECTA",#N/A,FALSE,"SHCP397";"Noregistrada",#N/A,FALSE,"SHCP397"}</definedName>
    <definedName name="rtr" hidden="1">{"DIRECTA",#N/A,FALSE,"SHCP397";"INDIRECTA",#N/A,FALSE,"SHCP397";"Noregistrada",#N/A,FALSE,"SHCP397"}</definedName>
    <definedName name="sac" localSheetId="0" hidden="1">{"'RevelacionMin'!$BN$102:$CH$172"}</definedName>
    <definedName name="sac" localSheetId="2" hidden="1">{"'RevelacionMin'!$BN$102:$CH$172"}</definedName>
    <definedName name="sac" localSheetId="1" hidden="1">{"'RevelacionMin'!$BN$102:$CH$172"}</definedName>
    <definedName name="sac" hidden="1">{"'RevelacionMin'!$BN$102:$CH$172"}</definedName>
    <definedName name="SALDOS1" localSheetId="0">[28]CALCUDI!$B$1:$G$102</definedName>
    <definedName name="SALDOS1" localSheetId="2">[28]CALCUDI!$B$1:$G$102</definedName>
    <definedName name="SALDOS1" localSheetId="1">[28]CALCUDI!$B$1:$G$102</definedName>
    <definedName name="SALDOS1">[29]CALCUDI!$B$1:$G$102</definedName>
    <definedName name="sd" localSheetId="2">'[16]2.1a'!#REF!</definedName>
    <definedName name="sd" localSheetId="1">'[16]2.1a'!#REF!</definedName>
    <definedName name="sd">'[16]2.1a'!#REF!</definedName>
    <definedName name="sepforma" localSheetId="0">#REF!</definedName>
    <definedName name="sepforma" localSheetId="2">#REF!</definedName>
    <definedName name="sepforma" localSheetId="1">#REF!</definedName>
    <definedName name="sepforma">#REF!</definedName>
    <definedName name="sept" localSheetId="0">[30]origen!$1:$1048576</definedName>
    <definedName name="sept" localSheetId="2">[30]origen!$1:$1048576</definedName>
    <definedName name="sept" localSheetId="1">[30]origen!$1:$1048576</definedName>
    <definedName name="sept">[30]origen!$A$1:$IV$65536</definedName>
    <definedName name="SEPTIEMBRE" localSheetId="0">#REF!</definedName>
    <definedName name="SEPTIEMBRE" localSheetId="2">#REF!</definedName>
    <definedName name="SEPTIEMBRE" localSheetId="1">#REF!</definedName>
    <definedName name="SEPTIEMBRE">#REF!</definedName>
    <definedName name="sobretasa">[27]CATALOGOS!$E$1:$E$3</definedName>
    <definedName name="Speuas1" localSheetId="0">[31]speuas!$B$3:$H$11,[31]speuas!$I$13:$O$42</definedName>
    <definedName name="Speuas1" localSheetId="2">[31]speuas!$B$3:$H$11,[31]speuas!$I$13:$O$42</definedName>
    <definedName name="Speuas1" localSheetId="1">[31]speuas!$B$3:$H$11,[31]speuas!$I$13:$O$42</definedName>
    <definedName name="Speuas1">[32]speuas!$B$3:$H$11,[32]speuas!$I$13:$O$42</definedName>
    <definedName name="sr" localSheetId="0">'[16]2.1a'!#REF!</definedName>
    <definedName name="sr" localSheetId="2">'[16]2.1a'!#REF!</definedName>
    <definedName name="sr" localSheetId="1">'[16]2.1a'!#REF!</definedName>
    <definedName name="sr">'[16]2.1a'!#REF!</definedName>
    <definedName name="srt" localSheetId="0">'[16]2.1a'!#REF!</definedName>
    <definedName name="srt" localSheetId="2">'[16]2.1a'!#REF!</definedName>
    <definedName name="srt" localSheetId="1">'[16]2.1a'!#REF!</definedName>
    <definedName name="srt">'[16]2.1a'!#REF!</definedName>
    <definedName name="sssddd" localSheetId="0" hidden="1">{"'beneficiarios'!$A$1:$C$7"}</definedName>
    <definedName name="sssddd" localSheetId="2" hidden="1">{"'beneficiarios'!$A$1:$C$7"}</definedName>
    <definedName name="sssddd" localSheetId="1" hidden="1">{"'beneficiarios'!$A$1:$C$7"}</definedName>
    <definedName name="sssddd" hidden="1">{"'beneficiarios'!$A$1:$C$7"}</definedName>
    <definedName name="ssss" localSheetId="0" hidden="1">{"'beneficiarios'!$A$1:$C$7"}</definedName>
    <definedName name="ssss" localSheetId="2" hidden="1">{"'beneficiarios'!$A$1:$C$7"}</definedName>
    <definedName name="ssss" localSheetId="1" hidden="1">{"'beneficiarios'!$A$1:$C$7"}</definedName>
    <definedName name="ssss" hidden="1">{"'beneficiarios'!$A$1:$C$7"}</definedName>
    <definedName name="STS">[33]EST.!$IK$7:$IK$8</definedName>
    <definedName name="SUMAS" localSheetId="0">#REF!</definedName>
    <definedName name="SUMAS" localSheetId="2">#REF!</definedName>
    <definedName name="SUMAS" localSheetId="1">#REF!</definedName>
    <definedName name="SUMAS">#REF!</definedName>
    <definedName name="tasas">[27]CATALOGOS!$G$1:$G$6</definedName>
    <definedName name="_xlnm.Print_Titles" localSheetId="2">#REF!</definedName>
    <definedName name="_xlnm.Print_Titles" localSheetId="1">#REF!</definedName>
    <definedName name="_xlnm.Print_Titles">#REF!</definedName>
    <definedName name="Títulos_a_imprimir_IM" localSheetId="0">#REF!</definedName>
    <definedName name="Títulos_a_imprimir_IM" localSheetId="2">#REF!</definedName>
    <definedName name="Títulos_a_imprimir_IM" localSheetId="1">#REF!</definedName>
    <definedName name="Títulos_a_imprimir_IM">#REF!</definedName>
    <definedName name="TOT" localSheetId="0">#REF!</definedName>
    <definedName name="TOT" localSheetId="2">#REF!</definedName>
    <definedName name="TOT" localSheetId="1">#REF!</definedName>
    <definedName name="TOT">#REF!</definedName>
    <definedName name="TOTAL" localSheetId="4">#REF!</definedName>
    <definedName name="TOTAL" localSheetId="0">#REF!</definedName>
    <definedName name="TOTAL" localSheetId="2">#REF!</definedName>
    <definedName name="TOTAL" localSheetId="1">#REF!</definedName>
    <definedName name="TOTAL">#REF!</definedName>
    <definedName name="TRIM" localSheetId="0">#REF!</definedName>
    <definedName name="TRIM" localSheetId="2">#REF!</definedName>
    <definedName name="TRIM" localSheetId="1">#REF!</definedName>
    <definedName name="TRIM">#REF!</definedName>
    <definedName name="tsrtwrtwrtygwertw" localSheetId="0" hidden="1">{"'beneficiarios'!$A$1:$C$7"}</definedName>
    <definedName name="tsrtwrtwrtygwertw" localSheetId="2" hidden="1">{"'beneficiarios'!$A$1:$C$7"}</definedName>
    <definedName name="tsrtwrtwrtygwertw" localSheetId="1" hidden="1">{"'beneficiarios'!$A$1:$C$7"}</definedName>
    <definedName name="tsrtwrtwrtygwertw" hidden="1">{"'beneficiarios'!$A$1:$C$7"}</definedName>
    <definedName name="ty" localSheetId="0" hidden="1">{"DIRECTA",#N/A,FALSE,"SHCP397";"INDIRECTA",#N/A,FALSE,"SHCP397";"Noregistrada",#N/A,FALSE,"SHCP397"}</definedName>
    <definedName name="ty" localSheetId="2" hidden="1">{"DIRECTA",#N/A,FALSE,"SHCP397";"INDIRECTA",#N/A,FALSE,"SHCP397";"Noregistrada",#N/A,FALSE,"SHCP397"}</definedName>
    <definedName name="ty" localSheetId="1" hidden="1">{"DIRECTA",#N/A,FALSE,"SHCP397";"INDIRECTA",#N/A,FALSE,"SHCP397";"Noregistrada",#N/A,FALSE,"SHCP397"}</definedName>
    <definedName name="ty" hidden="1">{"DIRECTA",#N/A,FALSE,"SHCP397";"INDIRECTA",#N/A,FALSE,"SHCP397";"Noregistrada",#N/A,FALSE,"SHCP397"}</definedName>
    <definedName name="var" localSheetId="2">'[34]5.19b'!#REF!</definedName>
    <definedName name="var" localSheetId="1">'[34]5.19b'!#REF!</definedName>
    <definedName name="var">'[34]5.19b'!#REF!</definedName>
    <definedName name="wrn.a." localSheetId="4" hidden="1">{"DIRECTA",#N/A,FALSE,"SHCP397";"INDIRECTA",#N/A,FALSE,"SHCP397";"Noregistrada",#N/A,FALSE,"SHCP397"}</definedName>
    <definedName name="wrn.a." localSheetId="0" hidden="1">{"DIRECTA",#N/A,FALSE,"SHCP397";"INDIRECTA",#N/A,FALSE,"SHCP397";"Noregistrada",#N/A,FALSE,"SHCP397"}</definedName>
    <definedName name="wrn.a." localSheetId="2" hidden="1">{"DIRECTA",#N/A,FALSE,"SHCP397";"INDIRECTA",#N/A,FALSE,"SHCP397";"Noregistrada",#N/A,FALSE,"SHCP397"}</definedName>
    <definedName name="wrn.a." localSheetId="1" hidden="1">{"DIRECTA",#N/A,FALSE,"SHCP397";"INDIRECTA",#N/A,FALSE,"SHCP397";"Noregistrada",#N/A,FALSE,"SHCP397"}</definedName>
    <definedName name="wrn.a." hidden="1">{"DIRECTA",#N/A,FALSE,"SHCP397";"INDIRECTA",#N/A,FALSE,"SHCP397";"Noregistrada",#N/A,FALSE,"SHCP397"}</definedName>
    <definedName name="X" hidden="1">#N/A</definedName>
    <definedName name="xxx" localSheetId="4" hidden="1">{"'beneficiarios'!$A$1:$C$7"}</definedName>
    <definedName name="xxx" localSheetId="0" hidden="1">{"'beneficiarios'!$A$1:$C$7"}</definedName>
    <definedName name="xxx" localSheetId="2" hidden="1">{"'beneficiarios'!$A$1:$C$7"}</definedName>
    <definedName name="xxx" localSheetId="1" hidden="1">{"'beneficiarios'!$A$1:$C$7"}</definedName>
    <definedName name="xxx" hidden="1">{"'beneficiarios'!$A$1:$C$7"}</definedName>
    <definedName name="xxxx" localSheetId="0" hidden="1">{"'beneficiarios'!$A$1:$C$7"}</definedName>
    <definedName name="xxxx" localSheetId="2" hidden="1">{"'beneficiarios'!$A$1:$C$7"}</definedName>
    <definedName name="xxxx" localSheetId="1" hidden="1">{"'beneficiarios'!$A$1:$C$7"}</definedName>
    <definedName name="xxxx" hidden="1">{"'beneficiarios'!$A$1:$C$7"}</definedName>
    <definedName name="xxxxxxxx" localSheetId="0" hidden="1">{"'beneficiarios'!$A$1:$C$7"}</definedName>
    <definedName name="xxxxxxxx" localSheetId="2" hidden="1">{"'beneficiarios'!$A$1:$C$7"}</definedName>
    <definedName name="xxxxxxxx" localSheetId="1" hidden="1">{"'beneficiarios'!$A$1:$C$7"}</definedName>
    <definedName name="xxxxxxxx" hidden="1">{"'beneficiarios'!$A$1:$C$7"}</definedName>
    <definedName name="xxxxxxxxx" localSheetId="0" hidden="1">{"'beneficiarios'!$A$1:$C$7"}</definedName>
    <definedName name="xxxxxxxxx" localSheetId="2" hidden="1">{"'beneficiarios'!$A$1:$C$7"}</definedName>
    <definedName name="xxxxxxxxx" localSheetId="1" hidden="1">{"'beneficiarios'!$A$1:$C$7"}</definedName>
    <definedName name="xxxxxxxxx" hidden="1">{"'beneficiarios'!$A$1:$C$7"}</definedName>
    <definedName name="xxxxxxxxxxxx" localSheetId="0" hidden="1">{"'beneficiarios'!$A$1:$C$7"}</definedName>
    <definedName name="xxxxxxxxxxxx" localSheetId="2" hidden="1">{"'beneficiarios'!$A$1:$C$7"}</definedName>
    <definedName name="xxxxxxxxxxxx" localSheetId="1" hidden="1">{"'beneficiarios'!$A$1:$C$7"}</definedName>
    <definedName name="xxxxxxxxxxxx" hidden="1">{"'beneficiarios'!$A$1:$C$7"}</definedName>
    <definedName name="YY" localSheetId="0" hidden="1">{"DIRECTA",#N/A,FALSE,"SHCP397";"INDIRECTA",#N/A,FALSE,"SHCP397";"Noregistrada",#N/A,FALSE,"SHCP397"}</definedName>
    <definedName name="YY" localSheetId="2" hidden="1">{"DIRECTA",#N/A,FALSE,"SHCP397";"INDIRECTA",#N/A,FALSE,"SHCP397";"Noregistrada",#N/A,FALSE,"SHCP397"}</definedName>
    <definedName name="YY" localSheetId="1" hidden="1">{"DIRECTA",#N/A,FALSE,"SHCP397";"INDIRECTA",#N/A,FALSE,"SHCP397";"Noregistrada",#N/A,FALSE,"SHCP397"}</definedName>
    <definedName name="YY" hidden="1">{"DIRECTA",#N/A,FALSE,"SHCP397";"INDIRECTA",#N/A,FALSE,"SHCP397";"Noregistrada",#N/A,FALSE,"SHCP397"}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6" i="1" l="1"/>
  <c r="G6" i="1"/>
  <c r="K16" i="1"/>
  <c r="G16" i="1"/>
  <c r="I16" i="1"/>
  <c r="J16" i="1"/>
  <c r="H6" i="1"/>
  <c r="J6" i="1"/>
  <c r="I6" i="1"/>
  <c r="K6" i="1"/>
  <c r="M210" i="6"/>
  <c r="J211" i="6" l="1"/>
  <c r="N210" i="6" l="1"/>
  <c r="O50" i="6" l="1"/>
  <c r="N50" i="6"/>
  <c r="M50" i="6"/>
  <c r="L50" i="6"/>
  <c r="K50" i="6"/>
  <c r="N211" i="6"/>
  <c r="K206" i="6" l="1"/>
  <c r="K203" i="6" s="1"/>
  <c r="J203" i="6"/>
  <c r="J202" i="6" l="1"/>
  <c r="J44" i="6" s="1"/>
  <c r="L206" i="6"/>
  <c r="L203" i="6" s="1"/>
  <c r="L202" i="6" s="1"/>
  <c r="L44" i="6" s="1"/>
  <c r="K202" i="6"/>
  <c r="K44" i="6" s="1"/>
  <c r="M206" i="6" l="1"/>
  <c r="M203" i="6" s="1"/>
  <c r="M202" i="6" s="1"/>
  <c r="M44" i="6" s="1"/>
  <c r="N206" i="6" l="1"/>
  <c r="N203" i="6" s="1"/>
  <c r="N202" i="6" s="1"/>
  <c r="N44" i="6" s="1"/>
  <c r="O206" i="6" l="1"/>
  <c r="O203" i="6" s="1"/>
  <c r="O202" i="6" s="1"/>
  <c r="O44" i="6" s="1"/>
  <c r="K195" i="6" l="1"/>
  <c r="O197" i="6"/>
  <c r="N197" i="6"/>
  <c r="M197" i="6"/>
  <c r="L197" i="6"/>
  <c r="K197" i="6"/>
  <c r="O195" i="6" l="1"/>
  <c r="N195" i="6"/>
  <c r="M195" i="6"/>
  <c r="L195" i="6"/>
  <c r="O189" i="6" l="1"/>
  <c r="X43" i="6" s="1"/>
  <c r="N189" i="6"/>
  <c r="W43" i="6" s="1"/>
  <c r="M189" i="6"/>
  <c r="V43" i="6" s="1"/>
  <c r="L189" i="6"/>
  <c r="U43" i="6" s="1"/>
  <c r="K171" i="6" l="1"/>
  <c r="K80" i="6"/>
  <c r="L80" i="6" s="1"/>
  <c r="K79" i="6"/>
  <c r="L79" i="6" s="1"/>
  <c r="M79" i="6" s="1"/>
  <c r="N79" i="6" s="1"/>
  <c r="K74" i="6"/>
  <c r="L74" i="6" s="1"/>
  <c r="M74" i="6" s="1"/>
  <c r="N74" i="6" s="1"/>
  <c r="K73" i="6"/>
  <c r="L73" i="6" s="1"/>
  <c r="M73" i="6" s="1"/>
  <c r="N73" i="6" s="1"/>
  <c r="L171" i="6"/>
  <c r="O29" i="6"/>
  <c r="N29" i="6"/>
  <c r="M29" i="6"/>
  <c r="L29" i="6"/>
  <c r="K29" i="6"/>
  <c r="O22" i="6"/>
  <c r="N22" i="6"/>
  <c r="M22" i="6"/>
  <c r="L22" i="6"/>
  <c r="K22" i="6"/>
  <c r="O8" i="6"/>
  <c r="N8" i="6"/>
  <c r="M8" i="6"/>
  <c r="L8" i="6"/>
  <c r="K8" i="6"/>
  <c r="M171" i="6" l="1"/>
  <c r="L32" i="6"/>
  <c r="O32" i="6"/>
  <c r="M32" i="6"/>
  <c r="N32" i="6"/>
  <c r="M80" i="6"/>
  <c r="K32" i="6"/>
  <c r="I42" i="3"/>
  <c r="I39" i="3" s="1"/>
  <c r="I47" i="3"/>
  <c r="N51" i="3"/>
  <c r="M51" i="3"/>
  <c r="L51" i="3"/>
  <c r="K51" i="3"/>
  <c r="K47" i="3" s="1"/>
  <c r="J51" i="3"/>
  <c r="J4" i="3"/>
  <c r="L3" i="3"/>
  <c r="K3" i="3"/>
  <c r="J3" i="3"/>
  <c r="AD7544" i="5"/>
  <c r="AD7543" i="5"/>
  <c r="AD7542" i="5"/>
  <c r="AD7541" i="5"/>
  <c r="AD7540" i="5"/>
  <c r="AD7539" i="5"/>
  <c r="AD7538" i="5"/>
  <c r="AD7537" i="5"/>
  <c r="AD7536" i="5"/>
  <c r="AD7535" i="5"/>
  <c r="AD7534" i="5"/>
  <c r="AD7533" i="5"/>
  <c r="AD7532" i="5"/>
  <c r="AD7531" i="5"/>
  <c r="AD7530" i="5"/>
  <c r="AD7529" i="5"/>
  <c r="AD7528" i="5"/>
  <c r="AD7527" i="5"/>
  <c r="AD7526" i="5"/>
  <c r="AD7525" i="5"/>
  <c r="AD7524" i="5"/>
  <c r="AD7523" i="5"/>
  <c r="AD7522" i="5"/>
  <c r="AD7521" i="5"/>
  <c r="AD7520" i="5"/>
  <c r="AD7519" i="5"/>
  <c r="AD7518" i="5"/>
  <c r="AD7517" i="5"/>
  <c r="AD7516" i="5"/>
  <c r="AD7515" i="5"/>
  <c r="AD7514" i="5"/>
  <c r="AD7513" i="5"/>
  <c r="AD7512" i="5"/>
  <c r="AD7511" i="5"/>
  <c r="AD7510" i="5"/>
  <c r="AD7509" i="5"/>
  <c r="AD7508" i="5"/>
  <c r="AD7507" i="5"/>
  <c r="AD7506" i="5"/>
  <c r="AD7505" i="5"/>
  <c r="AD7504" i="5"/>
  <c r="AD7503" i="5"/>
  <c r="AD7502" i="5"/>
  <c r="AD7501" i="5"/>
  <c r="AD7500" i="5"/>
  <c r="AD7499" i="5"/>
  <c r="AD7498" i="5"/>
  <c r="AD7497" i="5"/>
  <c r="AD7496" i="5"/>
  <c r="AD7495" i="5"/>
  <c r="AD7494" i="5"/>
  <c r="AD7493" i="5"/>
  <c r="AD7492" i="5"/>
  <c r="AD7491" i="5"/>
  <c r="AD7490" i="5"/>
  <c r="AD7489" i="5"/>
  <c r="AD7488" i="5"/>
  <c r="AD7487" i="5"/>
  <c r="AD7486" i="5"/>
  <c r="AD7485" i="5"/>
  <c r="AD7484" i="5"/>
  <c r="AD7483" i="5"/>
  <c r="AD7482" i="5"/>
  <c r="AD7481" i="5"/>
  <c r="AD7480" i="5"/>
  <c r="AD7479" i="5"/>
  <c r="AD7478" i="5"/>
  <c r="AD7477" i="5"/>
  <c r="AD7476" i="5"/>
  <c r="AD7475" i="5"/>
  <c r="AD7474" i="5"/>
  <c r="AD7473" i="5"/>
  <c r="AD7472" i="5"/>
  <c r="AD7471" i="5"/>
  <c r="AD7470" i="5"/>
  <c r="AD7469" i="5"/>
  <c r="AD7468" i="5"/>
  <c r="AD7467" i="5"/>
  <c r="AD7466" i="5"/>
  <c r="AD7465" i="5"/>
  <c r="AD7464" i="5"/>
  <c r="AD7463" i="5"/>
  <c r="AD7462" i="5"/>
  <c r="AD7461" i="5"/>
  <c r="AD7460" i="5"/>
  <c r="AD7459" i="5"/>
  <c r="AD7458" i="5"/>
  <c r="AD7457" i="5"/>
  <c r="AD7456" i="5"/>
  <c r="AD7455" i="5"/>
  <c r="AD7454" i="5"/>
  <c r="AD7453" i="5"/>
  <c r="AD7452" i="5"/>
  <c r="AD7451" i="5"/>
  <c r="AD7450" i="5"/>
  <c r="AD7449" i="5"/>
  <c r="AD7448" i="5"/>
  <c r="AD7447" i="5"/>
  <c r="AD7446" i="5"/>
  <c r="AD7445" i="5"/>
  <c r="AD7444" i="5"/>
  <c r="AD7443" i="5"/>
  <c r="AD7442" i="5"/>
  <c r="AD7441" i="5"/>
  <c r="AD7440" i="5"/>
  <c r="AD7439" i="5"/>
  <c r="AD7438" i="5"/>
  <c r="AD7437" i="5"/>
  <c r="AD7436" i="5"/>
  <c r="AD7435" i="5"/>
  <c r="AD7434" i="5"/>
  <c r="AD7433" i="5"/>
  <c r="AD7432" i="5"/>
  <c r="AD7431" i="5"/>
  <c r="AD7430" i="5"/>
  <c r="AD7429" i="5"/>
  <c r="AD7428" i="5"/>
  <c r="AD7427" i="5"/>
  <c r="AD7426" i="5"/>
  <c r="AD7425" i="5"/>
  <c r="AD7424" i="5"/>
  <c r="AD7423" i="5"/>
  <c r="AD7422" i="5"/>
  <c r="AD7421" i="5"/>
  <c r="AD7420" i="5"/>
  <c r="AD7419" i="5"/>
  <c r="AD7418" i="5"/>
  <c r="AD7417" i="5"/>
  <c r="AD7416" i="5"/>
  <c r="AD7415" i="5"/>
  <c r="AD7414" i="5"/>
  <c r="AD7413" i="5"/>
  <c r="AD7412" i="5"/>
  <c r="AD7411" i="5"/>
  <c r="AD7410" i="5"/>
  <c r="AD7409" i="5"/>
  <c r="AD7408" i="5"/>
  <c r="AD7407" i="5"/>
  <c r="AD7406" i="5"/>
  <c r="AD7405" i="5"/>
  <c r="AD7404" i="5"/>
  <c r="AD7403" i="5"/>
  <c r="AD7402" i="5"/>
  <c r="AD7401" i="5"/>
  <c r="AD7400" i="5"/>
  <c r="AD7399" i="5"/>
  <c r="AD7398" i="5"/>
  <c r="AD7397" i="5"/>
  <c r="AD7396" i="5"/>
  <c r="AD7395" i="5"/>
  <c r="AD7394" i="5"/>
  <c r="AD7393" i="5"/>
  <c r="AD7392" i="5"/>
  <c r="AD7391" i="5"/>
  <c r="AD7390" i="5"/>
  <c r="AD7389" i="5"/>
  <c r="AD7388" i="5"/>
  <c r="AD7387" i="5"/>
  <c r="AD7386" i="5"/>
  <c r="AD7385" i="5"/>
  <c r="AD7384" i="5"/>
  <c r="AD7383" i="5"/>
  <c r="AD7382" i="5"/>
  <c r="AD7381" i="5"/>
  <c r="AD7380" i="5"/>
  <c r="AD7379" i="5"/>
  <c r="AD7378" i="5"/>
  <c r="AD7377" i="5"/>
  <c r="AD7376" i="5"/>
  <c r="AD7375" i="5"/>
  <c r="AD7374" i="5"/>
  <c r="AD7373" i="5"/>
  <c r="AD7372" i="5"/>
  <c r="AD7371" i="5"/>
  <c r="AD7370" i="5"/>
  <c r="AD7369" i="5"/>
  <c r="AD7368" i="5"/>
  <c r="AD7367" i="5"/>
  <c r="AD7366" i="5"/>
  <c r="AD7365" i="5"/>
  <c r="AD7364" i="5"/>
  <c r="AD7363" i="5"/>
  <c r="AD7362" i="5"/>
  <c r="AD7361" i="5"/>
  <c r="AD7360" i="5"/>
  <c r="AD7359" i="5"/>
  <c r="AD7358" i="5"/>
  <c r="AD7357" i="5"/>
  <c r="AD7356" i="5"/>
  <c r="AD7355" i="5"/>
  <c r="AD7354" i="5"/>
  <c r="AD7353" i="5"/>
  <c r="AD7352" i="5"/>
  <c r="AD7351" i="5"/>
  <c r="AD7350" i="5"/>
  <c r="AD7349" i="5"/>
  <c r="AD7348" i="5"/>
  <c r="AD7347" i="5"/>
  <c r="AD7346" i="5"/>
  <c r="AD7345" i="5"/>
  <c r="AD7344" i="5"/>
  <c r="AD7343" i="5"/>
  <c r="AD7342" i="5"/>
  <c r="AD7341" i="5"/>
  <c r="AD7340" i="5"/>
  <c r="AD7339" i="5"/>
  <c r="AD7338" i="5"/>
  <c r="AD7337" i="5"/>
  <c r="AD7336" i="5"/>
  <c r="AD7335" i="5"/>
  <c r="AD7334" i="5"/>
  <c r="AD7333" i="5"/>
  <c r="AD7332" i="5"/>
  <c r="AD7331" i="5"/>
  <c r="AD7330" i="5"/>
  <c r="AD7329" i="5"/>
  <c r="AD7328" i="5"/>
  <c r="AD7327" i="5"/>
  <c r="AD7326" i="5"/>
  <c r="AD7325" i="5"/>
  <c r="AD7324" i="5"/>
  <c r="AD7323" i="5"/>
  <c r="AD7322" i="5"/>
  <c r="AD7321" i="5"/>
  <c r="AD7320" i="5"/>
  <c r="AD7319" i="5"/>
  <c r="AD7318" i="5"/>
  <c r="AD7317" i="5"/>
  <c r="AD7316" i="5"/>
  <c r="AD7315" i="5"/>
  <c r="AD7314" i="5"/>
  <c r="AD7313" i="5"/>
  <c r="AD7312" i="5"/>
  <c r="AD7311" i="5"/>
  <c r="AD7310" i="5"/>
  <c r="AD7309" i="5"/>
  <c r="AD7308" i="5"/>
  <c r="AD7307" i="5"/>
  <c r="AD7306" i="5"/>
  <c r="AD7305" i="5"/>
  <c r="AD7304" i="5"/>
  <c r="AD7303" i="5"/>
  <c r="AD7302" i="5"/>
  <c r="AD7301" i="5"/>
  <c r="AD7300" i="5"/>
  <c r="AD7299" i="5"/>
  <c r="AD7298" i="5"/>
  <c r="AD7297" i="5"/>
  <c r="AD7296" i="5"/>
  <c r="AD7295" i="5"/>
  <c r="AD7294" i="5"/>
  <c r="AD7293" i="5"/>
  <c r="AD7292" i="5"/>
  <c r="AD7291" i="5"/>
  <c r="AD7290" i="5"/>
  <c r="AD7289" i="5"/>
  <c r="AD7288" i="5"/>
  <c r="AD7287" i="5"/>
  <c r="AD7286" i="5"/>
  <c r="AD7285" i="5"/>
  <c r="AD7284" i="5"/>
  <c r="AD7283" i="5"/>
  <c r="AD7282" i="5"/>
  <c r="AD7281" i="5"/>
  <c r="AD7280" i="5"/>
  <c r="AD7279" i="5"/>
  <c r="AD7278" i="5"/>
  <c r="AD7277" i="5"/>
  <c r="AD7276" i="5"/>
  <c r="AD7275" i="5"/>
  <c r="AD7274" i="5"/>
  <c r="AD7273" i="5"/>
  <c r="AD7272" i="5"/>
  <c r="AD7271" i="5"/>
  <c r="AD7270" i="5"/>
  <c r="AD7269" i="5"/>
  <c r="AD7268" i="5"/>
  <c r="AD7267" i="5"/>
  <c r="AD7266" i="5"/>
  <c r="AD7265" i="5"/>
  <c r="AD7264" i="5"/>
  <c r="AD7263" i="5"/>
  <c r="AD7262" i="5"/>
  <c r="AD7261" i="5"/>
  <c r="AD7260" i="5"/>
  <c r="AD7259" i="5"/>
  <c r="AD7258" i="5"/>
  <c r="AD7257" i="5"/>
  <c r="AD7256" i="5"/>
  <c r="AD7255" i="5"/>
  <c r="AD7254" i="5"/>
  <c r="AD7253" i="5"/>
  <c r="AD7252" i="5"/>
  <c r="AD7251" i="5"/>
  <c r="AD7250" i="5"/>
  <c r="AD7249" i="5"/>
  <c r="AD7248" i="5"/>
  <c r="AD7247" i="5"/>
  <c r="AD7246" i="5"/>
  <c r="AD7245" i="5"/>
  <c r="AD7244" i="5"/>
  <c r="AD7243" i="5"/>
  <c r="AD7242" i="5"/>
  <c r="AD7241" i="5"/>
  <c r="AD7240" i="5"/>
  <c r="AD7239" i="5"/>
  <c r="AD7238" i="5"/>
  <c r="AD7237" i="5"/>
  <c r="AD7236" i="5"/>
  <c r="AD7235" i="5"/>
  <c r="AD7234" i="5"/>
  <c r="AD7233" i="5"/>
  <c r="AD7232" i="5"/>
  <c r="AD7231" i="5"/>
  <c r="AD7230" i="5"/>
  <c r="AD7229" i="5"/>
  <c r="AD7228" i="5"/>
  <c r="AD7227" i="5"/>
  <c r="AD7226" i="5"/>
  <c r="AD7225" i="5"/>
  <c r="AD7224" i="5"/>
  <c r="AD7223" i="5"/>
  <c r="AD7222" i="5"/>
  <c r="AD7221" i="5"/>
  <c r="AD7220" i="5"/>
  <c r="AD7219" i="5"/>
  <c r="AD7218" i="5"/>
  <c r="AD7217" i="5"/>
  <c r="AD7216" i="5"/>
  <c r="AD7215" i="5"/>
  <c r="AD7214" i="5"/>
  <c r="AD7213" i="5"/>
  <c r="AD7212" i="5"/>
  <c r="AD7211" i="5"/>
  <c r="AD7210" i="5"/>
  <c r="AD7209" i="5"/>
  <c r="AD7208" i="5"/>
  <c r="AD7207" i="5"/>
  <c r="AD7206" i="5"/>
  <c r="AD7205" i="5"/>
  <c r="AD7204" i="5"/>
  <c r="AD7203" i="5"/>
  <c r="AD7202" i="5"/>
  <c r="AD7201" i="5"/>
  <c r="AD7200" i="5"/>
  <c r="AD7199" i="5"/>
  <c r="AD7198" i="5"/>
  <c r="AD7197" i="5"/>
  <c r="AD7196" i="5"/>
  <c r="AD7195" i="5"/>
  <c r="AD7194" i="5"/>
  <c r="AD7193" i="5"/>
  <c r="AD7192" i="5"/>
  <c r="AD7191" i="5"/>
  <c r="AD7190" i="5"/>
  <c r="AD7189" i="5"/>
  <c r="AD7188" i="5"/>
  <c r="AD7187" i="5"/>
  <c r="AD7186" i="5"/>
  <c r="AD7185" i="5"/>
  <c r="AD7184" i="5"/>
  <c r="AD7183" i="5"/>
  <c r="AD7182" i="5"/>
  <c r="AD7181" i="5"/>
  <c r="AD7180" i="5"/>
  <c r="AD7179" i="5"/>
  <c r="AD7178" i="5"/>
  <c r="AD7177" i="5"/>
  <c r="AD7176" i="5"/>
  <c r="AD7175" i="5"/>
  <c r="AD7174" i="5"/>
  <c r="AD7173" i="5"/>
  <c r="AD7172" i="5"/>
  <c r="AD7171" i="5"/>
  <c r="AD7170" i="5"/>
  <c r="AD7169" i="5"/>
  <c r="AD7168" i="5"/>
  <c r="AD7167" i="5"/>
  <c r="AD7166" i="5"/>
  <c r="AD7165" i="5"/>
  <c r="AD7164" i="5"/>
  <c r="AD7163" i="5"/>
  <c r="AD7162" i="5"/>
  <c r="AD7161" i="5"/>
  <c r="AD7160" i="5"/>
  <c r="AD7159" i="5"/>
  <c r="AD7158" i="5"/>
  <c r="AD7157" i="5"/>
  <c r="AD7156" i="5"/>
  <c r="AD7155" i="5"/>
  <c r="AD7154" i="5"/>
  <c r="AD7153" i="5"/>
  <c r="AD7152" i="5"/>
  <c r="AD7151" i="5"/>
  <c r="AD7150" i="5"/>
  <c r="AD7149" i="5"/>
  <c r="AD7148" i="5"/>
  <c r="AD7147" i="5"/>
  <c r="AD7146" i="5"/>
  <c r="AD7145" i="5"/>
  <c r="AD7144" i="5"/>
  <c r="AD7143" i="5"/>
  <c r="AD7142" i="5"/>
  <c r="AD7141" i="5"/>
  <c r="AD7140" i="5"/>
  <c r="AD7139" i="5"/>
  <c r="AD7138" i="5"/>
  <c r="AD7137" i="5"/>
  <c r="AD7136" i="5"/>
  <c r="AD7135" i="5"/>
  <c r="AD7134" i="5"/>
  <c r="AD7133" i="5"/>
  <c r="AD7132" i="5"/>
  <c r="AD7131" i="5"/>
  <c r="AD7130" i="5"/>
  <c r="AD7129" i="5"/>
  <c r="AD7128" i="5"/>
  <c r="AD7127" i="5"/>
  <c r="AD7126" i="5"/>
  <c r="AD7125" i="5"/>
  <c r="AD7124" i="5"/>
  <c r="AD7123" i="5"/>
  <c r="AD7122" i="5"/>
  <c r="AD7121" i="5"/>
  <c r="AD7120" i="5"/>
  <c r="AD7119" i="5"/>
  <c r="AD7118" i="5"/>
  <c r="AD7117" i="5"/>
  <c r="AD7116" i="5"/>
  <c r="AD7115" i="5"/>
  <c r="AD7114" i="5"/>
  <c r="AD7113" i="5"/>
  <c r="AD7112" i="5"/>
  <c r="AD7111" i="5"/>
  <c r="AD7110" i="5"/>
  <c r="AD7109" i="5"/>
  <c r="AD7108" i="5"/>
  <c r="AD7107" i="5"/>
  <c r="AD7106" i="5"/>
  <c r="AD7105" i="5"/>
  <c r="AD7104" i="5"/>
  <c r="AD7103" i="5"/>
  <c r="AD7102" i="5"/>
  <c r="AD7101" i="5"/>
  <c r="AD7100" i="5"/>
  <c r="AD7099" i="5"/>
  <c r="AD7098" i="5"/>
  <c r="AD7097" i="5"/>
  <c r="AD7096" i="5"/>
  <c r="AD7095" i="5"/>
  <c r="AD7094" i="5"/>
  <c r="AD7093" i="5"/>
  <c r="AD7092" i="5"/>
  <c r="AD7091" i="5"/>
  <c r="AD7090" i="5"/>
  <c r="AD7089" i="5"/>
  <c r="AD7088" i="5"/>
  <c r="AD7087" i="5"/>
  <c r="AD7086" i="5"/>
  <c r="AD7085" i="5"/>
  <c r="AD7084" i="5"/>
  <c r="AD7083" i="5"/>
  <c r="AD7082" i="5"/>
  <c r="AD7081" i="5"/>
  <c r="AD7080" i="5"/>
  <c r="AD7079" i="5"/>
  <c r="AD7078" i="5"/>
  <c r="AD7077" i="5"/>
  <c r="AD7076" i="5"/>
  <c r="AD7075" i="5"/>
  <c r="AD7074" i="5"/>
  <c r="AD7073" i="5"/>
  <c r="AD7072" i="5"/>
  <c r="AD7071" i="5"/>
  <c r="AD7070" i="5"/>
  <c r="AD7069" i="5"/>
  <c r="AD7068" i="5"/>
  <c r="AD7067" i="5"/>
  <c r="AD7066" i="5"/>
  <c r="AD7065" i="5"/>
  <c r="AD7064" i="5"/>
  <c r="AD7063" i="5"/>
  <c r="AD7062" i="5"/>
  <c r="AD7061" i="5"/>
  <c r="AD7060" i="5"/>
  <c r="AD7059" i="5"/>
  <c r="AD7058" i="5"/>
  <c r="AD7057" i="5"/>
  <c r="AD7056" i="5"/>
  <c r="AD7055" i="5"/>
  <c r="AD7054" i="5"/>
  <c r="AD7053" i="5"/>
  <c r="AD7052" i="5"/>
  <c r="AD7051" i="5"/>
  <c r="AD7050" i="5"/>
  <c r="AD7049" i="5"/>
  <c r="AD7048" i="5"/>
  <c r="AD7047" i="5"/>
  <c r="AD7046" i="5"/>
  <c r="AD7045" i="5"/>
  <c r="AD7044" i="5"/>
  <c r="AD7043" i="5"/>
  <c r="AD7042" i="5"/>
  <c r="AD7041" i="5"/>
  <c r="AD7040" i="5"/>
  <c r="AD7039" i="5"/>
  <c r="AD7038" i="5"/>
  <c r="AD7037" i="5"/>
  <c r="AD7036" i="5"/>
  <c r="AD7035" i="5"/>
  <c r="AD7034" i="5"/>
  <c r="AD7033" i="5"/>
  <c r="AD7032" i="5"/>
  <c r="AD7031" i="5"/>
  <c r="AD7030" i="5"/>
  <c r="AD7029" i="5"/>
  <c r="AD7028" i="5"/>
  <c r="AD7027" i="5"/>
  <c r="AD7026" i="5"/>
  <c r="AD7025" i="5"/>
  <c r="AD7024" i="5"/>
  <c r="AD7023" i="5"/>
  <c r="AD7022" i="5"/>
  <c r="AD7021" i="5"/>
  <c r="AD7020" i="5"/>
  <c r="AD7019" i="5"/>
  <c r="AD7018" i="5"/>
  <c r="AD7017" i="5"/>
  <c r="AD7016" i="5"/>
  <c r="AD7015" i="5"/>
  <c r="AD7014" i="5"/>
  <c r="AD7013" i="5"/>
  <c r="AD7012" i="5"/>
  <c r="AD7011" i="5"/>
  <c r="AD7010" i="5"/>
  <c r="AD7009" i="5"/>
  <c r="AD7008" i="5"/>
  <c r="AD7007" i="5"/>
  <c r="AD7006" i="5"/>
  <c r="AD7005" i="5"/>
  <c r="AD7004" i="5"/>
  <c r="AD7003" i="5"/>
  <c r="AD7002" i="5"/>
  <c r="AD7001" i="5"/>
  <c r="AD7000" i="5"/>
  <c r="AD6999" i="5"/>
  <c r="AD6998" i="5"/>
  <c r="AD6997" i="5"/>
  <c r="AD6996" i="5"/>
  <c r="AD6995" i="5"/>
  <c r="AD6994" i="5"/>
  <c r="AD6993" i="5"/>
  <c r="AD6992" i="5"/>
  <c r="AD6991" i="5"/>
  <c r="AD6990" i="5"/>
  <c r="AD6989" i="5"/>
  <c r="AD6988" i="5"/>
  <c r="AD6987" i="5"/>
  <c r="AD6986" i="5"/>
  <c r="AD6985" i="5"/>
  <c r="AD6984" i="5"/>
  <c r="AD6983" i="5"/>
  <c r="AD6982" i="5"/>
  <c r="AD6981" i="5"/>
  <c r="AD6980" i="5"/>
  <c r="AD6979" i="5"/>
  <c r="AD6978" i="5"/>
  <c r="AD6977" i="5"/>
  <c r="AD6976" i="5"/>
  <c r="AD6975" i="5"/>
  <c r="AD6974" i="5"/>
  <c r="AD6973" i="5"/>
  <c r="AD6972" i="5"/>
  <c r="AD6971" i="5"/>
  <c r="AD6970" i="5"/>
  <c r="AD6969" i="5"/>
  <c r="AD6968" i="5"/>
  <c r="AD6967" i="5"/>
  <c r="AD6966" i="5"/>
  <c r="AD6965" i="5"/>
  <c r="AD6964" i="5"/>
  <c r="AD6963" i="5"/>
  <c r="AD6962" i="5"/>
  <c r="AD6961" i="5"/>
  <c r="AD6960" i="5"/>
  <c r="AD6959" i="5"/>
  <c r="AD6958" i="5"/>
  <c r="AD6957" i="5"/>
  <c r="AD6956" i="5"/>
  <c r="AD6955" i="5"/>
  <c r="AD6954" i="5"/>
  <c r="AD6953" i="5"/>
  <c r="AD6952" i="5"/>
  <c r="AD6951" i="5"/>
  <c r="AD6950" i="5"/>
  <c r="AD6949" i="5"/>
  <c r="AD6948" i="5"/>
  <c r="AD6947" i="5"/>
  <c r="AD6946" i="5"/>
  <c r="AD6945" i="5"/>
  <c r="AD6944" i="5"/>
  <c r="AD6943" i="5"/>
  <c r="AD6942" i="5"/>
  <c r="AD6941" i="5"/>
  <c r="AD6940" i="5"/>
  <c r="AD6939" i="5"/>
  <c r="AD6938" i="5"/>
  <c r="AD6937" i="5"/>
  <c r="AD6936" i="5"/>
  <c r="AD6935" i="5"/>
  <c r="AD6934" i="5"/>
  <c r="AD6933" i="5"/>
  <c r="AD6932" i="5"/>
  <c r="AD6931" i="5"/>
  <c r="AD6930" i="5"/>
  <c r="AD6929" i="5"/>
  <c r="AD6928" i="5"/>
  <c r="AD6927" i="5"/>
  <c r="AD6926" i="5"/>
  <c r="AD6925" i="5"/>
  <c r="AD6924" i="5"/>
  <c r="AD6923" i="5"/>
  <c r="AD6922" i="5"/>
  <c r="AD6921" i="5"/>
  <c r="AD6920" i="5"/>
  <c r="AD6919" i="5"/>
  <c r="AD6918" i="5"/>
  <c r="AD6917" i="5"/>
  <c r="AD6916" i="5"/>
  <c r="AD6915" i="5"/>
  <c r="AD6914" i="5"/>
  <c r="AD6913" i="5"/>
  <c r="AD6912" i="5"/>
  <c r="AD6911" i="5"/>
  <c r="AD6910" i="5"/>
  <c r="AD6909" i="5"/>
  <c r="AD6908" i="5"/>
  <c r="AD6907" i="5"/>
  <c r="AD6906" i="5"/>
  <c r="AD6905" i="5"/>
  <c r="AD6904" i="5"/>
  <c r="AD6903" i="5"/>
  <c r="AD6902" i="5"/>
  <c r="AD6901" i="5"/>
  <c r="AD6900" i="5"/>
  <c r="AD6899" i="5"/>
  <c r="AD6898" i="5"/>
  <c r="AD6897" i="5"/>
  <c r="AD6896" i="5"/>
  <c r="AD6895" i="5"/>
  <c r="AD6894" i="5"/>
  <c r="AD6893" i="5"/>
  <c r="AD6892" i="5"/>
  <c r="AD6891" i="5"/>
  <c r="AD6890" i="5"/>
  <c r="AD6889" i="5"/>
  <c r="AD6888" i="5"/>
  <c r="AD6887" i="5"/>
  <c r="AD6886" i="5"/>
  <c r="AD6885" i="5"/>
  <c r="AD6884" i="5"/>
  <c r="AD6883" i="5"/>
  <c r="AD6882" i="5"/>
  <c r="AD6881" i="5"/>
  <c r="AD6880" i="5"/>
  <c r="AD6879" i="5"/>
  <c r="AD6878" i="5"/>
  <c r="AD6877" i="5"/>
  <c r="AD6876" i="5"/>
  <c r="AD6875" i="5"/>
  <c r="AD6874" i="5"/>
  <c r="AD6873" i="5"/>
  <c r="AD6872" i="5"/>
  <c r="AD6871" i="5"/>
  <c r="AD6870" i="5"/>
  <c r="AD6869" i="5"/>
  <c r="AD6868" i="5"/>
  <c r="AD6867" i="5"/>
  <c r="AD6866" i="5"/>
  <c r="AD6865" i="5"/>
  <c r="AD6864" i="5"/>
  <c r="AD6863" i="5"/>
  <c r="AD6862" i="5"/>
  <c r="AD6861" i="5"/>
  <c r="AD6860" i="5"/>
  <c r="AD6859" i="5"/>
  <c r="AD6858" i="5"/>
  <c r="AD6857" i="5"/>
  <c r="AD6856" i="5"/>
  <c r="AD6855" i="5"/>
  <c r="AD6854" i="5"/>
  <c r="AD6853" i="5"/>
  <c r="AD6852" i="5"/>
  <c r="AD6851" i="5"/>
  <c r="AD6850" i="5"/>
  <c r="AD6849" i="5"/>
  <c r="AD6848" i="5"/>
  <c r="AD6847" i="5"/>
  <c r="AD6846" i="5"/>
  <c r="AD6845" i="5"/>
  <c r="AD6844" i="5"/>
  <c r="AD6843" i="5"/>
  <c r="AD6842" i="5"/>
  <c r="AD6841" i="5"/>
  <c r="AD6840" i="5"/>
  <c r="AD6839" i="5"/>
  <c r="AD6838" i="5"/>
  <c r="AD6837" i="5"/>
  <c r="AD6836" i="5"/>
  <c r="AD6835" i="5"/>
  <c r="AD6834" i="5"/>
  <c r="AD6833" i="5"/>
  <c r="AD6832" i="5"/>
  <c r="AD6831" i="5"/>
  <c r="AD6830" i="5"/>
  <c r="AD6829" i="5"/>
  <c r="AD6828" i="5"/>
  <c r="AD6827" i="5"/>
  <c r="AD6826" i="5"/>
  <c r="AD6825" i="5"/>
  <c r="AD6824" i="5"/>
  <c r="AD6823" i="5"/>
  <c r="AD6822" i="5"/>
  <c r="AD6821" i="5"/>
  <c r="AD6820" i="5"/>
  <c r="AD6819" i="5"/>
  <c r="AD6818" i="5"/>
  <c r="AD6817" i="5"/>
  <c r="AD6816" i="5"/>
  <c r="AD6815" i="5"/>
  <c r="AD6814" i="5"/>
  <c r="AD6813" i="5"/>
  <c r="AD6812" i="5"/>
  <c r="AD6811" i="5"/>
  <c r="AD6810" i="5"/>
  <c r="AD6809" i="5"/>
  <c r="AD6808" i="5"/>
  <c r="AD6807" i="5"/>
  <c r="AD6806" i="5"/>
  <c r="AD6805" i="5"/>
  <c r="AD6804" i="5"/>
  <c r="AD6803" i="5"/>
  <c r="AD6802" i="5"/>
  <c r="AD6801" i="5"/>
  <c r="AD6800" i="5"/>
  <c r="AD6799" i="5"/>
  <c r="AD6798" i="5"/>
  <c r="AD6797" i="5"/>
  <c r="AD6796" i="5"/>
  <c r="AD6795" i="5"/>
  <c r="AD6794" i="5"/>
  <c r="AD6793" i="5"/>
  <c r="AD6792" i="5"/>
  <c r="AD6791" i="5"/>
  <c r="AD6790" i="5"/>
  <c r="AD6789" i="5"/>
  <c r="AD6788" i="5"/>
  <c r="AD6787" i="5"/>
  <c r="AD6786" i="5"/>
  <c r="AD6785" i="5"/>
  <c r="AD6784" i="5"/>
  <c r="AD6783" i="5"/>
  <c r="AD6782" i="5"/>
  <c r="AD6781" i="5"/>
  <c r="AD6780" i="5"/>
  <c r="AD6779" i="5"/>
  <c r="AD6778" i="5"/>
  <c r="AD6777" i="5"/>
  <c r="AD6776" i="5"/>
  <c r="AD6775" i="5"/>
  <c r="AD6774" i="5"/>
  <c r="AD6773" i="5"/>
  <c r="AD6772" i="5"/>
  <c r="AD6771" i="5"/>
  <c r="AD6770" i="5"/>
  <c r="AD6769" i="5"/>
  <c r="AD6768" i="5"/>
  <c r="AD6767" i="5"/>
  <c r="AD6766" i="5"/>
  <c r="AD6765" i="5"/>
  <c r="AD6764" i="5"/>
  <c r="AD6763" i="5"/>
  <c r="AD6762" i="5"/>
  <c r="AD6761" i="5"/>
  <c r="AD6760" i="5"/>
  <c r="AD6759" i="5"/>
  <c r="AD6758" i="5"/>
  <c r="AD6757" i="5"/>
  <c r="AD6756" i="5"/>
  <c r="AD6755" i="5"/>
  <c r="AD6754" i="5"/>
  <c r="AD6753" i="5"/>
  <c r="AD6752" i="5"/>
  <c r="AD6751" i="5"/>
  <c r="AD6750" i="5"/>
  <c r="AD6749" i="5"/>
  <c r="AD6748" i="5"/>
  <c r="AD6747" i="5"/>
  <c r="AD6746" i="5"/>
  <c r="AD6745" i="5"/>
  <c r="AD6744" i="5"/>
  <c r="AD6743" i="5"/>
  <c r="AD6742" i="5"/>
  <c r="AD6741" i="5"/>
  <c r="AD6740" i="5"/>
  <c r="AD6739" i="5"/>
  <c r="AD6738" i="5"/>
  <c r="AD6737" i="5"/>
  <c r="AD6736" i="5"/>
  <c r="AD6735" i="5"/>
  <c r="AD6734" i="5"/>
  <c r="AD6733" i="5"/>
  <c r="AD6732" i="5"/>
  <c r="AD6731" i="5"/>
  <c r="AD6730" i="5"/>
  <c r="AD6729" i="5"/>
  <c r="AD6728" i="5"/>
  <c r="AD6727" i="5"/>
  <c r="AD6726" i="5"/>
  <c r="AD6725" i="5"/>
  <c r="AD6724" i="5"/>
  <c r="AD6723" i="5"/>
  <c r="AD6722" i="5"/>
  <c r="AD6721" i="5"/>
  <c r="AD6720" i="5"/>
  <c r="AD6719" i="5"/>
  <c r="AD6718" i="5"/>
  <c r="AD6717" i="5"/>
  <c r="AD6716" i="5"/>
  <c r="AD6715" i="5"/>
  <c r="AD6714" i="5"/>
  <c r="AD6713" i="5"/>
  <c r="AD6712" i="5"/>
  <c r="AD6711" i="5"/>
  <c r="AD6710" i="5"/>
  <c r="AD6709" i="5"/>
  <c r="AD6708" i="5"/>
  <c r="AD6707" i="5"/>
  <c r="AD6706" i="5"/>
  <c r="AD6705" i="5"/>
  <c r="AD6704" i="5"/>
  <c r="AD6703" i="5"/>
  <c r="AD6702" i="5"/>
  <c r="AD6701" i="5"/>
  <c r="AD6700" i="5"/>
  <c r="AD6699" i="5"/>
  <c r="AD6698" i="5"/>
  <c r="AD6697" i="5"/>
  <c r="AD6696" i="5"/>
  <c r="AD6695" i="5"/>
  <c r="AD6694" i="5"/>
  <c r="AD6693" i="5"/>
  <c r="AD6692" i="5"/>
  <c r="AD6691" i="5"/>
  <c r="AD6690" i="5"/>
  <c r="AD6689" i="5"/>
  <c r="AD6688" i="5"/>
  <c r="AD6687" i="5"/>
  <c r="AD6686" i="5"/>
  <c r="AD6685" i="5"/>
  <c r="AD6684" i="5"/>
  <c r="AD6683" i="5"/>
  <c r="AD6682" i="5"/>
  <c r="AD6681" i="5"/>
  <c r="AD6680" i="5"/>
  <c r="AD6679" i="5"/>
  <c r="AD6678" i="5"/>
  <c r="AD6677" i="5"/>
  <c r="AD6676" i="5"/>
  <c r="AD6675" i="5"/>
  <c r="AD6674" i="5"/>
  <c r="AD6673" i="5"/>
  <c r="AD6672" i="5"/>
  <c r="AD6671" i="5"/>
  <c r="AD6670" i="5"/>
  <c r="AD6669" i="5"/>
  <c r="AD6668" i="5"/>
  <c r="AD6667" i="5"/>
  <c r="AD6666" i="5"/>
  <c r="AD6665" i="5"/>
  <c r="AD6664" i="5"/>
  <c r="AD6663" i="5"/>
  <c r="AD6662" i="5"/>
  <c r="AD6661" i="5"/>
  <c r="AD6660" i="5"/>
  <c r="AD6659" i="5"/>
  <c r="AD6658" i="5"/>
  <c r="AD6657" i="5"/>
  <c r="AD6656" i="5"/>
  <c r="AD6655" i="5"/>
  <c r="AD6654" i="5"/>
  <c r="AD6653" i="5"/>
  <c r="AD6652" i="5"/>
  <c r="AD6651" i="5"/>
  <c r="AD6650" i="5"/>
  <c r="AD6649" i="5"/>
  <c r="AD6648" i="5"/>
  <c r="AD6647" i="5"/>
  <c r="AD6646" i="5"/>
  <c r="AD6645" i="5"/>
  <c r="AD6644" i="5"/>
  <c r="AD6643" i="5"/>
  <c r="AD6642" i="5"/>
  <c r="AD6641" i="5"/>
  <c r="AD6640" i="5"/>
  <c r="AD6639" i="5"/>
  <c r="AD6638" i="5"/>
  <c r="AD6637" i="5"/>
  <c r="AD6636" i="5"/>
  <c r="AD6635" i="5"/>
  <c r="AD6634" i="5"/>
  <c r="AD6633" i="5"/>
  <c r="AD6632" i="5"/>
  <c r="AD6631" i="5"/>
  <c r="AD6630" i="5"/>
  <c r="AD6629" i="5"/>
  <c r="AD6628" i="5"/>
  <c r="AD6627" i="5"/>
  <c r="AD6626" i="5"/>
  <c r="AD6625" i="5"/>
  <c r="AD6624" i="5"/>
  <c r="AD6623" i="5"/>
  <c r="AD6622" i="5"/>
  <c r="AD6621" i="5"/>
  <c r="AD6620" i="5"/>
  <c r="AD6619" i="5"/>
  <c r="AD6618" i="5"/>
  <c r="AD6617" i="5"/>
  <c r="AD6616" i="5"/>
  <c r="AD6615" i="5"/>
  <c r="AD6614" i="5"/>
  <c r="AD6613" i="5"/>
  <c r="AD6612" i="5"/>
  <c r="AD6611" i="5"/>
  <c r="AD6610" i="5"/>
  <c r="AD6609" i="5"/>
  <c r="AD6608" i="5"/>
  <c r="AD6607" i="5"/>
  <c r="AD6606" i="5"/>
  <c r="AD6605" i="5"/>
  <c r="AD6604" i="5"/>
  <c r="AD6603" i="5"/>
  <c r="AD6602" i="5"/>
  <c r="AD6601" i="5"/>
  <c r="AD6600" i="5"/>
  <c r="AD6599" i="5"/>
  <c r="AD6598" i="5"/>
  <c r="AD6597" i="5"/>
  <c r="AD6596" i="5"/>
  <c r="AD6595" i="5"/>
  <c r="AD6594" i="5"/>
  <c r="AD6593" i="5"/>
  <c r="AD6592" i="5"/>
  <c r="AD6591" i="5"/>
  <c r="AD6590" i="5"/>
  <c r="AD6589" i="5"/>
  <c r="AD6588" i="5"/>
  <c r="AD6587" i="5"/>
  <c r="AD6586" i="5"/>
  <c r="AD6585" i="5"/>
  <c r="AD6584" i="5"/>
  <c r="AD6583" i="5"/>
  <c r="AD6582" i="5"/>
  <c r="AD6581" i="5"/>
  <c r="AD6580" i="5"/>
  <c r="AD6579" i="5"/>
  <c r="AD6578" i="5"/>
  <c r="AD6577" i="5"/>
  <c r="AD6576" i="5"/>
  <c r="AD6575" i="5"/>
  <c r="AD6574" i="5"/>
  <c r="AD6573" i="5"/>
  <c r="AD6572" i="5"/>
  <c r="AD6571" i="5"/>
  <c r="AD6570" i="5"/>
  <c r="AD6569" i="5"/>
  <c r="AD6568" i="5"/>
  <c r="AD6567" i="5"/>
  <c r="AD6566" i="5"/>
  <c r="AD6565" i="5"/>
  <c r="AD6564" i="5"/>
  <c r="AD6563" i="5"/>
  <c r="AD6562" i="5"/>
  <c r="AD6561" i="5"/>
  <c r="AD6560" i="5"/>
  <c r="AD6559" i="5"/>
  <c r="AD6558" i="5"/>
  <c r="AD6557" i="5"/>
  <c r="AD6556" i="5"/>
  <c r="AD6555" i="5"/>
  <c r="AD6554" i="5"/>
  <c r="AD6553" i="5"/>
  <c r="AD6552" i="5"/>
  <c r="AD6551" i="5"/>
  <c r="AD6550" i="5"/>
  <c r="AD6549" i="5"/>
  <c r="AD6548" i="5"/>
  <c r="AD6547" i="5"/>
  <c r="AD6546" i="5"/>
  <c r="AD6545" i="5"/>
  <c r="AD6544" i="5"/>
  <c r="AD6543" i="5"/>
  <c r="AD6542" i="5"/>
  <c r="AD6541" i="5"/>
  <c r="AD6540" i="5"/>
  <c r="AD6539" i="5"/>
  <c r="AD6538" i="5"/>
  <c r="AD6537" i="5"/>
  <c r="AD6536" i="5"/>
  <c r="AD6535" i="5"/>
  <c r="AD6534" i="5"/>
  <c r="AD6533" i="5"/>
  <c r="AD6532" i="5"/>
  <c r="AD6531" i="5"/>
  <c r="AD6530" i="5"/>
  <c r="AD6529" i="5"/>
  <c r="AD6528" i="5"/>
  <c r="AD6527" i="5"/>
  <c r="AD6526" i="5"/>
  <c r="AD6525" i="5"/>
  <c r="AD6524" i="5"/>
  <c r="AD6523" i="5"/>
  <c r="AD6522" i="5"/>
  <c r="AD6521" i="5"/>
  <c r="AD6520" i="5"/>
  <c r="AD6519" i="5"/>
  <c r="AD6518" i="5"/>
  <c r="AD6517" i="5"/>
  <c r="AD6516" i="5"/>
  <c r="AD6515" i="5"/>
  <c r="AD6514" i="5"/>
  <c r="AD6513" i="5"/>
  <c r="AD6512" i="5"/>
  <c r="AD6511" i="5"/>
  <c r="AD6510" i="5"/>
  <c r="AD6509" i="5"/>
  <c r="AD6508" i="5"/>
  <c r="AD6507" i="5"/>
  <c r="AD6506" i="5"/>
  <c r="AD6505" i="5"/>
  <c r="AD6504" i="5"/>
  <c r="AD6503" i="5"/>
  <c r="AD6502" i="5"/>
  <c r="AD6501" i="5"/>
  <c r="AD6500" i="5"/>
  <c r="AD6499" i="5"/>
  <c r="AD6498" i="5"/>
  <c r="AD6497" i="5"/>
  <c r="AD6496" i="5"/>
  <c r="AD6495" i="5"/>
  <c r="AD6494" i="5"/>
  <c r="AD6493" i="5"/>
  <c r="AD6492" i="5"/>
  <c r="AD6491" i="5"/>
  <c r="AD6490" i="5"/>
  <c r="AD6489" i="5"/>
  <c r="AD6488" i="5"/>
  <c r="AD6487" i="5"/>
  <c r="AD6486" i="5"/>
  <c r="AD6485" i="5"/>
  <c r="AD6484" i="5"/>
  <c r="AD6483" i="5"/>
  <c r="AD6482" i="5"/>
  <c r="AD6481" i="5"/>
  <c r="AD6480" i="5"/>
  <c r="AD6479" i="5"/>
  <c r="AD6478" i="5"/>
  <c r="AD6477" i="5"/>
  <c r="AD6476" i="5"/>
  <c r="AD6475" i="5"/>
  <c r="AD6474" i="5"/>
  <c r="AD6473" i="5"/>
  <c r="AD6472" i="5"/>
  <c r="AD6471" i="5"/>
  <c r="AD6470" i="5"/>
  <c r="AD6469" i="5"/>
  <c r="AD6468" i="5"/>
  <c r="AD6467" i="5"/>
  <c r="AD6466" i="5"/>
  <c r="AD6465" i="5"/>
  <c r="AD6464" i="5"/>
  <c r="AD6463" i="5"/>
  <c r="AD6462" i="5"/>
  <c r="AD6461" i="5"/>
  <c r="AD6460" i="5"/>
  <c r="AD6459" i="5"/>
  <c r="AD6458" i="5"/>
  <c r="AD6457" i="5"/>
  <c r="AD6456" i="5"/>
  <c r="AD6455" i="5"/>
  <c r="AD6454" i="5"/>
  <c r="AD6453" i="5"/>
  <c r="AD6452" i="5"/>
  <c r="AD6451" i="5"/>
  <c r="AD6450" i="5"/>
  <c r="AD6449" i="5"/>
  <c r="AD6448" i="5"/>
  <c r="AD6447" i="5"/>
  <c r="AD6446" i="5"/>
  <c r="AD6445" i="5"/>
  <c r="AD6444" i="5"/>
  <c r="AD6443" i="5"/>
  <c r="AD6442" i="5"/>
  <c r="AD6441" i="5"/>
  <c r="AD6440" i="5"/>
  <c r="AD6439" i="5"/>
  <c r="AD6438" i="5"/>
  <c r="AD6437" i="5"/>
  <c r="AD6436" i="5"/>
  <c r="AD6435" i="5"/>
  <c r="AD6434" i="5"/>
  <c r="AD6433" i="5"/>
  <c r="AD6432" i="5"/>
  <c r="AD6431" i="5"/>
  <c r="AD6430" i="5"/>
  <c r="AD6429" i="5"/>
  <c r="AD6428" i="5"/>
  <c r="AD6427" i="5"/>
  <c r="AD6426" i="5"/>
  <c r="AD6425" i="5"/>
  <c r="AD6424" i="5"/>
  <c r="AD6423" i="5"/>
  <c r="AD6422" i="5"/>
  <c r="AD6421" i="5"/>
  <c r="AD6420" i="5"/>
  <c r="AD6419" i="5"/>
  <c r="AD6418" i="5"/>
  <c r="AD6417" i="5"/>
  <c r="AD6416" i="5"/>
  <c r="AD6415" i="5"/>
  <c r="AD6414" i="5"/>
  <c r="AD6413" i="5"/>
  <c r="AD6412" i="5"/>
  <c r="AD6411" i="5"/>
  <c r="AD6410" i="5"/>
  <c r="AD6409" i="5"/>
  <c r="AD6408" i="5"/>
  <c r="AD6407" i="5"/>
  <c r="AD6406" i="5"/>
  <c r="AD6405" i="5"/>
  <c r="AD6404" i="5"/>
  <c r="AD6403" i="5"/>
  <c r="AD6402" i="5"/>
  <c r="AD6401" i="5"/>
  <c r="AD6400" i="5"/>
  <c r="AD6399" i="5"/>
  <c r="AD6398" i="5"/>
  <c r="AD6397" i="5"/>
  <c r="AD6396" i="5"/>
  <c r="AD6395" i="5"/>
  <c r="AD6394" i="5"/>
  <c r="AD6393" i="5"/>
  <c r="AD6392" i="5"/>
  <c r="AD6391" i="5"/>
  <c r="AD6390" i="5"/>
  <c r="AD6389" i="5"/>
  <c r="AD6388" i="5"/>
  <c r="AD6387" i="5"/>
  <c r="AD6386" i="5"/>
  <c r="AD6385" i="5"/>
  <c r="AD6384" i="5"/>
  <c r="AD6383" i="5"/>
  <c r="AD6382" i="5"/>
  <c r="AD6381" i="5"/>
  <c r="AD6380" i="5"/>
  <c r="AD6379" i="5"/>
  <c r="AD6378" i="5"/>
  <c r="AD6377" i="5"/>
  <c r="AD6376" i="5"/>
  <c r="AD6375" i="5"/>
  <c r="AD6374" i="5"/>
  <c r="AD6373" i="5"/>
  <c r="AD6372" i="5"/>
  <c r="AD6371" i="5"/>
  <c r="AD6370" i="5"/>
  <c r="AD6369" i="5"/>
  <c r="AD6368" i="5"/>
  <c r="AD6367" i="5"/>
  <c r="AD6366" i="5"/>
  <c r="AD6365" i="5"/>
  <c r="AD6364" i="5"/>
  <c r="AD6363" i="5"/>
  <c r="AD6362" i="5"/>
  <c r="AD6361" i="5"/>
  <c r="AD6360" i="5"/>
  <c r="AD6359" i="5"/>
  <c r="AD6358" i="5"/>
  <c r="AD6357" i="5"/>
  <c r="AD6356" i="5"/>
  <c r="AD6355" i="5"/>
  <c r="AD6354" i="5"/>
  <c r="AD6353" i="5"/>
  <c r="AD6352" i="5"/>
  <c r="AD6351" i="5"/>
  <c r="AD6350" i="5"/>
  <c r="AD6349" i="5"/>
  <c r="AD6348" i="5"/>
  <c r="AD6347" i="5"/>
  <c r="AD6346" i="5"/>
  <c r="AD6345" i="5"/>
  <c r="AD6344" i="5"/>
  <c r="AD6343" i="5"/>
  <c r="AD6342" i="5"/>
  <c r="AD6341" i="5"/>
  <c r="AD6340" i="5"/>
  <c r="AD6339" i="5"/>
  <c r="AD6338" i="5"/>
  <c r="AD6337" i="5"/>
  <c r="AD6336" i="5"/>
  <c r="AD6335" i="5"/>
  <c r="AD6334" i="5"/>
  <c r="AD6333" i="5"/>
  <c r="AD6332" i="5"/>
  <c r="AD6331" i="5"/>
  <c r="AD6330" i="5"/>
  <c r="AD6329" i="5"/>
  <c r="AD6328" i="5"/>
  <c r="AD6327" i="5"/>
  <c r="AD6326" i="5"/>
  <c r="AD6325" i="5"/>
  <c r="AD6324" i="5"/>
  <c r="AD6323" i="5"/>
  <c r="AD6322" i="5"/>
  <c r="AD6321" i="5"/>
  <c r="AD6320" i="5"/>
  <c r="AD6319" i="5"/>
  <c r="AD6318" i="5"/>
  <c r="AD6317" i="5"/>
  <c r="AD6316" i="5"/>
  <c r="AD6315" i="5"/>
  <c r="AD6314" i="5"/>
  <c r="AD6313" i="5"/>
  <c r="AD6312" i="5"/>
  <c r="AD6311" i="5"/>
  <c r="AD6310" i="5"/>
  <c r="AD6309" i="5"/>
  <c r="AD6308" i="5"/>
  <c r="AD6307" i="5"/>
  <c r="AD6306" i="5"/>
  <c r="AD6305" i="5"/>
  <c r="AD6304" i="5"/>
  <c r="AD6303" i="5"/>
  <c r="AD6302" i="5"/>
  <c r="AD6301" i="5"/>
  <c r="AD6300" i="5"/>
  <c r="AD6299" i="5"/>
  <c r="AD6298" i="5"/>
  <c r="AD6297" i="5"/>
  <c r="AD6296" i="5"/>
  <c r="AD6295" i="5"/>
  <c r="AD6294" i="5"/>
  <c r="AD6293" i="5"/>
  <c r="AD6292" i="5"/>
  <c r="AD6291" i="5"/>
  <c r="AD6290" i="5"/>
  <c r="AD6289" i="5"/>
  <c r="AD6288" i="5"/>
  <c r="AD6287" i="5"/>
  <c r="AD6286" i="5"/>
  <c r="AD6285" i="5"/>
  <c r="AD6284" i="5"/>
  <c r="AD6283" i="5"/>
  <c r="AD6282" i="5"/>
  <c r="AD6281" i="5"/>
  <c r="AD6280" i="5"/>
  <c r="AD6279" i="5"/>
  <c r="AD6278" i="5"/>
  <c r="AD6277" i="5"/>
  <c r="AD6276" i="5"/>
  <c r="AD6275" i="5"/>
  <c r="AD6274" i="5"/>
  <c r="AD6273" i="5"/>
  <c r="AD6272" i="5"/>
  <c r="AD6271" i="5"/>
  <c r="AD6270" i="5"/>
  <c r="AD6269" i="5"/>
  <c r="AD6268" i="5"/>
  <c r="AD6267" i="5"/>
  <c r="AD6266" i="5"/>
  <c r="AD6265" i="5"/>
  <c r="AD6264" i="5"/>
  <c r="AD6263" i="5"/>
  <c r="AD6262" i="5"/>
  <c r="AD6261" i="5"/>
  <c r="AD6260" i="5"/>
  <c r="AD6259" i="5"/>
  <c r="AD6258" i="5"/>
  <c r="AD6257" i="5"/>
  <c r="AD6256" i="5"/>
  <c r="AD6255" i="5"/>
  <c r="AD6254" i="5"/>
  <c r="AD6253" i="5"/>
  <c r="AD6252" i="5"/>
  <c r="AD6251" i="5"/>
  <c r="AD6250" i="5"/>
  <c r="AD6249" i="5"/>
  <c r="AD6248" i="5"/>
  <c r="AD6247" i="5"/>
  <c r="AD6246" i="5"/>
  <c r="AD6245" i="5"/>
  <c r="AD6244" i="5"/>
  <c r="AD6243" i="5"/>
  <c r="AD6242" i="5"/>
  <c r="AD6241" i="5"/>
  <c r="AD6240" i="5"/>
  <c r="AD6239" i="5"/>
  <c r="AD6238" i="5"/>
  <c r="AD6237" i="5"/>
  <c r="AD6236" i="5"/>
  <c r="AD6235" i="5"/>
  <c r="AD6234" i="5"/>
  <c r="AD6233" i="5"/>
  <c r="AD6232" i="5"/>
  <c r="AD6231" i="5"/>
  <c r="AD6230" i="5"/>
  <c r="AD6229" i="5"/>
  <c r="AD6228" i="5"/>
  <c r="AD6227" i="5"/>
  <c r="AD6226" i="5"/>
  <c r="AD6225" i="5"/>
  <c r="AD6224" i="5"/>
  <c r="AD6223" i="5"/>
  <c r="AD6222" i="5"/>
  <c r="AD6221" i="5"/>
  <c r="AD6220" i="5"/>
  <c r="AD6219" i="5"/>
  <c r="AD6218" i="5"/>
  <c r="AD6217" i="5"/>
  <c r="AD6216" i="5"/>
  <c r="AD6215" i="5"/>
  <c r="AD6214" i="5"/>
  <c r="AD6213" i="5"/>
  <c r="AD6212" i="5"/>
  <c r="AD6211" i="5"/>
  <c r="AD6210" i="5"/>
  <c r="AD6209" i="5"/>
  <c r="AD6208" i="5"/>
  <c r="AD6207" i="5"/>
  <c r="AD6206" i="5"/>
  <c r="AD6205" i="5"/>
  <c r="AD6204" i="5"/>
  <c r="AD6203" i="5"/>
  <c r="AD6202" i="5"/>
  <c r="AD6201" i="5"/>
  <c r="AD6200" i="5"/>
  <c r="AD6199" i="5"/>
  <c r="AD6198" i="5"/>
  <c r="AD6197" i="5"/>
  <c r="AD6196" i="5"/>
  <c r="AD6195" i="5"/>
  <c r="AD6194" i="5"/>
  <c r="AD6193" i="5"/>
  <c r="AD6192" i="5"/>
  <c r="AD6191" i="5"/>
  <c r="AD6190" i="5"/>
  <c r="AD6189" i="5"/>
  <c r="AD6188" i="5"/>
  <c r="AD6187" i="5"/>
  <c r="AD6186" i="5"/>
  <c r="AD6185" i="5"/>
  <c r="AD6184" i="5"/>
  <c r="AD6183" i="5"/>
  <c r="AD6182" i="5"/>
  <c r="AD6181" i="5"/>
  <c r="AD6180" i="5"/>
  <c r="AD6179" i="5"/>
  <c r="AD6178" i="5"/>
  <c r="AD6177" i="5"/>
  <c r="AD6176" i="5"/>
  <c r="AD6175" i="5"/>
  <c r="AD6174" i="5"/>
  <c r="AD6173" i="5"/>
  <c r="AD6172" i="5"/>
  <c r="AD6171" i="5"/>
  <c r="AD6170" i="5"/>
  <c r="AD6169" i="5"/>
  <c r="AD6168" i="5"/>
  <c r="AD6167" i="5"/>
  <c r="AD6166" i="5"/>
  <c r="AD6165" i="5"/>
  <c r="AD6164" i="5"/>
  <c r="AD6163" i="5"/>
  <c r="AD6162" i="5"/>
  <c r="AD6161" i="5"/>
  <c r="AD6160" i="5"/>
  <c r="AD6159" i="5"/>
  <c r="AD6158" i="5"/>
  <c r="AD6157" i="5"/>
  <c r="AD6156" i="5"/>
  <c r="AD6155" i="5"/>
  <c r="AD6154" i="5"/>
  <c r="AD6153" i="5"/>
  <c r="AD6152" i="5"/>
  <c r="AD6151" i="5"/>
  <c r="AD6150" i="5"/>
  <c r="AD6149" i="5"/>
  <c r="AD6148" i="5"/>
  <c r="AD6147" i="5"/>
  <c r="AD6146" i="5"/>
  <c r="AD6145" i="5"/>
  <c r="AD6144" i="5"/>
  <c r="AD6143" i="5"/>
  <c r="AD6142" i="5"/>
  <c r="AD6141" i="5"/>
  <c r="AD6140" i="5"/>
  <c r="AD6139" i="5"/>
  <c r="AD6138" i="5"/>
  <c r="AD6137" i="5"/>
  <c r="AD6136" i="5"/>
  <c r="AD6135" i="5"/>
  <c r="AD6134" i="5"/>
  <c r="AD6133" i="5"/>
  <c r="AD6132" i="5"/>
  <c r="AD6131" i="5"/>
  <c r="AD6130" i="5"/>
  <c r="AD6129" i="5"/>
  <c r="AD6128" i="5"/>
  <c r="AD6127" i="5"/>
  <c r="AD6126" i="5"/>
  <c r="AD6125" i="5"/>
  <c r="AD6124" i="5"/>
  <c r="AD6123" i="5"/>
  <c r="AD6122" i="5"/>
  <c r="AD6121" i="5"/>
  <c r="AD6120" i="5"/>
  <c r="AD6119" i="5"/>
  <c r="AD6118" i="5"/>
  <c r="AD6117" i="5"/>
  <c r="AD6116" i="5"/>
  <c r="AD6115" i="5"/>
  <c r="AD6114" i="5"/>
  <c r="AD6113" i="5"/>
  <c r="AD6112" i="5"/>
  <c r="AD6111" i="5"/>
  <c r="AD6110" i="5"/>
  <c r="AD6109" i="5"/>
  <c r="AD6108" i="5"/>
  <c r="AD6107" i="5"/>
  <c r="AD6106" i="5"/>
  <c r="AD6105" i="5"/>
  <c r="AD6104" i="5"/>
  <c r="AD6103" i="5"/>
  <c r="AD6102" i="5"/>
  <c r="AD6101" i="5"/>
  <c r="AD6100" i="5"/>
  <c r="AD6099" i="5"/>
  <c r="AD6098" i="5"/>
  <c r="AD6097" i="5"/>
  <c r="AD6096" i="5"/>
  <c r="AD6095" i="5"/>
  <c r="AD6094" i="5"/>
  <c r="AD6093" i="5"/>
  <c r="AD6092" i="5"/>
  <c r="AD6091" i="5"/>
  <c r="AD6090" i="5"/>
  <c r="AD6089" i="5"/>
  <c r="AD6088" i="5"/>
  <c r="AD6087" i="5"/>
  <c r="AD6086" i="5"/>
  <c r="AD6085" i="5"/>
  <c r="AD6084" i="5"/>
  <c r="AD6083" i="5"/>
  <c r="AD6082" i="5"/>
  <c r="AD6081" i="5"/>
  <c r="AD6080" i="5"/>
  <c r="AD6079" i="5"/>
  <c r="AD6078" i="5"/>
  <c r="AD6077" i="5"/>
  <c r="AD6076" i="5"/>
  <c r="AD6075" i="5"/>
  <c r="AD6074" i="5"/>
  <c r="AD6073" i="5"/>
  <c r="AD6072" i="5"/>
  <c r="AD6071" i="5"/>
  <c r="AD6070" i="5"/>
  <c r="AD6069" i="5"/>
  <c r="AD6068" i="5"/>
  <c r="AD6067" i="5"/>
  <c r="AD6066" i="5"/>
  <c r="AD6065" i="5"/>
  <c r="AD6064" i="5"/>
  <c r="AD6063" i="5"/>
  <c r="AD6062" i="5"/>
  <c r="AD6061" i="5"/>
  <c r="AD6060" i="5"/>
  <c r="AD6059" i="5"/>
  <c r="AD6058" i="5"/>
  <c r="AD6057" i="5"/>
  <c r="AD6056" i="5"/>
  <c r="AD6055" i="5"/>
  <c r="AD6054" i="5"/>
  <c r="AD6053" i="5"/>
  <c r="AD6052" i="5"/>
  <c r="AD6051" i="5"/>
  <c r="AD6050" i="5"/>
  <c r="AD6049" i="5"/>
  <c r="AD6048" i="5"/>
  <c r="AD6047" i="5"/>
  <c r="AD6046" i="5"/>
  <c r="AD6045" i="5"/>
  <c r="AD6044" i="5"/>
  <c r="AD6043" i="5"/>
  <c r="AD6042" i="5"/>
  <c r="AD6041" i="5"/>
  <c r="AD6040" i="5"/>
  <c r="AD6039" i="5"/>
  <c r="AD6038" i="5"/>
  <c r="AD6037" i="5"/>
  <c r="AD6036" i="5"/>
  <c r="AD6035" i="5"/>
  <c r="AD6034" i="5"/>
  <c r="AD6033" i="5"/>
  <c r="AD6032" i="5"/>
  <c r="AD6031" i="5"/>
  <c r="AD6030" i="5"/>
  <c r="AD6029" i="5"/>
  <c r="AD6028" i="5"/>
  <c r="AD6027" i="5"/>
  <c r="AD6026" i="5"/>
  <c r="AD6025" i="5"/>
  <c r="AD6024" i="5"/>
  <c r="AD6023" i="5"/>
  <c r="AD6022" i="5"/>
  <c r="AD6021" i="5"/>
  <c r="AD6020" i="5"/>
  <c r="AD6019" i="5"/>
  <c r="AD6018" i="5"/>
  <c r="AD6017" i="5"/>
  <c r="AD6016" i="5"/>
  <c r="AD6015" i="5"/>
  <c r="AD6014" i="5"/>
  <c r="AD6013" i="5"/>
  <c r="AD6012" i="5"/>
  <c r="AD6011" i="5"/>
  <c r="AD6010" i="5"/>
  <c r="AD6009" i="5"/>
  <c r="AD6008" i="5"/>
  <c r="AD6007" i="5"/>
  <c r="AD6006" i="5"/>
  <c r="AD6005" i="5"/>
  <c r="AD6004" i="5"/>
  <c r="AD6003" i="5"/>
  <c r="AD6002" i="5"/>
  <c r="AD6001" i="5"/>
  <c r="AD6000" i="5"/>
  <c r="AD5999" i="5"/>
  <c r="AD5998" i="5"/>
  <c r="AD5997" i="5"/>
  <c r="AD5996" i="5"/>
  <c r="AD5995" i="5"/>
  <c r="AD5994" i="5"/>
  <c r="AD5993" i="5"/>
  <c r="AD5992" i="5"/>
  <c r="AD5991" i="5"/>
  <c r="AD5990" i="5"/>
  <c r="AD5989" i="5"/>
  <c r="AD5988" i="5"/>
  <c r="AD5987" i="5"/>
  <c r="AD5986" i="5"/>
  <c r="AD5985" i="5"/>
  <c r="AD5984" i="5"/>
  <c r="AD5983" i="5"/>
  <c r="AD5982" i="5"/>
  <c r="AD5981" i="5"/>
  <c r="AD5980" i="5"/>
  <c r="AD5979" i="5"/>
  <c r="AD5978" i="5"/>
  <c r="AD5977" i="5"/>
  <c r="AD5976" i="5"/>
  <c r="AD5975" i="5"/>
  <c r="AD5974" i="5"/>
  <c r="AD5973" i="5"/>
  <c r="AD5972" i="5"/>
  <c r="AD5971" i="5"/>
  <c r="AD5970" i="5"/>
  <c r="AD5969" i="5"/>
  <c r="AD5968" i="5"/>
  <c r="AD5967" i="5"/>
  <c r="AD5966" i="5"/>
  <c r="AD5965" i="5"/>
  <c r="AD5964" i="5"/>
  <c r="AD5963" i="5"/>
  <c r="AD5962" i="5"/>
  <c r="AD5961" i="5"/>
  <c r="AD5960" i="5"/>
  <c r="AD5959" i="5"/>
  <c r="AD5958" i="5"/>
  <c r="AD5957" i="5"/>
  <c r="AD5956" i="5"/>
  <c r="AD5955" i="5"/>
  <c r="AD5954" i="5"/>
  <c r="AD5953" i="5"/>
  <c r="AD5952" i="5"/>
  <c r="AD5951" i="5"/>
  <c r="AD5950" i="5"/>
  <c r="AD5949" i="5"/>
  <c r="AD5948" i="5"/>
  <c r="AD5947" i="5"/>
  <c r="AD5946" i="5"/>
  <c r="AD5945" i="5"/>
  <c r="AD5944" i="5"/>
  <c r="AD5943" i="5"/>
  <c r="AD5942" i="5"/>
  <c r="AD5941" i="5"/>
  <c r="AD5940" i="5"/>
  <c r="AD5939" i="5"/>
  <c r="AD5938" i="5"/>
  <c r="AD5937" i="5"/>
  <c r="AD5936" i="5"/>
  <c r="AD5935" i="5"/>
  <c r="AD5934" i="5"/>
  <c r="AD5933" i="5"/>
  <c r="AD5932" i="5"/>
  <c r="AD5931" i="5"/>
  <c r="AD5930" i="5"/>
  <c r="AD5929" i="5"/>
  <c r="AD5928" i="5"/>
  <c r="AD5927" i="5"/>
  <c r="AD5926" i="5"/>
  <c r="AD5925" i="5"/>
  <c r="AD5924" i="5"/>
  <c r="AD5923" i="5"/>
  <c r="AD5922" i="5"/>
  <c r="AD5921" i="5"/>
  <c r="AD5920" i="5"/>
  <c r="AD5919" i="5"/>
  <c r="AD5918" i="5"/>
  <c r="AD5917" i="5"/>
  <c r="AD5916" i="5"/>
  <c r="AD5915" i="5"/>
  <c r="AD5914" i="5"/>
  <c r="AD5913" i="5"/>
  <c r="AD5912" i="5"/>
  <c r="AD5911" i="5"/>
  <c r="AD5910" i="5"/>
  <c r="AD5909" i="5"/>
  <c r="AD5908" i="5"/>
  <c r="AD5907" i="5"/>
  <c r="AD5906" i="5"/>
  <c r="AD5905" i="5"/>
  <c r="AD5904" i="5"/>
  <c r="AD5903" i="5"/>
  <c r="AD5902" i="5"/>
  <c r="AD5901" i="5"/>
  <c r="AD5900" i="5"/>
  <c r="AD5899" i="5"/>
  <c r="AD5898" i="5"/>
  <c r="AD5897" i="5"/>
  <c r="AD5896" i="5"/>
  <c r="AD5895" i="5"/>
  <c r="AD5894" i="5"/>
  <c r="AD5893" i="5"/>
  <c r="AD5892" i="5"/>
  <c r="AD5891" i="5"/>
  <c r="AD5890" i="5"/>
  <c r="AD5889" i="5"/>
  <c r="AD5888" i="5"/>
  <c r="AD5887" i="5"/>
  <c r="AD5886" i="5"/>
  <c r="AD5885" i="5"/>
  <c r="AD5884" i="5"/>
  <c r="AD5883" i="5"/>
  <c r="AD5882" i="5"/>
  <c r="AD5881" i="5"/>
  <c r="AD5880" i="5"/>
  <c r="AD5879" i="5"/>
  <c r="AD5878" i="5"/>
  <c r="AD5877" i="5"/>
  <c r="AD5876" i="5"/>
  <c r="AD5875" i="5"/>
  <c r="AD5874" i="5"/>
  <c r="AD5873" i="5"/>
  <c r="AD5872" i="5"/>
  <c r="AD5871" i="5"/>
  <c r="AD5870" i="5"/>
  <c r="AD5869" i="5"/>
  <c r="AD5868" i="5"/>
  <c r="AD5867" i="5"/>
  <c r="AD5866" i="5"/>
  <c r="AD5865" i="5"/>
  <c r="AD5864" i="5"/>
  <c r="AD5863" i="5"/>
  <c r="AD5862" i="5"/>
  <c r="AD5861" i="5"/>
  <c r="AD5860" i="5"/>
  <c r="AD5859" i="5"/>
  <c r="AD5858" i="5"/>
  <c r="AD5857" i="5"/>
  <c r="AD5856" i="5"/>
  <c r="AD5855" i="5"/>
  <c r="AD5854" i="5"/>
  <c r="AD5853" i="5"/>
  <c r="AD5852" i="5"/>
  <c r="AD5851" i="5"/>
  <c r="AD5850" i="5"/>
  <c r="AD5849" i="5"/>
  <c r="AD5848" i="5"/>
  <c r="AD5847" i="5"/>
  <c r="AD5846" i="5"/>
  <c r="AD5845" i="5"/>
  <c r="AD5844" i="5"/>
  <c r="AD5843" i="5"/>
  <c r="AD5842" i="5"/>
  <c r="AD5841" i="5"/>
  <c r="AD5840" i="5"/>
  <c r="AD5839" i="5"/>
  <c r="AD5838" i="5"/>
  <c r="AD5837" i="5"/>
  <c r="AD5836" i="5"/>
  <c r="AD5835" i="5"/>
  <c r="AD5834" i="5"/>
  <c r="AD5833" i="5"/>
  <c r="AD5832" i="5"/>
  <c r="AD5831" i="5"/>
  <c r="AD5830" i="5"/>
  <c r="AD5829" i="5"/>
  <c r="AD5828" i="5"/>
  <c r="AD5827" i="5"/>
  <c r="AD5826" i="5"/>
  <c r="AD5825" i="5"/>
  <c r="AD5824" i="5"/>
  <c r="AD5823" i="5"/>
  <c r="AD5822" i="5"/>
  <c r="AD5821" i="5"/>
  <c r="AD5820" i="5"/>
  <c r="AD5819" i="5"/>
  <c r="AD5818" i="5"/>
  <c r="AD5817" i="5"/>
  <c r="AD5816" i="5"/>
  <c r="AD5815" i="5"/>
  <c r="AD5814" i="5"/>
  <c r="AD5813" i="5"/>
  <c r="AD5812" i="5"/>
  <c r="AD5811" i="5"/>
  <c r="AD5810" i="5"/>
  <c r="AD5809" i="5"/>
  <c r="AD5808" i="5"/>
  <c r="AD5807" i="5"/>
  <c r="AD5806" i="5"/>
  <c r="AD5805" i="5"/>
  <c r="AD5804" i="5"/>
  <c r="AD5803" i="5"/>
  <c r="AD5802" i="5"/>
  <c r="AD5801" i="5"/>
  <c r="AD5800" i="5"/>
  <c r="AD5799" i="5"/>
  <c r="AD5798" i="5"/>
  <c r="AD5797" i="5"/>
  <c r="AD5796" i="5"/>
  <c r="AD5795" i="5"/>
  <c r="AD5794" i="5"/>
  <c r="AD5793" i="5"/>
  <c r="AD5792" i="5"/>
  <c r="AD5791" i="5"/>
  <c r="AD5790" i="5"/>
  <c r="AD5789" i="5"/>
  <c r="AD5788" i="5"/>
  <c r="AD5787" i="5"/>
  <c r="AD5786" i="5"/>
  <c r="AD5785" i="5"/>
  <c r="AD5784" i="5"/>
  <c r="AD5783" i="5"/>
  <c r="AD5782" i="5"/>
  <c r="AD5781" i="5"/>
  <c r="AD5780" i="5"/>
  <c r="AD5779" i="5"/>
  <c r="AD5778" i="5"/>
  <c r="AD5777" i="5"/>
  <c r="AD5776" i="5"/>
  <c r="AD5775" i="5"/>
  <c r="AD5774" i="5"/>
  <c r="AD5773" i="5"/>
  <c r="AD5772" i="5"/>
  <c r="AD5771" i="5"/>
  <c r="AD5770" i="5"/>
  <c r="AD5769" i="5"/>
  <c r="AD5768" i="5"/>
  <c r="AD5767" i="5"/>
  <c r="AD5766" i="5"/>
  <c r="AD5765" i="5"/>
  <c r="AD5764" i="5"/>
  <c r="AD5763" i="5"/>
  <c r="AD5762" i="5"/>
  <c r="AD5761" i="5"/>
  <c r="AD5760" i="5"/>
  <c r="AD5759" i="5"/>
  <c r="AD5758" i="5"/>
  <c r="AD5757" i="5"/>
  <c r="AD5756" i="5"/>
  <c r="AD5755" i="5"/>
  <c r="AD5754" i="5"/>
  <c r="AD5753" i="5"/>
  <c r="AD5752" i="5"/>
  <c r="AD5751" i="5"/>
  <c r="AD5750" i="5"/>
  <c r="AD5749" i="5"/>
  <c r="AD5748" i="5"/>
  <c r="AD5747" i="5"/>
  <c r="AD5746" i="5"/>
  <c r="AD5745" i="5"/>
  <c r="AD5744" i="5"/>
  <c r="AD5743" i="5"/>
  <c r="AD5742" i="5"/>
  <c r="AD5741" i="5"/>
  <c r="AD5740" i="5"/>
  <c r="AD5739" i="5"/>
  <c r="AD5738" i="5"/>
  <c r="AD5737" i="5"/>
  <c r="AD5736" i="5"/>
  <c r="AD5735" i="5"/>
  <c r="AD5734" i="5"/>
  <c r="AD5733" i="5"/>
  <c r="AD5732" i="5"/>
  <c r="AD5731" i="5"/>
  <c r="AD5730" i="5"/>
  <c r="AD5729" i="5"/>
  <c r="AD5728" i="5"/>
  <c r="AD5727" i="5"/>
  <c r="AD5726" i="5"/>
  <c r="AD5725" i="5"/>
  <c r="AD5724" i="5"/>
  <c r="AD5723" i="5"/>
  <c r="AD5722" i="5"/>
  <c r="AD5721" i="5"/>
  <c r="AD5720" i="5"/>
  <c r="AD5719" i="5"/>
  <c r="AD5718" i="5"/>
  <c r="AD5717" i="5"/>
  <c r="AD5716" i="5"/>
  <c r="AD5715" i="5"/>
  <c r="AD5714" i="5"/>
  <c r="AD5713" i="5"/>
  <c r="AD5712" i="5"/>
  <c r="AD5711" i="5"/>
  <c r="AD5710" i="5"/>
  <c r="AD5709" i="5"/>
  <c r="AD5708" i="5"/>
  <c r="AD5707" i="5"/>
  <c r="AD5706" i="5"/>
  <c r="AD5705" i="5"/>
  <c r="AD5704" i="5"/>
  <c r="AD5703" i="5"/>
  <c r="AD5702" i="5"/>
  <c r="AD5701" i="5"/>
  <c r="AD5700" i="5"/>
  <c r="AD5699" i="5"/>
  <c r="AD5698" i="5"/>
  <c r="AD5697" i="5"/>
  <c r="AD5696" i="5"/>
  <c r="AD5695" i="5"/>
  <c r="AD5694" i="5"/>
  <c r="AD5693" i="5"/>
  <c r="AD5692" i="5"/>
  <c r="AD5691" i="5"/>
  <c r="AD5690" i="5"/>
  <c r="AD5689" i="5"/>
  <c r="AD5688" i="5"/>
  <c r="AD5687" i="5"/>
  <c r="AD5686" i="5"/>
  <c r="AD5685" i="5"/>
  <c r="AD5684" i="5"/>
  <c r="AD5683" i="5"/>
  <c r="AD5682" i="5"/>
  <c r="AD5681" i="5"/>
  <c r="AD5680" i="5"/>
  <c r="AD5679" i="5"/>
  <c r="AD5678" i="5"/>
  <c r="AD5677" i="5"/>
  <c r="AD5676" i="5"/>
  <c r="AD5675" i="5"/>
  <c r="AD5674" i="5"/>
  <c r="AD5673" i="5"/>
  <c r="AD5672" i="5"/>
  <c r="AD5671" i="5"/>
  <c r="AD5670" i="5"/>
  <c r="AD5669" i="5"/>
  <c r="AD5668" i="5"/>
  <c r="AD5667" i="5"/>
  <c r="AD5666" i="5"/>
  <c r="AD5665" i="5"/>
  <c r="AD5664" i="5"/>
  <c r="AD5663" i="5"/>
  <c r="AD5662" i="5"/>
  <c r="AD5661" i="5"/>
  <c r="AD5660" i="5"/>
  <c r="AD5659" i="5"/>
  <c r="AD5658" i="5"/>
  <c r="AD5657" i="5"/>
  <c r="AD5656" i="5"/>
  <c r="AD5655" i="5"/>
  <c r="AD5654" i="5"/>
  <c r="AD5653" i="5"/>
  <c r="AD5652" i="5"/>
  <c r="AD5651" i="5"/>
  <c r="AD5650" i="5"/>
  <c r="AD5649" i="5"/>
  <c r="AD5648" i="5"/>
  <c r="AD5647" i="5"/>
  <c r="AD5646" i="5"/>
  <c r="AD5645" i="5"/>
  <c r="AD5644" i="5"/>
  <c r="AD5643" i="5"/>
  <c r="AD5642" i="5"/>
  <c r="AD5641" i="5"/>
  <c r="AD5640" i="5"/>
  <c r="AD5639" i="5"/>
  <c r="AD5638" i="5"/>
  <c r="AD5637" i="5"/>
  <c r="AD5636" i="5"/>
  <c r="AD5635" i="5"/>
  <c r="AD5634" i="5"/>
  <c r="AD5633" i="5"/>
  <c r="AD5632" i="5"/>
  <c r="AD5631" i="5"/>
  <c r="AD5630" i="5"/>
  <c r="AD5629" i="5"/>
  <c r="AD5628" i="5"/>
  <c r="AD5627" i="5"/>
  <c r="AD5626" i="5"/>
  <c r="AD5625" i="5"/>
  <c r="AD5624" i="5"/>
  <c r="AD5623" i="5"/>
  <c r="AD5622" i="5"/>
  <c r="AD5621" i="5"/>
  <c r="AD5620" i="5"/>
  <c r="AD5619" i="5"/>
  <c r="AD5618" i="5"/>
  <c r="AD5617" i="5"/>
  <c r="AD5616" i="5"/>
  <c r="AD5615" i="5"/>
  <c r="AD5614" i="5"/>
  <c r="AD5613" i="5"/>
  <c r="AD5612" i="5"/>
  <c r="AD5611" i="5"/>
  <c r="AD5610" i="5"/>
  <c r="AD5609" i="5"/>
  <c r="AD5608" i="5"/>
  <c r="AD5607" i="5"/>
  <c r="AD5606" i="5"/>
  <c r="AD5605" i="5"/>
  <c r="AD5604" i="5"/>
  <c r="AD5603" i="5"/>
  <c r="AD5602" i="5"/>
  <c r="AD5601" i="5"/>
  <c r="AD5600" i="5"/>
  <c r="AD5599" i="5"/>
  <c r="AD5598" i="5"/>
  <c r="AD5597" i="5"/>
  <c r="AD5596" i="5"/>
  <c r="AD5595" i="5"/>
  <c r="AD5594" i="5"/>
  <c r="AD5593" i="5"/>
  <c r="AD5592" i="5"/>
  <c r="AD5591" i="5"/>
  <c r="AD5590" i="5"/>
  <c r="AD5589" i="5"/>
  <c r="AD5588" i="5"/>
  <c r="AD5587" i="5"/>
  <c r="AD5586" i="5"/>
  <c r="AD5585" i="5"/>
  <c r="AD5584" i="5"/>
  <c r="AD5583" i="5"/>
  <c r="AD5582" i="5"/>
  <c r="AD5581" i="5"/>
  <c r="AD5580" i="5"/>
  <c r="AD5579" i="5"/>
  <c r="AD5578" i="5"/>
  <c r="AD5577" i="5"/>
  <c r="AD5576" i="5"/>
  <c r="AD5575" i="5"/>
  <c r="AD5574" i="5"/>
  <c r="AD5573" i="5"/>
  <c r="AD5572" i="5"/>
  <c r="AD5571" i="5"/>
  <c r="AD5570" i="5"/>
  <c r="AD5569" i="5"/>
  <c r="AD5568" i="5"/>
  <c r="AD5567" i="5"/>
  <c r="AD5566" i="5"/>
  <c r="AD5565" i="5"/>
  <c r="AD5564" i="5"/>
  <c r="AD5563" i="5"/>
  <c r="AD5562" i="5"/>
  <c r="AD5561" i="5"/>
  <c r="AD5560" i="5"/>
  <c r="AD5559" i="5"/>
  <c r="AD5558" i="5"/>
  <c r="AD5557" i="5"/>
  <c r="AD5556" i="5"/>
  <c r="AD5555" i="5"/>
  <c r="AD5554" i="5"/>
  <c r="AD5553" i="5"/>
  <c r="AD5552" i="5"/>
  <c r="AD5551" i="5"/>
  <c r="AD5550" i="5"/>
  <c r="AD5549" i="5"/>
  <c r="AD5548" i="5"/>
  <c r="AD5547" i="5"/>
  <c r="AD5546" i="5"/>
  <c r="AD5545" i="5"/>
  <c r="AD5544" i="5"/>
  <c r="AD5543" i="5"/>
  <c r="AD5542" i="5"/>
  <c r="AD5541" i="5"/>
  <c r="AD5540" i="5"/>
  <c r="AD5539" i="5"/>
  <c r="AD5538" i="5"/>
  <c r="AD5537" i="5"/>
  <c r="AD5536" i="5"/>
  <c r="AD5535" i="5"/>
  <c r="AD5534" i="5"/>
  <c r="AD5533" i="5"/>
  <c r="AD5532" i="5"/>
  <c r="AD5531" i="5"/>
  <c r="AD5530" i="5"/>
  <c r="AD5529" i="5"/>
  <c r="AD5528" i="5"/>
  <c r="AD5527" i="5"/>
  <c r="AD5526" i="5"/>
  <c r="AD5525" i="5"/>
  <c r="AD5524" i="5"/>
  <c r="AD5523" i="5"/>
  <c r="AD5522" i="5"/>
  <c r="AD5521" i="5"/>
  <c r="AD5520" i="5"/>
  <c r="AD5519" i="5"/>
  <c r="AD5518" i="5"/>
  <c r="AD5517" i="5"/>
  <c r="AD5516" i="5"/>
  <c r="AD5515" i="5"/>
  <c r="AD5514" i="5"/>
  <c r="AD5513" i="5"/>
  <c r="AD5512" i="5"/>
  <c r="AD5511" i="5"/>
  <c r="AD5510" i="5"/>
  <c r="AD5509" i="5"/>
  <c r="AD5508" i="5"/>
  <c r="AD5507" i="5"/>
  <c r="AD5506" i="5"/>
  <c r="AD5505" i="5"/>
  <c r="AD5504" i="5"/>
  <c r="AD5503" i="5"/>
  <c r="AD5502" i="5"/>
  <c r="AD5501" i="5"/>
  <c r="AD5500" i="5"/>
  <c r="AD5499" i="5"/>
  <c r="AD5498" i="5"/>
  <c r="AD5497" i="5"/>
  <c r="AD5496" i="5"/>
  <c r="AD5495" i="5"/>
  <c r="AD5494" i="5"/>
  <c r="AD5493" i="5"/>
  <c r="AD5492" i="5"/>
  <c r="AD5491" i="5"/>
  <c r="AD5490" i="5"/>
  <c r="AD5489" i="5"/>
  <c r="AD5488" i="5"/>
  <c r="AD5487" i="5"/>
  <c r="AD5486" i="5"/>
  <c r="AD5485" i="5"/>
  <c r="AD5484" i="5"/>
  <c r="AD5483" i="5"/>
  <c r="AD5482" i="5"/>
  <c r="AD5481" i="5"/>
  <c r="AD5480" i="5"/>
  <c r="AD5479" i="5"/>
  <c r="AD5478" i="5"/>
  <c r="AD5477" i="5"/>
  <c r="AD5476" i="5"/>
  <c r="AD5475" i="5"/>
  <c r="AD5474" i="5"/>
  <c r="AD5473" i="5"/>
  <c r="AD5472" i="5"/>
  <c r="AD5471" i="5"/>
  <c r="AD5470" i="5"/>
  <c r="AD5469" i="5"/>
  <c r="AD5468" i="5"/>
  <c r="AD5467" i="5"/>
  <c r="AD5466" i="5"/>
  <c r="AD5465" i="5"/>
  <c r="AD5464" i="5"/>
  <c r="AD5463" i="5"/>
  <c r="AD5462" i="5"/>
  <c r="AD5461" i="5"/>
  <c r="AD5460" i="5"/>
  <c r="AD5459" i="5"/>
  <c r="AD5458" i="5"/>
  <c r="AD5457" i="5"/>
  <c r="AD5456" i="5"/>
  <c r="AD5455" i="5"/>
  <c r="AD5454" i="5"/>
  <c r="AD5453" i="5"/>
  <c r="AD5452" i="5"/>
  <c r="AD5451" i="5"/>
  <c r="AD5450" i="5"/>
  <c r="AD5449" i="5"/>
  <c r="AD5448" i="5"/>
  <c r="AD5447" i="5"/>
  <c r="AD5446" i="5"/>
  <c r="AD5445" i="5"/>
  <c r="AD5444" i="5"/>
  <c r="AD5443" i="5"/>
  <c r="AD5442" i="5"/>
  <c r="AD5441" i="5"/>
  <c r="AD5440" i="5"/>
  <c r="AD5439" i="5"/>
  <c r="AD5438" i="5"/>
  <c r="AD5437" i="5"/>
  <c r="AD5436" i="5"/>
  <c r="AD5435" i="5"/>
  <c r="AD5434" i="5"/>
  <c r="AD5433" i="5"/>
  <c r="AD5432" i="5"/>
  <c r="AD5431" i="5"/>
  <c r="AD5430" i="5"/>
  <c r="AD5429" i="5"/>
  <c r="AD5428" i="5"/>
  <c r="AD5427" i="5"/>
  <c r="AD5426" i="5"/>
  <c r="AD5425" i="5"/>
  <c r="AD5424" i="5"/>
  <c r="AD5423" i="5"/>
  <c r="AD5422" i="5"/>
  <c r="AD5421" i="5"/>
  <c r="AD5420" i="5"/>
  <c r="AD5419" i="5"/>
  <c r="AD5418" i="5"/>
  <c r="AD5417" i="5"/>
  <c r="AD5416" i="5"/>
  <c r="AD5415" i="5"/>
  <c r="AD5414" i="5"/>
  <c r="AD5413" i="5"/>
  <c r="AD5412" i="5"/>
  <c r="AD5411" i="5"/>
  <c r="AD5410" i="5"/>
  <c r="AD5409" i="5"/>
  <c r="AD5408" i="5"/>
  <c r="AD5407" i="5"/>
  <c r="AD5406" i="5"/>
  <c r="AD5405" i="5"/>
  <c r="AD5404" i="5"/>
  <c r="AD5403" i="5"/>
  <c r="AD5402" i="5"/>
  <c r="AD5401" i="5"/>
  <c r="AD5400" i="5"/>
  <c r="AD5399" i="5"/>
  <c r="AD5398" i="5"/>
  <c r="AD5397" i="5"/>
  <c r="AD5396" i="5"/>
  <c r="AD5395" i="5"/>
  <c r="AD5394" i="5"/>
  <c r="AD5393" i="5"/>
  <c r="AD5392" i="5"/>
  <c r="AD5391" i="5"/>
  <c r="AD5390" i="5"/>
  <c r="AD5389" i="5"/>
  <c r="AD5388" i="5"/>
  <c r="AD5387" i="5"/>
  <c r="AD5386" i="5"/>
  <c r="AD5385" i="5"/>
  <c r="AD5384" i="5"/>
  <c r="AD5383" i="5"/>
  <c r="AD5382" i="5"/>
  <c r="AD5381" i="5"/>
  <c r="AD5380" i="5"/>
  <c r="AD5379" i="5"/>
  <c r="AD5378" i="5"/>
  <c r="AD5377" i="5"/>
  <c r="AD5376" i="5"/>
  <c r="AD5375" i="5"/>
  <c r="AD5374" i="5"/>
  <c r="AD5373" i="5"/>
  <c r="AD5372" i="5"/>
  <c r="AD5371" i="5"/>
  <c r="AD5370" i="5"/>
  <c r="AD5369" i="5"/>
  <c r="AD5368" i="5"/>
  <c r="AD5367" i="5"/>
  <c r="AD5366" i="5"/>
  <c r="AD5365" i="5"/>
  <c r="AD5364" i="5"/>
  <c r="AD5363" i="5"/>
  <c r="AD5362" i="5"/>
  <c r="AD5361" i="5"/>
  <c r="AD5360" i="5"/>
  <c r="AD5359" i="5"/>
  <c r="AD5358" i="5"/>
  <c r="AD5357" i="5"/>
  <c r="AD5356" i="5"/>
  <c r="AD5355" i="5"/>
  <c r="AD5354" i="5"/>
  <c r="AD5353" i="5"/>
  <c r="AD5352" i="5"/>
  <c r="AD5351" i="5"/>
  <c r="AD5350" i="5"/>
  <c r="AD5349" i="5"/>
  <c r="AD5348" i="5"/>
  <c r="AD5347" i="5"/>
  <c r="AD5346" i="5"/>
  <c r="AD5345" i="5"/>
  <c r="AD5344" i="5"/>
  <c r="AD5343" i="5"/>
  <c r="AD5342" i="5"/>
  <c r="AD5341" i="5"/>
  <c r="AD5340" i="5"/>
  <c r="AD5339" i="5"/>
  <c r="AD5338" i="5"/>
  <c r="AD5337" i="5"/>
  <c r="AD5336" i="5"/>
  <c r="AD5335" i="5"/>
  <c r="AD5334" i="5"/>
  <c r="AD5333" i="5"/>
  <c r="AD5332" i="5"/>
  <c r="AD5331" i="5"/>
  <c r="AD5330" i="5"/>
  <c r="AD5329" i="5"/>
  <c r="AD5328" i="5"/>
  <c r="AD5327" i="5"/>
  <c r="AD5326" i="5"/>
  <c r="AD5325" i="5"/>
  <c r="AD5324" i="5"/>
  <c r="AD5323" i="5"/>
  <c r="AD5322" i="5"/>
  <c r="AD5321" i="5"/>
  <c r="AD5320" i="5"/>
  <c r="AD5319" i="5"/>
  <c r="AD5318" i="5"/>
  <c r="AD5317" i="5"/>
  <c r="AD5316" i="5"/>
  <c r="AD5315" i="5"/>
  <c r="AD5314" i="5"/>
  <c r="AD5313" i="5"/>
  <c r="AD5312" i="5"/>
  <c r="AD5311" i="5"/>
  <c r="AD5310" i="5"/>
  <c r="AD5309" i="5"/>
  <c r="AD5308" i="5"/>
  <c r="AD5307" i="5"/>
  <c r="AD5306" i="5"/>
  <c r="AD5305" i="5"/>
  <c r="AD5304" i="5"/>
  <c r="AD5303" i="5"/>
  <c r="AD5302" i="5"/>
  <c r="AD5301" i="5"/>
  <c r="AD5300" i="5"/>
  <c r="AD5299" i="5"/>
  <c r="AD5298" i="5"/>
  <c r="AD5297" i="5"/>
  <c r="AD5296" i="5"/>
  <c r="AD5295" i="5"/>
  <c r="AD5294" i="5"/>
  <c r="AD5293" i="5"/>
  <c r="AD5292" i="5"/>
  <c r="AD5291" i="5"/>
  <c r="AD5290" i="5"/>
  <c r="AD5289" i="5"/>
  <c r="AD5288" i="5"/>
  <c r="AD5287" i="5"/>
  <c r="AD5286" i="5"/>
  <c r="AD5285" i="5"/>
  <c r="AD5284" i="5"/>
  <c r="AD5283" i="5"/>
  <c r="AD5282" i="5"/>
  <c r="AD5281" i="5"/>
  <c r="AD5280" i="5"/>
  <c r="AD5279" i="5"/>
  <c r="AD5278" i="5"/>
  <c r="AD5277" i="5"/>
  <c r="AD5276" i="5"/>
  <c r="AD5275" i="5"/>
  <c r="AD5274" i="5"/>
  <c r="AD5273" i="5"/>
  <c r="AD5272" i="5"/>
  <c r="AD5271" i="5"/>
  <c r="AD5270" i="5"/>
  <c r="AD5269" i="5"/>
  <c r="AD5268" i="5"/>
  <c r="AD5267" i="5"/>
  <c r="AD5266" i="5"/>
  <c r="AD5265" i="5"/>
  <c r="AD5264" i="5"/>
  <c r="AD5263" i="5"/>
  <c r="AD5262" i="5"/>
  <c r="AD5261" i="5"/>
  <c r="AD5260" i="5"/>
  <c r="AD5259" i="5"/>
  <c r="AD5258" i="5"/>
  <c r="AD5257" i="5"/>
  <c r="AD5256" i="5"/>
  <c r="AD5255" i="5"/>
  <c r="AD5254" i="5"/>
  <c r="AD5253" i="5"/>
  <c r="AD5252" i="5"/>
  <c r="AD5251" i="5"/>
  <c r="AD5250" i="5"/>
  <c r="AD5249" i="5"/>
  <c r="AD5248" i="5"/>
  <c r="AD5247" i="5"/>
  <c r="AD5246" i="5"/>
  <c r="AD5245" i="5"/>
  <c r="AD5244" i="5"/>
  <c r="AD5243" i="5"/>
  <c r="AD5242" i="5"/>
  <c r="AD5241" i="5"/>
  <c r="AD5240" i="5"/>
  <c r="AD5239" i="5"/>
  <c r="AD5238" i="5"/>
  <c r="AD5237" i="5"/>
  <c r="AD5236" i="5"/>
  <c r="AD5235" i="5"/>
  <c r="AD5234" i="5"/>
  <c r="AD5233" i="5"/>
  <c r="AD5232" i="5"/>
  <c r="AD5231" i="5"/>
  <c r="AD5230" i="5"/>
  <c r="AD5229" i="5"/>
  <c r="AD5228" i="5"/>
  <c r="AD5227" i="5"/>
  <c r="AD5226" i="5"/>
  <c r="AD5225" i="5"/>
  <c r="AD5224" i="5"/>
  <c r="AD5223" i="5"/>
  <c r="AD5222" i="5"/>
  <c r="AD5221" i="5"/>
  <c r="AD5220" i="5"/>
  <c r="AD5219" i="5"/>
  <c r="AD5218" i="5"/>
  <c r="AD5217" i="5"/>
  <c r="AD5216" i="5"/>
  <c r="AD5215" i="5"/>
  <c r="AD5214" i="5"/>
  <c r="AD5213" i="5"/>
  <c r="AD5212" i="5"/>
  <c r="AD5211" i="5"/>
  <c r="AD5210" i="5"/>
  <c r="AD5209" i="5"/>
  <c r="AD5208" i="5"/>
  <c r="AD5207" i="5"/>
  <c r="AD5206" i="5"/>
  <c r="AD5205" i="5"/>
  <c r="AD5204" i="5"/>
  <c r="AD5203" i="5"/>
  <c r="AD5202" i="5"/>
  <c r="AD5201" i="5"/>
  <c r="AD5200" i="5"/>
  <c r="AD5199" i="5"/>
  <c r="AD5198" i="5"/>
  <c r="AD5197" i="5"/>
  <c r="AD5196" i="5"/>
  <c r="AD5195" i="5"/>
  <c r="AD5194" i="5"/>
  <c r="AD5193" i="5"/>
  <c r="AD5192" i="5"/>
  <c r="AD5191" i="5"/>
  <c r="AD5190" i="5"/>
  <c r="AD5189" i="5"/>
  <c r="AD5188" i="5"/>
  <c r="AD5187" i="5"/>
  <c r="AD5186" i="5"/>
  <c r="AD5185" i="5"/>
  <c r="AD5184" i="5"/>
  <c r="AD5183" i="5"/>
  <c r="AD5182" i="5"/>
  <c r="AD5181" i="5"/>
  <c r="AD5180" i="5"/>
  <c r="AD5179" i="5"/>
  <c r="AD5178" i="5"/>
  <c r="AD5177" i="5"/>
  <c r="AD5176" i="5"/>
  <c r="AD5175" i="5"/>
  <c r="AD5174" i="5"/>
  <c r="AD5173" i="5"/>
  <c r="AD5172" i="5"/>
  <c r="AD5171" i="5"/>
  <c r="AD5170" i="5"/>
  <c r="AD5169" i="5"/>
  <c r="AD5168" i="5"/>
  <c r="AD5167" i="5"/>
  <c r="AD5166" i="5"/>
  <c r="AD5165" i="5"/>
  <c r="AD5164" i="5"/>
  <c r="AD5163" i="5"/>
  <c r="AD5162" i="5"/>
  <c r="AD5161" i="5"/>
  <c r="AD5160" i="5"/>
  <c r="AD5159" i="5"/>
  <c r="AD5158" i="5"/>
  <c r="AD5157" i="5"/>
  <c r="AD5156" i="5"/>
  <c r="AD5155" i="5"/>
  <c r="AD5154" i="5"/>
  <c r="AD5153" i="5"/>
  <c r="AD5152" i="5"/>
  <c r="AD5151" i="5"/>
  <c r="AD5150" i="5"/>
  <c r="AD5149" i="5"/>
  <c r="AD5148" i="5"/>
  <c r="AD5147" i="5"/>
  <c r="AD5146" i="5"/>
  <c r="AD5145" i="5"/>
  <c r="AD5144" i="5"/>
  <c r="AD5143" i="5"/>
  <c r="AD5142" i="5"/>
  <c r="AD5141" i="5"/>
  <c r="AD5140" i="5"/>
  <c r="AD5139" i="5"/>
  <c r="AD5138" i="5"/>
  <c r="AD5137" i="5"/>
  <c r="AD5136" i="5"/>
  <c r="AD5135" i="5"/>
  <c r="AD5134" i="5"/>
  <c r="AD5133" i="5"/>
  <c r="AD5132" i="5"/>
  <c r="AD5131" i="5"/>
  <c r="AD5130" i="5"/>
  <c r="AD5129" i="5"/>
  <c r="AD5128" i="5"/>
  <c r="AD5127" i="5"/>
  <c r="AD5126" i="5"/>
  <c r="AD5125" i="5"/>
  <c r="AD5124" i="5"/>
  <c r="AD5123" i="5"/>
  <c r="AD5122" i="5"/>
  <c r="AD5121" i="5"/>
  <c r="AD5120" i="5"/>
  <c r="AD5119" i="5"/>
  <c r="AD5118" i="5"/>
  <c r="AD5117" i="5"/>
  <c r="AD5116" i="5"/>
  <c r="AD5115" i="5"/>
  <c r="AD5114" i="5"/>
  <c r="AD5113" i="5"/>
  <c r="AD5112" i="5"/>
  <c r="AD5111" i="5"/>
  <c r="AD5110" i="5"/>
  <c r="AD5109" i="5"/>
  <c r="AD5108" i="5"/>
  <c r="AD5107" i="5"/>
  <c r="AD5106" i="5"/>
  <c r="AD5105" i="5"/>
  <c r="AD5104" i="5"/>
  <c r="AD5103" i="5"/>
  <c r="AD5102" i="5"/>
  <c r="AD5101" i="5"/>
  <c r="AD5100" i="5"/>
  <c r="AD5099" i="5"/>
  <c r="AD5098" i="5"/>
  <c r="AD5097" i="5"/>
  <c r="AD5096" i="5"/>
  <c r="AD5095" i="5"/>
  <c r="AD5094" i="5"/>
  <c r="AD5093" i="5"/>
  <c r="AD5092" i="5"/>
  <c r="AD5091" i="5"/>
  <c r="AD5090" i="5"/>
  <c r="AD5089" i="5"/>
  <c r="AD5088" i="5"/>
  <c r="AD5087" i="5"/>
  <c r="AD5086" i="5"/>
  <c r="AD5085" i="5"/>
  <c r="AD5084" i="5"/>
  <c r="AD5083" i="5"/>
  <c r="AD5082" i="5"/>
  <c r="AD5081" i="5"/>
  <c r="AD5080" i="5"/>
  <c r="AD5079" i="5"/>
  <c r="AD5078" i="5"/>
  <c r="AD5077" i="5"/>
  <c r="AD5076" i="5"/>
  <c r="AD5075" i="5"/>
  <c r="AD5074" i="5"/>
  <c r="AD5073" i="5"/>
  <c r="AD5072" i="5"/>
  <c r="AD5071" i="5"/>
  <c r="AD5070" i="5"/>
  <c r="AD5069" i="5"/>
  <c r="AD5068" i="5"/>
  <c r="AD5067" i="5"/>
  <c r="AD5066" i="5"/>
  <c r="AD5065" i="5"/>
  <c r="AD5064" i="5"/>
  <c r="AD5063" i="5"/>
  <c r="AD5062" i="5"/>
  <c r="AD5061" i="5"/>
  <c r="AD5060" i="5"/>
  <c r="AD5059" i="5"/>
  <c r="AD5058" i="5"/>
  <c r="AD5057" i="5"/>
  <c r="AD5056" i="5"/>
  <c r="AD5055" i="5"/>
  <c r="AD5054" i="5"/>
  <c r="AD5053" i="5"/>
  <c r="AD5052" i="5"/>
  <c r="AD5051" i="5"/>
  <c r="AD5050" i="5"/>
  <c r="AD5049" i="5"/>
  <c r="AD5048" i="5"/>
  <c r="AD5047" i="5"/>
  <c r="AD5046" i="5"/>
  <c r="AD5045" i="5"/>
  <c r="AD5044" i="5"/>
  <c r="AD5043" i="5"/>
  <c r="AD5042" i="5"/>
  <c r="AD5041" i="5"/>
  <c r="AD5040" i="5"/>
  <c r="AD5039" i="5"/>
  <c r="AD5038" i="5"/>
  <c r="AD5037" i="5"/>
  <c r="AD5036" i="5"/>
  <c r="AD5035" i="5"/>
  <c r="AD5034" i="5"/>
  <c r="AD5033" i="5"/>
  <c r="AD5032" i="5"/>
  <c r="AD5031" i="5"/>
  <c r="AD5030" i="5"/>
  <c r="AD5029" i="5"/>
  <c r="AD5028" i="5"/>
  <c r="AD5027" i="5"/>
  <c r="AD5026" i="5"/>
  <c r="AD5025" i="5"/>
  <c r="AD5024" i="5"/>
  <c r="AD5023" i="5"/>
  <c r="AD5022" i="5"/>
  <c r="AD5021" i="5"/>
  <c r="AD5020" i="5"/>
  <c r="AD5019" i="5"/>
  <c r="AD5018" i="5"/>
  <c r="AD5017" i="5"/>
  <c r="AD5016" i="5"/>
  <c r="AD5015" i="5"/>
  <c r="AD5014" i="5"/>
  <c r="AD5013" i="5"/>
  <c r="AD5012" i="5"/>
  <c r="AD5011" i="5"/>
  <c r="AD5010" i="5"/>
  <c r="AD5009" i="5"/>
  <c r="AD5008" i="5"/>
  <c r="AD5007" i="5"/>
  <c r="AD5006" i="5"/>
  <c r="AD5005" i="5"/>
  <c r="AD5004" i="5"/>
  <c r="AD5003" i="5"/>
  <c r="AD5002" i="5"/>
  <c r="AD5001" i="5"/>
  <c r="AD5000" i="5"/>
  <c r="AD4999" i="5"/>
  <c r="AD4998" i="5"/>
  <c r="AD4997" i="5"/>
  <c r="AD4996" i="5"/>
  <c r="AD4995" i="5"/>
  <c r="AD4994" i="5"/>
  <c r="AD4993" i="5"/>
  <c r="AD4992" i="5"/>
  <c r="AD4991" i="5"/>
  <c r="AD4990" i="5"/>
  <c r="AD4989" i="5"/>
  <c r="AD4988" i="5"/>
  <c r="AD4987" i="5"/>
  <c r="AD4986" i="5"/>
  <c r="AD4985" i="5"/>
  <c r="AD4984" i="5"/>
  <c r="AD4983" i="5"/>
  <c r="AD4982" i="5"/>
  <c r="AD4981" i="5"/>
  <c r="AD4980" i="5"/>
  <c r="AD4979" i="5"/>
  <c r="AD4978" i="5"/>
  <c r="AD4977" i="5"/>
  <c r="AD4976" i="5"/>
  <c r="AD4975" i="5"/>
  <c r="AD4974" i="5"/>
  <c r="AD4973" i="5"/>
  <c r="AD4972" i="5"/>
  <c r="AD4971" i="5"/>
  <c r="AD4970" i="5"/>
  <c r="AD4969" i="5"/>
  <c r="AD4968" i="5"/>
  <c r="AD4967" i="5"/>
  <c r="AD4966" i="5"/>
  <c r="AD4965" i="5"/>
  <c r="AD4964" i="5"/>
  <c r="AD4963" i="5"/>
  <c r="AD4962" i="5"/>
  <c r="AD4961" i="5"/>
  <c r="AD4960" i="5"/>
  <c r="AD4959" i="5"/>
  <c r="AD4958" i="5"/>
  <c r="AD4957" i="5"/>
  <c r="AD4956" i="5"/>
  <c r="AD4955" i="5"/>
  <c r="AD4954" i="5"/>
  <c r="AD4953" i="5"/>
  <c r="AD4952" i="5"/>
  <c r="AD4951" i="5"/>
  <c r="AD4950" i="5"/>
  <c r="AD4949" i="5"/>
  <c r="AD4948" i="5"/>
  <c r="AD4947" i="5"/>
  <c r="AD4946" i="5"/>
  <c r="AD4945" i="5"/>
  <c r="AD4944" i="5"/>
  <c r="AD4943" i="5"/>
  <c r="AD4942" i="5"/>
  <c r="AD4941" i="5"/>
  <c r="AD4940" i="5"/>
  <c r="AD4939" i="5"/>
  <c r="AD4938" i="5"/>
  <c r="AD4937" i="5"/>
  <c r="AD4936" i="5"/>
  <c r="AD4935" i="5"/>
  <c r="AD4934" i="5"/>
  <c r="AD4933" i="5"/>
  <c r="AD4932" i="5"/>
  <c r="AD4931" i="5"/>
  <c r="AD4930" i="5"/>
  <c r="AD4929" i="5"/>
  <c r="AD4928" i="5"/>
  <c r="AD4927" i="5"/>
  <c r="AD4926" i="5"/>
  <c r="AD4925" i="5"/>
  <c r="AD4924" i="5"/>
  <c r="AD4923" i="5"/>
  <c r="AD4922" i="5"/>
  <c r="AD4921" i="5"/>
  <c r="AD4920" i="5"/>
  <c r="AD4919" i="5"/>
  <c r="AD4918" i="5"/>
  <c r="AD4917" i="5"/>
  <c r="AD4916" i="5"/>
  <c r="AD4915" i="5"/>
  <c r="AD4914" i="5"/>
  <c r="AD4913" i="5"/>
  <c r="AD4912" i="5"/>
  <c r="AD4911" i="5"/>
  <c r="AD4910" i="5"/>
  <c r="AD4909" i="5"/>
  <c r="AD4908" i="5"/>
  <c r="AD4907" i="5"/>
  <c r="AD4906" i="5"/>
  <c r="AD4905" i="5"/>
  <c r="AD4904" i="5"/>
  <c r="AD4903" i="5"/>
  <c r="AD4902" i="5"/>
  <c r="AD4901" i="5"/>
  <c r="AD4900" i="5"/>
  <c r="AD4899" i="5"/>
  <c r="AD4898" i="5"/>
  <c r="AD4897" i="5"/>
  <c r="AD4896" i="5"/>
  <c r="AD4895" i="5"/>
  <c r="AD4894" i="5"/>
  <c r="AD4893" i="5"/>
  <c r="AD4892" i="5"/>
  <c r="AD4891" i="5"/>
  <c r="AD4890" i="5"/>
  <c r="AD4889" i="5"/>
  <c r="AD4888" i="5"/>
  <c r="AD4887" i="5"/>
  <c r="AD4886" i="5"/>
  <c r="AD4885" i="5"/>
  <c r="AD4884" i="5"/>
  <c r="AD4883" i="5"/>
  <c r="AD4882" i="5"/>
  <c r="AD4881" i="5"/>
  <c r="AD4880" i="5"/>
  <c r="AD4879" i="5"/>
  <c r="AD4878" i="5"/>
  <c r="AD4877" i="5"/>
  <c r="AD4876" i="5"/>
  <c r="AD4875" i="5"/>
  <c r="AD4874" i="5"/>
  <c r="AD4873" i="5"/>
  <c r="AD4872" i="5"/>
  <c r="AD4871" i="5"/>
  <c r="AD4870" i="5"/>
  <c r="AD4869" i="5"/>
  <c r="AD4868" i="5"/>
  <c r="AD4867" i="5"/>
  <c r="AD4866" i="5"/>
  <c r="AD4865" i="5"/>
  <c r="AD4864" i="5"/>
  <c r="AD4863" i="5"/>
  <c r="AD4862" i="5"/>
  <c r="AD4861" i="5"/>
  <c r="AD4860" i="5"/>
  <c r="AD4859" i="5"/>
  <c r="AD4858" i="5"/>
  <c r="AD4857" i="5"/>
  <c r="AD4856" i="5"/>
  <c r="AD4855" i="5"/>
  <c r="AD4854" i="5"/>
  <c r="AD4853" i="5"/>
  <c r="AD4852" i="5"/>
  <c r="AD4851" i="5"/>
  <c r="AD4850" i="5"/>
  <c r="AD4849" i="5"/>
  <c r="AD4848" i="5"/>
  <c r="AD4847" i="5"/>
  <c r="AD4846" i="5"/>
  <c r="AD4845" i="5"/>
  <c r="AD4844" i="5"/>
  <c r="AD4843" i="5"/>
  <c r="AD4842" i="5"/>
  <c r="AD4841" i="5"/>
  <c r="AD4840" i="5"/>
  <c r="AD4839" i="5"/>
  <c r="AD4838" i="5"/>
  <c r="AD4837" i="5"/>
  <c r="AD4836" i="5"/>
  <c r="AD4835" i="5"/>
  <c r="AD4834" i="5"/>
  <c r="AD4833" i="5"/>
  <c r="AD4832" i="5"/>
  <c r="AD4831" i="5"/>
  <c r="AD4830" i="5"/>
  <c r="AD4829" i="5"/>
  <c r="AD4828" i="5"/>
  <c r="AD4827" i="5"/>
  <c r="AD4826" i="5"/>
  <c r="AD4825" i="5"/>
  <c r="AD4824" i="5"/>
  <c r="AD4823" i="5"/>
  <c r="AD4822" i="5"/>
  <c r="AD4821" i="5"/>
  <c r="AD4820" i="5"/>
  <c r="AD4819" i="5"/>
  <c r="AD4818" i="5"/>
  <c r="AD4817" i="5"/>
  <c r="AD4816" i="5"/>
  <c r="AD4815" i="5"/>
  <c r="AD4814" i="5"/>
  <c r="AD4813" i="5"/>
  <c r="AD4812" i="5"/>
  <c r="AD4811" i="5"/>
  <c r="AD4810" i="5"/>
  <c r="AD4809" i="5"/>
  <c r="AD4808" i="5"/>
  <c r="AD4807" i="5"/>
  <c r="AD4806" i="5"/>
  <c r="AD4805" i="5"/>
  <c r="AD4804" i="5"/>
  <c r="AD4803" i="5"/>
  <c r="AD4802" i="5"/>
  <c r="AD4801" i="5"/>
  <c r="AD4800" i="5"/>
  <c r="AD4799" i="5"/>
  <c r="AD4798" i="5"/>
  <c r="AD4797" i="5"/>
  <c r="AD4796" i="5"/>
  <c r="AD4795" i="5"/>
  <c r="AD4794" i="5"/>
  <c r="AD4793" i="5"/>
  <c r="AD4792" i="5"/>
  <c r="AD4791" i="5"/>
  <c r="AD4790" i="5"/>
  <c r="AD4789" i="5"/>
  <c r="AD4788" i="5"/>
  <c r="AD4787" i="5"/>
  <c r="AD4786" i="5"/>
  <c r="AD4785" i="5"/>
  <c r="AD4784" i="5"/>
  <c r="AD4783" i="5"/>
  <c r="AD4782" i="5"/>
  <c r="AD4781" i="5"/>
  <c r="AD4780" i="5"/>
  <c r="AD4779" i="5"/>
  <c r="AD4778" i="5"/>
  <c r="AD4777" i="5"/>
  <c r="AD4776" i="5"/>
  <c r="AD4775" i="5"/>
  <c r="AD4774" i="5"/>
  <c r="AD4773" i="5"/>
  <c r="AD4772" i="5"/>
  <c r="AD4771" i="5"/>
  <c r="AD4770" i="5"/>
  <c r="AD4769" i="5"/>
  <c r="AD4768" i="5"/>
  <c r="AD4767" i="5"/>
  <c r="AD4766" i="5"/>
  <c r="AD4765" i="5"/>
  <c r="AD4764" i="5"/>
  <c r="AD4763" i="5"/>
  <c r="AD4762" i="5"/>
  <c r="AD4761" i="5"/>
  <c r="AD4760" i="5"/>
  <c r="AD4759" i="5"/>
  <c r="AD4758" i="5"/>
  <c r="AD4757" i="5"/>
  <c r="AD4756" i="5"/>
  <c r="AD4755" i="5"/>
  <c r="AD4754" i="5"/>
  <c r="AD4753" i="5"/>
  <c r="AD4752" i="5"/>
  <c r="AD4751" i="5"/>
  <c r="AD4750" i="5"/>
  <c r="AD4749" i="5"/>
  <c r="AD4748" i="5"/>
  <c r="AD4747" i="5"/>
  <c r="AD4746" i="5"/>
  <c r="AD4745" i="5"/>
  <c r="AD4744" i="5"/>
  <c r="AD4743" i="5"/>
  <c r="AD4742" i="5"/>
  <c r="AD4741" i="5"/>
  <c r="AD4740" i="5"/>
  <c r="AD4739" i="5"/>
  <c r="AD4738" i="5"/>
  <c r="AD4737" i="5"/>
  <c r="AD4736" i="5"/>
  <c r="AD4735" i="5"/>
  <c r="AD4734" i="5"/>
  <c r="AD4733" i="5"/>
  <c r="AD4732" i="5"/>
  <c r="AD4731" i="5"/>
  <c r="AD4730" i="5"/>
  <c r="AD4729" i="5"/>
  <c r="AD4728" i="5"/>
  <c r="AD4727" i="5"/>
  <c r="AD4726" i="5"/>
  <c r="AD4725" i="5"/>
  <c r="AD4724" i="5"/>
  <c r="AD4723" i="5"/>
  <c r="AD4722" i="5"/>
  <c r="AD4721" i="5"/>
  <c r="AD4720" i="5"/>
  <c r="AD4719" i="5"/>
  <c r="AD4718" i="5"/>
  <c r="AD4717" i="5"/>
  <c r="AD4716" i="5"/>
  <c r="AD4715" i="5"/>
  <c r="AD4714" i="5"/>
  <c r="AD4713" i="5"/>
  <c r="AD4712" i="5"/>
  <c r="AD4711" i="5"/>
  <c r="AD4710" i="5"/>
  <c r="AD4709" i="5"/>
  <c r="AD4708" i="5"/>
  <c r="AD4707" i="5"/>
  <c r="AD4706" i="5"/>
  <c r="AD4705" i="5"/>
  <c r="AD4704" i="5"/>
  <c r="AD4703" i="5"/>
  <c r="AD4702" i="5"/>
  <c r="AD4701" i="5"/>
  <c r="AD4700" i="5"/>
  <c r="AD4699" i="5"/>
  <c r="AD4698" i="5"/>
  <c r="AD4697" i="5"/>
  <c r="AD4696" i="5"/>
  <c r="AD4695" i="5"/>
  <c r="AD4694" i="5"/>
  <c r="AD4693" i="5"/>
  <c r="AD4692" i="5"/>
  <c r="AD4691" i="5"/>
  <c r="AD4690" i="5"/>
  <c r="AD4689" i="5"/>
  <c r="AD4688" i="5"/>
  <c r="AD4687" i="5"/>
  <c r="AD4686" i="5"/>
  <c r="AD4685" i="5"/>
  <c r="AD4684" i="5"/>
  <c r="AD4683" i="5"/>
  <c r="AD4682" i="5"/>
  <c r="AD4681" i="5"/>
  <c r="AD4680" i="5"/>
  <c r="AD4679" i="5"/>
  <c r="AD4678" i="5"/>
  <c r="AD4677" i="5"/>
  <c r="AD4676" i="5"/>
  <c r="AD4675" i="5"/>
  <c r="AD4674" i="5"/>
  <c r="AD4673" i="5"/>
  <c r="AD4672" i="5"/>
  <c r="AD4671" i="5"/>
  <c r="AD4670" i="5"/>
  <c r="AD4669" i="5"/>
  <c r="AD4668" i="5"/>
  <c r="AD4667" i="5"/>
  <c r="AD4666" i="5"/>
  <c r="AD4665" i="5"/>
  <c r="AD4664" i="5"/>
  <c r="AD4663" i="5"/>
  <c r="AD4662" i="5"/>
  <c r="AD4661" i="5"/>
  <c r="AD4660" i="5"/>
  <c r="AD4659" i="5"/>
  <c r="AD4658" i="5"/>
  <c r="AD4657" i="5"/>
  <c r="AD4656" i="5"/>
  <c r="AD4655" i="5"/>
  <c r="AD4654" i="5"/>
  <c r="AD4653" i="5"/>
  <c r="AD4652" i="5"/>
  <c r="AD4651" i="5"/>
  <c r="AD4650" i="5"/>
  <c r="AD4649" i="5"/>
  <c r="AD4648" i="5"/>
  <c r="AD4647" i="5"/>
  <c r="AD4646" i="5"/>
  <c r="AD4645" i="5"/>
  <c r="AD4644" i="5"/>
  <c r="AD4643" i="5"/>
  <c r="AD4642" i="5"/>
  <c r="AD4641" i="5"/>
  <c r="AD4640" i="5"/>
  <c r="AD4639" i="5"/>
  <c r="AD4638" i="5"/>
  <c r="AD4637" i="5"/>
  <c r="AD4636" i="5"/>
  <c r="AD4635" i="5"/>
  <c r="AD4634" i="5"/>
  <c r="AD4633" i="5"/>
  <c r="AD4632" i="5"/>
  <c r="AD4631" i="5"/>
  <c r="AD4630" i="5"/>
  <c r="AD4629" i="5"/>
  <c r="AD4628" i="5"/>
  <c r="AD4627" i="5"/>
  <c r="AD4626" i="5"/>
  <c r="AD4625" i="5"/>
  <c r="AD4624" i="5"/>
  <c r="AD4623" i="5"/>
  <c r="AD4622" i="5"/>
  <c r="AD4621" i="5"/>
  <c r="AD4620" i="5"/>
  <c r="AD4619" i="5"/>
  <c r="AD4618" i="5"/>
  <c r="AD4617" i="5"/>
  <c r="AD4616" i="5"/>
  <c r="AD4615" i="5"/>
  <c r="AD4614" i="5"/>
  <c r="AD4613" i="5"/>
  <c r="AD4612" i="5"/>
  <c r="AD4611" i="5"/>
  <c r="AD4610" i="5"/>
  <c r="AD4609" i="5"/>
  <c r="AD4608" i="5"/>
  <c r="AD4607" i="5"/>
  <c r="AD4606" i="5"/>
  <c r="AD4605" i="5"/>
  <c r="AD4604" i="5"/>
  <c r="AD4603" i="5"/>
  <c r="AD4602" i="5"/>
  <c r="AD4601" i="5"/>
  <c r="AD4600" i="5"/>
  <c r="AD4599" i="5"/>
  <c r="AD4598" i="5"/>
  <c r="AD4597" i="5"/>
  <c r="AD4596" i="5"/>
  <c r="AD4595" i="5"/>
  <c r="AD4594" i="5"/>
  <c r="AD4593" i="5"/>
  <c r="AD4592" i="5"/>
  <c r="AD4591" i="5"/>
  <c r="AD4590" i="5"/>
  <c r="AD4589" i="5"/>
  <c r="AD4588" i="5"/>
  <c r="AD4587" i="5"/>
  <c r="AD4586" i="5"/>
  <c r="AD4585" i="5"/>
  <c r="AD4584" i="5"/>
  <c r="AD4583" i="5"/>
  <c r="AD4582" i="5"/>
  <c r="AD4581" i="5"/>
  <c r="AD4580" i="5"/>
  <c r="AD4579" i="5"/>
  <c r="AD4578" i="5"/>
  <c r="AD4577" i="5"/>
  <c r="AD4576" i="5"/>
  <c r="AD4575" i="5"/>
  <c r="AD4574" i="5"/>
  <c r="AD4573" i="5"/>
  <c r="AD4572" i="5"/>
  <c r="AD4571" i="5"/>
  <c r="AD4570" i="5"/>
  <c r="AD4569" i="5"/>
  <c r="AD4568" i="5"/>
  <c r="AD4567" i="5"/>
  <c r="AD4566" i="5"/>
  <c r="AD4565" i="5"/>
  <c r="AD4564" i="5"/>
  <c r="AD4563" i="5"/>
  <c r="AD4562" i="5"/>
  <c r="AD4561" i="5"/>
  <c r="AD4560" i="5"/>
  <c r="AD4559" i="5"/>
  <c r="AD4558" i="5"/>
  <c r="AD4557" i="5"/>
  <c r="AD4556" i="5"/>
  <c r="AD4555" i="5"/>
  <c r="AD4554" i="5"/>
  <c r="AD4553" i="5"/>
  <c r="AD4552" i="5"/>
  <c r="AD4551" i="5"/>
  <c r="AD4550" i="5"/>
  <c r="AD4549" i="5"/>
  <c r="AD4548" i="5"/>
  <c r="AD4547" i="5"/>
  <c r="AD4546" i="5"/>
  <c r="AD4545" i="5"/>
  <c r="AD4544" i="5"/>
  <c r="AD4543" i="5"/>
  <c r="AD4542" i="5"/>
  <c r="AD4541" i="5"/>
  <c r="AD4540" i="5"/>
  <c r="AD4539" i="5"/>
  <c r="AD4538" i="5"/>
  <c r="AD4537" i="5"/>
  <c r="AD4536" i="5"/>
  <c r="AD4535" i="5"/>
  <c r="AD4534" i="5"/>
  <c r="AD4533" i="5"/>
  <c r="AD4532" i="5"/>
  <c r="AD4531" i="5"/>
  <c r="AD4530" i="5"/>
  <c r="AD4529" i="5"/>
  <c r="AD4528" i="5"/>
  <c r="AD4527" i="5"/>
  <c r="AD4526" i="5"/>
  <c r="AD4525" i="5"/>
  <c r="AD4524" i="5"/>
  <c r="AD4523" i="5"/>
  <c r="AD4522" i="5"/>
  <c r="AD4521" i="5"/>
  <c r="AD4520" i="5"/>
  <c r="AD4519" i="5"/>
  <c r="AD4518" i="5"/>
  <c r="AD4517" i="5"/>
  <c r="AD4516" i="5"/>
  <c r="AD4515" i="5"/>
  <c r="AD4514" i="5"/>
  <c r="AD4513" i="5"/>
  <c r="AD4512" i="5"/>
  <c r="AD4511" i="5"/>
  <c r="AD4510" i="5"/>
  <c r="AD4509" i="5"/>
  <c r="AD4508" i="5"/>
  <c r="AD4507" i="5"/>
  <c r="AD4506" i="5"/>
  <c r="AD4505" i="5"/>
  <c r="AD4504" i="5"/>
  <c r="AD4503" i="5"/>
  <c r="AD4502" i="5"/>
  <c r="AD4501" i="5"/>
  <c r="AD4500" i="5"/>
  <c r="AD4499" i="5"/>
  <c r="AD4498" i="5"/>
  <c r="AD4497" i="5"/>
  <c r="AD4496" i="5"/>
  <c r="AD4495" i="5"/>
  <c r="AD4494" i="5"/>
  <c r="AD4493" i="5"/>
  <c r="AD4492" i="5"/>
  <c r="AD4491" i="5"/>
  <c r="AD4490" i="5"/>
  <c r="AD4489" i="5"/>
  <c r="AD4488" i="5"/>
  <c r="AD4487" i="5"/>
  <c r="AD4486" i="5"/>
  <c r="AD4485" i="5"/>
  <c r="AD4484" i="5"/>
  <c r="AD4483" i="5"/>
  <c r="AD4482" i="5"/>
  <c r="AD4481" i="5"/>
  <c r="AD4480" i="5"/>
  <c r="AD4479" i="5"/>
  <c r="AD4478" i="5"/>
  <c r="AD4477" i="5"/>
  <c r="AD4476" i="5"/>
  <c r="AD4475" i="5"/>
  <c r="AD4474" i="5"/>
  <c r="AD4473" i="5"/>
  <c r="AD4472" i="5"/>
  <c r="AD4471" i="5"/>
  <c r="AD4470" i="5"/>
  <c r="AD4469" i="5"/>
  <c r="AD4468" i="5"/>
  <c r="AD4467" i="5"/>
  <c r="AD4466" i="5"/>
  <c r="AD4465" i="5"/>
  <c r="AD4464" i="5"/>
  <c r="AD4463" i="5"/>
  <c r="AD4462" i="5"/>
  <c r="AD4461" i="5"/>
  <c r="AD4460" i="5"/>
  <c r="AD4459" i="5"/>
  <c r="AD4458" i="5"/>
  <c r="AD4457" i="5"/>
  <c r="AD4456" i="5"/>
  <c r="AD4455" i="5"/>
  <c r="AD4454" i="5"/>
  <c r="AD4453" i="5"/>
  <c r="AD4452" i="5"/>
  <c r="AD4451" i="5"/>
  <c r="AD4450" i="5"/>
  <c r="AD4449" i="5"/>
  <c r="AD4448" i="5"/>
  <c r="AD4447" i="5"/>
  <c r="AD4446" i="5"/>
  <c r="AD4445" i="5"/>
  <c r="AD4444" i="5"/>
  <c r="AD4443" i="5"/>
  <c r="AD4442" i="5"/>
  <c r="AD4441" i="5"/>
  <c r="AD4440" i="5"/>
  <c r="AD4439" i="5"/>
  <c r="AD4438" i="5"/>
  <c r="AD4437" i="5"/>
  <c r="AD4436" i="5"/>
  <c r="AD4435" i="5"/>
  <c r="AD4434" i="5"/>
  <c r="AD4433" i="5"/>
  <c r="AD4432" i="5"/>
  <c r="AD4431" i="5"/>
  <c r="AD4430" i="5"/>
  <c r="AD4429" i="5"/>
  <c r="AD4428" i="5"/>
  <c r="AD4427" i="5"/>
  <c r="AD4426" i="5"/>
  <c r="AD4425" i="5"/>
  <c r="AD4424" i="5"/>
  <c r="AD4423" i="5"/>
  <c r="AD4422" i="5"/>
  <c r="AD4421" i="5"/>
  <c r="AD4420" i="5"/>
  <c r="AD4419" i="5"/>
  <c r="AD4418" i="5"/>
  <c r="AD4417" i="5"/>
  <c r="AD4416" i="5"/>
  <c r="AD4415" i="5"/>
  <c r="AD4414" i="5"/>
  <c r="AD4413" i="5"/>
  <c r="AD4412" i="5"/>
  <c r="AD4411" i="5"/>
  <c r="AD4410" i="5"/>
  <c r="AD4409" i="5"/>
  <c r="AD4408" i="5"/>
  <c r="AD4407" i="5"/>
  <c r="AD4406" i="5"/>
  <c r="AD4405" i="5"/>
  <c r="AD4404" i="5"/>
  <c r="AD4403" i="5"/>
  <c r="AD4402" i="5"/>
  <c r="AD4401" i="5"/>
  <c r="AD4400" i="5"/>
  <c r="AD4399" i="5"/>
  <c r="AD4398" i="5"/>
  <c r="AD4397" i="5"/>
  <c r="AD4396" i="5"/>
  <c r="AD4395" i="5"/>
  <c r="AD4394" i="5"/>
  <c r="AD4393" i="5"/>
  <c r="AD4392" i="5"/>
  <c r="AD4391" i="5"/>
  <c r="AD4390" i="5"/>
  <c r="AD4389" i="5"/>
  <c r="AD4388" i="5"/>
  <c r="AD4387" i="5"/>
  <c r="AD4386" i="5"/>
  <c r="AD4385" i="5"/>
  <c r="AD4384" i="5"/>
  <c r="AD4383" i="5"/>
  <c r="AD4382" i="5"/>
  <c r="AD4381" i="5"/>
  <c r="AD4380" i="5"/>
  <c r="AD4379" i="5"/>
  <c r="AD4378" i="5"/>
  <c r="AD4377" i="5"/>
  <c r="AD4376" i="5"/>
  <c r="AD4375" i="5"/>
  <c r="AD4374" i="5"/>
  <c r="AD4373" i="5"/>
  <c r="AD4372" i="5"/>
  <c r="AD4371" i="5"/>
  <c r="AD4370" i="5"/>
  <c r="AD4369" i="5"/>
  <c r="AD4368" i="5"/>
  <c r="AD4367" i="5"/>
  <c r="AD4366" i="5"/>
  <c r="AD4365" i="5"/>
  <c r="AD4364" i="5"/>
  <c r="AD4363" i="5"/>
  <c r="AD4362" i="5"/>
  <c r="AD4361" i="5"/>
  <c r="AD4360" i="5"/>
  <c r="AD4359" i="5"/>
  <c r="AD4358" i="5"/>
  <c r="AD4357" i="5"/>
  <c r="AD4356" i="5"/>
  <c r="AD4355" i="5"/>
  <c r="AD4354" i="5"/>
  <c r="AD4353" i="5"/>
  <c r="AD4352" i="5"/>
  <c r="AD4351" i="5"/>
  <c r="AD4350" i="5"/>
  <c r="AD4349" i="5"/>
  <c r="AD4348" i="5"/>
  <c r="AD4347" i="5"/>
  <c r="AD4346" i="5"/>
  <c r="AD4345" i="5"/>
  <c r="AD4344" i="5"/>
  <c r="AD4343" i="5"/>
  <c r="AD4342" i="5"/>
  <c r="AD4341" i="5"/>
  <c r="AD4340" i="5"/>
  <c r="AD4339" i="5"/>
  <c r="AD4338" i="5"/>
  <c r="AD4337" i="5"/>
  <c r="AD4336" i="5"/>
  <c r="AD4335" i="5"/>
  <c r="AD4334" i="5"/>
  <c r="AD4333" i="5"/>
  <c r="AD4332" i="5"/>
  <c r="AD4331" i="5"/>
  <c r="AD4330" i="5"/>
  <c r="AD4329" i="5"/>
  <c r="AD4328" i="5"/>
  <c r="AD4327" i="5"/>
  <c r="AD4326" i="5"/>
  <c r="AD4325" i="5"/>
  <c r="AD4324" i="5"/>
  <c r="AD4323" i="5"/>
  <c r="AD4322" i="5"/>
  <c r="AD4321" i="5"/>
  <c r="AD4320" i="5"/>
  <c r="AD4319" i="5"/>
  <c r="AD4318" i="5"/>
  <c r="AD4317" i="5"/>
  <c r="AD4316" i="5"/>
  <c r="AD4315" i="5"/>
  <c r="AD4314" i="5"/>
  <c r="AD4313" i="5"/>
  <c r="AD4312" i="5"/>
  <c r="AD4311" i="5"/>
  <c r="AD4310" i="5"/>
  <c r="AD4309" i="5"/>
  <c r="AD4308" i="5"/>
  <c r="AD4307" i="5"/>
  <c r="AD4306" i="5"/>
  <c r="AD4305" i="5"/>
  <c r="AD4304" i="5"/>
  <c r="AD4303" i="5"/>
  <c r="AD4302" i="5"/>
  <c r="AD4301" i="5"/>
  <c r="AD4300" i="5"/>
  <c r="AD4299" i="5"/>
  <c r="AD4298" i="5"/>
  <c r="AD4297" i="5"/>
  <c r="AD4296" i="5"/>
  <c r="AD4295" i="5"/>
  <c r="AD4294" i="5"/>
  <c r="AD4293" i="5"/>
  <c r="AD4292" i="5"/>
  <c r="AD4291" i="5"/>
  <c r="AD4290" i="5"/>
  <c r="AD4289" i="5"/>
  <c r="AD4288" i="5"/>
  <c r="AD4287" i="5"/>
  <c r="AD4286" i="5"/>
  <c r="AD4285" i="5"/>
  <c r="AD4284" i="5"/>
  <c r="AD4283" i="5"/>
  <c r="AD4282" i="5"/>
  <c r="AD4281" i="5"/>
  <c r="AD4280" i="5"/>
  <c r="AD4279" i="5"/>
  <c r="AD4278" i="5"/>
  <c r="AD4277" i="5"/>
  <c r="AD4276" i="5"/>
  <c r="AD4275" i="5"/>
  <c r="AD4274" i="5"/>
  <c r="AD4273" i="5"/>
  <c r="AD4272" i="5"/>
  <c r="AD4271" i="5"/>
  <c r="AD4270" i="5"/>
  <c r="AD4269" i="5"/>
  <c r="AD4268" i="5"/>
  <c r="AD4267" i="5"/>
  <c r="AD4266" i="5"/>
  <c r="AD4265" i="5"/>
  <c r="AD4264" i="5"/>
  <c r="AD4263" i="5"/>
  <c r="AD4262" i="5"/>
  <c r="AD4261" i="5"/>
  <c r="AD4260" i="5"/>
  <c r="AD4259" i="5"/>
  <c r="AD4258" i="5"/>
  <c r="AD4257" i="5"/>
  <c r="AD4256" i="5"/>
  <c r="AD4255" i="5"/>
  <c r="AD4254" i="5"/>
  <c r="AD4253" i="5"/>
  <c r="AD4252" i="5"/>
  <c r="AD4251" i="5"/>
  <c r="AD4250" i="5"/>
  <c r="AD4249" i="5"/>
  <c r="AD4248" i="5"/>
  <c r="AD4247" i="5"/>
  <c r="AD4246" i="5"/>
  <c r="AD4245" i="5"/>
  <c r="AD4244" i="5"/>
  <c r="AD4243" i="5"/>
  <c r="AD4242" i="5"/>
  <c r="AD4241" i="5"/>
  <c r="AD4240" i="5"/>
  <c r="AD4239" i="5"/>
  <c r="AD4238" i="5"/>
  <c r="AD4237" i="5"/>
  <c r="AD4236" i="5"/>
  <c r="AD4235" i="5"/>
  <c r="AD4234" i="5"/>
  <c r="AD4233" i="5"/>
  <c r="AD4232" i="5"/>
  <c r="AD4231" i="5"/>
  <c r="AD4230" i="5"/>
  <c r="AD4229" i="5"/>
  <c r="AD4228" i="5"/>
  <c r="AD4227" i="5"/>
  <c r="AD4226" i="5"/>
  <c r="AD4225" i="5"/>
  <c r="AD4224" i="5"/>
  <c r="AD4223" i="5"/>
  <c r="AD4222" i="5"/>
  <c r="AD4221" i="5"/>
  <c r="AD4220" i="5"/>
  <c r="AD4219" i="5"/>
  <c r="AD4218" i="5"/>
  <c r="AD4217" i="5"/>
  <c r="AD4216" i="5"/>
  <c r="AD4215" i="5"/>
  <c r="AD4214" i="5"/>
  <c r="AD4213" i="5"/>
  <c r="AD4212" i="5"/>
  <c r="AD4211" i="5"/>
  <c r="AD4210" i="5"/>
  <c r="AD4209" i="5"/>
  <c r="AD4208" i="5"/>
  <c r="AD4207" i="5"/>
  <c r="AD4206" i="5"/>
  <c r="AD4205" i="5"/>
  <c r="AD4204" i="5"/>
  <c r="AD4203" i="5"/>
  <c r="AD4202" i="5"/>
  <c r="AD4201" i="5"/>
  <c r="AD4200" i="5"/>
  <c r="AD4199" i="5"/>
  <c r="AD4198" i="5"/>
  <c r="AD4197" i="5"/>
  <c r="AD4196" i="5"/>
  <c r="AD4195" i="5"/>
  <c r="AD4194" i="5"/>
  <c r="AD4193" i="5"/>
  <c r="AD4192" i="5"/>
  <c r="AD4191" i="5"/>
  <c r="AD4190" i="5"/>
  <c r="AD4189" i="5"/>
  <c r="AD4188" i="5"/>
  <c r="AD4187" i="5"/>
  <c r="AD4186" i="5"/>
  <c r="AD4185" i="5"/>
  <c r="AD4184" i="5"/>
  <c r="AD4183" i="5"/>
  <c r="AD4182" i="5"/>
  <c r="AD4181" i="5"/>
  <c r="AD4180" i="5"/>
  <c r="AD4179" i="5"/>
  <c r="AD4178" i="5"/>
  <c r="AD4177" i="5"/>
  <c r="AD4176" i="5"/>
  <c r="AD4175" i="5"/>
  <c r="AD4174" i="5"/>
  <c r="AD4173" i="5"/>
  <c r="AD4172" i="5"/>
  <c r="AD4171" i="5"/>
  <c r="AD4170" i="5"/>
  <c r="AD4169" i="5"/>
  <c r="AD4168" i="5"/>
  <c r="AD4167" i="5"/>
  <c r="AD4166" i="5"/>
  <c r="AD4165" i="5"/>
  <c r="AD4164" i="5"/>
  <c r="AD4163" i="5"/>
  <c r="AD4162" i="5"/>
  <c r="AD4161" i="5"/>
  <c r="AD4160" i="5"/>
  <c r="AD4159" i="5"/>
  <c r="AD4158" i="5"/>
  <c r="AD4157" i="5"/>
  <c r="AD4156" i="5"/>
  <c r="AD4155" i="5"/>
  <c r="AD4154" i="5"/>
  <c r="AD4153" i="5"/>
  <c r="AD4152" i="5"/>
  <c r="AD4151" i="5"/>
  <c r="AD4150" i="5"/>
  <c r="AD4149" i="5"/>
  <c r="AD4148" i="5"/>
  <c r="AD4147" i="5"/>
  <c r="AD4146" i="5"/>
  <c r="AD4145" i="5"/>
  <c r="AD4144" i="5"/>
  <c r="AD4143" i="5"/>
  <c r="AD4142" i="5"/>
  <c r="AD4141" i="5"/>
  <c r="AD4140" i="5"/>
  <c r="AD4139" i="5"/>
  <c r="AD4138" i="5"/>
  <c r="AD4137" i="5"/>
  <c r="AD4136" i="5"/>
  <c r="AD4135" i="5"/>
  <c r="AD4134" i="5"/>
  <c r="AD4133" i="5"/>
  <c r="AD4132" i="5"/>
  <c r="AD4131" i="5"/>
  <c r="AD4130" i="5"/>
  <c r="AD4129" i="5"/>
  <c r="AD4128" i="5"/>
  <c r="AD4127" i="5"/>
  <c r="AD4126" i="5"/>
  <c r="AD4125" i="5"/>
  <c r="AD4124" i="5"/>
  <c r="AD4123" i="5"/>
  <c r="AD4122" i="5"/>
  <c r="AD4121" i="5"/>
  <c r="AD4120" i="5"/>
  <c r="AD4119" i="5"/>
  <c r="AD4118" i="5"/>
  <c r="AD4117" i="5"/>
  <c r="AD4116" i="5"/>
  <c r="AD4115" i="5"/>
  <c r="AD4114" i="5"/>
  <c r="AD4113" i="5"/>
  <c r="AD4112" i="5"/>
  <c r="AD4111" i="5"/>
  <c r="AD4110" i="5"/>
  <c r="AD4109" i="5"/>
  <c r="AD4108" i="5"/>
  <c r="AD4107" i="5"/>
  <c r="AD4106" i="5"/>
  <c r="AD4105" i="5"/>
  <c r="AD4104" i="5"/>
  <c r="AD4103" i="5"/>
  <c r="AD4102" i="5"/>
  <c r="AD4101" i="5"/>
  <c r="AD4100" i="5"/>
  <c r="AD4099" i="5"/>
  <c r="AD4098" i="5"/>
  <c r="AD4097" i="5"/>
  <c r="AD4096" i="5"/>
  <c r="AD4095" i="5"/>
  <c r="AD4094" i="5"/>
  <c r="AD4093" i="5"/>
  <c r="AD4092" i="5"/>
  <c r="AD4091" i="5"/>
  <c r="AD4090" i="5"/>
  <c r="AD4089" i="5"/>
  <c r="AD4088" i="5"/>
  <c r="AD4087" i="5"/>
  <c r="AD4086" i="5"/>
  <c r="AD4085" i="5"/>
  <c r="AD4084" i="5"/>
  <c r="AD4083" i="5"/>
  <c r="AD4082" i="5"/>
  <c r="AD4081" i="5"/>
  <c r="AD4080" i="5"/>
  <c r="AD4079" i="5"/>
  <c r="AD4078" i="5"/>
  <c r="AD4077" i="5"/>
  <c r="AD4076" i="5"/>
  <c r="AD4075" i="5"/>
  <c r="AD4074" i="5"/>
  <c r="AD4073" i="5"/>
  <c r="AD4072" i="5"/>
  <c r="AD4071" i="5"/>
  <c r="AD4070" i="5"/>
  <c r="AD4069" i="5"/>
  <c r="AD4068" i="5"/>
  <c r="AD4067" i="5"/>
  <c r="AD4066" i="5"/>
  <c r="AD4065" i="5"/>
  <c r="AD4064" i="5"/>
  <c r="AD4063" i="5"/>
  <c r="AD4062" i="5"/>
  <c r="AD4061" i="5"/>
  <c r="AD4060" i="5"/>
  <c r="AD4059" i="5"/>
  <c r="AD4058" i="5"/>
  <c r="AD4057" i="5"/>
  <c r="AD4056" i="5"/>
  <c r="AD4055" i="5"/>
  <c r="AD4054" i="5"/>
  <c r="AD4053" i="5"/>
  <c r="AD4052" i="5"/>
  <c r="AD4051" i="5"/>
  <c r="AD4050" i="5"/>
  <c r="AD4049" i="5"/>
  <c r="AD4048" i="5"/>
  <c r="AD4047" i="5"/>
  <c r="AD4046" i="5"/>
  <c r="AD4045" i="5"/>
  <c r="AD4044" i="5"/>
  <c r="AD4043" i="5"/>
  <c r="AD4042" i="5"/>
  <c r="AD4041" i="5"/>
  <c r="AD4040" i="5"/>
  <c r="AD4039" i="5"/>
  <c r="AD4038" i="5"/>
  <c r="AD4037" i="5"/>
  <c r="AD4036" i="5"/>
  <c r="AD4035" i="5"/>
  <c r="AD4034" i="5"/>
  <c r="AD4033" i="5"/>
  <c r="AD4032" i="5"/>
  <c r="AD4031" i="5"/>
  <c r="AD4030" i="5"/>
  <c r="AD4029" i="5"/>
  <c r="AD4028" i="5"/>
  <c r="AD4027" i="5"/>
  <c r="AD4026" i="5"/>
  <c r="AD4025" i="5"/>
  <c r="AD4024" i="5"/>
  <c r="AD4023" i="5"/>
  <c r="AD4022" i="5"/>
  <c r="AD4021" i="5"/>
  <c r="AD4020" i="5"/>
  <c r="AD4019" i="5"/>
  <c r="AD4018" i="5"/>
  <c r="AD4017" i="5"/>
  <c r="AD4016" i="5"/>
  <c r="AD4015" i="5"/>
  <c r="AD4014" i="5"/>
  <c r="AD4013" i="5"/>
  <c r="AD4012" i="5"/>
  <c r="AD4011" i="5"/>
  <c r="AD4010" i="5"/>
  <c r="AD4009" i="5"/>
  <c r="AD4008" i="5"/>
  <c r="AD4007" i="5"/>
  <c r="AD4006" i="5"/>
  <c r="AD4005" i="5"/>
  <c r="AD4004" i="5"/>
  <c r="AD4003" i="5"/>
  <c r="AD4002" i="5"/>
  <c r="AD4001" i="5"/>
  <c r="AD4000" i="5"/>
  <c r="AD3999" i="5"/>
  <c r="AD3998" i="5"/>
  <c r="AD3997" i="5"/>
  <c r="AD3996" i="5"/>
  <c r="AD3995" i="5"/>
  <c r="AD3994" i="5"/>
  <c r="AD3993" i="5"/>
  <c r="AD3992" i="5"/>
  <c r="AD3991" i="5"/>
  <c r="AD3990" i="5"/>
  <c r="AD3989" i="5"/>
  <c r="AD3988" i="5"/>
  <c r="AD3987" i="5"/>
  <c r="AD3986" i="5"/>
  <c r="AD3985" i="5"/>
  <c r="AD3984" i="5"/>
  <c r="AD3983" i="5"/>
  <c r="AD3982" i="5"/>
  <c r="AD3981" i="5"/>
  <c r="AD3980" i="5"/>
  <c r="AD3979" i="5"/>
  <c r="AD3978" i="5"/>
  <c r="AD3977" i="5"/>
  <c r="AD3976" i="5"/>
  <c r="AD3975" i="5"/>
  <c r="AD3974" i="5"/>
  <c r="AD3973" i="5"/>
  <c r="AD3972" i="5"/>
  <c r="AD3971" i="5"/>
  <c r="AD3970" i="5"/>
  <c r="AD3969" i="5"/>
  <c r="AD3968" i="5"/>
  <c r="AD3967" i="5"/>
  <c r="AD3966" i="5"/>
  <c r="AD3965" i="5"/>
  <c r="AD3964" i="5"/>
  <c r="AD3963" i="5"/>
  <c r="AD3962" i="5"/>
  <c r="AD3961" i="5"/>
  <c r="AD3960" i="5"/>
  <c r="AD3959" i="5"/>
  <c r="AD3958" i="5"/>
  <c r="AD3957" i="5"/>
  <c r="AD3956" i="5"/>
  <c r="AD3955" i="5"/>
  <c r="AD3954" i="5"/>
  <c r="AD3953" i="5"/>
  <c r="AD3952" i="5"/>
  <c r="AD3951" i="5"/>
  <c r="AD3950" i="5"/>
  <c r="AD3949" i="5"/>
  <c r="AD3948" i="5"/>
  <c r="AD3947" i="5"/>
  <c r="AD3946" i="5"/>
  <c r="AD3945" i="5"/>
  <c r="AD3944" i="5"/>
  <c r="AD3943" i="5"/>
  <c r="AD3942" i="5"/>
  <c r="AD3941" i="5"/>
  <c r="AD3940" i="5"/>
  <c r="AD3939" i="5"/>
  <c r="AD3938" i="5"/>
  <c r="AD3937" i="5"/>
  <c r="AD3936" i="5"/>
  <c r="AD3935" i="5"/>
  <c r="AD3934" i="5"/>
  <c r="AD3933" i="5"/>
  <c r="AD3932" i="5"/>
  <c r="AD3931" i="5"/>
  <c r="AD3930" i="5"/>
  <c r="AD3929" i="5"/>
  <c r="AD3928" i="5"/>
  <c r="AD3927" i="5"/>
  <c r="AD3926" i="5"/>
  <c r="AD3925" i="5"/>
  <c r="AD3924" i="5"/>
  <c r="AD3923" i="5"/>
  <c r="AD3922" i="5"/>
  <c r="AD3921" i="5"/>
  <c r="AD3920" i="5"/>
  <c r="AD3919" i="5"/>
  <c r="AD3918" i="5"/>
  <c r="AD3917" i="5"/>
  <c r="AD3916" i="5"/>
  <c r="AD3915" i="5"/>
  <c r="AD3914" i="5"/>
  <c r="AD3913" i="5"/>
  <c r="AD3912" i="5"/>
  <c r="AD3911" i="5"/>
  <c r="AD3910" i="5"/>
  <c r="AD3909" i="5"/>
  <c r="AD3908" i="5"/>
  <c r="AD3907" i="5"/>
  <c r="AD3906" i="5"/>
  <c r="AD3905" i="5"/>
  <c r="AD3904" i="5"/>
  <c r="AD3903" i="5"/>
  <c r="AD3902" i="5"/>
  <c r="AD3901" i="5"/>
  <c r="AD3900" i="5"/>
  <c r="AD3899" i="5"/>
  <c r="AD3898" i="5"/>
  <c r="AD3897" i="5"/>
  <c r="AD3896" i="5"/>
  <c r="AD3895" i="5"/>
  <c r="AD3894" i="5"/>
  <c r="AD3893" i="5"/>
  <c r="AD3892" i="5"/>
  <c r="AD3891" i="5"/>
  <c r="AD3890" i="5"/>
  <c r="AD3889" i="5"/>
  <c r="AD3888" i="5"/>
  <c r="AD3887" i="5"/>
  <c r="AD3886" i="5"/>
  <c r="AD3885" i="5"/>
  <c r="AD3884" i="5"/>
  <c r="AD3883" i="5"/>
  <c r="AD3882" i="5"/>
  <c r="AD3881" i="5"/>
  <c r="AD3880" i="5"/>
  <c r="AD3879" i="5"/>
  <c r="AD3878" i="5"/>
  <c r="AD3877" i="5"/>
  <c r="AD3876" i="5"/>
  <c r="AD3875" i="5"/>
  <c r="AD3874" i="5"/>
  <c r="AD3873" i="5"/>
  <c r="AD3872" i="5"/>
  <c r="AD3871" i="5"/>
  <c r="AD3870" i="5"/>
  <c r="AD3869" i="5"/>
  <c r="AD3868" i="5"/>
  <c r="AD3867" i="5"/>
  <c r="AD3866" i="5"/>
  <c r="AD3865" i="5"/>
  <c r="AD3864" i="5"/>
  <c r="AD3863" i="5"/>
  <c r="AD3862" i="5"/>
  <c r="AD3861" i="5"/>
  <c r="AD3860" i="5"/>
  <c r="AD3859" i="5"/>
  <c r="AD3858" i="5"/>
  <c r="AD3857" i="5"/>
  <c r="AD3856" i="5"/>
  <c r="AD3855" i="5"/>
  <c r="AD3854" i="5"/>
  <c r="AD3853" i="5"/>
  <c r="AD3852" i="5"/>
  <c r="AD3851" i="5"/>
  <c r="AD3850" i="5"/>
  <c r="AD3849" i="5"/>
  <c r="AD3848" i="5"/>
  <c r="AD3847" i="5"/>
  <c r="AD3846" i="5"/>
  <c r="AD3845" i="5"/>
  <c r="AD3844" i="5"/>
  <c r="AD3843" i="5"/>
  <c r="AD3842" i="5"/>
  <c r="AD3841" i="5"/>
  <c r="AD3840" i="5"/>
  <c r="AD3839" i="5"/>
  <c r="AD3838" i="5"/>
  <c r="AD3837" i="5"/>
  <c r="AD3836" i="5"/>
  <c r="AD3835" i="5"/>
  <c r="AD3834" i="5"/>
  <c r="AD3833" i="5"/>
  <c r="AD3832" i="5"/>
  <c r="AD3831" i="5"/>
  <c r="AD3830" i="5"/>
  <c r="AD3829" i="5"/>
  <c r="AD3828" i="5"/>
  <c r="AD3827" i="5"/>
  <c r="AD3826" i="5"/>
  <c r="AD3825" i="5"/>
  <c r="AD3824" i="5"/>
  <c r="AD3823" i="5"/>
  <c r="AD3822" i="5"/>
  <c r="AD3821" i="5"/>
  <c r="AD3820" i="5"/>
  <c r="AD3819" i="5"/>
  <c r="AD3818" i="5"/>
  <c r="AD3817" i="5"/>
  <c r="AD3816" i="5"/>
  <c r="AD3815" i="5"/>
  <c r="AD3814" i="5"/>
  <c r="AD3813" i="5"/>
  <c r="AD3812" i="5"/>
  <c r="AD3811" i="5"/>
  <c r="AD3810" i="5"/>
  <c r="AD3809" i="5"/>
  <c r="AD3808" i="5"/>
  <c r="AD3807" i="5"/>
  <c r="AD3806" i="5"/>
  <c r="AD3805" i="5"/>
  <c r="AD3804" i="5"/>
  <c r="AD3803" i="5"/>
  <c r="AD3802" i="5"/>
  <c r="AD3801" i="5"/>
  <c r="AD3800" i="5"/>
  <c r="AD3799" i="5"/>
  <c r="AD3798" i="5"/>
  <c r="AD3797" i="5"/>
  <c r="AD3796" i="5"/>
  <c r="AD3795" i="5"/>
  <c r="AD3794" i="5"/>
  <c r="AD3793" i="5"/>
  <c r="AD3792" i="5"/>
  <c r="AD3791" i="5"/>
  <c r="AD3790" i="5"/>
  <c r="AD3789" i="5"/>
  <c r="AD3788" i="5"/>
  <c r="AD3787" i="5"/>
  <c r="AD3786" i="5"/>
  <c r="AD3785" i="5"/>
  <c r="AD3784" i="5"/>
  <c r="AD3783" i="5"/>
  <c r="AD3782" i="5"/>
  <c r="AD3781" i="5"/>
  <c r="AD3780" i="5"/>
  <c r="AD3779" i="5"/>
  <c r="AD3778" i="5"/>
  <c r="AD3777" i="5"/>
  <c r="AD3776" i="5"/>
  <c r="AD3775" i="5"/>
  <c r="AD3774" i="5"/>
  <c r="AD3773" i="5"/>
  <c r="AD3772" i="5"/>
  <c r="AD3771" i="5"/>
  <c r="AD3770" i="5"/>
  <c r="AD3769" i="5"/>
  <c r="AD3768" i="5"/>
  <c r="AD3767" i="5"/>
  <c r="AD3766" i="5"/>
  <c r="AD3765" i="5"/>
  <c r="AD3764" i="5"/>
  <c r="AD3763" i="5"/>
  <c r="AD3762" i="5"/>
  <c r="AD3761" i="5"/>
  <c r="AD3760" i="5"/>
  <c r="AD3759" i="5"/>
  <c r="AD3758" i="5"/>
  <c r="AD3757" i="5"/>
  <c r="AD3756" i="5"/>
  <c r="AD3755" i="5"/>
  <c r="AD3754" i="5"/>
  <c r="AD3753" i="5"/>
  <c r="AD3752" i="5"/>
  <c r="AD3751" i="5"/>
  <c r="AD3750" i="5"/>
  <c r="AD3749" i="5"/>
  <c r="AD3748" i="5"/>
  <c r="AD3747" i="5"/>
  <c r="AD3746" i="5"/>
  <c r="AD3745" i="5"/>
  <c r="AD3744" i="5"/>
  <c r="AD3743" i="5"/>
  <c r="AD3742" i="5"/>
  <c r="AD3741" i="5"/>
  <c r="AD3740" i="5"/>
  <c r="AD3739" i="5"/>
  <c r="AD3738" i="5"/>
  <c r="AD3737" i="5"/>
  <c r="AD3736" i="5"/>
  <c r="AD3735" i="5"/>
  <c r="AD3734" i="5"/>
  <c r="AD3733" i="5"/>
  <c r="AD3732" i="5"/>
  <c r="AD3731" i="5"/>
  <c r="AD3730" i="5"/>
  <c r="AD3729" i="5"/>
  <c r="AD3728" i="5"/>
  <c r="AD3727" i="5"/>
  <c r="AD3726" i="5"/>
  <c r="AD3725" i="5"/>
  <c r="AD3724" i="5"/>
  <c r="AD3723" i="5"/>
  <c r="AD3722" i="5"/>
  <c r="AD3721" i="5"/>
  <c r="AD3720" i="5"/>
  <c r="AD3719" i="5"/>
  <c r="AD3718" i="5"/>
  <c r="AD3717" i="5"/>
  <c r="AD3716" i="5"/>
  <c r="AD3715" i="5"/>
  <c r="AD3714" i="5"/>
  <c r="AD3713" i="5"/>
  <c r="AD3712" i="5"/>
  <c r="AD3711" i="5"/>
  <c r="AD3710" i="5"/>
  <c r="AD3709" i="5"/>
  <c r="AD3708" i="5"/>
  <c r="AD3707" i="5"/>
  <c r="AD3706" i="5"/>
  <c r="AD3705" i="5"/>
  <c r="AD3704" i="5"/>
  <c r="AD3703" i="5"/>
  <c r="AD3702" i="5"/>
  <c r="AD3701" i="5"/>
  <c r="AD3700" i="5"/>
  <c r="AD3699" i="5"/>
  <c r="AD3698" i="5"/>
  <c r="AD3697" i="5"/>
  <c r="AD3696" i="5"/>
  <c r="AD3695" i="5"/>
  <c r="AD3694" i="5"/>
  <c r="AD3693" i="5"/>
  <c r="AD3692" i="5"/>
  <c r="AD3691" i="5"/>
  <c r="AD3690" i="5"/>
  <c r="AD3689" i="5"/>
  <c r="AD3688" i="5"/>
  <c r="AD3687" i="5"/>
  <c r="AD3686" i="5"/>
  <c r="AD3685" i="5"/>
  <c r="AD3684" i="5"/>
  <c r="AD3683" i="5"/>
  <c r="AD3682" i="5"/>
  <c r="AD3681" i="5"/>
  <c r="AD3680" i="5"/>
  <c r="AD3679" i="5"/>
  <c r="AD3678" i="5"/>
  <c r="AD3677" i="5"/>
  <c r="AD3676" i="5"/>
  <c r="AD3675" i="5"/>
  <c r="AD3674" i="5"/>
  <c r="AD3673" i="5"/>
  <c r="AD3672" i="5"/>
  <c r="AD3671" i="5"/>
  <c r="AD3670" i="5"/>
  <c r="AD3669" i="5"/>
  <c r="AD3668" i="5"/>
  <c r="AD3667" i="5"/>
  <c r="AD3666" i="5"/>
  <c r="AD3665" i="5"/>
  <c r="AD3664" i="5"/>
  <c r="AD3663" i="5"/>
  <c r="AD3662" i="5"/>
  <c r="AD3661" i="5"/>
  <c r="AD3660" i="5"/>
  <c r="AD3659" i="5"/>
  <c r="AD3658" i="5"/>
  <c r="AD3657" i="5"/>
  <c r="AD3656" i="5"/>
  <c r="AD3655" i="5"/>
  <c r="AD3654" i="5"/>
  <c r="AD3653" i="5"/>
  <c r="AD3652" i="5"/>
  <c r="AD3651" i="5"/>
  <c r="AD3650" i="5"/>
  <c r="AD3649" i="5"/>
  <c r="AD3648" i="5"/>
  <c r="AD3647" i="5"/>
  <c r="AD3646" i="5"/>
  <c r="AD3645" i="5"/>
  <c r="AD3644" i="5"/>
  <c r="AD3643" i="5"/>
  <c r="AD3642" i="5"/>
  <c r="AD3641" i="5"/>
  <c r="AD3640" i="5"/>
  <c r="AD3639" i="5"/>
  <c r="AD3638" i="5"/>
  <c r="AD3637" i="5"/>
  <c r="AD3636" i="5"/>
  <c r="AD3635" i="5"/>
  <c r="AD3634" i="5"/>
  <c r="AD3633" i="5"/>
  <c r="AD3632" i="5"/>
  <c r="AD3631" i="5"/>
  <c r="AD3630" i="5"/>
  <c r="AD3629" i="5"/>
  <c r="AD3628" i="5"/>
  <c r="AD3627" i="5"/>
  <c r="AD3626" i="5"/>
  <c r="AD3625" i="5"/>
  <c r="AD3624" i="5"/>
  <c r="AD3623" i="5"/>
  <c r="AD3622" i="5"/>
  <c r="AD3621" i="5"/>
  <c r="AD3620" i="5"/>
  <c r="AD3619" i="5"/>
  <c r="AD3618" i="5"/>
  <c r="AD3617" i="5"/>
  <c r="AD3616" i="5"/>
  <c r="AD3615" i="5"/>
  <c r="AD3614" i="5"/>
  <c r="AD3613" i="5"/>
  <c r="AD3612" i="5"/>
  <c r="AD3611" i="5"/>
  <c r="AD3610" i="5"/>
  <c r="AD3609" i="5"/>
  <c r="AD3608" i="5"/>
  <c r="AD3607" i="5"/>
  <c r="AD3606" i="5"/>
  <c r="AD3605" i="5"/>
  <c r="AD3604" i="5"/>
  <c r="AD3603" i="5"/>
  <c r="AD3602" i="5"/>
  <c r="AD3601" i="5"/>
  <c r="AD3600" i="5"/>
  <c r="AD3599" i="5"/>
  <c r="AD3598" i="5"/>
  <c r="AD3597" i="5"/>
  <c r="AD3596" i="5"/>
  <c r="AD3595" i="5"/>
  <c r="AD3594" i="5"/>
  <c r="AD3593" i="5"/>
  <c r="AD3592" i="5"/>
  <c r="AD3591" i="5"/>
  <c r="AD3590" i="5"/>
  <c r="AD3589" i="5"/>
  <c r="AD3588" i="5"/>
  <c r="AD3587" i="5"/>
  <c r="AD3586" i="5"/>
  <c r="AD3585" i="5"/>
  <c r="AD3584" i="5"/>
  <c r="AD3583" i="5"/>
  <c r="AD3582" i="5"/>
  <c r="AD3581" i="5"/>
  <c r="AD3580" i="5"/>
  <c r="AD3579" i="5"/>
  <c r="AD3578" i="5"/>
  <c r="AD3577" i="5"/>
  <c r="AD3576" i="5"/>
  <c r="AD3575" i="5"/>
  <c r="AD3574" i="5"/>
  <c r="AD3573" i="5"/>
  <c r="AD3572" i="5"/>
  <c r="AD3571" i="5"/>
  <c r="AD3570" i="5"/>
  <c r="AD3569" i="5"/>
  <c r="AD3568" i="5"/>
  <c r="AD3567" i="5"/>
  <c r="AD3566" i="5"/>
  <c r="AD3565" i="5"/>
  <c r="AD3564" i="5"/>
  <c r="AD3563" i="5"/>
  <c r="AD3562" i="5"/>
  <c r="AD3561" i="5"/>
  <c r="AD3560" i="5"/>
  <c r="AD3559" i="5"/>
  <c r="AD3558" i="5"/>
  <c r="AD3557" i="5"/>
  <c r="AD3556" i="5"/>
  <c r="AD3555" i="5"/>
  <c r="AD3554" i="5"/>
  <c r="AD3553" i="5"/>
  <c r="AD3552" i="5"/>
  <c r="AD3551" i="5"/>
  <c r="AD3550" i="5"/>
  <c r="AD3549" i="5"/>
  <c r="AD3548" i="5"/>
  <c r="AD3547" i="5"/>
  <c r="AD3546" i="5"/>
  <c r="AD3545" i="5"/>
  <c r="AD3544" i="5"/>
  <c r="AD3543" i="5"/>
  <c r="AD3542" i="5"/>
  <c r="AD3541" i="5"/>
  <c r="AD3540" i="5"/>
  <c r="AD3539" i="5"/>
  <c r="AD3538" i="5"/>
  <c r="AD3537" i="5"/>
  <c r="AD3536" i="5"/>
  <c r="AD3535" i="5"/>
  <c r="AD3534" i="5"/>
  <c r="AD3533" i="5"/>
  <c r="AD3532" i="5"/>
  <c r="AD3531" i="5"/>
  <c r="AD3530" i="5"/>
  <c r="AD3529" i="5"/>
  <c r="AD3528" i="5"/>
  <c r="AD3527" i="5"/>
  <c r="AD3526" i="5"/>
  <c r="AD3525" i="5"/>
  <c r="AD3524" i="5"/>
  <c r="AD3523" i="5"/>
  <c r="AD3522" i="5"/>
  <c r="AD3521" i="5"/>
  <c r="AD3520" i="5"/>
  <c r="AD3519" i="5"/>
  <c r="AD3518" i="5"/>
  <c r="AD3517" i="5"/>
  <c r="AD3516" i="5"/>
  <c r="AD3515" i="5"/>
  <c r="AD3514" i="5"/>
  <c r="AD3513" i="5"/>
  <c r="AD3512" i="5"/>
  <c r="AD3511" i="5"/>
  <c r="AD3510" i="5"/>
  <c r="AD3509" i="5"/>
  <c r="AD3508" i="5"/>
  <c r="AD3507" i="5"/>
  <c r="AD3506" i="5"/>
  <c r="AD3505" i="5"/>
  <c r="AD3504" i="5"/>
  <c r="AD3503" i="5"/>
  <c r="AD3502" i="5"/>
  <c r="AD3501" i="5"/>
  <c r="AD3500" i="5"/>
  <c r="AD3499" i="5"/>
  <c r="AD3498" i="5"/>
  <c r="AD3497" i="5"/>
  <c r="AD3496" i="5"/>
  <c r="AD3495" i="5"/>
  <c r="AD3494" i="5"/>
  <c r="AD3493" i="5"/>
  <c r="AD3492" i="5"/>
  <c r="AD3491" i="5"/>
  <c r="AD3490" i="5"/>
  <c r="AD3489" i="5"/>
  <c r="AD3488" i="5"/>
  <c r="AD3487" i="5"/>
  <c r="AD3486" i="5"/>
  <c r="AD3485" i="5"/>
  <c r="AD3484" i="5"/>
  <c r="AD3483" i="5"/>
  <c r="AD3482" i="5"/>
  <c r="AD3481" i="5"/>
  <c r="AD3480" i="5"/>
  <c r="AD3479" i="5"/>
  <c r="AD3478" i="5"/>
  <c r="AD3477" i="5"/>
  <c r="AD3476" i="5"/>
  <c r="AD3475" i="5"/>
  <c r="AD3474" i="5"/>
  <c r="AD3473" i="5"/>
  <c r="AD3472" i="5"/>
  <c r="AD3471" i="5"/>
  <c r="AD3470" i="5"/>
  <c r="AD3469" i="5"/>
  <c r="AD3468" i="5"/>
  <c r="AD3467" i="5"/>
  <c r="AD3466" i="5"/>
  <c r="AD3465" i="5"/>
  <c r="AD3464" i="5"/>
  <c r="AD3463" i="5"/>
  <c r="AD3462" i="5"/>
  <c r="AD3461" i="5"/>
  <c r="AD3460" i="5"/>
  <c r="AD3459" i="5"/>
  <c r="AD3458" i="5"/>
  <c r="AD3457" i="5"/>
  <c r="AD3456" i="5"/>
  <c r="AD3455" i="5"/>
  <c r="AD3454" i="5"/>
  <c r="AD3453" i="5"/>
  <c r="AD3452" i="5"/>
  <c r="AD3451" i="5"/>
  <c r="AD3450" i="5"/>
  <c r="AD3449" i="5"/>
  <c r="AD3448" i="5"/>
  <c r="AD3447" i="5"/>
  <c r="AD3446" i="5"/>
  <c r="AD3445" i="5"/>
  <c r="AD3444" i="5"/>
  <c r="AD3443" i="5"/>
  <c r="AD3442" i="5"/>
  <c r="AD3441" i="5"/>
  <c r="AD3440" i="5"/>
  <c r="AD3439" i="5"/>
  <c r="AD3438" i="5"/>
  <c r="AD3437" i="5"/>
  <c r="AD3436" i="5"/>
  <c r="AD3435" i="5"/>
  <c r="AD3434" i="5"/>
  <c r="AD3433" i="5"/>
  <c r="AD3432" i="5"/>
  <c r="AD3431" i="5"/>
  <c r="AD3430" i="5"/>
  <c r="AD3429" i="5"/>
  <c r="AD3428" i="5"/>
  <c r="AD3427" i="5"/>
  <c r="AD3426" i="5"/>
  <c r="AD3425" i="5"/>
  <c r="AD3424" i="5"/>
  <c r="AD3423" i="5"/>
  <c r="AD3422" i="5"/>
  <c r="AD3421" i="5"/>
  <c r="AD3420" i="5"/>
  <c r="AD3419" i="5"/>
  <c r="AD3418" i="5"/>
  <c r="AD3417" i="5"/>
  <c r="AD3416" i="5"/>
  <c r="AD3415" i="5"/>
  <c r="AD3414" i="5"/>
  <c r="AD3413" i="5"/>
  <c r="AD3412" i="5"/>
  <c r="AD3411" i="5"/>
  <c r="AD3410" i="5"/>
  <c r="AD3409" i="5"/>
  <c r="AD3408" i="5"/>
  <c r="AD3407" i="5"/>
  <c r="AD3406" i="5"/>
  <c r="AD3405" i="5"/>
  <c r="AD3404" i="5"/>
  <c r="AD3403" i="5"/>
  <c r="AD3402" i="5"/>
  <c r="AD3401" i="5"/>
  <c r="AD3400" i="5"/>
  <c r="AD3399" i="5"/>
  <c r="AD3398" i="5"/>
  <c r="AD3397" i="5"/>
  <c r="AD3396" i="5"/>
  <c r="AD3395" i="5"/>
  <c r="AD3394" i="5"/>
  <c r="AD3393" i="5"/>
  <c r="AD3392" i="5"/>
  <c r="AD3391" i="5"/>
  <c r="AD3390" i="5"/>
  <c r="AD3389" i="5"/>
  <c r="AD3388" i="5"/>
  <c r="AD3387" i="5"/>
  <c r="AD3386" i="5"/>
  <c r="AD3385" i="5"/>
  <c r="AD3384" i="5"/>
  <c r="AD3383" i="5"/>
  <c r="AD3382" i="5"/>
  <c r="AD3381" i="5"/>
  <c r="AD3380" i="5"/>
  <c r="AD3379" i="5"/>
  <c r="AD3378" i="5"/>
  <c r="AD3377" i="5"/>
  <c r="AD3376" i="5"/>
  <c r="AD3375" i="5"/>
  <c r="AD3374" i="5"/>
  <c r="AD3373" i="5"/>
  <c r="AD3372" i="5"/>
  <c r="AD3371" i="5"/>
  <c r="AD3370" i="5"/>
  <c r="AD3369" i="5"/>
  <c r="AD3368" i="5"/>
  <c r="AD3367" i="5"/>
  <c r="AD3366" i="5"/>
  <c r="AD3365" i="5"/>
  <c r="AD3364" i="5"/>
  <c r="AD3363" i="5"/>
  <c r="AD3362" i="5"/>
  <c r="AD3361" i="5"/>
  <c r="AD3360" i="5"/>
  <c r="AD3359" i="5"/>
  <c r="AD3358" i="5"/>
  <c r="AD3357" i="5"/>
  <c r="AD3356" i="5"/>
  <c r="AD3355" i="5"/>
  <c r="AD3354" i="5"/>
  <c r="AD3353" i="5"/>
  <c r="AD3352" i="5"/>
  <c r="AD3351" i="5"/>
  <c r="AD3350" i="5"/>
  <c r="AD3349" i="5"/>
  <c r="AD3348" i="5"/>
  <c r="AD3347" i="5"/>
  <c r="AD3346" i="5"/>
  <c r="AD3345" i="5"/>
  <c r="AD3344" i="5"/>
  <c r="AD3343" i="5"/>
  <c r="AD3342" i="5"/>
  <c r="AD3341" i="5"/>
  <c r="AD3340" i="5"/>
  <c r="AD3339" i="5"/>
  <c r="AD3338" i="5"/>
  <c r="AD3337" i="5"/>
  <c r="AD3336" i="5"/>
  <c r="AD3335" i="5"/>
  <c r="AD3334" i="5"/>
  <c r="AD3333" i="5"/>
  <c r="AD3332" i="5"/>
  <c r="AD3331" i="5"/>
  <c r="AD3330" i="5"/>
  <c r="AD3329" i="5"/>
  <c r="AD3328" i="5"/>
  <c r="AD3327" i="5"/>
  <c r="AD3326" i="5"/>
  <c r="AD3325" i="5"/>
  <c r="AD3324" i="5"/>
  <c r="AD3323" i="5"/>
  <c r="AD3322" i="5"/>
  <c r="AD3321" i="5"/>
  <c r="AD3320" i="5"/>
  <c r="AD3319" i="5"/>
  <c r="AD3318" i="5"/>
  <c r="AD3317" i="5"/>
  <c r="AD3316" i="5"/>
  <c r="AD3315" i="5"/>
  <c r="AD3314" i="5"/>
  <c r="AD3313" i="5"/>
  <c r="AD3312" i="5"/>
  <c r="AD3311" i="5"/>
  <c r="AD3310" i="5"/>
  <c r="AD3309" i="5"/>
  <c r="AD3308" i="5"/>
  <c r="AD3307" i="5"/>
  <c r="AD3306" i="5"/>
  <c r="AD3305" i="5"/>
  <c r="AD3304" i="5"/>
  <c r="AD3303" i="5"/>
  <c r="AD3302" i="5"/>
  <c r="AD3301" i="5"/>
  <c r="AD3300" i="5"/>
  <c r="AD3299" i="5"/>
  <c r="AD3298" i="5"/>
  <c r="AD3297" i="5"/>
  <c r="AD3296" i="5"/>
  <c r="AD3295" i="5"/>
  <c r="AD3294" i="5"/>
  <c r="AD3293" i="5"/>
  <c r="AD3292" i="5"/>
  <c r="AD3291" i="5"/>
  <c r="AD3290" i="5"/>
  <c r="AD3289" i="5"/>
  <c r="AD3288" i="5"/>
  <c r="AD3287" i="5"/>
  <c r="AD3286" i="5"/>
  <c r="AD3285" i="5"/>
  <c r="AD3284" i="5"/>
  <c r="AD3283" i="5"/>
  <c r="AD3282" i="5"/>
  <c r="AD3281" i="5"/>
  <c r="AD3280" i="5"/>
  <c r="AD3279" i="5"/>
  <c r="AD3278" i="5"/>
  <c r="AD3277" i="5"/>
  <c r="AD3276" i="5"/>
  <c r="AD3275" i="5"/>
  <c r="AD3274" i="5"/>
  <c r="AD3273" i="5"/>
  <c r="AD3272" i="5"/>
  <c r="AD3271" i="5"/>
  <c r="AD3270" i="5"/>
  <c r="AD3269" i="5"/>
  <c r="AD3268" i="5"/>
  <c r="AD3267" i="5"/>
  <c r="AD3266" i="5"/>
  <c r="AD3265" i="5"/>
  <c r="AD3264" i="5"/>
  <c r="AD3263" i="5"/>
  <c r="AD3262" i="5"/>
  <c r="AD3261" i="5"/>
  <c r="AD3260" i="5"/>
  <c r="AD3259" i="5"/>
  <c r="AD3258" i="5"/>
  <c r="AD3257" i="5"/>
  <c r="AD3256" i="5"/>
  <c r="AD3255" i="5"/>
  <c r="AD3254" i="5"/>
  <c r="AD3253" i="5"/>
  <c r="AD3252" i="5"/>
  <c r="AD3251" i="5"/>
  <c r="AD3250" i="5"/>
  <c r="AD3249" i="5"/>
  <c r="AD3248" i="5"/>
  <c r="AD3247" i="5"/>
  <c r="AD3246" i="5"/>
  <c r="AD3245" i="5"/>
  <c r="AD3244" i="5"/>
  <c r="AD3243" i="5"/>
  <c r="AD3242" i="5"/>
  <c r="AD3241" i="5"/>
  <c r="AD3240" i="5"/>
  <c r="AD3239" i="5"/>
  <c r="AD3238" i="5"/>
  <c r="AD3237" i="5"/>
  <c r="AD3236" i="5"/>
  <c r="AD3235" i="5"/>
  <c r="AD3234" i="5"/>
  <c r="AD3233" i="5"/>
  <c r="AD3232" i="5"/>
  <c r="AD3231" i="5"/>
  <c r="AD3230" i="5"/>
  <c r="AD3229" i="5"/>
  <c r="AD3228" i="5"/>
  <c r="AD3227" i="5"/>
  <c r="AD3226" i="5"/>
  <c r="AD3225" i="5"/>
  <c r="AD3224" i="5"/>
  <c r="AD3223" i="5"/>
  <c r="AD3222" i="5"/>
  <c r="AD3221" i="5"/>
  <c r="AD3220" i="5"/>
  <c r="AD3219" i="5"/>
  <c r="AD3218" i="5"/>
  <c r="AD3217" i="5"/>
  <c r="AD3216" i="5"/>
  <c r="AD3215" i="5"/>
  <c r="AD3214" i="5"/>
  <c r="AD3213" i="5"/>
  <c r="AD3212" i="5"/>
  <c r="AD3211" i="5"/>
  <c r="AD3210" i="5"/>
  <c r="AD3209" i="5"/>
  <c r="AD3208" i="5"/>
  <c r="AD3207" i="5"/>
  <c r="AD3206" i="5"/>
  <c r="AD3205" i="5"/>
  <c r="AD3204" i="5"/>
  <c r="AD3203" i="5"/>
  <c r="AD3202" i="5"/>
  <c r="AD3201" i="5"/>
  <c r="AD3200" i="5"/>
  <c r="AD3199" i="5"/>
  <c r="AD3198" i="5"/>
  <c r="AD3197" i="5"/>
  <c r="AD3196" i="5"/>
  <c r="AD3195" i="5"/>
  <c r="AD3194" i="5"/>
  <c r="AD3193" i="5"/>
  <c r="AD3192" i="5"/>
  <c r="AD3191" i="5"/>
  <c r="AD3190" i="5"/>
  <c r="AD3189" i="5"/>
  <c r="AD3188" i="5"/>
  <c r="AD3187" i="5"/>
  <c r="AD3186" i="5"/>
  <c r="AD3185" i="5"/>
  <c r="AD3184" i="5"/>
  <c r="AD3183" i="5"/>
  <c r="AD3182" i="5"/>
  <c r="AD3181" i="5"/>
  <c r="AD3180" i="5"/>
  <c r="AD3179" i="5"/>
  <c r="AD3178" i="5"/>
  <c r="AD3177" i="5"/>
  <c r="AD3176" i="5"/>
  <c r="AD3175" i="5"/>
  <c r="AD3174" i="5"/>
  <c r="AD3173" i="5"/>
  <c r="AD3172" i="5"/>
  <c r="AD3171" i="5"/>
  <c r="AD3170" i="5"/>
  <c r="AD3169" i="5"/>
  <c r="AD3168" i="5"/>
  <c r="AD3167" i="5"/>
  <c r="AD3166" i="5"/>
  <c r="AD3165" i="5"/>
  <c r="AD3164" i="5"/>
  <c r="AD3163" i="5"/>
  <c r="AD3162" i="5"/>
  <c r="AD3161" i="5"/>
  <c r="AD3160" i="5"/>
  <c r="AD3159" i="5"/>
  <c r="AD3158" i="5"/>
  <c r="AD3157" i="5"/>
  <c r="AD3156" i="5"/>
  <c r="AD3155" i="5"/>
  <c r="AD3154" i="5"/>
  <c r="AD3153" i="5"/>
  <c r="AD3152" i="5"/>
  <c r="AD3151" i="5"/>
  <c r="AD3150" i="5"/>
  <c r="AD3149" i="5"/>
  <c r="AD3148" i="5"/>
  <c r="AD3147" i="5"/>
  <c r="AD3146" i="5"/>
  <c r="AD3145" i="5"/>
  <c r="AD3144" i="5"/>
  <c r="AD3143" i="5"/>
  <c r="AD3142" i="5"/>
  <c r="AD3141" i="5"/>
  <c r="AD3140" i="5"/>
  <c r="AD3139" i="5"/>
  <c r="AD3138" i="5"/>
  <c r="AD3137" i="5"/>
  <c r="AD3136" i="5"/>
  <c r="AD3135" i="5"/>
  <c r="AD3134" i="5"/>
  <c r="AD3133" i="5"/>
  <c r="AD3132" i="5"/>
  <c r="AD3131" i="5"/>
  <c r="AD3130" i="5"/>
  <c r="AD3129" i="5"/>
  <c r="AD3128" i="5"/>
  <c r="AD3127" i="5"/>
  <c r="AD3126" i="5"/>
  <c r="AD3125" i="5"/>
  <c r="AD3124" i="5"/>
  <c r="AD3123" i="5"/>
  <c r="AD3122" i="5"/>
  <c r="AD3121" i="5"/>
  <c r="AD3120" i="5"/>
  <c r="AD3119" i="5"/>
  <c r="AD3118" i="5"/>
  <c r="AD3117" i="5"/>
  <c r="AD3116" i="5"/>
  <c r="AD3115" i="5"/>
  <c r="AD3114" i="5"/>
  <c r="AD3113" i="5"/>
  <c r="AD3112" i="5"/>
  <c r="AD3111" i="5"/>
  <c r="AD3110" i="5"/>
  <c r="AD3109" i="5"/>
  <c r="AD3108" i="5"/>
  <c r="AD3107" i="5"/>
  <c r="AD3106" i="5"/>
  <c r="AD3105" i="5"/>
  <c r="AD3104" i="5"/>
  <c r="AD3103" i="5"/>
  <c r="AD3102" i="5"/>
  <c r="AD3101" i="5"/>
  <c r="AD3100" i="5"/>
  <c r="AD3099" i="5"/>
  <c r="AD3098" i="5"/>
  <c r="AD3097" i="5"/>
  <c r="AD3096" i="5"/>
  <c r="AD3095" i="5"/>
  <c r="AD3094" i="5"/>
  <c r="AD3093" i="5"/>
  <c r="AD3092" i="5"/>
  <c r="AD3091" i="5"/>
  <c r="AD3090" i="5"/>
  <c r="AD3089" i="5"/>
  <c r="AD3088" i="5"/>
  <c r="AD3087" i="5"/>
  <c r="AD3086" i="5"/>
  <c r="AD3085" i="5"/>
  <c r="AD3084" i="5"/>
  <c r="AD3083" i="5"/>
  <c r="AD3082" i="5"/>
  <c r="AD3081" i="5"/>
  <c r="AD3080" i="5"/>
  <c r="AD3079" i="5"/>
  <c r="AD3078" i="5"/>
  <c r="AD3077" i="5"/>
  <c r="AD3076" i="5"/>
  <c r="AD3075" i="5"/>
  <c r="AD3074" i="5"/>
  <c r="AD3073" i="5"/>
  <c r="AD3072" i="5"/>
  <c r="AD3071" i="5"/>
  <c r="AD3070" i="5"/>
  <c r="AD3069" i="5"/>
  <c r="AD3068" i="5"/>
  <c r="AD3067" i="5"/>
  <c r="AD3066" i="5"/>
  <c r="AD3065" i="5"/>
  <c r="AD3064" i="5"/>
  <c r="AD3063" i="5"/>
  <c r="AD3062" i="5"/>
  <c r="AD3061" i="5"/>
  <c r="AD3060" i="5"/>
  <c r="AD3059" i="5"/>
  <c r="AD3058" i="5"/>
  <c r="AD3057" i="5"/>
  <c r="AD3056" i="5"/>
  <c r="AD3055" i="5"/>
  <c r="AD3054" i="5"/>
  <c r="AD3053" i="5"/>
  <c r="AD3052" i="5"/>
  <c r="AD3051" i="5"/>
  <c r="AD3050" i="5"/>
  <c r="AD3049" i="5"/>
  <c r="AD3048" i="5"/>
  <c r="AD3047" i="5"/>
  <c r="AD3046" i="5"/>
  <c r="AD3045" i="5"/>
  <c r="AD3044" i="5"/>
  <c r="AD3043" i="5"/>
  <c r="AD3042" i="5"/>
  <c r="AD3041" i="5"/>
  <c r="AD3040" i="5"/>
  <c r="AD3039" i="5"/>
  <c r="AD3038" i="5"/>
  <c r="AD3037" i="5"/>
  <c r="AD3036" i="5"/>
  <c r="AD3035" i="5"/>
  <c r="AD3034" i="5"/>
  <c r="AD3033" i="5"/>
  <c r="AD3032" i="5"/>
  <c r="AD3031" i="5"/>
  <c r="AD3030" i="5"/>
  <c r="AD3029" i="5"/>
  <c r="AD3028" i="5"/>
  <c r="AD3027" i="5"/>
  <c r="AD3026" i="5"/>
  <c r="AD3025" i="5"/>
  <c r="AD3024" i="5"/>
  <c r="AD3023" i="5"/>
  <c r="AD3022" i="5"/>
  <c r="AD3021" i="5"/>
  <c r="AD3020" i="5"/>
  <c r="AD3019" i="5"/>
  <c r="AD3018" i="5"/>
  <c r="AD3017" i="5"/>
  <c r="AD3016" i="5"/>
  <c r="AD3015" i="5"/>
  <c r="AD3014" i="5"/>
  <c r="AD3013" i="5"/>
  <c r="AD3012" i="5"/>
  <c r="AD3011" i="5"/>
  <c r="AD3010" i="5"/>
  <c r="AD3009" i="5"/>
  <c r="AD3008" i="5"/>
  <c r="AD3007" i="5"/>
  <c r="AD3006" i="5"/>
  <c r="AD3005" i="5"/>
  <c r="AD3004" i="5"/>
  <c r="AD3003" i="5"/>
  <c r="AD3002" i="5"/>
  <c r="AD3001" i="5"/>
  <c r="AD3000" i="5"/>
  <c r="AD2999" i="5"/>
  <c r="AD2998" i="5"/>
  <c r="AD2997" i="5"/>
  <c r="AD2996" i="5"/>
  <c r="AD2995" i="5"/>
  <c r="AD2994" i="5"/>
  <c r="AD2993" i="5"/>
  <c r="AD2992" i="5"/>
  <c r="AD2991" i="5"/>
  <c r="AD2990" i="5"/>
  <c r="AD2989" i="5"/>
  <c r="AD2988" i="5"/>
  <c r="AD2987" i="5"/>
  <c r="AD2986" i="5"/>
  <c r="AD2985" i="5"/>
  <c r="AD2984" i="5"/>
  <c r="AD2983" i="5"/>
  <c r="AD2982" i="5"/>
  <c r="AD2981" i="5"/>
  <c r="AD2980" i="5"/>
  <c r="AD2979" i="5"/>
  <c r="AD2978" i="5"/>
  <c r="AD2977" i="5"/>
  <c r="AD2976" i="5"/>
  <c r="AD2975" i="5"/>
  <c r="AD2974" i="5"/>
  <c r="AD2973" i="5"/>
  <c r="AD2972" i="5"/>
  <c r="AD2971" i="5"/>
  <c r="AD2970" i="5"/>
  <c r="AD2969" i="5"/>
  <c r="AD2968" i="5"/>
  <c r="AD2967" i="5"/>
  <c r="AD2966" i="5"/>
  <c r="AD2965" i="5"/>
  <c r="AD2964" i="5"/>
  <c r="AD2963" i="5"/>
  <c r="AD2962" i="5"/>
  <c r="AD2961" i="5"/>
  <c r="AD2960" i="5"/>
  <c r="AD2959" i="5"/>
  <c r="AD2958" i="5"/>
  <c r="AD2957" i="5"/>
  <c r="AD2956" i="5"/>
  <c r="AD2955" i="5"/>
  <c r="AD2954" i="5"/>
  <c r="AD2953" i="5"/>
  <c r="AD2952" i="5"/>
  <c r="AD2951" i="5"/>
  <c r="AD2950" i="5"/>
  <c r="AD2949" i="5"/>
  <c r="AD2948" i="5"/>
  <c r="AD2947" i="5"/>
  <c r="AD2946" i="5"/>
  <c r="AD2945" i="5"/>
  <c r="AD2944" i="5"/>
  <c r="AD2943" i="5"/>
  <c r="AD2942" i="5"/>
  <c r="AD2941" i="5"/>
  <c r="AD2940" i="5"/>
  <c r="AD2939" i="5"/>
  <c r="AD2938" i="5"/>
  <c r="AD2937" i="5"/>
  <c r="AD2936" i="5"/>
  <c r="AD2935" i="5"/>
  <c r="AD2934" i="5"/>
  <c r="AD2933" i="5"/>
  <c r="AD2932" i="5"/>
  <c r="AD2931" i="5"/>
  <c r="AD2930" i="5"/>
  <c r="AD2929" i="5"/>
  <c r="AD2928" i="5"/>
  <c r="AD2927" i="5"/>
  <c r="AD2926" i="5"/>
  <c r="AD2925" i="5"/>
  <c r="AD2924" i="5"/>
  <c r="AD2923" i="5"/>
  <c r="AD2922" i="5"/>
  <c r="AD2921" i="5"/>
  <c r="AD2920" i="5"/>
  <c r="AD2919" i="5"/>
  <c r="AD2918" i="5"/>
  <c r="AD2917" i="5"/>
  <c r="AD2916" i="5"/>
  <c r="AD2915" i="5"/>
  <c r="AD2914" i="5"/>
  <c r="AD2913" i="5"/>
  <c r="AD2912" i="5"/>
  <c r="AD2911" i="5"/>
  <c r="AD2910" i="5"/>
  <c r="AD2909" i="5"/>
  <c r="AD2908" i="5"/>
  <c r="AD2907" i="5"/>
  <c r="AD2906" i="5"/>
  <c r="AD2905" i="5"/>
  <c r="AD2904" i="5"/>
  <c r="AD2903" i="5"/>
  <c r="AD2902" i="5"/>
  <c r="AD2901" i="5"/>
  <c r="AD2900" i="5"/>
  <c r="AD2899" i="5"/>
  <c r="AD2898" i="5"/>
  <c r="AD2897" i="5"/>
  <c r="AD2896" i="5"/>
  <c r="AD2895" i="5"/>
  <c r="AD2894" i="5"/>
  <c r="AD2893" i="5"/>
  <c r="AD2892" i="5"/>
  <c r="AD2891" i="5"/>
  <c r="AD2890" i="5"/>
  <c r="AD2889" i="5"/>
  <c r="AD2888" i="5"/>
  <c r="AD2887" i="5"/>
  <c r="AD2886" i="5"/>
  <c r="AD2885" i="5"/>
  <c r="AD2884" i="5"/>
  <c r="AD2883" i="5"/>
  <c r="AD2882" i="5"/>
  <c r="AD2881" i="5"/>
  <c r="AD2880" i="5"/>
  <c r="AD2879" i="5"/>
  <c r="AD2878" i="5"/>
  <c r="AD2877" i="5"/>
  <c r="AD2876" i="5"/>
  <c r="AD2875" i="5"/>
  <c r="AD2874" i="5"/>
  <c r="AD2873" i="5"/>
  <c r="AD2872" i="5"/>
  <c r="AD2871" i="5"/>
  <c r="AD2870" i="5"/>
  <c r="AD2869" i="5"/>
  <c r="AD2868" i="5"/>
  <c r="AD2867" i="5"/>
  <c r="AD2866" i="5"/>
  <c r="AD2865" i="5"/>
  <c r="AD2864" i="5"/>
  <c r="AD2863" i="5"/>
  <c r="AD2862" i="5"/>
  <c r="AD2861" i="5"/>
  <c r="AD2860" i="5"/>
  <c r="AD2859" i="5"/>
  <c r="AD2858" i="5"/>
  <c r="AD2857" i="5"/>
  <c r="AD2856" i="5"/>
  <c r="AD2855" i="5"/>
  <c r="AD2854" i="5"/>
  <c r="AD2853" i="5"/>
  <c r="AD2852" i="5"/>
  <c r="AD2851" i="5"/>
  <c r="AD2850" i="5"/>
  <c r="AD2849" i="5"/>
  <c r="AD2848" i="5"/>
  <c r="AD2847" i="5"/>
  <c r="AD2846" i="5"/>
  <c r="AD2845" i="5"/>
  <c r="AD2844" i="5"/>
  <c r="AD2843" i="5"/>
  <c r="AD2842" i="5"/>
  <c r="AD2841" i="5"/>
  <c r="AD2840" i="5"/>
  <c r="AD2839" i="5"/>
  <c r="AD2838" i="5"/>
  <c r="AD2837" i="5"/>
  <c r="AD2836" i="5"/>
  <c r="AD2835" i="5"/>
  <c r="AD2834" i="5"/>
  <c r="AD2833" i="5"/>
  <c r="AD2832" i="5"/>
  <c r="AD2831" i="5"/>
  <c r="AD2830" i="5"/>
  <c r="AD2829" i="5"/>
  <c r="AD2828" i="5"/>
  <c r="AD2827" i="5"/>
  <c r="AD2826" i="5"/>
  <c r="AD2825" i="5"/>
  <c r="AD2824" i="5"/>
  <c r="AD2823" i="5"/>
  <c r="AD2822" i="5"/>
  <c r="AD2821" i="5"/>
  <c r="AD2820" i="5"/>
  <c r="AD2819" i="5"/>
  <c r="AD2818" i="5"/>
  <c r="AD2817" i="5"/>
  <c r="AD2816" i="5"/>
  <c r="AD2815" i="5"/>
  <c r="AD2814" i="5"/>
  <c r="AD2813" i="5"/>
  <c r="AD2812" i="5"/>
  <c r="AD2811" i="5"/>
  <c r="AD2810" i="5"/>
  <c r="AD2809" i="5"/>
  <c r="AD2808" i="5"/>
  <c r="AD2807" i="5"/>
  <c r="AD2806" i="5"/>
  <c r="AD2805" i="5"/>
  <c r="AD2804" i="5"/>
  <c r="AD2803" i="5"/>
  <c r="AD2802" i="5"/>
  <c r="AD2801" i="5"/>
  <c r="AD2800" i="5"/>
  <c r="AD2799" i="5"/>
  <c r="AD2798" i="5"/>
  <c r="AD2797" i="5"/>
  <c r="AD2796" i="5"/>
  <c r="AD2795" i="5"/>
  <c r="AD2794" i="5"/>
  <c r="AD2793" i="5"/>
  <c r="AD2792" i="5"/>
  <c r="AD2791" i="5"/>
  <c r="AD2790" i="5"/>
  <c r="AD2789" i="5"/>
  <c r="AD2788" i="5"/>
  <c r="AD2787" i="5"/>
  <c r="AD2786" i="5"/>
  <c r="AD2785" i="5"/>
  <c r="AD2784" i="5"/>
  <c r="AD2783" i="5"/>
  <c r="AD2782" i="5"/>
  <c r="AD2781" i="5"/>
  <c r="AD2780" i="5"/>
  <c r="AD2779" i="5"/>
  <c r="AD2778" i="5"/>
  <c r="AD2777" i="5"/>
  <c r="AD2776" i="5"/>
  <c r="AD2775" i="5"/>
  <c r="AD2774" i="5"/>
  <c r="AD2773" i="5"/>
  <c r="AD2772" i="5"/>
  <c r="AD2771" i="5"/>
  <c r="AD2770" i="5"/>
  <c r="AD2769" i="5"/>
  <c r="AD2768" i="5"/>
  <c r="AD2767" i="5"/>
  <c r="AD2766" i="5"/>
  <c r="AD2765" i="5"/>
  <c r="AD2764" i="5"/>
  <c r="AD2763" i="5"/>
  <c r="AD2762" i="5"/>
  <c r="AD2761" i="5"/>
  <c r="AD2760" i="5"/>
  <c r="AD2759" i="5"/>
  <c r="AD2758" i="5"/>
  <c r="AD2757" i="5"/>
  <c r="AD2756" i="5"/>
  <c r="AD2755" i="5"/>
  <c r="AD2754" i="5"/>
  <c r="AD2753" i="5"/>
  <c r="AD2752" i="5"/>
  <c r="AD2751" i="5"/>
  <c r="AD2750" i="5"/>
  <c r="AD2749" i="5"/>
  <c r="AD2748" i="5"/>
  <c r="AD2747" i="5"/>
  <c r="AD2746" i="5"/>
  <c r="AD2745" i="5"/>
  <c r="AD2744" i="5"/>
  <c r="AD2743" i="5"/>
  <c r="AD2742" i="5"/>
  <c r="AD2741" i="5"/>
  <c r="AD2740" i="5"/>
  <c r="AD2739" i="5"/>
  <c r="AD2738" i="5"/>
  <c r="AD2737" i="5"/>
  <c r="AD2736" i="5"/>
  <c r="AD2735" i="5"/>
  <c r="AD2734" i="5"/>
  <c r="AD2733" i="5"/>
  <c r="AD2732" i="5"/>
  <c r="AD2731" i="5"/>
  <c r="AD2730" i="5"/>
  <c r="AD2729" i="5"/>
  <c r="AD2728" i="5"/>
  <c r="AD2727" i="5"/>
  <c r="AD2726" i="5"/>
  <c r="AD2725" i="5"/>
  <c r="AD2724" i="5"/>
  <c r="AD2723" i="5"/>
  <c r="AD2722" i="5"/>
  <c r="AD2721" i="5"/>
  <c r="AD2720" i="5"/>
  <c r="AD2719" i="5"/>
  <c r="AD2718" i="5"/>
  <c r="AD2717" i="5"/>
  <c r="AD2716" i="5"/>
  <c r="AD2715" i="5"/>
  <c r="AD2714" i="5"/>
  <c r="AD2713" i="5"/>
  <c r="AD2712" i="5"/>
  <c r="AD2711" i="5"/>
  <c r="AD2710" i="5"/>
  <c r="AD2709" i="5"/>
  <c r="AD2708" i="5"/>
  <c r="AD2707" i="5"/>
  <c r="AD2706" i="5"/>
  <c r="AD2705" i="5"/>
  <c r="AD2704" i="5"/>
  <c r="AD2703" i="5"/>
  <c r="AD2702" i="5"/>
  <c r="AD2701" i="5"/>
  <c r="AD2700" i="5"/>
  <c r="AD2699" i="5"/>
  <c r="AD2698" i="5"/>
  <c r="AD2697" i="5"/>
  <c r="AD2696" i="5"/>
  <c r="AD2695" i="5"/>
  <c r="AD2694" i="5"/>
  <c r="AD2693" i="5"/>
  <c r="AD2692" i="5"/>
  <c r="AD2691" i="5"/>
  <c r="AD2690" i="5"/>
  <c r="AD2689" i="5"/>
  <c r="AD2688" i="5"/>
  <c r="AD2687" i="5"/>
  <c r="AD2686" i="5"/>
  <c r="AD2685" i="5"/>
  <c r="AD2684" i="5"/>
  <c r="AD2683" i="5"/>
  <c r="AD2682" i="5"/>
  <c r="AD2681" i="5"/>
  <c r="AD2680" i="5"/>
  <c r="AD2679" i="5"/>
  <c r="AD2678" i="5"/>
  <c r="AD2677" i="5"/>
  <c r="AD2676" i="5"/>
  <c r="AD2675" i="5"/>
  <c r="AD2674" i="5"/>
  <c r="AD2673" i="5"/>
  <c r="AD2672" i="5"/>
  <c r="AD2671" i="5"/>
  <c r="AD2670" i="5"/>
  <c r="AD2669" i="5"/>
  <c r="AD2668" i="5"/>
  <c r="AD2667" i="5"/>
  <c r="AD2666" i="5"/>
  <c r="AD2665" i="5"/>
  <c r="AD2664" i="5"/>
  <c r="AD2663" i="5"/>
  <c r="AD2662" i="5"/>
  <c r="AD2661" i="5"/>
  <c r="AD2660" i="5"/>
  <c r="AD2659" i="5"/>
  <c r="AD2658" i="5"/>
  <c r="AD2657" i="5"/>
  <c r="AD2656" i="5"/>
  <c r="AD2655" i="5"/>
  <c r="AD2654" i="5"/>
  <c r="AD2653" i="5"/>
  <c r="AD2652" i="5"/>
  <c r="AD2651" i="5"/>
  <c r="AD2650" i="5"/>
  <c r="AD2649" i="5"/>
  <c r="AD2648" i="5"/>
  <c r="AD2647" i="5"/>
  <c r="AD2646" i="5"/>
  <c r="AD2645" i="5"/>
  <c r="AD2644" i="5"/>
  <c r="AD2643" i="5"/>
  <c r="AD2642" i="5"/>
  <c r="AD2641" i="5"/>
  <c r="AD2640" i="5"/>
  <c r="AD2639" i="5"/>
  <c r="AD2638" i="5"/>
  <c r="AD2637" i="5"/>
  <c r="AD2636" i="5"/>
  <c r="AD2635" i="5"/>
  <c r="AD2634" i="5"/>
  <c r="AD2633" i="5"/>
  <c r="AD2632" i="5"/>
  <c r="AD2631" i="5"/>
  <c r="AD2630" i="5"/>
  <c r="AD2629" i="5"/>
  <c r="AD2628" i="5"/>
  <c r="AD2627" i="5"/>
  <c r="AD2626" i="5"/>
  <c r="AD2625" i="5"/>
  <c r="AD2624" i="5"/>
  <c r="AD2623" i="5"/>
  <c r="AD2622" i="5"/>
  <c r="AD2621" i="5"/>
  <c r="AD2620" i="5"/>
  <c r="AD2619" i="5"/>
  <c r="AD2618" i="5"/>
  <c r="AD2617" i="5"/>
  <c r="AD2616" i="5"/>
  <c r="AD2615" i="5"/>
  <c r="AD2614" i="5"/>
  <c r="AD2613" i="5"/>
  <c r="AD2612" i="5"/>
  <c r="AD2611" i="5"/>
  <c r="AD2610" i="5"/>
  <c r="AD2609" i="5"/>
  <c r="AD2608" i="5"/>
  <c r="AD2607" i="5"/>
  <c r="AD2606" i="5"/>
  <c r="AD2605" i="5"/>
  <c r="AD2604" i="5"/>
  <c r="AD2603" i="5"/>
  <c r="AD2602" i="5"/>
  <c r="AD2601" i="5"/>
  <c r="AD2600" i="5"/>
  <c r="AD2599" i="5"/>
  <c r="AD2598" i="5"/>
  <c r="AD2597" i="5"/>
  <c r="AD2596" i="5"/>
  <c r="AD2595" i="5"/>
  <c r="AD2594" i="5"/>
  <c r="AD2593" i="5"/>
  <c r="AD2592" i="5"/>
  <c r="AD2591" i="5"/>
  <c r="AD2590" i="5"/>
  <c r="AD2589" i="5"/>
  <c r="AD2588" i="5"/>
  <c r="AD2587" i="5"/>
  <c r="AD2586" i="5"/>
  <c r="AD2585" i="5"/>
  <c r="AD2584" i="5"/>
  <c r="AD2583" i="5"/>
  <c r="AD2582" i="5"/>
  <c r="AD2581" i="5"/>
  <c r="AD2580" i="5"/>
  <c r="AD2579" i="5"/>
  <c r="AD2578" i="5"/>
  <c r="AD2577" i="5"/>
  <c r="AD2576" i="5"/>
  <c r="AD2575" i="5"/>
  <c r="AD2574" i="5"/>
  <c r="AD2573" i="5"/>
  <c r="AD2572" i="5"/>
  <c r="AD2571" i="5"/>
  <c r="AD2570" i="5"/>
  <c r="AD2569" i="5"/>
  <c r="AD2568" i="5"/>
  <c r="AD2567" i="5"/>
  <c r="AD2566" i="5"/>
  <c r="AD2565" i="5"/>
  <c r="AD2564" i="5"/>
  <c r="AD2563" i="5"/>
  <c r="AD2562" i="5"/>
  <c r="AD2561" i="5"/>
  <c r="AD2560" i="5"/>
  <c r="AD2559" i="5"/>
  <c r="AD2558" i="5"/>
  <c r="AD2557" i="5"/>
  <c r="AD2556" i="5"/>
  <c r="AD2555" i="5"/>
  <c r="AD2554" i="5"/>
  <c r="AD2553" i="5"/>
  <c r="AD2552" i="5"/>
  <c r="AD2551" i="5"/>
  <c r="AD2550" i="5"/>
  <c r="AD2549" i="5"/>
  <c r="AD2548" i="5"/>
  <c r="AD2547" i="5"/>
  <c r="AD2546" i="5"/>
  <c r="AD2545" i="5"/>
  <c r="AD2544" i="5"/>
  <c r="AD2543" i="5"/>
  <c r="AD2542" i="5"/>
  <c r="AD2541" i="5"/>
  <c r="AD2540" i="5"/>
  <c r="AD2539" i="5"/>
  <c r="AD2538" i="5"/>
  <c r="AD2537" i="5"/>
  <c r="AD2536" i="5"/>
  <c r="AD2535" i="5"/>
  <c r="AD2534" i="5"/>
  <c r="AD2533" i="5"/>
  <c r="AD2532" i="5"/>
  <c r="AD2531" i="5"/>
  <c r="AD2530" i="5"/>
  <c r="AD2529" i="5"/>
  <c r="AD2528" i="5"/>
  <c r="AD2527" i="5"/>
  <c r="AD2526" i="5"/>
  <c r="AD2525" i="5"/>
  <c r="AD2524" i="5"/>
  <c r="AD2523" i="5"/>
  <c r="AD2522" i="5"/>
  <c r="AD2521" i="5"/>
  <c r="AD2520" i="5"/>
  <c r="AD2519" i="5"/>
  <c r="AD2518" i="5"/>
  <c r="AD2517" i="5"/>
  <c r="AD2516" i="5"/>
  <c r="AD2515" i="5"/>
  <c r="AD2514" i="5"/>
  <c r="AD2513" i="5"/>
  <c r="AD2512" i="5"/>
  <c r="AD2511" i="5"/>
  <c r="AD2510" i="5"/>
  <c r="AD2509" i="5"/>
  <c r="AD2508" i="5"/>
  <c r="AD2507" i="5"/>
  <c r="AD2506" i="5"/>
  <c r="AD2505" i="5"/>
  <c r="AD2504" i="5"/>
  <c r="AD2503" i="5"/>
  <c r="AD2502" i="5"/>
  <c r="AD2501" i="5"/>
  <c r="AD2500" i="5"/>
  <c r="AD2499" i="5"/>
  <c r="AD2498" i="5"/>
  <c r="AD2497" i="5"/>
  <c r="AD2496" i="5"/>
  <c r="AD2495" i="5"/>
  <c r="AD2494" i="5"/>
  <c r="AD2493" i="5"/>
  <c r="AD2492" i="5"/>
  <c r="AD2491" i="5"/>
  <c r="AD2490" i="5"/>
  <c r="AD2489" i="5"/>
  <c r="AD2488" i="5"/>
  <c r="AD2487" i="5"/>
  <c r="AD2486" i="5"/>
  <c r="AD2485" i="5"/>
  <c r="AD2484" i="5"/>
  <c r="AD2483" i="5"/>
  <c r="AD2482" i="5"/>
  <c r="AD2481" i="5"/>
  <c r="AD2480" i="5"/>
  <c r="AD2479" i="5"/>
  <c r="AD2478" i="5"/>
  <c r="AD2477" i="5"/>
  <c r="AD2476" i="5"/>
  <c r="AD2475" i="5"/>
  <c r="AD2474" i="5"/>
  <c r="AD2473" i="5"/>
  <c r="AD2472" i="5"/>
  <c r="AD2471" i="5"/>
  <c r="AD2470" i="5"/>
  <c r="AD2469" i="5"/>
  <c r="AD2468" i="5"/>
  <c r="AD2467" i="5"/>
  <c r="AD2466" i="5"/>
  <c r="AD2465" i="5"/>
  <c r="AD2464" i="5"/>
  <c r="AD2463" i="5"/>
  <c r="AD2462" i="5"/>
  <c r="AD2461" i="5"/>
  <c r="AD2460" i="5"/>
  <c r="AD2459" i="5"/>
  <c r="AD2458" i="5"/>
  <c r="AD2457" i="5"/>
  <c r="AD2456" i="5"/>
  <c r="AD2455" i="5"/>
  <c r="AD2454" i="5"/>
  <c r="AD2453" i="5"/>
  <c r="AD2452" i="5"/>
  <c r="AD2451" i="5"/>
  <c r="AD2450" i="5"/>
  <c r="AD2449" i="5"/>
  <c r="AD2448" i="5"/>
  <c r="AD2447" i="5"/>
  <c r="AD2446" i="5"/>
  <c r="AD2445" i="5"/>
  <c r="AD2444" i="5"/>
  <c r="AD2443" i="5"/>
  <c r="AD2442" i="5"/>
  <c r="AD2441" i="5"/>
  <c r="AD2440" i="5"/>
  <c r="AD2439" i="5"/>
  <c r="AD2438" i="5"/>
  <c r="AD2437" i="5"/>
  <c r="AD2436" i="5"/>
  <c r="AD2435" i="5"/>
  <c r="AD2434" i="5"/>
  <c r="AD2433" i="5"/>
  <c r="AD2432" i="5"/>
  <c r="AD2431" i="5"/>
  <c r="AD2430" i="5"/>
  <c r="AD2429" i="5"/>
  <c r="AD2428" i="5"/>
  <c r="AD2427" i="5"/>
  <c r="AD2426" i="5"/>
  <c r="AD2425" i="5"/>
  <c r="AD2424" i="5"/>
  <c r="AD2423" i="5"/>
  <c r="AD2422" i="5"/>
  <c r="AD2421" i="5"/>
  <c r="AD2420" i="5"/>
  <c r="AD2419" i="5"/>
  <c r="AD2418" i="5"/>
  <c r="AD2417" i="5"/>
  <c r="AD2416" i="5"/>
  <c r="AD2415" i="5"/>
  <c r="AD2414" i="5"/>
  <c r="AD2413" i="5"/>
  <c r="AD2412" i="5"/>
  <c r="AD2411" i="5"/>
  <c r="AD2410" i="5"/>
  <c r="AD2409" i="5"/>
  <c r="AD2408" i="5"/>
  <c r="AD2407" i="5"/>
  <c r="AD2406" i="5"/>
  <c r="AD2405" i="5"/>
  <c r="AD2404" i="5"/>
  <c r="AD2403" i="5"/>
  <c r="AD2402" i="5"/>
  <c r="AD2401" i="5"/>
  <c r="AD2400" i="5"/>
  <c r="AD2399" i="5"/>
  <c r="AD2398" i="5"/>
  <c r="AD2397" i="5"/>
  <c r="AD2396" i="5"/>
  <c r="AD2395" i="5"/>
  <c r="AD2394" i="5"/>
  <c r="AD2393" i="5"/>
  <c r="AD2392" i="5"/>
  <c r="AD2391" i="5"/>
  <c r="AD2390" i="5"/>
  <c r="AD2389" i="5"/>
  <c r="AD2388" i="5"/>
  <c r="AD2387" i="5"/>
  <c r="AD2386" i="5"/>
  <c r="AD2385" i="5"/>
  <c r="AD2384" i="5"/>
  <c r="AD2383" i="5"/>
  <c r="AD2382" i="5"/>
  <c r="AD2381" i="5"/>
  <c r="AD2380" i="5"/>
  <c r="AD2379" i="5"/>
  <c r="AD2378" i="5"/>
  <c r="AD2377" i="5"/>
  <c r="AD2376" i="5"/>
  <c r="AD2375" i="5"/>
  <c r="AD2374" i="5"/>
  <c r="AD2373" i="5"/>
  <c r="AD2372" i="5"/>
  <c r="AD2371" i="5"/>
  <c r="AD2370" i="5"/>
  <c r="AD2369" i="5"/>
  <c r="AD2368" i="5"/>
  <c r="AD2367" i="5"/>
  <c r="AD2366" i="5"/>
  <c r="AD2365" i="5"/>
  <c r="AD2364" i="5"/>
  <c r="AD2363" i="5"/>
  <c r="AD2362" i="5"/>
  <c r="AD2361" i="5"/>
  <c r="AD2360" i="5"/>
  <c r="AD2359" i="5"/>
  <c r="AD2358" i="5"/>
  <c r="AD2357" i="5"/>
  <c r="AD2356" i="5"/>
  <c r="AD2355" i="5"/>
  <c r="AD2354" i="5"/>
  <c r="AD2353" i="5"/>
  <c r="AD2352" i="5"/>
  <c r="AD2351" i="5"/>
  <c r="AD2350" i="5"/>
  <c r="AD2349" i="5"/>
  <c r="AD2348" i="5"/>
  <c r="AD2347" i="5"/>
  <c r="AD2346" i="5"/>
  <c r="AD2345" i="5"/>
  <c r="AD2344" i="5"/>
  <c r="AD2343" i="5"/>
  <c r="AD2342" i="5"/>
  <c r="AD2341" i="5"/>
  <c r="AD2340" i="5"/>
  <c r="AD2339" i="5"/>
  <c r="AD2338" i="5"/>
  <c r="AD2337" i="5"/>
  <c r="AD2336" i="5"/>
  <c r="AD2335" i="5"/>
  <c r="AD2334" i="5"/>
  <c r="AD2333" i="5"/>
  <c r="AD2332" i="5"/>
  <c r="AD2331" i="5"/>
  <c r="AD2330" i="5"/>
  <c r="AD2329" i="5"/>
  <c r="AD2328" i="5"/>
  <c r="AD2327" i="5"/>
  <c r="AD2326" i="5"/>
  <c r="AD2325" i="5"/>
  <c r="AD2324" i="5"/>
  <c r="AD2323" i="5"/>
  <c r="AD2322" i="5"/>
  <c r="AD2321" i="5"/>
  <c r="AD2320" i="5"/>
  <c r="AD2319" i="5"/>
  <c r="AD2318" i="5"/>
  <c r="AD2317" i="5"/>
  <c r="AD2316" i="5"/>
  <c r="AD2315" i="5"/>
  <c r="AD2314" i="5"/>
  <c r="AD2313" i="5"/>
  <c r="AD2312" i="5"/>
  <c r="AD2311" i="5"/>
  <c r="AD2310" i="5"/>
  <c r="AD2309" i="5"/>
  <c r="AD2308" i="5"/>
  <c r="AD2307" i="5"/>
  <c r="AD2306" i="5"/>
  <c r="AD2305" i="5"/>
  <c r="AD2304" i="5"/>
  <c r="AD2303" i="5"/>
  <c r="AD2302" i="5"/>
  <c r="AD2301" i="5"/>
  <c r="AD2300" i="5"/>
  <c r="AD2299" i="5"/>
  <c r="AD2298" i="5"/>
  <c r="AD2297" i="5"/>
  <c r="AD2296" i="5"/>
  <c r="AD2295" i="5"/>
  <c r="AD2294" i="5"/>
  <c r="AD2293" i="5"/>
  <c r="AD2292" i="5"/>
  <c r="AD2291" i="5"/>
  <c r="AD2290" i="5"/>
  <c r="AD2289" i="5"/>
  <c r="AD2288" i="5"/>
  <c r="AD2287" i="5"/>
  <c r="AD2286" i="5"/>
  <c r="AD2285" i="5"/>
  <c r="AD2284" i="5"/>
  <c r="AD2283" i="5"/>
  <c r="AD2282" i="5"/>
  <c r="AD2281" i="5"/>
  <c r="AD2280" i="5"/>
  <c r="AD2279" i="5"/>
  <c r="AD2278" i="5"/>
  <c r="AD2277" i="5"/>
  <c r="AD2276" i="5"/>
  <c r="AD2275" i="5"/>
  <c r="AD2274" i="5"/>
  <c r="AD2273" i="5"/>
  <c r="AD2272" i="5"/>
  <c r="AD2271" i="5"/>
  <c r="AD2270" i="5"/>
  <c r="AD2269" i="5"/>
  <c r="AD2268" i="5"/>
  <c r="AD2267" i="5"/>
  <c r="AD2266" i="5"/>
  <c r="AD2265" i="5"/>
  <c r="AD2264" i="5"/>
  <c r="AD2263" i="5"/>
  <c r="AD2262" i="5"/>
  <c r="AD2261" i="5"/>
  <c r="AD2260" i="5"/>
  <c r="AD2259" i="5"/>
  <c r="AD2258" i="5"/>
  <c r="AD2257" i="5"/>
  <c r="AD2256" i="5"/>
  <c r="AD2255" i="5"/>
  <c r="AD2254" i="5"/>
  <c r="AD2253" i="5"/>
  <c r="AD2252" i="5"/>
  <c r="AD2251" i="5"/>
  <c r="AD2250" i="5"/>
  <c r="AD2249" i="5"/>
  <c r="AD2248" i="5"/>
  <c r="AD2247" i="5"/>
  <c r="AD2246" i="5"/>
  <c r="AD2245" i="5"/>
  <c r="AD2244" i="5"/>
  <c r="AD2243" i="5"/>
  <c r="AD2242" i="5"/>
  <c r="AD2241" i="5"/>
  <c r="AD2240" i="5"/>
  <c r="AD2239" i="5"/>
  <c r="AD2238" i="5"/>
  <c r="AD2237" i="5"/>
  <c r="AD2236" i="5"/>
  <c r="AD2235" i="5"/>
  <c r="AD2234" i="5"/>
  <c r="AD2233" i="5"/>
  <c r="AD2232" i="5"/>
  <c r="AD2231" i="5"/>
  <c r="AD2230" i="5"/>
  <c r="AD2229" i="5"/>
  <c r="AD2228" i="5"/>
  <c r="AD2227" i="5"/>
  <c r="AD2226" i="5"/>
  <c r="AD2225" i="5"/>
  <c r="AD2224" i="5"/>
  <c r="AD2223" i="5"/>
  <c r="AD2222" i="5"/>
  <c r="AD2221" i="5"/>
  <c r="AD2220" i="5"/>
  <c r="AD2219" i="5"/>
  <c r="AD2218" i="5"/>
  <c r="AD2217" i="5"/>
  <c r="AD2216" i="5"/>
  <c r="AD2215" i="5"/>
  <c r="AD2214" i="5"/>
  <c r="AD2213" i="5"/>
  <c r="AD2212" i="5"/>
  <c r="AD2211" i="5"/>
  <c r="AD2210" i="5"/>
  <c r="AD2209" i="5"/>
  <c r="AD2208" i="5"/>
  <c r="AD2207" i="5"/>
  <c r="AD2206" i="5"/>
  <c r="AD2205" i="5"/>
  <c r="AD2204" i="5"/>
  <c r="AD2203" i="5"/>
  <c r="AD2202" i="5"/>
  <c r="AD2201" i="5"/>
  <c r="AD2200" i="5"/>
  <c r="AD2199" i="5"/>
  <c r="AD2198" i="5"/>
  <c r="AD2197" i="5"/>
  <c r="AD2196" i="5"/>
  <c r="AD2195" i="5"/>
  <c r="AD2194" i="5"/>
  <c r="AD2193" i="5"/>
  <c r="AD2192" i="5"/>
  <c r="AD2191" i="5"/>
  <c r="AD2190" i="5"/>
  <c r="AD2189" i="5"/>
  <c r="AD2188" i="5"/>
  <c r="AD2187" i="5"/>
  <c r="AD2186" i="5"/>
  <c r="AD2185" i="5"/>
  <c r="AD2184" i="5"/>
  <c r="AD2183" i="5"/>
  <c r="AD2182" i="5"/>
  <c r="AD2181" i="5"/>
  <c r="AD2180" i="5"/>
  <c r="AD2179" i="5"/>
  <c r="AD2178" i="5"/>
  <c r="AD2177" i="5"/>
  <c r="AD2176" i="5"/>
  <c r="AD2175" i="5"/>
  <c r="AD2174" i="5"/>
  <c r="AD2173" i="5"/>
  <c r="AD2172" i="5"/>
  <c r="AD2171" i="5"/>
  <c r="AD2170" i="5"/>
  <c r="AD2169" i="5"/>
  <c r="AD2168" i="5"/>
  <c r="AD2167" i="5"/>
  <c r="AD2166" i="5"/>
  <c r="AD2165" i="5"/>
  <c r="AD2164" i="5"/>
  <c r="AD2163" i="5"/>
  <c r="AD2162" i="5"/>
  <c r="AD2161" i="5"/>
  <c r="AD2160" i="5"/>
  <c r="AD2159" i="5"/>
  <c r="AD2158" i="5"/>
  <c r="AD2157" i="5"/>
  <c r="AD2156" i="5"/>
  <c r="AD2155" i="5"/>
  <c r="AD2154" i="5"/>
  <c r="AD2153" i="5"/>
  <c r="AD2152" i="5"/>
  <c r="AD2151" i="5"/>
  <c r="AD2150" i="5"/>
  <c r="AD2149" i="5"/>
  <c r="AD2148" i="5"/>
  <c r="AD2147" i="5"/>
  <c r="AD2146" i="5"/>
  <c r="AD2145" i="5"/>
  <c r="AD2144" i="5"/>
  <c r="AD2143" i="5"/>
  <c r="AD2142" i="5"/>
  <c r="AD2141" i="5"/>
  <c r="AD2140" i="5"/>
  <c r="AD2139" i="5"/>
  <c r="AD2138" i="5"/>
  <c r="AD2137" i="5"/>
  <c r="AD2136" i="5"/>
  <c r="AD2135" i="5"/>
  <c r="AD2134" i="5"/>
  <c r="AD2133" i="5"/>
  <c r="AD2132" i="5"/>
  <c r="AD2131" i="5"/>
  <c r="AD2130" i="5"/>
  <c r="AD2129" i="5"/>
  <c r="AD2128" i="5"/>
  <c r="AD2127" i="5"/>
  <c r="AD2126" i="5"/>
  <c r="AD2125" i="5"/>
  <c r="AD2124" i="5"/>
  <c r="AD2123" i="5"/>
  <c r="AD2122" i="5"/>
  <c r="AD2121" i="5"/>
  <c r="AD2120" i="5"/>
  <c r="AD2119" i="5"/>
  <c r="AD2118" i="5"/>
  <c r="AD2117" i="5"/>
  <c r="AD2116" i="5"/>
  <c r="AD2115" i="5"/>
  <c r="AD2114" i="5"/>
  <c r="AD2113" i="5"/>
  <c r="AD2112" i="5"/>
  <c r="AD2111" i="5"/>
  <c r="AD2110" i="5"/>
  <c r="AD2109" i="5"/>
  <c r="AD2108" i="5"/>
  <c r="AD2107" i="5"/>
  <c r="AD2106" i="5"/>
  <c r="AD2105" i="5"/>
  <c r="AD2104" i="5"/>
  <c r="AD2103" i="5"/>
  <c r="AD2102" i="5"/>
  <c r="AD2101" i="5"/>
  <c r="AD2100" i="5"/>
  <c r="AD2099" i="5"/>
  <c r="AD2098" i="5"/>
  <c r="AD2097" i="5"/>
  <c r="AD2096" i="5"/>
  <c r="AD2095" i="5"/>
  <c r="AD2094" i="5"/>
  <c r="AD2093" i="5"/>
  <c r="AD2092" i="5"/>
  <c r="AD2091" i="5"/>
  <c r="AD2090" i="5"/>
  <c r="AD2089" i="5"/>
  <c r="AD2088" i="5"/>
  <c r="AD2087" i="5"/>
  <c r="AD2086" i="5"/>
  <c r="AD2085" i="5"/>
  <c r="AD2084" i="5"/>
  <c r="AD2083" i="5"/>
  <c r="AD2082" i="5"/>
  <c r="AD2081" i="5"/>
  <c r="AD2080" i="5"/>
  <c r="AD2079" i="5"/>
  <c r="AD2078" i="5"/>
  <c r="AD2077" i="5"/>
  <c r="AD2076" i="5"/>
  <c r="AD2075" i="5"/>
  <c r="AD2074" i="5"/>
  <c r="AD2073" i="5"/>
  <c r="AD2072" i="5"/>
  <c r="AD2071" i="5"/>
  <c r="AD2070" i="5"/>
  <c r="AD2069" i="5"/>
  <c r="AD2068" i="5"/>
  <c r="AD2067" i="5"/>
  <c r="AD2066" i="5"/>
  <c r="AD2065" i="5"/>
  <c r="AD2064" i="5"/>
  <c r="AD2063" i="5"/>
  <c r="AD2062" i="5"/>
  <c r="AD2061" i="5"/>
  <c r="AD2060" i="5"/>
  <c r="AD2059" i="5"/>
  <c r="AD2058" i="5"/>
  <c r="AD2057" i="5"/>
  <c r="AD2056" i="5"/>
  <c r="AD2055" i="5"/>
  <c r="AD2054" i="5"/>
  <c r="AD2053" i="5"/>
  <c r="AD2052" i="5"/>
  <c r="AD2051" i="5"/>
  <c r="AD2050" i="5"/>
  <c r="AD2049" i="5"/>
  <c r="AD2048" i="5"/>
  <c r="AD2047" i="5"/>
  <c r="AD2046" i="5"/>
  <c r="AD2045" i="5"/>
  <c r="AD2044" i="5"/>
  <c r="AD2043" i="5"/>
  <c r="AD2042" i="5"/>
  <c r="AD2041" i="5"/>
  <c r="AD2040" i="5"/>
  <c r="AD2039" i="5"/>
  <c r="AD2038" i="5"/>
  <c r="AD2037" i="5"/>
  <c r="AD2036" i="5"/>
  <c r="AD2035" i="5"/>
  <c r="AD2034" i="5"/>
  <c r="AD2033" i="5"/>
  <c r="AD2032" i="5"/>
  <c r="AD2031" i="5"/>
  <c r="AD2030" i="5"/>
  <c r="AD2029" i="5"/>
  <c r="AD2028" i="5"/>
  <c r="AD2027" i="5"/>
  <c r="AD2026" i="5"/>
  <c r="AD2025" i="5"/>
  <c r="AD2024" i="5"/>
  <c r="AD2023" i="5"/>
  <c r="AD2022" i="5"/>
  <c r="AD2021" i="5"/>
  <c r="AD2020" i="5"/>
  <c r="AD2019" i="5"/>
  <c r="AD2018" i="5"/>
  <c r="AD2017" i="5"/>
  <c r="AD2016" i="5"/>
  <c r="AD2015" i="5"/>
  <c r="AD2014" i="5"/>
  <c r="AD2013" i="5"/>
  <c r="AD2012" i="5"/>
  <c r="AD2011" i="5"/>
  <c r="AD2010" i="5"/>
  <c r="AD2009" i="5"/>
  <c r="AD2008" i="5"/>
  <c r="AD2007" i="5"/>
  <c r="AD2006" i="5"/>
  <c r="AD2005" i="5"/>
  <c r="AD2004" i="5"/>
  <c r="AD2003" i="5"/>
  <c r="AD2002" i="5"/>
  <c r="AD2001" i="5"/>
  <c r="AD2000" i="5"/>
  <c r="AD1999" i="5"/>
  <c r="AD1998" i="5"/>
  <c r="AD1997" i="5"/>
  <c r="AD1996" i="5"/>
  <c r="AD1995" i="5"/>
  <c r="AD1994" i="5"/>
  <c r="AD1993" i="5"/>
  <c r="AD1992" i="5"/>
  <c r="AD1991" i="5"/>
  <c r="AD1990" i="5"/>
  <c r="AD1989" i="5"/>
  <c r="AD1988" i="5"/>
  <c r="AD1987" i="5"/>
  <c r="AD1986" i="5"/>
  <c r="AD1985" i="5"/>
  <c r="AD1984" i="5"/>
  <c r="AD1983" i="5"/>
  <c r="AD1982" i="5"/>
  <c r="AD1981" i="5"/>
  <c r="AD1980" i="5"/>
  <c r="AD1979" i="5"/>
  <c r="AD1978" i="5"/>
  <c r="AD1977" i="5"/>
  <c r="AD1976" i="5"/>
  <c r="AD1975"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51" i="5"/>
  <c r="AD1950" i="5"/>
  <c r="AD1949" i="5"/>
  <c r="AD1948" i="5"/>
  <c r="AD1947" i="5"/>
  <c r="AD1946" i="5"/>
  <c r="AD1945" i="5"/>
  <c r="AD1944" i="5"/>
  <c r="AD1943" i="5"/>
  <c r="AD1942" i="5"/>
  <c r="AD1941" i="5"/>
  <c r="AD1940" i="5"/>
  <c r="AD1939" i="5"/>
  <c r="AD1938" i="5"/>
  <c r="AD1937" i="5"/>
  <c r="AD1936" i="5"/>
  <c r="AD1935" i="5"/>
  <c r="AD1934" i="5"/>
  <c r="AD1933" i="5"/>
  <c r="AD1932" i="5"/>
  <c r="AD1931" i="5"/>
  <c r="AD1930" i="5"/>
  <c r="AD1929" i="5"/>
  <c r="AD1928" i="5"/>
  <c r="AD1927" i="5"/>
  <c r="AD1926" i="5"/>
  <c r="AD1925" i="5"/>
  <c r="AD1924" i="5"/>
  <c r="AD1923" i="5"/>
  <c r="AD1922" i="5"/>
  <c r="AD1921" i="5"/>
  <c r="AD1920" i="5"/>
  <c r="AD1919" i="5"/>
  <c r="AD1918" i="5"/>
  <c r="AD1917" i="5"/>
  <c r="AD1916" i="5"/>
  <c r="AD1915" i="5"/>
  <c r="AD1914" i="5"/>
  <c r="AD1913" i="5"/>
  <c r="AD1912" i="5"/>
  <c r="AD1911" i="5"/>
  <c r="AD1910" i="5"/>
  <c r="AD1909" i="5"/>
  <c r="AD1908" i="5"/>
  <c r="AD1907" i="5"/>
  <c r="AD1906" i="5"/>
  <c r="AD1905" i="5"/>
  <c r="AD1904" i="5"/>
  <c r="AD1903" i="5"/>
  <c r="AD1902" i="5"/>
  <c r="AD1901" i="5"/>
  <c r="AD1900" i="5"/>
  <c r="AD1899" i="5"/>
  <c r="AD1898" i="5"/>
  <c r="AD1897" i="5"/>
  <c r="AD1896" i="5"/>
  <c r="AD1895" i="5"/>
  <c r="AD1894" i="5"/>
  <c r="AD1893" i="5"/>
  <c r="AD1892" i="5"/>
  <c r="AD1891" i="5"/>
  <c r="AD1890" i="5"/>
  <c r="AD1889" i="5"/>
  <c r="AD1888" i="5"/>
  <c r="AD1887" i="5"/>
  <c r="AD1886" i="5"/>
  <c r="AD1885" i="5"/>
  <c r="AD1884" i="5"/>
  <c r="AD1883" i="5"/>
  <c r="AD1882" i="5"/>
  <c r="AD1881" i="5"/>
  <c r="AD1880" i="5"/>
  <c r="AD1879" i="5"/>
  <c r="AD1878" i="5"/>
  <c r="AD1877" i="5"/>
  <c r="AD1876" i="5"/>
  <c r="AD1875" i="5"/>
  <c r="AD1874" i="5"/>
  <c r="AD1873" i="5"/>
  <c r="AD1872" i="5"/>
  <c r="AD1871" i="5"/>
  <c r="AD1870" i="5"/>
  <c r="AD1869" i="5"/>
  <c r="AD1868" i="5"/>
  <c r="AD1867" i="5"/>
  <c r="AD1866" i="5"/>
  <c r="AD1865" i="5"/>
  <c r="AD1864" i="5"/>
  <c r="AD1863" i="5"/>
  <c r="AD1862" i="5"/>
  <c r="AD1861" i="5"/>
  <c r="AD1860" i="5"/>
  <c r="AD1859" i="5"/>
  <c r="AD1858" i="5"/>
  <c r="AD1857" i="5"/>
  <c r="AD1856" i="5"/>
  <c r="AD1855" i="5"/>
  <c r="AD1854" i="5"/>
  <c r="AD1853" i="5"/>
  <c r="AD1852" i="5"/>
  <c r="AD1851" i="5"/>
  <c r="AD1850" i="5"/>
  <c r="AD1849" i="5"/>
  <c r="AD1848" i="5"/>
  <c r="AD1847" i="5"/>
  <c r="AD1846" i="5"/>
  <c r="AD1845" i="5"/>
  <c r="AD1844" i="5"/>
  <c r="AD1843" i="5"/>
  <c r="AD1842" i="5"/>
  <c r="AD1841" i="5"/>
  <c r="AD1840" i="5"/>
  <c r="AD1839" i="5"/>
  <c r="AD1838" i="5"/>
  <c r="AD1837" i="5"/>
  <c r="AD1836" i="5"/>
  <c r="AD1835" i="5"/>
  <c r="AD1834" i="5"/>
  <c r="AD1833" i="5"/>
  <c r="AD1832" i="5"/>
  <c r="AD1831" i="5"/>
  <c r="AD1830" i="5"/>
  <c r="AD1829" i="5"/>
  <c r="AD1828" i="5"/>
  <c r="AD1827" i="5"/>
  <c r="AD1826" i="5"/>
  <c r="AD1825" i="5"/>
  <c r="AD1824" i="5"/>
  <c r="AD1823" i="5"/>
  <c r="AD1822" i="5"/>
  <c r="AD1821" i="5"/>
  <c r="AD1820" i="5"/>
  <c r="AD1819" i="5"/>
  <c r="AD1818" i="5"/>
  <c r="AD1817" i="5"/>
  <c r="AD1816" i="5"/>
  <c r="AD1815" i="5"/>
  <c r="AD1814" i="5"/>
  <c r="AD1813" i="5"/>
  <c r="AD1812"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72" i="5"/>
  <c r="AD1771" i="5"/>
  <c r="AD1770" i="5"/>
  <c r="AD1769" i="5"/>
  <c r="AD1768" i="5"/>
  <c r="AD1767" i="5"/>
  <c r="AD1766" i="5"/>
  <c r="AD1765" i="5"/>
  <c r="AD1764" i="5"/>
  <c r="AD1763" i="5"/>
  <c r="AD1762" i="5"/>
  <c r="AD1761" i="5"/>
  <c r="AD1760" i="5"/>
  <c r="AD1759" i="5"/>
  <c r="AD1758" i="5"/>
  <c r="AD1757" i="5"/>
  <c r="AD1756" i="5"/>
  <c r="AD1755" i="5"/>
  <c r="AD1754" i="5"/>
  <c r="AD1753" i="5"/>
  <c r="AD1752" i="5"/>
  <c r="AD1751" i="5"/>
  <c r="AD1750" i="5"/>
  <c r="AD1749" i="5"/>
  <c r="AD1748" i="5"/>
  <c r="AD1747" i="5"/>
  <c r="AD1746" i="5"/>
  <c r="AD1745" i="5"/>
  <c r="AD1744" i="5"/>
  <c r="AD1743" i="5"/>
  <c r="AD1742" i="5"/>
  <c r="AD1741" i="5"/>
  <c r="AD1740" i="5"/>
  <c r="AD1739" i="5"/>
  <c r="AD1738" i="5"/>
  <c r="AD1737" i="5"/>
  <c r="AD1736" i="5"/>
  <c r="AD1735" i="5"/>
  <c r="AD1734" i="5"/>
  <c r="AD1733" i="5"/>
  <c r="AD1732" i="5"/>
  <c r="AD1731"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81" i="5"/>
  <c r="AD1680" i="5"/>
  <c r="AD1679" i="5"/>
  <c r="AD1678" i="5"/>
  <c r="AD1677" i="5"/>
  <c r="AD1676" i="5"/>
  <c r="AD1675" i="5"/>
  <c r="AD1674" i="5"/>
  <c r="AD1673" i="5"/>
  <c r="AD1672" i="5"/>
  <c r="AD1671" i="5"/>
  <c r="AD1670" i="5"/>
  <c r="AD1669" i="5"/>
  <c r="AD1668" i="5"/>
  <c r="AD1667" i="5"/>
  <c r="AD1666" i="5"/>
  <c r="AD1665"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8" i="5"/>
  <c r="AD1637" i="5"/>
  <c r="AD1636" i="5"/>
  <c r="AD1635" i="5"/>
  <c r="AD1634" i="5"/>
  <c r="AD1633" i="5"/>
  <c r="AD1632" i="5"/>
  <c r="AD1631" i="5"/>
  <c r="AD1630" i="5"/>
  <c r="AD1629" i="5"/>
  <c r="AD1628" i="5"/>
  <c r="AD1627" i="5"/>
  <c r="AD1626" i="5"/>
  <c r="AD1625" i="5"/>
  <c r="AD1624" i="5"/>
  <c r="AD1623" i="5"/>
  <c r="AD1622" i="5"/>
  <c r="AD1621" i="5"/>
  <c r="AD1620" i="5"/>
  <c r="AD1619" i="5"/>
  <c r="AD1618" i="5"/>
  <c r="AD1617" i="5"/>
  <c r="AD1616" i="5"/>
  <c r="AD1615" i="5"/>
  <c r="AD1614" i="5"/>
  <c r="AD1613" i="5"/>
  <c r="AD1612" i="5"/>
  <c r="AD1611" i="5"/>
  <c r="AD1610" i="5"/>
  <c r="AD1609" i="5"/>
  <c r="AD1608" i="5"/>
  <c r="AD1607" i="5"/>
  <c r="AD1606" i="5"/>
  <c r="AD1605" i="5"/>
  <c r="AD1604" i="5"/>
  <c r="AD1603" i="5"/>
  <c r="AD1602" i="5"/>
  <c r="AD1601" i="5"/>
  <c r="AD1600" i="5"/>
  <c r="AD1599" i="5"/>
  <c r="AD1598" i="5"/>
  <c r="AD1597" i="5"/>
  <c r="AD1596" i="5"/>
  <c r="AD1595" i="5"/>
  <c r="AD1594" i="5"/>
  <c r="AD1593" i="5"/>
  <c r="AD1592" i="5"/>
  <c r="AD1591" i="5"/>
  <c r="AD1590" i="5"/>
  <c r="AD1589" i="5"/>
  <c r="AD1588" i="5"/>
  <c r="AD1587" i="5"/>
  <c r="AD1586" i="5"/>
  <c r="AD1585" i="5"/>
  <c r="AD1584" i="5"/>
  <c r="AD1583" i="5"/>
  <c r="AD1582" i="5"/>
  <c r="AD1581" i="5"/>
  <c r="AD1580" i="5"/>
  <c r="AD1579" i="5"/>
  <c r="AD1578" i="5"/>
  <c r="AD1577" i="5"/>
  <c r="AD1576" i="5"/>
  <c r="AD1575" i="5"/>
  <c r="AD1574" i="5"/>
  <c r="AD1573" i="5"/>
  <c r="AD1572" i="5"/>
  <c r="AD1571" i="5"/>
  <c r="AD1570" i="5"/>
  <c r="AD1569" i="5"/>
  <c r="AD1568" i="5"/>
  <c r="AD1567" i="5"/>
  <c r="AD1566"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502" i="5"/>
  <c r="AD1501" i="5"/>
  <c r="AD1500" i="5"/>
  <c r="AD1499" i="5"/>
  <c r="AD1498" i="5"/>
  <c r="AD1497" i="5"/>
  <c r="AD1496" i="5"/>
  <c r="AD1495" i="5"/>
  <c r="AD1494" i="5"/>
  <c r="AD1493" i="5"/>
  <c r="AD1492" i="5"/>
  <c r="AD1491" i="5"/>
  <c r="AD1490" i="5"/>
  <c r="AD1489" i="5"/>
  <c r="AD1488" i="5"/>
  <c r="AD1487" i="5"/>
  <c r="AD1486"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26" i="5"/>
  <c r="AD1425" i="5"/>
  <c r="AD1424" i="5"/>
  <c r="AD1423" i="5"/>
  <c r="AD1422" i="5"/>
  <c r="AD1421" i="5"/>
  <c r="AD1420" i="5"/>
  <c r="AD1419" i="5"/>
  <c r="AD1418" i="5"/>
  <c r="AD1417" i="5"/>
  <c r="AD1416" i="5"/>
  <c r="AD1415" i="5"/>
  <c r="AD1414" i="5"/>
  <c r="AD1413" i="5"/>
  <c r="AD1412" i="5"/>
  <c r="AD1411" i="5"/>
  <c r="AD1410" i="5"/>
  <c r="AD1409" i="5"/>
  <c r="AD1408" i="5"/>
  <c r="AD1407" i="5"/>
  <c r="AD1406" i="5"/>
  <c r="AD1405" i="5"/>
  <c r="AD1404" i="5"/>
  <c r="AD1403" i="5"/>
  <c r="AD1402" i="5"/>
  <c r="AD1401" i="5"/>
  <c r="AD1400" i="5"/>
  <c r="AD1399" i="5"/>
  <c r="AD1398" i="5"/>
  <c r="AD1397" i="5"/>
  <c r="AD1396" i="5"/>
  <c r="AD1395" i="5"/>
  <c r="AD1394" i="5"/>
  <c r="AD1393" i="5"/>
  <c r="AD1392" i="5"/>
  <c r="AD1391" i="5"/>
  <c r="AD1390" i="5"/>
  <c r="AD1389" i="5"/>
  <c r="AD1388" i="5"/>
  <c r="AD1387" i="5"/>
  <c r="AD1386" i="5"/>
  <c r="AD1385" i="5"/>
  <c r="AD1384" i="5"/>
  <c r="AD1383" i="5"/>
  <c r="AD1382" i="5"/>
  <c r="AD1381" i="5"/>
  <c r="AD1380" i="5"/>
  <c r="AD1379"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55" i="5"/>
  <c r="AD1354" i="5"/>
  <c r="AD1353" i="5"/>
  <c r="AD1352" i="5"/>
  <c r="AD1351" i="5"/>
  <c r="AD1350" i="5"/>
  <c r="AD1349" i="5"/>
  <c r="AD1348" i="5"/>
  <c r="AD1347" i="5"/>
  <c r="AD1346" i="5"/>
  <c r="AD1345" i="5"/>
  <c r="AD1344" i="5"/>
  <c r="AD1343" i="5"/>
  <c r="AD1342" i="5"/>
  <c r="AD1341" i="5"/>
  <c r="AD1340" i="5"/>
  <c r="AD1339"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17" i="5"/>
  <c r="AD1316" i="5"/>
  <c r="AD1315" i="5"/>
  <c r="AD1314" i="5"/>
  <c r="AD1313" i="5"/>
  <c r="AD1312" i="5"/>
  <c r="AD1311" i="5"/>
  <c r="AD1310" i="5"/>
  <c r="AD1309" i="5"/>
  <c r="AD1308" i="5"/>
  <c r="AD1307" i="5"/>
  <c r="AD1306" i="5"/>
  <c r="AD1305" i="5"/>
  <c r="AD1304" i="5"/>
  <c r="AD1303" i="5"/>
  <c r="AD1302" i="5"/>
  <c r="AD1301" i="5"/>
  <c r="AD1300" i="5"/>
  <c r="AD1299" i="5"/>
  <c r="AD1298" i="5"/>
  <c r="AD1297" i="5"/>
  <c r="AD1296" i="5"/>
  <c r="AD1295" i="5"/>
  <c r="AD1294" i="5"/>
  <c r="AD1293" i="5"/>
  <c r="AD1292" i="5"/>
  <c r="AD1291" i="5"/>
  <c r="AD1290" i="5"/>
  <c r="AD1289" i="5"/>
  <c r="AD1288" i="5"/>
  <c r="AD1287" i="5"/>
  <c r="AD1286" i="5"/>
  <c r="AD1285" i="5"/>
  <c r="AD1284" i="5"/>
  <c r="AD1283" i="5"/>
  <c r="AD1282" i="5"/>
  <c r="AD1281" i="5"/>
  <c r="AD1280" i="5"/>
  <c r="AD1279" i="5"/>
  <c r="AD1278" i="5"/>
  <c r="AD1277" i="5"/>
  <c r="AD1276" i="5"/>
  <c r="AD1275" i="5"/>
  <c r="AD1274" i="5"/>
  <c r="AD1273" i="5"/>
  <c r="AD1272" i="5"/>
  <c r="AD1271" i="5"/>
  <c r="AD1270" i="5"/>
  <c r="AD1269" i="5"/>
  <c r="AD1268" i="5"/>
  <c r="AD1267" i="5"/>
  <c r="AD1266" i="5"/>
  <c r="AD1265" i="5"/>
  <c r="AD1264" i="5"/>
  <c r="AD1263" i="5"/>
  <c r="AD1262" i="5"/>
  <c r="AD1261" i="5"/>
  <c r="AD1260" i="5"/>
  <c r="AD1259" i="5"/>
  <c r="AD1258" i="5"/>
  <c r="AD1257" i="5"/>
  <c r="AD1256" i="5"/>
  <c r="AD1255" i="5"/>
  <c r="AD1254" i="5"/>
  <c r="AD1253" i="5"/>
  <c r="AD1252" i="5"/>
  <c r="AD1251" i="5"/>
  <c r="AD1250" i="5"/>
  <c r="AD1249"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42" i="5"/>
  <c r="AD1141" i="5"/>
  <c r="AD1140" i="5"/>
  <c r="AD1139" i="5"/>
  <c r="AD1138" i="5"/>
  <c r="AD1137" i="5"/>
  <c r="AD1136" i="5"/>
  <c r="AD1135" i="5"/>
  <c r="AD1134" i="5"/>
  <c r="AD1133" i="5"/>
  <c r="AD1132" i="5"/>
  <c r="AD1131" i="5"/>
  <c r="AD1130" i="5"/>
  <c r="AD1129" i="5"/>
  <c r="AD1128" i="5"/>
  <c r="AD1127" i="5"/>
  <c r="AD1126" i="5"/>
  <c r="AD1125" i="5"/>
  <c r="AD1124" i="5"/>
  <c r="AD1123" i="5"/>
  <c r="AD1122" i="5"/>
  <c r="AD1121" i="5"/>
  <c r="AD1120" i="5"/>
  <c r="AD1119" i="5"/>
  <c r="AD1118" i="5"/>
  <c r="AD1117" i="5"/>
  <c r="AD1116" i="5"/>
  <c r="AD1115" i="5"/>
  <c r="AD1114" i="5"/>
  <c r="AD1113" i="5"/>
  <c r="AD1112" i="5"/>
  <c r="AD1111" i="5"/>
  <c r="AD1110" i="5"/>
  <c r="AD1109" i="5"/>
  <c r="AD1108" i="5"/>
  <c r="AD1107" i="5"/>
  <c r="AD1106" i="5"/>
  <c r="AD1105" i="5"/>
  <c r="AD1104" i="5"/>
  <c r="AD1103" i="5"/>
  <c r="AD1102" i="5"/>
  <c r="AD1101" i="5"/>
  <c r="AD1100" i="5"/>
  <c r="AD1099" i="5"/>
  <c r="AD1098" i="5"/>
  <c r="AD1097" i="5"/>
  <c r="AD1096" i="5"/>
  <c r="AD1095" i="5"/>
  <c r="AD1094" i="5"/>
  <c r="AD1093" i="5"/>
  <c r="AD1092" i="5"/>
  <c r="AD1091" i="5"/>
  <c r="AD1090" i="5"/>
  <c r="AD1089"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67" i="5"/>
  <c r="AD1066" i="5"/>
  <c r="AD1065" i="5"/>
  <c r="AD1064" i="5"/>
  <c r="AD1063" i="5"/>
  <c r="AD1062" i="5"/>
  <c r="AD1061" i="5"/>
  <c r="AD1060" i="5"/>
  <c r="AD1059" i="5"/>
  <c r="AD1058" i="5"/>
  <c r="AD1057" i="5"/>
  <c r="AD1056" i="5"/>
  <c r="AD1055" i="5"/>
  <c r="AD1054" i="5"/>
  <c r="AD1053" i="5"/>
  <c r="AD1052" i="5"/>
  <c r="AD1051" i="5"/>
  <c r="AD1050" i="5"/>
  <c r="AD1049" i="5"/>
  <c r="AD1048" i="5"/>
  <c r="AD1047" i="5"/>
  <c r="AD1046" i="5"/>
  <c r="AD1045" i="5"/>
  <c r="AD1044" i="5"/>
  <c r="AD1043" i="5"/>
  <c r="AD1042" i="5"/>
  <c r="AD1041" i="5"/>
  <c r="AD1040" i="5"/>
  <c r="AD1039" i="5"/>
  <c r="AD1038" i="5"/>
  <c r="AD1037" i="5"/>
  <c r="AD1036" i="5"/>
  <c r="AD1035" i="5"/>
  <c r="AD1034" i="5"/>
  <c r="AD1033" i="5"/>
  <c r="AD1032" i="5"/>
  <c r="AD1031" i="5"/>
  <c r="AD1030" i="5"/>
  <c r="AD1029" i="5"/>
  <c r="AD1028" i="5"/>
  <c r="AD1027" i="5"/>
  <c r="AD1026" i="5"/>
  <c r="AD1025" i="5"/>
  <c r="AD1024" i="5"/>
  <c r="AD1023" i="5"/>
  <c r="AD1022" i="5"/>
  <c r="AD1021" i="5"/>
  <c r="AD1020" i="5"/>
  <c r="AD1019" i="5"/>
  <c r="AD1018"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93" i="5"/>
  <c r="AD992" i="5"/>
  <c r="AD991" i="5"/>
  <c r="AD990" i="5"/>
  <c r="AD989" i="5"/>
  <c r="AD988" i="5"/>
  <c r="AD987" i="5"/>
  <c r="AD986" i="5"/>
  <c r="AD985" i="5"/>
  <c r="AD984" i="5"/>
  <c r="AD983" i="5"/>
  <c r="AD982" i="5"/>
  <c r="AD981" i="5"/>
  <c r="AD980" i="5"/>
  <c r="AD979" i="5"/>
  <c r="AD978" i="5"/>
  <c r="AD977"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15" i="5"/>
  <c r="AD914" i="5"/>
  <c r="AD913" i="5"/>
  <c r="AD912" i="5"/>
  <c r="AD911" i="5"/>
  <c r="AD910" i="5"/>
  <c r="AD909" i="5"/>
  <c r="AD908" i="5"/>
  <c r="AD907" i="5"/>
  <c r="AD906" i="5"/>
  <c r="AD905" i="5"/>
  <c r="AD904" i="5"/>
  <c r="AD903" i="5"/>
  <c r="AD902" i="5"/>
  <c r="AD901" i="5"/>
  <c r="AD900" i="5"/>
  <c r="AD899"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72" i="5"/>
  <c r="AD871" i="5"/>
  <c r="AD870" i="5"/>
  <c r="AD869" i="5"/>
  <c r="AD868" i="5"/>
  <c r="AD867" i="5"/>
  <c r="AD866" i="5"/>
  <c r="AD865" i="5"/>
  <c r="AD864" i="5"/>
  <c r="AD863" i="5"/>
  <c r="AD862" i="5"/>
  <c r="AD861" i="5"/>
  <c r="AD860" i="5"/>
  <c r="AD859" i="5"/>
  <c r="AD858" i="5"/>
  <c r="AD857" i="5"/>
  <c r="AD856" i="5"/>
  <c r="AD855" i="5"/>
  <c r="AD854" i="5"/>
  <c r="AD853" i="5"/>
  <c r="AD852" i="5"/>
  <c r="AD851" i="5"/>
  <c r="AD850" i="5"/>
  <c r="AD849" i="5"/>
  <c r="AD848" i="5"/>
  <c r="AD847" i="5"/>
  <c r="AD846" i="5"/>
  <c r="AD845" i="5"/>
  <c r="AD844" i="5"/>
  <c r="AD843" i="5"/>
  <c r="AD842" i="5"/>
  <c r="AD841" i="5"/>
  <c r="AD840" i="5"/>
  <c r="AD839" i="5"/>
  <c r="AD838" i="5"/>
  <c r="AD837" i="5"/>
  <c r="AD836" i="5"/>
  <c r="AD835" i="5"/>
  <c r="AD834" i="5"/>
  <c r="AD833" i="5"/>
  <c r="AD832" i="5"/>
  <c r="AD831" i="5"/>
  <c r="AD830" i="5"/>
  <c r="AD829" i="5"/>
  <c r="AD828" i="5"/>
  <c r="AD827" i="5"/>
  <c r="AD826" i="5"/>
  <c r="AD825" i="5"/>
  <c r="AD824" i="5"/>
  <c r="AD823" i="5"/>
  <c r="AD822" i="5"/>
  <c r="AD821" i="5"/>
  <c r="AD820" i="5"/>
  <c r="AD819" i="5"/>
  <c r="AD818" i="5"/>
  <c r="AD817" i="5"/>
  <c r="AD816" i="5"/>
  <c r="AD815" i="5"/>
  <c r="AD814" i="5"/>
  <c r="AD813" i="5"/>
  <c r="AD812" i="5"/>
  <c r="AD811" i="5"/>
  <c r="AD810" i="5"/>
  <c r="AD809"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52" i="5"/>
  <c r="AD751" i="5"/>
  <c r="AD750" i="5"/>
  <c r="AD749" i="5"/>
  <c r="AD748" i="5"/>
  <c r="AD747" i="5"/>
  <c r="AD746" i="5"/>
  <c r="AD745" i="5"/>
  <c r="AD744" i="5"/>
  <c r="AD743" i="5"/>
  <c r="AD742" i="5"/>
  <c r="AD741" i="5"/>
  <c r="AD740" i="5"/>
  <c r="AD739" i="5"/>
  <c r="AD738" i="5"/>
  <c r="AD737" i="5"/>
  <c r="AD736"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706" i="5"/>
  <c r="AD705" i="5"/>
  <c r="AD704" i="5"/>
  <c r="AD703" i="5"/>
  <c r="AD702" i="5"/>
  <c r="AD701" i="5"/>
  <c r="AD700" i="5"/>
  <c r="AD699" i="5"/>
  <c r="AD698" i="5"/>
  <c r="AD697" i="5"/>
  <c r="AD696" i="5"/>
  <c r="AD695" i="5"/>
  <c r="AD694" i="5"/>
  <c r="AD693" i="5"/>
  <c r="AD692" i="5"/>
  <c r="AD691" i="5"/>
  <c r="AD690"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61" i="5"/>
  <c r="AD660" i="5"/>
  <c r="AD659" i="5"/>
  <c r="AD658" i="5"/>
  <c r="AD657" i="5"/>
  <c r="AD656" i="5"/>
  <c r="AD655" i="5"/>
  <c r="AD654" i="5"/>
  <c r="AD653" i="5"/>
  <c r="AD652" i="5"/>
  <c r="AD651" i="5"/>
  <c r="AD650" i="5"/>
  <c r="AD649" i="5"/>
  <c r="AD648" i="5"/>
  <c r="AD647" i="5"/>
  <c r="AD646" i="5"/>
  <c r="AD645" i="5"/>
  <c r="AD644" i="5"/>
  <c r="AD643" i="5"/>
  <c r="AD642" i="5"/>
  <c r="AD641" i="5"/>
  <c r="AD640" i="5"/>
  <c r="AD639" i="5"/>
  <c r="AD638" i="5"/>
  <c r="AD637" i="5"/>
  <c r="AD636" i="5"/>
  <c r="AD635" i="5"/>
  <c r="AD634" i="5"/>
  <c r="AD633" i="5"/>
  <c r="AD632" i="5"/>
  <c r="AD631" i="5"/>
  <c r="AD630" i="5"/>
  <c r="AD629" i="5"/>
  <c r="AD628" i="5"/>
  <c r="AD627" i="5"/>
  <c r="AD626" i="5"/>
  <c r="AD625" i="5"/>
  <c r="AD624" i="5"/>
  <c r="AD623" i="5"/>
  <c r="AD622" i="5"/>
  <c r="AD621" i="5"/>
  <c r="AD620" i="5"/>
  <c r="AD619" i="5"/>
  <c r="AD618" i="5"/>
  <c r="AD617" i="5"/>
  <c r="AD616" i="5"/>
  <c r="AD615" i="5"/>
  <c r="AD614" i="5"/>
  <c r="AD613" i="5"/>
  <c r="AD612"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86" i="5"/>
  <c r="AD585" i="5"/>
  <c r="AD584" i="5"/>
  <c r="AD583" i="5"/>
  <c r="AD582" i="5"/>
  <c r="AD581" i="5"/>
  <c r="AD580" i="5"/>
  <c r="AD579" i="5"/>
  <c r="AD578" i="5"/>
  <c r="AD577" i="5"/>
  <c r="AD576" i="5"/>
  <c r="AD575" i="5"/>
  <c r="AD574" i="5"/>
  <c r="AD573" i="5"/>
  <c r="AD572" i="5"/>
  <c r="AD571" i="5"/>
  <c r="AD570" i="5"/>
  <c r="AD569" i="5"/>
  <c r="AD568" i="5"/>
  <c r="AD567" i="5"/>
  <c r="AD566" i="5"/>
  <c r="AD565" i="5"/>
  <c r="AD564" i="5"/>
  <c r="AD563" i="5"/>
  <c r="AD562" i="5"/>
  <c r="AD561" i="5"/>
  <c r="AD560" i="5"/>
  <c r="AD559" i="5"/>
  <c r="AD558" i="5"/>
  <c r="AD557" i="5"/>
  <c r="AD556" i="5"/>
  <c r="AD555" i="5"/>
  <c r="AD554" i="5"/>
  <c r="AD553" i="5"/>
  <c r="AD552" i="5"/>
  <c r="AD551" i="5"/>
  <c r="AD550" i="5"/>
  <c r="AD549" i="5"/>
  <c r="AD548" i="5"/>
  <c r="AD547" i="5"/>
  <c r="AD546" i="5"/>
  <c r="AD545" i="5"/>
  <c r="AD544" i="5"/>
  <c r="AD543" i="5"/>
  <c r="AD542" i="5"/>
  <c r="AD541" i="5"/>
  <c r="AD540" i="5"/>
  <c r="AD539" i="5"/>
  <c r="AD538" i="5"/>
  <c r="AD537" i="5"/>
  <c r="AD536" i="5"/>
  <c r="AD535" i="5"/>
  <c r="AD534" i="5"/>
  <c r="AD533" i="5"/>
  <c r="AD532" i="5"/>
  <c r="AD531" i="5"/>
  <c r="AD530" i="5"/>
  <c r="AD529" i="5"/>
  <c r="AD528" i="5"/>
  <c r="AD527" i="5"/>
  <c r="AD526" i="5"/>
  <c r="AD525" i="5"/>
  <c r="AD524" i="5"/>
  <c r="AD523" i="5"/>
  <c r="AD522" i="5"/>
  <c r="AD521" i="5"/>
  <c r="AD520" i="5"/>
  <c r="AD519" i="5"/>
  <c r="AD518" i="5"/>
  <c r="AD517" i="5"/>
  <c r="AD516" i="5"/>
  <c r="AD515" i="5"/>
  <c r="AD514" i="5"/>
  <c r="AD513" i="5"/>
  <c r="AD512" i="5"/>
  <c r="AD511" i="5"/>
  <c r="AD510" i="5"/>
  <c r="AD509" i="5"/>
  <c r="AD508" i="5"/>
  <c r="AD507" i="5"/>
  <c r="AD506" i="5"/>
  <c r="AD505" i="5"/>
  <c r="AD504" i="5"/>
  <c r="AD503" i="5"/>
  <c r="AD502" i="5"/>
  <c r="AD501" i="5"/>
  <c r="AD500" i="5"/>
  <c r="AD499" i="5"/>
  <c r="AD498" i="5"/>
  <c r="AD497" i="5"/>
  <c r="AD496" i="5"/>
  <c r="AD495" i="5"/>
  <c r="AD494" i="5"/>
  <c r="AD493" i="5"/>
  <c r="AD492" i="5"/>
  <c r="AD491" i="5"/>
  <c r="AD490" i="5"/>
  <c r="AD489" i="5"/>
  <c r="AD488" i="5"/>
  <c r="AD487" i="5"/>
  <c r="AD486" i="5"/>
  <c r="AD485" i="5"/>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9" i="5"/>
  <c r="AD58" i="5"/>
  <c r="AD57" i="5"/>
  <c r="AD56" i="5"/>
  <c r="AD55" i="5"/>
  <c r="AD54" i="5"/>
  <c r="AD53" i="5"/>
  <c r="AD52" i="5"/>
  <c r="AD51" i="5"/>
  <c r="AD50" i="5"/>
  <c r="AD49" i="5"/>
  <c r="AD48" i="5"/>
  <c r="AD47" i="5"/>
  <c r="AD46" i="5"/>
  <c r="AD45" i="5"/>
  <c r="AD44" i="5"/>
  <c r="AD43" i="5"/>
  <c r="AD42" i="5"/>
  <c r="AD41" i="5"/>
  <c r="AD40" i="5"/>
  <c r="AD39" i="5"/>
  <c r="AD38" i="5"/>
  <c r="AD37" i="5"/>
  <c r="AD36" i="5"/>
  <c r="AD35" i="5"/>
  <c r="AD34" i="5"/>
  <c r="AD33" i="5"/>
  <c r="AD32" i="5"/>
  <c r="AD31" i="5"/>
  <c r="AD30" i="5"/>
  <c r="AD29" i="5"/>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C7544" i="5"/>
  <c r="AC7543" i="5"/>
  <c r="AC7542" i="5"/>
  <c r="AC7541" i="5"/>
  <c r="AC7540" i="5"/>
  <c r="AC7539" i="5"/>
  <c r="AC7538" i="5"/>
  <c r="AC7537" i="5"/>
  <c r="AC7536" i="5"/>
  <c r="AC7535" i="5"/>
  <c r="AC7534" i="5"/>
  <c r="AC7533" i="5"/>
  <c r="AC7532" i="5"/>
  <c r="AC7531" i="5"/>
  <c r="AC7530" i="5"/>
  <c r="AC7529" i="5"/>
  <c r="AC7528" i="5"/>
  <c r="AC7527" i="5"/>
  <c r="AC7526" i="5"/>
  <c r="AC7525" i="5"/>
  <c r="AC7524" i="5"/>
  <c r="AC7523" i="5"/>
  <c r="AC7522" i="5"/>
  <c r="AC7521" i="5"/>
  <c r="AC7520" i="5"/>
  <c r="AC7519" i="5"/>
  <c r="AC7518" i="5"/>
  <c r="AC7517" i="5"/>
  <c r="AC7516" i="5"/>
  <c r="AC7515" i="5"/>
  <c r="AC7514" i="5"/>
  <c r="AC7513" i="5"/>
  <c r="AC7512" i="5"/>
  <c r="AC7511" i="5"/>
  <c r="AC7510" i="5"/>
  <c r="AC7509" i="5"/>
  <c r="AC7508" i="5"/>
  <c r="AC7507" i="5"/>
  <c r="AC7506" i="5"/>
  <c r="AC7505" i="5"/>
  <c r="AC7504" i="5"/>
  <c r="AC7503" i="5"/>
  <c r="AC7502" i="5"/>
  <c r="AC7501" i="5"/>
  <c r="AC7500" i="5"/>
  <c r="AC7499" i="5"/>
  <c r="AC7498" i="5"/>
  <c r="AC7497" i="5"/>
  <c r="AC7496" i="5"/>
  <c r="AC7495" i="5"/>
  <c r="AC7494" i="5"/>
  <c r="AC7493" i="5"/>
  <c r="AC7492" i="5"/>
  <c r="AC7491" i="5"/>
  <c r="AC7490" i="5"/>
  <c r="AC7489" i="5"/>
  <c r="AC7488" i="5"/>
  <c r="AC7487" i="5"/>
  <c r="AC7486" i="5"/>
  <c r="AC7485" i="5"/>
  <c r="AC7484" i="5"/>
  <c r="AC7483" i="5"/>
  <c r="AC7482" i="5"/>
  <c r="AC7481" i="5"/>
  <c r="AC7480" i="5"/>
  <c r="AC7479" i="5"/>
  <c r="AC7478" i="5"/>
  <c r="AC7477" i="5"/>
  <c r="AC7476" i="5"/>
  <c r="AC7475" i="5"/>
  <c r="AC7474" i="5"/>
  <c r="AC7473" i="5"/>
  <c r="AC7472" i="5"/>
  <c r="AC7471" i="5"/>
  <c r="AC7470" i="5"/>
  <c r="AC7469" i="5"/>
  <c r="AC7468" i="5"/>
  <c r="AC7467" i="5"/>
  <c r="AC7466" i="5"/>
  <c r="AC7465" i="5"/>
  <c r="AC7464" i="5"/>
  <c r="AC7463" i="5"/>
  <c r="AC7462" i="5"/>
  <c r="AC7461" i="5"/>
  <c r="AC7460" i="5"/>
  <c r="AC7459" i="5"/>
  <c r="AC7458" i="5"/>
  <c r="AC7457" i="5"/>
  <c r="AC7456" i="5"/>
  <c r="AC7455" i="5"/>
  <c r="AC7454" i="5"/>
  <c r="AC7453" i="5"/>
  <c r="AC7452" i="5"/>
  <c r="AC7451" i="5"/>
  <c r="AC7450" i="5"/>
  <c r="AC7449" i="5"/>
  <c r="AC7448" i="5"/>
  <c r="AC7447" i="5"/>
  <c r="AC7446" i="5"/>
  <c r="AC7445" i="5"/>
  <c r="AC7444" i="5"/>
  <c r="AC7443" i="5"/>
  <c r="AC7442" i="5"/>
  <c r="AC7441" i="5"/>
  <c r="AC7440" i="5"/>
  <c r="AC7439" i="5"/>
  <c r="AC7438" i="5"/>
  <c r="AC7437" i="5"/>
  <c r="AC7436" i="5"/>
  <c r="AC7435" i="5"/>
  <c r="AC7434" i="5"/>
  <c r="AC7433" i="5"/>
  <c r="AC7432" i="5"/>
  <c r="AC7431" i="5"/>
  <c r="AC7430" i="5"/>
  <c r="AC7429" i="5"/>
  <c r="AC7428" i="5"/>
  <c r="AC7427" i="5"/>
  <c r="AC7426" i="5"/>
  <c r="AC7425" i="5"/>
  <c r="AC7424" i="5"/>
  <c r="AC7423" i="5"/>
  <c r="AC7422" i="5"/>
  <c r="AC7421" i="5"/>
  <c r="AC7420" i="5"/>
  <c r="AC7419" i="5"/>
  <c r="AC7418" i="5"/>
  <c r="AC7417" i="5"/>
  <c r="AC7416" i="5"/>
  <c r="AC7415" i="5"/>
  <c r="AC7414" i="5"/>
  <c r="AC7413" i="5"/>
  <c r="AC7412" i="5"/>
  <c r="AC7411" i="5"/>
  <c r="AC7410" i="5"/>
  <c r="AC7409" i="5"/>
  <c r="AC7408" i="5"/>
  <c r="AC7407" i="5"/>
  <c r="AC7406" i="5"/>
  <c r="AC7405" i="5"/>
  <c r="AC7404" i="5"/>
  <c r="AC7403" i="5"/>
  <c r="AC7402" i="5"/>
  <c r="AC7401" i="5"/>
  <c r="AC7400" i="5"/>
  <c r="AC7399" i="5"/>
  <c r="AC7398" i="5"/>
  <c r="AC7397" i="5"/>
  <c r="AC7396" i="5"/>
  <c r="AC7395" i="5"/>
  <c r="AC7394" i="5"/>
  <c r="AC7393" i="5"/>
  <c r="AC7392" i="5"/>
  <c r="AC7391" i="5"/>
  <c r="AC7390" i="5"/>
  <c r="AC7389" i="5"/>
  <c r="AC7388" i="5"/>
  <c r="AC7387" i="5"/>
  <c r="AC7386" i="5"/>
  <c r="AC7385" i="5"/>
  <c r="AC7384" i="5"/>
  <c r="AC7383" i="5"/>
  <c r="AC7382" i="5"/>
  <c r="AC7381" i="5"/>
  <c r="AC7380" i="5"/>
  <c r="AC7379" i="5"/>
  <c r="AC7378" i="5"/>
  <c r="AC7377" i="5"/>
  <c r="AC7376" i="5"/>
  <c r="AC7375" i="5"/>
  <c r="AC7374" i="5"/>
  <c r="AC7373" i="5"/>
  <c r="AC7372" i="5"/>
  <c r="AC7371" i="5"/>
  <c r="AC7370" i="5"/>
  <c r="AC7369" i="5"/>
  <c r="AC7368" i="5"/>
  <c r="AC7367" i="5"/>
  <c r="AC7366" i="5"/>
  <c r="AC7365" i="5"/>
  <c r="AC7364" i="5"/>
  <c r="AC7363" i="5"/>
  <c r="AC7362" i="5"/>
  <c r="AC7361" i="5"/>
  <c r="AC7360" i="5"/>
  <c r="AC7359" i="5"/>
  <c r="AC7358" i="5"/>
  <c r="AC7357" i="5"/>
  <c r="AC7356" i="5"/>
  <c r="AC7355" i="5"/>
  <c r="AC7354" i="5"/>
  <c r="AC7353" i="5"/>
  <c r="AC7352" i="5"/>
  <c r="AC7351" i="5"/>
  <c r="AC7350" i="5"/>
  <c r="AC7349" i="5"/>
  <c r="AC7348" i="5"/>
  <c r="AC7347" i="5"/>
  <c r="AC7346" i="5"/>
  <c r="AC7345" i="5"/>
  <c r="AC7344" i="5"/>
  <c r="AC7343" i="5"/>
  <c r="AC7342" i="5"/>
  <c r="AC7341" i="5"/>
  <c r="AC7340" i="5"/>
  <c r="AC7339" i="5"/>
  <c r="AC7338" i="5"/>
  <c r="AC7337" i="5"/>
  <c r="AC7336" i="5"/>
  <c r="AC7335" i="5"/>
  <c r="AC7334" i="5"/>
  <c r="AC7333" i="5"/>
  <c r="AC7332" i="5"/>
  <c r="AC7331" i="5"/>
  <c r="AC7330" i="5"/>
  <c r="AC7329" i="5"/>
  <c r="AC7328" i="5"/>
  <c r="AC7327" i="5"/>
  <c r="AC7326" i="5"/>
  <c r="AC7325" i="5"/>
  <c r="AC7324" i="5"/>
  <c r="AC7323" i="5"/>
  <c r="AC7322" i="5"/>
  <c r="AC7321" i="5"/>
  <c r="AC7320" i="5"/>
  <c r="AC7319" i="5"/>
  <c r="AC7318" i="5"/>
  <c r="AC7317" i="5"/>
  <c r="AC7316" i="5"/>
  <c r="AC7315" i="5"/>
  <c r="AC7314" i="5"/>
  <c r="AC7313" i="5"/>
  <c r="AC7312" i="5"/>
  <c r="AC7311" i="5"/>
  <c r="AC7310" i="5"/>
  <c r="AC7309" i="5"/>
  <c r="AC7308" i="5"/>
  <c r="AC7307" i="5"/>
  <c r="AC7306" i="5"/>
  <c r="AC7305" i="5"/>
  <c r="AC7304" i="5"/>
  <c r="AC7303" i="5"/>
  <c r="AC7302" i="5"/>
  <c r="AC7301" i="5"/>
  <c r="AC7300" i="5"/>
  <c r="AC7299" i="5"/>
  <c r="AC7298" i="5"/>
  <c r="AC7297" i="5"/>
  <c r="AC7296" i="5"/>
  <c r="AC7295" i="5"/>
  <c r="AC7294" i="5"/>
  <c r="AC7293" i="5"/>
  <c r="AC7292" i="5"/>
  <c r="AC7291" i="5"/>
  <c r="AC7290" i="5"/>
  <c r="AC7289" i="5"/>
  <c r="AC7288" i="5"/>
  <c r="AC7287" i="5"/>
  <c r="AC7286" i="5"/>
  <c r="AC7285" i="5"/>
  <c r="AC7284" i="5"/>
  <c r="AC7283" i="5"/>
  <c r="AC7282" i="5"/>
  <c r="AC7281" i="5"/>
  <c r="AC7280" i="5"/>
  <c r="AC7279" i="5"/>
  <c r="AC7278" i="5"/>
  <c r="AC7277" i="5"/>
  <c r="AC7276" i="5"/>
  <c r="AC7275" i="5"/>
  <c r="AC7274" i="5"/>
  <c r="AC7273" i="5"/>
  <c r="AC7272" i="5"/>
  <c r="AC7271" i="5"/>
  <c r="AC7270" i="5"/>
  <c r="AC7269" i="5"/>
  <c r="AC7268" i="5"/>
  <c r="AC7267" i="5"/>
  <c r="AC7266" i="5"/>
  <c r="AC7265" i="5"/>
  <c r="AC7264" i="5"/>
  <c r="AC7263" i="5"/>
  <c r="AC7262" i="5"/>
  <c r="AC7261" i="5"/>
  <c r="AC7260" i="5"/>
  <c r="AC7259" i="5"/>
  <c r="AC7258" i="5"/>
  <c r="AC7257" i="5"/>
  <c r="AC7256" i="5"/>
  <c r="AC7255" i="5"/>
  <c r="AC7254" i="5"/>
  <c r="AC7253" i="5"/>
  <c r="AC7252" i="5"/>
  <c r="AC7251" i="5"/>
  <c r="AC7250" i="5"/>
  <c r="AC7249" i="5"/>
  <c r="AC7248" i="5"/>
  <c r="AC7247" i="5"/>
  <c r="AC7246" i="5"/>
  <c r="AC7245" i="5"/>
  <c r="AC7244" i="5"/>
  <c r="AC7243" i="5"/>
  <c r="AC7242" i="5"/>
  <c r="AC7241" i="5"/>
  <c r="AC7240" i="5"/>
  <c r="AC7239" i="5"/>
  <c r="AC7238" i="5"/>
  <c r="AC7237" i="5"/>
  <c r="AC7236" i="5"/>
  <c r="AC7235" i="5"/>
  <c r="AC7234" i="5"/>
  <c r="AC7233" i="5"/>
  <c r="AC7232" i="5"/>
  <c r="AC7231" i="5"/>
  <c r="AC7230" i="5"/>
  <c r="AC7229" i="5"/>
  <c r="AC7228" i="5"/>
  <c r="AC7227" i="5"/>
  <c r="AC7226" i="5"/>
  <c r="AC7225" i="5"/>
  <c r="AC7224" i="5"/>
  <c r="AC7223" i="5"/>
  <c r="AC7222" i="5"/>
  <c r="AC7221" i="5"/>
  <c r="AC7220" i="5"/>
  <c r="AC7219" i="5"/>
  <c r="AC7218" i="5"/>
  <c r="AC7217" i="5"/>
  <c r="AC7216" i="5"/>
  <c r="AC7215" i="5"/>
  <c r="AC7214" i="5"/>
  <c r="AC7213" i="5"/>
  <c r="AC7212" i="5"/>
  <c r="AC7211" i="5"/>
  <c r="AC7210" i="5"/>
  <c r="AC7209" i="5"/>
  <c r="AC7208" i="5"/>
  <c r="AC7207" i="5"/>
  <c r="AC7206" i="5"/>
  <c r="AC7205" i="5"/>
  <c r="AC7204" i="5"/>
  <c r="AC7203" i="5"/>
  <c r="AC7202" i="5"/>
  <c r="AC7201" i="5"/>
  <c r="AC7200" i="5"/>
  <c r="AC7199" i="5"/>
  <c r="AC7198" i="5"/>
  <c r="AC7197" i="5"/>
  <c r="AC7196" i="5"/>
  <c r="AC7195" i="5"/>
  <c r="AC7194" i="5"/>
  <c r="AC7193" i="5"/>
  <c r="AC7192" i="5"/>
  <c r="AC7191" i="5"/>
  <c r="AC7190" i="5"/>
  <c r="AC7189" i="5"/>
  <c r="AC7188" i="5"/>
  <c r="AC7187" i="5"/>
  <c r="AC7186" i="5"/>
  <c r="AC7185" i="5"/>
  <c r="AC7184" i="5"/>
  <c r="AC7183" i="5"/>
  <c r="AC7182" i="5"/>
  <c r="AC7181" i="5"/>
  <c r="AC7180" i="5"/>
  <c r="AC7179" i="5"/>
  <c r="AC7178" i="5"/>
  <c r="AC7177" i="5"/>
  <c r="AC7176" i="5"/>
  <c r="AC7175" i="5"/>
  <c r="AC7174" i="5"/>
  <c r="AC7173" i="5"/>
  <c r="AC7172" i="5"/>
  <c r="AC7171" i="5"/>
  <c r="AC7170" i="5"/>
  <c r="AC7169" i="5"/>
  <c r="AC7168" i="5"/>
  <c r="AC7167" i="5"/>
  <c r="AC7166" i="5"/>
  <c r="AC7165" i="5"/>
  <c r="AC7164" i="5"/>
  <c r="AC7163" i="5"/>
  <c r="AC7162" i="5"/>
  <c r="AC7161" i="5"/>
  <c r="AC7160" i="5"/>
  <c r="AC7159" i="5"/>
  <c r="AC7158" i="5"/>
  <c r="AC7157" i="5"/>
  <c r="AC7156" i="5"/>
  <c r="AC7155" i="5"/>
  <c r="AC7154" i="5"/>
  <c r="AC7153" i="5"/>
  <c r="AC7152" i="5"/>
  <c r="AC7151" i="5"/>
  <c r="AC7150" i="5"/>
  <c r="AC7149" i="5"/>
  <c r="AC7148" i="5"/>
  <c r="AC7147" i="5"/>
  <c r="AC7146" i="5"/>
  <c r="AC7145" i="5"/>
  <c r="AC7144" i="5"/>
  <c r="AC7143" i="5"/>
  <c r="AC7142" i="5"/>
  <c r="AC7141" i="5"/>
  <c r="AC7140" i="5"/>
  <c r="AC7139" i="5"/>
  <c r="AC7138" i="5"/>
  <c r="AC7137" i="5"/>
  <c r="AC7136" i="5"/>
  <c r="AC7135" i="5"/>
  <c r="AC7134" i="5"/>
  <c r="AC7133" i="5"/>
  <c r="AC7132" i="5"/>
  <c r="AC7131" i="5"/>
  <c r="AC7130" i="5"/>
  <c r="AC7129" i="5"/>
  <c r="AC7128" i="5"/>
  <c r="AC7127" i="5"/>
  <c r="AC7126" i="5"/>
  <c r="AC7125" i="5"/>
  <c r="AC7124" i="5"/>
  <c r="AC7123" i="5"/>
  <c r="AC7122" i="5"/>
  <c r="AC7121" i="5"/>
  <c r="AC7120" i="5"/>
  <c r="AC7119" i="5"/>
  <c r="AC7118" i="5"/>
  <c r="AC7117" i="5"/>
  <c r="AC7116" i="5"/>
  <c r="AC7115" i="5"/>
  <c r="AC7114" i="5"/>
  <c r="AC7113" i="5"/>
  <c r="AC7112" i="5"/>
  <c r="AC7111" i="5"/>
  <c r="AC7110" i="5"/>
  <c r="AC7109" i="5"/>
  <c r="AC7108" i="5"/>
  <c r="AC7107" i="5"/>
  <c r="AC7106" i="5"/>
  <c r="AC7105" i="5"/>
  <c r="AC7104" i="5"/>
  <c r="AC7103" i="5"/>
  <c r="AC7102" i="5"/>
  <c r="AC7101" i="5"/>
  <c r="AC7100" i="5"/>
  <c r="AC7099" i="5"/>
  <c r="AC7098" i="5"/>
  <c r="AC7097" i="5"/>
  <c r="AC7096" i="5"/>
  <c r="AC7095" i="5"/>
  <c r="AC7094" i="5"/>
  <c r="AC7093" i="5"/>
  <c r="AC7092" i="5"/>
  <c r="AC7091" i="5"/>
  <c r="AC7090" i="5"/>
  <c r="AC7089" i="5"/>
  <c r="AC7088" i="5"/>
  <c r="AC7087" i="5"/>
  <c r="AC7086" i="5"/>
  <c r="AC7085" i="5"/>
  <c r="AC7084" i="5"/>
  <c r="AC7083" i="5"/>
  <c r="AC7082" i="5"/>
  <c r="AC7081" i="5"/>
  <c r="AC7080" i="5"/>
  <c r="AC7079" i="5"/>
  <c r="AC7078" i="5"/>
  <c r="AC7077" i="5"/>
  <c r="AC7076" i="5"/>
  <c r="AC7075" i="5"/>
  <c r="AC7074" i="5"/>
  <c r="AC7073" i="5"/>
  <c r="AC7072" i="5"/>
  <c r="AC7071" i="5"/>
  <c r="AC7070" i="5"/>
  <c r="AC7069" i="5"/>
  <c r="AC7068" i="5"/>
  <c r="AC7067" i="5"/>
  <c r="AC7066" i="5"/>
  <c r="AC7065" i="5"/>
  <c r="AC7064" i="5"/>
  <c r="AC7063" i="5"/>
  <c r="AC7062" i="5"/>
  <c r="AC7061" i="5"/>
  <c r="AC7060" i="5"/>
  <c r="AC7059" i="5"/>
  <c r="AC7058" i="5"/>
  <c r="AC7057" i="5"/>
  <c r="AC7056" i="5"/>
  <c r="AC7055" i="5"/>
  <c r="AC7054" i="5"/>
  <c r="AC7053" i="5"/>
  <c r="AC7052" i="5"/>
  <c r="AC7051" i="5"/>
  <c r="AC7050" i="5"/>
  <c r="AC7049" i="5"/>
  <c r="AC7048" i="5"/>
  <c r="AC7047" i="5"/>
  <c r="AC7046" i="5"/>
  <c r="AC7045" i="5"/>
  <c r="AC7044" i="5"/>
  <c r="AC7043" i="5"/>
  <c r="AC7042" i="5"/>
  <c r="AC7041" i="5"/>
  <c r="AC7040" i="5"/>
  <c r="AC7039" i="5"/>
  <c r="AC7038" i="5"/>
  <c r="AC7037" i="5"/>
  <c r="AC7036" i="5"/>
  <c r="AC7035" i="5"/>
  <c r="AC7034" i="5"/>
  <c r="AC7033" i="5"/>
  <c r="AC7032" i="5"/>
  <c r="AC7031" i="5"/>
  <c r="AC7030" i="5"/>
  <c r="AC7029" i="5"/>
  <c r="AC7028" i="5"/>
  <c r="AC7027" i="5"/>
  <c r="AC7026" i="5"/>
  <c r="AC7025" i="5"/>
  <c r="AC7024" i="5"/>
  <c r="AC7023" i="5"/>
  <c r="AC7022" i="5"/>
  <c r="AC7021" i="5"/>
  <c r="AC7020" i="5"/>
  <c r="AC7019" i="5"/>
  <c r="AC7018" i="5"/>
  <c r="AC7017" i="5"/>
  <c r="AC7016" i="5"/>
  <c r="AC7015" i="5"/>
  <c r="AC7014" i="5"/>
  <c r="AC7013" i="5"/>
  <c r="AC7012" i="5"/>
  <c r="AC7011" i="5"/>
  <c r="AC7010" i="5"/>
  <c r="AC7009" i="5"/>
  <c r="AC7008" i="5"/>
  <c r="AC7007" i="5"/>
  <c r="AC7006" i="5"/>
  <c r="AC7005" i="5"/>
  <c r="AC7004" i="5"/>
  <c r="AC7003" i="5"/>
  <c r="AC7002" i="5"/>
  <c r="AC7001" i="5"/>
  <c r="AC7000" i="5"/>
  <c r="AC6999" i="5"/>
  <c r="AC6998" i="5"/>
  <c r="AC6997" i="5"/>
  <c r="AC6996" i="5"/>
  <c r="AC6995" i="5"/>
  <c r="AC6994" i="5"/>
  <c r="AC6993" i="5"/>
  <c r="AC6992" i="5"/>
  <c r="AC6991" i="5"/>
  <c r="AC6990" i="5"/>
  <c r="AC6989" i="5"/>
  <c r="AC6988" i="5"/>
  <c r="AC6987" i="5"/>
  <c r="AC6986" i="5"/>
  <c r="AC6985" i="5"/>
  <c r="AC6984" i="5"/>
  <c r="AC6983" i="5"/>
  <c r="AC6982" i="5"/>
  <c r="AC6981" i="5"/>
  <c r="AC6980" i="5"/>
  <c r="AC6979" i="5"/>
  <c r="AC6978" i="5"/>
  <c r="AC6977" i="5"/>
  <c r="AC6976" i="5"/>
  <c r="AC6975" i="5"/>
  <c r="AC6974" i="5"/>
  <c r="AC6973" i="5"/>
  <c r="AC6972" i="5"/>
  <c r="AC6971" i="5"/>
  <c r="AC6970" i="5"/>
  <c r="AC6969" i="5"/>
  <c r="AC6968" i="5"/>
  <c r="AC6967" i="5"/>
  <c r="AC6966" i="5"/>
  <c r="AC6965" i="5"/>
  <c r="AC6964" i="5"/>
  <c r="AC6963" i="5"/>
  <c r="AC6962" i="5"/>
  <c r="AC6961" i="5"/>
  <c r="AC6960" i="5"/>
  <c r="AC6959" i="5"/>
  <c r="AC6958" i="5"/>
  <c r="AC6957" i="5"/>
  <c r="AC6956" i="5"/>
  <c r="AC6955" i="5"/>
  <c r="AC6954" i="5"/>
  <c r="AC6953" i="5"/>
  <c r="AC6952" i="5"/>
  <c r="AC6951" i="5"/>
  <c r="AC6950" i="5"/>
  <c r="AC6949" i="5"/>
  <c r="AC6948" i="5"/>
  <c r="AC6947" i="5"/>
  <c r="AC6946" i="5"/>
  <c r="AC6945" i="5"/>
  <c r="AC6944" i="5"/>
  <c r="AC6943" i="5"/>
  <c r="AC6942" i="5"/>
  <c r="AC6941" i="5"/>
  <c r="AC6940" i="5"/>
  <c r="AC6939" i="5"/>
  <c r="AC6938" i="5"/>
  <c r="AC6937" i="5"/>
  <c r="AC6936" i="5"/>
  <c r="AC6935" i="5"/>
  <c r="AC6934" i="5"/>
  <c r="AC6933" i="5"/>
  <c r="AC6932" i="5"/>
  <c r="AC6931" i="5"/>
  <c r="AC6930" i="5"/>
  <c r="AC6929" i="5"/>
  <c r="AC6928" i="5"/>
  <c r="AC6927" i="5"/>
  <c r="AC6926" i="5"/>
  <c r="AC6925" i="5"/>
  <c r="AC6924" i="5"/>
  <c r="AC6923" i="5"/>
  <c r="AC6922" i="5"/>
  <c r="AC6921" i="5"/>
  <c r="AC6920" i="5"/>
  <c r="AC6919" i="5"/>
  <c r="AC6918" i="5"/>
  <c r="AC6917" i="5"/>
  <c r="AC6916" i="5"/>
  <c r="AC6915" i="5"/>
  <c r="AC6914" i="5"/>
  <c r="AC6913" i="5"/>
  <c r="AC6912" i="5"/>
  <c r="AC6911" i="5"/>
  <c r="AC6910" i="5"/>
  <c r="AC6909" i="5"/>
  <c r="AC6908" i="5"/>
  <c r="AC6907" i="5"/>
  <c r="AC6906" i="5"/>
  <c r="AC6905" i="5"/>
  <c r="AC6904" i="5"/>
  <c r="AC6903" i="5"/>
  <c r="AC6902" i="5"/>
  <c r="AC6901" i="5"/>
  <c r="AC6900" i="5"/>
  <c r="AC6899" i="5"/>
  <c r="AC6898" i="5"/>
  <c r="AC6897" i="5"/>
  <c r="AC6896" i="5"/>
  <c r="AC6895" i="5"/>
  <c r="AC6894" i="5"/>
  <c r="AC6893" i="5"/>
  <c r="AC6892" i="5"/>
  <c r="AC6891" i="5"/>
  <c r="AC6890" i="5"/>
  <c r="AC6889" i="5"/>
  <c r="AC6888" i="5"/>
  <c r="AC6887" i="5"/>
  <c r="AC6886" i="5"/>
  <c r="AC6885" i="5"/>
  <c r="AC6884" i="5"/>
  <c r="AC6883" i="5"/>
  <c r="AC6882" i="5"/>
  <c r="AC6881" i="5"/>
  <c r="AC6880" i="5"/>
  <c r="AC6879" i="5"/>
  <c r="AC6878" i="5"/>
  <c r="AC6877" i="5"/>
  <c r="AC6876" i="5"/>
  <c r="AC6875" i="5"/>
  <c r="AC6874" i="5"/>
  <c r="AC6873" i="5"/>
  <c r="AC6872" i="5"/>
  <c r="AC6871" i="5"/>
  <c r="AC6870" i="5"/>
  <c r="AC6869" i="5"/>
  <c r="AC6868" i="5"/>
  <c r="AC6867" i="5"/>
  <c r="AC6866" i="5"/>
  <c r="AC6865" i="5"/>
  <c r="AC6864" i="5"/>
  <c r="AC6863" i="5"/>
  <c r="AC6862" i="5"/>
  <c r="AC6861" i="5"/>
  <c r="AC6860" i="5"/>
  <c r="AC6859" i="5"/>
  <c r="AC6858" i="5"/>
  <c r="AC6857" i="5"/>
  <c r="AC6856" i="5"/>
  <c r="AC6855" i="5"/>
  <c r="AC6854" i="5"/>
  <c r="AC6853" i="5"/>
  <c r="AC6852" i="5"/>
  <c r="AC6851" i="5"/>
  <c r="AC6850" i="5"/>
  <c r="AC6849" i="5"/>
  <c r="AC6848" i="5"/>
  <c r="AC6847" i="5"/>
  <c r="AC6846" i="5"/>
  <c r="AC6845" i="5"/>
  <c r="AC6844" i="5"/>
  <c r="AC6843" i="5"/>
  <c r="AC6842" i="5"/>
  <c r="AC6841" i="5"/>
  <c r="AC6840" i="5"/>
  <c r="AC6839" i="5"/>
  <c r="AC6838" i="5"/>
  <c r="AC6837" i="5"/>
  <c r="AC6836" i="5"/>
  <c r="AC6835" i="5"/>
  <c r="AC6834" i="5"/>
  <c r="AC6833" i="5"/>
  <c r="AC6832" i="5"/>
  <c r="AC6831" i="5"/>
  <c r="AC6830" i="5"/>
  <c r="AC6829" i="5"/>
  <c r="AC6828" i="5"/>
  <c r="AC6827" i="5"/>
  <c r="AC6826" i="5"/>
  <c r="AC6825" i="5"/>
  <c r="AC6824" i="5"/>
  <c r="AC6823" i="5"/>
  <c r="AC6822" i="5"/>
  <c r="AC6821" i="5"/>
  <c r="AC6820" i="5"/>
  <c r="AC6819" i="5"/>
  <c r="AC6818" i="5"/>
  <c r="AC6817" i="5"/>
  <c r="AC6816" i="5"/>
  <c r="AC6815" i="5"/>
  <c r="AC6814" i="5"/>
  <c r="AC6813" i="5"/>
  <c r="AC6812" i="5"/>
  <c r="AC6811" i="5"/>
  <c r="AC6810" i="5"/>
  <c r="AC6809" i="5"/>
  <c r="AC6808" i="5"/>
  <c r="AC6807" i="5"/>
  <c r="AC6806" i="5"/>
  <c r="AC6805" i="5"/>
  <c r="AC6804" i="5"/>
  <c r="AC6803" i="5"/>
  <c r="AC6802" i="5"/>
  <c r="AC6801" i="5"/>
  <c r="AC6800" i="5"/>
  <c r="AC6799" i="5"/>
  <c r="AC6798" i="5"/>
  <c r="AC6797" i="5"/>
  <c r="AC6796" i="5"/>
  <c r="AC6795" i="5"/>
  <c r="AC6794" i="5"/>
  <c r="AC6793" i="5"/>
  <c r="AC6792" i="5"/>
  <c r="AC6791" i="5"/>
  <c r="AC6790" i="5"/>
  <c r="AC6789" i="5"/>
  <c r="AC6788" i="5"/>
  <c r="AC6787" i="5"/>
  <c r="AC6786" i="5"/>
  <c r="AC6785" i="5"/>
  <c r="AC6784" i="5"/>
  <c r="AC6783" i="5"/>
  <c r="AC6782" i="5"/>
  <c r="AC6781" i="5"/>
  <c r="AC6780" i="5"/>
  <c r="AC6779" i="5"/>
  <c r="AC6778" i="5"/>
  <c r="AC6777" i="5"/>
  <c r="AC6776" i="5"/>
  <c r="AC6775" i="5"/>
  <c r="AC6774" i="5"/>
  <c r="AC6773" i="5"/>
  <c r="AC6772" i="5"/>
  <c r="AC6771" i="5"/>
  <c r="AC6770" i="5"/>
  <c r="AC6769" i="5"/>
  <c r="AC6768" i="5"/>
  <c r="AC6767" i="5"/>
  <c r="AC6766" i="5"/>
  <c r="AC6765" i="5"/>
  <c r="AC6764" i="5"/>
  <c r="AC6763" i="5"/>
  <c r="AC6762" i="5"/>
  <c r="AC6761" i="5"/>
  <c r="AC6760" i="5"/>
  <c r="AC6759" i="5"/>
  <c r="AC6758" i="5"/>
  <c r="AC6757" i="5"/>
  <c r="AC6756" i="5"/>
  <c r="AC6755" i="5"/>
  <c r="AC6754" i="5"/>
  <c r="AC6753" i="5"/>
  <c r="AC6752" i="5"/>
  <c r="AC6751" i="5"/>
  <c r="AC6750" i="5"/>
  <c r="AC6749" i="5"/>
  <c r="AC6748" i="5"/>
  <c r="AC6747" i="5"/>
  <c r="AC6746" i="5"/>
  <c r="AC6745" i="5"/>
  <c r="AC6744" i="5"/>
  <c r="AC6743" i="5"/>
  <c r="AC6742" i="5"/>
  <c r="AC6741" i="5"/>
  <c r="AC6740" i="5"/>
  <c r="AC6739" i="5"/>
  <c r="AC6738" i="5"/>
  <c r="AC6737" i="5"/>
  <c r="AC6736" i="5"/>
  <c r="AC6735" i="5"/>
  <c r="AC6734" i="5"/>
  <c r="AC6733" i="5"/>
  <c r="AC6732" i="5"/>
  <c r="AC6731" i="5"/>
  <c r="AC6730" i="5"/>
  <c r="AC6729" i="5"/>
  <c r="AC6728" i="5"/>
  <c r="AC6727" i="5"/>
  <c r="AC6726" i="5"/>
  <c r="AC6725" i="5"/>
  <c r="AC6724" i="5"/>
  <c r="AC6723" i="5"/>
  <c r="AC6722" i="5"/>
  <c r="AC6721" i="5"/>
  <c r="AC6720" i="5"/>
  <c r="AC6719" i="5"/>
  <c r="AC6718" i="5"/>
  <c r="AC6717" i="5"/>
  <c r="AC6716" i="5"/>
  <c r="AC6715" i="5"/>
  <c r="AC6714" i="5"/>
  <c r="AC6713" i="5"/>
  <c r="AC6712" i="5"/>
  <c r="AC6711" i="5"/>
  <c r="AC6710" i="5"/>
  <c r="AC6709" i="5"/>
  <c r="AC6708" i="5"/>
  <c r="AC6707" i="5"/>
  <c r="AC6706" i="5"/>
  <c r="AC6705" i="5"/>
  <c r="AC6704" i="5"/>
  <c r="AC6703" i="5"/>
  <c r="AC6702" i="5"/>
  <c r="AC6701" i="5"/>
  <c r="AC6700" i="5"/>
  <c r="AC6699" i="5"/>
  <c r="AC6698" i="5"/>
  <c r="AC6697" i="5"/>
  <c r="AC6696" i="5"/>
  <c r="AC6695" i="5"/>
  <c r="AC6694" i="5"/>
  <c r="AC6693" i="5"/>
  <c r="AC6692" i="5"/>
  <c r="AC6691" i="5"/>
  <c r="AC6690" i="5"/>
  <c r="AC6689" i="5"/>
  <c r="AC6688" i="5"/>
  <c r="AC6687" i="5"/>
  <c r="AC6686" i="5"/>
  <c r="AC6685" i="5"/>
  <c r="AC6684" i="5"/>
  <c r="AC6683" i="5"/>
  <c r="AC6682" i="5"/>
  <c r="AC6681" i="5"/>
  <c r="AC6680" i="5"/>
  <c r="AC6679" i="5"/>
  <c r="AC6678" i="5"/>
  <c r="AC6677" i="5"/>
  <c r="AC6676" i="5"/>
  <c r="AC6675" i="5"/>
  <c r="AC6674" i="5"/>
  <c r="AC6673" i="5"/>
  <c r="AC6672" i="5"/>
  <c r="AC6671" i="5"/>
  <c r="AC6670" i="5"/>
  <c r="AC6669" i="5"/>
  <c r="AC6668" i="5"/>
  <c r="AC6667" i="5"/>
  <c r="AC6666" i="5"/>
  <c r="AC6665" i="5"/>
  <c r="AC6664" i="5"/>
  <c r="AC6663" i="5"/>
  <c r="AC6662" i="5"/>
  <c r="AC6661" i="5"/>
  <c r="AC6660" i="5"/>
  <c r="AC6659" i="5"/>
  <c r="AC6658" i="5"/>
  <c r="AC6657" i="5"/>
  <c r="AC6656" i="5"/>
  <c r="AC6655" i="5"/>
  <c r="AC6654" i="5"/>
  <c r="AC6653" i="5"/>
  <c r="AC6652" i="5"/>
  <c r="AC6651" i="5"/>
  <c r="AC6650" i="5"/>
  <c r="AC6649" i="5"/>
  <c r="AC6648" i="5"/>
  <c r="AC6647" i="5"/>
  <c r="AC6646" i="5"/>
  <c r="AC6645" i="5"/>
  <c r="AC6644" i="5"/>
  <c r="AC6643" i="5"/>
  <c r="AC6642" i="5"/>
  <c r="AC6641" i="5"/>
  <c r="AC6640" i="5"/>
  <c r="AC6639" i="5"/>
  <c r="AC6638" i="5"/>
  <c r="AC6637" i="5"/>
  <c r="AC6636" i="5"/>
  <c r="AC6635" i="5"/>
  <c r="AC6634" i="5"/>
  <c r="AC6633" i="5"/>
  <c r="AC6632" i="5"/>
  <c r="AC6631" i="5"/>
  <c r="AC6630" i="5"/>
  <c r="AC6629" i="5"/>
  <c r="AC6628" i="5"/>
  <c r="AC6627" i="5"/>
  <c r="AC6626" i="5"/>
  <c r="AC6625" i="5"/>
  <c r="AC6624" i="5"/>
  <c r="AC6623" i="5"/>
  <c r="AC6622" i="5"/>
  <c r="AC6621" i="5"/>
  <c r="AC6620" i="5"/>
  <c r="AC6619" i="5"/>
  <c r="AC6618" i="5"/>
  <c r="AC6617" i="5"/>
  <c r="AC6616" i="5"/>
  <c r="AC6615" i="5"/>
  <c r="AC6614" i="5"/>
  <c r="AC6613" i="5"/>
  <c r="AC6612" i="5"/>
  <c r="AC6611" i="5"/>
  <c r="AC6610" i="5"/>
  <c r="AC6609" i="5"/>
  <c r="AC6608" i="5"/>
  <c r="AC6607" i="5"/>
  <c r="AC6606" i="5"/>
  <c r="AC6605" i="5"/>
  <c r="AC6604" i="5"/>
  <c r="AC6603" i="5"/>
  <c r="AC6602" i="5"/>
  <c r="AC6601" i="5"/>
  <c r="AC6600" i="5"/>
  <c r="AC6599" i="5"/>
  <c r="AC6598" i="5"/>
  <c r="AC6597" i="5"/>
  <c r="AC6596" i="5"/>
  <c r="AC6595" i="5"/>
  <c r="AC6594" i="5"/>
  <c r="AC6593" i="5"/>
  <c r="AC6592" i="5"/>
  <c r="AC6591" i="5"/>
  <c r="AC6590" i="5"/>
  <c r="AC6589" i="5"/>
  <c r="AC6588" i="5"/>
  <c r="AC6587" i="5"/>
  <c r="AC6586" i="5"/>
  <c r="AC6585" i="5"/>
  <c r="AC6584" i="5"/>
  <c r="AC6583" i="5"/>
  <c r="AC6582" i="5"/>
  <c r="AC6581" i="5"/>
  <c r="AC6580" i="5"/>
  <c r="AC6579" i="5"/>
  <c r="AC6578" i="5"/>
  <c r="AC6577" i="5"/>
  <c r="AC6576" i="5"/>
  <c r="AC6575" i="5"/>
  <c r="AC6574" i="5"/>
  <c r="AC6573" i="5"/>
  <c r="AC6572" i="5"/>
  <c r="AC6571" i="5"/>
  <c r="AC6570" i="5"/>
  <c r="AC6569" i="5"/>
  <c r="AC6568" i="5"/>
  <c r="AC6567" i="5"/>
  <c r="AC6566" i="5"/>
  <c r="AC6565" i="5"/>
  <c r="AC6564" i="5"/>
  <c r="AC6563" i="5"/>
  <c r="AC6562" i="5"/>
  <c r="AC6561" i="5"/>
  <c r="AC6560" i="5"/>
  <c r="AC6559" i="5"/>
  <c r="AC6558" i="5"/>
  <c r="AC6557" i="5"/>
  <c r="AC6556" i="5"/>
  <c r="AC6555" i="5"/>
  <c r="AC6554" i="5"/>
  <c r="AC6553" i="5"/>
  <c r="AC6552" i="5"/>
  <c r="AC6551" i="5"/>
  <c r="AC6550" i="5"/>
  <c r="AC6549" i="5"/>
  <c r="AC6548" i="5"/>
  <c r="AC6547" i="5"/>
  <c r="AC6546" i="5"/>
  <c r="AC6545" i="5"/>
  <c r="AC6544" i="5"/>
  <c r="AC6543" i="5"/>
  <c r="AC6542" i="5"/>
  <c r="AC6541" i="5"/>
  <c r="AC6540" i="5"/>
  <c r="AC6539" i="5"/>
  <c r="AC6538" i="5"/>
  <c r="AC6537" i="5"/>
  <c r="AC6536" i="5"/>
  <c r="AC6535" i="5"/>
  <c r="AC6534" i="5"/>
  <c r="AC6533" i="5"/>
  <c r="AC6532" i="5"/>
  <c r="AC6531" i="5"/>
  <c r="AC6530" i="5"/>
  <c r="AC6529" i="5"/>
  <c r="AC6528" i="5"/>
  <c r="AC6527" i="5"/>
  <c r="AC6526" i="5"/>
  <c r="AC6525" i="5"/>
  <c r="AC6524" i="5"/>
  <c r="AC6523" i="5"/>
  <c r="AC6522" i="5"/>
  <c r="AC6521" i="5"/>
  <c r="AC6520" i="5"/>
  <c r="AC6519" i="5"/>
  <c r="AC6518" i="5"/>
  <c r="AC6517" i="5"/>
  <c r="AC6516" i="5"/>
  <c r="AC6515" i="5"/>
  <c r="AC6514" i="5"/>
  <c r="AC6513" i="5"/>
  <c r="AC6512" i="5"/>
  <c r="AC6511" i="5"/>
  <c r="AC6510" i="5"/>
  <c r="AC6509" i="5"/>
  <c r="AC6508" i="5"/>
  <c r="AC6507" i="5"/>
  <c r="AC6506" i="5"/>
  <c r="AC6505" i="5"/>
  <c r="AC6504" i="5"/>
  <c r="AC6503" i="5"/>
  <c r="AC6502" i="5"/>
  <c r="AC6501" i="5"/>
  <c r="AC6500" i="5"/>
  <c r="AC6499" i="5"/>
  <c r="AC6498" i="5"/>
  <c r="AC6497" i="5"/>
  <c r="AC6496" i="5"/>
  <c r="AC6495" i="5"/>
  <c r="AC6494" i="5"/>
  <c r="AC6493" i="5"/>
  <c r="AC6492" i="5"/>
  <c r="AC6491" i="5"/>
  <c r="AC6490" i="5"/>
  <c r="AC6489" i="5"/>
  <c r="AC6488" i="5"/>
  <c r="AC6487" i="5"/>
  <c r="AC6486" i="5"/>
  <c r="AC6485" i="5"/>
  <c r="AC6484" i="5"/>
  <c r="AC6483" i="5"/>
  <c r="AC6482" i="5"/>
  <c r="AC6481" i="5"/>
  <c r="AC6480" i="5"/>
  <c r="AC6479" i="5"/>
  <c r="AC6478" i="5"/>
  <c r="AC6477" i="5"/>
  <c r="AC6476" i="5"/>
  <c r="AC6475" i="5"/>
  <c r="AC6474" i="5"/>
  <c r="AC6473" i="5"/>
  <c r="AC6472" i="5"/>
  <c r="AC6471" i="5"/>
  <c r="AC6470" i="5"/>
  <c r="AC6469" i="5"/>
  <c r="AC6468" i="5"/>
  <c r="AC6467" i="5"/>
  <c r="AC6466" i="5"/>
  <c r="AC6465" i="5"/>
  <c r="AC6464" i="5"/>
  <c r="AC6463" i="5"/>
  <c r="AC6462" i="5"/>
  <c r="AC6461" i="5"/>
  <c r="AC6460" i="5"/>
  <c r="AC6459" i="5"/>
  <c r="AC6458" i="5"/>
  <c r="AC6457" i="5"/>
  <c r="AC6456" i="5"/>
  <c r="AC6455" i="5"/>
  <c r="AC6454" i="5"/>
  <c r="AC6453" i="5"/>
  <c r="AC6452" i="5"/>
  <c r="AC6451" i="5"/>
  <c r="AC6450" i="5"/>
  <c r="AC6449" i="5"/>
  <c r="AC6448" i="5"/>
  <c r="AC6447" i="5"/>
  <c r="AC6446" i="5"/>
  <c r="AC6445" i="5"/>
  <c r="AC6444" i="5"/>
  <c r="AC6443" i="5"/>
  <c r="AC6442" i="5"/>
  <c r="AC6441" i="5"/>
  <c r="AC6440" i="5"/>
  <c r="AC6439" i="5"/>
  <c r="AC6438" i="5"/>
  <c r="AC6437" i="5"/>
  <c r="AC6436" i="5"/>
  <c r="AC6435" i="5"/>
  <c r="AC6434" i="5"/>
  <c r="AC6433" i="5"/>
  <c r="AC6432" i="5"/>
  <c r="AC6431" i="5"/>
  <c r="AC6430" i="5"/>
  <c r="AC6429" i="5"/>
  <c r="AC6428" i="5"/>
  <c r="AC6427" i="5"/>
  <c r="AC6426" i="5"/>
  <c r="AC6425" i="5"/>
  <c r="AC6424" i="5"/>
  <c r="AC6423" i="5"/>
  <c r="AC6422" i="5"/>
  <c r="AC6421" i="5"/>
  <c r="AC6420" i="5"/>
  <c r="AC6419" i="5"/>
  <c r="AC6418" i="5"/>
  <c r="AC6417" i="5"/>
  <c r="AC6416" i="5"/>
  <c r="AC6415" i="5"/>
  <c r="AC6414" i="5"/>
  <c r="AC6413" i="5"/>
  <c r="AC6412" i="5"/>
  <c r="AC6411" i="5"/>
  <c r="AC6410" i="5"/>
  <c r="AC6409" i="5"/>
  <c r="AC6408" i="5"/>
  <c r="AC6407" i="5"/>
  <c r="AC6406" i="5"/>
  <c r="AC6405" i="5"/>
  <c r="AC6404" i="5"/>
  <c r="AC6403" i="5"/>
  <c r="AC6402" i="5"/>
  <c r="AC6401" i="5"/>
  <c r="AC6400" i="5"/>
  <c r="AC6399" i="5"/>
  <c r="AC6398" i="5"/>
  <c r="AC6397" i="5"/>
  <c r="AC6396" i="5"/>
  <c r="AC6395" i="5"/>
  <c r="AC6394" i="5"/>
  <c r="AC6393" i="5"/>
  <c r="AC6392" i="5"/>
  <c r="AC6391" i="5"/>
  <c r="AC6390" i="5"/>
  <c r="AC6389" i="5"/>
  <c r="AC6388" i="5"/>
  <c r="AC6387" i="5"/>
  <c r="AC6386" i="5"/>
  <c r="AC6385" i="5"/>
  <c r="AC6384" i="5"/>
  <c r="AC6383" i="5"/>
  <c r="AC6382" i="5"/>
  <c r="AC6381" i="5"/>
  <c r="AC6380" i="5"/>
  <c r="AC6379" i="5"/>
  <c r="AC6378" i="5"/>
  <c r="AC6377" i="5"/>
  <c r="AC6376" i="5"/>
  <c r="AC6375" i="5"/>
  <c r="AC6374" i="5"/>
  <c r="AC6373" i="5"/>
  <c r="AC6372" i="5"/>
  <c r="AC6371" i="5"/>
  <c r="AC6370" i="5"/>
  <c r="AC6369" i="5"/>
  <c r="AC6368" i="5"/>
  <c r="AC6367" i="5"/>
  <c r="AC6366" i="5"/>
  <c r="AC6365" i="5"/>
  <c r="AC6364" i="5"/>
  <c r="AC6363" i="5"/>
  <c r="AC6362" i="5"/>
  <c r="AC6361" i="5"/>
  <c r="AC6360" i="5"/>
  <c r="AC6359" i="5"/>
  <c r="AC6358" i="5"/>
  <c r="AC6357" i="5"/>
  <c r="AC6356" i="5"/>
  <c r="AC6355" i="5"/>
  <c r="AC6354" i="5"/>
  <c r="AC6353" i="5"/>
  <c r="AC6352" i="5"/>
  <c r="AC6351" i="5"/>
  <c r="AC6350" i="5"/>
  <c r="AC6349" i="5"/>
  <c r="AC6348" i="5"/>
  <c r="AC6347" i="5"/>
  <c r="AC6346" i="5"/>
  <c r="AC6345" i="5"/>
  <c r="AC6344" i="5"/>
  <c r="AC6343" i="5"/>
  <c r="AC6342" i="5"/>
  <c r="AC6341" i="5"/>
  <c r="AC6340" i="5"/>
  <c r="AC6339" i="5"/>
  <c r="AC6338" i="5"/>
  <c r="AC6337" i="5"/>
  <c r="AC6336" i="5"/>
  <c r="AC6335" i="5"/>
  <c r="AC6334" i="5"/>
  <c r="AC6333" i="5"/>
  <c r="AC6332" i="5"/>
  <c r="AC6331" i="5"/>
  <c r="AC6330" i="5"/>
  <c r="AC6329" i="5"/>
  <c r="AC6328" i="5"/>
  <c r="AC6327" i="5"/>
  <c r="AC6326" i="5"/>
  <c r="AC6325" i="5"/>
  <c r="AC6324" i="5"/>
  <c r="AC6323" i="5"/>
  <c r="AC6322" i="5"/>
  <c r="AC6321" i="5"/>
  <c r="AC6320" i="5"/>
  <c r="AC6319" i="5"/>
  <c r="AC6318" i="5"/>
  <c r="AC6317" i="5"/>
  <c r="AC6316" i="5"/>
  <c r="AC6315" i="5"/>
  <c r="AC6314" i="5"/>
  <c r="AC6313" i="5"/>
  <c r="AC6312" i="5"/>
  <c r="AC6311" i="5"/>
  <c r="AC6310" i="5"/>
  <c r="AC6309" i="5"/>
  <c r="AC6308" i="5"/>
  <c r="AC6307" i="5"/>
  <c r="AC6306" i="5"/>
  <c r="AC6305" i="5"/>
  <c r="AC6304" i="5"/>
  <c r="AC6303" i="5"/>
  <c r="AC6302" i="5"/>
  <c r="AC6301" i="5"/>
  <c r="AC6300" i="5"/>
  <c r="AC6299" i="5"/>
  <c r="AC6298" i="5"/>
  <c r="AC6297" i="5"/>
  <c r="AC6296" i="5"/>
  <c r="AC6295" i="5"/>
  <c r="AC6294" i="5"/>
  <c r="AC6293" i="5"/>
  <c r="AC6292" i="5"/>
  <c r="AC6291" i="5"/>
  <c r="AC6290" i="5"/>
  <c r="AC6289" i="5"/>
  <c r="AC6288" i="5"/>
  <c r="AC6287" i="5"/>
  <c r="AC6286" i="5"/>
  <c r="AC6285" i="5"/>
  <c r="AC6284" i="5"/>
  <c r="AC6283" i="5"/>
  <c r="AC6282" i="5"/>
  <c r="AC6281" i="5"/>
  <c r="AC6280" i="5"/>
  <c r="AC6279" i="5"/>
  <c r="AC6278" i="5"/>
  <c r="AC6277" i="5"/>
  <c r="AC6276" i="5"/>
  <c r="AC6275" i="5"/>
  <c r="AC6274" i="5"/>
  <c r="AC6273" i="5"/>
  <c r="AC6272" i="5"/>
  <c r="AC6271" i="5"/>
  <c r="AC6270" i="5"/>
  <c r="AC6269" i="5"/>
  <c r="AC6268" i="5"/>
  <c r="AC6267" i="5"/>
  <c r="AC6266" i="5"/>
  <c r="AC6265" i="5"/>
  <c r="AC6264" i="5"/>
  <c r="AC6263" i="5"/>
  <c r="AC6262" i="5"/>
  <c r="AC6261" i="5"/>
  <c r="AC6260" i="5"/>
  <c r="AC6259" i="5"/>
  <c r="AC6258" i="5"/>
  <c r="AC6257" i="5"/>
  <c r="AC6256" i="5"/>
  <c r="AC6255" i="5"/>
  <c r="AC6254" i="5"/>
  <c r="AC6253" i="5"/>
  <c r="AC6252" i="5"/>
  <c r="AC6251" i="5"/>
  <c r="AC6250" i="5"/>
  <c r="AC6249" i="5"/>
  <c r="AC6248" i="5"/>
  <c r="AC6247" i="5"/>
  <c r="AC6246" i="5"/>
  <c r="AC6245" i="5"/>
  <c r="AC6244" i="5"/>
  <c r="AC6243" i="5"/>
  <c r="AC6242" i="5"/>
  <c r="AC6241" i="5"/>
  <c r="AC6240" i="5"/>
  <c r="AC6239" i="5"/>
  <c r="AC6238" i="5"/>
  <c r="AC6237" i="5"/>
  <c r="AC6236" i="5"/>
  <c r="AC6235" i="5"/>
  <c r="AC6234" i="5"/>
  <c r="AC6233" i="5"/>
  <c r="AC6232" i="5"/>
  <c r="AC6231" i="5"/>
  <c r="AC6230" i="5"/>
  <c r="AC6229" i="5"/>
  <c r="AC6228" i="5"/>
  <c r="AC6227" i="5"/>
  <c r="AC6226" i="5"/>
  <c r="AC6225" i="5"/>
  <c r="AC6224" i="5"/>
  <c r="AC6223" i="5"/>
  <c r="AC6222" i="5"/>
  <c r="AC6221" i="5"/>
  <c r="AC6220" i="5"/>
  <c r="AC6219" i="5"/>
  <c r="AC6218" i="5"/>
  <c r="AC6217" i="5"/>
  <c r="AC6216" i="5"/>
  <c r="AC6215" i="5"/>
  <c r="AC6214" i="5"/>
  <c r="AC6213" i="5"/>
  <c r="AC6212" i="5"/>
  <c r="AC6211" i="5"/>
  <c r="AC6210" i="5"/>
  <c r="AC6209" i="5"/>
  <c r="AC6208" i="5"/>
  <c r="AC6207" i="5"/>
  <c r="AC6206" i="5"/>
  <c r="AC6205" i="5"/>
  <c r="AC6204" i="5"/>
  <c r="AC6203" i="5"/>
  <c r="AC6202" i="5"/>
  <c r="AC6201" i="5"/>
  <c r="AC6200" i="5"/>
  <c r="AC6199" i="5"/>
  <c r="AC6198" i="5"/>
  <c r="AC6197" i="5"/>
  <c r="AC6196" i="5"/>
  <c r="AC6195" i="5"/>
  <c r="AC6194" i="5"/>
  <c r="AC6193" i="5"/>
  <c r="AC6192" i="5"/>
  <c r="AC6191" i="5"/>
  <c r="AC6190" i="5"/>
  <c r="AC6189" i="5"/>
  <c r="AC6188" i="5"/>
  <c r="AC6187" i="5"/>
  <c r="AC6186" i="5"/>
  <c r="AC6185" i="5"/>
  <c r="AC6184" i="5"/>
  <c r="AC6183" i="5"/>
  <c r="AC6182" i="5"/>
  <c r="AC6181" i="5"/>
  <c r="AC6180" i="5"/>
  <c r="AC6179" i="5"/>
  <c r="AC6178" i="5"/>
  <c r="AC6177" i="5"/>
  <c r="AC6176" i="5"/>
  <c r="AC6175" i="5"/>
  <c r="AC6174" i="5"/>
  <c r="AC6173" i="5"/>
  <c r="AC6172" i="5"/>
  <c r="AC6171" i="5"/>
  <c r="AC6170" i="5"/>
  <c r="AC6169" i="5"/>
  <c r="AC6168" i="5"/>
  <c r="AC6167" i="5"/>
  <c r="AC6166" i="5"/>
  <c r="AC6165" i="5"/>
  <c r="AC6164" i="5"/>
  <c r="AC6163" i="5"/>
  <c r="AC6162" i="5"/>
  <c r="AC6161" i="5"/>
  <c r="AC6160" i="5"/>
  <c r="AC6159" i="5"/>
  <c r="AC6158" i="5"/>
  <c r="AC6157" i="5"/>
  <c r="AC6156" i="5"/>
  <c r="AC6155" i="5"/>
  <c r="AC6154" i="5"/>
  <c r="AC6153" i="5"/>
  <c r="AC6152" i="5"/>
  <c r="AC6151" i="5"/>
  <c r="AC6150" i="5"/>
  <c r="AC6149" i="5"/>
  <c r="AC6148" i="5"/>
  <c r="AC6147" i="5"/>
  <c r="AC6146" i="5"/>
  <c r="AC6145" i="5"/>
  <c r="AC6144" i="5"/>
  <c r="AC6143" i="5"/>
  <c r="AC6142" i="5"/>
  <c r="AC6141" i="5"/>
  <c r="AC6140" i="5"/>
  <c r="AC6139" i="5"/>
  <c r="AC6138" i="5"/>
  <c r="AC6137" i="5"/>
  <c r="AC6136" i="5"/>
  <c r="AC6135" i="5"/>
  <c r="AC6134" i="5"/>
  <c r="AC6133" i="5"/>
  <c r="AC6132" i="5"/>
  <c r="AC6131" i="5"/>
  <c r="AC6130" i="5"/>
  <c r="AC6129" i="5"/>
  <c r="AC6128" i="5"/>
  <c r="AC6127" i="5"/>
  <c r="AC6126" i="5"/>
  <c r="AC6125" i="5"/>
  <c r="AC6124" i="5"/>
  <c r="AC6123" i="5"/>
  <c r="AC6122" i="5"/>
  <c r="AC6121" i="5"/>
  <c r="AC6120" i="5"/>
  <c r="AC6119" i="5"/>
  <c r="AC6118" i="5"/>
  <c r="AC6117" i="5"/>
  <c r="AC6116" i="5"/>
  <c r="AC6115" i="5"/>
  <c r="AC6114" i="5"/>
  <c r="AC6113" i="5"/>
  <c r="AC6112" i="5"/>
  <c r="AC6111" i="5"/>
  <c r="AC6110" i="5"/>
  <c r="AC6109" i="5"/>
  <c r="AC6108" i="5"/>
  <c r="AC6107" i="5"/>
  <c r="AC6106" i="5"/>
  <c r="AC6105" i="5"/>
  <c r="AC6104" i="5"/>
  <c r="AC6103" i="5"/>
  <c r="AC6102" i="5"/>
  <c r="AC6101" i="5"/>
  <c r="AC6100" i="5"/>
  <c r="AC6099" i="5"/>
  <c r="AC6098" i="5"/>
  <c r="AC6097" i="5"/>
  <c r="AC6096" i="5"/>
  <c r="AC6095" i="5"/>
  <c r="AC6094" i="5"/>
  <c r="AC6093" i="5"/>
  <c r="AC6092" i="5"/>
  <c r="AC6091" i="5"/>
  <c r="AC6090" i="5"/>
  <c r="AC6089" i="5"/>
  <c r="AC6088" i="5"/>
  <c r="AC6087" i="5"/>
  <c r="AC6086" i="5"/>
  <c r="AC6085" i="5"/>
  <c r="AC6084" i="5"/>
  <c r="AC6083" i="5"/>
  <c r="AC6082" i="5"/>
  <c r="AC6081" i="5"/>
  <c r="AC6080" i="5"/>
  <c r="AC6079" i="5"/>
  <c r="AC6078" i="5"/>
  <c r="AC6077" i="5"/>
  <c r="AC6076" i="5"/>
  <c r="AC6075" i="5"/>
  <c r="AC6074" i="5"/>
  <c r="AC6073" i="5"/>
  <c r="AC6072" i="5"/>
  <c r="AC6071" i="5"/>
  <c r="AC6070" i="5"/>
  <c r="AC6069" i="5"/>
  <c r="AC6068" i="5"/>
  <c r="AC6067" i="5"/>
  <c r="AC6066" i="5"/>
  <c r="AC6065" i="5"/>
  <c r="AC6064" i="5"/>
  <c r="AC6063" i="5"/>
  <c r="AC6062" i="5"/>
  <c r="AC6061" i="5"/>
  <c r="AC6060" i="5"/>
  <c r="AC6059" i="5"/>
  <c r="AC6058" i="5"/>
  <c r="AC6057" i="5"/>
  <c r="AC6056" i="5"/>
  <c r="AC6055" i="5"/>
  <c r="AC6054" i="5"/>
  <c r="AC6053" i="5"/>
  <c r="AC6052" i="5"/>
  <c r="AC6051" i="5"/>
  <c r="AC6050" i="5"/>
  <c r="AC6049" i="5"/>
  <c r="AC6048" i="5"/>
  <c r="AC6047" i="5"/>
  <c r="AC6046" i="5"/>
  <c r="AC6045" i="5"/>
  <c r="AC6044" i="5"/>
  <c r="AC6043" i="5"/>
  <c r="AC6042" i="5"/>
  <c r="AC6041" i="5"/>
  <c r="AC6040" i="5"/>
  <c r="AC6039" i="5"/>
  <c r="AC6038" i="5"/>
  <c r="AC6037" i="5"/>
  <c r="AC6036" i="5"/>
  <c r="AC6035" i="5"/>
  <c r="AC6034" i="5"/>
  <c r="AC6033" i="5"/>
  <c r="AC6032" i="5"/>
  <c r="AC6031" i="5"/>
  <c r="AC6030" i="5"/>
  <c r="AC6029" i="5"/>
  <c r="AC6028" i="5"/>
  <c r="AC6027" i="5"/>
  <c r="AC6026" i="5"/>
  <c r="AC6025" i="5"/>
  <c r="AC6024" i="5"/>
  <c r="AC6023" i="5"/>
  <c r="AC6022" i="5"/>
  <c r="AC6021" i="5"/>
  <c r="AC6020" i="5"/>
  <c r="AC6019" i="5"/>
  <c r="AC6018" i="5"/>
  <c r="AC6017" i="5"/>
  <c r="AC6016" i="5"/>
  <c r="AC6015" i="5"/>
  <c r="AC6014" i="5"/>
  <c r="AC6013" i="5"/>
  <c r="AC6012" i="5"/>
  <c r="AC6011" i="5"/>
  <c r="AC6010" i="5"/>
  <c r="AC6009" i="5"/>
  <c r="AC6008" i="5"/>
  <c r="AC6007" i="5"/>
  <c r="AC6006" i="5"/>
  <c r="AC6005" i="5"/>
  <c r="AC6004" i="5"/>
  <c r="AC6003" i="5"/>
  <c r="AC6002" i="5"/>
  <c r="AC6001" i="5"/>
  <c r="AC6000" i="5"/>
  <c r="AC5999" i="5"/>
  <c r="AC5998" i="5"/>
  <c r="AC5997" i="5"/>
  <c r="AC5996" i="5"/>
  <c r="AC5995" i="5"/>
  <c r="AC5994" i="5"/>
  <c r="AC5993" i="5"/>
  <c r="AC5992" i="5"/>
  <c r="AC5991" i="5"/>
  <c r="AC5990" i="5"/>
  <c r="AC5989" i="5"/>
  <c r="AC5988" i="5"/>
  <c r="AC5987" i="5"/>
  <c r="AC5986" i="5"/>
  <c r="AC5985" i="5"/>
  <c r="AC5984" i="5"/>
  <c r="AC5983" i="5"/>
  <c r="AC5982" i="5"/>
  <c r="AC5981" i="5"/>
  <c r="AC5980" i="5"/>
  <c r="AC5979" i="5"/>
  <c r="AC5978" i="5"/>
  <c r="AC5977" i="5"/>
  <c r="AC5976" i="5"/>
  <c r="AC5975" i="5"/>
  <c r="AC5974" i="5"/>
  <c r="AC5973" i="5"/>
  <c r="AC5972" i="5"/>
  <c r="AC5971" i="5"/>
  <c r="AC5970" i="5"/>
  <c r="AC5969" i="5"/>
  <c r="AC5968" i="5"/>
  <c r="AC5967" i="5"/>
  <c r="AC5966" i="5"/>
  <c r="AC5965" i="5"/>
  <c r="AC5964" i="5"/>
  <c r="AC5963" i="5"/>
  <c r="AC5962" i="5"/>
  <c r="AC5961" i="5"/>
  <c r="AC5960" i="5"/>
  <c r="AC5959" i="5"/>
  <c r="AC5958" i="5"/>
  <c r="AC5957" i="5"/>
  <c r="AC5956" i="5"/>
  <c r="AC5955" i="5"/>
  <c r="AC5954" i="5"/>
  <c r="AC5953" i="5"/>
  <c r="AC5952" i="5"/>
  <c r="AC5951" i="5"/>
  <c r="AC5950" i="5"/>
  <c r="AC5949" i="5"/>
  <c r="AC5948" i="5"/>
  <c r="AC5947" i="5"/>
  <c r="AC5946" i="5"/>
  <c r="AC5945" i="5"/>
  <c r="AC5944" i="5"/>
  <c r="AC5943" i="5"/>
  <c r="AC5942" i="5"/>
  <c r="AC5941" i="5"/>
  <c r="AC5940" i="5"/>
  <c r="AC5939" i="5"/>
  <c r="AC5938" i="5"/>
  <c r="AC5937" i="5"/>
  <c r="AC5936" i="5"/>
  <c r="AC5935" i="5"/>
  <c r="AC5934" i="5"/>
  <c r="AC5933" i="5"/>
  <c r="AC5932" i="5"/>
  <c r="AC5931" i="5"/>
  <c r="AC5930" i="5"/>
  <c r="AC5929" i="5"/>
  <c r="AC5928" i="5"/>
  <c r="AC5927" i="5"/>
  <c r="AC5926" i="5"/>
  <c r="AC5925" i="5"/>
  <c r="AC5924" i="5"/>
  <c r="AC5923" i="5"/>
  <c r="AC5922" i="5"/>
  <c r="AC5921" i="5"/>
  <c r="AC5920" i="5"/>
  <c r="AC5919" i="5"/>
  <c r="AC5918" i="5"/>
  <c r="AC5917" i="5"/>
  <c r="AC5916" i="5"/>
  <c r="AC5915" i="5"/>
  <c r="AC5914" i="5"/>
  <c r="AC5913" i="5"/>
  <c r="AC5912" i="5"/>
  <c r="AC5911" i="5"/>
  <c r="AC5910" i="5"/>
  <c r="AC5909" i="5"/>
  <c r="AC5908" i="5"/>
  <c r="AC5907" i="5"/>
  <c r="AC5906" i="5"/>
  <c r="AC5905" i="5"/>
  <c r="AC5904" i="5"/>
  <c r="AC5903" i="5"/>
  <c r="AC5902" i="5"/>
  <c r="AC5901" i="5"/>
  <c r="AC5900" i="5"/>
  <c r="AC5899" i="5"/>
  <c r="AC5898" i="5"/>
  <c r="AC5897" i="5"/>
  <c r="AC5896" i="5"/>
  <c r="AC5895" i="5"/>
  <c r="AC5894" i="5"/>
  <c r="AC5893" i="5"/>
  <c r="AC5892" i="5"/>
  <c r="AC5891" i="5"/>
  <c r="AC5890" i="5"/>
  <c r="AC5889" i="5"/>
  <c r="AC5888" i="5"/>
  <c r="AC5887" i="5"/>
  <c r="AC5886" i="5"/>
  <c r="AC5885" i="5"/>
  <c r="AC5884" i="5"/>
  <c r="AC5883" i="5"/>
  <c r="AC5882" i="5"/>
  <c r="AC5881" i="5"/>
  <c r="AC5880" i="5"/>
  <c r="AC5879" i="5"/>
  <c r="AC5878" i="5"/>
  <c r="AC5877" i="5"/>
  <c r="AC5876" i="5"/>
  <c r="AC5875" i="5"/>
  <c r="AC5874" i="5"/>
  <c r="AC5873" i="5"/>
  <c r="AC5872" i="5"/>
  <c r="AC5871" i="5"/>
  <c r="AC5870" i="5"/>
  <c r="AC5869" i="5"/>
  <c r="AC5868" i="5"/>
  <c r="AC5867" i="5"/>
  <c r="AC5866" i="5"/>
  <c r="AC5865" i="5"/>
  <c r="AC5864" i="5"/>
  <c r="AC5863" i="5"/>
  <c r="AC5862" i="5"/>
  <c r="AC5861" i="5"/>
  <c r="AC5860" i="5"/>
  <c r="AC5859" i="5"/>
  <c r="AC5858" i="5"/>
  <c r="AC5857" i="5"/>
  <c r="AC5856" i="5"/>
  <c r="AC5855" i="5"/>
  <c r="AC5854" i="5"/>
  <c r="AC5853" i="5"/>
  <c r="AC5852" i="5"/>
  <c r="AC5851" i="5"/>
  <c r="AC5850" i="5"/>
  <c r="AC5849" i="5"/>
  <c r="AC5848" i="5"/>
  <c r="AC5847" i="5"/>
  <c r="AC5846" i="5"/>
  <c r="AC5845" i="5"/>
  <c r="AC5844" i="5"/>
  <c r="AC5843" i="5"/>
  <c r="AC5842" i="5"/>
  <c r="AC5841" i="5"/>
  <c r="AC5840" i="5"/>
  <c r="AC5839" i="5"/>
  <c r="AC5838" i="5"/>
  <c r="AC5837" i="5"/>
  <c r="AC5836" i="5"/>
  <c r="AC5835" i="5"/>
  <c r="AC5834" i="5"/>
  <c r="AC5833" i="5"/>
  <c r="AC5832" i="5"/>
  <c r="AC5831" i="5"/>
  <c r="AC5830" i="5"/>
  <c r="AC5829" i="5"/>
  <c r="AC5828" i="5"/>
  <c r="AC5827" i="5"/>
  <c r="AC5826" i="5"/>
  <c r="AC5825" i="5"/>
  <c r="AC5824" i="5"/>
  <c r="AC5823" i="5"/>
  <c r="AC5822" i="5"/>
  <c r="AC5821" i="5"/>
  <c r="AC5820" i="5"/>
  <c r="AC5819" i="5"/>
  <c r="AC5818" i="5"/>
  <c r="AC5817" i="5"/>
  <c r="AC5816" i="5"/>
  <c r="AC5815" i="5"/>
  <c r="AC5814" i="5"/>
  <c r="AC5813" i="5"/>
  <c r="AC5812" i="5"/>
  <c r="AC5811" i="5"/>
  <c r="AC5810" i="5"/>
  <c r="AC5809" i="5"/>
  <c r="AC5808" i="5"/>
  <c r="AC5807" i="5"/>
  <c r="AC5806" i="5"/>
  <c r="AC5805" i="5"/>
  <c r="AC5804" i="5"/>
  <c r="AC5803" i="5"/>
  <c r="AC5802" i="5"/>
  <c r="AC5801" i="5"/>
  <c r="AC5800" i="5"/>
  <c r="AC5799" i="5"/>
  <c r="AC5798" i="5"/>
  <c r="AC5797" i="5"/>
  <c r="AC5796" i="5"/>
  <c r="AC5795" i="5"/>
  <c r="AC5794" i="5"/>
  <c r="AC5793" i="5"/>
  <c r="AC5792" i="5"/>
  <c r="AC5791" i="5"/>
  <c r="AC5790" i="5"/>
  <c r="AC5789" i="5"/>
  <c r="AC5788" i="5"/>
  <c r="AC5787" i="5"/>
  <c r="AC5786" i="5"/>
  <c r="AC5785" i="5"/>
  <c r="AC5784" i="5"/>
  <c r="AC5783" i="5"/>
  <c r="AC5782" i="5"/>
  <c r="AC5781" i="5"/>
  <c r="AC5780" i="5"/>
  <c r="AC5779" i="5"/>
  <c r="AC5778" i="5"/>
  <c r="AC5777" i="5"/>
  <c r="AC5776" i="5"/>
  <c r="AC5775" i="5"/>
  <c r="AC5774" i="5"/>
  <c r="AC5773" i="5"/>
  <c r="AC5772" i="5"/>
  <c r="AC5771" i="5"/>
  <c r="AC5770" i="5"/>
  <c r="AC5769" i="5"/>
  <c r="AC5768" i="5"/>
  <c r="AC5767" i="5"/>
  <c r="AC5766" i="5"/>
  <c r="AC5765" i="5"/>
  <c r="AC5764" i="5"/>
  <c r="AC5763" i="5"/>
  <c r="AC5762" i="5"/>
  <c r="AC5761" i="5"/>
  <c r="AC5760" i="5"/>
  <c r="AC5759" i="5"/>
  <c r="AC5758" i="5"/>
  <c r="AC5757" i="5"/>
  <c r="AC5756" i="5"/>
  <c r="AC5755" i="5"/>
  <c r="AC5754" i="5"/>
  <c r="AC5753" i="5"/>
  <c r="AC5752" i="5"/>
  <c r="AC5751" i="5"/>
  <c r="AC5750" i="5"/>
  <c r="AC5749" i="5"/>
  <c r="AC5748" i="5"/>
  <c r="AC5747" i="5"/>
  <c r="AC5746" i="5"/>
  <c r="AC5745" i="5"/>
  <c r="AC5744" i="5"/>
  <c r="AC5743" i="5"/>
  <c r="AC5742" i="5"/>
  <c r="AC5741" i="5"/>
  <c r="AC5740" i="5"/>
  <c r="AC5739" i="5"/>
  <c r="AC5738" i="5"/>
  <c r="AC5737" i="5"/>
  <c r="AC5736" i="5"/>
  <c r="AC5735" i="5"/>
  <c r="AC5734" i="5"/>
  <c r="AC5733" i="5"/>
  <c r="AC5732" i="5"/>
  <c r="AC5731" i="5"/>
  <c r="AC5730" i="5"/>
  <c r="AC5729" i="5"/>
  <c r="AC5728" i="5"/>
  <c r="AC5727" i="5"/>
  <c r="AC5726" i="5"/>
  <c r="AC5725" i="5"/>
  <c r="AC5724" i="5"/>
  <c r="AC5723" i="5"/>
  <c r="AC5722" i="5"/>
  <c r="AC5721" i="5"/>
  <c r="AC5720" i="5"/>
  <c r="AC5719" i="5"/>
  <c r="AC5718" i="5"/>
  <c r="AC5717" i="5"/>
  <c r="AC5716" i="5"/>
  <c r="AC5715" i="5"/>
  <c r="AC5714" i="5"/>
  <c r="AC5713" i="5"/>
  <c r="AC5712" i="5"/>
  <c r="AC5711" i="5"/>
  <c r="AC5710" i="5"/>
  <c r="AC5709" i="5"/>
  <c r="AC5708" i="5"/>
  <c r="AC5707" i="5"/>
  <c r="AC5706" i="5"/>
  <c r="AC5705" i="5"/>
  <c r="AC5704" i="5"/>
  <c r="AC5703" i="5"/>
  <c r="AC5702" i="5"/>
  <c r="AC5701" i="5"/>
  <c r="AC5700" i="5"/>
  <c r="AC5699" i="5"/>
  <c r="AC5698" i="5"/>
  <c r="AC5697" i="5"/>
  <c r="AC5696" i="5"/>
  <c r="AC5695" i="5"/>
  <c r="AC5694" i="5"/>
  <c r="AC5693" i="5"/>
  <c r="AC5692" i="5"/>
  <c r="AC5691" i="5"/>
  <c r="AC5690" i="5"/>
  <c r="AC5689" i="5"/>
  <c r="AC5688" i="5"/>
  <c r="AC5687" i="5"/>
  <c r="AC5686" i="5"/>
  <c r="AC5685" i="5"/>
  <c r="AC5684" i="5"/>
  <c r="AC5683" i="5"/>
  <c r="AC5682" i="5"/>
  <c r="AC5681" i="5"/>
  <c r="AC5680" i="5"/>
  <c r="AC5679" i="5"/>
  <c r="AC5678" i="5"/>
  <c r="AC5677" i="5"/>
  <c r="AC5676" i="5"/>
  <c r="AC5675" i="5"/>
  <c r="AC5674" i="5"/>
  <c r="AC5673" i="5"/>
  <c r="AC5672" i="5"/>
  <c r="AC5671" i="5"/>
  <c r="AC5670" i="5"/>
  <c r="AC5669" i="5"/>
  <c r="AC5668" i="5"/>
  <c r="AC5667" i="5"/>
  <c r="AC5666" i="5"/>
  <c r="AC5665" i="5"/>
  <c r="AC5664" i="5"/>
  <c r="AC5663" i="5"/>
  <c r="AC5662" i="5"/>
  <c r="AC5661" i="5"/>
  <c r="AC5660" i="5"/>
  <c r="AC5659" i="5"/>
  <c r="AC5658" i="5"/>
  <c r="AC5657" i="5"/>
  <c r="AC5656" i="5"/>
  <c r="AC5655" i="5"/>
  <c r="AC5654" i="5"/>
  <c r="AC5653" i="5"/>
  <c r="AC5652" i="5"/>
  <c r="AC5651" i="5"/>
  <c r="AC5650" i="5"/>
  <c r="AC5649" i="5"/>
  <c r="AC5648" i="5"/>
  <c r="AC5647" i="5"/>
  <c r="AC5646" i="5"/>
  <c r="AC5645" i="5"/>
  <c r="AC5644" i="5"/>
  <c r="AC5643" i="5"/>
  <c r="AC5642" i="5"/>
  <c r="AC5641" i="5"/>
  <c r="AC5640" i="5"/>
  <c r="AC5639" i="5"/>
  <c r="AC5638" i="5"/>
  <c r="AC5637" i="5"/>
  <c r="AC5636" i="5"/>
  <c r="AC5635" i="5"/>
  <c r="AC5634" i="5"/>
  <c r="AC5633" i="5"/>
  <c r="AC5632" i="5"/>
  <c r="AC5631" i="5"/>
  <c r="AC5630" i="5"/>
  <c r="AC5629" i="5"/>
  <c r="AC5628" i="5"/>
  <c r="AC5627" i="5"/>
  <c r="AC5626" i="5"/>
  <c r="AC5625" i="5"/>
  <c r="AC5624" i="5"/>
  <c r="AC5623" i="5"/>
  <c r="AC5622" i="5"/>
  <c r="AC5621" i="5"/>
  <c r="AC5620" i="5"/>
  <c r="AC5619" i="5"/>
  <c r="AC5618" i="5"/>
  <c r="AC5617" i="5"/>
  <c r="AC5616" i="5"/>
  <c r="AC5615" i="5"/>
  <c r="AC5614" i="5"/>
  <c r="AC5613" i="5"/>
  <c r="AC5612" i="5"/>
  <c r="AC5611" i="5"/>
  <c r="AC5610" i="5"/>
  <c r="AC5609" i="5"/>
  <c r="AC5608" i="5"/>
  <c r="AC5607" i="5"/>
  <c r="AC5606" i="5"/>
  <c r="AC5605" i="5"/>
  <c r="AC5604" i="5"/>
  <c r="AC5603" i="5"/>
  <c r="AC5602" i="5"/>
  <c r="AC5601" i="5"/>
  <c r="AC5600" i="5"/>
  <c r="AC5599" i="5"/>
  <c r="AC5598" i="5"/>
  <c r="AC5597" i="5"/>
  <c r="AC5596" i="5"/>
  <c r="AC5595" i="5"/>
  <c r="AC5594" i="5"/>
  <c r="AC5593" i="5"/>
  <c r="AC5592" i="5"/>
  <c r="AC5591" i="5"/>
  <c r="AC5590" i="5"/>
  <c r="AC5589" i="5"/>
  <c r="AC5588" i="5"/>
  <c r="AC5587" i="5"/>
  <c r="AC5586" i="5"/>
  <c r="AC5585" i="5"/>
  <c r="AC5584" i="5"/>
  <c r="AC5583" i="5"/>
  <c r="AC5582" i="5"/>
  <c r="AC5581" i="5"/>
  <c r="AC5580" i="5"/>
  <c r="AC5579" i="5"/>
  <c r="AC5578" i="5"/>
  <c r="AC5577" i="5"/>
  <c r="AC5576" i="5"/>
  <c r="AC5575" i="5"/>
  <c r="AC5574" i="5"/>
  <c r="AC5573" i="5"/>
  <c r="AC5572" i="5"/>
  <c r="AC5571" i="5"/>
  <c r="AC5570" i="5"/>
  <c r="AC5569" i="5"/>
  <c r="AC5568" i="5"/>
  <c r="AC5567" i="5"/>
  <c r="AC5566" i="5"/>
  <c r="AC5565" i="5"/>
  <c r="AC5564" i="5"/>
  <c r="AC5563" i="5"/>
  <c r="AC5562" i="5"/>
  <c r="AC5561" i="5"/>
  <c r="AC5560" i="5"/>
  <c r="AC5559" i="5"/>
  <c r="AC5558" i="5"/>
  <c r="AC5557" i="5"/>
  <c r="AC5556" i="5"/>
  <c r="AC5555" i="5"/>
  <c r="AC5554" i="5"/>
  <c r="AC5553" i="5"/>
  <c r="AC5552" i="5"/>
  <c r="AC5551" i="5"/>
  <c r="AC5550" i="5"/>
  <c r="AC5549" i="5"/>
  <c r="AC5548" i="5"/>
  <c r="AC5547" i="5"/>
  <c r="AC5546" i="5"/>
  <c r="AC5545" i="5"/>
  <c r="AC5544" i="5"/>
  <c r="AC5543" i="5"/>
  <c r="AC5542" i="5"/>
  <c r="AC5541" i="5"/>
  <c r="AC5540" i="5"/>
  <c r="AC5539" i="5"/>
  <c r="AC5538" i="5"/>
  <c r="AC5537" i="5"/>
  <c r="AC5536" i="5"/>
  <c r="AC5535" i="5"/>
  <c r="AC5534" i="5"/>
  <c r="AC5533" i="5"/>
  <c r="AC5532" i="5"/>
  <c r="AC5531" i="5"/>
  <c r="AC5530" i="5"/>
  <c r="AC5529" i="5"/>
  <c r="AC5528" i="5"/>
  <c r="AC5527" i="5"/>
  <c r="AC5526" i="5"/>
  <c r="AC5525" i="5"/>
  <c r="AC5524" i="5"/>
  <c r="AC5523" i="5"/>
  <c r="AC5522" i="5"/>
  <c r="AC5521" i="5"/>
  <c r="AC5520" i="5"/>
  <c r="AC5519" i="5"/>
  <c r="AC5518" i="5"/>
  <c r="AC5517" i="5"/>
  <c r="AC5516" i="5"/>
  <c r="AC5515" i="5"/>
  <c r="AC5514" i="5"/>
  <c r="AC5513" i="5"/>
  <c r="AC5512" i="5"/>
  <c r="AC5511" i="5"/>
  <c r="AC5510" i="5"/>
  <c r="AC5509" i="5"/>
  <c r="AC5508" i="5"/>
  <c r="AC5507" i="5"/>
  <c r="AC5506" i="5"/>
  <c r="AC5505" i="5"/>
  <c r="AC5504" i="5"/>
  <c r="AC5503" i="5"/>
  <c r="AC5502" i="5"/>
  <c r="AC5501" i="5"/>
  <c r="AC5500" i="5"/>
  <c r="AC5499" i="5"/>
  <c r="AC5498" i="5"/>
  <c r="AC5497" i="5"/>
  <c r="AC5496" i="5"/>
  <c r="AC5495" i="5"/>
  <c r="AC5494" i="5"/>
  <c r="AC5493" i="5"/>
  <c r="AC5492" i="5"/>
  <c r="AC5491" i="5"/>
  <c r="AC5490" i="5"/>
  <c r="AC5489" i="5"/>
  <c r="AC5488" i="5"/>
  <c r="AC5487" i="5"/>
  <c r="AC5486" i="5"/>
  <c r="AC5485" i="5"/>
  <c r="AC5484" i="5"/>
  <c r="AC5483" i="5"/>
  <c r="AC5482" i="5"/>
  <c r="AC5481" i="5"/>
  <c r="AC5480" i="5"/>
  <c r="AC5479" i="5"/>
  <c r="AC5478" i="5"/>
  <c r="AC5477" i="5"/>
  <c r="AC5476" i="5"/>
  <c r="AC5475" i="5"/>
  <c r="AC5474" i="5"/>
  <c r="AC5473" i="5"/>
  <c r="AC5472" i="5"/>
  <c r="AC5471" i="5"/>
  <c r="AC5470" i="5"/>
  <c r="AC5469" i="5"/>
  <c r="AC5468" i="5"/>
  <c r="AC5467" i="5"/>
  <c r="AC5466" i="5"/>
  <c r="AC5465" i="5"/>
  <c r="AC5464" i="5"/>
  <c r="AC5463" i="5"/>
  <c r="AC5462" i="5"/>
  <c r="AC5461" i="5"/>
  <c r="AC5460" i="5"/>
  <c r="AC5459" i="5"/>
  <c r="AC5458" i="5"/>
  <c r="AC5457" i="5"/>
  <c r="AC5456" i="5"/>
  <c r="AC5455" i="5"/>
  <c r="AC5454" i="5"/>
  <c r="AC5453" i="5"/>
  <c r="AC5452" i="5"/>
  <c r="AC5451" i="5"/>
  <c r="AC5450" i="5"/>
  <c r="AC5449" i="5"/>
  <c r="AC5448" i="5"/>
  <c r="AC5447" i="5"/>
  <c r="AC5446" i="5"/>
  <c r="AC5445" i="5"/>
  <c r="AC5444" i="5"/>
  <c r="AC5443" i="5"/>
  <c r="AC5442" i="5"/>
  <c r="AC5441" i="5"/>
  <c r="AC5440" i="5"/>
  <c r="AC5439" i="5"/>
  <c r="AC5438" i="5"/>
  <c r="AC5437" i="5"/>
  <c r="AC5436" i="5"/>
  <c r="AC5435" i="5"/>
  <c r="AC5434" i="5"/>
  <c r="AC5433" i="5"/>
  <c r="AC5432" i="5"/>
  <c r="AC5431" i="5"/>
  <c r="AC5430" i="5"/>
  <c r="AC5429" i="5"/>
  <c r="AC5428" i="5"/>
  <c r="AC5427" i="5"/>
  <c r="AC5426" i="5"/>
  <c r="AC5425" i="5"/>
  <c r="AC5424" i="5"/>
  <c r="AC5423" i="5"/>
  <c r="AC5422" i="5"/>
  <c r="AC5421" i="5"/>
  <c r="AC5420" i="5"/>
  <c r="AC5419" i="5"/>
  <c r="AC5418" i="5"/>
  <c r="AC5417" i="5"/>
  <c r="AC5416" i="5"/>
  <c r="AC5415" i="5"/>
  <c r="AC5414" i="5"/>
  <c r="AC5413" i="5"/>
  <c r="AC5412" i="5"/>
  <c r="AC5411" i="5"/>
  <c r="AC5410" i="5"/>
  <c r="AC5409" i="5"/>
  <c r="AC5408" i="5"/>
  <c r="AC5407" i="5"/>
  <c r="AC5406" i="5"/>
  <c r="AC5405" i="5"/>
  <c r="AC5404" i="5"/>
  <c r="AC5403" i="5"/>
  <c r="AC5402" i="5"/>
  <c r="AC5401" i="5"/>
  <c r="AC5400" i="5"/>
  <c r="AC5399" i="5"/>
  <c r="AC5398" i="5"/>
  <c r="AC5397" i="5"/>
  <c r="AC5396" i="5"/>
  <c r="AC5395" i="5"/>
  <c r="AC5394" i="5"/>
  <c r="AC5393" i="5"/>
  <c r="AC5392" i="5"/>
  <c r="AC5391" i="5"/>
  <c r="AC5390" i="5"/>
  <c r="AC5389" i="5"/>
  <c r="AC5388" i="5"/>
  <c r="AC5387" i="5"/>
  <c r="AC5386" i="5"/>
  <c r="AC5385" i="5"/>
  <c r="AC5384" i="5"/>
  <c r="AC5383" i="5"/>
  <c r="AC5382" i="5"/>
  <c r="AC5381" i="5"/>
  <c r="AC5380" i="5"/>
  <c r="AC5379" i="5"/>
  <c r="AC5378" i="5"/>
  <c r="AC5377" i="5"/>
  <c r="AC5376" i="5"/>
  <c r="AC5375" i="5"/>
  <c r="AC5374" i="5"/>
  <c r="AC5373" i="5"/>
  <c r="AC5372" i="5"/>
  <c r="AC5371" i="5"/>
  <c r="AC5370" i="5"/>
  <c r="AC5369" i="5"/>
  <c r="AC5368" i="5"/>
  <c r="AC5367" i="5"/>
  <c r="AC5366" i="5"/>
  <c r="AC5365" i="5"/>
  <c r="AC5364" i="5"/>
  <c r="AC5363" i="5"/>
  <c r="AC5362" i="5"/>
  <c r="AC5361" i="5"/>
  <c r="AC5360" i="5"/>
  <c r="AC5359" i="5"/>
  <c r="AC5358" i="5"/>
  <c r="AC5357" i="5"/>
  <c r="AC5356" i="5"/>
  <c r="AC5355" i="5"/>
  <c r="AC5354" i="5"/>
  <c r="AC5353" i="5"/>
  <c r="AC5352" i="5"/>
  <c r="AC5351" i="5"/>
  <c r="AC5350" i="5"/>
  <c r="AC5349" i="5"/>
  <c r="AC5348" i="5"/>
  <c r="AC5347" i="5"/>
  <c r="AC5346" i="5"/>
  <c r="AC5345" i="5"/>
  <c r="AC5344" i="5"/>
  <c r="AC5343" i="5"/>
  <c r="AC5342" i="5"/>
  <c r="AC5341" i="5"/>
  <c r="AC5340" i="5"/>
  <c r="AC5339" i="5"/>
  <c r="AC5338" i="5"/>
  <c r="AC5337" i="5"/>
  <c r="AC5336" i="5"/>
  <c r="AC5335" i="5"/>
  <c r="AC5334" i="5"/>
  <c r="AC5333" i="5"/>
  <c r="AC5332" i="5"/>
  <c r="AC5331" i="5"/>
  <c r="AC5330" i="5"/>
  <c r="AC5329" i="5"/>
  <c r="AC5328" i="5"/>
  <c r="AC5327" i="5"/>
  <c r="AC5326" i="5"/>
  <c r="AC5325" i="5"/>
  <c r="AC5324" i="5"/>
  <c r="AC5323" i="5"/>
  <c r="AC5322" i="5"/>
  <c r="AC5321" i="5"/>
  <c r="AC5320" i="5"/>
  <c r="AC5319" i="5"/>
  <c r="AC5318" i="5"/>
  <c r="AC5317" i="5"/>
  <c r="AC5316" i="5"/>
  <c r="AC5315" i="5"/>
  <c r="AC5314" i="5"/>
  <c r="AC5313" i="5"/>
  <c r="AC5312" i="5"/>
  <c r="AC5311" i="5"/>
  <c r="AC5310" i="5"/>
  <c r="AC5309" i="5"/>
  <c r="AC5308" i="5"/>
  <c r="AC5307" i="5"/>
  <c r="AC5306" i="5"/>
  <c r="AC5305" i="5"/>
  <c r="AC5304" i="5"/>
  <c r="AC5303" i="5"/>
  <c r="AC5302" i="5"/>
  <c r="AC5301" i="5"/>
  <c r="AC5300" i="5"/>
  <c r="AC5299" i="5"/>
  <c r="AC5298" i="5"/>
  <c r="AC5297" i="5"/>
  <c r="AC5296" i="5"/>
  <c r="AC5295" i="5"/>
  <c r="AC5294" i="5"/>
  <c r="AC5293" i="5"/>
  <c r="AC5292" i="5"/>
  <c r="AC5291" i="5"/>
  <c r="AC5290" i="5"/>
  <c r="AC5289" i="5"/>
  <c r="AC5288" i="5"/>
  <c r="AC5287" i="5"/>
  <c r="AC5286" i="5"/>
  <c r="AC5285" i="5"/>
  <c r="AC5284" i="5"/>
  <c r="AC5283" i="5"/>
  <c r="AC5282" i="5"/>
  <c r="AC5281" i="5"/>
  <c r="AC5280" i="5"/>
  <c r="AC5279" i="5"/>
  <c r="AC5278" i="5"/>
  <c r="AC5277" i="5"/>
  <c r="AC5276" i="5"/>
  <c r="AC5275" i="5"/>
  <c r="AC5274" i="5"/>
  <c r="AC5273" i="5"/>
  <c r="AC5272" i="5"/>
  <c r="AC5271" i="5"/>
  <c r="AC5270" i="5"/>
  <c r="AC5269" i="5"/>
  <c r="AC5268" i="5"/>
  <c r="AC5267" i="5"/>
  <c r="AC5266" i="5"/>
  <c r="AC5265" i="5"/>
  <c r="AC5264" i="5"/>
  <c r="AC5263" i="5"/>
  <c r="AC5262" i="5"/>
  <c r="AC5261" i="5"/>
  <c r="AC5260" i="5"/>
  <c r="AC5259" i="5"/>
  <c r="AC5258" i="5"/>
  <c r="AC5257" i="5"/>
  <c r="AC5256" i="5"/>
  <c r="AC5255" i="5"/>
  <c r="AC5254" i="5"/>
  <c r="AC5253" i="5"/>
  <c r="AC5252" i="5"/>
  <c r="AC5251" i="5"/>
  <c r="AC5250" i="5"/>
  <c r="AC5249" i="5"/>
  <c r="AC5248" i="5"/>
  <c r="AC5247" i="5"/>
  <c r="AC5246" i="5"/>
  <c r="AC5245" i="5"/>
  <c r="AC5244" i="5"/>
  <c r="AC5243" i="5"/>
  <c r="AC5242" i="5"/>
  <c r="AC5241" i="5"/>
  <c r="AC5240" i="5"/>
  <c r="AC5239" i="5"/>
  <c r="AC5238" i="5"/>
  <c r="AC5237" i="5"/>
  <c r="AC5236" i="5"/>
  <c r="AC5235" i="5"/>
  <c r="AC5234" i="5"/>
  <c r="AC5233" i="5"/>
  <c r="AC5232" i="5"/>
  <c r="AC5231" i="5"/>
  <c r="AC5230" i="5"/>
  <c r="AC5229" i="5"/>
  <c r="AC5228" i="5"/>
  <c r="AC5227" i="5"/>
  <c r="AC5226" i="5"/>
  <c r="AC5225" i="5"/>
  <c r="AC5224" i="5"/>
  <c r="AC5223" i="5"/>
  <c r="AC5222" i="5"/>
  <c r="AC5221" i="5"/>
  <c r="AC5220" i="5"/>
  <c r="AC5219" i="5"/>
  <c r="AC5218" i="5"/>
  <c r="AC5217" i="5"/>
  <c r="AC5216" i="5"/>
  <c r="AC5215" i="5"/>
  <c r="AC5214" i="5"/>
  <c r="AC5213" i="5"/>
  <c r="AC5212" i="5"/>
  <c r="AC5211" i="5"/>
  <c r="AC5210" i="5"/>
  <c r="AC5209" i="5"/>
  <c r="AC5208" i="5"/>
  <c r="AC5207" i="5"/>
  <c r="AC5206" i="5"/>
  <c r="AC5205" i="5"/>
  <c r="AC5204" i="5"/>
  <c r="AC5203" i="5"/>
  <c r="AC5202" i="5"/>
  <c r="AC5201" i="5"/>
  <c r="AC5200" i="5"/>
  <c r="AC5199" i="5"/>
  <c r="AC5198" i="5"/>
  <c r="AC5197" i="5"/>
  <c r="AC5196" i="5"/>
  <c r="AC5195" i="5"/>
  <c r="AC5194" i="5"/>
  <c r="AC5193" i="5"/>
  <c r="AC5192" i="5"/>
  <c r="AC5191" i="5"/>
  <c r="AC5190" i="5"/>
  <c r="AC5189" i="5"/>
  <c r="AC5188" i="5"/>
  <c r="AC5187" i="5"/>
  <c r="AC5186" i="5"/>
  <c r="AC5185" i="5"/>
  <c r="AC5184" i="5"/>
  <c r="AC5183" i="5"/>
  <c r="AC5182" i="5"/>
  <c r="AC5181" i="5"/>
  <c r="AC5180" i="5"/>
  <c r="AC5179" i="5"/>
  <c r="AC5178" i="5"/>
  <c r="AC5177" i="5"/>
  <c r="AC5176" i="5"/>
  <c r="AC5175" i="5"/>
  <c r="AC5174" i="5"/>
  <c r="AC5173" i="5"/>
  <c r="AC5172" i="5"/>
  <c r="AC5171" i="5"/>
  <c r="AC5170" i="5"/>
  <c r="AC5169" i="5"/>
  <c r="AC5168" i="5"/>
  <c r="AC5167" i="5"/>
  <c r="AC5166" i="5"/>
  <c r="AC5165" i="5"/>
  <c r="AC5164" i="5"/>
  <c r="AC5163" i="5"/>
  <c r="AC5162" i="5"/>
  <c r="AC5161" i="5"/>
  <c r="AC5160" i="5"/>
  <c r="AC5159" i="5"/>
  <c r="AC5158" i="5"/>
  <c r="AC5157" i="5"/>
  <c r="AC5156" i="5"/>
  <c r="AC5155" i="5"/>
  <c r="AC5154" i="5"/>
  <c r="AC5153" i="5"/>
  <c r="AC5152" i="5"/>
  <c r="AC5151" i="5"/>
  <c r="AC5150" i="5"/>
  <c r="AC5149" i="5"/>
  <c r="AC5148" i="5"/>
  <c r="AC5147" i="5"/>
  <c r="AC5146" i="5"/>
  <c r="AC5145" i="5"/>
  <c r="AC5144" i="5"/>
  <c r="AC5143" i="5"/>
  <c r="AC5142" i="5"/>
  <c r="AC5141" i="5"/>
  <c r="AC5140" i="5"/>
  <c r="AC5139" i="5"/>
  <c r="AC5138" i="5"/>
  <c r="AC5137" i="5"/>
  <c r="AC5136" i="5"/>
  <c r="AC5135" i="5"/>
  <c r="AC5134" i="5"/>
  <c r="AC5133" i="5"/>
  <c r="AC5132" i="5"/>
  <c r="AC5131" i="5"/>
  <c r="AC5130" i="5"/>
  <c r="AC5129" i="5"/>
  <c r="AC5128" i="5"/>
  <c r="AC5127" i="5"/>
  <c r="AC5126" i="5"/>
  <c r="AC5125" i="5"/>
  <c r="AC5124" i="5"/>
  <c r="AC5123" i="5"/>
  <c r="AC5122" i="5"/>
  <c r="AC5121" i="5"/>
  <c r="AC5120" i="5"/>
  <c r="AC5119" i="5"/>
  <c r="AC5118" i="5"/>
  <c r="AC5117" i="5"/>
  <c r="AC5116" i="5"/>
  <c r="AC5115" i="5"/>
  <c r="AC5114" i="5"/>
  <c r="AC5113" i="5"/>
  <c r="AC5112" i="5"/>
  <c r="AC5111" i="5"/>
  <c r="AC5110" i="5"/>
  <c r="AC5109" i="5"/>
  <c r="AC5108" i="5"/>
  <c r="AC5107" i="5"/>
  <c r="AC5106" i="5"/>
  <c r="AC5105" i="5"/>
  <c r="AC5104" i="5"/>
  <c r="AC5103" i="5"/>
  <c r="AC5102" i="5"/>
  <c r="AC5101" i="5"/>
  <c r="AC5100" i="5"/>
  <c r="AC5099" i="5"/>
  <c r="AC5098" i="5"/>
  <c r="AC5097" i="5"/>
  <c r="AC5096" i="5"/>
  <c r="AC5095" i="5"/>
  <c r="AC5094" i="5"/>
  <c r="AC5093" i="5"/>
  <c r="AC5092" i="5"/>
  <c r="AC5091" i="5"/>
  <c r="AC5090" i="5"/>
  <c r="AC5089" i="5"/>
  <c r="AC5088" i="5"/>
  <c r="AC5087" i="5"/>
  <c r="AC5086" i="5"/>
  <c r="AC5085" i="5"/>
  <c r="AC5084" i="5"/>
  <c r="AC5083" i="5"/>
  <c r="AC5082" i="5"/>
  <c r="AC5081" i="5"/>
  <c r="AC5080" i="5"/>
  <c r="AC5079" i="5"/>
  <c r="AC5078" i="5"/>
  <c r="AC5077" i="5"/>
  <c r="AC5076" i="5"/>
  <c r="AC5075" i="5"/>
  <c r="AC5074" i="5"/>
  <c r="AC5073" i="5"/>
  <c r="AC5072" i="5"/>
  <c r="AC5071" i="5"/>
  <c r="AC5070" i="5"/>
  <c r="AC5069" i="5"/>
  <c r="AC5068" i="5"/>
  <c r="AC5067" i="5"/>
  <c r="AC5066" i="5"/>
  <c r="AC5065" i="5"/>
  <c r="AC5064" i="5"/>
  <c r="AC5063" i="5"/>
  <c r="AC5062" i="5"/>
  <c r="AC5061" i="5"/>
  <c r="AC5060" i="5"/>
  <c r="AC5059" i="5"/>
  <c r="AC5058" i="5"/>
  <c r="AC5057" i="5"/>
  <c r="AC5056" i="5"/>
  <c r="AC5055" i="5"/>
  <c r="AC5054" i="5"/>
  <c r="AC5053" i="5"/>
  <c r="AC5052" i="5"/>
  <c r="AC5051" i="5"/>
  <c r="AC5050" i="5"/>
  <c r="AC5049" i="5"/>
  <c r="AC5048" i="5"/>
  <c r="AC5047" i="5"/>
  <c r="AC5046" i="5"/>
  <c r="AC5045" i="5"/>
  <c r="AC5044" i="5"/>
  <c r="AC5043" i="5"/>
  <c r="AC5042" i="5"/>
  <c r="AC5041" i="5"/>
  <c r="AC5040" i="5"/>
  <c r="AC5039" i="5"/>
  <c r="AC5038" i="5"/>
  <c r="AC5037" i="5"/>
  <c r="AC5036" i="5"/>
  <c r="AC5035" i="5"/>
  <c r="AC5034" i="5"/>
  <c r="AC5033" i="5"/>
  <c r="AC5032" i="5"/>
  <c r="AC5031" i="5"/>
  <c r="AC5030" i="5"/>
  <c r="AC5029" i="5"/>
  <c r="AC5028" i="5"/>
  <c r="AC5027" i="5"/>
  <c r="AC5026" i="5"/>
  <c r="AC5025" i="5"/>
  <c r="AC5024" i="5"/>
  <c r="AC5023" i="5"/>
  <c r="AC5022" i="5"/>
  <c r="AC5021" i="5"/>
  <c r="AC5020" i="5"/>
  <c r="AC5019" i="5"/>
  <c r="AC5018" i="5"/>
  <c r="AC5017" i="5"/>
  <c r="AC5016" i="5"/>
  <c r="AC5015" i="5"/>
  <c r="AC5014" i="5"/>
  <c r="AC5013" i="5"/>
  <c r="AC5012" i="5"/>
  <c r="AC5011" i="5"/>
  <c r="AC5010" i="5"/>
  <c r="AC5009" i="5"/>
  <c r="AC5008" i="5"/>
  <c r="AC5007" i="5"/>
  <c r="AC5006" i="5"/>
  <c r="AC5005" i="5"/>
  <c r="AC5004" i="5"/>
  <c r="AC5003" i="5"/>
  <c r="AC5002" i="5"/>
  <c r="AC5001" i="5"/>
  <c r="AC5000" i="5"/>
  <c r="AC4999" i="5"/>
  <c r="AC4998" i="5"/>
  <c r="AC4997" i="5"/>
  <c r="AC4996" i="5"/>
  <c r="AC4995" i="5"/>
  <c r="AC4994" i="5"/>
  <c r="AC4993" i="5"/>
  <c r="AC4992" i="5"/>
  <c r="AC4991" i="5"/>
  <c r="AC4990" i="5"/>
  <c r="AC4989" i="5"/>
  <c r="AC4988" i="5"/>
  <c r="AC4987" i="5"/>
  <c r="AC4986" i="5"/>
  <c r="AC4985" i="5"/>
  <c r="AC4984" i="5"/>
  <c r="AC4983" i="5"/>
  <c r="AC4982" i="5"/>
  <c r="AC4981" i="5"/>
  <c r="AC4980" i="5"/>
  <c r="AC4979" i="5"/>
  <c r="AC4978" i="5"/>
  <c r="AC4977" i="5"/>
  <c r="AC4976" i="5"/>
  <c r="AC4975" i="5"/>
  <c r="AC4974" i="5"/>
  <c r="AC4973" i="5"/>
  <c r="AC4972" i="5"/>
  <c r="AC4971" i="5"/>
  <c r="AC4970" i="5"/>
  <c r="AC4969" i="5"/>
  <c r="AC4968" i="5"/>
  <c r="AC4967" i="5"/>
  <c r="AC4966" i="5"/>
  <c r="AC4965" i="5"/>
  <c r="AC4964" i="5"/>
  <c r="AC4963" i="5"/>
  <c r="AC4962" i="5"/>
  <c r="AC4961" i="5"/>
  <c r="AC4960" i="5"/>
  <c r="AC4959" i="5"/>
  <c r="AC4958" i="5"/>
  <c r="AC4957" i="5"/>
  <c r="AC4956" i="5"/>
  <c r="AC4955" i="5"/>
  <c r="AC4954" i="5"/>
  <c r="AC4953" i="5"/>
  <c r="AC4952" i="5"/>
  <c r="AC4951" i="5"/>
  <c r="AC4950" i="5"/>
  <c r="AC4949" i="5"/>
  <c r="AC4948" i="5"/>
  <c r="AC4947" i="5"/>
  <c r="AC4946" i="5"/>
  <c r="AC4945" i="5"/>
  <c r="AC4944" i="5"/>
  <c r="AC4943" i="5"/>
  <c r="AC4942" i="5"/>
  <c r="AC4941" i="5"/>
  <c r="AC4940" i="5"/>
  <c r="AC4939" i="5"/>
  <c r="AC4938" i="5"/>
  <c r="AC4937" i="5"/>
  <c r="AC4936" i="5"/>
  <c r="AC4935" i="5"/>
  <c r="AC4934" i="5"/>
  <c r="AC4933" i="5"/>
  <c r="AC4932" i="5"/>
  <c r="AC4931" i="5"/>
  <c r="AC4930" i="5"/>
  <c r="AC4929" i="5"/>
  <c r="AC4928" i="5"/>
  <c r="AC4927" i="5"/>
  <c r="AC4926" i="5"/>
  <c r="AC4925" i="5"/>
  <c r="AC4924" i="5"/>
  <c r="AC4923" i="5"/>
  <c r="AC4922" i="5"/>
  <c r="AC4921" i="5"/>
  <c r="AC4920" i="5"/>
  <c r="AC4919" i="5"/>
  <c r="AC4918" i="5"/>
  <c r="AC4917" i="5"/>
  <c r="AC4916" i="5"/>
  <c r="AC4915" i="5"/>
  <c r="AC4914" i="5"/>
  <c r="AC4913" i="5"/>
  <c r="AC4912" i="5"/>
  <c r="AC4911" i="5"/>
  <c r="AC4910" i="5"/>
  <c r="AC4909" i="5"/>
  <c r="AC4908" i="5"/>
  <c r="AC4907" i="5"/>
  <c r="AC4906" i="5"/>
  <c r="AC4905" i="5"/>
  <c r="AC4904" i="5"/>
  <c r="AC4903" i="5"/>
  <c r="AC4902" i="5"/>
  <c r="AC4901" i="5"/>
  <c r="AC4900" i="5"/>
  <c r="AC4899" i="5"/>
  <c r="AC4898" i="5"/>
  <c r="AC4897" i="5"/>
  <c r="AC4896" i="5"/>
  <c r="AC4895" i="5"/>
  <c r="AC4894" i="5"/>
  <c r="AC4893" i="5"/>
  <c r="AC4892" i="5"/>
  <c r="AC4891" i="5"/>
  <c r="AC4890" i="5"/>
  <c r="AC4889" i="5"/>
  <c r="AC4888" i="5"/>
  <c r="AC4887" i="5"/>
  <c r="AC4886" i="5"/>
  <c r="AC4885" i="5"/>
  <c r="AC4884" i="5"/>
  <c r="AC4883" i="5"/>
  <c r="AC4882" i="5"/>
  <c r="AC4881" i="5"/>
  <c r="AC4880" i="5"/>
  <c r="AC4879" i="5"/>
  <c r="AC4878" i="5"/>
  <c r="AC4877" i="5"/>
  <c r="AC4876" i="5"/>
  <c r="AC4875" i="5"/>
  <c r="AC4874" i="5"/>
  <c r="AC4873" i="5"/>
  <c r="AC4872" i="5"/>
  <c r="AC4871" i="5"/>
  <c r="AC4870" i="5"/>
  <c r="AC4869" i="5"/>
  <c r="AC4868" i="5"/>
  <c r="AC4867" i="5"/>
  <c r="AC4866" i="5"/>
  <c r="AC4865" i="5"/>
  <c r="AC4864" i="5"/>
  <c r="AC4863" i="5"/>
  <c r="AC4862" i="5"/>
  <c r="AC4861" i="5"/>
  <c r="AC4860" i="5"/>
  <c r="AC4859" i="5"/>
  <c r="AC4858" i="5"/>
  <c r="AC4857" i="5"/>
  <c r="AC4856" i="5"/>
  <c r="AC4855" i="5"/>
  <c r="AC4854" i="5"/>
  <c r="AC4853" i="5"/>
  <c r="AC4852" i="5"/>
  <c r="AC4851" i="5"/>
  <c r="AC4850" i="5"/>
  <c r="AC4849" i="5"/>
  <c r="AC4848" i="5"/>
  <c r="AC4847" i="5"/>
  <c r="AC4846" i="5"/>
  <c r="AC4845" i="5"/>
  <c r="AC4844" i="5"/>
  <c r="AC4843" i="5"/>
  <c r="AC4842" i="5"/>
  <c r="AC4841" i="5"/>
  <c r="AC4840" i="5"/>
  <c r="AC4839" i="5"/>
  <c r="AC4838" i="5"/>
  <c r="AC4837" i="5"/>
  <c r="AC4836" i="5"/>
  <c r="AC4835" i="5"/>
  <c r="AC4834" i="5"/>
  <c r="AC4833" i="5"/>
  <c r="AC4832" i="5"/>
  <c r="AC4831" i="5"/>
  <c r="AC4830" i="5"/>
  <c r="AC4829" i="5"/>
  <c r="AC4828" i="5"/>
  <c r="AC4827" i="5"/>
  <c r="AC4826" i="5"/>
  <c r="AC4825" i="5"/>
  <c r="AC4824" i="5"/>
  <c r="AC4823" i="5"/>
  <c r="AC4822" i="5"/>
  <c r="AC4821" i="5"/>
  <c r="AC4820" i="5"/>
  <c r="AC4819" i="5"/>
  <c r="AC4818" i="5"/>
  <c r="AC4817" i="5"/>
  <c r="AC4816" i="5"/>
  <c r="AC4815" i="5"/>
  <c r="AC4814" i="5"/>
  <c r="AC4813" i="5"/>
  <c r="AC4812" i="5"/>
  <c r="AC4811" i="5"/>
  <c r="AC4810" i="5"/>
  <c r="AC4809" i="5"/>
  <c r="AC4808" i="5"/>
  <c r="AC4807" i="5"/>
  <c r="AC4806" i="5"/>
  <c r="AC4805" i="5"/>
  <c r="AC4804" i="5"/>
  <c r="AC4803" i="5"/>
  <c r="AC4802" i="5"/>
  <c r="AC4801" i="5"/>
  <c r="AC4800" i="5"/>
  <c r="AC4799" i="5"/>
  <c r="AC4798" i="5"/>
  <c r="AC4797" i="5"/>
  <c r="AC4796" i="5"/>
  <c r="AC4795" i="5"/>
  <c r="AC4794" i="5"/>
  <c r="AC4793" i="5"/>
  <c r="AC4792" i="5"/>
  <c r="AC4791" i="5"/>
  <c r="AC4790" i="5"/>
  <c r="AC4789" i="5"/>
  <c r="AC4788" i="5"/>
  <c r="AC4787" i="5"/>
  <c r="AC4786" i="5"/>
  <c r="AC4785" i="5"/>
  <c r="AC4784" i="5"/>
  <c r="AC4783" i="5"/>
  <c r="AC4782" i="5"/>
  <c r="AC4781" i="5"/>
  <c r="AC4780" i="5"/>
  <c r="AC4779" i="5"/>
  <c r="AC4778" i="5"/>
  <c r="AC4777" i="5"/>
  <c r="AC4776" i="5"/>
  <c r="AC4775" i="5"/>
  <c r="AC4774" i="5"/>
  <c r="AC4773" i="5"/>
  <c r="AC4772" i="5"/>
  <c r="AC4771" i="5"/>
  <c r="AC4770" i="5"/>
  <c r="AC4769" i="5"/>
  <c r="AC4768" i="5"/>
  <c r="AC4767" i="5"/>
  <c r="AC4766" i="5"/>
  <c r="AC4765" i="5"/>
  <c r="AC4764" i="5"/>
  <c r="AC4763" i="5"/>
  <c r="AC4762" i="5"/>
  <c r="AC4761" i="5"/>
  <c r="AC4760" i="5"/>
  <c r="AC4759" i="5"/>
  <c r="AC4758" i="5"/>
  <c r="AC4757" i="5"/>
  <c r="AC4756" i="5"/>
  <c r="AC4755" i="5"/>
  <c r="AC4754" i="5"/>
  <c r="AC4753" i="5"/>
  <c r="AC4752" i="5"/>
  <c r="AC4751" i="5"/>
  <c r="AC4750" i="5"/>
  <c r="AC4749" i="5"/>
  <c r="AC4748" i="5"/>
  <c r="AC4747" i="5"/>
  <c r="AC4746" i="5"/>
  <c r="AC4745" i="5"/>
  <c r="AC4744" i="5"/>
  <c r="AC4743" i="5"/>
  <c r="AC4742" i="5"/>
  <c r="AC4741" i="5"/>
  <c r="AC4740" i="5"/>
  <c r="AC4739" i="5"/>
  <c r="AC4738" i="5"/>
  <c r="AC4737" i="5"/>
  <c r="AC4736" i="5"/>
  <c r="AC4735" i="5"/>
  <c r="AC4734" i="5"/>
  <c r="AC4733" i="5"/>
  <c r="AC4732" i="5"/>
  <c r="AC4731" i="5"/>
  <c r="AC4730" i="5"/>
  <c r="AC4729" i="5"/>
  <c r="AC4728" i="5"/>
  <c r="AC4727" i="5"/>
  <c r="AC4726" i="5"/>
  <c r="AC4725" i="5"/>
  <c r="AC4724" i="5"/>
  <c r="AC4723" i="5"/>
  <c r="AC4722" i="5"/>
  <c r="AC4721" i="5"/>
  <c r="AC4720" i="5"/>
  <c r="AC4719" i="5"/>
  <c r="AC4718" i="5"/>
  <c r="AC4717" i="5"/>
  <c r="AC4716" i="5"/>
  <c r="AC4715" i="5"/>
  <c r="AC4714" i="5"/>
  <c r="AC4713" i="5"/>
  <c r="AC4712" i="5"/>
  <c r="AC4711" i="5"/>
  <c r="AC4710" i="5"/>
  <c r="AC4709" i="5"/>
  <c r="AC4708" i="5"/>
  <c r="AC4707" i="5"/>
  <c r="AC4706" i="5"/>
  <c r="AC4705" i="5"/>
  <c r="AC4704" i="5"/>
  <c r="AC4703" i="5"/>
  <c r="AC4702" i="5"/>
  <c r="AC4701" i="5"/>
  <c r="AC4700" i="5"/>
  <c r="AC4699" i="5"/>
  <c r="AC4698" i="5"/>
  <c r="AC4697" i="5"/>
  <c r="AC4696" i="5"/>
  <c r="AC4695" i="5"/>
  <c r="AC4694" i="5"/>
  <c r="AC4693" i="5"/>
  <c r="AC4692" i="5"/>
  <c r="AC4691" i="5"/>
  <c r="AC4690" i="5"/>
  <c r="AC4689" i="5"/>
  <c r="AC4688" i="5"/>
  <c r="AC4687" i="5"/>
  <c r="AC4686" i="5"/>
  <c r="AC4685" i="5"/>
  <c r="AC4684" i="5"/>
  <c r="AC4683" i="5"/>
  <c r="AC4682" i="5"/>
  <c r="AC4681" i="5"/>
  <c r="AC4680" i="5"/>
  <c r="AC4679" i="5"/>
  <c r="AC4678" i="5"/>
  <c r="AC4677" i="5"/>
  <c r="AC4676" i="5"/>
  <c r="AC4675" i="5"/>
  <c r="AC4674" i="5"/>
  <c r="AC4673" i="5"/>
  <c r="AC4672" i="5"/>
  <c r="AC4671" i="5"/>
  <c r="AC4670" i="5"/>
  <c r="AC4669" i="5"/>
  <c r="AC4668" i="5"/>
  <c r="AC4667" i="5"/>
  <c r="AC4666" i="5"/>
  <c r="AC4665" i="5"/>
  <c r="AC4664" i="5"/>
  <c r="AC4663" i="5"/>
  <c r="AC4662" i="5"/>
  <c r="AC4661" i="5"/>
  <c r="AC4660" i="5"/>
  <c r="AC4659" i="5"/>
  <c r="AC4658" i="5"/>
  <c r="AC4657" i="5"/>
  <c r="AC4656" i="5"/>
  <c r="AC4655" i="5"/>
  <c r="AC4654" i="5"/>
  <c r="AC4653" i="5"/>
  <c r="AC4652" i="5"/>
  <c r="AC4651" i="5"/>
  <c r="AC4650" i="5"/>
  <c r="AC4649" i="5"/>
  <c r="AC4648" i="5"/>
  <c r="AC4647" i="5"/>
  <c r="AC4646" i="5"/>
  <c r="AC4645" i="5"/>
  <c r="AC4644" i="5"/>
  <c r="AC4643" i="5"/>
  <c r="AC4642" i="5"/>
  <c r="AC4641" i="5"/>
  <c r="AC4640" i="5"/>
  <c r="AC4639" i="5"/>
  <c r="AC4638" i="5"/>
  <c r="AC4637" i="5"/>
  <c r="AC4636" i="5"/>
  <c r="AC4635" i="5"/>
  <c r="AC4634" i="5"/>
  <c r="AC4633" i="5"/>
  <c r="AC4632" i="5"/>
  <c r="AC4631" i="5"/>
  <c r="AC4630" i="5"/>
  <c r="AC4629" i="5"/>
  <c r="AC4628" i="5"/>
  <c r="AC4627" i="5"/>
  <c r="AC4626" i="5"/>
  <c r="AC4625" i="5"/>
  <c r="AC4624" i="5"/>
  <c r="AC4623" i="5"/>
  <c r="AC4622" i="5"/>
  <c r="AC4621" i="5"/>
  <c r="AC4620" i="5"/>
  <c r="AC4619" i="5"/>
  <c r="AC4618" i="5"/>
  <c r="AC4617" i="5"/>
  <c r="AC4616" i="5"/>
  <c r="AC4615" i="5"/>
  <c r="AC4614" i="5"/>
  <c r="AC4613" i="5"/>
  <c r="AC4612" i="5"/>
  <c r="AC4611" i="5"/>
  <c r="AC4610" i="5"/>
  <c r="AC4609" i="5"/>
  <c r="AC4608" i="5"/>
  <c r="AC4607" i="5"/>
  <c r="AC4606" i="5"/>
  <c r="AC4605" i="5"/>
  <c r="AC4604" i="5"/>
  <c r="AC4603" i="5"/>
  <c r="AC4602" i="5"/>
  <c r="AC4601" i="5"/>
  <c r="AC4600" i="5"/>
  <c r="AC4599" i="5"/>
  <c r="AC4598" i="5"/>
  <c r="AC4597" i="5"/>
  <c r="AC4596" i="5"/>
  <c r="AC4595" i="5"/>
  <c r="AC4594" i="5"/>
  <c r="AC4593" i="5"/>
  <c r="AC4592" i="5"/>
  <c r="AC4591" i="5"/>
  <c r="AC4590" i="5"/>
  <c r="AC4589" i="5"/>
  <c r="AC4588" i="5"/>
  <c r="AC4587" i="5"/>
  <c r="AC4586" i="5"/>
  <c r="AC4585" i="5"/>
  <c r="AC4584" i="5"/>
  <c r="AC4583" i="5"/>
  <c r="AC4582" i="5"/>
  <c r="AC4581" i="5"/>
  <c r="AC4580" i="5"/>
  <c r="AC4579" i="5"/>
  <c r="AC4578" i="5"/>
  <c r="AC4577" i="5"/>
  <c r="AC4576" i="5"/>
  <c r="AC4575" i="5"/>
  <c r="AC4574" i="5"/>
  <c r="AC4573" i="5"/>
  <c r="AC4572" i="5"/>
  <c r="AC4571" i="5"/>
  <c r="AC4570" i="5"/>
  <c r="AC4569" i="5"/>
  <c r="AC4568" i="5"/>
  <c r="AC4567" i="5"/>
  <c r="AC4566" i="5"/>
  <c r="AC4565" i="5"/>
  <c r="AC4564" i="5"/>
  <c r="AC4563" i="5"/>
  <c r="AC4562" i="5"/>
  <c r="AC4561" i="5"/>
  <c r="AC4560" i="5"/>
  <c r="AC4559" i="5"/>
  <c r="AC4558" i="5"/>
  <c r="AC4557" i="5"/>
  <c r="AC4556" i="5"/>
  <c r="AC4555" i="5"/>
  <c r="AC4554" i="5"/>
  <c r="AC4553" i="5"/>
  <c r="AC4552" i="5"/>
  <c r="AC4551" i="5"/>
  <c r="AC4550" i="5"/>
  <c r="AC4549" i="5"/>
  <c r="AC4548" i="5"/>
  <c r="AC4547" i="5"/>
  <c r="AC4546" i="5"/>
  <c r="AC4545" i="5"/>
  <c r="AC4544" i="5"/>
  <c r="AC4543" i="5"/>
  <c r="AC4542" i="5"/>
  <c r="AC4541" i="5"/>
  <c r="AC4540" i="5"/>
  <c r="AC4539" i="5"/>
  <c r="AC4538" i="5"/>
  <c r="AC4537" i="5"/>
  <c r="AC4536" i="5"/>
  <c r="AC4535" i="5"/>
  <c r="AC4534" i="5"/>
  <c r="AC4533" i="5"/>
  <c r="AC4532" i="5"/>
  <c r="AC4531" i="5"/>
  <c r="AC4530" i="5"/>
  <c r="AC4529" i="5"/>
  <c r="AC4528" i="5"/>
  <c r="AC4527" i="5"/>
  <c r="AC4526" i="5"/>
  <c r="AC4525" i="5"/>
  <c r="AC4524" i="5"/>
  <c r="AC4523" i="5"/>
  <c r="AC4522" i="5"/>
  <c r="AC4521" i="5"/>
  <c r="AC4520" i="5"/>
  <c r="AC4519" i="5"/>
  <c r="AC4518" i="5"/>
  <c r="AC4517" i="5"/>
  <c r="AC4516" i="5"/>
  <c r="AC4515" i="5"/>
  <c r="AC4514" i="5"/>
  <c r="AC4513" i="5"/>
  <c r="AC4512" i="5"/>
  <c r="AC4511" i="5"/>
  <c r="AC4510" i="5"/>
  <c r="AC4509" i="5"/>
  <c r="AC4508" i="5"/>
  <c r="AC4507" i="5"/>
  <c r="AC4506" i="5"/>
  <c r="AC4505" i="5"/>
  <c r="AC4504" i="5"/>
  <c r="AC4503" i="5"/>
  <c r="AC4502" i="5"/>
  <c r="AC4501" i="5"/>
  <c r="AC4500" i="5"/>
  <c r="AC4499" i="5"/>
  <c r="AC4498" i="5"/>
  <c r="AC4497" i="5"/>
  <c r="AC4496" i="5"/>
  <c r="AC4495" i="5"/>
  <c r="AC4494" i="5"/>
  <c r="AC4493" i="5"/>
  <c r="AC4492" i="5"/>
  <c r="AC4491" i="5"/>
  <c r="AC4490" i="5"/>
  <c r="AC4489" i="5"/>
  <c r="AC4488" i="5"/>
  <c r="AC4487" i="5"/>
  <c r="AC4486" i="5"/>
  <c r="AC4485" i="5"/>
  <c r="AC4484" i="5"/>
  <c r="AC4483" i="5"/>
  <c r="AC4482" i="5"/>
  <c r="AC4481" i="5"/>
  <c r="AC4480" i="5"/>
  <c r="AC4479" i="5"/>
  <c r="AC4478" i="5"/>
  <c r="AC4477" i="5"/>
  <c r="AC4476" i="5"/>
  <c r="AC4475" i="5"/>
  <c r="AC4474" i="5"/>
  <c r="AC4473" i="5"/>
  <c r="AC4472" i="5"/>
  <c r="AC4471" i="5"/>
  <c r="AC4470" i="5"/>
  <c r="AC4469" i="5"/>
  <c r="AC4468" i="5"/>
  <c r="AC4467" i="5"/>
  <c r="AC4466" i="5"/>
  <c r="AC4465" i="5"/>
  <c r="AC4464" i="5"/>
  <c r="AC4463" i="5"/>
  <c r="AC4462" i="5"/>
  <c r="AC4461" i="5"/>
  <c r="AC4460" i="5"/>
  <c r="AC4459" i="5"/>
  <c r="AC4458" i="5"/>
  <c r="AC4457" i="5"/>
  <c r="AC4456" i="5"/>
  <c r="AC4455" i="5"/>
  <c r="AC4454" i="5"/>
  <c r="AC4453" i="5"/>
  <c r="AC4452" i="5"/>
  <c r="AC4451" i="5"/>
  <c r="AC4450" i="5"/>
  <c r="AC4449" i="5"/>
  <c r="AC4448" i="5"/>
  <c r="AC4447" i="5"/>
  <c r="AC4446" i="5"/>
  <c r="AC4445" i="5"/>
  <c r="AC4444" i="5"/>
  <c r="AC4443" i="5"/>
  <c r="AC4442" i="5"/>
  <c r="AC4441" i="5"/>
  <c r="AC4440" i="5"/>
  <c r="AC4439" i="5"/>
  <c r="AC4438" i="5"/>
  <c r="AC4437" i="5"/>
  <c r="AC4436" i="5"/>
  <c r="AC4435" i="5"/>
  <c r="AC4434" i="5"/>
  <c r="AC4433" i="5"/>
  <c r="AC4432" i="5"/>
  <c r="AC4431" i="5"/>
  <c r="AC4430" i="5"/>
  <c r="AC4429" i="5"/>
  <c r="AC4428" i="5"/>
  <c r="AC4427" i="5"/>
  <c r="AC4426" i="5"/>
  <c r="AC4425" i="5"/>
  <c r="AC4424" i="5"/>
  <c r="AC4423" i="5"/>
  <c r="AC4422" i="5"/>
  <c r="AC4421" i="5"/>
  <c r="AC4420" i="5"/>
  <c r="AC4419" i="5"/>
  <c r="AC4418" i="5"/>
  <c r="AC4417" i="5"/>
  <c r="AC4416" i="5"/>
  <c r="AC4415" i="5"/>
  <c r="AC4414" i="5"/>
  <c r="AC4413" i="5"/>
  <c r="AC4412" i="5"/>
  <c r="AC4411" i="5"/>
  <c r="AC4410" i="5"/>
  <c r="AC4409" i="5"/>
  <c r="AC4408" i="5"/>
  <c r="AC4407" i="5"/>
  <c r="AC4406" i="5"/>
  <c r="AC4405" i="5"/>
  <c r="AC4404" i="5"/>
  <c r="AC4403" i="5"/>
  <c r="AC4402" i="5"/>
  <c r="AC4401" i="5"/>
  <c r="AC4400" i="5"/>
  <c r="AC4399" i="5"/>
  <c r="AC4398" i="5"/>
  <c r="AC4397" i="5"/>
  <c r="AC4396" i="5"/>
  <c r="AC4395" i="5"/>
  <c r="AC4394" i="5"/>
  <c r="AC4393" i="5"/>
  <c r="AC4392" i="5"/>
  <c r="AC4391" i="5"/>
  <c r="AC4390" i="5"/>
  <c r="AC4389" i="5"/>
  <c r="AC4388" i="5"/>
  <c r="AC4387" i="5"/>
  <c r="AC4386" i="5"/>
  <c r="AC4385" i="5"/>
  <c r="AC4384" i="5"/>
  <c r="AC4383" i="5"/>
  <c r="AC4382" i="5"/>
  <c r="AC4381" i="5"/>
  <c r="AC4380" i="5"/>
  <c r="AC4379" i="5"/>
  <c r="AC4378" i="5"/>
  <c r="AC4377" i="5"/>
  <c r="AC4376" i="5"/>
  <c r="AC4375" i="5"/>
  <c r="AC4374" i="5"/>
  <c r="AC4373" i="5"/>
  <c r="AC4372" i="5"/>
  <c r="AC4371" i="5"/>
  <c r="AC4370" i="5"/>
  <c r="AC4369" i="5"/>
  <c r="AC4368" i="5"/>
  <c r="AC4367" i="5"/>
  <c r="AC4366" i="5"/>
  <c r="AC4365" i="5"/>
  <c r="AC4364" i="5"/>
  <c r="AC4363" i="5"/>
  <c r="AC4362" i="5"/>
  <c r="AC4361" i="5"/>
  <c r="AC4360" i="5"/>
  <c r="AC4359" i="5"/>
  <c r="AC4358" i="5"/>
  <c r="AC4357" i="5"/>
  <c r="AC4356" i="5"/>
  <c r="AC4355" i="5"/>
  <c r="AC4354" i="5"/>
  <c r="AC4353" i="5"/>
  <c r="AC4352" i="5"/>
  <c r="AC4351" i="5"/>
  <c r="AC4350" i="5"/>
  <c r="AC4349" i="5"/>
  <c r="AC4348" i="5"/>
  <c r="AC4347" i="5"/>
  <c r="AC4346" i="5"/>
  <c r="AC4345" i="5"/>
  <c r="AC4344" i="5"/>
  <c r="AC4343" i="5"/>
  <c r="AC4342" i="5"/>
  <c r="AC4341" i="5"/>
  <c r="AC4340" i="5"/>
  <c r="AC4339" i="5"/>
  <c r="AC4338" i="5"/>
  <c r="AC4337" i="5"/>
  <c r="AC4336" i="5"/>
  <c r="AC4335" i="5"/>
  <c r="AC4334" i="5"/>
  <c r="AC4333" i="5"/>
  <c r="AC4332" i="5"/>
  <c r="AC4331" i="5"/>
  <c r="AC4330" i="5"/>
  <c r="AC4329" i="5"/>
  <c r="AC4328" i="5"/>
  <c r="AC4327" i="5"/>
  <c r="AC4326" i="5"/>
  <c r="AC4325" i="5"/>
  <c r="AC4324" i="5"/>
  <c r="AC4323" i="5"/>
  <c r="AC4322" i="5"/>
  <c r="AC4321" i="5"/>
  <c r="AC4320" i="5"/>
  <c r="AC4319" i="5"/>
  <c r="AC4318" i="5"/>
  <c r="AC4317" i="5"/>
  <c r="AC4316" i="5"/>
  <c r="AC4315" i="5"/>
  <c r="AC4314" i="5"/>
  <c r="AC4313" i="5"/>
  <c r="AC4312" i="5"/>
  <c r="AC4311" i="5"/>
  <c r="AC4310" i="5"/>
  <c r="AC4309" i="5"/>
  <c r="AC4308" i="5"/>
  <c r="AC4307" i="5"/>
  <c r="AC4306" i="5"/>
  <c r="AC4305" i="5"/>
  <c r="AC4304" i="5"/>
  <c r="AC4303" i="5"/>
  <c r="AC4302" i="5"/>
  <c r="AC4301" i="5"/>
  <c r="AC4300" i="5"/>
  <c r="AC4299" i="5"/>
  <c r="AC4298" i="5"/>
  <c r="AC4297" i="5"/>
  <c r="AC4296" i="5"/>
  <c r="AC4295" i="5"/>
  <c r="AC4294" i="5"/>
  <c r="AC4293" i="5"/>
  <c r="AC4292" i="5"/>
  <c r="AC4291" i="5"/>
  <c r="AC4290" i="5"/>
  <c r="AC4289" i="5"/>
  <c r="AC4288" i="5"/>
  <c r="AC4287" i="5"/>
  <c r="AC4286" i="5"/>
  <c r="AC4285" i="5"/>
  <c r="AC4284" i="5"/>
  <c r="AC4283" i="5"/>
  <c r="AC4282" i="5"/>
  <c r="AC4281" i="5"/>
  <c r="AC4280" i="5"/>
  <c r="AC4279" i="5"/>
  <c r="AC4278" i="5"/>
  <c r="AC4277" i="5"/>
  <c r="AC4276" i="5"/>
  <c r="AC4275" i="5"/>
  <c r="AC4274" i="5"/>
  <c r="AC4273" i="5"/>
  <c r="AC4272" i="5"/>
  <c r="AC4271" i="5"/>
  <c r="AC4270" i="5"/>
  <c r="AC4269" i="5"/>
  <c r="AC4268" i="5"/>
  <c r="AC4267" i="5"/>
  <c r="AC4266" i="5"/>
  <c r="AC4265" i="5"/>
  <c r="AC4264" i="5"/>
  <c r="AC4263" i="5"/>
  <c r="AC4262" i="5"/>
  <c r="AC4261" i="5"/>
  <c r="AC4260" i="5"/>
  <c r="AC4259" i="5"/>
  <c r="AC4258" i="5"/>
  <c r="AC4257" i="5"/>
  <c r="AC4256" i="5"/>
  <c r="AC4255" i="5"/>
  <c r="AC4254" i="5"/>
  <c r="AC4253" i="5"/>
  <c r="AC4252" i="5"/>
  <c r="AC4251" i="5"/>
  <c r="AC4250" i="5"/>
  <c r="AC4249" i="5"/>
  <c r="AC4248" i="5"/>
  <c r="AC4247" i="5"/>
  <c r="AC4246" i="5"/>
  <c r="AC4245" i="5"/>
  <c r="AC4244" i="5"/>
  <c r="AC4243" i="5"/>
  <c r="AC4242" i="5"/>
  <c r="AC4241" i="5"/>
  <c r="AC4240" i="5"/>
  <c r="AC4239" i="5"/>
  <c r="AC4238" i="5"/>
  <c r="AC4237" i="5"/>
  <c r="AC4236" i="5"/>
  <c r="AC4235" i="5"/>
  <c r="AC4234" i="5"/>
  <c r="AC4233" i="5"/>
  <c r="AC4232" i="5"/>
  <c r="AC4231" i="5"/>
  <c r="AC4230" i="5"/>
  <c r="AC4229" i="5"/>
  <c r="AC4228" i="5"/>
  <c r="AC4227" i="5"/>
  <c r="AC4226" i="5"/>
  <c r="AC4225" i="5"/>
  <c r="AC4224" i="5"/>
  <c r="AC4223" i="5"/>
  <c r="AC4222" i="5"/>
  <c r="AC4221" i="5"/>
  <c r="AC4220" i="5"/>
  <c r="AC4219" i="5"/>
  <c r="AC4218" i="5"/>
  <c r="AC4217" i="5"/>
  <c r="AC4216" i="5"/>
  <c r="AC4215" i="5"/>
  <c r="AC4214" i="5"/>
  <c r="AC4213" i="5"/>
  <c r="AC4212" i="5"/>
  <c r="AC4211" i="5"/>
  <c r="AC4210" i="5"/>
  <c r="AC4209" i="5"/>
  <c r="AC4208" i="5"/>
  <c r="AC4207" i="5"/>
  <c r="AC4206" i="5"/>
  <c r="AC4205" i="5"/>
  <c r="AC4204" i="5"/>
  <c r="AC4203" i="5"/>
  <c r="AC4202" i="5"/>
  <c r="AC4201" i="5"/>
  <c r="AC4200" i="5"/>
  <c r="AC4199" i="5"/>
  <c r="AC4198" i="5"/>
  <c r="AC4197" i="5"/>
  <c r="AC4196" i="5"/>
  <c r="AC4195" i="5"/>
  <c r="AC4194" i="5"/>
  <c r="AC4193" i="5"/>
  <c r="AC4192" i="5"/>
  <c r="AC4191" i="5"/>
  <c r="AC4190" i="5"/>
  <c r="AC4189" i="5"/>
  <c r="AC4188" i="5"/>
  <c r="AC4187" i="5"/>
  <c r="AC4186" i="5"/>
  <c r="AC4185" i="5"/>
  <c r="AC4184" i="5"/>
  <c r="AC4183" i="5"/>
  <c r="AC4182" i="5"/>
  <c r="AC4181" i="5"/>
  <c r="AC4180" i="5"/>
  <c r="AC4179" i="5"/>
  <c r="AC4178" i="5"/>
  <c r="AC4177" i="5"/>
  <c r="AC4176" i="5"/>
  <c r="AC4175" i="5"/>
  <c r="AC4174" i="5"/>
  <c r="AC4173" i="5"/>
  <c r="AC4172" i="5"/>
  <c r="AC4171" i="5"/>
  <c r="AC4170" i="5"/>
  <c r="AC4169" i="5"/>
  <c r="AC4168" i="5"/>
  <c r="AC4167" i="5"/>
  <c r="AC4166" i="5"/>
  <c r="AC4165" i="5"/>
  <c r="AC4164" i="5"/>
  <c r="AC4163" i="5"/>
  <c r="AC4162" i="5"/>
  <c r="AC4161" i="5"/>
  <c r="AC4160" i="5"/>
  <c r="AC4159" i="5"/>
  <c r="AC4158" i="5"/>
  <c r="AC4157" i="5"/>
  <c r="AC4156" i="5"/>
  <c r="AC4155" i="5"/>
  <c r="AC4154" i="5"/>
  <c r="AC4153" i="5"/>
  <c r="AC4152" i="5"/>
  <c r="AC4151" i="5"/>
  <c r="AC4150" i="5"/>
  <c r="AC4149" i="5"/>
  <c r="AC4148" i="5"/>
  <c r="AC4147" i="5"/>
  <c r="AC4146" i="5"/>
  <c r="AC4145" i="5"/>
  <c r="AC4144" i="5"/>
  <c r="AC4143" i="5"/>
  <c r="AC4142" i="5"/>
  <c r="AC4141" i="5"/>
  <c r="AC4140" i="5"/>
  <c r="AC4139" i="5"/>
  <c r="AC4138" i="5"/>
  <c r="AC4137" i="5"/>
  <c r="AC4136" i="5"/>
  <c r="AC4135" i="5"/>
  <c r="AC4134" i="5"/>
  <c r="AC4133" i="5"/>
  <c r="AC4132" i="5"/>
  <c r="AC4131" i="5"/>
  <c r="AC4130" i="5"/>
  <c r="AC4129" i="5"/>
  <c r="AC4128" i="5"/>
  <c r="AC4127" i="5"/>
  <c r="AC4126" i="5"/>
  <c r="AC4125" i="5"/>
  <c r="AC4124" i="5"/>
  <c r="AC4123" i="5"/>
  <c r="AC4122" i="5"/>
  <c r="AC4121" i="5"/>
  <c r="AC4120" i="5"/>
  <c r="AC4119" i="5"/>
  <c r="AC4118" i="5"/>
  <c r="AC4117" i="5"/>
  <c r="AC4116" i="5"/>
  <c r="AC4115" i="5"/>
  <c r="AC4114" i="5"/>
  <c r="AC4113" i="5"/>
  <c r="AC4112" i="5"/>
  <c r="AC4111" i="5"/>
  <c r="AC4110" i="5"/>
  <c r="AC4109" i="5"/>
  <c r="AC4108" i="5"/>
  <c r="AC4107" i="5"/>
  <c r="AC4106" i="5"/>
  <c r="AC4105" i="5"/>
  <c r="AC4104" i="5"/>
  <c r="AC4103" i="5"/>
  <c r="AC4102" i="5"/>
  <c r="AC4101" i="5"/>
  <c r="AC4100" i="5"/>
  <c r="AC4099" i="5"/>
  <c r="AC4098" i="5"/>
  <c r="AC4097" i="5"/>
  <c r="AC4096" i="5"/>
  <c r="AC4095" i="5"/>
  <c r="AC4094" i="5"/>
  <c r="AC4093" i="5"/>
  <c r="AC4092" i="5"/>
  <c r="AC4091" i="5"/>
  <c r="AC4090" i="5"/>
  <c r="AC4089" i="5"/>
  <c r="AC4088" i="5"/>
  <c r="AC4087" i="5"/>
  <c r="AC4086" i="5"/>
  <c r="AC4085" i="5"/>
  <c r="AC4084" i="5"/>
  <c r="AC4083" i="5"/>
  <c r="AC4082" i="5"/>
  <c r="AC4081" i="5"/>
  <c r="AC4080" i="5"/>
  <c r="AC4079" i="5"/>
  <c r="AC4078" i="5"/>
  <c r="AC4077" i="5"/>
  <c r="AC4076" i="5"/>
  <c r="AC4075" i="5"/>
  <c r="AC4074" i="5"/>
  <c r="AC4073" i="5"/>
  <c r="AC4072" i="5"/>
  <c r="AC4071" i="5"/>
  <c r="AC4070" i="5"/>
  <c r="AC4069" i="5"/>
  <c r="AC4068" i="5"/>
  <c r="AC4067" i="5"/>
  <c r="AC4066" i="5"/>
  <c r="AC4065" i="5"/>
  <c r="AC4064" i="5"/>
  <c r="AC4063" i="5"/>
  <c r="AC4062" i="5"/>
  <c r="AC4061" i="5"/>
  <c r="AC4060" i="5"/>
  <c r="AC4059" i="5"/>
  <c r="AC4058" i="5"/>
  <c r="AC4057" i="5"/>
  <c r="AC4056" i="5"/>
  <c r="AC4055" i="5"/>
  <c r="AC4054" i="5"/>
  <c r="AC4053" i="5"/>
  <c r="AC4052" i="5"/>
  <c r="AC4051" i="5"/>
  <c r="AC4050" i="5"/>
  <c r="AC4049" i="5"/>
  <c r="AC4048" i="5"/>
  <c r="AC4047" i="5"/>
  <c r="AC4046" i="5"/>
  <c r="AC4045" i="5"/>
  <c r="AC4044" i="5"/>
  <c r="AC4043" i="5"/>
  <c r="AC4042" i="5"/>
  <c r="AC4041" i="5"/>
  <c r="AC4040" i="5"/>
  <c r="AC4039" i="5"/>
  <c r="AC4038" i="5"/>
  <c r="AC4037" i="5"/>
  <c r="AC4036" i="5"/>
  <c r="AC4035" i="5"/>
  <c r="AC4034" i="5"/>
  <c r="AC4033" i="5"/>
  <c r="AC4032" i="5"/>
  <c r="AC4031" i="5"/>
  <c r="AC4030" i="5"/>
  <c r="AC4029" i="5"/>
  <c r="AC4028" i="5"/>
  <c r="AC4027" i="5"/>
  <c r="AC4026" i="5"/>
  <c r="AC4025" i="5"/>
  <c r="AC4024" i="5"/>
  <c r="AC4023" i="5"/>
  <c r="AC4022" i="5"/>
  <c r="AC4021" i="5"/>
  <c r="AC4020" i="5"/>
  <c r="AC4019" i="5"/>
  <c r="AC4018" i="5"/>
  <c r="AC4017" i="5"/>
  <c r="AC4016" i="5"/>
  <c r="AC4015" i="5"/>
  <c r="AC4014" i="5"/>
  <c r="AC4013" i="5"/>
  <c r="AC4012" i="5"/>
  <c r="AC4011" i="5"/>
  <c r="AC4010" i="5"/>
  <c r="AC4009" i="5"/>
  <c r="AC4008" i="5"/>
  <c r="AC4007" i="5"/>
  <c r="AC4006" i="5"/>
  <c r="AC4005" i="5"/>
  <c r="AC4004" i="5"/>
  <c r="AC4003" i="5"/>
  <c r="AC4002" i="5"/>
  <c r="AC4001" i="5"/>
  <c r="AC4000" i="5"/>
  <c r="AC3999" i="5"/>
  <c r="AC3998" i="5"/>
  <c r="AC3997" i="5"/>
  <c r="AC3996" i="5"/>
  <c r="AC3995" i="5"/>
  <c r="AC3994" i="5"/>
  <c r="AC3993" i="5"/>
  <c r="AC3992" i="5"/>
  <c r="AC3991" i="5"/>
  <c r="AC3990" i="5"/>
  <c r="AC3989" i="5"/>
  <c r="AC3988" i="5"/>
  <c r="AC3987" i="5"/>
  <c r="AC3986" i="5"/>
  <c r="AC3985" i="5"/>
  <c r="AC3984" i="5"/>
  <c r="AC3983" i="5"/>
  <c r="AC3982" i="5"/>
  <c r="AC3981" i="5"/>
  <c r="AC3980" i="5"/>
  <c r="AC3979" i="5"/>
  <c r="AC3978" i="5"/>
  <c r="AC3977" i="5"/>
  <c r="AC3976" i="5"/>
  <c r="AC3975" i="5"/>
  <c r="AC3974" i="5"/>
  <c r="AC3973" i="5"/>
  <c r="AC3972" i="5"/>
  <c r="AC3971" i="5"/>
  <c r="AC3970" i="5"/>
  <c r="AC3969" i="5"/>
  <c r="AC3968" i="5"/>
  <c r="AC3967" i="5"/>
  <c r="AC3966" i="5"/>
  <c r="AC3965" i="5"/>
  <c r="AC3964" i="5"/>
  <c r="AC3963" i="5"/>
  <c r="AC3962" i="5"/>
  <c r="AC3961" i="5"/>
  <c r="AC3960" i="5"/>
  <c r="AC3959" i="5"/>
  <c r="AC3958" i="5"/>
  <c r="AC3957" i="5"/>
  <c r="AC3956" i="5"/>
  <c r="AC3955" i="5"/>
  <c r="AC3954" i="5"/>
  <c r="AC3953" i="5"/>
  <c r="AC3952" i="5"/>
  <c r="AC3951" i="5"/>
  <c r="AC3950" i="5"/>
  <c r="AC3949" i="5"/>
  <c r="AC3948" i="5"/>
  <c r="AC3947" i="5"/>
  <c r="AC3946" i="5"/>
  <c r="AC3945" i="5"/>
  <c r="AC3944" i="5"/>
  <c r="AC3943" i="5"/>
  <c r="AC3942" i="5"/>
  <c r="AC3941" i="5"/>
  <c r="AC3940" i="5"/>
  <c r="AC3939" i="5"/>
  <c r="AC3938" i="5"/>
  <c r="AC3937" i="5"/>
  <c r="AC3936" i="5"/>
  <c r="AC3935" i="5"/>
  <c r="AC3934" i="5"/>
  <c r="AC3933" i="5"/>
  <c r="AC3932" i="5"/>
  <c r="AC3931" i="5"/>
  <c r="AC3930" i="5"/>
  <c r="AC3929" i="5"/>
  <c r="AC3928" i="5"/>
  <c r="AC3927" i="5"/>
  <c r="AC3926" i="5"/>
  <c r="AC3925" i="5"/>
  <c r="AC3924" i="5"/>
  <c r="AC3923" i="5"/>
  <c r="AC3922" i="5"/>
  <c r="AC3921" i="5"/>
  <c r="AC3920" i="5"/>
  <c r="AC3919" i="5"/>
  <c r="AC3918" i="5"/>
  <c r="AC3917" i="5"/>
  <c r="AC3916" i="5"/>
  <c r="AC3915" i="5"/>
  <c r="AC3914" i="5"/>
  <c r="AC3913" i="5"/>
  <c r="AC3912" i="5"/>
  <c r="AC3911" i="5"/>
  <c r="AC3910" i="5"/>
  <c r="AC3909" i="5"/>
  <c r="AC3908" i="5"/>
  <c r="AC3907" i="5"/>
  <c r="AC3906" i="5"/>
  <c r="AC3905" i="5"/>
  <c r="AC3904" i="5"/>
  <c r="AC3903" i="5"/>
  <c r="AC3902" i="5"/>
  <c r="AC3901" i="5"/>
  <c r="AC3900" i="5"/>
  <c r="AC3899" i="5"/>
  <c r="AC3898" i="5"/>
  <c r="AC3897" i="5"/>
  <c r="AC3896" i="5"/>
  <c r="AC3895" i="5"/>
  <c r="AC3894" i="5"/>
  <c r="AC3893" i="5"/>
  <c r="AC3892" i="5"/>
  <c r="AC3891" i="5"/>
  <c r="AC3890" i="5"/>
  <c r="AC3889" i="5"/>
  <c r="AC3888" i="5"/>
  <c r="AC3887" i="5"/>
  <c r="AC3886" i="5"/>
  <c r="AC3885" i="5"/>
  <c r="AC3884" i="5"/>
  <c r="AC3883" i="5"/>
  <c r="AC3882" i="5"/>
  <c r="AC3881" i="5"/>
  <c r="AC3880" i="5"/>
  <c r="AC3879" i="5"/>
  <c r="AC3878" i="5"/>
  <c r="AC3877" i="5"/>
  <c r="AC3876" i="5"/>
  <c r="AC3875" i="5"/>
  <c r="AC3874" i="5"/>
  <c r="AC3873" i="5"/>
  <c r="AC3872" i="5"/>
  <c r="AC3871" i="5"/>
  <c r="AC3870" i="5"/>
  <c r="AC3869" i="5"/>
  <c r="AC3868" i="5"/>
  <c r="AC3867" i="5"/>
  <c r="AC3866" i="5"/>
  <c r="AC3865" i="5"/>
  <c r="AC3864" i="5"/>
  <c r="AC3863" i="5"/>
  <c r="AC3862" i="5"/>
  <c r="AC3861" i="5"/>
  <c r="AC3860" i="5"/>
  <c r="AC3859" i="5"/>
  <c r="AC3858" i="5"/>
  <c r="AC3857" i="5"/>
  <c r="AC3856" i="5"/>
  <c r="AC3855" i="5"/>
  <c r="AC3854" i="5"/>
  <c r="AC3853" i="5"/>
  <c r="AC3852" i="5"/>
  <c r="AC3851" i="5"/>
  <c r="AC3850" i="5"/>
  <c r="AC3849" i="5"/>
  <c r="AC3848" i="5"/>
  <c r="AC3847" i="5"/>
  <c r="AC3846" i="5"/>
  <c r="AC3845" i="5"/>
  <c r="AC3844" i="5"/>
  <c r="AC3843" i="5"/>
  <c r="AC3842" i="5"/>
  <c r="AC3841" i="5"/>
  <c r="AC3840" i="5"/>
  <c r="AC3839" i="5"/>
  <c r="AC3838" i="5"/>
  <c r="AC3837" i="5"/>
  <c r="AC3836" i="5"/>
  <c r="AC3835" i="5"/>
  <c r="AC3834" i="5"/>
  <c r="AC3833" i="5"/>
  <c r="AC3832" i="5"/>
  <c r="AC3831" i="5"/>
  <c r="AC3830" i="5"/>
  <c r="AC3829" i="5"/>
  <c r="AC3828" i="5"/>
  <c r="AC3827" i="5"/>
  <c r="AC3826" i="5"/>
  <c r="AC3825" i="5"/>
  <c r="AC3824" i="5"/>
  <c r="AC3823" i="5"/>
  <c r="AC3822" i="5"/>
  <c r="AC3821" i="5"/>
  <c r="AC3820" i="5"/>
  <c r="AC3819" i="5"/>
  <c r="AC3818" i="5"/>
  <c r="AC3817" i="5"/>
  <c r="AC3816" i="5"/>
  <c r="AC3815" i="5"/>
  <c r="AC3814" i="5"/>
  <c r="AC3813" i="5"/>
  <c r="AC3812" i="5"/>
  <c r="AC3811" i="5"/>
  <c r="AC3810" i="5"/>
  <c r="AC3809" i="5"/>
  <c r="AC3808" i="5"/>
  <c r="AC3807" i="5"/>
  <c r="AC3806" i="5"/>
  <c r="AC3805" i="5"/>
  <c r="AC3804" i="5"/>
  <c r="AC3803" i="5"/>
  <c r="AC3802" i="5"/>
  <c r="AC3801" i="5"/>
  <c r="AC3800" i="5"/>
  <c r="AC3799" i="5"/>
  <c r="AC3798" i="5"/>
  <c r="AC3797" i="5"/>
  <c r="AC3796" i="5"/>
  <c r="AC3795" i="5"/>
  <c r="AC3794" i="5"/>
  <c r="AC3793" i="5"/>
  <c r="AC3792" i="5"/>
  <c r="AC3791" i="5"/>
  <c r="AC3790" i="5"/>
  <c r="AC3789" i="5"/>
  <c r="AC3788" i="5"/>
  <c r="AC3787" i="5"/>
  <c r="AC3786" i="5"/>
  <c r="AC3785" i="5"/>
  <c r="AC3784" i="5"/>
  <c r="AC3783" i="5"/>
  <c r="AC3782" i="5"/>
  <c r="AC3781" i="5"/>
  <c r="AC3780" i="5"/>
  <c r="AC3779" i="5"/>
  <c r="AC3778" i="5"/>
  <c r="AC3777" i="5"/>
  <c r="AC3776" i="5"/>
  <c r="AC3775" i="5"/>
  <c r="AC3774" i="5"/>
  <c r="AC3773" i="5"/>
  <c r="AC3772" i="5"/>
  <c r="AC3771" i="5"/>
  <c r="AC3770" i="5"/>
  <c r="AC3769" i="5"/>
  <c r="AC3768" i="5"/>
  <c r="AC3767" i="5"/>
  <c r="AC3766" i="5"/>
  <c r="AC3765" i="5"/>
  <c r="AC3764" i="5"/>
  <c r="AC3763" i="5"/>
  <c r="AC3762" i="5"/>
  <c r="AC3761" i="5"/>
  <c r="AC3760" i="5"/>
  <c r="AC3759" i="5"/>
  <c r="AC3758" i="5"/>
  <c r="AC3757" i="5"/>
  <c r="AC3756" i="5"/>
  <c r="AC3755" i="5"/>
  <c r="AC3754" i="5"/>
  <c r="AC3753" i="5"/>
  <c r="AC3752" i="5"/>
  <c r="AC3751" i="5"/>
  <c r="AC3750" i="5"/>
  <c r="AC3749" i="5"/>
  <c r="AC3748" i="5"/>
  <c r="AC3747" i="5"/>
  <c r="AC3746" i="5"/>
  <c r="AC3745" i="5"/>
  <c r="AC3744" i="5"/>
  <c r="AC3743" i="5"/>
  <c r="AC3742" i="5"/>
  <c r="AC3741" i="5"/>
  <c r="AC3740" i="5"/>
  <c r="AC3739" i="5"/>
  <c r="AC3738" i="5"/>
  <c r="AC3737" i="5"/>
  <c r="AC3736" i="5"/>
  <c r="AC3735" i="5"/>
  <c r="AC3734" i="5"/>
  <c r="AC3733" i="5"/>
  <c r="AC3732" i="5"/>
  <c r="AC3731" i="5"/>
  <c r="AC3730" i="5"/>
  <c r="AC3729" i="5"/>
  <c r="AC3728" i="5"/>
  <c r="AC3727" i="5"/>
  <c r="AC3726" i="5"/>
  <c r="AC3725" i="5"/>
  <c r="AC3724" i="5"/>
  <c r="AC3723" i="5"/>
  <c r="AC3722" i="5"/>
  <c r="AC3721" i="5"/>
  <c r="AC3720" i="5"/>
  <c r="AC3719" i="5"/>
  <c r="AC3718" i="5"/>
  <c r="AC3717" i="5"/>
  <c r="AC3716" i="5"/>
  <c r="AC3715" i="5"/>
  <c r="AC3714" i="5"/>
  <c r="AC3713" i="5"/>
  <c r="AC3712" i="5"/>
  <c r="AC3711" i="5"/>
  <c r="AC3710" i="5"/>
  <c r="AC3709" i="5"/>
  <c r="AC3708" i="5"/>
  <c r="AC3707" i="5"/>
  <c r="AC3706" i="5"/>
  <c r="AC3705" i="5"/>
  <c r="AC3704" i="5"/>
  <c r="AC3703" i="5"/>
  <c r="AC3702" i="5"/>
  <c r="AC3701" i="5"/>
  <c r="AC3700" i="5"/>
  <c r="AC3699" i="5"/>
  <c r="AC3698" i="5"/>
  <c r="AC3697" i="5"/>
  <c r="AC3696" i="5"/>
  <c r="AC3695" i="5"/>
  <c r="AC3694" i="5"/>
  <c r="AC3693" i="5"/>
  <c r="AC3692" i="5"/>
  <c r="AC3691" i="5"/>
  <c r="AC3690" i="5"/>
  <c r="AC3689" i="5"/>
  <c r="AC3688" i="5"/>
  <c r="AC3687" i="5"/>
  <c r="AC3686" i="5"/>
  <c r="AC3685" i="5"/>
  <c r="AC3684" i="5"/>
  <c r="AC3683" i="5"/>
  <c r="AC3682" i="5"/>
  <c r="AC3681" i="5"/>
  <c r="AC3680" i="5"/>
  <c r="AC3679" i="5"/>
  <c r="AC3678" i="5"/>
  <c r="AC3677" i="5"/>
  <c r="AC3676" i="5"/>
  <c r="AC3675" i="5"/>
  <c r="AC3674" i="5"/>
  <c r="AC3673" i="5"/>
  <c r="AC3672" i="5"/>
  <c r="AC3671" i="5"/>
  <c r="AC3670" i="5"/>
  <c r="AC3669" i="5"/>
  <c r="AC3668" i="5"/>
  <c r="AC3667" i="5"/>
  <c r="AC3666" i="5"/>
  <c r="AC3665" i="5"/>
  <c r="AC3664" i="5"/>
  <c r="AC3663" i="5"/>
  <c r="AC3662" i="5"/>
  <c r="AC3661" i="5"/>
  <c r="AC3660" i="5"/>
  <c r="AC3659" i="5"/>
  <c r="AC3658" i="5"/>
  <c r="AC3657" i="5"/>
  <c r="AC3656" i="5"/>
  <c r="AC3655" i="5"/>
  <c r="AC3654" i="5"/>
  <c r="AC3653" i="5"/>
  <c r="AC3652" i="5"/>
  <c r="AC3651" i="5"/>
  <c r="AC3650" i="5"/>
  <c r="AC3649" i="5"/>
  <c r="AC3648" i="5"/>
  <c r="AC3647" i="5"/>
  <c r="AC3646" i="5"/>
  <c r="AC3645" i="5"/>
  <c r="AC3644" i="5"/>
  <c r="AC3643" i="5"/>
  <c r="AC3642" i="5"/>
  <c r="AC3641" i="5"/>
  <c r="AC3640" i="5"/>
  <c r="AC3639" i="5"/>
  <c r="AC3638" i="5"/>
  <c r="AC3637" i="5"/>
  <c r="AC3636" i="5"/>
  <c r="AC3635" i="5"/>
  <c r="AC3634" i="5"/>
  <c r="AC3633" i="5"/>
  <c r="AC3632" i="5"/>
  <c r="AC3631" i="5"/>
  <c r="AC3630" i="5"/>
  <c r="AC3629" i="5"/>
  <c r="AC3628" i="5"/>
  <c r="AC3627" i="5"/>
  <c r="AC3626" i="5"/>
  <c r="AC3625" i="5"/>
  <c r="AC3624" i="5"/>
  <c r="AC3623" i="5"/>
  <c r="AC3622" i="5"/>
  <c r="AC3621" i="5"/>
  <c r="AC3620" i="5"/>
  <c r="AC3619" i="5"/>
  <c r="AC3618" i="5"/>
  <c r="AC3617" i="5"/>
  <c r="AC3616" i="5"/>
  <c r="AC3615" i="5"/>
  <c r="AC3614" i="5"/>
  <c r="AC3613" i="5"/>
  <c r="AC3612" i="5"/>
  <c r="AC3611" i="5"/>
  <c r="AC3610" i="5"/>
  <c r="AC3609" i="5"/>
  <c r="AC3608" i="5"/>
  <c r="AC3607" i="5"/>
  <c r="AC3606" i="5"/>
  <c r="AC3605" i="5"/>
  <c r="AC3604" i="5"/>
  <c r="AC3603" i="5"/>
  <c r="AC3602" i="5"/>
  <c r="AC3601" i="5"/>
  <c r="AC3600" i="5"/>
  <c r="AC3599" i="5"/>
  <c r="AC3598" i="5"/>
  <c r="AC3597" i="5"/>
  <c r="AC3596" i="5"/>
  <c r="AC3595" i="5"/>
  <c r="AC3594" i="5"/>
  <c r="AC3593" i="5"/>
  <c r="AC3592" i="5"/>
  <c r="AC3591" i="5"/>
  <c r="AC3590" i="5"/>
  <c r="AC3589" i="5"/>
  <c r="AC3588" i="5"/>
  <c r="AC3587" i="5"/>
  <c r="AC3586" i="5"/>
  <c r="AC3585" i="5"/>
  <c r="AC3584" i="5"/>
  <c r="AC3583" i="5"/>
  <c r="AC3582" i="5"/>
  <c r="AC3581" i="5"/>
  <c r="AC3580" i="5"/>
  <c r="AC3579" i="5"/>
  <c r="AC3578" i="5"/>
  <c r="AC3577" i="5"/>
  <c r="AC3576" i="5"/>
  <c r="AC3575" i="5"/>
  <c r="AC3574" i="5"/>
  <c r="AC3573" i="5"/>
  <c r="AC3572" i="5"/>
  <c r="AC3571" i="5"/>
  <c r="AC3570" i="5"/>
  <c r="AC3569" i="5"/>
  <c r="AC3568" i="5"/>
  <c r="AC3567" i="5"/>
  <c r="AC3566" i="5"/>
  <c r="AC3565" i="5"/>
  <c r="AC3564" i="5"/>
  <c r="AC3563" i="5"/>
  <c r="AC3562" i="5"/>
  <c r="AC3561" i="5"/>
  <c r="AC3560" i="5"/>
  <c r="AC3559" i="5"/>
  <c r="AC3558" i="5"/>
  <c r="AC3557" i="5"/>
  <c r="AC3556" i="5"/>
  <c r="AC3555" i="5"/>
  <c r="AC3554" i="5"/>
  <c r="AC3553" i="5"/>
  <c r="AC3552" i="5"/>
  <c r="AC3551" i="5"/>
  <c r="AC3550" i="5"/>
  <c r="AC3549" i="5"/>
  <c r="AC3548" i="5"/>
  <c r="AC3547" i="5"/>
  <c r="AC3546" i="5"/>
  <c r="AC3545" i="5"/>
  <c r="AC3544" i="5"/>
  <c r="AC3543" i="5"/>
  <c r="AC3542" i="5"/>
  <c r="AC3541" i="5"/>
  <c r="AC3540" i="5"/>
  <c r="AC3539" i="5"/>
  <c r="AC3538" i="5"/>
  <c r="AC3537" i="5"/>
  <c r="AC3536" i="5"/>
  <c r="AC3535" i="5"/>
  <c r="AC3534" i="5"/>
  <c r="AC3533" i="5"/>
  <c r="AC3532" i="5"/>
  <c r="AC3531" i="5"/>
  <c r="AC3530" i="5"/>
  <c r="AC3529" i="5"/>
  <c r="AC3528" i="5"/>
  <c r="AC3527" i="5"/>
  <c r="AC3526" i="5"/>
  <c r="AC3525" i="5"/>
  <c r="AC3524" i="5"/>
  <c r="AC3523" i="5"/>
  <c r="AC3522" i="5"/>
  <c r="AC3521" i="5"/>
  <c r="AC3520" i="5"/>
  <c r="AC3519" i="5"/>
  <c r="AC3518" i="5"/>
  <c r="AC3517" i="5"/>
  <c r="AC3516" i="5"/>
  <c r="AC3515" i="5"/>
  <c r="AC3514" i="5"/>
  <c r="AC3513" i="5"/>
  <c r="AC3512" i="5"/>
  <c r="AC3511" i="5"/>
  <c r="AC3510" i="5"/>
  <c r="AC3509" i="5"/>
  <c r="AC3508" i="5"/>
  <c r="AC3507" i="5"/>
  <c r="AC3506" i="5"/>
  <c r="AC3505" i="5"/>
  <c r="AC3504" i="5"/>
  <c r="AC3503" i="5"/>
  <c r="AC3502" i="5"/>
  <c r="AC3501" i="5"/>
  <c r="AC3500" i="5"/>
  <c r="AC3499" i="5"/>
  <c r="AC3498" i="5"/>
  <c r="AC3497" i="5"/>
  <c r="AC3496" i="5"/>
  <c r="AC3495" i="5"/>
  <c r="AC3494" i="5"/>
  <c r="AC3493" i="5"/>
  <c r="AC3492" i="5"/>
  <c r="AC3491" i="5"/>
  <c r="AC3490" i="5"/>
  <c r="AC3489" i="5"/>
  <c r="AC3488" i="5"/>
  <c r="AC3487" i="5"/>
  <c r="AC3486" i="5"/>
  <c r="AC3485" i="5"/>
  <c r="AC3484" i="5"/>
  <c r="AC3483" i="5"/>
  <c r="AC3482" i="5"/>
  <c r="AC3481" i="5"/>
  <c r="AC3480" i="5"/>
  <c r="AC3479" i="5"/>
  <c r="AC3478" i="5"/>
  <c r="AC3477" i="5"/>
  <c r="AC3476" i="5"/>
  <c r="AC3475" i="5"/>
  <c r="AC3474" i="5"/>
  <c r="AC3473" i="5"/>
  <c r="AC3472" i="5"/>
  <c r="AC3471" i="5"/>
  <c r="AC3470" i="5"/>
  <c r="AC3469" i="5"/>
  <c r="AC3468" i="5"/>
  <c r="AC3467" i="5"/>
  <c r="AC3466" i="5"/>
  <c r="AC3465" i="5"/>
  <c r="AC3464" i="5"/>
  <c r="AC3463" i="5"/>
  <c r="AC3462" i="5"/>
  <c r="AC3461" i="5"/>
  <c r="AC3460" i="5"/>
  <c r="AC3459" i="5"/>
  <c r="AC3458" i="5"/>
  <c r="AC3457" i="5"/>
  <c r="AC3456" i="5"/>
  <c r="AC3455" i="5"/>
  <c r="AC3454" i="5"/>
  <c r="AC3453" i="5"/>
  <c r="AC3452" i="5"/>
  <c r="AC3451" i="5"/>
  <c r="AC3450" i="5"/>
  <c r="AC3449" i="5"/>
  <c r="AC3448" i="5"/>
  <c r="AC3447" i="5"/>
  <c r="AC3446" i="5"/>
  <c r="AC3445" i="5"/>
  <c r="AC3444" i="5"/>
  <c r="AC3443" i="5"/>
  <c r="AC3442" i="5"/>
  <c r="AC3441" i="5"/>
  <c r="AC3440" i="5"/>
  <c r="AC3439" i="5"/>
  <c r="AC3438" i="5"/>
  <c r="AC3437" i="5"/>
  <c r="AC3436" i="5"/>
  <c r="AC3435" i="5"/>
  <c r="AC3434" i="5"/>
  <c r="AC3433" i="5"/>
  <c r="AC3432" i="5"/>
  <c r="AC3431" i="5"/>
  <c r="AC3430" i="5"/>
  <c r="AC3429" i="5"/>
  <c r="AC3428" i="5"/>
  <c r="AC3427" i="5"/>
  <c r="AC3426" i="5"/>
  <c r="AC3425" i="5"/>
  <c r="AC3424" i="5"/>
  <c r="AC3423" i="5"/>
  <c r="AC3422" i="5"/>
  <c r="AC3421" i="5"/>
  <c r="AC3420" i="5"/>
  <c r="AC3419" i="5"/>
  <c r="AC3418" i="5"/>
  <c r="AC3417" i="5"/>
  <c r="AC3416" i="5"/>
  <c r="AC3415" i="5"/>
  <c r="AC3414" i="5"/>
  <c r="AC3413" i="5"/>
  <c r="AC3412" i="5"/>
  <c r="AC3411" i="5"/>
  <c r="AC3410" i="5"/>
  <c r="AC3409" i="5"/>
  <c r="AC3408" i="5"/>
  <c r="AC3407" i="5"/>
  <c r="AC3406" i="5"/>
  <c r="AC3405" i="5"/>
  <c r="AC3404" i="5"/>
  <c r="AC3403" i="5"/>
  <c r="AC3402" i="5"/>
  <c r="AC3401" i="5"/>
  <c r="AC3400" i="5"/>
  <c r="AC3399" i="5"/>
  <c r="AC3398" i="5"/>
  <c r="AC3397" i="5"/>
  <c r="AC3396" i="5"/>
  <c r="AC3395" i="5"/>
  <c r="AC3394" i="5"/>
  <c r="AC3393" i="5"/>
  <c r="AC3392" i="5"/>
  <c r="AC3391" i="5"/>
  <c r="AC3390" i="5"/>
  <c r="AC3389" i="5"/>
  <c r="AC3388" i="5"/>
  <c r="AC3387" i="5"/>
  <c r="AC3386" i="5"/>
  <c r="AC3385" i="5"/>
  <c r="AC3384" i="5"/>
  <c r="AC3383" i="5"/>
  <c r="AC3382" i="5"/>
  <c r="AC3381" i="5"/>
  <c r="AC3380" i="5"/>
  <c r="AC3379" i="5"/>
  <c r="AC3378" i="5"/>
  <c r="AC3377" i="5"/>
  <c r="AC3376" i="5"/>
  <c r="AC3375" i="5"/>
  <c r="AC3374" i="5"/>
  <c r="AC3373" i="5"/>
  <c r="AC3372" i="5"/>
  <c r="AC3371" i="5"/>
  <c r="AC3370" i="5"/>
  <c r="AC3369" i="5"/>
  <c r="AC3368" i="5"/>
  <c r="AC3367" i="5"/>
  <c r="AC3366" i="5"/>
  <c r="AC3365" i="5"/>
  <c r="AC3364" i="5"/>
  <c r="AC3363" i="5"/>
  <c r="AC3362" i="5"/>
  <c r="AC3361" i="5"/>
  <c r="AC3360" i="5"/>
  <c r="AC3359" i="5"/>
  <c r="AC3358" i="5"/>
  <c r="AC3357" i="5"/>
  <c r="AC3356" i="5"/>
  <c r="AC3355" i="5"/>
  <c r="AC3354" i="5"/>
  <c r="AC3353" i="5"/>
  <c r="AC3352" i="5"/>
  <c r="AC3351" i="5"/>
  <c r="AC3350" i="5"/>
  <c r="AC3349" i="5"/>
  <c r="AC3348" i="5"/>
  <c r="AC3347" i="5"/>
  <c r="AC3346" i="5"/>
  <c r="AC3345" i="5"/>
  <c r="AC3344" i="5"/>
  <c r="AC3343" i="5"/>
  <c r="AC3342" i="5"/>
  <c r="AC3341" i="5"/>
  <c r="AC3340" i="5"/>
  <c r="AC3339" i="5"/>
  <c r="AC3338" i="5"/>
  <c r="AC3337" i="5"/>
  <c r="AC3336" i="5"/>
  <c r="AC3335" i="5"/>
  <c r="AC3334" i="5"/>
  <c r="AC3333" i="5"/>
  <c r="AC3332" i="5"/>
  <c r="AC3331" i="5"/>
  <c r="AC3330" i="5"/>
  <c r="AC3329" i="5"/>
  <c r="AC3328" i="5"/>
  <c r="AC3327" i="5"/>
  <c r="AC3326" i="5"/>
  <c r="AC3325" i="5"/>
  <c r="AC3324" i="5"/>
  <c r="AC3323" i="5"/>
  <c r="AC3322" i="5"/>
  <c r="AC3321" i="5"/>
  <c r="AC3320" i="5"/>
  <c r="AC3319" i="5"/>
  <c r="AC3318" i="5"/>
  <c r="AC3317" i="5"/>
  <c r="AC3316" i="5"/>
  <c r="AC3315" i="5"/>
  <c r="AC3314" i="5"/>
  <c r="AC3313" i="5"/>
  <c r="AC3312" i="5"/>
  <c r="AC3311" i="5"/>
  <c r="AC3310" i="5"/>
  <c r="AC3309" i="5"/>
  <c r="AC3308" i="5"/>
  <c r="AC3307" i="5"/>
  <c r="AC3306" i="5"/>
  <c r="AC3305" i="5"/>
  <c r="AC3304" i="5"/>
  <c r="AC3303" i="5"/>
  <c r="AC3302" i="5"/>
  <c r="AC3301" i="5"/>
  <c r="AC3300" i="5"/>
  <c r="AC3299" i="5"/>
  <c r="AC3298" i="5"/>
  <c r="AC3297" i="5"/>
  <c r="AC3296" i="5"/>
  <c r="AC3295" i="5"/>
  <c r="AC3294" i="5"/>
  <c r="AC3293" i="5"/>
  <c r="AC3292" i="5"/>
  <c r="AC3291" i="5"/>
  <c r="AC3290" i="5"/>
  <c r="AC3289" i="5"/>
  <c r="AC3288" i="5"/>
  <c r="AC3287" i="5"/>
  <c r="AC3286" i="5"/>
  <c r="AC3285" i="5"/>
  <c r="AC3284" i="5"/>
  <c r="AC3283" i="5"/>
  <c r="AC3282" i="5"/>
  <c r="AC3281" i="5"/>
  <c r="AC3280" i="5"/>
  <c r="AC3279" i="5"/>
  <c r="AC3278" i="5"/>
  <c r="AC3277" i="5"/>
  <c r="AC3276" i="5"/>
  <c r="AC3275" i="5"/>
  <c r="AC3274" i="5"/>
  <c r="AC3273" i="5"/>
  <c r="AC3272" i="5"/>
  <c r="AC3271" i="5"/>
  <c r="AC3270" i="5"/>
  <c r="AC3269" i="5"/>
  <c r="AC3268" i="5"/>
  <c r="AC3267" i="5"/>
  <c r="AC3266" i="5"/>
  <c r="AC3265" i="5"/>
  <c r="AC3264" i="5"/>
  <c r="AC3263" i="5"/>
  <c r="AC3262" i="5"/>
  <c r="AC3261" i="5"/>
  <c r="AC3260" i="5"/>
  <c r="AC3259" i="5"/>
  <c r="AC3258" i="5"/>
  <c r="AC3257" i="5"/>
  <c r="AC3256" i="5"/>
  <c r="AC3255" i="5"/>
  <c r="AC3254" i="5"/>
  <c r="AC3253" i="5"/>
  <c r="AC3252" i="5"/>
  <c r="AC3251" i="5"/>
  <c r="AC3250" i="5"/>
  <c r="AC3249" i="5"/>
  <c r="AC3248" i="5"/>
  <c r="AC3247" i="5"/>
  <c r="AC3246" i="5"/>
  <c r="AC3245" i="5"/>
  <c r="AC3244" i="5"/>
  <c r="AC3243" i="5"/>
  <c r="AC3242" i="5"/>
  <c r="AC3241" i="5"/>
  <c r="AC3240" i="5"/>
  <c r="AC3239" i="5"/>
  <c r="AC3238" i="5"/>
  <c r="AC3237" i="5"/>
  <c r="AC3236" i="5"/>
  <c r="AC3235" i="5"/>
  <c r="AC3234" i="5"/>
  <c r="AC3233" i="5"/>
  <c r="AC3232" i="5"/>
  <c r="AC3231" i="5"/>
  <c r="AC3230" i="5"/>
  <c r="AC3229" i="5"/>
  <c r="AC3228" i="5"/>
  <c r="AC3227" i="5"/>
  <c r="AC3226" i="5"/>
  <c r="AC3225" i="5"/>
  <c r="AC3224" i="5"/>
  <c r="AC3223" i="5"/>
  <c r="AC3222" i="5"/>
  <c r="AC3221" i="5"/>
  <c r="AC3220" i="5"/>
  <c r="AC3219" i="5"/>
  <c r="AC3218" i="5"/>
  <c r="AC3217" i="5"/>
  <c r="AC3216" i="5"/>
  <c r="AC3215" i="5"/>
  <c r="AC3214" i="5"/>
  <c r="AC3213" i="5"/>
  <c r="AC3212" i="5"/>
  <c r="AC3211" i="5"/>
  <c r="AC3210" i="5"/>
  <c r="AC3209" i="5"/>
  <c r="AC3208" i="5"/>
  <c r="AC3207" i="5"/>
  <c r="AC3206" i="5"/>
  <c r="AC3205" i="5"/>
  <c r="AC3204" i="5"/>
  <c r="AC3203" i="5"/>
  <c r="AC3202" i="5"/>
  <c r="AC3201" i="5"/>
  <c r="AC3200" i="5"/>
  <c r="AC3199" i="5"/>
  <c r="AC3198" i="5"/>
  <c r="AC3197" i="5"/>
  <c r="AC3196" i="5"/>
  <c r="AC3195" i="5"/>
  <c r="AC3194" i="5"/>
  <c r="AC3193" i="5"/>
  <c r="AC3192" i="5"/>
  <c r="AC3191" i="5"/>
  <c r="AC3190" i="5"/>
  <c r="AC3189" i="5"/>
  <c r="AC3188" i="5"/>
  <c r="AC3187" i="5"/>
  <c r="AC3186" i="5"/>
  <c r="AC3185" i="5"/>
  <c r="AC3184" i="5"/>
  <c r="AC3183" i="5"/>
  <c r="AC3182" i="5"/>
  <c r="AC3181" i="5"/>
  <c r="AC3180" i="5"/>
  <c r="AC3179" i="5"/>
  <c r="AC3178" i="5"/>
  <c r="AC3177" i="5"/>
  <c r="AC3176" i="5"/>
  <c r="AC3175" i="5"/>
  <c r="AC3174" i="5"/>
  <c r="AC3173" i="5"/>
  <c r="AC3172" i="5"/>
  <c r="AC3171" i="5"/>
  <c r="AC3170" i="5"/>
  <c r="AC3169" i="5"/>
  <c r="AC3168" i="5"/>
  <c r="AC3167" i="5"/>
  <c r="AC3166" i="5"/>
  <c r="AC3165" i="5"/>
  <c r="AC3164" i="5"/>
  <c r="AC3163" i="5"/>
  <c r="AC3162" i="5"/>
  <c r="AC3161" i="5"/>
  <c r="AC3160" i="5"/>
  <c r="AC3159" i="5"/>
  <c r="AC3158" i="5"/>
  <c r="AC3157" i="5"/>
  <c r="AC3156" i="5"/>
  <c r="AC3155" i="5"/>
  <c r="AC3154" i="5"/>
  <c r="AC3153" i="5"/>
  <c r="AC3152" i="5"/>
  <c r="AC3151" i="5"/>
  <c r="AC3150" i="5"/>
  <c r="AC3149" i="5"/>
  <c r="AC3148" i="5"/>
  <c r="AC3147" i="5"/>
  <c r="AC3146" i="5"/>
  <c r="AC3145" i="5"/>
  <c r="AC3144" i="5"/>
  <c r="AC3143" i="5"/>
  <c r="AC3142" i="5"/>
  <c r="AC3141" i="5"/>
  <c r="AC3140" i="5"/>
  <c r="AC3139" i="5"/>
  <c r="AC3138" i="5"/>
  <c r="AC3137" i="5"/>
  <c r="AC3136" i="5"/>
  <c r="AC3135" i="5"/>
  <c r="AC3134" i="5"/>
  <c r="AC3133" i="5"/>
  <c r="AC3132" i="5"/>
  <c r="AC3131" i="5"/>
  <c r="AC3130" i="5"/>
  <c r="AC3129" i="5"/>
  <c r="AC3128" i="5"/>
  <c r="AC3127" i="5"/>
  <c r="AC3126" i="5"/>
  <c r="AC3125" i="5"/>
  <c r="AC3124" i="5"/>
  <c r="AC3123" i="5"/>
  <c r="AC3122" i="5"/>
  <c r="AC3121" i="5"/>
  <c r="AC3120" i="5"/>
  <c r="AC3119" i="5"/>
  <c r="AC3118" i="5"/>
  <c r="AC3117" i="5"/>
  <c r="AC3116" i="5"/>
  <c r="AC3115" i="5"/>
  <c r="AC3114" i="5"/>
  <c r="AC3113" i="5"/>
  <c r="AC3112" i="5"/>
  <c r="AC3111" i="5"/>
  <c r="AC3110" i="5"/>
  <c r="AC3109" i="5"/>
  <c r="AC3108" i="5"/>
  <c r="AC3107" i="5"/>
  <c r="AC3106" i="5"/>
  <c r="AC3105" i="5"/>
  <c r="AC3104" i="5"/>
  <c r="AC3103" i="5"/>
  <c r="AC3102" i="5"/>
  <c r="AC3101" i="5"/>
  <c r="AC3100" i="5"/>
  <c r="AC3099" i="5"/>
  <c r="AC3098" i="5"/>
  <c r="AC3097" i="5"/>
  <c r="AC3096" i="5"/>
  <c r="AC3095" i="5"/>
  <c r="AC3094" i="5"/>
  <c r="AC3093" i="5"/>
  <c r="AC3092" i="5"/>
  <c r="AC3091" i="5"/>
  <c r="AC3090" i="5"/>
  <c r="AC3089" i="5"/>
  <c r="AC3088" i="5"/>
  <c r="AC3087" i="5"/>
  <c r="AC3086" i="5"/>
  <c r="AC3085" i="5"/>
  <c r="AC3084" i="5"/>
  <c r="AC3083" i="5"/>
  <c r="AC3082" i="5"/>
  <c r="AC3081" i="5"/>
  <c r="AC3080" i="5"/>
  <c r="AC3079" i="5"/>
  <c r="AC3078" i="5"/>
  <c r="AC3077" i="5"/>
  <c r="AC3076" i="5"/>
  <c r="AC3075" i="5"/>
  <c r="AC3074" i="5"/>
  <c r="AC3073" i="5"/>
  <c r="AC3072" i="5"/>
  <c r="AC3071" i="5"/>
  <c r="AC3070" i="5"/>
  <c r="AC3069" i="5"/>
  <c r="AC3068" i="5"/>
  <c r="AC3067" i="5"/>
  <c r="AC3066" i="5"/>
  <c r="AC3065" i="5"/>
  <c r="AC3064" i="5"/>
  <c r="AC3063" i="5"/>
  <c r="AC3062" i="5"/>
  <c r="AC3061" i="5"/>
  <c r="AC3060" i="5"/>
  <c r="AC3059" i="5"/>
  <c r="AC3058" i="5"/>
  <c r="AC3057" i="5"/>
  <c r="AC3056" i="5"/>
  <c r="AC3055" i="5"/>
  <c r="AC3054" i="5"/>
  <c r="AC3053" i="5"/>
  <c r="AC3052" i="5"/>
  <c r="AC3051" i="5"/>
  <c r="AC3050" i="5"/>
  <c r="AC3049" i="5"/>
  <c r="AC3048" i="5"/>
  <c r="AC3047" i="5"/>
  <c r="AC3046" i="5"/>
  <c r="AC3045" i="5"/>
  <c r="AC3044" i="5"/>
  <c r="AC3043" i="5"/>
  <c r="AC3042" i="5"/>
  <c r="AC3041" i="5"/>
  <c r="AC3040" i="5"/>
  <c r="AC3039" i="5"/>
  <c r="AC3038" i="5"/>
  <c r="AC3037" i="5"/>
  <c r="AC3036" i="5"/>
  <c r="AC3035" i="5"/>
  <c r="AC3034" i="5"/>
  <c r="AC3033" i="5"/>
  <c r="AC3032" i="5"/>
  <c r="AC3031" i="5"/>
  <c r="AC3030" i="5"/>
  <c r="AC3029" i="5"/>
  <c r="AC3028" i="5"/>
  <c r="AC3027" i="5"/>
  <c r="AC3026" i="5"/>
  <c r="AC3025" i="5"/>
  <c r="AC3024" i="5"/>
  <c r="AC3023" i="5"/>
  <c r="AC3022" i="5"/>
  <c r="AC3021" i="5"/>
  <c r="AC3020" i="5"/>
  <c r="AC3019" i="5"/>
  <c r="AC3018" i="5"/>
  <c r="AC3017" i="5"/>
  <c r="AC3016" i="5"/>
  <c r="AC3015" i="5"/>
  <c r="AC3014" i="5"/>
  <c r="AC3013" i="5"/>
  <c r="AC3012" i="5"/>
  <c r="AC3011" i="5"/>
  <c r="AC3010" i="5"/>
  <c r="AC3009" i="5"/>
  <c r="AC3008" i="5"/>
  <c r="AC3007" i="5"/>
  <c r="AC3006" i="5"/>
  <c r="AC3005" i="5"/>
  <c r="AC3004" i="5"/>
  <c r="AC3003" i="5"/>
  <c r="AC3002" i="5"/>
  <c r="AC3001" i="5"/>
  <c r="AC3000" i="5"/>
  <c r="AC2999" i="5"/>
  <c r="AC2998" i="5"/>
  <c r="AC2997" i="5"/>
  <c r="AC2996" i="5"/>
  <c r="AC2995" i="5"/>
  <c r="AC2994" i="5"/>
  <c r="AC2993" i="5"/>
  <c r="AC2992" i="5"/>
  <c r="AC2991" i="5"/>
  <c r="AC2990" i="5"/>
  <c r="AC2989" i="5"/>
  <c r="AC2988" i="5"/>
  <c r="AC2987" i="5"/>
  <c r="AC2986" i="5"/>
  <c r="AC2985" i="5"/>
  <c r="AC2984" i="5"/>
  <c r="AC2983" i="5"/>
  <c r="AC2982" i="5"/>
  <c r="AC2981" i="5"/>
  <c r="AC2980" i="5"/>
  <c r="AC2979" i="5"/>
  <c r="AC2978" i="5"/>
  <c r="AC2977" i="5"/>
  <c r="AC2976" i="5"/>
  <c r="AC2975" i="5"/>
  <c r="AC2974" i="5"/>
  <c r="AC2973" i="5"/>
  <c r="AC2972" i="5"/>
  <c r="AC2971" i="5"/>
  <c r="AC2970" i="5"/>
  <c r="AC2969" i="5"/>
  <c r="AC2968" i="5"/>
  <c r="AC2967" i="5"/>
  <c r="AC2966" i="5"/>
  <c r="AC2965" i="5"/>
  <c r="AC2964" i="5"/>
  <c r="AC2963" i="5"/>
  <c r="AC2962" i="5"/>
  <c r="AC2961" i="5"/>
  <c r="AC2960" i="5"/>
  <c r="AC2959" i="5"/>
  <c r="AC2958" i="5"/>
  <c r="AC2957" i="5"/>
  <c r="AC2956" i="5"/>
  <c r="AC2955" i="5"/>
  <c r="AC2954" i="5"/>
  <c r="AC2953" i="5"/>
  <c r="AC2952" i="5"/>
  <c r="AC2951" i="5"/>
  <c r="AC2950" i="5"/>
  <c r="AC2949" i="5"/>
  <c r="AC2948" i="5"/>
  <c r="AC2947" i="5"/>
  <c r="AC2946" i="5"/>
  <c r="AC2945" i="5"/>
  <c r="AC2944" i="5"/>
  <c r="AC2943" i="5"/>
  <c r="AC2942" i="5"/>
  <c r="AC2941" i="5"/>
  <c r="AC2940" i="5"/>
  <c r="AC2939" i="5"/>
  <c r="AC2938" i="5"/>
  <c r="AC2937" i="5"/>
  <c r="AC2936" i="5"/>
  <c r="AC2935" i="5"/>
  <c r="AC2934" i="5"/>
  <c r="AC2933" i="5"/>
  <c r="AC2932" i="5"/>
  <c r="AC2931" i="5"/>
  <c r="AC2930" i="5"/>
  <c r="AC2929" i="5"/>
  <c r="AC2928" i="5"/>
  <c r="AC2927" i="5"/>
  <c r="AC2926" i="5"/>
  <c r="AC2925" i="5"/>
  <c r="AC2924" i="5"/>
  <c r="AC2923" i="5"/>
  <c r="AC2922" i="5"/>
  <c r="AC2921" i="5"/>
  <c r="AC2920" i="5"/>
  <c r="AC2919" i="5"/>
  <c r="AC2918" i="5"/>
  <c r="AC2917" i="5"/>
  <c r="AC2916" i="5"/>
  <c r="AC2915" i="5"/>
  <c r="AC2914" i="5"/>
  <c r="AC2913" i="5"/>
  <c r="AC2912" i="5"/>
  <c r="AC2911" i="5"/>
  <c r="AC2910" i="5"/>
  <c r="AC2909" i="5"/>
  <c r="AC2908" i="5"/>
  <c r="AC2907" i="5"/>
  <c r="AC2906" i="5"/>
  <c r="AC2905" i="5"/>
  <c r="AC2904" i="5"/>
  <c r="AC2903" i="5"/>
  <c r="AC2902" i="5"/>
  <c r="AC2901" i="5"/>
  <c r="AC2900" i="5"/>
  <c r="AC2899" i="5"/>
  <c r="AC2898" i="5"/>
  <c r="AC2897" i="5"/>
  <c r="AC2896" i="5"/>
  <c r="AC2895" i="5"/>
  <c r="AC2894" i="5"/>
  <c r="AC2893" i="5"/>
  <c r="AC2892" i="5"/>
  <c r="AC2891" i="5"/>
  <c r="AC2890" i="5"/>
  <c r="AC2889" i="5"/>
  <c r="AC2888" i="5"/>
  <c r="AC2887" i="5"/>
  <c r="AC2886" i="5"/>
  <c r="AC2885" i="5"/>
  <c r="AC2884" i="5"/>
  <c r="AC2883" i="5"/>
  <c r="AC2882" i="5"/>
  <c r="AC2881" i="5"/>
  <c r="AC2880" i="5"/>
  <c r="AC2879" i="5"/>
  <c r="AC2878" i="5"/>
  <c r="AC2877" i="5"/>
  <c r="AC2876" i="5"/>
  <c r="AC2875" i="5"/>
  <c r="AC2874" i="5"/>
  <c r="AC2873" i="5"/>
  <c r="AC2872" i="5"/>
  <c r="AC2871" i="5"/>
  <c r="AC2870" i="5"/>
  <c r="AC2869" i="5"/>
  <c r="AC2868" i="5"/>
  <c r="AC2867" i="5"/>
  <c r="AC2866" i="5"/>
  <c r="AC2865" i="5"/>
  <c r="AC2864" i="5"/>
  <c r="AC2863" i="5"/>
  <c r="AC2862" i="5"/>
  <c r="AC2861" i="5"/>
  <c r="AC2860" i="5"/>
  <c r="AC2859" i="5"/>
  <c r="AC2858" i="5"/>
  <c r="AC2857" i="5"/>
  <c r="AC2856" i="5"/>
  <c r="AC2855" i="5"/>
  <c r="AC2854" i="5"/>
  <c r="AC2853" i="5"/>
  <c r="AC2852" i="5"/>
  <c r="AC2851" i="5"/>
  <c r="AC2850" i="5"/>
  <c r="AC2849" i="5"/>
  <c r="AC2848" i="5"/>
  <c r="AC2847" i="5"/>
  <c r="AC2846" i="5"/>
  <c r="AC2845" i="5"/>
  <c r="AC2844" i="5"/>
  <c r="AC2843" i="5"/>
  <c r="AC2842" i="5"/>
  <c r="AC2841" i="5"/>
  <c r="AC2840" i="5"/>
  <c r="AC2839" i="5"/>
  <c r="AC2838" i="5"/>
  <c r="AC2837" i="5"/>
  <c r="AC2836" i="5"/>
  <c r="AC2835" i="5"/>
  <c r="AC2834" i="5"/>
  <c r="AC2833" i="5"/>
  <c r="AC2832" i="5"/>
  <c r="AC2831" i="5"/>
  <c r="AC2830" i="5"/>
  <c r="AC2829" i="5"/>
  <c r="AC2828" i="5"/>
  <c r="AC2827" i="5"/>
  <c r="AC2826" i="5"/>
  <c r="AC2825" i="5"/>
  <c r="AC2824" i="5"/>
  <c r="AC2823" i="5"/>
  <c r="AC2822" i="5"/>
  <c r="AC2821" i="5"/>
  <c r="AC2820" i="5"/>
  <c r="AC2819" i="5"/>
  <c r="AC2818" i="5"/>
  <c r="AC2817" i="5"/>
  <c r="AC2816" i="5"/>
  <c r="AC2815" i="5"/>
  <c r="AC2814" i="5"/>
  <c r="AC2813" i="5"/>
  <c r="AC2812" i="5"/>
  <c r="AC2811" i="5"/>
  <c r="AC2810" i="5"/>
  <c r="AC2809" i="5"/>
  <c r="AC2808" i="5"/>
  <c r="AC2807" i="5"/>
  <c r="AC2806" i="5"/>
  <c r="AC2805" i="5"/>
  <c r="AC2804" i="5"/>
  <c r="AC2803" i="5"/>
  <c r="AC2802" i="5"/>
  <c r="AC2801" i="5"/>
  <c r="AC2800" i="5"/>
  <c r="AC2799" i="5"/>
  <c r="AC2798" i="5"/>
  <c r="AC2797" i="5"/>
  <c r="AC2796" i="5"/>
  <c r="AC2795" i="5"/>
  <c r="AC2794" i="5"/>
  <c r="AC2793" i="5"/>
  <c r="AC2792" i="5"/>
  <c r="AC2791" i="5"/>
  <c r="AC2790" i="5"/>
  <c r="AC2789" i="5"/>
  <c r="AC2788" i="5"/>
  <c r="AC2787" i="5"/>
  <c r="AC2786" i="5"/>
  <c r="AC2785" i="5"/>
  <c r="AC2784" i="5"/>
  <c r="AC2783" i="5"/>
  <c r="AC2782" i="5"/>
  <c r="AC2781" i="5"/>
  <c r="AC2780" i="5"/>
  <c r="AC2779" i="5"/>
  <c r="AC2778" i="5"/>
  <c r="AC2777" i="5"/>
  <c r="AC2776" i="5"/>
  <c r="AC2775" i="5"/>
  <c r="AC2774" i="5"/>
  <c r="AC2773" i="5"/>
  <c r="AC2772" i="5"/>
  <c r="AC2771" i="5"/>
  <c r="AC2770" i="5"/>
  <c r="AC2769" i="5"/>
  <c r="AC2768" i="5"/>
  <c r="AC2767" i="5"/>
  <c r="AC2766" i="5"/>
  <c r="AC2765" i="5"/>
  <c r="AC2764" i="5"/>
  <c r="AC2763" i="5"/>
  <c r="AC2762" i="5"/>
  <c r="AC2761" i="5"/>
  <c r="AC2760" i="5"/>
  <c r="AC2759" i="5"/>
  <c r="AC2758" i="5"/>
  <c r="AC2757" i="5"/>
  <c r="AC2756" i="5"/>
  <c r="AC2755" i="5"/>
  <c r="AC2754" i="5"/>
  <c r="AC2753" i="5"/>
  <c r="AC2752" i="5"/>
  <c r="AC2751" i="5"/>
  <c r="AC2750" i="5"/>
  <c r="AC2749" i="5"/>
  <c r="AC2748" i="5"/>
  <c r="AC2747" i="5"/>
  <c r="AC2746" i="5"/>
  <c r="AC2745" i="5"/>
  <c r="AC2744" i="5"/>
  <c r="AC2743" i="5"/>
  <c r="AC2742" i="5"/>
  <c r="AC2741" i="5"/>
  <c r="AC2740" i="5"/>
  <c r="AC2739" i="5"/>
  <c r="AC2738" i="5"/>
  <c r="AC2737" i="5"/>
  <c r="AC2736" i="5"/>
  <c r="AC2735" i="5"/>
  <c r="AC2734" i="5"/>
  <c r="AC2733" i="5"/>
  <c r="AC2732" i="5"/>
  <c r="AC2731" i="5"/>
  <c r="AC2730" i="5"/>
  <c r="AC2729" i="5"/>
  <c r="AC2728" i="5"/>
  <c r="AC2727" i="5"/>
  <c r="AC2726" i="5"/>
  <c r="AC2725" i="5"/>
  <c r="AC2724" i="5"/>
  <c r="AC2723" i="5"/>
  <c r="AC2722" i="5"/>
  <c r="AC2721" i="5"/>
  <c r="AC2720" i="5"/>
  <c r="AC2719" i="5"/>
  <c r="AC2718" i="5"/>
  <c r="AC2717" i="5"/>
  <c r="AC2716" i="5"/>
  <c r="AC2715" i="5"/>
  <c r="AC2714" i="5"/>
  <c r="AC2713" i="5"/>
  <c r="AC2712" i="5"/>
  <c r="AC2711" i="5"/>
  <c r="AC2710" i="5"/>
  <c r="AC2709" i="5"/>
  <c r="AC2708" i="5"/>
  <c r="AC2707" i="5"/>
  <c r="AC2706" i="5"/>
  <c r="AC2705" i="5"/>
  <c r="AC2704" i="5"/>
  <c r="AC2703" i="5"/>
  <c r="AC2702" i="5"/>
  <c r="AC2701" i="5"/>
  <c r="AC2700" i="5"/>
  <c r="AC2699" i="5"/>
  <c r="AC2698" i="5"/>
  <c r="AC2697" i="5"/>
  <c r="AC2696" i="5"/>
  <c r="AC2695" i="5"/>
  <c r="AC2694" i="5"/>
  <c r="AC2693" i="5"/>
  <c r="AC2692" i="5"/>
  <c r="AC2691" i="5"/>
  <c r="AC2690" i="5"/>
  <c r="AC2689" i="5"/>
  <c r="AC2688" i="5"/>
  <c r="AC2687" i="5"/>
  <c r="AC2686" i="5"/>
  <c r="AC2685" i="5"/>
  <c r="AC2684" i="5"/>
  <c r="AC2683" i="5"/>
  <c r="AC2682" i="5"/>
  <c r="AC2681" i="5"/>
  <c r="AC2680" i="5"/>
  <c r="AC2679" i="5"/>
  <c r="AC2678" i="5"/>
  <c r="AC2677" i="5"/>
  <c r="AC2676" i="5"/>
  <c r="AC2675" i="5"/>
  <c r="AC2674" i="5"/>
  <c r="AC2673" i="5"/>
  <c r="AC2672" i="5"/>
  <c r="AC2671" i="5"/>
  <c r="AC2670" i="5"/>
  <c r="AC2669" i="5"/>
  <c r="AC2668" i="5"/>
  <c r="AC2667" i="5"/>
  <c r="AC2666" i="5"/>
  <c r="AC2665" i="5"/>
  <c r="AC2664" i="5"/>
  <c r="AC2663" i="5"/>
  <c r="AC2662" i="5"/>
  <c r="AC2661" i="5"/>
  <c r="AC2660" i="5"/>
  <c r="AC2659" i="5"/>
  <c r="AC2658" i="5"/>
  <c r="AC2657" i="5"/>
  <c r="AC2656" i="5"/>
  <c r="AC2655" i="5"/>
  <c r="AC2654" i="5"/>
  <c r="AC2653" i="5"/>
  <c r="AC2652" i="5"/>
  <c r="AC2651" i="5"/>
  <c r="AC2650" i="5"/>
  <c r="AC2649" i="5"/>
  <c r="AC2648" i="5"/>
  <c r="AC2647" i="5"/>
  <c r="AC2646" i="5"/>
  <c r="AC2645" i="5"/>
  <c r="AC2644" i="5"/>
  <c r="AC2643" i="5"/>
  <c r="AC2642" i="5"/>
  <c r="AC2641" i="5"/>
  <c r="AC2640" i="5"/>
  <c r="AC2639" i="5"/>
  <c r="AC2638" i="5"/>
  <c r="AC2637" i="5"/>
  <c r="AC2636" i="5"/>
  <c r="AC2635" i="5"/>
  <c r="AC2634" i="5"/>
  <c r="AC2633" i="5"/>
  <c r="AC2632" i="5"/>
  <c r="AC2631" i="5"/>
  <c r="AC2630" i="5"/>
  <c r="AC2629" i="5"/>
  <c r="AC2628" i="5"/>
  <c r="AC2627" i="5"/>
  <c r="AC2626" i="5"/>
  <c r="AC2625" i="5"/>
  <c r="AC2624" i="5"/>
  <c r="AC2623" i="5"/>
  <c r="AC2622" i="5"/>
  <c r="AC2621" i="5"/>
  <c r="AC2620" i="5"/>
  <c r="AC2619" i="5"/>
  <c r="AC2618" i="5"/>
  <c r="AC2617" i="5"/>
  <c r="AC2616" i="5"/>
  <c r="AC2615" i="5"/>
  <c r="AC2614" i="5"/>
  <c r="AC2613" i="5"/>
  <c r="AC2612" i="5"/>
  <c r="AC2611" i="5"/>
  <c r="AC2610" i="5"/>
  <c r="AC2609" i="5"/>
  <c r="AC2608" i="5"/>
  <c r="AC2607" i="5"/>
  <c r="AC2606" i="5"/>
  <c r="AC2605" i="5"/>
  <c r="AC2604" i="5"/>
  <c r="AC2603" i="5"/>
  <c r="AC2602" i="5"/>
  <c r="AC2601" i="5"/>
  <c r="AC2600" i="5"/>
  <c r="AC2599" i="5"/>
  <c r="AC2598" i="5"/>
  <c r="AC2597" i="5"/>
  <c r="AC2596" i="5"/>
  <c r="AC2595" i="5"/>
  <c r="AC2594" i="5"/>
  <c r="AC2593" i="5"/>
  <c r="AC2592" i="5"/>
  <c r="AC2591" i="5"/>
  <c r="AC2590" i="5"/>
  <c r="AC2589" i="5"/>
  <c r="AC2588" i="5"/>
  <c r="AC2587" i="5"/>
  <c r="AC2586" i="5"/>
  <c r="AC2585" i="5"/>
  <c r="AC2584" i="5"/>
  <c r="AC2583" i="5"/>
  <c r="AC2582" i="5"/>
  <c r="AC2581" i="5"/>
  <c r="AC2580" i="5"/>
  <c r="AC2579" i="5"/>
  <c r="AC2578" i="5"/>
  <c r="AC2577" i="5"/>
  <c r="AC2576" i="5"/>
  <c r="AC2575" i="5"/>
  <c r="AC2574" i="5"/>
  <c r="AC2573" i="5"/>
  <c r="AC2572" i="5"/>
  <c r="AC2571" i="5"/>
  <c r="AC2570" i="5"/>
  <c r="AC2569" i="5"/>
  <c r="AC2568" i="5"/>
  <c r="AC2567" i="5"/>
  <c r="AC2566" i="5"/>
  <c r="AC2565" i="5"/>
  <c r="AC2564" i="5"/>
  <c r="AC2563" i="5"/>
  <c r="AC2562" i="5"/>
  <c r="AC2561" i="5"/>
  <c r="AC2560" i="5"/>
  <c r="AC2559" i="5"/>
  <c r="AC2558" i="5"/>
  <c r="AC2557" i="5"/>
  <c r="AC2556" i="5"/>
  <c r="AC2555" i="5"/>
  <c r="AC2554" i="5"/>
  <c r="AC2553" i="5"/>
  <c r="AC2552" i="5"/>
  <c r="AC2551" i="5"/>
  <c r="AC2550" i="5"/>
  <c r="AC2549" i="5"/>
  <c r="AC2548" i="5"/>
  <c r="AC2547" i="5"/>
  <c r="AC2546" i="5"/>
  <c r="AC2545" i="5"/>
  <c r="AC2544" i="5"/>
  <c r="AC2543" i="5"/>
  <c r="AC2542" i="5"/>
  <c r="AC2541" i="5"/>
  <c r="AC2540" i="5"/>
  <c r="AC2539" i="5"/>
  <c r="AC2538" i="5"/>
  <c r="AC2537" i="5"/>
  <c r="AC2536" i="5"/>
  <c r="AC2535" i="5"/>
  <c r="AC2534" i="5"/>
  <c r="AC2533" i="5"/>
  <c r="AC2532" i="5"/>
  <c r="AC2531" i="5"/>
  <c r="AC2530" i="5"/>
  <c r="AC2529" i="5"/>
  <c r="AC2528" i="5"/>
  <c r="AC2527" i="5"/>
  <c r="AC2526" i="5"/>
  <c r="AC2525" i="5"/>
  <c r="AC2524" i="5"/>
  <c r="AC2523" i="5"/>
  <c r="AC2522" i="5"/>
  <c r="AC2521" i="5"/>
  <c r="AC2520" i="5"/>
  <c r="AC2519" i="5"/>
  <c r="AC2518" i="5"/>
  <c r="AC2517" i="5"/>
  <c r="AC2516" i="5"/>
  <c r="AC2515" i="5"/>
  <c r="AC2514" i="5"/>
  <c r="AC2513" i="5"/>
  <c r="AC2512" i="5"/>
  <c r="AC2511" i="5"/>
  <c r="AC2510" i="5"/>
  <c r="AC2509" i="5"/>
  <c r="AC2508" i="5"/>
  <c r="AC2507" i="5"/>
  <c r="AC2506" i="5"/>
  <c r="AC2505" i="5"/>
  <c r="AC2504" i="5"/>
  <c r="AC2503" i="5"/>
  <c r="AC2502" i="5"/>
  <c r="AC2501" i="5"/>
  <c r="AC2500" i="5"/>
  <c r="AC2499" i="5"/>
  <c r="AC2498" i="5"/>
  <c r="AC2497" i="5"/>
  <c r="AC2496" i="5"/>
  <c r="AC2495" i="5"/>
  <c r="AC2494" i="5"/>
  <c r="AC2493" i="5"/>
  <c r="AC2492" i="5"/>
  <c r="AC2491" i="5"/>
  <c r="AC2490" i="5"/>
  <c r="AC2489" i="5"/>
  <c r="AC2488" i="5"/>
  <c r="AC2487" i="5"/>
  <c r="AC2486" i="5"/>
  <c r="AC2485" i="5"/>
  <c r="AC2484" i="5"/>
  <c r="AC2483" i="5"/>
  <c r="AC2482" i="5"/>
  <c r="AC2481" i="5"/>
  <c r="AC2480" i="5"/>
  <c r="AC2479" i="5"/>
  <c r="AC2478" i="5"/>
  <c r="AC2477" i="5"/>
  <c r="AC2476" i="5"/>
  <c r="AC2475" i="5"/>
  <c r="AC2474" i="5"/>
  <c r="AC2473" i="5"/>
  <c r="AC2472" i="5"/>
  <c r="AC2471" i="5"/>
  <c r="AC2470" i="5"/>
  <c r="AC2469" i="5"/>
  <c r="AC2468" i="5"/>
  <c r="AC2467" i="5"/>
  <c r="AC2466" i="5"/>
  <c r="AC2465" i="5"/>
  <c r="AC2464" i="5"/>
  <c r="AC2463" i="5"/>
  <c r="AC2462" i="5"/>
  <c r="AC2461" i="5"/>
  <c r="AC2460" i="5"/>
  <c r="AC2459" i="5"/>
  <c r="AC2458" i="5"/>
  <c r="AC2457" i="5"/>
  <c r="AC2456" i="5"/>
  <c r="AC2455" i="5"/>
  <c r="AC2454" i="5"/>
  <c r="AC2453" i="5"/>
  <c r="AC2452" i="5"/>
  <c r="AC2451" i="5"/>
  <c r="AC2450" i="5"/>
  <c r="AC2449" i="5"/>
  <c r="AC2448" i="5"/>
  <c r="AC2447" i="5"/>
  <c r="AC2446" i="5"/>
  <c r="AC2445" i="5"/>
  <c r="AC2444" i="5"/>
  <c r="AC2443" i="5"/>
  <c r="AC2442" i="5"/>
  <c r="AC2441" i="5"/>
  <c r="AC2440" i="5"/>
  <c r="AC2439" i="5"/>
  <c r="AC2438" i="5"/>
  <c r="AC2437" i="5"/>
  <c r="AC2436" i="5"/>
  <c r="AC2435" i="5"/>
  <c r="AC2434" i="5"/>
  <c r="AC2433" i="5"/>
  <c r="AC2432" i="5"/>
  <c r="AC2431" i="5"/>
  <c r="AC2430" i="5"/>
  <c r="AC2429" i="5"/>
  <c r="AC2428" i="5"/>
  <c r="AC2427" i="5"/>
  <c r="AC2426" i="5"/>
  <c r="AC2425" i="5"/>
  <c r="AC2424" i="5"/>
  <c r="AC2423" i="5"/>
  <c r="AC2422" i="5"/>
  <c r="AC2421" i="5"/>
  <c r="AC2420" i="5"/>
  <c r="AC2419" i="5"/>
  <c r="AC2418" i="5"/>
  <c r="AC2417" i="5"/>
  <c r="AC2416" i="5"/>
  <c r="AC2415" i="5"/>
  <c r="AC2414" i="5"/>
  <c r="AC2413" i="5"/>
  <c r="AC2412" i="5"/>
  <c r="AC2411" i="5"/>
  <c r="AC2410" i="5"/>
  <c r="AC2409" i="5"/>
  <c r="AC2408" i="5"/>
  <c r="AC2407" i="5"/>
  <c r="AC2406" i="5"/>
  <c r="AC2405" i="5"/>
  <c r="AC2404" i="5"/>
  <c r="AC2403" i="5"/>
  <c r="AC2402" i="5"/>
  <c r="AC2401" i="5"/>
  <c r="AC2400" i="5"/>
  <c r="AC2399" i="5"/>
  <c r="AC2398" i="5"/>
  <c r="AC2397" i="5"/>
  <c r="AC2396" i="5"/>
  <c r="AC2395" i="5"/>
  <c r="AC2394" i="5"/>
  <c r="AC2393" i="5"/>
  <c r="AC2392" i="5"/>
  <c r="AC2391" i="5"/>
  <c r="AC2390" i="5"/>
  <c r="AC2389" i="5"/>
  <c r="AC2388" i="5"/>
  <c r="AC2387" i="5"/>
  <c r="AC2386" i="5"/>
  <c r="AC2385" i="5"/>
  <c r="AC2384" i="5"/>
  <c r="AC2383" i="5"/>
  <c r="AC2382" i="5"/>
  <c r="AC2381" i="5"/>
  <c r="AC2380" i="5"/>
  <c r="AC2379" i="5"/>
  <c r="AC2378" i="5"/>
  <c r="AC2377" i="5"/>
  <c r="AC2376" i="5"/>
  <c r="AC2375" i="5"/>
  <c r="AC2374" i="5"/>
  <c r="AC2373" i="5"/>
  <c r="AC2372" i="5"/>
  <c r="AC2371" i="5"/>
  <c r="AC2370" i="5"/>
  <c r="AC2369" i="5"/>
  <c r="AC2368" i="5"/>
  <c r="AC2367" i="5"/>
  <c r="AC2366" i="5"/>
  <c r="AC2365" i="5"/>
  <c r="AC2364" i="5"/>
  <c r="AC2363" i="5"/>
  <c r="AC2362" i="5"/>
  <c r="AC2361" i="5"/>
  <c r="AC2360" i="5"/>
  <c r="AC2359" i="5"/>
  <c r="AC2358" i="5"/>
  <c r="AC2357" i="5"/>
  <c r="AC2356" i="5"/>
  <c r="AC2355" i="5"/>
  <c r="AC2354" i="5"/>
  <c r="AC2353" i="5"/>
  <c r="AC2352" i="5"/>
  <c r="AC2351" i="5"/>
  <c r="AC2350" i="5"/>
  <c r="AC2349" i="5"/>
  <c r="AC2348" i="5"/>
  <c r="AC2347" i="5"/>
  <c r="AC2346" i="5"/>
  <c r="AC2345" i="5"/>
  <c r="AC2344" i="5"/>
  <c r="AC2343" i="5"/>
  <c r="AC2342" i="5"/>
  <c r="AC2341" i="5"/>
  <c r="AC2340" i="5"/>
  <c r="AC2339" i="5"/>
  <c r="AC2338" i="5"/>
  <c r="AC2337" i="5"/>
  <c r="AC2336" i="5"/>
  <c r="AC2335" i="5"/>
  <c r="AC2334" i="5"/>
  <c r="AC2333" i="5"/>
  <c r="AC2332" i="5"/>
  <c r="AC2331" i="5"/>
  <c r="AC2330" i="5"/>
  <c r="AC2329" i="5"/>
  <c r="AC2328" i="5"/>
  <c r="AC2327" i="5"/>
  <c r="AC2326" i="5"/>
  <c r="AC2325" i="5"/>
  <c r="AC2324" i="5"/>
  <c r="AC2323" i="5"/>
  <c r="AC2322" i="5"/>
  <c r="AC2321" i="5"/>
  <c r="AC2320" i="5"/>
  <c r="AC2319" i="5"/>
  <c r="AC2318" i="5"/>
  <c r="AC2317" i="5"/>
  <c r="AC2316" i="5"/>
  <c r="AC2315" i="5"/>
  <c r="AC2314" i="5"/>
  <c r="AC2313" i="5"/>
  <c r="AC2312" i="5"/>
  <c r="AC2311" i="5"/>
  <c r="AC2310" i="5"/>
  <c r="AC2309" i="5"/>
  <c r="AC2308" i="5"/>
  <c r="AC2307" i="5"/>
  <c r="AC2306" i="5"/>
  <c r="AC2305" i="5"/>
  <c r="AC2304" i="5"/>
  <c r="AC2303" i="5"/>
  <c r="AC2302" i="5"/>
  <c r="AC2301" i="5"/>
  <c r="AC2300" i="5"/>
  <c r="AC2299" i="5"/>
  <c r="AC2298" i="5"/>
  <c r="AC2297" i="5"/>
  <c r="AC2296" i="5"/>
  <c r="AC2295" i="5"/>
  <c r="AC2294" i="5"/>
  <c r="AC2293" i="5"/>
  <c r="AC2292" i="5"/>
  <c r="AC2291" i="5"/>
  <c r="AC2290" i="5"/>
  <c r="AC2289" i="5"/>
  <c r="AC2288" i="5"/>
  <c r="AC2287" i="5"/>
  <c r="AC2286" i="5"/>
  <c r="AC2285" i="5"/>
  <c r="AC2284" i="5"/>
  <c r="AC2283" i="5"/>
  <c r="AC2282" i="5"/>
  <c r="AC2281" i="5"/>
  <c r="AC2280" i="5"/>
  <c r="AC2279" i="5"/>
  <c r="AC2278" i="5"/>
  <c r="AC2277" i="5"/>
  <c r="AC2276" i="5"/>
  <c r="AC2275" i="5"/>
  <c r="AC2274" i="5"/>
  <c r="AC2273" i="5"/>
  <c r="AC2272" i="5"/>
  <c r="AC2271" i="5"/>
  <c r="AC2270" i="5"/>
  <c r="AC2269" i="5"/>
  <c r="AC2268" i="5"/>
  <c r="AC2267" i="5"/>
  <c r="AC2266" i="5"/>
  <c r="AC2265" i="5"/>
  <c r="AC2264" i="5"/>
  <c r="AC2263" i="5"/>
  <c r="AC2262" i="5"/>
  <c r="AC2261" i="5"/>
  <c r="AC2260" i="5"/>
  <c r="AC2259" i="5"/>
  <c r="AC2258" i="5"/>
  <c r="AC2257" i="5"/>
  <c r="AC2256" i="5"/>
  <c r="AC2255" i="5"/>
  <c r="AC2254" i="5"/>
  <c r="AC2253" i="5"/>
  <c r="AC2252" i="5"/>
  <c r="AC2251" i="5"/>
  <c r="AC2250" i="5"/>
  <c r="AC2249" i="5"/>
  <c r="AC2248" i="5"/>
  <c r="AC2247" i="5"/>
  <c r="AC2246" i="5"/>
  <c r="AC2245" i="5"/>
  <c r="AC2244" i="5"/>
  <c r="AC2243" i="5"/>
  <c r="AC2242" i="5"/>
  <c r="AC2241" i="5"/>
  <c r="AC2240" i="5"/>
  <c r="AC2239" i="5"/>
  <c r="AC2238" i="5"/>
  <c r="AC2237" i="5"/>
  <c r="AC2236" i="5"/>
  <c r="AC2235" i="5"/>
  <c r="AC2234" i="5"/>
  <c r="AC2233" i="5"/>
  <c r="AC2232" i="5"/>
  <c r="AC2231" i="5"/>
  <c r="AC2230" i="5"/>
  <c r="AC2229" i="5"/>
  <c r="AC2228" i="5"/>
  <c r="AC2227" i="5"/>
  <c r="AC2226" i="5"/>
  <c r="AC2225" i="5"/>
  <c r="AC2224" i="5"/>
  <c r="AC2223" i="5"/>
  <c r="AC2222" i="5"/>
  <c r="AC2221" i="5"/>
  <c r="AC2220" i="5"/>
  <c r="AC2219" i="5"/>
  <c r="AC2218" i="5"/>
  <c r="AC2217" i="5"/>
  <c r="AC2216" i="5"/>
  <c r="AC2215" i="5"/>
  <c r="AC2214" i="5"/>
  <c r="AC2213" i="5"/>
  <c r="AC2212" i="5"/>
  <c r="AC2211" i="5"/>
  <c r="AC2210" i="5"/>
  <c r="AC2209" i="5"/>
  <c r="AC2208" i="5"/>
  <c r="AC2207" i="5"/>
  <c r="AC2206" i="5"/>
  <c r="AC2205" i="5"/>
  <c r="AC2204" i="5"/>
  <c r="AC2203" i="5"/>
  <c r="AC2202" i="5"/>
  <c r="AC2201" i="5"/>
  <c r="AC2200" i="5"/>
  <c r="AC2199" i="5"/>
  <c r="AC2198" i="5"/>
  <c r="AC2197" i="5"/>
  <c r="AC2196" i="5"/>
  <c r="AC2195" i="5"/>
  <c r="AC2194" i="5"/>
  <c r="AC2193" i="5"/>
  <c r="AC2192" i="5"/>
  <c r="AC2191" i="5"/>
  <c r="AC2190" i="5"/>
  <c r="AC2189" i="5"/>
  <c r="AC2188" i="5"/>
  <c r="AC2187" i="5"/>
  <c r="AC2186" i="5"/>
  <c r="AC2185" i="5"/>
  <c r="AC2184" i="5"/>
  <c r="AC2183" i="5"/>
  <c r="AC2182" i="5"/>
  <c r="AC2181" i="5"/>
  <c r="AC2180" i="5"/>
  <c r="AC2179" i="5"/>
  <c r="AC2178" i="5"/>
  <c r="AC2177" i="5"/>
  <c r="AC2176" i="5"/>
  <c r="AC2175" i="5"/>
  <c r="AC2174" i="5"/>
  <c r="AC2173" i="5"/>
  <c r="AC2172" i="5"/>
  <c r="AC2171" i="5"/>
  <c r="AC2170" i="5"/>
  <c r="AC2169" i="5"/>
  <c r="AC2168" i="5"/>
  <c r="AC2167" i="5"/>
  <c r="AC2166" i="5"/>
  <c r="AC2165" i="5"/>
  <c r="AC2164" i="5"/>
  <c r="AC2163" i="5"/>
  <c r="AC2162" i="5"/>
  <c r="AC2161" i="5"/>
  <c r="AC2160" i="5"/>
  <c r="AC2159" i="5"/>
  <c r="AC2158" i="5"/>
  <c r="AC2157" i="5"/>
  <c r="AC2156" i="5"/>
  <c r="AC2155" i="5"/>
  <c r="AC2154" i="5"/>
  <c r="AC2153" i="5"/>
  <c r="AC2152" i="5"/>
  <c r="AC2151" i="5"/>
  <c r="AC2150" i="5"/>
  <c r="AC2149" i="5"/>
  <c r="AC2148" i="5"/>
  <c r="AC2147" i="5"/>
  <c r="AC2146" i="5"/>
  <c r="AC2145" i="5"/>
  <c r="AC2144" i="5"/>
  <c r="AC2143" i="5"/>
  <c r="AC2142" i="5"/>
  <c r="AC2141" i="5"/>
  <c r="AC2140" i="5"/>
  <c r="AC2139" i="5"/>
  <c r="AC2138" i="5"/>
  <c r="AC2137" i="5"/>
  <c r="AC2136" i="5"/>
  <c r="AC2135" i="5"/>
  <c r="AC2134" i="5"/>
  <c r="AC2133" i="5"/>
  <c r="AC2132" i="5"/>
  <c r="AC2131" i="5"/>
  <c r="AC2130" i="5"/>
  <c r="AC2129" i="5"/>
  <c r="AC2128" i="5"/>
  <c r="AC2127" i="5"/>
  <c r="AC2126" i="5"/>
  <c r="AC2125" i="5"/>
  <c r="AC2124" i="5"/>
  <c r="AC2123" i="5"/>
  <c r="AC2122" i="5"/>
  <c r="AC2121" i="5"/>
  <c r="AC2120" i="5"/>
  <c r="AC2119" i="5"/>
  <c r="AC2118" i="5"/>
  <c r="AC2117" i="5"/>
  <c r="AC2116" i="5"/>
  <c r="AC2115" i="5"/>
  <c r="AC2114" i="5"/>
  <c r="AC2113" i="5"/>
  <c r="AC2112" i="5"/>
  <c r="AC2111" i="5"/>
  <c r="AC2110" i="5"/>
  <c r="AC2109" i="5"/>
  <c r="AC2108" i="5"/>
  <c r="AC2107" i="5"/>
  <c r="AC2106" i="5"/>
  <c r="AC2105" i="5"/>
  <c r="AC2104" i="5"/>
  <c r="AC2103" i="5"/>
  <c r="AC2102" i="5"/>
  <c r="AC2101" i="5"/>
  <c r="AC2100" i="5"/>
  <c r="AC2099" i="5"/>
  <c r="AC2098" i="5"/>
  <c r="AC2097" i="5"/>
  <c r="AC2096" i="5"/>
  <c r="AC2095" i="5"/>
  <c r="AC2094" i="5"/>
  <c r="AC2093" i="5"/>
  <c r="AC2092" i="5"/>
  <c r="AC2091" i="5"/>
  <c r="AC2090" i="5"/>
  <c r="AC2089" i="5"/>
  <c r="AC2088" i="5"/>
  <c r="AC2087" i="5"/>
  <c r="AC2086" i="5"/>
  <c r="AC2085" i="5"/>
  <c r="AC2084" i="5"/>
  <c r="AC2083" i="5"/>
  <c r="AC2082" i="5"/>
  <c r="AC2081" i="5"/>
  <c r="AC2080" i="5"/>
  <c r="AC2079" i="5"/>
  <c r="AC2078" i="5"/>
  <c r="AC2077" i="5"/>
  <c r="AC2076" i="5"/>
  <c r="AC2075" i="5"/>
  <c r="AC2074" i="5"/>
  <c r="AC2073" i="5"/>
  <c r="AC2072" i="5"/>
  <c r="AC2071" i="5"/>
  <c r="AC2070" i="5"/>
  <c r="AC2069" i="5"/>
  <c r="AC2068" i="5"/>
  <c r="AC2067" i="5"/>
  <c r="AC2066" i="5"/>
  <c r="AC2065" i="5"/>
  <c r="AC2064" i="5"/>
  <c r="AC2063" i="5"/>
  <c r="AC2062" i="5"/>
  <c r="AC2061" i="5"/>
  <c r="AC2060" i="5"/>
  <c r="AC2059" i="5"/>
  <c r="AC2058" i="5"/>
  <c r="AC2057" i="5"/>
  <c r="AC2056" i="5"/>
  <c r="AC2055" i="5"/>
  <c r="AC2054" i="5"/>
  <c r="AC2053" i="5"/>
  <c r="AC2052" i="5"/>
  <c r="AC2051" i="5"/>
  <c r="AC2050" i="5"/>
  <c r="AC2049" i="5"/>
  <c r="AC2048" i="5"/>
  <c r="AC2047" i="5"/>
  <c r="AC2046" i="5"/>
  <c r="AC2045" i="5"/>
  <c r="AC2044" i="5"/>
  <c r="AC2043" i="5"/>
  <c r="AC2042" i="5"/>
  <c r="AC2041" i="5"/>
  <c r="AC2040" i="5"/>
  <c r="AC2039" i="5"/>
  <c r="AC2038" i="5"/>
  <c r="AC2037" i="5"/>
  <c r="AC2036" i="5"/>
  <c r="AC2035" i="5"/>
  <c r="AC2034" i="5"/>
  <c r="AC2033" i="5"/>
  <c r="AC2032" i="5"/>
  <c r="AC2031" i="5"/>
  <c r="AC2030" i="5"/>
  <c r="AC2029" i="5"/>
  <c r="AC2028" i="5"/>
  <c r="AC2027" i="5"/>
  <c r="AC2026" i="5"/>
  <c r="AC2025" i="5"/>
  <c r="AC2024" i="5"/>
  <c r="AC2023" i="5"/>
  <c r="AC2022" i="5"/>
  <c r="AC2021" i="5"/>
  <c r="AC2020" i="5"/>
  <c r="AC2019" i="5"/>
  <c r="AC2018" i="5"/>
  <c r="AC2017" i="5"/>
  <c r="AC2016" i="5"/>
  <c r="AC2015" i="5"/>
  <c r="AC2014" i="5"/>
  <c r="AC2013" i="5"/>
  <c r="AC2012" i="5"/>
  <c r="AC2011" i="5"/>
  <c r="AC2010" i="5"/>
  <c r="AC2009" i="5"/>
  <c r="AC2008" i="5"/>
  <c r="AC2007" i="5"/>
  <c r="AC2006" i="5"/>
  <c r="AC2005" i="5"/>
  <c r="AC2004" i="5"/>
  <c r="AC2003" i="5"/>
  <c r="AC2002" i="5"/>
  <c r="AC2001" i="5"/>
  <c r="AC2000" i="5"/>
  <c r="AC1999" i="5"/>
  <c r="AC1998" i="5"/>
  <c r="AC1997" i="5"/>
  <c r="AC1996" i="5"/>
  <c r="AC1995" i="5"/>
  <c r="AC1994" i="5"/>
  <c r="AC1993" i="5"/>
  <c r="AC1992" i="5"/>
  <c r="AC1991" i="5"/>
  <c r="AC1990" i="5"/>
  <c r="AC1989" i="5"/>
  <c r="AC1988" i="5"/>
  <c r="AC1987" i="5"/>
  <c r="AC1986" i="5"/>
  <c r="AC1985" i="5"/>
  <c r="AC1984" i="5"/>
  <c r="AC1983" i="5"/>
  <c r="AC1982" i="5"/>
  <c r="AC1981" i="5"/>
  <c r="AC1980" i="5"/>
  <c r="AC1979" i="5"/>
  <c r="AC1978" i="5"/>
  <c r="AC1977" i="5"/>
  <c r="AC1976" i="5"/>
  <c r="AC1975" i="5"/>
  <c r="AC1974" i="5"/>
  <c r="AC1973" i="5"/>
  <c r="AC1972" i="5"/>
  <c r="AC1971" i="5"/>
  <c r="AC1970" i="5"/>
  <c r="AC1969" i="5"/>
  <c r="AC1968" i="5"/>
  <c r="AC1967" i="5"/>
  <c r="AC1966" i="5"/>
  <c r="AC1965" i="5"/>
  <c r="AC1964" i="5"/>
  <c r="AC1963" i="5"/>
  <c r="AC1962" i="5"/>
  <c r="AC1961" i="5"/>
  <c r="AC1960" i="5"/>
  <c r="AC1959" i="5"/>
  <c r="AC1958" i="5"/>
  <c r="AC1957" i="5"/>
  <c r="AC1956" i="5"/>
  <c r="AC1955" i="5"/>
  <c r="AC1954" i="5"/>
  <c r="AC1953" i="5"/>
  <c r="AC1952" i="5"/>
  <c r="AC1951" i="5"/>
  <c r="AC1950" i="5"/>
  <c r="AC1949" i="5"/>
  <c r="AC1948" i="5"/>
  <c r="AC1947" i="5"/>
  <c r="AC1946" i="5"/>
  <c r="AC1945" i="5"/>
  <c r="AC1944" i="5"/>
  <c r="AC1943" i="5"/>
  <c r="AC1942" i="5"/>
  <c r="AC1941" i="5"/>
  <c r="AC1940" i="5"/>
  <c r="AC1939" i="5"/>
  <c r="AC1938" i="5"/>
  <c r="AC1937" i="5"/>
  <c r="AC1936" i="5"/>
  <c r="AC1935" i="5"/>
  <c r="AC1934" i="5"/>
  <c r="AC1933" i="5"/>
  <c r="AC1932" i="5"/>
  <c r="AC1931" i="5"/>
  <c r="AC1930" i="5"/>
  <c r="AC1929" i="5"/>
  <c r="AC1928" i="5"/>
  <c r="AC1927" i="5"/>
  <c r="AC1926" i="5"/>
  <c r="AC1925" i="5"/>
  <c r="AC1924" i="5"/>
  <c r="AC1923" i="5"/>
  <c r="AC1922" i="5"/>
  <c r="AC1921" i="5"/>
  <c r="AC1920" i="5"/>
  <c r="AC1919" i="5"/>
  <c r="AC1918" i="5"/>
  <c r="AC1917" i="5"/>
  <c r="AC1916" i="5"/>
  <c r="AC1915" i="5"/>
  <c r="AC1914" i="5"/>
  <c r="AC1913" i="5"/>
  <c r="AC1912" i="5"/>
  <c r="AC1911" i="5"/>
  <c r="AC1910" i="5"/>
  <c r="AC1909" i="5"/>
  <c r="AC1908" i="5"/>
  <c r="AC1907" i="5"/>
  <c r="AC1906" i="5"/>
  <c r="AC1905" i="5"/>
  <c r="AC1904" i="5"/>
  <c r="AC1903" i="5"/>
  <c r="AC1902" i="5"/>
  <c r="AC1901" i="5"/>
  <c r="AC1900" i="5"/>
  <c r="AC1899" i="5"/>
  <c r="AC1898" i="5"/>
  <c r="AC1897" i="5"/>
  <c r="AC1896" i="5"/>
  <c r="AC1895" i="5"/>
  <c r="AC1894" i="5"/>
  <c r="AC1893" i="5"/>
  <c r="AC1892" i="5"/>
  <c r="AC1891" i="5"/>
  <c r="AC1890" i="5"/>
  <c r="AC1889" i="5"/>
  <c r="AC1888" i="5"/>
  <c r="AC1887" i="5"/>
  <c r="AC1886" i="5"/>
  <c r="AC1885" i="5"/>
  <c r="AC1884" i="5"/>
  <c r="AC1883" i="5"/>
  <c r="AC1882" i="5"/>
  <c r="AC1881" i="5"/>
  <c r="AC1880" i="5"/>
  <c r="AC1879" i="5"/>
  <c r="AC1878" i="5"/>
  <c r="AC1877" i="5"/>
  <c r="AC1876" i="5"/>
  <c r="AC1875" i="5"/>
  <c r="AC1874" i="5"/>
  <c r="AC1873" i="5"/>
  <c r="AC1872" i="5"/>
  <c r="AC1871" i="5"/>
  <c r="AC1870" i="5"/>
  <c r="AC1869" i="5"/>
  <c r="AC1868" i="5"/>
  <c r="AC1867" i="5"/>
  <c r="AC1866" i="5"/>
  <c r="AC1865" i="5"/>
  <c r="AC1864" i="5"/>
  <c r="AC1863" i="5"/>
  <c r="AC1862" i="5"/>
  <c r="AC1861" i="5"/>
  <c r="AC1860" i="5"/>
  <c r="AC1859" i="5"/>
  <c r="AC1858" i="5"/>
  <c r="AC1857" i="5"/>
  <c r="AC1856" i="5"/>
  <c r="AC1855" i="5"/>
  <c r="AC1854" i="5"/>
  <c r="AC1853" i="5"/>
  <c r="AC1852" i="5"/>
  <c r="AC1851" i="5"/>
  <c r="AC1850" i="5"/>
  <c r="AC1849" i="5"/>
  <c r="AC1848" i="5"/>
  <c r="AC1847" i="5"/>
  <c r="AC1846" i="5"/>
  <c r="AC1845" i="5"/>
  <c r="AC1844" i="5"/>
  <c r="AC1843" i="5"/>
  <c r="AC1842" i="5"/>
  <c r="AC1841" i="5"/>
  <c r="AC1840" i="5"/>
  <c r="AC1839" i="5"/>
  <c r="AC1838" i="5"/>
  <c r="AC1837" i="5"/>
  <c r="AC1836" i="5"/>
  <c r="AC1835" i="5"/>
  <c r="AC1834" i="5"/>
  <c r="AC1833" i="5"/>
  <c r="AC1832" i="5"/>
  <c r="AC1831" i="5"/>
  <c r="AC1830" i="5"/>
  <c r="AC1829" i="5"/>
  <c r="AC1828" i="5"/>
  <c r="AC1827" i="5"/>
  <c r="AC1826" i="5"/>
  <c r="AC1825" i="5"/>
  <c r="AC1824" i="5"/>
  <c r="AC1823" i="5"/>
  <c r="AC1822" i="5"/>
  <c r="AC1821" i="5"/>
  <c r="AC1820" i="5"/>
  <c r="AC1819" i="5"/>
  <c r="AC1818" i="5"/>
  <c r="AC1817" i="5"/>
  <c r="AC1816" i="5"/>
  <c r="AC1815" i="5"/>
  <c r="AC1814" i="5"/>
  <c r="AC1813" i="5"/>
  <c r="AC1812" i="5"/>
  <c r="AC1811" i="5"/>
  <c r="AC1810" i="5"/>
  <c r="AC1809" i="5"/>
  <c r="AC1808" i="5"/>
  <c r="AC1807" i="5"/>
  <c r="AC1806" i="5"/>
  <c r="AC1805" i="5"/>
  <c r="AC1804" i="5"/>
  <c r="AC1803" i="5"/>
  <c r="AC1802" i="5"/>
  <c r="AC1801" i="5"/>
  <c r="AC1800" i="5"/>
  <c r="AC1799" i="5"/>
  <c r="AC1798" i="5"/>
  <c r="AC1797" i="5"/>
  <c r="AC1796" i="5"/>
  <c r="AC1795" i="5"/>
  <c r="AC1794" i="5"/>
  <c r="AC1793" i="5"/>
  <c r="AC1792" i="5"/>
  <c r="AC1791" i="5"/>
  <c r="AC1790" i="5"/>
  <c r="AC1789" i="5"/>
  <c r="AC1788" i="5"/>
  <c r="AC1787" i="5"/>
  <c r="AC1786" i="5"/>
  <c r="AC1785" i="5"/>
  <c r="AC1784" i="5"/>
  <c r="AC1783" i="5"/>
  <c r="AC1782" i="5"/>
  <c r="AC1781" i="5"/>
  <c r="AC1780" i="5"/>
  <c r="AC1779" i="5"/>
  <c r="AC1778" i="5"/>
  <c r="AC1777" i="5"/>
  <c r="AC1776" i="5"/>
  <c r="AC1775" i="5"/>
  <c r="AC1774" i="5"/>
  <c r="AC1773" i="5"/>
  <c r="AC1772" i="5"/>
  <c r="AC1771" i="5"/>
  <c r="AC1770" i="5"/>
  <c r="AC1769" i="5"/>
  <c r="AC1768" i="5"/>
  <c r="AC1767" i="5"/>
  <c r="AC1766" i="5"/>
  <c r="AC1765" i="5"/>
  <c r="AC1764" i="5"/>
  <c r="AC1763" i="5"/>
  <c r="AC1762" i="5"/>
  <c r="AC1761" i="5"/>
  <c r="AC1760" i="5"/>
  <c r="AC1759" i="5"/>
  <c r="AC1758" i="5"/>
  <c r="AC1757" i="5"/>
  <c r="AC1756" i="5"/>
  <c r="AC1755" i="5"/>
  <c r="AC1754" i="5"/>
  <c r="AC1753" i="5"/>
  <c r="AC1752" i="5"/>
  <c r="AC1751" i="5"/>
  <c r="AC1750" i="5"/>
  <c r="AC1749" i="5"/>
  <c r="AC1748" i="5"/>
  <c r="AC1747" i="5"/>
  <c r="AC1746" i="5"/>
  <c r="AC1745" i="5"/>
  <c r="AC1744" i="5"/>
  <c r="AC1743" i="5"/>
  <c r="AC1742" i="5"/>
  <c r="AC1741" i="5"/>
  <c r="AC1740" i="5"/>
  <c r="AC1739" i="5"/>
  <c r="AC1738" i="5"/>
  <c r="AC1737" i="5"/>
  <c r="AC1736" i="5"/>
  <c r="AC1735" i="5"/>
  <c r="AC1734" i="5"/>
  <c r="AC1733" i="5"/>
  <c r="AC1732" i="5"/>
  <c r="AC1731" i="5"/>
  <c r="AC1730" i="5"/>
  <c r="AC1729" i="5"/>
  <c r="AC1728" i="5"/>
  <c r="AC1727" i="5"/>
  <c r="AC1726" i="5"/>
  <c r="AC1725" i="5"/>
  <c r="AC1724" i="5"/>
  <c r="AC1723" i="5"/>
  <c r="AC1722" i="5"/>
  <c r="AC1721" i="5"/>
  <c r="AC1720" i="5"/>
  <c r="AC1719" i="5"/>
  <c r="AC1718" i="5"/>
  <c r="AC1717" i="5"/>
  <c r="AC1716" i="5"/>
  <c r="AC1715" i="5"/>
  <c r="AC1714" i="5"/>
  <c r="AC1713" i="5"/>
  <c r="AC1712" i="5"/>
  <c r="AC1711" i="5"/>
  <c r="AC1710" i="5"/>
  <c r="AC1709" i="5"/>
  <c r="AC1708" i="5"/>
  <c r="AC1707" i="5"/>
  <c r="AC1706" i="5"/>
  <c r="AC1705" i="5"/>
  <c r="AC1704" i="5"/>
  <c r="AC1703" i="5"/>
  <c r="AC1702" i="5"/>
  <c r="AC1701" i="5"/>
  <c r="AC1700" i="5"/>
  <c r="AC1699" i="5"/>
  <c r="AC1698" i="5"/>
  <c r="AC1697" i="5"/>
  <c r="AC1696" i="5"/>
  <c r="AC1695" i="5"/>
  <c r="AC1694" i="5"/>
  <c r="AC1693" i="5"/>
  <c r="AC1692" i="5"/>
  <c r="AC1691" i="5"/>
  <c r="AC1690" i="5"/>
  <c r="AC1689" i="5"/>
  <c r="AC1688" i="5"/>
  <c r="AC1687" i="5"/>
  <c r="AC1686" i="5"/>
  <c r="AC1685" i="5"/>
  <c r="AC1684" i="5"/>
  <c r="AC1683" i="5"/>
  <c r="AC1682" i="5"/>
  <c r="AC1681" i="5"/>
  <c r="AC1680" i="5"/>
  <c r="AC1679" i="5"/>
  <c r="AC1678" i="5"/>
  <c r="AC1677" i="5"/>
  <c r="AC1676" i="5"/>
  <c r="AC1675" i="5"/>
  <c r="AC1674" i="5"/>
  <c r="AC1673" i="5"/>
  <c r="AC1672" i="5"/>
  <c r="AC1671" i="5"/>
  <c r="AC1670" i="5"/>
  <c r="AC1669" i="5"/>
  <c r="AC1668" i="5"/>
  <c r="AC1667" i="5"/>
  <c r="AC1666" i="5"/>
  <c r="AC1665" i="5"/>
  <c r="AC1664" i="5"/>
  <c r="AC1663" i="5"/>
  <c r="AC1662" i="5"/>
  <c r="AC1661" i="5"/>
  <c r="AC1660" i="5"/>
  <c r="AC1659" i="5"/>
  <c r="AC1658" i="5"/>
  <c r="AC1657" i="5"/>
  <c r="AC1656" i="5"/>
  <c r="AC1655" i="5"/>
  <c r="AC1654" i="5"/>
  <c r="AC1653" i="5"/>
  <c r="AC1652" i="5"/>
  <c r="AC1651" i="5"/>
  <c r="AC1650" i="5"/>
  <c r="AC1649" i="5"/>
  <c r="AC1648" i="5"/>
  <c r="AC1647" i="5"/>
  <c r="AC1646" i="5"/>
  <c r="AC1645" i="5"/>
  <c r="AC1644" i="5"/>
  <c r="AC1643" i="5"/>
  <c r="AC1642" i="5"/>
  <c r="AC1641" i="5"/>
  <c r="AC1640" i="5"/>
  <c r="AC1639" i="5"/>
  <c r="AC1638" i="5"/>
  <c r="AC1637" i="5"/>
  <c r="AC1636" i="5"/>
  <c r="AC1635" i="5"/>
  <c r="AC1634" i="5"/>
  <c r="AC1633" i="5"/>
  <c r="AC1632" i="5"/>
  <c r="AC1631" i="5"/>
  <c r="AC1630" i="5"/>
  <c r="AC1629" i="5"/>
  <c r="AC1628" i="5"/>
  <c r="AC1627" i="5"/>
  <c r="AC1626" i="5"/>
  <c r="AC1625" i="5"/>
  <c r="AC1624" i="5"/>
  <c r="AC1623" i="5"/>
  <c r="AC1622" i="5"/>
  <c r="AC1621" i="5"/>
  <c r="AC1620" i="5"/>
  <c r="AC1619" i="5"/>
  <c r="AC1618" i="5"/>
  <c r="AC1617" i="5"/>
  <c r="AC1616" i="5"/>
  <c r="AC1615" i="5"/>
  <c r="AC1614" i="5"/>
  <c r="AC1613" i="5"/>
  <c r="AC1612" i="5"/>
  <c r="AC1611" i="5"/>
  <c r="AC1610" i="5"/>
  <c r="AC1609" i="5"/>
  <c r="AC1608" i="5"/>
  <c r="AC1607" i="5"/>
  <c r="AC1606" i="5"/>
  <c r="AC1605" i="5"/>
  <c r="AC1604" i="5"/>
  <c r="AC1603" i="5"/>
  <c r="AC1602" i="5"/>
  <c r="AC1601" i="5"/>
  <c r="AC1600" i="5"/>
  <c r="AC1599" i="5"/>
  <c r="AC1598" i="5"/>
  <c r="AC1597" i="5"/>
  <c r="AC1596" i="5"/>
  <c r="AC1595" i="5"/>
  <c r="AC1594" i="5"/>
  <c r="AC1593" i="5"/>
  <c r="AC1592" i="5"/>
  <c r="AC1591" i="5"/>
  <c r="AC1590" i="5"/>
  <c r="AC1589" i="5"/>
  <c r="AC1588" i="5"/>
  <c r="AC1587" i="5"/>
  <c r="AC1586" i="5"/>
  <c r="AC1585" i="5"/>
  <c r="AC1584" i="5"/>
  <c r="AC1583" i="5"/>
  <c r="AC1582" i="5"/>
  <c r="AC1581" i="5"/>
  <c r="AC1580" i="5"/>
  <c r="AC1579" i="5"/>
  <c r="AC1578" i="5"/>
  <c r="AC1577" i="5"/>
  <c r="AC1576" i="5"/>
  <c r="AC1575" i="5"/>
  <c r="AC1574" i="5"/>
  <c r="AC1573" i="5"/>
  <c r="AC1572" i="5"/>
  <c r="AC1571" i="5"/>
  <c r="AC1570" i="5"/>
  <c r="AC1569" i="5"/>
  <c r="AC1568" i="5"/>
  <c r="AC1567" i="5"/>
  <c r="AC1566" i="5"/>
  <c r="AC1565" i="5"/>
  <c r="AC1564" i="5"/>
  <c r="AC1563" i="5"/>
  <c r="AC1562" i="5"/>
  <c r="AC1561" i="5"/>
  <c r="AC1560" i="5"/>
  <c r="AC1559" i="5"/>
  <c r="AC1558" i="5"/>
  <c r="AC1557" i="5"/>
  <c r="AC1556" i="5"/>
  <c r="AC1555" i="5"/>
  <c r="AC1554" i="5"/>
  <c r="AC1553" i="5"/>
  <c r="AC1552" i="5"/>
  <c r="AC1551" i="5"/>
  <c r="AC1550" i="5"/>
  <c r="AC1549" i="5"/>
  <c r="AC1548" i="5"/>
  <c r="AC1547" i="5"/>
  <c r="AC1546" i="5"/>
  <c r="AC1545" i="5"/>
  <c r="AC1544" i="5"/>
  <c r="AC1543" i="5"/>
  <c r="AC1542" i="5"/>
  <c r="AC1541" i="5"/>
  <c r="AC1540" i="5"/>
  <c r="AC1539" i="5"/>
  <c r="AC1538" i="5"/>
  <c r="AC1537" i="5"/>
  <c r="AC1536" i="5"/>
  <c r="AC1535" i="5"/>
  <c r="AC1534" i="5"/>
  <c r="AC1533" i="5"/>
  <c r="AC1532" i="5"/>
  <c r="AC1531" i="5"/>
  <c r="AC1530" i="5"/>
  <c r="AC1529" i="5"/>
  <c r="AC1528" i="5"/>
  <c r="AC1527" i="5"/>
  <c r="AC1526" i="5"/>
  <c r="AC1525" i="5"/>
  <c r="AC1524" i="5"/>
  <c r="AC1523" i="5"/>
  <c r="AC1522" i="5"/>
  <c r="AC1521" i="5"/>
  <c r="AC1520" i="5"/>
  <c r="AC1519" i="5"/>
  <c r="AC1518" i="5"/>
  <c r="AC1517" i="5"/>
  <c r="AC1516" i="5"/>
  <c r="AC1515" i="5"/>
  <c r="AC1514" i="5"/>
  <c r="AC1513" i="5"/>
  <c r="AC1512" i="5"/>
  <c r="AC1511" i="5"/>
  <c r="AC1510" i="5"/>
  <c r="AC1509" i="5"/>
  <c r="AC1508" i="5"/>
  <c r="AC1507" i="5"/>
  <c r="AC1506" i="5"/>
  <c r="AC1505" i="5"/>
  <c r="AC1504" i="5"/>
  <c r="AC1503" i="5"/>
  <c r="AC1502" i="5"/>
  <c r="AC1501" i="5"/>
  <c r="AC1500" i="5"/>
  <c r="AC1499" i="5"/>
  <c r="AC1498" i="5"/>
  <c r="AC1497" i="5"/>
  <c r="AC1496" i="5"/>
  <c r="AC1495" i="5"/>
  <c r="AC1494" i="5"/>
  <c r="AC1493" i="5"/>
  <c r="AC1492" i="5"/>
  <c r="AC1491" i="5"/>
  <c r="AC1490" i="5"/>
  <c r="AC1489" i="5"/>
  <c r="AC1488" i="5"/>
  <c r="AC1487" i="5"/>
  <c r="AC1486" i="5"/>
  <c r="AC1485" i="5"/>
  <c r="AC1484" i="5"/>
  <c r="AC1483" i="5"/>
  <c r="AC1482" i="5"/>
  <c r="AC1481" i="5"/>
  <c r="AC1480" i="5"/>
  <c r="AC1479" i="5"/>
  <c r="AC1478" i="5"/>
  <c r="AC1477" i="5"/>
  <c r="AC1476" i="5"/>
  <c r="AC1475" i="5"/>
  <c r="AC1474" i="5"/>
  <c r="AC1473" i="5"/>
  <c r="AC1472" i="5"/>
  <c r="AC1471" i="5"/>
  <c r="AC1470" i="5"/>
  <c r="AC1469" i="5"/>
  <c r="AC1468" i="5"/>
  <c r="AC1467" i="5"/>
  <c r="AC1466" i="5"/>
  <c r="AC1465" i="5"/>
  <c r="AC1464" i="5"/>
  <c r="AC1463" i="5"/>
  <c r="AC1462" i="5"/>
  <c r="AC1461" i="5"/>
  <c r="AC1460" i="5"/>
  <c r="AC1459" i="5"/>
  <c r="AC1458" i="5"/>
  <c r="AC1457" i="5"/>
  <c r="AC1456" i="5"/>
  <c r="AC1455" i="5"/>
  <c r="AC1454" i="5"/>
  <c r="AC1453" i="5"/>
  <c r="AC1452" i="5"/>
  <c r="AC1451" i="5"/>
  <c r="AC1450" i="5"/>
  <c r="AC1449" i="5"/>
  <c r="AC1448" i="5"/>
  <c r="AC1447" i="5"/>
  <c r="AC1446" i="5"/>
  <c r="AC1445" i="5"/>
  <c r="AC1444" i="5"/>
  <c r="AC1443" i="5"/>
  <c r="AC1442" i="5"/>
  <c r="AC1441" i="5"/>
  <c r="AC1440" i="5"/>
  <c r="AC1439" i="5"/>
  <c r="AC1438" i="5"/>
  <c r="AC1437" i="5"/>
  <c r="AC1436" i="5"/>
  <c r="AC1435" i="5"/>
  <c r="AC1434" i="5"/>
  <c r="AC1433" i="5"/>
  <c r="AC1432" i="5"/>
  <c r="AC1431" i="5"/>
  <c r="AC1430" i="5"/>
  <c r="AC1429" i="5"/>
  <c r="AC1428" i="5"/>
  <c r="AC1427" i="5"/>
  <c r="AC1426" i="5"/>
  <c r="AC1425" i="5"/>
  <c r="AC1424" i="5"/>
  <c r="AC1423" i="5"/>
  <c r="AC1422" i="5"/>
  <c r="AC1421" i="5"/>
  <c r="AC1420" i="5"/>
  <c r="AC1419" i="5"/>
  <c r="AC1418" i="5"/>
  <c r="AC1417" i="5"/>
  <c r="AC1416" i="5"/>
  <c r="AC1415" i="5"/>
  <c r="AC1414" i="5"/>
  <c r="AC1413" i="5"/>
  <c r="AC1412" i="5"/>
  <c r="AC1411" i="5"/>
  <c r="AC1410" i="5"/>
  <c r="AC1409" i="5"/>
  <c r="AC1408" i="5"/>
  <c r="AC1407" i="5"/>
  <c r="AC1406" i="5"/>
  <c r="AC1405" i="5"/>
  <c r="AC1404" i="5"/>
  <c r="AC1403" i="5"/>
  <c r="AC1402" i="5"/>
  <c r="AC1401" i="5"/>
  <c r="AC1400" i="5"/>
  <c r="AC1399" i="5"/>
  <c r="AC1398" i="5"/>
  <c r="AC1397" i="5"/>
  <c r="AC1396" i="5"/>
  <c r="AC1395" i="5"/>
  <c r="AC1394" i="5"/>
  <c r="AC1393" i="5"/>
  <c r="AC1392" i="5"/>
  <c r="AC1391" i="5"/>
  <c r="AC1390" i="5"/>
  <c r="AC1389" i="5"/>
  <c r="AC1388" i="5"/>
  <c r="AC1387" i="5"/>
  <c r="AC1386" i="5"/>
  <c r="AC1385" i="5"/>
  <c r="AC1384" i="5"/>
  <c r="AC1383" i="5"/>
  <c r="AC1382" i="5"/>
  <c r="AC1381" i="5"/>
  <c r="AC1380" i="5"/>
  <c r="AC1379" i="5"/>
  <c r="AC1378" i="5"/>
  <c r="AC1377" i="5"/>
  <c r="AC1376" i="5"/>
  <c r="AC1375" i="5"/>
  <c r="AC1374" i="5"/>
  <c r="AC1373" i="5"/>
  <c r="AC1372" i="5"/>
  <c r="AC1371" i="5"/>
  <c r="AC1370" i="5"/>
  <c r="AC1369" i="5"/>
  <c r="AC1368" i="5"/>
  <c r="AC1367" i="5"/>
  <c r="AC1366" i="5"/>
  <c r="AC1365" i="5"/>
  <c r="AC1364" i="5"/>
  <c r="AC1363" i="5"/>
  <c r="AC1362" i="5"/>
  <c r="AC1361" i="5"/>
  <c r="AC1360" i="5"/>
  <c r="AC1359" i="5"/>
  <c r="AC1358" i="5"/>
  <c r="AC1357" i="5"/>
  <c r="AC1356" i="5"/>
  <c r="AC1355" i="5"/>
  <c r="AC1354" i="5"/>
  <c r="AC1353" i="5"/>
  <c r="AC1352" i="5"/>
  <c r="AC1351" i="5"/>
  <c r="AC1350" i="5"/>
  <c r="AC1349" i="5"/>
  <c r="AC1348" i="5"/>
  <c r="AC1347" i="5"/>
  <c r="AC1346" i="5"/>
  <c r="AC1345" i="5"/>
  <c r="AC1344" i="5"/>
  <c r="AC1343" i="5"/>
  <c r="AC1342" i="5"/>
  <c r="AC1341" i="5"/>
  <c r="AC1340" i="5"/>
  <c r="AC1339" i="5"/>
  <c r="AC1338" i="5"/>
  <c r="AC1337" i="5"/>
  <c r="AC1336" i="5"/>
  <c r="AC1335" i="5"/>
  <c r="AC1334" i="5"/>
  <c r="AC1333" i="5"/>
  <c r="AC1332" i="5"/>
  <c r="AC1331" i="5"/>
  <c r="AC1330" i="5"/>
  <c r="AC1329" i="5"/>
  <c r="AC1328" i="5"/>
  <c r="AC1327" i="5"/>
  <c r="AC1326" i="5"/>
  <c r="AC1325" i="5"/>
  <c r="AC1324" i="5"/>
  <c r="AC1323" i="5"/>
  <c r="AC1322" i="5"/>
  <c r="AC1321" i="5"/>
  <c r="AC1320" i="5"/>
  <c r="AC1319" i="5"/>
  <c r="AC1318" i="5"/>
  <c r="AC1317" i="5"/>
  <c r="AC1316" i="5"/>
  <c r="AC1315" i="5"/>
  <c r="AC1314" i="5"/>
  <c r="AC1313" i="5"/>
  <c r="AC1312" i="5"/>
  <c r="AC1311" i="5"/>
  <c r="AC1310" i="5"/>
  <c r="AC1309" i="5"/>
  <c r="AC1308" i="5"/>
  <c r="AC1307" i="5"/>
  <c r="AC1306" i="5"/>
  <c r="AC1305" i="5"/>
  <c r="AC1304" i="5"/>
  <c r="AC1303" i="5"/>
  <c r="AC1302" i="5"/>
  <c r="AC1301" i="5"/>
  <c r="AC1300" i="5"/>
  <c r="AC1299" i="5"/>
  <c r="AC1298" i="5"/>
  <c r="AC1297" i="5"/>
  <c r="AC1296" i="5"/>
  <c r="AC1295" i="5"/>
  <c r="AC1294" i="5"/>
  <c r="AC1293" i="5"/>
  <c r="AC1292" i="5"/>
  <c r="AC1291" i="5"/>
  <c r="AC1290" i="5"/>
  <c r="AC1289" i="5"/>
  <c r="AC1288" i="5"/>
  <c r="AC1287" i="5"/>
  <c r="AC1286" i="5"/>
  <c r="AC1285" i="5"/>
  <c r="AC1284" i="5"/>
  <c r="AC1283" i="5"/>
  <c r="AC1282" i="5"/>
  <c r="AC1281" i="5"/>
  <c r="AC1280" i="5"/>
  <c r="AC1279" i="5"/>
  <c r="AC1278" i="5"/>
  <c r="AC1277" i="5"/>
  <c r="AC1276" i="5"/>
  <c r="AC1275" i="5"/>
  <c r="AC1274" i="5"/>
  <c r="AC1273" i="5"/>
  <c r="AC1272" i="5"/>
  <c r="AC1271" i="5"/>
  <c r="AC1270" i="5"/>
  <c r="AC1269" i="5"/>
  <c r="AC1268" i="5"/>
  <c r="AC1267" i="5"/>
  <c r="AC1266" i="5"/>
  <c r="AC1265" i="5"/>
  <c r="AC1264" i="5"/>
  <c r="AC1263" i="5"/>
  <c r="AC1262" i="5"/>
  <c r="AC1261" i="5"/>
  <c r="AC1260" i="5"/>
  <c r="AC1259" i="5"/>
  <c r="AC1258" i="5"/>
  <c r="AC1257" i="5"/>
  <c r="AC1256" i="5"/>
  <c r="AC1255" i="5"/>
  <c r="AC1254" i="5"/>
  <c r="AC1253" i="5"/>
  <c r="AC1252" i="5"/>
  <c r="AC1251" i="5"/>
  <c r="AC1250" i="5"/>
  <c r="AC1249" i="5"/>
  <c r="AC1248" i="5"/>
  <c r="AC1247" i="5"/>
  <c r="AC1246" i="5"/>
  <c r="AC1245" i="5"/>
  <c r="AC1244" i="5"/>
  <c r="AC1243" i="5"/>
  <c r="AC1242" i="5"/>
  <c r="AC1241" i="5"/>
  <c r="AC1240" i="5"/>
  <c r="AC1239" i="5"/>
  <c r="AC1238" i="5"/>
  <c r="AC1237" i="5"/>
  <c r="AC1236" i="5"/>
  <c r="AC1235" i="5"/>
  <c r="AC1234" i="5"/>
  <c r="AC1233" i="5"/>
  <c r="AC1232" i="5"/>
  <c r="AC1231" i="5"/>
  <c r="AC1230" i="5"/>
  <c r="AC1229" i="5"/>
  <c r="AC1228" i="5"/>
  <c r="AC1227" i="5"/>
  <c r="AC1226" i="5"/>
  <c r="AC1225" i="5"/>
  <c r="AC1224" i="5"/>
  <c r="AC1223" i="5"/>
  <c r="AC1222" i="5"/>
  <c r="AC1221" i="5"/>
  <c r="AC1220" i="5"/>
  <c r="AC1219" i="5"/>
  <c r="AC1218" i="5"/>
  <c r="AC1217" i="5"/>
  <c r="AC1216" i="5"/>
  <c r="AC1215" i="5"/>
  <c r="AC1214" i="5"/>
  <c r="AC1213" i="5"/>
  <c r="AC1212" i="5"/>
  <c r="AC1211" i="5"/>
  <c r="AC1210" i="5"/>
  <c r="AC1209" i="5"/>
  <c r="AC1208" i="5"/>
  <c r="AC1207" i="5"/>
  <c r="AC1206" i="5"/>
  <c r="AC1205" i="5"/>
  <c r="AC1204" i="5"/>
  <c r="AC1203" i="5"/>
  <c r="AC1202" i="5"/>
  <c r="AC1201" i="5"/>
  <c r="AC1200" i="5"/>
  <c r="AC1199" i="5"/>
  <c r="AC1198" i="5"/>
  <c r="AC1197" i="5"/>
  <c r="AC1196" i="5"/>
  <c r="AC1195" i="5"/>
  <c r="AC1194" i="5"/>
  <c r="AC1193" i="5"/>
  <c r="AC1192" i="5"/>
  <c r="AC1191" i="5"/>
  <c r="AC1190" i="5"/>
  <c r="AC1189" i="5"/>
  <c r="AC1188" i="5"/>
  <c r="AC1187" i="5"/>
  <c r="AC1186" i="5"/>
  <c r="AC1185" i="5"/>
  <c r="AC1184" i="5"/>
  <c r="AC1183" i="5"/>
  <c r="AC1182" i="5"/>
  <c r="AC1181" i="5"/>
  <c r="AC1180" i="5"/>
  <c r="AC1179" i="5"/>
  <c r="AC1178" i="5"/>
  <c r="AC1177" i="5"/>
  <c r="AC1176" i="5"/>
  <c r="AC1175" i="5"/>
  <c r="AC1174" i="5"/>
  <c r="AC1173" i="5"/>
  <c r="AC1172" i="5"/>
  <c r="AC1171" i="5"/>
  <c r="AC1170" i="5"/>
  <c r="AC1169" i="5"/>
  <c r="AC1168" i="5"/>
  <c r="AC1167" i="5"/>
  <c r="AC1166" i="5"/>
  <c r="AC1165" i="5"/>
  <c r="AC1164" i="5"/>
  <c r="AC1163" i="5"/>
  <c r="AC1162" i="5"/>
  <c r="AC1161" i="5"/>
  <c r="AC1160" i="5"/>
  <c r="AC1159" i="5"/>
  <c r="AC1158" i="5"/>
  <c r="AC1157" i="5"/>
  <c r="AC1156" i="5"/>
  <c r="AC1155" i="5"/>
  <c r="AC1154" i="5"/>
  <c r="AC1153" i="5"/>
  <c r="AC1152" i="5"/>
  <c r="AC1151" i="5"/>
  <c r="AC1150" i="5"/>
  <c r="AC1149" i="5"/>
  <c r="AC1148" i="5"/>
  <c r="AC1147" i="5"/>
  <c r="AC1146" i="5"/>
  <c r="AC1145" i="5"/>
  <c r="AC1144" i="5"/>
  <c r="AC1143" i="5"/>
  <c r="AC1142" i="5"/>
  <c r="AC1141" i="5"/>
  <c r="AC1140" i="5"/>
  <c r="AC1139" i="5"/>
  <c r="AC1138" i="5"/>
  <c r="AC1137" i="5"/>
  <c r="AC1136" i="5"/>
  <c r="AC1135" i="5"/>
  <c r="AC1134" i="5"/>
  <c r="AC1133" i="5"/>
  <c r="AC1132" i="5"/>
  <c r="AC1131" i="5"/>
  <c r="AC1130" i="5"/>
  <c r="AC1129" i="5"/>
  <c r="AC1128" i="5"/>
  <c r="AC1127" i="5"/>
  <c r="AC1126" i="5"/>
  <c r="AC1125" i="5"/>
  <c r="AC1124" i="5"/>
  <c r="AC1123" i="5"/>
  <c r="AC1122" i="5"/>
  <c r="AC1121" i="5"/>
  <c r="AC1120" i="5"/>
  <c r="AC1119" i="5"/>
  <c r="AC1118" i="5"/>
  <c r="AC1117" i="5"/>
  <c r="AC1116" i="5"/>
  <c r="AC1115" i="5"/>
  <c r="AC1114" i="5"/>
  <c r="AC1113" i="5"/>
  <c r="AC1112" i="5"/>
  <c r="AC1111" i="5"/>
  <c r="AC1110" i="5"/>
  <c r="AC1109" i="5"/>
  <c r="AC1108" i="5"/>
  <c r="AC1107" i="5"/>
  <c r="AC1106" i="5"/>
  <c r="AC1105" i="5"/>
  <c r="AC1104" i="5"/>
  <c r="AC1103" i="5"/>
  <c r="AC1102" i="5"/>
  <c r="AC1101" i="5"/>
  <c r="AC1100" i="5"/>
  <c r="AC1099" i="5"/>
  <c r="AC1098" i="5"/>
  <c r="AC1097" i="5"/>
  <c r="AC1096" i="5"/>
  <c r="AC1095" i="5"/>
  <c r="AC1094" i="5"/>
  <c r="AC1093" i="5"/>
  <c r="AC1092" i="5"/>
  <c r="AC1091" i="5"/>
  <c r="AC1090" i="5"/>
  <c r="AC1089" i="5"/>
  <c r="AC1088" i="5"/>
  <c r="AC1087" i="5"/>
  <c r="AC1086" i="5"/>
  <c r="AC1085" i="5"/>
  <c r="AC1084" i="5"/>
  <c r="AC1083" i="5"/>
  <c r="AC1082" i="5"/>
  <c r="AC1081" i="5"/>
  <c r="AC1080" i="5"/>
  <c r="AC1079" i="5"/>
  <c r="AC1078" i="5"/>
  <c r="AC1077" i="5"/>
  <c r="AC1076" i="5"/>
  <c r="AC1075" i="5"/>
  <c r="AC1074" i="5"/>
  <c r="AC1073" i="5"/>
  <c r="AC1072" i="5"/>
  <c r="AC1071" i="5"/>
  <c r="AC1070" i="5"/>
  <c r="AC1069" i="5"/>
  <c r="AC1068" i="5"/>
  <c r="AC1067" i="5"/>
  <c r="AC1066" i="5"/>
  <c r="AC1065" i="5"/>
  <c r="AC1064" i="5"/>
  <c r="AC1063" i="5"/>
  <c r="AC1062" i="5"/>
  <c r="AC1061" i="5"/>
  <c r="AC1060" i="5"/>
  <c r="AC1059" i="5"/>
  <c r="AC1058" i="5"/>
  <c r="AC1057" i="5"/>
  <c r="AC1056" i="5"/>
  <c r="AC1055" i="5"/>
  <c r="AC1054" i="5"/>
  <c r="AC1053" i="5"/>
  <c r="AC1052" i="5"/>
  <c r="AC1051" i="5"/>
  <c r="AC1050" i="5"/>
  <c r="AC1049" i="5"/>
  <c r="AC1048" i="5"/>
  <c r="AC1047" i="5"/>
  <c r="AC1046" i="5"/>
  <c r="AC1045" i="5"/>
  <c r="AC1044" i="5"/>
  <c r="AC1043" i="5"/>
  <c r="AC1042" i="5"/>
  <c r="AC1041" i="5"/>
  <c r="AC1040" i="5"/>
  <c r="AC1039" i="5"/>
  <c r="AC1038" i="5"/>
  <c r="AC1037" i="5"/>
  <c r="AC1036" i="5"/>
  <c r="AC1035" i="5"/>
  <c r="AC1034" i="5"/>
  <c r="AC1033" i="5"/>
  <c r="AC1032" i="5"/>
  <c r="AC1031" i="5"/>
  <c r="AC1030" i="5"/>
  <c r="AC1029" i="5"/>
  <c r="AC1028" i="5"/>
  <c r="AC1027" i="5"/>
  <c r="AC1026" i="5"/>
  <c r="AC1025" i="5"/>
  <c r="AC1024" i="5"/>
  <c r="AC1023" i="5"/>
  <c r="AC1022" i="5"/>
  <c r="AC1021" i="5"/>
  <c r="AC1020" i="5"/>
  <c r="AC1019" i="5"/>
  <c r="AC1018" i="5"/>
  <c r="AC1017" i="5"/>
  <c r="AC1016" i="5"/>
  <c r="AC1015" i="5"/>
  <c r="AC1014" i="5"/>
  <c r="AC1013" i="5"/>
  <c r="AC1012" i="5"/>
  <c r="AC1011" i="5"/>
  <c r="AC1010" i="5"/>
  <c r="AC1009" i="5"/>
  <c r="AC1008" i="5"/>
  <c r="AC1007" i="5"/>
  <c r="AC1006" i="5"/>
  <c r="AC1005" i="5"/>
  <c r="AC1004" i="5"/>
  <c r="AC1003" i="5"/>
  <c r="AC1002" i="5"/>
  <c r="AC1001" i="5"/>
  <c r="AC1000" i="5"/>
  <c r="AC999" i="5"/>
  <c r="AC998" i="5"/>
  <c r="AC997" i="5"/>
  <c r="AC996" i="5"/>
  <c r="AC995" i="5"/>
  <c r="AC994" i="5"/>
  <c r="AC993" i="5"/>
  <c r="AC992" i="5"/>
  <c r="AC991" i="5"/>
  <c r="AC990" i="5"/>
  <c r="AC989" i="5"/>
  <c r="AC988" i="5"/>
  <c r="AC987" i="5"/>
  <c r="AC986" i="5"/>
  <c r="AC985" i="5"/>
  <c r="AC984" i="5"/>
  <c r="AC983" i="5"/>
  <c r="AC982" i="5"/>
  <c r="AC981" i="5"/>
  <c r="AC980" i="5"/>
  <c r="AC979" i="5"/>
  <c r="AC978" i="5"/>
  <c r="AC977" i="5"/>
  <c r="AC976" i="5"/>
  <c r="AC975" i="5"/>
  <c r="AC974" i="5"/>
  <c r="AC973" i="5"/>
  <c r="AC972" i="5"/>
  <c r="AC971" i="5"/>
  <c r="AC970" i="5"/>
  <c r="AC969" i="5"/>
  <c r="AC968" i="5"/>
  <c r="AC967" i="5"/>
  <c r="AC966" i="5"/>
  <c r="AC965" i="5"/>
  <c r="AC964" i="5"/>
  <c r="AC963" i="5"/>
  <c r="AC962" i="5"/>
  <c r="AC961" i="5"/>
  <c r="AC960" i="5"/>
  <c r="AC959" i="5"/>
  <c r="AC958" i="5"/>
  <c r="AC957" i="5"/>
  <c r="AC956" i="5"/>
  <c r="AC955" i="5"/>
  <c r="AC954" i="5"/>
  <c r="AC953" i="5"/>
  <c r="AC952" i="5"/>
  <c r="AC951" i="5"/>
  <c r="AC950" i="5"/>
  <c r="AC949" i="5"/>
  <c r="AC948" i="5"/>
  <c r="AC947" i="5"/>
  <c r="AC946" i="5"/>
  <c r="AC945" i="5"/>
  <c r="AC944" i="5"/>
  <c r="AC943" i="5"/>
  <c r="AC942" i="5"/>
  <c r="AC941" i="5"/>
  <c r="AC940" i="5"/>
  <c r="AC939" i="5"/>
  <c r="AC938" i="5"/>
  <c r="AC937" i="5"/>
  <c r="AC936" i="5"/>
  <c r="AC935" i="5"/>
  <c r="AC934" i="5"/>
  <c r="AC933" i="5"/>
  <c r="AC932" i="5"/>
  <c r="AC931" i="5"/>
  <c r="AC930" i="5"/>
  <c r="AC929" i="5"/>
  <c r="AC928" i="5"/>
  <c r="AC927" i="5"/>
  <c r="AC926" i="5"/>
  <c r="AC925" i="5"/>
  <c r="AC924" i="5"/>
  <c r="AC923" i="5"/>
  <c r="AC922" i="5"/>
  <c r="AC921" i="5"/>
  <c r="AC920" i="5"/>
  <c r="AC919" i="5"/>
  <c r="AC918" i="5"/>
  <c r="AC917" i="5"/>
  <c r="AC916" i="5"/>
  <c r="AC915" i="5"/>
  <c r="AC914" i="5"/>
  <c r="AC913" i="5"/>
  <c r="AC912" i="5"/>
  <c r="AC911" i="5"/>
  <c r="AC910" i="5"/>
  <c r="AC909" i="5"/>
  <c r="AC908" i="5"/>
  <c r="AC907" i="5"/>
  <c r="AC906" i="5"/>
  <c r="AC905" i="5"/>
  <c r="AC904" i="5"/>
  <c r="AC903" i="5"/>
  <c r="AC902" i="5"/>
  <c r="AC901" i="5"/>
  <c r="AC900" i="5"/>
  <c r="AC899" i="5"/>
  <c r="AC898" i="5"/>
  <c r="AC897" i="5"/>
  <c r="AC896" i="5"/>
  <c r="AC895" i="5"/>
  <c r="AC894" i="5"/>
  <c r="AC893" i="5"/>
  <c r="AC892" i="5"/>
  <c r="AC891" i="5"/>
  <c r="AC890" i="5"/>
  <c r="AC889" i="5"/>
  <c r="AC888" i="5"/>
  <c r="AC887" i="5"/>
  <c r="AC886" i="5"/>
  <c r="AC885" i="5"/>
  <c r="AC884" i="5"/>
  <c r="AC883" i="5"/>
  <c r="AC882" i="5"/>
  <c r="AC881" i="5"/>
  <c r="AC880" i="5"/>
  <c r="AC879" i="5"/>
  <c r="AC878" i="5"/>
  <c r="AC877" i="5"/>
  <c r="AC876" i="5"/>
  <c r="AC875" i="5"/>
  <c r="AC874" i="5"/>
  <c r="AC873" i="5"/>
  <c r="AC872" i="5"/>
  <c r="AC871" i="5"/>
  <c r="AC870" i="5"/>
  <c r="AC869" i="5"/>
  <c r="AC868" i="5"/>
  <c r="AC867" i="5"/>
  <c r="AC866" i="5"/>
  <c r="AC865" i="5"/>
  <c r="AC864" i="5"/>
  <c r="AC863" i="5"/>
  <c r="AC862" i="5"/>
  <c r="AC861" i="5"/>
  <c r="AC860" i="5"/>
  <c r="AC859" i="5"/>
  <c r="AC858" i="5"/>
  <c r="AC857" i="5"/>
  <c r="AC856" i="5"/>
  <c r="AC855" i="5"/>
  <c r="AC854" i="5"/>
  <c r="AC853" i="5"/>
  <c r="AC852" i="5"/>
  <c r="AC851" i="5"/>
  <c r="AC850" i="5"/>
  <c r="AC849" i="5"/>
  <c r="AC848" i="5"/>
  <c r="AC847" i="5"/>
  <c r="AC846" i="5"/>
  <c r="AC845" i="5"/>
  <c r="AC844" i="5"/>
  <c r="AC843" i="5"/>
  <c r="AC842" i="5"/>
  <c r="AC841" i="5"/>
  <c r="AC840" i="5"/>
  <c r="AC839" i="5"/>
  <c r="AC838" i="5"/>
  <c r="AC837" i="5"/>
  <c r="AC836" i="5"/>
  <c r="AC835" i="5"/>
  <c r="AC834" i="5"/>
  <c r="AC833" i="5"/>
  <c r="AC832" i="5"/>
  <c r="AC831" i="5"/>
  <c r="AC830" i="5"/>
  <c r="AC829" i="5"/>
  <c r="AC828" i="5"/>
  <c r="AC827" i="5"/>
  <c r="AC826" i="5"/>
  <c r="AC825" i="5"/>
  <c r="AC824" i="5"/>
  <c r="AC823" i="5"/>
  <c r="AC822" i="5"/>
  <c r="AC821" i="5"/>
  <c r="AC820" i="5"/>
  <c r="AC819" i="5"/>
  <c r="AC818" i="5"/>
  <c r="AC817" i="5"/>
  <c r="AC816" i="5"/>
  <c r="AC815" i="5"/>
  <c r="AC814" i="5"/>
  <c r="AC813" i="5"/>
  <c r="AC812" i="5"/>
  <c r="AC811" i="5"/>
  <c r="AC810" i="5"/>
  <c r="AC809" i="5"/>
  <c r="AC808" i="5"/>
  <c r="AC807" i="5"/>
  <c r="AC806" i="5"/>
  <c r="AC805" i="5"/>
  <c r="AC804" i="5"/>
  <c r="AC803" i="5"/>
  <c r="AC802" i="5"/>
  <c r="AC801" i="5"/>
  <c r="AC800" i="5"/>
  <c r="AC799" i="5"/>
  <c r="AC798" i="5"/>
  <c r="AC797" i="5"/>
  <c r="AC796" i="5"/>
  <c r="AC795" i="5"/>
  <c r="AC794" i="5"/>
  <c r="AC793" i="5"/>
  <c r="AC792" i="5"/>
  <c r="AC791" i="5"/>
  <c r="AC790" i="5"/>
  <c r="AC789" i="5"/>
  <c r="AC788" i="5"/>
  <c r="AC787" i="5"/>
  <c r="AC786" i="5"/>
  <c r="AC785" i="5"/>
  <c r="AC784" i="5"/>
  <c r="AC783" i="5"/>
  <c r="AC782" i="5"/>
  <c r="AC781" i="5"/>
  <c r="AC780" i="5"/>
  <c r="AC779" i="5"/>
  <c r="AC778" i="5"/>
  <c r="AC777" i="5"/>
  <c r="AC776" i="5"/>
  <c r="AC775" i="5"/>
  <c r="AC774" i="5"/>
  <c r="AC773" i="5"/>
  <c r="AC772" i="5"/>
  <c r="AC771" i="5"/>
  <c r="AC770" i="5"/>
  <c r="AC769" i="5"/>
  <c r="AC768" i="5"/>
  <c r="AC767" i="5"/>
  <c r="AC766" i="5"/>
  <c r="AC765" i="5"/>
  <c r="AC764" i="5"/>
  <c r="AC763" i="5"/>
  <c r="AC762" i="5"/>
  <c r="AC761" i="5"/>
  <c r="AC760" i="5"/>
  <c r="AC759" i="5"/>
  <c r="AC758" i="5"/>
  <c r="AC757" i="5"/>
  <c r="AC756" i="5"/>
  <c r="AC755" i="5"/>
  <c r="AC754" i="5"/>
  <c r="AC753" i="5"/>
  <c r="AC752" i="5"/>
  <c r="AC751" i="5"/>
  <c r="AC750" i="5"/>
  <c r="AC749" i="5"/>
  <c r="AC748" i="5"/>
  <c r="AC747" i="5"/>
  <c r="AC746" i="5"/>
  <c r="AC745" i="5"/>
  <c r="AC744" i="5"/>
  <c r="AC743" i="5"/>
  <c r="AC742" i="5"/>
  <c r="AC741" i="5"/>
  <c r="AC740" i="5"/>
  <c r="AC739" i="5"/>
  <c r="AC738" i="5"/>
  <c r="AC737" i="5"/>
  <c r="AC736" i="5"/>
  <c r="AC735" i="5"/>
  <c r="AC734" i="5"/>
  <c r="AC733" i="5"/>
  <c r="AC732" i="5"/>
  <c r="AC731" i="5"/>
  <c r="AC730" i="5"/>
  <c r="AC729" i="5"/>
  <c r="AC728" i="5"/>
  <c r="AC727" i="5"/>
  <c r="AC726" i="5"/>
  <c r="AC725" i="5"/>
  <c r="AC724" i="5"/>
  <c r="AC723" i="5"/>
  <c r="AC722" i="5"/>
  <c r="AC721" i="5"/>
  <c r="AC720" i="5"/>
  <c r="AC719" i="5"/>
  <c r="AC718" i="5"/>
  <c r="AC717" i="5"/>
  <c r="AC716" i="5"/>
  <c r="AC715" i="5"/>
  <c r="AC714" i="5"/>
  <c r="AC713" i="5"/>
  <c r="AC712" i="5"/>
  <c r="AC711" i="5"/>
  <c r="AC710" i="5"/>
  <c r="AC709" i="5"/>
  <c r="AC708" i="5"/>
  <c r="AC707" i="5"/>
  <c r="AC706" i="5"/>
  <c r="AC705" i="5"/>
  <c r="AC704" i="5"/>
  <c r="AC703" i="5"/>
  <c r="AC702" i="5"/>
  <c r="AC701" i="5"/>
  <c r="AC700" i="5"/>
  <c r="AC699" i="5"/>
  <c r="AC698" i="5"/>
  <c r="AC697" i="5"/>
  <c r="AC696" i="5"/>
  <c r="AC695" i="5"/>
  <c r="AC694" i="5"/>
  <c r="AC693" i="5"/>
  <c r="AC692" i="5"/>
  <c r="AC691" i="5"/>
  <c r="AC690" i="5"/>
  <c r="AC689" i="5"/>
  <c r="AC688" i="5"/>
  <c r="AC687" i="5"/>
  <c r="AC686" i="5"/>
  <c r="AC685" i="5"/>
  <c r="AC684" i="5"/>
  <c r="AC683" i="5"/>
  <c r="AC682" i="5"/>
  <c r="AC681" i="5"/>
  <c r="AC680" i="5"/>
  <c r="AC679" i="5"/>
  <c r="AC678" i="5"/>
  <c r="AC677" i="5"/>
  <c r="AC676" i="5"/>
  <c r="AC675" i="5"/>
  <c r="AC674" i="5"/>
  <c r="AC673" i="5"/>
  <c r="AC672" i="5"/>
  <c r="AC671" i="5"/>
  <c r="AC670" i="5"/>
  <c r="AC669" i="5"/>
  <c r="AC668" i="5"/>
  <c r="AC667" i="5"/>
  <c r="AC666" i="5"/>
  <c r="AC665" i="5"/>
  <c r="AC664" i="5"/>
  <c r="AC663" i="5"/>
  <c r="AC662" i="5"/>
  <c r="AC661" i="5"/>
  <c r="AC660" i="5"/>
  <c r="AC659" i="5"/>
  <c r="AC658" i="5"/>
  <c r="AC657" i="5"/>
  <c r="AC656" i="5"/>
  <c r="AC655" i="5"/>
  <c r="AC654" i="5"/>
  <c r="AC653" i="5"/>
  <c r="AC652" i="5"/>
  <c r="AC651" i="5"/>
  <c r="AC650" i="5"/>
  <c r="AC649" i="5"/>
  <c r="AC648" i="5"/>
  <c r="AC647" i="5"/>
  <c r="AC646" i="5"/>
  <c r="AC645" i="5"/>
  <c r="AC644" i="5"/>
  <c r="AC643" i="5"/>
  <c r="AC642" i="5"/>
  <c r="AC641" i="5"/>
  <c r="AC640" i="5"/>
  <c r="AC639" i="5"/>
  <c r="AC638" i="5"/>
  <c r="AC637" i="5"/>
  <c r="AC636" i="5"/>
  <c r="AC635" i="5"/>
  <c r="AC634" i="5"/>
  <c r="AC633" i="5"/>
  <c r="AC632" i="5"/>
  <c r="AC631" i="5"/>
  <c r="AC630" i="5"/>
  <c r="AC629" i="5"/>
  <c r="AC628" i="5"/>
  <c r="AC627" i="5"/>
  <c r="AC626" i="5"/>
  <c r="AC625" i="5"/>
  <c r="AC624" i="5"/>
  <c r="AC623" i="5"/>
  <c r="AC622" i="5"/>
  <c r="AC621" i="5"/>
  <c r="AC620" i="5"/>
  <c r="AC619" i="5"/>
  <c r="AC618" i="5"/>
  <c r="AC617" i="5"/>
  <c r="AC616" i="5"/>
  <c r="AC615" i="5"/>
  <c r="AC614" i="5"/>
  <c r="AC613" i="5"/>
  <c r="AC612" i="5"/>
  <c r="AC611" i="5"/>
  <c r="AC610" i="5"/>
  <c r="AC609" i="5"/>
  <c r="AC608" i="5"/>
  <c r="AC607" i="5"/>
  <c r="AC606" i="5"/>
  <c r="AC605" i="5"/>
  <c r="AC604" i="5"/>
  <c r="AC603" i="5"/>
  <c r="AC602" i="5"/>
  <c r="AC601" i="5"/>
  <c r="AC600" i="5"/>
  <c r="AC599" i="5"/>
  <c r="AC598" i="5"/>
  <c r="AC597" i="5"/>
  <c r="AC596" i="5"/>
  <c r="AC595" i="5"/>
  <c r="AC594" i="5"/>
  <c r="AC593" i="5"/>
  <c r="AC592" i="5"/>
  <c r="AC591" i="5"/>
  <c r="AC590" i="5"/>
  <c r="AC589" i="5"/>
  <c r="AC588" i="5"/>
  <c r="AC587" i="5"/>
  <c r="AC586" i="5"/>
  <c r="AC585" i="5"/>
  <c r="AC584" i="5"/>
  <c r="AC583" i="5"/>
  <c r="AC582" i="5"/>
  <c r="AC581" i="5"/>
  <c r="AC580" i="5"/>
  <c r="AC579" i="5"/>
  <c r="AC578" i="5"/>
  <c r="AC577" i="5"/>
  <c r="AC576" i="5"/>
  <c r="AC575" i="5"/>
  <c r="AC574" i="5"/>
  <c r="AC573" i="5"/>
  <c r="AC572" i="5"/>
  <c r="AC571" i="5"/>
  <c r="AC570" i="5"/>
  <c r="AC569" i="5"/>
  <c r="AC568" i="5"/>
  <c r="AC567" i="5"/>
  <c r="AC566" i="5"/>
  <c r="AC565" i="5"/>
  <c r="AC564" i="5"/>
  <c r="AC563" i="5"/>
  <c r="AC562" i="5"/>
  <c r="AC561" i="5"/>
  <c r="AC560" i="5"/>
  <c r="AC559" i="5"/>
  <c r="AC558" i="5"/>
  <c r="AC557" i="5"/>
  <c r="AC556" i="5"/>
  <c r="AC555" i="5"/>
  <c r="AC554" i="5"/>
  <c r="AC553" i="5"/>
  <c r="AC552" i="5"/>
  <c r="AC551" i="5"/>
  <c r="AC550" i="5"/>
  <c r="AC549" i="5"/>
  <c r="AC548" i="5"/>
  <c r="AC547" i="5"/>
  <c r="AC546" i="5"/>
  <c r="AC545" i="5"/>
  <c r="AC544" i="5"/>
  <c r="AC543" i="5"/>
  <c r="AC542" i="5"/>
  <c r="AC541" i="5"/>
  <c r="AC540" i="5"/>
  <c r="AC539" i="5"/>
  <c r="AC538" i="5"/>
  <c r="AC537" i="5"/>
  <c r="AC536" i="5"/>
  <c r="AC535" i="5"/>
  <c r="AC534" i="5"/>
  <c r="AC533" i="5"/>
  <c r="AC532" i="5"/>
  <c r="AC531" i="5"/>
  <c r="AC530" i="5"/>
  <c r="AC529" i="5"/>
  <c r="AC528" i="5"/>
  <c r="AC527" i="5"/>
  <c r="AC526" i="5"/>
  <c r="AC525" i="5"/>
  <c r="AC524" i="5"/>
  <c r="AC523" i="5"/>
  <c r="AC522" i="5"/>
  <c r="AC521" i="5"/>
  <c r="AC520" i="5"/>
  <c r="AC519" i="5"/>
  <c r="AC518" i="5"/>
  <c r="AC517" i="5"/>
  <c r="AC516" i="5"/>
  <c r="AC515" i="5"/>
  <c r="AC514" i="5"/>
  <c r="AC513" i="5"/>
  <c r="AC512" i="5"/>
  <c r="AC511" i="5"/>
  <c r="AC510" i="5"/>
  <c r="AC509" i="5"/>
  <c r="AC508" i="5"/>
  <c r="AC507" i="5"/>
  <c r="AC506" i="5"/>
  <c r="AC505" i="5"/>
  <c r="AC504" i="5"/>
  <c r="AC503" i="5"/>
  <c r="AC502" i="5"/>
  <c r="AC501" i="5"/>
  <c r="AC500" i="5"/>
  <c r="AC499" i="5"/>
  <c r="AC498" i="5"/>
  <c r="AC497" i="5"/>
  <c r="AC496" i="5"/>
  <c r="AC495" i="5"/>
  <c r="AC494" i="5"/>
  <c r="AC493" i="5"/>
  <c r="AC492" i="5"/>
  <c r="AC491" i="5"/>
  <c r="AC490" i="5"/>
  <c r="AC489" i="5"/>
  <c r="AC488" i="5"/>
  <c r="AC487" i="5"/>
  <c r="AC486" i="5"/>
  <c r="AC485" i="5"/>
  <c r="AC484" i="5"/>
  <c r="AC483" i="5"/>
  <c r="AC482" i="5"/>
  <c r="AC481" i="5"/>
  <c r="AC480" i="5"/>
  <c r="AC479" i="5"/>
  <c r="AC478" i="5"/>
  <c r="AC477" i="5"/>
  <c r="AC476" i="5"/>
  <c r="AC475" i="5"/>
  <c r="AC474" i="5"/>
  <c r="AC473" i="5"/>
  <c r="AC472" i="5"/>
  <c r="AC471" i="5"/>
  <c r="AC470" i="5"/>
  <c r="AC469" i="5"/>
  <c r="AC468" i="5"/>
  <c r="AC467" i="5"/>
  <c r="AC466" i="5"/>
  <c r="AC465" i="5"/>
  <c r="AC464" i="5"/>
  <c r="AC463" i="5"/>
  <c r="AC462" i="5"/>
  <c r="AC461" i="5"/>
  <c r="AC460" i="5"/>
  <c r="AC459" i="5"/>
  <c r="AC458" i="5"/>
  <c r="AC457" i="5"/>
  <c r="AC456" i="5"/>
  <c r="AC455" i="5"/>
  <c r="AC454" i="5"/>
  <c r="AC453" i="5"/>
  <c r="AC452" i="5"/>
  <c r="AC451" i="5"/>
  <c r="AC450" i="5"/>
  <c r="AC449" i="5"/>
  <c r="AC448" i="5"/>
  <c r="AC447" i="5"/>
  <c r="AC446" i="5"/>
  <c r="AC445" i="5"/>
  <c r="AC444" i="5"/>
  <c r="AC443" i="5"/>
  <c r="AC442" i="5"/>
  <c r="AC441" i="5"/>
  <c r="AC440" i="5"/>
  <c r="AC439" i="5"/>
  <c r="AC438" i="5"/>
  <c r="AC437" i="5"/>
  <c r="AC436" i="5"/>
  <c r="AC435" i="5"/>
  <c r="AC434" i="5"/>
  <c r="AC433" i="5"/>
  <c r="AC432" i="5"/>
  <c r="AC431" i="5"/>
  <c r="AC430" i="5"/>
  <c r="AC429" i="5"/>
  <c r="AC428" i="5"/>
  <c r="AC427" i="5"/>
  <c r="AC426" i="5"/>
  <c r="AC425" i="5"/>
  <c r="AC424" i="5"/>
  <c r="AC423" i="5"/>
  <c r="AC422" i="5"/>
  <c r="AC421" i="5"/>
  <c r="AC420" i="5"/>
  <c r="AC419" i="5"/>
  <c r="AC418" i="5"/>
  <c r="AC417" i="5"/>
  <c r="AC416" i="5"/>
  <c r="AC415" i="5"/>
  <c r="AC414" i="5"/>
  <c r="AC413" i="5"/>
  <c r="AC412" i="5"/>
  <c r="AC411" i="5"/>
  <c r="AC410" i="5"/>
  <c r="AC409" i="5"/>
  <c r="AC408" i="5"/>
  <c r="AC407" i="5"/>
  <c r="AC406" i="5"/>
  <c r="AC405" i="5"/>
  <c r="AC404" i="5"/>
  <c r="AC403" i="5"/>
  <c r="AC402" i="5"/>
  <c r="AC401" i="5"/>
  <c r="AC400" i="5"/>
  <c r="AC399" i="5"/>
  <c r="AC398" i="5"/>
  <c r="AC397" i="5"/>
  <c r="AC396" i="5"/>
  <c r="AC395" i="5"/>
  <c r="AC394" i="5"/>
  <c r="AC393" i="5"/>
  <c r="AC392" i="5"/>
  <c r="AC391" i="5"/>
  <c r="AC390" i="5"/>
  <c r="AC389" i="5"/>
  <c r="AC388" i="5"/>
  <c r="AC387" i="5"/>
  <c r="AC386" i="5"/>
  <c r="AC385" i="5"/>
  <c r="AC384" i="5"/>
  <c r="AC383" i="5"/>
  <c r="AC382" i="5"/>
  <c r="AC381" i="5"/>
  <c r="AC380" i="5"/>
  <c r="AC379" i="5"/>
  <c r="AC378" i="5"/>
  <c r="AC377" i="5"/>
  <c r="AC376" i="5"/>
  <c r="AC375" i="5"/>
  <c r="AC374" i="5"/>
  <c r="AC373" i="5"/>
  <c r="AC372" i="5"/>
  <c r="AC371" i="5"/>
  <c r="AC370" i="5"/>
  <c r="AC369" i="5"/>
  <c r="AC368" i="5"/>
  <c r="AC367" i="5"/>
  <c r="AC366" i="5"/>
  <c r="AC365" i="5"/>
  <c r="AC364" i="5"/>
  <c r="AC363" i="5"/>
  <c r="AC362" i="5"/>
  <c r="AC361" i="5"/>
  <c r="AC360" i="5"/>
  <c r="AC359" i="5"/>
  <c r="AC358" i="5"/>
  <c r="AC357" i="5"/>
  <c r="AC356" i="5"/>
  <c r="AC355" i="5"/>
  <c r="AC354" i="5"/>
  <c r="AC353" i="5"/>
  <c r="AC352" i="5"/>
  <c r="AC351" i="5"/>
  <c r="AC350" i="5"/>
  <c r="AC349" i="5"/>
  <c r="AC348" i="5"/>
  <c r="AC347" i="5"/>
  <c r="AC346" i="5"/>
  <c r="AC345" i="5"/>
  <c r="AC344" i="5"/>
  <c r="AC343" i="5"/>
  <c r="AC342" i="5"/>
  <c r="AC341" i="5"/>
  <c r="AC340" i="5"/>
  <c r="AC339" i="5"/>
  <c r="AC338" i="5"/>
  <c r="AC337" i="5"/>
  <c r="AC336" i="5"/>
  <c r="AC335" i="5"/>
  <c r="AC334" i="5"/>
  <c r="AC333" i="5"/>
  <c r="AC332" i="5"/>
  <c r="AC331" i="5"/>
  <c r="AC330" i="5"/>
  <c r="AC329" i="5"/>
  <c r="AC328" i="5"/>
  <c r="AC327" i="5"/>
  <c r="AC326" i="5"/>
  <c r="AC325" i="5"/>
  <c r="AC324" i="5"/>
  <c r="AC323" i="5"/>
  <c r="AC322" i="5"/>
  <c r="AC321" i="5"/>
  <c r="AC320" i="5"/>
  <c r="AC319" i="5"/>
  <c r="AC318" i="5"/>
  <c r="AC317" i="5"/>
  <c r="AC316" i="5"/>
  <c r="AC315" i="5"/>
  <c r="AC314" i="5"/>
  <c r="AC313" i="5"/>
  <c r="AC312" i="5"/>
  <c r="AC311" i="5"/>
  <c r="AC310" i="5"/>
  <c r="AC309" i="5"/>
  <c r="AC308" i="5"/>
  <c r="AC307" i="5"/>
  <c r="AC306" i="5"/>
  <c r="AC305" i="5"/>
  <c r="AC304" i="5"/>
  <c r="AC303" i="5"/>
  <c r="AC302" i="5"/>
  <c r="AC301" i="5"/>
  <c r="AC300" i="5"/>
  <c r="AC299" i="5"/>
  <c r="AC298" i="5"/>
  <c r="AC297" i="5"/>
  <c r="AC296" i="5"/>
  <c r="AC295" i="5"/>
  <c r="AC294" i="5"/>
  <c r="AC293" i="5"/>
  <c r="AC292" i="5"/>
  <c r="AC291" i="5"/>
  <c r="AC290" i="5"/>
  <c r="AC289" i="5"/>
  <c r="AC288" i="5"/>
  <c r="AC287" i="5"/>
  <c r="AC286" i="5"/>
  <c r="AC285" i="5"/>
  <c r="AC284" i="5"/>
  <c r="AC283" i="5"/>
  <c r="AC282" i="5"/>
  <c r="AC281" i="5"/>
  <c r="AC280" i="5"/>
  <c r="AC279" i="5"/>
  <c r="AC278" i="5"/>
  <c r="AC277" i="5"/>
  <c r="AC276" i="5"/>
  <c r="AC275" i="5"/>
  <c r="AC274" i="5"/>
  <c r="AC273" i="5"/>
  <c r="AC272" i="5"/>
  <c r="AC271" i="5"/>
  <c r="AC270" i="5"/>
  <c r="AC269" i="5"/>
  <c r="AC268" i="5"/>
  <c r="AC267" i="5"/>
  <c r="AC266" i="5"/>
  <c r="AC265" i="5"/>
  <c r="AC264" i="5"/>
  <c r="AC263" i="5"/>
  <c r="AC262" i="5"/>
  <c r="AC261" i="5"/>
  <c r="AC260" i="5"/>
  <c r="AC259" i="5"/>
  <c r="AC258" i="5"/>
  <c r="AC257" i="5"/>
  <c r="AC256" i="5"/>
  <c r="AC255" i="5"/>
  <c r="AC254" i="5"/>
  <c r="AC253" i="5"/>
  <c r="AC252" i="5"/>
  <c r="AC251" i="5"/>
  <c r="AC250" i="5"/>
  <c r="AC249" i="5"/>
  <c r="AC248" i="5"/>
  <c r="AC247" i="5"/>
  <c r="AC246" i="5"/>
  <c r="AC245" i="5"/>
  <c r="AC244" i="5"/>
  <c r="AC243" i="5"/>
  <c r="AC242" i="5"/>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9" i="5"/>
  <c r="AC158" i="5"/>
  <c r="AC157" i="5"/>
  <c r="AC156" i="5"/>
  <c r="AC155" i="5"/>
  <c r="AC154" i="5"/>
  <c r="AC153" i="5"/>
  <c r="AC152" i="5"/>
  <c r="AC151" i="5"/>
  <c r="AC150" i="5"/>
  <c r="AC149" i="5"/>
  <c r="AC148" i="5"/>
  <c r="AC147" i="5"/>
  <c r="AC146" i="5"/>
  <c r="AC145" i="5"/>
  <c r="AC144" i="5"/>
  <c r="AC143" i="5"/>
  <c r="AC142" i="5"/>
  <c r="AC141" i="5"/>
  <c r="AC140" i="5"/>
  <c r="AC139" i="5"/>
  <c r="AC138" i="5"/>
  <c r="AC137" i="5"/>
  <c r="AC136" i="5"/>
  <c r="AC135" i="5"/>
  <c r="AC134" i="5"/>
  <c r="AC133" i="5"/>
  <c r="AC132" i="5"/>
  <c r="AC131" i="5"/>
  <c r="AC130" i="5"/>
  <c r="AC129" i="5"/>
  <c r="AC128" i="5"/>
  <c r="AC127" i="5"/>
  <c r="AC126" i="5"/>
  <c r="AC125" i="5"/>
  <c r="AC124" i="5"/>
  <c r="AC123" i="5"/>
  <c r="AC122" i="5"/>
  <c r="AC121" i="5"/>
  <c r="AC120" i="5"/>
  <c r="AC119" i="5"/>
  <c r="AC118" i="5"/>
  <c r="AC117" i="5"/>
  <c r="AC116" i="5"/>
  <c r="AC115" i="5"/>
  <c r="AC114" i="5"/>
  <c r="AC113" i="5"/>
  <c r="AC112" i="5"/>
  <c r="AC111"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AC11" i="5"/>
  <c r="AC10" i="5"/>
  <c r="AC9" i="5"/>
  <c r="AC8" i="5"/>
  <c r="AC7" i="5"/>
  <c r="AC6" i="5"/>
  <c r="AC5" i="5"/>
  <c r="AC4" i="5"/>
  <c r="AC3" i="5"/>
  <c r="AC2" i="5"/>
  <c r="J62" i="3"/>
  <c r="N47" i="3"/>
  <c r="M47" i="3"/>
  <c r="J47" i="3"/>
  <c r="J48" i="3"/>
  <c r="J50" i="3" s="1"/>
  <c r="K50" i="3" s="1"/>
  <c r="L50" i="3" s="1"/>
  <c r="M50" i="3" s="1"/>
  <c r="N50" i="3" s="1"/>
  <c r="J63" i="3"/>
  <c r="K63" i="3" s="1"/>
  <c r="L63" i="3" s="1"/>
  <c r="M63" i="3" s="1"/>
  <c r="N63" i="3" s="1"/>
  <c r="K62" i="3"/>
  <c r="J61" i="3"/>
  <c r="K61" i="3" s="1"/>
  <c r="L61" i="3" s="1"/>
  <c r="M61" i="3" s="1"/>
  <c r="N61" i="3" s="1"/>
  <c r="J60" i="3"/>
  <c r="J59" i="3"/>
  <c r="J58" i="3"/>
  <c r="K58" i="3" s="1"/>
  <c r="L58" i="3" s="1"/>
  <c r="M58" i="3" s="1"/>
  <c r="N58" i="3" s="1"/>
  <c r="J57" i="3"/>
  <c r="K57" i="3" s="1"/>
  <c r="L57" i="3" s="1"/>
  <c r="M57" i="3" s="1"/>
  <c r="J56" i="3"/>
  <c r="K56" i="3" s="1"/>
  <c r="L56" i="3" s="1"/>
  <c r="M56" i="3" s="1"/>
  <c r="N56" i="3" s="1"/>
  <c r="J55" i="3"/>
  <c r="J46" i="3"/>
  <c r="K46" i="3" s="1"/>
  <c r="L46" i="3" s="1"/>
  <c r="J45" i="3"/>
  <c r="K45" i="3" s="1"/>
  <c r="L45" i="3" s="1"/>
  <c r="M45" i="3" s="1"/>
  <c r="N45" i="3" s="1"/>
  <c r="J44" i="3"/>
  <c r="J43" i="3"/>
  <c r="K43" i="3" s="1"/>
  <c r="J42" i="3"/>
  <c r="K42" i="3" s="1"/>
  <c r="L42" i="3" s="1"/>
  <c r="M42" i="3" s="1"/>
  <c r="N42" i="3" s="1"/>
  <c r="J38" i="3"/>
  <c r="K38" i="3" s="1"/>
  <c r="L38" i="3" s="1"/>
  <c r="J37" i="3"/>
  <c r="K37" i="3" s="1"/>
  <c r="J41" i="3"/>
  <c r="L41" i="3" s="1"/>
  <c r="M41" i="3" s="1"/>
  <c r="J40" i="3"/>
  <c r="L40" i="3" s="1"/>
  <c r="P41" i="3"/>
  <c r="K41" i="3" s="1"/>
  <c r="P40" i="3"/>
  <c r="K59" i="3"/>
  <c r="L59" i="3" s="1"/>
  <c r="M59" i="3" s="1"/>
  <c r="K44" i="3"/>
  <c r="L44" i="3" s="1"/>
  <c r="G27" i="4"/>
  <c r="H27" i="4" s="1"/>
  <c r="I27" i="4" s="1"/>
  <c r="J27" i="4" s="1"/>
  <c r="K27" i="4" s="1"/>
  <c r="L27" i="4" s="1"/>
  <c r="M27" i="4" s="1"/>
  <c r="N27" i="4" s="1"/>
  <c r="O27" i="4" s="1"/>
  <c r="P27" i="4" s="1"/>
  <c r="Q27" i="4" s="1"/>
  <c r="R27" i="4" s="1"/>
  <c r="S27" i="4" s="1"/>
  <c r="T27" i="4" s="1"/>
  <c r="M31" i="4"/>
  <c r="T25" i="4"/>
  <c r="T31" i="4" s="1"/>
  <c r="R31" i="4"/>
  <c r="Q31" i="4"/>
  <c r="P31" i="4"/>
  <c r="N31" i="4"/>
  <c r="L31" i="4"/>
  <c r="J31" i="4"/>
  <c r="I31" i="4"/>
  <c r="H31" i="4"/>
  <c r="G31" i="4"/>
  <c r="F31" i="4"/>
  <c r="T20" i="4"/>
  <c r="S20" i="4"/>
  <c r="R20" i="4"/>
  <c r="Q20" i="4"/>
  <c r="P20" i="4"/>
  <c r="O20" i="4"/>
  <c r="N20" i="4"/>
  <c r="M20" i="4"/>
  <c r="L20" i="4"/>
  <c r="K20" i="4"/>
  <c r="J20" i="4"/>
  <c r="I20" i="4"/>
  <c r="H20" i="4"/>
  <c r="G20" i="4"/>
  <c r="F20" i="4"/>
  <c r="E20" i="4"/>
  <c r="D20" i="4"/>
  <c r="D16" i="4"/>
  <c r="D15" i="4"/>
  <c r="E7" i="4"/>
  <c r="E15" i="4" s="1"/>
  <c r="O31" i="4"/>
  <c r="S31" i="4"/>
  <c r="Q34" i="3"/>
  <c r="R34" i="3" s="1"/>
  <c r="S34" i="3" s="1"/>
  <c r="J35" i="3"/>
  <c r="K35" i="3"/>
  <c r="L35" i="3" s="1"/>
  <c r="M35" i="3" s="1"/>
  <c r="N35" i="3" s="1"/>
  <c r="I168" i="3"/>
  <c r="I76" i="3"/>
  <c r="J76" i="3"/>
  <c r="K76" i="3" s="1"/>
  <c r="L76" i="3" s="1"/>
  <c r="I71" i="3"/>
  <c r="J71" i="3" s="1"/>
  <c r="K71" i="3" s="1"/>
  <c r="L71" i="3" s="1"/>
  <c r="I70" i="3"/>
  <c r="J70" i="3" s="1"/>
  <c r="K70" i="3" s="1"/>
  <c r="L70" i="3" s="1"/>
  <c r="J176" i="3"/>
  <c r="I176" i="3"/>
  <c r="I54" i="3"/>
  <c r="I192" i="3"/>
  <c r="M27" i="3"/>
  <c r="L27" i="3"/>
  <c r="K27" i="3"/>
  <c r="J27" i="3"/>
  <c r="I27" i="3"/>
  <c r="M20" i="3"/>
  <c r="L20" i="3"/>
  <c r="K20" i="3"/>
  <c r="J20" i="3"/>
  <c r="I20" i="3"/>
  <c r="M6" i="3"/>
  <c r="L6" i="3"/>
  <c r="L30" i="3" s="1"/>
  <c r="K6" i="3"/>
  <c r="J6" i="3"/>
  <c r="I6" i="3"/>
  <c r="I77" i="3"/>
  <c r="J77" i="3" s="1"/>
  <c r="K77" i="3" s="1"/>
  <c r="I188" i="3"/>
  <c r="U41" i="3" l="1"/>
  <c r="N41" i="3"/>
  <c r="E16" i="4"/>
  <c r="M30" i="3"/>
  <c r="M3" i="3"/>
  <c r="I34" i="3" s="1"/>
  <c r="J34" i="3" s="1"/>
  <c r="K34" i="3" s="1"/>
  <c r="L34" i="3" s="1"/>
  <c r="K30" i="3"/>
  <c r="F7" i="4"/>
  <c r="F15" i="4" s="1"/>
  <c r="F26" i="4" s="1"/>
  <c r="F32" i="4" s="1"/>
  <c r="F33" i="4" s="1"/>
  <c r="F18" i="4" s="1"/>
  <c r="J54" i="3"/>
  <c r="J192" i="3" s="1"/>
  <c r="N171" i="6"/>
  <c r="L47" i="3"/>
  <c r="N80" i="6"/>
  <c r="M44" i="3"/>
  <c r="L43" i="3"/>
  <c r="M46" i="3"/>
  <c r="K176" i="3"/>
  <c r="L62" i="3"/>
  <c r="K40" i="3"/>
  <c r="J39" i="3"/>
  <c r="K31" i="4"/>
  <c r="K60" i="3"/>
  <c r="M38" i="3"/>
  <c r="K48" i="3"/>
  <c r="J168" i="3"/>
  <c r="F16" i="4"/>
  <c r="N57" i="3"/>
  <c r="N59" i="3"/>
  <c r="L77" i="3"/>
  <c r="L39" i="3"/>
  <c r="M40" i="3"/>
  <c r="M39" i="3" s="1"/>
  <c r="I30" i="3"/>
  <c r="J30" i="3"/>
  <c r="F28" i="4"/>
  <c r="F17" i="4" s="1"/>
  <c r="L37" i="3"/>
  <c r="K55" i="3"/>
  <c r="G7" i="4" l="1"/>
  <c r="G16" i="4" s="1"/>
  <c r="I36" i="3"/>
  <c r="J36" i="3" s="1"/>
  <c r="K36" i="3" s="1"/>
  <c r="L36" i="3" s="1"/>
  <c r="M36" i="3" s="1"/>
  <c r="N36" i="3" s="1"/>
  <c r="L55" i="3"/>
  <c r="K54" i="3"/>
  <c r="K192" i="3" s="1"/>
  <c r="M43" i="3"/>
  <c r="L48" i="3"/>
  <c r="K168" i="3"/>
  <c r="K39" i="3"/>
  <c r="U40" i="3"/>
  <c r="U39" i="3" s="1"/>
  <c r="N40" i="3"/>
  <c r="N39" i="3" s="1"/>
  <c r="M34" i="3"/>
  <c r="I33" i="3"/>
  <c r="G15" i="4"/>
  <c r="G26" i="4" s="1"/>
  <c r="L176" i="3"/>
  <c r="M62" i="3"/>
  <c r="N38" i="3"/>
  <c r="M37" i="3"/>
  <c r="L60" i="3"/>
  <c r="N44" i="3"/>
  <c r="N46" i="3"/>
  <c r="K33" i="3" l="1"/>
  <c r="K32" i="3" s="1"/>
  <c r="K170" i="3" s="1"/>
  <c r="H7" i="4"/>
  <c r="H15" i="4" s="1"/>
  <c r="H26" i="4" s="1"/>
  <c r="J33" i="3"/>
  <c r="J32" i="3" s="1"/>
  <c r="J69" i="3" s="1"/>
  <c r="J74" i="3" s="1"/>
  <c r="J78" i="3" s="1"/>
  <c r="J79" i="3" s="1"/>
  <c r="L33" i="3"/>
  <c r="L32" i="3" s="1"/>
  <c r="L168" i="3"/>
  <c r="M48" i="3"/>
  <c r="N48" i="3" s="1"/>
  <c r="I32" i="3"/>
  <c r="N37" i="3"/>
  <c r="G32" i="4"/>
  <c r="G33" i="4" s="1"/>
  <c r="G18" i="4" s="1"/>
  <c r="G28" i="4"/>
  <c r="G17" i="4" s="1"/>
  <c r="M60" i="3"/>
  <c r="N34" i="3"/>
  <c r="N33" i="3" s="1"/>
  <c r="M33" i="3"/>
  <c r="H16" i="4"/>
  <c r="I7" i="4"/>
  <c r="N43" i="3"/>
  <c r="N62" i="3"/>
  <c r="L54" i="3"/>
  <c r="L192" i="3" s="1"/>
  <c r="M55" i="3"/>
  <c r="J170" i="3" l="1"/>
  <c r="J66" i="3"/>
  <c r="J165" i="3" s="1"/>
  <c r="J166" i="3" s="1"/>
  <c r="H32" i="4"/>
  <c r="H33" i="4" s="1"/>
  <c r="H18" i="4" s="1"/>
  <c r="H28" i="4"/>
  <c r="H17" i="4" s="1"/>
  <c r="I16" i="4"/>
  <c r="I15" i="4"/>
  <c r="I26" i="4" s="1"/>
  <c r="J7" i="4"/>
  <c r="M54" i="3"/>
  <c r="M192" i="3" s="1"/>
  <c r="N55" i="3"/>
  <c r="L69" i="3"/>
  <c r="L74" i="3" s="1"/>
  <c r="L78" i="3" s="1"/>
  <c r="L79" i="3" s="1"/>
  <c r="L66" i="3"/>
  <c r="L165" i="3" s="1"/>
  <c r="L166" i="3" s="1"/>
  <c r="N32" i="3"/>
  <c r="I66" i="3"/>
  <c r="I69" i="3"/>
  <c r="I74" i="3" s="1"/>
  <c r="I78" i="3" s="1"/>
  <c r="I79" i="3" s="1"/>
  <c r="I170" i="3"/>
  <c r="N60" i="3"/>
  <c r="K66" i="3"/>
  <c r="K165" i="3" s="1"/>
  <c r="K166" i="3" s="1"/>
  <c r="K69" i="3"/>
  <c r="K74" i="3" s="1"/>
  <c r="K78" i="3" s="1"/>
  <c r="K79" i="3" s="1"/>
  <c r="M32" i="3"/>
  <c r="M66" i="3" s="1"/>
  <c r="L170" i="3"/>
  <c r="I184" i="3" l="1"/>
  <c r="I165" i="3"/>
  <c r="I166" i="3" s="1"/>
  <c r="I32" i="4"/>
  <c r="I33" i="4" s="1"/>
  <c r="I18" i="4" s="1"/>
  <c r="I28" i="4"/>
  <c r="I17" i="4" s="1"/>
  <c r="N54" i="3"/>
  <c r="N192" i="3" s="1"/>
  <c r="J16" i="4"/>
  <c r="K7" i="4"/>
  <c r="J15" i="4"/>
  <c r="J26" i="4" s="1"/>
  <c r="L7" i="4" l="1"/>
  <c r="K16" i="4"/>
  <c r="K15" i="4"/>
  <c r="K26" i="4" s="1"/>
  <c r="N66" i="3"/>
  <c r="J32" i="4"/>
  <c r="J33" i="4" s="1"/>
  <c r="J18" i="4" s="1"/>
  <c r="J28" i="4"/>
  <c r="J17" i="4" s="1"/>
  <c r="L16" i="4" l="1"/>
  <c r="L15" i="4"/>
  <c r="L26" i="4" s="1"/>
  <c r="M7" i="4"/>
  <c r="K32" i="4"/>
  <c r="K33" i="4" s="1"/>
  <c r="K18" i="4" s="1"/>
  <c r="K28" i="4"/>
  <c r="K17" i="4" s="1"/>
  <c r="L32" i="4" l="1"/>
  <c r="L33" i="4" s="1"/>
  <c r="L18" i="4" s="1"/>
  <c r="L28" i="4"/>
  <c r="L17" i="4" s="1"/>
  <c r="M16" i="4"/>
  <c r="N7" i="4"/>
  <c r="M15" i="4"/>
  <c r="M26" i="4" s="1"/>
  <c r="M28" i="4" l="1"/>
  <c r="M17" i="4" s="1"/>
  <c r="M32" i="4"/>
  <c r="M33" i="4" s="1"/>
  <c r="M18" i="4" s="1"/>
  <c r="N15" i="4"/>
  <c r="N26" i="4" s="1"/>
  <c r="O7" i="4"/>
  <c r="N16" i="4"/>
  <c r="N32" i="4" l="1"/>
  <c r="N33" i="4" s="1"/>
  <c r="N18" i="4" s="1"/>
  <c r="N28" i="4"/>
  <c r="N17" i="4" s="1"/>
  <c r="O16" i="4"/>
  <c r="O15" i="4"/>
  <c r="O26" i="4" s="1"/>
  <c r="P7" i="4"/>
  <c r="P16" i="4" l="1"/>
  <c r="Q7" i="4"/>
  <c r="P15" i="4"/>
  <c r="P26" i="4" s="1"/>
  <c r="O32" i="4"/>
  <c r="O33" i="4" s="1"/>
  <c r="O18" i="4" s="1"/>
  <c r="O28" i="4"/>
  <c r="O17" i="4" s="1"/>
  <c r="P32" i="4" l="1"/>
  <c r="P33" i="4" s="1"/>
  <c r="P18" i="4" s="1"/>
  <c r="P28" i="4"/>
  <c r="P17" i="4" s="1"/>
  <c r="Q16" i="4"/>
  <c r="Q15" i="4"/>
  <c r="Q26" i="4" s="1"/>
  <c r="R7" i="4"/>
  <c r="S7" i="4" l="1"/>
  <c r="R16" i="4"/>
  <c r="R15" i="4"/>
  <c r="R26" i="4" s="1"/>
  <c r="Q28" i="4"/>
  <c r="Q17" i="4" s="1"/>
  <c r="Q32" i="4"/>
  <c r="Q33" i="4" s="1"/>
  <c r="Q18" i="4" s="1"/>
  <c r="R28" i="4" l="1"/>
  <c r="R17" i="4" s="1"/>
  <c r="R32" i="4"/>
  <c r="R33" i="4" s="1"/>
  <c r="R18" i="4" s="1"/>
  <c r="S16" i="4"/>
  <c r="S15" i="4"/>
  <c r="S26" i="4" s="1"/>
  <c r="T7" i="4"/>
  <c r="T15" i="4" l="1"/>
  <c r="T26" i="4" s="1"/>
  <c r="T16" i="4"/>
  <c r="S32" i="4"/>
  <c r="S33" i="4" s="1"/>
  <c r="S18" i="4" s="1"/>
  <c r="S28" i="4"/>
  <c r="S17" i="4" s="1"/>
  <c r="T32" i="4" l="1"/>
  <c r="T33" i="4" s="1"/>
  <c r="T18" i="4" s="1"/>
  <c r="T28" i="4"/>
  <c r="T17" i="4" s="1"/>
  <c r="K42" i="6" l="1"/>
  <c r="K37" i="6"/>
  <c r="L37" i="6" s="1"/>
  <c r="M37" i="6" s="1"/>
  <c r="N37" i="6" s="1"/>
  <c r="O37" i="6" s="1"/>
  <c r="K43" i="6"/>
  <c r="L43" i="6" s="1"/>
  <c r="M43" i="6" s="1"/>
  <c r="N43" i="6" s="1"/>
  <c r="O43" i="6" s="1"/>
  <c r="L42" i="6"/>
  <c r="K45" i="6"/>
  <c r="L45" i="6" s="1"/>
  <c r="M45" i="6" s="1"/>
  <c r="N45" i="6" s="1"/>
  <c r="O45" i="6" s="1"/>
  <c r="K36" i="6" l="1"/>
  <c r="L36" i="6" s="1"/>
  <c r="K41" i="6"/>
  <c r="J50" i="6"/>
  <c r="J41" i="6"/>
  <c r="K47" i="6"/>
  <c r="J57" i="6"/>
  <c r="J188" i="6" s="1"/>
  <c r="K189" i="6" s="1"/>
  <c r="T43" i="6" s="1"/>
  <c r="Q65" i="6" s="1"/>
  <c r="K49" i="6"/>
  <c r="K48" i="6"/>
  <c r="K40" i="6"/>
  <c r="K46" i="6"/>
  <c r="K61" i="6"/>
  <c r="K39" i="6"/>
  <c r="M42" i="6"/>
  <c r="L41" i="6"/>
  <c r="K59" i="6" l="1"/>
  <c r="L59" i="6" s="1"/>
  <c r="K60" i="6"/>
  <c r="L60" i="6" s="1"/>
  <c r="K63" i="6"/>
  <c r="K62" i="6"/>
  <c r="L62" i="6" s="1"/>
  <c r="K58" i="6"/>
  <c r="F16" i="1"/>
  <c r="K64" i="6"/>
  <c r="L64" i="6" s="1"/>
  <c r="M36" i="6"/>
  <c r="N42" i="6"/>
  <c r="N41" i="6" s="1"/>
  <c r="O42" i="6"/>
  <c r="O41" i="6" s="1"/>
  <c r="M41" i="6"/>
  <c r="L39" i="6"/>
  <c r="L61" i="6"/>
  <c r="L46" i="6"/>
  <c r="L40" i="6"/>
  <c r="L63" i="6"/>
  <c r="L48" i="6"/>
  <c r="L49" i="6"/>
  <c r="L58" i="6"/>
  <c r="R65" i="6"/>
  <c r="K179" i="6"/>
  <c r="L47" i="6"/>
  <c r="M59" i="6" l="1"/>
  <c r="M47" i="6"/>
  <c r="M64" i="6"/>
  <c r="S65" i="6"/>
  <c r="R66" i="6"/>
  <c r="L179" i="6"/>
  <c r="M58" i="6"/>
  <c r="M49" i="6"/>
  <c r="M48" i="6"/>
  <c r="M63" i="6"/>
  <c r="M60" i="6"/>
  <c r="M40" i="6"/>
  <c r="M62" i="6"/>
  <c r="M46" i="6"/>
  <c r="M61" i="6"/>
  <c r="M39" i="6"/>
  <c r="N36" i="6"/>
  <c r="L65" i="6" l="1"/>
  <c r="L57" i="6" s="1"/>
  <c r="O36" i="6"/>
  <c r="N39" i="6"/>
  <c r="N61" i="6"/>
  <c r="N46" i="6"/>
  <c r="N62" i="6"/>
  <c r="N40" i="6"/>
  <c r="N60" i="6"/>
  <c r="N63" i="6"/>
  <c r="N48" i="6"/>
  <c r="N49" i="6"/>
  <c r="N58" i="6"/>
  <c r="S66" i="6"/>
  <c r="T65" i="6"/>
  <c r="M179" i="6"/>
  <c r="N64" i="6"/>
  <c r="N47" i="6"/>
  <c r="N59" i="6"/>
  <c r="M65" i="6" l="1"/>
  <c r="M57" i="6" s="1"/>
  <c r="O59" i="6"/>
  <c r="O47" i="6"/>
  <c r="O64" i="6"/>
  <c r="T66" i="6"/>
  <c r="U65" i="6"/>
  <c r="U66" i="6" s="1"/>
  <c r="N179" i="6"/>
  <c r="O58" i="6"/>
  <c r="O49" i="6"/>
  <c r="O48" i="6"/>
  <c r="O63" i="6"/>
  <c r="O60" i="6"/>
  <c r="O40" i="6"/>
  <c r="O62" i="6"/>
  <c r="O46" i="6"/>
  <c r="O61" i="6"/>
  <c r="O39" i="6"/>
  <c r="O65" i="6" l="1"/>
  <c r="O57" i="6" s="1"/>
  <c r="N65" i="6"/>
  <c r="N57" i="6" s="1"/>
  <c r="J35" i="6"/>
  <c r="J34" i="6" s="1"/>
  <c r="J69" i="6" s="1"/>
  <c r="J185" i="6" s="1"/>
  <c r="K38" i="6"/>
  <c r="K35" i="6" s="1"/>
  <c r="K34" i="6" l="1"/>
  <c r="L38" i="6"/>
  <c r="F6" i="1"/>
  <c r="F27" i="1" s="1"/>
  <c r="L35" i="6" l="1"/>
  <c r="M38" i="6"/>
  <c r="K72" i="6"/>
  <c r="K77" i="6" s="1"/>
  <c r="K81" i="6" s="1"/>
  <c r="K82" i="6" s="1"/>
  <c r="K173" i="6"/>
  <c r="M35" i="6" l="1"/>
  <c r="N38" i="6"/>
  <c r="H27" i="1"/>
  <c r="L34" i="6"/>
  <c r="L69" i="6" l="1"/>
  <c r="L168" i="6" s="1"/>
  <c r="L169" i="6" s="1"/>
  <c r="L173" i="6"/>
  <c r="L72" i="6"/>
  <c r="L77" i="6" s="1"/>
  <c r="L81" i="6" s="1"/>
  <c r="L82" i="6" s="1"/>
  <c r="O38" i="6"/>
  <c r="O35" i="6" s="1"/>
  <c r="N35" i="6"/>
  <c r="I27" i="1"/>
  <c r="M34" i="6"/>
  <c r="J27" i="1" l="1"/>
  <c r="N34" i="6"/>
  <c r="K27" i="1"/>
  <c r="O34" i="6"/>
  <c r="O69" i="6" s="1"/>
  <c r="M173" i="6"/>
  <c r="M69" i="6"/>
  <c r="M168" i="6" s="1"/>
  <c r="M169" i="6" s="1"/>
  <c r="M72" i="6"/>
  <c r="M77" i="6" s="1"/>
  <c r="M81" i="6" s="1"/>
  <c r="M82" i="6" s="1"/>
  <c r="N72" i="6" l="1"/>
  <c r="N77" i="6" s="1"/>
  <c r="N81" i="6" s="1"/>
  <c r="N82" i="6" s="1"/>
  <c r="N173" i="6"/>
  <c r="N69" i="6"/>
  <c r="N168" i="6" s="1"/>
  <c r="N169" i="6" s="1"/>
  <c r="Q66" i="6" l="1"/>
  <c r="K65" i="6" s="1"/>
  <c r="K57" i="6" l="1"/>
  <c r="G27" i="1"/>
  <c r="K69" i="6" l="1"/>
  <c r="K168" i="6" s="1"/>
  <c r="K169"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Adriana Yaresi Cuello Corpus</author>
    <author>Gualberto Vela</author>
  </authors>
  <commentList>
    <comment ref="H39" authorId="0" shapeId="0" xr:uid="{00000000-0006-0000-0100-000001000000}">
      <text>
        <r>
          <rPr>
            <b/>
            <sz val="9"/>
            <color indexed="81"/>
            <rFont val="Tahoma"/>
            <family val="2"/>
          </rPr>
          <t xml:space="preserve">Adriana Yaresi Cuello Corpus:
</t>
        </r>
        <r>
          <rPr>
            <sz val="9"/>
            <color indexed="81"/>
            <rFont val="Tahoma"/>
            <family val="2"/>
          </rPr>
          <t>Incluye capital y corriente, no hay discriminación.</t>
        </r>
      </text>
    </comment>
    <comment ref="H47" authorId="1" shapeId="0" xr:uid="{00000000-0006-0000-0100-000002000000}">
      <text>
        <r>
          <rPr>
            <b/>
            <sz val="9"/>
            <color indexed="81"/>
            <rFont val="Tahoma"/>
            <family val="2"/>
          </rPr>
          <t>Gualberto Vela:</t>
        </r>
        <r>
          <rPr>
            <sz val="9"/>
            <color indexed="81"/>
            <rFont val="Tahoma"/>
            <family val="2"/>
          </rPr>
          <t xml:space="preserve">
Se redirige la formula a la nueva estimación (amarillo)
</t>
        </r>
      </text>
    </comment>
    <comment ref="H49" authorId="1" shapeId="0" xr:uid="{00000000-0006-0000-0100-000003000000}">
      <text>
        <r>
          <rPr>
            <b/>
            <sz val="9"/>
            <color indexed="81"/>
            <rFont val="Tahoma"/>
            <family val="2"/>
          </rPr>
          <t>Gualberto Vela:</t>
        </r>
        <r>
          <rPr>
            <sz val="9"/>
            <color indexed="81"/>
            <rFont val="Tahoma"/>
            <family val="2"/>
          </rPr>
          <t xml:space="preserve">
El Corto Plazo se Netea con la dispocisión.(Proyección Ingresos)
</t>
        </r>
      </text>
    </comment>
    <comment ref="H51" authorId="1" shapeId="0" xr:uid="{00000000-0006-0000-0100-000004000000}">
      <text>
        <r>
          <rPr>
            <b/>
            <sz val="9"/>
            <color indexed="81"/>
            <rFont val="Tahoma"/>
            <family val="2"/>
          </rPr>
          <t>Gualberto Vela:</t>
        </r>
        <r>
          <rPr>
            <sz val="9"/>
            <color indexed="81"/>
            <rFont val="Tahoma"/>
            <family val="2"/>
          </rPr>
          <t xml:space="preserve">
Los intereses se calculan tomando la proyección de Cristian para Deuda de Largo Plazo (Rev Consolidada 2019) más una estimación del saldo dispuesto de corto plazo por una tasa de referencia de 8% más una sobretasa de 0.5%.</t>
        </r>
      </text>
    </comment>
    <comment ref="J54" authorId="1" shapeId="0" xr:uid="{00000000-0006-0000-0100-000005000000}">
      <text>
        <r>
          <rPr>
            <b/>
            <sz val="9"/>
            <color indexed="81"/>
            <rFont val="Tahoma"/>
            <family val="2"/>
          </rPr>
          <t>Gualberto Vela:</t>
        </r>
        <r>
          <rPr>
            <sz val="9"/>
            <color indexed="81"/>
            <rFont val="Tahoma"/>
            <family val="2"/>
          </rPr>
          <t xml:space="preserve">
Se ajustan las formulas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Mistica  Medina Ochoa</author>
  </authors>
  <commentList>
    <comment ref="C27" authorId="0" shapeId="0" xr:uid="{00000000-0006-0000-0400-000001000000}">
      <text>
        <r>
          <rPr>
            <b/>
            <sz val="9"/>
            <color indexed="81"/>
            <rFont val="Tahoma"/>
            <family val="2"/>
          </rPr>
          <t>Mistica  Medina Ochoa:
Promedio histórico</t>
        </r>
      </text>
    </comment>
  </commentList>
</comments>
</file>

<file path=xl/sharedStrings.xml><?xml version="1.0" encoding="utf-8"?>
<sst xmlns="http://schemas.openxmlformats.org/spreadsheetml/2006/main" count="156842" uniqueCount="4724">
  <si>
    <t>CONCEPTO</t>
  </si>
  <si>
    <t>2019</t>
  </si>
  <si>
    <t>2020</t>
  </si>
  <si>
    <t>2021</t>
  </si>
  <si>
    <t>2022</t>
  </si>
  <si>
    <t>2023</t>
  </si>
  <si>
    <t>1. Ingresos de Libre Disposición (1=A+B+C+D+E+F+G+H+I+J+K+L)</t>
  </si>
  <si>
    <t>3. Ingresos Derivados de Financiamientos (3=A)</t>
  </si>
  <si>
    <t>A. Ingresos Derivados de Financiamientos</t>
  </si>
  <si>
    <t>4. Total de Resultados de Ingresos (4=1+2+3)</t>
  </si>
  <si>
    <t>1. GASTO NO ETIQUETADO  (1 =  A+B+C+D+E+F+G+H+I)</t>
  </si>
  <si>
    <t>A. SERVICIOS PERSONALES</t>
  </si>
  <si>
    <t xml:space="preserve">B. MATERIALES Y SUMINSTROS </t>
  </si>
  <si>
    <t xml:space="preserve">C. SERVICIOS GENERALES </t>
  </si>
  <si>
    <t xml:space="preserve">D. TRANSFERENCIAS, ASIGNACIONES, SUBSIDIOS Y OTRAS AYUDAS </t>
  </si>
  <si>
    <t xml:space="preserve">E. BIENES MUEBLES, INMUEBLES E INTANGIBLES </t>
  </si>
  <si>
    <t xml:space="preserve">F. INVERSIÓN PÚBLICA </t>
  </si>
  <si>
    <t xml:space="preserve">G. INVERSIONES FINANCIERAS Y OTRAS PROVISIONES </t>
  </si>
  <si>
    <t xml:space="preserve">H. PARTICIPACIONES Y  APORTACIONES </t>
  </si>
  <si>
    <t xml:space="preserve">I. DEUDA PÚBLICA </t>
  </si>
  <si>
    <t>Intereses</t>
  </si>
  <si>
    <t>ADEFAS</t>
  </si>
  <si>
    <t xml:space="preserve">Amort. L.P </t>
  </si>
  <si>
    <t>2. GASTO ETIQUETADO ( 2 =  A+B+C+D+E+F+G+H+I)</t>
  </si>
  <si>
    <t>3. TOTAL DE EGRESOS PROYECTADOS (3 = 1 + 2 )</t>
  </si>
  <si>
    <t xml:space="preserve">GNE - Participaciones </t>
  </si>
  <si>
    <t xml:space="preserve">Municipios </t>
  </si>
  <si>
    <t xml:space="preserve">Inversión con fuente de Financiamiento </t>
  </si>
  <si>
    <t>Amortiz. C.P</t>
  </si>
  <si>
    <t>+FAFEF</t>
  </si>
  <si>
    <t>ILD</t>
  </si>
  <si>
    <t>egreso ordinario</t>
  </si>
  <si>
    <t xml:space="preserve">Déficit </t>
  </si>
  <si>
    <t>Total</t>
  </si>
  <si>
    <t>Balance Presupuestario</t>
  </si>
  <si>
    <t xml:space="preserve">Balance Presupuestario sin Financiamiento </t>
  </si>
  <si>
    <t xml:space="preserve">Financiamiento Neto </t>
  </si>
  <si>
    <t xml:space="preserve">Balance Presupuestario de Recursos Disponibles </t>
  </si>
  <si>
    <t>APORTACIONES</t>
  </si>
  <si>
    <t>PARTICIPACIONES</t>
  </si>
  <si>
    <r>
      <t>A.</t>
    </r>
    <r>
      <rPr>
        <sz val="10"/>
        <color theme="1"/>
        <rFont val="Arial"/>
        <family val="2"/>
      </rPr>
      <t>     Impuestos</t>
    </r>
  </si>
  <si>
    <r>
      <t>B.</t>
    </r>
    <r>
      <rPr>
        <sz val="10"/>
        <color theme="1"/>
        <rFont val="Arial"/>
        <family val="2"/>
      </rPr>
      <t>     Cuotas y Aportaciones de Seguridad Social</t>
    </r>
  </si>
  <si>
    <r>
      <t>C.</t>
    </r>
    <r>
      <rPr>
        <sz val="10"/>
        <color theme="1"/>
        <rFont val="Arial"/>
        <family val="2"/>
      </rPr>
      <t>     Contribuciones de Mejoras</t>
    </r>
  </si>
  <si>
    <r>
      <t>D.</t>
    </r>
    <r>
      <rPr>
        <sz val="10"/>
        <color theme="1"/>
        <rFont val="Arial"/>
        <family val="2"/>
      </rPr>
      <t>     Derechos</t>
    </r>
  </si>
  <si>
    <r>
      <t>E.</t>
    </r>
    <r>
      <rPr>
        <sz val="10"/>
        <color theme="1"/>
        <rFont val="Arial"/>
        <family val="2"/>
      </rPr>
      <t>     Productos</t>
    </r>
  </si>
  <si>
    <r>
      <t>F.</t>
    </r>
    <r>
      <rPr>
        <sz val="10"/>
        <color theme="1"/>
        <rFont val="Arial"/>
        <family val="2"/>
      </rPr>
      <t>     Aprovechamientos</t>
    </r>
  </si>
  <si>
    <r>
      <t>G.</t>
    </r>
    <r>
      <rPr>
        <sz val="10"/>
        <color theme="1"/>
        <rFont val="Arial"/>
        <family val="2"/>
      </rPr>
      <t>     Ingresos por Ventas de Bienes y Servicios</t>
    </r>
  </si>
  <si>
    <r>
      <t>H.</t>
    </r>
    <r>
      <rPr>
        <sz val="10"/>
        <color theme="1"/>
        <rFont val="Arial"/>
        <family val="2"/>
      </rPr>
      <t>     Participaciones</t>
    </r>
  </si>
  <si>
    <r>
      <t>I.</t>
    </r>
    <r>
      <rPr>
        <sz val="10"/>
        <color theme="1"/>
        <rFont val="Arial"/>
        <family val="2"/>
      </rPr>
      <t>      Incentivos Derivados de la Colaboración Fiscal</t>
    </r>
  </si>
  <si>
    <r>
      <t>J.</t>
    </r>
    <r>
      <rPr>
        <sz val="10"/>
        <color theme="1"/>
        <rFont val="Arial"/>
        <family val="2"/>
      </rPr>
      <t xml:space="preserve">      Transferencias </t>
    </r>
  </si>
  <si>
    <r>
      <t>K.</t>
    </r>
    <r>
      <rPr>
        <sz val="10"/>
        <color theme="1"/>
        <rFont val="Arial"/>
        <family val="2"/>
      </rPr>
      <t>     Convenios</t>
    </r>
  </si>
  <si>
    <r>
      <t>L.</t>
    </r>
    <r>
      <rPr>
        <sz val="10"/>
        <color theme="1"/>
        <rFont val="Arial"/>
        <family val="2"/>
      </rPr>
      <t>     Otros Ingresos de Libre Disposición</t>
    </r>
  </si>
  <si>
    <r>
      <t>2. Transferencias Federales Etiquetadas</t>
    </r>
    <r>
      <rPr>
        <b/>
        <vertAlign val="superscript"/>
        <sz val="10"/>
        <color theme="1"/>
        <rFont val="Arial"/>
        <family val="2"/>
      </rPr>
      <t xml:space="preserve"> </t>
    </r>
    <r>
      <rPr>
        <b/>
        <sz val="10"/>
        <color theme="1"/>
        <rFont val="Arial"/>
        <family val="2"/>
      </rPr>
      <t>(2=A+B+C+D+E)</t>
    </r>
  </si>
  <si>
    <r>
      <t>A.</t>
    </r>
    <r>
      <rPr>
        <sz val="10"/>
        <color theme="1"/>
        <rFont val="Arial"/>
        <family val="2"/>
      </rPr>
      <t>     Aportaciones</t>
    </r>
  </si>
  <si>
    <r>
      <t>B.</t>
    </r>
    <r>
      <rPr>
        <sz val="10"/>
        <color theme="1"/>
        <rFont val="Arial"/>
        <family val="2"/>
      </rPr>
      <t>     Convenios</t>
    </r>
  </si>
  <si>
    <r>
      <t>C.</t>
    </r>
    <r>
      <rPr>
        <sz val="10"/>
        <color theme="1"/>
        <rFont val="Arial"/>
        <family val="2"/>
      </rPr>
      <t>     Fondos Distintos de Aportaciones</t>
    </r>
  </si>
  <si>
    <r>
      <t>D.</t>
    </r>
    <r>
      <rPr>
        <sz val="10"/>
        <color theme="1"/>
        <rFont val="Arial"/>
        <family val="2"/>
      </rPr>
      <t>     Transferencias, Subsidios y Subvenciones, y Pensiones y Jubilaciones</t>
    </r>
  </si>
  <si>
    <r>
      <t>E.</t>
    </r>
    <r>
      <rPr>
        <sz val="10"/>
        <color theme="1"/>
        <rFont val="Arial"/>
        <family val="2"/>
      </rPr>
      <t>     Otras Transferencias Federales Etiquetadas</t>
    </r>
  </si>
  <si>
    <t xml:space="preserve">C.2.9 PROYECCIONES DE EGRESOS - LDF </t>
  </si>
  <si>
    <t>Magisterio</t>
  </si>
  <si>
    <t>Cuerpos de Seguridad</t>
  </si>
  <si>
    <t>Servidores Públicos</t>
  </si>
  <si>
    <t>Principales Indicadores Macroeconómicos</t>
  </si>
  <si>
    <t>2014-2031</t>
  </si>
  <si>
    <t>Indicador</t>
  </si>
  <si>
    <t>PIB</t>
  </si>
  <si>
    <t>Inflación</t>
  </si>
  <si>
    <r>
      <t xml:space="preserve">Tasa de Interés </t>
    </r>
    <r>
      <rPr>
        <sz val="11"/>
        <color rgb="FF000000"/>
        <rFont val="Calibri"/>
        <family val="2"/>
        <scheme val="minor"/>
      </rPr>
      <t>(Cetes promedio a 28 días)</t>
    </r>
  </si>
  <si>
    <r>
      <t>Tipo de Cambio</t>
    </r>
    <r>
      <rPr>
        <sz val="11"/>
        <color rgb="FF000000"/>
        <rFont val="Calibri"/>
        <family val="2"/>
        <scheme val="minor"/>
      </rPr>
      <t xml:space="preserve"> (pesos/dólar Fin año)</t>
    </r>
  </si>
  <si>
    <t>PIB EE.UU.</t>
  </si>
  <si>
    <t>Fuente: Criterios Generales de Política Económica 2016, Pág 136 y 155.</t>
  </si>
  <si>
    <t>Clave</t>
  </si>
  <si>
    <t>Concepto</t>
  </si>
  <si>
    <t>Inflación + PIB</t>
  </si>
  <si>
    <t>Burocracia</t>
  </si>
  <si>
    <t>Tasa de Interés</t>
  </si>
  <si>
    <t>Especial</t>
  </si>
  <si>
    <t>Población</t>
  </si>
  <si>
    <t>Incremento adicional a inflación</t>
  </si>
  <si>
    <t>Comisión Estatal Electoral</t>
  </si>
  <si>
    <t>Tribunal Estatal Electoral</t>
  </si>
  <si>
    <t>Resto</t>
  </si>
  <si>
    <t>2024</t>
  </si>
  <si>
    <t>INGRESO DE IVAN</t>
  </si>
  <si>
    <t>H. PARTICIPACIONES Y  APORTACIONES*</t>
  </si>
  <si>
    <t>*El ejercicio 2019 incluye 494 mdp de refrendo</t>
  </si>
  <si>
    <t>La diferencia se debe a refrendo de gasto de capital</t>
  </si>
  <si>
    <t>Proyección de Aduerdo a la Unidad de Deuda</t>
  </si>
  <si>
    <t>Proyección de Adefas del Modelo de Ivan</t>
  </si>
  <si>
    <t>H. PARTICIPACIONES Y  APORTACIONES *</t>
  </si>
  <si>
    <t>ADMIN.</t>
  </si>
  <si>
    <t>FUNCIÓN</t>
  </si>
  <si>
    <t>PROGRAMÁ</t>
  </si>
  <si>
    <t>PARTIDA</t>
  </si>
  <si>
    <t>T.GASTO</t>
  </si>
  <si>
    <t>F.FINANC</t>
  </si>
  <si>
    <t>RAMO</t>
  </si>
  <si>
    <t>AÑO</t>
  </si>
  <si>
    <t>CONT.INT</t>
  </si>
  <si>
    <t>MUNIC.</t>
  </si>
  <si>
    <t>PRY/PROC</t>
  </si>
  <si>
    <t>FOLIO</t>
  </si>
  <si>
    <t>Descripcion de cve. presup.</t>
  </si>
  <si>
    <t>Administrativa</t>
  </si>
  <si>
    <t>Descripción CLASIFICACIÓN FUNCIONAL</t>
  </si>
  <si>
    <t>Descripción CLASIF PROGRAMÁTICA 2018</t>
  </si>
  <si>
    <t>Descripción PARTIDA ESPECÍFICA</t>
  </si>
  <si>
    <t>Descripción CLASIFICADOR POR TIPO DE GASTO</t>
  </si>
  <si>
    <t>Descripción CLASIFICADOR POR FUENTES DE FINANCIAMIENTO</t>
  </si>
  <si>
    <t>Descripción RAMO-FONDO/CONVENIO</t>
  </si>
  <si>
    <t>Descripción AÑO DEL RECURSO</t>
  </si>
  <si>
    <t>Descripción CONTROL INTERNO</t>
  </si>
  <si>
    <t>Descripción CLASIFICACIÓN GEOGRÁFICA</t>
  </si>
  <si>
    <t>Descripción PROYECTO/PROGRAMA</t>
  </si>
  <si>
    <t>Total Aprobado</t>
  </si>
  <si>
    <t>Proyección 2018</t>
  </si>
  <si>
    <t>Iniciativa 2019</t>
  </si>
  <si>
    <t>Iniciativa 2019 (redondeo)</t>
  </si>
  <si>
    <t>211113080202101</t>
  </si>
  <si>
    <t>251</t>
  </si>
  <si>
    <t>M22E99086</t>
  </si>
  <si>
    <t>15402</t>
  </si>
  <si>
    <t>1</t>
  </si>
  <si>
    <t>11U08001</t>
  </si>
  <si>
    <t>00</t>
  </si>
  <si>
    <t>90</t>
  </si>
  <si>
    <t>118021401</t>
  </si>
  <si>
    <t>SUELDOS Y PRESTACIONES MAGISTERIO</t>
  </si>
  <si>
    <t>EDUCACIÓN BÁSICA</t>
  </si>
  <si>
    <t>SUELDOS Y PRESTACIONES AL MAGISTERIO ESTATAL</t>
  </si>
  <si>
    <t>PRESTACIONES CONTRACTUALES MAGISTERIO</t>
  </si>
  <si>
    <t>GASTO CORRIENTE</t>
  </si>
  <si>
    <t>RECURSOS FEDERALES ETIQUETADOS</t>
  </si>
  <si>
    <t>APOYOS A CENTROS Y ORGANIZACIONES DE EDUCACIÓN (OPERACIÓN Y PRESTACIÓN DE SERVICIOS DE EDUCACIÓN EN EL ESTADO)</t>
  </si>
  <si>
    <t>EJERCICIO 2019</t>
  </si>
  <si>
    <t>NO APLICA</t>
  </si>
  <si>
    <t>NIVEL ESTATAL</t>
  </si>
  <si>
    <t>Subproyecto de tipo M de SUELDOS Y PRESTACIONES AL MAGISTERIO ESTATAL de SUELDOS Y PRESTACIONES MAGISTERIO</t>
  </si>
  <si>
    <t>211113010100001</t>
  </si>
  <si>
    <t>131</t>
  </si>
  <si>
    <t>C04E99068</t>
  </si>
  <si>
    <t>11301</t>
  </si>
  <si>
    <t>28C00101</t>
  </si>
  <si>
    <t>18</t>
  </si>
  <si>
    <t>118000101</t>
  </si>
  <si>
    <t>DESPACHO DEL C. GOBERNADOR</t>
  </si>
  <si>
    <t>PRESIDENCIA / GUBERNATURA</t>
  </si>
  <si>
    <t>ADMINISTRACIÓN DE RECURSOS Y SERVICIOS  PERSONALES</t>
  </si>
  <si>
    <t>SUELDOS BASE AL PERSONAL PERMANENTE  </t>
  </si>
  <si>
    <t>RECURSOS FEDERALES NO ETIQUETADOS</t>
  </si>
  <si>
    <t>FONDO GENERAL DE PARTICIPACIONES</t>
  </si>
  <si>
    <t>EJERCICIO 2018</t>
  </si>
  <si>
    <t>PRIMA VACACIONAL</t>
  </si>
  <si>
    <t>AGUINALDO</t>
  </si>
  <si>
    <t>APORTACIONES PARA EL SERVICIO MÉDICO DE SERVIDORES PÚBLICOS</t>
  </si>
  <si>
    <t>APORTACIONES PARA PRESTACIONES DIVERSAS DE SERVIDORES PÚBLICOS</t>
  </si>
  <si>
    <t>APORTACIONES PARA VIVIENDA DE SERVIDORES PÚBLICOS</t>
  </si>
  <si>
    <t>C04P99069</t>
  </si>
  <si>
    <t>31401</t>
  </si>
  <si>
    <t>11</t>
  </si>
  <si>
    <t>99X00001</t>
  </si>
  <si>
    <t>118000201</t>
  </si>
  <si>
    <t>GESTIÓN Y COORDINACIÓN INSTITUCIONAL</t>
  </si>
  <si>
    <t>TELEFONÍA TRADICIONAL</t>
  </si>
  <si>
    <t>RECURSOS FISCALES</t>
  </si>
  <si>
    <t>RECURSO ESTATAL</t>
  </si>
  <si>
    <t>Subproyecto de tipo C de GESTIÓN Y COORDINACIÓN INSTITUCIONAL de DESPACHO DEL C. GOBERNADOR</t>
  </si>
  <si>
    <t>31601</t>
  </si>
  <si>
    <t>SERVICIOS DE TELECOMUNICACIONES Y SATÉLITES</t>
  </si>
  <si>
    <t>ARRENDAMIENTO DE MÁQUINAS FOTOCOPIADORAS</t>
  </si>
  <si>
    <t>34501</t>
  </si>
  <si>
    <t>SEGURO DE BIENES PATRIMONIALES</t>
  </si>
  <si>
    <t>37101</t>
  </si>
  <si>
    <t>PASAJES AÉREOS</t>
  </si>
  <si>
    <t>37501</t>
  </si>
  <si>
    <t>VIÁTICOS EN EL PAÍS</t>
  </si>
  <si>
    <t>39901</t>
  </si>
  <si>
    <t>OTROS SERVICIOS GENERALES</t>
  </si>
  <si>
    <t>APORTACIONES AL SISTEMA PARA EL RETIRO</t>
  </si>
  <si>
    <t>211113010200001</t>
  </si>
  <si>
    <t>118000301</t>
  </si>
  <si>
    <t>SECRETARÍA PARTICULAR DEL GOBERNADOR</t>
  </si>
  <si>
    <t>HONORARIOS ASIMILABLES A SALARIOS</t>
  </si>
  <si>
    <t>13301</t>
  </si>
  <si>
    <t>HORAS EXTRAORDINARIAS</t>
  </si>
  <si>
    <t>Subproyecto de tipo C de ADMINISTRACIÓN DE RECURSOS Y SERVICIOS  PERSONALES de SECRETARIA PARTICULAR DEL GOBERNADOR</t>
  </si>
  <si>
    <t>21101</t>
  </si>
  <si>
    <t>118000401</t>
  </si>
  <si>
    <t>MATERIALES Y ÚTILES DE OFICINA</t>
  </si>
  <si>
    <t>Subproyecto de tipo C de GESTIÓN Y COORDINACIÓN INSTITUCIONAL de SECRETARIA PARTICULAR DEL GOBERNADOR</t>
  </si>
  <si>
    <t>21103</t>
  </si>
  <si>
    <t>EQUIPOS MENORES DE OFICINA</t>
  </si>
  <si>
    <t>21401</t>
  </si>
  <si>
    <t>MATERIALES, ÚTILES Y EQUIPOS MENORES DE TECNOLOGÍAS DE LA INFORMACIÓN Y COMUNICACIONES</t>
  </si>
  <si>
    <t>21503</t>
  </si>
  <si>
    <t>GASTOS DE BIBLIOTECA</t>
  </si>
  <si>
    <t>21504</t>
  </si>
  <si>
    <t>FORMAS IMPRESAS DE USO GENERAL</t>
  </si>
  <si>
    <t>21601</t>
  </si>
  <si>
    <t>MATERIAL DE LIMPIEZA</t>
  </si>
  <si>
    <t>22101</t>
  </si>
  <si>
    <t>PRODUCTOS ALIMENTICIOS PARA PERSONAS</t>
  </si>
  <si>
    <t>22301</t>
  </si>
  <si>
    <t>UTENSILIOS PARA EL SERVICIO DE ALIMENTACIÓN</t>
  </si>
  <si>
    <t>24401</t>
  </si>
  <si>
    <t>MADERA Y PRODUCTOS DE MADERA</t>
  </si>
  <si>
    <t>24601</t>
  </si>
  <si>
    <t>MATERIAL ELÉCTRICO Y ELECTRÓNICO</t>
  </si>
  <si>
    <t>24701</t>
  </si>
  <si>
    <t>ARTÍCULOS METÁLICOS PARA LA CONSTRUCCIÓN</t>
  </si>
  <si>
    <t>24901</t>
  </si>
  <si>
    <t>OTROS MATERIALES Y ARTÍCULOS DE CONSTRUCCIÓN Y REPARACIÓN</t>
  </si>
  <si>
    <t>25301</t>
  </si>
  <si>
    <t>MEDICINAS Y PRODUCTOS FARMACÉUTICOS</t>
  </si>
  <si>
    <t>26101</t>
  </si>
  <si>
    <t>COMBUSTIBLES, LUBRICANTES Y ADITIVOS</t>
  </si>
  <si>
    <t>26102</t>
  </si>
  <si>
    <t>COMBUSTIBLES  LUBRICANTES Y ADITIVOS PARA TRANSPORTE AÉREO</t>
  </si>
  <si>
    <t>27101</t>
  </si>
  <si>
    <t>VESTUARIO Y UNIFORMES</t>
  </si>
  <si>
    <t>27201</t>
  </si>
  <si>
    <t>PRENDAS DE SEGURIDAD Y PROTECCIÓN PERSONAL</t>
  </si>
  <si>
    <t>27401</t>
  </si>
  <si>
    <t>PRODUCTOS TEXTILES</t>
  </si>
  <si>
    <t>29101</t>
  </si>
  <si>
    <t>HERRAMIENTAS MENORES</t>
  </si>
  <si>
    <t>29201</t>
  </si>
  <si>
    <t>REFACCIONES Y ACCESORIOS MENORES DE EDIFICIOS</t>
  </si>
  <si>
    <t>29301</t>
  </si>
  <si>
    <t>REFACCIONES Y ACCESORIOS MENORES DE MOBILIARIO Y EQUIPO DE ADMINISTRACIÓN, EDUCACIONAL Y RECREATIVO</t>
  </si>
  <si>
    <t>29401</t>
  </si>
  <si>
    <t>REFACCIONES Y ACCESORIOS MENORES DE EQUIPO DE CÓMPUTO Y TECNOLOGIAS DE LA INFORMACIÓN</t>
  </si>
  <si>
    <t>29601</t>
  </si>
  <si>
    <t>REFACCIONES Y ACCESORIOS MENORES DE EQUIPO DE TRANSPORTE</t>
  </si>
  <si>
    <t>31101</t>
  </si>
  <si>
    <t>ENERGÍA ELÉCTRICA OFICINAS PÚBLICAS</t>
  </si>
  <si>
    <t>31201</t>
  </si>
  <si>
    <t>GAS OFICINAS PÚBLICAS</t>
  </si>
  <si>
    <t>31301</t>
  </si>
  <si>
    <t>AGUA OFICINAS PÚBLICAS</t>
  </si>
  <si>
    <t>31501</t>
  </si>
  <si>
    <t>TELEFONÍA CELULAR</t>
  </si>
  <si>
    <t>31801</t>
  </si>
  <si>
    <t>SERVICIOS POSTALES Y TELEGRÁFICOS</t>
  </si>
  <si>
    <t>32201</t>
  </si>
  <si>
    <t>ARRENDAMIENTO DE EDIFICIOS</t>
  </si>
  <si>
    <t>32302</t>
  </si>
  <si>
    <t>ARRENDAMIENTO DE EQUIPO DE CÓMPUTO</t>
  </si>
  <si>
    <t>32501</t>
  </si>
  <si>
    <t>ARRENDAMIENTO DE EQUIPO DE TRANSPORTE</t>
  </si>
  <si>
    <t>32502</t>
  </si>
  <si>
    <t>ARRENDAMIENTO DE EQUIPO DE TRANSPORTE AÉREO</t>
  </si>
  <si>
    <t>32701</t>
  </si>
  <si>
    <t>ARRENDAMIENTO DE ACTIVOS INTANGIBLES</t>
  </si>
  <si>
    <t>32902</t>
  </si>
  <si>
    <t>ARRENDAMIENTOS PARA EVENTOS</t>
  </si>
  <si>
    <t>33601</t>
  </si>
  <si>
    <t>SERVICIOS DE APOYO ADMINISTRATIVO, FOTOCOPIADO E IMPRESIÓN</t>
  </si>
  <si>
    <t>33903</t>
  </si>
  <si>
    <t>SERVICIOS DE FOTOGRAFÍA Y VIDEO</t>
  </si>
  <si>
    <t>33905</t>
  </si>
  <si>
    <t>SERVICIOS  PROFESIONALES, CIENTÍFICOS Y TÉCNICOS INTEGRALES</t>
  </si>
  <si>
    <t>34701</t>
  </si>
  <si>
    <t>FLETES Y MANIOBRAS</t>
  </si>
  <si>
    <t>35101</t>
  </si>
  <si>
    <t>CONSERVACIÓN Y MANTENIMIENTO MENOR DE INMUEBLES</t>
  </si>
  <si>
    <t>35201</t>
  </si>
  <si>
    <t>INSTALACIÓN, REPARACIÓN Y MANTENIMIENTO DE MOBILIARIO Y EQUIPO DE ADMINISTRACIÓN, EDUCACIONAL Y RECREATIVO</t>
  </si>
  <si>
    <t>35202</t>
  </si>
  <si>
    <t>INSTALACIÓN, REPARACIÓN Y MANTENIMIENTO DE EQUIPO DE COMUNICACIÓN</t>
  </si>
  <si>
    <t>35301</t>
  </si>
  <si>
    <t>INSTALACIÓN, REPARACIÓN Y MANTENIMIENTO DE EQUIPO DE CÓMPUTO Y TECNOLOGÍA DE LA INFORMACIÓN</t>
  </si>
  <si>
    <t>35501</t>
  </si>
  <si>
    <t>REPARACIÓN Y MANTENIMIENTO DE EQUIPO DE TRANSPORTE</t>
  </si>
  <si>
    <t>35704</t>
  </si>
  <si>
    <t>REPARACIÓN Y MANTENIMIENTO DE AERONAVES</t>
  </si>
  <si>
    <t>35705</t>
  </si>
  <si>
    <t>INSTALACIÓN, REPARACIÓN Y MANTENIMIENTO DE EQUIPO ESPECIALIZADO DE INMUEBLES</t>
  </si>
  <si>
    <t>35801</t>
  </si>
  <si>
    <t>SERVICIOS DE LIMPIEZA Y MANEJO DE DESECHOS</t>
  </si>
  <si>
    <t>35901</t>
  </si>
  <si>
    <t>SERVICIOS DE JARDINERÍA Y FUMIGACIÓN</t>
  </si>
  <si>
    <t>37901</t>
  </si>
  <si>
    <t>OTROS SERVICIOS DE TRASLADO Y HOSPEDAJE</t>
  </si>
  <si>
    <t>38101</t>
  </si>
  <si>
    <t>GASTOS DE CEREMONIAL</t>
  </si>
  <si>
    <t>38201</t>
  </si>
  <si>
    <t>GASTOS DE ORDEN SOCIAL Y CULTURAL</t>
  </si>
  <si>
    <t>38202</t>
  </si>
  <si>
    <t>ARREGLOS FLORALES Y DECORACIÓN DE EVENTOS</t>
  </si>
  <si>
    <t>211113010300001</t>
  </si>
  <si>
    <t>32301</t>
  </si>
  <si>
    <t>118000601</t>
  </si>
  <si>
    <t>COORDINACION GENERAL DE SEGUIMIENTO DE ACUERDOS GUBERNAMENTALES</t>
  </si>
  <si>
    <t>Subproyecto de tipo C de GESTIÓN Y COORDINACIÓN INSTITUCIONAL de COORDINACION GENERAL DE SEGUIMIENTO DE ACUERDOS GUBERNAMENTALES</t>
  </si>
  <si>
    <t>211113010400001</t>
  </si>
  <si>
    <t>118000801</t>
  </si>
  <si>
    <t>COORDINACION DE ENLACE Y ACCION GUBERNAMENTAL DEL ESTADO DE NUEVO LEON</t>
  </si>
  <si>
    <t>Subproyecto de tipo C de GESTIÓN Y COORDINACIÓN INSTITUCIONAL de COORDINACION DE ENLACE Y ACCION GUBERNAMENTAL DEL ESTADO DE NUEVO LEON</t>
  </si>
  <si>
    <t>31701</t>
  </si>
  <si>
    <t>SERVICIOS DE ACCESO DE INTERNET, REDES Y PROCESAMIENTO DE INFORMACIÓN</t>
  </si>
  <si>
    <t>211113010500001</t>
  </si>
  <si>
    <t>118055501</t>
  </si>
  <si>
    <t>OFICINA EJECUTIVA DEL C. GOBERNADOR</t>
  </si>
  <si>
    <t>19</t>
  </si>
  <si>
    <t xml:space="preserve">OFICINA EJECUTIVA DEL C. GOBERNADOR                                                                                                                                                                                                                       </t>
  </si>
  <si>
    <t>MATERIALES COMPLEMENTARIOS</t>
  </si>
  <si>
    <t>SERVICIOS DE CONSULTORÍA ADMINISTRATIVA, PROCESOS, TÉCNICA Y EN V</t>
  </si>
  <si>
    <t>VIÁTICOS EN EL EXTRANJERO</t>
  </si>
  <si>
    <t>211113010510001</t>
  </si>
  <si>
    <t>118055601</t>
  </si>
  <si>
    <t>COORDINACIÓN DE ENLACE Y ACCIÓN GUBERNAMENTAL</t>
  </si>
  <si>
    <t xml:space="preserve">Subproyecto de tipo C de GESTIÓN Y COORDINACIÓN INSTITUCIONAL de COORDINACION DE ENLACE Y ACCION GUBERNAMENTAL DEL ESTADO DE NUEVO LEON                                                                                                                   </t>
  </si>
  <si>
    <t>31702</t>
  </si>
  <si>
    <t>SERVICIOS DE PROCESAMIENTO DE INFORMACIÓN</t>
  </si>
  <si>
    <t>32901</t>
  </si>
  <si>
    <t>OTROS ARRENDAMIENTOS</t>
  </si>
  <si>
    <t>211113010520001</t>
  </si>
  <si>
    <t>118055701</t>
  </si>
  <si>
    <t>COORDINACIÓN GENERAL DE SEGUIMIENTO DE ACUERDOS GUBERNAMENTALES</t>
  </si>
  <si>
    <t xml:space="preserve">Subproyecto de tipo C de GESTIÓN Y COORDINACIÓN INSTITUCIONAL de COORDINACION GENERAL DE SEGUIMIENTO DE ACUERDOS GUBERNAMENTALES                                                                                                                          </t>
  </si>
  <si>
    <t>37201</t>
  </si>
  <si>
    <t>PASAJES TERRESTRES</t>
  </si>
  <si>
    <t>211113020100001</t>
  </si>
  <si>
    <t>139</t>
  </si>
  <si>
    <t>B02P23001</t>
  </si>
  <si>
    <t>118001001</t>
  </si>
  <si>
    <t>OFICINA DEL C. COORDINADOR EJECUTIVO DE LA  ADMINISTRACIÓN PÚBLICA DEL ESTADO DE NUEVO LEÓN</t>
  </si>
  <si>
    <t>OTROS</t>
  </si>
  <si>
    <t>FORTALECIMIENTO INSTITUCIONAL</t>
  </si>
  <si>
    <t>B02G23003</t>
  </si>
  <si>
    <t>118000901</t>
  </si>
  <si>
    <t>MEJORA REGULATORIA</t>
  </si>
  <si>
    <t>Subproyecto de tipo B de MEJORA REGULATORIA de OFICINA DEL C. COORDINADOR EJECUTIVO DE LA ADMINISTRACIÓN PÚBLICA DE NUEVO LEÓN</t>
  </si>
  <si>
    <t>Subproyecto de tipo B de FORTALECIMIENTO INSTITUCIONAL de OFICINA DEL C. COORDINADOR EJECUTIVO DE LA ADMINISTRACIÓN PÚBLICA DE NUEVO LEÓN</t>
  </si>
  <si>
    <t>D05E18002</t>
  </si>
  <si>
    <t>118001101</t>
  </si>
  <si>
    <t>VINCULACIÓN PARA LA SOCIEDAD CIVIL</t>
  </si>
  <si>
    <t>Subproyecto de tipo D de VINCULACION PARA LA SOCIEDAD CIVIL de OFICINA DEL C. COORDINADOR EJECUTIVO DE LA ADMINISTRACIÓN PÚBLICA DE NUEVO LEÓN</t>
  </si>
  <si>
    <t>24201</t>
  </si>
  <si>
    <t>CEMENTO Y PRODUCTOS DE CONCRETO</t>
  </si>
  <si>
    <t>32202</t>
  </si>
  <si>
    <t>ARRENDAMIENTOS DE AUDITORIOS, SALONES, TEATROS Y OTROS</t>
  </si>
  <si>
    <t>33301</t>
  </si>
  <si>
    <t>33401</t>
  </si>
  <si>
    <t>SERVICIOS DE CAPACITACIÓN</t>
  </si>
  <si>
    <t>33602</t>
  </si>
  <si>
    <t>ELABORACIÓN DE MATERIAL INFORMATIVO Y PROYECTOS EDITORIALES</t>
  </si>
  <si>
    <t>37601</t>
  </si>
  <si>
    <t>37801</t>
  </si>
  <si>
    <t>SERVICIOS INTEGRALES DE TRASLADO Y VIÁTICOS</t>
  </si>
  <si>
    <t>211313210064001</t>
  </si>
  <si>
    <t>269</t>
  </si>
  <si>
    <t>A01E24254</t>
  </si>
  <si>
    <t>45201</t>
  </si>
  <si>
    <t>4</t>
  </si>
  <si>
    <t>418000101</t>
  </si>
  <si>
    <t>INSTITUTO DE SEGURIDAD Y SERVICIOS SOCIALES DE LOS TRABAJADORES DEL ESTADO DE NUEVO LEÓN</t>
  </si>
  <si>
    <t>OTROS DE SEGURIDAD SOCIAL Y ASISTENCIA SOCIAL</t>
  </si>
  <si>
    <t>PRESTACIONES SOCIALES ISSSTELEON</t>
  </si>
  <si>
    <t>JUBILACIONES</t>
  </si>
  <si>
    <t>PENSIONES Y JUBILACIONES</t>
  </si>
  <si>
    <t>Subproyecto de tipo A de PRESTACIONES SOCIALES ISSSTELEON de INSTITUTO SEGURIDAD Y SERVICIOS SOCIALES DE TRABAJADORES DEL ESTADO</t>
  </si>
  <si>
    <t>COORDINACIÓN DE POLÍTICAS PÚBLICAS</t>
  </si>
  <si>
    <t>211113020200001</t>
  </si>
  <si>
    <t xml:space="preserve">Subproyecto de tipo D de VINCULACION PARA LA SOCIEDAD CIVIL de OFICINA DEL C. COORDINADOR EJECUTIVO DE LA ADMINISTRACIÓN PÚBLICA DE NUEVO LEÓN                                                                                                            </t>
  </si>
  <si>
    <t>COORDINACIÓN TÉCNICA DE GABINETE Y EFICIENCIA GUBERNAMENTAL</t>
  </si>
  <si>
    <t>211113020300001</t>
  </si>
  <si>
    <t>COORDINACIÓN DE PRIORIDADES ESTRATÉGICAS Y GESTIÓN DE CUMPLIMIENTO</t>
  </si>
  <si>
    <t>211113020400001</t>
  </si>
  <si>
    <t>COORDINACIÓN DE ENLACE CON LA SOCIEDAD CIVIL</t>
  </si>
  <si>
    <t>211113020500001</t>
  </si>
  <si>
    <t>COMISIÓN ESTATAL DE MEJORA REGULATORIA</t>
  </si>
  <si>
    <t>211113020600001</t>
  </si>
  <si>
    <t>211113020700001</t>
  </si>
  <si>
    <t>DIRECCIÓN JURÍDICA</t>
  </si>
  <si>
    <t>25201</t>
  </si>
  <si>
    <t>FERTILIZANTES, PESTICIDAS Y OTROS AGROQUÍMICOS</t>
  </si>
  <si>
    <t>211113030100001</t>
  </si>
  <si>
    <t>132</t>
  </si>
  <si>
    <t>118001201</t>
  </si>
  <si>
    <t>OFICINA DEL SECRETARIO GENERAL DE GOBIERNO</t>
  </si>
  <si>
    <t>POLÍTICA INTERIOR</t>
  </si>
  <si>
    <t>118001301</t>
  </si>
  <si>
    <t>Subproyecto de tipo C de GESTIÓN Y COORDINACIÓN INSTITUCIONAL de OFICINA DEL SECRETARIO GENERAL DE GOBIERNO</t>
  </si>
  <si>
    <t>173</t>
  </si>
  <si>
    <t>T41E23006</t>
  </si>
  <si>
    <t>99I01101</t>
  </si>
  <si>
    <t>17</t>
  </si>
  <si>
    <t>33</t>
  </si>
  <si>
    <t>118001302</t>
  </si>
  <si>
    <t>OTROS ASUNTOS DE ORDEN PÚBLICO Y SEGURIDAD INTERIOR</t>
  </si>
  <si>
    <t>FASP</t>
  </si>
  <si>
    <t>FONDO DE APORTACIONES PARA LA SEGURIDAD PÚBLICA (FASP)</t>
  </si>
  <si>
    <t>EJERCICIO 2017</t>
  </si>
  <si>
    <t>FASP: FORTALECIMIENTO DE LAS UNIDADES ESTATALES DE SUPERVISIÓN A MEDIDAS CAUTELARES Y SUSPENSIÓN DE PROCESO</t>
  </si>
  <si>
    <t>FASP SGG</t>
  </si>
  <si>
    <t>171</t>
  </si>
  <si>
    <t>POLICÍA</t>
  </si>
  <si>
    <t>FASP: FORTALECIMIENTO DE LAS CAPACIDADES DE EVALUACIÓN EN CONTROL DE CONFIANZA</t>
  </si>
  <si>
    <t>25101</t>
  </si>
  <si>
    <t>PRODUCTOS QUÍMICOS BÁSICOS</t>
  </si>
  <si>
    <t>25401</t>
  </si>
  <si>
    <t>MATERIALES, ACCESORIOS Y SUMINISTROS MÉDICOS</t>
  </si>
  <si>
    <t>25501</t>
  </si>
  <si>
    <t>118001303</t>
  </si>
  <si>
    <t>MATERIALES, ACCESORIOS Y SUMINISTROS DE LABORATORIO</t>
  </si>
  <si>
    <t>FASP: DESARROLLO DE LAS CIENCIAS FORENSES EN LA INVESTIGACIÓN DE HECHOS DELICTIVOS</t>
  </si>
  <si>
    <t>FASP FISCALÍA GENERAL DE JUSTICIA</t>
  </si>
  <si>
    <t>26104</t>
  </si>
  <si>
    <t>LUBRICANTES Y ADITIVOS</t>
  </si>
  <si>
    <t>14</t>
  </si>
  <si>
    <t>FASP: SEGUIMIENTO Y EVALUACIÓN</t>
  </si>
  <si>
    <t>03</t>
  </si>
  <si>
    <t>FASP: PROFESIONALIZACIÓN DE LAS INSTITUCIONES DE SEGURIDAD PÚBLICA</t>
  </si>
  <si>
    <t>36901</t>
  </si>
  <si>
    <t>OTROS SERVICIOS DE INFORMACIÓN</t>
  </si>
  <si>
    <t>38301</t>
  </si>
  <si>
    <t>CONGRESOS Y CONVENCIONES</t>
  </si>
  <si>
    <t>211143210053001</t>
  </si>
  <si>
    <t>122</t>
  </si>
  <si>
    <t>C04U99113</t>
  </si>
  <si>
    <t>41401</t>
  </si>
  <si>
    <t>118053302</t>
  </si>
  <si>
    <t>FISCALÍA GENERAL DE JUSTICIA</t>
  </si>
  <si>
    <t>PROCURACIÓN DE JUSTICIA</t>
  </si>
  <si>
    <t>OTROS SUBSIDIOS Y ASIGNACIONES</t>
  </si>
  <si>
    <t>ASIGNACIONES PRESUPUESTARIAS A ÓRGANOS AUTÓNOMOS</t>
  </si>
  <si>
    <t>FISCALIA GENERAL DE JUSTICIA (SERVICIOS PERSONALES)</t>
  </si>
  <si>
    <t>T41I99190</t>
  </si>
  <si>
    <t>85301</t>
  </si>
  <si>
    <t>25</t>
  </si>
  <si>
    <t>33I01101</t>
  </si>
  <si>
    <t>118001401</t>
  </si>
  <si>
    <t>OTROS CONVENIOS</t>
  </si>
  <si>
    <t>Subproyecto de tipo T de FASP de OFICINA DEL SECRETARIO GENERAL DE GOBIERNO</t>
  </si>
  <si>
    <t>211113030120001</t>
  </si>
  <si>
    <t>172</t>
  </si>
  <si>
    <t>T42E11004</t>
  </si>
  <si>
    <t>118001501</t>
  </si>
  <si>
    <t>DIRECCIÓN DE PROTECCIÓN CIVIL</t>
  </si>
  <si>
    <t>PROTECCIÓN CIVIL</t>
  </si>
  <si>
    <t>CULTURA DE LA PREVENCIÓN DE LA PROTECCIÓN CIVIL</t>
  </si>
  <si>
    <t>Subproyecto de tipo T de CULTURA DE LA PREVENCIÓN DE LA PROTECCIÓN CIVIL de DIRECCIÓN DE PROTECCIÓN CIVIL</t>
  </si>
  <si>
    <t>21501</t>
  </si>
  <si>
    <t>MATERIAL IMPRESO E INFORMACIÓN DIGITAL</t>
  </si>
  <si>
    <t>22201</t>
  </si>
  <si>
    <t>PRODUCTOS ALIMENTICIOS PARA ANIMALES</t>
  </si>
  <si>
    <t>24801</t>
  </si>
  <si>
    <t>25901</t>
  </si>
  <si>
    <t>OTROS PRODUCTOS QUÍMICOS</t>
  </si>
  <si>
    <t>27501</t>
  </si>
  <si>
    <t>BLANCOS Y OTROS PRODUCTOS TEXTILES, EXCEPTO PRENDAS DE VESTIR</t>
  </si>
  <si>
    <t>29302</t>
  </si>
  <si>
    <t>REFACCIONES Y ACCESORIOS MENORES DE EQUIPO DE COMUNICACIÓN</t>
  </si>
  <si>
    <t>29801</t>
  </si>
  <si>
    <t>REFACCIONES Y ACCESORIOS MENORES DE MAQUINARIA Y OTROS EQUIPOS</t>
  </si>
  <si>
    <t>29901</t>
  </si>
  <si>
    <t>REFACCIONES Y ACCESORIOS MENORES OTROS BIENES MUEBLES</t>
  </si>
  <si>
    <t>T42N99072</t>
  </si>
  <si>
    <t>79101</t>
  </si>
  <si>
    <t>118001601</t>
  </si>
  <si>
    <t>RESERVA DESASTRES NATURALES</t>
  </si>
  <si>
    <t>RESERVA ESTATAL PARA DESASTRES NATURALES Y CONTINGENCIAS</t>
  </si>
  <si>
    <t>Subproyecto de tipo T de RESERVA DESASTRES NATURALES de DIRECCIÓN DE PROTECCIÓN CIVIL</t>
  </si>
  <si>
    <t>14403</t>
  </si>
  <si>
    <t>APORTACIONES PARA SEGUROS CUERPOS DE SEGURIDAD</t>
  </si>
  <si>
    <t>211113030130001</t>
  </si>
  <si>
    <t>118001701</t>
  </si>
  <si>
    <t>CENTRO DE INFORMACIÓN PARA LA SEGURIDAD DE ESTADO, DE EVALUACIÓN Y CONTROL DE CONFIANZA, OAD</t>
  </si>
  <si>
    <t>C04E99071</t>
  </si>
  <si>
    <t>118001801</t>
  </si>
  <si>
    <t>APOYO INSTITUCIONAL A PROGRAMAS</t>
  </si>
  <si>
    <t>Subproyecto de tipo C de APOYO INSTITUCIONAL A PROGRAMAS de CENTRO DE INFORMACIÓN PARA LA SEGURIDAD DE ESTADO, DE EVALUACIÓN Y CONTROL DE CONFIANZA, OAD</t>
  </si>
  <si>
    <t>21502</t>
  </si>
  <si>
    <t>PERIÓDICOS Y REVISTAS</t>
  </si>
  <si>
    <t>26103</t>
  </si>
  <si>
    <t>COMBUSTIBLES</t>
  </si>
  <si>
    <t>28201</t>
  </si>
  <si>
    <t>MATERIALES DE SEGURIDAD PÚBLICA</t>
  </si>
  <si>
    <t>33703</t>
  </si>
  <si>
    <t>EXÁMENES MÉDICOS Y TOXICOLÓGICOS PARA CUERPOS DE SEGURIDAD</t>
  </si>
  <si>
    <t>35401</t>
  </si>
  <si>
    <t>INSTALACIÓN, REPARACIÓN Y MANTENIMIENTO DE EQUIPO E INSTRUMENTAL MÉDICO Y DE LABORATORIO</t>
  </si>
  <si>
    <t>Subproyecto de tipo C de ADMINISTRACIÓN DE RECURSOS Y SERVICIOS  PERSONALES de CENTRO DE INFORMACIÓN PARA LA SEGURIDAD DE ESTADO, DE EVALUACIÓN Y CONTROL DE CONFIANZA, OAD</t>
  </si>
  <si>
    <t>211113030140001</t>
  </si>
  <si>
    <t>183</t>
  </si>
  <si>
    <t>118001901</t>
  </si>
  <si>
    <t>COORDINACIÓN GENERAL DE COMUNICACIÓN SOCIAL</t>
  </si>
  <si>
    <t>SERVICIOS DE COMUNICACIÓN Y MEDIOS</t>
  </si>
  <si>
    <t>118002001</t>
  </si>
  <si>
    <t>Subproyecto de tipo C de GESTIÓN Y COORDINACIÓN INSTITUCIONAL de COORDINACIÓN GENERAL DE COMUNICACIÓN SOCIAL</t>
  </si>
  <si>
    <t>211113030141001</t>
  </si>
  <si>
    <t>D05R99005</t>
  </si>
  <si>
    <t>118002101</t>
  </si>
  <si>
    <t>DIRECCIÓN DE ENLACE Y PRENSA</t>
  </si>
  <si>
    <t>COMUNICACIÓN PARTICIPATIVA</t>
  </si>
  <si>
    <t>Subproyecto de tipo D de COMUNICACIÓN PARTICIPATIVA de DIRECCIÓN DE ENLACE Y PRENSA</t>
  </si>
  <si>
    <t>36101</t>
  </si>
  <si>
    <t>DIFUSIÓN POR RADIO, TELEVISIÓN Y OTROS MEDIOS  DE MENSAJES SOBRE PROGRAMAS Y ACTIVIDADES GUBERNAMENTALES</t>
  </si>
  <si>
    <t>211113030142001</t>
  </si>
  <si>
    <t>243</t>
  </si>
  <si>
    <t>118002201</t>
  </si>
  <si>
    <t>DIRECCIÓN DE TELEVISIÓN ESTATAL Y RADIO NUEVO LEÓN</t>
  </si>
  <si>
    <t>RADIO, TELEVISIÓN Y EDITORIALES</t>
  </si>
  <si>
    <t>Subproyecto de tipo D de COMUNICACIÓN PARTICIPATIVA de DIRECCIÓN DE TELEVISIÓN ESTATAL Y RADIO NUEVO LEÓN</t>
  </si>
  <si>
    <t>24101</t>
  </si>
  <si>
    <t>PRODUCTOS MINERALES NO METÁLICOS</t>
  </si>
  <si>
    <t>24602</t>
  </si>
  <si>
    <t>MATERIAL PARA RADIO Y TELEVISIÓN</t>
  </si>
  <si>
    <t>31203</t>
  </si>
  <si>
    <t>GAS OFICINAS PÚBLICAS (BUTANO)</t>
  </si>
  <si>
    <t>33801</t>
  </si>
  <si>
    <t>SERVICIOS DE VIGILANCIA</t>
  </si>
  <si>
    <t>33904</t>
  </si>
  <si>
    <t>SERVICIOS PROFESIONALES DE COMUNICACIÓN</t>
  </si>
  <si>
    <t>35702</t>
  </si>
  <si>
    <t>INSTALACIÓN, REPARACIÓN Y MANTENIMIENTO DE MAQUINARIA Y EQUIPO DE RADIODIFUSIÓN Y TELEVISIÓN</t>
  </si>
  <si>
    <t>39201</t>
  </si>
  <si>
    <t>IMPUESTOS Y DERECHOS</t>
  </si>
  <si>
    <t>211113030150001</t>
  </si>
  <si>
    <t>174</t>
  </si>
  <si>
    <t>118002301</t>
  </si>
  <si>
    <t>OFICINA DEL SECRETARIO EJECUTIVO DEL CONSEJO DE COORDINACIÓN DEL SISTEMA INTEGRAL DE SEGURIDAD PÚBLICA</t>
  </si>
  <si>
    <t>SISTEMA NACIONAL DE SEGURIDAD PÚBLICA</t>
  </si>
  <si>
    <t>118002401</t>
  </si>
  <si>
    <t>Subproyecto de tipo C de GESTIÓN Y COORDINACIÓN INSTITUCIONAL de OFICINA DEL SECRETARIO EJECUTIVO DEL CONSEJO DE COORDINACIÓN DEL SISTEMA INTEGRAL DE SEGURIDAD PÚBLICA</t>
  </si>
  <si>
    <t>Subproyecto de tipo C de ADMINISTRACIÓN DE RECURSOS Y SERVICIOS  PERSONALES de OFICINA DEL SECRETARIO EJECUTIVO DEL CONSEJO DE COORDINACIÓN DEL SISTEMA INTEGRAL DE SEGURIDAD PÚBLICA</t>
  </si>
  <si>
    <t>211113030154001</t>
  </si>
  <si>
    <t>T41I23006</t>
  </si>
  <si>
    <t>118002501</t>
  </si>
  <si>
    <t>COORDINACIÓN EJECUTIVA DEL FONDO DE APORTACIONES PARA  LA SEGURIDAD PÚBLICA</t>
  </si>
  <si>
    <t>FASP: SEGURIDAD PÚBLICA INTEGRAL - GENERAL DE GOBIERNO</t>
  </si>
  <si>
    <t>Subproyecto de tipo T de FASP: SEGURIDAD PUBLICA INTEGRAL-GENERAL DE GOBIERNO de COORDINACIÓN EJECUTIVA DEL FONDO DE APORTACIONES PARA  LA SEGURIDAD PÚBLICA</t>
  </si>
  <si>
    <t>118002502</t>
  </si>
  <si>
    <t>FASP CEF</t>
  </si>
  <si>
    <t>123</t>
  </si>
  <si>
    <t>T43E23006</t>
  </si>
  <si>
    <t>21</t>
  </si>
  <si>
    <t>RECLUSIÓN Y ADAPTACIÓN SOCIAL</t>
  </si>
  <si>
    <t>FASP: FORTALECIMIENTO DE CAPACIDADES PARA LA PREVENCIÓN Y COMBATE A DELITOS DE ALTO IMPACTO</t>
  </si>
  <si>
    <t>38</t>
  </si>
  <si>
    <t>FASP: FORTALECIMIENTO AL SISTEMA PENITENCIARIO NACIONAL</t>
  </si>
  <si>
    <t>12</t>
  </si>
  <si>
    <t>FASP IMPLEMENTACIÓN Y DESARROLLO DEL SISTEMA DE JUSTICIA PENAL</t>
  </si>
  <si>
    <t>04</t>
  </si>
  <si>
    <t>FASP FORTALECIMIENTO DE PROGRAMAS PRIORITARIOS DE LAS INSTITUCIONES ESTATALES DE SEGURIDAD PÚBLICA E IMPARTICIÓN DE JUSTICIA</t>
  </si>
  <si>
    <t>211113030155001</t>
  </si>
  <si>
    <t>185</t>
  </si>
  <si>
    <t>A01G99007</t>
  </si>
  <si>
    <t>118002601</t>
  </si>
  <si>
    <t>DIRECCIÓN GENERAL DE LA COMISIÓN EJECUTIVA PARA LA REFORMA DEL SISTEMA DE JUSTICIA PENAL DEL ESTADO DE NUEVO LEÓN, OAD</t>
  </si>
  <si>
    <t>SISTEMA DE JUSTICIA PENAL</t>
  </si>
  <si>
    <t>Subproyecto de tipo A de SISTEMA DE JUSTICIA PENAL de DIRECCIÓN GENERAL DE LA COMISIÓN EJECUTIVA PARA LA REFORMA DEL SISTEMA DE JUSTICIA PENAL DEL ESTADO DE NUEVO LEÓN, OAD</t>
  </si>
  <si>
    <t xml:space="preserve">Subproyecto de tipo A de SISTEMA DE JUSTICIA PENAL de DIRECCIÓN GENERAL DE LA COMISIÓN EJECUTIVA PARA LA REFORMA DEL SISTEMA DE JUSTICIA PENAL DEL ESTADO DE NUEVO LEÓN, OAD                                                                              </t>
  </si>
  <si>
    <t>36102</t>
  </si>
  <si>
    <t>PUBLICACIONES DIARIO OFICIAL DE LA FEDERACIÓN</t>
  </si>
  <si>
    <t>211113030160001</t>
  </si>
  <si>
    <t>A01G23008</t>
  </si>
  <si>
    <t>118002701</t>
  </si>
  <si>
    <t>COORDINACIÓN DE DESARROLLO Y FORTALECIMIENTO MUNICIPAL, OAD</t>
  </si>
  <si>
    <t>DESARROLLO REGIONAL</t>
  </si>
  <si>
    <t>DESARROLLO MUNICIPAL</t>
  </si>
  <si>
    <t>118002801</t>
  </si>
  <si>
    <t>Subproyecto de tipo C de GESTIÓN Y COORDINACIÓN INSTITUCIONAL de COORDINACIÓN DE DESARROLLO Y FORTALECIMIENTO MUNICIPAL, OAD</t>
  </si>
  <si>
    <t>227</t>
  </si>
  <si>
    <t xml:space="preserve">Subproyecto de tipo C de GESTIÓN Y COORDINACIÓN INSTITUCIONAL de COORDINACIÓN DE DESARROLLO Y FORTALECIMIENTO MUNICIPAL, OAD                                                                                                                              </t>
  </si>
  <si>
    <t>22106</t>
  </si>
  <si>
    <t>PRODUCTOS ALIMENTICIOS PARA EVENTOS</t>
  </si>
  <si>
    <t>34102</t>
  </si>
  <si>
    <t>AVALÚOS</t>
  </si>
  <si>
    <t>39301</t>
  </si>
  <si>
    <t>IMPUESTOS Y DERECHOS DE IMPORTACIÓN</t>
  </si>
  <si>
    <t>211113030190001</t>
  </si>
  <si>
    <t>118002901</t>
  </si>
  <si>
    <t>UNIDAD DE ENLACE ADMINISTRATIVO</t>
  </si>
  <si>
    <t>118003001</t>
  </si>
  <si>
    <t>Subproyecto de tipo C de APOYO INSTITUCIONAL A PROGRAMAS de UNIDAD DE ENLACE ADMINISTRATIVO</t>
  </si>
  <si>
    <t>21301</t>
  </si>
  <si>
    <t>MATERIAL ESTADÍSTICO Y GEOGRÁFICO</t>
  </si>
  <si>
    <t>118003002</t>
  </si>
  <si>
    <t>SEGURO CATASTRÓFICO</t>
  </si>
  <si>
    <t>211133200200001</t>
  </si>
  <si>
    <t>121</t>
  </si>
  <si>
    <t>41301</t>
  </si>
  <si>
    <t>118045101</t>
  </si>
  <si>
    <t>PODER JUDICIAL</t>
  </si>
  <si>
    <t>IMPARTICIÓN DE JUSTICIA</t>
  </si>
  <si>
    <t>ASIGNACIONES PRESUPUESTARIAS AL PODER JUDICIAL</t>
  </si>
  <si>
    <t>Subproyecto de tipo C de OTROS SUBSIDIOS Y ASIGNACIONES de PODER JUDICIAL</t>
  </si>
  <si>
    <t>Subproyecto de tipo C de ADMINISTRACIÓN DE RECURSOS Y SERVICIOS  PERSONALES de UNIDAD DE ENLACE ADMINISTRATIVO</t>
  </si>
  <si>
    <t>211113030200001</t>
  </si>
  <si>
    <t>118003101</t>
  </si>
  <si>
    <t>SUBSECRETARÍA DE GOBIERNO</t>
  </si>
  <si>
    <t>118003201</t>
  </si>
  <si>
    <t>Subproyecto de tipo C de GESTIÓN Y COORDINACIÓN INSTITUCIONAL de SUBSECRETARÍA DE GOBIERNO</t>
  </si>
  <si>
    <t>211213210001001</t>
  </si>
  <si>
    <t>253</t>
  </si>
  <si>
    <t>41501</t>
  </si>
  <si>
    <t>118045601</t>
  </si>
  <si>
    <t>UNIVERSIDAD AUTÓNOMA DE NUEVO LEÓN</t>
  </si>
  <si>
    <t>EDUCACIÓN SUPERIOR</t>
  </si>
  <si>
    <t>TRANSFERENCIAS INTERNAS OTORGADAS A ENTIDADES PARAESTATALES NO EMPRESARIALES Y NO FINANCIERAS</t>
  </si>
  <si>
    <t>Subproyecto de tipo C de OTROS SUBSIDIOS Y ASIGNACIONES de UNIVERSIDAD AUTÓNOMA DE NUEVO LEÓN</t>
  </si>
  <si>
    <t>211213210028001</t>
  </si>
  <si>
    <t>118048201</t>
  </si>
  <si>
    <t>UNIDAD DE INTEGRACIÓN EDUCATIVA</t>
  </si>
  <si>
    <t>Subproyecto de tipo C de OTROS SUBSIDIOS Y ASIGNACIONES de UNIDAD DE INTEGRACIÓN EDUCATIVA</t>
  </si>
  <si>
    <t>211113030210001</t>
  </si>
  <si>
    <t>A01E18009</t>
  </si>
  <si>
    <t>118003401</t>
  </si>
  <si>
    <t>DIRECCIÓN DE GOBIERNO</t>
  </si>
  <si>
    <t>ATENCIÓN Y ORIENTACIÓN CIUDADANA</t>
  </si>
  <si>
    <t>Subproyecto de tipo A de ATENCIÓN Y ORIENTACIÓN CIUDADANA de DIRECCIÓN DE GOBIERNO</t>
  </si>
  <si>
    <t>32303</t>
  </si>
  <si>
    <t>ARRENDAMIENTO DE MOBILIARIO Y EQUIPO DE ADMINISTRACIÓN, EDUCACIONAL Y RECREATIVO</t>
  </si>
  <si>
    <t>211113030220001</t>
  </si>
  <si>
    <t>118003501</t>
  </si>
  <si>
    <t>DIRECCIÓN DE RELACIONES CON PODERES LEGISLATIVOS E INSTITUCIONES POLÍTICAS</t>
  </si>
  <si>
    <t>118003601</t>
  </si>
  <si>
    <t>Subproyecto de tipo C de APOYO INSTITUCIONAL A PROGRAMAS de DIRECCIÓN DE RELACIONES CON PODERES LEGISLATIVOS E INSTITUCIONES POLÍTICAS</t>
  </si>
  <si>
    <t>211113030230001</t>
  </si>
  <si>
    <t>124</t>
  </si>
  <si>
    <t>118053101</t>
  </si>
  <si>
    <t>DIRECCIÓN DE DERECHOS HUMANOS Y ATENCIÓN A GRUPOS VULNERABLES</t>
  </si>
  <si>
    <t>DERECHOS HUMANOS</t>
  </si>
  <si>
    <t>211113030240001</t>
  </si>
  <si>
    <t>244</t>
  </si>
  <si>
    <t>118003701</t>
  </si>
  <si>
    <t>DIRECCIÓN DE ASUNTOS RELIGIOSOS</t>
  </si>
  <si>
    <t>ASUNTOS RELIGIOSOS Y OTRAS MANIFESTACIONES SOCIALES</t>
  </si>
  <si>
    <t>118003801</t>
  </si>
  <si>
    <t>Subproyecto de tipo C de APOYO INSTITUCIONAL A PROGRAMAS de DIRECCIÓN DE ASUNTOS RELIGIOSOS</t>
  </si>
  <si>
    <t>211113030250001</t>
  </si>
  <si>
    <t>321</t>
  </si>
  <si>
    <t>118003901</t>
  </si>
  <si>
    <t>DIRECCIÓN DE ASUNTOS AGRARIOS</t>
  </si>
  <si>
    <t>AGROPECUARIA</t>
  </si>
  <si>
    <t>118004001</t>
  </si>
  <si>
    <t>Subproyecto de tipo C de APOYO INSTITUCIONAL A PROGRAMAS de DIRECCIÓN DE ASUNTOS AGRARIOS</t>
  </si>
  <si>
    <t>211113030300001</t>
  </si>
  <si>
    <t>181</t>
  </si>
  <si>
    <t>118004101</t>
  </si>
  <si>
    <t>SUBSECRETARÍA DE ASUNTOS JURÍDICOS Y ATENCIÓN CIUDADANA</t>
  </si>
  <si>
    <t>SERVICIOS REGISTRALES, ADMINISTRATIVOS Y PATRIMONIALES</t>
  </si>
  <si>
    <t>118004201</t>
  </si>
  <si>
    <t>Subproyecto de tipo C de GESTIÓN Y COORDINACIÓN INSTITUCIONAL de SUBSECRETARÍA DE ASUNTOS JURÍDICOS Y ATENCIÓN CIUDADANA</t>
  </si>
  <si>
    <t>35703</t>
  </si>
  <si>
    <t>INSTALACIÓN, REPARACIÓN Y MANTENIMIENTO DE MAQUINARIA, EQUIPO Y HERRAMIENTA DE IMPRENTA</t>
  </si>
  <si>
    <t>211113030310001</t>
  </si>
  <si>
    <t>118004301</t>
  </si>
  <si>
    <t>COORDINACIÓN GENERAL DE ASUNTOS JURÍDICOS</t>
  </si>
  <si>
    <t>118004401</t>
  </si>
  <si>
    <t>Subproyecto de tipo C de GESTIÓN Y COORDINACIÓN INSTITUCIONAL de COORDINACIÓN GENERAL DE ASUNTOS JURÍDICOS</t>
  </si>
  <si>
    <t>211113030320001</t>
  </si>
  <si>
    <t>A01G22011</t>
  </si>
  <si>
    <t>118004501</t>
  </si>
  <si>
    <t>DIRECCIÓN GENERAL DEL REGISTRO CIVIL</t>
  </si>
  <si>
    <t>REGISTRO CIVIL</t>
  </si>
  <si>
    <t>Subproyecto de tipo A de REGISTRO CIVIL de DIRECCIÓN GENERAL DEL REGISTRO CIVIL</t>
  </si>
  <si>
    <t>04E01201</t>
  </si>
  <si>
    <t>PROGRAMA DE REGISTRO E IDENTIFICACIÓN DE POBLACIÓN</t>
  </si>
  <si>
    <t>21801</t>
  </si>
  <si>
    <t>MATERIALES PARA EL REGISTRO E IDENTIFICACIÓN DE BIENES Y PERSONAS</t>
  </si>
  <si>
    <t>39101</t>
  </si>
  <si>
    <t>SERVICIOS FUNERARIOS Y DE CEMENTERIOS</t>
  </si>
  <si>
    <t>211113030330001</t>
  </si>
  <si>
    <t>A01E22012</t>
  </si>
  <si>
    <t>118004601</t>
  </si>
  <si>
    <t>DIRECCIÓN DEL ARCHIVO GENERAL DE NOTARÍAS</t>
  </si>
  <si>
    <t>SERVICIOS NOTARIALES</t>
  </si>
  <si>
    <t>Subproyecto de tipo A de SERVICIOS NOTARIALES de DIRECCIÓN DEL ARCHIVO GENERAL DE NOTARÍAS</t>
  </si>
  <si>
    <t>21505</t>
  </si>
  <si>
    <t>FOLIOS NOTARIALES</t>
  </si>
  <si>
    <t>211113030340001</t>
  </si>
  <si>
    <t>A01E22073</t>
  </si>
  <si>
    <t>118004701</t>
  </si>
  <si>
    <t>DIRECCIÓN DEL ARCHIVO GENERAL DEL ESTADO</t>
  </si>
  <si>
    <t>ARCHIVO GENERAL DEL ESTADO</t>
  </si>
  <si>
    <t>Subproyecto de tipo A de ARCHIVO GENERAL DEL ESTADO de DIRECCIÓN DEL ARCHIVO GENERAL DEL ESTADO</t>
  </si>
  <si>
    <t xml:space="preserve">Subproyecto de tipo A de ARCHIVO GENERAL DEL ESTADO de DIRECCIÓN DEL ARCHIVO GENERAL DEL ESTADO                                                                                                                                                           </t>
  </si>
  <si>
    <t>211113030350001</t>
  </si>
  <si>
    <t>184</t>
  </si>
  <si>
    <t>A01E22013</t>
  </si>
  <si>
    <t>118004801</t>
  </si>
  <si>
    <t>DIRECCIÓN DE INFORMATEL Y LOCATEL</t>
  </si>
  <si>
    <t>ACCESO A LA INFORMACIÓN PÚBLICA GUBERNAMENTAL</t>
  </si>
  <si>
    <t>SERVICIO DE INFORMACIÓN COMUNITARIA Y LOCALIZACIÓN DE PERSONAS</t>
  </si>
  <si>
    <t>Subproyecto de tipo A de SER. DE INF. COMUNITARIA Y LOCALIZACIÓN DE PERSONAS de DIRECCIÓN DE INFORMATEL Y LOCATEL</t>
  </si>
  <si>
    <t>36105</t>
  </si>
  <si>
    <t>ARTÍCULOS PROMOCIONALES</t>
  </si>
  <si>
    <t>211113030360001</t>
  </si>
  <si>
    <t>268</t>
  </si>
  <si>
    <t>V45E18014</t>
  </si>
  <si>
    <t>118004901</t>
  </si>
  <si>
    <t>COMISIÓN EJECUTIVA ESTATAL DE ATENCIÓN A VÍCTIMAS, OAD</t>
  </si>
  <si>
    <t>OTROS GRUPOS VULNERABLES</t>
  </si>
  <si>
    <t>ATENCIÓN A VÍCTIMAS Y VIOLACIONES A DERECHOS HUMANOS</t>
  </si>
  <si>
    <t>Subproyecto de tipo V de ATENCIÓN A VÍCTIMAS Y VIOLACIONES A DERECHOS HUMANOS de COMISIÓN EJECUTIVA ESTATAL DE ATENCIÓN A VICTIMAS, OAD</t>
  </si>
  <si>
    <t>24301</t>
  </si>
  <si>
    <t>CAL, YESO Y PRODUCTOS DE YESO</t>
  </si>
  <si>
    <t>311113220100000</t>
  </si>
  <si>
    <t>423</t>
  </si>
  <si>
    <t>42431</t>
  </si>
  <si>
    <t>118052301</t>
  </si>
  <si>
    <t>TRANSFERENCIAS A MUNICIPIOS DEL ESTADO</t>
  </si>
  <si>
    <t>APORTACIONES ENTRE DIFERENTES NIVELES Y ÓRDENES DE GOBIERNO</t>
  </si>
  <si>
    <t>FONDO DE SEGURIDAD PARA MUNICIPIOS</t>
  </si>
  <si>
    <t>Subproyecto de tipo C de OTROS SUBSIDIOS Y ASIGNACIONES de TRANSFERENCIAS A MUNICIPIOS DEL ESTADO</t>
  </si>
  <si>
    <t>211113030380001</t>
  </si>
  <si>
    <t>A01E22106</t>
  </si>
  <si>
    <t>118005001</t>
  </si>
  <si>
    <t>UNIDAD DE LEGALIZACIONES</t>
  </si>
  <si>
    <t>SERVICIOS DE LEGALIZACIÓN Y APOSTILLA DE DOCUMENTOS</t>
  </si>
  <si>
    <t>Subproyecto de tipo A de SERVICIOS DE LEGALIZACIÓN Y APOSTILLA DE DOCUMENTOS de UNIDAD DE LEGALIZACIONES</t>
  </si>
  <si>
    <t>211113030400001</t>
  </si>
  <si>
    <t>118005101</t>
  </si>
  <si>
    <t>SUBSECRETARÍA DE DESARROLLO POLÍTICO</t>
  </si>
  <si>
    <t>118005201</t>
  </si>
  <si>
    <t>Subproyecto de tipo C de GESTIÓN Y COORDINACIÓN INSTITUCIONAL de SUBSECRETARÍA DE DESARROLLO POLÍTICO</t>
  </si>
  <si>
    <t>211113030410001</t>
  </si>
  <si>
    <t>A01R99015</t>
  </si>
  <si>
    <t>118005301</t>
  </si>
  <si>
    <t>DIRECCIÓN DE DESARROLLO POLÍTICO</t>
  </si>
  <si>
    <t>DESARROLLO POLÍTICO</t>
  </si>
  <si>
    <t>Subproyecto de tipo A de DESARROLLO POLÍTICO de DIRECCIÓN DE DESARROLLO POLÍTICO</t>
  </si>
  <si>
    <t>33101</t>
  </si>
  <si>
    <t>SERVICIOS LEGALES, DE CONTABILIDAD, AUDITORÍA Y RELACIONADOS</t>
  </si>
  <si>
    <t>211113030420001</t>
  </si>
  <si>
    <t>271</t>
  </si>
  <si>
    <t>118005401</t>
  </si>
  <si>
    <t>DIRECCIÓN DE PARTICIPACIÓN CIUDADANA</t>
  </si>
  <si>
    <t>OTROS ASUNTOS SOCIALES</t>
  </si>
  <si>
    <t>13401</t>
  </si>
  <si>
    <t>COMPENSACIONES</t>
  </si>
  <si>
    <t>Subproyecto de tipo A de DESARROLLO POLÍTICO de DIRECCIÓN DE PARTICIPACIÓN CIUDADANA</t>
  </si>
  <si>
    <t>35203</t>
  </si>
  <si>
    <t>INSTALACIÓN, REPARACIÓN, Y MANTENIMIENTO DE EQUIPO DE AUDIOVISUAL</t>
  </si>
  <si>
    <t>35710</t>
  </si>
  <si>
    <t>INSTALACIÓN, REPARACIÓN Y MTTO. DE MAQUINARIA, OTROS EQUIPOS Y HERRAMIENTAS</t>
  </si>
  <si>
    <t>L19E24255</t>
  </si>
  <si>
    <t>118051801</t>
  </si>
  <si>
    <t>SERVICIO MÉDICO ISSSTELEON</t>
  </si>
  <si>
    <t>Subproyecto de tipo L de SERVICIO MÉDICO ISSSTELEON de INSTITUTO SEGURIDAD Y SERVICIOS SOCIALES DE TRABAJADORES DEL ESTADO</t>
  </si>
  <si>
    <t>211113030430001</t>
  </si>
  <si>
    <t>242</t>
  </si>
  <si>
    <t>118005501</t>
  </si>
  <si>
    <t>DIRECCIÓN DE FORMACIÓN CÍVICA</t>
  </si>
  <si>
    <t>CULTURA</t>
  </si>
  <si>
    <t>Subproyecto de tipo A de DESARROLLO POLÍTICO de DIRECCIÓN DE FORMACIÓN CÍVICA</t>
  </si>
  <si>
    <t>21701</t>
  </si>
  <si>
    <t>MATERIALES Y ÚTILES DE ENSEÑANZA</t>
  </si>
  <si>
    <t>211113030440001</t>
  </si>
  <si>
    <t>J15E09105</t>
  </si>
  <si>
    <t>118005601</t>
  </si>
  <si>
    <t>PROGRAMA ALIADOS CONTIGO</t>
  </si>
  <si>
    <t>ALIADOS CONTIGO</t>
  </si>
  <si>
    <t>Subproyecto de tipo J de ALIADOS CONTIGO de PROGRAMA ALIADOS CONTIGO</t>
  </si>
  <si>
    <t>J15E18105</t>
  </si>
  <si>
    <t>211213210002001</t>
  </si>
  <si>
    <t>232</t>
  </si>
  <si>
    <t>118045701</t>
  </si>
  <si>
    <t>HOSPITAL UNIVERSITARIO</t>
  </si>
  <si>
    <t>PRESTACIÓN DE SERVICIOS DE SALUD A LA PERSONA</t>
  </si>
  <si>
    <t>Subproyecto de tipo C de OTROS SUBSIDIOS Y ASIGNACIONES de HOSPITAL UNIVERSITARIO</t>
  </si>
  <si>
    <t>211113040100001</t>
  </si>
  <si>
    <t>152</t>
  </si>
  <si>
    <t>118005801</t>
  </si>
  <si>
    <t>OFICINA DEL C. SECRETARIO DE FINANZAS Y TESORERO GENERAL DEL ESTADO</t>
  </si>
  <si>
    <t>ASUNTOS HACENDARIOS</t>
  </si>
  <si>
    <t>Subproyecto de tipo C de ADMINISTRACIÓN DE RECURSOS Y SERVICIOS  PERSONALES de OFICINA DEL C. SECRETARIO DE FINANZAS Y TESORERO GENERAL DEL ESTADO</t>
  </si>
  <si>
    <t>16101</t>
  </si>
  <si>
    <t>PREVISIONES DE CARACTER LABORAL, ECONÓMICA Y DE SEGURIDAD SOCIAL</t>
  </si>
  <si>
    <t>MAGISTERIO</t>
  </si>
  <si>
    <t>118008701</t>
  </si>
  <si>
    <t>Subproyecto de tipo C de ADMINISTRACIÓN DE RECURSOS Y SERVICIOS  PERSONALES de DESPACHO DEL C. PROCURADOR</t>
  </si>
  <si>
    <t>Subproyecto de tipo C de ADMINISTRACIÓN DE RECURSOS Y SERVICIOS  PERSONALES de OFICINA DEL C. SECRETARIO DE SEGURIDAD PÚBLICA</t>
  </si>
  <si>
    <t>REGULARIZACIÓN DE HONORARIOS</t>
  </si>
  <si>
    <t>SERVIDORES PÚBLICOS</t>
  </si>
  <si>
    <t>INCREMENTO SALARIAL</t>
  </si>
  <si>
    <t>118006001</t>
  </si>
  <si>
    <t>Subproyecto de tipo C de GESTIÓN Y COORDINACIÓN INSTITUCIONAL de OFICINA DEL C. SECRETARIO DE FINANZAS Y TESORERO GENERAL DEL ESTADO</t>
  </si>
  <si>
    <t>34103</t>
  </si>
  <si>
    <t>PAGO DE INTERESES A TESOFE</t>
  </si>
  <si>
    <t>421</t>
  </si>
  <si>
    <t>42420</t>
  </si>
  <si>
    <t>TRANSFERENCIAS ENTRE DIFERENTES NIVELES Y ÓRDENES DE GOBIERNO</t>
  </si>
  <si>
    <t>FONDOS DESCENTRALIZADOS A MUNICIPIOS(SEGURIDAD)</t>
  </si>
  <si>
    <t>C04K99114</t>
  </si>
  <si>
    <t>42407</t>
  </si>
  <si>
    <t>2</t>
  </si>
  <si>
    <t>218009801</t>
  </si>
  <si>
    <t>ASIGNACIONES PARA GASTO DE CAPITAL</t>
  </si>
  <si>
    <t>FONDO DE DESARROLLO MUNICIPAL</t>
  </si>
  <si>
    <t>GASTO DE CAPITAL</t>
  </si>
  <si>
    <t>FINANCIAMIENTOS INTERNOS</t>
  </si>
  <si>
    <t>Subproyecto de tipo C de ASIGNACIONES PARA GASTO DE CAPITAL de TRANSFERENCIAS A MUNICIPIOS DEL ESTADO</t>
  </si>
  <si>
    <t>79103</t>
  </si>
  <si>
    <t>118006201</t>
  </si>
  <si>
    <t>FONDO NACIONAL PARA DESASTRES NATURALES</t>
  </si>
  <si>
    <t>Subproyecto de tipo T de RESERVA DESASTRES NATURALES de OFICINA DEL C. SECRETARIO DE FINANZAS Y TESORERO GENERAL DEL ESTADO</t>
  </si>
  <si>
    <t>79105</t>
  </si>
  <si>
    <t>ESTRATEGIA DE GESTIÓN DE RIESGO</t>
  </si>
  <si>
    <t>79106</t>
  </si>
  <si>
    <t>FONDO PARA DESASTRES NATURALES (LDF)</t>
  </si>
  <si>
    <t>O25E99284</t>
  </si>
  <si>
    <t>99X01101</t>
  </si>
  <si>
    <t>118046901</t>
  </si>
  <si>
    <t>CONSERVACIÓN DEL PATRIMONIO CULTURAL DE NUEVO LEÓN</t>
  </si>
  <si>
    <t>OTRAS EROGACIONES ESPECIALES</t>
  </si>
  <si>
    <t>FONDO PARA LA CONSERVACIÓN DEL PATRIMONIO CULTURAL DE NUEVO LEÓN</t>
  </si>
  <si>
    <t>Subproyecto de tipo O de CONSERVACIÓN DEL PATRIMONIO CULTURAL DE NUEVO LEON de CONSEJO PARA LA CULTURA Y LAS ARTES (CONARTE)</t>
  </si>
  <si>
    <t>C03O99104</t>
  </si>
  <si>
    <t>79901</t>
  </si>
  <si>
    <t>118005701</t>
  </si>
  <si>
    <t>SISTEMA ESTATAL ANTICORRUPCIÓN</t>
  </si>
  <si>
    <t>Subproyecto de tipo C de SISTEMA ESTATAL ANTICORRUPCIÓN de OFICINA DEL C. SECRETARIO DE FINANZAS Y TESORERO GENERAL DEL ESTADO</t>
  </si>
  <si>
    <t>HONORARIOS ADULTO MAYOR Y DISCAPACIDAD</t>
  </si>
  <si>
    <t>J15E15301</t>
  </si>
  <si>
    <t>118006101</t>
  </si>
  <si>
    <t>PREVENCIÓN DE VIOLENCIA CONTRA LA MUJER (ALERTA DE GÉNERO MUNICIPAL)</t>
  </si>
  <si>
    <t>Subproyecto de tipo J de PREVENCIÓN DE VIOLENCIA CONTRA LA MUJER (ALERTA DE GÉNERO MUNICIPAL) de OFICINA DEL C. SECRETARIO DE FINANZAS Y TESORERO GENERAL DEL ESTADO</t>
  </si>
  <si>
    <t>BONO DE IMPACTO SOCIAL</t>
  </si>
  <si>
    <t>REINSERCIÓN SOCIAL</t>
  </si>
  <si>
    <t>FGJ APP AGENCIA ESTATAL DE INVESTIGACIONES</t>
  </si>
  <si>
    <t>C04E23016</t>
  </si>
  <si>
    <t>23U09301</t>
  </si>
  <si>
    <t>118006801</t>
  </si>
  <si>
    <t>URBANIZACIÓN</t>
  </si>
  <si>
    <t>EJERCICIO RESPONSABLE DEL GASTO PÚBLICO</t>
  </si>
  <si>
    <t>FONDO PARA ENTIDADES FEDERATIVAS Y MUNICIPIOS PRODUCTORES DE HIDROCARBUROS</t>
  </si>
  <si>
    <t>79904</t>
  </si>
  <si>
    <t>APOYO ACADÉMICO CALIDAD EDUCATIVA NORMALES PÚBLICAS</t>
  </si>
  <si>
    <t>79914</t>
  </si>
  <si>
    <t>PROVISIÓN CONSULTA CIUDADANA</t>
  </si>
  <si>
    <t>211113040200001</t>
  </si>
  <si>
    <t>118006301</t>
  </si>
  <si>
    <t>SUBSECRETARÍA DE EGRESOS</t>
  </si>
  <si>
    <t>118006401</t>
  </si>
  <si>
    <t>Subproyecto de tipo C de GESTIÓN Y COORDINACIÓN INSTITUCIONAL de SUBSECRETARÍA DE EGRESOS</t>
  </si>
  <si>
    <t>211113040210001</t>
  </si>
  <si>
    <t>118006501</t>
  </si>
  <si>
    <t>DIRECCIÓN DE ADMINISTRACIÓN FINANCIERA</t>
  </si>
  <si>
    <t>12301</t>
  </si>
  <si>
    <t>RETRIBUCIONES POR SERVICIOS DE CARÁCTER SOCIAL</t>
  </si>
  <si>
    <t>Subproyecto de tipo C de EJERCICIO RESPONSABLE DEL GASTO PÚBLICO de DIRECCIÓN DE ADMINISTRACIÓN FINANCIERA</t>
  </si>
  <si>
    <t>24501</t>
  </si>
  <si>
    <t>VIDRIO Y PRODUCTOS DE VIDRIO</t>
  </si>
  <si>
    <t>25601</t>
  </si>
  <si>
    <t>FIBRAS SINTÉTICAS, HULES, PLÁSTICOS Y DERIVADOS</t>
  </si>
  <si>
    <t>34101</t>
  </si>
  <si>
    <t>SERVICIO POR COMISIONES BANCARIAS</t>
  </si>
  <si>
    <t>35701</t>
  </si>
  <si>
    <t>INSTALACIÓN, REPARACIÓN Y MANTENIMIENTO DE MAQUINARIA Y EQUIPO DE CONSTRUCCIÓN</t>
  </si>
  <si>
    <t>15501</t>
  </si>
  <si>
    <t>APOYOS A LA CAPACITACIÓN DE LOS SERVIDORES PÚBLICOS</t>
  </si>
  <si>
    <t>211113040220001</t>
  </si>
  <si>
    <t>118006601</t>
  </si>
  <si>
    <t>DIRECCIÓN DE ATENCIÓN A MUNICIPIOS Y ORGANISMOS PARAESTATALES</t>
  </si>
  <si>
    <t>Subproyecto de tipo C de EJERCICIO RESPONSABLE DEL GASTO PÚBLICO de DIRECCIÓN DE ATENCIÓN A MUNICIPIOS</t>
  </si>
  <si>
    <t>118006901</t>
  </si>
  <si>
    <t>Subproyecto de tipo C de EJERCICIO RESPONSABLE DEL GASTO PÚBLICO de DIRECCIÓN DEL CENTRO DE SERVICIOS COMPARTIDOS Y ATENCIÓN A ORGANISMOS PARAESTATALES</t>
  </si>
  <si>
    <t>211213210004001</t>
  </si>
  <si>
    <t>263</t>
  </si>
  <si>
    <t>J16E18214</t>
  </si>
  <si>
    <t>118046301</t>
  </si>
  <si>
    <t>SISTEMA PARA EL DESARROLLO INTEGRAL DE LA FAMILIA (DIF)</t>
  </si>
  <si>
    <t>FAMILIA E HIJOS</t>
  </si>
  <si>
    <t>PROTECCIÓN AL INFANTE Y DESARROLLO INTEGRAL DE LA FAMILIA</t>
  </si>
  <si>
    <t>Subproyecto de tipo J de PROTECCIÓN AL INFANTE Y DESARROLLO INTEGRAL DE LA FAMILIA de SISTEMA PARA EL DESARROLLO INTEGRAL DE LA FAMILIA (DIF)</t>
  </si>
  <si>
    <t>Q30K99133</t>
  </si>
  <si>
    <t>218121601</t>
  </si>
  <si>
    <t>180653</t>
  </si>
  <si>
    <t>SISTEMA DE TRANSPORTE COLECTIVO METRORREY</t>
  </si>
  <si>
    <t>OTROS RELACIONADOS CON TRANSPORTE</t>
  </si>
  <si>
    <t>INFRAESTRUCTURA URBANA,  VIAL Y CARRETERA ESTATAL</t>
  </si>
  <si>
    <t>TRANSFERENCIAS INTERNAS OTORGADAS A ENTIDADES PARAESTATALES EMPRESARIALES Y NO FINANCIERAS</t>
  </si>
  <si>
    <t>OFICIO PEI-0216/2018 METRORREY ADQUISICIÓN DE 22 VEHÍCULOS (MATERIAL RODANTE) REHABILITADOS PARA EL SISTEMA DE TRANSPORTE COLECTIVO METRORREY</t>
  </si>
  <si>
    <t>118053301</t>
  </si>
  <si>
    <t>FISCALIA GENERAL DE JUSTICIA</t>
  </si>
  <si>
    <t>211143210051001</t>
  </si>
  <si>
    <t>136</t>
  </si>
  <si>
    <t>118045401</t>
  </si>
  <si>
    <t>COMISIÓN ESTATAL ELECTORAL</t>
  </si>
  <si>
    <t>ORGANIZACIÓN DE PROCESOS ELECTORALES</t>
  </si>
  <si>
    <t>Subproyecto de tipo C de OTROS SUBSIDIOS Y ASIGNACIONES de COMISIÓN ESTATAL ELECTORAL</t>
  </si>
  <si>
    <t>211213210003001</t>
  </si>
  <si>
    <t>L19E18273</t>
  </si>
  <si>
    <t>118046001</t>
  </si>
  <si>
    <t>SERVICIOS DE SALUD</t>
  </si>
  <si>
    <t>ATENCIÓN A LA SALUD</t>
  </si>
  <si>
    <t>Subproyecto de tipo L de ATENCIÓN A LA SALUD de SERVICIOS DE SALUD</t>
  </si>
  <si>
    <t>42403</t>
  </si>
  <si>
    <t>FONDOS DESCENTRALIZADOS A MUNICIPIOS</t>
  </si>
  <si>
    <t>211123200101001</t>
  </si>
  <si>
    <t>111</t>
  </si>
  <si>
    <t>41201</t>
  </si>
  <si>
    <t>118044901</t>
  </si>
  <si>
    <t>H. CONGRESO DEL ESTADO</t>
  </si>
  <si>
    <t>LEGISLACIÓN</t>
  </si>
  <si>
    <t>ASIGNACIONES PRESUPUESTARIAS AL PODER LEGISLATIVO</t>
  </si>
  <si>
    <t>Subproyecto de tipo C de OTROS SUBSIDIOS Y ASIGNACIONES de H. CONGRESO DEL ESTADO</t>
  </si>
  <si>
    <t>211213210038001</t>
  </si>
  <si>
    <t>241</t>
  </si>
  <si>
    <t>N23E18210</t>
  </si>
  <si>
    <t>118049201</t>
  </si>
  <si>
    <t>INSTITUTO ESTATAL DE CULTURA FÍSICA Y DEPORTE</t>
  </si>
  <si>
    <t>DEPORTE Y RECREACIÓN</t>
  </si>
  <si>
    <t>CULTURA FÍSICA Y DEPORTE SOCIAL</t>
  </si>
  <si>
    <t>Subproyecto de tipo N de CULTURA FÍSICA Y DEPORTE SOCIAL de INSTITUTO ESTATAL DE CULTURA FÍSICA Y DEPORTE</t>
  </si>
  <si>
    <t>U44K99187</t>
  </si>
  <si>
    <t>218009701</t>
  </si>
  <si>
    <t>PROGRAMA DE ADQUISICIONES Y SERVICIOS</t>
  </si>
  <si>
    <t>211213210061001</t>
  </si>
  <si>
    <t>U44E22258</t>
  </si>
  <si>
    <t>118050701</t>
  </si>
  <si>
    <t>INSTITUTO DE DEFENSORIA PÚBLICA DE NUEVO LEÓN</t>
  </si>
  <si>
    <t>DEFENSA PÚBLICA</t>
  </si>
  <si>
    <t>Subproyecto de tipo U de DEFENSA PÚBLICA de INSTITUTO DE DEFENSORIA PÚBLICA DE NUEVO LEÓN</t>
  </si>
  <si>
    <t>C04P99076</t>
  </si>
  <si>
    <t>75101</t>
  </si>
  <si>
    <t>118007101</t>
  </si>
  <si>
    <t>FIDEICOMISO 71479 FONDO NUEVO LEÓN PARA LA PLANEACIÓN</t>
  </si>
  <si>
    <t>FONDO NUEVO LEÓN PARA LA PLANEACIÓN</t>
  </si>
  <si>
    <t>INVERSIONES EN FIDEICOMISOS DEL PODER EJECUTIVO</t>
  </si>
  <si>
    <t>Subproyecto de tipo C de 71'0479 FONDO NUEVO LEÓN PARA LA PLANEACIÓN de FIDEICOMISO 71479 FONDO NUEVO LEÓN PARA LA PLANEACIÓN</t>
  </si>
  <si>
    <t>211113040220992</t>
  </si>
  <si>
    <t>391</t>
  </si>
  <si>
    <t>I14E23208</t>
  </si>
  <si>
    <t>118053501</t>
  </si>
  <si>
    <t>FIDEICOMISO PUENTE INTERNACIONAL SOLIDARIDAD</t>
  </si>
  <si>
    <t>COMERCIO, DISTRIBUCIÓN, ALMACENAMIENTO Y DEPÓSITO</t>
  </si>
  <si>
    <t>DESARROLLO DE LA ZONA FONTERIZA</t>
  </si>
  <si>
    <t>211113040230001</t>
  </si>
  <si>
    <t>118006701</t>
  </si>
  <si>
    <t>DIRECCIÓN DE CONTABILIDAD Y CUENTA PÚBLICA</t>
  </si>
  <si>
    <t>Subproyecto de tipo C de EJERCICIO RESPONSABLE DEL GASTO PÚBLICO de DIRECCIÓN DE CONTABILIDAD Y CUENTA PÚBLICA</t>
  </si>
  <si>
    <t>39801</t>
  </si>
  <si>
    <t>IMPUESTOS SOBRE NÓMINAS Y OTROS QUE SE DERIVEN DE UNA RELACIÓN LABORAL</t>
  </si>
  <si>
    <t>211113040240001</t>
  </si>
  <si>
    <t>DIRECCIÓN DE PRESUPUESTO Y CONTROL PRESUPUESTAL</t>
  </si>
  <si>
    <t>Subproyecto de tipo C de EJERCICIO RESPONSABLE DEL GASTO PÚBLICO de DIRECCIÓN DE PRESUPUESTO Y CONTROL PRESUPUESTAL</t>
  </si>
  <si>
    <t>79911</t>
  </si>
  <si>
    <t>FONDO PBR</t>
  </si>
  <si>
    <t>79912</t>
  </si>
  <si>
    <t>PROVISIONES PARA CONVENIOS</t>
  </si>
  <si>
    <t>43</t>
  </si>
  <si>
    <t>PROVISIONES PARA EL  IRC</t>
  </si>
  <si>
    <t>211113040250001</t>
  </si>
  <si>
    <t>DIRECCIÓN DEL CENTRO DE SERVICIOS COMPARTIDOS Y ATENCIÓN A ORGANISMOS PARAESTATALES</t>
  </si>
  <si>
    <t>211113040300001</t>
  </si>
  <si>
    <t>118007201</t>
  </si>
  <si>
    <t>SUBSECRETARÍA DE INGRESOS</t>
  </si>
  <si>
    <t>118007301</t>
  </si>
  <si>
    <t>Subproyecto de tipo C de GESTIÓN Y COORDINACIÓN INSTITUCIONAL de SUBSECRETARÍA DE INGRESOS</t>
  </si>
  <si>
    <t>34201</t>
  </si>
  <si>
    <t>SERVICIOS DE COBRANZA, INVESTIGACIÓN CREDITICIA Y SIMILAR</t>
  </si>
  <si>
    <t xml:space="preserve">Subproyecto de tipo C de GESTIÓN Y COORDINACIÓN INSTITUCIONAL de SUBSECRETARÍA DE INGRESOS                                                                                                                                                                </t>
  </si>
  <si>
    <t>211113040320001</t>
  </si>
  <si>
    <t>C04E05018</t>
  </si>
  <si>
    <t>118007401</t>
  </si>
  <si>
    <t>COORDINACIÓN DE PLANEACIÓN HACENDARIA</t>
  </si>
  <si>
    <t>FORTALECIMIENTO DE LOS INGRESOS PÚBLICOS</t>
  </si>
  <si>
    <t>Subproyecto de tipo C de FORTALECIMIENTO DE LOS INGRESOS PÚBLICOS de DIRECCIÓN DE COORDINACIÓN Y PLANEACIÓN HACENDARIA</t>
  </si>
  <si>
    <t>211113040330001</t>
  </si>
  <si>
    <t>118007501</t>
  </si>
  <si>
    <t>DIRECCIÓN DE CRÉDITOS Y COBRANZAS</t>
  </si>
  <si>
    <t>Subproyecto de tipo C de FORTALECIMIENTO DE LOS INGRESOS PÚBLICOS de DIRECCIÓN DE CRÉDITOS Y COBRANZAS</t>
  </si>
  <si>
    <t>211113040340001</t>
  </si>
  <si>
    <t>118007601</t>
  </si>
  <si>
    <t>DIRECCIÓN DE FISCALIZACIÓN</t>
  </si>
  <si>
    <t>Subproyecto de tipo C de FORTALECIMIENTO DE LOS INGRESOS PÚBLICOS de DIRECCIÓN DE FISCALIZACIÓN</t>
  </si>
  <si>
    <t>211113040350001</t>
  </si>
  <si>
    <t>118007701</t>
  </si>
  <si>
    <t>DIRECCIÓN DE RECAUDACIÓN</t>
  </si>
  <si>
    <t>C04E99084</t>
  </si>
  <si>
    <t>12101</t>
  </si>
  <si>
    <t>118007801</t>
  </si>
  <si>
    <t>CREZCAMOS JUNTOS, AFÍLIATE</t>
  </si>
  <si>
    <t>Subproyecto de tipo C de CREZCAMOS JUNTOS, AFILIATE de DIRECCIÓN DE RECAUDACIÓN</t>
  </si>
  <si>
    <t>13701</t>
  </si>
  <si>
    <t>HONORARIOS ESPECIALES</t>
  </si>
  <si>
    <t>Subproyecto de tipo C de FORTALECIMIENTO DE LOS INGRESOS PÚBLICOS de DIRECCIÓN DE RECAUDACIÓN</t>
  </si>
  <si>
    <t>34301</t>
  </si>
  <si>
    <t>SERVICIOS DE RECAUDACIÓN, TRASLADO Y CUSTODIA  DE VALORES</t>
  </si>
  <si>
    <t>211113040360001</t>
  </si>
  <si>
    <t>118007901</t>
  </si>
  <si>
    <t>DIRECCIÓN DE COMERCIO EXTERIOR</t>
  </si>
  <si>
    <t>Subproyecto de tipo C de FORTALECIMIENTO DE LOS INGRESOS PÚBLICOS de UNIDAD ESPECIALIZADA EN COMERCIO EXTERIOR</t>
  </si>
  <si>
    <t>211113040400001</t>
  </si>
  <si>
    <t>A01E99070</t>
  </si>
  <si>
    <t>118008001</t>
  </si>
  <si>
    <t>PROCURADURÍA FISCAL</t>
  </si>
  <si>
    <t>GESTIÓN Y ASUNTOS JURÍDICOS</t>
  </si>
  <si>
    <t>Subproyecto de tipo A de GESTIÓN Y ASUNTOS JURÍDICOS de PROCURADURÍA FISCAL</t>
  </si>
  <si>
    <t xml:space="preserve">Subproyecto de tipo A de GESTIÓN Y ASUNTOS JURÍDICOS de PROCURADURÍA FISCAL                                                                                                                                                                               </t>
  </si>
  <si>
    <t>36103</t>
  </si>
  <si>
    <t>EDICIÓN Y DIFUSIÓN DE LEYES</t>
  </si>
  <si>
    <t>39401</t>
  </si>
  <si>
    <t>SENTENCIAS Y RESOLUCIONES POR AUTORIDAD COMPETENTE</t>
  </si>
  <si>
    <t>211113040500001</t>
  </si>
  <si>
    <t>133</t>
  </si>
  <si>
    <t>C04E23019</t>
  </si>
  <si>
    <t>118008101</t>
  </si>
  <si>
    <t>DIRECCIÓN DE PATRIMONIO</t>
  </si>
  <si>
    <t>PRESERVACIÓN Y CUIDADO DEL PATRIMONIO PÚBLICO</t>
  </si>
  <si>
    <t>BIENES PATRIMONIALES CONTROLADOS</t>
  </si>
  <si>
    <t>Subproyecto de tipo C de BIENES PATRIMONIALES CONTROLADOS de DIRECCIÓN DE PATRIMONIO</t>
  </si>
  <si>
    <t>32801</t>
  </si>
  <si>
    <t>ARRENDAMIENTO FINANCIERO</t>
  </si>
  <si>
    <t>39202</t>
  </si>
  <si>
    <t>PLACAS Y TENENCIA DE VEHÍCULOS OFICIALES</t>
  </si>
  <si>
    <t>211113040600001</t>
  </si>
  <si>
    <t>C04D23017</t>
  </si>
  <si>
    <t>118008201</t>
  </si>
  <si>
    <t>DIRECCIÓN DE DEUDA PÚBLICA</t>
  </si>
  <si>
    <t>FINANCIAMIENTO PÚBLICO RESPONSABLE</t>
  </si>
  <si>
    <t>Subproyecto de tipo C de FINANCIAMIENTO PÚBLICO RESPONSABLE de UNIDAD DE DEUDA PÚBLICA Y FINANCIAMIENTO</t>
  </si>
  <si>
    <t>211113040700001</t>
  </si>
  <si>
    <t>118008301</t>
  </si>
  <si>
    <t>UNIDAD DE FOMENTO A LA INVERSIÓN Y AL FINANCIAMIENTO DE PROYECTOS</t>
  </si>
  <si>
    <t>118008401</t>
  </si>
  <si>
    <t>Subproyecto de tipo C de APOYO INSTITUCIONAL A PROGRAMAS de UNIDAD DE FOMENTO AL FINANCIAMIENTO DE PROYECTOS</t>
  </si>
  <si>
    <t>211113040800001</t>
  </si>
  <si>
    <t>118008501</t>
  </si>
  <si>
    <t>UNIDAD DE INFORMACIÓN FINANCIERA Y SEGUIMIENTO</t>
  </si>
  <si>
    <t>118008601</t>
  </si>
  <si>
    <t>Subproyecto de tipo C de APOYO INSTITUCIONAL A PROGRAMAS de UNIDAD DE INFORMACIÓN FINANCIERA</t>
  </si>
  <si>
    <t>211113050100001</t>
  </si>
  <si>
    <t>118008801</t>
  </si>
  <si>
    <t>DESPACHO DEL C. PROCURADOR</t>
  </si>
  <si>
    <t>Subproyecto de tipo C de GESTIÓN Y COORDINACIÓN INSTITUCIONAL de DESPACHO DEL C. PROCURADOR</t>
  </si>
  <si>
    <t>U44E23006</t>
  </si>
  <si>
    <t>118008802</t>
  </si>
  <si>
    <t>FASP PGJ</t>
  </si>
  <si>
    <t>28301</t>
  </si>
  <si>
    <t>PRENDAS DE PROTECCIÓN PARA SEGURIDAD PÚBLICA Y NACIONAL</t>
  </si>
  <si>
    <t>31103</t>
  </si>
  <si>
    <t>ESTUDIOS DE FACTIBILIDAD</t>
  </si>
  <si>
    <t>U44I99190</t>
  </si>
  <si>
    <t>118008901</t>
  </si>
  <si>
    <t>Subproyecto de tipo U de FASP de DESPACHO DEL C. PROCURADOR</t>
  </si>
  <si>
    <t>211113050200001</t>
  </si>
  <si>
    <t>118009301</t>
  </si>
  <si>
    <t>SUBPROCURADURÍA DEL MINISTERIO PÚBLICO</t>
  </si>
  <si>
    <t>Subproyecto de tipo C de GESTIÓN Y COORDINACIÓN INSTITUCIONAL de SUBPROCURADURÍA DEL MINISTERIO PÚBLICO</t>
  </si>
  <si>
    <t>33702</t>
  </si>
  <si>
    <t>PAGO DE RECOMPENSAS</t>
  </si>
  <si>
    <t>118009201</t>
  </si>
  <si>
    <t>Subproyecto de tipo C de ADMINISTRACIÓN DE RECURSOS Y SERVICIOS  PERSONALES de SUBPROCURADURÍA DEL MINISTERIO PÚBLICO</t>
  </si>
  <si>
    <t>211113050210001</t>
  </si>
  <si>
    <t>U44E18021</t>
  </si>
  <si>
    <t>118009401</t>
  </si>
  <si>
    <t>DIRECCIÓN GENERAL DE LAS FISCALÍAS INVESTIGADORAS, AVERIGUACIONES PREVIAS Y PROCESOS</t>
  </si>
  <si>
    <t>MINISTERIO PÚBLICO</t>
  </si>
  <si>
    <t>Subproyecto de tipo U de MINISTERIO PÚBLICO de DIRECCIÓN GENERAL DE LAS FISCALÍAS INVESTIGADORAS, AVERIGUACIONES PREVIAS Y PROCESOS</t>
  </si>
  <si>
    <t>211113050211001</t>
  </si>
  <si>
    <t>118009501</t>
  </si>
  <si>
    <t>FISCALÍA REGIONAL CENTRO</t>
  </si>
  <si>
    <t>Subproyecto de tipo U de MINISTERIO PÚBLICO de FISCALÍA REGIONAL CENTRO</t>
  </si>
  <si>
    <t>211113050212001</t>
  </si>
  <si>
    <t>118009601</t>
  </si>
  <si>
    <t>FISCALÍA REGIONAL NORTE</t>
  </si>
  <si>
    <t>Subproyecto de tipo U de MINISTERIO PÚBLICO de FISCALÍA REGIONAL NORTE</t>
  </si>
  <si>
    <t>211113050213001</t>
  </si>
  <si>
    <t>118009701</t>
  </si>
  <si>
    <t>FISCALÍA REGIONAL SUR</t>
  </si>
  <si>
    <t>Subproyecto de tipo U de MINISTERIO PÚBLICO de FISCALÍA REGIONAL SUR</t>
  </si>
  <si>
    <t>211113050230001</t>
  </si>
  <si>
    <t>118009801</t>
  </si>
  <si>
    <t>FISCALÍA ESPECIALIZADA EN JUSTICIA PARA ADOLESCENTES</t>
  </si>
  <si>
    <t>Subproyecto de tipo U de MINISTERIO PÚBLICO de FISCALÍA ESPECIALIZADA EN JUSTICIA PARA ADOLESCENTES</t>
  </si>
  <si>
    <t>211113050240001</t>
  </si>
  <si>
    <t>118010001</t>
  </si>
  <si>
    <t>DIRECCIÓN DE BIENES ASEGURADOS, RECUPERADOS E INSTRUMENTOS DEL DELITO</t>
  </si>
  <si>
    <t>Subproyecto de tipo C de APOYO INSTITUCIONAL A PROGRAMAS de DIRECCIÓN DE BIENES ASEGURADOS, RECUPERADOS E INSTRUMENTOS DEL DELITO</t>
  </si>
  <si>
    <t>118009901</t>
  </si>
  <si>
    <t>Subproyecto de tipo C de ADMINISTRACIÓN DE RECURSOS Y SERVICIOS  PERSONALES de DIRECCIÓN DE BIENES ASEGURADOS, RECUPERADOS E INSTRUMENTOS DEL DELITO</t>
  </si>
  <si>
    <t>211113050500001</t>
  </si>
  <si>
    <t>118010101</t>
  </si>
  <si>
    <t>AGENCIA ESTATAL DE INVESTIGACIONES</t>
  </si>
  <si>
    <t>Subproyecto de tipo U de MINISTERIO PÚBLICO de AGENCIA ESTATAL DE INVESTIGACIONES</t>
  </si>
  <si>
    <t>33704</t>
  </si>
  <si>
    <t>GASTOS DE CONTROL DE ARMAMENTO</t>
  </si>
  <si>
    <t>211113050510001</t>
  </si>
  <si>
    <t>118010201</t>
  </si>
  <si>
    <t>DIRECCIÓN OPERATIVA Y DESPLIEGUE TERRITORIAL</t>
  </si>
  <si>
    <t>Subproyecto de tipo U de MINISTERIO PÚBLICO de DIRECCIÓN OPERATIVA Y DESPLIEGUE TERRITORIAL</t>
  </si>
  <si>
    <t>33701</t>
  </si>
  <si>
    <t>SERVICIOS DE PROTECCIÓN Y SEGURIDAD</t>
  </si>
  <si>
    <t>35711</t>
  </si>
  <si>
    <t>INSTALACIÓN, REPARACIÓN Y MANTEMIENTO DE EQUIPO DEPORTIVO</t>
  </si>
  <si>
    <t>211113050520001</t>
  </si>
  <si>
    <t>118010301</t>
  </si>
  <si>
    <t>DIRECCIÓN DE ASUNTOS JURIDICOS</t>
  </si>
  <si>
    <t>Subproyecto de tipo A de GESTIÓN Y ASUNTOS JURÍDICOS de DIRECCIÓN DE ASUNTOS JURIDICOS</t>
  </si>
  <si>
    <t>211113050530001</t>
  </si>
  <si>
    <t>118010501</t>
  </si>
  <si>
    <t>DIRECCIÓN DE ANÁLISIS Y PROCESAMIENTO DE INFORMACIÓN</t>
  </si>
  <si>
    <t>Subproyecto de tipo C de APOYO INSTITUCIONAL A PROGRAMAS de DIRECCIÓN DE ANÁLISIS Y PROCESAMIENTO DE INFORMACIÓN</t>
  </si>
  <si>
    <t>118010401</t>
  </si>
  <si>
    <t>Subproyecto de tipo C de ADMINISTRACIÓN DE RECURSOS Y SERVICIOS  PERSONALES de DIRECCIÓN DE ANÁLISIS Y PROCESAMIENTO DE INFORMACIÓN</t>
  </si>
  <si>
    <t>211113050600001</t>
  </si>
  <si>
    <t>118010701</t>
  </si>
  <si>
    <t>DIRECCIÓN GENERAL DE ASESORES DEL PROCURADOR EN POLÍTICAS PÚBLICAS Y RELACIONES INTERINSTITUCIONALES</t>
  </si>
  <si>
    <t>Subproyecto de tipo C de APOYO INSTITUCIONAL A PROGRAMAS de DIRECCIÓN GENERAL DE ASESORES DEL PROCURADOR EN POLÍTICAS PÚBLICAS Y RELACIONES INTERINSTITUCIONALES</t>
  </si>
  <si>
    <t>118010601</t>
  </si>
  <si>
    <t>Subproyecto de tipo C de ADMINISTRACIÓN DE RECURSOS Y SERVICIOS  PERSONALES de DIRECCIÓN GENERAL DE ASESORES DEL PROCURADOR EN POLÍTICAS PÚBLICAS Y RELACIONES INTERINSTITUCIONALES</t>
  </si>
  <si>
    <t>211113050610001</t>
  </si>
  <si>
    <t>118010901</t>
  </si>
  <si>
    <t>DIRECCIÓN DE ASESORÍA MULTIDISCIPLINARIA</t>
  </si>
  <si>
    <t>Subproyecto de tipo C de APOYO INSTITUCIONAL A PROGRAMAS de DIRECCIÓN DE ASESORÍA MULTIDISCIPLINARIA</t>
  </si>
  <si>
    <t>211113050620001</t>
  </si>
  <si>
    <t>118011101</t>
  </si>
  <si>
    <t>DIRECCIÓN DE PLANEACIÓN Y GESTIÓN DE CALIDAD</t>
  </si>
  <si>
    <t>Subproyecto de tipo C de APOYO INSTITUCIONAL A PROGRAMAS de DIRECCIÓN DE PLANEACIÓN Y GESTIÓN DE CALIDAD</t>
  </si>
  <si>
    <t>118010801</t>
  </si>
  <si>
    <t>Subproyecto de tipo C de ADMINISTRACIÓN DE RECURSOS Y SERVICIOS  PERSONALES de DIRECCIÓN DE ASESORÍA MULTIDISCIPLINARIA</t>
  </si>
  <si>
    <t>211113050700001</t>
  </si>
  <si>
    <t>118011301</t>
  </si>
  <si>
    <t>DIRECCIÓN GENERAL DE ADMINISTRACIÓN</t>
  </si>
  <si>
    <t>Subproyecto de tipo C de APOYO INSTITUCIONAL A PROGRAMAS de DIRECCIÓN GENERAL DE ADMINISTRACIÓN</t>
  </si>
  <si>
    <t>118011201</t>
  </si>
  <si>
    <t>Subproyecto de tipo C de ADMINISTRACIÓN DE RECURSOS Y SERVICIOS  PERSONALES de DIRECCIÓN GENERAL DE ADMINISTRACIÓN</t>
  </si>
  <si>
    <t>211113050710001</t>
  </si>
  <si>
    <t>118011501</t>
  </si>
  <si>
    <t>DIRECCIÓN DE RECURSOS MATERIALES Y FINANCIEROS</t>
  </si>
  <si>
    <t>Subproyecto de tipo C de APOYO INSTITUCIONAL A PROGRAMAS de DIRECCIÓN DE RECURSOS MATERIALES Y FINANCIEROS</t>
  </si>
  <si>
    <t>118011401</t>
  </si>
  <si>
    <t>Subproyecto de tipo C de ADMINISTRACIÓN DE RECURSOS Y SERVICIOS  PERSONALES de DIRECCIÓN DE RECURSOS MATERIALES Y FINANCIEROS</t>
  </si>
  <si>
    <t>211113050720001</t>
  </si>
  <si>
    <t>118011701</t>
  </si>
  <si>
    <t>DIRECCION DE INFORMÁTICA</t>
  </si>
  <si>
    <t>Subproyecto de tipo C de APOYO INSTITUCIONAL A PROGRAMAS de DIRECCION DE INFORMÁTICA</t>
  </si>
  <si>
    <t>211113050730001</t>
  </si>
  <si>
    <t>118011901</t>
  </si>
  <si>
    <t>DIRECCIÓN DE RECURSOS HUMANOS.</t>
  </si>
  <si>
    <t>Subproyecto de tipo C de APOYO INSTITUCIONAL A PROGRAMAS de DIRECCIÓN DE RECURSOS HUMANOS.</t>
  </si>
  <si>
    <t>118011601</t>
  </si>
  <si>
    <t>Subproyecto de tipo C de ADMINISTRACIÓN DE RECURSOS Y SERVICIOS  PERSONALES de DIRECCION DE INFORMÁTICA</t>
  </si>
  <si>
    <t>211113050800001</t>
  </si>
  <si>
    <t>118012001</t>
  </si>
  <si>
    <t>UNIDAD ESPECIALIZADA ANTISECUESTROS</t>
  </si>
  <si>
    <t>Subproyecto de tipo U de MINISTERIO PÚBLICO de UNIDAD ESPECIALIZADA ANTISECUESTROS</t>
  </si>
  <si>
    <t>211113050810001</t>
  </si>
  <si>
    <t>118012101</t>
  </si>
  <si>
    <t>FISCALÍA ESPECIALIZADA EN OPERACIONES ESTRATÉGICAS</t>
  </si>
  <si>
    <t>Subproyecto de tipo U de MINISTERIO PÚBLICO de FISCALÍA ESPECIALIZADA EN OPERACIONES ESTRATÉGICAS</t>
  </si>
  <si>
    <t>211113050900001</t>
  </si>
  <si>
    <t>118012201</t>
  </si>
  <si>
    <t>DIRECCIÓN GENERAL JURÍDICA Y DE AGENTES DEL MINISTERIO PÚBLICO AUXILIARES DEL PROCURADOR</t>
  </si>
  <si>
    <t>Subproyecto de tipo U de MINISTERIO PÚBLICO de DIRECCIÓN GENERAL JURÍDICA Y DE AGENTES DEL MINISTERIO PÚBLICO AUXILIARES DEL PROCURADOR</t>
  </si>
  <si>
    <t>211113051000001</t>
  </si>
  <si>
    <t>118012401</t>
  </si>
  <si>
    <t>SECRETARÍA PARTICULAR DEL PROCURADOR</t>
  </si>
  <si>
    <t>Subproyecto de tipo C de APOYO INSTITUCIONAL A PROGRAMAS de SECRETARÍA PARTICULAR DEL PROCURADOR</t>
  </si>
  <si>
    <t>118012301</t>
  </si>
  <si>
    <t>Subproyecto de tipo C de ADMINISTRACIÓN DE RECURSOS Y SERVICIOS  PERSONALES de SECRETARÍA PARTICULAR DEL PROCURADOR</t>
  </si>
  <si>
    <t>211113051100001</t>
  </si>
  <si>
    <t>118012601</t>
  </si>
  <si>
    <t>SUBPROCURADURÍA JURÍDICA</t>
  </si>
  <si>
    <t>Subproyecto de tipo C de GESTIÓN Y COORDINACIÓN INSTITUCIONAL de SUBPROCURADURÍA JURÍDICA</t>
  </si>
  <si>
    <t>118012501</t>
  </si>
  <si>
    <t>Subproyecto de tipo C de ADMINISTRACIÓN DE RECURSOS Y SERVICIOS  PERSONALES de SUBPROCURADURÍA JURÍDICA</t>
  </si>
  <si>
    <t>211113051110001</t>
  </si>
  <si>
    <t>118012801</t>
  </si>
  <si>
    <t>DIRECCIÓN DE TRANSPARENCIA, ACCESO A LA INFORMACIÓN, DERECHOS HUMANOS Y PARTICIPACIÓN COMUNITARIA</t>
  </si>
  <si>
    <t>Subproyecto de tipo C de GESTIÓN Y COORDINACIÓN INSTITUCIONAL de DIRECCIÓN DE TRANSPARENCIA, ACCESO A LA INFORMACIÓN, DERECHOS HUMANOS Y PARTICIPACIÓN COMUNITARIA</t>
  </si>
  <si>
    <t>118012701</t>
  </si>
  <si>
    <t>Subproyecto de tipo C de ADMINISTRACIÓN DE RECURSOS Y SERVICIOS  PERSONALES de DIRECCIÓN DE TRANSPARENCIA, ACCESO A LA INFORMACIÓN, DERECHOS HUMANOS Y PARTICIPACIÓN COMUNITARIA</t>
  </si>
  <si>
    <t>211113051120001</t>
  </si>
  <si>
    <t>118013001</t>
  </si>
  <si>
    <t>DIRECCIÓN DE ORIENTACIÓN, PROTECCIÓN Y APOYO A VÍCTIMAS DE DELITO Y TESTIGOS</t>
  </si>
  <si>
    <t>Subproyecto de tipo C de APOYO INSTITUCIONAL A PROGRAMAS de DIRECCIÓN DE ORIENTACIÓN, PROTECCIÓN Y APOYO A VÍCTIMAS DE DELITO Y TESTIGOS</t>
  </si>
  <si>
    <t>118012901</t>
  </si>
  <si>
    <t>Subproyecto de tipo C de ADMINISTRACIÓN DE RECURSOS Y SERVICIOS  PERSONALES de DIRECCIÓN DE ORIENTACIÓN, PROTECCIÓN Y APOYO A VÍCTIMAS DE DELITO Y TESTIGOS</t>
  </si>
  <si>
    <t>211113051130001</t>
  </si>
  <si>
    <t>118013201</t>
  </si>
  <si>
    <t>DIRECCIÓN CONSULTIVA Y ANÁLISIS JURÍDICO</t>
  </si>
  <si>
    <t>Subproyecto de tipo C de APOYO INSTITUCIONAL A PROGRAMAS de DIRECCIÓN CONSULTIVA Y ANÁLISIS JURÍDICO</t>
  </si>
  <si>
    <t>118013101</t>
  </si>
  <si>
    <t>Subproyecto de tipo C de ADMINISTRACIÓN DE RECURSOS Y SERVICIOS  PERSONALES de DIRECCIÓN CONSULTIVA Y ANÁLISIS JURÍDICO</t>
  </si>
  <si>
    <t>211113051140001</t>
  </si>
  <si>
    <t>118013401</t>
  </si>
  <si>
    <t>INSTITUTO DE FORMACIÓN PROFESIONAL</t>
  </si>
  <si>
    <t>Subproyecto de tipo C de APOYO INSTITUCIONAL A PROGRAMAS de INSTITUTO DE FORMACIÓN PROFESIONAL</t>
  </si>
  <si>
    <t>27301</t>
  </si>
  <si>
    <t>ARTÍCULOS DEPORTIVOS</t>
  </si>
  <si>
    <t>211113051150001</t>
  </si>
  <si>
    <t>118013501</t>
  </si>
  <si>
    <t>DIRECCIÓN DE MECANISMOS ALTERNATIVOS DE SOLUCIÓN DE CONTROVERSIAS EN MATERIA PENAL</t>
  </si>
  <si>
    <t>Subproyecto de tipo U de MINISTERIO PÚBLICO de DIRECCIÓN DE MECANISMOS ALTERNATIVOS DE SOLUCIÓN DE CONTROVERSIAS EN MATERIA PENAL</t>
  </si>
  <si>
    <t>118013301</t>
  </si>
  <si>
    <t>Subproyecto de tipo C de ADMINISTRACIÓN DE RECURSOS Y SERVICIOS  PERSONALES de INSTITUTO DE FORMACIÓN PROFESIONAL</t>
  </si>
  <si>
    <t>211113051200001</t>
  </si>
  <si>
    <t>118013701</t>
  </si>
  <si>
    <t>INSTITUTO CRIMINALÍSTA Y SERVICIOS PERICIALES</t>
  </si>
  <si>
    <t>Subproyecto de tipo C de APOYO INSTITUCIONAL A PROGRAMAS de INSTITUTO CRIMINALÍSTA Y SERVICIOS PERICIALES</t>
  </si>
  <si>
    <t>21202</t>
  </si>
  <si>
    <t>MATERIAL PARA FOTOGRAFÍA Y CINEMATOGRAFÍA</t>
  </si>
  <si>
    <t>25102</t>
  </si>
  <si>
    <t>REACTIVOS</t>
  </si>
  <si>
    <t>29501</t>
  </si>
  <si>
    <t>REFACCIONES Y ACCESORIOS MENORES DE EQUIPO E INSTRUMENTAL MÉDICO Y DE LABORATORIO</t>
  </si>
  <si>
    <t>34702</t>
  </si>
  <si>
    <t>RECOLECCIÓN Y DISPOSICIÓN DE RESIDUOS PELIGROSOS</t>
  </si>
  <si>
    <t>211113051300001</t>
  </si>
  <si>
    <t>118013901</t>
  </si>
  <si>
    <t>SUBPROCURADURÍA ESPECIALIZADA EN COMBATE A LA CORRUPCIÓN</t>
  </si>
  <si>
    <t>Subproyecto de tipo C de GESTIÓN Y COORDINACIÓN INSTITUCIONAL de SUBPROCURADURÍA ESPECIALIZADA EN COMBATE A LA CORRUPCIÓN</t>
  </si>
  <si>
    <t>33201</t>
  </si>
  <si>
    <t>SERVICIOS DE DISEÑO, ARQUITECTURA, INGENIERÍA Y ACTIVIDADES RELACIONADAS</t>
  </si>
  <si>
    <t>211113051320001</t>
  </si>
  <si>
    <t>118014001</t>
  </si>
  <si>
    <t>DIRECCIÓN DE INVESTIGACIÓN Y PROCESOS DE LA REGIÓN CENTRO</t>
  </si>
  <si>
    <t>Subproyecto de tipo U de MINISTERIO PÚBLICO de DIRECCIÓN DE INVESTIGACIÓN Y PROCESOS DE LA REGIÓN CENTRO</t>
  </si>
  <si>
    <t>211113051330001</t>
  </si>
  <si>
    <t>118014101</t>
  </si>
  <si>
    <t>DIRECCIÓN DE INVESTIGACIÓN Y PROCESOS DE LA REGIÓN NORTE</t>
  </si>
  <si>
    <t>Subproyecto de tipo U de MINISTERIO PÚBLICO de DIRECCIÓN DE INVESTIGACIÓN Y PROCESOS DE LA REGIÓN NORTE</t>
  </si>
  <si>
    <t>211113051340001</t>
  </si>
  <si>
    <t>118014201</t>
  </si>
  <si>
    <t>DIRECCIÓN DE INVESTIGACIÓN Y PROCESOS DE LA REGIÓN SUR</t>
  </si>
  <si>
    <t>Subproyecto de tipo U de MINISTERIO PÚBLICO de DIRECCIÓN DE INVESTIGACIÓN Y PROCESOS DE LA REGIÓN SUR</t>
  </si>
  <si>
    <t>211113051400001</t>
  </si>
  <si>
    <t>118014401</t>
  </si>
  <si>
    <t>UNIDAD ESPECIALIZADA EN INTELIGENCIA PATRIMONIAL Y ECONÓMICA</t>
  </si>
  <si>
    <t>Subproyecto de tipo C de APOYO INSTITUCIONAL A PROGRAMAS de UNIDAD ESPECIALIZADA EN INTELIGENCIA PATRIMONIAL Y ECONÓMICA</t>
  </si>
  <si>
    <t>211113051500001</t>
  </si>
  <si>
    <t>118014601</t>
  </si>
  <si>
    <t>SECRETARÍA TÉCNICA DEL PROCURADOR</t>
  </si>
  <si>
    <t>Subproyecto de tipo C de APOYO INSTITUCIONAL A PROGRAMAS de SECRETARÍA TÉCNICA DEL PROCURADOR</t>
  </si>
  <si>
    <t>118013601</t>
  </si>
  <si>
    <t>Subproyecto de tipo C de ADMINISTRACIÓN DE RECURSOS Y SERVICIOS  PERSONALES de INSTITUTO CRIMINALÍSTA Y SERVICIOS PERICIALES</t>
  </si>
  <si>
    <t>211113051600001</t>
  </si>
  <si>
    <t>118014701</t>
  </si>
  <si>
    <t>FISCALÍA ESPECIALIZADA DE ATENCIÓN A LA MUJER</t>
  </si>
  <si>
    <t>Subproyecto de tipo U de MINISTERIO PÚBLICO de FISCALÍA ESPECIALIZADA DE ATENCIÓN A LA MUJER</t>
  </si>
  <si>
    <t>211113051610001</t>
  </si>
  <si>
    <t>118014801</t>
  </si>
  <si>
    <t>DIRECCIÓN DE ATENCIÓN A DENUNCIAS</t>
  </si>
  <si>
    <t>Subproyecto de tipo U de MINISTERIO PÚBLICO de DIRECCIÓN DE ATENCIÓN A DENUNCIAS</t>
  </si>
  <si>
    <t>211113051620001</t>
  </si>
  <si>
    <t>118014901</t>
  </si>
  <si>
    <t>211113051630001</t>
  </si>
  <si>
    <t>118015001</t>
  </si>
  <si>
    <t>211113051640001</t>
  </si>
  <si>
    <t>118015101</t>
  </si>
  <si>
    <t>211113051650001</t>
  </si>
  <si>
    <t>118015201</t>
  </si>
  <si>
    <t>VISITADURÍA GENERAL</t>
  </si>
  <si>
    <t>Subproyecto de tipo U de MINISTERIO PÚBLICO de VISITADURÍA GENERAL</t>
  </si>
  <si>
    <t>211113051660001</t>
  </si>
  <si>
    <t>118015401</t>
  </si>
  <si>
    <t>CENTRO DE EVALUACIÓN Y CONTROL DE CONFIANZA</t>
  </si>
  <si>
    <t>Subproyecto de tipo C de APOYO INSTITUCIONAL A PROGRAMAS de CENTRO DE EVALUACIÓN Y CONTROL DE CONFIANZA</t>
  </si>
  <si>
    <t>118015301</t>
  </si>
  <si>
    <t>Subproyecto de tipo C de ADMINISTRACIÓN DE RECURSOS Y SERVICIOS  PERSONALES de CENTRO DE EVALUACIÓN Y CONTROL DE CONFIANZA</t>
  </si>
  <si>
    <t>211113060100001</t>
  </si>
  <si>
    <t>A01E24022</t>
  </si>
  <si>
    <t>118015501</t>
  </si>
  <si>
    <t>REPRESENTACIÓN DEL GOBIERNO DEL ESTADO DE NUEVO LEÓN EN LA CIUDAD DE MÉXICO</t>
  </si>
  <si>
    <t>NUEVO LEON REPRESENTADO Y POSICIONADO</t>
  </si>
  <si>
    <t>Subproyecto de tipo A de NUEVO LEON REPRESENTADO Y POSICIONADO de REPRESENTACIÓN DEL GOBIERNO DEL ESTADO DE NUEVO LEÓN EN LA CIUDAD DE MÉXICO</t>
  </si>
  <si>
    <t>36501</t>
  </si>
  <si>
    <t>SERVICIOS DE LA INDUSTRIA FÍLMICA, DEL SONIDO Y DEL VIDEO</t>
  </si>
  <si>
    <t>38401</t>
  </si>
  <si>
    <t>EXPOSICIONES</t>
  </si>
  <si>
    <t>38501</t>
  </si>
  <si>
    <t>GASTOS DE REPRESENTACIÓN</t>
  </si>
  <si>
    <t>211213210100001</t>
  </si>
  <si>
    <t>L19U18218</t>
  </si>
  <si>
    <t>118051501</t>
  </si>
  <si>
    <t>RÉGIMEN DE PROTECCIÓN SOCIAL EN SALUD O.P.D.</t>
  </si>
  <si>
    <t>AFILIACIÓN AL SEGURO POPULAR</t>
  </si>
  <si>
    <t>Subproyecto de tipo L de AFILIACIÓN AL SEGURO POPULAR de RÉGIMEN DE PROTECCIÓN SOCIAL EN SALUD O.P.D.</t>
  </si>
  <si>
    <t>211113070110001</t>
  </si>
  <si>
    <t>118015601</t>
  </si>
  <si>
    <t>OFICINA DEL C. SECRETARIO DE SEGURIDAD PÚBLICA</t>
  </si>
  <si>
    <t>118015701</t>
  </si>
  <si>
    <t>Subproyecto de tipo C de GESTIÓN Y COORDINACIÓN INSTITUCIONAL de OFICINA DEL C. SECRETARIO DE SEGURIDAD PÚBLICA</t>
  </si>
  <si>
    <t>05</t>
  </si>
  <si>
    <t>118015704</t>
  </si>
  <si>
    <t>FASP SISTEMA NACIONAL DE INFORMACIÓN</t>
  </si>
  <si>
    <t>FASP C-5</t>
  </si>
  <si>
    <t>118015702</t>
  </si>
  <si>
    <t>FASP SSP</t>
  </si>
  <si>
    <t>09</t>
  </si>
  <si>
    <t>FASP: SISTEMA NACIONAL DE ATENCIÓN DE LLAMADAS DE EMERGENCIA Y DENUNCIAS CIUDADANAS</t>
  </si>
  <si>
    <t>07</t>
  </si>
  <si>
    <t>FASP: RED NACIONAL DE RADIOCOMUNICACIÓN</t>
  </si>
  <si>
    <t>T41I99187</t>
  </si>
  <si>
    <t>04U00701</t>
  </si>
  <si>
    <t>118016001</t>
  </si>
  <si>
    <t>PROGRAMA DE FORTALECIMIENTO PARA LA SEGURIDAD PÚBLICA (FORTASEG)</t>
  </si>
  <si>
    <t>PROGRAMA DE FORTALECIMIENTO PARA LA SEGURIDAD (FORTASEG)</t>
  </si>
  <si>
    <t>Subproyecto de tipo T de PROGRAMA DE FORTALECIMIENTO PARA LA SEGURIDAD PÚBLICA (FORTASEG) de OFICINA DEL C. SECRETARIO DE SEGURIDAD PÚBLICA</t>
  </si>
  <si>
    <t>T41E18029</t>
  </si>
  <si>
    <t>118015703</t>
  </si>
  <si>
    <t>ESTRATEGIAS PARA LA REDUCCIÓN DEL ÍNDICE DELICTIVO</t>
  </si>
  <si>
    <t>PROYECTO OFICINA SRIO. SEGURIDAD PÚBLICA FUNCIONAL POLICIAL</t>
  </si>
  <si>
    <t>29701</t>
  </si>
  <si>
    <t>REFACCIONES Y ACCESORIOS MENORES DE EQUIPO DE DEFENSA Y SEGURIDAD</t>
  </si>
  <si>
    <t>06</t>
  </si>
  <si>
    <t>FASP: PREVENCIÓN SOCIAL DE LA VIOLENCIA Y LA DELINCUENCIA CON PARTICIPACIÓN CIUDADANA</t>
  </si>
  <si>
    <t>13</t>
  </si>
  <si>
    <t>FASP: REGISTRO PÚBLICO VEHICULAR</t>
  </si>
  <si>
    <t>37</t>
  </si>
  <si>
    <t>FASP: ACREDITACIÓN (CERTIFICACIÓN) DE ESTABLECIMIENTOS PENITENCIARIOS</t>
  </si>
  <si>
    <t>118015901</t>
  </si>
  <si>
    <t>Subproyecto de tipo T de FASP: SEGURIDAD PUBLICA INTEGRAL-GENERAL DE GOBIERNO de OFICINA DEL C. SECRETARIO DE SEGURIDAD PÚBLICA</t>
  </si>
  <si>
    <t>T41E99187</t>
  </si>
  <si>
    <t>99U00701</t>
  </si>
  <si>
    <t>118015602</t>
  </si>
  <si>
    <t>211113100100001</t>
  </si>
  <si>
    <t>311</t>
  </si>
  <si>
    <t>F07E21263</t>
  </si>
  <si>
    <t>43301</t>
  </si>
  <si>
    <t>99X00101</t>
  </si>
  <si>
    <t>118029501</t>
  </si>
  <si>
    <t>OFICINA DEL C. SECRETARIO DE ECONOMÍA Y TRABAJO</t>
  </si>
  <si>
    <t>ASUNTOS ECONÓMICOS Y COMERCIALES EN GENERAL</t>
  </si>
  <si>
    <t>FORTALECIMIENTO DE SECTORES ECONÓMICOS</t>
  </si>
  <si>
    <t>SUBSIDIOS A LA INVERSIÓN</t>
  </si>
  <si>
    <t>FONDO ECONÓMICO DE INCENTIVOS A LA INVERSIÓN</t>
  </si>
  <si>
    <t>Subproyecto de tipo F de FORTALECIMIENTO DE SECTORES ECONÓMICOS de OFICINA DEL C. SECRETARIO DE ECONOMÍA Y TRABAJO</t>
  </si>
  <si>
    <t>T41E99305</t>
  </si>
  <si>
    <t>118015801</t>
  </si>
  <si>
    <t>UNIDAD DE ANÁLISIS DE INFORMACIÓN E INTELIGENCIA</t>
  </si>
  <si>
    <t>Subproyecto de tipo T de UNIDAD DE ANÁLISIS DE INFORMACIÓN E INTELIGENCIA de OFICINA DEL C. SECRETARIO DE SEGURIDAD PÚBLICA</t>
  </si>
  <si>
    <t>118016101</t>
  </si>
  <si>
    <t>Subproyecto de tipo T de FASP de OFICINA DEL C. SECRETARIO DE SEGURIDAD PÚBLICA</t>
  </si>
  <si>
    <t>211113070120001</t>
  </si>
  <si>
    <t>118016201</t>
  </si>
  <si>
    <t>DIRECCIÓN DE PLANEACIÓN ESTRATÉGICA</t>
  </si>
  <si>
    <t>118016301</t>
  </si>
  <si>
    <t>Subproyecto de tipo C de APOYO INSTITUCIONAL A PROGRAMAS de DIRECCIÓN DE PLANEACIÓN ESTRATÉGICA</t>
  </si>
  <si>
    <t>Subproyecto de tipo C de ADMINISTRACIÓN DE RECURSOS Y SERVICIOS  PERSONALES de DIRECCIÓN DE PLANEACIÓN ESTRATÉGICA</t>
  </si>
  <si>
    <t>211113070130001</t>
  </si>
  <si>
    <t>118016401</t>
  </si>
  <si>
    <t>DIRECCIÓN DE ASUNTOS JURÍDICOS</t>
  </si>
  <si>
    <t>Subproyecto de tipo A de GESTIÓN Y ASUNTOS JURÍDICOS de DIRECCIÓN DE ASUNTOS JURÍDICOS</t>
  </si>
  <si>
    <t>118057601</t>
  </si>
  <si>
    <t>COORDINACIÓN DE ASESORES</t>
  </si>
  <si>
    <t>211113070140001</t>
  </si>
  <si>
    <t xml:space="preserve">COORDINACIÓN DE ASESORES                                                                                                                                                                                                                                  </t>
  </si>
  <si>
    <t>211113070150001</t>
  </si>
  <si>
    <t>T40E11024</t>
  </si>
  <si>
    <t>118016501</t>
  </si>
  <si>
    <t>DIRECCIÓN DE CONTROL Y SUPERVISIÓN A EMPRESAS Y SERVICIOS DE SEGURIDAD PRIVADA</t>
  </si>
  <si>
    <t>REGULACIÓN DE EMPRESAS DE SEGURIDAD PRIVADA</t>
  </si>
  <si>
    <t>Subproyecto de tipo T de REGULACIÓN DE EMPRESAS DE SEGURIDAD PRIVADA de DIRECCIÓN DE CONTROL Y SUPERVISIÓN A EMPRESAS Y SERVICIOS DE SEGURIDAD PRIVADA</t>
  </si>
  <si>
    <t>211113070160001</t>
  </si>
  <si>
    <t>118016601</t>
  </si>
  <si>
    <t>118016701</t>
  </si>
  <si>
    <t>211113070160900</t>
  </si>
  <si>
    <t>118016901</t>
  </si>
  <si>
    <t>CONSEJO CIUDADANO DE SEGURIDAD PÚBLICA</t>
  </si>
  <si>
    <t>Subproyecto de tipo C de APOYO INSTITUCIONAL A PROGRAMAS de CONSEJO CIUDADANO DE SEGURIDAD PÚBLICA</t>
  </si>
  <si>
    <t>118016801</t>
  </si>
  <si>
    <t>Subproyecto de tipo C de ADMINISTRACIÓN DE RECURSOS Y SERVICIOS  PERSONALES de CONSEJO CIUDADANO DE SEGURIDAD PÚBLICA</t>
  </si>
  <si>
    <t>211113070161001</t>
  </si>
  <si>
    <t>118017001</t>
  </si>
  <si>
    <t>DIRECCIÓN DE INFRAESTRUCTURA Y EQUIPAMIENTO</t>
  </si>
  <si>
    <t>Subproyecto de tipo C de ADMINISTRACIÓN DE RECURSOS Y SERVICIOS  PERSONALES de DIRECCIÓN DE INFRAESTRUCTURA Y EQUIPAMIENTO</t>
  </si>
  <si>
    <t>118017101</t>
  </si>
  <si>
    <t>Subproyecto de tipo C de APOYO INSTITUCIONAL A PROGRAMAS de DIRECCIÓN DE INFRAESTRUCTURA Y EQUIPAMIENTO</t>
  </si>
  <si>
    <t>211113070162001</t>
  </si>
  <si>
    <t>118017201</t>
  </si>
  <si>
    <t>DIRECCIÓN DE RECURSOS HUMANOS Y FINANCIEROS</t>
  </si>
  <si>
    <t>118017301</t>
  </si>
  <si>
    <t>Subproyecto de tipo C de APOYO INSTITUCIONAL A PROGRAMAS de DIRECCIÓN DE RECURSOS HUMANOS Y FINANCIEROS</t>
  </si>
  <si>
    <t>Subproyecto de tipo C de ADMINISTRACIÓN DE RECURSOS Y SERVICIOS  PERSONALES de DIRECCIÓN DE RECURSOS HUMANOS Y FINANCIEROS</t>
  </si>
  <si>
    <t>118057701</t>
  </si>
  <si>
    <t>DIRECCIÓN DE INFORMÁTICA</t>
  </si>
  <si>
    <t>211113070163001</t>
  </si>
  <si>
    <t xml:space="preserve">DIRECCIÓN DE INFORMÁTICA                                                                                                                                                                                                                                  </t>
  </si>
  <si>
    <t>211113070164001</t>
  </si>
  <si>
    <t>118017501</t>
  </si>
  <si>
    <t>DIRECCIÓN DE RECLUTAMIENTO Y SELECCIÓN</t>
  </si>
  <si>
    <t>Subproyecto de tipo C de APOYO INSTITUCIONAL A PROGRAMAS de DIRECCIÓN DE RECLUTAMIENTO Y SELECCIÓN</t>
  </si>
  <si>
    <t>211113070170001</t>
  </si>
  <si>
    <t>T41E99201</t>
  </si>
  <si>
    <t>118017601</t>
  </si>
  <si>
    <t>DIRECCIÓN GENERAL DE INVESTIGACIÓN</t>
  </si>
  <si>
    <t>APOYO AL MINISTERIO PÚBLICO E INVESTIGACIÓN DE DELITOS</t>
  </si>
  <si>
    <t>Subproyecto de tipo T de APOYO AL MINISTERIO PÚBLICO E INVESTIGACIÓN DE DELITOS de DIRECCIÓN GENERAL DE INVESTIGACIÓN</t>
  </si>
  <si>
    <t>118061401</t>
  </si>
  <si>
    <t xml:space="preserve">DIRECCIÓN GENERAL DE INVESTIGACIÓN                                                                                                                                                                                                                        </t>
  </si>
  <si>
    <t xml:space="preserve">Subproyecto de tipo T de APOYO AL MINISTERIO PÚBLICO E INVESTIGACIÓN DE DELITOS de DIRECCIÓN GENERAL DE INVESTIGACIÓN                                                                                                                                     </t>
  </si>
  <si>
    <t>118057801</t>
  </si>
  <si>
    <t>DIRECCIÓN DE INVESTIGACIÓN POLICIAL</t>
  </si>
  <si>
    <t>211113070172001</t>
  </si>
  <si>
    <t xml:space="preserve">DIRECCIÓN DE INVESTIGACIÓN OLICIAL                                                                                                                                                                                                                        </t>
  </si>
  <si>
    <t>211113070173001</t>
  </si>
  <si>
    <t>118057901</t>
  </si>
  <si>
    <t>DIRECCIÓN DE RELACIONES INSTITUCIONALES</t>
  </si>
  <si>
    <t xml:space="preserve">DIRECCIÓN DE RELACIONES INSTITUCIONALES                                                                                                                                                                                                                   </t>
  </si>
  <si>
    <t>211113070200001</t>
  </si>
  <si>
    <t>118017701</t>
  </si>
  <si>
    <t>SUBSECRETARÍA DE PREVENCIÓN Y PARTICIPACIÓN CIUDADANA</t>
  </si>
  <si>
    <t>118017801</t>
  </si>
  <si>
    <t>Subproyecto de tipo C de GESTIÓN Y COORDINACIÓN INSTITUCIONAL de SUBSECRETARÍA DE PREVENCIÓN Y PARTICIPACIÓN CIUDADANA</t>
  </si>
  <si>
    <t>04U00601</t>
  </si>
  <si>
    <t>31</t>
  </si>
  <si>
    <t>PROGRAMA NACIONAL DE PREVENCIÓN DEL DELITO (PRONAPRED)</t>
  </si>
  <si>
    <t>JUAREZ</t>
  </si>
  <si>
    <t>39</t>
  </si>
  <si>
    <t>MONTERREY</t>
  </si>
  <si>
    <t>211123200102001</t>
  </si>
  <si>
    <t>112</t>
  </si>
  <si>
    <t>118045001</t>
  </si>
  <si>
    <t>AUDITORÍA SUPERIOR DEL ESTADO</t>
  </si>
  <si>
    <t>FISCALIZACIÓN</t>
  </si>
  <si>
    <t>Subproyecto de tipo C de OTROS SUBSIDIOS Y ASIGNACIONES de AUDITORÍA SUPERIOR DEL ESTADO</t>
  </si>
  <si>
    <t>211113070210001</t>
  </si>
  <si>
    <t>T40E18025</t>
  </si>
  <si>
    <t>118058001</t>
  </si>
  <si>
    <t>DIRECCIÓN DE PREVENCIÓN DEL DELITO</t>
  </si>
  <si>
    <t>PREVENCIÓN SOCIAL DEL DELITO Y VIOLENCIAS</t>
  </si>
  <si>
    <t xml:space="preserve">DIRECCIÓN DE PREVENCIÓN DEL DELITO                                                                                                                                                                                                                        </t>
  </si>
  <si>
    <t>Subproyecto de tipo C de ADMINISTRACIÓN DE RECURSOS Y SERVICIOS  PERSONALES de SUBSECRETARÍA DE PREVENCIÓN Y PARTICIPACIÓN CIUDADANA</t>
  </si>
  <si>
    <t>211113070230001</t>
  </si>
  <si>
    <t>118017901</t>
  </si>
  <si>
    <t>DIRECCIÓN DE ATENCIÓN INTEGRAL</t>
  </si>
  <si>
    <t>Subproyecto de tipo T de PREVENCIÓN SOCIAL DEL DELITO Y VIOLENCIAS de DIRECCIÓN DE ATENCIÓN INTEGRAL</t>
  </si>
  <si>
    <t>211113070300001</t>
  </si>
  <si>
    <t>118018001</t>
  </si>
  <si>
    <t>COMISARÍA DE PROTECCIÓN INSTITUCIONAL</t>
  </si>
  <si>
    <t>118018101</t>
  </si>
  <si>
    <t>Subproyecto de tipo C de GESTIÓN Y COORDINACIÓN INSTITUCIONAL de COMISARÍA DE PROTECCIÓN INSTITUCIONAL</t>
  </si>
  <si>
    <t>Subproyecto de tipo C de ADMINISTRACIÓN DE RECURSOS Y SERVICIOS  PERSONALES de COMISARÍA DE PROTECCIÓN INSTITUCIONAL</t>
  </si>
  <si>
    <t>211113070300900</t>
  </si>
  <si>
    <t>118018201</t>
  </si>
  <si>
    <t>SEGURIDAD GUBERNAMENTAL</t>
  </si>
  <si>
    <t>118018301</t>
  </si>
  <si>
    <t>Subproyecto de tipo C de GESTIÓN Y COORDINACIÓN INSTITUCIONAL de SEGURIDAD GUBERNAMENTAL</t>
  </si>
  <si>
    <t>Subproyecto de tipo C de ADMINISTRACIÓN DE RECURSOS Y SERVICIOS  PERSONALES de SEGURIDAD GUBERNAMENTAL</t>
  </si>
  <si>
    <t>211113070310001</t>
  </si>
  <si>
    <t>T40E23026</t>
  </si>
  <si>
    <t>118018401</t>
  </si>
  <si>
    <t>COMISARÍA DE CUSTODIA Y ESCOLTAS</t>
  </si>
  <si>
    <t>PROTECCIÓN INSTITUCIONAL</t>
  </si>
  <si>
    <t>Subproyecto de tipo T de PROTECCIÓN INSTITUCIONAL de COMISARÍA DE CUSTODIA Y ESCOLTAS</t>
  </si>
  <si>
    <t>211113070320001</t>
  </si>
  <si>
    <t>118018501</t>
  </si>
  <si>
    <t>COMISARÍA DE VIGILANCIA INSTITUCIONAL</t>
  </si>
  <si>
    <t>Subproyecto de tipo T de PROTECCIÓN INSTITUCIONAL de COMISARÍA DE VIGILANCIA INSTITUCIONAL</t>
  </si>
  <si>
    <t>39501</t>
  </si>
  <si>
    <t>PENAS, MULTAS, ACCESORIOS Y ACTUALIZACIONES</t>
  </si>
  <si>
    <t>211113070330001</t>
  </si>
  <si>
    <t>118018601</t>
  </si>
  <si>
    <t>COMISARÍA DE LA POLICÍA PROCESAL</t>
  </si>
  <si>
    <t>Subproyecto de tipo T de PROTECCIÓN INSTITUCIONAL de COMISARÍA DE LA POLICÍA PROCESAL</t>
  </si>
  <si>
    <t>211113070410001</t>
  </si>
  <si>
    <t>118018701</t>
  </si>
  <si>
    <t>AGENCIA DE ADMINISTRACIÓN PENITENCIARIA</t>
  </si>
  <si>
    <t>Subproyecto de tipo C de ADMINISTRACIÓN DE RECURSOS Y SERVICIOS  PERSONALES de AGENCIA DE ADMINISTRACIÓN PENITENCIARIA</t>
  </si>
  <si>
    <t>118018801</t>
  </si>
  <si>
    <t>Subproyecto de tipo C de GESTIÓN Y COORDINACIÓN INSTITUCIONAL de AGENCIA DE ADMINISTRACIÓN PENITENCIARIA</t>
  </si>
  <si>
    <t>211113070412001</t>
  </si>
  <si>
    <t>T43E18027</t>
  </si>
  <si>
    <t>118018901</t>
  </si>
  <si>
    <t>DIRECCIÓN DE REINSERCIÓN SOCIAL</t>
  </si>
  <si>
    <t>Subproyecto de tipo T de REINSERCIÓN SOCIAL de DIRECCIÓN DE REINSERCIÓN SOCIAL</t>
  </si>
  <si>
    <t>211113070413001</t>
  </si>
  <si>
    <t>T43E18028</t>
  </si>
  <si>
    <t>118019001</t>
  </si>
  <si>
    <t>CENTRO PREVENTIVO Y DE REINSERCIÓN SOCIAL TOPO CHICO</t>
  </si>
  <si>
    <t>OPERACIÓN DE LOS CENTROS DE REINSERCIÓN SOCIAL</t>
  </si>
  <si>
    <t>Subproyecto de tipo T de OPERACIÓN DE LOS CENTROS DE REINSERCIÓN SOCIAL de CENTRO PREVENTIVO Y DE REINSERCIÓN SOCIAL TOPO CHICO</t>
  </si>
  <si>
    <t>22102</t>
  </si>
  <si>
    <t>ALIMENTACIÓN INTERNOS DE CENTROS DE READAPTACIÓN SOCIAL</t>
  </si>
  <si>
    <t>25302</t>
  </si>
  <si>
    <t>MEDICINAS Y PRODUCTOS FARMACÉUTICOS PARA INTERNOS DE CERESO</t>
  </si>
  <si>
    <t>27102</t>
  </si>
  <si>
    <t>UNIFORMES PARA INTERNOS</t>
  </si>
  <si>
    <t>33901</t>
  </si>
  <si>
    <t>ATENCIÓN HOSPITALARIA A INTERNOS</t>
  </si>
  <si>
    <t>42430</t>
  </si>
  <si>
    <t>APORTACIÓN ESTATAL A MUNICIPIOS (IMPUESTO A LAS EROGACIONES EN JUEGOS POR APUESTAS)</t>
  </si>
  <si>
    <t>211113070414001</t>
  </si>
  <si>
    <t>118019101</t>
  </si>
  <si>
    <t>CENTRO DE REINSERCIÓN SOCIAL APODACA</t>
  </si>
  <si>
    <t>Subproyecto de tipo T de OPERACIÓN DE LOS CENTROS DE REINSERCIÓN SOCIAL de CENTRO DE REINSERCIÓN SOCIAL APODACA</t>
  </si>
  <si>
    <t>212113210015001</t>
  </si>
  <si>
    <t>356</t>
  </si>
  <si>
    <t>Q30E22256</t>
  </si>
  <si>
    <t>41601</t>
  </si>
  <si>
    <t>118052001</t>
  </si>
  <si>
    <t>TRASLADO DE PERSONAS EN EL SISTEMA DE TRANSPORTE COLECTIVO METRORREY</t>
  </si>
  <si>
    <t>Subproyecto de tipo Q de TRASLADO DE PERSONAS EN EL SISTEMA DE TRANSPORTE COLECTIVO METRORREY de SISTEMA DE TRANSPORTE COLECTIVO METRORREY</t>
  </si>
  <si>
    <t>211113070415001</t>
  </si>
  <si>
    <t>118019201</t>
  </si>
  <si>
    <t>CENTRO DE REINSERCIÓN SOCIAL CADEREYTA</t>
  </si>
  <si>
    <t>Subproyecto de tipo T de OPERACIÓN DE LOS CENTROS DE REINSERCIÓN SOCIAL de CENTRO DE REINSERCIÓN SOCIAL CADEREYTA</t>
  </si>
  <si>
    <t>211213210069001</t>
  </si>
  <si>
    <t>A01E22242</t>
  </si>
  <si>
    <t>118051201</t>
  </si>
  <si>
    <t>INSTITUTO REGISTRAL Y CATASTRAL DEL ESTADO DE NUEVO LEÓN</t>
  </si>
  <si>
    <t>SERVICIOS REGISTRALES Y CATASTRALES</t>
  </si>
  <si>
    <t>Subproyecto de tipo A de SERVICIOS REGISTRALES Y CATASTRALES de INSTITUTO REGISTRAL Y CATASTRAL DEL ESTADO DE NUEVO LEÓN</t>
  </si>
  <si>
    <t>211113070416001</t>
  </si>
  <si>
    <t>118019301</t>
  </si>
  <si>
    <t>CENTRO DE INTERNAMIENTO Y DE ADAPTACIÓN DE ADOLESCENTES INFRACTORES</t>
  </si>
  <si>
    <t>Subproyecto de tipo T de OPERACIÓN DE LOS CENTROS DE REINSERCIÓN SOCIAL de CENTRO DE INTERNAMIENTO Y DE ADAPTACIÓN DE ADOLESCENTES INFRACTORES</t>
  </si>
  <si>
    <t>42411</t>
  </si>
  <si>
    <t>FONDO DE ULTRACRECIMIENTO</t>
  </si>
  <si>
    <t>211113070421001</t>
  </si>
  <si>
    <t>118019401</t>
  </si>
  <si>
    <t>INSTITUCIÓN POLICIAL ESTATAL FUERZA CIVIL</t>
  </si>
  <si>
    <t>Subproyecto de tipo T de ESTRATEGIAS PARA LA REDUCCIÓN DEL ÍNDICE DELICTIVO de INSTITUCIÓN POLICIAL ESTATAL FUERZA CIVIL</t>
  </si>
  <si>
    <t xml:space="preserve">Subproyecto de tipo T de ESTRATEGIAS PARA LA REDUCCIÓN DEL ÍNDICE DELICTIVO de INSTITUCIÓN POLICIAL ESTATAL FUERZA CIVIL                                                                                                                                  </t>
  </si>
  <si>
    <t>211113070430001</t>
  </si>
  <si>
    <t>118019501</t>
  </si>
  <si>
    <t>DIRECCIÓN GENERAL DEL CENTRO DE COORDINACIÓN INTEGRAL DE CONTROL, COMANDO, COMUNICACIONES Y CÓMPUTO DEL ESTADO (C5)</t>
  </si>
  <si>
    <t>118019601</t>
  </si>
  <si>
    <t>Subproyecto de tipo C de GESTIÓN Y COORDINACIÓN INSTITUCIONAL de DIRECCIÓN GENERAL DEL CENTRO DE COORDINACIÓN INTEGRAL DE CONTROL, COMANDO, COMUNICACIONES Y CÓMPUTO DEL ESTADO (C5)</t>
  </si>
  <si>
    <t>Subproyecto de tipo C de ADMINISTRACIÓN DE RECURSOS Y SERVICIOS  PERSONALES de DIRECCIÓN GENERAL DEL CENTRO DE COORDINACIÓN INTEGRAL DE CONTROL, COMANDO, COMUNICACIONES Y CÓMPUTO DEL ESTADO (C5)</t>
  </si>
  <si>
    <t>T41E22030</t>
  </si>
  <si>
    <t>118058101</t>
  </si>
  <si>
    <t>SUB DIRECCIÓN DE APOYO</t>
  </si>
  <si>
    <t>ATENCIÓN DE LLAMADAS DE EMERGENCIA, VIGILANCIA Y REGULACIÓN DE INFORMACIÓN</t>
  </si>
  <si>
    <t>211113070431001</t>
  </si>
  <si>
    <t xml:space="preserve">SUBDIRECCIÓN DE APOYO                                                                                                                                                                                                                                     </t>
  </si>
  <si>
    <t>211113070432001</t>
  </si>
  <si>
    <t>118058201</t>
  </si>
  <si>
    <t>DIRECCIÓN DE OPERACIONES</t>
  </si>
  <si>
    <t xml:space="preserve">DIRECCIÓN DE OPERACIONES                                                                                                                                                                                                                                  </t>
  </si>
  <si>
    <t>118058301</t>
  </si>
  <si>
    <t>DIRECCIÓN DE SERVICIOS</t>
  </si>
  <si>
    <t>211113070433001</t>
  </si>
  <si>
    <t xml:space="preserve">DIRECCIÓN DE SERVICIOS                                                                                                                                                                                                                                    </t>
  </si>
  <si>
    <t>118058401</t>
  </si>
  <si>
    <t>DIRECCIÓN DE TECNOLOGÍA DE INFORMACIÓN Y COMUNICACIONES</t>
  </si>
  <si>
    <t>211113070434001</t>
  </si>
  <si>
    <t xml:space="preserve">DIRECCIÓN DE TECNOLOGÍA DE INFORMACIÓN Y TELECOMUNICACIONES                                                                                                                                                                                               </t>
  </si>
  <si>
    <t>211113070440001</t>
  </si>
  <si>
    <t>T43E99200</t>
  </si>
  <si>
    <t>118019701</t>
  </si>
  <si>
    <t>UNIDAD DE MEDIDAS CAUTELARES Y SUSPENSIÓN CONDICIONAL DEL PROCESO</t>
  </si>
  <si>
    <t>MEDIDAS CAUTELARES Y SUSPENSIÓN PROVISIONAL</t>
  </si>
  <si>
    <t>Subproyecto de tipo T de MEDIDAS CAUTELARES Y SUSPENSIÓN PROVISIONAL de UNIDAD DE MEDIDAS CAUTELARES Y SUSPENSIÓN CONDICIONAL DEL PROCESO</t>
  </si>
  <si>
    <t>118058501</t>
  </si>
  <si>
    <t>DIRECCIÓN DE EVALUACIÓN DE RIESGO</t>
  </si>
  <si>
    <t>211113070441001</t>
  </si>
  <si>
    <t xml:space="preserve">DIRECCIÓN DE EVALUACIÓN DE RIESGO                                                                                                                                                                                                                         </t>
  </si>
  <si>
    <t>118058601</t>
  </si>
  <si>
    <t>DIRECCIÓN DE SUPERVISIÓN DE MEDIDAS CAUTELARES Y SUSPENSIÓN CONDICIONAL DEL PROCESO</t>
  </si>
  <si>
    <t>211113070442001</t>
  </si>
  <si>
    <t xml:space="preserve">DIRECCIÓN DE SUPERVISIÓN DE MEDIDAS CAUTELARES Y SUSPENSIÓN CONDICIONAL DEL PROCESO                                                                                                                                                                       </t>
  </si>
  <si>
    <t>211113070443001</t>
  </si>
  <si>
    <t>118058701</t>
  </si>
  <si>
    <t>DIRECCIÓN DE VINCULACIÓN Y GESTIÓN DE SERVICIOS</t>
  </si>
  <si>
    <t xml:space="preserve">DIRECCIÓN DE VINCULACIÓN Y GESTIÓN DE SERVICIOS                                                                                                                                                                                                           </t>
  </si>
  <si>
    <t>211113070510001</t>
  </si>
  <si>
    <t>118019801</t>
  </si>
  <si>
    <t>COMISIÓN DE HONOR Y JUSTICIA</t>
  </si>
  <si>
    <t>118019901</t>
  </si>
  <si>
    <t>Subproyecto de tipo C de GESTIÓN Y COORDINACIÓN INSTITUCIONAL de COMISIÓN DE HONOR Y JUSTICIA</t>
  </si>
  <si>
    <t>Subproyecto de tipo C de ADMINISTRACIÓN DE RECURSOS Y SERVICIOS  PERSONALES de COMISIÓN DE HONOR Y JUSTICIA</t>
  </si>
  <si>
    <t>211113070520001</t>
  </si>
  <si>
    <t>118020001</t>
  </si>
  <si>
    <t>COMISIÓN DE CARRERA POLICIAL</t>
  </si>
  <si>
    <t>118020101</t>
  </si>
  <si>
    <t>Subproyecto de tipo C de APOYO INSTITUCIONAL A PROGRAMAS de COMISIÓN DE CARRERA POLICIAL</t>
  </si>
  <si>
    <t>Subproyecto de tipo C de ADMINISTRACIÓN DE RECURSOS Y SERVICIOS  PERSONALES de COMISIÓN DE CARRERA POLICIAL</t>
  </si>
  <si>
    <t>211113080100001</t>
  </si>
  <si>
    <t>256</t>
  </si>
  <si>
    <t>118020201</t>
  </si>
  <si>
    <t>OFICINA DEL C. SECRETARIO DE EDUCACIÓN</t>
  </si>
  <si>
    <t>OTROS SERVICIOS EDUCATIVOS Y ACTIVIDADES INHERENTES</t>
  </si>
  <si>
    <t>118020301</t>
  </si>
  <si>
    <t>Subproyecto de tipo C de GESTIÓN Y COORDINACIÓN INSTITUCIONAL de OFICINA DEL C. SECRETARIO DE EDUCACIÓN</t>
  </si>
  <si>
    <t>P26K99119</t>
  </si>
  <si>
    <t>217137802</t>
  </si>
  <si>
    <t>171161</t>
  </si>
  <si>
    <t>FIDEICOMISO PROMOTOR DE PROYECTOS ESTRATÉGICOS URBANOS (FIDEPROES)</t>
  </si>
  <si>
    <t>OFICIO PEI-0378/2017 FIDEPROES AMPLIACIÓN DEL CENTRO DE REINSERCIÓN SOCIAL APODACA</t>
  </si>
  <si>
    <t>M20E02199</t>
  </si>
  <si>
    <t>118020501</t>
  </si>
  <si>
    <t>SERVICIOS DE BECAS PARA EDUCACIÓN</t>
  </si>
  <si>
    <t>Subproyecto de tipo M de SERVICIOS DE BECAS PARA EDUCACIÓN de OFICINA DEL C. SECRETARIO DE EDUCACIÓN</t>
  </si>
  <si>
    <t>211113080100992</t>
  </si>
  <si>
    <t>M22E99088</t>
  </si>
  <si>
    <t>99S02901</t>
  </si>
  <si>
    <t>118053401</t>
  </si>
  <si>
    <t>FIDEICOMISO PROGRAMA ESCUELAS DE CALIDAD (PEC)</t>
  </si>
  <si>
    <t>ESCUELAS DE CALIDAD - FIDEICOMISO</t>
  </si>
  <si>
    <t>PROGRAMA ESCUELAS DE CALIDAD (PEC)</t>
  </si>
  <si>
    <t>FIDEICOMISO PROGRAMAS ESCUELAS DE CALIDAD (PEC)</t>
  </si>
  <si>
    <t>211113080100993</t>
  </si>
  <si>
    <t>118054301</t>
  </si>
  <si>
    <t>FIDEICOMISO DE EQUIPAMIENTO EDUCATIVO BP1018 (FIDEQUIPA)</t>
  </si>
  <si>
    <t>211113080200001</t>
  </si>
  <si>
    <t>118020601</t>
  </si>
  <si>
    <t>SUBSECRETARÍA DE PLANEACIÓN Y FINANZAS</t>
  </si>
  <si>
    <t>118020701</t>
  </si>
  <si>
    <t>Subproyecto de tipo C de APOYO INSTITUCIONAL A PROGRAMAS de SUBSECRETARÍA DE PLANEACION Y FINANZAS</t>
  </si>
  <si>
    <t>118020801</t>
  </si>
  <si>
    <t>Subproyecto de tipo C de GESTIÓN Y COORDINACIÓN INSTITUCIONAL de SUBSECRETARÍA DE PLANEACION Y FINANZAS</t>
  </si>
  <si>
    <t>211113080201001</t>
  </si>
  <si>
    <t>118020901</t>
  </si>
  <si>
    <t>DIRECCIÓN DE SELECCIÓN Y CONTRATACIÓN</t>
  </si>
  <si>
    <t>118021001</t>
  </si>
  <si>
    <t>Subproyecto de tipo C de APOYO INSTITUCIONAL A PROGRAMAS de DIRECCIÓN DE SELECCIÓN Y CONTRATACIÓN</t>
  </si>
  <si>
    <t>211113080202001</t>
  </si>
  <si>
    <t>118021101</t>
  </si>
  <si>
    <t>DIRECCIÓN DE NÓMINAS Y PRESTACIONES</t>
  </si>
  <si>
    <t>118021201</t>
  </si>
  <si>
    <t>Subproyecto de tipo C de APOYO INSTITUCIONAL A PROGRAMAS de DIRECCIÓN DE NÓMINAS Y PRESTACIONES</t>
  </si>
  <si>
    <t>33906</t>
  </si>
  <si>
    <t>118021301</t>
  </si>
  <si>
    <t>EXAMENES MÉDICOS</t>
  </si>
  <si>
    <t>Subproyecto de tipo M de SUELDOS Y PRESTACIONES AL MAGISTERIO ESTATAL de DIRECCIÓN DE NÓMINAS Y PRESTACIONES</t>
  </si>
  <si>
    <t>11302</t>
  </si>
  <si>
    <t>SUELDOS BASE MAGISTERIO</t>
  </si>
  <si>
    <t>12201</t>
  </si>
  <si>
    <t>INTERINATOS</t>
  </si>
  <si>
    <t>13202</t>
  </si>
  <si>
    <t>PRIMA VACACIONAL MAGISTERIO</t>
  </si>
  <si>
    <t>13204</t>
  </si>
  <si>
    <t>AGUINALDO MAGISTERIO</t>
  </si>
  <si>
    <t>14102</t>
  </si>
  <si>
    <t>APORTACIONES PARA EL SERVICIO MÉDICO DEL MAGISTERIO</t>
  </si>
  <si>
    <t>14104</t>
  </si>
  <si>
    <t>APORTACIONES PARA PRESTACIONES DIVERSAS DEL MAGISTERIO</t>
  </si>
  <si>
    <t>14202</t>
  </si>
  <si>
    <t>APORTACIONES PARA VIVIENDA DEL MAGISTERIO</t>
  </si>
  <si>
    <t>14302</t>
  </si>
  <si>
    <t>APORTACIONES PARA JUBILACIONES Y PENSIONES DEL MAGISTERIO</t>
  </si>
  <si>
    <t>15503</t>
  </si>
  <si>
    <t>PRESTACIONES BONOS PARA LIBROS</t>
  </si>
  <si>
    <t>17103</t>
  </si>
  <si>
    <t>COMPENSACIONES PUNTUALIDAD Y ASISTENCIA</t>
  </si>
  <si>
    <t>211113080202201</t>
  </si>
  <si>
    <t>M21E99087</t>
  </si>
  <si>
    <t>118021501</t>
  </si>
  <si>
    <t>ESCUELA NORMAL SUPERIOR</t>
  </si>
  <si>
    <t>ESCUELA NORMAL SUPERIOR - PROFESIONALIZACIÓN DEL MAGISTERIO</t>
  </si>
  <si>
    <t>Subproyecto de tipo M de ESCUELA NORMAL SUPERIOR - PROFESIONALIZACIÓN DEL MAGISTERIO de ESCUELA NORMAL SUPERIOR</t>
  </si>
  <si>
    <t>15504</t>
  </si>
  <si>
    <t>CURSOS INTENSIVOS</t>
  </si>
  <si>
    <t>211113080203001</t>
  </si>
  <si>
    <t>118021701</t>
  </si>
  <si>
    <t>DIRECCIÓN DE RELACIONES LABORALES</t>
  </si>
  <si>
    <t>Subproyecto de tipo C de APOYO INSTITUCIONAL A PROGRAMAS de DIRECCIÓN DE RELACIONES LABORALES</t>
  </si>
  <si>
    <t>211113080204001</t>
  </si>
  <si>
    <t>118061501</t>
  </si>
  <si>
    <t>COORDINACIÓN DE ESTUDIOS TÉCNICOS</t>
  </si>
  <si>
    <t xml:space="preserve">COORDINACIÓN DE ESTUDIOS TÉCNICOS                                                                                                                                                                                                                         </t>
  </si>
  <si>
    <t>211113080300001</t>
  </si>
  <si>
    <t>118021801</t>
  </si>
  <si>
    <t>SUBSECRETARÍA DE EDUCACIÓN BÁSICA</t>
  </si>
  <si>
    <t>Subproyecto de tipo C de ADMINISTRACIÓN DE RECURSOS Y SERVICIOS  PERSONALES de SUBSECRETARÍA DE EDUCACIÓN BÁSICA</t>
  </si>
  <si>
    <t>211113120220001</t>
  </si>
  <si>
    <t>J15E11052</t>
  </si>
  <si>
    <t>44501</t>
  </si>
  <si>
    <t>118036601</t>
  </si>
  <si>
    <t>DIRECCIÓN DE ATENCIÓN A GRUPOS VULNERABLES</t>
  </si>
  <si>
    <t>VINCULACIÓN CON ORGANIZACIONES DE LA SOCIEDAD CIVIL (OSC)</t>
  </si>
  <si>
    <t>AYUDAS SOCIALES A INSTITUCIONES SIN FINES DE LUCRO</t>
  </si>
  <si>
    <t>Subproyecto de tipo J de VINCULACIÓN CON ORGANIZACIONES DE LA SOC CIVIL (OSC) de DIRECCIÓN DE ATENCIÓN A GRUPOS VULNERABLES</t>
  </si>
  <si>
    <t>211113080300900</t>
  </si>
  <si>
    <t>M21E99090</t>
  </si>
  <si>
    <t>118053001</t>
  </si>
  <si>
    <t>FIDEICOMISO 62364 INNOVEC NUEVO LEÓN</t>
  </si>
  <si>
    <t>ENSEÑANZA VIVENCIAL INDAGATORIA DE LA CIENCIA</t>
  </si>
  <si>
    <t>FIDEICOMISO 62364 INNOVEC  NUEVO LEÓN</t>
  </si>
  <si>
    <t>211113080300901</t>
  </si>
  <si>
    <t>M22E99275</t>
  </si>
  <si>
    <t>118052601</t>
  </si>
  <si>
    <t>FIDEICOMISO BP3417</t>
  </si>
  <si>
    <t>APOYO TEMPORAL AL SERVICIO EDUCATIVO DEL ESTADO</t>
  </si>
  <si>
    <t>99X00901</t>
  </si>
  <si>
    <t>IMPUESTO SOBRE NÓMINA</t>
  </si>
  <si>
    <t>211113080301001</t>
  </si>
  <si>
    <t>M20E02032</t>
  </si>
  <si>
    <t>118021901</t>
  </si>
  <si>
    <t>DIRECCIÓN DE EDUCACIÓN INICIAL</t>
  </si>
  <si>
    <t>SERVICIOS DE EDUCACIÓN BÁSICA</t>
  </si>
  <si>
    <t>Subproyecto de tipo M de SERVICIOS DE EDUCACIÓN BÁSICA de DIRECCIÓN DE EDUCACIÓN INICIAL</t>
  </si>
  <si>
    <t>J15F99053</t>
  </si>
  <si>
    <t>44101</t>
  </si>
  <si>
    <t>118036801</t>
  </si>
  <si>
    <t>PROGRAMA DE INCLUSIÓN SOCIAL     </t>
  </si>
  <si>
    <t>AYUDAS SOCIALES A PERSONAS</t>
  </si>
  <si>
    <t>Subproyecto de tipo J de BRIGADAS IMPULSO CIUDADANO de DIRECCIÓN DE ATENCIÓN A GRUPOS VULNERABLES</t>
  </si>
  <si>
    <t>211113080302001</t>
  </si>
  <si>
    <t>118022001</t>
  </si>
  <si>
    <t>DIRECCIÓN DE EDUCACIÓN PREESCOLAR</t>
  </si>
  <si>
    <t>Subproyecto de tipo M de SERVICIOS DE EDUCACIÓN BÁSICA de DIRECCIÓN DE EDUCACIÓN PREESCOLAR</t>
  </si>
  <si>
    <t>211113080303001</t>
  </si>
  <si>
    <t>118022101</t>
  </si>
  <si>
    <t>DIRECCIÓN DE EDUCACIÓN PRIMARIA</t>
  </si>
  <si>
    <t>Subproyecto de tipo M de SERVICIOS DE EDUCACIÓN BÁSICA de DIRECCIÓN DE EDUCACIÓN PRIMARIA</t>
  </si>
  <si>
    <t>211213210016001</t>
  </si>
  <si>
    <t>372</t>
  </si>
  <si>
    <t>118047201</t>
  </si>
  <si>
    <t>FIDEICOMISO TURISMO NUEVO LEÓN</t>
  </si>
  <si>
    <t>HOTELES Y RESTAURANTES</t>
  </si>
  <si>
    <t>Subproyecto de tipo C de OTROS SUBSIDIOS Y ASIGNACIONES de FIDEICOMISO TURISMO NUEVO LEÓN</t>
  </si>
  <si>
    <t>211113080304001</t>
  </si>
  <si>
    <t>118022201</t>
  </si>
  <si>
    <t>DIRECCIÓN DE EDUCACIÓN SECUNDARIA</t>
  </si>
  <si>
    <t>Subproyecto de tipo M de SERVICIOS DE EDUCACIÓN BÁSICA de DIRECCIÓN DE EDUCACIÓN SECUNDARIA</t>
  </si>
  <si>
    <t>211113080305001</t>
  </si>
  <si>
    <t>118022301</t>
  </si>
  <si>
    <t>COORDINACIÓN DE IDIOMAS</t>
  </si>
  <si>
    <t>Subproyecto de tipo M de SERVICIOS DE EDUCACIÓN BÁSICA de COORDINACIÓN DE IDIOMAS</t>
  </si>
  <si>
    <t>211113080306001</t>
  </si>
  <si>
    <t>118022401</t>
  </si>
  <si>
    <t>COORDINACIÓN DE TECNOLOGÍA EDUCATIVA</t>
  </si>
  <si>
    <t>Subproyecto de tipo M de SERVICIOS DE EDUCACIÓN BÁSICA de COORDINACIÓN DE TECNOLOGÍA EDUCATIVA</t>
  </si>
  <si>
    <t>211113080307001</t>
  </si>
  <si>
    <t>118022501</t>
  </si>
  <si>
    <t>DIRECCIÓN DE EDUCACIÓN FÍSICA Y DEPORTES</t>
  </si>
  <si>
    <t>Subproyecto de tipo M de SERVICIOS DE EDUCACIÓN BÁSICA de DIRECCIÓN DE EDUCACIÓN FÍSICA Y DEPORTES</t>
  </si>
  <si>
    <t xml:space="preserve">Subproyecto de tipo M de SERVICIOS DE EDUCACIÓN BÁSICA de DIRECCIÓN DE EDUCACIÓN FÍSICA Y DEPORTES                                                                                                                                                        </t>
  </si>
  <si>
    <t>211113080308001</t>
  </si>
  <si>
    <t>118022601</t>
  </si>
  <si>
    <t>DIRECCIÓN DE EDUCACIÓN EXTRAESCOLAR</t>
  </si>
  <si>
    <t>Subproyecto de tipo M de SERVICIOS DE EDUCACIÓN BÁSICA de DIRECCIÓN DE EDUCACIÓN EXTRAESCOLAR</t>
  </si>
  <si>
    <t xml:space="preserve">Subproyecto de tipo M de SERVICIOS DE EDUCACIÓN BÁSICA de DIRECCIÓN DE EDUCACIÓN EXTRAESCOLAR                                                                                                                                                             </t>
  </si>
  <si>
    <t>211113080309001</t>
  </si>
  <si>
    <t>118022701</t>
  </si>
  <si>
    <t>DIRECCIÓN DE EDUCACIÓN ESPECIAL</t>
  </si>
  <si>
    <t>Subproyecto de tipo M de SERVICIOS DE EDUCACIÓN BÁSICA de DIRECCIÓN DE EDUCACIÓN ESPECIAL</t>
  </si>
  <si>
    <t>211113080310001</t>
  </si>
  <si>
    <t>118022901</t>
  </si>
  <si>
    <t>DIRECCIÓN DE PARTICIPACIÓN SOCIAL</t>
  </si>
  <si>
    <t>Subproyecto de tipo C de APOYO INSTITUCIONAL A PROGRAMAS de DIRECCIÓN DE PARTICIPACIÓN SOCIAL</t>
  </si>
  <si>
    <t>118022801</t>
  </si>
  <si>
    <t xml:space="preserve">Subproyecto de tipo C de ADMINISTRACIÓN DE RECURSOS Y SERVICIOS  PERSONALES de DIRECCIÓN DE PARTICIPACIÓN SOCIAL                                                                                                                                          </t>
  </si>
  <si>
    <t>211113080400001</t>
  </si>
  <si>
    <t>118023001</t>
  </si>
  <si>
    <t>SUBSECRETARÍA DE DESARROLLO MAGISTERIAL</t>
  </si>
  <si>
    <t>118023101</t>
  </si>
  <si>
    <t>Subproyecto de tipo C de GESTIÓN Y COORDINACIÓN INSTITUCIONAL de SUBSECRETARÍA DE DESARROLLO MAGISTERIAL</t>
  </si>
  <si>
    <t>211113080401001</t>
  </si>
  <si>
    <t>M21E20031</t>
  </si>
  <si>
    <t>118023201</t>
  </si>
  <si>
    <t>DIRECCIÓN DE INSTITUCIONES FORMADORAS DE DOCENTES</t>
  </si>
  <si>
    <t>SERVICIOS Y APOYOS PARA EL MAGISTERIO</t>
  </si>
  <si>
    <t>Subproyecto de tipo M de SERVICIOS Y APOYOS PARA EL MAGISTERIO de DIRECCIÓN DE INSTITUCIONES FORMADORAS DE DOCENTES</t>
  </si>
  <si>
    <t>211113080402001</t>
  </si>
  <si>
    <t>118023301</t>
  </si>
  <si>
    <t>DIRECCIÓN DE CENTROS DE CAPACITACIÓN DEL MAGISTERIO</t>
  </si>
  <si>
    <t>Subproyecto de tipo M de SERVICIOS Y APOYOS PARA EL MAGISTERIO de DIRECCIÓN DE CENTROS DE CAPACITACIÓN DEL MAGISTERIO</t>
  </si>
  <si>
    <t>211113080403001</t>
  </si>
  <si>
    <t>118023401</t>
  </si>
  <si>
    <t>DIRECCIÓN DE CARRERA MAGISTERIAL</t>
  </si>
  <si>
    <t>Subproyecto de tipo M de SERVICIOS Y APOYOS PARA EL MAGISTERIO de DIRECCIÓN DE CARRERA MAGISTERIAL</t>
  </si>
  <si>
    <t>211113080404001</t>
  </si>
  <si>
    <t>255</t>
  </si>
  <si>
    <t>M20E18033</t>
  </si>
  <si>
    <t>118023501</t>
  </si>
  <si>
    <t>COORDINACIÓN DEL SISTEMA ESTATAL DE EDUCACIÓN PARA ADULTOS</t>
  </si>
  <si>
    <t>EDUCACIÓN PARA ADULTOS</t>
  </si>
  <si>
    <t>SERVICIOS EDUCATIVOS PARA ADULTOS</t>
  </si>
  <si>
    <t>Subproyecto de tipo M de SERVICIOS EDUCATIVOS PARA ADULTOS de COORDINACIÓN DEL SISTEMA ESTATAL DE EDUCACIÓN PARA ADULTOS</t>
  </si>
  <si>
    <t>211113080405001</t>
  </si>
  <si>
    <t>118059001</t>
  </si>
  <si>
    <t>COORDINACIÓN DE PROYECTOS DE INVESTIGACIÓN E INNOVACIÓN</t>
  </si>
  <si>
    <t xml:space="preserve">COORDINACIÓN DE PROYECTOS DE INVESTIGACIÓN E INNOVACIÓN                                                                                                                                                                                                   </t>
  </si>
  <si>
    <t>211113080500001</t>
  </si>
  <si>
    <t>118023601</t>
  </si>
  <si>
    <t>DIRECCIÓN GENERAL DE ADMINISTRACIÓN Y FINANZAS</t>
  </si>
  <si>
    <t>118023701</t>
  </si>
  <si>
    <t>Subproyecto de tipo C de APOYO INSTITUCIONAL A PROGRAMAS de DIRECCIÓN GENERAL DE ADMINISTRACIÓN Y FINANZAS</t>
  </si>
  <si>
    <t>31302</t>
  </si>
  <si>
    <t>AGUA EDIFICIOS ESCOLARES</t>
  </si>
  <si>
    <t>211213210008001</t>
  </si>
  <si>
    <t>O25E22234</t>
  </si>
  <si>
    <t>118046701</t>
  </si>
  <si>
    <t>MUSEO DE HISTORIA MEXICANA</t>
  </si>
  <si>
    <t>3 MUSEOS</t>
  </si>
  <si>
    <t>Subproyecto de tipo O de 3 MUSEOS de MUSEO DE HISTORIA MEXICANA</t>
  </si>
  <si>
    <t>211113080501001</t>
  </si>
  <si>
    <t>118023901</t>
  </si>
  <si>
    <t>DIRECCIÓN DE ADMINISTRACIÓN FINANCIERA Y CONTABILIDAD</t>
  </si>
  <si>
    <t>Subproyecto de tipo C de APOYO INSTITUCIONAL A PROGRAMAS de DIRECCIÓN DE ADMINISTRACIÓN FINANCIERA Y CONTABILIDAD</t>
  </si>
  <si>
    <t>211113080502001</t>
  </si>
  <si>
    <t>118024101</t>
  </si>
  <si>
    <t>Subproyecto de tipo C de APOYO INSTITUCIONAL A PROGRAMAS de DIRECCIÓN DE INFORMÁTICA</t>
  </si>
  <si>
    <t>211113080503001</t>
  </si>
  <si>
    <t>118024301</t>
  </si>
  <si>
    <t>DIRECCIÓN DE ADMINISTRACIÓN CENTRAL</t>
  </si>
  <si>
    <t>Subproyecto de tipo C de APOYO INSTITUCIONAL A PROGRAMAS de DIRECCIÓN DE ADMINISTRACIÓN CENTRAL</t>
  </si>
  <si>
    <t>211113080600001</t>
  </si>
  <si>
    <t>118024403</t>
  </si>
  <si>
    <t>DIRECCIÓN GENERAL DE PLANEACIÓN Y COORDINACIÓN EDUCATIVA</t>
  </si>
  <si>
    <t>M22U99085</t>
  </si>
  <si>
    <t>12202</t>
  </si>
  <si>
    <t>118024401</t>
  </si>
  <si>
    <t>PREMIO AL MÉRITO ESCOLAR Y DOCENTE</t>
  </si>
  <si>
    <t>SUELDOS BASE AL PERSONAL EVENTUAL</t>
  </si>
  <si>
    <t>Subproyecto de tipo M de PREMIO AL MÉRITO ESCOLAR Y DOCENTE de DIRECCIÓN GENERAL DE PLANEACIÓN Y COORDINACIÓN EDUCATIVA</t>
  </si>
  <si>
    <t>31102</t>
  </si>
  <si>
    <t>ENERGÍA ELÉCTRICA EDIFICIOS ESCOLARES</t>
  </si>
  <si>
    <t>31202</t>
  </si>
  <si>
    <t>GAS EDIFICIOS ESCOLARES</t>
  </si>
  <si>
    <t>J15S14050</t>
  </si>
  <si>
    <t>118037201</t>
  </si>
  <si>
    <t>INCLUSIÓN PARA MUJERES JEFAS DE FAMILIA</t>
  </si>
  <si>
    <t>Subproyecto de tipo J de INCLUSIÓN PARA MUJERES JEFAS DE FAMILIA de DIRECCIÓN DE ATENCIÓN A GRUPOS VULNERABLES</t>
  </si>
  <si>
    <t>211113080601001</t>
  </si>
  <si>
    <t>118024601</t>
  </si>
  <si>
    <t>DIRECCIÓN DE PROGRAMACIÓN Y PRESUPUESTO</t>
  </si>
  <si>
    <t>Subproyecto de tipo C de APOYO INSTITUCIONAL A PROGRAMAS de DIRECCIÓN DE PROGRAMACIÓN Y PRESUPUESTO</t>
  </si>
  <si>
    <t>211113080602001</t>
  </si>
  <si>
    <t>118024801</t>
  </si>
  <si>
    <t>DIRECCIÓN DE CALIDAD EDUCATIVA</t>
  </si>
  <si>
    <t>Subproyecto de tipo C de APOYO INSTITUCIONAL A PROGRAMAS de DIRECCIÓN DE CALIDAD EDUCATIVA</t>
  </si>
  <si>
    <t>211113080603001</t>
  </si>
  <si>
    <t>118061601</t>
  </si>
  <si>
    <t>COORDINACIÓN DE ESTADÍSTICA</t>
  </si>
  <si>
    <t xml:space="preserve">COORDINACIÓN DE ESTADÍSTICA                                                                                                                                                                                                                               </t>
  </si>
  <si>
    <t>211113080604001</t>
  </si>
  <si>
    <t>118025001</t>
  </si>
  <si>
    <t>118058901</t>
  </si>
  <si>
    <t>COORDINACIÓN DE PROGRAMAS COMPENSATORIOS</t>
  </si>
  <si>
    <t>211113080606001</t>
  </si>
  <si>
    <t xml:space="preserve">COORDINACIÓN DE PROGRAMAS COMPENSATORIOS                                                                                                                                                                                                                  </t>
  </si>
  <si>
    <t>211113080700001</t>
  </si>
  <si>
    <t>118025101</t>
  </si>
  <si>
    <t>SUBSECRETARÍA DE EDUCACIÓN MEDIA SUPERIOR Y SUPERIOR</t>
  </si>
  <si>
    <t>118025201</t>
  </si>
  <si>
    <t>Subproyecto de tipo C de GESTIÓN Y COORDINACIÓN INSTITUCIONAL de SUBSECRETARÍA DE EDUCACIÓN MEDIA SUPERIOR Y SUPERIOR</t>
  </si>
  <si>
    <t>211113080701001</t>
  </si>
  <si>
    <t>M20E11035</t>
  </si>
  <si>
    <t>118025301</t>
  </si>
  <si>
    <t>DIRECCIÓN DE EDUCACIÓN SUPERIOR</t>
  </si>
  <si>
    <t>SERVICIOS DE EDUCACIÓN SUPERIOR</t>
  </si>
  <si>
    <t>Subproyecto de tipo M de SERVICIOS DE EDUCACIÓN SUPERIOR de DIRECCIÓN DE EDUCACIÓN SUPERIOR</t>
  </si>
  <si>
    <t>211113080702001</t>
  </si>
  <si>
    <t>252</t>
  </si>
  <si>
    <t>M20E11034</t>
  </si>
  <si>
    <t>118025401</t>
  </si>
  <si>
    <t>DIRECCIÓN DE EDUCACIÓN MEDIA SUPERIOR</t>
  </si>
  <si>
    <t>EDUCACIÓN MEDIA SUPERIOR</t>
  </si>
  <si>
    <t>SERVICIOS DE EDUCACIÓN MEDIA SUPERIOR</t>
  </si>
  <si>
    <t>Subproyecto de tipo M de SERVICIOS DE EDUCACIÓN MEDIA SUPERIOR de DIRECCIÓN DE EDUCACIÓN MEDIA SUPERIOR</t>
  </si>
  <si>
    <t>PREPARATORIA ABIERTA</t>
  </si>
  <si>
    <t>99U07904</t>
  </si>
  <si>
    <t>TELEBACHILLERATO COMUNITARIO</t>
  </si>
  <si>
    <t xml:space="preserve">Subproyecto de tipo M de SERVICIOS DE EDUCACIÓN MEDIA SUPERIOR de DIRECCIÓN DE EDUCACIÓN MEDIA SUPERIOR                                                                                                                                                   </t>
  </si>
  <si>
    <t>16</t>
  </si>
  <si>
    <t>EJERCICIO 2016</t>
  </si>
  <si>
    <t>45</t>
  </si>
  <si>
    <t>APOYOS PARA LA OPERACIÓN DEL HOSPITAL DE MONTEMORELOS</t>
  </si>
  <si>
    <t>231</t>
  </si>
  <si>
    <t>L19E18272</t>
  </si>
  <si>
    <t>118045901</t>
  </si>
  <si>
    <t>PRESTACIÓN DE SERVICIOS DE SALUD A LA COMUNIDAD</t>
  </si>
  <si>
    <t>PREVENCIÓN Y CONTROL DE ENFERMEDADES</t>
  </si>
  <si>
    <t>Subproyecto de tipo L de PREVENCIÓN Y CONTROL DE ENFERMEDADES de SERVICIOS DE SALUD</t>
  </si>
  <si>
    <t>234</t>
  </si>
  <si>
    <t>118045801</t>
  </si>
  <si>
    <t>RECTORÍA DEL SISTEMA DE SALUD</t>
  </si>
  <si>
    <t>Subproyecto de tipo C de APOYO INSTITUCIONAL A PROGRAMAS de SERVICIOS DE SALUD</t>
  </si>
  <si>
    <t>211213210006001</t>
  </si>
  <si>
    <t>M20E02206</t>
  </si>
  <si>
    <t>118046501</t>
  </si>
  <si>
    <t>COLEGIO DE ESTUDIOS CIENTÍFICOS Y TENOLÓGICOS (CECYTE)</t>
  </si>
  <si>
    <t>CECYTE NL EDUCACIÓN TECNOLÓGICA</t>
  </si>
  <si>
    <t>Subproyecto de tipo M de CECYTE NL EDUCACIÓN TECNOLÓGICA de COLEGIO DE ESTUDIOS CIENTÍFICOS Y TENOLÓGICOS (CECYTE)</t>
  </si>
  <si>
    <t>211113080703001</t>
  </si>
  <si>
    <t>118025501</t>
  </si>
  <si>
    <t>DIRECCIÓN DE ACREDITACIÓN, CERTIFICACIÓN Y CONTROL ESCOLAR</t>
  </si>
  <si>
    <t>118025601</t>
  </si>
  <si>
    <t>Subproyecto de tipo C de APOYO INSTITUCIONAL A PROGRAMAS de DIRECCIÓN DE ACREDITACIÓN, CERTIFICACIÓN Y CONTROL ESCOLAR</t>
  </si>
  <si>
    <t>118059101</t>
  </si>
  <si>
    <t>COORDINACIÓN DEL PROYECTO DE MODERNIZACIÓN DE LA EDUCACIÓN TÉCNICA Y CAPACITACIÓN (PMETYC)</t>
  </si>
  <si>
    <t>211113080704001</t>
  </si>
  <si>
    <t xml:space="preserve">COORDINACIÓN DEL PROYECTO DE MODERNIZACIÓN DE LA EDUCACIÓN TÉCNICA Y CAPACITACIÓN ( PMETYC)                                                                                                                                                               </t>
  </si>
  <si>
    <t>211113080800001</t>
  </si>
  <si>
    <t>118025801</t>
  </si>
  <si>
    <t>DIRECCIÓN GENERAL DE LA OFICINA DEL C. SECRETARIO</t>
  </si>
  <si>
    <t>Subproyecto de tipo C de APOYO INSTITUCIONAL A PROGRAMAS de DIRECCIÓN GENERAL DE LA OFICINA DEL C. SECRETARIO</t>
  </si>
  <si>
    <t>211113080801001</t>
  </si>
  <si>
    <t>118026001</t>
  </si>
  <si>
    <t>DIRECCIÓN DE COMUNICACIÓN Y PRENSA</t>
  </si>
  <si>
    <t>Subproyecto de tipo C de APOYO INSTITUCIONAL A PROGRAMAS de DIRECCIÓN DE COMUNICACIÓN Y PRENSA</t>
  </si>
  <si>
    <t>211113080802001</t>
  </si>
  <si>
    <t>118026201</t>
  </si>
  <si>
    <t>DIRECCIÓN DE CONTROL Y GESTIÓN</t>
  </si>
  <si>
    <t>Subproyecto de tipo C de APOYO INSTITUCIONAL A PROGRAMAS de DIRECCIÓN DE CONTROL Y GESTIÓN</t>
  </si>
  <si>
    <t>211113080803001</t>
  </si>
  <si>
    <t>118059201</t>
  </si>
  <si>
    <t>COORDINACIÓN DE ORGANISMOS DESCENTRALIZADOS Y DESCONCENTRADOS</t>
  </si>
  <si>
    <t xml:space="preserve">COORDINACIÓN DE ORGANISMOS DESCENTRALIZADOS Y DESCONCENTRADOS                                                                                                                                                                                             </t>
  </si>
  <si>
    <t>211113080804001</t>
  </si>
  <si>
    <t>118026401</t>
  </si>
  <si>
    <t>SECRETARÍA PARTICULAR DE LA SECRETARÍA</t>
  </si>
  <si>
    <t>Subproyecto de tipo C de APOYO INSTITUCIONAL A PROGRAMAS de SECRETARÍA PARTICULAR DE LA SECRETARÍA</t>
  </si>
  <si>
    <t>211113080805001</t>
  </si>
  <si>
    <t>118026601</t>
  </si>
  <si>
    <t>DIRECCIÓN DE RECURSOS MATERIALES Y SERVICIOS</t>
  </si>
  <si>
    <t>Subproyecto de tipo C de APOYO INSTITUCIONAL A PROGRAMAS de DIRECCIÓN DE RECURSOS MATERIALES Y SERVICIOS</t>
  </si>
  <si>
    <t>35102</t>
  </si>
  <si>
    <t>CONSERVACIÓN Y MANTENIMIENTO MENOR DE EDIFICIOS ESCOLARES</t>
  </si>
  <si>
    <t>211113080806001</t>
  </si>
  <si>
    <t>118026801</t>
  </si>
  <si>
    <t>COORDINACIÓN DE UNIDADES REGIONALES</t>
  </si>
  <si>
    <t>Subproyecto de tipo C de APOYO INSTITUCIONAL A PROGRAMAS de COORDINACIÓN DE UNIDADES REGIONALES</t>
  </si>
  <si>
    <t>211113080900001</t>
  </si>
  <si>
    <t>118027001</t>
  </si>
  <si>
    <t>DIRECCIÓN GENERAL DE EVALUACIÓN EDUCATIVA</t>
  </si>
  <si>
    <t>Subproyecto de tipo C de APOYO INSTITUCIONAL A PROGRAMAS de DIRECCIÓN GENERAL DE EVALUACIÓN EDUCATIVA</t>
  </si>
  <si>
    <t>211113081000001</t>
  </si>
  <si>
    <t>118027101</t>
  </si>
  <si>
    <t>Subproyecto de tipo A de GESTIÓN Y ASUNTOS JURÍDICOS de DIRECCIÓN JURÍDICA</t>
  </si>
  <si>
    <t>211113081100001</t>
  </si>
  <si>
    <t>118027201</t>
  </si>
  <si>
    <t>CENTRO ESTATAL DE BECAS</t>
  </si>
  <si>
    <t>Subproyecto de tipo M de SERVICIOS DE BECAS PARA EDUCACIÓN de CENTRO ESTATAL DE BECAS</t>
  </si>
  <si>
    <t>211213210076001</t>
  </si>
  <si>
    <t>T41E02217</t>
  </si>
  <si>
    <t>118051301</t>
  </si>
  <si>
    <t>UNIVERSIDAD DE CIENCIAS DE LA SEGURIDAD</t>
  </si>
  <si>
    <t>PROFESIONALIZACIÓN DEL SISTEMA INTEGRAL DE SEGURIDAD PÚBLICA</t>
  </si>
  <si>
    <t>Subproyecto de tipo T de PROFESIONALIZACIÓN DEL SISTEMA INTEGRAL DE SEGURIDAD PÚBLICA de UNIVERSIDAD DE CIENCIAS DE LA SEGURIDAD</t>
  </si>
  <si>
    <t>211113081200001</t>
  </si>
  <si>
    <t>118027301</t>
  </si>
  <si>
    <t>COORDINACIÓN DEL INSTITUTO DE SALUD MENTAL</t>
  </si>
  <si>
    <t>118027401</t>
  </si>
  <si>
    <t>Subproyecto de tipo C de APOYO INSTITUCIONAL A PROGRAMAS de COORDINACIÓN DEL INSTITUTO DE SALUD MENTAL</t>
  </si>
  <si>
    <t>211113081300001</t>
  </si>
  <si>
    <t>118027601</t>
  </si>
  <si>
    <t>UNIVERSIDAD CIUDADANA</t>
  </si>
  <si>
    <t>Subproyecto de tipo C de APOYO INSTITUCIONAL A PROGRAMAS de UNIVERSIDAD CIUDADANA</t>
  </si>
  <si>
    <t>21201</t>
  </si>
  <si>
    <t>MATERIALES Y ÚTILES DE IMPRESIÓN Y REPRODUCCIÓN</t>
  </si>
  <si>
    <t>36201</t>
  </si>
  <si>
    <t>DIFUSIÓN POR RADIO, TELEVISIÓN Y OTROS MEDIOS DE MENSAJES COMERCIALES PARA PROMOVER LA VENTA DE BIENES O SERVICIOS</t>
  </si>
  <si>
    <t>36601</t>
  </si>
  <si>
    <t>SERVICIO DE CREACIÓN Y DIFUSIÓN DE CONTENIDO EXCLUSIVAMENTE A TRAVÉS DE INTERNET</t>
  </si>
  <si>
    <t>M20E18279</t>
  </si>
  <si>
    <t>118027701</t>
  </si>
  <si>
    <t>APOYOS PARA EL CRECIMIENTO DE LA OFERTA EDUCATIVA</t>
  </si>
  <si>
    <t>Subproyecto de tipo M de APOYOS PARA EL CRECIMIENTO DE LA OFERTA EDUCATIVA de UNIVERSIDAD CIUDADANA</t>
  </si>
  <si>
    <t>211113081400902</t>
  </si>
  <si>
    <t>118027901</t>
  </si>
  <si>
    <t>COLEGIO DE BACHILLERES MODALIDAD MILITARIZADA "GRAL. MARIANO ESCOBEDO"  UNIDAD SAN BERNABÉ</t>
  </si>
  <si>
    <t>Subproyecto de tipo C de APOYO INSTITUCIONAL A PROGRAMAS de COLEGIO DE BACHILLERATO MODALIDAD MILITARIZADA</t>
  </si>
  <si>
    <t>36301</t>
  </si>
  <si>
    <t>SERVICIOS DE CREATIVIDAD, REPRODUCCIÓN Y PRODUCCIÓN DE PUBLICIDAD, EXCEPTO INTERNET</t>
  </si>
  <si>
    <t>D05K99187</t>
  </si>
  <si>
    <t>217133203</t>
  </si>
  <si>
    <t>180532</t>
  </si>
  <si>
    <t>SISTEMA DE RADIO Y TELEVISIÓN DE NUEVO LEÓN</t>
  </si>
  <si>
    <t>OFICIO PEI-0332/2017 SISTEMA DE RADIO Y TELEVISION  DE N.L. ACTUALIZACION Y MODERNIZACION DE EQUIPOS DE CABINAS DE PRODUCCION Y ESTUDIOS DE RADIO Y TELEVISION</t>
  </si>
  <si>
    <t>52101</t>
  </si>
  <si>
    <t>EQUIPOS Y APARATOS AUDIOVISUALES</t>
  </si>
  <si>
    <t>M20E18280</t>
  </si>
  <si>
    <t>118028001</t>
  </si>
  <si>
    <t>BACHILLERATO MILITARIZADO</t>
  </si>
  <si>
    <t>Subproyecto de tipo M de BACHILLERATO MILITARIZADO de COLEGIO DE BACHILLERATO MODALIDAD MILITARIZADA</t>
  </si>
  <si>
    <t>211113081400901</t>
  </si>
  <si>
    <t>COLEGIO DE BACHILLERES MODALIDAD MILITARIZADA "GRAL. MARIANO ESCOBEDO" UNIDAD SAN NICOLÁS</t>
  </si>
  <si>
    <t>211113081400903</t>
  </si>
  <si>
    <t>COLEGIO DE BACHILLERES MODALIDAD MILITARIZADA "GRAL. MARIANO ESCOBEDO"  UNIDAD MONTEMORELOS</t>
  </si>
  <si>
    <t>211113081400904</t>
  </si>
  <si>
    <t>COLEGIO DE BACHILLERES MODALIDAD MILITARIZADA "GRAL. MARIANO ESCOBEDO"  UNIDAD APODACA</t>
  </si>
  <si>
    <t>211113081400905</t>
  </si>
  <si>
    <t>COLEGIO DE BACHILLERES MODALIDAD MILITARIZADA "GRAL. MARIANO ESCOBEDO"  UNIDAD GARCÍA</t>
  </si>
  <si>
    <t>211113081400906</t>
  </si>
  <si>
    <t>COLEGIO DE BACHILLERES MODALIDAD MILITARIZADA "GRAL. MARIANO ESCOBEDO"  UNIDAD GALEANA</t>
  </si>
  <si>
    <t>211113081500001</t>
  </si>
  <si>
    <t>118052401</t>
  </si>
  <si>
    <t>UNIVERSIDAD TECNOLÓGICA BILINGÜE FRANCO MEXICANA DE NUEVO LEÓN</t>
  </si>
  <si>
    <t>211113090100001</t>
  </si>
  <si>
    <t>118028101</t>
  </si>
  <si>
    <t>OFICINA DEL C. SECRETARIO DE SALUD</t>
  </si>
  <si>
    <t>118028201</t>
  </si>
  <si>
    <t>Subproyecto de tipo C de GESTIÓN Y COORDINACIÓN INSTITUCIONAL de OFICINA DEL C. SECRETARIO DE SALUD</t>
  </si>
  <si>
    <t>211113090150001</t>
  </si>
  <si>
    <t>118028301</t>
  </si>
  <si>
    <t>DIRECCIÓN DE SALUD MENTAL Y ADICCIONES</t>
  </si>
  <si>
    <t>118028401</t>
  </si>
  <si>
    <t>Subproyecto de tipo C de APOYO INSTITUCIONAL A PROGRAMAS de DIRECCIÓN DE SALUD MENTAL Y ADICCIONES</t>
  </si>
  <si>
    <t>211113090200001</t>
  </si>
  <si>
    <t>118028501</t>
  </si>
  <si>
    <t>SUBSECRETARÍA DE PREVENCIÓN Y CONTROL DE ENFERMEDADES</t>
  </si>
  <si>
    <t>118028601</t>
  </si>
  <si>
    <t>Subproyecto de tipo C de GESTIÓN Y COORDINACIÓN INSTITUCIONAL de SUBSECRETARÍA DE PREVENCIÓN Y CONTROL DE ENFERMEDADES</t>
  </si>
  <si>
    <t>211113090210001</t>
  </si>
  <si>
    <t>118028701</t>
  </si>
  <si>
    <t>DIRECCIÓN DE SALUD PÚBLICA</t>
  </si>
  <si>
    <t>211113090300001</t>
  </si>
  <si>
    <t>118028801</t>
  </si>
  <si>
    <t>SUBSECRETARÍA DE REGULACIÓN Y FOMENTO SANITARIO</t>
  </si>
  <si>
    <t>211113090320001</t>
  </si>
  <si>
    <t>L19G21039</t>
  </si>
  <si>
    <t>118028901</t>
  </si>
  <si>
    <t>DIRECCIÓN DE FOMENTO Y CALIDAD</t>
  </si>
  <si>
    <t>PROTECCIÓN CONTRA RIESGOS SANITARIOS</t>
  </si>
  <si>
    <t>211113090700001</t>
  </si>
  <si>
    <t>L19E22037</t>
  </si>
  <si>
    <t>118029001</t>
  </si>
  <si>
    <t>COMISIÓN ESTATAL DE ARBITRAJE MÉDICO (COESAMED)</t>
  </si>
  <si>
    <t>ARBITRAJE MÉDICO</t>
  </si>
  <si>
    <t>Subproyecto de tipo L de ARBITRAJE MÉDICO de COMISIÓN ESTATAL DE ARBITRAJE MÉDICO (COESAMED)</t>
  </si>
  <si>
    <t>33902</t>
  </si>
  <si>
    <t>SERVICIO MÉDICO</t>
  </si>
  <si>
    <t>211113090800001</t>
  </si>
  <si>
    <t>118029101</t>
  </si>
  <si>
    <t>CENTRO DE ESPECIALIDADES DENTALES</t>
  </si>
  <si>
    <t>118029201</t>
  </si>
  <si>
    <t>118029301</t>
  </si>
  <si>
    <t>Subproyecto de tipo C de GESTIÓN Y COORDINACIÓN INSTITUCIONAL de OFICINA DEL C. SECRETARIO DE ECONOMÍA Y TRABAJO</t>
  </si>
  <si>
    <t>E06E18264</t>
  </si>
  <si>
    <t>INCORPORACIÓN A ACTIVIDADES PRODUCTIVAS</t>
  </si>
  <si>
    <t xml:space="preserve">Subproyecto de tipo C de GESTIÓN Y COORDINACIÓN INSTITUCIONAL de OFICINA DEL C. SECRETARIO DE ECONOMÍA Y TRABAJO                                                                                                                                          </t>
  </si>
  <si>
    <t>211213210036001</t>
  </si>
  <si>
    <t>J15E15236</t>
  </si>
  <si>
    <t>118048901</t>
  </si>
  <si>
    <t>INSTITUTO ESTATAL DE LAS MUJERES</t>
  </si>
  <si>
    <t>MUJERES LIBRES DE VIOLENCIA</t>
  </si>
  <si>
    <t>Subproyecto de tipo J de MUJERES LIBRES DE VIOLENCIA de INSTITUTO ESTATAL DE LAS MUJERES</t>
  </si>
  <si>
    <t>211143210005001</t>
  </si>
  <si>
    <t>118045201</t>
  </si>
  <si>
    <t>COMISIÓN ESTATAL DE LOS DERECHOS HUMANOS (CEDH)</t>
  </si>
  <si>
    <t>Subproyecto de tipo C de OTROS SUBSIDIOS Y ASIGNACIONES de COMISIÓN ESTATAL DE LOS DERECHOS HUMANOS (CEDH)</t>
  </si>
  <si>
    <t>211213210009001</t>
  </si>
  <si>
    <t>O25E18243</t>
  </si>
  <si>
    <t>118046801</t>
  </si>
  <si>
    <t>CONSEJO PARA LA CULTURA Y LAS ARTES (CONARTE)</t>
  </si>
  <si>
    <t>DESARROLLO CULTURAL</t>
  </si>
  <si>
    <t>Subproyecto de tipo O de DESARROLLO CULTURAL de CONSEJO PARA LA CULTURA Y LAS ARTES (CONARTE)</t>
  </si>
  <si>
    <t>211213210023001</t>
  </si>
  <si>
    <t>M20E02226</t>
  </si>
  <si>
    <t>118047801</t>
  </si>
  <si>
    <t>COLEGIO DE EDUCACIÓN PROFESIONAL TÉCNICA DE NUEVO LEÓN (CONALEP)</t>
  </si>
  <si>
    <t>FORMACIÓN DE PROFESIONISTAS TÉCNICOS</t>
  </si>
  <si>
    <t>Subproyecto de tipo M de FORMACIÓN DE PROFESIONISTAS TÉCNICOS de COLEGIO DE EDUCACIÓN PROFESIONAL TÉCNICA DE NUEVO LEÓN (CONALEP)</t>
  </si>
  <si>
    <t>211143210030001</t>
  </si>
  <si>
    <t>118045301</t>
  </si>
  <si>
    <t>COMISIÓN DE TRANSPARENCIA Y ACCESO A LA INFORMACIÓN PÚBLICA DEL ESTADO DE NUEVO LEÓN</t>
  </si>
  <si>
    <t>Subproyecto de tipo C de OTROS SUBSIDIOS Y ASIGNACIONES de COMISIÓN DE ACCESO A LA INFORMACIÓN PÚBLICA</t>
  </si>
  <si>
    <t>211213210019001</t>
  </si>
  <si>
    <t>F10F19295</t>
  </si>
  <si>
    <t>118047501</t>
  </si>
  <si>
    <t>PROMOTORA DE DESARROLLO RURAL (PRODERLEÓN)</t>
  </si>
  <si>
    <t>FONDO DE FOMENTO AGROPECUARIO</t>
  </si>
  <si>
    <t>Subproyecto de tipo F de FONDO DE FOMENTO AGROPECUARIO de PROMOTORA DE DESARROLLO RURAL (PRODERLEON)</t>
  </si>
  <si>
    <t>46</t>
  </si>
  <si>
    <t>APOYOS PARA LA OPERACIÓN DEL HOSPITAL DE SABINAS</t>
  </si>
  <si>
    <t>211113100100900</t>
  </si>
  <si>
    <t>392</t>
  </si>
  <si>
    <t>F07F99146</t>
  </si>
  <si>
    <t>118029302</t>
  </si>
  <si>
    <t>FIDEICOMISO DESARROLLO COMPETITIVO NUEVO LEÓN (FIDEKIA)</t>
  </si>
  <si>
    <t>OTRAS INDUSTRIAS</t>
  </si>
  <si>
    <t>DESARROLLO DEL SECTOR AUTOMOTRIZ</t>
  </si>
  <si>
    <t>FIDEKIA</t>
  </si>
  <si>
    <t>211113100110001</t>
  </si>
  <si>
    <t>118029901</t>
  </si>
  <si>
    <t>SECRETARÍA TÉCNICA DE ECONOMÍA</t>
  </si>
  <si>
    <t>118030001</t>
  </si>
  <si>
    <t>Subproyecto de tipo C de APOYO INSTITUCIONAL A PROGRAMAS de SECRETARIA TÉCNICA DE ECONOMÍA</t>
  </si>
  <si>
    <t xml:space="preserve">Subproyecto de tipo C de APOYO INSTITUCIONAL A PROGRAMAS de SECRETARIA TÉCNICA DE ECONOMÍA                                                                                                                                                                </t>
  </si>
  <si>
    <t>211113100120001</t>
  </si>
  <si>
    <t>118030101</t>
  </si>
  <si>
    <t>DIRECCIÓN GENERAL JURÍDICA</t>
  </si>
  <si>
    <t>Subproyecto de tipo A de GESTIÓN Y ASUNTOS JURÍDICOS de DIRECCIÓN GENERAL JURÍDICA</t>
  </si>
  <si>
    <t xml:space="preserve">Subproyecto de tipo A de GESTIÓN Y ASUNTOS JURÍDICOS de DIRECCIÓN GENERAL JURÍDICA                                                                                                                                                                        </t>
  </si>
  <si>
    <t>211113100130001</t>
  </si>
  <si>
    <t>312</t>
  </si>
  <si>
    <t>E06E06040</t>
  </si>
  <si>
    <t>118030201</t>
  </si>
  <si>
    <t>DIRECCIÓN DE CAPACITACIÓN Y CERTIFICACIÓN</t>
  </si>
  <si>
    <t>ASUNTOS LABORALES GENERALES</t>
  </si>
  <si>
    <t>CAPACITACIÓN Y COMPETITIVIDAD PARA EL TRABAJO</t>
  </si>
  <si>
    <t>99X00601</t>
  </si>
  <si>
    <t>FONDO DE FOMENTO A LA MICRO, PEQUEÑA Y MEDIANA EMPRESA (MIPYMES)</t>
  </si>
  <si>
    <t>Subproyecto de tipo E de CAPACITACIÓN Y COMPETITIVIDAD PARA EL TRABAJO de DIRECCIÓN DE CAPACITACIÓN Y CERTIFICACIÓN</t>
  </si>
  <si>
    <t>C04U99075</t>
  </si>
  <si>
    <t>118006602</t>
  </si>
  <si>
    <t>APOYO A INSTITUCIONES DE ATENCIÓN DE EMERGENCIAS</t>
  </si>
  <si>
    <t>Subproyecto de tipo C de APOYO A INSTITUCIONES DE ATENCIÓN DE EMERGENCIAS de DIRECCIÓN DE ATENCIÓN A MUNICIPIOS Y ORGANISMOS PARAESTATALES</t>
  </si>
  <si>
    <t>211113100140001</t>
  </si>
  <si>
    <t>118030301</t>
  </si>
  <si>
    <t>UNIDAD DE ENLACE DE ADMINISTRACIÓN Y FINANZAS</t>
  </si>
  <si>
    <t>118030401</t>
  </si>
  <si>
    <t>Subproyecto de tipo C de APOYO INSTITUCIONAL A PROGRAMAS de UNIDAD DE ENLACE DE ADMINISTRACIÓN Y FINANZAS</t>
  </si>
  <si>
    <t>211113100200001</t>
  </si>
  <si>
    <t>118030501</t>
  </si>
  <si>
    <t>SUBSECRETARÍA DE INVERSIÓN Y FOMENTO INDUSTRIAL</t>
  </si>
  <si>
    <t>118030601</t>
  </si>
  <si>
    <t>Subproyecto de tipo C de GESTIÓN Y COORDINACIÓN INSTITUCIONAL de SUBSECRETARÍA DE INVERSIÓN Y FOMENTO INDUSTRIAL</t>
  </si>
  <si>
    <t>211113100210001</t>
  </si>
  <si>
    <t>H12E21260</t>
  </si>
  <si>
    <t>118030701</t>
  </si>
  <si>
    <t>DIRECCIÓN DE APOYO Y FOMENTO A PYMES</t>
  </si>
  <si>
    <t>APOYO A MICROS, PEQUEÑAS Y MEDIANAS EMPRESAS</t>
  </si>
  <si>
    <t>Subproyecto de tipo H de APOYO A MICROS, PEQUEÑAS Y MEDIANAS EMPRESAS de DIRECCIÓN DE APOYO Y FOMENTO A PYMES</t>
  </si>
  <si>
    <t>211113100220001</t>
  </si>
  <si>
    <t>H13E21261</t>
  </si>
  <si>
    <t>118030801</t>
  </si>
  <si>
    <t>DIRECCIÓN DE CADENAS PRODUCTIVAS</t>
  </si>
  <si>
    <t>APOYO A CADENAS PRODUCTIVAS</t>
  </si>
  <si>
    <t>Subproyecto de tipo H de APOYO A CADENAS PRODUCTIVAS de DIRECCIÓN DE CADENAS PRODUCTIVAS</t>
  </si>
  <si>
    <t>211113100230001</t>
  </si>
  <si>
    <t>F07E21262</t>
  </si>
  <si>
    <t>118030901</t>
  </si>
  <si>
    <t>DIRECCIÓN DE INVERSIÓN</t>
  </si>
  <si>
    <t>FOMENTO A LA INVERSIÓN</t>
  </si>
  <si>
    <t>Subproyecto de tipo F de FOMENTO A LA INVERSIÓN de DIRECCIÓN DE INVERSIÓN</t>
  </si>
  <si>
    <t>211113100300001</t>
  </si>
  <si>
    <t>118031001</t>
  </si>
  <si>
    <t>SUBSECRETARÍA DE INDUSTRIA, COMERCIO Y SERVICIOS</t>
  </si>
  <si>
    <t>118031101</t>
  </si>
  <si>
    <t>Subproyecto de tipo C de GESTIÓN Y COORDINACIÓN INSTITUCIONAL de SUBSECRETARÍA DE INDUSTRIA, COMERCIO Y SERVICIOS</t>
  </si>
  <si>
    <t>211113100310001</t>
  </si>
  <si>
    <t>118031201</t>
  </si>
  <si>
    <t>DIRECCIÓN DE FONDOS DE FOMENTO</t>
  </si>
  <si>
    <t>Subproyecto de tipo F de FORTALECIMIENTO DE SECTORES ECONÓMICOS de DIRECCIÓN DE FONDOS DE FOMENTO</t>
  </si>
  <si>
    <t>42425</t>
  </si>
  <si>
    <t>DERECHOS DE CONTROL VEHICULAR PARTICIPABLE</t>
  </si>
  <si>
    <t>211113100710001</t>
  </si>
  <si>
    <t>E06E07043</t>
  </si>
  <si>
    <t>44201</t>
  </si>
  <si>
    <t>29</t>
  </si>
  <si>
    <t>118033201</t>
  </si>
  <si>
    <t>DIRECCIÓN DE SERVICIO ESTATAL DEL EMPLEO</t>
  </si>
  <si>
    <t>CAPITAL HUMANO Y EMPLEO</t>
  </si>
  <si>
    <t>BECAS Y OTRAS AYUDAS PARA PROGRAMAS DE CAPACITACIÓN</t>
  </si>
  <si>
    <t>BÉCATE</t>
  </si>
  <si>
    <t>Subproyecto de tipo E de CAPITAL HUMANO Y EMPLEO de DIRECCIÓN DE SERVICIO ESTATAL DEL EMPLEO</t>
  </si>
  <si>
    <t>OPERACIÓN DE MANTENIMIENTO Y CONSERVACIÓN DE LOS CENTROS DE SALUD</t>
  </si>
  <si>
    <t>211213210040001</t>
  </si>
  <si>
    <t>Q30E25219</t>
  </si>
  <si>
    <t>118049601</t>
  </si>
  <si>
    <t>AGENCIA RACIONALIZACIÓN Y MODERNIZACIÓN SISTEMA DE TRANSPORTE PÚBLICO</t>
  </si>
  <si>
    <t>SERVICIOS AL TRANSPORTE PÚBLICO</t>
  </si>
  <si>
    <t>Subproyecto de tipo Q de SERVICIOS AL TRANSPORTE PÚBLICO de AGENCIA RACIONALIZACIÓN Y MODERNIZACIÓN SISTEMA DE TRANSPORTE PÚBLICO</t>
  </si>
  <si>
    <t>211113100320001</t>
  </si>
  <si>
    <t>118031401</t>
  </si>
  <si>
    <t>DIRECCIÓN DE CLUSTERS</t>
  </si>
  <si>
    <t>Subproyecto de tipo F de FORTALECIMIENTO DE SECTORES ECONÓMICOS de DIRECCIÓN DE CLUSTERS</t>
  </si>
  <si>
    <t>211113100330001</t>
  </si>
  <si>
    <t>118031501</t>
  </si>
  <si>
    <t>DIRECCIÓN DE ENLACE MUNICIPAL</t>
  </si>
  <si>
    <t>Subproyecto de tipo F de FORTALECIMIENTO DE SECTORES ECONÓMICOS de DIRECCIÓN DE ENLACE MUNICIPAL</t>
  </si>
  <si>
    <t>211113100400001</t>
  </si>
  <si>
    <t>393</t>
  </si>
  <si>
    <t>118031601</t>
  </si>
  <si>
    <t>SUBSECRETARÍA DE DESARROLLO REGIONAL</t>
  </si>
  <si>
    <t>OTROS ASUNTOS ECONÓMICOS</t>
  </si>
  <si>
    <t>118031701</t>
  </si>
  <si>
    <t>Subproyecto de tipo C de GESTIÓN Y COORDINACIÓN INSTITUCIONAL de SUBSECRETARÍA DE DESARROLLO REGIONAL</t>
  </si>
  <si>
    <t>211113100410001</t>
  </si>
  <si>
    <t>I14F21041</t>
  </si>
  <si>
    <t>118031801</t>
  </si>
  <si>
    <t>DIRECCIÓN DE INFRAESTRUCTURA Y COMUNIDADES</t>
  </si>
  <si>
    <t>Subproyecto de tipo I de DESARROLLO REGIONAL de DIRECCIÓN DE INFRAESTRUCTURA Y COMUNIDADES</t>
  </si>
  <si>
    <t>211113100420001</t>
  </si>
  <si>
    <t>118031901</t>
  </si>
  <si>
    <t>DIRECCIÓN DE DESARROLLO EMPRESARIAL</t>
  </si>
  <si>
    <t>Subproyecto de tipo I de DESARROLLO REGIONAL de DIRECCIÓN DE DESARROLLO EMPRESARIAL</t>
  </si>
  <si>
    <t xml:space="preserve">Subproyecto de tipo I de DESARROLLO REGIONAL de DIRECCIÓN DE DESARROLLO EMPRESARIAL                                                                                                                                                                       </t>
  </si>
  <si>
    <t>211113100430001</t>
  </si>
  <si>
    <t>341</t>
  </si>
  <si>
    <t>118032001</t>
  </si>
  <si>
    <t>DIRECCIÓN DE DESARROLLO MINERO</t>
  </si>
  <si>
    <t>EXTRACCIÓN DE RECURSOS MINERALES EXCEPTO LOS COMBUSTIBLES MINERALES</t>
  </si>
  <si>
    <t>Subproyecto de tipo I de DESARROLLO REGIONAL de DIRECCIÓN DE DESARROLLO MINERO</t>
  </si>
  <si>
    <t>211113100500001</t>
  </si>
  <si>
    <t>118032101</t>
  </si>
  <si>
    <t>SUBSECRETARÍA DE COMPETITIVIDAD</t>
  </si>
  <si>
    <t>118032201</t>
  </si>
  <si>
    <t>Subproyecto de tipo C de GESTIÓN Y COORDINACIÓN INSTITUCIONAL de SUBSECRETARIA DE COMPETITIVIDAD</t>
  </si>
  <si>
    <t>211113100510001</t>
  </si>
  <si>
    <t>336</t>
  </si>
  <si>
    <t>F08F21042</t>
  </si>
  <si>
    <t>118032301</t>
  </si>
  <si>
    <t>DIRECCIÓN DE FOMENTO ENERGÉTICO</t>
  </si>
  <si>
    <t>ENERGÍA NO ELÉCTRICA</t>
  </si>
  <si>
    <t>INVERSIÓN Y DESARROLLO DEL SECTOR ENERGÉTICO</t>
  </si>
  <si>
    <t>Subproyecto de tipo F de INVERSIÓN Y DESARROLLO DEL SECTOR ENERGÉTICO de DIRECCIÓN DE FOMENTO ENERGÉTICO</t>
  </si>
  <si>
    <t xml:space="preserve">Subproyecto de tipo F de INVERSIÓN Y DESARROLLO DEL SECTOR ENERGÉTICO de DIRECCIÓN DE FOMENTO ENERGÉTICO                                                                                                                                                  </t>
  </si>
  <si>
    <t>211113100520001</t>
  </si>
  <si>
    <t>118032501</t>
  </si>
  <si>
    <t>DIRECCIÓN DE COMPETENCIA Y COMPETITIVIDAD</t>
  </si>
  <si>
    <t>Subproyecto de tipo C de APOYO INSTITUCIONAL A PROGRAMAS de DIRECCIÓN DE COMPETENCIA Y COMPETITIVIDAD</t>
  </si>
  <si>
    <t>211113100600001</t>
  </si>
  <si>
    <t>371</t>
  </si>
  <si>
    <t>118032601</t>
  </si>
  <si>
    <t>SUBSECRETARÍA DE TURISMO</t>
  </si>
  <si>
    <t>TURISMO</t>
  </si>
  <si>
    <t>211113100610001</t>
  </si>
  <si>
    <t>118032701</t>
  </si>
  <si>
    <t>DIRECCIÓN DE OPERACIÓN INSTITUCIONAL</t>
  </si>
  <si>
    <t>211113100620001</t>
  </si>
  <si>
    <t>118032801</t>
  </si>
  <si>
    <t>DIRECCIÓN DE MERCADOTECNIA</t>
  </si>
  <si>
    <t>211113100630001</t>
  </si>
  <si>
    <t>118032901</t>
  </si>
  <si>
    <t>DIRECCIÓN DE PLANEACIÓN Y PRESTADORES DE SERVICIOS TURÍSTICOS</t>
  </si>
  <si>
    <t>211113100700001</t>
  </si>
  <si>
    <t>118033001</t>
  </si>
  <si>
    <t>SUBSECRETARÍA DE TRABAJO</t>
  </si>
  <si>
    <t>118033101</t>
  </si>
  <si>
    <t>Subproyecto de tipo C de GESTIÓN Y COORDINACIÓN INSTITUCIONAL de SUBSECRETARÍA DE TRABAJO</t>
  </si>
  <si>
    <t>34105</t>
  </si>
  <si>
    <t>INTERESES MORATORIOS</t>
  </si>
  <si>
    <t>48</t>
  </si>
  <si>
    <t>JALE</t>
  </si>
  <si>
    <t>211213210108001</t>
  </si>
  <si>
    <t>118053801</t>
  </si>
  <si>
    <t>SISTEMA DE RADIO Y TELEVISIÓN DE NUEVO LEÓN (SERVICIOS PERSONALES)</t>
  </si>
  <si>
    <t>211213211010001</t>
  </si>
  <si>
    <t>H12E21259</t>
  </si>
  <si>
    <t>118051601</t>
  </si>
  <si>
    <t>FIDEICOMISO FONDO DE APOYO PARA LA CREACIÓN Y CONSOLIDACIÓN DEL EMPLEO PRODUCTIVO EN EL ESTADO DE NUEVO LEÓN (FOCRECE)</t>
  </si>
  <si>
    <t>IMPULSO NUEVO LEÓN</t>
  </si>
  <si>
    <t>Subproyecto de tipo H de IMPULSO NUEVO LEÓN de FIDEICOMISO FONDO DE APOYO PARA LA CREACIÓN Y CONSOLIDACIÓN DEL EMPLEO PRODUCTIVO EN EL ESTADO DE NUEVO LEÓN (FOCRECE)</t>
  </si>
  <si>
    <t>H12U99095</t>
  </si>
  <si>
    <t>118029801</t>
  </si>
  <si>
    <t>FONDOS DE FOMENTO INDUSTRIAL</t>
  </si>
  <si>
    <t>Subproyecto de tipo H de FONDOS DE FOMENTO INDUSTRIAL de OFICINA DEL C. SECRETARIO DE ECONOMÍA Y TRABAJO</t>
  </si>
  <si>
    <t>T43K99143</t>
  </si>
  <si>
    <t>218123401</t>
  </si>
  <si>
    <t>CONSTRUCCION, REMODELACION Y EQUIPAMIENTO DE CERESO</t>
  </si>
  <si>
    <t>211143210052001</t>
  </si>
  <si>
    <t>118045501</t>
  </si>
  <si>
    <t>TRIBUNAL ELECTORAL DEL ESTADO</t>
  </si>
  <si>
    <t>Subproyecto de tipo C de OTROS SUBSIDIOS Y ASIGNACIONES de TRIBUNAL ELECTORAL DEL ESTADO</t>
  </si>
  <si>
    <t>54</t>
  </si>
  <si>
    <t>FOMENTO A LA CAPACIDAD ARTÍSTICA</t>
  </si>
  <si>
    <t>44401</t>
  </si>
  <si>
    <t>FONDO MIXTO (CONACYT)</t>
  </si>
  <si>
    <t>211213210035001</t>
  </si>
  <si>
    <t>F09E18231</t>
  </si>
  <si>
    <t>118048701</t>
  </si>
  <si>
    <t>CORPORACIÓN PARA EL DESARROLLO TURÍSTICO DE NUEVO LEÓN</t>
  </si>
  <si>
    <t>INFRAESTRUCTURA TURÍSTICA DE NUEVO LEÓN</t>
  </si>
  <si>
    <t>Subproyecto de tipo F de INFRAESTRUCTURA TURÍSTICA DE NUEVO LEÓN de CORPORACIÓN PARA EL DESARROLLO TURÍSTICO DE NUEVO LEÓN</t>
  </si>
  <si>
    <t>211113100720001</t>
  </si>
  <si>
    <t>E06G06044</t>
  </si>
  <si>
    <t>118033301</t>
  </si>
  <si>
    <t>DIRECCIÓN DE INSPECCIÓN Y DEFENSA</t>
  </si>
  <si>
    <t>INSPECCIÓN Y DEFENSA DEL TRABAJO</t>
  </si>
  <si>
    <t>Subproyecto de tipo E de INSPECCIÓN Y DEFENSA DEL TRABAJO de DIRECCIÓN DE INSPECCIÓN Y DEFENSA</t>
  </si>
  <si>
    <t>34901</t>
  </si>
  <si>
    <t>SERVICIOS FINANCIEROS, BANCARIOS Y COMERCIALES INTEGRALES</t>
  </si>
  <si>
    <t>211113100800001</t>
  </si>
  <si>
    <t>E06G06045</t>
  </si>
  <si>
    <t>118033401</t>
  </si>
  <si>
    <t>PROCURADURÍA DE LA DEFENSA DEL TRABAJO</t>
  </si>
  <si>
    <t>DEFENSA DEL TRABAJO</t>
  </si>
  <si>
    <t>Subproyecto de tipo E de DEFENSA DEL TRABAJO de PROCURADURÍA DE LA DEFENSA DEL TRABAJO</t>
  </si>
  <si>
    <t xml:space="preserve">Subproyecto de tipo E de DEFENSA DEL TRABAJO de PROCURADURÍA DE LA DEFENSA DEL TRABAJO                                                                                                                                                                    </t>
  </si>
  <si>
    <t>211113110100001</t>
  </si>
  <si>
    <t>221</t>
  </si>
  <si>
    <t>118033501</t>
  </si>
  <si>
    <t>OFICINA DEL SECRETARIO DE INFRAESTRUCTURA</t>
  </si>
  <si>
    <t>118033601</t>
  </si>
  <si>
    <t>Subproyecto de tipo C de GESTIÓN Y COORDINACIÓN INSTITUCIONAL de OFICINA DEL SECRETARIO DE INFRAESTRUCTURA</t>
  </si>
  <si>
    <t xml:space="preserve">Subproyecto de tipo C de GESTIÓN Y COORDINACIÓN INSTITUCIONAL de OFICINA DEL SECRETARIO DE INFRAESTRUCTURA                                                                                                                                                </t>
  </si>
  <si>
    <t>211113110100900</t>
  </si>
  <si>
    <t>118033701</t>
  </si>
  <si>
    <t>Subproyecto de tipo P de FIDEICOMISO PROMOTOR DE PROYECTOS ESTRATÉGICOS URBANOS (FIDEPROES) de FIDEICOMISO PROMOTOR DE PROYECTOS ESTRATÉGICOS URBANOS (FIDEPROES)</t>
  </si>
  <si>
    <t>211113110100901</t>
  </si>
  <si>
    <t>P27E99265</t>
  </si>
  <si>
    <t>118033801</t>
  </si>
  <si>
    <t>FIDEICOMISO FIDEMEJORA BANORTE NO. 750147</t>
  </si>
  <si>
    <t>FIDEICOMISO 750147 FIDEMEJORA</t>
  </si>
  <si>
    <t>Subproyecto de tipo P de FIDEICOMISO 750147 FIDEMEJORA de FIDEICOMISO FIDEMEJORA BANORTE NO. 750147</t>
  </si>
  <si>
    <t>118059801</t>
  </si>
  <si>
    <t>SECRETARÍA PARTICULAR</t>
  </si>
  <si>
    <t>211113110110001</t>
  </si>
  <si>
    <t xml:space="preserve">SECRETARÍA PARTICULAR                                                                                                                                                                                                                                     </t>
  </si>
  <si>
    <t>118059901</t>
  </si>
  <si>
    <t>SECRETARÍA TÉCNICA</t>
  </si>
  <si>
    <t>211113110120001</t>
  </si>
  <si>
    <t xml:space="preserve">SECRETARÍA TÉCNICA                                                                                                                                                                                                                                        </t>
  </si>
  <si>
    <t>211113110130001</t>
  </si>
  <si>
    <t>118033901</t>
  </si>
  <si>
    <t>DIRECCIÓN DE TRANSPARENCIA Y NORMATIVIDAD</t>
  </si>
  <si>
    <t>118034001</t>
  </si>
  <si>
    <t>Subproyecto de tipo C de APOYO INSTITUCIONAL A PROGRAMAS de DIRECCIÓN DE NORMATIVIDAD Y TRANSPARENCIA</t>
  </si>
  <si>
    <t>211113110150001</t>
  </si>
  <si>
    <t>118034201</t>
  </si>
  <si>
    <t>UNIDAD DE INVERSIONES DE NUEVO LEÓN</t>
  </si>
  <si>
    <t>Subproyecto de tipo C de APOYO INSTITUCIONAL A PROGRAMAS de UNIDAD DE INVERSION DE NUEVO LEON</t>
  </si>
  <si>
    <t xml:space="preserve">Subproyecto de tipo C de APOYO INSTITUCIONAL A PROGRAMAS de UNIDAD DE INVERSION DE NUEVO LEON                                                                                                                                                             </t>
  </si>
  <si>
    <t>211113110200001</t>
  </si>
  <si>
    <t>118034301</t>
  </si>
  <si>
    <t>SUBSECRETARÍA DE PLANEACIÓN</t>
  </si>
  <si>
    <t>118034401</t>
  </si>
  <si>
    <t>Subproyecto de tipo C de GESTIÓN Y COORDINACIÓN INSTITUCIONAL de SUBSECRETARÍA DE PLANEACIÓN</t>
  </si>
  <si>
    <t>211113110201001</t>
  </si>
  <si>
    <t>118034501</t>
  </si>
  <si>
    <t>118034601</t>
  </si>
  <si>
    <t>211113110210001</t>
  </si>
  <si>
    <t>P26B23046</t>
  </si>
  <si>
    <t>118034701</t>
  </si>
  <si>
    <t>DIRECCIÓN DE LICITACIONES</t>
  </si>
  <si>
    <t>INFRAESTRUCTURA PARA EL DESARROLLO Y EL BIENESTAR</t>
  </si>
  <si>
    <t>Subproyecto de tipo P de INFRAESTRUCTURA PARA EL DESARROLLO Y EL BIENESTAR de DIRECCIÓN DE LICITACIONES</t>
  </si>
  <si>
    <t>211113110220001</t>
  </si>
  <si>
    <t>118034801</t>
  </si>
  <si>
    <t>DIRECCIÓN DE PLANEACIÓN, PROGRAMACIÓN Y PRESUPUESTO</t>
  </si>
  <si>
    <t>Subproyecto de tipo P de INFRAESTRUCTURA PARA EL DESARROLLO Y EL BIENESTAR de DIRECCIÓN DE PLANEACIÓN Y PROGRAMACIÓN</t>
  </si>
  <si>
    <t>118060001</t>
  </si>
  <si>
    <t>REGISTRO ESTATAL DE CONTRATISTAS</t>
  </si>
  <si>
    <t>211113110222001</t>
  </si>
  <si>
    <t xml:space="preserve">COORDINACIÓN DE REGISTRO ESTATAL DE CONTRATISTAS                                                                                                                                                                                                          </t>
  </si>
  <si>
    <t>211113110230001</t>
  </si>
  <si>
    <t>118034901</t>
  </si>
  <si>
    <t>DIRECCIÓN DE BIENESTAR CIUDADANO</t>
  </si>
  <si>
    <t>Subproyecto de tipo P de INFRAESTRUCTURA PARA EL DESARROLLO Y EL BIENESTAR de DIRECCIÓN DE BIENESTAR CIUDADANO</t>
  </si>
  <si>
    <t>211113110240001</t>
  </si>
  <si>
    <t>118035001</t>
  </si>
  <si>
    <t>DIRECCIÓN DE INNOVACIÓN Y MEJORA CONTINUA DE PROCESOS</t>
  </si>
  <si>
    <t>Subproyecto de tipo P de INFRAESTRUCTURA PARA EL DESARROLLO Y EL BIENESTAR de DIRECCIÓN DE INNOVACIÓN Y MEJORA CONTINUA DE PROCESOS</t>
  </si>
  <si>
    <t>211113110250001</t>
  </si>
  <si>
    <t>118035101</t>
  </si>
  <si>
    <t>DIRECCIÓN DE MAQUINARIA Y EQUIPO PESADO</t>
  </si>
  <si>
    <t>Subproyecto de tipo P de INFRAESTRUCTURA PARA EL DESARROLLO Y EL BIENESTAR de DIRECCIÓN DE MAQUINARIA Y EQUIPO PESADO</t>
  </si>
  <si>
    <t>211113110300001</t>
  </si>
  <si>
    <t>118035201</t>
  </si>
  <si>
    <t>SUBSECRETARÍA DE CONSTRUCCIÓN</t>
  </si>
  <si>
    <t>118035301</t>
  </si>
  <si>
    <t>Subproyecto de tipo C de GESTIÓN Y COORDINACIÓN INSTITUCIONAL de SUBSECRETARÍA DE CONSTRUCCIÓN</t>
  </si>
  <si>
    <t xml:space="preserve">Subproyecto de tipo C de GESTIÓN Y COORDINACIÓN INSTITUCIONAL de SUBSECRETARÍA DE CONSTRUCCIÓN                                                                                                                                                            </t>
  </si>
  <si>
    <t>211113110310001</t>
  </si>
  <si>
    <t>118035401</t>
  </si>
  <si>
    <t>DIRECCIÓN DE PROYECTOS</t>
  </si>
  <si>
    <t>Subproyecto de tipo P de INFRAESTRUCTURA PARA EL DESARROLLO Y EL BIENESTAR de DIRECCIÓN DE PROYECTOS</t>
  </si>
  <si>
    <t>211113110320001</t>
  </si>
  <si>
    <t>118060101</t>
  </si>
  <si>
    <t>DIRECCIÓN DE OBRAS VIALES Y SERVICIOS</t>
  </si>
  <si>
    <t xml:space="preserve">DIRECCIÓN DE OBRAS VIALES Y SERVICIOS                                                                                                                                                                                                                     </t>
  </si>
  <si>
    <t>211113110330001</t>
  </si>
  <si>
    <t>118035501</t>
  </si>
  <si>
    <t>DIRECCIÓN DE EDIFICACIÓN</t>
  </si>
  <si>
    <t>Subproyecto de tipo P de INFRAESTRUCTURA PARA EL DESARROLLO Y EL BIENESTAR de DIRECCIÓN DE EDIFICACIÓN</t>
  </si>
  <si>
    <t>211113110350001</t>
  </si>
  <si>
    <t>118035601</t>
  </si>
  <si>
    <t>DIRECCIÓN DE OBRAS ESPECIALES</t>
  </si>
  <si>
    <t>Subproyecto de tipo P de INFRAESTRUCTURA PARA EL DESARROLLO Y EL BIENESTAR de DIRECCIÓN DE OBRAS ESPECIALES</t>
  </si>
  <si>
    <t>211113120100001</t>
  </si>
  <si>
    <t>118035701</t>
  </si>
  <si>
    <t>OFICINA DEL C. SECRETARIO DE DESARROLLO SOCIAL</t>
  </si>
  <si>
    <t>118035901</t>
  </si>
  <si>
    <t>Subproyecto de tipo C de GESTIÓN Y COORDINACIÓN INSTITUCIONAL de OFICINA DEL C. SECRETARIO DE DESARROLLO SOCIAL</t>
  </si>
  <si>
    <t>L19E99300</t>
  </si>
  <si>
    <t>118036401</t>
  </si>
  <si>
    <t>PROGRAMA DE DIABETES</t>
  </si>
  <si>
    <t>Subproyecto de tipo L de PROGRAMA DE DIABETES de OFICINA DEL C. SECRETARIO DE DESARROLLO SOCIAL</t>
  </si>
  <si>
    <t>C04E99297</t>
  </si>
  <si>
    <t>118035801</t>
  </si>
  <si>
    <t>EQUIPAMIENTO EN CINCO CENTROS COMUNITARIOS</t>
  </si>
  <si>
    <t>Subproyecto de tipo C de EQUIPAMIENTO EN CINCO CENTROS COMUNITARIOS de OFICINA DEL C. SECRETARIO DE DESARROLLO SOCIAL</t>
  </si>
  <si>
    <t>L19E99299</t>
  </si>
  <si>
    <t>118036301</t>
  </si>
  <si>
    <t>CENTRO DE COMBATE DE ADICCIONES</t>
  </si>
  <si>
    <t>Subproyecto de tipo L de CENTRO DE COMBATE DE ADICCIONES de OFICINA DEL C. SECRETARIO DE DESARROLLO SOCIAL</t>
  </si>
  <si>
    <t>F09E18229</t>
  </si>
  <si>
    <t>118048601</t>
  </si>
  <si>
    <t>PROMOCIÓN TURÍSTICA DE NUEVO LEÓN</t>
  </si>
  <si>
    <t>Subproyecto de tipo F de PROMOCIÓN TURÍSTICA DE NUEVO LEÓN de CORPORACIÓN PARA EL DESARROLLO TURÍSTICO DE NUEVO LEÓN</t>
  </si>
  <si>
    <t>J16E08298</t>
  </si>
  <si>
    <t>118036001</t>
  </si>
  <si>
    <t>PREVENCIÓN Y CULTURA DE LA DISCAPACIDAD FÍSICA E INTELECTUAL</t>
  </si>
  <si>
    <t>Subproyecto de tipo J de PREVENCIÓN Y CULTURA DE LA DISCAPACIDAD FÍSICA E INTELECTUAL de OFICINA DEL C. SECRETARIO DE DESARROLLO SOCIAL</t>
  </si>
  <si>
    <t>J16E18296</t>
  </si>
  <si>
    <t>118036101</t>
  </si>
  <si>
    <t>APOYO PARA LOS CENTROS DE ATENCIÓN A NIÑOS, NIÑAS Y ADOLESCENTES</t>
  </si>
  <si>
    <t>Subproyecto de tipo J de APOYO PARA LOS CENTROS DE ATENCIÓN A NIÑOS, NIÑAS Y ADOLESCENTES de OFICINA DEL C. SECRETARIO DE DESARROLLO SOCIAL</t>
  </si>
  <si>
    <t>J16E99307</t>
  </si>
  <si>
    <t>118036201</t>
  </si>
  <si>
    <t>ATENCIÓN A MIGRANTES</t>
  </si>
  <si>
    <t>Subproyecto de tipo J de ATENCIÓN A MIGRANTES de OFICINA DEL C. SECRETARIO DE DESARROLLO SOCIAL</t>
  </si>
  <si>
    <t>O25E18303</t>
  </si>
  <si>
    <t>118036501</t>
  </si>
  <si>
    <t>APOYO A TALENTOS LITERARIOS Y MUSICALES</t>
  </si>
  <si>
    <t>Subproyecto de tipo O de APOYO A TALENTOS LITERARIOS Y MUSICALES de OFICINA DEL C. SECRETARIO DE DESARROLLO SOCIAL</t>
  </si>
  <si>
    <t>211113120110001</t>
  </si>
  <si>
    <t>118060901</t>
  </si>
  <si>
    <t>DIRECCIÓN DE OPERACIONES Y COMUNICACIÓN SOCIAL</t>
  </si>
  <si>
    <t xml:space="preserve">DIRECCIÓN DE OPERACIONES Y COMUNICACIÓN A GRUPOS VUNERABLES                                                                                                                                                                                               </t>
  </si>
  <si>
    <t>211113120140001</t>
  </si>
  <si>
    <t>118055801</t>
  </si>
  <si>
    <t>PROGRAMA  ALIADOS CONTIGO</t>
  </si>
  <si>
    <t xml:space="preserve">PROGRAMA ALIADOS CONTIGO                                                                                                                                                                                                                                  </t>
  </si>
  <si>
    <t>H12S99094</t>
  </si>
  <si>
    <t>43101</t>
  </si>
  <si>
    <t>118029701</t>
  </si>
  <si>
    <t>FONDO NACIONAL EMPRENDEDOR</t>
  </si>
  <si>
    <t>SUBSIDIOS A LA PRODUCCIÓN</t>
  </si>
  <si>
    <t>Subproyecto de tipo H de FONDO NACIONAL EMPRENDEDOR de OFICINA DEL C. SECRETARIO DE ECONOMÍA Y TRABAJO</t>
  </si>
  <si>
    <t>211113120200001</t>
  </si>
  <si>
    <t>118061101</t>
  </si>
  <si>
    <t>SUBSECRETARÍA DE INCLUSIÓN SOCIAL Y ATENCIÓN A GRUPOS VULNERABLES</t>
  </si>
  <si>
    <t xml:space="preserve">SUBSECRETARÍA DE INCLUSIÓN SOCIAL Y ATENCIÓN A GRUPOS VUNERABLES                                                                                                                                                                                          </t>
  </si>
  <si>
    <t>211113120210001</t>
  </si>
  <si>
    <t>J15S01048</t>
  </si>
  <si>
    <t>118061201</t>
  </si>
  <si>
    <t>DIRECCIÓN DE INCLUSIÓN SOCIAL</t>
  </si>
  <si>
    <t>INCLUSIÓN PARA PERSONAS DE 70 AÑOS O MAS EN CONDICIÓN DE VULNERABILIDAD</t>
  </si>
  <si>
    <t xml:space="preserve">DIRECCIÓN DE INCLUSIÓN SOCIAL                                                                                                                                                                                                                             </t>
  </si>
  <si>
    <t>J16E99100</t>
  </si>
  <si>
    <t>118037401</t>
  </si>
  <si>
    <t>APOYOS A GRUPOS VULNERABLES</t>
  </si>
  <si>
    <t>118037001</t>
  </si>
  <si>
    <t>Subproyecto de tipo J de INCLUSIÓN PARA PERSONAS DE 70 AÑOS O MAS EN CONDICIÓN DE VULNERABILIDAD de DIRECCIÓN DE ATENCIÓN A GRUPOS VULNERABLES</t>
  </si>
  <si>
    <t>J15S08049</t>
  </si>
  <si>
    <t>118037101</t>
  </si>
  <si>
    <t>INCLUSIÓN PARA PERSONAS CON DISCAPACIDAD EN CONDICIÓN DE VULNERABILIDAD</t>
  </si>
  <si>
    <t>Subproyecto de tipo J de INCLUSIÓN PARA PERSONAS CON DISCAPACIDAD EN CONDICIÓN DE VULNERABILIDAD de DIRECCIÓN DE ATENCIÓN A GRUPOS VULNERABLES</t>
  </si>
  <si>
    <t>J15F99183</t>
  </si>
  <si>
    <t>118036901</t>
  </si>
  <si>
    <t>APOYO A REFUGIOS VIOLENCIA FAMILIAR</t>
  </si>
  <si>
    <t>Subproyecto de tipo J de APOYO A REFUGIOS VIOLENCIA FAMILIAR de DIRECCIÓN DE ATENCIÓN A GRUPOS VULNERABLES</t>
  </si>
  <si>
    <t>Subproyecto de tipo J de APOYOS A GRUPOS VULNERABLES de DIRECCIÓN DE ATENCIÓN A GRUPOS VULNERABLES</t>
  </si>
  <si>
    <t>J16E99102</t>
  </si>
  <si>
    <t>118037501</t>
  </si>
  <si>
    <t>FAMILIAS CON FUTURO</t>
  </si>
  <si>
    <t>Subproyecto de tipo J de FAMILIAS CON FUTURO de DIRECCIÓN DE ATENCIÓN A GRUPOS VULNERABLES</t>
  </si>
  <si>
    <t>K18E99287</t>
  </si>
  <si>
    <t>118037901</t>
  </si>
  <si>
    <t>SUPERATE</t>
  </si>
  <si>
    <t>Subproyecto de tipo K de SUPERATE de DIRECCIÓN DE ATENCIÓN A GRUPOS VULNERABLES</t>
  </si>
  <si>
    <t>K18E99288</t>
  </si>
  <si>
    <t>118038001</t>
  </si>
  <si>
    <t>CONECTATE</t>
  </si>
  <si>
    <t>Subproyecto de tipo K de CONECTATE de DIRECCIÓN DE ATENCIÓN A GRUPOS VULNERABLES</t>
  </si>
  <si>
    <t>P29E22274</t>
  </si>
  <si>
    <t>118038101</t>
  </si>
  <si>
    <t>RESCATE DE ESPACIOS PUBLICOS</t>
  </si>
  <si>
    <t>Subproyecto de tipo P de RESCATE DE ESPACIOS PUBLICOS de DIRECCIÓN DE ATENCIÓN A GRUPOS VULNERABLES</t>
  </si>
  <si>
    <t>J15E18128</t>
  </si>
  <si>
    <t>118036701</t>
  </si>
  <si>
    <t>ESTRATEGIA PUENTE AL  SUR</t>
  </si>
  <si>
    <t>Subproyecto de tipo J de ESTRATEGIA PUENTE AL  SUR de DIRECCIÓN DE ATENCIÓN A GRUPOS VULNERABLES</t>
  </si>
  <si>
    <t>J16E01283</t>
  </si>
  <si>
    <t>118037301</t>
  </si>
  <si>
    <t>ADULTO MAYOR (INSTITUTO ESTATAL DEL ADULTO MAYOR)</t>
  </si>
  <si>
    <t>Subproyecto de tipo J de ADULTO MAYOR (INSTITUTO ESTATAL DEL ADULTO MAYOR) de DIRECCIÓN DE ATENCIÓN A GRUPOS VULNERABLES</t>
  </si>
  <si>
    <t>K18E99277</t>
  </si>
  <si>
    <t>118037801</t>
  </si>
  <si>
    <t>PROGRAMA DE JÓVENES</t>
  </si>
  <si>
    <t>Subproyecto de tipo K de PROGRAMA DE JÓVENES de DIRECCIÓN DE ATENCIÓN A GRUPOS VULNERABLES</t>
  </si>
  <si>
    <t>H12F99096</t>
  </si>
  <si>
    <t>118031301</t>
  </si>
  <si>
    <t>PROSOFT</t>
  </si>
  <si>
    <t>Subproyecto de tipo H de PROSOFT de DIRECCIÓN DE FONDOS DE FOMENTO</t>
  </si>
  <si>
    <t>44</t>
  </si>
  <si>
    <t>APOYO OPERACIÓN CENTRO REGULADOR DE URGENCIAS MÉDICAS (CRUM)</t>
  </si>
  <si>
    <t>211113120320001</t>
  </si>
  <si>
    <t>J15U18051</t>
  </si>
  <si>
    <t>118038201</t>
  </si>
  <si>
    <t>DIRECCIÓN DE CENTROS COMUNITARIOS</t>
  </si>
  <si>
    <t>CENTROS DE DESARROLLO SOCIAL COMUNITARIO</t>
  </si>
  <si>
    <t>Subproyecto de tipo J de CENTROS DE DESARROLLO SOCIAL COMUNITARIO de DIRECCIÓN DE CENTROS COMUNITARIOS</t>
  </si>
  <si>
    <t>211213210048001</t>
  </si>
  <si>
    <t>R38E26220</t>
  </si>
  <si>
    <t>118050301</t>
  </si>
  <si>
    <t>PARQUES Y VIDA SILVESTRE DE NUEVO LEÓN</t>
  </si>
  <si>
    <t>Subproyecto de tipo R de PARQUES Y VIDA SILVESTRE DE NUEVO LEÓN de PARQUES Y VIDA SILVESTRE DE NUEVO LEÓN</t>
  </si>
  <si>
    <t>53</t>
  </si>
  <si>
    <t>PROGRAMA DE PROMOCIÓN ARTÍSTICA</t>
  </si>
  <si>
    <t>211213210056001</t>
  </si>
  <si>
    <t>O25E18239</t>
  </si>
  <si>
    <t>118050501</t>
  </si>
  <si>
    <t>FIDEICOMISO FESTIVAL INTERNACIONAL DE SANTA LUCÍA</t>
  </si>
  <si>
    <t>FESTIVAL INTERNACIONAL DE SANTA LUCÍA</t>
  </si>
  <si>
    <t>Subproyecto de tipo O de FESTIVAL INTERNACIONAL DE SANTA LUCÍA de FIDEICOMISO FESTIVAL INTERNACIONAL DE SANTA LUCÍA</t>
  </si>
  <si>
    <t>211213210026001</t>
  </si>
  <si>
    <t>M21E02244</t>
  </si>
  <si>
    <t>118048001</t>
  </si>
  <si>
    <t>UNIVERSIDAD TECNOLÓGICA SANTA CATARINA</t>
  </si>
  <si>
    <t>EDUCACIÓN SUPERIOR TECNOLÓGICA DE CALIDAD EN SANTA CATARINA</t>
  </si>
  <si>
    <t>Subproyecto de tipo M de EDUCACIÓN SUPERIOR TECNOLÓGICA DE CALIDAD EN SANTA CATARINA de UNIVERSIDAD TECNOLÓGICA SANTA CATARINA</t>
  </si>
  <si>
    <t>211213210020001</t>
  </si>
  <si>
    <t>M21E02245</t>
  </si>
  <si>
    <t>118047601</t>
  </si>
  <si>
    <t>UNIVERSIDAD TECNOLÓGICA GRAL. MARIANO ESCOBEDO</t>
  </si>
  <si>
    <t>EDUCACIÓN SUPERIOR TECNOLÓGICA DE CALIDAD EN ESCOBEDO</t>
  </si>
  <si>
    <t>Subproyecto de tipo M de EDUCACIÓN SUPERIOR TECNOLÓGICA DE CALIDAD EN ESCOBEDO de UNIVERSIDAD TECNOLÓGICA GRAL. MARIANO ESCOBEDO</t>
  </si>
  <si>
    <t>211213210500001</t>
  </si>
  <si>
    <t>P26E99119</t>
  </si>
  <si>
    <t>118052801</t>
  </si>
  <si>
    <t>FIDEICOMISO PROMOTOR DE PROYECTOS ESTRATÉGICOS URBANOS</t>
  </si>
  <si>
    <t>FIDEICOMISO PROMOTOR DE PROYECTOS ESTRATEGICOS URBANOS (FIDEPROES)</t>
  </si>
  <si>
    <t>211213210024001</t>
  </si>
  <si>
    <t>M22B11207</t>
  </si>
  <si>
    <t>118047901</t>
  </si>
  <si>
    <t>INSTITUTO CONSTRUCTOR DE INFRAESTRUCTURA FISICA, EDUCATIVA Y DEPORTIVA DE N.L.</t>
  </si>
  <si>
    <t>INFRAESTRUCTURA FÍSICA PARA EL SECTOR EDUCATIVO</t>
  </si>
  <si>
    <t>Subproyecto de tipo M de INFRAESTRUCTURA FÍSICA PARA EL SECTOR EDUCATIVO de INSTITUTO CONSTRUCTOR DE INFRAESTRUCTURA FISICA, EDUCATIVA Y DEPORTIVA DE N.L.</t>
  </si>
  <si>
    <t>42405</t>
  </si>
  <si>
    <t>IMPUESTO SOBRE TENENCIA</t>
  </si>
  <si>
    <t>51</t>
  </si>
  <si>
    <t>118020401</t>
  </si>
  <si>
    <t>LIBROS DE TEXTO SECUNDARIA</t>
  </si>
  <si>
    <t>Subproyecto de tipo M de SERVICIOS DE EDUCACIÓN BÁSICA de OFICINA DEL C. SECRETARIO DE EDUCACIÓN</t>
  </si>
  <si>
    <t>211213210011001</t>
  </si>
  <si>
    <t>351</t>
  </si>
  <si>
    <t>Q33E22235</t>
  </si>
  <si>
    <t>118047001</t>
  </si>
  <si>
    <t>SISTEMA DE CAMINOS</t>
  </si>
  <si>
    <t>TRANSPORTE POR CARRETERA</t>
  </si>
  <si>
    <t>SISTEMA DE CAMINOS DE NUEVO LEÓN</t>
  </si>
  <si>
    <t>Subproyecto de tipo Q de SISTEMA DE CAMINOS DE NUEVO LEÓN de SISTEMA DE CAMINOS</t>
  </si>
  <si>
    <t>218100401</t>
  </si>
  <si>
    <t>180139</t>
  </si>
  <si>
    <t>OFICIO PEI-0004/2018 MUNICIPIOS FONDO DE DESARROLLO MUNICIPAL 2018</t>
  </si>
  <si>
    <t>211113120300001</t>
  </si>
  <si>
    <t>118061901</t>
  </si>
  <si>
    <t>SUBSECRETARÍA DE DESARROLLO INTEGRAL COMUNITARIO</t>
  </si>
  <si>
    <t xml:space="preserve">SUBSECRETARÍA DE DESARROLLO INTEGRAL COMUNITARIO                                                                                                                                                                                                          </t>
  </si>
  <si>
    <t>211113120310001</t>
  </si>
  <si>
    <t>118062001</t>
  </si>
  <si>
    <t>DIRECCIÓN DE PROMOCIÓN SOCIAL</t>
  </si>
  <si>
    <t xml:space="preserve">DIRECCIÓN DE PROMOSIÓN SOCIAL                                                                                                                                                                                                                             </t>
  </si>
  <si>
    <t>F10K99187</t>
  </si>
  <si>
    <t>180697</t>
  </si>
  <si>
    <t>OFICIO PEI-0248/2018 PRODERLEON ADQUISICIÓN DE MAQUINARIA Y EQUIPO</t>
  </si>
  <si>
    <t>211213210039001</t>
  </si>
  <si>
    <t>K18E12238</t>
  </si>
  <si>
    <t>118049501</t>
  </si>
  <si>
    <t>INSTITUTO ESTATAL DE LA JUVENTUD</t>
  </si>
  <si>
    <t>APOYO A LA JUVENTUD</t>
  </si>
  <si>
    <t>Subproyecto de tipo K de APOYO A LA JUVENTUD de INSTITUTO ESTATAL DE LA JUVENTUD</t>
  </si>
  <si>
    <t>211113120400001</t>
  </si>
  <si>
    <t>118062101</t>
  </si>
  <si>
    <t>SUBSECRETARÍA DE PLANEACIÓN, EVALUACIÓN E INNOVACIÓN</t>
  </si>
  <si>
    <t xml:space="preserve">SUBSECRETARÍA DE PLANEACIÓN, EVALUACIÓN E INNOVACIÓN                                                                                                                                                                                                      </t>
  </si>
  <si>
    <t>211113120410001</t>
  </si>
  <si>
    <t>118062301</t>
  </si>
  <si>
    <t>DIRECCIÓN DE PLANEACIÓN Y EVALUACIÓN</t>
  </si>
  <si>
    <t xml:space="preserve">DIRECCIÓN DE PLANEACIÓN Y EVALUACIÓN                                                                                                                                                                                                                      </t>
  </si>
  <si>
    <t>211113120420001</t>
  </si>
  <si>
    <t>118062201</t>
  </si>
  <si>
    <t>DIRECCIÓN DE INNOVACIÓN SOCIAL</t>
  </si>
  <si>
    <t xml:space="preserve">DIRECCIÓN DE INNOVACIÓN SOCIAL                                                                                                                                                                                                                            </t>
  </si>
  <si>
    <t>211113120500001</t>
  </si>
  <si>
    <t>118062401</t>
  </si>
  <si>
    <t>SUBSECRETARÍA DE VINCULACIÓN Y PROYECTOS ESTRATÉGICOS</t>
  </si>
  <si>
    <t xml:space="preserve">SUBSECRETARÍA DE VINCULACIÓN Y PROYECTOS ESTRATÉGICOS                                                                                                                                                                                                     </t>
  </si>
  <si>
    <t>211113120520001</t>
  </si>
  <si>
    <t>118062501</t>
  </si>
  <si>
    <t>DIRECCIÓN DE PROYECTOS ESTRATÉGICOS</t>
  </si>
  <si>
    <t xml:space="preserve">DIRECCIÓN DE PROYECTOS ESTRATÉGICOS                                                                                                                                                                                                                       </t>
  </si>
  <si>
    <t>211113120600001</t>
  </si>
  <si>
    <t>118038301</t>
  </si>
  <si>
    <t>JUNTA DE BENEFICENCIA PRIVADA DEL ESTADO DE NUEVO LEÓN</t>
  </si>
  <si>
    <t>Subproyecto de tipo C de APOYO INSTITUCIONAL A PROGRAMAS de JUNTA DE BENEFICENCIA PRIVADA DEL ESTADO DE NUEVO LEÓN</t>
  </si>
  <si>
    <t>211113130100001</t>
  </si>
  <si>
    <t>118038401</t>
  </si>
  <si>
    <t>OFICINA DEL C. SECRETARIO DE ADMINISTRACIÓN</t>
  </si>
  <si>
    <t>118038501</t>
  </si>
  <si>
    <t>Subproyecto de tipo C de GESTIÓN Y COORDINACIÓN INSTITUCIONAL de OFICINA DEL C. SECRETARIO DE ADMINISTRACIÓN</t>
  </si>
  <si>
    <t>211113130110001</t>
  </si>
  <si>
    <t>118038601</t>
  </si>
  <si>
    <t>SECRETARÍA TECNICA</t>
  </si>
  <si>
    <t>118038701</t>
  </si>
  <si>
    <t>Subproyecto de tipo C de APOYO INSTITUCIONAL A PROGRAMAS de SECRETARIA TECNICA</t>
  </si>
  <si>
    <t>211113130120001</t>
  </si>
  <si>
    <t>118038801</t>
  </si>
  <si>
    <t>DIRECCIÓN JURÍDICA Y CONTROL</t>
  </si>
  <si>
    <t>Subproyecto de tipo A de GESTIÓN Y ASUNTOS JURÍDICOS de DIRECCIÓN JURÍDICA Y CONTROL</t>
  </si>
  <si>
    <t>211113130200001</t>
  </si>
  <si>
    <t>118038901</t>
  </si>
  <si>
    <t>SUBSECRETARÍA DE ADMINISTRACIÓN</t>
  </si>
  <si>
    <t>Subproyecto de tipo C de ADMINISTRACIÓN DE RECURSOS Y SERVICIOS  PERSONALES de SUBSECRETARÍA DE ADMINISTRACIÓN</t>
  </si>
  <si>
    <t>118039001</t>
  </si>
  <si>
    <t>Subproyecto de tipo C de GESTIÓN Y COORDINACIÓN INSTITUCIONAL de SUBSECRETARÍA DE ADMINISTRACIÓN</t>
  </si>
  <si>
    <t>211113130210001</t>
  </si>
  <si>
    <t>118039101</t>
  </si>
  <si>
    <t>DIRECCIÓN DE ADMINISTRACIÓN</t>
  </si>
  <si>
    <t>118039201</t>
  </si>
  <si>
    <t>Subproyecto de tipo C de APOYO INSTITUCIONAL A PROGRAMAS de DIRECCIÓN DE ADMINISTRACIÓN</t>
  </si>
  <si>
    <t xml:space="preserve">Subproyecto de tipo C de APOYO INSTITUCIONAL A PROGRAMAS de DIRECCIÓN DE ADMINISTRACIÓN                                                                                                                                                                   </t>
  </si>
  <si>
    <t>211113130210900</t>
  </si>
  <si>
    <t>118039302</t>
  </si>
  <si>
    <t>COORDINACIÓN DE SERVICIOS AEREOS</t>
  </si>
  <si>
    <t>118039301</t>
  </si>
  <si>
    <t>Subproyecto de tipo C de APOYO INSTITUCIONAL A PROGRAMAS de COORDINACIÓN DE SERVICIOS AEREOS</t>
  </si>
  <si>
    <t>211113130220001</t>
  </si>
  <si>
    <t>B02M24055</t>
  </si>
  <si>
    <t>118039401</t>
  </si>
  <si>
    <t>DIRECCIÓN DE RECURSOS HUMANOS</t>
  </si>
  <si>
    <t>ADMINISTRACIÓN  Y EVALUACIÓN DEL RECURSO HUMANO</t>
  </si>
  <si>
    <t>Subproyecto de tipo B de ADMINISTRACIÓN  Y EVALUACIÓN DEL RECURSO HUMANO de DIRECCIÓN DE RECURSOS HUMANOS</t>
  </si>
  <si>
    <t>12302</t>
  </si>
  <si>
    <t>RETRIBUCIONES POR SERVICIOS PERIODO DE FORMACIÓN PROFESIONAL</t>
  </si>
  <si>
    <t>15201</t>
  </si>
  <si>
    <t>INDEMNIZACIONES</t>
  </si>
  <si>
    <t>15401</t>
  </si>
  <si>
    <t>73</t>
  </si>
  <si>
    <t>PRESTACIONES CONTRACTUALES</t>
  </si>
  <si>
    <t>CLÁUSULA 1</t>
  </si>
  <si>
    <t>74</t>
  </si>
  <si>
    <t>CLÁUSULA 4</t>
  </si>
  <si>
    <t>75</t>
  </si>
  <si>
    <t>CLÁUSULA 6</t>
  </si>
  <si>
    <t>78</t>
  </si>
  <si>
    <t>CLÁUSULA 9</t>
  </si>
  <si>
    <t>79</t>
  </si>
  <si>
    <t>CLÁUSULA 10</t>
  </si>
  <si>
    <t>81</t>
  </si>
  <si>
    <t>CLÁUSULA 12</t>
  </si>
  <si>
    <t>83</t>
  </si>
  <si>
    <t>CLÁUSULA 14</t>
  </si>
  <si>
    <t>84</t>
  </si>
  <si>
    <t>CLÁUSULA 15</t>
  </si>
  <si>
    <t>85</t>
  </si>
  <si>
    <t>CLÁUSULA 15b</t>
  </si>
  <si>
    <t>86</t>
  </si>
  <si>
    <t>CLÁUSULA 20</t>
  </si>
  <si>
    <t>87</t>
  </si>
  <si>
    <t>CLÁUSULA 23</t>
  </si>
  <si>
    <t>88</t>
  </si>
  <si>
    <t>CLÁUSULA 24</t>
  </si>
  <si>
    <t>89</t>
  </si>
  <si>
    <t>CLÁUSULA 30</t>
  </si>
  <si>
    <t>CLÁUSULA 32</t>
  </si>
  <si>
    <t>91</t>
  </si>
  <si>
    <t>CLÁUSULA 33</t>
  </si>
  <si>
    <t>92</t>
  </si>
  <si>
    <t>CLÁUSULA 34</t>
  </si>
  <si>
    <t>93</t>
  </si>
  <si>
    <t>CLÁUSULA 35</t>
  </si>
  <si>
    <t>94</t>
  </si>
  <si>
    <t>CLÁUSULA 39</t>
  </si>
  <si>
    <t>95</t>
  </si>
  <si>
    <t>CLÁUSULA 40</t>
  </si>
  <si>
    <t xml:space="preserve">Subproyecto de tipo B de ADMINISTRACIÓN  Y EVALUACIÓN DEL RECURSO HUMANO de DIRECCIÓN DE RECURSOS HUMANOS                                                                                                                                                 </t>
  </si>
  <si>
    <t>211113130300001</t>
  </si>
  <si>
    <t>118039501</t>
  </si>
  <si>
    <t>SUBSECRETARÍA DE TECNOLOGÍAS</t>
  </si>
  <si>
    <t>118039601</t>
  </si>
  <si>
    <t>Subproyecto de tipo C de GESTIÓN Y COORDINACIÓN INSTITUCIONAL de SUBSECRETARÍA DE TECNOLOGÍAS</t>
  </si>
  <si>
    <t>211113130310001</t>
  </si>
  <si>
    <t>B02M23056</t>
  </si>
  <si>
    <t>118039701</t>
  </si>
  <si>
    <t>DIRECCIÓN DE SISTEMAS GUBERNAMENTALES</t>
  </si>
  <si>
    <t>GOBIERNO DIGITAL E INNOVADOR</t>
  </si>
  <si>
    <t>Subproyecto de tipo B de GOBIERNO DIGITAL E INNOVADOR de DIRECCION DE SISTEMAS GUBERNAMENTALES</t>
  </si>
  <si>
    <t>211113130320001</t>
  </si>
  <si>
    <t>118039801</t>
  </si>
  <si>
    <t>DIRECCIÓN DE INFRAESTRUCTURA TECNOLÓGICA</t>
  </si>
  <si>
    <t>Subproyecto de tipo B de GOBIERNO DIGITAL E INNOVADOR de DIRECCIÓN DE INFORMÁTICA</t>
  </si>
  <si>
    <t>211113130400001</t>
  </si>
  <si>
    <t>C04M23054</t>
  </si>
  <si>
    <t>118039901</t>
  </si>
  <si>
    <t>DIRECCIÓN GENERAL DE ADQUISICIONES Y SERVICIOS GENERALES</t>
  </si>
  <si>
    <t>ADQUISICIONES Y SERVICIOS EFICIENTES Y TRANSPARENTES</t>
  </si>
  <si>
    <t>Subproyecto de tipo C de ADQUISICIONES Y SERVICIOS EFICIENTES Y TRANSPARENTES de DIRECCIÓN GENERAL DE ADQUISICIONES Y SERVICIOS GENERALES</t>
  </si>
  <si>
    <t>33603</t>
  </si>
  <si>
    <t>DIGITALIZACIÓN DE DOCUMENTOS</t>
  </si>
  <si>
    <t>211113130410001</t>
  </si>
  <si>
    <t>118040001</t>
  </si>
  <si>
    <t>DIRECCIÓN DE ADQUISICIONES</t>
  </si>
  <si>
    <t>Subproyecto de tipo C de ADQUISICIONES Y SERVICIOS EFICIENTES Y TRANSPARENTES de DIRECCIÓN DE ADQUISICIONES</t>
  </si>
  <si>
    <t>211113130420001</t>
  </si>
  <si>
    <t>118040101</t>
  </si>
  <si>
    <t>DIRECCIÓN DE MANTENIMIENTO Y SERVICIOS GENERALES</t>
  </si>
  <si>
    <t>Subproyecto de tipo C de ADQUISICIONES Y SERVICIOS EFICIENTES Y TRANSPARENTES de DIRECCIÓN DE MANTENIMIENTO Y SERVICIOS GENERALES</t>
  </si>
  <si>
    <t>211113130430001</t>
  </si>
  <si>
    <t>118040201</t>
  </si>
  <si>
    <t>DIRECCIÓN DE CONCURSOS</t>
  </si>
  <si>
    <t>Subproyecto de tipo C de ADQUISICIONES Y SERVICIOS EFICIENTES Y TRANSPARENTES de DIRECCIÓN DE CONCURSOS</t>
  </si>
  <si>
    <t>211113140100001</t>
  </si>
  <si>
    <t>216</t>
  </si>
  <si>
    <t>118040301</t>
  </si>
  <si>
    <t>OFICINA DEL C. SECRETARIO DE DESARROLLO SUSTENTABLE</t>
  </si>
  <si>
    <t>OTROS DE PROTECCIÓN AMBIENTAL</t>
  </si>
  <si>
    <t>118040401</t>
  </si>
  <si>
    <t>Subproyecto de tipo C de GESTIÓN Y COORDINACIÓN INSTITUCIONAL de OFICINA DEL C. SECRETARIO DE DESARROLLO SUSTENTABLE</t>
  </si>
  <si>
    <t>215</t>
  </si>
  <si>
    <t>R38K99187</t>
  </si>
  <si>
    <t>216132802</t>
  </si>
  <si>
    <t>PROTECCIÓN DE LA DIVERSIDAD BIOLÓGICA Y DEL PAISAJE</t>
  </si>
  <si>
    <t>OFICIO SIE-0328/2016 SRIA. DE DESARROLLO SUSTENTABLE IMPLEMENTACION DEL MARCO LEGAL EN MATERIA DE BIENESTAR Y SUSTENTABILIDAD ANIMAL</t>
  </si>
  <si>
    <t>211113140110001</t>
  </si>
  <si>
    <t>118040501</t>
  </si>
  <si>
    <t xml:space="preserve">Subproyecto de tipo C de GESTIÓN Y COORDINACIÓN INSTITUCIONAL de OFICINA DEL C. SECRETARIO DE DESARROLLO SUSTENTABLE                                                                                                                                      </t>
  </si>
  <si>
    <t>118040601</t>
  </si>
  <si>
    <t>Subproyecto de tipo C de APOYO INSTITUCIONAL A PROGRAMAS de SECRETARÍA PARTICULAR</t>
  </si>
  <si>
    <t>211113140120001</t>
  </si>
  <si>
    <t>118040701</t>
  </si>
  <si>
    <t xml:space="preserve">Subproyecto de tipo A de GESTIÓN Y ASUNTOS JURÍDICOS de DIRECCIÓN JURÍDICA                                                                                                                                                                                </t>
  </si>
  <si>
    <t>118060201</t>
  </si>
  <si>
    <t>DIRECCIÓN INTERSECTORIAL</t>
  </si>
  <si>
    <t>211113140130001</t>
  </si>
  <si>
    <t xml:space="preserve">DIRECCIÓN INTERSECTORIAL                                                                                                                                                                                                                                  </t>
  </si>
  <si>
    <t>S39P21057</t>
  </si>
  <si>
    <t>118060301</t>
  </si>
  <si>
    <t>DIRECCIÓN DE PLANEACIÓN Y SUSTENTABILIDAD ENERGÉTICA</t>
  </si>
  <si>
    <t>ENERGÍA SUSTENTABLE PARA TODOS</t>
  </si>
  <si>
    <t>211113140140001</t>
  </si>
  <si>
    <t xml:space="preserve">DIRECCIÓN DE PALNEACIÓN Y SUSTENTABILIDAD ENERGÉTICA                                                                                                                                                                                                      </t>
  </si>
  <si>
    <t>118060401</t>
  </si>
  <si>
    <t>DIRECCIÓN DE CONTROL INTERNO, VINCULACIÓN Y COMUNICACIÓN SOCIAL</t>
  </si>
  <si>
    <t>211113140150001</t>
  </si>
  <si>
    <t xml:space="preserve">DIRECCIÓN DE CONTROL INTERNO, VINCULACIÓN Y COMUNICACIÓN SOCIAL                                                                                                                                                                                           </t>
  </si>
  <si>
    <t>211113140200001</t>
  </si>
  <si>
    <t>222</t>
  </si>
  <si>
    <t>118040801</t>
  </si>
  <si>
    <t>SUBSECRETARÍA DE DESARROLLO URBANO</t>
  </si>
  <si>
    <t>DESARROLLO COMUNITARIO</t>
  </si>
  <si>
    <t>P27P23185</t>
  </si>
  <si>
    <t>118040901</t>
  </si>
  <si>
    <t>PROYECTOS DE ESPACIOS PÚBLICOS URBANOS</t>
  </si>
  <si>
    <t>Subproyecto de tipo C de GESTIÓN Y COORDINACIÓN INSTITUCIONAL de SUBSECRETARÍA DE DESARROLLO URBANO</t>
  </si>
  <si>
    <t>118041001</t>
  </si>
  <si>
    <t xml:space="preserve">Subproyecto de tipo P de PLANEACIÓN Y ADMINISTRACIÓN URBANA de DIRECCIÓN DE PROYECTOS URBANOS                                                                                                                                                             </t>
  </si>
  <si>
    <t xml:space="preserve">Subproyecto de tipo C de GESTIÓN Y COORDINACIÓN INSTITUCIONAL de SUBSECRETARÍA DE DESARROLLO URBANO                                                                                                                                                       </t>
  </si>
  <si>
    <t>PIMUS</t>
  </si>
  <si>
    <t>Subproyecto de tipo P de PLANEACIÓN Y ADMINISTRACIÓN URBANA de SUBSECRETARÍA DE DESARROLLO URBANO</t>
  </si>
  <si>
    <t>211113140210001</t>
  </si>
  <si>
    <t>P26P23058</t>
  </si>
  <si>
    <t>DIRECCIÓN DE PROYECTOS URBANOS</t>
  </si>
  <si>
    <t>PLANEACIÓN Y ADMINISTRACIÓN URBANA</t>
  </si>
  <si>
    <t>Subproyecto de tipo P de PLANEACIÓN Y ADMINISTRACIÓN URBANA de DIRECCIÓN DE PROYECTOS URBANOS</t>
  </si>
  <si>
    <t>211113140220001</t>
  </si>
  <si>
    <t>118041101</t>
  </si>
  <si>
    <t>DIRECCIÓN DE PLANEACIÓN Y ORDENAMIENTO TERRITORIAL</t>
  </si>
  <si>
    <t>Subproyecto de tipo P de PLANEACIÓN Y ADMINISTRACIÓN URBANA de DIRECCIÓN DE PLANEACIÓN Y ORDENAMIENTO TERRITORIAL</t>
  </si>
  <si>
    <t>211113140230001</t>
  </si>
  <si>
    <t>118062801</t>
  </si>
  <si>
    <t>DIRECCIÓN DE FORTALECIMIENTO URBANO</t>
  </si>
  <si>
    <t xml:space="preserve">DIRECCIÓN DE FORTALECIMIENTO URBANO                                                                                                                                                                                                                       </t>
  </si>
  <si>
    <t>211113140240001</t>
  </si>
  <si>
    <t>118041201</t>
  </si>
  <si>
    <t>DIRECCIÓN DE INGENIERÍA URBANA</t>
  </si>
  <si>
    <t>Subproyecto de tipo P de PLANEACIÓN Y ADMINISTRACIÓN URBANA de DIRECCIÓN DE INGENIERÍA URBANA</t>
  </si>
  <si>
    <t xml:space="preserve">Subproyecto de tipo P de PLANEACIÓN Y ADMINISTRACIÓN URBANA de DIRECCIÓN DE INGENIERÍA URBANA                                                                                                                                                             </t>
  </si>
  <si>
    <t>211113140250001</t>
  </si>
  <si>
    <t>118041301</t>
  </si>
  <si>
    <t>DIRECCIÓN DEL CENTRO DE COLABORACIÓN GEOESPACIAL</t>
  </si>
  <si>
    <t>Subproyecto de tipo P de PLANEACIÓN Y ADMINISTRACIÓN URBANA de DIRECCIÓN DEL CENTRO DE COLABORACIÓN GEOESPACIAL</t>
  </si>
  <si>
    <t>211113140300001</t>
  </si>
  <si>
    <t>118041401</t>
  </si>
  <si>
    <t>SUBSECRETARÍA DE PROTECCIÓN AL MEDIO AMBIENTE Y RECURSOS NATURALES</t>
  </si>
  <si>
    <t>118041501</t>
  </si>
  <si>
    <t>Subproyecto de tipo C de GESTIÓN Y COORDINACIÓN INSTITUCIONAL de SUBSECRETARÍA DE PROTECCIÓN AL MEDIO AMBIENTE Y RECURSOS NATURALES</t>
  </si>
  <si>
    <t xml:space="preserve">Subproyecto de tipo C de GESTIÓN Y COORDINACIÓN INSTITUCIONAL de SUBSECRETARÍA DE PROTECCIÓN AL MEDIO AMBIENTE Y RECURSOS NATURALES                                                                                                                       </t>
  </si>
  <si>
    <t>R35G21059</t>
  </si>
  <si>
    <t>118060501</t>
  </si>
  <si>
    <t>DIRECCIÓN DE GESTIÓN INTEGRAL DE LA CALIDAD DEL AIRE</t>
  </si>
  <si>
    <t>REDUCCIÓN DE LA CONTAMINACIÓN</t>
  </si>
  <si>
    <t>NUEVO LEON RESPIRA</t>
  </si>
  <si>
    <t>211113140310001</t>
  </si>
  <si>
    <t>214</t>
  </si>
  <si>
    <t xml:space="preserve">DIRECCIÓN DE GESTIÓN INTEGRAL DE CALIDAD DE AIRE                                                                                                                                                                                                          </t>
  </si>
  <si>
    <t>211113140320001</t>
  </si>
  <si>
    <t>212</t>
  </si>
  <si>
    <t>R36G99195</t>
  </si>
  <si>
    <t>118041601</t>
  </si>
  <si>
    <t>DIRECCIÓN DE GESTIÓN INTEGRAL DEL AGUA</t>
  </si>
  <si>
    <t>ADMINISTRACIÓN DEL AGUA</t>
  </si>
  <si>
    <t>HUELLA HÍDRICA</t>
  </si>
  <si>
    <t>Subproyecto de tipo R de HUELLA HÍDRICA de DIRECCIÓN DE GESTIÓN INTEGRAL DEL AGUA</t>
  </si>
  <si>
    <t>R37G21184</t>
  </si>
  <si>
    <t>118060601</t>
  </si>
  <si>
    <t>DIRECCIÓN DE GESTIÓN INTEGRAL DE RESIDUOS</t>
  </si>
  <si>
    <t>ORDENACIÓN DE DESECHOS</t>
  </si>
  <si>
    <t>APROVECHAMIENTO DE RESIDUOS SÓLIDOS URBANOS</t>
  </si>
  <si>
    <t>211113140330001</t>
  </si>
  <si>
    <t>211</t>
  </si>
  <si>
    <t xml:space="preserve">DIRECCIÓN DE GESTIÓN INTEGRAL DE RESIDUOS                                                                                                                                                                                                                 </t>
  </si>
  <si>
    <t>211113140340001</t>
  </si>
  <si>
    <t>R38G25196</t>
  </si>
  <si>
    <t>118041701</t>
  </si>
  <si>
    <t>DIRECCIÓN DE BIENESTAR Y SUSTENTABILIDAD ANIMAL</t>
  </si>
  <si>
    <t>FOMENTO AL BIENESTAR ANIMAL</t>
  </si>
  <si>
    <t>Subproyecto de tipo R de FOMENTO AL BIENESTAR ANIMAL de DIRECCIÓN DE BIENESTAR Y SUSTENTABILIDAD ANIMAL</t>
  </si>
  <si>
    <t>118060701</t>
  </si>
  <si>
    <t>COORDINACIÓN DE EDUCACIÓN AMBIENTAL</t>
  </si>
  <si>
    <t>211113140350001</t>
  </si>
  <si>
    <t xml:space="preserve">COORDINACIÓN DE EDUCACIÓN AMBIENTAL                                                                                                                                                                                                                       </t>
  </si>
  <si>
    <t>118060801</t>
  </si>
  <si>
    <t>COORDINACIÓN DE IMPACTO AMBIENTAL</t>
  </si>
  <si>
    <t>211113140360001</t>
  </si>
  <si>
    <t xml:space="preserve">COORDINACIÓN DE IMPACTO AMBIENTAL                                                                                                                                                                                                                         </t>
  </si>
  <si>
    <t>211113140600001</t>
  </si>
  <si>
    <t>R34G21197</t>
  </si>
  <si>
    <t>118041801</t>
  </si>
  <si>
    <t>PROCURADURÍA ESTATAL DE DESARROLLO SUSTENTABLE</t>
  </si>
  <si>
    <t>INSPECCIÓN Y VIGILANCIA (PROCURADURÍA)</t>
  </si>
  <si>
    <t>Subproyecto de tipo R de INSPECCIÓN Y VIGILANCIA (PROCURADURÍA) de PROCURADURÍA ESTATAL DE DESARROLLO SUSTENTABLE</t>
  </si>
  <si>
    <t>211113150100001</t>
  </si>
  <si>
    <t>134</t>
  </si>
  <si>
    <t>118041901</t>
  </si>
  <si>
    <t>OFICINA DEL C. CONTRALOR INTERNO</t>
  </si>
  <si>
    <t>FUNCIÓN PÚBLICA</t>
  </si>
  <si>
    <t>Subproyecto de tipo C de ADMINISTRACIÓN DE RECURSOS Y SERVICIOS  PERSONALES de OFICINA DEL C. CONTRALOR INTERNO</t>
  </si>
  <si>
    <t>118042001</t>
  </si>
  <si>
    <t>Subproyecto de tipo C de GESTIÓN Y COORDINACIÓN INSTITUCIONAL de OFICINA DEL C. CONTRALOR INTERNO</t>
  </si>
  <si>
    <t>44110</t>
  </si>
  <si>
    <t>PROGRAMA DE APOYO A LA ECONOMÍA FAMILIAR</t>
  </si>
  <si>
    <t>211113150200001</t>
  </si>
  <si>
    <t>118042201</t>
  </si>
  <si>
    <t>UNIDAD ANTICORRUPCIÓN</t>
  </si>
  <si>
    <t>Subproyecto de tipo C de ADMINISTRACIÓN DE RECURSOS Y SERVICIOS  PERSONALES de UNIDAD ANTICORRUPCIÓN</t>
  </si>
  <si>
    <t>118042301</t>
  </si>
  <si>
    <t>Subproyecto de tipo C de APOYO INSTITUCIONAL A PROGRAMAS de UNIDAD ANTICORRUPCIÓN</t>
  </si>
  <si>
    <t>C03O99123</t>
  </si>
  <si>
    <t>118042101</t>
  </si>
  <si>
    <t>SISTEMA ANTICORRUPCIÓN (COMITÉ CIUDADANO)</t>
  </si>
  <si>
    <t>Subproyecto de tipo C de SISTEMA ANTICORRUPCIÓN (COMITÉ CIUDADANO) de UNIDAD ANTICORRUPCIÓN</t>
  </si>
  <si>
    <t>211113150300001</t>
  </si>
  <si>
    <t>118042401</t>
  </si>
  <si>
    <t>211113150400001</t>
  </si>
  <si>
    <t>118042501</t>
  </si>
  <si>
    <t>DIRECCIÓN ADMINISTRATIVA</t>
  </si>
  <si>
    <t>118042601</t>
  </si>
  <si>
    <t>Subproyecto de tipo C de APOYO INSTITUCIONAL A PROGRAMAS de DIRECCIÓN ADMINISTRATIVA</t>
  </si>
  <si>
    <t>211113150500001</t>
  </si>
  <si>
    <t>C03O23060</t>
  </si>
  <si>
    <t>118042701</t>
  </si>
  <si>
    <t>DIRECCIÓN DE ÓRGANOS DE CONTROL INTERNO Y VIGILANCIA</t>
  </si>
  <si>
    <t>CONTROL Y AUDITORÍA INSTITUCIONAL</t>
  </si>
  <si>
    <t>Subproyecto de tipo C de CONTROL Y AUDITORIA INSTITUCIONAL de DIRECCIÓN DE ÓRGANOS DE CONTROL INTERNO Y VIGILANCIA</t>
  </si>
  <si>
    <t>211113150600001</t>
  </si>
  <si>
    <t>C03O23061</t>
  </si>
  <si>
    <t>118042801</t>
  </si>
  <si>
    <t>DIRECCIÓN DE TRANSPARENCIA GUBERNAMENTAL Y CALIDAD</t>
  </si>
  <si>
    <t>TRANSPARENCIA GUBERNAMENTAL</t>
  </si>
  <si>
    <t>Subproyecto de tipo C de TRANSPARENCIA GUBERNAMENTAL de DIRECCIÓN DE TRANSPARENCIA GUBERNAMENTAL Y CALIDAD</t>
  </si>
  <si>
    <t>211113150700001</t>
  </si>
  <si>
    <t>118042901</t>
  </si>
  <si>
    <t>DIRECCIÓN DE CONTROL Y AUDITORÍA DEL SECTOR CENTRAL</t>
  </si>
  <si>
    <t>Subproyecto de tipo C de CONTROL Y AUDITORIA INSTITUCIONAL de DIRECCIÓN DE CONTROL Y AUDITORÍA DEL SECTOR CENTRAL</t>
  </si>
  <si>
    <t>211113150800001</t>
  </si>
  <si>
    <t>118043001</t>
  </si>
  <si>
    <t>DIRECCIÓN DE CONTROL Y AUDITORÍA DEL SECTOR PARAESTATAL</t>
  </si>
  <si>
    <t>Subproyecto de tipo C de CONTROL Y AUDITORIA INSTITUCIONAL de DIRECCIÓN DE CONTROL Y AUDITORÍA DEL SECTOR PARAESTATAL</t>
  </si>
  <si>
    <t>211113150900001</t>
  </si>
  <si>
    <t>118043101</t>
  </si>
  <si>
    <t>DIRECCIÓN DE CONTROL Y AUDITORÍA DE OBRA PÚBLICA</t>
  </si>
  <si>
    <t>Subproyecto de tipo C de CONTROL Y AUDITORIA INSTITUCIONAL de DIRECCIÓN DE CONTROL Y AUDITORÍA DE OBRA PÚBLICA</t>
  </si>
  <si>
    <t>211113160100001</t>
  </si>
  <si>
    <t>118043201</t>
  </si>
  <si>
    <t>OFICINA DEL C. SECRETARIO DE DESARROLLO AGROPECUARIO</t>
  </si>
  <si>
    <t>Subproyecto de tipo C de ADMINISTRACIÓN DE RECURSOS Y SERVICIOS  PERSONALES de OFICINA DEL C. SECRETARIO DE DESARROLLO AGROPECUARIO</t>
  </si>
  <si>
    <t>118043301</t>
  </si>
  <si>
    <t>Subproyecto de tipo C de GESTIÓN Y COORDINACIÓN INSTITUCIONAL de OFICINA DEL C. SECRETARIO DE DESARROLLO AGROPECUARIO</t>
  </si>
  <si>
    <t>211113160100900</t>
  </si>
  <si>
    <t>F10E19063</t>
  </si>
  <si>
    <t>99S21901</t>
  </si>
  <si>
    <t>118043401</t>
  </si>
  <si>
    <t>FIDEICOMISO ESTATAL AGROPECUARIO</t>
  </si>
  <si>
    <t>SANIDAD E INOCUIDAD</t>
  </si>
  <si>
    <t>CONVENIO CONAFOR</t>
  </si>
  <si>
    <t>Subproyecto de tipo F de SANIDAD E INOCUIDAD de FIDEICOMISO ESTATAL AGROPECUARIO</t>
  </si>
  <si>
    <t>F10F19062</t>
  </si>
  <si>
    <t>118043501</t>
  </si>
  <si>
    <t>FOMENTO AGROPECUARIO</t>
  </si>
  <si>
    <t>Subproyecto de tipo F de FOMENTO AGROPECUARIO de FIDEICOMISO ESTATAL AGROPECUARIO</t>
  </si>
  <si>
    <t>99S24001</t>
  </si>
  <si>
    <t>PROGRAMA DE CONCURRENCIA CON LAS ENTIDADES FEDERATIVAS  (CONVENIO SAGARPA)</t>
  </si>
  <si>
    <t>08S26601</t>
  </si>
  <si>
    <t>PROGRAMA DE APOYOS A PEQUEÑOS PRODUCTORES (SEGURO CATASTRÓFICO)</t>
  </si>
  <si>
    <t>211113160100901</t>
  </si>
  <si>
    <t>118043601</t>
  </si>
  <si>
    <t>FIDEICOMISO FONDO DE FOMENTO AGROPECUARIO (FOFAE)</t>
  </si>
  <si>
    <t>Subproyecto de tipo F de FOMENTO AGROPECUARIO de FIDEICOMISO FONDO DE FOMENTO AGROPECUARIO (FOFAE)</t>
  </si>
  <si>
    <t>16S21701</t>
  </si>
  <si>
    <t>PROGRAMA DE APOYO A LA INFRAESTRUCTURA HIDROAGRÍCOLA</t>
  </si>
  <si>
    <t>211113160110001</t>
  </si>
  <si>
    <t>118043801</t>
  </si>
  <si>
    <t>Subproyecto de tipo C de APOYO INSTITUCIONAL A PROGRAMAS de SECRETARÍA TÉCNICA</t>
  </si>
  <si>
    <t>211113160200001</t>
  </si>
  <si>
    <t>118043901</t>
  </si>
  <si>
    <t>DIRECCIÓN DE FIDEICOMISOS Y PROYECTOS ESTRATÉGICOS</t>
  </si>
  <si>
    <t>Subproyecto de tipo F de FOMENTO AGROPECUARIO de DIRECCIÓN DE FIDEICOMISOS Y PROYECTOS ESTRATÉGICOS</t>
  </si>
  <si>
    <t>211113160300001</t>
  </si>
  <si>
    <t>118044001</t>
  </si>
  <si>
    <t>DIRECCIÓN DE FOMENTO AGROPECUARIO</t>
  </si>
  <si>
    <t>Subproyecto de tipo F de FOMENTO AGROPECUARIO de DIRECCIÓN DE FOMENTO AGROPECUARIO</t>
  </si>
  <si>
    <t>211113160400001</t>
  </si>
  <si>
    <t>118044101</t>
  </si>
  <si>
    <t>DIRECCIÓN DE SEGURIDAD SANITARIA E INOCUIDAD</t>
  </si>
  <si>
    <t>Subproyecto de tipo F de SANIDAD E INOCUIDAD de DIRECCIÓN DE SEGURIDAD SANITARIA E INOCUIDAD</t>
  </si>
  <si>
    <t>211113160500001</t>
  </si>
  <si>
    <t>F10F19064</t>
  </si>
  <si>
    <t>118044201</t>
  </si>
  <si>
    <t>DIRECCIÓN DE FOMENTO RURAL</t>
  </si>
  <si>
    <t>FOMENTO RURAL</t>
  </si>
  <si>
    <t>Subproyecto de tipo F de FOMENTO RURAL de DIRECCIÓN DE FOMENTO RURAL</t>
  </si>
  <si>
    <t>211113160600001</t>
  </si>
  <si>
    <t>118044401</t>
  </si>
  <si>
    <t>DIRECCIÓN DE ORGANIZACIÓN DE PRODUCTORES</t>
  </si>
  <si>
    <t>Subproyecto de tipo C de APOYO INSTITUCIONAL A PROGRAMAS de DIRECCIÓN DE ORGANIZACIÓN DE PRODUCTORES</t>
  </si>
  <si>
    <t>211113160700001</t>
  </si>
  <si>
    <t>118044501</t>
  </si>
  <si>
    <t>DIRECCIÓN DE INFORMACIÓN SECTORIAL Y ESTADÍSTICA</t>
  </si>
  <si>
    <t>Subproyecto de tipo F de FOMENTO AGROPECUARIO de DIRECCIÓN DE INFORMACIÓN SECTORIAL Y ESTADÍSTICA</t>
  </si>
  <si>
    <t>211113170001001</t>
  </si>
  <si>
    <t>E06L22065</t>
  </si>
  <si>
    <t>118044601</t>
  </si>
  <si>
    <t>JUNTA LOCAL DE CONCILIACIÓN Y ARBITRAJE</t>
  </si>
  <si>
    <t>IMPARTIR JUSTICIA LABORAL A TRABAJADORES</t>
  </si>
  <si>
    <t>Subproyecto de tipo E de IMPARTIR JUSTICIAL LABORAL A TRABAJADORES de JUNTA LOCAL DE CONCILIACIÓN Y ARBITRAJE</t>
  </si>
  <si>
    <t>211113180001001</t>
  </si>
  <si>
    <t>U44L21067</t>
  </si>
  <si>
    <t>118044701</t>
  </si>
  <si>
    <t>TRIBUNAL DE JUSTICIA ADMINISTRATIVA</t>
  </si>
  <si>
    <t>JUSTICIA ADMINISTRATIVA PRONTA Y EXPEDITA</t>
  </si>
  <si>
    <t>Subproyecto de tipo U de JUSTICIA ADMINISTRATIVA PRONTA Y EXPEDITA de TRIBUNAL DE JUSTICIA ADMINISTRATIVA</t>
  </si>
  <si>
    <t>211113190001001</t>
  </si>
  <si>
    <t>U44L24066</t>
  </si>
  <si>
    <t>118044801</t>
  </si>
  <si>
    <t>TRIBUNAL DE ARBITRAJE</t>
  </si>
  <si>
    <t>SEGURIDAD JURÍDICA A TRABAJADORES DEL ESTADO</t>
  </si>
  <si>
    <t>Subproyecto de tipo U de SEGURIDAD JURÍDICA A TRABAJADORES DEL ESTADO de TRIBUNAL DE ARBITRAJE</t>
  </si>
  <si>
    <t xml:space="preserve">Subproyecto de tipo U de SEGURIDAD JURÍDICA A TRABAJADORES DEL ESTADO de TRIBUNAL DE ARBITRAJE                                                                                                                                                            </t>
  </si>
  <si>
    <t>118047401</t>
  </si>
  <si>
    <t>Subproyecto de tipo C de OTROS SUBSIDIOS Y ASIGNACIONES de PROMOTORA DE DESARROLLO RURAL (PRODERLEON)</t>
  </si>
  <si>
    <t>42101</t>
  </si>
  <si>
    <t>TRANSFERENCIAS OTORGADAS A ENTIDADES PARAESTATALES NO EMPRESARIALES Y NO FINANCIERAS</t>
  </si>
  <si>
    <t>211213211040001</t>
  </si>
  <si>
    <t>225</t>
  </si>
  <si>
    <t>118051701</t>
  </si>
  <si>
    <t>FOMENTO METROPOLITANO DE MONTERREY (FOMERREY)</t>
  </si>
  <si>
    <t>VIVIENDA</t>
  </si>
  <si>
    <t>Subproyecto de tipo C de OTROS SUBSIDIOS Y ASIGNACIONES de FOMENTO METROPOLITANO DE MONTERREY (FOMERREY)</t>
  </si>
  <si>
    <t>J16U99182</t>
  </si>
  <si>
    <t>118037701</t>
  </si>
  <si>
    <t>PREVENCIÓN A LA VIOLENCIA CONTRA LA MUJER</t>
  </si>
  <si>
    <t>Subproyecto de tipo J de PREVENCIÓN A LA VIOLENCIA CONTRA LA MUJER de DIRECCIÓN DE ATENCIÓN A GRUPOS VULNERABLES</t>
  </si>
  <si>
    <t>OPERACIÓN PARA LAS CLÍNICAS DE ESCOBEDO, PESQUERÍA Y GALEANA SHOCK TRAUMA</t>
  </si>
  <si>
    <t>UNEME CÁNCER</t>
  </si>
  <si>
    <t>211213210109001</t>
  </si>
  <si>
    <t>118054401</t>
  </si>
  <si>
    <t>INSTITUTO ESTATAL DE LAS PERSONAS ADULTAS MAYORES</t>
  </si>
  <si>
    <t>Q31K99133</t>
  </si>
  <si>
    <t>180682</t>
  </si>
  <si>
    <t>OFICIO PEI-0235/2018 FIDEPROES PROYECTO ESTRATÉGICO DENOMINADO DISTRITO INDEPENDENCIA REGENERACIÓN URBANA Y MOVILIDAD SUSTENTABLE.</t>
  </si>
  <si>
    <t>J16E11221</t>
  </si>
  <si>
    <t>118046201</t>
  </si>
  <si>
    <t>APOYO A INSTITUCIONES EN MATERIA DE ASISTENCIA SOCIAL</t>
  </si>
  <si>
    <t>Subproyecto de tipo J de APOYO A INSTITUCIONES EN MATERIA DE ASISTENCIA SOCIAL de SISTEMA PARA EL DESARROLLO INTEGRAL DE LA FAMILIA (DIF)</t>
  </si>
  <si>
    <t>211213210032001</t>
  </si>
  <si>
    <t>M21E02246</t>
  </si>
  <si>
    <t>118048401</t>
  </si>
  <si>
    <t>UNIVERSIDAD TECNOLÓGICA CADEREYTA</t>
  </si>
  <si>
    <t>EDUCACIÓN SUPERIOR TECNOLÓGICA DE CALIDAD EN CADEREYTA</t>
  </si>
  <si>
    <t>Subproyecto de tipo M de EDUCACIÓN SUPERIOR TECNOLÓGICA DE CALIDAD EN CADEREYTA de UNIVERSIDAD TECNOLÓGICA CADEREYTA</t>
  </si>
  <si>
    <t>118050302</t>
  </si>
  <si>
    <t>PARQUES Y VIDA SILVESTRE DE NUEVO LEÓN de PARQUES Y VIDA SILVESTRE DE NUEVO LEÓN (SERVICIOS PERSONALES)</t>
  </si>
  <si>
    <t>U44I23006</t>
  </si>
  <si>
    <t>118053304</t>
  </si>
  <si>
    <t>118048602</t>
  </si>
  <si>
    <t>PROMOCIÓN TURÍSTICA DE NUEVO LEÓN DE CORPORACIÓN PARA EL DESARROLLO TURÍSTICO DE NUEVO LEÓN (SERVICIOS PERSONALES)</t>
  </si>
  <si>
    <t>11S24702</t>
  </si>
  <si>
    <t>PROGRAMA PARA EL DESARROLLO PROFESIONAL DOCENTE UANL</t>
  </si>
  <si>
    <t>11S26701</t>
  </si>
  <si>
    <t>PROGRAMA DE FORTALECIMIENTO DE LA CALIDAD EDUCATIVA (PFCE)</t>
  </si>
  <si>
    <t>11U00601</t>
  </si>
  <si>
    <t>SUBSIDIOS PARA ORGANISMOS DESCENTRALIZADOS ESTATALES</t>
  </si>
  <si>
    <t>11U08101</t>
  </si>
  <si>
    <t>APOYOS PARA LA ATENCIÓN A PROBLEMAS ESTRUCTURALES DE LAS UPES</t>
  </si>
  <si>
    <t>118029401</t>
  </si>
  <si>
    <t>Subproyecto de tipo F de FOMENTO A LA INVERSIÓN de OFICINA DEL C. SECRETARIO DE ECONOMÍA Y TRABAJO</t>
  </si>
  <si>
    <t>44205</t>
  </si>
  <si>
    <t>BECAS</t>
  </si>
  <si>
    <t>211213210033001</t>
  </si>
  <si>
    <t>M21E02247</t>
  </si>
  <si>
    <t>118048501</t>
  </si>
  <si>
    <t>UNIVERSIDAD TECNOLÓGICA LINARES</t>
  </si>
  <si>
    <t>EDUCACIÓN SUPERIOR TECNOLÓGICA DE CALIDAD EN LINARES</t>
  </si>
  <si>
    <t>Subproyecto de tipo M de EDUCACIÓN SUPERIOR TECNOLÓGICA DE CALIDAD EN LINARES de UNIVERSIDAD TECNOLÓGICA LINARES</t>
  </si>
  <si>
    <t>J16E99286</t>
  </si>
  <si>
    <t>118046401</t>
  </si>
  <si>
    <t>OPERACIÓN DEL SISTEMA DE PROTECCIÓN INTEGRAL DE NIÑAS, NIÑOS Y ADOLESCENTES (SIPINNA)</t>
  </si>
  <si>
    <t>Subproyecto de tipo J de OPERACIÓN DEL SISTEMA DE PROTECCION INTEGRAL DE NIÑAS, NIÑOS Y ADOLESCENTES (SIPINNA) de SISTEMA PARA EL DESARROLLO INTEGRAL DE LA FAMILIA (DIF)</t>
  </si>
  <si>
    <t>55</t>
  </si>
  <si>
    <t>ESFERAS CULTURALES</t>
  </si>
  <si>
    <t>118051302</t>
  </si>
  <si>
    <t>PROFESIONALIZACIÓN DEL SISTEMA INTEGRAL DE SEGURIDAD PÚBLICA DE UNIVERSIDAD DE CIENCIAS DE LA SEGURIDAD (SERVICIOS PERSONALES)</t>
  </si>
  <si>
    <t>211213210068001</t>
  </si>
  <si>
    <t>254</t>
  </si>
  <si>
    <t>M21E20257</t>
  </si>
  <si>
    <t>118051101</t>
  </si>
  <si>
    <t>INSTITUTO DE INVESTIGACIÓN, INNOVACIÓN Y ESTUDIOS DE POSGRADO PARA LA  EDUCACIÓN DE NUEVO LEÓN</t>
  </si>
  <si>
    <t>POSGRADO</t>
  </si>
  <si>
    <t>PROFESIONALIZACIÓN DOCENTE</t>
  </si>
  <si>
    <t>Subproyecto de tipo M de PROFESIONALIZACIÓN DOCENTE de INSTIT. DE INVESTIG. INNOVACIÓN Y ESTUDIOS DE POSGRADO PARA LA EDUCACIÓN DE N.L.</t>
  </si>
  <si>
    <t>211213210042001</t>
  </si>
  <si>
    <t>384</t>
  </si>
  <si>
    <t>G11E18223</t>
  </si>
  <si>
    <t>118049801</t>
  </si>
  <si>
    <t>INSTITUTO DE INNOVACIÓN Y TRANSFERENCIA DE TECNOLOGÍA</t>
  </si>
  <si>
    <t>INNOVACIÓN</t>
  </si>
  <si>
    <t>FORMACIÓN DE CAPITAL HUMANO ALTAMENTE ESPECIALIZADO</t>
  </si>
  <si>
    <t>Subproyecto de tipo G de FORMACIÓN DE CAPITAL HUMANO ÁLTAMENTE ESPECIALIZADO de INSTITUTO DE INNOVACIÓN Y TRANSFERENCIA DE TECNOLOGÍA</t>
  </si>
  <si>
    <t>211213210045001</t>
  </si>
  <si>
    <t>118050101</t>
  </si>
  <si>
    <t>FIDEICOMISO PARA EL DESARROLLO DE LA ZONA CITRÍCOLA (FIDECITRUS)</t>
  </si>
  <si>
    <t>Subproyecto de tipo C de OTROS SUBSIDIOS Y ASIGNACIONES de FIDEICOMISO PARA EL DESARROLLO DE LA ZONA CITRÍCOLA (FIDECITRUS)</t>
  </si>
  <si>
    <t>N24E18211</t>
  </si>
  <si>
    <t>118049401</t>
  </si>
  <si>
    <t>DEPORTE DE ALTO RENDIMIENTO</t>
  </si>
  <si>
    <t>Subproyecto de tipo N de DEPORTE DE ALTO RENDIMIENTO de INSTITUTO ESTATAL DE CULTURA FÍSICA Y DEPORTE</t>
  </si>
  <si>
    <t>211213210018001</t>
  </si>
  <si>
    <t>E06E02252</t>
  </si>
  <si>
    <t>118047301</t>
  </si>
  <si>
    <t>INSTITUTO DE CAPACITACIÓN Y EDUCACIÓN PARA EL TRABAJO (ICET)</t>
  </si>
  <si>
    <t>SERVICIOS DE CAPACITACIÓN Y CERTIFICACIÓN PARA EL TRABAJO</t>
  </si>
  <si>
    <t>Subproyecto de tipo E de SERVICIOS DE CAPACITACIÓN Y CERTIFICACIÓN PARA EL TRABAJO de INSTIT. DE CAPACITAC.,EVALUAC. Y CERTIFIC. EN COMPETENCIAS PARA EL TRABAJO(ICET)</t>
  </si>
  <si>
    <t>83101</t>
  </si>
  <si>
    <t>33I00201</t>
  </si>
  <si>
    <t>APORTACIONES DE LA FEDERACIÓN A LAS ENTIDADES FEDERATIVAS</t>
  </si>
  <si>
    <t>FONDO DE APORTACIONES PARA LOS SERVICIOS DE SALUD (FASSA)</t>
  </si>
  <si>
    <t>233</t>
  </si>
  <si>
    <t>L19E18276</t>
  </si>
  <si>
    <t>118046101</t>
  </si>
  <si>
    <t>GENERACIÓN DE RECURSOS PARA LA SALUD</t>
  </si>
  <si>
    <t>GENERACIÓN DE RECURSOS DE LOS SISTEMAS DE SALUD</t>
  </si>
  <si>
    <t>Subproyecto de tipo L de GENERACIÓN DE RECURSOS DE LOS SISTEMAS DE SALUD de SERVICIOS DE SALUD</t>
  </si>
  <si>
    <t>83401</t>
  </si>
  <si>
    <t>12S07201</t>
  </si>
  <si>
    <t>APORTACIONES PREVISTAS EN LEYES Y DECRETOS AL SISTEMA DE PROTECCIÓN SOCIAL</t>
  </si>
  <si>
    <t>PROSPERA PROGRAMA DE INCLUSIÓN SOCIAL</t>
  </si>
  <si>
    <t>12E01003</t>
  </si>
  <si>
    <t>SALUD EN TU ESCUELA</t>
  </si>
  <si>
    <t>12E02501</t>
  </si>
  <si>
    <t>PREVENCIÓN Y ATENCIÓN CONTRA LAS ADICCIONES</t>
  </si>
  <si>
    <t>12G00401</t>
  </si>
  <si>
    <t>12X00101</t>
  </si>
  <si>
    <t>ACUERDO PARA EL FORTALECIMIENTO DE LAS ACCIONES DE SALUD PÚBLICA EN LOS ESTADOS (AFASPE)</t>
  </si>
  <si>
    <t>12S20001</t>
  </si>
  <si>
    <t>FORTALECIMIENTO A LA ATENCIÓN MÉDICA</t>
  </si>
  <si>
    <t>12S20101</t>
  </si>
  <si>
    <t>SEGURO MÉDICO SIGLO XXI</t>
  </si>
  <si>
    <t>12E01001</t>
  </si>
  <si>
    <t>PROYECTO DE EXÁMEN NACIONAL PARA ASPIRANTES A RESIDENCIAS MÉDICAS ENARM</t>
  </si>
  <si>
    <t>J16E99142</t>
  </si>
  <si>
    <t>118037601</t>
  </si>
  <si>
    <t>BANCO DE ALIMENTOS</t>
  </si>
  <si>
    <t>Subproyecto de tipo J de BANCO DE ALIMENTOS de DIRECCIÓN DE ATENCIÓN A GRUPOS VULNERABLES</t>
  </si>
  <si>
    <t>J15E24237</t>
  </si>
  <si>
    <t>118049001</t>
  </si>
  <si>
    <t>INCORPORACIÓN DE LA PERSPECTIVA DE GÉNERO</t>
  </si>
  <si>
    <t>Subproyecto de tipo J de INCORPORACIÓN DE LA PERSPECTIVA DE GÉNERO de INSTITUTO ESTATAL DE LAS MUJERES</t>
  </si>
  <si>
    <t>52</t>
  </si>
  <si>
    <t>SEGURO ESCOLAR</t>
  </si>
  <si>
    <t>33I00601</t>
  </si>
  <si>
    <t>FONDO DE APORTACIONES MÚLTIPLES (FAM) ASISTENCIA SOCIAL</t>
  </si>
  <si>
    <t>12S25101</t>
  </si>
  <si>
    <t>SUBPROGRAMA “COMUNIDAD DIFERENTE” (SCD)</t>
  </si>
  <si>
    <t>12S25102</t>
  </si>
  <si>
    <t>SUBPROGRAMA INFRAESTRUCTURA, REHABILITACIÓN Y/O EQUIPAMIENTO DE ESPACIOS ALIMENTARIOS (SIREEA)</t>
  </si>
  <si>
    <t>118053802</t>
  </si>
  <si>
    <t>11U00602</t>
  </si>
  <si>
    <t>SUBSIDIOS PARA ORGANISMOS DESCENTRALIZADOS ESTATALES (CECYTE)</t>
  </si>
  <si>
    <t>211213210062001</t>
  </si>
  <si>
    <t>M20E02250</t>
  </si>
  <si>
    <t>118050801</t>
  </si>
  <si>
    <t>UNIVERSIDAD POLITÉCNICA DE APODACA</t>
  </si>
  <si>
    <t>EDUCACIÓN POLITÉCNICA DE APODACA</t>
  </si>
  <si>
    <t>Subproyecto de tipo M de EDUCACIÓN POLITÉCNICA DE APODACA de UNIVERSIDAD POLITÉCNICA DE APODACA</t>
  </si>
  <si>
    <t>211213210013001</t>
  </si>
  <si>
    <t>118047101</t>
  </si>
  <si>
    <t>CONSEJO ESTATAL DEL TRANSPORTE (CET)</t>
  </si>
  <si>
    <t>Subproyecto de tipo C de OTROS SUBSIDIOS Y ASIGNACIONES de CONSEJO ESTATAL DEL TRANSPORTE (CET)</t>
  </si>
  <si>
    <t>48R07001</t>
  </si>
  <si>
    <t>PROGRAMAS DE CULTURA EN LAS ENTIDADES FEDERATIVAS</t>
  </si>
  <si>
    <t>211213210067001</t>
  </si>
  <si>
    <t>F10E21240</t>
  </si>
  <si>
    <t>118051001</t>
  </si>
  <si>
    <t>FIDEICOMISO PARA EL DESARROLLO DEL SUR DEL ESTADO DE NUEVO LEÓN (FIDESUR)</t>
  </si>
  <si>
    <t>EMPRESAS FAMILIARES</t>
  </si>
  <si>
    <t>Subproyecto de tipo F de EMPRESAS FAMILIARES de FIDEICOMISO PARA EL DESARROLLO DEL SUR DEL ESTADO DE NUEVO LEÓN (FIDESUR)</t>
  </si>
  <si>
    <t>44213</t>
  </si>
  <si>
    <t>APOYO PARA CONCURSO ESCOLAR</t>
  </si>
  <si>
    <t>118049002</t>
  </si>
  <si>
    <t>INCORPORACIÓN DE LA PERSPECTIVA DE GÉNERO de INSTITUTO ESTATAL DE LAS MUJERES (SERVICIOS PERSONALES)</t>
  </si>
  <si>
    <t>48S26801</t>
  </si>
  <si>
    <t>PROGRAMA DE APOYOS A LA CULTURA</t>
  </si>
  <si>
    <t>A01K99114</t>
  </si>
  <si>
    <t>218105301</t>
  </si>
  <si>
    <t>OFICIO PEI-0053/2018 AUDITORIA SUPERIOR DEL ESTADO APORTACION EJERCICIO 2018</t>
  </si>
  <si>
    <t>211213210037001</t>
  </si>
  <si>
    <t>P28E18233</t>
  </si>
  <si>
    <t>118049101</t>
  </si>
  <si>
    <t>INSTITUTO DE LA VIVIENDA DE NUEVO LEÓN</t>
  </si>
  <si>
    <t>VIVIENDA EN NUEVO LEÓN</t>
  </si>
  <si>
    <t>Subproyecto de tipo P de VIVIENDA EN NUEVO LEÓN de INSTITUTO DE LA VIVIENDA DE NUEVO LEÓN</t>
  </si>
  <si>
    <t>211213210110001</t>
  </si>
  <si>
    <t>118063001</t>
  </si>
  <si>
    <t>SECRETARÍA EJECUTIVA DEL SISTEMA ESTATAL ANTICORRUPCIÓN</t>
  </si>
  <si>
    <t>PROYECTO DE LA SECRETARÍA EJECUTIVA DEL SISTEMA ESTATAL ANTICORRUPCIÓN DEL ESTADO DE NUEVO LEÓN</t>
  </si>
  <si>
    <t>211213210047001</t>
  </si>
  <si>
    <t>O25E21228</t>
  </si>
  <si>
    <t>118050201</t>
  </si>
  <si>
    <t>FIDEICOMISO FONDO EDITORIAL DE NUEVO LEÓN</t>
  </si>
  <si>
    <t>FONDO EDITORIAL</t>
  </si>
  <si>
    <t>Subproyecto de tipo O de FONDO EDITORIAL de FIDEICOMISO FONDO EDITORIAL DE NUEVO LEÓN</t>
  </si>
  <si>
    <t>211213210050001</t>
  </si>
  <si>
    <t>118050401</t>
  </si>
  <si>
    <t>CONSEJO ESTATAL PARA LA PROMOCIÓN DE VALORES Y CULTURA DE LA LEGALIDAD</t>
  </si>
  <si>
    <t>Subproyecto de tipo C de OTROS SUBSIDIOS Y ASIGNACIONES de CONSEJO ESTATAL PARA LA PROMOCION DE VALORES Y CULTURA DE LA LEGALIDAD</t>
  </si>
  <si>
    <t>11U00603</t>
  </si>
  <si>
    <t>SUBSIDIOS PARA ORGANISMOS DESCENTRALIZADOS ESTATALES (ICET)</t>
  </si>
  <si>
    <t>23U03301</t>
  </si>
  <si>
    <t>FONDO DE APOYO A MIGRANTES</t>
  </si>
  <si>
    <t>G11E21222</t>
  </si>
  <si>
    <t>118049901</t>
  </si>
  <si>
    <t>FOMENTO AL EMPRENDIMIENTO DE BASE TECNOLÓGICA</t>
  </si>
  <si>
    <t>Subproyecto de tipo G de FOMENTO AL EMPRENDIMIENTO DE BASE TECNOLÓGICA de INSTITUTO DE INNOVACIÓN Y TRANSFERENCIA DE TECNOLOGÍA</t>
  </si>
  <si>
    <t>G11E02215</t>
  </si>
  <si>
    <t>118049701</t>
  </si>
  <si>
    <t>FOMENTO DE LAS VOCACIONES CIENTÍFICAS Y TECNOLÓGICAS</t>
  </si>
  <si>
    <t>Subproyecto de tipo G de FOMENTO DE LAS VOCACIONES CIENTÍFICAS Y TECNOLÓGICAS de INSTITUTO DE INNOVACIÓN Y TRANSFERENCIA DE TECNOLOGÍA</t>
  </si>
  <si>
    <t>44112</t>
  </si>
  <si>
    <t>47</t>
  </si>
  <si>
    <t>APOYOS EN ESPECIE PARA PROYECTOS PRODUCTIVOS</t>
  </si>
  <si>
    <t>PROBECAT</t>
  </si>
  <si>
    <t>G11E21224</t>
  </si>
  <si>
    <t>118050001</t>
  </si>
  <si>
    <t>GENERACIÓN DE PROYECTOS DE INVESTIGACIÓN Y DESARROLLO</t>
  </si>
  <si>
    <t>Subproyecto de tipo G de GENERACIÓN DE PROYECTOS DE INVESTIGACIÓN Y DESARROLLO de INSTITUTO DE INNOVACIÓN Y TRANSFERENCIA DE TECNOLOGÍA</t>
  </si>
  <si>
    <t>F07K99146</t>
  </si>
  <si>
    <t>214010703</t>
  </si>
  <si>
    <t>141117</t>
  </si>
  <si>
    <t>EJERCICIO 2014</t>
  </si>
  <si>
    <t>OFICIO SIE-0268/2014 FIDECITRUS DESARROLLO DEL SECTOR AUTOMOTRIZ</t>
  </si>
  <si>
    <t>33I00901</t>
  </si>
  <si>
    <t>FONDO DE APORTACIONES PARA LA EDUCACIÓN TECNOLÓGICA Y DE ADULTOS (FAETA) EDUCACIÓN TECNOLÓGICA</t>
  </si>
  <si>
    <t>44301</t>
  </si>
  <si>
    <t>AYUDAS SOCIALES A INSTITUCIONES DE ENSEÑANZA</t>
  </si>
  <si>
    <t>J16U99181</t>
  </si>
  <si>
    <t>118003301</t>
  </si>
  <si>
    <t>APOYO A BRACEROS</t>
  </si>
  <si>
    <t>Subproyecto de tipo J de APOYO A BRACEROS de SUBSECRETARÍA DE GOBIERNO</t>
  </si>
  <si>
    <t>28</t>
  </si>
  <si>
    <t>JÓVENES AL EMPLEO</t>
  </si>
  <si>
    <t>C04I99115</t>
  </si>
  <si>
    <t>33I01301</t>
  </si>
  <si>
    <t>118048101</t>
  </si>
  <si>
    <t>ASIGNACIONES DEL GASTO FEDERALIZADO A ENTIDADES</t>
  </si>
  <si>
    <t>FONDO DE APORTACIONES PARA LA NÓMINA EDUCATIVA Y GASTO OPERATIVO (FONE) SERVICIOS PERSONALES</t>
  </si>
  <si>
    <t>Subproyecto de tipo C de ASIGNACIONES DEL GASTO FEDERALIZADO A ENTIDADES de UNIDAD DE INTEGRACIÓN EDUCATIVA</t>
  </si>
  <si>
    <t>33I01501</t>
  </si>
  <si>
    <t>FONDO DE APORTACIONES PARA LA NÓMINA EDUCATIVA Y GASTO OPERATIVO (FONE) GASTOS DE OPERACIÓN</t>
  </si>
  <si>
    <t>11S22101</t>
  </si>
  <si>
    <t>ESCUELAS DE TIEMPO COMPLETO</t>
  </si>
  <si>
    <t>11S24301</t>
  </si>
  <si>
    <t>PROGRAMA NACIONAL DE BECAS</t>
  </si>
  <si>
    <t>11S24401</t>
  </si>
  <si>
    <t>PROGRAMA PARA LA INCLUSIÓN Y LA EQUIDAD EDUCATIVA</t>
  </si>
  <si>
    <t>11S24701</t>
  </si>
  <si>
    <t>PROGRAMA PARA EL DESARROLLO PROFESIONAL DOCENTE</t>
  </si>
  <si>
    <t>11S27001</t>
  </si>
  <si>
    <t>PROGRAMA NACIONAL DE INGLÉS</t>
  </si>
  <si>
    <t>11S27101</t>
  </si>
  <si>
    <t>PROGRAMA NACIONAL DE CONVIVENCIA ESCOLAR</t>
  </si>
  <si>
    <t>11U08201</t>
  </si>
  <si>
    <t>PROGRAMA DE LA REFORMA EDUCATIVA</t>
  </si>
  <si>
    <t>11S24302</t>
  </si>
  <si>
    <t>PROGRAMA DE BECAS DE APOYO A LA PRÁCTICA INTENSIVA Y AL SERVICIO SOCIAL (PROBAPISS) PARA ESTUDIANTES DE SEXTO, SÉPTIMO Y OCTAVO SEMESTRES DE ESCUELAS NORMALES PÚBLICAS DEL PAÍS</t>
  </si>
  <si>
    <t>11U07904</t>
  </si>
  <si>
    <t>SERVICIO EDUCATIVO DENOMINADO TELEBACHILLERATO COMUNITARIO</t>
  </si>
  <si>
    <t>11S26702</t>
  </si>
  <si>
    <t>PLAN DE APOYO A LA CALIDAD EDUCATIVA Y LA TRANSFORMACIÓN (PACTEN)</t>
  </si>
  <si>
    <t>218100201</t>
  </si>
  <si>
    <t>180039</t>
  </si>
  <si>
    <t>OFICIO PEI-0002/2018 MUNICIPIOS FONDOS DESCENTRALIZADOS A MUNICIPIOS 2018</t>
  </si>
  <si>
    <t>211213210029001</t>
  </si>
  <si>
    <t>Q33E22253</t>
  </si>
  <si>
    <t>118048301</t>
  </si>
  <si>
    <t>FIDEICOMISO SISTEMA INTEGRAL DE TRÁNSITO METROPOLITANO (SINTRAM)</t>
  </si>
  <si>
    <t>SISTEMA INTEGRAL DEL TRÁNSITO METROPOLITANO (SINTRAM)</t>
  </si>
  <si>
    <t>Subproyecto de tipo Q de SISTEMA INTEGRAL DEL TRANSITO METROPOLITANO (SINTRAM) de FIDEICOMISO SISTEMA INTEGRAL DE TRÁNSITO METROPOLITANO (SINTRAM)</t>
  </si>
  <si>
    <t>44211</t>
  </si>
  <si>
    <t>PROGRAMA DE APOYO ESPECIAL PARA LA  ATENCIÓN Y EDUCACIÓN INFANTIL DE 0 A 6 AÑOS</t>
  </si>
  <si>
    <t>180106</t>
  </si>
  <si>
    <t>APODACA</t>
  </si>
  <si>
    <t>F09K99134</t>
  </si>
  <si>
    <t>15</t>
  </si>
  <si>
    <t>OBRAS PÚBLICAS DIVERSAS</t>
  </si>
  <si>
    <t>EJERCICIO 2015</t>
  </si>
  <si>
    <t>217100702</t>
  </si>
  <si>
    <t>170064</t>
  </si>
  <si>
    <t>OFICIO SIE-0007/2017 METRORREY CAMBIO SUJETADORES DE RIEL 2DA ETAPA PARA EL SISTEMA DE VIAS DEL METRO LINEA 1</t>
  </si>
  <si>
    <t>180119</t>
  </si>
  <si>
    <t>SAN PEDRO GARZA GARCÍA</t>
  </si>
  <si>
    <t>21S24801</t>
  </si>
  <si>
    <t>PROGRAMA DE DESARROLLO REGIONAL TURÍSTICO SUSTENTABLE Y PUEBLOS MÁGICOS (PRODERMAGICO)</t>
  </si>
  <si>
    <t>180121</t>
  </si>
  <si>
    <t>GENERAL ESCOBEDO</t>
  </si>
  <si>
    <t>180019</t>
  </si>
  <si>
    <t>118051202</t>
  </si>
  <si>
    <t>SERVICIOS REGISTRALES Y CATASTRALES de INSTITUTO REGISTRAL Y CATASTRAL DEL ESTADO DE NUEVO LEÓN (SERVICIOS PERSONALES)</t>
  </si>
  <si>
    <t>47S01001</t>
  </si>
  <si>
    <t>FORTALECIMIENTO A LA TRANSVERSALIDAD DE LA PERSPECTIVA DE GÉNERO</t>
  </si>
  <si>
    <t>F09E21230</t>
  </si>
  <si>
    <t>118048801</t>
  </si>
  <si>
    <t>APOYO A PRESTADORES DE SERVICIOS TURÍSTICOS</t>
  </si>
  <si>
    <t>Subproyecto de tipo F de APOYO A PRESTADORES DE SERVICIOS TURÍSTICOS de CORPORACIÓN PARA EL DESARROLLO TURÍSTICO DE NUEVO LEÓN</t>
  </si>
  <si>
    <t>180117</t>
  </si>
  <si>
    <t>GALEANA</t>
  </si>
  <si>
    <t>217121402</t>
  </si>
  <si>
    <t>180475</t>
  </si>
  <si>
    <t>OFICIO PEI-0214/2017 METRORREY REMPLAZO DE RIEL ALTO CON DESGASTE EN CURVAS DE LA LINEA 1 CON RIELES DE 115 LB/YD RE NUEVOS PARA EL SISTEMA DE VIAS DEL METRO</t>
  </si>
  <si>
    <t>30</t>
  </si>
  <si>
    <t>FOMENTO AL AUTOEMPLEO</t>
  </si>
  <si>
    <t>N23E18302</t>
  </si>
  <si>
    <t>118049301</t>
  </si>
  <si>
    <t>CLÍNICA DE BASQUETBOL FUERZA REGIA</t>
  </si>
  <si>
    <t>Subproyecto de tipo N de CLÍNICA DE BASQUETBOL FUERZA REGIA de INSTITUTO ESTATAL DE CULTURA FÍSICA Y DEPORTE</t>
  </si>
  <si>
    <t>99U00301</t>
  </si>
  <si>
    <t>118051204</t>
  </si>
  <si>
    <t>PROGRAMA DE MODERNIZACION DE LOS REGISTRO PÚBLICOS Y DE LA PROPIEDAD Y CATASTROS</t>
  </si>
  <si>
    <t>PROGRAMA DE MODERNIZACIÓN DE LOS REGISTROS PÚBLICOS Y DE LA PROPIEDAD</t>
  </si>
  <si>
    <t>42401</t>
  </si>
  <si>
    <t>09K03201</t>
  </si>
  <si>
    <t>TRANSFERENCIA OTORGADAS MUNICIPIOS</t>
  </si>
  <si>
    <t>RECONSTRUCCIÓN Y CONSERVACIÓN DE CARRETERAS</t>
  </si>
  <si>
    <t>216111603</t>
  </si>
  <si>
    <t>180550</t>
  </si>
  <si>
    <t>OFICIO SIE-0116/2016 SISTEMA DE RADIO Y TELEVISION  DE N.L. ACTUALIZACION DE EQUIPOS DE TRANSMISION</t>
  </si>
  <si>
    <t>180146</t>
  </si>
  <si>
    <t>SAN NICOLÁS DE LOS GARZA</t>
  </si>
  <si>
    <t>211213210089001</t>
  </si>
  <si>
    <t>M20E02251</t>
  </si>
  <si>
    <t>118051401</t>
  </si>
  <si>
    <t>UNIVERSIDAD POLITÉCNICA DE GARCÍA</t>
  </si>
  <si>
    <t>EDUCACIÓN POLITÉCNICA DE GARCÍA</t>
  </si>
  <si>
    <t>Subproyecto de tipo M de EDUCACIÓN POLITÉCNICA DE GARCÍA de UNIVERSIDAD POLITÉCNICA DE GARCÍA</t>
  </si>
  <si>
    <t>211213210060001</t>
  </si>
  <si>
    <t>118050601</t>
  </si>
  <si>
    <t>INSTITUTO ESTATAL DE SEGURIDAD PÚBLICA</t>
  </si>
  <si>
    <t>Subproyecto de tipo C de OTROS SUBSIDIOS Y ASIGNACIONES de INSTITUTO ESTATAL DE SEGURIDAD PÚBLICA</t>
  </si>
  <si>
    <t>180046</t>
  </si>
  <si>
    <t>F07U99098</t>
  </si>
  <si>
    <t>118029601</t>
  </si>
  <si>
    <t>PREMIO NUEVO LEÓN A LA COMPETITIVIDAD</t>
  </si>
  <si>
    <t>Subproyecto de tipo F de PREMIO NUEVO LEÓN A LA COMPETITIVIDAD de OFICINA DEL C. SECRETARIO DE ECONOMÍA Y TRABAJO</t>
  </si>
  <si>
    <t>211213210054001</t>
  </si>
  <si>
    <t>223</t>
  </si>
  <si>
    <t>16E00501</t>
  </si>
  <si>
    <t>118054201</t>
  </si>
  <si>
    <t>SERVICIOS DE AGUA Y DRENAJE DE MONTERREY</t>
  </si>
  <si>
    <t>ABASTECIMIENTO DE AGUA</t>
  </si>
  <si>
    <t>CAPACITACIÓN AMBIENTAL Y DESARROLLO SUSTENTABLE EN MATERIA DE CULTURA DEL AGUA</t>
  </si>
  <si>
    <t>SERVICIOS DE AGUA Y DRENAJE</t>
  </si>
  <si>
    <t>118050602</t>
  </si>
  <si>
    <t>OTROS SUBSIDIOS Y ASIGNACIONES de INSTITUTO ESTATAL DE SEGURIDAD PÚBLICA (SERVICIOS PERSONALES)</t>
  </si>
  <si>
    <t>26</t>
  </si>
  <si>
    <t>180026</t>
  </si>
  <si>
    <t>GUADALUPE</t>
  </si>
  <si>
    <t>212113210066001</t>
  </si>
  <si>
    <t>118052101</t>
  </si>
  <si>
    <t>INSTITUTO DEL AGUA DEL ESTADO DE NUEVO LEÓN</t>
  </si>
  <si>
    <t>Subproyecto de tipo C de OTROS SUBSIDIOS Y ASIGNACIONES de INSTITUTO DEL AGUA DEL ESTADO DE NUEVO LEON</t>
  </si>
  <si>
    <t>211213210007001</t>
  </si>
  <si>
    <t>118046601</t>
  </si>
  <si>
    <t>FIDEICOMISO VIDA SILVESTRE DE NUEVO LEÓN</t>
  </si>
  <si>
    <t>Subproyecto de tipo C de OTROS SUBSIDIOS Y ASIGNACIONES de FIDEICOMISO VIDA SILVESTRE DE NUEVO LEÓN</t>
  </si>
  <si>
    <t>118007001</t>
  </si>
  <si>
    <t>Subproyecto de tipo C de APOYO A INSTITUCIONES DE ATENCIÓN DE EMERGENCIAS de DIRECCIÓN DEL CENTRO DE SERVICIOS COMPARTIDOS Y ATENCIÓN A ORGANISMOS PARAESTATALES</t>
  </si>
  <si>
    <t>180148</t>
  </si>
  <si>
    <t>SANTA CATARINA</t>
  </si>
  <si>
    <t>E06E18227</t>
  </si>
  <si>
    <t>118047701</t>
  </si>
  <si>
    <t>CAPACITACIÓN Y SERVICIOS TECNOLÓGICOS</t>
  </si>
  <si>
    <t>Subproyecto de tipo E de CAPACITACIÓN Y SERVICIOS TECNOLÓGICOS de COLEGIO DE EDUCACIÓN PROFESIONAL TÉCNICA DE NUEVO LEÓN (CONALEP)</t>
  </si>
  <si>
    <t>180038</t>
  </si>
  <si>
    <t>MONTEMORELOS</t>
  </si>
  <si>
    <t>180014</t>
  </si>
  <si>
    <t>DR. ARROYO</t>
  </si>
  <si>
    <t>211213210063001</t>
  </si>
  <si>
    <t>A01E25241</t>
  </si>
  <si>
    <t>118050901</t>
  </si>
  <si>
    <t>INSTITUTO DE CONTROL VEHICULAR</t>
  </si>
  <si>
    <t>CONTROL VEHICULAR</t>
  </si>
  <si>
    <t>Subproyecto de tipo C de OTROS SUBSIDIOS Y ASIGNACIONES de INSTITUTO DE CONTROL VEHICULAR</t>
  </si>
  <si>
    <t>180021</t>
  </si>
  <si>
    <t>180033</t>
  </si>
  <si>
    <t>LINARES</t>
  </si>
  <si>
    <t>50</t>
  </si>
  <si>
    <t>180150</t>
  </si>
  <si>
    <t>VALLECILLO</t>
  </si>
  <si>
    <t>180006</t>
  </si>
  <si>
    <t>180017</t>
  </si>
  <si>
    <t>CONTINGENCIA</t>
  </si>
  <si>
    <t>211213210014001</t>
  </si>
  <si>
    <t>118052501</t>
  </si>
  <si>
    <t>FIDEICOMISO PARA LA REORDENACIÓN COMERCIAL (FIRECOM)</t>
  </si>
  <si>
    <t>FIDEICOMISO PARA LA REORDENACIÓN COMERCIAL ((FIRECOM)</t>
  </si>
  <si>
    <t>180048</t>
  </si>
  <si>
    <t>PREMIO TECNOS</t>
  </si>
  <si>
    <t>49</t>
  </si>
  <si>
    <t>180149</t>
  </si>
  <si>
    <t>SANTIAGO</t>
  </si>
  <si>
    <t>180137</t>
  </si>
  <si>
    <t>MINA</t>
  </si>
  <si>
    <t>180145</t>
  </si>
  <si>
    <t>SALINAS VICTORIA</t>
  </si>
  <si>
    <t>12U00501</t>
  </si>
  <si>
    <t>SEGURO POPULAR</t>
  </si>
  <si>
    <t>211213210106001</t>
  </si>
  <si>
    <t>118052701</t>
  </si>
  <si>
    <t>FIDEMEJORA</t>
  </si>
  <si>
    <t>FIDEICOMISO FIDEMEJORA</t>
  </si>
  <si>
    <t>180125</t>
  </si>
  <si>
    <t>GENERAL ZUAZUA</t>
  </si>
  <si>
    <t>44210</t>
  </si>
  <si>
    <t>PROGRAMAS Y CONCURSOS ESCOLARES</t>
  </si>
  <si>
    <t>48101</t>
  </si>
  <si>
    <t>DONATIVOS A INSTITUCIONES SIN FINES DE LUCRO</t>
  </si>
  <si>
    <t>180112</t>
  </si>
  <si>
    <t>CIÉNEGA DE FLORES</t>
  </si>
  <si>
    <t>180111</t>
  </si>
  <si>
    <t>CERRALVO</t>
  </si>
  <si>
    <t>180004</t>
  </si>
  <si>
    <t>ALLENDE</t>
  </si>
  <si>
    <t>180007</t>
  </si>
  <si>
    <t>ARAMBERRI</t>
  </si>
  <si>
    <t>180151</t>
  </si>
  <si>
    <t>VILLALDAMA</t>
  </si>
  <si>
    <t>83102</t>
  </si>
  <si>
    <t>33I01201</t>
  </si>
  <si>
    <t>118051902</t>
  </si>
  <si>
    <t>APOYO PARA EL SANEAMIENTO DE PENSIONES</t>
  </si>
  <si>
    <t>FONDO DE APORTACIONES PARA EL FORTALECIMIENTO DE LAS ENTIDADES FEDERATIVAS (FAFEF)</t>
  </si>
  <si>
    <t>INSTITUTO DE SEGURIDAD Y SERVICIOS SOCIALES DE TRABAJADORES DEL ESTADO</t>
  </si>
  <si>
    <t>118051901</t>
  </si>
  <si>
    <t>Subproyecto de tipo M de FORMACIÓN DE PROFESIONISTAS TÉCNICOS de INSTITUTO SEGURIDAD Y SERVICIOS SOCIALES DE TRABAJADORES DEL ESTADO</t>
  </si>
  <si>
    <t>180018</t>
  </si>
  <si>
    <t>GARCIA</t>
  </si>
  <si>
    <t>180031</t>
  </si>
  <si>
    <t>180005</t>
  </si>
  <si>
    <t>ANÁHUAC</t>
  </si>
  <si>
    <t>180009</t>
  </si>
  <si>
    <t>CADEREYTA JIMENEZ</t>
  </si>
  <si>
    <t>32</t>
  </si>
  <si>
    <t>180132</t>
  </si>
  <si>
    <t>LAMPAZOS DE NARANJO</t>
  </si>
  <si>
    <t>20</t>
  </si>
  <si>
    <t>180120</t>
  </si>
  <si>
    <t>GENERAL BRAVO</t>
  </si>
  <si>
    <t>180013</t>
  </si>
  <si>
    <t>CHINA</t>
  </si>
  <si>
    <t>180032</t>
  </si>
  <si>
    <t>22</t>
  </si>
  <si>
    <t>180022</t>
  </si>
  <si>
    <t>GENERAL TERÁN</t>
  </si>
  <si>
    <t>118049502</t>
  </si>
  <si>
    <t>APOYO A LA JUVENTUD DE INSTITUTO ESTATAL DE LA JUVENTUD (SERVICIOS PERSONALES)</t>
  </si>
  <si>
    <t>180044</t>
  </si>
  <si>
    <t>SABINAS HIDALGO</t>
  </si>
  <si>
    <t>180025</t>
  </si>
  <si>
    <t>44215</t>
  </si>
  <si>
    <t>CURSOS, TALLERES, CONFERENCIAS Y CONCURSOS DE FORMACIÓN</t>
  </si>
  <si>
    <t>24</t>
  </si>
  <si>
    <t>180024</t>
  </si>
  <si>
    <t>GENERAL ZARAGOZA</t>
  </si>
  <si>
    <t>10</t>
  </si>
  <si>
    <t>180010</t>
  </si>
  <si>
    <t>CARMEN</t>
  </si>
  <si>
    <t>41</t>
  </si>
  <si>
    <t>180141</t>
  </si>
  <si>
    <t>PESQUERÍA</t>
  </si>
  <si>
    <t>40</t>
  </si>
  <si>
    <t>180040</t>
  </si>
  <si>
    <t>PARÁS</t>
  </si>
  <si>
    <t>180037</t>
  </si>
  <si>
    <t>180051</t>
  </si>
  <si>
    <t>180144</t>
  </si>
  <si>
    <t>34</t>
  </si>
  <si>
    <t>180034</t>
  </si>
  <si>
    <t>MARÍN</t>
  </si>
  <si>
    <t>35</t>
  </si>
  <si>
    <t>180035</t>
  </si>
  <si>
    <t>MELCHOR OCAMPO</t>
  </si>
  <si>
    <t>08</t>
  </si>
  <si>
    <t>180008</t>
  </si>
  <si>
    <t>BUSTAMANTE</t>
  </si>
  <si>
    <t>02</t>
  </si>
  <si>
    <t>180002</t>
  </si>
  <si>
    <t>AGUALEGUAS</t>
  </si>
  <si>
    <t>83201</t>
  </si>
  <si>
    <t>33I00501</t>
  </si>
  <si>
    <t>118052201</t>
  </si>
  <si>
    <t>APORTACIONES DE LA FEDERACIÓN A MUNICIPIOS</t>
  </si>
  <si>
    <t>FONDO DE APORTACIONES PARA EL FORTALECIMIENTO DE LOS MUNICIPIOS (FORTAMUN)</t>
  </si>
  <si>
    <t>Subproyecto de tipo C de ASIGNACIONES DEL GASTO FEDERALIZADO A ENTIDADES de TRANSFERENCIAS A MUNICIPIOS DEL ESTADO</t>
  </si>
  <si>
    <t>99X00701</t>
  </si>
  <si>
    <t>CONVENIO DE COLABORACIÓN FISCAL Y DE CONTROL VEHICULAR, SFyTGE, ICV Y MUNICIPIOS</t>
  </si>
  <si>
    <t>99X00801</t>
  </si>
  <si>
    <t>CONVENIO DE COLABORACIÓN PARA PREVENIR Y ERRADICAR LA VIOLENCIA CONTRA LAS MUJERES</t>
  </si>
  <si>
    <t>11U00604</t>
  </si>
  <si>
    <t>SUBSIDIOS PARA ORGANISMOS DESCENTRALIZADOS ESTATALES, TELEBACHILLERATO COMUNITARIO (TBC)</t>
  </si>
  <si>
    <t>T42K99187</t>
  </si>
  <si>
    <t>216108802</t>
  </si>
  <si>
    <t>160464</t>
  </si>
  <si>
    <t>OFICIO SIE-0088/2016 SGG PROTECCION CIVIL EQUIPAMIENTO PARA COMBATE DE INCENDIOS</t>
  </si>
  <si>
    <t>160465</t>
  </si>
  <si>
    <t>170657</t>
  </si>
  <si>
    <t>217145102</t>
  </si>
  <si>
    <t>171085</t>
  </si>
  <si>
    <t>OFICIO PEI-0451/2017 SGG PROTECCION CIVIL ADQUISICION DE EQUIPO DE RESCATE HAZMAT</t>
  </si>
  <si>
    <t>218000601</t>
  </si>
  <si>
    <t>217144402</t>
  </si>
  <si>
    <t>180252</t>
  </si>
  <si>
    <t>OFICIO PEI-0444/2017 SGG PROTECCION CIVIL ADQUISICION DE EQUIPO DE COMPUTO Y SISTEMA DE COMUNICACIÓN</t>
  </si>
  <si>
    <t>160770</t>
  </si>
  <si>
    <t>T41K99190</t>
  </si>
  <si>
    <t>218109601</t>
  </si>
  <si>
    <t>180360</t>
  </si>
  <si>
    <t>MUEBLES DE OFICINA Y ESTANTERÍA</t>
  </si>
  <si>
    <t>OFICIO PEI-0096/2018 SGG CISEC FASP 2018</t>
  </si>
  <si>
    <t>180253</t>
  </si>
  <si>
    <t>218109301</t>
  </si>
  <si>
    <t>180325</t>
  </si>
  <si>
    <t>OFICIO PEI-0093/2018 SGG CEF FASP 2018</t>
  </si>
  <si>
    <t>218119001</t>
  </si>
  <si>
    <t>180610</t>
  </si>
  <si>
    <t>OFICIO PEI-0190/2018 SGG FASP 2018 FISCALIA GENERAL DEL ESTADO</t>
  </si>
  <si>
    <t>180617</t>
  </si>
  <si>
    <t>FASP: ACCESO A LA JUSTICIA PARA LAS MUJERES</t>
  </si>
  <si>
    <t>180334</t>
  </si>
  <si>
    <t>180340</t>
  </si>
  <si>
    <t>A01K99187</t>
  </si>
  <si>
    <t>217117402</t>
  </si>
  <si>
    <t>180638</t>
  </si>
  <si>
    <t>OFICIO PEI-0174/2017 SGG DIR. DE ASUNTOS AGRARIOS EQUIPO DE TOPOGRAFIA, DE COMUNICACIONES Y DE TRANSPORTE</t>
  </si>
  <si>
    <t>180348</t>
  </si>
  <si>
    <t>180307</t>
  </si>
  <si>
    <t>180590</t>
  </si>
  <si>
    <t>180597</t>
  </si>
  <si>
    <t>180313</t>
  </si>
  <si>
    <t>180318</t>
  </si>
  <si>
    <t>180361</t>
  </si>
  <si>
    <t>MUEBLES, EXCEPTO DE OFICINA Y ESTANTERÍA</t>
  </si>
  <si>
    <t>180604</t>
  </si>
  <si>
    <t>180326</t>
  </si>
  <si>
    <t>180618</t>
  </si>
  <si>
    <t>180349</t>
  </si>
  <si>
    <t>180585</t>
  </si>
  <si>
    <t>51501</t>
  </si>
  <si>
    <t>EQUIPO DE CÓMPUTO Y DE TECNOLOGÍAS DE LA INFORMACIÓN</t>
  </si>
  <si>
    <t>180362</t>
  </si>
  <si>
    <t>180254</t>
  </si>
  <si>
    <t>180327</t>
  </si>
  <si>
    <t>180606</t>
  </si>
  <si>
    <t>180607</t>
  </si>
  <si>
    <t>FASP: ESPECIALIZACIÓN DE LAS INSTANCIAS RESPONSABLES DE LA BÚSQUEDAD</t>
  </si>
  <si>
    <t>180609</t>
  </si>
  <si>
    <t>180335</t>
  </si>
  <si>
    <t>180620</t>
  </si>
  <si>
    <t>180341</t>
  </si>
  <si>
    <t>218114001</t>
  </si>
  <si>
    <t>180483</t>
  </si>
  <si>
    <t>OFICIO PEI-0140/2018 SGG REGISTRO CIVIL RENOVACION TECNOLOGIA</t>
  </si>
  <si>
    <t>217126202</t>
  </si>
  <si>
    <t>170864</t>
  </si>
  <si>
    <t>OFICIO PEI-0262/2017 SGG EQUIPAMIENTO DE COMPUTO, AUDIO Y VIDEO PARA EL AREA DE COORDINACION GENERAL DE COMUNICACIÓN SOCIAL</t>
  </si>
  <si>
    <t>218105601</t>
  </si>
  <si>
    <t>180200</t>
  </si>
  <si>
    <t>180350</t>
  </si>
  <si>
    <t>180308</t>
  </si>
  <si>
    <t>180587</t>
  </si>
  <si>
    <t>180588</t>
  </si>
  <si>
    <t>180589</t>
  </si>
  <si>
    <t>180314</t>
  </si>
  <si>
    <t>180599</t>
  </si>
  <si>
    <t>180319</t>
  </si>
  <si>
    <t>180363</t>
  </si>
  <si>
    <t>OTROS MOBILIARIOS Y EQUIPOS DE ADMINISTRACIÓN</t>
  </si>
  <si>
    <t>T42K99198</t>
  </si>
  <si>
    <t>217145002</t>
  </si>
  <si>
    <t>171100</t>
  </si>
  <si>
    <t>CONSTRUCCIÓN Y REHABILITACIÓN DE EDIFICIOS</t>
  </si>
  <si>
    <t>OFICIO PEI-0450/2017 SGG PROTECCION CIVIL ADQUISICION DE EQUIPO DE RESCATE URBANO</t>
  </si>
  <si>
    <t>180611</t>
  </si>
  <si>
    <t>180342</t>
  </si>
  <si>
    <t>180351</t>
  </si>
  <si>
    <t>180591</t>
  </si>
  <si>
    <t>180320</t>
  </si>
  <si>
    <t>180364</t>
  </si>
  <si>
    <t>180255</t>
  </si>
  <si>
    <t>180328</t>
  </si>
  <si>
    <t>180352</t>
  </si>
  <si>
    <t>180309</t>
  </si>
  <si>
    <t>180329</t>
  </si>
  <si>
    <t>EQUIPO DE SONIDO</t>
  </si>
  <si>
    <t>170865</t>
  </si>
  <si>
    <t>180310</t>
  </si>
  <si>
    <t>180365</t>
  </si>
  <si>
    <t>CÁMARAS FOTOGRÁFICAS Y DE VIDEO</t>
  </si>
  <si>
    <t>171101</t>
  </si>
  <si>
    <t>180330</t>
  </si>
  <si>
    <t>180612</t>
  </si>
  <si>
    <t>180621</t>
  </si>
  <si>
    <t>180343</t>
  </si>
  <si>
    <t>170866</t>
  </si>
  <si>
    <t>180353</t>
  </si>
  <si>
    <t>180632</t>
  </si>
  <si>
    <t>180592</t>
  </si>
  <si>
    <t>180600</t>
  </si>
  <si>
    <t>180321</t>
  </si>
  <si>
    <t>53101</t>
  </si>
  <si>
    <t>EQUIPO MÉDICO Y DE LABORATORIO</t>
  </si>
  <si>
    <t>180366</t>
  </si>
  <si>
    <t>171087</t>
  </si>
  <si>
    <t>171102</t>
  </si>
  <si>
    <t>180613</t>
  </si>
  <si>
    <t>180354</t>
  </si>
  <si>
    <t>180593</t>
  </si>
  <si>
    <t>180367</t>
  </si>
  <si>
    <t>INSTRUMENTAL MÉDICO Y DE LABORATORIO</t>
  </si>
  <si>
    <t>180355</t>
  </si>
  <si>
    <t>54101</t>
  </si>
  <si>
    <t>VEHÍCULOS Y EQUIPO TERRESTRE</t>
  </si>
  <si>
    <t>217144302</t>
  </si>
  <si>
    <t>171089</t>
  </si>
  <si>
    <t>OFICIO PEI-0443/2017 SGG PROTECCION CIVIL ADQUISICION DE EQUIPO DE TRANSPORTE ESPECIALIZADO</t>
  </si>
  <si>
    <t>217147902</t>
  </si>
  <si>
    <t>171163</t>
  </si>
  <si>
    <t>OFICIO PEI-0479/2017 SGG PROTECCION CIVIL ADQUISICION DE UNIDAD MOVIL DE INTELIGENCIA PARA DESPLIEGUE DE OPEARCIONES DE VIGILANCIA Y LOCALIZACION</t>
  </si>
  <si>
    <t>180698</t>
  </si>
  <si>
    <t>OFICIO PEI-0247/2018 SGG PROTECCION CIVIL ADQUISICIÓN DE EQUIPO DE TRANSPORTE</t>
  </si>
  <si>
    <t>180608</t>
  </si>
  <si>
    <t>180622</t>
  </si>
  <si>
    <t>180339</t>
  </si>
  <si>
    <t>FASP: FORTALECIMIENTO DE ASESORÍAS JURÍDICAS DE VÍCTIMAS</t>
  </si>
  <si>
    <t>180601</t>
  </si>
  <si>
    <t>217121202</t>
  </si>
  <si>
    <t>170811</t>
  </si>
  <si>
    <t>REFACCIONES Y ACCESORIOS MAYORES PARA VEHÍCULOS Y EQUIPO TERRESTRE</t>
  </si>
  <si>
    <t>OFICIO PEI-0212/2017 SGG PROTECCION CIVIL EQUIPAMIENTO DE SEÑALIZACION A LAS UNIDADES DE EMERGENCIA</t>
  </si>
  <si>
    <t>180699</t>
  </si>
  <si>
    <t>CARROCERÍAS Y REMOLQUES</t>
  </si>
  <si>
    <t>217144902</t>
  </si>
  <si>
    <t>171083</t>
  </si>
  <si>
    <t>EQUIPO AEREO</t>
  </si>
  <si>
    <t>OFICIO PEI-0449/2017 SGG PROTECCION CIVIL ADQUISICION DE EQUIPO AEREO ESPACIAL Y TRANSPORTE ESPECIALIZADO</t>
  </si>
  <si>
    <t>171164</t>
  </si>
  <si>
    <t>171103</t>
  </si>
  <si>
    <t>REFACCIONES Y ACCESORIOS MAYORES PARA EQUIPO AEROESPACIAL</t>
  </si>
  <si>
    <t>180700</t>
  </si>
  <si>
    <t>EMBARCACIONES</t>
  </si>
  <si>
    <t>180701</t>
  </si>
  <si>
    <t>OTROS EQUIPOS DE TRANSPORTE</t>
  </si>
  <si>
    <t>180605</t>
  </si>
  <si>
    <t>EQUIPO DE DEFENSA Y SEGURIDAD</t>
  </si>
  <si>
    <t>218000701</t>
  </si>
  <si>
    <t>180586</t>
  </si>
  <si>
    <t>55103</t>
  </si>
  <si>
    <t>218000201</t>
  </si>
  <si>
    <t>FONDO DE APORTACIÓN PARA SEGURIDAD PÚBLICA</t>
  </si>
  <si>
    <t>Subproyecto de tipo C de APORTACIONES FEDERALES Y ESTATALES de OFICINA DEL SECRETARIO GENERAL DE GOBIERNO</t>
  </si>
  <si>
    <t>180368</t>
  </si>
  <si>
    <t>SISTEMAS DE AIRE ACONDICIONADO, CALEFACCIÓN Y DE REFRIGERACIÓN INDUSTRIAL Y COMERCIAL</t>
  </si>
  <si>
    <t>180256</t>
  </si>
  <si>
    <t>180619</t>
  </si>
  <si>
    <t>218119801</t>
  </si>
  <si>
    <t>180627</t>
  </si>
  <si>
    <t>OFICIO PEI-0198/2018 SGG ADQUISICIÓN DE AIRES ACONDICIONADOS PARA EL ARCHIVO GENERAL DEL ESTADO</t>
  </si>
  <si>
    <t>180356</t>
  </si>
  <si>
    <t>180598</t>
  </si>
  <si>
    <t>180369</t>
  </si>
  <si>
    <t>EQUIPO DE COMUNICACIÓN Y TELECOMUNICACIÓN</t>
  </si>
  <si>
    <t>180257</t>
  </si>
  <si>
    <t>217147802</t>
  </si>
  <si>
    <t>171162</t>
  </si>
  <si>
    <t>OFICIO PEI-0478/2017 SGG PROTECCION CIVIL ADQUISICION DE EQUIPO DE COMUNICACIÓN PARA DESPLIEGUE RAPIDO</t>
  </si>
  <si>
    <t>180336</t>
  </si>
  <si>
    <t>180623</t>
  </si>
  <si>
    <t>180344</t>
  </si>
  <si>
    <t>180357</t>
  </si>
  <si>
    <t>180315</t>
  </si>
  <si>
    <t>180602</t>
  </si>
  <si>
    <t>180322</t>
  </si>
  <si>
    <t>180370</t>
  </si>
  <si>
    <t>EQUIPOS DE GENERACIÓN ELÉCTRICA, APARATOS Y ACCESORIOS ELÉCTRICOS</t>
  </si>
  <si>
    <t>180258</t>
  </si>
  <si>
    <t>180333</t>
  </si>
  <si>
    <t>180614</t>
  </si>
  <si>
    <t>180484</t>
  </si>
  <si>
    <t>180358</t>
  </si>
  <si>
    <t>180594</t>
  </si>
  <si>
    <t>160474</t>
  </si>
  <si>
    <t>HERRAMIENTAS Y MÁQUINAS HERRAMIENTA</t>
  </si>
  <si>
    <t>171105</t>
  </si>
  <si>
    <t>217144502</t>
  </si>
  <si>
    <t>171097</t>
  </si>
  <si>
    <t>OTROS EQUIPOS</t>
  </si>
  <si>
    <t>OFICIO PEI-0445/2017 SGG PROTECCION CIVIL ADQUISICION DE EQUIPO DE RESCATE ACUATICO</t>
  </si>
  <si>
    <t>171084</t>
  </si>
  <si>
    <t>171086</t>
  </si>
  <si>
    <t>171104</t>
  </si>
  <si>
    <t>180615</t>
  </si>
  <si>
    <t>170782</t>
  </si>
  <si>
    <t>180595</t>
  </si>
  <si>
    <t>180331</t>
  </si>
  <si>
    <t>SOFTWARE</t>
  </si>
  <si>
    <t>180337</t>
  </si>
  <si>
    <t>180345</t>
  </si>
  <si>
    <t>180311</t>
  </si>
  <si>
    <t>180316</t>
  </si>
  <si>
    <t>180323</t>
  </si>
  <si>
    <t>59701</t>
  </si>
  <si>
    <t>LICENCIAS INFORMÁTICAS E INTELECTUALES</t>
  </si>
  <si>
    <t>180371</t>
  </si>
  <si>
    <t>180259</t>
  </si>
  <si>
    <t>180332</t>
  </si>
  <si>
    <t>180616</t>
  </si>
  <si>
    <t>180338</t>
  </si>
  <si>
    <t>180624</t>
  </si>
  <si>
    <t>180346</t>
  </si>
  <si>
    <t>180359</t>
  </si>
  <si>
    <t>180312</t>
  </si>
  <si>
    <t>180596</t>
  </si>
  <si>
    <t>180317</t>
  </si>
  <si>
    <t>180603</t>
  </si>
  <si>
    <t>180324</t>
  </si>
  <si>
    <t>217144602</t>
  </si>
  <si>
    <t>171090</t>
  </si>
  <si>
    <t>EDIFICACIÓN NO HABITACIÓNAL</t>
  </si>
  <si>
    <t>OFICIO PEI-0446/2017 SGG PROTECCION CIVIL ANTEPROYECTO NUEVO EDIFICIO DE LA DIR. DE PROTECCION CIVIL</t>
  </si>
  <si>
    <t>180049</t>
  </si>
  <si>
    <t>215022406</t>
  </si>
  <si>
    <t>FIDEICOMISO SISTEMA DE JUSTICIA PENAL</t>
  </si>
  <si>
    <t>R34K99187</t>
  </si>
  <si>
    <t>B02K99187</t>
  </si>
  <si>
    <t>218114101</t>
  </si>
  <si>
    <t>180489</t>
  </si>
  <si>
    <t>OFICIO PEI-0141/2018 SFYTGE SISTEMA DE CONTROL DE ACCESO Y COBROS PARA EL ESTACIONAMIENTO DENOMINADO GRAN PLAZA</t>
  </si>
  <si>
    <t>180490</t>
  </si>
  <si>
    <t>180491</t>
  </si>
  <si>
    <t>180492</t>
  </si>
  <si>
    <t>218115201</t>
  </si>
  <si>
    <t>180528</t>
  </si>
  <si>
    <t>OFICIO PEI-0152/2018 SFYTGE ADQ DE 2 COMPRESORES PARA EL AIRE ACONDICIONADO Y SU INSTALACIÓN QUE DAN SERVICIO A LAS DIFERENTES DIRECCIONES EN EL PISO 10 DEL EDIFICIO UBICADO EN ESCOBEDO 333 SUR</t>
  </si>
  <si>
    <t>218115301</t>
  </si>
  <si>
    <t>180529</t>
  </si>
  <si>
    <t>OFICIO PEI-0153/2018 SFYTGE ADQUISICIÓN DE 4 ELEVADORES QUE DAN SERVICIO A LAS DIFERENTES DIRECCIONES QUE SE ENCUENTRAN EN EL EDIFICIO UBICADO EN ESCOBEDO 333 SUR EN EL MUNICIPIO DE MONTERREY, N.L.</t>
  </si>
  <si>
    <t>218103201</t>
  </si>
  <si>
    <t>180169</t>
  </si>
  <si>
    <t>INMUEBLES ADQUIRIDOS POR ARRENDAMIENTO FINANCIERO</t>
  </si>
  <si>
    <t>OFICIO PEI-0032/2018 SFYTGE ADQUISICION DE INMUEBLE DE LA TORRE ADMINISTRATIVA</t>
  </si>
  <si>
    <t>180493</t>
  </si>
  <si>
    <t>218001001</t>
  </si>
  <si>
    <t>Subproyecto de tipo B de PROGRAMA DE ADQUISICIONES Y SERVICIOS de OFICINA DEL C. SECRETARIO DE FINANZAS Y TESORERO GENERAL DEL ESTADO</t>
  </si>
  <si>
    <t>211113040700900</t>
  </si>
  <si>
    <t>Q30K99192</t>
  </si>
  <si>
    <t>09K04001</t>
  </si>
  <si>
    <t>218105001</t>
  </si>
  <si>
    <t>180171</t>
  </si>
  <si>
    <t>FIDEICOMISO LINEA 3</t>
  </si>
  <si>
    <t>CONSTRUCCIÓN LÍNEA 3 DEL METRO</t>
  </si>
  <si>
    <t>PROYECTOS DE INFRAESTRUCTURA FERROVIARIA</t>
  </si>
  <si>
    <t>OFICIO PEI-0050/2018 FID. LINEA 3 METRO. CONSTRUCCION LINEA 3 DEL SISTEMA DE TRANSPORTE COLECTIVO METRORREY</t>
  </si>
  <si>
    <t>180549</t>
  </si>
  <si>
    <t>213007002</t>
  </si>
  <si>
    <t>218001201</t>
  </si>
  <si>
    <t>51101</t>
  </si>
  <si>
    <t>52102</t>
  </si>
  <si>
    <t>52301</t>
  </si>
  <si>
    <t>54102</t>
  </si>
  <si>
    <t>54201</t>
  </si>
  <si>
    <t>55101</t>
  </si>
  <si>
    <t>EJERCICIO 2012</t>
  </si>
  <si>
    <t>EJERCICIO 2013</t>
  </si>
  <si>
    <t>56401</t>
  </si>
  <si>
    <t>56501</t>
  </si>
  <si>
    <t>56901</t>
  </si>
  <si>
    <t>C04I99112</t>
  </si>
  <si>
    <t>218001501</t>
  </si>
  <si>
    <t>APORTACIONES FEDERALES Y ESTATALES</t>
  </si>
  <si>
    <t>Subproyecto de tipo C de APORTACIONES FEDERALES Y ESTATALES de SECRETARÍA PARTICULAR DEL PROCURADOR</t>
  </si>
  <si>
    <t>T41K99187</t>
  </si>
  <si>
    <t>216110902</t>
  </si>
  <si>
    <t>160903</t>
  </si>
  <si>
    <t>OFICIO SIE-0109/2016 SSP EQUIPAMIENTO DE SALA DE MONITOREO DE LA NUEVA ZONA DE INTELIGENCIA DE LA 7 ZONA MILITAR</t>
  </si>
  <si>
    <t>T43I99190</t>
  </si>
  <si>
    <t>218002301</t>
  </si>
  <si>
    <t>FASP: FORTALECIMIENTO AL SISTEMA PENITENCIARIO NACIONAL Y DE EJECUCIÓN DE MEDIDAS PARA ADOLESCENTES</t>
  </si>
  <si>
    <t>218001901</t>
  </si>
  <si>
    <t>FASP: ALINEACIÓN DE LAS CAPACIDADES DEL ESTADO MEXICANO CONTRA LA DELINCUENCIA</t>
  </si>
  <si>
    <t>217132702</t>
  </si>
  <si>
    <t>170941</t>
  </si>
  <si>
    <t>OFICIO PEI-0327/2017 SSP EQUIPAMIENTO PARA LA COMISIARIA DE PROTECCION INSTITUCIONAL, ADQUISICION DE ARMAMENTO, MUNICIONES Y EQUIPO ANTIMOTIN</t>
  </si>
  <si>
    <t>217103102</t>
  </si>
  <si>
    <t>170264</t>
  </si>
  <si>
    <t>CONSTRUCCIÓN, REMODELACIÓN Y EQUIPAMIENTO DE CERESO</t>
  </si>
  <si>
    <t>OFICIO PEI-0031/2017 SSP AMPLIACION DE INFRAESTRUCTURA DE VIDEOVIGILANCIA PENITENCIARIA Y UNIFICACION DE PLATAFORMA (CERESO APODACA, CADEREYTA, TOPO CHICO Y CIAAI)</t>
  </si>
  <si>
    <t>217146202</t>
  </si>
  <si>
    <t>171128</t>
  </si>
  <si>
    <t>OFICIO PEI-0462/2017 SSP AMPLIACION DE LA INFRAESTRUCTURA DE VIDEO VIGILANCIA URBANA</t>
  </si>
  <si>
    <t>218110201</t>
  </si>
  <si>
    <t>180436</t>
  </si>
  <si>
    <t>OFICIO PEI-0102/2018 SSP C5 FASP 2018</t>
  </si>
  <si>
    <t>218109701</t>
  </si>
  <si>
    <t>180399</t>
  </si>
  <si>
    <t>OFICIO PEI-0097/2018 SSP FASP 2018</t>
  </si>
  <si>
    <t>36</t>
  </si>
  <si>
    <t>180404</t>
  </si>
  <si>
    <t>FASP: FORTALECIMIENTO DE LA AUTORIDAD ADMINISTRATIVA ESPECIALIZADA DEL SISTEMA DE JUSTICIA PENAL PARA ADOLESCENTES</t>
  </si>
  <si>
    <t>180418</t>
  </si>
  <si>
    <t>180384</t>
  </si>
  <si>
    <t>180388</t>
  </si>
  <si>
    <t>51201</t>
  </si>
  <si>
    <t>FASP: FORTALECIMIENTO DE LAS CAPACIDADES HUMANAS</t>
  </si>
  <si>
    <t>180437</t>
  </si>
  <si>
    <t>180419</t>
  </si>
  <si>
    <t>FASP: SISTEMAS DE VIDEO VIGILANCIA</t>
  </si>
  <si>
    <t>215047502</t>
  </si>
  <si>
    <t>151081</t>
  </si>
  <si>
    <t>OFICIO SIE-0375/2015 SSP EQUIPAMIENTO CAMPO POLICIAL 3 MONTEMORELOS</t>
  </si>
  <si>
    <t>171125</t>
  </si>
  <si>
    <t>180431</t>
  </si>
  <si>
    <t>180438</t>
  </si>
  <si>
    <t>180446</t>
  </si>
  <si>
    <t>180400</t>
  </si>
  <si>
    <t>180405</t>
  </si>
  <si>
    <t>217138802</t>
  </si>
  <si>
    <t>171029</t>
  </si>
  <si>
    <t>OFICIO PEI-0388/2017 SSP SEGURIDAD GUBERNAMENTAL. INSTALACION DE CCTV NUEVO PARA MONITOREO DE PERIIMETRO EXTERNO DEL PALACIO DE GOBIERNO Y LA EXPLANADA DE LOS HEROES</t>
  </si>
  <si>
    <t>180414</t>
  </si>
  <si>
    <t>180420</t>
  </si>
  <si>
    <t>180428</t>
  </si>
  <si>
    <t>180385</t>
  </si>
  <si>
    <t>180389</t>
  </si>
  <si>
    <t>180439</t>
  </si>
  <si>
    <t>180421</t>
  </si>
  <si>
    <t>180432</t>
  </si>
  <si>
    <t>171030</t>
  </si>
  <si>
    <t>180415</t>
  </si>
  <si>
    <t>180568</t>
  </si>
  <si>
    <t>217128602</t>
  </si>
  <si>
    <t>170906</t>
  </si>
  <si>
    <t>OFICIO PEI-0286/2017 SSP EQUIPAMIENTO PARA CREAR LA POLICIA ESTATAL GUARDIA CIVIL</t>
  </si>
  <si>
    <t>171126</t>
  </si>
  <si>
    <t>180433</t>
  </si>
  <si>
    <t>180441</t>
  </si>
  <si>
    <t>171031</t>
  </si>
  <si>
    <t>180416</t>
  </si>
  <si>
    <t>180424</t>
  </si>
  <si>
    <t>218106501</t>
  </si>
  <si>
    <t>180269</t>
  </si>
  <si>
    <t>OFICIO PEI-0065/2018 SSP EQUIPAMIENTO Y FORTALECIMIENTO DE LOS CUERPOS POLICIALES (FORTASEG 2018)</t>
  </si>
  <si>
    <t>53201</t>
  </si>
  <si>
    <t>218002101</t>
  </si>
  <si>
    <t>Subproyecto de tipo T de PROGRAMA DE ADQUISICIONES Y SERVICIOS de OFICINA DEL C. SECRETARIO DE SEGURIDAD PÚBLICA</t>
  </si>
  <si>
    <t>170904</t>
  </si>
  <si>
    <t>218113801</t>
  </si>
  <si>
    <t>180481</t>
  </si>
  <si>
    <t>OFICIO PEI-0138/2018 SSP EQUIPAMIENTO Y FORTALECIMIENTO DE LAS CORPORACIONES ESTATALES DE SEGURIDAD PUBLICA Y SISTEMA PENITENCIARIO ESTATAL</t>
  </si>
  <si>
    <t>180668</t>
  </si>
  <si>
    <t>OFICIO PEI-0227/2018 SSP ADQUISICIÓN DE 6 VEHÍCULOS CON BLINDAJE PARA PROTECCIÓN Y SEGURIDAD DE SERVIDORES PÚBLICOS</t>
  </si>
  <si>
    <t>180394</t>
  </si>
  <si>
    <t>180401</t>
  </si>
  <si>
    <t>180406</t>
  </si>
  <si>
    <t>59</t>
  </si>
  <si>
    <t>180410</t>
  </si>
  <si>
    <t>FASP: MODELO NACIONAL DE POLICÍA EN FUNCIONES DE SEGURIDAD PROCESAL</t>
  </si>
  <si>
    <t>180380</t>
  </si>
  <si>
    <t>180393</t>
  </si>
  <si>
    <t>180268</t>
  </si>
  <si>
    <t>217103302</t>
  </si>
  <si>
    <t>170274</t>
  </si>
  <si>
    <t>OFICIO PEI-0033/2017 SSP SUMINISTRO E INSTALACION PARA CONVERSION A GAS NATURAL VEHICULOS 1ER ETAPA</t>
  </si>
  <si>
    <t>180395</t>
  </si>
  <si>
    <t>170905</t>
  </si>
  <si>
    <t>170903</t>
  </si>
  <si>
    <t>T43K99187</t>
  </si>
  <si>
    <t>218114501</t>
  </si>
  <si>
    <t>180487</t>
  </si>
  <si>
    <t>OFICIO PEI-0145/2018 SSP ADQUISICIÓN DE EQUIPO DE SEGURIDAD (DETECTOR DE METALES Y TÚNEL DE RAYOS X).</t>
  </si>
  <si>
    <t>170942</t>
  </si>
  <si>
    <t>218114701</t>
  </si>
  <si>
    <t>180501</t>
  </si>
  <si>
    <t>OFICIO PEI-0147/2018 SSP ADQUISICIÓN DE EQUIPO DE SEGURIDAD (CHALECOS, CASCOS ANTIBALAS Y EQUIPOS DE PROTECCIÓN PERSONAL)</t>
  </si>
  <si>
    <t>180396</t>
  </si>
  <si>
    <t>180409</t>
  </si>
  <si>
    <t>218002201</t>
  </si>
  <si>
    <t>180381</t>
  </si>
  <si>
    <t>180392</t>
  </si>
  <si>
    <t>218001701</t>
  </si>
  <si>
    <t>Subproyecto de tipo C de APORTACIONES FEDERALES Y ESTATALES de OFICINA DEL C. SECRETARIO DE SEGURIDAD PÚBLICA</t>
  </si>
  <si>
    <t>56201</t>
  </si>
  <si>
    <t>MAQUINARIA Y EQUIPO INDUSTRIAL</t>
  </si>
  <si>
    <t>180402</t>
  </si>
  <si>
    <t>180386</t>
  </si>
  <si>
    <t>170267</t>
  </si>
  <si>
    <t>217140902</t>
  </si>
  <si>
    <t>171049</t>
  </si>
  <si>
    <t>OFICIO PEI-0409/2017 SSP ADQUISICION DE EQUIPAMIENTO PARA EL CERESO CADEREYTA</t>
  </si>
  <si>
    <t>171127</t>
  </si>
  <si>
    <t>180398</t>
  </si>
  <si>
    <t>180442</t>
  </si>
  <si>
    <t>180447</t>
  </si>
  <si>
    <t>171032</t>
  </si>
  <si>
    <t>180383</t>
  </si>
  <si>
    <t>180422</t>
  </si>
  <si>
    <t>180425</t>
  </si>
  <si>
    <t>180429</t>
  </si>
  <si>
    <t>180430</t>
  </si>
  <si>
    <t>180270</t>
  </si>
  <si>
    <t>56601</t>
  </si>
  <si>
    <t>215013202</t>
  </si>
  <si>
    <t>150822</t>
  </si>
  <si>
    <t>OFICIO SIE-0032/2015 EQUIPAMIENTO CERESO APODACA</t>
  </si>
  <si>
    <t>151086</t>
  </si>
  <si>
    <t>180434</t>
  </si>
  <si>
    <t>180443</t>
  </si>
  <si>
    <t>180403</t>
  </si>
  <si>
    <t>171033</t>
  </si>
  <si>
    <t>180417</t>
  </si>
  <si>
    <t>180426</t>
  </si>
  <si>
    <t>180569</t>
  </si>
  <si>
    <t>180387</t>
  </si>
  <si>
    <t>180390</t>
  </si>
  <si>
    <t>171051</t>
  </si>
  <si>
    <t>171052</t>
  </si>
  <si>
    <t>180397</t>
  </si>
  <si>
    <t>180435</t>
  </si>
  <si>
    <t>180444</t>
  </si>
  <si>
    <t>180382</t>
  </si>
  <si>
    <t>58901</t>
  </si>
  <si>
    <t>OTROS BIENES INMUEBLES</t>
  </si>
  <si>
    <t>171124</t>
  </si>
  <si>
    <t>180440</t>
  </si>
  <si>
    <t>180445</t>
  </si>
  <si>
    <t>218102301</t>
  </si>
  <si>
    <t>180188</t>
  </si>
  <si>
    <t>OFICIO PEI-0023/2018 SSP EQUIPO DE COMPUTO PARA PRODUCCIÓN Y MONITOREO PARA LA COORDINACION DE COMUNICACIÓN SOCIAL DE LA SSP</t>
  </si>
  <si>
    <t>180423</t>
  </si>
  <si>
    <t>180427</t>
  </si>
  <si>
    <t>180570</t>
  </si>
  <si>
    <t>T40K99178</t>
  </si>
  <si>
    <t>215032902</t>
  </si>
  <si>
    <t>160926 Y 160927</t>
  </si>
  <si>
    <t>PRONAPRED</t>
  </si>
  <si>
    <t>DIVISIÓN DE TERRENOS Y CONSTRUCCIÓN DE OBRAS DE URBANIZACIÓN</t>
  </si>
  <si>
    <t>CANJE DE ARMAS</t>
  </si>
  <si>
    <t>OFICIO SIE-0229/2015 PRONAPRED INFRAESTRUCTURA</t>
  </si>
  <si>
    <t>160931</t>
  </si>
  <si>
    <t>160928</t>
  </si>
  <si>
    <t>160929 Y 160932</t>
  </si>
  <si>
    <t>170166</t>
  </si>
  <si>
    <t>160930 Y 160933</t>
  </si>
  <si>
    <t>62201</t>
  </si>
  <si>
    <t>216122902</t>
  </si>
  <si>
    <t>160861</t>
  </si>
  <si>
    <t>OFICIO SIE-0229/2016 SSP MODERNIZACION DE INFRAESTRUCTURA Y TECNOLOGIA EN EL CENTRO DE PREVENCION Y READAPTACION SOCIAL TOPO CHICO (CIERRE HERMETICO DE AMBULATORIOS Y DELIMITACION DE AREAS)</t>
  </si>
  <si>
    <t>217128402</t>
  </si>
  <si>
    <t>171155</t>
  </si>
  <si>
    <t>OFICIO PEI-0284/2017 SSP CENTRO DE ATENCION INDIVIDUAL PARA ADOLECENTES</t>
  </si>
  <si>
    <t>217128502</t>
  </si>
  <si>
    <t>170910</t>
  </si>
  <si>
    <t>OFICIO PEI-0285/2017 SSP AMURALLAMIENTO DEL DORMITORIO DELTA EN EL CERESO APODACA</t>
  </si>
  <si>
    <t>T41K99129</t>
  </si>
  <si>
    <t>214006602</t>
  </si>
  <si>
    <t>141183</t>
  </si>
  <si>
    <t>CAMPO POLICIAL</t>
  </si>
  <si>
    <t>OFICIO SIE-0243/2014 SSP CONSTRUCCION CAMPO POLICIAL EN MONTEMORELOS</t>
  </si>
  <si>
    <t>217110302</t>
  </si>
  <si>
    <t>170706</t>
  </si>
  <si>
    <t>OFICIO PEI-0103/2017 SSP CONSTRUCCION DE SISTEMA DE DRENAJE PLUVIAL EN EL CAMPO POLICIAL NO 1 DE FUERZA CIVIL DE ESCOBEDO N.L.</t>
  </si>
  <si>
    <t>180408</t>
  </si>
  <si>
    <t>170165</t>
  </si>
  <si>
    <t>160934</t>
  </si>
  <si>
    <t>180391</t>
  </si>
  <si>
    <t>160925</t>
  </si>
  <si>
    <t>M21K99187</t>
  </si>
  <si>
    <t>217146402</t>
  </si>
  <si>
    <t>171130</t>
  </si>
  <si>
    <t>OFICIO PEI-0464/2017 SRIA. DE EDUCACION EQUIPAMIENTO PARA CENTROS EDUCATIVOS DE LA UNIVERSIDAD CIUDADANA DE NUEVO LEON</t>
  </si>
  <si>
    <t>218109001</t>
  </si>
  <si>
    <t>180302</t>
  </si>
  <si>
    <t>OFICIO PEI-0090/2018 SRIA. DE EDUCACION IDENTIDAD Y VINCULACION UNIVERSITARIA, ADQUISICION DE IMPRESORA DE CREDENCIALES PVC PARA LA UNIVERSIDAD CIUDADANA</t>
  </si>
  <si>
    <t>218109101</t>
  </si>
  <si>
    <t>180303</t>
  </si>
  <si>
    <t>OFICIO PEI-0091/2018 SRIA. DE EDUCACION EQUIPAMIENTO DE LOS CENTROS EDUCATIVOS DE LA UNIVERSIDAD CIUDADANA</t>
  </si>
  <si>
    <t>180304</t>
  </si>
  <si>
    <t>180305</t>
  </si>
  <si>
    <t>180306</t>
  </si>
  <si>
    <t>M20K99188</t>
  </si>
  <si>
    <t>218118201</t>
  </si>
  <si>
    <t>CONSTRUCCIÓN DE ESCUELAS NIVEL MEDIO SUPERIOR Y SUPERIOR</t>
  </si>
  <si>
    <t>H12K99187</t>
  </si>
  <si>
    <t>218108601</t>
  </si>
  <si>
    <t>MOBILIARIO ESCOLAR</t>
  </si>
  <si>
    <t>216130702</t>
  </si>
  <si>
    <t>160845</t>
  </si>
  <si>
    <t>OTRAS CONSTRUCCIONES DE INGENIERÍA CIVIL U OBRA PESADA</t>
  </si>
  <si>
    <t>OFICIO SIE-0307/2016 SEDEC VIAS FERREAS Y OBRAS COMPLEMENTARIAS PARA PATIO FERROVIARIO KIA MOTORS MEXICO</t>
  </si>
  <si>
    <t>216130802</t>
  </si>
  <si>
    <t>160846</t>
  </si>
  <si>
    <t>OFICIO SIE-0308/2016 SEDEC TERRACERIAS PARA PATIO FERROVIARIO KIA MOTORS MEXICO</t>
  </si>
  <si>
    <t>215033202</t>
  </si>
  <si>
    <t>150793 y 150734</t>
  </si>
  <si>
    <t>TERRENOS</t>
  </si>
  <si>
    <t>OFICIO SIE-0232/2015 METRORREY LINEA 3 AFECTACIONES</t>
  </si>
  <si>
    <t>J17K99134</t>
  </si>
  <si>
    <t>61401</t>
  </si>
  <si>
    <t>218003801</t>
  </si>
  <si>
    <t>Subproyecto de tipo J de OBRAS PUBLICAS DIVERSAS de OFICINA DEL SECRETARIO DE INFRAESTRUCTURA</t>
  </si>
  <si>
    <t>P27K99134</t>
  </si>
  <si>
    <t>23U02201</t>
  </si>
  <si>
    <t>218118501</t>
  </si>
  <si>
    <t>180575</t>
  </si>
  <si>
    <t>PROGRAMAS REGIONALES</t>
  </si>
  <si>
    <t>OFICIO PEI-0185/2018 INFRAESTRUCTURA PARKLET DISTRITO PURÍSIMA ALAMEDA CALLE FRANCISCO ZARCO ENTRE MIGUEL HIDALGO Y PADRE MIER EN MUNICIPIO DE MONTERREY, NUEVO LEÓN. PROGRAMAS REGIONAL 3 2018</t>
  </si>
  <si>
    <t>Q33K99134</t>
  </si>
  <si>
    <t>218006101</t>
  </si>
  <si>
    <t>Subproyecto de tipo Q de OBRAS PUBLICAS DIVERSAS de OFICINA DEL SECRETARIO DE INFRAESTRUCTURA</t>
  </si>
  <si>
    <t>J17K99141</t>
  </si>
  <si>
    <t>99S07401</t>
  </si>
  <si>
    <t>214006002</t>
  </si>
  <si>
    <t>140929</t>
  </si>
  <si>
    <t>ORDENACIÓN DE AGUAS RESIDUALES, DRENAJE Y ALCANTARILLADO</t>
  </si>
  <si>
    <t>SERVICIOS BÁSICOS ÁREA METROPOLITANA</t>
  </si>
  <si>
    <t>AGUA POTABLE, DRENAJE Y TRATAMIENTO</t>
  </si>
  <si>
    <t>OFICIO SIE-0220/2014 SOP DRENAJE PLUVIAL LUIS ECHEVERRIA (APAZU 2014)</t>
  </si>
  <si>
    <t>216112302</t>
  </si>
  <si>
    <t>160686</t>
  </si>
  <si>
    <t>OFICIO SIE-0123/2016 SRIA.DE INFRAESTRUCTURA REUBICACION DE PUENTE PEATONAL DE AV. BERNARDO REYES</t>
  </si>
  <si>
    <t>216119217</t>
  </si>
  <si>
    <t>161023 y 170902</t>
  </si>
  <si>
    <t>OFICIO SIE-0192/2016 INFRAESTRUCTURA 'CONTRATACION DE ESTUDIOS DE PREINVERSION PARA OBRAS DE INFRAESTRUCTURA. DETERMINAR LA FACTIBILIDAD TECNICA, ECONOMICA, AMBIENTAL Y LEGAL. ENTORNO DIGNO</t>
  </si>
  <si>
    <t>171016</t>
  </si>
  <si>
    <t>217101002</t>
  </si>
  <si>
    <t>170066</t>
  </si>
  <si>
    <t>OFICIO PEI-0010/2017 INFRAESTRUCTURA CONSTRUCCION DE RED DE DRENAJE PLUVIAL EN SAN RAFAEL, GALEANA,N.L.</t>
  </si>
  <si>
    <t>217101424</t>
  </si>
  <si>
    <t>170677</t>
  </si>
  <si>
    <t>OFICIO PEI-0014/2017 INFRAESTRUCTURA PROGRAMA DE OBRAS 2017 A DESARROLLAR EN LOS MUNICIPIOS DEL ESTADO DE N.L.</t>
  </si>
  <si>
    <t>217115902</t>
  </si>
  <si>
    <t>170773</t>
  </si>
  <si>
    <t>OFICIO PEI-0159/2017 INFRAESTRUCTURA CONSTRUCCION DE DOS IMBORNALES PARA EL SISTEMA DE DRENAJE PLUVIAL EN LA CALLE LUIS G. URBINA EN LA COLONIA TERMINAL; EN MONTERREY, N.L.</t>
  </si>
  <si>
    <t>217121802</t>
  </si>
  <si>
    <t>170815</t>
  </si>
  <si>
    <t>OFICIO PEI-0218/2017 INFRAESTRUCTURA RECONSTR.PAVIMENTO ASFALTICO EN AV.ViILLA SAN CARLOS DE CARR.APODACA JUAREZ A CALLE VILLA ALMERIA,COL.VILLAS DE SAN CARLOS EN APODACA</t>
  </si>
  <si>
    <t>217138102</t>
  </si>
  <si>
    <t>171015</t>
  </si>
  <si>
    <t>OFICIO PEI-0381/2017 INFRAESTRUCTURA MEJORAS A LA RED DE ALUMBRADO PUBLICO EN LA COLONIA ALIANZA REAL, ESCOBEDO N.L.</t>
  </si>
  <si>
    <t>180683</t>
  </si>
  <si>
    <t>OFICIO PEI-0236/2018 INFRAESTRUCTURA CONSTRUCCIÓN DE RED DE DRENAJE PLUVIAL EN SAN RAFAEL GALEANA, SEGUNDA ETAPA EN EL MUNICIPIO DE GALEANA, NUEVO LEÓN.</t>
  </si>
  <si>
    <t>P29K99134</t>
  </si>
  <si>
    <t>216119223</t>
  </si>
  <si>
    <t>171020</t>
  </si>
  <si>
    <t>217132402</t>
  </si>
  <si>
    <t>170947</t>
  </si>
  <si>
    <t>OFICIO PEI-0324/2017 INFRAESTRUCTURA CONSTRUCCION DE FUENTES Y MEJORAMIENTO DE PLAZA PRINCIPAL EN EL MUNICIPIO DE CIENEGA DE FLORES</t>
  </si>
  <si>
    <t>216112702</t>
  </si>
  <si>
    <t>160684</t>
  </si>
  <si>
    <t>OFICIO SIE-0127/2016 SRIA. DE INFRAESTRUCTURA MANTENIMIENTO A CARRILES CIRCUITO REGINA. REPAVIMENTACION DE LOS CARRILES DE CIRCULACION DE UNIDADES DEL SISTEMA DE TRANSPORTE COLECTIVO ECOVIA</t>
  </si>
  <si>
    <t>Q31K99134</t>
  </si>
  <si>
    <t>217147402</t>
  </si>
  <si>
    <t>171184</t>
  </si>
  <si>
    <t>OFICIO PEI-0474/2017 INFRAESTRUCTURA CONSTRUCCION DE CICLOVIA METRO-SENDERO-LAS TORRES EN EL MUNICIPIO DE GENERAL ESCOBEDO,N.L.</t>
  </si>
  <si>
    <t>Q33K99133</t>
  </si>
  <si>
    <t>216117907</t>
  </si>
  <si>
    <t>161046</t>
  </si>
  <si>
    <t>OFICIO SIE-0179/2016 Q33 INFRAESTRUCTURA URBANA, VIAL Y CARRETERA ESTATAL</t>
  </si>
  <si>
    <t>171024</t>
  </si>
  <si>
    <t>216119225</t>
  </si>
  <si>
    <t>171021</t>
  </si>
  <si>
    <t>180707</t>
  </si>
  <si>
    <t>217147702</t>
  </si>
  <si>
    <t>171187</t>
  </si>
  <si>
    <t>OFICIO PEI-0477/2017 INFRAESTRUCTURA REHABILITACION EN EL SISTEMA DE SEMAFORIZACION EN DIVERSAS CALLES DE LA CABECERA MUNICIPAL DE CADEREYTA, N.L.</t>
  </si>
  <si>
    <t>217135402</t>
  </si>
  <si>
    <t>180480</t>
  </si>
  <si>
    <t>OFICIO PEI-0354/2017 INFRAESTRUCTURA PAV.DE CALLE FIDEL VELÁZQUEZ Y CALLE PRINCIPAL, COL.HUERTAS DE SAN MARIO EN SALINAS VICTORIA, N.L. FONDO HIDROCARBUROS 2017</t>
  </si>
  <si>
    <t>217146002</t>
  </si>
  <si>
    <t>171157</t>
  </si>
  <si>
    <t>OFICIO PEI-0460/2017 INFRAESTRUCTURA CONSTRUCCION DE ALUMBRADO PUBLICO EN LA CARRETERA EL CERCADO LAGUNA DE SANCHEZ DEL KM 0+000 AL 6+000 EN SANTIAGO N.L.</t>
  </si>
  <si>
    <t>216117902</t>
  </si>
  <si>
    <t>61501</t>
  </si>
  <si>
    <t>CONSTRUCCIÓN DE VÍAS DE COMUNICACIÓN</t>
  </si>
  <si>
    <t>23R14101</t>
  </si>
  <si>
    <t>218100101</t>
  </si>
  <si>
    <t>180152</t>
  </si>
  <si>
    <t>FIDEICOMISO PARA LA INFRAESTRUCTURA DE LOS ESTADOS (FIES)</t>
  </si>
  <si>
    <t>OFICIO PEI-0001/2018 INFRAESTRUCTURA CONSERVACION Y MANTENIMIENTO DE LA RED CARRETERA ESTATAL EN LA RESIDENCIA ANAHUAC</t>
  </si>
  <si>
    <t>218100601</t>
  </si>
  <si>
    <t>180153</t>
  </si>
  <si>
    <t>OFICIO PEI-0006/2018 INFRAESTRUCTURA CONSERVACION Y MANTENIMIENTO DE LA RED CARRETERA ESTATAL EN LA RESIDENCIA LINARES</t>
  </si>
  <si>
    <t>170678</t>
  </si>
  <si>
    <t>216112802</t>
  </si>
  <si>
    <t>160685</t>
  </si>
  <si>
    <t>OFICIO SIE-0128/2016 SRIA. DE INFRAESTRUCTURA MANTENIMIENTO A PASO A DESNIVEL PUENTE ALFONSO REYES Y PUENTE RUBE EN EL SISTEMA DE TRANSPORTE COLECTIVO ECOVIA</t>
  </si>
  <si>
    <t>216117910</t>
  </si>
  <si>
    <t>161050</t>
  </si>
  <si>
    <t>211001002</t>
  </si>
  <si>
    <t>150099, 150060 Y 150063</t>
  </si>
  <si>
    <t>OFICIO PEI-0213/2011 SRIA. OBRAS PUBLICAS. PAR VIAL MORONES PRIETO - CONSTITUCION (MODERNIZACION DEL DISTRIBUIDOR VIAL GONZALITOS</t>
  </si>
  <si>
    <t>180704</t>
  </si>
  <si>
    <t>180705</t>
  </si>
  <si>
    <t>180708</t>
  </si>
  <si>
    <t>217101429</t>
  </si>
  <si>
    <t>170686</t>
  </si>
  <si>
    <t>180679</t>
  </si>
  <si>
    <t>OFICIO PEI-0233/2018 INFRAESTRUCTURA ESTUDIOS TÉCNICOS PARA PUENTES VEHICULARES EN EL MUNICIPIO DE LOS HERRERAS EN LA RESIDENCIA LINARES.</t>
  </si>
  <si>
    <t>218006001</t>
  </si>
  <si>
    <t>P29S99134</t>
  </si>
  <si>
    <t>23U13001</t>
  </si>
  <si>
    <t>216120101</t>
  </si>
  <si>
    <t>160989</t>
  </si>
  <si>
    <t>FORTALECIMIENTO FINANCIERO</t>
  </si>
  <si>
    <t>OFICIO SIE-0201/2016 INFRAESTRUCTURA FONDO PARA EL FORTALECIMIENTO FINANCIERO 2016</t>
  </si>
  <si>
    <t>L19I99134</t>
  </si>
  <si>
    <t>33I00301</t>
  </si>
  <si>
    <t>218004001</t>
  </si>
  <si>
    <t>FONDO DE APORTACIONES PARA LA INFRAESTRUCTURA SOCIAL ESTATAL (FISE)</t>
  </si>
  <si>
    <t>Subproyecto de tipo L de OBRAS PUBLICAS DIVERSAS de OFICINA DEL SECRETARIO DE INFRAESTRUCTURA</t>
  </si>
  <si>
    <t>L19K99149</t>
  </si>
  <si>
    <t>218004201</t>
  </si>
  <si>
    <t>HOSPITAL GENERAL DE MONTEMORELOS</t>
  </si>
  <si>
    <t>Subproyecto de tipo L de HOSPITAL GENERAL DE MONTEMORELOS de OFICINA DEL SECRETARIO DE INFRAESTRUCTURA</t>
  </si>
  <si>
    <t>O25K99134</t>
  </si>
  <si>
    <t>218115601</t>
  </si>
  <si>
    <t>180535</t>
  </si>
  <si>
    <t>OFICIO PEI-0156/2018 INFRAESTRUCTURA CONSTRUCCIÓN DE SALONES PARA ESPACIO CULTURAL EN LA EX HACIENDA JUAN BUENA VISTA EN EL MUNICIPIO DE GARCÍA, NUEVO LEÓN. PROGRAMAS REGIONALES 3, EJERCICIO 2018</t>
  </si>
  <si>
    <t>B02K99198</t>
  </si>
  <si>
    <t>216120202</t>
  </si>
  <si>
    <t>161038</t>
  </si>
  <si>
    <t>OFICIO SIE-0202/2016 SRIA. DE IINFRAESTRUCTURA MEJORAS AL EDIFICIO ANTIGUO PALACIO FEDERAL EN EL MUNICIPIO DE MONTERREY, NUEVO LEON</t>
  </si>
  <si>
    <t>216133102</t>
  </si>
  <si>
    <t>161040</t>
  </si>
  <si>
    <t>OFICIO SIE-0331/2016 SRIA. DE INFRAESTRUCTURA REHABILITACION DE AZOTEA DEL PALACIO DE GOBIERNO DE NUEVO LEON REACOMO DE EQUIPOS DE AIRE ACONDICIONADO, AJUSTE DE NIVELES PLUVIALES E IMPERMEABILIZACION</t>
  </si>
  <si>
    <t>T41K99134</t>
  </si>
  <si>
    <t>217101430</t>
  </si>
  <si>
    <t>170687</t>
  </si>
  <si>
    <t>217119202</t>
  </si>
  <si>
    <t>170777</t>
  </si>
  <si>
    <t>OFICIO PEI-0192/2017 INFRAESTRUCTURA CONSTRUCCION DE EDIFICIO DE SEGURIDAD PUBLICA MUNICIPAL C4 DE PESQUERIA, N.L.</t>
  </si>
  <si>
    <t>T41K99198</t>
  </si>
  <si>
    <t>217140202</t>
  </si>
  <si>
    <t>171070</t>
  </si>
  <si>
    <t>OFICIO PEI-0402/2017 INFRAESTRUCTURA REHABILITACION EDIFICACIONES VARIAS PERTENECIENTES A LA 7A ZONA MILITAR</t>
  </si>
  <si>
    <t>B02K99134</t>
  </si>
  <si>
    <t>217101421</t>
  </si>
  <si>
    <t>170674</t>
  </si>
  <si>
    <t>217101428</t>
  </si>
  <si>
    <t>170685</t>
  </si>
  <si>
    <t>180706</t>
  </si>
  <si>
    <t>171017</t>
  </si>
  <si>
    <t>216120103</t>
  </si>
  <si>
    <t>180540</t>
  </si>
  <si>
    <t>OFICIO SIE-0201/2016 INFRAESTRUCTURA FONDO PARA EL FORTALECIMIENTO FINANCIERO 2016. RECURSOS ESTATALES VARIAS OBRAS.</t>
  </si>
  <si>
    <t>170679</t>
  </si>
  <si>
    <t>217114502</t>
  </si>
  <si>
    <t>170769</t>
  </si>
  <si>
    <t>OFICIO PEI-0145/2017 INFRAESTRUCTURA CONSTRUCCION Y MEJORAS DEL CENTRO COMUNITARIO UNIDAD PILOTO UBICADO EN CALLE MARIANO ESCOBEDO Y CALLE FRANCISCO SARABIA, GUADALUPE N.L.</t>
  </si>
  <si>
    <t>217114802</t>
  </si>
  <si>
    <t>170772</t>
  </si>
  <si>
    <t>OFICIO PEI-0148/2017 INFRAESTRUCTURA AMPLIACION DEL CENTRO COMUNITARIO MONTE KRISTAL EN JUAREZ,N.L.</t>
  </si>
  <si>
    <t>L19K99134</t>
  </si>
  <si>
    <t>216119218</t>
  </si>
  <si>
    <t>170889</t>
  </si>
  <si>
    <t>180510</t>
  </si>
  <si>
    <t>N23K99134</t>
  </si>
  <si>
    <t>217130902</t>
  </si>
  <si>
    <t>170932</t>
  </si>
  <si>
    <t>OFICIO PEI-0309/2017 INFRAESTRUCTURA MEJORAMIENTO GENERAL DE UNIDAD DEPORTIVA MUNICIPAL DE PESQUERIA</t>
  </si>
  <si>
    <t>180703</t>
  </si>
  <si>
    <t>217122802</t>
  </si>
  <si>
    <t>170853</t>
  </si>
  <si>
    <t>OFICIO PEI-0228/2017 INFRAESTRUCTURA RESTAURACION Y ADECUACION DE LA EX HACIENDA SAN JUAN BUENAVISTA EN EL MUNICIPIO DE GARCIA, N.L.</t>
  </si>
  <si>
    <t>216120102</t>
  </si>
  <si>
    <t>180080</t>
  </si>
  <si>
    <t>217120202</t>
  </si>
  <si>
    <t>170794</t>
  </si>
  <si>
    <t>OFICIO PEI-0202/2017 INFRAESTRUCTURA CONSTRUCCION DE PARQUE ACUATICO EN EL MUNICIPIO DE JUAREZ, N.L.</t>
  </si>
  <si>
    <t>217121602</t>
  </si>
  <si>
    <t>170813</t>
  </si>
  <si>
    <t>OFICIO PEI-0216/2017 INFRAESTRUCTURA CONSTRUCCION DE PARQUE ACUATICO EN EL MUNICIPIO DE SABINAS HIDALGO</t>
  </si>
  <si>
    <t>217147602</t>
  </si>
  <si>
    <t>171186</t>
  </si>
  <si>
    <t>OFICIO PEI-0476/2017 INFRAESTRUCTURA CONECTA-UANL-PARQUES DE BOLSILLO EN EL MUNICIPIO DE SAN NICOLAS DE LOS GARZA, N.L.</t>
  </si>
  <si>
    <t>180267</t>
  </si>
  <si>
    <t>DR. COSS</t>
  </si>
  <si>
    <t>217147502</t>
  </si>
  <si>
    <t>171185</t>
  </si>
  <si>
    <t>OFICIO PEI-0475/2017 INFRAESTRUCTURA CONECTA-UANL-CIRCUITO INTERNO Y CICLOVIA EN EL MUNICIPIO DE SAN NICOLAS DE LOS GARZA, N.L.</t>
  </si>
  <si>
    <t>216119227</t>
  </si>
  <si>
    <t>171022</t>
  </si>
  <si>
    <t>217101302</t>
  </si>
  <si>
    <t>170069</t>
  </si>
  <si>
    <t>OFICIO PEI-0013/2017 INFRAESTRUCTURA CONSTRUCCION DE LA UNIDAD DE SHOCK TRAUMA, GALEANA,N.L.</t>
  </si>
  <si>
    <t>217119102</t>
  </si>
  <si>
    <t>170781</t>
  </si>
  <si>
    <t>OFICIO PEI-0191/2017 INFRAESTRUCTURA CONSTRUCCION Y MEJORAS EN UNIDAD DE ESPECIALIDADES MEDICAS EN CIRUGIAS AMBULATORIAS EN EL MUNICIPIO DE PESQUERIA, N.L.</t>
  </si>
  <si>
    <t>218110901</t>
  </si>
  <si>
    <t>180467</t>
  </si>
  <si>
    <t>OFICIO PEI-0109/2018 INFRAESTRUCTURA OBRA EXTERIOR Y EQUIPAMIENTO DEL HOSPITAL GENERAL DE MONTEMORELOS</t>
  </si>
  <si>
    <t>L19K99150</t>
  </si>
  <si>
    <t>218111001</t>
  </si>
  <si>
    <t>180468</t>
  </si>
  <si>
    <t>HOSPITAL GENERAL DE SABINAS HIDALGO</t>
  </si>
  <si>
    <t>OFICIO PEI-0110/2018 INFRAESTRUCTURA OBRA EXTERIOR, ADECUACIONES INTERIORES E INSTALACIONES ESPECIALES DEL HOSPITAL GENERAL DE SABINAS HIDALGO</t>
  </si>
  <si>
    <t>L19K99267</t>
  </si>
  <si>
    <t>217121502</t>
  </si>
  <si>
    <t>170856</t>
  </si>
  <si>
    <t>HOSPITAL METROPOLITANO DR. BERNARDO SEPÚLVEDA</t>
  </si>
  <si>
    <t>OFICIO PEI-0215/2017 INFRAESTRUCTURA MEJORAS DE INFRAESTRUCTURA DEL HOSPITAL METROPOLITANO DR. BERNARDO SEPULVEDA</t>
  </si>
  <si>
    <t>L19K99289</t>
  </si>
  <si>
    <t>180666</t>
  </si>
  <si>
    <t>HOSPITAL PSIQUIÁTRICO</t>
  </si>
  <si>
    <t>OFICIO PEI-0226/2018 INFRAESTRUCTURA. SUSTITUCIÓN POR OBRA NUEVA DEL HOSPITAL PSIQUIÁTRICO ESTATAL EN EL ESTADO DE NUEVO LEÓN.</t>
  </si>
  <si>
    <t>217101426</t>
  </si>
  <si>
    <t>170682</t>
  </si>
  <si>
    <t>217143502</t>
  </si>
  <si>
    <t>171132</t>
  </si>
  <si>
    <t>OFICIO PEI-0435/2017 INFRAESTRUCTURA CONSTRUCCION DE UNA ALBERCA Y CHAPOTEADERO EN LA UNIDAD DEPORTIVA ALIANZA REAL EN EL MUNICIPIO DE ESCOBEDO, N.L.</t>
  </si>
  <si>
    <t>N23K99173</t>
  </si>
  <si>
    <t>216117909</t>
  </si>
  <si>
    <t>161049</t>
  </si>
  <si>
    <t>INFRAESTRUCTURA DEPORTIVA (INDE)</t>
  </si>
  <si>
    <t>217101202</t>
  </si>
  <si>
    <t>170068, 170173 Y 170174</t>
  </si>
  <si>
    <t>OFICIO SIE-0012/2017 INFRAESTRUCTURA MANTENIMIENTO AL CENTRO DE ALTO RENDIMIENTO ESTATAL (CARE) DEL INSTITUTO ESTATAL DE CULTURA FISICA Y DEPORTE</t>
  </si>
  <si>
    <t>217142502</t>
  </si>
  <si>
    <t>171075</t>
  </si>
  <si>
    <t>OFICIO PEI-0425/2017 INFRAESTRUCTURA CONSTRUCCION DE CANCHA DE FUTBOL 11 Y PISTA DE ATLETISMO EN LA UNIDAD DEPORTIVA MUNICIPAL DE GENERAL BRAVO, N.L.</t>
  </si>
  <si>
    <t>217142602</t>
  </si>
  <si>
    <t>171076</t>
  </si>
  <si>
    <t>OFICIO PEI-0426/2017 INFRAESTRUCTURA REHABILITACION DE UNIDAD DEPORTIVA RAUL GONZALEZ EN EL MUNICIPIO DE CHINA,N.L.</t>
  </si>
  <si>
    <t>217142702</t>
  </si>
  <si>
    <t>171077</t>
  </si>
  <si>
    <t>OFICIO PEI-0427/2017 INFRAESTRUCTURA MEJORAMIENTO DE LA INSTALACION DE ATLETISMO Y VILLA OLIMPICA DEL CENTRO DE ALTO RENDIMIENTO (CARE) EN MONTERRYE,N.L.</t>
  </si>
  <si>
    <t>217142802</t>
  </si>
  <si>
    <t>171078</t>
  </si>
  <si>
    <t>OFICIO PEI-0428/2017 INFRAESTRUCTURA MEJORAMIENTO DE RED DE GAS DEL CENTRO DE ALTO RENDIMIENTO (CARE) EN MONTERRYE,N.L.</t>
  </si>
  <si>
    <t>218120801</t>
  </si>
  <si>
    <t>180644</t>
  </si>
  <si>
    <t>OFICIO PEI-0208/2018 INFRAESTRUCTURA REHABILITACIÓN DE BARDA PERIMETRAL CONSTRUCCIÓN DE ÁREA POLIVALENTE EN LA INSTALACIÓN DE FRONTÓN VENUSTIANO CARRANZA EN EL MUNICIPIO DE MONTERREY, NUEVO LEÓN.</t>
  </si>
  <si>
    <t>218120901</t>
  </si>
  <si>
    <t>180645</t>
  </si>
  <si>
    <t>OFICIO PEI-0209/2018 INFRAESTRUCTURA REHABILITACIÓN DEL GIMNASIO DE HALTEROFILIA</t>
  </si>
  <si>
    <t>218121001</t>
  </si>
  <si>
    <t>180646</t>
  </si>
  <si>
    <t>OFICIO PEI-0210/2018 INFRAESTRUCTURA REHABILITACIÓN Y MEJORAMIENTO DE LA UNIDAD DE DESARROLLO DEPORTIVO INTEGRAL (CDDI MIXCOAC) EN EL MUNICIPIO DE GUADALUPE, NUEVO LEÓN.</t>
  </si>
  <si>
    <t>217104902</t>
  </si>
  <si>
    <t>170419</t>
  </si>
  <si>
    <t>OFICIO PEI-0049/2017 INFRAESTRUCTURA AMPLIACION DEL PARQUE ACUATICO OJO DE AGUA EN EL MUNICIPIO DE LAMPAZOS DE NARANJO, N.L.</t>
  </si>
  <si>
    <t>217110602</t>
  </si>
  <si>
    <t>170696</t>
  </si>
  <si>
    <t>OFICIO PEI-0106/2017 INFRAESTRUCTURA CONSTRUCCION DE PARQUE LINEAL EN LA COLONIA VALLE DE LINCOLN EN GARCIA N.L.</t>
  </si>
  <si>
    <t>217101427</t>
  </si>
  <si>
    <t>170683</t>
  </si>
  <si>
    <t>217147302</t>
  </si>
  <si>
    <t>171183</t>
  </si>
  <si>
    <t>OFICIO PEI-0473/2017 INFRAESTRUCTURA CONSTRUCCION DE ESFERA CULTURAL EN EL MUNICIPIO DE GARCIA,N.L.</t>
  </si>
  <si>
    <t>J16K99134</t>
  </si>
  <si>
    <t>217101423</t>
  </si>
  <si>
    <t>170676</t>
  </si>
  <si>
    <t>217126703</t>
  </si>
  <si>
    <t>180518</t>
  </si>
  <si>
    <t>OFICIO PEI-0267/2017 INFRAESTRUCTURA CONSTRUCCION DE ESTANCIA DE DIA PARA ADULTOS MAYORES EN EL MUNICIPIO DE JUAREZ, N.L. PARA EL DIF</t>
  </si>
  <si>
    <t>180674</t>
  </si>
  <si>
    <t>OFICIO PEI-0228/2018 INFRAESTRUCTURA AMPLIACIÓN DE MÓDULO DIF DEL DESARROLLO NORTE (SALÓN POLIVALENTE) EN EL MUNICIPIO DE ALLENDE, NUEVO LEÓN.</t>
  </si>
  <si>
    <t>180675</t>
  </si>
  <si>
    <t>OFICIO PEI-0229/2018 INFRAESTRUCTURA AMPLIACIÓN DEL CENTRO DE REHABILITACIÓN Y EDUCACIÓN ESPECIAL "CREE"</t>
  </si>
  <si>
    <t>180676</t>
  </si>
  <si>
    <t>OFICIO PEI-0230/2018 INFRAESTRUCTURA REHABILITACIÓN DE PAVIMENTO EN ÁREA DE DESCARGA Y PATIO DE MANIOBRAS EN EL ALMACÉN EL BUEN PASTOR DEL DIF EN EL MUNICIPIO DE MONTERREY, NUEVO LEÓN.</t>
  </si>
  <si>
    <t>170680</t>
  </si>
  <si>
    <t>217116002</t>
  </si>
  <si>
    <t>170776</t>
  </si>
  <si>
    <t>OFICIO PEI-0160/2017 INFRAESTRUCTURA CONSTRUCCION DE ALBERGUE PARA LAS FAMILIAS DE LOS PACIENTES HOSPITALIZADOS DEL HOSPITAL REGIONAL MATERNO INFANTIL EN GUADALUPE, N.L.</t>
  </si>
  <si>
    <t>217101412</t>
  </si>
  <si>
    <t>170675</t>
  </si>
  <si>
    <t>L19K99205</t>
  </si>
  <si>
    <t>HOSPITAL DE ALTA ESPECIALIDAD Y MEDICINA AVANZADA (HAEMA)</t>
  </si>
  <si>
    <t>217121702</t>
  </si>
  <si>
    <t>L19K99311</t>
  </si>
  <si>
    <t>HOSPITAL TIERRA Y LIBERTAD</t>
  </si>
  <si>
    <t>218115101</t>
  </si>
  <si>
    <t>180517</t>
  </si>
  <si>
    <t>OFICIO PEI-0151/2018 INFRAESTRUCTURA CONSTRUCCIÓN DE CENTRO DE SALUD DE SERVICIOS AMPLIADOS DE JUÁREZ EN EL MUNICIPIO DE BENITO JUÁREZ, NUEVO LEÓN, FISE 2018</t>
  </si>
  <si>
    <t>180702</t>
  </si>
  <si>
    <t>62601</t>
  </si>
  <si>
    <t>218105002</t>
  </si>
  <si>
    <t>180450</t>
  </si>
  <si>
    <t>OFICIO PEI-0050/2018 INFRAESTRUCTURA. CONSTRUCCION LINEA 3 DEL SISTEMA DE TRANSPORTE COLECTIVO METRORREY (GASTOS ADMINISTRATIVOS)</t>
  </si>
  <si>
    <t>180079</t>
  </si>
  <si>
    <t>180633</t>
  </si>
  <si>
    <t>M22K99134</t>
  </si>
  <si>
    <t>62701</t>
  </si>
  <si>
    <t>218119201</t>
  </si>
  <si>
    <t>180581</t>
  </si>
  <si>
    <t>INSTALACIONES Y EQUIPAMIENTO EN CONSTRUCCIONES</t>
  </si>
  <si>
    <t>OFICIO PEI-0192/2018 INFRAESTRUCTURA INFRAESTRUCTURA Y EQUIPO DE LA ESCUELA SUPERIOR DE MÚSICA Y DANZA DE MONTERREY. PROGRAMAS REGIONALES 3, EJERCICIO 2018.</t>
  </si>
  <si>
    <t>218124501</t>
  </si>
  <si>
    <t>180696</t>
  </si>
  <si>
    <t>OFICIO PEI-0245/2018 INFRAESTRUCTURA REHABILITACIÓN DE 550 M2 DE LA PINACOTECA DE NUEVO LEÓN. PROGRAMAS REGIONALES 4, EJERCICIO 2018.</t>
  </si>
  <si>
    <t>218005801</t>
  </si>
  <si>
    <t>Subproyecto de tipo Q de CONSTRUCCION LINEA 3 METRO de OFICINA DEL SECRETARIO DE INFRAESTRUCTURA</t>
  </si>
  <si>
    <t>23U05701</t>
  </si>
  <si>
    <t>218003301</t>
  </si>
  <si>
    <t>FONDO METROPOLITANO</t>
  </si>
  <si>
    <t>Subproyecto de tipo C de ASIGNACIONES PARA GASTO DE CAPITAL de OFICINA DEL SECRETARIO DE INFRAESTRUCTURA</t>
  </si>
  <si>
    <t>J17I18047</t>
  </si>
  <si>
    <t>218100701</t>
  </si>
  <si>
    <t>180154</t>
  </si>
  <si>
    <t>FISE: INFRAESTRUCTURA SOCIAL</t>
  </si>
  <si>
    <t>OFICIO PEI-0007/2018 SRIA. DE DESARROLLO SOCIAL GASTOS INDIRECTOS POR LA CONTRATACION DEL AGENTE PARA EL DESARROLLO LOCAL (ADL). PAGO DEL PERSONAL. FONDO DE APORTACIONES PARA LA INFRAESTRUCTURA SOCIAL</t>
  </si>
  <si>
    <t>J17I99134</t>
  </si>
  <si>
    <t>51901</t>
  </si>
  <si>
    <t>218006601</t>
  </si>
  <si>
    <t>Subproyecto de tipo J de OBRAS PUBLICAS DIVERSAS de OFICINA DEL C. SECRETARIO DE DESARROLLO SOCIAL</t>
  </si>
  <si>
    <t>J17I99141</t>
  </si>
  <si>
    <t>218006701</t>
  </si>
  <si>
    <t>Subproyecto de tipo J de SERVICIOS BASICOS AREA METROPOLITANA de OFICINA DEL C. SECRETARIO DE DESARROLLO SOCIAL</t>
  </si>
  <si>
    <t>Q33I99134</t>
  </si>
  <si>
    <t>218007101</t>
  </si>
  <si>
    <t>Subproyecto de tipo Q de OBRAS PUBLICAS DIVERSAS de OFICINA DEL C. SECRETARIO DE DESARROLLO SOCIAL</t>
  </si>
  <si>
    <t>217115603</t>
  </si>
  <si>
    <t>180496</t>
  </si>
  <si>
    <t>OFICIO PEI-0156/2017 SRIA. DE DESARROLLO SOCIAL INSTALACION DE BOMBA DE AGUA E INTRODUCCION DE 160ML DE RED DE AGUA POTABLE EN LA COLONIA OBRERA EN EL MUNICIPIO DE ANAHUAC,N.L.</t>
  </si>
  <si>
    <t>180673</t>
  </si>
  <si>
    <t>OFICIO PEI-0157/2017 SRIA. DE DESARROLLO SOCIAL PAVIMENTO ASFALTICO EN LA CALLE PROLONGACION AV. MONTERREY, EN HUALAHUISES,N.L., Y RECONEXIONES DE SERVICIOS DE AGUA POTABLE Y DRENAJE (ESTATAL)</t>
  </si>
  <si>
    <t>217116703</t>
  </si>
  <si>
    <t>180538</t>
  </si>
  <si>
    <t>OFICIO PEI-0167/2017 SRIA. DE DESARROLLO SOCIAL CONSTRUCCION DE RED DE DRENAJE SANITARIO CON 320 M DE TUBERIA DE PVC SERIE 20 Y DESCARGAS DOMICILIARIAS EN LA COL. RUPERTO MARTINEZ, EN HIGUERAS, N.L.</t>
  </si>
  <si>
    <t>218110301</t>
  </si>
  <si>
    <t>180373</t>
  </si>
  <si>
    <t>OFICIO PEI-0103/2018 SRIA. DE DESARROLLO SOCIAL PAVIMENTACIÓN DE LAS DIVERSAS CALLES EN LA COL. HIDALGO EN EL MUNICIPIO DE HIDALGO, N.L. FONDO DE INFRAESTRUCTURA SOCIAL PARA LAS ENTIDADES (FISE 2018)</t>
  </si>
  <si>
    <t>218110401</t>
  </si>
  <si>
    <t>180374</t>
  </si>
  <si>
    <t>OFICIO PEI-0104/2018 SRIA. DE DESARROLLO SOCIAL PAVIMENTACIÓN VARIAS CALLES EN LA COL. ALIANZA REAL EN ESCOBEDO, N.L., (FISE 2018)</t>
  </si>
  <si>
    <t>218110501</t>
  </si>
  <si>
    <t>180375</t>
  </si>
  <si>
    <t>OFICIO PEI-0105/2018 SRIA. DE DESARROLLO SOCIAL CONSTRUCCIÓN DE RED DE DRENAJE SANITARIO EN DIVERSAS CALLES DE LA COL.RUPERTO MARTÍNEZ EN HIGUERAS,N.L., (FISE 2018)</t>
  </si>
  <si>
    <t>218115701</t>
  </si>
  <si>
    <t>180544</t>
  </si>
  <si>
    <t>OFICIO PEI-0157/2018 SRIA. DE DESARROLLO SOCIAL INTRODUCCIÓN RED ENERGÍA ELÉCTRICA Y ALUMBRADO PÚBLICO  COL.EL ÉBANO EN JUAREZ, N.L. FONDO DE INFRAESTRUCTURA SOCIAL PARA LAS ENTIDADES (FISE) 2018.</t>
  </si>
  <si>
    <t>218115801</t>
  </si>
  <si>
    <t>180545</t>
  </si>
  <si>
    <t>OFICIO PEI-0158/2018 SRIA. DE DESARROLLO SOCIAL INTRODUCCIÓN RED ENERGÍA ELÉCTRICA Y ALUMBRADO PÚBLICO EN COMUNIDAD EMILIANO ZAPATA EN RAYONES,N.L.. FISE 2018</t>
  </si>
  <si>
    <t>218115901</t>
  </si>
  <si>
    <t>180546</t>
  </si>
  <si>
    <t>OFICIO PEI-0159/2018 SRIA. DE DESARROLLO SOCIAL INTRODUCCIÓN RED DE ENERGÍA ELÉCTRICA ENTRE AV.PERIMETRAL NORTE Y SAN JUAN DE LA LUZ  2DO SECTOR COL.SAN GILBERTO SANTA CATARINA, FISE 2018</t>
  </si>
  <si>
    <t>61402</t>
  </si>
  <si>
    <t>218006401</t>
  </si>
  <si>
    <t>FONDO DE INFRAESTRUCTURA SOCIAL ESTATAL</t>
  </si>
  <si>
    <t>Subproyecto de tipo C de APORTACIONES FEDERALES Y ESTATALES de OFICINA DEL C. SECRETARIO DE DESARROLLO SOCIAL</t>
  </si>
  <si>
    <t>62101</t>
  </si>
  <si>
    <t>EDIFICACIÓN HABITACIÓNAL</t>
  </si>
  <si>
    <t>218006901</t>
  </si>
  <si>
    <t>Subproyecto de tipo L de OBRAS PUBLICAS DIVERSAS de OFICINA DEL C. SECRETARIO DE DESARROLLO SOCIAL</t>
  </si>
  <si>
    <t>180672</t>
  </si>
  <si>
    <t>OFICIO PEI-0164/2017 SRIA. DE DESARROLLO SOCIAL CONSTRUCCION DE COMEDOR COMUNITARIO COLONIA BARRIO QUINTANA ROO, EL CARMEN N.L. (ESTATAL)</t>
  </si>
  <si>
    <t>180671</t>
  </si>
  <si>
    <t>OFICIO PEI-0165/2017 SRIA. DE DESARROLLO SOCIAL CONSTRUCCION DE COMEDOR COMUNITARIO COLONIA FOMERREY 156, EN CIENEGA DE FLORES N.L. (ESTATAL)</t>
  </si>
  <si>
    <t>217138602</t>
  </si>
  <si>
    <t>171071</t>
  </si>
  <si>
    <t>OFICIO PEI-0386/2017 SRIA. DE DESARROLLO SOCIAL CONTRUCCION DE CENTRO DE DESARROLLO REGIONAL AL SUR DEL ESTADO</t>
  </si>
  <si>
    <t>217132002</t>
  </si>
  <si>
    <t>170943</t>
  </si>
  <si>
    <t>OFICIO PEI-0320/2017 SRIA. DE DESARROLLO SOCIAL CONSTRUCCION Y MEJORAS EN EL CENTRO COMUNITARIO SIERRA VENTANA EN MONTERREY, N.L.</t>
  </si>
  <si>
    <t>217132102</t>
  </si>
  <si>
    <t>170944</t>
  </si>
  <si>
    <t>OFICIO PEI-0321/2017 SRIA. DE DESARROLLO SOCIAL CONSTRUCCION DE CENTRO COMUNITARIO SIERRA VENTANA EN EL MUNICIPIO DE MONTERREY, N.L.</t>
  </si>
  <si>
    <t>217115503</t>
  </si>
  <si>
    <t>180507</t>
  </si>
  <si>
    <t>OFICIO PEI-0155/2017 SRIA. DE DESARROLLO SOCIAL CONSTRUCCION Y MEJORAS AL ALBERGUE DE HOSPITAL GENERAL DE GALEANA EN EL MUNICIPIO DE GALEANA,N.L.</t>
  </si>
  <si>
    <t>217131002</t>
  </si>
  <si>
    <t>170933</t>
  </si>
  <si>
    <t>OFICIO PEI-0310/2017 SRIA. DE DESARROLLO SOCIAL CONSTRUCCION Y MEJORAS AL CENTRO COMUNITARIO TIERRA PROPIA, EN EL MUNICIPIO DE GUADALUPE, N.L.</t>
  </si>
  <si>
    <t>218110101</t>
  </si>
  <si>
    <t>180377</t>
  </si>
  <si>
    <t>OFICIO PEI-0101/2018 SRIA. DE ADMINISTRACION. EQUIPAMIENTO PARA CENTRO DE GOBIERNO</t>
  </si>
  <si>
    <t>180693</t>
  </si>
  <si>
    <t>OFICIO PEI-0162/2018 SRIA. DE ADMINISTRACION. SUBSRIA. DE TECNOLOGIA. EQUIPAMIENTO PARA ALMACENAMIENTO Y RESPALDO DE EQUIPOS VIRTUALES CON INFORMACIÓN ADMINISTRATIVA DEL ESTADO DE NUEVO LEÓN.</t>
  </si>
  <si>
    <t>218121501</t>
  </si>
  <si>
    <t>180652</t>
  </si>
  <si>
    <t>OFICIO PEI-0215/2018 SRIA. DE ADMINISTRACION. RENOVACIÓN DE EQUIPO DE CÓMPUTO PARA EL DEPARTAMENTO DE NÓMINAS</t>
  </si>
  <si>
    <t>180378</t>
  </si>
  <si>
    <t>180379</t>
  </si>
  <si>
    <t>217102402</t>
  </si>
  <si>
    <t>170273</t>
  </si>
  <si>
    <t>OFICIO PEI-0024/2017 SRIA. DE ADMINISTRACION. SUBSRIA. DE TECNOLOGIA. LECTORES BIOMETRICOS PARA EL CONTROL DE ASISTENCIA.</t>
  </si>
  <si>
    <t>218007201</t>
  </si>
  <si>
    <t>Subproyecto de tipo B de PROGRAMA DE ADQUISICIONES Y SERVICIOS de OFICINA DEL C. SECRETARIO DE ADMINISTRACIÓN</t>
  </si>
  <si>
    <t>216132402</t>
  </si>
  <si>
    <t>160952</t>
  </si>
  <si>
    <t>OFICIO SIE-0324/2016 SRIA. DE DESARROLLO SUSTENTABLE PROGRAMA DE FORTALECIMIENTO INSTITUCIONAL</t>
  </si>
  <si>
    <t>160948</t>
  </si>
  <si>
    <t>160947</t>
  </si>
  <si>
    <t>160969</t>
  </si>
  <si>
    <t>216132502</t>
  </si>
  <si>
    <t>160954</t>
  </si>
  <si>
    <t>OFICIO SIE-0325/2016 SRIA. DE DESARROLLO SUSTENTABLE INSPECCION Y VIGILANCIA</t>
  </si>
  <si>
    <t>160950</t>
  </si>
  <si>
    <t>180486</t>
  </si>
  <si>
    <t>160951</t>
  </si>
  <si>
    <t>180485</t>
  </si>
  <si>
    <t>160971</t>
  </si>
  <si>
    <t>160953</t>
  </si>
  <si>
    <t>217130402</t>
  </si>
  <si>
    <t>180669</t>
  </si>
  <si>
    <t>OFICIO PEI-0304/2017 SRIA. DE DESARROLLO SUSTENTABLE ADQ. DE 9 EQUIPOS AUTOMATICOS PARA EL MONITOREO DE PARTICULAS EN TODAS LAS ESTACIONES DEL SISTEMA INTEGRAL DE MONIITOREO AMBIENTAL</t>
  </si>
  <si>
    <t>160955</t>
  </si>
  <si>
    <t>160957</t>
  </si>
  <si>
    <t>170918</t>
  </si>
  <si>
    <t>218120601</t>
  </si>
  <si>
    <t>180641</t>
  </si>
  <si>
    <t>ÁRBOLES Y PLANTAS</t>
  </si>
  <si>
    <t>OFICIO PEI-0206/2018 SRIA. DE DESARROLLO SUSTENTABLE SEMBRANDO RAÍCES, CAMBIANDO CONCIENCIAS". PROGRAMA DE REFORESTACIÓN DE LA SECRETARÍA DE DESARROLLO SUSTENTABLE</t>
  </si>
  <si>
    <t>180670</t>
  </si>
  <si>
    <t>F10K99145</t>
  </si>
  <si>
    <t>PROGRAMA ESTRATÉGICO DE AGROPARQUES</t>
  </si>
  <si>
    <t>Subproyecto de tipo F de PROG. ESTRATEGICO DE AGROPARQUES de OFICINA DEL C. SECRETARIO DE DESARROLLO AGROPECUARIO</t>
  </si>
  <si>
    <t>180041</t>
  </si>
  <si>
    <t>180036</t>
  </si>
  <si>
    <t>MIER Y NORIEGA</t>
  </si>
  <si>
    <t>33I00801</t>
  </si>
  <si>
    <t>218007701</t>
  </si>
  <si>
    <t>FONDO DE APORTACIONES MÚLTIPLES (FAM) INFRAESTRUCTURA EDUCATIVA MEDIA SUPERIOR</t>
  </si>
  <si>
    <t>Subproyecto de tipo C de APORTACIONES FEDERALES Y ESTATALES de UNIVERSIDAD AUTÓNOMA DE NUEVO LEÓN</t>
  </si>
  <si>
    <t>33I00802</t>
  </si>
  <si>
    <t>FONDO DE APORTACIONES MÚLTIPLES (FAM) INFRAESTRUCTURA EDUCATIVA SUPERIOR</t>
  </si>
  <si>
    <t>218109502</t>
  </si>
  <si>
    <t>180534</t>
  </si>
  <si>
    <t>OFICIO PEI-0095/2018 UANL CONSTRUCCION DE EDIFICIO DE PSIQUIATRIA EN LA FACULTAD DE MEDICINA Y DEL HOSPITAL UNIVERSITARIO DE LA UANL EN MONTERREY (PROGRAMAS REGIONALES 2-2018)</t>
  </si>
  <si>
    <t>L19S99150</t>
  </si>
  <si>
    <t>12X00203</t>
  </si>
  <si>
    <t>218008601</t>
  </si>
  <si>
    <t>Subproyecto de tipo L de HOSPITALGENERAL DE SABINAS HIDALGO de SERVICIOS DE SALUD</t>
  </si>
  <si>
    <t>214013004</t>
  </si>
  <si>
    <t>140873</t>
  </si>
  <si>
    <t>OFICIO SIE-0096/2014 SS HOSPITALSABINAS HIDALGO SERVICIOS DE SALUD</t>
  </si>
  <si>
    <t>218008001</t>
  </si>
  <si>
    <t>12X00201</t>
  </si>
  <si>
    <t>214011203</t>
  </si>
  <si>
    <t>140859</t>
  </si>
  <si>
    <t>OFICIO SIE-0095/2014 HOSPITAL DE MONTEMORELOS SERVICIOS DE SALUD</t>
  </si>
  <si>
    <t>218008101</t>
  </si>
  <si>
    <t>Subproyecto de tipo L de HOSPITAL GENERAL DE MONTEMORELOS de SERVICIOS DE SALUD</t>
  </si>
  <si>
    <t>180654</t>
  </si>
  <si>
    <t>23U07501</t>
  </si>
  <si>
    <t>218008701</t>
  </si>
  <si>
    <t>FONDO PARA LA ACCESIBILIDAD DE LAS PERSONAS CON DISCAPACIDAD</t>
  </si>
  <si>
    <t>Subproyecto de tipo C de ASIGNACIONES PARA GASTO DE CAPITAL de SISTEMA PARA EL DESARROLLO INTEGRAL DE LA FAMILIA (DIF)</t>
  </si>
  <si>
    <t>J16K99114</t>
  </si>
  <si>
    <t>218113901</t>
  </si>
  <si>
    <t>180482</t>
  </si>
  <si>
    <t>OFICIO PEI-0139/2018 DIF INFRAESTRUCTURA Y EQUIPAMIENTO PARA EL ESPACIO INFANCIA ADOLESCENCIA VALLE VERDE DEL SISTEMA D.I.F.NUEVO LEÓN EN MUNICIPIO DE MONTERREY,NUEVO LEÓN. PROGRAMAS REGIONALES 3 2018</t>
  </si>
  <si>
    <t>180015</t>
  </si>
  <si>
    <t>33I00701</t>
  </si>
  <si>
    <t>218008801</t>
  </si>
  <si>
    <t>FONDO DE APORTACIONES MÚLTIPLES (FAM) INFRAESTRUCTURA EDUCATIVA BÁSICA</t>
  </si>
  <si>
    <t>Subproyecto de tipo C de APORTACIONES FEDERALES Y ESTATALES de INSTITUTO CONSTRUCTOR DE INFRAESTRUCTURA FISICA, EDUCATIVA Y DEPORTIVA DE N.L.</t>
  </si>
  <si>
    <t>M20I99191</t>
  </si>
  <si>
    <t>33I01701</t>
  </si>
  <si>
    <t>218110601</t>
  </si>
  <si>
    <t>180465</t>
  </si>
  <si>
    <t>CONSTRUCCIÓN Y EQUIPAMIENTO DE ESCUELAS NIVEL BÁSICO</t>
  </si>
  <si>
    <t>REMANENTES DEL FONDO DE APORTACIONES MÚLTIPLES (FAM) INFRAESTRUCTURA EDUCATIVA</t>
  </si>
  <si>
    <t>OFICIO PEI-0106/2018 ICIFED PROYECTO OBRAS NIVEL BASICO Y MEDIA SUPERIOR, (RECURSOS REMANENTES DEL FAM)</t>
  </si>
  <si>
    <t>M20I99188</t>
  </si>
  <si>
    <t>180466</t>
  </si>
  <si>
    <t>180012</t>
  </si>
  <si>
    <t>218009001</t>
  </si>
  <si>
    <t>Subproyecto de tipo F de OBRAS PUBLICAS DIVERSAS de CORPORACIÓN PARA EL DESARROLLO TURÍSTICO DE NUEVO LEÓN</t>
  </si>
  <si>
    <t>23</t>
  </si>
  <si>
    <t>180023</t>
  </si>
  <si>
    <t>GENERAL TREVIÑO</t>
  </si>
  <si>
    <t>R36K99114</t>
  </si>
  <si>
    <t>16S07401</t>
  </si>
  <si>
    <t>218106101</t>
  </si>
  <si>
    <t>180262</t>
  </si>
  <si>
    <t>PROGRAMA DE AGUA POTABLE, DRENAJE Y TRATAMIENTO (PROAGUA), APARTADO URBANO (APAUR)</t>
  </si>
  <si>
    <t>OFICIO PEI-0061/2018 SADM PROGRAMA DE AGUA POTABLE, DRENAJE Y TRATAMIENTO (PROAGUA), APARTADO URBANO (APAUR)</t>
  </si>
  <si>
    <t>16S07403</t>
  </si>
  <si>
    <t>218106201</t>
  </si>
  <si>
    <t>180263</t>
  </si>
  <si>
    <t>PROGRAMA DE AGUA POTABLE, DRENAJE Y TRATAMIENTO (PROAGUA), APARTADO RURAL (APARURAL)</t>
  </si>
  <si>
    <t>OFICIO PEI-0062/2018 SADM PROGRAMA DE AGUA POTABLE, DRENAJE Y TRATAMIENTO (PROAGUA), APARTADO RURAL (APARURAL)</t>
  </si>
  <si>
    <t>16S07404</t>
  </si>
  <si>
    <t>218106301</t>
  </si>
  <si>
    <t>180264</t>
  </si>
  <si>
    <t>PROGRAMA DE AGUA POTABLE, DRENAJE Y TRATAMIENTO (PROAGUA), APARTADO AGUA LIMPIA (AAL)</t>
  </si>
  <si>
    <t>OFICIO PEI-0063/2018 SADM PROGRAMA DE AGUA POTABLE, DRENAJE Y TRATAMIENTO (PROAGUA), APARTADO AGUA LIMPIA (AAL)</t>
  </si>
  <si>
    <t>27</t>
  </si>
  <si>
    <t>180027</t>
  </si>
  <si>
    <t>LOS HERRERAS</t>
  </si>
  <si>
    <t>180047</t>
  </si>
  <si>
    <t>HIDALGO</t>
  </si>
  <si>
    <t>180043</t>
  </si>
  <si>
    <t>RAYONES</t>
  </si>
  <si>
    <t>180020</t>
  </si>
  <si>
    <t>180028</t>
  </si>
  <si>
    <t>HIGUERAS</t>
  </si>
  <si>
    <t>42</t>
  </si>
  <si>
    <t>180042</t>
  </si>
  <si>
    <t>LOS RAMONES</t>
  </si>
  <si>
    <t>180030</t>
  </si>
  <si>
    <t>ITURBIDE</t>
  </si>
  <si>
    <t>180003</t>
  </si>
  <si>
    <t>LOS ALDAMAS</t>
  </si>
  <si>
    <t>180045</t>
  </si>
  <si>
    <t>218009501</t>
  </si>
  <si>
    <t>Subproyecto de tipo Q de INFRAESTRUCTURA URBANA,  VIAL Y CARRETERA ESTATAL de SISTEMA DE TRANSPORTE COLECTIVO METRORREY</t>
  </si>
  <si>
    <t>212113210054001</t>
  </si>
  <si>
    <t>218009601</t>
  </si>
  <si>
    <t>Subproyecto de tipo J de SERVICIOS BASICOS AREA METROPOLITANA de SERVICIOS DE AGUA Y DRENAJE DE MONTERREY</t>
  </si>
  <si>
    <t>180029</t>
  </si>
  <si>
    <t>HUALAHUISES</t>
  </si>
  <si>
    <t>01</t>
  </si>
  <si>
    <t>180001</t>
  </si>
  <si>
    <t>ABASOLO</t>
  </si>
  <si>
    <t>180050</t>
  </si>
  <si>
    <t>180011</t>
  </si>
  <si>
    <t>180016</t>
  </si>
  <si>
    <t>DR. GONZALEZ</t>
  </si>
  <si>
    <t>44111</t>
  </si>
  <si>
    <t>AYUDAS SOCIALES A PERSONAS EVENTOS</t>
  </si>
  <si>
    <t>180138</t>
  </si>
  <si>
    <t>118053201</t>
  </si>
  <si>
    <t>FONDO DE APOYO PARA MIGRANTES</t>
  </si>
  <si>
    <t>C04E99306</t>
  </si>
  <si>
    <t>118005901</t>
  </si>
  <si>
    <t>CAJA DE AHORRO</t>
  </si>
  <si>
    <t>Subproyecto de tipo C de CAJA DE AHORRO de OFICINA DEL C. SECRETARIO DE FINANZAS Y TESORERO GENERAL DEL ESTADO</t>
  </si>
  <si>
    <t>28C99901</t>
  </si>
  <si>
    <t>FONDOS DE PARTICIPACIONES A ENTIDADES FEDERATIVAS</t>
  </si>
  <si>
    <t>CONTINGENCIA LABORAL (BECATE)</t>
  </si>
  <si>
    <t>PROGRAMA SISI</t>
  </si>
  <si>
    <t>118053303</t>
  </si>
  <si>
    <t>118049602</t>
  </si>
  <si>
    <t>SERVICIOS AL TRANSPORTE PÚBLICO de AGENCIA RACIONALIZACIÓN Y MODERNIZACIÓN SISTEMA DE TRANSPORTE PÚBLICO (SERVICIOS PERSONALES)</t>
  </si>
  <si>
    <t>118050702</t>
  </si>
  <si>
    <t>DEFENSA PÚBLICA DE INSTITUTO DE DEFENSORIA PÚBLICA DE NUEVO LEÓN (SERVICIOS PERSONALES)</t>
  </si>
  <si>
    <t>41512</t>
  </si>
  <si>
    <t>CESIÓN DE DERECHOS</t>
  </si>
  <si>
    <t>41513</t>
  </si>
  <si>
    <t>DERECHOS DE CONTROL VEHICULAR</t>
  </si>
  <si>
    <t>117042704</t>
  </si>
  <si>
    <t>PROGRAMA DE MODERNIZACION DE LOS REGISTRO PUBLICOS Y DE LA PROPIEDAD Y CATASTROS</t>
  </si>
  <si>
    <t>118051203</t>
  </si>
  <si>
    <t>PROGRAMA DE MODERNIZACIÓN DE LOS REGISTROS PÚBLICOS DE LA PROPIEDAD Y CATASTROS</t>
  </si>
  <si>
    <t>42424</t>
  </si>
  <si>
    <t>PROVISIONES ECONÓMICAS PARA MUNICIPIOS</t>
  </si>
  <si>
    <t>218122401</t>
  </si>
  <si>
    <t>180664</t>
  </si>
  <si>
    <t>FONDO PARA PROYECTOS DE INFRAESTRUCTURA MUNICIPAL</t>
  </si>
  <si>
    <t>218113601</t>
  </si>
  <si>
    <t>180504</t>
  </si>
  <si>
    <t>OFICIO PEI-0136/2018 MUNICIPIO DE CERRALVO PROGRAMA DE AGUA POTABLE, DRENAJE Y TRATAMIENTO (PROAGUA), APARTADO URBANO (APAUR)</t>
  </si>
  <si>
    <t>218113501</t>
  </si>
  <si>
    <t>180503</t>
  </si>
  <si>
    <t>OFICIO PEI-0135/2018 MUNICIPIO DE ZUAZUA PROGRAMA DE AGUA POTABLE, DRENAJE Y TRATAMIENTO (PROAGUA), APARTADO URBANO (APAUR)</t>
  </si>
  <si>
    <t>218113401</t>
  </si>
  <si>
    <t>180502</t>
  </si>
  <si>
    <t>OFICIO PEI-0134/2018 MUNICIPIO DE MONTERREY PROGRAMA DE AGUA POTABLE, DRENAJE Y TRATAMIENTO (PROAGUA), APARTADO URBANO (APAUR)</t>
  </si>
  <si>
    <t>218106401</t>
  </si>
  <si>
    <t>180265</t>
  </si>
  <si>
    <t>OFICIO PEI-0064/2018 MUNICIPIO DE DR. ARROYO PROGRAMA DE AGUA POTABLE, DRENAJE Y TRATAMIENTO (PROAGUA), APARTADO RURAL (APARURAL)</t>
  </si>
  <si>
    <t>83301</t>
  </si>
  <si>
    <t>33I00401</t>
  </si>
  <si>
    <t>FONDO DE INFRAESTRUCTURA SOCIAL MUNICIPAL</t>
  </si>
  <si>
    <t>FONDO DE APORTACIONES PARA LA INFRAESTRUCTURA SOCIAL MUNICIPAL (FISM)</t>
  </si>
  <si>
    <t>Subproyecto de tipo C de APORTACIONES FEDERALES Y ESTATALES de TRANSFERENCIAS A MUNICIPIOS DEL ESTADO</t>
  </si>
  <si>
    <t>218104401</t>
  </si>
  <si>
    <t>180098</t>
  </si>
  <si>
    <t>OFICIO PEI-0044/2018 PROGRAMAS REGIONALES 2018 ALLENDE</t>
  </si>
  <si>
    <t>218107301</t>
  </si>
  <si>
    <t>180279</t>
  </si>
  <si>
    <t>OFICIO PEI-0073/2018 PROGRAMAS REGIONALES 2018 2 ALLENDE</t>
  </si>
  <si>
    <t>218111601</t>
  </si>
  <si>
    <t>180455</t>
  </si>
  <si>
    <t>OFICIO PEI-0116/2018 PROGRAMAS REGIONALES 2018 3 ALLENDE</t>
  </si>
  <si>
    <t>218104501</t>
  </si>
  <si>
    <t>180099</t>
  </si>
  <si>
    <t>OFICIO PEI-0045/2018 PROGRAMAS REGIONALES 2018 ANAHUAC</t>
  </si>
  <si>
    <t>218111701</t>
  </si>
  <si>
    <t>180456</t>
  </si>
  <si>
    <t>OFICIO PEI-0117/2018 PROGRAMAS REGIONALES 2018 3 CADEREYTA</t>
  </si>
  <si>
    <t>218104301</t>
  </si>
  <si>
    <t>180097</t>
  </si>
  <si>
    <t>OFICIO PEI-0043/2018 PROGRAMAS REGIONALES 2018 EL CARMEN</t>
  </si>
  <si>
    <t>218117401</t>
  </si>
  <si>
    <t>180557</t>
  </si>
  <si>
    <t>OFICIO PEI-0174/2018 PROGRAMAS REGIONALES 2018 4 EL CARMEN</t>
  </si>
  <si>
    <t>218107501</t>
  </si>
  <si>
    <t>180281</t>
  </si>
  <si>
    <t>OFICIO PEI-0075/2018 PROGRAMAS REGIONALES 2018 2 CERRALVO</t>
  </si>
  <si>
    <t>218111801</t>
  </si>
  <si>
    <t>180457</t>
  </si>
  <si>
    <t>OFICIO PEI-0118/2018 PROGRAMAS REGIONALES 2018 3 CERRALVO</t>
  </si>
  <si>
    <t>218112001</t>
  </si>
  <si>
    <t>180459</t>
  </si>
  <si>
    <t>OFICIO PEI-0120/2018 PROGRAMAS REGIONALES 2018 3 GARCIA</t>
  </si>
  <si>
    <t>218103801</t>
  </si>
  <si>
    <t>180092</t>
  </si>
  <si>
    <t>OFICIO PEI-0038/2018 PROGRAMAS REGIONALES 2018 ESCOBEDO</t>
  </si>
  <si>
    <t>218111901</t>
  </si>
  <si>
    <t>180458</t>
  </si>
  <si>
    <t>OFICIO PEI-0119/2018 PROGRAMAS REGIONALES 2018 3 ESCOBEDO</t>
  </si>
  <si>
    <t>218103901</t>
  </si>
  <si>
    <t>180093</t>
  </si>
  <si>
    <t>OFICIO PEI-0039/2018 PROGRAMAS REGIONALES 2018 GRAL. TERAN</t>
  </si>
  <si>
    <t>218107601</t>
  </si>
  <si>
    <t>180282</t>
  </si>
  <si>
    <t>OFICIO PEI-0076/2018 PROGRAMAS REGIONALES 2018 2 TERAN</t>
  </si>
  <si>
    <t>218112101</t>
  </si>
  <si>
    <t>180460</t>
  </si>
  <si>
    <t>OFICIO PEI-0121/2018 PROGRAMAS REGIONALES 2018 3 GENERAL TERAN</t>
  </si>
  <si>
    <t>218117501</t>
  </si>
  <si>
    <t>180558</t>
  </si>
  <si>
    <t>OFICIO PEI-0175/2018 PROGRAMAS REGIONALES 2018 4 GENERAL TREVIÑO</t>
  </si>
  <si>
    <t>218104701</t>
  </si>
  <si>
    <t>180168</t>
  </si>
  <si>
    <t>OFICIO PEI-0047/2018 PROGRAMAS REGIONALES 2018 GUADALUPE</t>
  </si>
  <si>
    <t>218107701</t>
  </si>
  <si>
    <t>180283</t>
  </si>
  <si>
    <t>OFICIO PEI-0077/2018 PROGRAMAS REGIONALES 2018 2 GUADALUPE</t>
  </si>
  <si>
    <t>218103701</t>
  </si>
  <si>
    <t>180091</t>
  </si>
  <si>
    <t>OFICIO PEI-0037/2018 PROGRAMAS REGIONALES 2018 HUALAHUISES</t>
  </si>
  <si>
    <t>218107801</t>
  </si>
  <si>
    <t>180284</t>
  </si>
  <si>
    <t>OFICIO PEI-0078/2018 PROGRAMAS REGIONALES 2018 2 HUALAHUISES</t>
  </si>
  <si>
    <t>218104601</t>
  </si>
  <si>
    <t>180100</t>
  </si>
  <si>
    <t>OFICIO PEI-0046/2018 PROGRAMAS REGIONALES 2018 ITURBIDE</t>
  </si>
  <si>
    <t>218104101</t>
  </si>
  <si>
    <t>180095</t>
  </si>
  <si>
    <t>OFICIO PEI-0041/2018 PROGRAMAS REGIONALES 2018 JUAREZ</t>
  </si>
  <si>
    <t>218107401</t>
  </si>
  <si>
    <t>180280</t>
  </si>
  <si>
    <t>OFICIO PEI-0074/2018 PROGRAMAS REGIONALES 2018 2 JUAREZ</t>
  </si>
  <si>
    <t>218104201</t>
  </si>
  <si>
    <t>180096</t>
  </si>
  <si>
    <t>OFICIO PEI-0042/2018 PROGRAMAS REGIONALES 2018 MARIN</t>
  </si>
  <si>
    <t>218103601</t>
  </si>
  <si>
    <t>180090</t>
  </si>
  <si>
    <t>OFICIO PEI-0036/2018 PROGRAMAS REGIONALES 2018 MONTEMORELOS</t>
  </si>
  <si>
    <t>218107901</t>
  </si>
  <si>
    <t>180285</t>
  </si>
  <si>
    <t>OFICIO PEI-0079/2018 PROGRAMAS REGIONALES 2018 2 MONTEMORELOS</t>
  </si>
  <si>
    <t>218112201</t>
  </si>
  <si>
    <t>180461</t>
  </si>
  <si>
    <t>OFICIO PEI-0122/2018 PROGRAMAS REGIONALES 2018 3 MONTEMORELOS</t>
  </si>
  <si>
    <t>218117201</t>
  </si>
  <si>
    <t>180555</t>
  </si>
  <si>
    <t>OFICIO PEI-0172/2018 PROGRAMAS REGIONALES 2018 4 MONTEMORELOS</t>
  </si>
  <si>
    <t>218108001</t>
  </si>
  <si>
    <t>180286</t>
  </si>
  <si>
    <t>OFICIO PEI-0080/2018 PROGRAMAS REGIONALES 2018 2 MONTERREY</t>
  </si>
  <si>
    <t>218108101</t>
  </si>
  <si>
    <t>180287</t>
  </si>
  <si>
    <t>OFICIO PEI-0081/2018 PROGRAMAS REGIONALES 2018 2 PARAS</t>
  </si>
  <si>
    <t>218108201</t>
  </si>
  <si>
    <t>180288</t>
  </si>
  <si>
    <t>OFICIO PEI-0082/2018 PROGRAMAS REGIONALES 2018 2 SAN NICOLAS</t>
  </si>
  <si>
    <t>218112301</t>
  </si>
  <si>
    <t>180462</t>
  </si>
  <si>
    <t>OFICIO PEI-0123/2018 PROGRAMAS REGIONALES 2018 3 SAN NICOLAS DE LOS GARZA</t>
  </si>
  <si>
    <t>218112401</t>
  </si>
  <si>
    <t>180463</t>
  </si>
  <si>
    <t>OFICIO PEI-0124/2018 PROGRAMAS REGIONALES 2018 3 SANTA CATARINA</t>
  </si>
  <si>
    <t>218104001</t>
  </si>
  <si>
    <t>180094</t>
  </si>
  <si>
    <t>OFICIO PEI-0040/2018 PROGRAMAS REGIONALES 2018 SANTIAGO</t>
  </si>
  <si>
    <t>218108301</t>
  </si>
  <si>
    <t>180289</t>
  </si>
  <si>
    <t>OFICIO PEI-0083/2018 PROGRAMAS REGIONALES 2018 2 SANTIAGO</t>
  </si>
  <si>
    <t>218108401</t>
  </si>
  <si>
    <t>180290</t>
  </si>
  <si>
    <t>OFICIO PEI-0084/2018 PROGRAMAS REGIONALES 2018 2 VILLALDAMA</t>
  </si>
  <si>
    <t>218117301</t>
  </si>
  <si>
    <t>180556</t>
  </si>
  <si>
    <t>OFICIO PEI-0173/2018 PROGRAMAS REGIONALES 2018 4 VILLALDAMA</t>
  </si>
  <si>
    <t>23U12801</t>
  </si>
  <si>
    <t>PROYECTOS DE DESARROLLO REGIONAL</t>
  </si>
  <si>
    <t>411</t>
  </si>
  <si>
    <t>91101</t>
  </si>
  <si>
    <t>3</t>
  </si>
  <si>
    <t>318000101</t>
  </si>
  <si>
    <t>DEUDA PÚBLICA INTERNA</t>
  </si>
  <si>
    <t>AMORTIZACIÓN DE LA DEUDA INTERNA CON INSTITUCIONES BANCARIAS A LARGO PLAZO</t>
  </si>
  <si>
    <t>AMORTIZACIÓN DE LA DEUDA Y DISMINUCIÓN DE PASIVOS</t>
  </si>
  <si>
    <t>91102</t>
  </si>
  <si>
    <t>AMORTIZACIÓN DE LA DEUDA INTERNA CON INSTITUCIONES BANCARIAS CORTO PLAZO</t>
  </si>
  <si>
    <t>92101</t>
  </si>
  <si>
    <t>INTERESES DE LA DEUDA INTERNA CON INSTITUCIONES BANCARIAS LARGO PLAZO</t>
  </si>
  <si>
    <t>92103</t>
  </si>
  <si>
    <t>INTERESES DE LA DEUDA INTERNA FONAREC LARGO PLAZO</t>
  </si>
  <si>
    <t>92104</t>
  </si>
  <si>
    <t>INTERESES DE LA DEUDA INTERNA FONDO DE INFRAESTRUCTURA LARGO PLAZO</t>
  </si>
  <si>
    <t>92105</t>
  </si>
  <si>
    <t>INTERESES DE LA DEUDA INTERNA INSTITUCIONES BANCARIAS CORTO PLAZO</t>
  </si>
  <si>
    <t>93101</t>
  </si>
  <si>
    <t>COMISIONES DE LA DEUDA PÚBLICA INTERNA</t>
  </si>
  <si>
    <t>94101</t>
  </si>
  <si>
    <t>GASTOS DE LA DEUDA PÚBLICA INTERNA</t>
  </si>
  <si>
    <t>441</t>
  </si>
  <si>
    <t>C04H99285</t>
  </si>
  <si>
    <t>99101</t>
  </si>
  <si>
    <t>318000201</t>
  </si>
  <si>
    <t>ADEUDOS DE EJERCICIOS FISCALES ANTERIORES</t>
  </si>
  <si>
    <t>Subproyecto de tipo C de ADEFAS de UNIDAD DE DEUDA PÚBLICA Y FINANCIAMIENTO</t>
  </si>
  <si>
    <t>5</t>
  </si>
  <si>
    <t>422</t>
  </si>
  <si>
    <t>C04C99111</t>
  </si>
  <si>
    <t>81101</t>
  </si>
  <si>
    <t>518000101</t>
  </si>
  <si>
    <t>PARTICIPACIONES ENTRE DIFERENTES NIVELES Y ÓRDENES DE GOBIERNO</t>
  </si>
  <si>
    <t>PARTICIPACIONES A MUNICIPIOS</t>
  </si>
  <si>
    <t>Subproyecto de tipo C de PARTICIPACIONES A MUNICIPIOS de TRANSFERENCIAS A MUNICIPIOS DEL ESTADO</t>
  </si>
  <si>
    <t>81201</t>
  </si>
  <si>
    <t>28C00201</t>
  </si>
  <si>
    <t>FONDO DE FOMENTO MUNICIPAL</t>
  </si>
  <si>
    <t>81302</t>
  </si>
  <si>
    <t>28C00304</t>
  </si>
  <si>
    <t>FONDO DE FISCALIZACIÓN</t>
  </si>
  <si>
    <t>FONDO DE FISCALIZACIÓN Y RECAUDACIÓN</t>
  </si>
  <si>
    <t>81303</t>
  </si>
  <si>
    <t>28C00303</t>
  </si>
  <si>
    <t>I.S.A.N. Y RECARGOS</t>
  </si>
  <si>
    <t>IMPUESTO SOBRE AUTOMÓVILES NUEVOS</t>
  </si>
  <si>
    <t>81306</t>
  </si>
  <si>
    <t>28C00306</t>
  </si>
  <si>
    <t>IMPUESTO A LA VENTA FINAL DE GASOLINAS Y DIESEL</t>
  </si>
  <si>
    <t>GASOLINA Y DIESEL</t>
  </si>
  <si>
    <t>81308</t>
  </si>
  <si>
    <t>28C00311</t>
  </si>
  <si>
    <t>IMPUESTO SOBRE TENENCIA Y USO DE VEHICULOS</t>
  </si>
  <si>
    <t>TENENCIA</t>
  </si>
  <si>
    <t>81310</t>
  </si>
  <si>
    <t>28C00309</t>
  </si>
  <si>
    <t>FONDO DE EXTRACCIÓN DE HIDROCARBUROS</t>
  </si>
  <si>
    <t>81402</t>
  </si>
  <si>
    <t>28C00401</t>
  </si>
  <si>
    <t>FONDO DE COMPENSACIÓN ISAN</t>
  </si>
  <si>
    <t>81501</t>
  </si>
  <si>
    <t>28C00301</t>
  </si>
  <si>
    <t>IMPUESTO ESPECIAL SOBRE PRODUCTOS Y SERVICIOS, BEBIDAS ALCOHÓLICAS Y TABACO</t>
  </si>
  <si>
    <t>IMPUESTO ESPECIAL SOBRE PRODUCCIÓN Y SERVICIOS</t>
  </si>
  <si>
    <t>81503</t>
  </si>
  <si>
    <t>28C00308</t>
  </si>
  <si>
    <t>IMPUESTO SOBRE LA RENTA</t>
  </si>
  <si>
    <t>FONDO DEL IMPUESTO SOBRE LA RENTA</t>
  </si>
  <si>
    <t>REFORMA PENAL</t>
  </si>
  <si>
    <t>FF</t>
  </si>
  <si>
    <t>CAP</t>
  </si>
  <si>
    <t>Amortizaciones C.P.</t>
  </si>
  <si>
    <t>sec</t>
  </si>
  <si>
    <t>bolsa magisterio</t>
  </si>
  <si>
    <t>Bolsa seguridad</t>
  </si>
  <si>
    <t>Proyección Conforme a información Proporcionada por Deuda (Rev Consolidada 19 en correo del 20 de Diciembre 2019)</t>
  </si>
  <si>
    <t>Capítulo y Partida</t>
  </si>
  <si>
    <t>Sec y Admi</t>
  </si>
  <si>
    <t xml:space="preserve">Et y No Et </t>
  </si>
  <si>
    <t>Crecimiento</t>
  </si>
  <si>
    <t>Bolsa magisterio</t>
  </si>
  <si>
    <t>Amortizaciones L.P.</t>
  </si>
  <si>
    <t>Comisiones de la Deuda</t>
  </si>
  <si>
    <t>Gastos de la Deuda</t>
  </si>
  <si>
    <t>2025</t>
  </si>
  <si>
    <t>CEE</t>
  </si>
  <si>
    <t>TEE</t>
  </si>
  <si>
    <t>Participaciones</t>
  </si>
  <si>
    <t>Mag</t>
  </si>
  <si>
    <t>CS</t>
  </si>
  <si>
    <t xml:space="preserve">Concepto </t>
  </si>
  <si>
    <t>SP</t>
  </si>
  <si>
    <t>Datos H.A,</t>
  </si>
  <si>
    <t xml:space="preserve">Proy. Propia </t>
  </si>
  <si>
    <t>Ingreso</t>
  </si>
  <si>
    <t>Etiquetas para BD y Crecimientos</t>
  </si>
  <si>
    <t>Crec.</t>
  </si>
  <si>
    <t>Ingresos Etiquetados</t>
  </si>
  <si>
    <t xml:space="preserve">Crecimiento </t>
  </si>
  <si>
    <r>
      <t>A.</t>
    </r>
    <r>
      <rPr>
        <sz val="11"/>
        <color theme="0"/>
        <rFont val="Arial"/>
        <family val="2"/>
      </rPr>
      <t>     Impuestos</t>
    </r>
  </si>
  <si>
    <r>
      <t>B.</t>
    </r>
    <r>
      <rPr>
        <sz val="11"/>
        <color theme="0"/>
        <rFont val="Arial"/>
        <family val="2"/>
      </rPr>
      <t>     Cuotas y Aportaciones de Seguridad Social</t>
    </r>
  </si>
  <si>
    <r>
      <t>C.</t>
    </r>
    <r>
      <rPr>
        <sz val="11"/>
        <color theme="0"/>
        <rFont val="Arial"/>
        <family val="2"/>
      </rPr>
      <t>     Contribuciones de Mejoras</t>
    </r>
  </si>
  <si>
    <r>
      <t>D.</t>
    </r>
    <r>
      <rPr>
        <sz val="11"/>
        <color theme="0"/>
        <rFont val="Arial"/>
        <family val="2"/>
      </rPr>
      <t>     Derechos</t>
    </r>
  </si>
  <si>
    <r>
      <t>E.</t>
    </r>
    <r>
      <rPr>
        <sz val="11"/>
        <color theme="0"/>
        <rFont val="Arial"/>
        <family val="2"/>
      </rPr>
      <t>     Productos</t>
    </r>
  </si>
  <si>
    <r>
      <t>F.</t>
    </r>
    <r>
      <rPr>
        <sz val="11"/>
        <color theme="0"/>
        <rFont val="Arial"/>
        <family val="2"/>
      </rPr>
      <t>     Aprovechamientos</t>
    </r>
  </si>
  <si>
    <r>
      <t>G.</t>
    </r>
    <r>
      <rPr>
        <sz val="11"/>
        <color theme="0"/>
        <rFont val="Arial"/>
        <family val="2"/>
      </rPr>
      <t>     Ingresos por Ventas de Bienes y Servicios</t>
    </r>
  </si>
  <si>
    <r>
      <t>H.</t>
    </r>
    <r>
      <rPr>
        <sz val="11"/>
        <color theme="0"/>
        <rFont val="Arial"/>
        <family val="2"/>
      </rPr>
      <t>     Participaciones</t>
    </r>
  </si>
  <si>
    <r>
      <t>I.</t>
    </r>
    <r>
      <rPr>
        <sz val="11"/>
        <color theme="0"/>
        <rFont val="Arial"/>
        <family val="2"/>
      </rPr>
      <t>      Incentivos Derivados de la Colaboración Fiscal</t>
    </r>
  </si>
  <si>
    <r>
      <t>J.</t>
    </r>
    <r>
      <rPr>
        <sz val="11"/>
        <color theme="0"/>
        <rFont val="Arial"/>
        <family val="2"/>
      </rPr>
      <t xml:space="preserve">      Transferencias </t>
    </r>
  </si>
  <si>
    <r>
      <t>K.</t>
    </r>
    <r>
      <rPr>
        <sz val="11"/>
        <color theme="0"/>
        <rFont val="Arial"/>
        <family val="2"/>
      </rPr>
      <t>     Convenios</t>
    </r>
  </si>
  <si>
    <r>
      <t>L.</t>
    </r>
    <r>
      <rPr>
        <sz val="11"/>
        <color theme="0"/>
        <rFont val="Arial"/>
        <family val="2"/>
      </rPr>
      <t>     Otros Ingresos de Libre Disposición</t>
    </r>
  </si>
  <si>
    <r>
      <t>2. Transferencias Federales Etiquetadas</t>
    </r>
    <r>
      <rPr>
        <b/>
        <vertAlign val="superscript"/>
        <sz val="11"/>
        <color theme="0"/>
        <rFont val="Arial"/>
        <family val="2"/>
      </rPr>
      <t xml:space="preserve"> </t>
    </r>
    <r>
      <rPr>
        <b/>
        <sz val="11"/>
        <color theme="0"/>
        <rFont val="Arial"/>
        <family val="2"/>
      </rPr>
      <t>(2=A+B+C+D+E)</t>
    </r>
  </si>
  <si>
    <r>
      <t>A.</t>
    </r>
    <r>
      <rPr>
        <sz val="11"/>
        <color theme="0"/>
        <rFont val="Arial"/>
        <family val="2"/>
      </rPr>
      <t>     Aportaciones</t>
    </r>
  </si>
  <si>
    <r>
      <t>B.</t>
    </r>
    <r>
      <rPr>
        <sz val="11"/>
        <color theme="0"/>
        <rFont val="Arial"/>
        <family val="2"/>
      </rPr>
      <t>     Convenios</t>
    </r>
  </si>
  <si>
    <r>
      <t>C.</t>
    </r>
    <r>
      <rPr>
        <sz val="11"/>
        <color theme="0"/>
        <rFont val="Arial"/>
        <family val="2"/>
      </rPr>
      <t>     Fondos Distintos de Aportaciones</t>
    </r>
  </si>
  <si>
    <r>
      <t>D.</t>
    </r>
    <r>
      <rPr>
        <sz val="11"/>
        <color theme="0"/>
        <rFont val="Arial"/>
        <family val="2"/>
      </rPr>
      <t>     Transferencias, Subsidios y Subvenciones, y Pensiones y Jubilaciones</t>
    </r>
  </si>
  <si>
    <r>
      <t>E.</t>
    </r>
    <r>
      <rPr>
        <sz val="11"/>
        <color theme="0"/>
        <rFont val="Arial"/>
        <family val="2"/>
      </rPr>
      <t>     Otras Transferencias Federales Etiquetadas</t>
    </r>
  </si>
  <si>
    <t>FAFEF (ISSSTELEON) - FEDERAL</t>
  </si>
  <si>
    <t xml:space="preserve">ISSSTELEÓN - ESTATAL </t>
  </si>
  <si>
    <t>ISSSTELEÓN - TOTAL (Estudio Actuarial)</t>
  </si>
  <si>
    <t>Aportación del GENL</t>
  </si>
  <si>
    <t>Aportación Extraordinaria</t>
  </si>
  <si>
    <t>Déficit Médico</t>
  </si>
  <si>
    <t>ISSSTELEÓN</t>
  </si>
  <si>
    <t>Estimación de ISSSTELEÓN</t>
  </si>
  <si>
    <t xml:space="preserve">Nota: La estimación de las aportaciones de ISSSTELEÓN  se obtienen del Estudio Actuarial 2018, pág. 455. Se suma la Aportación del Gobierno y la Aportación Extraordinaria. Además se incluye el Déficit Médico, dandole un incremento del 3.0% anual y se toma como referencia los 402 mdp del 2020. </t>
  </si>
  <si>
    <t>Organismos</t>
  </si>
  <si>
    <t xml:space="preserve">Proyección de Ingresos </t>
  </si>
  <si>
    <t xml:space="preserve">Nota: El dato de los Ingresos Etiquetados se obtiene del archivo de Ingresos y se empata con el Egreso Etiquetado por lo que se utilizan sus crecimiento como proyección para las partidas de Egresos. </t>
  </si>
  <si>
    <t>Iniciativa 2020</t>
  </si>
  <si>
    <t>Bolsas de Magisterio y Cuerpos de Seguridad</t>
  </si>
  <si>
    <t>Tabla de Crecimientos</t>
  </si>
  <si>
    <t>1.-</t>
  </si>
  <si>
    <t>2.-</t>
  </si>
  <si>
    <t>3.-</t>
  </si>
  <si>
    <t>4.-</t>
  </si>
  <si>
    <t>5.-</t>
  </si>
  <si>
    <t>file:///Z:\Pre2020\Paquete%20Fiscal%202020\04.%20ANEXOS\Apartado%20C%20Egresos\C.2\Documentos%20de%20Apoyo\Presupuesto%2020437%20Trimestral%2033%20vsv%20(DEUDA).xlsx</t>
  </si>
  <si>
    <t>Proyección de Deuda Pública</t>
  </si>
  <si>
    <t>La información de Deuda Pública se obtiene con la Proyección del área de Deuda (Humberto Alanis)</t>
  </si>
  <si>
    <t xml:space="preserve">Archivo de Proyección de Deuda: </t>
  </si>
  <si>
    <t xml:space="preserve">Datos </t>
  </si>
  <si>
    <t>2026</t>
  </si>
  <si>
    <t>C.2.8 PROYECCIONES DE EGRESOS (FORMATO 7B) (LDF) (2021 A 2026)</t>
  </si>
  <si>
    <t xml:space="preserve">Nota: El Gasto Etiquetado 2021 contiene refrendo por 286 mdp.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</si>
</sst>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0;\(#,##0\)"/>
    <numFmt numFmtId="170" formatCode="General_)"/>
    <numFmt numFmtId="171" formatCode="###,##0"/>
    <numFmt numFmtId="172" formatCode="0.00;\-0.00"/>
    <numFmt numFmtId="173" formatCode="###,##0.0"/>
    <numFmt numFmtId="174" formatCode="###,##0.00"/>
    <numFmt numFmtId="175" formatCode="#,##0.00;\-#,##0.00;&quot;&quot;"/>
    <numFmt numFmtId="176" formatCode="_-* #,##0.00\ _€_-;\-* #,##0.00\ _€_-;_-* &quot;-&quot;??\ _€_-;_-@_-"/>
    <numFmt numFmtId="177" formatCode="#\ ##0;\-#\ ##0"/>
    <numFmt numFmtId="178" formatCode="_([$€-2]* #,##0.00_);_([$€-2]* \(#,##0.00\);_([$€-2]* &quot;-&quot;??_)"/>
    <numFmt numFmtId="179" formatCode="_-[$€-2]* #,##0.00_-;\-[$€-2]* #,##0.00_-;_-[$€-2]* &quot;-&quot;??_-"/>
    <numFmt numFmtId="180" formatCode="#,##0\ &quot;$&quot;;[Red]\-#,##0\ &quot;$&quot;"/>
    <numFmt numFmtId="181" formatCode="*-;*-;*-;*-"/>
    <numFmt numFmtId="182" formatCode="#\ ##0.0;\-#\ ##0.0"/>
    <numFmt numFmtId="183" formatCode="#,##0.0"/>
    <numFmt numFmtId="184" formatCode="[$-80A]d&quot; de &quot;mmmm&quot; de &quot;yyyy;@"/>
    <numFmt numFmtId="185" formatCode="_(* #,##0_);_(* \(#,##0\);_(* &quot;-&quot;??_);_(@_)"/>
    <numFmt numFmtId="186" formatCode="\U\ #,##0.00"/>
    <numFmt numFmtId="187" formatCode="_-* #,##0.00\ _F_-;\-* #,##0.00\ _F_-;_-* &quot;-&quot;??\ _F_-;_-@_-"/>
    <numFmt numFmtId="188" formatCode="_-* #,##0.0_-;\-* #,##0.0_-;_-* &quot;-&quot;??_-;_-@_-"/>
    <numFmt numFmtId="189" formatCode="00"/>
    <numFmt numFmtId="190" formatCode="#\ \ ###\ \ ##0;\(#\ \ ###\ \ ##0\)"/>
    <numFmt numFmtId="191" formatCode="##0.0;\(##0.0\)"/>
    <numFmt numFmtId="192" formatCode="&quot;$&quot;\ #,##0.00"/>
    <numFmt numFmtId="193" formatCode="0.0%"/>
    <numFmt numFmtId="194" formatCode="#,##0_ ;\-#,##0\ "/>
  </numFmts>
  <fonts count="10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1"/>
      <name val="Tahoma"/>
      <family val="2"/>
    </font>
    <font>
      <sz val="9"/>
      <color indexed="81"/>
      <name val="Tahoma"/>
      <family val="2"/>
    </font>
    <font>
      <sz val="10"/>
      <name val="Arial"/>
      <family val="2"/>
    </font>
    <font>
      <sz val="10"/>
      <name val="Courier"/>
      <family val="3"/>
    </font>
    <font>
      <sz val="11"/>
      <color indexed="8"/>
      <name val="Calibri"/>
      <family val="2"/>
    </font>
    <font>
      <sz val="11"/>
      <color indexed="9"/>
      <name val="Calibri"/>
      <family val="2"/>
    </font>
    <font>
      <sz val="11"/>
      <color indexed="20"/>
      <name val="Calibri"/>
      <family val="2"/>
    </font>
    <font>
      <sz val="7"/>
      <name val="Arial"/>
      <family val="2"/>
    </font>
    <font>
      <sz val="11"/>
      <color indexed="17"/>
      <name val="Calibri"/>
      <family val="2"/>
    </font>
    <font>
      <b/>
      <sz val="11"/>
      <color indexed="52"/>
      <name val="Calibri"/>
      <family val="2"/>
    </font>
    <font>
      <b/>
      <sz val="10"/>
      <name val="Arial"/>
      <family val="2"/>
    </font>
    <font>
      <sz val="10"/>
      <color indexed="9"/>
      <name val="Arial"/>
      <family val="2"/>
    </font>
    <font>
      <b/>
      <sz val="11"/>
      <color indexed="9"/>
      <name val="Calibri"/>
      <family val="2"/>
    </font>
    <font>
      <sz val="11"/>
      <color indexed="52"/>
      <name val="Calibri"/>
      <family val="2"/>
    </font>
    <font>
      <sz val="12"/>
      <name val="Arial"/>
      <family val="2"/>
    </font>
    <font>
      <sz val="11"/>
      <name val="Comic Sans MS"/>
      <family val="4"/>
    </font>
    <font>
      <b/>
      <sz val="13"/>
      <name val="Arial"/>
      <family val="2"/>
    </font>
    <font>
      <b/>
      <sz val="12"/>
      <color theme="0"/>
      <name val="Calibri"/>
      <family val="2"/>
      <scheme val="minor"/>
    </font>
    <font>
      <b/>
      <sz val="11"/>
      <color indexed="56"/>
      <name val="Calibri"/>
      <family val="2"/>
    </font>
    <font>
      <sz val="11"/>
      <color indexed="62"/>
      <name val="Calibri"/>
      <family val="2"/>
    </font>
    <font>
      <i/>
      <sz val="11"/>
      <color indexed="23"/>
      <name val="Calibri"/>
      <family val="2"/>
    </font>
    <font>
      <b/>
      <sz val="15"/>
      <color indexed="56"/>
      <name val="Calibri"/>
      <family val="2"/>
    </font>
    <font>
      <b/>
      <sz val="15"/>
      <color indexed="44"/>
      <name val="Calibri"/>
      <family val="2"/>
    </font>
    <font>
      <b/>
      <sz val="13"/>
      <color indexed="56"/>
      <name val="Calibri"/>
      <family val="2"/>
    </font>
    <font>
      <b/>
      <sz val="13"/>
      <color indexed="44"/>
      <name val="Calibri"/>
      <family val="2"/>
    </font>
    <font>
      <b/>
      <sz val="11"/>
      <color indexed="44"/>
      <name val="Calibri"/>
      <family val="2"/>
    </font>
    <font>
      <u/>
      <sz val="11"/>
      <color theme="10"/>
      <name val="Calibri"/>
      <family val="2"/>
      <scheme val="minor"/>
    </font>
    <font>
      <u/>
      <sz val="10"/>
      <color indexed="12"/>
      <name val="Arial"/>
      <family val="2"/>
    </font>
    <font>
      <sz val="2"/>
      <name val="Arial"/>
      <family val="2"/>
    </font>
    <font>
      <sz val="10"/>
      <color rgb="FF000000"/>
      <name val="Arial"/>
      <family val="2"/>
    </font>
    <font>
      <sz val="10"/>
      <name val="Times New Roman"/>
      <family val="1"/>
    </font>
    <font>
      <sz val="11"/>
      <color indexed="60"/>
      <name val="Calibri"/>
      <family val="2"/>
    </font>
    <font>
      <sz val="10"/>
      <color indexed="8"/>
      <name val="Arial"/>
      <family val="2"/>
    </font>
    <font>
      <sz val="8"/>
      <name val="Arial"/>
      <family val="2"/>
    </font>
    <font>
      <sz val="12"/>
      <name val="Helv"/>
    </font>
    <font>
      <sz val="10"/>
      <name val="MS Sans Serif"/>
      <family val="2"/>
    </font>
    <font>
      <sz val="10"/>
      <name val="Times New Roman"/>
      <family val="1"/>
      <charset val="204"/>
    </font>
    <font>
      <sz val="9"/>
      <name val="Arial"/>
      <family val="2"/>
    </font>
    <font>
      <b/>
      <sz val="12"/>
      <name val="Helvetica"/>
      <family val="2"/>
    </font>
    <font>
      <b/>
      <sz val="11"/>
      <color indexed="63"/>
      <name val="Calibri"/>
      <family val="2"/>
    </font>
    <font>
      <b/>
      <sz val="9"/>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4"/>
      <name val="Arial"/>
      <family val="2"/>
    </font>
    <font>
      <b/>
      <sz val="18"/>
      <color indexed="62"/>
      <name val="Cambria"/>
      <family val="2"/>
    </font>
    <font>
      <b/>
      <sz val="14"/>
      <color indexed="9"/>
      <name val="Arial"/>
      <family val="2"/>
    </font>
    <font>
      <b/>
      <sz val="12"/>
      <color theme="1"/>
      <name val="Calibri"/>
      <family val="2"/>
      <scheme val="minor"/>
    </font>
    <font>
      <sz val="11"/>
      <color indexed="10"/>
      <name val="Calibri"/>
      <family val="2"/>
    </font>
    <font>
      <b/>
      <sz val="18"/>
      <color indexed="56"/>
      <name val="Cambria"/>
      <family val="2"/>
    </font>
    <font>
      <b/>
      <sz val="18"/>
      <color indexed="44"/>
      <name val="Cambria"/>
      <family val="2"/>
    </font>
    <font>
      <b/>
      <sz val="11"/>
      <color indexed="62"/>
      <name val="Calibri"/>
      <family val="2"/>
    </font>
    <font>
      <sz val="18"/>
      <color theme="3"/>
      <name val="Cambria"/>
      <family val="2"/>
      <scheme val="major"/>
    </font>
    <font>
      <b/>
      <sz val="11"/>
      <color indexed="8"/>
      <name val="Calibri"/>
      <family val="2"/>
    </font>
    <font>
      <sz val="10"/>
      <color indexed="12"/>
      <name val="Arial"/>
      <family val="2"/>
    </font>
    <font>
      <b/>
      <sz val="10"/>
      <color theme="1"/>
      <name val="Arial"/>
      <family val="2"/>
    </font>
    <font>
      <sz val="10"/>
      <color theme="1"/>
      <name val="Arial"/>
      <family val="2"/>
    </font>
    <font>
      <b/>
      <vertAlign val="superscript"/>
      <sz val="10"/>
      <color theme="1"/>
      <name val="Arial"/>
      <family val="2"/>
    </font>
    <font>
      <b/>
      <sz val="10"/>
      <color theme="0"/>
      <name val="Arial"/>
      <family val="2"/>
    </font>
    <font>
      <b/>
      <sz val="11"/>
      <name val="Calibri"/>
      <family val="2"/>
      <scheme val="minor"/>
    </font>
    <font>
      <b/>
      <sz val="14"/>
      <color rgb="FF000000"/>
      <name val="Calibri"/>
      <family val="2"/>
      <scheme val="minor"/>
    </font>
    <font>
      <sz val="10"/>
      <color theme="1"/>
      <name val="Calibri"/>
      <family val="2"/>
      <scheme val="minor"/>
    </font>
    <font>
      <b/>
      <sz val="16"/>
      <color theme="0"/>
      <name val="Calibri"/>
      <family val="2"/>
      <scheme val="minor"/>
    </font>
    <font>
      <b/>
      <sz val="11"/>
      <color rgb="FF000000"/>
      <name val="Calibri"/>
      <family val="2"/>
      <scheme val="minor"/>
    </font>
    <font>
      <sz val="11"/>
      <color rgb="FF000000"/>
      <name val="Calibri"/>
      <family val="2"/>
      <scheme val="minor"/>
    </font>
    <font>
      <b/>
      <sz val="9"/>
      <color theme="1"/>
      <name val="Calibri"/>
      <family val="2"/>
      <scheme val="minor"/>
    </font>
    <font>
      <sz val="11"/>
      <name val="Calibri"/>
      <family val="2"/>
      <scheme val="minor"/>
    </font>
    <font>
      <i/>
      <sz val="9"/>
      <color theme="1"/>
      <name val="Arial"/>
      <family val="2"/>
    </font>
    <font>
      <sz val="10"/>
      <color theme="1" tint="0.34998626667073579"/>
      <name val="Arial"/>
      <family val="2"/>
    </font>
    <font>
      <sz val="8"/>
      <color theme="1" tint="0.34998626667073579"/>
      <name val="Arial"/>
      <family val="2"/>
    </font>
    <font>
      <sz val="10"/>
      <color rgb="FF594E70"/>
      <name val="Arial"/>
      <family val="2"/>
    </font>
    <font>
      <b/>
      <sz val="10"/>
      <color theme="1" tint="0.34998626667073579"/>
      <name val="Arial"/>
      <family val="2"/>
    </font>
    <font>
      <b/>
      <sz val="11"/>
      <color theme="0"/>
      <name val="Arial"/>
      <family val="2"/>
    </font>
    <font>
      <sz val="11"/>
      <color theme="0"/>
      <name val="Arial"/>
      <family val="2"/>
    </font>
    <font>
      <b/>
      <vertAlign val="superscript"/>
      <sz val="11"/>
      <color theme="0"/>
      <name val="Arial"/>
      <family val="2"/>
    </font>
    <font>
      <u/>
      <sz val="11"/>
      <color theme="1" tint="0.34998626667073579"/>
      <name val="Calibri"/>
      <family val="2"/>
      <scheme val="minor"/>
    </font>
    <font>
      <sz val="10"/>
      <color theme="1" tint="0.249977111117893"/>
      <name val="Arial"/>
      <family val="2"/>
    </font>
    <font>
      <sz val="10"/>
      <color theme="1" tint="0.14999847407452621"/>
      <name val="Arial"/>
      <family val="2"/>
    </font>
    <font>
      <sz val="10"/>
      <color rgb="FFFF0000"/>
      <name val="Arial"/>
      <family val="2"/>
    </font>
    <font>
      <b/>
      <sz val="9"/>
      <color theme="1"/>
      <name val="Arial"/>
      <family val="2"/>
    </font>
    <font>
      <sz val="8"/>
      <color theme="1"/>
      <name val="Arial"/>
      <family val="2"/>
    </font>
    <font>
      <b/>
      <sz val="8"/>
      <color theme="1"/>
      <name val="Arial"/>
      <family val="2"/>
    </font>
  </fonts>
  <fills count="8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4"/>
        <bgColor indexed="64"/>
      </patternFill>
    </fill>
    <fill>
      <patternFill patternType="solid">
        <fgColor indexed="55"/>
      </patternFill>
    </fill>
    <fill>
      <patternFill patternType="solid">
        <fgColor rgb="FF008000"/>
        <bgColor indexed="64"/>
      </patternFill>
    </fill>
    <fill>
      <patternFill patternType="solid">
        <fgColor indexed="22"/>
        <bgColor indexed="64"/>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61"/>
        <bgColor indexed="64"/>
      </patternFill>
    </fill>
    <fill>
      <patternFill patternType="solid">
        <fgColor rgb="FFFFFFCC"/>
        <bgColor indexed="64"/>
      </patternFill>
    </fill>
    <fill>
      <patternFill patternType="solid">
        <fgColor theme="6" tint="0.79998168889431442"/>
        <bgColor indexed="64"/>
      </patternFill>
    </fill>
    <fill>
      <patternFill patternType="solid">
        <fgColor theme="1"/>
        <bgColor indexed="64"/>
      </patternFill>
    </fill>
    <fill>
      <patternFill patternType="solid">
        <fgColor indexed="18"/>
        <bgColor indexed="48"/>
      </patternFill>
    </fill>
    <fill>
      <patternFill patternType="solid">
        <fgColor rgb="FF4B5E74"/>
        <bgColor indexed="64"/>
      </patternFill>
    </fill>
    <fill>
      <patternFill patternType="solid">
        <fgColor rgb="FFFFFFFF"/>
        <bgColor indexed="64"/>
      </patternFill>
    </fill>
    <fill>
      <patternFill patternType="solid">
        <fgColor rgb="FF2EBDC6"/>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227478"/>
        <bgColor indexed="64"/>
      </patternFill>
    </fill>
    <fill>
      <patternFill patternType="solid">
        <fgColor theme="0" tint="-0.14999847407452621"/>
        <bgColor indexed="64"/>
      </patternFill>
    </fill>
    <fill>
      <patternFill patternType="solid">
        <fgColor theme="0" tint="-0.34998626667073579"/>
        <bgColor indexed="64"/>
      </patternFill>
    </fill>
    <fill>
      <patternFill patternType="lightGray">
        <fgColor theme="0" tint="-0.24994659260841701"/>
        <bgColor indexed="65"/>
      </patternFill>
    </fill>
    <fill>
      <patternFill patternType="solid">
        <fgColor rgb="FF2D9A9F"/>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medium">
        <color indexed="24"/>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44"/>
      </bottom>
      <diagonal/>
    </border>
    <border>
      <left/>
      <right/>
      <top/>
      <bottom style="thick">
        <color indexed="22"/>
      </bottom>
      <diagonal/>
    </border>
    <border>
      <left/>
      <right/>
      <top/>
      <bottom style="medium">
        <color indexed="30"/>
      </bottom>
      <diagonal/>
    </border>
    <border>
      <left/>
      <right/>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medium">
        <color indexed="64"/>
      </top>
      <bottom style="thin">
        <color indexed="9"/>
      </bottom>
      <diagonal/>
    </border>
    <border>
      <left/>
      <right/>
      <top/>
      <bottom style="medium">
        <color indexed="24"/>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41"/>
      </left>
      <right style="thin">
        <color indexed="48"/>
      </right>
      <top style="medium">
        <color indexed="41"/>
      </top>
      <bottom style="thin">
        <color indexed="48"/>
      </bottom>
      <diagonal/>
    </border>
  </borders>
  <cellStyleXfs count="25830">
    <xf numFmtId="0" fontId="0" fillId="0" borderId="0"/>
    <xf numFmtId="43"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170" fontId="20" fillId="0" borderId="0"/>
    <xf numFmtId="170" fontId="21" fillId="0" borderId="0"/>
    <xf numFmtId="170" fontId="20" fillId="0" borderId="0"/>
    <xf numFmtId="0" fontId="22" fillId="37" borderId="0" applyNumberFormat="0" applyBorder="0" applyAlignment="0" applyProtection="0"/>
    <xf numFmtId="0" fontId="22"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50" borderId="0" applyNumberFormat="0" applyBorder="0" applyAlignment="0" applyProtection="0"/>
    <xf numFmtId="0" fontId="22" fillId="4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3" borderId="0" applyNumberFormat="0" applyBorder="0" applyAlignment="0" applyProtection="0"/>
    <xf numFmtId="0" fontId="23" fillId="46"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4" borderId="0" applyNumberFormat="0" applyBorder="0" applyAlignment="0" applyProtection="0"/>
    <xf numFmtId="0" fontId="23" fillId="40" borderId="0" applyNumberFormat="0" applyBorder="0" applyAlignment="0" applyProtection="0"/>
    <xf numFmtId="0" fontId="17" fillId="1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7" fillId="1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7" fillId="1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7" fillId="1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7"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20"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20"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32"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32"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5" borderId="0" applyNumberFormat="0" applyBorder="0" applyAlignment="0" applyProtection="0"/>
    <xf numFmtId="0" fontId="23" fillId="45"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3" borderId="0" applyNumberFormat="0" applyBorder="0" applyAlignment="0" applyProtection="0"/>
    <xf numFmtId="0" fontId="23" fillId="5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171" fontId="25" fillId="0" borderId="0" applyFill="0" applyBorder="0" applyAlignment="0" applyProtection="0">
      <alignment horizontal="right"/>
      <protection locked="0"/>
    </xf>
    <xf numFmtId="171" fontId="25" fillId="0" borderId="0" applyFill="0" applyBorder="0" applyProtection="0">
      <alignment horizontal="right"/>
      <protection locked="0"/>
    </xf>
    <xf numFmtId="172" fontId="25" fillId="0" borderId="0" applyFill="0" applyBorder="0" applyProtection="0">
      <alignment horizontal="right"/>
      <protection locked="0"/>
    </xf>
    <xf numFmtId="173" fontId="25" fillId="0" borderId="0" applyFill="0" applyBorder="0" applyAlignment="0" applyProtection="0"/>
    <xf numFmtId="174" fontId="25" fillId="0" borderId="0" applyFill="0" applyBorder="0" applyAlignment="0" applyProtection="0">
      <alignment horizontal="right"/>
    </xf>
    <xf numFmtId="0" fontId="6" fillId="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 fillId="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7" fillId="46" borderId="20" applyNumberFormat="0" applyAlignment="0" applyProtection="0"/>
    <xf numFmtId="0" fontId="27" fillId="38" borderId="20" applyNumberFormat="0" applyAlignment="0" applyProtection="0"/>
    <xf numFmtId="0" fontId="11" fillId="6" borderId="4"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11" fillId="6" borderId="4"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8" fillId="0" borderId="0" applyNumberFormat="0" applyFill="0" applyBorder="0" applyAlignment="0" applyProtection="0">
      <alignment horizontal="left" vertical="center"/>
    </xf>
    <xf numFmtId="175" fontId="29" fillId="60" borderId="21" applyFont="0" applyFill="0" applyBorder="0" applyAlignment="0" applyProtection="0">
      <alignment wrapText="1"/>
    </xf>
    <xf numFmtId="0" fontId="13" fillId="7" borderId="7"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13" fillId="7" borderId="7"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12" fillId="0" borderId="6"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12" fillId="0" borderId="6"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0" fillId="61" borderId="22" applyNumberFormat="0" applyAlignment="0" applyProtection="0"/>
    <xf numFmtId="0" fontId="30" fillId="61" borderId="22" applyNumberFormat="0" applyAlignment="0" applyProtection="0"/>
    <xf numFmtId="165" fontId="32" fillId="0" borderId="0" applyFont="0" applyFill="0" applyBorder="0" applyAlignment="0" applyProtection="0"/>
    <xf numFmtId="41"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33" fillId="0" borderId="0" applyFont="0" applyFill="0" applyBorder="0" applyAlignment="0" applyProtection="0"/>
    <xf numFmtId="0" fontId="34" fillId="0" borderId="0" applyNumberFormat="0" applyFill="0" applyBorder="0" applyProtection="0">
      <alignment horizontal="right"/>
    </xf>
    <xf numFmtId="164" fontId="32" fillId="0" borderId="0" applyFont="0" applyFill="0" applyBorder="0" applyAlignment="0" applyProtection="0"/>
    <xf numFmtId="42" fontId="32" fillId="0" borderId="0" applyFont="0" applyFill="0" applyBorder="0" applyAlignment="0" applyProtection="0"/>
    <xf numFmtId="177" fontId="25" fillId="0" borderId="0" applyFont="0" applyFill="0" applyBorder="0" applyAlignment="0" applyProtection="0"/>
    <xf numFmtId="172" fontId="25" fillId="0" borderId="0" applyFont="0" applyFill="0" applyBorder="0" applyAlignment="0" applyProtection="0"/>
    <xf numFmtId="0" fontId="25" fillId="0" borderId="0" applyNumberFormat="0" applyFill="0" applyBorder="0" applyProtection="0">
      <alignment horizontal="left" vertical="top"/>
    </xf>
    <xf numFmtId="0" fontId="25" fillId="0" borderId="0" applyNumberFormat="0" applyFill="0" applyBorder="0" applyProtection="0">
      <alignment horizontal="left" vertical="top" wrapText="1"/>
    </xf>
    <xf numFmtId="0" fontId="25" fillId="0" borderId="0" applyNumberFormat="0" applyFill="0" applyBorder="0" applyProtection="0">
      <alignment horizontal="left" vertical="top" wrapText="1"/>
    </xf>
    <xf numFmtId="0" fontId="25" fillId="0" borderId="0" applyNumberFormat="0" applyFill="0" applyBorder="0" applyProtection="0">
      <alignment horizontal="right" vertical="top"/>
    </xf>
    <xf numFmtId="0" fontId="25" fillId="0" borderId="0" applyNumberFormat="0" applyFill="0" applyBorder="0" applyProtection="0">
      <alignment horizontal="right" vertical="top"/>
    </xf>
    <xf numFmtId="0" fontId="25" fillId="0" borderId="0" applyNumberFormat="0" applyFill="0" applyBorder="0" applyProtection="0">
      <alignment horizontal="right" vertical="top"/>
    </xf>
    <xf numFmtId="0" fontId="25" fillId="0" borderId="0" applyNumberFormat="0" applyFill="0" applyBorder="0" applyProtection="0">
      <alignment horizontal="left" vertical="top"/>
    </xf>
    <xf numFmtId="0" fontId="25" fillId="0" borderId="0" applyNumberFormat="0" applyFill="0" applyBorder="0" applyProtection="0">
      <alignment horizontal="left" vertical="top"/>
    </xf>
    <xf numFmtId="0" fontId="25" fillId="0" borderId="0">
      <alignment vertical="center"/>
    </xf>
    <xf numFmtId="0" fontId="25" fillId="0" borderId="0" applyNumberFormat="0" applyFill="0" applyBorder="0" applyProtection="0">
      <alignment horizontal="left" vertical="top"/>
    </xf>
    <xf numFmtId="0" fontId="35" fillId="62" borderId="10">
      <alignment horizontal="center" vertical="center"/>
    </xf>
    <xf numFmtId="0" fontId="35" fillId="62" borderId="10">
      <alignment horizontal="center" vertical="center"/>
    </xf>
    <xf numFmtId="0" fontId="35" fillId="62" borderId="10">
      <alignment horizontal="center" vertical="center"/>
    </xf>
    <xf numFmtId="0" fontId="35" fillId="62" borderId="10">
      <alignment horizontal="center" vertical="center"/>
    </xf>
    <xf numFmtId="0" fontId="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7" fillId="9"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7" fillId="9"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7" fillId="13"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7" fillId="13"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7" fillId="1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7" fillId="1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7" fillId="2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7" fillId="2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 fontId="25" fillId="0" borderId="0"/>
    <xf numFmtId="0" fontId="9" fillId="5" borderId="4"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9" fillId="5" borderId="4"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20" fillId="0" borderId="0"/>
    <xf numFmtId="0" fontId="25" fillId="0" borderId="0" applyNumberFormat="0" applyFill="0" applyBorder="0" applyProtection="0">
      <alignment horizontal="right" vertical="top"/>
    </xf>
    <xf numFmtId="178"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80" fontId="20" fillId="0" borderId="0" applyFont="0" applyFill="0" applyBorder="0" applyAlignment="0" applyProtection="0"/>
    <xf numFmtId="179" fontId="20" fillId="0" borderId="0" applyFont="0" applyFill="0" applyBorder="0" applyAlignment="0" applyProtection="0"/>
    <xf numFmtId="180" fontId="20" fillId="0" borderId="0" applyFont="0" applyFill="0" applyBorder="0" applyAlignment="0" applyProtection="0"/>
    <xf numFmtId="179" fontId="20" fillId="0" borderId="0" applyFont="0" applyFill="0" applyBorder="0" applyAlignment="0" applyProtection="0"/>
    <xf numFmtId="178"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6" fillId="41" borderId="0" applyNumberFormat="0" applyBorder="0" applyAlignment="0" applyProtection="0"/>
    <xf numFmtId="0" fontId="26" fillId="41" borderId="0" applyNumberFormat="0" applyBorder="0" applyAlignment="0" applyProtection="0"/>
    <xf numFmtId="0" fontId="39" fillId="0" borderId="24" applyNumberFormat="0" applyFill="0" applyAlignment="0" applyProtection="0"/>
    <xf numFmtId="0" fontId="40" fillId="0" borderId="25" applyNumberFormat="0" applyFill="0" applyAlignment="0" applyProtection="0"/>
    <xf numFmtId="0" fontId="41" fillId="0" borderId="26" applyNumberFormat="0" applyFill="0" applyAlignment="0" applyProtection="0"/>
    <xf numFmtId="0" fontId="42" fillId="0" borderId="26"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7" fillId="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7" fillId="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37" fillId="40" borderId="20" applyNumberFormat="0" applyAlignment="0" applyProtection="0"/>
    <xf numFmtId="0" fontId="37" fillId="40" borderId="20" applyNumberFormat="0" applyAlignment="0" applyProtection="0"/>
    <xf numFmtId="181" fontId="21" fillId="0" borderId="0" applyFont="0" applyFill="0" applyBorder="0" applyAlignment="0" applyProtection="0"/>
    <xf numFmtId="0" fontId="46" fillId="0" borderId="28" applyNumberFormat="0" applyFill="0" applyAlignment="0" applyProtection="0">
      <alignment vertical="top"/>
      <protection locked="0"/>
    </xf>
    <xf numFmtId="0" fontId="46" fillId="0" borderId="28" applyNumberFormat="0" applyFill="0" applyAlignment="0" applyProtection="0">
      <alignment vertical="top"/>
      <protection locked="0"/>
    </xf>
    <xf numFmtId="0" fontId="46" fillId="0" borderId="29" applyNumberFormat="0" applyFill="0" applyAlignment="0" applyProtection="0">
      <alignment vertical="top"/>
      <protection locked="0"/>
    </xf>
    <xf numFmtId="0" fontId="46" fillId="0" borderId="29" applyNumberFormat="0" applyFill="0" applyAlignment="0" applyProtection="0">
      <alignment vertical="top"/>
      <protection locked="0"/>
    </xf>
    <xf numFmtId="0" fontId="46" fillId="0" borderId="0" applyNumberFormat="0" applyFill="0" applyAlignment="0" applyProtection="0"/>
    <xf numFmtId="0" fontId="46" fillId="0" borderId="0"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3" fontId="25" fillId="0" borderId="0"/>
    <xf numFmtId="182" fontId="25" fillId="0" borderId="0" applyFont="0" applyFill="0" applyBorder="0" applyAlignment="0" applyProtection="0"/>
    <xf numFmtId="177" fontId="2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1" fontId="20" fillId="0" borderId="0" applyFont="0" applyFill="0" applyBorder="0" applyAlignment="0" applyProtection="0"/>
    <xf numFmtId="18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8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4" fontId="20" fillId="0" borderId="0" applyFont="0" applyFill="0" applyBorder="0" applyAlignment="0" applyProtection="0"/>
    <xf numFmtId="186"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20"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48"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44" fontId="20" fillId="0" borderId="0" applyFont="0" applyFill="0" applyBorder="0" applyAlignment="0" applyProtection="0"/>
    <xf numFmtId="166"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2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8" fillId="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47" fillId="0" borderId="0">
      <alignment horizontal="left" vertical="top"/>
    </xf>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179"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179" fontId="20" fillId="0" borderId="0"/>
    <xf numFmtId="0" fontId="47" fillId="0" borderId="0">
      <alignment horizontal="left" vertical="top"/>
    </xf>
    <xf numFmtId="0" fontId="20" fillId="0" borderId="0"/>
    <xf numFmtId="0" fontId="48" fillId="0" borderId="0"/>
    <xf numFmtId="0" fontId="20" fillId="0" borderId="0"/>
    <xf numFmtId="0" fontId="22" fillId="0" borderId="0"/>
    <xf numFmtId="0" fontId="22"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179" fontId="20" fillId="0" borderId="0"/>
    <xf numFmtId="0" fontId="22" fillId="0" borderId="0"/>
    <xf numFmtId="0" fontId="20" fillId="0" borderId="0"/>
    <xf numFmtId="0" fontId="20" fillId="0" borderId="0"/>
    <xf numFmtId="0" fontId="1" fillId="0" borderId="0"/>
    <xf numFmtId="179" fontId="20" fillId="0" borderId="0"/>
    <xf numFmtId="0" fontId="1" fillId="0" borderId="0"/>
    <xf numFmtId="0" fontId="1" fillId="0" borderId="0"/>
    <xf numFmtId="0" fontId="20" fillId="0" borderId="0"/>
    <xf numFmtId="0" fontId="1" fillId="0" borderId="0"/>
    <xf numFmtId="0" fontId="20" fillId="0" borderId="0"/>
    <xf numFmtId="179" fontId="20" fillId="0" borderId="0"/>
    <xf numFmtId="0" fontId="5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189" fontId="52" fillId="0" borderId="0"/>
    <xf numFmtId="0" fontId="1" fillId="0" borderId="0"/>
    <xf numFmtId="4" fontId="53" fillId="0" borderId="0" applyFont="0" applyFill="0" applyBorder="0" applyAlignment="0">
      <alignment horizontal="right"/>
    </xf>
    <xf numFmtId="0" fontId="20" fillId="0" borderId="0"/>
    <xf numFmtId="0" fontId="1" fillId="0" borderId="0"/>
    <xf numFmtId="0" fontId="1" fillId="0" borderId="0"/>
    <xf numFmtId="179" fontId="20" fillId="0" borderId="0"/>
    <xf numFmtId="0" fontId="1" fillId="0" borderId="0"/>
    <xf numFmtId="0" fontId="20" fillId="0" borderId="0"/>
    <xf numFmtId="0" fontId="1" fillId="0" borderId="0"/>
    <xf numFmtId="179" fontId="20" fillId="0" borderId="0"/>
    <xf numFmtId="0" fontId="47" fillId="0" borderId="0">
      <alignment horizontal="left" vertical="top"/>
    </xf>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20" fillId="0" borderId="0"/>
    <xf numFmtId="179" fontId="20" fillId="0" borderId="0"/>
    <xf numFmtId="0" fontId="20" fillId="0" borderId="0"/>
    <xf numFmtId="0" fontId="20" fillId="0" borderId="0"/>
    <xf numFmtId="0" fontId="1" fillId="0" borderId="0"/>
    <xf numFmtId="179" fontId="20" fillId="0" borderId="0"/>
    <xf numFmtId="0" fontId="20" fillId="0" borderId="0"/>
    <xf numFmtId="0" fontId="20" fillId="0" borderId="0"/>
    <xf numFmtId="0" fontId="20" fillId="0" borderId="0"/>
    <xf numFmtId="0" fontId="20"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179" fontId="20" fillId="0" borderId="0"/>
    <xf numFmtId="0" fontId="1"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179" fontId="1" fillId="0" borderId="0"/>
    <xf numFmtId="179" fontId="1" fillId="0" borderId="0"/>
    <xf numFmtId="0" fontId="1" fillId="0" borderId="0"/>
    <xf numFmtId="0" fontId="20" fillId="0" borderId="0"/>
    <xf numFmtId="0" fontId="20" fillId="0" borderId="0"/>
    <xf numFmtId="179" fontId="1" fillId="0" borderId="0"/>
    <xf numFmtId="0" fontId="1"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2"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5" fillId="0" borderId="0" applyNumberFormat="0" applyFill="0" applyBorder="0" applyProtection="0">
      <alignment horizontal="right" vertical="top"/>
      <protection locked="0"/>
    </xf>
    <xf numFmtId="0" fontId="55" fillId="0" borderId="0" applyNumberFormat="0" applyFill="0" applyBorder="0" applyProtection="0">
      <alignment horizontal="right" vertical="top"/>
    </xf>
    <xf numFmtId="0" fontId="28" fillId="0" borderId="0" applyNumberFormat="0" applyFill="0" applyBorder="0" applyProtection="0">
      <alignment horizontal="right" vertical="top"/>
      <protection locked="0"/>
    </xf>
    <xf numFmtId="190" fontId="56" fillId="0" borderId="0" applyFont="0" applyFill="0" applyBorder="0" applyProtection="0">
      <alignment horizontal="right"/>
    </xf>
    <xf numFmtId="191" fontId="56" fillId="0" borderId="0" applyFont="0" applyFill="0" applyBorder="0" applyProtection="0">
      <alignment horizontal="right"/>
    </xf>
    <xf numFmtId="0" fontId="57" fillId="46" borderId="31" applyNumberFormat="0" applyAlignment="0" applyProtection="0"/>
    <xf numFmtId="0" fontId="57" fillId="38" borderId="31" applyNumberFormat="0" applyAlignment="0" applyProtection="0"/>
    <xf numFmtId="0" fontId="20" fillId="63"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2" fontId="20" fillId="0" borderId="0" applyFont="0" applyFill="0" applyBorder="0" applyAlignment="0" applyProtection="0">
      <alignment horizontal="right"/>
    </xf>
    <xf numFmtId="192" fontId="20" fillId="0" borderId="0" applyFont="0" applyFill="0" applyBorder="0" applyAlignment="0" applyProtection="0">
      <alignment horizontal="right"/>
    </xf>
    <xf numFmtId="192" fontId="20" fillId="0" borderId="0" applyFont="0" applyFill="0" applyBorder="0" applyAlignment="0" applyProtection="0">
      <alignment horizontal="right"/>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58" fillId="0" borderId="0" applyNumberFormat="0" applyFill="0" applyBorder="0" applyAlignment="0" applyProtection="0">
      <alignment vertical="top"/>
      <protection locked="0"/>
    </xf>
    <xf numFmtId="0" fontId="51" fillId="0" borderId="0">
      <alignment horizontal="left" vertical="top"/>
    </xf>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 fontId="20" fillId="0" borderId="0" applyFont="0" applyFill="0" applyBorder="0" applyProtection="0">
      <alignment horizontal="right"/>
    </xf>
    <xf numFmtId="0" fontId="10" fillId="6" borderId="5"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10" fillId="6" borderId="5"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25" fillId="0" borderId="0">
      <alignment horizontal="left" wrapText="1" indent="2"/>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4" fontId="59" fillId="64" borderId="0" applyNumberFormat="0" applyProtection="0">
      <alignment horizontal="left" vertical="center" indent="1"/>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0" fillId="67" borderId="0" applyNumberFormat="0" applyProtection="0">
      <alignment horizontal="left" vertical="center" indent="1"/>
    </xf>
    <xf numFmtId="4" fontId="61" fillId="58" borderId="0" applyNumberFormat="0" applyProtection="0">
      <alignment horizontal="left" vertical="center" indent="1"/>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7" borderId="0" applyNumberFormat="0" applyProtection="0">
      <alignment horizontal="left" vertical="center" indent="1"/>
    </xf>
    <xf numFmtId="4" fontId="50" fillId="64" borderId="0"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4" fontId="63" fillId="68" borderId="0" applyNumberFormat="0" applyProtection="0">
      <alignment horizontal="left" vertical="center" indent="1"/>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69" borderId="35" applyBorder="0">
      <alignment horizontal="center"/>
    </xf>
    <xf numFmtId="0" fontId="68" fillId="34" borderId="10">
      <alignment horizontal="right" vertical="center" indent="1"/>
    </xf>
    <xf numFmtId="3" fontId="68" fillId="34" borderId="10">
      <alignment horizontal="center" vertical="center"/>
    </xf>
    <xf numFmtId="3" fontId="68" fillId="34" borderId="10">
      <alignment horizontal="center" vertical="center"/>
    </xf>
    <xf numFmtId="3" fontId="68" fillId="34" borderId="10">
      <alignment horizontal="center" vertical="center"/>
    </xf>
    <xf numFmtId="3" fontId="68" fillId="34" borderId="10">
      <alignment horizontal="center" vertical="center"/>
    </xf>
    <xf numFmtId="9" fontId="68" fillId="34" borderId="10">
      <alignment horizontal="center" vertical="center"/>
    </xf>
    <xf numFmtId="9" fontId="68" fillId="34" borderId="10">
      <alignment horizontal="center" vertical="center"/>
    </xf>
    <xf numFmtId="9" fontId="68" fillId="34" borderId="10">
      <alignment horizontal="center" vertical="center"/>
    </xf>
    <xf numFmtId="9" fontId="68" fillId="34" borderId="10">
      <alignment horizontal="center" vertical="center"/>
    </xf>
    <xf numFmtId="0" fontId="68" fillId="70" borderId="0">
      <alignment horizontal="left" vertical="center" indent="1"/>
    </xf>
    <xf numFmtId="0" fontId="68" fillId="71" borderId="0">
      <alignment horizontal="lef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3" fillId="0" borderId="0"/>
    <xf numFmtId="0" fontId="70" fillId="0" borderId="0" applyNumberFormat="0" applyFill="0" applyBorder="0" applyAlignment="0" applyProtection="0"/>
    <xf numFmtId="0" fontId="71" fillId="0" borderId="0" applyNumberFormat="0" applyFill="0" applyBorder="0" applyAlignment="0" applyProtection="0"/>
    <xf numFmtId="0" fontId="58" fillId="0" borderId="0" applyNumberFormat="0" applyFill="0" applyBorder="0" applyAlignment="0" applyProtection="0">
      <alignment horizontal="left" vertical="top"/>
    </xf>
    <xf numFmtId="0" fontId="3" fillId="0" borderId="1"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 fillId="0" borderId="1"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58" fillId="0" borderId="0" applyNumberFormat="0" applyFill="0" applyBorder="0" applyProtection="0">
      <alignment horizontal="left" vertical="top"/>
    </xf>
    <xf numFmtId="0" fontId="4" fillId="0" borderId="2"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 fillId="0" borderId="2"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5" fillId="0" borderId="3"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5" fillId="0" borderId="3" applyNumberFormat="0" applyFill="0" applyAlignment="0" applyProtection="0"/>
    <xf numFmtId="0" fontId="72" fillId="0" borderId="36" applyNumberFormat="0" applyFill="0" applyAlignment="0" applyProtection="0"/>
    <xf numFmtId="0" fontId="72" fillId="0" borderId="36"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8" fillId="0" borderId="0" applyNumberFormat="0" applyFill="0" applyBorder="0" applyAlignment="0" applyProtection="0">
      <alignment horizontal="left" vertical="top"/>
    </xf>
    <xf numFmtId="0" fontId="35" fillId="72" borderId="10">
      <alignment horizontal="right" vertical="center" indent="1"/>
    </xf>
    <xf numFmtId="0" fontId="35" fillId="72" borderId="10">
      <alignment horizontal="right" vertical="center" indent="1"/>
    </xf>
    <xf numFmtId="0" fontId="35" fillId="72" borderId="10">
      <alignment horizontal="right" vertical="center" indent="1"/>
    </xf>
    <xf numFmtId="0" fontId="35" fillId="72" borderId="10">
      <alignment horizontal="right" vertical="center" indent="1"/>
    </xf>
    <xf numFmtId="3" fontId="35" fillId="72" borderId="10">
      <alignment horizontal="center" vertical="center"/>
    </xf>
    <xf numFmtId="3" fontId="35" fillId="72" borderId="10">
      <alignment horizontal="center" vertical="center"/>
    </xf>
    <xf numFmtId="3" fontId="35" fillId="72" borderId="10">
      <alignment horizontal="center" vertical="center"/>
    </xf>
    <xf numFmtId="3" fontId="35" fillId="72" borderId="10">
      <alignment horizontal="center" vertical="center"/>
    </xf>
    <xf numFmtId="9" fontId="13" fillId="72" borderId="10">
      <alignment horizontal="center" vertical="center"/>
    </xf>
    <xf numFmtId="9" fontId="13" fillId="72" borderId="10">
      <alignment horizontal="center" vertical="center"/>
    </xf>
    <xf numFmtId="9" fontId="13" fillId="72" borderId="10">
      <alignment horizontal="center" vertical="center"/>
    </xf>
    <xf numFmtId="9" fontId="13" fillId="72" borderId="10">
      <alignment horizontal="center" vertical="center"/>
    </xf>
    <xf numFmtId="0" fontId="16" fillId="0" borderId="9"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16" fillId="0" borderId="9"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186" fontId="75" fillId="0" borderId="0" applyFont="0" applyFill="0" applyBorder="0" applyAlignment="0" applyProtection="0">
      <alignment horizontal="right"/>
    </xf>
    <xf numFmtId="186" fontId="75" fillId="0" borderId="0" applyFont="0" applyFill="0" applyBorder="0" applyAlignment="0" applyProtection="0">
      <alignment horizontal="right"/>
    </xf>
    <xf numFmtId="186" fontId="75" fillId="0" borderId="0" applyFont="0" applyFill="0" applyBorder="0" applyAlignment="0" applyProtection="0">
      <alignment horizontal="right"/>
    </xf>
    <xf numFmtId="0" fontId="20" fillId="73" borderId="0"/>
    <xf numFmtId="0" fontId="69" fillId="0" borderId="0" applyNumberFormat="0" applyFill="0" applyBorder="0" applyAlignment="0" applyProtection="0"/>
    <xf numFmtId="0" fontId="69" fillId="0" borderId="0" applyNumberFormat="0" applyFill="0" applyBorder="0" applyAlignment="0" applyProtection="0"/>
    <xf numFmtId="43" fontId="1" fillId="0" borderId="0" applyFont="0" applyFill="0" applyBorder="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79" fontId="20" fillId="0" borderId="0"/>
    <xf numFmtId="0" fontId="1" fillId="0" borderId="0"/>
    <xf numFmtId="179" fontId="1" fillId="0" borderId="0"/>
    <xf numFmtId="0" fontId="1" fillId="0" borderId="0"/>
    <xf numFmtId="0" fontId="1" fillId="0" borderId="0"/>
    <xf numFmtId="0" fontId="1" fillId="0" borderId="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4" fontId="1" fillId="0" borderId="0" applyFont="0" applyFill="0" applyBorder="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4" fontId="50" fillId="64" borderId="51" applyNumberFormat="0" applyProtection="0">
      <alignment horizontal="left" vertical="center" indent="1"/>
    </xf>
    <xf numFmtId="43" fontId="1" fillId="0" borderId="0" applyFont="0" applyFill="0" applyBorder="0" applyAlignment="0" applyProtection="0"/>
    <xf numFmtId="4" fontId="50" fillId="64" borderId="51" applyNumberFormat="0" applyProtection="0">
      <alignment horizontal="left" vertical="center" indent="1"/>
    </xf>
    <xf numFmtId="0" fontId="20" fillId="42" borderId="49" applyNumberFormat="0" applyFon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41" fontId="20" fillId="0" borderId="0" applyFont="0" applyFill="0" applyBorder="0" applyAlignment="0" applyProtection="0"/>
    <xf numFmtId="43" fontId="20" fillId="0" borderId="0" applyFont="0" applyFill="0" applyBorder="0" applyAlignment="0" applyProtection="0"/>
    <xf numFmtId="0" fontId="20" fillId="42" borderId="49" applyNumberFormat="0" applyFont="0" applyAlignment="0" applyProtection="0"/>
    <xf numFmtId="0" fontId="57" fillId="46" borderId="50" applyNumberFormat="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48"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48"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49"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50"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41"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 fontId="50" fillId="64" borderId="51" applyNumberFormat="0" applyProtection="0">
      <alignment horizontal="left" vertical="center" indent="1"/>
    </xf>
    <xf numFmtId="4" fontId="50" fillId="67" borderId="51" applyNumberFormat="0" applyProtection="0">
      <alignment horizontal="right" vertical="center"/>
    </xf>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7" borderId="51" applyNumberFormat="0" applyProtection="0">
      <alignment horizontal="right" vertical="center"/>
    </xf>
    <xf numFmtId="4" fontId="50" fillId="67" borderId="51" applyNumberFormat="0" applyProtection="0">
      <alignment horizontal="right" vertical="center"/>
    </xf>
    <xf numFmtId="0" fontId="20" fillId="64" borderId="51" applyNumberFormat="0" applyProtection="0">
      <alignment horizontal="left" vertical="top" indent="1"/>
    </xf>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44" fontId="1" fillId="0" borderId="0" applyFont="0" applyFill="0" applyBorder="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38" borderId="42" applyNumberFormat="0">
      <protection locked="0"/>
    </xf>
    <xf numFmtId="0" fontId="20" fillId="38" borderId="42" applyNumberFormat="0">
      <protection locked="0"/>
    </xf>
    <xf numFmtId="0" fontId="20" fillId="38" borderId="42" applyNumberFormat="0">
      <protection locked="0"/>
    </xf>
    <xf numFmtId="0" fontId="20" fillId="38" borderId="42" applyNumberFormat="0">
      <protection locked="0"/>
    </xf>
    <xf numFmtId="0" fontId="20" fillId="38" borderId="42" applyNumberFormat="0">
      <protection locked="0"/>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38" borderId="53" applyNumberFormat="0">
      <protection locked="0"/>
    </xf>
    <xf numFmtId="0" fontId="20" fillId="38" borderId="53" applyNumberFormat="0">
      <protection locked="0"/>
    </xf>
    <xf numFmtId="0" fontId="20" fillId="38" borderId="53" applyNumberFormat="0">
      <protection locked="0"/>
    </xf>
    <xf numFmtId="0" fontId="20" fillId="38" borderId="53" applyNumberFormat="0">
      <protection locked="0"/>
    </xf>
    <xf numFmtId="0" fontId="20" fillId="38" borderId="53" applyNumberFormat="0">
      <protection locked="0"/>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0" fontId="44" fillId="0" borderId="0" applyNumberForma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46" borderId="54" applyNumberFormat="0" applyAlignment="0" applyProtection="0"/>
    <xf numFmtId="0" fontId="27" fillId="38"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41"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32" fillId="0" borderId="0" applyFont="0" applyFill="0" applyBorder="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51" fillId="42" borderId="55" applyNumberFormat="0" applyFont="0" applyAlignment="0" applyProtection="0"/>
    <xf numFmtId="0" fontId="20" fillId="42" borderId="55" applyNumberFormat="0" applyFont="0" applyAlignment="0" applyProtection="0"/>
    <xf numFmtId="0" fontId="57" fillId="46" borderId="56" applyNumberFormat="0" applyAlignment="0" applyProtection="0"/>
    <xf numFmtId="0" fontId="57" fillId="38"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cellStyleXfs>
  <cellXfs count="240">
    <xf numFmtId="0" fontId="0" fillId="0" borderId="0" xfId="0"/>
    <xf numFmtId="0" fontId="77" fillId="0" borderId="0" xfId="0" applyFont="1"/>
    <xf numFmtId="49" fontId="76" fillId="0" borderId="10" xfId="0" applyNumberFormat="1" applyFont="1" applyFill="1" applyBorder="1" applyAlignment="1">
      <alignment horizontal="center" vertical="center" wrapText="1"/>
    </xf>
    <xf numFmtId="168" fontId="76" fillId="33" borderId="0" xfId="1" applyNumberFormat="1" applyFont="1" applyFill="1" applyBorder="1" applyAlignment="1">
      <alignment horizontal="center" vertical="center" wrapText="1"/>
    </xf>
    <xf numFmtId="168" fontId="76" fillId="0" borderId="14" xfId="1" applyNumberFormat="1" applyFont="1" applyFill="1" applyBorder="1" applyAlignment="1">
      <alignment horizontal="center" vertical="center" wrapText="1"/>
    </xf>
    <xf numFmtId="0" fontId="77" fillId="33" borderId="0" xfId="0" applyFont="1" applyFill="1"/>
    <xf numFmtId="168" fontId="77" fillId="0" borderId="14" xfId="1" applyNumberFormat="1" applyFont="1" applyFill="1" applyBorder="1" applyAlignment="1">
      <alignment horizontal="center" vertical="center" wrapText="1"/>
    </xf>
    <xf numFmtId="168" fontId="77" fillId="0" borderId="14" xfId="1" applyNumberFormat="1" applyFont="1" applyFill="1" applyBorder="1" applyAlignment="1">
      <alignment horizontal="justify" vertical="center" wrapText="1"/>
    </xf>
    <xf numFmtId="168" fontId="76" fillId="0" borderId="14" xfId="1" applyNumberFormat="1" applyFont="1" applyFill="1" applyBorder="1" applyAlignment="1">
      <alignment horizontal="justify" vertical="center" wrapText="1"/>
    </xf>
    <xf numFmtId="168" fontId="79" fillId="35" borderId="16" xfId="1" applyNumberFormat="1" applyFont="1" applyFill="1" applyBorder="1" applyAlignment="1">
      <alignment horizontal="justify" vertical="center" wrapText="1"/>
    </xf>
    <xf numFmtId="0" fontId="77" fillId="33" borderId="0" xfId="0" applyFont="1" applyFill="1" applyBorder="1"/>
    <xf numFmtId="0" fontId="79" fillId="33" borderId="0" xfId="0" applyFont="1" applyFill="1" applyBorder="1" applyAlignment="1">
      <alignment horizontal="left" vertical="center" wrapText="1"/>
    </xf>
    <xf numFmtId="168" fontId="79" fillId="33" borderId="0" xfId="1" applyNumberFormat="1" applyFont="1" applyFill="1" applyBorder="1" applyAlignment="1">
      <alignment horizontal="justify" vertical="center" wrapText="1"/>
    </xf>
    <xf numFmtId="0" fontId="76" fillId="0" borderId="0" xfId="0" applyFont="1" applyBorder="1"/>
    <xf numFmtId="0" fontId="77" fillId="0" borderId="0" xfId="0" applyFont="1" applyBorder="1"/>
    <xf numFmtId="168" fontId="76" fillId="0" borderId="0" xfId="1" applyNumberFormat="1" applyFont="1" applyBorder="1"/>
    <xf numFmtId="43" fontId="76" fillId="0" borderId="0" xfId="0" applyNumberFormat="1" applyFont="1" applyBorder="1"/>
    <xf numFmtId="168" fontId="77" fillId="0" borderId="0" xfId="1" applyNumberFormat="1" applyFont="1" applyBorder="1"/>
    <xf numFmtId="168" fontId="77" fillId="0" borderId="0" xfId="0" applyNumberFormat="1" applyFont="1" applyFill="1" applyBorder="1"/>
    <xf numFmtId="9" fontId="77" fillId="0" borderId="0" xfId="2" applyFont="1"/>
    <xf numFmtId="0" fontId="77" fillId="0" borderId="0" xfId="0" applyFont="1" applyFill="1" applyBorder="1"/>
    <xf numFmtId="168" fontId="76" fillId="0" borderId="0" xfId="0" applyNumberFormat="1" applyFont="1" applyBorder="1"/>
    <xf numFmtId="0" fontId="77" fillId="0" borderId="0" xfId="0" applyFont="1" applyFill="1"/>
    <xf numFmtId="168" fontId="76" fillId="0" borderId="0" xfId="1" applyNumberFormat="1" applyFont="1" applyFill="1" applyBorder="1"/>
    <xf numFmtId="168" fontId="77" fillId="0" borderId="0" xfId="1" applyNumberFormat="1" applyFont="1" applyFill="1" applyBorder="1"/>
    <xf numFmtId="168" fontId="76" fillId="0" borderId="0" xfId="1" applyNumberFormat="1" applyFont="1" applyFill="1" applyBorder="1" applyAlignment="1">
      <alignment horizontal="left" vertical="center" wrapText="1" indent="1"/>
    </xf>
    <xf numFmtId="0" fontId="77" fillId="0" borderId="0" xfId="0" applyFont="1" applyBorder="1" applyAlignment="1">
      <alignment horizontal="left"/>
    </xf>
    <xf numFmtId="43" fontId="77" fillId="0" borderId="0" xfId="0" applyNumberFormat="1" applyFont="1" applyBorder="1"/>
    <xf numFmtId="0" fontId="77" fillId="0" borderId="0" xfId="0" applyFont="1" applyBorder="1" applyAlignment="1">
      <alignment horizontal="left" indent="1"/>
    </xf>
    <xf numFmtId="49" fontId="77" fillId="0" borderId="0" xfId="0" applyNumberFormat="1" applyFont="1" applyBorder="1" applyAlignment="1">
      <alignment horizontal="left"/>
    </xf>
    <xf numFmtId="0" fontId="76" fillId="0" borderId="0" xfId="0" applyFont="1" applyBorder="1" applyAlignment="1">
      <alignment horizontal="left"/>
    </xf>
    <xf numFmtId="0" fontId="79" fillId="36" borderId="0" xfId="0" applyFont="1" applyFill="1" applyBorder="1" applyAlignment="1">
      <alignment horizontal="left"/>
    </xf>
    <xf numFmtId="169" fontId="79" fillId="36" borderId="0" xfId="0" applyNumberFormat="1" applyFont="1" applyFill="1" applyBorder="1"/>
    <xf numFmtId="168" fontId="77" fillId="0" borderId="0" xfId="1" applyNumberFormat="1" applyFont="1"/>
    <xf numFmtId="168" fontId="76" fillId="0" borderId="0" xfId="1" applyNumberFormat="1" applyFont="1"/>
    <xf numFmtId="168" fontId="77" fillId="0" borderId="0" xfId="0" applyNumberFormat="1" applyFont="1"/>
    <xf numFmtId="168" fontId="76" fillId="0" borderId="0" xfId="0" applyNumberFormat="1" applyFont="1"/>
    <xf numFmtId="168" fontId="77" fillId="0" borderId="0" xfId="0" applyNumberFormat="1" applyFont="1" applyBorder="1" applyAlignment="1">
      <alignment horizontal="left"/>
    </xf>
    <xf numFmtId="0" fontId="77" fillId="0" borderId="0" xfId="0" applyFont="1" applyAlignment="1">
      <alignment horizontal="left"/>
    </xf>
    <xf numFmtId="0" fontId="77" fillId="0" borderId="0" xfId="1" applyNumberFormat="1" applyFont="1"/>
    <xf numFmtId="168" fontId="77" fillId="0" borderId="0" xfId="0" applyNumberFormat="1" applyFont="1" applyAlignment="1">
      <alignment horizontal="left"/>
    </xf>
    <xf numFmtId="0" fontId="77" fillId="0" borderId="18" xfId="0" applyFont="1" applyBorder="1" applyAlignment="1">
      <alignment horizontal="left"/>
    </xf>
    <xf numFmtId="168" fontId="77" fillId="0" borderId="19" xfId="0" applyNumberFormat="1" applyFont="1" applyBorder="1"/>
    <xf numFmtId="0" fontId="76" fillId="0" borderId="0" xfId="0" applyFont="1"/>
    <xf numFmtId="43" fontId="77" fillId="0" borderId="0" xfId="0" applyNumberFormat="1" applyFont="1"/>
    <xf numFmtId="43" fontId="77" fillId="0" borderId="0" xfId="1" applyFont="1"/>
    <xf numFmtId="0" fontId="76" fillId="33" borderId="0" xfId="0" applyFont="1" applyFill="1" applyBorder="1"/>
    <xf numFmtId="0" fontId="76" fillId="0" borderId="0" xfId="0" applyFont="1" applyAlignment="1">
      <alignment horizontal="left" wrapText="1"/>
    </xf>
    <xf numFmtId="0" fontId="76" fillId="0" borderId="0" xfId="0" applyFont="1" applyAlignment="1">
      <alignment horizontal="left" wrapText="1"/>
    </xf>
    <xf numFmtId="193" fontId="77" fillId="0" borderId="0" xfId="2" applyNumberFormat="1" applyFont="1"/>
    <xf numFmtId="0" fontId="0" fillId="0" borderId="0" xfId="0" applyFont="1"/>
    <xf numFmtId="0" fontId="82" fillId="0" borderId="0" xfId="0" applyFont="1"/>
    <xf numFmtId="0" fontId="0" fillId="0" borderId="0" xfId="0" applyFont="1" applyAlignment="1">
      <alignment horizontal="center"/>
    </xf>
    <xf numFmtId="0" fontId="83" fillId="74" borderId="38" xfId="0" applyFont="1" applyFill="1" applyBorder="1" applyAlignment="1">
      <alignment horizontal="center" vertical="center"/>
    </xf>
    <xf numFmtId="0" fontId="83" fillId="74" borderId="10" xfId="0" applyFont="1" applyFill="1" applyBorder="1" applyAlignment="1">
      <alignment horizontal="center" vertical="center"/>
    </xf>
    <xf numFmtId="0" fontId="83" fillId="74" borderId="39" xfId="0" applyFont="1" applyFill="1" applyBorder="1" applyAlignment="1">
      <alignment horizontal="center" vertical="center"/>
    </xf>
    <xf numFmtId="0" fontId="84" fillId="75" borderId="15" xfId="0" applyFont="1" applyFill="1" applyBorder="1" applyAlignment="1">
      <alignment horizontal="left" vertical="center" indent="1"/>
    </xf>
    <xf numFmtId="193" fontId="85" fillId="75" borderId="14" xfId="0" applyNumberFormat="1" applyFont="1" applyFill="1" applyBorder="1" applyAlignment="1">
      <alignment horizontal="center" vertical="center"/>
    </xf>
    <xf numFmtId="193" fontId="85" fillId="75" borderId="13" xfId="0" applyNumberFormat="1" applyFont="1" applyFill="1" applyBorder="1" applyAlignment="1">
      <alignment horizontal="center" vertical="center"/>
    </xf>
    <xf numFmtId="0" fontId="84" fillId="75" borderId="15" xfId="0" applyFont="1" applyFill="1" applyBorder="1" applyAlignment="1">
      <alignment horizontal="left" vertical="center" wrapText="1" indent="1"/>
    </xf>
    <xf numFmtId="0" fontId="85" fillId="75" borderId="14" xfId="0" applyFont="1" applyFill="1" applyBorder="1" applyAlignment="1">
      <alignment horizontal="center" vertical="center"/>
    </xf>
    <xf numFmtId="0" fontId="85" fillId="75" borderId="13" xfId="0" applyFont="1" applyFill="1" applyBorder="1" applyAlignment="1">
      <alignment horizontal="center" vertical="center"/>
    </xf>
    <xf numFmtId="0" fontId="84" fillId="75" borderId="38" xfId="0" applyFont="1" applyFill="1" applyBorder="1" applyAlignment="1">
      <alignment horizontal="left" vertical="center" indent="1"/>
    </xf>
    <xf numFmtId="193" fontId="0" fillId="0" borderId="10" xfId="0" applyNumberFormat="1" applyFont="1" applyBorder="1" applyAlignment="1">
      <alignment horizontal="center"/>
    </xf>
    <xf numFmtId="0" fontId="86" fillId="0" borderId="0" xfId="0" applyFont="1"/>
    <xf numFmtId="193" fontId="0" fillId="0" borderId="0" xfId="0" applyNumberFormat="1" applyFont="1" applyBorder="1" applyAlignment="1">
      <alignment horizontal="center"/>
    </xf>
    <xf numFmtId="0" fontId="84" fillId="75" borderId="0" xfId="0" applyFont="1" applyFill="1" applyBorder="1" applyAlignment="1">
      <alignment horizontal="left" vertical="center" indent="1"/>
    </xf>
    <xf numFmtId="0" fontId="13" fillId="76" borderId="10" xfId="0" applyFont="1" applyFill="1" applyBorder="1" applyAlignment="1">
      <alignment horizontal="center" vertical="center"/>
    </xf>
    <xf numFmtId="0" fontId="16" fillId="0" borderId="0" xfId="0" applyFont="1" applyAlignment="1">
      <alignment horizontal="center" vertical="center"/>
    </xf>
    <xf numFmtId="0" fontId="80" fillId="0" borderId="17" xfId="0" applyFont="1" applyFill="1" applyBorder="1" applyAlignment="1">
      <alignment horizontal="center"/>
    </xf>
    <xf numFmtId="0" fontId="80" fillId="0" borderId="17" xfId="0" applyFont="1" applyFill="1" applyBorder="1"/>
    <xf numFmtId="193" fontId="80" fillId="0" borderId="17" xfId="0" applyNumberFormat="1" applyFont="1" applyFill="1" applyBorder="1"/>
    <xf numFmtId="193" fontId="80" fillId="0" borderId="17" xfId="0" applyNumberFormat="1" applyFont="1" applyFill="1" applyBorder="1" applyAlignment="1">
      <alignment horizontal="center"/>
    </xf>
    <xf numFmtId="0" fontId="80" fillId="0" borderId="14" xfId="0" applyFont="1" applyFill="1" applyBorder="1" applyAlignment="1">
      <alignment horizontal="center"/>
    </xf>
    <xf numFmtId="0" fontId="80" fillId="0" borderId="14" xfId="0" applyFont="1" applyFill="1" applyBorder="1"/>
    <xf numFmtId="193" fontId="80" fillId="0" borderId="14" xfId="0" applyNumberFormat="1" applyFont="1" applyFill="1" applyBorder="1"/>
    <xf numFmtId="193" fontId="80" fillId="0" borderId="14" xfId="0" applyNumberFormat="1" applyFont="1" applyFill="1" applyBorder="1" applyAlignment="1">
      <alignment horizontal="center"/>
    </xf>
    <xf numFmtId="0" fontId="80" fillId="0" borderId="40" xfId="0" applyFont="1" applyFill="1" applyBorder="1" applyAlignment="1">
      <alignment horizontal="center"/>
    </xf>
    <xf numFmtId="0" fontId="80" fillId="0" borderId="40" xfId="0" applyFont="1" applyFill="1" applyBorder="1"/>
    <xf numFmtId="0" fontId="87" fillId="0" borderId="40" xfId="0" applyFont="1" applyFill="1" applyBorder="1"/>
    <xf numFmtId="0" fontId="87" fillId="0" borderId="40" xfId="0" applyFont="1" applyFill="1" applyBorder="1" applyAlignment="1">
      <alignment horizontal="center"/>
    </xf>
    <xf numFmtId="0" fontId="80" fillId="0" borderId="0" xfId="0" applyFont="1" applyFill="1" applyBorder="1"/>
    <xf numFmtId="0" fontId="87" fillId="0" borderId="0" xfId="0" applyFont="1" applyFill="1" applyBorder="1"/>
    <xf numFmtId="193" fontId="0" fillId="0" borderId="0" xfId="2" applyNumberFormat="1" applyFont="1"/>
    <xf numFmtId="9" fontId="0" fillId="0" borderId="0" xfId="2" applyFont="1"/>
    <xf numFmtId="0" fontId="16" fillId="77" borderId="0" xfId="0" applyFont="1" applyFill="1"/>
    <xf numFmtId="0" fontId="16" fillId="77" borderId="0" xfId="0" applyFont="1" applyFill="1" applyAlignment="1">
      <alignment horizontal="center"/>
    </xf>
    <xf numFmtId="193" fontId="16" fillId="77" borderId="0" xfId="2" applyNumberFormat="1" applyFont="1" applyFill="1"/>
    <xf numFmtId="0" fontId="80" fillId="77" borderId="0" xfId="0" applyFont="1" applyFill="1"/>
    <xf numFmtId="0" fontId="80" fillId="77" borderId="0" xfId="0" applyFont="1" applyFill="1" applyAlignment="1">
      <alignment horizontal="center"/>
    </xf>
    <xf numFmtId="193" fontId="80" fillId="77" borderId="0" xfId="2" applyNumberFormat="1" applyFont="1" applyFill="1"/>
    <xf numFmtId="10" fontId="77" fillId="0" borderId="0" xfId="2" applyNumberFormat="1" applyFont="1"/>
    <xf numFmtId="0" fontId="88" fillId="0" borderId="0" xfId="0" applyFont="1" applyBorder="1" applyAlignment="1">
      <alignment horizontal="left"/>
    </xf>
    <xf numFmtId="168" fontId="77" fillId="78" borderId="0" xfId="1" applyNumberFormat="1" applyFont="1" applyFill="1" applyBorder="1"/>
    <xf numFmtId="168" fontId="0" fillId="0" borderId="0" xfId="1" applyNumberFormat="1" applyFont="1"/>
    <xf numFmtId="0" fontId="0" fillId="77" borderId="0" xfId="0" applyFill="1"/>
    <xf numFmtId="168" fontId="0" fillId="77" borderId="0" xfId="1" applyNumberFormat="1" applyFont="1" applyFill="1"/>
    <xf numFmtId="0" fontId="0" fillId="34" borderId="0" xfId="0" applyFill="1"/>
    <xf numFmtId="0" fontId="16" fillId="34" borderId="0" xfId="0" applyFont="1" applyFill="1"/>
    <xf numFmtId="168" fontId="0" fillId="34" borderId="0" xfId="1" applyNumberFormat="1" applyFont="1" applyFill="1"/>
    <xf numFmtId="0" fontId="0" fillId="79" borderId="0" xfId="0" applyFill="1"/>
    <xf numFmtId="168" fontId="0" fillId="79" borderId="0" xfId="1" applyNumberFormat="1" applyFont="1" applyFill="1"/>
    <xf numFmtId="0" fontId="0" fillId="80" borderId="0" xfId="0" applyFill="1"/>
    <xf numFmtId="0" fontId="16" fillId="80" borderId="0" xfId="0" applyFont="1" applyFill="1"/>
    <xf numFmtId="168" fontId="0" fillId="80" borderId="0" xfId="1" applyNumberFormat="1" applyFont="1" applyFill="1"/>
    <xf numFmtId="0" fontId="0" fillId="0" borderId="0" xfId="0" applyFill="1"/>
    <xf numFmtId="168" fontId="0" fillId="0" borderId="0" xfId="1" applyNumberFormat="1" applyFont="1" applyFill="1"/>
    <xf numFmtId="0" fontId="16" fillId="79" borderId="0" xfId="0" applyFont="1" applyFill="1"/>
    <xf numFmtId="0" fontId="0" fillId="81" borderId="0" xfId="0" applyFill="1"/>
    <xf numFmtId="0" fontId="16" fillId="81" borderId="0" xfId="0" applyFont="1" applyFill="1"/>
    <xf numFmtId="168" fontId="0" fillId="81" borderId="0" xfId="1" applyNumberFormat="1" applyFont="1" applyFill="1"/>
    <xf numFmtId="0" fontId="16" fillId="0" borderId="0" xfId="0" applyFont="1" applyFill="1"/>
    <xf numFmtId="168" fontId="16" fillId="34" borderId="0" xfId="1" applyNumberFormat="1" applyFont="1" applyFill="1"/>
    <xf numFmtId="0" fontId="16" fillId="0" borderId="0" xfId="0" applyFont="1"/>
    <xf numFmtId="168" fontId="77" fillId="82" borderId="0" xfId="1" applyNumberFormat="1" applyFont="1" applyFill="1" applyBorder="1"/>
    <xf numFmtId="168" fontId="77" fillId="82" borderId="0" xfId="0" applyNumberFormat="1" applyFont="1" applyFill="1" applyBorder="1"/>
    <xf numFmtId="0" fontId="77" fillId="34" borderId="0" xfId="0" applyFont="1" applyFill="1"/>
    <xf numFmtId="0" fontId="77" fillId="34" borderId="0" xfId="0" applyFont="1" applyFill="1" applyBorder="1"/>
    <xf numFmtId="168" fontId="77" fillId="34" borderId="0" xfId="1" applyNumberFormat="1" applyFont="1" applyFill="1" applyBorder="1"/>
    <xf numFmtId="193" fontId="77" fillId="34" borderId="0" xfId="2" applyNumberFormat="1" applyFont="1" applyFill="1"/>
    <xf numFmtId="168" fontId="76" fillId="82" borderId="0" xfId="1" applyNumberFormat="1" applyFont="1" applyFill="1" applyBorder="1"/>
    <xf numFmtId="168" fontId="77" fillId="33" borderId="0" xfId="1" applyNumberFormat="1" applyFont="1" applyFill="1" applyBorder="1"/>
    <xf numFmtId="168" fontId="76" fillId="34" borderId="0" xfId="0" applyNumberFormat="1" applyFont="1" applyFill="1" applyBorder="1"/>
    <xf numFmtId="0" fontId="76" fillId="34" borderId="0" xfId="0" applyFont="1" applyFill="1" applyBorder="1"/>
    <xf numFmtId="0" fontId="76" fillId="0" borderId="0" xfId="0" applyFont="1" applyFill="1" applyBorder="1" applyAlignment="1">
      <alignment horizontal="left" vertical="center" wrapText="1"/>
    </xf>
    <xf numFmtId="0" fontId="79" fillId="35" borderId="12" xfId="0" applyFont="1" applyFill="1" applyBorder="1" applyAlignment="1">
      <alignment horizontal="left" vertical="center" wrapText="1"/>
    </xf>
    <xf numFmtId="0" fontId="76" fillId="0" borderId="0" xfId="0" applyFont="1" applyAlignment="1">
      <alignment horizontal="left" wrapText="1"/>
    </xf>
    <xf numFmtId="0" fontId="76" fillId="0" borderId="0" xfId="0" applyFont="1" applyAlignment="1">
      <alignment horizontal="left" wrapText="1"/>
    </xf>
    <xf numFmtId="0" fontId="77" fillId="33" borderId="0" xfId="0" applyFont="1" applyFill="1" applyAlignment="1">
      <alignment horizontal="left"/>
    </xf>
    <xf numFmtId="0" fontId="77" fillId="33" borderId="0" xfId="0" applyFont="1" applyFill="1" applyBorder="1" applyAlignment="1">
      <alignment horizontal="left"/>
    </xf>
    <xf numFmtId="0" fontId="77" fillId="0" borderId="0" xfId="0" applyFont="1" applyFill="1" applyAlignment="1">
      <alignment horizontal="left"/>
    </xf>
    <xf numFmtId="0" fontId="89" fillId="0" borderId="0" xfId="0" applyFont="1"/>
    <xf numFmtId="0" fontId="89" fillId="0" borderId="0" xfId="0" applyFont="1" applyAlignment="1">
      <alignment horizontal="center"/>
    </xf>
    <xf numFmtId="0" fontId="89" fillId="33" borderId="0" xfId="0" applyFont="1" applyFill="1"/>
    <xf numFmtId="0" fontId="89" fillId="33" borderId="0" xfId="0" applyFont="1" applyFill="1" applyAlignment="1">
      <alignment horizontal="center"/>
    </xf>
    <xf numFmtId="0" fontId="89" fillId="33" borderId="0" xfId="0" applyFont="1" applyFill="1" applyBorder="1" applyAlignment="1">
      <alignment horizontal="center"/>
    </xf>
    <xf numFmtId="0" fontId="89" fillId="0" borderId="0" xfId="0" applyFont="1" applyFill="1" applyAlignment="1">
      <alignment horizontal="center"/>
    </xf>
    <xf numFmtId="0" fontId="89" fillId="0" borderId="0" xfId="0" applyFont="1" applyFill="1"/>
    <xf numFmtId="0" fontId="89" fillId="33" borderId="0" xfId="0" applyFont="1" applyFill="1" applyBorder="1"/>
    <xf numFmtId="0" fontId="89" fillId="0" borderId="0" xfId="0" applyFont="1" applyAlignment="1">
      <alignment horizontal="left"/>
    </xf>
    <xf numFmtId="0" fontId="77" fillId="0" borderId="19" xfId="0" applyFont="1" applyBorder="1" applyAlignment="1">
      <alignment horizontal="left"/>
    </xf>
    <xf numFmtId="0" fontId="90" fillId="0" borderId="0" xfId="0" applyFont="1" applyAlignment="1">
      <alignment horizontal="left"/>
    </xf>
    <xf numFmtId="0" fontId="90" fillId="0" borderId="0" xfId="0" applyFont="1" applyAlignment="1">
      <alignment horizontal="center"/>
    </xf>
    <xf numFmtId="49" fontId="76" fillId="0" borderId="0" xfId="0" applyNumberFormat="1" applyFont="1" applyFill="1" applyBorder="1" applyAlignment="1">
      <alignment horizontal="center" vertical="center" wrapText="1"/>
    </xf>
    <xf numFmtId="10" fontId="77" fillId="0" borderId="0" xfId="0" applyNumberFormat="1" applyFont="1"/>
    <xf numFmtId="0" fontId="0" fillId="0" borderId="0" xfId="0" quotePrefix="1"/>
    <xf numFmtId="0" fontId="77" fillId="0" borderId="0" xfId="0" quotePrefix="1" applyFont="1" applyAlignment="1">
      <alignment horizontal="left"/>
    </xf>
    <xf numFmtId="9" fontId="77" fillId="0" borderId="53" xfId="2" applyFont="1" applyBorder="1"/>
    <xf numFmtId="1" fontId="77" fillId="0" borderId="0" xfId="0" applyNumberFormat="1" applyFont="1"/>
    <xf numFmtId="168" fontId="89" fillId="0" borderId="0" xfId="1" applyNumberFormat="1" applyFont="1"/>
    <xf numFmtId="168" fontId="89" fillId="0" borderId="0" xfId="0" applyNumberFormat="1" applyFont="1"/>
    <xf numFmtId="0" fontId="89" fillId="0" borderId="0" xfId="0" applyFont="1" applyAlignment="1">
      <alignment horizontal="right" vertical="center"/>
    </xf>
    <xf numFmtId="0" fontId="96" fillId="0" borderId="0" xfId="25447" applyFont="1" applyAlignment="1">
      <alignment horizontal="left" wrapText="1"/>
    </xf>
    <xf numFmtId="0" fontId="92" fillId="0" borderId="0" xfId="0" applyFont="1" applyAlignment="1">
      <alignment horizontal="left" wrapText="1"/>
    </xf>
    <xf numFmtId="10" fontId="77" fillId="86" borderId="53" xfId="0" applyNumberFormat="1" applyFont="1" applyFill="1" applyBorder="1"/>
    <xf numFmtId="0" fontId="77" fillId="86" borderId="53" xfId="0" applyFont="1" applyFill="1" applyBorder="1"/>
    <xf numFmtId="193" fontId="77" fillId="86" borderId="53" xfId="0" applyNumberFormat="1" applyFont="1" applyFill="1" applyBorder="1"/>
    <xf numFmtId="168" fontId="76" fillId="85" borderId="0" xfId="1" applyNumberFormat="1" applyFont="1" applyFill="1" applyBorder="1" applyAlignment="1">
      <alignment horizontal="left" vertical="center" wrapText="1"/>
    </xf>
    <xf numFmtId="168" fontId="77" fillId="85" borderId="0" xfId="1" applyNumberFormat="1" applyFont="1" applyFill="1" applyBorder="1" applyAlignment="1">
      <alignment vertical="center"/>
    </xf>
    <xf numFmtId="168" fontId="76" fillId="85" borderId="0" xfId="1" applyNumberFormat="1" applyFont="1" applyFill="1" applyBorder="1" applyAlignment="1">
      <alignment vertical="center"/>
    </xf>
    <xf numFmtId="43" fontId="76" fillId="84" borderId="0" xfId="0" applyNumberFormat="1" applyFont="1" applyFill="1" applyBorder="1"/>
    <xf numFmtId="168" fontId="76" fillId="84" borderId="0" xfId="1" applyNumberFormat="1" applyFont="1" applyFill="1" applyBorder="1"/>
    <xf numFmtId="0" fontId="77" fillId="84" borderId="0" xfId="0" applyFont="1" applyFill="1" applyBorder="1"/>
    <xf numFmtId="0" fontId="76" fillId="84" borderId="0" xfId="0" applyFont="1" applyFill="1" applyBorder="1"/>
    <xf numFmtId="168" fontId="94" fillId="83" borderId="14" xfId="1" applyNumberFormat="1" applyFont="1" applyFill="1" applyBorder="1" applyAlignment="1">
      <alignment horizontal="justify" vertical="center" wrapText="1"/>
    </xf>
    <xf numFmtId="168" fontId="94" fillId="83" borderId="14" xfId="1" applyNumberFormat="1" applyFont="1" applyFill="1" applyBorder="1" applyAlignment="1">
      <alignment horizontal="center" vertical="center" wrapText="1"/>
    </xf>
    <xf numFmtId="168" fontId="93" fillId="83" borderId="14" xfId="1" applyNumberFormat="1" applyFont="1" applyFill="1" applyBorder="1" applyAlignment="1">
      <alignment horizontal="center" vertical="center" wrapText="1"/>
    </xf>
    <xf numFmtId="0" fontId="93" fillId="83" borderId="0" xfId="0" applyFont="1" applyFill="1" applyBorder="1" applyAlignment="1">
      <alignment horizontal="left" vertical="center" wrapText="1"/>
    </xf>
    <xf numFmtId="49" fontId="93" fillId="83" borderId="10" xfId="0" applyNumberFormat="1" applyFont="1" applyFill="1" applyBorder="1" applyAlignment="1">
      <alignment horizontal="center" vertical="center" wrapText="1"/>
    </xf>
    <xf numFmtId="0" fontId="77" fillId="0" borderId="0" xfId="0" applyFont="1" applyFill="1" applyBorder="1" applyAlignment="1">
      <alignment horizontal="left" indent="1"/>
    </xf>
    <xf numFmtId="0" fontId="92" fillId="0" borderId="53" xfId="0" applyFont="1" applyBorder="1"/>
    <xf numFmtId="0" fontId="76" fillId="0" borderId="53" xfId="0" applyFont="1" applyBorder="1"/>
    <xf numFmtId="10" fontId="77" fillId="0" borderId="53" xfId="0" applyNumberFormat="1" applyFont="1" applyBorder="1"/>
    <xf numFmtId="193" fontId="77" fillId="0" borderId="53" xfId="0" applyNumberFormat="1" applyFont="1" applyBorder="1"/>
    <xf numFmtId="0" fontId="77" fillId="0" borderId="53" xfId="0" applyFont="1" applyBorder="1"/>
    <xf numFmtId="49" fontId="79" fillId="83" borderId="17" xfId="0" applyNumberFormat="1" applyFont="1" applyFill="1" applyBorder="1" applyAlignment="1">
      <alignment horizontal="center" vertical="center" wrapText="1"/>
    </xf>
    <xf numFmtId="0" fontId="79" fillId="83" borderId="17" xfId="0" applyFont="1" applyFill="1" applyBorder="1"/>
    <xf numFmtId="0" fontId="92" fillId="84" borderId="0" xfId="0" applyFont="1" applyFill="1" applyAlignment="1">
      <alignment horizontal="center" vertical="center" wrapText="1"/>
    </xf>
    <xf numFmtId="0" fontId="92" fillId="84" borderId="0" xfId="0" applyFont="1" applyFill="1" applyAlignment="1">
      <alignment horizontal="center" vertical="center"/>
    </xf>
    <xf numFmtId="3" fontId="77" fillId="0" borderId="0" xfId="0" applyNumberFormat="1" applyFont="1" applyBorder="1" applyAlignment="1">
      <alignment horizontal="right"/>
    </xf>
    <xf numFmtId="188" fontId="77" fillId="33" borderId="0" xfId="1" applyNumberFormat="1" applyFont="1" applyFill="1" applyBorder="1"/>
    <xf numFmtId="0" fontId="77" fillId="33" borderId="0" xfId="0" applyFont="1" applyFill="1" applyBorder="1" applyAlignment="1">
      <alignment horizontal="left" indent="1"/>
    </xf>
    <xf numFmtId="188" fontId="77" fillId="0" borderId="0" xfId="1" applyNumberFormat="1" applyFont="1"/>
    <xf numFmtId="188" fontId="76" fillId="33" borderId="0" xfId="0" applyNumberFormat="1" applyFont="1" applyFill="1" applyBorder="1"/>
    <xf numFmtId="168" fontId="77" fillId="33" borderId="0" xfId="0" applyNumberFormat="1" applyFont="1" applyFill="1" applyBorder="1"/>
    <xf numFmtId="10" fontId="77" fillId="0" borderId="0" xfId="0" applyNumberFormat="1" applyFont="1" applyBorder="1"/>
    <xf numFmtId="0" fontId="79" fillId="87" borderId="0" xfId="0" applyFont="1" applyFill="1" applyBorder="1" applyAlignment="1">
      <alignment horizontal="center" vertical="center"/>
    </xf>
    <xf numFmtId="0" fontId="79" fillId="87" borderId="0" xfId="2" applyNumberFormat="1" applyFont="1" applyFill="1" applyAlignment="1">
      <alignment horizontal="center" vertical="center"/>
    </xf>
    <xf numFmtId="0" fontId="79" fillId="87" borderId="0" xfId="0" applyFont="1" applyFill="1" applyAlignment="1">
      <alignment horizontal="center" vertical="center"/>
    </xf>
    <xf numFmtId="0" fontId="79" fillId="87" borderId="0" xfId="0" applyFont="1" applyFill="1" applyBorder="1"/>
    <xf numFmtId="0" fontId="79" fillId="87" borderId="0" xfId="0" applyFont="1" applyFill="1" applyAlignment="1">
      <alignment horizontal="center"/>
    </xf>
    <xf numFmtId="0" fontId="77" fillId="0" borderId="0" xfId="0" applyFont="1" applyBorder="1" applyAlignment="1">
      <alignment horizontal="left" vertical="center"/>
    </xf>
    <xf numFmtId="0" fontId="97" fillId="0" borderId="0" xfId="0" applyFont="1"/>
    <xf numFmtId="168" fontId="0" fillId="0" borderId="0" xfId="1" applyNumberFormat="1" applyFont="1" applyBorder="1"/>
    <xf numFmtId="10" fontId="77" fillId="0" borderId="0" xfId="0" applyNumberFormat="1" applyFont="1" applyFill="1" applyBorder="1"/>
    <xf numFmtId="0" fontId="93" fillId="83" borderId="10" xfId="0" applyFont="1" applyFill="1" applyBorder="1" applyAlignment="1">
      <alignment horizontal="center" vertical="center" wrapText="1"/>
    </xf>
    <xf numFmtId="168" fontId="89" fillId="0" borderId="0" xfId="0" applyNumberFormat="1" applyFont="1" applyAlignment="1">
      <alignment horizontal="right"/>
    </xf>
    <xf numFmtId="0" fontId="79" fillId="87" borderId="0" xfId="0" applyFont="1" applyFill="1" applyBorder="1" applyAlignment="1">
      <alignment vertical="center"/>
    </xf>
    <xf numFmtId="0" fontId="98" fillId="0" borderId="0" xfId="0" applyFont="1" applyAlignment="1">
      <alignment vertical="center"/>
    </xf>
    <xf numFmtId="0" fontId="79" fillId="0" borderId="0" xfId="0" applyFont="1" applyFill="1" applyAlignment="1">
      <alignment horizontal="center" vertical="center"/>
    </xf>
    <xf numFmtId="0" fontId="89" fillId="0" borderId="0" xfId="0" applyFont="1" applyAlignment="1">
      <alignment horizontal="right"/>
    </xf>
    <xf numFmtId="0" fontId="76" fillId="0" borderId="0" xfId="0" applyFont="1" applyAlignment="1">
      <alignment vertical="center"/>
    </xf>
    <xf numFmtId="0" fontId="76" fillId="0" borderId="0" xfId="0" applyFont="1" applyBorder="1" applyAlignment="1">
      <alignment horizontal="center" vertical="center"/>
    </xf>
    <xf numFmtId="0" fontId="44" fillId="0" borderId="0" xfId="25447"/>
    <xf numFmtId="168" fontId="99" fillId="0" borderId="0" xfId="2" applyNumberFormat="1" applyFont="1"/>
    <xf numFmtId="0" fontId="101" fillId="0" borderId="0" xfId="0" applyFont="1" applyBorder="1"/>
    <xf numFmtId="168" fontId="101" fillId="0" borderId="0" xfId="1" applyNumberFormat="1" applyFont="1" applyFill="1" applyBorder="1"/>
    <xf numFmtId="0" fontId="101" fillId="0" borderId="0" xfId="0" applyFont="1" applyFill="1" applyBorder="1"/>
    <xf numFmtId="49" fontId="100" fillId="0" borderId="0" xfId="0" applyNumberFormat="1" applyFont="1" applyFill="1" applyBorder="1" applyAlignment="1">
      <alignment horizontal="center" vertical="center" wrapText="1"/>
    </xf>
    <xf numFmtId="0" fontId="102" fillId="0" borderId="0" xfId="0" applyFont="1" applyBorder="1"/>
    <xf numFmtId="168" fontId="102" fillId="0" borderId="0" xfId="1" applyNumberFormat="1" applyFont="1" applyFill="1" applyBorder="1"/>
    <xf numFmtId="168" fontId="102" fillId="0" borderId="0" xfId="1" applyNumberFormat="1" applyFont="1" applyFill="1" applyBorder="1" applyAlignment="1">
      <alignment horizontal="left" vertical="center" wrapText="1" indent="1"/>
    </xf>
    <xf numFmtId="168" fontId="102" fillId="0" borderId="0" xfId="1" applyNumberFormat="1" applyFont="1" applyBorder="1" applyAlignment="1"/>
    <xf numFmtId="168" fontId="101" fillId="0" borderId="0" xfId="1" applyNumberFormat="1" applyFont="1" applyFill="1" applyBorder="1" applyAlignment="1"/>
    <xf numFmtId="168" fontId="101" fillId="0" borderId="0" xfId="1" applyNumberFormat="1" applyFont="1" applyBorder="1" applyAlignment="1"/>
    <xf numFmtId="168" fontId="102" fillId="0" borderId="0" xfId="1" applyNumberFormat="1" applyFont="1" applyFill="1" applyBorder="1" applyAlignment="1"/>
    <xf numFmtId="168" fontId="77" fillId="0" borderId="0" xfId="1" applyNumberFormat="1" applyFont="1" applyBorder="1" applyAlignment="1">
      <alignment horizontal="left"/>
    </xf>
    <xf numFmtId="168" fontId="76" fillId="0" borderId="0" xfId="0" applyNumberFormat="1" applyFont="1" applyAlignment="1">
      <alignment horizontal="left" wrapText="1"/>
    </xf>
    <xf numFmtId="168" fontId="91" fillId="0" borderId="0" xfId="0" applyNumberFormat="1" applyFont="1" applyBorder="1" applyAlignment="1">
      <alignment horizontal="center" wrapText="1"/>
    </xf>
    <xf numFmtId="0" fontId="77" fillId="0" borderId="0" xfId="0" applyFont="1" applyBorder="1"/>
    <xf numFmtId="194" fontId="101" fillId="0" borderId="0" xfId="1" applyNumberFormat="1" applyFont="1" applyFill="1" applyBorder="1" applyAlignment="1"/>
    <xf numFmtId="0" fontId="100" fillId="0" borderId="0" xfId="0" applyFont="1" applyFill="1" applyBorder="1" applyAlignment="1">
      <alignment horizontal="left" vertical="center" wrapText="1"/>
    </xf>
    <xf numFmtId="0" fontId="100" fillId="0" borderId="0" xfId="0" applyFont="1" applyAlignment="1">
      <alignment horizontal="left" wrapText="1"/>
    </xf>
    <xf numFmtId="0" fontId="76" fillId="0" borderId="0" xfId="0" applyFont="1" applyBorder="1" applyAlignment="1">
      <alignment horizontal="left" wrapText="1"/>
    </xf>
    <xf numFmtId="0" fontId="76" fillId="0" borderId="15" xfId="0" applyFont="1" applyFill="1" applyBorder="1" applyAlignment="1">
      <alignment horizontal="left" vertical="center" wrapText="1"/>
    </xf>
    <xf numFmtId="0" fontId="76" fillId="0" borderId="0" xfId="0" applyFont="1" applyFill="1" applyBorder="1" applyAlignment="1">
      <alignment horizontal="left" vertical="center" wrapText="1"/>
    </xf>
    <xf numFmtId="0" fontId="79" fillId="35" borderId="11" xfId="0" applyFont="1" applyFill="1" applyBorder="1" applyAlignment="1">
      <alignment horizontal="left" vertical="center" wrapText="1"/>
    </xf>
    <xf numFmtId="0" fontId="79" fillId="35" borderId="12" xfId="0" applyFont="1" applyFill="1" applyBorder="1" applyAlignment="1">
      <alignment horizontal="left" vertical="center" wrapText="1"/>
    </xf>
    <xf numFmtId="0" fontId="76" fillId="0" borderId="0" xfId="0" applyFont="1" applyAlignment="1">
      <alignment horizontal="left" wrapText="1"/>
    </xf>
    <xf numFmtId="0" fontId="76" fillId="0" borderId="10" xfId="0" applyFont="1" applyFill="1" applyBorder="1" applyAlignment="1">
      <alignment horizontal="center" vertical="center" wrapText="1"/>
    </xf>
    <xf numFmtId="0" fontId="76" fillId="0" borderId="11" xfId="0" applyFont="1" applyFill="1" applyBorder="1" applyAlignment="1">
      <alignment horizontal="left" vertical="center" wrapText="1"/>
    </xf>
    <xf numFmtId="0" fontId="76" fillId="0" borderId="12" xfId="0" applyFont="1" applyFill="1" applyBorder="1" applyAlignment="1">
      <alignment horizontal="left" vertical="center" wrapText="1"/>
    </xf>
    <xf numFmtId="0" fontId="93" fillId="83" borderId="15" xfId="0" applyFont="1" applyFill="1" applyBorder="1" applyAlignment="1">
      <alignment horizontal="left" vertical="center" wrapText="1"/>
    </xf>
    <xf numFmtId="0" fontId="93" fillId="83" borderId="0" xfId="0" applyFont="1" applyFill="1" applyBorder="1" applyAlignment="1">
      <alignment horizontal="left" vertical="center" wrapText="1"/>
    </xf>
    <xf numFmtId="0" fontId="97" fillId="33" borderId="0" xfId="0" applyFont="1" applyFill="1" applyBorder="1" applyAlignment="1">
      <alignment horizontal="left" vertical="center" wrapText="1"/>
    </xf>
    <xf numFmtId="0" fontId="79" fillId="83" borderId="0" xfId="0" applyFont="1" applyFill="1" applyAlignment="1">
      <alignment horizontal="center" vertical="center"/>
    </xf>
    <xf numFmtId="0" fontId="93" fillId="83" borderId="10" xfId="0" applyFont="1" applyFill="1" applyBorder="1" applyAlignment="1">
      <alignment horizontal="center" vertical="center" wrapText="1"/>
    </xf>
    <xf numFmtId="0" fontId="93" fillId="83" borderId="11" xfId="0" applyFont="1" applyFill="1" applyBorder="1" applyAlignment="1">
      <alignment horizontal="left" vertical="center" wrapText="1"/>
    </xf>
    <xf numFmtId="0" fontId="93" fillId="83" borderId="12" xfId="0" applyFont="1" applyFill="1" applyBorder="1" applyAlignment="1">
      <alignment horizontal="left" vertical="center" wrapText="1"/>
    </xf>
    <xf numFmtId="0" fontId="81" fillId="0" borderId="0" xfId="0" applyFont="1" applyAlignment="1">
      <alignment horizontal="center" vertical="center"/>
    </xf>
  </cellXfs>
  <cellStyles count="25830">
    <cellStyle name="          _x000d__x000a_386grabber=VGA.3GR_x000d__x000a_" xfId="3" xr:uid="{00000000-0005-0000-0000-000000000000}"/>
    <cellStyle name="=C:\WINNT\SYSTEM32\COMMAND.COM" xfId="4" xr:uid="{00000000-0005-0000-0000-000001000000}"/>
    <cellStyle name="=C:\WINNT\SYSTEM32\COMMAND.COM 2" xfId="5" xr:uid="{00000000-0005-0000-0000-000002000000}"/>
    <cellStyle name="=C:\WINNT\SYSTEM32\COMMAND.COM_PEF por ramos y edos 100209b" xfId="6" xr:uid="{00000000-0005-0000-0000-000003000000}"/>
    <cellStyle name="20% - Accent1" xfId="7" xr:uid="{00000000-0005-0000-0000-000004000000}"/>
    <cellStyle name="20% - Accent1 2" xfId="8" xr:uid="{00000000-0005-0000-0000-000005000000}"/>
    <cellStyle name="20% - Accent1 3" xfId="9" xr:uid="{00000000-0005-0000-0000-000006000000}"/>
    <cellStyle name="20% - Accent1 4" xfId="10" xr:uid="{00000000-0005-0000-0000-000007000000}"/>
    <cellStyle name="20% - Accent2" xfId="11" xr:uid="{00000000-0005-0000-0000-000008000000}"/>
    <cellStyle name="20% - Accent2 2" xfId="12" xr:uid="{00000000-0005-0000-0000-000009000000}"/>
    <cellStyle name="20% - Accent2 3" xfId="13" xr:uid="{00000000-0005-0000-0000-00000A000000}"/>
    <cellStyle name="20% - Accent2 4" xfId="14" xr:uid="{00000000-0005-0000-0000-00000B000000}"/>
    <cellStyle name="20% - Accent3" xfId="15" xr:uid="{00000000-0005-0000-0000-00000C000000}"/>
    <cellStyle name="20% - Accent3 2" xfId="16" xr:uid="{00000000-0005-0000-0000-00000D000000}"/>
    <cellStyle name="20% - Accent3 3" xfId="17" xr:uid="{00000000-0005-0000-0000-00000E000000}"/>
    <cellStyle name="20% - Accent3 4" xfId="18" xr:uid="{00000000-0005-0000-0000-00000F000000}"/>
    <cellStyle name="20% - Accent4" xfId="19" xr:uid="{00000000-0005-0000-0000-000010000000}"/>
    <cellStyle name="20% - Accent4 2" xfId="20" xr:uid="{00000000-0005-0000-0000-000011000000}"/>
    <cellStyle name="20% - Accent4 3" xfId="21" xr:uid="{00000000-0005-0000-0000-000012000000}"/>
    <cellStyle name="20% - Accent4 4" xfId="22" xr:uid="{00000000-0005-0000-0000-000013000000}"/>
    <cellStyle name="20% - Accent5" xfId="23" xr:uid="{00000000-0005-0000-0000-000014000000}"/>
    <cellStyle name="20% - Accent5 2" xfId="24" xr:uid="{00000000-0005-0000-0000-000015000000}"/>
    <cellStyle name="20% - Accent5 3" xfId="25" xr:uid="{00000000-0005-0000-0000-000016000000}"/>
    <cellStyle name="20% - Accent5 4" xfId="26" xr:uid="{00000000-0005-0000-0000-000017000000}"/>
    <cellStyle name="20% - Accent6" xfId="27" xr:uid="{00000000-0005-0000-0000-000018000000}"/>
    <cellStyle name="20% - Accent6 2" xfId="28" xr:uid="{00000000-0005-0000-0000-000019000000}"/>
    <cellStyle name="20% - Accent6 3" xfId="29" xr:uid="{00000000-0005-0000-0000-00001A000000}"/>
    <cellStyle name="20% - Accent6 4" xfId="30" xr:uid="{00000000-0005-0000-0000-00001B000000}"/>
    <cellStyle name="20% - Énfasis1 10" xfId="31" xr:uid="{00000000-0005-0000-0000-00001C000000}"/>
    <cellStyle name="20% - Énfasis1 10 2" xfId="32" xr:uid="{00000000-0005-0000-0000-00001D000000}"/>
    <cellStyle name="20% - Énfasis1 11" xfId="33" xr:uid="{00000000-0005-0000-0000-00001E000000}"/>
    <cellStyle name="20% - Énfasis1 11 2" xfId="34" xr:uid="{00000000-0005-0000-0000-00001F000000}"/>
    <cellStyle name="20% - Énfasis1 12" xfId="35" xr:uid="{00000000-0005-0000-0000-000020000000}"/>
    <cellStyle name="20% - Énfasis1 12 2" xfId="36" xr:uid="{00000000-0005-0000-0000-000021000000}"/>
    <cellStyle name="20% - Énfasis1 13" xfId="37" xr:uid="{00000000-0005-0000-0000-000022000000}"/>
    <cellStyle name="20% - Énfasis1 13 2" xfId="38" xr:uid="{00000000-0005-0000-0000-000023000000}"/>
    <cellStyle name="20% - Énfasis1 14" xfId="39" xr:uid="{00000000-0005-0000-0000-000024000000}"/>
    <cellStyle name="20% - Énfasis1 14 2" xfId="40" xr:uid="{00000000-0005-0000-0000-000025000000}"/>
    <cellStyle name="20% - Énfasis1 15" xfId="41" xr:uid="{00000000-0005-0000-0000-000026000000}"/>
    <cellStyle name="20% - Énfasis1 15 2" xfId="42" xr:uid="{00000000-0005-0000-0000-000027000000}"/>
    <cellStyle name="20% - Énfasis1 16" xfId="43" xr:uid="{00000000-0005-0000-0000-000028000000}"/>
    <cellStyle name="20% - Énfasis1 16 2" xfId="44" xr:uid="{00000000-0005-0000-0000-000029000000}"/>
    <cellStyle name="20% - Énfasis1 17" xfId="45" xr:uid="{00000000-0005-0000-0000-00002A000000}"/>
    <cellStyle name="20% - Énfasis1 17 2" xfId="46" xr:uid="{00000000-0005-0000-0000-00002B000000}"/>
    <cellStyle name="20% - Énfasis1 18" xfId="47" xr:uid="{00000000-0005-0000-0000-00002C000000}"/>
    <cellStyle name="20% - Énfasis1 18 2" xfId="48" xr:uid="{00000000-0005-0000-0000-00002D000000}"/>
    <cellStyle name="20% - Énfasis1 19" xfId="49" xr:uid="{00000000-0005-0000-0000-00002E000000}"/>
    <cellStyle name="20% - Énfasis1 19 2" xfId="50" xr:uid="{00000000-0005-0000-0000-00002F000000}"/>
    <cellStyle name="20% - Énfasis1 2" xfId="51" xr:uid="{00000000-0005-0000-0000-000030000000}"/>
    <cellStyle name="20% - Énfasis1 2 10" xfId="52" xr:uid="{00000000-0005-0000-0000-000031000000}"/>
    <cellStyle name="20% - Énfasis1 2 11" xfId="53" xr:uid="{00000000-0005-0000-0000-000032000000}"/>
    <cellStyle name="20% - Énfasis1 2 12" xfId="54" xr:uid="{00000000-0005-0000-0000-000033000000}"/>
    <cellStyle name="20% - Énfasis1 2 13" xfId="55" xr:uid="{00000000-0005-0000-0000-000034000000}"/>
    <cellStyle name="20% - Énfasis1 2 2" xfId="56" xr:uid="{00000000-0005-0000-0000-000035000000}"/>
    <cellStyle name="20% - Énfasis1 2 2 2" xfId="57" xr:uid="{00000000-0005-0000-0000-000036000000}"/>
    <cellStyle name="20% - Énfasis1 2 3" xfId="58" xr:uid="{00000000-0005-0000-0000-000037000000}"/>
    <cellStyle name="20% - Énfasis1 2 4" xfId="59" xr:uid="{00000000-0005-0000-0000-000038000000}"/>
    <cellStyle name="20% - Énfasis1 2 5" xfId="60" xr:uid="{00000000-0005-0000-0000-000039000000}"/>
    <cellStyle name="20% - Énfasis1 2 6" xfId="61" xr:uid="{00000000-0005-0000-0000-00003A000000}"/>
    <cellStyle name="20% - Énfasis1 2 7" xfId="62" xr:uid="{00000000-0005-0000-0000-00003B000000}"/>
    <cellStyle name="20% - Énfasis1 2 8" xfId="63" xr:uid="{00000000-0005-0000-0000-00003C000000}"/>
    <cellStyle name="20% - Énfasis1 2 9" xfId="64" xr:uid="{00000000-0005-0000-0000-00003D000000}"/>
    <cellStyle name="20% - Énfasis1 20" xfId="65" xr:uid="{00000000-0005-0000-0000-00003E000000}"/>
    <cellStyle name="20% - Énfasis1 20 2" xfId="66" xr:uid="{00000000-0005-0000-0000-00003F000000}"/>
    <cellStyle name="20% - Énfasis1 21" xfId="67" xr:uid="{00000000-0005-0000-0000-000040000000}"/>
    <cellStyle name="20% - Énfasis1 21 2" xfId="68" xr:uid="{00000000-0005-0000-0000-000041000000}"/>
    <cellStyle name="20% - Énfasis1 22" xfId="69" xr:uid="{00000000-0005-0000-0000-000042000000}"/>
    <cellStyle name="20% - Énfasis1 22 2" xfId="70" xr:uid="{00000000-0005-0000-0000-000043000000}"/>
    <cellStyle name="20% - Énfasis1 23" xfId="71" xr:uid="{00000000-0005-0000-0000-000044000000}"/>
    <cellStyle name="20% - Énfasis1 23 2" xfId="72" xr:uid="{00000000-0005-0000-0000-000045000000}"/>
    <cellStyle name="20% - Énfasis1 24" xfId="73" xr:uid="{00000000-0005-0000-0000-000046000000}"/>
    <cellStyle name="20% - Énfasis1 24 2" xfId="74" xr:uid="{00000000-0005-0000-0000-000047000000}"/>
    <cellStyle name="20% - Énfasis1 25" xfId="75" xr:uid="{00000000-0005-0000-0000-000048000000}"/>
    <cellStyle name="20% - Énfasis1 25 2" xfId="76" xr:uid="{00000000-0005-0000-0000-000049000000}"/>
    <cellStyle name="20% - Énfasis1 26" xfId="77" xr:uid="{00000000-0005-0000-0000-00004A000000}"/>
    <cellStyle name="20% - Énfasis1 26 2" xfId="78" xr:uid="{00000000-0005-0000-0000-00004B000000}"/>
    <cellStyle name="20% - Énfasis1 27" xfId="79" xr:uid="{00000000-0005-0000-0000-00004C000000}"/>
    <cellStyle name="20% - Énfasis1 27 2" xfId="80" xr:uid="{00000000-0005-0000-0000-00004D000000}"/>
    <cellStyle name="20% - Énfasis1 28" xfId="81" xr:uid="{00000000-0005-0000-0000-00004E000000}"/>
    <cellStyle name="20% - Énfasis1 28 2" xfId="82" xr:uid="{00000000-0005-0000-0000-00004F000000}"/>
    <cellStyle name="20% - Énfasis1 29" xfId="83" xr:uid="{00000000-0005-0000-0000-000050000000}"/>
    <cellStyle name="20% - Énfasis1 29 2" xfId="84" xr:uid="{00000000-0005-0000-0000-000051000000}"/>
    <cellStyle name="20% - Énfasis1 3" xfId="85" xr:uid="{00000000-0005-0000-0000-000052000000}"/>
    <cellStyle name="20% - Énfasis1 3 10" xfId="86" xr:uid="{00000000-0005-0000-0000-000053000000}"/>
    <cellStyle name="20% - Énfasis1 3 11" xfId="87" xr:uid="{00000000-0005-0000-0000-000054000000}"/>
    <cellStyle name="20% - Énfasis1 3 12" xfId="88" xr:uid="{00000000-0005-0000-0000-000055000000}"/>
    <cellStyle name="20% - Énfasis1 3 13" xfId="89" xr:uid="{00000000-0005-0000-0000-000056000000}"/>
    <cellStyle name="20% - Énfasis1 3 2" xfId="90" xr:uid="{00000000-0005-0000-0000-000057000000}"/>
    <cellStyle name="20% - Énfasis1 3 3" xfId="91" xr:uid="{00000000-0005-0000-0000-000058000000}"/>
    <cellStyle name="20% - Énfasis1 3 4" xfId="92" xr:uid="{00000000-0005-0000-0000-000059000000}"/>
    <cellStyle name="20% - Énfasis1 3 5" xfId="93" xr:uid="{00000000-0005-0000-0000-00005A000000}"/>
    <cellStyle name="20% - Énfasis1 3 6" xfId="94" xr:uid="{00000000-0005-0000-0000-00005B000000}"/>
    <cellStyle name="20% - Énfasis1 3 7" xfId="95" xr:uid="{00000000-0005-0000-0000-00005C000000}"/>
    <cellStyle name="20% - Énfasis1 3 8" xfId="96" xr:uid="{00000000-0005-0000-0000-00005D000000}"/>
    <cellStyle name="20% - Énfasis1 3 9" xfId="97" xr:uid="{00000000-0005-0000-0000-00005E000000}"/>
    <cellStyle name="20% - Énfasis1 30" xfId="98" xr:uid="{00000000-0005-0000-0000-00005F000000}"/>
    <cellStyle name="20% - Énfasis1 30 2" xfId="99" xr:uid="{00000000-0005-0000-0000-000060000000}"/>
    <cellStyle name="20% - Énfasis1 31" xfId="100" xr:uid="{00000000-0005-0000-0000-000061000000}"/>
    <cellStyle name="20% - Énfasis1 31 2" xfId="101" xr:uid="{00000000-0005-0000-0000-000062000000}"/>
    <cellStyle name="20% - Énfasis1 32" xfId="102" xr:uid="{00000000-0005-0000-0000-000063000000}"/>
    <cellStyle name="20% - Énfasis1 32 2" xfId="103" xr:uid="{00000000-0005-0000-0000-000064000000}"/>
    <cellStyle name="20% - Énfasis1 33" xfId="104" xr:uid="{00000000-0005-0000-0000-000065000000}"/>
    <cellStyle name="20% - Énfasis1 33 2" xfId="105" xr:uid="{00000000-0005-0000-0000-000066000000}"/>
    <cellStyle name="20% - Énfasis1 34" xfId="106" xr:uid="{00000000-0005-0000-0000-000067000000}"/>
    <cellStyle name="20% - Énfasis1 34 2" xfId="107" xr:uid="{00000000-0005-0000-0000-000068000000}"/>
    <cellStyle name="20% - Énfasis1 35" xfId="108" xr:uid="{00000000-0005-0000-0000-000069000000}"/>
    <cellStyle name="20% - Énfasis1 35 2" xfId="109" xr:uid="{00000000-0005-0000-0000-00006A000000}"/>
    <cellStyle name="20% - Énfasis1 36" xfId="110" xr:uid="{00000000-0005-0000-0000-00006B000000}"/>
    <cellStyle name="20% - Énfasis1 36 2" xfId="111" xr:uid="{00000000-0005-0000-0000-00006C000000}"/>
    <cellStyle name="20% - Énfasis1 37" xfId="112" xr:uid="{00000000-0005-0000-0000-00006D000000}"/>
    <cellStyle name="20% - Énfasis1 37 2" xfId="113" xr:uid="{00000000-0005-0000-0000-00006E000000}"/>
    <cellStyle name="20% - Énfasis1 38" xfId="114" xr:uid="{00000000-0005-0000-0000-00006F000000}"/>
    <cellStyle name="20% - Énfasis1 38 2" xfId="115" xr:uid="{00000000-0005-0000-0000-000070000000}"/>
    <cellStyle name="20% - Énfasis1 39" xfId="116" xr:uid="{00000000-0005-0000-0000-000071000000}"/>
    <cellStyle name="20% - Énfasis1 39 2" xfId="117" xr:uid="{00000000-0005-0000-0000-000072000000}"/>
    <cellStyle name="20% - Énfasis1 4" xfId="118" xr:uid="{00000000-0005-0000-0000-000073000000}"/>
    <cellStyle name="20% - Énfasis1 4 10" xfId="119" xr:uid="{00000000-0005-0000-0000-000074000000}"/>
    <cellStyle name="20% - Énfasis1 4 11" xfId="120" xr:uid="{00000000-0005-0000-0000-000075000000}"/>
    <cellStyle name="20% - Énfasis1 4 12" xfId="121" xr:uid="{00000000-0005-0000-0000-000076000000}"/>
    <cellStyle name="20% - Énfasis1 4 13" xfId="122" xr:uid="{00000000-0005-0000-0000-000077000000}"/>
    <cellStyle name="20% - Énfasis1 4 2" xfId="123" xr:uid="{00000000-0005-0000-0000-000078000000}"/>
    <cellStyle name="20% - Énfasis1 4 3" xfId="124" xr:uid="{00000000-0005-0000-0000-000079000000}"/>
    <cellStyle name="20% - Énfasis1 4 4" xfId="125" xr:uid="{00000000-0005-0000-0000-00007A000000}"/>
    <cellStyle name="20% - Énfasis1 4 5" xfId="126" xr:uid="{00000000-0005-0000-0000-00007B000000}"/>
    <cellStyle name="20% - Énfasis1 4 6" xfId="127" xr:uid="{00000000-0005-0000-0000-00007C000000}"/>
    <cellStyle name="20% - Énfasis1 4 7" xfId="128" xr:uid="{00000000-0005-0000-0000-00007D000000}"/>
    <cellStyle name="20% - Énfasis1 4 8" xfId="129" xr:uid="{00000000-0005-0000-0000-00007E000000}"/>
    <cellStyle name="20% - Énfasis1 4 9" xfId="130" xr:uid="{00000000-0005-0000-0000-00007F000000}"/>
    <cellStyle name="20% - Énfasis1 40" xfId="131" xr:uid="{00000000-0005-0000-0000-000080000000}"/>
    <cellStyle name="20% - Énfasis1 40 2" xfId="132" xr:uid="{00000000-0005-0000-0000-000081000000}"/>
    <cellStyle name="20% - Énfasis1 41" xfId="133" xr:uid="{00000000-0005-0000-0000-000082000000}"/>
    <cellStyle name="20% - Énfasis1 41 2" xfId="134" xr:uid="{00000000-0005-0000-0000-000083000000}"/>
    <cellStyle name="20% - Énfasis1 42" xfId="135" xr:uid="{00000000-0005-0000-0000-000084000000}"/>
    <cellStyle name="20% - Énfasis1 42 2" xfId="136" xr:uid="{00000000-0005-0000-0000-000085000000}"/>
    <cellStyle name="20% - Énfasis1 43" xfId="137" xr:uid="{00000000-0005-0000-0000-000086000000}"/>
    <cellStyle name="20% - Énfasis1 43 2" xfId="138" xr:uid="{00000000-0005-0000-0000-000087000000}"/>
    <cellStyle name="20% - Énfasis1 44" xfId="139" xr:uid="{00000000-0005-0000-0000-000088000000}"/>
    <cellStyle name="20% - Énfasis1 44 2" xfId="140" xr:uid="{00000000-0005-0000-0000-000089000000}"/>
    <cellStyle name="20% - Énfasis1 45" xfId="141" xr:uid="{00000000-0005-0000-0000-00008A000000}"/>
    <cellStyle name="20% - Énfasis1 45 2" xfId="142" xr:uid="{00000000-0005-0000-0000-00008B000000}"/>
    <cellStyle name="20% - Énfasis1 46" xfId="143" xr:uid="{00000000-0005-0000-0000-00008C000000}"/>
    <cellStyle name="20% - Énfasis1 46 2" xfId="144" xr:uid="{00000000-0005-0000-0000-00008D000000}"/>
    <cellStyle name="20% - Énfasis1 47" xfId="145" xr:uid="{00000000-0005-0000-0000-00008E000000}"/>
    <cellStyle name="20% - Énfasis1 47 2" xfId="146" xr:uid="{00000000-0005-0000-0000-00008F000000}"/>
    <cellStyle name="20% - Énfasis1 48" xfId="147" xr:uid="{00000000-0005-0000-0000-000090000000}"/>
    <cellStyle name="20% - Énfasis1 48 2" xfId="148" xr:uid="{00000000-0005-0000-0000-000091000000}"/>
    <cellStyle name="20% - Énfasis1 49" xfId="149" xr:uid="{00000000-0005-0000-0000-000092000000}"/>
    <cellStyle name="20% - Énfasis1 49 2" xfId="150" xr:uid="{00000000-0005-0000-0000-000093000000}"/>
    <cellStyle name="20% - Énfasis1 5" xfId="151" xr:uid="{00000000-0005-0000-0000-000094000000}"/>
    <cellStyle name="20% - Énfasis1 5 10" xfId="152" xr:uid="{00000000-0005-0000-0000-000095000000}"/>
    <cellStyle name="20% - Énfasis1 5 11" xfId="153" xr:uid="{00000000-0005-0000-0000-000096000000}"/>
    <cellStyle name="20% - Énfasis1 5 12" xfId="154" xr:uid="{00000000-0005-0000-0000-000097000000}"/>
    <cellStyle name="20% - Énfasis1 5 2" xfId="155" xr:uid="{00000000-0005-0000-0000-000098000000}"/>
    <cellStyle name="20% - Énfasis1 5 3" xfId="156" xr:uid="{00000000-0005-0000-0000-000099000000}"/>
    <cellStyle name="20% - Énfasis1 5 4" xfId="157" xr:uid="{00000000-0005-0000-0000-00009A000000}"/>
    <cellStyle name="20% - Énfasis1 5 5" xfId="158" xr:uid="{00000000-0005-0000-0000-00009B000000}"/>
    <cellStyle name="20% - Énfasis1 5 6" xfId="159" xr:uid="{00000000-0005-0000-0000-00009C000000}"/>
    <cellStyle name="20% - Énfasis1 5 7" xfId="160" xr:uid="{00000000-0005-0000-0000-00009D000000}"/>
    <cellStyle name="20% - Énfasis1 5 8" xfId="161" xr:uid="{00000000-0005-0000-0000-00009E000000}"/>
    <cellStyle name="20% - Énfasis1 5 9" xfId="162" xr:uid="{00000000-0005-0000-0000-00009F000000}"/>
    <cellStyle name="20% - Énfasis1 50" xfId="163" xr:uid="{00000000-0005-0000-0000-0000A0000000}"/>
    <cellStyle name="20% - Énfasis1 50 2" xfId="164" xr:uid="{00000000-0005-0000-0000-0000A1000000}"/>
    <cellStyle name="20% - Énfasis1 51" xfId="165" xr:uid="{00000000-0005-0000-0000-0000A2000000}"/>
    <cellStyle name="20% - Énfasis1 51 2" xfId="166" xr:uid="{00000000-0005-0000-0000-0000A3000000}"/>
    <cellStyle name="20% - Énfasis1 52" xfId="167" xr:uid="{00000000-0005-0000-0000-0000A4000000}"/>
    <cellStyle name="20% - Énfasis1 52 2" xfId="168" xr:uid="{00000000-0005-0000-0000-0000A5000000}"/>
    <cellStyle name="20% - Énfasis1 53" xfId="169" xr:uid="{00000000-0005-0000-0000-0000A6000000}"/>
    <cellStyle name="20% - Énfasis1 53 2" xfId="170" xr:uid="{00000000-0005-0000-0000-0000A7000000}"/>
    <cellStyle name="20% - Énfasis1 54" xfId="171" xr:uid="{00000000-0005-0000-0000-0000A8000000}"/>
    <cellStyle name="20% - Énfasis1 54 2" xfId="172" xr:uid="{00000000-0005-0000-0000-0000A9000000}"/>
    <cellStyle name="20% - Énfasis1 55" xfId="173" xr:uid="{00000000-0005-0000-0000-0000AA000000}"/>
    <cellStyle name="20% - Énfasis1 55 2" xfId="174" xr:uid="{00000000-0005-0000-0000-0000AB000000}"/>
    <cellStyle name="20% - Énfasis1 56" xfId="175" xr:uid="{00000000-0005-0000-0000-0000AC000000}"/>
    <cellStyle name="20% - Énfasis1 56 2" xfId="176" xr:uid="{00000000-0005-0000-0000-0000AD000000}"/>
    <cellStyle name="20% - Énfasis1 57" xfId="177" xr:uid="{00000000-0005-0000-0000-0000AE000000}"/>
    <cellStyle name="20% - Énfasis1 57 2" xfId="178" xr:uid="{00000000-0005-0000-0000-0000AF000000}"/>
    <cellStyle name="20% - Énfasis1 58" xfId="179" xr:uid="{00000000-0005-0000-0000-0000B0000000}"/>
    <cellStyle name="20% - Énfasis1 58 2" xfId="180" xr:uid="{00000000-0005-0000-0000-0000B1000000}"/>
    <cellStyle name="20% - Énfasis1 59" xfId="181" xr:uid="{00000000-0005-0000-0000-0000B2000000}"/>
    <cellStyle name="20% - Énfasis1 59 2" xfId="182" xr:uid="{00000000-0005-0000-0000-0000B3000000}"/>
    <cellStyle name="20% - Énfasis1 6" xfId="183" xr:uid="{00000000-0005-0000-0000-0000B4000000}"/>
    <cellStyle name="20% - Énfasis1 6 2" xfId="184" xr:uid="{00000000-0005-0000-0000-0000B5000000}"/>
    <cellStyle name="20% - Énfasis1 60" xfId="185" xr:uid="{00000000-0005-0000-0000-0000B6000000}"/>
    <cellStyle name="20% - Énfasis1 60 2" xfId="186" xr:uid="{00000000-0005-0000-0000-0000B7000000}"/>
    <cellStyle name="20% - Énfasis1 61" xfId="187" xr:uid="{00000000-0005-0000-0000-0000B8000000}"/>
    <cellStyle name="20% - Énfasis1 61 2" xfId="188" xr:uid="{00000000-0005-0000-0000-0000B9000000}"/>
    <cellStyle name="20% - Énfasis1 62" xfId="189" xr:uid="{00000000-0005-0000-0000-0000BA000000}"/>
    <cellStyle name="20% - Énfasis1 62 2" xfId="190" xr:uid="{00000000-0005-0000-0000-0000BB000000}"/>
    <cellStyle name="20% - Énfasis1 63" xfId="191" xr:uid="{00000000-0005-0000-0000-0000BC000000}"/>
    <cellStyle name="20% - Énfasis1 63 2" xfId="192" xr:uid="{00000000-0005-0000-0000-0000BD000000}"/>
    <cellStyle name="20% - Énfasis1 64" xfId="193" xr:uid="{00000000-0005-0000-0000-0000BE000000}"/>
    <cellStyle name="20% - Énfasis1 64 2" xfId="194" xr:uid="{00000000-0005-0000-0000-0000BF000000}"/>
    <cellStyle name="20% - Énfasis1 65" xfId="195" xr:uid="{00000000-0005-0000-0000-0000C0000000}"/>
    <cellStyle name="20% - Énfasis1 65 2" xfId="196" xr:uid="{00000000-0005-0000-0000-0000C1000000}"/>
    <cellStyle name="20% - Énfasis1 66" xfId="197" xr:uid="{00000000-0005-0000-0000-0000C2000000}"/>
    <cellStyle name="20% - Énfasis1 66 2" xfId="198" xr:uid="{00000000-0005-0000-0000-0000C3000000}"/>
    <cellStyle name="20% - Énfasis1 67" xfId="199" xr:uid="{00000000-0005-0000-0000-0000C4000000}"/>
    <cellStyle name="20% - Énfasis1 67 2" xfId="200" xr:uid="{00000000-0005-0000-0000-0000C5000000}"/>
    <cellStyle name="20% - Énfasis1 68" xfId="201" xr:uid="{00000000-0005-0000-0000-0000C6000000}"/>
    <cellStyle name="20% - Énfasis1 68 2" xfId="202" xr:uid="{00000000-0005-0000-0000-0000C7000000}"/>
    <cellStyle name="20% - Énfasis1 69" xfId="203" xr:uid="{00000000-0005-0000-0000-0000C8000000}"/>
    <cellStyle name="20% - Énfasis1 69 2" xfId="204" xr:uid="{00000000-0005-0000-0000-0000C9000000}"/>
    <cellStyle name="20% - Énfasis1 7" xfId="205" xr:uid="{00000000-0005-0000-0000-0000CA000000}"/>
    <cellStyle name="20% - Énfasis1 7 2" xfId="206" xr:uid="{00000000-0005-0000-0000-0000CB000000}"/>
    <cellStyle name="20% - Énfasis1 70" xfId="207" xr:uid="{00000000-0005-0000-0000-0000CC000000}"/>
    <cellStyle name="20% - Énfasis1 70 2" xfId="208" xr:uid="{00000000-0005-0000-0000-0000CD000000}"/>
    <cellStyle name="20% - Énfasis1 71" xfId="209" xr:uid="{00000000-0005-0000-0000-0000CE000000}"/>
    <cellStyle name="20% - Énfasis1 71 2" xfId="210" xr:uid="{00000000-0005-0000-0000-0000CF000000}"/>
    <cellStyle name="20% - Énfasis1 72" xfId="211" xr:uid="{00000000-0005-0000-0000-0000D0000000}"/>
    <cellStyle name="20% - Énfasis1 72 2" xfId="212" xr:uid="{00000000-0005-0000-0000-0000D1000000}"/>
    <cellStyle name="20% - Énfasis1 73" xfId="213" xr:uid="{00000000-0005-0000-0000-0000D2000000}"/>
    <cellStyle name="20% - Énfasis1 73 2" xfId="214" xr:uid="{00000000-0005-0000-0000-0000D3000000}"/>
    <cellStyle name="20% - Énfasis1 74" xfId="215" xr:uid="{00000000-0005-0000-0000-0000D4000000}"/>
    <cellStyle name="20% - Énfasis1 74 2" xfId="216" xr:uid="{00000000-0005-0000-0000-0000D5000000}"/>
    <cellStyle name="20% - Énfasis1 75" xfId="217" xr:uid="{00000000-0005-0000-0000-0000D6000000}"/>
    <cellStyle name="20% - Énfasis1 75 2" xfId="218" xr:uid="{00000000-0005-0000-0000-0000D7000000}"/>
    <cellStyle name="20% - Énfasis1 8" xfId="219" xr:uid="{00000000-0005-0000-0000-0000D8000000}"/>
    <cellStyle name="20% - Énfasis1 8 2" xfId="220" xr:uid="{00000000-0005-0000-0000-0000D9000000}"/>
    <cellStyle name="20% - Énfasis1 9" xfId="221" xr:uid="{00000000-0005-0000-0000-0000DA000000}"/>
    <cellStyle name="20% - Énfasis1 9 2" xfId="222" xr:uid="{00000000-0005-0000-0000-0000DB000000}"/>
    <cellStyle name="20% - Énfasis2 10" xfId="223" xr:uid="{00000000-0005-0000-0000-0000DC000000}"/>
    <cellStyle name="20% - Énfasis2 10 2" xfId="224" xr:uid="{00000000-0005-0000-0000-0000DD000000}"/>
    <cellStyle name="20% - Énfasis2 11" xfId="225" xr:uid="{00000000-0005-0000-0000-0000DE000000}"/>
    <cellStyle name="20% - Énfasis2 11 2" xfId="226" xr:uid="{00000000-0005-0000-0000-0000DF000000}"/>
    <cellStyle name="20% - Énfasis2 12" xfId="227" xr:uid="{00000000-0005-0000-0000-0000E0000000}"/>
    <cellStyle name="20% - Énfasis2 12 2" xfId="228" xr:uid="{00000000-0005-0000-0000-0000E1000000}"/>
    <cellStyle name="20% - Énfasis2 13" xfId="229" xr:uid="{00000000-0005-0000-0000-0000E2000000}"/>
    <cellStyle name="20% - Énfasis2 13 2" xfId="230" xr:uid="{00000000-0005-0000-0000-0000E3000000}"/>
    <cellStyle name="20% - Énfasis2 14" xfId="231" xr:uid="{00000000-0005-0000-0000-0000E4000000}"/>
    <cellStyle name="20% - Énfasis2 14 2" xfId="232" xr:uid="{00000000-0005-0000-0000-0000E5000000}"/>
    <cellStyle name="20% - Énfasis2 15" xfId="233" xr:uid="{00000000-0005-0000-0000-0000E6000000}"/>
    <cellStyle name="20% - Énfasis2 15 2" xfId="234" xr:uid="{00000000-0005-0000-0000-0000E7000000}"/>
    <cellStyle name="20% - Énfasis2 16" xfId="235" xr:uid="{00000000-0005-0000-0000-0000E8000000}"/>
    <cellStyle name="20% - Énfasis2 16 2" xfId="236" xr:uid="{00000000-0005-0000-0000-0000E9000000}"/>
    <cellStyle name="20% - Énfasis2 17" xfId="237" xr:uid="{00000000-0005-0000-0000-0000EA000000}"/>
    <cellStyle name="20% - Énfasis2 17 2" xfId="238" xr:uid="{00000000-0005-0000-0000-0000EB000000}"/>
    <cellStyle name="20% - Énfasis2 18" xfId="239" xr:uid="{00000000-0005-0000-0000-0000EC000000}"/>
    <cellStyle name="20% - Énfasis2 18 2" xfId="240" xr:uid="{00000000-0005-0000-0000-0000ED000000}"/>
    <cellStyle name="20% - Énfasis2 19" xfId="241" xr:uid="{00000000-0005-0000-0000-0000EE000000}"/>
    <cellStyle name="20% - Énfasis2 19 2" xfId="242" xr:uid="{00000000-0005-0000-0000-0000EF000000}"/>
    <cellStyle name="20% - Énfasis2 2" xfId="243" xr:uid="{00000000-0005-0000-0000-0000F0000000}"/>
    <cellStyle name="20% - Énfasis2 2 10" xfId="244" xr:uid="{00000000-0005-0000-0000-0000F1000000}"/>
    <cellStyle name="20% - Énfasis2 2 11" xfId="245" xr:uid="{00000000-0005-0000-0000-0000F2000000}"/>
    <cellStyle name="20% - Énfasis2 2 12" xfId="246" xr:uid="{00000000-0005-0000-0000-0000F3000000}"/>
    <cellStyle name="20% - Énfasis2 2 13" xfId="247" xr:uid="{00000000-0005-0000-0000-0000F4000000}"/>
    <cellStyle name="20% - Énfasis2 2 2" xfId="248" xr:uid="{00000000-0005-0000-0000-0000F5000000}"/>
    <cellStyle name="20% - Énfasis2 2 2 2" xfId="249" xr:uid="{00000000-0005-0000-0000-0000F6000000}"/>
    <cellStyle name="20% - Énfasis2 2 3" xfId="250" xr:uid="{00000000-0005-0000-0000-0000F7000000}"/>
    <cellStyle name="20% - Énfasis2 2 4" xfId="251" xr:uid="{00000000-0005-0000-0000-0000F8000000}"/>
    <cellStyle name="20% - Énfasis2 2 5" xfId="252" xr:uid="{00000000-0005-0000-0000-0000F9000000}"/>
    <cellStyle name="20% - Énfasis2 2 6" xfId="253" xr:uid="{00000000-0005-0000-0000-0000FA000000}"/>
    <cellStyle name="20% - Énfasis2 2 7" xfId="254" xr:uid="{00000000-0005-0000-0000-0000FB000000}"/>
    <cellStyle name="20% - Énfasis2 2 8" xfId="255" xr:uid="{00000000-0005-0000-0000-0000FC000000}"/>
    <cellStyle name="20% - Énfasis2 2 9" xfId="256" xr:uid="{00000000-0005-0000-0000-0000FD000000}"/>
    <cellStyle name="20% - Énfasis2 20" xfId="257" xr:uid="{00000000-0005-0000-0000-0000FE000000}"/>
    <cellStyle name="20% - Énfasis2 20 2" xfId="258" xr:uid="{00000000-0005-0000-0000-0000FF000000}"/>
    <cellStyle name="20% - Énfasis2 21" xfId="259" xr:uid="{00000000-0005-0000-0000-000000010000}"/>
    <cellStyle name="20% - Énfasis2 21 2" xfId="260" xr:uid="{00000000-0005-0000-0000-000001010000}"/>
    <cellStyle name="20% - Énfasis2 22" xfId="261" xr:uid="{00000000-0005-0000-0000-000002010000}"/>
    <cellStyle name="20% - Énfasis2 22 2" xfId="262" xr:uid="{00000000-0005-0000-0000-000003010000}"/>
    <cellStyle name="20% - Énfasis2 23" xfId="263" xr:uid="{00000000-0005-0000-0000-000004010000}"/>
    <cellStyle name="20% - Énfasis2 23 2" xfId="264" xr:uid="{00000000-0005-0000-0000-000005010000}"/>
    <cellStyle name="20% - Énfasis2 24" xfId="265" xr:uid="{00000000-0005-0000-0000-000006010000}"/>
    <cellStyle name="20% - Énfasis2 24 2" xfId="266" xr:uid="{00000000-0005-0000-0000-000007010000}"/>
    <cellStyle name="20% - Énfasis2 25" xfId="267" xr:uid="{00000000-0005-0000-0000-000008010000}"/>
    <cellStyle name="20% - Énfasis2 25 2" xfId="268" xr:uid="{00000000-0005-0000-0000-000009010000}"/>
    <cellStyle name="20% - Énfasis2 26" xfId="269" xr:uid="{00000000-0005-0000-0000-00000A010000}"/>
    <cellStyle name="20% - Énfasis2 26 2" xfId="270" xr:uid="{00000000-0005-0000-0000-00000B010000}"/>
    <cellStyle name="20% - Énfasis2 27" xfId="271" xr:uid="{00000000-0005-0000-0000-00000C010000}"/>
    <cellStyle name="20% - Énfasis2 27 2" xfId="272" xr:uid="{00000000-0005-0000-0000-00000D010000}"/>
    <cellStyle name="20% - Énfasis2 28" xfId="273" xr:uid="{00000000-0005-0000-0000-00000E010000}"/>
    <cellStyle name="20% - Énfasis2 28 2" xfId="274" xr:uid="{00000000-0005-0000-0000-00000F010000}"/>
    <cellStyle name="20% - Énfasis2 29" xfId="275" xr:uid="{00000000-0005-0000-0000-000010010000}"/>
    <cellStyle name="20% - Énfasis2 29 2" xfId="276" xr:uid="{00000000-0005-0000-0000-000011010000}"/>
    <cellStyle name="20% - Énfasis2 3" xfId="277" xr:uid="{00000000-0005-0000-0000-000012010000}"/>
    <cellStyle name="20% - Énfasis2 3 10" xfId="278" xr:uid="{00000000-0005-0000-0000-000013010000}"/>
    <cellStyle name="20% - Énfasis2 3 11" xfId="279" xr:uid="{00000000-0005-0000-0000-000014010000}"/>
    <cellStyle name="20% - Énfasis2 3 12" xfId="280" xr:uid="{00000000-0005-0000-0000-000015010000}"/>
    <cellStyle name="20% - Énfasis2 3 13" xfId="281" xr:uid="{00000000-0005-0000-0000-000016010000}"/>
    <cellStyle name="20% - Énfasis2 3 2" xfId="282" xr:uid="{00000000-0005-0000-0000-000017010000}"/>
    <cellStyle name="20% - Énfasis2 3 3" xfId="283" xr:uid="{00000000-0005-0000-0000-000018010000}"/>
    <cellStyle name="20% - Énfasis2 3 4" xfId="284" xr:uid="{00000000-0005-0000-0000-000019010000}"/>
    <cellStyle name="20% - Énfasis2 3 5" xfId="285" xr:uid="{00000000-0005-0000-0000-00001A010000}"/>
    <cellStyle name="20% - Énfasis2 3 6" xfId="286" xr:uid="{00000000-0005-0000-0000-00001B010000}"/>
    <cellStyle name="20% - Énfasis2 3 7" xfId="287" xr:uid="{00000000-0005-0000-0000-00001C010000}"/>
    <cellStyle name="20% - Énfasis2 3 8" xfId="288" xr:uid="{00000000-0005-0000-0000-00001D010000}"/>
    <cellStyle name="20% - Énfasis2 3 9" xfId="289" xr:uid="{00000000-0005-0000-0000-00001E010000}"/>
    <cellStyle name="20% - Énfasis2 30" xfId="290" xr:uid="{00000000-0005-0000-0000-00001F010000}"/>
    <cellStyle name="20% - Énfasis2 30 2" xfId="291" xr:uid="{00000000-0005-0000-0000-000020010000}"/>
    <cellStyle name="20% - Énfasis2 31" xfId="292" xr:uid="{00000000-0005-0000-0000-000021010000}"/>
    <cellStyle name="20% - Énfasis2 31 2" xfId="293" xr:uid="{00000000-0005-0000-0000-000022010000}"/>
    <cellStyle name="20% - Énfasis2 32" xfId="294" xr:uid="{00000000-0005-0000-0000-000023010000}"/>
    <cellStyle name="20% - Énfasis2 32 2" xfId="295" xr:uid="{00000000-0005-0000-0000-000024010000}"/>
    <cellStyle name="20% - Énfasis2 33" xfId="296" xr:uid="{00000000-0005-0000-0000-000025010000}"/>
    <cellStyle name="20% - Énfasis2 33 2" xfId="297" xr:uid="{00000000-0005-0000-0000-000026010000}"/>
    <cellStyle name="20% - Énfasis2 34" xfId="298" xr:uid="{00000000-0005-0000-0000-000027010000}"/>
    <cellStyle name="20% - Énfasis2 34 2" xfId="299" xr:uid="{00000000-0005-0000-0000-000028010000}"/>
    <cellStyle name="20% - Énfasis2 35" xfId="300" xr:uid="{00000000-0005-0000-0000-000029010000}"/>
    <cellStyle name="20% - Énfasis2 35 2" xfId="301" xr:uid="{00000000-0005-0000-0000-00002A010000}"/>
    <cellStyle name="20% - Énfasis2 36" xfId="302" xr:uid="{00000000-0005-0000-0000-00002B010000}"/>
    <cellStyle name="20% - Énfasis2 36 2" xfId="303" xr:uid="{00000000-0005-0000-0000-00002C010000}"/>
    <cellStyle name="20% - Énfasis2 37" xfId="304" xr:uid="{00000000-0005-0000-0000-00002D010000}"/>
    <cellStyle name="20% - Énfasis2 37 2" xfId="305" xr:uid="{00000000-0005-0000-0000-00002E010000}"/>
    <cellStyle name="20% - Énfasis2 38" xfId="306" xr:uid="{00000000-0005-0000-0000-00002F010000}"/>
    <cellStyle name="20% - Énfasis2 38 2" xfId="307" xr:uid="{00000000-0005-0000-0000-000030010000}"/>
    <cellStyle name="20% - Énfasis2 39" xfId="308" xr:uid="{00000000-0005-0000-0000-000031010000}"/>
    <cellStyle name="20% - Énfasis2 39 2" xfId="309" xr:uid="{00000000-0005-0000-0000-000032010000}"/>
    <cellStyle name="20% - Énfasis2 4" xfId="310" xr:uid="{00000000-0005-0000-0000-000033010000}"/>
    <cellStyle name="20% - Énfasis2 4 10" xfId="311" xr:uid="{00000000-0005-0000-0000-000034010000}"/>
    <cellStyle name="20% - Énfasis2 4 11" xfId="312" xr:uid="{00000000-0005-0000-0000-000035010000}"/>
    <cellStyle name="20% - Énfasis2 4 12" xfId="313" xr:uid="{00000000-0005-0000-0000-000036010000}"/>
    <cellStyle name="20% - Énfasis2 4 13" xfId="314" xr:uid="{00000000-0005-0000-0000-000037010000}"/>
    <cellStyle name="20% - Énfasis2 4 2" xfId="315" xr:uid="{00000000-0005-0000-0000-000038010000}"/>
    <cellStyle name="20% - Énfasis2 4 3" xfId="316" xr:uid="{00000000-0005-0000-0000-000039010000}"/>
    <cellStyle name="20% - Énfasis2 4 4" xfId="317" xr:uid="{00000000-0005-0000-0000-00003A010000}"/>
    <cellStyle name="20% - Énfasis2 4 5" xfId="318" xr:uid="{00000000-0005-0000-0000-00003B010000}"/>
    <cellStyle name="20% - Énfasis2 4 6" xfId="319" xr:uid="{00000000-0005-0000-0000-00003C010000}"/>
    <cellStyle name="20% - Énfasis2 4 7" xfId="320" xr:uid="{00000000-0005-0000-0000-00003D010000}"/>
    <cellStyle name="20% - Énfasis2 4 8" xfId="321" xr:uid="{00000000-0005-0000-0000-00003E010000}"/>
    <cellStyle name="20% - Énfasis2 4 9" xfId="322" xr:uid="{00000000-0005-0000-0000-00003F010000}"/>
    <cellStyle name="20% - Énfasis2 40" xfId="323" xr:uid="{00000000-0005-0000-0000-000040010000}"/>
    <cellStyle name="20% - Énfasis2 40 2" xfId="324" xr:uid="{00000000-0005-0000-0000-000041010000}"/>
    <cellStyle name="20% - Énfasis2 41" xfId="325" xr:uid="{00000000-0005-0000-0000-000042010000}"/>
    <cellStyle name="20% - Énfasis2 41 2" xfId="326" xr:uid="{00000000-0005-0000-0000-000043010000}"/>
    <cellStyle name="20% - Énfasis2 42" xfId="327" xr:uid="{00000000-0005-0000-0000-000044010000}"/>
    <cellStyle name="20% - Énfasis2 42 2" xfId="328" xr:uid="{00000000-0005-0000-0000-000045010000}"/>
    <cellStyle name="20% - Énfasis2 43" xfId="329" xr:uid="{00000000-0005-0000-0000-000046010000}"/>
    <cellStyle name="20% - Énfasis2 43 2" xfId="330" xr:uid="{00000000-0005-0000-0000-000047010000}"/>
    <cellStyle name="20% - Énfasis2 44" xfId="331" xr:uid="{00000000-0005-0000-0000-000048010000}"/>
    <cellStyle name="20% - Énfasis2 44 2" xfId="332" xr:uid="{00000000-0005-0000-0000-000049010000}"/>
    <cellStyle name="20% - Énfasis2 45" xfId="333" xr:uid="{00000000-0005-0000-0000-00004A010000}"/>
    <cellStyle name="20% - Énfasis2 45 2" xfId="334" xr:uid="{00000000-0005-0000-0000-00004B010000}"/>
    <cellStyle name="20% - Énfasis2 46" xfId="335" xr:uid="{00000000-0005-0000-0000-00004C010000}"/>
    <cellStyle name="20% - Énfasis2 46 2" xfId="336" xr:uid="{00000000-0005-0000-0000-00004D010000}"/>
    <cellStyle name="20% - Énfasis2 47" xfId="337" xr:uid="{00000000-0005-0000-0000-00004E010000}"/>
    <cellStyle name="20% - Énfasis2 47 2" xfId="338" xr:uid="{00000000-0005-0000-0000-00004F010000}"/>
    <cellStyle name="20% - Énfasis2 48" xfId="339" xr:uid="{00000000-0005-0000-0000-000050010000}"/>
    <cellStyle name="20% - Énfasis2 48 2" xfId="340" xr:uid="{00000000-0005-0000-0000-000051010000}"/>
    <cellStyle name="20% - Énfasis2 49" xfId="341" xr:uid="{00000000-0005-0000-0000-000052010000}"/>
    <cellStyle name="20% - Énfasis2 49 2" xfId="342" xr:uid="{00000000-0005-0000-0000-000053010000}"/>
    <cellStyle name="20% - Énfasis2 5" xfId="343" xr:uid="{00000000-0005-0000-0000-000054010000}"/>
    <cellStyle name="20% - Énfasis2 5 10" xfId="344" xr:uid="{00000000-0005-0000-0000-000055010000}"/>
    <cellStyle name="20% - Énfasis2 5 11" xfId="345" xr:uid="{00000000-0005-0000-0000-000056010000}"/>
    <cellStyle name="20% - Énfasis2 5 12" xfId="346" xr:uid="{00000000-0005-0000-0000-000057010000}"/>
    <cellStyle name="20% - Énfasis2 5 2" xfId="347" xr:uid="{00000000-0005-0000-0000-000058010000}"/>
    <cellStyle name="20% - Énfasis2 5 3" xfId="348" xr:uid="{00000000-0005-0000-0000-000059010000}"/>
    <cellStyle name="20% - Énfasis2 5 4" xfId="349" xr:uid="{00000000-0005-0000-0000-00005A010000}"/>
    <cellStyle name="20% - Énfasis2 5 5" xfId="350" xr:uid="{00000000-0005-0000-0000-00005B010000}"/>
    <cellStyle name="20% - Énfasis2 5 6" xfId="351" xr:uid="{00000000-0005-0000-0000-00005C010000}"/>
    <cellStyle name="20% - Énfasis2 5 7" xfId="352" xr:uid="{00000000-0005-0000-0000-00005D010000}"/>
    <cellStyle name="20% - Énfasis2 5 8" xfId="353" xr:uid="{00000000-0005-0000-0000-00005E010000}"/>
    <cellStyle name="20% - Énfasis2 5 9" xfId="354" xr:uid="{00000000-0005-0000-0000-00005F010000}"/>
    <cellStyle name="20% - Énfasis2 50" xfId="355" xr:uid="{00000000-0005-0000-0000-000060010000}"/>
    <cellStyle name="20% - Énfasis2 50 2" xfId="356" xr:uid="{00000000-0005-0000-0000-000061010000}"/>
    <cellStyle name="20% - Énfasis2 51" xfId="357" xr:uid="{00000000-0005-0000-0000-000062010000}"/>
    <cellStyle name="20% - Énfasis2 51 2" xfId="358" xr:uid="{00000000-0005-0000-0000-000063010000}"/>
    <cellStyle name="20% - Énfasis2 52" xfId="359" xr:uid="{00000000-0005-0000-0000-000064010000}"/>
    <cellStyle name="20% - Énfasis2 52 2" xfId="360" xr:uid="{00000000-0005-0000-0000-000065010000}"/>
    <cellStyle name="20% - Énfasis2 53" xfId="361" xr:uid="{00000000-0005-0000-0000-000066010000}"/>
    <cellStyle name="20% - Énfasis2 53 2" xfId="362" xr:uid="{00000000-0005-0000-0000-000067010000}"/>
    <cellStyle name="20% - Énfasis2 54" xfId="363" xr:uid="{00000000-0005-0000-0000-000068010000}"/>
    <cellStyle name="20% - Énfasis2 54 2" xfId="364" xr:uid="{00000000-0005-0000-0000-000069010000}"/>
    <cellStyle name="20% - Énfasis2 55" xfId="365" xr:uid="{00000000-0005-0000-0000-00006A010000}"/>
    <cellStyle name="20% - Énfasis2 55 2" xfId="366" xr:uid="{00000000-0005-0000-0000-00006B010000}"/>
    <cellStyle name="20% - Énfasis2 56" xfId="367" xr:uid="{00000000-0005-0000-0000-00006C010000}"/>
    <cellStyle name="20% - Énfasis2 56 2" xfId="368" xr:uid="{00000000-0005-0000-0000-00006D010000}"/>
    <cellStyle name="20% - Énfasis2 57" xfId="369" xr:uid="{00000000-0005-0000-0000-00006E010000}"/>
    <cellStyle name="20% - Énfasis2 57 2" xfId="370" xr:uid="{00000000-0005-0000-0000-00006F010000}"/>
    <cellStyle name="20% - Énfasis2 58" xfId="371" xr:uid="{00000000-0005-0000-0000-000070010000}"/>
    <cellStyle name="20% - Énfasis2 58 2" xfId="372" xr:uid="{00000000-0005-0000-0000-000071010000}"/>
    <cellStyle name="20% - Énfasis2 59" xfId="373" xr:uid="{00000000-0005-0000-0000-000072010000}"/>
    <cellStyle name="20% - Énfasis2 59 2" xfId="374" xr:uid="{00000000-0005-0000-0000-000073010000}"/>
    <cellStyle name="20% - Énfasis2 6" xfId="375" xr:uid="{00000000-0005-0000-0000-000074010000}"/>
    <cellStyle name="20% - Énfasis2 6 2" xfId="376" xr:uid="{00000000-0005-0000-0000-000075010000}"/>
    <cellStyle name="20% - Énfasis2 60" xfId="377" xr:uid="{00000000-0005-0000-0000-000076010000}"/>
    <cellStyle name="20% - Énfasis2 60 2" xfId="378" xr:uid="{00000000-0005-0000-0000-000077010000}"/>
    <cellStyle name="20% - Énfasis2 61" xfId="379" xr:uid="{00000000-0005-0000-0000-000078010000}"/>
    <cellStyle name="20% - Énfasis2 61 2" xfId="380" xr:uid="{00000000-0005-0000-0000-000079010000}"/>
    <cellStyle name="20% - Énfasis2 62" xfId="381" xr:uid="{00000000-0005-0000-0000-00007A010000}"/>
    <cellStyle name="20% - Énfasis2 62 2" xfId="382" xr:uid="{00000000-0005-0000-0000-00007B010000}"/>
    <cellStyle name="20% - Énfasis2 63" xfId="383" xr:uid="{00000000-0005-0000-0000-00007C010000}"/>
    <cellStyle name="20% - Énfasis2 63 2" xfId="384" xr:uid="{00000000-0005-0000-0000-00007D010000}"/>
    <cellStyle name="20% - Énfasis2 64" xfId="385" xr:uid="{00000000-0005-0000-0000-00007E010000}"/>
    <cellStyle name="20% - Énfasis2 64 2" xfId="386" xr:uid="{00000000-0005-0000-0000-00007F010000}"/>
    <cellStyle name="20% - Énfasis2 65" xfId="387" xr:uid="{00000000-0005-0000-0000-000080010000}"/>
    <cellStyle name="20% - Énfasis2 65 2" xfId="388" xr:uid="{00000000-0005-0000-0000-000081010000}"/>
    <cellStyle name="20% - Énfasis2 66" xfId="389" xr:uid="{00000000-0005-0000-0000-000082010000}"/>
    <cellStyle name="20% - Énfasis2 66 2" xfId="390" xr:uid="{00000000-0005-0000-0000-000083010000}"/>
    <cellStyle name="20% - Énfasis2 67" xfId="391" xr:uid="{00000000-0005-0000-0000-000084010000}"/>
    <cellStyle name="20% - Énfasis2 67 2" xfId="392" xr:uid="{00000000-0005-0000-0000-000085010000}"/>
    <cellStyle name="20% - Énfasis2 68" xfId="393" xr:uid="{00000000-0005-0000-0000-000086010000}"/>
    <cellStyle name="20% - Énfasis2 68 2" xfId="394" xr:uid="{00000000-0005-0000-0000-000087010000}"/>
    <cellStyle name="20% - Énfasis2 69" xfId="395" xr:uid="{00000000-0005-0000-0000-000088010000}"/>
    <cellStyle name="20% - Énfasis2 69 2" xfId="396" xr:uid="{00000000-0005-0000-0000-000089010000}"/>
    <cellStyle name="20% - Énfasis2 7" xfId="397" xr:uid="{00000000-0005-0000-0000-00008A010000}"/>
    <cellStyle name="20% - Énfasis2 7 2" xfId="398" xr:uid="{00000000-0005-0000-0000-00008B010000}"/>
    <cellStyle name="20% - Énfasis2 70" xfId="399" xr:uid="{00000000-0005-0000-0000-00008C010000}"/>
    <cellStyle name="20% - Énfasis2 70 2" xfId="400" xr:uid="{00000000-0005-0000-0000-00008D010000}"/>
    <cellStyle name="20% - Énfasis2 71" xfId="401" xr:uid="{00000000-0005-0000-0000-00008E010000}"/>
    <cellStyle name="20% - Énfasis2 71 2" xfId="402" xr:uid="{00000000-0005-0000-0000-00008F010000}"/>
    <cellStyle name="20% - Énfasis2 72" xfId="403" xr:uid="{00000000-0005-0000-0000-000090010000}"/>
    <cellStyle name="20% - Énfasis2 72 2" xfId="404" xr:uid="{00000000-0005-0000-0000-000091010000}"/>
    <cellStyle name="20% - Énfasis2 73" xfId="405" xr:uid="{00000000-0005-0000-0000-000092010000}"/>
    <cellStyle name="20% - Énfasis2 73 2" xfId="406" xr:uid="{00000000-0005-0000-0000-000093010000}"/>
    <cellStyle name="20% - Énfasis2 74" xfId="407" xr:uid="{00000000-0005-0000-0000-000094010000}"/>
    <cellStyle name="20% - Énfasis2 74 2" xfId="408" xr:uid="{00000000-0005-0000-0000-000095010000}"/>
    <cellStyle name="20% - Énfasis2 75" xfId="409" xr:uid="{00000000-0005-0000-0000-000096010000}"/>
    <cellStyle name="20% - Énfasis2 75 2" xfId="410" xr:uid="{00000000-0005-0000-0000-000097010000}"/>
    <cellStyle name="20% - Énfasis2 8" xfId="411" xr:uid="{00000000-0005-0000-0000-000098010000}"/>
    <cellStyle name="20% - Énfasis2 8 2" xfId="412" xr:uid="{00000000-0005-0000-0000-000099010000}"/>
    <cellStyle name="20% - Énfasis2 9" xfId="413" xr:uid="{00000000-0005-0000-0000-00009A010000}"/>
    <cellStyle name="20% - Énfasis2 9 2" xfId="414" xr:uid="{00000000-0005-0000-0000-00009B010000}"/>
    <cellStyle name="20% - Énfasis3 10" xfId="415" xr:uid="{00000000-0005-0000-0000-00009C010000}"/>
    <cellStyle name="20% - Énfasis3 10 2" xfId="416" xr:uid="{00000000-0005-0000-0000-00009D010000}"/>
    <cellStyle name="20% - Énfasis3 11" xfId="417" xr:uid="{00000000-0005-0000-0000-00009E010000}"/>
    <cellStyle name="20% - Énfasis3 11 2" xfId="418" xr:uid="{00000000-0005-0000-0000-00009F010000}"/>
    <cellStyle name="20% - Énfasis3 12" xfId="419" xr:uid="{00000000-0005-0000-0000-0000A0010000}"/>
    <cellStyle name="20% - Énfasis3 12 2" xfId="420" xr:uid="{00000000-0005-0000-0000-0000A1010000}"/>
    <cellStyle name="20% - Énfasis3 13" xfId="421" xr:uid="{00000000-0005-0000-0000-0000A2010000}"/>
    <cellStyle name="20% - Énfasis3 13 2" xfId="422" xr:uid="{00000000-0005-0000-0000-0000A3010000}"/>
    <cellStyle name="20% - Énfasis3 14" xfId="423" xr:uid="{00000000-0005-0000-0000-0000A4010000}"/>
    <cellStyle name="20% - Énfasis3 14 2" xfId="424" xr:uid="{00000000-0005-0000-0000-0000A5010000}"/>
    <cellStyle name="20% - Énfasis3 15" xfId="425" xr:uid="{00000000-0005-0000-0000-0000A6010000}"/>
    <cellStyle name="20% - Énfasis3 15 2" xfId="426" xr:uid="{00000000-0005-0000-0000-0000A7010000}"/>
    <cellStyle name="20% - Énfasis3 16" xfId="427" xr:uid="{00000000-0005-0000-0000-0000A8010000}"/>
    <cellStyle name="20% - Énfasis3 16 2" xfId="428" xr:uid="{00000000-0005-0000-0000-0000A9010000}"/>
    <cellStyle name="20% - Énfasis3 17" xfId="429" xr:uid="{00000000-0005-0000-0000-0000AA010000}"/>
    <cellStyle name="20% - Énfasis3 17 2" xfId="430" xr:uid="{00000000-0005-0000-0000-0000AB010000}"/>
    <cellStyle name="20% - Énfasis3 18" xfId="431" xr:uid="{00000000-0005-0000-0000-0000AC010000}"/>
    <cellStyle name="20% - Énfasis3 18 2" xfId="432" xr:uid="{00000000-0005-0000-0000-0000AD010000}"/>
    <cellStyle name="20% - Énfasis3 19" xfId="433" xr:uid="{00000000-0005-0000-0000-0000AE010000}"/>
    <cellStyle name="20% - Énfasis3 19 2" xfId="434" xr:uid="{00000000-0005-0000-0000-0000AF010000}"/>
    <cellStyle name="20% - Énfasis3 2" xfId="435" xr:uid="{00000000-0005-0000-0000-0000B0010000}"/>
    <cellStyle name="20% - Énfasis3 2 10" xfId="436" xr:uid="{00000000-0005-0000-0000-0000B1010000}"/>
    <cellStyle name="20% - Énfasis3 2 11" xfId="437" xr:uid="{00000000-0005-0000-0000-0000B2010000}"/>
    <cellStyle name="20% - Énfasis3 2 12" xfId="438" xr:uid="{00000000-0005-0000-0000-0000B3010000}"/>
    <cellStyle name="20% - Énfasis3 2 13" xfId="439" xr:uid="{00000000-0005-0000-0000-0000B4010000}"/>
    <cellStyle name="20% - Énfasis3 2 2" xfId="440" xr:uid="{00000000-0005-0000-0000-0000B5010000}"/>
    <cellStyle name="20% - Énfasis3 2 2 2" xfId="441" xr:uid="{00000000-0005-0000-0000-0000B6010000}"/>
    <cellStyle name="20% - Énfasis3 2 3" xfId="442" xr:uid="{00000000-0005-0000-0000-0000B7010000}"/>
    <cellStyle name="20% - Énfasis3 2 4" xfId="443" xr:uid="{00000000-0005-0000-0000-0000B8010000}"/>
    <cellStyle name="20% - Énfasis3 2 5" xfId="444" xr:uid="{00000000-0005-0000-0000-0000B9010000}"/>
    <cellStyle name="20% - Énfasis3 2 6" xfId="445" xr:uid="{00000000-0005-0000-0000-0000BA010000}"/>
    <cellStyle name="20% - Énfasis3 2 7" xfId="446" xr:uid="{00000000-0005-0000-0000-0000BB010000}"/>
    <cellStyle name="20% - Énfasis3 2 8" xfId="447" xr:uid="{00000000-0005-0000-0000-0000BC010000}"/>
    <cellStyle name="20% - Énfasis3 2 9" xfId="448" xr:uid="{00000000-0005-0000-0000-0000BD010000}"/>
    <cellStyle name="20% - Énfasis3 20" xfId="449" xr:uid="{00000000-0005-0000-0000-0000BE010000}"/>
    <cellStyle name="20% - Énfasis3 20 2" xfId="450" xr:uid="{00000000-0005-0000-0000-0000BF010000}"/>
    <cellStyle name="20% - Énfasis3 21" xfId="451" xr:uid="{00000000-0005-0000-0000-0000C0010000}"/>
    <cellStyle name="20% - Énfasis3 21 2" xfId="452" xr:uid="{00000000-0005-0000-0000-0000C1010000}"/>
    <cellStyle name="20% - Énfasis3 22" xfId="453" xr:uid="{00000000-0005-0000-0000-0000C2010000}"/>
    <cellStyle name="20% - Énfasis3 22 2" xfId="454" xr:uid="{00000000-0005-0000-0000-0000C3010000}"/>
    <cellStyle name="20% - Énfasis3 23" xfId="455" xr:uid="{00000000-0005-0000-0000-0000C4010000}"/>
    <cellStyle name="20% - Énfasis3 23 2" xfId="456" xr:uid="{00000000-0005-0000-0000-0000C5010000}"/>
    <cellStyle name="20% - Énfasis3 24" xfId="457" xr:uid="{00000000-0005-0000-0000-0000C6010000}"/>
    <cellStyle name="20% - Énfasis3 24 2" xfId="458" xr:uid="{00000000-0005-0000-0000-0000C7010000}"/>
    <cellStyle name="20% - Énfasis3 25" xfId="459" xr:uid="{00000000-0005-0000-0000-0000C8010000}"/>
    <cellStyle name="20% - Énfasis3 25 2" xfId="460" xr:uid="{00000000-0005-0000-0000-0000C9010000}"/>
    <cellStyle name="20% - Énfasis3 26" xfId="461" xr:uid="{00000000-0005-0000-0000-0000CA010000}"/>
    <cellStyle name="20% - Énfasis3 26 2" xfId="462" xr:uid="{00000000-0005-0000-0000-0000CB010000}"/>
    <cellStyle name="20% - Énfasis3 27" xfId="463" xr:uid="{00000000-0005-0000-0000-0000CC010000}"/>
    <cellStyle name="20% - Énfasis3 27 2" xfId="464" xr:uid="{00000000-0005-0000-0000-0000CD010000}"/>
    <cellStyle name="20% - Énfasis3 28" xfId="465" xr:uid="{00000000-0005-0000-0000-0000CE010000}"/>
    <cellStyle name="20% - Énfasis3 28 2" xfId="466" xr:uid="{00000000-0005-0000-0000-0000CF010000}"/>
    <cellStyle name="20% - Énfasis3 29" xfId="467" xr:uid="{00000000-0005-0000-0000-0000D0010000}"/>
    <cellStyle name="20% - Énfasis3 29 2" xfId="468" xr:uid="{00000000-0005-0000-0000-0000D1010000}"/>
    <cellStyle name="20% - Énfasis3 3" xfId="469" xr:uid="{00000000-0005-0000-0000-0000D2010000}"/>
    <cellStyle name="20% - Énfasis3 3 10" xfId="470" xr:uid="{00000000-0005-0000-0000-0000D3010000}"/>
    <cellStyle name="20% - Énfasis3 3 11" xfId="471" xr:uid="{00000000-0005-0000-0000-0000D4010000}"/>
    <cellStyle name="20% - Énfasis3 3 12" xfId="472" xr:uid="{00000000-0005-0000-0000-0000D5010000}"/>
    <cellStyle name="20% - Énfasis3 3 13" xfId="473" xr:uid="{00000000-0005-0000-0000-0000D6010000}"/>
    <cellStyle name="20% - Énfasis3 3 2" xfId="474" xr:uid="{00000000-0005-0000-0000-0000D7010000}"/>
    <cellStyle name="20% - Énfasis3 3 3" xfId="475" xr:uid="{00000000-0005-0000-0000-0000D8010000}"/>
    <cellStyle name="20% - Énfasis3 3 4" xfId="476" xr:uid="{00000000-0005-0000-0000-0000D9010000}"/>
    <cellStyle name="20% - Énfasis3 3 5" xfId="477" xr:uid="{00000000-0005-0000-0000-0000DA010000}"/>
    <cellStyle name="20% - Énfasis3 3 6" xfId="478" xr:uid="{00000000-0005-0000-0000-0000DB010000}"/>
    <cellStyle name="20% - Énfasis3 3 7" xfId="479" xr:uid="{00000000-0005-0000-0000-0000DC010000}"/>
    <cellStyle name="20% - Énfasis3 3 8" xfId="480" xr:uid="{00000000-0005-0000-0000-0000DD010000}"/>
    <cellStyle name="20% - Énfasis3 3 9" xfId="481" xr:uid="{00000000-0005-0000-0000-0000DE010000}"/>
    <cellStyle name="20% - Énfasis3 30" xfId="482" xr:uid="{00000000-0005-0000-0000-0000DF010000}"/>
    <cellStyle name="20% - Énfasis3 30 2" xfId="483" xr:uid="{00000000-0005-0000-0000-0000E0010000}"/>
    <cellStyle name="20% - Énfasis3 31" xfId="484" xr:uid="{00000000-0005-0000-0000-0000E1010000}"/>
    <cellStyle name="20% - Énfasis3 31 2" xfId="485" xr:uid="{00000000-0005-0000-0000-0000E2010000}"/>
    <cellStyle name="20% - Énfasis3 32" xfId="486" xr:uid="{00000000-0005-0000-0000-0000E3010000}"/>
    <cellStyle name="20% - Énfasis3 32 2" xfId="487" xr:uid="{00000000-0005-0000-0000-0000E4010000}"/>
    <cellStyle name="20% - Énfasis3 33" xfId="488" xr:uid="{00000000-0005-0000-0000-0000E5010000}"/>
    <cellStyle name="20% - Énfasis3 33 2" xfId="489" xr:uid="{00000000-0005-0000-0000-0000E6010000}"/>
    <cellStyle name="20% - Énfasis3 34" xfId="490" xr:uid="{00000000-0005-0000-0000-0000E7010000}"/>
    <cellStyle name="20% - Énfasis3 34 2" xfId="491" xr:uid="{00000000-0005-0000-0000-0000E8010000}"/>
    <cellStyle name="20% - Énfasis3 35" xfId="492" xr:uid="{00000000-0005-0000-0000-0000E9010000}"/>
    <cellStyle name="20% - Énfasis3 35 2" xfId="493" xr:uid="{00000000-0005-0000-0000-0000EA010000}"/>
    <cellStyle name="20% - Énfasis3 36" xfId="494" xr:uid="{00000000-0005-0000-0000-0000EB010000}"/>
    <cellStyle name="20% - Énfasis3 36 2" xfId="495" xr:uid="{00000000-0005-0000-0000-0000EC010000}"/>
    <cellStyle name="20% - Énfasis3 37" xfId="496" xr:uid="{00000000-0005-0000-0000-0000ED010000}"/>
    <cellStyle name="20% - Énfasis3 37 2" xfId="497" xr:uid="{00000000-0005-0000-0000-0000EE010000}"/>
    <cellStyle name="20% - Énfasis3 38" xfId="498" xr:uid="{00000000-0005-0000-0000-0000EF010000}"/>
    <cellStyle name="20% - Énfasis3 38 2" xfId="499" xr:uid="{00000000-0005-0000-0000-0000F0010000}"/>
    <cellStyle name="20% - Énfasis3 39" xfId="500" xr:uid="{00000000-0005-0000-0000-0000F1010000}"/>
    <cellStyle name="20% - Énfasis3 39 2" xfId="501" xr:uid="{00000000-0005-0000-0000-0000F2010000}"/>
    <cellStyle name="20% - Énfasis3 4" xfId="502" xr:uid="{00000000-0005-0000-0000-0000F3010000}"/>
    <cellStyle name="20% - Énfasis3 4 10" xfId="503" xr:uid="{00000000-0005-0000-0000-0000F4010000}"/>
    <cellStyle name="20% - Énfasis3 4 11" xfId="504" xr:uid="{00000000-0005-0000-0000-0000F5010000}"/>
    <cellStyle name="20% - Énfasis3 4 12" xfId="505" xr:uid="{00000000-0005-0000-0000-0000F6010000}"/>
    <cellStyle name="20% - Énfasis3 4 13" xfId="506" xr:uid="{00000000-0005-0000-0000-0000F7010000}"/>
    <cellStyle name="20% - Énfasis3 4 2" xfId="507" xr:uid="{00000000-0005-0000-0000-0000F8010000}"/>
    <cellStyle name="20% - Énfasis3 4 3" xfId="508" xr:uid="{00000000-0005-0000-0000-0000F9010000}"/>
    <cellStyle name="20% - Énfasis3 4 4" xfId="509" xr:uid="{00000000-0005-0000-0000-0000FA010000}"/>
    <cellStyle name="20% - Énfasis3 4 5" xfId="510" xr:uid="{00000000-0005-0000-0000-0000FB010000}"/>
    <cellStyle name="20% - Énfasis3 4 6" xfId="511" xr:uid="{00000000-0005-0000-0000-0000FC010000}"/>
    <cellStyle name="20% - Énfasis3 4 7" xfId="512" xr:uid="{00000000-0005-0000-0000-0000FD010000}"/>
    <cellStyle name="20% - Énfasis3 4 8" xfId="513" xr:uid="{00000000-0005-0000-0000-0000FE010000}"/>
    <cellStyle name="20% - Énfasis3 4 9" xfId="514" xr:uid="{00000000-0005-0000-0000-0000FF010000}"/>
    <cellStyle name="20% - Énfasis3 40" xfId="515" xr:uid="{00000000-0005-0000-0000-000000020000}"/>
    <cellStyle name="20% - Énfasis3 40 2" xfId="516" xr:uid="{00000000-0005-0000-0000-000001020000}"/>
    <cellStyle name="20% - Énfasis3 41" xfId="517" xr:uid="{00000000-0005-0000-0000-000002020000}"/>
    <cellStyle name="20% - Énfasis3 41 2" xfId="518" xr:uid="{00000000-0005-0000-0000-000003020000}"/>
    <cellStyle name="20% - Énfasis3 42" xfId="519" xr:uid="{00000000-0005-0000-0000-000004020000}"/>
    <cellStyle name="20% - Énfasis3 42 2" xfId="520" xr:uid="{00000000-0005-0000-0000-000005020000}"/>
    <cellStyle name="20% - Énfasis3 43" xfId="521" xr:uid="{00000000-0005-0000-0000-000006020000}"/>
    <cellStyle name="20% - Énfasis3 43 2" xfId="522" xr:uid="{00000000-0005-0000-0000-000007020000}"/>
    <cellStyle name="20% - Énfasis3 44" xfId="523" xr:uid="{00000000-0005-0000-0000-000008020000}"/>
    <cellStyle name="20% - Énfasis3 44 2" xfId="524" xr:uid="{00000000-0005-0000-0000-000009020000}"/>
    <cellStyle name="20% - Énfasis3 45" xfId="525" xr:uid="{00000000-0005-0000-0000-00000A020000}"/>
    <cellStyle name="20% - Énfasis3 45 2" xfId="526" xr:uid="{00000000-0005-0000-0000-00000B020000}"/>
    <cellStyle name="20% - Énfasis3 46" xfId="527" xr:uid="{00000000-0005-0000-0000-00000C020000}"/>
    <cellStyle name="20% - Énfasis3 46 2" xfId="528" xr:uid="{00000000-0005-0000-0000-00000D020000}"/>
    <cellStyle name="20% - Énfasis3 47" xfId="529" xr:uid="{00000000-0005-0000-0000-00000E020000}"/>
    <cellStyle name="20% - Énfasis3 47 2" xfId="530" xr:uid="{00000000-0005-0000-0000-00000F020000}"/>
    <cellStyle name="20% - Énfasis3 48" xfId="531" xr:uid="{00000000-0005-0000-0000-000010020000}"/>
    <cellStyle name="20% - Énfasis3 48 2" xfId="532" xr:uid="{00000000-0005-0000-0000-000011020000}"/>
    <cellStyle name="20% - Énfasis3 49" xfId="533" xr:uid="{00000000-0005-0000-0000-000012020000}"/>
    <cellStyle name="20% - Énfasis3 49 2" xfId="534" xr:uid="{00000000-0005-0000-0000-000013020000}"/>
    <cellStyle name="20% - Énfasis3 5" xfId="535" xr:uid="{00000000-0005-0000-0000-000014020000}"/>
    <cellStyle name="20% - Énfasis3 5 10" xfId="536" xr:uid="{00000000-0005-0000-0000-000015020000}"/>
    <cellStyle name="20% - Énfasis3 5 11" xfId="537" xr:uid="{00000000-0005-0000-0000-000016020000}"/>
    <cellStyle name="20% - Énfasis3 5 12" xfId="538" xr:uid="{00000000-0005-0000-0000-000017020000}"/>
    <cellStyle name="20% - Énfasis3 5 2" xfId="539" xr:uid="{00000000-0005-0000-0000-000018020000}"/>
    <cellStyle name="20% - Énfasis3 5 3" xfId="540" xr:uid="{00000000-0005-0000-0000-000019020000}"/>
    <cellStyle name="20% - Énfasis3 5 4" xfId="541" xr:uid="{00000000-0005-0000-0000-00001A020000}"/>
    <cellStyle name="20% - Énfasis3 5 5" xfId="542" xr:uid="{00000000-0005-0000-0000-00001B020000}"/>
    <cellStyle name="20% - Énfasis3 5 6" xfId="543" xr:uid="{00000000-0005-0000-0000-00001C020000}"/>
    <cellStyle name="20% - Énfasis3 5 7" xfId="544" xr:uid="{00000000-0005-0000-0000-00001D020000}"/>
    <cellStyle name="20% - Énfasis3 5 8" xfId="545" xr:uid="{00000000-0005-0000-0000-00001E020000}"/>
    <cellStyle name="20% - Énfasis3 5 9" xfId="546" xr:uid="{00000000-0005-0000-0000-00001F020000}"/>
    <cellStyle name="20% - Énfasis3 50" xfId="547" xr:uid="{00000000-0005-0000-0000-000020020000}"/>
    <cellStyle name="20% - Énfasis3 50 2" xfId="548" xr:uid="{00000000-0005-0000-0000-000021020000}"/>
    <cellStyle name="20% - Énfasis3 51" xfId="549" xr:uid="{00000000-0005-0000-0000-000022020000}"/>
    <cellStyle name="20% - Énfasis3 51 2" xfId="550" xr:uid="{00000000-0005-0000-0000-000023020000}"/>
    <cellStyle name="20% - Énfasis3 52" xfId="551" xr:uid="{00000000-0005-0000-0000-000024020000}"/>
    <cellStyle name="20% - Énfasis3 52 2" xfId="552" xr:uid="{00000000-0005-0000-0000-000025020000}"/>
    <cellStyle name="20% - Énfasis3 53" xfId="553" xr:uid="{00000000-0005-0000-0000-000026020000}"/>
    <cellStyle name="20% - Énfasis3 53 2" xfId="554" xr:uid="{00000000-0005-0000-0000-000027020000}"/>
    <cellStyle name="20% - Énfasis3 54" xfId="555" xr:uid="{00000000-0005-0000-0000-000028020000}"/>
    <cellStyle name="20% - Énfasis3 54 2" xfId="556" xr:uid="{00000000-0005-0000-0000-000029020000}"/>
    <cellStyle name="20% - Énfasis3 55" xfId="557" xr:uid="{00000000-0005-0000-0000-00002A020000}"/>
    <cellStyle name="20% - Énfasis3 55 2" xfId="558" xr:uid="{00000000-0005-0000-0000-00002B020000}"/>
    <cellStyle name="20% - Énfasis3 56" xfId="559" xr:uid="{00000000-0005-0000-0000-00002C020000}"/>
    <cellStyle name="20% - Énfasis3 56 2" xfId="560" xr:uid="{00000000-0005-0000-0000-00002D020000}"/>
    <cellStyle name="20% - Énfasis3 57" xfId="561" xr:uid="{00000000-0005-0000-0000-00002E020000}"/>
    <cellStyle name="20% - Énfasis3 57 2" xfId="562" xr:uid="{00000000-0005-0000-0000-00002F020000}"/>
    <cellStyle name="20% - Énfasis3 58" xfId="563" xr:uid="{00000000-0005-0000-0000-000030020000}"/>
    <cellStyle name="20% - Énfasis3 58 2" xfId="564" xr:uid="{00000000-0005-0000-0000-000031020000}"/>
    <cellStyle name="20% - Énfasis3 59" xfId="565" xr:uid="{00000000-0005-0000-0000-000032020000}"/>
    <cellStyle name="20% - Énfasis3 59 2" xfId="566" xr:uid="{00000000-0005-0000-0000-000033020000}"/>
    <cellStyle name="20% - Énfasis3 6" xfId="567" xr:uid="{00000000-0005-0000-0000-000034020000}"/>
    <cellStyle name="20% - Énfasis3 6 2" xfId="568" xr:uid="{00000000-0005-0000-0000-000035020000}"/>
    <cellStyle name="20% - Énfasis3 60" xfId="569" xr:uid="{00000000-0005-0000-0000-000036020000}"/>
    <cellStyle name="20% - Énfasis3 60 2" xfId="570" xr:uid="{00000000-0005-0000-0000-000037020000}"/>
    <cellStyle name="20% - Énfasis3 61" xfId="571" xr:uid="{00000000-0005-0000-0000-000038020000}"/>
    <cellStyle name="20% - Énfasis3 61 2" xfId="572" xr:uid="{00000000-0005-0000-0000-000039020000}"/>
    <cellStyle name="20% - Énfasis3 62" xfId="573" xr:uid="{00000000-0005-0000-0000-00003A020000}"/>
    <cellStyle name="20% - Énfasis3 62 2" xfId="574" xr:uid="{00000000-0005-0000-0000-00003B020000}"/>
    <cellStyle name="20% - Énfasis3 63" xfId="575" xr:uid="{00000000-0005-0000-0000-00003C020000}"/>
    <cellStyle name="20% - Énfasis3 63 2" xfId="576" xr:uid="{00000000-0005-0000-0000-00003D020000}"/>
    <cellStyle name="20% - Énfasis3 64" xfId="577" xr:uid="{00000000-0005-0000-0000-00003E020000}"/>
    <cellStyle name="20% - Énfasis3 64 2" xfId="578" xr:uid="{00000000-0005-0000-0000-00003F020000}"/>
    <cellStyle name="20% - Énfasis3 65" xfId="579" xr:uid="{00000000-0005-0000-0000-000040020000}"/>
    <cellStyle name="20% - Énfasis3 65 2" xfId="580" xr:uid="{00000000-0005-0000-0000-000041020000}"/>
    <cellStyle name="20% - Énfasis3 66" xfId="581" xr:uid="{00000000-0005-0000-0000-000042020000}"/>
    <cellStyle name="20% - Énfasis3 66 2" xfId="582" xr:uid="{00000000-0005-0000-0000-000043020000}"/>
    <cellStyle name="20% - Énfasis3 67" xfId="583" xr:uid="{00000000-0005-0000-0000-000044020000}"/>
    <cellStyle name="20% - Énfasis3 67 2" xfId="584" xr:uid="{00000000-0005-0000-0000-000045020000}"/>
    <cellStyle name="20% - Énfasis3 68" xfId="585" xr:uid="{00000000-0005-0000-0000-000046020000}"/>
    <cellStyle name="20% - Énfasis3 68 2" xfId="586" xr:uid="{00000000-0005-0000-0000-000047020000}"/>
    <cellStyle name="20% - Énfasis3 69" xfId="587" xr:uid="{00000000-0005-0000-0000-000048020000}"/>
    <cellStyle name="20% - Énfasis3 69 2" xfId="588" xr:uid="{00000000-0005-0000-0000-000049020000}"/>
    <cellStyle name="20% - Énfasis3 7" xfId="589" xr:uid="{00000000-0005-0000-0000-00004A020000}"/>
    <cellStyle name="20% - Énfasis3 7 2" xfId="590" xr:uid="{00000000-0005-0000-0000-00004B020000}"/>
    <cellStyle name="20% - Énfasis3 70" xfId="591" xr:uid="{00000000-0005-0000-0000-00004C020000}"/>
    <cellStyle name="20% - Énfasis3 70 2" xfId="592" xr:uid="{00000000-0005-0000-0000-00004D020000}"/>
    <cellStyle name="20% - Énfasis3 71" xfId="593" xr:uid="{00000000-0005-0000-0000-00004E020000}"/>
    <cellStyle name="20% - Énfasis3 71 2" xfId="594" xr:uid="{00000000-0005-0000-0000-00004F020000}"/>
    <cellStyle name="20% - Énfasis3 72" xfId="595" xr:uid="{00000000-0005-0000-0000-000050020000}"/>
    <cellStyle name="20% - Énfasis3 72 2" xfId="596" xr:uid="{00000000-0005-0000-0000-000051020000}"/>
    <cellStyle name="20% - Énfasis3 73" xfId="597" xr:uid="{00000000-0005-0000-0000-000052020000}"/>
    <cellStyle name="20% - Énfasis3 73 2" xfId="598" xr:uid="{00000000-0005-0000-0000-000053020000}"/>
    <cellStyle name="20% - Énfasis3 74" xfId="599" xr:uid="{00000000-0005-0000-0000-000054020000}"/>
    <cellStyle name="20% - Énfasis3 74 2" xfId="600" xr:uid="{00000000-0005-0000-0000-000055020000}"/>
    <cellStyle name="20% - Énfasis3 75" xfId="601" xr:uid="{00000000-0005-0000-0000-000056020000}"/>
    <cellStyle name="20% - Énfasis3 75 2" xfId="602" xr:uid="{00000000-0005-0000-0000-000057020000}"/>
    <cellStyle name="20% - Énfasis3 8" xfId="603" xr:uid="{00000000-0005-0000-0000-000058020000}"/>
    <cellStyle name="20% - Énfasis3 8 2" xfId="604" xr:uid="{00000000-0005-0000-0000-000059020000}"/>
    <cellStyle name="20% - Énfasis3 9" xfId="605" xr:uid="{00000000-0005-0000-0000-00005A020000}"/>
    <cellStyle name="20% - Énfasis3 9 2" xfId="606" xr:uid="{00000000-0005-0000-0000-00005B020000}"/>
    <cellStyle name="20% - Énfasis4 10" xfId="607" xr:uid="{00000000-0005-0000-0000-00005C020000}"/>
    <cellStyle name="20% - Énfasis4 10 2" xfId="608" xr:uid="{00000000-0005-0000-0000-00005D020000}"/>
    <cellStyle name="20% - Énfasis4 11" xfId="609" xr:uid="{00000000-0005-0000-0000-00005E020000}"/>
    <cellStyle name="20% - Énfasis4 11 2" xfId="610" xr:uid="{00000000-0005-0000-0000-00005F020000}"/>
    <cellStyle name="20% - Énfasis4 12" xfId="611" xr:uid="{00000000-0005-0000-0000-000060020000}"/>
    <cellStyle name="20% - Énfasis4 12 2" xfId="612" xr:uid="{00000000-0005-0000-0000-000061020000}"/>
    <cellStyle name="20% - Énfasis4 13" xfId="613" xr:uid="{00000000-0005-0000-0000-000062020000}"/>
    <cellStyle name="20% - Énfasis4 13 2" xfId="614" xr:uid="{00000000-0005-0000-0000-000063020000}"/>
    <cellStyle name="20% - Énfasis4 14" xfId="615" xr:uid="{00000000-0005-0000-0000-000064020000}"/>
    <cellStyle name="20% - Énfasis4 14 2" xfId="616" xr:uid="{00000000-0005-0000-0000-000065020000}"/>
    <cellStyle name="20% - Énfasis4 15" xfId="617" xr:uid="{00000000-0005-0000-0000-000066020000}"/>
    <cellStyle name="20% - Énfasis4 15 2" xfId="618" xr:uid="{00000000-0005-0000-0000-000067020000}"/>
    <cellStyle name="20% - Énfasis4 16" xfId="619" xr:uid="{00000000-0005-0000-0000-000068020000}"/>
    <cellStyle name="20% - Énfasis4 16 2" xfId="620" xr:uid="{00000000-0005-0000-0000-000069020000}"/>
    <cellStyle name="20% - Énfasis4 17" xfId="621" xr:uid="{00000000-0005-0000-0000-00006A020000}"/>
    <cellStyle name="20% - Énfasis4 17 2" xfId="622" xr:uid="{00000000-0005-0000-0000-00006B020000}"/>
    <cellStyle name="20% - Énfasis4 18" xfId="623" xr:uid="{00000000-0005-0000-0000-00006C020000}"/>
    <cellStyle name="20% - Énfasis4 18 2" xfId="624" xr:uid="{00000000-0005-0000-0000-00006D020000}"/>
    <cellStyle name="20% - Énfasis4 19" xfId="625" xr:uid="{00000000-0005-0000-0000-00006E020000}"/>
    <cellStyle name="20% - Énfasis4 19 2" xfId="626" xr:uid="{00000000-0005-0000-0000-00006F020000}"/>
    <cellStyle name="20% - Énfasis4 2" xfId="627" xr:uid="{00000000-0005-0000-0000-000070020000}"/>
    <cellStyle name="20% - Énfasis4 2 10" xfId="628" xr:uid="{00000000-0005-0000-0000-000071020000}"/>
    <cellStyle name="20% - Énfasis4 2 11" xfId="629" xr:uid="{00000000-0005-0000-0000-000072020000}"/>
    <cellStyle name="20% - Énfasis4 2 12" xfId="630" xr:uid="{00000000-0005-0000-0000-000073020000}"/>
    <cellStyle name="20% - Énfasis4 2 13" xfId="631" xr:uid="{00000000-0005-0000-0000-000074020000}"/>
    <cellStyle name="20% - Énfasis4 2 2" xfId="632" xr:uid="{00000000-0005-0000-0000-000075020000}"/>
    <cellStyle name="20% - Énfasis4 2 2 2" xfId="633" xr:uid="{00000000-0005-0000-0000-000076020000}"/>
    <cellStyle name="20% - Énfasis4 2 3" xfId="634" xr:uid="{00000000-0005-0000-0000-000077020000}"/>
    <cellStyle name="20% - Énfasis4 2 4" xfId="635" xr:uid="{00000000-0005-0000-0000-000078020000}"/>
    <cellStyle name="20% - Énfasis4 2 5" xfId="636" xr:uid="{00000000-0005-0000-0000-000079020000}"/>
    <cellStyle name="20% - Énfasis4 2 6" xfId="637" xr:uid="{00000000-0005-0000-0000-00007A020000}"/>
    <cellStyle name="20% - Énfasis4 2 7" xfId="638" xr:uid="{00000000-0005-0000-0000-00007B020000}"/>
    <cellStyle name="20% - Énfasis4 2 8" xfId="639" xr:uid="{00000000-0005-0000-0000-00007C020000}"/>
    <cellStyle name="20% - Énfasis4 2 9" xfId="640" xr:uid="{00000000-0005-0000-0000-00007D020000}"/>
    <cellStyle name="20% - Énfasis4 20" xfId="641" xr:uid="{00000000-0005-0000-0000-00007E020000}"/>
    <cellStyle name="20% - Énfasis4 20 2" xfId="642" xr:uid="{00000000-0005-0000-0000-00007F020000}"/>
    <cellStyle name="20% - Énfasis4 21" xfId="643" xr:uid="{00000000-0005-0000-0000-000080020000}"/>
    <cellStyle name="20% - Énfasis4 21 2" xfId="644" xr:uid="{00000000-0005-0000-0000-000081020000}"/>
    <cellStyle name="20% - Énfasis4 22" xfId="645" xr:uid="{00000000-0005-0000-0000-000082020000}"/>
    <cellStyle name="20% - Énfasis4 22 2" xfId="646" xr:uid="{00000000-0005-0000-0000-000083020000}"/>
    <cellStyle name="20% - Énfasis4 23" xfId="647" xr:uid="{00000000-0005-0000-0000-000084020000}"/>
    <cellStyle name="20% - Énfasis4 23 2" xfId="648" xr:uid="{00000000-0005-0000-0000-000085020000}"/>
    <cellStyle name="20% - Énfasis4 24" xfId="649" xr:uid="{00000000-0005-0000-0000-000086020000}"/>
    <cellStyle name="20% - Énfasis4 24 2" xfId="650" xr:uid="{00000000-0005-0000-0000-000087020000}"/>
    <cellStyle name="20% - Énfasis4 25" xfId="651" xr:uid="{00000000-0005-0000-0000-000088020000}"/>
    <cellStyle name="20% - Énfasis4 25 2" xfId="652" xr:uid="{00000000-0005-0000-0000-000089020000}"/>
    <cellStyle name="20% - Énfasis4 26" xfId="653" xr:uid="{00000000-0005-0000-0000-00008A020000}"/>
    <cellStyle name="20% - Énfasis4 26 2" xfId="654" xr:uid="{00000000-0005-0000-0000-00008B020000}"/>
    <cellStyle name="20% - Énfasis4 27" xfId="655" xr:uid="{00000000-0005-0000-0000-00008C020000}"/>
    <cellStyle name="20% - Énfasis4 27 2" xfId="656" xr:uid="{00000000-0005-0000-0000-00008D020000}"/>
    <cellStyle name="20% - Énfasis4 28" xfId="657" xr:uid="{00000000-0005-0000-0000-00008E020000}"/>
    <cellStyle name="20% - Énfasis4 28 2" xfId="658" xr:uid="{00000000-0005-0000-0000-00008F020000}"/>
    <cellStyle name="20% - Énfasis4 29" xfId="659" xr:uid="{00000000-0005-0000-0000-000090020000}"/>
    <cellStyle name="20% - Énfasis4 29 2" xfId="660" xr:uid="{00000000-0005-0000-0000-000091020000}"/>
    <cellStyle name="20% - Énfasis4 3" xfId="661" xr:uid="{00000000-0005-0000-0000-000092020000}"/>
    <cellStyle name="20% - Énfasis4 3 10" xfId="662" xr:uid="{00000000-0005-0000-0000-000093020000}"/>
    <cellStyle name="20% - Énfasis4 3 11" xfId="663" xr:uid="{00000000-0005-0000-0000-000094020000}"/>
    <cellStyle name="20% - Énfasis4 3 12" xfId="664" xr:uid="{00000000-0005-0000-0000-000095020000}"/>
    <cellStyle name="20% - Énfasis4 3 13" xfId="665" xr:uid="{00000000-0005-0000-0000-000096020000}"/>
    <cellStyle name="20% - Énfasis4 3 2" xfId="666" xr:uid="{00000000-0005-0000-0000-000097020000}"/>
    <cellStyle name="20% - Énfasis4 3 3" xfId="667" xr:uid="{00000000-0005-0000-0000-000098020000}"/>
    <cellStyle name="20% - Énfasis4 3 4" xfId="668" xr:uid="{00000000-0005-0000-0000-000099020000}"/>
    <cellStyle name="20% - Énfasis4 3 5" xfId="669" xr:uid="{00000000-0005-0000-0000-00009A020000}"/>
    <cellStyle name="20% - Énfasis4 3 6" xfId="670" xr:uid="{00000000-0005-0000-0000-00009B020000}"/>
    <cellStyle name="20% - Énfasis4 3 7" xfId="671" xr:uid="{00000000-0005-0000-0000-00009C020000}"/>
    <cellStyle name="20% - Énfasis4 3 8" xfId="672" xr:uid="{00000000-0005-0000-0000-00009D020000}"/>
    <cellStyle name="20% - Énfasis4 3 9" xfId="673" xr:uid="{00000000-0005-0000-0000-00009E020000}"/>
    <cellStyle name="20% - Énfasis4 30" xfId="674" xr:uid="{00000000-0005-0000-0000-00009F020000}"/>
    <cellStyle name="20% - Énfasis4 30 2" xfId="675" xr:uid="{00000000-0005-0000-0000-0000A0020000}"/>
    <cellStyle name="20% - Énfasis4 31" xfId="676" xr:uid="{00000000-0005-0000-0000-0000A1020000}"/>
    <cellStyle name="20% - Énfasis4 31 2" xfId="677" xr:uid="{00000000-0005-0000-0000-0000A2020000}"/>
    <cellStyle name="20% - Énfasis4 32" xfId="678" xr:uid="{00000000-0005-0000-0000-0000A3020000}"/>
    <cellStyle name="20% - Énfasis4 32 2" xfId="679" xr:uid="{00000000-0005-0000-0000-0000A4020000}"/>
    <cellStyle name="20% - Énfasis4 33" xfId="680" xr:uid="{00000000-0005-0000-0000-0000A5020000}"/>
    <cellStyle name="20% - Énfasis4 33 2" xfId="681" xr:uid="{00000000-0005-0000-0000-0000A6020000}"/>
    <cellStyle name="20% - Énfasis4 34" xfId="682" xr:uid="{00000000-0005-0000-0000-0000A7020000}"/>
    <cellStyle name="20% - Énfasis4 34 2" xfId="683" xr:uid="{00000000-0005-0000-0000-0000A8020000}"/>
    <cellStyle name="20% - Énfasis4 35" xfId="684" xr:uid="{00000000-0005-0000-0000-0000A9020000}"/>
    <cellStyle name="20% - Énfasis4 35 2" xfId="685" xr:uid="{00000000-0005-0000-0000-0000AA020000}"/>
    <cellStyle name="20% - Énfasis4 36" xfId="686" xr:uid="{00000000-0005-0000-0000-0000AB020000}"/>
    <cellStyle name="20% - Énfasis4 36 2" xfId="687" xr:uid="{00000000-0005-0000-0000-0000AC020000}"/>
    <cellStyle name="20% - Énfasis4 37" xfId="688" xr:uid="{00000000-0005-0000-0000-0000AD020000}"/>
    <cellStyle name="20% - Énfasis4 37 2" xfId="689" xr:uid="{00000000-0005-0000-0000-0000AE020000}"/>
    <cellStyle name="20% - Énfasis4 38" xfId="690" xr:uid="{00000000-0005-0000-0000-0000AF020000}"/>
    <cellStyle name="20% - Énfasis4 38 2" xfId="691" xr:uid="{00000000-0005-0000-0000-0000B0020000}"/>
    <cellStyle name="20% - Énfasis4 39" xfId="692" xr:uid="{00000000-0005-0000-0000-0000B1020000}"/>
    <cellStyle name="20% - Énfasis4 39 2" xfId="693" xr:uid="{00000000-0005-0000-0000-0000B2020000}"/>
    <cellStyle name="20% - Énfasis4 4" xfId="694" xr:uid="{00000000-0005-0000-0000-0000B3020000}"/>
    <cellStyle name="20% - Énfasis4 4 10" xfId="695" xr:uid="{00000000-0005-0000-0000-0000B4020000}"/>
    <cellStyle name="20% - Énfasis4 4 11" xfId="696" xr:uid="{00000000-0005-0000-0000-0000B5020000}"/>
    <cellStyle name="20% - Énfasis4 4 12" xfId="697" xr:uid="{00000000-0005-0000-0000-0000B6020000}"/>
    <cellStyle name="20% - Énfasis4 4 13" xfId="698" xr:uid="{00000000-0005-0000-0000-0000B7020000}"/>
    <cellStyle name="20% - Énfasis4 4 2" xfId="699" xr:uid="{00000000-0005-0000-0000-0000B8020000}"/>
    <cellStyle name="20% - Énfasis4 4 3" xfId="700" xr:uid="{00000000-0005-0000-0000-0000B9020000}"/>
    <cellStyle name="20% - Énfasis4 4 4" xfId="701" xr:uid="{00000000-0005-0000-0000-0000BA020000}"/>
    <cellStyle name="20% - Énfasis4 4 5" xfId="702" xr:uid="{00000000-0005-0000-0000-0000BB020000}"/>
    <cellStyle name="20% - Énfasis4 4 6" xfId="703" xr:uid="{00000000-0005-0000-0000-0000BC020000}"/>
    <cellStyle name="20% - Énfasis4 4 7" xfId="704" xr:uid="{00000000-0005-0000-0000-0000BD020000}"/>
    <cellStyle name="20% - Énfasis4 4 8" xfId="705" xr:uid="{00000000-0005-0000-0000-0000BE020000}"/>
    <cellStyle name="20% - Énfasis4 4 9" xfId="706" xr:uid="{00000000-0005-0000-0000-0000BF020000}"/>
    <cellStyle name="20% - Énfasis4 40" xfId="707" xr:uid="{00000000-0005-0000-0000-0000C0020000}"/>
    <cellStyle name="20% - Énfasis4 40 2" xfId="708" xr:uid="{00000000-0005-0000-0000-0000C1020000}"/>
    <cellStyle name="20% - Énfasis4 41" xfId="709" xr:uid="{00000000-0005-0000-0000-0000C2020000}"/>
    <cellStyle name="20% - Énfasis4 41 2" xfId="710" xr:uid="{00000000-0005-0000-0000-0000C3020000}"/>
    <cellStyle name="20% - Énfasis4 42" xfId="711" xr:uid="{00000000-0005-0000-0000-0000C4020000}"/>
    <cellStyle name="20% - Énfasis4 42 2" xfId="712" xr:uid="{00000000-0005-0000-0000-0000C5020000}"/>
    <cellStyle name="20% - Énfasis4 43" xfId="713" xr:uid="{00000000-0005-0000-0000-0000C6020000}"/>
    <cellStyle name="20% - Énfasis4 43 2" xfId="714" xr:uid="{00000000-0005-0000-0000-0000C7020000}"/>
    <cellStyle name="20% - Énfasis4 44" xfId="715" xr:uid="{00000000-0005-0000-0000-0000C8020000}"/>
    <cellStyle name="20% - Énfasis4 44 2" xfId="716" xr:uid="{00000000-0005-0000-0000-0000C9020000}"/>
    <cellStyle name="20% - Énfasis4 45" xfId="717" xr:uid="{00000000-0005-0000-0000-0000CA020000}"/>
    <cellStyle name="20% - Énfasis4 45 2" xfId="718" xr:uid="{00000000-0005-0000-0000-0000CB020000}"/>
    <cellStyle name="20% - Énfasis4 46" xfId="719" xr:uid="{00000000-0005-0000-0000-0000CC020000}"/>
    <cellStyle name="20% - Énfasis4 46 2" xfId="720" xr:uid="{00000000-0005-0000-0000-0000CD020000}"/>
    <cellStyle name="20% - Énfasis4 47" xfId="721" xr:uid="{00000000-0005-0000-0000-0000CE020000}"/>
    <cellStyle name="20% - Énfasis4 47 2" xfId="722" xr:uid="{00000000-0005-0000-0000-0000CF020000}"/>
    <cellStyle name="20% - Énfasis4 48" xfId="723" xr:uid="{00000000-0005-0000-0000-0000D0020000}"/>
    <cellStyle name="20% - Énfasis4 48 2" xfId="724" xr:uid="{00000000-0005-0000-0000-0000D1020000}"/>
    <cellStyle name="20% - Énfasis4 49" xfId="725" xr:uid="{00000000-0005-0000-0000-0000D2020000}"/>
    <cellStyle name="20% - Énfasis4 49 2" xfId="726" xr:uid="{00000000-0005-0000-0000-0000D3020000}"/>
    <cellStyle name="20% - Énfasis4 5" xfId="727" xr:uid="{00000000-0005-0000-0000-0000D4020000}"/>
    <cellStyle name="20% - Énfasis4 5 10" xfId="728" xr:uid="{00000000-0005-0000-0000-0000D5020000}"/>
    <cellStyle name="20% - Énfasis4 5 11" xfId="729" xr:uid="{00000000-0005-0000-0000-0000D6020000}"/>
    <cellStyle name="20% - Énfasis4 5 12" xfId="730" xr:uid="{00000000-0005-0000-0000-0000D7020000}"/>
    <cellStyle name="20% - Énfasis4 5 2" xfId="731" xr:uid="{00000000-0005-0000-0000-0000D8020000}"/>
    <cellStyle name="20% - Énfasis4 5 3" xfId="732" xr:uid="{00000000-0005-0000-0000-0000D9020000}"/>
    <cellStyle name="20% - Énfasis4 5 4" xfId="733" xr:uid="{00000000-0005-0000-0000-0000DA020000}"/>
    <cellStyle name="20% - Énfasis4 5 5" xfId="734" xr:uid="{00000000-0005-0000-0000-0000DB020000}"/>
    <cellStyle name="20% - Énfasis4 5 6" xfId="735" xr:uid="{00000000-0005-0000-0000-0000DC020000}"/>
    <cellStyle name="20% - Énfasis4 5 7" xfId="736" xr:uid="{00000000-0005-0000-0000-0000DD020000}"/>
    <cellStyle name="20% - Énfasis4 5 8" xfId="737" xr:uid="{00000000-0005-0000-0000-0000DE020000}"/>
    <cellStyle name="20% - Énfasis4 5 9" xfId="738" xr:uid="{00000000-0005-0000-0000-0000DF020000}"/>
    <cellStyle name="20% - Énfasis4 50" xfId="739" xr:uid="{00000000-0005-0000-0000-0000E0020000}"/>
    <cellStyle name="20% - Énfasis4 50 2" xfId="740" xr:uid="{00000000-0005-0000-0000-0000E1020000}"/>
    <cellStyle name="20% - Énfasis4 51" xfId="741" xr:uid="{00000000-0005-0000-0000-0000E2020000}"/>
    <cellStyle name="20% - Énfasis4 51 2" xfId="742" xr:uid="{00000000-0005-0000-0000-0000E3020000}"/>
    <cellStyle name="20% - Énfasis4 52" xfId="743" xr:uid="{00000000-0005-0000-0000-0000E4020000}"/>
    <cellStyle name="20% - Énfasis4 52 2" xfId="744" xr:uid="{00000000-0005-0000-0000-0000E5020000}"/>
    <cellStyle name="20% - Énfasis4 53" xfId="745" xr:uid="{00000000-0005-0000-0000-0000E6020000}"/>
    <cellStyle name="20% - Énfasis4 53 2" xfId="746" xr:uid="{00000000-0005-0000-0000-0000E7020000}"/>
    <cellStyle name="20% - Énfasis4 54" xfId="747" xr:uid="{00000000-0005-0000-0000-0000E8020000}"/>
    <cellStyle name="20% - Énfasis4 54 2" xfId="748" xr:uid="{00000000-0005-0000-0000-0000E9020000}"/>
    <cellStyle name="20% - Énfasis4 55" xfId="749" xr:uid="{00000000-0005-0000-0000-0000EA020000}"/>
    <cellStyle name="20% - Énfasis4 55 2" xfId="750" xr:uid="{00000000-0005-0000-0000-0000EB020000}"/>
    <cellStyle name="20% - Énfasis4 56" xfId="751" xr:uid="{00000000-0005-0000-0000-0000EC020000}"/>
    <cellStyle name="20% - Énfasis4 56 2" xfId="752" xr:uid="{00000000-0005-0000-0000-0000ED020000}"/>
    <cellStyle name="20% - Énfasis4 57" xfId="753" xr:uid="{00000000-0005-0000-0000-0000EE020000}"/>
    <cellStyle name="20% - Énfasis4 57 2" xfId="754" xr:uid="{00000000-0005-0000-0000-0000EF020000}"/>
    <cellStyle name="20% - Énfasis4 58" xfId="755" xr:uid="{00000000-0005-0000-0000-0000F0020000}"/>
    <cellStyle name="20% - Énfasis4 58 2" xfId="756" xr:uid="{00000000-0005-0000-0000-0000F1020000}"/>
    <cellStyle name="20% - Énfasis4 59" xfId="757" xr:uid="{00000000-0005-0000-0000-0000F2020000}"/>
    <cellStyle name="20% - Énfasis4 59 2" xfId="758" xr:uid="{00000000-0005-0000-0000-0000F3020000}"/>
    <cellStyle name="20% - Énfasis4 6" xfId="759" xr:uid="{00000000-0005-0000-0000-0000F4020000}"/>
    <cellStyle name="20% - Énfasis4 6 2" xfId="760" xr:uid="{00000000-0005-0000-0000-0000F5020000}"/>
    <cellStyle name="20% - Énfasis4 60" xfId="761" xr:uid="{00000000-0005-0000-0000-0000F6020000}"/>
    <cellStyle name="20% - Énfasis4 60 2" xfId="762" xr:uid="{00000000-0005-0000-0000-0000F7020000}"/>
    <cellStyle name="20% - Énfasis4 61" xfId="763" xr:uid="{00000000-0005-0000-0000-0000F8020000}"/>
    <cellStyle name="20% - Énfasis4 61 2" xfId="764" xr:uid="{00000000-0005-0000-0000-0000F9020000}"/>
    <cellStyle name="20% - Énfasis4 62" xfId="765" xr:uid="{00000000-0005-0000-0000-0000FA020000}"/>
    <cellStyle name="20% - Énfasis4 62 2" xfId="766" xr:uid="{00000000-0005-0000-0000-0000FB020000}"/>
    <cellStyle name="20% - Énfasis4 63" xfId="767" xr:uid="{00000000-0005-0000-0000-0000FC020000}"/>
    <cellStyle name="20% - Énfasis4 63 2" xfId="768" xr:uid="{00000000-0005-0000-0000-0000FD020000}"/>
    <cellStyle name="20% - Énfasis4 64" xfId="769" xr:uid="{00000000-0005-0000-0000-0000FE020000}"/>
    <cellStyle name="20% - Énfasis4 64 2" xfId="770" xr:uid="{00000000-0005-0000-0000-0000FF020000}"/>
    <cellStyle name="20% - Énfasis4 65" xfId="771" xr:uid="{00000000-0005-0000-0000-000000030000}"/>
    <cellStyle name="20% - Énfasis4 65 2" xfId="772" xr:uid="{00000000-0005-0000-0000-000001030000}"/>
    <cellStyle name="20% - Énfasis4 66" xfId="773" xr:uid="{00000000-0005-0000-0000-000002030000}"/>
    <cellStyle name="20% - Énfasis4 66 2" xfId="774" xr:uid="{00000000-0005-0000-0000-000003030000}"/>
    <cellStyle name="20% - Énfasis4 67" xfId="775" xr:uid="{00000000-0005-0000-0000-000004030000}"/>
    <cellStyle name="20% - Énfasis4 67 2" xfId="776" xr:uid="{00000000-0005-0000-0000-000005030000}"/>
    <cellStyle name="20% - Énfasis4 68" xfId="777" xr:uid="{00000000-0005-0000-0000-000006030000}"/>
    <cellStyle name="20% - Énfasis4 68 2" xfId="778" xr:uid="{00000000-0005-0000-0000-000007030000}"/>
    <cellStyle name="20% - Énfasis4 69" xfId="779" xr:uid="{00000000-0005-0000-0000-000008030000}"/>
    <cellStyle name="20% - Énfasis4 69 2" xfId="780" xr:uid="{00000000-0005-0000-0000-000009030000}"/>
    <cellStyle name="20% - Énfasis4 7" xfId="781" xr:uid="{00000000-0005-0000-0000-00000A030000}"/>
    <cellStyle name="20% - Énfasis4 7 2" xfId="782" xr:uid="{00000000-0005-0000-0000-00000B030000}"/>
    <cellStyle name="20% - Énfasis4 70" xfId="783" xr:uid="{00000000-0005-0000-0000-00000C030000}"/>
    <cellStyle name="20% - Énfasis4 70 2" xfId="784" xr:uid="{00000000-0005-0000-0000-00000D030000}"/>
    <cellStyle name="20% - Énfasis4 71" xfId="785" xr:uid="{00000000-0005-0000-0000-00000E030000}"/>
    <cellStyle name="20% - Énfasis4 71 2" xfId="786" xr:uid="{00000000-0005-0000-0000-00000F030000}"/>
    <cellStyle name="20% - Énfasis4 72" xfId="787" xr:uid="{00000000-0005-0000-0000-000010030000}"/>
    <cellStyle name="20% - Énfasis4 72 2" xfId="788" xr:uid="{00000000-0005-0000-0000-000011030000}"/>
    <cellStyle name="20% - Énfasis4 73" xfId="789" xr:uid="{00000000-0005-0000-0000-000012030000}"/>
    <cellStyle name="20% - Énfasis4 73 2" xfId="790" xr:uid="{00000000-0005-0000-0000-000013030000}"/>
    <cellStyle name="20% - Énfasis4 74" xfId="791" xr:uid="{00000000-0005-0000-0000-000014030000}"/>
    <cellStyle name="20% - Énfasis4 74 2" xfId="792" xr:uid="{00000000-0005-0000-0000-000015030000}"/>
    <cellStyle name="20% - Énfasis4 75" xfId="793" xr:uid="{00000000-0005-0000-0000-000016030000}"/>
    <cellStyle name="20% - Énfasis4 75 2" xfId="794" xr:uid="{00000000-0005-0000-0000-000017030000}"/>
    <cellStyle name="20% - Énfasis4 8" xfId="795" xr:uid="{00000000-0005-0000-0000-000018030000}"/>
    <cellStyle name="20% - Énfasis4 8 2" xfId="796" xr:uid="{00000000-0005-0000-0000-000019030000}"/>
    <cellStyle name="20% - Énfasis4 9" xfId="797" xr:uid="{00000000-0005-0000-0000-00001A030000}"/>
    <cellStyle name="20% - Énfasis4 9 2" xfId="798" xr:uid="{00000000-0005-0000-0000-00001B030000}"/>
    <cellStyle name="20% - Énfasis5 10" xfId="799" xr:uid="{00000000-0005-0000-0000-00001C030000}"/>
    <cellStyle name="20% - Énfasis5 10 2" xfId="800" xr:uid="{00000000-0005-0000-0000-00001D030000}"/>
    <cellStyle name="20% - Énfasis5 11" xfId="801" xr:uid="{00000000-0005-0000-0000-00001E030000}"/>
    <cellStyle name="20% - Énfasis5 11 2" xfId="802" xr:uid="{00000000-0005-0000-0000-00001F030000}"/>
    <cellStyle name="20% - Énfasis5 12" xfId="803" xr:uid="{00000000-0005-0000-0000-000020030000}"/>
    <cellStyle name="20% - Énfasis5 12 2" xfId="804" xr:uid="{00000000-0005-0000-0000-000021030000}"/>
    <cellStyle name="20% - Énfasis5 13" xfId="805" xr:uid="{00000000-0005-0000-0000-000022030000}"/>
    <cellStyle name="20% - Énfasis5 13 2" xfId="806" xr:uid="{00000000-0005-0000-0000-000023030000}"/>
    <cellStyle name="20% - Énfasis5 14" xfId="807" xr:uid="{00000000-0005-0000-0000-000024030000}"/>
    <cellStyle name="20% - Énfasis5 14 2" xfId="808" xr:uid="{00000000-0005-0000-0000-000025030000}"/>
    <cellStyle name="20% - Énfasis5 15" xfId="809" xr:uid="{00000000-0005-0000-0000-000026030000}"/>
    <cellStyle name="20% - Énfasis5 15 2" xfId="810" xr:uid="{00000000-0005-0000-0000-000027030000}"/>
    <cellStyle name="20% - Énfasis5 16" xfId="811" xr:uid="{00000000-0005-0000-0000-000028030000}"/>
    <cellStyle name="20% - Énfasis5 16 2" xfId="812" xr:uid="{00000000-0005-0000-0000-000029030000}"/>
    <cellStyle name="20% - Énfasis5 17" xfId="813" xr:uid="{00000000-0005-0000-0000-00002A030000}"/>
    <cellStyle name="20% - Énfasis5 17 2" xfId="814" xr:uid="{00000000-0005-0000-0000-00002B030000}"/>
    <cellStyle name="20% - Énfasis5 18" xfId="815" xr:uid="{00000000-0005-0000-0000-00002C030000}"/>
    <cellStyle name="20% - Énfasis5 18 2" xfId="816" xr:uid="{00000000-0005-0000-0000-00002D030000}"/>
    <cellStyle name="20% - Énfasis5 19" xfId="817" xr:uid="{00000000-0005-0000-0000-00002E030000}"/>
    <cellStyle name="20% - Énfasis5 19 2" xfId="818" xr:uid="{00000000-0005-0000-0000-00002F030000}"/>
    <cellStyle name="20% - Énfasis5 2" xfId="819" xr:uid="{00000000-0005-0000-0000-000030030000}"/>
    <cellStyle name="20% - Énfasis5 2 10" xfId="820" xr:uid="{00000000-0005-0000-0000-000031030000}"/>
    <cellStyle name="20% - Énfasis5 2 11" xfId="821" xr:uid="{00000000-0005-0000-0000-000032030000}"/>
    <cellStyle name="20% - Énfasis5 2 12" xfId="822" xr:uid="{00000000-0005-0000-0000-000033030000}"/>
    <cellStyle name="20% - Énfasis5 2 13" xfId="823" xr:uid="{00000000-0005-0000-0000-000034030000}"/>
    <cellStyle name="20% - Énfasis5 2 2" xfId="824" xr:uid="{00000000-0005-0000-0000-000035030000}"/>
    <cellStyle name="20% - Énfasis5 2 2 2" xfId="825" xr:uid="{00000000-0005-0000-0000-000036030000}"/>
    <cellStyle name="20% - Énfasis5 2 3" xfId="826" xr:uid="{00000000-0005-0000-0000-000037030000}"/>
    <cellStyle name="20% - Énfasis5 2 4" xfId="827" xr:uid="{00000000-0005-0000-0000-000038030000}"/>
    <cellStyle name="20% - Énfasis5 2 5" xfId="828" xr:uid="{00000000-0005-0000-0000-000039030000}"/>
    <cellStyle name="20% - Énfasis5 2 6" xfId="829" xr:uid="{00000000-0005-0000-0000-00003A030000}"/>
    <cellStyle name="20% - Énfasis5 2 7" xfId="830" xr:uid="{00000000-0005-0000-0000-00003B030000}"/>
    <cellStyle name="20% - Énfasis5 2 8" xfId="831" xr:uid="{00000000-0005-0000-0000-00003C030000}"/>
    <cellStyle name="20% - Énfasis5 2 9" xfId="832" xr:uid="{00000000-0005-0000-0000-00003D030000}"/>
    <cellStyle name="20% - Énfasis5 20" xfId="833" xr:uid="{00000000-0005-0000-0000-00003E030000}"/>
    <cellStyle name="20% - Énfasis5 20 2" xfId="834" xr:uid="{00000000-0005-0000-0000-00003F030000}"/>
    <cellStyle name="20% - Énfasis5 21" xfId="835" xr:uid="{00000000-0005-0000-0000-000040030000}"/>
    <cellStyle name="20% - Énfasis5 21 2" xfId="836" xr:uid="{00000000-0005-0000-0000-000041030000}"/>
    <cellStyle name="20% - Énfasis5 22" xfId="837" xr:uid="{00000000-0005-0000-0000-000042030000}"/>
    <cellStyle name="20% - Énfasis5 22 2" xfId="838" xr:uid="{00000000-0005-0000-0000-000043030000}"/>
    <cellStyle name="20% - Énfasis5 23" xfId="839" xr:uid="{00000000-0005-0000-0000-000044030000}"/>
    <cellStyle name="20% - Énfasis5 23 2" xfId="840" xr:uid="{00000000-0005-0000-0000-000045030000}"/>
    <cellStyle name="20% - Énfasis5 24" xfId="841" xr:uid="{00000000-0005-0000-0000-000046030000}"/>
    <cellStyle name="20% - Énfasis5 24 2" xfId="842" xr:uid="{00000000-0005-0000-0000-000047030000}"/>
    <cellStyle name="20% - Énfasis5 25" xfId="843" xr:uid="{00000000-0005-0000-0000-000048030000}"/>
    <cellStyle name="20% - Énfasis5 25 2" xfId="844" xr:uid="{00000000-0005-0000-0000-000049030000}"/>
    <cellStyle name="20% - Énfasis5 26" xfId="845" xr:uid="{00000000-0005-0000-0000-00004A030000}"/>
    <cellStyle name="20% - Énfasis5 26 2" xfId="846" xr:uid="{00000000-0005-0000-0000-00004B030000}"/>
    <cellStyle name="20% - Énfasis5 27" xfId="847" xr:uid="{00000000-0005-0000-0000-00004C030000}"/>
    <cellStyle name="20% - Énfasis5 27 2" xfId="848" xr:uid="{00000000-0005-0000-0000-00004D030000}"/>
    <cellStyle name="20% - Énfasis5 28" xfId="849" xr:uid="{00000000-0005-0000-0000-00004E030000}"/>
    <cellStyle name="20% - Énfasis5 28 2" xfId="850" xr:uid="{00000000-0005-0000-0000-00004F030000}"/>
    <cellStyle name="20% - Énfasis5 29" xfId="851" xr:uid="{00000000-0005-0000-0000-000050030000}"/>
    <cellStyle name="20% - Énfasis5 29 2" xfId="852" xr:uid="{00000000-0005-0000-0000-000051030000}"/>
    <cellStyle name="20% - Énfasis5 3" xfId="853" xr:uid="{00000000-0005-0000-0000-000052030000}"/>
    <cellStyle name="20% - Énfasis5 3 10" xfId="854" xr:uid="{00000000-0005-0000-0000-000053030000}"/>
    <cellStyle name="20% - Énfasis5 3 11" xfId="855" xr:uid="{00000000-0005-0000-0000-000054030000}"/>
    <cellStyle name="20% - Énfasis5 3 12" xfId="856" xr:uid="{00000000-0005-0000-0000-000055030000}"/>
    <cellStyle name="20% - Énfasis5 3 13" xfId="857" xr:uid="{00000000-0005-0000-0000-000056030000}"/>
    <cellStyle name="20% - Énfasis5 3 2" xfId="858" xr:uid="{00000000-0005-0000-0000-000057030000}"/>
    <cellStyle name="20% - Énfasis5 3 3" xfId="859" xr:uid="{00000000-0005-0000-0000-000058030000}"/>
    <cellStyle name="20% - Énfasis5 3 4" xfId="860" xr:uid="{00000000-0005-0000-0000-000059030000}"/>
    <cellStyle name="20% - Énfasis5 3 5" xfId="861" xr:uid="{00000000-0005-0000-0000-00005A030000}"/>
    <cellStyle name="20% - Énfasis5 3 6" xfId="862" xr:uid="{00000000-0005-0000-0000-00005B030000}"/>
    <cellStyle name="20% - Énfasis5 3 7" xfId="863" xr:uid="{00000000-0005-0000-0000-00005C030000}"/>
    <cellStyle name="20% - Énfasis5 3 8" xfId="864" xr:uid="{00000000-0005-0000-0000-00005D030000}"/>
    <cellStyle name="20% - Énfasis5 3 9" xfId="865" xr:uid="{00000000-0005-0000-0000-00005E030000}"/>
    <cellStyle name="20% - Énfasis5 30" xfId="866" xr:uid="{00000000-0005-0000-0000-00005F030000}"/>
    <cellStyle name="20% - Énfasis5 30 2" xfId="867" xr:uid="{00000000-0005-0000-0000-000060030000}"/>
    <cellStyle name="20% - Énfasis5 31" xfId="868" xr:uid="{00000000-0005-0000-0000-000061030000}"/>
    <cellStyle name="20% - Énfasis5 31 2" xfId="869" xr:uid="{00000000-0005-0000-0000-000062030000}"/>
    <cellStyle name="20% - Énfasis5 32" xfId="870" xr:uid="{00000000-0005-0000-0000-000063030000}"/>
    <cellStyle name="20% - Énfasis5 32 2" xfId="871" xr:uid="{00000000-0005-0000-0000-000064030000}"/>
    <cellStyle name="20% - Énfasis5 33" xfId="872" xr:uid="{00000000-0005-0000-0000-000065030000}"/>
    <cellStyle name="20% - Énfasis5 33 2" xfId="873" xr:uid="{00000000-0005-0000-0000-000066030000}"/>
    <cellStyle name="20% - Énfasis5 34" xfId="874" xr:uid="{00000000-0005-0000-0000-000067030000}"/>
    <cellStyle name="20% - Énfasis5 34 2" xfId="875" xr:uid="{00000000-0005-0000-0000-000068030000}"/>
    <cellStyle name="20% - Énfasis5 35" xfId="876" xr:uid="{00000000-0005-0000-0000-000069030000}"/>
    <cellStyle name="20% - Énfasis5 35 2" xfId="877" xr:uid="{00000000-0005-0000-0000-00006A030000}"/>
    <cellStyle name="20% - Énfasis5 36" xfId="878" xr:uid="{00000000-0005-0000-0000-00006B030000}"/>
    <cellStyle name="20% - Énfasis5 36 2" xfId="879" xr:uid="{00000000-0005-0000-0000-00006C030000}"/>
    <cellStyle name="20% - Énfasis5 37" xfId="880" xr:uid="{00000000-0005-0000-0000-00006D030000}"/>
    <cellStyle name="20% - Énfasis5 37 2" xfId="881" xr:uid="{00000000-0005-0000-0000-00006E030000}"/>
    <cellStyle name="20% - Énfasis5 38" xfId="882" xr:uid="{00000000-0005-0000-0000-00006F030000}"/>
    <cellStyle name="20% - Énfasis5 38 2" xfId="883" xr:uid="{00000000-0005-0000-0000-000070030000}"/>
    <cellStyle name="20% - Énfasis5 39" xfId="884" xr:uid="{00000000-0005-0000-0000-000071030000}"/>
    <cellStyle name="20% - Énfasis5 39 2" xfId="885" xr:uid="{00000000-0005-0000-0000-000072030000}"/>
    <cellStyle name="20% - Énfasis5 4" xfId="886" xr:uid="{00000000-0005-0000-0000-000073030000}"/>
    <cellStyle name="20% - Énfasis5 4 10" xfId="887" xr:uid="{00000000-0005-0000-0000-000074030000}"/>
    <cellStyle name="20% - Énfasis5 4 11" xfId="888" xr:uid="{00000000-0005-0000-0000-000075030000}"/>
    <cellStyle name="20% - Énfasis5 4 12" xfId="889" xr:uid="{00000000-0005-0000-0000-000076030000}"/>
    <cellStyle name="20% - Énfasis5 4 13" xfId="890" xr:uid="{00000000-0005-0000-0000-000077030000}"/>
    <cellStyle name="20% - Énfasis5 4 2" xfId="891" xr:uid="{00000000-0005-0000-0000-000078030000}"/>
    <cellStyle name="20% - Énfasis5 4 3" xfId="892" xr:uid="{00000000-0005-0000-0000-000079030000}"/>
    <cellStyle name="20% - Énfasis5 4 4" xfId="893" xr:uid="{00000000-0005-0000-0000-00007A030000}"/>
    <cellStyle name="20% - Énfasis5 4 5" xfId="894" xr:uid="{00000000-0005-0000-0000-00007B030000}"/>
    <cellStyle name="20% - Énfasis5 4 6" xfId="895" xr:uid="{00000000-0005-0000-0000-00007C030000}"/>
    <cellStyle name="20% - Énfasis5 4 7" xfId="896" xr:uid="{00000000-0005-0000-0000-00007D030000}"/>
    <cellStyle name="20% - Énfasis5 4 8" xfId="897" xr:uid="{00000000-0005-0000-0000-00007E030000}"/>
    <cellStyle name="20% - Énfasis5 4 9" xfId="898" xr:uid="{00000000-0005-0000-0000-00007F030000}"/>
    <cellStyle name="20% - Énfasis5 40" xfId="899" xr:uid="{00000000-0005-0000-0000-000080030000}"/>
    <cellStyle name="20% - Énfasis5 40 2" xfId="900" xr:uid="{00000000-0005-0000-0000-000081030000}"/>
    <cellStyle name="20% - Énfasis5 41" xfId="901" xr:uid="{00000000-0005-0000-0000-000082030000}"/>
    <cellStyle name="20% - Énfasis5 41 2" xfId="902" xr:uid="{00000000-0005-0000-0000-000083030000}"/>
    <cellStyle name="20% - Énfasis5 42" xfId="903" xr:uid="{00000000-0005-0000-0000-000084030000}"/>
    <cellStyle name="20% - Énfasis5 42 2" xfId="904" xr:uid="{00000000-0005-0000-0000-000085030000}"/>
    <cellStyle name="20% - Énfasis5 43" xfId="905" xr:uid="{00000000-0005-0000-0000-000086030000}"/>
    <cellStyle name="20% - Énfasis5 43 2" xfId="906" xr:uid="{00000000-0005-0000-0000-000087030000}"/>
    <cellStyle name="20% - Énfasis5 44" xfId="907" xr:uid="{00000000-0005-0000-0000-000088030000}"/>
    <cellStyle name="20% - Énfasis5 44 2" xfId="908" xr:uid="{00000000-0005-0000-0000-000089030000}"/>
    <cellStyle name="20% - Énfasis5 45" xfId="909" xr:uid="{00000000-0005-0000-0000-00008A030000}"/>
    <cellStyle name="20% - Énfasis5 45 2" xfId="910" xr:uid="{00000000-0005-0000-0000-00008B030000}"/>
    <cellStyle name="20% - Énfasis5 46" xfId="911" xr:uid="{00000000-0005-0000-0000-00008C030000}"/>
    <cellStyle name="20% - Énfasis5 46 2" xfId="912" xr:uid="{00000000-0005-0000-0000-00008D030000}"/>
    <cellStyle name="20% - Énfasis5 47" xfId="913" xr:uid="{00000000-0005-0000-0000-00008E030000}"/>
    <cellStyle name="20% - Énfasis5 47 2" xfId="914" xr:uid="{00000000-0005-0000-0000-00008F030000}"/>
    <cellStyle name="20% - Énfasis5 48" xfId="915" xr:uid="{00000000-0005-0000-0000-000090030000}"/>
    <cellStyle name="20% - Énfasis5 48 2" xfId="916" xr:uid="{00000000-0005-0000-0000-000091030000}"/>
    <cellStyle name="20% - Énfasis5 49" xfId="917" xr:uid="{00000000-0005-0000-0000-000092030000}"/>
    <cellStyle name="20% - Énfasis5 49 2" xfId="918" xr:uid="{00000000-0005-0000-0000-000093030000}"/>
    <cellStyle name="20% - Énfasis5 5" xfId="919" xr:uid="{00000000-0005-0000-0000-000094030000}"/>
    <cellStyle name="20% - Énfasis5 5 10" xfId="920" xr:uid="{00000000-0005-0000-0000-000095030000}"/>
    <cellStyle name="20% - Énfasis5 5 11" xfId="921" xr:uid="{00000000-0005-0000-0000-000096030000}"/>
    <cellStyle name="20% - Énfasis5 5 12" xfId="922" xr:uid="{00000000-0005-0000-0000-000097030000}"/>
    <cellStyle name="20% - Énfasis5 5 2" xfId="923" xr:uid="{00000000-0005-0000-0000-000098030000}"/>
    <cellStyle name="20% - Énfasis5 5 3" xfId="924" xr:uid="{00000000-0005-0000-0000-000099030000}"/>
    <cellStyle name="20% - Énfasis5 5 4" xfId="925" xr:uid="{00000000-0005-0000-0000-00009A030000}"/>
    <cellStyle name="20% - Énfasis5 5 5" xfId="926" xr:uid="{00000000-0005-0000-0000-00009B030000}"/>
    <cellStyle name="20% - Énfasis5 5 6" xfId="927" xr:uid="{00000000-0005-0000-0000-00009C030000}"/>
    <cellStyle name="20% - Énfasis5 5 7" xfId="928" xr:uid="{00000000-0005-0000-0000-00009D030000}"/>
    <cellStyle name="20% - Énfasis5 5 8" xfId="929" xr:uid="{00000000-0005-0000-0000-00009E030000}"/>
    <cellStyle name="20% - Énfasis5 5 9" xfId="930" xr:uid="{00000000-0005-0000-0000-00009F030000}"/>
    <cellStyle name="20% - Énfasis5 50" xfId="931" xr:uid="{00000000-0005-0000-0000-0000A0030000}"/>
    <cellStyle name="20% - Énfasis5 50 2" xfId="932" xr:uid="{00000000-0005-0000-0000-0000A1030000}"/>
    <cellStyle name="20% - Énfasis5 51" xfId="933" xr:uid="{00000000-0005-0000-0000-0000A2030000}"/>
    <cellStyle name="20% - Énfasis5 51 2" xfId="934" xr:uid="{00000000-0005-0000-0000-0000A3030000}"/>
    <cellStyle name="20% - Énfasis5 52" xfId="935" xr:uid="{00000000-0005-0000-0000-0000A4030000}"/>
    <cellStyle name="20% - Énfasis5 52 2" xfId="936" xr:uid="{00000000-0005-0000-0000-0000A5030000}"/>
    <cellStyle name="20% - Énfasis5 53" xfId="937" xr:uid="{00000000-0005-0000-0000-0000A6030000}"/>
    <cellStyle name="20% - Énfasis5 53 2" xfId="938" xr:uid="{00000000-0005-0000-0000-0000A7030000}"/>
    <cellStyle name="20% - Énfasis5 54" xfId="939" xr:uid="{00000000-0005-0000-0000-0000A8030000}"/>
    <cellStyle name="20% - Énfasis5 54 2" xfId="940" xr:uid="{00000000-0005-0000-0000-0000A9030000}"/>
    <cellStyle name="20% - Énfasis5 55" xfId="941" xr:uid="{00000000-0005-0000-0000-0000AA030000}"/>
    <cellStyle name="20% - Énfasis5 55 2" xfId="942" xr:uid="{00000000-0005-0000-0000-0000AB030000}"/>
    <cellStyle name="20% - Énfasis5 56" xfId="943" xr:uid="{00000000-0005-0000-0000-0000AC030000}"/>
    <cellStyle name="20% - Énfasis5 56 2" xfId="944" xr:uid="{00000000-0005-0000-0000-0000AD030000}"/>
    <cellStyle name="20% - Énfasis5 57" xfId="945" xr:uid="{00000000-0005-0000-0000-0000AE030000}"/>
    <cellStyle name="20% - Énfasis5 57 2" xfId="946" xr:uid="{00000000-0005-0000-0000-0000AF030000}"/>
    <cellStyle name="20% - Énfasis5 58" xfId="947" xr:uid="{00000000-0005-0000-0000-0000B0030000}"/>
    <cellStyle name="20% - Énfasis5 58 2" xfId="948" xr:uid="{00000000-0005-0000-0000-0000B1030000}"/>
    <cellStyle name="20% - Énfasis5 59" xfId="949" xr:uid="{00000000-0005-0000-0000-0000B2030000}"/>
    <cellStyle name="20% - Énfasis5 59 2" xfId="950" xr:uid="{00000000-0005-0000-0000-0000B3030000}"/>
    <cellStyle name="20% - Énfasis5 6" xfId="951" xr:uid="{00000000-0005-0000-0000-0000B4030000}"/>
    <cellStyle name="20% - Énfasis5 6 2" xfId="952" xr:uid="{00000000-0005-0000-0000-0000B5030000}"/>
    <cellStyle name="20% - Énfasis5 60" xfId="953" xr:uid="{00000000-0005-0000-0000-0000B6030000}"/>
    <cellStyle name="20% - Énfasis5 60 2" xfId="954" xr:uid="{00000000-0005-0000-0000-0000B7030000}"/>
    <cellStyle name="20% - Énfasis5 61" xfId="955" xr:uid="{00000000-0005-0000-0000-0000B8030000}"/>
    <cellStyle name="20% - Énfasis5 61 2" xfId="956" xr:uid="{00000000-0005-0000-0000-0000B9030000}"/>
    <cellStyle name="20% - Énfasis5 62" xfId="957" xr:uid="{00000000-0005-0000-0000-0000BA030000}"/>
    <cellStyle name="20% - Énfasis5 62 2" xfId="958" xr:uid="{00000000-0005-0000-0000-0000BB030000}"/>
    <cellStyle name="20% - Énfasis5 63" xfId="959" xr:uid="{00000000-0005-0000-0000-0000BC030000}"/>
    <cellStyle name="20% - Énfasis5 63 2" xfId="960" xr:uid="{00000000-0005-0000-0000-0000BD030000}"/>
    <cellStyle name="20% - Énfasis5 64" xfId="961" xr:uid="{00000000-0005-0000-0000-0000BE030000}"/>
    <cellStyle name="20% - Énfasis5 64 2" xfId="962" xr:uid="{00000000-0005-0000-0000-0000BF030000}"/>
    <cellStyle name="20% - Énfasis5 65" xfId="963" xr:uid="{00000000-0005-0000-0000-0000C0030000}"/>
    <cellStyle name="20% - Énfasis5 65 2" xfId="964" xr:uid="{00000000-0005-0000-0000-0000C1030000}"/>
    <cellStyle name="20% - Énfasis5 66" xfId="965" xr:uid="{00000000-0005-0000-0000-0000C2030000}"/>
    <cellStyle name="20% - Énfasis5 66 2" xfId="966" xr:uid="{00000000-0005-0000-0000-0000C3030000}"/>
    <cellStyle name="20% - Énfasis5 67" xfId="967" xr:uid="{00000000-0005-0000-0000-0000C4030000}"/>
    <cellStyle name="20% - Énfasis5 67 2" xfId="968" xr:uid="{00000000-0005-0000-0000-0000C5030000}"/>
    <cellStyle name="20% - Énfasis5 68" xfId="969" xr:uid="{00000000-0005-0000-0000-0000C6030000}"/>
    <cellStyle name="20% - Énfasis5 68 2" xfId="970" xr:uid="{00000000-0005-0000-0000-0000C7030000}"/>
    <cellStyle name="20% - Énfasis5 69" xfId="971" xr:uid="{00000000-0005-0000-0000-0000C8030000}"/>
    <cellStyle name="20% - Énfasis5 69 2" xfId="972" xr:uid="{00000000-0005-0000-0000-0000C9030000}"/>
    <cellStyle name="20% - Énfasis5 7" xfId="973" xr:uid="{00000000-0005-0000-0000-0000CA030000}"/>
    <cellStyle name="20% - Énfasis5 7 2" xfId="974" xr:uid="{00000000-0005-0000-0000-0000CB030000}"/>
    <cellStyle name="20% - Énfasis5 70" xfId="975" xr:uid="{00000000-0005-0000-0000-0000CC030000}"/>
    <cellStyle name="20% - Énfasis5 70 2" xfId="976" xr:uid="{00000000-0005-0000-0000-0000CD030000}"/>
    <cellStyle name="20% - Énfasis5 71" xfId="977" xr:uid="{00000000-0005-0000-0000-0000CE030000}"/>
    <cellStyle name="20% - Énfasis5 71 2" xfId="978" xr:uid="{00000000-0005-0000-0000-0000CF030000}"/>
    <cellStyle name="20% - Énfasis5 72" xfId="979" xr:uid="{00000000-0005-0000-0000-0000D0030000}"/>
    <cellStyle name="20% - Énfasis5 72 2" xfId="980" xr:uid="{00000000-0005-0000-0000-0000D1030000}"/>
    <cellStyle name="20% - Énfasis5 73" xfId="981" xr:uid="{00000000-0005-0000-0000-0000D2030000}"/>
    <cellStyle name="20% - Énfasis5 73 2" xfId="982" xr:uid="{00000000-0005-0000-0000-0000D3030000}"/>
    <cellStyle name="20% - Énfasis5 74" xfId="983" xr:uid="{00000000-0005-0000-0000-0000D4030000}"/>
    <cellStyle name="20% - Énfasis5 74 2" xfId="984" xr:uid="{00000000-0005-0000-0000-0000D5030000}"/>
    <cellStyle name="20% - Énfasis5 75" xfId="985" xr:uid="{00000000-0005-0000-0000-0000D6030000}"/>
    <cellStyle name="20% - Énfasis5 75 2" xfId="986" xr:uid="{00000000-0005-0000-0000-0000D7030000}"/>
    <cellStyle name="20% - Énfasis5 8" xfId="987" xr:uid="{00000000-0005-0000-0000-0000D8030000}"/>
    <cellStyle name="20% - Énfasis5 8 2" xfId="988" xr:uid="{00000000-0005-0000-0000-0000D9030000}"/>
    <cellStyle name="20% - Énfasis5 9" xfId="989" xr:uid="{00000000-0005-0000-0000-0000DA030000}"/>
    <cellStyle name="20% - Énfasis5 9 2" xfId="990" xr:uid="{00000000-0005-0000-0000-0000DB030000}"/>
    <cellStyle name="20% - Énfasis6 10" xfId="991" xr:uid="{00000000-0005-0000-0000-0000DC030000}"/>
    <cellStyle name="20% - Énfasis6 10 2" xfId="992" xr:uid="{00000000-0005-0000-0000-0000DD030000}"/>
    <cellStyle name="20% - Énfasis6 11" xfId="993" xr:uid="{00000000-0005-0000-0000-0000DE030000}"/>
    <cellStyle name="20% - Énfasis6 11 2" xfId="994" xr:uid="{00000000-0005-0000-0000-0000DF030000}"/>
    <cellStyle name="20% - Énfasis6 12" xfId="995" xr:uid="{00000000-0005-0000-0000-0000E0030000}"/>
    <cellStyle name="20% - Énfasis6 12 2" xfId="996" xr:uid="{00000000-0005-0000-0000-0000E1030000}"/>
    <cellStyle name="20% - Énfasis6 13" xfId="997" xr:uid="{00000000-0005-0000-0000-0000E2030000}"/>
    <cellStyle name="20% - Énfasis6 13 2" xfId="998" xr:uid="{00000000-0005-0000-0000-0000E3030000}"/>
    <cellStyle name="20% - Énfasis6 14" xfId="999" xr:uid="{00000000-0005-0000-0000-0000E4030000}"/>
    <cellStyle name="20% - Énfasis6 14 2" xfId="1000" xr:uid="{00000000-0005-0000-0000-0000E5030000}"/>
    <cellStyle name="20% - Énfasis6 15" xfId="1001" xr:uid="{00000000-0005-0000-0000-0000E6030000}"/>
    <cellStyle name="20% - Énfasis6 15 2" xfId="1002" xr:uid="{00000000-0005-0000-0000-0000E7030000}"/>
    <cellStyle name="20% - Énfasis6 16" xfId="1003" xr:uid="{00000000-0005-0000-0000-0000E8030000}"/>
    <cellStyle name="20% - Énfasis6 16 2" xfId="1004" xr:uid="{00000000-0005-0000-0000-0000E9030000}"/>
    <cellStyle name="20% - Énfasis6 17" xfId="1005" xr:uid="{00000000-0005-0000-0000-0000EA030000}"/>
    <cellStyle name="20% - Énfasis6 17 2" xfId="1006" xr:uid="{00000000-0005-0000-0000-0000EB030000}"/>
    <cellStyle name="20% - Énfasis6 18" xfId="1007" xr:uid="{00000000-0005-0000-0000-0000EC030000}"/>
    <cellStyle name="20% - Énfasis6 18 2" xfId="1008" xr:uid="{00000000-0005-0000-0000-0000ED030000}"/>
    <cellStyle name="20% - Énfasis6 19" xfId="1009" xr:uid="{00000000-0005-0000-0000-0000EE030000}"/>
    <cellStyle name="20% - Énfasis6 19 2" xfId="1010" xr:uid="{00000000-0005-0000-0000-0000EF030000}"/>
    <cellStyle name="20% - Énfasis6 2" xfId="1011" xr:uid="{00000000-0005-0000-0000-0000F0030000}"/>
    <cellStyle name="20% - Énfasis6 2 10" xfId="1012" xr:uid="{00000000-0005-0000-0000-0000F1030000}"/>
    <cellStyle name="20% - Énfasis6 2 11" xfId="1013" xr:uid="{00000000-0005-0000-0000-0000F2030000}"/>
    <cellStyle name="20% - Énfasis6 2 12" xfId="1014" xr:uid="{00000000-0005-0000-0000-0000F3030000}"/>
    <cellStyle name="20% - Énfasis6 2 13" xfId="1015" xr:uid="{00000000-0005-0000-0000-0000F4030000}"/>
    <cellStyle name="20% - Énfasis6 2 2" xfId="1016" xr:uid="{00000000-0005-0000-0000-0000F5030000}"/>
    <cellStyle name="20% - Énfasis6 2 2 2" xfId="1017" xr:uid="{00000000-0005-0000-0000-0000F6030000}"/>
    <cellStyle name="20% - Énfasis6 2 3" xfId="1018" xr:uid="{00000000-0005-0000-0000-0000F7030000}"/>
    <cellStyle name="20% - Énfasis6 2 4" xfId="1019" xr:uid="{00000000-0005-0000-0000-0000F8030000}"/>
    <cellStyle name="20% - Énfasis6 2 5" xfId="1020" xr:uid="{00000000-0005-0000-0000-0000F9030000}"/>
    <cellStyle name="20% - Énfasis6 2 6" xfId="1021" xr:uid="{00000000-0005-0000-0000-0000FA030000}"/>
    <cellStyle name="20% - Énfasis6 2 7" xfId="1022" xr:uid="{00000000-0005-0000-0000-0000FB030000}"/>
    <cellStyle name="20% - Énfasis6 2 8" xfId="1023" xr:uid="{00000000-0005-0000-0000-0000FC030000}"/>
    <cellStyle name="20% - Énfasis6 2 9" xfId="1024" xr:uid="{00000000-0005-0000-0000-0000FD030000}"/>
    <cellStyle name="20% - Énfasis6 20" xfId="1025" xr:uid="{00000000-0005-0000-0000-0000FE030000}"/>
    <cellStyle name="20% - Énfasis6 20 2" xfId="1026" xr:uid="{00000000-0005-0000-0000-0000FF030000}"/>
    <cellStyle name="20% - Énfasis6 21" xfId="1027" xr:uid="{00000000-0005-0000-0000-000000040000}"/>
    <cellStyle name="20% - Énfasis6 21 2" xfId="1028" xr:uid="{00000000-0005-0000-0000-000001040000}"/>
    <cellStyle name="20% - Énfasis6 22" xfId="1029" xr:uid="{00000000-0005-0000-0000-000002040000}"/>
    <cellStyle name="20% - Énfasis6 22 2" xfId="1030" xr:uid="{00000000-0005-0000-0000-000003040000}"/>
    <cellStyle name="20% - Énfasis6 23" xfId="1031" xr:uid="{00000000-0005-0000-0000-000004040000}"/>
    <cellStyle name="20% - Énfasis6 23 2" xfId="1032" xr:uid="{00000000-0005-0000-0000-000005040000}"/>
    <cellStyle name="20% - Énfasis6 24" xfId="1033" xr:uid="{00000000-0005-0000-0000-000006040000}"/>
    <cellStyle name="20% - Énfasis6 24 2" xfId="1034" xr:uid="{00000000-0005-0000-0000-000007040000}"/>
    <cellStyle name="20% - Énfasis6 25" xfId="1035" xr:uid="{00000000-0005-0000-0000-000008040000}"/>
    <cellStyle name="20% - Énfasis6 25 2" xfId="1036" xr:uid="{00000000-0005-0000-0000-000009040000}"/>
    <cellStyle name="20% - Énfasis6 26" xfId="1037" xr:uid="{00000000-0005-0000-0000-00000A040000}"/>
    <cellStyle name="20% - Énfasis6 26 2" xfId="1038" xr:uid="{00000000-0005-0000-0000-00000B040000}"/>
    <cellStyle name="20% - Énfasis6 27" xfId="1039" xr:uid="{00000000-0005-0000-0000-00000C040000}"/>
    <cellStyle name="20% - Énfasis6 27 2" xfId="1040" xr:uid="{00000000-0005-0000-0000-00000D040000}"/>
    <cellStyle name="20% - Énfasis6 28" xfId="1041" xr:uid="{00000000-0005-0000-0000-00000E040000}"/>
    <cellStyle name="20% - Énfasis6 28 2" xfId="1042" xr:uid="{00000000-0005-0000-0000-00000F040000}"/>
    <cellStyle name="20% - Énfasis6 29" xfId="1043" xr:uid="{00000000-0005-0000-0000-000010040000}"/>
    <cellStyle name="20% - Énfasis6 29 2" xfId="1044" xr:uid="{00000000-0005-0000-0000-000011040000}"/>
    <cellStyle name="20% - Énfasis6 3" xfId="1045" xr:uid="{00000000-0005-0000-0000-000012040000}"/>
    <cellStyle name="20% - Énfasis6 3 10" xfId="1046" xr:uid="{00000000-0005-0000-0000-000013040000}"/>
    <cellStyle name="20% - Énfasis6 3 11" xfId="1047" xr:uid="{00000000-0005-0000-0000-000014040000}"/>
    <cellStyle name="20% - Énfasis6 3 12" xfId="1048" xr:uid="{00000000-0005-0000-0000-000015040000}"/>
    <cellStyle name="20% - Énfasis6 3 13" xfId="1049" xr:uid="{00000000-0005-0000-0000-000016040000}"/>
    <cellStyle name="20% - Énfasis6 3 2" xfId="1050" xr:uid="{00000000-0005-0000-0000-000017040000}"/>
    <cellStyle name="20% - Énfasis6 3 3" xfId="1051" xr:uid="{00000000-0005-0000-0000-000018040000}"/>
    <cellStyle name="20% - Énfasis6 3 4" xfId="1052" xr:uid="{00000000-0005-0000-0000-000019040000}"/>
    <cellStyle name="20% - Énfasis6 3 5" xfId="1053" xr:uid="{00000000-0005-0000-0000-00001A040000}"/>
    <cellStyle name="20% - Énfasis6 3 6" xfId="1054" xr:uid="{00000000-0005-0000-0000-00001B040000}"/>
    <cellStyle name="20% - Énfasis6 3 7" xfId="1055" xr:uid="{00000000-0005-0000-0000-00001C040000}"/>
    <cellStyle name="20% - Énfasis6 3 8" xfId="1056" xr:uid="{00000000-0005-0000-0000-00001D040000}"/>
    <cellStyle name="20% - Énfasis6 3 9" xfId="1057" xr:uid="{00000000-0005-0000-0000-00001E040000}"/>
    <cellStyle name="20% - Énfasis6 30" xfId="1058" xr:uid="{00000000-0005-0000-0000-00001F040000}"/>
    <cellStyle name="20% - Énfasis6 30 2" xfId="1059" xr:uid="{00000000-0005-0000-0000-000020040000}"/>
    <cellStyle name="20% - Énfasis6 31" xfId="1060" xr:uid="{00000000-0005-0000-0000-000021040000}"/>
    <cellStyle name="20% - Énfasis6 31 2" xfId="1061" xr:uid="{00000000-0005-0000-0000-000022040000}"/>
    <cellStyle name="20% - Énfasis6 32" xfId="1062" xr:uid="{00000000-0005-0000-0000-000023040000}"/>
    <cellStyle name="20% - Énfasis6 32 2" xfId="1063" xr:uid="{00000000-0005-0000-0000-000024040000}"/>
    <cellStyle name="20% - Énfasis6 33" xfId="1064" xr:uid="{00000000-0005-0000-0000-000025040000}"/>
    <cellStyle name="20% - Énfasis6 33 2" xfId="1065" xr:uid="{00000000-0005-0000-0000-000026040000}"/>
    <cellStyle name="20% - Énfasis6 34" xfId="1066" xr:uid="{00000000-0005-0000-0000-000027040000}"/>
    <cellStyle name="20% - Énfasis6 34 2" xfId="1067" xr:uid="{00000000-0005-0000-0000-000028040000}"/>
    <cellStyle name="20% - Énfasis6 35" xfId="1068" xr:uid="{00000000-0005-0000-0000-000029040000}"/>
    <cellStyle name="20% - Énfasis6 35 2" xfId="1069" xr:uid="{00000000-0005-0000-0000-00002A040000}"/>
    <cellStyle name="20% - Énfasis6 36" xfId="1070" xr:uid="{00000000-0005-0000-0000-00002B040000}"/>
    <cellStyle name="20% - Énfasis6 36 2" xfId="1071" xr:uid="{00000000-0005-0000-0000-00002C040000}"/>
    <cellStyle name="20% - Énfasis6 37" xfId="1072" xr:uid="{00000000-0005-0000-0000-00002D040000}"/>
    <cellStyle name="20% - Énfasis6 37 2" xfId="1073" xr:uid="{00000000-0005-0000-0000-00002E040000}"/>
    <cellStyle name="20% - Énfasis6 38" xfId="1074" xr:uid="{00000000-0005-0000-0000-00002F040000}"/>
    <cellStyle name="20% - Énfasis6 38 2" xfId="1075" xr:uid="{00000000-0005-0000-0000-000030040000}"/>
    <cellStyle name="20% - Énfasis6 39" xfId="1076" xr:uid="{00000000-0005-0000-0000-000031040000}"/>
    <cellStyle name="20% - Énfasis6 39 2" xfId="1077" xr:uid="{00000000-0005-0000-0000-000032040000}"/>
    <cellStyle name="20% - Énfasis6 4" xfId="1078" xr:uid="{00000000-0005-0000-0000-000033040000}"/>
    <cellStyle name="20% - Énfasis6 4 10" xfId="1079" xr:uid="{00000000-0005-0000-0000-000034040000}"/>
    <cellStyle name="20% - Énfasis6 4 11" xfId="1080" xr:uid="{00000000-0005-0000-0000-000035040000}"/>
    <cellStyle name="20% - Énfasis6 4 12" xfId="1081" xr:uid="{00000000-0005-0000-0000-000036040000}"/>
    <cellStyle name="20% - Énfasis6 4 13" xfId="1082" xr:uid="{00000000-0005-0000-0000-000037040000}"/>
    <cellStyle name="20% - Énfasis6 4 2" xfId="1083" xr:uid="{00000000-0005-0000-0000-000038040000}"/>
    <cellStyle name="20% - Énfasis6 4 3" xfId="1084" xr:uid="{00000000-0005-0000-0000-000039040000}"/>
    <cellStyle name="20% - Énfasis6 4 4" xfId="1085" xr:uid="{00000000-0005-0000-0000-00003A040000}"/>
    <cellStyle name="20% - Énfasis6 4 5" xfId="1086" xr:uid="{00000000-0005-0000-0000-00003B040000}"/>
    <cellStyle name="20% - Énfasis6 4 6" xfId="1087" xr:uid="{00000000-0005-0000-0000-00003C040000}"/>
    <cellStyle name="20% - Énfasis6 4 7" xfId="1088" xr:uid="{00000000-0005-0000-0000-00003D040000}"/>
    <cellStyle name="20% - Énfasis6 4 8" xfId="1089" xr:uid="{00000000-0005-0000-0000-00003E040000}"/>
    <cellStyle name="20% - Énfasis6 4 9" xfId="1090" xr:uid="{00000000-0005-0000-0000-00003F040000}"/>
    <cellStyle name="20% - Énfasis6 40" xfId="1091" xr:uid="{00000000-0005-0000-0000-000040040000}"/>
    <cellStyle name="20% - Énfasis6 40 2" xfId="1092" xr:uid="{00000000-0005-0000-0000-000041040000}"/>
    <cellStyle name="20% - Énfasis6 41" xfId="1093" xr:uid="{00000000-0005-0000-0000-000042040000}"/>
    <cellStyle name="20% - Énfasis6 41 2" xfId="1094" xr:uid="{00000000-0005-0000-0000-000043040000}"/>
    <cellStyle name="20% - Énfasis6 42" xfId="1095" xr:uid="{00000000-0005-0000-0000-000044040000}"/>
    <cellStyle name="20% - Énfasis6 42 2" xfId="1096" xr:uid="{00000000-0005-0000-0000-000045040000}"/>
    <cellStyle name="20% - Énfasis6 43" xfId="1097" xr:uid="{00000000-0005-0000-0000-000046040000}"/>
    <cellStyle name="20% - Énfasis6 43 2" xfId="1098" xr:uid="{00000000-0005-0000-0000-000047040000}"/>
    <cellStyle name="20% - Énfasis6 44" xfId="1099" xr:uid="{00000000-0005-0000-0000-000048040000}"/>
    <cellStyle name="20% - Énfasis6 44 2" xfId="1100" xr:uid="{00000000-0005-0000-0000-000049040000}"/>
    <cellStyle name="20% - Énfasis6 45" xfId="1101" xr:uid="{00000000-0005-0000-0000-00004A040000}"/>
    <cellStyle name="20% - Énfasis6 45 2" xfId="1102" xr:uid="{00000000-0005-0000-0000-00004B040000}"/>
    <cellStyle name="20% - Énfasis6 46" xfId="1103" xr:uid="{00000000-0005-0000-0000-00004C040000}"/>
    <cellStyle name="20% - Énfasis6 46 2" xfId="1104" xr:uid="{00000000-0005-0000-0000-00004D040000}"/>
    <cellStyle name="20% - Énfasis6 47" xfId="1105" xr:uid="{00000000-0005-0000-0000-00004E040000}"/>
    <cellStyle name="20% - Énfasis6 47 2" xfId="1106" xr:uid="{00000000-0005-0000-0000-00004F040000}"/>
    <cellStyle name="20% - Énfasis6 48" xfId="1107" xr:uid="{00000000-0005-0000-0000-000050040000}"/>
    <cellStyle name="20% - Énfasis6 48 2" xfId="1108" xr:uid="{00000000-0005-0000-0000-000051040000}"/>
    <cellStyle name="20% - Énfasis6 49" xfId="1109" xr:uid="{00000000-0005-0000-0000-000052040000}"/>
    <cellStyle name="20% - Énfasis6 49 2" xfId="1110" xr:uid="{00000000-0005-0000-0000-000053040000}"/>
    <cellStyle name="20% - Énfasis6 5" xfId="1111" xr:uid="{00000000-0005-0000-0000-000054040000}"/>
    <cellStyle name="20% - Énfasis6 5 10" xfId="1112" xr:uid="{00000000-0005-0000-0000-000055040000}"/>
    <cellStyle name="20% - Énfasis6 5 11" xfId="1113" xr:uid="{00000000-0005-0000-0000-000056040000}"/>
    <cellStyle name="20% - Énfasis6 5 12" xfId="1114" xr:uid="{00000000-0005-0000-0000-000057040000}"/>
    <cellStyle name="20% - Énfasis6 5 2" xfId="1115" xr:uid="{00000000-0005-0000-0000-000058040000}"/>
    <cellStyle name="20% - Énfasis6 5 3" xfId="1116" xr:uid="{00000000-0005-0000-0000-000059040000}"/>
    <cellStyle name="20% - Énfasis6 5 4" xfId="1117" xr:uid="{00000000-0005-0000-0000-00005A040000}"/>
    <cellStyle name="20% - Énfasis6 5 5" xfId="1118" xr:uid="{00000000-0005-0000-0000-00005B040000}"/>
    <cellStyle name="20% - Énfasis6 5 6" xfId="1119" xr:uid="{00000000-0005-0000-0000-00005C040000}"/>
    <cellStyle name="20% - Énfasis6 5 7" xfId="1120" xr:uid="{00000000-0005-0000-0000-00005D040000}"/>
    <cellStyle name="20% - Énfasis6 5 8" xfId="1121" xr:uid="{00000000-0005-0000-0000-00005E040000}"/>
    <cellStyle name="20% - Énfasis6 5 9" xfId="1122" xr:uid="{00000000-0005-0000-0000-00005F040000}"/>
    <cellStyle name="20% - Énfasis6 50" xfId="1123" xr:uid="{00000000-0005-0000-0000-000060040000}"/>
    <cellStyle name="20% - Énfasis6 50 2" xfId="1124" xr:uid="{00000000-0005-0000-0000-000061040000}"/>
    <cellStyle name="20% - Énfasis6 51" xfId="1125" xr:uid="{00000000-0005-0000-0000-000062040000}"/>
    <cellStyle name="20% - Énfasis6 51 2" xfId="1126" xr:uid="{00000000-0005-0000-0000-000063040000}"/>
    <cellStyle name="20% - Énfasis6 52" xfId="1127" xr:uid="{00000000-0005-0000-0000-000064040000}"/>
    <cellStyle name="20% - Énfasis6 52 2" xfId="1128" xr:uid="{00000000-0005-0000-0000-000065040000}"/>
    <cellStyle name="20% - Énfasis6 53" xfId="1129" xr:uid="{00000000-0005-0000-0000-000066040000}"/>
    <cellStyle name="20% - Énfasis6 53 2" xfId="1130" xr:uid="{00000000-0005-0000-0000-000067040000}"/>
    <cellStyle name="20% - Énfasis6 54" xfId="1131" xr:uid="{00000000-0005-0000-0000-000068040000}"/>
    <cellStyle name="20% - Énfasis6 54 2" xfId="1132" xr:uid="{00000000-0005-0000-0000-000069040000}"/>
    <cellStyle name="20% - Énfasis6 55" xfId="1133" xr:uid="{00000000-0005-0000-0000-00006A040000}"/>
    <cellStyle name="20% - Énfasis6 55 2" xfId="1134" xr:uid="{00000000-0005-0000-0000-00006B040000}"/>
    <cellStyle name="20% - Énfasis6 56" xfId="1135" xr:uid="{00000000-0005-0000-0000-00006C040000}"/>
    <cellStyle name="20% - Énfasis6 56 2" xfId="1136" xr:uid="{00000000-0005-0000-0000-00006D040000}"/>
    <cellStyle name="20% - Énfasis6 57" xfId="1137" xr:uid="{00000000-0005-0000-0000-00006E040000}"/>
    <cellStyle name="20% - Énfasis6 57 2" xfId="1138" xr:uid="{00000000-0005-0000-0000-00006F040000}"/>
    <cellStyle name="20% - Énfasis6 58" xfId="1139" xr:uid="{00000000-0005-0000-0000-000070040000}"/>
    <cellStyle name="20% - Énfasis6 58 2" xfId="1140" xr:uid="{00000000-0005-0000-0000-000071040000}"/>
    <cellStyle name="20% - Énfasis6 59" xfId="1141" xr:uid="{00000000-0005-0000-0000-000072040000}"/>
    <cellStyle name="20% - Énfasis6 59 2" xfId="1142" xr:uid="{00000000-0005-0000-0000-000073040000}"/>
    <cellStyle name="20% - Énfasis6 6" xfId="1143" xr:uid="{00000000-0005-0000-0000-000074040000}"/>
    <cellStyle name="20% - Énfasis6 6 2" xfId="1144" xr:uid="{00000000-0005-0000-0000-000075040000}"/>
    <cellStyle name="20% - Énfasis6 60" xfId="1145" xr:uid="{00000000-0005-0000-0000-000076040000}"/>
    <cellStyle name="20% - Énfasis6 60 2" xfId="1146" xr:uid="{00000000-0005-0000-0000-000077040000}"/>
    <cellStyle name="20% - Énfasis6 61" xfId="1147" xr:uid="{00000000-0005-0000-0000-000078040000}"/>
    <cellStyle name="20% - Énfasis6 61 2" xfId="1148" xr:uid="{00000000-0005-0000-0000-000079040000}"/>
    <cellStyle name="20% - Énfasis6 62" xfId="1149" xr:uid="{00000000-0005-0000-0000-00007A040000}"/>
    <cellStyle name="20% - Énfasis6 62 2" xfId="1150" xr:uid="{00000000-0005-0000-0000-00007B040000}"/>
    <cellStyle name="20% - Énfasis6 63" xfId="1151" xr:uid="{00000000-0005-0000-0000-00007C040000}"/>
    <cellStyle name="20% - Énfasis6 63 2" xfId="1152" xr:uid="{00000000-0005-0000-0000-00007D040000}"/>
    <cellStyle name="20% - Énfasis6 64" xfId="1153" xr:uid="{00000000-0005-0000-0000-00007E040000}"/>
    <cellStyle name="20% - Énfasis6 64 2" xfId="1154" xr:uid="{00000000-0005-0000-0000-00007F040000}"/>
    <cellStyle name="20% - Énfasis6 65" xfId="1155" xr:uid="{00000000-0005-0000-0000-000080040000}"/>
    <cellStyle name="20% - Énfasis6 65 2" xfId="1156" xr:uid="{00000000-0005-0000-0000-000081040000}"/>
    <cellStyle name="20% - Énfasis6 66" xfId="1157" xr:uid="{00000000-0005-0000-0000-000082040000}"/>
    <cellStyle name="20% - Énfasis6 66 2" xfId="1158" xr:uid="{00000000-0005-0000-0000-000083040000}"/>
    <cellStyle name="20% - Énfasis6 67" xfId="1159" xr:uid="{00000000-0005-0000-0000-000084040000}"/>
    <cellStyle name="20% - Énfasis6 67 2" xfId="1160" xr:uid="{00000000-0005-0000-0000-000085040000}"/>
    <cellStyle name="20% - Énfasis6 68" xfId="1161" xr:uid="{00000000-0005-0000-0000-000086040000}"/>
    <cellStyle name="20% - Énfasis6 68 2" xfId="1162" xr:uid="{00000000-0005-0000-0000-000087040000}"/>
    <cellStyle name="20% - Énfasis6 69" xfId="1163" xr:uid="{00000000-0005-0000-0000-000088040000}"/>
    <cellStyle name="20% - Énfasis6 69 2" xfId="1164" xr:uid="{00000000-0005-0000-0000-000089040000}"/>
    <cellStyle name="20% - Énfasis6 7" xfId="1165" xr:uid="{00000000-0005-0000-0000-00008A040000}"/>
    <cellStyle name="20% - Énfasis6 7 2" xfId="1166" xr:uid="{00000000-0005-0000-0000-00008B040000}"/>
    <cellStyle name="20% - Énfasis6 70" xfId="1167" xr:uid="{00000000-0005-0000-0000-00008C040000}"/>
    <cellStyle name="20% - Énfasis6 70 2" xfId="1168" xr:uid="{00000000-0005-0000-0000-00008D040000}"/>
    <cellStyle name="20% - Énfasis6 71" xfId="1169" xr:uid="{00000000-0005-0000-0000-00008E040000}"/>
    <cellStyle name="20% - Énfasis6 71 2" xfId="1170" xr:uid="{00000000-0005-0000-0000-00008F040000}"/>
    <cellStyle name="20% - Énfasis6 72" xfId="1171" xr:uid="{00000000-0005-0000-0000-000090040000}"/>
    <cellStyle name="20% - Énfasis6 72 2" xfId="1172" xr:uid="{00000000-0005-0000-0000-000091040000}"/>
    <cellStyle name="20% - Énfasis6 73" xfId="1173" xr:uid="{00000000-0005-0000-0000-000092040000}"/>
    <cellStyle name="20% - Énfasis6 73 2" xfId="1174" xr:uid="{00000000-0005-0000-0000-000093040000}"/>
    <cellStyle name="20% - Énfasis6 74" xfId="1175" xr:uid="{00000000-0005-0000-0000-000094040000}"/>
    <cellStyle name="20% - Énfasis6 74 2" xfId="1176" xr:uid="{00000000-0005-0000-0000-000095040000}"/>
    <cellStyle name="20% - Énfasis6 75" xfId="1177" xr:uid="{00000000-0005-0000-0000-000096040000}"/>
    <cellStyle name="20% - Énfasis6 75 2" xfId="1178" xr:uid="{00000000-0005-0000-0000-000097040000}"/>
    <cellStyle name="20% - Énfasis6 8" xfId="1179" xr:uid="{00000000-0005-0000-0000-000098040000}"/>
    <cellStyle name="20% - Énfasis6 8 2" xfId="1180" xr:uid="{00000000-0005-0000-0000-000099040000}"/>
    <cellStyle name="20% - Énfasis6 9" xfId="1181" xr:uid="{00000000-0005-0000-0000-00009A040000}"/>
    <cellStyle name="20% - Énfasis6 9 2" xfId="1182" xr:uid="{00000000-0005-0000-0000-00009B040000}"/>
    <cellStyle name="40% - Accent1" xfId="1183" xr:uid="{00000000-0005-0000-0000-00009C040000}"/>
    <cellStyle name="40% - Accent1 2" xfId="1184" xr:uid="{00000000-0005-0000-0000-00009D040000}"/>
    <cellStyle name="40% - Accent1 3" xfId="1185" xr:uid="{00000000-0005-0000-0000-00009E040000}"/>
    <cellStyle name="40% - Accent1 4" xfId="1186" xr:uid="{00000000-0005-0000-0000-00009F040000}"/>
    <cellStyle name="40% - Accent2" xfId="1187" xr:uid="{00000000-0005-0000-0000-0000A0040000}"/>
    <cellStyle name="40% - Accent2 2" xfId="1188" xr:uid="{00000000-0005-0000-0000-0000A1040000}"/>
    <cellStyle name="40% - Accent2 3" xfId="1189" xr:uid="{00000000-0005-0000-0000-0000A2040000}"/>
    <cellStyle name="40% - Accent2 4" xfId="1190" xr:uid="{00000000-0005-0000-0000-0000A3040000}"/>
    <cellStyle name="40% - Accent3" xfId="1191" xr:uid="{00000000-0005-0000-0000-0000A4040000}"/>
    <cellStyle name="40% - Accent3 2" xfId="1192" xr:uid="{00000000-0005-0000-0000-0000A5040000}"/>
    <cellStyle name="40% - Accent3 3" xfId="1193" xr:uid="{00000000-0005-0000-0000-0000A6040000}"/>
    <cellStyle name="40% - Accent3 4" xfId="1194" xr:uid="{00000000-0005-0000-0000-0000A7040000}"/>
    <cellStyle name="40% - Accent4" xfId="1195" xr:uid="{00000000-0005-0000-0000-0000A8040000}"/>
    <cellStyle name="40% - Accent4 2" xfId="1196" xr:uid="{00000000-0005-0000-0000-0000A9040000}"/>
    <cellStyle name="40% - Accent4 3" xfId="1197" xr:uid="{00000000-0005-0000-0000-0000AA040000}"/>
    <cellStyle name="40% - Accent4 4" xfId="1198" xr:uid="{00000000-0005-0000-0000-0000AB040000}"/>
    <cellStyle name="40% - Accent5" xfId="1199" xr:uid="{00000000-0005-0000-0000-0000AC040000}"/>
    <cellStyle name="40% - Accent5 2" xfId="1200" xr:uid="{00000000-0005-0000-0000-0000AD040000}"/>
    <cellStyle name="40% - Accent5 3" xfId="1201" xr:uid="{00000000-0005-0000-0000-0000AE040000}"/>
    <cellStyle name="40% - Accent5 4" xfId="1202" xr:uid="{00000000-0005-0000-0000-0000AF040000}"/>
    <cellStyle name="40% - Accent6" xfId="1203" xr:uid="{00000000-0005-0000-0000-0000B0040000}"/>
    <cellStyle name="40% - Accent6 2" xfId="1204" xr:uid="{00000000-0005-0000-0000-0000B1040000}"/>
    <cellStyle name="40% - Accent6 3" xfId="1205" xr:uid="{00000000-0005-0000-0000-0000B2040000}"/>
    <cellStyle name="40% - Accent6 4" xfId="1206" xr:uid="{00000000-0005-0000-0000-0000B3040000}"/>
    <cellStyle name="40% - Énfasis1 10" xfId="1207" xr:uid="{00000000-0005-0000-0000-0000B4040000}"/>
    <cellStyle name="40% - Énfasis1 10 2" xfId="1208" xr:uid="{00000000-0005-0000-0000-0000B5040000}"/>
    <cellStyle name="40% - Énfasis1 11" xfId="1209" xr:uid="{00000000-0005-0000-0000-0000B6040000}"/>
    <cellStyle name="40% - Énfasis1 11 2" xfId="1210" xr:uid="{00000000-0005-0000-0000-0000B7040000}"/>
    <cellStyle name="40% - Énfasis1 12" xfId="1211" xr:uid="{00000000-0005-0000-0000-0000B8040000}"/>
    <cellStyle name="40% - Énfasis1 12 2" xfId="1212" xr:uid="{00000000-0005-0000-0000-0000B9040000}"/>
    <cellStyle name="40% - Énfasis1 13" xfId="1213" xr:uid="{00000000-0005-0000-0000-0000BA040000}"/>
    <cellStyle name="40% - Énfasis1 13 2" xfId="1214" xr:uid="{00000000-0005-0000-0000-0000BB040000}"/>
    <cellStyle name="40% - Énfasis1 14" xfId="1215" xr:uid="{00000000-0005-0000-0000-0000BC040000}"/>
    <cellStyle name="40% - Énfasis1 14 2" xfId="1216" xr:uid="{00000000-0005-0000-0000-0000BD040000}"/>
    <cellStyle name="40% - Énfasis1 15" xfId="1217" xr:uid="{00000000-0005-0000-0000-0000BE040000}"/>
    <cellStyle name="40% - Énfasis1 15 2" xfId="1218" xr:uid="{00000000-0005-0000-0000-0000BF040000}"/>
    <cellStyle name="40% - Énfasis1 16" xfId="1219" xr:uid="{00000000-0005-0000-0000-0000C0040000}"/>
    <cellStyle name="40% - Énfasis1 16 2" xfId="1220" xr:uid="{00000000-0005-0000-0000-0000C1040000}"/>
    <cellStyle name="40% - Énfasis1 17" xfId="1221" xr:uid="{00000000-0005-0000-0000-0000C2040000}"/>
    <cellStyle name="40% - Énfasis1 17 2" xfId="1222" xr:uid="{00000000-0005-0000-0000-0000C3040000}"/>
    <cellStyle name="40% - Énfasis1 18" xfId="1223" xr:uid="{00000000-0005-0000-0000-0000C4040000}"/>
    <cellStyle name="40% - Énfasis1 18 2" xfId="1224" xr:uid="{00000000-0005-0000-0000-0000C5040000}"/>
    <cellStyle name="40% - Énfasis1 19" xfId="1225" xr:uid="{00000000-0005-0000-0000-0000C6040000}"/>
    <cellStyle name="40% - Énfasis1 19 2" xfId="1226" xr:uid="{00000000-0005-0000-0000-0000C7040000}"/>
    <cellStyle name="40% - Énfasis1 2" xfId="1227" xr:uid="{00000000-0005-0000-0000-0000C8040000}"/>
    <cellStyle name="40% - Énfasis1 2 10" xfId="1228" xr:uid="{00000000-0005-0000-0000-0000C9040000}"/>
    <cellStyle name="40% - Énfasis1 2 11" xfId="1229" xr:uid="{00000000-0005-0000-0000-0000CA040000}"/>
    <cellStyle name="40% - Énfasis1 2 12" xfId="1230" xr:uid="{00000000-0005-0000-0000-0000CB040000}"/>
    <cellStyle name="40% - Énfasis1 2 13" xfId="1231" xr:uid="{00000000-0005-0000-0000-0000CC040000}"/>
    <cellStyle name="40% - Énfasis1 2 2" xfId="1232" xr:uid="{00000000-0005-0000-0000-0000CD040000}"/>
    <cellStyle name="40% - Énfasis1 2 2 2" xfId="1233" xr:uid="{00000000-0005-0000-0000-0000CE040000}"/>
    <cellStyle name="40% - Énfasis1 2 3" xfId="1234" xr:uid="{00000000-0005-0000-0000-0000CF040000}"/>
    <cellStyle name="40% - Énfasis1 2 4" xfId="1235" xr:uid="{00000000-0005-0000-0000-0000D0040000}"/>
    <cellStyle name="40% - Énfasis1 2 5" xfId="1236" xr:uid="{00000000-0005-0000-0000-0000D1040000}"/>
    <cellStyle name="40% - Énfasis1 2 6" xfId="1237" xr:uid="{00000000-0005-0000-0000-0000D2040000}"/>
    <cellStyle name="40% - Énfasis1 2 7" xfId="1238" xr:uid="{00000000-0005-0000-0000-0000D3040000}"/>
    <cellStyle name="40% - Énfasis1 2 8" xfId="1239" xr:uid="{00000000-0005-0000-0000-0000D4040000}"/>
    <cellStyle name="40% - Énfasis1 2 9" xfId="1240" xr:uid="{00000000-0005-0000-0000-0000D5040000}"/>
    <cellStyle name="40% - Énfasis1 20" xfId="1241" xr:uid="{00000000-0005-0000-0000-0000D6040000}"/>
    <cellStyle name="40% - Énfasis1 20 2" xfId="1242" xr:uid="{00000000-0005-0000-0000-0000D7040000}"/>
    <cellStyle name="40% - Énfasis1 21" xfId="1243" xr:uid="{00000000-0005-0000-0000-0000D8040000}"/>
    <cellStyle name="40% - Énfasis1 21 2" xfId="1244" xr:uid="{00000000-0005-0000-0000-0000D9040000}"/>
    <cellStyle name="40% - Énfasis1 22" xfId="1245" xr:uid="{00000000-0005-0000-0000-0000DA040000}"/>
    <cellStyle name="40% - Énfasis1 22 2" xfId="1246" xr:uid="{00000000-0005-0000-0000-0000DB040000}"/>
    <cellStyle name="40% - Énfasis1 23" xfId="1247" xr:uid="{00000000-0005-0000-0000-0000DC040000}"/>
    <cellStyle name="40% - Énfasis1 23 2" xfId="1248" xr:uid="{00000000-0005-0000-0000-0000DD040000}"/>
    <cellStyle name="40% - Énfasis1 24" xfId="1249" xr:uid="{00000000-0005-0000-0000-0000DE040000}"/>
    <cellStyle name="40% - Énfasis1 24 2" xfId="1250" xr:uid="{00000000-0005-0000-0000-0000DF040000}"/>
    <cellStyle name="40% - Énfasis1 25" xfId="1251" xr:uid="{00000000-0005-0000-0000-0000E0040000}"/>
    <cellStyle name="40% - Énfasis1 25 2" xfId="1252" xr:uid="{00000000-0005-0000-0000-0000E1040000}"/>
    <cellStyle name="40% - Énfasis1 26" xfId="1253" xr:uid="{00000000-0005-0000-0000-0000E2040000}"/>
    <cellStyle name="40% - Énfasis1 26 2" xfId="1254" xr:uid="{00000000-0005-0000-0000-0000E3040000}"/>
    <cellStyle name="40% - Énfasis1 27" xfId="1255" xr:uid="{00000000-0005-0000-0000-0000E4040000}"/>
    <cellStyle name="40% - Énfasis1 27 2" xfId="1256" xr:uid="{00000000-0005-0000-0000-0000E5040000}"/>
    <cellStyle name="40% - Énfasis1 28" xfId="1257" xr:uid="{00000000-0005-0000-0000-0000E6040000}"/>
    <cellStyle name="40% - Énfasis1 28 2" xfId="1258" xr:uid="{00000000-0005-0000-0000-0000E7040000}"/>
    <cellStyle name="40% - Énfasis1 29" xfId="1259" xr:uid="{00000000-0005-0000-0000-0000E8040000}"/>
    <cellStyle name="40% - Énfasis1 29 2" xfId="1260" xr:uid="{00000000-0005-0000-0000-0000E9040000}"/>
    <cellStyle name="40% - Énfasis1 3" xfId="1261" xr:uid="{00000000-0005-0000-0000-0000EA040000}"/>
    <cellStyle name="40% - Énfasis1 3 10" xfId="1262" xr:uid="{00000000-0005-0000-0000-0000EB040000}"/>
    <cellStyle name="40% - Énfasis1 3 11" xfId="1263" xr:uid="{00000000-0005-0000-0000-0000EC040000}"/>
    <cellStyle name="40% - Énfasis1 3 12" xfId="1264" xr:uid="{00000000-0005-0000-0000-0000ED040000}"/>
    <cellStyle name="40% - Énfasis1 3 13" xfId="1265" xr:uid="{00000000-0005-0000-0000-0000EE040000}"/>
    <cellStyle name="40% - Énfasis1 3 2" xfId="1266" xr:uid="{00000000-0005-0000-0000-0000EF040000}"/>
    <cellStyle name="40% - Énfasis1 3 3" xfId="1267" xr:uid="{00000000-0005-0000-0000-0000F0040000}"/>
    <cellStyle name="40% - Énfasis1 3 4" xfId="1268" xr:uid="{00000000-0005-0000-0000-0000F1040000}"/>
    <cellStyle name="40% - Énfasis1 3 5" xfId="1269" xr:uid="{00000000-0005-0000-0000-0000F2040000}"/>
    <cellStyle name="40% - Énfasis1 3 6" xfId="1270" xr:uid="{00000000-0005-0000-0000-0000F3040000}"/>
    <cellStyle name="40% - Énfasis1 3 7" xfId="1271" xr:uid="{00000000-0005-0000-0000-0000F4040000}"/>
    <cellStyle name="40% - Énfasis1 3 8" xfId="1272" xr:uid="{00000000-0005-0000-0000-0000F5040000}"/>
    <cellStyle name="40% - Énfasis1 3 9" xfId="1273" xr:uid="{00000000-0005-0000-0000-0000F6040000}"/>
    <cellStyle name="40% - Énfasis1 30" xfId="1274" xr:uid="{00000000-0005-0000-0000-0000F7040000}"/>
    <cellStyle name="40% - Énfasis1 30 2" xfId="1275" xr:uid="{00000000-0005-0000-0000-0000F8040000}"/>
    <cellStyle name="40% - Énfasis1 31" xfId="1276" xr:uid="{00000000-0005-0000-0000-0000F9040000}"/>
    <cellStyle name="40% - Énfasis1 31 2" xfId="1277" xr:uid="{00000000-0005-0000-0000-0000FA040000}"/>
    <cellStyle name="40% - Énfasis1 32" xfId="1278" xr:uid="{00000000-0005-0000-0000-0000FB040000}"/>
    <cellStyle name="40% - Énfasis1 32 2" xfId="1279" xr:uid="{00000000-0005-0000-0000-0000FC040000}"/>
    <cellStyle name="40% - Énfasis1 33" xfId="1280" xr:uid="{00000000-0005-0000-0000-0000FD040000}"/>
    <cellStyle name="40% - Énfasis1 33 2" xfId="1281" xr:uid="{00000000-0005-0000-0000-0000FE040000}"/>
    <cellStyle name="40% - Énfasis1 34" xfId="1282" xr:uid="{00000000-0005-0000-0000-0000FF040000}"/>
    <cellStyle name="40% - Énfasis1 34 2" xfId="1283" xr:uid="{00000000-0005-0000-0000-000000050000}"/>
    <cellStyle name="40% - Énfasis1 35" xfId="1284" xr:uid="{00000000-0005-0000-0000-000001050000}"/>
    <cellStyle name="40% - Énfasis1 35 2" xfId="1285" xr:uid="{00000000-0005-0000-0000-000002050000}"/>
    <cellStyle name="40% - Énfasis1 36" xfId="1286" xr:uid="{00000000-0005-0000-0000-000003050000}"/>
    <cellStyle name="40% - Énfasis1 36 2" xfId="1287" xr:uid="{00000000-0005-0000-0000-000004050000}"/>
    <cellStyle name="40% - Énfasis1 37" xfId="1288" xr:uid="{00000000-0005-0000-0000-000005050000}"/>
    <cellStyle name="40% - Énfasis1 37 2" xfId="1289" xr:uid="{00000000-0005-0000-0000-000006050000}"/>
    <cellStyle name="40% - Énfasis1 38" xfId="1290" xr:uid="{00000000-0005-0000-0000-000007050000}"/>
    <cellStyle name="40% - Énfasis1 38 2" xfId="1291" xr:uid="{00000000-0005-0000-0000-000008050000}"/>
    <cellStyle name="40% - Énfasis1 39" xfId="1292" xr:uid="{00000000-0005-0000-0000-000009050000}"/>
    <cellStyle name="40% - Énfasis1 39 2" xfId="1293" xr:uid="{00000000-0005-0000-0000-00000A050000}"/>
    <cellStyle name="40% - Énfasis1 4" xfId="1294" xr:uid="{00000000-0005-0000-0000-00000B050000}"/>
    <cellStyle name="40% - Énfasis1 4 10" xfId="1295" xr:uid="{00000000-0005-0000-0000-00000C050000}"/>
    <cellStyle name="40% - Énfasis1 4 11" xfId="1296" xr:uid="{00000000-0005-0000-0000-00000D050000}"/>
    <cellStyle name="40% - Énfasis1 4 12" xfId="1297" xr:uid="{00000000-0005-0000-0000-00000E050000}"/>
    <cellStyle name="40% - Énfasis1 4 13" xfId="1298" xr:uid="{00000000-0005-0000-0000-00000F050000}"/>
    <cellStyle name="40% - Énfasis1 4 2" xfId="1299" xr:uid="{00000000-0005-0000-0000-000010050000}"/>
    <cellStyle name="40% - Énfasis1 4 3" xfId="1300" xr:uid="{00000000-0005-0000-0000-000011050000}"/>
    <cellStyle name="40% - Énfasis1 4 4" xfId="1301" xr:uid="{00000000-0005-0000-0000-000012050000}"/>
    <cellStyle name="40% - Énfasis1 4 5" xfId="1302" xr:uid="{00000000-0005-0000-0000-000013050000}"/>
    <cellStyle name="40% - Énfasis1 4 6" xfId="1303" xr:uid="{00000000-0005-0000-0000-000014050000}"/>
    <cellStyle name="40% - Énfasis1 4 7" xfId="1304" xr:uid="{00000000-0005-0000-0000-000015050000}"/>
    <cellStyle name="40% - Énfasis1 4 8" xfId="1305" xr:uid="{00000000-0005-0000-0000-000016050000}"/>
    <cellStyle name="40% - Énfasis1 4 9" xfId="1306" xr:uid="{00000000-0005-0000-0000-000017050000}"/>
    <cellStyle name="40% - Énfasis1 40" xfId="1307" xr:uid="{00000000-0005-0000-0000-000018050000}"/>
    <cellStyle name="40% - Énfasis1 40 2" xfId="1308" xr:uid="{00000000-0005-0000-0000-000019050000}"/>
    <cellStyle name="40% - Énfasis1 41" xfId="1309" xr:uid="{00000000-0005-0000-0000-00001A050000}"/>
    <cellStyle name="40% - Énfasis1 41 2" xfId="1310" xr:uid="{00000000-0005-0000-0000-00001B050000}"/>
    <cellStyle name="40% - Énfasis1 42" xfId="1311" xr:uid="{00000000-0005-0000-0000-00001C050000}"/>
    <cellStyle name="40% - Énfasis1 42 2" xfId="1312" xr:uid="{00000000-0005-0000-0000-00001D050000}"/>
    <cellStyle name="40% - Énfasis1 43" xfId="1313" xr:uid="{00000000-0005-0000-0000-00001E050000}"/>
    <cellStyle name="40% - Énfasis1 43 2" xfId="1314" xr:uid="{00000000-0005-0000-0000-00001F050000}"/>
    <cellStyle name="40% - Énfasis1 44" xfId="1315" xr:uid="{00000000-0005-0000-0000-000020050000}"/>
    <cellStyle name="40% - Énfasis1 44 2" xfId="1316" xr:uid="{00000000-0005-0000-0000-000021050000}"/>
    <cellStyle name="40% - Énfasis1 45" xfId="1317" xr:uid="{00000000-0005-0000-0000-000022050000}"/>
    <cellStyle name="40% - Énfasis1 45 2" xfId="1318" xr:uid="{00000000-0005-0000-0000-000023050000}"/>
    <cellStyle name="40% - Énfasis1 46" xfId="1319" xr:uid="{00000000-0005-0000-0000-000024050000}"/>
    <cellStyle name="40% - Énfasis1 46 2" xfId="1320" xr:uid="{00000000-0005-0000-0000-000025050000}"/>
    <cellStyle name="40% - Énfasis1 47" xfId="1321" xr:uid="{00000000-0005-0000-0000-000026050000}"/>
    <cellStyle name="40% - Énfasis1 47 2" xfId="1322" xr:uid="{00000000-0005-0000-0000-000027050000}"/>
    <cellStyle name="40% - Énfasis1 48" xfId="1323" xr:uid="{00000000-0005-0000-0000-000028050000}"/>
    <cellStyle name="40% - Énfasis1 48 2" xfId="1324" xr:uid="{00000000-0005-0000-0000-000029050000}"/>
    <cellStyle name="40% - Énfasis1 49" xfId="1325" xr:uid="{00000000-0005-0000-0000-00002A050000}"/>
    <cellStyle name="40% - Énfasis1 49 2" xfId="1326" xr:uid="{00000000-0005-0000-0000-00002B050000}"/>
    <cellStyle name="40% - Énfasis1 5" xfId="1327" xr:uid="{00000000-0005-0000-0000-00002C050000}"/>
    <cellStyle name="40% - Énfasis1 5 10" xfId="1328" xr:uid="{00000000-0005-0000-0000-00002D050000}"/>
    <cellStyle name="40% - Énfasis1 5 11" xfId="1329" xr:uid="{00000000-0005-0000-0000-00002E050000}"/>
    <cellStyle name="40% - Énfasis1 5 12" xfId="1330" xr:uid="{00000000-0005-0000-0000-00002F050000}"/>
    <cellStyle name="40% - Énfasis1 5 2" xfId="1331" xr:uid="{00000000-0005-0000-0000-000030050000}"/>
    <cellStyle name="40% - Énfasis1 5 3" xfId="1332" xr:uid="{00000000-0005-0000-0000-000031050000}"/>
    <cellStyle name="40% - Énfasis1 5 4" xfId="1333" xr:uid="{00000000-0005-0000-0000-000032050000}"/>
    <cellStyle name="40% - Énfasis1 5 5" xfId="1334" xr:uid="{00000000-0005-0000-0000-000033050000}"/>
    <cellStyle name="40% - Énfasis1 5 6" xfId="1335" xr:uid="{00000000-0005-0000-0000-000034050000}"/>
    <cellStyle name="40% - Énfasis1 5 7" xfId="1336" xr:uid="{00000000-0005-0000-0000-000035050000}"/>
    <cellStyle name="40% - Énfasis1 5 8" xfId="1337" xr:uid="{00000000-0005-0000-0000-000036050000}"/>
    <cellStyle name="40% - Énfasis1 5 9" xfId="1338" xr:uid="{00000000-0005-0000-0000-000037050000}"/>
    <cellStyle name="40% - Énfasis1 50" xfId="1339" xr:uid="{00000000-0005-0000-0000-000038050000}"/>
    <cellStyle name="40% - Énfasis1 50 2" xfId="1340" xr:uid="{00000000-0005-0000-0000-000039050000}"/>
    <cellStyle name="40% - Énfasis1 51" xfId="1341" xr:uid="{00000000-0005-0000-0000-00003A050000}"/>
    <cellStyle name="40% - Énfasis1 51 2" xfId="1342" xr:uid="{00000000-0005-0000-0000-00003B050000}"/>
    <cellStyle name="40% - Énfasis1 52" xfId="1343" xr:uid="{00000000-0005-0000-0000-00003C050000}"/>
    <cellStyle name="40% - Énfasis1 52 2" xfId="1344" xr:uid="{00000000-0005-0000-0000-00003D050000}"/>
    <cellStyle name="40% - Énfasis1 53" xfId="1345" xr:uid="{00000000-0005-0000-0000-00003E050000}"/>
    <cellStyle name="40% - Énfasis1 53 2" xfId="1346" xr:uid="{00000000-0005-0000-0000-00003F050000}"/>
    <cellStyle name="40% - Énfasis1 54" xfId="1347" xr:uid="{00000000-0005-0000-0000-000040050000}"/>
    <cellStyle name="40% - Énfasis1 54 2" xfId="1348" xr:uid="{00000000-0005-0000-0000-000041050000}"/>
    <cellStyle name="40% - Énfasis1 55" xfId="1349" xr:uid="{00000000-0005-0000-0000-000042050000}"/>
    <cellStyle name="40% - Énfasis1 55 2" xfId="1350" xr:uid="{00000000-0005-0000-0000-000043050000}"/>
    <cellStyle name="40% - Énfasis1 56" xfId="1351" xr:uid="{00000000-0005-0000-0000-000044050000}"/>
    <cellStyle name="40% - Énfasis1 56 2" xfId="1352" xr:uid="{00000000-0005-0000-0000-000045050000}"/>
    <cellStyle name="40% - Énfasis1 57" xfId="1353" xr:uid="{00000000-0005-0000-0000-000046050000}"/>
    <cellStyle name="40% - Énfasis1 57 2" xfId="1354" xr:uid="{00000000-0005-0000-0000-000047050000}"/>
    <cellStyle name="40% - Énfasis1 58" xfId="1355" xr:uid="{00000000-0005-0000-0000-000048050000}"/>
    <cellStyle name="40% - Énfasis1 58 2" xfId="1356" xr:uid="{00000000-0005-0000-0000-000049050000}"/>
    <cellStyle name="40% - Énfasis1 59" xfId="1357" xr:uid="{00000000-0005-0000-0000-00004A050000}"/>
    <cellStyle name="40% - Énfasis1 59 2" xfId="1358" xr:uid="{00000000-0005-0000-0000-00004B050000}"/>
    <cellStyle name="40% - Énfasis1 6" xfId="1359" xr:uid="{00000000-0005-0000-0000-00004C050000}"/>
    <cellStyle name="40% - Énfasis1 6 2" xfId="1360" xr:uid="{00000000-0005-0000-0000-00004D050000}"/>
    <cellStyle name="40% - Énfasis1 60" xfId="1361" xr:uid="{00000000-0005-0000-0000-00004E050000}"/>
    <cellStyle name="40% - Énfasis1 60 2" xfId="1362" xr:uid="{00000000-0005-0000-0000-00004F050000}"/>
    <cellStyle name="40% - Énfasis1 61" xfId="1363" xr:uid="{00000000-0005-0000-0000-000050050000}"/>
    <cellStyle name="40% - Énfasis1 61 2" xfId="1364" xr:uid="{00000000-0005-0000-0000-000051050000}"/>
    <cellStyle name="40% - Énfasis1 62" xfId="1365" xr:uid="{00000000-0005-0000-0000-000052050000}"/>
    <cellStyle name="40% - Énfasis1 62 2" xfId="1366" xr:uid="{00000000-0005-0000-0000-000053050000}"/>
    <cellStyle name="40% - Énfasis1 63" xfId="1367" xr:uid="{00000000-0005-0000-0000-000054050000}"/>
    <cellStyle name="40% - Énfasis1 63 2" xfId="1368" xr:uid="{00000000-0005-0000-0000-000055050000}"/>
    <cellStyle name="40% - Énfasis1 64" xfId="1369" xr:uid="{00000000-0005-0000-0000-000056050000}"/>
    <cellStyle name="40% - Énfasis1 64 2" xfId="1370" xr:uid="{00000000-0005-0000-0000-000057050000}"/>
    <cellStyle name="40% - Énfasis1 65" xfId="1371" xr:uid="{00000000-0005-0000-0000-000058050000}"/>
    <cellStyle name="40% - Énfasis1 65 2" xfId="1372" xr:uid="{00000000-0005-0000-0000-000059050000}"/>
    <cellStyle name="40% - Énfasis1 66" xfId="1373" xr:uid="{00000000-0005-0000-0000-00005A050000}"/>
    <cellStyle name="40% - Énfasis1 66 2" xfId="1374" xr:uid="{00000000-0005-0000-0000-00005B050000}"/>
    <cellStyle name="40% - Énfasis1 67" xfId="1375" xr:uid="{00000000-0005-0000-0000-00005C050000}"/>
    <cellStyle name="40% - Énfasis1 67 2" xfId="1376" xr:uid="{00000000-0005-0000-0000-00005D050000}"/>
    <cellStyle name="40% - Énfasis1 68" xfId="1377" xr:uid="{00000000-0005-0000-0000-00005E050000}"/>
    <cellStyle name="40% - Énfasis1 68 2" xfId="1378" xr:uid="{00000000-0005-0000-0000-00005F050000}"/>
    <cellStyle name="40% - Énfasis1 69" xfId="1379" xr:uid="{00000000-0005-0000-0000-000060050000}"/>
    <cellStyle name="40% - Énfasis1 69 2" xfId="1380" xr:uid="{00000000-0005-0000-0000-000061050000}"/>
    <cellStyle name="40% - Énfasis1 7" xfId="1381" xr:uid="{00000000-0005-0000-0000-000062050000}"/>
    <cellStyle name="40% - Énfasis1 7 2" xfId="1382" xr:uid="{00000000-0005-0000-0000-000063050000}"/>
    <cellStyle name="40% - Énfasis1 70" xfId="1383" xr:uid="{00000000-0005-0000-0000-000064050000}"/>
    <cellStyle name="40% - Énfasis1 70 2" xfId="1384" xr:uid="{00000000-0005-0000-0000-000065050000}"/>
    <cellStyle name="40% - Énfasis1 71" xfId="1385" xr:uid="{00000000-0005-0000-0000-000066050000}"/>
    <cellStyle name="40% - Énfasis1 71 2" xfId="1386" xr:uid="{00000000-0005-0000-0000-000067050000}"/>
    <cellStyle name="40% - Énfasis1 72" xfId="1387" xr:uid="{00000000-0005-0000-0000-000068050000}"/>
    <cellStyle name="40% - Énfasis1 72 2" xfId="1388" xr:uid="{00000000-0005-0000-0000-000069050000}"/>
    <cellStyle name="40% - Énfasis1 73" xfId="1389" xr:uid="{00000000-0005-0000-0000-00006A050000}"/>
    <cellStyle name="40% - Énfasis1 73 2" xfId="1390" xr:uid="{00000000-0005-0000-0000-00006B050000}"/>
    <cellStyle name="40% - Énfasis1 74" xfId="1391" xr:uid="{00000000-0005-0000-0000-00006C050000}"/>
    <cellStyle name="40% - Énfasis1 74 2" xfId="1392" xr:uid="{00000000-0005-0000-0000-00006D050000}"/>
    <cellStyle name="40% - Énfasis1 75" xfId="1393" xr:uid="{00000000-0005-0000-0000-00006E050000}"/>
    <cellStyle name="40% - Énfasis1 75 2" xfId="1394" xr:uid="{00000000-0005-0000-0000-00006F050000}"/>
    <cellStyle name="40% - Énfasis1 8" xfId="1395" xr:uid="{00000000-0005-0000-0000-000070050000}"/>
    <cellStyle name="40% - Énfasis1 8 2" xfId="1396" xr:uid="{00000000-0005-0000-0000-000071050000}"/>
    <cellStyle name="40% - Énfasis1 9" xfId="1397" xr:uid="{00000000-0005-0000-0000-000072050000}"/>
    <cellStyle name="40% - Énfasis1 9 2" xfId="1398" xr:uid="{00000000-0005-0000-0000-000073050000}"/>
    <cellStyle name="40% - Énfasis2 10" xfId="1399" xr:uid="{00000000-0005-0000-0000-000074050000}"/>
    <cellStyle name="40% - Énfasis2 10 2" xfId="1400" xr:uid="{00000000-0005-0000-0000-000075050000}"/>
    <cellStyle name="40% - Énfasis2 11" xfId="1401" xr:uid="{00000000-0005-0000-0000-000076050000}"/>
    <cellStyle name="40% - Énfasis2 11 2" xfId="1402" xr:uid="{00000000-0005-0000-0000-000077050000}"/>
    <cellStyle name="40% - Énfasis2 12" xfId="1403" xr:uid="{00000000-0005-0000-0000-000078050000}"/>
    <cellStyle name="40% - Énfasis2 12 2" xfId="1404" xr:uid="{00000000-0005-0000-0000-000079050000}"/>
    <cellStyle name="40% - Énfasis2 13" xfId="1405" xr:uid="{00000000-0005-0000-0000-00007A050000}"/>
    <cellStyle name="40% - Énfasis2 13 2" xfId="1406" xr:uid="{00000000-0005-0000-0000-00007B050000}"/>
    <cellStyle name="40% - Énfasis2 14" xfId="1407" xr:uid="{00000000-0005-0000-0000-00007C050000}"/>
    <cellStyle name="40% - Énfasis2 14 2" xfId="1408" xr:uid="{00000000-0005-0000-0000-00007D050000}"/>
    <cellStyle name="40% - Énfasis2 15" xfId="1409" xr:uid="{00000000-0005-0000-0000-00007E050000}"/>
    <cellStyle name="40% - Énfasis2 15 2" xfId="1410" xr:uid="{00000000-0005-0000-0000-00007F050000}"/>
    <cellStyle name="40% - Énfasis2 16" xfId="1411" xr:uid="{00000000-0005-0000-0000-000080050000}"/>
    <cellStyle name="40% - Énfasis2 16 2" xfId="1412" xr:uid="{00000000-0005-0000-0000-000081050000}"/>
    <cellStyle name="40% - Énfasis2 17" xfId="1413" xr:uid="{00000000-0005-0000-0000-000082050000}"/>
    <cellStyle name="40% - Énfasis2 17 2" xfId="1414" xr:uid="{00000000-0005-0000-0000-000083050000}"/>
    <cellStyle name="40% - Énfasis2 18" xfId="1415" xr:uid="{00000000-0005-0000-0000-000084050000}"/>
    <cellStyle name="40% - Énfasis2 18 2" xfId="1416" xr:uid="{00000000-0005-0000-0000-000085050000}"/>
    <cellStyle name="40% - Énfasis2 19" xfId="1417" xr:uid="{00000000-0005-0000-0000-000086050000}"/>
    <cellStyle name="40% - Énfasis2 19 2" xfId="1418" xr:uid="{00000000-0005-0000-0000-000087050000}"/>
    <cellStyle name="40% - Énfasis2 2" xfId="1419" xr:uid="{00000000-0005-0000-0000-000088050000}"/>
    <cellStyle name="40% - Énfasis2 2 10" xfId="1420" xr:uid="{00000000-0005-0000-0000-000089050000}"/>
    <cellStyle name="40% - Énfasis2 2 11" xfId="1421" xr:uid="{00000000-0005-0000-0000-00008A050000}"/>
    <cellStyle name="40% - Énfasis2 2 12" xfId="1422" xr:uid="{00000000-0005-0000-0000-00008B050000}"/>
    <cellStyle name="40% - Énfasis2 2 13" xfId="1423" xr:uid="{00000000-0005-0000-0000-00008C050000}"/>
    <cellStyle name="40% - Énfasis2 2 2" xfId="1424" xr:uid="{00000000-0005-0000-0000-00008D050000}"/>
    <cellStyle name="40% - Énfasis2 2 2 2" xfId="1425" xr:uid="{00000000-0005-0000-0000-00008E050000}"/>
    <cellStyle name="40% - Énfasis2 2 3" xfId="1426" xr:uid="{00000000-0005-0000-0000-00008F050000}"/>
    <cellStyle name="40% - Énfasis2 2 4" xfId="1427" xr:uid="{00000000-0005-0000-0000-000090050000}"/>
    <cellStyle name="40% - Énfasis2 2 5" xfId="1428" xr:uid="{00000000-0005-0000-0000-000091050000}"/>
    <cellStyle name="40% - Énfasis2 2 6" xfId="1429" xr:uid="{00000000-0005-0000-0000-000092050000}"/>
    <cellStyle name="40% - Énfasis2 2 7" xfId="1430" xr:uid="{00000000-0005-0000-0000-000093050000}"/>
    <cellStyle name="40% - Énfasis2 2 8" xfId="1431" xr:uid="{00000000-0005-0000-0000-000094050000}"/>
    <cellStyle name="40% - Énfasis2 2 9" xfId="1432" xr:uid="{00000000-0005-0000-0000-000095050000}"/>
    <cellStyle name="40% - Énfasis2 20" xfId="1433" xr:uid="{00000000-0005-0000-0000-000096050000}"/>
    <cellStyle name="40% - Énfasis2 20 2" xfId="1434" xr:uid="{00000000-0005-0000-0000-000097050000}"/>
    <cellStyle name="40% - Énfasis2 21" xfId="1435" xr:uid="{00000000-0005-0000-0000-000098050000}"/>
    <cellStyle name="40% - Énfasis2 21 2" xfId="1436" xr:uid="{00000000-0005-0000-0000-000099050000}"/>
    <cellStyle name="40% - Énfasis2 22" xfId="1437" xr:uid="{00000000-0005-0000-0000-00009A050000}"/>
    <cellStyle name="40% - Énfasis2 22 2" xfId="1438" xr:uid="{00000000-0005-0000-0000-00009B050000}"/>
    <cellStyle name="40% - Énfasis2 23" xfId="1439" xr:uid="{00000000-0005-0000-0000-00009C050000}"/>
    <cellStyle name="40% - Énfasis2 23 2" xfId="1440" xr:uid="{00000000-0005-0000-0000-00009D050000}"/>
    <cellStyle name="40% - Énfasis2 24" xfId="1441" xr:uid="{00000000-0005-0000-0000-00009E050000}"/>
    <cellStyle name="40% - Énfasis2 24 2" xfId="1442" xr:uid="{00000000-0005-0000-0000-00009F050000}"/>
    <cellStyle name="40% - Énfasis2 25" xfId="1443" xr:uid="{00000000-0005-0000-0000-0000A0050000}"/>
    <cellStyle name="40% - Énfasis2 25 2" xfId="1444" xr:uid="{00000000-0005-0000-0000-0000A1050000}"/>
    <cellStyle name="40% - Énfasis2 26" xfId="1445" xr:uid="{00000000-0005-0000-0000-0000A2050000}"/>
    <cellStyle name="40% - Énfasis2 26 2" xfId="1446" xr:uid="{00000000-0005-0000-0000-0000A3050000}"/>
    <cellStyle name="40% - Énfasis2 27" xfId="1447" xr:uid="{00000000-0005-0000-0000-0000A4050000}"/>
    <cellStyle name="40% - Énfasis2 27 2" xfId="1448" xr:uid="{00000000-0005-0000-0000-0000A5050000}"/>
    <cellStyle name="40% - Énfasis2 28" xfId="1449" xr:uid="{00000000-0005-0000-0000-0000A6050000}"/>
    <cellStyle name="40% - Énfasis2 28 2" xfId="1450" xr:uid="{00000000-0005-0000-0000-0000A7050000}"/>
    <cellStyle name="40% - Énfasis2 29" xfId="1451" xr:uid="{00000000-0005-0000-0000-0000A8050000}"/>
    <cellStyle name="40% - Énfasis2 29 2" xfId="1452" xr:uid="{00000000-0005-0000-0000-0000A9050000}"/>
    <cellStyle name="40% - Énfasis2 3" xfId="1453" xr:uid="{00000000-0005-0000-0000-0000AA050000}"/>
    <cellStyle name="40% - Énfasis2 3 10" xfId="1454" xr:uid="{00000000-0005-0000-0000-0000AB050000}"/>
    <cellStyle name="40% - Énfasis2 3 11" xfId="1455" xr:uid="{00000000-0005-0000-0000-0000AC050000}"/>
    <cellStyle name="40% - Énfasis2 3 12" xfId="1456" xr:uid="{00000000-0005-0000-0000-0000AD050000}"/>
    <cellStyle name="40% - Énfasis2 3 13" xfId="1457" xr:uid="{00000000-0005-0000-0000-0000AE050000}"/>
    <cellStyle name="40% - Énfasis2 3 2" xfId="1458" xr:uid="{00000000-0005-0000-0000-0000AF050000}"/>
    <cellStyle name="40% - Énfasis2 3 3" xfId="1459" xr:uid="{00000000-0005-0000-0000-0000B0050000}"/>
    <cellStyle name="40% - Énfasis2 3 4" xfId="1460" xr:uid="{00000000-0005-0000-0000-0000B1050000}"/>
    <cellStyle name="40% - Énfasis2 3 5" xfId="1461" xr:uid="{00000000-0005-0000-0000-0000B2050000}"/>
    <cellStyle name="40% - Énfasis2 3 6" xfId="1462" xr:uid="{00000000-0005-0000-0000-0000B3050000}"/>
    <cellStyle name="40% - Énfasis2 3 7" xfId="1463" xr:uid="{00000000-0005-0000-0000-0000B4050000}"/>
    <cellStyle name="40% - Énfasis2 3 8" xfId="1464" xr:uid="{00000000-0005-0000-0000-0000B5050000}"/>
    <cellStyle name="40% - Énfasis2 3 9" xfId="1465" xr:uid="{00000000-0005-0000-0000-0000B6050000}"/>
    <cellStyle name="40% - Énfasis2 30" xfId="1466" xr:uid="{00000000-0005-0000-0000-0000B7050000}"/>
    <cellStyle name="40% - Énfasis2 30 2" xfId="1467" xr:uid="{00000000-0005-0000-0000-0000B8050000}"/>
    <cellStyle name="40% - Énfasis2 31" xfId="1468" xr:uid="{00000000-0005-0000-0000-0000B9050000}"/>
    <cellStyle name="40% - Énfasis2 31 2" xfId="1469" xr:uid="{00000000-0005-0000-0000-0000BA050000}"/>
    <cellStyle name="40% - Énfasis2 32" xfId="1470" xr:uid="{00000000-0005-0000-0000-0000BB050000}"/>
    <cellStyle name="40% - Énfasis2 32 2" xfId="1471" xr:uid="{00000000-0005-0000-0000-0000BC050000}"/>
    <cellStyle name="40% - Énfasis2 33" xfId="1472" xr:uid="{00000000-0005-0000-0000-0000BD050000}"/>
    <cellStyle name="40% - Énfasis2 33 2" xfId="1473" xr:uid="{00000000-0005-0000-0000-0000BE050000}"/>
    <cellStyle name="40% - Énfasis2 34" xfId="1474" xr:uid="{00000000-0005-0000-0000-0000BF050000}"/>
    <cellStyle name="40% - Énfasis2 34 2" xfId="1475" xr:uid="{00000000-0005-0000-0000-0000C0050000}"/>
    <cellStyle name="40% - Énfasis2 35" xfId="1476" xr:uid="{00000000-0005-0000-0000-0000C1050000}"/>
    <cellStyle name="40% - Énfasis2 35 2" xfId="1477" xr:uid="{00000000-0005-0000-0000-0000C2050000}"/>
    <cellStyle name="40% - Énfasis2 36" xfId="1478" xr:uid="{00000000-0005-0000-0000-0000C3050000}"/>
    <cellStyle name="40% - Énfasis2 36 2" xfId="1479" xr:uid="{00000000-0005-0000-0000-0000C4050000}"/>
    <cellStyle name="40% - Énfasis2 37" xfId="1480" xr:uid="{00000000-0005-0000-0000-0000C5050000}"/>
    <cellStyle name="40% - Énfasis2 37 2" xfId="1481" xr:uid="{00000000-0005-0000-0000-0000C6050000}"/>
    <cellStyle name="40% - Énfasis2 38" xfId="1482" xr:uid="{00000000-0005-0000-0000-0000C7050000}"/>
    <cellStyle name="40% - Énfasis2 38 2" xfId="1483" xr:uid="{00000000-0005-0000-0000-0000C8050000}"/>
    <cellStyle name="40% - Énfasis2 39" xfId="1484" xr:uid="{00000000-0005-0000-0000-0000C9050000}"/>
    <cellStyle name="40% - Énfasis2 39 2" xfId="1485" xr:uid="{00000000-0005-0000-0000-0000CA050000}"/>
    <cellStyle name="40% - Énfasis2 4" xfId="1486" xr:uid="{00000000-0005-0000-0000-0000CB050000}"/>
    <cellStyle name="40% - Énfasis2 4 10" xfId="1487" xr:uid="{00000000-0005-0000-0000-0000CC050000}"/>
    <cellStyle name="40% - Énfasis2 4 11" xfId="1488" xr:uid="{00000000-0005-0000-0000-0000CD050000}"/>
    <cellStyle name="40% - Énfasis2 4 12" xfId="1489" xr:uid="{00000000-0005-0000-0000-0000CE050000}"/>
    <cellStyle name="40% - Énfasis2 4 13" xfId="1490" xr:uid="{00000000-0005-0000-0000-0000CF050000}"/>
    <cellStyle name="40% - Énfasis2 4 2" xfId="1491" xr:uid="{00000000-0005-0000-0000-0000D0050000}"/>
    <cellStyle name="40% - Énfasis2 4 3" xfId="1492" xr:uid="{00000000-0005-0000-0000-0000D1050000}"/>
    <cellStyle name="40% - Énfasis2 4 4" xfId="1493" xr:uid="{00000000-0005-0000-0000-0000D2050000}"/>
    <cellStyle name="40% - Énfasis2 4 5" xfId="1494" xr:uid="{00000000-0005-0000-0000-0000D3050000}"/>
    <cellStyle name="40% - Énfasis2 4 6" xfId="1495" xr:uid="{00000000-0005-0000-0000-0000D4050000}"/>
    <cellStyle name="40% - Énfasis2 4 7" xfId="1496" xr:uid="{00000000-0005-0000-0000-0000D5050000}"/>
    <cellStyle name="40% - Énfasis2 4 8" xfId="1497" xr:uid="{00000000-0005-0000-0000-0000D6050000}"/>
    <cellStyle name="40% - Énfasis2 4 9" xfId="1498" xr:uid="{00000000-0005-0000-0000-0000D7050000}"/>
    <cellStyle name="40% - Énfasis2 40" xfId="1499" xr:uid="{00000000-0005-0000-0000-0000D8050000}"/>
    <cellStyle name="40% - Énfasis2 40 2" xfId="1500" xr:uid="{00000000-0005-0000-0000-0000D9050000}"/>
    <cellStyle name="40% - Énfasis2 41" xfId="1501" xr:uid="{00000000-0005-0000-0000-0000DA050000}"/>
    <cellStyle name="40% - Énfasis2 41 2" xfId="1502" xr:uid="{00000000-0005-0000-0000-0000DB050000}"/>
    <cellStyle name="40% - Énfasis2 42" xfId="1503" xr:uid="{00000000-0005-0000-0000-0000DC050000}"/>
    <cellStyle name="40% - Énfasis2 42 2" xfId="1504" xr:uid="{00000000-0005-0000-0000-0000DD050000}"/>
    <cellStyle name="40% - Énfasis2 43" xfId="1505" xr:uid="{00000000-0005-0000-0000-0000DE050000}"/>
    <cellStyle name="40% - Énfasis2 43 2" xfId="1506" xr:uid="{00000000-0005-0000-0000-0000DF050000}"/>
    <cellStyle name="40% - Énfasis2 44" xfId="1507" xr:uid="{00000000-0005-0000-0000-0000E0050000}"/>
    <cellStyle name="40% - Énfasis2 44 2" xfId="1508" xr:uid="{00000000-0005-0000-0000-0000E1050000}"/>
    <cellStyle name="40% - Énfasis2 45" xfId="1509" xr:uid="{00000000-0005-0000-0000-0000E2050000}"/>
    <cellStyle name="40% - Énfasis2 45 2" xfId="1510" xr:uid="{00000000-0005-0000-0000-0000E3050000}"/>
    <cellStyle name="40% - Énfasis2 46" xfId="1511" xr:uid="{00000000-0005-0000-0000-0000E4050000}"/>
    <cellStyle name="40% - Énfasis2 46 2" xfId="1512" xr:uid="{00000000-0005-0000-0000-0000E5050000}"/>
    <cellStyle name="40% - Énfasis2 47" xfId="1513" xr:uid="{00000000-0005-0000-0000-0000E6050000}"/>
    <cellStyle name="40% - Énfasis2 47 2" xfId="1514" xr:uid="{00000000-0005-0000-0000-0000E7050000}"/>
    <cellStyle name="40% - Énfasis2 48" xfId="1515" xr:uid="{00000000-0005-0000-0000-0000E8050000}"/>
    <cellStyle name="40% - Énfasis2 48 2" xfId="1516" xr:uid="{00000000-0005-0000-0000-0000E9050000}"/>
    <cellStyle name="40% - Énfasis2 49" xfId="1517" xr:uid="{00000000-0005-0000-0000-0000EA050000}"/>
    <cellStyle name="40% - Énfasis2 49 2" xfId="1518" xr:uid="{00000000-0005-0000-0000-0000EB050000}"/>
    <cellStyle name="40% - Énfasis2 5" xfId="1519" xr:uid="{00000000-0005-0000-0000-0000EC050000}"/>
    <cellStyle name="40% - Énfasis2 5 10" xfId="1520" xr:uid="{00000000-0005-0000-0000-0000ED050000}"/>
    <cellStyle name="40% - Énfasis2 5 11" xfId="1521" xr:uid="{00000000-0005-0000-0000-0000EE050000}"/>
    <cellStyle name="40% - Énfasis2 5 12" xfId="1522" xr:uid="{00000000-0005-0000-0000-0000EF050000}"/>
    <cellStyle name="40% - Énfasis2 5 2" xfId="1523" xr:uid="{00000000-0005-0000-0000-0000F0050000}"/>
    <cellStyle name="40% - Énfasis2 5 3" xfId="1524" xr:uid="{00000000-0005-0000-0000-0000F1050000}"/>
    <cellStyle name="40% - Énfasis2 5 4" xfId="1525" xr:uid="{00000000-0005-0000-0000-0000F2050000}"/>
    <cellStyle name="40% - Énfasis2 5 5" xfId="1526" xr:uid="{00000000-0005-0000-0000-0000F3050000}"/>
    <cellStyle name="40% - Énfasis2 5 6" xfId="1527" xr:uid="{00000000-0005-0000-0000-0000F4050000}"/>
    <cellStyle name="40% - Énfasis2 5 7" xfId="1528" xr:uid="{00000000-0005-0000-0000-0000F5050000}"/>
    <cellStyle name="40% - Énfasis2 5 8" xfId="1529" xr:uid="{00000000-0005-0000-0000-0000F6050000}"/>
    <cellStyle name="40% - Énfasis2 5 9" xfId="1530" xr:uid="{00000000-0005-0000-0000-0000F7050000}"/>
    <cellStyle name="40% - Énfasis2 50" xfId="1531" xr:uid="{00000000-0005-0000-0000-0000F8050000}"/>
    <cellStyle name="40% - Énfasis2 50 2" xfId="1532" xr:uid="{00000000-0005-0000-0000-0000F9050000}"/>
    <cellStyle name="40% - Énfasis2 51" xfId="1533" xr:uid="{00000000-0005-0000-0000-0000FA050000}"/>
    <cellStyle name="40% - Énfasis2 51 2" xfId="1534" xr:uid="{00000000-0005-0000-0000-0000FB050000}"/>
    <cellStyle name="40% - Énfasis2 52" xfId="1535" xr:uid="{00000000-0005-0000-0000-0000FC050000}"/>
    <cellStyle name="40% - Énfasis2 52 2" xfId="1536" xr:uid="{00000000-0005-0000-0000-0000FD050000}"/>
    <cellStyle name="40% - Énfasis2 53" xfId="1537" xr:uid="{00000000-0005-0000-0000-0000FE050000}"/>
    <cellStyle name="40% - Énfasis2 53 2" xfId="1538" xr:uid="{00000000-0005-0000-0000-0000FF050000}"/>
    <cellStyle name="40% - Énfasis2 54" xfId="1539" xr:uid="{00000000-0005-0000-0000-000000060000}"/>
    <cellStyle name="40% - Énfasis2 54 2" xfId="1540" xr:uid="{00000000-0005-0000-0000-000001060000}"/>
    <cellStyle name="40% - Énfasis2 55" xfId="1541" xr:uid="{00000000-0005-0000-0000-000002060000}"/>
    <cellStyle name="40% - Énfasis2 55 2" xfId="1542" xr:uid="{00000000-0005-0000-0000-000003060000}"/>
    <cellStyle name="40% - Énfasis2 56" xfId="1543" xr:uid="{00000000-0005-0000-0000-000004060000}"/>
    <cellStyle name="40% - Énfasis2 56 2" xfId="1544" xr:uid="{00000000-0005-0000-0000-000005060000}"/>
    <cellStyle name="40% - Énfasis2 57" xfId="1545" xr:uid="{00000000-0005-0000-0000-000006060000}"/>
    <cellStyle name="40% - Énfasis2 57 2" xfId="1546" xr:uid="{00000000-0005-0000-0000-000007060000}"/>
    <cellStyle name="40% - Énfasis2 58" xfId="1547" xr:uid="{00000000-0005-0000-0000-000008060000}"/>
    <cellStyle name="40% - Énfasis2 58 2" xfId="1548" xr:uid="{00000000-0005-0000-0000-000009060000}"/>
    <cellStyle name="40% - Énfasis2 59" xfId="1549" xr:uid="{00000000-0005-0000-0000-00000A060000}"/>
    <cellStyle name="40% - Énfasis2 59 2" xfId="1550" xr:uid="{00000000-0005-0000-0000-00000B060000}"/>
    <cellStyle name="40% - Énfasis2 6" xfId="1551" xr:uid="{00000000-0005-0000-0000-00000C060000}"/>
    <cellStyle name="40% - Énfasis2 6 2" xfId="1552" xr:uid="{00000000-0005-0000-0000-00000D060000}"/>
    <cellStyle name="40% - Énfasis2 60" xfId="1553" xr:uid="{00000000-0005-0000-0000-00000E060000}"/>
    <cellStyle name="40% - Énfasis2 60 2" xfId="1554" xr:uid="{00000000-0005-0000-0000-00000F060000}"/>
    <cellStyle name="40% - Énfasis2 61" xfId="1555" xr:uid="{00000000-0005-0000-0000-000010060000}"/>
    <cellStyle name="40% - Énfasis2 61 2" xfId="1556" xr:uid="{00000000-0005-0000-0000-000011060000}"/>
    <cellStyle name="40% - Énfasis2 62" xfId="1557" xr:uid="{00000000-0005-0000-0000-000012060000}"/>
    <cellStyle name="40% - Énfasis2 62 2" xfId="1558" xr:uid="{00000000-0005-0000-0000-000013060000}"/>
    <cellStyle name="40% - Énfasis2 63" xfId="1559" xr:uid="{00000000-0005-0000-0000-000014060000}"/>
    <cellStyle name="40% - Énfasis2 63 2" xfId="1560" xr:uid="{00000000-0005-0000-0000-000015060000}"/>
    <cellStyle name="40% - Énfasis2 64" xfId="1561" xr:uid="{00000000-0005-0000-0000-000016060000}"/>
    <cellStyle name="40% - Énfasis2 64 2" xfId="1562" xr:uid="{00000000-0005-0000-0000-000017060000}"/>
    <cellStyle name="40% - Énfasis2 65" xfId="1563" xr:uid="{00000000-0005-0000-0000-000018060000}"/>
    <cellStyle name="40% - Énfasis2 65 2" xfId="1564" xr:uid="{00000000-0005-0000-0000-000019060000}"/>
    <cellStyle name="40% - Énfasis2 66" xfId="1565" xr:uid="{00000000-0005-0000-0000-00001A060000}"/>
    <cellStyle name="40% - Énfasis2 66 2" xfId="1566" xr:uid="{00000000-0005-0000-0000-00001B060000}"/>
    <cellStyle name="40% - Énfasis2 67" xfId="1567" xr:uid="{00000000-0005-0000-0000-00001C060000}"/>
    <cellStyle name="40% - Énfasis2 67 2" xfId="1568" xr:uid="{00000000-0005-0000-0000-00001D060000}"/>
    <cellStyle name="40% - Énfasis2 68" xfId="1569" xr:uid="{00000000-0005-0000-0000-00001E060000}"/>
    <cellStyle name="40% - Énfasis2 68 2" xfId="1570" xr:uid="{00000000-0005-0000-0000-00001F060000}"/>
    <cellStyle name="40% - Énfasis2 69" xfId="1571" xr:uid="{00000000-0005-0000-0000-000020060000}"/>
    <cellStyle name="40% - Énfasis2 69 2" xfId="1572" xr:uid="{00000000-0005-0000-0000-000021060000}"/>
    <cellStyle name="40% - Énfasis2 7" xfId="1573" xr:uid="{00000000-0005-0000-0000-000022060000}"/>
    <cellStyle name="40% - Énfasis2 7 2" xfId="1574" xr:uid="{00000000-0005-0000-0000-000023060000}"/>
    <cellStyle name="40% - Énfasis2 70" xfId="1575" xr:uid="{00000000-0005-0000-0000-000024060000}"/>
    <cellStyle name="40% - Énfasis2 70 2" xfId="1576" xr:uid="{00000000-0005-0000-0000-000025060000}"/>
    <cellStyle name="40% - Énfasis2 71" xfId="1577" xr:uid="{00000000-0005-0000-0000-000026060000}"/>
    <cellStyle name="40% - Énfasis2 71 2" xfId="1578" xr:uid="{00000000-0005-0000-0000-000027060000}"/>
    <cellStyle name="40% - Énfasis2 72" xfId="1579" xr:uid="{00000000-0005-0000-0000-000028060000}"/>
    <cellStyle name="40% - Énfasis2 72 2" xfId="1580" xr:uid="{00000000-0005-0000-0000-000029060000}"/>
    <cellStyle name="40% - Énfasis2 73" xfId="1581" xr:uid="{00000000-0005-0000-0000-00002A060000}"/>
    <cellStyle name="40% - Énfasis2 73 2" xfId="1582" xr:uid="{00000000-0005-0000-0000-00002B060000}"/>
    <cellStyle name="40% - Énfasis2 74" xfId="1583" xr:uid="{00000000-0005-0000-0000-00002C060000}"/>
    <cellStyle name="40% - Énfasis2 74 2" xfId="1584" xr:uid="{00000000-0005-0000-0000-00002D060000}"/>
    <cellStyle name="40% - Énfasis2 75" xfId="1585" xr:uid="{00000000-0005-0000-0000-00002E060000}"/>
    <cellStyle name="40% - Énfasis2 75 2" xfId="1586" xr:uid="{00000000-0005-0000-0000-00002F060000}"/>
    <cellStyle name="40% - Énfasis2 8" xfId="1587" xr:uid="{00000000-0005-0000-0000-000030060000}"/>
    <cellStyle name="40% - Énfasis2 8 2" xfId="1588" xr:uid="{00000000-0005-0000-0000-000031060000}"/>
    <cellStyle name="40% - Énfasis2 9" xfId="1589" xr:uid="{00000000-0005-0000-0000-000032060000}"/>
    <cellStyle name="40% - Énfasis2 9 2" xfId="1590" xr:uid="{00000000-0005-0000-0000-000033060000}"/>
    <cellStyle name="40% - Énfasis3 10" xfId="1591" xr:uid="{00000000-0005-0000-0000-000034060000}"/>
    <cellStyle name="40% - Énfasis3 10 2" xfId="1592" xr:uid="{00000000-0005-0000-0000-000035060000}"/>
    <cellStyle name="40% - Énfasis3 11" xfId="1593" xr:uid="{00000000-0005-0000-0000-000036060000}"/>
    <cellStyle name="40% - Énfasis3 11 2" xfId="1594" xr:uid="{00000000-0005-0000-0000-000037060000}"/>
    <cellStyle name="40% - Énfasis3 12" xfId="1595" xr:uid="{00000000-0005-0000-0000-000038060000}"/>
    <cellStyle name="40% - Énfasis3 12 2" xfId="1596" xr:uid="{00000000-0005-0000-0000-000039060000}"/>
    <cellStyle name="40% - Énfasis3 13" xfId="1597" xr:uid="{00000000-0005-0000-0000-00003A060000}"/>
    <cellStyle name="40% - Énfasis3 13 2" xfId="1598" xr:uid="{00000000-0005-0000-0000-00003B060000}"/>
    <cellStyle name="40% - Énfasis3 14" xfId="1599" xr:uid="{00000000-0005-0000-0000-00003C060000}"/>
    <cellStyle name="40% - Énfasis3 14 2" xfId="1600" xr:uid="{00000000-0005-0000-0000-00003D060000}"/>
    <cellStyle name="40% - Énfasis3 15" xfId="1601" xr:uid="{00000000-0005-0000-0000-00003E060000}"/>
    <cellStyle name="40% - Énfasis3 15 2" xfId="1602" xr:uid="{00000000-0005-0000-0000-00003F060000}"/>
    <cellStyle name="40% - Énfasis3 16" xfId="1603" xr:uid="{00000000-0005-0000-0000-000040060000}"/>
    <cellStyle name="40% - Énfasis3 16 2" xfId="1604" xr:uid="{00000000-0005-0000-0000-000041060000}"/>
    <cellStyle name="40% - Énfasis3 17" xfId="1605" xr:uid="{00000000-0005-0000-0000-000042060000}"/>
    <cellStyle name="40% - Énfasis3 17 2" xfId="1606" xr:uid="{00000000-0005-0000-0000-000043060000}"/>
    <cellStyle name="40% - Énfasis3 18" xfId="1607" xr:uid="{00000000-0005-0000-0000-000044060000}"/>
    <cellStyle name="40% - Énfasis3 18 2" xfId="1608" xr:uid="{00000000-0005-0000-0000-000045060000}"/>
    <cellStyle name="40% - Énfasis3 19" xfId="1609" xr:uid="{00000000-0005-0000-0000-000046060000}"/>
    <cellStyle name="40% - Énfasis3 19 2" xfId="1610" xr:uid="{00000000-0005-0000-0000-000047060000}"/>
    <cellStyle name="40% - Énfasis3 2" xfId="1611" xr:uid="{00000000-0005-0000-0000-000048060000}"/>
    <cellStyle name="40% - Énfasis3 2 10" xfId="1612" xr:uid="{00000000-0005-0000-0000-000049060000}"/>
    <cellStyle name="40% - Énfasis3 2 11" xfId="1613" xr:uid="{00000000-0005-0000-0000-00004A060000}"/>
    <cellStyle name="40% - Énfasis3 2 12" xfId="1614" xr:uid="{00000000-0005-0000-0000-00004B060000}"/>
    <cellStyle name="40% - Énfasis3 2 13" xfId="1615" xr:uid="{00000000-0005-0000-0000-00004C060000}"/>
    <cellStyle name="40% - Énfasis3 2 2" xfId="1616" xr:uid="{00000000-0005-0000-0000-00004D060000}"/>
    <cellStyle name="40% - Énfasis3 2 2 2" xfId="1617" xr:uid="{00000000-0005-0000-0000-00004E060000}"/>
    <cellStyle name="40% - Énfasis3 2 3" xfId="1618" xr:uid="{00000000-0005-0000-0000-00004F060000}"/>
    <cellStyle name="40% - Énfasis3 2 4" xfId="1619" xr:uid="{00000000-0005-0000-0000-000050060000}"/>
    <cellStyle name="40% - Énfasis3 2 5" xfId="1620" xr:uid="{00000000-0005-0000-0000-000051060000}"/>
    <cellStyle name="40% - Énfasis3 2 6" xfId="1621" xr:uid="{00000000-0005-0000-0000-000052060000}"/>
    <cellStyle name="40% - Énfasis3 2 7" xfId="1622" xr:uid="{00000000-0005-0000-0000-000053060000}"/>
    <cellStyle name="40% - Énfasis3 2 8" xfId="1623" xr:uid="{00000000-0005-0000-0000-000054060000}"/>
    <cellStyle name="40% - Énfasis3 2 9" xfId="1624" xr:uid="{00000000-0005-0000-0000-000055060000}"/>
    <cellStyle name="40% - Énfasis3 20" xfId="1625" xr:uid="{00000000-0005-0000-0000-000056060000}"/>
    <cellStyle name="40% - Énfasis3 20 2" xfId="1626" xr:uid="{00000000-0005-0000-0000-000057060000}"/>
    <cellStyle name="40% - Énfasis3 21" xfId="1627" xr:uid="{00000000-0005-0000-0000-000058060000}"/>
    <cellStyle name="40% - Énfasis3 21 2" xfId="1628" xr:uid="{00000000-0005-0000-0000-000059060000}"/>
    <cellStyle name="40% - Énfasis3 22" xfId="1629" xr:uid="{00000000-0005-0000-0000-00005A060000}"/>
    <cellStyle name="40% - Énfasis3 22 2" xfId="1630" xr:uid="{00000000-0005-0000-0000-00005B060000}"/>
    <cellStyle name="40% - Énfasis3 23" xfId="1631" xr:uid="{00000000-0005-0000-0000-00005C060000}"/>
    <cellStyle name="40% - Énfasis3 23 2" xfId="1632" xr:uid="{00000000-0005-0000-0000-00005D060000}"/>
    <cellStyle name="40% - Énfasis3 24" xfId="1633" xr:uid="{00000000-0005-0000-0000-00005E060000}"/>
    <cellStyle name="40% - Énfasis3 24 2" xfId="1634" xr:uid="{00000000-0005-0000-0000-00005F060000}"/>
    <cellStyle name="40% - Énfasis3 25" xfId="1635" xr:uid="{00000000-0005-0000-0000-000060060000}"/>
    <cellStyle name="40% - Énfasis3 25 2" xfId="1636" xr:uid="{00000000-0005-0000-0000-000061060000}"/>
    <cellStyle name="40% - Énfasis3 26" xfId="1637" xr:uid="{00000000-0005-0000-0000-000062060000}"/>
    <cellStyle name="40% - Énfasis3 26 2" xfId="1638" xr:uid="{00000000-0005-0000-0000-000063060000}"/>
    <cellStyle name="40% - Énfasis3 27" xfId="1639" xr:uid="{00000000-0005-0000-0000-000064060000}"/>
    <cellStyle name="40% - Énfasis3 27 2" xfId="1640" xr:uid="{00000000-0005-0000-0000-000065060000}"/>
    <cellStyle name="40% - Énfasis3 28" xfId="1641" xr:uid="{00000000-0005-0000-0000-000066060000}"/>
    <cellStyle name="40% - Énfasis3 28 2" xfId="1642" xr:uid="{00000000-0005-0000-0000-000067060000}"/>
    <cellStyle name="40% - Énfasis3 29" xfId="1643" xr:uid="{00000000-0005-0000-0000-000068060000}"/>
    <cellStyle name="40% - Énfasis3 29 2" xfId="1644" xr:uid="{00000000-0005-0000-0000-000069060000}"/>
    <cellStyle name="40% - Énfasis3 3" xfId="1645" xr:uid="{00000000-0005-0000-0000-00006A060000}"/>
    <cellStyle name="40% - Énfasis3 3 10" xfId="1646" xr:uid="{00000000-0005-0000-0000-00006B060000}"/>
    <cellStyle name="40% - Énfasis3 3 11" xfId="1647" xr:uid="{00000000-0005-0000-0000-00006C060000}"/>
    <cellStyle name="40% - Énfasis3 3 12" xfId="1648" xr:uid="{00000000-0005-0000-0000-00006D060000}"/>
    <cellStyle name="40% - Énfasis3 3 13" xfId="1649" xr:uid="{00000000-0005-0000-0000-00006E060000}"/>
    <cellStyle name="40% - Énfasis3 3 2" xfId="1650" xr:uid="{00000000-0005-0000-0000-00006F060000}"/>
    <cellStyle name="40% - Énfasis3 3 3" xfId="1651" xr:uid="{00000000-0005-0000-0000-000070060000}"/>
    <cellStyle name="40% - Énfasis3 3 4" xfId="1652" xr:uid="{00000000-0005-0000-0000-000071060000}"/>
    <cellStyle name="40% - Énfasis3 3 5" xfId="1653" xr:uid="{00000000-0005-0000-0000-000072060000}"/>
    <cellStyle name="40% - Énfasis3 3 6" xfId="1654" xr:uid="{00000000-0005-0000-0000-000073060000}"/>
    <cellStyle name="40% - Énfasis3 3 7" xfId="1655" xr:uid="{00000000-0005-0000-0000-000074060000}"/>
    <cellStyle name="40% - Énfasis3 3 8" xfId="1656" xr:uid="{00000000-0005-0000-0000-000075060000}"/>
    <cellStyle name="40% - Énfasis3 3 9" xfId="1657" xr:uid="{00000000-0005-0000-0000-000076060000}"/>
    <cellStyle name="40% - Énfasis3 30" xfId="1658" xr:uid="{00000000-0005-0000-0000-000077060000}"/>
    <cellStyle name="40% - Énfasis3 30 2" xfId="1659" xr:uid="{00000000-0005-0000-0000-000078060000}"/>
    <cellStyle name="40% - Énfasis3 31" xfId="1660" xr:uid="{00000000-0005-0000-0000-000079060000}"/>
    <cellStyle name="40% - Énfasis3 31 2" xfId="1661" xr:uid="{00000000-0005-0000-0000-00007A060000}"/>
    <cellStyle name="40% - Énfasis3 32" xfId="1662" xr:uid="{00000000-0005-0000-0000-00007B060000}"/>
    <cellStyle name="40% - Énfasis3 32 2" xfId="1663" xr:uid="{00000000-0005-0000-0000-00007C060000}"/>
    <cellStyle name="40% - Énfasis3 33" xfId="1664" xr:uid="{00000000-0005-0000-0000-00007D060000}"/>
    <cellStyle name="40% - Énfasis3 33 2" xfId="1665" xr:uid="{00000000-0005-0000-0000-00007E060000}"/>
    <cellStyle name="40% - Énfasis3 34" xfId="1666" xr:uid="{00000000-0005-0000-0000-00007F060000}"/>
    <cellStyle name="40% - Énfasis3 34 2" xfId="1667" xr:uid="{00000000-0005-0000-0000-000080060000}"/>
    <cellStyle name="40% - Énfasis3 35" xfId="1668" xr:uid="{00000000-0005-0000-0000-000081060000}"/>
    <cellStyle name="40% - Énfasis3 35 2" xfId="1669" xr:uid="{00000000-0005-0000-0000-000082060000}"/>
    <cellStyle name="40% - Énfasis3 36" xfId="1670" xr:uid="{00000000-0005-0000-0000-000083060000}"/>
    <cellStyle name="40% - Énfasis3 36 2" xfId="1671" xr:uid="{00000000-0005-0000-0000-000084060000}"/>
    <cellStyle name="40% - Énfasis3 37" xfId="1672" xr:uid="{00000000-0005-0000-0000-000085060000}"/>
    <cellStyle name="40% - Énfasis3 37 2" xfId="1673" xr:uid="{00000000-0005-0000-0000-000086060000}"/>
    <cellStyle name="40% - Énfasis3 38" xfId="1674" xr:uid="{00000000-0005-0000-0000-000087060000}"/>
    <cellStyle name="40% - Énfasis3 38 2" xfId="1675" xr:uid="{00000000-0005-0000-0000-000088060000}"/>
    <cellStyle name="40% - Énfasis3 39" xfId="1676" xr:uid="{00000000-0005-0000-0000-000089060000}"/>
    <cellStyle name="40% - Énfasis3 39 2" xfId="1677" xr:uid="{00000000-0005-0000-0000-00008A060000}"/>
    <cellStyle name="40% - Énfasis3 4" xfId="1678" xr:uid="{00000000-0005-0000-0000-00008B060000}"/>
    <cellStyle name="40% - Énfasis3 4 10" xfId="1679" xr:uid="{00000000-0005-0000-0000-00008C060000}"/>
    <cellStyle name="40% - Énfasis3 4 11" xfId="1680" xr:uid="{00000000-0005-0000-0000-00008D060000}"/>
    <cellStyle name="40% - Énfasis3 4 12" xfId="1681" xr:uid="{00000000-0005-0000-0000-00008E060000}"/>
    <cellStyle name="40% - Énfasis3 4 13" xfId="1682" xr:uid="{00000000-0005-0000-0000-00008F060000}"/>
    <cellStyle name="40% - Énfasis3 4 2" xfId="1683" xr:uid="{00000000-0005-0000-0000-000090060000}"/>
    <cellStyle name="40% - Énfasis3 4 3" xfId="1684" xr:uid="{00000000-0005-0000-0000-000091060000}"/>
    <cellStyle name="40% - Énfasis3 4 4" xfId="1685" xr:uid="{00000000-0005-0000-0000-000092060000}"/>
    <cellStyle name="40% - Énfasis3 4 5" xfId="1686" xr:uid="{00000000-0005-0000-0000-000093060000}"/>
    <cellStyle name="40% - Énfasis3 4 6" xfId="1687" xr:uid="{00000000-0005-0000-0000-000094060000}"/>
    <cellStyle name="40% - Énfasis3 4 7" xfId="1688" xr:uid="{00000000-0005-0000-0000-000095060000}"/>
    <cellStyle name="40% - Énfasis3 4 8" xfId="1689" xr:uid="{00000000-0005-0000-0000-000096060000}"/>
    <cellStyle name="40% - Énfasis3 4 9" xfId="1690" xr:uid="{00000000-0005-0000-0000-000097060000}"/>
    <cellStyle name="40% - Énfasis3 40" xfId="1691" xr:uid="{00000000-0005-0000-0000-000098060000}"/>
    <cellStyle name="40% - Énfasis3 40 2" xfId="1692" xr:uid="{00000000-0005-0000-0000-000099060000}"/>
    <cellStyle name="40% - Énfasis3 41" xfId="1693" xr:uid="{00000000-0005-0000-0000-00009A060000}"/>
    <cellStyle name="40% - Énfasis3 41 2" xfId="1694" xr:uid="{00000000-0005-0000-0000-00009B060000}"/>
    <cellStyle name="40% - Énfasis3 42" xfId="1695" xr:uid="{00000000-0005-0000-0000-00009C060000}"/>
    <cellStyle name="40% - Énfasis3 42 2" xfId="1696" xr:uid="{00000000-0005-0000-0000-00009D060000}"/>
    <cellStyle name="40% - Énfasis3 43" xfId="1697" xr:uid="{00000000-0005-0000-0000-00009E060000}"/>
    <cellStyle name="40% - Énfasis3 43 2" xfId="1698" xr:uid="{00000000-0005-0000-0000-00009F060000}"/>
    <cellStyle name="40% - Énfasis3 44" xfId="1699" xr:uid="{00000000-0005-0000-0000-0000A0060000}"/>
    <cellStyle name="40% - Énfasis3 44 2" xfId="1700" xr:uid="{00000000-0005-0000-0000-0000A1060000}"/>
    <cellStyle name="40% - Énfasis3 45" xfId="1701" xr:uid="{00000000-0005-0000-0000-0000A2060000}"/>
    <cellStyle name="40% - Énfasis3 45 2" xfId="1702" xr:uid="{00000000-0005-0000-0000-0000A3060000}"/>
    <cellStyle name="40% - Énfasis3 46" xfId="1703" xr:uid="{00000000-0005-0000-0000-0000A4060000}"/>
    <cellStyle name="40% - Énfasis3 46 2" xfId="1704" xr:uid="{00000000-0005-0000-0000-0000A5060000}"/>
    <cellStyle name="40% - Énfasis3 47" xfId="1705" xr:uid="{00000000-0005-0000-0000-0000A6060000}"/>
    <cellStyle name="40% - Énfasis3 47 2" xfId="1706" xr:uid="{00000000-0005-0000-0000-0000A7060000}"/>
    <cellStyle name="40% - Énfasis3 48" xfId="1707" xr:uid="{00000000-0005-0000-0000-0000A8060000}"/>
    <cellStyle name="40% - Énfasis3 48 2" xfId="1708" xr:uid="{00000000-0005-0000-0000-0000A9060000}"/>
    <cellStyle name="40% - Énfasis3 49" xfId="1709" xr:uid="{00000000-0005-0000-0000-0000AA060000}"/>
    <cellStyle name="40% - Énfasis3 49 2" xfId="1710" xr:uid="{00000000-0005-0000-0000-0000AB060000}"/>
    <cellStyle name="40% - Énfasis3 5" xfId="1711" xr:uid="{00000000-0005-0000-0000-0000AC060000}"/>
    <cellStyle name="40% - Énfasis3 5 10" xfId="1712" xr:uid="{00000000-0005-0000-0000-0000AD060000}"/>
    <cellStyle name="40% - Énfasis3 5 11" xfId="1713" xr:uid="{00000000-0005-0000-0000-0000AE060000}"/>
    <cellStyle name="40% - Énfasis3 5 12" xfId="1714" xr:uid="{00000000-0005-0000-0000-0000AF060000}"/>
    <cellStyle name="40% - Énfasis3 5 2" xfId="1715" xr:uid="{00000000-0005-0000-0000-0000B0060000}"/>
    <cellStyle name="40% - Énfasis3 5 3" xfId="1716" xr:uid="{00000000-0005-0000-0000-0000B1060000}"/>
    <cellStyle name="40% - Énfasis3 5 4" xfId="1717" xr:uid="{00000000-0005-0000-0000-0000B2060000}"/>
    <cellStyle name="40% - Énfasis3 5 5" xfId="1718" xr:uid="{00000000-0005-0000-0000-0000B3060000}"/>
    <cellStyle name="40% - Énfasis3 5 6" xfId="1719" xr:uid="{00000000-0005-0000-0000-0000B4060000}"/>
    <cellStyle name="40% - Énfasis3 5 7" xfId="1720" xr:uid="{00000000-0005-0000-0000-0000B5060000}"/>
    <cellStyle name="40% - Énfasis3 5 8" xfId="1721" xr:uid="{00000000-0005-0000-0000-0000B6060000}"/>
    <cellStyle name="40% - Énfasis3 5 9" xfId="1722" xr:uid="{00000000-0005-0000-0000-0000B7060000}"/>
    <cellStyle name="40% - Énfasis3 50" xfId="1723" xr:uid="{00000000-0005-0000-0000-0000B8060000}"/>
    <cellStyle name="40% - Énfasis3 50 2" xfId="1724" xr:uid="{00000000-0005-0000-0000-0000B9060000}"/>
    <cellStyle name="40% - Énfasis3 51" xfId="1725" xr:uid="{00000000-0005-0000-0000-0000BA060000}"/>
    <cellStyle name="40% - Énfasis3 51 2" xfId="1726" xr:uid="{00000000-0005-0000-0000-0000BB060000}"/>
    <cellStyle name="40% - Énfasis3 52" xfId="1727" xr:uid="{00000000-0005-0000-0000-0000BC060000}"/>
    <cellStyle name="40% - Énfasis3 52 2" xfId="1728" xr:uid="{00000000-0005-0000-0000-0000BD060000}"/>
    <cellStyle name="40% - Énfasis3 53" xfId="1729" xr:uid="{00000000-0005-0000-0000-0000BE060000}"/>
    <cellStyle name="40% - Énfasis3 53 2" xfId="1730" xr:uid="{00000000-0005-0000-0000-0000BF060000}"/>
    <cellStyle name="40% - Énfasis3 54" xfId="1731" xr:uid="{00000000-0005-0000-0000-0000C0060000}"/>
    <cellStyle name="40% - Énfasis3 54 2" xfId="1732" xr:uid="{00000000-0005-0000-0000-0000C1060000}"/>
    <cellStyle name="40% - Énfasis3 55" xfId="1733" xr:uid="{00000000-0005-0000-0000-0000C2060000}"/>
    <cellStyle name="40% - Énfasis3 55 2" xfId="1734" xr:uid="{00000000-0005-0000-0000-0000C3060000}"/>
    <cellStyle name="40% - Énfasis3 56" xfId="1735" xr:uid="{00000000-0005-0000-0000-0000C4060000}"/>
    <cellStyle name="40% - Énfasis3 56 2" xfId="1736" xr:uid="{00000000-0005-0000-0000-0000C5060000}"/>
    <cellStyle name="40% - Énfasis3 57" xfId="1737" xr:uid="{00000000-0005-0000-0000-0000C6060000}"/>
    <cellStyle name="40% - Énfasis3 57 2" xfId="1738" xr:uid="{00000000-0005-0000-0000-0000C7060000}"/>
    <cellStyle name="40% - Énfasis3 58" xfId="1739" xr:uid="{00000000-0005-0000-0000-0000C8060000}"/>
    <cellStyle name="40% - Énfasis3 58 2" xfId="1740" xr:uid="{00000000-0005-0000-0000-0000C9060000}"/>
    <cellStyle name="40% - Énfasis3 59" xfId="1741" xr:uid="{00000000-0005-0000-0000-0000CA060000}"/>
    <cellStyle name="40% - Énfasis3 59 2" xfId="1742" xr:uid="{00000000-0005-0000-0000-0000CB060000}"/>
    <cellStyle name="40% - Énfasis3 6" xfId="1743" xr:uid="{00000000-0005-0000-0000-0000CC060000}"/>
    <cellStyle name="40% - Énfasis3 6 2" xfId="1744" xr:uid="{00000000-0005-0000-0000-0000CD060000}"/>
    <cellStyle name="40% - Énfasis3 60" xfId="1745" xr:uid="{00000000-0005-0000-0000-0000CE060000}"/>
    <cellStyle name="40% - Énfasis3 60 2" xfId="1746" xr:uid="{00000000-0005-0000-0000-0000CF060000}"/>
    <cellStyle name="40% - Énfasis3 61" xfId="1747" xr:uid="{00000000-0005-0000-0000-0000D0060000}"/>
    <cellStyle name="40% - Énfasis3 61 2" xfId="1748" xr:uid="{00000000-0005-0000-0000-0000D1060000}"/>
    <cellStyle name="40% - Énfasis3 62" xfId="1749" xr:uid="{00000000-0005-0000-0000-0000D2060000}"/>
    <cellStyle name="40% - Énfasis3 62 2" xfId="1750" xr:uid="{00000000-0005-0000-0000-0000D3060000}"/>
    <cellStyle name="40% - Énfasis3 63" xfId="1751" xr:uid="{00000000-0005-0000-0000-0000D4060000}"/>
    <cellStyle name="40% - Énfasis3 63 2" xfId="1752" xr:uid="{00000000-0005-0000-0000-0000D5060000}"/>
    <cellStyle name="40% - Énfasis3 64" xfId="1753" xr:uid="{00000000-0005-0000-0000-0000D6060000}"/>
    <cellStyle name="40% - Énfasis3 64 2" xfId="1754" xr:uid="{00000000-0005-0000-0000-0000D7060000}"/>
    <cellStyle name="40% - Énfasis3 65" xfId="1755" xr:uid="{00000000-0005-0000-0000-0000D8060000}"/>
    <cellStyle name="40% - Énfasis3 65 2" xfId="1756" xr:uid="{00000000-0005-0000-0000-0000D9060000}"/>
    <cellStyle name="40% - Énfasis3 66" xfId="1757" xr:uid="{00000000-0005-0000-0000-0000DA060000}"/>
    <cellStyle name="40% - Énfasis3 66 2" xfId="1758" xr:uid="{00000000-0005-0000-0000-0000DB060000}"/>
    <cellStyle name="40% - Énfasis3 67" xfId="1759" xr:uid="{00000000-0005-0000-0000-0000DC060000}"/>
    <cellStyle name="40% - Énfasis3 67 2" xfId="1760" xr:uid="{00000000-0005-0000-0000-0000DD060000}"/>
    <cellStyle name="40% - Énfasis3 68" xfId="1761" xr:uid="{00000000-0005-0000-0000-0000DE060000}"/>
    <cellStyle name="40% - Énfasis3 68 2" xfId="1762" xr:uid="{00000000-0005-0000-0000-0000DF060000}"/>
    <cellStyle name="40% - Énfasis3 69" xfId="1763" xr:uid="{00000000-0005-0000-0000-0000E0060000}"/>
    <cellStyle name="40% - Énfasis3 69 2" xfId="1764" xr:uid="{00000000-0005-0000-0000-0000E1060000}"/>
    <cellStyle name="40% - Énfasis3 7" xfId="1765" xr:uid="{00000000-0005-0000-0000-0000E2060000}"/>
    <cellStyle name="40% - Énfasis3 7 2" xfId="1766" xr:uid="{00000000-0005-0000-0000-0000E3060000}"/>
    <cellStyle name="40% - Énfasis3 70" xfId="1767" xr:uid="{00000000-0005-0000-0000-0000E4060000}"/>
    <cellStyle name="40% - Énfasis3 70 2" xfId="1768" xr:uid="{00000000-0005-0000-0000-0000E5060000}"/>
    <cellStyle name="40% - Énfasis3 71" xfId="1769" xr:uid="{00000000-0005-0000-0000-0000E6060000}"/>
    <cellStyle name="40% - Énfasis3 71 2" xfId="1770" xr:uid="{00000000-0005-0000-0000-0000E7060000}"/>
    <cellStyle name="40% - Énfasis3 72" xfId="1771" xr:uid="{00000000-0005-0000-0000-0000E8060000}"/>
    <cellStyle name="40% - Énfasis3 72 2" xfId="1772" xr:uid="{00000000-0005-0000-0000-0000E9060000}"/>
    <cellStyle name="40% - Énfasis3 73" xfId="1773" xr:uid="{00000000-0005-0000-0000-0000EA060000}"/>
    <cellStyle name="40% - Énfasis3 73 2" xfId="1774" xr:uid="{00000000-0005-0000-0000-0000EB060000}"/>
    <cellStyle name="40% - Énfasis3 74" xfId="1775" xr:uid="{00000000-0005-0000-0000-0000EC060000}"/>
    <cellStyle name="40% - Énfasis3 74 2" xfId="1776" xr:uid="{00000000-0005-0000-0000-0000ED060000}"/>
    <cellStyle name="40% - Énfasis3 75" xfId="1777" xr:uid="{00000000-0005-0000-0000-0000EE060000}"/>
    <cellStyle name="40% - Énfasis3 75 2" xfId="1778" xr:uid="{00000000-0005-0000-0000-0000EF060000}"/>
    <cellStyle name="40% - Énfasis3 8" xfId="1779" xr:uid="{00000000-0005-0000-0000-0000F0060000}"/>
    <cellStyle name="40% - Énfasis3 8 2" xfId="1780" xr:uid="{00000000-0005-0000-0000-0000F1060000}"/>
    <cellStyle name="40% - Énfasis3 9" xfId="1781" xr:uid="{00000000-0005-0000-0000-0000F2060000}"/>
    <cellStyle name="40% - Énfasis3 9 2" xfId="1782" xr:uid="{00000000-0005-0000-0000-0000F3060000}"/>
    <cellStyle name="40% - Énfasis4 10" xfId="1783" xr:uid="{00000000-0005-0000-0000-0000F4060000}"/>
    <cellStyle name="40% - Énfasis4 10 2" xfId="1784" xr:uid="{00000000-0005-0000-0000-0000F5060000}"/>
    <cellStyle name="40% - Énfasis4 11" xfId="1785" xr:uid="{00000000-0005-0000-0000-0000F6060000}"/>
    <cellStyle name="40% - Énfasis4 11 2" xfId="1786" xr:uid="{00000000-0005-0000-0000-0000F7060000}"/>
    <cellStyle name="40% - Énfasis4 12" xfId="1787" xr:uid="{00000000-0005-0000-0000-0000F8060000}"/>
    <cellStyle name="40% - Énfasis4 12 2" xfId="1788" xr:uid="{00000000-0005-0000-0000-0000F9060000}"/>
    <cellStyle name="40% - Énfasis4 13" xfId="1789" xr:uid="{00000000-0005-0000-0000-0000FA060000}"/>
    <cellStyle name="40% - Énfasis4 13 2" xfId="1790" xr:uid="{00000000-0005-0000-0000-0000FB060000}"/>
    <cellStyle name="40% - Énfasis4 14" xfId="1791" xr:uid="{00000000-0005-0000-0000-0000FC060000}"/>
    <cellStyle name="40% - Énfasis4 14 2" xfId="1792" xr:uid="{00000000-0005-0000-0000-0000FD060000}"/>
    <cellStyle name="40% - Énfasis4 15" xfId="1793" xr:uid="{00000000-0005-0000-0000-0000FE060000}"/>
    <cellStyle name="40% - Énfasis4 15 2" xfId="1794" xr:uid="{00000000-0005-0000-0000-0000FF060000}"/>
    <cellStyle name="40% - Énfasis4 16" xfId="1795" xr:uid="{00000000-0005-0000-0000-000000070000}"/>
    <cellStyle name="40% - Énfasis4 16 2" xfId="1796" xr:uid="{00000000-0005-0000-0000-000001070000}"/>
    <cellStyle name="40% - Énfasis4 17" xfId="1797" xr:uid="{00000000-0005-0000-0000-000002070000}"/>
    <cellStyle name="40% - Énfasis4 17 2" xfId="1798" xr:uid="{00000000-0005-0000-0000-000003070000}"/>
    <cellStyle name="40% - Énfasis4 18" xfId="1799" xr:uid="{00000000-0005-0000-0000-000004070000}"/>
    <cellStyle name="40% - Énfasis4 18 2" xfId="1800" xr:uid="{00000000-0005-0000-0000-000005070000}"/>
    <cellStyle name="40% - Énfasis4 19" xfId="1801" xr:uid="{00000000-0005-0000-0000-000006070000}"/>
    <cellStyle name="40% - Énfasis4 19 2" xfId="1802" xr:uid="{00000000-0005-0000-0000-000007070000}"/>
    <cellStyle name="40% - Énfasis4 2" xfId="1803" xr:uid="{00000000-0005-0000-0000-000008070000}"/>
    <cellStyle name="40% - Énfasis4 2 10" xfId="1804" xr:uid="{00000000-0005-0000-0000-000009070000}"/>
    <cellStyle name="40% - Énfasis4 2 11" xfId="1805" xr:uid="{00000000-0005-0000-0000-00000A070000}"/>
    <cellStyle name="40% - Énfasis4 2 12" xfId="1806" xr:uid="{00000000-0005-0000-0000-00000B070000}"/>
    <cellStyle name="40% - Énfasis4 2 13" xfId="1807" xr:uid="{00000000-0005-0000-0000-00000C070000}"/>
    <cellStyle name="40% - Énfasis4 2 2" xfId="1808" xr:uid="{00000000-0005-0000-0000-00000D070000}"/>
    <cellStyle name="40% - Énfasis4 2 2 2" xfId="1809" xr:uid="{00000000-0005-0000-0000-00000E070000}"/>
    <cellStyle name="40% - Énfasis4 2 3" xfId="1810" xr:uid="{00000000-0005-0000-0000-00000F070000}"/>
    <cellStyle name="40% - Énfasis4 2 4" xfId="1811" xr:uid="{00000000-0005-0000-0000-000010070000}"/>
    <cellStyle name="40% - Énfasis4 2 5" xfId="1812" xr:uid="{00000000-0005-0000-0000-000011070000}"/>
    <cellStyle name="40% - Énfasis4 2 6" xfId="1813" xr:uid="{00000000-0005-0000-0000-000012070000}"/>
    <cellStyle name="40% - Énfasis4 2 7" xfId="1814" xr:uid="{00000000-0005-0000-0000-000013070000}"/>
    <cellStyle name="40% - Énfasis4 2 8" xfId="1815" xr:uid="{00000000-0005-0000-0000-000014070000}"/>
    <cellStyle name="40% - Énfasis4 2 9" xfId="1816" xr:uid="{00000000-0005-0000-0000-000015070000}"/>
    <cellStyle name="40% - Énfasis4 20" xfId="1817" xr:uid="{00000000-0005-0000-0000-000016070000}"/>
    <cellStyle name="40% - Énfasis4 20 2" xfId="1818" xr:uid="{00000000-0005-0000-0000-000017070000}"/>
    <cellStyle name="40% - Énfasis4 21" xfId="1819" xr:uid="{00000000-0005-0000-0000-000018070000}"/>
    <cellStyle name="40% - Énfasis4 21 2" xfId="1820" xr:uid="{00000000-0005-0000-0000-000019070000}"/>
    <cellStyle name="40% - Énfasis4 22" xfId="1821" xr:uid="{00000000-0005-0000-0000-00001A070000}"/>
    <cellStyle name="40% - Énfasis4 22 2" xfId="1822" xr:uid="{00000000-0005-0000-0000-00001B070000}"/>
    <cellStyle name="40% - Énfasis4 23" xfId="1823" xr:uid="{00000000-0005-0000-0000-00001C070000}"/>
    <cellStyle name="40% - Énfasis4 23 2" xfId="1824" xr:uid="{00000000-0005-0000-0000-00001D070000}"/>
    <cellStyle name="40% - Énfasis4 24" xfId="1825" xr:uid="{00000000-0005-0000-0000-00001E070000}"/>
    <cellStyle name="40% - Énfasis4 24 2" xfId="1826" xr:uid="{00000000-0005-0000-0000-00001F070000}"/>
    <cellStyle name="40% - Énfasis4 25" xfId="1827" xr:uid="{00000000-0005-0000-0000-000020070000}"/>
    <cellStyle name="40% - Énfasis4 25 2" xfId="1828" xr:uid="{00000000-0005-0000-0000-000021070000}"/>
    <cellStyle name="40% - Énfasis4 26" xfId="1829" xr:uid="{00000000-0005-0000-0000-000022070000}"/>
    <cellStyle name="40% - Énfasis4 26 2" xfId="1830" xr:uid="{00000000-0005-0000-0000-000023070000}"/>
    <cellStyle name="40% - Énfasis4 27" xfId="1831" xr:uid="{00000000-0005-0000-0000-000024070000}"/>
    <cellStyle name="40% - Énfasis4 27 2" xfId="1832" xr:uid="{00000000-0005-0000-0000-000025070000}"/>
    <cellStyle name="40% - Énfasis4 28" xfId="1833" xr:uid="{00000000-0005-0000-0000-000026070000}"/>
    <cellStyle name="40% - Énfasis4 28 2" xfId="1834" xr:uid="{00000000-0005-0000-0000-000027070000}"/>
    <cellStyle name="40% - Énfasis4 29" xfId="1835" xr:uid="{00000000-0005-0000-0000-000028070000}"/>
    <cellStyle name="40% - Énfasis4 29 2" xfId="1836" xr:uid="{00000000-0005-0000-0000-000029070000}"/>
    <cellStyle name="40% - Énfasis4 3" xfId="1837" xr:uid="{00000000-0005-0000-0000-00002A070000}"/>
    <cellStyle name="40% - Énfasis4 3 10" xfId="1838" xr:uid="{00000000-0005-0000-0000-00002B070000}"/>
    <cellStyle name="40% - Énfasis4 3 11" xfId="1839" xr:uid="{00000000-0005-0000-0000-00002C070000}"/>
    <cellStyle name="40% - Énfasis4 3 12" xfId="1840" xr:uid="{00000000-0005-0000-0000-00002D070000}"/>
    <cellStyle name="40% - Énfasis4 3 13" xfId="1841" xr:uid="{00000000-0005-0000-0000-00002E070000}"/>
    <cellStyle name="40% - Énfasis4 3 2" xfId="1842" xr:uid="{00000000-0005-0000-0000-00002F070000}"/>
    <cellStyle name="40% - Énfasis4 3 3" xfId="1843" xr:uid="{00000000-0005-0000-0000-000030070000}"/>
    <cellStyle name="40% - Énfasis4 3 4" xfId="1844" xr:uid="{00000000-0005-0000-0000-000031070000}"/>
    <cellStyle name="40% - Énfasis4 3 5" xfId="1845" xr:uid="{00000000-0005-0000-0000-000032070000}"/>
    <cellStyle name="40% - Énfasis4 3 6" xfId="1846" xr:uid="{00000000-0005-0000-0000-000033070000}"/>
    <cellStyle name="40% - Énfasis4 3 7" xfId="1847" xr:uid="{00000000-0005-0000-0000-000034070000}"/>
    <cellStyle name="40% - Énfasis4 3 8" xfId="1848" xr:uid="{00000000-0005-0000-0000-000035070000}"/>
    <cellStyle name="40% - Énfasis4 3 9" xfId="1849" xr:uid="{00000000-0005-0000-0000-000036070000}"/>
    <cellStyle name="40% - Énfasis4 30" xfId="1850" xr:uid="{00000000-0005-0000-0000-000037070000}"/>
    <cellStyle name="40% - Énfasis4 30 2" xfId="1851" xr:uid="{00000000-0005-0000-0000-000038070000}"/>
    <cellStyle name="40% - Énfasis4 31" xfId="1852" xr:uid="{00000000-0005-0000-0000-000039070000}"/>
    <cellStyle name="40% - Énfasis4 31 2" xfId="1853" xr:uid="{00000000-0005-0000-0000-00003A070000}"/>
    <cellStyle name="40% - Énfasis4 32" xfId="1854" xr:uid="{00000000-0005-0000-0000-00003B070000}"/>
    <cellStyle name="40% - Énfasis4 32 2" xfId="1855" xr:uid="{00000000-0005-0000-0000-00003C070000}"/>
    <cellStyle name="40% - Énfasis4 33" xfId="1856" xr:uid="{00000000-0005-0000-0000-00003D070000}"/>
    <cellStyle name="40% - Énfasis4 33 2" xfId="1857" xr:uid="{00000000-0005-0000-0000-00003E070000}"/>
    <cellStyle name="40% - Énfasis4 34" xfId="1858" xr:uid="{00000000-0005-0000-0000-00003F070000}"/>
    <cellStyle name="40% - Énfasis4 34 2" xfId="1859" xr:uid="{00000000-0005-0000-0000-000040070000}"/>
    <cellStyle name="40% - Énfasis4 35" xfId="1860" xr:uid="{00000000-0005-0000-0000-000041070000}"/>
    <cellStyle name="40% - Énfasis4 35 2" xfId="1861" xr:uid="{00000000-0005-0000-0000-000042070000}"/>
    <cellStyle name="40% - Énfasis4 36" xfId="1862" xr:uid="{00000000-0005-0000-0000-000043070000}"/>
    <cellStyle name="40% - Énfasis4 36 2" xfId="1863" xr:uid="{00000000-0005-0000-0000-000044070000}"/>
    <cellStyle name="40% - Énfasis4 37" xfId="1864" xr:uid="{00000000-0005-0000-0000-000045070000}"/>
    <cellStyle name="40% - Énfasis4 37 2" xfId="1865" xr:uid="{00000000-0005-0000-0000-000046070000}"/>
    <cellStyle name="40% - Énfasis4 38" xfId="1866" xr:uid="{00000000-0005-0000-0000-000047070000}"/>
    <cellStyle name="40% - Énfasis4 38 2" xfId="1867" xr:uid="{00000000-0005-0000-0000-000048070000}"/>
    <cellStyle name="40% - Énfasis4 39" xfId="1868" xr:uid="{00000000-0005-0000-0000-000049070000}"/>
    <cellStyle name="40% - Énfasis4 39 2" xfId="1869" xr:uid="{00000000-0005-0000-0000-00004A070000}"/>
    <cellStyle name="40% - Énfasis4 4" xfId="1870" xr:uid="{00000000-0005-0000-0000-00004B070000}"/>
    <cellStyle name="40% - Énfasis4 4 10" xfId="1871" xr:uid="{00000000-0005-0000-0000-00004C070000}"/>
    <cellStyle name="40% - Énfasis4 4 11" xfId="1872" xr:uid="{00000000-0005-0000-0000-00004D070000}"/>
    <cellStyle name="40% - Énfasis4 4 12" xfId="1873" xr:uid="{00000000-0005-0000-0000-00004E070000}"/>
    <cellStyle name="40% - Énfasis4 4 13" xfId="1874" xr:uid="{00000000-0005-0000-0000-00004F070000}"/>
    <cellStyle name="40% - Énfasis4 4 2" xfId="1875" xr:uid="{00000000-0005-0000-0000-000050070000}"/>
    <cellStyle name="40% - Énfasis4 4 3" xfId="1876" xr:uid="{00000000-0005-0000-0000-000051070000}"/>
    <cellStyle name="40% - Énfasis4 4 4" xfId="1877" xr:uid="{00000000-0005-0000-0000-000052070000}"/>
    <cellStyle name="40% - Énfasis4 4 5" xfId="1878" xr:uid="{00000000-0005-0000-0000-000053070000}"/>
    <cellStyle name="40% - Énfasis4 4 6" xfId="1879" xr:uid="{00000000-0005-0000-0000-000054070000}"/>
    <cellStyle name="40% - Énfasis4 4 7" xfId="1880" xr:uid="{00000000-0005-0000-0000-000055070000}"/>
    <cellStyle name="40% - Énfasis4 4 8" xfId="1881" xr:uid="{00000000-0005-0000-0000-000056070000}"/>
    <cellStyle name="40% - Énfasis4 4 9" xfId="1882" xr:uid="{00000000-0005-0000-0000-000057070000}"/>
    <cellStyle name="40% - Énfasis4 40" xfId="1883" xr:uid="{00000000-0005-0000-0000-000058070000}"/>
    <cellStyle name="40% - Énfasis4 40 2" xfId="1884" xr:uid="{00000000-0005-0000-0000-000059070000}"/>
    <cellStyle name="40% - Énfasis4 41" xfId="1885" xr:uid="{00000000-0005-0000-0000-00005A070000}"/>
    <cellStyle name="40% - Énfasis4 41 2" xfId="1886" xr:uid="{00000000-0005-0000-0000-00005B070000}"/>
    <cellStyle name="40% - Énfasis4 42" xfId="1887" xr:uid="{00000000-0005-0000-0000-00005C070000}"/>
    <cellStyle name="40% - Énfasis4 42 2" xfId="1888" xr:uid="{00000000-0005-0000-0000-00005D070000}"/>
    <cellStyle name="40% - Énfasis4 43" xfId="1889" xr:uid="{00000000-0005-0000-0000-00005E070000}"/>
    <cellStyle name="40% - Énfasis4 43 2" xfId="1890" xr:uid="{00000000-0005-0000-0000-00005F070000}"/>
    <cellStyle name="40% - Énfasis4 44" xfId="1891" xr:uid="{00000000-0005-0000-0000-000060070000}"/>
    <cellStyle name="40% - Énfasis4 44 2" xfId="1892" xr:uid="{00000000-0005-0000-0000-000061070000}"/>
    <cellStyle name="40% - Énfasis4 45" xfId="1893" xr:uid="{00000000-0005-0000-0000-000062070000}"/>
    <cellStyle name="40% - Énfasis4 45 2" xfId="1894" xr:uid="{00000000-0005-0000-0000-000063070000}"/>
    <cellStyle name="40% - Énfasis4 46" xfId="1895" xr:uid="{00000000-0005-0000-0000-000064070000}"/>
    <cellStyle name="40% - Énfasis4 46 2" xfId="1896" xr:uid="{00000000-0005-0000-0000-000065070000}"/>
    <cellStyle name="40% - Énfasis4 47" xfId="1897" xr:uid="{00000000-0005-0000-0000-000066070000}"/>
    <cellStyle name="40% - Énfasis4 47 2" xfId="1898" xr:uid="{00000000-0005-0000-0000-000067070000}"/>
    <cellStyle name="40% - Énfasis4 48" xfId="1899" xr:uid="{00000000-0005-0000-0000-000068070000}"/>
    <cellStyle name="40% - Énfasis4 48 2" xfId="1900" xr:uid="{00000000-0005-0000-0000-000069070000}"/>
    <cellStyle name="40% - Énfasis4 49" xfId="1901" xr:uid="{00000000-0005-0000-0000-00006A070000}"/>
    <cellStyle name="40% - Énfasis4 49 2" xfId="1902" xr:uid="{00000000-0005-0000-0000-00006B070000}"/>
    <cellStyle name="40% - Énfasis4 5" xfId="1903" xr:uid="{00000000-0005-0000-0000-00006C070000}"/>
    <cellStyle name="40% - Énfasis4 5 10" xfId="1904" xr:uid="{00000000-0005-0000-0000-00006D070000}"/>
    <cellStyle name="40% - Énfasis4 5 11" xfId="1905" xr:uid="{00000000-0005-0000-0000-00006E070000}"/>
    <cellStyle name="40% - Énfasis4 5 12" xfId="1906" xr:uid="{00000000-0005-0000-0000-00006F070000}"/>
    <cellStyle name="40% - Énfasis4 5 2" xfId="1907" xr:uid="{00000000-0005-0000-0000-000070070000}"/>
    <cellStyle name="40% - Énfasis4 5 3" xfId="1908" xr:uid="{00000000-0005-0000-0000-000071070000}"/>
    <cellStyle name="40% - Énfasis4 5 4" xfId="1909" xr:uid="{00000000-0005-0000-0000-000072070000}"/>
    <cellStyle name="40% - Énfasis4 5 5" xfId="1910" xr:uid="{00000000-0005-0000-0000-000073070000}"/>
    <cellStyle name="40% - Énfasis4 5 6" xfId="1911" xr:uid="{00000000-0005-0000-0000-000074070000}"/>
    <cellStyle name="40% - Énfasis4 5 7" xfId="1912" xr:uid="{00000000-0005-0000-0000-000075070000}"/>
    <cellStyle name="40% - Énfasis4 5 8" xfId="1913" xr:uid="{00000000-0005-0000-0000-000076070000}"/>
    <cellStyle name="40% - Énfasis4 5 9" xfId="1914" xr:uid="{00000000-0005-0000-0000-000077070000}"/>
    <cellStyle name="40% - Énfasis4 50" xfId="1915" xr:uid="{00000000-0005-0000-0000-000078070000}"/>
    <cellStyle name="40% - Énfasis4 50 2" xfId="1916" xr:uid="{00000000-0005-0000-0000-000079070000}"/>
    <cellStyle name="40% - Énfasis4 51" xfId="1917" xr:uid="{00000000-0005-0000-0000-00007A070000}"/>
    <cellStyle name="40% - Énfasis4 51 2" xfId="1918" xr:uid="{00000000-0005-0000-0000-00007B070000}"/>
    <cellStyle name="40% - Énfasis4 52" xfId="1919" xr:uid="{00000000-0005-0000-0000-00007C070000}"/>
    <cellStyle name="40% - Énfasis4 52 2" xfId="1920" xr:uid="{00000000-0005-0000-0000-00007D070000}"/>
    <cellStyle name="40% - Énfasis4 53" xfId="1921" xr:uid="{00000000-0005-0000-0000-00007E070000}"/>
    <cellStyle name="40% - Énfasis4 53 2" xfId="1922" xr:uid="{00000000-0005-0000-0000-00007F070000}"/>
    <cellStyle name="40% - Énfasis4 54" xfId="1923" xr:uid="{00000000-0005-0000-0000-000080070000}"/>
    <cellStyle name="40% - Énfasis4 54 2" xfId="1924" xr:uid="{00000000-0005-0000-0000-000081070000}"/>
    <cellStyle name="40% - Énfasis4 55" xfId="1925" xr:uid="{00000000-0005-0000-0000-000082070000}"/>
    <cellStyle name="40% - Énfasis4 55 2" xfId="1926" xr:uid="{00000000-0005-0000-0000-000083070000}"/>
    <cellStyle name="40% - Énfasis4 56" xfId="1927" xr:uid="{00000000-0005-0000-0000-000084070000}"/>
    <cellStyle name="40% - Énfasis4 56 2" xfId="1928" xr:uid="{00000000-0005-0000-0000-000085070000}"/>
    <cellStyle name="40% - Énfasis4 57" xfId="1929" xr:uid="{00000000-0005-0000-0000-000086070000}"/>
    <cellStyle name="40% - Énfasis4 57 2" xfId="1930" xr:uid="{00000000-0005-0000-0000-000087070000}"/>
    <cellStyle name="40% - Énfasis4 58" xfId="1931" xr:uid="{00000000-0005-0000-0000-000088070000}"/>
    <cellStyle name="40% - Énfasis4 58 2" xfId="1932" xr:uid="{00000000-0005-0000-0000-000089070000}"/>
    <cellStyle name="40% - Énfasis4 59" xfId="1933" xr:uid="{00000000-0005-0000-0000-00008A070000}"/>
    <cellStyle name="40% - Énfasis4 59 2" xfId="1934" xr:uid="{00000000-0005-0000-0000-00008B070000}"/>
    <cellStyle name="40% - Énfasis4 6" xfId="1935" xr:uid="{00000000-0005-0000-0000-00008C070000}"/>
    <cellStyle name="40% - Énfasis4 6 2" xfId="1936" xr:uid="{00000000-0005-0000-0000-00008D070000}"/>
    <cellStyle name="40% - Énfasis4 60" xfId="1937" xr:uid="{00000000-0005-0000-0000-00008E070000}"/>
    <cellStyle name="40% - Énfasis4 60 2" xfId="1938" xr:uid="{00000000-0005-0000-0000-00008F070000}"/>
    <cellStyle name="40% - Énfasis4 61" xfId="1939" xr:uid="{00000000-0005-0000-0000-000090070000}"/>
    <cellStyle name="40% - Énfasis4 61 2" xfId="1940" xr:uid="{00000000-0005-0000-0000-000091070000}"/>
    <cellStyle name="40% - Énfasis4 62" xfId="1941" xr:uid="{00000000-0005-0000-0000-000092070000}"/>
    <cellStyle name="40% - Énfasis4 62 2" xfId="1942" xr:uid="{00000000-0005-0000-0000-000093070000}"/>
    <cellStyle name="40% - Énfasis4 63" xfId="1943" xr:uid="{00000000-0005-0000-0000-000094070000}"/>
    <cellStyle name="40% - Énfasis4 63 2" xfId="1944" xr:uid="{00000000-0005-0000-0000-000095070000}"/>
    <cellStyle name="40% - Énfasis4 64" xfId="1945" xr:uid="{00000000-0005-0000-0000-000096070000}"/>
    <cellStyle name="40% - Énfasis4 64 2" xfId="1946" xr:uid="{00000000-0005-0000-0000-000097070000}"/>
    <cellStyle name="40% - Énfasis4 65" xfId="1947" xr:uid="{00000000-0005-0000-0000-000098070000}"/>
    <cellStyle name="40% - Énfasis4 65 2" xfId="1948" xr:uid="{00000000-0005-0000-0000-000099070000}"/>
    <cellStyle name="40% - Énfasis4 66" xfId="1949" xr:uid="{00000000-0005-0000-0000-00009A070000}"/>
    <cellStyle name="40% - Énfasis4 66 2" xfId="1950" xr:uid="{00000000-0005-0000-0000-00009B070000}"/>
    <cellStyle name="40% - Énfasis4 67" xfId="1951" xr:uid="{00000000-0005-0000-0000-00009C070000}"/>
    <cellStyle name="40% - Énfasis4 67 2" xfId="1952" xr:uid="{00000000-0005-0000-0000-00009D070000}"/>
    <cellStyle name="40% - Énfasis4 68" xfId="1953" xr:uid="{00000000-0005-0000-0000-00009E070000}"/>
    <cellStyle name="40% - Énfasis4 68 2" xfId="1954" xr:uid="{00000000-0005-0000-0000-00009F070000}"/>
    <cellStyle name="40% - Énfasis4 69" xfId="1955" xr:uid="{00000000-0005-0000-0000-0000A0070000}"/>
    <cellStyle name="40% - Énfasis4 69 2" xfId="1956" xr:uid="{00000000-0005-0000-0000-0000A1070000}"/>
    <cellStyle name="40% - Énfasis4 7" xfId="1957" xr:uid="{00000000-0005-0000-0000-0000A2070000}"/>
    <cellStyle name="40% - Énfasis4 7 2" xfId="1958" xr:uid="{00000000-0005-0000-0000-0000A3070000}"/>
    <cellStyle name="40% - Énfasis4 70" xfId="1959" xr:uid="{00000000-0005-0000-0000-0000A4070000}"/>
    <cellStyle name="40% - Énfasis4 70 2" xfId="1960" xr:uid="{00000000-0005-0000-0000-0000A5070000}"/>
    <cellStyle name="40% - Énfasis4 71" xfId="1961" xr:uid="{00000000-0005-0000-0000-0000A6070000}"/>
    <cellStyle name="40% - Énfasis4 71 2" xfId="1962" xr:uid="{00000000-0005-0000-0000-0000A7070000}"/>
    <cellStyle name="40% - Énfasis4 72" xfId="1963" xr:uid="{00000000-0005-0000-0000-0000A8070000}"/>
    <cellStyle name="40% - Énfasis4 72 2" xfId="1964" xr:uid="{00000000-0005-0000-0000-0000A9070000}"/>
    <cellStyle name="40% - Énfasis4 73" xfId="1965" xr:uid="{00000000-0005-0000-0000-0000AA070000}"/>
    <cellStyle name="40% - Énfasis4 73 2" xfId="1966" xr:uid="{00000000-0005-0000-0000-0000AB070000}"/>
    <cellStyle name="40% - Énfasis4 74" xfId="1967" xr:uid="{00000000-0005-0000-0000-0000AC070000}"/>
    <cellStyle name="40% - Énfasis4 74 2" xfId="1968" xr:uid="{00000000-0005-0000-0000-0000AD070000}"/>
    <cellStyle name="40% - Énfasis4 75" xfId="1969" xr:uid="{00000000-0005-0000-0000-0000AE070000}"/>
    <cellStyle name="40% - Énfasis4 75 2" xfId="1970" xr:uid="{00000000-0005-0000-0000-0000AF070000}"/>
    <cellStyle name="40% - Énfasis4 8" xfId="1971" xr:uid="{00000000-0005-0000-0000-0000B0070000}"/>
    <cellStyle name="40% - Énfasis4 8 2" xfId="1972" xr:uid="{00000000-0005-0000-0000-0000B1070000}"/>
    <cellStyle name="40% - Énfasis4 9" xfId="1973" xr:uid="{00000000-0005-0000-0000-0000B2070000}"/>
    <cellStyle name="40% - Énfasis4 9 2" xfId="1974" xr:uid="{00000000-0005-0000-0000-0000B3070000}"/>
    <cellStyle name="40% - Énfasis5 10" xfId="1975" xr:uid="{00000000-0005-0000-0000-0000B4070000}"/>
    <cellStyle name="40% - Énfasis5 10 2" xfId="1976" xr:uid="{00000000-0005-0000-0000-0000B5070000}"/>
    <cellStyle name="40% - Énfasis5 11" xfId="1977" xr:uid="{00000000-0005-0000-0000-0000B6070000}"/>
    <cellStyle name="40% - Énfasis5 11 2" xfId="1978" xr:uid="{00000000-0005-0000-0000-0000B7070000}"/>
    <cellStyle name="40% - Énfasis5 12" xfId="1979" xr:uid="{00000000-0005-0000-0000-0000B8070000}"/>
    <cellStyle name="40% - Énfasis5 12 2" xfId="1980" xr:uid="{00000000-0005-0000-0000-0000B9070000}"/>
    <cellStyle name="40% - Énfasis5 13" xfId="1981" xr:uid="{00000000-0005-0000-0000-0000BA070000}"/>
    <cellStyle name="40% - Énfasis5 13 2" xfId="1982" xr:uid="{00000000-0005-0000-0000-0000BB070000}"/>
    <cellStyle name="40% - Énfasis5 14" xfId="1983" xr:uid="{00000000-0005-0000-0000-0000BC070000}"/>
    <cellStyle name="40% - Énfasis5 14 2" xfId="1984" xr:uid="{00000000-0005-0000-0000-0000BD070000}"/>
    <cellStyle name="40% - Énfasis5 15" xfId="1985" xr:uid="{00000000-0005-0000-0000-0000BE070000}"/>
    <cellStyle name="40% - Énfasis5 15 2" xfId="1986" xr:uid="{00000000-0005-0000-0000-0000BF070000}"/>
    <cellStyle name="40% - Énfasis5 16" xfId="1987" xr:uid="{00000000-0005-0000-0000-0000C0070000}"/>
    <cellStyle name="40% - Énfasis5 16 2" xfId="1988" xr:uid="{00000000-0005-0000-0000-0000C1070000}"/>
    <cellStyle name="40% - Énfasis5 17" xfId="1989" xr:uid="{00000000-0005-0000-0000-0000C2070000}"/>
    <cellStyle name="40% - Énfasis5 17 2" xfId="1990" xr:uid="{00000000-0005-0000-0000-0000C3070000}"/>
    <cellStyle name="40% - Énfasis5 18" xfId="1991" xr:uid="{00000000-0005-0000-0000-0000C4070000}"/>
    <cellStyle name="40% - Énfasis5 18 2" xfId="1992" xr:uid="{00000000-0005-0000-0000-0000C5070000}"/>
    <cellStyle name="40% - Énfasis5 19" xfId="1993" xr:uid="{00000000-0005-0000-0000-0000C6070000}"/>
    <cellStyle name="40% - Énfasis5 19 2" xfId="1994" xr:uid="{00000000-0005-0000-0000-0000C7070000}"/>
    <cellStyle name="40% - Énfasis5 2" xfId="1995" xr:uid="{00000000-0005-0000-0000-0000C8070000}"/>
    <cellStyle name="40% - Énfasis5 2 10" xfId="1996" xr:uid="{00000000-0005-0000-0000-0000C9070000}"/>
    <cellStyle name="40% - Énfasis5 2 11" xfId="1997" xr:uid="{00000000-0005-0000-0000-0000CA070000}"/>
    <cellStyle name="40% - Énfasis5 2 12" xfId="1998" xr:uid="{00000000-0005-0000-0000-0000CB070000}"/>
    <cellStyle name="40% - Énfasis5 2 13" xfId="1999" xr:uid="{00000000-0005-0000-0000-0000CC070000}"/>
    <cellStyle name="40% - Énfasis5 2 2" xfId="2000" xr:uid="{00000000-0005-0000-0000-0000CD070000}"/>
    <cellStyle name="40% - Énfasis5 2 2 2" xfId="2001" xr:uid="{00000000-0005-0000-0000-0000CE070000}"/>
    <cellStyle name="40% - Énfasis5 2 3" xfId="2002" xr:uid="{00000000-0005-0000-0000-0000CF070000}"/>
    <cellStyle name="40% - Énfasis5 2 4" xfId="2003" xr:uid="{00000000-0005-0000-0000-0000D0070000}"/>
    <cellStyle name="40% - Énfasis5 2 5" xfId="2004" xr:uid="{00000000-0005-0000-0000-0000D1070000}"/>
    <cellStyle name="40% - Énfasis5 2 6" xfId="2005" xr:uid="{00000000-0005-0000-0000-0000D2070000}"/>
    <cellStyle name="40% - Énfasis5 2 7" xfId="2006" xr:uid="{00000000-0005-0000-0000-0000D3070000}"/>
    <cellStyle name="40% - Énfasis5 2 8" xfId="2007" xr:uid="{00000000-0005-0000-0000-0000D4070000}"/>
    <cellStyle name="40% - Énfasis5 2 9" xfId="2008" xr:uid="{00000000-0005-0000-0000-0000D5070000}"/>
    <cellStyle name="40% - Énfasis5 20" xfId="2009" xr:uid="{00000000-0005-0000-0000-0000D6070000}"/>
    <cellStyle name="40% - Énfasis5 20 2" xfId="2010" xr:uid="{00000000-0005-0000-0000-0000D7070000}"/>
    <cellStyle name="40% - Énfasis5 21" xfId="2011" xr:uid="{00000000-0005-0000-0000-0000D8070000}"/>
    <cellStyle name="40% - Énfasis5 21 2" xfId="2012" xr:uid="{00000000-0005-0000-0000-0000D9070000}"/>
    <cellStyle name="40% - Énfasis5 22" xfId="2013" xr:uid="{00000000-0005-0000-0000-0000DA070000}"/>
    <cellStyle name="40% - Énfasis5 22 2" xfId="2014" xr:uid="{00000000-0005-0000-0000-0000DB070000}"/>
    <cellStyle name="40% - Énfasis5 23" xfId="2015" xr:uid="{00000000-0005-0000-0000-0000DC070000}"/>
    <cellStyle name="40% - Énfasis5 23 2" xfId="2016" xr:uid="{00000000-0005-0000-0000-0000DD070000}"/>
    <cellStyle name="40% - Énfasis5 24" xfId="2017" xr:uid="{00000000-0005-0000-0000-0000DE070000}"/>
    <cellStyle name="40% - Énfasis5 24 2" xfId="2018" xr:uid="{00000000-0005-0000-0000-0000DF070000}"/>
    <cellStyle name="40% - Énfasis5 25" xfId="2019" xr:uid="{00000000-0005-0000-0000-0000E0070000}"/>
    <cellStyle name="40% - Énfasis5 25 2" xfId="2020" xr:uid="{00000000-0005-0000-0000-0000E1070000}"/>
    <cellStyle name="40% - Énfasis5 26" xfId="2021" xr:uid="{00000000-0005-0000-0000-0000E2070000}"/>
    <cellStyle name="40% - Énfasis5 26 2" xfId="2022" xr:uid="{00000000-0005-0000-0000-0000E3070000}"/>
    <cellStyle name="40% - Énfasis5 27" xfId="2023" xr:uid="{00000000-0005-0000-0000-0000E4070000}"/>
    <cellStyle name="40% - Énfasis5 27 2" xfId="2024" xr:uid="{00000000-0005-0000-0000-0000E5070000}"/>
    <cellStyle name="40% - Énfasis5 28" xfId="2025" xr:uid="{00000000-0005-0000-0000-0000E6070000}"/>
    <cellStyle name="40% - Énfasis5 28 2" xfId="2026" xr:uid="{00000000-0005-0000-0000-0000E7070000}"/>
    <cellStyle name="40% - Énfasis5 29" xfId="2027" xr:uid="{00000000-0005-0000-0000-0000E8070000}"/>
    <cellStyle name="40% - Énfasis5 29 2" xfId="2028" xr:uid="{00000000-0005-0000-0000-0000E9070000}"/>
    <cellStyle name="40% - Énfasis5 3" xfId="2029" xr:uid="{00000000-0005-0000-0000-0000EA070000}"/>
    <cellStyle name="40% - Énfasis5 3 10" xfId="2030" xr:uid="{00000000-0005-0000-0000-0000EB070000}"/>
    <cellStyle name="40% - Énfasis5 3 11" xfId="2031" xr:uid="{00000000-0005-0000-0000-0000EC070000}"/>
    <cellStyle name="40% - Énfasis5 3 12" xfId="2032" xr:uid="{00000000-0005-0000-0000-0000ED070000}"/>
    <cellStyle name="40% - Énfasis5 3 13" xfId="2033" xr:uid="{00000000-0005-0000-0000-0000EE070000}"/>
    <cellStyle name="40% - Énfasis5 3 2" xfId="2034" xr:uid="{00000000-0005-0000-0000-0000EF070000}"/>
    <cellStyle name="40% - Énfasis5 3 3" xfId="2035" xr:uid="{00000000-0005-0000-0000-0000F0070000}"/>
    <cellStyle name="40% - Énfasis5 3 4" xfId="2036" xr:uid="{00000000-0005-0000-0000-0000F1070000}"/>
    <cellStyle name="40% - Énfasis5 3 5" xfId="2037" xr:uid="{00000000-0005-0000-0000-0000F2070000}"/>
    <cellStyle name="40% - Énfasis5 3 6" xfId="2038" xr:uid="{00000000-0005-0000-0000-0000F3070000}"/>
    <cellStyle name="40% - Énfasis5 3 7" xfId="2039" xr:uid="{00000000-0005-0000-0000-0000F4070000}"/>
    <cellStyle name="40% - Énfasis5 3 8" xfId="2040" xr:uid="{00000000-0005-0000-0000-0000F5070000}"/>
    <cellStyle name="40% - Énfasis5 3 9" xfId="2041" xr:uid="{00000000-0005-0000-0000-0000F6070000}"/>
    <cellStyle name="40% - Énfasis5 30" xfId="2042" xr:uid="{00000000-0005-0000-0000-0000F7070000}"/>
    <cellStyle name="40% - Énfasis5 30 2" xfId="2043" xr:uid="{00000000-0005-0000-0000-0000F8070000}"/>
    <cellStyle name="40% - Énfasis5 31" xfId="2044" xr:uid="{00000000-0005-0000-0000-0000F9070000}"/>
    <cellStyle name="40% - Énfasis5 31 2" xfId="2045" xr:uid="{00000000-0005-0000-0000-0000FA070000}"/>
    <cellStyle name="40% - Énfasis5 32" xfId="2046" xr:uid="{00000000-0005-0000-0000-0000FB070000}"/>
    <cellStyle name="40% - Énfasis5 32 2" xfId="2047" xr:uid="{00000000-0005-0000-0000-0000FC070000}"/>
    <cellStyle name="40% - Énfasis5 33" xfId="2048" xr:uid="{00000000-0005-0000-0000-0000FD070000}"/>
    <cellStyle name="40% - Énfasis5 33 2" xfId="2049" xr:uid="{00000000-0005-0000-0000-0000FE070000}"/>
    <cellStyle name="40% - Énfasis5 34" xfId="2050" xr:uid="{00000000-0005-0000-0000-0000FF070000}"/>
    <cellStyle name="40% - Énfasis5 34 2" xfId="2051" xr:uid="{00000000-0005-0000-0000-000000080000}"/>
    <cellStyle name="40% - Énfasis5 35" xfId="2052" xr:uid="{00000000-0005-0000-0000-000001080000}"/>
    <cellStyle name="40% - Énfasis5 35 2" xfId="2053" xr:uid="{00000000-0005-0000-0000-000002080000}"/>
    <cellStyle name="40% - Énfasis5 36" xfId="2054" xr:uid="{00000000-0005-0000-0000-000003080000}"/>
    <cellStyle name="40% - Énfasis5 36 2" xfId="2055" xr:uid="{00000000-0005-0000-0000-000004080000}"/>
    <cellStyle name="40% - Énfasis5 37" xfId="2056" xr:uid="{00000000-0005-0000-0000-000005080000}"/>
    <cellStyle name="40% - Énfasis5 37 2" xfId="2057" xr:uid="{00000000-0005-0000-0000-000006080000}"/>
    <cellStyle name="40% - Énfasis5 38" xfId="2058" xr:uid="{00000000-0005-0000-0000-000007080000}"/>
    <cellStyle name="40% - Énfasis5 38 2" xfId="2059" xr:uid="{00000000-0005-0000-0000-000008080000}"/>
    <cellStyle name="40% - Énfasis5 39" xfId="2060" xr:uid="{00000000-0005-0000-0000-000009080000}"/>
    <cellStyle name="40% - Énfasis5 39 2" xfId="2061" xr:uid="{00000000-0005-0000-0000-00000A080000}"/>
    <cellStyle name="40% - Énfasis5 4" xfId="2062" xr:uid="{00000000-0005-0000-0000-00000B080000}"/>
    <cellStyle name="40% - Énfasis5 4 10" xfId="2063" xr:uid="{00000000-0005-0000-0000-00000C080000}"/>
    <cellStyle name="40% - Énfasis5 4 11" xfId="2064" xr:uid="{00000000-0005-0000-0000-00000D080000}"/>
    <cellStyle name="40% - Énfasis5 4 12" xfId="2065" xr:uid="{00000000-0005-0000-0000-00000E080000}"/>
    <cellStyle name="40% - Énfasis5 4 13" xfId="2066" xr:uid="{00000000-0005-0000-0000-00000F080000}"/>
    <cellStyle name="40% - Énfasis5 4 2" xfId="2067" xr:uid="{00000000-0005-0000-0000-000010080000}"/>
    <cellStyle name="40% - Énfasis5 4 3" xfId="2068" xr:uid="{00000000-0005-0000-0000-000011080000}"/>
    <cellStyle name="40% - Énfasis5 4 4" xfId="2069" xr:uid="{00000000-0005-0000-0000-000012080000}"/>
    <cellStyle name="40% - Énfasis5 4 5" xfId="2070" xr:uid="{00000000-0005-0000-0000-000013080000}"/>
    <cellStyle name="40% - Énfasis5 4 6" xfId="2071" xr:uid="{00000000-0005-0000-0000-000014080000}"/>
    <cellStyle name="40% - Énfasis5 4 7" xfId="2072" xr:uid="{00000000-0005-0000-0000-000015080000}"/>
    <cellStyle name="40% - Énfasis5 4 8" xfId="2073" xr:uid="{00000000-0005-0000-0000-000016080000}"/>
    <cellStyle name="40% - Énfasis5 4 9" xfId="2074" xr:uid="{00000000-0005-0000-0000-000017080000}"/>
    <cellStyle name="40% - Énfasis5 40" xfId="2075" xr:uid="{00000000-0005-0000-0000-000018080000}"/>
    <cellStyle name="40% - Énfasis5 40 2" xfId="2076" xr:uid="{00000000-0005-0000-0000-000019080000}"/>
    <cellStyle name="40% - Énfasis5 41" xfId="2077" xr:uid="{00000000-0005-0000-0000-00001A080000}"/>
    <cellStyle name="40% - Énfasis5 41 2" xfId="2078" xr:uid="{00000000-0005-0000-0000-00001B080000}"/>
    <cellStyle name="40% - Énfasis5 42" xfId="2079" xr:uid="{00000000-0005-0000-0000-00001C080000}"/>
    <cellStyle name="40% - Énfasis5 42 2" xfId="2080" xr:uid="{00000000-0005-0000-0000-00001D080000}"/>
    <cellStyle name="40% - Énfasis5 43" xfId="2081" xr:uid="{00000000-0005-0000-0000-00001E080000}"/>
    <cellStyle name="40% - Énfasis5 43 2" xfId="2082" xr:uid="{00000000-0005-0000-0000-00001F080000}"/>
    <cellStyle name="40% - Énfasis5 44" xfId="2083" xr:uid="{00000000-0005-0000-0000-000020080000}"/>
    <cellStyle name="40% - Énfasis5 44 2" xfId="2084" xr:uid="{00000000-0005-0000-0000-000021080000}"/>
    <cellStyle name="40% - Énfasis5 45" xfId="2085" xr:uid="{00000000-0005-0000-0000-000022080000}"/>
    <cellStyle name="40% - Énfasis5 45 2" xfId="2086" xr:uid="{00000000-0005-0000-0000-000023080000}"/>
    <cellStyle name="40% - Énfasis5 46" xfId="2087" xr:uid="{00000000-0005-0000-0000-000024080000}"/>
    <cellStyle name="40% - Énfasis5 46 2" xfId="2088" xr:uid="{00000000-0005-0000-0000-000025080000}"/>
    <cellStyle name="40% - Énfasis5 47" xfId="2089" xr:uid="{00000000-0005-0000-0000-000026080000}"/>
    <cellStyle name="40% - Énfasis5 47 2" xfId="2090" xr:uid="{00000000-0005-0000-0000-000027080000}"/>
    <cellStyle name="40% - Énfasis5 48" xfId="2091" xr:uid="{00000000-0005-0000-0000-000028080000}"/>
    <cellStyle name="40% - Énfasis5 48 2" xfId="2092" xr:uid="{00000000-0005-0000-0000-000029080000}"/>
    <cellStyle name="40% - Énfasis5 49" xfId="2093" xr:uid="{00000000-0005-0000-0000-00002A080000}"/>
    <cellStyle name="40% - Énfasis5 49 2" xfId="2094" xr:uid="{00000000-0005-0000-0000-00002B080000}"/>
    <cellStyle name="40% - Énfasis5 5" xfId="2095" xr:uid="{00000000-0005-0000-0000-00002C080000}"/>
    <cellStyle name="40% - Énfasis5 5 10" xfId="2096" xr:uid="{00000000-0005-0000-0000-00002D080000}"/>
    <cellStyle name="40% - Énfasis5 5 11" xfId="2097" xr:uid="{00000000-0005-0000-0000-00002E080000}"/>
    <cellStyle name="40% - Énfasis5 5 12" xfId="2098" xr:uid="{00000000-0005-0000-0000-00002F080000}"/>
    <cellStyle name="40% - Énfasis5 5 2" xfId="2099" xr:uid="{00000000-0005-0000-0000-000030080000}"/>
    <cellStyle name="40% - Énfasis5 5 3" xfId="2100" xr:uid="{00000000-0005-0000-0000-000031080000}"/>
    <cellStyle name="40% - Énfasis5 5 4" xfId="2101" xr:uid="{00000000-0005-0000-0000-000032080000}"/>
    <cellStyle name="40% - Énfasis5 5 5" xfId="2102" xr:uid="{00000000-0005-0000-0000-000033080000}"/>
    <cellStyle name="40% - Énfasis5 5 6" xfId="2103" xr:uid="{00000000-0005-0000-0000-000034080000}"/>
    <cellStyle name="40% - Énfasis5 5 7" xfId="2104" xr:uid="{00000000-0005-0000-0000-000035080000}"/>
    <cellStyle name="40% - Énfasis5 5 8" xfId="2105" xr:uid="{00000000-0005-0000-0000-000036080000}"/>
    <cellStyle name="40% - Énfasis5 5 9" xfId="2106" xr:uid="{00000000-0005-0000-0000-000037080000}"/>
    <cellStyle name="40% - Énfasis5 50" xfId="2107" xr:uid="{00000000-0005-0000-0000-000038080000}"/>
    <cellStyle name="40% - Énfasis5 50 2" xfId="2108" xr:uid="{00000000-0005-0000-0000-000039080000}"/>
    <cellStyle name="40% - Énfasis5 51" xfId="2109" xr:uid="{00000000-0005-0000-0000-00003A080000}"/>
    <cellStyle name="40% - Énfasis5 51 2" xfId="2110" xr:uid="{00000000-0005-0000-0000-00003B080000}"/>
    <cellStyle name="40% - Énfasis5 52" xfId="2111" xr:uid="{00000000-0005-0000-0000-00003C080000}"/>
    <cellStyle name="40% - Énfasis5 52 2" xfId="2112" xr:uid="{00000000-0005-0000-0000-00003D080000}"/>
    <cellStyle name="40% - Énfasis5 53" xfId="2113" xr:uid="{00000000-0005-0000-0000-00003E080000}"/>
    <cellStyle name="40% - Énfasis5 53 2" xfId="2114" xr:uid="{00000000-0005-0000-0000-00003F080000}"/>
    <cellStyle name="40% - Énfasis5 54" xfId="2115" xr:uid="{00000000-0005-0000-0000-000040080000}"/>
    <cellStyle name="40% - Énfasis5 54 2" xfId="2116" xr:uid="{00000000-0005-0000-0000-000041080000}"/>
    <cellStyle name="40% - Énfasis5 55" xfId="2117" xr:uid="{00000000-0005-0000-0000-000042080000}"/>
    <cellStyle name="40% - Énfasis5 55 2" xfId="2118" xr:uid="{00000000-0005-0000-0000-000043080000}"/>
    <cellStyle name="40% - Énfasis5 56" xfId="2119" xr:uid="{00000000-0005-0000-0000-000044080000}"/>
    <cellStyle name="40% - Énfasis5 56 2" xfId="2120" xr:uid="{00000000-0005-0000-0000-000045080000}"/>
    <cellStyle name="40% - Énfasis5 57" xfId="2121" xr:uid="{00000000-0005-0000-0000-000046080000}"/>
    <cellStyle name="40% - Énfasis5 57 2" xfId="2122" xr:uid="{00000000-0005-0000-0000-000047080000}"/>
    <cellStyle name="40% - Énfasis5 58" xfId="2123" xr:uid="{00000000-0005-0000-0000-000048080000}"/>
    <cellStyle name="40% - Énfasis5 58 2" xfId="2124" xr:uid="{00000000-0005-0000-0000-000049080000}"/>
    <cellStyle name="40% - Énfasis5 59" xfId="2125" xr:uid="{00000000-0005-0000-0000-00004A080000}"/>
    <cellStyle name="40% - Énfasis5 59 2" xfId="2126" xr:uid="{00000000-0005-0000-0000-00004B080000}"/>
    <cellStyle name="40% - Énfasis5 6" xfId="2127" xr:uid="{00000000-0005-0000-0000-00004C080000}"/>
    <cellStyle name="40% - Énfasis5 6 2" xfId="2128" xr:uid="{00000000-0005-0000-0000-00004D080000}"/>
    <cellStyle name="40% - Énfasis5 60" xfId="2129" xr:uid="{00000000-0005-0000-0000-00004E080000}"/>
    <cellStyle name="40% - Énfasis5 60 2" xfId="2130" xr:uid="{00000000-0005-0000-0000-00004F080000}"/>
    <cellStyle name="40% - Énfasis5 61" xfId="2131" xr:uid="{00000000-0005-0000-0000-000050080000}"/>
    <cellStyle name="40% - Énfasis5 61 2" xfId="2132" xr:uid="{00000000-0005-0000-0000-000051080000}"/>
    <cellStyle name="40% - Énfasis5 62" xfId="2133" xr:uid="{00000000-0005-0000-0000-000052080000}"/>
    <cellStyle name="40% - Énfasis5 62 2" xfId="2134" xr:uid="{00000000-0005-0000-0000-000053080000}"/>
    <cellStyle name="40% - Énfasis5 63" xfId="2135" xr:uid="{00000000-0005-0000-0000-000054080000}"/>
    <cellStyle name="40% - Énfasis5 63 2" xfId="2136" xr:uid="{00000000-0005-0000-0000-000055080000}"/>
    <cellStyle name="40% - Énfasis5 64" xfId="2137" xr:uid="{00000000-0005-0000-0000-000056080000}"/>
    <cellStyle name="40% - Énfasis5 64 2" xfId="2138" xr:uid="{00000000-0005-0000-0000-000057080000}"/>
    <cellStyle name="40% - Énfasis5 65" xfId="2139" xr:uid="{00000000-0005-0000-0000-000058080000}"/>
    <cellStyle name="40% - Énfasis5 65 2" xfId="2140" xr:uid="{00000000-0005-0000-0000-000059080000}"/>
    <cellStyle name="40% - Énfasis5 66" xfId="2141" xr:uid="{00000000-0005-0000-0000-00005A080000}"/>
    <cellStyle name="40% - Énfasis5 66 2" xfId="2142" xr:uid="{00000000-0005-0000-0000-00005B080000}"/>
    <cellStyle name="40% - Énfasis5 67" xfId="2143" xr:uid="{00000000-0005-0000-0000-00005C080000}"/>
    <cellStyle name="40% - Énfasis5 67 2" xfId="2144" xr:uid="{00000000-0005-0000-0000-00005D080000}"/>
    <cellStyle name="40% - Énfasis5 68" xfId="2145" xr:uid="{00000000-0005-0000-0000-00005E080000}"/>
    <cellStyle name="40% - Énfasis5 68 2" xfId="2146" xr:uid="{00000000-0005-0000-0000-00005F080000}"/>
    <cellStyle name="40% - Énfasis5 69" xfId="2147" xr:uid="{00000000-0005-0000-0000-000060080000}"/>
    <cellStyle name="40% - Énfasis5 69 2" xfId="2148" xr:uid="{00000000-0005-0000-0000-000061080000}"/>
    <cellStyle name="40% - Énfasis5 7" xfId="2149" xr:uid="{00000000-0005-0000-0000-000062080000}"/>
    <cellStyle name="40% - Énfasis5 7 2" xfId="2150" xr:uid="{00000000-0005-0000-0000-000063080000}"/>
    <cellStyle name="40% - Énfasis5 70" xfId="2151" xr:uid="{00000000-0005-0000-0000-000064080000}"/>
    <cellStyle name="40% - Énfasis5 70 2" xfId="2152" xr:uid="{00000000-0005-0000-0000-000065080000}"/>
    <cellStyle name="40% - Énfasis5 71" xfId="2153" xr:uid="{00000000-0005-0000-0000-000066080000}"/>
    <cellStyle name="40% - Énfasis5 71 2" xfId="2154" xr:uid="{00000000-0005-0000-0000-000067080000}"/>
    <cellStyle name="40% - Énfasis5 72" xfId="2155" xr:uid="{00000000-0005-0000-0000-000068080000}"/>
    <cellStyle name="40% - Énfasis5 72 2" xfId="2156" xr:uid="{00000000-0005-0000-0000-000069080000}"/>
    <cellStyle name="40% - Énfasis5 73" xfId="2157" xr:uid="{00000000-0005-0000-0000-00006A080000}"/>
    <cellStyle name="40% - Énfasis5 73 2" xfId="2158" xr:uid="{00000000-0005-0000-0000-00006B080000}"/>
    <cellStyle name="40% - Énfasis5 74" xfId="2159" xr:uid="{00000000-0005-0000-0000-00006C080000}"/>
    <cellStyle name="40% - Énfasis5 74 2" xfId="2160" xr:uid="{00000000-0005-0000-0000-00006D080000}"/>
    <cellStyle name="40% - Énfasis5 75" xfId="2161" xr:uid="{00000000-0005-0000-0000-00006E080000}"/>
    <cellStyle name="40% - Énfasis5 75 2" xfId="2162" xr:uid="{00000000-0005-0000-0000-00006F080000}"/>
    <cellStyle name="40% - Énfasis5 8" xfId="2163" xr:uid="{00000000-0005-0000-0000-000070080000}"/>
    <cellStyle name="40% - Énfasis5 8 2" xfId="2164" xr:uid="{00000000-0005-0000-0000-000071080000}"/>
    <cellStyle name="40% - Énfasis5 9" xfId="2165" xr:uid="{00000000-0005-0000-0000-000072080000}"/>
    <cellStyle name="40% - Énfasis5 9 2" xfId="2166" xr:uid="{00000000-0005-0000-0000-000073080000}"/>
    <cellStyle name="40% - Énfasis6 10" xfId="2167" xr:uid="{00000000-0005-0000-0000-000074080000}"/>
    <cellStyle name="40% - Énfasis6 10 2" xfId="2168" xr:uid="{00000000-0005-0000-0000-000075080000}"/>
    <cellStyle name="40% - Énfasis6 11" xfId="2169" xr:uid="{00000000-0005-0000-0000-000076080000}"/>
    <cellStyle name="40% - Énfasis6 11 2" xfId="2170" xr:uid="{00000000-0005-0000-0000-000077080000}"/>
    <cellStyle name="40% - Énfasis6 12" xfId="2171" xr:uid="{00000000-0005-0000-0000-000078080000}"/>
    <cellStyle name="40% - Énfasis6 12 2" xfId="2172" xr:uid="{00000000-0005-0000-0000-000079080000}"/>
    <cellStyle name="40% - Énfasis6 13" xfId="2173" xr:uid="{00000000-0005-0000-0000-00007A080000}"/>
    <cellStyle name="40% - Énfasis6 13 2" xfId="2174" xr:uid="{00000000-0005-0000-0000-00007B080000}"/>
    <cellStyle name="40% - Énfasis6 14" xfId="2175" xr:uid="{00000000-0005-0000-0000-00007C080000}"/>
    <cellStyle name="40% - Énfasis6 14 2" xfId="2176" xr:uid="{00000000-0005-0000-0000-00007D080000}"/>
    <cellStyle name="40% - Énfasis6 15" xfId="2177" xr:uid="{00000000-0005-0000-0000-00007E080000}"/>
    <cellStyle name="40% - Énfasis6 15 2" xfId="2178" xr:uid="{00000000-0005-0000-0000-00007F080000}"/>
    <cellStyle name="40% - Énfasis6 16" xfId="2179" xr:uid="{00000000-0005-0000-0000-000080080000}"/>
    <cellStyle name="40% - Énfasis6 16 2" xfId="2180" xr:uid="{00000000-0005-0000-0000-000081080000}"/>
    <cellStyle name="40% - Énfasis6 17" xfId="2181" xr:uid="{00000000-0005-0000-0000-000082080000}"/>
    <cellStyle name="40% - Énfasis6 17 2" xfId="2182" xr:uid="{00000000-0005-0000-0000-000083080000}"/>
    <cellStyle name="40% - Énfasis6 18" xfId="2183" xr:uid="{00000000-0005-0000-0000-000084080000}"/>
    <cellStyle name="40% - Énfasis6 18 2" xfId="2184" xr:uid="{00000000-0005-0000-0000-000085080000}"/>
    <cellStyle name="40% - Énfasis6 19" xfId="2185" xr:uid="{00000000-0005-0000-0000-000086080000}"/>
    <cellStyle name="40% - Énfasis6 19 2" xfId="2186" xr:uid="{00000000-0005-0000-0000-000087080000}"/>
    <cellStyle name="40% - Énfasis6 2" xfId="2187" xr:uid="{00000000-0005-0000-0000-000088080000}"/>
    <cellStyle name="40% - Énfasis6 2 10" xfId="2188" xr:uid="{00000000-0005-0000-0000-000089080000}"/>
    <cellStyle name="40% - Énfasis6 2 11" xfId="2189" xr:uid="{00000000-0005-0000-0000-00008A080000}"/>
    <cellStyle name="40% - Énfasis6 2 12" xfId="2190" xr:uid="{00000000-0005-0000-0000-00008B080000}"/>
    <cellStyle name="40% - Énfasis6 2 13" xfId="2191" xr:uid="{00000000-0005-0000-0000-00008C080000}"/>
    <cellStyle name="40% - Énfasis6 2 2" xfId="2192" xr:uid="{00000000-0005-0000-0000-00008D080000}"/>
    <cellStyle name="40% - Énfasis6 2 2 2" xfId="2193" xr:uid="{00000000-0005-0000-0000-00008E080000}"/>
    <cellStyle name="40% - Énfasis6 2 2 2 2" xfId="2194" xr:uid="{00000000-0005-0000-0000-00008F080000}"/>
    <cellStyle name="40% - Énfasis6 2 3" xfId="2195" xr:uid="{00000000-0005-0000-0000-000090080000}"/>
    <cellStyle name="40% - Énfasis6 2 4" xfId="2196" xr:uid="{00000000-0005-0000-0000-000091080000}"/>
    <cellStyle name="40% - Énfasis6 2 5" xfId="2197" xr:uid="{00000000-0005-0000-0000-000092080000}"/>
    <cellStyle name="40% - Énfasis6 2 6" xfId="2198" xr:uid="{00000000-0005-0000-0000-000093080000}"/>
    <cellStyle name="40% - Énfasis6 2 7" xfId="2199" xr:uid="{00000000-0005-0000-0000-000094080000}"/>
    <cellStyle name="40% - Énfasis6 2 8" xfId="2200" xr:uid="{00000000-0005-0000-0000-000095080000}"/>
    <cellStyle name="40% - Énfasis6 2 9" xfId="2201" xr:uid="{00000000-0005-0000-0000-000096080000}"/>
    <cellStyle name="40% - Énfasis6 20" xfId="2202" xr:uid="{00000000-0005-0000-0000-000097080000}"/>
    <cellStyle name="40% - Énfasis6 20 2" xfId="2203" xr:uid="{00000000-0005-0000-0000-000098080000}"/>
    <cellStyle name="40% - Énfasis6 21" xfId="2204" xr:uid="{00000000-0005-0000-0000-000099080000}"/>
    <cellStyle name="40% - Énfasis6 21 2" xfId="2205" xr:uid="{00000000-0005-0000-0000-00009A080000}"/>
    <cellStyle name="40% - Énfasis6 22" xfId="2206" xr:uid="{00000000-0005-0000-0000-00009B080000}"/>
    <cellStyle name="40% - Énfasis6 22 2" xfId="2207" xr:uid="{00000000-0005-0000-0000-00009C080000}"/>
    <cellStyle name="40% - Énfasis6 23" xfId="2208" xr:uid="{00000000-0005-0000-0000-00009D080000}"/>
    <cellStyle name="40% - Énfasis6 23 2" xfId="2209" xr:uid="{00000000-0005-0000-0000-00009E080000}"/>
    <cellStyle name="40% - Énfasis6 24" xfId="2210" xr:uid="{00000000-0005-0000-0000-00009F080000}"/>
    <cellStyle name="40% - Énfasis6 24 2" xfId="2211" xr:uid="{00000000-0005-0000-0000-0000A0080000}"/>
    <cellStyle name="40% - Énfasis6 25" xfId="2212" xr:uid="{00000000-0005-0000-0000-0000A1080000}"/>
    <cellStyle name="40% - Énfasis6 25 2" xfId="2213" xr:uid="{00000000-0005-0000-0000-0000A2080000}"/>
    <cellStyle name="40% - Énfasis6 26" xfId="2214" xr:uid="{00000000-0005-0000-0000-0000A3080000}"/>
    <cellStyle name="40% - Énfasis6 26 2" xfId="2215" xr:uid="{00000000-0005-0000-0000-0000A4080000}"/>
    <cellStyle name="40% - Énfasis6 27" xfId="2216" xr:uid="{00000000-0005-0000-0000-0000A5080000}"/>
    <cellStyle name="40% - Énfasis6 27 2" xfId="2217" xr:uid="{00000000-0005-0000-0000-0000A6080000}"/>
    <cellStyle name="40% - Énfasis6 28" xfId="2218" xr:uid="{00000000-0005-0000-0000-0000A7080000}"/>
    <cellStyle name="40% - Énfasis6 28 2" xfId="2219" xr:uid="{00000000-0005-0000-0000-0000A8080000}"/>
    <cellStyle name="40% - Énfasis6 29" xfId="2220" xr:uid="{00000000-0005-0000-0000-0000A9080000}"/>
    <cellStyle name="40% - Énfasis6 29 2" xfId="2221" xr:uid="{00000000-0005-0000-0000-0000AA080000}"/>
    <cellStyle name="40% - Énfasis6 3" xfId="2222" xr:uid="{00000000-0005-0000-0000-0000AB080000}"/>
    <cellStyle name="40% - Énfasis6 3 10" xfId="2223" xr:uid="{00000000-0005-0000-0000-0000AC080000}"/>
    <cellStyle name="40% - Énfasis6 3 11" xfId="2224" xr:uid="{00000000-0005-0000-0000-0000AD080000}"/>
    <cellStyle name="40% - Énfasis6 3 12" xfId="2225" xr:uid="{00000000-0005-0000-0000-0000AE080000}"/>
    <cellStyle name="40% - Énfasis6 3 13" xfId="2226" xr:uid="{00000000-0005-0000-0000-0000AF080000}"/>
    <cellStyle name="40% - Énfasis6 3 2" xfId="2227" xr:uid="{00000000-0005-0000-0000-0000B0080000}"/>
    <cellStyle name="40% - Énfasis6 3 3" xfId="2228" xr:uid="{00000000-0005-0000-0000-0000B1080000}"/>
    <cellStyle name="40% - Énfasis6 3 4" xfId="2229" xr:uid="{00000000-0005-0000-0000-0000B2080000}"/>
    <cellStyle name="40% - Énfasis6 3 5" xfId="2230" xr:uid="{00000000-0005-0000-0000-0000B3080000}"/>
    <cellStyle name="40% - Énfasis6 3 6" xfId="2231" xr:uid="{00000000-0005-0000-0000-0000B4080000}"/>
    <cellStyle name="40% - Énfasis6 3 7" xfId="2232" xr:uid="{00000000-0005-0000-0000-0000B5080000}"/>
    <cellStyle name="40% - Énfasis6 3 8" xfId="2233" xr:uid="{00000000-0005-0000-0000-0000B6080000}"/>
    <cellStyle name="40% - Énfasis6 3 9" xfId="2234" xr:uid="{00000000-0005-0000-0000-0000B7080000}"/>
    <cellStyle name="40% - Énfasis6 30" xfId="2235" xr:uid="{00000000-0005-0000-0000-0000B8080000}"/>
    <cellStyle name="40% - Énfasis6 30 2" xfId="2236" xr:uid="{00000000-0005-0000-0000-0000B9080000}"/>
    <cellStyle name="40% - Énfasis6 31" xfId="2237" xr:uid="{00000000-0005-0000-0000-0000BA080000}"/>
    <cellStyle name="40% - Énfasis6 31 2" xfId="2238" xr:uid="{00000000-0005-0000-0000-0000BB080000}"/>
    <cellStyle name="40% - Énfasis6 32" xfId="2239" xr:uid="{00000000-0005-0000-0000-0000BC080000}"/>
    <cellStyle name="40% - Énfasis6 32 2" xfId="2240" xr:uid="{00000000-0005-0000-0000-0000BD080000}"/>
    <cellStyle name="40% - Énfasis6 33" xfId="2241" xr:uid="{00000000-0005-0000-0000-0000BE080000}"/>
    <cellStyle name="40% - Énfasis6 33 2" xfId="2242" xr:uid="{00000000-0005-0000-0000-0000BF080000}"/>
    <cellStyle name="40% - Énfasis6 34" xfId="2243" xr:uid="{00000000-0005-0000-0000-0000C0080000}"/>
    <cellStyle name="40% - Énfasis6 34 2" xfId="2244" xr:uid="{00000000-0005-0000-0000-0000C1080000}"/>
    <cellStyle name="40% - Énfasis6 35" xfId="2245" xr:uid="{00000000-0005-0000-0000-0000C2080000}"/>
    <cellStyle name="40% - Énfasis6 35 2" xfId="2246" xr:uid="{00000000-0005-0000-0000-0000C3080000}"/>
    <cellStyle name="40% - Énfasis6 36" xfId="2247" xr:uid="{00000000-0005-0000-0000-0000C4080000}"/>
    <cellStyle name="40% - Énfasis6 36 2" xfId="2248" xr:uid="{00000000-0005-0000-0000-0000C5080000}"/>
    <cellStyle name="40% - Énfasis6 37" xfId="2249" xr:uid="{00000000-0005-0000-0000-0000C6080000}"/>
    <cellStyle name="40% - Énfasis6 37 2" xfId="2250" xr:uid="{00000000-0005-0000-0000-0000C7080000}"/>
    <cellStyle name="40% - Énfasis6 38" xfId="2251" xr:uid="{00000000-0005-0000-0000-0000C8080000}"/>
    <cellStyle name="40% - Énfasis6 38 2" xfId="2252" xr:uid="{00000000-0005-0000-0000-0000C9080000}"/>
    <cellStyle name="40% - Énfasis6 39" xfId="2253" xr:uid="{00000000-0005-0000-0000-0000CA080000}"/>
    <cellStyle name="40% - Énfasis6 39 2" xfId="2254" xr:uid="{00000000-0005-0000-0000-0000CB080000}"/>
    <cellStyle name="40% - Énfasis6 4" xfId="2255" xr:uid="{00000000-0005-0000-0000-0000CC080000}"/>
    <cellStyle name="40% - Énfasis6 4 10" xfId="2256" xr:uid="{00000000-0005-0000-0000-0000CD080000}"/>
    <cellStyle name="40% - Énfasis6 4 11" xfId="2257" xr:uid="{00000000-0005-0000-0000-0000CE080000}"/>
    <cellStyle name="40% - Énfasis6 4 12" xfId="2258" xr:uid="{00000000-0005-0000-0000-0000CF080000}"/>
    <cellStyle name="40% - Énfasis6 4 13" xfId="2259" xr:uid="{00000000-0005-0000-0000-0000D0080000}"/>
    <cellStyle name="40% - Énfasis6 4 2" xfId="2260" xr:uid="{00000000-0005-0000-0000-0000D1080000}"/>
    <cellStyle name="40% - Énfasis6 4 3" xfId="2261" xr:uid="{00000000-0005-0000-0000-0000D2080000}"/>
    <cellStyle name="40% - Énfasis6 4 4" xfId="2262" xr:uid="{00000000-0005-0000-0000-0000D3080000}"/>
    <cellStyle name="40% - Énfasis6 4 5" xfId="2263" xr:uid="{00000000-0005-0000-0000-0000D4080000}"/>
    <cellStyle name="40% - Énfasis6 4 6" xfId="2264" xr:uid="{00000000-0005-0000-0000-0000D5080000}"/>
    <cellStyle name="40% - Énfasis6 4 7" xfId="2265" xr:uid="{00000000-0005-0000-0000-0000D6080000}"/>
    <cellStyle name="40% - Énfasis6 4 8" xfId="2266" xr:uid="{00000000-0005-0000-0000-0000D7080000}"/>
    <cellStyle name="40% - Énfasis6 4 9" xfId="2267" xr:uid="{00000000-0005-0000-0000-0000D8080000}"/>
    <cellStyle name="40% - Énfasis6 40" xfId="2268" xr:uid="{00000000-0005-0000-0000-0000D9080000}"/>
    <cellStyle name="40% - Énfasis6 40 2" xfId="2269" xr:uid="{00000000-0005-0000-0000-0000DA080000}"/>
    <cellStyle name="40% - Énfasis6 41" xfId="2270" xr:uid="{00000000-0005-0000-0000-0000DB080000}"/>
    <cellStyle name="40% - Énfasis6 41 2" xfId="2271" xr:uid="{00000000-0005-0000-0000-0000DC080000}"/>
    <cellStyle name="40% - Énfasis6 42" xfId="2272" xr:uid="{00000000-0005-0000-0000-0000DD080000}"/>
    <cellStyle name="40% - Énfasis6 42 2" xfId="2273" xr:uid="{00000000-0005-0000-0000-0000DE080000}"/>
    <cellStyle name="40% - Énfasis6 43" xfId="2274" xr:uid="{00000000-0005-0000-0000-0000DF080000}"/>
    <cellStyle name="40% - Énfasis6 43 2" xfId="2275" xr:uid="{00000000-0005-0000-0000-0000E0080000}"/>
    <cellStyle name="40% - Énfasis6 44" xfId="2276" xr:uid="{00000000-0005-0000-0000-0000E1080000}"/>
    <cellStyle name="40% - Énfasis6 44 2" xfId="2277" xr:uid="{00000000-0005-0000-0000-0000E2080000}"/>
    <cellStyle name="40% - Énfasis6 45" xfId="2278" xr:uid="{00000000-0005-0000-0000-0000E3080000}"/>
    <cellStyle name="40% - Énfasis6 45 2" xfId="2279" xr:uid="{00000000-0005-0000-0000-0000E4080000}"/>
    <cellStyle name="40% - Énfasis6 46" xfId="2280" xr:uid="{00000000-0005-0000-0000-0000E5080000}"/>
    <cellStyle name="40% - Énfasis6 46 2" xfId="2281" xr:uid="{00000000-0005-0000-0000-0000E6080000}"/>
    <cellStyle name="40% - Énfasis6 47" xfId="2282" xr:uid="{00000000-0005-0000-0000-0000E7080000}"/>
    <cellStyle name="40% - Énfasis6 47 2" xfId="2283" xr:uid="{00000000-0005-0000-0000-0000E8080000}"/>
    <cellStyle name="40% - Énfasis6 48" xfId="2284" xr:uid="{00000000-0005-0000-0000-0000E9080000}"/>
    <cellStyle name="40% - Énfasis6 48 2" xfId="2285" xr:uid="{00000000-0005-0000-0000-0000EA080000}"/>
    <cellStyle name="40% - Énfasis6 49" xfId="2286" xr:uid="{00000000-0005-0000-0000-0000EB080000}"/>
    <cellStyle name="40% - Énfasis6 49 2" xfId="2287" xr:uid="{00000000-0005-0000-0000-0000EC080000}"/>
    <cellStyle name="40% - Énfasis6 5" xfId="2288" xr:uid="{00000000-0005-0000-0000-0000ED080000}"/>
    <cellStyle name="40% - Énfasis6 5 10" xfId="2289" xr:uid="{00000000-0005-0000-0000-0000EE080000}"/>
    <cellStyle name="40% - Énfasis6 5 11" xfId="2290" xr:uid="{00000000-0005-0000-0000-0000EF080000}"/>
    <cellStyle name="40% - Énfasis6 5 12" xfId="2291" xr:uid="{00000000-0005-0000-0000-0000F0080000}"/>
    <cellStyle name="40% - Énfasis6 5 2" xfId="2292" xr:uid="{00000000-0005-0000-0000-0000F1080000}"/>
    <cellStyle name="40% - Énfasis6 5 3" xfId="2293" xr:uid="{00000000-0005-0000-0000-0000F2080000}"/>
    <cellStyle name="40% - Énfasis6 5 4" xfId="2294" xr:uid="{00000000-0005-0000-0000-0000F3080000}"/>
    <cellStyle name="40% - Énfasis6 5 5" xfId="2295" xr:uid="{00000000-0005-0000-0000-0000F4080000}"/>
    <cellStyle name="40% - Énfasis6 5 6" xfId="2296" xr:uid="{00000000-0005-0000-0000-0000F5080000}"/>
    <cellStyle name="40% - Énfasis6 5 7" xfId="2297" xr:uid="{00000000-0005-0000-0000-0000F6080000}"/>
    <cellStyle name="40% - Énfasis6 5 8" xfId="2298" xr:uid="{00000000-0005-0000-0000-0000F7080000}"/>
    <cellStyle name="40% - Énfasis6 5 9" xfId="2299" xr:uid="{00000000-0005-0000-0000-0000F8080000}"/>
    <cellStyle name="40% - Énfasis6 50" xfId="2300" xr:uid="{00000000-0005-0000-0000-0000F9080000}"/>
    <cellStyle name="40% - Énfasis6 50 2" xfId="2301" xr:uid="{00000000-0005-0000-0000-0000FA080000}"/>
    <cellStyle name="40% - Énfasis6 51" xfId="2302" xr:uid="{00000000-0005-0000-0000-0000FB080000}"/>
    <cellStyle name="40% - Énfasis6 51 2" xfId="2303" xr:uid="{00000000-0005-0000-0000-0000FC080000}"/>
    <cellStyle name="40% - Énfasis6 52" xfId="2304" xr:uid="{00000000-0005-0000-0000-0000FD080000}"/>
    <cellStyle name="40% - Énfasis6 52 2" xfId="2305" xr:uid="{00000000-0005-0000-0000-0000FE080000}"/>
    <cellStyle name="40% - Énfasis6 53" xfId="2306" xr:uid="{00000000-0005-0000-0000-0000FF080000}"/>
    <cellStyle name="40% - Énfasis6 53 2" xfId="2307" xr:uid="{00000000-0005-0000-0000-000000090000}"/>
    <cellStyle name="40% - Énfasis6 54" xfId="2308" xr:uid="{00000000-0005-0000-0000-000001090000}"/>
    <cellStyle name="40% - Énfasis6 54 2" xfId="2309" xr:uid="{00000000-0005-0000-0000-000002090000}"/>
    <cellStyle name="40% - Énfasis6 55" xfId="2310" xr:uid="{00000000-0005-0000-0000-000003090000}"/>
    <cellStyle name="40% - Énfasis6 55 2" xfId="2311" xr:uid="{00000000-0005-0000-0000-000004090000}"/>
    <cellStyle name="40% - Énfasis6 56" xfId="2312" xr:uid="{00000000-0005-0000-0000-000005090000}"/>
    <cellStyle name="40% - Énfasis6 56 2" xfId="2313" xr:uid="{00000000-0005-0000-0000-000006090000}"/>
    <cellStyle name="40% - Énfasis6 57" xfId="2314" xr:uid="{00000000-0005-0000-0000-000007090000}"/>
    <cellStyle name="40% - Énfasis6 57 2" xfId="2315" xr:uid="{00000000-0005-0000-0000-000008090000}"/>
    <cellStyle name="40% - Énfasis6 58" xfId="2316" xr:uid="{00000000-0005-0000-0000-000009090000}"/>
    <cellStyle name="40% - Énfasis6 58 2" xfId="2317" xr:uid="{00000000-0005-0000-0000-00000A090000}"/>
    <cellStyle name="40% - Énfasis6 59" xfId="2318" xr:uid="{00000000-0005-0000-0000-00000B090000}"/>
    <cellStyle name="40% - Énfasis6 59 2" xfId="2319" xr:uid="{00000000-0005-0000-0000-00000C090000}"/>
    <cellStyle name="40% - Énfasis6 6" xfId="2320" xr:uid="{00000000-0005-0000-0000-00000D090000}"/>
    <cellStyle name="40% - Énfasis6 6 2" xfId="2321" xr:uid="{00000000-0005-0000-0000-00000E090000}"/>
    <cellStyle name="40% - Énfasis6 60" xfId="2322" xr:uid="{00000000-0005-0000-0000-00000F090000}"/>
    <cellStyle name="40% - Énfasis6 60 2" xfId="2323" xr:uid="{00000000-0005-0000-0000-000010090000}"/>
    <cellStyle name="40% - Énfasis6 61" xfId="2324" xr:uid="{00000000-0005-0000-0000-000011090000}"/>
    <cellStyle name="40% - Énfasis6 61 2" xfId="2325" xr:uid="{00000000-0005-0000-0000-000012090000}"/>
    <cellStyle name="40% - Énfasis6 62" xfId="2326" xr:uid="{00000000-0005-0000-0000-000013090000}"/>
    <cellStyle name="40% - Énfasis6 62 2" xfId="2327" xr:uid="{00000000-0005-0000-0000-000014090000}"/>
    <cellStyle name="40% - Énfasis6 63" xfId="2328" xr:uid="{00000000-0005-0000-0000-000015090000}"/>
    <cellStyle name="40% - Énfasis6 63 2" xfId="2329" xr:uid="{00000000-0005-0000-0000-000016090000}"/>
    <cellStyle name="40% - Énfasis6 64" xfId="2330" xr:uid="{00000000-0005-0000-0000-000017090000}"/>
    <cellStyle name="40% - Énfasis6 64 2" xfId="2331" xr:uid="{00000000-0005-0000-0000-000018090000}"/>
    <cellStyle name="40% - Énfasis6 65" xfId="2332" xr:uid="{00000000-0005-0000-0000-000019090000}"/>
    <cellStyle name="40% - Énfasis6 65 2" xfId="2333" xr:uid="{00000000-0005-0000-0000-00001A090000}"/>
    <cellStyle name="40% - Énfasis6 66" xfId="2334" xr:uid="{00000000-0005-0000-0000-00001B090000}"/>
    <cellStyle name="40% - Énfasis6 66 2" xfId="2335" xr:uid="{00000000-0005-0000-0000-00001C090000}"/>
    <cellStyle name="40% - Énfasis6 67" xfId="2336" xr:uid="{00000000-0005-0000-0000-00001D090000}"/>
    <cellStyle name="40% - Énfasis6 67 2" xfId="2337" xr:uid="{00000000-0005-0000-0000-00001E090000}"/>
    <cellStyle name="40% - Énfasis6 68" xfId="2338" xr:uid="{00000000-0005-0000-0000-00001F090000}"/>
    <cellStyle name="40% - Énfasis6 68 2" xfId="2339" xr:uid="{00000000-0005-0000-0000-000020090000}"/>
    <cellStyle name="40% - Énfasis6 69" xfId="2340" xr:uid="{00000000-0005-0000-0000-000021090000}"/>
    <cellStyle name="40% - Énfasis6 69 2" xfId="2341" xr:uid="{00000000-0005-0000-0000-000022090000}"/>
    <cellStyle name="40% - Énfasis6 7" xfId="2342" xr:uid="{00000000-0005-0000-0000-000023090000}"/>
    <cellStyle name="40% - Énfasis6 7 2" xfId="2343" xr:uid="{00000000-0005-0000-0000-000024090000}"/>
    <cellStyle name="40% - Énfasis6 70" xfId="2344" xr:uid="{00000000-0005-0000-0000-000025090000}"/>
    <cellStyle name="40% - Énfasis6 70 2" xfId="2345" xr:uid="{00000000-0005-0000-0000-000026090000}"/>
    <cellStyle name="40% - Énfasis6 71" xfId="2346" xr:uid="{00000000-0005-0000-0000-000027090000}"/>
    <cellStyle name="40% - Énfasis6 71 2" xfId="2347" xr:uid="{00000000-0005-0000-0000-000028090000}"/>
    <cellStyle name="40% - Énfasis6 72" xfId="2348" xr:uid="{00000000-0005-0000-0000-000029090000}"/>
    <cellStyle name="40% - Énfasis6 72 2" xfId="2349" xr:uid="{00000000-0005-0000-0000-00002A090000}"/>
    <cellStyle name="40% - Énfasis6 73" xfId="2350" xr:uid="{00000000-0005-0000-0000-00002B090000}"/>
    <cellStyle name="40% - Énfasis6 73 2" xfId="2351" xr:uid="{00000000-0005-0000-0000-00002C090000}"/>
    <cellStyle name="40% - Énfasis6 74" xfId="2352" xr:uid="{00000000-0005-0000-0000-00002D090000}"/>
    <cellStyle name="40% - Énfasis6 74 2" xfId="2353" xr:uid="{00000000-0005-0000-0000-00002E090000}"/>
    <cellStyle name="40% - Énfasis6 75" xfId="2354" xr:uid="{00000000-0005-0000-0000-00002F090000}"/>
    <cellStyle name="40% - Énfasis6 75 2" xfId="2355" xr:uid="{00000000-0005-0000-0000-000030090000}"/>
    <cellStyle name="40% - Énfasis6 8" xfId="2356" xr:uid="{00000000-0005-0000-0000-000031090000}"/>
    <cellStyle name="40% - Énfasis6 8 2" xfId="2357" xr:uid="{00000000-0005-0000-0000-000032090000}"/>
    <cellStyle name="40% - Énfasis6 9" xfId="2358" xr:uid="{00000000-0005-0000-0000-000033090000}"/>
    <cellStyle name="40% - Énfasis6 9 2" xfId="2359" xr:uid="{00000000-0005-0000-0000-000034090000}"/>
    <cellStyle name="60% - Accent1" xfId="2360" xr:uid="{00000000-0005-0000-0000-000035090000}"/>
    <cellStyle name="60% - Accent1 2" xfId="2361" xr:uid="{00000000-0005-0000-0000-000036090000}"/>
    <cellStyle name="60% - Accent2" xfId="2362" xr:uid="{00000000-0005-0000-0000-000037090000}"/>
    <cellStyle name="60% - Accent2 2" xfId="2363" xr:uid="{00000000-0005-0000-0000-000038090000}"/>
    <cellStyle name="60% - Accent3" xfId="2364" xr:uid="{00000000-0005-0000-0000-000039090000}"/>
    <cellStyle name="60% - Accent3 2" xfId="2365" xr:uid="{00000000-0005-0000-0000-00003A090000}"/>
    <cellStyle name="60% - Accent4" xfId="2366" xr:uid="{00000000-0005-0000-0000-00003B090000}"/>
    <cellStyle name="60% - Accent4 2" xfId="2367" xr:uid="{00000000-0005-0000-0000-00003C090000}"/>
    <cellStyle name="60% - Accent5" xfId="2368" xr:uid="{00000000-0005-0000-0000-00003D090000}"/>
    <cellStyle name="60% - Accent5 2" xfId="2369" xr:uid="{00000000-0005-0000-0000-00003E090000}"/>
    <cellStyle name="60% - Accent6" xfId="2370" xr:uid="{00000000-0005-0000-0000-00003F090000}"/>
    <cellStyle name="60% - Accent6 2" xfId="2371" xr:uid="{00000000-0005-0000-0000-000040090000}"/>
    <cellStyle name="60% - Énfasis1 2" xfId="2372" xr:uid="{00000000-0005-0000-0000-000041090000}"/>
    <cellStyle name="60% - Énfasis1 2 10" xfId="2373" xr:uid="{00000000-0005-0000-0000-000042090000}"/>
    <cellStyle name="60% - Énfasis1 2 11" xfId="2374" xr:uid="{00000000-0005-0000-0000-000043090000}"/>
    <cellStyle name="60% - Énfasis1 2 12" xfId="2375" xr:uid="{00000000-0005-0000-0000-000044090000}"/>
    <cellStyle name="60% - Énfasis1 2 13" xfId="2376" xr:uid="{00000000-0005-0000-0000-000045090000}"/>
    <cellStyle name="60% - Énfasis1 2 2" xfId="2377" xr:uid="{00000000-0005-0000-0000-000046090000}"/>
    <cellStyle name="60% - Énfasis1 2 2 2" xfId="2378" xr:uid="{00000000-0005-0000-0000-000047090000}"/>
    <cellStyle name="60% - Énfasis1 2 3" xfId="2379" xr:uid="{00000000-0005-0000-0000-000048090000}"/>
    <cellStyle name="60% - Énfasis1 2 4" xfId="2380" xr:uid="{00000000-0005-0000-0000-000049090000}"/>
    <cellStyle name="60% - Énfasis1 2 5" xfId="2381" xr:uid="{00000000-0005-0000-0000-00004A090000}"/>
    <cellStyle name="60% - Énfasis1 2 6" xfId="2382" xr:uid="{00000000-0005-0000-0000-00004B090000}"/>
    <cellStyle name="60% - Énfasis1 2 7" xfId="2383" xr:uid="{00000000-0005-0000-0000-00004C090000}"/>
    <cellStyle name="60% - Énfasis1 2 8" xfId="2384" xr:uid="{00000000-0005-0000-0000-00004D090000}"/>
    <cellStyle name="60% - Énfasis1 2 9" xfId="2385" xr:uid="{00000000-0005-0000-0000-00004E090000}"/>
    <cellStyle name="60% - Énfasis1 3" xfId="2386" xr:uid="{00000000-0005-0000-0000-00004F090000}"/>
    <cellStyle name="60% - Énfasis1 3 10" xfId="2387" xr:uid="{00000000-0005-0000-0000-000050090000}"/>
    <cellStyle name="60% - Énfasis1 3 11" xfId="2388" xr:uid="{00000000-0005-0000-0000-000051090000}"/>
    <cellStyle name="60% - Énfasis1 3 12" xfId="2389" xr:uid="{00000000-0005-0000-0000-000052090000}"/>
    <cellStyle name="60% - Énfasis1 3 13" xfId="2390" xr:uid="{00000000-0005-0000-0000-000053090000}"/>
    <cellStyle name="60% - Énfasis1 3 2" xfId="2391" xr:uid="{00000000-0005-0000-0000-000054090000}"/>
    <cellStyle name="60% - Énfasis1 3 3" xfId="2392" xr:uid="{00000000-0005-0000-0000-000055090000}"/>
    <cellStyle name="60% - Énfasis1 3 4" xfId="2393" xr:uid="{00000000-0005-0000-0000-000056090000}"/>
    <cellStyle name="60% - Énfasis1 3 5" xfId="2394" xr:uid="{00000000-0005-0000-0000-000057090000}"/>
    <cellStyle name="60% - Énfasis1 3 6" xfId="2395" xr:uid="{00000000-0005-0000-0000-000058090000}"/>
    <cellStyle name="60% - Énfasis1 3 7" xfId="2396" xr:uid="{00000000-0005-0000-0000-000059090000}"/>
    <cellStyle name="60% - Énfasis1 3 8" xfId="2397" xr:uid="{00000000-0005-0000-0000-00005A090000}"/>
    <cellStyle name="60% - Énfasis1 3 9" xfId="2398" xr:uid="{00000000-0005-0000-0000-00005B090000}"/>
    <cellStyle name="60% - Énfasis1 4 10" xfId="2399" xr:uid="{00000000-0005-0000-0000-00005C090000}"/>
    <cellStyle name="60% - Énfasis1 4 11" xfId="2400" xr:uid="{00000000-0005-0000-0000-00005D090000}"/>
    <cellStyle name="60% - Énfasis1 4 12" xfId="2401" xr:uid="{00000000-0005-0000-0000-00005E090000}"/>
    <cellStyle name="60% - Énfasis1 4 13" xfId="2402" xr:uid="{00000000-0005-0000-0000-00005F090000}"/>
    <cellStyle name="60% - Énfasis1 4 2" xfId="2403" xr:uid="{00000000-0005-0000-0000-000060090000}"/>
    <cellStyle name="60% - Énfasis1 4 3" xfId="2404" xr:uid="{00000000-0005-0000-0000-000061090000}"/>
    <cellStyle name="60% - Énfasis1 4 4" xfId="2405" xr:uid="{00000000-0005-0000-0000-000062090000}"/>
    <cellStyle name="60% - Énfasis1 4 5" xfId="2406" xr:uid="{00000000-0005-0000-0000-000063090000}"/>
    <cellStyle name="60% - Énfasis1 4 6" xfId="2407" xr:uid="{00000000-0005-0000-0000-000064090000}"/>
    <cellStyle name="60% - Énfasis1 4 7" xfId="2408" xr:uid="{00000000-0005-0000-0000-000065090000}"/>
    <cellStyle name="60% - Énfasis1 4 8" xfId="2409" xr:uid="{00000000-0005-0000-0000-000066090000}"/>
    <cellStyle name="60% - Énfasis1 4 9" xfId="2410" xr:uid="{00000000-0005-0000-0000-000067090000}"/>
    <cellStyle name="60% - Énfasis1 5 10" xfId="2411" xr:uid="{00000000-0005-0000-0000-000068090000}"/>
    <cellStyle name="60% - Énfasis1 5 11" xfId="2412" xr:uid="{00000000-0005-0000-0000-000069090000}"/>
    <cellStyle name="60% - Énfasis1 5 12" xfId="2413" xr:uid="{00000000-0005-0000-0000-00006A090000}"/>
    <cellStyle name="60% - Énfasis1 5 2" xfId="2414" xr:uid="{00000000-0005-0000-0000-00006B090000}"/>
    <cellStyle name="60% - Énfasis1 5 3" xfId="2415" xr:uid="{00000000-0005-0000-0000-00006C090000}"/>
    <cellStyle name="60% - Énfasis1 5 4" xfId="2416" xr:uid="{00000000-0005-0000-0000-00006D090000}"/>
    <cellStyle name="60% - Énfasis1 5 5" xfId="2417" xr:uid="{00000000-0005-0000-0000-00006E090000}"/>
    <cellStyle name="60% - Énfasis1 5 6" xfId="2418" xr:uid="{00000000-0005-0000-0000-00006F090000}"/>
    <cellStyle name="60% - Énfasis1 5 7" xfId="2419" xr:uid="{00000000-0005-0000-0000-000070090000}"/>
    <cellStyle name="60% - Énfasis1 5 8" xfId="2420" xr:uid="{00000000-0005-0000-0000-000071090000}"/>
    <cellStyle name="60% - Énfasis1 5 9" xfId="2421" xr:uid="{00000000-0005-0000-0000-000072090000}"/>
    <cellStyle name="60% - Énfasis2 2" xfId="2422" xr:uid="{00000000-0005-0000-0000-000073090000}"/>
    <cellStyle name="60% - Énfasis2 2 10" xfId="2423" xr:uid="{00000000-0005-0000-0000-000074090000}"/>
    <cellStyle name="60% - Énfasis2 2 11" xfId="2424" xr:uid="{00000000-0005-0000-0000-000075090000}"/>
    <cellStyle name="60% - Énfasis2 2 12" xfId="2425" xr:uid="{00000000-0005-0000-0000-000076090000}"/>
    <cellStyle name="60% - Énfasis2 2 13" xfId="2426" xr:uid="{00000000-0005-0000-0000-000077090000}"/>
    <cellStyle name="60% - Énfasis2 2 2" xfId="2427" xr:uid="{00000000-0005-0000-0000-000078090000}"/>
    <cellStyle name="60% - Énfasis2 2 2 2" xfId="2428" xr:uid="{00000000-0005-0000-0000-000079090000}"/>
    <cellStyle name="60% - Énfasis2 2 3" xfId="2429" xr:uid="{00000000-0005-0000-0000-00007A090000}"/>
    <cellStyle name="60% - Énfasis2 2 4" xfId="2430" xr:uid="{00000000-0005-0000-0000-00007B090000}"/>
    <cellStyle name="60% - Énfasis2 2 5" xfId="2431" xr:uid="{00000000-0005-0000-0000-00007C090000}"/>
    <cellStyle name="60% - Énfasis2 2 6" xfId="2432" xr:uid="{00000000-0005-0000-0000-00007D090000}"/>
    <cellStyle name="60% - Énfasis2 2 7" xfId="2433" xr:uid="{00000000-0005-0000-0000-00007E090000}"/>
    <cellStyle name="60% - Énfasis2 2 8" xfId="2434" xr:uid="{00000000-0005-0000-0000-00007F090000}"/>
    <cellStyle name="60% - Énfasis2 2 9" xfId="2435" xr:uid="{00000000-0005-0000-0000-000080090000}"/>
    <cellStyle name="60% - Énfasis2 3" xfId="2436" xr:uid="{00000000-0005-0000-0000-000081090000}"/>
    <cellStyle name="60% - Énfasis2 3 10" xfId="2437" xr:uid="{00000000-0005-0000-0000-000082090000}"/>
    <cellStyle name="60% - Énfasis2 3 11" xfId="2438" xr:uid="{00000000-0005-0000-0000-000083090000}"/>
    <cellStyle name="60% - Énfasis2 3 12" xfId="2439" xr:uid="{00000000-0005-0000-0000-000084090000}"/>
    <cellStyle name="60% - Énfasis2 3 13" xfId="2440" xr:uid="{00000000-0005-0000-0000-000085090000}"/>
    <cellStyle name="60% - Énfasis2 3 2" xfId="2441" xr:uid="{00000000-0005-0000-0000-000086090000}"/>
    <cellStyle name="60% - Énfasis2 3 3" xfId="2442" xr:uid="{00000000-0005-0000-0000-000087090000}"/>
    <cellStyle name="60% - Énfasis2 3 4" xfId="2443" xr:uid="{00000000-0005-0000-0000-000088090000}"/>
    <cellStyle name="60% - Énfasis2 3 5" xfId="2444" xr:uid="{00000000-0005-0000-0000-000089090000}"/>
    <cellStyle name="60% - Énfasis2 3 6" xfId="2445" xr:uid="{00000000-0005-0000-0000-00008A090000}"/>
    <cellStyle name="60% - Énfasis2 3 7" xfId="2446" xr:uid="{00000000-0005-0000-0000-00008B090000}"/>
    <cellStyle name="60% - Énfasis2 3 8" xfId="2447" xr:uid="{00000000-0005-0000-0000-00008C090000}"/>
    <cellStyle name="60% - Énfasis2 3 9" xfId="2448" xr:uid="{00000000-0005-0000-0000-00008D090000}"/>
    <cellStyle name="60% - Énfasis2 4 10" xfId="2449" xr:uid="{00000000-0005-0000-0000-00008E090000}"/>
    <cellStyle name="60% - Énfasis2 4 11" xfId="2450" xr:uid="{00000000-0005-0000-0000-00008F090000}"/>
    <cellStyle name="60% - Énfasis2 4 12" xfId="2451" xr:uid="{00000000-0005-0000-0000-000090090000}"/>
    <cellStyle name="60% - Énfasis2 4 13" xfId="2452" xr:uid="{00000000-0005-0000-0000-000091090000}"/>
    <cellStyle name="60% - Énfasis2 4 2" xfId="2453" xr:uid="{00000000-0005-0000-0000-000092090000}"/>
    <cellStyle name="60% - Énfasis2 4 3" xfId="2454" xr:uid="{00000000-0005-0000-0000-000093090000}"/>
    <cellStyle name="60% - Énfasis2 4 4" xfId="2455" xr:uid="{00000000-0005-0000-0000-000094090000}"/>
    <cellStyle name="60% - Énfasis2 4 5" xfId="2456" xr:uid="{00000000-0005-0000-0000-000095090000}"/>
    <cellStyle name="60% - Énfasis2 4 6" xfId="2457" xr:uid="{00000000-0005-0000-0000-000096090000}"/>
    <cellStyle name="60% - Énfasis2 4 7" xfId="2458" xr:uid="{00000000-0005-0000-0000-000097090000}"/>
    <cellStyle name="60% - Énfasis2 4 8" xfId="2459" xr:uid="{00000000-0005-0000-0000-000098090000}"/>
    <cellStyle name="60% - Énfasis2 4 9" xfId="2460" xr:uid="{00000000-0005-0000-0000-000099090000}"/>
    <cellStyle name="60% - Énfasis2 5 10" xfId="2461" xr:uid="{00000000-0005-0000-0000-00009A090000}"/>
    <cellStyle name="60% - Énfasis2 5 11" xfId="2462" xr:uid="{00000000-0005-0000-0000-00009B090000}"/>
    <cellStyle name="60% - Énfasis2 5 12" xfId="2463" xr:uid="{00000000-0005-0000-0000-00009C090000}"/>
    <cellStyle name="60% - Énfasis2 5 2" xfId="2464" xr:uid="{00000000-0005-0000-0000-00009D090000}"/>
    <cellStyle name="60% - Énfasis2 5 3" xfId="2465" xr:uid="{00000000-0005-0000-0000-00009E090000}"/>
    <cellStyle name="60% - Énfasis2 5 4" xfId="2466" xr:uid="{00000000-0005-0000-0000-00009F090000}"/>
    <cellStyle name="60% - Énfasis2 5 5" xfId="2467" xr:uid="{00000000-0005-0000-0000-0000A0090000}"/>
    <cellStyle name="60% - Énfasis2 5 6" xfId="2468" xr:uid="{00000000-0005-0000-0000-0000A1090000}"/>
    <cellStyle name="60% - Énfasis2 5 7" xfId="2469" xr:uid="{00000000-0005-0000-0000-0000A2090000}"/>
    <cellStyle name="60% - Énfasis2 5 8" xfId="2470" xr:uid="{00000000-0005-0000-0000-0000A3090000}"/>
    <cellStyle name="60% - Énfasis2 5 9" xfId="2471" xr:uid="{00000000-0005-0000-0000-0000A4090000}"/>
    <cellStyle name="60% - Énfasis3 2" xfId="2472" xr:uid="{00000000-0005-0000-0000-0000A5090000}"/>
    <cellStyle name="60% - Énfasis3 2 10" xfId="2473" xr:uid="{00000000-0005-0000-0000-0000A6090000}"/>
    <cellStyle name="60% - Énfasis3 2 11" xfId="2474" xr:uid="{00000000-0005-0000-0000-0000A7090000}"/>
    <cellStyle name="60% - Énfasis3 2 12" xfId="2475" xr:uid="{00000000-0005-0000-0000-0000A8090000}"/>
    <cellStyle name="60% - Énfasis3 2 13" xfId="2476" xr:uid="{00000000-0005-0000-0000-0000A9090000}"/>
    <cellStyle name="60% - Énfasis3 2 2" xfId="2477" xr:uid="{00000000-0005-0000-0000-0000AA090000}"/>
    <cellStyle name="60% - Énfasis3 2 2 2" xfId="2478" xr:uid="{00000000-0005-0000-0000-0000AB090000}"/>
    <cellStyle name="60% - Énfasis3 2 3" xfId="2479" xr:uid="{00000000-0005-0000-0000-0000AC090000}"/>
    <cellStyle name="60% - Énfasis3 2 4" xfId="2480" xr:uid="{00000000-0005-0000-0000-0000AD090000}"/>
    <cellStyle name="60% - Énfasis3 2 5" xfId="2481" xr:uid="{00000000-0005-0000-0000-0000AE090000}"/>
    <cellStyle name="60% - Énfasis3 2 6" xfId="2482" xr:uid="{00000000-0005-0000-0000-0000AF090000}"/>
    <cellStyle name="60% - Énfasis3 2 7" xfId="2483" xr:uid="{00000000-0005-0000-0000-0000B0090000}"/>
    <cellStyle name="60% - Énfasis3 2 8" xfId="2484" xr:uid="{00000000-0005-0000-0000-0000B1090000}"/>
    <cellStyle name="60% - Énfasis3 2 9" xfId="2485" xr:uid="{00000000-0005-0000-0000-0000B2090000}"/>
    <cellStyle name="60% - Énfasis3 3" xfId="2486" xr:uid="{00000000-0005-0000-0000-0000B3090000}"/>
    <cellStyle name="60% - Énfasis3 3 10" xfId="2487" xr:uid="{00000000-0005-0000-0000-0000B4090000}"/>
    <cellStyle name="60% - Énfasis3 3 11" xfId="2488" xr:uid="{00000000-0005-0000-0000-0000B5090000}"/>
    <cellStyle name="60% - Énfasis3 3 12" xfId="2489" xr:uid="{00000000-0005-0000-0000-0000B6090000}"/>
    <cellStyle name="60% - Énfasis3 3 13" xfId="2490" xr:uid="{00000000-0005-0000-0000-0000B7090000}"/>
    <cellStyle name="60% - Énfasis3 3 2" xfId="2491" xr:uid="{00000000-0005-0000-0000-0000B8090000}"/>
    <cellStyle name="60% - Énfasis3 3 3" xfId="2492" xr:uid="{00000000-0005-0000-0000-0000B9090000}"/>
    <cellStyle name="60% - Énfasis3 3 4" xfId="2493" xr:uid="{00000000-0005-0000-0000-0000BA090000}"/>
    <cellStyle name="60% - Énfasis3 3 5" xfId="2494" xr:uid="{00000000-0005-0000-0000-0000BB090000}"/>
    <cellStyle name="60% - Énfasis3 3 6" xfId="2495" xr:uid="{00000000-0005-0000-0000-0000BC090000}"/>
    <cellStyle name="60% - Énfasis3 3 7" xfId="2496" xr:uid="{00000000-0005-0000-0000-0000BD090000}"/>
    <cellStyle name="60% - Énfasis3 3 8" xfId="2497" xr:uid="{00000000-0005-0000-0000-0000BE090000}"/>
    <cellStyle name="60% - Énfasis3 3 9" xfId="2498" xr:uid="{00000000-0005-0000-0000-0000BF090000}"/>
    <cellStyle name="60% - Énfasis3 4" xfId="2499" xr:uid="{00000000-0005-0000-0000-0000C0090000}"/>
    <cellStyle name="60% - Énfasis3 4 10" xfId="2500" xr:uid="{00000000-0005-0000-0000-0000C1090000}"/>
    <cellStyle name="60% - Énfasis3 4 11" xfId="2501" xr:uid="{00000000-0005-0000-0000-0000C2090000}"/>
    <cellStyle name="60% - Énfasis3 4 12" xfId="2502" xr:uid="{00000000-0005-0000-0000-0000C3090000}"/>
    <cellStyle name="60% - Énfasis3 4 13" xfId="2503" xr:uid="{00000000-0005-0000-0000-0000C4090000}"/>
    <cellStyle name="60% - Énfasis3 4 2" xfId="2504" xr:uid="{00000000-0005-0000-0000-0000C5090000}"/>
    <cellStyle name="60% - Énfasis3 4 3" xfId="2505" xr:uid="{00000000-0005-0000-0000-0000C6090000}"/>
    <cellStyle name="60% - Énfasis3 4 4" xfId="2506" xr:uid="{00000000-0005-0000-0000-0000C7090000}"/>
    <cellStyle name="60% - Énfasis3 4 5" xfId="2507" xr:uid="{00000000-0005-0000-0000-0000C8090000}"/>
    <cellStyle name="60% - Énfasis3 4 6" xfId="2508" xr:uid="{00000000-0005-0000-0000-0000C9090000}"/>
    <cellStyle name="60% - Énfasis3 4 7" xfId="2509" xr:uid="{00000000-0005-0000-0000-0000CA090000}"/>
    <cellStyle name="60% - Énfasis3 4 8" xfId="2510" xr:uid="{00000000-0005-0000-0000-0000CB090000}"/>
    <cellStyle name="60% - Énfasis3 4 9" xfId="2511" xr:uid="{00000000-0005-0000-0000-0000CC090000}"/>
    <cellStyle name="60% - Énfasis3 5 10" xfId="2512" xr:uid="{00000000-0005-0000-0000-0000CD090000}"/>
    <cellStyle name="60% - Énfasis3 5 11" xfId="2513" xr:uid="{00000000-0005-0000-0000-0000CE090000}"/>
    <cellStyle name="60% - Énfasis3 5 12" xfId="2514" xr:uid="{00000000-0005-0000-0000-0000CF090000}"/>
    <cellStyle name="60% - Énfasis3 5 2" xfId="2515" xr:uid="{00000000-0005-0000-0000-0000D0090000}"/>
    <cellStyle name="60% - Énfasis3 5 3" xfId="2516" xr:uid="{00000000-0005-0000-0000-0000D1090000}"/>
    <cellStyle name="60% - Énfasis3 5 4" xfId="2517" xr:uid="{00000000-0005-0000-0000-0000D2090000}"/>
    <cellStyle name="60% - Énfasis3 5 5" xfId="2518" xr:uid="{00000000-0005-0000-0000-0000D3090000}"/>
    <cellStyle name="60% - Énfasis3 5 6" xfId="2519" xr:uid="{00000000-0005-0000-0000-0000D4090000}"/>
    <cellStyle name="60% - Énfasis3 5 7" xfId="2520" xr:uid="{00000000-0005-0000-0000-0000D5090000}"/>
    <cellStyle name="60% - Énfasis3 5 8" xfId="2521" xr:uid="{00000000-0005-0000-0000-0000D6090000}"/>
    <cellStyle name="60% - Énfasis3 5 9" xfId="2522" xr:uid="{00000000-0005-0000-0000-0000D7090000}"/>
    <cellStyle name="60% - Énfasis4 2" xfId="2523" xr:uid="{00000000-0005-0000-0000-0000D8090000}"/>
    <cellStyle name="60% - Énfasis4 2 10" xfId="2524" xr:uid="{00000000-0005-0000-0000-0000D9090000}"/>
    <cellStyle name="60% - Énfasis4 2 11" xfId="2525" xr:uid="{00000000-0005-0000-0000-0000DA090000}"/>
    <cellStyle name="60% - Énfasis4 2 12" xfId="2526" xr:uid="{00000000-0005-0000-0000-0000DB090000}"/>
    <cellStyle name="60% - Énfasis4 2 13" xfId="2527" xr:uid="{00000000-0005-0000-0000-0000DC090000}"/>
    <cellStyle name="60% - Énfasis4 2 2" xfId="2528" xr:uid="{00000000-0005-0000-0000-0000DD090000}"/>
    <cellStyle name="60% - Énfasis4 2 2 2" xfId="2529" xr:uid="{00000000-0005-0000-0000-0000DE090000}"/>
    <cellStyle name="60% - Énfasis4 2 3" xfId="2530" xr:uid="{00000000-0005-0000-0000-0000DF090000}"/>
    <cellStyle name="60% - Énfasis4 2 4" xfId="2531" xr:uid="{00000000-0005-0000-0000-0000E0090000}"/>
    <cellStyle name="60% - Énfasis4 2 5" xfId="2532" xr:uid="{00000000-0005-0000-0000-0000E1090000}"/>
    <cellStyle name="60% - Énfasis4 2 6" xfId="2533" xr:uid="{00000000-0005-0000-0000-0000E2090000}"/>
    <cellStyle name="60% - Énfasis4 2 7" xfId="2534" xr:uid="{00000000-0005-0000-0000-0000E3090000}"/>
    <cellStyle name="60% - Énfasis4 2 8" xfId="2535" xr:uid="{00000000-0005-0000-0000-0000E4090000}"/>
    <cellStyle name="60% - Énfasis4 2 9" xfId="2536" xr:uid="{00000000-0005-0000-0000-0000E5090000}"/>
    <cellStyle name="60% - Énfasis4 3" xfId="2537" xr:uid="{00000000-0005-0000-0000-0000E6090000}"/>
    <cellStyle name="60% - Énfasis4 3 10" xfId="2538" xr:uid="{00000000-0005-0000-0000-0000E7090000}"/>
    <cellStyle name="60% - Énfasis4 3 11" xfId="2539" xr:uid="{00000000-0005-0000-0000-0000E8090000}"/>
    <cellStyle name="60% - Énfasis4 3 12" xfId="2540" xr:uid="{00000000-0005-0000-0000-0000E9090000}"/>
    <cellStyle name="60% - Énfasis4 3 13" xfId="2541" xr:uid="{00000000-0005-0000-0000-0000EA090000}"/>
    <cellStyle name="60% - Énfasis4 3 2" xfId="2542" xr:uid="{00000000-0005-0000-0000-0000EB090000}"/>
    <cellStyle name="60% - Énfasis4 3 3" xfId="2543" xr:uid="{00000000-0005-0000-0000-0000EC090000}"/>
    <cellStyle name="60% - Énfasis4 3 4" xfId="2544" xr:uid="{00000000-0005-0000-0000-0000ED090000}"/>
    <cellStyle name="60% - Énfasis4 3 5" xfId="2545" xr:uid="{00000000-0005-0000-0000-0000EE090000}"/>
    <cellStyle name="60% - Énfasis4 3 6" xfId="2546" xr:uid="{00000000-0005-0000-0000-0000EF090000}"/>
    <cellStyle name="60% - Énfasis4 3 7" xfId="2547" xr:uid="{00000000-0005-0000-0000-0000F0090000}"/>
    <cellStyle name="60% - Énfasis4 3 8" xfId="2548" xr:uid="{00000000-0005-0000-0000-0000F1090000}"/>
    <cellStyle name="60% - Énfasis4 3 9" xfId="2549" xr:uid="{00000000-0005-0000-0000-0000F2090000}"/>
    <cellStyle name="60% - Énfasis4 4" xfId="2550" xr:uid="{00000000-0005-0000-0000-0000F3090000}"/>
    <cellStyle name="60% - Énfasis4 4 10" xfId="2551" xr:uid="{00000000-0005-0000-0000-0000F4090000}"/>
    <cellStyle name="60% - Énfasis4 4 11" xfId="2552" xr:uid="{00000000-0005-0000-0000-0000F5090000}"/>
    <cellStyle name="60% - Énfasis4 4 12" xfId="2553" xr:uid="{00000000-0005-0000-0000-0000F6090000}"/>
    <cellStyle name="60% - Énfasis4 4 13" xfId="2554" xr:uid="{00000000-0005-0000-0000-0000F7090000}"/>
    <cellStyle name="60% - Énfasis4 4 2" xfId="2555" xr:uid="{00000000-0005-0000-0000-0000F8090000}"/>
    <cellStyle name="60% - Énfasis4 4 3" xfId="2556" xr:uid="{00000000-0005-0000-0000-0000F9090000}"/>
    <cellStyle name="60% - Énfasis4 4 4" xfId="2557" xr:uid="{00000000-0005-0000-0000-0000FA090000}"/>
    <cellStyle name="60% - Énfasis4 4 5" xfId="2558" xr:uid="{00000000-0005-0000-0000-0000FB090000}"/>
    <cellStyle name="60% - Énfasis4 4 6" xfId="2559" xr:uid="{00000000-0005-0000-0000-0000FC090000}"/>
    <cellStyle name="60% - Énfasis4 4 7" xfId="2560" xr:uid="{00000000-0005-0000-0000-0000FD090000}"/>
    <cellStyle name="60% - Énfasis4 4 8" xfId="2561" xr:uid="{00000000-0005-0000-0000-0000FE090000}"/>
    <cellStyle name="60% - Énfasis4 4 9" xfId="2562" xr:uid="{00000000-0005-0000-0000-0000FF090000}"/>
    <cellStyle name="60% - Énfasis4 5 10" xfId="2563" xr:uid="{00000000-0005-0000-0000-0000000A0000}"/>
    <cellStyle name="60% - Énfasis4 5 11" xfId="2564" xr:uid="{00000000-0005-0000-0000-0000010A0000}"/>
    <cellStyle name="60% - Énfasis4 5 12" xfId="2565" xr:uid="{00000000-0005-0000-0000-0000020A0000}"/>
    <cellStyle name="60% - Énfasis4 5 2" xfId="2566" xr:uid="{00000000-0005-0000-0000-0000030A0000}"/>
    <cellStyle name="60% - Énfasis4 5 3" xfId="2567" xr:uid="{00000000-0005-0000-0000-0000040A0000}"/>
    <cellStyle name="60% - Énfasis4 5 4" xfId="2568" xr:uid="{00000000-0005-0000-0000-0000050A0000}"/>
    <cellStyle name="60% - Énfasis4 5 5" xfId="2569" xr:uid="{00000000-0005-0000-0000-0000060A0000}"/>
    <cellStyle name="60% - Énfasis4 5 6" xfId="2570" xr:uid="{00000000-0005-0000-0000-0000070A0000}"/>
    <cellStyle name="60% - Énfasis4 5 7" xfId="2571" xr:uid="{00000000-0005-0000-0000-0000080A0000}"/>
    <cellStyle name="60% - Énfasis4 5 8" xfId="2572" xr:uid="{00000000-0005-0000-0000-0000090A0000}"/>
    <cellStyle name="60% - Énfasis4 5 9" xfId="2573" xr:uid="{00000000-0005-0000-0000-00000A0A0000}"/>
    <cellStyle name="60% - Énfasis5 2" xfId="2574" xr:uid="{00000000-0005-0000-0000-00000B0A0000}"/>
    <cellStyle name="60% - Énfasis5 2 10" xfId="2575" xr:uid="{00000000-0005-0000-0000-00000C0A0000}"/>
    <cellStyle name="60% - Énfasis5 2 11" xfId="2576" xr:uid="{00000000-0005-0000-0000-00000D0A0000}"/>
    <cellStyle name="60% - Énfasis5 2 12" xfId="2577" xr:uid="{00000000-0005-0000-0000-00000E0A0000}"/>
    <cellStyle name="60% - Énfasis5 2 13" xfId="2578" xr:uid="{00000000-0005-0000-0000-00000F0A0000}"/>
    <cellStyle name="60% - Énfasis5 2 2" xfId="2579" xr:uid="{00000000-0005-0000-0000-0000100A0000}"/>
    <cellStyle name="60% - Énfasis5 2 2 2" xfId="2580" xr:uid="{00000000-0005-0000-0000-0000110A0000}"/>
    <cellStyle name="60% - Énfasis5 2 3" xfId="2581" xr:uid="{00000000-0005-0000-0000-0000120A0000}"/>
    <cellStyle name="60% - Énfasis5 2 4" xfId="2582" xr:uid="{00000000-0005-0000-0000-0000130A0000}"/>
    <cellStyle name="60% - Énfasis5 2 5" xfId="2583" xr:uid="{00000000-0005-0000-0000-0000140A0000}"/>
    <cellStyle name="60% - Énfasis5 2 6" xfId="2584" xr:uid="{00000000-0005-0000-0000-0000150A0000}"/>
    <cellStyle name="60% - Énfasis5 2 7" xfId="2585" xr:uid="{00000000-0005-0000-0000-0000160A0000}"/>
    <cellStyle name="60% - Énfasis5 2 8" xfId="2586" xr:uid="{00000000-0005-0000-0000-0000170A0000}"/>
    <cellStyle name="60% - Énfasis5 2 9" xfId="2587" xr:uid="{00000000-0005-0000-0000-0000180A0000}"/>
    <cellStyle name="60% - Énfasis5 3" xfId="2588" xr:uid="{00000000-0005-0000-0000-0000190A0000}"/>
    <cellStyle name="60% - Énfasis5 3 10" xfId="2589" xr:uid="{00000000-0005-0000-0000-00001A0A0000}"/>
    <cellStyle name="60% - Énfasis5 3 11" xfId="2590" xr:uid="{00000000-0005-0000-0000-00001B0A0000}"/>
    <cellStyle name="60% - Énfasis5 3 12" xfId="2591" xr:uid="{00000000-0005-0000-0000-00001C0A0000}"/>
    <cellStyle name="60% - Énfasis5 3 13" xfId="2592" xr:uid="{00000000-0005-0000-0000-00001D0A0000}"/>
    <cellStyle name="60% - Énfasis5 3 2" xfId="2593" xr:uid="{00000000-0005-0000-0000-00001E0A0000}"/>
    <cellStyle name="60% - Énfasis5 3 3" xfId="2594" xr:uid="{00000000-0005-0000-0000-00001F0A0000}"/>
    <cellStyle name="60% - Énfasis5 3 4" xfId="2595" xr:uid="{00000000-0005-0000-0000-0000200A0000}"/>
    <cellStyle name="60% - Énfasis5 3 5" xfId="2596" xr:uid="{00000000-0005-0000-0000-0000210A0000}"/>
    <cellStyle name="60% - Énfasis5 3 6" xfId="2597" xr:uid="{00000000-0005-0000-0000-0000220A0000}"/>
    <cellStyle name="60% - Énfasis5 3 7" xfId="2598" xr:uid="{00000000-0005-0000-0000-0000230A0000}"/>
    <cellStyle name="60% - Énfasis5 3 8" xfId="2599" xr:uid="{00000000-0005-0000-0000-0000240A0000}"/>
    <cellStyle name="60% - Énfasis5 3 9" xfId="2600" xr:uid="{00000000-0005-0000-0000-0000250A0000}"/>
    <cellStyle name="60% - Énfasis5 4 10" xfId="2601" xr:uid="{00000000-0005-0000-0000-0000260A0000}"/>
    <cellStyle name="60% - Énfasis5 4 11" xfId="2602" xr:uid="{00000000-0005-0000-0000-0000270A0000}"/>
    <cellStyle name="60% - Énfasis5 4 12" xfId="2603" xr:uid="{00000000-0005-0000-0000-0000280A0000}"/>
    <cellStyle name="60% - Énfasis5 4 13" xfId="2604" xr:uid="{00000000-0005-0000-0000-0000290A0000}"/>
    <cellStyle name="60% - Énfasis5 4 2" xfId="2605" xr:uid="{00000000-0005-0000-0000-00002A0A0000}"/>
    <cellStyle name="60% - Énfasis5 4 3" xfId="2606" xr:uid="{00000000-0005-0000-0000-00002B0A0000}"/>
    <cellStyle name="60% - Énfasis5 4 4" xfId="2607" xr:uid="{00000000-0005-0000-0000-00002C0A0000}"/>
    <cellStyle name="60% - Énfasis5 4 5" xfId="2608" xr:uid="{00000000-0005-0000-0000-00002D0A0000}"/>
    <cellStyle name="60% - Énfasis5 4 6" xfId="2609" xr:uid="{00000000-0005-0000-0000-00002E0A0000}"/>
    <cellStyle name="60% - Énfasis5 4 7" xfId="2610" xr:uid="{00000000-0005-0000-0000-00002F0A0000}"/>
    <cellStyle name="60% - Énfasis5 4 8" xfId="2611" xr:uid="{00000000-0005-0000-0000-0000300A0000}"/>
    <cellStyle name="60% - Énfasis5 4 9" xfId="2612" xr:uid="{00000000-0005-0000-0000-0000310A0000}"/>
    <cellStyle name="60% - Énfasis5 5 10" xfId="2613" xr:uid="{00000000-0005-0000-0000-0000320A0000}"/>
    <cellStyle name="60% - Énfasis5 5 11" xfId="2614" xr:uid="{00000000-0005-0000-0000-0000330A0000}"/>
    <cellStyle name="60% - Énfasis5 5 12" xfId="2615" xr:uid="{00000000-0005-0000-0000-0000340A0000}"/>
    <cellStyle name="60% - Énfasis5 5 2" xfId="2616" xr:uid="{00000000-0005-0000-0000-0000350A0000}"/>
    <cellStyle name="60% - Énfasis5 5 3" xfId="2617" xr:uid="{00000000-0005-0000-0000-0000360A0000}"/>
    <cellStyle name="60% - Énfasis5 5 4" xfId="2618" xr:uid="{00000000-0005-0000-0000-0000370A0000}"/>
    <cellStyle name="60% - Énfasis5 5 5" xfId="2619" xr:uid="{00000000-0005-0000-0000-0000380A0000}"/>
    <cellStyle name="60% - Énfasis5 5 6" xfId="2620" xr:uid="{00000000-0005-0000-0000-0000390A0000}"/>
    <cellStyle name="60% - Énfasis5 5 7" xfId="2621" xr:uid="{00000000-0005-0000-0000-00003A0A0000}"/>
    <cellStyle name="60% - Énfasis5 5 8" xfId="2622" xr:uid="{00000000-0005-0000-0000-00003B0A0000}"/>
    <cellStyle name="60% - Énfasis5 5 9" xfId="2623" xr:uid="{00000000-0005-0000-0000-00003C0A0000}"/>
    <cellStyle name="60% - Énfasis6 2" xfId="2624" xr:uid="{00000000-0005-0000-0000-00003D0A0000}"/>
    <cellStyle name="60% - Énfasis6 2 10" xfId="2625" xr:uid="{00000000-0005-0000-0000-00003E0A0000}"/>
    <cellStyle name="60% - Énfasis6 2 11" xfId="2626" xr:uid="{00000000-0005-0000-0000-00003F0A0000}"/>
    <cellStyle name="60% - Énfasis6 2 12" xfId="2627" xr:uid="{00000000-0005-0000-0000-0000400A0000}"/>
    <cellStyle name="60% - Énfasis6 2 13" xfId="2628" xr:uid="{00000000-0005-0000-0000-0000410A0000}"/>
    <cellStyle name="60% - Énfasis6 2 2" xfId="2629" xr:uid="{00000000-0005-0000-0000-0000420A0000}"/>
    <cellStyle name="60% - Énfasis6 2 2 2" xfId="2630" xr:uid="{00000000-0005-0000-0000-0000430A0000}"/>
    <cellStyle name="60% - Énfasis6 2 3" xfId="2631" xr:uid="{00000000-0005-0000-0000-0000440A0000}"/>
    <cellStyle name="60% - Énfasis6 2 4" xfId="2632" xr:uid="{00000000-0005-0000-0000-0000450A0000}"/>
    <cellStyle name="60% - Énfasis6 2 5" xfId="2633" xr:uid="{00000000-0005-0000-0000-0000460A0000}"/>
    <cellStyle name="60% - Énfasis6 2 6" xfId="2634" xr:uid="{00000000-0005-0000-0000-0000470A0000}"/>
    <cellStyle name="60% - Énfasis6 2 7" xfId="2635" xr:uid="{00000000-0005-0000-0000-0000480A0000}"/>
    <cellStyle name="60% - Énfasis6 2 8" xfId="2636" xr:uid="{00000000-0005-0000-0000-0000490A0000}"/>
    <cellStyle name="60% - Énfasis6 2 9" xfId="2637" xr:uid="{00000000-0005-0000-0000-00004A0A0000}"/>
    <cellStyle name="60% - Énfasis6 3" xfId="2638" xr:uid="{00000000-0005-0000-0000-00004B0A0000}"/>
    <cellStyle name="60% - Énfasis6 3 10" xfId="2639" xr:uid="{00000000-0005-0000-0000-00004C0A0000}"/>
    <cellStyle name="60% - Énfasis6 3 11" xfId="2640" xr:uid="{00000000-0005-0000-0000-00004D0A0000}"/>
    <cellStyle name="60% - Énfasis6 3 12" xfId="2641" xr:uid="{00000000-0005-0000-0000-00004E0A0000}"/>
    <cellStyle name="60% - Énfasis6 3 13" xfId="2642" xr:uid="{00000000-0005-0000-0000-00004F0A0000}"/>
    <cellStyle name="60% - Énfasis6 3 2" xfId="2643" xr:uid="{00000000-0005-0000-0000-0000500A0000}"/>
    <cellStyle name="60% - Énfasis6 3 3" xfId="2644" xr:uid="{00000000-0005-0000-0000-0000510A0000}"/>
    <cellStyle name="60% - Énfasis6 3 4" xfId="2645" xr:uid="{00000000-0005-0000-0000-0000520A0000}"/>
    <cellStyle name="60% - Énfasis6 3 5" xfId="2646" xr:uid="{00000000-0005-0000-0000-0000530A0000}"/>
    <cellStyle name="60% - Énfasis6 3 6" xfId="2647" xr:uid="{00000000-0005-0000-0000-0000540A0000}"/>
    <cellStyle name="60% - Énfasis6 3 7" xfId="2648" xr:uid="{00000000-0005-0000-0000-0000550A0000}"/>
    <cellStyle name="60% - Énfasis6 3 8" xfId="2649" xr:uid="{00000000-0005-0000-0000-0000560A0000}"/>
    <cellStyle name="60% - Énfasis6 3 9" xfId="2650" xr:uid="{00000000-0005-0000-0000-0000570A0000}"/>
    <cellStyle name="60% - Énfasis6 4" xfId="2651" xr:uid="{00000000-0005-0000-0000-0000580A0000}"/>
    <cellStyle name="60% - Énfasis6 4 10" xfId="2652" xr:uid="{00000000-0005-0000-0000-0000590A0000}"/>
    <cellStyle name="60% - Énfasis6 4 11" xfId="2653" xr:uid="{00000000-0005-0000-0000-00005A0A0000}"/>
    <cellStyle name="60% - Énfasis6 4 12" xfId="2654" xr:uid="{00000000-0005-0000-0000-00005B0A0000}"/>
    <cellStyle name="60% - Énfasis6 4 13" xfId="2655" xr:uid="{00000000-0005-0000-0000-00005C0A0000}"/>
    <cellStyle name="60% - Énfasis6 4 2" xfId="2656" xr:uid="{00000000-0005-0000-0000-00005D0A0000}"/>
    <cellStyle name="60% - Énfasis6 4 3" xfId="2657" xr:uid="{00000000-0005-0000-0000-00005E0A0000}"/>
    <cellStyle name="60% - Énfasis6 4 4" xfId="2658" xr:uid="{00000000-0005-0000-0000-00005F0A0000}"/>
    <cellStyle name="60% - Énfasis6 4 5" xfId="2659" xr:uid="{00000000-0005-0000-0000-0000600A0000}"/>
    <cellStyle name="60% - Énfasis6 4 6" xfId="2660" xr:uid="{00000000-0005-0000-0000-0000610A0000}"/>
    <cellStyle name="60% - Énfasis6 4 7" xfId="2661" xr:uid="{00000000-0005-0000-0000-0000620A0000}"/>
    <cellStyle name="60% - Énfasis6 4 8" xfId="2662" xr:uid="{00000000-0005-0000-0000-0000630A0000}"/>
    <cellStyle name="60% - Énfasis6 4 9" xfId="2663" xr:uid="{00000000-0005-0000-0000-0000640A0000}"/>
    <cellStyle name="60% - Énfasis6 5 10" xfId="2664" xr:uid="{00000000-0005-0000-0000-0000650A0000}"/>
    <cellStyle name="60% - Énfasis6 5 11" xfId="2665" xr:uid="{00000000-0005-0000-0000-0000660A0000}"/>
    <cellStyle name="60% - Énfasis6 5 12" xfId="2666" xr:uid="{00000000-0005-0000-0000-0000670A0000}"/>
    <cellStyle name="60% - Énfasis6 5 2" xfId="2667" xr:uid="{00000000-0005-0000-0000-0000680A0000}"/>
    <cellStyle name="60% - Énfasis6 5 3" xfId="2668" xr:uid="{00000000-0005-0000-0000-0000690A0000}"/>
    <cellStyle name="60% - Énfasis6 5 4" xfId="2669" xr:uid="{00000000-0005-0000-0000-00006A0A0000}"/>
    <cellStyle name="60% - Énfasis6 5 5" xfId="2670" xr:uid="{00000000-0005-0000-0000-00006B0A0000}"/>
    <cellStyle name="60% - Énfasis6 5 6" xfId="2671" xr:uid="{00000000-0005-0000-0000-00006C0A0000}"/>
    <cellStyle name="60% - Énfasis6 5 7" xfId="2672" xr:uid="{00000000-0005-0000-0000-00006D0A0000}"/>
    <cellStyle name="60% - Énfasis6 5 8" xfId="2673" xr:uid="{00000000-0005-0000-0000-00006E0A0000}"/>
    <cellStyle name="60% - Énfasis6 5 9" xfId="2674" xr:uid="{00000000-0005-0000-0000-00006F0A0000}"/>
    <cellStyle name="Accent1" xfId="2675" xr:uid="{00000000-0005-0000-0000-0000700A0000}"/>
    <cellStyle name="Accent1 2" xfId="2676" xr:uid="{00000000-0005-0000-0000-0000710A0000}"/>
    <cellStyle name="Accent2" xfId="2677" xr:uid="{00000000-0005-0000-0000-0000720A0000}"/>
    <cellStyle name="Accent2 2" xfId="2678" xr:uid="{00000000-0005-0000-0000-0000730A0000}"/>
    <cellStyle name="Accent3" xfId="2679" xr:uid="{00000000-0005-0000-0000-0000740A0000}"/>
    <cellStyle name="Accent3 2" xfId="2680" xr:uid="{00000000-0005-0000-0000-0000750A0000}"/>
    <cellStyle name="Accent4" xfId="2681" xr:uid="{00000000-0005-0000-0000-0000760A0000}"/>
    <cellStyle name="Accent4 2" xfId="2682" xr:uid="{00000000-0005-0000-0000-0000770A0000}"/>
    <cellStyle name="Accent5" xfId="2683" xr:uid="{00000000-0005-0000-0000-0000780A0000}"/>
    <cellStyle name="Accent5 2" xfId="2684" xr:uid="{00000000-0005-0000-0000-0000790A0000}"/>
    <cellStyle name="Accent6" xfId="2685" xr:uid="{00000000-0005-0000-0000-00007A0A0000}"/>
    <cellStyle name="Accent6 2" xfId="2686" xr:uid="{00000000-0005-0000-0000-00007B0A0000}"/>
    <cellStyle name="Bad" xfId="2687" xr:uid="{00000000-0005-0000-0000-00007C0A0000}"/>
    <cellStyle name="Bad 2" xfId="2688" xr:uid="{00000000-0005-0000-0000-00007D0A0000}"/>
    <cellStyle name="Base 0 dec" xfId="2689" xr:uid="{00000000-0005-0000-0000-00007E0A0000}"/>
    <cellStyle name="Base 0 dec 2" xfId="2690" xr:uid="{00000000-0005-0000-0000-00007F0A0000}"/>
    <cellStyle name="Base 0 dec_metrorrey para edición y revisión aee2008 4" xfId="2691" xr:uid="{00000000-0005-0000-0000-0000800A0000}"/>
    <cellStyle name="Base 1 dec" xfId="2692" xr:uid="{00000000-0005-0000-0000-0000810A0000}"/>
    <cellStyle name="Base 2 dec" xfId="2693" xr:uid="{00000000-0005-0000-0000-0000820A0000}"/>
    <cellStyle name="Buena 2" xfId="2694" xr:uid="{00000000-0005-0000-0000-0000830A0000}"/>
    <cellStyle name="Buena 2 10" xfId="2695" xr:uid="{00000000-0005-0000-0000-0000840A0000}"/>
    <cellStyle name="Buena 2 11" xfId="2696" xr:uid="{00000000-0005-0000-0000-0000850A0000}"/>
    <cellStyle name="Buena 2 12" xfId="2697" xr:uid="{00000000-0005-0000-0000-0000860A0000}"/>
    <cellStyle name="Buena 2 13" xfId="2698" xr:uid="{00000000-0005-0000-0000-0000870A0000}"/>
    <cellStyle name="Buena 2 2" xfId="2699" xr:uid="{00000000-0005-0000-0000-0000880A0000}"/>
    <cellStyle name="Buena 2 2 2" xfId="2700" xr:uid="{00000000-0005-0000-0000-0000890A0000}"/>
    <cellStyle name="Buena 2 3" xfId="2701" xr:uid="{00000000-0005-0000-0000-00008A0A0000}"/>
    <cellStyle name="Buena 2 4" xfId="2702" xr:uid="{00000000-0005-0000-0000-00008B0A0000}"/>
    <cellStyle name="Buena 2 5" xfId="2703" xr:uid="{00000000-0005-0000-0000-00008C0A0000}"/>
    <cellStyle name="Buena 2 6" xfId="2704" xr:uid="{00000000-0005-0000-0000-00008D0A0000}"/>
    <cellStyle name="Buena 2 7" xfId="2705" xr:uid="{00000000-0005-0000-0000-00008E0A0000}"/>
    <cellStyle name="Buena 2 8" xfId="2706" xr:uid="{00000000-0005-0000-0000-00008F0A0000}"/>
    <cellStyle name="Buena 2 9" xfId="2707" xr:uid="{00000000-0005-0000-0000-0000900A0000}"/>
    <cellStyle name="Buena 3" xfId="2708" xr:uid="{00000000-0005-0000-0000-0000910A0000}"/>
    <cellStyle name="Buena 3 10" xfId="2709" xr:uid="{00000000-0005-0000-0000-0000920A0000}"/>
    <cellStyle name="Buena 3 11" xfId="2710" xr:uid="{00000000-0005-0000-0000-0000930A0000}"/>
    <cellStyle name="Buena 3 12" xfId="2711" xr:uid="{00000000-0005-0000-0000-0000940A0000}"/>
    <cellStyle name="Buena 3 13" xfId="2712" xr:uid="{00000000-0005-0000-0000-0000950A0000}"/>
    <cellStyle name="Buena 3 2" xfId="2713" xr:uid="{00000000-0005-0000-0000-0000960A0000}"/>
    <cellStyle name="Buena 3 3" xfId="2714" xr:uid="{00000000-0005-0000-0000-0000970A0000}"/>
    <cellStyle name="Buena 3 4" xfId="2715" xr:uid="{00000000-0005-0000-0000-0000980A0000}"/>
    <cellStyle name="Buena 3 5" xfId="2716" xr:uid="{00000000-0005-0000-0000-0000990A0000}"/>
    <cellStyle name="Buena 3 6" xfId="2717" xr:uid="{00000000-0005-0000-0000-00009A0A0000}"/>
    <cellStyle name="Buena 3 7" xfId="2718" xr:uid="{00000000-0005-0000-0000-00009B0A0000}"/>
    <cellStyle name="Buena 3 8" xfId="2719" xr:uid="{00000000-0005-0000-0000-00009C0A0000}"/>
    <cellStyle name="Buena 3 9" xfId="2720" xr:uid="{00000000-0005-0000-0000-00009D0A0000}"/>
    <cellStyle name="Buena 4 10" xfId="2721" xr:uid="{00000000-0005-0000-0000-00009E0A0000}"/>
    <cellStyle name="Buena 4 11" xfId="2722" xr:uid="{00000000-0005-0000-0000-00009F0A0000}"/>
    <cellStyle name="Buena 4 12" xfId="2723" xr:uid="{00000000-0005-0000-0000-0000A00A0000}"/>
    <cellStyle name="Buena 4 13" xfId="2724" xr:uid="{00000000-0005-0000-0000-0000A10A0000}"/>
    <cellStyle name="Buena 4 2" xfId="2725" xr:uid="{00000000-0005-0000-0000-0000A20A0000}"/>
    <cellStyle name="Buena 4 3" xfId="2726" xr:uid="{00000000-0005-0000-0000-0000A30A0000}"/>
    <cellStyle name="Buena 4 4" xfId="2727" xr:uid="{00000000-0005-0000-0000-0000A40A0000}"/>
    <cellStyle name="Buena 4 5" xfId="2728" xr:uid="{00000000-0005-0000-0000-0000A50A0000}"/>
    <cellStyle name="Buena 4 6" xfId="2729" xr:uid="{00000000-0005-0000-0000-0000A60A0000}"/>
    <cellStyle name="Buena 4 7" xfId="2730" xr:uid="{00000000-0005-0000-0000-0000A70A0000}"/>
    <cellStyle name="Buena 4 8" xfId="2731" xr:uid="{00000000-0005-0000-0000-0000A80A0000}"/>
    <cellStyle name="Buena 4 9" xfId="2732" xr:uid="{00000000-0005-0000-0000-0000A90A0000}"/>
    <cellStyle name="Buena 5 10" xfId="2733" xr:uid="{00000000-0005-0000-0000-0000AA0A0000}"/>
    <cellStyle name="Buena 5 11" xfId="2734" xr:uid="{00000000-0005-0000-0000-0000AB0A0000}"/>
    <cellStyle name="Buena 5 12" xfId="2735" xr:uid="{00000000-0005-0000-0000-0000AC0A0000}"/>
    <cellStyle name="Buena 5 2" xfId="2736" xr:uid="{00000000-0005-0000-0000-0000AD0A0000}"/>
    <cellStyle name="Buena 5 3" xfId="2737" xr:uid="{00000000-0005-0000-0000-0000AE0A0000}"/>
    <cellStyle name="Buena 5 4" xfId="2738" xr:uid="{00000000-0005-0000-0000-0000AF0A0000}"/>
    <cellStyle name="Buena 5 5" xfId="2739" xr:uid="{00000000-0005-0000-0000-0000B00A0000}"/>
    <cellStyle name="Buena 5 6" xfId="2740" xr:uid="{00000000-0005-0000-0000-0000B10A0000}"/>
    <cellStyle name="Buena 5 7" xfId="2741" xr:uid="{00000000-0005-0000-0000-0000B20A0000}"/>
    <cellStyle name="Buena 5 8" xfId="2742" xr:uid="{00000000-0005-0000-0000-0000B30A0000}"/>
    <cellStyle name="Buena 5 9" xfId="2743" xr:uid="{00000000-0005-0000-0000-0000B40A0000}"/>
    <cellStyle name="Calculation" xfId="2744" xr:uid="{00000000-0005-0000-0000-0000B50A0000}"/>
    <cellStyle name="Calculation 2" xfId="2745" xr:uid="{00000000-0005-0000-0000-0000B60A0000}"/>
    <cellStyle name="Calculation 2 2" xfId="25511" xr:uid="{00000000-0005-0000-0000-0000B70A0000}"/>
    <cellStyle name="Calculation 3" xfId="25510" xr:uid="{00000000-0005-0000-0000-0000B80A0000}"/>
    <cellStyle name="Cálculo 2" xfId="2746" xr:uid="{00000000-0005-0000-0000-0000B90A0000}"/>
    <cellStyle name="Cálculo 2 10" xfId="2747" xr:uid="{00000000-0005-0000-0000-0000BA0A0000}"/>
    <cellStyle name="Cálculo 2 10 2" xfId="25512" xr:uid="{00000000-0005-0000-0000-0000BB0A0000}"/>
    <cellStyle name="Cálculo 2 11" xfId="2748" xr:uid="{00000000-0005-0000-0000-0000BC0A0000}"/>
    <cellStyle name="Cálculo 2 11 2" xfId="25513" xr:uid="{00000000-0005-0000-0000-0000BD0A0000}"/>
    <cellStyle name="Cálculo 2 12" xfId="2749" xr:uid="{00000000-0005-0000-0000-0000BE0A0000}"/>
    <cellStyle name="Cálculo 2 12 2" xfId="25514" xr:uid="{00000000-0005-0000-0000-0000BF0A0000}"/>
    <cellStyle name="Cálculo 2 13" xfId="2750" xr:uid="{00000000-0005-0000-0000-0000C00A0000}"/>
    <cellStyle name="Cálculo 2 13 2" xfId="25515" xr:uid="{00000000-0005-0000-0000-0000C10A0000}"/>
    <cellStyle name="Cálculo 2 2" xfId="2751" xr:uid="{00000000-0005-0000-0000-0000C20A0000}"/>
    <cellStyle name="Cálculo 2 2 2" xfId="2752" xr:uid="{00000000-0005-0000-0000-0000C30A0000}"/>
    <cellStyle name="Cálculo 2 2 2 2" xfId="2753" xr:uid="{00000000-0005-0000-0000-0000C40A0000}"/>
    <cellStyle name="Cálculo 2 2 2 2 2" xfId="2754" xr:uid="{00000000-0005-0000-0000-0000C50A0000}"/>
    <cellStyle name="Cálculo 2 2 2 2 2 2" xfId="12977" xr:uid="{00000000-0005-0000-0000-0000C60A0000}"/>
    <cellStyle name="Cálculo 2 2 2 2 2 2 2" xfId="17268" xr:uid="{00000000-0005-0000-0000-0000C70A0000}"/>
    <cellStyle name="Cálculo 2 2 2 2 2 2 3" xfId="12763" xr:uid="{00000000-0005-0000-0000-0000C80A0000}"/>
    <cellStyle name="Cálculo 2 2 2 2 2 3" xfId="8938" xr:uid="{00000000-0005-0000-0000-0000C90A0000}"/>
    <cellStyle name="Cálculo 2 2 2 2 3" xfId="2755" xr:uid="{00000000-0005-0000-0000-0000CA0A0000}"/>
    <cellStyle name="Cálculo 2 2 2 2 3 2" xfId="12978" xr:uid="{00000000-0005-0000-0000-0000CB0A0000}"/>
    <cellStyle name="Cálculo 2 2 2 2 3 2 2" xfId="17269" xr:uid="{00000000-0005-0000-0000-0000CC0A0000}"/>
    <cellStyle name="Cálculo 2 2 2 2 3 2 3" xfId="12764" xr:uid="{00000000-0005-0000-0000-0000CD0A0000}"/>
    <cellStyle name="Cálculo 2 2 2 2 3 3" xfId="12932" xr:uid="{00000000-0005-0000-0000-0000CE0A0000}"/>
    <cellStyle name="Cálculo 2 2 2 2 4" xfId="2756" xr:uid="{00000000-0005-0000-0000-0000CF0A0000}"/>
    <cellStyle name="Cálculo 2 2 2 2 4 2" xfId="12979" xr:uid="{00000000-0005-0000-0000-0000D00A0000}"/>
    <cellStyle name="Cálculo 2 2 2 2 4 2 2" xfId="17270" xr:uid="{00000000-0005-0000-0000-0000D10A0000}"/>
    <cellStyle name="Cálculo 2 2 2 2 4 2 3" xfId="12765" xr:uid="{00000000-0005-0000-0000-0000D20A0000}"/>
    <cellStyle name="Cálculo 2 2 2 2 4 3" xfId="8939" xr:uid="{00000000-0005-0000-0000-0000D30A0000}"/>
    <cellStyle name="Cálculo 2 2 2 2 5" xfId="2757" xr:uid="{00000000-0005-0000-0000-0000D40A0000}"/>
    <cellStyle name="Cálculo 2 2 2 2 5 2" xfId="12980" xr:uid="{00000000-0005-0000-0000-0000D50A0000}"/>
    <cellStyle name="Cálculo 2 2 2 2 5 2 2" xfId="17271" xr:uid="{00000000-0005-0000-0000-0000D60A0000}"/>
    <cellStyle name="Cálculo 2 2 2 2 5 2 3" xfId="12766" xr:uid="{00000000-0005-0000-0000-0000D70A0000}"/>
    <cellStyle name="Cálculo 2 2 2 2 5 3" xfId="8940" xr:uid="{00000000-0005-0000-0000-0000D80A0000}"/>
    <cellStyle name="Cálculo 2 2 2 2 6" xfId="2758" xr:uid="{00000000-0005-0000-0000-0000D90A0000}"/>
    <cellStyle name="Cálculo 2 2 2 2 6 2" xfId="12981" xr:uid="{00000000-0005-0000-0000-0000DA0A0000}"/>
    <cellStyle name="Cálculo 2 2 2 2 6 2 2" xfId="17272" xr:uid="{00000000-0005-0000-0000-0000DB0A0000}"/>
    <cellStyle name="Cálculo 2 2 2 2 6 2 3" xfId="12767" xr:uid="{00000000-0005-0000-0000-0000DC0A0000}"/>
    <cellStyle name="Cálculo 2 2 2 2 6 3" xfId="12933" xr:uid="{00000000-0005-0000-0000-0000DD0A0000}"/>
    <cellStyle name="Cálculo 2 2 2 2 7" xfId="2759" xr:uid="{00000000-0005-0000-0000-0000DE0A0000}"/>
    <cellStyle name="Cálculo 2 2 2 2 7 2" xfId="12982" xr:uid="{00000000-0005-0000-0000-0000DF0A0000}"/>
    <cellStyle name="Cálculo 2 2 2 2 7 2 2" xfId="17273" xr:uid="{00000000-0005-0000-0000-0000E00A0000}"/>
    <cellStyle name="Cálculo 2 2 2 2 7 2 3" xfId="12768" xr:uid="{00000000-0005-0000-0000-0000E10A0000}"/>
    <cellStyle name="Cálculo 2 2 2 2 7 3" xfId="8941" xr:uid="{00000000-0005-0000-0000-0000E20A0000}"/>
    <cellStyle name="Cálculo 2 2 2 2 8" xfId="12976" xr:uid="{00000000-0005-0000-0000-0000E30A0000}"/>
    <cellStyle name="Cálculo 2 2 2 2 8 2" xfId="17267" xr:uid="{00000000-0005-0000-0000-0000E40A0000}"/>
    <cellStyle name="Cálculo 2 2 2 2 8 3" xfId="12762" xr:uid="{00000000-0005-0000-0000-0000E50A0000}"/>
    <cellStyle name="Cálculo 2 2 2 2 9" xfId="8937" xr:uid="{00000000-0005-0000-0000-0000E60A0000}"/>
    <cellStyle name="Cálculo 2 2 2 3" xfId="12975" xr:uid="{00000000-0005-0000-0000-0000E70A0000}"/>
    <cellStyle name="Cálculo 2 2 2 3 2" xfId="17266" xr:uid="{00000000-0005-0000-0000-0000E80A0000}"/>
    <cellStyle name="Cálculo 2 2 2 3 3" xfId="12761" xr:uid="{00000000-0005-0000-0000-0000E90A0000}"/>
    <cellStyle name="Cálculo 2 2 2 4" xfId="12931" xr:uid="{00000000-0005-0000-0000-0000EA0A0000}"/>
    <cellStyle name="Cálculo 2 2 3" xfId="2760" xr:uid="{00000000-0005-0000-0000-0000EB0A0000}"/>
    <cellStyle name="Cálculo 2 2 3 2" xfId="2761" xr:uid="{00000000-0005-0000-0000-0000EC0A0000}"/>
    <cellStyle name="Cálculo 2 2 3 2 2" xfId="2762" xr:uid="{00000000-0005-0000-0000-0000ED0A0000}"/>
    <cellStyle name="Cálculo 2 2 3 2 2 2" xfId="12985" xr:uid="{00000000-0005-0000-0000-0000EE0A0000}"/>
    <cellStyle name="Cálculo 2 2 3 2 2 2 2" xfId="17276" xr:uid="{00000000-0005-0000-0000-0000EF0A0000}"/>
    <cellStyle name="Cálculo 2 2 3 2 2 2 3" xfId="12771" xr:uid="{00000000-0005-0000-0000-0000F00A0000}"/>
    <cellStyle name="Cálculo 2 2 3 2 2 3" xfId="8943" xr:uid="{00000000-0005-0000-0000-0000F10A0000}"/>
    <cellStyle name="Cálculo 2 2 3 2 3" xfId="2763" xr:uid="{00000000-0005-0000-0000-0000F20A0000}"/>
    <cellStyle name="Cálculo 2 2 3 2 3 2" xfId="12986" xr:uid="{00000000-0005-0000-0000-0000F30A0000}"/>
    <cellStyle name="Cálculo 2 2 3 2 3 2 2" xfId="17277" xr:uid="{00000000-0005-0000-0000-0000F40A0000}"/>
    <cellStyle name="Cálculo 2 2 3 2 3 2 3" xfId="12772" xr:uid="{00000000-0005-0000-0000-0000F50A0000}"/>
    <cellStyle name="Cálculo 2 2 3 2 3 3" xfId="8944" xr:uid="{00000000-0005-0000-0000-0000F60A0000}"/>
    <cellStyle name="Cálculo 2 2 3 2 4" xfId="2764" xr:uid="{00000000-0005-0000-0000-0000F70A0000}"/>
    <cellStyle name="Cálculo 2 2 3 2 4 2" xfId="12987" xr:uid="{00000000-0005-0000-0000-0000F80A0000}"/>
    <cellStyle name="Cálculo 2 2 3 2 4 2 2" xfId="17278" xr:uid="{00000000-0005-0000-0000-0000F90A0000}"/>
    <cellStyle name="Cálculo 2 2 3 2 4 2 3" xfId="12773" xr:uid="{00000000-0005-0000-0000-0000FA0A0000}"/>
    <cellStyle name="Cálculo 2 2 3 2 4 3" xfId="12935" xr:uid="{00000000-0005-0000-0000-0000FB0A0000}"/>
    <cellStyle name="Cálculo 2 2 3 2 5" xfId="2765" xr:uid="{00000000-0005-0000-0000-0000FC0A0000}"/>
    <cellStyle name="Cálculo 2 2 3 2 5 2" xfId="12988" xr:uid="{00000000-0005-0000-0000-0000FD0A0000}"/>
    <cellStyle name="Cálculo 2 2 3 2 5 2 2" xfId="17279" xr:uid="{00000000-0005-0000-0000-0000FE0A0000}"/>
    <cellStyle name="Cálculo 2 2 3 2 5 2 3" xfId="12774" xr:uid="{00000000-0005-0000-0000-0000FF0A0000}"/>
    <cellStyle name="Cálculo 2 2 3 2 5 3" xfId="8945" xr:uid="{00000000-0005-0000-0000-0000000B0000}"/>
    <cellStyle name="Cálculo 2 2 3 2 6" xfId="2766" xr:uid="{00000000-0005-0000-0000-0000010B0000}"/>
    <cellStyle name="Cálculo 2 2 3 2 6 2" xfId="12989" xr:uid="{00000000-0005-0000-0000-0000020B0000}"/>
    <cellStyle name="Cálculo 2 2 3 2 6 2 2" xfId="17280" xr:uid="{00000000-0005-0000-0000-0000030B0000}"/>
    <cellStyle name="Cálculo 2 2 3 2 6 2 3" xfId="12775" xr:uid="{00000000-0005-0000-0000-0000040B0000}"/>
    <cellStyle name="Cálculo 2 2 3 2 6 3" xfId="8946" xr:uid="{00000000-0005-0000-0000-0000050B0000}"/>
    <cellStyle name="Cálculo 2 2 3 2 7" xfId="2767" xr:uid="{00000000-0005-0000-0000-0000060B0000}"/>
    <cellStyle name="Cálculo 2 2 3 2 7 2" xfId="12990" xr:uid="{00000000-0005-0000-0000-0000070B0000}"/>
    <cellStyle name="Cálculo 2 2 3 2 7 2 2" xfId="17281" xr:uid="{00000000-0005-0000-0000-0000080B0000}"/>
    <cellStyle name="Cálculo 2 2 3 2 7 2 3" xfId="12776" xr:uid="{00000000-0005-0000-0000-0000090B0000}"/>
    <cellStyle name="Cálculo 2 2 3 2 7 3" xfId="12936" xr:uid="{00000000-0005-0000-0000-00000A0B0000}"/>
    <cellStyle name="Cálculo 2 2 3 2 8" xfId="12984" xr:uid="{00000000-0005-0000-0000-00000B0B0000}"/>
    <cellStyle name="Cálculo 2 2 3 2 8 2" xfId="17275" xr:uid="{00000000-0005-0000-0000-00000C0B0000}"/>
    <cellStyle name="Cálculo 2 2 3 2 8 3" xfId="12770" xr:uid="{00000000-0005-0000-0000-00000D0B0000}"/>
    <cellStyle name="Cálculo 2 2 3 2 9" xfId="12934" xr:uid="{00000000-0005-0000-0000-00000E0B0000}"/>
    <cellStyle name="Cálculo 2 2 3 3" xfId="12983" xr:uid="{00000000-0005-0000-0000-00000F0B0000}"/>
    <cellStyle name="Cálculo 2 2 3 3 2" xfId="17274" xr:uid="{00000000-0005-0000-0000-0000100B0000}"/>
    <cellStyle name="Cálculo 2 2 3 3 3" xfId="12769" xr:uid="{00000000-0005-0000-0000-0000110B0000}"/>
    <cellStyle name="Cálculo 2 2 3 4" xfId="8942" xr:uid="{00000000-0005-0000-0000-0000120B0000}"/>
    <cellStyle name="Cálculo 2 2 4" xfId="2768" xr:uid="{00000000-0005-0000-0000-0000130B0000}"/>
    <cellStyle name="Cálculo 2 2 4 2" xfId="2769" xr:uid="{00000000-0005-0000-0000-0000140B0000}"/>
    <cellStyle name="Cálculo 2 2 4 2 2" xfId="2770" xr:uid="{00000000-0005-0000-0000-0000150B0000}"/>
    <cellStyle name="Cálculo 2 2 4 2 2 2" xfId="12993" xr:uid="{00000000-0005-0000-0000-0000160B0000}"/>
    <cellStyle name="Cálculo 2 2 4 2 2 2 2" xfId="17284" xr:uid="{00000000-0005-0000-0000-0000170B0000}"/>
    <cellStyle name="Cálculo 2 2 4 2 2 2 3" xfId="12779" xr:uid="{00000000-0005-0000-0000-0000180B0000}"/>
    <cellStyle name="Cálculo 2 2 4 2 2 3" xfId="12937" xr:uid="{00000000-0005-0000-0000-0000190B0000}"/>
    <cellStyle name="Cálculo 2 2 4 2 3" xfId="2771" xr:uid="{00000000-0005-0000-0000-00001A0B0000}"/>
    <cellStyle name="Cálculo 2 2 4 2 3 2" xfId="12994" xr:uid="{00000000-0005-0000-0000-00001B0B0000}"/>
    <cellStyle name="Cálculo 2 2 4 2 3 2 2" xfId="17285" xr:uid="{00000000-0005-0000-0000-00001C0B0000}"/>
    <cellStyle name="Cálculo 2 2 4 2 3 2 3" xfId="12780" xr:uid="{00000000-0005-0000-0000-00001D0B0000}"/>
    <cellStyle name="Cálculo 2 2 4 2 3 3" xfId="8949" xr:uid="{00000000-0005-0000-0000-00001E0B0000}"/>
    <cellStyle name="Cálculo 2 2 4 2 4" xfId="2772" xr:uid="{00000000-0005-0000-0000-00001F0B0000}"/>
    <cellStyle name="Cálculo 2 2 4 2 4 2" xfId="12995" xr:uid="{00000000-0005-0000-0000-0000200B0000}"/>
    <cellStyle name="Cálculo 2 2 4 2 4 2 2" xfId="17286" xr:uid="{00000000-0005-0000-0000-0000210B0000}"/>
    <cellStyle name="Cálculo 2 2 4 2 4 2 3" xfId="12781" xr:uid="{00000000-0005-0000-0000-0000220B0000}"/>
    <cellStyle name="Cálculo 2 2 4 2 4 3" xfId="12938" xr:uid="{00000000-0005-0000-0000-0000230B0000}"/>
    <cellStyle name="Cálculo 2 2 4 2 5" xfId="2773" xr:uid="{00000000-0005-0000-0000-0000240B0000}"/>
    <cellStyle name="Cálculo 2 2 4 2 5 2" xfId="12996" xr:uid="{00000000-0005-0000-0000-0000250B0000}"/>
    <cellStyle name="Cálculo 2 2 4 2 5 2 2" xfId="17287" xr:uid="{00000000-0005-0000-0000-0000260B0000}"/>
    <cellStyle name="Cálculo 2 2 4 2 5 2 3" xfId="12782" xr:uid="{00000000-0005-0000-0000-0000270B0000}"/>
    <cellStyle name="Cálculo 2 2 4 2 5 3" xfId="8950" xr:uid="{00000000-0005-0000-0000-0000280B0000}"/>
    <cellStyle name="Cálculo 2 2 4 2 6" xfId="2774" xr:uid="{00000000-0005-0000-0000-0000290B0000}"/>
    <cellStyle name="Cálculo 2 2 4 2 6 2" xfId="12997" xr:uid="{00000000-0005-0000-0000-00002A0B0000}"/>
    <cellStyle name="Cálculo 2 2 4 2 6 2 2" xfId="17288" xr:uid="{00000000-0005-0000-0000-00002B0B0000}"/>
    <cellStyle name="Cálculo 2 2 4 2 6 2 3" xfId="12783" xr:uid="{00000000-0005-0000-0000-00002C0B0000}"/>
    <cellStyle name="Cálculo 2 2 4 2 6 3" xfId="8951" xr:uid="{00000000-0005-0000-0000-00002D0B0000}"/>
    <cellStyle name="Cálculo 2 2 4 2 7" xfId="2775" xr:uid="{00000000-0005-0000-0000-00002E0B0000}"/>
    <cellStyle name="Cálculo 2 2 4 2 7 2" xfId="12998" xr:uid="{00000000-0005-0000-0000-00002F0B0000}"/>
    <cellStyle name="Cálculo 2 2 4 2 7 2 2" xfId="17289" xr:uid="{00000000-0005-0000-0000-0000300B0000}"/>
    <cellStyle name="Cálculo 2 2 4 2 7 2 3" xfId="12784" xr:uid="{00000000-0005-0000-0000-0000310B0000}"/>
    <cellStyle name="Cálculo 2 2 4 2 7 3" xfId="12939" xr:uid="{00000000-0005-0000-0000-0000320B0000}"/>
    <cellStyle name="Cálculo 2 2 4 2 8" xfId="12992" xr:uid="{00000000-0005-0000-0000-0000330B0000}"/>
    <cellStyle name="Cálculo 2 2 4 2 8 2" xfId="17283" xr:uid="{00000000-0005-0000-0000-0000340B0000}"/>
    <cellStyle name="Cálculo 2 2 4 2 8 3" xfId="12778" xr:uid="{00000000-0005-0000-0000-0000350B0000}"/>
    <cellStyle name="Cálculo 2 2 4 2 9" xfId="8948" xr:uid="{00000000-0005-0000-0000-0000360B0000}"/>
    <cellStyle name="Cálculo 2 2 4 3" xfId="12991" xr:uid="{00000000-0005-0000-0000-0000370B0000}"/>
    <cellStyle name="Cálculo 2 2 4 3 2" xfId="17282" xr:uid="{00000000-0005-0000-0000-0000380B0000}"/>
    <cellStyle name="Cálculo 2 2 4 3 3" xfId="12777" xr:uid="{00000000-0005-0000-0000-0000390B0000}"/>
    <cellStyle name="Cálculo 2 2 4 4" xfId="8947" xr:uid="{00000000-0005-0000-0000-00003A0B0000}"/>
    <cellStyle name="Cálculo 2 2 5" xfId="2776" xr:uid="{00000000-0005-0000-0000-00003B0B0000}"/>
    <cellStyle name="Cálculo 2 2 5 2" xfId="2777" xr:uid="{00000000-0005-0000-0000-00003C0B0000}"/>
    <cellStyle name="Cálculo 2 2 5 2 2" xfId="13000" xr:uid="{00000000-0005-0000-0000-00003D0B0000}"/>
    <cellStyle name="Cálculo 2 2 5 2 2 2" xfId="17291" xr:uid="{00000000-0005-0000-0000-00003E0B0000}"/>
    <cellStyle name="Cálculo 2 2 5 2 2 3" xfId="12786" xr:uid="{00000000-0005-0000-0000-00003F0B0000}"/>
    <cellStyle name="Cálculo 2 2 5 2 3" xfId="12940" xr:uid="{00000000-0005-0000-0000-0000400B0000}"/>
    <cellStyle name="Cálculo 2 2 5 3" xfId="2778" xr:uid="{00000000-0005-0000-0000-0000410B0000}"/>
    <cellStyle name="Cálculo 2 2 5 3 2" xfId="13001" xr:uid="{00000000-0005-0000-0000-0000420B0000}"/>
    <cellStyle name="Cálculo 2 2 5 3 2 2" xfId="17292" xr:uid="{00000000-0005-0000-0000-0000430B0000}"/>
    <cellStyle name="Cálculo 2 2 5 3 2 3" xfId="12787" xr:uid="{00000000-0005-0000-0000-0000440B0000}"/>
    <cellStyle name="Cálculo 2 2 5 3 3" xfId="8953" xr:uid="{00000000-0005-0000-0000-0000450B0000}"/>
    <cellStyle name="Cálculo 2 2 5 4" xfId="2779" xr:uid="{00000000-0005-0000-0000-0000460B0000}"/>
    <cellStyle name="Cálculo 2 2 5 4 2" xfId="13002" xr:uid="{00000000-0005-0000-0000-0000470B0000}"/>
    <cellStyle name="Cálculo 2 2 5 4 2 2" xfId="17293" xr:uid="{00000000-0005-0000-0000-0000480B0000}"/>
    <cellStyle name="Cálculo 2 2 5 4 2 3" xfId="12788" xr:uid="{00000000-0005-0000-0000-0000490B0000}"/>
    <cellStyle name="Cálculo 2 2 5 4 3" xfId="8954" xr:uid="{00000000-0005-0000-0000-00004A0B0000}"/>
    <cellStyle name="Cálculo 2 2 5 5" xfId="2780" xr:uid="{00000000-0005-0000-0000-00004B0B0000}"/>
    <cellStyle name="Cálculo 2 2 5 5 2" xfId="13003" xr:uid="{00000000-0005-0000-0000-00004C0B0000}"/>
    <cellStyle name="Cálculo 2 2 5 5 2 2" xfId="17294" xr:uid="{00000000-0005-0000-0000-00004D0B0000}"/>
    <cellStyle name="Cálculo 2 2 5 5 2 3" xfId="12789" xr:uid="{00000000-0005-0000-0000-00004E0B0000}"/>
    <cellStyle name="Cálculo 2 2 5 5 3" xfId="12941" xr:uid="{00000000-0005-0000-0000-00004F0B0000}"/>
    <cellStyle name="Cálculo 2 2 5 6" xfId="2781" xr:uid="{00000000-0005-0000-0000-0000500B0000}"/>
    <cellStyle name="Cálculo 2 2 5 6 2" xfId="13004" xr:uid="{00000000-0005-0000-0000-0000510B0000}"/>
    <cellStyle name="Cálculo 2 2 5 6 2 2" xfId="17295" xr:uid="{00000000-0005-0000-0000-0000520B0000}"/>
    <cellStyle name="Cálculo 2 2 5 6 2 3" xfId="12790" xr:uid="{00000000-0005-0000-0000-0000530B0000}"/>
    <cellStyle name="Cálculo 2 2 5 6 3" xfId="8955" xr:uid="{00000000-0005-0000-0000-0000540B0000}"/>
    <cellStyle name="Cálculo 2 2 5 7" xfId="2782" xr:uid="{00000000-0005-0000-0000-0000550B0000}"/>
    <cellStyle name="Cálculo 2 2 5 7 2" xfId="13005" xr:uid="{00000000-0005-0000-0000-0000560B0000}"/>
    <cellStyle name="Cálculo 2 2 5 7 2 2" xfId="17296" xr:uid="{00000000-0005-0000-0000-0000570B0000}"/>
    <cellStyle name="Cálculo 2 2 5 7 2 3" xfId="12791" xr:uid="{00000000-0005-0000-0000-0000580B0000}"/>
    <cellStyle name="Cálculo 2 2 5 7 3" xfId="8956" xr:uid="{00000000-0005-0000-0000-0000590B0000}"/>
    <cellStyle name="Cálculo 2 2 5 8" xfId="12999" xr:uid="{00000000-0005-0000-0000-00005A0B0000}"/>
    <cellStyle name="Cálculo 2 2 5 8 2" xfId="17290" xr:uid="{00000000-0005-0000-0000-00005B0B0000}"/>
    <cellStyle name="Cálculo 2 2 5 8 3" xfId="12785" xr:uid="{00000000-0005-0000-0000-00005C0B0000}"/>
    <cellStyle name="Cálculo 2 2 5 9" xfId="8952" xr:uid="{00000000-0005-0000-0000-00005D0B0000}"/>
    <cellStyle name="Cálculo 2 2 6" xfId="12974" xr:uid="{00000000-0005-0000-0000-00005E0B0000}"/>
    <cellStyle name="Cálculo 2 2 6 2" xfId="17265" xr:uid="{00000000-0005-0000-0000-00005F0B0000}"/>
    <cellStyle name="Cálculo 2 2 6 3" xfId="12760" xr:uid="{00000000-0005-0000-0000-0000600B0000}"/>
    <cellStyle name="Cálculo 2 2 7" xfId="8936" xr:uid="{00000000-0005-0000-0000-0000610B0000}"/>
    <cellStyle name="Cálculo 2 3" xfId="2783" xr:uid="{00000000-0005-0000-0000-0000620B0000}"/>
    <cellStyle name="Cálculo 2 3 2" xfId="2784" xr:uid="{00000000-0005-0000-0000-0000630B0000}"/>
    <cellStyle name="Cálculo 2 3 2 2" xfId="2785" xr:uid="{00000000-0005-0000-0000-0000640B0000}"/>
    <cellStyle name="Cálculo 2 3 2 2 2" xfId="2786" xr:uid="{00000000-0005-0000-0000-0000650B0000}"/>
    <cellStyle name="Cálculo 2 3 2 2 2 2" xfId="13009" xr:uid="{00000000-0005-0000-0000-0000660B0000}"/>
    <cellStyle name="Cálculo 2 3 2 2 2 2 2" xfId="17300" xr:uid="{00000000-0005-0000-0000-0000670B0000}"/>
    <cellStyle name="Cálculo 2 3 2 2 2 2 3" xfId="12795" xr:uid="{00000000-0005-0000-0000-0000680B0000}"/>
    <cellStyle name="Cálculo 2 3 2 2 2 3" xfId="8958" xr:uid="{00000000-0005-0000-0000-0000690B0000}"/>
    <cellStyle name="Cálculo 2 3 2 2 3" xfId="2787" xr:uid="{00000000-0005-0000-0000-00006A0B0000}"/>
    <cellStyle name="Cálculo 2 3 2 2 3 2" xfId="13010" xr:uid="{00000000-0005-0000-0000-00006B0B0000}"/>
    <cellStyle name="Cálculo 2 3 2 2 3 2 2" xfId="17301" xr:uid="{00000000-0005-0000-0000-00006C0B0000}"/>
    <cellStyle name="Cálculo 2 3 2 2 3 2 3" xfId="12796" xr:uid="{00000000-0005-0000-0000-00006D0B0000}"/>
    <cellStyle name="Cálculo 2 3 2 2 3 3" xfId="8959" xr:uid="{00000000-0005-0000-0000-00006E0B0000}"/>
    <cellStyle name="Cálculo 2 3 2 2 4" xfId="2788" xr:uid="{00000000-0005-0000-0000-00006F0B0000}"/>
    <cellStyle name="Cálculo 2 3 2 2 4 2" xfId="13011" xr:uid="{00000000-0005-0000-0000-0000700B0000}"/>
    <cellStyle name="Cálculo 2 3 2 2 4 2 2" xfId="17302" xr:uid="{00000000-0005-0000-0000-0000710B0000}"/>
    <cellStyle name="Cálculo 2 3 2 2 4 2 3" xfId="12797" xr:uid="{00000000-0005-0000-0000-0000720B0000}"/>
    <cellStyle name="Cálculo 2 3 2 2 4 3" xfId="12944" xr:uid="{00000000-0005-0000-0000-0000730B0000}"/>
    <cellStyle name="Cálculo 2 3 2 2 5" xfId="2789" xr:uid="{00000000-0005-0000-0000-0000740B0000}"/>
    <cellStyle name="Cálculo 2 3 2 2 5 2" xfId="13012" xr:uid="{00000000-0005-0000-0000-0000750B0000}"/>
    <cellStyle name="Cálculo 2 3 2 2 5 2 2" xfId="17303" xr:uid="{00000000-0005-0000-0000-0000760B0000}"/>
    <cellStyle name="Cálculo 2 3 2 2 5 2 3" xfId="12798" xr:uid="{00000000-0005-0000-0000-0000770B0000}"/>
    <cellStyle name="Cálculo 2 3 2 2 5 3" xfId="8960" xr:uid="{00000000-0005-0000-0000-0000780B0000}"/>
    <cellStyle name="Cálculo 2 3 2 2 6" xfId="2790" xr:uid="{00000000-0005-0000-0000-0000790B0000}"/>
    <cellStyle name="Cálculo 2 3 2 2 6 2" xfId="13013" xr:uid="{00000000-0005-0000-0000-00007A0B0000}"/>
    <cellStyle name="Cálculo 2 3 2 2 6 2 2" xfId="17304" xr:uid="{00000000-0005-0000-0000-00007B0B0000}"/>
    <cellStyle name="Cálculo 2 3 2 2 6 2 3" xfId="12799" xr:uid="{00000000-0005-0000-0000-00007C0B0000}"/>
    <cellStyle name="Cálculo 2 3 2 2 6 3" xfId="8961" xr:uid="{00000000-0005-0000-0000-00007D0B0000}"/>
    <cellStyle name="Cálculo 2 3 2 2 7" xfId="2791" xr:uid="{00000000-0005-0000-0000-00007E0B0000}"/>
    <cellStyle name="Cálculo 2 3 2 2 7 2" xfId="13014" xr:uid="{00000000-0005-0000-0000-00007F0B0000}"/>
    <cellStyle name="Cálculo 2 3 2 2 7 2 2" xfId="17305" xr:uid="{00000000-0005-0000-0000-0000800B0000}"/>
    <cellStyle name="Cálculo 2 3 2 2 7 2 3" xfId="12800" xr:uid="{00000000-0005-0000-0000-0000810B0000}"/>
    <cellStyle name="Cálculo 2 3 2 2 7 3" xfId="8962" xr:uid="{00000000-0005-0000-0000-0000820B0000}"/>
    <cellStyle name="Cálculo 2 3 2 2 8" xfId="13008" xr:uid="{00000000-0005-0000-0000-0000830B0000}"/>
    <cellStyle name="Cálculo 2 3 2 2 8 2" xfId="17299" xr:uid="{00000000-0005-0000-0000-0000840B0000}"/>
    <cellStyle name="Cálculo 2 3 2 2 8 3" xfId="12794" xr:uid="{00000000-0005-0000-0000-0000850B0000}"/>
    <cellStyle name="Cálculo 2 3 2 2 9" xfId="12943" xr:uid="{00000000-0005-0000-0000-0000860B0000}"/>
    <cellStyle name="Cálculo 2 3 2 3" xfId="13007" xr:uid="{00000000-0005-0000-0000-0000870B0000}"/>
    <cellStyle name="Cálculo 2 3 2 3 2" xfId="17298" xr:uid="{00000000-0005-0000-0000-0000880B0000}"/>
    <cellStyle name="Cálculo 2 3 2 3 3" xfId="12793" xr:uid="{00000000-0005-0000-0000-0000890B0000}"/>
    <cellStyle name="Cálculo 2 3 2 4" xfId="8957" xr:uid="{00000000-0005-0000-0000-00008A0B0000}"/>
    <cellStyle name="Cálculo 2 3 3" xfId="2792" xr:uid="{00000000-0005-0000-0000-00008B0B0000}"/>
    <cellStyle name="Cálculo 2 3 3 2" xfId="2793" xr:uid="{00000000-0005-0000-0000-00008C0B0000}"/>
    <cellStyle name="Cálculo 2 3 3 2 2" xfId="2794" xr:uid="{00000000-0005-0000-0000-00008D0B0000}"/>
    <cellStyle name="Cálculo 2 3 3 2 2 2" xfId="13017" xr:uid="{00000000-0005-0000-0000-00008E0B0000}"/>
    <cellStyle name="Cálculo 2 3 3 2 2 2 2" xfId="17308" xr:uid="{00000000-0005-0000-0000-00008F0B0000}"/>
    <cellStyle name="Cálculo 2 3 3 2 2 2 3" xfId="12803" xr:uid="{00000000-0005-0000-0000-0000900B0000}"/>
    <cellStyle name="Cálculo 2 3 3 2 2 3" xfId="8965" xr:uid="{00000000-0005-0000-0000-0000910B0000}"/>
    <cellStyle name="Cálculo 2 3 3 2 3" xfId="2795" xr:uid="{00000000-0005-0000-0000-0000920B0000}"/>
    <cellStyle name="Cálculo 2 3 3 2 3 2" xfId="13018" xr:uid="{00000000-0005-0000-0000-0000930B0000}"/>
    <cellStyle name="Cálculo 2 3 3 2 3 2 2" xfId="17309" xr:uid="{00000000-0005-0000-0000-0000940B0000}"/>
    <cellStyle name="Cálculo 2 3 3 2 3 2 3" xfId="12804" xr:uid="{00000000-0005-0000-0000-0000950B0000}"/>
    <cellStyle name="Cálculo 2 3 3 2 3 3" xfId="8966" xr:uid="{00000000-0005-0000-0000-0000960B0000}"/>
    <cellStyle name="Cálculo 2 3 3 2 4" xfId="2796" xr:uid="{00000000-0005-0000-0000-0000970B0000}"/>
    <cellStyle name="Cálculo 2 3 3 2 4 2" xfId="13019" xr:uid="{00000000-0005-0000-0000-0000980B0000}"/>
    <cellStyle name="Cálculo 2 3 3 2 4 2 2" xfId="17310" xr:uid="{00000000-0005-0000-0000-0000990B0000}"/>
    <cellStyle name="Cálculo 2 3 3 2 4 2 3" xfId="12805" xr:uid="{00000000-0005-0000-0000-00009A0B0000}"/>
    <cellStyle name="Cálculo 2 3 3 2 4 3" xfId="8967" xr:uid="{00000000-0005-0000-0000-00009B0B0000}"/>
    <cellStyle name="Cálculo 2 3 3 2 5" xfId="2797" xr:uid="{00000000-0005-0000-0000-00009C0B0000}"/>
    <cellStyle name="Cálculo 2 3 3 2 5 2" xfId="13020" xr:uid="{00000000-0005-0000-0000-00009D0B0000}"/>
    <cellStyle name="Cálculo 2 3 3 2 5 2 2" xfId="17311" xr:uid="{00000000-0005-0000-0000-00009E0B0000}"/>
    <cellStyle name="Cálculo 2 3 3 2 5 2 3" xfId="12806" xr:uid="{00000000-0005-0000-0000-00009F0B0000}"/>
    <cellStyle name="Cálculo 2 3 3 2 5 3" xfId="8968" xr:uid="{00000000-0005-0000-0000-0000A00B0000}"/>
    <cellStyle name="Cálculo 2 3 3 2 6" xfId="2798" xr:uid="{00000000-0005-0000-0000-0000A10B0000}"/>
    <cellStyle name="Cálculo 2 3 3 2 6 2" xfId="13021" xr:uid="{00000000-0005-0000-0000-0000A20B0000}"/>
    <cellStyle name="Cálculo 2 3 3 2 6 2 2" xfId="17312" xr:uid="{00000000-0005-0000-0000-0000A30B0000}"/>
    <cellStyle name="Cálculo 2 3 3 2 6 2 3" xfId="12807" xr:uid="{00000000-0005-0000-0000-0000A40B0000}"/>
    <cellStyle name="Cálculo 2 3 3 2 6 3" xfId="8969" xr:uid="{00000000-0005-0000-0000-0000A50B0000}"/>
    <cellStyle name="Cálculo 2 3 3 2 7" xfId="2799" xr:uid="{00000000-0005-0000-0000-0000A60B0000}"/>
    <cellStyle name="Cálculo 2 3 3 2 7 2" xfId="13022" xr:uid="{00000000-0005-0000-0000-0000A70B0000}"/>
    <cellStyle name="Cálculo 2 3 3 2 7 2 2" xfId="17313" xr:uid="{00000000-0005-0000-0000-0000A80B0000}"/>
    <cellStyle name="Cálculo 2 3 3 2 7 2 3" xfId="12808" xr:uid="{00000000-0005-0000-0000-0000A90B0000}"/>
    <cellStyle name="Cálculo 2 3 3 2 7 3" xfId="8970" xr:uid="{00000000-0005-0000-0000-0000AA0B0000}"/>
    <cellStyle name="Cálculo 2 3 3 2 8" xfId="13016" xr:uid="{00000000-0005-0000-0000-0000AB0B0000}"/>
    <cellStyle name="Cálculo 2 3 3 2 8 2" xfId="17307" xr:uid="{00000000-0005-0000-0000-0000AC0B0000}"/>
    <cellStyle name="Cálculo 2 3 3 2 8 3" xfId="12802" xr:uid="{00000000-0005-0000-0000-0000AD0B0000}"/>
    <cellStyle name="Cálculo 2 3 3 2 9" xfId="8964" xr:uid="{00000000-0005-0000-0000-0000AE0B0000}"/>
    <cellStyle name="Cálculo 2 3 3 3" xfId="13015" xr:uid="{00000000-0005-0000-0000-0000AF0B0000}"/>
    <cellStyle name="Cálculo 2 3 3 3 2" xfId="17306" xr:uid="{00000000-0005-0000-0000-0000B00B0000}"/>
    <cellStyle name="Cálculo 2 3 3 3 3" xfId="12801" xr:uid="{00000000-0005-0000-0000-0000B10B0000}"/>
    <cellStyle name="Cálculo 2 3 3 4" xfId="8963" xr:uid="{00000000-0005-0000-0000-0000B20B0000}"/>
    <cellStyle name="Cálculo 2 3 4" xfId="2800" xr:uid="{00000000-0005-0000-0000-0000B30B0000}"/>
    <cellStyle name="Cálculo 2 3 4 2" xfId="2801" xr:uid="{00000000-0005-0000-0000-0000B40B0000}"/>
    <cellStyle name="Cálculo 2 3 4 2 2" xfId="2802" xr:uid="{00000000-0005-0000-0000-0000B50B0000}"/>
    <cellStyle name="Cálculo 2 3 4 2 2 2" xfId="13025" xr:uid="{00000000-0005-0000-0000-0000B60B0000}"/>
    <cellStyle name="Cálculo 2 3 4 2 2 2 2" xfId="17316" xr:uid="{00000000-0005-0000-0000-0000B70B0000}"/>
    <cellStyle name="Cálculo 2 3 4 2 2 2 3" xfId="12811" xr:uid="{00000000-0005-0000-0000-0000B80B0000}"/>
    <cellStyle name="Cálculo 2 3 4 2 2 3" xfId="8973" xr:uid="{00000000-0005-0000-0000-0000B90B0000}"/>
    <cellStyle name="Cálculo 2 3 4 2 3" xfId="2803" xr:uid="{00000000-0005-0000-0000-0000BA0B0000}"/>
    <cellStyle name="Cálculo 2 3 4 2 3 2" xfId="13026" xr:uid="{00000000-0005-0000-0000-0000BB0B0000}"/>
    <cellStyle name="Cálculo 2 3 4 2 3 2 2" xfId="17317" xr:uid="{00000000-0005-0000-0000-0000BC0B0000}"/>
    <cellStyle name="Cálculo 2 3 4 2 3 2 3" xfId="12812" xr:uid="{00000000-0005-0000-0000-0000BD0B0000}"/>
    <cellStyle name="Cálculo 2 3 4 2 3 3" xfId="8974" xr:uid="{00000000-0005-0000-0000-0000BE0B0000}"/>
    <cellStyle name="Cálculo 2 3 4 2 4" xfId="2804" xr:uid="{00000000-0005-0000-0000-0000BF0B0000}"/>
    <cellStyle name="Cálculo 2 3 4 2 4 2" xfId="13027" xr:uid="{00000000-0005-0000-0000-0000C00B0000}"/>
    <cellStyle name="Cálculo 2 3 4 2 4 2 2" xfId="17318" xr:uid="{00000000-0005-0000-0000-0000C10B0000}"/>
    <cellStyle name="Cálculo 2 3 4 2 4 2 3" xfId="12813" xr:uid="{00000000-0005-0000-0000-0000C20B0000}"/>
    <cellStyle name="Cálculo 2 3 4 2 4 3" xfId="8975" xr:uid="{00000000-0005-0000-0000-0000C30B0000}"/>
    <cellStyle name="Cálculo 2 3 4 2 5" xfId="2805" xr:uid="{00000000-0005-0000-0000-0000C40B0000}"/>
    <cellStyle name="Cálculo 2 3 4 2 5 2" xfId="13028" xr:uid="{00000000-0005-0000-0000-0000C50B0000}"/>
    <cellStyle name="Cálculo 2 3 4 2 5 2 2" xfId="17319" xr:uid="{00000000-0005-0000-0000-0000C60B0000}"/>
    <cellStyle name="Cálculo 2 3 4 2 5 2 3" xfId="12814" xr:uid="{00000000-0005-0000-0000-0000C70B0000}"/>
    <cellStyle name="Cálculo 2 3 4 2 5 3" xfId="8976" xr:uid="{00000000-0005-0000-0000-0000C80B0000}"/>
    <cellStyle name="Cálculo 2 3 4 2 6" xfId="2806" xr:uid="{00000000-0005-0000-0000-0000C90B0000}"/>
    <cellStyle name="Cálculo 2 3 4 2 6 2" xfId="13029" xr:uid="{00000000-0005-0000-0000-0000CA0B0000}"/>
    <cellStyle name="Cálculo 2 3 4 2 6 2 2" xfId="17320" xr:uid="{00000000-0005-0000-0000-0000CB0B0000}"/>
    <cellStyle name="Cálculo 2 3 4 2 6 2 3" xfId="12815" xr:uid="{00000000-0005-0000-0000-0000CC0B0000}"/>
    <cellStyle name="Cálculo 2 3 4 2 6 3" xfId="8977" xr:uid="{00000000-0005-0000-0000-0000CD0B0000}"/>
    <cellStyle name="Cálculo 2 3 4 2 7" xfId="2807" xr:uid="{00000000-0005-0000-0000-0000CE0B0000}"/>
    <cellStyle name="Cálculo 2 3 4 2 7 2" xfId="13030" xr:uid="{00000000-0005-0000-0000-0000CF0B0000}"/>
    <cellStyle name="Cálculo 2 3 4 2 7 2 2" xfId="17321" xr:uid="{00000000-0005-0000-0000-0000D00B0000}"/>
    <cellStyle name="Cálculo 2 3 4 2 7 2 3" xfId="12816" xr:uid="{00000000-0005-0000-0000-0000D10B0000}"/>
    <cellStyle name="Cálculo 2 3 4 2 7 3" xfId="8978" xr:uid="{00000000-0005-0000-0000-0000D20B0000}"/>
    <cellStyle name="Cálculo 2 3 4 2 8" xfId="13024" xr:uid="{00000000-0005-0000-0000-0000D30B0000}"/>
    <cellStyle name="Cálculo 2 3 4 2 8 2" xfId="17315" xr:uid="{00000000-0005-0000-0000-0000D40B0000}"/>
    <cellStyle name="Cálculo 2 3 4 2 8 3" xfId="12810" xr:uid="{00000000-0005-0000-0000-0000D50B0000}"/>
    <cellStyle name="Cálculo 2 3 4 2 9" xfId="8972" xr:uid="{00000000-0005-0000-0000-0000D60B0000}"/>
    <cellStyle name="Cálculo 2 3 4 3" xfId="13023" xr:uid="{00000000-0005-0000-0000-0000D70B0000}"/>
    <cellStyle name="Cálculo 2 3 4 3 2" xfId="17314" xr:uid="{00000000-0005-0000-0000-0000D80B0000}"/>
    <cellStyle name="Cálculo 2 3 4 3 3" xfId="12809" xr:uid="{00000000-0005-0000-0000-0000D90B0000}"/>
    <cellStyle name="Cálculo 2 3 4 4" xfId="8971" xr:uid="{00000000-0005-0000-0000-0000DA0B0000}"/>
    <cellStyle name="Cálculo 2 3 5" xfId="2808" xr:uid="{00000000-0005-0000-0000-0000DB0B0000}"/>
    <cellStyle name="Cálculo 2 3 5 2" xfId="2809" xr:uid="{00000000-0005-0000-0000-0000DC0B0000}"/>
    <cellStyle name="Cálculo 2 3 5 2 2" xfId="13032" xr:uid="{00000000-0005-0000-0000-0000DD0B0000}"/>
    <cellStyle name="Cálculo 2 3 5 2 2 2" xfId="17323" xr:uid="{00000000-0005-0000-0000-0000DE0B0000}"/>
    <cellStyle name="Cálculo 2 3 5 2 2 3" xfId="12818" xr:uid="{00000000-0005-0000-0000-0000DF0B0000}"/>
    <cellStyle name="Cálculo 2 3 5 2 3" xfId="8980" xr:uid="{00000000-0005-0000-0000-0000E00B0000}"/>
    <cellStyle name="Cálculo 2 3 5 3" xfId="2810" xr:uid="{00000000-0005-0000-0000-0000E10B0000}"/>
    <cellStyle name="Cálculo 2 3 5 3 2" xfId="13033" xr:uid="{00000000-0005-0000-0000-0000E20B0000}"/>
    <cellStyle name="Cálculo 2 3 5 3 2 2" xfId="17324" xr:uid="{00000000-0005-0000-0000-0000E30B0000}"/>
    <cellStyle name="Cálculo 2 3 5 3 2 3" xfId="12819" xr:uid="{00000000-0005-0000-0000-0000E40B0000}"/>
    <cellStyle name="Cálculo 2 3 5 3 3" xfId="8981" xr:uid="{00000000-0005-0000-0000-0000E50B0000}"/>
    <cellStyle name="Cálculo 2 3 5 4" xfId="2811" xr:uid="{00000000-0005-0000-0000-0000E60B0000}"/>
    <cellStyle name="Cálculo 2 3 5 4 2" xfId="13034" xr:uid="{00000000-0005-0000-0000-0000E70B0000}"/>
    <cellStyle name="Cálculo 2 3 5 4 2 2" xfId="17325" xr:uid="{00000000-0005-0000-0000-0000E80B0000}"/>
    <cellStyle name="Cálculo 2 3 5 4 2 3" xfId="12820" xr:uid="{00000000-0005-0000-0000-0000E90B0000}"/>
    <cellStyle name="Cálculo 2 3 5 4 3" xfId="8982" xr:uid="{00000000-0005-0000-0000-0000EA0B0000}"/>
    <cellStyle name="Cálculo 2 3 5 5" xfId="2812" xr:uid="{00000000-0005-0000-0000-0000EB0B0000}"/>
    <cellStyle name="Cálculo 2 3 5 5 2" xfId="13035" xr:uid="{00000000-0005-0000-0000-0000EC0B0000}"/>
    <cellStyle name="Cálculo 2 3 5 5 2 2" xfId="17326" xr:uid="{00000000-0005-0000-0000-0000ED0B0000}"/>
    <cellStyle name="Cálculo 2 3 5 5 2 3" xfId="12821" xr:uid="{00000000-0005-0000-0000-0000EE0B0000}"/>
    <cellStyle name="Cálculo 2 3 5 5 3" xfId="8983" xr:uid="{00000000-0005-0000-0000-0000EF0B0000}"/>
    <cellStyle name="Cálculo 2 3 5 6" xfId="2813" xr:uid="{00000000-0005-0000-0000-0000F00B0000}"/>
    <cellStyle name="Cálculo 2 3 5 6 2" xfId="13036" xr:uid="{00000000-0005-0000-0000-0000F10B0000}"/>
    <cellStyle name="Cálculo 2 3 5 6 2 2" xfId="17327" xr:uid="{00000000-0005-0000-0000-0000F20B0000}"/>
    <cellStyle name="Cálculo 2 3 5 6 2 3" xfId="12822" xr:uid="{00000000-0005-0000-0000-0000F30B0000}"/>
    <cellStyle name="Cálculo 2 3 5 6 3" xfId="8984" xr:uid="{00000000-0005-0000-0000-0000F40B0000}"/>
    <cellStyle name="Cálculo 2 3 5 7" xfId="2814" xr:uid="{00000000-0005-0000-0000-0000F50B0000}"/>
    <cellStyle name="Cálculo 2 3 5 7 2" xfId="13037" xr:uid="{00000000-0005-0000-0000-0000F60B0000}"/>
    <cellStyle name="Cálculo 2 3 5 7 2 2" xfId="17328" xr:uid="{00000000-0005-0000-0000-0000F70B0000}"/>
    <cellStyle name="Cálculo 2 3 5 7 2 3" xfId="12823" xr:uid="{00000000-0005-0000-0000-0000F80B0000}"/>
    <cellStyle name="Cálculo 2 3 5 7 3" xfId="8985" xr:uid="{00000000-0005-0000-0000-0000F90B0000}"/>
    <cellStyle name="Cálculo 2 3 5 8" xfId="13031" xr:uid="{00000000-0005-0000-0000-0000FA0B0000}"/>
    <cellStyle name="Cálculo 2 3 5 8 2" xfId="17322" xr:uid="{00000000-0005-0000-0000-0000FB0B0000}"/>
    <cellStyle name="Cálculo 2 3 5 8 3" xfId="12817" xr:uid="{00000000-0005-0000-0000-0000FC0B0000}"/>
    <cellStyle name="Cálculo 2 3 5 9" xfId="8979" xr:uid="{00000000-0005-0000-0000-0000FD0B0000}"/>
    <cellStyle name="Cálculo 2 3 6" xfId="13006" xr:uid="{00000000-0005-0000-0000-0000FE0B0000}"/>
    <cellStyle name="Cálculo 2 3 6 2" xfId="17297" xr:uid="{00000000-0005-0000-0000-0000FF0B0000}"/>
    <cellStyle name="Cálculo 2 3 6 3" xfId="12792" xr:uid="{00000000-0005-0000-0000-0000000C0000}"/>
    <cellStyle name="Cálculo 2 3 7" xfId="12942" xr:uid="{00000000-0005-0000-0000-0000010C0000}"/>
    <cellStyle name="Cálculo 2 4" xfId="2815" xr:uid="{00000000-0005-0000-0000-0000020C0000}"/>
    <cellStyle name="Cálculo 2 4 2" xfId="2816" xr:uid="{00000000-0005-0000-0000-0000030C0000}"/>
    <cellStyle name="Cálculo 2 4 2 2" xfId="2817" xr:uid="{00000000-0005-0000-0000-0000040C0000}"/>
    <cellStyle name="Cálculo 2 4 2 2 2" xfId="2818" xr:uid="{00000000-0005-0000-0000-0000050C0000}"/>
    <cellStyle name="Cálculo 2 4 2 2 2 2" xfId="13041" xr:uid="{00000000-0005-0000-0000-0000060C0000}"/>
    <cellStyle name="Cálculo 2 4 2 2 2 2 2" xfId="17332" xr:uid="{00000000-0005-0000-0000-0000070C0000}"/>
    <cellStyle name="Cálculo 2 4 2 2 2 2 3" xfId="12827" xr:uid="{00000000-0005-0000-0000-0000080C0000}"/>
    <cellStyle name="Cálculo 2 4 2 2 2 3" xfId="8989" xr:uid="{00000000-0005-0000-0000-0000090C0000}"/>
    <cellStyle name="Cálculo 2 4 2 2 3" xfId="2819" xr:uid="{00000000-0005-0000-0000-00000A0C0000}"/>
    <cellStyle name="Cálculo 2 4 2 2 3 2" xfId="13042" xr:uid="{00000000-0005-0000-0000-00000B0C0000}"/>
    <cellStyle name="Cálculo 2 4 2 2 3 2 2" xfId="17333" xr:uid="{00000000-0005-0000-0000-00000C0C0000}"/>
    <cellStyle name="Cálculo 2 4 2 2 3 2 3" xfId="12828" xr:uid="{00000000-0005-0000-0000-00000D0C0000}"/>
    <cellStyle name="Cálculo 2 4 2 2 3 3" xfId="8990" xr:uid="{00000000-0005-0000-0000-00000E0C0000}"/>
    <cellStyle name="Cálculo 2 4 2 2 4" xfId="2820" xr:uid="{00000000-0005-0000-0000-00000F0C0000}"/>
    <cellStyle name="Cálculo 2 4 2 2 4 2" xfId="13043" xr:uid="{00000000-0005-0000-0000-0000100C0000}"/>
    <cellStyle name="Cálculo 2 4 2 2 4 2 2" xfId="17334" xr:uid="{00000000-0005-0000-0000-0000110C0000}"/>
    <cellStyle name="Cálculo 2 4 2 2 4 2 3" xfId="12829" xr:uid="{00000000-0005-0000-0000-0000120C0000}"/>
    <cellStyle name="Cálculo 2 4 2 2 4 3" xfId="8991" xr:uid="{00000000-0005-0000-0000-0000130C0000}"/>
    <cellStyle name="Cálculo 2 4 2 2 5" xfId="2821" xr:uid="{00000000-0005-0000-0000-0000140C0000}"/>
    <cellStyle name="Cálculo 2 4 2 2 5 2" xfId="13044" xr:uid="{00000000-0005-0000-0000-0000150C0000}"/>
    <cellStyle name="Cálculo 2 4 2 2 5 2 2" xfId="17335" xr:uid="{00000000-0005-0000-0000-0000160C0000}"/>
    <cellStyle name="Cálculo 2 4 2 2 5 2 3" xfId="12830" xr:uid="{00000000-0005-0000-0000-0000170C0000}"/>
    <cellStyle name="Cálculo 2 4 2 2 5 3" xfId="8992" xr:uid="{00000000-0005-0000-0000-0000180C0000}"/>
    <cellStyle name="Cálculo 2 4 2 2 6" xfId="2822" xr:uid="{00000000-0005-0000-0000-0000190C0000}"/>
    <cellStyle name="Cálculo 2 4 2 2 6 2" xfId="13045" xr:uid="{00000000-0005-0000-0000-00001A0C0000}"/>
    <cellStyle name="Cálculo 2 4 2 2 6 2 2" xfId="17336" xr:uid="{00000000-0005-0000-0000-00001B0C0000}"/>
    <cellStyle name="Cálculo 2 4 2 2 6 2 3" xfId="12831" xr:uid="{00000000-0005-0000-0000-00001C0C0000}"/>
    <cellStyle name="Cálculo 2 4 2 2 6 3" xfId="8993" xr:uid="{00000000-0005-0000-0000-00001D0C0000}"/>
    <cellStyle name="Cálculo 2 4 2 2 7" xfId="2823" xr:uid="{00000000-0005-0000-0000-00001E0C0000}"/>
    <cellStyle name="Cálculo 2 4 2 2 7 2" xfId="13046" xr:uid="{00000000-0005-0000-0000-00001F0C0000}"/>
    <cellStyle name="Cálculo 2 4 2 2 7 2 2" xfId="17337" xr:uid="{00000000-0005-0000-0000-0000200C0000}"/>
    <cellStyle name="Cálculo 2 4 2 2 7 2 3" xfId="12832" xr:uid="{00000000-0005-0000-0000-0000210C0000}"/>
    <cellStyle name="Cálculo 2 4 2 2 7 3" xfId="8994" xr:uid="{00000000-0005-0000-0000-0000220C0000}"/>
    <cellStyle name="Cálculo 2 4 2 2 8" xfId="13040" xr:uid="{00000000-0005-0000-0000-0000230C0000}"/>
    <cellStyle name="Cálculo 2 4 2 2 8 2" xfId="17331" xr:uid="{00000000-0005-0000-0000-0000240C0000}"/>
    <cellStyle name="Cálculo 2 4 2 2 8 3" xfId="12826" xr:uid="{00000000-0005-0000-0000-0000250C0000}"/>
    <cellStyle name="Cálculo 2 4 2 2 9" xfId="8988" xr:uid="{00000000-0005-0000-0000-0000260C0000}"/>
    <cellStyle name="Cálculo 2 4 2 3" xfId="13039" xr:uid="{00000000-0005-0000-0000-0000270C0000}"/>
    <cellStyle name="Cálculo 2 4 2 3 2" xfId="17330" xr:uid="{00000000-0005-0000-0000-0000280C0000}"/>
    <cellStyle name="Cálculo 2 4 2 3 3" xfId="12825" xr:uid="{00000000-0005-0000-0000-0000290C0000}"/>
    <cellStyle name="Cálculo 2 4 2 4" xfId="8987" xr:uid="{00000000-0005-0000-0000-00002A0C0000}"/>
    <cellStyle name="Cálculo 2 4 3" xfId="2824" xr:uid="{00000000-0005-0000-0000-00002B0C0000}"/>
    <cellStyle name="Cálculo 2 4 3 2" xfId="2825" xr:uid="{00000000-0005-0000-0000-00002C0C0000}"/>
    <cellStyle name="Cálculo 2 4 3 2 2" xfId="2826" xr:uid="{00000000-0005-0000-0000-00002D0C0000}"/>
    <cellStyle name="Cálculo 2 4 3 2 2 2" xfId="13049" xr:uid="{00000000-0005-0000-0000-00002E0C0000}"/>
    <cellStyle name="Cálculo 2 4 3 2 2 2 2" xfId="17340" xr:uid="{00000000-0005-0000-0000-00002F0C0000}"/>
    <cellStyle name="Cálculo 2 4 3 2 2 2 3" xfId="12835" xr:uid="{00000000-0005-0000-0000-0000300C0000}"/>
    <cellStyle name="Cálculo 2 4 3 2 2 3" xfId="8997" xr:uid="{00000000-0005-0000-0000-0000310C0000}"/>
    <cellStyle name="Cálculo 2 4 3 2 3" xfId="2827" xr:uid="{00000000-0005-0000-0000-0000320C0000}"/>
    <cellStyle name="Cálculo 2 4 3 2 3 2" xfId="13050" xr:uid="{00000000-0005-0000-0000-0000330C0000}"/>
    <cellStyle name="Cálculo 2 4 3 2 3 2 2" xfId="17341" xr:uid="{00000000-0005-0000-0000-0000340C0000}"/>
    <cellStyle name="Cálculo 2 4 3 2 3 2 3" xfId="12836" xr:uid="{00000000-0005-0000-0000-0000350C0000}"/>
    <cellStyle name="Cálculo 2 4 3 2 3 3" xfId="8998" xr:uid="{00000000-0005-0000-0000-0000360C0000}"/>
    <cellStyle name="Cálculo 2 4 3 2 4" xfId="2828" xr:uid="{00000000-0005-0000-0000-0000370C0000}"/>
    <cellStyle name="Cálculo 2 4 3 2 4 2" xfId="13051" xr:uid="{00000000-0005-0000-0000-0000380C0000}"/>
    <cellStyle name="Cálculo 2 4 3 2 4 2 2" xfId="17342" xr:uid="{00000000-0005-0000-0000-0000390C0000}"/>
    <cellStyle name="Cálculo 2 4 3 2 4 2 3" xfId="12837" xr:uid="{00000000-0005-0000-0000-00003A0C0000}"/>
    <cellStyle name="Cálculo 2 4 3 2 4 3" xfId="8999" xr:uid="{00000000-0005-0000-0000-00003B0C0000}"/>
    <cellStyle name="Cálculo 2 4 3 2 5" xfId="2829" xr:uid="{00000000-0005-0000-0000-00003C0C0000}"/>
    <cellStyle name="Cálculo 2 4 3 2 5 2" xfId="13052" xr:uid="{00000000-0005-0000-0000-00003D0C0000}"/>
    <cellStyle name="Cálculo 2 4 3 2 5 2 2" xfId="17343" xr:uid="{00000000-0005-0000-0000-00003E0C0000}"/>
    <cellStyle name="Cálculo 2 4 3 2 5 2 3" xfId="12838" xr:uid="{00000000-0005-0000-0000-00003F0C0000}"/>
    <cellStyle name="Cálculo 2 4 3 2 5 3" xfId="9000" xr:uid="{00000000-0005-0000-0000-0000400C0000}"/>
    <cellStyle name="Cálculo 2 4 3 2 6" xfId="2830" xr:uid="{00000000-0005-0000-0000-0000410C0000}"/>
    <cellStyle name="Cálculo 2 4 3 2 6 2" xfId="13053" xr:uid="{00000000-0005-0000-0000-0000420C0000}"/>
    <cellStyle name="Cálculo 2 4 3 2 6 2 2" xfId="17344" xr:uid="{00000000-0005-0000-0000-0000430C0000}"/>
    <cellStyle name="Cálculo 2 4 3 2 6 2 3" xfId="12839" xr:uid="{00000000-0005-0000-0000-0000440C0000}"/>
    <cellStyle name="Cálculo 2 4 3 2 6 3" xfId="9001" xr:uid="{00000000-0005-0000-0000-0000450C0000}"/>
    <cellStyle name="Cálculo 2 4 3 2 7" xfId="2831" xr:uid="{00000000-0005-0000-0000-0000460C0000}"/>
    <cellStyle name="Cálculo 2 4 3 2 7 2" xfId="13054" xr:uid="{00000000-0005-0000-0000-0000470C0000}"/>
    <cellStyle name="Cálculo 2 4 3 2 7 2 2" xfId="17345" xr:uid="{00000000-0005-0000-0000-0000480C0000}"/>
    <cellStyle name="Cálculo 2 4 3 2 7 2 3" xfId="12840" xr:uid="{00000000-0005-0000-0000-0000490C0000}"/>
    <cellStyle name="Cálculo 2 4 3 2 7 3" xfId="9002" xr:uid="{00000000-0005-0000-0000-00004A0C0000}"/>
    <cellStyle name="Cálculo 2 4 3 2 8" xfId="13048" xr:uid="{00000000-0005-0000-0000-00004B0C0000}"/>
    <cellStyle name="Cálculo 2 4 3 2 8 2" xfId="17339" xr:uid="{00000000-0005-0000-0000-00004C0C0000}"/>
    <cellStyle name="Cálculo 2 4 3 2 8 3" xfId="12834" xr:uid="{00000000-0005-0000-0000-00004D0C0000}"/>
    <cellStyle name="Cálculo 2 4 3 2 9" xfId="8996" xr:uid="{00000000-0005-0000-0000-00004E0C0000}"/>
    <cellStyle name="Cálculo 2 4 3 3" xfId="13047" xr:uid="{00000000-0005-0000-0000-00004F0C0000}"/>
    <cellStyle name="Cálculo 2 4 3 3 2" xfId="17338" xr:uid="{00000000-0005-0000-0000-0000500C0000}"/>
    <cellStyle name="Cálculo 2 4 3 3 3" xfId="12833" xr:uid="{00000000-0005-0000-0000-0000510C0000}"/>
    <cellStyle name="Cálculo 2 4 3 4" xfId="8995" xr:uid="{00000000-0005-0000-0000-0000520C0000}"/>
    <cellStyle name="Cálculo 2 4 4" xfId="2832" xr:uid="{00000000-0005-0000-0000-0000530C0000}"/>
    <cellStyle name="Cálculo 2 4 4 2" xfId="2833" xr:uid="{00000000-0005-0000-0000-0000540C0000}"/>
    <cellStyle name="Cálculo 2 4 4 2 2" xfId="2834" xr:uid="{00000000-0005-0000-0000-0000550C0000}"/>
    <cellStyle name="Cálculo 2 4 4 2 2 2" xfId="13057" xr:uid="{00000000-0005-0000-0000-0000560C0000}"/>
    <cellStyle name="Cálculo 2 4 4 2 2 2 2" xfId="17348" xr:uid="{00000000-0005-0000-0000-0000570C0000}"/>
    <cellStyle name="Cálculo 2 4 4 2 2 2 3" xfId="12843" xr:uid="{00000000-0005-0000-0000-0000580C0000}"/>
    <cellStyle name="Cálculo 2 4 4 2 2 3" xfId="9005" xr:uid="{00000000-0005-0000-0000-0000590C0000}"/>
    <cellStyle name="Cálculo 2 4 4 2 3" xfId="2835" xr:uid="{00000000-0005-0000-0000-00005A0C0000}"/>
    <cellStyle name="Cálculo 2 4 4 2 3 2" xfId="13058" xr:uid="{00000000-0005-0000-0000-00005B0C0000}"/>
    <cellStyle name="Cálculo 2 4 4 2 3 2 2" xfId="17349" xr:uid="{00000000-0005-0000-0000-00005C0C0000}"/>
    <cellStyle name="Cálculo 2 4 4 2 3 2 3" xfId="12844" xr:uid="{00000000-0005-0000-0000-00005D0C0000}"/>
    <cellStyle name="Cálculo 2 4 4 2 3 3" xfId="9006" xr:uid="{00000000-0005-0000-0000-00005E0C0000}"/>
    <cellStyle name="Cálculo 2 4 4 2 4" xfId="2836" xr:uid="{00000000-0005-0000-0000-00005F0C0000}"/>
    <cellStyle name="Cálculo 2 4 4 2 4 2" xfId="13059" xr:uid="{00000000-0005-0000-0000-0000600C0000}"/>
    <cellStyle name="Cálculo 2 4 4 2 4 2 2" xfId="17350" xr:uid="{00000000-0005-0000-0000-0000610C0000}"/>
    <cellStyle name="Cálculo 2 4 4 2 4 2 3" xfId="12845" xr:uid="{00000000-0005-0000-0000-0000620C0000}"/>
    <cellStyle name="Cálculo 2 4 4 2 4 3" xfId="9007" xr:uid="{00000000-0005-0000-0000-0000630C0000}"/>
    <cellStyle name="Cálculo 2 4 4 2 5" xfId="2837" xr:uid="{00000000-0005-0000-0000-0000640C0000}"/>
    <cellStyle name="Cálculo 2 4 4 2 5 2" xfId="13060" xr:uid="{00000000-0005-0000-0000-0000650C0000}"/>
    <cellStyle name="Cálculo 2 4 4 2 5 2 2" xfId="17351" xr:uid="{00000000-0005-0000-0000-0000660C0000}"/>
    <cellStyle name="Cálculo 2 4 4 2 5 2 3" xfId="12846" xr:uid="{00000000-0005-0000-0000-0000670C0000}"/>
    <cellStyle name="Cálculo 2 4 4 2 5 3" xfId="9008" xr:uid="{00000000-0005-0000-0000-0000680C0000}"/>
    <cellStyle name="Cálculo 2 4 4 2 6" xfId="2838" xr:uid="{00000000-0005-0000-0000-0000690C0000}"/>
    <cellStyle name="Cálculo 2 4 4 2 6 2" xfId="13061" xr:uid="{00000000-0005-0000-0000-00006A0C0000}"/>
    <cellStyle name="Cálculo 2 4 4 2 6 2 2" xfId="17352" xr:uid="{00000000-0005-0000-0000-00006B0C0000}"/>
    <cellStyle name="Cálculo 2 4 4 2 6 2 3" xfId="12847" xr:uid="{00000000-0005-0000-0000-00006C0C0000}"/>
    <cellStyle name="Cálculo 2 4 4 2 6 3" xfId="9009" xr:uid="{00000000-0005-0000-0000-00006D0C0000}"/>
    <cellStyle name="Cálculo 2 4 4 2 7" xfId="2839" xr:uid="{00000000-0005-0000-0000-00006E0C0000}"/>
    <cellStyle name="Cálculo 2 4 4 2 7 2" xfId="13062" xr:uid="{00000000-0005-0000-0000-00006F0C0000}"/>
    <cellStyle name="Cálculo 2 4 4 2 7 2 2" xfId="17353" xr:uid="{00000000-0005-0000-0000-0000700C0000}"/>
    <cellStyle name="Cálculo 2 4 4 2 7 2 3" xfId="12848" xr:uid="{00000000-0005-0000-0000-0000710C0000}"/>
    <cellStyle name="Cálculo 2 4 4 2 7 3" xfId="9010" xr:uid="{00000000-0005-0000-0000-0000720C0000}"/>
    <cellStyle name="Cálculo 2 4 4 2 8" xfId="13056" xr:uid="{00000000-0005-0000-0000-0000730C0000}"/>
    <cellStyle name="Cálculo 2 4 4 2 8 2" xfId="17347" xr:uid="{00000000-0005-0000-0000-0000740C0000}"/>
    <cellStyle name="Cálculo 2 4 4 2 8 3" xfId="12842" xr:uid="{00000000-0005-0000-0000-0000750C0000}"/>
    <cellStyle name="Cálculo 2 4 4 2 9" xfId="9004" xr:uid="{00000000-0005-0000-0000-0000760C0000}"/>
    <cellStyle name="Cálculo 2 4 4 3" xfId="13055" xr:uid="{00000000-0005-0000-0000-0000770C0000}"/>
    <cellStyle name="Cálculo 2 4 4 3 2" xfId="17346" xr:uid="{00000000-0005-0000-0000-0000780C0000}"/>
    <cellStyle name="Cálculo 2 4 4 3 3" xfId="12841" xr:uid="{00000000-0005-0000-0000-0000790C0000}"/>
    <cellStyle name="Cálculo 2 4 4 4" xfId="9003" xr:uid="{00000000-0005-0000-0000-00007A0C0000}"/>
    <cellStyle name="Cálculo 2 4 5" xfId="2840" xr:uid="{00000000-0005-0000-0000-00007B0C0000}"/>
    <cellStyle name="Cálculo 2 4 5 2" xfId="2841" xr:uid="{00000000-0005-0000-0000-00007C0C0000}"/>
    <cellStyle name="Cálculo 2 4 5 2 2" xfId="13064" xr:uid="{00000000-0005-0000-0000-00007D0C0000}"/>
    <cellStyle name="Cálculo 2 4 5 2 2 2" xfId="17355" xr:uid="{00000000-0005-0000-0000-00007E0C0000}"/>
    <cellStyle name="Cálculo 2 4 5 2 2 3" xfId="12850" xr:uid="{00000000-0005-0000-0000-00007F0C0000}"/>
    <cellStyle name="Cálculo 2 4 5 2 3" xfId="9012" xr:uid="{00000000-0005-0000-0000-0000800C0000}"/>
    <cellStyle name="Cálculo 2 4 5 3" xfId="2842" xr:uid="{00000000-0005-0000-0000-0000810C0000}"/>
    <cellStyle name="Cálculo 2 4 5 3 2" xfId="13065" xr:uid="{00000000-0005-0000-0000-0000820C0000}"/>
    <cellStyle name="Cálculo 2 4 5 3 2 2" xfId="17356" xr:uid="{00000000-0005-0000-0000-0000830C0000}"/>
    <cellStyle name="Cálculo 2 4 5 3 2 3" xfId="12851" xr:uid="{00000000-0005-0000-0000-0000840C0000}"/>
    <cellStyle name="Cálculo 2 4 5 3 3" xfId="9013" xr:uid="{00000000-0005-0000-0000-0000850C0000}"/>
    <cellStyle name="Cálculo 2 4 5 4" xfId="2843" xr:uid="{00000000-0005-0000-0000-0000860C0000}"/>
    <cellStyle name="Cálculo 2 4 5 4 2" xfId="13066" xr:uid="{00000000-0005-0000-0000-0000870C0000}"/>
    <cellStyle name="Cálculo 2 4 5 4 2 2" xfId="17357" xr:uid="{00000000-0005-0000-0000-0000880C0000}"/>
    <cellStyle name="Cálculo 2 4 5 4 2 3" xfId="12852" xr:uid="{00000000-0005-0000-0000-0000890C0000}"/>
    <cellStyle name="Cálculo 2 4 5 4 3" xfId="9014" xr:uid="{00000000-0005-0000-0000-00008A0C0000}"/>
    <cellStyle name="Cálculo 2 4 5 5" xfId="2844" xr:uid="{00000000-0005-0000-0000-00008B0C0000}"/>
    <cellStyle name="Cálculo 2 4 5 5 2" xfId="13067" xr:uid="{00000000-0005-0000-0000-00008C0C0000}"/>
    <cellStyle name="Cálculo 2 4 5 5 2 2" xfId="17358" xr:uid="{00000000-0005-0000-0000-00008D0C0000}"/>
    <cellStyle name="Cálculo 2 4 5 5 2 3" xfId="12853" xr:uid="{00000000-0005-0000-0000-00008E0C0000}"/>
    <cellStyle name="Cálculo 2 4 5 5 3" xfId="9015" xr:uid="{00000000-0005-0000-0000-00008F0C0000}"/>
    <cellStyle name="Cálculo 2 4 5 6" xfId="2845" xr:uid="{00000000-0005-0000-0000-0000900C0000}"/>
    <cellStyle name="Cálculo 2 4 5 6 2" xfId="13068" xr:uid="{00000000-0005-0000-0000-0000910C0000}"/>
    <cellStyle name="Cálculo 2 4 5 6 2 2" xfId="17359" xr:uid="{00000000-0005-0000-0000-0000920C0000}"/>
    <cellStyle name="Cálculo 2 4 5 6 2 3" xfId="12854" xr:uid="{00000000-0005-0000-0000-0000930C0000}"/>
    <cellStyle name="Cálculo 2 4 5 6 3" xfId="9016" xr:uid="{00000000-0005-0000-0000-0000940C0000}"/>
    <cellStyle name="Cálculo 2 4 5 7" xfId="2846" xr:uid="{00000000-0005-0000-0000-0000950C0000}"/>
    <cellStyle name="Cálculo 2 4 5 7 2" xfId="13069" xr:uid="{00000000-0005-0000-0000-0000960C0000}"/>
    <cellStyle name="Cálculo 2 4 5 7 2 2" xfId="17360" xr:uid="{00000000-0005-0000-0000-0000970C0000}"/>
    <cellStyle name="Cálculo 2 4 5 7 2 3" xfId="12855" xr:uid="{00000000-0005-0000-0000-0000980C0000}"/>
    <cellStyle name="Cálculo 2 4 5 7 3" xfId="9017" xr:uid="{00000000-0005-0000-0000-0000990C0000}"/>
    <cellStyle name="Cálculo 2 4 5 8" xfId="13063" xr:uid="{00000000-0005-0000-0000-00009A0C0000}"/>
    <cellStyle name="Cálculo 2 4 5 8 2" xfId="17354" xr:uid="{00000000-0005-0000-0000-00009B0C0000}"/>
    <cellStyle name="Cálculo 2 4 5 8 3" xfId="12849" xr:uid="{00000000-0005-0000-0000-00009C0C0000}"/>
    <cellStyle name="Cálculo 2 4 5 9" xfId="9011" xr:uid="{00000000-0005-0000-0000-00009D0C0000}"/>
    <cellStyle name="Cálculo 2 4 6" xfId="13038" xr:uid="{00000000-0005-0000-0000-00009E0C0000}"/>
    <cellStyle name="Cálculo 2 4 6 2" xfId="17329" xr:uid="{00000000-0005-0000-0000-00009F0C0000}"/>
    <cellStyle name="Cálculo 2 4 6 3" xfId="12824" xr:uid="{00000000-0005-0000-0000-0000A00C0000}"/>
    <cellStyle name="Cálculo 2 4 7" xfId="8986" xr:uid="{00000000-0005-0000-0000-0000A10C0000}"/>
    <cellStyle name="Cálculo 2 5" xfId="2847" xr:uid="{00000000-0005-0000-0000-0000A20C0000}"/>
    <cellStyle name="Cálculo 2 5 2" xfId="2848" xr:uid="{00000000-0005-0000-0000-0000A30C0000}"/>
    <cellStyle name="Cálculo 2 5 2 2" xfId="2849" xr:uid="{00000000-0005-0000-0000-0000A40C0000}"/>
    <cellStyle name="Cálculo 2 5 2 2 2" xfId="2850" xr:uid="{00000000-0005-0000-0000-0000A50C0000}"/>
    <cellStyle name="Cálculo 2 5 2 2 2 2" xfId="13073" xr:uid="{00000000-0005-0000-0000-0000A60C0000}"/>
    <cellStyle name="Cálculo 2 5 2 2 2 2 2" xfId="17364" xr:uid="{00000000-0005-0000-0000-0000A70C0000}"/>
    <cellStyle name="Cálculo 2 5 2 2 2 2 3" xfId="12859" xr:uid="{00000000-0005-0000-0000-0000A80C0000}"/>
    <cellStyle name="Cálculo 2 5 2 2 2 3" xfId="9021" xr:uid="{00000000-0005-0000-0000-0000A90C0000}"/>
    <cellStyle name="Cálculo 2 5 2 2 3" xfId="2851" xr:uid="{00000000-0005-0000-0000-0000AA0C0000}"/>
    <cellStyle name="Cálculo 2 5 2 2 3 2" xfId="13074" xr:uid="{00000000-0005-0000-0000-0000AB0C0000}"/>
    <cellStyle name="Cálculo 2 5 2 2 3 2 2" xfId="17365" xr:uid="{00000000-0005-0000-0000-0000AC0C0000}"/>
    <cellStyle name="Cálculo 2 5 2 2 3 2 3" xfId="12860" xr:uid="{00000000-0005-0000-0000-0000AD0C0000}"/>
    <cellStyle name="Cálculo 2 5 2 2 3 3" xfId="9022" xr:uid="{00000000-0005-0000-0000-0000AE0C0000}"/>
    <cellStyle name="Cálculo 2 5 2 2 4" xfId="2852" xr:uid="{00000000-0005-0000-0000-0000AF0C0000}"/>
    <cellStyle name="Cálculo 2 5 2 2 4 2" xfId="13075" xr:uid="{00000000-0005-0000-0000-0000B00C0000}"/>
    <cellStyle name="Cálculo 2 5 2 2 4 2 2" xfId="17366" xr:uid="{00000000-0005-0000-0000-0000B10C0000}"/>
    <cellStyle name="Cálculo 2 5 2 2 4 2 3" xfId="12861" xr:uid="{00000000-0005-0000-0000-0000B20C0000}"/>
    <cellStyle name="Cálculo 2 5 2 2 4 3" xfId="9023" xr:uid="{00000000-0005-0000-0000-0000B30C0000}"/>
    <cellStyle name="Cálculo 2 5 2 2 5" xfId="2853" xr:uid="{00000000-0005-0000-0000-0000B40C0000}"/>
    <cellStyle name="Cálculo 2 5 2 2 5 2" xfId="13076" xr:uid="{00000000-0005-0000-0000-0000B50C0000}"/>
    <cellStyle name="Cálculo 2 5 2 2 5 2 2" xfId="17367" xr:uid="{00000000-0005-0000-0000-0000B60C0000}"/>
    <cellStyle name="Cálculo 2 5 2 2 5 2 3" xfId="12862" xr:uid="{00000000-0005-0000-0000-0000B70C0000}"/>
    <cellStyle name="Cálculo 2 5 2 2 5 3" xfId="9024" xr:uid="{00000000-0005-0000-0000-0000B80C0000}"/>
    <cellStyle name="Cálculo 2 5 2 2 6" xfId="2854" xr:uid="{00000000-0005-0000-0000-0000B90C0000}"/>
    <cellStyle name="Cálculo 2 5 2 2 6 2" xfId="13077" xr:uid="{00000000-0005-0000-0000-0000BA0C0000}"/>
    <cellStyle name="Cálculo 2 5 2 2 6 2 2" xfId="17368" xr:uid="{00000000-0005-0000-0000-0000BB0C0000}"/>
    <cellStyle name="Cálculo 2 5 2 2 6 2 3" xfId="12863" xr:uid="{00000000-0005-0000-0000-0000BC0C0000}"/>
    <cellStyle name="Cálculo 2 5 2 2 6 3" xfId="9025" xr:uid="{00000000-0005-0000-0000-0000BD0C0000}"/>
    <cellStyle name="Cálculo 2 5 2 2 7" xfId="2855" xr:uid="{00000000-0005-0000-0000-0000BE0C0000}"/>
    <cellStyle name="Cálculo 2 5 2 2 7 2" xfId="13078" xr:uid="{00000000-0005-0000-0000-0000BF0C0000}"/>
    <cellStyle name="Cálculo 2 5 2 2 7 2 2" xfId="17369" xr:uid="{00000000-0005-0000-0000-0000C00C0000}"/>
    <cellStyle name="Cálculo 2 5 2 2 7 2 3" xfId="12864" xr:uid="{00000000-0005-0000-0000-0000C10C0000}"/>
    <cellStyle name="Cálculo 2 5 2 2 7 3" xfId="9026" xr:uid="{00000000-0005-0000-0000-0000C20C0000}"/>
    <cellStyle name="Cálculo 2 5 2 2 8" xfId="13072" xr:uid="{00000000-0005-0000-0000-0000C30C0000}"/>
    <cellStyle name="Cálculo 2 5 2 2 8 2" xfId="17363" xr:uid="{00000000-0005-0000-0000-0000C40C0000}"/>
    <cellStyle name="Cálculo 2 5 2 2 8 3" xfId="12858" xr:uid="{00000000-0005-0000-0000-0000C50C0000}"/>
    <cellStyle name="Cálculo 2 5 2 2 9" xfId="9020" xr:uid="{00000000-0005-0000-0000-0000C60C0000}"/>
    <cellStyle name="Cálculo 2 5 2 3" xfId="13071" xr:uid="{00000000-0005-0000-0000-0000C70C0000}"/>
    <cellStyle name="Cálculo 2 5 2 3 2" xfId="17362" xr:uid="{00000000-0005-0000-0000-0000C80C0000}"/>
    <cellStyle name="Cálculo 2 5 2 3 3" xfId="12857" xr:uid="{00000000-0005-0000-0000-0000C90C0000}"/>
    <cellStyle name="Cálculo 2 5 2 4" xfId="9019" xr:uid="{00000000-0005-0000-0000-0000CA0C0000}"/>
    <cellStyle name="Cálculo 2 5 3" xfId="2856" xr:uid="{00000000-0005-0000-0000-0000CB0C0000}"/>
    <cellStyle name="Cálculo 2 5 3 2" xfId="2857" xr:uid="{00000000-0005-0000-0000-0000CC0C0000}"/>
    <cellStyle name="Cálculo 2 5 3 2 2" xfId="2858" xr:uid="{00000000-0005-0000-0000-0000CD0C0000}"/>
    <cellStyle name="Cálculo 2 5 3 2 2 2" xfId="13081" xr:uid="{00000000-0005-0000-0000-0000CE0C0000}"/>
    <cellStyle name="Cálculo 2 5 3 2 2 2 2" xfId="17372" xr:uid="{00000000-0005-0000-0000-0000CF0C0000}"/>
    <cellStyle name="Cálculo 2 5 3 2 2 2 3" xfId="12867" xr:uid="{00000000-0005-0000-0000-0000D00C0000}"/>
    <cellStyle name="Cálculo 2 5 3 2 2 3" xfId="9029" xr:uid="{00000000-0005-0000-0000-0000D10C0000}"/>
    <cellStyle name="Cálculo 2 5 3 2 3" xfId="2859" xr:uid="{00000000-0005-0000-0000-0000D20C0000}"/>
    <cellStyle name="Cálculo 2 5 3 2 3 2" xfId="13082" xr:uid="{00000000-0005-0000-0000-0000D30C0000}"/>
    <cellStyle name="Cálculo 2 5 3 2 3 2 2" xfId="17373" xr:uid="{00000000-0005-0000-0000-0000D40C0000}"/>
    <cellStyle name="Cálculo 2 5 3 2 3 2 3" xfId="12868" xr:uid="{00000000-0005-0000-0000-0000D50C0000}"/>
    <cellStyle name="Cálculo 2 5 3 2 3 3" xfId="9030" xr:uid="{00000000-0005-0000-0000-0000D60C0000}"/>
    <cellStyle name="Cálculo 2 5 3 2 4" xfId="2860" xr:uid="{00000000-0005-0000-0000-0000D70C0000}"/>
    <cellStyle name="Cálculo 2 5 3 2 4 2" xfId="13083" xr:uid="{00000000-0005-0000-0000-0000D80C0000}"/>
    <cellStyle name="Cálculo 2 5 3 2 4 2 2" xfId="17374" xr:uid="{00000000-0005-0000-0000-0000D90C0000}"/>
    <cellStyle name="Cálculo 2 5 3 2 4 2 3" xfId="12869" xr:uid="{00000000-0005-0000-0000-0000DA0C0000}"/>
    <cellStyle name="Cálculo 2 5 3 2 4 3" xfId="9031" xr:uid="{00000000-0005-0000-0000-0000DB0C0000}"/>
    <cellStyle name="Cálculo 2 5 3 2 5" xfId="2861" xr:uid="{00000000-0005-0000-0000-0000DC0C0000}"/>
    <cellStyle name="Cálculo 2 5 3 2 5 2" xfId="13084" xr:uid="{00000000-0005-0000-0000-0000DD0C0000}"/>
    <cellStyle name="Cálculo 2 5 3 2 5 2 2" xfId="17375" xr:uid="{00000000-0005-0000-0000-0000DE0C0000}"/>
    <cellStyle name="Cálculo 2 5 3 2 5 2 3" xfId="12870" xr:uid="{00000000-0005-0000-0000-0000DF0C0000}"/>
    <cellStyle name="Cálculo 2 5 3 2 5 3" xfId="9032" xr:uid="{00000000-0005-0000-0000-0000E00C0000}"/>
    <cellStyle name="Cálculo 2 5 3 2 6" xfId="2862" xr:uid="{00000000-0005-0000-0000-0000E10C0000}"/>
    <cellStyle name="Cálculo 2 5 3 2 6 2" xfId="13085" xr:uid="{00000000-0005-0000-0000-0000E20C0000}"/>
    <cellStyle name="Cálculo 2 5 3 2 6 2 2" xfId="17376" xr:uid="{00000000-0005-0000-0000-0000E30C0000}"/>
    <cellStyle name="Cálculo 2 5 3 2 6 2 3" xfId="12871" xr:uid="{00000000-0005-0000-0000-0000E40C0000}"/>
    <cellStyle name="Cálculo 2 5 3 2 6 3" xfId="9033" xr:uid="{00000000-0005-0000-0000-0000E50C0000}"/>
    <cellStyle name="Cálculo 2 5 3 2 7" xfId="2863" xr:uid="{00000000-0005-0000-0000-0000E60C0000}"/>
    <cellStyle name="Cálculo 2 5 3 2 7 2" xfId="13086" xr:uid="{00000000-0005-0000-0000-0000E70C0000}"/>
    <cellStyle name="Cálculo 2 5 3 2 7 2 2" xfId="17377" xr:uid="{00000000-0005-0000-0000-0000E80C0000}"/>
    <cellStyle name="Cálculo 2 5 3 2 7 2 3" xfId="12872" xr:uid="{00000000-0005-0000-0000-0000E90C0000}"/>
    <cellStyle name="Cálculo 2 5 3 2 7 3" xfId="9034" xr:uid="{00000000-0005-0000-0000-0000EA0C0000}"/>
    <cellStyle name="Cálculo 2 5 3 2 8" xfId="13080" xr:uid="{00000000-0005-0000-0000-0000EB0C0000}"/>
    <cellStyle name="Cálculo 2 5 3 2 8 2" xfId="17371" xr:uid="{00000000-0005-0000-0000-0000EC0C0000}"/>
    <cellStyle name="Cálculo 2 5 3 2 8 3" xfId="12866" xr:uid="{00000000-0005-0000-0000-0000ED0C0000}"/>
    <cellStyle name="Cálculo 2 5 3 2 9" xfId="9028" xr:uid="{00000000-0005-0000-0000-0000EE0C0000}"/>
    <cellStyle name="Cálculo 2 5 3 3" xfId="13079" xr:uid="{00000000-0005-0000-0000-0000EF0C0000}"/>
    <cellStyle name="Cálculo 2 5 3 3 2" xfId="17370" xr:uid="{00000000-0005-0000-0000-0000F00C0000}"/>
    <cellStyle name="Cálculo 2 5 3 3 3" xfId="12865" xr:uid="{00000000-0005-0000-0000-0000F10C0000}"/>
    <cellStyle name="Cálculo 2 5 3 4" xfId="9027" xr:uid="{00000000-0005-0000-0000-0000F20C0000}"/>
    <cellStyle name="Cálculo 2 5 4" xfId="2864" xr:uid="{00000000-0005-0000-0000-0000F30C0000}"/>
    <cellStyle name="Cálculo 2 5 4 2" xfId="2865" xr:uid="{00000000-0005-0000-0000-0000F40C0000}"/>
    <cellStyle name="Cálculo 2 5 4 2 2" xfId="2866" xr:uid="{00000000-0005-0000-0000-0000F50C0000}"/>
    <cellStyle name="Cálculo 2 5 4 2 2 2" xfId="13089" xr:uid="{00000000-0005-0000-0000-0000F60C0000}"/>
    <cellStyle name="Cálculo 2 5 4 2 2 2 2" xfId="17380" xr:uid="{00000000-0005-0000-0000-0000F70C0000}"/>
    <cellStyle name="Cálculo 2 5 4 2 2 2 3" xfId="12875" xr:uid="{00000000-0005-0000-0000-0000F80C0000}"/>
    <cellStyle name="Cálculo 2 5 4 2 2 3" xfId="9037" xr:uid="{00000000-0005-0000-0000-0000F90C0000}"/>
    <cellStyle name="Cálculo 2 5 4 2 3" xfId="2867" xr:uid="{00000000-0005-0000-0000-0000FA0C0000}"/>
    <cellStyle name="Cálculo 2 5 4 2 3 2" xfId="13090" xr:uid="{00000000-0005-0000-0000-0000FB0C0000}"/>
    <cellStyle name="Cálculo 2 5 4 2 3 2 2" xfId="17381" xr:uid="{00000000-0005-0000-0000-0000FC0C0000}"/>
    <cellStyle name="Cálculo 2 5 4 2 3 2 3" xfId="12876" xr:uid="{00000000-0005-0000-0000-0000FD0C0000}"/>
    <cellStyle name="Cálculo 2 5 4 2 3 3" xfId="9038" xr:uid="{00000000-0005-0000-0000-0000FE0C0000}"/>
    <cellStyle name="Cálculo 2 5 4 2 4" xfId="2868" xr:uid="{00000000-0005-0000-0000-0000FF0C0000}"/>
    <cellStyle name="Cálculo 2 5 4 2 4 2" xfId="13091" xr:uid="{00000000-0005-0000-0000-0000000D0000}"/>
    <cellStyle name="Cálculo 2 5 4 2 4 2 2" xfId="17382" xr:uid="{00000000-0005-0000-0000-0000010D0000}"/>
    <cellStyle name="Cálculo 2 5 4 2 4 2 3" xfId="12877" xr:uid="{00000000-0005-0000-0000-0000020D0000}"/>
    <cellStyle name="Cálculo 2 5 4 2 4 3" xfId="9039" xr:uid="{00000000-0005-0000-0000-0000030D0000}"/>
    <cellStyle name="Cálculo 2 5 4 2 5" xfId="2869" xr:uid="{00000000-0005-0000-0000-0000040D0000}"/>
    <cellStyle name="Cálculo 2 5 4 2 5 2" xfId="13092" xr:uid="{00000000-0005-0000-0000-0000050D0000}"/>
    <cellStyle name="Cálculo 2 5 4 2 5 2 2" xfId="17383" xr:uid="{00000000-0005-0000-0000-0000060D0000}"/>
    <cellStyle name="Cálculo 2 5 4 2 5 2 3" xfId="12878" xr:uid="{00000000-0005-0000-0000-0000070D0000}"/>
    <cellStyle name="Cálculo 2 5 4 2 5 3" xfId="9040" xr:uid="{00000000-0005-0000-0000-0000080D0000}"/>
    <cellStyle name="Cálculo 2 5 4 2 6" xfId="2870" xr:uid="{00000000-0005-0000-0000-0000090D0000}"/>
    <cellStyle name="Cálculo 2 5 4 2 6 2" xfId="13093" xr:uid="{00000000-0005-0000-0000-00000A0D0000}"/>
    <cellStyle name="Cálculo 2 5 4 2 6 2 2" xfId="17384" xr:uid="{00000000-0005-0000-0000-00000B0D0000}"/>
    <cellStyle name="Cálculo 2 5 4 2 6 2 3" xfId="12879" xr:uid="{00000000-0005-0000-0000-00000C0D0000}"/>
    <cellStyle name="Cálculo 2 5 4 2 6 3" xfId="9041" xr:uid="{00000000-0005-0000-0000-00000D0D0000}"/>
    <cellStyle name="Cálculo 2 5 4 2 7" xfId="2871" xr:uid="{00000000-0005-0000-0000-00000E0D0000}"/>
    <cellStyle name="Cálculo 2 5 4 2 7 2" xfId="13094" xr:uid="{00000000-0005-0000-0000-00000F0D0000}"/>
    <cellStyle name="Cálculo 2 5 4 2 7 2 2" xfId="17385" xr:uid="{00000000-0005-0000-0000-0000100D0000}"/>
    <cellStyle name="Cálculo 2 5 4 2 7 2 3" xfId="12880" xr:uid="{00000000-0005-0000-0000-0000110D0000}"/>
    <cellStyle name="Cálculo 2 5 4 2 7 3" xfId="9042" xr:uid="{00000000-0005-0000-0000-0000120D0000}"/>
    <cellStyle name="Cálculo 2 5 4 2 8" xfId="13088" xr:uid="{00000000-0005-0000-0000-0000130D0000}"/>
    <cellStyle name="Cálculo 2 5 4 2 8 2" xfId="17379" xr:uid="{00000000-0005-0000-0000-0000140D0000}"/>
    <cellStyle name="Cálculo 2 5 4 2 8 3" xfId="12874" xr:uid="{00000000-0005-0000-0000-0000150D0000}"/>
    <cellStyle name="Cálculo 2 5 4 2 9" xfId="9036" xr:uid="{00000000-0005-0000-0000-0000160D0000}"/>
    <cellStyle name="Cálculo 2 5 4 3" xfId="13087" xr:uid="{00000000-0005-0000-0000-0000170D0000}"/>
    <cellStyle name="Cálculo 2 5 4 3 2" xfId="17378" xr:uid="{00000000-0005-0000-0000-0000180D0000}"/>
    <cellStyle name="Cálculo 2 5 4 3 3" xfId="12873" xr:uid="{00000000-0005-0000-0000-0000190D0000}"/>
    <cellStyle name="Cálculo 2 5 4 4" xfId="9035" xr:uid="{00000000-0005-0000-0000-00001A0D0000}"/>
    <cellStyle name="Cálculo 2 5 5" xfId="2872" xr:uid="{00000000-0005-0000-0000-00001B0D0000}"/>
    <cellStyle name="Cálculo 2 5 5 2" xfId="2873" xr:uid="{00000000-0005-0000-0000-00001C0D0000}"/>
    <cellStyle name="Cálculo 2 5 5 2 2" xfId="13096" xr:uid="{00000000-0005-0000-0000-00001D0D0000}"/>
    <cellStyle name="Cálculo 2 5 5 2 2 2" xfId="17387" xr:uid="{00000000-0005-0000-0000-00001E0D0000}"/>
    <cellStyle name="Cálculo 2 5 5 2 2 3" xfId="17229" xr:uid="{00000000-0005-0000-0000-00001F0D0000}"/>
    <cellStyle name="Cálculo 2 5 5 2 3" xfId="9044" xr:uid="{00000000-0005-0000-0000-0000200D0000}"/>
    <cellStyle name="Cálculo 2 5 5 3" xfId="2874" xr:uid="{00000000-0005-0000-0000-0000210D0000}"/>
    <cellStyle name="Cálculo 2 5 5 3 2" xfId="13097" xr:uid="{00000000-0005-0000-0000-0000220D0000}"/>
    <cellStyle name="Cálculo 2 5 5 3 2 2" xfId="17388" xr:uid="{00000000-0005-0000-0000-0000230D0000}"/>
    <cellStyle name="Cálculo 2 5 5 3 2 3" xfId="12882" xr:uid="{00000000-0005-0000-0000-0000240D0000}"/>
    <cellStyle name="Cálculo 2 5 5 3 3" xfId="9045" xr:uid="{00000000-0005-0000-0000-0000250D0000}"/>
    <cellStyle name="Cálculo 2 5 5 4" xfId="2875" xr:uid="{00000000-0005-0000-0000-0000260D0000}"/>
    <cellStyle name="Cálculo 2 5 5 4 2" xfId="13098" xr:uid="{00000000-0005-0000-0000-0000270D0000}"/>
    <cellStyle name="Cálculo 2 5 5 4 2 2" xfId="17389" xr:uid="{00000000-0005-0000-0000-0000280D0000}"/>
    <cellStyle name="Cálculo 2 5 5 4 2 3" xfId="12883" xr:uid="{00000000-0005-0000-0000-0000290D0000}"/>
    <cellStyle name="Cálculo 2 5 5 4 3" xfId="9046" xr:uid="{00000000-0005-0000-0000-00002A0D0000}"/>
    <cellStyle name="Cálculo 2 5 5 5" xfId="2876" xr:uid="{00000000-0005-0000-0000-00002B0D0000}"/>
    <cellStyle name="Cálculo 2 5 5 5 2" xfId="13099" xr:uid="{00000000-0005-0000-0000-00002C0D0000}"/>
    <cellStyle name="Cálculo 2 5 5 5 2 2" xfId="17390" xr:uid="{00000000-0005-0000-0000-00002D0D0000}"/>
    <cellStyle name="Cálculo 2 5 5 5 2 3" xfId="17228" xr:uid="{00000000-0005-0000-0000-00002E0D0000}"/>
    <cellStyle name="Cálculo 2 5 5 5 3" xfId="9047" xr:uid="{00000000-0005-0000-0000-00002F0D0000}"/>
    <cellStyle name="Cálculo 2 5 5 6" xfId="2877" xr:uid="{00000000-0005-0000-0000-0000300D0000}"/>
    <cellStyle name="Cálculo 2 5 5 6 2" xfId="13100" xr:uid="{00000000-0005-0000-0000-0000310D0000}"/>
    <cellStyle name="Cálculo 2 5 5 6 2 2" xfId="17391" xr:uid="{00000000-0005-0000-0000-0000320D0000}"/>
    <cellStyle name="Cálculo 2 5 5 6 2 3" xfId="12884" xr:uid="{00000000-0005-0000-0000-0000330D0000}"/>
    <cellStyle name="Cálculo 2 5 5 6 3" xfId="9048" xr:uid="{00000000-0005-0000-0000-0000340D0000}"/>
    <cellStyle name="Cálculo 2 5 5 7" xfId="2878" xr:uid="{00000000-0005-0000-0000-0000350D0000}"/>
    <cellStyle name="Cálculo 2 5 5 7 2" xfId="13101" xr:uid="{00000000-0005-0000-0000-0000360D0000}"/>
    <cellStyle name="Cálculo 2 5 5 7 2 2" xfId="17392" xr:uid="{00000000-0005-0000-0000-0000370D0000}"/>
    <cellStyle name="Cálculo 2 5 5 7 2 3" xfId="17227" xr:uid="{00000000-0005-0000-0000-0000380D0000}"/>
    <cellStyle name="Cálculo 2 5 5 7 3" xfId="9049" xr:uid="{00000000-0005-0000-0000-0000390D0000}"/>
    <cellStyle name="Cálculo 2 5 5 8" xfId="13095" xr:uid="{00000000-0005-0000-0000-00003A0D0000}"/>
    <cellStyle name="Cálculo 2 5 5 8 2" xfId="17386" xr:uid="{00000000-0005-0000-0000-00003B0D0000}"/>
    <cellStyle name="Cálculo 2 5 5 8 3" xfId="12881" xr:uid="{00000000-0005-0000-0000-00003C0D0000}"/>
    <cellStyle name="Cálculo 2 5 5 9" xfId="9043" xr:uid="{00000000-0005-0000-0000-00003D0D0000}"/>
    <cellStyle name="Cálculo 2 5 6" xfId="13070" xr:uid="{00000000-0005-0000-0000-00003E0D0000}"/>
    <cellStyle name="Cálculo 2 5 6 2" xfId="17361" xr:uid="{00000000-0005-0000-0000-00003F0D0000}"/>
    <cellStyle name="Cálculo 2 5 6 3" xfId="12856" xr:uid="{00000000-0005-0000-0000-0000400D0000}"/>
    <cellStyle name="Cálculo 2 5 7" xfId="9018" xr:uid="{00000000-0005-0000-0000-0000410D0000}"/>
    <cellStyle name="Cálculo 2 6" xfId="2879" xr:uid="{00000000-0005-0000-0000-0000420D0000}"/>
    <cellStyle name="Cálculo 2 6 2" xfId="2880" xr:uid="{00000000-0005-0000-0000-0000430D0000}"/>
    <cellStyle name="Cálculo 2 6 2 2" xfId="2881" xr:uid="{00000000-0005-0000-0000-0000440D0000}"/>
    <cellStyle name="Cálculo 2 6 2 2 2" xfId="2882" xr:uid="{00000000-0005-0000-0000-0000450D0000}"/>
    <cellStyle name="Cálculo 2 6 2 2 2 2" xfId="13105" xr:uid="{00000000-0005-0000-0000-0000460D0000}"/>
    <cellStyle name="Cálculo 2 6 2 2 2 2 2" xfId="17396" xr:uid="{00000000-0005-0000-0000-0000470D0000}"/>
    <cellStyle name="Cálculo 2 6 2 2 2 2 3" xfId="12887" xr:uid="{00000000-0005-0000-0000-0000480D0000}"/>
    <cellStyle name="Cálculo 2 6 2 2 2 3" xfId="9053" xr:uid="{00000000-0005-0000-0000-0000490D0000}"/>
    <cellStyle name="Cálculo 2 6 2 2 3" xfId="2883" xr:uid="{00000000-0005-0000-0000-00004A0D0000}"/>
    <cellStyle name="Cálculo 2 6 2 2 3 2" xfId="13106" xr:uid="{00000000-0005-0000-0000-00004B0D0000}"/>
    <cellStyle name="Cálculo 2 6 2 2 3 2 2" xfId="17397" xr:uid="{00000000-0005-0000-0000-00004C0D0000}"/>
    <cellStyle name="Cálculo 2 6 2 2 3 2 3" xfId="12888" xr:uid="{00000000-0005-0000-0000-00004D0D0000}"/>
    <cellStyle name="Cálculo 2 6 2 2 3 3" xfId="9054" xr:uid="{00000000-0005-0000-0000-00004E0D0000}"/>
    <cellStyle name="Cálculo 2 6 2 2 4" xfId="2884" xr:uid="{00000000-0005-0000-0000-00004F0D0000}"/>
    <cellStyle name="Cálculo 2 6 2 2 4 2" xfId="13107" xr:uid="{00000000-0005-0000-0000-0000500D0000}"/>
    <cellStyle name="Cálculo 2 6 2 2 4 2 2" xfId="17398" xr:uid="{00000000-0005-0000-0000-0000510D0000}"/>
    <cellStyle name="Cálculo 2 6 2 2 4 2 3" xfId="17225" xr:uid="{00000000-0005-0000-0000-0000520D0000}"/>
    <cellStyle name="Cálculo 2 6 2 2 4 3" xfId="9055" xr:uid="{00000000-0005-0000-0000-0000530D0000}"/>
    <cellStyle name="Cálculo 2 6 2 2 5" xfId="2885" xr:uid="{00000000-0005-0000-0000-0000540D0000}"/>
    <cellStyle name="Cálculo 2 6 2 2 5 2" xfId="13108" xr:uid="{00000000-0005-0000-0000-0000550D0000}"/>
    <cellStyle name="Cálculo 2 6 2 2 5 2 2" xfId="17399" xr:uid="{00000000-0005-0000-0000-0000560D0000}"/>
    <cellStyle name="Cálculo 2 6 2 2 5 2 3" xfId="12889" xr:uid="{00000000-0005-0000-0000-0000570D0000}"/>
    <cellStyle name="Cálculo 2 6 2 2 5 3" xfId="9056" xr:uid="{00000000-0005-0000-0000-0000580D0000}"/>
    <cellStyle name="Cálculo 2 6 2 2 6" xfId="2886" xr:uid="{00000000-0005-0000-0000-0000590D0000}"/>
    <cellStyle name="Cálculo 2 6 2 2 6 2" xfId="13109" xr:uid="{00000000-0005-0000-0000-00005A0D0000}"/>
    <cellStyle name="Cálculo 2 6 2 2 6 2 2" xfId="17400" xr:uid="{00000000-0005-0000-0000-00005B0D0000}"/>
    <cellStyle name="Cálculo 2 6 2 2 6 2 3" xfId="17224" xr:uid="{00000000-0005-0000-0000-00005C0D0000}"/>
    <cellStyle name="Cálculo 2 6 2 2 6 3" xfId="9057" xr:uid="{00000000-0005-0000-0000-00005D0D0000}"/>
    <cellStyle name="Cálculo 2 6 2 2 7" xfId="2887" xr:uid="{00000000-0005-0000-0000-00005E0D0000}"/>
    <cellStyle name="Cálculo 2 6 2 2 7 2" xfId="13110" xr:uid="{00000000-0005-0000-0000-00005F0D0000}"/>
    <cellStyle name="Cálculo 2 6 2 2 7 2 2" xfId="17401" xr:uid="{00000000-0005-0000-0000-0000600D0000}"/>
    <cellStyle name="Cálculo 2 6 2 2 7 2 3" xfId="12890" xr:uid="{00000000-0005-0000-0000-0000610D0000}"/>
    <cellStyle name="Cálculo 2 6 2 2 7 3" xfId="9058" xr:uid="{00000000-0005-0000-0000-0000620D0000}"/>
    <cellStyle name="Cálculo 2 6 2 2 8" xfId="13104" xr:uid="{00000000-0005-0000-0000-0000630D0000}"/>
    <cellStyle name="Cálculo 2 6 2 2 8 2" xfId="17395" xr:uid="{00000000-0005-0000-0000-0000640D0000}"/>
    <cellStyle name="Cálculo 2 6 2 2 8 3" xfId="17226" xr:uid="{00000000-0005-0000-0000-0000650D0000}"/>
    <cellStyle name="Cálculo 2 6 2 2 9" xfId="9052" xr:uid="{00000000-0005-0000-0000-0000660D0000}"/>
    <cellStyle name="Cálculo 2 6 2 3" xfId="13103" xr:uid="{00000000-0005-0000-0000-0000670D0000}"/>
    <cellStyle name="Cálculo 2 6 2 3 2" xfId="17394" xr:uid="{00000000-0005-0000-0000-0000680D0000}"/>
    <cellStyle name="Cálculo 2 6 2 3 3" xfId="12886" xr:uid="{00000000-0005-0000-0000-0000690D0000}"/>
    <cellStyle name="Cálculo 2 6 2 4" xfId="9051" xr:uid="{00000000-0005-0000-0000-00006A0D0000}"/>
    <cellStyle name="Cálculo 2 6 3" xfId="2888" xr:uid="{00000000-0005-0000-0000-00006B0D0000}"/>
    <cellStyle name="Cálculo 2 6 3 2" xfId="2889" xr:uid="{00000000-0005-0000-0000-00006C0D0000}"/>
    <cellStyle name="Cálculo 2 6 3 2 2" xfId="2890" xr:uid="{00000000-0005-0000-0000-00006D0D0000}"/>
    <cellStyle name="Cálculo 2 6 3 2 2 2" xfId="13113" xr:uid="{00000000-0005-0000-0000-00006E0D0000}"/>
    <cellStyle name="Cálculo 2 6 3 2 2 2 2" xfId="17404" xr:uid="{00000000-0005-0000-0000-00006F0D0000}"/>
    <cellStyle name="Cálculo 2 6 3 2 2 2 3" xfId="12892" xr:uid="{00000000-0005-0000-0000-0000700D0000}"/>
    <cellStyle name="Cálculo 2 6 3 2 2 3" xfId="9061" xr:uid="{00000000-0005-0000-0000-0000710D0000}"/>
    <cellStyle name="Cálculo 2 6 3 2 3" xfId="2891" xr:uid="{00000000-0005-0000-0000-0000720D0000}"/>
    <cellStyle name="Cálculo 2 6 3 2 3 2" xfId="13114" xr:uid="{00000000-0005-0000-0000-0000730D0000}"/>
    <cellStyle name="Cálculo 2 6 3 2 3 2 2" xfId="17405" xr:uid="{00000000-0005-0000-0000-0000740D0000}"/>
    <cellStyle name="Cálculo 2 6 3 2 3 2 3" xfId="17222" xr:uid="{00000000-0005-0000-0000-0000750D0000}"/>
    <cellStyle name="Cálculo 2 6 3 2 3 3" xfId="9062" xr:uid="{00000000-0005-0000-0000-0000760D0000}"/>
    <cellStyle name="Cálculo 2 6 3 2 4" xfId="2892" xr:uid="{00000000-0005-0000-0000-0000770D0000}"/>
    <cellStyle name="Cálculo 2 6 3 2 4 2" xfId="13115" xr:uid="{00000000-0005-0000-0000-0000780D0000}"/>
    <cellStyle name="Cálculo 2 6 3 2 4 2 2" xfId="17406" xr:uid="{00000000-0005-0000-0000-0000790D0000}"/>
    <cellStyle name="Cálculo 2 6 3 2 4 2 3" xfId="12893" xr:uid="{00000000-0005-0000-0000-00007A0D0000}"/>
    <cellStyle name="Cálculo 2 6 3 2 4 3" xfId="9063" xr:uid="{00000000-0005-0000-0000-00007B0D0000}"/>
    <cellStyle name="Cálculo 2 6 3 2 5" xfId="2893" xr:uid="{00000000-0005-0000-0000-00007C0D0000}"/>
    <cellStyle name="Cálculo 2 6 3 2 5 2" xfId="13116" xr:uid="{00000000-0005-0000-0000-00007D0D0000}"/>
    <cellStyle name="Cálculo 2 6 3 2 5 2 2" xfId="17407" xr:uid="{00000000-0005-0000-0000-00007E0D0000}"/>
    <cellStyle name="Cálculo 2 6 3 2 5 2 3" xfId="12894" xr:uid="{00000000-0005-0000-0000-00007F0D0000}"/>
    <cellStyle name="Cálculo 2 6 3 2 5 3" xfId="9064" xr:uid="{00000000-0005-0000-0000-0000800D0000}"/>
    <cellStyle name="Cálculo 2 6 3 2 6" xfId="2894" xr:uid="{00000000-0005-0000-0000-0000810D0000}"/>
    <cellStyle name="Cálculo 2 6 3 2 6 2" xfId="13117" xr:uid="{00000000-0005-0000-0000-0000820D0000}"/>
    <cellStyle name="Cálculo 2 6 3 2 6 2 2" xfId="17408" xr:uid="{00000000-0005-0000-0000-0000830D0000}"/>
    <cellStyle name="Cálculo 2 6 3 2 6 2 3" xfId="17221" xr:uid="{00000000-0005-0000-0000-0000840D0000}"/>
    <cellStyle name="Cálculo 2 6 3 2 6 3" xfId="9065" xr:uid="{00000000-0005-0000-0000-0000850D0000}"/>
    <cellStyle name="Cálculo 2 6 3 2 7" xfId="2895" xr:uid="{00000000-0005-0000-0000-0000860D0000}"/>
    <cellStyle name="Cálculo 2 6 3 2 7 2" xfId="13118" xr:uid="{00000000-0005-0000-0000-0000870D0000}"/>
    <cellStyle name="Cálculo 2 6 3 2 7 2 2" xfId="17409" xr:uid="{00000000-0005-0000-0000-0000880D0000}"/>
    <cellStyle name="Cálculo 2 6 3 2 7 2 3" xfId="12895" xr:uid="{00000000-0005-0000-0000-0000890D0000}"/>
    <cellStyle name="Cálculo 2 6 3 2 7 3" xfId="9066" xr:uid="{00000000-0005-0000-0000-00008A0D0000}"/>
    <cellStyle name="Cálculo 2 6 3 2 8" xfId="13112" xr:uid="{00000000-0005-0000-0000-00008B0D0000}"/>
    <cellStyle name="Cálculo 2 6 3 2 8 2" xfId="17403" xr:uid="{00000000-0005-0000-0000-00008C0D0000}"/>
    <cellStyle name="Cálculo 2 6 3 2 8 3" xfId="17223" xr:uid="{00000000-0005-0000-0000-00008D0D0000}"/>
    <cellStyle name="Cálculo 2 6 3 2 9" xfId="9060" xr:uid="{00000000-0005-0000-0000-00008E0D0000}"/>
    <cellStyle name="Cálculo 2 6 3 3" xfId="13111" xr:uid="{00000000-0005-0000-0000-00008F0D0000}"/>
    <cellStyle name="Cálculo 2 6 3 3 2" xfId="17402" xr:uid="{00000000-0005-0000-0000-0000900D0000}"/>
    <cellStyle name="Cálculo 2 6 3 3 3" xfId="12891" xr:uid="{00000000-0005-0000-0000-0000910D0000}"/>
    <cellStyle name="Cálculo 2 6 3 4" xfId="9059" xr:uid="{00000000-0005-0000-0000-0000920D0000}"/>
    <cellStyle name="Cálculo 2 6 4" xfId="2896" xr:uid="{00000000-0005-0000-0000-0000930D0000}"/>
    <cellStyle name="Cálculo 2 6 4 2" xfId="2897" xr:uid="{00000000-0005-0000-0000-0000940D0000}"/>
    <cellStyle name="Cálculo 2 6 4 2 2" xfId="2898" xr:uid="{00000000-0005-0000-0000-0000950D0000}"/>
    <cellStyle name="Cálculo 2 6 4 2 2 2" xfId="13121" xr:uid="{00000000-0005-0000-0000-0000960D0000}"/>
    <cellStyle name="Cálculo 2 6 4 2 2 2 2" xfId="17412" xr:uid="{00000000-0005-0000-0000-0000970D0000}"/>
    <cellStyle name="Cálculo 2 6 4 2 2 2 3" xfId="12897" xr:uid="{00000000-0005-0000-0000-0000980D0000}"/>
    <cellStyle name="Cálculo 2 6 4 2 2 3" xfId="9069" xr:uid="{00000000-0005-0000-0000-0000990D0000}"/>
    <cellStyle name="Cálculo 2 6 4 2 3" xfId="2899" xr:uid="{00000000-0005-0000-0000-00009A0D0000}"/>
    <cellStyle name="Cálculo 2 6 4 2 3 2" xfId="13122" xr:uid="{00000000-0005-0000-0000-00009B0D0000}"/>
    <cellStyle name="Cálculo 2 6 4 2 3 2 2" xfId="17413" xr:uid="{00000000-0005-0000-0000-00009C0D0000}"/>
    <cellStyle name="Cálculo 2 6 4 2 3 2 3" xfId="12898" xr:uid="{00000000-0005-0000-0000-00009D0D0000}"/>
    <cellStyle name="Cálculo 2 6 4 2 3 3" xfId="9070" xr:uid="{00000000-0005-0000-0000-00009E0D0000}"/>
    <cellStyle name="Cálculo 2 6 4 2 4" xfId="2900" xr:uid="{00000000-0005-0000-0000-00009F0D0000}"/>
    <cellStyle name="Cálculo 2 6 4 2 4 2" xfId="13123" xr:uid="{00000000-0005-0000-0000-0000A00D0000}"/>
    <cellStyle name="Cálculo 2 6 4 2 4 2 2" xfId="17414" xr:uid="{00000000-0005-0000-0000-0000A10D0000}"/>
    <cellStyle name="Cálculo 2 6 4 2 4 2 3" xfId="17219" xr:uid="{00000000-0005-0000-0000-0000A20D0000}"/>
    <cellStyle name="Cálculo 2 6 4 2 4 3" xfId="9071" xr:uid="{00000000-0005-0000-0000-0000A30D0000}"/>
    <cellStyle name="Cálculo 2 6 4 2 5" xfId="2901" xr:uid="{00000000-0005-0000-0000-0000A40D0000}"/>
    <cellStyle name="Cálculo 2 6 4 2 5 2" xfId="13124" xr:uid="{00000000-0005-0000-0000-0000A50D0000}"/>
    <cellStyle name="Cálculo 2 6 4 2 5 2 2" xfId="17415" xr:uid="{00000000-0005-0000-0000-0000A60D0000}"/>
    <cellStyle name="Cálculo 2 6 4 2 5 2 3" xfId="12899" xr:uid="{00000000-0005-0000-0000-0000A70D0000}"/>
    <cellStyle name="Cálculo 2 6 4 2 5 3" xfId="9072" xr:uid="{00000000-0005-0000-0000-0000A80D0000}"/>
    <cellStyle name="Cálculo 2 6 4 2 6" xfId="2902" xr:uid="{00000000-0005-0000-0000-0000A90D0000}"/>
    <cellStyle name="Cálculo 2 6 4 2 6 2" xfId="13125" xr:uid="{00000000-0005-0000-0000-0000AA0D0000}"/>
    <cellStyle name="Cálculo 2 6 4 2 6 2 2" xfId="17416" xr:uid="{00000000-0005-0000-0000-0000AB0D0000}"/>
    <cellStyle name="Cálculo 2 6 4 2 6 2 3" xfId="12900" xr:uid="{00000000-0005-0000-0000-0000AC0D0000}"/>
    <cellStyle name="Cálculo 2 6 4 2 6 3" xfId="9073" xr:uid="{00000000-0005-0000-0000-0000AD0D0000}"/>
    <cellStyle name="Cálculo 2 6 4 2 7" xfId="2903" xr:uid="{00000000-0005-0000-0000-0000AE0D0000}"/>
    <cellStyle name="Cálculo 2 6 4 2 7 2" xfId="13126" xr:uid="{00000000-0005-0000-0000-0000AF0D0000}"/>
    <cellStyle name="Cálculo 2 6 4 2 7 2 2" xfId="17417" xr:uid="{00000000-0005-0000-0000-0000B00D0000}"/>
    <cellStyle name="Cálculo 2 6 4 2 7 2 3" xfId="17218" xr:uid="{00000000-0005-0000-0000-0000B10D0000}"/>
    <cellStyle name="Cálculo 2 6 4 2 7 3" xfId="9074" xr:uid="{00000000-0005-0000-0000-0000B20D0000}"/>
    <cellStyle name="Cálculo 2 6 4 2 8" xfId="13120" xr:uid="{00000000-0005-0000-0000-0000B30D0000}"/>
    <cellStyle name="Cálculo 2 6 4 2 8 2" xfId="17411" xr:uid="{00000000-0005-0000-0000-0000B40D0000}"/>
    <cellStyle name="Cálculo 2 6 4 2 8 3" xfId="17220" xr:uid="{00000000-0005-0000-0000-0000B50D0000}"/>
    <cellStyle name="Cálculo 2 6 4 2 9" xfId="9068" xr:uid="{00000000-0005-0000-0000-0000B60D0000}"/>
    <cellStyle name="Cálculo 2 6 4 3" xfId="13119" xr:uid="{00000000-0005-0000-0000-0000B70D0000}"/>
    <cellStyle name="Cálculo 2 6 4 3 2" xfId="17410" xr:uid="{00000000-0005-0000-0000-0000B80D0000}"/>
    <cellStyle name="Cálculo 2 6 4 3 3" xfId="12896" xr:uid="{00000000-0005-0000-0000-0000B90D0000}"/>
    <cellStyle name="Cálculo 2 6 4 4" xfId="9067" xr:uid="{00000000-0005-0000-0000-0000BA0D0000}"/>
    <cellStyle name="Cálculo 2 6 5" xfId="2904" xr:uid="{00000000-0005-0000-0000-0000BB0D0000}"/>
    <cellStyle name="Cálculo 2 6 5 2" xfId="2905" xr:uid="{00000000-0005-0000-0000-0000BC0D0000}"/>
    <cellStyle name="Cálculo 2 6 5 2 2" xfId="13128" xr:uid="{00000000-0005-0000-0000-0000BD0D0000}"/>
    <cellStyle name="Cálculo 2 6 5 2 2 2" xfId="17419" xr:uid="{00000000-0005-0000-0000-0000BE0D0000}"/>
    <cellStyle name="Cálculo 2 6 5 2 2 3" xfId="12902" xr:uid="{00000000-0005-0000-0000-0000BF0D0000}"/>
    <cellStyle name="Cálculo 2 6 5 2 3" xfId="9076" xr:uid="{00000000-0005-0000-0000-0000C00D0000}"/>
    <cellStyle name="Cálculo 2 6 5 3" xfId="2906" xr:uid="{00000000-0005-0000-0000-0000C10D0000}"/>
    <cellStyle name="Cálculo 2 6 5 3 2" xfId="13129" xr:uid="{00000000-0005-0000-0000-0000C20D0000}"/>
    <cellStyle name="Cálculo 2 6 5 3 2 2" xfId="17420" xr:uid="{00000000-0005-0000-0000-0000C30D0000}"/>
    <cellStyle name="Cálculo 2 6 5 3 2 3" xfId="17217" xr:uid="{00000000-0005-0000-0000-0000C40D0000}"/>
    <cellStyle name="Cálculo 2 6 5 3 3" xfId="9077" xr:uid="{00000000-0005-0000-0000-0000C50D0000}"/>
    <cellStyle name="Cálculo 2 6 5 4" xfId="2907" xr:uid="{00000000-0005-0000-0000-0000C60D0000}"/>
    <cellStyle name="Cálculo 2 6 5 4 2" xfId="13130" xr:uid="{00000000-0005-0000-0000-0000C70D0000}"/>
    <cellStyle name="Cálculo 2 6 5 4 2 2" xfId="17421" xr:uid="{00000000-0005-0000-0000-0000C80D0000}"/>
    <cellStyle name="Cálculo 2 6 5 4 2 3" xfId="12903" xr:uid="{00000000-0005-0000-0000-0000C90D0000}"/>
    <cellStyle name="Cálculo 2 6 5 4 3" xfId="9078" xr:uid="{00000000-0005-0000-0000-0000CA0D0000}"/>
    <cellStyle name="Cálculo 2 6 5 5" xfId="2908" xr:uid="{00000000-0005-0000-0000-0000CB0D0000}"/>
    <cellStyle name="Cálculo 2 6 5 5 2" xfId="13131" xr:uid="{00000000-0005-0000-0000-0000CC0D0000}"/>
    <cellStyle name="Cálculo 2 6 5 5 2 2" xfId="17422" xr:uid="{00000000-0005-0000-0000-0000CD0D0000}"/>
    <cellStyle name="Cálculo 2 6 5 5 2 3" xfId="12904" xr:uid="{00000000-0005-0000-0000-0000CE0D0000}"/>
    <cellStyle name="Cálculo 2 6 5 5 3" xfId="9079" xr:uid="{00000000-0005-0000-0000-0000CF0D0000}"/>
    <cellStyle name="Cálculo 2 6 5 6" xfId="2909" xr:uid="{00000000-0005-0000-0000-0000D00D0000}"/>
    <cellStyle name="Cálculo 2 6 5 6 2" xfId="13132" xr:uid="{00000000-0005-0000-0000-0000D10D0000}"/>
    <cellStyle name="Cálculo 2 6 5 6 2 2" xfId="17423" xr:uid="{00000000-0005-0000-0000-0000D20D0000}"/>
    <cellStyle name="Cálculo 2 6 5 6 2 3" xfId="17216" xr:uid="{00000000-0005-0000-0000-0000D30D0000}"/>
    <cellStyle name="Cálculo 2 6 5 6 3" xfId="9080" xr:uid="{00000000-0005-0000-0000-0000D40D0000}"/>
    <cellStyle name="Cálculo 2 6 5 7" xfId="2910" xr:uid="{00000000-0005-0000-0000-0000D50D0000}"/>
    <cellStyle name="Cálculo 2 6 5 7 2" xfId="13133" xr:uid="{00000000-0005-0000-0000-0000D60D0000}"/>
    <cellStyle name="Cálculo 2 6 5 7 2 2" xfId="17424" xr:uid="{00000000-0005-0000-0000-0000D70D0000}"/>
    <cellStyle name="Cálculo 2 6 5 7 2 3" xfId="12905" xr:uid="{00000000-0005-0000-0000-0000D80D0000}"/>
    <cellStyle name="Cálculo 2 6 5 7 3" xfId="9081" xr:uid="{00000000-0005-0000-0000-0000D90D0000}"/>
    <cellStyle name="Cálculo 2 6 5 8" xfId="13127" xr:uid="{00000000-0005-0000-0000-0000DA0D0000}"/>
    <cellStyle name="Cálculo 2 6 5 8 2" xfId="17418" xr:uid="{00000000-0005-0000-0000-0000DB0D0000}"/>
    <cellStyle name="Cálculo 2 6 5 8 3" xfId="12901" xr:uid="{00000000-0005-0000-0000-0000DC0D0000}"/>
    <cellStyle name="Cálculo 2 6 5 9" xfId="9075" xr:uid="{00000000-0005-0000-0000-0000DD0D0000}"/>
    <cellStyle name="Cálculo 2 6 6" xfId="13102" xr:uid="{00000000-0005-0000-0000-0000DE0D0000}"/>
    <cellStyle name="Cálculo 2 6 6 2" xfId="17393" xr:uid="{00000000-0005-0000-0000-0000DF0D0000}"/>
    <cellStyle name="Cálculo 2 6 6 3" xfId="12885" xr:uid="{00000000-0005-0000-0000-0000E00D0000}"/>
    <cellStyle name="Cálculo 2 6 7" xfId="9050" xr:uid="{00000000-0005-0000-0000-0000E10D0000}"/>
    <cellStyle name="Cálculo 2 7" xfId="2911" xr:uid="{00000000-0005-0000-0000-0000E20D0000}"/>
    <cellStyle name="Cálculo 2 8" xfId="2912" xr:uid="{00000000-0005-0000-0000-0000E30D0000}"/>
    <cellStyle name="Cálculo 2 8 2" xfId="25516" xr:uid="{00000000-0005-0000-0000-0000E40D0000}"/>
    <cellStyle name="Cálculo 2 9" xfId="2913" xr:uid="{00000000-0005-0000-0000-0000E50D0000}"/>
    <cellStyle name="Cálculo 2 9 2" xfId="25517" xr:uid="{00000000-0005-0000-0000-0000E60D0000}"/>
    <cellStyle name="Cálculo 3" xfId="2914" xr:uid="{00000000-0005-0000-0000-0000E70D0000}"/>
    <cellStyle name="Cálculo 3 10" xfId="2915" xr:uid="{00000000-0005-0000-0000-0000E80D0000}"/>
    <cellStyle name="Cálculo 3 10 2" xfId="2916" xr:uid="{00000000-0005-0000-0000-0000E90D0000}"/>
    <cellStyle name="Cálculo 3 10 2 2" xfId="2917" xr:uid="{00000000-0005-0000-0000-0000EA0D0000}"/>
    <cellStyle name="Cálculo 3 10 2 2 2" xfId="13137" xr:uid="{00000000-0005-0000-0000-0000EB0D0000}"/>
    <cellStyle name="Cálculo 3 10 2 2 2 2" xfId="17428" xr:uid="{00000000-0005-0000-0000-0000EC0D0000}"/>
    <cellStyle name="Cálculo 3 10 2 2 2 3" xfId="17214" xr:uid="{00000000-0005-0000-0000-0000ED0D0000}"/>
    <cellStyle name="Cálculo 3 10 2 2 3" xfId="9085" xr:uid="{00000000-0005-0000-0000-0000EE0D0000}"/>
    <cellStyle name="Cálculo 3 10 2 3" xfId="2918" xr:uid="{00000000-0005-0000-0000-0000EF0D0000}"/>
    <cellStyle name="Cálculo 3 10 2 3 2" xfId="13138" xr:uid="{00000000-0005-0000-0000-0000F00D0000}"/>
    <cellStyle name="Cálculo 3 10 2 3 2 2" xfId="17429" xr:uid="{00000000-0005-0000-0000-0000F10D0000}"/>
    <cellStyle name="Cálculo 3 10 2 3 2 3" xfId="12908" xr:uid="{00000000-0005-0000-0000-0000F20D0000}"/>
    <cellStyle name="Cálculo 3 10 2 3 3" xfId="9086" xr:uid="{00000000-0005-0000-0000-0000F30D0000}"/>
    <cellStyle name="Cálculo 3 10 2 4" xfId="2919" xr:uid="{00000000-0005-0000-0000-0000F40D0000}"/>
    <cellStyle name="Cálculo 3 10 2 4 2" xfId="13139" xr:uid="{00000000-0005-0000-0000-0000F50D0000}"/>
    <cellStyle name="Cálculo 3 10 2 4 2 2" xfId="17430" xr:uid="{00000000-0005-0000-0000-0000F60D0000}"/>
    <cellStyle name="Cálculo 3 10 2 4 2 3" xfId="12909" xr:uid="{00000000-0005-0000-0000-0000F70D0000}"/>
    <cellStyle name="Cálculo 3 10 2 4 3" xfId="9087" xr:uid="{00000000-0005-0000-0000-0000F80D0000}"/>
    <cellStyle name="Cálculo 3 10 2 5" xfId="2920" xr:uid="{00000000-0005-0000-0000-0000F90D0000}"/>
    <cellStyle name="Cálculo 3 10 2 5 2" xfId="13140" xr:uid="{00000000-0005-0000-0000-0000FA0D0000}"/>
    <cellStyle name="Cálculo 3 10 2 5 2 2" xfId="17431" xr:uid="{00000000-0005-0000-0000-0000FB0D0000}"/>
    <cellStyle name="Cálculo 3 10 2 5 2 3" xfId="17213" xr:uid="{00000000-0005-0000-0000-0000FC0D0000}"/>
    <cellStyle name="Cálculo 3 10 2 5 3" xfId="9088" xr:uid="{00000000-0005-0000-0000-0000FD0D0000}"/>
    <cellStyle name="Cálculo 3 10 2 6" xfId="2921" xr:uid="{00000000-0005-0000-0000-0000FE0D0000}"/>
    <cellStyle name="Cálculo 3 10 2 6 2" xfId="13141" xr:uid="{00000000-0005-0000-0000-0000FF0D0000}"/>
    <cellStyle name="Cálculo 3 10 2 6 2 2" xfId="17432" xr:uid="{00000000-0005-0000-0000-0000000E0000}"/>
    <cellStyle name="Cálculo 3 10 2 6 2 3" xfId="12910" xr:uid="{00000000-0005-0000-0000-0000010E0000}"/>
    <cellStyle name="Cálculo 3 10 2 6 3" xfId="9089" xr:uid="{00000000-0005-0000-0000-0000020E0000}"/>
    <cellStyle name="Cálculo 3 10 2 7" xfId="2922" xr:uid="{00000000-0005-0000-0000-0000030E0000}"/>
    <cellStyle name="Cálculo 3 10 2 7 2" xfId="13142" xr:uid="{00000000-0005-0000-0000-0000040E0000}"/>
    <cellStyle name="Cálculo 3 10 2 7 2 2" xfId="17433" xr:uid="{00000000-0005-0000-0000-0000050E0000}"/>
    <cellStyle name="Cálculo 3 10 2 7 2 3" xfId="12911" xr:uid="{00000000-0005-0000-0000-0000060E0000}"/>
    <cellStyle name="Cálculo 3 10 2 7 3" xfId="9090" xr:uid="{00000000-0005-0000-0000-0000070E0000}"/>
    <cellStyle name="Cálculo 3 10 2 8" xfId="13136" xr:uid="{00000000-0005-0000-0000-0000080E0000}"/>
    <cellStyle name="Cálculo 3 10 2 8 2" xfId="17427" xr:uid="{00000000-0005-0000-0000-0000090E0000}"/>
    <cellStyle name="Cálculo 3 10 2 8 3" xfId="12907" xr:uid="{00000000-0005-0000-0000-00000A0E0000}"/>
    <cellStyle name="Cálculo 3 10 2 9" xfId="9084" xr:uid="{00000000-0005-0000-0000-00000B0E0000}"/>
    <cellStyle name="Cálculo 3 10 3" xfId="13135" xr:uid="{00000000-0005-0000-0000-00000C0E0000}"/>
    <cellStyle name="Cálculo 3 10 3 2" xfId="17426" xr:uid="{00000000-0005-0000-0000-00000D0E0000}"/>
    <cellStyle name="Cálculo 3 10 3 3" xfId="12906" xr:uid="{00000000-0005-0000-0000-00000E0E0000}"/>
    <cellStyle name="Cálculo 3 10 4" xfId="9083" xr:uid="{00000000-0005-0000-0000-00000F0E0000}"/>
    <cellStyle name="Cálculo 3 11" xfId="2923" xr:uid="{00000000-0005-0000-0000-0000100E0000}"/>
    <cellStyle name="Cálculo 3 11 2" xfId="2924" xr:uid="{00000000-0005-0000-0000-0000110E0000}"/>
    <cellStyle name="Cálculo 3 11 2 2" xfId="2925" xr:uid="{00000000-0005-0000-0000-0000120E0000}"/>
    <cellStyle name="Cálculo 3 11 2 2 2" xfId="13145" xr:uid="{00000000-0005-0000-0000-0000130E0000}"/>
    <cellStyle name="Cálculo 3 11 2 2 2 2" xfId="17436" xr:uid="{00000000-0005-0000-0000-0000140E0000}"/>
    <cellStyle name="Cálculo 3 11 2 2 2 3" xfId="12913" xr:uid="{00000000-0005-0000-0000-0000150E0000}"/>
    <cellStyle name="Cálculo 3 11 2 2 3" xfId="9093" xr:uid="{00000000-0005-0000-0000-0000160E0000}"/>
    <cellStyle name="Cálculo 3 11 2 3" xfId="2926" xr:uid="{00000000-0005-0000-0000-0000170E0000}"/>
    <cellStyle name="Cálculo 3 11 2 3 2" xfId="13146" xr:uid="{00000000-0005-0000-0000-0000180E0000}"/>
    <cellStyle name="Cálculo 3 11 2 3 2 2" xfId="17437" xr:uid="{00000000-0005-0000-0000-0000190E0000}"/>
    <cellStyle name="Cálculo 3 11 2 3 2 3" xfId="17211" xr:uid="{00000000-0005-0000-0000-00001A0E0000}"/>
    <cellStyle name="Cálculo 3 11 2 3 3" xfId="9094" xr:uid="{00000000-0005-0000-0000-00001B0E0000}"/>
    <cellStyle name="Cálculo 3 11 2 4" xfId="2927" xr:uid="{00000000-0005-0000-0000-00001C0E0000}"/>
    <cellStyle name="Cálculo 3 11 2 4 2" xfId="13147" xr:uid="{00000000-0005-0000-0000-00001D0E0000}"/>
    <cellStyle name="Cálculo 3 11 2 4 2 2" xfId="17438" xr:uid="{00000000-0005-0000-0000-00001E0E0000}"/>
    <cellStyle name="Cálculo 3 11 2 4 2 3" xfId="12914" xr:uid="{00000000-0005-0000-0000-00001F0E0000}"/>
    <cellStyle name="Cálculo 3 11 2 4 3" xfId="9095" xr:uid="{00000000-0005-0000-0000-0000200E0000}"/>
    <cellStyle name="Cálculo 3 11 2 5" xfId="2928" xr:uid="{00000000-0005-0000-0000-0000210E0000}"/>
    <cellStyle name="Cálculo 3 11 2 5 2" xfId="13148" xr:uid="{00000000-0005-0000-0000-0000220E0000}"/>
    <cellStyle name="Cálculo 3 11 2 5 2 2" xfId="17439" xr:uid="{00000000-0005-0000-0000-0000230E0000}"/>
    <cellStyle name="Cálculo 3 11 2 5 2 3" xfId="12915" xr:uid="{00000000-0005-0000-0000-0000240E0000}"/>
    <cellStyle name="Cálculo 3 11 2 5 3" xfId="9096" xr:uid="{00000000-0005-0000-0000-0000250E0000}"/>
    <cellStyle name="Cálculo 3 11 2 6" xfId="2929" xr:uid="{00000000-0005-0000-0000-0000260E0000}"/>
    <cellStyle name="Cálculo 3 11 2 6 2" xfId="13149" xr:uid="{00000000-0005-0000-0000-0000270E0000}"/>
    <cellStyle name="Cálculo 3 11 2 6 2 2" xfId="17440" xr:uid="{00000000-0005-0000-0000-0000280E0000}"/>
    <cellStyle name="Cálculo 3 11 2 6 2 3" xfId="17210" xr:uid="{00000000-0005-0000-0000-0000290E0000}"/>
    <cellStyle name="Cálculo 3 11 2 6 3" xfId="9097" xr:uid="{00000000-0005-0000-0000-00002A0E0000}"/>
    <cellStyle name="Cálculo 3 11 2 7" xfId="2930" xr:uid="{00000000-0005-0000-0000-00002B0E0000}"/>
    <cellStyle name="Cálculo 3 11 2 7 2" xfId="13150" xr:uid="{00000000-0005-0000-0000-00002C0E0000}"/>
    <cellStyle name="Cálculo 3 11 2 7 2 2" xfId="17441" xr:uid="{00000000-0005-0000-0000-00002D0E0000}"/>
    <cellStyle name="Cálculo 3 11 2 7 2 3" xfId="12916" xr:uid="{00000000-0005-0000-0000-00002E0E0000}"/>
    <cellStyle name="Cálculo 3 11 2 7 3" xfId="9098" xr:uid="{00000000-0005-0000-0000-00002F0E0000}"/>
    <cellStyle name="Cálculo 3 11 2 8" xfId="13144" xr:uid="{00000000-0005-0000-0000-0000300E0000}"/>
    <cellStyle name="Cálculo 3 11 2 8 2" xfId="17435" xr:uid="{00000000-0005-0000-0000-0000310E0000}"/>
    <cellStyle name="Cálculo 3 11 2 8 3" xfId="12912" xr:uid="{00000000-0005-0000-0000-0000320E0000}"/>
    <cellStyle name="Cálculo 3 11 2 9" xfId="9092" xr:uid="{00000000-0005-0000-0000-0000330E0000}"/>
    <cellStyle name="Cálculo 3 11 3" xfId="13143" xr:uid="{00000000-0005-0000-0000-0000340E0000}"/>
    <cellStyle name="Cálculo 3 11 3 2" xfId="17434" xr:uid="{00000000-0005-0000-0000-0000350E0000}"/>
    <cellStyle name="Cálculo 3 11 3 3" xfId="17212" xr:uid="{00000000-0005-0000-0000-0000360E0000}"/>
    <cellStyle name="Cálculo 3 11 4" xfId="9091" xr:uid="{00000000-0005-0000-0000-0000370E0000}"/>
    <cellStyle name="Cálculo 3 12" xfId="2931" xr:uid="{00000000-0005-0000-0000-0000380E0000}"/>
    <cellStyle name="Cálculo 3 12 2" xfId="2932" xr:uid="{00000000-0005-0000-0000-0000390E0000}"/>
    <cellStyle name="Cálculo 3 12 2 2" xfId="13152" xr:uid="{00000000-0005-0000-0000-00003A0E0000}"/>
    <cellStyle name="Cálculo 3 12 2 2 2" xfId="17443" xr:uid="{00000000-0005-0000-0000-00003B0E0000}"/>
    <cellStyle name="Cálculo 3 12 2 2 3" xfId="12917" xr:uid="{00000000-0005-0000-0000-00003C0E0000}"/>
    <cellStyle name="Cálculo 3 12 2 3" xfId="9100" xr:uid="{00000000-0005-0000-0000-00003D0E0000}"/>
    <cellStyle name="Cálculo 3 12 3" xfId="2933" xr:uid="{00000000-0005-0000-0000-00003E0E0000}"/>
    <cellStyle name="Cálculo 3 12 3 2" xfId="13153" xr:uid="{00000000-0005-0000-0000-00003F0E0000}"/>
    <cellStyle name="Cálculo 3 12 3 2 2" xfId="17444" xr:uid="{00000000-0005-0000-0000-0000400E0000}"/>
    <cellStyle name="Cálculo 3 12 3 2 3" xfId="12918" xr:uid="{00000000-0005-0000-0000-0000410E0000}"/>
    <cellStyle name="Cálculo 3 12 3 3" xfId="9101" xr:uid="{00000000-0005-0000-0000-0000420E0000}"/>
    <cellStyle name="Cálculo 3 12 4" xfId="2934" xr:uid="{00000000-0005-0000-0000-0000430E0000}"/>
    <cellStyle name="Cálculo 3 12 4 2" xfId="13154" xr:uid="{00000000-0005-0000-0000-0000440E0000}"/>
    <cellStyle name="Cálculo 3 12 4 2 2" xfId="17445" xr:uid="{00000000-0005-0000-0000-0000450E0000}"/>
    <cellStyle name="Cálculo 3 12 4 2 3" xfId="17208" xr:uid="{00000000-0005-0000-0000-0000460E0000}"/>
    <cellStyle name="Cálculo 3 12 4 3" xfId="9102" xr:uid="{00000000-0005-0000-0000-0000470E0000}"/>
    <cellStyle name="Cálculo 3 12 5" xfId="2935" xr:uid="{00000000-0005-0000-0000-0000480E0000}"/>
    <cellStyle name="Cálculo 3 12 5 2" xfId="13155" xr:uid="{00000000-0005-0000-0000-0000490E0000}"/>
    <cellStyle name="Cálculo 3 12 5 2 2" xfId="17446" xr:uid="{00000000-0005-0000-0000-00004A0E0000}"/>
    <cellStyle name="Cálculo 3 12 5 2 3" xfId="12919" xr:uid="{00000000-0005-0000-0000-00004B0E0000}"/>
    <cellStyle name="Cálculo 3 12 5 3" xfId="9103" xr:uid="{00000000-0005-0000-0000-00004C0E0000}"/>
    <cellStyle name="Cálculo 3 12 6" xfId="2936" xr:uid="{00000000-0005-0000-0000-00004D0E0000}"/>
    <cellStyle name="Cálculo 3 12 6 2" xfId="13156" xr:uid="{00000000-0005-0000-0000-00004E0E0000}"/>
    <cellStyle name="Cálculo 3 12 6 2 2" xfId="17447" xr:uid="{00000000-0005-0000-0000-00004F0E0000}"/>
    <cellStyle name="Cálculo 3 12 6 2 3" xfId="17207" xr:uid="{00000000-0005-0000-0000-0000500E0000}"/>
    <cellStyle name="Cálculo 3 12 6 3" xfId="9104" xr:uid="{00000000-0005-0000-0000-0000510E0000}"/>
    <cellStyle name="Cálculo 3 12 7" xfId="2937" xr:uid="{00000000-0005-0000-0000-0000520E0000}"/>
    <cellStyle name="Cálculo 3 12 7 2" xfId="13157" xr:uid="{00000000-0005-0000-0000-0000530E0000}"/>
    <cellStyle name="Cálculo 3 12 7 2 2" xfId="17448" xr:uid="{00000000-0005-0000-0000-0000540E0000}"/>
    <cellStyle name="Cálculo 3 12 7 2 3" xfId="12920" xr:uid="{00000000-0005-0000-0000-0000550E0000}"/>
    <cellStyle name="Cálculo 3 12 7 3" xfId="9105" xr:uid="{00000000-0005-0000-0000-0000560E0000}"/>
    <cellStyle name="Cálculo 3 12 8" xfId="13151" xr:uid="{00000000-0005-0000-0000-0000570E0000}"/>
    <cellStyle name="Cálculo 3 12 8 2" xfId="17442" xr:uid="{00000000-0005-0000-0000-0000580E0000}"/>
    <cellStyle name="Cálculo 3 12 8 3" xfId="17209" xr:uid="{00000000-0005-0000-0000-0000590E0000}"/>
    <cellStyle name="Cálculo 3 12 9" xfId="9099" xr:uid="{00000000-0005-0000-0000-00005A0E0000}"/>
    <cellStyle name="Cálculo 3 13" xfId="2938" xr:uid="{00000000-0005-0000-0000-00005B0E0000}"/>
    <cellStyle name="Cálculo 3 13 2" xfId="17425" xr:uid="{00000000-0005-0000-0000-00005C0E0000}"/>
    <cellStyle name="Cálculo 3 13 3" xfId="17215" xr:uid="{00000000-0005-0000-0000-00005D0E0000}"/>
    <cellStyle name="Cálculo 3 14" xfId="9082" xr:uid="{00000000-0005-0000-0000-00005E0E0000}"/>
    <cellStyle name="Cálculo 3 2" xfId="2939" xr:uid="{00000000-0005-0000-0000-00005F0E0000}"/>
    <cellStyle name="Cálculo 3 2 2" xfId="2940" xr:uid="{00000000-0005-0000-0000-0000600E0000}"/>
    <cellStyle name="Cálculo 3 2 2 2" xfId="2941" xr:uid="{00000000-0005-0000-0000-0000610E0000}"/>
    <cellStyle name="Cálculo 3 2 2 2 2" xfId="2942" xr:uid="{00000000-0005-0000-0000-0000620E0000}"/>
    <cellStyle name="Cálculo 3 2 2 2 2 2" xfId="13161" xr:uid="{00000000-0005-0000-0000-0000630E0000}"/>
    <cellStyle name="Cálculo 3 2 2 2 2 2 2" xfId="17452" xr:uid="{00000000-0005-0000-0000-0000640E0000}"/>
    <cellStyle name="Cálculo 3 2 2 2 2 2 3" xfId="17205" xr:uid="{00000000-0005-0000-0000-0000650E0000}"/>
    <cellStyle name="Cálculo 3 2 2 2 2 3" xfId="9109" xr:uid="{00000000-0005-0000-0000-0000660E0000}"/>
    <cellStyle name="Cálculo 3 2 2 2 3" xfId="2943" xr:uid="{00000000-0005-0000-0000-0000670E0000}"/>
    <cellStyle name="Cálculo 3 2 2 2 3 2" xfId="13162" xr:uid="{00000000-0005-0000-0000-0000680E0000}"/>
    <cellStyle name="Cálculo 3 2 2 2 3 2 2" xfId="17453" xr:uid="{00000000-0005-0000-0000-0000690E0000}"/>
    <cellStyle name="Cálculo 3 2 2 2 3 2 3" xfId="12923" xr:uid="{00000000-0005-0000-0000-00006A0E0000}"/>
    <cellStyle name="Cálculo 3 2 2 2 3 3" xfId="9110" xr:uid="{00000000-0005-0000-0000-00006B0E0000}"/>
    <cellStyle name="Cálculo 3 2 2 2 4" xfId="2944" xr:uid="{00000000-0005-0000-0000-00006C0E0000}"/>
    <cellStyle name="Cálculo 3 2 2 2 4 2" xfId="13163" xr:uid="{00000000-0005-0000-0000-00006D0E0000}"/>
    <cellStyle name="Cálculo 3 2 2 2 4 2 2" xfId="17454" xr:uid="{00000000-0005-0000-0000-00006E0E0000}"/>
    <cellStyle name="Cálculo 3 2 2 2 4 2 3" xfId="12924" xr:uid="{00000000-0005-0000-0000-00006F0E0000}"/>
    <cellStyle name="Cálculo 3 2 2 2 4 3" xfId="9111" xr:uid="{00000000-0005-0000-0000-0000700E0000}"/>
    <cellStyle name="Cálculo 3 2 2 2 5" xfId="2945" xr:uid="{00000000-0005-0000-0000-0000710E0000}"/>
    <cellStyle name="Cálculo 3 2 2 2 5 2" xfId="13164" xr:uid="{00000000-0005-0000-0000-0000720E0000}"/>
    <cellStyle name="Cálculo 3 2 2 2 5 2 2" xfId="17455" xr:uid="{00000000-0005-0000-0000-0000730E0000}"/>
    <cellStyle name="Cálculo 3 2 2 2 5 2 3" xfId="17204" xr:uid="{00000000-0005-0000-0000-0000740E0000}"/>
    <cellStyle name="Cálculo 3 2 2 2 5 3" xfId="9112" xr:uid="{00000000-0005-0000-0000-0000750E0000}"/>
    <cellStyle name="Cálculo 3 2 2 2 6" xfId="2946" xr:uid="{00000000-0005-0000-0000-0000760E0000}"/>
    <cellStyle name="Cálculo 3 2 2 2 6 2" xfId="13165" xr:uid="{00000000-0005-0000-0000-0000770E0000}"/>
    <cellStyle name="Cálculo 3 2 2 2 6 2 2" xfId="17456" xr:uid="{00000000-0005-0000-0000-0000780E0000}"/>
    <cellStyle name="Cálculo 3 2 2 2 6 2 3" xfId="12925" xr:uid="{00000000-0005-0000-0000-0000790E0000}"/>
    <cellStyle name="Cálculo 3 2 2 2 6 3" xfId="9113" xr:uid="{00000000-0005-0000-0000-00007A0E0000}"/>
    <cellStyle name="Cálculo 3 2 2 2 7" xfId="2947" xr:uid="{00000000-0005-0000-0000-00007B0E0000}"/>
    <cellStyle name="Cálculo 3 2 2 2 7 2" xfId="13166" xr:uid="{00000000-0005-0000-0000-00007C0E0000}"/>
    <cellStyle name="Cálculo 3 2 2 2 7 2 2" xfId="17457" xr:uid="{00000000-0005-0000-0000-00007D0E0000}"/>
    <cellStyle name="Cálculo 3 2 2 2 7 2 3" xfId="17203" xr:uid="{00000000-0005-0000-0000-00007E0E0000}"/>
    <cellStyle name="Cálculo 3 2 2 2 7 3" xfId="9114" xr:uid="{00000000-0005-0000-0000-00007F0E0000}"/>
    <cellStyle name="Cálculo 3 2 2 2 8" xfId="13160" xr:uid="{00000000-0005-0000-0000-0000800E0000}"/>
    <cellStyle name="Cálculo 3 2 2 2 8 2" xfId="17451" xr:uid="{00000000-0005-0000-0000-0000810E0000}"/>
    <cellStyle name="Cálculo 3 2 2 2 8 3" xfId="12922" xr:uid="{00000000-0005-0000-0000-0000820E0000}"/>
    <cellStyle name="Cálculo 3 2 2 2 9" xfId="9108" xr:uid="{00000000-0005-0000-0000-0000830E0000}"/>
    <cellStyle name="Cálculo 3 2 2 3" xfId="13159" xr:uid="{00000000-0005-0000-0000-0000840E0000}"/>
    <cellStyle name="Cálculo 3 2 2 3 2" xfId="17450" xr:uid="{00000000-0005-0000-0000-0000850E0000}"/>
    <cellStyle name="Cálculo 3 2 2 3 3" xfId="17206" xr:uid="{00000000-0005-0000-0000-0000860E0000}"/>
    <cellStyle name="Cálculo 3 2 2 4" xfId="9107" xr:uid="{00000000-0005-0000-0000-0000870E0000}"/>
    <cellStyle name="Cálculo 3 2 3" xfId="2948" xr:uid="{00000000-0005-0000-0000-0000880E0000}"/>
    <cellStyle name="Cálculo 3 2 3 2" xfId="2949" xr:uid="{00000000-0005-0000-0000-0000890E0000}"/>
    <cellStyle name="Cálculo 3 2 3 2 2" xfId="2950" xr:uid="{00000000-0005-0000-0000-00008A0E0000}"/>
    <cellStyle name="Cálculo 3 2 3 2 2 2" xfId="13169" xr:uid="{00000000-0005-0000-0000-00008B0E0000}"/>
    <cellStyle name="Cálculo 3 2 3 2 2 2 2" xfId="17460" xr:uid="{00000000-0005-0000-0000-00008C0E0000}"/>
    <cellStyle name="Cálculo 3 2 3 2 2 2 3" xfId="21491" xr:uid="{00000000-0005-0000-0000-00008D0E0000}"/>
    <cellStyle name="Cálculo 3 2 3 2 2 3" xfId="9117" xr:uid="{00000000-0005-0000-0000-00008E0E0000}"/>
    <cellStyle name="Cálculo 3 2 3 2 3" xfId="2951" xr:uid="{00000000-0005-0000-0000-00008F0E0000}"/>
    <cellStyle name="Cálculo 3 2 3 2 3 2" xfId="13170" xr:uid="{00000000-0005-0000-0000-0000900E0000}"/>
    <cellStyle name="Cálculo 3 2 3 2 3 2 2" xfId="17461" xr:uid="{00000000-0005-0000-0000-0000910E0000}"/>
    <cellStyle name="Cálculo 3 2 3 2 3 2 3" xfId="21492" xr:uid="{00000000-0005-0000-0000-0000920E0000}"/>
    <cellStyle name="Cálculo 3 2 3 2 3 3" xfId="9118" xr:uid="{00000000-0005-0000-0000-0000930E0000}"/>
    <cellStyle name="Cálculo 3 2 3 2 4" xfId="2952" xr:uid="{00000000-0005-0000-0000-0000940E0000}"/>
    <cellStyle name="Cálculo 3 2 3 2 4 2" xfId="13171" xr:uid="{00000000-0005-0000-0000-0000950E0000}"/>
    <cellStyle name="Cálculo 3 2 3 2 4 2 2" xfId="17462" xr:uid="{00000000-0005-0000-0000-0000960E0000}"/>
    <cellStyle name="Cálculo 3 2 3 2 4 2 3" xfId="21493" xr:uid="{00000000-0005-0000-0000-0000970E0000}"/>
    <cellStyle name="Cálculo 3 2 3 2 4 3" xfId="9119" xr:uid="{00000000-0005-0000-0000-0000980E0000}"/>
    <cellStyle name="Cálculo 3 2 3 2 5" xfId="2953" xr:uid="{00000000-0005-0000-0000-0000990E0000}"/>
    <cellStyle name="Cálculo 3 2 3 2 5 2" xfId="13172" xr:uid="{00000000-0005-0000-0000-00009A0E0000}"/>
    <cellStyle name="Cálculo 3 2 3 2 5 2 2" xfId="17463" xr:uid="{00000000-0005-0000-0000-00009B0E0000}"/>
    <cellStyle name="Cálculo 3 2 3 2 5 2 3" xfId="21494" xr:uid="{00000000-0005-0000-0000-00009C0E0000}"/>
    <cellStyle name="Cálculo 3 2 3 2 5 3" xfId="9120" xr:uid="{00000000-0005-0000-0000-00009D0E0000}"/>
    <cellStyle name="Cálculo 3 2 3 2 6" xfId="2954" xr:uid="{00000000-0005-0000-0000-00009E0E0000}"/>
    <cellStyle name="Cálculo 3 2 3 2 6 2" xfId="13173" xr:uid="{00000000-0005-0000-0000-00009F0E0000}"/>
    <cellStyle name="Cálculo 3 2 3 2 6 2 2" xfId="17464" xr:uid="{00000000-0005-0000-0000-0000A00E0000}"/>
    <cellStyle name="Cálculo 3 2 3 2 6 2 3" xfId="21495" xr:uid="{00000000-0005-0000-0000-0000A10E0000}"/>
    <cellStyle name="Cálculo 3 2 3 2 6 3" xfId="9121" xr:uid="{00000000-0005-0000-0000-0000A20E0000}"/>
    <cellStyle name="Cálculo 3 2 3 2 7" xfId="2955" xr:uid="{00000000-0005-0000-0000-0000A30E0000}"/>
    <cellStyle name="Cálculo 3 2 3 2 7 2" xfId="13174" xr:uid="{00000000-0005-0000-0000-0000A40E0000}"/>
    <cellStyle name="Cálculo 3 2 3 2 7 2 2" xfId="17465" xr:uid="{00000000-0005-0000-0000-0000A50E0000}"/>
    <cellStyle name="Cálculo 3 2 3 2 7 2 3" xfId="21496" xr:uid="{00000000-0005-0000-0000-0000A60E0000}"/>
    <cellStyle name="Cálculo 3 2 3 2 7 3" xfId="12945" xr:uid="{00000000-0005-0000-0000-0000A70E0000}"/>
    <cellStyle name="Cálculo 3 2 3 2 8" xfId="13168" xr:uid="{00000000-0005-0000-0000-0000A80E0000}"/>
    <cellStyle name="Cálculo 3 2 3 2 8 2" xfId="17459" xr:uid="{00000000-0005-0000-0000-0000A90E0000}"/>
    <cellStyle name="Cálculo 3 2 3 2 8 3" xfId="17202" xr:uid="{00000000-0005-0000-0000-0000AA0E0000}"/>
    <cellStyle name="Cálculo 3 2 3 2 9" xfId="9116" xr:uid="{00000000-0005-0000-0000-0000AB0E0000}"/>
    <cellStyle name="Cálculo 3 2 3 3" xfId="13167" xr:uid="{00000000-0005-0000-0000-0000AC0E0000}"/>
    <cellStyle name="Cálculo 3 2 3 3 2" xfId="17458" xr:uid="{00000000-0005-0000-0000-0000AD0E0000}"/>
    <cellStyle name="Cálculo 3 2 3 3 3" xfId="12926" xr:uid="{00000000-0005-0000-0000-0000AE0E0000}"/>
    <cellStyle name="Cálculo 3 2 3 4" xfId="9115" xr:uid="{00000000-0005-0000-0000-0000AF0E0000}"/>
    <cellStyle name="Cálculo 3 2 4" xfId="2956" xr:uid="{00000000-0005-0000-0000-0000B00E0000}"/>
    <cellStyle name="Cálculo 3 2 4 2" xfId="2957" xr:uid="{00000000-0005-0000-0000-0000B10E0000}"/>
    <cellStyle name="Cálculo 3 2 4 2 2" xfId="2958" xr:uid="{00000000-0005-0000-0000-0000B20E0000}"/>
    <cellStyle name="Cálculo 3 2 4 2 2 2" xfId="13177" xr:uid="{00000000-0005-0000-0000-0000B30E0000}"/>
    <cellStyle name="Cálculo 3 2 4 2 2 2 2" xfId="17468" xr:uid="{00000000-0005-0000-0000-0000B40E0000}"/>
    <cellStyle name="Cálculo 3 2 4 2 2 2 3" xfId="21499" xr:uid="{00000000-0005-0000-0000-0000B50E0000}"/>
    <cellStyle name="Cálculo 3 2 4 2 2 3" xfId="9124" xr:uid="{00000000-0005-0000-0000-0000B60E0000}"/>
    <cellStyle name="Cálculo 3 2 4 2 3" xfId="2959" xr:uid="{00000000-0005-0000-0000-0000B70E0000}"/>
    <cellStyle name="Cálculo 3 2 4 2 3 2" xfId="13178" xr:uid="{00000000-0005-0000-0000-0000B80E0000}"/>
    <cellStyle name="Cálculo 3 2 4 2 3 2 2" xfId="17469" xr:uid="{00000000-0005-0000-0000-0000B90E0000}"/>
    <cellStyle name="Cálculo 3 2 4 2 3 2 3" xfId="21500" xr:uid="{00000000-0005-0000-0000-0000BA0E0000}"/>
    <cellStyle name="Cálculo 3 2 4 2 3 3" xfId="9125" xr:uid="{00000000-0005-0000-0000-0000BB0E0000}"/>
    <cellStyle name="Cálculo 3 2 4 2 4" xfId="2960" xr:uid="{00000000-0005-0000-0000-0000BC0E0000}"/>
    <cellStyle name="Cálculo 3 2 4 2 4 2" xfId="13179" xr:uid="{00000000-0005-0000-0000-0000BD0E0000}"/>
    <cellStyle name="Cálculo 3 2 4 2 4 2 2" xfId="17470" xr:uid="{00000000-0005-0000-0000-0000BE0E0000}"/>
    <cellStyle name="Cálculo 3 2 4 2 4 2 3" xfId="21501" xr:uid="{00000000-0005-0000-0000-0000BF0E0000}"/>
    <cellStyle name="Cálculo 3 2 4 2 4 3" xfId="9126" xr:uid="{00000000-0005-0000-0000-0000C00E0000}"/>
    <cellStyle name="Cálculo 3 2 4 2 5" xfId="2961" xr:uid="{00000000-0005-0000-0000-0000C10E0000}"/>
    <cellStyle name="Cálculo 3 2 4 2 5 2" xfId="13180" xr:uid="{00000000-0005-0000-0000-0000C20E0000}"/>
    <cellStyle name="Cálculo 3 2 4 2 5 2 2" xfId="17471" xr:uid="{00000000-0005-0000-0000-0000C30E0000}"/>
    <cellStyle name="Cálculo 3 2 4 2 5 2 3" xfId="21502" xr:uid="{00000000-0005-0000-0000-0000C40E0000}"/>
    <cellStyle name="Cálculo 3 2 4 2 5 3" xfId="9127" xr:uid="{00000000-0005-0000-0000-0000C50E0000}"/>
    <cellStyle name="Cálculo 3 2 4 2 6" xfId="2962" xr:uid="{00000000-0005-0000-0000-0000C60E0000}"/>
    <cellStyle name="Cálculo 3 2 4 2 6 2" xfId="13181" xr:uid="{00000000-0005-0000-0000-0000C70E0000}"/>
    <cellStyle name="Cálculo 3 2 4 2 6 2 2" xfId="17472" xr:uid="{00000000-0005-0000-0000-0000C80E0000}"/>
    <cellStyle name="Cálculo 3 2 4 2 6 2 3" xfId="21503" xr:uid="{00000000-0005-0000-0000-0000C90E0000}"/>
    <cellStyle name="Cálculo 3 2 4 2 6 3" xfId="17258" xr:uid="{00000000-0005-0000-0000-0000CA0E0000}"/>
    <cellStyle name="Cálculo 3 2 4 2 7" xfId="2963" xr:uid="{00000000-0005-0000-0000-0000CB0E0000}"/>
    <cellStyle name="Cálculo 3 2 4 2 7 2" xfId="13182" xr:uid="{00000000-0005-0000-0000-0000CC0E0000}"/>
    <cellStyle name="Cálculo 3 2 4 2 7 2 2" xfId="17473" xr:uid="{00000000-0005-0000-0000-0000CD0E0000}"/>
    <cellStyle name="Cálculo 3 2 4 2 7 2 3" xfId="21504" xr:uid="{00000000-0005-0000-0000-0000CE0E0000}"/>
    <cellStyle name="Cálculo 3 2 4 2 7 3" xfId="9128" xr:uid="{00000000-0005-0000-0000-0000CF0E0000}"/>
    <cellStyle name="Cálculo 3 2 4 2 8" xfId="13176" xr:uid="{00000000-0005-0000-0000-0000D00E0000}"/>
    <cellStyle name="Cálculo 3 2 4 2 8 2" xfId="17467" xr:uid="{00000000-0005-0000-0000-0000D10E0000}"/>
    <cellStyle name="Cálculo 3 2 4 2 8 3" xfId="21498" xr:uid="{00000000-0005-0000-0000-0000D20E0000}"/>
    <cellStyle name="Cálculo 3 2 4 2 9" xfId="9123" xr:uid="{00000000-0005-0000-0000-0000D30E0000}"/>
    <cellStyle name="Cálculo 3 2 4 3" xfId="13175" xr:uid="{00000000-0005-0000-0000-0000D40E0000}"/>
    <cellStyle name="Cálculo 3 2 4 3 2" xfId="17466" xr:uid="{00000000-0005-0000-0000-0000D50E0000}"/>
    <cellStyle name="Cálculo 3 2 4 3 3" xfId="21497" xr:uid="{00000000-0005-0000-0000-0000D60E0000}"/>
    <cellStyle name="Cálculo 3 2 4 4" xfId="9122" xr:uid="{00000000-0005-0000-0000-0000D70E0000}"/>
    <cellStyle name="Cálculo 3 2 5" xfId="2964" xr:uid="{00000000-0005-0000-0000-0000D80E0000}"/>
    <cellStyle name="Cálculo 3 2 5 2" xfId="2965" xr:uid="{00000000-0005-0000-0000-0000D90E0000}"/>
    <cellStyle name="Cálculo 3 2 5 2 2" xfId="13184" xr:uid="{00000000-0005-0000-0000-0000DA0E0000}"/>
    <cellStyle name="Cálculo 3 2 5 2 2 2" xfId="17475" xr:uid="{00000000-0005-0000-0000-0000DB0E0000}"/>
    <cellStyle name="Cálculo 3 2 5 2 2 3" xfId="21506" xr:uid="{00000000-0005-0000-0000-0000DC0E0000}"/>
    <cellStyle name="Cálculo 3 2 5 2 3" xfId="9130" xr:uid="{00000000-0005-0000-0000-0000DD0E0000}"/>
    <cellStyle name="Cálculo 3 2 5 3" xfId="2966" xr:uid="{00000000-0005-0000-0000-0000DE0E0000}"/>
    <cellStyle name="Cálculo 3 2 5 3 2" xfId="13185" xr:uid="{00000000-0005-0000-0000-0000DF0E0000}"/>
    <cellStyle name="Cálculo 3 2 5 3 2 2" xfId="17476" xr:uid="{00000000-0005-0000-0000-0000E00E0000}"/>
    <cellStyle name="Cálculo 3 2 5 3 2 3" xfId="21507" xr:uid="{00000000-0005-0000-0000-0000E10E0000}"/>
    <cellStyle name="Cálculo 3 2 5 3 3" xfId="9131" xr:uid="{00000000-0005-0000-0000-0000E20E0000}"/>
    <cellStyle name="Cálculo 3 2 5 4" xfId="2967" xr:uid="{00000000-0005-0000-0000-0000E30E0000}"/>
    <cellStyle name="Cálculo 3 2 5 4 2" xfId="13186" xr:uid="{00000000-0005-0000-0000-0000E40E0000}"/>
    <cellStyle name="Cálculo 3 2 5 4 2 2" xfId="17477" xr:uid="{00000000-0005-0000-0000-0000E50E0000}"/>
    <cellStyle name="Cálculo 3 2 5 4 2 3" xfId="21508" xr:uid="{00000000-0005-0000-0000-0000E60E0000}"/>
    <cellStyle name="Cálculo 3 2 5 4 3" xfId="9132" xr:uid="{00000000-0005-0000-0000-0000E70E0000}"/>
    <cellStyle name="Cálculo 3 2 5 5" xfId="2968" xr:uid="{00000000-0005-0000-0000-0000E80E0000}"/>
    <cellStyle name="Cálculo 3 2 5 5 2" xfId="13187" xr:uid="{00000000-0005-0000-0000-0000E90E0000}"/>
    <cellStyle name="Cálculo 3 2 5 5 2 2" xfId="17478" xr:uid="{00000000-0005-0000-0000-0000EA0E0000}"/>
    <cellStyle name="Cálculo 3 2 5 5 2 3" xfId="21509" xr:uid="{00000000-0005-0000-0000-0000EB0E0000}"/>
    <cellStyle name="Cálculo 3 2 5 5 3" xfId="9133" xr:uid="{00000000-0005-0000-0000-0000EC0E0000}"/>
    <cellStyle name="Cálculo 3 2 5 6" xfId="2969" xr:uid="{00000000-0005-0000-0000-0000ED0E0000}"/>
    <cellStyle name="Cálculo 3 2 5 6 2" xfId="13188" xr:uid="{00000000-0005-0000-0000-0000EE0E0000}"/>
    <cellStyle name="Cálculo 3 2 5 6 2 2" xfId="17479" xr:uid="{00000000-0005-0000-0000-0000EF0E0000}"/>
    <cellStyle name="Cálculo 3 2 5 6 2 3" xfId="21510" xr:uid="{00000000-0005-0000-0000-0000F00E0000}"/>
    <cellStyle name="Cálculo 3 2 5 6 3" xfId="9134" xr:uid="{00000000-0005-0000-0000-0000F10E0000}"/>
    <cellStyle name="Cálculo 3 2 5 7" xfId="2970" xr:uid="{00000000-0005-0000-0000-0000F20E0000}"/>
    <cellStyle name="Cálculo 3 2 5 7 2" xfId="13189" xr:uid="{00000000-0005-0000-0000-0000F30E0000}"/>
    <cellStyle name="Cálculo 3 2 5 7 2 2" xfId="17480" xr:uid="{00000000-0005-0000-0000-0000F40E0000}"/>
    <cellStyle name="Cálculo 3 2 5 7 2 3" xfId="21511" xr:uid="{00000000-0005-0000-0000-0000F50E0000}"/>
    <cellStyle name="Cálculo 3 2 5 7 3" xfId="9135" xr:uid="{00000000-0005-0000-0000-0000F60E0000}"/>
    <cellStyle name="Cálculo 3 2 5 8" xfId="13183" xr:uid="{00000000-0005-0000-0000-0000F70E0000}"/>
    <cellStyle name="Cálculo 3 2 5 8 2" xfId="17474" xr:uid="{00000000-0005-0000-0000-0000F80E0000}"/>
    <cellStyle name="Cálculo 3 2 5 8 3" xfId="21505" xr:uid="{00000000-0005-0000-0000-0000F90E0000}"/>
    <cellStyle name="Cálculo 3 2 5 9" xfId="9129" xr:uid="{00000000-0005-0000-0000-0000FA0E0000}"/>
    <cellStyle name="Cálculo 3 2 6" xfId="13158" xr:uid="{00000000-0005-0000-0000-0000FB0E0000}"/>
    <cellStyle name="Cálculo 3 2 6 2" xfId="17449" xr:uid="{00000000-0005-0000-0000-0000FC0E0000}"/>
    <cellStyle name="Cálculo 3 2 6 3" xfId="12921" xr:uid="{00000000-0005-0000-0000-0000FD0E0000}"/>
    <cellStyle name="Cálculo 3 2 7" xfId="9106" xr:uid="{00000000-0005-0000-0000-0000FE0E0000}"/>
    <cellStyle name="Cálculo 3 3" xfId="2971" xr:uid="{00000000-0005-0000-0000-0000FF0E0000}"/>
    <cellStyle name="Cálculo 3 3 2" xfId="2972" xr:uid="{00000000-0005-0000-0000-0000000F0000}"/>
    <cellStyle name="Cálculo 3 3 2 2" xfId="2973" xr:uid="{00000000-0005-0000-0000-0000010F0000}"/>
    <cellStyle name="Cálculo 3 3 2 2 2" xfId="2974" xr:uid="{00000000-0005-0000-0000-0000020F0000}"/>
    <cellStyle name="Cálculo 3 3 2 2 2 2" xfId="13193" xr:uid="{00000000-0005-0000-0000-0000030F0000}"/>
    <cellStyle name="Cálculo 3 3 2 2 2 2 2" xfId="17484" xr:uid="{00000000-0005-0000-0000-0000040F0000}"/>
    <cellStyle name="Cálculo 3 3 2 2 2 2 3" xfId="21515" xr:uid="{00000000-0005-0000-0000-0000050F0000}"/>
    <cellStyle name="Cálculo 3 3 2 2 2 3" xfId="9139" xr:uid="{00000000-0005-0000-0000-0000060F0000}"/>
    <cellStyle name="Cálculo 3 3 2 2 3" xfId="2975" xr:uid="{00000000-0005-0000-0000-0000070F0000}"/>
    <cellStyle name="Cálculo 3 3 2 2 3 2" xfId="13194" xr:uid="{00000000-0005-0000-0000-0000080F0000}"/>
    <cellStyle name="Cálculo 3 3 2 2 3 2 2" xfId="17485" xr:uid="{00000000-0005-0000-0000-0000090F0000}"/>
    <cellStyle name="Cálculo 3 3 2 2 3 2 3" xfId="21516" xr:uid="{00000000-0005-0000-0000-00000A0F0000}"/>
    <cellStyle name="Cálculo 3 3 2 2 3 3" xfId="9140" xr:uid="{00000000-0005-0000-0000-00000B0F0000}"/>
    <cellStyle name="Cálculo 3 3 2 2 4" xfId="2976" xr:uid="{00000000-0005-0000-0000-00000C0F0000}"/>
    <cellStyle name="Cálculo 3 3 2 2 4 2" xfId="13195" xr:uid="{00000000-0005-0000-0000-00000D0F0000}"/>
    <cellStyle name="Cálculo 3 3 2 2 4 2 2" xfId="17486" xr:uid="{00000000-0005-0000-0000-00000E0F0000}"/>
    <cellStyle name="Cálculo 3 3 2 2 4 2 3" xfId="21517" xr:uid="{00000000-0005-0000-0000-00000F0F0000}"/>
    <cellStyle name="Cálculo 3 3 2 2 4 3" xfId="9141" xr:uid="{00000000-0005-0000-0000-0000100F0000}"/>
    <cellStyle name="Cálculo 3 3 2 2 5" xfId="2977" xr:uid="{00000000-0005-0000-0000-0000110F0000}"/>
    <cellStyle name="Cálculo 3 3 2 2 5 2" xfId="13196" xr:uid="{00000000-0005-0000-0000-0000120F0000}"/>
    <cellStyle name="Cálculo 3 3 2 2 5 2 2" xfId="17487" xr:uid="{00000000-0005-0000-0000-0000130F0000}"/>
    <cellStyle name="Cálculo 3 3 2 2 5 2 3" xfId="21518" xr:uid="{00000000-0005-0000-0000-0000140F0000}"/>
    <cellStyle name="Cálculo 3 3 2 2 5 3" xfId="9142" xr:uid="{00000000-0005-0000-0000-0000150F0000}"/>
    <cellStyle name="Cálculo 3 3 2 2 6" xfId="2978" xr:uid="{00000000-0005-0000-0000-0000160F0000}"/>
    <cellStyle name="Cálculo 3 3 2 2 6 2" xfId="13197" xr:uid="{00000000-0005-0000-0000-0000170F0000}"/>
    <cellStyle name="Cálculo 3 3 2 2 6 2 2" xfId="17488" xr:uid="{00000000-0005-0000-0000-0000180F0000}"/>
    <cellStyle name="Cálculo 3 3 2 2 6 2 3" xfId="21519" xr:uid="{00000000-0005-0000-0000-0000190F0000}"/>
    <cellStyle name="Cálculo 3 3 2 2 6 3" xfId="9143" xr:uid="{00000000-0005-0000-0000-00001A0F0000}"/>
    <cellStyle name="Cálculo 3 3 2 2 7" xfId="2979" xr:uid="{00000000-0005-0000-0000-00001B0F0000}"/>
    <cellStyle name="Cálculo 3 3 2 2 7 2" xfId="13198" xr:uid="{00000000-0005-0000-0000-00001C0F0000}"/>
    <cellStyle name="Cálculo 3 3 2 2 7 2 2" xfId="17489" xr:uid="{00000000-0005-0000-0000-00001D0F0000}"/>
    <cellStyle name="Cálculo 3 3 2 2 7 2 3" xfId="21520" xr:uid="{00000000-0005-0000-0000-00001E0F0000}"/>
    <cellStyle name="Cálculo 3 3 2 2 7 3" xfId="9144" xr:uid="{00000000-0005-0000-0000-00001F0F0000}"/>
    <cellStyle name="Cálculo 3 3 2 2 8" xfId="13192" xr:uid="{00000000-0005-0000-0000-0000200F0000}"/>
    <cellStyle name="Cálculo 3 3 2 2 8 2" xfId="17483" xr:uid="{00000000-0005-0000-0000-0000210F0000}"/>
    <cellStyle name="Cálculo 3 3 2 2 8 3" xfId="21514" xr:uid="{00000000-0005-0000-0000-0000220F0000}"/>
    <cellStyle name="Cálculo 3 3 2 2 9" xfId="9138" xr:uid="{00000000-0005-0000-0000-0000230F0000}"/>
    <cellStyle name="Cálculo 3 3 2 3" xfId="13191" xr:uid="{00000000-0005-0000-0000-0000240F0000}"/>
    <cellStyle name="Cálculo 3 3 2 3 2" xfId="17482" xr:uid="{00000000-0005-0000-0000-0000250F0000}"/>
    <cellStyle name="Cálculo 3 3 2 3 3" xfId="21513" xr:uid="{00000000-0005-0000-0000-0000260F0000}"/>
    <cellStyle name="Cálculo 3 3 2 4" xfId="9137" xr:uid="{00000000-0005-0000-0000-0000270F0000}"/>
    <cellStyle name="Cálculo 3 3 3" xfId="2980" xr:uid="{00000000-0005-0000-0000-0000280F0000}"/>
    <cellStyle name="Cálculo 3 3 3 2" xfId="2981" xr:uid="{00000000-0005-0000-0000-0000290F0000}"/>
    <cellStyle name="Cálculo 3 3 3 2 2" xfId="2982" xr:uid="{00000000-0005-0000-0000-00002A0F0000}"/>
    <cellStyle name="Cálculo 3 3 3 2 2 2" xfId="13201" xr:uid="{00000000-0005-0000-0000-00002B0F0000}"/>
    <cellStyle name="Cálculo 3 3 3 2 2 2 2" xfId="17492" xr:uid="{00000000-0005-0000-0000-00002C0F0000}"/>
    <cellStyle name="Cálculo 3 3 3 2 2 2 3" xfId="21523" xr:uid="{00000000-0005-0000-0000-00002D0F0000}"/>
    <cellStyle name="Cálculo 3 3 3 2 2 3" xfId="9146" xr:uid="{00000000-0005-0000-0000-00002E0F0000}"/>
    <cellStyle name="Cálculo 3 3 3 2 3" xfId="2983" xr:uid="{00000000-0005-0000-0000-00002F0F0000}"/>
    <cellStyle name="Cálculo 3 3 3 2 3 2" xfId="13202" xr:uid="{00000000-0005-0000-0000-0000300F0000}"/>
    <cellStyle name="Cálculo 3 3 3 2 3 2 2" xfId="17493" xr:uid="{00000000-0005-0000-0000-0000310F0000}"/>
    <cellStyle name="Cálculo 3 3 3 2 3 2 3" xfId="21524" xr:uid="{00000000-0005-0000-0000-0000320F0000}"/>
    <cellStyle name="Cálculo 3 3 3 2 3 3" xfId="9147" xr:uid="{00000000-0005-0000-0000-0000330F0000}"/>
    <cellStyle name="Cálculo 3 3 3 2 4" xfId="2984" xr:uid="{00000000-0005-0000-0000-0000340F0000}"/>
    <cellStyle name="Cálculo 3 3 3 2 4 2" xfId="13203" xr:uid="{00000000-0005-0000-0000-0000350F0000}"/>
    <cellStyle name="Cálculo 3 3 3 2 4 2 2" xfId="17494" xr:uid="{00000000-0005-0000-0000-0000360F0000}"/>
    <cellStyle name="Cálculo 3 3 3 2 4 2 3" xfId="21525" xr:uid="{00000000-0005-0000-0000-0000370F0000}"/>
    <cellStyle name="Cálculo 3 3 3 2 4 3" xfId="9148" xr:uid="{00000000-0005-0000-0000-0000380F0000}"/>
    <cellStyle name="Cálculo 3 3 3 2 5" xfId="2985" xr:uid="{00000000-0005-0000-0000-0000390F0000}"/>
    <cellStyle name="Cálculo 3 3 3 2 5 2" xfId="13204" xr:uid="{00000000-0005-0000-0000-00003A0F0000}"/>
    <cellStyle name="Cálculo 3 3 3 2 5 2 2" xfId="17495" xr:uid="{00000000-0005-0000-0000-00003B0F0000}"/>
    <cellStyle name="Cálculo 3 3 3 2 5 2 3" xfId="21526" xr:uid="{00000000-0005-0000-0000-00003C0F0000}"/>
    <cellStyle name="Cálculo 3 3 3 2 5 3" xfId="9149" xr:uid="{00000000-0005-0000-0000-00003D0F0000}"/>
    <cellStyle name="Cálculo 3 3 3 2 6" xfId="2986" xr:uid="{00000000-0005-0000-0000-00003E0F0000}"/>
    <cellStyle name="Cálculo 3 3 3 2 6 2" xfId="13205" xr:uid="{00000000-0005-0000-0000-00003F0F0000}"/>
    <cellStyle name="Cálculo 3 3 3 2 6 2 2" xfId="17496" xr:uid="{00000000-0005-0000-0000-0000400F0000}"/>
    <cellStyle name="Cálculo 3 3 3 2 6 2 3" xfId="21527" xr:uid="{00000000-0005-0000-0000-0000410F0000}"/>
    <cellStyle name="Cálculo 3 3 3 2 6 3" xfId="9150" xr:uid="{00000000-0005-0000-0000-0000420F0000}"/>
    <cellStyle name="Cálculo 3 3 3 2 7" xfId="2987" xr:uid="{00000000-0005-0000-0000-0000430F0000}"/>
    <cellStyle name="Cálculo 3 3 3 2 7 2" xfId="13206" xr:uid="{00000000-0005-0000-0000-0000440F0000}"/>
    <cellStyle name="Cálculo 3 3 3 2 7 2 2" xfId="17497" xr:uid="{00000000-0005-0000-0000-0000450F0000}"/>
    <cellStyle name="Cálculo 3 3 3 2 7 2 3" xfId="21528" xr:uid="{00000000-0005-0000-0000-0000460F0000}"/>
    <cellStyle name="Cálculo 3 3 3 2 7 3" xfId="9151" xr:uid="{00000000-0005-0000-0000-0000470F0000}"/>
    <cellStyle name="Cálculo 3 3 3 2 8" xfId="13200" xr:uid="{00000000-0005-0000-0000-0000480F0000}"/>
    <cellStyle name="Cálculo 3 3 3 2 8 2" xfId="17491" xr:uid="{00000000-0005-0000-0000-0000490F0000}"/>
    <cellStyle name="Cálculo 3 3 3 2 8 3" xfId="21522" xr:uid="{00000000-0005-0000-0000-00004A0F0000}"/>
    <cellStyle name="Cálculo 3 3 3 2 9" xfId="13134" xr:uid="{00000000-0005-0000-0000-00004B0F0000}"/>
    <cellStyle name="Cálculo 3 3 3 3" xfId="13199" xr:uid="{00000000-0005-0000-0000-00004C0F0000}"/>
    <cellStyle name="Cálculo 3 3 3 3 2" xfId="17490" xr:uid="{00000000-0005-0000-0000-00004D0F0000}"/>
    <cellStyle name="Cálculo 3 3 3 3 3" xfId="21521" xr:uid="{00000000-0005-0000-0000-00004E0F0000}"/>
    <cellStyle name="Cálculo 3 3 3 4" xfId="9145" xr:uid="{00000000-0005-0000-0000-00004F0F0000}"/>
    <cellStyle name="Cálculo 3 3 4" xfId="2988" xr:uid="{00000000-0005-0000-0000-0000500F0000}"/>
    <cellStyle name="Cálculo 3 3 4 2" xfId="2989" xr:uid="{00000000-0005-0000-0000-0000510F0000}"/>
    <cellStyle name="Cálculo 3 3 4 2 2" xfId="2990" xr:uid="{00000000-0005-0000-0000-0000520F0000}"/>
    <cellStyle name="Cálculo 3 3 4 2 2 2" xfId="13209" xr:uid="{00000000-0005-0000-0000-0000530F0000}"/>
    <cellStyle name="Cálculo 3 3 4 2 2 2 2" xfId="17500" xr:uid="{00000000-0005-0000-0000-0000540F0000}"/>
    <cellStyle name="Cálculo 3 3 4 2 2 2 3" xfId="21531" xr:uid="{00000000-0005-0000-0000-0000550F0000}"/>
    <cellStyle name="Cálculo 3 3 4 2 2 3" xfId="9154" xr:uid="{00000000-0005-0000-0000-0000560F0000}"/>
    <cellStyle name="Cálculo 3 3 4 2 3" xfId="2991" xr:uid="{00000000-0005-0000-0000-0000570F0000}"/>
    <cellStyle name="Cálculo 3 3 4 2 3 2" xfId="13210" xr:uid="{00000000-0005-0000-0000-0000580F0000}"/>
    <cellStyle name="Cálculo 3 3 4 2 3 2 2" xfId="17501" xr:uid="{00000000-0005-0000-0000-0000590F0000}"/>
    <cellStyle name="Cálculo 3 3 4 2 3 2 3" xfId="21532" xr:uid="{00000000-0005-0000-0000-00005A0F0000}"/>
    <cellStyle name="Cálculo 3 3 4 2 3 3" xfId="9155" xr:uid="{00000000-0005-0000-0000-00005B0F0000}"/>
    <cellStyle name="Cálculo 3 3 4 2 4" xfId="2992" xr:uid="{00000000-0005-0000-0000-00005C0F0000}"/>
    <cellStyle name="Cálculo 3 3 4 2 4 2" xfId="13211" xr:uid="{00000000-0005-0000-0000-00005D0F0000}"/>
    <cellStyle name="Cálculo 3 3 4 2 4 2 2" xfId="17502" xr:uid="{00000000-0005-0000-0000-00005E0F0000}"/>
    <cellStyle name="Cálculo 3 3 4 2 4 2 3" xfId="21533" xr:uid="{00000000-0005-0000-0000-00005F0F0000}"/>
    <cellStyle name="Cálculo 3 3 4 2 4 3" xfId="9156" xr:uid="{00000000-0005-0000-0000-0000600F0000}"/>
    <cellStyle name="Cálculo 3 3 4 2 5" xfId="2993" xr:uid="{00000000-0005-0000-0000-0000610F0000}"/>
    <cellStyle name="Cálculo 3 3 4 2 5 2" xfId="13212" xr:uid="{00000000-0005-0000-0000-0000620F0000}"/>
    <cellStyle name="Cálculo 3 3 4 2 5 2 2" xfId="17503" xr:uid="{00000000-0005-0000-0000-0000630F0000}"/>
    <cellStyle name="Cálculo 3 3 4 2 5 2 3" xfId="21534" xr:uid="{00000000-0005-0000-0000-0000640F0000}"/>
    <cellStyle name="Cálculo 3 3 4 2 5 3" xfId="9157" xr:uid="{00000000-0005-0000-0000-0000650F0000}"/>
    <cellStyle name="Cálculo 3 3 4 2 6" xfId="2994" xr:uid="{00000000-0005-0000-0000-0000660F0000}"/>
    <cellStyle name="Cálculo 3 3 4 2 6 2" xfId="13213" xr:uid="{00000000-0005-0000-0000-0000670F0000}"/>
    <cellStyle name="Cálculo 3 3 4 2 6 2 2" xfId="17504" xr:uid="{00000000-0005-0000-0000-0000680F0000}"/>
    <cellStyle name="Cálculo 3 3 4 2 6 2 3" xfId="21535" xr:uid="{00000000-0005-0000-0000-0000690F0000}"/>
    <cellStyle name="Cálculo 3 3 4 2 6 3" xfId="9158" xr:uid="{00000000-0005-0000-0000-00006A0F0000}"/>
    <cellStyle name="Cálculo 3 3 4 2 7" xfId="2995" xr:uid="{00000000-0005-0000-0000-00006B0F0000}"/>
    <cellStyle name="Cálculo 3 3 4 2 7 2" xfId="13214" xr:uid="{00000000-0005-0000-0000-00006C0F0000}"/>
    <cellStyle name="Cálculo 3 3 4 2 7 2 2" xfId="17505" xr:uid="{00000000-0005-0000-0000-00006D0F0000}"/>
    <cellStyle name="Cálculo 3 3 4 2 7 2 3" xfId="21536" xr:uid="{00000000-0005-0000-0000-00006E0F0000}"/>
    <cellStyle name="Cálculo 3 3 4 2 7 3" xfId="9159" xr:uid="{00000000-0005-0000-0000-00006F0F0000}"/>
    <cellStyle name="Cálculo 3 3 4 2 8" xfId="13208" xr:uid="{00000000-0005-0000-0000-0000700F0000}"/>
    <cellStyle name="Cálculo 3 3 4 2 8 2" xfId="17499" xr:uid="{00000000-0005-0000-0000-0000710F0000}"/>
    <cellStyle name="Cálculo 3 3 4 2 8 3" xfId="21530" xr:uid="{00000000-0005-0000-0000-0000720F0000}"/>
    <cellStyle name="Cálculo 3 3 4 2 9" xfId="9153" xr:uid="{00000000-0005-0000-0000-0000730F0000}"/>
    <cellStyle name="Cálculo 3 3 4 3" xfId="13207" xr:uid="{00000000-0005-0000-0000-0000740F0000}"/>
    <cellStyle name="Cálculo 3 3 4 3 2" xfId="17498" xr:uid="{00000000-0005-0000-0000-0000750F0000}"/>
    <cellStyle name="Cálculo 3 3 4 3 3" xfId="21529" xr:uid="{00000000-0005-0000-0000-0000760F0000}"/>
    <cellStyle name="Cálculo 3 3 4 4" xfId="9152" xr:uid="{00000000-0005-0000-0000-0000770F0000}"/>
    <cellStyle name="Cálculo 3 3 5" xfId="2996" xr:uid="{00000000-0005-0000-0000-0000780F0000}"/>
    <cellStyle name="Cálculo 3 3 5 2" xfId="2997" xr:uid="{00000000-0005-0000-0000-0000790F0000}"/>
    <cellStyle name="Cálculo 3 3 5 2 2" xfId="13216" xr:uid="{00000000-0005-0000-0000-00007A0F0000}"/>
    <cellStyle name="Cálculo 3 3 5 2 2 2" xfId="17507" xr:uid="{00000000-0005-0000-0000-00007B0F0000}"/>
    <cellStyle name="Cálculo 3 3 5 2 2 3" xfId="21538" xr:uid="{00000000-0005-0000-0000-00007C0F0000}"/>
    <cellStyle name="Cálculo 3 3 5 2 3" xfId="9161" xr:uid="{00000000-0005-0000-0000-00007D0F0000}"/>
    <cellStyle name="Cálculo 3 3 5 3" xfId="2998" xr:uid="{00000000-0005-0000-0000-00007E0F0000}"/>
    <cellStyle name="Cálculo 3 3 5 3 2" xfId="13217" xr:uid="{00000000-0005-0000-0000-00007F0F0000}"/>
    <cellStyle name="Cálculo 3 3 5 3 2 2" xfId="17508" xr:uid="{00000000-0005-0000-0000-0000800F0000}"/>
    <cellStyle name="Cálculo 3 3 5 3 2 3" xfId="21539" xr:uid="{00000000-0005-0000-0000-0000810F0000}"/>
    <cellStyle name="Cálculo 3 3 5 3 3" xfId="9162" xr:uid="{00000000-0005-0000-0000-0000820F0000}"/>
    <cellStyle name="Cálculo 3 3 5 4" xfId="2999" xr:uid="{00000000-0005-0000-0000-0000830F0000}"/>
    <cellStyle name="Cálculo 3 3 5 4 2" xfId="13218" xr:uid="{00000000-0005-0000-0000-0000840F0000}"/>
    <cellStyle name="Cálculo 3 3 5 4 2 2" xfId="17509" xr:uid="{00000000-0005-0000-0000-0000850F0000}"/>
    <cellStyle name="Cálculo 3 3 5 4 2 3" xfId="21540" xr:uid="{00000000-0005-0000-0000-0000860F0000}"/>
    <cellStyle name="Cálculo 3 3 5 4 3" xfId="9163" xr:uid="{00000000-0005-0000-0000-0000870F0000}"/>
    <cellStyle name="Cálculo 3 3 5 5" xfId="3000" xr:uid="{00000000-0005-0000-0000-0000880F0000}"/>
    <cellStyle name="Cálculo 3 3 5 5 2" xfId="13219" xr:uid="{00000000-0005-0000-0000-0000890F0000}"/>
    <cellStyle name="Cálculo 3 3 5 5 2 2" xfId="17510" xr:uid="{00000000-0005-0000-0000-00008A0F0000}"/>
    <cellStyle name="Cálculo 3 3 5 5 2 3" xfId="21541" xr:uid="{00000000-0005-0000-0000-00008B0F0000}"/>
    <cellStyle name="Cálculo 3 3 5 5 3" xfId="9164" xr:uid="{00000000-0005-0000-0000-00008C0F0000}"/>
    <cellStyle name="Cálculo 3 3 5 6" xfId="3001" xr:uid="{00000000-0005-0000-0000-00008D0F0000}"/>
    <cellStyle name="Cálculo 3 3 5 6 2" xfId="13220" xr:uid="{00000000-0005-0000-0000-00008E0F0000}"/>
    <cellStyle name="Cálculo 3 3 5 6 2 2" xfId="17511" xr:uid="{00000000-0005-0000-0000-00008F0F0000}"/>
    <cellStyle name="Cálculo 3 3 5 6 2 3" xfId="21542" xr:uid="{00000000-0005-0000-0000-0000900F0000}"/>
    <cellStyle name="Cálculo 3 3 5 6 3" xfId="9165" xr:uid="{00000000-0005-0000-0000-0000910F0000}"/>
    <cellStyle name="Cálculo 3 3 5 7" xfId="3002" xr:uid="{00000000-0005-0000-0000-0000920F0000}"/>
    <cellStyle name="Cálculo 3 3 5 7 2" xfId="13221" xr:uid="{00000000-0005-0000-0000-0000930F0000}"/>
    <cellStyle name="Cálculo 3 3 5 7 2 2" xfId="17512" xr:uid="{00000000-0005-0000-0000-0000940F0000}"/>
    <cellStyle name="Cálculo 3 3 5 7 2 3" xfId="21543" xr:uid="{00000000-0005-0000-0000-0000950F0000}"/>
    <cellStyle name="Cálculo 3 3 5 7 3" xfId="9166" xr:uid="{00000000-0005-0000-0000-0000960F0000}"/>
    <cellStyle name="Cálculo 3 3 5 8" xfId="13215" xr:uid="{00000000-0005-0000-0000-0000970F0000}"/>
    <cellStyle name="Cálculo 3 3 5 8 2" xfId="17506" xr:uid="{00000000-0005-0000-0000-0000980F0000}"/>
    <cellStyle name="Cálculo 3 3 5 8 3" xfId="21537" xr:uid="{00000000-0005-0000-0000-0000990F0000}"/>
    <cellStyle name="Cálculo 3 3 5 9" xfId="9160" xr:uid="{00000000-0005-0000-0000-00009A0F0000}"/>
    <cellStyle name="Cálculo 3 3 6" xfId="13190" xr:uid="{00000000-0005-0000-0000-00009B0F0000}"/>
    <cellStyle name="Cálculo 3 3 6 2" xfId="17481" xr:uid="{00000000-0005-0000-0000-00009C0F0000}"/>
    <cellStyle name="Cálculo 3 3 6 3" xfId="21512" xr:uid="{00000000-0005-0000-0000-00009D0F0000}"/>
    <cellStyle name="Cálculo 3 3 7" xfId="9136" xr:uid="{00000000-0005-0000-0000-00009E0F0000}"/>
    <cellStyle name="Cálculo 3 4" xfId="3003" xr:uid="{00000000-0005-0000-0000-00009F0F0000}"/>
    <cellStyle name="Cálculo 3 4 2" xfId="3004" xr:uid="{00000000-0005-0000-0000-0000A00F0000}"/>
    <cellStyle name="Cálculo 3 4 2 2" xfId="3005" xr:uid="{00000000-0005-0000-0000-0000A10F0000}"/>
    <cellStyle name="Cálculo 3 4 2 2 2" xfId="3006" xr:uid="{00000000-0005-0000-0000-0000A20F0000}"/>
    <cellStyle name="Cálculo 3 4 2 2 2 2" xfId="13225" xr:uid="{00000000-0005-0000-0000-0000A30F0000}"/>
    <cellStyle name="Cálculo 3 4 2 2 2 2 2" xfId="17516" xr:uid="{00000000-0005-0000-0000-0000A40F0000}"/>
    <cellStyle name="Cálculo 3 4 2 2 2 2 3" xfId="21547" xr:uid="{00000000-0005-0000-0000-0000A50F0000}"/>
    <cellStyle name="Cálculo 3 4 2 2 2 3" xfId="9170" xr:uid="{00000000-0005-0000-0000-0000A60F0000}"/>
    <cellStyle name="Cálculo 3 4 2 2 3" xfId="3007" xr:uid="{00000000-0005-0000-0000-0000A70F0000}"/>
    <cellStyle name="Cálculo 3 4 2 2 3 2" xfId="13226" xr:uid="{00000000-0005-0000-0000-0000A80F0000}"/>
    <cellStyle name="Cálculo 3 4 2 2 3 2 2" xfId="17517" xr:uid="{00000000-0005-0000-0000-0000A90F0000}"/>
    <cellStyle name="Cálculo 3 4 2 2 3 2 3" xfId="21548" xr:uid="{00000000-0005-0000-0000-0000AA0F0000}"/>
    <cellStyle name="Cálculo 3 4 2 2 3 3" xfId="9171" xr:uid="{00000000-0005-0000-0000-0000AB0F0000}"/>
    <cellStyle name="Cálculo 3 4 2 2 4" xfId="3008" xr:uid="{00000000-0005-0000-0000-0000AC0F0000}"/>
    <cellStyle name="Cálculo 3 4 2 2 4 2" xfId="13227" xr:uid="{00000000-0005-0000-0000-0000AD0F0000}"/>
    <cellStyle name="Cálculo 3 4 2 2 4 2 2" xfId="17518" xr:uid="{00000000-0005-0000-0000-0000AE0F0000}"/>
    <cellStyle name="Cálculo 3 4 2 2 4 2 3" xfId="21549" xr:uid="{00000000-0005-0000-0000-0000AF0F0000}"/>
    <cellStyle name="Cálculo 3 4 2 2 4 3" xfId="9172" xr:uid="{00000000-0005-0000-0000-0000B00F0000}"/>
    <cellStyle name="Cálculo 3 4 2 2 5" xfId="3009" xr:uid="{00000000-0005-0000-0000-0000B10F0000}"/>
    <cellStyle name="Cálculo 3 4 2 2 5 2" xfId="13228" xr:uid="{00000000-0005-0000-0000-0000B20F0000}"/>
    <cellStyle name="Cálculo 3 4 2 2 5 2 2" xfId="17519" xr:uid="{00000000-0005-0000-0000-0000B30F0000}"/>
    <cellStyle name="Cálculo 3 4 2 2 5 2 3" xfId="21550" xr:uid="{00000000-0005-0000-0000-0000B40F0000}"/>
    <cellStyle name="Cálculo 3 4 2 2 5 3" xfId="9173" xr:uid="{00000000-0005-0000-0000-0000B50F0000}"/>
    <cellStyle name="Cálculo 3 4 2 2 6" xfId="3010" xr:uid="{00000000-0005-0000-0000-0000B60F0000}"/>
    <cellStyle name="Cálculo 3 4 2 2 6 2" xfId="13229" xr:uid="{00000000-0005-0000-0000-0000B70F0000}"/>
    <cellStyle name="Cálculo 3 4 2 2 6 2 2" xfId="17520" xr:uid="{00000000-0005-0000-0000-0000B80F0000}"/>
    <cellStyle name="Cálculo 3 4 2 2 6 2 3" xfId="21551" xr:uid="{00000000-0005-0000-0000-0000B90F0000}"/>
    <cellStyle name="Cálculo 3 4 2 2 6 3" xfId="9174" xr:uid="{00000000-0005-0000-0000-0000BA0F0000}"/>
    <cellStyle name="Cálculo 3 4 2 2 7" xfId="3011" xr:uid="{00000000-0005-0000-0000-0000BB0F0000}"/>
    <cellStyle name="Cálculo 3 4 2 2 7 2" xfId="13230" xr:uid="{00000000-0005-0000-0000-0000BC0F0000}"/>
    <cellStyle name="Cálculo 3 4 2 2 7 2 2" xfId="17521" xr:uid="{00000000-0005-0000-0000-0000BD0F0000}"/>
    <cellStyle name="Cálculo 3 4 2 2 7 2 3" xfId="21552" xr:uid="{00000000-0005-0000-0000-0000BE0F0000}"/>
    <cellStyle name="Cálculo 3 4 2 2 7 3" xfId="9175" xr:uid="{00000000-0005-0000-0000-0000BF0F0000}"/>
    <cellStyle name="Cálculo 3 4 2 2 8" xfId="13224" xr:uid="{00000000-0005-0000-0000-0000C00F0000}"/>
    <cellStyle name="Cálculo 3 4 2 2 8 2" xfId="17515" xr:uid="{00000000-0005-0000-0000-0000C10F0000}"/>
    <cellStyle name="Cálculo 3 4 2 2 8 3" xfId="21546" xr:uid="{00000000-0005-0000-0000-0000C20F0000}"/>
    <cellStyle name="Cálculo 3 4 2 2 9" xfId="9169" xr:uid="{00000000-0005-0000-0000-0000C30F0000}"/>
    <cellStyle name="Cálculo 3 4 2 3" xfId="13223" xr:uid="{00000000-0005-0000-0000-0000C40F0000}"/>
    <cellStyle name="Cálculo 3 4 2 3 2" xfId="17514" xr:uid="{00000000-0005-0000-0000-0000C50F0000}"/>
    <cellStyle name="Cálculo 3 4 2 3 3" xfId="21545" xr:uid="{00000000-0005-0000-0000-0000C60F0000}"/>
    <cellStyle name="Cálculo 3 4 2 4" xfId="9168" xr:uid="{00000000-0005-0000-0000-0000C70F0000}"/>
    <cellStyle name="Cálculo 3 4 3" xfId="3012" xr:uid="{00000000-0005-0000-0000-0000C80F0000}"/>
    <cellStyle name="Cálculo 3 4 3 2" xfId="3013" xr:uid="{00000000-0005-0000-0000-0000C90F0000}"/>
    <cellStyle name="Cálculo 3 4 3 2 2" xfId="3014" xr:uid="{00000000-0005-0000-0000-0000CA0F0000}"/>
    <cellStyle name="Cálculo 3 4 3 2 2 2" xfId="13233" xr:uid="{00000000-0005-0000-0000-0000CB0F0000}"/>
    <cellStyle name="Cálculo 3 4 3 2 2 2 2" xfId="17524" xr:uid="{00000000-0005-0000-0000-0000CC0F0000}"/>
    <cellStyle name="Cálculo 3 4 3 2 2 2 3" xfId="21555" xr:uid="{00000000-0005-0000-0000-0000CD0F0000}"/>
    <cellStyle name="Cálculo 3 4 3 2 2 3" xfId="9178" xr:uid="{00000000-0005-0000-0000-0000CE0F0000}"/>
    <cellStyle name="Cálculo 3 4 3 2 3" xfId="3015" xr:uid="{00000000-0005-0000-0000-0000CF0F0000}"/>
    <cellStyle name="Cálculo 3 4 3 2 3 2" xfId="13234" xr:uid="{00000000-0005-0000-0000-0000D00F0000}"/>
    <cellStyle name="Cálculo 3 4 3 2 3 2 2" xfId="17525" xr:uid="{00000000-0005-0000-0000-0000D10F0000}"/>
    <cellStyle name="Cálculo 3 4 3 2 3 2 3" xfId="21556" xr:uid="{00000000-0005-0000-0000-0000D20F0000}"/>
    <cellStyle name="Cálculo 3 4 3 2 3 3" xfId="9179" xr:uid="{00000000-0005-0000-0000-0000D30F0000}"/>
    <cellStyle name="Cálculo 3 4 3 2 4" xfId="3016" xr:uid="{00000000-0005-0000-0000-0000D40F0000}"/>
    <cellStyle name="Cálculo 3 4 3 2 4 2" xfId="13235" xr:uid="{00000000-0005-0000-0000-0000D50F0000}"/>
    <cellStyle name="Cálculo 3 4 3 2 4 2 2" xfId="17526" xr:uid="{00000000-0005-0000-0000-0000D60F0000}"/>
    <cellStyle name="Cálculo 3 4 3 2 4 2 3" xfId="21557" xr:uid="{00000000-0005-0000-0000-0000D70F0000}"/>
    <cellStyle name="Cálculo 3 4 3 2 4 3" xfId="9180" xr:uid="{00000000-0005-0000-0000-0000D80F0000}"/>
    <cellStyle name="Cálculo 3 4 3 2 5" xfId="3017" xr:uid="{00000000-0005-0000-0000-0000D90F0000}"/>
    <cellStyle name="Cálculo 3 4 3 2 5 2" xfId="13236" xr:uid="{00000000-0005-0000-0000-0000DA0F0000}"/>
    <cellStyle name="Cálculo 3 4 3 2 5 2 2" xfId="17527" xr:uid="{00000000-0005-0000-0000-0000DB0F0000}"/>
    <cellStyle name="Cálculo 3 4 3 2 5 2 3" xfId="21558" xr:uid="{00000000-0005-0000-0000-0000DC0F0000}"/>
    <cellStyle name="Cálculo 3 4 3 2 5 3" xfId="9181" xr:uid="{00000000-0005-0000-0000-0000DD0F0000}"/>
    <cellStyle name="Cálculo 3 4 3 2 6" xfId="3018" xr:uid="{00000000-0005-0000-0000-0000DE0F0000}"/>
    <cellStyle name="Cálculo 3 4 3 2 6 2" xfId="13237" xr:uid="{00000000-0005-0000-0000-0000DF0F0000}"/>
    <cellStyle name="Cálculo 3 4 3 2 6 2 2" xfId="17528" xr:uid="{00000000-0005-0000-0000-0000E00F0000}"/>
    <cellStyle name="Cálculo 3 4 3 2 6 2 3" xfId="21559" xr:uid="{00000000-0005-0000-0000-0000E10F0000}"/>
    <cellStyle name="Cálculo 3 4 3 2 6 3" xfId="9182" xr:uid="{00000000-0005-0000-0000-0000E20F0000}"/>
    <cellStyle name="Cálculo 3 4 3 2 7" xfId="3019" xr:uid="{00000000-0005-0000-0000-0000E30F0000}"/>
    <cellStyle name="Cálculo 3 4 3 2 7 2" xfId="13238" xr:uid="{00000000-0005-0000-0000-0000E40F0000}"/>
    <cellStyle name="Cálculo 3 4 3 2 7 2 2" xfId="17529" xr:uid="{00000000-0005-0000-0000-0000E50F0000}"/>
    <cellStyle name="Cálculo 3 4 3 2 7 2 3" xfId="21560" xr:uid="{00000000-0005-0000-0000-0000E60F0000}"/>
    <cellStyle name="Cálculo 3 4 3 2 7 3" xfId="9183" xr:uid="{00000000-0005-0000-0000-0000E70F0000}"/>
    <cellStyle name="Cálculo 3 4 3 2 8" xfId="13232" xr:uid="{00000000-0005-0000-0000-0000E80F0000}"/>
    <cellStyle name="Cálculo 3 4 3 2 8 2" xfId="17523" xr:uid="{00000000-0005-0000-0000-0000E90F0000}"/>
    <cellStyle name="Cálculo 3 4 3 2 8 3" xfId="21554" xr:uid="{00000000-0005-0000-0000-0000EA0F0000}"/>
    <cellStyle name="Cálculo 3 4 3 2 9" xfId="9177" xr:uid="{00000000-0005-0000-0000-0000EB0F0000}"/>
    <cellStyle name="Cálculo 3 4 3 3" xfId="13231" xr:uid="{00000000-0005-0000-0000-0000EC0F0000}"/>
    <cellStyle name="Cálculo 3 4 3 3 2" xfId="17522" xr:uid="{00000000-0005-0000-0000-0000ED0F0000}"/>
    <cellStyle name="Cálculo 3 4 3 3 3" xfId="21553" xr:uid="{00000000-0005-0000-0000-0000EE0F0000}"/>
    <cellStyle name="Cálculo 3 4 3 4" xfId="9176" xr:uid="{00000000-0005-0000-0000-0000EF0F0000}"/>
    <cellStyle name="Cálculo 3 4 4" xfId="3020" xr:uid="{00000000-0005-0000-0000-0000F00F0000}"/>
    <cellStyle name="Cálculo 3 4 4 2" xfId="3021" xr:uid="{00000000-0005-0000-0000-0000F10F0000}"/>
    <cellStyle name="Cálculo 3 4 4 2 2" xfId="3022" xr:uid="{00000000-0005-0000-0000-0000F20F0000}"/>
    <cellStyle name="Cálculo 3 4 4 2 2 2" xfId="13241" xr:uid="{00000000-0005-0000-0000-0000F30F0000}"/>
    <cellStyle name="Cálculo 3 4 4 2 2 2 2" xfId="17532" xr:uid="{00000000-0005-0000-0000-0000F40F0000}"/>
    <cellStyle name="Cálculo 3 4 4 2 2 2 3" xfId="21563" xr:uid="{00000000-0005-0000-0000-0000F50F0000}"/>
    <cellStyle name="Cálculo 3 4 4 2 2 3" xfId="9186" xr:uid="{00000000-0005-0000-0000-0000F60F0000}"/>
    <cellStyle name="Cálculo 3 4 4 2 3" xfId="3023" xr:uid="{00000000-0005-0000-0000-0000F70F0000}"/>
    <cellStyle name="Cálculo 3 4 4 2 3 2" xfId="13242" xr:uid="{00000000-0005-0000-0000-0000F80F0000}"/>
    <cellStyle name="Cálculo 3 4 4 2 3 2 2" xfId="17533" xr:uid="{00000000-0005-0000-0000-0000F90F0000}"/>
    <cellStyle name="Cálculo 3 4 4 2 3 2 3" xfId="21564" xr:uid="{00000000-0005-0000-0000-0000FA0F0000}"/>
    <cellStyle name="Cálculo 3 4 4 2 3 3" xfId="9187" xr:uid="{00000000-0005-0000-0000-0000FB0F0000}"/>
    <cellStyle name="Cálculo 3 4 4 2 4" xfId="3024" xr:uid="{00000000-0005-0000-0000-0000FC0F0000}"/>
    <cellStyle name="Cálculo 3 4 4 2 4 2" xfId="13243" xr:uid="{00000000-0005-0000-0000-0000FD0F0000}"/>
    <cellStyle name="Cálculo 3 4 4 2 4 2 2" xfId="17534" xr:uid="{00000000-0005-0000-0000-0000FE0F0000}"/>
    <cellStyle name="Cálculo 3 4 4 2 4 2 3" xfId="21565" xr:uid="{00000000-0005-0000-0000-0000FF0F0000}"/>
    <cellStyle name="Cálculo 3 4 4 2 4 3" xfId="9188" xr:uid="{00000000-0005-0000-0000-000000100000}"/>
    <cellStyle name="Cálculo 3 4 4 2 5" xfId="3025" xr:uid="{00000000-0005-0000-0000-000001100000}"/>
    <cellStyle name="Cálculo 3 4 4 2 5 2" xfId="13244" xr:uid="{00000000-0005-0000-0000-000002100000}"/>
    <cellStyle name="Cálculo 3 4 4 2 5 2 2" xfId="17535" xr:uid="{00000000-0005-0000-0000-000003100000}"/>
    <cellStyle name="Cálculo 3 4 4 2 5 2 3" xfId="21566" xr:uid="{00000000-0005-0000-0000-000004100000}"/>
    <cellStyle name="Cálculo 3 4 4 2 5 3" xfId="9189" xr:uid="{00000000-0005-0000-0000-000005100000}"/>
    <cellStyle name="Cálculo 3 4 4 2 6" xfId="3026" xr:uid="{00000000-0005-0000-0000-000006100000}"/>
    <cellStyle name="Cálculo 3 4 4 2 6 2" xfId="13245" xr:uid="{00000000-0005-0000-0000-000007100000}"/>
    <cellStyle name="Cálculo 3 4 4 2 6 2 2" xfId="17536" xr:uid="{00000000-0005-0000-0000-000008100000}"/>
    <cellStyle name="Cálculo 3 4 4 2 6 2 3" xfId="21567" xr:uid="{00000000-0005-0000-0000-000009100000}"/>
    <cellStyle name="Cálculo 3 4 4 2 6 3" xfId="9190" xr:uid="{00000000-0005-0000-0000-00000A100000}"/>
    <cellStyle name="Cálculo 3 4 4 2 7" xfId="3027" xr:uid="{00000000-0005-0000-0000-00000B100000}"/>
    <cellStyle name="Cálculo 3 4 4 2 7 2" xfId="13246" xr:uid="{00000000-0005-0000-0000-00000C100000}"/>
    <cellStyle name="Cálculo 3 4 4 2 7 2 2" xfId="17537" xr:uid="{00000000-0005-0000-0000-00000D100000}"/>
    <cellStyle name="Cálculo 3 4 4 2 7 2 3" xfId="21568" xr:uid="{00000000-0005-0000-0000-00000E100000}"/>
    <cellStyle name="Cálculo 3 4 4 2 7 3" xfId="9191" xr:uid="{00000000-0005-0000-0000-00000F100000}"/>
    <cellStyle name="Cálculo 3 4 4 2 8" xfId="13240" xr:uid="{00000000-0005-0000-0000-000010100000}"/>
    <cellStyle name="Cálculo 3 4 4 2 8 2" xfId="17531" xr:uid="{00000000-0005-0000-0000-000011100000}"/>
    <cellStyle name="Cálculo 3 4 4 2 8 3" xfId="21562" xr:uid="{00000000-0005-0000-0000-000012100000}"/>
    <cellStyle name="Cálculo 3 4 4 2 9" xfId="9185" xr:uid="{00000000-0005-0000-0000-000013100000}"/>
    <cellStyle name="Cálculo 3 4 4 3" xfId="13239" xr:uid="{00000000-0005-0000-0000-000014100000}"/>
    <cellStyle name="Cálculo 3 4 4 3 2" xfId="17530" xr:uid="{00000000-0005-0000-0000-000015100000}"/>
    <cellStyle name="Cálculo 3 4 4 3 3" xfId="21561" xr:uid="{00000000-0005-0000-0000-000016100000}"/>
    <cellStyle name="Cálculo 3 4 4 4" xfId="9184" xr:uid="{00000000-0005-0000-0000-000017100000}"/>
    <cellStyle name="Cálculo 3 4 5" xfId="3028" xr:uid="{00000000-0005-0000-0000-000018100000}"/>
    <cellStyle name="Cálculo 3 4 5 2" xfId="3029" xr:uid="{00000000-0005-0000-0000-000019100000}"/>
    <cellStyle name="Cálculo 3 4 5 2 2" xfId="13248" xr:uid="{00000000-0005-0000-0000-00001A100000}"/>
    <cellStyle name="Cálculo 3 4 5 2 2 2" xfId="17539" xr:uid="{00000000-0005-0000-0000-00001B100000}"/>
    <cellStyle name="Cálculo 3 4 5 2 2 3" xfId="21570" xr:uid="{00000000-0005-0000-0000-00001C100000}"/>
    <cellStyle name="Cálculo 3 4 5 2 3" xfId="9193" xr:uid="{00000000-0005-0000-0000-00001D100000}"/>
    <cellStyle name="Cálculo 3 4 5 3" xfId="3030" xr:uid="{00000000-0005-0000-0000-00001E100000}"/>
    <cellStyle name="Cálculo 3 4 5 3 2" xfId="13249" xr:uid="{00000000-0005-0000-0000-00001F100000}"/>
    <cellStyle name="Cálculo 3 4 5 3 2 2" xfId="17540" xr:uid="{00000000-0005-0000-0000-000020100000}"/>
    <cellStyle name="Cálculo 3 4 5 3 2 3" xfId="21571" xr:uid="{00000000-0005-0000-0000-000021100000}"/>
    <cellStyle name="Cálculo 3 4 5 3 3" xfId="9194" xr:uid="{00000000-0005-0000-0000-000022100000}"/>
    <cellStyle name="Cálculo 3 4 5 4" xfId="3031" xr:uid="{00000000-0005-0000-0000-000023100000}"/>
    <cellStyle name="Cálculo 3 4 5 4 2" xfId="13250" xr:uid="{00000000-0005-0000-0000-000024100000}"/>
    <cellStyle name="Cálculo 3 4 5 4 2 2" xfId="17541" xr:uid="{00000000-0005-0000-0000-000025100000}"/>
    <cellStyle name="Cálculo 3 4 5 4 2 3" xfId="21572" xr:uid="{00000000-0005-0000-0000-000026100000}"/>
    <cellStyle name="Cálculo 3 4 5 4 3" xfId="9195" xr:uid="{00000000-0005-0000-0000-000027100000}"/>
    <cellStyle name="Cálculo 3 4 5 5" xfId="3032" xr:uid="{00000000-0005-0000-0000-000028100000}"/>
    <cellStyle name="Cálculo 3 4 5 5 2" xfId="13251" xr:uid="{00000000-0005-0000-0000-000029100000}"/>
    <cellStyle name="Cálculo 3 4 5 5 2 2" xfId="17542" xr:uid="{00000000-0005-0000-0000-00002A100000}"/>
    <cellStyle name="Cálculo 3 4 5 5 2 3" xfId="21573" xr:uid="{00000000-0005-0000-0000-00002B100000}"/>
    <cellStyle name="Cálculo 3 4 5 5 3" xfId="9196" xr:uid="{00000000-0005-0000-0000-00002C100000}"/>
    <cellStyle name="Cálculo 3 4 5 6" xfId="3033" xr:uid="{00000000-0005-0000-0000-00002D100000}"/>
    <cellStyle name="Cálculo 3 4 5 6 2" xfId="13252" xr:uid="{00000000-0005-0000-0000-00002E100000}"/>
    <cellStyle name="Cálculo 3 4 5 6 2 2" xfId="17543" xr:uid="{00000000-0005-0000-0000-00002F100000}"/>
    <cellStyle name="Cálculo 3 4 5 6 2 3" xfId="21574" xr:uid="{00000000-0005-0000-0000-000030100000}"/>
    <cellStyle name="Cálculo 3 4 5 6 3" xfId="9197" xr:uid="{00000000-0005-0000-0000-000031100000}"/>
    <cellStyle name="Cálculo 3 4 5 7" xfId="3034" xr:uid="{00000000-0005-0000-0000-000032100000}"/>
    <cellStyle name="Cálculo 3 4 5 7 2" xfId="13253" xr:uid="{00000000-0005-0000-0000-000033100000}"/>
    <cellStyle name="Cálculo 3 4 5 7 2 2" xfId="17544" xr:uid="{00000000-0005-0000-0000-000034100000}"/>
    <cellStyle name="Cálculo 3 4 5 7 2 3" xfId="21575" xr:uid="{00000000-0005-0000-0000-000035100000}"/>
    <cellStyle name="Cálculo 3 4 5 7 3" xfId="9198" xr:uid="{00000000-0005-0000-0000-000036100000}"/>
    <cellStyle name="Cálculo 3 4 5 8" xfId="13247" xr:uid="{00000000-0005-0000-0000-000037100000}"/>
    <cellStyle name="Cálculo 3 4 5 8 2" xfId="17538" xr:uid="{00000000-0005-0000-0000-000038100000}"/>
    <cellStyle name="Cálculo 3 4 5 8 3" xfId="21569" xr:uid="{00000000-0005-0000-0000-000039100000}"/>
    <cellStyle name="Cálculo 3 4 5 9" xfId="9192" xr:uid="{00000000-0005-0000-0000-00003A100000}"/>
    <cellStyle name="Cálculo 3 4 6" xfId="13222" xr:uid="{00000000-0005-0000-0000-00003B100000}"/>
    <cellStyle name="Cálculo 3 4 6 2" xfId="17513" xr:uid="{00000000-0005-0000-0000-00003C100000}"/>
    <cellStyle name="Cálculo 3 4 6 3" xfId="21544" xr:uid="{00000000-0005-0000-0000-00003D100000}"/>
    <cellStyle name="Cálculo 3 4 7" xfId="9167" xr:uid="{00000000-0005-0000-0000-00003E100000}"/>
    <cellStyle name="Cálculo 3 5" xfId="3035" xr:uid="{00000000-0005-0000-0000-00003F100000}"/>
    <cellStyle name="Cálculo 3 5 2" xfId="3036" xr:uid="{00000000-0005-0000-0000-000040100000}"/>
    <cellStyle name="Cálculo 3 5 2 2" xfId="3037" xr:uid="{00000000-0005-0000-0000-000041100000}"/>
    <cellStyle name="Cálculo 3 5 2 2 2" xfId="3038" xr:uid="{00000000-0005-0000-0000-000042100000}"/>
    <cellStyle name="Cálculo 3 5 2 2 2 2" xfId="13257" xr:uid="{00000000-0005-0000-0000-000043100000}"/>
    <cellStyle name="Cálculo 3 5 2 2 2 2 2" xfId="17548" xr:uid="{00000000-0005-0000-0000-000044100000}"/>
    <cellStyle name="Cálculo 3 5 2 2 2 2 3" xfId="21579" xr:uid="{00000000-0005-0000-0000-000045100000}"/>
    <cellStyle name="Cálculo 3 5 2 2 2 3" xfId="9202" xr:uid="{00000000-0005-0000-0000-000046100000}"/>
    <cellStyle name="Cálculo 3 5 2 2 3" xfId="3039" xr:uid="{00000000-0005-0000-0000-000047100000}"/>
    <cellStyle name="Cálculo 3 5 2 2 3 2" xfId="13258" xr:uid="{00000000-0005-0000-0000-000048100000}"/>
    <cellStyle name="Cálculo 3 5 2 2 3 2 2" xfId="17549" xr:uid="{00000000-0005-0000-0000-000049100000}"/>
    <cellStyle name="Cálculo 3 5 2 2 3 2 3" xfId="21580" xr:uid="{00000000-0005-0000-0000-00004A100000}"/>
    <cellStyle name="Cálculo 3 5 2 2 3 3" xfId="9203" xr:uid="{00000000-0005-0000-0000-00004B100000}"/>
    <cellStyle name="Cálculo 3 5 2 2 4" xfId="3040" xr:uid="{00000000-0005-0000-0000-00004C100000}"/>
    <cellStyle name="Cálculo 3 5 2 2 4 2" xfId="13259" xr:uid="{00000000-0005-0000-0000-00004D100000}"/>
    <cellStyle name="Cálculo 3 5 2 2 4 2 2" xfId="17550" xr:uid="{00000000-0005-0000-0000-00004E100000}"/>
    <cellStyle name="Cálculo 3 5 2 2 4 2 3" xfId="21581" xr:uid="{00000000-0005-0000-0000-00004F100000}"/>
    <cellStyle name="Cálculo 3 5 2 2 4 3" xfId="9204" xr:uid="{00000000-0005-0000-0000-000050100000}"/>
    <cellStyle name="Cálculo 3 5 2 2 5" xfId="3041" xr:uid="{00000000-0005-0000-0000-000051100000}"/>
    <cellStyle name="Cálculo 3 5 2 2 5 2" xfId="13260" xr:uid="{00000000-0005-0000-0000-000052100000}"/>
    <cellStyle name="Cálculo 3 5 2 2 5 2 2" xfId="17551" xr:uid="{00000000-0005-0000-0000-000053100000}"/>
    <cellStyle name="Cálculo 3 5 2 2 5 2 3" xfId="21582" xr:uid="{00000000-0005-0000-0000-000054100000}"/>
    <cellStyle name="Cálculo 3 5 2 2 5 3" xfId="9205" xr:uid="{00000000-0005-0000-0000-000055100000}"/>
    <cellStyle name="Cálculo 3 5 2 2 6" xfId="3042" xr:uid="{00000000-0005-0000-0000-000056100000}"/>
    <cellStyle name="Cálculo 3 5 2 2 6 2" xfId="13261" xr:uid="{00000000-0005-0000-0000-000057100000}"/>
    <cellStyle name="Cálculo 3 5 2 2 6 2 2" xfId="17552" xr:uid="{00000000-0005-0000-0000-000058100000}"/>
    <cellStyle name="Cálculo 3 5 2 2 6 2 3" xfId="21583" xr:uid="{00000000-0005-0000-0000-000059100000}"/>
    <cellStyle name="Cálculo 3 5 2 2 6 3" xfId="9206" xr:uid="{00000000-0005-0000-0000-00005A100000}"/>
    <cellStyle name="Cálculo 3 5 2 2 7" xfId="3043" xr:uid="{00000000-0005-0000-0000-00005B100000}"/>
    <cellStyle name="Cálculo 3 5 2 2 7 2" xfId="13262" xr:uid="{00000000-0005-0000-0000-00005C100000}"/>
    <cellStyle name="Cálculo 3 5 2 2 7 2 2" xfId="17553" xr:uid="{00000000-0005-0000-0000-00005D100000}"/>
    <cellStyle name="Cálculo 3 5 2 2 7 2 3" xfId="21584" xr:uid="{00000000-0005-0000-0000-00005E100000}"/>
    <cellStyle name="Cálculo 3 5 2 2 7 3" xfId="9207" xr:uid="{00000000-0005-0000-0000-00005F100000}"/>
    <cellStyle name="Cálculo 3 5 2 2 8" xfId="13256" xr:uid="{00000000-0005-0000-0000-000060100000}"/>
    <cellStyle name="Cálculo 3 5 2 2 8 2" xfId="17547" xr:uid="{00000000-0005-0000-0000-000061100000}"/>
    <cellStyle name="Cálculo 3 5 2 2 8 3" xfId="21578" xr:uid="{00000000-0005-0000-0000-000062100000}"/>
    <cellStyle name="Cálculo 3 5 2 2 9" xfId="9201" xr:uid="{00000000-0005-0000-0000-000063100000}"/>
    <cellStyle name="Cálculo 3 5 2 3" xfId="13255" xr:uid="{00000000-0005-0000-0000-000064100000}"/>
    <cellStyle name="Cálculo 3 5 2 3 2" xfId="17546" xr:uid="{00000000-0005-0000-0000-000065100000}"/>
    <cellStyle name="Cálculo 3 5 2 3 3" xfId="21577" xr:uid="{00000000-0005-0000-0000-000066100000}"/>
    <cellStyle name="Cálculo 3 5 2 4" xfId="9200" xr:uid="{00000000-0005-0000-0000-000067100000}"/>
    <cellStyle name="Cálculo 3 5 3" xfId="3044" xr:uid="{00000000-0005-0000-0000-000068100000}"/>
    <cellStyle name="Cálculo 3 5 3 2" xfId="3045" xr:uid="{00000000-0005-0000-0000-000069100000}"/>
    <cellStyle name="Cálculo 3 5 3 2 2" xfId="3046" xr:uid="{00000000-0005-0000-0000-00006A100000}"/>
    <cellStyle name="Cálculo 3 5 3 2 2 2" xfId="13265" xr:uid="{00000000-0005-0000-0000-00006B100000}"/>
    <cellStyle name="Cálculo 3 5 3 2 2 2 2" xfId="17556" xr:uid="{00000000-0005-0000-0000-00006C100000}"/>
    <cellStyle name="Cálculo 3 5 3 2 2 2 3" xfId="21587" xr:uid="{00000000-0005-0000-0000-00006D100000}"/>
    <cellStyle name="Cálculo 3 5 3 2 2 3" xfId="9210" xr:uid="{00000000-0005-0000-0000-00006E100000}"/>
    <cellStyle name="Cálculo 3 5 3 2 3" xfId="3047" xr:uid="{00000000-0005-0000-0000-00006F100000}"/>
    <cellStyle name="Cálculo 3 5 3 2 3 2" xfId="13266" xr:uid="{00000000-0005-0000-0000-000070100000}"/>
    <cellStyle name="Cálculo 3 5 3 2 3 2 2" xfId="17557" xr:uid="{00000000-0005-0000-0000-000071100000}"/>
    <cellStyle name="Cálculo 3 5 3 2 3 2 3" xfId="21588" xr:uid="{00000000-0005-0000-0000-000072100000}"/>
    <cellStyle name="Cálculo 3 5 3 2 3 3" xfId="9211" xr:uid="{00000000-0005-0000-0000-000073100000}"/>
    <cellStyle name="Cálculo 3 5 3 2 4" xfId="3048" xr:uid="{00000000-0005-0000-0000-000074100000}"/>
    <cellStyle name="Cálculo 3 5 3 2 4 2" xfId="13267" xr:uid="{00000000-0005-0000-0000-000075100000}"/>
    <cellStyle name="Cálculo 3 5 3 2 4 2 2" xfId="17558" xr:uid="{00000000-0005-0000-0000-000076100000}"/>
    <cellStyle name="Cálculo 3 5 3 2 4 2 3" xfId="21589" xr:uid="{00000000-0005-0000-0000-000077100000}"/>
    <cellStyle name="Cálculo 3 5 3 2 4 3" xfId="9212" xr:uid="{00000000-0005-0000-0000-000078100000}"/>
    <cellStyle name="Cálculo 3 5 3 2 5" xfId="3049" xr:uid="{00000000-0005-0000-0000-000079100000}"/>
    <cellStyle name="Cálculo 3 5 3 2 5 2" xfId="13268" xr:uid="{00000000-0005-0000-0000-00007A100000}"/>
    <cellStyle name="Cálculo 3 5 3 2 5 2 2" xfId="17559" xr:uid="{00000000-0005-0000-0000-00007B100000}"/>
    <cellStyle name="Cálculo 3 5 3 2 5 2 3" xfId="21590" xr:uid="{00000000-0005-0000-0000-00007C100000}"/>
    <cellStyle name="Cálculo 3 5 3 2 5 3" xfId="9213" xr:uid="{00000000-0005-0000-0000-00007D100000}"/>
    <cellStyle name="Cálculo 3 5 3 2 6" xfId="3050" xr:uid="{00000000-0005-0000-0000-00007E100000}"/>
    <cellStyle name="Cálculo 3 5 3 2 6 2" xfId="13269" xr:uid="{00000000-0005-0000-0000-00007F100000}"/>
    <cellStyle name="Cálculo 3 5 3 2 6 2 2" xfId="17560" xr:uid="{00000000-0005-0000-0000-000080100000}"/>
    <cellStyle name="Cálculo 3 5 3 2 6 2 3" xfId="21591" xr:uid="{00000000-0005-0000-0000-000081100000}"/>
    <cellStyle name="Cálculo 3 5 3 2 6 3" xfId="9214" xr:uid="{00000000-0005-0000-0000-000082100000}"/>
    <cellStyle name="Cálculo 3 5 3 2 7" xfId="3051" xr:uid="{00000000-0005-0000-0000-000083100000}"/>
    <cellStyle name="Cálculo 3 5 3 2 7 2" xfId="13270" xr:uid="{00000000-0005-0000-0000-000084100000}"/>
    <cellStyle name="Cálculo 3 5 3 2 7 2 2" xfId="17561" xr:uid="{00000000-0005-0000-0000-000085100000}"/>
    <cellStyle name="Cálculo 3 5 3 2 7 2 3" xfId="21592" xr:uid="{00000000-0005-0000-0000-000086100000}"/>
    <cellStyle name="Cálculo 3 5 3 2 7 3" xfId="9215" xr:uid="{00000000-0005-0000-0000-000087100000}"/>
    <cellStyle name="Cálculo 3 5 3 2 8" xfId="13264" xr:uid="{00000000-0005-0000-0000-000088100000}"/>
    <cellStyle name="Cálculo 3 5 3 2 8 2" xfId="17555" xr:uid="{00000000-0005-0000-0000-000089100000}"/>
    <cellStyle name="Cálculo 3 5 3 2 8 3" xfId="21586" xr:uid="{00000000-0005-0000-0000-00008A100000}"/>
    <cellStyle name="Cálculo 3 5 3 2 9" xfId="9209" xr:uid="{00000000-0005-0000-0000-00008B100000}"/>
    <cellStyle name="Cálculo 3 5 3 3" xfId="13263" xr:uid="{00000000-0005-0000-0000-00008C100000}"/>
    <cellStyle name="Cálculo 3 5 3 3 2" xfId="17554" xr:uid="{00000000-0005-0000-0000-00008D100000}"/>
    <cellStyle name="Cálculo 3 5 3 3 3" xfId="21585" xr:uid="{00000000-0005-0000-0000-00008E100000}"/>
    <cellStyle name="Cálculo 3 5 3 4" xfId="9208" xr:uid="{00000000-0005-0000-0000-00008F100000}"/>
    <cellStyle name="Cálculo 3 5 4" xfId="3052" xr:uid="{00000000-0005-0000-0000-000090100000}"/>
    <cellStyle name="Cálculo 3 5 4 2" xfId="3053" xr:uid="{00000000-0005-0000-0000-000091100000}"/>
    <cellStyle name="Cálculo 3 5 4 2 2" xfId="3054" xr:uid="{00000000-0005-0000-0000-000092100000}"/>
    <cellStyle name="Cálculo 3 5 4 2 2 2" xfId="13273" xr:uid="{00000000-0005-0000-0000-000093100000}"/>
    <cellStyle name="Cálculo 3 5 4 2 2 2 2" xfId="17564" xr:uid="{00000000-0005-0000-0000-000094100000}"/>
    <cellStyle name="Cálculo 3 5 4 2 2 2 3" xfId="21595" xr:uid="{00000000-0005-0000-0000-000095100000}"/>
    <cellStyle name="Cálculo 3 5 4 2 2 3" xfId="9218" xr:uid="{00000000-0005-0000-0000-000096100000}"/>
    <cellStyle name="Cálculo 3 5 4 2 3" xfId="3055" xr:uid="{00000000-0005-0000-0000-000097100000}"/>
    <cellStyle name="Cálculo 3 5 4 2 3 2" xfId="13274" xr:uid="{00000000-0005-0000-0000-000098100000}"/>
    <cellStyle name="Cálculo 3 5 4 2 3 2 2" xfId="17565" xr:uid="{00000000-0005-0000-0000-000099100000}"/>
    <cellStyle name="Cálculo 3 5 4 2 3 2 3" xfId="21596" xr:uid="{00000000-0005-0000-0000-00009A100000}"/>
    <cellStyle name="Cálculo 3 5 4 2 3 3" xfId="9219" xr:uid="{00000000-0005-0000-0000-00009B100000}"/>
    <cellStyle name="Cálculo 3 5 4 2 4" xfId="3056" xr:uid="{00000000-0005-0000-0000-00009C100000}"/>
    <cellStyle name="Cálculo 3 5 4 2 4 2" xfId="13275" xr:uid="{00000000-0005-0000-0000-00009D100000}"/>
    <cellStyle name="Cálculo 3 5 4 2 4 2 2" xfId="17566" xr:uid="{00000000-0005-0000-0000-00009E100000}"/>
    <cellStyle name="Cálculo 3 5 4 2 4 2 3" xfId="21597" xr:uid="{00000000-0005-0000-0000-00009F100000}"/>
    <cellStyle name="Cálculo 3 5 4 2 4 3" xfId="9220" xr:uid="{00000000-0005-0000-0000-0000A0100000}"/>
    <cellStyle name="Cálculo 3 5 4 2 5" xfId="3057" xr:uid="{00000000-0005-0000-0000-0000A1100000}"/>
    <cellStyle name="Cálculo 3 5 4 2 5 2" xfId="13276" xr:uid="{00000000-0005-0000-0000-0000A2100000}"/>
    <cellStyle name="Cálculo 3 5 4 2 5 2 2" xfId="17567" xr:uid="{00000000-0005-0000-0000-0000A3100000}"/>
    <cellStyle name="Cálculo 3 5 4 2 5 2 3" xfId="21598" xr:uid="{00000000-0005-0000-0000-0000A4100000}"/>
    <cellStyle name="Cálculo 3 5 4 2 5 3" xfId="9221" xr:uid="{00000000-0005-0000-0000-0000A5100000}"/>
    <cellStyle name="Cálculo 3 5 4 2 6" xfId="3058" xr:uid="{00000000-0005-0000-0000-0000A6100000}"/>
    <cellStyle name="Cálculo 3 5 4 2 6 2" xfId="13277" xr:uid="{00000000-0005-0000-0000-0000A7100000}"/>
    <cellStyle name="Cálculo 3 5 4 2 6 2 2" xfId="17568" xr:uid="{00000000-0005-0000-0000-0000A8100000}"/>
    <cellStyle name="Cálculo 3 5 4 2 6 2 3" xfId="21599" xr:uid="{00000000-0005-0000-0000-0000A9100000}"/>
    <cellStyle name="Cálculo 3 5 4 2 6 3" xfId="9222" xr:uid="{00000000-0005-0000-0000-0000AA100000}"/>
    <cellStyle name="Cálculo 3 5 4 2 7" xfId="3059" xr:uid="{00000000-0005-0000-0000-0000AB100000}"/>
    <cellStyle name="Cálculo 3 5 4 2 7 2" xfId="13278" xr:uid="{00000000-0005-0000-0000-0000AC100000}"/>
    <cellStyle name="Cálculo 3 5 4 2 7 2 2" xfId="17569" xr:uid="{00000000-0005-0000-0000-0000AD100000}"/>
    <cellStyle name="Cálculo 3 5 4 2 7 2 3" xfId="21600" xr:uid="{00000000-0005-0000-0000-0000AE100000}"/>
    <cellStyle name="Cálculo 3 5 4 2 7 3" xfId="9223" xr:uid="{00000000-0005-0000-0000-0000AF100000}"/>
    <cellStyle name="Cálculo 3 5 4 2 8" xfId="13272" xr:uid="{00000000-0005-0000-0000-0000B0100000}"/>
    <cellStyle name="Cálculo 3 5 4 2 8 2" xfId="17563" xr:uid="{00000000-0005-0000-0000-0000B1100000}"/>
    <cellStyle name="Cálculo 3 5 4 2 8 3" xfId="21594" xr:uid="{00000000-0005-0000-0000-0000B2100000}"/>
    <cellStyle name="Cálculo 3 5 4 2 9" xfId="9217" xr:uid="{00000000-0005-0000-0000-0000B3100000}"/>
    <cellStyle name="Cálculo 3 5 4 3" xfId="13271" xr:uid="{00000000-0005-0000-0000-0000B4100000}"/>
    <cellStyle name="Cálculo 3 5 4 3 2" xfId="17562" xr:uid="{00000000-0005-0000-0000-0000B5100000}"/>
    <cellStyle name="Cálculo 3 5 4 3 3" xfId="21593" xr:uid="{00000000-0005-0000-0000-0000B6100000}"/>
    <cellStyle name="Cálculo 3 5 4 4" xfId="9216" xr:uid="{00000000-0005-0000-0000-0000B7100000}"/>
    <cellStyle name="Cálculo 3 5 5" xfId="3060" xr:uid="{00000000-0005-0000-0000-0000B8100000}"/>
    <cellStyle name="Cálculo 3 5 5 2" xfId="3061" xr:uid="{00000000-0005-0000-0000-0000B9100000}"/>
    <cellStyle name="Cálculo 3 5 5 2 2" xfId="13280" xr:uid="{00000000-0005-0000-0000-0000BA100000}"/>
    <cellStyle name="Cálculo 3 5 5 2 2 2" xfId="17571" xr:uid="{00000000-0005-0000-0000-0000BB100000}"/>
    <cellStyle name="Cálculo 3 5 5 2 2 3" xfId="21602" xr:uid="{00000000-0005-0000-0000-0000BC100000}"/>
    <cellStyle name="Cálculo 3 5 5 2 3" xfId="9225" xr:uid="{00000000-0005-0000-0000-0000BD100000}"/>
    <cellStyle name="Cálculo 3 5 5 3" xfId="3062" xr:uid="{00000000-0005-0000-0000-0000BE100000}"/>
    <cellStyle name="Cálculo 3 5 5 3 2" xfId="13281" xr:uid="{00000000-0005-0000-0000-0000BF100000}"/>
    <cellStyle name="Cálculo 3 5 5 3 2 2" xfId="17572" xr:uid="{00000000-0005-0000-0000-0000C0100000}"/>
    <cellStyle name="Cálculo 3 5 5 3 2 3" xfId="21603" xr:uid="{00000000-0005-0000-0000-0000C1100000}"/>
    <cellStyle name="Cálculo 3 5 5 3 3" xfId="9226" xr:uid="{00000000-0005-0000-0000-0000C2100000}"/>
    <cellStyle name="Cálculo 3 5 5 4" xfId="3063" xr:uid="{00000000-0005-0000-0000-0000C3100000}"/>
    <cellStyle name="Cálculo 3 5 5 4 2" xfId="13282" xr:uid="{00000000-0005-0000-0000-0000C4100000}"/>
    <cellStyle name="Cálculo 3 5 5 4 2 2" xfId="17573" xr:uid="{00000000-0005-0000-0000-0000C5100000}"/>
    <cellStyle name="Cálculo 3 5 5 4 2 3" xfId="21604" xr:uid="{00000000-0005-0000-0000-0000C6100000}"/>
    <cellStyle name="Cálculo 3 5 5 4 3" xfId="9227" xr:uid="{00000000-0005-0000-0000-0000C7100000}"/>
    <cellStyle name="Cálculo 3 5 5 5" xfId="3064" xr:uid="{00000000-0005-0000-0000-0000C8100000}"/>
    <cellStyle name="Cálculo 3 5 5 5 2" xfId="13283" xr:uid="{00000000-0005-0000-0000-0000C9100000}"/>
    <cellStyle name="Cálculo 3 5 5 5 2 2" xfId="17574" xr:uid="{00000000-0005-0000-0000-0000CA100000}"/>
    <cellStyle name="Cálculo 3 5 5 5 2 3" xfId="21605" xr:uid="{00000000-0005-0000-0000-0000CB100000}"/>
    <cellStyle name="Cálculo 3 5 5 5 3" xfId="9228" xr:uid="{00000000-0005-0000-0000-0000CC100000}"/>
    <cellStyle name="Cálculo 3 5 5 6" xfId="3065" xr:uid="{00000000-0005-0000-0000-0000CD100000}"/>
    <cellStyle name="Cálculo 3 5 5 6 2" xfId="13284" xr:uid="{00000000-0005-0000-0000-0000CE100000}"/>
    <cellStyle name="Cálculo 3 5 5 6 2 2" xfId="17575" xr:uid="{00000000-0005-0000-0000-0000CF100000}"/>
    <cellStyle name="Cálculo 3 5 5 6 2 3" xfId="21606" xr:uid="{00000000-0005-0000-0000-0000D0100000}"/>
    <cellStyle name="Cálculo 3 5 5 6 3" xfId="9229" xr:uid="{00000000-0005-0000-0000-0000D1100000}"/>
    <cellStyle name="Cálculo 3 5 5 7" xfId="3066" xr:uid="{00000000-0005-0000-0000-0000D2100000}"/>
    <cellStyle name="Cálculo 3 5 5 7 2" xfId="13285" xr:uid="{00000000-0005-0000-0000-0000D3100000}"/>
    <cellStyle name="Cálculo 3 5 5 7 2 2" xfId="17576" xr:uid="{00000000-0005-0000-0000-0000D4100000}"/>
    <cellStyle name="Cálculo 3 5 5 7 2 3" xfId="21607" xr:uid="{00000000-0005-0000-0000-0000D5100000}"/>
    <cellStyle name="Cálculo 3 5 5 7 3" xfId="9230" xr:uid="{00000000-0005-0000-0000-0000D6100000}"/>
    <cellStyle name="Cálculo 3 5 5 8" xfId="13279" xr:uid="{00000000-0005-0000-0000-0000D7100000}"/>
    <cellStyle name="Cálculo 3 5 5 8 2" xfId="17570" xr:uid="{00000000-0005-0000-0000-0000D8100000}"/>
    <cellStyle name="Cálculo 3 5 5 8 3" xfId="21601" xr:uid="{00000000-0005-0000-0000-0000D9100000}"/>
    <cellStyle name="Cálculo 3 5 5 9" xfId="9224" xr:uid="{00000000-0005-0000-0000-0000DA100000}"/>
    <cellStyle name="Cálculo 3 5 6" xfId="13254" xr:uid="{00000000-0005-0000-0000-0000DB100000}"/>
    <cellStyle name="Cálculo 3 5 6 2" xfId="17545" xr:uid="{00000000-0005-0000-0000-0000DC100000}"/>
    <cellStyle name="Cálculo 3 5 6 3" xfId="21576" xr:uid="{00000000-0005-0000-0000-0000DD100000}"/>
    <cellStyle name="Cálculo 3 5 7" xfId="9199" xr:uid="{00000000-0005-0000-0000-0000DE100000}"/>
    <cellStyle name="Cálculo 3 6" xfId="3067" xr:uid="{00000000-0005-0000-0000-0000DF100000}"/>
    <cellStyle name="Cálculo 3 6 2" xfId="3068" xr:uid="{00000000-0005-0000-0000-0000E0100000}"/>
    <cellStyle name="Cálculo 3 6 2 2" xfId="3069" xr:uid="{00000000-0005-0000-0000-0000E1100000}"/>
    <cellStyle name="Cálculo 3 6 2 2 2" xfId="3070" xr:uid="{00000000-0005-0000-0000-0000E2100000}"/>
    <cellStyle name="Cálculo 3 6 2 2 2 2" xfId="13289" xr:uid="{00000000-0005-0000-0000-0000E3100000}"/>
    <cellStyle name="Cálculo 3 6 2 2 2 2 2" xfId="17580" xr:uid="{00000000-0005-0000-0000-0000E4100000}"/>
    <cellStyle name="Cálculo 3 6 2 2 2 2 3" xfId="21611" xr:uid="{00000000-0005-0000-0000-0000E5100000}"/>
    <cellStyle name="Cálculo 3 6 2 2 2 3" xfId="9234" xr:uid="{00000000-0005-0000-0000-0000E6100000}"/>
    <cellStyle name="Cálculo 3 6 2 2 3" xfId="3071" xr:uid="{00000000-0005-0000-0000-0000E7100000}"/>
    <cellStyle name="Cálculo 3 6 2 2 3 2" xfId="13290" xr:uid="{00000000-0005-0000-0000-0000E8100000}"/>
    <cellStyle name="Cálculo 3 6 2 2 3 2 2" xfId="17581" xr:uid="{00000000-0005-0000-0000-0000E9100000}"/>
    <cellStyle name="Cálculo 3 6 2 2 3 2 3" xfId="21612" xr:uid="{00000000-0005-0000-0000-0000EA100000}"/>
    <cellStyle name="Cálculo 3 6 2 2 3 3" xfId="9235" xr:uid="{00000000-0005-0000-0000-0000EB100000}"/>
    <cellStyle name="Cálculo 3 6 2 2 4" xfId="3072" xr:uid="{00000000-0005-0000-0000-0000EC100000}"/>
    <cellStyle name="Cálculo 3 6 2 2 4 2" xfId="13291" xr:uid="{00000000-0005-0000-0000-0000ED100000}"/>
    <cellStyle name="Cálculo 3 6 2 2 4 2 2" xfId="17582" xr:uid="{00000000-0005-0000-0000-0000EE100000}"/>
    <cellStyle name="Cálculo 3 6 2 2 4 2 3" xfId="21613" xr:uid="{00000000-0005-0000-0000-0000EF100000}"/>
    <cellStyle name="Cálculo 3 6 2 2 4 3" xfId="9236" xr:uid="{00000000-0005-0000-0000-0000F0100000}"/>
    <cellStyle name="Cálculo 3 6 2 2 5" xfId="3073" xr:uid="{00000000-0005-0000-0000-0000F1100000}"/>
    <cellStyle name="Cálculo 3 6 2 2 5 2" xfId="13292" xr:uid="{00000000-0005-0000-0000-0000F2100000}"/>
    <cellStyle name="Cálculo 3 6 2 2 5 2 2" xfId="17583" xr:uid="{00000000-0005-0000-0000-0000F3100000}"/>
    <cellStyle name="Cálculo 3 6 2 2 5 2 3" xfId="21614" xr:uid="{00000000-0005-0000-0000-0000F4100000}"/>
    <cellStyle name="Cálculo 3 6 2 2 5 3" xfId="9237" xr:uid="{00000000-0005-0000-0000-0000F5100000}"/>
    <cellStyle name="Cálculo 3 6 2 2 6" xfId="3074" xr:uid="{00000000-0005-0000-0000-0000F6100000}"/>
    <cellStyle name="Cálculo 3 6 2 2 6 2" xfId="13293" xr:uid="{00000000-0005-0000-0000-0000F7100000}"/>
    <cellStyle name="Cálculo 3 6 2 2 6 2 2" xfId="17584" xr:uid="{00000000-0005-0000-0000-0000F8100000}"/>
    <cellStyle name="Cálculo 3 6 2 2 6 2 3" xfId="21615" xr:uid="{00000000-0005-0000-0000-0000F9100000}"/>
    <cellStyle name="Cálculo 3 6 2 2 6 3" xfId="9238" xr:uid="{00000000-0005-0000-0000-0000FA100000}"/>
    <cellStyle name="Cálculo 3 6 2 2 7" xfId="3075" xr:uid="{00000000-0005-0000-0000-0000FB100000}"/>
    <cellStyle name="Cálculo 3 6 2 2 7 2" xfId="13294" xr:uid="{00000000-0005-0000-0000-0000FC100000}"/>
    <cellStyle name="Cálculo 3 6 2 2 7 2 2" xfId="17585" xr:uid="{00000000-0005-0000-0000-0000FD100000}"/>
    <cellStyle name="Cálculo 3 6 2 2 7 2 3" xfId="21616" xr:uid="{00000000-0005-0000-0000-0000FE100000}"/>
    <cellStyle name="Cálculo 3 6 2 2 7 3" xfId="9239" xr:uid="{00000000-0005-0000-0000-0000FF100000}"/>
    <cellStyle name="Cálculo 3 6 2 2 8" xfId="13288" xr:uid="{00000000-0005-0000-0000-000000110000}"/>
    <cellStyle name="Cálculo 3 6 2 2 8 2" xfId="17579" xr:uid="{00000000-0005-0000-0000-000001110000}"/>
    <cellStyle name="Cálculo 3 6 2 2 8 3" xfId="21610" xr:uid="{00000000-0005-0000-0000-000002110000}"/>
    <cellStyle name="Cálculo 3 6 2 2 9" xfId="9233" xr:uid="{00000000-0005-0000-0000-000003110000}"/>
    <cellStyle name="Cálculo 3 6 2 3" xfId="13287" xr:uid="{00000000-0005-0000-0000-000004110000}"/>
    <cellStyle name="Cálculo 3 6 2 3 2" xfId="17578" xr:uid="{00000000-0005-0000-0000-000005110000}"/>
    <cellStyle name="Cálculo 3 6 2 3 3" xfId="21609" xr:uid="{00000000-0005-0000-0000-000006110000}"/>
    <cellStyle name="Cálculo 3 6 2 4" xfId="9232" xr:uid="{00000000-0005-0000-0000-000007110000}"/>
    <cellStyle name="Cálculo 3 6 3" xfId="3076" xr:uid="{00000000-0005-0000-0000-000008110000}"/>
    <cellStyle name="Cálculo 3 6 3 2" xfId="3077" xr:uid="{00000000-0005-0000-0000-000009110000}"/>
    <cellStyle name="Cálculo 3 6 3 2 2" xfId="3078" xr:uid="{00000000-0005-0000-0000-00000A110000}"/>
    <cellStyle name="Cálculo 3 6 3 2 2 2" xfId="13297" xr:uid="{00000000-0005-0000-0000-00000B110000}"/>
    <cellStyle name="Cálculo 3 6 3 2 2 2 2" xfId="17588" xr:uid="{00000000-0005-0000-0000-00000C110000}"/>
    <cellStyle name="Cálculo 3 6 3 2 2 2 3" xfId="21619" xr:uid="{00000000-0005-0000-0000-00000D110000}"/>
    <cellStyle name="Cálculo 3 6 3 2 2 3" xfId="9242" xr:uid="{00000000-0005-0000-0000-00000E110000}"/>
    <cellStyle name="Cálculo 3 6 3 2 3" xfId="3079" xr:uid="{00000000-0005-0000-0000-00000F110000}"/>
    <cellStyle name="Cálculo 3 6 3 2 3 2" xfId="13298" xr:uid="{00000000-0005-0000-0000-000010110000}"/>
    <cellStyle name="Cálculo 3 6 3 2 3 2 2" xfId="17589" xr:uid="{00000000-0005-0000-0000-000011110000}"/>
    <cellStyle name="Cálculo 3 6 3 2 3 2 3" xfId="21620" xr:uid="{00000000-0005-0000-0000-000012110000}"/>
    <cellStyle name="Cálculo 3 6 3 2 3 3" xfId="9243" xr:uid="{00000000-0005-0000-0000-000013110000}"/>
    <cellStyle name="Cálculo 3 6 3 2 4" xfId="3080" xr:uid="{00000000-0005-0000-0000-000014110000}"/>
    <cellStyle name="Cálculo 3 6 3 2 4 2" xfId="13299" xr:uid="{00000000-0005-0000-0000-000015110000}"/>
    <cellStyle name="Cálculo 3 6 3 2 4 2 2" xfId="17590" xr:uid="{00000000-0005-0000-0000-000016110000}"/>
    <cellStyle name="Cálculo 3 6 3 2 4 2 3" xfId="21621" xr:uid="{00000000-0005-0000-0000-000017110000}"/>
    <cellStyle name="Cálculo 3 6 3 2 4 3" xfId="9244" xr:uid="{00000000-0005-0000-0000-000018110000}"/>
    <cellStyle name="Cálculo 3 6 3 2 5" xfId="3081" xr:uid="{00000000-0005-0000-0000-000019110000}"/>
    <cellStyle name="Cálculo 3 6 3 2 5 2" xfId="13300" xr:uid="{00000000-0005-0000-0000-00001A110000}"/>
    <cellStyle name="Cálculo 3 6 3 2 5 2 2" xfId="17591" xr:uid="{00000000-0005-0000-0000-00001B110000}"/>
    <cellStyle name="Cálculo 3 6 3 2 5 2 3" xfId="21622" xr:uid="{00000000-0005-0000-0000-00001C110000}"/>
    <cellStyle name="Cálculo 3 6 3 2 5 3" xfId="9245" xr:uid="{00000000-0005-0000-0000-00001D110000}"/>
    <cellStyle name="Cálculo 3 6 3 2 6" xfId="3082" xr:uid="{00000000-0005-0000-0000-00001E110000}"/>
    <cellStyle name="Cálculo 3 6 3 2 6 2" xfId="13301" xr:uid="{00000000-0005-0000-0000-00001F110000}"/>
    <cellStyle name="Cálculo 3 6 3 2 6 2 2" xfId="17592" xr:uid="{00000000-0005-0000-0000-000020110000}"/>
    <cellStyle name="Cálculo 3 6 3 2 6 2 3" xfId="21623" xr:uid="{00000000-0005-0000-0000-000021110000}"/>
    <cellStyle name="Cálculo 3 6 3 2 6 3" xfId="9246" xr:uid="{00000000-0005-0000-0000-000022110000}"/>
    <cellStyle name="Cálculo 3 6 3 2 7" xfId="3083" xr:uid="{00000000-0005-0000-0000-000023110000}"/>
    <cellStyle name="Cálculo 3 6 3 2 7 2" xfId="13302" xr:uid="{00000000-0005-0000-0000-000024110000}"/>
    <cellStyle name="Cálculo 3 6 3 2 7 2 2" xfId="17593" xr:uid="{00000000-0005-0000-0000-000025110000}"/>
    <cellStyle name="Cálculo 3 6 3 2 7 2 3" xfId="21624" xr:uid="{00000000-0005-0000-0000-000026110000}"/>
    <cellStyle name="Cálculo 3 6 3 2 7 3" xfId="9247" xr:uid="{00000000-0005-0000-0000-000027110000}"/>
    <cellStyle name="Cálculo 3 6 3 2 8" xfId="13296" xr:uid="{00000000-0005-0000-0000-000028110000}"/>
    <cellStyle name="Cálculo 3 6 3 2 8 2" xfId="17587" xr:uid="{00000000-0005-0000-0000-000029110000}"/>
    <cellStyle name="Cálculo 3 6 3 2 8 3" xfId="21618" xr:uid="{00000000-0005-0000-0000-00002A110000}"/>
    <cellStyle name="Cálculo 3 6 3 2 9" xfId="9241" xr:uid="{00000000-0005-0000-0000-00002B110000}"/>
    <cellStyle name="Cálculo 3 6 3 3" xfId="13295" xr:uid="{00000000-0005-0000-0000-00002C110000}"/>
    <cellStyle name="Cálculo 3 6 3 3 2" xfId="17586" xr:uid="{00000000-0005-0000-0000-00002D110000}"/>
    <cellStyle name="Cálculo 3 6 3 3 3" xfId="21617" xr:uid="{00000000-0005-0000-0000-00002E110000}"/>
    <cellStyle name="Cálculo 3 6 3 4" xfId="9240" xr:uid="{00000000-0005-0000-0000-00002F110000}"/>
    <cellStyle name="Cálculo 3 6 4" xfId="3084" xr:uid="{00000000-0005-0000-0000-000030110000}"/>
    <cellStyle name="Cálculo 3 6 4 2" xfId="3085" xr:uid="{00000000-0005-0000-0000-000031110000}"/>
    <cellStyle name="Cálculo 3 6 4 2 2" xfId="3086" xr:uid="{00000000-0005-0000-0000-000032110000}"/>
    <cellStyle name="Cálculo 3 6 4 2 2 2" xfId="13305" xr:uid="{00000000-0005-0000-0000-000033110000}"/>
    <cellStyle name="Cálculo 3 6 4 2 2 2 2" xfId="17596" xr:uid="{00000000-0005-0000-0000-000034110000}"/>
    <cellStyle name="Cálculo 3 6 4 2 2 2 3" xfId="21627" xr:uid="{00000000-0005-0000-0000-000035110000}"/>
    <cellStyle name="Cálculo 3 6 4 2 2 3" xfId="9250" xr:uid="{00000000-0005-0000-0000-000036110000}"/>
    <cellStyle name="Cálculo 3 6 4 2 3" xfId="3087" xr:uid="{00000000-0005-0000-0000-000037110000}"/>
    <cellStyle name="Cálculo 3 6 4 2 3 2" xfId="13306" xr:uid="{00000000-0005-0000-0000-000038110000}"/>
    <cellStyle name="Cálculo 3 6 4 2 3 2 2" xfId="17597" xr:uid="{00000000-0005-0000-0000-000039110000}"/>
    <cellStyle name="Cálculo 3 6 4 2 3 2 3" xfId="21628" xr:uid="{00000000-0005-0000-0000-00003A110000}"/>
    <cellStyle name="Cálculo 3 6 4 2 3 3" xfId="9251" xr:uid="{00000000-0005-0000-0000-00003B110000}"/>
    <cellStyle name="Cálculo 3 6 4 2 4" xfId="3088" xr:uid="{00000000-0005-0000-0000-00003C110000}"/>
    <cellStyle name="Cálculo 3 6 4 2 4 2" xfId="13307" xr:uid="{00000000-0005-0000-0000-00003D110000}"/>
    <cellStyle name="Cálculo 3 6 4 2 4 2 2" xfId="17598" xr:uid="{00000000-0005-0000-0000-00003E110000}"/>
    <cellStyle name="Cálculo 3 6 4 2 4 2 3" xfId="21629" xr:uid="{00000000-0005-0000-0000-00003F110000}"/>
    <cellStyle name="Cálculo 3 6 4 2 4 3" xfId="9252" xr:uid="{00000000-0005-0000-0000-000040110000}"/>
    <cellStyle name="Cálculo 3 6 4 2 5" xfId="3089" xr:uid="{00000000-0005-0000-0000-000041110000}"/>
    <cellStyle name="Cálculo 3 6 4 2 5 2" xfId="13308" xr:uid="{00000000-0005-0000-0000-000042110000}"/>
    <cellStyle name="Cálculo 3 6 4 2 5 2 2" xfId="17599" xr:uid="{00000000-0005-0000-0000-000043110000}"/>
    <cellStyle name="Cálculo 3 6 4 2 5 2 3" xfId="21630" xr:uid="{00000000-0005-0000-0000-000044110000}"/>
    <cellStyle name="Cálculo 3 6 4 2 5 3" xfId="9253" xr:uid="{00000000-0005-0000-0000-000045110000}"/>
    <cellStyle name="Cálculo 3 6 4 2 6" xfId="3090" xr:uid="{00000000-0005-0000-0000-000046110000}"/>
    <cellStyle name="Cálculo 3 6 4 2 6 2" xfId="13309" xr:uid="{00000000-0005-0000-0000-000047110000}"/>
    <cellStyle name="Cálculo 3 6 4 2 6 2 2" xfId="17600" xr:uid="{00000000-0005-0000-0000-000048110000}"/>
    <cellStyle name="Cálculo 3 6 4 2 6 2 3" xfId="21631" xr:uid="{00000000-0005-0000-0000-000049110000}"/>
    <cellStyle name="Cálculo 3 6 4 2 6 3" xfId="9254" xr:uid="{00000000-0005-0000-0000-00004A110000}"/>
    <cellStyle name="Cálculo 3 6 4 2 7" xfId="3091" xr:uid="{00000000-0005-0000-0000-00004B110000}"/>
    <cellStyle name="Cálculo 3 6 4 2 7 2" xfId="13310" xr:uid="{00000000-0005-0000-0000-00004C110000}"/>
    <cellStyle name="Cálculo 3 6 4 2 7 2 2" xfId="17601" xr:uid="{00000000-0005-0000-0000-00004D110000}"/>
    <cellStyle name="Cálculo 3 6 4 2 7 2 3" xfId="21632" xr:uid="{00000000-0005-0000-0000-00004E110000}"/>
    <cellStyle name="Cálculo 3 6 4 2 7 3" xfId="9255" xr:uid="{00000000-0005-0000-0000-00004F110000}"/>
    <cellStyle name="Cálculo 3 6 4 2 8" xfId="13304" xr:uid="{00000000-0005-0000-0000-000050110000}"/>
    <cellStyle name="Cálculo 3 6 4 2 8 2" xfId="17595" xr:uid="{00000000-0005-0000-0000-000051110000}"/>
    <cellStyle name="Cálculo 3 6 4 2 8 3" xfId="21626" xr:uid="{00000000-0005-0000-0000-000052110000}"/>
    <cellStyle name="Cálculo 3 6 4 2 9" xfId="9249" xr:uid="{00000000-0005-0000-0000-000053110000}"/>
    <cellStyle name="Cálculo 3 6 4 3" xfId="13303" xr:uid="{00000000-0005-0000-0000-000054110000}"/>
    <cellStyle name="Cálculo 3 6 4 3 2" xfId="17594" xr:uid="{00000000-0005-0000-0000-000055110000}"/>
    <cellStyle name="Cálculo 3 6 4 3 3" xfId="21625" xr:uid="{00000000-0005-0000-0000-000056110000}"/>
    <cellStyle name="Cálculo 3 6 4 4" xfId="9248" xr:uid="{00000000-0005-0000-0000-000057110000}"/>
    <cellStyle name="Cálculo 3 6 5" xfId="3092" xr:uid="{00000000-0005-0000-0000-000058110000}"/>
    <cellStyle name="Cálculo 3 6 5 2" xfId="3093" xr:uid="{00000000-0005-0000-0000-000059110000}"/>
    <cellStyle name="Cálculo 3 6 5 2 2" xfId="13312" xr:uid="{00000000-0005-0000-0000-00005A110000}"/>
    <cellStyle name="Cálculo 3 6 5 2 2 2" xfId="17603" xr:uid="{00000000-0005-0000-0000-00005B110000}"/>
    <cellStyle name="Cálculo 3 6 5 2 2 3" xfId="21634" xr:uid="{00000000-0005-0000-0000-00005C110000}"/>
    <cellStyle name="Cálculo 3 6 5 2 3" xfId="9257" xr:uid="{00000000-0005-0000-0000-00005D110000}"/>
    <cellStyle name="Cálculo 3 6 5 3" xfId="3094" xr:uid="{00000000-0005-0000-0000-00005E110000}"/>
    <cellStyle name="Cálculo 3 6 5 3 2" xfId="13313" xr:uid="{00000000-0005-0000-0000-00005F110000}"/>
    <cellStyle name="Cálculo 3 6 5 3 2 2" xfId="17604" xr:uid="{00000000-0005-0000-0000-000060110000}"/>
    <cellStyle name="Cálculo 3 6 5 3 2 3" xfId="21635" xr:uid="{00000000-0005-0000-0000-000061110000}"/>
    <cellStyle name="Cálculo 3 6 5 3 3" xfId="9258" xr:uid="{00000000-0005-0000-0000-000062110000}"/>
    <cellStyle name="Cálculo 3 6 5 4" xfId="3095" xr:uid="{00000000-0005-0000-0000-000063110000}"/>
    <cellStyle name="Cálculo 3 6 5 4 2" xfId="13314" xr:uid="{00000000-0005-0000-0000-000064110000}"/>
    <cellStyle name="Cálculo 3 6 5 4 2 2" xfId="17605" xr:uid="{00000000-0005-0000-0000-000065110000}"/>
    <cellStyle name="Cálculo 3 6 5 4 2 3" xfId="21636" xr:uid="{00000000-0005-0000-0000-000066110000}"/>
    <cellStyle name="Cálculo 3 6 5 4 3" xfId="9259" xr:uid="{00000000-0005-0000-0000-000067110000}"/>
    <cellStyle name="Cálculo 3 6 5 5" xfId="3096" xr:uid="{00000000-0005-0000-0000-000068110000}"/>
    <cellStyle name="Cálculo 3 6 5 5 2" xfId="13315" xr:uid="{00000000-0005-0000-0000-000069110000}"/>
    <cellStyle name="Cálculo 3 6 5 5 2 2" xfId="17606" xr:uid="{00000000-0005-0000-0000-00006A110000}"/>
    <cellStyle name="Cálculo 3 6 5 5 2 3" xfId="21637" xr:uid="{00000000-0005-0000-0000-00006B110000}"/>
    <cellStyle name="Cálculo 3 6 5 5 3" xfId="9260" xr:uid="{00000000-0005-0000-0000-00006C110000}"/>
    <cellStyle name="Cálculo 3 6 5 6" xfId="3097" xr:uid="{00000000-0005-0000-0000-00006D110000}"/>
    <cellStyle name="Cálculo 3 6 5 6 2" xfId="13316" xr:uid="{00000000-0005-0000-0000-00006E110000}"/>
    <cellStyle name="Cálculo 3 6 5 6 2 2" xfId="17607" xr:uid="{00000000-0005-0000-0000-00006F110000}"/>
    <cellStyle name="Cálculo 3 6 5 6 2 3" xfId="21638" xr:uid="{00000000-0005-0000-0000-000070110000}"/>
    <cellStyle name="Cálculo 3 6 5 6 3" xfId="9261" xr:uid="{00000000-0005-0000-0000-000071110000}"/>
    <cellStyle name="Cálculo 3 6 5 7" xfId="3098" xr:uid="{00000000-0005-0000-0000-000072110000}"/>
    <cellStyle name="Cálculo 3 6 5 7 2" xfId="13317" xr:uid="{00000000-0005-0000-0000-000073110000}"/>
    <cellStyle name="Cálculo 3 6 5 7 2 2" xfId="17608" xr:uid="{00000000-0005-0000-0000-000074110000}"/>
    <cellStyle name="Cálculo 3 6 5 7 2 3" xfId="21639" xr:uid="{00000000-0005-0000-0000-000075110000}"/>
    <cellStyle name="Cálculo 3 6 5 7 3" xfId="9262" xr:uid="{00000000-0005-0000-0000-000076110000}"/>
    <cellStyle name="Cálculo 3 6 5 8" xfId="13311" xr:uid="{00000000-0005-0000-0000-000077110000}"/>
    <cellStyle name="Cálculo 3 6 5 8 2" xfId="17602" xr:uid="{00000000-0005-0000-0000-000078110000}"/>
    <cellStyle name="Cálculo 3 6 5 8 3" xfId="21633" xr:uid="{00000000-0005-0000-0000-000079110000}"/>
    <cellStyle name="Cálculo 3 6 5 9" xfId="9256" xr:uid="{00000000-0005-0000-0000-00007A110000}"/>
    <cellStyle name="Cálculo 3 6 6" xfId="13286" xr:uid="{00000000-0005-0000-0000-00007B110000}"/>
    <cellStyle name="Cálculo 3 6 6 2" xfId="17577" xr:uid="{00000000-0005-0000-0000-00007C110000}"/>
    <cellStyle name="Cálculo 3 6 6 3" xfId="21608" xr:uid="{00000000-0005-0000-0000-00007D110000}"/>
    <cellStyle name="Cálculo 3 6 7" xfId="9231" xr:uid="{00000000-0005-0000-0000-00007E110000}"/>
    <cellStyle name="Cálculo 3 7" xfId="3099" xr:uid="{00000000-0005-0000-0000-00007F110000}"/>
    <cellStyle name="Cálculo 3 7 2" xfId="3100" xr:uid="{00000000-0005-0000-0000-000080110000}"/>
    <cellStyle name="Cálculo 3 7 2 2" xfId="3101" xr:uid="{00000000-0005-0000-0000-000081110000}"/>
    <cellStyle name="Cálculo 3 7 2 2 2" xfId="3102" xr:uid="{00000000-0005-0000-0000-000082110000}"/>
    <cellStyle name="Cálculo 3 7 2 2 2 2" xfId="13321" xr:uid="{00000000-0005-0000-0000-000083110000}"/>
    <cellStyle name="Cálculo 3 7 2 2 2 2 2" xfId="17612" xr:uid="{00000000-0005-0000-0000-000084110000}"/>
    <cellStyle name="Cálculo 3 7 2 2 2 2 3" xfId="21643" xr:uid="{00000000-0005-0000-0000-000085110000}"/>
    <cellStyle name="Cálculo 3 7 2 2 2 3" xfId="9266" xr:uid="{00000000-0005-0000-0000-000086110000}"/>
    <cellStyle name="Cálculo 3 7 2 2 3" xfId="3103" xr:uid="{00000000-0005-0000-0000-000087110000}"/>
    <cellStyle name="Cálculo 3 7 2 2 3 2" xfId="13322" xr:uid="{00000000-0005-0000-0000-000088110000}"/>
    <cellStyle name="Cálculo 3 7 2 2 3 2 2" xfId="17613" xr:uid="{00000000-0005-0000-0000-000089110000}"/>
    <cellStyle name="Cálculo 3 7 2 2 3 2 3" xfId="21644" xr:uid="{00000000-0005-0000-0000-00008A110000}"/>
    <cellStyle name="Cálculo 3 7 2 2 3 3" xfId="9267" xr:uid="{00000000-0005-0000-0000-00008B110000}"/>
    <cellStyle name="Cálculo 3 7 2 2 4" xfId="3104" xr:uid="{00000000-0005-0000-0000-00008C110000}"/>
    <cellStyle name="Cálculo 3 7 2 2 4 2" xfId="13323" xr:uid="{00000000-0005-0000-0000-00008D110000}"/>
    <cellStyle name="Cálculo 3 7 2 2 4 2 2" xfId="17614" xr:uid="{00000000-0005-0000-0000-00008E110000}"/>
    <cellStyle name="Cálculo 3 7 2 2 4 2 3" xfId="21645" xr:uid="{00000000-0005-0000-0000-00008F110000}"/>
    <cellStyle name="Cálculo 3 7 2 2 4 3" xfId="9268" xr:uid="{00000000-0005-0000-0000-000090110000}"/>
    <cellStyle name="Cálculo 3 7 2 2 5" xfId="3105" xr:uid="{00000000-0005-0000-0000-000091110000}"/>
    <cellStyle name="Cálculo 3 7 2 2 5 2" xfId="13324" xr:uid="{00000000-0005-0000-0000-000092110000}"/>
    <cellStyle name="Cálculo 3 7 2 2 5 2 2" xfId="17615" xr:uid="{00000000-0005-0000-0000-000093110000}"/>
    <cellStyle name="Cálculo 3 7 2 2 5 2 3" xfId="21646" xr:uid="{00000000-0005-0000-0000-000094110000}"/>
    <cellStyle name="Cálculo 3 7 2 2 5 3" xfId="9269" xr:uid="{00000000-0005-0000-0000-000095110000}"/>
    <cellStyle name="Cálculo 3 7 2 2 6" xfId="3106" xr:uid="{00000000-0005-0000-0000-000096110000}"/>
    <cellStyle name="Cálculo 3 7 2 2 6 2" xfId="13325" xr:uid="{00000000-0005-0000-0000-000097110000}"/>
    <cellStyle name="Cálculo 3 7 2 2 6 2 2" xfId="17616" xr:uid="{00000000-0005-0000-0000-000098110000}"/>
    <cellStyle name="Cálculo 3 7 2 2 6 2 3" xfId="21647" xr:uid="{00000000-0005-0000-0000-000099110000}"/>
    <cellStyle name="Cálculo 3 7 2 2 6 3" xfId="9270" xr:uid="{00000000-0005-0000-0000-00009A110000}"/>
    <cellStyle name="Cálculo 3 7 2 2 7" xfId="3107" xr:uid="{00000000-0005-0000-0000-00009B110000}"/>
    <cellStyle name="Cálculo 3 7 2 2 7 2" xfId="13326" xr:uid="{00000000-0005-0000-0000-00009C110000}"/>
    <cellStyle name="Cálculo 3 7 2 2 7 2 2" xfId="17617" xr:uid="{00000000-0005-0000-0000-00009D110000}"/>
    <cellStyle name="Cálculo 3 7 2 2 7 2 3" xfId="21648" xr:uid="{00000000-0005-0000-0000-00009E110000}"/>
    <cellStyle name="Cálculo 3 7 2 2 7 3" xfId="9271" xr:uid="{00000000-0005-0000-0000-00009F110000}"/>
    <cellStyle name="Cálculo 3 7 2 2 8" xfId="13320" xr:uid="{00000000-0005-0000-0000-0000A0110000}"/>
    <cellStyle name="Cálculo 3 7 2 2 8 2" xfId="17611" xr:uid="{00000000-0005-0000-0000-0000A1110000}"/>
    <cellStyle name="Cálculo 3 7 2 2 8 3" xfId="21642" xr:uid="{00000000-0005-0000-0000-0000A2110000}"/>
    <cellStyle name="Cálculo 3 7 2 2 9" xfId="9265" xr:uid="{00000000-0005-0000-0000-0000A3110000}"/>
    <cellStyle name="Cálculo 3 7 2 3" xfId="13319" xr:uid="{00000000-0005-0000-0000-0000A4110000}"/>
    <cellStyle name="Cálculo 3 7 2 3 2" xfId="17610" xr:uid="{00000000-0005-0000-0000-0000A5110000}"/>
    <cellStyle name="Cálculo 3 7 2 3 3" xfId="21641" xr:uid="{00000000-0005-0000-0000-0000A6110000}"/>
    <cellStyle name="Cálculo 3 7 2 4" xfId="9264" xr:uid="{00000000-0005-0000-0000-0000A7110000}"/>
    <cellStyle name="Cálculo 3 7 3" xfId="3108" xr:uid="{00000000-0005-0000-0000-0000A8110000}"/>
    <cellStyle name="Cálculo 3 7 3 2" xfId="3109" xr:uid="{00000000-0005-0000-0000-0000A9110000}"/>
    <cellStyle name="Cálculo 3 7 3 2 2" xfId="3110" xr:uid="{00000000-0005-0000-0000-0000AA110000}"/>
    <cellStyle name="Cálculo 3 7 3 2 2 2" xfId="13329" xr:uid="{00000000-0005-0000-0000-0000AB110000}"/>
    <cellStyle name="Cálculo 3 7 3 2 2 2 2" xfId="17620" xr:uid="{00000000-0005-0000-0000-0000AC110000}"/>
    <cellStyle name="Cálculo 3 7 3 2 2 2 3" xfId="21651" xr:uid="{00000000-0005-0000-0000-0000AD110000}"/>
    <cellStyle name="Cálculo 3 7 3 2 2 3" xfId="9274" xr:uid="{00000000-0005-0000-0000-0000AE110000}"/>
    <cellStyle name="Cálculo 3 7 3 2 3" xfId="3111" xr:uid="{00000000-0005-0000-0000-0000AF110000}"/>
    <cellStyle name="Cálculo 3 7 3 2 3 2" xfId="13330" xr:uid="{00000000-0005-0000-0000-0000B0110000}"/>
    <cellStyle name="Cálculo 3 7 3 2 3 2 2" xfId="17621" xr:uid="{00000000-0005-0000-0000-0000B1110000}"/>
    <cellStyle name="Cálculo 3 7 3 2 3 2 3" xfId="21652" xr:uid="{00000000-0005-0000-0000-0000B2110000}"/>
    <cellStyle name="Cálculo 3 7 3 2 3 3" xfId="9275" xr:uid="{00000000-0005-0000-0000-0000B3110000}"/>
    <cellStyle name="Cálculo 3 7 3 2 4" xfId="3112" xr:uid="{00000000-0005-0000-0000-0000B4110000}"/>
    <cellStyle name="Cálculo 3 7 3 2 4 2" xfId="13331" xr:uid="{00000000-0005-0000-0000-0000B5110000}"/>
    <cellStyle name="Cálculo 3 7 3 2 4 2 2" xfId="17622" xr:uid="{00000000-0005-0000-0000-0000B6110000}"/>
    <cellStyle name="Cálculo 3 7 3 2 4 2 3" xfId="21653" xr:uid="{00000000-0005-0000-0000-0000B7110000}"/>
    <cellStyle name="Cálculo 3 7 3 2 4 3" xfId="9276" xr:uid="{00000000-0005-0000-0000-0000B8110000}"/>
    <cellStyle name="Cálculo 3 7 3 2 5" xfId="3113" xr:uid="{00000000-0005-0000-0000-0000B9110000}"/>
    <cellStyle name="Cálculo 3 7 3 2 5 2" xfId="13332" xr:uid="{00000000-0005-0000-0000-0000BA110000}"/>
    <cellStyle name="Cálculo 3 7 3 2 5 2 2" xfId="17623" xr:uid="{00000000-0005-0000-0000-0000BB110000}"/>
    <cellStyle name="Cálculo 3 7 3 2 5 2 3" xfId="21654" xr:uid="{00000000-0005-0000-0000-0000BC110000}"/>
    <cellStyle name="Cálculo 3 7 3 2 5 3" xfId="9277" xr:uid="{00000000-0005-0000-0000-0000BD110000}"/>
    <cellStyle name="Cálculo 3 7 3 2 6" xfId="3114" xr:uid="{00000000-0005-0000-0000-0000BE110000}"/>
    <cellStyle name="Cálculo 3 7 3 2 6 2" xfId="13333" xr:uid="{00000000-0005-0000-0000-0000BF110000}"/>
    <cellStyle name="Cálculo 3 7 3 2 6 2 2" xfId="17624" xr:uid="{00000000-0005-0000-0000-0000C0110000}"/>
    <cellStyle name="Cálculo 3 7 3 2 6 2 3" xfId="21655" xr:uid="{00000000-0005-0000-0000-0000C1110000}"/>
    <cellStyle name="Cálculo 3 7 3 2 6 3" xfId="9278" xr:uid="{00000000-0005-0000-0000-0000C2110000}"/>
    <cellStyle name="Cálculo 3 7 3 2 7" xfId="3115" xr:uid="{00000000-0005-0000-0000-0000C3110000}"/>
    <cellStyle name="Cálculo 3 7 3 2 7 2" xfId="13334" xr:uid="{00000000-0005-0000-0000-0000C4110000}"/>
    <cellStyle name="Cálculo 3 7 3 2 7 2 2" xfId="17625" xr:uid="{00000000-0005-0000-0000-0000C5110000}"/>
    <cellStyle name="Cálculo 3 7 3 2 7 2 3" xfId="21656" xr:uid="{00000000-0005-0000-0000-0000C6110000}"/>
    <cellStyle name="Cálculo 3 7 3 2 7 3" xfId="9279" xr:uid="{00000000-0005-0000-0000-0000C7110000}"/>
    <cellStyle name="Cálculo 3 7 3 2 8" xfId="13328" xr:uid="{00000000-0005-0000-0000-0000C8110000}"/>
    <cellStyle name="Cálculo 3 7 3 2 8 2" xfId="17619" xr:uid="{00000000-0005-0000-0000-0000C9110000}"/>
    <cellStyle name="Cálculo 3 7 3 2 8 3" xfId="21650" xr:uid="{00000000-0005-0000-0000-0000CA110000}"/>
    <cellStyle name="Cálculo 3 7 3 2 9" xfId="9273" xr:uid="{00000000-0005-0000-0000-0000CB110000}"/>
    <cellStyle name="Cálculo 3 7 3 3" xfId="13327" xr:uid="{00000000-0005-0000-0000-0000CC110000}"/>
    <cellStyle name="Cálculo 3 7 3 3 2" xfId="17618" xr:uid="{00000000-0005-0000-0000-0000CD110000}"/>
    <cellStyle name="Cálculo 3 7 3 3 3" xfId="21649" xr:uid="{00000000-0005-0000-0000-0000CE110000}"/>
    <cellStyle name="Cálculo 3 7 3 4" xfId="9272" xr:uid="{00000000-0005-0000-0000-0000CF110000}"/>
    <cellStyle name="Cálculo 3 7 4" xfId="3116" xr:uid="{00000000-0005-0000-0000-0000D0110000}"/>
    <cellStyle name="Cálculo 3 7 4 2" xfId="3117" xr:uid="{00000000-0005-0000-0000-0000D1110000}"/>
    <cellStyle name="Cálculo 3 7 4 2 2" xfId="3118" xr:uid="{00000000-0005-0000-0000-0000D2110000}"/>
    <cellStyle name="Cálculo 3 7 4 2 2 2" xfId="13337" xr:uid="{00000000-0005-0000-0000-0000D3110000}"/>
    <cellStyle name="Cálculo 3 7 4 2 2 2 2" xfId="17628" xr:uid="{00000000-0005-0000-0000-0000D4110000}"/>
    <cellStyle name="Cálculo 3 7 4 2 2 2 3" xfId="21659" xr:uid="{00000000-0005-0000-0000-0000D5110000}"/>
    <cellStyle name="Cálculo 3 7 4 2 2 3" xfId="9282" xr:uid="{00000000-0005-0000-0000-0000D6110000}"/>
    <cellStyle name="Cálculo 3 7 4 2 3" xfId="3119" xr:uid="{00000000-0005-0000-0000-0000D7110000}"/>
    <cellStyle name="Cálculo 3 7 4 2 3 2" xfId="13338" xr:uid="{00000000-0005-0000-0000-0000D8110000}"/>
    <cellStyle name="Cálculo 3 7 4 2 3 2 2" xfId="17629" xr:uid="{00000000-0005-0000-0000-0000D9110000}"/>
    <cellStyle name="Cálculo 3 7 4 2 3 2 3" xfId="21660" xr:uid="{00000000-0005-0000-0000-0000DA110000}"/>
    <cellStyle name="Cálculo 3 7 4 2 3 3" xfId="9283" xr:uid="{00000000-0005-0000-0000-0000DB110000}"/>
    <cellStyle name="Cálculo 3 7 4 2 4" xfId="3120" xr:uid="{00000000-0005-0000-0000-0000DC110000}"/>
    <cellStyle name="Cálculo 3 7 4 2 4 2" xfId="13339" xr:uid="{00000000-0005-0000-0000-0000DD110000}"/>
    <cellStyle name="Cálculo 3 7 4 2 4 2 2" xfId="17630" xr:uid="{00000000-0005-0000-0000-0000DE110000}"/>
    <cellStyle name="Cálculo 3 7 4 2 4 2 3" xfId="21661" xr:uid="{00000000-0005-0000-0000-0000DF110000}"/>
    <cellStyle name="Cálculo 3 7 4 2 4 3" xfId="9284" xr:uid="{00000000-0005-0000-0000-0000E0110000}"/>
    <cellStyle name="Cálculo 3 7 4 2 5" xfId="3121" xr:uid="{00000000-0005-0000-0000-0000E1110000}"/>
    <cellStyle name="Cálculo 3 7 4 2 5 2" xfId="13340" xr:uid="{00000000-0005-0000-0000-0000E2110000}"/>
    <cellStyle name="Cálculo 3 7 4 2 5 2 2" xfId="17631" xr:uid="{00000000-0005-0000-0000-0000E3110000}"/>
    <cellStyle name="Cálculo 3 7 4 2 5 2 3" xfId="21662" xr:uid="{00000000-0005-0000-0000-0000E4110000}"/>
    <cellStyle name="Cálculo 3 7 4 2 5 3" xfId="9285" xr:uid="{00000000-0005-0000-0000-0000E5110000}"/>
    <cellStyle name="Cálculo 3 7 4 2 6" xfId="3122" xr:uid="{00000000-0005-0000-0000-0000E6110000}"/>
    <cellStyle name="Cálculo 3 7 4 2 6 2" xfId="13341" xr:uid="{00000000-0005-0000-0000-0000E7110000}"/>
    <cellStyle name="Cálculo 3 7 4 2 6 2 2" xfId="17632" xr:uid="{00000000-0005-0000-0000-0000E8110000}"/>
    <cellStyle name="Cálculo 3 7 4 2 6 2 3" xfId="21663" xr:uid="{00000000-0005-0000-0000-0000E9110000}"/>
    <cellStyle name="Cálculo 3 7 4 2 6 3" xfId="9286" xr:uid="{00000000-0005-0000-0000-0000EA110000}"/>
    <cellStyle name="Cálculo 3 7 4 2 7" xfId="3123" xr:uid="{00000000-0005-0000-0000-0000EB110000}"/>
    <cellStyle name="Cálculo 3 7 4 2 7 2" xfId="13342" xr:uid="{00000000-0005-0000-0000-0000EC110000}"/>
    <cellStyle name="Cálculo 3 7 4 2 7 2 2" xfId="17633" xr:uid="{00000000-0005-0000-0000-0000ED110000}"/>
    <cellStyle name="Cálculo 3 7 4 2 7 2 3" xfId="21664" xr:uid="{00000000-0005-0000-0000-0000EE110000}"/>
    <cellStyle name="Cálculo 3 7 4 2 7 3" xfId="9287" xr:uid="{00000000-0005-0000-0000-0000EF110000}"/>
    <cellStyle name="Cálculo 3 7 4 2 8" xfId="13336" xr:uid="{00000000-0005-0000-0000-0000F0110000}"/>
    <cellStyle name="Cálculo 3 7 4 2 8 2" xfId="17627" xr:uid="{00000000-0005-0000-0000-0000F1110000}"/>
    <cellStyle name="Cálculo 3 7 4 2 8 3" xfId="21658" xr:uid="{00000000-0005-0000-0000-0000F2110000}"/>
    <cellStyle name="Cálculo 3 7 4 2 9" xfId="9281" xr:uid="{00000000-0005-0000-0000-0000F3110000}"/>
    <cellStyle name="Cálculo 3 7 4 3" xfId="13335" xr:uid="{00000000-0005-0000-0000-0000F4110000}"/>
    <cellStyle name="Cálculo 3 7 4 3 2" xfId="17626" xr:uid="{00000000-0005-0000-0000-0000F5110000}"/>
    <cellStyle name="Cálculo 3 7 4 3 3" xfId="21657" xr:uid="{00000000-0005-0000-0000-0000F6110000}"/>
    <cellStyle name="Cálculo 3 7 4 4" xfId="9280" xr:uid="{00000000-0005-0000-0000-0000F7110000}"/>
    <cellStyle name="Cálculo 3 7 5" xfId="3124" xr:uid="{00000000-0005-0000-0000-0000F8110000}"/>
    <cellStyle name="Cálculo 3 7 5 2" xfId="3125" xr:uid="{00000000-0005-0000-0000-0000F9110000}"/>
    <cellStyle name="Cálculo 3 7 5 2 2" xfId="13344" xr:uid="{00000000-0005-0000-0000-0000FA110000}"/>
    <cellStyle name="Cálculo 3 7 5 2 2 2" xfId="17635" xr:uid="{00000000-0005-0000-0000-0000FB110000}"/>
    <cellStyle name="Cálculo 3 7 5 2 2 3" xfId="21666" xr:uid="{00000000-0005-0000-0000-0000FC110000}"/>
    <cellStyle name="Cálculo 3 7 5 2 3" xfId="17257" xr:uid="{00000000-0005-0000-0000-0000FD110000}"/>
    <cellStyle name="Cálculo 3 7 5 3" xfId="3126" xr:uid="{00000000-0005-0000-0000-0000FE110000}"/>
    <cellStyle name="Cálculo 3 7 5 3 2" xfId="13345" xr:uid="{00000000-0005-0000-0000-0000FF110000}"/>
    <cellStyle name="Cálculo 3 7 5 3 2 2" xfId="17636" xr:uid="{00000000-0005-0000-0000-000000120000}"/>
    <cellStyle name="Cálculo 3 7 5 3 2 3" xfId="21667" xr:uid="{00000000-0005-0000-0000-000001120000}"/>
    <cellStyle name="Cálculo 3 7 5 3 3" xfId="9289" xr:uid="{00000000-0005-0000-0000-000002120000}"/>
    <cellStyle name="Cálculo 3 7 5 4" xfId="3127" xr:uid="{00000000-0005-0000-0000-000003120000}"/>
    <cellStyle name="Cálculo 3 7 5 4 2" xfId="13346" xr:uid="{00000000-0005-0000-0000-000004120000}"/>
    <cellStyle name="Cálculo 3 7 5 4 2 2" xfId="17637" xr:uid="{00000000-0005-0000-0000-000005120000}"/>
    <cellStyle name="Cálculo 3 7 5 4 2 3" xfId="21668" xr:uid="{00000000-0005-0000-0000-000006120000}"/>
    <cellStyle name="Cálculo 3 7 5 4 3" xfId="17256" xr:uid="{00000000-0005-0000-0000-000007120000}"/>
    <cellStyle name="Cálculo 3 7 5 5" xfId="3128" xr:uid="{00000000-0005-0000-0000-000008120000}"/>
    <cellStyle name="Cálculo 3 7 5 5 2" xfId="13347" xr:uid="{00000000-0005-0000-0000-000009120000}"/>
    <cellStyle name="Cálculo 3 7 5 5 2 2" xfId="17638" xr:uid="{00000000-0005-0000-0000-00000A120000}"/>
    <cellStyle name="Cálculo 3 7 5 5 2 3" xfId="21669" xr:uid="{00000000-0005-0000-0000-00000B120000}"/>
    <cellStyle name="Cálculo 3 7 5 5 3" xfId="9290" xr:uid="{00000000-0005-0000-0000-00000C120000}"/>
    <cellStyle name="Cálculo 3 7 5 6" xfId="3129" xr:uid="{00000000-0005-0000-0000-00000D120000}"/>
    <cellStyle name="Cálculo 3 7 5 6 2" xfId="13348" xr:uid="{00000000-0005-0000-0000-00000E120000}"/>
    <cellStyle name="Cálculo 3 7 5 6 2 2" xfId="17639" xr:uid="{00000000-0005-0000-0000-00000F120000}"/>
    <cellStyle name="Cálculo 3 7 5 6 2 3" xfId="21670" xr:uid="{00000000-0005-0000-0000-000010120000}"/>
    <cellStyle name="Cálculo 3 7 5 6 3" xfId="9291" xr:uid="{00000000-0005-0000-0000-000011120000}"/>
    <cellStyle name="Cálculo 3 7 5 7" xfId="3130" xr:uid="{00000000-0005-0000-0000-000012120000}"/>
    <cellStyle name="Cálculo 3 7 5 7 2" xfId="13349" xr:uid="{00000000-0005-0000-0000-000013120000}"/>
    <cellStyle name="Cálculo 3 7 5 7 2 2" xfId="17640" xr:uid="{00000000-0005-0000-0000-000014120000}"/>
    <cellStyle name="Cálculo 3 7 5 7 2 3" xfId="21671" xr:uid="{00000000-0005-0000-0000-000015120000}"/>
    <cellStyle name="Cálculo 3 7 5 7 3" xfId="9292" xr:uid="{00000000-0005-0000-0000-000016120000}"/>
    <cellStyle name="Cálculo 3 7 5 8" xfId="13343" xr:uid="{00000000-0005-0000-0000-000017120000}"/>
    <cellStyle name="Cálculo 3 7 5 8 2" xfId="17634" xr:uid="{00000000-0005-0000-0000-000018120000}"/>
    <cellStyle name="Cálculo 3 7 5 8 3" xfId="21665" xr:uid="{00000000-0005-0000-0000-000019120000}"/>
    <cellStyle name="Cálculo 3 7 5 9" xfId="9288" xr:uid="{00000000-0005-0000-0000-00001A120000}"/>
    <cellStyle name="Cálculo 3 7 6" xfId="13318" xr:uid="{00000000-0005-0000-0000-00001B120000}"/>
    <cellStyle name="Cálculo 3 7 6 2" xfId="17609" xr:uid="{00000000-0005-0000-0000-00001C120000}"/>
    <cellStyle name="Cálculo 3 7 6 3" xfId="21640" xr:uid="{00000000-0005-0000-0000-00001D120000}"/>
    <cellStyle name="Cálculo 3 7 7" xfId="9263" xr:uid="{00000000-0005-0000-0000-00001E120000}"/>
    <cellStyle name="Cálculo 3 8" xfId="3131" xr:uid="{00000000-0005-0000-0000-00001F120000}"/>
    <cellStyle name="Cálculo 3 8 2" xfId="3132" xr:uid="{00000000-0005-0000-0000-000020120000}"/>
    <cellStyle name="Cálculo 3 8 2 2" xfId="3133" xr:uid="{00000000-0005-0000-0000-000021120000}"/>
    <cellStyle name="Cálculo 3 8 2 2 2" xfId="3134" xr:uid="{00000000-0005-0000-0000-000022120000}"/>
    <cellStyle name="Cálculo 3 8 2 2 2 2" xfId="13353" xr:uid="{00000000-0005-0000-0000-000023120000}"/>
    <cellStyle name="Cálculo 3 8 2 2 2 2 2" xfId="17644" xr:uid="{00000000-0005-0000-0000-000024120000}"/>
    <cellStyle name="Cálculo 3 8 2 2 2 2 3" xfId="21675" xr:uid="{00000000-0005-0000-0000-000025120000}"/>
    <cellStyle name="Cálculo 3 8 2 2 2 3" xfId="9296" xr:uid="{00000000-0005-0000-0000-000026120000}"/>
    <cellStyle name="Cálculo 3 8 2 2 3" xfId="3135" xr:uid="{00000000-0005-0000-0000-000027120000}"/>
    <cellStyle name="Cálculo 3 8 2 2 3 2" xfId="13354" xr:uid="{00000000-0005-0000-0000-000028120000}"/>
    <cellStyle name="Cálculo 3 8 2 2 3 2 2" xfId="17645" xr:uid="{00000000-0005-0000-0000-000029120000}"/>
    <cellStyle name="Cálculo 3 8 2 2 3 2 3" xfId="21676" xr:uid="{00000000-0005-0000-0000-00002A120000}"/>
    <cellStyle name="Cálculo 3 8 2 2 3 3" xfId="9297" xr:uid="{00000000-0005-0000-0000-00002B120000}"/>
    <cellStyle name="Cálculo 3 8 2 2 4" xfId="3136" xr:uid="{00000000-0005-0000-0000-00002C120000}"/>
    <cellStyle name="Cálculo 3 8 2 2 4 2" xfId="13355" xr:uid="{00000000-0005-0000-0000-00002D120000}"/>
    <cellStyle name="Cálculo 3 8 2 2 4 2 2" xfId="17646" xr:uid="{00000000-0005-0000-0000-00002E120000}"/>
    <cellStyle name="Cálculo 3 8 2 2 4 2 3" xfId="21677" xr:uid="{00000000-0005-0000-0000-00002F120000}"/>
    <cellStyle name="Cálculo 3 8 2 2 4 3" xfId="9298" xr:uid="{00000000-0005-0000-0000-000030120000}"/>
    <cellStyle name="Cálculo 3 8 2 2 5" xfId="3137" xr:uid="{00000000-0005-0000-0000-000031120000}"/>
    <cellStyle name="Cálculo 3 8 2 2 5 2" xfId="13356" xr:uid="{00000000-0005-0000-0000-000032120000}"/>
    <cellStyle name="Cálculo 3 8 2 2 5 2 2" xfId="17647" xr:uid="{00000000-0005-0000-0000-000033120000}"/>
    <cellStyle name="Cálculo 3 8 2 2 5 2 3" xfId="21678" xr:uid="{00000000-0005-0000-0000-000034120000}"/>
    <cellStyle name="Cálculo 3 8 2 2 5 3" xfId="9299" xr:uid="{00000000-0005-0000-0000-000035120000}"/>
    <cellStyle name="Cálculo 3 8 2 2 6" xfId="3138" xr:uid="{00000000-0005-0000-0000-000036120000}"/>
    <cellStyle name="Cálculo 3 8 2 2 6 2" xfId="13357" xr:uid="{00000000-0005-0000-0000-000037120000}"/>
    <cellStyle name="Cálculo 3 8 2 2 6 2 2" xfId="17648" xr:uid="{00000000-0005-0000-0000-000038120000}"/>
    <cellStyle name="Cálculo 3 8 2 2 6 2 3" xfId="21679" xr:uid="{00000000-0005-0000-0000-000039120000}"/>
    <cellStyle name="Cálculo 3 8 2 2 6 3" xfId="9300" xr:uid="{00000000-0005-0000-0000-00003A120000}"/>
    <cellStyle name="Cálculo 3 8 2 2 7" xfId="3139" xr:uid="{00000000-0005-0000-0000-00003B120000}"/>
    <cellStyle name="Cálculo 3 8 2 2 7 2" xfId="13358" xr:uid="{00000000-0005-0000-0000-00003C120000}"/>
    <cellStyle name="Cálculo 3 8 2 2 7 2 2" xfId="17649" xr:uid="{00000000-0005-0000-0000-00003D120000}"/>
    <cellStyle name="Cálculo 3 8 2 2 7 2 3" xfId="21680" xr:uid="{00000000-0005-0000-0000-00003E120000}"/>
    <cellStyle name="Cálculo 3 8 2 2 7 3" xfId="9301" xr:uid="{00000000-0005-0000-0000-00003F120000}"/>
    <cellStyle name="Cálculo 3 8 2 2 8" xfId="13352" xr:uid="{00000000-0005-0000-0000-000040120000}"/>
    <cellStyle name="Cálculo 3 8 2 2 8 2" xfId="17643" xr:uid="{00000000-0005-0000-0000-000041120000}"/>
    <cellStyle name="Cálculo 3 8 2 2 8 3" xfId="21674" xr:uid="{00000000-0005-0000-0000-000042120000}"/>
    <cellStyle name="Cálculo 3 8 2 2 9" xfId="9295" xr:uid="{00000000-0005-0000-0000-000043120000}"/>
    <cellStyle name="Cálculo 3 8 2 3" xfId="13351" xr:uid="{00000000-0005-0000-0000-000044120000}"/>
    <cellStyle name="Cálculo 3 8 2 3 2" xfId="17642" xr:uid="{00000000-0005-0000-0000-000045120000}"/>
    <cellStyle name="Cálculo 3 8 2 3 3" xfId="21673" xr:uid="{00000000-0005-0000-0000-000046120000}"/>
    <cellStyle name="Cálculo 3 8 2 4" xfId="9294" xr:uid="{00000000-0005-0000-0000-000047120000}"/>
    <cellStyle name="Cálculo 3 8 3" xfId="3140" xr:uid="{00000000-0005-0000-0000-000048120000}"/>
    <cellStyle name="Cálculo 3 8 3 2" xfId="3141" xr:uid="{00000000-0005-0000-0000-000049120000}"/>
    <cellStyle name="Cálculo 3 8 3 2 2" xfId="3142" xr:uid="{00000000-0005-0000-0000-00004A120000}"/>
    <cellStyle name="Cálculo 3 8 3 2 2 2" xfId="13361" xr:uid="{00000000-0005-0000-0000-00004B120000}"/>
    <cellStyle name="Cálculo 3 8 3 2 2 2 2" xfId="17652" xr:uid="{00000000-0005-0000-0000-00004C120000}"/>
    <cellStyle name="Cálculo 3 8 3 2 2 2 3" xfId="21683" xr:uid="{00000000-0005-0000-0000-00004D120000}"/>
    <cellStyle name="Cálculo 3 8 3 2 2 3" xfId="9304" xr:uid="{00000000-0005-0000-0000-00004E120000}"/>
    <cellStyle name="Cálculo 3 8 3 2 3" xfId="3143" xr:uid="{00000000-0005-0000-0000-00004F120000}"/>
    <cellStyle name="Cálculo 3 8 3 2 3 2" xfId="13362" xr:uid="{00000000-0005-0000-0000-000050120000}"/>
    <cellStyle name="Cálculo 3 8 3 2 3 2 2" xfId="17653" xr:uid="{00000000-0005-0000-0000-000051120000}"/>
    <cellStyle name="Cálculo 3 8 3 2 3 2 3" xfId="21684" xr:uid="{00000000-0005-0000-0000-000052120000}"/>
    <cellStyle name="Cálculo 3 8 3 2 3 3" xfId="9305" xr:uid="{00000000-0005-0000-0000-000053120000}"/>
    <cellStyle name="Cálculo 3 8 3 2 4" xfId="3144" xr:uid="{00000000-0005-0000-0000-000054120000}"/>
    <cellStyle name="Cálculo 3 8 3 2 4 2" xfId="13363" xr:uid="{00000000-0005-0000-0000-000055120000}"/>
    <cellStyle name="Cálculo 3 8 3 2 4 2 2" xfId="17654" xr:uid="{00000000-0005-0000-0000-000056120000}"/>
    <cellStyle name="Cálculo 3 8 3 2 4 2 3" xfId="21685" xr:uid="{00000000-0005-0000-0000-000057120000}"/>
    <cellStyle name="Cálculo 3 8 3 2 4 3" xfId="9306" xr:uid="{00000000-0005-0000-0000-000058120000}"/>
    <cellStyle name="Cálculo 3 8 3 2 5" xfId="3145" xr:uid="{00000000-0005-0000-0000-000059120000}"/>
    <cellStyle name="Cálculo 3 8 3 2 5 2" xfId="13364" xr:uid="{00000000-0005-0000-0000-00005A120000}"/>
    <cellStyle name="Cálculo 3 8 3 2 5 2 2" xfId="17655" xr:uid="{00000000-0005-0000-0000-00005B120000}"/>
    <cellStyle name="Cálculo 3 8 3 2 5 2 3" xfId="21686" xr:uid="{00000000-0005-0000-0000-00005C120000}"/>
    <cellStyle name="Cálculo 3 8 3 2 5 3" xfId="9307" xr:uid="{00000000-0005-0000-0000-00005D120000}"/>
    <cellStyle name="Cálculo 3 8 3 2 6" xfId="3146" xr:uid="{00000000-0005-0000-0000-00005E120000}"/>
    <cellStyle name="Cálculo 3 8 3 2 6 2" xfId="13365" xr:uid="{00000000-0005-0000-0000-00005F120000}"/>
    <cellStyle name="Cálculo 3 8 3 2 6 2 2" xfId="17656" xr:uid="{00000000-0005-0000-0000-000060120000}"/>
    <cellStyle name="Cálculo 3 8 3 2 6 2 3" xfId="21687" xr:uid="{00000000-0005-0000-0000-000061120000}"/>
    <cellStyle name="Cálculo 3 8 3 2 6 3" xfId="9308" xr:uid="{00000000-0005-0000-0000-000062120000}"/>
    <cellStyle name="Cálculo 3 8 3 2 7" xfId="3147" xr:uid="{00000000-0005-0000-0000-000063120000}"/>
    <cellStyle name="Cálculo 3 8 3 2 7 2" xfId="13366" xr:uid="{00000000-0005-0000-0000-000064120000}"/>
    <cellStyle name="Cálculo 3 8 3 2 7 2 2" xfId="17657" xr:uid="{00000000-0005-0000-0000-000065120000}"/>
    <cellStyle name="Cálculo 3 8 3 2 7 2 3" xfId="21688" xr:uid="{00000000-0005-0000-0000-000066120000}"/>
    <cellStyle name="Cálculo 3 8 3 2 7 3" xfId="9309" xr:uid="{00000000-0005-0000-0000-000067120000}"/>
    <cellStyle name="Cálculo 3 8 3 2 8" xfId="13360" xr:uid="{00000000-0005-0000-0000-000068120000}"/>
    <cellStyle name="Cálculo 3 8 3 2 8 2" xfId="17651" xr:uid="{00000000-0005-0000-0000-000069120000}"/>
    <cellStyle name="Cálculo 3 8 3 2 8 3" xfId="21682" xr:uid="{00000000-0005-0000-0000-00006A120000}"/>
    <cellStyle name="Cálculo 3 8 3 2 9" xfId="9303" xr:uid="{00000000-0005-0000-0000-00006B120000}"/>
    <cellStyle name="Cálculo 3 8 3 3" xfId="13359" xr:uid="{00000000-0005-0000-0000-00006C120000}"/>
    <cellStyle name="Cálculo 3 8 3 3 2" xfId="17650" xr:uid="{00000000-0005-0000-0000-00006D120000}"/>
    <cellStyle name="Cálculo 3 8 3 3 3" xfId="21681" xr:uid="{00000000-0005-0000-0000-00006E120000}"/>
    <cellStyle name="Cálculo 3 8 3 4" xfId="9302" xr:uid="{00000000-0005-0000-0000-00006F120000}"/>
    <cellStyle name="Cálculo 3 8 4" xfId="3148" xr:uid="{00000000-0005-0000-0000-000070120000}"/>
    <cellStyle name="Cálculo 3 8 4 2" xfId="3149" xr:uid="{00000000-0005-0000-0000-000071120000}"/>
    <cellStyle name="Cálculo 3 8 4 2 2" xfId="3150" xr:uid="{00000000-0005-0000-0000-000072120000}"/>
    <cellStyle name="Cálculo 3 8 4 2 2 2" xfId="13369" xr:uid="{00000000-0005-0000-0000-000073120000}"/>
    <cellStyle name="Cálculo 3 8 4 2 2 2 2" xfId="17660" xr:uid="{00000000-0005-0000-0000-000074120000}"/>
    <cellStyle name="Cálculo 3 8 4 2 2 2 3" xfId="21691" xr:uid="{00000000-0005-0000-0000-000075120000}"/>
    <cellStyle name="Cálculo 3 8 4 2 2 3" xfId="9312" xr:uid="{00000000-0005-0000-0000-000076120000}"/>
    <cellStyle name="Cálculo 3 8 4 2 3" xfId="3151" xr:uid="{00000000-0005-0000-0000-000077120000}"/>
    <cellStyle name="Cálculo 3 8 4 2 3 2" xfId="13370" xr:uid="{00000000-0005-0000-0000-000078120000}"/>
    <cellStyle name="Cálculo 3 8 4 2 3 2 2" xfId="17661" xr:uid="{00000000-0005-0000-0000-000079120000}"/>
    <cellStyle name="Cálculo 3 8 4 2 3 2 3" xfId="21692" xr:uid="{00000000-0005-0000-0000-00007A120000}"/>
    <cellStyle name="Cálculo 3 8 4 2 3 3" xfId="9313" xr:uid="{00000000-0005-0000-0000-00007B120000}"/>
    <cellStyle name="Cálculo 3 8 4 2 4" xfId="3152" xr:uid="{00000000-0005-0000-0000-00007C120000}"/>
    <cellStyle name="Cálculo 3 8 4 2 4 2" xfId="13371" xr:uid="{00000000-0005-0000-0000-00007D120000}"/>
    <cellStyle name="Cálculo 3 8 4 2 4 2 2" xfId="17662" xr:uid="{00000000-0005-0000-0000-00007E120000}"/>
    <cellStyle name="Cálculo 3 8 4 2 4 2 3" xfId="21693" xr:uid="{00000000-0005-0000-0000-00007F120000}"/>
    <cellStyle name="Cálculo 3 8 4 2 4 3" xfId="9314" xr:uid="{00000000-0005-0000-0000-000080120000}"/>
    <cellStyle name="Cálculo 3 8 4 2 5" xfId="3153" xr:uid="{00000000-0005-0000-0000-000081120000}"/>
    <cellStyle name="Cálculo 3 8 4 2 5 2" xfId="13372" xr:uid="{00000000-0005-0000-0000-000082120000}"/>
    <cellStyle name="Cálculo 3 8 4 2 5 2 2" xfId="17663" xr:uid="{00000000-0005-0000-0000-000083120000}"/>
    <cellStyle name="Cálculo 3 8 4 2 5 2 3" xfId="21694" xr:uid="{00000000-0005-0000-0000-000084120000}"/>
    <cellStyle name="Cálculo 3 8 4 2 5 3" xfId="9315" xr:uid="{00000000-0005-0000-0000-000085120000}"/>
    <cellStyle name="Cálculo 3 8 4 2 6" xfId="3154" xr:uid="{00000000-0005-0000-0000-000086120000}"/>
    <cellStyle name="Cálculo 3 8 4 2 6 2" xfId="13373" xr:uid="{00000000-0005-0000-0000-000087120000}"/>
    <cellStyle name="Cálculo 3 8 4 2 6 2 2" xfId="17664" xr:uid="{00000000-0005-0000-0000-000088120000}"/>
    <cellStyle name="Cálculo 3 8 4 2 6 2 3" xfId="21695" xr:uid="{00000000-0005-0000-0000-000089120000}"/>
    <cellStyle name="Cálculo 3 8 4 2 6 3" xfId="9316" xr:uid="{00000000-0005-0000-0000-00008A120000}"/>
    <cellStyle name="Cálculo 3 8 4 2 7" xfId="3155" xr:uid="{00000000-0005-0000-0000-00008B120000}"/>
    <cellStyle name="Cálculo 3 8 4 2 7 2" xfId="13374" xr:uid="{00000000-0005-0000-0000-00008C120000}"/>
    <cellStyle name="Cálculo 3 8 4 2 7 2 2" xfId="17665" xr:uid="{00000000-0005-0000-0000-00008D120000}"/>
    <cellStyle name="Cálculo 3 8 4 2 7 2 3" xfId="21696" xr:uid="{00000000-0005-0000-0000-00008E120000}"/>
    <cellStyle name="Cálculo 3 8 4 2 7 3" xfId="9317" xr:uid="{00000000-0005-0000-0000-00008F120000}"/>
    <cellStyle name="Cálculo 3 8 4 2 8" xfId="13368" xr:uid="{00000000-0005-0000-0000-000090120000}"/>
    <cellStyle name="Cálculo 3 8 4 2 8 2" xfId="17659" xr:uid="{00000000-0005-0000-0000-000091120000}"/>
    <cellStyle name="Cálculo 3 8 4 2 8 3" xfId="21690" xr:uid="{00000000-0005-0000-0000-000092120000}"/>
    <cellStyle name="Cálculo 3 8 4 2 9" xfId="9311" xr:uid="{00000000-0005-0000-0000-000093120000}"/>
    <cellStyle name="Cálculo 3 8 4 3" xfId="13367" xr:uid="{00000000-0005-0000-0000-000094120000}"/>
    <cellStyle name="Cálculo 3 8 4 3 2" xfId="17658" xr:uid="{00000000-0005-0000-0000-000095120000}"/>
    <cellStyle name="Cálculo 3 8 4 3 3" xfId="21689" xr:uid="{00000000-0005-0000-0000-000096120000}"/>
    <cellStyle name="Cálculo 3 8 4 4" xfId="9310" xr:uid="{00000000-0005-0000-0000-000097120000}"/>
    <cellStyle name="Cálculo 3 8 5" xfId="3156" xr:uid="{00000000-0005-0000-0000-000098120000}"/>
    <cellStyle name="Cálculo 3 8 5 2" xfId="3157" xr:uid="{00000000-0005-0000-0000-000099120000}"/>
    <cellStyle name="Cálculo 3 8 5 2 2" xfId="13376" xr:uid="{00000000-0005-0000-0000-00009A120000}"/>
    <cellStyle name="Cálculo 3 8 5 2 2 2" xfId="17667" xr:uid="{00000000-0005-0000-0000-00009B120000}"/>
    <cellStyle name="Cálculo 3 8 5 2 2 3" xfId="21698" xr:uid="{00000000-0005-0000-0000-00009C120000}"/>
    <cellStyle name="Cálculo 3 8 5 2 3" xfId="9319" xr:uid="{00000000-0005-0000-0000-00009D120000}"/>
    <cellStyle name="Cálculo 3 8 5 3" xfId="3158" xr:uid="{00000000-0005-0000-0000-00009E120000}"/>
    <cellStyle name="Cálculo 3 8 5 3 2" xfId="13377" xr:uid="{00000000-0005-0000-0000-00009F120000}"/>
    <cellStyle name="Cálculo 3 8 5 3 2 2" xfId="17668" xr:uid="{00000000-0005-0000-0000-0000A0120000}"/>
    <cellStyle name="Cálculo 3 8 5 3 2 3" xfId="21699" xr:uid="{00000000-0005-0000-0000-0000A1120000}"/>
    <cellStyle name="Cálculo 3 8 5 3 3" xfId="9320" xr:uid="{00000000-0005-0000-0000-0000A2120000}"/>
    <cellStyle name="Cálculo 3 8 5 4" xfId="3159" xr:uid="{00000000-0005-0000-0000-0000A3120000}"/>
    <cellStyle name="Cálculo 3 8 5 4 2" xfId="13378" xr:uid="{00000000-0005-0000-0000-0000A4120000}"/>
    <cellStyle name="Cálculo 3 8 5 4 2 2" xfId="17669" xr:uid="{00000000-0005-0000-0000-0000A5120000}"/>
    <cellStyle name="Cálculo 3 8 5 4 2 3" xfId="21700" xr:uid="{00000000-0005-0000-0000-0000A6120000}"/>
    <cellStyle name="Cálculo 3 8 5 4 3" xfId="9321" xr:uid="{00000000-0005-0000-0000-0000A7120000}"/>
    <cellStyle name="Cálculo 3 8 5 5" xfId="3160" xr:uid="{00000000-0005-0000-0000-0000A8120000}"/>
    <cellStyle name="Cálculo 3 8 5 5 2" xfId="13379" xr:uid="{00000000-0005-0000-0000-0000A9120000}"/>
    <cellStyle name="Cálculo 3 8 5 5 2 2" xfId="17670" xr:uid="{00000000-0005-0000-0000-0000AA120000}"/>
    <cellStyle name="Cálculo 3 8 5 5 2 3" xfId="21701" xr:uid="{00000000-0005-0000-0000-0000AB120000}"/>
    <cellStyle name="Cálculo 3 8 5 5 3" xfId="9322" xr:uid="{00000000-0005-0000-0000-0000AC120000}"/>
    <cellStyle name="Cálculo 3 8 5 6" xfId="3161" xr:uid="{00000000-0005-0000-0000-0000AD120000}"/>
    <cellStyle name="Cálculo 3 8 5 6 2" xfId="13380" xr:uid="{00000000-0005-0000-0000-0000AE120000}"/>
    <cellStyle name="Cálculo 3 8 5 6 2 2" xfId="17671" xr:uid="{00000000-0005-0000-0000-0000AF120000}"/>
    <cellStyle name="Cálculo 3 8 5 6 2 3" xfId="21702" xr:uid="{00000000-0005-0000-0000-0000B0120000}"/>
    <cellStyle name="Cálculo 3 8 5 6 3" xfId="9323" xr:uid="{00000000-0005-0000-0000-0000B1120000}"/>
    <cellStyle name="Cálculo 3 8 5 7" xfId="3162" xr:uid="{00000000-0005-0000-0000-0000B2120000}"/>
    <cellStyle name="Cálculo 3 8 5 7 2" xfId="13381" xr:uid="{00000000-0005-0000-0000-0000B3120000}"/>
    <cellStyle name="Cálculo 3 8 5 7 2 2" xfId="17672" xr:uid="{00000000-0005-0000-0000-0000B4120000}"/>
    <cellStyle name="Cálculo 3 8 5 7 2 3" xfId="21703" xr:uid="{00000000-0005-0000-0000-0000B5120000}"/>
    <cellStyle name="Cálculo 3 8 5 7 3" xfId="9324" xr:uid="{00000000-0005-0000-0000-0000B6120000}"/>
    <cellStyle name="Cálculo 3 8 5 8" xfId="13375" xr:uid="{00000000-0005-0000-0000-0000B7120000}"/>
    <cellStyle name="Cálculo 3 8 5 8 2" xfId="17666" xr:uid="{00000000-0005-0000-0000-0000B8120000}"/>
    <cellStyle name="Cálculo 3 8 5 8 3" xfId="21697" xr:uid="{00000000-0005-0000-0000-0000B9120000}"/>
    <cellStyle name="Cálculo 3 8 5 9" xfId="9318" xr:uid="{00000000-0005-0000-0000-0000BA120000}"/>
    <cellStyle name="Cálculo 3 8 6" xfId="13350" xr:uid="{00000000-0005-0000-0000-0000BB120000}"/>
    <cellStyle name="Cálculo 3 8 6 2" xfId="17641" xr:uid="{00000000-0005-0000-0000-0000BC120000}"/>
    <cellStyle name="Cálculo 3 8 6 3" xfId="21672" xr:uid="{00000000-0005-0000-0000-0000BD120000}"/>
    <cellStyle name="Cálculo 3 8 7" xfId="9293" xr:uid="{00000000-0005-0000-0000-0000BE120000}"/>
    <cellStyle name="Cálculo 3 9" xfId="3163" xr:uid="{00000000-0005-0000-0000-0000BF120000}"/>
    <cellStyle name="Cálculo 3 9 2" xfId="3164" xr:uid="{00000000-0005-0000-0000-0000C0120000}"/>
    <cellStyle name="Cálculo 3 9 2 2" xfId="3165" xr:uid="{00000000-0005-0000-0000-0000C1120000}"/>
    <cellStyle name="Cálculo 3 9 2 2 2" xfId="13384" xr:uid="{00000000-0005-0000-0000-0000C2120000}"/>
    <cellStyle name="Cálculo 3 9 2 2 2 2" xfId="17675" xr:uid="{00000000-0005-0000-0000-0000C3120000}"/>
    <cellStyle name="Cálculo 3 9 2 2 2 3" xfId="21706" xr:uid="{00000000-0005-0000-0000-0000C4120000}"/>
    <cellStyle name="Cálculo 3 9 2 2 3" xfId="9327" xr:uid="{00000000-0005-0000-0000-0000C5120000}"/>
    <cellStyle name="Cálculo 3 9 2 3" xfId="3166" xr:uid="{00000000-0005-0000-0000-0000C6120000}"/>
    <cellStyle name="Cálculo 3 9 2 3 2" xfId="13385" xr:uid="{00000000-0005-0000-0000-0000C7120000}"/>
    <cellStyle name="Cálculo 3 9 2 3 2 2" xfId="17676" xr:uid="{00000000-0005-0000-0000-0000C8120000}"/>
    <cellStyle name="Cálculo 3 9 2 3 2 3" xfId="21707" xr:uid="{00000000-0005-0000-0000-0000C9120000}"/>
    <cellStyle name="Cálculo 3 9 2 3 3" xfId="9328" xr:uid="{00000000-0005-0000-0000-0000CA120000}"/>
    <cellStyle name="Cálculo 3 9 2 4" xfId="3167" xr:uid="{00000000-0005-0000-0000-0000CB120000}"/>
    <cellStyle name="Cálculo 3 9 2 4 2" xfId="13386" xr:uid="{00000000-0005-0000-0000-0000CC120000}"/>
    <cellStyle name="Cálculo 3 9 2 4 2 2" xfId="17677" xr:uid="{00000000-0005-0000-0000-0000CD120000}"/>
    <cellStyle name="Cálculo 3 9 2 4 2 3" xfId="21708" xr:uid="{00000000-0005-0000-0000-0000CE120000}"/>
    <cellStyle name="Cálculo 3 9 2 4 3" xfId="9329" xr:uid="{00000000-0005-0000-0000-0000CF120000}"/>
    <cellStyle name="Cálculo 3 9 2 5" xfId="3168" xr:uid="{00000000-0005-0000-0000-0000D0120000}"/>
    <cellStyle name="Cálculo 3 9 2 5 2" xfId="13387" xr:uid="{00000000-0005-0000-0000-0000D1120000}"/>
    <cellStyle name="Cálculo 3 9 2 5 2 2" xfId="17678" xr:uid="{00000000-0005-0000-0000-0000D2120000}"/>
    <cellStyle name="Cálculo 3 9 2 5 2 3" xfId="21709" xr:uid="{00000000-0005-0000-0000-0000D3120000}"/>
    <cellStyle name="Cálculo 3 9 2 5 3" xfId="9330" xr:uid="{00000000-0005-0000-0000-0000D4120000}"/>
    <cellStyle name="Cálculo 3 9 2 6" xfId="3169" xr:uid="{00000000-0005-0000-0000-0000D5120000}"/>
    <cellStyle name="Cálculo 3 9 2 6 2" xfId="13388" xr:uid="{00000000-0005-0000-0000-0000D6120000}"/>
    <cellStyle name="Cálculo 3 9 2 6 2 2" xfId="17679" xr:uid="{00000000-0005-0000-0000-0000D7120000}"/>
    <cellStyle name="Cálculo 3 9 2 6 2 3" xfId="21710" xr:uid="{00000000-0005-0000-0000-0000D8120000}"/>
    <cellStyle name="Cálculo 3 9 2 6 3" xfId="9331" xr:uid="{00000000-0005-0000-0000-0000D9120000}"/>
    <cellStyle name="Cálculo 3 9 2 7" xfId="3170" xr:uid="{00000000-0005-0000-0000-0000DA120000}"/>
    <cellStyle name="Cálculo 3 9 2 7 2" xfId="13389" xr:uid="{00000000-0005-0000-0000-0000DB120000}"/>
    <cellStyle name="Cálculo 3 9 2 7 2 2" xfId="17680" xr:uid="{00000000-0005-0000-0000-0000DC120000}"/>
    <cellStyle name="Cálculo 3 9 2 7 2 3" xfId="21711" xr:uid="{00000000-0005-0000-0000-0000DD120000}"/>
    <cellStyle name="Cálculo 3 9 2 7 3" xfId="9332" xr:uid="{00000000-0005-0000-0000-0000DE120000}"/>
    <cellStyle name="Cálculo 3 9 2 8" xfId="13383" xr:uid="{00000000-0005-0000-0000-0000DF120000}"/>
    <cellStyle name="Cálculo 3 9 2 8 2" xfId="17674" xr:uid="{00000000-0005-0000-0000-0000E0120000}"/>
    <cellStyle name="Cálculo 3 9 2 8 3" xfId="21705" xr:uid="{00000000-0005-0000-0000-0000E1120000}"/>
    <cellStyle name="Cálculo 3 9 2 9" xfId="9326" xr:uid="{00000000-0005-0000-0000-0000E2120000}"/>
    <cellStyle name="Cálculo 3 9 3" xfId="13382" xr:uid="{00000000-0005-0000-0000-0000E3120000}"/>
    <cellStyle name="Cálculo 3 9 3 2" xfId="17673" xr:uid="{00000000-0005-0000-0000-0000E4120000}"/>
    <cellStyle name="Cálculo 3 9 3 3" xfId="21704" xr:uid="{00000000-0005-0000-0000-0000E5120000}"/>
    <cellStyle name="Cálculo 3 9 4" xfId="9325" xr:uid="{00000000-0005-0000-0000-0000E6120000}"/>
    <cellStyle name="Cálculo 4 10" xfId="3171" xr:uid="{00000000-0005-0000-0000-0000E7120000}"/>
    <cellStyle name="Cálculo 4 10 2" xfId="25518" xr:uid="{00000000-0005-0000-0000-0000E8120000}"/>
    <cellStyle name="Cálculo 4 11" xfId="3172" xr:uid="{00000000-0005-0000-0000-0000E9120000}"/>
    <cellStyle name="Cálculo 4 11 2" xfId="25519" xr:uid="{00000000-0005-0000-0000-0000EA120000}"/>
    <cellStyle name="Cálculo 4 12" xfId="3173" xr:uid="{00000000-0005-0000-0000-0000EB120000}"/>
    <cellStyle name="Cálculo 4 12 2" xfId="25520" xr:uid="{00000000-0005-0000-0000-0000EC120000}"/>
    <cellStyle name="Cálculo 4 13" xfId="3174" xr:uid="{00000000-0005-0000-0000-0000ED120000}"/>
    <cellStyle name="Cálculo 4 13 2" xfId="25521" xr:uid="{00000000-0005-0000-0000-0000EE120000}"/>
    <cellStyle name="Cálculo 4 2" xfId="3175" xr:uid="{00000000-0005-0000-0000-0000EF120000}"/>
    <cellStyle name="Cálculo 4 2 2" xfId="25522" xr:uid="{00000000-0005-0000-0000-0000F0120000}"/>
    <cellStyle name="Cálculo 4 3" xfId="3176" xr:uid="{00000000-0005-0000-0000-0000F1120000}"/>
    <cellStyle name="Cálculo 4 3 2" xfId="25523" xr:uid="{00000000-0005-0000-0000-0000F2120000}"/>
    <cellStyle name="Cálculo 4 4" xfId="3177" xr:uid="{00000000-0005-0000-0000-0000F3120000}"/>
    <cellStyle name="Cálculo 4 4 2" xfId="25524" xr:uid="{00000000-0005-0000-0000-0000F4120000}"/>
    <cellStyle name="Cálculo 4 5" xfId="3178" xr:uid="{00000000-0005-0000-0000-0000F5120000}"/>
    <cellStyle name="Cálculo 4 5 2" xfId="25525" xr:uid="{00000000-0005-0000-0000-0000F6120000}"/>
    <cellStyle name="Cálculo 4 6" xfId="3179" xr:uid="{00000000-0005-0000-0000-0000F7120000}"/>
    <cellStyle name="Cálculo 4 6 2" xfId="25526" xr:uid="{00000000-0005-0000-0000-0000F8120000}"/>
    <cellStyle name="Cálculo 4 7" xfId="3180" xr:uid="{00000000-0005-0000-0000-0000F9120000}"/>
    <cellStyle name="Cálculo 4 7 2" xfId="25527" xr:uid="{00000000-0005-0000-0000-0000FA120000}"/>
    <cellStyle name="Cálculo 4 8" xfId="3181" xr:uid="{00000000-0005-0000-0000-0000FB120000}"/>
    <cellStyle name="Cálculo 4 8 2" xfId="25528" xr:uid="{00000000-0005-0000-0000-0000FC120000}"/>
    <cellStyle name="Cálculo 4 9" xfId="3182" xr:uid="{00000000-0005-0000-0000-0000FD120000}"/>
    <cellStyle name="Cálculo 4 9 2" xfId="25529" xr:uid="{00000000-0005-0000-0000-0000FE120000}"/>
    <cellStyle name="Cálculo 5 10" xfId="3183" xr:uid="{00000000-0005-0000-0000-0000FF120000}"/>
    <cellStyle name="Cálculo 5 10 2" xfId="25530" xr:uid="{00000000-0005-0000-0000-000000130000}"/>
    <cellStyle name="Cálculo 5 11" xfId="3184" xr:uid="{00000000-0005-0000-0000-000001130000}"/>
    <cellStyle name="Cálculo 5 11 2" xfId="25531" xr:uid="{00000000-0005-0000-0000-000002130000}"/>
    <cellStyle name="Cálculo 5 12" xfId="3185" xr:uid="{00000000-0005-0000-0000-000003130000}"/>
    <cellStyle name="Cálculo 5 12 2" xfId="25532" xr:uid="{00000000-0005-0000-0000-000004130000}"/>
    <cellStyle name="Cálculo 5 2" xfId="3186" xr:uid="{00000000-0005-0000-0000-000005130000}"/>
    <cellStyle name="Cálculo 5 2 2" xfId="25533" xr:uid="{00000000-0005-0000-0000-000006130000}"/>
    <cellStyle name="Cálculo 5 3" xfId="3187" xr:uid="{00000000-0005-0000-0000-000007130000}"/>
    <cellStyle name="Cálculo 5 3 2" xfId="25534" xr:uid="{00000000-0005-0000-0000-000008130000}"/>
    <cellStyle name="Cálculo 5 4" xfId="3188" xr:uid="{00000000-0005-0000-0000-000009130000}"/>
    <cellStyle name="Cálculo 5 4 2" xfId="25535" xr:uid="{00000000-0005-0000-0000-00000A130000}"/>
    <cellStyle name="Cálculo 5 5" xfId="3189" xr:uid="{00000000-0005-0000-0000-00000B130000}"/>
    <cellStyle name="Cálculo 5 5 2" xfId="25536" xr:uid="{00000000-0005-0000-0000-00000C130000}"/>
    <cellStyle name="Cálculo 5 6" xfId="3190" xr:uid="{00000000-0005-0000-0000-00000D130000}"/>
    <cellStyle name="Cálculo 5 6 2" xfId="25537" xr:uid="{00000000-0005-0000-0000-00000E130000}"/>
    <cellStyle name="Cálculo 5 7" xfId="3191" xr:uid="{00000000-0005-0000-0000-00000F130000}"/>
    <cellStyle name="Cálculo 5 7 2" xfId="25538" xr:uid="{00000000-0005-0000-0000-000010130000}"/>
    <cellStyle name="Cálculo 5 8" xfId="3192" xr:uid="{00000000-0005-0000-0000-000011130000}"/>
    <cellStyle name="Cálculo 5 8 2" xfId="25539" xr:uid="{00000000-0005-0000-0000-000012130000}"/>
    <cellStyle name="Cálculo 5 9" xfId="3193" xr:uid="{00000000-0005-0000-0000-000013130000}"/>
    <cellStyle name="Cálculo 5 9 2" xfId="25540" xr:uid="{00000000-0005-0000-0000-000014130000}"/>
    <cellStyle name="Capitulo" xfId="3194" xr:uid="{00000000-0005-0000-0000-000015130000}"/>
    <cellStyle name="cBMilliers" xfId="3195" xr:uid="{00000000-0005-0000-0000-000016130000}"/>
    <cellStyle name="Celda de comprobación 2" xfId="3196" xr:uid="{00000000-0005-0000-0000-000017130000}"/>
    <cellStyle name="Celda de comprobación 2 10" xfId="3197" xr:uid="{00000000-0005-0000-0000-000018130000}"/>
    <cellStyle name="Celda de comprobación 2 11" xfId="3198" xr:uid="{00000000-0005-0000-0000-000019130000}"/>
    <cellStyle name="Celda de comprobación 2 12" xfId="3199" xr:uid="{00000000-0005-0000-0000-00001A130000}"/>
    <cellStyle name="Celda de comprobación 2 13" xfId="3200" xr:uid="{00000000-0005-0000-0000-00001B130000}"/>
    <cellStyle name="Celda de comprobación 2 2" xfId="3201" xr:uid="{00000000-0005-0000-0000-00001C130000}"/>
    <cellStyle name="Celda de comprobación 2 2 2" xfId="3202" xr:uid="{00000000-0005-0000-0000-00001D130000}"/>
    <cellStyle name="Celda de comprobación 2 3" xfId="3203" xr:uid="{00000000-0005-0000-0000-00001E130000}"/>
    <cellStyle name="Celda de comprobación 2 4" xfId="3204" xr:uid="{00000000-0005-0000-0000-00001F130000}"/>
    <cellStyle name="Celda de comprobación 2 5" xfId="3205" xr:uid="{00000000-0005-0000-0000-000020130000}"/>
    <cellStyle name="Celda de comprobación 2 6" xfId="3206" xr:uid="{00000000-0005-0000-0000-000021130000}"/>
    <cellStyle name="Celda de comprobación 2 7" xfId="3207" xr:uid="{00000000-0005-0000-0000-000022130000}"/>
    <cellStyle name="Celda de comprobación 2 8" xfId="3208" xr:uid="{00000000-0005-0000-0000-000023130000}"/>
    <cellStyle name="Celda de comprobación 2 9" xfId="3209" xr:uid="{00000000-0005-0000-0000-000024130000}"/>
    <cellStyle name="Celda de comprobación 3" xfId="3210" xr:uid="{00000000-0005-0000-0000-000025130000}"/>
    <cellStyle name="Celda de comprobación 3 10" xfId="3211" xr:uid="{00000000-0005-0000-0000-000026130000}"/>
    <cellStyle name="Celda de comprobación 3 11" xfId="3212" xr:uid="{00000000-0005-0000-0000-000027130000}"/>
    <cellStyle name="Celda de comprobación 3 12" xfId="3213" xr:uid="{00000000-0005-0000-0000-000028130000}"/>
    <cellStyle name="Celda de comprobación 3 13" xfId="3214" xr:uid="{00000000-0005-0000-0000-000029130000}"/>
    <cellStyle name="Celda de comprobación 3 2" xfId="3215" xr:uid="{00000000-0005-0000-0000-00002A130000}"/>
    <cellStyle name="Celda de comprobación 3 3" xfId="3216" xr:uid="{00000000-0005-0000-0000-00002B130000}"/>
    <cellStyle name="Celda de comprobación 3 4" xfId="3217" xr:uid="{00000000-0005-0000-0000-00002C130000}"/>
    <cellStyle name="Celda de comprobación 3 5" xfId="3218" xr:uid="{00000000-0005-0000-0000-00002D130000}"/>
    <cellStyle name="Celda de comprobación 3 6" xfId="3219" xr:uid="{00000000-0005-0000-0000-00002E130000}"/>
    <cellStyle name="Celda de comprobación 3 7" xfId="3220" xr:uid="{00000000-0005-0000-0000-00002F130000}"/>
    <cellStyle name="Celda de comprobación 3 8" xfId="3221" xr:uid="{00000000-0005-0000-0000-000030130000}"/>
    <cellStyle name="Celda de comprobación 3 9" xfId="3222" xr:uid="{00000000-0005-0000-0000-000031130000}"/>
    <cellStyle name="Celda de comprobación 4 10" xfId="3223" xr:uid="{00000000-0005-0000-0000-000032130000}"/>
    <cellStyle name="Celda de comprobación 4 11" xfId="3224" xr:uid="{00000000-0005-0000-0000-000033130000}"/>
    <cellStyle name="Celda de comprobación 4 12" xfId="3225" xr:uid="{00000000-0005-0000-0000-000034130000}"/>
    <cellStyle name="Celda de comprobación 4 13" xfId="3226" xr:uid="{00000000-0005-0000-0000-000035130000}"/>
    <cellStyle name="Celda de comprobación 4 2" xfId="3227" xr:uid="{00000000-0005-0000-0000-000036130000}"/>
    <cellStyle name="Celda de comprobación 4 3" xfId="3228" xr:uid="{00000000-0005-0000-0000-000037130000}"/>
    <cellStyle name="Celda de comprobación 4 4" xfId="3229" xr:uid="{00000000-0005-0000-0000-000038130000}"/>
    <cellStyle name="Celda de comprobación 4 5" xfId="3230" xr:uid="{00000000-0005-0000-0000-000039130000}"/>
    <cellStyle name="Celda de comprobación 4 6" xfId="3231" xr:uid="{00000000-0005-0000-0000-00003A130000}"/>
    <cellStyle name="Celda de comprobación 4 7" xfId="3232" xr:uid="{00000000-0005-0000-0000-00003B130000}"/>
    <cellStyle name="Celda de comprobación 4 8" xfId="3233" xr:uid="{00000000-0005-0000-0000-00003C130000}"/>
    <cellStyle name="Celda de comprobación 4 9" xfId="3234" xr:uid="{00000000-0005-0000-0000-00003D130000}"/>
    <cellStyle name="Celda de comprobación 5 10" xfId="3235" xr:uid="{00000000-0005-0000-0000-00003E130000}"/>
    <cellStyle name="Celda de comprobación 5 11" xfId="3236" xr:uid="{00000000-0005-0000-0000-00003F130000}"/>
    <cellStyle name="Celda de comprobación 5 12" xfId="3237" xr:uid="{00000000-0005-0000-0000-000040130000}"/>
    <cellStyle name="Celda de comprobación 5 2" xfId="3238" xr:uid="{00000000-0005-0000-0000-000041130000}"/>
    <cellStyle name="Celda de comprobación 5 3" xfId="3239" xr:uid="{00000000-0005-0000-0000-000042130000}"/>
    <cellStyle name="Celda de comprobación 5 4" xfId="3240" xr:uid="{00000000-0005-0000-0000-000043130000}"/>
    <cellStyle name="Celda de comprobación 5 5" xfId="3241" xr:uid="{00000000-0005-0000-0000-000044130000}"/>
    <cellStyle name="Celda de comprobación 5 6" xfId="3242" xr:uid="{00000000-0005-0000-0000-000045130000}"/>
    <cellStyle name="Celda de comprobación 5 7" xfId="3243" xr:uid="{00000000-0005-0000-0000-000046130000}"/>
    <cellStyle name="Celda de comprobación 5 8" xfId="3244" xr:uid="{00000000-0005-0000-0000-000047130000}"/>
    <cellStyle name="Celda de comprobación 5 9" xfId="3245" xr:uid="{00000000-0005-0000-0000-000048130000}"/>
    <cellStyle name="Celda vinculada 2" xfId="3246" xr:uid="{00000000-0005-0000-0000-000049130000}"/>
    <cellStyle name="Celda vinculada 2 10" xfId="3247" xr:uid="{00000000-0005-0000-0000-00004A130000}"/>
    <cellStyle name="Celda vinculada 2 11" xfId="3248" xr:uid="{00000000-0005-0000-0000-00004B130000}"/>
    <cellStyle name="Celda vinculada 2 12" xfId="3249" xr:uid="{00000000-0005-0000-0000-00004C130000}"/>
    <cellStyle name="Celda vinculada 2 13" xfId="3250" xr:uid="{00000000-0005-0000-0000-00004D130000}"/>
    <cellStyle name="Celda vinculada 2 2" xfId="3251" xr:uid="{00000000-0005-0000-0000-00004E130000}"/>
    <cellStyle name="Celda vinculada 2 2 2" xfId="3252" xr:uid="{00000000-0005-0000-0000-00004F130000}"/>
    <cellStyle name="Celda vinculada 2 3" xfId="3253" xr:uid="{00000000-0005-0000-0000-000050130000}"/>
    <cellStyle name="Celda vinculada 2 4" xfId="3254" xr:uid="{00000000-0005-0000-0000-000051130000}"/>
    <cellStyle name="Celda vinculada 2 5" xfId="3255" xr:uid="{00000000-0005-0000-0000-000052130000}"/>
    <cellStyle name="Celda vinculada 2 6" xfId="3256" xr:uid="{00000000-0005-0000-0000-000053130000}"/>
    <cellStyle name="Celda vinculada 2 7" xfId="3257" xr:uid="{00000000-0005-0000-0000-000054130000}"/>
    <cellStyle name="Celda vinculada 2 8" xfId="3258" xr:uid="{00000000-0005-0000-0000-000055130000}"/>
    <cellStyle name="Celda vinculada 2 9" xfId="3259" xr:uid="{00000000-0005-0000-0000-000056130000}"/>
    <cellStyle name="Celda vinculada 3" xfId="3260" xr:uid="{00000000-0005-0000-0000-000057130000}"/>
    <cellStyle name="Celda vinculada 3 10" xfId="3261" xr:uid="{00000000-0005-0000-0000-000058130000}"/>
    <cellStyle name="Celda vinculada 3 11" xfId="3262" xr:uid="{00000000-0005-0000-0000-000059130000}"/>
    <cellStyle name="Celda vinculada 3 12" xfId="3263" xr:uid="{00000000-0005-0000-0000-00005A130000}"/>
    <cellStyle name="Celda vinculada 3 13" xfId="3264" xr:uid="{00000000-0005-0000-0000-00005B130000}"/>
    <cellStyle name="Celda vinculada 3 2" xfId="3265" xr:uid="{00000000-0005-0000-0000-00005C130000}"/>
    <cellStyle name="Celda vinculada 3 3" xfId="3266" xr:uid="{00000000-0005-0000-0000-00005D130000}"/>
    <cellStyle name="Celda vinculada 3 4" xfId="3267" xr:uid="{00000000-0005-0000-0000-00005E130000}"/>
    <cellStyle name="Celda vinculada 3 5" xfId="3268" xr:uid="{00000000-0005-0000-0000-00005F130000}"/>
    <cellStyle name="Celda vinculada 3 6" xfId="3269" xr:uid="{00000000-0005-0000-0000-000060130000}"/>
    <cellStyle name="Celda vinculada 3 7" xfId="3270" xr:uid="{00000000-0005-0000-0000-000061130000}"/>
    <cellStyle name="Celda vinculada 3 8" xfId="3271" xr:uid="{00000000-0005-0000-0000-000062130000}"/>
    <cellStyle name="Celda vinculada 3 9" xfId="3272" xr:uid="{00000000-0005-0000-0000-000063130000}"/>
    <cellStyle name="Celda vinculada 4 10" xfId="3273" xr:uid="{00000000-0005-0000-0000-000064130000}"/>
    <cellStyle name="Celda vinculada 4 11" xfId="3274" xr:uid="{00000000-0005-0000-0000-000065130000}"/>
    <cellStyle name="Celda vinculada 4 12" xfId="3275" xr:uid="{00000000-0005-0000-0000-000066130000}"/>
    <cellStyle name="Celda vinculada 4 13" xfId="3276" xr:uid="{00000000-0005-0000-0000-000067130000}"/>
    <cellStyle name="Celda vinculada 4 2" xfId="3277" xr:uid="{00000000-0005-0000-0000-000068130000}"/>
    <cellStyle name="Celda vinculada 4 3" xfId="3278" xr:uid="{00000000-0005-0000-0000-000069130000}"/>
    <cellStyle name="Celda vinculada 4 4" xfId="3279" xr:uid="{00000000-0005-0000-0000-00006A130000}"/>
    <cellStyle name="Celda vinculada 4 5" xfId="3280" xr:uid="{00000000-0005-0000-0000-00006B130000}"/>
    <cellStyle name="Celda vinculada 4 6" xfId="3281" xr:uid="{00000000-0005-0000-0000-00006C130000}"/>
    <cellStyle name="Celda vinculada 4 7" xfId="3282" xr:uid="{00000000-0005-0000-0000-00006D130000}"/>
    <cellStyle name="Celda vinculada 4 8" xfId="3283" xr:uid="{00000000-0005-0000-0000-00006E130000}"/>
    <cellStyle name="Celda vinculada 4 9" xfId="3284" xr:uid="{00000000-0005-0000-0000-00006F130000}"/>
    <cellStyle name="Celda vinculada 5 10" xfId="3285" xr:uid="{00000000-0005-0000-0000-000070130000}"/>
    <cellStyle name="Celda vinculada 5 11" xfId="3286" xr:uid="{00000000-0005-0000-0000-000071130000}"/>
    <cellStyle name="Celda vinculada 5 12" xfId="3287" xr:uid="{00000000-0005-0000-0000-000072130000}"/>
    <cellStyle name="Celda vinculada 5 2" xfId="3288" xr:uid="{00000000-0005-0000-0000-000073130000}"/>
    <cellStyle name="Celda vinculada 5 3" xfId="3289" xr:uid="{00000000-0005-0000-0000-000074130000}"/>
    <cellStyle name="Celda vinculada 5 4" xfId="3290" xr:uid="{00000000-0005-0000-0000-000075130000}"/>
    <cellStyle name="Celda vinculada 5 5" xfId="3291" xr:uid="{00000000-0005-0000-0000-000076130000}"/>
    <cellStyle name="Celda vinculada 5 6" xfId="3292" xr:uid="{00000000-0005-0000-0000-000077130000}"/>
    <cellStyle name="Celda vinculada 5 7" xfId="3293" xr:uid="{00000000-0005-0000-0000-000078130000}"/>
    <cellStyle name="Celda vinculada 5 8" xfId="3294" xr:uid="{00000000-0005-0000-0000-000079130000}"/>
    <cellStyle name="Celda vinculada 5 9" xfId="3295" xr:uid="{00000000-0005-0000-0000-00007A130000}"/>
    <cellStyle name="Check Cell" xfId="3296" xr:uid="{00000000-0005-0000-0000-00007B130000}"/>
    <cellStyle name="Check Cell 2" xfId="3297" xr:uid="{00000000-0005-0000-0000-00007C130000}"/>
    <cellStyle name="Comma [0]" xfId="3298" xr:uid="{00000000-0005-0000-0000-00007D130000}"/>
    <cellStyle name="Comma [0] 2" xfId="3299" xr:uid="{00000000-0005-0000-0000-00007E130000}"/>
    <cellStyle name="Comma [0] 2 2" xfId="25541" xr:uid="{00000000-0005-0000-0000-00007F130000}"/>
    <cellStyle name="Comma 2" xfId="3300" xr:uid="{00000000-0005-0000-0000-000080130000}"/>
    <cellStyle name="Comma 2 2" xfId="3301" xr:uid="{00000000-0005-0000-0000-000081130000}"/>
    <cellStyle name="Comma 2 2 2" xfId="25543" xr:uid="{00000000-0005-0000-0000-000082130000}"/>
    <cellStyle name="Comma 2 3" xfId="25542" xr:uid="{00000000-0005-0000-0000-000083130000}"/>
    <cellStyle name="Comma 3" xfId="3302" xr:uid="{00000000-0005-0000-0000-000084130000}"/>
    <cellStyle name="Comma 3 2" xfId="3303" xr:uid="{00000000-0005-0000-0000-000085130000}"/>
    <cellStyle name="Comma 3 2 2" xfId="25545" xr:uid="{00000000-0005-0000-0000-000086130000}"/>
    <cellStyle name="Comma 3 3" xfId="25544" xr:uid="{00000000-0005-0000-0000-000087130000}"/>
    <cellStyle name="Comma_GE de Durango calendario de pagos Dexia" xfId="3304" xr:uid="{00000000-0005-0000-0000-000088130000}"/>
    <cellStyle name="Cuadro" xfId="3305" xr:uid="{00000000-0005-0000-0000-000089130000}"/>
    <cellStyle name="Currency [0]" xfId="3306" xr:uid="{00000000-0005-0000-0000-00008A130000}"/>
    <cellStyle name="Currency [0] 2" xfId="3307" xr:uid="{00000000-0005-0000-0000-00008B130000}"/>
    <cellStyle name="Currency [0] 2 2" xfId="25546" xr:uid="{00000000-0005-0000-0000-00008C130000}"/>
    <cellStyle name="Dec(1)" xfId="3308" xr:uid="{00000000-0005-0000-0000-00008D130000}"/>
    <cellStyle name="Dec(2)" xfId="3309" xr:uid="{00000000-0005-0000-0000-00008E130000}"/>
    <cellStyle name="Descripciones" xfId="3310" xr:uid="{00000000-0005-0000-0000-00008F130000}"/>
    <cellStyle name="Descripciones 2" xfId="3311" xr:uid="{00000000-0005-0000-0000-000090130000}"/>
    <cellStyle name="Descripciones_metrorrey para edición y revisión aee2008" xfId="3312" xr:uid="{00000000-0005-0000-0000-000091130000}"/>
    <cellStyle name="Enc. der" xfId="3313" xr:uid="{00000000-0005-0000-0000-000092130000}"/>
    <cellStyle name="Enc. der 2" xfId="3314" xr:uid="{00000000-0005-0000-0000-000093130000}"/>
    <cellStyle name="Enc. der_metrorrey para edición y revisión aee2008" xfId="3315" xr:uid="{00000000-0005-0000-0000-000094130000}"/>
    <cellStyle name="Enc. izq" xfId="3316" xr:uid="{00000000-0005-0000-0000-000095130000}"/>
    <cellStyle name="Enc. izq 2" xfId="3317" xr:uid="{00000000-0005-0000-0000-000096130000}"/>
    <cellStyle name="Enc. izq CENTRAR" xfId="3318" xr:uid="{00000000-0005-0000-0000-000097130000}"/>
    <cellStyle name="Enc. izq_Apart-21" xfId="3319" xr:uid="{00000000-0005-0000-0000-000098130000}"/>
    <cellStyle name="Encabezado" xfId="3320" xr:uid="{00000000-0005-0000-0000-000099130000}"/>
    <cellStyle name="Encabezado 2" xfId="3321" xr:uid="{00000000-0005-0000-0000-00009A130000}"/>
    <cellStyle name="Encabezado 2 2" xfId="3322" xr:uid="{00000000-0005-0000-0000-00009B130000}"/>
    <cellStyle name="Encabezado 3" xfId="3323" xr:uid="{00000000-0005-0000-0000-00009C130000}"/>
    <cellStyle name="Encabezado 4 2" xfId="3324" xr:uid="{00000000-0005-0000-0000-00009D130000}"/>
    <cellStyle name="Encabezado 4 2 10" xfId="3325" xr:uid="{00000000-0005-0000-0000-00009E130000}"/>
    <cellStyle name="Encabezado 4 2 11" xfId="3326" xr:uid="{00000000-0005-0000-0000-00009F130000}"/>
    <cellStyle name="Encabezado 4 2 12" xfId="3327" xr:uid="{00000000-0005-0000-0000-0000A0130000}"/>
    <cellStyle name="Encabezado 4 2 13" xfId="3328" xr:uid="{00000000-0005-0000-0000-0000A1130000}"/>
    <cellStyle name="Encabezado 4 2 2" xfId="3329" xr:uid="{00000000-0005-0000-0000-0000A2130000}"/>
    <cellStyle name="Encabezado 4 2 2 2" xfId="3330" xr:uid="{00000000-0005-0000-0000-0000A3130000}"/>
    <cellStyle name="Encabezado 4 2 3" xfId="3331" xr:uid="{00000000-0005-0000-0000-0000A4130000}"/>
    <cellStyle name="Encabezado 4 2 4" xfId="3332" xr:uid="{00000000-0005-0000-0000-0000A5130000}"/>
    <cellStyle name="Encabezado 4 2 5" xfId="3333" xr:uid="{00000000-0005-0000-0000-0000A6130000}"/>
    <cellStyle name="Encabezado 4 2 6" xfId="3334" xr:uid="{00000000-0005-0000-0000-0000A7130000}"/>
    <cellStyle name="Encabezado 4 2 7" xfId="3335" xr:uid="{00000000-0005-0000-0000-0000A8130000}"/>
    <cellStyle name="Encabezado 4 2 8" xfId="3336" xr:uid="{00000000-0005-0000-0000-0000A9130000}"/>
    <cellStyle name="Encabezado 4 2 9" xfId="3337" xr:uid="{00000000-0005-0000-0000-0000AA130000}"/>
    <cellStyle name="Encabezado 4 3" xfId="3338" xr:uid="{00000000-0005-0000-0000-0000AB130000}"/>
    <cellStyle name="Encabezado 4 3 10" xfId="3339" xr:uid="{00000000-0005-0000-0000-0000AC130000}"/>
    <cellStyle name="Encabezado 4 3 11" xfId="3340" xr:uid="{00000000-0005-0000-0000-0000AD130000}"/>
    <cellStyle name="Encabezado 4 3 12" xfId="3341" xr:uid="{00000000-0005-0000-0000-0000AE130000}"/>
    <cellStyle name="Encabezado 4 3 13" xfId="3342" xr:uid="{00000000-0005-0000-0000-0000AF130000}"/>
    <cellStyle name="Encabezado 4 3 2" xfId="3343" xr:uid="{00000000-0005-0000-0000-0000B0130000}"/>
    <cellStyle name="Encabezado 4 3 3" xfId="3344" xr:uid="{00000000-0005-0000-0000-0000B1130000}"/>
    <cellStyle name="Encabezado 4 3 4" xfId="3345" xr:uid="{00000000-0005-0000-0000-0000B2130000}"/>
    <cellStyle name="Encabezado 4 3 5" xfId="3346" xr:uid="{00000000-0005-0000-0000-0000B3130000}"/>
    <cellStyle name="Encabezado 4 3 6" xfId="3347" xr:uid="{00000000-0005-0000-0000-0000B4130000}"/>
    <cellStyle name="Encabezado 4 3 7" xfId="3348" xr:uid="{00000000-0005-0000-0000-0000B5130000}"/>
    <cellStyle name="Encabezado 4 3 8" xfId="3349" xr:uid="{00000000-0005-0000-0000-0000B6130000}"/>
    <cellStyle name="Encabezado 4 3 9" xfId="3350" xr:uid="{00000000-0005-0000-0000-0000B7130000}"/>
    <cellStyle name="Encabezado 4 4 10" xfId="3351" xr:uid="{00000000-0005-0000-0000-0000B8130000}"/>
    <cellStyle name="Encabezado 4 4 11" xfId="3352" xr:uid="{00000000-0005-0000-0000-0000B9130000}"/>
    <cellStyle name="Encabezado 4 4 12" xfId="3353" xr:uid="{00000000-0005-0000-0000-0000BA130000}"/>
    <cellStyle name="Encabezado 4 4 13" xfId="3354" xr:uid="{00000000-0005-0000-0000-0000BB130000}"/>
    <cellStyle name="Encabezado 4 4 2" xfId="3355" xr:uid="{00000000-0005-0000-0000-0000BC130000}"/>
    <cellStyle name="Encabezado 4 4 3" xfId="3356" xr:uid="{00000000-0005-0000-0000-0000BD130000}"/>
    <cellStyle name="Encabezado 4 4 4" xfId="3357" xr:uid="{00000000-0005-0000-0000-0000BE130000}"/>
    <cellStyle name="Encabezado 4 4 5" xfId="3358" xr:uid="{00000000-0005-0000-0000-0000BF130000}"/>
    <cellStyle name="Encabezado 4 4 6" xfId="3359" xr:uid="{00000000-0005-0000-0000-0000C0130000}"/>
    <cellStyle name="Encabezado 4 4 7" xfId="3360" xr:uid="{00000000-0005-0000-0000-0000C1130000}"/>
    <cellStyle name="Encabezado 4 4 8" xfId="3361" xr:uid="{00000000-0005-0000-0000-0000C2130000}"/>
    <cellStyle name="Encabezado 4 4 9" xfId="3362" xr:uid="{00000000-0005-0000-0000-0000C3130000}"/>
    <cellStyle name="Encabezado 4 5 10" xfId="3363" xr:uid="{00000000-0005-0000-0000-0000C4130000}"/>
    <cellStyle name="Encabezado 4 5 11" xfId="3364" xr:uid="{00000000-0005-0000-0000-0000C5130000}"/>
    <cellStyle name="Encabezado 4 5 12" xfId="3365" xr:uid="{00000000-0005-0000-0000-0000C6130000}"/>
    <cellStyle name="Encabezado 4 5 2" xfId="3366" xr:uid="{00000000-0005-0000-0000-0000C7130000}"/>
    <cellStyle name="Encabezado 4 5 3" xfId="3367" xr:uid="{00000000-0005-0000-0000-0000C8130000}"/>
    <cellStyle name="Encabezado 4 5 4" xfId="3368" xr:uid="{00000000-0005-0000-0000-0000C9130000}"/>
    <cellStyle name="Encabezado 4 5 5" xfId="3369" xr:uid="{00000000-0005-0000-0000-0000CA130000}"/>
    <cellStyle name="Encabezado 4 5 6" xfId="3370" xr:uid="{00000000-0005-0000-0000-0000CB130000}"/>
    <cellStyle name="Encabezado 4 5 7" xfId="3371" xr:uid="{00000000-0005-0000-0000-0000CC130000}"/>
    <cellStyle name="Encabezado 4 5 8" xfId="3372" xr:uid="{00000000-0005-0000-0000-0000CD130000}"/>
    <cellStyle name="Encabezado 4 5 9" xfId="3373" xr:uid="{00000000-0005-0000-0000-0000CE130000}"/>
    <cellStyle name="Énfasis1 2" xfId="3374" xr:uid="{00000000-0005-0000-0000-0000CF130000}"/>
    <cellStyle name="Énfasis1 2 10" xfId="3375" xr:uid="{00000000-0005-0000-0000-0000D0130000}"/>
    <cellStyle name="Énfasis1 2 11" xfId="3376" xr:uid="{00000000-0005-0000-0000-0000D1130000}"/>
    <cellStyle name="Énfasis1 2 12" xfId="3377" xr:uid="{00000000-0005-0000-0000-0000D2130000}"/>
    <cellStyle name="Énfasis1 2 13" xfId="3378" xr:uid="{00000000-0005-0000-0000-0000D3130000}"/>
    <cellStyle name="Énfasis1 2 2" xfId="3379" xr:uid="{00000000-0005-0000-0000-0000D4130000}"/>
    <cellStyle name="Énfasis1 2 2 2" xfId="3380" xr:uid="{00000000-0005-0000-0000-0000D5130000}"/>
    <cellStyle name="Énfasis1 2 3" xfId="3381" xr:uid="{00000000-0005-0000-0000-0000D6130000}"/>
    <cellStyle name="Énfasis1 2 4" xfId="3382" xr:uid="{00000000-0005-0000-0000-0000D7130000}"/>
    <cellStyle name="Énfasis1 2 5" xfId="3383" xr:uid="{00000000-0005-0000-0000-0000D8130000}"/>
    <cellStyle name="Énfasis1 2 6" xfId="3384" xr:uid="{00000000-0005-0000-0000-0000D9130000}"/>
    <cellStyle name="Énfasis1 2 7" xfId="3385" xr:uid="{00000000-0005-0000-0000-0000DA130000}"/>
    <cellStyle name="Énfasis1 2 8" xfId="3386" xr:uid="{00000000-0005-0000-0000-0000DB130000}"/>
    <cellStyle name="Énfasis1 2 9" xfId="3387" xr:uid="{00000000-0005-0000-0000-0000DC130000}"/>
    <cellStyle name="Énfasis1 3" xfId="3388" xr:uid="{00000000-0005-0000-0000-0000DD130000}"/>
    <cellStyle name="Énfasis1 3 10" xfId="3389" xr:uid="{00000000-0005-0000-0000-0000DE130000}"/>
    <cellStyle name="Énfasis1 3 11" xfId="3390" xr:uid="{00000000-0005-0000-0000-0000DF130000}"/>
    <cellStyle name="Énfasis1 3 12" xfId="3391" xr:uid="{00000000-0005-0000-0000-0000E0130000}"/>
    <cellStyle name="Énfasis1 3 13" xfId="3392" xr:uid="{00000000-0005-0000-0000-0000E1130000}"/>
    <cellStyle name="Énfasis1 3 2" xfId="3393" xr:uid="{00000000-0005-0000-0000-0000E2130000}"/>
    <cellStyle name="Énfasis1 3 3" xfId="3394" xr:uid="{00000000-0005-0000-0000-0000E3130000}"/>
    <cellStyle name="Énfasis1 3 4" xfId="3395" xr:uid="{00000000-0005-0000-0000-0000E4130000}"/>
    <cellStyle name="Énfasis1 3 5" xfId="3396" xr:uid="{00000000-0005-0000-0000-0000E5130000}"/>
    <cellStyle name="Énfasis1 3 6" xfId="3397" xr:uid="{00000000-0005-0000-0000-0000E6130000}"/>
    <cellStyle name="Énfasis1 3 7" xfId="3398" xr:uid="{00000000-0005-0000-0000-0000E7130000}"/>
    <cellStyle name="Énfasis1 3 8" xfId="3399" xr:uid="{00000000-0005-0000-0000-0000E8130000}"/>
    <cellStyle name="Énfasis1 3 9" xfId="3400" xr:uid="{00000000-0005-0000-0000-0000E9130000}"/>
    <cellStyle name="Énfasis1 4 10" xfId="3401" xr:uid="{00000000-0005-0000-0000-0000EA130000}"/>
    <cellStyle name="Énfasis1 4 11" xfId="3402" xr:uid="{00000000-0005-0000-0000-0000EB130000}"/>
    <cellStyle name="Énfasis1 4 12" xfId="3403" xr:uid="{00000000-0005-0000-0000-0000EC130000}"/>
    <cellStyle name="Énfasis1 4 13" xfId="3404" xr:uid="{00000000-0005-0000-0000-0000ED130000}"/>
    <cellStyle name="Énfasis1 4 2" xfId="3405" xr:uid="{00000000-0005-0000-0000-0000EE130000}"/>
    <cellStyle name="Énfasis1 4 3" xfId="3406" xr:uid="{00000000-0005-0000-0000-0000EF130000}"/>
    <cellStyle name="Énfasis1 4 4" xfId="3407" xr:uid="{00000000-0005-0000-0000-0000F0130000}"/>
    <cellStyle name="Énfasis1 4 5" xfId="3408" xr:uid="{00000000-0005-0000-0000-0000F1130000}"/>
    <cellStyle name="Énfasis1 4 6" xfId="3409" xr:uid="{00000000-0005-0000-0000-0000F2130000}"/>
    <cellStyle name="Énfasis1 4 7" xfId="3410" xr:uid="{00000000-0005-0000-0000-0000F3130000}"/>
    <cellStyle name="Énfasis1 4 8" xfId="3411" xr:uid="{00000000-0005-0000-0000-0000F4130000}"/>
    <cellStyle name="Énfasis1 4 9" xfId="3412" xr:uid="{00000000-0005-0000-0000-0000F5130000}"/>
    <cellStyle name="Énfasis1 5 10" xfId="3413" xr:uid="{00000000-0005-0000-0000-0000F6130000}"/>
    <cellStyle name="Énfasis1 5 11" xfId="3414" xr:uid="{00000000-0005-0000-0000-0000F7130000}"/>
    <cellStyle name="Énfasis1 5 12" xfId="3415" xr:uid="{00000000-0005-0000-0000-0000F8130000}"/>
    <cellStyle name="Énfasis1 5 2" xfId="3416" xr:uid="{00000000-0005-0000-0000-0000F9130000}"/>
    <cellStyle name="Énfasis1 5 3" xfId="3417" xr:uid="{00000000-0005-0000-0000-0000FA130000}"/>
    <cellStyle name="Énfasis1 5 4" xfId="3418" xr:uid="{00000000-0005-0000-0000-0000FB130000}"/>
    <cellStyle name="Énfasis1 5 5" xfId="3419" xr:uid="{00000000-0005-0000-0000-0000FC130000}"/>
    <cellStyle name="Énfasis1 5 6" xfId="3420" xr:uid="{00000000-0005-0000-0000-0000FD130000}"/>
    <cellStyle name="Énfasis1 5 7" xfId="3421" xr:uid="{00000000-0005-0000-0000-0000FE130000}"/>
    <cellStyle name="Énfasis1 5 8" xfId="3422" xr:uid="{00000000-0005-0000-0000-0000FF130000}"/>
    <cellStyle name="Énfasis1 5 9" xfId="3423" xr:uid="{00000000-0005-0000-0000-000000140000}"/>
    <cellStyle name="Énfasis2 2" xfId="3424" xr:uid="{00000000-0005-0000-0000-000001140000}"/>
    <cellStyle name="Énfasis2 2 10" xfId="3425" xr:uid="{00000000-0005-0000-0000-000002140000}"/>
    <cellStyle name="Énfasis2 2 11" xfId="3426" xr:uid="{00000000-0005-0000-0000-000003140000}"/>
    <cellStyle name="Énfasis2 2 12" xfId="3427" xr:uid="{00000000-0005-0000-0000-000004140000}"/>
    <cellStyle name="Énfasis2 2 13" xfId="3428" xr:uid="{00000000-0005-0000-0000-000005140000}"/>
    <cellStyle name="Énfasis2 2 2" xfId="3429" xr:uid="{00000000-0005-0000-0000-000006140000}"/>
    <cellStyle name="Énfasis2 2 2 2" xfId="3430" xr:uid="{00000000-0005-0000-0000-000007140000}"/>
    <cellStyle name="Énfasis2 2 3" xfId="3431" xr:uid="{00000000-0005-0000-0000-000008140000}"/>
    <cellStyle name="Énfasis2 2 4" xfId="3432" xr:uid="{00000000-0005-0000-0000-000009140000}"/>
    <cellStyle name="Énfasis2 2 5" xfId="3433" xr:uid="{00000000-0005-0000-0000-00000A140000}"/>
    <cellStyle name="Énfasis2 2 6" xfId="3434" xr:uid="{00000000-0005-0000-0000-00000B140000}"/>
    <cellStyle name="Énfasis2 2 7" xfId="3435" xr:uid="{00000000-0005-0000-0000-00000C140000}"/>
    <cellStyle name="Énfasis2 2 8" xfId="3436" xr:uid="{00000000-0005-0000-0000-00000D140000}"/>
    <cellStyle name="Énfasis2 2 9" xfId="3437" xr:uid="{00000000-0005-0000-0000-00000E140000}"/>
    <cellStyle name="Énfasis2 3" xfId="3438" xr:uid="{00000000-0005-0000-0000-00000F140000}"/>
    <cellStyle name="Énfasis2 3 10" xfId="3439" xr:uid="{00000000-0005-0000-0000-000010140000}"/>
    <cellStyle name="Énfasis2 3 11" xfId="3440" xr:uid="{00000000-0005-0000-0000-000011140000}"/>
    <cellStyle name="Énfasis2 3 12" xfId="3441" xr:uid="{00000000-0005-0000-0000-000012140000}"/>
    <cellStyle name="Énfasis2 3 13" xfId="3442" xr:uid="{00000000-0005-0000-0000-000013140000}"/>
    <cellStyle name="Énfasis2 3 2" xfId="3443" xr:uid="{00000000-0005-0000-0000-000014140000}"/>
    <cellStyle name="Énfasis2 3 3" xfId="3444" xr:uid="{00000000-0005-0000-0000-000015140000}"/>
    <cellStyle name="Énfasis2 3 4" xfId="3445" xr:uid="{00000000-0005-0000-0000-000016140000}"/>
    <cellStyle name="Énfasis2 3 5" xfId="3446" xr:uid="{00000000-0005-0000-0000-000017140000}"/>
    <cellStyle name="Énfasis2 3 6" xfId="3447" xr:uid="{00000000-0005-0000-0000-000018140000}"/>
    <cellStyle name="Énfasis2 3 7" xfId="3448" xr:uid="{00000000-0005-0000-0000-000019140000}"/>
    <cellStyle name="Énfasis2 3 8" xfId="3449" xr:uid="{00000000-0005-0000-0000-00001A140000}"/>
    <cellStyle name="Énfasis2 3 9" xfId="3450" xr:uid="{00000000-0005-0000-0000-00001B140000}"/>
    <cellStyle name="Énfasis2 4 10" xfId="3451" xr:uid="{00000000-0005-0000-0000-00001C140000}"/>
    <cellStyle name="Énfasis2 4 11" xfId="3452" xr:uid="{00000000-0005-0000-0000-00001D140000}"/>
    <cellStyle name="Énfasis2 4 12" xfId="3453" xr:uid="{00000000-0005-0000-0000-00001E140000}"/>
    <cellStyle name="Énfasis2 4 13" xfId="3454" xr:uid="{00000000-0005-0000-0000-00001F140000}"/>
    <cellStyle name="Énfasis2 4 2" xfId="3455" xr:uid="{00000000-0005-0000-0000-000020140000}"/>
    <cellStyle name="Énfasis2 4 3" xfId="3456" xr:uid="{00000000-0005-0000-0000-000021140000}"/>
    <cellStyle name="Énfasis2 4 4" xfId="3457" xr:uid="{00000000-0005-0000-0000-000022140000}"/>
    <cellStyle name="Énfasis2 4 5" xfId="3458" xr:uid="{00000000-0005-0000-0000-000023140000}"/>
    <cellStyle name="Énfasis2 4 6" xfId="3459" xr:uid="{00000000-0005-0000-0000-000024140000}"/>
    <cellStyle name="Énfasis2 4 7" xfId="3460" xr:uid="{00000000-0005-0000-0000-000025140000}"/>
    <cellStyle name="Énfasis2 4 8" xfId="3461" xr:uid="{00000000-0005-0000-0000-000026140000}"/>
    <cellStyle name="Énfasis2 4 9" xfId="3462" xr:uid="{00000000-0005-0000-0000-000027140000}"/>
    <cellStyle name="Énfasis2 5 10" xfId="3463" xr:uid="{00000000-0005-0000-0000-000028140000}"/>
    <cellStyle name="Énfasis2 5 11" xfId="3464" xr:uid="{00000000-0005-0000-0000-000029140000}"/>
    <cellStyle name="Énfasis2 5 12" xfId="3465" xr:uid="{00000000-0005-0000-0000-00002A140000}"/>
    <cellStyle name="Énfasis2 5 2" xfId="3466" xr:uid="{00000000-0005-0000-0000-00002B140000}"/>
    <cellStyle name="Énfasis2 5 3" xfId="3467" xr:uid="{00000000-0005-0000-0000-00002C140000}"/>
    <cellStyle name="Énfasis2 5 4" xfId="3468" xr:uid="{00000000-0005-0000-0000-00002D140000}"/>
    <cellStyle name="Énfasis2 5 5" xfId="3469" xr:uid="{00000000-0005-0000-0000-00002E140000}"/>
    <cellStyle name="Énfasis2 5 6" xfId="3470" xr:uid="{00000000-0005-0000-0000-00002F140000}"/>
    <cellStyle name="Énfasis2 5 7" xfId="3471" xr:uid="{00000000-0005-0000-0000-000030140000}"/>
    <cellStyle name="Énfasis2 5 8" xfId="3472" xr:uid="{00000000-0005-0000-0000-000031140000}"/>
    <cellStyle name="Énfasis2 5 9" xfId="3473" xr:uid="{00000000-0005-0000-0000-000032140000}"/>
    <cellStyle name="Énfasis3 2" xfId="3474" xr:uid="{00000000-0005-0000-0000-000033140000}"/>
    <cellStyle name="Énfasis3 2 10" xfId="3475" xr:uid="{00000000-0005-0000-0000-000034140000}"/>
    <cellStyle name="Énfasis3 2 11" xfId="3476" xr:uid="{00000000-0005-0000-0000-000035140000}"/>
    <cellStyle name="Énfasis3 2 12" xfId="3477" xr:uid="{00000000-0005-0000-0000-000036140000}"/>
    <cellStyle name="Énfasis3 2 13" xfId="3478" xr:uid="{00000000-0005-0000-0000-000037140000}"/>
    <cellStyle name="Énfasis3 2 2" xfId="3479" xr:uid="{00000000-0005-0000-0000-000038140000}"/>
    <cellStyle name="Énfasis3 2 2 2" xfId="3480" xr:uid="{00000000-0005-0000-0000-000039140000}"/>
    <cellStyle name="Énfasis3 2 3" xfId="3481" xr:uid="{00000000-0005-0000-0000-00003A140000}"/>
    <cellStyle name="Énfasis3 2 4" xfId="3482" xr:uid="{00000000-0005-0000-0000-00003B140000}"/>
    <cellStyle name="Énfasis3 2 5" xfId="3483" xr:uid="{00000000-0005-0000-0000-00003C140000}"/>
    <cellStyle name="Énfasis3 2 6" xfId="3484" xr:uid="{00000000-0005-0000-0000-00003D140000}"/>
    <cellStyle name="Énfasis3 2 7" xfId="3485" xr:uid="{00000000-0005-0000-0000-00003E140000}"/>
    <cellStyle name="Énfasis3 2 8" xfId="3486" xr:uid="{00000000-0005-0000-0000-00003F140000}"/>
    <cellStyle name="Énfasis3 2 9" xfId="3487" xr:uid="{00000000-0005-0000-0000-000040140000}"/>
    <cellStyle name="Énfasis3 3" xfId="3488" xr:uid="{00000000-0005-0000-0000-000041140000}"/>
    <cellStyle name="Énfasis3 3 10" xfId="3489" xr:uid="{00000000-0005-0000-0000-000042140000}"/>
    <cellStyle name="Énfasis3 3 11" xfId="3490" xr:uid="{00000000-0005-0000-0000-000043140000}"/>
    <cellStyle name="Énfasis3 3 12" xfId="3491" xr:uid="{00000000-0005-0000-0000-000044140000}"/>
    <cellStyle name="Énfasis3 3 13" xfId="3492" xr:uid="{00000000-0005-0000-0000-000045140000}"/>
    <cellStyle name="Énfasis3 3 2" xfId="3493" xr:uid="{00000000-0005-0000-0000-000046140000}"/>
    <cellStyle name="Énfasis3 3 3" xfId="3494" xr:uid="{00000000-0005-0000-0000-000047140000}"/>
    <cellStyle name="Énfasis3 3 4" xfId="3495" xr:uid="{00000000-0005-0000-0000-000048140000}"/>
    <cellStyle name="Énfasis3 3 5" xfId="3496" xr:uid="{00000000-0005-0000-0000-000049140000}"/>
    <cellStyle name="Énfasis3 3 6" xfId="3497" xr:uid="{00000000-0005-0000-0000-00004A140000}"/>
    <cellStyle name="Énfasis3 3 7" xfId="3498" xr:uid="{00000000-0005-0000-0000-00004B140000}"/>
    <cellStyle name="Énfasis3 3 8" xfId="3499" xr:uid="{00000000-0005-0000-0000-00004C140000}"/>
    <cellStyle name="Énfasis3 3 9" xfId="3500" xr:uid="{00000000-0005-0000-0000-00004D140000}"/>
    <cellStyle name="Énfasis3 4 10" xfId="3501" xr:uid="{00000000-0005-0000-0000-00004E140000}"/>
    <cellStyle name="Énfasis3 4 11" xfId="3502" xr:uid="{00000000-0005-0000-0000-00004F140000}"/>
    <cellStyle name="Énfasis3 4 12" xfId="3503" xr:uid="{00000000-0005-0000-0000-000050140000}"/>
    <cellStyle name="Énfasis3 4 13" xfId="3504" xr:uid="{00000000-0005-0000-0000-000051140000}"/>
    <cellStyle name="Énfasis3 4 2" xfId="3505" xr:uid="{00000000-0005-0000-0000-000052140000}"/>
    <cellStyle name="Énfasis3 4 3" xfId="3506" xr:uid="{00000000-0005-0000-0000-000053140000}"/>
    <cellStyle name="Énfasis3 4 4" xfId="3507" xr:uid="{00000000-0005-0000-0000-000054140000}"/>
    <cellStyle name="Énfasis3 4 5" xfId="3508" xr:uid="{00000000-0005-0000-0000-000055140000}"/>
    <cellStyle name="Énfasis3 4 6" xfId="3509" xr:uid="{00000000-0005-0000-0000-000056140000}"/>
    <cellStyle name="Énfasis3 4 7" xfId="3510" xr:uid="{00000000-0005-0000-0000-000057140000}"/>
    <cellStyle name="Énfasis3 4 8" xfId="3511" xr:uid="{00000000-0005-0000-0000-000058140000}"/>
    <cellStyle name="Énfasis3 4 9" xfId="3512" xr:uid="{00000000-0005-0000-0000-000059140000}"/>
    <cellStyle name="Énfasis3 5 10" xfId="3513" xr:uid="{00000000-0005-0000-0000-00005A140000}"/>
    <cellStyle name="Énfasis3 5 11" xfId="3514" xr:uid="{00000000-0005-0000-0000-00005B140000}"/>
    <cellStyle name="Énfasis3 5 12" xfId="3515" xr:uid="{00000000-0005-0000-0000-00005C140000}"/>
    <cellStyle name="Énfasis3 5 2" xfId="3516" xr:uid="{00000000-0005-0000-0000-00005D140000}"/>
    <cellStyle name="Énfasis3 5 3" xfId="3517" xr:uid="{00000000-0005-0000-0000-00005E140000}"/>
    <cellStyle name="Énfasis3 5 4" xfId="3518" xr:uid="{00000000-0005-0000-0000-00005F140000}"/>
    <cellStyle name="Énfasis3 5 5" xfId="3519" xr:uid="{00000000-0005-0000-0000-000060140000}"/>
    <cellStyle name="Énfasis3 5 6" xfId="3520" xr:uid="{00000000-0005-0000-0000-000061140000}"/>
    <cellStyle name="Énfasis3 5 7" xfId="3521" xr:uid="{00000000-0005-0000-0000-000062140000}"/>
    <cellStyle name="Énfasis3 5 8" xfId="3522" xr:uid="{00000000-0005-0000-0000-000063140000}"/>
    <cellStyle name="Énfasis3 5 9" xfId="3523" xr:uid="{00000000-0005-0000-0000-000064140000}"/>
    <cellStyle name="Énfasis4 2" xfId="3524" xr:uid="{00000000-0005-0000-0000-000065140000}"/>
    <cellStyle name="Énfasis4 2 10" xfId="3525" xr:uid="{00000000-0005-0000-0000-000066140000}"/>
    <cellStyle name="Énfasis4 2 11" xfId="3526" xr:uid="{00000000-0005-0000-0000-000067140000}"/>
    <cellStyle name="Énfasis4 2 12" xfId="3527" xr:uid="{00000000-0005-0000-0000-000068140000}"/>
    <cellStyle name="Énfasis4 2 13" xfId="3528" xr:uid="{00000000-0005-0000-0000-000069140000}"/>
    <cellStyle name="Énfasis4 2 2" xfId="3529" xr:uid="{00000000-0005-0000-0000-00006A140000}"/>
    <cellStyle name="Énfasis4 2 2 2" xfId="3530" xr:uid="{00000000-0005-0000-0000-00006B140000}"/>
    <cellStyle name="Énfasis4 2 3" xfId="3531" xr:uid="{00000000-0005-0000-0000-00006C140000}"/>
    <cellStyle name="Énfasis4 2 4" xfId="3532" xr:uid="{00000000-0005-0000-0000-00006D140000}"/>
    <cellStyle name="Énfasis4 2 5" xfId="3533" xr:uid="{00000000-0005-0000-0000-00006E140000}"/>
    <cellStyle name="Énfasis4 2 6" xfId="3534" xr:uid="{00000000-0005-0000-0000-00006F140000}"/>
    <cellStyle name="Énfasis4 2 7" xfId="3535" xr:uid="{00000000-0005-0000-0000-000070140000}"/>
    <cellStyle name="Énfasis4 2 8" xfId="3536" xr:uid="{00000000-0005-0000-0000-000071140000}"/>
    <cellStyle name="Énfasis4 2 9" xfId="3537" xr:uid="{00000000-0005-0000-0000-000072140000}"/>
    <cellStyle name="Énfasis4 3" xfId="3538" xr:uid="{00000000-0005-0000-0000-000073140000}"/>
    <cellStyle name="Énfasis4 3 10" xfId="3539" xr:uid="{00000000-0005-0000-0000-000074140000}"/>
    <cellStyle name="Énfasis4 3 11" xfId="3540" xr:uid="{00000000-0005-0000-0000-000075140000}"/>
    <cellStyle name="Énfasis4 3 12" xfId="3541" xr:uid="{00000000-0005-0000-0000-000076140000}"/>
    <cellStyle name="Énfasis4 3 13" xfId="3542" xr:uid="{00000000-0005-0000-0000-000077140000}"/>
    <cellStyle name="Énfasis4 3 2" xfId="3543" xr:uid="{00000000-0005-0000-0000-000078140000}"/>
    <cellStyle name="Énfasis4 3 3" xfId="3544" xr:uid="{00000000-0005-0000-0000-000079140000}"/>
    <cellStyle name="Énfasis4 3 4" xfId="3545" xr:uid="{00000000-0005-0000-0000-00007A140000}"/>
    <cellStyle name="Énfasis4 3 5" xfId="3546" xr:uid="{00000000-0005-0000-0000-00007B140000}"/>
    <cellStyle name="Énfasis4 3 6" xfId="3547" xr:uid="{00000000-0005-0000-0000-00007C140000}"/>
    <cellStyle name="Énfasis4 3 7" xfId="3548" xr:uid="{00000000-0005-0000-0000-00007D140000}"/>
    <cellStyle name="Énfasis4 3 8" xfId="3549" xr:uid="{00000000-0005-0000-0000-00007E140000}"/>
    <cellStyle name="Énfasis4 3 9" xfId="3550" xr:uid="{00000000-0005-0000-0000-00007F140000}"/>
    <cellStyle name="Énfasis4 4 10" xfId="3551" xr:uid="{00000000-0005-0000-0000-000080140000}"/>
    <cellStyle name="Énfasis4 4 11" xfId="3552" xr:uid="{00000000-0005-0000-0000-000081140000}"/>
    <cellStyle name="Énfasis4 4 12" xfId="3553" xr:uid="{00000000-0005-0000-0000-000082140000}"/>
    <cellStyle name="Énfasis4 4 13" xfId="3554" xr:uid="{00000000-0005-0000-0000-000083140000}"/>
    <cellStyle name="Énfasis4 4 2" xfId="3555" xr:uid="{00000000-0005-0000-0000-000084140000}"/>
    <cellStyle name="Énfasis4 4 3" xfId="3556" xr:uid="{00000000-0005-0000-0000-000085140000}"/>
    <cellStyle name="Énfasis4 4 4" xfId="3557" xr:uid="{00000000-0005-0000-0000-000086140000}"/>
    <cellStyle name="Énfasis4 4 5" xfId="3558" xr:uid="{00000000-0005-0000-0000-000087140000}"/>
    <cellStyle name="Énfasis4 4 6" xfId="3559" xr:uid="{00000000-0005-0000-0000-000088140000}"/>
    <cellStyle name="Énfasis4 4 7" xfId="3560" xr:uid="{00000000-0005-0000-0000-000089140000}"/>
    <cellStyle name="Énfasis4 4 8" xfId="3561" xr:uid="{00000000-0005-0000-0000-00008A140000}"/>
    <cellStyle name="Énfasis4 4 9" xfId="3562" xr:uid="{00000000-0005-0000-0000-00008B140000}"/>
    <cellStyle name="Énfasis4 5 10" xfId="3563" xr:uid="{00000000-0005-0000-0000-00008C140000}"/>
    <cellStyle name="Énfasis4 5 11" xfId="3564" xr:uid="{00000000-0005-0000-0000-00008D140000}"/>
    <cellStyle name="Énfasis4 5 12" xfId="3565" xr:uid="{00000000-0005-0000-0000-00008E140000}"/>
    <cellStyle name="Énfasis4 5 2" xfId="3566" xr:uid="{00000000-0005-0000-0000-00008F140000}"/>
    <cellStyle name="Énfasis4 5 3" xfId="3567" xr:uid="{00000000-0005-0000-0000-000090140000}"/>
    <cellStyle name="Énfasis4 5 4" xfId="3568" xr:uid="{00000000-0005-0000-0000-000091140000}"/>
    <cellStyle name="Énfasis4 5 5" xfId="3569" xr:uid="{00000000-0005-0000-0000-000092140000}"/>
    <cellStyle name="Énfasis4 5 6" xfId="3570" xr:uid="{00000000-0005-0000-0000-000093140000}"/>
    <cellStyle name="Énfasis4 5 7" xfId="3571" xr:uid="{00000000-0005-0000-0000-000094140000}"/>
    <cellStyle name="Énfasis4 5 8" xfId="3572" xr:uid="{00000000-0005-0000-0000-000095140000}"/>
    <cellStyle name="Énfasis4 5 9" xfId="3573" xr:uid="{00000000-0005-0000-0000-000096140000}"/>
    <cellStyle name="Énfasis5 2" xfId="3574" xr:uid="{00000000-0005-0000-0000-000097140000}"/>
    <cellStyle name="Énfasis5 2 10" xfId="3575" xr:uid="{00000000-0005-0000-0000-000098140000}"/>
    <cellStyle name="Énfasis5 2 11" xfId="3576" xr:uid="{00000000-0005-0000-0000-000099140000}"/>
    <cellStyle name="Énfasis5 2 12" xfId="3577" xr:uid="{00000000-0005-0000-0000-00009A140000}"/>
    <cellStyle name="Énfasis5 2 13" xfId="3578" xr:uid="{00000000-0005-0000-0000-00009B140000}"/>
    <cellStyle name="Énfasis5 2 2" xfId="3579" xr:uid="{00000000-0005-0000-0000-00009C140000}"/>
    <cellStyle name="Énfasis5 2 2 2" xfId="3580" xr:uid="{00000000-0005-0000-0000-00009D140000}"/>
    <cellStyle name="Énfasis5 2 3" xfId="3581" xr:uid="{00000000-0005-0000-0000-00009E140000}"/>
    <cellStyle name="Énfasis5 2 4" xfId="3582" xr:uid="{00000000-0005-0000-0000-00009F140000}"/>
    <cellStyle name="Énfasis5 2 5" xfId="3583" xr:uid="{00000000-0005-0000-0000-0000A0140000}"/>
    <cellStyle name="Énfasis5 2 6" xfId="3584" xr:uid="{00000000-0005-0000-0000-0000A1140000}"/>
    <cellStyle name="Énfasis5 2 7" xfId="3585" xr:uid="{00000000-0005-0000-0000-0000A2140000}"/>
    <cellStyle name="Énfasis5 2 8" xfId="3586" xr:uid="{00000000-0005-0000-0000-0000A3140000}"/>
    <cellStyle name="Énfasis5 2 9" xfId="3587" xr:uid="{00000000-0005-0000-0000-0000A4140000}"/>
    <cellStyle name="Énfasis5 3" xfId="3588" xr:uid="{00000000-0005-0000-0000-0000A5140000}"/>
    <cellStyle name="Énfasis5 3 10" xfId="3589" xr:uid="{00000000-0005-0000-0000-0000A6140000}"/>
    <cellStyle name="Énfasis5 3 11" xfId="3590" xr:uid="{00000000-0005-0000-0000-0000A7140000}"/>
    <cellStyle name="Énfasis5 3 12" xfId="3591" xr:uid="{00000000-0005-0000-0000-0000A8140000}"/>
    <cellStyle name="Énfasis5 3 13" xfId="3592" xr:uid="{00000000-0005-0000-0000-0000A9140000}"/>
    <cellStyle name="Énfasis5 3 2" xfId="3593" xr:uid="{00000000-0005-0000-0000-0000AA140000}"/>
    <cellStyle name="Énfasis5 3 3" xfId="3594" xr:uid="{00000000-0005-0000-0000-0000AB140000}"/>
    <cellStyle name="Énfasis5 3 4" xfId="3595" xr:uid="{00000000-0005-0000-0000-0000AC140000}"/>
    <cellStyle name="Énfasis5 3 5" xfId="3596" xr:uid="{00000000-0005-0000-0000-0000AD140000}"/>
    <cellStyle name="Énfasis5 3 6" xfId="3597" xr:uid="{00000000-0005-0000-0000-0000AE140000}"/>
    <cellStyle name="Énfasis5 3 7" xfId="3598" xr:uid="{00000000-0005-0000-0000-0000AF140000}"/>
    <cellStyle name="Énfasis5 3 8" xfId="3599" xr:uid="{00000000-0005-0000-0000-0000B0140000}"/>
    <cellStyle name="Énfasis5 3 9" xfId="3600" xr:uid="{00000000-0005-0000-0000-0000B1140000}"/>
    <cellStyle name="Énfasis5 4 10" xfId="3601" xr:uid="{00000000-0005-0000-0000-0000B2140000}"/>
    <cellStyle name="Énfasis5 4 11" xfId="3602" xr:uid="{00000000-0005-0000-0000-0000B3140000}"/>
    <cellStyle name="Énfasis5 4 12" xfId="3603" xr:uid="{00000000-0005-0000-0000-0000B4140000}"/>
    <cellStyle name="Énfasis5 4 13" xfId="3604" xr:uid="{00000000-0005-0000-0000-0000B5140000}"/>
    <cellStyle name="Énfasis5 4 2" xfId="3605" xr:uid="{00000000-0005-0000-0000-0000B6140000}"/>
    <cellStyle name="Énfasis5 4 3" xfId="3606" xr:uid="{00000000-0005-0000-0000-0000B7140000}"/>
    <cellStyle name="Énfasis5 4 4" xfId="3607" xr:uid="{00000000-0005-0000-0000-0000B8140000}"/>
    <cellStyle name="Énfasis5 4 5" xfId="3608" xr:uid="{00000000-0005-0000-0000-0000B9140000}"/>
    <cellStyle name="Énfasis5 4 6" xfId="3609" xr:uid="{00000000-0005-0000-0000-0000BA140000}"/>
    <cellStyle name="Énfasis5 4 7" xfId="3610" xr:uid="{00000000-0005-0000-0000-0000BB140000}"/>
    <cellStyle name="Énfasis5 4 8" xfId="3611" xr:uid="{00000000-0005-0000-0000-0000BC140000}"/>
    <cellStyle name="Énfasis5 4 9" xfId="3612" xr:uid="{00000000-0005-0000-0000-0000BD140000}"/>
    <cellStyle name="Énfasis5 5 10" xfId="3613" xr:uid="{00000000-0005-0000-0000-0000BE140000}"/>
    <cellStyle name="Énfasis5 5 11" xfId="3614" xr:uid="{00000000-0005-0000-0000-0000BF140000}"/>
    <cellStyle name="Énfasis5 5 12" xfId="3615" xr:uid="{00000000-0005-0000-0000-0000C0140000}"/>
    <cellStyle name="Énfasis5 5 2" xfId="3616" xr:uid="{00000000-0005-0000-0000-0000C1140000}"/>
    <cellStyle name="Énfasis5 5 3" xfId="3617" xr:uid="{00000000-0005-0000-0000-0000C2140000}"/>
    <cellStyle name="Énfasis5 5 4" xfId="3618" xr:uid="{00000000-0005-0000-0000-0000C3140000}"/>
    <cellStyle name="Énfasis5 5 5" xfId="3619" xr:uid="{00000000-0005-0000-0000-0000C4140000}"/>
    <cellStyle name="Énfasis5 5 6" xfId="3620" xr:uid="{00000000-0005-0000-0000-0000C5140000}"/>
    <cellStyle name="Énfasis5 5 7" xfId="3621" xr:uid="{00000000-0005-0000-0000-0000C6140000}"/>
    <cellStyle name="Énfasis5 5 8" xfId="3622" xr:uid="{00000000-0005-0000-0000-0000C7140000}"/>
    <cellStyle name="Énfasis5 5 9" xfId="3623" xr:uid="{00000000-0005-0000-0000-0000C8140000}"/>
    <cellStyle name="Énfasis6 2" xfId="3624" xr:uid="{00000000-0005-0000-0000-0000C9140000}"/>
    <cellStyle name="Énfasis6 2 10" xfId="3625" xr:uid="{00000000-0005-0000-0000-0000CA140000}"/>
    <cellStyle name="Énfasis6 2 11" xfId="3626" xr:uid="{00000000-0005-0000-0000-0000CB140000}"/>
    <cellStyle name="Énfasis6 2 12" xfId="3627" xr:uid="{00000000-0005-0000-0000-0000CC140000}"/>
    <cellStyle name="Énfasis6 2 13" xfId="3628" xr:uid="{00000000-0005-0000-0000-0000CD140000}"/>
    <cellStyle name="Énfasis6 2 2" xfId="3629" xr:uid="{00000000-0005-0000-0000-0000CE140000}"/>
    <cellStyle name="Énfasis6 2 2 2" xfId="3630" xr:uid="{00000000-0005-0000-0000-0000CF140000}"/>
    <cellStyle name="Énfasis6 2 3" xfId="3631" xr:uid="{00000000-0005-0000-0000-0000D0140000}"/>
    <cellStyle name="Énfasis6 2 4" xfId="3632" xr:uid="{00000000-0005-0000-0000-0000D1140000}"/>
    <cellStyle name="Énfasis6 2 5" xfId="3633" xr:uid="{00000000-0005-0000-0000-0000D2140000}"/>
    <cellStyle name="Énfasis6 2 6" xfId="3634" xr:uid="{00000000-0005-0000-0000-0000D3140000}"/>
    <cellStyle name="Énfasis6 2 7" xfId="3635" xr:uid="{00000000-0005-0000-0000-0000D4140000}"/>
    <cellStyle name="Énfasis6 2 8" xfId="3636" xr:uid="{00000000-0005-0000-0000-0000D5140000}"/>
    <cellStyle name="Énfasis6 2 9" xfId="3637" xr:uid="{00000000-0005-0000-0000-0000D6140000}"/>
    <cellStyle name="Énfasis6 3" xfId="3638" xr:uid="{00000000-0005-0000-0000-0000D7140000}"/>
    <cellStyle name="Énfasis6 3 10" xfId="3639" xr:uid="{00000000-0005-0000-0000-0000D8140000}"/>
    <cellStyle name="Énfasis6 3 11" xfId="3640" xr:uid="{00000000-0005-0000-0000-0000D9140000}"/>
    <cellStyle name="Énfasis6 3 12" xfId="3641" xr:uid="{00000000-0005-0000-0000-0000DA140000}"/>
    <cellStyle name="Énfasis6 3 13" xfId="3642" xr:uid="{00000000-0005-0000-0000-0000DB140000}"/>
    <cellStyle name="Énfasis6 3 2" xfId="3643" xr:uid="{00000000-0005-0000-0000-0000DC140000}"/>
    <cellStyle name="Énfasis6 3 3" xfId="3644" xr:uid="{00000000-0005-0000-0000-0000DD140000}"/>
    <cellStyle name="Énfasis6 3 4" xfId="3645" xr:uid="{00000000-0005-0000-0000-0000DE140000}"/>
    <cellStyle name="Énfasis6 3 5" xfId="3646" xr:uid="{00000000-0005-0000-0000-0000DF140000}"/>
    <cellStyle name="Énfasis6 3 6" xfId="3647" xr:uid="{00000000-0005-0000-0000-0000E0140000}"/>
    <cellStyle name="Énfasis6 3 7" xfId="3648" xr:uid="{00000000-0005-0000-0000-0000E1140000}"/>
    <cellStyle name="Énfasis6 3 8" xfId="3649" xr:uid="{00000000-0005-0000-0000-0000E2140000}"/>
    <cellStyle name="Énfasis6 3 9" xfId="3650" xr:uid="{00000000-0005-0000-0000-0000E3140000}"/>
    <cellStyle name="Énfasis6 4 10" xfId="3651" xr:uid="{00000000-0005-0000-0000-0000E4140000}"/>
    <cellStyle name="Énfasis6 4 11" xfId="3652" xr:uid="{00000000-0005-0000-0000-0000E5140000}"/>
    <cellStyle name="Énfasis6 4 12" xfId="3653" xr:uid="{00000000-0005-0000-0000-0000E6140000}"/>
    <cellStyle name="Énfasis6 4 13" xfId="3654" xr:uid="{00000000-0005-0000-0000-0000E7140000}"/>
    <cellStyle name="Énfasis6 4 2" xfId="3655" xr:uid="{00000000-0005-0000-0000-0000E8140000}"/>
    <cellStyle name="Énfasis6 4 3" xfId="3656" xr:uid="{00000000-0005-0000-0000-0000E9140000}"/>
    <cellStyle name="Énfasis6 4 4" xfId="3657" xr:uid="{00000000-0005-0000-0000-0000EA140000}"/>
    <cellStyle name="Énfasis6 4 5" xfId="3658" xr:uid="{00000000-0005-0000-0000-0000EB140000}"/>
    <cellStyle name="Énfasis6 4 6" xfId="3659" xr:uid="{00000000-0005-0000-0000-0000EC140000}"/>
    <cellStyle name="Énfasis6 4 7" xfId="3660" xr:uid="{00000000-0005-0000-0000-0000ED140000}"/>
    <cellStyle name="Énfasis6 4 8" xfId="3661" xr:uid="{00000000-0005-0000-0000-0000EE140000}"/>
    <cellStyle name="Énfasis6 4 9" xfId="3662" xr:uid="{00000000-0005-0000-0000-0000EF140000}"/>
    <cellStyle name="Énfasis6 5 10" xfId="3663" xr:uid="{00000000-0005-0000-0000-0000F0140000}"/>
    <cellStyle name="Énfasis6 5 11" xfId="3664" xr:uid="{00000000-0005-0000-0000-0000F1140000}"/>
    <cellStyle name="Énfasis6 5 12" xfId="3665" xr:uid="{00000000-0005-0000-0000-0000F2140000}"/>
    <cellStyle name="Énfasis6 5 2" xfId="3666" xr:uid="{00000000-0005-0000-0000-0000F3140000}"/>
    <cellStyle name="Énfasis6 5 3" xfId="3667" xr:uid="{00000000-0005-0000-0000-0000F4140000}"/>
    <cellStyle name="Énfasis6 5 4" xfId="3668" xr:uid="{00000000-0005-0000-0000-0000F5140000}"/>
    <cellStyle name="Énfasis6 5 5" xfId="3669" xr:uid="{00000000-0005-0000-0000-0000F6140000}"/>
    <cellStyle name="Énfasis6 5 6" xfId="3670" xr:uid="{00000000-0005-0000-0000-0000F7140000}"/>
    <cellStyle name="Énfasis6 5 7" xfId="3671" xr:uid="{00000000-0005-0000-0000-0000F8140000}"/>
    <cellStyle name="Énfasis6 5 8" xfId="3672" xr:uid="{00000000-0005-0000-0000-0000F9140000}"/>
    <cellStyle name="Énfasis6 5 9" xfId="3673" xr:uid="{00000000-0005-0000-0000-0000FA140000}"/>
    <cellStyle name="entero" xfId="3674" xr:uid="{00000000-0005-0000-0000-0000FB140000}"/>
    <cellStyle name="Entrada 2" xfId="3675" xr:uid="{00000000-0005-0000-0000-0000FC140000}"/>
    <cellStyle name="Entrada 2 10" xfId="3676" xr:uid="{00000000-0005-0000-0000-0000FD140000}"/>
    <cellStyle name="Entrada 2 10 2" xfId="25547" xr:uid="{00000000-0005-0000-0000-0000FE140000}"/>
    <cellStyle name="Entrada 2 11" xfId="3677" xr:uid="{00000000-0005-0000-0000-0000FF140000}"/>
    <cellStyle name="Entrada 2 11 2" xfId="25548" xr:uid="{00000000-0005-0000-0000-000000150000}"/>
    <cellStyle name="Entrada 2 12" xfId="3678" xr:uid="{00000000-0005-0000-0000-000001150000}"/>
    <cellStyle name="Entrada 2 12 2" xfId="25549" xr:uid="{00000000-0005-0000-0000-000002150000}"/>
    <cellStyle name="Entrada 2 13" xfId="3679" xr:uid="{00000000-0005-0000-0000-000003150000}"/>
    <cellStyle name="Entrada 2 13 2" xfId="25550" xr:uid="{00000000-0005-0000-0000-000004150000}"/>
    <cellStyle name="Entrada 2 2" xfId="3680" xr:uid="{00000000-0005-0000-0000-000005150000}"/>
    <cellStyle name="Entrada 2 2 2" xfId="3681" xr:uid="{00000000-0005-0000-0000-000006150000}"/>
    <cellStyle name="Entrada 2 2 2 2" xfId="3682" xr:uid="{00000000-0005-0000-0000-000007150000}"/>
    <cellStyle name="Entrada 2 2 2 2 2" xfId="3683" xr:uid="{00000000-0005-0000-0000-000008150000}"/>
    <cellStyle name="Entrada 2 2 2 2 2 2" xfId="13393" xr:uid="{00000000-0005-0000-0000-000009150000}"/>
    <cellStyle name="Entrada 2 2 2 2 2 2 2" xfId="17684" xr:uid="{00000000-0005-0000-0000-00000A150000}"/>
    <cellStyle name="Entrada 2 2 2 2 2 2 3" xfId="21715" xr:uid="{00000000-0005-0000-0000-00000B150000}"/>
    <cellStyle name="Entrada 2 2 2 2 2 3" xfId="9336" xr:uid="{00000000-0005-0000-0000-00000C150000}"/>
    <cellStyle name="Entrada 2 2 2 2 3" xfId="3684" xr:uid="{00000000-0005-0000-0000-00000D150000}"/>
    <cellStyle name="Entrada 2 2 2 2 3 2" xfId="13394" xr:uid="{00000000-0005-0000-0000-00000E150000}"/>
    <cellStyle name="Entrada 2 2 2 2 3 2 2" xfId="17685" xr:uid="{00000000-0005-0000-0000-00000F150000}"/>
    <cellStyle name="Entrada 2 2 2 2 3 2 3" xfId="21716" xr:uid="{00000000-0005-0000-0000-000010150000}"/>
    <cellStyle name="Entrada 2 2 2 2 3 3" xfId="9337" xr:uid="{00000000-0005-0000-0000-000011150000}"/>
    <cellStyle name="Entrada 2 2 2 2 4" xfId="3685" xr:uid="{00000000-0005-0000-0000-000012150000}"/>
    <cellStyle name="Entrada 2 2 2 2 4 2" xfId="13395" xr:uid="{00000000-0005-0000-0000-000013150000}"/>
    <cellStyle name="Entrada 2 2 2 2 4 2 2" xfId="17686" xr:uid="{00000000-0005-0000-0000-000014150000}"/>
    <cellStyle name="Entrada 2 2 2 2 4 2 3" xfId="21717" xr:uid="{00000000-0005-0000-0000-000015150000}"/>
    <cellStyle name="Entrada 2 2 2 2 4 3" xfId="9338" xr:uid="{00000000-0005-0000-0000-000016150000}"/>
    <cellStyle name="Entrada 2 2 2 2 5" xfId="3686" xr:uid="{00000000-0005-0000-0000-000017150000}"/>
    <cellStyle name="Entrada 2 2 2 2 5 2" xfId="13396" xr:uid="{00000000-0005-0000-0000-000018150000}"/>
    <cellStyle name="Entrada 2 2 2 2 5 2 2" xfId="17687" xr:uid="{00000000-0005-0000-0000-000019150000}"/>
    <cellStyle name="Entrada 2 2 2 2 5 2 3" xfId="21718" xr:uid="{00000000-0005-0000-0000-00001A150000}"/>
    <cellStyle name="Entrada 2 2 2 2 5 3" xfId="9339" xr:uid="{00000000-0005-0000-0000-00001B150000}"/>
    <cellStyle name="Entrada 2 2 2 2 6" xfId="3687" xr:uid="{00000000-0005-0000-0000-00001C150000}"/>
    <cellStyle name="Entrada 2 2 2 2 6 2" xfId="13397" xr:uid="{00000000-0005-0000-0000-00001D150000}"/>
    <cellStyle name="Entrada 2 2 2 2 6 2 2" xfId="17688" xr:uid="{00000000-0005-0000-0000-00001E150000}"/>
    <cellStyle name="Entrada 2 2 2 2 6 2 3" xfId="21719" xr:uid="{00000000-0005-0000-0000-00001F150000}"/>
    <cellStyle name="Entrada 2 2 2 2 6 3" xfId="9340" xr:uid="{00000000-0005-0000-0000-000020150000}"/>
    <cellStyle name="Entrada 2 2 2 2 7" xfId="3688" xr:uid="{00000000-0005-0000-0000-000021150000}"/>
    <cellStyle name="Entrada 2 2 2 2 7 2" xfId="13398" xr:uid="{00000000-0005-0000-0000-000022150000}"/>
    <cellStyle name="Entrada 2 2 2 2 7 2 2" xfId="17689" xr:uid="{00000000-0005-0000-0000-000023150000}"/>
    <cellStyle name="Entrada 2 2 2 2 7 2 3" xfId="21720" xr:uid="{00000000-0005-0000-0000-000024150000}"/>
    <cellStyle name="Entrada 2 2 2 2 7 3" xfId="9341" xr:uid="{00000000-0005-0000-0000-000025150000}"/>
    <cellStyle name="Entrada 2 2 2 2 8" xfId="13392" xr:uid="{00000000-0005-0000-0000-000026150000}"/>
    <cellStyle name="Entrada 2 2 2 2 8 2" xfId="17683" xr:uid="{00000000-0005-0000-0000-000027150000}"/>
    <cellStyle name="Entrada 2 2 2 2 8 3" xfId="21714" xr:uid="{00000000-0005-0000-0000-000028150000}"/>
    <cellStyle name="Entrada 2 2 2 2 9" xfId="9335" xr:uid="{00000000-0005-0000-0000-000029150000}"/>
    <cellStyle name="Entrada 2 2 2 3" xfId="13391" xr:uid="{00000000-0005-0000-0000-00002A150000}"/>
    <cellStyle name="Entrada 2 2 2 3 2" xfId="17682" xr:uid="{00000000-0005-0000-0000-00002B150000}"/>
    <cellStyle name="Entrada 2 2 2 3 3" xfId="21713" xr:uid="{00000000-0005-0000-0000-00002C150000}"/>
    <cellStyle name="Entrada 2 2 2 4" xfId="9334" xr:uid="{00000000-0005-0000-0000-00002D150000}"/>
    <cellStyle name="Entrada 2 2 3" xfId="3689" xr:uid="{00000000-0005-0000-0000-00002E150000}"/>
    <cellStyle name="Entrada 2 2 3 2" xfId="3690" xr:uid="{00000000-0005-0000-0000-00002F150000}"/>
    <cellStyle name="Entrada 2 2 3 2 2" xfId="3691" xr:uid="{00000000-0005-0000-0000-000030150000}"/>
    <cellStyle name="Entrada 2 2 3 2 2 2" xfId="13401" xr:uid="{00000000-0005-0000-0000-000031150000}"/>
    <cellStyle name="Entrada 2 2 3 2 2 2 2" xfId="17692" xr:uid="{00000000-0005-0000-0000-000032150000}"/>
    <cellStyle name="Entrada 2 2 3 2 2 2 3" xfId="21723" xr:uid="{00000000-0005-0000-0000-000033150000}"/>
    <cellStyle name="Entrada 2 2 3 2 2 3" xfId="9344" xr:uid="{00000000-0005-0000-0000-000034150000}"/>
    <cellStyle name="Entrada 2 2 3 2 3" xfId="3692" xr:uid="{00000000-0005-0000-0000-000035150000}"/>
    <cellStyle name="Entrada 2 2 3 2 3 2" xfId="13402" xr:uid="{00000000-0005-0000-0000-000036150000}"/>
    <cellStyle name="Entrada 2 2 3 2 3 2 2" xfId="17693" xr:uid="{00000000-0005-0000-0000-000037150000}"/>
    <cellStyle name="Entrada 2 2 3 2 3 2 3" xfId="21724" xr:uid="{00000000-0005-0000-0000-000038150000}"/>
    <cellStyle name="Entrada 2 2 3 2 3 3" xfId="9345" xr:uid="{00000000-0005-0000-0000-000039150000}"/>
    <cellStyle name="Entrada 2 2 3 2 4" xfId="3693" xr:uid="{00000000-0005-0000-0000-00003A150000}"/>
    <cellStyle name="Entrada 2 2 3 2 4 2" xfId="13403" xr:uid="{00000000-0005-0000-0000-00003B150000}"/>
    <cellStyle name="Entrada 2 2 3 2 4 2 2" xfId="17694" xr:uid="{00000000-0005-0000-0000-00003C150000}"/>
    <cellStyle name="Entrada 2 2 3 2 4 2 3" xfId="21725" xr:uid="{00000000-0005-0000-0000-00003D150000}"/>
    <cellStyle name="Entrada 2 2 3 2 4 3" xfId="9346" xr:uid="{00000000-0005-0000-0000-00003E150000}"/>
    <cellStyle name="Entrada 2 2 3 2 5" xfId="3694" xr:uid="{00000000-0005-0000-0000-00003F150000}"/>
    <cellStyle name="Entrada 2 2 3 2 5 2" xfId="13404" xr:uid="{00000000-0005-0000-0000-000040150000}"/>
    <cellStyle name="Entrada 2 2 3 2 5 2 2" xfId="17695" xr:uid="{00000000-0005-0000-0000-000041150000}"/>
    <cellStyle name="Entrada 2 2 3 2 5 2 3" xfId="21726" xr:uid="{00000000-0005-0000-0000-000042150000}"/>
    <cellStyle name="Entrada 2 2 3 2 5 3" xfId="9347" xr:uid="{00000000-0005-0000-0000-000043150000}"/>
    <cellStyle name="Entrada 2 2 3 2 6" xfId="3695" xr:uid="{00000000-0005-0000-0000-000044150000}"/>
    <cellStyle name="Entrada 2 2 3 2 6 2" xfId="13405" xr:uid="{00000000-0005-0000-0000-000045150000}"/>
    <cellStyle name="Entrada 2 2 3 2 6 2 2" xfId="17696" xr:uid="{00000000-0005-0000-0000-000046150000}"/>
    <cellStyle name="Entrada 2 2 3 2 6 2 3" xfId="21727" xr:uid="{00000000-0005-0000-0000-000047150000}"/>
    <cellStyle name="Entrada 2 2 3 2 6 3" xfId="9348" xr:uid="{00000000-0005-0000-0000-000048150000}"/>
    <cellStyle name="Entrada 2 2 3 2 7" xfId="3696" xr:uid="{00000000-0005-0000-0000-000049150000}"/>
    <cellStyle name="Entrada 2 2 3 2 7 2" xfId="13406" xr:uid="{00000000-0005-0000-0000-00004A150000}"/>
    <cellStyle name="Entrada 2 2 3 2 7 2 2" xfId="17697" xr:uid="{00000000-0005-0000-0000-00004B150000}"/>
    <cellStyle name="Entrada 2 2 3 2 7 2 3" xfId="21728" xr:uid="{00000000-0005-0000-0000-00004C150000}"/>
    <cellStyle name="Entrada 2 2 3 2 7 3" xfId="9349" xr:uid="{00000000-0005-0000-0000-00004D150000}"/>
    <cellStyle name="Entrada 2 2 3 2 8" xfId="13400" xr:uid="{00000000-0005-0000-0000-00004E150000}"/>
    <cellStyle name="Entrada 2 2 3 2 8 2" xfId="17691" xr:uid="{00000000-0005-0000-0000-00004F150000}"/>
    <cellStyle name="Entrada 2 2 3 2 8 3" xfId="21722" xr:uid="{00000000-0005-0000-0000-000050150000}"/>
    <cellStyle name="Entrada 2 2 3 2 9" xfId="9343" xr:uid="{00000000-0005-0000-0000-000051150000}"/>
    <cellStyle name="Entrada 2 2 3 3" xfId="13399" xr:uid="{00000000-0005-0000-0000-000052150000}"/>
    <cellStyle name="Entrada 2 2 3 3 2" xfId="17690" xr:uid="{00000000-0005-0000-0000-000053150000}"/>
    <cellStyle name="Entrada 2 2 3 3 3" xfId="21721" xr:uid="{00000000-0005-0000-0000-000054150000}"/>
    <cellStyle name="Entrada 2 2 3 4" xfId="9342" xr:uid="{00000000-0005-0000-0000-000055150000}"/>
    <cellStyle name="Entrada 2 2 4" xfId="3697" xr:uid="{00000000-0005-0000-0000-000056150000}"/>
    <cellStyle name="Entrada 2 2 4 2" xfId="3698" xr:uid="{00000000-0005-0000-0000-000057150000}"/>
    <cellStyle name="Entrada 2 2 4 2 2" xfId="3699" xr:uid="{00000000-0005-0000-0000-000058150000}"/>
    <cellStyle name="Entrada 2 2 4 2 2 2" xfId="13409" xr:uid="{00000000-0005-0000-0000-000059150000}"/>
    <cellStyle name="Entrada 2 2 4 2 2 2 2" xfId="17700" xr:uid="{00000000-0005-0000-0000-00005A150000}"/>
    <cellStyle name="Entrada 2 2 4 2 2 2 3" xfId="21731" xr:uid="{00000000-0005-0000-0000-00005B150000}"/>
    <cellStyle name="Entrada 2 2 4 2 2 3" xfId="9352" xr:uid="{00000000-0005-0000-0000-00005C150000}"/>
    <cellStyle name="Entrada 2 2 4 2 3" xfId="3700" xr:uid="{00000000-0005-0000-0000-00005D150000}"/>
    <cellStyle name="Entrada 2 2 4 2 3 2" xfId="13410" xr:uid="{00000000-0005-0000-0000-00005E150000}"/>
    <cellStyle name="Entrada 2 2 4 2 3 2 2" xfId="17701" xr:uid="{00000000-0005-0000-0000-00005F150000}"/>
    <cellStyle name="Entrada 2 2 4 2 3 2 3" xfId="21732" xr:uid="{00000000-0005-0000-0000-000060150000}"/>
    <cellStyle name="Entrada 2 2 4 2 3 3" xfId="9353" xr:uid="{00000000-0005-0000-0000-000061150000}"/>
    <cellStyle name="Entrada 2 2 4 2 4" xfId="3701" xr:uid="{00000000-0005-0000-0000-000062150000}"/>
    <cellStyle name="Entrada 2 2 4 2 4 2" xfId="13411" xr:uid="{00000000-0005-0000-0000-000063150000}"/>
    <cellStyle name="Entrada 2 2 4 2 4 2 2" xfId="17702" xr:uid="{00000000-0005-0000-0000-000064150000}"/>
    <cellStyle name="Entrada 2 2 4 2 4 2 3" xfId="21733" xr:uid="{00000000-0005-0000-0000-000065150000}"/>
    <cellStyle name="Entrada 2 2 4 2 4 3" xfId="9354" xr:uid="{00000000-0005-0000-0000-000066150000}"/>
    <cellStyle name="Entrada 2 2 4 2 5" xfId="3702" xr:uid="{00000000-0005-0000-0000-000067150000}"/>
    <cellStyle name="Entrada 2 2 4 2 5 2" xfId="13412" xr:uid="{00000000-0005-0000-0000-000068150000}"/>
    <cellStyle name="Entrada 2 2 4 2 5 2 2" xfId="17703" xr:uid="{00000000-0005-0000-0000-000069150000}"/>
    <cellStyle name="Entrada 2 2 4 2 5 2 3" xfId="21734" xr:uid="{00000000-0005-0000-0000-00006A150000}"/>
    <cellStyle name="Entrada 2 2 4 2 5 3" xfId="9355" xr:uid="{00000000-0005-0000-0000-00006B150000}"/>
    <cellStyle name="Entrada 2 2 4 2 6" xfId="3703" xr:uid="{00000000-0005-0000-0000-00006C150000}"/>
    <cellStyle name="Entrada 2 2 4 2 6 2" xfId="13413" xr:uid="{00000000-0005-0000-0000-00006D150000}"/>
    <cellStyle name="Entrada 2 2 4 2 6 2 2" xfId="17704" xr:uid="{00000000-0005-0000-0000-00006E150000}"/>
    <cellStyle name="Entrada 2 2 4 2 6 2 3" xfId="21735" xr:uid="{00000000-0005-0000-0000-00006F150000}"/>
    <cellStyle name="Entrada 2 2 4 2 6 3" xfId="9356" xr:uid="{00000000-0005-0000-0000-000070150000}"/>
    <cellStyle name="Entrada 2 2 4 2 7" xfId="3704" xr:uid="{00000000-0005-0000-0000-000071150000}"/>
    <cellStyle name="Entrada 2 2 4 2 7 2" xfId="13414" xr:uid="{00000000-0005-0000-0000-000072150000}"/>
    <cellStyle name="Entrada 2 2 4 2 7 2 2" xfId="17705" xr:uid="{00000000-0005-0000-0000-000073150000}"/>
    <cellStyle name="Entrada 2 2 4 2 7 2 3" xfId="21736" xr:uid="{00000000-0005-0000-0000-000074150000}"/>
    <cellStyle name="Entrada 2 2 4 2 7 3" xfId="9357" xr:uid="{00000000-0005-0000-0000-000075150000}"/>
    <cellStyle name="Entrada 2 2 4 2 8" xfId="13408" xr:uid="{00000000-0005-0000-0000-000076150000}"/>
    <cellStyle name="Entrada 2 2 4 2 8 2" xfId="17699" xr:uid="{00000000-0005-0000-0000-000077150000}"/>
    <cellStyle name="Entrada 2 2 4 2 8 3" xfId="21730" xr:uid="{00000000-0005-0000-0000-000078150000}"/>
    <cellStyle name="Entrada 2 2 4 2 9" xfId="9351" xr:uid="{00000000-0005-0000-0000-000079150000}"/>
    <cellStyle name="Entrada 2 2 4 3" xfId="13407" xr:uid="{00000000-0005-0000-0000-00007A150000}"/>
    <cellStyle name="Entrada 2 2 4 3 2" xfId="17698" xr:uid="{00000000-0005-0000-0000-00007B150000}"/>
    <cellStyle name="Entrada 2 2 4 3 3" xfId="21729" xr:uid="{00000000-0005-0000-0000-00007C150000}"/>
    <cellStyle name="Entrada 2 2 4 4" xfId="9350" xr:uid="{00000000-0005-0000-0000-00007D150000}"/>
    <cellStyle name="Entrada 2 2 5" xfId="3705" xr:uid="{00000000-0005-0000-0000-00007E150000}"/>
    <cellStyle name="Entrada 2 2 5 2" xfId="3706" xr:uid="{00000000-0005-0000-0000-00007F150000}"/>
    <cellStyle name="Entrada 2 2 5 2 2" xfId="13416" xr:uid="{00000000-0005-0000-0000-000080150000}"/>
    <cellStyle name="Entrada 2 2 5 2 2 2" xfId="17707" xr:uid="{00000000-0005-0000-0000-000081150000}"/>
    <cellStyle name="Entrada 2 2 5 2 2 3" xfId="21738" xr:uid="{00000000-0005-0000-0000-000082150000}"/>
    <cellStyle name="Entrada 2 2 5 2 3" xfId="9359" xr:uid="{00000000-0005-0000-0000-000083150000}"/>
    <cellStyle name="Entrada 2 2 5 3" xfId="3707" xr:uid="{00000000-0005-0000-0000-000084150000}"/>
    <cellStyle name="Entrada 2 2 5 3 2" xfId="13417" xr:uid="{00000000-0005-0000-0000-000085150000}"/>
    <cellStyle name="Entrada 2 2 5 3 2 2" xfId="17708" xr:uid="{00000000-0005-0000-0000-000086150000}"/>
    <cellStyle name="Entrada 2 2 5 3 2 3" xfId="21739" xr:uid="{00000000-0005-0000-0000-000087150000}"/>
    <cellStyle name="Entrada 2 2 5 3 3" xfId="12946" xr:uid="{00000000-0005-0000-0000-000088150000}"/>
    <cellStyle name="Entrada 2 2 5 4" xfId="3708" xr:uid="{00000000-0005-0000-0000-000089150000}"/>
    <cellStyle name="Entrada 2 2 5 4 2" xfId="13418" xr:uid="{00000000-0005-0000-0000-00008A150000}"/>
    <cellStyle name="Entrada 2 2 5 4 2 2" xfId="17709" xr:uid="{00000000-0005-0000-0000-00008B150000}"/>
    <cellStyle name="Entrada 2 2 5 4 2 3" xfId="21740" xr:uid="{00000000-0005-0000-0000-00008C150000}"/>
    <cellStyle name="Entrada 2 2 5 4 3" xfId="9360" xr:uid="{00000000-0005-0000-0000-00008D150000}"/>
    <cellStyle name="Entrada 2 2 5 5" xfId="3709" xr:uid="{00000000-0005-0000-0000-00008E150000}"/>
    <cellStyle name="Entrada 2 2 5 5 2" xfId="13419" xr:uid="{00000000-0005-0000-0000-00008F150000}"/>
    <cellStyle name="Entrada 2 2 5 5 2 2" xfId="17710" xr:uid="{00000000-0005-0000-0000-000090150000}"/>
    <cellStyle name="Entrada 2 2 5 5 2 3" xfId="21741" xr:uid="{00000000-0005-0000-0000-000091150000}"/>
    <cellStyle name="Entrada 2 2 5 5 3" xfId="9361" xr:uid="{00000000-0005-0000-0000-000092150000}"/>
    <cellStyle name="Entrada 2 2 5 6" xfId="3710" xr:uid="{00000000-0005-0000-0000-000093150000}"/>
    <cellStyle name="Entrada 2 2 5 6 2" xfId="13420" xr:uid="{00000000-0005-0000-0000-000094150000}"/>
    <cellStyle name="Entrada 2 2 5 6 2 2" xfId="17711" xr:uid="{00000000-0005-0000-0000-000095150000}"/>
    <cellStyle name="Entrada 2 2 5 6 2 3" xfId="21742" xr:uid="{00000000-0005-0000-0000-000096150000}"/>
    <cellStyle name="Entrada 2 2 5 6 3" xfId="12947" xr:uid="{00000000-0005-0000-0000-000097150000}"/>
    <cellStyle name="Entrada 2 2 5 7" xfId="3711" xr:uid="{00000000-0005-0000-0000-000098150000}"/>
    <cellStyle name="Entrada 2 2 5 7 2" xfId="13421" xr:uid="{00000000-0005-0000-0000-000099150000}"/>
    <cellStyle name="Entrada 2 2 5 7 2 2" xfId="17712" xr:uid="{00000000-0005-0000-0000-00009A150000}"/>
    <cellStyle name="Entrada 2 2 5 7 2 3" xfId="21743" xr:uid="{00000000-0005-0000-0000-00009B150000}"/>
    <cellStyle name="Entrada 2 2 5 7 3" xfId="9362" xr:uid="{00000000-0005-0000-0000-00009C150000}"/>
    <cellStyle name="Entrada 2 2 5 8" xfId="13415" xr:uid="{00000000-0005-0000-0000-00009D150000}"/>
    <cellStyle name="Entrada 2 2 5 8 2" xfId="17706" xr:uid="{00000000-0005-0000-0000-00009E150000}"/>
    <cellStyle name="Entrada 2 2 5 8 3" xfId="21737" xr:uid="{00000000-0005-0000-0000-00009F150000}"/>
    <cellStyle name="Entrada 2 2 5 9" xfId="9358" xr:uid="{00000000-0005-0000-0000-0000A0150000}"/>
    <cellStyle name="Entrada 2 2 6" xfId="13390" xr:uid="{00000000-0005-0000-0000-0000A1150000}"/>
    <cellStyle name="Entrada 2 2 6 2" xfId="17681" xr:uid="{00000000-0005-0000-0000-0000A2150000}"/>
    <cellStyle name="Entrada 2 2 6 3" xfId="21712" xr:uid="{00000000-0005-0000-0000-0000A3150000}"/>
    <cellStyle name="Entrada 2 2 7" xfId="9333" xr:uid="{00000000-0005-0000-0000-0000A4150000}"/>
    <cellStyle name="Entrada 2 3" xfId="3712" xr:uid="{00000000-0005-0000-0000-0000A5150000}"/>
    <cellStyle name="Entrada 2 3 2" xfId="3713" xr:uid="{00000000-0005-0000-0000-0000A6150000}"/>
    <cellStyle name="Entrada 2 3 2 2" xfId="3714" xr:uid="{00000000-0005-0000-0000-0000A7150000}"/>
    <cellStyle name="Entrada 2 3 2 2 2" xfId="3715" xr:uid="{00000000-0005-0000-0000-0000A8150000}"/>
    <cellStyle name="Entrada 2 3 2 2 2 2" xfId="13425" xr:uid="{00000000-0005-0000-0000-0000A9150000}"/>
    <cellStyle name="Entrada 2 3 2 2 2 2 2" xfId="17716" xr:uid="{00000000-0005-0000-0000-0000AA150000}"/>
    <cellStyle name="Entrada 2 3 2 2 2 2 3" xfId="21747" xr:uid="{00000000-0005-0000-0000-0000AB150000}"/>
    <cellStyle name="Entrada 2 3 2 2 2 3" xfId="9365" xr:uid="{00000000-0005-0000-0000-0000AC150000}"/>
    <cellStyle name="Entrada 2 3 2 2 3" xfId="3716" xr:uid="{00000000-0005-0000-0000-0000AD150000}"/>
    <cellStyle name="Entrada 2 3 2 2 3 2" xfId="13426" xr:uid="{00000000-0005-0000-0000-0000AE150000}"/>
    <cellStyle name="Entrada 2 3 2 2 3 2 2" xfId="17717" xr:uid="{00000000-0005-0000-0000-0000AF150000}"/>
    <cellStyle name="Entrada 2 3 2 2 3 2 3" xfId="21748" xr:uid="{00000000-0005-0000-0000-0000B0150000}"/>
    <cellStyle name="Entrada 2 3 2 2 3 3" xfId="12949" xr:uid="{00000000-0005-0000-0000-0000B1150000}"/>
    <cellStyle name="Entrada 2 3 2 2 4" xfId="3717" xr:uid="{00000000-0005-0000-0000-0000B2150000}"/>
    <cellStyle name="Entrada 2 3 2 2 4 2" xfId="13427" xr:uid="{00000000-0005-0000-0000-0000B3150000}"/>
    <cellStyle name="Entrada 2 3 2 2 4 2 2" xfId="17718" xr:uid="{00000000-0005-0000-0000-0000B4150000}"/>
    <cellStyle name="Entrada 2 3 2 2 4 2 3" xfId="21749" xr:uid="{00000000-0005-0000-0000-0000B5150000}"/>
    <cellStyle name="Entrada 2 3 2 2 4 3" xfId="9366" xr:uid="{00000000-0005-0000-0000-0000B6150000}"/>
    <cellStyle name="Entrada 2 3 2 2 5" xfId="3718" xr:uid="{00000000-0005-0000-0000-0000B7150000}"/>
    <cellStyle name="Entrada 2 3 2 2 5 2" xfId="13428" xr:uid="{00000000-0005-0000-0000-0000B8150000}"/>
    <cellStyle name="Entrada 2 3 2 2 5 2 2" xfId="17719" xr:uid="{00000000-0005-0000-0000-0000B9150000}"/>
    <cellStyle name="Entrada 2 3 2 2 5 2 3" xfId="21750" xr:uid="{00000000-0005-0000-0000-0000BA150000}"/>
    <cellStyle name="Entrada 2 3 2 2 5 3" xfId="9367" xr:uid="{00000000-0005-0000-0000-0000BB150000}"/>
    <cellStyle name="Entrada 2 3 2 2 6" xfId="3719" xr:uid="{00000000-0005-0000-0000-0000BC150000}"/>
    <cellStyle name="Entrada 2 3 2 2 6 2" xfId="13429" xr:uid="{00000000-0005-0000-0000-0000BD150000}"/>
    <cellStyle name="Entrada 2 3 2 2 6 2 2" xfId="17720" xr:uid="{00000000-0005-0000-0000-0000BE150000}"/>
    <cellStyle name="Entrada 2 3 2 2 6 2 3" xfId="21751" xr:uid="{00000000-0005-0000-0000-0000BF150000}"/>
    <cellStyle name="Entrada 2 3 2 2 6 3" xfId="12950" xr:uid="{00000000-0005-0000-0000-0000C0150000}"/>
    <cellStyle name="Entrada 2 3 2 2 7" xfId="3720" xr:uid="{00000000-0005-0000-0000-0000C1150000}"/>
    <cellStyle name="Entrada 2 3 2 2 7 2" xfId="13430" xr:uid="{00000000-0005-0000-0000-0000C2150000}"/>
    <cellStyle name="Entrada 2 3 2 2 7 2 2" xfId="17721" xr:uid="{00000000-0005-0000-0000-0000C3150000}"/>
    <cellStyle name="Entrada 2 3 2 2 7 2 3" xfId="21752" xr:uid="{00000000-0005-0000-0000-0000C4150000}"/>
    <cellStyle name="Entrada 2 3 2 2 7 3" xfId="9368" xr:uid="{00000000-0005-0000-0000-0000C5150000}"/>
    <cellStyle name="Entrada 2 3 2 2 8" xfId="13424" xr:uid="{00000000-0005-0000-0000-0000C6150000}"/>
    <cellStyle name="Entrada 2 3 2 2 8 2" xfId="17715" xr:uid="{00000000-0005-0000-0000-0000C7150000}"/>
    <cellStyle name="Entrada 2 3 2 2 8 3" xfId="21746" xr:uid="{00000000-0005-0000-0000-0000C8150000}"/>
    <cellStyle name="Entrada 2 3 2 2 9" xfId="9364" xr:uid="{00000000-0005-0000-0000-0000C9150000}"/>
    <cellStyle name="Entrada 2 3 2 3" xfId="13423" xr:uid="{00000000-0005-0000-0000-0000CA150000}"/>
    <cellStyle name="Entrada 2 3 2 3 2" xfId="17714" xr:uid="{00000000-0005-0000-0000-0000CB150000}"/>
    <cellStyle name="Entrada 2 3 2 3 3" xfId="21745" xr:uid="{00000000-0005-0000-0000-0000CC150000}"/>
    <cellStyle name="Entrada 2 3 2 4" xfId="12948" xr:uid="{00000000-0005-0000-0000-0000CD150000}"/>
    <cellStyle name="Entrada 2 3 3" xfId="3721" xr:uid="{00000000-0005-0000-0000-0000CE150000}"/>
    <cellStyle name="Entrada 2 3 3 2" xfId="3722" xr:uid="{00000000-0005-0000-0000-0000CF150000}"/>
    <cellStyle name="Entrada 2 3 3 2 2" xfId="3723" xr:uid="{00000000-0005-0000-0000-0000D0150000}"/>
    <cellStyle name="Entrada 2 3 3 2 2 2" xfId="13433" xr:uid="{00000000-0005-0000-0000-0000D1150000}"/>
    <cellStyle name="Entrada 2 3 3 2 2 2 2" xfId="17724" xr:uid="{00000000-0005-0000-0000-0000D2150000}"/>
    <cellStyle name="Entrada 2 3 3 2 2 2 3" xfId="21755" xr:uid="{00000000-0005-0000-0000-0000D3150000}"/>
    <cellStyle name="Entrada 2 3 3 2 2 3" xfId="9370" xr:uid="{00000000-0005-0000-0000-0000D4150000}"/>
    <cellStyle name="Entrada 2 3 3 2 3" xfId="3724" xr:uid="{00000000-0005-0000-0000-0000D5150000}"/>
    <cellStyle name="Entrada 2 3 3 2 3 2" xfId="13434" xr:uid="{00000000-0005-0000-0000-0000D6150000}"/>
    <cellStyle name="Entrada 2 3 3 2 3 2 2" xfId="17725" xr:uid="{00000000-0005-0000-0000-0000D7150000}"/>
    <cellStyle name="Entrada 2 3 3 2 3 2 3" xfId="21756" xr:uid="{00000000-0005-0000-0000-0000D8150000}"/>
    <cellStyle name="Entrada 2 3 3 2 3 3" xfId="9371" xr:uid="{00000000-0005-0000-0000-0000D9150000}"/>
    <cellStyle name="Entrada 2 3 3 2 4" xfId="3725" xr:uid="{00000000-0005-0000-0000-0000DA150000}"/>
    <cellStyle name="Entrada 2 3 3 2 4 2" xfId="13435" xr:uid="{00000000-0005-0000-0000-0000DB150000}"/>
    <cellStyle name="Entrada 2 3 3 2 4 2 2" xfId="17726" xr:uid="{00000000-0005-0000-0000-0000DC150000}"/>
    <cellStyle name="Entrada 2 3 3 2 4 2 3" xfId="21757" xr:uid="{00000000-0005-0000-0000-0000DD150000}"/>
    <cellStyle name="Entrada 2 3 3 2 4 3" xfId="12952" xr:uid="{00000000-0005-0000-0000-0000DE150000}"/>
    <cellStyle name="Entrada 2 3 3 2 5" xfId="3726" xr:uid="{00000000-0005-0000-0000-0000DF150000}"/>
    <cellStyle name="Entrada 2 3 3 2 5 2" xfId="13436" xr:uid="{00000000-0005-0000-0000-0000E0150000}"/>
    <cellStyle name="Entrada 2 3 3 2 5 2 2" xfId="17727" xr:uid="{00000000-0005-0000-0000-0000E1150000}"/>
    <cellStyle name="Entrada 2 3 3 2 5 2 3" xfId="21758" xr:uid="{00000000-0005-0000-0000-0000E2150000}"/>
    <cellStyle name="Entrada 2 3 3 2 5 3" xfId="9372" xr:uid="{00000000-0005-0000-0000-0000E3150000}"/>
    <cellStyle name="Entrada 2 3 3 2 6" xfId="3727" xr:uid="{00000000-0005-0000-0000-0000E4150000}"/>
    <cellStyle name="Entrada 2 3 3 2 6 2" xfId="13437" xr:uid="{00000000-0005-0000-0000-0000E5150000}"/>
    <cellStyle name="Entrada 2 3 3 2 6 2 2" xfId="17728" xr:uid="{00000000-0005-0000-0000-0000E6150000}"/>
    <cellStyle name="Entrada 2 3 3 2 6 2 3" xfId="21759" xr:uid="{00000000-0005-0000-0000-0000E7150000}"/>
    <cellStyle name="Entrada 2 3 3 2 6 3" xfId="9373" xr:uid="{00000000-0005-0000-0000-0000E8150000}"/>
    <cellStyle name="Entrada 2 3 3 2 7" xfId="3728" xr:uid="{00000000-0005-0000-0000-0000E9150000}"/>
    <cellStyle name="Entrada 2 3 3 2 7 2" xfId="13438" xr:uid="{00000000-0005-0000-0000-0000EA150000}"/>
    <cellStyle name="Entrada 2 3 3 2 7 2 2" xfId="17729" xr:uid="{00000000-0005-0000-0000-0000EB150000}"/>
    <cellStyle name="Entrada 2 3 3 2 7 2 3" xfId="21760" xr:uid="{00000000-0005-0000-0000-0000EC150000}"/>
    <cellStyle name="Entrada 2 3 3 2 7 3" xfId="12953" xr:uid="{00000000-0005-0000-0000-0000ED150000}"/>
    <cellStyle name="Entrada 2 3 3 2 8" xfId="13432" xr:uid="{00000000-0005-0000-0000-0000EE150000}"/>
    <cellStyle name="Entrada 2 3 3 2 8 2" xfId="17723" xr:uid="{00000000-0005-0000-0000-0000EF150000}"/>
    <cellStyle name="Entrada 2 3 3 2 8 3" xfId="21754" xr:uid="{00000000-0005-0000-0000-0000F0150000}"/>
    <cellStyle name="Entrada 2 3 3 2 9" xfId="12951" xr:uid="{00000000-0005-0000-0000-0000F1150000}"/>
    <cellStyle name="Entrada 2 3 3 3" xfId="13431" xr:uid="{00000000-0005-0000-0000-0000F2150000}"/>
    <cellStyle name="Entrada 2 3 3 3 2" xfId="17722" xr:uid="{00000000-0005-0000-0000-0000F3150000}"/>
    <cellStyle name="Entrada 2 3 3 3 3" xfId="21753" xr:uid="{00000000-0005-0000-0000-0000F4150000}"/>
    <cellStyle name="Entrada 2 3 3 4" xfId="9369" xr:uid="{00000000-0005-0000-0000-0000F5150000}"/>
    <cellStyle name="Entrada 2 3 4" xfId="3729" xr:uid="{00000000-0005-0000-0000-0000F6150000}"/>
    <cellStyle name="Entrada 2 3 4 2" xfId="3730" xr:uid="{00000000-0005-0000-0000-0000F7150000}"/>
    <cellStyle name="Entrada 2 3 4 2 2" xfId="3731" xr:uid="{00000000-0005-0000-0000-0000F8150000}"/>
    <cellStyle name="Entrada 2 3 4 2 2 2" xfId="13441" xr:uid="{00000000-0005-0000-0000-0000F9150000}"/>
    <cellStyle name="Entrada 2 3 4 2 2 2 2" xfId="17732" xr:uid="{00000000-0005-0000-0000-0000FA150000}"/>
    <cellStyle name="Entrada 2 3 4 2 2 2 3" xfId="21763" xr:uid="{00000000-0005-0000-0000-0000FB150000}"/>
    <cellStyle name="Entrada 2 3 4 2 2 3" xfId="12954" xr:uid="{00000000-0005-0000-0000-0000FC150000}"/>
    <cellStyle name="Entrada 2 3 4 2 3" xfId="3732" xr:uid="{00000000-0005-0000-0000-0000FD150000}"/>
    <cellStyle name="Entrada 2 3 4 2 3 2" xfId="13442" xr:uid="{00000000-0005-0000-0000-0000FE150000}"/>
    <cellStyle name="Entrada 2 3 4 2 3 2 2" xfId="17733" xr:uid="{00000000-0005-0000-0000-0000FF150000}"/>
    <cellStyle name="Entrada 2 3 4 2 3 2 3" xfId="21764" xr:uid="{00000000-0005-0000-0000-000000160000}"/>
    <cellStyle name="Entrada 2 3 4 2 3 3" xfId="9376" xr:uid="{00000000-0005-0000-0000-000001160000}"/>
    <cellStyle name="Entrada 2 3 4 2 4" xfId="3733" xr:uid="{00000000-0005-0000-0000-000002160000}"/>
    <cellStyle name="Entrada 2 3 4 2 4 2" xfId="13443" xr:uid="{00000000-0005-0000-0000-000003160000}"/>
    <cellStyle name="Entrada 2 3 4 2 4 2 2" xfId="17734" xr:uid="{00000000-0005-0000-0000-000004160000}"/>
    <cellStyle name="Entrada 2 3 4 2 4 2 3" xfId="21765" xr:uid="{00000000-0005-0000-0000-000005160000}"/>
    <cellStyle name="Entrada 2 3 4 2 4 3" xfId="9377" xr:uid="{00000000-0005-0000-0000-000006160000}"/>
    <cellStyle name="Entrada 2 3 4 2 5" xfId="3734" xr:uid="{00000000-0005-0000-0000-000007160000}"/>
    <cellStyle name="Entrada 2 3 4 2 5 2" xfId="13444" xr:uid="{00000000-0005-0000-0000-000008160000}"/>
    <cellStyle name="Entrada 2 3 4 2 5 2 2" xfId="17735" xr:uid="{00000000-0005-0000-0000-000009160000}"/>
    <cellStyle name="Entrada 2 3 4 2 5 2 3" xfId="21766" xr:uid="{00000000-0005-0000-0000-00000A160000}"/>
    <cellStyle name="Entrada 2 3 4 2 5 3" xfId="9378" xr:uid="{00000000-0005-0000-0000-00000B160000}"/>
    <cellStyle name="Entrada 2 3 4 2 6" xfId="3735" xr:uid="{00000000-0005-0000-0000-00000C160000}"/>
    <cellStyle name="Entrada 2 3 4 2 6 2" xfId="13445" xr:uid="{00000000-0005-0000-0000-00000D160000}"/>
    <cellStyle name="Entrada 2 3 4 2 6 2 2" xfId="17736" xr:uid="{00000000-0005-0000-0000-00000E160000}"/>
    <cellStyle name="Entrada 2 3 4 2 6 2 3" xfId="21767" xr:uid="{00000000-0005-0000-0000-00000F160000}"/>
    <cellStyle name="Entrada 2 3 4 2 6 3" xfId="9379" xr:uid="{00000000-0005-0000-0000-000010160000}"/>
    <cellStyle name="Entrada 2 3 4 2 7" xfId="3736" xr:uid="{00000000-0005-0000-0000-000011160000}"/>
    <cellStyle name="Entrada 2 3 4 2 7 2" xfId="13446" xr:uid="{00000000-0005-0000-0000-000012160000}"/>
    <cellStyle name="Entrada 2 3 4 2 7 2 2" xfId="17737" xr:uid="{00000000-0005-0000-0000-000013160000}"/>
    <cellStyle name="Entrada 2 3 4 2 7 2 3" xfId="21768" xr:uid="{00000000-0005-0000-0000-000014160000}"/>
    <cellStyle name="Entrada 2 3 4 2 7 3" xfId="9380" xr:uid="{00000000-0005-0000-0000-000015160000}"/>
    <cellStyle name="Entrada 2 3 4 2 8" xfId="13440" xr:uid="{00000000-0005-0000-0000-000016160000}"/>
    <cellStyle name="Entrada 2 3 4 2 8 2" xfId="17731" xr:uid="{00000000-0005-0000-0000-000017160000}"/>
    <cellStyle name="Entrada 2 3 4 2 8 3" xfId="21762" xr:uid="{00000000-0005-0000-0000-000018160000}"/>
    <cellStyle name="Entrada 2 3 4 2 9" xfId="9375" xr:uid="{00000000-0005-0000-0000-000019160000}"/>
    <cellStyle name="Entrada 2 3 4 3" xfId="13439" xr:uid="{00000000-0005-0000-0000-00001A160000}"/>
    <cellStyle name="Entrada 2 3 4 3 2" xfId="17730" xr:uid="{00000000-0005-0000-0000-00001B160000}"/>
    <cellStyle name="Entrada 2 3 4 3 3" xfId="21761" xr:uid="{00000000-0005-0000-0000-00001C160000}"/>
    <cellStyle name="Entrada 2 3 4 4" xfId="9374" xr:uid="{00000000-0005-0000-0000-00001D160000}"/>
    <cellStyle name="Entrada 2 3 5" xfId="3737" xr:uid="{00000000-0005-0000-0000-00001E160000}"/>
    <cellStyle name="Entrada 2 3 5 2" xfId="3738" xr:uid="{00000000-0005-0000-0000-00001F160000}"/>
    <cellStyle name="Entrada 2 3 5 2 2" xfId="13448" xr:uid="{00000000-0005-0000-0000-000020160000}"/>
    <cellStyle name="Entrada 2 3 5 2 2 2" xfId="17739" xr:uid="{00000000-0005-0000-0000-000021160000}"/>
    <cellStyle name="Entrada 2 3 5 2 2 3" xfId="21770" xr:uid="{00000000-0005-0000-0000-000022160000}"/>
    <cellStyle name="Entrada 2 3 5 2 3" xfId="9382" xr:uid="{00000000-0005-0000-0000-000023160000}"/>
    <cellStyle name="Entrada 2 3 5 3" xfId="3739" xr:uid="{00000000-0005-0000-0000-000024160000}"/>
    <cellStyle name="Entrada 2 3 5 3 2" xfId="13449" xr:uid="{00000000-0005-0000-0000-000025160000}"/>
    <cellStyle name="Entrada 2 3 5 3 2 2" xfId="17740" xr:uid="{00000000-0005-0000-0000-000026160000}"/>
    <cellStyle name="Entrada 2 3 5 3 2 3" xfId="21771" xr:uid="{00000000-0005-0000-0000-000027160000}"/>
    <cellStyle name="Entrada 2 3 5 3 3" xfId="9383" xr:uid="{00000000-0005-0000-0000-000028160000}"/>
    <cellStyle name="Entrada 2 3 5 4" xfId="3740" xr:uid="{00000000-0005-0000-0000-000029160000}"/>
    <cellStyle name="Entrada 2 3 5 4 2" xfId="13450" xr:uid="{00000000-0005-0000-0000-00002A160000}"/>
    <cellStyle name="Entrada 2 3 5 4 2 2" xfId="17741" xr:uid="{00000000-0005-0000-0000-00002B160000}"/>
    <cellStyle name="Entrada 2 3 5 4 2 3" xfId="21772" xr:uid="{00000000-0005-0000-0000-00002C160000}"/>
    <cellStyle name="Entrada 2 3 5 4 3" xfId="9384" xr:uid="{00000000-0005-0000-0000-00002D160000}"/>
    <cellStyle name="Entrada 2 3 5 5" xfId="3741" xr:uid="{00000000-0005-0000-0000-00002E160000}"/>
    <cellStyle name="Entrada 2 3 5 5 2" xfId="13451" xr:uid="{00000000-0005-0000-0000-00002F160000}"/>
    <cellStyle name="Entrada 2 3 5 5 2 2" xfId="17742" xr:uid="{00000000-0005-0000-0000-000030160000}"/>
    <cellStyle name="Entrada 2 3 5 5 2 3" xfId="21773" xr:uid="{00000000-0005-0000-0000-000031160000}"/>
    <cellStyle name="Entrada 2 3 5 5 3" xfId="9385" xr:uid="{00000000-0005-0000-0000-000032160000}"/>
    <cellStyle name="Entrada 2 3 5 6" xfId="3742" xr:uid="{00000000-0005-0000-0000-000033160000}"/>
    <cellStyle name="Entrada 2 3 5 6 2" xfId="13452" xr:uid="{00000000-0005-0000-0000-000034160000}"/>
    <cellStyle name="Entrada 2 3 5 6 2 2" xfId="17743" xr:uid="{00000000-0005-0000-0000-000035160000}"/>
    <cellStyle name="Entrada 2 3 5 6 2 3" xfId="21774" xr:uid="{00000000-0005-0000-0000-000036160000}"/>
    <cellStyle name="Entrada 2 3 5 6 3" xfId="9386" xr:uid="{00000000-0005-0000-0000-000037160000}"/>
    <cellStyle name="Entrada 2 3 5 7" xfId="3743" xr:uid="{00000000-0005-0000-0000-000038160000}"/>
    <cellStyle name="Entrada 2 3 5 7 2" xfId="13453" xr:uid="{00000000-0005-0000-0000-000039160000}"/>
    <cellStyle name="Entrada 2 3 5 7 2 2" xfId="17744" xr:uid="{00000000-0005-0000-0000-00003A160000}"/>
    <cellStyle name="Entrada 2 3 5 7 2 3" xfId="21775" xr:uid="{00000000-0005-0000-0000-00003B160000}"/>
    <cellStyle name="Entrada 2 3 5 7 3" xfId="9387" xr:uid="{00000000-0005-0000-0000-00003C160000}"/>
    <cellStyle name="Entrada 2 3 5 8" xfId="13447" xr:uid="{00000000-0005-0000-0000-00003D160000}"/>
    <cellStyle name="Entrada 2 3 5 8 2" xfId="17738" xr:uid="{00000000-0005-0000-0000-00003E160000}"/>
    <cellStyle name="Entrada 2 3 5 8 3" xfId="21769" xr:uid="{00000000-0005-0000-0000-00003F160000}"/>
    <cellStyle name="Entrada 2 3 5 9" xfId="9381" xr:uid="{00000000-0005-0000-0000-000040160000}"/>
    <cellStyle name="Entrada 2 3 6" xfId="13422" xr:uid="{00000000-0005-0000-0000-000041160000}"/>
    <cellStyle name="Entrada 2 3 6 2" xfId="17713" xr:uid="{00000000-0005-0000-0000-000042160000}"/>
    <cellStyle name="Entrada 2 3 6 3" xfId="21744" xr:uid="{00000000-0005-0000-0000-000043160000}"/>
    <cellStyle name="Entrada 2 3 7" xfId="9363" xr:uid="{00000000-0005-0000-0000-000044160000}"/>
    <cellStyle name="Entrada 2 4" xfId="3744" xr:uid="{00000000-0005-0000-0000-000045160000}"/>
    <cellStyle name="Entrada 2 4 2" xfId="3745" xr:uid="{00000000-0005-0000-0000-000046160000}"/>
    <cellStyle name="Entrada 2 4 2 2" xfId="3746" xr:uid="{00000000-0005-0000-0000-000047160000}"/>
    <cellStyle name="Entrada 2 4 2 2 2" xfId="3747" xr:uid="{00000000-0005-0000-0000-000048160000}"/>
    <cellStyle name="Entrada 2 4 2 2 2 2" xfId="13457" xr:uid="{00000000-0005-0000-0000-000049160000}"/>
    <cellStyle name="Entrada 2 4 2 2 2 2 2" xfId="17748" xr:uid="{00000000-0005-0000-0000-00004A160000}"/>
    <cellStyle name="Entrada 2 4 2 2 2 2 3" xfId="21779" xr:uid="{00000000-0005-0000-0000-00004B160000}"/>
    <cellStyle name="Entrada 2 4 2 2 2 3" xfId="9391" xr:uid="{00000000-0005-0000-0000-00004C160000}"/>
    <cellStyle name="Entrada 2 4 2 2 3" xfId="3748" xr:uid="{00000000-0005-0000-0000-00004D160000}"/>
    <cellStyle name="Entrada 2 4 2 2 3 2" xfId="13458" xr:uid="{00000000-0005-0000-0000-00004E160000}"/>
    <cellStyle name="Entrada 2 4 2 2 3 2 2" xfId="17749" xr:uid="{00000000-0005-0000-0000-00004F160000}"/>
    <cellStyle name="Entrada 2 4 2 2 3 2 3" xfId="21780" xr:uid="{00000000-0005-0000-0000-000050160000}"/>
    <cellStyle name="Entrada 2 4 2 2 3 3" xfId="9392" xr:uid="{00000000-0005-0000-0000-000051160000}"/>
    <cellStyle name="Entrada 2 4 2 2 4" xfId="3749" xr:uid="{00000000-0005-0000-0000-000052160000}"/>
    <cellStyle name="Entrada 2 4 2 2 4 2" xfId="13459" xr:uid="{00000000-0005-0000-0000-000053160000}"/>
    <cellStyle name="Entrada 2 4 2 2 4 2 2" xfId="17750" xr:uid="{00000000-0005-0000-0000-000054160000}"/>
    <cellStyle name="Entrada 2 4 2 2 4 2 3" xfId="21781" xr:uid="{00000000-0005-0000-0000-000055160000}"/>
    <cellStyle name="Entrada 2 4 2 2 4 3" xfId="9393" xr:uid="{00000000-0005-0000-0000-000056160000}"/>
    <cellStyle name="Entrada 2 4 2 2 5" xfId="3750" xr:uid="{00000000-0005-0000-0000-000057160000}"/>
    <cellStyle name="Entrada 2 4 2 2 5 2" xfId="13460" xr:uid="{00000000-0005-0000-0000-000058160000}"/>
    <cellStyle name="Entrada 2 4 2 2 5 2 2" xfId="17751" xr:uid="{00000000-0005-0000-0000-000059160000}"/>
    <cellStyle name="Entrada 2 4 2 2 5 2 3" xfId="21782" xr:uid="{00000000-0005-0000-0000-00005A160000}"/>
    <cellStyle name="Entrada 2 4 2 2 5 3" xfId="9394" xr:uid="{00000000-0005-0000-0000-00005B160000}"/>
    <cellStyle name="Entrada 2 4 2 2 6" xfId="3751" xr:uid="{00000000-0005-0000-0000-00005C160000}"/>
    <cellStyle name="Entrada 2 4 2 2 6 2" xfId="13461" xr:uid="{00000000-0005-0000-0000-00005D160000}"/>
    <cellStyle name="Entrada 2 4 2 2 6 2 2" xfId="17752" xr:uid="{00000000-0005-0000-0000-00005E160000}"/>
    <cellStyle name="Entrada 2 4 2 2 6 2 3" xfId="21783" xr:uid="{00000000-0005-0000-0000-00005F160000}"/>
    <cellStyle name="Entrada 2 4 2 2 6 3" xfId="9395" xr:uid="{00000000-0005-0000-0000-000060160000}"/>
    <cellStyle name="Entrada 2 4 2 2 7" xfId="3752" xr:uid="{00000000-0005-0000-0000-000061160000}"/>
    <cellStyle name="Entrada 2 4 2 2 7 2" xfId="13462" xr:uid="{00000000-0005-0000-0000-000062160000}"/>
    <cellStyle name="Entrada 2 4 2 2 7 2 2" xfId="17753" xr:uid="{00000000-0005-0000-0000-000063160000}"/>
    <cellStyle name="Entrada 2 4 2 2 7 2 3" xfId="21784" xr:uid="{00000000-0005-0000-0000-000064160000}"/>
    <cellStyle name="Entrada 2 4 2 2 7 3" xfId="9396" xr:uid="{00000000-0005-0000-0000-000065160000}"/>
    <cellStyle name="Entrada 2 4 2 2 8" xfId="13456" xr:uid="{00000000-0005-0000-0000-000066160000}"/>
    <cellStyle name="Entrada 2 4 2 2 8 2" xfId="17747" xr:uid="{00000000-0005-0000-0000-000067160000}"/>
    <cellStyle name="Entrada 2 4 2 2 8 3" xfId="21778" xr:uid="{00000000-0005-0000-0000-000068160000}"/>
    <cellStyle name="Entrada 2 4 2 2 9" xfId="9390" xr:uid="{00000000-0005-0000-0000-000069160000}"/>
    <cellStyle name="Entrada 2 4 2 3" xfId="13455" xr:uid="{00000000-0005-0000-0000-00006A160000}"/>
    <cellStyle name="Entrada 2 4 2 3 2" xfId="17746" xr:uid="{00000000-0005-0000-0000-00006B160000}"/>
    <cellStyle name="Entrada 2 4 2 3 3" xfId="21777" xr:uid="{00000000-0005-0000-0000-00006C160000}"/>
    <cellStyle name="Entrada 2 4 2 4" xfId="9389" xr:uid="{00000000-0005-0000-0000-00006D160000}"/>
    <cellStyle name="Entrada 2 4 3" xfId="3753" xr:uid="{00000000-0005-0000-0000-00006E160000}"/>
    <cellStyle name="Entrada 2 4 3 2" xfId="3754" xr:uid="{00000000-0005-0000-0000-00006F160000}"/>
    <cellStyle name="Entrada 2 4 3 2 2" xfId="3755" xr:uid="{00000000-0005-0000-0000-000070160000}"/>
    <cellStyle name="Entrada 2 4 3 2 2 2" xfId="13465" xr:uid="{00000000-0005-0000-0000-000071160000}"/>
    <cellStyle name="Entrada 2 4 3 2 2 2 2" xfId="17756" xr:uid="{00000000-0005-0000-0000-000072160000}"/>
    <cellStyle name="Entrada 2 4 3 2 2 2 3" xfId="21787" xr:uid="{00000000-0005-0000-0000-000073160000}"/>
    <cellStyle name="Entrada 2 4 3 2 2 3" xfId="9399" xr:uid="{00000000-0005-0000-0000-000074160000}"/>
    <cellStyle name="Entrada 2 4 3 2 3" xfId="3756" xr:uid="{00000000-0005-0000-0000-000075160000}"/>
    <cellStyle name="Entrada 2 4 3 2 3 2" xfId="13466" xr:uid="{00000000-0005-0000-0000-000076160000}"/>
    <cellStyle name="Entrada 2 4 3 2 3 2 2" xfId="17757" xr:uid="{00000000-0005-0000-0000-000077160000}"/>
    <cellStyle name="Entrada 2 4 3 2 3 2 3" xfId="21788" xr:uid="{00000000-0005-0000-0000-000078160000}"/>
    <cellStyle name="Entrada 2 4 3 2 3 3" xfId="9400" xr:uid="{00000000-0005-0000-0000-000079160000}"/>
    <cellStyle name="Entrada 2 4 3 2 4" xfId="3757" xr:uid="{00000000-0005-0000-0000-00007A160000}"/>
    <cellStyle name="Entrada 2 4 3 2 4 2" xfId="13467" xr:uid="{00000000-0005-0000-0000-00007B160000}"/>
    <cellStyle name="Entrada 2 4 3 2 4 2 2" xfId="17758" xr:uid="{00000000-0005-0000-0000-00007C160000}"/>
    <cellStyle name="Entrada 2 4 3 2 4 2 3" xfId="21789" xr:uid="{00000000-0005-0000-0000-00007D160000}"/>
    <cellStyle name="Entrada 2 4 3 2 4 3" xfId="9401" xr:uid="{00000000-0005-0000-0000-00007E160000}"/>
    <cellStyle name="Entrada 2 4 3 2 5" xfId="3758" xr:uid="{00000000-0005-0000-0000-00007F160000}"/>
    <cellStyle name="Entrada 2 4 3 2 5 2" xfId="13468" xr:uid="{00000000-0005-0000-0000-000080160000}"/>
    <cellStyle name="Entrada 2 4 3 2 5 2 2" xfId="17759" xr:uid="{00000000-0005-0000-0000-000081160000}"/>
    <cellStyle name="Entrada 2 4 3 2 5 2 3" xfId="21790" xr:uid="{00000000-0005-0000-0000-000082160000}"/>
    <cellStyle name="Entrada 2 4 3 2 5 3" xfId="9402" xr:uid="{00000000-0005-0000-0000-000083160000}"/>
    <cellStyle name="Entrada 2 4 3 2 6" xfId="3759" xr:uid="{00000000-0005-0000-0000-000084160000}"/>
    <cellStyle name="Entrada 2 4 3 2 6 2" xfId="13469" xr:uid="{00000000-0005-0000-0000-000085160000}"/>
    <cellStyle name="Entrada 2 4 3 2 6 2 2" xfId="17760" xr:uid="{00000000-0005-0000-0000-000086160000}"/>
    <cellStyle name="Entrada 2 4 3 2 6 2 3" xfId="21791" xr:uid="{00000000-0005-0000-0000-000087160000}"/>
    <cellStyle name="Entrada 2 4 3 2 6 3" xfId="9403" xr:uid="{00000000-0005-0000-0000-000088160000}"/>
    <cellStyle name="Entrada 2 4 3 2 7" xfId="3760" xr:uid="{00000000-0005-0000-0000-000089160000}"/>
    <cellStyle name="Entrada 2 4 3 2 7 2" xfId="13470" xr:uid="{00000000-0005-0000-0000-00008A160000}"/>
    <cellStyle name="Entrada 2 4 3 2 7 2 2" xfId="17761" xr:uid="{00000000-0005-0000-0000-00008B160000}"/>
    <cellStyle name="Entrada 2 4 3 2 7 2 3" xfId="21792" xr:uid="{00000000-0005-0000-0000-00008C160000}"/>
    <cellStyle name="Entrada 2 4 3 2 7 3" xfId="9404" xr:uid="{00000000-0005-0000-0000-00008D160000}"/>
    <cellStyle name="Entrada 2 4 3 2 8" xfId="13464" xr:uid="{00000000-0005-0000-0000-00008E160000}"/>
    <cellStyle name="Entrada 2 4 3 2 8 2" xfId="17755" xr:uid="{00000000-0005-0000-0000-00008F160000}"/>
    <cellStyle name="Entrada 2 4 3 2 8 3" xfId="21786" xr:uid="{00000000-0005-0000-0000-000090160000}"/>
    <cellStyle name="Entrada 2 4 3 2 9" xfId="9398" xr:uid="{00000000-0005-0000-0000-000091160000}"/>
    <cellStyle name="Entrada 2 4 3 3" xfId="13463" xr:uid="{00000000-0005-0000-0000-000092160000}"/>
    <cellStyle name="Entrada 2 4 3 3 2" xfId="17754" xr:uid="{00000000-0005-0000-0000-000093160000}"/>
    <cellStyle name="Entrada 2 4 3 3 3" xfId="21785" xr:uid="{00000000-0005-0000-0000-000094160000}"/>
    <cellStyle name="Entrada 2 4 3 4" xfId="9397" xr:uid="{00000000-0005-0000-0000-000095160000}"/>
    <cellStyle name="Entrada 2 4 4" xfId="3761" xr:uid="{00000000-0005-0000-0000-000096160000}"/>
    <cellStyle name="Entrada 2 4 4 2" xfId="3762" xr:uid="{00000000-0005-0000-0000-000097160000}"/>
    <cellStyle name="Entrada 2 4 4 2 2" xfId="3763" xr:uid="{00000000-0005-0000-0000-000098160000}"/>
    <cellStyle name="Entrada 2 4 4 2 2 2" xfId="13473" xr:uid="{00000000-0005-0000-0000-000099160000}"/>
    <cellStyle name="Entrada 2 4 4 2 2 2 2" xfId="17764" xr:uid="{00000000-0005-0000-0000-00009A160000}"/>
    <cellStyle name="Entrada 2 4 4 2 2 2 3" xfId="21795" xr:uid="{00000000-0005-0000-0000-00009B160000}"/>
    <cellStyle name="Entrada 2 4 4 2 2 3" xfId="9407" xr:uid="{00000000-0005-0000-0000-00009C160000}"/>
    <cellStyle name="Entrada 2 4 4 2 3" xfId="3764" xr:uid="{00000000-0005-0000-0000-00009D160000}"/>
    <cellStyle name="Entrada 2 4 4 2 3 2" xfId="13474" xr:uid="{00000000-0005-0000-0000-00009E160000}"/>
    <cellStyle name="Entrada 2 4 4 2 3 2 2" xfId="17765" xr:uid="{00000000-0005-0000-0000-00009F160000}"/>
    <cellStyle name="Entrada 2 4 4 2 3 2 3" xfId="21796" xr:uid="{00000000-0005-0000-0000-0000A0160000}"/>
    <cellStyle name="Entrada 2 4 4 2 3 3" xfId="9408" xr:uid="{00000000-0005-0000-0000-0000A1160000}"/>
    <cellStyle name="Entrada 2 4 4 2 4" xfId="3765" xr:uid="{00000000-0005-0000-0000-0000A2160000}"/>
    <cellStyle name="Entrada 2 4 4 2 4 2" xfId="13475" xr:uid="{00000000-0005-0000-0000-0000A3160000}"/>
    <cellStyle name="Entrada 2 4 4 2 4 2 2" xfId="17766" xr:uid="{00000000-0005-0000-0000-0000A4160000}"/>
    <cellStyle name="Entrada 2 4 4 2 4 2 3" xfId="21797" xr:uid="{00000000-0005-0000-0000-0000A5160000}"/>
    <cellStyle name="Entrada 2 4 4 2 4 3" xfId="9409" xr:uid="{00000000-0005-0000-0000-0000A6160000}"/>
    <cellStyle name="Entrada 2 4 4 2 5" xfId="3766" xr:uid="{00000000-0005-0000-0000-0000A7160000}"/>
    <cellStyle name="Entrada 2 4 4 2 5 2" xfId="13476" xr:uid="{00000000-0005-0000-0000-0000A8160000}"/>
    <cellStyle name="Entrada 2 4 4 2 5 2 2" xfId="17767" xr:uid="{00000000-0005-0000-0000-0000A9160000}"/>
    <cellStyle name="Entrada 2 4 4 2 5 2 3" xfId="21798" xr:uid="{00000000-0005-0000-0000-0000AA160000}"/>
    <cellStyle name="Entrada 2 4 4 2 5 3" xfId="9410" xr:uid="{00000000-0005-0000-0000-0000AB160000}"/>
    <cellStyle name="Entrada 2 4 4 2 6" xfId="3767" xr:uid="{00000000-0005-0000-0000-0000AC160000}"/>
    <cellStyle name="Entrada 2 4 4 2 6 2" xfId="13477" xr:uid="{00000000-0005-0000-0000-0000AD160000}"/>
    <cellStyle name="Entrada 2 4 4 2 6 2 2" xfId="17768" xr:uid="{00000000-0005-0000-0000-0000AE160000}"/>
    <cellStyle name="Entrada 2 4 4 2 6 2 3" xfId="21799" xr:uid="{00000000-0005-0000-0000-0000AF160000}"/>
    <cellStyle name="Entrada 2 4 4 2 6 3" xfId="9411" xr:uid="{00000000-0005-0000-0000-0000B0160000}"/>
    <cellStyle name="Entrada 2 4 4 2 7" xfId="3768" xr:uid="{00000000-0005-0000-0000-0000B1160000}"/>
    <cellStyle name="Entrada 2 4 4 2 7 2" xfId="13478" xr:uid="{00000000-0005-0000-0000-0000B2160000}"/>
    <cellStyle name="Entrada 2 4 4 2 7 2 2" xfId="17769" xr:uid="{00000000-0005-0000-0000-0000B3160000}"/>
    <cellStyle name="Entrada 2 4 4 2 7 2 3" xfId="21800" xr:uid="{00000000-0005-0000-0000-0000B4160000}"/>
    <cellStyle name="Entrada 2 4 4 2 7 3" xfId="9412" xr:uid="{00000000-0005-0000-0000-0000B5160000}"/>
    <cellStyle name="Entrada 2 4 4 2 8" xfId="13472" xr:uid="{00000000-0005-0000-0000-0000B6160000}"/>
    <cellStyle name="Entrada 2 4 4 2 8 2" xfId="17763" xr:uid="{00000000-0005-0000-0000-0000B7160000}"/>
    <cellStyle name="Entrada 2 4 4 2 8 3" xfId="21794" xr:uid="{00000000-0005-0000-0000-0000B8160000}"/>
    <cellStyle name="Entrada 2 4 4 2 9" xfId="9406" xr:uid="{00000000-0005-0000-0000-0000B9160000}"/>
    <cellStyle name="Entrada 2 4 4 3" xfId="13471" xr:uid="{00000000-0005-0000-0000-0000BA160000}"/>
    <cellStyle name="Entrada 2 4 4 3 2" xfId="17762" xr:uid="{00000000-0005-0000-0000-0000BB160000}"/>
    <cellStyle name="Entrada 2 4 4 3 3" xfId="21793" xr:uid="{00000000-0005-0000-0000-0000BC160000}"/>
    <cellStyle name="Entrada 2 4 4 4" xfId="9405" xr:uid="{00000000-0005-0000-0000-0000BD160000}"/>
    <cellStyle name="Entrada 2 4 5" xfId="3769" xr:uid="{00000000-0005-0000-0000-0000BE160000}"/>
    <cellStyle name="Entrada 2 4 5 2" xfId="3770" xr:uid="{00000000-0005-0000-0000-0000BF160000}"/>
    <cellStyle name="Entrada 2 4 5 2 2" xfId="13480" xr:uid="{00000000-0005-0000-0000-0000C0160000}"/>
    <cellStyle name="Entrada 2 4 5 2 2 2" xfId="17771" xr:uid="{00000000-0005-0000-0000-0000C1160000}"/>
    <cellStyle name="Entrada 2 4 5 2 2 3" xfId="21802" xr:uid="{00000000-0005-0000-0000-0000C2160000}"/>
    <cellStyle name="Entrada 2 4 5 2 3" xfId="9414" xr:uid="{00000000-0005-0000-0000-0000C3160000}"/>
    <cellStyle name="Entrada 2 4 5 3" xfId="3771" xr:uid="{00000000-0005-0000-0000-0000C4160000}"/>
    <cellStyle name="Entrada 2 4 5 3 2" xfId="13481" xr:uid="{00000000-0005-0000-0000-0000C5160000}"/>
    <cellStyle name="Entrada 2 4 5 3 2 2" xfId="17772" xr:uid="{00000000-0005-0000-0000-0000C6160000}"/>
    <cellStyle name="Entrada 2 4 5 3 2 3" xfId="21803" xr:uid="{00000000-0005-0000-0000-0000C7160000}"/>
    <cellStyle name="Entrada 2 4 5 3 3" xfId="9415" xr:uid="{00000000-0005-0000-0000-0000C8160000}"/>
    <cellStyle name="Entrada 2 4 5 4" xfId="3772" xr:uid="{00000000-0005-0000-0000-0000C9160000}"/>
    <cellStyle name="Entrada 2 4 5 4 2" xfId="13482" xr:uid="{00000000-0005-0000-0000-0000CA160000}"/>
    <cellStyle name="Entrada 2 4 5 4 2 2" xfId="17773" xr:uid="{00000000-0005-0000-0000-0000CB160000}"/>
    <cellStyle name="Entrada 2 4 5 4 2 3" xfId="21804" xr:uid="{00000000-0005-0000-0000-0000CC160000}"/>
    <cellStyle name="Entrada 2 4 5 4 3" xfId="9416" xr:uid="{00000000-0005-0000-0000-0000CD160000}"/>
    <cellStyle name="Entrada 2 4 5 5" xfId="3773" xr:uid="{00000000-0005-0000-0000-0000CE160000}"/>
    <cellStyle name="Entrada 2 4 5 5 2" xfId="13483" xr:uid="{00000000-0005-0000-0000-0000CF160000}"/>
    <cellStyle name="Entrada 2 4 5 5 2 2" xfId="17774" xr:uid="{00000000-0005-0000-0000-0000D0160000}"/>
    <cellStyle name="Entrada 2 4 5 5 2 3" xfId="21805" xr:uid="{00000000-0005-0000-0000-0000D1160000}"/>
    <cellStyle name="Entrada 2 4 5 5 3" xfId="9417" xr:uid="{00000000-0005-0000-0000-0000D2160000}"/>
    <cellStyle name="Entrada 2 4 5 6" xfId="3774" xr:uid="{00000000-0005-0000-0000-0000D3160000}"/>
    <cellStyle name="Entrada 2 4 5 6 2" xfId="13484" xr:uid="{00000000-0005-0000-0000-0000D4160000}"/>
    <cellStyle name="Entrada 2 4 5 6 2 2" xfId="17775" xr:uid="{00000000-0005-0000-0000-0000D5160000}"/>
    <cellStyle name="Entrada 2 4 5 6 2 3" xfId="21806" xr:uid="{00000000-0005-0000-0000-0000D6160000}"/>
    <cellStyle name="Entrada 2 4 5 6 3" xfId="9418" xr:uid="{00000000-0005-0000-0000-0000D7160000}"/>
    <cellStyle name="Entrada 2 4 5 7" xfId="3775" xr:uid="{00000000-0005-0000-0000-0000D8160000}"/>
    <cellStyle name="Entrada 2 4 5 7 2" xfId="13485" xr:uid="{00000000-0005-0000-0000-0000D9160000}"/>
    <cellStyle name="Entrada 2 4 5 7 2 2" xfId="17776" xr:uid="{00000000-0005-0000-0000-0000DA160000}"/>
    <cellStyle name="Entrada 2 4 5 7 2 3" xfId="21807" xr:uid="{00000000-0005-0000-0000-0000DB160000}"/>
    <cellStyle name="Entrada 2 4 5 7 3" xfId="9419" xr:uid="{00000000-0005-0000-0000-0000DC160000}"/>
    <cellStyle name="Entrada 2 4 5 8" xfId="13479" xr:uid="{00000000-0005-0000-0000-0000DD160000}"/>
    <cellStyle name="Entrada 2 4 5 8 2" xfId="17770" xr:uid="{00000000-0005-0000-0000-0000DE160000}"/>
    <cellStyle name="Entrada 2 4 5 8 3" xfId="21801" xr:uid="{00000000-0005-0000-0000-0000DF160000}"/>
    <cellStyle name="Entrada 2 4 5 9" xfId="9413" xr:uid="{00000000-0005-0000-0000-0000E0160000}"/>
    <cellStyle name="Entrada 2 4 6" xfId="13454" xr:uid="{00000000-0005-0000-0000-0000E1160000}"/>
    <cellStyle name="Entrada 2 4 6 2" xfId="17745" xr:uid="{00000000-0005-0000-0000-0000E2160000}"/>
    <cellStyle name="Entrada 2 4 6 3" xfId="21776" xr:uid="{00000000-0005-0000-0000-0000E3160000}"/>
    <cellStyle name="Entrada 2 4 7" xfId="9388" xr:uid="{00000000-0005-0000-0000-0000E4160000}"/>
    <cellStyle name="Entrada 2 5" xfId="3776" xr:uid="{00000000-0005-0000-0000-0000E5160000}"/>
    <cellStyle name="Entrada 2 5 2" xfId="3777" xr:uid="{00000000-0005-0000-0000-0000E6160000}"/>
    <cellStyle name="Entrada 2 5 2 2" xfId="3778" xr:uid="{00000000-0005-0000-0000-0000E7160000}"/>
    <cellStyle name="Entrada 2 5 2 2 2" xfId="3779" xr:uid="{00000000-0005-0000-0000-0000E8160000}"/>
    <cellStyle name="Entrada 2 5 2 2 2 2" xfId="13489" xr:uid="{00000000-0005-0000-0000-0000E9160000}"/>
    <cellStyle name="Entrada 2 5 2 2 2 2 2" xfId="17780" xr:uid="{00000000-0005-0000-0000-0000EA160000}"/>
    <cellStyle name="Entrada 2 5 2 2 2 2 3" xfId="21811" xr:uid="{00000000-0005-0000-0000-0000EB160000}"/>
    <cellStyle name="Entrada 2 5 2 2 2 3" xfId="9423" xr:uid="{00000000-0005-0000-0000-0000EC160000}"/>
    <cellStyle name="Entrada 2 5 2 2 3" xfId="3780" xr:uid="{00000000-0005-0000-0000-0000ED160000}"/>
    <cellStyle name="Entrada 2 5 2 2 3 2" xfId="13490" xr:uid="{00000000-0005-0000-0000-0000EE160000}"/>
    <cellStyle name="Entrada 2 5 2 2 3 2 2" xfId="17781" xr:uid="{00000000-0005-0000-0000-0000EF160000}"/>
    <cellStyle name="Entrada 2 5 2 2 3 2 3" xfId="21812" xr:uid="{00000000-0005-0000-0000-0000F0160000}"/>
    <cellStyle name="Entrada 2 5 2 2 3 3" xfId="9424" xr:uid="{00000000-0005-0000-0000-0000F1160000}"/>
    <cellStyle name="Entrada 2 5 2 2 4" xfId="3781" xr:uid="{00000000-0005-0000-0000-0000F2160000}"/>
    <cellStyle name="Entrada 2 5 2 2 4 2" xfId="13491" xr:uid="{00000000-0005-0000-0000-0000F3160000}"/>
    <cellStyle name="Entrada 2 5 2 2 4 2 2" xfId="17782" xr:uid="{00000000-0005-0000-0000-0000F4160000}"/>
    <cellStyle name="Entrada 2 5 2 2 4 2 3" xfId="21813" xr:uid="{00000000-0005-0000-0000-0000F5160000}"/>
    <cellStyle name="Entrada 2 5 2 2 4 3" xfId="9425" xr:uid="{00000000-0005-0000-0000-0000F6160000}"/>
    <cellStyle name="Entrada 2 5 2 2 5" xfId="3782" xr:uid="{00000000-0005-0000-0000-0000F7160000}"/>
    <cellStyle name="Entrada 2 5 2 2 5 2" xfId="13492" xr:uid="{00000000-0005-0000-0000-0000F8160000}"/>
    <cellStyle name="Entrada 2 5 2 2 5 2 2" xfId="17783" xr:uid="{00000000-0005-0000-0000-0000F9160000}"/>
    <cellStyle name="Entrada 2 5 2 2 5 2 3" xfId="21814" xr:uid="{00000000-0005-0000-0000-0000FA160000}"/>
    <cellStyle name="Entrada 2 5 2 2 5 3" xfId="9426" xr:uid="{00000000-0005-0000-0000-0000FB160000}"/>
    <cellStyle name="Entrada 2 5 2 2 6" xfId="3783" xr:uid="{00000000-0005-0000-0000-0000FC160000}"/>
    <cellStyle name="Entrada 2 5 2 2 6 2" xfId="13493" xr:uid="{00000000-0005-0000-0000-0000FD160000}"/>
    <cellStyle name="Entrada 2 5 2 2 6 2 2" xfId="17784" xr:uid="{00000000-0005-0000-0000-0000FE160000}"/>
    <cellStyle name="Entrada 2 5 2 2 6 2 3" xfId="21815" xr:uid="{00000000-0005-0000-0000-0000FF160000}"/>
    <cellStyle name="Entrada 2 5 2 2 6 3" xfId="9427" xr:uid="{00000000-0005-0000-0000-000000170000}"/>
    <cellStyle name="Entrada 2 5 2 2 7" xfId="3784" xr:uid="{00000000-0005-0000-0000-000001170000}"/>
    <cellStyle name="Entrada 2 5 2 2 7 2" xfId="13494" xr:uid="{00000000-0005-0000-0000-000002170000}"/>
    <cellStyle name="Entrada 2 5 2 2 7 2 2" xfId="17785" xr:uid="{00000000-0005-0000-0000-000003170000}"/>
    <cellStyle name="Entrada 2 5 2 2 7 2 3" xfId="21816" xr:uid="{00000000-0005-0000-0000-000004170000}"/>
    <cellStyle name="Entrada 2 5 2 2 7 3" xfId="9428" xr:uid="{00000000-0005-0000-0000-000005170000}"/>
    <cellStyle name="Entrada 2 5 2 2 8" xfId="13488" xr:uid="{00000000-0005-0000-0000-000006170000}"/>
    <cellStyle name="Entrada 2 5 2 2 8 2" xfId="17779" xr:uid="{00000000-0005-0000-0000-000007170000}"/>
    <cellStyle name="Entrada 2 5 2 2 8 3" xfId="21810" xr:uid="{00000000-0005-0000-0000-000008170000}"/>
    <cellStyle name="Entrada 2 5 2 2 9" xfId="9422" xr:uid="{00000000-0005-0000-0000-000009170000}"/>
    <cellStyle name="Entrada 2 5 2 3" xfId="13487" xr:uid="{00000000-0005-0000-0000-00000A170000}"/>
    <cellStyle name="Entrada 2 5 2 3 2" xfId="17778" xr:uid="{00000000-0005-0000-0000-00000B170000}"/>
    <cellStyle name="Entrada 2 5 2 3 3" xfId="21809" xr:uid="{00000000-0005-0000-0000-00000C170000}"/>
    <cellStyle name="Entrada 2 5 2 4" xfId="9421" xr:uid="{00000000-0005-0000-0000-00000D170000}"/>
    <cellStyle name="Entrada 2 5 3" xfId="3785" xr:uid="{00000000-0005-0000-0000-00000E170000}"/>
    <cellStyle name="Entrada 2 5 3 2" xfId="3786" xr:uid="{00000000-0005-0000-0000-00000F170000}"/>
    <cellStyle name="Entrada 2 5 3 2 2" xfId="3787" xr:uid="{00000000-0005-0000-0000-000010170000}"/>
    <cellStyle name="Entrada 2 5 3 2 2 2" xfId="13497" xr:uid="{00000000-0005-0000-0000-000011170000}"/>
    <cellStyle name="Entrada 2 5 3 2 2 2 2" xfId="17788" xr:uid="{00000000-0005-0000-0000-000012170000}"/>
    <cellStyle name="Entrada 2 5 3 2 2 2 3" xfId="21819" xr:uid="{00000000-0005-0000-0000-000013170000}"/>
    <cellStyle name="Entrada 2 5 3 2 2 3" xfId="9431" xr:uid="{00000000-0005-0000-0000-000014170000}"/>
    <cellStyle name="Entrada 2 5 3 2 3" xfId="3788" xr:uid="{00000000-0005-0000-0000-000015170000}"/>
    <cellStyle name="Entrada 2 5 3 2 3 2" xfId="13498" xr:uid="{00000000-0005-0000-0000-000016170000}"/>
    <cellStyle name="Entrada 2 5 3 2 3 2 2" xfId="17789" xr:uid="{00000000-0005-0000-0000-000017170000}"/>
    <cellStyle name="Entrada 2 5 3 2 3 2 3" xfId="21820" xr:uid="{00000000-0005-0000-0000-000018170000}"/>
    <cellStyle name="Entrada 2 5 3 2 3 3" xfId="9432" xr:uid="{00000000-0005-0000-0000-000019170000}"/>
    <cellStyle name="Entrada 2 5 3 2 4" xfId="3789" xr:uid="{00000000-0005-0000-0000-00001A170000}"/>
    <cellStyle name="Entrada 2 5 3 2 4 2" xfId="13499" xr:uid="{00000000-0005-0000-0000-00001B170000}"/>
    <cellStyle name="Entrada 2 5 3 2 4 2 2" xfId="17790" xr:uid="{00000000-0005-0000-0000-00001C170000}"/>
    <cellStyle name="Entrada 2 5 3 2 4 2 3" xfId="21821" xr:uid="{00000000-0005-0000-0000-00001D170000}"/>
    <cellStyle name="Entrada 2 5 3 2 4 3" xfId="9433" xr:uid="{00000000-0005-0000-0000-00001E170000}"/>
    <cellStyle name="Entrada 2 5 3 2 5" xfId="3790" xr:uid="{00000000-0005-0000-0000-00001F170000}"/>
    <cellStyle name="Entrada 2 5 3 2 5 2" xfId="13500" xr:uid="{00000000-0005-0000-0000-000020170000}"/>
    <cellStyle name="Entrada 2 5 3 2 5 2 2" xfId="17791" xr:uid="{00000000-0005-0000-0000-000021170000}"/>
    <cellStyle name="Entrada 2 5 3 2 5 2 3" xfId="21822" xr:uid="{00000000-0005-0000-0000-000022170000}"/>
    <cellStyle name="Entrada 2 5 3 2 5 3" xfId="9434" xr:uid="{00000000-0005-0000-0000-000023170000}"/>
    <cellStyle name="Entrada 2 5 3 2 6" xfId="3791" xr:uid="{00000000-0005-0000-0000-000024170000}"/>
    <cellStyle name="Entrada 2 5 3 2 6 2" xfId="13501" xr:uid="{00000000-0005-0000-0000-000025170000}"/>
    <cellStyle name="Entrada 2 5 3 2 6 2 2" xfId="17792" xr:uid="{00000000-0005-0000-0000-000026170000}"/>
    <cellStyle name="Entrada 2 5 3 2 6 2 3" xfId="21823" xr:uid="{00000000-0005-0000-0000-000027170000}"/>
    <cellStyle name="Entrada 2 5 3 2 6 3" xfId="9435" xr:uid="{00000000-0005-0000-0000-000028170000}"/>
    <cellStyle name="Entrada 2 5 3 2 7" xfId="3792" xr:uid="{00000000-0005-0000-0000-000029170000}"/>
    <cellStyle name="Entrada 2 5 3 2 7 2" xfId="13502" xr:uid="{00000000-0005-0000-0000-00002A170000}"/>
    <cellStyle name="Entrada 2 5 3 2 7 2 2" xfId="17793" xr:uid="{00000000-0005-0000-0000-00002B170000}"/>
    <cellStyle name="Entrada 2 5 3 2 7 2 3" xfId="21824" xr:uid="{00000000-0005-0000-0000-00002C170000}"/>
    <cellStyle name="Entrada 2 5 3 2 7 3" xfId="9436" xr:uid="{00000000-0005-0000-0000-00002D170000}"/>
    <cellStyle name="Entrada 2 5 3 2 8" xfId="13496" xr:uid="{00000000-0005-0000-0000-00002E170000}"/>
    <cellStyle name="Entrada 2 5 3 2 8 2" xfId="17787" xr:uid="{00000000-0005-0000-0000-00002F170000}"/>
    <cellStyle name="Entrada 2 5 3 2 8 3" xfId="21818" xr:uid="{00000000-0005-0000-0000-000030170000}"/>
    <cellStyle name="Entrada 2 5 3 2 9" xfId="9430" xr:uid="{00000000-0005-0000-0000-000031170000}"/>
    <cellStyle name="Entrada 2 5 3 3" xfId="13495" xr:uid="{00000000-0005-0000-0000-000032170000}"/>
    <cellStyle name="Entrada 2 5 3 3 2" xfId="17786" xr:uid="{00000000-0005-0000-0000-000033170000}"/>
    <cellStyle name="Entrada 2 5 3 3 3" xfId="21817" xr:uid="{00000000-0005-0000-0000-000034170000}"/>
    <cellStyle name="Entrada 2 5 3 4" xfId="9429" xr:uid="{00000000-0005-0000-0000-000035170000}"/>
    <cellStyle name="Entrada 2 5 4" xfId="3793" xr:uid="{00000000-0005-0000-0000-000036170000}"/>
    <cellStyle name="Entrada 2 5 4 2" xfId="3794" xr:uid="{00000000-0005-0000-0000-000037170000}"/>
    <cellStyle name="Entrada 2 5 4 2 2" xfId="3795" xr:uid="{00000000-0005-0000-0000-000038170000}"/>
    <cellStyle name="Entrada 2 5 4 2 2 2" xfId="13505" xr:uid="{00000000-0005-0000-0000-000039170000}"/>
    <cellStyle name="Entrada 2 5 4 2 2 2 2" xfId="17796" xr:uid="{00000000-0005-0000-0000-00003A170000}"/>
    <cellStyle name="Entrada 2 5 4 2 2 2 3" xfId="21827" xr:uid="{00000000-0005-0000-0000-00003B170000}"/>
    <cellStyle name="Entrada 2 5 4 2 2 3" xfId="9439" xr:uid="{00000000-0005-0000-0000-00003C170000}"/>
    <cellStyle name="Entrada 2 5 4 2 3" xfId="3796" xr:uid="{00000000-0005-0000-0000-00003D170000}"/>
    <cellStyle name="Entrada 2 5 4 2 3 2" xfId="13506" xr:uid="{00000000-0005-0000-0000-00003E170000}"/>
    <cellStyle name="Entrada 2 5 4 2 3 2 2" xfId="17797" xr:uid="{00000000-0005-0000-0000-00003F170000}"/>
    <cellStyle name="Entrada 2 5 4 2 3 2 3" xfId="21828" xr:uid="{00000000-0005-0000-0000-000040170000}"/>
    <cellStyle name="Entrada 2 5 4 2 3 3" xfId="9440" xr:uid="{00000000-0005-0000-0000-000041170000}"/>
    <cellStyle name="Entrada 2 5 4 2 4" xfId="3797" xr:uid="{00000000-0005-0000-0000-000042170000}"/>
    <cellStyle name="Entrada 2 5 4 2 4 2" xfId="13507" xr:uid="{00000000-0005-0000-0000-000043170000}"/>
    <cellStyle name="Entrada 2 5 4 2 4 2 2" xfId="17798" xr:uid="{00000000-0005-0000-0000-000044170000}"/>
    <cellStyle name="Entrada 2 5 4 2 4 2 3" xfId="21829" xr:uid="{00000000-0005-0000-0000-000045170000}"/>
    <cellStyle name="Entrada 2 5 4 2 4 3" xfId="9441" xr:uid="{00000000-0005-0000-0000-000046170000}"/>
    <cellStyle name="Entrada 2 5 4 2 5" xfId="3798" xr:uid="{00000000-0005-0000-0000-000047170000}"/>
    <cellStyle name="Entrada 2 5 4 2 5 2" xfId="13508" xr:uid="{00000000-0005-0000-0000-000048170000}"/>
    <cellStyle name="Entrada 2 5 4 2 5 2 2" xfId="17799" xr:uid="{00000000-0005-0000-0000-000049170000}"/>
    <cellStyle name="Entrada 2 5 4 2 5 2 3" xfId="21830" xr:uid="{00000000-0005-0000-0000-00004A170000}"/>
    <cellStyle name="Entrada 2 5 4 2 5 3" xfId="9442" xr:uid="{00000000-0005-0000-0000-00004B170000}"/>
    <cellStyle name="Entrada 2 5 4 2 6" xfId="3799" xr:uid="{00000000-0005-0000-0000-00004C170000}"/>
    <cellStyle name="Entrada 2 5 4 2 6 2" xfId="13509" xr:uid="{00000000-0005-0000-0000-00004D170000}"/>
    <cellStyle name="Entrada 2 5 4 2 6 2 2" xfId="17800" xr:uid="{00000000-0005-0000-0000-00004E170000}"/>
    <cellStyle name="Entrada 2 5 4 2 6 2 3" xfId="21831" xr:uid="{00000000-0005-0000-0000-00004F170000}"/>
    <cellStyle name="Entrada 2 5 4 2 6 3" xfId="9443" xr:uid="{00000000-0005-0000-0000-000050170000}"/>
    <cellStyle name="Entrada 2 5 4 2 7" xfId="3800" xr:uid="{00000000-0005-0000-0000-000051170000}"/>
    <cellStyle name="Entrada 2 5 4 2 7 2" xfId="13510" xr:uid="{00000000-0005-0000-0000-000052170000}"/>
    <cellStyle name="Entrada 2 5 4 2 7 2 2" xfId="17801" xr:uid="{00000000-0005-0000-0000-000053170000}"/>
    <cellStyle name="Entrada 2 5 4 2 7 2 3" xfId="21832" xr:uid="{00000000-0005-0000-0000-000054170000}"/>
    <cellStyle name="Entrada 2 5 4 2 7 3" xfId="9444" xr:uid="{00000000-0005-0000-0000-000055170000}"/>
    <cellStyle name="Entrada 2 5 4 2 8" xfId="13504" xr:uid="{00000000-0005-0000-0000-000056170000}"/>
    <cellStyle name="Entrada 2 5 4 2 8 2" xfId="17795" xr:uid="{00000000-0005-0000-0000-000057170000}"/>
    <cellStyle name="Entrada 2 5 4 2 8 3" xfId="21826" xr:uid="{00000000-0005-0000-0000-000058170000}"/>
    <cellStyle name="Entrada 2 5 4 2 9" xfId="9438" xr:uid="{00000000-0005-0000-0000-000059170000}"/>
    <cellStyle name="Entrada 2 5 4 3" xfId="13503" xr:uid="{00000000-0005-0000-0000-00005A170000}"/>
    <cellStyle name="Entrada 2 5 4 3 2" xfId="17794" xr:uid="{00000000-0005-0000-0000-00005B170000}"/>
    <cellStyle name="Entrada 2 5 4 3 3" xfId="21825" xr:uid="{00000000-0005-0000-0000-00005C170000}"/>
    <cellStyle name="Entrada 2 5 4 4" xfId="9437" xr:uid="{00000000-0005-0000-0000-00005D170000}"/>
    <cellStyle name="Entrada 2 5 5" xfId="3801" xr:uid="{00000000-0005-0000-0000-00005E170000}"/>
    <cellStyle name="Entrada 2 5 5 2" xfId="3802" xr:uid="{00000000-0005-0000-0000-00005F170000}"/>
    <cellStyle name="Entrada 2 5 5 2 2" xfId="13512" xr:uid="{00000000-0005-0000-0000-000060170000}"/>
    <cellStyle name="Entrada 2 5 5 2 2 2" xfId="17803" xr:uid="{00000000-0005-0000-0000-000061170000}"/>
    <cellStyle name="Entrada 2 5 5 2 2 3" xfId="21834" xr:uid="{00000000-0005-0000-0000-000062170000}"/>
    <cellStyle name="Entrada 2 5 5 2 3" xfId="9446" xr:uid="{00000000-0005-0000-0000-000063170000}"/>
    <cellStyle name="Entrada 2 5 5 3" xfId="3803" xr:uid="{00000000-0005-0000-0000-000064170000}"/>
    <cellStyle name="Entrada 2 5 5 3 2" xfId="13513" xr:uid="{00000000-0005-0000-0000-000065170000}"/>
    <cellStyle name="Entrada 2 5 5 3 2 2" xfId="17804" xr:uid="{00000000-0005-0000-0000-000066170000}"/>
    <cellStyle name="Entrada 2 5 5 3 2 3" xfId="21835" xr:uid="{00000000-0005-0000-0000-000067170000}"/>
    <cellStyle name="Entrada 2 5 5 3 3" xfId="9447" xr:uid="{00000000-0005-0000-0000-000068170000}"/>
    <cellStyle name="Entrada 2 5 5 4" xfId="3804" xr:uid="{00000000-0005-0000-0000-000069170000}"/>
    <cellStyle name="Entrada 2 5 5 4 2" xfId="13514" xr:uid="{00000000-0005-0000-0000-00006A170000}"/>
    <cellStyle name="Entrada 2 5 5 4 2 2" xfId="17805" xr:uid="{00000000-0005-0000-0000-00006B170000}"/>
    <cellStyle name="Entrada 2 5 5 4 2 3" xfId="21836" xr:uid="{00000000-0005-0000-0000-00006C170000}"/>
    <cellStyle name="Entrada 2 5 5 4 3" xfId="9448" xr:uid="{00000000-0005-0000-0000-00006D170000}"/>
    <cellStyle name="Entrada 2 5 5 5" xfId="3805" xr:uid="{00000000-0005-0000-0000-00006E170000}"/>
    <cellStyle name="Entrada 2 5 5 5 2" xfId="13515" xr:uid="{00000000-0005-0000-0000-00006F170000}"/>
    <cellStyle name="Entrada 2 5 5 5 2 2" xfId="17806" xr:uid="{00000000-0005-0000-0000-000070170000}"/>
    <cellStyle name="Entrada 2 5 5 5 2 3" xfId="21837" xr:uid="{00000000-0005-0000-0000-000071170000}"/>
    <cellStyle name="Entrada 2 5 5 5 3" xfId="17255" xr:uid="{00000000-0005-0000-0000-000072170000}"/>
    <cellStyle name="Entrada 2 5 5 6" xfId="3806" xr:uid="{00000000-0005-0000-0000-000073170000}"/>
    <cellStyle name="Entrada 2 5 5 6 2" xfId="13516" xr:uid="{00000000-0005-0000-0000-000074170000}"/>
    <cellStyle name="Entrada 2 5 5 6 2 2" xfId="17807" xr:uid="{00000000-0005-0000-0000-000075170000}"/>
    <cellStyle name="Entrada 2 5 5 6 2 3" xfId="21838" xr:uid="{00000000-0005-0000-0000-000076170000}"/>
    <cellStyle name="Entrada 2 5 5 6 3" xfId="9449" xr:uid="{00000000-0005-0000-0000-000077170000}"/>
    <cellStyle name="Entrada 2 5 5 7" xfId="3807" xr:uid="{00000000-0005-0000-0000-000078170000}"/>
    <cellStyle name="Entrada 2 5 5 7 2" xfId="13517" xr:uid="{00000000-0005-0000-0000-000079170000}"/>
    <cellStyle name="Entrada 2 5 5 7 2 2" xfId="17808" xr:uid="{00000000-0005-0000-0000-00007A170000}"/>
    <cellStyle name="Entrada 2 5 5 7 2 3" xfId="21839" xr:uid="{00000000-0005-0000-0000-00007B170000}"/>
    <cellStyle name="Entrada 2 5 5 7 3" xfId="9450" xr:uid="{00000000-0005-0000-0000-00007C170000}"/>
    <cellStyle name="Entrada 2 5 5 8" xfId="13511" xr:uid="{00000000-0005-0000-0000-00007D170000}"/>
    <cellStyle name="Entrada 2 5 5 8 2" xfId="17802" xr:uid="{00000000-0005-0000-0000-00007E170000}"/>
    <cellStyle name="Entrada 2 5 5 8 3" xfId="21833" xr:uid="{00000000-0005-0000-0000-00007F170000}"/>
    <cellStyle name="Entrada 2 5 5 9" xfId="9445" xr:uid="{00000000-0005-0000-0000-000080170000}"/>
    <cellStyle name="Entrada 2 5 6" xfId="13486" xr:uid="{00000000-0005-0000-0000-000081170000}"/>
    <cellStyle name="Entrada 2 5 6 2" xfId="17777" xr:uid="{00000000-0005-0000-0000-000082170000}"/>
    <cellStyle name="Entrada 2 5 6 3" xfId="21808" xr:uid="{00000000-0005-0000-0000-000083170000}"/>
    <cellStyle name="Entrada 2 5 7" xfId="9420" xr:uid="{00000000-0005-0000-0000-000084170000}"/>
    <cellStyle name="Entrada 2 6" xfId="3808" xr:uid="{00000000-0005-0000-0000-000085170000}"/>
    <cellStyle name="Entrada 2 6 2" xfId="3809" xr:uid="{00000000-0005-0000-0000-000086170000}"/>
    <cellStyle name="Entrada 2 6 2 2" xfId="3810" xr:uid="{00000000-0005-0000-0000-000087170000}"/>
    <cellStyle name="Entrada 2 6 2 2 2" xfId="3811" xr:uid="{00000000-0005-0000-0000-000088170000}"/>
    <cellStyle name="Entrada 2 6 2 2 2 2" xfId="13521" xr:uid="{00000000-0005-0000-0000-000089170000}"/>
    <cellStyle name="Entrada 2 6 2 2 2 2 2" xfId="17812" xr:uid="{00000000-0005-0000-0000-00008A170000}"/>
    <cellStyle name="Entrada 2 6 2 2 2 2 3" xfId="21843" xr:uid="{00000000-0005-0000-0000-00008B170000}"/>
    <cellStyle name="Entrada 2 6 2 2 2 3" xfId="17253" xr:uid="{00000000-0005-0000-0000-00008C170000}"/>
    <cellStyle name="Entrada 2 6 2 2 3" xfId="3812" xr:uid="{00000000-0005-0000-0000-00008D170000}"/>
    <cellStyle name="Entrada 2 6 2 2 3 2" xfId="13522" xr:uid="{00000000-0005-0000-0000-00008E170000}"/>
    <cellStyle name="Entrada 2 6 2 2 3 2 2" xfId="17813" xr:uid="{00000000-0005-0000-0000-00008F170000}"/>
    <cellStyle name="Entrada 2 6 2 2 3 2 3" xfId="21844" xr:uid="{00000000-0005-0000-0000-000090170000}"/>
    <cellStyle name="Entrada 2 6 2 2 3 3" xfId="9453" xr:uid="{00000000-0005-0000-0000-000091170000}"/>
    <cellStyle name="Entrada 2 6 2 2 4" xfId="3813" xr:uid="{00000000-0005-0000-0000-000092170000}"/>
    <cellStyle name="Entrada 2 6 2 2 4 2" xfId="13523" xr:uid="{00000000-0005-0000-0000-000093170000}"/>
    <cellStyle name="Entrada 2 6 2 2 4 2 2" xfId="17814" xr:uid="{00000000-0005-0000-0000-000094170000}"/>
    <cellStyle name="Entrada 2 6 2 2 4 2 3" xfId="21845" xr:uid="{00000000-0005-0000-0000-000095170000}"/>
    <cellStyle name="Entrada 2 6 2 2 4 3" xfId="9454" xr:uid="{00000000-0005-0000-0000-000096170000}"/>
    <cellStyle name="Entrada 2 6 2 2 5" xfId="3814" xr:uid="{00000000-0005-0000-0000-000097170000}"/>
    <cellStyle name="Entrada 2 6 2 2 5 2" xfId="13524" xr:uid="{00000000-0005-0000-0000-000098170000}"/>
    <cellStyle name="Entrada 2 6 2 2 5 2 2" xfId="17815" xr:uid="{00000000-0005-0000-0000-000099170000}"/>
    <cellStyle name="Entrada 2 6 2 2 5 2 3" xfId="21846" xr:uid="{00000000-0005-0000-0000-00009A170000}"/>
    <cellStyle name="Entrada 2 6 2 2 5 3" xfId="17252" xr:uid="{00000000-0005-0000-0000-00009B170000}"/>
    <cellStyle name="Entrada 2 6 2 2 6" xfId="3815" xr:uid="{00000000-0005-0000-0000-00009C170000}"/>
    <cellStyle name="Entrada 2 6 2 2 6 2" xfId="13525" xr:uid="{00000000-0005-0000-0000-00009D170000}"/>
    <cellStyle name="Entrada 2 6 2 2 6 2 2" xfId="17816" xr:uid="{00000000-0005-0000-0000-00009E170000}"/>
    <cellStyle name="Entrada 2 6 2 2 6 2 3" xfId="21847" xr:uid="{00000000-0005-0000-0000-00009F170000}"/>
    <cellStyle name="Entrada 2 6 2 2 6 3" xfId="9455" xr:uid="{00000000-0005-0000-0000-0000A0170000}"/>
    <cellStyle name="Entrada 2 6 2 2 7" xfId="3816" xr:uid="{00000000-0005-0000-0000-0000A1170000}"/>
    <cellStyle name="Entrada 2 6 2 2 7 2" xfId="13526" xr:uid="{00000000-0005-0000-0000-0000A2170000}"/>
    <cellStyle name="Entrada 2 6 2 2 7 2 2" xfId="17817" xr:uid="{00000000-0005-0000-0000-0000A3170000}"/>
    <cellStyle name="Entrada 2 6 2 2 7 2 3" xfId="21848" xr:uid="{00000000-0005-0000-0000-0000A4170000}"/>
    <cellStyle name="Entrada 2 6 2 2 7 3" xfId="9456" xr:uid="{00000000-0005-0000-0000-0000A5170000}"/>
    <cellStyle name="Entrada 2 6 2 2 8" xfId="13520" xr:uid="{00000000-0005-0000-0000-0000A6170000}"/>
    <cellStyle name="Entrada 2 6 2 2 8 2" xfId="17811" xr:uid="{00000000-0005-0000-0000-0000A7170000}"/>
    <cellStyle name="Entrada 2 6 2 2 8 3" xfId="21842" xr:uid="{00000000-0005-0000-0000-0000A8170000}"/>
    <cellStyle name="Entrada 2 6 2 2 9" xfId="9452" xr:uid="{00000000-0005-0000-0000-0000A9170000}"/>
    <cellStyle name="Entrada 2 6 2 3" xfId="13519" xr:uid="{00000000-0005-0000-0000-0000AA170000}"/>
    <cellStyle name="Entrada 2 6 2 3 2" xfId="17810" xr:uid="{00000000-0005-0000-0000-0000AB170000}"/>
    <cellStyle name="Entrada 2 6 2 3 3" xfId="21841" xr:uid="{00000000-0005-0000-0000-0000AC170000}"/>
    <cellStyle name="Entrada 2 6 2 4" xfId="9451" xr:uid="{00000000-0005-0000-0000-0000AD170000}"/>
    <cellStyle name="Entrada 2 6 3" xfId="3817" xr:uid="{00000000-0005-0000-0000-0000AE170000}"/>
    <cellStyle name="Entrada 2 6 3 2" xfId="3818" xr:uid="{00000000-0005-0000-0000-0000AF170000}"/>
    <cellStyle name="Entrada 2 6 3 2 2" xfId="3819" xr:uid="{00000000-0005-0000-0000-0000B0170000}"/>
    <cellStyle name="Entrada 2 6 3 2 2 2" xfId="13529" xr:uid="{00000000-0005-0000-0000-0000B1170000}"/>
    <cellStyle name="Entrada 2 6 3 2 2 2 2" xfId="17820" xr:uid="{00000000-0005-0000-0000-0000B2170000}"/>
    <cellStyle name="Entrada 2 6 3 2 2 2 3" xfId="21851" xr:uid="{00000000-0005-0000-0000-0000B3170000}"/>
    <cellStyle name="Entrada 2 6 3 2 2 3" xfId="9458" xr:uid="{00000000-0005-0000-0000-0000B4170000}"/>
    <cellStyle name="Entrada 2 6 3 2 3" xfId="3820" xr:uid="{00000000-0005-0000-0000-0000B5170000}"/>
    <cellStyle name="Entrada 2 6 3 2 3 2" xfId="13530" xr:uid="{00000000-0005-0000-0000-0000B6170000}"/>
    <cellStyle name="Entrada 2 6 3 2 3 2 2" xfId="17821" xr:uid="{00000000-0005-0000-0000-0000B7170000}"/>
    <cellStyle name="Entrada 2 6 3 2 3 2 3" xfId="21852" xr:uid="{00000000-0005-0000-0000-0000B8170000}"/>
    <cellStyle name="Entrada 2 6 3 2 3 3" xfId="9459" xr:uid="{00000000-0005-0000-0000-0000B9170000}"/>
    <cellStyle name="Entrada 2 6 3 2 4" xfId="3821" xr:uid="{00000000-0005-0000-0000-0000BA170000}"/>
    <cellStyle name="Entrada 2 6 3 2 4 2" xfId="13531" xr:uid="{00000000-0005-0000-0000-0000BB170000}"/>
    <cellStyle name="Entrada 2 6 3 2 4 2 2" xfId="17822" xr:uid="{00000000-0005-0000-0000-0000BC170000}"/>
    <cellStyle name="Entrada 2 6 3 2 4 2 3" xfId="21853" xr:uid="{00000000-0005-0000-0000-0000BD170000}"/>
    <cellStyle name="Entrada 2 6 3 2 4 3" xfId="9460" xr:uid="{00000000-0005-0000-0000-0000BE170000}"/>
    <cellStyle name="Entrada 2 6 3 2 5" xfId="3822" xr:uid="{00000000-0005-0000-0000-0000BF170000}"/>
    <cellStyle name="Entrada 2 6 3 2 5 2" xfId="13532" xr:uid="{00000000-0005-0000-0000-0000C0170000}"/>
    <cellStyle name="Entrada 2 6 3 2 5 2 2" xfId="17823" xr:uid="{00000000-0005-0000-0000-0000C1170000}"/>
    <cellStyle name="Entrada 2 6 3 2 5 2 3" xfId="21854" xr:uid="{00000000-0005-0000-0000-0000C2170000}"/>
    <cellStyle name="Entrada 2 6 3 2 5 3" xfId="9461" xr:uid="{00000000-0005-0000-0000-0000C3170000}"/>
    <cellStyle name="Entrada 2 6 3 2 6" xfId="3823" xr:uid="{00000000-0005-0000-0000-0000C4170000}"/>
    <cellStyle name="Entrada 2 6 3 2 6 2" xfId="13533" xr:uid="{00000000-0005-0000-0000-0000C5170000}"/>
    <cellStyle name="Entrada 2 6 3 2 6 2 2" xfId="17824" xr:uid="{00000000-0005-0000-0000-0000C6170000}"/>
    <cellStyle name="Entrada 2 6 3 2 6 2 3" xfId="21855" xr:uid="{00000000-0005-0000-0000-0000C7170000}"/>
    <cellStyle name="Entrada 2 6 3 2 6 3" xfId="9462" xr:uid="{00000000-0005-0000-0000-0000C8170000}"/>
    <cellStyle name="Entrada 2 6 3 2 7" xfId="3824" xr:uid="{00000000-0005-0000-0000-0000C9170000}"/>
    <cellStyle name="Entrada 2 6 3 2 7 2" xfId="13534" xr:uid="{00000000-0005-0000-0000-0000CA170000}"/>
    <cellStyle name="Entrada 2 6 3 2 7 2 2" xfId="17825" xr:uid="{00000000-0005-0000-0000-0000CB170000}"/>
    <cellStyle name="Entrada 2 6 3 2 7 2 3" xfId="21856" xr:uid="{00000000-0005-0000-0000-0000CC170000}"/>
    <cellStyle name="Entrada 2 6 3 2 7 3" xfId="9463" xr:uid="{00000000-0005-0000-0000-0000CD170000}"/>
    <cellStyle name="Entrada 2 6 3 2 8" xfId="13528" xr:uid="{00000000-0005-0000-0000-0000CE170000}"/>
    <cellStyle name="Entrada 2 6 3 2 8 2" xfId="17819" xr:uid="{00000000-0005-0000-0000-0000CF170000}"/>
    <cellStyle name="Entrada 2 6 3 2 8 3" xfId="21850" xr:uid="{00000000-0005-0000-0000-0000D0170000}"/>
    <cellStyle name="Entrada 2 6 3 2 9" xfId="9457" xr:uid="{00000000-0005-0000-0000-0000D1170000}"/>
    <cellStyle name="Entrada 2 6 3 3" xfId="13527" xr:uid="{00000000-0005-0000-0000-0000D2170000}"/>
    <cellStyle name="Entrada 2 6 3 3 2" xfId="17818" xr:uid="{00000000-0005-0000-0000-0000D3170000}"/>
    <cellStyle name="Entrada 2 6 3 3 3" xfId="21849" xr:uid="{00000000-0005-0000-0000-0000D4170000}"/>
    <cellStyle name="Entrada 2 6 3 4" xfId="17251" xr:uid="{00000000-0005-0000-0000-0000D5170000}"/>
    <cellStyle name="Entrada 2 6 4" xfId="3825" xr:uid="{00000000-0005-0000-0000-0000D6170000}"/>
    <cellStyle name="Entrada 2 6 4 2" xfId="3826" xr:uid="{00000000-0005-0000-0000-0000D7170000}"/>
    <cellStyle name="Entrada 2 6 4 2 2" xfId="3827" xr:uid="{00000000-0005-0000-0000-0000D8170000}"/>
    <cellStyle name="Entrada 2 6 4 2 2 2" xfId="13537" xr:uid="{00000000-0005-0000-0000-0000D9170000}"/>
    <cellStyle name="Entrada 2 6 4 2 2 2 2" xfId="17828" xr:uid="{00000000-0005-0000-0000-0000DA170000}"/>
    <cellStyle name="Entrada 2 6 4 2 2 2 3" xfId="21859" xr:uid="{00000000-0005-0000-0000-0000DB170000}"/>
    <cellStyle name="Entrada 2 6 4 2 2 3" xfId="9466" xr:uid="{00000000-0005-0000-0000-0000DC170000}"/>
    <cellStyle name="Entrada 2 6 4 2 3" xfId="3828" xr:uid="{00000000-0005-0000-0000-0000DD170000}"/>
    <cellStyle name="Entrada 2 6 4 2 3 2" xfId="13538" xr:uid="{00000000-0005-0000-0000-0000DE170000}"/>
    <cellStyle name="Entrada 2 6 4 2 3 2 2" xfId="17829" xr:uid="{00000000-0005-0000-0000-0000DF170000}"/>
    <cellStyle name="Entrada 2 6 4 2 3 2 3" xfId="21860" xr:uid="{00000000-0005-0000-0000-0000E0170000}"/>
    <cellStyle name="Entrada 2 6 4 2 3 3" xfId="9467" xr:uid="{00000000-0005-0000-0000-0000E1170000}"/>
    <cellStyle name="Entrada 2 6 4 2 4" xfId="3829" xr:uid="{00000000-0005-0000-0000-0000E2170000}"/>
    <cellStyle name="Entrada 2 6 4 2 4 2" xfId="13539" xr:uid="{00000000-0005-0000-0000-0000E3170000}"/>
    <cellStyle name="Entrada 2 6 4 2 4 2 2" xfId="17830" xr:uid="{00000000-0005-0000-0000-0000E4170000}"/>
    <cellStyle name="Entrada 2 6 4 2 4 2 3" xfId="21861" xr:uid="{00000000-0005-0000-0000-0000E5170000}"/>
    <cellStyle name="Entrada 2 6 4 2 4 3" xfId="9468" xr:uid="{00000000-0005-0000-0000-0000E6170000}"/>
    <cellStyle name="Entrada 2 6 4 2 5" xfId="3830" xr:uid="{00000000-0005-0000-0000-0000E7170000}"/>
    <cellStyle name="Entrada 2 6 4 2 5 2" xfId="13540" xr:uid="{00000000-0005-0000-0000-0000E8170000}"/>
    <cellStyle name="Entrada 2 6 4 2 5 2 2" xfId="17831" xr:uid="{00000000-0005-0000-0000-0000E9170000}"/>
    <cellStyle name="Entrada 2 6 4 2 5 2 3" xfId="21862" xr:uid="{00000000-0005-0000-0000-0000EA170000}"/>
    <cellStyle name="Entrada 2 6 4 2 5 3" xfId="9469" xr:uid="{00000000-0005-0000-0000-0000EB170000}"/>
    <cellStyle name="Entrada 2 6 4 2 6" xfId="3831" xr:uid="{00000000-0005-0000-0000-0000EC170000}"/>
    <cellStyle name="Entrada 2 6 4 2 6 2" xfId="13541" xr:uid="{00000000-0005-0000-0000-0000ED170000}"/>
    <cellStyle name="Entrada 2 6 4 2 6 2 2" xfId="17832" xr:uid="{00000000-0005-0000-0000-0000EE170000}"/>
    <cellStyle name="Entrada 2 6 4 2 6 2 3" xfId="21863" xr:uid="{00000000-0005-0000-0000-0000EF170000}"/>
    <cellStyle name="Entrada 2 6 4 2 6 3" xfId="9470" xr:uid="{00000000-0005-0000-0000-0000F0170000}"/>
    <cellStyle name="Entrada 2 6 4 2 7" xfId="3832" xr:uid="{00000000-0005-0000-0000-0000F1170000}"/>
    <cellStyle name="Entrada 2 6 4 2 7 2" xfId="13542" xr:uid="{00000000-0005-0000-0000-0000F2170000}"/>
    <cellStyle name="Entrada 2 6 4 2 7 2 2" xfId="17833" xr:uid="{00000000-0005-0000-0000-0000F3170000}"/>
    <cellStyle name="Entrada 2 6 4 2 7 2 3" xfId="21864" xr:uid="{00000000-0005-0000-0000-0000F4170000}"/>
    <cellStyle name="Entrada 2 6 4 2 7 3" xfId="9471" xr:uid="{00000000-0005-0000-0000-0000F5170000}"/>
    <cellStyle name="Entrada 2 6 4 2 8" xfId="13536" xr:uid="{00000000-0005-0000-0000-0000F6170000}"/>
    <cellStyle name="Entrada 2 6 4 2 8 2" xfId="17827" xr:uid="{00000000-0005-0000-0000-0000F7170000}"/>
    <cellStyle name="Entrada 2 6 4 2 8 3" xfId="21858" xr:uid="{00000000-0005-0000-0000-0000F8170000}"/>
    <cellStyle name="Entrada 2 6 4 2 9" xfId="9465" xr:uid="{00000000-0005-0000-0000-0000F9170000}"/>
    <cellStyle name="Entrada 2 6 4 3" xfId="13535" xr:uid="{00000000-0005-0000-0000-0000FA170000}"/>
    <cellStyle name="Entrada 2 6 4 3 2" xfId="17826" xr:uid="{00000000-0005-0000-0000-0000FB170000}"/>
    <cellStyle name="Entrada 2 6 4 3 3" xfId="21857" xr:uid="{00000000-0005-0000-0000-0000FC170000}"/>
    <cellStyle name="Entrada 2 6 4 4" xfId="9464" xr:uid="{00000000-0005-0000-0000-0000FD170000}"/>
    <cellStyle name="Entrada 2 6 5" xfId="3833" xr:uid="{00000000-0005-0000-0000-0000FE170000}"/>
    <cellStyle name="Entrada 2 6 5 2" xfId="3834" xr:uid="{00000000-0005-0000-0000-0000FF170000}"/>
    <cellStyle name="Entrada 2 6 5 2 2" xfId="13544" xr:uid="{00000000-0005-0000-0000-000000180000}"/>
    <cellStyle name="Entrada 2 6 5 2 2 2" xfId="17835" xr:uid="{00000000-0005-0000-0000-000001180000}"/>
    <cellStyle name="Entrada 2 6 5 2 2 3" xfId="21866" xr:uid="{00000000-0005-0000-0000-000002180000}"/>
    <cellStyle name="Entrada 2 6 5 2 3" xfId="9473" xr:uid="{00000000-0005-0000-0000-000003180000}"/>
    <cellStyle name="Entrada 2 6 5 3" xfId="3835" xr:uid="{00000000-0005-0000-0000-000004180000}"/>
    <cellStyle name="Entrada 2 6 5 3 2" xfId="13545" xr:uid="{00000000-0005-0000-0000-000005180000}"/>
    <cellStyle name="Entrada 2 6 5 3 2 2" xfId="17836" xr:uid="{00000000-0005-0000-0000-000006180000}"/>
    <cellStyle name="Entrada 2 6 5 3 2 3" xfId="21867" xr:uid="{00000000-0005-0000-0000-000007180000}"/>
    <cellStyle name="Entrada 2 6 5 3 3" xfId="9474" xr:uid="{00000000-0005-0000-0000-000008180000}"/>
    <cellStyle name="Entrada 2 6 5 4" xfId="3836" xr:uid="{00000000-0005-0000-0000-000009180000}"/>
    <cellStyle name="Entrada 2 6 5 4 2" xfId="13546" xr:uid="{00000000-0005-0000-0000-00000A180000}"/>
    <cellStyle name="Entrada 2 6 5 4 2 2" xfId="17837" xr:uid="{00000000-0005-0000-0000-00000B180000}"/>
    <cellStyle name="Entrada 2 6 5 4 2 3" xfId="21868" xr:uid="{00000000-0005-0000-0000-00000C180000}"/>
    <cellStyle name="Entrada 2 6 5 4 3" xfId="9475" xr:uid="{00000000-0005-0000-0000-00000D180000}"/>
    <cellStyle name="Entrada 2 6 5 5" xfId="3837" xr:uid="{00000000-0005-0000-0000-00000E180000}"/>
    <cellStyle name="Entrada 2 6 5 5 2" xfId="13547" xr:uid="{00000000-0005-0000-0000-00000F180000}"/>
    <cellStyle name="Entrada 2 6 5 5 2 2" xfId="17838" xr:uid="{00000000-0005-0000-0000-000010180000}"/>
    <cellStyle name="Entrada 2 6 5 5 2 3" xfId="21869" xr:uid="{00000000-0005-0000-0000-000011180000}"/>
    <cellStyle name="Entrada 2 6 5 5 3" xfId="9476" xr:uid="{00000000-0005-0000-0000-000012180000}"/>
    <cellStyle name="Entrada 2 6 5 6" xfId="3838" xr:uid="{00000000-0005-0000-0000-000013180000}"/>
    <cellStyle name="Entrada 2 6 5 6 2" xfId="13548" xr:uid="{00000000-0005-0000-0000-000014180000}"/>
    <cellStyle name="Entrada 2 6 5 6 2 2" xfId="17839" xr:uid="{00000000-0005-0000-0000-000015180000}"/>
    <cellStyle name="Entrada 2 6 5 6 2 3" xfId="21870" xr:uid="{00000000-0005-0000-0000-000016180000}"/>
    <cellStyle name="Entrada 2 6 5 6 3" xfId="9477" xr:uid="{00000000-0005-0000-0000-000017180000}"/>
    <cellStyle name="Entrada 2 6 5 7" xfId="3839" xr:uid="{00000000-0005-0000-0000-000018180000}"/>
    <cellStyle name="Entrada 2 6 5 7 2" xfId="13549" xr:uid="{00000000-0005-0000-0000-000019180000}"/>
    <cellStyle name="Entrada 2 6 5 7 2 2" xfId="17840" xr:uid="{00000000-0005-0000-0000-00001A180000}"/>
    <cellStyle name="Entrada 2 6 5 7 2 3" xfId="21871" xr:uid="{00000000-0005-0000-0000-00001B180000}"/>
    <cellStyle name="Entrada 2 6 5 7 3" xfId="9478" xr:uid="{00000000-0005-0000-0000-00001C180000}"/>
    <cellStyle name="Entrada 2 6 5 8" xfId="13543" xr:uid="{00000000-0005-0000-0000-00001D180000}"/>
    <cellStyle name="Entrada 2 6 5 8 2" xfId="17834" xr:uid="{00000000-0005-0000-0000-00001E180000}"/>
    <cellStyle name="Entrada 2 6 5 8 3" xfId="21865" xr:uid="{00000000-0005-0000-0000-00001F180000}"/>
    <cellStyle name="Entrada 2 6 5 9" xfId="9472" xr:uid="{00000000-0005-0000-0000-000020180000}"/>
    <cellStyle name="Entrada 2 6 6" xfId="13518" xr:uid="{00000000-0005-0000-0000-000021180000}"/>
    <cellStyle name="Entrada 2 6 6 2" xfId="17809" xr:uid="{00000000-0005-0000-0000-000022180000}"/>
    <cellStyle name="Entrada 2 6 6 3" xfId="21840" xr:uid="{00000000-0005-0000-0000-000023180000}"/>
    <cellStyle name="Entrada 2 6 7" xfId="17254" xr:uid="{00000000-0005-0000-0000-000024180000}"/>
    <cellStyle name="Entrada 2 7" xfId="3840" xr:uid="{00000000-0005-0000-0000-000025180000}"/>
    <cellStyle name="Entrada 2 8" xfId="3841" xr:uid="{00000000-0005-0000-0000-000026180000}"/>
    <cellStyle name="Entrada 2 8 2" xfId="25551" xr:uid="{00000000-0005-0000-0000-000027180000}"/>
    <cellStyle name="Entrada 2 9" xfId="3842" xr:uid="{00000000-0005-0000-0000-000028180000}"/>
    <cellStyle name="Entrada 2 9 2" xfId="25552" xr:uid="{00000000-0005-0000-0000-000029180000}"/>
    <cellStyle name="Entrada 3" xfId="3843" xr:uid="{00000000-0005-0000-0000-00002A180000}"/>
    <cellStyle name="Entrada 3 10" xfId="3844" xr:uid="{00000000-0005-0000-0000-00002B180000}"/>
    <cellStyle name="Entrada 3 10 2" xfId="3845" xr:uid="{00000000-0005-0000-0000-00002C180000}"/>
    <cellStyle name="Entrada 3 10 2 2" xfId="3846" xr:uid="{00000000-0005-0000-0000-00002D180000}"/>
    <cellStyle name="Entrada 3 10 2 2 2" xfId="13553" xr:uid="{00000000-0005-0000-0000-00002E180000}"/>
    <cellStyle name="Entrada 3 10 2 2 2 2" xfId="17844" xr:uid="{00000000-0005-0000-0000-00002F180000}"/>
    <cellStyle name="Entrada 3 10 2 2 2 3" xfId="21875" xr:uid="{00000000-0005-0000-0000-000030180000}"/>
    <cellStyle name="Entrada 3 10 2 2 3" xfId="9482" xr:uid="{00000000-0005-0000-0000-000031180000}"/>
    <cellStyle name="Entrada 3 10 2 3" xfId="3847" xr:uid="{00000000-0005-0000-0000-000032180000}"/>
    <cellStyle name="Entrada 3 10 2 3 2" xfId="13554" xr:uid="{00000000-0005-0000-0000-000033180000}"/>
    <cellStyle name="Entrada 3 10 2 3 2 2" xfId="17845" xr:uid="{00000000-0005-0000-0000-000034180000}"/>
    <cellStyle name="Entrada 3 10 2 3 2 3" xfId="21876" xr:uid="{00000000-0005-0000-0000-000035180000}"/>
    <cellStyle name="Entrada 3 10 2 3 3" xfId="9483" xr:uid="{00000000-0005-0000-0000-000036180000}"/>
    <cellStyle name="Entrada 3 10 2 4" xfId="3848" xr:uid="{00000000-0005-0000-0000-000037180000}"/>
    <cellStyle name="Entrada 3 10 2 4 2" xfId="13555" xr:uid="{00000000-0005-0000-0000-000038180000}"/>
    <cellStyle name="Entrada 3 10 2 4 2 2" xfId="17846" xr:uid="{00000000-0005-0000-0000-000039180000}"/>
    <cellStyle name="Entrada 3 10 2 4 2 3" xfId="21877" xr:uid="{00000000-0005-0000-0000-00003A180000}"/>
    <cellStyle name="Entrada 3 10 2 4 3" xfId="9484" xr:uid="{00000000-0005-0000-0000-00003B180000}"/>
    <cellStyle name="Entrada 3 10 2 5" xfId="3849" xr:uid="{00000000-0005-0000-0000-00003C180000}"/>
    <cellStyle name="Entrada 3 10 2 5 2" xfId="13556" xr:uid="{00000000-0005-0000-0000-00003D180000}"/>
    <cellStyle name="Entrada 3 10 2 5 2 2" xfId="17847" xr:uid="{00000000-0005-0000-0000-00003E180000}"/>
    <cellStyle name="Entrada 3 10 2 5 2 3" xfId="21878" xr:uid="{00000000-0005-0000-0000-00003F180000}"/>
    <cellStyle name="Entrada 3 10 2 5 3" xfId="9485" xr:uid="{00000000-0005-0000-0000-000040180000}"/>
    <cellStyle name="Entrada 3 10 2 6" xfId="3850" xr:uid="{00000000-0005-0000-0000-000041180000}"/>
    <cellStyle name="Entrada 3 10 2 6 2" xfId="13557" xr:uid="{00000000-0005-0000-0000-000042180000}"/>
    <cellStyle name="Entrada 3 10 2 6 2 2" xfId="17848" xr:uid="{00000000-0005-0000-0000-000043180000}"/>
    <cellStyle name="Entrada 3 10 2 6 2 3" xfId="21879" xr:uid="{00000000-0005-0000-0000-000044180000}"/>
    <cellStyle name="Entrada 3 10 2 6 3" xfId="9486" xr:uid="{00000000-0005-0000-0000-000045180000}"/>
    <cellStyle name="Entrada 3 10 2 7" xfId="3851" xr:uid="{00000000-0005-0000-0000-000046180000}"/>
    <cellStyle name="Entrada 3 10 2 7 2" xfId="13558" xr:uid="{00000000-0005-0000-0000-000047180000}"/>
    <cellStyle name="Entrada 3 10 2 7 2 2" xfId="17849" xr:uid="{00000000-0005-0000-0000-000048180000}"/>
    <cellStyle name="Entrada 3 10 2 7 2 3" xfId="21880" xr:uid="{00000000-0005-0000-0000-000049180000}"/>
    <cellStyle name="Entrada 3 10 2 7 3" xfId="9487" xr:uid="{00000000-0005-0000-0000-00004A180000}"/>
    <cellStyle name="Entrada 3 10 2 8" xfId="13552" xr:uid="{00000000-0005-0000-0000-00004B180000}"/>
    <cellStyle name="Entrada 3 10 2 8 2" xfId="17843" xr:uid="{00000000-0005-0000-0000-00004C180000}"/>
    <cellStyle name="Entrada 3 10 2 8 3" xfId="21874" xr:uid="{00000000-0005-0000-0000-00004D180000}"/>
    <cellStyle name="Entrada 3 10 2 9" xfId="9481" xr:uid="{00000000-0005-0000-0000-00004E180000}"/>
    <cellStyle name="Entrada 3 10 3" xfId="13551" xr:uid="{00000000-0005-0000-0000-00004F180000}"/>
    <cellStyle name="Entrada 3 10 3 2" xfId="17842" xr:uid="{00000000-0005-0000-0000-000050180000}"/>
    <cellStyle name="Entrada 3 10 3 3" xfId="21873" xr:uid="{00000000-0005-0000-0000-000051180000}"/>
    <cellStyle name="Entrada 3 10 4" xfId="9480" xr:uid="{00000000-0005-0000-0000-000052180000}"/>
    <cellStyle name="Entrada 3 11" xfId="3852" xr:uid="{00000000-0005-0000-0000-000053180000}"/>
    <cellStyle name="Entrada 3 11 2" xfId="3853" xr:uid="{00000000-0005-0000-0000-000054180000}"/>
    <cellStyle name="Entrada 3 11 2 2" xfId="3854" xr:uid="{00000000-0005-0000-0000-000055180000}"/>
    <cellStyle name="Entrada 3 11 2 2 2" xfId="13561" xr:uid="{00000000-0005-0000-0000-000056180000}"/>
    <cellStyle name="Entrada 3 11 2 2 2 2" xfId="17852" xr:uid="{00000000-0005-0000-0000-000057180000}"/>
    <cellStyle name="Entrada 3 11 2 2 2 3" xfId="21883" xr:uid="{00000000-0005-0000-0000-000058180000}"/>
    <cellStyle name="Entrada 3 11 2 2 3" xfId="9490" xr:uid="{00000000-0005-0000-0000-000059180000}"/>
    <cellStyle name="Entrada 3 11 2 3" xfId="3855" xr:uid="{00000000-0005-0000-0000-00005A180000}"/>
    <cellStyle name="Entrada 3 11 2 3 2" xfId="13562" xr:uid="{00000000-0005-0000-0000-00005B180000}"/>
    <cellStyle name="Entrada 3 11 2 3 2 2" xfId="17853" xr:uid="{00000000-0005-0000-0000-00005C180000}"/>
    <cellStyle name="Entrada 3 11 2 3 2 3" xfId="21884" xr:uid="{00000000-0005-0000-0000-00005D180000}"/>
    <cellStyle name="Entrada 3 11 2 3 3" xfId="9491" xr:uid="{00000000-0005-0000-0000-00005E180000}"/>
    <cellStyle name="Entrada 3 11 2 4" xfId="3856" xr:uid="{00000000-0005-0000-0000-00005F180000}"/>
    <cellStyle name="Entrada 3 11 2 4 2" xfId="13563" xr:uid="{00000000-0005-0000-0000-000060180000}"/>
    <cellStyle name="Entrada 3 11 2 4 2 2" xfId="17854" xr:uid="{00000000-0005-0000-0000-000061180000}"/>
    <cellStyle name="Entrada 3 11 2 4 2 3" xfId="21885" xr:uid="{00000000-0005-0000-0000-000062180000}"/>
    <cellStyle name="Entrada 3 11 2 4 3" xfId="9492" xr:uid="{00000000-0005-0000-0000-000063180000}"/>
    <cellStyle name="Entrada 3 11 2 5" xfId="3857" xr:uid="{00000000-0005-0000-0000-000064180000}"/>
    <cellStyle name="Entrada 3 11 2 5 2" xfId="13564" xr:uid="{00000000-0005-0000-0000-000065180000}"/>
    <cellStyle name="Entrada 3 11 2 5 2 2" xfId="17855" xr:uid="{00000000-0005-0000-0000-000066180000}"/>
    <cellStyle name="Entrada 3 11 2 5 2 3" xfId="21886" xr:uid="{00000000-0005-0000-0000-000067180000}"/>
    <cellStyle name="Entrada 3 11 2 5 3" xfId="9493" xr:uid="{00000000-0005-0000-0000-000068180000}"/>
    <cellStyle name="Entrada 3 11 2 6" xfId="3858" xr:uid="{00000000-0005-0000-0000-000069180000}"/>
    <cellStyle name="Entrada 3 11 2 6 2" xfId="13565" xr:uid="{00000000-0005-0000-0000-00006A180000}"/>
    <cellStyle name="Entrada 3 11 2 6 2 2" xfId="17856" xr:uid="{00000000-0005-0000-0000-00006B180000}"/>
    <cellStyle name="Entrada 3 11 2 6 2 3" xfId="21887" xr:uid="{00000000-0005-0000-0000-00006C180000}"/>
    <cellStyle name="Entrada 3 11 2 6 3" xfId="9494" xr:uid="{00000000-0005-0000-0000-00006D180000}"/>
    <cellStyle name="Entrada 3 11 2 7" xfId="3859" xr:uid="{00000000-0005-0000-0000-00006E180000}"/>
    <cellStyle name="Entrada 3 11 2 7 2" xfId="13566" xr:uid="{00000000-0005-0000-0000-00006F180000}"/>
    <cellStyle name="Entrada 3 11 2 7 2 2" xfId="17857" xr:uid="{00000000-0005-0000-0000-000070180000}"/>
    <cellStyle name="Entrada 3 11 2 7 2 3" xfId="21888" xr:uid="{00000000-0005-0000-0000-000071180000}"/>
    <cellStyle name="Entrada 3 11 2 7 3" xfId="9495" xr:uid="{00000000-0005-0000-0000-000072180000}"/>
    <cellStyle name="Entrada 3 11 2 8" xfId="13560" xr:uid="{00000000-0005-0000-0000-000073180000}"/>
    <cellStyle name="Entrada 3 11 2 8 2" xfId="17851" xr:uid="{00000000-0005-0000-0000-000074180000}"/>
    <cellStyle name="Entrada 3 11 2 8 3" xfId="21882" xr:uid="{00000000-0005-0000-0000-000075180000}"/>
    <cellStyle name="Entrada 3 11 2 9" xfId="9489" xr:uid="{00000000-0005-0000-0000-000076180000}"/>
    <cellStyle name="Entrada 3 11 3" xfId="13559" xr:uid="{00000000-0005-0000-0000-000077180000}"/>
    <cellStyle name="Entrada 3 11 3 2" xfId="17850" xr:uid="{00000000-0005-0000-0000-000078180000}"/>
    <cellStyle name="Entrada 3 11 3 3" xfId="21881" xr:uid="{00000000-0005-0000-0000-000079180000}"/>
    <cellStyle name="Entrada 3 11 4" xfId="9488" xr:uid="{00000000-0005-0000-0000-00007A180000}"/>
    <cellStyle name="Entrada 3 12" xfId="3860" xr:uid="{00000000-0005-0000-0000-00007B180000}"/>
    <cellStyle name="Entrada 3 12 2" xfId="3861" xr:uid="{00000000-0005-0000-0000-00007C180000}"/>
    <cellStyle name="Entrada 3 12 2 2" xfId="13568" xr:uid="{00000000-0005-0000-0000-00007D180000}"/>
    <cellStyle name="Entrada 3 12 2 2 2" xfId="17859" xr:uid="{00000000-0005-0000-0000-00007E180000}"/>
    <cellStyle name="Entrada 3 12 2 2 3" xfId="21890" xr:uid="{00000000-0005-0000-0000-00007F180000}"/>
    <cellStyle name="Entrada 3 12 2 3" xfId="9497" xr:uid="{00000000-0005-0000-0000-000080180000}"/>
    <cellStyle name="Entrada 3 12 3" xfId="3862" xr:uid="{00000000-0005-0000-0000-000081180000}"/>
    <cellStyle name="Entrada 3 12 3 2" xfId="13569" xr:uid="{00000000-0005-0000-0000-000082180000}"/>
    <cellStyle name="Entrada 3 12 3 2 2" xfId="17860" xr:uid="{00000000-0005-0000-0000-000083180000}"/>
    <cellStyle name="Entrada 3 12 3 2 3" xfId="21891" xr:uid="{00000000-0005-0000-0000-000084180000}"/>
    <cellStyle name="Entrada 3 12 3 3" xfId="9498" xr:uid="{00000000-0005-0000-0000-000085180000}"/>
    <cellStyle name="Entrada 3 12 4" xfId="3863" xr:uid="{00000000-0005-0000-0000-000086180000}"/>
    <cellStyle name="Entrada 3 12 4 2" xfId="13570" xr:uid="{00000000-0005-0000-0000-000087180000}"/>
    <cellStyle name="Entrada 3 12 4 2 2" xfId="17861" xr:uid="{00000000-0005-0000-0000-000088180000}"/>
    <cellStyle name="Entrada 3 12 4 2 3" xfId="21892" xr:uid="{00000000-0005-0000-0000-000089180000}"/>
    <cellStyle name="Entrada 3 12 4 3" xfId="9499" xr:uid="{00000000-0005-0000-0000-00008A180000}"/>
    <cellStyle name="Entrada 3 12 5" xfId="3864" xr:uid="{00000000-0005-0000-0000-00008B180000}"/>
    <cellStyle name="Entrada 3 12 5 2" xfId="13571" xr:uid="{00000000-0005-0000-0000-00008C180000}"/>
    <cellStyle name="Entrada 3 12 5 2 2" xfId="17862" xr:uid="{00000000-0005-0000-0000-00008D180000}"/>
    <cellStyle name="Entrada 3 12 5 2 3" xfId="21893" xr:uid="{00000000-0005-0000-0000-00008E180000}"/>
    <cellStyle name="Entrada 3 12 5 3" xfId="9500" xr:uid="{00000000-0005-0000-0000-00008F180000}"/>
    <cellStyle name="Entrada 3 12 6" xfId="3865" xr:uid="{00000000-0005-0000-0000-000090180000}"/>
    <cellStyle name="Entrada 3 12 6 2" xfId="13572" xr:uid="{00000000-0005-0000-0000-000091180000}"/>
    <cellStyle name="Entrada 3 12 6 2 2" xfId="17863" xr:uid="{00000000-0005-0000-0000-000092180000}"/>
    <cellStyle name="Entrada 3 12 6 2 3" xfId="21894" xr:uid="{00000000-0005-0000-0000-000093180000}"/>
    <cellStyle name="Entrada 3 12 6 3" xfId="9501" xr:uid="{00000000-0005-0000-0000-000094180000}"/>
    <cellStyle name="Entrada 3 12 7" xfId="3866" xr:uid="{00000000-0005-0000-0000-000095180000}"/>
    <cellStyle name="Entrada 3 12 7 2" xfId="13573" xr:uid="{00000000-0005-0000-0000-000096180000}"/>
    <cellStyle name="Entrada 3 12 7 2 2" xfId="17864" xr:uid="{00000000-0005-0000-0000-000097180000}"/>
    <cellStyle name="Entrada 3 12 7 2 3" xfId="21895" xr:uid="{00000000-0005-0000-0000-000098180000}"/>
    <cellStyle name="Entrada 3 12 7 3" xfId="9502" xr:uid="{00000000-0005-0000-0000-000099180000}"/>
    <cellStyle name="Entrada 3 12 8" xfId="13567" xr:uid="{00000000-0005-0000-0000-00009A180000}"/>
    <cellStyle name="Entrada 3 12 8 2" xfId="17858" xr:uid="{00000000-0005-0000-0000-00009B180000}"/>
    <cellStyle name="Entrada 3 12 8 3" xfId="21889" xr:uid="{00000000-0005-0000-0000-00009C180000}"/>
    <cellStyle name="Entrada 3 12 9" xfId="9496" xr:uid="{00000000-0005-0000-0000-00009D180000}"/>
    <cellStyle name="Entrada 3 13" xfId="3867" xr:uid="{00000000-0005-0000-0000-00009E180000}"/>
    <cellStyle name="Entrada 3 13 2" xfId="17841" xr:uid="{00000000-0005-0000-0000-00009F180000}"/>
    <cellStyle name="Entrada 3 13 3" xfId="21872" xr:uid="{00000000-0005-0000-0000-0000A0180000}"/>
    <cellStyle name="Entrada 3 14" xfId="9479" xr:uid="{00000000-0005-0000-0000-0000A1180000}"/>
    <cellStyle name="Entrada 3 2" xfId="3868" xr:uid="{00000000-0005-0000-0000-0000A2180000}"/>
    <cellStyle name="Entrada 3 2 2" xfId="3869" xr:uid="{00000000-0005-0000-0000-0000A3180000}"/>
    <cellStyle name="Entrada 3 2 2 2" xfId="3870" xr:uid="{00000000-0005-0000-0000-0000A4180000}"/>
    <cellStyle name="Entrada 3 2 2 2 2" xfId="3871" xr:uid="{00000000-0005-0000-0000-0000A5180000}"/>
    <cellStyle name="Entrada 3 2 2 2 2 2" xfId="13577" xr:uid="{00000000-0005-0000-0000-0000A6180000}"/>
    <cellStyle name="Entrada 3 2 2 2 2 2 2" xfId="17868" xr:uid="{00000000-0005-0000-0000-0000A7180000}"/>
    <cellStyle name="Entrada 3 2 2 2 2 2 3" xfId="21899" xr:uid="{00000000-0005-0000-0000-0000A8180000}"/>
    <cellStyle name="Entrada 3 2 2 2 2 3" xfId="9506" xr:uid="{00000000-0005-0000-0000-0000A9180000}"/>
    <cellStyle name="Entrada 3 2 2 2 3" xfId="3872" xr:uid="{00000000-0005-0000-0000-0000AA180000}"/>
    <cellStyle name="Entrada 3 2 2 2 3 2" xfId="13578" xr:uid="{00000000-0005-0000-0000-0000AB180000}"/>
    <cellStyle name="Entrada 3 2 2 2 3 2 2" xfId="17869" xr:uid="{00000000-0005-0000-0000-0000AC180000}"/>
    <cellStyle name="Entrada 3 2 2 2 3 2 3" xfId="21900" xr:uid="{00000000-0005-0000-0000-0000AD180000}"/>
    <cellStyle name="Entrada 3 2 2 2 3 3" xfId="9507" xr:uid="{00000000-0005-0000-0000-0000AE180000}"/>
    <cellStyle name="Entrada 3 2 2 2 4" xfId="3873" xr:uid="{00000000-0005-0000-0000-0000AF180000}"/>
    <cellStyle name="Entrada 3 2 2 2 4 2" xfId="13579" xr:uid="{00000000-0005-0000-0000-0000B0180000}"/>
    <cellStyle name="Entrada 3 2 2 2 4 2 2" xfId="17870" xr:uid="{00000000-0005-0000-0000-0000B1180000}"/>
    <cellStyle name="Entrada 3 2 2 2 4 2 3" xfId="21901" xr:uid="{00000000-0005-0000-0000-0000B2180000}"/>
    <cellStyle name="Entrada 3 2 2 2 4 3" xfId="9508" xr:uid="{00000000-0005-0000-0000-0000B3180000}"/>
    <cellStyle name="Entrada 3 2 2 2 5" xfId="3874" xr:uid="{00000000-0005-0000-0000-0000B4180000}"/>
    <cellStyle name="Entrada 3 2 2 2 5 2" xfId="13580" xr:uid="{00000000-0005-0000-0000-0000B5180000}"/>
    <cellStyle name="Entrada 3 2 2 2 5 2 2" xfId="17871" xr:uid="{00000000-0005-0000-0000-0000B6180000}"/>
    <cellStyle name="Entrada 3 2 2 2 5 2 3" xfId="21902" xr:uid="{00000000-0005-0000-0000-0000B7180000}"/>
    <cellStyle name="Entrada 3 2 2 2 5 3" xfId="9509" xr:uid="{00000000-0005-0000-0000-0000B8180000}"/>
    <cellStyle name="Entrada 3 2 2 2 6" xfId="3875" xr:uid="{00000000-0005-0000-0000-0000B9180000}"/>
    <cellStyle name="Entrada 3 2 2 2 6 2" xfId="13581" xr:uid="{00000000-0005-0000-0000-0000BA180000}"/>
    <cellStyle name="Entrada 3 2 2 2 6 2 2" xfId="17872" xr:uid="{00000000-0005-0000-0000-0000BB180000}"/>
    <cellStyle name="Entrada 3 2 2 2 6 2 3" xfId="21903" xr:uid="{00000000-0005-0000-0000-0000BC180000}"/>
    <cellStyle name="Entrada 3 2 2 2 6 3" xfId="9510" xr:uid="{00000000-0005-0000-0000-0000BD180000}"/>
    <cellStyle name="Entrada 3 2 2 2 7" xfId="3876" xr:uid="{00000000-0005-0000-0000-0000BE180000}"/>
    <cellStyle name="Entrada 3 2 2 2 7 2" xfId="13582" xr:uid="{00000000-0005-0000-0000-0000BF180000}"/>
    <cellStyle name="Entrada 3 2 2 2 7 2 2" xfId="17873" xr:uid="{00000000-0005-0000-0000-0000C0180000}"/>
    <cellStyle name="Entrada 3 2 2 2 7 2 3" xfId="21904" xr:uid="{00000000-0005-0000-0000-0000C1180000}"/>
    <cellStyle name="Entrada 3 2 2 2 7 3" xfId="9511" xr:uid="{00000000-0005-0000-0000-0000C2180000}"/>
    <cellStyle name="Entrada 3 2 2 2 8" xfId="13576" xr:uid="{00000000-0005-0000-0000-0000C3180000}"/>
    <cellStyle name="Entrada 3 2 2 2 8 2" xfId="17867" xr:uid="{00000000-0005-0000-0000-0000C4180000}"/>
    <cellStyle name="Entrada 3 2 2 2 8 3" xfId="21898" xr:uid="{00000000-0005-0000-0000-0000C5180000}"/>
    <cellStyle name="Entrada 3 2 2 2 9" xfId="9505" xr:uid="{00000000-0005-0000-0000-0000C6180000}"/>
    <cellStyle name="Entrada 3 2 2 3" xfId="13575" xr:uid="{00000000-0005-0000-0000-0000C7180000}"/>
    <cellStyle name="Entrada 3 2 2 3 2" xfId="17866" xr:uid="{00000000-0005-0000-0000-0000C8180000}"/>
    <cellStyle name="Entrada 3 2 2 3 3" xfId="21897" xr:uid="{00000000-0005-0000-0000-0000C9180000}"/>
    <cellStyle name="Entrada 3 2 2 4" xfId="9504" xr:uid="{00000000-0005-0000-0000-0000CA180000}"/>
    <cellStyle name="Entrada 3 2 3" xfId="3877" xr:uid="{00000000-0005-0000-0000-0000CB180000}"/>
    <cellStyle name="Entrada 3 2 3 2" xfId="3878" xr:uid="{00000000-0005-0000-0000-0000CC180000}"/>
    <cellStyle name="Entrada 3 2 3 2 2" xfId="3879" xr:uid="{00000000-0005-0000-0000-0000CD180000}"/>
    <cellStyle name="Entrada 3 2 3 2 2 2" xfId="13585" xr:uid="{00000000-0005-0000-0000-0000CE180000}"/>
    <cellStyle name="Entrada 3 2 3 2 2 2 2" xfId="17876" xr:uid="{00000000-0005-0000-0000-0000CF180000}"/>
    <cellStyle name="Entrada 3 2 3 2 2 2 3" xfId="21907" xr:uid="{00000000-0005-0000-0000-0000D0180000}"/>
    <cellStyle name="Entrada 3 2 3 2 2 3" xfId="9514" xr:uid="{00000000-0005-0000-0000-0000D1180000}"/>
    <cellStyle name="Entrada 3 2 3 2 3" xfId="3880" xr:uid="{00000000-0005-0000-0000-0000D2180000}"/>
    <cellStyle name="Entrada 3 2 3 2 3 2" xfId="13586" xr:uid="{00000000-0005-0000-0000-0000D3180000}"/>
    <cellStyle name="Entrada 3 2 3 2 3 2 2" xfId="17877" xr:uid="{00000000-0005-0000-0000-0000D4180000}"/>
    <cellStyle name="Entrada 3 2 3 2 3 2 3" xfId="21908" xr:uid="{00000000-0005-0000-0000-0000D5180000}"/>
    <cellStyle name="Entrada 3 2 3 2 3 3" xfId="9515" xr:uid="{00000000-0005-0000-0000-0000D6180000}"/>
    <cellStyle name="Entrada 3 2 3 2 4" xfId="3881" xr:uid="{00000000-0005-0000-0000-0000D7180000}"/>
    <cellStyle name="Entrada 3 2 3 2 4 2" xfId="13587" xr:uid="{00000000-0005-0000-0000-0000D8180000}"/>
    <cellStyle name="Entrada 3 2 3 2 4 2 2" xfId="17878" xr:uid="{00000000-0005-0000-0000-0000D9180000}"/>
    <cellStyle name="Entrada 3 2 3 2 4 2 3" xfId="21909" xr:uid="{00000000-0005-0000-0000-0000DA180000}"/>
    <cellStyle name="Entrada 3 2 3 2 4 3" xfId="9516" xr:uid="{00000000-0005-0000-0000-0000DB180000}"/>
    <cellStyle name="Entrada 3 2 3 2 5" xfId="3882" xr:uid="{00000000-0005-0000-0000-0000DC180000}"/>
    <cellStyle name="Entrada 3 2 3 2 5 2" xfId="13588" xr:uid="{00000000-0005-0000-0000-0000DD180000}"/>
    <cellStyle name="Entrada 3 2 3 2 5 2 2" xfId="17879" xr:uid="{00000000-0005-0000-0000-0000DE180000}"/>
    <cellStyle name="Entrada 3 2 3 2 5 2 3" xfId="21910" xr:uid="{00000000-0005-0000-0000-0000DF180000}"/>
    <cellStyle name="Entrada 3 2 3 2 5 3" xfId="9517" xr:uid="{00000000-0005-0000-0000-0000E0180000}"/>
    <cellStyle name="Entrada 3 2 3 2 6" xfId="3883" xr:uid="{00000000-0005-0000-0000-0000E1180000}"/>
    <cellStyle name="Entrada 3 2 3 2 6 2" xfId="13589" xr:uid="{00000000-0005-0000-0000-0000E2180000}"/>
    <cellStyle name="Entrada 3 2 3 2 6 2 2" xfId="17880" xr:uid="{00000000-0005-0000-0000-0000E3180000}"/>
    <cellStyle name="Entrada 3 2 3 2 6 2 3" xfId="21911" xr:uid="{00000000-0005-0000-0000-0000E4180000}"/>
    <cellStyle name="Entrada 3 2 3 2 6 3" xfId="9518" xr:uid="{00000000-0005-0000-0000-0000E5180000}"/>
    <cellStyle name="Entrada 3 2 3 2 7" xfId="3884" xr:uid="{00000000-0005-0000-0000-0000E6180000}"/>
    <cellStyle name="Entrada 3 2 3 2 7 2" xfId="13590" xr:uid="{00000000-0005-0000-0000-0000E7180000}"/>
    <cellStyle name="Entrada 3 2 3 2 7 2 2" xfId="17881" xr:uid="{00000000-0005-0000-0000-0000E8180000}"/>
    <cellStyle name="Entrada 3 2 3 2 7 2 3" xfId="21912" xr:uid="{00000000-0005-0000-0000-0000E9180000}"/>
    <cellStyle name="Entrada 3 2 3 2 7 3" xfId="9519" xr:uid="{00000000-0005-0000-0000-0000EA180000}"/>
    <cellStyle name="Entrada 3 2 3 2 8" xfId="13584" xr:uid="{00000000-0005-0000-0000-0000EB180000}"/>
    <cellStyle name="Entrada 3 2 3 2 8 2" xfId="17875" xr:uid="{00000000-0005-0000-0000-0000EC180000}"/>
    <cellStyle name="Entrada 3 2 3 2 8 3" xfId="21906" xr:uid="{00000000-0005-0000-0000-0000ED180000}"/>
    <cellStyle name="Entrada 3 2 3 2 9" xfId="9513" xr:uid="{00000000-0005-0000-0000-0000EE180000}"/>
    <cellStyle name="Entrada 3 2 3 3" xfId="13583" xr:uid="{00000000-0005-0000-0000-0000EF180000}"/>
    <cellStyle name="Entrada 3 2 3 3 2" xfId="17874" xr:uid="{00000000-0005-0000-0000-0000F0180000}"/>
    <cellStyle name="Entrada 3 2 3 3 3" xfId="21905" xr:uid="{00000000-0005-0000-0000-0000F1180000}"/>
    <cellStyle name="Entrada 3 2 3 4" xfId="9512" xr:uid="{00000000-0005-0000-0000-0000F2180000}"/>
    <cellStyle name="Entrada 3 2 4" xfId="3885" xr:uid="{00000000-0005-0000-0000-0000F3180000}"/>
    <cellStyle name="Entrada 3 2 4 2" xfId="3886" xr:uid="{00000000-0005-0000-0000-0000F4180000}"/>
    <cellStyle name="Entrada 3 2 4 2 2" xfId="3887" xr:uid="{00000000-0005-0000-0000-0000F5180000}"/>
    <cellStyle name="Entrada 3 2 4 2 2 2" xfId="13593" xr:uid="{00000000-0005-0000-0000-0000F6180000}"/>
    <cellStyle name="Entrada 3 2 4 2 2 2 2" xfId="17884" xr:uid="{00000000-0005-0000-0000-0000F7180000}"/>
    <cellStyle name="Entrada 3 2 4 2 2 2 3" xfId="21915" xr:uid="{00000000-0005-0000-0000-0000F8180000}"/>
    <cellStyle name="Entrada 3 2 4 2 2 3" xfId="9522" xr:uid="{00000000-0005-0000-0000-0000F9180000}"/>
    <cellStyle name="Entrada 3 2 4 2 3" xfId="3888" xr:uid="{00000000-0005-0000-0000-0000FA180000}"/>
    <cellStyle name="Entrada 3 2 4 2 3 2" xfId="13594" xr:uid="{00000000-0005-0000-0000-0000FB180000}"/>
    <cellStyle name="Entrada 3 2 4 2 3 2 2" xfId="17885" xr:uid="{00000000-0005-0000-0000-0000FC180000}"/>
    <cellStyle name="Entrada 3 2 4 2 3 2 3" xfId="21916" xr:uid="{00000000-0005-0000-0000-0000FD180000}"/>
    <cellStyle name="Entrada 3 2 4 2 3 3" xfId="9523" xr:uid="{00000000-0005-0000-0000-0000FE180000}"/>
    <cellStyle name="Entrada 3 2 4 2 4" xfId="3889" xr:uid="{00000000-0005-0000-0000-0000FF180000}"/>
    <cellStyle name="Entrada 3 2 4 2 4 2" xfId="13595" xr:uid="{00000000-0005-0000-0000-000000190000}"/>
    <cellStyle name="Entrada 3 2 4 2 4 2 2" xfId="17886" xr:uid="{00000000-0005-0000-0000-000001190000}"/>
    <cellStyle name="Entrada 3 2 4 2 4 2 3" xfId="21917" xr:uid="{00000000-0005-0000-0000-000002190000}"/>
    <cellStyle name="Entrada 3 2 4 2 4 3" xfId="9524" xr:uid="{00000000-0005-0000-0000-000003190000}"/>
    <cellStyle name="Entrada 3 2 4 2 5" xfId="3890" xr:uid="{00000000-0005-0000-0000-000004190000}"/>
    <cellStyle name="Entrada 3 2 4 2 5 2" xfId="13596" xr:uid="{00000000-0005-0000-0000-000005190000}"/>
    <cellStyle name="Entrada 3 2 4 2 5 2 2" xfId="17887" xr:uid="{00000000-0005-0000-0000-000006190000}"/>
    <cellStyle name="Entrada 3 2 4 2 5 2 3" xfId="21918" xr:uid="{00000000-0005-0000-0000-000007190000}"/>
    <cellStyle name="Entrada 3 2 4 2 5 3" xfId="9525" xr:uid="{00000000-0005-0000-0000-000008190000}"/>
    <cellStyle name="Entrada 3 2 4 2 6" xfId="3891" xr:uid="{00000000-0005-0000-0000-000009190000}"/>
    <cellStyle name="Entrada 3 2 4 2 6 2" xfId="13597" xr:uid="{00000000-0005-0000-0000-00000A190000}"/>
    <cellStyle name="Entrada 3 2 4 2 6 2 2" xfId="17888" xr:uid="{00000000-0005-0000-0000-00000B190000}"/>
    <cellStyle name="Entrada 3 2 4 2 6 2 3" xfId="21919" xr:uid="{00000000-0005-0000-0000-00000C190000}"/>
    <cellStyle name="Entrada 3 2 4 2 6 3" xfId="9526" xr:uid="{00000000-0005-0000-0000-00000D190000}"/>
    <cellStyle name="Entrada 3 2 4 2 7" xfId="3892" xr:uid="{00000000-0005-0000-0000-00000E190000}"/>
    <cellStyle name="Entrada 3 2 4 2 7 2" xfId="13598" xr:uid="{00000000-0005-0000-0000-00000F190000}"/>
    <cellStyle name="Entrada 3 2 4 2 7 2 2" xfId="17889" xr:uid="{00000000-0005-0000-0000-000010190000}"/>
    <cellStyle name="Entrada 3 2 4 2 7 2 3" xfId="21920" xr:uid="{00000000-0005-0000-0000-000011190000}"/>
    <cellStyle name="Entrada 3 2 4 2 7 3" xfId="9527" xr:uid="{00000000-0005-0000-0000-000012190000}"/>
    <cellStyle name="Entrada 3 2 4 2 8" xfId="13592" xr:uid="{00000000-0005-0000-0000-000013190000}"/>
    <cellStyle name="Entrada 3 2 4 2 8 2" xfId="17883" xr:uid="{00000000-0005-0000-0000-000014190000}"/>
    <cellStyle name="Entrada 3 2 4 2 8 3" xfId="21914" xr:uid="{00000000-0005-0000-0000-000015190000}"/>
    <cellStyle name="Entrada 3 2 4 2 9" xfId="9521" xr:uid="{00000000-0005-0000-0000-000016190000}"/>
    <cellStyle name="Entrada 3 2 4 3" xfId="13591" xr:uid="{00000000-0005-0000-0000-000017190000}"/>
    <cellStyle name="Entrada 3 2 4 3 2" xfId="17882" xr:uid="{00000000-0005-0000-0000-000018190000}"/>
    <cellStyle name="Entrada 3 2 4 3 3" xfId="21913" xr:uid="{00000000-0005-0000-0000-000019190000}"/>
    <cellStyle name="Entrada 3 2 4 4" xfId="9520" xr:uid="{00000000-0005-0000-0000-00001A190000}"/>
    <cellStyle name="Entrada 3 2 5" xfId="3893" xr:uid="{00000000-0005-0000-0000-00001B190000}"/>
    <cellStyle name="Entrada 3 2 5 2" xfId="3894" xr:uid="{00000000-0005-0000-0000-00001C190000}"/>
    <cellStyle name="Entrada 3 2 5 2 2" xfId="13600" xr:uid="{00000000-0005-0000-0000-00001D190000}"/>
    <cellStyle name="Entrada 3 2 5 2 2 2" xfId="17891" xr:uid="{00000000-0005-0000-0000-00001E190000}"/>
    <cellStyle name="Entrada 3 2 5 2 2 3" xfId="21922" xr:uid="{00000000-0005-0000-0000-00001F190000}"/>
    <cellStyle name="Entrada 3 2 5 2 3" xfId="9529" xr:uid="{00000000-0005-0000-0000-000020190000}"/>
    <cellStyle name="Entrada 3 2 5 3" xfId="3895" xr:uid="{00000000-0005-0000-0000-000021190000}"/>
    <cellStyle name="Entrada 3 2 5 3 2" xfId="13601" xr:uid="{00000000-0005-0000-0000-000022190000}"/>
    <cellStyle name="Entrada 3 2 5 3 2 2" xfId="17892" xr:uid="{00000000-0005-0000-0000-000023190000}"/>
    <cellStyle name="Entrada 3 2 5 3 2 3" xfId="21923" xr:uid="{00000000-0005-0000-0000-000024190000}"/>
    <cellStyle name="Entrada 3 2 5 3 3" xfId="9530" xr:uid="{00000000-0005-0000-0000-000025190000}"/>
    <cellStyle name="Entrada 3 2 5 4" xfId="3896" xr:uid="{00000000-0005-0000-0000-000026190000}"/>
    <cellStyle name="Entrada 3 2 5 4 2" xfId="13602" xr:uid="{00000000-0005-0000-0000-000027190000}"/>
    <cellStyle name="Entrada 3 2 5 4 2 2" xfId="17893" xr:uid="{00000000-0005-0000-0000-000028190000}"/>
    <cellStyle name="Entrada 3 2 5 4 2 3" xfId="21924" xr:uid="{00000000-0005-0000-0000-000029190000}"/>
    <cellStyle name="Entrada 3 2 5 4 3" xfId="9531" xr:uid="{00000000-0005-0000-0000-00002A190000}"/>
    <cellStyle name="Entrada 3 2 5 5" xfId="3897" xr:uid="{00000000-0005-0000-0000-00002B190000}"/>
    <cellStyle name="Entrada 3 2 5 5 2" xfId="13603" xr:uid="{00000000-0005-0000-0000-00002C190000}"/>
    <cellStyle name="Entrada 3 2 5 5 2 2" xfId="17894" xr:uid="{00000000-0005-0000-0000-00002D190000}"/>
    <cellStyle name="Entrada 3 2 5 5 2 3" xfId="21925" xr:uid="{00000000-0005-0000-0000-00002E190000}"/>
    <cellStyle name="Entrada 3 2 5 5 3" xfId="9532" xr:uid="{00000000-0005-0000-0000-00002F190000}"/>
    <cellStyle name="Entrada 3 2 5 6" xfId="3898" xr:uid="{00000000-0005-0000-0000-000030190000}"/>
    <cellStyle name="Entrada 3 2 5 6 2" xfId="13604" xr:uid="{00000000-0005-0000-0000-000031190000}"/>
    <cellStyle name="Entrada 3 2 5 6 2 2" xfId="17895" xr:uid="{00000000-0005-0000-0000-000032190000}"/>
    <cellStyle name="Entrada 3 2 5 6 2 3" xfId="21926" xr:uid="{00000000-0005-0000-0000-000033190000}"/>
    <cellStyle name="Entrada 3 2 5 6 3" xfId="9533" xr:uid="{00000000-0005-0000-0000-000034190000}"/>
    <cellStyle name="Entrada 3 2 5 7" xfId="3899" xr:uid="{00000000-0005-0000-0000-000035190000}"/>
    <cellStyle name="Entrada 3 2 5 7 2" xfId="13605" xr:uid="{00000000-0005-0000-0000-000036190000}"/>
    <cellStyle name="Entrada 3 2 5 7 2 2" xfId="17896" xr:uid="{00000000-0005-0000-0000-000037190000}"/>
    <cellStyle name="Entrada 3 2 5 7 2 3" xfId="21927" xr:uid="{00000000-0005-0000-0000-000038190000}"/>
    <cellStyle name="Entrada 3 2 5 7 3" xfId="9534" xr:uid="{00000000-0005-0000-0000-000039190000}"/>
    <cellStyle name="Entrada 3 2 5 8" xfId="13599" xr:uid="{00000000-0005-0000-0000-00003A190000}"/>
    <cellStyle name="Entrada 3 2 5 8 2" xfId="17890" xr:uid="{00000000-0005-0000-0000-00003B190000}"/>
    <cellStyle name="Entrada 3 2 5 8 3" xfId="21921" xr:uid="{00000000-0005-0000-0000-00003C190000}"/>
    <cellStyle name="Entrada 3 2 5 9" xfId="9528" xr:uid="{00000000-0005-0000-0000-00003D190000}"/>
    <cellStyle name="Entrada 3 2 6" xfId="13574" xr:uid="{00000000-0005-0000-0000-00003E190000}"/>
    <cellStyle name="Entrada 3 2 6 2" xfId="17865" xr:uid="{00000000-0005-0000-0000-00003F190000}"/>
    <cellStyle name="Entrada 3 2 6 3" xfId="21896" xr:uid="{00000000-0005-0000-0000-000040190000}"/>
    <cellStyle name="Entrada 3 2 7" xfId="9503" xr:uid="{00000000-0005-0000-0000-000041190000}"/>
    <cellStyle name="Entrada 3 3" xfId="3900" xr:uid="{00000000-0005-0000-0000-000042190000}"/>
    <cellStyle name="Entrada 3 3 2" xfId="3901" xr:uid="{00000000-0005-0000-0000-000043190000}"/>
    <cellStyle name="Entrada 3 3 2 2" xfId="3902" xr:uid="{00000000-0005-0000-0000-000044190000}"/>
    <cellStyle name="Entrada 3 3 2 2 2" xfId="3903" xr:uid="{00000000-0005-0000-0000-000045190000}"/>
    <cellStyle name="Entrada 3 3 2 2 2 2" xfId="13609" xr:uid="{00000000-0005-0000-0000-000046190000}"/>
    <cellStyle name="Entrada 3 3 2 2 2 2 2" xfId="17900" xr:uid="{00000000-0005-0000-0000-000047190000}"/>
    <cellStyle name="Entrada 3 3 2 2 2 2 3" xfId="21931" xr:uid="{00000000-0005-0000-0000-000048190000}"/>
    <cellStyle name="Entrada 3 3 2 2 2 3" xfId="12955" xr:uid="{00000000-0005-0000-0000-000049190000}"/>
    <cellStyle name="Entrada 3 3 2 2 3" xfId="3904" xr:uid="{00000000-0005-0000-0000-00004A190000}"/>
    <cellStyle name="Entrada 3 3 2 2 3 2" xfId="13610" xr:uid="{00000000-0005-0000-0000-00004B190000}"/>
    <cellStyle name="Entrada 3 3 2 2 3 2 2" xfId="17901" xr:uid="{00000000-0005-0000-0000-00004C190000}"/>
    <cellStyle name="Entrada 3 3 2 2 3 2 3" xfId="21932" xr:uid="{00000000-0005-0000-0000-00004D190000}"/>
    <cellStyle name="Entrada 3 3 2 2 3 3" xfId="9538" xr:uid="{00000000-0005-0000-0000-00004E190000}"/>
    <cellStyle name="Entrada 3 3 2 2 4" xfId="3905" xr:uid="{00000000-0005-0000-0000-00004F190000}"/>
    <cellStyle name="Entrada 3 3 2 2 4 2" xfId="13611" xr:uid="{00000000-0005-0000-0000-000050190000}"/>
    <cellStyle name="Entrada 3 3 2 2 4 2 2" xfId="17902" xr:uid="{00000000-0005-0000-0000-000051190000}"/>
    <cellStyle name="Entrada 3 3 2 2 4 2 3" xfId="21933" xr:uid="{00000000-0005-0000-0000-000052190000}"/>
    <cellStyle name="Entrada 3 3 2 2 4 3" xfId="9539" xr:uid="{00000000-0005-0000-0000-000053190000}"/>
    <cellStyle name="Entrada 3 3 2 2 5" xfId="3906" xr:uid="{00000000-0005-0000-0000-000054190000}"/>
    <cellStyle name="Entrada 3 3 2 2 5 2" xfId="13612" xr:uid="{00000000-0005-0000-0000-000055190000}"/>
    <cellStyle name="Entrada 3 3 2 2 5 2 2" xfId="17903" xr:uid="{00000000-0005-0000-0000-000056190000}"/>
    <cellStyle name="Entrada 3 3 2 2 5 2 3" xfId="21934" xr:uid="{00000000-0005-0000-0000-000057190000}"/>
    <cellStyle name="Entrada 3 3 2 2 5 3" xfId="9540" xr:uid="{00000000-0005-0000-0000-000058190000}"/>
    <cellStyle name="Entrada 3 3 2 2 6" xfId="3907" xr:uid="{00000000-0005-0000-0000-000059190000}"/>
    <cellStyle name="Entrada 3 3 2 2 6 2" xfId="13613" xr:uid="{00000000-0005-0000-0000-00005A190000}"/>
    <cellStyle name="Entrada 3 3 2 2 6 2 2" xfId="17904" xr:uid="{00000000-0005-0000-0000-00005B190000}"/>
    <cellStyle name="Entrada 3 3 2 2 6 2 3" xfId="21935" xr:uid="{00000000-0005-0000-0000-00005C190000}"/>
    <cellStyle name="Entrada 3 3 2 2 6 3" xfId="9541" xr:uid="{00000000-0005-0000-0000-00005D190000}"/>
    <cellStyle name="Entrada 3 3 2 2 7" xfId="3908" xr:uid="{00000000-0005-0000-0000-00005E190000}"/>
    <cellStyle name="Entrada 3 3 2 2 7 2" xfId="13614" xr:uid="{00000000-0005-0000-0000-00005F190000}"/>
    <cellStyle name="Entrada 3 3 2 2 7 2 2" xfId="17905" xr:uid="{00000000-0005-0000-0000-000060190000}"/>
    <cellStyle name="Entrada 3 3 2 2 7 2 3" xfId="21936" xr:uid="{00000000-0005-0000-0000-000061190000}"/>
    <cellStyle name="Entrada 3 3 2 2 7 3" xfId="9542" xr:uid="{00000000-0005-0000-0000-000062190000}"/>
    <cellStyle name="Entrada 3 3 2 2 8" xfId="13608" xr:uid="{00000000-0005-0000-0000-000063190000}"/>
    <cellStyle name="Entrada 3 3 2 2 8 2" xfId="17899" xr:uid="{00000000-0005-0000-0000-000064190000}"/>
    <cellStyle name="Entrada 3 3 2 2 8 3" xfId="21930" xr:uid="{00000000-0005-0000-0000-000065190000}"/>
    <cellStyle name="Entrada 3 3 2 2 9" xfId="9537" xr:uid="{00000000-0005-0000-0000-000066190000}"/>
    <cellStyle name="Entrada 3 3 2 3" xfId="13607" xr:uid="{00000000-0005-0000-0000-000067190000}"/>
    <cellStyle name="Entrada 3 3 2 3 2" xfId="17898" xr:uid="{00000000-0005-0000-0000-000068190000}"/>
    <cellStyle name="Entrada 3 3 2 3 3" xfId="21929" xr:uid="{00000000-0005-0000-0000-000069190000}"/>
    <cellStyle name="Entrada 3 3 2 4" xfId="9536" xr:uid="{00000000-0005-0000-0000-00006A190000}"/>
    <cellStyle name="Entrada 3 3 3" xfId="3909" xr:uid="{00000000-0005-0000-0000-00006B190000}"/>
    <cellStyle name="Entrada 3 3 3 2" xfId="3910" xr:uid="{00000000-0005-0000-0000-00006C190000}"/>
    <cellStyle name="Entrada 3 3 3 2 2" xfId="3911" xr:uid="{00000000-0005-0000-0000-00006D190000}"/>
    <cellStyle name="Entrada 3 3 3 2 2 2" xfId="13617" xr:uid="{00000000-0005-0000-0000-00006E190000}"/>
    <cellStyle name="Entrada 3 3 3 2 2 2 2" xfId="17908" xr:uid="{00000000-0005-0000-0000-00006F190000}"/>
    <cellStyle name="Entrada 3 3 3 2 2 2 3" xfId="21939" xr:uid="{00000000-0005-0000-0000-000070190000}"/>
    <cellStyle name="Entrada 3 3 3 2 2 3" xfId="9545" xr:uid="{00000000-0005-0000-0000-000071190000}"/>
    <cellStyle name="Entrada 3 3 3 2 3" xfId="3912" xr:uid="{00000000-0005-0000-0000-000072190000}"/>
    <cellStyle name="Entrada 3 3 3 2 3 2" xfId="13618" xr:uid="{00000000-0005-0000-0000-000073190000}"/>
    <cellStyle name="Entrada 3 3 3 2 3 2 2" xfId="17909" xr:uid="{00000000-0005-0000-0000-000074190000}"/>
    <cellStyle name="Entrada 3 3 3 2 3 2 3" xfId="21940" xr:uid="{00000000-0005-0000-0000-000075190000}"/>
    <cellStyle name="Entrada 3 3 3 2 3 3" xfId="9546" xr:uid="{00000000-0005-0000-0000-000076190000}"/>
    <cellStyle name="Entrada 3 3 3 2 4" xfId="3913" xr:uid="{00000000-0005-0000-0000-000077190000}"/>
    <cellStyle name="Entrada 3 3 3 2 4 2" xfId="13619" xr:uid="{00000000-0005-0000-0000-000078190000}"/>
    <cellStyle name="Entrada 3 3 3 2 4 2 2" xfId="17910" xr:uid="{00000000-0005-0000-0000-000079190000}"/>
    <cellStyle name="Entrada 3 3 3 2 4 2 3" xfId="21941" xr:uid="{00000000-0005-0000-0000-00007A190000}"/>
    <cellStyle name="Entrada 3 3 3 2 4 3" xfId="9547" xr:uid="{00000000-0005-0000-0000-00007B190000}"/>
    <cellStyle name="Entrada 3 3 3 2 5" xfId="3914" xr:uid="{00000000-0005-0000-0000-00007C190000}"/>
    <cellStyle name="Entrada 3 3 3 2 5 2" xfId="13620" xr:uid="{00000000-0005-0000-0000-00007D190000}"/>
    <cellStyle name="Entrada 3 3 3 2 5 2 2" xfId="17911" xr:uid="{00000000-0005-0000-0000-00007E190000}"/>
    <cellStyle name="Entrada 3 3 3 2 5 2 3" xfId="21942" xr:uid="{00000000-0005-0000-0000-00007F190000}"/>
    <cellStyle name="Entrada 3 3 3 2 5 3" xfId="9548" xr:uid="{00000000-0005-0000-0000-000080190000}"/>
    <cellStyle name="Entrada 3 3 3 2 6" xfId="3915" xr:uid="{00000000-0005-0000-0000-000081190000}"/>
    <cellStyle name="Entrada 3 3 3 2 6 2" xfId="13621" xr:uid="{00000000-0005-0000-0000-000082190000}"/>
    <cellStyle name="Entrada 3 3 3 2 6 2 2" xfId="17912" xr:uid="{00000000-0005-0000-0000-000083190000}"/>
    <cellStyle name="Entrada 3 3 3 2 6 2 3" xfId="21943" xr:uid="{00000000-0005-0000-0000-000084190000}"/>
    <cellStyle name="Entrada 3 3 3 2 6 3" xfId="9549" xr:uid="{00000000-0005-0000-0000-000085190000}"/>
    <cellStyle name="Entrada 3 3 3 2 7" xfId="3916" xr:uid="{00000000-0005-0000-0000-000086190000}"/>
    <cellStyle name="Entrada 3 3 3 2 7 2" xfId="13622" xr:uid="{00000000-0005-0000-0000-000087190000}"/>
    <cellStyle name="Entrada 3 3 3 2 7 2 2" xfId="17913" xr:uid="{00000000-0005-0000-0000-000088190000}"/>
    <cellStyle name="Entrada 3 3 3 2 7 2 3" xfId="21944" xr:uid="{00000000-0005-0000-0000-000089190000}"/>
    <cellStyle name="Entrada 3 3 3 2 7 3" xfId="9550" xr:uid="{00000000-0005-0000-0000-00008A190000}"/>
    <cellStyle name="Entrada 3 3 3 2 8" xfId="13616" xr:uid="{00000000-0005-0000-0000-00008B190000}"/>
    <cellStyle name="Entrada 3 3 3 2 8 2" xfId="17907" xr:uid="{00000000-0005-0000-0000-00008C190000}"/>
    <cellStyle name="Entrada 3 3 3 2 8 3" xfId="21938" xr:uid="{00000000-0005-0000-0000-00008D190000}"/>
    <cellStyle name="Entrada 3 3 3 2 9" xfId="9544" xr:uid="{00000000-0005-0000-0000-00008E190000}"/>
    <cellStyle name="Entrada 3 3 3 3" xfId="13615" xr:uid="{00000000-0005-0000-0000-00008F190000}"/>
    <cellStyle name="Entrada 3 3 3 3 2" xfId="17906" xr:uid="{00000000-0005-0000-0000-000090190000}"/>
    <cellStyle name="Entrada 3 3 3 3 3" xfId="21937" xr:uid="{00000000-0005-0000-0000-000091190000}"/>
    <cellStyle name="Entrada 3 3 3 4" xfId="9543" xr:uid="{00000000-0005-0000-0000-000092190000}"/>
    <cellStyle name="Entrada 3 3 4" xfId="3917" xr:uid="{00000000-0005-0000-0000-000093190000}"/>
    <cellStyle name="Entrada 3 3 4 2" xfId="3918" xr:uid="{00000000-0005-0000-0000-000094190000}"/>
    <cellStyle name="Entrada 3 3 4 2 2" xfId="3919" xr:uid="{00000000-0005-0000-0000-000095190000}"/>
    <cellStyle name="Entrada 3 3 4 2 2 2" xfId="13625" xr:uid="{00000000-0005-0000-0000-000096190000}"/>
    <cellStyle name="Entrada 3 3 4 2 2 2 2" xfId="17916" xr:uid="{00000000-0005-0000-0000-000097190000}"/>
    <cellStyle name="Entrada 3 3 4 2 2 2 3" xfId="21947" xr:uid="{00000000-0005-0000-0000-000098190000}"/>
    <cellStyle name="Entrada 3 3 4 2 2 3" xfId="9553" xr:uid="{00000000-0005-0000-0000-000099190000}"/>
    <cellStyle name="Entrada 3 3 4 2 3" xfId="3920" xr:uid="{00000000-0005-0000-0000-00009A190000}"/>
    <cellStyle name="Entrada 3 3 4 2 3 2" xfId="13626" xr:uid="{00000000-0005-0000-0000-00009B190000}"/>
    <cellStyle name="Entrada 3 3 4 2 3 2 2" xfId="17917" xr:uid="{00000000-0005-0000-0000-00009C190000}"/>
    <cellStyle name="Entrada 3 3 4 2 3 2 3" xfId="21948" xr:uid="{00000000-0005-0000-0000-00009D190000}"/>
    <cellStyle name="Entrada 3 3 4 2 3 3" xfId="9554" xr:uid="{00000000-0005-0000-0000-00009E190000}"/>
    <cellStyle name="Entrada 3 3 4 2 4" xfId="3921" xr:uid="{00000000-0005-0000-0000-00009F190000}"/>
    <cellStyle name="Entrada 3 3 4 2 4 2" xfId="13627" xr:uid="{00000000-0005-0000-0000-0000A0190000}"/>
    <cellStyle name="Entrada 3 3 4 2 4 2 2" xfId="17918" xr:uid="{00000000-0005-0000-0000-0000A1190000}"/>
    <cellStyle name="Entrada 3 3 4 2 4 2 3" xfId="21949" xr:uid="{00000000-0005-0000-0000-0000A2190000}"/>
    <cellStyle name="Entrada 3 3 4 2 4 3" xfId="9555" xr:uid="{00000000-0005-0000-0000-0000A3190000}"/>
    <cellStyle name="Entrada 3 3 4 2 5" xfId="3922" xr:uid="{00000000-0005-0000-0000-0000A4190000}"/>
    <cellStyle name="Entrada 3 3 4 2 5 2" xfId="13628" xr:uid="{00000000-0005-0000-0000-0000A5190000}"/>
    <cellStyle name="Entrada 3 3 4 2 5 2 2" xfId="17919" xr:uid="{00000000-0005-0000-0000-0000A6190000}"/>
    <cellStyle name="Entrada 3 3 4 2 5 2 3" xfId="21950" xr:uid="{00000000-0005-0000-0000-0000A7190000}"/>
    <cellStyle name="Entrada 3 3 4 2 5 3" xfId="9556" xr:uid="{00000000-0005-0000-0000-0000A8190000}"/>
    <cellStyle name="Entrada 3 3 4 2 6" xfId="3923" xr:uid="{00000000-0005-0000-0000-0000A9190000}"/>
    <cellStyle name="Entrada 3 3 4 2 6 2" xfId="13629" xr:uid="{00000000-0005-0000-0000-0000AA190000}"/>
    <cellStyle name="Entrada 3 3 4 2 6 2 2" xfId="17920" xr:uid="{00000000-0005-0000-0000-0000AB190000}"/>
    <cellStyle name="Entrada 3 3 4 2 6 2 3" xfId="21951" xr:uid="{00000000-0005-0000-0000-0000AC190000}"/>
    <cellStyle name="Entrada 3 3 4 2 6 3" xfId="9557" xr:uid="{00000000-0005-0000-0000-0000AD190000}"/>
    <cellStyle name="Entrada 3 3 4 2 7" xfId="3924" xr:uid="{00000000-0005-0000-0000-0000AE190000}"/>
    <cellStyle name="Entrada 3 3 4 2 7 2" xfId="13630" xr:uid="{00000000-0005-0000-0000-0000AF190000}"/>
    <cellStyle name="Entrada 3 3 4 2 7 2 2" xfId="17921" xr:uid="{00000000-0005-0000-0000-0000B0190000}"/>
    <cellStyle name="Entrada 3 3 4 2 7 2 3" xfId="21952" xr:uid="{00000000-0005-0000-0000-0000B1190000}"/>
    <cellStyle name="Entrada 3 3 4 2 7 3" xfId="9558" xr:uid="{00000000-0005-0000-0000-0000B2190000}"/>
    <cellStyle name="Entrada 3 3 4 2 8" xfId="13624" xr:uid="{00000000-0005-0000-0000-0000B3190000}"/>
    <cellStyle name="Entrada 3 3 4 2 8 2" xfId="17915" xr:uid="{00000000-0005-0000-0000-0000B4190000}"/>
    <cellStyle name="Entrada 3 3 4 2 8 3" xfId="21946" xr:uid="{00000000-0005-0000-0000-0000B5190000}"/>
    <cellStyle name="Entrada 3 3 4 2 9" xfId="9552" xr:uid="{00000000-0005-0000-0000-0000B6190000}"/>
    <cellStyle name="Entrada 3 3 4 3" xfId="13623" xr:uid="{00000000-0005-0000-0000-0000B7190000}"/>
    <cellStyle name="Entrada 3 3 4 3 2" xfId="17914" xr:uid="{00000000-0005-0000-0000-0000B8190000}"/>
    <cellStyle name="Entrada 3 3 4 3 3" xfId="21945" xr:uid="{00000000-0005-0000-0000-0000B9190000}"/>
    <cellStyle name="Entrada 3 3 4 4" xfId="9551" xr:uid="{00000000-0005-0000-0000-0000BA190000}"/>
    <cellStyle name="Entrada 3 3 5" xfId="3925" xr:uid="{00000000-0005-0000-0000-0000BB190000}"/>
    <cellStyle name="Entrada 3 3 5 2" xfId="3926" xr:uid="{00000000-0005-0000-0000-0000BC190000}"/>
    <cellStyle name="Entrada 3 3 5 2 2" xfId="13632" xr:uid="{00000000-0005-0000-0000-0000BD190000}"/>
    <cellStyle name="Entrada 3 3 5 2 2 2" xfId="17923" xr:uid="{00000000-0005-0000-0000-0000BE190000}"/>
    <cellStyle name="Entrada 3 3 5 2 2 3" xfId="21954" xr:uid="{00000000-0005-0000-0000-0000BF190000}"/>
    <cellStyle name="Entrada 3 3 5 2 3" xfId="9560" xr:uid="{00000000-0005-0000-0000-0000C0190000}"/>
    <cellStyle name="Entrada 3 3 5 3" xfId="3927" xr:uid="{00000000-0005-0000-0000-0000C1190000}"/>
    <cellStyle name="Entrada 3 3 5 3 2" xfId="13633" xr:uid="{00000000-0005-0000-0000-0000C2190000}"/>
    <cellStyle name="Entrada 3 3 5 3 2 2" xfId="17924" xr:uid="{00000000-0005-0000-0000-0000C3190000}"/>
    <cellStyle name="Entrada 3 3 5 3 2 3" xfId="21955" xr:uid="{00000000-0005-0000-0000-0000C4190000}"/>
    <cellStyle name="Entrada 3 3 5 3 3" xfId="9561" xr:uid="{00000000-0005-0000-0000-0000C5190000}"/>
    <cellStyle name="Entrada 3 3 5 4" xfId="3928" xr:uid="{00000000-0005-0000-0000-0000C6190000}"/>
    <cellStyle name="Entrada 3 3 5 4 2" xfId="13634" xr:uid="{00000000-0005-0000-0000-0000C7190000}"/>
    <cellStyle name="Entrada 3 3 5 4 2 2" xfId="17925" xr:uid="{00000000-0005-0000-0000-0000C8190000}"/>
    <cellStyle name="Entrada 3 3 5 4 2 3" xfId="21956" xr:uid="{00000000-0005-0000-0000-0000C9190000}"/>
    <cellStyle name="Entrada 3 3 5 4 3" xfId="13550" xr:uid="{00000000-0005-0000-0000-0000CA190000}"/>
    <cellStyle name="Entrada 3 3 5 5" xfId="3929" xr:uid="{00000000-0005-0000-0000-0000CB190000}"/>
    <cellStyle name="Entrada 3 3 5 5 2" xfId="13635" xr:uid="{00000000-0005-0000-0000-0000CC190000}"/>
    <cellStyle name="Entrada 3 3 5 5 2 2" xfId="17926" xr:uid="{00000000-0005-0000-0000-0000CD190000}"/>
    <cellStyle name="Entrada 3 3 5 5 2 3" xfId="21957" xr:uid="{00000000-0005-0000-0000-0000CE190000}"/>
    <cellStyle name="Entrada 3 3 5 5 3" xfId="9562" xr:uid="{00000000-0005-0000-0000-0000CF190000}"/>
    <cellStyle name="Entrada 3 3 5 6" xfId="3930" xr:uid="{00000000-0005-0000-0000-0000D0190000}"/>
    <cellStyle name="Entrada 3 3 5 6 2" xfId="13636" xr:uid="{00000000-0005-0000-0000-0000D1190000}"/>
    <cellStyle name="Entrada 3 3 5 6 2 2" xfId="17927" xr:uid="{00000000-0005-0000-0000-0000D2190000}"/>
    <cellStyle name="Entrada 3 3 5 6 2 3" xfId="21958" xr:uid="{00000000-0005-0000-0000-0000D3190000}"/>
    <cellStyle name="Entrada 3 3 5 6 3" xfId="9563" xr:uid="{00000000-0005-0000-0000-0000D4190000}"/>
    <cellStyle name="Entrada 3 3 5 7" xfId="3931" xr:uid="{00000000-0005-0000-0000-0000D5190000}"/>
    <cellStyle name="Entrada 3 3 5 7 2" xfId="13637" xr:uid="{00000000-0005-0000-0000-0000D6190000}"/>
    <cellStyle name="Entrada 3 3 5 7 2 2" xfId="17928" xr:uid="{00000000-0005-0000-0000-0000D7190000}"/>
    <cellStyle name="Entrada 3 3 5 7 2 3" xfId="21959" xr:uid="{00000000-0005-0000-0000-0000D8190000}"/>
    <cellStyle name="Entrada 3 3 5 7 3" xfId="9564" xr:uid="{00000000-0005-0000-0000-0000D9190000}"/>
    <cellStyle name="Entrada 3 3 5 8" xfId="13631" xr:uid="{00000000-0005-0000-0000-0000DA190000}"/>
    <cellStyle name="Entrada 3 3 5 8 2" xfId="17922" xr:uid="{00000000-0005-0000-0000-0000DB190000}"/>
    <cellStyle name="Entrada 3 3 5 8 3" xfId="21953" xr:uid="{00000000-0005-0000-0000-0000DC190000}"/>
    <cellStyle name="Entrada 3 3 5 9" xfId="9559" xr:uid="{00000000-0005-0000-0000-0000DD190000}"/>
    <cellStyle name="Entrada 3 3 6" xfId="13606" xr:uid="{00000000-0005-0000-0000-0000DE190000}"/>
    <cellStyle name="Entrada 3 3 6 2" xfId="17897" xr:uid="{00000000-0005-0000-0000-0000DF190000}"/>
    <cellStyle name="Entrada 3 3 6 3" xfId="21928" xr:uid="{00000000-0005-0000-0000-0000E0190000}"/>
    <cellStyle name="Entrada 3 3 7" xfId="9535" xr:uid="{00000000-0005-0000-0000-0000E1190000}"/>
    <cellStyle name="Entrada 3 4" xfId="3932" xr:uid="{00000000-0005-0000-0000-0000E2190000}"/>
    <cellStyle name="Entrada 3 4 2" xfId="3933" xr:uid="{00000000-0005-0000-0000-0000E3190000}"/>
    <cellStyle name="Entrada 3 4 2 2" xfId="3934" xr:uid="{00000000-0005-0000-0000-0000E4190000}"/>
    <cellStyle name="Entrada 3 4 2 2 2" xfId="3935" xr:uid="{00000000-0005-0000-0000-0000E5190000}"/>
    <cellStyle name="Entrada 3 4 2 2 2 2" xfId="13641" xr:uid="{00000000-0005-0000-0000-0000E6190000}"/>
    <cellStyle name="Entrada 3 4 2 2 2 2 2" xfId="17932" xr:uid="{00000000-0005-0000-0000-0000E7190000}"/>
    <cellStyle name="Entrada 3 4 2 2 2 2 3" xfId="21963" xr:uid="{00000000-0005-0000-0000-0000E8190000}"/>
    <cellStyle name="Entrada 3 4 2 2 2 3" xfId="9568" xr:uid="{00000000-0005-0000-0000-0000E9190000}"/>
    <cellStyle name="Entrada 3 4 2 2 3" xfId="3936" xr:uid="{00000000-0005-0000-0000-0000EA190000}"/>
    <cellStyle name="Entrada 3 4 2 2 3 2" xfId="13642" xr:uid="{00000000-0005-0000-0000-0000EB190000}"/>
    <cellStyle name="Entrada 3 4 2 2 3 2 2" xfId="17933" xr:uid="{00000000-0005-0000-0000-0000EC190000}"/>
    <cellStyle name="Entrada 3 4 2 2 3 2 3" xfId="21964" xr:uid="{00000000-0005-0000-0000-0000ED190000}"/>
    <cellStyle name="Entrada 3 4 2 2 3 3" xfId="9569" xr:uid="{00000000-0005-0000-0000-0000EE190000}"/>
    <cellStyle name="Entrada 3 4 2 2 4" xfId="3937" xr:uid="{00000000-0005-0000-0000-0000EF190000}"/>
    <cellStyle name="Entrada 3 4 2 2 4 2" xfId="13643" xr:uid="{00000000-0005-0000-0000-0000F0190000}"/>
    <cellStyle name="Entrada 3 4 2 2 4 2 2" xfId="17934" xr:uid="{00000000-0005-0000-0000-0000F1190000}"/>
    <cellStyle name="Entrada 3 4 2 2 4 2 3" xfId="21965" xr:uid="{00000000-0005-0000-0000-0000F2190000}"/>
    <cellStyle name="Entrada 3 4 2 2 4 3" xfId="9570" xr:uid="{00000000-0005-0000-0000-0000F3190000}"/>
    <cellStyle name="Entrada 3 4 2 2 5" xfId="3938" xr:uid="{00000000-0005-0000-0000-0000F4190000}"/>
    <cellStyle name="Entrada 3 4 2 2 5 2" xfId="13644" xr:uid="{00000000-0005-0000-0000-0000F5190000}"/>
    <cellStyle name="Entrada 3 4 2 2 5 2 2" xfId="17935" xr:uid="{00000000-0005-0000-0000-0000F6190000}"/>
    <cellStyle name="Entrada 3 4 2 2 5 2 3" xfId="21966" xr:uid="{00000000-0005-0000-0000-0000F7190000}"/>
    <cellStyle name="Entrada 3 4 2 2 5 3" xfId="9571" xr:uid="{00000000-0005-0000-0000-0000F8190000}"/>
    <cellStyle name="Entrada 3 4 2 2 6" xfId="3939" xr:uid="{00000000-0005-0000-0000-0000F9190000}"/>
    <cellStyle name="Entrada 3 4 2 2 6 2" xfId="13645" xr:uid="{00000000-0005-0000-0000-0000FA190000}"/>
    <cellStyle name="Entrada 3 4 2 2 6 2 2" xfId="17936" xr:uid="{00000000-0005-0000-0000-0000FB190000}"/>
    <cellStyle name="Entrada 3 4 2 2 6 2 3" xfId="21967" xr:uid="{00000000-0005-0000-0000-0000FC190000}"/>
    <cellStyle name="Entrada 3 4 2 2 6 3" xfId="9572" xr:uid="{00000000-0005-0000-0000-0000FD190000}"/>
    <cellStyle name="Entrada 3 4 2 2 7" xfId="3940" xr:uid="{00000000-0005-0000-0000-0000FE190000}"/>
    <cellStyle name="Entrada 3 4 2 2 7 2" xfId="13646" xr:uid="{00000000-0005-0000-0000-0000FF190000}"/>
    <cellStyle name="Entrada 3 4 2 2 7 2 2" xfId="17937" xr:uid="{00000000-0005-0000-0000-0000001A0000}"/>
    <cellStyle name="Entrada 3 4 2 2 7 2 3" xfId="21968" xr:uid="{00000000-0005-0000-0000-0000011A0000}"/>
    <cellStyle name="Entrada 3 4 2 2 7 3" xfId="9573" xr:uid="{00000000-0005-0000-0000-0000021A0000}"/>
    <cellStyle name="Entrada 3 4 2 2 8" xfId="13640" xr:uid="{00000000-0005-0000-0000-0000031A0000}"/>
    <cellStyle name="Entrada 3 4 2 2 8 2" xfId="17931" xr:uid="{00000000-0005-0000-0000-0000041A0000}"/>
    <cellStyle name="Entrada 3 4 2 2 8 3" xfId="21962" xr:uid="{00000000-0005-0000-0000-0000051A0000}"/>
    <cellStyle name="Entrada 3 4 2 2 9" xfId="9567" xr:uid="{00000000-0005-0000-0000-0000061A0000}"/>
    <cellStyle name="Entrada 3 4 2 3" xfId="13639" xr:uid="{00000000-0005-0000-0000-0000071A0000}"/>
    <cellStyle name="Entrada 3 4 2 3 2" xfId="17930" xr:uid="{00000000-0005-0000-0000-0000081A0000}"/>
    <cellStyle name="Entrada 3 4 2 3 3" xfId="21961" xr:uid="{00000000-0005-0000-0000-0000091A0000}"/>
    <cellStyle name="Entrada 3 4 2 4" xfId="9566" xr:uid="{00000000-0005-0000-0000-00000A1A0000}"/>
    <cellStyle name="Entrada 3 4 3" xfId="3941" xr:uid="{00000000-0005-0000-0000-00000B1A0000}"/>
    <cellStyle name="Entrada 3 4 3 2" xfId="3942" xr:uid="{00000000-0005-0000-0000-00000C1A0000}"/>
    <cellStyle name="Entrada 3 4 3 2 2" xfId="3943" xr:uid="{00000000-0005-0000-0000-00000D1A0000}"/>
    <cellStyle name="Entrada 3 4 3 2 2 2" xfId="13649" xr:uid="{00000000-0005-0000-0000-00000E1A0000}"/>
    <cellStyle name="Entrada 3 4 3 2 2 2 2" xfId="17940" xr:uid="{00000000-0005-0000-0000-00000F1A0000}"/>
    <cellStyle name="Entrada 3 4 3 2 2 2 3" xfId="21971" xr:uid="{00000000-0005-0000-0000-0000101A0000}"/>
    <cellStyle name="Entrada 3 4 3 2 2 3" xfId="9576" xr:uid="{00000000-0005-0000-0000-0000111A0000}"/>
    <cellStyle name="Entrada 3 4 3 2 3" xfId="3944" xr:uid="{00000000-0005-0000-0000-0000121A0000}"/>
    <cellStyle name="Entrada 3 4 3 2 3 2" xfId="13650" xr:uid="{00000000-0005-0000-0000-0000131A0000}"/>
    <cellStyle name="Entrada 3 4 3 2 3 2 2" xfId="17941" xr:uid="{00000000-0005-0000-0000-0000141A0000}"/>
    <cellStyle name="Entrada 3 4 3 2 3 2 3" xfId="21972" xr:uid="{00000000-0005-0000-0000-0000151A0000}"/>
    <cellStyle name="Entrada 3 4 3 2 3 3" xfId="9577" xr:uid="{00000000-0005-0000-0000-0000161A0000}"/>
    <cellStyle name="Entrada 3 4 3 2 4" xfId="3945" xr:uid="{00000000-0005-0000-0000-0000171A0000}"/>
    <cellStyle name="Entrada 3 4 3 2 4 2" xfId="13651" xr:uid="{00000000-0005-0000-0000-0000181A0000}"/>
    <cellStyle name="Entrada 3 4 3 2 4 2 2" xfId="17942" xr:uid="{00000000-0005-0000-0000-0000191A0000}"/>
    <cellStyle name="Entrada 3 4 3 2 4 2 3" xfId="21973" xr:uid="{00000000-0005-0000-0000-00001A1A0000}"/>
    <cellStyle name="Entrada 3 4 3 2 4 3" xfId="9578" xr:uid="{00000000-0005-0000-0000-00001B1A0000}"/>
    <cellStyle name="Entrada 3 4 3 2 5" xfId="3946" xr:uid="{00000000-0005-0000-0000-00001C1A0000}"/>
    <cellStyle name="Entrada 3 4 3 2 5 2" xfId="13652" xr:uid="{00000000-0005-0000-0000-00001D1A0000}"/>
    <cellStyle name="Entrada 3 4 3 2 5 2 2" xfId="17943" xr:uid="{00000000-0005-0000-0000-00001E1A0000}"/>
    <cellStyle name="Entrada 3 4 3 2 5 2 3" xfId="21974" xr:uid="{00000000-0005-0000-0000-00001F1A0000}"/>
    <cellStyle name="Entrada 3 4 3 2 5 3" xfId="9579" xr:uid="{00000000-0005-0000-0000-0000201A0000}"/>
    <cellStyle name="Entrada 3 4 3 2 6" xfId="3947" xr:uid="{00000000-0005-0000-0000-0000211A0000}"/>
    <cellStyle name="Entrada 3 4 3 2 6 2" xfId="13653" xr:uid="{00000000-0005-0000-0000-0000221A0000}"/>
    <cellStyle name="Entrada 3 4 3 2 6 2 2" xfId="17944" xr:uid="{00000000-0005-0000-0000-0000231A0000}"/>
    <cellStyle name="Entrada 3 4 3 2 6 2 3" xfId="21975" xr:uid="{00000000-0005-0000-0000-0000241A0000}"/>
    <cellStyle name="Entrada 3 4 3 2 6 3" xfId="9580" xr:uid="{00000000-0005-0000-0000-0000251A0000}"/>
    <cellStyle name="Entrada 3 4 3 2 7" xfId="3948" xr:uid="{00000000-0005-0000-0000-0000261A0000}"/>
    <cellStyle name="Entrada 3 4 3 2 7 2" xfId="13654" xr:uid="{00000000-0005-0000-0000-0000271A0000}"/>
    <cellStyle name="Entrada 3 4 3 2 7 2 2" xfId="17945" xr:uid="{00000000-0005-0000-0000-0000281A0000}"/>
    <cellStyle name="Entrada 3 4 3 2 7 2 3" xfId="21976" xr:uid="{00000000-0005-0000-0000-0000291A0000}"/>
    <cellStyle name="Entrada 3 4 3 2 7 3" xfId="9581" xr:uid="{00000000-0005-0000-0000-00002A1A0000}"/>
    <cellStyle name="Entrada 3 4 3 2 8" xfId="13648" xr:uid="{00000000-0005-0000-0000-00002B1A0000}"/>
    <cellStyle name="Entrada 3 4 3 2 8 2" xfId="17939" xr:uid="{00000000-0005-0000-0000-00002C1A0000}"/>
    <cellStyle name="Entrada 3 4 3 2 8 3" xfId="21970" xr:uid="{00000000-0005-0000-0000-00002D1A0000}"/>
    <cellStyle name="Entrada 3 4 3 2 9" xfId="9575" xr:uid="{00000000-0005-0000-0000-00002E1A0000}"/>
    <cellStyle name="Entrada 3 4 3 3" xfId="13647" xr:uid="{00000000-0005-0000-0000-00002F1A0000}"/>
    <cellStyle name="Entrada 3 4 3 3 2" xfId="17938" xr:uid="{00000000-0005-0000-0000-0000301A0000}"/>
    <cellStyle name="Entrada 3 4 3 3 3" xfId="21969" xr:uid="{00000000-0005-0000-0000-0000311A0000}"/>
    <cellStyle name="Entrada 3 4 3 4" xfId="9574" xr:uid="{00000000-0005-0000-0000-0000321A0000}"/>
    <cellStyle name="Entrada 3 4 4" xfId="3949" xr:uid="{00000000-0005-0000-0000-0000331A0000}"/>
    <cellStyle name="Entrada 3 4 4 2" xfId="3950" xr:uid="{00000000-0005-0000-0000-0000341A0000}"/>
    <cellStyle name="Entrada 3 4 4 2 2" xfId="3951" xr:uid="{00000000-0005-0000-0000-0000351A0000}"/>
    <cellStyle name="Entrada 3 4 4 2 2 2" xfId="13657" xr:uid="{00000000-0005-0000-0000-0000361A0000}"/>
    <cellStyle name="Entrada 3 4 4 2 2 2 2" xfId="17948" xr:uid="{00000000-0005-0000-0000-0000371A0000}"/>
    <cellStyle name="Entrada 3 4 4 2 2 2 3" xfId="21979" xr:uid="{00000000-0005-0000-0000-0000381A0000}"/>
    <cellStyle name="Entrada 3 4 4 2 2 3" xfId="9584" xr:uid="{00000000-0005-0000-0000-0000391A0000}"/>
    <cellStyle name="Entrada 3 4 4 2 3" xfId="3952" xr:uid="{00000000-0005-0000-0000-00003A1A0000}"/>
    <cellStyle name="Entrada 3 4 4 2 3 2" xfId="13658" xr:uid="{00000000-0005-0000-0000-00003B1A0000}"/>
    <cellStyle name="Entrada 3 4 4 2 3 2 2" xfId="17949" xr:uid="{00000000-0005-0000-0000-00003C1A0000}"/>
    <cellStyle name="Entrada 3 4 4 2 3 2 3" xfId="21980" xr:uid="{00000000-0005-0000-0000-00003D1A0000}"/>
    <cellStyle name="Entrada 3 4 4 2 3 3" xfId="9585" xr:uid="{00000000-0005-0000-0000-00003E1A0000}"/>
    <cellStyle name="Entrada 3 4 4 2 4" xfId="3953" xr:uid="{00000000-0005-0000-0000-00003F1A0000}"/>
    <cellStyle name="Entrada 3 4 4 2 4 2" xfId="13659" xr:uid="{00000000-0005-0000-0000-0000401A0000}"/>
    <cellStyle name="Entrada 3 4 4 2 4 2 2" xfId="17950" xr:uid="{00000000-0005-0000-0000-0000411A0000}"/>
    <cellStyle name="Entrada 3 4 4 2 4 2 3" xfId="21981" xr:uid="{00000000-0005-0000-0000-0000421A0000}"/>
    <cellStyle name="Entrada 3 4 4 2 4 3" xfId="9586" xr:uid="{00000000-0005-0000-0000-0000431A0000}"/>
    <cellStyle name="Entrada 3 4 4 2 5" xfId="3954" xr:uid="{00000000-0005-0000-0000-0000441A0000}"/>
    <cellStyle name="Entrada 3 4 4 2 5 2" xfId="13660" xr:uid="{00000000-0005-0000-0000-0000451A0000}"/>
    <cellStyle name="Entrada 3 4 4 2 5 2 2" xfId="17951" xr:uid="{00000000-0005-0000-0000-0000461A0000}"/>
    <cellStyle name="Entrada 3 4 4 2 5 2 3" xfId="21982" xr:uid="{00000000-0005-0000-0000-0000471A0000}"/>
    <cellStyle name="Entrada 3 4 4 2 5 3" xfId="9587" xr:uid="{00000000-0005-0000-0000-0000481A0000}"/>
    <cellStyle name="Entrada 3 4 4 2 6" xfId="3955" xr:uid="{00000000-0005-0000-0000-0000491A0000}"/>
    <cellStyle name="Entrada 3 4 4 2 6 2" xfId="13661" xr:uid="{00000000-0005-0000-0000-00004A1A0000}"/>
    <cellStyle name="Entrada 3 4 4 2 6 2 2" xfId="17952" xr:uid="{00000000-0005-0000-0000-00004B1A0000}"/>
    <cellStyle name="Entrada 3 4 4 2 6 2 3" xfId="21983" xr:uid="{00000000-0005-0000-0000-00004C1A0000}"/>
    <cellStyle name="Entrada 3 4 4 2 6 3" xfId="9588" xr:uid="{00000000-0005-0000-0000-00004D1A0000}"/>
    <cellStyle name="Entrada 3 4 4 2 7" xfId="3956" xr:uid="{00000000-0005-0000-0000-00004E1A0000}"/>
    <cellStyle name="Entrada 3 4 4 2 7 2" xfId="13662" xr:uid="{00000000-0005-0000-0000-00004F1A0000}"/>
    <cellStyle name="Entrada 3 4 4 2 7 2 2" xfId="17953" xr:uid="{00000000-0005-0000-0000-0000501A0000}"/>
    <cellStyle name="Entrada 3 4 4 2 7 2 3" xfId="21984" xr:uid="{00000000-0005-0000-0000-0000511A0000}"/>
    <cellStyle name="Entrada 3 4 4 2 7 3" xfId="9589" xr:uid="{00000000-0005-0000-0000-0000521A0000}"/>
    <cellStyle name="Entrada 3 4 4 2 8" xfId="13656" xr:uid="{00000000-0005-0000-0000-0000531A0000}"/>
    <cellStyle name="Entrada 3 4 4 2 8 2" xfId="17947" xr:uid="{00000000-0005-0000-0000-0000541A0000}"/>
    <cellStyle name="Entrada 3 4 4 2 8 3" xfId="21978" xr:uid="{00000000-0005-0000-0000-0000551A0000}"/>
    <cellStyle name="Entrada 3 4 4 2 9" xfId="9583" xr:uid="{00000000-0005-0000-0000-0000561A0000}"/>
    <cellStyle name="Entrada 3 4 4 3" xfId="13655" xr:uid="{00000000-0005-0000-0000-0000571A0000}"/>
    <cellStyle name="Entrada 3 4 4 3 2" xfId="17946" xr:uid="{00000000-0005-0000-0000-0000581A0000}"/>
    <cellStyle name="Entrada 3 4 4 3 3" xfId="21977" xr:uid="{00000000-0005-0000-0000-0000591A0000}"/>
    <cellStyle name="Entrada 3 4 4 4" xfId="9582" xr:uid="{00000000-0005-0000-0000-00005A1A0000}"/>
    <cellStyle name="Entrada 3 4 5" xfId="3957" xr:uid="{00000000-0005-0000-0000-00005B1A0000}"/>
    <cellStyle name="Entrada 3 4 5 2" xfId="3958" xr:uid="{00000000-0005-0000-0000-00005C1A0000}"/>
    <cellStyle name="Entrada 3 4 5 2 2" xfId="13664" xr:uid="{00000000-0005-0000-0000-00005D1A0000}"/>
    <cellStyle name="Entrada 3 4 5 2 2 2" xfId="17955" xr:uid="{00000000-0005-0000-0000-00005E1A0000}"/>
    <cellStyle name="Entrada 3 4 5 2 2 3" xfId="21986" xr:uid="{00000000-0005-0000-0000-00005F1A0000}"/>
    <cellStyle name="Entrada 3 4 5 2 3" xfId="9591" xr:uid="{00000000-0005-0000-0000-0000601A0000}"/>
    <cellStyle name="Entrada 3 4 5 3" xfId="3959" xr:uid="{00000000-0005-0000-0000-0000611A0000}"/>
    <cellStyle name="Entrada 3 4 5 3 2" xfId="13665" xr:uid="{00000000-0005-0000-0000-0000621A0000}"/>
    <cellStyle name="Entrada 3 4 5 3 2 2" xfId="17956" xr:uid="{00000000-0005-0000-0000-0000631A0000}"/>
    <cellStyle name="Entrada 3 4 5 3 2 3" xfId="21987" xr:uid="{00000000-0005-0000-0000-0000641A0000}"/>
    <cellStyle name="Entrada 3 4 5 3 3" xfId="9592" xr:uid="{00000000-0005-0000-0000-0000651A0000}"/>
    <cellStyle name="Entrada 3 4 5 4" xfId="3960" xr:uid="{00000000-0005-0000-0000-0000661A0000}"/>
    <cellStyle name="Entrada 3 4 5 4 2" xfId="13666" xr:uid="{00000000-0005-0000-0000-0000671A0000}"/>
    <cellStyle name="Entrada 3 4 5 4 2 2" xfId="17957" xr:uid="{00000000-0005-0000-0000-0000681A0000}"/>
    <cellStyle name="Entrada 3 4 5 4 2 3" xfId="21988" xr:uid="{00000000-0005-0000-0000-0000691A0000}"/>
    <cellStyle name="Entrada 3 4 5 4 3" xfId="9593" xr:uid="{00000000-0005-0000-0000-00006A1A0000}"/>
    <cellStyle name="Entrada 3 4 5 5" xfId="3961" xr:uid="{00000000-0005-0000-0000-00006B1A0000}"/>
    <cellStyle name="Entrada 3 4 5 5 2" xfId="13667" xr:uid="{00000000-0005-0000-0000-00006C1A0000}"/>
    <cellStyle name="Entrada 3 4 5 5 2 2" xfId="17958" xr:uid="{00000000-0005-0000-0000-00006D1A0000}"/>
    <cellStyle name="Entrada 3 4 5 5 2 3" xfId="21989" xr:uid="{00000000-0005-0000-0000-00006E1A0000}"/>
    <cellStyle name="Entrada 3 4 5 5 3" xfId="9594" xr:uid="{00000000-0005-0000-0000-00006F1A0000}"/>
    <cellStyle name="Entrada 3 4 5 6" xfId="3962" xr:uid="{00000000-0005-0000-0000-0000701A0000}"/>
    <cellStyle name="Entrada 3 4 5 6 2" xfId="13668" xr:uid="{00000000-0005-0000-0000-0000711A0000}"/>
    <cellStyle name="Entrada 3 4 5 6 2 2" xfId="17959" xr:uid="{00000000-0005-0000-0000-0000721A0000}"/>
    <cellStyle name="Entrada 3 4 5 6 2 3" xfId="21990" xr:uid="{00000000-0005-0000-0000-0000731A0000}"/>
    <cellStyle name="Entrada 3 4 5 6 3" xfId="9595" xr:uid="{00000000-0005-0000-0000-0000741A0000}"/>
    <cellStyle name="Entrada 3 4 5 7" xfId="3963" xr:uid="{00000000-0005-0000-0000-0000751A0000}"/>
    <cellStyle name="Entrada 3 4 5 7 2" xfId="13669" xr:uid="{00000000-0005-0000-0000-0000761A0000}"/>
    <cellStyle name="Entrada 3 4 5 7 2 2" xfId="17960" xr:uid="{00000000-0005-0000-0000-0000771A0000}"/>
    <cellStyle name="Entrada 3 4 5 7 2 3" xfId="21991" xr:uid="{00000000-0005-0000-0000-0000781A0000}"/>
    <cellStyle name="Entrada 3 4 5 7 3" xfId="9596" xr:uid="{00000000-0005-0000-0000-0000791A0000}"/>
    <cellStyle name="Entrada 3 4 5 8" xfId="13663" xr:uid="{00000000-0005-0000-0000-00007A1A0000}"/>
    <cellStyle name="Entrada 3 4 5 8 2" xfId="17954" xr:uid="{00000000-0005-0000-0000-00007B1A0000}"/>
    <cellStyle name="Entrada 3 4 5 8 3" xfId="21985" xr:uid="{00000000-0005-0000-0000-00007C1A0000}"/>
    <cellStyle name="Entrada 3 4 5 9" xfId="9590" xr:uid="{00000000-0005-0000-0000-00007D1A0000}"/>
    <cellStyle name="Entrada 3 4 6" xfId="13638" xr:uid="{00000000-0005-0000-0000-00007E1A0000}"/>
    <cellStyle name="Entrada 3 4 6 2" xfId="17929" xr:uid="{00000000-0005-0000-0000-00007F1A0000}"/>
    <cellStyle name="Entrada 3 4 6 3" xfId="21960" xr:uid="{00000000-0005-0000-0000-0000801A0000}"/>
    <cellStyle name="Entrada 3 4 7" xfId="9565" xr:uid="{00000000-0005-0000-0000-0000811A0000}"/>
    <cellStyle name="Entrada 3 5" xfId="3964" xr:uid="{00000000-0005-0000-0000-0000821A0000}"/>
    <cellStyle name="Entrada 3 5 2" xfId="3965" xr:uid="{00000000-0005-0000-0000-0000831A0000}"/>
    <cellStyle name="Entrada 3 5 2 2" xfId="3966" xr:uid="{00000000-0005-0000-0000-0000841A0000}"/>
    <cellStyle name="Entrada 3 5 2 2 2" xfId="3967" xr:uid="{00000000-0005-0000-0000-0000851A0000}"/>
    <cellStyle name="Entrada 3 5 2 2 2 2" xfId="13673" xr:uid="{00000000-0005-0000-0000-0000861A0000}"/>
    <cellStyle name="Entrada 3 5 2 2 2 2 2" xfId="17964" xr:uid="{00000000-0005-0000-0000-0000871A0000}"/>
    <cellStyle name="Entrada 3 5 2 2 2 2 3" xfId="21995" xr:uid="{00000000-0005-0000-0000-0000881A0000}"/>
    <cellStyle name="Entrada 3 5 2 2 2 3" xfId="9600" xr:uid="{00000000-0005-0000-0000-0000891A0000}"/>
    <cellStyle name="Entrada 3 5 2 2 3" xfId="3968" xr:uid="{00000000-0005-0000-0000-00008A1A0000}"/>
    <cellStyle name="Entrada 3 5 2 2 3 2" xfId="13674" xr:uid="{00000000-0005-0000-0000-00008B1A0000}"/>
    <cellStyle name="Entrada 3 5 2 2 3 2 2" xfId="17965" xr:uid="{00000000-0005-0000-0000-00008C1A0000}"/>
    <cellStyle name="Entrada 3 5 2 2 3 2 3" xfId="21996" xr:uid="{00000000-0005-0000-0000-00008D1A0000}"/>
    <cellStyle name="Entrada 3 5 2 2 3 3" xfId="9601" xr:uid="{00000000-0005-0000-0000-00008E1A0000}"/>
    <cellStyle name="Entrada 3 5 2 2 4" xfId="3969" xr:uid="{00000000-0005-0000-0000-00008F1A0000}"/>
    <cellStyle name="Entrada 3 5 2 2 4 2" xfId="13675" xr:uid="{00000000-0005-0000-0000-0000901A0000}"/>
    <cellStyle name="Entrada 3 5 2 2 4 2 2" xfId="17966" xr:uid="{00000000-0005-0000-0000-0000911A0000}"/>
    <cellStyle name="Entrada 3 5 2 2 4 2 3" xfId="21997" xr:uid="{00000000-0005-0000-0000-0000921A0000}"/>
    <cellStyle name="Entrada 3 5 2 2 4 3" xfId="9602" xr:uid="{00000000-0005-0000-0000-0000931A0000}"/>
    <cellStyle name="Entrada 3 5 2 2 5" xfId="3970" xr:uid="{00000000-0005-0000-0000-0000941A0000}"/>
    <cellStyle name="Entrada 3 5 2 2 5 2" xfId="13676" xr:uid="{00000000-0005-0000-0000-0000951A0000}"/>
    <cellStyle name="Entrada 3 5 2 2 5 2 2" xfId="17967" xr:uid="{00000000-0005-0000-0000-0000961A0000}"/>
    <cellStyle name="Entrada 3 5 2 2 5 2 3" xfId="21998" xr:uid="{00000000-0005-0000-0000-0000971A0000}"/>
    <cellStyle name="Entrada 3 5 2 2 5 3" xfId="9603" xr:uid="{00000000-0005-0000-0000-0000981A0000}"/>
    <cellStyle name="Entrada 3 5 2 2 6" xfId="3971" xr:uid="{00000000-0005-0000-0000-0000991A0000}"/>
    <cellStyle name="Entrada 3 5 2 2 6 2" xfId="13677" xr:uid="{00000000-0005-0000-0000-00009A1A0000}"/>
    <cellStyle name="Entrada 3 5 2 2 6 2 2" xfId="17968" xr:uid="{00000000-0005-0000-0000-00009B1A0000}"/>
    <cellStyle name="Entrada 3 5 2 2 6 2 3" xfId="21999" xr:uid="{00000000-0005-0000-0000-00009C1A0000}"/>
    <cellStyle name="Entrada 3 5 2 2 6 3" xfId="9604" xr:uid="{00000000-0005-0000-0000-00009D1A0000}"/>
    <cellStyle name="Entrada 3 5 2 2 7" xfId="3972" xr:uid="{00000000-0005-0000-0000-00009E1A0000}"/>
    <cellStyle name="Entrada 3 5 2 2 7 2" xfId="13678" xr:uid="{00000000-0005-0000-0000-00009F1A0000}"/>
    <cellStyle name="Entrada 3 5 2 2 7 2 2" xfId="17969" xr:uid="{00000000-0005-0000-0000-0000A01A0000}"/>
    <cellStyle name="Entrada 3 5 2 2 7 2 3" xfId="22000" xr:uid="{00000000-0005-0000-0000-0000A11A0000}"/>
    <cellStyle name="Entrada 3 5 2 2 7 3" xfId="9605" xr:uid="{00000000-0005-0000-0000-0000A21A0000}"/>
    <cellStyle name="Entrada 3 5 2 2 8" xfId="13672" xr:uid="{00000000-0005-0000-0000-0000A31A0000}"/>
    <cellStyle name="Entrada 3 5 2 2 8 2" xfId="17963" xr:uid="{00000000-0005-0000-0000-0000A41A0000}"/>
    <cellStyle name="Entrada 3 5 2 2 8 3" xfId="21994" xr:uid="{00000000-0005-0000-0000-0000A51A0000}"/>
    <cellStyle name="Entrada 3 5 2 2 9" xfId="9599" xr:uid="{00000000-0005-0000-0000-0000A61A0000}"/>
    <cellStyle name="Entrada 3 5 2 3" xfId="13671" xr:uid="{00000000-0005-0000-0000-0000A71A0000}"/>
    <cellStyle name="Entrada 3 5 2 3 2" xfId="17962" xr:uid="{00000000-0005-0000-0000-0000A81A0000}"/>
    <cellStyle name="Entrada 3 5 2 3 3" xfId="21993" xr:uid="{00000000-0005-0000-0000-0000A91A0000}"/>
    <cellStyle name="Entrada 3 5 2 4" xfId="9598" xr:uid="{00000000-0005-0000-0000-0000AA1A0000}"/>
    <cellStyle name="Entrada 3 5 3" xfId="3973" xr:uid="{00000000-0005-0000-0000-0000AB1A0000}"/>
    <cellStyle name="Entrada 3 5 3 2" xfId="3974" xr:uid="{00000000-0005-0000-0000-0000AC1A0000}"/>
    <cellStyle name="Entrada 3 5 3 2 2" xfId="3975" xr:uid="{00000000-0005-0000-0000-0000AD1A0000}"/>
    <cellStyle name="Entrada 3 5 3 2 2 2" xfId="13681" xr:uid="{00000000-0005-0000-0000-0000AE1A0000}"/>
    <cellStyle name="Entrada 3 5 3 2 2 2 2" xfId="17972" xr:uid="{00000000-0005-0000-0000-0000AF1A0000}"/>
    <cellStyle name="Entrada 3 5 3 2 2 2 3" xfId="22003" xr:uid="{00000000-0005-0000-0000-0000B01A0000}"/>
    <cellStyle name="Entrada 3 5 3 2 2 3" xfId="9608" xr:uid="{00000000-0005-0000-0000-0000B11A0000}"/>
    <cellStyle name="Entrada 3 5 3 2 3" xfId="3976" xr:uid="{00000000-0005-0000-0000-0000B21A0000}"/>
    <cellStyle name="Entrada 3 5 3 2 3 2" xfId="13682" xr:uid="{00000000-0005-0000-0000-0000B31A0000}"/>
    <cellStyle name="Entrada 3 5 3 2 3 2 2" xfId="17973" xr:uid="{00000000-0005-0000-0000-0000B41A0000}"/>
    <cellStyle name="Entrada 3 5 3 2 3 2 3" xfId="22004" xr:uid="{00000000-0005-0000-0000-0000B51A0000}"/>
    <cellStyle name="Entrada 3 5 3 2 3 3" xfId="9609" xr:uid="{00000000-0005-0000-0000-0000B61A0000}"/>
    <cellStyle name="Entrada 3 5 3 2 4" xfId="3977" xr:uid="{00000000-0005-0000-0000-0000B71A0000}"/>
    <cellStyle name="Entrada 3 5 3 2 4 2" xfId="13683" xr:uid="{00000000-0005-0000-0000-0000B81A0000}"/>
    <cellStyle name="Entrada 3 5 3 2 4 2 2" xfId="17974" xr:uid="{00000000-0005-0000-0000-0000B91A0000}"/>
    <cellStyle name="Entrada 3 5 3 2 4 2 3" xfId="22005" xr:uid="{00000000-0005-0000-0000-0000BA1A0000}"/>
    <cellStyle name="Entrada 3 5 3 2 4 3" xfId="9610" xr:uid="{00000000-0005-0000-0000-0000BB1A0000}"/>
    <cellStyle name="Entrada 3 5 3 2 5" xfId="3978" xr:uid="{00000000-0005-0000-0000-0000BC1A0000}"/>
    <cellStyle name="Entrada 3 5 3 2 5 2" xfId="13684" xr:uid="{00000000-0005-0000-0000-0000BD1A0000}"/>
    <cellStyle name="Entrada 3 5 3 2 5 2 2" xfId="17975" xr:uid="{00000000-0005-0000-0000-0000BE1A0000}"/>
    <cellStyle name="Entrada 3 5 3 2 5 2 3" xfId="22006" xr:uid="{00000000-0005-0000-0000-0000BF1A0000}"/>
    <cellStyle name="Entrada 3 5 3 2 5 3" xfId="9611" xr:uid="{00000000-0005-0000-0000-0000C01A0000}"/>
    <cellStyle name="Entrada 3 5 3 2 6" xfId="3979" xr:uid="{00000000-0005-0000-0000-0000C11A0000}"/>
    <cellStyle name="Entrada 3 5 3 2 6 2" xfId="13685" xr:uid="{00000000-0005-0000-0000-0000C21A0000}"/>
    <cellStyle name="Entrada 3 5 3 2 6 2 2" xfId="17976" xr:uid="{00000000-0005-0000-0000-0000C31A0000}"/>
    <cellStyle name="Entrada 3 5 3 2 6 2 3" xfId="22007" xr:uid="{00000000-0005-0000-0000-0000C41A0000}"/>
    <cellStyle name="Entrada 3 5 3 2 6 3" xfId="9612" xr:uid="{00000000-0005-0000-0000-0000C51A0000}"/>
    <cellStyle name="Entrada 3 5 3 2 7" xfId="3980" xr:uid="{00000000-0005-0000-0000-0000C61A0000}"/>
    <cellStyle name="Entrada 3 5 3 2 7 2" xfId="13686" xr:uid="{00000000-0005-0000-0000-0000C71A0000}"/>
    <cellStyle name="Entrada 3 5 3 2 7 2 2" xfId="17977" xr:uid="{00000000-0005-0000-0000-0000C81A0000}"/>
    <cellStyle name="Entrada 3 5 3 2 7 2 3" xfId="22008" xr:uid="{00000000-0005-0000-0000-0000C91A0000}"/>
    <cellStyle name="Entrada 3 5 3 2 7 3" xfId="9613" xr:uid="{00000000-0005-0000-0000-0000CA1A0000}"/>
    <cellStyle name="Entrada 3 5 3 2 8" xfId="13680" xr:uid="{00000000-0005-0000-0000-0000CB1A0000}"/>
    <cellStyle name="Entrada 3 5 3 2 8 2" xfId="17971" xr:uid="{00000000-0005-0000-0000-0000CC1A0000}"/>
    <cellStyle name="Entrada 3 5 3 2 8 3" xfId="22002" xr:uid="{00000000-0005-0000-0000-0000CD1A0000}"/>
    <cellStyle name="Entrada 3 5 3 2 9" xfId="9607" xr:uid="{00000000-0005-0000-0000-0000CE1A0000}"/>
    <cellStyle name="Entrada 3 5 3 3" xfId="13679" xr:uid="{00000000-0005-0000-0000-0000CF1A0000}"/>
    <cellStyle name="Entrada 3 5 3 3 2" xfId="17970" xr:uid="{00000000-0005-0000-0000-0000D01A0000}"/>
    <cellStyle name="Entrada 3 5 3 3 3" xfId="22001" xr:uid="{00000000-0005-0000-0000-0000D11A0000}"/>
    <cellStyle name="Entrada 3 5 3 4" xfId="9606" xr:uid="{00000000-0005-0000-0000-0000D21A0000}"/>
    <cellStyle name="Entrada 3 5 4" xfId="3981" xr:uid="{00000000-0005-0000-0000-0000D31A0000}"/>
    <cellStyle name="Entrada 3 5 4 2" xfId="3982" xr:uid="{00000000-0005-0000-0000-0000D41A0000}"/>
    <cellStyle name="Entrada 3 5 4 2 2" xfId="3983" xr:uid="{00000000-0005-0000-0000-0000D51A0000}"/>
    <cellStyle name="Entrada 3 5 4 2 2 2" xfId="13689" xr:uid="{00000000-0005-0000-0000-0000D61A0000}"/>
    <cellStyle name="Entrada 3 5 4 2 2 2 2" xfId="17980" xr:uid="{00000000-0005-0000-0000-0000D71A0000}"/>
    <cellStyle name="Entrada 3 5 4 2 2 2 3" xfId="22011" xr:uid="{00000000-0005-0000-0000-0000D81A0000}"/>
    <cellStyle name="Entrada 3 5 4 2 2 3" xfId="9616" xr:uid="{00000000-0005-0000-0000-0000D91A0000}"/>
    <cellStyle name="Entrada 3 5 4 2 3" xfId="3984" xr:uid="{00000000-0005-0000-0000-0000DA1A0000}"/>
    <cellStyle name="Entrada 3 5 4 2 3 2" xfId="13690" xr:uid="{00000000-0005-0000-0000-0000DB1A0000}"/>
    <cellStyle name="Entrada 3 5 4 2 3 2 2" xfId="17981" xr:uid="{00000000-0005-0000-0000-0000DC1A0000}"/>
    <cellStyle name="Entrada 3 5 4 2 3 2 3" xfId="22012" xr:uid="{00000000-0005-0000-0000-0000DD1A0000}"/>
    <cellStyle name="Entrada 3 5 4 2 3 3" xfId="9617" xr:uid="{00000000-0005-0000-0000-0000DE1A0000}"/>
    <cellStyle name="Entrada 3 5 4 2 4" xfId="3985" xr:uid="{00000000-0005-0000-0000-0000DF1A0000}"/>
    <cellStyle name="Entrada 3 5 4 2 4 2" xfId="13691" xr:uid="{00000000-0005-0000-0000-0000E01A0000}"/>
    <cellStyle name="Entrada 3 5 4 2 4 2 2" xfId="17982" xr:uid="{00000000-0005-0000-0000-0000E11A0000}"/>
    <cellStyle name="Entrada 3 5 4 2 4 2 3" xfId="22013" xr:uid="{00000000-0005-0000-0000-0000E21A0000}"/>
    <cellStyle name="Entrada 3 5 4 2 4 3" xfId="9618" xr:uid="{00000000-0005-0000-0000-0000E31A0000}"/>
    <cellStyle name="Entrada 3 5 4 2 5" xfId="3986" xr:uid="{00000000-0005-0000-0000-0000E41A0000}"/>
    <cellStyle name="Entrada 3 5 4 2 5 2" xfId="13692" xr:uid="{00000000-0005-0000-0000-0000E51A0000}"/>
    <cellStyle name="Entrada 3 5 4 2 5 2 2" xfId="17983" xr:uid="{00000000-0005-0000-0000-0000E61A0000}"/>
    <cellStyle name="Entrada 3 5 4 2 5 2 3" xfId="22014" xr:uid="{00000000-0005-0000-0000-0000E71A0000}"/>
    <cellStyle name="Entrada 3 5 4 2 5 3" xfId="9619" xr:uid="{00000000-0005-0000-0000-0000E81A0000}"/>
    <cellStyle name="Entrada 3 5 4 2 6" xfId="3987" xr:uid="{00000000-0005-0000-0000-0000E91A0000}"/>
    <cellStyle name="Entrada 3 5 4 2 6 2" xfId="13693" xr:uid="{00000000-0005-0000-0000-0000EA1A0000}"/>
    <cellStyle name="Entrada 3 5 4 2 6 2 2" xfId="17984" xr:uid="{00000000-0005-0000-0000-0000EB1A0000}"/>
    <cellStyle name="Entrada 3 5 4 2 6 2 3" xfId="22015" xr:uid="{00000000-0005-0000-0000-0000EC1A0000}"/>
    <cellStyle name="Entrada 3 5 4 2 6 3" xfId="9620" xr:uid="{00000000-0005-0000-0000-0000ED1A0000}"/>
    <cellStyle name="Entrada 3 5 4 2 7" xfId="3988" xr:uid="{00000000-0005-0000-0000-0000EE1A0000}"/>
    <cellStyle name="Entrada 3 5 4 2 7 2" xfId="13694" xr:uid="{00000000-0005-0000-0000-0000EF1A0000}"/>
    <cellStyle name="Entrada 3 5 4 2 7 2 2" xfId="17985" xr:uid="{00000000-0005-0000-0000-0000F01A0000}"/>
    <cellStyle name="Entrada 3 5 4 2 7 2 3" xfId="22016" xr:uid="{00000000-0005-0000-0000-0000F11A0000}"/>
    <cellStyle name="Entrada 3 5 4 2 7 3" xfId="9621" xr:uid="{00000000-0005-0000-0000-0000F21A0000}"/>
    <cellStyle name="Entrada 3 5 4 2 8" xfId="13688" xr:uid="{00000000-0005-0000-0000-0000F31A0000}"/>
    <cellStyle name="Entrada 3 5 4 2 8 2" xfId="17979" xr:uid="{00000000-0005-0000-0000-0000F41A0000}"/>
    <cellStyle name="Entrada 3 5 4 2 8 3" xfId="22010" xr:uid="{00000000-0005-0000-0000-0000F51A0000}"/>
    <cellStyle name="Entrada 3 5 4 2 9" xfId="9615" xr:uid="{00000000-0005-0000-0000-0000F61A0000}"/>
    <cellStyle name="Entrada 3 5 4 3" xfId="13687" xr:uid="{00000000-0005-0000-0000-0000F71A0000}"/>
    <cellStyle name="Entrada 3 5 4 3 2" xfId="17978" xr:uid="{00000000-0005-0000-0000-0000F81A0000}"/>
    <cellStyle name="Entrada 3 5 4 3 3" xfId="22009" xr:uid="{00000000-0005-0000-0000-0000F91A0000}"/>
    <cellStyle name="Entrada 3 5 4 4" xfId="9614" xr:uid="{00000000-0005-0000-0000-0000FA1A0000}"/>
    <cellStyle name="Entrada 3 5 5" xfId="3989" xr:uid="{00000000-0005-0000-0000-0000FB1A0000}"/>
    <cellStyle name="Entrada 3 5 5 2" xfId="3990" xr:uid="{00000000-0005-0000-0000-0000FC1A0000}"/>
    <cellStyle name="Entrada 3 5 5 2 2" xfId="13696" xr:uid="{00000000-0005-0000-0000-0000FD1A0000}"/>
    <cellStyle name="Entrada 3 5 5 2 2 2" xfId="17987" xr:uid="{00000000-0005-0000-0000-0000FE1A0000}"/>
    <cellStyle name="Entrada 3 5 5 2 2 3" xfId="22018" xr:uid="{00000000-0005-0000-0000-0000FF1A0000}"/>
    <cellStyle name="Entrada 3 5 5 2 3" xfId="9623" xr:uid="{00000000-0005-0000-0000-0000001B0000}"/>
    <cellStyle name="Entrada 3 5 5 3" xfId="3991" xr:uid="{00000000-0005-0000-0000-0000011B0000}"/>
    <cellStyle name="Entrada 3 5 5 3 2" xfId="13697" xr:uid="{00000000-0005-0000-0000-0000021B0000}"/>
    <cellStyle name="Entrada 3 5 5 3 2 2" xfId="17988" xr:uid="{00000000-0005-0000-0000-0000031B0000}"/>
    <cellStyle name="Entrada 3 5 5 3 2 3" xfId="22019" xr:uid="{00000000-0005-0000-0000-0000041B0000}"/>
    <cellStyle name="Entrada 3 5 5 3 3" xfId="9624" xr:uid="{00000000-0005-0000-0000-0000051B0000}"/>
    <cellStyle name="Entrada 3 5 5 4" xfId="3992" xr:uid="{00000000-0005-0000-0000-0000061B0000}"/>
    <cellStyle name="Entrada 3 5 5 4 2" xfId="13698" xr:uid="{00000000-0005-0000-0000-0000071B0000}"/>
    <cellStyle name="Entrada 3 5 5 4 2 2" xfId="17989" xr:uid="{00000000-0005-0000-0000-0000081B0000}"/>
    <cellStyle name="Entrada 3 5 5 4 2 3" xfId="22020" xr:uid="{00000000-0005-0000-0000-0000091B0000}"/>
    <cellStyle name="Entrada 3 5 5 4 3" xfId="9625" xr:uid="{00000000-0005-0000-0000-00000A1B0000}"/>
    <cellStyle name="Entrada 3 5 5 5" xfId="3993" xr:uid="{00000000-0005-0000-0000-00000B1B0000}"/>
    <cellStyle name="Entrada 3 5 5 5 2" xfId="13699" xr:uid="{00000000-0005-0000-0000-00000C1B0000}"/>
    <cellStyle name="Entrada 3 5 5 5 2 2" xfId="17990" xr:uid="{00000000-0005-0000-0000-00000D1B0000}"/>
    <cellStyle name="Entrada 3 5 5 5 2 3" xfId="22021" xr:uid="{00000000-0005-0000-0000-00000E1B0000}"/>
    <cellStyle name="Entrada 3 5 5 5 3" xfId="9626" xr:uid="{00000000-0005-0000-0000-00000F1B0000}"/>
    <cellStyle name="Entrada 3 5 5 6" xfId="3994" xr:uid="{00000000-0005-0000-0000-0000101B0000}"/>
    <cellStyle name="Entrada 3 5 5 6 2" xfId="13700" xr:uid="{00000000-0005-0000-0000-0000111B0000}"/>
    <cellStyle name="Entrada 3 5 5 6 2 2" xfId="17991" xr:uid="{00000000-0005-0000-0000-0000121B0000}"/>
    <cellStyle name="Entrada 3 5 5 6 2 3" xfId="22022" xr:uid="{00000000-0005-0000-0000-0000131B0000}"/>
    <cellStyle name="Entrada 3 5 5 6 3" xfId="9627" xr:uid="{00000000-0005-0000-0000-0000141B0000}"/>
    <cellStyle name="Entrada 3 5 5 7" xfId="3995" xr:uid="{00000000-0005-0000-0000-0000151B0000}"/>
    <cellStyle name="Entrada 3 5 5 7 2" xfId="13701" xr:uid="{00000000-0005-0000-0000-0000161B0000}"/>
    <cellStyle name="Entrada 3 5 5 7 2 2" xfId="17992" xr:uid="{00000000-0005-0000-0000-0000171B0000}"/>
    <cellStyle name="Entrada 3 5 5 7 2 3" xfId="22023" xr:uid="{00000000-0005-0000-0000-0000181B0000}"/>
    <cellStyle name="Entrada 3 5 5 7 3" xfId="9628" xr:uid="{00000000-0005-0000-0000-0000191B0000}"/>
    <cellStyle name="Entrada 3 5 5 8" xfId="13695" xr:uid="{00000000-0005-0000-0000-00001A1B0000}"/>
    <cellStyle name="Entrada 3 5 5 8 2" xfId="17986" xr:uid="{00000000-0005-0000-0000-00001B1B0000}"/>
    <cellStyle name="Entrada 3 5 5 8 3" xfId="22017" xr:uid="{00000000-0005-0000-0000-00001C1B0000}"/>
    <cellStyle name="Entrada 3 5 5 9" xfId="9622" xr:uid="{00000000-0005-0000-0000-00001D1B0000}"/>
    <cellStyle name="Entrada 3 5 6" xfId="13670" xr:uid="{00000000-0005-0000-0000-00001E1B0000}"/>
    <cellStyle name="Entrada 3 5 6 2" xfId="17961" xr:uid="{00000000-0005-0000-0000-00001F1B0000}"/>
    <cellStyle name="Entrada 3 5 6 3" xfId="21992" xr:uid="{00000000-0005-0000-0000-0000201B0000}"/>
    <cellStyle name="Entrada 3 5 7" xfId="9597" xr:uid="{00000000-0005-0000-0000-0000211B0000}"/>
    <cellStyle name="Entrada 3 6" xfId="3996" xr:uid="{00000000-0005-0000-0000-0000221B0000}"/>
    <cellStyle name="Entrada 3 6 2" xfId="3997" xr:uid="{00000000-0005-0000-0000-0000231B0000}"/>
    <cellStyle name="Entrada 3 6 2 2" xfId="3998" xr:uid="{00000000-0005-0000-0000-0000241B0000}"/>
    <cellStyle name="Entrada 3 6 2 2 2" xfId="3999" xr:uid="{00000000-0005-0000-0000-0000251B0000}"/>
    <cellStyle name="Entrada 3 6 2 2 2 2" xfId="13705" xr:uid="{00000000-0005-0000-0000-0000261B0000}"/>
    <cellStyle name="Entrada 3 6 2 2 2 2 2" xfId="17996" xr:uid="{00000000-0005-0000-0000-0000271B0000}"/>
    <cellStyle name="Entrada 3 6 2 2 2 2 3" xfId="22027" xr:uid="{00000000-0005-0000-0000-0000281B0000}"/>
    <cellStyle name="Entrada 3 6 2 2 2 3" xfId="9632" xr:uid="{00000000-0005-0000-0000-0000291B0000}"/>
    <cellStyle name="Entrada 3 6 2 2 3" xfId="4000" xr:uid="{00000000-0005-0000-0000-00002A1B0000}"/>
    <cellStyle name="Entrada 3 6 2 2 3 2" xfId="13706" xr:uid="{00000000-0005-0000-0000-00002B1B0000}"/>
    <cellStyle name="Entrada 3 6 2 2 3 2 2" xfId="17997" xr:uid="{00000000-0005-0000-0000-00002C1B0000}"/>
    <cellStyle name="Entrada 3 6 2 2 3 2 3" xfId="22028" xr:uid="{00000000-0005-0000-0000-00002D1B0000}"/>
    <cellStyle name="Entrada 3 6 2 2 3 3" xfId="9633" xr:uid="{00000000-0005-0000-0000-00002E1B0000}"/>
    <cellStyle name="Entrada 3 6 2 2 4" xfId="4001" xr:uid="{00000000-0005-0000-0000-00002F1B0000}"/>
    <cellStyle name="Entrada 3 6 2 2 4 2" xfId="13707" xr:uid="{00000000-0005-0000-0000-0000301B0000}"/>
    <cellStyle name="Entrada 3 6 2 2 4 2 2" xfId="17998" xr:uid="{00000000-0005-0000-0000-0000311B0000}"/>
    <cellStyle name="Entrada 3 6 2 2 4 2 3" xfId="22029" xr:uid="{00000000-0005-0000-0000-0000321B0000}"/>
    <cellStyle name="Entrada 3 6 2 2 4 3" xfId="9634" xr:uid="{00000000-0005-0000-0000-0000331B0000}"/>
    <cellStyle name="Entrada 3 6 2 2 5" xfId="4002" xr:uid="{00000000-0005-0000-0000-0000341B0000}"/>
    <cellStyle name="Entrada 3 6 2 2 5 2" xfId="13708" xr:uid="{00000000-0005-0000-0000-0000351B0000}"/>
    <cellStyle name="Entrada 3 6 2 2 5 2 2" xfId="17999" xr:uid="{00000000-0005-0000-0000-0000361B0000}"/>
    <cellStyle name="Entrada 3 6 2 2 5 2 3" xfId="22030" xr:uid="{00000000-0005-0000-0000-0000371B0000}"/>
    <cellStyle name="Entrada 3 6 2 2 5 3" xfId="9635" xr:uid="{00000000-0005-0000-0000-0000381B0000}"/>
    <cellStyle name="Entrada 3 6 2 2 6" xfId="4003" xr:uid="{00000000-0005-0000-0000-0000391B0000}"/>
    <cellStyle name="Entrada 3 6 2 2 6 2" xfId="13709" xr:uid="{00000000-0005-0000-0000-00003A1B0000}"/>
    <cellStyle name="Entrada 3 6 2 2 6 2 2" xfId="18000" xr:uid="{00000000-0005-0000-0000-00003B1B0000}"/>
    <cellStyle name="Entrada 3 6 2 2 6 2 3" xfId="22031" xr:uid="{00000000-0005-0000-0000-00003C1B0000}"/>
    <cellStyle name="Entrada 3 6 2 2 6 3" xfId="9636" xr:uid="{00000000-0005-0000-0000-00003D1B0000}"/>
    <cellStyle name="Entrada 3 6 2 2 7" xfId="4004" xr:uid="{00000000-0005-0000-0000-00003E1B0000}"/>
    <cellStyle name="Entrada 3 6 2 2 7 2" xfId="13710" xr:uid="{00000000-0005-0000-0000-00003F1B0000}"/>
    <cellStyle name="Entrada 3 6 2 2 7 2 2" xfId="18001" xr:uid="{00000000-0005-0000-0000-0000401B0000}"/>
    <cellStyle name="Entrada 3 6 2 2 7 2 3" xfId="22032" xr:uid="{00000000-0005-0000-0000-0000411B0000}"/>
    <cellStyle name="Entrada 3 6 2 2 7 3" xfId="9637" xr:uid="{00000000-0005-0000-0000-0000421B0000}"/>
    <cellStyle name="Entrada 3 6 2 2 8" xfId="13704" xr:uid="{00000000-0005-0000-0000-0000431B0000}"/>
    <cellStyle name="Entrada 3 6 2 2 8 2" xfId="17995" xr:uid="{00000000-0005-0000-0000-0000441B0000}"/>
    <cellStyle name="Entrada 3 6 2 2 8 3" xfId="22026" xr:uid="{00000000-0005-0000-0000-0000451B0000}"/>
    <cellStyle name="Entrada 3 6 2 2 9" xfId="9631" xr:uid="{00000000-0005-0000-0000-0000461B0000}"/>
    <cellStyle name="Entrada 3 6 2 3" xfId="13703" xr:uid="{00000000-0005-0000-0000-0000471B0000}"/>
    <cellStyle name="Entrada 3 6 2 3 2" xfId="17994" xr:uid="{00000000-0005-0000-0000-0000481B0000}"/>
    <cellStyle name="Entrada 3 6 2 3 3" xfId="22025" xr:uid="{00000000-0005-0000-0000-0000491B0000}"/>
    <cellStyle name="Entrada 3 6 2 4" xfId="9630" xr:uid="{00000000-0005-0000-0000-00004A1B0000}"/>
    <cellStyle name="Entrada 3 6 3" xfId="4005" xr:uid="{00000000-0005-0000-0000-00004B1B0000}"/>
    <cellStyle name="Entrada 3 6 3 2" xfId="4006" xr:uid="{00000000-0005-0000-0000-00004C1B0000}"/>
    <cellStyle name="Entrada 3 6 3 2 2" xfId="4007" xr:uid="{00000000-0005-0000-0000-00004D1B0000}"/>
    <cellStyle name="Entrada 3 6 3 2 2 2" xfId="13713" xr:uid="{00000000-0005-0000-0000-00004E1B0000}"/>
    <cellStyle name="Entrada 3 6 3 2 2 2 2" xfId="18004" xr:uid="{00000000-0005-0000-0000-00004F1B0000}"/>
    <cellStyle name="Entrada 3 6 3 2 2 2 3" xfId="22035" xr:uid="{00000000-0005-0000-0000-0000501B0000}"/>
    <cellStyle name="Entrada 3 6 3 2 2 3" xfId="9640" xr:uid="{00000000-0005-0000-0000-0000511B0000}"/>
    <cellStyle name="Entrada 3 6 3 2 3" xfId="4008" xr:uid="{00000000-0005-0000-0000-0000521B0000}"/>
    <cellStyle name="Entrada 3 6 3 2 3 2" xfId="13714" xr:uid="{00000000-0005-0000-0000-0000531B0000}"/>
    <cellStyle name="Entrada 3 6 3 2 3 2 2" xfId="18005" xr:uid="{00000000-0005-0000-0000-0000541B0000}"/>
    <cellStyle name="Entrada 3 6 3 2 3 2 3" xfId="22036" xr:uid="{00000000-0005-0000-0000-0000551B0000}"/>
    <cellStyle name="Entrada 3 6 3 2 3 3" xfId="9641" xr:uid="{00000000-0005-0000-0000-0000561B0000}"/>
    <cellStyle name="Entrada 3 6 3 2 4" xfId="4009" xr:uid="{00000000-0005-0000-0000-0000571B0000}"/>
    <cellStyle name="Entrada 3 6 3 2 4 2" xfId="13715" xr:uid="{00000000-0005-0000-0000-0000581B0000}"/>
    <cellStyle name="Entrada 3 6 3 2 4 2 2" xfId="18006" xr:uid="{00000000-0005-0000-0000-0000591B0000}"/>
    <cellStyle name="Entrada 3 6 3 2 4 2 3" xfId="22037" xr:uid="{00000000-0005-0000-0000-00005A1B0000}"/>
    <cellStyle name="Entrada 3 6 3 2 4 3" xfId="9642" xr:uid="{00000000-0005-0000-0000-00005B1B0000}"/>
    <cellStyle name="Entrada 3 6 3 2 5" xfId="4010" xr:uid="{00000000-0005-0000-0000-00005C1B0000}"/>
    <cellStyle name="Entrada 3 6 3 2 5 2" xfId="13716" xr:uid="{00000000-0005-0000-0000-00005D1B0000}"/>
    <cellStyle name="Entrada 3 6 3 2 5 2 2" xfId="18007" xr:uid="{00000000-0005-0000-0000-00005E1B0000}"/>
    <cellStyle name="Entrada 3 6 3 2 5 2 3" xfId="22038" xr:uid="{00000000-0005-0000-0000-00005F1B0000}"/>
    <cellStyle name="Entrada 3 6 3 2 5 3" xfId="9643" xr:uid="{00000000-0005-0000-0000-0000601B0000}"/>
    <cellStyle name="Entrada 3 6 3 2 6" xfId="4011" xr:uid="{00000000-0005-0000-0000-0000611B0000}"/>
    <cellStyle name="Entrada 3 6 3 2 6 2" xfId="13717" xr:uid="{00000000-0005-0000-0000-0000621B0000}"/>
    <cellStyle name="Entrada 3 6 3 2 6 2 2" xfId="18008" xr:uid="{00000000-0005-0000-0000-0000631B0000}"/>
    <cellStyle name="Entrada 3 6 3 2 6 2 3" xfId="22039" xr:uid="{00000000-0005-0000-0000-0000641B0000}"/>
    <cellStyle name="Entrada 3 6 3 2 6 3" xfId="9644" xr:uid="{00000000-0005-0000-0000-0000651B0000}"/>
    <cellStyle name="Entrada 3 6 3 2 7" xfId="4012" xr:uid="{00000000-0005-0000-0000-0000661B0000}"/>
    <cellStyle name="Entrada 3 6 3 2 7 2" xfId="13718" xr:uid="{00000000-0005-0000-0000-0000671B0000}"/>
    <cellStyle name="Entrada 3 6 3 2 7 2 2" xfId="18009" xr:uid="{00000000-0005-0000-0000-0000681B0000}"/>
    <cellStyle name="Entrada 3 6 3 2 7 2 3" xfId="22040" xr:uid="{00000000-0005-0000-0000-0000691B0000}"/>
    <cellStyle name="Entrada 3 6 3 2 7 3" xfId="9645" xr:uid="{00000000-0005-0000-0000-00006A1B0000}"/>
    <cellStyle name="Entrada 3 6 3 2 8" xfId="13712" xr:uid="{00000000-0005-0000-0000-00006B1B0000}"/>
    <cellStyle name="Entrada 3 6 3 2 8 2" xfId="18003" xr:uid="{00000000-0005-0000-0000-00006C1B0000}"/>
    <cellStyle name="Entrada 3 6 3 2 8 3" xfId="22034" xr:uid="{00000000-0005-0000-0000-00006D1B0000}"/>
    <cellStyle name="Entrada 3 6 3 2 9" xfId="9639" xr:uid="{00000000-0005-0000-0000-00006E1B0000}"/>
    <cellStyle name="Entrada 3 6 3 3" xfId="13711" xr:uid="{00000000-0005-0000-0000-00006F1B0000}"/>
    <cellStyle name="Entrada 3 6 3 3 2" xfId="18002" xr:uid="{00000000-0005-0000-0000-0000701B0000}"/>
    <cellStyle name="Entrada 3 6 3 3 3" xfId="22033" xr:uid="{00000000-0005-0000-0000-0000711B0000}"/>
    <cellStyle name="Entrada 3 6 3 4" xfId="9638" xr:uid="{00000000-0005-0000-0000-0000721B0000}"/>
    <cellStyle name="Entrada 3 6 4" xfId="4013" xr:uid="{00000000-0005-0000-0000-0000731B0000}"/>
    <cellStyle name="Entrada 3 6 4 2" xfId="4014" xr:uid="{00000000-0005-0000-0000-0000741B0000}"/>
    <cellStyle name="Entrada 3 6 4 2 2" xfId="4015" xr:uid="{00000000-0005-0000-0000-0000751B0000}"/>
    <cellStyle name="Entrada 3 6 4 2 2 2" xfId="13721" xr:uid="{00000000-0005-0000-0000-0000761B0000}"/>
    <cellStyle name="Entrada 3 6 4 2 2 2 2" xfId="18012" xr:uid="{00000000-0005-0000-0000-0000771B0000}"/>
    <cellStyle name="Entrada 3 6 4 2 2 2 3" xfId="22043" xr:uid="{00000000-0005-0000-0000-0000781B0000}"/>
    <cellStyle name="Entrada 3 6 4 2 2 3" xfId="9648" xr:uid="{00000000-0005-0000-0000-0000791B0000}"/>
    <cellStyle name="Entrada 3 6 4 2 3" xfId="4016" xr:uid="{00000000-0005-0000-0000-00007A1B0000}"/>
    <cellStyle name="Entrada 3 6 4 2 3 2" xfId="13722" xr:uid="{00000000-0005-0000-0000-00007B1B0000}"/>
    <cellStyle name="Entrada 3 6 4 2 3 2 2" xfId="18013" xr:uid="{00000000-0005-0000-0000-00007C1B0000}"/>
    <cellStyle name="Entrada 3 6 4 2 3 2 3" xfId="22044" xr:uid="{00000000-0005-0000-0000-00007D1B0000}"/>
    <cellStyle name="Entrada 3 6 4 2 3 3" xfId="9649" xr:uid="{00000000-0005-0000-0000-00007E1B0000}"/>
    <cellStyle name="Entrada 3 6 4 2 4" xfId="4017" xr:uid="{00000000-0005-0000-0000-00007F1B0000}"/>
    <cellStyle name="Entrada 3 6 4 2 4 2" xfId="13723" xr:uid="{00000000-0005-0000-0000-0000801B0000}"/>
    <cellStyle name="Entrada 3 6 4 2 4 2 2" xfId="18014" xr:uid="{00000000-0005-0000-0000-0000811B0000}"/>
    <cellStyle name="Entrada 3 6 4 2 4 2 3" xfId="22045" xr:uid="{00000000-0005-0000-0000-0000821B0000}"/>
    <cellStyle name="Entrada 3 6 4 2 4 3" xfId="9650" xr:uid="{00000000-0005-0000-0000-0000831B0000}"/>
    <cellStyle name="Entrada 3 6 4 2 5" xfId="4018" xr:uid="{00000000-0005-0000-0000-0000841B0000}"/>
    <cellStyle name="Entrada 3 6 4 2 5 2" xfId="13724" xr:uid="{00000000-0005-0000-0000-0000851B0000}"/>
    <cellStyle name="Entrada 3 6 4 2 5 2 2" xfId="18015" xr:uid="{00000000-0005-0000-0000-0000861B0000}"/>
    <cellStyle name="Entrada 3 6 4 2 5 2 3" xfId="22046" xr:uid="{00000000-0005-0000-0000-0000871B0000}"/>
    <cellStyle name="Entrada 3 6 4 2 5 3" xfId="9651" xr:uid="{00000000-0005-0000-0000-0000881B0000}"/>
    <cellStyle name="Entrada 3 6 4 2 6" xfId="4019" xr:uid="{00000000-0005-0000-0000-0000891B0000}"/>
    <cellStyle name="Entrada 3 6 4 2 6 2" xfId="13725" xr:uid="{00000000-0005-0000-0000-00008A1B0000}"/>
    <cellStyle name="Entrada 3 6 4 2 6 2 2" xfId="18016" xr:uid="{00000000-0005-0000-0000-00008B1B0000}"/>
    <cellStyle name="Entrada 3 6 4 2 6 2 3" xfId="22047" xr:uid="{00000000-0005-0000-0000-00008C1B0000}"/>
    <cellStyle name="Entrada 3 6 4 2 6 3" xfId="9652" xr:uid="{00000000-0005-0000-0000-00008D1B0000}"/>
    <cellStyle name="Entrada 3 6 4 2 7" xfId="4020" xr:uid="{00000000-0005-0000-0000-00008E1B0000}"/>
    <cellStyle name="Entrada 3 6 4 2 7 2" xfId="13726" xr:uid="{00000000-0005-0000-0000-00008F1B0000}"/>
    <cellStyle name="Entrada 3 6 4 2 7 2 2" xfId="18017" xr:uid="{00000000-0005-0000-0000-0000901B0000}"/>
    <cellStyle name="Entrada 3 6 4 2 7 2 3" xfId="22048" xr:uid="{00000000-0005-0000-0000-0000911B0000}"/>
    <cellStyle name="Entrada 3 6 4 2 7 3" xfId="9653" xr:uid="{00000000-0005-0000-0000-0000921B0000}"/>
    <cellStyle name="Entrada 3 6 4 2 8" xfId="13720" xr:uid="{00000000-0005-0000-0000-0000931B0000}"/>
    <cellStyle name="Entrada 3 6 4 2 8 2" xfId="18011" xr:uid="{00000000-0005-0000-0000-0000941B0000}"/>
    <cellStyle name="Entrada 3 6 4 2 8 3" xfId="22042" xr:uid="{00000000-0005-0000-0000-0000951B0000}"/>
    <cellStyle name="Entrada 3 6 4 2 9" xfId="9647" xr:uid="{00000000-0005-0000-0000-0000961B0000}"/>
    <cellStyle name="Entrada 3 6 4 3" xfId="13719" xr:uid="{00000000-0005-0000-0000-0000971B0000}"/>
    <cellStyle name="Entrada 3 6 4 3 2" xfId="18010" xr:uid="{00000000-0005-0000-0000-0000981B0000}"/>
    <cellStyle name="Entrada 3 6 4 3 3" xfId="22041" xr:uid="{00000000-0005-0000-0000-0000991B0000}"/>
    <cellStyle name="Entrada 3 6 4 4" xfId="9646" xr:uid="{00000000-0005-0000-0000-00009A1B0000}"/>
    <cellStyle name="Entrada 3 6 5" xfId="4021" xr:uid="{00000000-0005-0000-0000-00009B1B0000}"/>
    <cellStyle name="Entrada 3 6 5 2" xfId="4022" xr:uid="{00000000-0005-0000-0000-00009C1B0000}"/>
    <cellStyle name="Entrada 3 6 5 2 2" xfId="13728" xr:uid="{00000000-0005-0000-0000-00009D1B0000}"/>
    <cellStyle name="Entrada 3 6 5 2 2 2" xfId="18019" xr:uid="{00000000-0005-0000-0000-00009E1B0000}"/>
    <cellStyle name="Entrada 3 6 5 2 2 3" xfId="22050" xr:uid="{00000000-0005-0000-0000-00009F1B0000}"/>
    <cellStyle name="Entrada 3 6 5 2 3" xfId="9655" xr:uid="{00000000-0005-0000-0000-0000A01B0000}"/>
    <cellStyle name="Entrada 3 6 5 3" xfId="4023" xr:uid="{00000000-0005-0000-0000-0000A11B0000}"/>
    <cellStyle name="Entrada 3 6 5 3 2" xfId="13729" xr:uid="{00000000-0005-0000-0000-0000A21B0000}"/>
    <cellStyle name="Entrada 3 6 5 3 2 2" xfId="18020" xr:uid="{00000000-0005-0000-0000-0000A31B0000}"/>
    <cellStyle name="Entrada 3 6 5 3 2 3" xfId="22051" xr:uid="{00000000-0005-0000-0000-0000A41B0000}"/>
    <cellStyle name="Entrada 3 6 5 3 3" xfId="9656" xr:uid="{00000000-0005-0000-0000-0000A51B0000}"/>
    <cellStyle name="Entrada 3 6 5 4" xfId="4024" xr:uid="{00000000-0005-0000-0000-0000A61B0000}"/>
    <cellStyle name="Entrada 3 6 5 4 2" xfId="13730" xr:uid="{00000000-0005-0000-0000-0000A71B0000}"/>
    <cellStyle name="Entrada 3 6 5 4 2 2" xfId="18021" xr:uid="{00000000-0005-0000-0000-0000A81B0000}"/>
    <cellStyle name="Entrada 3 6 5 4 2 3" xfId="22052" xr:uid="{00000000-0005-0000-0000-0000A91B0000}"/>
    <cellStyle name="Entrada 3 6 5 4 3" xfId="9657" xr:uid="{00000000-0005-0000-0000-0000AA1B0000}"/>
    <cellStyle name="Entrada 3 6 5 5" xfId="4025" xr:uid="{00000000-0005-0000-0000-0000AB1B0000}"/>
    <cellStyle name="Entrada 3 6 5 5 2" xfId="13731" xr:uid="{00000000-0005-0000-0000-0000AC1B0000}"/>
    <cellStyle name="Entrada 3 6 5 5 2 2" xfId="18022" xr:uid="{00000000-0005-0000-0000-0000AD1B0000}"/>
    <cellStyle name="Entrada 3 6 5 5 2 3" xfId="22053" xr:uid="{00000000-0005-0000-0000-0000AE1B0000}"/>
    <cellStyle name="Entrada 3 6 5 5 3" xfId="9658" xr:uid="{00000000-0005-0000-0000-0000AF1B0000}"/>
    <cellStyle name="Entrada 3 6 5 6" xfId="4026" xr:uid="{00000000-0005-0000-0000-0000B01B0000}"/>
    <cellStyle name="Entrada 3 6 5 6 2" xfId="13732" xr:uid="{00000000-0005-0000-0000-0000B11B0000}"/>
    <cellStyle name="Entrada 3 6 5 6 2 2" xfId="18023" xr:uid="{00000000-0005-0000-0000-0000B21B0000}"/>
    <cellStyle name="Entrada 3 6 5 6 2 3" xfId="22054" xr:uid="{00000000-0005-0000-0000-0000B31B0000}"/>
    <cellStyle name="Entrada 3 6 5 6 3" xfId="9659" xr:uid="{00000000-0005-0000-0000-0000B41B0000}"/>
    <cellStyle name="Entrada 3 6 5 7" xfId="4027" xr:uid="{00000000-0005-0000-0000-0000B51B0000}"/>
    <cellStyle name="Entrada 3 6 5 7 2" xfId="13733" xr:uid="{00000000-0005-0000-0000-0000B61B0000}"/>
    <cellStyle name="Entrada 3 6 5 7 2 2" xfId="18024" xr:uid="{00000000-0005-0000-0000-0000B71B0000}"/>
    <cellStyle name="Entrada 3 6 5 7 2 3" xfId="22055" xr:uid="{00000000-0005-0000-0000-0000B81B0000}"/>
    <cellStyle name="Entrada 3 6 5 7 3" xfId="9660" xr:uid="{00000000-0005-0000-0000-0000B91B0000}"/>
    <cellStyle name="Entrada 3 6 5 8" xfId="13727" xr:uid="{00000000-0005-0000-0000-0000BA1B0000}"/>
    <cellStyle name="Entrada 3 6 5 8 2" xfId="18018" xr:uid="{00000000-0005-0000-0000-0000BB1B0000}"/>
    <cellStyle name="Entrada 3 6 5 8 3" xfId="22049" xr:uid="{00000000-0005-0000-0000-0000BC1B0000}"/>
    <cellStyle name="Entrada 3 6 5 9" xfId="9654" xr:uid="{00000000-0005-0000-0000-0000BD1B0000}"/>
    <cellStyle name="Entrada 3 6 6" xfId="13702" xr:uid="{00000000-0005-0000-0000-0000BE1B0000}"/>
    <cellStyle name="Entrada 3 6 6 2" xfId="17993" xr:uid="{00000000-0005-0000-0000-0000BF1B0000}"/>
    <cellStyle name="Entrada 3 6 6 3" xfId="22024" xr:uid="{00000000-0005-0000-0000-0000C01B0000}"/>
    <cellStyle name="Entrada 3 6 7" xfId="9629" xr:uid="{00000000-0005-0000-0000-0000C11B0000}"/>
    <cellStyle name="Entrada 3 7" xfId="4028" xr:uid="{00000000-0005-0000-0000-0000C21B0000}"/>
    <cellStyle name="Entrada 3 7 2" xfId="4029" xr:uid="{00000000-0005-0000-0000-0000C31B0000}"/>
    <cellStyle name="Entrada 3 7 2 2" xfId="4030" xr:uid="{00000000-0005-0000-0000-0000C41B0000}"/>
    <cellStyle name="Entrada 3 7 2 2 2" xfId="4031" xr:uid="{00000000-0005-0000-0000-0000C51B0000}"/>
    <cellStyle name="Entrada 3 7 2 2 2 2" xfId="13737" xr:uid="{00000000-0005-0000-0000-0000C61B0000}"/>
    <cellStyle name="Entrada 3 7 2 2 2 2 2" xfId="18028" xr:uid="{00000000-0005-0000-0000-0000C71B0000}"/>
    <cellStyle name="Entrada 3 7 2 2 2 2 3" xfId="22059" xr:uid="{00000000-0005-0000-0000-0000C81B0000}"/>
    <cellStyle name="Entrada 3 7 2 2 2 3" xfId="9664" xr:uid="{00000000-0005-0000-0000-0000C91B0000}"/>
    <cellStyle name="Entrada 3 7 2 2 3" xfId="4032" xr:uid="{00000000-0005-0000-0000-0000CA1B0000}"/>
    <cellStyle name="Entrada 3 7 2 2 3 2" xfId="13738" xr:uid="{00000000-0005-0000-0000-0000CB1B0000}"/>
    <cellStyle name="Entrada 3 7 2 2 3 2 2" xfId="18029" xr:uid="{00000000-0005-0000-0000-0000CC1B0000}"/>
    <cellStyle name="Entrada 3 7 2 2 3 2 3" xfId="22060" xr:uid="{00000000-0005-0000-0000-0000CD1B0000}"/>
    <cellStyle name="Entrada 3 7 2 2 3 3" xfId="9665" xr:uid="{00000000-0005-0000-0000-0000CE1B0000}"/>
    <cellStyle name="Entrada 3 7 2 2 4" xfId="4033" xr:uid="{00000000-0005-0000-0000-0000CF1B0000}"/>
    <cellStyle name="Entrada 3 7 2 2 4 2" xfId="13739" xr:uid="{00000000-0005-0000-0000-0000D01B0000}"/>
    <cellStyle name="Entrada 3 7 2 2 4 2 2" xfId="18030" xr:uid="{00000000-0005-0000-0000-0000D11B0000}"/>
    <cellStyle name="Entrada 3 7 2 2 4 2 3" xfId="22061" xr:uid="{00000000-0005-0000-0000-0000D21B0000}"/>
    <cellStyle name="Entrada 3 7 2 2 4 3" xfId="9666" xr:uid="{00000000-0005-0000-0000-0000D31B0000}"/>
    <cellStyle name="Entrada 3 7 2 2 5" xfId="4034" xr:uid="{00000000-0005-0000-0000-0000D41B0000}"/>
    <cellStyle name="Entrada 3 7 2 2 5 2" xfId="13740" xr:uid="{00000000-0005-0000-0000-0000D51B0000}"/>
    <cellStyle name="Entrada 3 7 2 2 5 2 2" xfId="18031" xr:uid="{00000000-0005-0000-0000-0000D61B0000}"/>
    <cellStyle name="Entrada 3 7 2 2 5 2 3" xfId="22062" xr:uid="{00000000-0005-0000-0000-0000D71B0000}"/>
    <cellStyle name="Entrada 3 7 2 2 5 3" xfId="9667" xr:uid="{00000000-0005-0000-0000-0000D81B0000}"/>
    <cellStyle name="Entrada 3 7 2 2 6" xfId="4035" xr:uid="{00000000-0005-0000-0000-0000D91B0000}"/>
    <cellStyle name="Entrada 3 7 2 2 6 2" xfId="13741" xr:uid="{00000000-0005-0000-0000-0000DA1B0000}"/>
    <cellStyle name="Entrada 3 7 2 2 6 2 2" xfId="18032" xr:uid="{00000000-0005-0000-0000-0000DB1B0000}"/>
    <cellStyle name="Entrada 3 7 2 2 6 2 3" xfId="22063" xr:uid="{00000000-0005-0000-0000-0000DC1B0000}"/>
    <cellStyle name="Entrada 3 7 2 2 6 3" xfId="9668" xr:uid="{00000000-0005-0000-0000-0000DD1B0000}"/>
    <cellStyle name="Entrada 3 7 2 2 7" xfId="4036" xr:uid="{00000000-0005-0000-0000-0000DE1B0000}"/>
    <cellStyle name="Entrada 3 7 2 2 7 2" xfId="13742" xr:uid="{00000000-0005-0000-0000-0000DF1B0000}"/>
    <cellStyle name="Entrada 3 7 2 2 7 2 2" xfId="18033" xr:uid="{00000000-0005-0000-0000-0000E01B0000}"/>
    <cellStyle name="Entrada 3 7 2 2 7 2 3" xfId="22064" xr:uid="{00000000-0005-0000-0000-0000E11B0000}"/>
    <cellStyle name="Entrada 3 7 2 2 7 3" xfId="9669" xr:uid="{00000000-0005-0000-0000-0000E21B0000}"/>
    <cellStyle name="Entrada 3 7 2 2 8" xfId="13736" xr:uid="{00000000-0005-0000-0000-0000E31B0000}"/>
    <cellStyle name="Entrada 3 7 2 2 8 2" xfId="18027" xr:uid="{00000000-0005-0000-0000-0000E41B0000}"/>
    <cellStyle name="Entrada 3 7 2 2 8 3" xfId="22058" xr:uid="{00000000-0005-0000-0000-0000E51B0000}"/>
    <cellStyle name="Entrada 3 7 2 2 9" xfId="9663" xr:uid="{00000000-0005-0000-0000-0000E61B0000}"/>
    <cellStyle name="Entrada 3 7 2 3" xfId="13735" xr:uid="{00000000-0005-0000-0000-0000E71B0000}"/>
    <cellStyle name="Entrada 3 7 2 3 2" xfId="18026" xr:uid="{00000000-0005-0000-0000-0000E81B0000}"/>
    <cellStyle name="Entrada 3 7 2 3 3" xfId="22057" xr:uid="{00000000-0005-0000-0000-0000E91B0000}"/>
    <cellStyle name="Entrada 3 7 2 4" xfId="9662" xr:uid="{00000000-0005-0000-0000-0000EA1B0000}"/>
    <cellStyle name="Entrada 3 7 3" xfId="4037" xr:uid="{00000000-0005-0000-0000-0000EB1B0000}"/>
    <cellStyle name="Entrada 3 7 3 2" xfId="4038" xr:uid="{00000000-0005-0000-0000-0000EC1B0000}"/>
    <cellStyle name="Entrada 3 7 3 2 2" xfId="4039" xr:uid="{00000000-0005-0000-0000-0000ED1B0000}"/>
    <cellStyle name="Entrada 3 7 3 2 2 2" xfId="13745" xr:uid="{00000000-0005-0000-0000-0000EE1B0000}"/>
    <cellStyle name="Entrada 3 7 3 2 2 2 2" xfId="18036" xr:uid="{00000000-0005-0000-0000-0000EF1B0000}"/>
    <cellStyle name="Entrada 3 7 3 2 2 2 3" xfId="22067" xr:uid="{00000000-0005-0000-0000-0000F01B0000}"/>
    <cellStyle name="Entrada 3 7 3 2 2 3" xfId="9672" xr:uid="{00000000-0005-0000-0000-0000F11B0000}"/>
    <cellStyle name="Entrada 3 7 3 2 3" xfId="4040" xr:uid="{00000000-0005-0000-0000-0000F21B0000}"/>
    <cellStyle name="Entrada 3 7 3 2 3 2" xfId="13746" xr:uid="{00000000-0005-0000-0000-0000F31B0000}"/>
    <cellStyle name="Entrada 3 7 3 2 3 2 2" xfId="18037" xr:uid="{00000000-0005-0000-0000-0000F41B0000}"/>
    <cellStyle name="Entrada 3 7 3 2 3 2 3" xfId="22068" xr:uid="{00000000-0005-0000-0000-0000F51B0000}"/>
    <cellStyle name="Entrada 3 7 3 2 3 3" xfId="9673" xr:uid="{00000000-0005-0000-0000-0000F61B0000}"/>
    <cellStyle name="Entrada 3 7 3 2 4" xfId="4041" xr:uid="{00000000-0005-0000-0000-0000F71B0000}"/>
    <cellStyle name="Entrada 3 7 3 2 4 2" xfId="13747" xr:uid="{00000000-0005-0000-0000-0000F81B0000}"/>
    <cellStyle name="Entrada 3 7 3 2 4 2 2" xfId="18038" xr:uid="{00000000-0005-0000-0000-0000F91B0000}"/>
    <cellStyle name="Entrada 3 7 3 2 4 2 3" xfId="22069" xr:uid="{00000000-0005-0000-0000-0000FA1B0000}"/>
    <cellStyle name="Entrada 3 7 3 2 4 3" xfId="9674" xr:uid="{00000000-0005-0000-0000-0000FB1B0000}"/>
    <cellStyle name="Entrada 3 7 3 2 5" xfId="4042" xr:uid="{00000000-0005-0000-0000-0000FC1B0000}"/>
    <cellStyle name="Entrada 3 7 3 2 5 2" xfId="13748" xr:uid="{00000000-0005-0000-0000-0000FD1B0000}"/>
    <cellStyle name="Entrada 3 7 3 2 5 2 2" xfId="18039" xr:uid="{00000000-0005-0000-0000-0000FE1B0000}"/>
    <cellStyle name="Entrada 3 7 3 2 5 2 3" xfId="22070" xr:uid="{00000000-0005-0000-0000-0000FF1B0000}"/>
    <cellStyle name="Entrada 3 7 3 2 5 3" xfId="9675" xr:uid="{00000000-0005-0000-0000-0000001C0000}"/>
    <cellStyle name="Entrada 3 7 3 2 6" xfId="4043" xr:uid="{00000000-0005-0000-0000-0000011C0000}"/>
    <cellStyle name="Entrada 3 7 3 2 6 2" xfId="13749" xr:uid="{00000000-0005-0000-0000-0000021C0000}"/>
    <cellStyle name="Entrada 3 7 3 2 6 2 2" xfId="18040" xr:uid="{00000000-0005-0000-0000-0000031C0000}"/>
    <cellStyle name="Entrada 3 7 3 2 6 2 3" xfId="22071" xr:uid="{00000000-0005-0000-0000-0000041C0000}"/>
    <cellStyle name="Entrada 3 7 3 2 6 3" xfId="9676" xr:uid="{00000000-0005-0000-0000-0000051C0000}"/>
    <cellStyle name="Entrada 3 7 3 2 7" xfId="4044" xr:uid="{00000000-0005-0000-0000-0000061C0000}"/>
    <cellStyle name="Entrada 3 7 3 2 7 2" xfId="13750" xr:uid="{00000000-0005-0000-0000-0000071C0000}"/>
    <cellStyle name="Entrada 3 7 3 2 7 2 2" xfId="18041" xr:uid="{00000000-0005-0000-0000-0000081C0000}"/>
    <cellStyle name="Entrada 3 7 3 2 7 2 3" xfId="22072" xr:uid="{00000000-0005-0000-0000-0000091C0000}"/>
    <cellStyle name="Entrada 3 7 3 2 7 3" xfId="9677" xr:uid="{00000000-0005-0000-0000-00000A1C0000}"/>
    <cellStyle name="Entrada 3 7 3 2 8" xfId="13744" xr:uid="{00000000-0005-0000-0000-00000B1C0000}"/>
    <cellStyle name="Entrada 3 7 3 2 8 2" xfId="18035" xr:uid="{00000000-0005-0000-0000-00000C1C0000}"/>
    <cellStyle name="Entrada 3 7 3 2 8 3" xfId="22066" xr:uid="{00000000-0005-0000-0000-00000D1C0000}"/>
    <cellStyle name="Entrada 3 7 3 2 9" xfId="9671" xr:uid="{00000000-0005-0000-0000-00000E1C0000}"/>
    <cellStyle name="Entrada 3 7 3 3" xfId="13743" xr:uid="{00000000-0005-0000-0000-00000F1C0000}"/>
    <cellStyle name="Entrada 3 7 3 3 2" xfId="18034" xr:uid="{00000000-0005-0000-0000-0000101C0000}"/>
    <cellStyle name="Entrada 3 7 3 3 3" xfId="22065" xr:uid="{00000000-0005-0000-0000-0000111C0000}"/>
    <cellStyle name="Entrada 3 7 3 4" xfId="9670" xr:uid="{00000000-0005-0000-0000-0000121C0000}"/>
    <cellStyle name="Entrada 3 7 4" xfId="4045" xr:uid="{00000000-0005-0000-0000-0000131C0000}"/>
    <cellStyle name="Entrada 3 7 4 2" xfId="4046" xr:uid="{00000000-0005-0000-0000-0000141C0000}"/>
    <cellStyle name="Entrada 3 7 4 2 2" xfId="4047" xr:uid="{00000000-0005-0000-0000-0000151C0000}"/>
    <cellStyle name="Entrada 3 7 4 2 2 2" xfId="13753" xr:uid="{00000000-0005-0000-0000-0000161C0000}"/>
    <cellStyle name="Entrada 3 7 4 2 2 2 2" xfId="18044" xr:uid="{00000000-0005-0000-0000-0000171C0000}"/>
    <cellStyle name="Entrada 3 7 4 2 2 2 3" xfId="22075" xr:uid="{00000000-0005-0000-0000-0000181C0000}"/>
    <cellStyle name="Entrada 3 7 4 2 2 3" xfId="9680" xr:uid="{00000000-0005-0000-0000-0000191C0000}"/>
    <cellStyle name="Entrada 3 7 4 2 3" xfId="4048" xr:uid="{00000000-0005-0000-0000-00001A1C0000}"/>
    <cellStyle name="Entrada 3 7 4 2 3 2" xfId="13754" xr:uid="{00000000-0005-0000-0000-00001B1C0000}"/>
    <cellStyle name="Entrada 3 7 4 2 3 2 2" xfId="18045" xr:uid="{00000000-0005-0000-0000-00001C1C0000}"/>
    <cellStyle name="Entrada 3 7 4 2 3 2 3" xfId="22076" xr:uid="{00000000-0005-0000-0000-00001D1C0000}"/>
    <cellStyle name="Entrada 3 7 4 2 3 3" xfId="9681" xr:uid="{00000000-0005-0000-0000-00001E1C0000}"/>
    <cellStyle name="Entrada 3 7 4 2 4" xfId="4049" xr:uid="{00000000-0005-0000-0000-00001F1C0000}"/>
    <cellStyle name="Entrada 3 7 4 2 4 2" xfId="13755" xr:uid="{00000000-0005-0000-0000-0000201C0000}"/>
    <cellStyle name="Entrada 3 7 4 2 4 2 2" xfId="18046" xr:uid="{00000000-0005-0000-0000-0000211C0000}"/>
    <cellStyle name="Entrada 3 7 4 2 4 2 3" xfId="22077" xr:uid="{00000000-0005-0000-0000-0000221C0000}"/>
    <cellStyle name="Entrada 3 7 4 2 4 3" xfId="9682" xr:uid="{00000000-0005-0000-0000-0000231C0000}"/>
    <cellStyle name="Entrada 3 7 4 2 5" xfId="4050" xr:uid="{00000000-0005-0000-0000-0000241C0000}"/>
    <cellStyle name="Entrada 3 7 4 2 5 2" xfId="13756" xr:uid="{00000000-0005-0000-0000-0000251C0000}"/>
    <cellStyle name="Entrada 3 7 4 2 5 2 2" xfId="18047" xr:uid="{00000000-0005-0000-0000-0000261C0000}"/>
    <cellStyle name="Entrada 3 7 4 2 5 2 3" xfId="22078" xr:uid="{00000000-0005-0000-0000-0000271C0000}"/>
    <cellStyle name="Entrada 3 7 4 2 5 3" xfId="9683" xr:uid="{00000000-0005-0000-0000-0000281C0000}"/>
    <cellStyle name="Entrada 3 7 4 2 6" xfId="4051" xr:uid="{00000000-0005-0000-0000-0000291C0000}"/>
    <cellStyle name="Entrada 3 7 4 2 6 2" xfId="13757" xr:uid="{00000000-0005-0000-0000-00002A1C0000}"/>
    <cellStyle name="Entrada 3 7 4 2 6 2 2" xfId="18048" xr:uid="{00000000-0005-0000-0000-00002B1C0000}"/>
    <cellStyle name="Entrada 3 7 4 2 6 2 3" xfId="22079" xr:uid="{00000000-0005-0000-0000-00002C1C0000}"/>
    <cellStyle name="Entrada 3 7 4 2 6 3" xfId="9684" xr:uid="{00000000-0005-0000-0000-00002D1C0000}"/>
    <cellStyle name="Entrada 3 7 4 2 7" xfId="4052" xr:uid="{00000000-0005-0000-0000-00002E1C0000}"/>
    <cellStyle name="Entrada 3 7 4 2 7 2" xfId="13758" xr:uid="{00000000-0005-0000-0000-00002F1C0000}"/>
    <cellStyle name="Entrada 3 7 4 2 7 2 2" xfId="18049" xr:uid="{00000000-0005-0000-0000-0000301C0000}"/>
    <cellStyle name="Entrada 3 7 4 2 7 2 3" xfId="22080" xr:uid="{00000000-0005-0000-0000-0000311C0000}"/>
    <cellStyle name="Entrada 3 7 4 2 7 3" xfId="9685" xr:uid="{00000000-0005-0000-0000-0000321C0000}"/>
    <cellStyle name="Entrada 3 7 4 2 8" xfId="13752" xr:uid="{00000000-0005-0000-0000-0000331C0000}"/>
    <cellStyle name="Entrada 3 7 4 2 8 2" xfId="18043" xr:uid="{00000000-0005-0000-0000-0000341C0000}"/>
    <cellStyle name="Entrada 3 7 4 2 8 3" xfId="22074" xr:uid="{00000000-0005-0000-0000-0000351C0000}"/>
    <cellStyle name="Entrada 3 7 4 2 9" xfId="9679" xr:uid="{00000000-0005-0000-0000-0000361C0000}"/>
    <cellStyle name="Entrada 3 7 4 3" xfId="13751" xr:uid="{00000000-0005-0000-0000-0000371C0000}"/>
    <cellStyle name="Entrada 3 7 4 3 2" xfId="18042" xr:uid="{00000000-0005-0000-0000-0000381C0000}"/>
    <cellStyle name="Entrada 3 7 4 3 3" xfId="22073" xr:uid="{00000000-0005-0000-0000-0000391C0000}"/>
    <cellStyle name="Entrada 3 7 4 4" xfId="9678" xr:uid="{00000000-0005-0000-0000-00003A1C0000}"/>
    <cellStyle name="Entrada 3 7 5" xfId="4053" xr:uid="{00000000-0005-0000-0000-00003B1C0000}"/>
    <cellStyle name="Entrada 3 7 5 2" xfId="4054" xr:uid="{00000000-0005-0000-0000-00003C1C0000}"/>
    <cellStyle name="Entrada 3 7 5 2 2" xfId="13760" xr:uid="{00000000-0005-0000-0000-00003D1C0000}"/>
    <cellStyle name="Entrada 3 7 5 2 2 2" xfId="18051" xr:uid="{00000000-0005-0000-0000-00003E1C0000}"/>
    <cellStyle name="Entrada 3 7 5 2 2 3" xfId="22082" xr:uid="{00000000-0005-0000-0000-00003F1C0000}"/>
    <cellStyle name="Entrada 3 7 5 2 3" xfId="9687" xr:uid="{00000000-0005-0000-0000-0000401C0000}"/>
    <cellStyle name="Entrada 3 7 5 3" xfId="4055" xr:uid="{00000000-0005-0000-0000-0000411C0000}"/>
    <cellStyle name="Entrada 3 7 5 3 2" xfId="13761" xr:uid="{00000000-0005-0000-0000-0000421C0000}"/>
    <cellStyle name="Entrada 3 7 5 3 2 2" xfId="18052" xr:uid="{00000000-0005-0000-0000-0000431C0000}"/>
    <cellStyle name="Entrada 3 7 5 3 2 3" xfId="22083" xr:uid="{00000000-0005-0000-0000-0000441C0000}"/>
    <cellStyle name="Entrada 3 7 5 3 3" xfId="9688" xr:uid="{00000000-0005-0000-0000-0000451C0000}"/>
    <cellStyle name="Entrada 3 7 5 4" xfId="4056" xr:uid="{00000000-0005-0000-0000-0000461C0000}"/>
    <cellStyle name="Entrada 3 7 5 4 2" xfId="13762" xr:uid="{00000000-0005-0000-0000-0000471C0000}"/>
    <cellStyle name="Entrada 3 7 5 4 2 2" xfId="18053" xr:uid="{00000000-0005-0000-0000-0000481C0000}"/>
    <cellStyle name="Entrada 3 7 5 4 2 3" xfId="22084" xr:uid="{00000000-0005-0000-0000-0000491C0000}"/>
    <cellStyle name="Entrada 3 7 5 4 3" xfId="9689" xr:uid="{00000000-0005-0000-0000-00004A1C0000}"/>
    <cellStyle name="Entrada 3 7 5 5" xfId="4057" xr:uid="{00000000-0005-0000-0000-00004B1C0000}"/>
    <cellStyle name="Entrada 3 7 5 5 2" xfId="13763" xr:uid="{00000000-0005-0000-0000-00004C1C0000}"/>
    <cellStyle name="Entrada 3 7 5 5 2 2" xfId="18054" xr:uid="{00000000-0005-0000-0000-00004D1C0000}"/>
    <cellStyle name="Entrada 3 7 5 5 2 3" xfId="22085" xr:uid="{00000000-0005-0000-0000-00004E1C0000}"/>
    <cellStyle name="Entrada 3 7 5 5 3" xfId="9690" xr:uid="{00000000-0005-0000-0000-00004F1C0000}"/>
    <cellStyle name="Entrada 3 7 5 6" xfId="4058" xr:uid="{00000000-0005-0000-0000-0000501C0000}"/>
    <cellStyle name="Entrada 3 7 5 6 2" xfId="13764" xr:uid="{00000000-0005-0000-0000-0000511C0000}"/>
    <cellStyle name="Entrada 3 7 5 6 2 2" xfId="18055" xr:uid="{00000000-0005-0000-0000-0000521C0000}"/>
    <cellStyle name="Entrada 3 7 5 6 2 3" xfId="22086" xr:uid="{00000000-0005-0000-0000-0000531C0000}"/>
    <cellStyle name="Entrada 3 7 5 6 3" xfId="9691" xr:uid="{00000000-0005-0000-0000-0000541C0000}"/>
    <cellStyle name="Entrada 3 7 5 7" xfId="4059" xr:uid="{00000000-0005-0000-0000-0000551C0000}"/>
    <cellStyle name="Entrada 3 7 5 7 2" xfId="13765" xr:uid="{00000000-0005-0000-0000-0000561C0000}"/>
    <cellStyle name="Entrada 3 7 5 7 2 2" xfId="18056" xr:uid="{00000000-0005-0000-0000-0000571C0000}"/>
    <cellStyle name="Entrada 3 7 5 7 2 3" xfId="22087" xr:uid="{00000000-0005-0000-0000-0000581C0000}"/>
    <cellStyle name="Entrada 3 7 5 7 3" xfId="9692" xr:uid="{00000000-0005-0000-0000-0000591C0000}"/>
    <cellStyle name="Entrada 3 7 5 8" xfId="13759" xr:uid="{00000000-0005-0000-0000-00005A1C0000}"/>
    <cellStyle name="Entrada 3 7 5 8 2" xfId="18050" xr:uid="{00000000-0005-0000-0000-00005B1C0000}"/>
    <cellStyle name="Entrada 3 7 5 8 3" xfId="22081" xr:uid="{00000000-0005-0000-0000-00005C1C0000}"/>
    <cellStyle name="Entrada 3 7 5 9" xfId="9686" xr:uid="{00000000-0005-0000-0000-00005D1C0000}"/>
    <cellStyle name="Entrada 3 7 6" xfId="13734" xr:uid="{00000000-0005-0000-0000-00005E1C0000}"/>
    <cellStyle name="Entrada 3 7 6 2" xfId="18025" xr:uid="{00000000-0005-0000-0000-00005F1C0000}"/>
    <cellStyle name="Entrada 3 7 6 3" xfId="22056" xr:uid="{00000000-0005-0000-0000-0000601C0000}"/>
    <cellStyle name="Entrada 3 7 7" xfId="9661" xr:uid="{00000000-0005-0000-0000-0000611C0000}"/>
    <cellStyle name="Entrada 3 8" xfId="4060" xr:uid="{00000000-0005-0000-0000-0000621C0000}"/>
    <cellStyle name="Entrada 3 8 2" xfId="4061" xr:uid="{00000000-0005-0000-0000-0000631C0000}"/>
    <cellStyle name="Entrada 3 8 2 2" xfId="4062" xr:uid="{00000000-0005-0000-0000-0000641C0000}"/>
    <cellStyle name="Entrada 3 8 2 2 2" xfId="4063" xr:uid="{00000000-0005-0000-0000-0000651C0000}"/>
    <cellStyle name="Entrada 3 8 2 2 2 2" xfId="13769" xr:uid="{00000000-0005-0000-0000-0000661C0000}"/>
    <cellStyle name="Entrada 3 8 2 2 2 2 2" xfId="18060" xr:uid="{00000000-0005-0000-0000-0000671C0000}"/>
    <cellStyle name="Entrada 3 8 2 2 2 2 3" xfId="22091" xr:uid="{00000000-0005-0000-0000-0000681C0000}"/>
    <cellStyle name="Entrada 3 8 2 2 2 3" xfId="9696" xr:uid="{00000000-0005-0000-0000-0000691C0000}"/>
    <cellStyle name="Entrada 3 8 2 2 3" xfId="4064" xr:uid="{00000000-0005-0000-0000-00006A1C0000}"/>
    <cellStyle name="Entrada 3 8 2 2 3 2" xfId="13770" xr:uid="{00000000-0005-0000-0000-00006B1C0000}"/>
    <cellStyle name="Entrada 3 8 2 2 3 2 2" xfId="18061" xr:uid="{00000000-0005-0000-0000-00006C1C0000}"/>
    <cellStyle name="Entrada 3 8 2 2 3 2 3" xfId="22092" xr:uid="{00000000-0005-0000-0000-00006D1C0000}"/>
    <cellStyle name="Entrada 3 8 2 2 3 3" xfId="9697" xr:uid="{00000000-0005-0000-0000-00006E1C0000}"/>
    <cellStyle name="Entrada 3 8 2 2 4" xfId="4065" xr:uid="{00000000-0005-0000-0000-00006F1C0000}"/>
    <cellStyle name="Entrada 3 8 2 2 4 2" xfId="13771" xr:uid="{00000000-0005-0000-0000-0000701C0000}"/>
    <cellStyle name="Entrada 3 8 2 2 4 2 2" xfId="18062" xr:uid="{00000000-0005-0000-0000-0000711C0000}"/>
    <cellStyle name="Entrada 3 8 2 2 4 2 3" xfId="22093" xr:uid="{00000000-0005-0000-0000-0000721C0000}"/>
    <cellStyle name="Entrada 3 8 2 2 4 3" xfId="9698" xr:uid="{00000000-0005-0000-0000-0000731C0000}"/>
    <cellStyle name="Entrada 3 8 2 2 5" xfId="4066" xr:uid="{00000000-0005-0000-0000-0000741C0000}"/>
    <cellStyle name="Entrada 3 8 2 2 5 2" xfId="13772" xr:uid="{00000000-0005-0000-0000-0000751C0000}"/>
    <cellStyle name="Entrada 3 8 2 2 5 2 2" xfId="18063" xr:uid="{00000000-0005-0000-0000-0000761C0000}"/>
    <cellStyle name="Entrada 3 8 2 2 5 2 3" xfId="22094" xr:uid="{00000000-0005-0000-0000-0000771C0000}"/>
    <cellStyle name="Entrada 3 8 2 2 5 3" xfId="9699" xr:uid="{00000000-0005-0000-0000-0000781C0000}"/>
    <cellStyle name="Entrada 3 8 2 2 6" xfId="4067" xr:uid="{00000000-0005-0000-0000-0000791C0000}"/>
    <cellStyle name="Entrada 3 8 2 2 6 2" xfId="13773" xr:uid="{00000000-0005-0000-0000-00007A1C0000}"/>
    <cellStyle name="Entrada 3 8 2 2 6 2 2" xfId="18064" xr:uid="{00000000-0005-0000-0000-00007B1C0000}"/>
    <cellStyle name="Entrada 3 8 2 2 6 2 3" xfId="22095" xr:uid="{00000000-0005-0000-0000-00007C1C0000}"/>
    <cellStyle name="Entrada 3 8 2 2 6 3" xfId="9700" xr:uid="{00000000-0005-0000-0000-00007D1C0000}"/>
    <cellStyle name="Entrada 3 8 2 2 7" xfId="4068" xr:uid="{00000000-0005-0000-0000-00007E1C0000}"/>
    <cellStyle name="Entrada 3 8 2 2 7 2" xfId="13774" xr:uid="{00000000-0005-0000-0000-00007F1C0000}"/>
    <cellStyle name="Entrada 3 8 2 2 7 2 2" xfId="18065" xr:uid="{00000000-0005-0000-0000-0000801C0000}"/>
    <cellStyle name="Entrada 3 8 2 2 7 2 3" xfId="22096" xr:uid="{00000000-0005-0000-0000-0000811C0000}"/>
    <cellStyle name="Entrada 3 8 2 2 7 3" xfId="9701" xr:uid="{00000000-0005-0000-0000-0000821C0000}"/>
    <cellStyle name="Entrada 3 8 2 2 8" xfId="13768" xr:uid="{00000000-0005-0000-0000-0000831C0000}"/>
    <cellStyle name="Entrada 3 8 2 2 8 2" xfId="18059" xr:uid="{00000000-0005-0000-0000-0000841C0000}"/>
    <cellStyle name="Entrada 3 8 2 2 8 3" xfId="22090" xr:uid="{00000000-0005-0000-0000-0000851C0000}"/>
    <cellStyle name="Entrada 3 8 2 2 9" xfId="9695" xr:uid="{00000000-0005-0000-0000-0000861C0000}"/>
    <cellStyle name="Entrada 3 8 2 3" xfId="13767" xr:uid="{00000000-0005-0000-0000-0000871C0000}"/>
    <cellStyle name="Entrada 3 8 2 3 2" xfId="18058" xr:uid="{00000000-0005-0000-0000-0000881C0000}"/>
    <cellStyle name="Entrada 3 8 2 3 3" xfId="22089" xr:uid="{00000000-0005-0000-0000-0000891C0000}"/>
    <cellStyle name="Entrada 3 8 2 4" xfId="9694" xr:uid="{00000000-0005-0000-0000-00008A1C0000}"/>
    <cellStyle name="Entrada 3 8 3" xfId="4069" xr:uid="{00000000-0005-0000-0000-00008B1C0000}"/>
    <cellStyle name="Entrada 3 8 3 2" xfId="4070" xr:uid="{00000000-0005-0000-0000-00008C1C0000}"/>
    <cellStyle name="Entrada 3 8 3 2 2" xfId="4071" xr:uid="{00000000-0005-0000-0000-00008D1C0000}"/>
    <cellStyle name="Entrada 3 8 3 2 2 2" xfId="13777" xr:uid="{00000000-0005-0000-0000-00008E1C0000}"/>
    <cellStyle name="Entrada 3 8 3 2 2 2 2" xfId="18068" xr:uid="{00000000-0005-0000-0000-00008F1C0000}"/>
    <cellStyle name="Entrada 3 8 3 2 2 2 3" xfId="22099" xr:uid="{00000000-0005-0000-0000-0000901C0000}"/>
    <cellStyle name="Entrada 3 8 3 2 2 3" xfId="9704" xr:uid="{00000000-0005-0000-0000-0000911C0000}"/>
    <cellStyle name="Entrada 3 8 3 2 3" xfId="4072" xr:uid="{00000000-0005-0000-0000-0000921C0000}"/>
    <cellStyle name="Entrada 3 8 3 2 3 2" xfId="13778" xr:uid="{00000000-0005-0000-0000-0000931C0000}"/>
    <cellStyle name="Entrada 3 8 3 2 3 2 2" xfId="18069" xr:uid="{00000000-0005-0000-0000-0000941C0000}"/>
    <cellStyle name="Entrada 3 8 3 2 3 2 3" xfId="22100" xr:uid="{00000000-0005-0000-0000-0000951C0000}"/>
    <cellStyle name="Entrada 3 8 3 2 3 3" xfId="9705" xr:uid="{00000000-0005-0000-0000-0000961C0000}"/>
    <cellStyle name="Entrada 3 8 3 2 4" xfId="4073" xr:uid="{00000000-0005-0000-0000-0000971C0000}"/>
    <cellStyle name="Entrada 3 8 3 2 4 2" xfId="13779" xr:uid="{00000000-0005-0000-0000-0000981C0000}"/>
    <cellStyle name="Entrada 3 8 3 2 4 2 2" xfId="18070" xr:uid="{00000000-0005-0000-0000-0000991C0000}"/>
    <cellStyle name="Entrada 3 8 3 2 4 2 3" xfId="22101" xr:uid="{00000000-0005-0000-0000-00009A1C0000}"/>
    <cellStyle name="Entrada 3 8 3 2 4 3" xfId="9706" xr:uid="{00000000-0005-0000-0000-00009B1C0000}"/>
    <cellStyle name="Entrada 3 8 3 2 5" xfId="4074" xr:uid="{00000000-0005-0000-0000-00009C1C0000}"/>
    <cellStyle name="Entrada 3 8 3 2 5 2" xfId="13780" xr:uid="{00000000-0005-0000-0000-00009D1C0000}"/>
    <cellStyle name="Entrada 3 8 3 2 5 2 2" xfId="18071" xr:uid="{00000000-0005-0000-0000-00009E1C0000}"/>
    <cellStyle name="Entrada 3 8 3 2 5 2 3" xfId="22102" xr:uid="{00000000-0005-0000-0000-00009F1C0000}"/>
    <cellStyle name="Entrada 3 8 3 2 5 3" xfId="9707" xr:uid="{00000000-0005-0000-0000-0000A01C0000}"/>
    <cellStyle name="Entrada 3 8 3 2 6" xfId="4075" xr:uid="{00000000-0005-0000-0000-0000A11C0000}"/>
    <cellStyle name="Entrada 3 8 3 2 6 2" xfId="13781" xr:uid="{00000000-0005-0000-0000-0000A21C0000}"/>
    <cellStyle name="Entrada 3 8 3 2 6 2 2" xfId="18072" xr:uid="{00000000-0005-0000-0000-0000A31C0000}"/>
    <cellStyle name="Entrada 3 8 3 2 6 2 3" xfId="22103" xr:uid="{00000000-0005-0000-0000-0000A41C0000}"/>
    <cellStyle name="Entrada 3 8 3 2 6 3" xfId="9708" xr:uid="{00000000-0005-0000-0000-0000A51C0000}"/>
    <cellStyle name="Entrada 3 8 3 2 7" xfId="4076" xr:uid="{00000000-0005-0000-0000-0000A61C0000}"/>
    <cellStyle name="Entrada 3 8 3 2 7 2" xfId="13782" xr:uid="{00000000-0005-0000-0000-0000A71C0000}"/>
    <cellStyle name="Entrada 3 8 3 2 7 2 2" xfId="18073" xr:uid="{00000000-0005-0000-0000-0000A81C0000}"/>
    <cellStyle name="Entrada 3 8 3 2 7 2 3" xfId="22104" xr:uid="{00000000-0005-0000-0000-0000A91C0000}"/>
    <cellStyle name="Entrada 3 8 3 2 7 3" xfId="9709" xr:uid="{00000000-0005-0000-0000-0000AA1C0000}"/>
    <cellStyle name="Entrada 3 8 3 2 8" xfId="13776" xr:uid="{00000000-0005-0000-0000-0000AB1C0000}"/>
    <cellStyle name="Entrada 3 8 3 2 8 2" xfId="18067" xr:uid="{00000000-0005-0000-0000-0000AC1C0000}"/>
    <cellStyle name="Entrada 3 8 3 2 8 3" xfId="22098" xr:uid="{00000000-0005-0000-0000-0000AD1C0000}"/>
    <cellStyle name="Entrada 3 8 3 2 9" xfId="9703" xr:uid="{00000000-0005-0000-0000-0000AE1C0000}"/>
    <cellStyle name="Entrada 3 8 3 3" xfId="13775" xr:uid="{00000000-0005-0000-0000-0000AF1C0000}"/>
    <cellStyle name="Entrada 3 8 3 3 2" xfId="18066" xr:uid="{00000000-0005-0000-0000-0000B01C0000}"/>
    <cellStyle name="Entrada 3 8 3 3 3" xfId="22097" xr:uid="{00000000-0005-0000-0000-0000B11C0000}"/>
    <cellStyle name="Entrada 3 8 3 4" xfId="9702" xr:uid="{00000000-0005-0000-0000-0000B21C0000}"/>
    <cellStyle name="Entrada 3 8 4" xfId="4077" xr:uid="{00000000-0005-0000-0000-0000B31C0000}"/>
    <cellStyle name="Entrada 3 8 4 2" xfId="4078" xr:uid="{00000000-0005-0000-0000-0000B41C0000}"/>
    <cellStyle name="Entrada 3 8 4 2 2" xfId="4079" xr:uid="{00000000-0005-0000-0000-0000B51C0000}"/>
    <cellStyle name="Entrada 3 8 4 2 2 2" xfId="13785" xr:uid="{00000000-0005-0000-0000-0000B61C0000}"/>
    <cellStyle name="Entrada 3 8 4 2 2 2 2" xfId="18076" xr:uid="{00000000-0005-0000-0000-0000B71C0000}"/>
    <cellStyle name="Entrada 3 8 4 2 2 2 3" xfId="22107" xr:uid="{00000000-0005-0000-0000-0000B81C0000}"/>
    <cellStyle name="Entrada 3 8 4 2 2 3" xfId="9712" xr:uid="{00000000-0005-0000-0000-0000B91C0000}"/>
    <cellStyle name="Entrada 3 8 4 2 3" xfId="4080" xr:uid="{00000000-0005-0000-0000-0000BA1C0000}"/>
    <cellStyle name="Entrada 3 8 4 2 3 2" xfId="13786" xr:uid="{00000000-0005-0000-0000-0000BB1C0000}"/>
    <cellStyle name="Entrada 3 8 4 2 3 2 2" xfId="18077" xr:uid="{00000000-0005-0000-0000-0000BC1C0000}"/>
    <cellStyle name="Entrada 3 8 4 2 3 2 3" xfId="22108" xr:uid="{00000000-0005-0000-0000-0000BD1C0000}"/>
    <cellStyle name="Entrada 3 8 4 2 3 3" xfId="9713" xr:uid="{00000000-0005-0000-0000-0000BE1C0000}"/>
    <cellStyle name="Entrada 3 8 4 2 4" xfId="4081" xr:uid="{00000000-0005-0000-0000-0000BF1C0000}"/>
    <cellStyle name="Entrada 3 8 4 2 4 2" xfId="13787" xr:uid="{00000000-0005-0000-0000-0000C01C0000}"/>
    <cellStyle name="Entrada 3 8 4 2 4 2 2" xfId="18078" xr:uid="{00000000-0005-0000-0000-0000C11C0000}"/>
    <cellStyle name="Entrada 3 8 4 2 4 2 3" xfId="22109" xr:uid="{00000000-0005-0000-0000-0000C21C0000}"/>
    <cellStyle name="Entrada 3 8 4 2 4 3" xfId="9714" xr:uid="{00000000-0005-0000-0000-0000C31C0000}"/>
    <cellStyle name="Entrada 3 8 4 2 5" xfId="4082" xr:uid="{00000000-0005-0000-0000-0000C41C0000}"/>
    <cellStyle name="Entrada 3 8 4 2 5 2" xfId="13788" xr:uid="{00000000-0005-0000-0000-0000C51C0000}"/>
    <cellStyle name="Entrada 3 8 4 2 5 2 2" xfId="18079" xr:uid="{00000000-0005-0000-0000-0000C61C0000}"/>
    <cellStyle name="Entrada 3 8 4 2 5 2 3" xfId="22110" xr:uid="{00000000-0005-0000-0000-0000C71C0000}"/>
    <cellStyle name="Entrada 3 8 4 2 5 3" xfId="9715" xr:uid="{00000000-0005-0000-0000-0000C81C0000}"/>
    <cellStyle name="Entrada 3 8 4 2 6" xfId="4083" xr:uid="{00000000-0005-0000-0000-0000C91C0000}"/>
    <cellStyle name="Entrada 3 8 4 2 6 2" xfId="13789" xr:uid="{00000000-0005-0000-0000-0000CA1C0000}"/>
    <cellStyle name="Entrada 3 8 4 2 6 2 2" xfId="18080" xr:uid="{00000000-0005-0000-0000-0000CB1C0000}"/>
    <cellStyle name="Entrada 3 8 4 2 6 2 3" xfId="22111" xr:uid="{00000000-0005-0000-0000-0000CC1C0000}"/>
    <cellStyle name="Entrada 3 8 4 2 6 3" xfId="9716" xr:uid="{00000000-0005-0000-0000-0000CD1C0000}"/>
    <cellStyle name="Entrada 3 8 4 2 7" xfId="4084" xr:uid="{00000000-0005-0000-0000-0000CE1C0000}"/>
    <cellStyle name="Entrada 3 8 4 2 7 2" xfId="13790" xr:uid="{00000000-0005-0000-0000-0000CF1C0000}"/>
    <cellStyle name="Entrada 3 8 4 2 7 2 2" xfId="18081" xr:uid="{00000000-0005-0000-0000-0000D01C0000}"/>
    <cellStyle name="Entrada 3 8 4 2 7 2 3" xfId="22112" xr:uid="{00000000-0005-0000-0000-0000D11C0000}"/>
    <cellStyle name="Entrada 3 8 4 2 7 3" xfId="9717" xr:uid="{00000000-0005-0000-0000-0000D21C0000}"/>
    <cellStyle name="Entrada 3 8 4 2 8" xfId="13784" xr:uid="{00000000-0005-0000-0000-0000D31C0000}"/>
    <cellStyle name="Entrada 3 8 4 2 8 2" xfId="18075" xr:uid="{00000000-0005-0000-0000-0000D41C0000}"/>
    <cellStyle name="Entrada 3 8 4 2 8 3" xfId="22106" xr:uid="{00000000-0005-0000-0000-0000D51C0000}"/>
    <cellStyle name="Entrada 3 8 4 2 9" xfId="9711" xr:uid="{00000000-0005-0000-0000-0000D61C0000}"/>
    <cellStyle name="Entrada 3 8 4 3" xfId="13783" xr:uid="{00000000-0005-0000-0000-0000D71C0000}"/>
    <cellStyle name="Entrada 3 8 4 3 2" xfId="18074" xr:uid="{00000000-0005-0000-0000-0000D81C0000}"/>
    <cellStyle name="Entrada 3 8 4 3 3" xfId="22105" xr:uid="{00000000-0005-0000-0000-0000D91C0000}"/>
    <cellStyle name="Entrada 3 8 4 4" xfId="9710" xr:uid="{00000000-0005-0000-0000-0000DA1C0000}"/>
    <cellStyle name="Entrada 3 8 5" xfId="4085" xr:uid="{00000000-0005-0000-0000-0000DB1C0000}"/>
    <cellStyle name="Entrada 3 8 5 2" xfId="4086" xr:uid="{00000000-0005-0000-0000-0000DC1C0000}"/>
    <cellStyle name="Entrada 3 8 5 2 2" xfId="13792" xr:uid="{00000000-0005-0000-0000-0000DD1C0000}"/>
    <cellStyle name="Entrada 3 8 5 2 2 2" xfId="18083" xr:uid="{00000000-0005-0000-0000-0000DE1C0000}"/>
    <cellStyle name="Entrada 3 8 5 2 2 3" xfId="22114" xr:uid="{00000000-0005-0000-0000-0000DF1C0000}"/>
    <cellStyle name="Entrada 3 8 5 2 3" xfId="9719" xr:uid="{00000000-0005-0000-0000-0000E01C0000}"/>
    <cellStyle name="Entrada 3 8 5 3" xfId="4087" xr:uid="{00000000-0005-0000-0000-0000E11C0000}"/>
    <cellStyle name="Entrada 3 8 5 3 2" xfId="13793" xr:uid="{00000000-0005-0000-0000-0000E21C0000}"/>
    <cellStyle name="Entrada 3 8 5 3 2 2" xfId="18084" xr:uid="{00000000-0005-0000-0000-0000E31C0000}"/>
    <cellStyle name="Entrada 3 8 5 3 2 3" xfId="22115" xr:uid="{00000000-0005-0000-0000-0000E41C0000}"/>
    <cellStyle name="Entrada 3 8 5 3 3" xfId="9720" xr:uid="{00000000-0005-0000-0000-0000E51C0000}"/>
    <cellStyle name="Entrada 3 8 5 4" xfId="4088" xr:uid="{00000000-0005-0000-0000-0000E61C0000}"/>
    <cellStyle name="Entrada 3 8 5 4 2" xfId="13794" xr:uid="{00000000-0005-0000-0000-0000E71C0000}"/>
    <cellStyle name="Entrada 3 8 5 4 2 2" xfId="18085" xr:uid="{00000000-0005-0000-0000-0000E81C0000}"/>
    <cellStyle name="Entrada 3 8 5 4 2 3" xfId="22116" xr:uid="{00000000-0005-0000-0000-0000E91C0000}"/>
    <cellStyle name="Entrada 3 8 5 4 3" xfId="9721" xr:uid="{00000000-0005-0000-0000-0000EA1C0000}"/>
    <cellStyle name="Entrada 3 8 5 5" xfId="4089" xr:uid="{00000000-0005-0000-0000-0000EB1C0000}"/>
    <cellStyle name="Entrada 3 8 5 5 2" xfId="13795" xr:uid="{00000000-0005-0000-0000-0000EC1C0000}"/>
    <cellStyle name="Entrada 3 8 5 5 2 2" xfId="18086" xr:uid="{00000000-0005-0000-0000-0000ED1C0000}"/>
    <cellStyle name="Entrada 3 8 5 5 2 3" xfId="22117" xr:uid="{00000000-0005-0000-0000-0000EE1C0000}"/>
    <cellStyle name="Entrada 3 8 5 5 3" xfId="9722" xr:uid="{00000000-0005-0000-0000-0000EF1C0000}"/>
    <cellStyle name="Entrada 3 8 5 6" xfId="4090" xr:uid="{00000000-0005-0000-0000-0000F01C0000}"/>
    <cellStyle name="Entrada 3 8 5 6 2" xfId="13796" xr:uid="{00000000-0005-0000-0000-0000F11C0000}"/>
    <cellStyle name="Entrada 3 8 5 6 2 2" xfId="18087" xr:uid="{00000000-0005-0000-0000-0000F21C0000}"/>
    <cellStyle name="Entrada 3 8 5 6 2 3" xfId="22118" xr:uid="{00000000-0005-0000-0000-0000F31C0000}"/>
    <cellStyle name="Entrada 3 8 5 6 3" xfId="9723" xr:uid="{00000000-0005-0000-0000-0000F41C0000}"/>
    <cellStyle name="Entrada 3 8 5 7" xfId="4091" xr:uid="{00000000-0005-0000-0000-0000F51C0000}"/>
    <cellStyle name="Entrada 3 8 5 7 2" xfId="13797" xr:uid="{00000000-0005-0000-0000-0000F61C0000}"/>
    <cellStyle name="Entrada 3 8 5 7 2 2" xfId="18088" xr:uid="{00000000-0005-0000-0000-0000F71C0000}"/>
    <cellStyle name="Entrada 3 8 5 7 2 3" xfId="22119" xr:uid="{00000000-0005-0000-0000-0000F81C0000}"/>
    <cellStyle name="Entrada 3 8 5 7 3" xfId="9724" xr:uid="{00000000-0005-0000-0000-0000F91C0000}"/>
    <cellStyle name="Entrada 3 8 5 8" xfId="13791" xr:uid="{00000000-0005-0000-0000-0000FA1C0000}"/>
    <cellStyle name="Entrada 3 8 5 8 2" xfId="18082" xr:uid="{00000000-0005-0000-0000-0000FB1C0000}"/>
    <cellStyle name="Entrada 3 8 5 8 3" xfId="22113" xr:uid="{00000000-0005-0000-0000-0000FC1C0000}"/>
    <cellStyle name="Entrada 3 8 5 9" xfId="9718" xr:uid="{00000000-0005-0000-0000-0000FD1C0000}"/>
    <cellStyle name="Entrada 3 8 6" xfId="13766" xr:uid="{00000000-0005-0000-0000-0000FE1C0000}"/>
    <cellStyle name="Entrada 3 8 6 2" xfId="18057" xr:uid="{00000000-0005-0000-0000-0000FF1C0000}"/>
    <cellStyle name="Entrada 3 8 6 3" xfId="22088" xr:uid="{00000000-0005-0000-0000-0000001D0000}"/>
    <cellStyle name="Entrada 3 8 7" xfId="9693" xr:uid="{00000000-0005-0000-0000-0000011D0000}"/>
    <cellStyle name="Entrada 3 9" xfId="4092" xr:uid="{00000000-0005-0000-0000-0000021D0000}"/>
    <cellStyle name="Entrada 3 9 2" xfId="4093" xr:uid="{00000000-0005-0000-0000-0000031D0000}"/>
    <cellStyle name="Entrada 3 9 2 2" xfId="4094" xr:uid="{00000000-0005-0000-0000-0000041D0000}"/>
    <cellStyle name="Entrada 3 9 2 2 2" xfId="13800" xr:uid="{00000000-0005-0000-0000-0000051D0000}"/>
    <cellStyle name="Entrada 3 9 2 2 2 2" xfId="18091" xr:uid="{00000000-0005-0000-0000-0000061D0000}"/>
    <cellStyle name="Entrada 3 9 2 2 2 3" xfId="22122" xr:uid="{00000000-0005-0000-0000-0000071D0000}"/>
    <cellStyle name="Entrada 3 9 2 2 3" xfId="9727" xr:uid="{00000000-0005-0000-0000-0000081D0000}"/>
    <cellStyle name="Entrada 3 9 2 3" xfId="4095" xr:uid="{00000000-0005-0000-0000-0000091D0000}"/>
    <cellStyle name="Entrada 3 9 2 3 2" xfId="13801" xr:uid="{00000000-0005-0000-0000-00000A1D0000}"/>
    <cellStyle name="Entrada 3 9 2 3 2 2" xfId="18092" xr:uid="{00000000-0005-0000-0000-00000B1D0000}"/>
    <cellStyle name="Entrada 3 9 2 3 2 3" xfId="22123" xr:uid="{00000000-0005-0000-0000-00000C1D0000}"/>
    <cellStyle name="Entrada 3 9 2 3 3" xfId="9728" xr:uid="{00000000-0005-0000-0000-00000D1D0000}"/>
    <cellStyle name="Entrada 3 9 2 4" xfId="4096" xr:uid="{00000000-0005-0000-0000-00000E1D0000}"/>
    <cellStyle name="Entrada 3 9 2 4 2" xfId="13802" xr:uid="{00000000-0005-0000-0000-00000F1D0000}"/>
    <cellStyle name="Entrada 3 9 2 4 2 2" xfId="18093" xr:uid="{00000000-0005-0000-0000-0000101D0000}"/>
    <cellStyle name="Entrada 3 9 2 4 2 3" xfId="22124" xr:uid="{00000000-0005-0000-0000-0000111D0000}"/>
    <cellStyle name="Entrada 3 9 2 4 3" xfId="9729" xr:uid="{00000000-0005-0000-0000-0000121D0000}"/>
    <cellStyle name="Entrada 3 9 2 5" xfId="4097" xr:uid="{00000000-0005-0000-0000-0000131D0000}"/>
    <cellStyle name="Entrada 3 9 2 5 2" xfId="13803" xr:uid="{00000000-0005-0000-0000-0000141D0000}"/>
    <cellStyle name="Entrada 3 9 2 5 2 2" xfId="18094" xr:uid="{00000000-0005-0000-0000-0000151D0000}"/>
    <cellStyle name="Entrada 3 9 2 5 2 3" xfId="22125" xr:uid="{00000000-0005-0000-0000-0000161D0000}"/>
    <cellStyle name="Entrada 3 9 2 5 3" xfId="9730" xr:uid="{00000000-0005-0000-0000-0000171D0000}"/>
    <cellStyle name="Entrada 3 9 2 6" xfId="4098" xr:uid="{00000000-0005-0000-0000-0000181D0000}"/>
    <cellStyle name="Entrada 3 9 2 6 2" xfId="13804" xr:uid="{00000000-0005-0000-0000-0000191D0000}"/>
    <cellStyle name="Entrada 3 9 2 6 2 2" xfId="18095" xr:uid="{00000000-0005-0000-0000-00001A1D0000}"/>
    <cellStyle name="Entrada 3 9 2 6 2 3" xfId="22126" xr:uid="{00000000-0005-0000-0000-00001B1D0000}"/>
    <cellStyle name="Entrada 3 9 2 6 3" xfId="9731" xr:uid="{00000000-0005-0000-0000-00001C1D0000}"/>
    <cellStyle name="Entrada 3 9 2 7" xfId="4099" xr:uid="{00000000-0005-0000-0000-00001D1D0000}"/>
    <cellStyle name="Entrada 3 9 2 7 2" xfId="13805" xr:uid="{00000000-0005-0000-0000-00001E1D0000}"/>
    <cellStyle name="Entrada 3 9 2 7 2 2" xfId="18096" xr:uid="{00000000-0005-0000-0000-00001F1D0000}"/>
    <cellStyle name="Entrada 3 9 2 7 2 3" xfId="22127" xr:uid="{00000000-0005-0000-0000-0000201D0000}"/>
    <cellStyle name="Entrada 3 9 2 7 3" xfId="9732" xr:uid="{00000000-0005-0000-0000-0000211D0000}"/>
    <cellStyle name="Entrada 3 9 2 8" xfId="13799" xr:uid="{00000000-0005-0000-0000-0000221D0000}"/>
    <cellStyle name="Entrada 3 9 2 8 2" xfId="18090" xr:uid="{00000000-0005-0000-0000-0000231D0000}"/>
    <cellStyle name="Entrada 3 9 2 8 3" xfId="22121" xr:uid="{00000000-0005-0000-0000-0000241D0000}"/>
    <cellStyle name="Entrada 3 9 2 9" xfId="9726" xr:uid="{00000000-0005-0000-0000-0000251D0000}"/>
    <cellStyle name="Entrada 3 9 3" xfId="13798" xr:uid="{00000000-0005-0000-0000-0000261D0000}"/>
    <cellStyle name="Entrada 3 9 3 2" xfId="18089" xr:uid="{00000000-0005-0000-0000-0000271D0000}"/>
    <cellStyle name="Entrada 3 9 3 3" xfId="22120" xr:uid="{00000000-0005-0000-0000-0000281D0000}"/>
    <cellStyle name="Entrada 3 9 4" xfId="9725" xr:uid="{00000000-0005-0000-0000-0000291D0000}"/>
    <cellStyle name="Entrada 4 10" xfId="4100" xr:uid="{00000000-0005-0000-0000-00002A1D0000}"/>
    <cellStyle name="Entrada 4 10 2" xfId="25553" xr:uid="{00000000-0005-0000-0000-00002B1D0000}"/>
    <cellStyle name="Entrada 4 11" xfId="4101" xr:uid="{00000000-0005-0000-0000-00002C1D0000}"/>
    <cellStyle name="Entrada 4 11 2" xfId="25554" xr:uid="{00000000-0005-0000-0000-00002D1D0000}"/>
    <cellStyle name="Entrada 4 12" xfId="4102" xr:uid="{00000000-0005-0000-0000-00002E1D0000}"/>
    <cellStyle name="Entrada 4 12 2" xfId="25555" xr:uid="{00000000-0005-0000-0000-00002F1D0000}"/>
    <cellStyle name="Entrada 4 13" xfId="4103" xr:uid="{00000000-0005-0000-0000-0000301D0000}"/>
    <cellStyle name="Entrada 4 13 2" xfId="25556" xr:uid="{00000000-0005-0000-0000-0000311D0000}"/>
    <cellStyle name="Entrada 4 2" xfId="4104" xr:uid="{00000000-0005-0000-0000-0000321D0000}"/>
    <cellStyle name="Entrada 4 2 2" xfId="25557" xr:uid="{00000000-0005-0000-0000-0000331D0000}"/>
    <cellStyle name="Entrada 4 3" xfId="4105" xr:uid="{00000000-0005-0000-0000-0000341D0000}"/>
    <cellStyle name="Entrada 4 3 2" xfId="25558" xr:uid="{00000000-0005-0000-0000-0000351D0000}"/>
    <cellStyle name="Entrada 4 4" xfId="4106" xr:uid="{00000000-0005-0000-0000-0000361D0000}"/>
    <cellStyle name="Entrada 4 4 2" xfId="25559" xr:uid="{00000000-0005-0000-0000-0000371D0000}"/>
    <cellStyle name="Entrada 4 5" xfId="4107" xr:uid="{00000000-0005-0000-0000-0000381D0000}"/>
    <cellStyle name="Entrada 4 5 2" xfId="25560" xr:uid="{00000000-0005-0000-0000-0000391D0000}"/>
    <cellStyle name="Entrada 4 6" xfId="4108" xr:uid="{00000000-0005-0000-0000-00003A1D0000}"/>
    <cellStyle name="Entrada 4 6 2" xfId="25561" xr:uid="{00000000-0005-0000-0000-00003B1D0000}"/>
    <cellStyle name="Entrada 4 7" xfId="4109" xr:uid="{00000000-0005-0000-0000-00003C1D0000}"/>
    <cellStyle name="Entrada 4 7 2" xfId="25562" xr:uid="{00000000-0005-0000-0000-00003D1D0000}"/>
    <cellStyle name="Entrada 4 8" xfId="4110" xr:uid="{00000000-0005-0000-0000-00003E1D0000}"/>
    <cellStyle name="Entrada 4 8 2" xfId="25563" xr:uid="{00000000-0005-0000-0000-00003F1D0000}"/>
    <cellStyle name="Entrada 4 9" xfId="4111" xr:uid="{00000000-0005-0000-0000-0000401D0000}"/>
    <cellStyle name="Entrada 4 9 2" xfId="25564" xr:uid="{00000000-0005-0000-0000-0000411D0000}"/>
    <cellStyle name="Entrada 5 10" xfId="4112" xr:uid="{00000000-0005-0000-0000-0000421D0000}"/>
    <cellStyle name="Entrada 5 10 2" xfId="25565" xr:uid="{00000000-0005-0000-0000-0000431D0000}"/>
    <cellStyle name="Entrada 5 11" xfId="4113" xr:uid="{00000000-0005-0000-0000-0000441D0000}"/>
    <cellStyle name="Entrada 5 11 2" xfId="25566" xr:uid="{00000000-0005-0000-0000-0000451D0000}"/>
    <cellStyle name="Entrada 5 12" xfId="4114" xr:uid="{00000000-0005-0000-0000-0000461D0000}"/>
    <cellStyle name="Entrada 5 12 2" xfId="25567" xr:uid="{00000000-0005-0000-0000-0000471D0000}"/>
    <cellStyle name="Entrada 5 2" xfId="4115" xr:uid="{00000000-0005-0000-0000-0000481D0000}"/>
    <cellStyle name="Entrada 5 2 2" xfId="25568" xr:uid="{00000000-0005-0000-0000-0000491D0000}"/>
    <cellStyle name="Entrada 5 3" xfId="4116" xr:uid="{00000000-0005-0000-0000-00004A1D0000}"/>
    <cellStyle name="Entrada 5 3 2" xfId="25569" xr:uid="{00000000-0005-0000-0000-00004B1D0000}"/>
    <cellStyle name="Entrada 5 4" xfId="4117" xr:uid="{00000000-0005-0000-0000-00004C1D0000}"/>
    <cellStyle name="Entrada 5 4 2" xfId="25570" xr:uid="{00000000-0005-0000-0000-00004D1D0000}"/>
    <cellStyle name="Entrada 5 5" xfId="4118" xr:uid="{00000000-0005-0000-0000-00004E1D0000}"/>
    <cellStyle name="Entrada 5 5 2" xfId="25571" xr:uid="{00000000-0005-0000-0000-00004F1D0000}"/>
    <cellStyle name="Entrada 5 6" xfId="4119" xr:uid="{00000000-0005-0000-0000-0000501D0000}"/>
    <cellStyle name="Entrada 5 6 2" xfId="25572" xr:uid="{00000000-0005-0000-0000-0000511D0000}"/>
    <cellStyle name="Entrada 5 7" xfId="4120" xr:uid="{00000000-0005-0000-0000-0000521D0000}"/>
    <cellStyle name="Entrada 5 7 2" xfId="25573" xr:uid="{00000000-0005-0000-0000-0000531D0000}"/>
    <cellStyle name="Entrada 5 8" xfId="4121" xr:uid="{00000000-0005-0000-0000-0000541D0000}"/>
    <cellStyle name="Entrada 5 8 2" xfId="25574" xr:uid="{00000000-0005-0000-0000-0000551D0000}"/>
    <cellStyle name="Entrada 5 9" xfId="4122" xr:uid="{00000000-0005-0000-0000-0000561D0000}"/>
    <cellStyle name="Entrada 5 9 2" xfId="25575" xr:uid="{00000000-0005-0000-0000-0000571D0000}"/>
    <cellStyle name="Estilo 1" xfId="4123" xr:uid="{00000000-0005-0000-0000-0000581D0000}"/>
    <cellStyle name="Etiqueta" xfId="4124" xr:uid="{00000000-0005-0000-0000-0000591D0000}"/>
    <cellStyle name="Euro" xfId="4125" xr:uid="{00000000-0005-0000-0000-00005A1D0000}"/>
    <cellStyle name="Euro 10" xfId="4126" xr:uid="{00000000-0005-0000-0000-00005B1D0000}"/>
    <cellStyle name="Euro 11" xfId="4127" xr:uid="{00000000-0005-0000-0000-00005C1D0000}"/>
    <cellStyle name="Euro 12" xfId="4128" xr:uid="{00000000-0005-0000-0000-00005D1D0000}"/>
    <cellStyle name="Euro 13" xfId="4129" xr:uid="{00000000-0005-0000-0000-00005E1D0000}"/>
    <cellStyle name="Euro 14" xfId="4130" xr:uid="{00000000-0005-0000-0000-00005F1D0000}"/>
    <cellStyle name="Euro 15" xfId="4131" xr:uid="{00000000-0005-0000-0000-0000601D0000}"/>
    <cellStyle name="Euro 16" xfId="4132" xr:uid="{00000000-0005-0000-0000-0000611D0000}"/>
    <cellStyle name="Euro 2" xfId="4133" xr:uid="{00000000-0005-0000-0000-0000621D0000}"/>
    <cellStyle name="Euro 2 2" xfId="4134" xr:uid="{00000000-0005-0000-0000-0000631D0000}"/>
    <cellStyle name="Euro 2 3" xfId="4135" xr:uid="{00000000-0005-0000-0000-0000641D0000}"/>
    <cellStyle name="Euro 3" xfId="4136" xr:uid="{00000000-0005-0000-0000-0000651D0000}"/>
    <cellStyle name="Euro 4" xfId="4137" xr:uid="{00000000-0005-0000-0000-0000661D0000}"/>
    <cellStyle name="Euro 5" xfId="4138" xr:uid="{00000000-0005-0000-0000-0000671D0000}"/>
    <cellStyle name="Euro 6" xfId="4139" xr:uid="{00000000-0005-0000-0000-0000681D0000}"/>
    <cellStyle name="Euro 7" xfId="4140" xr:uid="{00000000-0005-0000-0000-0000691D0000}"/>
    <cellStyle name="Euro 8" xfId="4141" xr:uid="{00000000-0005-0000-0000-00006A1D0000}"/>
    <cellStyle name="Euro 9" xfId="4142" xr:uid="{00000000-0005-0000-0000-00006B1D0000}"/>
    <cellStyle name="Euro_F709" xfId="4143" xr:uid="{00000000-0005-0000-0000-00006C1D0000}"/>
    <cellStyle name="Explanatory Text" xfId="4144" xr:uid="{00000000-0005-0000-0000-00006D1D0000}"/>
    <cellStyle name="Explanatory Text 2" xfId="4145" xr:uid="{00000000-0005-0000-0000-00006E1D0000}"/>
    <cellStyle name="Good" xfId="4146" xr:uid="{00000000-0005-0000-0000-00006F1D0000}"/>
    <cellStyle name="Good 2" xfId="4147" xr:uid="{00000000-0005-0000-0000-0000701D0000}"/>
    <cellStyle name="Heading 1" xfId="4148" xr:uid="{00000000-0005-0000-0000-0000711D0000}"/>
    <cellStyle name="Heading 1 2" xfId="4149" xr:uid="{00000000-0005-0000-0000-0000721D0000}"/>
    <cellStyle name="Heading 2" xfId="4150" xr:uid="{00000000-0005-0000-0000-0000731D0000}"/>
    <cellStyle name="Heading 2 2" xfId="4151" xr:uid="{00000000-0005-0000-0000-0000741D0000}"/>
    <cellStyle name="Heading 3" xfId="4152" xr:uid="{00000000-0005-0000-0000-0000751D0000}"/>
    <cellStyle name="Heading 3 2" xfId="4153" xr:uid="{00000000-0005-0000-0000-0000761D0000}"/>
    <cellStyle name="Heading 3 2 2" xfId="4154" xr:uid="{00000000-0005-0000-0000-0000771D0000}"/>
    <cellStyle name="Heading 3 3" xfId="4155" xr:uid="{00000000-0005-0000-0000-0000781D0000}"/>
    <cellStyle name="Heading 4" xfId="4156" xr:uid="{00000000-0005-0000-0000-0000791D0000}"/>
    <cellStyle name="Heading 4 2" xfId="4157" xr:uid="{00000000-0005-0000-0000-00007A1D0000}"/>
    <cellStyle name="Hipervínculo" xfId="25447" builtinId="8"/>
    <cellStyle name="Hipervínculo 2" xfId="4158" xr:uid="{00000000-0005-0000-0000-00007C1D0000}"/>
    <cellStyle name="Hipervínculo 3" xfId="4159" xr:uid="{00000000-0005-0000-0000-00007D1D0000}"/>
    <cellStyle name="Incorrecto 2" xfId="4160" xr:uid="{00000000-0005-0000-0000-00007E1D0000}"/>
    <cellStyle name="Incorrecto 2 10" xfId="4161" xr:uid="{00000000-0005-0000-0000-00007F1D0000}"/>
    <cellStyle name="Incorrecto 2 11" xfId="4162" xr:uid="{00000000-0005-0000-0000-0000801D0000}"/>
    <cellStyle name="Incorrecto 2 12" xfId="4163" xr:uid="{00000000-0005-0000-0000-0000811D0000}"/>
    <cellStyle name="Incorrecto 2 13" xfId="4164" xr:uid="{00000000-0005-0000-0000-0000821D0000}"/>
    <cellStyle name="Incorrecto 2 2" xfId="4165" xr:uid="{00000000-0005-0000-0000-0000831D0000}"/>
    <cellStyle name="Incorrecto 2 2 2" xfId="4166" xr:uid="{00000000-0005-0000-0000-0000841D0000}"/>
    <cellStyle name="Incorrecto 2 3" xfId="4167" xr:uid="{00000000-0005-0000-0000-0000851D0000}"/>
    <cellStyle name="Incorrecto 2 4" xfId="4168" xr:uid="{00000000-0005-0000-0000-0000861D0000}"/>
    <cellStyle name="Incorrecto 2 5" xfId="4169" xr:uid="{00000000-0005-0000-0000-0000871D0000}"/>
    <cellStyle name="Incorrecto 2 6" xfId="4170" xr:uid="{00000000-0005-0000-0000-0000881D0000}"/>
    <cellStyle name="Incorrecto 2 7" xfId="4171" xr:uid="{00000000-0005-0000-0000-0000891D0000}"/>
    <cellStyle name="Incorrecto 2 8" xfId="4172" xr:uid="{00000000-0005-0000-0000-00008A1D0000}"/>
    <cellStyle name="Incorrecto 2 9" xfId="4173" xr:uid="{00000000-0005-0000-0000-00008B1D0000}"/>
    <cellStyle name="Incorrecto 3" xfId="4174" xr:uid="{00000000-0005-0000-0000-00008C1D0000}"/>
    <cellStyle name="Incorrecto 3 10" xfId="4175" xr:uid="{00000000-0005-0000-0000-00008D1D0000}"/>
    <cellStyle name="Incorrecto 3 11" xfId="4176" xr:uid="{00000000-0005-0000-0000-00008E1D0000}"/>
    <cellStyle name="Incorrecto 3 12" xfId="4177" xr:uid="{00000000-0005-0000-0000-00008F1D0000}"/>
    <cellStyle name="Incorrecto 3 13" xfId="4178" xr:uid="{00000000-0005-0000-0000-0000901D0000}"/>
    <cellStyle name="Incorrecto 3 2" xfId="4179" xr:uid="{00000000-0005-0000-0000-0000911D0000}"/>
    <cellStyle name="Incorrecto 3 3" xfId="4180" xr:uid="{00000000-0005-0000-0000-0000921D0000}"/>
    <cellStyle name="Incorrecto 3 4" xfId="4181" xr:uid="{00000000-0005-0000-0000-0000931D0000}"/>
    <cellStyle name="Incorrecto 3 5" xfId="4182" xr:uid="{00000000-0005-0000-0000-0000941D0000}"/>
    <cellStyle name="Incorrecto 3 6" xfId="4183" xr:uid="{00000000-0005-0000-0000-0000951D0000}"/>
    <cellStyle name="Incorrecto 3 7" xfId="4184" xr:uid="{00000000-0005-0000-0000-0000961D0000}"/>
    <cellStyle name="Incorrecto 3 8" xfId="4185" xr:uid="{00000000-0005-0000-0000-0000971D0000}"/>
    <cellStyle name="Incorrecto 3 9" xfId="4186" xr:uid="{00000000-0005-0000-0000-0000981D0000}"/>
    <cellStyle name="Incorrecto 4 10" xfId="4187" xr:uid="{00000000-0005-0000-0000-0000991D0000}"/>
    <cellStyle name="Incorrecto 4 11" xfId="4188" xr:uid="{00000000-0005-0000-0000-00009A1D0000}"/>
    <cellStyle name="Incorrecto 4 12" xfId="4189" xr:uid="{00000000-0005-0000-0000-00009B1D0000}"/>
    <cellStyle name="Incorrecto 4 13" xfId="4190" xr:uid="{00000000-0005-0000-0000-00009C1D0000}"/>
    <cellStyle name="Incorrecto 4 2" xfId="4191" xr:uid="{00000000-0005-0000-0000-00009D1D0000}"/>
    <cellStyle name="Incorrecto 4 3" xfId="4192" xr:uid="{00000000-0005-0000-0000-00009E1D0000}"/>
    <cellStyle name="Incorrecto 4 4" xfId="4193" xr:uid="{00000000-0005-0000-0000-00009F1D0000}"/>
    <cellStyle name="Incorrecto 4 5" xfId="4194" xr:uid="{00000000-0005-0000-0000-0000A01D0000}"/>
    <cellStyle name="Incorrecto 4 6" xfId="4195" xr:uid="{00000000-0005-0000-0000-0000A11D0000}"/>
    <cellStyle name="Incorrecto 4 7" xfId="4196" xr:uid="{00000000-0005-0000-0000-0000A21D0000}"/>
    <cellStyle name="Incorrecto 4 8" xfId="4197" xr:uid="{00000000-0005-0000-0000-0000A31D0000}"/>
    <cellStyle name="Incorrecto 4 9" xfId="4198" xr:uid="{00000000-0005-0000-0000-0000A41D0000}"/>
    <cellStyle name="Incorrecto 5 10" xfId="4199" xr:uid="{00000000-0005-0000-0000-0000A51D0000}"/>
    <cellStyle name="Incorrecto 5 11" xfId="4200" xr:uid="{00000000-0005-0000-0000-0000A61D0000}"/>
    <cellStyle name="Incorrecto 5 12" xfId="4201" xr:uid="{00000000-0005-0000-0000-0000A71D0000}"/>
    <cellStyle name="Incorrecto 5 2" xfId="4202" xr:uid="{00000000-0005-0000-0000-0000A81D0000}"/>
    <cellStyle name="Incorrecto 5 3" xfId="4203" xr:uid="{00000000-0005-0000-0000-0000A91D0000}"/>
    <cellStyle name="Incorrecto 5 4" xfId="4204" xr:uid="{00000000-0005-0000-0000-0000AA1D0000}"/>
    <cellStyle name="Incorrecto 5 5" xfId="4205" xr:uid="{00000000-0005-0000-0000-0000AB1D0000}"/>
    <cellStyle name="Incorrecto 5 6" xfId="4206" xr:uid="{00000000-0005-0000-0000-0000AC1D0000}"/>
    <cellStyle name="Incorrecto 5 7" xfId="4207" xr:uid="{00000000-0005-0000-0000-0000AD1D0000}"/>
    <cellStyle name="Incorrecto 5 8" xfId="4208" xr:uid="{00000000-0005-0000-0000-0000AE1D0000}"/>
    <cellStyle name="Incorrecto 5 9" xfId="4209" xr:uid="{00000000-0005-0000-0000-0000AF1D0000}"/>
    <cellStyle name="Input" xfId="4210" xr:uid="{00000000-0005-0000-0000-0000B01D0000}"/>
    <cellStyle name="Input 2" xfId="4211" xr:uid="{00000000-0005-0000-0000-0000B11D0000}"/>
    <cellStyle name="Input 2 2" xfId="25577" xr:uid="{00000000-0005-0000-0000-0000B21D0000}"/>
    <cellStyle name="Input 3" xfId="25576" xr:uid="{00000000-0005-0000-0000-0000B31D0000}"/>
    <cellStyle name="Linea horizontal" xfId="4212" xr:uid="{00000000-0005-0000-0000-0000B41D0000}"/>
    <cellStyle name="Linea Inferior" xfId="4213" xr:uid="{00000000-0005-0000-0000-0000B51D0000}"/>
    <cellStyle name="Linea Inferior 2" xfId="4214" xr:uid="{00000000-0005-0000-0000-0000B61D0000}"/>
    <cellStyle name="Linea Superior" xfId="4215" xr:uid="{00000000-0005-0000-0000-0000B71D0000}"/>
    <cellStyle name="Linea Superior 2" xfId="4216" xr:uid="{00000000-0005-0000-0000-0000B81D0000}"/>
    <cellStyle name="Linea Tipo" xfId="4217" xr:uid="{00000000-0005-0000-0000-0000B91D0000}"/>
    <cellStyle name="Linea Tipo 2" xfId="4218" xr:uid="{00000000-0005-0000-0000-0000BA1D0000}"/>
    <cellStyle name="Linked Cell" xfId="4219" xr:uid="{00000000-0005-0000-0000-0000BB1D0000}"/>
    <cellStyle name="Linked Cell 2" xfId="4220" xr:uid="{00000000-0005-0000-0000-0000BC1D0000}"/>
    <cellStyle name="miles" xfId="4221" xr:uid="{00000000-0005-0000-0000-0000BD1D0000}"/>
    <cellStyle name="Miles 1 dec" xfId="4222" xr:uid="{00000000-0005-0000-0000-0000BE1D0000}"/>
    <cellStyle name="Miles_3 FT PARA EDICIÓN DE A DEL NTE." xfId="4223" xr:uid="{00000000-0005-0000-0000-0000BF1D0000}"/>
    <cellStyle name="Millares" xfId="1" builtinId="3"/>
    <cellStyle name="Millares [0] 10" xfId="4224" xr:uid="{00000000-0005-0000-0000-0000C11D0000}"/>
    <cellStyle name="Millares [0] 10 2" xfId="25578" xr:uid="{00000000-0005-0000-0000-0000C21D0000}"/>
    <cellStyle name="Millares [0] 11" xfId="4225" xr:uid="{00000000-0005-0000-0000-0000C31D0000}"/>
    <cellStyle name="Millares [0] 11 2" xfId="25579" xr:uid="{00000000-0005-0000-0000-0000C41D0000}"/>
    <cellStyle name="Millares [0] 12" xfId="4226" xr:uid="{00000000-0005-0000-0000-0000C51D0000}"/>
    <cellStyle name="Millares [0] 12 2" xfId="25580" xr:uid="{00000000-0005-0000-0000-0000C61D0000}"/>
    <cellStyle name="Millares [0] 13" xfId="4227" xr:uid="{00000000-0005-0000-0000-0000C71D0000}"/>
    <cellStyle name="Millares [0] 13 2" xfId="25581" xr:uid="{00000000-0005-0000-0000-0000C81D0000}"/>
    <cellStyle name="Millares [0] 14" xfId="4228" xr:uid="{00000000-0005-0000-0000-0000C91D0000}"/>
    <cellStyle name="Millares [0] 14 2" xfId="25582" xr:uid="{00000000-0005-0000-0000-0000CA1D0000}"/>
    <cellStyle name="Millares [0] 15" xfId="4229" xr:uid="{00000000-0005-0000-0000-0000CB1D0000}"/>
    <cellStyle name="Millares [0] 15 2" xfId="25583" xr:uid="{00000000-0005-0000-0000-0000CC1D0000}"/>
    <cellStyle name="Millares [0] 16" xfId="4230" xr:uid="{00000000-0005-0000-0000-0000CD1D0000}"/>
    <cellStyle name="Millares [0] 16 2" xfId="25584" xr:uid="{00000000-0005-0000-0000-0000CE1D0000}"/>
    <cellStyle name="Millares [0] 17" xfId="4231" xr:uid="{00000000-0005-0000-0000-0000CF1D0000}"/>
    <cellStyle name="Millares [0] 17 2" xfId="25585" xr:uid="{00000000-0005-0000-0000-0000D01D0000}"/>
    <cellStyle name="Millares [0] 18" xfId="4232" xr:uid="{00000000-0005-0000-0000-0000D11D0000}"/>
    <cellStyle name="Millares [0] 18 2" xfId="25586" xr:uid="{00000000-0005-0000-0000-0000D21D0000}"/>
    <cellStyle name="Millares [0] 2" xfId="4233" xr:uid="{00000000-0005-0000-0000-0000D31D0000}"/>
    <cellStyle name="Millares [0] 2 2" xfId="4234" xr:uid="{00000000-0005-0000-0000-0000D41D0000}"/>
    <cellStyle name="Millares [0] 2 2 2" xfId="17069" xr:uid="{00000000-0005-0000-0000-0000D51D0000}"/>
    <cellStyle name="Millares [0] 2 3" xfId="12956" xr:uid="{00000000-0005-0000-0000-0000D61D0000}"/>
    <cellStyle name="Millares [0] 2 4" xfId="25449" xr:uid="{00000000-0005-0000-0000-0000D71D0000}"/>
    <cellStyle name="Millares [0] 2 5" xfId="25587" xr:uid="{00000000-0005-0000-0000-0000D81D0000}"/>
    <cellStyle name="Millares [0] 3" xfId="4235" xr:uid="{00000000-0005-0000-0000-0000D91D0000}"/>
    <cellStyle name="Millares [0] 3 2" xfId="25588" xr:uid="{00000000-0005-0000-0000-0000DA1D0000}"/>
    <cellStyle name="Millares [0] 4" xfId="4236" xr:uid="{00000000-0005-0000-0000-0000DB1D0000}"/>
    <cellStyle name="Millares [0] 4 2" xfId="25589" xr:uid="{00000000-0005-0000-0000-0000DC1D0000}"/>
    <cellStyle name="Millares [0] 5" xfId="4237" xr:uid="{00000000-0005-0000-0000-0000DD1D0000}"/>
    <cellStyle name="Millares [0] 5 2" xfId="25590" xr:uid="{00000000-0005-0000-0000-0000DE1D0000}"/>
    <cellStyle name="Millares [0] 6" xfId="4238" xr:uid="{00000000-0005-0000-0000-0000DF1D0000}"/>
    <cellStyle name="Millares [0] 6 2" xfId="25591" xr:uid="{00000000-0005-0000-0000-0000E01D0000}"/>
    <cellStyle name="Millares [0] 7" xfId="4239" xr:uid="{00000000-0005-0000-0000-0000E11D0000}"/>
    <cellStyle name="Millares [0] 7 2" xfId="25592" xr:uid="{00000000-0005-0000-0000-0000E21D0000}"/>
    <cellStyle name="Millares [0] 8" xfId="4240" xr:uid="{00000000-0005-0000-0000-0000E31D0000}"/>
    <cellStyle name="Millares [0] 8 2" xfId="25593" xr:uid="{00000000-0005-0000-0000-0000E41D0000}"/>
    <cellStyle name="Millares [0] 9" xfId="4241" xr:uid="{00000000-0005-0000-0000-0000E51D0000}"/>
    <cellStyle name="Millares [0] 9 2" xfId="25594" xr:uid="{00000000-0005-0000-0000-0000E61D0000}"/>
    <cellStyle name="Millares 10" xfId="4242" xr:uid="{00000000-0005-0000-0000-0000E71D0000}"/>
    <cellStyle name="Millares 10 2" xfId="4243" xr:uid="{00000000-0005-0000-0000-0000E81D0000}"/>
    <cellStyle name="Millares 10 2 2" xfId="13806" xr:uid="{00000000-0005-0000-0000-0000E91D0000}"/>
    <cellStyle name="Millares 10 2 3" xfId="25596" xr:uid="{00000000-0005-0000-0000-0000EA1D0000}"/>
    <cellStyle name="Millares 10 3" xfId="4244" xr:uid="{00000000-0005-0000-0000-0000EB1D0000}"/>
    <cellStyle name="Millares 10 3 2" xfId="25597" xr:uid="{00000000-0005-0000-0000-0000EC1D0000}"/>
    <cellStyle name="Millares 10 4" xfId="4245" xr:uid="{00000000-0005-0000-0000-0000ED1D0000}"/>
    <cellStyle name="Millares 10 4 2" xfId="25598" xr:uid="{00000000-0005-0000-0000-0000EE1D0000}"/>
    <cellStyle name="Millares 10 5" xfId="9733" xr:uid="{00000000-0005-0000-0000-0000EF1D0000}"/>
    <cellStyle name="Millares 10 6" xfId="25450" xr:uid="{00000000-0005-0000-0000-0000F01D0000}"/>
    <cellStyle name="Millares 10 7" xfId="25595" xr:uid="{00000000-0005-0000-0000-0000F11D0000}"/>
    <cellStyle name="Millares 11" xfId="4246" xr:uid="{00000000-0005-0000-0000-0000F21D0000}"/>
    <cellStyle name="Millares 11 2" xfId="4247" xr:uid="{00000000-0005-0000-0000-0000F31D0000}"/>
    <cellStyle name="Millares 11 2 2" xfId="4248" xr:uid="{00000000-0005-0000-0000-0000F41D0000}"/>
    <cellStyle name="Millares 11 2 2 2" xfId="25601" xr:uid="{00000000-0005-0000-0000-0000F51D0000}"/>
    <cellStyle name="Millares 11 2 3" xfId="13807" xr:uid="{00000000-0005-0000-0000-0000F61D0000}"/>
    <cellStyle name="Millares 11 2 4" xfId="25600" xr:uid="{00000000-0005-0000-0000-0000F71D0000}"/>
    <cellStyle name="Millares 11 3" xfId="4249" xr:uid="{00000000-0005-0000-0000-0000F81D0000}"/>
    <cellStyle name="Millares 11 3 2" xfId="25602" xr:uid="{00000000-0005-0000-0000-0000F91D0000}"/>
    <cellStyle name="Millares 11 4" xfId="9734" xr:uid="{00000000-0005-0000-0000-0000FA1D0000}"/>
    <cellStyle name="Millares 11 5" xfId="25451" xr:uid="{00000000-0005-0000-0000-0000FB1D0000}"/>
    <cellStyle name="Millares 11 6" xfId="25599" xr:uid="{00000000-0005-0000-0000-0000FC1D0000}"/>
    <cellStyle name="Millares 12" xfId="4250" xr:uid="{00000000-0005-0000-0000-0000FD1D0000}"/>
    <cellStyle name="Millares 12 2" xfId="4251" xr:uid="{00000000-0005-0000-0000-0000FE1D0000}"/>
    <cellStyle name="Millares 12 2 2" xfId="13808" xr:uid="{00000000-0005-0000-0000-0000FF1D0000}"/>
    <cellStyle name="Millares 12 2 3" xfId="25604" xr:uid="{00000000-0005-0000-0000-0000001E0000}"/>
    <cellStyle name="Millares 12 3" xfId="9735" xr:uid="{00000000-0005-0000-0000-0000011E0000}"/>
    <cellStyle name="Millares 12 4" xfId="25452" xr:uid="{00000000-0005-0000-0000-0000021E0000}"/>
    <cellStyle name="Millares 12 5" xfId="25603" xr:uid="{00000000-0005-0000-0000-0000031E0000}"/>
    <cellStyle name="Millares 13" xfId="4252" xr:uid="{00000000-0005-0000-0000-0000041E0000}"/>
    <cellStyle name="Millares 13 2" xfId="4253" xr:uid="{00000000-0005-0000-0000-0000051E0000}"/>
    <cellStyle name="Millares 13 2 2" xfId="13809" xr:uid="{00000000-0005-0000-0000-0000061E0000}"/>
    <cellStyle name="Millares 13 2 3" xfId="25606" xr:uid="{00000000-0005-0000-0000-0000071E0000}"/>
    <cellStyle name="Millares 13 3" xfId="4254" xr:uid="{00000000-0005-0000-0000-0000081E0000}"/>
    <cellStyle name="Millares 13 3 2" xfId="25607" xr:uid="{00000000-0005-0000-0000-0000091E0000}"/>
    <cellStyle name="Millares 13 4" xfId="9736" xr:uid="{00000000-0005-0000-0000-00000A1E0000}"/>
    <cellStyle name="Millares 13 5" xfId="25453" xr:uid="{00000000-0005-0000-0000-00000B1E0000}"/>
    <cellStyle name="Millares 13 6" xfId="25605" xr:uid="{00000000-0005-0000-0000-00000C1E0000}"/>
    <cellStyle name="Millares 14" xfId="4255" xr:uid="{00000000-0005-0000-0000-00000D1E0000}"/>
    <cellStyle name="Millares 14 2" xfId="4256" xr:uid="{00000000-0005-0000-0000-00000E1E0000}"/>
    <cellStyle name="Millares 14 2 2" xfId="4257" xr:uid="{00000000-0005-0000-0000-00000F1E0000}"/>
    <cellStyle name="Millares 14 2 2 2" xfId="25610" xr:uid="{00000000-0005-0000-0000-0000101E0000}"/>
    <cellStyle name="Millares 14 2 3" xfId="4258" xr:uid="{00000000-0005-0000-0000-0000111E0000}"/>
    <cellStyle name="Millares 14 2 3 2" xfId="25611" xr:uid="{00000000-0005-0000-0000-0000121E0000}"/>
    <cellStyle name="Millares 14 2 4" xfId="4259" xr:uid="{00000000-0005-0000-0000-0000131E0000}"/>
    <cellStyle name="Millares 14 2 4 2" xfId="25612" xr:uid="{00000000-0005-0000-0000-0000141E0000}"/>
    <cellStyle name="Millares 14 2 5" xfId="17073" xr:uid="{00000000-0005-0000-0000-0000151E0000}"/>
    <cellStyle name="Millares 14 2 6" xfId="25609" xr:uid="{00000000-0005-0000-0000-0000161E0000}"/>
    <cellStyle name="Millares 14 3" xfId="4260" xr:uid="{00000000-0005-0000-0000-0000171E0000}"/>
    <cellStyle name="Millares 14 3 2" xfId="25613" xr:uid="{00000000-0005-0000-0000-0000181E0000}"/>
    <cellStyle name="Millares 14 4" xfId="12970" xr:uid="{00000000-0005-0000-0000-0000191E0000}"/>
    <cellStyle name="Millares 14 5" xfId="25608" xr:uid="{00000000-0005-0000-0000-00001A1E0000}"/>
    <cellStyle name="Millares 15" xfId="4261" xr:uid="{00000000-0005-0000-0000-00001B1E0000}"/>
    <cellStyle name="Millares 15 2" xfId="4262" xr:uid="{00000000-0005-0000-0000-00001C1E0000}"/>
    <cellStyle name="Millares 15 2 2" xfId="17074" xr:uid="{00000000-0005-0000-0000-00001D1E0000}"/>
    <cellStyle name="Millares 15 2 3" xfId="25615" xr:uid="{00000000-0005-0000-0000-00001E1E0000}"/>
    <cellStyle name="Millares 15 3" xfId="12971" xr:uid="{00000000-0005-0000-0000-00001F1E0000}"/>
    <cellStyle name="Millares 15 4" xfId="25614" xr:uid="{00000000-0005-0000-0000-0000201E0000}"/>
    <cellStyle name="Millares 16" xfId="4263" xr:uid="{00000000-0005-0000-0000-0000211E0000}"/>
    <cellStyle name="Millares 16 2" xfId="4264" xr:uid="{00000000-0005-0000-0000-0000221E0000}"/>
    <cellStyle name="Millares 16 2 2" xfId="25617" xr:uid="{00000000-0005-0000-0000-0000231E0000}"/>
    <cellStyle name="Millares 16 3" xfId="12972" xr:uid="{00000000-0005-0000-0000-0000241E0000}"/>
    <cellStyle name="Millares 16 4" xfId="25616" xr:uid="{00000000-0005-0000-0000-0000251E0000}"/>
    <cellStyle name="Millares 17" xfId="4265" xr:uid="{00000000-0005-0000-0000-0000261E0000}"/>
    <cellStyle name="Millares 17 2" xfId="4266" xr:uid="{00000000-0005-0000-0000-0000271E0000}"/>
    <cellStyle name="Millares 17 2 2" xfId="25619" xr:uid="{00000000-0005-0000-0000-0000281E0000}"/>
    <cellStyle name="Millares 17 3" xfId="12973" xr:uid="{00000000-0005-0000-0000-0000291E0000}"/>
    <cellStyle name="Millares 17 4" xfId="25618" xr:uid="{00000000-0005-0000-0000-00002A1E0000}"/>
    <cellStyle name="Millares 18" xfId="4267" xr:uid="{00000000-0005-0000-0000-00002B1E0000}"/>
    <cellStyle name="Millares 18 2" xfId="4268" xr:uid="{00000000-0005-0000-0000-00002C1E0000}"/>
    <cellStyle name="Millares 18 2 2" xfId="4269" xr:uid="{00000000-0005-0000-0000-00002D1E0000}"/>
    <cellStyle name="Millares 18 2 2 2" xfId="25622" xr:uid="{00000000-0005-0000-0000-00002E1E0000}"/>
    <cellStyle name="Millares 18 2 3" xfId="4270" xr:uid="{00000000-0005-0000-0000-00002F1E0000}"/>
    <cellStyle name="Millares 18 2 3 2" xfId="25623" xr:uid="{00000000-0005-0000-0000-0000301E0000}"/>
    <cellStyle name="Millares 18 2 4" xfId="4271" xr:uid="{00000000-0005-0000-0000-0000311E0000}"/>
    <cellStyle name="Millares 18 2 4 2" xfId="25624" xr:uid="{00000000-0005-0000-0000-0000321E0000}"/>
    <cellStyle name="Millares 18 2 5" xfId="25621" xr:uid="{00000000-0005-0000-0000-0000331E0000}"/>
    <cellStyle name="Millares 18 3" xfId="4272" xr:uid="{00000000-0005-0000-0000-0000341E0000}"/>
    <cellStyle name="Millares 18 3 2" xfId="25625" xr:uid="{00000000-0005-0000-0000-0000351E0000}"/>
    <cellStyle name="Millares 18 4" xfId="17071" xr:uid="{00000000-0005-0000-0000-0000361E0000}"/>
    <cellStyle name="Millares 18 5" xfId="25620" xr:uid="{00000000-0005-0000-0000-0000371E0000}"/>
    <cellStyle name="Millares 19" xfId="4273" xr:uid="{00000000-0005-0000-0000-0000381E0000}"/>
    <cellStyle name="Millares 19 2" xfId="4274" xr:uid="{00000000-0005-0000-0000-0000391E0000}"/>
    <cellStyle name="Millares 19 2 2" xfId="25627" xr:uid="{00000000-0005-0000-0000-00003A1E0000}"/>
    <cellStyle name="Millares 19 3" xfId="4275" xr:uid="{00000000-0005-0000-0000-00003B1E0000}"/>
    <cellStyle name="Millares 19 3 2" xfId="25628" xr:uid="{00000000-0005-0000-0000-00003C1E0000}"/>
    <cellStyle name="Millares 19 4" xfId="4276" xr:uid="{00000000-0005-0000-0000-00003D1E0000}"/>
    <cellStyle name="Millares 19 4 2" xfId="25629" xr:uid="{00000000-0005-0000-0000-00003E1E0000}"/>
    <cellStyle name="Millares 19 5" xfId="17197" xr:uid="{00000000-0005-0000-0000-00003F1E0000}"/>
    <cellStyle name="Millares 19 6" xfId="25626" xr:uid="{00000000-0005-0000-0000-0000401E0000}"/>
    <cellStyle name="Millares 2" xfId="4277" xr:uid="{00000000-0005-0000-0000-0000411E0000}"/>
    <cellStyle name="Millares 2 10" xfId="4278" xr:uid="{00000000-0005-0000-0000-0000421E0000}"/>
    <cellStyle name="Millares 2 10 2" xfId="4279" xr:uid="{00000000-0005-0000-0000-0000431E0000}"/>
    <cellStyle name="Millares 2 10 2 2" xfId="25632" xr:uid="{00000000-0005-0000-0000-0000441E0000}"/>
    <cellStyle name="Millares 2 10 3" xfId="25631" xr:uid="{00000000-0005-0000-0000-0000451E0000}"/>
    <cellStyle name="Millares 2 11" xfId="4280" xr:uid="{00000000-0005-0000-0000-0000461E0000}"/>
    <cellStyle name="Millares 2 11 2" xfId="25633" xr:uid="{00000000-0005-0000-0000-0000471E0000}"/>
    <cellStyle name="Millares 2 12" xfId="4281" xr:uid="{00000000-0005-0000-0000-0000481E0000}"/>
    <cellStyle name="Millares 2 12 2" xfId="25634" xr:uid="{00000000-0005-0000-0000-0000491E0000}"/>
    <cellStyle name="Millares 2 13" xfId="4282" xr:uid="{00000000-0005-0000-0000-00004A1E0000}"/>
    <cellStyle name="Millares 2 13 2" xfId="25635" xr:uid="{00000000-0005-0000-0000-00004B1E0000}"/>
    <cellStyle name="Millares 2 14" xfId="4283" xr:uid="{00000000-0005-0000-0000-00004C1E0000}"/>
    <cellStyle name="Millares 2 14 2" xfId="25636" xr:uid="{00000000-0005-0000-0000-00004D1E0000}"/>
    <cellStyle name="Millares 2 15" xfId="4284" xr:uid="{00000000-0005-0000-0000-00004E1E0000}"/>
    <cellStyle name="Millares 2 15 2" xfId="25637" xr:uid="{00000000-0005-0000-0000-00004F1E0000}"/>
    <cellStyle name="Millares 2 16" xfId="9737" xr:uid="{00000000-0005-0000-0000-0000501E0000}"/>
    <cellStyle name="Millares 2 17" xfId="25454" xr:uid="{00000000-0005-0000-0000-0000511E0000}"/>
    <cellStyle name="Millares 2 18" xfId="25630" xr:uid="{00000000-0005-0000-0000-0000521E0000}"/>
    <cellStyle name="Millares 2 2" xfId="4285" xr:uid="{00000000-0005-0000-0000-0000531E0000}"/>
    <cellStyle name="Millares 2 2 10" xfId="4286" xr:uid="{00000000-0005-0000-0000-0000541E0000}"/>
    <cellStyle name="Millares 2 2 10 2" xfId="25638" xr:uid="{00000000-0005-0000-0000-0000551E0000}"/>
    <cellStyle name="Millares 2 2 11" xfId="4287" xr:uid="{00000000-0005-0000-0000-0000561E0000}"/>
    <cellStyle name="Millares 2 2 11 2" xfId="25639" xr:uid="{00000000-0005-0000-0000-0000571E0000}"/>
    <cellStyle name="Millares 2 2 12" xfId="4288" xr:uid="{00000000-0005-0000-0000-0000581E0000}"/>
    <cellStyle name="Millares 2 2 12 2" xfId="25640" xr:uid="{00000000-0005-0000-0000-0000591E0000}"/>
    <cellStyle name="Millares 2 2 13" xfId="4289" xr:uid="{00000000-0005-0000-0000-00005A1E0000}"/>
    <cellStyle name="Millares 2 2 13 2" xfId="25641" xr:uid="{00000000-0005-0000-0000-00005B1E0000}"/>
    <cellStyle name="Millares 2 2 14" xfId="9738" xr:uid="{00000000-0005-0000-0000-00005C1E0000}"/>
    <cellStyle name="Millares 2 2 15" xfId="25455" xr:uid="{00000000-0005-0000-0000-00005D1E0000}"/>
    <cellStyle name="Millares 2 2 2" xfId="4290" xr:uid="{00000000-0005-0000-0000-00005E1E0000}"/>
    <cellStyle name="Millares 2 2 2 2" xfId="4291" xr:uid="{00000000-0005-0000-0000-00005F1E0000}"/>
    <cellStyle name="Millares 2 2 2 2 2" xfId="13813" xr:uid="{00000000-0005-0000-0000-0000601E0000}"/>
    <cellStyle name="Millares 2 2 2 2 3" xfId="9740" xr:uid="{00000000-0005-0000-0000-0000611E0000}"/>
    <cellStyle name="Millares 2 2 2 2 4" xfId="25457" xr:uid="{00000000-0005-0000-0000-0000621E0000}"/>
    <cellStyle name="Millares 2 2 2 2 5" xfId="25643" xr:uid="{00000000-0005-0000-0000-0000631E0000}"/>
    <cellStyle name="Millares 2 2 2 3" xfId="4292" xr:uid="{00000000-0005-0000-0000-0000641E0000}"/>
    <cellStyle name="Millares 2 2 2 3 2" xfId="13814" xr:uid="{00000000-0005-0000-0000-0000651E0000}"/>
    <cellStyle name="Millares 2 2 2 3 3" xfId="9741" xr:uid="{00000000-0005-0000-0000-0000661E0000}"/>
    <cellStyle name="Millares 2 2 2 3 4" xfId="25458" xr:uid="{00000000-0005-0000-0000-0000671E0000}"/>
    <cellStyle name="Millares 2 2 2 3 5" xfId="25644" xr:uid="{00000000-0005-0000-0000-0000681E0000}"/>
    <cellStyle name="Millares 2 2 2 4" xfId="4293" xr:uid="{00000000-0005-0000-0000-0000691E0000}"/>
    <cellStyle name="Millares 2 2 2 4 2" xfId="13815" xr:uid="{00000000-0005-0000-0000-00006A1E0000}"/>
    <cellStyle name="Millares 2 2 2 4 3" xfId="9742" xr:uid="{00000000-0005-0000-0000-00006B1E0000}"/>
    <cellStyle name="Millares 2 2 2 4 4" xfId="25459" xr:uid="{00000000-0005-0000-0000-00006C1E0000}"/>
    <cellStyle name="Millares 2 2 2 4 5" xfId="25645" xr:uid="{00000000-0005-0000-0000-00006D1E0000}"/>
    <cellStyle name="Millares 2 2 2 5" xfId="13812" xr:uid="{00000000-0005-0000-0000-00006E1E0000}"/>
    <cellStyle name="Millares 2 2 2 6" xfId="9739" xr:uid="{00000000-0005-0000-0000-00006F1E0000}"/>
    <cellStyle name="Millares 2 2 2 7" xfId="25456" xr:uid="{00000000-0005-0000-0000-0000701E0000}"/>
    <cellStyle name="Millares 2 2 2 8" xfId="25642" xr:uid="{00000000-0005-0000-0000-0000711E0000}"/>
    <cellStyle name="Millares 2 2 3" xfId="4294" xr:uid="{00000000-0005-0000-0000-0000721E0000}"/>
    <cellStyle name="Millares 2 2 3 2" xfId="4295" xr:uid="{00000000-0005-0000-0000-0000731E0000}"/>
    <cellStyle name="Millares 2 2 3 2 2" xfId="13817" xr:uid="{00000000-0005-0000-0000-0000741E0000}"/>
    <cellStyle name="Millares 2 2 3 2 3" xfId="9744" xr:uid="{00000000-0005-0000-0000-0000751E0000}"/>
    <cellStyle name="Millares 2 2 3 2 4" xfId="25461" xr:uid="{00000000-0005-0000-0000-0000761E0000}"/>
    <cellStyle name="Millares 2 2 3 2 5" xfId="25647" xr:uid="{00000000-0005-0000-0000-0000771E0000}"/>
    <cellStyle name="Millares 2 2 3 3" xfId="4296" xr:uid="{00000000-0005-0000-0000-0000781E0000}"/>
    <cellStyle name="Millares 2 2 3 3 2" xfId="13818" xr:uid="{00000000-0005-0000-0000-0000791E0000}"/>
    <cellStyle name="Millares 2 2 3 3 3" xfId="9745" xr:uid="{00000000-0005-0000-0000-00007A1E0000}"/>
    <cellStyle name="Millares 2 2 3 3 4" xfId="25462" xr:uid="{00000000-0005-0000-0000-00007B1E0000}"/>
    <cellStyle name="Millares 2 2 3 3 5" xfId="25648" xr:uid="{00000000-0005-0000-0000-00007C1E0000}"/>
    <cellStyle name="Millares 2 2 3 4" xfId="4297" xr:uid="{00000000-0005-0000-0000-00007D1E0000}"/>
    <cellStyle name="Millares 2 2 3 4 2" xfId="13819" xr:uid="{00000000-0005-0000-0000-00007E1E0000}"/>
    <cellStyle name="Millares 2 2 3 4 3" xfId="9746" xr:uid="{00000000-0005-0000-0000-00007F1E0000}"/>
    <cellStyle name="Millares 2 2 3 4 4" xfId="25463" xr:uid="{00000000-0005-0000-0000-0000801E0000}"/>
    <cellStyle name="Millares 2 2 3 4 5" xfId="25649" xr:uid="{00000000-0005-0000-0000-0000811E0000}"/>
    <cellStyle name="Millares 2 2 3 5" xfId="13816" xr:uid="{00000000-0005-0000-0000-0000821E0000}"/>
    <cellStyle name="Millares 2 2 3 6" xfId="9743" xr:uid="{00000000-0005-0000-0000-0000831E0000}"/>
    <cellStyle name="Millares 2 2 3 7" xfId="25460" xr:uid="{00000000-0005-0000-0000-0000841E0000}"/>
    <cellStyle name="Millares 2 2 3 8" xfId="25646" xr:uid="{00000000-0005-0000-0000-0000851E0000}"/>
    <cellStyle name="Millares 2 2 4" xfId="4298" xr:uid="{00000000-0005-0000-0000-0000861E0000}"/>
    <cellStyle name="Millares 2 2 4 2" xfId="13820" xr:uid="{00000000-0005-0000-0000-0000871E0000}"/>
    <cellStyle name="Millares 2 2 4 3" xfId="9747" xr:uid="{00000000-0005-0000-0000-0000881E0000}"/>
    <cellStyle name="Millares 2 2 4 4" xfId="25464" xr:uid="{00000000-0005-0000-0000-0000891E0000}"/>
    <cellStyle name="Millares 2 2 4 5" xfId="25650" xr:uid="{00000000-0005-0000-0000-00008A1E0000}"/>
    <cellStyle name="Millares 2 2 5" xfId="4299" xr:uid="{00000000-0005-0000-0000-00008B1E0000}"/>
    <cellStyle name="Millares 2 2 6" xfId="4300" xr:uid="{00000000-0005-0000-0000-00008C1E0000}"/>
    <cellStyle name="Millares 2 2 6 2" xfId="13811" xr:uid="{00000000-0005-0000-0000-00008D1E0000}"/>
    <cellStyle name="Millares 2 2 6 3" xfId="25651" xr:uid="{00000000-0005-0000-0000-00008E1E0000}"/>
    <cellStyle name="Millares 2 2 7" xfId="4301" xr:uid="{00000000-0005-0000-0000-00008F1E0000}"/>
    <cellStyle name="Millares 2 2 7 2" xfId="25652" xr:uid="{00000000-0005-0000-0000-0000901E0000}"/>
    <cellStyle name="Millares 2 2 8" xfId="4302" xr:uid="{00000000-0005-0000-0000-0000911E0000}"/>
    <cellStyle name="Millares 2 2 8 2" xfId="25653" xr:uid="{00000000-0005-0000-0000-0000921E0000}"/>
    <cellStyle name="Millares 2 2 9" xfId="4303" xr:uid="{00000000-0005-0000-0000-0000931E0000}"/>
    <cellStyle name="Millares 2 2 9 2" xfId="25654" xr:uid="{00000000-0005-0000-0000-0000941E0000}"/>
    <cellStyle name="Millares 2 3" xfId="4304" xr:uid="{00000000-0005-0000-0000-0000951E0000}"/>
    <cellStyle name="Millares 2 3 2" xfId="4305" xr:uid="{00000000-0005-0000-0000-0000961E0000}"/>
    <cellStyle name="Millares 2 3 2 2" xfId="13822" xr:uid="{00000000-0005-0000-0000-0000971E0000}"/>
    <cellStyle name="Millares 2 3 2 3" xfId="9749" xr:uid="{00000000-0005-0000-0000-0000981E0000}"/>
    <cellStyle name="Millares 2 3 2 4" xfId="25466" xr:uid="{00000000-0005-0000-0000-0000991E0000}"/>
    <cellStyle name="Millares 2 3 2 5" xfId="25656" xr:uid="{00000000-0005-0000-0000-00009A1E0000}"/>
    <cellStyle name="Millares 2 3 3" xfId="4306" xr:uid="{00000000-0005-0000-0000-00009B1E0000}"/>
    <cellStyle name="Millares 2 3 3 2" xfId="13823" xr:uid="{00000000-0005-0000-0000-00009C1E0000}"/>
    <cellStyle name="Millares 2 3 3 3" xfId="9750" xr:uid="{00000000-0005-0000-0000-00009D1E0000}"/>
    <cellStyle name="Millares 2 3 3 4" xfId="25467" xr:uid="{00000000-0005-0000-0000-00009E1E0000}"/>
    <cellStyle name="Millares 2 3 3 5" xfId="25657" xr:uid="{00000000-0005-0000-0000-00009F1E0000}"/>
    <cellStyle name="Millares 2 3 4" xfId="13821" xr:uid="{00000000-0005-0000-0000-0000A01E0000}"/>
    <cellStyle name="Millares 2 3 5" xfId="9748" xr:uid="{00000000-0005-0000-0000-0000A11E0000}"/>
    <cellStyle name="Millares 2 3 6" xfId="25465" xr:uid="{00000000-0005-0000-0000-0000A21E0000}"/>
    <cellStyle name="Millares 2 3 7" xfId="25655" xr:uid="{00000000-0005-0000-0000-0000A31E0000}"/>
    <cellStyle name="Millares 2 4" xfId="4307" xr:uid="{00000000-0005-0000-0000-0000A41E0000}"/>
    <cellStyle name="Millares 2 4 2" xfId="4308" xr:uid="{00000000-0005-0000-0000-0000A51E0000}"/>
    <cellStyle name="Millares 2 4 2 2" xfId="13825" xr:uid="{00000000-0005-0000-0000-0000A61E0000}"/>
    <cellStyle name="Millares 2 4 2 3" xfId="9752" xr:uid="{00000000-0005-0000-0000-0000A71E0000}"/>
    <cellStyle name="Millares 2 4 2 4" xfId="25468" xr:uid="{00000000-0005-0000-0000-0000A81E0000}"/>
    <cellStyle name="Millares 2 4 2 5" xfId="25658" xr:uid="{00000000-0005-0000-0000-0000A91E0000}"/>
    <cellStyle name="Millares 2 4 3" xfId="13824" xr:uid="{00000000-0005-0000-0000-0000AA1E0000}"/>
    <cellStyle name="Millares 2 4 4" xfId="9751" xr:uid="{00000000-0005-0000-0000-0000AB1E0000}"/>
    <cellStyle name="Millares 2 5" xfId="4309" xr:uid="{00000000-0005-0000-0000-0000AC1E0000}"/>
    <cellStyle name="Millares 2 5 2" xfId="4310" xr:uid="{00000000-0005-0000-0000-0000AD1E0000}"/>
    <cellStyle name="Millares 2 5 2 2" xfId="13827" xr:uid="{00000000-0005-0000-0000-0000AE1E0000}"/>
    <cellStyle name="Millares 2 5 2 3" xfId="9754" xr:uid="{00000000-0005-0000-0000-0000AF1E0000}"/>
    <cellStyle name="Millares 2 5 2 4" xfId="25470" xr:uid="{00000000-0005-0000-0000-0000B01E0000}"/>
    <cellStyle name="Millares 2 5 2 5" xfId="25660" xr:uid="{00000000-0005-0000-0000-0000B11E0000}"/>
    <cellStyle name="Millares 2 5 3" xfId="4311" xr:uid="{00000000-0005-0000-0000-0000B21E0000}"/>
    <cellStyle name="Millares 2 5 3 2" xfId="13828" xr:uid="{00000000-0005-0000-0000-0000B31E0000}"/>
    <cellStyle name="Millares 2 5 3 3" xfId="9755" xr:uid="{00000000-0005-0000-0000-0000B41E0000}"/>
    <cellStyle name="Millares 2 5 3 4" xfId="25471" xr:uid="{00000000-0005-0000-0000-0000B51E0000}"/>
    <cellStyle name="Millares 2 5 3 5" xfId="25661" xr:uid="{00000000-0005-0000-0000-0000B61E0000}"/>
    <cellStyle name="Millares 2 5 4" xfId="13826" xr:uid="{00000000-0005-0000-0000-0000B71E0000}"/>
    <cellStyle name="Millares 2 5 5" xfId="9753" xr:uid="{00000000-0005-0000-0000-0000B81E0000}"/>
    <cellStyle name="Millares 2 5 6" xfId="25469" xr:uid="{00000000-0005-0000-0000-0000B91E0000}"/>
    <cellStyle name="Millares 2 5 7" xfId="25659" xr:uid="{00000000-0005-0000-0000-0000BA1E0000}"/>
    <cellStyle name="Millares 2 6" xfId="4312" xr:uid="{00000000-0005-0000-0000-0000BB1E0000}"/>
    <cellStyle name="Millares 2 6 2" xfId="13829" xr:uid="{00000000-0005-0000-0000-0000BC1E0000}"/>
    <cellStyle name="Millares 2 6 3" xfId="9756" xr:uid="{00000000-0005-0000-0000-0000BD1E0000}"/>
    <cellStyle name="Millares 2 6 4" xfId="25472" xr:uid="{00000000-0005-0000-0000-0000BE1E0000}"/>
    <cellStyle name="Millares 2 6 5" xfId="25662" xr:uid="{00000000-0005-0000-0000-0000BF1E0000}"/>
    <cellStyle name="Millares 2 7" xfId="4313" xr:uid="{00000000-0005-0000-0000-0000C01E0000}"/>
    <cellStyle name="Millares 2 7 2" xfId="13810" xr:uid="{00000000-0005-0000-0000-0000C11E0000}"/>
    <cellStyle name="Millares 2 7 3" xfId="25663" xr:uid="{00000000-0005-0000-0000-0000C21E0000}"/>
    <cellStyle name="Millares 2 8" xfId="4314" xr:uid="{00000000-0005-0000-0000-0000C31E0000}"/>
    <cellStyle name="Millares 2 8 2" xfId="25664" xr:uid="{00000000-0005-0000-0000-0000C41E0000}"/>
    <cellStyle name="Millares 2 9" xfId="4315" xr:uid="{00000000-0005-0000-0000-0000C51E0000}"/>
    <cellStyle name="Millares 2 9 2" xfId="4316" xr:uid="{00000000-0005-0000-0000-0000C61E0000}"/>
    <cellStyle name="Millares 2 9 2 2" xfId="25666" xr:uid="{00000000-0005-0000-0000-0000C71E0000}"/>
    <cellStyle name="Millares 2 9 3" xfId="25665" xr:uid="{00000000-0005-0000-0000-0000C81E0000}"/>
    <cellStyle name="Millares 2_Aportaciones Federales Base de Datos" xfId="4317" xr:uid="{00000000-0005-0000-0000-0000C91E0000}"/>
    <cellStyle name="Millares 20" xfId="4318" xr:uid="{00000000-0005-0000-0000-0000CA1E0000}"/>
    <cellStyle name="Millares 20 2" xfId="4319" xr:uid="{00000000-0005-0000-0000-0000CB1E0000}"/>
    <cellStyle name="Millares 20 2 2" xfId="25668" xr:uid="{00000000-0005-0000-0000-0000CC1E0000}"/>
    <cellStyle name="Millares 20 3" xfId="25667" xr:uid="{00000000-0005-0000-0000-0000CD1E0000}"/>
    <cellStyle name="Millares 21" xfId="4320" xr:uid="{00000000-0005-0000-0000-0000CE1E0000}"/>
    <cellStyle name="Millares 21 2" xfId="4321" xr:uid="{00000000-0005-0000-0000-0000CF1E0000}"/>
    <cellStyle name="Millares 21 2 2" xfId="25670" xr:uid="{00000000-0005-0000-0000-0000D01E0000}"/>
    <cellStyle name="Millares 21 3" xfId="4322" xr:uid="{00000000-0005-0000-0000-0000D11E0000}"/>
    <cellStyle name="Millares 21 3 2" xfId="25671" xr:uid="{00000000-0005-0000-0000-0000D21E0000}"/>
    <cellStyle name="Millares 21 4" xfId="4323" xr:uid="{00000000-0005-0000-0000-0000D31E0000}"/>
    <cellStyle name="Millares 21 4 2" xfId="25672" xr:uid="{00000000-0005-0000-0000-0000D41E0000}"/>
    <cellStyle name="Millares 21 5" xfId="25669" xr:uid="{00000000-0005-0000-0000-0000D51E0000}"/>
    <cellStyle name="Millares 22" xfId="4324" xr:uid="{00000000-0005-0000-0000-0000D61E0000}"/>
    <cellStyle name="Millares 22 2" xfId="25673" xr:uid="{00000000-0005-0000-0000-0000D71E0000}"/>
    <cellStyle name="Millares 23" xfId="4325" xr:uid="{00000000-0005-0000-0000-0000D81E0000}"/>
    <cellStyle name="Millares 23 2" xfId="25674" xr:uid="{00000000-0005-0000-0000-0000D91E0000}"/>
    <cellStyle name="Millares 24" xfId="4326" xr:uid="{00000000-0005-0000-0000-0000DA1E0000}"/>
    <cellStyle name="Millares 24 2" xfId="25675" xr:uid="{00000000-0005-0000-0000-0000DB1E0000}"/>
    <cellStyle name="Millares 25" xfId="4327" xr:uid="{00000000-0005-0000-0000-0000DC1E0000}"/>
    <cellStyle name="Millares 25 2" xfId="25676" xr:uid="{00000000-0005-0000-0000-0000DD1E0000}"/>
    <cellStyle name="Millares 26" xfId="4328" xr:uid="{00000000-0005-0000-0000-0000DE1E0000}"/>
    <cellStyle name="Millares 26 2" xfId="25677" xr:uid="{00000000-0005-0000-0000-0000DF1E0000}"/>
    <cellStyle name="Millares 27" xfId="4329" xr:uid="{00000000-0005-0000-0000-0000E01E0000}"/>
    <cellStyle name="Millares 28" xfId="4330" xr:uid="{00000000-0005-0000-0000-0000E11E0000}"/>
    <cellStyle name="Millares 29" xfId="4331" xr:uid="{00000000-0005-0000-0000-0000E21E0000}"/>
    <cellStyle name="Millares 3" xfId="4332" xr:uid="{00000000-0005-0000-0000-0000E31E0000}"/>
    <cellStyle name="Millares 3 2" xfId="4333" xr:uid="{00000000-0005-0000-0000-0000E41E0000}"/>
    <cellStyle name="Millares 3 2 2" xfId="4334" xr:uid="{00000000-0005-0000-0000-0000E51E0000}"/>
    <cellStyle name="Millares 3 2 2 2" xfId="4335" xr:uid="{00000000-0005-0000-0000-0000E61E0000}"/>
    <cellStyle name="Millares 3 2 2 2 2" xfId="13831" xr:uid="{00000000-0005-0000-0000-0000E71E0000}"/>
    <cellStyle name="Millares 3 2 2 2 3" xfId="25679" xr:uid="{00000000-0005-0000-0000-0000E81E0000}"/>
    <cellStyle name="Millares 3 2 2 3" xfId="9758" xr:uid="{00000000-0005-0000-0000-0000E91E0000}"/>
    <cellStyle name="Millares 3 2 2 4" xfId="25474" xr:uid="{00000000-0005-0000-0000-0000EA1E0000}"/>
    <cellStyle name="Millares 3 2 2 5" xfId="25678" xr:uid="{00000000-0005-0000-0000-0000EB1E0000}"/>
    <cellStyle name="Millares 3 2 3" xfId="4336" xr:uid="{00000000-0005-0000-0000-0000EC1E0000}"/>
    <cellStyle name="Millares 3 2 3 2" xfId="4337" xr:uid="{00000000-0005-0000-0000-0000ED1E0000}"/>
    <cellStyle name="Millares 3 2 3 2 2" xfId="13832" xr:uid="{00000000-0005-0000-0000-0000EE1E0000}"/>
    <cellStyle name="Millares 3 2 3 2 3" xfId="25681" xr:uid="{00000000-0005-0000-0000-0000EF1E0000}"/>
    <cellStyle name="Millares 3 2 3 3" xfId="9759" xr:uid="{00000000-0005-0000-0000-0000F01E0000}"/>
    <cellStyle name="Millares 3 2 3 4" xfId="25475" xr:uid="{00000000-0005-0000-0000-0000F11E0000}"/>
    <cellStyle name="Millares 3 2 3 5" xfId="25680" xr:uid="{00000000-0005-0000-0000-0000F21E0000}"/>
    <cellStyle name="Millares 3 2 4" xfId="4338" xr:uid="{00000000-0005-0000-0000-0000F31E0000}"/>
    <cellStyle name="Millares 3 2 5" xfId="4339" xr:uid="{00000000-0005-0000-0000-0000F41E0000}"/>
    <cellStyle name="Millares 3 2 5 2" xfId="13830" xr:uid="{00000000-0005-0000-0000-0000F51E0000}"/>
    <cellStyle name="Millares 3 2 5 3" xfId="25682" xr:uid="{00000000-0005-0000-0000-0000F61E0000}"/>
    <cellStyle name="Millares 3 2 6" xfId="9757" xr:uid="{00000000-0005-0000-0000-0000F71E0000}"/>
    <cellStyle name="Millares 3 2 7" xfId="25473" xr:uid="{00000000-0005-0000-0000-0000F81E0000}"/>
    <cellStyle name="Millares 3 3" xfId="4340" xr:uid="{00000000-0005-0000-0000-0000F91E0000}"/>
    <cellStyle name="Millares 3 3 2" xfId="4341" xr:uid="{00000000-0005-0000-0000-0000FA1E0000}"/>
    <cellStyle name="Millares 3 3 2 2" xfId="13834" xr:uid="{00000000-0005-0000-0000-0000FB1E0000}"/>
    <cellStyle name="Millares 3 3 2 3" xfId="9761" xr:uid="{00000000-0005-0000-0000-0000FC1E0000}"/>
    <cellStyle name="Millares 3 3 2 4" xfId="25477" xr:uid="{00000000-0005-0000-0000-0000FD1E0000}"/>
    <cellStyle name="Millares 3 3 2 5" xfId="25683" xr:uid="{00000000-0005-0000-0000-0000FE1E0000}"/>
    <cellStyle name="Millares 3 3 3" xfId="4342" xr:uid="{00000000-0005-0000-0000-0000FF1E0000}"/>
    <cellStyle name="Millares 3 3 3 2" xfId="13835" xr:uid="{00000000-0005-0000-0000-0000001F0000}"/>
    <cellStyle name="Millares 3 3 3 3" xfId="9762" xr:uid="{00000000-0005-0000-0000-0000011F0000}"/>
    <cellStyle name="Millares 3 3 4" xfId="13833" xr:uid="{00000000-0005-0000-0000-0000021F0000}"/>
    <cellStyle name="Millares 3 3 5" xfId="9760" xr:uid="{00000000-0005-0000-0000-0000031F0000}"/>
    <cellStyle name="Millares 3 3 6" xfId="25476" xr:uid="{00000000-0005-0000-0000-0000041F0000}"/>
    <cellStyle name="Millares 3 4" xfId="4343" xr:uid="{00000000-0005-0000-0000-0000051F0000}"/>
    <cellStyle name="Millares 3 4 2" xfId="13836" xr:uid="{00000000-0005-0000-0000-0000061F0000}"/>
    <cellStyle name="Millares 3 4 3" xfId="9763" xr:uid="{00000000-0005-0000-0000-0000071F0000}"/>
    <cellStyle name="Millares 3 4 4" xfId="25478" xr:uid="{00000000-0005-0000-0000-0000081F0000}"/>
    <cellStyle name="Millares 3 4 5" xfId="25684" xr:uid="{00000000-0005-0000-0000-0000091F0000}"/>
    <cellStyle name="Millares 3 5" xfId="4344" xr:uid="{00000000-0005-0000-0000-00000A1F0000}"/>
    <cellStyle name="Millares 3 6" xfId="4345" xr:uid="{00000000-0005-0000-0000-00000B1F0000}"/>
    <cellStyle name="Millares 3 6 2" xfId="13837" xr:uid="{00000000-0005-0000-0000-00000C1F0000}"/>
    <cellStyle name="Millares 3 6 3" xfId="9764" xr:uid="{00000000-0005-0000-0000-00000D1F0000}"/>
    <cellStyle name="Millares 3 6 4" xfId="25479" xr:uid="{00000000-0005-0000-0000-00000E1F0000}"/>
    <cellStyle name="Millares 3 6 5" xfId="25685" xr:uid="{00000000-0005-0000-0000-00000F1F0000}"/>
    <cellStyle name="Millares 3 7" xfId="4346" xr:uid="{00000000-0005-0000-0000-0000101F0000}"/>
    <cellStyle name="Millares 3_F709" xfId="4347" xr:uid="{00000000-0005-0000-0000-0000111F0000}"/>
    <cellStyle name="Millares 30" xfId="4348" xr:uid="{00000000-0005-0000-0000-0000121F0000}"/>
    <cellStyle name="Millares 31" xfId="4349" xr:uid="{00000000-0005-0000-0000-0000131F0000}"/>
    <cellStyle name="Millares 32" xfId="4350" xr:uid="{00000000-0005-0000-0000-0000141F0000}"/>
    <cellStyle name="Millares 33" xfId="4351" xr:uid="{00000000-0005-0000-0000-0000151F0000}"/>
    <cellStyle name="Millares 34" xfId="4352" xr:uid="{00000000-0005-0000-0000-0000161F0000}"/>
    <cellStyle name="Millares 34 2" xfId="25686" xr:uid="{00000000-0005-0000-0000-0000171F0000}"/>
    <cellStyle name="Millares 35" xfId="4353" xr:uid="{00000000-0005-0000-0000-0000181F0000}"/>
    <cellStyle name="Millares 35 2" xfId="25687" xr:uid="{00000000-0005-0000-0000-0000191F0000}"/>
    <cellStyle name="Millares 36" xfId="4354" xr:uid="{00000000-0005-0000-0000-00001A1F0000}"/>
    <cellStyle name="Millares 36 2" xfId="4355" xr:uid="{00000000-0005-0000-0000-00001B1F0000}"/>
    <cellStyle name="Millares 36 2 2" xfId="25689" xr:uid="{00000000-0005-0000-0000-00001C1F0000}"/>
    <cellStyle name="Millares 36 3" xfId="4356" xr:uid="{00000000-0005-0000-0000-00001D1F0000}"/>
    <cellStyle name="Millares 36 3 2" xfId="4357" xr:uid="{00000000-0005-0000-0000-00001E1F0000}"/>
    <cellStyle name="Millares 36 3 2 2" xfId="25691" xr:uid="{00000000-0005-0000-0000-00001F1F0000}"/>
    <cellStyle name="Millares 36 3 3" xfId="25690" xr:uid="{00000000-0005-0000-0000-0000201F0000}"/>
    <cellStyle name="Millares 36 4" xfId="25688" xr:uid="{00000000-0005-0000-0000-0000211F0000}"/>
    <cellStyle name="Millares 37" xfId="4358" xr:uid="{00000000-0005-0000-0000-0000221F0000}"/>
    <cellStyle name="Millares 37 2" xfId="25692" xr:uid="{00000000-0005-0000-0000-0000231F0000}"/>
    <cellStyle name="Millares 38" xfId="4359" xr:uid="{00000000-0005-0000-0000-0000241F0000}"/>
    <cellStyle name="Millares 38 2" xfId="25693" xr:uid="{00000000-0005-0000-0000-0000251F0000}"/>
    <cellStyle name="Millares 39" xfId="4360" xr:uid="{00000000-0005-0000-0000-0000261F0000}"/>
    <cellStyle name="Millares 39 2" xfId="25694" xr:uid="{00000000-0005-0000-0000-0000271F0000}"/>
    <cellStyle name="Millares 4" xfId="4361" xr:uid="{00000000-0005-0000-0000-0000281F0000}"/>
    <cellStyle name="Millares 4 10" xfId="4362" xr:uid="{00000000-0005-0000-0000-0000291F0000}"/>
    <cellStyle name="Millares 4 10 2" xfId="25695" xr:uid="{00000000-0005-0000-0000-00002A1F0000}"/>
    <cellStyle name="Millares 4 11" xfId="4363" xr:uid="{00000000-0005-0000-0000-00002B1F0000}"/>
    <cellStyle name="Millares 4 11 2" xfId="25696" xr:uid="{00000000-0005-0000-0000-00002C1F0000}"/>
    <cellStyle name="Millares 4 12" xfId="4364" xr:uid="{00000000-0005-0000-0000-00002D1F0000}"/>
    <cellStyle name="Millares 4 12 2" xfId="25697" xr:uid="{00000000-0005-0000-0000-00002E1F0000}"/>
    <cellStyle name="Millares 4 13" xfId="4365" xr:uid="{00000000-0005-0000-0000-00002F1F0000}"/>
    <cellStyle name="Millares 4 13 2" xfId="25698" xr:uid="{00000000-0005-0000-0000-0000301F0000}"/>
    <cellStyle name="Millares 4 2" xfId="4366" xr:uid="{00000000-0005-0000-0000-0000311F0000}"/>
    <cellStyle name="Millares 4 2 2" xfId="4367" xr:uid="{00000000-0005-0000-0000-0000321F0000}"/>
    <cellStyle name="Millares 4 2 2 2" xfId="13839" xr:uid="{00000000-0005-0000-0000-0000331F0000}"/>
    <cellStyle name="Millares 4 2 2 3" xfId="25700" xr:uid="{00000000-0005-0000-0000-0000341F0000}"/>
    <cellStyle name="Millares 4 2 3" xfId="9765" xr:uid="{00000000-0005-0000-0000-0000351F0000}"/>
    <cellStyle name="Millares 4 2 4" xfId="25480" xr:uid="{00000000-0005-0000-0000-0000361F0000}"/>
    <cellStyle name="Millares 4 2 5" xfId="25699" xr:uid="{00000000-0005-0000-0000-0000371F0000}"/>
    <cellStyle name="Millares 4 3" xfId="4368" xr:uid="{00000000-0005-0000-0000-0000381F0000}"/>
    <cellStyle name="Millares 4 3 2" xfId="13840" xr:uid="{00000000-0005-0000-0000-0000391F0000}"/>
    <cellStyle name="Millares 4 3 3" xfId="9766" xr:uid="{00000000-0005-0000-0000-00003A1F0000}"/>
    <cellStyle name="Millares 4 3 4" xfId="25481" xr:uid="{00000000-0005-0000-0000-00003B1F0000}"/>
    <cellStyle name="Millares 4 3 5" xfId="25701" xr:uid="{00000000-0005-0000-0000-00003C1F0000}"/>
    <cellStyle name="Millares 4 4" xfId="4369" xr:uid="{00000000-0005-0000-0000-00003D1F0000}"/>
    <cellStyle name="Millares 4 4 2" xfId="13841" xr:uid="{00000000-0005-0000-0000-00003E1F0000}"/>
    <cellStyle name="Millares 4 4 3" xfId="9767" xr:uid="{00000000-0005-0000-0000-00003F1F0000}"/>
    <cellStyle name="Millares 4 5" xfId="4370" xr:uid="{00000000-0005-0000-0000-0000401F0000}"/>
    <cellStyle name="Millares 4 5 2" xfId="17070" xr:uid="{00000000-0005-0000-0000-0000411F0000}"/>
    <cellStyle name="Millares 4 5 3" xfId="12957" xr:uid="{00000000-0005-0000-0000-0000421F0000}"/>
    <cellStyle name="Millares 4 6" xfId="4371" xr:uid="{00000000-0005-0000-0000-0000431F0000}"/>
    <cellStyle name="Millares 4 6 2" xfId="13838" xr:uid="{00000000-0005-0000-0000-0000441F0000}"/>
    <cellStyle name="Millares 4 6 3" xfId="25702" xr:uid="{00000000-0005-0000-0000-0000451F0000}"/>
    <cellStyle name="Millares 4 7" xfId="4372" xr:uid="{00000000-0005-0000-0000-0000461F0000}"/>
    <cellStyle name="Millares 4 7 2" xfId="25703" xr:uid="{00000000-0005-0000-0000-0000471F0000}"/>
    <cellStyle name="Millares 4 8" xfId="4373" xr:uid="{00000000-0005-0000-0000-0000481F0000}"/>
    <cellStyle name="Millares 4 8 2" xfId="25704" xr:uid="{00000000-0005-0000-0000-0000491F0000}"/>
    <cellStyle name="Millares 4 9" xfId="4374" xr:uid="{00000000-0005-0000-0000-00004A1F0000}"/>
    <cellStyle name="Millares 4 9 2" xfId="25705" xr:uid="{00000000-0005-0000-0000-00004B1F0000}"/>
    <cellStyle name="Millares 40" xfId="4375" xr:uid="{00000000-0005-0000-0000-00004C1F0000}"/>
    <cellStyle name="Millares 40 2" xfId="25706" xr:uid="{00000000-0005-0000-0000-00004D1F0000}"/>
    <cellStyle name="Millares 41" xfId="8935" xr:uid="{00000000-0005-0000-0000-00004E1F0000}"/>
    <cellStyle name="Millares 42" xfId="12928" xr:uid="{00000000-0005-0000-0000-00004F1F0000}"/>
    <cellStyle name="Millares 43" xfId="17199" xr:uid="{00000000-0005-0000-0000-0000501F0000}"/>
    <cellStyle name="Millares 44" xfId="25448" xr:uid="{00000000-0005-0000-0000-0000511F0000}"/>
    <cellStyle name="Millares 45" xfId="25507" xr:uid="{00000000-0005-0000-0000-0000521F0000}"/>
    <cellStyle name="Millares 46" xfId="25508" xr:uid="{00000000-0005-0000-0000-0000531F0000}"/>
    <cellStyle name="Millares 47" xfId="25509" xr:uid="{00000000-0005-0000-0000-0000541F0000}"/>
    <cellStyle name="Millares 5" xfId="4376" xr:uid="{00000000-0005-0000-0000-0000551F0000}"/>
    <cellStyle name="Millares 5 10" xfId="4377" xr:uid="{00000000-0005-0000-0000-0000561F0000}"/>
    <cellStyle name="Millares 5 10 2" xfId="25708" xr:uid="{00000000-0005-0000-0000-0000571F0000}"/>
    <cellStyle name="Millares 5 11" xfId="4378" xr:uid="{00000000-0005-0000-0000-0000581F0000}"/>
    <cellStyle name="Millares 5 11 2" xfId="25709" xr:uid="{00000000-0005-0000-0000-0000591F0000}"/>
    <cellStyle name="Millares 5 12" xfId="4379" xr:uid="{00000000-0005-0000-0000-00005A1F0000}"/>
    <cellStyle name="Millares 5 12 2" xfId="25710" xr:uid="{00000000-0005-0000-0000-00005B1F0000}"/>
    <cellStyle name="Millares 5 13" xfId="9768" xr:uid="{00000000-0005-0000-0000-00005C1F0000}"/>
    <cellStyle name="Millares 5 14" xfId="25482" xr:uid="{00000000-0005-0000-0000-00005D1F0000}"/>
    <cellStyle name="Millares 5 15" xfId="25707" xr:uid="{00000000-0005-0000-0000-00005E1F0000}"/>
    <cellStyle name="Millares 5 2" xfId="4380" xr:uid="{00000000-0005-0000-0000-00005F1F0000}"/>
    <cellStyle name="Millares 5 2 2" xfId="4381" xr:uid="{00000000-0005-0000-0000-0000601F0000}"/>
    <cellStyle name="Millares 5 2 2 2" xfId="13844" xr:uid="{00000000-0005-0000-0000-0000611F0000}"/>
    <cellStyle name="Millares 5 2 2 3" xfId="9770" xr:uid="{00000000-0005-0000-0000-0000621F0000}"/>
    <cellStyle name="Millares 5 2 2 4" xfId="25484" xr:uid="{00000000-0005-0000-0000-0000631F0000}"/>
    <cellStyle name="Millares 5 2 2 5" xfId="25712" xr:uid="{00000000-0005-0000-0000-0000641F0000}"/>
    <cellStyle name="Millares 5 2 3" xfId="13843" xr:uid="{00000000-0005-0000-0000-0000651F0000}"/>
    <cellStyle name="Millares 5 2 4" xfId="9769" xr:uid="{00000000-0005-0000-0000-0000661F0000}"/>
    <cellStyle name="Millares 5 2 5" xfId="25483" xr:uid="{00000000-0005-0000-0000-0000671F0000}"/>
    <cellStyle name="Millares 5 2 6" xfId="25711" xr:uid="{00000000-0005-0000-0000-0000681F0000}"/>
    <cellStyle name="Millares 5 3" xfId="4382" xr:uid="{00000000-0005-0000-0000-0000691F0000}"/>
    <cellStyle name="Millares 5 3 2" xfId="13845" xr:uid="{00000000-0005-0000-0000-00006A1F0000}"/>
    <cellStyle name="Millares 5 3 3" xfId="9771" xr:uid="{00000000-0005-0000-0000-00006B1F0000}"/>
    <cellStyle name="Millares 5 3 4" xfId="25485" xr:uid="{00000000-0005-0000-0000-00006C1F0000}"/>
    <cellStyle name="Millares 5 3 5" xfId="25713" xr:uid="{00000000-0005-0000-0000-00006D1F0000}"/>
    <cellStyle name="Millares 5 4" xfId="4383" xr:uid="{00000000-0005-0000-0000-00006E1F0000}"/>
    <cellStyle name="Millares 5 4 2" xfId="13846" xr:uid="{00000000-0005-0000-0000-00006F1F0000}"/>
    <cellStyle name="Millares 5 4 3" xfId="9772" xr:uid="{00000000-0005-0000-0000-0000701F0000}"/>
    <cellStyle name="Millares 5 4 4" xfId="25486" xr:uid="{00000000-0005-0000-0000-0000711F0000}"/>
    <cellStyle name="Millares 5 4 5" xfId="25714" xr:uid="{00000000-0005-0000-0000-0000721F0000}"/>
    <cellStyle name="Millares 5 5" xfId="4384" xr:uid="{00000000-0005-0000-0000-0000731F0000}"/>
    <cellStyle name="Millares 5 5 2" xfId="13842" xr:uid="{00000000-0005-0000-0000-0000741F0000}"/>
    <cellStyle name="Millares 5 5 3" xfId="25715" xr:uid="{00000000-0005-0000-0000-0000751F0000}"/>
    <cellStyle name="Millares 5 6" xfId="4385" xr:uid="{00000000-0005-0000-0000-0000761F0000}"/>
    <cellStyle name="Millares 5 6 2" xfId="25716" xr:uid="{00000000-0005-0000-0000-0000771F0000}"/>
    <cellStyle name="Millares 5 7" xfId="4386" xr:uid="{00000000-0005-0000-0000-0000781F0000}"/>
    <cellStyle name="Millares 5 7 2" xfId="25717" xr:uid="{00000000-0005-0000-0000-0000791F0000}"/>
    <cellStyle name="Millares 5 8" xfId="4387" xr:uid="{00000000-0005-0000-0000-00007A1F0000}"/>
    <cellStyle name="Millares 5 8 2" xfId="25718" xr:uid="{00000000-0005-0000-0000-00007B1F0000}"/>
    <cellStyle name="Millares 5 9" xfId="4388" xr:uid="{00000000-0005-0000-0000-00007C1F0000}"/>
    <cellStyle name="Millares 5 9 2" xfId="25719" xr:uid="{00000000-0005-0000-0000-00007D1F0000}"/>
    <cellStyle name="Millares 6" xfId="4389" xr:uid="{00000000-0005-0000-0000-00007E1F0000}"/>
    <cellStyle name="Millares 6 2" xfId="4390" xr:uid="{00000000-0005-0000-0000-00007F1F0000}"/>
    <cellStyle name="Millares 6 2 2" xfId="13848" xr:uid="{00000000-0005-0000-0000-0000801F0000}"/>
    <cellStyle name="Millares 6 2 3" xfId="9774" xr:uid="{00000000-0005-0000-0000-0000811F0000}"/>
    <cellStyle name="Millares 6 2 4" xfId="25488" xr:uid="{00000000-0005-0000-0000-0000821F0000}"/>
    <cellStyle name="Millares 6 2 5" xfId="25721" xr:uid="{00000000-0005-0000-0000-0000831F0000}"/>
    <cellStyle name="Millares 6 3" xfId="4391" xr:uid="{00000000-0005-0000-0000-0000841F0000}"/>
    <cellStyle name="Millares 6 3 2" xfId="13849" xr:uid="{00000000-0005-0000-0000-0000851F0000}"/>
    <cellStyle name="Millares 6 3 3" xfId="9775" xr:uid="{00000000-0005-0000-0000-0000861F0000}"/>
    <cellStyle name="Millares 6 3 4" xfId="25489" xr:uid="{00000000-0005-0000-0000-0000871F0000}"/>
    <cellStyle name="Millares 6 3 5" xfId="25722" xr:uid="{00000000-0005-0000-0000-0000881F0000}"/>
    <cellStyle name="Millares 6 4" xfId="4392" xr:uid="{00000000-0005-0000-0000-0000891F0000}"/>
    <cellStyle name="Millares 6 4 2" xfId="13847" xr:uid="{00000000-0005-0000-0000-00008A1F0000}"/>
    <cellStyle name="Millares 6 4 3" xfId="25723" xr:uid="{00000000-0005-0000-0000-00008B1F0000}"/>
    <cellStyle name="Millares 6 5" xfId="9773" xr:uid="{00000000-0005-0000-0000-00008C1F0000}"/>
    <cellStyle name="Millares 6 6" xfId="25487" xr:uid="{00000000-0005-0000-0000-00008D1F0000}"/>
    <cellStyle name="Millares 6 7" xfId="25720" xr:uid="{00000000-0005-0000-0000-00008E1F0000}"/>
    <cellStyle name="Millares 7" xfId="4393" xr:uid="{00000000-0005-0000-0000-00008F1F0000}"/>
    <cellStyle name="Millares 7 2" xfId="4394" xr:uid="{00000000-0005-0000-0000-0000901F0000}"/>
    <cellStyle name="Millares 7 2 2" xfId="13851" xr:uid="{00000000-0005-0000-0000-0000911F0000}"/>
    <cellStyle name="Millares 7 2 3" xfId="9777" xr:uid="{00000000-0005-0000-0000-0000921F0000}"/>
    <cellStyle name="Millares 7 2 4" xfId="25491" xr:uid="{00000000-0005-0000-0000-0000931F0000}"/>
    <cellStyle name="Millares 7 2 5" xfId="25725" xr:uid="{00000000-0005-0000-0000-0000941F0000}"/>
    <cellStyle name="Millares 7 3" xfId="4395" xr:uid="{00000000-0005-0000-0000-0000951F0000}"/>
    <cellStyle name="Millares 7 3 2" xfId="13852" xr:uid="{00000000-0005-0000-0000-0000961F0000}"/>
    <cellStyle name="Millares 7 3 3" xfId="9778" xr:uid="{00000000-0005-0000-0000-0000971F0000}"/>
    <cellStyle name="Millares 7 3 4" xfId="25492" xr:uid="{00000000-0005-0000-0000-0000981F0000}"/>
    <cellStyle name="Millares 7 3 5" xfId="25726" xr:uid="{00000000-0005-0000-0000-0000991F0000}"/>
    <cellStyle name="Millares 7 4" xfId="13850" xr:uid="{00000000-0005-0000-0000-00009A1F0000}"/>
    <cellStyle name="Millares 7 5" xfId="9776" xr:uid="{00000000-0005-0000-0000-00009B1F0000}"/>
    <cellStyle name="Millares 7 6" xfId="25490" xr:uid="{00000000-0005-0000-0000-00009C1F0000}"/>
    <cellStyle name="Millares 7 7" xfId="25724" xr:uid="{00000000-0005-0000-0000-00009D1F0000}"/>
    <cellStyle name="Millares 8" xfId="4396" xr:uid="{00000000-0005-0000-0000-00009E1F0000}"/>
    <cellStyle name="Millares 8 2" xfId="4397" xr:uid="{00000000-0005-0000-0000-00009F1F0000}"/>
    <cellStyle name="Millares 8 2 2" xfId="4398" xr:uid="{00000000-0005-0000-0000-0000A01F0000}"/>
    <cellStyle name="Millares 8 2 2 2" xfId="13854" xr:uid="{00000000-0005-0000-0000-0000A11F0000}"/>
    <cellStyle name="Millares 8 2 2 3" xfId="25727" xr:uid="{00000000-0005-0000-0000-0000A21F0000}"/>
    <cellStyle name="Millares 8 2 3" xfId="9780" xr:uid="{00000000-0005-0000-0000-0000A31F0000}"/>
    <cellStyle name="Millares 8 3" xfId="13853" xr:uid="{00000000-0005-0000-0000-0000A41F0000}"/>
    <cellStyle name="Millares 8 4" xfId="9779" xr:uid="{00000000-0005-0000-0000-0000A51F0000}"/>
    <cellStyle name="Millares 9" xfId="4399" xr:uid="{00000000-0005-0000-0000-0000A61F0000}"/>
    <cellStyle name="Millares 9 2" xfId="4400" xr:uid="{00000000-0005-0000-0000-0000A71F0000}"/>
    <cellStyle name="Millares 9 2 2" xfId="13855" xr:uid="{00000000-0005-0000-0000-0000A81F0000}"/>
    <cellStyle name="Millares 9 2 3" xfId="25729" xr:uid="{00000000-0005-0000-0000-0000A91F0000}"/>
    <cellStyle name="Millares 9 3" xfId="9781" xr:uid="{00000000-0005-0000-0000-0000AA1F0000}"/>
    <cellStyle name="Millares 9 4" xfId="25493" xr:uid="{00000000-0005-0000-0000-0000AB1F0000}"/>
    <cellStyle name="Millares 9 5" xfId="25728" xr:uid="{00000000-0005-0000-0000-0000AC1F0000}"/>
    <cellStyle name="Milliers_Feuil1" xfId="4401" xr:uid="{00000000-0005-0000-0000-0000AD1F0000}"/>
    <cellStyle name="Moneda [0] 2" xfId="4402" xr:uid="{00000000-0005-0000-0000-0000AE1F0000}"/>
    <cellStyle name="Moneda [0] 2 2" xfId="13856" xr:uid="{00000000-0005-0000-0000-0000AF1F0000}"/>
    <cellStyle name="Moneda [0] 2 3" xfId="9782" xr:uid="{00000000-0005-0000-0000-0000B01F0000}"/>
    <cellStyle name="Moneda [0] 3" xfId="4403" xr:uid="{00000000-0005-0000-0000-0000B11F0000}"/>
    <cellStyle name="Moneda [0] 3 2" xfId="13857" xr:uid="{00000000-0005-0000-0000-0000B21F0000}"/>
    <cellStyle name="Moneda [0] 3 3" xfId="9783" xr:uid="{00000000-0005-0000-0000-0000B31F0000}"/>
    <cellStyle name="Moneda 10" xfId="17259" xr:uid="{00000000-0005-0000-0000-0000B41F0000}"/>
    <cellStyle name="Moneda 11" xfId="12759" xr:uid="{00000000-0005-0000-0000-0000B51F0000}"/>
    <cellStyle name="Moneda 2" xfId="4404" xr:uid="{00000000-0005-0000-0000-0000B61F0000}"/>
    <cellStyle name="Moneda 2 2" xfId="4405" xr:uid="{00000000-0005-0000-0000-0000B71F0000}"/>
    <cellStyle name="Moneda 2 2 2" xfId="13859" xr:uid="{00000000-0005-0000-0000-0000B81F0000}"/>
    <cellStyle name="Moneda 2 2 3" xfId="9785" xr:uid="{00000000-0005-0000-0000-0000B91F0000}"/>
    <cellStyle name="Moneda 2 3" xfId="4406" xr:uid="{00000000-0005-0000-0000-0000BA1F0000}"/>
    <cellStyle name="Moneda 2 3 2" xfId="13860" xr:uid="{00000000-0005-0000-0000-0000BB1F0000}"/>
    <cellStyle name="Moneda 2 3 3" xfId="9786" xr:uid="{00000000-0005-0000-0000-0000BC1F0000}"/>
    <cellStyle name="Moneda 2 3 4" xfId="25495" xr:uid="{00000000-0005-0000-0000-0000BD1F0000}"/>
    <cellStyle name="Moneda 2 3 5" xfId="25730" xr:uid="{00000000-0005-0000-0000-0000BE1F0000}"/>
    <cellStyle name="Moneda 2 4" xfId="4407" xr:uid="{00000000-0005-0000-0000-0000BF1F0000}"/>
    <cellStyle name="Moneda 2 4 2" xfId="13861" xr:uid="{00000000-0005-0000-0000-0000C01F0000}"/>
    <cellStyle name="Moneda 2 4 3" xfId="9787" xr:uid="{00000000-0005-0000-0000-0000C11F0000}"/>
    <cellStyle name="Moneda 2 5" xfId="13858" xr:uid="{00000000-0005-0000-0000-0000C21F0000}"/>
    <cellStyle name="Moneda 2 6" xfId="9784" xr:uid="{00000000-0005-0000-0000-0000C31F0000}"/>
    <cellStyle name="Moneda 2 7" xfId="25494" xr:uid="{00000000-0005-0000-0000-0000C41F0000}"/>
    <cellStyle name="Moneda 3" xfId="4408" xr:uid="{00000000-0005-0000-0000-0000C51F0000}"/>
    <cellStyle name="Moneda 3 2" xfId="4409" xr:uid="{00000000-0005-0000-0000-0000C61F0000}"/>
    <cellStyle name="Moneda 3 2 2" xfId="4410" xr:uid="{00000000-0005-0000-0000-0000C71F0000}"/>
    <cellStyle name="Moneda 3 2 2 2" xfId="13864" xr:uid="{00000000-0005-0000-0000-0000C81F0000}"/>
    <cellStyle name="Moneda 3 2 2 3" xfId="9790" xr:uid="{00000000-0005-0000-0000-0000C91F0000}"/>
    <cellStyle name="Moneda 3 2 2 4" xfId="25498" xr:uid="{00000000-0005-0000-0000-0000CA1F0000}"/>
    <cellStyle name="Moneda 3 2 2 5" xfId="25731" xr:uid="{00000000-0005-0000-0000-0000CB1F0000}"/>
    <cellStyle name="Moneda 3 2 3" xfId="4411" xr:uid="{00000000-0005-0000-0000-0000CC1F0000}"/>
    <cellStyle name="Moneda 3 2 3 2" xfId="13865" xr:uid="{00000000-0005-0000-0000-0000CD1F0000}"/>
    <cellStyle name="Moneda 3 2 3 3" xfId="9791" xr:uid="{00000000-0005-0000-0000-0000CE1F0000}"/>
    <cellStyle name="Moneda 3 2 3 4" xfId="25499" xr:uid="{00000000-0005-0000-0000-0000CF1F0000}"/>
    <cellStyle name="Moneda 3 2 3 5" xfId="25732" xr:uid="{00000000-0005-0000-0000-0000D01F0000}"/>
    <cellStyle name="Moneda 3 2 4" xfId="4412" xr:uid="{00000000-0005-0000-0000-0000D11F0000}"/>
    <cellStyle name="Moneda 3 2 5" xfId="13863" xr:uid="{00000000-0005-0000-0000-0000D21F0000}"/>
    <cellStyle name="Moneda 3 2 6" xfId="9789" xr:uid="{00000000-0005-0000-0000-0000D31F0000}"/>
    <cellStyle name="Moneda 3 2 7" xfId="25497" xr:uid="{00000000-0005-0000-0000-0000D41F0000}"/>
    <cellStyle name="Moneda 3 3" xfId="4413" xr:uid="{00000000-0005-0000-0000-0000D51F0000}"/>
    <cellStyle name="Moneda 3 3 2" xfId="13866" xr:uid="{00000000-0005-0000-0000-0000D61F0000}"/>
    <cellStyle name="Moneda 3 3 3" xfId="9792" xr:uid="{00000000-0005-0000-0000-0000D71F0000}"/>
    <cellStyle name="Moneda 3 3 4" xfId="25500" xr:uid="{00000000-0005-0000-0000-0000D81F0000}"/>
    <cellStyle name="Moneda 3 3 5" xfId="25733" xr:uid="{00000000-0005-0000-0000-0000D91F0000}"/>
    <cellStyle name="Moneda 3 4" xfId="4414" xr:uid="{00000000-0005-0000-0000-0000DA1F0000}"/>
    <cellStyle name="Moneda 3 4 2" xfId="13867" xr:uid="{00000000-0005-0000-0000-0000DB1F0000}"/>
    <cellStyle name="Moneda 3 4 3" xfId="9793" xr:uid="{00000000-0005-0000-0000-0000DC1F0000}"/>
    <cellStyle name="Moneda 3 4 4" xfId="25501" xr:uid="{00000000-0005-0000-0000-0000DD1F0000}"/>
    <cellStyle name="Moneda 3 4 5" xfId="25734" xr:uid="{00000000-0005-0000-0000-0000DE1F0000}"/>
    <cellStyle name="Moneda 3 5" xfId="4415" xr:uid="{00000000-0005-0000-0000-0000DF1F0000}"/>
    <cellStyle name="Moneda 3 6" xfId="13862" xr:uid="{00000000-0005-0000-0000-0000E01F0000}"/>
    <cellStyle name="Moneda 3 7" xfId="9788" xr:uid="{00000000-0005-0000-0000-0000E11F0000}"/>
    <cellStyle name="Moneda 3 8" xfId="25496" xr:uid="{00000000-0005-0000-0000-0000E21F0000}"/>
    <cellStyle name="Moneda 4" xfId="4416" xr:uid="{00000000-0005-0000-0000-0000E31F0000}"/>
    <cellStyle name="Moneda 4 2" xfId="4417" xr:uid="{00000000-0005-0000-0000-0000E41F0000}"/>
    <cellStyle name="Moneda 4 2 2" xfId="13869" xr:uid="{00000000-0005-0000-0000-0000E51F0000}"/>
    <cellStyle name="Moneda 4 2 3" xfId="9795" xr:uid="{00000000-0005-0000-0000-0000E61F0000}"/>
    <cellStyle name="Moneda 4 2 4" xfId="25503" xr:uid="{00000000-0005-0000-0000-0000E71F0000}"/>
    <cellStyle name="Moneda 4 2 5" xfId="25736" xr:uid="{00000000-0005-0000-0000-0000E81F0000}"/>
    <cellStyle name="Moneda 4 3" xfId="13868" xr:uid="{00000000-0005-0000-0000-0000E91F0000}"/>
    <cellStyle name="Moneda 4 4" xfId="9794" xr:uid="{00000000-0005-0000-0000-0000EA1F0000}"/>
    <cellStyle name="Moneda 4 5" xfId="25502" xr:uid="{00000000-0005-0000-0000-0000EB1F0000}"/>
    <cellStyle name="Moneda 4 6" xfId="25735" xr:uid="{00000000-0005-0000-0000-0000EC1F0000}"/>
    <cellStyle name="Moneda 5" xfId="4418" xr:uid="{00000000-0005-0000-0000-0000ED1F0000}"/>
    <cellStyle name="Moneda 5 2" xfId="4419" xr:uid="{00000000-0005-0000-0000-0000EE1F0000}"/>
    <cellStyle name="Moneda 5 2 2" xfId="13871" xr:uid="{00000000-0005-0000-0000-0000EF1F0000}"/>
    <cellStyle name="Moneda 5 2 3" xfId="9797" xr:uid="{00000000-0005-0000-0000-0000F01F0000}"/>
    <cellStyle name="Moneda 5 2 4" xfId="25505" xr:uid="{00000000-0005-0000-0000-0000F11F0000}"/>
    <cellStyle name="Moneda 5 2 5" xfId="25738" xr:uid="{00000000-0005-0000-0000-0000F21F0000}"/>
    <cellStyle name="Moneda 5 3" xfId="13870" xr:uid="{00000000-0005-0000-0000-0000F31F0000}"/>
    <cellStyle name="Moneda 5 4" xfId="9796" xr:uid="{00000000-0005-0000-0000-0000F41F0000}"/>
    <cellStyle name="Moneda 5 5" xfId="25504" xr:uid="{00000000-0005-0000-0000-0000F51F0000}"/>
    <cellStyle name="Moneda 5 6" xfId="25737" xr:uid="{00000000-0005-0000-0000-0000F61F0000}"/>
    <cellStyle name="Moneda 6" xfId="4420" xr:uid="{00000000-0005-0000-0000-0000F71F0000}"/>
    <cellStyle name="Moneda 6 2" xfId="13872" xr:uid="{00000000-0005-0000-0000-0000F81F0000}"/>
    <cellStyle name="Moneda 6 3" xfId="9798" xr:uid="{00000000-0005-0000-0000-0000F91F0000}"/>
    <cellStyle name="Moneda 6 4" xfId="25506" xr:uid="{00000000-0005-0000-0000-0000FA1F0000}"/>
    <cellStyle name="Moneda 6 5" xfId="25739" xr:uid="{00000000-0005-0000-0000-0000FB1F0000}"/>
    <cellStyle name="Moneda 7" xfId="4421" xr:uid="{00000000-0005-0000-0000-0000FC1F0000}"/>
    <cellStyle name="Moneda 7 2" xfId="17072" xr:uid="{00000000-0005-0000-0000-0000FD1F0000}"/>
    <cellStyle name="Moneda 7 3" xfId="25740" xr:uid="{00000000-0005-0000-0000-0000FE1F0000}"/>
    <cellStyle name="Moneda 8" xfId="17198" xr:uid="{00000000-0005-0000-0000-0000FF1F0000}"/>
    <cellStyle name="Moneda 9" xfId="12968" xr:uid="{00000000-0005-0000-0000-000000200000}"/>
    <cellStyle name="Neutral 2" xfId="4422" xr:uid="{00000000-0005-0000-0000-000001200000}"/>
    <cellStyle name="Neutral 2 10" xfId="4423" xr:uid="{00000000-0005-0000-0000-000002200000}"/>
    <cellStyle name="Neutral 2 11" xfId="4424" xr:uid="{00000000-0005-0000-0000-000003200000}"/>
    <cellStyle name="Neutral 2 12" xfId="4425" xr:uid="{00000000-0005-0000-0000-000004200000}"/>
    <cellStyle name="Neutral 2 13" xfId="4426" xr:uid="{00000000-0005-0000-0000-000005200000}"/>
    <cellStyle name="Neutral 2 2" xfId="4427" xr:uid="{00000000-0005-0000-0000-000006200000}"/>
    <cellStyle name="Neutral 2 3" xfId="4428" xr:uid="{00000000-0005-0000-0000-000007200000}"/>
    <cellStyle name="Neutral 2 4" xfId="4429" xr:uid="{00000000-0005-0000-0000-000008200000}"/>
    <cellStyle name="Neutral 2 5" xfId="4430" xr:uid="{00000000-0005-0000-0000-000009200000}"/>
    <cellStyle name="Neutral 2 6" xfId="4431" xr:uid="{00000000-0005-0000-0000-00000A200000}"/>
    <cellStyle name="Neutral 2 7" xfId="4432" xr:uid="{00000000-0005-0000-0000-00000B200000}"/>
    <cellStyle name="Neutral 2 8" xfId="4433" xr:uid="{00000000-0005-0000-0000-00000C200000}"/>
    <cellStyle name="Neutral 2 9" xfId="4434" xr:uid="{00000000-0005-0000-0000-00000D200000}"/>
    <cellStyle name="Neutral 3" xfId="4435" xr:uid="{00000000-0005-0000-0000-00000E200000}"/>
    <cellStyle name="Neutral 3 10" xfId="4436" xr:uid="{00000000-0005-0000-0000-00000F200000}"/>
    <cellStyle name="Neutral 3 11" xfId="4437" xr:uid="{00000000-0005-0000-0000-000010200000}"/>
    <cellStyle name="Neutral 3 12" xfId="4438" xr:uid="{00000000-0005-0000-0000-000011200000}"/>
    <cellStyle name="Neutral 3 13" xfId="4439" xr:uid="{00000000-0005-0000-0000-000012200000}"/>
    <cellStyle name="Neutral 3 2" xfId="4440" xr:uid="{00000000-0005-0000-0000-000013200000}"/>
    <cellStyle name="Neutral 3 3" xfId="4441" xr:uid="{00000000-0005-0000-0000-000014200000}"/>
    <cellStyle name="Neutral 3 4" xfId="4442" xr:uid="{00000000-0005-0000-0000-000015200000}"/>
    <cellStyle name="Neutral 3 5" xfId="4443" xr:uid="{00000000-0005-0000-0000-000016200000}"/>
    <cellStyle name="Neutral 3 6" xfId="4444" xr:uid="{00000000-0005-0000-0000-000017200000}"/>
    <cellStyle name="Neutral 3 7" xfId="4445" xr:uid="{00000000-0005-0000-0000-000018200000}"/>
    <cellStyle name="Neutral 3 8" xfId="4446" xr:uid="{00000000-0005-0000-0000-000019200000}"/>
    <cellStyle name="Neutral 3 9" xfId="4447" xr:uid="{00000000-0005-0000-0000-00001A200000}"/>
    <cellStyle name="Neutral 4 10" xfId="4448" xr:uid="{00000000-0005-0000-0000-00001B200000}"/>
    <cellStyle name="Neutral 4 11" xfId="4449" xr:uid="{00000000-0005-0000-0000-00001C200000}"/>
    <cellStyle name="Neutral 4 12" xfId="4450" xr:uid="{00000000-0005-0000-0000-00001D200000}"/>
    <cellStyle name="Neutral 4 13" xfId="4451" xr:uid="{00000000-0005-0000-0000-00001E200000}"/>
    <cellStyle name="Neutral 4 2" xfId="4452" xr:uid="{00000000-0005-0000-0000-00001F200000}"/>
    <cellStyle name="Neutral 4 3" xfId="4453" xr:uid="{00000000-0005-0000-0000-000020200000}"/>
    <cellStyle name="Neutral 4 4" xfId="4454" xr:uid="{00000000-0005-0000-0000-000021200000}"/>
    <cellStyle name="Neutral 4 5" xfId="4455" xr:uid="{00000000-0005-0000-0000-000022200000}"/>
    <cellStyle name="Neutral 4 6" xfId="4456" xr:uid="{00000000-0005-0000-0000-000023200000}"/>
    <cellStyle name="Neutral 4 7" xfId="4457" xr:uid="{00000000-0005-0000-0000-000024200000}"/>
    <cellStyle name="Neutral 4 8" xfId="4458" xr:uid="{00000000-0005-0000-0000-000025200000}"/>
    <cellStyle name="Neutral 4 9" xfId="4459" xr:uid="{00000000-0005-0000-0000-000026200000}"/>
    <cellStyle name="Neutral 5 10" xfId="4460" xr:uid="{00000000-0005-0000-0000-000027200000}"/>
    <cellStyle name="Neutral 5 11" xfId="4461" xr:uid="{00000000-0005-0000-0000-000028200000}"/>
    <cellStyle name="Neutral 5 12" xfId="4462" xr:uid="{00000000-0005-0000-0000-000029200000}"/>
    <cellStyle name="Neutral 5 2" xfId="4463" xr:uid="{00000000-0005-0000-0000-00002A200000}"/>
    <cellStyle name="Neutral 5 3" xfId="4464" xr:uid="{00000000-0005-0000-0000-00002B200000}"/>
    <cellStyle name="Neutral 5 4" xfId="4465" xr:uid="{00000000-0005-0000-0000-00002C200000}"/>
    <cellStyle name="Neutral 5 5" xfId="4466" xr:uid="{00000000-0005-0000-0000-00002D200000}"/>
    <cellStyle name="Neutral 5 6" xfId="4467" xr:uid="{00000000-0005-0000-0000-00002E200000}"/>
    <cellStyle name="Neutral 5 7" xfId="4468" xr:uid="{00000000-0005-0000-0000-00002F200000}"/>
    <cellStyle name="Neutral 5 8" xfId="4469" xr:uid="{00000000-0005-0000-0000-000030200000}"/>
    <cellStyle name="Neutral 5 9" xfId="4470" xr:uid="{00000000-0005-0000-0000-000031200000}"/>
    <cellStyle name="NivelCol_2_ing-egre-mar2001" xfId="4471" xr:uid="{00000000-0005-0000-0000-000032200000}"/>
    <cellStyle name="NivelFila_2_ing-egre-mar2001" xfId="4472" xr:uid="{00000000-0005-0000-0000-000033200000}"/>
    <cellStyle name="Normal" xfId="0" builtinId="0"/>
    <cellStyle name="Normal 10" xfId="4473" xr:uid="{00000000-0005-0000-0000-000035200000}"/>
    <cellStyle name="Normal 10 2" xfId="4474" xr:uid="{00000000-0005-0000-0000-000036200000}"/>
    <cellStyle name="Normal 10 3" xfId="4475" xr:uid="{00000000-0005-0000-0000-000037200000}"/>
    <cellStyle name="Normal 10 4" xfId="4476" xr:uid="{00000000-0005-0000-0000-000038200000}"/>
    <cellStyle name="Normal 10 5" xfId="4477" xr:uid="{00000000-0005-0000-0000-000039200000}"/>
    <cellStyle name="Normal 100" xfId="4478" xr:uid="{00000000-0005-0000-0000-00003A200000}"/>
    <cellStyle name="Normal 101" xfId="4479" xr:uid="{00000000-0005-0000-0000-00003B200000}"/>
    <cellStyle name="Normal 102" xfId="4480" xr:uid="{00000000-0005-0000-0000-00003C200000}"/>
    <cellStyle name="Normal 103" xfId="4481" xr:uid="{00000000-0005-0000-0000-00003D200000}"/>
    <cellStyle name="Normal 103 2" xfId="12969" xr:uid="{00000000-0005-0000-0000-00003E200000}"/>
    <cellStyle name="Normal 11" xfId="4482" xr:uid="{00000000-0005-0000-0000-00003F200000}"/>
    <cellStyle name="Normal 11 2" xfId="4483" xr:uid="{00000000-0005-0000-0000-000040200000}"/>
    <cellStyle name="Normal 11 3" xfId="4484" xr:uid="{00000000-0005-0000-0000-000041200000}"/>
    <cellStyle name="Normal 11 4" xfId="4485" xr:uid="{00000000-0005-0000-0000-000042200000}"/>
    <cellStyle name="Normal 12" xfId="4486" xr:uid="{00000000-0005-0000-0000-000043200000}"/>
    <cellStyle name="Normal 12 2" xfId="4487" xr:uid="{00000000-0005-0000-0000-000044200000}"/>
    <cellStyle name="Normal 12 2 2" xfId="4488" xr:uid="{00000000-0005-0000-0000-000045200000}"/>
    <cellStyle name="Normal 12 3" xfId="4489" xr:uid="{00000000-0005-0000-0000-000046200000}"/>
    <cellStyle name="Normal 13" xfId="4490" xr:uid="{00000000-0005-0000-0000-000047200000}"/>
    <cellStyle name="Normal 13 2" xfId="4491" xr:uid="{00000000-0005-0000-0000-000048200000}"/>
    <cellStyle name="Normal 13 3" xfId="4492" xr:uid="{00000000-0005-0000-0000-000049200000}"/>
    <cellStyle name="Normal 14" xfId="4493" xr:uid="{00000000-0005-0000-0000-00004A200000}"/>
    <cellStyle name="Normal 14 2" xfId="9799" xr:uid="{00000000-0005-0000-0000-00004B200000}"/>
    <cellStyle name="Normal 15" xfId="4494" xr:uid="{00000000-0005-0000-0000-00004C200000}"/>
    <cellStyle name="Normal 15 2" xfId="9800" xr:uid="{00000000-0005-0000-0000-00004D200000}"/>
    <cellStyle name="Normal 16" xfId="4495" xr:uid="{00000000-0005-0000-0000-00004E200000}"/>
    <cellStyle name="Normal 16 2" xfId="4496" xr:uid="{00000000-0005-0000-0000-00004F200000}"/>
    <cellStyle name="Normal 16 3" xfId="4497" xr:uid="{00000000-0005-0000-0000-000050200000}"/>
    <cellStyle name="Normal 17" xfId="4498" xr:uid="{00000000-0005-0000-0000-000051200000}"/>
    <cellStyle name="Normal 17 2" xfId="4499" xr:uid="{00000000-0005-0000-0000-000052200000}"/>
    <cellStyle name="Normal 17 3" xfId="4500" xr:uid="{00000000-0005-0000-0000-000053200000}"/>
    <cellStyle name="Normal 17 3 2" xfId="4501" xr:uid="{00000000-0005-0000-0000-000054200000}"/>
    <cellStyle name="Normal 18" xfId="4502" xr:uid="{00000000-0005-0000-0000-000055200000}"/>
    <cellStyle name="Normal 18 2" xfId="4503" xr:uid="{00000000-0005-0000-0000-000056200000}"/>
    <cellStyle name="Normal 19" xfId="4504" xr:uid="{00000000-0005-0000-0000-000057200000}"/>
    <cellStyle name="Normal 2" xfId="4505" xr:uid="{00000000-0005-0000-0000-000058200000}"/>
    <cellStyle name="Normal 2 10" xfId="4506" xr:uid="{00000000-0005-0000-0000-000059200000}"/>
    <cellStyle name="Normal 2 11" xfId="4507" xr:uid="{00000000-0005-0000-0000-00005A200000}"/>
    <cellStyle name="Normal 2 12" xfId="4508" xr:uid="{00000000-0005-0000-0000-00005B200000}"/>
    <cellStyle name="Normal 2 13" xfId="4509" xr:uid="{00000000-0005-0000-0000-00005C200000}"/>
    <cellStyle name="Normal 2 14" xfId="4510" xr:uid="{00000000-0005-0000-0000-00005D200000}"/>
    <cellStyle name="Normal 2 15" xfId="4511" xr:uid="{00000000-0005-0000-0000-00005E200000}"/>
    <cellStyle name="Normal 2 16" xfId="4512" xr:uid="{00000000-0005-0000-0000-00005F200000}"/>
    <cellStyle name="Normal 2 17" xfId="4513" xr:uid="{00000000-0005-0000-0000-000060200000}"/>
    <cellStyle name="Normal 2 18" xfId="4514" xr:uid="{00000000-0005-0000-0000-000061200000}"/>
    <cellStyle name="Normal 2 19" xfId="4515" xr:uid="{00000000-0005-0000-0000-000062200000}"/>
    <cellStyle name="Normal 2 2" xfId="4516" xr:uid="{00000000-0005-0000-0000-000063200000}"/>
    <cellStyle name="Normal 2 2 2" xfId="4517" xr:uid="{00000000-0005-0000-0000-000064200000}"/>
    <cellStyle name="Normal 2 2 3" xfId="4518" xr:uid="{00000000-0005-0000-0000-000065200000}"/>
    <cellStyle name="Normal 2 2 3 2" xfId="4519" xr:uid="{00000000-0005-0000-0000-000066200000}"/>
    <cellStyle name="Normal 2 2 4" xfId="4520" xr:uid="{00000000-0005-0000-0000-000067200000}"/>
    <cellStyle name="Normal 2 2 4 2" xfId="4521" xr:uid="{00000000-0005-0000-0000-000068200000}"/>
    <cellStyle name="Normal 2 2 4 3" xfId="4522" xr:uid="{00000000-0005-0000-0000-000069200000}"/>
    <cellStyle name="Normal 2 2 4 4" xfId="4523" xr:uid="{00000000-0005-0000-0000-00006A200000}"/>
    <cellStyle name="Normal 2 2 5" xfId="4524" xr:uid="{00000000-0005-0000-0000-00006B200000}"/>
    <cellStyle name="Normal 2 2 5 2" xfId="4525" xr:uid="{00000000-0005-0000-0000-00006C200000}"/>
    <cellStyle name="Normal 2 2 6" xfId="4526" xr:uid="{00000000-0005-0000-0000-00006D200000}"/>
    <cellStyle name="Normal 2 2 7" xfId="4527" xr:uid="{00000000-0005-0000-0000-00006E200000}"/>
    <cellStyle name="Normal 2 20" xfId="4528" xr:uid="{00000000-0005-0000-0000-00006F200000}"/>
    <cellStyle name="Normal 2 21" xfId="4529" xr:uid="{00000000-0005-0000-0000-000070200000}"/>
    <cellStyle name="Normal 2 3" xfId="4530" xr:uid="{00000000-0005-0000-0000-000071200000}"/>
    <cellStyle name="Normal 2 3 2" xfId="4531" xr:uid="{00000000-0005-0000-0000-000072200000}"/>
    <cellStyle name="Normal 2 3 2 2" xfId="9801" xr:uid="{00000000-0005-0000-0000-000073200000}"/>
    <cellStyle name="Normal 2 3 3" xfId="4532" xr:uid="{00000000-0005-0000-0000-000074200000}"/>
    <cellStyle name="Normal 2 3 4" xfId="4533" xr:uid="{00000000-0005-0000-0000-000075200000}"/>
    <cellStyle name="Normal 2 4" xfId="4534" xr:uid="{00000000-0005-0000-0000-000076200000}"/>
    <cellStyle name="Normal 2 4 2" xfId="9802" xr:uid="{00000000-0005-0000-0000-000077200000}"/>
    <cellStyle name="Normal 2 5" xfId="4535" xr:uid="{00000000-0005-0000-0000-000078200000}"/>
    <cellStyle name="Normal 2 5 10" xfId="4536" xr:uid="{00000000-0005-0000-0000-000079200000}"/>
    <cellStyle name="Normal 2 5 11" xfId="4537" xr:uid="{00000000-0005-0000-0000-00007A200000}"/>
    <cellStyle name="Normal 2 5 12" xfId="4538" xr:uid="{00000000-0005-0000-0000-00007B200000}"/>
    <cellStyle name="Normal 2 5 13" xfId="4539" xr:uid="{00000000-0005-0000-0000-00007C200000}"/>
    <cellStyle name="Normal 2 5 2" xfId="4540" xr:uid="{00000000-0005-0000-0000-00007D200000}"/>
    <cellStyle name="Normal 2 5 3" xfId="4541" xr:uid="{00000000-0005-0000-0000-00007E200000}"/>
    <cellStyle name="Normal 2 5 4" xfId="4542" xr:uid="{00000000-0005-0000-0000-00007F200000}"/>
    <cellStyle name="Normal 2 5 5" xfId="4543" xr:uid="{00000000-0005-0000-0000-000080200000}"/>
    <cellStyle name="Normal 2 5 6" xfId="4544" xr:uid="{00000000-0005-0000-0000-000081200000}"/>
    <cellStyle name="Normal 2 5 7" xfId="4545" xr:uid="{00000000-0005-0000-0000-000082200000}"/>
    <cellStyle name="Normal 2 5 8" xfId="4546" xr:uid="{00000000-0005-0000-0000-000083200000}"/>
    <cellStyle name="Normal 2 5 9" xfId="4547" xr:uid="{00000000-0005-0000-0000-000084200000}"/>
    <cellStyle name="Normal 2 6" xfId="4548" xr:uid="{00000000-0005-0000-0000-000085200000}"/>
    <cellStyle name="Normal 2 7" xfId="4549" xr:uid="{00000000-0005-0000-0000-000086200000}"/>
    <cellStyle name="Normal 2 8" xfId="4550" xr:uid="{00000000-0005-0000-0000-000087200000}"/>
    <cellStyle name="Normal 2 9" xfId="4551" xr:uid="{00000000-0005-0000-0000-000088200000}"/>
    <cellStyle name="Normal 2_bd con ramo y fondo 110112" xfId="4552" xr:uid="{00000000-0005-0000-0000-000089200000}"/>
    <cellStyle name="Normal 20" xfId="4553" xr:uid="{00000000-0005-0000-0000-00008A200000}"/>
    <cellStyle name="Normal 20 2" xfId="4554" xr:uid="{00000000-0005-0000-0000-00008B200000}"/>
    <cellStyle name="Normal 21" xfId="4555" xr:uid="{00000000-0005-0000-0000-00008C200000}"/>
    <cellStyle name="Normal 21 2" xfId="4556" xr:uid="{00000000-0005-0000-0000-00008D200000}"/>
    <cellStyle name="Normal 22" xfId="4557" xr:uid="{00000000-0005-0000-0000-00008E200000}"/>
    <cellStyle name="Normal 22 2" xfId="4558" xr:uid="{00000000-0005-0000-0000-00008F200000}"/>
    <cellStyle name="Normal 22 2 2" xfId="4559" xr:uid="{00000000-0005-0000-0000-000090200000}"/>
    <cellStyle name="Normal 22 3" xfId="4560" xr:uid="{00000000-0005-0000-0000-000091200000}"/>
    <cellStyle name="Normal 22 3 2" xfId="4561" xr:uid="{00000000-0005-0000-0000-000092200000}"/>
    <cellStyle name="Normal 22 4" xfId="4562" xr:uid="{00000000-0005-0000-0000-000093200000}"/>
    <cellStyle name="Normal 22 5" xfId="4563" xr:uid="{00000000-0005-0000-0000-000094200000}"/>
    <cellStyle name="Normal 22 6" xfId="4564" xr:uid="{00000000-0005-0000-0000-000095200000}"/>
    <cellStyle name="Normal 23" xfId="4565" xr:uid="{00000000-0005-0000-0000-000096200000}"/>
    <cellStyle name="Normal 23 2" xfId="4566" xr:uid="{00000000-0005-0000-0000-000097200000}"/>
    <cellStyle name="Normal 24" xfId="4567" xr:uid="{00000000-0005-0000-0000-000098200000}"/>
    <cellStyle name="Normal 24 2" xfId="4568" xr:uid="{00000000-0005-0000-0000-000099200000}"/>
    <cellStyle name="Normal 24 2 2" xfId="4569" xr:uid="{00000000-0005-0000-0000-00009A200000}"/>
    <cellStyle name="Normal 24 3" xfId="4570" xr:uid="{00000000-0005-0000-0000-00009B200000}"/>
    <cellStyle name="Normal 25" xfId="4571" xr:uid="{00000000-0005-0000-0000-00009C200000}"/>
    <cellStyle name="Normal 25 2" xfId="4572" xr:uid="{00000000-0005-0000-0000-00009D200000}"/>
    <cellStyle name="Normal 26" xfId="4573" xr:uid="{00000000-0005-0000-0000-00009E200000}"/>
    <cellStyle name="Normal 26 2" xfId="4574" xr:uid="{00000000-0005-0000-0000-00009F200000}"/>
    <cellStyle name="Normal 26 2 2" xfId="4575" xr:uid="{00000000-0005-0000-0000-0000A0200000}"/>
    <cellStyle name="Normal 26 2 3" xfId="4576" xr:uid="{00000000-0005-0000-0000-0000A1200000}"/>
    <cellStyle name="Normal 26 2 4" xfId="4577" xr:uid="{00000000-0005-0000-0000-0000A2200000}"/>
    <cellStyle name="Normal 26 3" xfId="4578" xr:uid="{00000000-0005-0000-0000-0000A3200000}"/>
    <cellStyle name="Normal 26 4" xfId="4579" xr:uid="{00000000-0005-0000-0000-0000A4200000}"/>
    <cellStyle name="Normal 26 5" xfId="4580" xr:uid="{00000000-0005-0000-0000-0000A5200000}"/>
    <cellStyle name="Normal 27" xfId="4581" xr:uid="{00000000-0005-0000-0000-0000A6200000}"/>
    <cellStyle name="Normal 27 2" xfId="4582" xr:uid="{00000000-0005-0000-0000-0000A7200000}"/>
    <cellStyle name="Normal 27 2 2" xfId="4583" xr:uid="{00000000-0005-0000-0000-0000A8200000}"/>
    <cellStyle name="Normal 27 2 3" xfId="4584" xr:uid="{00000000-0005-0000-0000-0000A9200000}"/>
    <cellStyle name="Normal 27 2 4" xfId="4585" xr:uid="{00000000-0005-0000-0000-0000AA200000}"/>
    <cellStyle name="Normal 27 3" xfId="4586" xr:uid="{00000000-0005-0000-0000-0000AB200000}"/>
    <cellStyle name="Normal 28" xfId="4587" xr:uid="{00000000-0005-0000-0000-0000AC200000}"/>
    <cellStyle name="Normal 28 2" xfId="4588" xr:uid="{00000000-0005-0000-0000-0000AD200000}"/>
    <cellStyle name="Normal 28 3" xfId="4589" xr:uid="{00000000-0005-0000-0000-0000AE200000}"/>
    <cellStyle name="Normal 29" xfId="4590" xr:uid="{00000000-0005-0000-0000-0000AF200000}"/>
    <cellStyle name="Normal 29 2" xfId="4591" xr:uid="{00000000-0005-0000-0000-0000B0200000}"/>
    <cellStyle name="Normal 3" xfId="4592" xr:uid="{00000000-0005-0000-0000-0000B1200000}"/>
    <cellStyle name="Normal 3 2" xfId="4593" xr:uid="{00000000-0005-0000-0000-0000B2200000}"/>
    <cellStyle name="Normal 3 2 2" xfId="4594" xr:uid="{00000000-0005-0000-0000-0000B3200000}"/>
    <cellStyle name="Normal 3 2 2 2" xfId="4595" xr:uid="{00000000-0005-0000-0000-0000B4200000}"/>
    <cellStyle name="Normal 3 2 2 2 2" xfId="4596" xr:uid="{00000000-0005-0000-0000-0000B5200000}"/>
    <cellStyle name="Normal 3 2 3" xfId="4597" xr:uid="{00000000-0005-0000-0000-0000B6200000}"/>
    <cellStyle name="Normal 3 2 3 2" xfId="4598" xr:uid="{00000000-0005-0000-0000-0000B7200000}"/>
    <cellStyle name="Normal 3 2 4" xfId="4599" xr:uid="{00000000-0005-0000-0000-0000B8200000}"/>
    <cellStyle name="Normal 3 2 5" xfId="4600" xr:uid="{00000000-0005-0000-0000-0000B9200000}"/>
    <cellStyle name="Normal 3 3" xfId="4601" xr:uid="{00000000-0005-0000-0000-0000BA200000}"/>
    <cellStyle name="Normal 3 3 2" xfId="4602" xr:uid="{00000000-0005-0000-0000-0000BB200000}"/>
    <cellStyle name="Normal 3 3 3" xfId="4603" xr:uid="{00000000-0005-0000-0000-0000BC200000}"/>
    <cellStyle name="Normal 3 4" xfId="4604" xr:uid="{00000000-0005-0000-0000-0000BD200000}"/>
    <cellStyle name="Normal 3 5" xfId="4605" xr:uid="{00000000-0005-0000-0000-0000BE200000}"/>
    <cellStyle name="Normal 3_FT TESORERIA" xfId="4606" xr:uid="{00000000-0005-0000-0000-0000BF200000}"/>
    <cellStyle name="Normal 30" xfId="4607" xr:uid="{00000000-0005-0000-0000-0000C0200000}"/>
    <cellStyle name="Normal 31" xfId="4608" xr:uid="{00000000-0005-0000-0000-0000C1200000}"/>
    <cellStyle name="Normal 32" xfId="4609" xr:uid="{00000000-0005-0000-0000-0000C2200000}"/>
    <cellStyle name="Normal 33" xfId="4610" xr:uid="{00000000-0005-0000-0000-0000C3200000}"/>
    <cellStyle name="Normal 34" xfId="4611" xr:uid="{00000000-0005-0000-0000-0000C4200000}"/>
    <cellStyle name="Normal 35" xfId="4612" xr:uid="{00000000-0005-0000-0000-0000C5200000}"/>
    <cellStyle name="Normal 36" xfId="4613" xr:uid="{00000000-0005-0000-0000-0000C6200000}"/>
    <cellStyle name="Normal 37" xfId="4614" xr:uid="{00000000-0005-0000-0000-0000C7200000}"/>
    <cellStyle name="Normal 38" xfId="4615" xr:uid="{00000000-0005-0000-0000-0000C8200000}"/>
    <cellStyle name="Normal 39" xfId="4616" xr:uid="{00000000-0005-0000-0000-0000C9200000}"/>
    <cellStyle name="Normal 4" xfId="4617" xr:uid="{00000000-0005-0000-0000-0000CA200000}"/>
    <cellStyle name="Normal 4 10" xfId="4618" xr:uid="{00000000-0005-0000-0000-0000CB200000}"/>
    <cellStyle name="Normal 4 11" xfId="4619" xr:uid="{00000000-0005-0000-0000-0000CC200000}"/>
    <cellStyle name="Normal 4 12" xfId="4620" xr:uid="{00000000-0005-0000-0000-0000CD200000}"/>
    <cellStyle name="Normal 4 13" xfId="4621" xr:uid="{00000000-0005-0000-0000-0000CE200000}"/>
    <cellStyle name="Normal 4 14" xfId="4622" xr:uid="{00000000-0005-0000-0000-0000CF200000}"/>
    <cellStyle name="Normal 4 15" xfId="4623" xr:uid="{00000000-0005-0000-0000-0000D0200000}"/>
    <cellStyle name="Normal 4 16" xfId="4624" xr:uid="{00000000-0005-0000-0000-0000D1200000}"/>
    <cellStyle name="Normal 4 2" xfId="4625" xr:uid="{00000000-0005-0000-0000-0000D2200000}"/>
    <cellStyle name="Normal 4 2 2" xfId="4626" xr:uid="{00000000-0005-0000-0000-0000D3200000}"/>
    <cellStyle name="Normal 4 2 3" xfId="4627" xr:uid="{00000000-0005-0000-0000-0000D4200000}"/>
    <cellStyle name="Normal 4 2 4" xfId="4628" xr:uid="{00000000-0005-0000-0000-0000D5200000}"/>
    <cellStyle name="Normal 4 2 5" xfId="4629" xr:uid="{00000000-0005-0000-0000-0000D6200000}"/>
    <cellStyle name="Normal 4 3" xfId="4630" xr:uid="{00000000-0005-0000-0000-0000D7200000}"/>
    <cellStyle name="Normal 4 4" xfId="4631" xr:uid="{00000000-0005-0000-0000-0000D8200000}"/>
    <cellStyle name="Normal 4 5" xfId="4632" xr:uid="{00000000-0005-0000-0000-0000D9200000}"/>
    <cellStyle name="Normal 4 6" xfId="4633" xr:uid="{00000000-0005-0000-0000-0000DA200000}"/>
    <cellStyle name="Normal 4 7" xfId="4634" xr:uid="{00000000-0005-0000-0000-0000DB200000}"/>
    <cellStyle name="Normal 4 8" xfId="4635" xr:uid="{00000000-0005-0000-0000-0000DC200000}"/>
    <cellStyle name="Normal 4 9" xfId="4636" xr:uid="{00000000-0005-0000-0000-0000DD200000}"/>
    <cellStyle name="Normal 40" xfId="4637" xr:uid="{00000000-0005-0000-0000-0000DE200000}"/>
    <cellStyle name="Normal 41" xfId="4638" xr:uid="{00000000-0005-0000-0000-0000DF200000}"/>
    <cellStyle name="Normal 42" xfId="4639" xr:uid="{00000000-0005-0000-0000-0000E0200000}"/>
    <cellStyle name="Normal 43" xfId="4640" xr:uid="{00000000-0005-0000-0000-0000E1200000}"/>
    <cellStyle name="Normal 44" xfId="4641" xr:uid="{00000000-0005-0000-0000-0000E2200000}"/>
    <cellStyle name="Normal 45" xfId="4642" xr:uid="{00000000-0005-0000-0000-0000E3200000}"/>
    <cellStyle name="Normal 46" xfId="4643" xr:uid="{00000000-0005-0000-0000-0000E4200000}"/>
    <cellStyle name="Normal 47" xfId="4644" xr:uid="{00000000-0005-0000-0000-0000E5200000}"/>
    <cellStyle name="Normal 48" xfId="4645" xr:uid="{00000000-0005-0000-0000-0000E6200000}"/>
    <cellStyle name="Normal 49" xfId="4646" xr:uid="{00000000-0005-0000-0000-0000E7200000}"/>
    <cellStyle name="Normal 5" xfId="4647" xr:uid="{00000000-0005-0000-0000-0000E8200000}"/>
    <cellStyle name="Normal 5 10" xfId="4648" xr:uid="{00000000-0005-0000-0000-0000E9200000}"/>
    <cellStyle name="Normal 5 11" xfId="4649" xr:uid="{00000000-0005-0000-0000-0000EA200000}"/>
    <cellStyle name="Normal 5 12" xfId="4650" xr:uid="{00000000-0005-0000-0000-0000EB200000}"/>
    <cellStyle name="Normal 5 2" xfId="4651" xr:uid="{00000000-0005-0000-0000-0000EC200000}"/>
    <cellStyle name="Normal 5 2 2" xfId="4652" xr:uid="{00000000-0005-0000-0000-0000ED200000}"/>
    <cellStyle name="Normal 5 2 3" xfId="4653" xr:uid="{00000000-0005-0000-0000-0000EE200000}"/>
    <cellStyle name="Normal 5 3" xfId="4654" xr:uid="{00000000-0005-0000-0000-0000EF200000}"/>
    <cellStyle name="Normal 5 4" xfId="4655" xr:uid="{00000000-0005-0000-0000-0000F0200000}"/>
    <cellStyle name="Normal 5 5" xfId="4656" xr:uid="{00000000-0005-0000-0000-0000F1200000}"/>
    <cellStyle name="Normal 5 6" xfId="4657" xr:uid="{00000000-0005-0000-0000-0000F2200000}"/>
    <cellStyle name="Normal 5 7" xfId="4658" xr:uid="{00000000-0005-0000-0000-0000F3200000}"/>
    <cellStyle name="Normal 5 8" xfId="4659" xr:uid="{00000000-0005-0000-0000-0000F4200000}"/>
    <cellStyle name="Normal 5 9" xfId="4660" xr:uid="{00000000-0005-0000-0000-0000F5200000}"/>
    <cellStyle name="Normal 50" xfId="4661" xr:uid="{00000000-0005-0000-0000-0000F6200000}"/>
    <cellStyle name="Normal 51" xfId="4662" xr:uid="{00000000-0005-0000-0000-0000F7200000}"/>
    <cellStyle name="Normal 52" xfId="4663" xr:uid="{00000000-0005-0000-0000-0000F8200000}"/>
    <cellStyle name="Normal 53" xfId="4664" xr:uid="{00000000-0005-0000-0000-0000F9200000}"/>
    <cellStyle name="Normal 54" xfId="4665" xr:uid="{00000000-0005-0000-0000-0000FA200000}"/>
    <cellStyle name="Normal 55" xfId="4666" xr:uid="{00000000-0005-0000-0000-0000FB200000}"/>
    <cellStyle name="Normal 56" xfId="4667" xr:uid="{00000000-0005-0000-0000-0000FC200000}"/>
    <cellStyle name="Normal 57" xfId="4668" xr:uid="{00000000-0005-0000-0000-0000FD200000}"/>
    <cellStyle name="Normal 58" xfId="4669" xr:uid="{00000000-0005-0000-0000-0000FE200000}"/>
    <cellStyle name="Normal 59" xfId="4670" xr:uid="{00000000-0005-0000-0000-0000FF200000}"/>
    <cellStyle name="Normal 6" xfId="4671" xr:uid="{00000000-0005-0000-0000-000000210000}"/>
    <cellStyle name="Normal 6 2" xfId="4672" xr:uid="{00000000-0005-0000-0000-000001210000}"/>
    <cellStyle name="Normal 6 2 2" xfId="4673" xr:uid="{00000000-0005-0000-0000-000002210000}"/>
    <cellStyle name="Normal 6 3" xfId="4674" xr:uid="{00000000-0005-0000-0000-000003210000}"/>
    <cellStyle name="Normal 6 4" xfId="4675" xr:uid="{00000000-0005-0000-0000-000004210000}"/>
    <cellStyle name="Normal 6 5" xfId="4676" xr:uid="{00000000-0005-0000-0000-000005210000}"/>
    <cellStyle name="Normal 6 6" xfId="4677" xr:uid="{00000000-0005-0000-0000-000006210000}"/>
    <cellStyle name="Normal 6 7" xfId="4678" xr:uid="{00000000-0005-0000-0000-000007210000}"/>
    <cellStyle name="Normal 6 8" xfId="4679" xr:uid="{00000000-0005-0000-0000-000008210000}"/>
    <cellStyle name="Normal 60" xfId="4680" xr:uid="{00000000-0005-0000-0000-000009210000}"/>
    <cellStyle name="Normal 61" xfId="4681" xr:uid="{00000000-0005-0000-0000-00000A210000}"/>
    <cellStyle name="Normal 62" xfId="4682" xr:uid="{00000000-0005-0000-0000-00000B210000}"/>
    <cellStyle name="Normal 63" xfId="4683" xr:uid="{00000000-0005-0000-0000-00000C210000}"/>
    <cellStyle name="Normal 64" xfId="4684" xr:uid="{00000000-0005-0000-0000-00000D210000}"/>
    <cellStyle name="Normal 65" xfId="4685" xr:uid="{00000000-0005-0000-0000-00000E210000}"/>
    <cellStyle name="Normal 66" xfId="4686" xr:uid="{00000000-0005-0000-0000-00000F210000}"/>
    <cellStyle name="Normal 67" xfId="4687" xr:uid="{00000000-0005-0000-0000-000010210000}"/>
    <cellStyle name="Normal 68" xfId="4688" xr:uid="{00000000-0005-0000-0000-000011210000}"/>
    <cellStyle name="Normal 69" xfId="4689" xr:uid="{00000000-0005-0000-0000-000012210000}"/>
    <cellStyle name="Normal 7" xfId="4690" xr:uid="{00000000-0005-0000-0000-000013210000}"/>
    <cellStyle name="Normal 7 2" xfId="4691" xr:uid="{00000000-0005-0000-0000-000014210000}"/>
    <cellStyle name="Normal 7 2 2" xfId="4692" xr:uid="{00000000-0005-0000-0000-000015210000}"/>
    <cellStyle name="Normal 7 2 3" xfId="4693" xr:uid="{00000000-0005-0000-0000-000016210000}"/>
    <cellStyle name="Normal 7 2 4" xfId="4694" xr:uid="{00000000-0005-0000-0000-000017210000}"/>
    <cellStyle name="Normal 7 3" xfId="4695" xr:uid="{00000000-0005-0000-0000-000018210000}"/>
    <cellStyle name="Normal 7 3 2" xfId="9803" xr:uid="{00000000-0005-0000-0000-000019210000}"/>
    <cellStyle name="Normal 7 4" xfId="4696" xr:uid="{00000000-0005-0000-0000-00001A210000}"/>
    <cellStyle name="Normal 7 5" xfId="4697" xr:uid="{00000000-0005-0000-0000-00001B210000}"/>
    <cellStyle name="Normal 7 6" xfId="4698" xr:uid="{00000000-0005-0000-0000-00001C210000}"/>
    <cellStyle name="Normal 70" xfId="4699" xr:uid="{00000000-0005-0000-0000-00001D210000}"/>
    <cellStyle name="Normal 71" xfId="4700" xr:uid="{00000000-0005-0000-0000-00001E210000}"/>
    <cellStyle name="Normal 72" xfId="4701" xr:uid="{00000000-0005-0000-0000-00001F210000}"/>
    <cellStyle name="Normal 73" xfId="4702" xr:uid="{00000000-0005-0000-0000-000020210000}"/>
    <cellStyle name="Normal 74" xfId="4703" xr:uid="{00000000-0005-0000-0000-000021210000}"/>
    <cellStyle name="Normal 75" xfId="4704" xr:uid="{00000000-0005-0000-0000-000022210000}"/>
    <cellStyle name="Normal 76" xfId="4705" xr:uid="{00000000-0005-0000-0000-000023210000}"/>
    <cellStyle name="Normal 77" xfId="4706" xr:uid="{00000000-0005-0000-0000-000024210000}"/>
    <cellStyle name="Normal 78" xfId="4707" xr:uid="{00000000-0005-0000-0000-000025210000}"/>
    <cellStyle name="Normal 79" xfId="4708" xr:uid="{00000000-0005-0000-0000-000026210000}"/>
    <cellStyle name="Normal 8" xfId="4709" xr:uid="{00000000-0005-0000-0000-000027210000}"/>
    <cellStyle name="Normal 8 2" xfId="4710" xr:uid="{00000000-0005-0000-0000-000028210000}"/>
    <cellStyle name="Normal 8 3" xfId="4711" xr:uid="{00000000-0005-0000-0000-000029210000}"/>
    <cellStyle name="Normal 8 4" xfId="4712" xr:uid="{00000000-0005-0000-0000-00002A210000}"/>
    <cellStyle name="Normal 8 5" xfId="9804" xr:uid="{00000000-0005-0000-0000-00002B210000}"/>
    <cellStyle name="Normal 80" xfId="4713" xr:uid="{00000000-0005-0000-0000-00002C210000}"/>
    <cellStyle name="Normal 81" xfId="4714" xr:uid="{00000000-0005-0000-0000-00002D210000}"/>
    <cellStyle name="Normal 82" xfId="4715" xr:uid="{00000000-0005-0000-0000-00002E210000}"/>
    <cellStyle name="Normal 83" xfId="4716" xr:uid="{00000000-0005-0000-0000-00002F210000}"/>
    <cellStyle name="Normal 84" xfId="4717" xr:uid="{00000000-0005-0000-0000-000030210000}"/>
    <cellStyle name="Normal 85" xfId="4718" xr:uid="{00000000-0005-0000-0000-000031210000}"/>
    <cellStyle name="Normal 86" xfId="4719" xr:uid="{00000000-0005-0000-0000-000032210000}"/>
    <cellStyle name="Normal 87" xfId="4720" xr:uid="{00000000-0005-0000-0000-000033210000}"/>
    <cellStyle name="Normal 88" xfId="4721" xr:uid="{00000000-0005-0000-0000-000034210000}"/>
    <cellStyle name="Normal 89" xfId="4722" xr:uid="{00000000-0005-0000-0000-000035210000}"/>
    <cellStyle name="Normal 9" xfId="4723" xr:uid="{00000000-0005-0000-0000-000036210000}"/>
    <cellStyle name="Normal 9 2" xfId="4724" xr:uid="{00000000-0005-0000-0000-000037210000}"/>
    <cellStyle name="Normal 9 3" xfId="4725" xr:uid="{00000000-0005-0000-0000-000038210000}"/>
    <cellStyle name="Normal 9 3 2" xfId="9806" xr:uid="{00000000-0005-0000-0000-000039210000}"/>
    <cellStyle name="Normal 9 4" xfId="4726" xr:uid="{00000000-0005-0000-0000-00003A210000}"/>
    <cellStyle name="Normal 9 5" xfId="9805" xr:uid="{00000000-0005-0000-0000-00003B210000}"/>
    <cellStyle name="Normal 90" xfId="4727" xr:uid="{00000000-0005-0000-0000-00003C210000}"/>
    <cellStyle name="Normal 91" xfId="4728" xr:uid="{00000000-0005-0000-0000-00003D210000}"/>
    <cellStyle name="Normal 91 2" xfId="4729" xr:uid="{00000000-0005-0000-0000-00003E210000}"/>
    <cellStyle name="Normal 92" xfId="4730" xr:uid="{00000000-0005-0000-0000-00003F210000}"/>
    <cellStyle name="Normal 92 2" xfId="4731" xr:uid="{00000000-0005-0000-0000-000040210000}"/>
    <cellStyle name="Normal 93" xfId="4732" xr:uid="{00000000-0005-0000-0000-000041210000}"/>
    <cellStyle name="Normal 93 2" xfId="4733" xr:uid="{00000000-0005-0000-0000-000042210000}"/>
    <cellStyle name="Normal 93 2 2" xfId="4734" xr:uid="{00000000-0005-0000-0000-000043210000}"/>
    <cellStyle name="Normal 93 2 3" xfId="4735" xr:uid="{00000000-0005-0000-0000-000044210000}"/>
    <cellStyle name="Normal 93 2 4" xfId="4736" xr:uid="{00000000-0005-0000-0000-000045210000}"/>
    <cellStyle name="Normal 93 3" xfId="4737" xr:uid="{00000000-0005-0000-0000-000046210000}"/>
    <cellStyle name="Normal 94" xfId="4738" xr:uid="{00000000-0005-0000-0000-000047210000}"/>
    <cellStyle name="Normal 94 2" xfId="4739" xr:uid="{00000000-0005-0000-0000-000048210000}"/>
    <cellStyle name="Normal 94 3" xfId="4740" xr:uid="{00000000-0005-0000-0000-000049210000}"/>
    <cellStyle name="Normal 94 4" xfId="4741" xr:uid="{00000000-0005-0000-0000-00004A210000}"/>
    <cellStyle name="Normal 95" xfId="4742" xr:uid="{00000000-0005-0000-0000-00004B210000}"/>
    <cellStyle name="Normal 96" xfId="4743" xr:uid="{00000000-0005-0000-0000-00004C210000}"/>
    <cellStyle name="Normal 96 2" xfId="4744" xr:uid="{00000000-0005-0000-0000-00004D210000}"/>
    <cellStyle name="Normal 97" xfId="4745" xr:uid="{00000000-0005-0000-0000-00004E210000}"/>
    <cellStyle name="Normal 97 2" xfId="4746" xr:uid="{00000000-0005-0000-0000-00004F210000}"/>
    <cellStyle name="Normal 97 3" xfId="4747" xr:uid="{00000000-0005-0000-0000-000050210000}"/>
    <cellStyle name="Normal 97 4" xfId="4748" xr:uid="{00000000-0005-0000-0000-000051210000}"/>
    <cellStyle name="Normal 98" xfId="4749" xr:uid="{00000000-0005-0000-0000-000052210000}"/>
    <cellStyle name="Normal 99" xfId="4750" xr:uid="{00000000-0005-0000-0000-000053210000}"/>
    <cellStyle name="Normaᗬ_Hoja1 (7)" xfId="4751" xr:uid="{00000000-0005-0000-0000-000054210000}"/>
    <cellStyle name="Notas 10" xfId="4752" xr:uid="{00000000-0005-0000-0000-000055210000}"/>
    <cellStyle name="Notas 10 2" xfId="4753" xr:uid="{00000000-0005-0000-0000-000056210000}"/>
    <cellStyle name="Notas 11" xfId="4754" xr:uid="{00000000-0005-0000-0000-000057210000}"/>
    <cellStyle name="Notas 11 2" xfId="4755" xr:uid="{00000000-0005-0000-0000-000058210000}"/>
    <cellStyle name="Notas 12" xfId="4756" xr:uid="{00000000-0005-0000-0000-000059210000}"/>
    <cellStyle name="Notas 12 2" xfId="4757" xr:uid="{00000000-0005-0000-0000-00005A210000}"/>
    <cellStyle name="Notas 13" xfId="4758" xr:uid="{00000000-0005-0000-0000-00005B210000}"/>
    <cellStyle name="Notas 13 2" xfId="4759" xr:uid="{00000000-0005-0000-0000-00005C210000}"/>
    <cellStyle name="Notas 14" xfId="4760" xr:uid="{00000000-0005-0000-0000-00005D210000}"/>
    <cellStyle name="Notas 14 2" xfId="4761" xr:uid="{00000000-0005-0000-0000-00005E210000}"/>
    <cellStyle name="Notas 15" xfId="4762" xr:uid="{00000000-0005-0000-0000-00005F210000}"/>
    <cellStyle name="Notas 15 2" xfId="4763" xr:uid="{00000000-0005-0000-0000-000060210000}"/>
    <cellStyle name="Notas 16" xfId="4764" xr:uid="{00000000-0005-0000-0000-000061210000}"/>
    <cellStyle name="Notas 16 2" xfId="4765" xr:uid="{00000000-0005-0000-0000-000062210000}"/>
    <cellStyle name="Notas 17" xfId="4766" xr:uid="{00000000-0005-0000-0000-000063210000}"/>
    <cellStyle name="Notas 17 2" xfId="4767" xr:uid="{00000000-0005-0000-0000-000064210000}"/>
    <cellStyle name="Notas 18" xfId="4768" xr:uid="{00000000-0005-0000-0000-000065210000}"/>
    <cellStyle name="Notas 18 2" xfId="4769" xr:uid="{00000000-0005-0000-0000-000066210000}"/>
    <cellStyle name="Notas 19" xfId="4770" xr:uid="{00000000-0005-0000-0000-000067210000}"/>
    <cellStyle name="Notas 19 2" xfId="4771" xr:uid="{00000000-0005-0000-0000-000068210000}"/>
    <cellStyle name="Notas 2" xfId="4772" xr:uid="{00000000-0005-0000-0000-000069210000}"/>
    <cellStyle name="Notas 2 10" xfId="4773" xr:uid="{00000000-0005-0000-0000-00006A210000}"/>
    <cellStyle name="Notas 2 10 2" xfId="25741" xr:uid="{00000000-0005-0000-0000-00006B210000}"/>
    <cellStyle name="Notas 2 11" xfId="4774" xr:uid="{00000000-0005-0000-0000-00006C210000}"/>
    <cellStyle name="Notas 2 11 2" xfId="25742" xr:uid="{00000000-0005-0000-0000-00006D210000}"/>
    <cellStyle name="Notas 2 12" xfId="4775" xr:uid="{00000000-0005-0000-0000-00006E210000}"/>
    <cellStyle name="Notas 2 12 2" xfId="25743" xr:uid="{00000000-0005-0000-0000-00006F210000}"/>
    <cellStyle name="Notas 2 13" xfId="4776" xr:uid="{00000000-0005-0000-0000-000070210000}"/>
    <cellStyle name="Notas 2 13 2" xfId="25744" xr:uid="{00000000-0005-0000-0000-000071210000}"/>
    <cellStyle name="Notas 2 2" xfId="4777" xr:uid="{00000000-0005-0000-0000-000072210000}"/>
    <cellStyle name="Notas 2 2 2" xfId="4778" xr:uid="{00000000-0005-0000-0000-000073210000}"/>
    <cellStyle name="Notas 2 2 2 2" xfId="4779" xr:uid="{00000000-0005-0000-0000-000074210000}"/>
    <cellStyle name="Notas 2 2 2 2 2" xfId="4780" xr:uid="{00000000-0005-0000-0000-000075210000}"/>
    <cellStyle name="Notas 2 2 2 2 2 2" xfId="13876" xr:uid="{00000000-0005-0000-0000-000076210000}"/>
    <cellStyle name="Notas 2 2 2 2 2 2 2" xfId="18167" xr:uid="{00000000-0005-0000-0000-000077210000}"/>
    <cellStyle name="Notas 2 2 2 2 2 2 3" xfId="22131" xr:uid="{00000000-0005-0000-0000-000078210000}"/>
    <cellStyle name="Notas 2 2 2 2 2 3" xfId="9810" xr:uid="{00000000-0005-0000-0000-000079210000}"/>
    <cellStyle name="Notas 2 2 2 2 3" xfId="4781" xr:uid="{00000000-0005-0000-0000-00007A210000}"/>
    <cellStyle name="Notas 2 2 2 2 3 2" xfId="13877" xr:uid="{00000000-0005-0000-0000-00007B210000}"/>
    <cellStyle name="Notas 2 2 2 2 3 2 2" xfId="18168" xr:uid="{00000000-0005-0000-0000-00007C210000}"/>
    <cellStyle name="Notas 2 2 2 2 3 2 3" xfId="22132" xr:uid="{00000000-0005-0000-0000-00007D210000}"/>
    <cellStyle name="Notas 2 2 2 2 3 3" xfId="9811" xr:uid="{00000000-0005-0000-0000-00007E210000}"/>
    <cellStyle name="Notas 2 2 2 2 4" xfId="4782" xr:uid="{00000000-0005-0000-0000-00007F210000}"/>
    <cellStyle name="Notas 2 2 2 2 4 2" xfId="13878" xr:uid="{00000000-0005-0000-0000-000080210000}"/>
    <cellStyle name="Notas 2 2 2 2 4 2 2" xfId="18169" xr:uid="{00000000-0005-0000-0000-000081210000}"/>
    <cellStyle name="Notas 2 2 2 2 4 2 3" xfId="22133" xr:uid="{00000000-0005-0000-0000-000082210000}"/>
    <cellStyle name="Notas 2 2 2 2 4 3" xfId="9812" xr:uid="{00000000-0005-0000-0000-000083210000}"/>
    <cellStyle name="Notas 2 2 2 2 5" xfId="4783" xr:uid="{00000000-0005-0000-0000-000084210000}"/>
    <cellStyle name="Notas 2 2 2 2 5 2" xfId="13879" xr:uid="{00000000-0005-0000-0000-000085210000}"/>
    <cellStyle name="Notas 2 2 2 2 5 2 2" xfId="18170" xr:uid="{00000000-0005-0000-0000-000086210000}"/>
    <cellStyle name="Notas 2 2 2 2 5 2 3" xfId="22134" xr:uid="{00000000-0005-0000-0000-000087210000}"/>
    <cellStyle name="Notas 2 2 2 2 5 3" xfId="9813" xr:uid="{00000000-0005-0000-0000-000088210000}"/>
    <cellStyle name="Notas 2 2 2 2 6" xfId="4784" xr:uid="{00000000-0005-0000-0000-000089210000}"/>
    <cellStyle name="Notas 2 2 2 2 6 2" xfId="13880" xr:uid="{00000000-0005-0000-0000-00008A210000}"/>
    <cellStyle name="Notas 2 2 2 2 6 2 2" xfId="18171" xr:uid="{00000000-0005-0000-0000-00008B210000}"/>
    <cellStyle name="Notas 2 2 2 2 6 2 3" xfId="22135" xr:uid="{00000000-0005-0000-0000-00008C210000}"/>
    <cellStyle name="Notas 2 2 2 2 6 3" xfId="9814" xr:uid="{00000000-0005-0000-0000-00008D210000}"/>
    <cellStyle name="Notas 2 2 2 2 7" xfId="4785" xr:uid="{00000000-0005-0000-0000-00008E210000}"/>
    <cellStyle name="Notas 2 2 2 2 7 2" xfId="13881" xr:uid="{00000000-0005-0000-0000-00008F210000}"/>
    <cellStyle name="Notas 2 2 2 2 7 2 2" xfId="18172" xr:uid="{00000000-0005-0000-0000-000090210000}"/>
    <cellStyle name="Notas 2 2 2 2 7 2 3" xfId="22136" xr:uid="{00000000-0005-0000-0000-000091210000}"/>
    <cellStyle name="Notas 2 2 2 2 7 3" xfId="9815" xr:uid="{00000000-0005-0000-0000-000092210000}"/>
    <cellStyle name="Notas 2 2 2 2 8" xfId="13875" xr:uid="{00000000-0005-0000-0000-000093210000}"/>
    <cellStyle name="Notas 2 2 2 2 8 2" xfId="18166" xr:uid="{00000000-0005-0000-0000-000094210000}"/>
    <cellStyle name="Notas 2 2 2 2 8 3" xfId="22130" xr:uid="{00000000-0005-0000-0000-000095210000}"/>
    <cellStyle name="Notas 2 2 2 2 9" xfId="9809" xr:uid="{00000000-0005-0000-0000-000096210000}"/>
    <cellStyle name="Notas 2 2 2 3" xfId="13874" xr:uid="{00000000-0005-0000-0000-000097210000}"/>
    <cellStyle name="Notas 2 2 2 3 2" xfId="18165" xr:uid="{00000000-0005-0000-0000-000098210000}"/>
    <cellStyle name="Notas 2 2 2 3 3" xfId="22129" xr:uid="{00000000-0005-0000-0000-000099210000}"/>
    <cellStyle name="Notas 2 2 2 4" xfId="9808" xr:uid="{00000000-0005-0000-0000-00009A210000}"/>
    <cellStyle name="Notas 2 2 3" xfId="4786" xr:uid="{00000000-0005-0000-0000-00009B210000}"/>
    <cellStyle name="Notas 2 2 3 2" xfId="4787" xr:uid="{00000000-0005-0000-0000-00009C210000}"/>
    <cellStyle name="Notas 2 2 3 2 2" xfId="4788" xr:uid="{00000000-0005-0000-0000-00009D210000}"/>
    <cellStyle name="Notas 2 2 3 2 2 2" xfId="13884" xr:uid="{00000000-0005-0000-0000-00009E210000}"/>
    <cellStyle name="Notas 2 2 3 2 2 2 2" xfId="18175" xr:uid="{00000000-0005-0000-0000-00009F210000}"/>
    <cellStyle name="Notas 2 2 3 2 2 2 3" xfId="22139" xr:uid="{00000000-0005-0000-0000-0000A0210000}"/>
    <cellStyle name="Notas 2 2 3 2 2 3" xfId="9818" xr:uid="{00000000-0005-0000-0000-0000A1210000}"/>
    <cellStyle name="Notas 2 2 3 2 3" xfId="4789" xr:uid="{00000000-0005-0000-0000-0000A2210000}"/>
    <cellStyle name="Notas 2 2 3 2 3 2" xfId="13885" xr:uid="{00000000-0005-0000-0000-0000A3210000}"/>
    <cellStyle name="Notas 2 2 3 2 3 2 2" xfId="18176" xr:uid="{00000000-0005-0000-0000-0000A4210000}"/>
    <cellStyle name="Notas 2 2 3 2 3 2 3" xfId="22140" xr:uid="{00000000-0005-0000-0000-0000A5210000}"/>
    <cellStyle name="Notas 2 2 3 2 3 3" xfId="9819" xr:uid="{00000000-0005-0000-0000-0000A6210000}"/>
    <cellStyle name="Notas 2 2 3 2 4" xfId="4790" xr:uid="{00000000-0005-0000-0000-0000A7210000}"/>
    <cellStyle name="Notas 2 2 3 2 4 2" xfId="13886" xr:uid="{00000000-0005-0000-0000-0000A8210000}"/>
    <cellStyle name="Notas 2 2 3 2 4 2 2" xfId="18177" xr:uid="{00000000-0005-0000-0000-0000A9210000}"/>
    <cellStyle name="Notas 2 2 3 2 4 2 3" xfId="22141" xr:uid="{00000000-0005-0000-0000-0000AA210000}"/>
    <cellStyle name="Notas 2 2 3 2 4 3" xfId="9820" xr:uid="{00000000-0005-0000-0000-0000AB210000}"/>
    <cellStyle name="Notas 2 2 3 2 5" xfId="4791" xr:uid="{00000000-0005-0000-0000-0000AC210000}"/>
    <cellStyle name="Notas 2 2 3 2 5 2" xfId="13887" xr:uid="{00000000-0005-0000-0000-0000AD210000}"/>
    <cellStyle name="Notas 2 2 3 2 5 2 2" xfId="18178" xr:uid="{00000000-0005-0000-0000-0000AE210000}"/>
    <cellStyle name="Notas 2 2 3 2 5 2 3" xfId="22142" xr:uid="{00000000-0005-0000-0000-0000AF210000}"/>
    <cellStyle name="Notas 2 2 3 2 5 3" xfId="9821" xr:uid="{00000000-0005-0000-0000-0000B0210000}"/>
    <cellStyle name="Notas 2 2 3 2 6" xfId="4792" xr:uid="{00000000-0005-0000-0000-0000B1210000}"/>
    <cellStyle name="Notas 2 2 3 2 6 2" xfId="13888" xr:uid="{00000000-0005-0000-0000-0000B2210000}"/>
    <cellStyle name="Notas 2 2 3 2 6 2 2" xfId="18179" xr:uid="{00000000-0005-0000-0000-0000B3210000}"/>
    <cellStyle name="Notas 2 2 3 2 6 2 3" xfId="22143" xr:uid="{00000000-0005-0000-0000-0000B4210000}"/>
    <cellStyle name="Notas 2 2 3 2 6 3" xfId="9822" xr:uid="{00000000-0005-0000-0000-0000B5210000}"/>
    <cellStyle name="Notas 2 2 3 2 7" xfId="4793" xr:uid="{00000000-0005-0000-0000-0000B6210000}"/>
    <cellStyle name="Notas 2 2 3 2 7 2" xfId="13889" xr:uid="{00000000-0005-0000-0000-0000B7210000}"/>
    <cellStyle name="Notas 2 2 3 2 7 2 2" xfId="18180" xr:uid="{00000000-0005-0000-0000-0000B8210000}"/>
    <cellStyle name="Notas 2 2 3 2 7 2 3" xfId="22144" xr:uid="{00000000-0005-0000-0000-0000B9210000}"/>
    <cellStyle name="Notas 2 2 3 2 7 3" xfId="9823" xr:uid="{00000000-0005-0000-0000-0000BA210000}"/>
    <cellStyle name="Notas 2 2 3 2 8" xfId="13883" xr:uid="{00000000-0005-0000-0000-0000BB210000}"/>
    <cellStyle name="Notas 2 2 3 2 8 2" xfId="18174" xr:uid="{00000000-0005-0000-0000-0000BC210000}"/>
    <cellStyle name="Notas 2 2 3 2 8 3" xfId="22138" xr:uid="{00000000-0005-0000-0000-0000BD210000}"/>
    <cellStyle name="Notas 2 2 3 2 9" xfId="9817" xr:uid="{00000000-0005-0000-0000-0000BE210000}"/>
    <cellStyle name="Notas 2 2 3 3" xfId="13882" xr:uid="{00000000-0005-0000-0000-0000BF210000}"/>
    <cellStyle name="Notas 2 2 3 3 2" xfId="18173" xr:uid="{00000000-0005-0000-0000-0000C0210000}"/>
    <cellStyle name="Notas 2 2 3 3 3" xfId="22137" xr:uid="{00000000-0005-0000-0000-0000C1210000}"/>
    <cellStyle name="Notas 2 2 3 4" xfId="9816" xr:uid="{00000000-0005-0000-0000-0000C2210000}"/>
    <cellStyle name="Notas 2 2 4" xfId="4794" xr:uid="{00000000-0005-0000-0000-0000C3210000}"/>
    <cellStyle name="Notas 2 2 4 2" xfId="4795" xr:uid="{00000000-0005-0000-0000-0000C4210000}"/>
    <cellStyle name="Notas 2 2 4 2 2" xfId="4796" xr:uid="{00000000-0005-0000-0000-0000C5210000}"/>
    <cellStyle name="Notas 2 2 4 2 2 2" xfId="13892" xr:uid="{00000000-0005-0000-0000-0000C6210000}"/>
    <cellStyle name="Notas 2 2 4 2 2 2 2" xfId="18183" xr:uid="{00000000-0005-0000-0000-0000C7210000}"/>
    <cellStyle name="Notas 2 2 4 2 2 2 3" xfId="22147" xr:uid="{00000000-0005-0000-0000-0000C8210000}"/>
    <cellStyle name="Notas 2 2 4 2 2 3" xfId="9826" xr:uid="{00000000-0005-0000-0000-0000C9210000}"/>
    <cellStyle name="Notas 2 2 4 2 3" xfId="4797" xr:uid="{00000000-0005-0000-0000-0000CA210000}"/>
    <cellStyle name="Notas 2 2 4 2 3 2" xfId="13893" xr:uid="{00000000-0005-0000-0000-0000CB210000}"/>
    <cellStyle name="Notas 2 2 4 2 3 2 2" xfId="18184" xr:uid="{00000000-0005-0000-0000-0000CC210000}"/>
    <cellStyle name="Notas 2 2 4 2 3 2 3" xfId="22148" xr:uid="{00000000-0005-0000-0000-0000CD210000}"/>
    <cellStyle name="Notas 2 2 4 2 3 3" xfId="9827" xr:uid="{00000000-0005-0000-0000-0000CE210000}"/>
    <cellStyle name="Notas 2 2 4 2 4" xfId="4798" xr:uid="{00000000-0005-0000-0000-0000CF210000}"/>
    <cellStyle name="Notas 2 2 4 2 4 2" xfId="13894" xr:uid="{00000000-0005-0000-0000-0000D0210000}"/>
    <cellStyle name="Notas 2 2 4 2 4 2 2" xfId="18185" xr:uid="{00000000-0005-0000-0000-0000D1210000}"/>
    <cellStyle name="Notas 2 2 4 2 4 2 3" xfId="22149" xr:uid="{00000000-0005-0000-0000-0000D2210000}"/>
    <cellStyle name="Notas 2 2 4 2 4 3" xfId="9828" xr:uid="{00000000-0005-0000-0000-0000D3210000}"/>
    <cellStyle name="Notas 2 2 4 2 5" xfId="4799" xr:uid="{00000000-0005-0000-0000-0000D4210000}"/>
    <cellStyle name="Notas 2 2 4 2 5 2" xfId="13895" xr:uid="{00000000-0005-0000-0000-0000D5210000}"/>
    <cellStyle name="Notas 2 2 4 2 5 2 2" xfId="18186" xr:uid="{00000000-0005-0000-0000-0000D6210000}"/>
    <cellStyle name="Notas 2 2 4 2 5 2 3" xfId="22150" xr:uid="{00000000-0005-0000-0000-0000D7210000}"/>
    <cellStyle name="Notas 2 2 4 2 5 3" xfId="9829" xr:uid="{00000000-0005-0000-0000-0000D8210000}"/>
    <cellStyle name="Notas 2 2 4 2 6" xfId="4800" xr:uid="{00000000-0005-0000-0000-0000D9210000}"/>
    <cellStyle name="Notas 2 2 4 2 6 2" xfId="13896" xr:uid="{00000000-0005-0000-0000-0000DA210000}"/>
    <cellStyle name="Notas 2 2 4 2 6 2 2" xfId="18187" xr:uid="{00000000-0005-0000-0000-0000DB210000}"/>
    <cellStyle name="Notas 2 2 4 2 6 2 3" xfId="22151" xr:uid="{00000000-0005-0000-0000-0000DC210000}"/>
    <cellStyle name="Notas 2 2 4 2 6 3" xfId="9830" xr:uid="{00000000-0005-0000-0000-0000DD210000}"/>
    <cellStyle name="Notas 2 2 4 2 7" xfId="4801" xr:uid="{00000000-0005-0000-0000-0000DE210000}"/>
    <cellStyle name="Notas 2 2 4 2 7 2" xfId="13897" xr:uid="{00000000-0005-0000-0000-0000DF210000}"/>
    <cellStyle name="Notas 2 2 4 2 7 2 2" xfId="18188" xr:uid="{00000000-0005-0000-0000-0000E0210000}"/>
    <cellStyle name="Notas 2 2 4 2 7 2 3" xfId="22152" xr:uid="{00000000-0005-0000-0000-0000E1210000}"/>
    <cellStyle name="Notas 2 2 4 2 7 3" xfId="9831" xr:uid="{00000000-0005-0000-0000-0000E2210000}"/>
    <cellStyle name="Notas 2 2 4 2 8" xfId="13891" xr:uid="{00000000-0005-0000-0000-0000E3210000}"/>
    <cellStyle name="Notas 2 2 4 2 8 2" xfId="18182" xr:uid="{00000000-0005-0000-0000-0000E4210000}"/>
    <cellStyle name="Notas 2 2 4 2 8 3" xfId="22146" xr:uid="{00000000-0005-0000-0000-0000E5210000}"/>
    <cellStyle name="Notas 2 2 4 2 9" xfId="9825" xr:uid="{00000000-0005-0000-0000-0000E6210000}"/>
    <cellStyle name="Notas 2 2 4 3" xfId="13890" xr:uid="{00000000-0005-0000-0000-0000E7210000}"/>
    <cellStyle name="Notas 2 2 4 3 2" xfId="18181" xr:uid="{00000000-0005-0000-0000-0000E8210000}"/>
    <cellStyle name="Notas 2 2 4 3 3" xfId="22145" xr:uid="{00000000-0005-0000-0000-0000E9210000}"/>
    <cellStyle name="Notas 2 2 4 4" xfId="9824" xr:uid="{00000000-0005-0000-0000-0000EA210000}"/>
    <cellStyle name="Notas 2 2 5" xfId="4802" xr:uid="{00000000-0005-0000-0000-0000EB210000}"/>
    <cellStyle name="Notas 2 2 5 2" xfId="4803" xr:uid="{00000000-0005-0000-0000-0000EC210000}"/>
    <cellStyle name="Notas 2 2 5 2 2" xfId="13899" xr:uid="{00000000-0005-0000-0000-0000ED210000}"/>
    <cellStyle name="Notas 2 2 5 2 2 2" xfId="18190" xr:uid="{00000000-0005-0000-0000-0000EE210000}"/>
    <cellStyle name="Notas 2 2 5 2 2 3" xfId="22154" xr:uid="{00000000-0005-0000-0000-0000EF210000}"/>
    <cellStyle name="Notas 2 2 5 2 3" xfId="9833" xr:uid="{00000000-0005-0000-0000-0000F0210000}"/>
    <cellStyle name="Notas 2 2 5 3" xfId="4804" xr:uid="{00000000-0005-0000-0000-0000F1210000}"/>
    <cellStyle name="Notas 2 2 5 3 2" xfId="13900" xr:uid="{00000000-0005-0000-0000-0000F2210000}"/>
    <cellStyle name="Notas 2 2 5 3 2 2" xfId="18191" xr:uid="{00000000-0005-0000-0000-0000F3210000}"/>
    <cellStyle name="Notas 2 2 5 3 2 3" xfId="22155" xr:uid="{00000000-0005-0000-0000-0000F4210000}"/>
    <cellStyle name="Notas 2 2 5 3 3" xfId="9834" xr:uid="{00000000-0005-0000-0000-0000F5210000}"/>
    <cellStyle name="Notas 2 2 5 4" xfId="4805" xr:uid="{00000000-0005-0000-0000-0000F6210000}"/>
    <cellStyle name="Notas 2 2 5 4 2" xfId="13901" xr:uid="{00000000-0005-0000-0000-0000F7210000}"/>
    <cellStyle name="Notas 2 2 5 4 2 2" xfId="18192" xr:uid="{00000000-0005-0000-0000-0000F8210000}"/>
    <cellStyle name="Notas 2 2 5 4 2 3" xfId="22156" xr:uid="{00000000-0005-0000-0000-0000F9210000}"/>
    <cellStyle name="Notas 2 2 5 4 3" xfId="9835" xr:uid="{00000000-0005-0000-0000-0000FA210000}"/>
    <cellStyle name="Notas 2 2 5 5" xfId="4806" xr:uid="{00000000-0005-0000-0000-0000FB210000}"/>
    <cellStyle name="Notas 2 2 5 5 2" xfId="13902" xr:uid="{00000000-0005-0000-0000-0000FC210000}"/>
    <cellStyle name="Notas 2 2 5 5 2 2" xfId="18193" xr:uid="{00000000-0005-0000-0000-0000FD210000}"/>
    <cellStyle name="Notas 2 2 5 5 2 3" xfId="22157" xr:uid="{00000000-0005-0000-0000-0000FE210000}"/>
    <cellStyle name="Notas 2 2 5 5 3" xfId="9836" xr:uid="{00000000-0005-0000-0000-0000FF210000}"/>
    <cellStyle name="Notas 2 2 5 6" xfId="4807" xr:uid="{00000000-0005-0000-0000-000000220000}"/>
    <cellStyle name="Notas 2 2 5 6 2" xfId="13903" xr:uid="{00000000-0005-0000-0000-000001220000}"/>
    <cellStyle name="Notas 2 2 5 6 2 2" xfId="18194" xr:uid="{00000000-0005-0000-0000-000002220000}"/>
    <cellStyle name="Notas 2 2 5 6 2 3" xfId="22158" xr:uid="{00000000-0005-0000-0000-000003220000}"/>
    <cellStyle name="Notas 2 2 5 6 3" xfId="9837" xr:uid="{00000000-0005-0000-0000-000004220000}"/>
    <cellStyle name="Notas 2 2 5 7" xfId="4808" xr:uid="{00000000-0005-0000-0000-000005220000}"/>
    <cellStyle name="Notas 2 2 5 7 2" xfId="13904" xr:uid="{00000000-0005-0000-0000-000006220000}"/>
    <cellStyle name="Notas 2 2 5 7 2 2" xfId="18195" xr:uid="{00000000-0005-0000-0000-000007220000}"/>
    <cellStyle name="Notas 2 2 5 7 2 3" xfId="22159" xr:uid="{00000000-0005-0000-0000-000008220000}"/>
    <cellStyle name="Notas 2 2 5 7 3" xfId="9838" xr:uid="{00000000-0005-0000-0000-000009220000}"/>
    <cellStyle name="Notas 2 2 5 8" xfId="13898" xr:uid="{00000000-0005-0000-0000-00000A220000}"/>
    <cellStyle name="Notas 2 2 5 8 2" xfId="18189" xr:uid="{00000000-0005-0000-0000-00000B220000}"/>
    <cellStyle name="Notas 2 2 5 8 3" xfId="22153" xr:uid="{00000000-0005-0000-0000-00000C220000}"/>
    <cellStyle name="Notas 2 2 5 9" xfId="9832" xr:uid="{00000000-0005-0000-0000-00000D220000}"/>
    <cellStyle name="Notas 2 2 6" xfId="13873" xr:uid="{00000000-0005-0000-0000-00000E220000}"/>
    <cellStyle name="Notas 2 2 6 2" xfId="18164" xr:uid="{00000000-0005-0000-0000-00000F220000}"/>
    <cellStyle name="Notas 2 2 6 3" xfId="22128" xr:uid="{00000000-0005-0000-0000-000010220000}"/>
    <cellStyle name="Notas 2 2 7" xfId="9807" xr:uid="{00000000-0005-0000-0000-000011220000}"/>
    <cellStyle name="Notas 2 3" xfId="4809" xr:uid="{00000000-0005-0000-0000-000012220000}"/>
    <cellStyle name="Notas 2 3 2" xfId="4810" xr:uid="{00000000-0005-0000-0000-000013220000}"/>
    <cellStyle name="Notas 2 3 2 2" xfId="4811" xr:uid="{00000000-0005-0000-0000-000014220000}"/>
    <cellStyle name="Notas 2 3 2 2 2" xfId="4812" xr:uid="{00000000-0005-0000-0000-000015220000}"/>
    <cellStyle name="Notas 2 3 2 2 2 2" xfId="13908" xr:uid="{00000000-0005-0000-0000-000016220000}"/>
    <cellStyle name="Notas 2 3 2 2 2 2 2" xfId="18199" xr:uid="{00000000-0005-0000-0000-000017220000}"/>
    <cellStyle name="Notas 2 3 2 2 2 2 3" xfId="22163" xr:uid="{00000000-0005-0000-0000-000018220000}"/>
    <cellStyle name="Notas 2 3 2 2 2 3" xfId="9842" xr:uid="{00000000-0005-0000-0000-000019220000}"/>
    <cellStyle name="Notas 2 3 2 2 3" xfId="4813" xr:uid="{00000000-0005-0000-0000-00001A220000}"/>
    <cellStyle name="Notas 2 3 2 2 3 2" xfId="13909" xr:uid="{00000000-0005-0000-0000-00001B220000}"/>
    <cellStyle name="Notas 2 3 2 2 3 2 2" xfId="18200" xr:uid="{00000000-0005-0000-0000-00001C220000}"/>
    <cellStyle name="Notas 2 3 2 2 3 2 3" xfId="22164" xr:uid="{00000000-0005-0000-0000-00001D220000}"/>
    <cellStyle name="Notas 2 3 2 2 3 3" xfId="9843" xr:uid="{00000000-0005-0000-0000-00001E220000}"/>
    <cellStyle name="Notas 2 3 2 2 4" xfId="4814" xr:uid="{00000000-0005-0000-0000-00001F220000}"/>
    <cellStyle name="Notas 2 3 2 2 4 2" xfId="13910" xr:uid="{00000000-0005-0000-0000-000020220000}"/>
    <cellStyle name="Notas 2 3 2 2 4 2 2" xfId="18201" xr:uid="{00000000-0005-0000-0000-000021220000}"/>
    <cellStyle name="Notas 2 3 2 2 4 2 3" xfId="22165" xr:uid="{00000000-0005-0000-0000-000022220000}"/>
    <cellStyle name="Notas 2 3 2 2 4 3" xfId="9844" xr:uid="{00000000-0005-0000-0000-000023220000}"/>
    <cellStyle name="Notas 2 3 2 2 5" xfId="4815" xr:uid="{00000000-0005-0000-0000-000024220000}"/>
    <cellStyle name="Notas 2 3 2 2 5 2" xfId="13911" xr:uid="{00000000-0005-0000-0000-000025220000}"/>
    <cellStyle name="Notas 2 3 2 2 5 2 2" xfId="18202" xr:uid="{00000000-0005-0000-0000-000026220000}"/>
    <cellStyle name="Notas 2 3 2 2 5 2 3" xfId="22166" xr:uid="{00000000-0005-0000-0000-000027220000}"/>
    <cellStyle name="Notas 2 3 2 2 5 3" xfId="9845" xr:uid="{00000000-0005-0000-0000-000028220000}"/>
    <cellStyle name="Notas 2 3 2 2 6" xfId="4816" xr:uid="{00000000-0005-0000-0000-000029220000}"/>
    <cellStyle name="Notas 2 3 2 2 6 2" xfId="13912" xr:uid="{00000000-0005-0000-0000-00002A220000}"/>
    <cellStyle name="Notas 2 3 2 2 6 2 2" xfId="18203" xr:uid="{00000000-0005-0000-0000-00002B220000}"/>
    <cellStyle name="Notas 2 3 2 2 6 2 3" xfId="22167" xr:uid="{00000000-0005-0000-0000-00002C220000}"/>
    <cellStyle name="Notas 2 3 2 2 6 3" xfId="9846" xr:uid="{00000000-0005-0000-0000-00002D220000}"/>
    <cellStyle name="Notas 2 3 2 2 7" xfId="4817" xr:uid="{00000000-0005-0000-0000-00002E220000}"/>
    <cellStyle name="Notas 2 3 2 2 7 2" xfId="13913" xr:uid="{00000000-0005-0000-0000-00002F220000}"/>
    <cellStyle name="Notas 2 3 2 2 7 2 2" xfId="18204" xr:uid="{00000000-0005-0000-0000-000030220000}"/>
    <cellStyle name="Notas 2 3 2 2 7 2 3" xfId="22168" xr:uid="{00000000-0005-0000-0000-000031220000}"/>
    <cellStyle name="Notas 2 3 2 2 7 3" xfId="9847" xr:uid="{00000000-0005-0000-0000-000032220000}"/>
    <cellStyle name="Notas 2 3 2 2 8" xfId="13907" xr:uid="{00000000-0005-0000-0000-000033220000}"/>
    <cellStyle name="Notas 2 3 2 2 8 2" xfId="18198" xr:uid="{00000000-0005-0000-0000-000034220000}"/>
    <cellStyle name="Notas 2 3 2 2 8 3" xfId="22162" xr:uid="{00000000-0005-0000-0000-000035220000}"/>
    <cellStyle name="Notas 2 3 2 2 9" xfId="9841" xr:uid="{00000000-0005-0000-0000-000036220000}"/>
    <cellStyle name="Notas 2 3 2 3" xfId="13906" xr:uid="{00000000-0005-0000-0000-000037220000}"/>
    <cellStyle name="Notas 2 3 2 3 2" xfId="18197" xr:uid="{00000000-0005-0000-0000-000038220000}"/>
    <cellStyle name="Notas 2 3 2 3 3" xfId="22161" xr:uid="{00000000-0005-0000-0000-000039220000}"/>
    <cellStyle name="Notas 2 3 2 4" xfId="9840" xr:uid="{00000000-0005-0000-0000-00003A220000}"/>
    <cellStyle name="Notas 2 3 3" xfId="4818" xr:uid="{00000000-0005-0000-0000-00003B220000}"/>
    <cellStyle name="Notas 2 3 3 2" xfId="4819" xr:uid="{00000000-0005-0000-0000-00003C220000}"/>
    <cellStyle name="Notas 2 3 3 2 2" xfId="4820" xr:uid="{00000000-0005-0000-0000-00003D220000}"/>
    <cellStyle name="Notas 2 3 3 2 2 2" xfId="13916" xr:uid="{00000000-0005-0000-0000-00003E220000}"/>
    <cellStyle name="Notas 2 3 3 2 2 2 2" xfId="18207" xr:uid="{00000000-0005-0000-0000-00003F220000}"/>
    <cellStyle name="Notas 2 3 3 2 2 2 3" xfId="22171" xr:uid="{00000000-0005-0000-0000-000040220000}"/>
    <cellStyle name="Notas 2 3 3 2 2 3" xfId="9850" xr:uid="{00000000-0005-0000-0000-000041220000}"/>
    <cellStyle name="Notas 2 3 3 2 3" xfId="4821" xr:uid="{00000000-0005-0000-0000-000042220000}"/>
    <cellStyle name="Notas 2 3 3 2 3 2" xfId="13917" xr:uid="{00000000-0005-0000-0000-000043220000}"/>
    <cellStyle name="Notas 2 3 3 2 3 2 2" xfId="18208" xr:uid="{00000000-0005-0000-0000-000044220000}"/>
    <cellStyle name="Notas 2 3 3 2 3 2 3" xfId="22172" xr:uid="{00000000-0005-0000-0000-000045220000}"/>
    <cellStyle name="Notas 2 3 3 2 3 3" xfId="9851" xr:uid="{00000000-0005-0000-0000-000046220000}"/>
    <cellStyle name="Notas 2 3 3 2 4" xfId="4822" xr:uid="{00000000-0005-0000-0000-000047220000}"/>
    <cellStyle name="Notas 2 3 3 2 4 2" xfId="13918" xr:uid="{00000000-0005-0000-0000-000048220000}"/>
    <cellStyle name="Notas 2 3 3 2 4 2 2" xfId="18209" xr:uid="{00000000-0005-0000-0000-000049220000}"/>
    <cellStyle name="Notas 2 3 3 2 4 2 3" xfId="22173" xr:uid="{00000000-0005-0000-0000-00004A220000}"/>
    <cellStyle name="Notas 2 3 3 2 4 3" xfId="9852" xr:uid="{00000000-0005-0000-0000-00004B220000}"/>
    <cellStyle name="Notas 2 3 3 2 5" xfId="4823" xr:uid="{00000000-0005-0000-0000-00004C220000}"/>
    <cellStyle name="Notas 2 3 3 2 5 2" xfId="13919" xr:uid="{00000000-0005-0000-0000-00004D220000}"/>
    <cellStyle name="Notas 2 3 3 2 5 2 2" xfId="18210" xr:uid="{00000000-0005-0000-0000-00004E220000}"/>
    <cellStyle name="Notas 2 3 3 2 5 2 3" xfId="22174" xr:uid="{00000000-0005-0000-0000-00004F220000}"/>
    <cellStyle name="Notas 2 3 3 2 5 3" xfId="9853" xr:uid="{00000000-0005-0000-0000-000050220000}"/>
    <cellStyle name="Notas 2 3 3 2 6" xfId="4824" xr:uid="{00000000-0005-0000-0000-000051220000}"/>
    <cellStyle name="Notas 2 3 3 2 6 2" xfId="13920" xr:uid="{00000000-0005-0000-0000-000052220000}"/>
    <cellStyle name="Notas 2 3 3 2 6 2 2" xfId="18211" xr:uid="{00000000-0005-0000-0000-000053220000}"/>
    <cellStyle name="Notas 2 3 3 2 6 2 3" xfId="22175" xr:uid="{00000000-0005-0000-0000-000054220000}"/>
    <cellStyle name="Notas 2 3 3 2 6 3" xfId="9854" xr:uid="{00000000-0005-0000-0000-000055220000}"/>
    <cellStyle name="Notas 2 3 3 2 7" xfId="4825" xr:uid="{00000000-0005-0000-0000-000056220000}"/>
    <cellStyle name="Notas 2 3 3 2 7 2" xfId="13921" xr:uid="{00000000-0005-0000-0000-000057220000}"/>
    <cellStyle name="Notas 2 3 3 2 7 2 2" xfId="18212" xr:uid="{00000000-0005-0000-0000-000058220000}"/>
    <cellStyle name="Notas 2 3 3 2 7 2 3" xfId="22176" xr:uid="{00000000-0005-0000-0000-000059220000}"/>
    <cellStyle name="Notas 2 3 3 2 7 3" xfId="9855" xr:uid="{00000000-0005-0000-0000-00005A220000}"/>
    <cellStyle name="Notas 2 3 3 2 8" xfId="13915" xr:uid="{00000000-0005-0000-0000-00005B220000}"/>
    <cellStyle name="Notas 2 3 3 2 8 2" xfId="18206" xr:uid="{00000000-0005-0000-0000-00005C220000}"/>
    <cellStyle name="Notas 2 3 3 2 8 3" xfId="22170" xr:uid="{00000000-0005-0000-0000-00005D220000}"/>
    <cellStyle name="Notas 2 3 3 2 9" xfId="9849" xr:uid="{00000000-0005-0000-0000-00005E220000}"/>
    <cellStyle name="Notas 2 3 3 3" xfId="13914" xr:uid="{00000000-0005-0000-0000-00005F220000}"/>
    <cellStyle name="Notas 2 3 3 3 2" xfId="18205" xr:uid="{00000000-0005-0000-0000-000060220000}"/>
    <cellStyle name="Notas 2 3 3 3 3" xfId="22169" xr:uid="{00000000-0005-0000-0000-000061220000}"/>
    <cellStyle name="Notas 2 3 3 4" xfId="9848" xr:uid="{00000000-0005-0000-0000-000062220000}"/>
    <cellStyle name="Notas 2 3 4" xfId="4826" xr:uid="{00000000-0005-0000-0000-000063220000}"/>
    <cellStyle name="Notas 2 3 4 2" xfId="4827" xr:uid="{00000000-0005-0000-0000-000064220000}"/>
    <cellStyle name="Notas 2 3 4 2 2" xfId="4828" xr:uid="{00000000-0005-0000-0000-000065220000}"/>
    <cellStyle name="Notas 2 3 4 2 2 2" xfId="13924" xr:uid="{00000000-0005-0000-0000-000066220000}"/>
    <cellStyle name="Notas 2 3 4 2 2 2 2" xfId="18215" xr:uid="{00000000-0005-0000-0000-000067220000}"/>
    <cellStyle name="Notas 2 3 4 2 2 2 3" xfId="22179" xr:uid="{00000000-0005-0000-0000-000068220000}"/>
    <cellStyle name="Notas 2 3 4 2 2 3" xfId="9858" xr:uid="{00000000-0005-0000-0000-000069220000}"/>
    <cellStyle name="Notas 2 3 4 2 3" xfId="4829" xr:uid="{00000000-0005-0000-0000-00006A220000}"/>
    <cellStyle name="Notas 2 3 4 2 3 2" xfId="13925" xr:uid="{00000000-0005-0000-0000-00006B220000}"/>
    <cellStyle name="Notas 2 3 4 2 3 2 2" xfId="18216" xr:uid="{00000000-0005-0000-0000-00006C220000}"/>
    <cellStyle name="Notas 2 3 4 2 3 2 3" xfId="22180" xr:uid="{00000000-0005-0000-0000-00006D220000}"/>
    <cellStyle name="Notas 2 3 4 2 3 3" xfId="9859" xr:uid="{00000000-0005-0000-0000-00006E220000}"/>
    <cellStyle name="Notas 2 3 4 2 4" xfId="4830" xr:uid="{00000000-0005-0000-0000-00006F220000}"/>
    <cellStyle name="Notas 2 3 4 2 4 2" xfId="13926" xr:uid="{00000000-0005-0000-0000-000070220000}"/>
    <cellStyle name="Notas 2 3 4 2 4 2 2" xfId="18217" xr:uid="{00000000-0005-0000-0000-000071220000}"/>
    <cellStyle name="Notas 2 3 4 2 4 2 3" xfId="22181" xr:uid="{00000000-0005-0000-0000-000072220000}"/>
    <cellStyle name="Notas 2 3 4 2 4 3" xfId="9860" xr:uid="{00000000-0005-0000-0000-000073220000}"/>
    <cellStyle name="Notas 2 3 4 2 5" xfId="4831" xr:uid="{00000000-0005-0000-0000-000074220000}"/>
    <cellStyle name="Notas 2 3 4 2 5 2" xfId="13927" xr:uid="{00000000-0005-0000-0000-000075220000}"/>
    <cellStyle name="Notas 2 3 4 2 5 2 2" xfId="18218" xr:uid="{00000000-0005-0000-0000-000076220000}"/>
    <cellStyle name="Notas 2 3 4 2 5 2 3" xfId="22182" xr:uid="{00000000-0005-0000-0000-000077220000}"/>
    <cellStyle name="Notas 2 3 4 2 5 3" xfId="9861" xr:uid="{00000000-0005-0000-0000-000078220000}"/>
    <cellStyle name="Notas 2 3 4 2 6" xfId="4832" xr:uid="{00000000-0005-0000-0000-000079220000}"/>
    <cellStyle name="Notas 2 3 4 2 6 2" xfId="13928" xr:uid="{00000000-0005-0000-0000-00007A220000}"/>
    <cellStyle name="Notas 2 3 4 2 6 2 2" xfId="18219" xr:uid="{00000000-0005-0000-0000-00007B220000}"/>
    <cellStyle name="Notas 2 3 4 2 6 2 3" xfId="22183" xr:uid="{00000000-0005-0000-0000-00007C220000}"/>
    <cellStyle name="Notas 2 3 4 2 6 3" xfId="9862" xr:uid="{00000000-0005-0000-0000-00007D220000}"/>
    <cellStyle name="Notas 2 3 4 2 7" xfId="4833" xr:uid="{00000000-0005-0000-0000-00007E220000}"/>
    <cellStyle name="Notas 2 3 4 2 7 2" xfId="13929" xr:uid="{00000000-0005-0000-0000-00007F220000}"/>
    <cellStyle name="Notas 2 3 4 2 7 2 2" xfId="18220" xr:uid="{00000000-0005-0000-0000-000080220000}"/>
    <cellStyle name="Notas 2 3 4 2 7 2 3" xfId="22184" xr:uid="{00000000-0005-0000-0000-000081220000}"/>
    <cellStyle name="Notas 2 3 4 2 7 3" xfId="9863" xr:uid="{00000000-0005-0000-0000-000082220000}"/>
    <cellStyle name="Notas 2 3 4 2 8" xfId="13923" xr:uid="{00000000-0005-0000-0000-000083220000}"/>
    <cellStyle name="Notas 2 3 4 2 8 2" xfId="18214" xr:uid="{00000000-0005-0000-0000-000084220000}"/>
    <cellStyle name="Notas 2 3 4 2 8 3" xfId="22178" xr:uid="{00000000-0005-0000-0000-000085220000}"/>
    <cellStyle name="Notas 2 3 4 2 9" xfId="9857" xr:uid="{00000000-0005-0000-0000-000086220000}"/>
    <cellStyle name="Notas 2 3 4 3" xfId="13922" xr:uid="{00000000-0005-0000-0000-000087220000}"/>
    <cellStyle name="Notas 2 3 4 3 2" xfId="18213" xr:uid="{00000000-0005-0000-0000-000088220000}"/>
    <cellStyle name="Notas 2 3 4 3 3" xfId="22177" xr:uid="{00000000-0005-0000-0000-000089220000}"/>
    <cellStyle name="Notas 2 3 4 4" xfId="9856" xr:uid="{00000000-0005-0000-0000-00008A220000}"/>
    <cellStyle name="Notas 2 3 5" xfId="4834" xr:uid="{00000000-0005-0000-0000-00008B220000}"/>
    <cellStyle name="Notas 2 3 5 2" xfId="4835" xr:uid="{00000000-0005-0000-0000-00008C220000}"/>
    <cellStyle name="Notas 2 3 5 2 2" xfId="13931" xr:uid="{00000000-0005-0000-0000-00008D220000}"/>
    <cellStyle name="Notas 2 3 5 2 2 2" xfId="18222" xr:uid="{00000000-0005-0000-0000-00008E220000}"/>
    <cellStyle name="Notas 2 3 5 2 2 3" xfId="22186" xr:uid="{00000000-0005-0000-0000-00008F220000}"/>
    <cellStyle name="Notas 2 3 5 2 3" xfId="9865" xr:uid="{00000000-0005-0000-0000-000090220000}"/>
    <cellStyle name="Notas 2 3 5 3" xfId="4836" xr:uid="{00000000-0005-0000-0000-000091220000}"/>
    <cellStyle name="Notas 2 3 5 3 2" xfId="13932" xr:uid="{00000000-0005-0000-0000-000092220000}"/>
    <cellStyle name="Notas 2 3 5 3 2 2" xfId="18223" xr:uid="{00000000-0005-0000-0000-000093220000}"/>
    <cellStyle name="Notas 2 3 5 3 2 3" xfId="22187" xr:uid="{00000000-0005-0000-0000-000094220000}"/>
    <cellStyle name="Notas 2 3 5 3 3" xfId="9866" xr:uid="{00000000-0005-0000-0000-000095220000}"/>
    <cellStyle name="Notas 2 3 5 4" xfId="4837" xr:uid="{00000000-0005-0000-0000-000096220000}"/>
    <cellStyle name="Notas 2 3 5 4 2" xfId="13933" xr:uid="{00000000-0005-0000-0000-000097220000}"/>
    <cellStyle name="Notas 2 3 5 4 2 2" xfId="18224" xr:uid="{00000000-0005-0000-0000-000098220000}"/>
    <cellStyle name="Notas 2 3 5 4 2 3" xfId="22188" xr:uid="{00000000-0005-0000-0000-000099220000}"/>
    <cellStyle name="Notas 2 3 5 4 3" xfId="9867" xr:uid="{00000000-0005-0000-0000-00009A220000}"/>
    <cellStyle name="Notas 2 3 5 5" xfId="4838" xr:uid="{00000000-0005-0000-0000-00009B220000}"/>
    <cellStyle name="Notas 2 3 5 5 2" xfId="13934" xr:uid="{00000000-0005-0000-0000-00009C220000}"/>
    <cellStyle name="Notas 2 3 5 5 2 2" xfId="18225" xr:uid="{00000000-0005-0000-0000-00009D220000}"/>
    <cellStyle name="Notas 2 3 5 5 2 3" xfId="22189" xr:uid="{00000000-0005-0000-0000-00009E220000}"/>
    <cellStyle name="Notas 2 3 5 5 3" xfId="9868" xr:uid="{00000000-0005-0000-0000-00009F220000}"/>
    <cellStyle name="Notas 2 3 5 6" xfId="4839" xr:uid="{00000000-0005-0000-0000-0000A0220000}"/>
    <cellStyle name="Notas 2 3 5 6 2" xfId="13935" xr:uid="{00000000-0005-0000-0000-0000A1220000}"/>
    <cellStyle name="Notas 2 3 5 6 2 2" xfId="18226" xr:uid="{00000000-0005-0000-0000-0000A2220000}"/>
    <cellStyle name="Notas 2 3 5 6 2 3" xfId="22190" xr:uid="{00000000-0005-0000-0000-0000A3220000}"/>
    <cellStyle name="Notas 2 3 5 6 3" xfId="9869" xr:uid="{00000000-0005-0000-0000-0000A4220000}"/>
    <cellStyle name="Notas 2 3 5 7" xfId="4840" xr:uid="{00000000-0005-0000-0000-0000A5220000}"/>
    <cellStyle name="Notas 2 3 5 7 2" xfId="13936" xr:uid="{00000000-0005-0000-0000-0000A6220000}"/>
    <cellStyle name="Notas 2 3 5 7 2 2" xfId="18227" xr:uid="{00000000-0005-0000-0000-0000A7220000}"/>
    <cellStyle name="Notas 2 3 5 7 2 3" xfId="22191" xr:uid="{00000000-0005-0000-0000-0000A8220000}"/>
    <cellStyle name="Notas 2 3 5 7 3" xfId="9870" xr:uid="{00000000-0005-0000-0000-0000A9220000}"/>
    <cellStyle name="Notas 2 3 5 8" xfId="13930" xr:uid="{00000000-0005-0000-0000-0000AA220000}"/>
    <cellStyle name="Notas 2 3 5 8 2" xfId="18221" xr:uid="{00000000-0005-0000-0000-0000AB220000}"/>
    <cellStyle name="Notas 2 3 5 8 3" xfId="22185" xr:uid="{00000000-0005-0000-0000-0000AC220000}"/>
    <cellStyle name="Notas 2 3 5 9" xfId="9864" xr:uid="{00000000-0005-0000-0000-0000AD220000}"/>
    <cellStyle name="Notas 2 3 6" xfId="13905" xr:uid="{00000000-0005-0000-0000-0000AE220000}"/>
    <cellStyle name="Notas 2 3 6 2" xfId="18196" xr:uid="{00000000-0005-0000-0000-0000AF220000}"/>
    <cellStyle name="Notas 2 3 6 3" xfId="22160" xr:uid="{00000000-0005-0000-0000-0000B0220000}"/>
    <cellStyle name="Notas 2 3 7" xfId="9839" xr:uid="{00000000-0005-0000-0000-0000B1220000}"/>
    <cellStyle name="Notas 2 4" xfId="4841" xr:uid="{00000000-0005-0000-0000-0000B2220000}"/>
    <cellStyle name="Notas 2 4 2" xfId="4842" xr:uid="{00000000-0005-0000-0000-0000B3220000}"/>
    <cellStyle name="Notas 2 4 2 2" xfId="4843" xr:uid="{00000000-0005-0000-0000-0000B4220000}"/>
    <cellStyle name="Notas 2 4 2 2 2" xfId="4844" xr:uid="{00000000-0005-0000-0000-0000B5220000}"/>
    <cellStyle name="Notas 2 4 2 2 2 2" xfId="13940" xr:uid="{00000000-0005-0000-0000-0000B6220000}"/>
    <cellStyle name="Notas 2 4 2 2 2 2 2" xfId="18231" xr:uid="{00000000-0005-0000-0000-0000B7220000}"/>
    <cellStyle name="Notas 2 4 2 2 2 2 3" xfId="22195" xr:uid="{00000000-0005-0000-0000-0000B8220000}"/>
    <cellStyle name="Notas 2 4 2 2 2 3" xfId="9874" xr:uid="{00000000-0005-0000-0000-0000B9220000}"/>
    <cellStyle name="Notas 2 4 2 2 3" xfId="4845" xr:uid="{00000000-0005-0000-0000-0000BA220000}"/>
    <cellStyle name="Notas 2 4 2 2 3 2" xfId="13941" xr:uid="{00000000-0005-0000-0000-0000BB220000}"/>
    <cellStyle name="Notas 2 4 2 2 3 2 2" xfId="18232" xr:uid="{00000000-0005-0000-0000-0000BC220000}"/>
    <cellStyle name="Notas 2 4 2 2 3 2 3" xfId="22196" xr:uid="{00000000-0005-0000-0000-0000BD220000}"/>
    <cellStyle name="Notas 2 4 2 2 3 3" xfId="9875" xr:uid="{00000000-0005-0000-0000-0000BE220000}"/>
    <cellStyle name="Notas 2 4 2 2 4" xfId="4846" xr:uid="{00000000-0005-0000-0000-0000BF220000}"/>
    <cellStyle name="Notas 2 4 2 2 4 2" xfId="13942" xr:uid="{00000000-0005-0000-0000-0000C0220000}"/>
    <cellStyle name="Notas 2 4 2 2 4 2 2" xfId="18233" xr:uid="{00000000-0005-0000-0000-0000C1220000}"/>
    <cellStyle name="Notas 2 4 2 2 4 2 3" xfId="22197" xr:uid="{00000000-0005-0000-0000-0000C2220000}"/>
    <cellStyle name="Notas 2 4 2 2 4 3" xfId="9876" xr:uid="{00000000-0005-0000-0000-0000C3220000}"/>
    <cellStyle name="Notas 2 4 2 2 5" xfId="4847" xr:uid="{00000000-0005-0000-0000-0000C4220000}"/>
    <cellStyle name="Notas 2 4 2 2 5 2" xfId="13943" xr:uid="{00000000-0005-0000-0000-0000C5220000}"/>
    <cellStyle name="Notas 2 4 2 2 5 2 2" xfId="18234" xr:uid="{00000000-0005-0000-0000-0000C6220000}"/>
    <cellStyle name="Notas 2 4 2 2 5 2 3" xfId="22198" xr:uid="{00000000-0005-0000-0000-0000C7220000}"/>
    <cellStyle name="Notas 2 4 2 2 5 3" xfId="9877" xr:uid="{00000000-0005-0000-0000-0000C8220000}"/>
    <cellStyle name="Notas 2 4 2 2 6" xfId="4848" xr:uid="{00000000-0005-0000-0000-0000C9220000}"/>
    <cellStyle name="Notas 2 4 2 2 6 2" xfId="13944" xr:uid="{00000000-0005-0000-0000-0000CA220000}"/>
    <cellStyle name="Notas 2 4 2 2 6 2 2" xfId="18235" xr:uid="{00000000-0005-0000-0000-0000CB220000}"/>
    <cellStyle name="Notas 2 4 2 2 6 2 3" xfId="22199" xr:uid="{00000000-0005-0000-0000-0000CC220000}"/>
    <cellStyle name="Notas 2 4 2 2 6 3" xfId="9878" xr:uid="{00000000-0005-0000-0000-0000CD220000}"/>
    <cellStyle name="Notas 2 4 2 2 7" xfId="4849" xr:uid="{00000000-0005-0000-0000-0000CE220000}"/>
    <cellStyle name="Notas 2 4 2 2 7 2" xfId="13945" xr:uid="{00000000-0005-0000-0000-0000CF220000}"/>
    <cellStyle name="Notas 2 4 2 2 7 2 2" xfId="18236" xr:uid="{00000000-0005-0000-0000-0000D0220000}"/>
    <cellStyle name="Notas 2 4 2 2 7 2 3" xfId="22200" xr:uid="{00000000-0005-0000-0000-0000D1220000}"/>
    <cellStyle name="Notas 2 4 2 2 7 3" xfId="9879" xr:uid="{00000000-0005-0000-0000-0000D2220000}"/>
    <cellStyle name="Notas 2 4 2 2 8" xfId="13939" xr:uid="{00000000-0005-0000-0000-0000D3220000}"/>
    <cellStyle name="Notas 2 4 2 2 8 2" xfId="18230" xr:uid="{00000000-0005-0000-0000-0000D4220000}"/>
    <cellStyle name="Notas 2 4 2 2 8 3" xfId="22194" xr:uid="{00000000-0005-0000-0000-0000D5220000}"/>
    <cellStyle name="Notas 2 4 2 2 9" xfId="9873" xr:uid="{00000000-0005-0000-0000-0000D6220000}"/>
    <cellStyle name="Notas 2 4 2 3" xfId="13938" xr:uid="{00000000-0005-0000-0000-0000D7220000}"/>
    <cellStyle name="Notas 2 4 2 3 2" xfId="18229" xr:uid="{00000000-0005-0000-0000-0000D8220000}"/>
    <cellStyle name="Notas 2 4 2 3 3" xfId="22193" xr:uid="{00000000-0005-0000-0000-0000D9220000}"/>
    <cellStyle name="Notas 2 4 2 4" xfId="9872" xr:uid="{00000000-0005-0000-0000-0000DA220000}"/>
    <cellStyle name="Notas 2 4 3" xfId="4850" xr:uid="{00000000-0005-0000-0000-0000DB220000}"/>
    <cellStyle name="Notas 2 4 3 2" xfId="4851" xr:uid="{00000000-0005-0000-0000-0000DC220000}"/>
    <cellStyle name="Notas 2 4 3 2 2" xfId="4852" xr:uid="{00000000-0005-0000-0000-0000DD220000}"/>
    <cellStyle name="Notas 2 4 3 2 2 2" xfId="13948" xr:uid="{00000000-0005-0000-0000-0000DE220000}"/>
    <cellStyle name="Notas 2 4 3 2 2 2 2" xfId="18239" xr:uid="{00000000-0005-0000-0000-0000DF220000}"/>
    <cellStyle name="Notas 2 4 3 2 2 2 3" xfId="22203" xr:uid="{00000000-0005-0000-0000-0000E0220000}"/>
    <cellStyle name="Notas 2 4 3 2 2 3" xfId="9882" xr:uid="{00000000-0005-0000-0000-0000E1220000}"/>
    <cellStyle name="Notas 2 4 3 2 3" xfId="4853" xr:uid="{00000000-0005-0000-0000-0000E2220000}"/>
    <cellStyle name="Notas 2 4 3 2 3 2" xfId="13949" xr:uid="{00000000-0005-0000-0000-0000E3220000}"/>
    <cellStyle name="Notas 2 4 3 2 3 2 2" xfId="18240" xr:uid="{00000000-0005-0000-0000-0000E4220000}"/>
    <cellStyle name="Notas 2 4 3 2 3 2 3" xfId="22204" xr:uid="{00000000-0005-0000-0000-0000E5220000}"/>
    <cellStyle name="Notas 2 4 3 2 3 3" xfId="9883" xr:uid="{00000000-0005-0000-0000-0000E6220000}"/>
    <cellStyle name="Notas 2 4 3 2 4" xfId="4854" xr:uid="{00000000-0005-0000-0000-0000E7220000}"/>
    <cellStyle name="Notas 2 4 3 2 4 2" xfId="13950" xr:uid="{00000000-0005-0000-0000-0000E8220000}"/>
    <cellStyle name="Notas 2 4 3 2 4 2 2" xfId="18241" xr:uid="{00000000-0005-0000-0000-0000E9220000}"/>
    <cellStyle name="Notas 2 4 3 2 4 2 3" xfId="22205" xr:uid="{00000000-0005-0000-0000-0000EA220000}"/>
    <cellStyle name="Notas 2 4 3 2 4 3" xfId="9884" xr:uid="{00000000-0005-0000-0000-0000EB220000}"/>
    <cellStyle name="Notas 2 4 3 2 5" xfId="4855" xr:uid="{00000000-0005-0000-0000-0000EC220000}"/>
    <cellStyle name="Notas 2 4 3 2 5 2" xfId="13951" xr:uid="{00000000-0005-0000-0000-0000ED220000}"/>
    <cellStyle name="Notas 2 4 3 2 5 2 2" xfId="18242" xr:uid="{00000000-0005-0000-0000-0000EE220000}"/>
    <cellStyle name="Notas 2 4 3 2 5 2 3" xfId="22206" xr:uid="{00000000-0005-0000-0000-0000EF220000}"/>
    <cellStyle name="Notas 2 4 3 2 5 3" xfId="9885" xr:uid="{00000000-0005-0000-0000-0000F0220000}"/>
    <cellStyle name="Notas 2 4 3 2 6" xfId="4856" xr:uid="{00000000-0005-0000-0000-0000F1220000}"/>
    <cellStyle name="Notas 2 4 3 2 6 2" xfId="13952" xr:uid="{00000000-0005-0000-0000-0000F2220000}"/>
    <cellStyle name="Notas 2 4 3 2 6 2 2" xfId="18243" xr:uid="{00000000-0005-0000-0000-0000F3220000}"/>
    <cellStyle name="Notas 2 4 3 2 6 2 3" xfId="22207" xr:uid="{00000000-0005-0000-0000-0000F4220000}"/>
    <cellStyle name="Notas 2 4 3 2 6 3" xfId="9886" xr:uid="{00000000-0005-0000-0000-0000F5220000}"/>
    <cellStyle name="Notas 2 4 3 2 7" xfId="4857" xr:uid="{00000000-0005-0000-0000-0000F6220000}"/>
    <cellStyle name="Notas 2 4 3 2 7 2" xfId="13953" xr:uid="{00000000-0005-0000-0000-0000F7220000}"/>
    <cellStyle name="Notas 2 4 3 2 7 2 2" xfId="18244" xr:uid="{00000000-0005-0000-0000-0000F8220000}"/>
    <cellStyle name="Notas 2 4 3 2 7 2 3" xfId="22208" xr:uid="{00000000-0005-0000-0000-0000F9220000}"/>
    <cellStyle name="Notas 2 4 3 2 7 3" xfId="9887" xr:uid="{00000000-0005-0000-0000-0000FA220000}"/>
    <cellStyle name="Notas 2 4 3 2 8" xfId="13947" xr:uid="{00000000-0005-0000-0000-0000FB220000}"/>
    <cellStyle name="Notas 2 4 3 2 8 2" xfId="18238" xr:uid="{00000000-0005-0000-0000-0000FC220000}"/>
    <cellStyle name="Notas 2 4 3 2 8 3" xfId="22202" xr:uid="{00000000-0005-0000-0000-0000FD220000}"/>
    <cellStyle name="Notas 2 4 3 2 9" xfId="9881" xr:uid="{00000000-0005-0000-0000-0000FE220000}"/>
    <cellStyle name="Notas 2 4 3 3" xfId="13946" xr:uid="{00000000-0005-0000-0000-0000FF220000}"/>
    <cellStyle name="Notas 2 4 3 3 2" xfId="18237" xr:uid="{00000000-0005-0000-0000-000000230000}"/>
    <cellStyle name="Notas 2 4 3 3 3" xfId="22201" xr:uid="{00000000-0005-0000-0000-000001230000}"/>
    <cellStyle name="Notas 2 4 3 4" xfId="9880" xr:uid="{00000000-0005-0000-0000-000002230000}"/>
    <cellStyle name="Notas 2 4 4" xfId="4858" xr:uid="{00000000-0005-0000-0000-000003230000}"/>
    <cellStyle name="Notas 2 4 4 2" xfId="4859" xr:uid="{00000000-0005-0000-0000-000004230000}"/>
    <cellStyle name="Notas 2 4 4 2 2" xfId="4860" xr:uid="{00000000-0005-0000-0000-000005230000}"/>
    <cellStyle name="Notas 2 4 4 2 2 2" xfId="13956" xr:uid="{00000000-0005-0000-0000-000006230000}"/>
    <cellStyle name="Notas 2 4 4 2 2 2 2" xfId="18247" xr:uid="{00000000-0005-0000-0000-000007230000}"/>
    <cellStyle name="Notas 2 4 4 2 2 2 3" xfId="22211" xr:uid="{00000000-0005-0000-0000-000008230000}"/>
    <cellStyle name="Notas 2 4 4 2 2 3" xfId="9890" xr:uid="{00000000-0005-0000-0000-000009230000}"/>
    <cellStyle name="Notas 2 4 4 2 3" xfId="4861" xr:uid="{00000000-0005-0000-0000-00000A230000}"/>
    <cellStyle name="Notas 2 4 4 2 3 2" xfId="13957" xr:uid="{00000000-0005-0000-0000-00000B230000}"/>
    <cellStyle name="Notas 2 4 4 2 3 2 2" xfId="18248" xr:uid="{00000000-0005-0000-0000-00000C230000}"/>
    <cellStyle name="Notas 2 4 4 2 3 2 3" xfId="22212" xr:uid="{00000000-0005-0000-0000-00000D230000}"/>
    <cellStyle name="Notas 2 4 4 2 3 3" xfId="9891" xr:uid="{00000000-0005-0000-0000-00000E230000}"/>
    <cellStyle name="Notas 2 4 4 2 4" xfId="4862" xr:uid="{00000000-0005-0000-0000-00000F230000}"/>
    <cellStyle name="Notas 2 4 4 2 4 2" xfId="13958" xr:uid="{00000000-0005-0000-0000-000010230000}"/>
    <cellStyle name="Notas 2 4 4 2 4 2 2" xfId="18249" xr:uid="{00000000-0005-0000-0000-000011230000}"/>
    <cellStyle name="Notas 2 4 4 2 4 2 3" xfId="22213" xr:uid="{00000000-0005-0000-0000-000012230000}"/>
    <cellStyle name="Notas 2 4 4 2 4 3" xfId="9892" xr:uid="{00000000-0005-0000-0000-000013230000}"/>
    <cellStyle name="Notas 2 4 4 2 5" xfId="4863" xr:uid="{00000000-0005-0000-0000-000014230000}"/>
    <cellStyle name="Notas 2 4 4 2 5 2" xfId="13959" xr:uid="{00000000-0005-0000-0000-000015230000}"/>
    <cellStyle name="Notas 2 4 4 2 5 2 2" xfId="18250" xr:uid="{00000000-0005-0000-0000-000016230000}"/>
    <cellStyle name="Notas 2 4 4 2 5 2 3" xfId="22214" xr:uid="{00000000-0005-0000-0000-000017230000}"/>
    <cellStyle name="Notas 2 4 4 2 5 3" xfId="9893" xr:uid="{00000000-0005-0000-0000-000018230000}"/>
    <cellStyle name="Notas 2 4 4 2 6" xfId="4864" xr:uid="{00000000-0005-0000-0000-000019230000}"/>
    <cellStyle name="Notas 2 4 4 2 6 2" xfId="13960" xr:uid="{00000000-0005-0000-0000-00001A230000}"/>
    <cellStyle name="Notas 2 4 4 2 6 2 2" xfId="18251" xr:uid="{00000000-0005-0000-0000-00001B230000}"/>
    <cellStyle name="Notas 2 4 4 2 6 2 3" xfId="22215" xr:uid="{00000000-0005-0000-0000-00001C230000}"/>
    <cellStyle name="Notas 2 4 4 2 6 3" xfId="9894" xr:uid="{00000000-0005-0000-0000-00001D230000}"/>
    <cellStyle name="Notas 2 4 4 2 7" xfId="4865" xr:uid="{00000000-0005-0000-0000-00001E230000}"/>
    <cellStyle name="Notas 2 4 4 2 7 2" xfId="13961" xr:uid="{00000000-0005-0000-0000-00001F230000}"/>
    <cellStyle name="Notas 2 4 4 2 7 2 2" xfId="18252" xr:uid="{00000000-0005-0000-0000-000020230000}"/>
    <cellStyle name="Notas 2 4 4 2 7 2 3" xfId="22216" xr:uid="{00000000-0005-0000-0000-000021230000}"/>
    <cellStyle name="Notas 2 4 4 2 7 3" xfId="9895" xr:uid="{00000000-0005-0000-0000-000022230000}"/>
    <cellStyle name="Notas 2 4 4 2 8" xfId="13955" xr:uid="{00000000-0005-0000-0000-000023230000}"/>
    <cellStyle name="Notas 2 4 4 2 8 2" xfId="18246" xr:uid="{00000000-0005-0000-0000-000024230000}"/>
    <cellStyle name="Notas 2 4 4 2 8 3" xfId="22210" xr:uid="{00000000-0005-0000-0000-000025230000}"/>
    <cellStyle name="Notas 2 4 4 2 9" xfId="9889" xr:uid="{00000000-0005-0000-0000-000026230000}"/>
    <cellStyle name="Notas 2 4 4 3" xfId="13954" xr:uid="{00000000-0005-0000-0000-000027230000}"/>
    <cellStyle name="Notas 2 4 4 3 2" xfId="18245" xr:uid="{00000000-0005-0000-0000-000028230000}"/>
    <cellStyle name="Notas 2 4 4 3 3" xfId="22209" xr:uid="{00000000-0005-0000-0000-000029230000}"/>
    <cellStyle name="Notas 2 4 4 4" xfId="9888" xr:uid="{00000000-0005-0000-0000-00002A230000}"/>
    <cellStyle name="Notas 2 4 5" xfId="4866" xr:uid="{00000000-0005-0000-0000-00002B230000}"/>
    <cellStyle name="Notas 2 4 5 2" xfId="4867" xr:uid="{00000000-0005-0000-0000-00002C230000}"/>
    <cellStyle name="Notas 2 4 5 2 2" xfId="13963" xr:uid="{00000000-0005-0000-0000-00002D230000}"/>
    <cellStyle name="Notas 2 4 5 2 2 2" xfId="18254" xr:uid="{00000000-0005-0000-0000-00002E230000}"/>
    <cellStyle name="Notas 2 4 5 2 2 3" xfId="22218" xr:uid="{00000000-0005-0000-0000-00002F230000}"/>
    <cellStyle name="Notas 2 4 5 2 3" xfId="9897" xr:uid="{00000000-0005-0000-0000-000030230000}"/>
    <cellStyle name="Notas 2 4 5 3" xfId="4868" xr:uid="{00000000-0005-0000-0000-000031230000}"/>
    <cellStyle name="Notas 2 4 5 3 2" xfId="13964" xr:uid="{00000000-0005-0000-0000-000032230000}"/>
    <cellStyle name="Notas 2 4 5 3 2 2" xfId="18255" xr:uid="{00000000-0005-0000-0000-000033230000}"/>
    <cellStyle name="Notas 2 4 5 3 2 3" xfId="22219" xr:uid="{00000000-0005-0000-0000-000034230000}"/>
    <cellStyle name="Notas 2 4 5 3 3" xfId="9898" xr:uid="{00000000-0005-0000-0000-000035230000}"/>
    <cellStyle name="Notas 2 4 5 4" xfId="4869" xr:uid="{00000000-0005-0000-0000-000036230000}"/>
    <cellStyle name="Notas 2 4 5 4 2" xfId="13965" xr:uid="{00000000-0005-0000-0000-000037230000}"/>
    <cellStyle name="Notas 2 4 5 4 2 2" xfId="18256" xr:uid="{00000000-0005-0000-0000-000038230000}"/>
    <cellStyle name="Notas 2 4 5 4 2 3" xfId="22220" xr:uid="{00000000-0005-0000-0000-000039230000}"/>
    <cellStyle name="Notas 2 4 5 4 3" xfId="9899" xr:uid="{00000000-0005-0000-0000-00003A230000}"/>
    <cellStyle name="Notas 2 4 5 5" xfId="4870" xr:uid="{00000000-0005-0000-0000-00003B230000}"/>
    <cellStyle name="Notas 2 4 5 5 2" xfId="13966" xr:uid="{00000000-0005-0000-0000-00003C230000}"/>
    <cellStyle name="Notas 2 4 5 5 2 2" xfId="18257" xr:uid="{00000000-0005-0000-0000-00003D230000}"/>
    <cellStyle name="Notas 2 4 5 5 2 3" xfId="22221" xr:uid="{00000000-0005-0000-0000-00003E230000}"/>
    <cellStyle name="Notas 2 4 5 5 3" xfId="9900" xr:uid="{00000000-0005-0000-0000-00003F230000}"/>
    <cellStyle name="Notas 2 4 5 6" xfId="4871" xr:uid="{00000000-0005-0000-0000-000040230000}"/>
    <cellStyle name="Notas 2 4 5 6 2" xfId="13967" xr:uid="{00000000-0005-0000-0000-000041230000}"/>
    <cellStyle name="Notas 2 4 5 6 2 2" xfId="18258" xr:uid="{00000000-0005-0000-0000-000042230000}"/>
    <cellStyle name="Notas 2 4 5 6 2 3" xfId="22222" xr:uid="{00000000-0005-0000-0000-000043230000}"/>
    <cellStyle name="Notas 2 4 5 6 3" xfId="9901" xr:uid="{00000000-0005-0000-0000-000044230000}"/>
    <cellStyle name="Notas 2 4 5 7" xfId="4872" xr:uid="{00000000-0005-0000-0000-000045230000}"/>
    <cellStyle name="Notas 2 4 5 7 2" xfId="13968" xr:uid="{00000000-0005-0000-0000-000046230000}"/>
    <cellStyle name="Notas 2 4 5 7 2 2" xfId="18259" xr:uid="{00000000-0005-0000-0000-000047230000}"/>
    <cellStyle name="Notas 2 4 5 7 2 3" xfId="22223" xr:uid="{00000000-0005-0000-0000-000048230000}"/>
    <cellStyle name="Notas 2 4 5 7 3" xfId="9902" xr:uid="{00000000-0005-0000-0000-000049230000}"/>
    <cellStyle name="Notas 2 4 5 8" xfId="13962" xr:uid="{00000000-0005-0000-0000-00004A230000}"/>
    <cellStyle name="Notas 2 4 5 8 2" xfId="18253" xr:uid="{00000000-0005-0000-0000-00004B230000}"/>
    <cellStyle name="Notas 2 4 5 8 3" xfId="22217" xr:uid="{00000000-0005-0000-0000-00004C230000}"/>
    <cellStyle name="Notas 2 4 5 9" xfId="9896" xr:uid="{00000000-0005-0000-0000-00004D230000}"/>
    <cellStyle name="Notas 2 4 6" xfId="13937" xr:uid="{00000000-0005-0000-0000-00004E230000}"/>
    <cellStyle name="Notas 2 4 6 2" xfId="18228" xr:uid="{00000000-0005-0000-0000-00004F230000}"/>
    <cellStyle name="Notas 2 4 6 3" xfId="22192" xr:uid="{00000000-0005-0000-0000-000050230000}"/>
    <cellStyle name="Notas 2 4 7" xfId="9871" xr:uid="{00000000-0005-0000-0000-000051230000}"/>
    <cellStyle name="Notas 2 5" xfId="4873" xr:uid="{00000000-0005-0000-0000-000052230000}"/>
    <cellStyle name="Notas 2 5 2" xfId="4874" xr:uid="{00000000-0005-0000-0000-000053230000}"/>
    <cellStyle name="Notas 2 5 2 2" xfId="4875" xr:uid="{00000000-0005-0000-0000-000054230000}"/>
    <cellStyle name="Notas 2 5 2 2 2" xfId="4876" xr:uid="{00000000-0005-0000-0000-000055230000}"/>
    <cellStyle name="Notas 2 5 2 2 2 2" xfId="13972" xr:uid="{00000000-0005-0000-0000-000056230000}"/>
    <cellStyle name="Notas 2 5 2 2 2 2 2" xfId="18263" xr:uid="{00000000-0005-0000-0000-000057230000}"/>
    <cellStyle name="Notas 2 5 2 2 2 2 3" xfId="22227" xr:uid="{00000000-0005-0000-0000-000058230000}"/>
    <cellStyle name="Notas 2 5 2 2 2 3" xfId="9906" xr:uid="{00000000-0005-0000-0000-000059230000}"/>
    <cellStyle name="Notas 2 5 2 2 3" xfId="4877" xr:uid="{00000000-0005-0000-0000-00005A230000}"/>
    <cellStyle name="Notas 2 5 2 2 3 2" xfId="13973" xr:uid="{00000000-0005-0000-0000-00005B230000}"/>
    <cellStyle name="Notas 2 5 2 2 3 2 2" xfId="18264" xr:uid="{00000000-0005-0000-0000-00005C230000}"/>
    <cellStyle name="Notas 2 5 2 2 3 2 3" xfId="22228" xr:uid="{00000000-0005-0000-0000-00005D230000}"/>
    <cellStyle name="Notas 2 5 2 2 3 3" xfId="9907" xr:uid="{00000000-0005-0000-0000-00005E230000}"/>
    <cellStyle name="Notas 2 5 2 2 4" xfId="4878" xr:uid="{00000000-0005-0000-0000-00005F230000}"/>
    <cellStyle name="Notas 2 5 2 2 4 2" xfId="13974" xr:uid="{00000000-0005-0000-0000-000060230000}"/>
    <cellStyle name="Notas 2 5 2 2 4 2 2" xfId="18265" xr:uid="{00000000-0005-0000-0000-000061230000}"/>
    <cellStyle name="Notas 2 5 2 2 4 2 3" xfId="22229" xr:uid="{00000000-0005-0000-0000-000062230000}"/>
    <cellStyle name="Notas 2 5 2 2 4 3" xfId="9908" xr:uid="{00000000-0005-0000-0000-000063230000}"/>
    <cellStyle name="Notas 2 5 2 2 5" xfId="4879" xr:uid="{00000000-0005-0000-0000-000064230000}"/>
    <cellStyle name="Notas 2 5 2 2 5 2" xfId="13975" xr:uid="{00000000-0005-0000-0000-000065230000}"/>
    <cellStyle name="Notas 2 5 2 2 5 2 2" xfId="18266" xr:uid="{00000000-0005-0000-0000-000066230000}"/>
    <cellStyle name="Notas 2 5 2 2 5 2 3" xfId="22230" xr:uid="{00000000-0005-0000-0000-000067230000}"/>
    <cellStyle name="Notas 2 5 2 2 5 3" xfId="9909" xr:uid="{00000000-0005-0000-0000-000068230000}"/>
    <cellStyle name="Notas 2 5 2 2 6" xfId="4880" xr:uid="{00000000-0005-0000-0000-000069230000}"/>
    <cellStyle name="Notas 2 5 2 2 6 2" xfId="13976" xr:uid="{00000000-0005-0000-0000-00006A230000}"/>
    <cellStyle name="Notas 2 5 2 2 6 2 2" xfId="18267" xr:uid="{00000000-0005-0000-0000-00006B230000}"/>
    <cellStyle name="Notas 2 5 2 2 6 2 3" xfId="22231" xr:uid="{00000000-0005-0000-0000-00006C230000}"/>
    <cellStyle name="Notas 2 5 2 2 6 3" xfId="9910" xr:uid="{00000000-0005-0000-0000-00006D230000}"/>
    <cellStyle name="Notas 2 5 2 2 7" xfId="4881" xr:uid="{00000000-0005-0000-0000-00006E230000}"/>
    <cellStyle name="Notas 2 5 2 2 7 2" xfId="13977" xr:uid="{00000000-0005-0000-0000-00006F230000}"/>
    <cellStyle name="Notas 2 5 2 2 7 2 2" xfId="18268" xr:uid="{00000000-0005-0000-0000-000070230000}"/>
    <cellStyle name="Notas 2 5 2 2 7 2 3" xfId="22232" xr:uid="{00000000-0005-0000-0000-000071230000}"/>
    <cellStyle name="Notas 2 5 2 2 7 3" xfId="9911" xr:uid="{00000000-0005-0000-0000-000072230000}"/>
    <cellStyle name="Notas 2 5 2 2 8" xfId="13971" xr:uid="{00000000-0005-0000-0000-000073230000}"/>
    <cellStyle name="Notas 2 5 2 2 8 2" xfId="18262" xr:uid="{00000000-0005-0000-0000-000074230000}"/>
    <cellStyle name="Notas 2 5 2 2 8 3" xfId="22226" xr:uid="{00000000-0005-0000-0000-000075230000}"/>
    <cellStyle name="Notas 2 5 2 2 9" xfId="9905" xr:uid="{00000000-0005-0000-0000-000076230000}"/>
    <cellStyle name="Notas 2 5 2 3" xfId="13970" xr:uid="{00000000-0005-0000-0000-000077230000}"/>
    <cellStyle name="Notas 2 5 2 3 2" xfId="18261" xr:uid="{00000000-0005-0000-0000-000078230000}"/>
    <cellStyle name="Notas 2 5 2 3 3" xfId="22225" xr:uid="{00000000-0005-0000-0000-000079230000}"/>
    <cellStyle name="Notas 2 5 2 4" xfId="9904" xr:uid="{00000000-0005-0000-0000-00007A230000}"/>
    <cellStyle name="Notas 2 5 3" xfId="4882" xr:uid="{00000000-0005-0000-0000-00007B230000}"/>
    <cellStyle name="Notas 2 5 3 2" xfId="4883" xr:uid="{00000000-0005-0000-0000-00007C230000}"/>
    <cellStyle name="Notas 2 5 3 2 2" xfId="4884" xr:uid="{00000000-0005-0000-0000-00007D230000}"/>
    <cellStyle name="Notas 2 5 3 2 2 2" xfId="13980" xr:uid="{00000000-0005-0000-0000-00007E230000}"/>
    <cellStyle name="Notas 2 5 3 2 2 2 2" xfId="18271" xr:uid="{00000000-0005-0000-0000-00007F230000}"/>
    <cellStyle name="Notas 2 5 3 2 2 2 3" xfId="22235" xr:uid="{00000000-0005-0000-0000-000080230000}"/>
    <cellStyle name="Notas 2 5 3 2 2 3" xfId="9914" xr:uid="{00000000-0005-0000-0000-000081230000}"/>
    <cellStyle name="Notas 2 5 3 2 3" xfId="4885" xr:uid="{00000000-0005-0000-0000-000082230000}"/>
    <cellStyle name="Notas 2 5 3 2 3 2" xfId="13981" xr:uid="{00000000-0005-0000-0000-000083230000}"/>
    <cellStyle name="Notas 2 5 3 2 3 2 2" xfId="18272" xr:uid="{00000000-0005-0000-0000-000084230000}"/>
    <cellStyle name="Notas 2 5 3 2 3 2 3" xfId="22236" xr:uid="{00000000-0005-0000-0000-000085230000}"/>
    <cellStyle name="Notas 2 5 3 2 3 3" xfId="9915" xr:uid="{00000000-0005-0000-0000-000086230000}"/>
    <cellStyle name="Notas 2 5 3 2 4" xfId="4886" xr:uid="{00000000-0005-0000-0000-000087230000}"/>
    <cellStyle name="Notas 2 5 3 2 4 2" xfId="13982" xr:uid="{00000000-0005-0000-0000-000088230000}"/>
    <cellStyle name="Notas 2 5 3 2 4 2 2" xfId="18273" xr:uid="{00000000-0005-0000-0000-000089230000}"/>
    <cellStyle name="Notas 2 5 3 2 4 2 3" xfId="22237" xr:uid="{00000000-0005-0000-0000-00008A230000}"/>
    <cellStyle name="Notas 2 5 3 2 4 3" xfId="9916" xr:uid="{00000000-0005-0000-0000-00008B230000}"/>
    <cellStyle name="Notas 2 5 3 2 5" xfId="4887" xr:uid="{00000000-0005-0000-0000-00008C230000}"/>
    <cellStyle name="Notas 2 5 3 2 5 2" xfId="13983" xr:uid="{00000000-0005-0000-0000-00008D230000}"/>
    <cellStyle name="Notas 2 5 3 2 5 2 2" xfId="18274" xr:uid="{00000000-0005-0000-0000-00008E230000}"/>
    <cellStyle name="Notas 2 5 3 2 5 2 3" xfId="22238" xr:uid="{00000000-0005-0000-0000-00008F230000}"/>
    <cellStyle name="Notas 2 5 3 2 5 3" xfId="9917" xr:uid="{00000000-0005-0000-0000-000090230000}"/>
    <cellStyle name="Notas 2 5 3 2 6" xfId="4888" xr:uid="{00000000-0005-0000-0000-000091230000}"/>
    <cellStyle name="Notas 2 5 3 2 6 2" xfId="13984" xr:uid="{00000000-0005-0000-0000-000092230000}"/>
    <cellStyle name="Notas 2 5 3 2 6 2 2" xfId="18275" xr:uid="{00000000-0005-0000-0000-000093230000}"/>
    <cellStyle name="Notas 2 5 3 2 6 2 3" xfId="22239" xr:uid="{00000000-0005-0000-0000-000094230000}"/>
    <cellStyle name="Notas 2 5 3 2 6 3" xfId="9918" xr:uid="{00000000-0005-0000-0000-000095230000}"/>
    <cellStyle name="Notas 2 5 3 2 7" xfId="4889" xr:uid="{00000000-0005-0000-0000-000096230000}"/>
    <cellStyle name="Notas 2 5 3 2 7 2" xfId="13985" xr:uid="{00000000-0005-0000-0000-000097230000}"/>
    <cellStyle name="Notas 2 5 3 2 7 2 2" xfId="18276" xr:uid="{00000000-0005-0000-0000-000098230000}"/>
    <cellStyle name="Notas 2 5 3 2 7 2 3" xfId="22240" xr:uid="{00000000-0005-0000-0000-000099230000}"/>
    <cellStyle name="Notas 2 5 3 2 7 3" xfId="9919" xr:uid="{00000000-0005-0000-0000-00009A230000}"/>
    <cellStyle name="Notas 2 5 3 2 8" xfId="13979" xr:uid="{00000000-0005-0000-0000-00009B230000}"/>
    <cellStyle name="Notas 2 5 3 2 8 2" xfId="18270" xr:uid="{00000000-0005-0000-0000-00009C230000}"/>
    <cellStyle name="Notas 2 5 3 2 8 3" xfId="22234" xr:uid="{00000000-0005-0000-0000-00009D230000}"/>
    <cellStyle name="Notas 2 5 3 2 9" xfId="9913" xr:uid="{00000000-0005-0000-0000-00009E230000}"/>
    <cellStyle name="Notas 2 5 3 3" xfId="13978" xr:uid="{00000000-0005-0000-0000-00009F230000}"/>
    <cellStyle name="Notas 2 5 3 3 2" xfId="18269" xr:uid="{00000000-0005-0000-0000-0000A0230000}"/>
    <cellStyle name="Notas 2 5 3 3 3" xfId="22233" xr:uid="{00000000-0005-0000-0000-0000A1230000}"/>
    <cellStyle name="Notas 2 5 3 4" xfId="9912" xr:uid="{00000000-0005-0000-0000-0000A2230000}"/>
    <cellStyle name="Notas 2 5 4" xfId="4890" xr:uid="{00000000-0005-0000-0000-0000A3230000}"/>
    <cellStyle name="Notas 2 5 4 2" xfId="4891" xr:uid="{00000000-0005-0000-0000-0000A4230000}"/>
    <cellStyle name="Notas 2 5 4 2 2" xfId="4892" xr:uid="{00000000-0005-0000-0000-0000A5230000}"/>
    <cellStyle name="Notas 2 5 4 2 2 2" xfId="13988" xr:uid="{00000000-0005-0000-0000-0000A6230000}"/>
    <cellStyle name="Notas 2 5 4 2 2 2 2" xfId="18279" xr:uid="{00000000-0005-0000-0000-0000A7230000}"/>
    <cellStyle name="Notas 2 5 4 2 2 2 3" xfId="22243" xr:uid="{00000000-0005-0000-0000-0000A8230000}"/>
    <cellStyle name="Notas 2 5 4 2 2 3" xfId="9922" xr:uid="{00000000-0005-0000-0000-0000A9230000}"/>
    <cellStyle name="Notas 2 5 4 2 3" xfId="4893" xr:uid="{00000000-0005-0000-0000-0000AA230000}"/>
    <cellStyle name="Notas 2 5 4 2 3 2" xfId="13989" xr:uid="{00000000-0005-0000-0000-0000AB230000}"/>
    <cellStyle name="Notas 2 5 4 2 3 2 2" xfId="18280" xr:uid="{00000000-0005-0000-0000-0000AC230000}"/>
    <cellStyle name="Notas 2 5 4 2 3 2 3" xfId="22244" xr:uid="{00000000-0005-0000-0000-0000AD230000}"/>
    <cellStyle name="Notas 2 5 4 2 3 3" xfId="9923" xr:uid="{00000000-0005-0000-0000-0000AE230000}"/>
    <cellStyle name="Notas 2 5 4 2 4" xfId="4894" xr:uid="{00000000-0005-0000-0000-0000AF230000}"/>
    <cellStyle name="Notas 2 5 4 2 4 2" xfId="13990" xr:uid="{00000000-0005-0000-0000-0000B0230000}"/>
    <cellStyle name="Notas 2 5 4 2 4 2 2" xfId="18281" xr:uid="{00000000-0005-0000-0000-0000B1230000}"/>
    <cellStyle name="Notas 2 5 4 2 4 2 3" xfId="22245" xr:uid="{00000000-0005-0000-0000-0000B2230000}"/>
    <cellStyle name="Notas 2 5 4 2 4 3" xfId="9924" xr:uid="{00000000-0005-0000-0000-0000B3230000}"/>
    <cellStyle name="Notas 2 5 4 2 5" xfId="4895" xr:uid="{00000000-0005-0000-0000-0000B4230000}"/>
    <cellStyle name="Notas 2 5 4 2 5 2" xfId="13991" xr:uid="{00000000-0005-0000-0000-0000B5230000}"/>
    <cellStyle name="Notas 2 5 4 2 5 2 2" xfId="18282" xr:uid="{00000000-0005-0000-0000-0000B6230000}"/>
    <cellStyle name="Notas 2 5 4 2 5 2 3" xfId="22246" xr:uid="{00000000-0005-0000-0000-0000B7230000}"/>
    <cellStyle name="Notas 2 5 4 2 5 3" xfId="9925" xr:uid="{00000000-0005-0000-0000-0000B8230000}"/>
    <cellStyle name="Notas 2 5 4 2 6" xfId="4896" xr:uid="{00000000-0005-0000-0000-0000B9230000}"/>
    <cellStyle name="Notas 2 5 4 2 6 2" xfId="13992" xr:uid="{00000000-0005-0000-0000-0000BA230000}"/>
    <cellStyle name="Notas 2 5 4 2 6 2 2" xfId="18283" xr:uid="{00000000-0005-0000-0000-0000BB230000}"/>
    <cellStyle name="Notas 2 5 4 2 6 2 3" xfId="22247" xr:uid="{00000000-0005-0000-0000-0000BC230000}"/>
    <cellStyle name="Notas 2 5 4 2 6 3" xfId="9926" xr:uid="{00000000-0005-0000-0000-0000BD230000}"/>
    <cellStyle name="Notas 2 5 4 2 7" xfId="4897" xr:uid="{00000000-0005-0000-0000-0000BE230000}"/>
    <cellStyle name="Notas 2 5 4 2 7 2" xfId="13993" xr:uid="{00000000-0005-0000-0000-0000BF230000}"/>
    <cellStyle name="Notas 2 5 4 2 7 2 2" xfId="18284" xr:uid="{00000000-0005-0000-0000-0000C0230000}"/>
    <cellStyle name="Notas 2 5 4 2 7 2 3" xfId="22248" xr:uid="{00000000-0005-0000-0000-0000C1230000}"/>
    <cellStyle name="Notas 2 5 4 2 7 3" xfId="9927" xr:uid="{00000000-0005-0000-0000-0000C2230000}"/>
    <cellStyle name="Notas 2 5 4 2 8" xfId="13987" xr:uid="{00000000-0005-0000-0000-0000C3230000}"/>
    <cellStyle name="Notas 2 5 4 2 8 2" xfId="18278" xr:uid="{00000000-0005-0000-0000-0000C4230000}"/>
    <cellStyle name="Notas 2 5 4 2 8 3" xfId="22242" xr:uid="{00000000-0005-0000-0000-0000C5230000}"/>
    <cellStyle name="Notas 2 5 4 2 9" xfId="9921" xr:uid="{00000000-0005-0000-0000-0000C6230000}"/>
    <cellStyle name="Notas 2 5 4 3" xfId="13986" xr:uid="{00000000-0005-0000-0000-0000C7230000}"/>
    <cellStyle name="Notas 2 5 4 3 2" xfId="18277" xr:uid="{00000000-0005-0000-0000-0000C8230000}"/>
    <cellStyle name="Notas 2 5 4 3 3" xfId="22241" xr:uid="{00000000-0005-0000-0000-0000C9230000}"/>
    <cellStyle name="Notas 2 5 4 4" xfId="9920" xr:uid="{00000000-0005-0000-0000-0000CA230000}"/>
    <cellStyle name="Notas 2 5 5" xfId="4898" xr:uid="{00000000-0005-0000-0000-0000CB230000}"/>
    <cellStyle name="Notas 2 5 5 2" xfId="4899" xr:uid="{00000000-0005-0000-0000-0000CC230000}"/>
    <cellStyle name="Notas 2 5 5 2 2" xfId="13995" xr:uid="{00000000-0005-0000-0000-0000CD230000}"/>
    <cellStyle name="Notas 2 5 5 2 2 2" xfId="18286" xr:uid="{00000000-0005-0000-0000-0000CE230000}"/>
    <cellStyle name="Notas 2 5 5 2 2 3" xfId="22250" xr:uid="{00000000-0005-0000-0000-0000CF230000}"/>
    <cellStyle name="Notas 2 5 5 2 3" xfId="9929" xr:uid="{00000000-0005-0000-0000-0000D0230000}"/>
    <cellStyle name="Notas 2 5 5 3" xfId="4900" xr:uid="{00000000-0005-0000-0000-0000D1230000}"/>
    <cellStyle name="Notas 2 5 5 3 2" xfId="13996" xr:uid="{00000000-0005-0000-0000-0000D2230000}"/>
    <cellStyle name="Notas 2 5 5 3 2 2" xfId="18287" xr:uid="{00000000-0005-0000-0000-0000D3230000}"/>
    <cellStyle name="Notas 2 5 5 3 2 3" xfId="22251" xr:uid="{00000000-0005-0000-0000-0000D4230000}"/>
    <cellStyle name="Notas 2 5 5 3 3" xfId="9930" xr:uid="{00000000-0005-0000-0000-0000D5230000}"/>
    <cellStyle name="Notas 2 5 5 4" xfId="4901" xr:uid="{00000000-0005-0000-0000-0000D6230000}"/>
    <cellStyle name="Notas 2 5 5 4 2" xfId="13997" xr:uid="{00000000-0005-0000-0000-0000D7230000}"/>
    <cellStyle name="Notas 2 5 5 4 2 2" xfId="18288" xr:uid="{00000000-0005-0000-0000-0000D8230000}"/>
    <cellStyle name="Notas 2 5 5 4 2 3" xfId="22252" xr:uid="{00000000-0005-0000-0000-0000D9230000}"/>
    <cellStyle name="Notas 2 5 5 4 3" xfId="9931" xr:uid="{00000000-0005-0000-0000-0000DA230000}"/>
    <cellStyle name="Notas 2 5 5 5" xfId="4902" xr:uid="{00000000-0005-0000-0000-0000DB230000}"/>
    <cellStyle name="Notas 2 5 5 5 2" xfId="13998" xr:uid="{00000000-0005-0000-0000-0000DC230000}"/>
    <cellStyle name="Notas 2 5 5 5 2 2" xfId="18289" xr:uid="{00000000-0005-0000-0000-0000DD230000}"/>
    <cellStyle name="Notas 2 5 5 5 2 3" xfId="22253" xr:uid="{00000000-0005-0000-0000-0000DE230000}"/>
    <cellStyle name="Notas 2 5 5 5 3" xfId="9932" xr:uid="{00000000-0005-0000-0000-0000DF230000}"/>
    <cellStyle name="Notas 2 5 5 6" xfId="4903" xr:uid="{00000000-0005-0000-0000-0000E0230000}"/>
    <cellStyle name="Notas 2 5 5 6 2" xfId="13999" xr:uid="{00000000-0005-0000-0000-0000E1230000}"/>
    <cellStyle name="Notas 2 5 5 6 2 2" xfId="18290" xr:uid="{00000000-0005-0000-0000-0000E2230000}"/>
    <cellStyle name="Notas 2 5 5 6 2 3" xfId="22254" xr:uid="{00000000-0005-0000-0000-0000E3230000}"/>
    <cellStyle name="Notas 2 5 5 6 3" xfId="9933" xr:uid="{00000000-0005-0000-0000-0000E4230000}"/>
    <cellStyle name="Notas 2 5 5 7" xfId="4904" xr:uid="{00000000-0005-0000-0000-0000E5230000}"/>
    <cellStyle name="Notas 2 5 5 7 2" xfId="14000" xr:uid="{00000000-0005-0000-0000-0000E6230000}"/>
    <cellStyle name="Notas 2 5 5 7 2 2" xfId="18291" xr:uid="{00000000-0005-0000-0000-0000E7230000}"/>
    <cellStyle name="Notas 2 5 5 7 2 3" xfId="22255" xr:uid="{00000000-0005-0000-0000-0000E8230000}"/>
    <cellStyle name="Notas 2 5 5 7 3" xfId="9934" xr:uid="{00000000-0005-0000-0000-0000E9230000}"/>
    <cellStyle name="Notas 2 5 5 8" xfId="13994" xr:uid="{00000000-0005-0000-0000-0000EA230000}"/>
    <cellStyle name="Notas 2 5 5 8 2" xfId="18285" xr:uid="{00000000-0005-0000-0000-0000EB230000}"/>
    <cellStyle name="Notas 2 5 5 8 3" xfId="22249" xr:uid="{00000000-0005-0000-0000-0000EC230000}"/>
    <cellStyle name="Notas 2 5 5 9" xfId="9928" xr:uid="{00000000-0005-0000-0000-0000ED230000}"/>
    <cellStyle name="Notas 2 5 6" xfId="13969" xr:uid="{00000000-0005-0000-0000-0000EE230000}"/>
    <cellStyle name="Notas 2 5 6 2" xfId="18260" xr:uid="{00000000-0005-0000-0000-0000EF230000}"/>
    <cellStyle name="Notas 2 5 6 3" xfId="22224" xr:uid="{00000000-0005-0000-0000-0000F0230000}"/>
    <cellStyle name="Notas 2 5 7" xfId="9903" xr:uid="{00000000-0005-0000-0000-0000F1230000}"/>
    <cellStyle name="Notas 2 6" xfId="4905" xr:uid="{00000000-0005-0000-0000-0000F2230000}"/>
    <cellStyle name="Notas 2 6 2" xfId="4906" xr:uid="{00000000-0005-0000-0000-0000F3230000}"/>
    <cellStyle name="Notas 2 6 2 2" xfId="4907" xr:uid="{00000000-0005-0000-0000-0000F4230000}"/>
    <cellStyle name="Notas 2 6 2 2 2" xfId="4908" xr:uid="{00000000-0005-0000-0000-0000F5230000}"/>
    <cellStyle name="Notas 2 6 2 2 2 2" xfId="14004" xr:uid="{00000000-0005-0000-0000-0000F6230000}"/>
    <cellStyle name="Notas 2 6 2 2 2 2 2" xfId="18295" xr:uid="{00000000-0005-0000-0000-0000F7230000}"/>
    <cellStyle name="Notas 2 6 2 2 2 2 3" xfId="22259" xr:uid="{00000000-0005-0000-0000-0000F8230000}"/>
    <cellStyle name="Notas 2 6 2 2 2 3" xfId="9938" xr:uid="{00000000-0005-0000-0000-0000F9230000}"/>
    <cellStyle name="Notas 2 6 2 2 3" xfId="4909" xr:uid="{00000000-0005-0000-0000-0000FA230000}"/>
    <cellStyle name="Notas 2 6 2 2 3 2" xfId="14005" xr:uid="{00000000-0005-0000-0000-0000FB230000}"/>
    <cellStyle name="Notas 2 6 2 2 3 2 2" xfId="18296" xr:uid="{00000000-0005-0000-0000-0000FC230000}"/>
    <cellStyle name="Notas 2 6 2 2 3 2 3" xfId="22260" xr:uid="{00000000-0005-0000-0000-0000FD230000}"/>
    <cellStyle name="Notas 2 6 2 2 3 3" xfId="9939" xr:uid="{00000000-0005-0000-0000-0000FE230000}"/>
    <cellStyle name="Notas 2 6 2 2 4" xfId="4910" xr:uid="{00000000-0005-0000-0000-0000FF230000}"/>
    <cellStyle name="Notas 2 6 2 2 4 2" xfId="14006" xr:uid="{00000000-0005-0000-0000-000000240000}"/>
    <cellStyle name="Notas 2 6 2 2 4 2 2" xfId="18297" xr:uid="{00000000-0005-0000-0000-000001240000}"/>
    <cellStyle name="Notas 2 6 2 2 4 2 3" xfId="22261" xr:uid="{00000000-0005-0000-0000-000002240000}"/>
    <cellStyle name="Notas 2 6 2 2 4 3" xfId="9940" xr:uid="{00000000-0005-0000-0000-000003240000}"/>
    <cellStyle name="Notas 2 6 2 2 5" xfId="4911" xr:uid="{00000000-0005-0000-0000-000004240000}"/>
    <cellStyle name="Notas 2 6 2 2 5 2" xfId="14007" xr:uid="{00000000-0005-0000-0000-000005240000}"/>
    <cellStyle name="Notas 2 6 2 2 5 2 2" xfId="18298" xr:uid="{00000000-0005-0000-0000-000006240000}"/>
    <cellStyle name="Notas 2 6 2 2 5 2 3" xfId="22262" xr:uid="{00000000-0005-0000-0000-000007240000}"/>
    <cellStyle name="Notas 2 6 2 2 5 3" xfId="9941" xr:uid="{00000000-0005-0000-0000-000008240000}"/>
    <cellStyle name="Notas 2 6 2 2 6" xfId="4912" xr:uid="{00000000-0005-0000-0000-000009240000}"/>
    <cellStyle name="Notas 2 6 2 2 6 2" xfId="14008" xr:uid="{00000000-0005-0000-0000-00000A240000}"/>
    <cellStyle name="Notas 2 6 2 2 6 2 2" xfId="18299" xr:uid="{00000000-0005-0000-0000-00000B240000}"/>
    <cellStyle name="Notas 2 6 2 2 6 2 3" xfId="22263" xr:uid="{00000000-0005-0000-0000-00000C240000}"/>
    <cellStyle name="Notas 2 6 2 2 6 3" xfId="9942" xr:uid="{00000000-0005-0000-0000-00000D240000}"/>
    <cellStyle name="Notas 2 6 2 2 7" xfId="4913" xr:uid="{00000000-0005-0000-0000-00000E240000}"/>
    <cellStyle name="Notas 2 6 2 2 7 2" xfId="14009" xr:uid="{00000000-0005-0000-0000-00000F240000}"/>
    <cellStyle name="Notas 2 6 2 2 7 2 2" xfId="18300" xr:uid="{00000000-0005-0000-0000-000010240000}"/>
    <cellStyle name="Notas 2 6 2 2 7 2 3" xfId="22264" xr:uid="{00000000-0005-0000-0000-000011240000}"/>
    <cellStyle name="Notas 2 6 2 2 7 3" xfId="9943" xr:uid="{00000000-0005-0000-0000-000012240000}"/>
    <cellStyle name="Notas 2 6 2 2 8" xfId="14003" xr:uid="{00000000-0005-0000-0000-000013240000}"/>
    <cellStyle name="Notas 2 6 2 2 8 2" xfId="18294" xr:uid="{00000000-0005-0000-0000-000014240000}"/>
    <cellStyle name="Notas 2 6 2 2 8 3" xfId="22258" xr:uid="{00000000-0005-0000-0000-000015240000}"/>
    <cellStyle name="Notas 2 6 2 2 9" xfId="9937" xr:uid="{00000000-0005-0000-0000-000016240000}"/>
    <cellStyle name="Notas 2 6 2 3" xfId="14002" xr:uid="{00000000-0005-0000-0000-000017240000}"/>
    <cellStyle name="Notas 2 6 2 3 2" xfId="18293" xr:uid="{00000000-0005-0000-0000-000018240000}"/>
    <cellStyle name="Notas 2 6 2 3 3" xfId="22257" xr:uid="{00000000-0005-0000-0000-000019240000}"/>
    <cellStyle name="Notas 2 6 2 4" xfId="9936" xr:uid="{00000000-0005-0000-0000-00001A240000}"/>
    <cellStyle name="Notas 2 6 3" xfId="4914" xr:uid="{00000000-0005-0000-0000-00001B240000}"/>
    <cellStyle name="Notas 2 6 3 2" xfId="4915" xr:uid="{00000000-0005-0000-0000-00001C240000}"/>
    <cellStyle name="Notas 2 6 3 2 2" xfId="4916" xr:uid="{00000000-0005-0000-0000-00001D240000}"/>
    <cellStyle name="Notas 2 6 3 2 2 2" xfId="14012" xr:uid="{00000000-0005-0000-0000-00001E240000}"/>
    <cellStyle name="Notas 2 6 3 2 2 2 2" xfId="18303" xr:uid="{00000000-0005-0000-0000-00001F240000}"/>
    <cellStyle name="Notas 2 6 3 2 2 2 3" xfId="22267" xr:uid="{00000000-0005-0000-0000-000020240000}"/>
    <cellStyle name="Notas 2 6 3 2 2 3" xfId="9946" xr:uid="{00000000-0005-0000-0000-000021240000}"/>
    <cellStyle name="Notas 2 6 3 2 3" xfId="4917" xr:uid="{00000000-0005-0000-0000-000022240000}"/>
    <cellStyle name="Notas 2 6 3 2 3 2" xfId="14013" xr:uid="{00000000-0005-0000-0000-000023240000}"/>
    <cellStyle name="Notas 2 6 3 2 3 2 2" xfId="18304" xr:uid="{00000000-0005-0000-0000-000024240000}"/>
    <cellStyle name="Notas 2 6 3 2 3 2 3" xfId="22268" xr:uid="{00000000-0005-0000-0000-000025240000}"/>
    <cellStyle name="Notas 2 6 3 2 3 3" xfId="9947" xr:uid="{00000000-0005-0000-0000-000026240000}"/>
    <cellStyle name="Notas 2 6 3 2 4" xfId="4918" xr:uid="{00000000-0005-0000-0000-000027240000}"/>
    <cellStyle name="Notas 2 6 3 2 4 2" xfId="14014" xr:uid="{00000000-0005-0000-0000-000028240000}"/>
    <cellStyle name="Notas 2 6 3 2 4 2 2" xfId="18305" xr:uid="{00000000-0005-0000-0000-000029240000}"/>
    <cellStyle name="Notas 2 6 3 2 4 2 3" xfId="22269" xr:uid="{00000000-0005-0000-0000-00002A240000}"/>
    <cellStyle name="Notas 2 6 3 2 4 3" xfId="9948" xr:uid="{00000000-0005-0000-0000-00002B240000}"/>
    <cellStyle name="Notas 2 6 3 2 5" xfId="4919" xr:uid="{00000000-0005-0000-0000-00002C240000}"/>
    <cellStyle name="Notas 2 6 3 2 5 2" xfId="14015" xr:uid="{00000000-0005-0000-0000-00002D240000}"/>
    <cellStyle name="Notas 2 6 3 2 5 2 2" xfId="18306" xr:uid="{00000000-0005-0000-0000-00002E240000}"/>
    <cellStyle name="Notas 2 6 3 2 5 2 3" xfId="22270" xr:uid="{00000000-0005-0000-0000-00002F240000}"/>
    <cellStyle name="Notas 2 6 3 2 5 3" xfId="9949" xr:uid="{00000000-0005-0000-0000-000030240000}"/>
    <cellStyle name="Notas 2 6 3 2 6" xfId="4920" xr:uid="{00000000-0005-0000-0000-000031240000}"/>
    <cellStyle name="Notas 2 6 3 2 6 2" xfId="14016" xr:uid="{00000000-0005-0000-0000-000032240000}"/>
    <cellStyle name="Notas 2 6 3 2 6 2 2" xfId="18307" xr:uid="{00000000-0005-0000-0000-000033240000}"/>
    <cellStyle name="Notas 2 6 3 2 6 2 3" xfId="22271" xr:uid="{00000000-0005-0000-0000-000034240000}"/>
    <cellStyle name="Notas 2 6 3 2 6 3" xfId="9950" xr:uid="{00000000-0005-0000-0000-000035240000}"/>
    <cellStyle name="Notas 2 6 3 2 7" xfId="4921" xr:uid="{00000000-0005-0000-0000-000036240000}"/>
    <cellStyle name="Notas 2 6 3 2 7 2" xfId="14017" xr:uid="{00000000-0005-0000-0000-000037240000}"/>
    <cellStyle name="Notas 2 6 3 2 7 2 2" xfId="18308" xr:uid="{00000000-0005-0000-0000-000038240000}"/>
    <cellStyle name="Notas 2 6 3 2 7 2 3" xfId="22272" xr:uid="{00000000-0005-0000-0000-000039240000}"/>
    <cellStyle name="Notas 2 6 3 2 7 3" xfId="9951" xr:uid="{00000000-0005-0000-0000-00003A240000}"/>
    <cellStyle name="Notas 2 6 3 2 8" xfId="14011" xr:uid="{00000000-0005-0000-0000-00003B240000}"/>
    <cellStyle name="Notas 2 6 3 2 8 2" xfId="18302" xr:uid="{00000000-0005-0000-0000-00003C240000}"/>
    <cellStyle name="Notas 2 6 3 2 8 3" xfId="22266" xr:uid="{00000000-0005-0000-0000-00003D240000}"/>
    <cellStyle name="Notas 2 6 3 2 9" xfId="9945" xr:uid="{00000000-0005-0000-0000-00003E240000}"/>
    <cellStyle name="Notas 2 6 3 3" xfId="14010" xr:uid="{00000000-0005-0000-0000-00003F240000}"/>
    <cellStyle name="Notas 2 6 3 3 2" xfId="18301" xr:uid="{00000000-0005-0000-0000-000040240000}"/>
    <cellStyle name="Notas 2 6 3 3 3" xfId="22265" xr:uid="{00000000-0005-0000-0000-000041240000}"/>
    <cellStyle name="Notas 2 6 3 4" xfId="9944" xr:uid="{00000000-0005-0000-0000-000042240000}"/>
    <cellStyle name="Notas 2 6 4" xfId="4922" xr:uid="{00000000-0005-0000-0000-000043240000}"/>
    <cellStyle name="Notas 2 6 4 2" xfId="4923" xr:uid="{00000000-0005-0000-0000-000044240000}"/>
    <cellStyle name="Notas 2 6 4 2 2" xfId="4924" xr:uid="{00000000-0005-0000-0000-000045240000}"/>
    <cellStyle name="Notas 2 6 4 2 2 2" xfId="14020" xr:uid="{00000000-0005-0000-0000-000046240000}"/>
    <cellStyle name="Notas 2 6 4 2 2 2 2" xfId="18311" xr:uid="{00000000-0005-0000-0000-000047240000}"/>
    <cellStyle name="Notas 2 6 4 2 2 2 3" xfId="22275" xr:uid="{00000000-0005-0000-0000-000048240000}"/>
    <cellStyle name="Notas 2 6 4 2 2 3" xfId="9954" xr:uid="{00000000-0005-0000-0000-000049240000}"/>
    <cellStyle name="Notas 2 6 4 2 3" xfId="4925" xr:uid="{00000000-0005-0000-0000-00004A240000}"/>
    <cellStyle name="Notas 2 6 4 2 3 2" xfId="14021" xr:uid="{00000000-0005-0000-0000-00004B240000}"/>
    <cellStyle name="Notas 2 6 4 2 3 2 2" xfId="18312" xr:uid="{00000000-0005-0000-0000-00004C240000}"/>
    <cellStyle name="Notas 2 6 4 2 3 2 3" xfId="22276" xr:uid="{00000000-0005-0000-0000-00004D240000}"/>
    <cellStyle name="Notas 2 6 4 2 3 3" xfId="9955" xr:uid="{00000000-0005-0000-0000-00004E240000}"/>
    <cellStyle name="Notas 2 6 4 2 4" xfId="4926" xr:uid="{00000000-0005-0000-0000-00004F240000}"/>
    <cellStyle name="Notas 2 6 4 2 4 2" xfId="14022" xr:uid="{00000000-0005-0000-0000-000050240000}"/>
    <cellStyle name="Notas 2 6 4 2 4 2 2" xfId="18313" xr:uid="{00000000-0005-0000-0000-000051240000}"/>
    <cellStyle name="Notas 2 6 4 2 4 2 3" xfId="22277" xr:uid="{00000000-0005-0000-0000-000052240000}"/>
    <cellStyle name="Notas 2 6 4 2 4 3" xfId="9956" xr:uid="{00000000-0005-0000-0000-000053240000}"/>
    <cellStyle name="Notas 2 6 4 2 5" xfId="4927" xr:uid="{00000000-0005-0000-0000-000054240000}"/>
    <cellStyle name="Notas 2 6 4 2 5 2" xfId="14023" xr:uid="{00000000-0005-0000-0000-000055240000}"/>
    <cellStyle name="Notas 2 6 4 2 5 2 2" xfId="18314" xr:uid="{00000000-0005-0000-0000-000056240000}"/>
    <cellStyle name="Notas 2 6 4 2 5 2 3" xfId="22278" xr:uid="{00000000-0005-0000-0000-000057240000}"/>
    <cellStyle name="Notas 2 6 4 2 5 3" xfId="9957" xr:uid="{00000000-0005-0000-0000-000058240000}"/>
    <cellStyle name="Notas 2 6 4 2 6" xfId="4928" xr:uid="{00000000-0005-0000-0000-000059240000}"/>
    <cellStyle name="Notas 2 6 4 2 6 2" xfId="14024" xr:uid="{00000000-0005-0000-0000-00005A240000}"/>
    <cellStyle name="Notas 2 6 4 2 6 2 2" xfId="18315" xr:uid="{00000000-0005-0000-0000-00005B240000}"/>
    <cellStyle name="Notas 2 6 4 2 6 2 3" xfId="22279" xr:uid="{00000000-0005-0000-0000-00005C240000}"/>
    <cellStyle name="Notas 2 6 4 2 6 3" xfId="9958" xr:uid="{00000000-0005-0000-0000-00005D240000}"/>
    <cellStyle name="Notas 2 6 4 2 7" xfId="4929" xr:uid="{00000000-0005-0000-0000-00005E240000}"/>
    <cellStyle name="Notas 2 6 4 2 7 2" xfId="14025" xr:uid="{00000000-0005-0000-0000-00005F240000}"/>
    <cellStyle name="Notas 2 6 4 2 7 2 2" xfId="18316" xr:uid="{00000000-0005-0000-0000-000060240000}"/>
    <cellStyle name="Notas 2 6 4 2 7 2 3" xfId="22280" xr:uid="{00000000-0005-0000-0000-000061240000}"/>
    <cellStyle name="Notas 2 6 4 2 7 3" xfId="9959" xr:uid="{00000000-0005-0000-0000-000062240000}"/>
    <cellStyle name="Notas 2 6 4 2 8" xfId="14019" xr:uid="{00000000-0005-0000-0000-000063240000}"/>
    <cellStyle name="Notas 2 6 4 2 8 2" xfId="18310" xr:uid="{00000000-0005-0000-0000-000064240000}"/>
    <cellStyle name="Notas 2 6 4 2 8 3" xfId="22274" xr:uid="{00000000-0005-0000-0000-000065240000}"/>
    <cellStyle name="Notas 2 6 4 2 9" xfId="9953" xr:uid="{00000000-0005-0000-0000-000066240000}"/>
    <cellStyle name="Notas 2 6 4 3" xfId="14018" xr:uid="{00000000-0005-0000-0000-000067240000}"/>
    <cellStyle name="Notas 2 6 4 3 2" xfId="18309" xr:uid="{00000000-0005-0000-0000-000068240000}"/>
    <cellStyle name="Notas 2 6 4 3 3" xfId="22273" xr:uid="{00000000-0005-0000-0000-000069240000}"/>
    <cellStyle name="Notas 2 6 4 4" xfId="9952" xr:uid="{00000000-0005-0000-0000-00006A240000}"/>
    <cellStyle name="Notas 2 6 5" xfId="4930" xr:uid="{00000000-0005-0000-0000-00006B240000}"/>
    <cellStyle name="Notas 2 6 5 2" xfId="4931" xr:uid="{00000000-0005-0000-0000-00006C240000}"/>
    <cellStyle name="Notas 2 6 5 2 2" xfId="14027" xr:uid="{00000000-0005-0000-0000-00006D240000}"/>
    <cellStyle name="Notas 2 6 5 2 2 2" xfId="18318" xr:uid="{00000000-0005-0000-0000-00006E240000}"/>
    <cellStyle name="Notas 2 6 5 2 2 3" xfId="22282" xr:uid="{00000000-0005-0000-0000-00006F240000}"/>
    <cellStyle name="Notas 2 6 5 2 3" xfId="12958" xr:uid="{00000000-0005-0000-0000-000070240000}"/>
    <cellStyle name="Notas 2 6 5 3" xfId="4932" xr:uid="{00000000-0005-0000-0000-000071240000}"/>
    <cellStyle name="Notas 2 6 5 3 2" xfId="14028" xr:uid="{00000000-0005-0000-0000-000072240000}"/>
    <cellStyle name="Notas 2 6 5 3 2 2" xfId="18319" xr:uid="{00000000-0005-0000-0000-000073240000}"/>
    <cellStyle name="Notas 2 6 5 3 2 3" xfId="22283" xr:uid="{00000000-0005-0000-0000-000074240000}"/>
    <cellStyle name="Notas 2 6 5 3 3" xfId="9961" xr:uid="{00000000-0005-0000-0000-000075240000}"/>
    <cellStyle name="Notas 2 6 5 4" xfId="4933" xr:uid="{00000000-0005-0000-0000-000076240000}"/>
    <cellStyle name="Notas 2 6 5 4 2" xfId="14029" xr:uid="{00000000-0005-0000-0000-000077240000}"/>
    <cellStyle name="Notas 2 6 5 4 2 2" xfId="18320" xr:uid="{00000000-0005-0000-0000-000078240000}"/>
    <cellStyle name="Notas 2 6 5 4 2 3" xfId="22284" xr:uid="{00000000-0005-0000-0000-000079240000}"/>
    <cellStyle name="Notas 2 6 5 4 3" xfId="9962" xr:uid="{00000000-0005-0000-0000-00007A240000}"/>
    <cellStyle name="Notas 2 6 5 5" xfId="4934" xr:uid="{00000000-0005-0000-0000-00007B240000}"/>
    <cellStyle name="Notas 2 6 5 5 2" xfId="14030" xr:uid="{00000000-0005-0000-0000-00007C240000}"/>
    <cellStyle name="Notas 2 6 5 5 2 2" xfId="18321" xr:uid="{00000000-0005-0000-0000-00007D240000}"/>
    <cellStyle name="Notas 2 6 5 5 2 3" xfId="22285" xr:uid="{00000000-0005-0000-0000-00007E240000}"/>
    <cellStyle name="Notas 2 6 5 5 3" xfId="9963" xr:uid="{00000000-0005-0000-0000-00007F240000}"/>
    <cellStyle name="Notas 2 6 5 6" xfId="4935" xr:uid="{00000000-0005-0000-0000-000080240000}"/>
    <cellStyle name="Notas 2 6 5 6 2" xfId="14031" xr:uid="{00000000-0005-0000-0000-000081240000}"/>
    <cellStyle name="Notas 2 6 5 6 2 2" xfId="18322" xr:uid="{00000000-0005-0000-0000-000082240000}"/>
    <cellStyle name="Notas 2 6 5 6 2 3" xfId="22286" xr:uid="{00000000-0005-0000-0000-000083240000}"/>
    <cellStyle name="Notas 2 6 5 6 3" xfId="9964" xr:uid="{00000000-0005-0000-0000-000084240000}"/>
    <cellStyle name="Notas 2 6 5 7" xfId="4936" xr:uid="{00000000-0005-0000-0000-000085240000}"/>
    <cellStyle name="Notas 2 6 5 7 2" xfId="14032" xr:uid="{00000000-0005-0000-0000-000086240000}"/>
    <cellStyle name="Notas 2 6 5 7 2 2" xfId="18323" xr:uid="{00000000-0005-0000-0000-000087240000}"/>
    <cellStyle name="Notas 2 6 5 7 2 3" xfId="22287" xr:uid="{00000000-0005-0000-0000-000088240000}"/>
    <cellStyle name="Notas 2 6 5 7 3" xfId="9965" xr:uid="{00000000-0005-0000-0000-000089240000}"/>
    <cellStyle name="Notas 2 6 5 8" xfId="14026" xr:uid="{00000000-0005-0000-0000-00008A240000}"/>
    <cellStyle name="Notas 2 6 5 8 2" xfId="18317" xr:uid="{00000000-0005-0000-0000-00008B240000}"/>
    <cellStyle name="Notas 2 6 5 8 3" xfId="22281" xr:uid="{00000000-0005-0000-0000-00008C240000}"/>
    <cellStyle name="Notas 2 6 5 9" xfId="9960" xr:uid="{00000000-0005-0000-0000-00008D240000}"/>
    <cellStyle name="Notas 2 6 6" xfId="14001" xr:uid="{00000000-0005-0000-0000-00008E240000}"/>
    <cellStyle name="Notas 2 6 6 2" xfId="18292" xr:uid="{00000000-0005-0000-0000-00008F240000}"/>
    <cellStyle name="Notas 2 6 6 3" xfId="22256" xr:uid="{00000000-0005-0000-0000-000090240000}"/>
    <cellStyle name="Notas 2 6 7" xfId="9935" xr:uid="{00000000-0005-0000-0000-000091240000}"/>
    <cellStyle name="Notas 2 7" xfId="4937" xr:uid="{00000000-0005-0000-0000-000092240000}"/>
    <cellStyle name="Notas 2 8" xfId="4938" xr:uid="{00000000-0005-0000-0000-000093240000}"/>
    <cellStyle name="Notas 2 8 2" xfId="25745" xr:uid="{00000000-0005-0000-0000-000094240000}"/>
    <cellStyle name="Notas 2 9" xfId="4939" xr:uid="{00000000-0005-0000-0000-000095240000}"/>
    <cellStyle name="Notas 2 9 2" xfId="25746" xr:uid="{00000000-0005-0000-0000-000096240000}"/>
    <cellStyle name="Notas 20" xfId="4940" xr:uid="{00000000-0005-0000-0000-000097240000}"/>
    <cellStyle name="Notas 20 2" xfId="4941" xr:uid="{00000000-0005-0000-0000-000098240000}"/>
    <cellStyle name="Notas 21" xfId="4942" xr:uid="{00000000-0005-0000-0000-000099240000}"/>
    <cellStyle name="Notas 21 2" xfId="4943" xr:uid="{00000000-0005-0000-0000-00009A240000}"/>
    <cellStyle name="Notas 22" xfId="4944" xr:uid="{00000000-0005-0000-0000-00009B240000}"/>
    <cellStyle name="Notas 22 2" xfId="4945" xr:uid="{00000000-0005-0000-0000-00009C240000}"/>
    <cellStyle name="Notas 23" xfId="4946" xr:uid="{00000000-0005-0000-0000-00009D240000}"/>
    <cellStyle name="Notas 23 2" xfId="4947" xr:uid="{00000000-0005-0000-0000-00009E240000}"/>
    <cellStyle name="Notas 24" xfId="4948" xr:uid="{00000000-0005-0000-0000-00009F240000}"/>
    <cellStyle name="Notas 24 2" xfId="4949" xr:uid="{00000000-0005-0000-0000-0000A0240000}"/>
    <cellStyle name="Notas 25" xfId="4950" xr:uid="{00000000-0005-0000-0000-0000A1240000}"/>
    <cellStyle name="Notas 25 2" xfId="4951" xr:uid="{00000000-0005-0000-0000-0000A2240000}"/>
    <cellStyle name="Notas 26" xfId="4952" xr:uid="{00000000-0005-0000-0000-0000A3240000}"/>
    <cellStyle name="Notas 26 2" xfId="4953" xr:uid="{00000000-0005-0000-0000-0000A4240000}"/>
    <cellStyle name="Notas 27" xfId="4954" xr:uid="{00000000-0005-0000-0000-0000A5240000}"/>
    <cellStyle name="Notas 27 2" xfId="4955" xr:uid="{00000000-0005-0000-0000-0000A6240000}"/>
    <cellStyle name="Notas 28" xfId="4956" xr:uid="{00000000-0005-0000-0000-0000A7240000}"/>
    <cellStyle name="Notas 28 2" xfId="4957" xr:uid="{00000000-0005-0000-0000-0000A8240000}"/>
    <cellStyle name="Notas 29" xfId="4958" xr:uid="{00000000-0005-0000-0000-0000A9240000}"/>
    <cellStyle name="Notas 29 2" xfId="4959" xr:uid="{00000000-0005-0000-0000-0000AA240000}"/>
    <cellStyle name="Notas 3" xfId="4960" xr:uid="{00000000-0005-0000-0000-0000AB240000}"/>
    <cellStyle name="Notas 3 10" xfId="4961" xr:uid="{00000000-0005-0000-0000-0000AC240000}"/>
    <cellStyle name="Notas 3 10 2" xfId="4962" xr:uid="{00000000-0005-0000-0000-0000AD240000}"/>
    <cellStyle name="Notas 3 10 2 2" xfId="4963" xr:uid="{00000000-0005-0000-0000-0000AE240000}"/>
    <cellStyle name="Notas 3 10 2 2 2" xfId="14036" xr:uid="{00000000-0005-0000-0000-0000AF240000}"/>
    <cellStyle name="Notas 3 10 2 2 2 2" xfId="18327" xr:uid="{00000000-0005-0000-0000-0000B0240000}"/>
    <cellStyle name="Notas 3 10 2 2 2 3" xfId="22291" xr:uid="{00000000-0005-0000-0000-0000B1240000}"/>
    <cellStyle name="Notas 3 10 2 2 3" xfId="9969" xr:uid="{00000000-0005-0000-0000-0000B2240000}"/>
    <cellStyle name="Notas 3 10 2 3" xfId="4964" xr:uid="{00000000-0005-0000-0000-0000B3240000}"/>
    <cellStyle name="Notas 3 10 2 3 2" xfId="14037" xr:uid="{00000000-0005-0000-0000-0000B4240000}"/>
    <cellStyle name="Notas 3 10 2 3 2 2" xfId="18328" xr:uid="{00000000-0005-0000-0000-0000B5240000}"/>
    <cellStyle name="Notas 3 10 2 3 2 3" xfId="22292" xr:uid="{00000000-0005-0000-0000-0000B6240000}"/>
    <cellStyle name="Notas 3 10 2 3 3" xfId="9970" xr:uid="{00000000-0005-0000-0000-0000B7240000}"/>
    <cellStyle name="Notas 3 10 2 4" xfId="4965" xr:uid="{00000000-0005-0000-0000-0000B8240000}"/>
    <cellStyle name="Notas 3 10 2 4 2" xfId="14038" xr:uid="{00000000-0005-0000-0000-0000B9240000}"/>
    <cellStyle name="Notas 3 10 2 4 2 2" xfId="18329" xr:uid="{00000000-0005-0000-0000-0000BA240000}"/>
    <cellStyle name="Notas 3 10 2 4 2 3" xfId="22293" xr:uid="{00000000-0005-0000-0000-0000BB240000}"/>
    <cellStyle name="Notas 3 10 2 4 3" xfId="9971" xr:uid="{00000000-0005-0000-0000-0000BC240000}"/>
    <cellStyle name="Notas 3 10 2 5" xfId="4966" xr:uid="{00000000-0005-0000-0000-0000BD240000}"/>
    <cellStyle name="Notas 3 10 2 5 2" xfId="14039" xr:uid="{00000000-0005-0000-0000-0000BE240000}"/>
    <cellStyle name="Notas 3 10 2 5 2 2" xfId="18330" xr:uid="{00000000-0005-0000-0000-0000BF240000}"/>
    <cellStyle name="Notas 3 10 2 5 2 3" xfId="22294" xr:uid="{00000000-0005-0000-0000-0000C0240000}"/>
    <cellStyle name="Notas 3 10 2 5 3" xfId="9972" xr:uid="{00000000-0005-0000-0000-0000C1240000}"/>
    <cellStyle name="Notas 3 10 2 6" xfId="4967" xr:uid="{00000000-0005-0000-0000-0000C2240000}"/>
    <cellStyle name="Notas 3 10 2 6 2" xfId="14040" xr:uid="{00000000-0005-0000-0000-0000C3240000}"/>
    <cellStyle name="Notas 3 10 2 6 2 2" xfId="18331" xr:uid="{00000000-0005-0000-0000-0000C4240000}"/>
    <cellStyle name="Notas 3 10 2 6 2 3" xfId="22295" xr:uid="{00000000-0005-0000-0000-0000C5240000}"/>
    <cellStyle name="Notas 3 10 2 6 3" xfId="9973" xr:uid="{00000000-0005-0000-0000-0000C6240000}"/>
    <cellStyle name="Notas 3 10 2 7" xfId="4968" xr:uid="{00000000-0005-0000-0000-0000C7240000}"/>
    <cellStyle name="Notas 3 10 2 7 2" xfId="14041" xr:uid="{00000000-0005-0000-0000-0000C8240000}"/>
    <cellStyle name="Notas 3 10 2 7 2 2" xfId="18332" xr:uid="{00000000-0005-0000-0000-0000C9240000}"/>
    <cellStyle name="Notas 3 10 2 7 2 3" xfId="22296" xr:uid="{00000000-0005-0000-0000-0000CA240000}"/>
    <cellStyle name="Notas 3 10 2 7 3" xfId="9974" xr:uid="{00000000-0005-0000-0000-0000CB240000}"/>
    <cellStyle name="Notas 3 10 2 8" xfId="14035" xr:uid="{00000000-0005-0000-0000-0000CC240000}"/>
    <cellStyle name="Notas 3 10 2 8 2" xfId="18326" xr:uid="{00000000-0005-0000-0000-0000CD240000}"/>
    <cellStyle name="Notas 3 10 2 8 3" xfId="22290" xr:uid="{00000000-0005-0000-0000-0000CE240000}"/>
    <cellStyle name="Notas 3 10 2 9" xfId="9968" xr:uid="{00000000-0005-0000-0000-0000CF240000}"/>
    <cellStyle name="Notas 3 10 3" xfId="14034" xr:uid="{00000000-0005-0000-0000-0000D0240000}"/>
    <cellStyle name="Notas 3 10 3 2" xfId="18325" xr:uid="{00000000-0005-0000-0000-0000D1240000}"/>
    <cellStyle name="Notas 3 10 3 3" xfId="22289" xr:uid="{00000000-0005-0000-0000-0000D2240000}"/>
    <cellStyle name="Notas 3 10 4" xfId="9967" xr:uid="{00000000-0005-0000-0000-0000D3240000}"/>
    <cellStyle name="Notas 3 11" xfId="4969" xr:uid="{00000000-0005-0000-0000-0000D4240000}"/>
    <cellStyle name="Notas 3 11 2" xfId="4970" xr:uid="{00000000-0005-0000-0000-0000D5240000}"/>
    <cellStyle name="Notas 3 11 2 2" xfId="4971" xr:uid="{00000000-0005-0000-0000-0000D6240000}"/>
    <cellStyle name="Notas 3 11 2 2 2" xfId="14044" xr:uid="{00000000-0005-0000-0000-0000D7240000}"/>
    <cellStyle name="Notas 3 11 2 2 2 2" xfId="18335" xr:uid="{00000000-0005-0000-0000-0000D8240000}"/>
    <cellStyle name="Notas 3 11 2 2 2 3" xfId="22299" xr:uid="{00000000-0005-0000-0000-0000D9240000}"/>
    <cellStyle name="Notas 3 11 2 2 3" xfId="9977" xr:uid="{00000000-0005-0000-0000-0000DA240000}"/>
    <cellStyle name="Notas 3 11 2 3" xfId="4972" xr:uid="{00000000-0005-0000-0000-0000DB240000}"/>
    <cellStyle name="Notas 3 11 2 3 2" xfId="14045" xr:uid="{00000000-0005-0000-0000-0000DC240000}"/>
    <cellStyle name="Notas 3 11 2 3 2 2" xfId="18336" xr:uid="{00000000-0005-0000-0000-0000DD240000}"/>
    <cellStyle name="Notas 3 11 2 3 2 3" xfId="22300" xr:uid="{00000000-0005-0000-0000-0000DE240000}"/>
    <cellStyle name="Notas 3 11 2 3 3" xfId="9978" xr:uid="{00000000-0005-0000-0000-0000DF240000}"/>
    <cellStyle name="Notas 3 11 2 4" xfId="4973" xr:uid="{00000000-0005-0000-0000-0000E0240000}"/>
    <cellStyle name="Notas 3 11 2 4 2" xfId="14046" xr:uid="{00000000-0005-0000-0000-0000E1240000}"/>
    <cellStyle name="Notas 3 11 2 4 2 2" xfId="18337" xr:uid="{00000000-0005-0000-0000-0000E2240000}"/>
    <cellStyle name="Notas 3 11 2 4 2 3" xfId="22301" xr:uid="{00000000-0005-0000-0000-0000E3240000}"/>
    <cellStyle name="Notas 3 11 2 4 3" xfId="9979" xr:uid="{00000000-0005-0000-0000-0000E4240000}"/>
    <cellStyle name="Notas 3 11 2 5" xfId="4974" xr:uid="{00000000-0005-0000-0000-0000E5240000}"/>
    <cellStyle name="Notas 3 11 2 5 2" xfId="14047" xr:uid="{00000000-0005-0000-0000-0000E6240000}"/>
    <cellStyle name="Notas 3 11 2 5 2 2" xfId="18338" xr:uid="{00000000-0005-0000-0000-0000E7240000}"/>
    <cellStyle name="Notas 3 11 2 5 2 3" xfId="22302" xr:uid="{00000000-0005-0000-0000-0000E8240000}"/>
    <cellStyle name="Notas 3 11 2 5 3" xfId="9980" xr:uid="{00000000-0005-0000-0000-0000E9240000}"/>
    <cellStyle name="Notas 3 11 2 6" xfId="4975" xr:uid="{00000000-0005-0000-0000-0000EA240000}"/>
    <cellStyle name="Notas 3 11 2 6 2" xfId="14048" xr:uid="{00000000-0005-0000-0000-0000EB240000}"/>
    <cellStyle name="Notas 3 11 2 6 2 2" xfId="18339" xr:uid="{00000000-0005-0000-0000-0000EC240000}"/>
    <cellStyle name="Notas 3 11 2 6 2 3" xfId="22303" xr:uid="{00000000-0005-0000-0000-0000ED240000}"/>
    <cellStyle name="Notas 3 11 2 6 3" xfId="9981" xr:uid="{00000000-0005-0000-0000-0000EE240000}"/>
    <cellStyle name="Notas 3 11 2 7" xfId="4976" xr:uid="{00000000-0005-0000-0000-0000EF240000}"/>
    <cellStyle name="Notas 3 11 2 7 2" xfId="14049" xr:uid="{00000000-0005-0000-0000-0000F0240000}"/>
    <cellStyle name="Notas 3 11 2 7 2 2" xfId="18340" xr:uid="{00000000-0005-0000-0000-0000F1240000}"/>
    <cellStyle name="Notas 3 11 2 7 2 3" xfId="22304" xr:uid="{00000000-0005-0000-0000-0000F2240000}"/>
    <cellStyle name="Notas 3 11 2 7 3" xfId="9982" xr:uid="{00000000-0005-0000-0000-0000F3240000}"/>
    <cellStyle name="Notas 3 11 2 8" xfId="14043" xr:uid="{00000000-0005-0000-0000-0000F4240000}"/>
    <cellStyle name="Notas 3 11 2 8 2" xfId="18334" xr:uid="{00000000-0005-0000-0000-0000F5240000}"/>
    <cellStyle name="Notas 3 11 2 8 3" xfId="22298" xr:uid="{00000000-0005-0000-0000-0000F6240000}"/>
    <cellStyle name="Notas 3 11 2 9" xfId="9976" xr:uid="{00000000-0005-0000-0000-0000F7240000}"/>
    <cellStyle name="Notas 3 11 3" xfId="14042" xr:uid="{00000000-0005-0000-0000-0000F8240000}"/>
    <cellStyle name="Notas 3 11 3 2" xfId="18333" xr:uid="{00000000-0005-0000-0000-0000F9240000}"/>
    <cellStyle name="Notas 3 11 3 3" xfId="22297" xr:uid="{00000000-0005-0000-0000-0000FA240000}"/>
    <cellStyle name="Notas 3 11 4" xfId="9975" xr:uid="{00000000-0005-0000-0000-0000FB240000}"/>
    <cellStyle name="Notas 3 12" xfId="4977" xr:uid="{00000000-0005-0000-0000-0000FC240000}"/>
    <cellStyle name="Notas 3 12 2" xfId="4978" xr:uid="{00000000-0005-0000-0000-0000FD240000}"/>
    <cellStyle name="Notas 3 12 2 2" xfId="14051" xr:uid="{00000000-0005-0000-0000-0000FE240000}"/>
    <cellStyle name="Notas 3 12 2 2 2" xfId="18342" xr:uid="{00000000-0005-0000-0000-0000FF240000}"/>
    <cellStyle name="Notas 3 12 2 2 3" xfId="22306" xr:uid="{00000000-0005-0000-0000-000000250000}"/>
    <cellStyle name="Notas 3 12 2 3" xfId="9984" xr:uid="{00000000-0005-0000-0000-000001250000}"/>
    <cellStyle name="Notas 3 12 3" xfId="4979" xr:uid="{00000000-0005-0000-0000-000002250000}"/>
    <cellStyle name="Notas 3 12 3 2" xfId="14052" xr:uid="{00000000-0005-0000-0000-000003250000}"/>
    <cellStyle name="Notas 3 12 3 2 2" xfId="18343" xr:uid="{00000000-0005-0000-0000-000004250000}"/>
    <cellStyle name="Notas 3 12 3 2 3" xfId="22307" xr:uid="{00000000-0005-0000-0000-000005250000}"/>
    <cellStyle name="Notas 3 12 3 3" xfId="14033" xr:uid="{00000000-0005-0000-0000-000006250000}"/>
    <cellStyle name="Notas 3 12 4" xfId="4980" xr:uid="{00000000-0005-0000-0000-000007250000}"/>
    <cellStyle name="Notas 3 12 4 2" xfId="14053" xr:uid="{00000000-0005-0000-0000-000008250000}"/>
    <cellStyle name="Notas 3 12 4 2 2" xfId="18344" xr:uid="{00000000-0005-0000-0000-000009250000}"/>
    <cellStyle name="Notas 3 12 4 2 3" xfId="22308" xr:uid="{00000000-0005-0000-0000-00000A250000}"/>
    <cellStyle name="Notas 3 12 4 3" xfId="9985" xr:uid="{00000000-0005-0000-0000-00000B250000}"/>
    <cellStyle name="Notas 3 12 5" xfId="4981" xr:uid="{00000000-0005-0000-0000-00000C250000}"/>
    <cellStyle name="Notas 3 12 5 2" xfId="14054" xr:uid="{00000000-0005-0000-0000-00000D250000}"/>
    <cellStyle name="Notas 3 12 5 2 2" xfId="18345" xr:uid="{00000000-0005-0000-0000-00000E250000}"/>
    <cellStyle name="Notas 3 12 5 2 3" xfId="22309" xr:uid="{00000000-0005-0000-0000-00000F250000}"/>
    <cellStyle name="Notas 3 12 5 3" xfId="9986" xr:uid="{00000000-0005-0000-0000-000010250000}"/>
    <cellStyle name="Notas 3 12 6" xfId="4982" xr:uid="{00000000-0005-0000-0000-000011250000}"/>
    <cellStyle name="Notas 3 12 6 2" xfId="14055" xr:uid="{00000000-0005-0000-0000-000012250000}"/>
    <cellStyle name="Notas 3 12 6 2 2" xfId="18346" xr:uid="{00000000-0005-0000-0000-000013250000}"/>
    <cellStyle name="Notas 3 12 6 2 3" xfId="22310" xr:uid="{00000000-0005-0000-0000-000014250000}"/>
    <cellStyle name="Notas 3 12 6 3" xfId="9987" xr:uid="{00000000-0005-0000-0000-000015250000}"/>
    <cellStyle name="Notas 3 12 7" xfId="4983" xr:uid="{00000000-0005-0000-0000-000016250000}"/>
    <cellStyle name="Notas 3 12 7 2" xfId="14056" xr:uid="{00000000-0005-0000-0000-000017250000}"/>
    <cellStyle name="Notas 3 12 7 2 2" xfId="18347" xr:uid="{00000000-0005-0000-0000-000018250000}"/>
    <cellStyle name="Notas 3 12 7 2 3" xfId="22311" xr:uid="{00000000-0005-0000-0000-000019250000}"/>
    <cellStyle name="Notas 3 12 7 3" xfId="9988" xr:uid="{00000000-0005-0000-0000-00001A250000}"/>
    <cellStyle name="Notas 3 12 8" xfId="14050" xr:uid="{00000000-0005-0000-0000-00001B250000}"/>
    <cellStyle name="Notas 3 12 8 2" xfId="18341" xr:uid="{00000000-0005-0000-0000-00001C250000}"/>
    <cellStyle name="Notas 3 12 8 3" xfId="22305" xr:uid="{00000000-0005-0000-0000-00001D250000}"/>
    <cellStyle name="Notas 3 12 9" xfId="9983" xr:uid="{00000000-0005-0000-0000-00001E250000}"/>
    <cellStyle name="Notas 3 13" xfId="4984" xr:uid="{00000000-0005-0000-0000-00001F250000}"/>
    <cellStyle name="Notas 3 13 2" xfId="18324" xr:uid="{00000000-0005-0000-0000-000020250000}"/>
    <cellStyle name="Notas 3 13 3" xfId="22288" xr:uid="{00000000-0005-0000-0000-000021250000}"/>
    <cellStyle name="Notas 3 14" xfId="9966" xr:uid="{00000000-0005-0000-0000-000022250000}"/>
    <cellStyle name="Notas 3 2" xfId="4985" xr:uid="{00000000-0005-0000-0000-000023250000}"/>
    <cellStyle name="Notas 3 2 2" xfId="4986" xr:uid="{00000000-0005-0000-0000-000024250000}"/>
    <cellStyle name="Notas 3 2 2 2" xfId="4987" xr:uid="{00000000-0005-0000-0000-000025250000}"/>
    <cellStyle name="Notas 3 2 2 2 2" xfId="4988" xr:uid="{00000000-0005-0000-0000-000026250000}"/>
    <cellStyle name="Notas 3 2 2 2 2 2" xfId="14060" xr:uid="{00000000-0005-0000-0000-000027250000}"/>
    <cellStyle name="Notas 3 2 2 2 2 2 2" xfId="18351" xr:uid="{00000000-0005-0000-0000-000028250000}"/>
    <cellStyle name="Notas 3 2 2 2 2 2 3" xfId="22315" xr:uid="{00000000-0005-0000-0000-000029250000}"/>
    <cellStyle name="Notas 3 2 2 2 2 3" xfId="9992" xr:uid="{00000000-0005-0000-0000-00002A250000}"/>
    <cellStyle name="Notas 3 2 2 2 3" xfId="4989" xr:uid="{00000000-0005-0000-0000-00002B250000}"/>
    <cellStyle name="Notas 3 2 2 2 3 2" xfId="14061" xr:uid="{00000000-0005-0000-0000-00002C250000}"/>
    <cellStyle name="Notas 3 2 2 2 3 2 2" xfId="18352" xr:uid="{00000000-0005-0000-0000-00002D250000}"/>
    <cellStyle name="Notas 3 2 2 2 3 2 3" xfId="22316" xr:uid="{00000000-0005-0000-0000-00002E250000}"/>
    <cellStyle name="Notas 3 2 2 2 3 3" xfId="9993" xr:uid="{00000000-0005-0000-0000-00002F250000}"/>
    <cellStyle name="Notas 3 2 2 2 4" xfId="4990" xr:uid="{00000000-0005-0000-0000-000030250000}"/>
    <cellStyle name="Notas 3 2 2 2 4 2" xfId="14062" xr:uid="{00000000-0005-0000-0000-000031250000}"/>
    <cellStyle name="Notas 3 2 2 2 4 2 2" xfId="18353" xr:uid="{00000000-0005-0000-0000-000032250000}"/>
    <cellStyle name="Notas 3 2 2 2 4 2 3" xfId="22317" xr:uid="{00000000-0005-0000-0000-000033250000}"/>
    <cellStyle name="Notas 3 2 2 2 4 3" xfId="9994" xr:uid="{00000000-0005-0000-0000-000034250000}"/>
    <cellStyle name="Notas 3 2 2 2 5" xfId="4991" xr:uid="{00000000-0005-0000-0000-000035250000}"/>
    <cellStyle name="Notas 3 2 2 2 5 2" xfId="14063" xr:uid="{00000000-0005-0000-0000-000036250000}"/>
    <cellStyle name="Notas 3 2 2 2 5 2 2" xfId="18354" xr:uid="{00000000-0005-0000-0000-000037250000}"/>
    <cellStyle name="Notas 3 2 2 2 5 2 3" xfId="22318" xr:uid="{00000000-0005-0000-0000-000038250000}"/>
    <cellStyle name="Notas 3 2 2 2 5 3" xfId="9995" xr:uid="{00000000-0005-0000-0000-000039250000}"/>
    <cellStyle name="Notas 3 2 2 2 6" xfId="4992" xr:uid="{00000000-0005-0000-0000-00003A250000}"/>
    <cellStyle name="Notas 3 2 2 2 6 2" xfId="14064" xr:uid="{00000000-0005-0000-0000-00003B250000}"/>
    <cellStyle name="Notas 3 2 2 2 6 2 2" xfId="18355" xr:uid="{00000000-0005-0000-0000-00003C250000}"/>
    <cellStyle name="Notas 3 2 2 2 6 2 3" xfId="22319" xr:uid="{00000000-0005-0000-0000-00003D250000}"/>
    <cellStyle name="Notas 3 2 2 2 6 3" xfId="9996" xr:uid="{00000000-0005-0000-0000-00003E250000}"/>
    <cellStyle name="Notas 3 2 2 2 7" xfId="4993" xr:uid="{00000000-0005-0000-0000-00003F250000}"/>
    <cellStyle name="Notas 3 2 2 2 7 2" xfId="14065" xr:uid="{00000000-0005-0000-0000-000040250000}"/>
    <cellStyle name="Notas 3 2 2 2 7 2 2" xfId="18356" xr:uid="{00000000-0005-0000-0000-000041250000}"/>
    <cellStyle name="Notas 3 2 2 2 7 2 3" xfId="22320" xr:uid="{00000000-0005-0000-0000-000042250000}"/>
    <cellStyle name="Notas 3 2 2 2 7 3" xfId="9997" xr:uid="{00000000-0005-0000-0000-000043250000}"/>
    <cellStyle name="Notas 3 2 2 2 8" xfId="14059" xr:uid="{00000000-0005-0000-0000-000044250000}"/>
    <cellStyle name="Notas 3 2 2 2 8 2" xfId="18350" xr:uid="{00000000-0005-0000-0000-000045250000}"/>
    <cellStyle name="Notas 3 2 2 2 8 3" xfId="22314" xr:uid="{00000000-0005-0000-0000-000046250000}"/>
    <cellStyle name="Notas 3 2 2 2 9" xfId="9991" xr:uid="{00000000-0005-0000-0000-000047250000}"/>
    <cellStyle name="Notas 3 2 2 3" xfId="14058" xr:uid="{00000000-0005-0000-0000-000048250000}"/>
    <cellStyle name="Notas 3 2 2 3 2" xfId="18349" xr:uid="{00000000-0005-0000-0000-000049250000}"/>
    <cellStyle name="Notas 3 2 2 3 3" xfId="22313" xr:uid="{00000000-0005-0000-0000-00004A250000}"/>
    <cellStyle name="Notas 3 2 2 4" xfId="9990" xr:uid="{00000000-0005-0000-0000-00004B250000}"/>
    <cellStyle name="Notas 3 2 3" xfId="4994" xr:uid="{00000000-0005-0000-0000-00004C250000}"/>
    <cellStyle name="Notas 3 2 3 2" xfId="4995" xr:uid="{00000000-0005-0000-0000-00004D250000}"/>
    <cellStyle name="Notas 3 2 3 2 2" xfId="4996" xr:uid="{00000000-0005-0000-0000-00004E250000}"/>
    <cellStyle name="Notas 3 2 3 2 2 2" xfId="14068" xr:uid="{00000000-0005-0000-0000-00004F250000}"/>
    <cellStyle name="Notas 3 2 3 2 2 2 2" xfId="18359" xr:uid="{00000000-0005-0000-0000-000050250000}"/>
    <cellStyle name="Notas 3 2 3 2 2 2 3" xfId="22323" xr:uid="{00000000-0005-0000-0000-000051250000}"/>
    <cellStyle name="Notas 3 2 3 2 2 3" xfId="10000" xr:uid="{00000000-0005-0000-0000-000052250000}"/>
    <cellStyle name="Notas 3 2 3 2 3" xfId="4997" xr:uid="{00000000-0005-0000-0000-000053250000}"/>
    <cellStyle name="Notas 3 2 3 2 3 2" xfId="14069" xr:uid="{00000000-0005-0000-0000-000054250000}"/>
    <cellStyle name="Notas 3 2 3 2 3 2 2" xfId="18360" xr:uid="{00000000-0005-0000-0000-000055250000}"/>
    <cellStyle name="Notas 3 2 3 2 3 2 3" xfId="22324" xr:uid="{00000000-0005-0000-0000-000056250000}"/>
    <cellStyle name="Notas 3 2 3 2 3 3" xfId="10001" xr:uid="{00000000-0005-0000-0000-000057250000}"/>
    <cellStyle name="Notas 3 2 3 2 4" xfId="4998" xr:uid="{00000000-0005-0000-0000-000058250000}"/>
    <cellStyle name="Notas 3 2 3 2 4 2" xfId="14070" xr:uid="{00000000-0005-0000-0000-000059250000}"/>
    <cellStyle name="Notas 3 2 3 2 4 2 2" xfId="18361" xr:uid="{00000000-0005-0000-0000-00005A250000}"/>
    <cellStyle name="Notas 3 2 3 2 4 2 3" xfId="22325" xr:uid="{00000000-0005-0000-0000-00005B250000}"/>
    <cellStyle name="Notas 3 2 3 2 4 3" xfId="10002" xr:uid="{00000000-0005-0000-0000-00005C250000}"/>
    <cellStyle name="Notas 3 2 3 2 5" xfId="4999" xr:uid="{00000000-0005-0000-0000-00005D250000}"/>
    <cellStyle name="Notas 3 2 3 2 5 2" xfId="14071" xr:uid="{00000000-0005-0000-0000-00005E250000}"/>
    <cellStyle name="Notas 3 2 3 2 5 2 2" xfId="18362" xr:uid="{00000000-0005-0000-0000-00005F250000}"/>
    <cellStyle name="Notas 3 2 3 2 5 2 3" xfId="22326" xr:uid="{00000000-0005-0000-0000-000060250000}"/>
    <cellStyle name="Notas 3 2 3 2 5 3" xfId="10003" xr:uid="{00000000-0005-0000-0000-000061250000}"/>
    <cellStyle name="Notas 3 2 3 2 6" xfId="5000" xr:uid="{00000000-0005-0000-0000-000062250000}"/>
    <cellStyle name="Notas 3 2 3 2 6 2" xfId="14072" xr:uid="{00000000-0005-0000-0000-000063250000}"/>
    <cellStyle name="Notas 3 2 3 2 6 2 2" xfId="18363" xr:uid="{00000000-0005-0000-0000-000064250000}"/>
    <cellStyle name="Notas 3 2 3 2 6 2 3" xfId="22327" xr:uid="{00000000-0005-0000-0000-000065250000}"/>
    <cellStyle name="Notas 3 2 3 2 6 3" xfId="10004" xr:uid="{00000000-0005-0000-0000-000066250000}"/>
    <cellStyle name="Notas 3 2 3 2 7" xfId="5001" xr:uid="{00000000-0005-0000-0000-000067250000}"/>
    <cellStyle name="Notas 3 2 3 2 7 2" xfId="14073" xr:uid="{00000000-0005-0000-0000-000068250000}"/>
    <cellStyle name="Notas 3 2 3 2 7 2 2" xfId="18364" xr:uid="{00000000-0005-0000-0000-000069250000}"/>
    <cellStyle name="Notas 3 2 3 2 7 2 3" xfId="22328" xr:uid="{00000000-0005-0000-0000-00006A250000}"/>
    <cellStyle name="Notas 3 2 3 2 7 3" xfId="10005" xr:uid="{00000000-0005-0000-0000-00006B250000}"/>
    <cellStyle name="Notas 3 2 3 2 8" xfId="14067" xr:uid="{00000000-0005-0000-0000-00006C250000}"/>
    <cellStyle name="Notas 3 2 3 2 8 2" xfId="18358" xr:uid="{00000000-0005-0000-0000-00006D250000}"/>
    <cellStyle name="Notas 3 2 3 2 8 3" xfId="22322" xr:uid="{00000000-0005-0000-0000-00006E250000}"/>
    <cellStyle name="Notas 3 2 3 2 9" xfId="9999" xr:uid="{00000000-0005-0000-0000-00006F250000}"/>
    <cellStyle name="Notas 3 2 3 3" xfId="14066" xr:uid="{00000000-0005-0000-0000-000070250000}"/>
    <cellStyle name="Notas 3 2 3 3 2" xfId="18357" xr:uid="{00000000-0005-0000-0000-000071250000}"/>
    <cellStyle name="Notas 3 2 3 3 3" xfId="22321" xr:uid="{00000000-0005-0000-0000-000072250000}"/>
    <cellStyle name="Notas 3 2 3 4" xfId="9998" xr:uid="{00000000-0005-0000-0000-000073250000}"/>
    <cellStyle name="Notas 3 2 4" xfId="5002" xr:uid="{00000000-0005-0000-0000-000074250000}"/>
    <cellStyle name="Notas 3 2 4 2" xfId="5003" xr:uid="{00000000-0005-0000-0000-000075250000}"/>
    <cellStyle name="Notas 3 2 4 2 2" xfId="5004" xr:uid="{00000000-0005-0000-0000-000076250000}"/>
    <cellStyle name="Notas 3 2 4 2 2 2" xfId="14076" xr:uid="{00000000-0005-0000-0000-000077250000}"/>
    <cellStyle name="Notas 3 2 4 2 2 2 2" xfId="18367" xr:uid="{00000000-0005-0000-0000-000078250000}"/>
    <cellStyle name="Notas 3 2 4 2 2 2 3" xfId="22331" xr:uid="{00000000-0005-0000-0000-000079250000}"/>
    <cellStyle name="Notas 3 2 4 2 2 3" xfId="10008" xr:uid="{00000000-0005-0000-0000-00007A250000}"/>
    <cellStyle name="Notas 3 2 4 2 3" xfId="5005" xr:uid="{00000000-0005-0000-0000-00007B250000}"/>
    <cellStyle name="Notas 3 2 4 2 3 2" xfId="14077" xr:uid="{00000000-0005-0000-0000-00007C250000}"/>
    <cellStyle name="Notas 3 2 4 2 3 2 2" xfId="18368" xr:uid="{00000000-0005-0000-0000-00007D250000}"/>
    <cellStyle name="Notas 3 2 4 2 3 2 3" xfId="22332" xr:uid="{00000000-0005-0000-0000-00007E250000}"/>
    <cellStyle name="Notas 3 2 4 2 3 3" xfId="10009" xr:uid="{00000000-0005-0000-0000-00007F250000}"/>
    <cellStyle name="Notas 3 2 4 2 4" xfId="5006" xr:uid="{00000000-0005-0000-0000-000080250000}"/>
    <cellStyle name="Notas 3 2 4 2 4 2" xfId="14078" xr:uid="{00000000-0005-0000-0000-000081250000}"/>
    <cellStyle name="Notas 3 2 4 2 4 2 2" xfId="18369" xr:uid="{00000000-0005-0000-0000-000082250000}"/>
    <cellStyle name="Notas 3 2 4 2 4 2 3" xfId="22333" xr:uid="{00000000-0005-0000-0000-000083250000}"/>
    <cellStyle name="Notas 3 2 4 2 4 3" xfId="10010" xr:uid="{00000000-0005-0000-0000-000084250000}"/>
    <cellStyle name="Notas 3 2 4 2 5" xfId="5007" xr:uid="{00000000-0005-0000-0000-000085250000}"/>
    <cellStyle name="Notas 3 2 4 2 5 2" xfId="14079" xr:uid="{00000000-0005-0000-0000-000086250000}"/>
    <cellStyle name="Notas 3 2 4 2 5 2 2" xfId="18370" xr:uid="{00000000-0005-0000-0000-000087250000}"/>
    <cellStyle name="Notas 3 2 4 2 5 2 3" xfId="22334" xr:uid="{00000000-0005-0000-0000-000088250000}"/>
    <cellStyle name="Notas 3 2 4 2 5 3" xfId="10011" xr:uid="{00000000-0005-0000-0000-000089250000}"/>
    <cellStyle name="Notas 3 2 4 2 6" xfId="5008" xr:uid="{00000000-0005-0000-0000-00008A250000}"/>
    <cellStyle name="Notas 3 2 4 2 6 2" xfId="14080" xr:uid="{00000000-0005-0000-0000-00008B250000}"/>
    <cellStyle name="Notas 3 2 4 2 6 2 2" xfId="18371" xr:uid="{00000000-0005-0000-0000-00008C250000}"/>
    <cellStyle name="Notas 3 2 4 2 6 2 3" xfId="22335" xr:uid="{00000000-0005-0000-0000-00008D250000}"/>
    <cellStyle name="Notas 3 2 4 2 6 3" xfId="10012" xr:uid="{00000000-0005-0000-0000-00008E250000}"/>
    <cellStyle name="Notas 3 2 4 2 7" xfId="5009" xr:uid="{00000000-0005-0000-0000-00008F250000}"/>
    <cellStyle name="Notas 3 2 4 2 7 2" xfId="14081" xr:uid="{00000000-0005-0000-0000-000090250000}"/>
    <cellStyle name="Notas 3 2 4 2 7 2 2" xfId="18372" xr:uid="{00000000-0005-0000-0000-000091250000}"/>
    <cellStyle name="Notas 3 2 4 2 7 2 3" xfId="22336" xr:uid="{00000000-0005-0000-0000-000092250000}"/>
    <cellStyle name="Notas 3 2 4 2 7 3" xfId="10013" xr:uid="{00000000-0005-0000-0000-000093250000}"/>
    <cellStyle name="Notas 3 2 4 2 8" xfId="14075" xr:uid="{00000000-0005-0000-0000-000094250000}"/>
    <cellStyle name="Notas 3 2 4 2 8 2" xfId="18366" xr:uid="{00000000-0005-0000-0000-000095250000}"/>
    <cellStyle name="Notas 3 2 4 2 8 3" xfId="22330" xr:uid="{00000000-0005-0000-0000-000096250000}"/>
    <cellStyle name="Notas 3 2 4 2 9" xfId="10007" xr:uid="{00000000-0005-0000-0000-000097250000}"/>
    <cellStyle name="Notas 3 2 4 3" xfId="14074" xr:uid="{00000000-0005-0000-0000-000098250000}"/>
    <cellStyle name="Notas 3 2 4 3 2" xfId="18365" xr:uid="{00000000-0005-0000-0000-000099250000}"/>
    <cellStyle name="Notas 3 2 4 3 3" xfId="22329" xr:uid="{00000000-0005-0000-0000-00009A250000}"/>
    <cellStyle name="Notas 3 2 4 4" xfId="10006" xr:uid="{00000000-0005-0000-0000-00009B250000}"/>
    <cellStyle name="Notas 3 2 5" xfId="5010" xr:uid="{00000000-0005-0000-0000-00009C250000}"/>
    <cellStyle name="Notas 3 2 5 2" xfId="5011" xr:uid="{00000000-0005-0000-0000-00009D250000}"/>
    <cellStyle name="Notas 3 2 5 2 2" xfId="14083" xr:uid="{00000000-0005-0000-0000-00009E250000}"/>
    <cellStyle name="Notas 3 2 5 2 2 2" xfId="18374" xr:uid="{00000000-0005-0000-0000-00009F250000}"/>
    <cellStyle name="Notas 3 2 5 2 2 3" xfId="22338" xr:uid="{00000000-0005-0000-0000-0000A0250000}"/>
    <cellStyle name="Notas 3 2 5 2 3" xfId="10015" xr:uid="{00000000-0005-0000-0000-0000A1250000}"/>
    <cellStyle name="Notas 3 2 5 3" xfId="5012" xr:uid="{00000000-0005-0000-0000-0000A2250000}"/>
    <cellStyle name="Notas 3 2 5 3 2" xfId="14084" xr:uid="{00000000-0005-0000-0000-0000A3250000}"/>
    <cellStyle name="Notas 3 2 5 3 2 2" xfId="18375" xr:uid="{00000000-0005-0000-0000-0000A4250000}"/>
    <cellStyle name="Notas 3 2 5 3 2 3" xfId="22339" xr:uid="{00000000-0005-0000-0000-0000A5250000}"/>
    <cellStyle name="Notas 3 2 5 3 3" xfId="10016" xr:uid="{00000000-0005-0000-0000-0000A6250000}"/>
    <cellStyle name="Notas 3 2 5 4" xfId="5013" xr:uid="{00000000-0005-0000-0000-0000A7250000}"/>
    <cellStyle name="Notas 3 2 5 4 2" xfId="14085" xr:uid="{00000000-0005-0000-0000-0000A8250000}"/>
    <cellStyle name="Notas 3 2 5 4 2 2" xfId="18376" xr:uid="{00000000-0005-0000-0000-0000A9250000}"/>
    <cellStyle name="Notas 3 2 5 4 2 3" xfId="22340" xr:uid="{00000000-0005-0000-0000-0000AA250000}"/>
    <cellStyle name="Notas 3 2 5 4 3" xfId="10017" xr:uid="{00000000-0005-0000-0000-0000AB250000}"/>
    <cellStyle name="Notas 3 2 5 5" xfId="5014" xr:uid="{00000000-0005-0000-0000-0000AC250000}"/>
    <cellStyle name="Notas 3 2 5 5 2" xfId="14086" xr:uid="{00000000-0005-0000-0000-0000AD250000}"/>
    <cellStyle name="Notas 3 2 5 5 2 2" xfId="18377" xr:uid="{00000000-0005-0000-0000-0000AE250000}"/>
    <cellStyle name="Notas 3 2 5 5 2 3" xfId="22341" xr:uid="{00000000-0005-0000-0000-0000AF250000}"/>
    <cellStyle name="Notas 3 2 5 5 3" xfId="10018" xr:uid="{00000000-0005-0000-0000-0000B0250000}"/>
    <cellStyle name="Notas 3 2 5 6" xfId="5015" xr:uid="{00000000-0005-0000-0000-0000B1250000}"/>
    <cellStyle name="Notas 3 2 5 6 2" xfId="14087" xr:uid="{00000000-0005-0000-0000-0000B2250000}"/>
    <cellStyle name="Notas 3 2 5 6 2 2" xfId="18378" xr:uid="{00000000-0005-0000-0000-0000B3250000}"/>
    <cellStyle name="Notas 3 2 5 6 2 3" xfId="22342" xr:uid="{00000000-0005-0000-0000-0000B4250000}"/>
    <cellStyle name="Notas 3 2 5 6 3" xfId="10019" xr:uid="{00000000-0005-0000-0000-0000B5250000}"/>
    <cellStyle name="Notas 3 2 5 7" xfId="5016" xr:uid="{00000000-0005-0000-0000-0000B6250000}"/>
    <cellStyle name="Notas 3 2 5 7 2" xfId="14088" xr:uid="{00000000-0005-0000-0000-0000B7250000}"/>
    <cellStyle name="Notas 3 2 5 7 2 2" xfId="18379" xr:uid="{00000000-0005-0000-0000-0000B8250000}"/>
    <cellStyle name="Notas 3 2 5 7 2 3" xfId="22343" xr:uid="{00000000-0005-0000-0000-0000B9250000}"/>
    <cellStyle name="Notas 3 2 5 7 3" xfId="10020" xr:uid="{00000000-0005-0000-0000-0000BA250000}"/>
    <cellStyle name="Notas 3 2 5 8" xfId="14082" xr:uid="{00000000-0005-0000-0000-0000BB250000}"/>
    <cellStyle name="Notas 3 2 5 8 2" xfId="18373" xr:uid="{00000000-0005-0000-0000-0000BC250000}"/>
    <cellStyle name="Notas 3 2 5 8 3" xfId="22337" xr:uid="{00000000-0005-0000-0000-0000BD250000}"/>
    <cellStyle name="Notas 3 2 5 9" xfId="10014" xr:uid="{00000000-0005-0000-0000-0000BE250000}"/>
    <cellStyle name="Notas 3 2 6" xfId="14057" xr:uid="{00000000-0005-0000-0000-0000BF250000}"/>
    <cellStyle name="Notas 3 2 6 2" xfId="18348" xr:uid="{00000000-0005-0000-0000-0000C0250000}"/>
    <cellStyle name="Notas 3 2 6 3" xfId="22312" xr:uid="{00000000-0005-0000-0000-0000C1250000}"/>
    <cellStyle name="Notas 3 2 7" xfId="9989" xr:uid="{00000000-0005-0000-0000-0000C2250000}"/>
    <cellStyle name="Notas 3 3" xfId="5017" xr:uid="{00000000-0005-0000-0000-0000C3250000}"/>
    <cellStyle name="Notas 3 3 2" xfId="5018" xr:uid="{00000000-0005-0000-0000-0000C4250000}"/>
    <cellStyle name="Notas 3 3 2 2" xfId="5019" xr:uid="{00000000-0005-0000-0000-0000C5250000}"/>
    <cellStyle name="Notas 3 3 2 2 2" xfId="5020" xr:uid="{00000000-0005-0000-0000-0000C6250000}"/>
    <cellStyle name="Notas 3 3 2 2 2 2" xfId="14092" xr:uid="{00000000-0005-0000-0000-0000C7250000}"/>
    <cellStyle name="Notas 3 3 2 2 2 2 2" xfId="18383" xr:uid="{00000000-0005-0000-0000-0000C8250000}"/>
    <cellStyle name="Notas 3 3 2 2 2 2 3" xfId="22347" xr:uid="{00000000-0005-0000-0000-0000C9250000}"/>
    <cellStyle name="Notas 3 3 2 2 2 3" xfId="10024" xr:uid="{00000000-0005-0000-0000-0000CA250000}"/>
    <cellStyle name="Notas 3 3 2 2 3" xfId="5021" xr:uid="{00000000-0005-0000-0000-0000CB250000}"/>
    <cellStyle name="Notas 3 3 2 2 3 2" xfId="14093" xr:uid="{00000000-0005-0000-0000-0000CC250000}"/>
    <cellStyle name="Notas 3 3 2 2 3 2 2" xfId="18384" xr:uid="{00000000-0005-0000-0000-0000CD250000}"/>
    <cellStyle name="Notas 3 3 2 2 3 2 3" xfId="22348" xr:uid="{00000000-0005-0000-0000-0000CE250000}"/>
    <cellStyle name="Notas 3 3 2 2 3 3" xfId="10025" xr:uid="{00000000-0005-0000-0000-0000CF250000}"/>
    <cellStyle name="Notas 3 3 2 2 4" xfId="5022" xr:uid="{00000000-0005-0000-0000-0000D0250000}"/>
    <cellStyle name="Notas 3 3 2 2 4 2" xfId="14094" xr:uid="{00000000-0005-0000-0000-0000D1250000}"/>
    <cellStyle name="Notas 3 3 2 2 4 2 2" xfId="18385" xr:uid="{00000000-0005-0000-0000-0000D2250000}"/>
    <cellStyle name="Notas 3 3 2 2 4 2 3" xfId="22349" xr:uid="{00000000-0005-0000-0000-0000D3250000}"/>
    <cellStyle name="Notas 3 3 2 2 4 3" xfId="10026" xr:uid="{00000000-0005-0000-0000-0000D4250000}"/>
    <cellStyle name="Notas 3 3 2 2 5" xfId="5023" xr:uid="{00000000-0005-0000-0000-0000D5250000}"/>
    <cellStyle name="Notas 3 3 2 2 5 2" xfId="14095" xr:uid="{00000000-0005-0000-0000-0000D6250000}"/>
    <cellStyle name="Notas 3 3 2 2 5 2 2" xfId="18386" xr:uid="{00000000-0005-0000-0000-0000D7250000}"/>
    <cellStyle name="Notas 3 3 2 2 5 2 3" xfId="22350" xr:uid="{00000000-0005-0000-0000-0000D8250000}"/>
    <cellStyle name="Notas 3 3 2 2 5 3" xfId="10027" xr:uid="{00000000-0005-0000-0000-0000D9250000}"/>
    <cellStyle name="Notas 3 3 2 2 6" xfId="5024" xr:uid="{00000000-0005-0000-0000-0000DA250000}"/>
    <cellStyle name="Notas 3 3 2 2 6 2" xfId="14096" xr:uid="{00000000-0005-0000-0000-0000DB250000}"/>
    <cellStyle name="Notas 3 3 2 2 6 2 2" xfId="18387" xr:uid="{00000000-0005-0000-0000-0000DC250000}"/>
    <cellStyle name="Notas 3 3 2 2 6 2 3" xfId="22351" xr:uid="{00000000-0005-0000-0000-0000DD250000}"/>
    <cellStyle name="Notas 3 3 2 2 6 3" xfId="10028" xr:uid="{00000000-0005-0000-0000-0000DE250000}"/>
    <cellStyle name="Notas 3 3 2 2 7" xfId="5025" xr:uid="{00000000-0005-0000-0000-0000DF250000}"/>
    <cellStyle name="Notas 3 3 2 2 7 2" xfId="14097" xr:uid="{00000000-0005-0000-0000-0000E0250000}"/>
    <cellStyle name="Notas 3 3 2 2 7 2 2" xfId="18388" xr:uid="{00000000-0005-0000-0000-0000E1250000}"/>
    <cellStyle name="Notas 3 3 2 2 7 2 3" xfId="22352" xr:uid="{00000000-0005-0000-0000-0000E2250000}"/>
    <cellStyle name="Notas 3 3 2 2 7 3" xfId="10029" xr:uid="{00000000-0005-0000-0000-0000E3250000}"/>
    <cellStyle name="Notas 3 3 2 2 8" xfId="14091" xr:uid="{00000000-0005-0000-0000-0000E4250000}"/>
    <cellStyle name="Notas 3 3 2 2 8 2" xfId="18382" xr:uid="{00000000-0005-0000-0000-0000E5250000}"/>
    <cellStyle name="Notas 3 3 2 2 8 3" xfId="22346" xr:uid="{00000000-0005-0000-0000-0000E6250000}"/>
    <cellStyle name="Notas 3 3 2 2 9" xfId="10023" xr:uid="{00000000-0005-0000-0000-0000E7250000}"/>
    <cellStyle name="Notas 3 3 2 3" xfId="14090" xr:uid="{00000000-0005-0000-0000-0000E8250000}"/>
    <cellStyle name="Notas 3 3 2 3 2" xfId="18381" xr:uid="{00000000-0005-0000-0000-0000E9250000}"/>
    <cellStyle name="Notas 3 3 2 3 3" xfId="22345" xr:uid="{00000000-0005-0000-0000-0000EA250000}"/>
    <cellStyle name="Notas 3 3 2 4" xfId="10022" xr:uid="{00000000-0005-0000-0000-0000EB250000}"/>
    <cellStyle name="Notas 3 3 3" xfId="5026" xr:uid="{00000000-0005-0000-0000-0000EC250000}"/>
    <cellStyle name="Notas 3 3 3 2" xfId="5027" xr:uid="{00000000-0005-0000-0000-0000ED250000}"/>
    <cellStyle name="Notas 3 3 3 2 2" xfId="5028" xr:uid="{00000000-0005-0000-0000-0000EE250000}"/>
    <cellStyle name="Notas 3 3 3 2 2 2" xfId="14100" xr:uid="{00000000-0005-0000-0000-0000EF250000}"/>
    <cellStyle name="Notas 3 3 3 2 2 2 2" xfId="18391" xr:uid="{00000000-0005-0000-0000-0000F0250000}"/>
    <cellStyle name="Notas 3 3 3 2 2 2 3" xfId="22355" xr:uid="{00000000-0005-0000-0000-0000F1250000}"/>
    <cellStyle name="Notas 3 3 3 2 2 3" xfId="10032" xr:uid="{00000000-0005-0000-0000-0000F2250000}"/>
    <cellStyle name="Notas 3 3 3 2 3" xfId="5029" xr:uid="{00000000-0005-0000-0000-0000F3250000}"/>
    <cellStyle name="Notas 3 3 3 2 3 2" xfId="14101" xr:uid="{00000000-0005-0000-0000-0000F4250000}"/>
    <cellStyle name="Notas 3 3 3 2 3 2 2" xfId="18392" xr:uid="{00000000-0005-0000-0000-0000F5250000}"/>
    <cellStyle name="Notas 3 3 3 2 3 2 3" xfId="22356" xr:uid="{00000000-0005-0000-0000-0000F6250000}"/>
    <cellStyle name="Notas 3 3 3 2 3 3" xfId="10033" xr:uid="{00000000-0005-0000-0000-0000F7250000}"/>
    <cellStyle name="Notas 3 3 3 2 4" xfId="5030" xr:uid="{00000000-0005-0000-0000-0000F8250000}"/>
    <cellStyle name="Notas 3 3 3 2 4 2" xfId="14102" xr:uid="{00000000-0005-0000-0000-0000F9250000}"/>
    <cellStyle name="Notas 3 3 3 2 4 2 2" xfId="18393" xr:uid="{00000000-0005-0000-0000-0000FA250000}"/>
    <cellStyle name="Notas 3 3 3 2 4 2 3" xfId="22357" xr:uid="{00000000-0005-0000-0000-0000FB250000}"/>
    <cellStyle name="Notas 3 3 3 2 4 3" xfId="10034" xr:uid="{00000000-0005-0000-0000-0000FC250000}"/>
    <cellStyle name="Notas 3 3 3 2 5" xfId="5031" xr:uid="{00000000-0005-0000-0000-0000FD250000}"/>
    <cellStyle name="Notas 3 3 3 2 5 2" xfId="14103" xr:uid="{00000000-0005-0000-0000-0000FE250000}"/>
    <cellStyle name="Notas 3 3 3 2 5 2 2" xfId="18394" xr:uid="{00000000-0005-0000-0000-0000FF250000}"/>
    <cellStyle name="Notas 3 3 3 2 5 2 3" xfId="22358" xr:uid="{00000000-0005-0000-0000-000000260000}"/>
    <cellStyle name="Notas 3 3 3 2 5 3" xfId="10035" xr:uid="{00000000-0005-0000-0000-000001260000}"/>
    <cellStyle name="Notas 3 3 3 2 6" xfId="5032" xr:uid="{00000000-0005-0000-0000-000002260000}"/>
    <cellStyle name="Notas 3 3 3 2 6 2" xfId="14104" xr:uid="{00000000-0005-0000-0000-000003260000}"/>
    <cellStyle name="Notas 3 3 3 2 6 2 2" xfId="18395" xr:uid="{00000000-0005-0000-0000-000004260000}"/>
    <cellStyle name="Notas 3 3 3 2 6 2 3" xfId="22359" xr:uid="{00000000-0005-0000-0000-000005260000}"/>
    <cellStyle name="Notas 3 3 3 2 6 3" xfId="10036" xr:uid="{00000000-0005-0000-0000-000006260000}"/>
    <cellStyle name="Notas 3 3 3 2 7" xfId="5033" xr:uid="{00000000-0005-0000-0000-000007260000}"/>
    <cellStyle name="Notas 3 3 3 2 7 2" xfId="14105" xr:uid="{00000000-0005-0000-0000-000008260000}"/>
    <cellStyle name="Notas 3 3 3 2 7 2 2" xfId="18396" xr:uid="{00000000-0005-0000-0000-000009260000}"/>
    <cellStyle name="Notas 3 3 3 2 7 2 3" xfId="22360" xr:uid="{00000000-0005-0000-0000-00000A260000}"/>
    <cellStyle name="Notas 3 3 3 2 7 3" xfId="10037" xr:uid="{00000000-0005-0000-0000-00000B260000}"/>
    <cellStyle name="Notas 3 3 3 2 8" xfId="14099" xr:uid="{00000000-0005-0000-0000-00000C260000}"/>
    <cellStyle name="Notas 3 3 3 2 8 2" xfId="18390" xr:uid="{00000000-0005-0000-0000-00000D260000}"/>
    <cellStyle name="Notas 3 3 3 2 8 3" xfId="22354" xr:uid="{00000000-0005-0000-0000-00000E260000}"/>
    <cellStyle name="Notas 3 3 3 2 9" xfId="10031" xr:uid="{00000000-0005-0000-0000-00000F260000}"/>
    <cellStyle name="Notas 3 3 3 3" xfId="14098" xr:uid="{00000000-0005-0000-0000-000010260000}"/>
    <cellStyle name="Notas 3 3 3 3 2" xfId="18389" xr:uid="{00000000-0005-0000-0000-000011260000}"/>
    <cellStyle name="Notas 3 3 3 3 3" xfId="22353" xr:uid="{00000000-0005-0000-0000-000012260000}"/>
    <cellStyle name="Notas 3 3 3 4" xfId="10030" xr:uid="{00000000-0005-0000-0000-000013260000}"/>
    <cellStyle name="Notas 3 3 4" xfId="5034" xr:uid="{00000000-0005-0000-0000-000014260000}"/>
    <cellStyle name="Notas 3 3 4 2" xfId="5035" xr:uid="{00000000-0005-0000-0000-000015260000}"/>
    <cellStyle name="Notas 3 3 4 2 2" xfId="5036" xr:uid="{00000000-0005-0000-0000-000016260000}"/>
    <cellStyle name="Notas 3 3 4 2 2 2" xfId="14108" xr:uid="{00000000-0005-0000-0000-000017260000}"/>
    <cellStyle name="Notas 3 3 4 2 2 2 2" xfId="18399" xr:uid="{00000000-0005-0000-0000-000018260000}"/>
    <cellStyle name="Notas 3 3 4 2 2 2 3" xfId="22363" xr:uid="{00000000-0005-0000-0000-000019260000}"/>
    <cellStyle name="Notas 3 3 4 2 2 3" xfId="10040" xr:uid="{00000000-0005-0000-0000-00001A260000}"/>
    <cellStyle name="Notas 3 3 4 2 3" xfId="5037" xr:uid="{00000000-0005-0000-0000-00001B260000}"/>
    <cellStyle name="Notas 3 3 4 2 3 2" xfId="14109" xr:uid="{00000000-0005-0000-0000-00001C260000}"/>
    <cellStyle name="Notas 3 3 4 2 3 2 2" xfId="18400" xr:uid="{00000000-0005-0000-0000-00001D260000}"/>
    <cellStyle name="Notas 3 3 4 2 3 2 3" xfId="22364" xr:uid="{00000000-0005-0000-0000-00001E260000}"/>
    <cellStyle name="Notas 3 3 4 2 3 3" xfId="10041" xr:uid="{00000000-0005-0000-0000-00001F260000}"/>
    <cellStyle name="Notas 3 3 4 2 4" xfId="5038" xr:uid="{00000000-0005-0000-0000-000020260000}"/>
    <cellStyle name="Notas 3 3 4 2 4 2" xfId="14110" xr:uid="{00000000-0005-0000-0000-000021260000}"/>
    <cellStyle name="Notas 3 3 4 2 4 2 2" xfId="18401" xr:uid="{00000000-0005-0000-0000-000022260000}"/>
    <cellStyle name="Notas 3 3 4 2 4 2 3" xfId="22365" xr:uid="{00000000-0005-0000-0000-000023260000}"/>
    <cellStyle name="Notas 3 3 4 2 4 3" xfId="10042" xr:uid="{00000000-0005-0000-0000-000024260000}"/>
    <cellStyle name="Notas 3 3 4 2 5" xfId="5039" xr:uid="{00000000-0005-0000-0000-000025260000}"/>
    <cellStyle name="Notas 3 3 4 2 5 2" xfId="14111" xr:uid="{00000000-0005-0000-0000-000026260000}"/>
    <cellStyle name="Notas 3 3 4 2 5 2 2" xfId="18402" xr:uid="{00000000-0005-0000-0000-000027260000}"/>
    <cellStyle name="Notas 3 3 4 2 5 2 3" xfId="22366" xr:uid="{00000000-0005-0000-0000-000028260000}"/>
    <cellStyle name="Notas 3 3 4 2 5 3" xfId="10043" xr:uid="{00000000-0005-0000-0000-000029260000}"/>
    <cellStyle name="Notas 3 3 4 2 6" xfId="5040" xr:uid="{00000000-0005-0000-0000-00002A260000}"/>
    <cellStyle name="Notas 3 3 4 2 6 2" xfId="14112" xr:uid="{00000000-0005-0000-0000-00002B260000}"/>
    <cellStyle name="Notas 3 3 4 2 6 2 2" xfId="18403" xr:uid="{00000000-0005-0000-0000-00002C260000}"/>
    <cellStyle name="Notas 3 3 4 2 6 2 3" xfId="22367" xr:uid="{00000000-0005-0000-0000-00002D260000}"/>
    <cellStyle name="Notas 3 3 4 2 6 3" xfId="10044" xr:uid="{00000000-0005-0000-0000-00002E260000}"/>
    <cellStyle name="Notas 3 3 4 2 7" xfId="5041" xr:uid="{00000000-0005-0000-0000-00002F260000}"/>
    <cellStyle name="Notas 3 3 4 2 7 2" xfId="14113" xr:uid="{00000000-0005-0000-0000-000030260000}"/>
    <cellStyle name="Notas 3 3 4 2 7 2 2" xfId="18404" xr:uid="{00000000-0005-0000-0000-000031260000}"/>
    <cellStyle name="Notas 3 3 4 2 7 2 3" xfId="22368" xr:uid="{00000000-0005-0000-0000-000032260000}"/>
    <cellStyle name="Notas 3 3 4 2 7 3" xfId="10045" xr:uid="{00000000-0005-0000-0000-000033260000}"/>
    <cellStyle name="Notas 3 3 4 2 8" xfId="14107" xr:uid="{00000000-0005-0000-0000-000034260000}"/>
    <cellStyle name="Notas 3 3 4 2 8 2" xfId="18398" xr:uid="{00000000-0005-0000-0000-000035260000}"/>
    <cellStyle name="Notas 3 3 4 2 8 3" xfId="22362" xr:uid="{00000000-0005-0000-0000-000036260000}"/>
    <cellStyle name="Notas 3 3 4 2 9" xfId="10039" xr:uid="{00000000-0005-0000-0000-000037260000}"/>
    <cellStyle name="Notas 3 3 4 3" xfId="14106" xr:uid="{00000000-0005-0000-0000-000038260000}"/>
    <cellStyle name="Notas 3 3 4 3 2" xfId="18397" xr:uid="{00000000-0005-0000-0000-000039260000}"/>
    <cellStyle name="Notas 3 3 4 3 3" xfId="22361" xr:uid="{00000000-0005-0000-0000-00003A260000}"/>
    <cellStyle name="Notas 3 3 4 4" xfId="10038" xr:uid="{00000000-0005-0000-0000-00003B260000}"/>
    <cellStyle name="Notas 3 3 5" xfId="5042" xr:uid="{00000000-0005-0000-0000-00003C260000}"/>
    <cellStyle name="Notas 3 3 5 2" xfId="5043" xr:uid="{00000000-0005-0000-0000-00003D260000}"/>
    <cellStyle name="Notas 3 3 5 2 2" xfId="14115" xr:uid="{00000000-0005-0000-0000-00003E260000}"/>
    <cellStyle name="Notas 3 3 5 2 2 2" xfId="18406" xr:uid="{00000000-0005-0000-0000-00003F260000}"/>
    <cellStyle name="Notas 3 3 5 2 2 3" xfId="22370" xr:uid="{00000000-0005-0000-0000-000040260000}"/>
    <cellStyle name="Notas 3 3 5 2 3" xfId="10047" xr:uid="{00000000-0005-0000-0000-000041260000}"/>
    <cellStyle name="Notas 3 3 5 3" xfId="5044" xr:uid="{00000000-0005-0000-0000-000042260000}"/>
    <cellStyle name="Notas 3 3 5 3 2" xfId="14116" xr:uid="{00000000-0005-0000-0000-000043260000}"/>
    <cellStyle name="Notas 3 3 5 3 2 2" xfId="18407" xr:uid="{00000000-0005-0000-0000-000044260000}"/>
    <cellStyle name="Notas 3 3 5 3 2 3" xfId="22371" xr:uid="{00000000-0005-0000-0000-000045260000}"/>
    <cellStyle name="Notas 3 3 5 3 3" xfId="10048" xr:uid="{00000000-0005-0000-0000-000046260000}"/>
    <cellStyle name="Notas 3 3 5 4" xfId="5045" xr:uid="{00000000-0005-0000-0000-000047260000}"/>
    <cellStyle name="Notas 3 3 5 4 2" xfId="14117" xr:uid="{00000000-0005-0000-0000-000048260000}"/>
    <cellStyle name="Notas 3 3 5 4 2 2" xfId="18408" xr:uid="{00000000-0005-0000-0000-000049260000}"/>
    <cellStyle name="Notas 3 3 5 4 2 3" xfId="22372" xr:uid="{00000000-0005-0000-0000-00004A260000}"/>
    <cellStyle name="Notas 3 3 5 4 3" xfId="10049" xr:uid="{00000000-0005-0000-0000-00004B260000}"/>
    <cellStyle name="Notas 3 3 5 5" xfId="5046" xr:uid="{00000000-0005-0000-0000-00004C260000}"/>
    <cellStyle name="Notas 3 3 5 5 2" xfId="14118" xr:uid="{00000000-0005-0000-0000-00004D260000}"/>
    <cellStyle name="Notas 3 3 5 5 2 2" xfId="18409" xr:uid="{00000000-0005-0000-0000-00004E260000}"/>
    <cellStyle name="Notas 3 3 5 5 2 3" xfId="22373" xr:uid="{00000000-0005-0000-0000-00004F260000}"/>
    <cellStyle name="Notas 3 3 5 5 3" xfId="10050" xr:uid="{00000000-0005-0000-0000-000050260000}"/>
    <cellStyle name="Notas 3 3 5 6" xfId="5047" xr:uid="{00000000-0005-0000-0000-000051260000}"/>
    <cellStyle name="Notas 3 3 5 6 2" xfId="14119" xr:uid="{00000000-0005-0000-0000-000052260000}"/>
    <cellStyle name="Notas 3 3 5 6 2 2" xfId="18410" xr:uid="{00000000-0005-0000-0000-000053260000}"/>
    <cellStyle name="Notas 3 3 5 6 2 3" xfId="22374" xr:uid="{00000000-0005-0000-0000-000054260000}"/>
    <cellStyle name="Notas 3 3 5 6 3" xfId="10051" xr:uid="{00000000-0005-0000-0000-000055260000}"/>
    <cellStyle name="Notas 3 3 5 7" xfId="5048" xr:uid="{00000000-0005-0000-0000-000056260000}"/>
    <cellStyle name="Notas 3 3 5 7 2" xfId="14120" xr:uid="{00000000-0005-0000-0000-000057260000}"/>
    <cellStyle name="Notas 3 3 5 7 2 2" xfId="18411" xr:uid="{00000000-0005-0000-0000-000058260000}"/>
    <cellStyle name="Notas 3 3 5 7 2 3" xfId="22375" xr:uid="{00000000-0005-0000-0000-000059260000}"/>
    <cellStyle name="Notas 3 3 5 7 3" xfId="10052" xr:uid="{00000000-0005-0000-0000-00005A260000}"/>
    <cellStyle name="Notas 3 3 5 8" xfId="14114" xr:uid="{00000000-0005-0000-0000-00005B260000}"/>
    <cellStyle name="Notas 3 3 5 8 2" xfId="18405" xr:uid="{00000000-0005-0000-0000-00005C260000}"/>
    <cellStyle name="Notas 3 3 5 8 3" xfId="22369" xr:uid="{00000000-0005-0000-0000-00005D260000}"/>
    <cellStyle name="Notas 3 3 5 9" xfId="10046" xr:uid="{00000000-0005-0000-0000-00005E260000}"/>
    <cellStyle name="Notas 3 3 6" xfId="14089" xr:uid="{00000000-0005-0000-0000-00005F260000}"/>
    <cellStyle name="Notas 3 3 6 2" xfId="18380" xr:uid="{00000000-0005-0000-0000-000060260000}"/>
    <cellStyle name="Notas 3 3 6 3" xfId="22344" xr:uid="{00000000-0005-0000-0000-000061260000}"/>
    <cellStyle name="Notas 3 3 7" xfId="10021" xr:uid="{00000000-0005-0000-0000-000062260000}"/>
    <cellStyle name="Notas 3 4" xfId="5049" xr:uid="{00000000-0005-0000-0000-000063260000}"/>
    <cellStyle name="Notas 3 4 2" xfId="5050" xr:uid="{00000000-0005-0000-0000-000064260000}"/>
    <cellStyle name="Notas 3 4 2 2" xfId="5051" xr:uid="{00000000-0005-0000-0000-000065260000}"/>
    <cellStyle name="Notas 3 4 2 2 2" xfId="5052" xr:uid="{00000000-0005-0000-0000-000066260000}"/>
    <cellStyle name="Notas 3 4 2 2 2 2" xfId="14124" xr:uid="{00000000-0005-0000-0000-000067260000}"/>
    <cellStyle name="Notas 3 4 2 2 2 2 2" xfId="18415" xr:uid="{00000000-0005-0000-0000-000068260000}"/>
    <cellStyle name="Notas 3 4 2 2 2 2 3" xfId="22379" xr:uid="{00000000-0005-0000-0000-000069260000}"/>
    <cellStyle name="Notas 3 4 2 2 2 3" xfId="10056" xr:uid="{00000000-0005-0000-0000-00006A260000}"/>
    <cellStyle name="Notas 3 4 2 2 3" xfId="5053" xr:uid="{00000000-0005-0000-0000-00006B260000}"/>
    <cellStyle name="Notas 3 4 2 2 3 2" xfId="14125" xr:uid="{00000000-0005-0000-0000-00006C260000}"/>
    <cellStyle name="Notas 3 4 2 2 3 2 2" xfId="18416" xr:uid="{00000000-0005-0000-0000-00006D260000}"/>
    <cellStyle name="Notas 3 4 2 2 3 2 3" xfId="22380" xr:uid="{00000000-0005-0000-0000-00006E260000}"/>
    <cellStyle name="Notas 3 4 2 2 3 3" xfId="10057" xr:uid="{00000000-0005-0000-0000-00006F260000}"/>
    <cellStyle name="Notas 3 4 2 2 4" xfId="5054" xr:uid="{00000000-0005-0000-0000-000070260000}"/>
    <cellStyle name="Notas 3 4 2 2 4 2" xfId="14126" xr:uid="{00000000-0005-0000-0000-000071260000}"/>
    <cellStyle name="Notas 3 4 2 2 4 2 2" xfId="18417" xr:uid="{00000000-0005-0000-0000-000072260000}"/>
    <cellStyle name="Notas 3 4 2 2 4 2 3" xfId="22381" xr:uid="{00000000-0005-0000-0000-000073260000}"/>
    <cellStyle name="Notas 3 4 2 2 4 3" xfId="10058" xr:uid="{00000000-0005-0000-0000-000074260000}"/>
    <cellStyle name="Notas 3 4 2 2 5" xfId="5055" xr:uid="{00000000-0005-0000-0000-000075260000}"/>
    <cellStyle name="Notas 3 4 2 2 5 2" xfId="14127" xr:uid="{00000000-0005-0000-0000-000076260000}"/>
    <cellStyle name="Notas 3 4 2 2 5 2 2" xfId="18418" xr:uid="{00000000-0005-0000-0000-000077260000}"/>
    <cellStyle name="Notas 3 4 2 2 5 2 3" xfId="22382" xr:uid="{00000000-0005-0000-0000-000078260000}"/>
    <cellStyle name="Notas 3 4 2 2 5 3" xfId="10059" xr:uid="{00000000-0005-0000-0000-000079260000}"/>
    <cellStyle name="Notas 3 4 2 2 6" xfId="5056" xr:uid="{00000000-0005-0000-0000-00007A260000}"/>
    <cellStyle name="Notas 3 4 2 2 6 2" xfId="14128" xr:uid="{00000000-0005-0000-0000-00007B260000}"/>
    <cellStyle name="Notas 3 4 2 2 6 2 2" xfId="18419" xr:uid="{00000000-0005-0000-0000-00007C260000}"/>
    <cellStyle name="Notas 3 4 2 2 6 2 3" xfId="22383" xr:uid="{00000000-0005-0000-0000-00007D260000}"/>
    <cellStyle name="Notas 3 4 2 2 6 3" xfId="10060" xr:uid="{00000000-0005-0000-0000-00007E260000}"/>
    <cellStyle name="Notas 3 4 2 2 7" xfId="5057" xr:uid="{00000000-0005-0000-0000-00007F260000}"/>
    <cellStyle name="Notas 3 4 2 2 7 2" xfId="14129" xr:uid="{00000000-0005-0000-0000-000080260000}"/>
    <cellStyle name="Notas 3 4 2 2 7 2 2" xfId="18420" xr:uid="{00000000-0005-0000-0000-000081260000}"/>
    <cellStyle name="Notas 3 4 2 2 7 2 3" xfId="22384" xr:uid="{00000000-0005-0000-0000-000082260000}"/>
    <cellStyle name="Notas 3 4 2 2 7 3" xfId="10061" xr:uid="{00000000-0005-0000-0000-000083260000}"/>
    <cellStyle name="Notas 3 4 2 2 8" xfId="14123" xr:uid="{00000000-0005-0000-0000-000084260000}"/>
    <cellStyle name="Notas 3 4 2 2 8 2" xfId="18414" xr:uid="{00000000-0005-0000-0000-000085260000}"/>
    <cellStyle name="Notas 3 4 2 2 8 3" xfId="22378" xr:uid="{00000000-0005-0000-0000-000086260000}"/>
    <cellStyle name="Notas 3 4 2 2 9" xfId="10055" xr:uid="{00000000-0005-0000-0000-000087260000}"/>
    <cellStyle name="Notas 3 4 2 3" xfId="14122" xr:uid="{00000000-0005-0000-0000-000088260000}"/>
    <cellStyle name="Notas 3 4 2 3 2" xfId="18413" xr:uid="{00000000-0005-0000-0000-000089260000}"/>
    <cellStyle name="Notas 3 4 2 3 3" xfId="22377" xr:uid="{00000000-0005-0000-0000-00008A260000}"/>
    <cellStyle name="Notas 3 4 2 4" xfId="10054" xr:uid="{00000000-0005-0000-0000-00008B260000}"/>
    <cellStyle name="Notas 3 4 3" xfId="5058" xr:uid="{00000000-0005-0000-0000-00008C260000}"/>
    <cellStyle name="Notas 3 4 3 2" xfId="5059" xr:uid="{00000000-0005-0000-0000-00008D260000}"/>
    <cellStyle name="Notas 3 4 3 2 2" xfId="5060" xr:uid="{00000000-0005-0000-0000-00008E260000}"/>
    <cellStyle name="Notas 3 4 3 2 2 2" xfId="14132" xr:uid="{00000000-0005-0000-0000-00008F260000}"/>
    <cellStyle name="Notas 3 4 3 2 2 2 2" xfId="18423" xr:uid="{00000000-0005-0000-0000-000090260000}"/>
    <cellStyle name="Notas 3 4 3 2 2 2 3" xfId="22387" xr:uid="{00000000-0005-0000-0000-000091260000}"/>
    <cellStyle name="Notas 3 4 3 2 2 3" xfId="10064" xr:uid="{00000000-0005-0000-0000-000092260000}"/>
    <cellStyle name="Notas 3 4 3 2 3" xfId="5061" xr:uid="{00000000-0005-0000-0000-000093260000}"/>
    <cellStyle name="Notas 3 4 3 2 3 2" xfId="14133" xr:uid="{00000000-0005-0000-0000-000094260000}"/>
    <cellStyle name="Notas 3 4 3 2 3 2 2" xfId="18424" xr:uid="{00000000-0005-0000-0000-000095260000}"/>
    <cellStyle name="Notas 3 4 3 2 3 2 3" xfId="22388" xr:uid="{00000000-0005-0000-0000-000096260000}"/>
    <cellStyle name="Notas 3 4 3 2 3 3" xfId="10065" xr:uid="{00000000-0005-0000-0000-000097260000}"/>
    <cellStyle name="Notas 3 4 3 2 4" xfId="5062" xr:uid="{00000000-0005-0000-0000-000098260000}"/>
    <cellStyle name="Notas 3 4 3 2 4 2" xfId="14134" xr:uid="{00000000-0005-0000-0000-000099260000}"/>
    <cellStyle name="Notas 3 4 3 2 4 2 2" xfId="18425" xr:uid="{00000000-0005-0000-0000-00009A260000}"/>
    <cellStyle name="Notas 3 4 3 2 4 2 3" xfId="22389" xr:uid="{00000000-0005-0000-0000-00009B260000}"/>
    <cellStyle name="Notas 3 4 3 2 4 3" xfId="10066" xr:uid="{00000000-0005-0000-0000-00009C260000}"/>
    <cellStyle name="Notas 3 4 3 2 5" xfId="5063" xr:uid="{00000000-0005-0000-0000-00009D260000}"/>
    <cellStyle name="Notas 3 4 3 2 5 2" xfId="14135" xr:uid="{00000000-0005-0000-0000-00009E260000}"/>
    <cellStyle name="Notas 3 4 3 2 5 2 2" xfId="18426" xr:uid="{00000000-0005-0000-0000-00009F260000}"/>
    <cellStyle name="Notas 3 4 3 2 5 2 3" xfId="22390" xr:uid="{00000000-0005-0000-0000-0000A0260000}"/>
    <cellStyle name="Notas 3 4 3 2 5 3" xfId="10067" xr:uid="{00000000-0005-0000-0000-0000A1260000}"/>
    <cellStyle name="Notas 3 4 3 2 6" xfId="5064" xr:uid="{00000000-0005-0000-0000-0000A2260000}"/>
    <cellStyle name="Notas 3 4 3 2 6 2" xfId="14136" xr:uid="{00000000-0005-0000-0000-0000A3260000}"/>
    <cellStyle name="Notas 3 4 3 2 6 2 2" xfId="18427" xr:uid="{00000000-0005-0000-0000-0000A4260000}"/>
    <cellStyle name="Notas 3 4 3 2 6 2 3" xfId="22391" xr:uid="{00000000-0005-0000-0000-0000A5260000}"/>
    <cellStyle name="Notas 3 4 3 2 6 3" xfId="10068" xr:uid="{00000000-0005-0000-0000-0000A6260000}"/>
    <cellStyle name="Notas 3 4 3 2 7" xfId="5065" xr:uid="{00000000-0005-0000-0000-0000A7260000}"/>
    <cellStyle name="Notas 3 4 3 2 7 2" xfId="14137" xr:uid="{00000000-0005-0000-0000-0000A8260000}"/>
    <cellStyle name="Notas 3 4 3 2 7 2 2" xfId="18428" xr:uid="{00000000-0005-0000-0000-0000A9260000}"/>
    <cellStyle name="Notas 3 4 3 2 7 2 3" xfId="22392" xr:uid="{00000000-0005-0000-0000-0000AA260000}"/>
    <cellStyle name="Notas 3 4 3 2 7 3" xfId="10069" xr:uid="{00000000-0005-0000-0000-0000AB260000}"/>
    <cellStyle name="Notas 3 4 3 2 8" xfId="14131" xr:uid="{00000000-0005-0000-0000-0000AC260000}"/>
    <cellStyle name="Notas 3 4 3 2 8 2" xfId="18422" xr:uid="{00000000-0005-0000-0000-0000AD260000}"/>
    <cellStyle name="Notas 3 4 3 2 8 3" xfId="22386" xr:uid="{00000000-0005-0000-0000-0000AE260000}"/>
    <cellStyle name="Notas 3 4 3 2 9" xfId="10063" xr:uid="{00000000-0005-0000-0000-0000AF260000}"/>
    <cellStyle name="Notas 3 4 3 3" xfId="14130" xr:uid="{00000000-0005-0000-0000-0000B0260000}"/>
    <cellStyle name="Notas 3 4 3 3 2" xfId="18421" xr:uid="{00000000-0005-0000-0000-0000B1260000}"/>
    <cellStyle name="Notas 3 4 3 3 3" xfId="22385" xr:uid="{00000000-0005-0000-0000-0000B2260000}"/>
    <cellStyle name="Notas 3 4 3 4" xfId="10062" xr:uid="{00000000-0005-0000-0000-0000B3260000}"/>
    <cellStyle name="Notas 3 4 4" xfId="5066" xr:uid="{00000000-0005-0000-0000-0000B4260000}"/>
    <cellStyle name="Notas 3 4 4 2" xfId="5067" xr:uid="{00000000-0005-0000-0000-0000B5260000}"/>
    <cellStyle name="Notas 3 4 4 2 2" xfId="5068" xr:uid="{00000000-0005-0000-0000-0000B6260000}"/>
    <cellStyle name="Notas 3 4 4 2 2 2" xfId="14140" xr:uid="{00000000-0005-0000-0000-0000B7260000}"/>
    <cellStyle name="Notas 3 4 4 2 2 2 2" xfId="18431" xr:uid="{00000000-0005-0000-0000-0000B8260000}"/>
    <cellStyle name="Notas 3 4 4 2 2 2 3" xfId="22395" xr:uid="{00000000-0005-0000-0000-0000B9260000}"/>
    <cellStyle name="Notas 3 4 4 2 2 3" xfId="10072" xr:uid="{00000000-0005-0000-0000-0000BA260000}"/>
    <cellStyle name="Notas 3 4 4 2 3" xfId="5069" xr:uid="{00000000-0005-0000-0000-0000BB260000}"/>
    <cellStyle name="Notas 3 4 4 2 3 2" xfId="14141" xr:uid="{00000000-0005-0000-0000-0000BC260000}"/>
    <cellStyle name="Notas 3 4 4 2 3 2 2" xfId="18432" xr:uid="{00000000-0005-0000-0000-0000BD260000}"/>
    <cellStyle name="Notas 3 4 4 2 3 2 3" xfId="22396" xr:uid="{00000000-0005-0000-0000-0000BE260000}"/>
    <cellStyle name="Notas 3 4 4 2 3 3" xfId="10073" xr:uid="{00000000-0005-0000-0000-0000BF260000}"/>
    <cellStyle name="Notas 3 4 4 2 4" xfId="5070" xr:uid="{00000000-0005-0000-0000-0000C0260000}"/>
    <cellStyle name="Notas 3 4 4 2 4 2" xfId="14142" xr:uid="{00000000-0005-0000-0000-0000C1260000}"/>
    <cellStyle name="Notas 3 4 4 2 4 2 2" xfId="18433" xr:uid="{00000000-0005-0000-0000-0000C2260000}"/>
    <cellStyle name="Notas 3 4 4 2 4 2 3" xfId="22397" xr:uid="{00000000-0005-0000-0000-0000C3260000}"/>
    <cellStyle name="Notas 3 4 4 2 4 3" xfId="10074" xr:uid="{00000000-0005-0000-0000-0000C4260000}"/>
    <cellStyle name="Notas 3 4 4 2 5" xfId="5071" xr:uid="{00000000-0005-0000-0000-0000C5260000}"/>
    <cellStyle name="Notas 3 4 4 2 5 2" xfId="14143" xr:uid="{00000000-0005-0000-0000-0000C6260000}"/>
    <cellStyle name="Notas 3 4 4 2 5 2 2" xfId="18434" xr:uid="{00000000-0005-0000-0000-0000C7260000}"/>
    <cellStyle name="Notas 3 4 4 2 5 2 3" xfId="22398" xr:uid="{00000000-0005-0000-0000-0000C8260000}"/>
    <cellStyle name="Notas 3 4 4 2 5 3" xfId="10075" xr:uid="{00000000-0005-0000-0000-0000C9260000}"/>
    <cellStyle name="Notas 3 4 4 2 6" xfId="5072" xr:uid="{00000000-0005-0000-0000-0000CA260000}"/>
    <cellStyle name="Notas 3 4 4 2 6 2" xfId="14144" xr:uid="{00000000-0005-0000-0000-0000CB260000}"/>
    <cellStyle name="Notas 3 4 4 2 6 2 2" xfId="18435" xr:uid="{00000000-0005-0000-0000-0000CC260000}"/>
    <cellStyle name="Notas 3 4 4 2 6 2 3" xfId="22399" xr:uid="{00000000-0005-0000-0000-0000CD260000}"/>
    <cellStyle name="Notas 3 4 4 2 6 3" xfId="10076" xr:uid="{00000000-0005-0000-0000-0000CE260000}"/>
    <cellStyle name="Notas 3 4 4 2 7" xfId="5073" xr:uid="{00000000-0005-0000-0000-0000CF260000}"/>
    <cellStyle name="Notas 3 4 4 2 7 2" xfId="14145" xr:uid="{00000000-0005-0000-0000-0000D0260000}"/>
    <cellStyle name="Notas 3 4 4 2 7 2 2" xfId="18436" xr:uid="{00000000-0005-0000-0000-0000D1260000}"/>
    <cellStyle name="Notas 3 4 4 2 7 2 3" xfId="22400" xr:uid="{00000000-0005-0000-0000-0000D2260000}"/>
    <cellStyle name="Notas 3 4 4 2 7 3" xfId="10077" xr:uid="{00000000-0005-0000-0000-0000D3260000}"/>
    <cellStyle name="Notas 3 4 4 2 8" xfId="14139" xr:uid="{00000000-0005-0000-0000-0000D4260000}"/>
    <cellStyle name="Notas 3 4 4 2 8 2" xfId="18430" xr:uid="{00000000-0005-0000-0000-0000D5260000}"/>
    <cellStyle name="Notas 3 4 4 2 8 3" xfId="22394" xr:uid="{00000000-0005-0000-0000-0000D6260000}"/>
    <cellStyle name="Notas 3 4 4 2 9" xfId="10071" xr:uid="{00000000-0005-0000-0000-0000D7260000}"/>
    <cellStyle name="Notas 3 4 4 3" xfId="14138" xr:uid="{00000000-0005-0000-0000-0000D8260000}"/>
    <cellStyle name="Notas 3 4 4 3 2" xfId="18429" xr:uid="{00000000-0005-0000-0000-0000D9260000}"/>
    <cellStyle name="Notas 3 4 4 3 3" xfId="22393" xr:uid="{00000000-0005-0000-0000-0000DA260000}"/>
    <cellStyle name="Notas 3 4 4 4" xfId="10070" xr:uid="{00000000-0005-0000-0000-0000DB260000}"/>
    <cellStyle name="Notas 3 4 5" xfId="5074" xr:uid="{00000000-0005-0000-0000-0000DC260000}"/>
    <cellStyle name="Notas 3 4 5 2" xfId="5075" xr:uid="{00000000-0005-0000-0000-0000DD260000}"/>
    <cellStyle name="Notas 3 4 5 2 2" xfId="14147" xr:uid="{00000000-0005-0000-0000-0000DE260000}"/>
    <cellStyle name="Notas 3 4 5 2 2 2" xfId="18438" xr:uid="{00000000-0005-0000-0000-0000DF260000}"/>
    <cellStyle name="Notas 3 4 5 2 2 3" xfId="22402" xr:uid="{00000000-0005-0000-0000-0000E0260000}"/>
    <cellStyle name="Notas 3 4 5 2 3" xfId="10079" xr:uid="{00000000-0005-0000-0000-0000E1260000}"/>
    <cellStyle name="Notas 3 4 5 3" xfId="5076" xr:uid="{00000000-0005-0000-0000-0000E2260000}"/>
    <cellStyle name="Notas 3 4 5 3 2" xfId="14148" xr:uid="{00000000-0005-0000-0000-0000E3260000}"/>
    <cellStyle name="Notas 3 4 5 3 2 2" xfId="18439" xr:uid="{00000000-0005-0000-0000-0000E4260000}"/>
    <cellStyle name="Notas 3 4 5 3 2 3" xfId="22403" xr:uid="{00000000-0005-0000-0000-0000E5260000}"/>
    <cellStyle name="Notas 3 4 5 3 3" xfId="10080" xr:uid="{00000000-0005-0000-0000-0000E6260000}"/>
    <cellStyle name="Notas 3 4 5 4" xfId="5077" xr:uid="{00000000-0005-0000-0000-0000E7260000}"/>
    <cellStyle name="Notas 3 4 5 4 2" xfId="14149" xr:uid="{00000000-0005-0000-0000-0000E8260000}"/>
    <cellStyle name="Notas 3 4 5 4 2 2" xfId="18440" xr:uid="{00000000-0005-0000-0000-0000E9260000}"/>
    <cellStyle name="Notas 3 4 5 4 2 3" xfId="22404" xr:uid="{00000000-0005-0000-0000-0000EA260000}"/>
    <cellStyle name="Notas 3 4 5 4 3" xfId="10081" xr:uid="{00000000-0005-0000-0000-0000EB260000}"/>
    <cellStyle name="Notas 3 4 5 5" xfId="5078" xr:uid="{00000000-0005-0000-0000-0000EC260000}"/>
    <cellStyle name="Notas 3 4 5 5 2" xfId="14150" xr:uid="{00000000-0005-0000-0000-0000ED260000}"/>
    <cellStyle name="Notas 3 4 5 5 2 2" xfId="18441" xr:uid="{00000000-0005-0000-0000-0000EE260000}"/>
    <cellStyle name="Notas 3 4 5 5 2 3" xfId="22405" xr:uid="{00000000-0005-0000-0000-0000EF260000}"/>
    <cellStyle name="Notas 3 4 5 5 3" xfId="10082" xr:uid="{00000000-0005-0000-0000-0000F0260000}"/>
    <cellStyle name="Notas 3 4 5 6" xfId="5079" xr:uid="{00000000-0005-0000-0000-0000F1260000}"/>
    <cellStyle name="Notas 3 4 5 6 2" xfId="14151" xr:uid="{00000000-0005-0000-0000-0000F2260000}"/>
    <cellStyle name="Notas 3 4 5 6 2 2" xfId="18442" xr:uid="{00000000-0005-0000-0000-0000F3260000}"/>
    <cellStyle name="Notas 3 4 5 6 2 3" xfId="22406" xr:uid="{00000000-0005-0000-0000-0000F4260000}"/>
    <cellStyle name="Notas 3 4 5 6 3" xfId="10083" xr:uid="{00000000-0005-0000-0000-0000F5260000}"/>
    <cellStyle name="Notas 3 4 5 7" xfId="5080" xr:uid="{00000000-0005-0000-0000-0000F6260000}"/>
    <cellStyle name="Notas 3 4 5 7 2" xfId="14152" xr:uid="{00000000-0005-0000-0000-0000F7260000}"/>
    <cellStyle name="Notas 3 4 5 7 2 2" xfId="18443" xr:uid="{00000000-0005-0000-0000-0000F8260000}"/>
    <cellStyle name="Notas 3 4 5 7 2 3" xfId="22407" xr:uid="{00000000-0005-0000-0000-0000F9260000}"/>
    <cellStyle name="Notas 3 4 5 7 3" xfId="10084" xr:uid="{00000000-0005-0000-0000-0000FA260000}"/>
    <cellStyle name="Notas 3 4 5 8" xfId="14146" xr:uid="{00000000-0005-0000-0000-0000FB260000}"/>
    <cellStyle name="Notas 3 4 5 8 2" xfId="18437" xr:uid="{00000000-0005-0000-0000-0000FC260000}"/>
    <cellStyle name="Notas 3 4 5 8 3" xfId="22401" xr:uid="{00000000-0005-0000-0000-0000FD260000}"/>
    <cellStyle name="Notas 3 4 5 9" xfId="10078" xr:uid="{00000000-0005-0000-0000-0000FE260000}"/>
    <cellStyle name="Notas 3 4 6" xfId="14121" xr:uid="{00000000-0005-0000-0000-0000FF260000}"/>
    <cellStyle name="Notas 3 4 6 2" xfId="18412" xr:uid="{00000000-0005-0000-0000-000000270000}"/>
    <cellStyle name="Notas 3 4 6 3" xfId="22376" xr:uid="{00000000-0005-0000-0000-000001270000}"/>
    <cellStyle name="Notas 3 4 7" xfId="10053" xr:uid="{00000000-0005-0000-0000-000002270000}"/>
    <cellStyle name="Notas 3 5" xfId="5081" xr:uid="{00000000-0005-0000-0000-000003270000}"/>
    <cellStyle name="Notas 3 5 2" xfId="5082" xr:uid="{00000000-0005-0000-0000-000004270000}"/>
    <cellStyle name="Notas 3 5 2 2" xfId="5083" xr:uid="{00000000-0005-0000-0000-000005270000}"/>
    <cellStyle name="Notas 3 5 2 2 2" xfId="5084" xr:uid="{00000000-0005-0000-0000-000006270000}"/>
    <cellStyle name="Notas 3 5 2 2 2 2" xfId="14156" xr:uid="{00000000-0005-0000-0000-000007270000}"/>
    <cellStyle name="Notas 3 5 2 2 2 2 2" xfId="18447" xr:uid="{00000000-0005-0000-0000-000008270000}"/>
    <cellStyle name="Notas 3 5 2 2 2 2 3" xfId="22411" xr:uid="{00000000-0005-0000-0000-000009270000}"/>
    <cellStyle name="Notas 3 5 2 2 2 3" xfId="10088" xr:uid="{00000000-0005-0000-0000-00000A270000}"/>
    <cellStyle name="Notas 3 5 2 2 3" xfId="5085" xr:uid="{00000000-0005-0000-0000-00000B270000}"/>
    <cellStyle name="Notas 3 5 2 2 3 2" xfId="14157" xr:uid="{00000000-0005-0000-0000-00000C270000}"/>
    <cellStyle name="Notas 3 5 2 2 3 2 2" xfId="18448" xr:uid="{00000000-0005-0000-0000-00000D270000}"/>
    <cellStyle name="Notas 3 5 2 2 3 2 3" xfId="22412" xr:uid="{00000000-0005-0000-0000-00000E270000}"/>
    <cellStyle name="Notas 3 5 2 2 3 3" xfId="10089" xr:uid="{00000000-0005-0000-0000-00000F270000}"/>
    <cellStyle name="Notas 3 5 2 2 4" xfId="5086" xr:uid="{00000000-0005-0000-0000-000010270000}"/>
    <cellStyle name="Notas 3 5 2 2 4 2" xfId="14158" xr:uid="{00000000-0005-0000-0000-000011270000}"/>
    <cellStyle name="Notas 3 5 2 2 4 2 2" xfId="18449" xr:uid="{00000000-0005-0000-0000-000012270000}"/>
    <cellStyle name="Notas 3 5 2 2 4 2 3" xfId="22413" xr:uid="{00000000-0005-0000-0000-000013270000}"/>
    <cellStyle name="Notas 3 5 2 2 4 3" xfId="10090" xr:uid="{00000000-0005-0000-0000-000014270000}"/>
    <cellStyle name="Notas 3 5 2 2 5" xfId="5087" xr:uid="{00000000-0005-0000-0000-000015270000}"/>
    <cellStyle name="Notas 3 5 2 2 5 2" xfId="14159" xr:uid="{00000000-0005-0000-0000-000016270000}"/>
    <cellStyle name="Notas 3 5 2 2 5 2 2" xfId="18450" xr:uid="{00000000-0005-0000-0000-000017270000}"/>
    <cellStyle name="Notas 3 5 2 2 5 2 3" xfId="22414" xr:uid="{00000000-0005-0000-0000-000018270000}"/>
    <cellStyle name="Notas 3 5 2 2 5 3" xfId="10091" xr:uid="{00000000-0005-0000-0000-000019270000}"/>
    <cellStyle name="Notas 3 5 2 2 6" xfId="5088" xr:uid="{00000000-0005-0000-0000-00001A270000}"/>
    <cellStyle name="Notas 3 5 2 2 6 2" xfId="14160" xr:uid="{00000000-0005-0000-0000-00001B270000}"/>
    <cellStyle name="Notas 3 5 2 2 6 2 2" xfId="18451" xr:uid="{00000000-0005-0000-0000-00001C270000}"/>
    <cellStyle name="Notas 3 5 2 2 6 2 3" xfId="22415" xr:uid="{00000000-0005-0000-0000-00001D270000}"/>
    <cellStyle name="Notas 3 5 2 2 6 3" xfId="10092" xr:uid="{00000000-0005-0000-0000-00001E270000}"/>
    <cellStyle name="Notas 3 5 2 2 7" xfId="5089" xr:uid="{00000000-0005-0000-0000-00001F270000}"/>
    <cellStyle name="Notas 3 5 2 2 7 2" xfId="14161" xr:uid="{00000000-0005-0000-0000-000020270000}"/>
    <cellStyle name="Notas 3 5 2 2 7 2 2" xfId="18452" xr:uid="{00000000-0005-0000-0000-000021270000}"/>
    <cellStyle name="Notas 3 5 2 2 7 2 3" xfId="22416" xr:uid="{00000000-0005-0000-0000-000022270000}"/>
    <cellStyle name="Notas 3 5 2 2 7 3" xfId="10093" xr:uid="{00000000-0005-0000-0000-000023270000}"/>
    <cellStyle name="Notas 3 5 2 2 8" xfId="14155" xr:uid="{00000000-0005-0000-0000-000024270000}"/>
    <cellStyle name="Notas 3 5 2 2 8 2" xfId="18446" xr:uid="{00000000-0005-0000-0000-000025270000}"/>
    <cellStyle name="Notas 3 5 2 2 8 3" xfId="22410" xr:uid="{00000000-0005-0000-0000-000026270000}"/>
    <cellStyle name="Notas 3 5 2 2 9" xfId="10087" xr:uid="{00000000-0005-0000-0000-000027270000}"/>
    <cellStyle name="Notas 3 5 2 3" xfId="14154" xr:uid="{00000000-0005-0000-0000-000028270000}"/>
    <cellStyle name="Notas 3 5 2 3 2" xfId="18445" xr:uid="{00000000-0005-0000-0000-000029270000}"/>
    <cellStyle name="Notas 3 5 2 3 3" xfId="22409" xr:uid="{00000000-0005-0000-0000-00002A270000}"/>
    <cellStyle name="Notas 3 5 2 4" xfId="10086" xr:uid="{00000000-0005-0000-0000-00002B270000}"/>
    <cellStyle name="Notas 3 5 3" xfId="5090" xr:uid="{00000000-0005-0000-0000-00002C270000}"/>
    <cellStyle name="Notas 3 5 3 2" xfId="5091" xr:uid="{00000000-0005-0000-0000-00002D270000}"/>
    <cellStyle name="Notas 3 5 3 2 2" xfId="5092" xr:uid="{00000000-0005-0000-0000-00002E270000}"/>
    <cellStyle name="Notas 3 5 3 2 2 2" xfId="14164" xr:uid="{00000000-0005-0000-0000-00002F270000}"/>
    <cellStyle name="Notas 3 5 3 2 2 2 2" xfId="18455" xr:uid="{00000000-0005-0000-0000-000030270000}"/>
    <cellStyle name="Notas 3 5 3 2 2 2 3" xfId="22419" xr:uid="{00000000-0005-0000-0000-000031270000}"/>
    <cellStyle name="Notas 3 5 3 2 2 3" xfId="10096" xr:uid="{00000000-0005-0000-0000-000032270000}"/>
    <cellStyle name="Notas 3 5 3 2 3" xfId="5093" xr:uid="{00000000-0005-0000-0000-000033270000}"/>
    <cellStyle name="Notas 3 5 3 2 3 2" xfId="14165" xr:uid="{00000000-0005-0000-0000-000034270000}"/>
    <cellStyle name="Notas 3 5 3 2 3 2 2" xfId="18456" xr:uid="{00000000-0005-0000-0000-000035270000}"/>
    <cellStyle name="Notas 3 5 3 2 3 2 3" xfId="22420" xr:uid="{00000000-0005-0000-0000-000036270000}"/>
    <cellStyle name="Notas 3 5 3 2 3 3" xfId="10097" xr:uid="{00000000-0005-0000-0000-000037270000}"/>
    <cellStyle name="Notas 3 5 3 2 4" xfId="5094" xr:uid="{00000000-0005-0000-0000-000038270000}"/>
    <cellStyle name="Notas 3 5 3 2 4 2" xfId="14166" xr:uid="{00000000-0005-0000-0000-000039270000}"/>
    <cellStyle name="Notas 3 5 3 2 4 2 2" xfId="18457" xr:uid="{00000000-0005-0000-0000-00003A270000}"/>
    <cellStyle name="Notas 3 5 3 2 4 2 3" xfId="22421" xr:uid="{00000000-0005-0000-0000-00003B270000}"/>
    <cellStyle name="Notas 3 5 3 2 4 3" xfId="10098" xr:uid="{00000000-0005-0000-0000-00003C270000}"/>
    <cellStyle name="Notas 3 5 3 2 5" xfId="5095" xr:uid="{00000000-0005-0000-0000-00003D270000}"/>
    <cellStyle name="Notas 3 5 3 2 5 2" xfId="14167" xr:uid="{00000000-0005-0000-0000-00003E270000}"/>
    <cellStyle name="Notas 3 5 3 2 5 2 2" xfId="18458" xr:uid="{00000000-0005-0000-0000-00003F270000}"/>
    <cellStyle name="Notas 3 5 3 2 5 2 3" xfId="22422" xr:uid="{00000000-0005-0000-0000-000040270000}"/>
    <cellStyle name="Notas 3 5 3 2 5 3" xfId="10099" xr:uid="{00000000-0005-0000-0000-000041270000}"/>
    <cellStyle name="Notas 3 5 3 2 6" xfId="5096" xr:uid="{00000000-0005-0000-0000-000042270000}"/>
    <cellStyle name="Notas 3 5 3 2 6 2" xfId="14168" xr:uid="{00000000-0005-0000-0000-000043270000}"/>
    <cellStyle name="Notas 3 5 3 2 6 2 2" xfId="18459" xr:uid="{00000000-0005-0000-0000-000044270000}"/>
    <cellStyle name="Notas 3 5 3 2 6 2 3" xfId="22423" xr:uid="{00000000-0005-0000-0000-000045270000}"/>
    <cellStyle name="Notas 3 5 3 2 6 3" xfId="10100" xr:uid="{00000000-0005-0000-0000-000046270000}"/>
    <cellStyle name="Notas 3 5 3 2 7" xfId="5097" xr:uid="{00000000-0005-0000-0000-000047270000}"/>
    <cellStyle name="Notas 3 5 3 2 7 2" xfId="14169" xr:uid="{00000000-0005-0000-0000-000048270000}"/>
    <cellStyle name="Notas 3 5 3 2 7 2 2" xfId="18460" xr:uid="{00000000-0005-0000-0000-000049270000}"/>
    <cellStyle name="Notas 3 5 3 2 7 2 3" xfId="22424" xr:uid="{00000000-0005-0000-0000-00004A270000}"/>
    <cellStyle name="Notas 3 5 3 2 7 3" xfId="10101" xr:uid="{00000000-0005-0000-0000-00004B270000}"/>
    <cellStyle name="Notas 3 5 3 2 8" xfId="14163" xr:uid="{00000000-0005-0000-0000-00004C270000}"/>
    <cellStyle name="Notas 3 5 3 2 8 2" xfId="18454" xr:uid="{00000000-0005-0000-0000-00004D270000}"/>
    <cellStyle name="Notas 3 5 3 2 8 3" xfId="22418" xr:uid="{00000000-0005-0000-0000-00004E270000}"/>
    <cellStyle name="Notas 3 5 3 2 9" xfId="10095" xr:uid="{00000000-0005-0000-0000-00004F270000}"/>
    <cellStyle name="Notas 3 5 3 3" xfId="14162" xr:uid="{00000000-0005-0000-0000-000050270000}"/>
    <cellStyle name="Notas 3 5 3 3 2" xfId="18453" xr:uid="{00000000-0005-0000-0000-000051270000}"/>
    <cellStyle name="Notas 3 5 3 3 3" xfId="22417" xr:uid="{00000000-0005-0000-0000-000052270000}"/>
    <cellStyle name="Notas 3 5 3 4" xfId="10094" xr:uid="{00000000-0005-0000-0000-000053270000}"/>
    <cellStyle name="Notas 3 5 4" xfId="5098" xr:uid="{00000000-0005-0000-0000-000054270000}"/>
    <cellStyle name="Notas 3 5 4 2" xfId="5099" xr:uid="{00000000-0005-0000-0000-000055270000}"/>
    <cellStyle name="Notas 3 5 4 2 2" xfId="5100" xr:uid="{00000000-0005-0000-0000-000056270000}"/>
    <cellStyle name="Notas 3 5 4 2 2 2" xfId="14172" xr:uid="{00000000-0005-0000-0000-000057270000}"/>
    <cellStyle name="Notas 3 5 4 2 2 2 2" xfId="18463" xr:uid="{00000000-0005-0000-0000-000058270000}"/>
    <cellStyle name="Notas 3 5 4 2 2 2 3" xfId="22427" xr:uid="{00000000-0005-0000-0000-000059270000}"/>
    <cellStyle name="Notas 3 5 4 2 2 3" xfId="10104" xr:uid="{00000000-0005-0000-0000-00005A270000}"/>
    <cellStyle name="Notas 3 5 4 2 3" xfId="5101" xr:uid="{00000000-0005-0000-0000-00005B270000}"/>
    <cellStyle name="Notas 3 5 4 2 3 2" xfId="14173" xr:uid="{00000000-0005-0000-0000-00005C270000}"/>
    <cellStyle name="Notas 3 5 4 2 3 2 2" xfId="18464" xr:uid="{00000000-0005-0000-0000-00005D270000}"/>
    <cellStyle name="Notas 3 5 4 2 3 2 3" xfId="22428" xr:uid="{00000000-0005-0000-0000-00005E270000}"/>
    <cellStyle name="Notas 3 5 4 2 3 3" xfId="10105" xr:uid="{00000000-0005-0000-0000-00005F270000}"/>
    <cellStyle name="Notas 3 5 4 2 4" xfId="5102" xr:uid="{00000000-0005-0000-0000-000060270000}"/>
    <cellStyle name="Notas 3 5 4 2 4 2" xfId="14174" xr:uid="{00000000-0005-0000-0000-000061270000}"/>
    <cellStyle name="Notas 3 5 4 2 4 2 2" xfId="18465" xr:uid="{00000000-0005-0000-0000-000062270000}"/>
    <cellStyle name="Notas 3 5 4 2 4 2 3" xfId="22429" xr:uid="{00000000-0005-0000-0000-000063270000}"/>
    <cellStyle name="Notas 3 5 4 2 4 3" xfId="10106" xr:uid="{00000000-0005-0000-0000-000064270000}"/>
    <cellStyle name="Notas 3 5 4 2 5" xfId="5103" xr:uid="{00000000-0005-0000-0000-000065270000}"/>
    <cellStyle name="Notas 3 5 4 2 5 2" xfId="14175" xr:uid="{00000000-0005-0000-0000-000066270000}"/>
    <cellStyle name="Notas 3 5 4 2 5 2 2" xfId="18466" xr:uid="{00000000-0005-0000-0000-000067270000}"/>
    <cellStyle name="Notas 3 5 4 2 5 2 3" xfId="22430" xr:uid="{00000000-0005-0000-0000-000068270000}"/>
    <cellStyle name="Notas 3 5 4 2 5 3" xfId="10107" xr:uid="{00000000-0005-0000-0000-000069270000}"/>
    <cellStyle name="Notas 3 5 4 2 6" xfId="5104" xr:uid="{00000000-0005-0000-0000-00006A270000}"/>
    <cellStyle name="Notas 3 5 4 2 6 2" xfId="14176" xr:uid="{00000000-0005-0000-0000-00006B270000}"/>
    <cellStyle name="Notas 3 5 4 2 6 2 2" xfId="18467" xr:uid="{00000000-0005-0000-0000-00006C270000}"/>
    <cellStyle name="Notas 3 5 4 2 6 2 3" xfId="22431" xr:uid="{00000000-0005-0000-0000-00006D270000}"/>
    <cellStyle name="Notas 3 5 4 2 6 3" xfId="10108" xr:uid="{00000000-0005-0000-0000-00006E270000}"/>
    <cellStyle name="Notas 3 5 4 2 7" xfId="5105" xr:uid="{00000000-0005-0000-0000-00006F270000}"/>
    <cellStyle name="Notas 3 5 4 2 7 2" xfId="14177" xr:uid="{00000000-0005-0000-0000-000070270000}"/>
    <cellStyle name="Notas 3 5 4 2 7 2 2" xfId="18468" xr:uid="{00000000-0005-0000-0000-000071270000}"/>
    <cellStyle name="Notas 3 5 4 2 7 2 3" xfId="22432" xr:uid="{00000000-0005-0000-0000-000072270000}"/>
    <cellStyle name="Notas 3 5 4 2 7 3" xfId="10109" xr:uid="{00000000-0005-0000-0000-000073270000}"/>
    <cellStyle name="Notas 3 5 4 2 8" xfId="14171" xr:uid="{00000000-0005-0000-0000-000074270000}"/>
    <cellStyle name="Notas 3 5 4 2 8 2" xfId="18462" xr:uid="{00000000-0005-0000-0000-000075270000}"/>
    <cellStyle name="Notas 3 5 4 2 8 3" xfId="22426" xr:uid="{00000000-0005-0000-0000-000076270000}"/>
    <cellStyle name="Notas 3 5 4 2 9" xfId="10103" xr:uid="{00000000-0005-0000-0000-000077270000}"/>
    <cellStyle name="Notas 3 5 4 3" xfId="14170" xr:uid="{00000000-0005-0000-0000-000078270000}"/>
    <cellStyle name="Notas 3 5 4 3 2" xfId="18461" xr:uid="{00000000-0005-0000-0000-000079270000}"/>
    <cellStyle name="Notas 3 5 4 3 3" xfId="22425" xr:uid="{00000000-0005-0000-0000-00007A270000}"/>
    <cellStyle name="Notas 3 5 4 4" xfId="10102" xr:uid="{00000000-0005-0000-0000-00007B270000}"/>
    <cellStyle name="Notas 3 5 5" xfId="5106" xr:uid="{00000000-0005-0000-0000-00007C270000}"/>
    <cellStyle name="Notas 3 5 5 2" xfId="5107" xr:uid="{00000000-0005-0000-0000-00007D270000}"/>
    <cellStyle name="Notas 3 5 5 2 2" xfId="14179" xr:uid="{00000000-0005-0000-0000-00007E270000}"/>
    <cellStyle name="Notas 3 5 5 2 2 2" xfId="18470" xr:uid="{00000000-0005-0000-0000-00007F270000}"/>
    <cellStyle name="Notas 3 5 5 2 2 3" xfId="22434" xr:uid="{00000000-0005-0000-0000-000080270000}"/>
    <cellStyle name="Notas 3 5 5 2 3" xfId="10111" xr:uid="{00000000-0005-0000-0000-000081270000}"/>
    <cellStyle name="Notas 3 5 5 3" xfId="5108" xr:uid="{00000000-0005-0000-0000-000082270000}"/>
    <cellStyle name="Notas 3 5 5 3 2" xfId="14180" xr:uid="{00000000-0005-0000-0000-000083270000}"/>
    <cellStyle name="Notas 3 5 5 3 2 2" xfId="18471" xr:uid="{00000000-0005-0000-0000-000084270000}"/>
    <cellStyle name="Notas 3 5 5 3 2 3" xfId="22435" xr:uid="{00000000-0005-0000-0000-000085270000}"/>
    <cellStyle name="Notas 3 5 5 3 3" xfId="10112" xr:uid="{00000000-0005-0000-0000-000086270000}"/>
    <cellStyle name="Notas 3 5 5 4" xfId="5109" xr:uid="{00000000-0005-0000-0000-000087270000}"/>
    <cellStyle name="Notas 3 5 5 4 2" xfId="14181" xr:uid="{00000000-0005-0000-0000-000088270000}"/>
    <cellStyle name="Notas 3 5 5 4 2 2" xfId="18472" xr:uid="{00000000-0005-0000-0000-000089270000}"/>
    <cellStyle name="Notas 3 5 5 4 2 3" xfId="22436" xr:uid="{00000000-0005-0000-0000-00008A270000}"/>
    <cellStyle name="Notas 3 5 5 4 3" xfId="10113" xr:uid="{00000000-0005-0000-0000-00008B270000}"/>
    <cellStyle name="Notas 3 5 5 5" xfId="5110" xr:uid="{00000000-0005-0000-0000-00008C270000}"/>
    <cellStyle name="Notas 3 5 5 5 2" xfId="14182" xr:uid="{00000000-0005-0000-0000-00008D270000}"/>
    <cellStyle name="Notas 3 5 5 5 2 2" xfId="18473" xr:uid="{00000000-0005-0000-0000-00008E270000}"/>
    <cellStyle name="Notas 3 5 5 5 2 3" xfId="22437" xr:uid="{00000000-0005-0000-0000-00008F270000}"/>
    <cellStyle name="Notas 3 5 5 5 3" xfId="10114" xr:uid="{00000000-0005-0000-0000-000090270000}"/>
    <cellStyle name="Notas 3 5 5 6" xfId="5111" xr:uid="{00000000-0005-0000-0000-000091270000}"/>
    <cellStyle name="Notas 3 5 5 6 2" xfId="14183" xr:uid="{00000000-0005-0000-0000-000092270000}"/>
    <cellStyle name="Notas 3 5 5 6 2 2" xfId="18474" xr:uid="{00000000-0005-0000-0000-000093270000}"/>
    <cellStyle name="Notas 3 5 5 6 2 3" xfId="22438" xr:uid="{00000000-0005-0000-0000-000094270000}"/>
    <cellStyle name="Notas 3 5 5 6 3" xfId="10115" xr:uid="{00000000-0005-0000-0000-000095270000}"/>
    <cellStyle name="Notas 3 5 5 7" xfId="5112" xr:uid="{00000000-0005-0000-0000-000096270000}"/>
    <cellStyle name="Notas 3 5 5 7 2" xfId="14184" xr:uid="{00000000-0005-0000-0000-000097270000}"/>
    <cellStyle name="Notas 3 5 5 7 2 2" xfId="18475" xr:uid="{00000000-0005-0000-0000-000098270000}"/>
    <cellStyle name="Notas 3 5 5 7 2 3" xfId="22439" xr:uid="{00000000-0005-0000-0000-000099270000}"/>
    <cellStyle name="Notas 3 5 5 7 3" xfId="10116" xr:uid="{00000000-0005-0000-0000-00009A270000}"/>
    <cellStyle name="Notas 3 5 5 8" xfId="14178" xr:uid="{00000000-0005-0000-0000-00009B270000}"/>
    <cellStyle name="Notas 3 5 5 8 2" xfId="18469" xr:uid="{00000000-0005-0000-0000-00009C270000}"/>
    <cellStyle name="Notas 3 5 5 8 3" xfId="22433" xr:uid="{00000000-0005-0000-0000-00009D270000}"/>
    <cellStyle name="Notas 3 5 5 9" xfId="10110" xr:uid="{00000000-0005-0000-0000-00009E270000}"/>
    <cellStyle name="Notas 3 5 6" xfId="14153" xr:uid="{00000000-0005-0000-0000-00009F270000}"/>
    <cellStyle name="Notas 3 5 6 2" xfId="18444" xr:uid="{00000000-0005-0000-0000-0000A0270000}"/>
    <cellStyle name="Notas 3 5 6 3" xfId="22408" xr:uid="{00000000-0005-0000-0000-0000A1270000}"/>
    <cellStyle name="Notas 3 5 7" xfId="10085" xr:uid="{00000000-0005-0000-0000-0000A2270000}"/>
    <cellStyle name="Notas 3 6" xfId="5113" xr:uid="{00000000-0005-0000-0000-0000A3270000}"/>
    <cellStyle name="Notas 3 6 2" xfId="5114" xr:uid="{00000000-0005-0000-0000-0000A4270000}"/>
    <cellStyle name="Notas 3 6 2 2" xfId="5115" xr:uid="{00000000-0005-0000-0000-0000A5270000}"/>
    <cellStyle name="Notas 3 6 2 2 2" xfId="5116" xr:uid="{00000000-0005-0000-0000-0000A6270000}"/>
    <cellStyle name="Notas 3 6 2 2 2 2" xfId="14188" xr:uid="{00000000-0005-0000-0000-0000A7270000}"/>
    <cellStyle name="Notas 3 6 2 2 2 2 2" xfId="18479" xr:uid="{00000000-0005-0000-0000-0000A8270000}"/>
    <cellStyle name="Notas 3 6 2 2 2 2 3" xfId="22443" xr:uid="{00000000-0005-0000-0000-0000A9270000}"/>
    <cellStyle name="Notas 3 6 2 2 2 3" xfId="10120" xr:uid="{00000000-0005-0000-0000-0000AA270000}"/>
    <cellStyle name="Notas 3 6 2 2 3" xfId="5117" xr:uid="{00000000-0005-0000-0000-0000AB270000}"/>
    <cellStyle name="Notas 3 6 2 2 3 2" xfId="14189" xr:uid="{00000000-0005-0000-0000-0000AC270000}"/>
    <cellStyle name="Notas 3 6 2 2 3 2 2" xfId="18480" xr:uid="{00000000-0005-0000-0000-0000AD270000}"/>
    <cellStyle name="Notas 3 6 2 2 3 2 3" xfId="22444" xr:uid="{00000000-0005-0000-0000-0000AE270000}"/>
    <cellStyle name="Notas 3 6 2 2 3 3" xfId="10121" xr:uid="{00000000-0005-0000-0000-0000AF270000}"/>
    <cellStyle name="Notas 3 6 2 2 4" xfId="5118" xr:uid="{00000000-0005-0000-0000-0000B0270000}"/>
    <cellStyle name="Notas 3 6 2 2 4 2" xfId="14190" xr:uid="{00000000-0005-0000-0000-0000B1270000}"/>
    <cellStyle name="Notas 3 6 2 2 4 2 2" xfId="18481" xr:uid="{00000000-0005-0000-0000-0000B2270000}"/>
    <cellStyle name="Notas 3 6 2 2 4 2 3" xfId="22445" xr:uid="{00000000-0005-0000-0000-0000B3270000}"/>
    <cellStyle name="Notas 3 6 2 2 4 3" xfId="10122" xr:uid="{00000000-0005-0000-0000-0000B4270000}"/>
    <cellStyle name="Notas 3 6 2 2 5" xfId="5119" xr:uid="{00000000-0005-0000-0000-0000B5270000}"/>
    <cellStyle name="Notas 3 6 2 2 5 2" xfId="14191" xr:uid="{00000000-0005-0000-0000-0000B6270000}"/>
    <cellStyle name="Notas 3 6 2 2 5 2 2" xfId="18482" xr:uid="{00000000-0005-0000-0000-0000B7270000}"/>
    <cellStyle name="Notas 3 6 2 2 5 2 3" xfId="22446" xr:uid="{00000000-0005-0000-0000-0000B8270000}"/>
    <cellStyle name="Notas 3 6 2 2 5 3" xfId="10123" xr:uid="{00000000-0005-0000-0000-0000B9270000}"/>
    <cellStyle name="Notas 3 6 2 2 6" xfId="5120" xr:uid="{00000000-0005-0000-0000-0000BA270000}"/>
    <cellStyle name="Notas 3 6 2 2 6 2" xfId="14192" xr:uid="{00000000-0005-0000-0000-0000BB270000}"/>
    <cellStyle name="Notas 3 6 2 2 6 2 2" xfId="18483" xr:uid="{00000000-0005-0000-0000-0000BC270000}"/>
    <cellStyle name="Notas 3 6 2 2 6 2 3" xfId="22447" xr:uid="{00000000-0005-0000-0000-0000BD270000}"/>
    <cellStyle name="Notas 3 6 2 2 6 3" xfId="10124" xr:uid="{00000000-0005-0000-0000-0000BE270000}"/>
    <cellStyle name="Notas 3 6 2 2 7" xfId="5121" xr:uid="{00000000-0005-0000-0000-0000BF270000}"/>
    <cellStyle name="Notas 3 6 2 2 7 2" xfId="14193" xr:uid="{00000000-0005-0000-0000-0000C0270000}"/>
    <cellStyle name="Notas 3 6 2 2 7 2 2" xfId="18484" xr:uid="{00000000-0005-0000-0000-0000C1270000}"/>
    <cellStyle name="Notas 3 6 2 2 7 2 3" xfId="22448" xr:uid="{00000000-0005-0000-0000-0000C2270000}"/>
    <cellStyle name="Notas 3 6 2 2 7 3" xfId="10125" xr:uid="{00000000-0005-0000-0000-0000C3270000}"/>
    <cellStyle name="Notas 3 6 2 2 8" xfId="14187" xr:uid="{00000000-0005-0000-0000-0000C4270000}"/>
    <cellStyle name="Notas 3 6 2 2 8 2" xfId="18478" xr:uid="{00000000-0005-0000-0000-0000C5270000}"/>
    <cellStyle name="Notas 3 6 2 2 8 3" xfId="22442" xr:uid="{00000000-0005-0000-0000-0000C6270000}"/>
    <cellStyle name="Notas 3 6 2 2 9" xfId="10119" xr:uid="{00000000-0005-0000-0000-0000C7270000}"/>
    <cellStyle name="Notas 3 6 2 3" xfId="14186" xr:uid="{00000000-0005-0000-0000-0000C8270000}"/>
    <cellStyle name="Notas 3 6 2 3 2" xfId="18477" xr:uid="{00000000-0005-0000-0000-0000C9270000}"/>
    <cellStyle name="Notas 3 6 2 3 3" xfId="22441" xr:uid="{00000000-0005-0000-0000-0000CA270000}"/>
    <cellStyle name="Notas 3 6 2 4" xfId="10118" xr:uid="{00000000-0005-0000-0000-0000CB270000}"/>
    <cellStyle name="Notas 3 6 3" xfId="5122" xr:uid="{00000000-0005-0000-0000-0000CC270000}"/>
    <cellStyle name="Notas 3 6 3 2" xfId="5123" xr:uid="{00000000-0005-0000-0000-0000CD270000}"/>
    <cellStyle name="Notas 3 6 3 2 2" xfId="5124" xr:uid="{00000000-0005-0000-0000-0000CE270000}"/>
    <cellStyle name="Notas 3 6 3 2 2 2" xfId="14196" xr:uid="{00000000-0005-0000-0000-0000CF270000}"/>
    <cellStyle name="Notas 3 6 3 2 2 2 2" xfId="18487" xr:uid="{00000000-0005-0000-0000-0000D0270000}"/>
    <cellStyle name="Notas 3 6 3 2 2 2 3" xfId="22451" xr:uid="{00000000-0005-0000-0000-0000D1270000}"/>
    <cellStyle name="Notas 3 6 3 2 2 3" xfId="10128" xr:uid="{00000000-0005-0000-0000-0000D2270000}"/>
    <cellStyle name="Notas 3 6 3 2 3" xfId="5125" xr:uid="{00000000-0005-0000-0000-0000D3270000}"/>
    <cellStyle name="Notas 3 6 3 2 3 2" xfId="14197" xr:uid="{00000000-0005-0000-0000-0000D4270000}"/>
    <cellStyle name="Notas 3 6 3 2 3 2 2" xfId="18488" xr:uid="{00000000-0005-0000-0000-0000D5270000}"/>
    <cellStyle name="Notas 3 6 3 2 3 2 3" xfId="22452" xr:uid="{00000000-0005-0000-0000-0000D6270000}"/>
    <cellStyle name="Notas 3 6 3 2 3 3" xfId="10129" xr:uid="{00000000-0005-0000-0000-0000D7270000}"/>
    <cellStyle name="Notas 3 6 3 2 4" xfId="5126" xr:uid="{00000000-0005-0000-0000-0000D8270000}"/>
    <cellStyle name="Notas 3 6 3 2 4 2" xfId="14198" xr:uid="{00000000-0005-0000-0000-0000D9270000}"/>
    <cellStyle name="Notas 3 6 3 2 4 2 2" xfId="18489" xr:uid="{00000000-0005-0000-0000-0000DA270000}"/>
    <cellStyle name="Notas 3 6 3 2 4 2 3" xfId="22453" xr:uid="{00000000-0005-0000-0000-0000DB270000}"/>
    <cellStyle name="Notas 3 6 3 2 4 3" xfId="10130" xr:uid="{00000000-0005-0000-0000-0000DC270000}"/>
    <cellStyle name="Notas 3 6 3 2 5" xfId="5127" xr:uid="{00000000-0005-0000-0000-0000DD270000}"/>
    <cellStyle name="Notas 3 6 3 2 5 2" xfId="14199" xr:uid="{00000000-0005-0000-0000-0000DE270000}"/>
    <cellStyle name="Notas 3 6 3 2 5 2 2" xfId="18490" xr:uid="{00000000-0005-0000-0000-0000DF270000}"/>
    <cellStyle name="Notas 3 6 3 2 5 2 3" xfId="22454" xr:uid="{00000000-0005-0000-0000-0000E0270000}"/>
    <cellStyle name="Notas 3 6 3 2 5 3" xfId="10131" xr:uid="{00000000-0005-0000-0000-0000E1270000}"/>
    <cellStyle name="Notas 3 6 3 2 6" xfId="5128" xr:uid="{00000000-0005-0000-0000-0000E2270000}"/>
    <cellStyle name="Notas 3 6 3 2 6 2" xfId="14200" xr:uid="{00000000-0005-0000-0000-0000E3270000}"/>
    <cellStyle name="Notas 3 6 3 2 6 2 2" xfId="18491" xr:uid="{00000000-0005-0000-0000-0000E4270000}"/>
    <cellStyle name="Notas 3 6 3 2 6 2 3" xfId="22455" xr:uid="{00000000-0005-0000-0000-0000E5270000}"/>
    <cellStyle name="Notas 3 6 3 2 6 3" xfId="10132" xr:uid="{00000000-0005-0000-0000-0000E6270000}"/>
    <cellStyle name="Notas 3 6 3 2 7" xfId="5129" xr:uid="{00000000-0005-0000-0000-0000E7270000}"/>
    <cellStyle name="Notas 3 6 3 2 7 2" xfId="14201" xr:uid="{00000000-0005-0000-0000-0000E8270000}"/>
    <cellStyle name="Notas 3 6 3 2 7 2 2" xfId="18492" xr:uid="{00000000-0005-0000-0000-0000E9270000}"/>
    <cellStyle name="Notas 3 6 3 2 7 2 3" xfId="22456" xr:uid="{00000000-0005-0000-0000-0000EA270000}"/>
    <cellStyle name="Notas 3 6 3 2 7 3" xfId="10133" xr:uid="{00000000-0005-0000-0000-0000EB270000}"/>
    <cellStyle name="Notas 3 6 3 2 8" xfId="14195" xr:uid="{00000000-0005-0000-0000-0000EC270000}"/>
    <cellStyle name="Notas 3 6 3 2 8 2" xfId="18486" xr:uid="{00000000-0005-0000-0000-0000ED270000}"/>
    <cellStyle name="Notas 3 6 3 2 8 3" xfId="22450" xr:uid="{00000000-0005-0000-0000-0000EE270000}"/>
    <cellStyle name="Notas 3 6 3 2 9" xfId="10127" xr:uid="{00000000-0005-0000-0000-0000EF270000}"/>
    <cellStyle name="Notas 3 6 3 3" xfId="14194" xr:uid="{00000000-0005-0000-0000-0000F0270000}"/>
    <cellStyle name="Notas 3 6 3 3 2" xfId="18485" xr:uid="{00000000-0005-0000-0000-0000F1270000}"/>
    <cellStyle name="Notas 3 6 3 3 3" xfId="22449" xr:uid="{00000000-0005-0000-0000-0000F2270000}"/>
    <cellStyle name="Notas 3 6 3 4" xfId="10126" xr:uid="{00000000-0005-0000-0000-0000F3270000}"/>
    <cellStyle name="Notas 3 6 4" xfId="5130" xr:uid="{00000000-0005-0000-0000-0000F4270000}"/>
    <cellStyle name="Notas 3 6 4 2" xfId="5131" xr:uid="{00000000-0005-0000-0000-0000F5270000}"/>
    <cellStyle name="Notas 3 6 4 2 2" xfId="5132" xr:uid="{00000000-0005-0000-0000-0000F6270000}"/>
    <cellStyle name="Notas 3 6 4 2 2 2" xfId="14204" xr:uid="{00000000-0005-0000-0000-0000F7270000}"/>
    <cellStyle name="Notas 3 6 4 2 2 2 2" xfId="18495" xr:uid="{00000000-0005-0000-0000-0000F8270000}"/>
    <cellStyle name="Notas 3 6 4 2 2 2 3" xfId="22459" xr:uid="{00000000-0005-0000-0000-0000F9270000}"/>
    <cellStyle name="Notas 3 6 4 2 2 3" xfId="10136" xr:uid="{00000000-0005-0000-0000-0000FA270000}"/>
    <cellStyle name="Notas 3 6 4 2 3" xfId="5133" xr:uid="{00000000-0005-0000-0000-0000FB270000}"/>
    <cellStyle name="Notas 3 6 4 2 3 2" xfId="14205" xr:uid="{00000000-0005-0000-0000-0000FC270000}"/>
    <cellStyle name="Notas 3 6 4 2 3 2 2" xfId="18496" xr:uid="{00000000-0005-0000-0000-0000FD270000}"/>
    <cellStyle name="Notas 3 6 4 2 3 2 3" xfId="22460" xr:uid="{00000000-0005-0000-0000-0000FE270000}"/>
    <cellStyle name="Notas 3 6 4 2 3 3" xfId="10137" xr:uid="{00000000-0005-0000-0000-0000FF270000}"/>
    <cellStyle name="Notas 3 6 4 2 4" xfId="5134" xr:uid="{00000000-0005-0000-0000-000000280000}"/>
    <cellStyle name="Notas 3 6 4 2 4 2" xfId="14206" xr:uid="{00000000-0005-0000-0000-000001280000}"/>
    <cellStyle name="Notas 3 6 4 2 4 2 2" xfId="18497" xr:uid="{00000000-0005-0000-0000-000002280000}"/>
    <cellStyle name="Notas 3 6 4 2 4 2 3" xfId="22461" xr:uid="{00000000-0005-0000-0000-000003280000}"/>
    <cellStyle name="Notas 3 6 4 2 4 3" xfId="10138" xr:uid="{00000000-0005-0000-0000-000004280000}"/>
    <cellStyle name="Notas 3 6 4 2 5" xfId="5135" xr:uid="{00000000-0005-0000-0000-000005280000}"/>
    <cellStyle name="Notas 3 6 4 2 5 2" xfId="14207" xr:uid="{00000000-0005-0000-0000-000006280000}"/>
    <cellStyle name="Notas 3 6 4 2 5 2 2" xfId="18498" xr:uid="{00000000-0005-0000-0000-000007280000}"/>
    <cellStyle name="Notas 3 6 4 2 5 2 3" xfId="22462" xr:uid="{00000000-0005-0000-0000-000008280000}"/>
    <cellStyle name="Notas 3 6 4 2 5 3" xfId="10139" xr:uid="{00000000-0005-0000-0000-000009280000}"/>
    <cellStyle name="Notas 3 6 4 2 6" xfId="5136" xr:uid="{00000000-0005-0000-0000-00000A280000}"/>
    <cellStyle name="Notas 3 6 4 2 6 2" xfId="14208" xr:uid="{00000000-0005-0000-0000-00000B280000}"/>
    <cellStyle name="Notas 3 6 4 2 6 2 2" xfId="18499" xr:uid="{00000000-0005-0000-0000-00000C280000}"/>
    <cellStyle name="Notas 3 6 4 2 6 2 3" xfId="22463" xr:uid="{00000000-0005-0000-0000-00000D280000}"/>
    <cellStyle name="Notas 3 6 4 2 6 3" xfId="10140" xr:uid="{00000000-0005-0000-0000-00000E280000}"/>
    <cellStyle name="Notas 3 6 4 2 7" xfId="5137" xr:uid="{00000000-0005-0000-0000-00000F280000}"/>
    <cellStyle name="Notas 3 6 4 2 7 2" xfId="14209" xr:uid="{00000000-0005-0000-0000-000010280000}"/>
    <cellStyle name="Notas 3 6 4 2 7 2 2" xfId="18500" xr:uid="{00000000-0005-0000-0000-000011280000}"/>
    <cellStyle name="Notas 3 6 4 2 7 2 3" xfId="22464" xr:uid="{00000000-0005-0000-0000-000012280000}"/>
    <cellStyle name="Notas 3 6 4 2 7 3" xfId="10141" xr:uid="{00000000-0005-0000-0000-000013280000}"/>
    <cellStyle name="Notas 3 6 4 2 8" xfId="14203" xr:uid="{00000000-0005-0000-0000-000014280000}"/>
    <cellStyle name="Notas 3 6 4 2 8 2" xfId="18494" xr:uid="{00000000-0005-0000-0000-000015280000}"/>
    <cellStyle name="Notas 3 6 4 2 8 3" xfId="22458" xr:uid="{00000000-0005-0000-0000-000016280000}"/>
    <cellStyle name="Notas 3 6 4 2 9" xfId="10135" xr:uid="{00000000-0005-0000-0000-000017280000}"/>
    <cellStyle name="Notas 3 6 4 3" xfId="14202" xr:uid="{00000000-0005-0000-0000-000018280000}"/>
    <cellStyle name="Notas 3 6 4 3 2" xfId="18493" xr:uid="{00000000-0005-0000-0000-000019280000}"/>
    <cellStyle name="Notas 3 6 4 3 3" xfId="22457" xr:uid="{00000000-0005-0000-0000-00001A280000}"/>
    <cellStyle name="Notas 3 6 4 4" xfId="10134" xr:uid="{00000000-0005-0000-0000-00001B280000}"/>
    <cellStyle name="Notas 3 6 5" xfId="5138" xr:uid="{00000000-0005-0000-0000-00001C280000}"/>
    <cellStyle name="Notas 3 6 5 2" xfId="5139" xr:uid="{00000000-0005-0000-0000-00001D280000}"/>
    <cellStyle name="Notas 3 6 5 2 2" xfId="14211" xr:uid="{00000000-0005-0000-0000-00001E280000}"/>
    <cellStyle name="Notas 3 6 5 2 2 2" xfId="18502" xr:uid="{00000000-0005-0000-0000-00001F280000}"/>
    <cellStyle name="Notas 3 6 5 2 2 3" xfId="22466" xr:uid="{00000000-0005-0000-0000-000020280000}"/>
    <cellStyle name="Notas 3 6 5 2 3" xfId="10143" xr:uid="{00000000-0005-0000-0000-000021280000}"/>
    <cellStyle name="Notas 3 6 5 3" xfId="5140" xr:uid="{00000000-0005-0000-0000-000022280000}"/>
    <cellStyle name="Notas 3 6 5 3 2" xfId="14212" xr:uid="{00000000-0005-0000-0000-000023280000}"/>
    <cellStyle name="Notas 3 6 5 3 2 2" xfId="18503" xr:uid="{00000000-0005-0000-0000-000024280000}"/>
    <cellStyle name="Notas 3 6 5 3 2 3" xfId="22467" xr:uid="{00000000-0005-0000-0000-000025280000}"/>
    <cellStyle name="Notas 3 6 5 3 3" xfId="10144" xr:uid="{00000000-0005-0000-0000-000026280000}"/>
    <cellStyle name="Notas 3 6 5 4" xfId="5141" xr:uid="{00000000-0005-0000-0000-000027280000}"/>
    <cellStyle name="Notas 3 6 5 4 2" xfId="14213" xr:uid="{00000000-0005-0000-0000-000028280000}"/>
    <cellStyle name="Notas 3 6 5 4 2 2" xfId="18504" xr:uid="{00000000-0005-0000-0000-000029280000}"/>
    <cellStyle name="Notas 3 6 5 4 2 3" xfId="22468" xr:uid="{00000000-0005-0000-0000-00002A280000}"/>
    <cellStyle name="Notas 3 6 5 4 3" xfId="10145" xr:uid="{00000000-0005-0000-0000-00002B280000}"/>
    <cellStyle name="Notas 3 6 5 5" xfId="5142" xr:uid="{00000000-0005-0000-0000-00002C280000}"/>
    <cellStyle name="Notas 3 6 5 5 2" xfId="14214" xr:uid="{00000000-0005-0000-0000-00002D280000}"/>
    <cellStyle name="Notas 3 6 5 5 2 2" xfId="18505" xr:uid="{00000000-0005-0000-0000-00002E280000}"/>
    <cellStyle name="Notas 3 6 5 5 2 3" xfId="22469" xr:uid="{00000000-0005-0000-0000-00002F280000}"/>
    <cellStyle name="Notas 3 6 5 5 3" xfId="10146" xr:uid="{00000000-0005-0000-0000-000030280000}"/>
    <cellStyle name="Notas 3 6 5 6" xfId="5143" xr:uid="{00000000-0005-0000-0000-000031280000}"/>
    <cellStyle name="Notas 3 6 5 6 2" xfId="14215" xr:uid="{00000000-0005-0000-0000-000032280000}"/>
    <cellStyle name="Notas 3 6 5 6 2 2" xfId="18506" xr:uid="{00000000-0005-0000-0000-000033280000}"/>
    <cellStyle name="Notas 3 6 5 6 2 3" xfId="22470" xr:uid="{00000000-0005-0000-0000-000034280000}"/>
    <cellStyle name="Notas 3 6 5 6 3" xfId="10147" xr:uid="{00000000-0005-0000-0000-000035280000}"/>
    <cellStyle name="Notas 3 6 5 7" xfId="5144" xr:uid="{00000000-0005-0000-0000-000036280000}"/>
    <cellStyle name="Notas 3 6 5 7 2" xfId="14216" xr:uid="{00000000-0005-0000-0000-000037280000}"/>
    <cellStyle name="Notas 3 6 5 7 2 2" xfId="18507" xr:uid="{00000000-0005-0000-0000-000038280000}"/>
    <cellStyle name="Notas 3 6 5 7 2 3" xfId="22471" xr:uid="{00000000-0005-0000-0000-000039280000}"/>
    <cellStyle name="Notas 3 6 5 7 3" xfId="10148" xr:uid="{00000000-0005-0000-0000-00003A280000}"/>
    <cellStyle name="Notas 3 6 5 8" xfId="14210" xr:uid="{00000000-0005-0000-0000-00003B280000}"/>
    <cellStyle name="Notas 3 6 5 8 2" xfId="18501" xr:uid="{00000000-0005-0000-0000-00003C280000}"/>
    <cellStyle name="Notas 3 6 5 8 3" xfId="22465" xr:uid="{00000000-0005-0000-0000-00003D280000}"/>
    <cellStyle name="Notas 3 6 5 9" xfId="10142" xr:uid="{00000000-0005-0000-0000-00003E280000}"/>
    <cellStyle name="Notas 3 6 6" xfId="14185" xr:uid="{00000000-0005-0000-0000-00003F280000}"/>
    <cellStyle name="Notas 3 6 6 2" xfId="18476" xr:uid="{00000000-0005-0000-0000-000040280000}"/>
    <cellStyle name="Notas 3 6 6 3" xfId="22440" xr:uid="{00000000-0005-0000-0000-000041280000}"/>
    <cellStyle name="Notas 3 6 7" xfId="10117" xr:uid="{00000000-0005-0000-0000-000042280000}"/>
    <cellStyle name="Notas 3 7" xfId="5145" xr:uid="{00000000-0005-0000-0000-000043280000}"/>
    <cellStyle name="Notas 3 7 2" xfId="5146" xr:uid="{00000000-0005-0000-0000-000044280000}"/>
    <cellStyle name="Notas 3 7 2 2" xfId="5147" xr:uid="{00000000-0005-0000-0000-000045280000}"/>
    <cellStyle name="Notas 3 7 2 2 2" xfId="5148" xr:uid="{00000000-0005-0000-0000-000046280000}"/>
    <cellStyle name="Notas 3 7 2 2 2 2" xfId="14220" xr:uid="{00000000-0005-0000-0000-000047280000}"/>
    <cellStyle name="Notas 3 7 2 2 2 2 2" xfId="18511" xr:uid="{00000000-0005-0000-0000-000048280000}"/>
    <cellStyle name="Notas 3 7 2 2 2 2 3" xfId="22475" xr:uid="{00000000-0005-0000-0000-000049280000}"/>
    <cellStyle name="Notas 3 7 2 2 2 3" xfId="10152" xr:uid="{00000000-0005-0000-0000-00004A280000}"/>
    <cellStyle name="Notas 3 7 2 2 3" xfId="5149" xr:uid="{00000000-0005-0000-0000-00004B280000}"/>
    <cellStyle name="Notas 3 7 2 2 3 2" xfId="14221" xr:uid="{00000000-0005-0000-0000-00004C280000}"/>
    <cellStyle name="Notas 3 7 2 2 3 2 2" xfId="18512" xr:uid="{00000000-0005-0000-0000-00004D280000}"/>
    <cellStyle name="Notas 3 7 2 2 3 2 3" xfId="22476" xr:uid="{00000000-0005-0000-0000-00004E280000}"/>
    <cellStyle name="Notas 3 7 2 2 3 3" xfId="10153" xr:uid="{00000000-0005-0000-0000-00004F280000}"/>
    <cellStyle name="Notas 3 7 2 2 4" xfId="5150" xr:uid="{00000000-0005-0000-0000-000050280000}"/>
    <cellStyle name="Notas 3 7 2 2 4 2" xfId="14222" xr:uid="{00000000-0005-0000-0000-000051280000}"/>
    <cellStyle name="Notas 3 7 2 2 4 2 2" xfId="18513" xr:uid="{00000000-0005-0000-0000-000052280000}"/>
    <cellStyle name="Notas 3 7 2 2 4 2 3" xfId="22477" xr:uid="{00000000-0005-0000-0000-000053280000}"/>
    <cellStyle name="Notas 3 7 2 2 4 3" xfId="10154" xr:uid="{00000000-0005-0000-0000-000054280000}"/>
    <cellStyle name="Notas 3 7 2 2 5" xfId="5151" xr:uid="{00000000-0005-0000-0000-000055280000}"/>
    <cellStyle name="Notas 3 7 2 2 5 2" xfId="14223" xr:uid="{00000000-0005-0000-0000-000056280000}"/>
    <cellStyle name="Notas 3 7 2 2 5 2 2" xfId="18514" xr:uid="{00000000-0005-0000-0000-000057280000}"/>
    <cellStyle name="Notas 3 7 2 2 5 2 3" xfId="22478" xr:uid="{00000000-0005-0000-0000-000058280000}"/>
    <cellStyle name="Notas 3 7 2 2 5 3" xfId="10155" xr:uid="{00000000-0005-0000-0000-000059280000}"/>
    <cellStyle name="Notas 3 7 2 2 6" xfId="5152" xr:uid="{00000000-0005-0000-0000-00005A280000}"/>
    <cellStyle name="Notas 3 7 2 2 6 2" xfId="14224" xr:uid="{00000000-0005-0000-0000-00005B280000}"/>
    <cellStyle name="Notas 3 7 2 2 6 2 2" xfId="18515" xr:uid="{00000000-0005-0000-0000-00005C280000}"/>
    <cellStyle name="Notas 3 7 2 2 6 2 3" xfId="22479" xr:uid="{00000000-0005-0000-0000-00005D280000}"/>
    <cellStyle name="Notas 3 7 2 2 6 3" xfId="10156" xr:uid="{00000000-0005-0000-0000-00005E280000}"/>
    <cellStyle name="Notas 3 7 2 2 7" xfId="5153" xr:uid="{00000000-0005-0000-0000-00005F280000}"/>
    <cellStyle name="Notas 3 7 2 2 7 2" xfId="14225" xr:uid="{00000000-0005-0000-0000-000060280000}"/>
    <cellStyle name="Notas 3 7 2 2 7 2 2" xfId="18516" xr:uid="{00000000-0005-0000-0000-000061280000}"/>
    <cellStyle name="Notas 3 7 2 2 7 2 3" xfId="22480" xr:uid="{00000000-0005-0000-0000-000062280000}"/>
    <cellStyle name="Notas 3 7 2 2 7 3" xfId="10157" xr:uid="{00000000-0005-0000-0000-000063280000}"/>
    <cellStyle name="Notas 3 7 2 2 8" xfId="14219" xr:uid="{00000000-0005-0000-0000-000064280000}"/>
    <cellStyle name="Notas 3 7 2 2 8 2" xfId="18510" xr:uid="{00000000-0005-0000-0000-000065280000}"/>
    <cellStyle name="Notas 3 7 2 2 8 3" xfId="22474" xr:uid="{00000000-0005-0000-0000-000066280000}"/>
    <cellStyle name="Notas 3 7 2 2 9" xfId="10151" xr:uid="{00000000-0005-0000-0000-000067280000}"/>
    <cellStyle name="Notas 3 7 2 3" xfId="14218" xr:uid="{00000000-0005-0000-0000-000068280000}"/>
    <cellStyle name="Notas 3 7 2 3 2" xfId="18509" xr:uid="{00000000-0005-0000-0000-000069280000}"/>
    <cellStyle name="Notas 3 7 2 3 3" xfId="22473" xr:uid="{00000000-0005-0000-0000-00006A280000}"/>
    <cellStyle name="Notas 3 7 2 4" xfId="10150" xr:uid="{00000000-0005-0000-0000-00006B280000}"/>
    <cellStyle name="Notas 3 7 3" xfId="5154" xr:uid="{00000000-0005-0000-0000-00006C280000}"/>
    <cellStyle name="Notas 3 7 3 2" xfId="5155" xr:uid="{00000000-0005-0000-0000-00006D280000}"/>
    <cellStyle name="Notas 3 7 3 2 2" xfId="5156" xr:uid="{00000000-0005-0000-0000-00006E280000}"/>
    <cellStyle name="Notas 3 7 3 2 2 2" xfId="14228" xr:uid="{00000000-0005-0000-0000-00006F280000}"/>
    <cellStyle name="Notas 3 7 3 2 2 2 2" xfId="18519" xr:uid="{00000000-0005-0000-0000-000070280000}"/>
    <cellStyle name="Notas 3 7 3 2 2 2 3" xfId="22483" xr:uid="{00000000-0005-0000-0000-000071280000}"/>
    <cellStyle name="Notas 3 7 3 2 2 3" xfId="10160" xr:uid="{00000000-0005-0000-0000-000072280000}"/>
    <cellStyle name="Notas 3 7 3 2 3" xfId="5157" xr:uid="{00000000-0005-0000-0000-000073280000}"/>
    <cellStyle name="Notas 3 7 3 2 3 2" xfId="14229" xr:uid="{00000000-0005-0000-0000-000074280000}"/>
    <cellStyle name="Notas 3 7 3 2 3 2 2" xfId="18520" xr:uid="{00000000-0005-0000-0000-000075280000}"/>
    <cellStyle name="Notas 3 7 3 2 3 2 3" xfId="22484" xr:uid="{00000000-0005-0000-0000-000076280000}"/>
    <cellStyle name="Notas 3 7 3 2 3 3" xfId="10161" xr:uid="{00000000-0005-0000-0000-000077280000}"/>
    <cellStyle name="Notas 3 7 3 2 4" xfId="5158" xr:uid="{00000000-0005-0000-0000-000078280000}"/>
    <cellStyle name="Notas 3 7 3 2 4 2" xfId="14230" xr:uid="{00000000-0005-0000-0000-000079280000}"/>
    <cellStyle name="Notas 3 7 3 2 4 2 2" xfId="18521" xr:uid="{00000000-0005-0000-0000-00007A280000}"/>
    <cellStyle name="Notas 3 7 3 2 4 2 3" xfId="22485" xr:uid="{00000000-0005-0000-0000-00007B280000}"/>
    <cellStyle name="Notas 3 7 3 2 4 3" xfId="10162" xr:uid="{00000000-0005-0000-0000-00007C280000}"/>
    <cellStyle name="Notas 3 7 3 2 5" xfId="5159" xr:uid="{00000000-0005-0000-0000-00007D280000}"/>
    <cellStyle name="Notas 3 7 3 2 5 2" xfId="14231" xr:uid="{00000000-0005-0000-0000-00007E280000}"/>
    <cellStyle name="Notas 3 7 3 2 5 2 2" xfId="18522" xr:uid="{00000000-0005-0000-0000-00007F280000}"/>
    <cellStyle name="Notas 3 7 3 2 5 2 3" xfId="22486" xr:uid="{00000000-0005-0000-0000-000080280000}"/>
    <cellStyle name="Notas 3 7 3 2 5 3" xfId="10163" xr:uid="{00000000-0005-0000-0000-000081280000}"/>
    <cellStyle name="Notas 3 7 3 2 6" xfId="5160" xr:uid="{00000000-0005-0000-0000-000082280000}"/>
    <cellStyle name="Notas 3 7 3 2 6 2" xfId="14232" xr:uid="{00000000-0005-0000-0000-000083280000}"/>
    <cellStyle name="Notas 3 7 3 2 6 2 2" xfId="18523" xr:uid="{00000000-0005-0000-0000-000084280000}"/>
    <cellStyle name="Notas 3 7 3 2 6 2 3" xfId="22487" xr:uid="{00000000-0005-0000-0000-000085280000}"/>
    <cellStyle name="Notas 3 7 3 2 6 3" xfId="10164" xr:uid="{00000000-0005-0000-0000-000086280000}"/>
    <cellStyle name="Notas 3 7 3 2 7" xfId="5161" xr:uid="{00000000-0005-0000-0000-000087280000}"/>
    <cellStyle name="Notas 3 7 3 2 7 2" xfId="14233" xr:uid="{00000000-0005-0000-0000-000088280000}"/>
    <cellStyle name="Notas 3 7 3 2 7 2 2" xfId="18524" xr:uid="{00000000-0005-0000-0000-000089280000}"/>
    <cellStyle name="Notas 3 7 3 2 7 2 3" xfId="22488" xr:uid="{00000000-0005-0000-0000-00008A280000}"/>
    <cellStyle name="Notas 3 7 3 2 7 3" xfId="10165" xr:uid="{00000000-0005-0000-0000-00008B280000}"/>
    <cellStyle name="Notas 3 7 3 2 8" xfId="14227" xr:uid="{00000000-0005-0000-0000-00008C280000}"/>
    <cellStyle name="Notas 3 7 3 2 8 2" xfId="18518" xr:uid="{00000000-0005-0000-0000-00008D280000}"/>
    <cellStyle name="Notas 3 7 3 2 8 3" xfId="22482" xr:uid="{00000000-0005-0000-0000-00008E280000}"/>
    <cellStyle name="Notas 3 7 3 2 9" xfId="10159" xr:uid="{00000000-0005-0000-0000-00008F280000}"/>
    <cellStyle name="Notas 3 7 3 3" xfId="14226" xr:uid="{00000000-0005-0000-0000-000090280000}"/>
    <cellStyle name="Notas 3 7 3 3 2" xfId="18517" xr:uid="{00000000-0005-0000-0000-000091280000}"/>
    <cellStyle name="Notas 3 7 3 3 3" xfId="22481" xr:uid="{00000000-0005-0000-0000-000092280000}"/>
    <cellStyle name="Notas 3 7 3 4" xfId="10158" xr:uid="{00000000-0005-0000-0000-000093280000}"/>
    <cellStyle name="Notas 3 7 4" xfId="5162" xr:uid="{00000000-0005-0000-0000-000094280000}"/>
    <cellStyle name="Notas 3 7 4 2" xfId="5163" xr:uid="{00000000-0005-0000-0000-000095280000}"/>
    <cellStyle name="Notas 3 7 4 2 2" xfId="5164" xr:uid="{00000000-0005-0000-0000-000096280000}"/>
    <cellStyle name="Notas 3 7 4 2 2 2" xfId="14236" xr:uid="{00000000-0005-0000-0000-000097280000}"/>
    <cellStyle name="Notas 3 7 4 2 2 2 2" xfId="18527" xr:uid="{00000000-0005-0000-0000-000098280000}"/>
    <cellStyle name="Notas 3 7 4 2 2 2 3" xfId="22491" xr:uid="{00000000-0005-0000-0000-000099280000}"/>
    <cellStyle name="Notas 3 7 4 2 2 3" xfId="10168" xr:uid="{00000000-0005-0000-0000-00009A280000}"/>
    <cellStyle name="Notas 3 7 4 2 3" xfId="5165" xr:uid="{00000000-0005-0000-0000-00009B280000}"/>
    <cellStyle name="Notas 3 7 4 2 3 2" xfId="14237" xr:uid="{00000000-0005-0000-0000-00009C280000}"/>
    <cellStyle name="Notas 3 7 4 2 3 2 2" xfId="18528" xr:uid="{00000000-0005-0000-0000-00009D280000}"/>
    <cellStyle name="Notas 3 7 4 2 3 2 3" xfId="22492" xr:uid="{00000000-0005-0000-0000-00009E280000}"/>
    <cellStyle name="Notas 3 7 4 2 3 3" xfId="10169" xr:uid="{00000000-0005-0000-0000-00009F280000}"/>
    <cellStyle name="Notas 3 7 4 2 4" xfId="5166" xr:uid="{00000000-0005-0000-0000-0000A0280000}"/>
    <cellStyle name="Notas 3 7 4 2 4 2" xfId="14238" xr:uid="{00000000-0005-0000-0000-0000A1280000}"/>
    <cellStyle name="Notas 3 7 4 2 4 2 2" xfId="18529" xr:uid="{00000000-0005-0000-0000-0000A2280000}"/>
    <cellStyle name="Notas 3 7 4 2 4 2 3" xfId="22493" xr:uid="{00000000-0005-0000-0000-0000A3280000}"/>
    <cellStyle name="Notas 3 7 4 2 4 3" xfId="10170" xr:uid="{00000000-0005-0000-0000-0000A4280000}"/>
    <cellStyle name="Notas 3 7 4 2 5" xfId="5167" xr:uid="{00000000-0005-0000-0000-0000A5280000}"/>
    <cellStyle name="Notas 3 7 4 2 5 2" xfId="14239" xr:uid="{00000000-0005-0000-0000-0000A6280000}"/>
    <cellStyle name="Notas 3 7 4 2 5 2 2" xfId="18530" xr:uid="{00000000-0005-0000-0000-0000A7280000}"/>
    <cellStyle name="Notas 3 7 4 2 5 2 3" xfId="22494" xr:uid="{00000000-0005-0000-0000-0000A8280000}"/>
    <cellStyle name="Notas 3 7 4 2 5 3" xfId="10171" xr:uid="{00000000-0005-0000-0000-0000A9280000}"/>
    <cellStyle name="Notas 3 7 4 2 6" xfId="5168" xr:uid="{00000000-0005-0000-0000-0000AA280000}"/>
    <cellStyle name="Notas 3 7 4 2 6 2" xfId="14240" xr:uid="{00000000-0005-0000-0000-0000AB280000}"/>
    <cellStyle name="Notas 3 7 4 2 6 2 2" xfId="18531" xr:uid="{00000000-0005-0000-0000-0000AC280000}"/>
    <cellStyle name="Notas 3 7 4 2 6 2 3" xfId="22495" xr:uid="{00000000-0005-0000-0000-0000AD280000}"/>
    <cellStyle name="Notas 3 7 4 2 6 3" xfId="10172" xr:uid="{00000000-0005-0000-0000-0000AE280000}"/>
    <cellStyle name="Notas 3 7 4 2 7" xfId="5169" xr:uid="{00000000-0005-0000-0000-0000AF280000}"/>
    <cellStyle name="Notas 3 7 4 2 7 2" xfId="14241" xr:uid="{00000000-0005-0000-0000-0000B0280000}"/>
    <cellStyle name="Notas 3 7 4 2 7 2 2" xfId="18532" xr:uid="{00000000-0005-0000-0000-0000B1280000}"/>
    <cellStyle name="Notas 3 7 4 2 7 2 3" xfId="22496" xr:uid="{00000000-0005-0000-0000-0000B2280000}"/>
    <cellStyle name="Notas 3 7 4 2 7 3" xfId="10173" xr:uid="{00000000-0005-0000-0000-0000B3280000}"/>
    <cellStyle name="Notas 3 7 4 2 8" xfId="14235" xr:uid="{00000000-0005-0000-0000-0000B4280000}"/>
    <cellStyle name="Notas 3 7 4 2 8 2" xfId="18526" xr:uid="{00000000-0005-0000-0000-0000B5280000}"/>
    <cellStyle name="Notas 3 7 4 2 8 3" xfId="22490" xr:uid="{00000000-0005-0000-0000-0000B6280000}"/>
    <cellStyle name="Notas 3 7 4 2 9" xfId="10167" xr:uid="{00000000-0005-0000-0000-0000B7280000}"/>
    <cellStyle name="Notas 3 7 4 3" xfId="14234" xr:uid="{00000000-0005-0000-0000-0000B8280000}"/>
    <cellStyle name="Notas 3 7 4 3 2" xfId="18525" xr:uid="{00000000-0005-0000-0000-0000B9280000}"/>
    <cellStyle name="Notas 3 7 4 3 3" xfId="22489" xr:uid="{00000000-0005-0000-0000-0000BA280000}"/>
    <cellStyle name="Notas 3 7 4 4" xfId="10166" xr:uid="{00000000-0005-0000-0000-0000BB280000}"/>
    <cellStyle name="Notas 3 7 5" xfId="5170" xr:uid="{00000000-0005-0000-0000-0000BC280000}"/>
    <cellStyle name="Notas 3 7 5 2" xfId="5171" xr:uid="{00000000-0005-0000-0000-0000BD280000}"/>
    <cellStyle name="Notas 3 7 5 2 2" xfId="14243" xr:uid="{00000000-0005-0000-0000-0000BE280000}"/>
    <cellStyle name="Notas 3 7 5 2 2 2" xfId="18534" xr:uid="{00000000-0005-0000-0000-0000BF280000}"/>
    <cellStyle name="Notas 3 7 5 2 2 3" xfId="22498" xr:uid="{00000000-0005-0000-0000-0000C0280000}"/>
    <cellStyle name="Notas 3 7 5 2 3" xfId="10175" xr:uid="{00000000-0005-0000-0000-0000C1280000}"/>
    <cellStyle name="Notas 3 7 5 3" xfId="5172" xr:uid="{00000000-0005-0000-0000-0000C2280000}"/>
    <cellStyle name="Notas 3 7 5 3 2" xfId="14244" xr:uid="{00000000-0005-0000-0000-0000C3280000}"/>
    <cellStyle name="Notas 3 7 5 3 2 2" xfId="18535" xr:uid="{00000000-0005-0000-0000-0000C4280000}"/>
    <cellStyle name="Notas 3 7 5 3 2 3" xfId="22499" xr:uid="{00000000-0005-0000-0000-0000C5280000}"/>
    <cellStyle name="Notas 3 7 5 3 3" xfId="10176" xr:uid="{00000000-0005-0000-0000-0000C6280000}"/>
    <cellStyle name="Notas 3 7 5 4" xfId="5173" xr:uid="{00000000-0005-0000-0000-0000C7280000}"/>
    <cellStyle name="Notas 3 7 5 4 2" xfId="14245" xr:uid="{00000000-0005-0000-0000-0000C8280000}"/>
    <cellStyle name="Notas 3 7 5 4 2 2" xfId="18536" xr:uid="{00000000-0005-0000-0000-0000C9280000}"/>
    <cellStyle name="Notas 3 7 5 4 2 3" xfId="22500" xr:uid="{00000000-0005-0000-0000-0000CA280000}"/>
    <cellStyle name="Notas 3 7 5 4 3" xfId="10177" xr:uid="{00000000-0005-0000-0000-0000CB280000}"/>
    <cellStyle name="Notas 3 7 5 5" xfId="5174" xr:uid="{00000000-0005-0000-0000-0000CC280000}"/>
    <cellStyle name="Notas 3 7 5 5 2" xfId="14246" xr:uid="{00000000-0005-0000-0000-0000CD280000}"/>
    <cellStyle name="Notas 3 7 5 5 2 2" xfId="18537" xr:uid="{00000000-0005-0000-0000-0000CE280000}"/>
    <cellStyle name="Notas 3 7 5 5 2 3" xfId="22501" xr:uid="{00000000-0005-0000-0000-0000CF280000}"/>
    <cellStyle name="Notas 3 7 5 5 3" xfId="10178" xr:uid="{00000000-0005-0000-0000-0000D0280000}"/>
    <cellStyle name="Notas 3 7 5 6" xfId="5175" xr:uid="{00000000-0005-0000-0000-0000D1280000}"/>
    <cellStyle name="Notas 3 7 5 6 2" xfId="14247" xr:uid="{00000000-0005-0000-0000-0000D2280000}"/>
    <cellStyle name="Notas 3 7 5 6 2 2" xfId="18538" xr:uid="{00000000-0005-0000-0000-0000D3280000}"/>
    <cellStyle name="Notas 3 7 5 6 2 3" xfId="22502" xr:uid="{00000000-0005-0000-0000-0000D4280000}"/>
    <cellStyle name="Notas 3 7 5 6 3" xfId="10179" xr:uid="{00000000-0005-0000-0000-0000D5280000}"/>
    <cellStyle name="Notas 3 7 5 7" xfId="5176" xr:uid="{00000000-0005-0000-0000-0000D6280000}"/>
    <cellStyle name="Notas 3 7 5 7 2" xfId="14248" xr:uid="{00000000-0005-0000-0000-0000D7280000}"/>
    <cellStyle name="Notas 3 7 5 7 2 2" xfId="18539" xr:uid="{00000000-0005-0000-0000-0000D8280000}"/>
    <cellStyle name="Notas 3 7 5 7 2 3" xfId="22503" xr:uid="{00000000-0005-0000-0000-0000D9280000}"/>
    <cellStyle name="Notas 3 7 5 7 3" xfId="10180" xr:uid="{00000000-0005-0000-0000-0000DA280000}"/>
    <cellStyle name="Notas 3 7 5 8" xfId="14242" xr:uid="{00000000-0005-0000-0000-0000DB280000}"/>
    <cellStyle name="Notas 3 7 5 8 2" xfId="18533" xr:uid="{00000000-0005-0000-0000-0000DC280000}"/>
    <cellStyle name="Notas 3 7 5 8 3" xfId="22497" xr:uid="{00000000-0005-0000-0000-0000DD280000}"/>
    <cellStyle name="Notas 3 7 5 9" xfId="10174" xr:uid="{00000000-0005-0000-0000-0000DE280000}"/>
    <cellStyle name="Notas 3 7 6" xfId="14217" xr:uid="{00000000-0005-0000-0000-0000DF280000}"/>
    <cellStyle name="Notas 3 7 6 2" xfId="18508" xr:uid="{00000000-0005-0000-0000-0000E0280000}"/>
    <cellStyle name="Notas 3 7 6 3" xfId="22472" xr:uid="{00000000-0005-0000-0000-0000E1280000}"/>
    <cellStyle name="Notas 3 7 7" xfId="10149" xr:uid="{00000000-0005-0000-0000-0000E2280000}"/>
    <cellStyle name="Notas 3 8" xfId="5177" xr:uid="{00000000-0005-0000-0000-0000E3280000}"/>
    <cellStyle name="Notas 3 8 2" xfId="5178" xr:uid="{00000000-0005-0000-0000-0000E4280000}"/>
    <cellStyle name="Notas 3 8 2 2" xfId="5179" xr:uid="{00000000-0005-0000-0000-0000E5280000}"/>
    <cellStyle name="Notas 3 8 2 2 2" xfId="5180" xr:uid="{00000000-0005-0000-0000-0000E6280000}"/>
    <cellStyle name="Notas 3 8 2 2 2 2" xfId="14252" xr:uid="{00000000-0005-0000-0000-0000E7280000}"/>
    <cellStyle name="Notas 3 8 2 2 2 2 2" xfId="18543" xr:uid="{00000000-0005-0000-0000-0000E8280000}"/>
    <cellStyle name="Notas 3 8 2 2 2 2 3" xfId="22507" xr:uid="{00000000-0005-0000-0000-0000E9280000}"/>
    <cellStyle name="Notas 3 8 2 2 2 3" xfId="10184" xr:uid="{00000000-0005-0000-0000-0000EA280000}"/>
    <cellStyle name="Notas 3 8 2 2 3" xfId="5181" xr:uid="{00000000-0005-0000-0000-0000EB280000}"/>
    <cellStyle name="Notas 3 8 2 2 3 2" xfId="14253" xr:uid="{00000000-0005-0000-0000-0000EC280000}"/>
    <cellStyle name="Notas 3 8 2 2 3 2 2" xfId="18544" xr:uid="{00000000-0005-0000-0000-0000ED280000}"/>
    <cellStyle name="Notas 3 8 2 2 3 2 3" xfId="22508" xr:uid="{00000000-0005-0000-0000-0000EE280000}"/>
    <cellStyle name="Notas 3 8 2 2 3 3" xfId="10185" xr:uid="{00000000-0005-0000-0000-0000EF280000}"/>
    <cellStyle name="Notas 3 8 2 2 4" xfId="5182" xr:uid="{00000000-0005-0000-0000-0000F0280000}"/>
    <cellStyle name="Notas 3 8 2 2 4 2" xfId="14254" xr:uid="{00000000-0005-0000-0000-0000F1280000}"/>
    <cellStyle name="Notas 3 8 2 2 4 2 2" xfId="18545" xr:uid="{00000000-0005-0000-0000-0000F2280000}"/>
    <cellStyle name="Notas 3 8 2 2 4 2 3" xfId="22509" xr:uid="{00000000-0005-0000-0000-0000F3280000}"/>
    <cellStyle name="Notas 3 8 2 2 4 3" xfId="10186" xr:uid="{00000000-0005-0000-0000-0000F4280000}"/>
    <cellStyle name="Notas 3 8 2 2 5" xfId="5183" xr:uid="{00000000-0005-0000-0000-0000F5280000}"/>
    <cellStyle name="Notas 3 8 2 2 5 2" xfId="14255" xr:uid="{00000000-0005-0000-0000-0000F6280000}"/>
    <cellStyle name="Notas 3 8 2 2 5 2 2" xfId="18546" xr:uid="{00000000-0005-0000-0000-0000F7280000}"/>
    <cellStyle name="Notas 3 8 2 2 5 2 3" xfId="22510" xr:uid="{00000000-0005-0000-0000-0000F8280000}"/>
    <cellStyle name="Notas 3 8 2 2 5 3" xfId="10187" xr:uid="{00000000-0005-0000-0000-0000F9280000}"/>
    <cellStyle name="Notas 3 8 2 2 6" xfId="5184" xr:uid="{00000000-0005-0000-0000-0000FA280000}"/>
    <cellStyle name="Notas 3 8 2 2 6 2" xfId="14256" xr:uid="{00000000-0005-0000-0000-0000FB280000}"/>
    <cellStyle name="Notas 3 8 2 2 6 2 2" xfId="18547" xr:uid="{00000000-0005-0000-0000-0000FC280000}"/>
    <cellStyle name="Notas 3 8 2 2 6 2 3" xfId="22511" xr:uid="{00000000-0005-0000-0000-0000FD280000}"/>
    <cellStyle name="Notas 3 8 2 2 6 3" xfId="10188" xr:uid="{00000000-0005-0000-0000-0000FE280000}"/>
    <cellStyle name="Notas 3 8 2 2 7" xfId="5185" xr:uid="{00000000-0005-0000-0000-0000FF280000}"/>
    <cellStyle name="Notas 3 8 2 2 7 2" xfId="14257" xr:uid="{00000000-0005-0000-0000-000000290000}"/>
    <cellStyle name="Notas 3 8 2 2 7 2 2" xfId="18548" xr:uid="{00000000-0005-0000-0000-000001290000}"/>
    <cellStyle name="Notas 3 8 2 2 7 2 3" xfId="22512" xr:uid="{00000000-0005-0000-0000-000002290000}"/>
    <cellStyle name="Notas 3 8 2 2 7 3" xfId="10189" xr:uid="{00000000-0005-0000-0000-000003290000}"/>
    <cellStyle name="Notas 3 8 2 2 8" xfId="14251" xr:uid="{00000000-0005-0000-0000-000004290000}"/>
    <cellStyle name="Notas 3 8 2 2 8 2" xfId="18542" xr:uid="{00000000-0005-0000-0000-000005290000}"/>
    <cellStyle name="Notas 3 8 2 2 8 3" xfId="22506" xr:uid="{00000000-0005-0000-0000-000006290000}"/>
    <cellStyle name="Notas 3 8 2 2 9" xfId="10183" xr:uid="{00000000-0005-0000-0000-000007290000}"/>
    <cellStyle name="Notas 3 8 2 3" xfId="14250" xr:uid="{00000000-0005-0000-0000-000008290000}"/>
    <cellStyle name="Notas 3 8 2 3 2" xfId="18541" xr:uid="{00000000-0005-0000-0000-000009290000}"/>
    <cellStyle name="Notas 3 8 2 3 3" xfId="22505" xr:uid="{00000000-0005-0000-0000-00000A290000}"/>
    <cellStyle name="Notas 3 8 2 4" xfId="10182" xr:uid="{00000000-0005-0000-0000-00000B290000}"/>
    <cellStyle name="Notas 3 8 3" xfId="5186" xr:uid="{00000000-0005-0000-0000-00000C290000}"/>
    <cellStyle name="Notas 3 8 3 2" xfId="5187" xr:uid="{00000000-0005-0000-0000-00000D290000}"/>
    <cellStyle name="Notas 3 8 3 2 2" xfId="5188" xr:uid="{00000000-0005-0000-0000-00000E290000}"/>
    <cellStyle name="Notas 3 8 3 2 2 2" xfId="14260" xr:uid="{00000000-0005-0000-0000-00000F290000}"/>
    <cellStyle name="Notas 3 8 3 2 2 2 2" xfId="18551" xr:uid="{00000000-0005-0000-0000-000010290000}"/>
    <cellStyle name="Notas 3 8 3 2 2 2 3" xfId="22515" xr:uid="{00000000-0005-0000-0000-000011290000}"/>
    <cellStyle name="Notas 3 8 3 2 2 3" xfId="10192" xr:uid="{00000000-0005-0000-0000-000012290000}"/>
    <cellStyle name="Notas 3 8 3 2 3" xfId="5189" xr:uid="{00000000-0005-0000-0000-000013290000}"/>
    <cellStyle name="Notas 3 8 3 2 3 2" xfId="14261" xr:uid="{00000000-0005-0000-0000-000014290000}"/>
    <cellStyle name="Notas 3 8 3 2 3 2 2" xfId="18552" xr:uid="{00000000-0005-0000-0000-000015290000}"/>
    <cellStyle name="Notas 3 8 3 2 3 2 3" xfId="22516" xr:uid="{00000000-0005-0000-0000-000016290000}"/>
    <cellStyle name="Notas 3 8 3 2 3 3" xfId="10193" xr:uid="{00000000-0005-0000-0000-000017290000}"/>
    <cellStyle name="Notas 3 8 3 2 4" xfId="5190" xr:uid="{00000000-0005-0000-0000-000018290000}"/>
    <cellStyle name="Notas 3 8 3 2 4 2" xfId="14262" xr:uid="{00000000-0005-0000-0000-000019290000}"/>
    <cellStyle name="Notas 3 8 3 2 4 2 2" xfId="18553" xr:uid="{00000000-0005-0000-0000-00001A290000}"/>
    <cellStyle name="Notas 3 8 3 2 4 2 3" xfId="22517" xr:uid="{00000000-0005-0000-0000-00001B290000}"/>
    <cellStyle name="Notas 3 8 3 2 4 3" xfId="10194" xr:uid="{00000000-0005-0000-0000-00001C290000}"/>
    <cellStyle name="Notas 3 8 3 2 5" xfId="5191" xr:uid="{00000000-0005-0000-0000-00001D290000}"/>
    <cellStyle name="Notas 3 8 3 2 5 2" xfId="14263" xr:uid="{00000000-0005-0000-0000-00001E290000}"/>
    <cellStyle name="Notas 3 8 3 2 5 2 2" xfId="18554" xr:uid="{00000000-0005-0000-0000-00001F290000}"/>
    <cellStyle name="Notas 3 8 3 2 5 2 3" xfId="22518" xr:uid="{00000000-0005-0000-0000-000020290000}"/>
    <cellStyle name="Notas 3 8 3 2 5 3" xfId="10195" xr:uid="{00000000-0005-0000-0000-000021290000}"/>
    <cellStyle name="Notas 3 8 3 2 6" xfId="5192" xr:uid="{00000000-0005-0000-0000-000022290000}"/>
    <cellStyle name="Notas 3 8 3 2 6 2" xfId="14264" xr:uid="{00000000-0005-0000-0000-000023290000}"/>
    <cellStyle name="Notas 3 8 3 2 6 2 2" xfId="18555" xr:uid="{00000000-0005-0000-0000-000024290000}"/>
    <cellStyle name="Notas 3 8 3 2 6 2 3" xfId="22519" xr:uid="{00000000-0005-0000-0000-000025290000}"/>
    <cellStyle name="Notas 3 8 3 2 6 3" xfId="10196" xr:uid="{00000000-0005-0000-0000-000026290000}"/>
    <cellStyle name="Notas 3 8 3 2 7" xfId="5193" xr:uid="{00000000-0005-0000-0000-000027290000}"/>
    <cellStyle name="Notas 3 8 3 2 7 2" xfId="14265" xr:uid="{00000000-0005-0000-0000-000028290000}"/>
    <cellStyle name="Notas 3 8 3 2 7 2 2" xfId="18556" xr:uid="{00000000-0005-0000-0000-000029290000}"/>
    <cellStyle name="Notas 3 8 3 2 7 2 3" xfId="22520" xr:uid="{00000000-0005-0000-0000-00002A290000}"/>
    <cellStyle name="Notas 3 8 3 2 7 3" xfId="10197" xr:uid="{00000000-0005-0000-0000-00002B290000}"/>
    <cellStyle name="Notas 3 8 3 2 8" xfId="14259" xr:uid="{00000000-0005-0000-0000-00002C290000}"/>
    <cellStyle name="Notas 3 8 3 2 8 2" xfId="18550" xr:uid="{00000000-0005-0000-0000-00002D290000}"/>
    <cellStyle name="Notas 3 8 3 2 8 3" xfId="22514" xr:uid="{00000000-0005-0000-0000-00002E290000}"/>
    <cellStyle name="Notas 3 8 3 2 9" xfId="10191" xr:uid="{00000000-0005-0000-0000-00002F290000}"/>
    <cellStyle name="Notas 3 8 3 3" xfId="14258" xr:uid="{00000000-0005-0000-0000-000030290000}"/>
    <cellStyle name="Notas 3 8 3 3 2" xfId="18549" xr:uid="{00000000-0005-0000-0000-000031290000}"/>
    <cellStyle name="Notas 3 8 3 3 3" xfId="22513" xr:uid="{00000000-0005-0000-0000-000032290000}"/>
    <cellStyle name="Notas 3 8 3 4" xfId="10190" xr:uid="{00000000-0005-0000-0000-000033290000}"/>
    <cellStyle name="Notas 3 8 4" xfId="5194" xr:uid="{00000000-0005-0000-0000-000034290000}"/>
    <cellStyle name="Notas 3 8 4 2" xfId="5195" xr:uid="{00000000-0005-0000-0000-000035290000}"/>
    <cellStyle name="Notas 3 8 4 2 2" xfId="5196" xr:uid="{00000000-0005-0000-0000-000036290000}"/>
    <cellStyle name="Notas 3 8 4 2 2 2" xfId="14268" xr:uid="{00000000-0005-0000-0000-000037290000}"/>
    <cellStyle name="Notas 3 8 4 2 2 2 2" xfId="18559" xr:uid="{00000000-0005-0000-0000-000038290000}"/>
    <cellStyle name="Notas 3 8 4 2 2 2 3" xfId="22523" xr:uid="{00000000-0005-0000-0000-000039290000}"/>
    <cellStyle name="Notas 3 8 4 2 2 3" xfId="10200" xr:uid="{00000000-0005-0000-0000-00003A290000}"/>
    <cellStyle name="Notas 3 8 4 2 3" xfId="5197" xr:uid="{00000000-0005-0000-0000-00003B290000}"/>
    <cellStyle name="Notas 3 8 4 2 3 2" xfId="14269" xr:uid="{00000000-0005-0000-0000-00003C290000}"/>
    <cellStyle name="Notas 3 8 4 2 3 2 2" xfId="18560" xr:uid="{00000000-0005-0000-0000-00003D290000}"/>
    <cellStyle name="Notas 3 8 4 2 3 2 3" xfId="22524" xr:uid="{00000000-0005-0000-0000-00003E290000}"/>
    <cellStyle name="Notas 3 8 4 2 3 3" xfId="10201" xr:uid="{00000000-0005-0000-0000-00003F290000}"/>
    <cellStyle name="Notas 3 8 4 2 4" xfId="5198" xr:uid="{00000000-0005-0000-0000-000040290000}"/>
    <cellStyle name="Notas 3 8 4 2 4 2" xfId="14270" xr:uid="{00000000-0005-0000-0000-000041290000}"/>
    <cellStyle name="Notas 3 8 4 2 4 2 2" xfId="18561" xr:uid="{00000000-0005-0000-0000-000042290000}"/>
    <cellStyle name="Notas 3 8 4 2 4 2 3" xfId="22525" xr:uid="{00000000-0005-0000-0000-000043290000}"/>
    <cellStyle name="Notas 3 8 4 2 4 3" xfId="10202" xr:uid="{00000000-0005-0000-0000-000044290000}"/>
    <cellStyle name="Notas 3 8 4 2 5" xfId="5199" xr:uid="{00000000-0005-0000-0000-000045290000}"/>
    <cellStyle name="Notas 3 8 4 2 5 2" xfId="14271" xr:uid="{00000000-0005-0000-0000-000046290000}"/>
    <cellStyle name="Notas 3 8 4 2 5 2 2" xfId="18562" xr:uid="{00000000-0005-0000-0000-000047290000}"/>
    <cellStyle name="Notas 3 8 4 2 5 2 3" xfId="22526" xr:uid="{00000000-0005-0000-0000-000048290000}"/>
    <cellStyle name="Notas 3 8 4 2 5 3" xfId="10203" xr:uid="{00000000-0005-0000-0000-000049290000}"/>
    <cellStyle name="Notas 3 8 4 2 6" xfId="5200" xr:uid="{00000000-0005-0000-0000-00004A290000}"/>
    <cellStyle name="Notas 3 8 4 2 6 2" xfId="14272" xr:uid="{00000000-0005-0000-0000-00004B290000}"/>
    <cellStyle name="Notas 3 8 4 2 6 2 2" xfId="18563" xr:uid="{00000000-0005-0000-0000-00004C290000}"/>
    <cellStyle name="Notas 3 8 4 2 6 2 3" xfId="22527" xr:uid="{00000000-0005-0000-0000-00004D290000}"/>
    <cellStyle name="Notas 3 8 4 2 6 3" xfId="10204" xr:uid="{00000000-0005-0000-0000-00004E290000}"/>
    <cellStyle name="Notas 3 8 4 2 7" xfId="5201" xr:uid="{00000000-0005-0000-0000-00004F290000}"/>
    <cellStyle name="Notas 3 8 4 2 7 2" xfId="14273" xr:uid="{00000000-0005-0000-0000-000050290000}"/>
    <cellStyle name="Notas 3 8 4 2 7 2 2" xfId="18564" xr:uid="{00000000-0005-0000-0000-000051290000}"/>
    <cellStyle name="Notas 3 8 4 2 7 2 3" xfId="22528" xr:uid="{00000000-0005-0000-0000-000052290000}"/>
    <cellStyle name="Notas 3 8 4 2 7 3" xfId="10205" xr:uid="{00000000-0005-0000-0000-000053290000}"/>
    <cellStyle name="Notas 3 8 4 2 8" xfId="14267" xr:uid="{00000000-0005-0000-0000-000054290000}"/>
    <cellStyle name="Notas 3 8 4 2 8 2" xfId="18558" xr:uid="{00000000-0005-0000-0000-000055290000}"/>
    <cellStyle name="Notas 3 8 4 2 8 3" xfId="22522" xr:uid="{00000000-0005-0000-0000-000056290000}"/>
    <cellStyle name="Notas 3 8 4 2 9" xfId="10199" xr:uid="{00000000-0005-0000-0000-000057290000}"/>
    <cellStyle name="Notas 3 8 4 3" xfId="14266" xr:uid="{00000000-0005-0000-0000-000058290000}"/>
    <cellStyle name="Notas 3 8 4 3 2" xfId="18557" xr:uid="{00000000-0005-0000-0000-000059290000}"/>
    <cellStyle name="Notas 3 8 4 3 3" xfId="22521" xr:uid="{00000000-0005-0000-0000-00005A290000}"/>
    <cellStyle name="Notas 3 8 4 4" xfId="10198" xr:uid="{00000000-0005-0000-0000-00005B290000}"/>
    <cellStyle name="Notas 3 8 5" xfId="5202" xr:uid="{00000000-0005-0000-0000-00005C290000}"/>
    <cellStyle name="Notas 3 8 5 2" xfId="5203" xr:uid="{00000000-0005-0000-0000-00005D290000}"/>
    <cellStyle name="Notas 3 8 5 2 2" xfId="14275" xr:uid="{00000000-0005-0000-0000-00005E290000}"/>
    <cellStyle name="Notas 3 8 5 2 2 2" xfId="18566" xr:uid="{00000000-0005-0000-0000-00005F290000}"/>
    <cellStyle name="Notas 3 8 5 2 2 3" xfId="22530" xr:uid="{00000000-0005-0000-0000-000060290000}"/>
    <cellStyle name="Notas 3 8 5 2 3" xfId="10207" xr:uid="{00000000-0005-0000-0000-000061290000}"/>
    <cellStyle name="Notas 3 8 5 3" xfId="5204" xr:uid="{00000000-0005-0000-0000-000062290000}"/>
    <cellStyle name="Notas 3 8 5 3 2" xfId="14276" xr:uid="{00000000-0005-0000-0000-000063290000}"/>
    <cellStyle name="Notas 3 8 5 3 2 2" xfId="18567" xr:uid="{00000000-0005-0000-0000-000064290000}"/>
    <cellStyle name="Notas 3 8 5 3 2 3" xfId="22531" xr:uid="{00000000-0005-0000-0000-000065290000}"/>
    <cellStyle name="Notas 3 8 5 3 3" xfId="10208" xr:uid="{00000000-0005-0000-0000-000066290000}"/>
    <cellStyle name="Notas 3 8 5 4" xfId="5205" xr:uid="{00000000-0005-0000-0000-000067290000}"/>
    <cellStyle name="Notas 3 8 5 4 2" xfId="14277" xr:uid="{00000000-0005-0000-0000-000068290000}"/>
    <cellStyle name="Notas 3 8 5 4 2 2" xfId="18568" xr:uid="{00000000-0005-0000-0000-000069290000}"/>
    <cellStyle name="Notas 3 8 5 4 2 3" xfId="22532" xr:uid="{00000000-0005-0000-0000-00006A290000}"/>
    <cellStyle name="Notas 3 8 5 4 3" xfId="10209" xr:uid="{00000000-0005-0000-0000-00006B290000}"/>
    <cellStyle name="Notas 3 8 5 5" xfId="5206" xr:uid="{00000000-0005-0000-0000-00006C290000}"/>
    <cellStyle name="Notas 3 8 5 5 2" xfId="14278" xr:uid="{00000000-0005-0000-0000-00006D290000}"/>
    <cellStyle name="Notas 3 8 5 5 2 2" xfId="18569" xr:uid="{00000000-0005-0000-0000-00006E290000}"/>
    <cellStyle name="Notas 3 8 5 5 2 3" xfId="22533" xr:uid="{00000000-0005-0000-0000-00006F290000}"/>
    <cellStyle name="Notas 3 8 5 5 3" xfId="10210" xr:uid="{00000000-0005-0000-0000-000070290000}"/>
    <cellStyle name="Notas 3 8 5 6" xfId="5207" xr:uid="{00000000-0005-0000-0000-000071290000}"/>
    <cellStyle name="Notas 3 8 5 6 2" xfId="14279" xr:uid="{00000000-0005-0000-0000-000072290000}"/>
    <cellStyle name="Notas 3 8 5 6 2 2" xfId="18570" xr:uid="{00000000-0005-0000-0000-000073290000}"/>
    <cellStyle name="Notas 3 8 5 6 2 3" xfId="22534" xr:uid="{00000000-0005-0000-0000-000074290000}"/>
    <cellStyle name="Notas 3 8 5 6 3" xfId="10211" xr:uid="{00000000-0005-0000-0000-000075290000}"/>
    <cellStyle name="Notas 3 8 5 7" xfId="5208" xr:uid="{00000000-0005-0000-0000-000076290000}"/>
    <cellStyle name="Notas 3 8 5 7 2" xfId="14280" xr:uid="{00000000-0005-0000-0000-000077290000}"/>
    <cellStyle name="Notas 3 8 5 7 2 2" xfId="18571" xr:uid="{00000000-0005-0000-0000-000078290000}"/>
    <cellStyle name="Notas 3 8 5 7 2 3" xfId="22535" xr:uid="{00000000-0005-0000-0000-000079290000}"/>
    <cellStyle name="Notas 3 8 5 7 3" xfId="10212" xr:uid="{00000000-0005-0000-0000-00007A290000}"/>
    <cellStyle name="Notas 3 8 5 8" xfId="14274" xr:uid="{00000000-0005-0000-0000-00007B290000}"/>
    <cellStyle name="Notas 3 8 5 8 2" xfId="18565" xr:uid="{00000000-0005-0000-0000-00007C290000}"/>
    <cellStyle name="Notas 3 8 5 8 3" xfId="22529" xr:uid="{00000000-0005-0000-0000-00007D290000}"/>
    <cellStyle name="Notas 3 8 5 9" xfId="10206" xr:uid="{00000000-0005-0000-0000-00007E290000}"/>
    <cellStyle name="Notas 3 8 6" xfId="14249" xr:uid="{00000000-0005-0000-0000-00007F290000}"/>
    <cellStyle name="Notas 3 8 6 2" xfId="18540" xr:uid="{00000000-0005-0000-0000-000080290000}"/>
    <cellStyle name="Notas 3 8 6 3" xfId="22504" xr:uid="{00000000-0005-0000-0000-000081290000}"/>
    <cellStyle name="Notas 3 8 7" xfId="10181" xr:uid="{00000000-0005-0000-0000-000082290000}"/>
    <cellStyle name="Notas 3 9" xfId="5209" xr:uid="{00000000-0005-0000-0000-000083290000}"/>
    <cellStyle name="Notas 3 9 2" xfId="5210" xr:uid="{00000000-0005-0000-0000-000084290000}"/>
    <cellStyle name="Notas 3 9 2 2" xfId="5211" xr:uid="{00000000-0005-0000-0000-000085290000}"/>
    <cellStyle name="Notas 3 9 2 2 2" xfId="14283" xr:uid="{00000000-0005-0000-0000-000086290000}"/>
    <cellStyle name="Notas 3 9 2 2 2 2" xfId="18574" xr:uid="{00000000-0005-0000-0000-000087290000}"/>
    <cellStyle name="Notas 3 9 2 2 2 3" xfId="22538" xr:uid="{00000000-0005-0000-0000-000088290000}"/>
    <cellStyle name="Notas 3 9 2 2 3" xfId="10215" xr:uid="{00000000-0005-0000-0000-000089290000}"/>
    <cellStyle name="Notas 3 9 2 3" xfId="5212" xr:uid="{00000000-0005-0000-0000-00008A290000}"/>
    <cellStyle name="Notas 3 9 2 3 2" xfId="14284" xr:uid="{00000000-0005-0000-0000-00008B290000}"/>
    <cellStyle name="Notas 3 9 2 3 2 2" xfId="18575" xr:uid="{00000000-0005-0000-0000-00008C290000}"/>
    <cellStyle name="Notas 3 9 2 3 2 3" xfId="22539" xr:uid="{00000000-0005-0000-0000-00008D290000}"/>
    <cellStyle name="Notas 3 9 2 3 3" xfId="10216" xr:uid="{00000000-0005-0000-0000-00008E290000}"/>
    <cellStyle name="Notas 3 9 2 4" xfId="5213" xr:uid="{00000000-0005-0000-0000-00008F290000}"/>
    <cellStyle name="Notas 3 9 2 4 2" xfId="14285" xr:uid="{00000000-0005-0000-0000-000090290000}"/>
    <cellStyle name="Notas 3 9 2 4 2 2" xfId="18576" xr:uid="{00000000-0005-0000-0000-000091290000}"/>
    <cellStyle name="Notas 3 9 2 4 2 3" xfId="22540" xr:uid="{00000000-0005-0000-0000-000092290000}"/>
    <cellStyle name="Notas 3 9 2 4 3" xfId="10217" xr:uid="{00000000-0005-0000-0000-000093290000}"/>
    <cellStyle name="Notas 3 9 2 5" xfId="5214" xr:uid="{00000000-0005-0000-0000-000094290000}"/>
    <cellStyle name="Notas 3 9 2 5 2" xfId="14286" xr:uid="{00000000-0005-0000-0000-000095290000}"/>
    <cellStyle name="Notas 3 9 2 5 2 2" xfId="18577" xr:uid="{00000000-0005-0000-0000-000096290000}"/>
    <cellStyle name="Notas 3 9 2 5 2 3" xfId="22541" xr:uid="{00000000-0005-0000-0000-000097290000}"/>
    <cellStyle name="Notas 3 9 2 5 3" xfId="12930" xr:uid="{00000000-0005-0000-0000-000098290000}"/>
    <cellStyle name="Notas 3 9 2 6" xfId="5215" xr:uid="{00000000-0005-0000-0000-000099290000}"/>
    <cellStyle name="Notas 3 9 2 6 2" xfId="14287" xr:uid="{00000000-0005-0000-0000-00009A290000}"/>
    <cellStyle name="Notas 3 9 2 6 2 2" xfId="18578" xr:uid="{00000000-0005-0000-0000-00009B290000}"/>
    <cellStyle name="Notas 3 9 2 6 2 3" xfId="22542" xr:uid="{00000000-0005-0000-0000-00009C290000}"/>
    <cellStyle name="Notas 3 9 2 6 3" xfId="10218" xr:uid="{00000000-0005-0000-0000-00009D290000}"/>
    <cellStyle name="Notas 3 9 2 7" xfId="5216" xr:uid="{00000000-0005-0000-0000-00009E290000}"/>
    <cellStyle name="Notas 3 9 2 7 2" xfId="14288" xr:uid="{00000000-0005-0000-0000-00009F290000}"/>
    <cellStyle name="Notas 3 9 2 7 2 2" xfId="18579" xr:uid="{00000000-0005-0000-0000-0000A0290000}"/>
    <cellStyle name="Notas 3 9 2 7 2 3" xfId="22543" xr:uid="{00000000-0005-0000-0000-0000A1290000}"/>
    <cellStyle name="Notas 3 9 2 7 3" xfId="10219" xr:uid="{00000000-0005-0000-0000-0000A2290000}"/>
    <cellStyle name="Notas 3 9 2 8" xfId="14282" xr:uid="{00000000-0005-0000-0000-0000A3290000}"/>
    <cellStyle name="Notas 3 9 2 8 2" xfId="18573" xr:uid="{00000000-0005-0000-0000-0000A4290000}"/>
    <cellStyle name="Notas 3 9 2 8 3" xfId="22537" xr:uid="{00000000-0005-0000-0000-0000A5290000}"/>
    <cellStyle name="Notas 3 9 2 9" xfId="10214" xr:uid="{00000000-0005-0000-0000-0000A6290000}"/>
    <cellStyle name="Notas 3 9 3" xfId="14281" xr:uid="{00000000-0005-0000-0000-0000A7290000}"/>
    <cellStyle name="Notas 3 9 3 2" xfId="18572" xr:uid="{00000000-0005-0000-0000-0000A8290000}"/>
    <cellStyle name="Notas 3 9 3 3" xfId="22536" xr:uid="{00000000-0005-0000-0000-0000A9290000}"/>
    <cellStyle name="Notas 3 9 4" xfId="10213" xr:uid="{00000000-0005-0000-0000-0000AA290000}"/>
    <cellStyle name="Notas 30" xfId="5217" xr:uid="{00000000-0005-0000-0000-0000AB290000}"/>
    <cellStyle name="Notas 30 2" xfId="5218" xr:uid="{00000000-0005-0000-0000-0000AC290000}"/>
    <cellStyle name="Notas 31" xfId="5219" xr:uid="{00000000-0005-0000-0000-0000AD290000}"/>
    <cellStyle name="Notas 31 2" xfId="5220" xr:uid="{00000000-0005-0000-0000-0000AE290000}"/>
    <cellStyle name="Notas 32" xfId="5221" xr:uid="{00000000-0005-0000-0000-0000AF290000}"/>
    <cellStyle name="Notas 32 2" xfId="5222" xr:uid="{00000000-0005-0000-0000-0000B0290000}"/>
    <cellStyle name="Notas 33" xfId="5223" xr:uid="{00000000-0005-0000-0000-0000B1290000}"/>
    <cellStyle name="Notas 33 2" xfId="5224" xr:uid="{00000000-0005-0000-0000-0000B2290000}"/>
    <cellStyle name="Notas 34" xfId="5225" xr:uid="{00000000-0005-0000-0000-0000B3290000}"/>
    <cellStyle name="Notas 34 2" xfId="5226" xr:uid="{00000000-0005-0000-0000-0000B4290000}"/>
    <cellStyle name="Notas 35" xfId="5227" xr:uid="{00000000-0005-0000-0000-0000B5290000}"/>
    <cellStyle name="Notas 35 2" xfId="5228" xr:uid="{00000000-0005-0000-0000-0000B6290000}"/>
    <cellStyle name="Notas 36" xfId="5229" xr:uid="{00000000-0005-0000-0000-0000B7290000}"/>
    <cellStyle name="Notas 36 2" xfId="5230" xr:uid="{00000000-0005-0000-0000-0000B8290000}"/>
    <cellStyle name="Notas 37" xfId="5231" xr:uid="{00000000-0005-0000-0000-0000B9290000}"/>
    <cellStyle name="Notas 37 2" xfId="5232" xr:uid="{00000000-0005-0000-0000-0000BA290000}"/>
    <cellStyle name="Notas 38" xfId="5233" xr:uid="{00000000-0005-0000-0000-0000BB290000}"/>
    <cellStyle name="Notas 38 2" xfId="5234" xr:uid="{00000000-0005-0000-0000-0000BC290000}"/>
    <cellStyle name="Notas 39" xfId="5235" xr:uid="{00000000-0005-0000-0000-0000BD290000}"/>
    <cellStyle name="Notas 39 2" xfId="5236" xr:uid="{00000000-0005-0000-0000-0000BE290000}"/>
    <cellStyle name="Notas 4" xfId="5237" xr:uid="{00000000-0005-0000-0000-0000BF290000}"/>
    <cellStyle name="Notas 4 10" xfId="5238" xr:uid="{00000000-0005-0000-0000-0000C0290000}"/>
    <cellStyle name="Notas 4 10 2" xfId="25747" xr:uid="{00000000-0005-0000-0000-0000C1290000}"/>
    <cellStyle name="Notas 4 11" xfId="5239" xr:uid="{00000000-0005-0000-0000-0000C2290000}"/>
    <cellStyle name="Notas 4 11 2" xfId="25748" xr:uid="{00000000-0005-0000-0000-0000C3290000}"/>
    <cellStyle name="Notas 4 12" xfId="5240" xr:uid="{00000000-0005-0000-0000-0000C4290000}"/>
    <cellStyle name="Notas 4 12 2" xfId="25749" xr:uid="{00000000-0005-0000-0000-0000C5290000}"/>
    <cellStyle name="Notas 4 13" xfId="5241" xr:uid="{00000000-0005-0000-0000-0000C6290000}"/>
    <cellStyle name="Notas 4 13 2" xfId="25750" xr:uid="{00000000-0005-0000-0000-0000C7290000}"/>
    <cellStyle name="Notas 4 2" xfId="5242" xr:uid="{00000000-0005-0000-0000-0000C8290000}"/>
    <cellStyle name="Notas 4 3" xfId="5243" xr:uid="{00000000-0005-0000-0000-0000C9290000}"/>
    <cellStyle name="Notas 4 3 2" xfId="25751" xr:uid="{00000000-0005-0000-0000-0000CA290000}"/>
    <cellStyle name="Notas 4 4" xfId="5244" xr:uid="{00000000-0005-0000-0000-0000CB290000}"/>
    <cellStyle name="Notas 4 4 2" xfId="25752" xr:uid="{00000000-0005-0000-0000-0000CC290000}"/>
    <cellStyle name="Notas 4 5" xfId="5245" xr:uid="{00000000-0005-0000-0000-0000CD290000}"/>
    <cellStyle name="Notas 4 5 2" xfId="25753" xr:uid="{00000000-0005-0000-0000-0000CE290000}"/>
    <cellStyle name="Notas 4 6" xfId="5246" xr:uid="{00000000-0005-0000-0000-0000CF290000}"/>
    <cellStyle name="Notas 4 6 2" xfId="25754" xr:uid="{00000000-0005-0000-0000-0000D0290000}"/>
    <cellStyle name="Notas 4 7" xfId="5247" xr:uid="{00000000-0005-0000-0000-0000D1290000}"/>
    <cellStyle name="Notas 4 7 2" xfId="25755" xr:uid="{00000000-0005-0000-0000-0000D2290000}"/>
    <cellStyle name="Notas 4 8" xfId="5248" xr:uid="{00000000-0005-0000-0000-0000D3290000}"/>
    <cellStyle name="Notas 4 8 2" xfId="25756" xr:uid="{00000000-0005-0000-0000-0000D4290000}"/>
    <cellStyle name="Notas 4 9" xfId="5249" xr:uid="{00000000-0005-0000-0000-0000D5290000}"/>
    <cellStyle name="Notas 4 9 2" xfId="25757" xr:uid="{00000000-0005-0000-0000-0000D6290000}"/>
    <cellStyle name="Notas 40" xfId="5250" xr:uid="{00000000-0005-0000-0000-0000D7290000}"/>
    <cellStyle name="Notas 40 2" xfId="5251" xr:uid="{00000000-0005-0000-0000-0000D8290000}"/>
    <cellStyle name="Notas 41" xfId="5252" xr:uid="{00000000-0005-0000-0000-0000D9290000}"/>
    <cellStyle name="Notas 41 2" xfId="5253" xr:uid="{00000000-0005-0000-0000-0000DA290000}"/>
    <cellStyle name="Notas 42" xfId="5254" xr:uid="{00000000-0005-0000-0000-0000DB290000}"/>
    <cellStyle name="Notas 42 2" xfId="5255" xr:uid="{00000000-0005-0000-0000-0000DC290000}"/>
    <cellStyle name="Notas 43" xfId="5256" xr:uid="{00000000-0005-0000-0000-0000DD290000}"/>
    <cellStyle name="Notas 43 2" xfId="5257" xr:uid="{00000000-0005-0000-0000-0000DE290000}"/>
    <cellStyle name="Notas 44" xfId="5258" xr:uid="{00000000-0005-0000-0000-0000DF290000}"/>
    <cellStyle name="Notas 44 2" xfId="5259" xr:uid="{00000000-0005-0000-0000-0000E0290000}"/>
    <cellStyle name="Notas 45" xfId="5260" xr:uid="{00000000-0005-0000-0000-0000E1290000}"/>
    <cellStyle name="Notas 45 2" xfId="5261" xr:uid="{00000000-0005-0000-0000-0000E2290000}"/>
    <cellStyle name="Notas 46" xfId="5262" xr:uid="{00000000-0005-0000-0000-0000E3290000}"/>
    <cellStyle name="Notas 46 2" xfId="5263" xr:uid="{00000000-0005-0000-0000-0000E4290000}"/>
    <cellStyle name="Notas 47" xfId="5264" xr:uid="{00000000-0005-0000-0000-0000E5290000}"/>
    <cellStyle name="Notas 47 2" xfId="5265" xr:uid="{00000000-0005-0000-0000-0000E6290000}"/>
    <cellStyle name="Notas 48" xfId="5266" xr:uid="{00000000-0005-0000-0000-0000E7290000}"/>
    <cellStyle name="Notas 48 2" xfId="5267" xr:uid="{00000000-0005-0000-0000-0000E8290000}"/>
    <cellStyle name="Notas 49" xfId="5268" xr:uid="{00000000-0005-0000-0000-0000E9290000}"/>
    <cellStyle name="Notas 49 2" xfId="5269" xr:uid="{00000000-0005-0000-0000-0000EA290000}"/>
    <cellStyle name="Notas 5" xfId="5270" xr:uid="{00000000-0005-0000-0000-0000EB290000}"/>
    <cellStyle name="Notas 5 10" xfId="5271" xr:uid="{00000000-0005-0000-0000-0000EC290000}"/>
    <cellStyle name="Notas 5 10 2" xfId="25758" xr:uid="{00000000-0005-0000-0000-0000ED290000}"/>
    <cellStyle name="Notas 5 11" xfId="5272" xr:uid="{00000000-0005-0000-0000-0000EE290000}"/>
    <cellStyle name="Notas 5 11 2" xfId="25759" xr:uid="{00000000-0005-0000-0000-0000EF290000}"/>
    <cellStyle name="Notas 5 12" xfId="5273" xr:uid="{00000000-0005-0000-0000-0000F0290000}"/>
    <cellStyle name="Notas 5 12 2" xfId="25760" xr:uid="{00000000-0005-0000-0000-0000F1290000}"/>
    <cellStyle name="Notas 5 2" xfId="5274" xr:uid="{00000000-0005-0000-0000-0000F2290000}"/>
    <cellStyle name="Notas 5 3" xfId="5275" xr:uid="{00000000-0005-0000-0000-0000F3290000}"/>
    <cellStyle name="Notas 5 3 2" xfId="25761" xr:uid="{00000000-0005-0000-0000-0000F4290000}"/>
    <cellStyle name="Notas 5 4" xfId="5276" xr:uid="{00000000-0005-0000-0000-0000F5290000}"/>
    <cellStyle name="Notas 5 4 2" xfId="25762" xr:uid="{00000000-0005-0000-0000-0000F6290000}"/>
    <cellStyle name="Notas 5 5" xfId="5277" xr:uid="{00000000-0005-0000-0000-0000F7290000}"/>
    <cellStyle name="Notas 5 5 2" xfId="25763" xr:uid="{00000000-0005-0000-0000-0000F8290000}"/>
    <cellStyle name="Notas 5 6" xfId="5278" xr:uid="{00000000-0005-0000-0000-0000F9290000}"/>
    <cellStyle name="Notas 5 6 2" xfId="25764" xr:uid="{00000000-0005-0000-0000-0000FA290000}"/>
    <cellStyle name="Notas 5 7" xfId="5279" xr:uid="{00000000-0005-0000-0000-0000FB290000}"/>
    <cellStyle name="Notas 5 7 2" xfId="25765" xr:uid="{00000000-0005-0000-0000-0000FC290000}"/>
    <cellStyle name="Notas 5 8" xfId="5280" xr:uid="{00000000-0005-0000-0000-0000FD290000}"/>
    <cellStyle name="Notas 5 8 2" xfId="25766" xr:uid="{00000000-0005-0000-0000-0000FE290000}"/>
    <cellStyle name="Notas 5 9" xfId="5281" xr:uid="{00000000-0005-0000-0000-0000FF290000}"/>
    <cellStyle name="Notas 5 9 2" xfId="25767" xr:uid="{00000000-0005-0000-0000-0000002A0000}"/>
    <cellStyle name="Notas 50" xfId="5282" xr:uid="{00000000-0005-0000-0000-0000012A0000}"/>
    <cellStyle name="Notas 50 2" xfId="5283" xr:uid="{00000000-0005-0000-0000-0000022A0000}"/>
    <cellStyle name="Notas 51" xfId="5284" xr:uid="{00000000-0005-0000-0000-0000032A0000}"/>
    <cellStyle name="Notas 51 2" xfId="5285" xr:uid="{00000000-0005-0000-0000-0000042A0000}"/>
    <cellStyle name="Notas 52" xfId="5286" xr:uid="{00000000-0005-0000-0000-0000052A0000}"/>
    <cellStyle name="Notas 52 2" xfId="5287" xr:uid="{00000000-0005-0000-0000-0000062A0000}"/>
    <cellStyle name="Notas 53" xfId="5288" xr:uid="{00000000-0005-0000-0000-0000072A0000}"/>
    <cellStyle name="Notas 53 2" xfId="5289" xr:uid="{00000000-0005-0000-0000-0000082A0000}"/>
    <cellStyle name="Notas 54" xfId="5290" xr:uid="{00000000-0005-0000-0000-0000092A0000}"/>
    <cellStyle name="Notas 54 2" xfId="5291" xr:uid="{00000000-0005-0000-0000-00000A2A0000}"/>
    <cellStyle name="Notas 55" xfId="5292" xr:uid="{00000000-0005-0000-0000-00000B2A0000}"/>
    <cellStyle name="Notas 55 2" xfId="5293" xr:uid="{00000000-0005-0000-0000-00000C2A0000}"/>
    <cellStyle name="Notas 56" xfId="5294" xr:uid="{00000000-0005-0000-0000-00000D2A0000}"/>
    <cellStyle name="Notas 56 2" xfId="5295" xr:uid="{00000000-0005-0000-0000-00000E2A0000}"/>
    <cellStyle name="Notas 57" xfId="5296" xr:uid="{00000000-0005-0000-0000-00000F2A0000}"/>
    <cellStyle name="Notas 57 2" xfId="5297" xr:uid="{00000000-0005-0000-0000-0000102A0000}"/>
    <cellStyle name="Notas 58" xfId="5298" xr:uid="{00000000-0005-0000-0000-0000112A0000}"/>
    <cellStyle name="Notas 58 2" xfId="5299" xr:uid="{00000000-0005-0000-0000-0000122A0000}"/>
    <cellStyle name="Notas 59" xfId="5300" xr:uid="{00000000-0005-0000-0000-0000132A0000}"/>
    <cellStyle name="Notas 59 2" xfId="5301" xr:uid="{00000000-0005-0000-0000-0000142A0000}"/>
    <cellStyle name="Notas 6" xfId="5302" xr:uid="{00000000-0005-0000-0000-0000152A0000}"/>
    <cellStyle name="Notas 6 2" xfId="5303" xr:uid="{00000000-0005-0000-0000-0000162A0000}"/>
    <cellStyle name="Notas 60" xfId="5304" xr:uid="{00000000-0005-0000-0000-0000172A0000}"/>
    <cellStyle name="Notas 60 2" xfId="5305" xr:uid="{00000000-0005-0000-0000-0000182A0000}"/>
    <cellStyle name="Notas 61" xfId="5306" xr:uid="{00000000-0005-0000-0000-0000192A0000}"/>
    <cellStyle name="Notas 61 2" xfId="5307" xr:uid="{00000000-0005-0000-0000-00001A2A0000}"/>
    <cellStyle name="Notas 62" xfId="5308" xr:uid="{00000000-0005-0000-0000-00001B2A0000}"/>
    <cellStyle name="Notas 62 2" xfId="5309" xr:uid="{00000000-0005-0000-0000-00001C2A0000}"/>
    <cellStyle name="Notas 63" xfId="5310" xr:uid="{00000000-0005-0000-0000-00001D2A0000}"/>
    <cellStyle name="Notas 63 2" xfId="5311" xr:uid="{00000000-0005-0000-0000-00001E2A0000}"/>
    <cellStyle name="Notas 64" xfId="5312" xr:uid="{00000000-0005-0000-0000-00001F2A0000}"/>
    <cellStyle name="Notas 64 2" xfId="5313" xr:uid="{00000000-0005-0000-0000-0000202A0000}"/>
    <cellStyle name="Notas 65" xfId="5314" xr:uid="{00000000-0005-0000-0000-0000212A0000}"/>
    <cellStyle name="Notas 65 2" xfId="5315" xr:uid="{00000000-0005-0000-0000-0000222A0000}"/>
    <cellStyle name="Notas 66" xfId="5316" xr:uid="{00000000-0005-0000-0000-0000232A0000}"/>
    <cellStyle name="Notas 66 2" xfId="5317" xr:uid="{00000000-0005-0000-0000-0000242A0000}"/>
    <cellStyle name="Notas 67" xfId="5318" xr:uid="{00000000-0005-0000-0000-0000252A0000}"/>
    <cellStyle name="Notas 67 2" xfId="5319" xr:uid="{00000000-0005-0000-0000-0000262A0000}"/>
    <cellStyle name="Notas 68" xfId="5320" xr:uid="{00000000-0005-0000-0000-0000272A0000}"/>
    <cellStyle name="Notas 68 2" xfId="5321" xr:uid="{00000000-0005-0000-0000-0000282A0000}"/>
    <cellStyle name="Notas 69" xfId="5322" xr:uid="{00000000-0005-0000-0000-0000292A0000}"/>
    <cellStyle name="Notas 69 2" xfId="5323" xr:uid="{00000000-0005-0000-0000-00002A2A0000}"/>
    <cellStyle name="Notas 7" xfId="5324" xr:uid="{00000000-0005-0000-0000-00002B2A0000}"/>
    <cellStyle name="Notas 7 2" xfId="5325" xr:uid="{00000000-0005-0000-0000-00002C2A0000}"/>
    <cellStyle name="Notas 70" xfId="5326" xr:uid="{00000000-0005-0000-0000-00002D2A0000}"/>
    <cellStyle name="Notas 70 2" xfId="5327" xr:uid="{00000000-0005-0000-0000-00002E2A0000}"/>
    <cellStyle name="Notas 71" xfId="5328" xr:uid="{00000000-0005-0000-0000-00002F2A0000}"/>
    <cellStyle name="Notas 71 2" xfId="5329" xr:uid="{00000000-0005-0000-0000-0000302A0000}"/>
    <cellStyle name="Notas 72" xfId="5330" xr:uid="{00000000-0005-0000-0000-0000312A0000}"/>
    <cellStyle name="Notas 72 2" xfId="5331" xr:uid="{00000000-0005-0000-0000-0000322A0000}"/>
    <cellStyle name="Notas 73" xfId="5332" xr:uid="{00000000-0005-0000-0000-0000332A0000}"/>
    <cellStyle name="Notas 73 2" xfId="5333" xr:uid="{00000000-0005-0000-0000-0000342A0000}"/>
    <cellStyle name="Notas 74" xfId="5334" xr:uid="{00000000-0005-0000-0000-0000352A0000}"/>
    <cellStyle name="Notas 74 2" xfId="5335" xr:uid="{00000000-0005-0000-0000-0000362A0000}"/>
    <cellStyle name="Notas 75" xfId="5336" xr:uid="{00000000-0005-0000-0000-0000372A0000}"/>
    <cellStyle name="Notas 75 2" xfId="5337" xr:uid="{00000000-0005-0000-0000-0000382A0000}"/>
    <cellStyle name="Notas 76" xfId="5338" xr:uid="{00000000-0005-0000-0000-0000392A0000}"/>
    <cellStyle name="Notas 76 2" xfId="5339" xr:uid="{00000000-0005-0000-0000-00003A2A0000}"/>
    <cellStyle name="Notas 77" xfId="5340" xr:uid="{00000000-0005-0000-0000-00003B2A0000}"/>
    <cellStyle name="Notas 77 2" xfId="5341" xr:uid="{00000000-0005-0000-0000-00003C2A0000}"/>
    <cellStyle name="Notas 78" xfId="5342" xr:uid="{00000000-0005-0000-0000-00003D2A0000}"/>
    <cellStyle name="Notas 78 2" xfId="5343" xr:uid="{00000000-0005-0000-0000-00003E2A0000}"/>
    <cellStyle name="Notas 79" xfId="5344" xr:uid="{00000000-0005-0000-0000-00003F2A0000}"/>
    <cellStyle name="Notas 79 2" xfId="5345" xr:uid="{00000000-0005-0000-0000-0000402A0000}"/>
    <cellStyle name="Notas 8" xfId="5346" xr:uid="{00000000-0005-0000-0000-0000412A0000}"/>
    <cellStyle name="Notas 8 2" xfId="5347" xr:uid="{00000000-0005-0000-0000-0000422A0000}"/>
    <cellStyle name="Notas 80" xfId="5348" xr:uid="{00000000-0005-0000-0000-0000432A0000}"/>
    <cellStyle name="Notas 80 2" xfId="5349" xr:uid="{00000000-0005-0000-0000-0000442A0000}"/>
    <cellStyle name="Notas 81" xfId="5350" xr:uid="{00000000-0005-0000-0000-0000452A0000}"/>
    <cellStyle name="Notas 81 2" xfId="5351" xr:uid="{00000000-0005-0000-0000-0000462A0000}"/>
    <cellStyle name="Notas 82" xfId="5352" xr:uid="{00000000-0005-0000-0000-0000472A0000}"/>
    <cellStyle name="Notas 82 2" xfId="5353" xr:uid="{00000000-0005-0000-0000-0000482A0000}"/>
    <cellStyle name="Notas 83" xfId="5354" xr:uid="{00000000-0005-0000-0000-0000492A0000}"/>
    <cellStyle name="Notas 83 2" xfId="5355" xr:uid="{00000000-0005-0000-0000-00004A2A0000}"/>
    <cellStyle name="Notas 84" xfId="5356" xr:uid="{00000000-0005-0000-0000-00004B2A0000}"/>
    <cellStyle name="Notas 84 2" xfId="5357" xr:uid="{00000000-0005-0000-0000-00004C2A0000}"/>
    <cellStyle name="Notas 85" xfId="5358" xr:uid="{00000000-0005-0000-0000-00004D2A0000}"/>
    <cellStyle name="Notas 85 2" xfId="5359" xr:uid="{00000000-0005-0000-0000-00004E2A0000}"/>
    <cellStyle name="Notas 86" xfId="5360" xr:uid="{00000000-0005-0000-0000-00004F2A0000}"/>
    <cellStyle name="Notas 86 2" xfId="5361" xr:uid="{00000000-0005-0000-0000-0000502A0000}"/>
    <cellStyle name="Notas 87" xfId="5362" xr:uid="{00000000-0005-0000-0000-0000512A0000}"/>
    <cellStyle name="Notas 87 2" xfId="5363" xr:uid="{00000000-0005-0000-0000-0000522A0000}"/>
    <cellStyle name="Notas 9" xfId="5364" xr:uid="{00000000-0005-0000-0000-0000532A0000}"/>
    <cellStyle name="Notas 9 2" xfId="5365" xr:uid="{00000000-0005-0000-0000-0000542A0000}"/>
    <cellStyle name="Note" xfId="5366" xr:uid="{00000000-0005-0000-0000-0000552A0000}"/>
    <cellStyle name="Note 2" xfId="5367" xr:uid="{00000000-0005-0000-0000-0000562A0000}"/>
    <cellStyle name="Note 2 2" xfId="25769" xr:uid="{00000000-0005-0000-0000-0000572A0000}"/>
    <cellStyle name="Note 3" xfId="5368" xr:uid="{00000000-0005-0000-0000-0000582A0000}"/>
    <cellStyle name="Note 4" xfId="5369" xr:uid="{00000000-0005-0000-0000-0000592A0000}"/>
    <cellStyle name="Note 5" xfId="25768" xr:uid="{00000000-0005-0000-0000-00005A2A0000}"/>
    <cellStyle name="Num. cuadro" xfId="5370" xr:uid="{00000000-0005-0000-0000-00005B2A0000}"/>
    <cellStyle name="Num. cuadro 2" xfId="5371" xr:uid="{00000000-0005-0000-0000-00005C2A0000}"/>
    <cellStyle name="Num. cuadro_G422-04" xfId="5372" xr:uid="{00000000-0005-0000-0000-00005D2A0000}"/>
    <cellStyle name="Numero" xfId="5373" xr:uid="{00000000-0005-0000-0000-00005E2A0000}"/>
    <cellStyle name="Numerod" xfId="5374" xr:uid="{00000000-0005-0000-0000-00005F2A0000}"/>
    <cellStyle name="Output" xfId="5375" xr:uid="{00000000-0005-0000-0000-0000602A0000}"/>
    <cellStyle name="Output 2" xfId="5376" xr:uid="{00000000-0005-0000-0000-0000612A0000}"/>
    <cellStyle name="Output 2 2" xfId="25771" xr:uid="{00000000-0005-0000-0000-0000622A0000}"/>
    <cellStyle name="Output 3" xfId="25770" xr:uid="{00000000-0005-0000-0000-0000632A0000}"/>
    <cellStyle name="Pared" xfId="5377" xr:uid="{00000000-0005-0000-0000-0000642A0000}"/>
    <cellStyle name="Percent 2" xfId="5378" xr:uid="{00000000-0005-0000-0000-0000652A0000}"/>
    <cellStyle name="Percent 2 2" xfId="5379" xr:uid="{00000000-0005-0000-0000-0000662A0000}"/>
    <cellStyle name="Percent 3" xfId="5380" xr:uid="{00000000-0005-0000-0000-0000672A0000}"/>
    <cellStyle name="Percent 3 2" xfId="5381" xr:uid="{00000000-0005-0000-0000-0000682A0000}"/>
    <cellStyle name="PESOS" xfId="5382" xr:uid="{00000000-0005-0000-0000-0000692A0000}"/>
    <cellStyle name="PESOS 2" xfId="5383" xr:uid="{00000000-0005-0000-0000-00006A2A0000}"/>
    <cellStyle name="PESOS_F709" xfId="5384" xr:uid="{00000000-0005-0000-0000-00006B2A0000}"/>
    <cellStyle name="Pie" xfId="5385" xr:uid="{00000000-0005-0000-0000-00006C2A0000}"/>
    <cellStyle name="Pie 2" xfId="5386" xr:uid="{00000000-0005-0000-0000-00006D2A0000}"/>
    <cellStyle name="Pie_G422-04" xfId="5387" xr:uid="{00000000-0005-0000-0000-00006E2A0000}"/>
    <cellStyle name="Pies" xfId="5388" xr:uid="{00000000-0005-0000-0000-00006F2A0000}"/>
    <cellStyle name="Porcentaje" xfId="2" builtinId="5"/>
    <cellStyle name="Porcentaje 10" xfId="5389" xr:uid="{00000000-0005-0000-0000-0000712A0000}"/>
    <cellStyle name="Porcentaje 2" xfId="5390" xr:uid="{00000000-0005-0000-0000-0000722A0000}"/>
    <cellStyle name="Porcentaje 2 2" xfId="5391" xr:uid="{00000000-0005-0000-0000-0000732A0000}"/>
    <cellStyle name="Porcentaje 2 2 2" xfId="5392" xr:uid="{00000000-0005-0000-0000-0000742A0000}"/>
    <cellStyle name="Porcentaje 2 2 3" xfId="5393" xr:uid="{00000000-0005-0000-0000-0000752A0000}"/>
    <cellStyle name="Porcentaje 2 2 4" xfId="5394" xr:uid="{00000000-0005-0000-0000-0000762A0000}"/>
    <cellStyle name="Porcentaje 2 3" xfId="5395" xr:uid="{00000000-0005-0000-0000-0000772A0000}"/>
    <cellStyle name="Porcentaje 2 4" xfId="5396" xr:uid="{00000000-0005-0000-0000-0000782A0000}"/>
    <cellStyle name="Porcentaje 2 5" xfId="5397" xr:uid="{00000000-0005-0000-0000-0000792A0000}"/>
    <cellStyle name="Porcentaje 2 6" xfId="5398" xr:uid="{00000000-0005-0000-0000-00007A2A0000}"/>
    <cellStyle name="Porcentaje 2 7" xfId="5399" xr:uid="{00000000-0005-0000-0000-00007B2A0000}"/>
    <cellStyle name="Porcentaje 3" xfId="5400" xr:uid="{00000000-0005-0000-0000-00007C2A0000}"/>
    <cellStyle name="Porcentaje 3 2" xfId="5401" xr:uid="{00000000-0005-0000-0000-00007D2A0000}"/>
    <cellStyle name="Porcentaje 4" xfId="5402" xr:uid="{00000000-0005-0000-0000-00007E2A0000}"/>
    <cellStyle name="Porcentaje 4 2" xfId="5403" xr:uid="{00000000-0005-0000-0000-00007F2A0000}"/>
    <cellStyle name="Porcentaje 4 2 2" xfId="5404" xr:uid="{00000000-0005-0000-0000-0000802A0000}"/>
    <cellStyle name="Porcentaje 4 3" xfId="5405" xr:uid="{00000000-0005-0000-0000-0000812A0000}"/>
    <cellStyle name="Porcentaje 5" xfId="5406" xr:uid="{00000000-0005-0000-0000-0000822A0000}"/>
    <cellStyle name="Porcentaje 5 2" xfId="5407" xr:uid="{00000000-0005-0000-0000-0000832A0000}"/>
    <cellStyle name="Porcentaje 6" xfId="5408" xr:uid="{00000000-0005-0000-0000-0000842A0000}"/>
    <cellStyle name="Porcentaje 6 2" xfId="5409" xr:uid="{00000000-0005-0000-0000-0000852A0000}"/>
    <cellStyle name="Porcentaje 7" xfId="5410" xr:uid="{00000000-0005-0000-0000-0000862A0000}"/>
    <cellStyle name="Porcentaje 7 2" xfId="5411" xr:uid="{00000000-0005-0000-0000-0000872A0000}"/>
    <cellStyle name="Porcentaje 8" xfId="5412" xr:uid="{00000000-0005-0000-0000-0000882A0000}"/>
    <cellStyle name="Porcentaje 8 2" xfId="5413" xr:uid="{00000000-0005-0000-0000-0000892A0000}"/>
    <cellStyle name="Porcentaje 9" xfId="5414" xr:uid="{00000000-0005-0000-0000-00008A2A0000}"/>
    <cellStyle name="Porcentaje 9 2" xfId="5415" xr:uid="{00000000-0005-0000-0000-00008B2A0000}"/>
    <cellStyle name="Porcentual" xfId="5416" xr:uid="{00000000-0005-0000-0000-00008C2A0000}"/>
    <cellStyle name="Porcentual 2" xfId="5417" xr:uid="{00000000-0005-0000-0000-00008D2A0000}"/>
    <cellStyle name="Porcentual 2 2" xfId="5418" xr:uid="{00000000-0005-0000-0000-00008E2A0000}"/>
    <cellStyle name="Porcentual 2 3" xfId="5419" xr:uid="{00000000-0005-0000-0000-00008F2A0000}"/>
    <cellStyle name="Porcentual 2 3 2" xfId="5420" xr:uid="{00000000-0005-0000-0000-0000902A0000}"/>
    <cellStyle name="Porcentual 3" xfId="5421" xr:uid="{00000000-0005-0000-0000-0000912A0000}"/>
    <cellStyle name="Porcentual 3 2" xfId="5422" xr:uid="{00000000-0005-0000-0000-0000922A0000}"/>
    <cellStyle name="Porcentual 3 2 2" xfId="5423" xr:uid="{00000000-0005-0000-0000-0000932A0000}"/>
    <cellStyle name="Porcentual 3 3" xfId="5424" xr:uid="{00000000-0005-0000-0000-0000942A0000}"/>
    <cellStyle name="Porcentual 3 4" xfId="5425" xr:uid="{00000000-0005-0000-0000-0000952A0000}"/>
    <cellStyle name="Porcentual 4" xfId="5426" xr:uid="{00000000-0005-0000-0000-0000962A0000}"/>
    <cellStyle name="Porcentual 4 2" xfId="5427" xr:uid="{00000000-0005-0000-0000-0000972A0000}"/>
    <cellStyle name="Porcentual 5" xfId="5428" xr:uid="{00000000-0005-0000-0000-0000982A0000}"/>
    <cellStyle name="Porcentual 5 2" xfId="5429" xr:uid="{00000000-0005-0000-0000-0000992A0000}"/>
    <cellStyle name="Porcentual 5 3" xfId="5430" xr:uid="{00000000-0005-0000-0000-00009A2A0000}"/>
    <cellStyle name="Porcentual 5 3 2" xfId="5431" xr:uid="{00000000-0005-0000-0000-00009B2A0000}"/>
    <cellStyle name="Porcentual 5 4" xfId="5432" xr:uid="{00000000-0005-0000-0000-00009C2A0000}"/>
    <cellStyle name="Porcentual 5 5" xfId="5433" xr:uid="{00000000-0005-0000-0000-00009D2A0000}"/>
    <cellStyle name="Porcentual 5 5 2" xfId="5434" xr:uid="{00000000-0005-0000-0000-00009E2A0000}"/>
    <cellStyle name="Porcentual 6" xfId="5435" xr:uid="{00000000-0005-0000-0000-00009F2A0000}"/>
    <cellStyle name="Porcentual 7" xfId="5436" xr:uid="{00000000-0005-0000-0000-0000A02A0000}"/>
    <cellStyle name="Porcentual 7 2" xfId="5437" xr:uid="{00000000-0005-0000-0000-0000A12A0000}"/>
    <cellStyle name="RightNumber" xfId="5438" xr:uid="{00000000-0005-0000-0000-0000A22A0000}"/>
    <cellStyle name="Salida 2" xfId="5439" xr:uid="{00000000-0005-0000-0000-0000A32A0000}"/>
    <cellStyle name="Salida 2 10" xfId="5440" xr:uid="{00000000-0005-0000-0000-0000A42A0000}"/>
    <cellStyle name="Salida 2 10 2" xfId="25772" xr:uid="{00000000-0005-0000-0000-0000A52A0000}"/>
    <cellStyle name="Salida 2 11" xfId="5441" xr:uid="{00000000-0005-0000-0000-0000A62A0000}"/>
    <cellStyle name="Salida 2 11 2" xfId="25773" xr:uid="{00000000-0005-0000-0000-0000A72A0000}"/>
    <cellStyle name="Salida 2 12" xfId="5442" xr:uid="{00000000-0005-0000-0000-0000A82A0000}"/>
    <cellStyle name="Salida 2 12 2" xfId="25774" xr:uid="{00000000-0005-0000-0000-0000A92A0000}"/>
    <cellStyle name="Salida 2 13" xfId="5443" xr:uid="{00000000-0005-0000-0000-0000AA2A0000}"/>
    <cellStyle name="Salida 2 13 2" xfId="25775" xr:uid="{00000000-0005-0000-0000-0000AB2A0000}"/>
    <cellStyle name="Salida 2 2" xfId="5444" xr:uid="{00000000-0005-0000-0000-0000AC2A0000}"/>
    <cellStyle name="Salida 2 2 2" xfId="5445" xr:uid="{00000000-0005-0000-0000-0000AD2A0000}"/>
    <cellStyle name="Salida 2 2 2 2" xfId="5446" xr:uid="{00000000-0005-0000-0000-0000AE2A0000}"/>
    <cellStyle name="Salida 2 2 2 2 2" xfId="5447" xr:uid="{00000000-0005-0000-0000-0000AF2A0000}"/>
    <cellStyle name="Salida 2 2 2 2 2 2" xfId="14292" xr:uid="{00000000-0005-0000-0000-0000B02A0000}"/>
    <cellStyle name="Salida 2 2 2 2 2 2 2" xfId="18583" xr:uid="{00000000-0005-0000-0000-0000B12A0000}"/>
    <cellStyle name="Salida 2 2 2 2 2 2 3" xfId="22547" xr:uid="{00000000-0005-0000-0000-0000B22A0000}"/>
    <cellStyle name="Salida 2 2 2 2 2 3" xfId="10223" xr:uid="{00000000-0005-0000-0000-0000B32A0000}"/>
    <cellStyle name="Salida 2 2 2 2 3" xfId="5448" xr:uid="{00000000-0005-0000-0000-0000B42A0000}"/>
    <cellStyle name="Salida 2 2 2 2 3 2" xfId="14293" xr:uid="{00000000-0005-0000-0000-0000B52A0000}"/>
    <cellStyle name="Salida 2 2 2 2 3 2 2" xfId="18584" xr:uid="{00000000-0005-0000-0000-0000B62A0000}"/>
    <cellStyle name="Salida 2 2 2 2 3 2 3" xfId="22548" xr:uid="{00000000-0005-0000-0000-0000B72A0000}"/>
    <cellStyle name="Salida 2 2 2 2 3 3" xfId="10224" xr:uid="{00000000-0005-0000-0000-0000B82A0000}"/>
    <cellStyle name="Salida 2 2 2 2 4" xfId="5449" xr:uid="{00000000-0005-0000-0000-0000B92A0000}"/>
    <cellStyle name="Salida 2 2 2 2 4 2" xfId="14294" xr:uid="{00000000-0005-0000-0000-0000BA2A0000}"/>
    <cellStyle name="Salida 2 2 2 2 4 2 2" xfId="18585" xr:uid="{00000000-0005-0000-0000-0000BB2A0000}"/>
    <cellStyle name="Salida 2 2 2 2 4 2 3" xfId="22549" xr:uid="{00000000-0005-0000-0000-0000BC2A0000}"/>
    <cellStyle name="Salida 2 2 2 2 4 3" xfId="10225" xr:uid="{00000000-0005-0000-0000-0000BD2A0000}"/>
    <cellStyle name="Salida 2 2 2 2 5" xfId="5450" xr:uid="{00000000-0005-0000-0000-0000BE2A0000}"/>
    <cellStyle name="Salida 2 2 2 2 5 2" xfId="14295" xr:uid="{00000000-0005-0000-0000-0000BF2A0000}"/>
    <cellStyle name="Salida 2 2 2 2 5 2 2" xfId="18586" xr:uid="{00000000-0005-0000-0000-0000C02A0000}"/>
    <cellStyle name="Salida 2 2 2 2 5 2 3" xfId="22550" xr:uid="{00000000-0005-0000-0000-0000C12A0000}"/>
    <cellStyle name="Salida 2 2 2 2 5 3" xfId="10226" xr:uid="{00000000-0005-0000-0000-0000C22A0000}"/>
    <cellStyle name="Salida 2 2 2 2 6" xfId="5451" xr:uid="{00000000-0005-0000-0000-0000C32A0000}"/>
    <cellStyle name="Salida 2 2 2 2 6 2" xfId="14296" xr:uid="{00000000-0005-0000-0000-0000C42A0000}"/>
    <cellStyle name="Salida 2 2 2 2 6 2 2" xfId="18587" xr:uid="{00000000-0005-0000-0000-0000C52A0000}"/>
    <cellStyle name="Salida 2 2 2 2 6 2 3" xfId="22551" xr:uid="{00000000-0005-0000-0000-0000C62A0000}"/>
    <cellStyle name="Salida 2 2 2 2 6 3" xfId="10227" xr:uid="{00000000-0005-0000-0000-0000C72A0000}"/>
    <cellStyle name="Salida 2 2 2 2 7" xfId="5452" xr:uid="{00000000-0005-0000-0000-0000C82A0000}"/>
    <cellStyle name="Salida 2 2 2 2 7 2" xfId="14297" xr:uid="{00000000-0005-0000-0000-0000C92A0000}"/>
    <cellStyle name="Salida 2 2 2 2 7 2 2" xfId="18588" xr:uid="{00000000-0005-0000-0000-0000CA2A0000}"/>
    <cellStyle name="Salida 2 2 2 2 7 2 3" xfId="22552" xr:uid="{00000000-0005-0000-0000-0000CB2A0000}"/>
    <cellStyle name="Salida 2 2 2 2 7 3" xfId="10228" xr:uid="{00000000-0005-0000-0000-0000CC2A0000}"/>
    <cellStyle name="Salida 2 2 2 2 8" xfId="14291" xr:uid="{00000000-0005-0000-0000-0000CD2A0000}"/>
    <cellStyle name="Salida 2 2 2 2 8 2" xfId="18582" xr:uid="{00000000-0005-0000-0000-0000CE2A0000}"/>
    <cellStyle name="Salida 2 2 2 2 8 3" xfId="22546" xr:uid="{00000000-0005-0000-0000-0000CF2A0000}"/>
    <cellStyle name="Salida 2 2 2 2 9" xfId="10222" xr:uid="{00000000-0005-0000-0000-0000D02A0000}"/>
    <cellStyle name="Salida 2 2 2 3" xfId="14290" xr:uid="{00000000-0005-0000-0000-0000D12A0000}"/>
    <cellStyle name="Salida 2 2 2 3 2" xfId="18581" xr:uid="{00000000-0005-0000-0000-0000D22A0000}"/>
    <cellStyle name="Salida 2 2 2 3 3" xfId="22545" xr:uid="{00000000-0005-0000-0000-0000D32A0000}"/>
    <cellStyle name="Salida 2 2 2 4" xfId="10221" xr:uid="{00000000-0005-0000-0000-0000D42A0000}"/>
    <cellStyle name="Salida 2 2 3" xfId="5453" xr:uid="{00000000-0005-0000-0000-0000D52A0000}"/>
    <cellStyle name="Salida 2 2 3 2" xfId="5454" xr:uid="{00000000-0005-0000-0000-0000D62A0000}"/>
    <cellStyle name="Salida 2 2 3 2 2" xfId="5455" xr:uid="{00000000-0005-0000-0000-0000D72A0000}"/>
    <cellStyle name="Salida 2 2 3 2 2 2" xfId="14300" xr:uid="{00000000-0005-0000-0000-0000D82A0000}"/>
    <cellStyle name="Salida 2 2 3 2 2 2 2" xfId="18591" xr:uid="{00000000-0005-0000-0000-0000D92A0000}"/>
    <cellStyle name="Salida 2 2 3 2 2 2 3" xfId="22555" xr:uid="{00000000-0005-0000-0000-0000DA2A0000}"/>
    <cellStyle name="Salida 2 2 3 2 2 3" xfId="10231" xr:uid="{00000000-0005-0000-0000-0000DB2A0000}"/>
    <cellStyle name="Salida 2 2 3 2 3" xfId="5456" xr:uid="{00000000-0005-0000-0000-0000DC2A0000}"/>
    <cellStyle name="Salida 2 2 3 2 3 2" xfId="14301" xr:uid="{00000000-0005-0000-0000-0000DD2A0000}"/>
    <cellStyle name="Salida 2 2 3 2 3 2 2" xfId="18592" xr:uid="{00000000-0005-0000-0000-0000DE2A0000}"/>
    <cellStyle name="Salida 2 2 3 2 3 2 3" xfId="22556" xr:uid="{00000000-0005-0000-0000-0000DF2A0000}"/>
    <cellStyle name="Salida 2 2 3 2 3 3" xfId="10232" xr:uid="{00000000-0005-0000-0000-0000E02A0000}"/>
    <cellStyle name="Salida 2 2 3 2 4" xfId="5457" xr:uid="{00000000-0005-0000-0000-0000E12A0000}"/>
    <cellStyle name="Salida 2 2 3 2 4 2" xfId="14302" xr:uid="{00000000-0005-0000-0000-0000E22A0000}"/>
    <cellStyle name="Salida 2 2 3 2 4 2 2" xfId="18593" xr:uid="{00000000-0005-0000-0000-0000E32A0000}"/>
    <cellStyle name="Salida 2 2 3 2 4 2 3" xfId="22557" xr:uid="{00000000-0005-0000-0000-0000E42A0000}"/>
    <cellStyle name="Salida 2 2 3 2 4 3" xfId="10233" xr:uid="{00000000-0005-0000-0000-0000E52A0000}"/>
    <cellStyle name="Salida 2 2 3 2 5" xfId="5458" xr:uid="{00000000-0005-0000-0000-0000E62A0000}"/>
    <cellStyle name="Salida 2 2 3 2 5 2" xfId="14303" xr:uid="{00000000-0005-0000-0000-0000E72A0000}"/>
    <cellStyle name="Salida 2 2 3 2 5 2 2" xfId="18594" xr:uid="{00000000-0005-0000-0000-0000E82A0000}"/>
    <cellStyle name="Salida 2 2 3 2 5 2 3" xfId="22558" xr:uid="{00000000-0005-0000-0000-0000E92A0000}"/>
    <cellStyle name="Salida 2 2 3 2 5 3" xfId="10234" xr:uid="{00000000-0005-0000-0000-0000EA2A0000}"/>
    <cellStyle name="Salida 2 2 3 2 6" xfId="5459" xr:uid="{00000000-0005-0000-0000-0000EB2A0000}"/>
    <cellStyle name="Salida 2 2 3 2 6 2" xfId="14304" xr:uid="{00000000-0005-0000-0000-0000EC2A0000}"/>
    <cellStyle name="Salida 2 2 3 2 6 2 2" xfId="18595" xr:uid="{00000000-0005-0000-0000-0000ED2A0000}"/>
    <cellStyle name="Salida 2 2 3 2 6 2 3" xfId="22559" xr:uid="{00000000-0005-0000-0000-0000EE2A0000}"/>
    <cellStyle name="Salida 2 2 3 2 6 3" xfId="10235" xr:uid="{00000000-0005-0000-0000-0000EF2A0000}"/>
    <cellStyle name="Salida 2 2 3 2 7" xfId="5460" xr:uid="{00000000-0005-0000-0000-0000F02A0000}"/>
    <cellStyle name="Salida 2 2 3 2 7 2" xfId="14305" xr:uid="{00000000-0005-0000-0000-0000F12A0000}"/>
    <cellStyle name="Salida 2 2 3 2 7 2 2" xfId="18596" xr:uid="{00000000-0005-0000-0000-0000F22A0000}"/>
    <cellStyle name="Salida 2 2 3 2 7 2 3" xfId="22560" xr:uid="{00000000-0005-0000-0000-0000F32A0000}"/>
    <cellStyle name="Salida 2 2 3 2 7 3" xfId="10236" xr:uid="{00000000-0005-0000-0000-0000F42A0000}"/>
    <cellStyle name="Salida 2 2 3 2 8" xfId="14299" xr:uid="{00000000-0005-0000-0000-0000F52A0000}"/>
    <cellStyle name="Salida 2 2 3 2 8 2" xfId="18590" xr:uid="{00000000-0005-0000-0000-0000F62A0000}"/>
    <cellStyle name="Salida 2 2 3 2 8 3" xfId="22554" xr:uid="{00000000-0005-0000-0000-0000F72A0000}"/>
    <cellStyle name="Salida 2 2 3 2 9" xfId="10230" xr:uid="{00000000-0005-0000-0000-0000F82A0000}"/>
    <cellStyle name="Salida 2 2 3 3" xfId="14298" xr:uid="{00000000-0005-0000-0000-0000F92A0000}"/>
    <cellStyle name="Salida 2 2 3 3 2" xfId="18589" xr:uid="{00000000-0005-0000-0000-0000FA2A0000}"/>
    <cellStyle name="Salida 2 2 3 3 3" xfId="22553" xr:uid="{00000000-0005-0000-0000-0000FB2A0000}"/>
    <cellStyle name="Salida 2 2 3 4" xfId="10229" xr:uid="{00000000-0005-0000-0000-0000FC2A0000}"/>
    <cellStyle name="Salida 2 2 4" xfId="5461" xr:uid="{00000000-0005-0000-0000-0000FD2A0000}"/>
    <cellStyle name="Salida 2 2 4 2" xfId="5462" xr:uid="{00000000-0005-0000-0000-0000FE2A0000}"/>
    <cellStyle name="Salida 2 2 4 2 2" xfId="5463" xr:uid="{00000000-0005-0000-0000-0000FF2A0000}"/>
    <cellStyle name="Salida 2 2 4 2 2 2" xfId="14308" xr:uid="{00000000-0005-0000-0000-0000002B0000}"/>
    <cellStyle name="Salida 2 2 4 2 2 2 2" xfId="18599" xr:uid="{00000000-0005-0000-0000-0000012B0000}"/>
    <cellStyle name="Salida 2 2 4 2 2 2 3" xfId="22563" xr:uid="{00000000-0005-0000-0000-0000022B0000}"/>
    <cellStyle name="Salida 2 2 4 2 2 3" xfId="10239" xr:uid="{00000000-0005-0000-0000-0000032B0000}"/>
    <cellStyle name="Salida 2 2 4 2 3" xfId="5464" xr:uid="{00000000-0005-0000-0000-0000042B0000}"/>
    <cellStyle name="Salida 2 2 4 2 3 2" xfId="14309" xr:uid="{00000000-0005-0000-0000-0000052B0000}"/>
    <cellStyle name="Salida 2 2 4 2 3 2 2" xfId="18600" xr:uid="{00000000-0005-0000-0000-0000062B0000}"/>
    <cellStyle name="Salida 2 2 4 2 3 2 3" xfId="22564" xr:uid="{00000000-0005-0000-0000-0000072B0000}"/>
    <cellStyle name="Salida 2 2 4 2 3 3" xfId="10240" xr:uid="{00000000-0005-0000-0000-0000082B0000}"/>
    <cellStyle name="Salida 2 2 4 2 4" xfId="5465" xr:uid="{00000000-0005-0000-0000-0000092B0000}"/>
    <cellStyle name="Salida 2 2 4 2 4 2" xfId="14310" xr:uid="{00000000-0005-0000-0000-00000A2B0000}"/>
    <cellStyle name="Salida 2 2 4 2 4 2 2" xfId="18601" xr:uid="{00000000-0005-0000-0000-00000B2B0000}"/>
    <cellStyle name="Salida 2 2 4 2 4 2 3" xfId="22565" xr:uid="{00000000-0005-0000-0000-00000C2B0000}"/>
    <cellStyle name="Salida 2 2 4 2 4 3" xfId="10241" xr:uid="{00000000-0005-0000-0000-00000D2B0000}"/>
    <cellStyle name="Salida 2 2 4 2 5" xfId="5466" xr:uid="{00000000-0005-0000-0000-00000E2B0000}"/>
    <cellStyle name="Salida 2 2 4 2 5 2" xfId="14311" xr:uid="{00000000-0005-0000-0000-00000F2B0000}"/>
    <cellStyle name="Salida 2 2 4 2 5 2 2" xfId="18602" xr:uid="{00000000-0005-0000-0000-0000102B0000}"/>
    <cellStyle name="Salida 2 2 4 2 5 2 3" xfId="22566" xr:uid="{00000000-0005-0000-0000-0000112B0000}"/>
    <cellStyle name="Salida 2 2 4 2 5 3" xfId="10242" xr:uid="{00000000-0005-0000-0000-0000122B0000}"/>
    <cellStyle name="Salida 2 2 4 2 6" xfId="5467" xr:uid="{00000000-0005-0000-0000-0000132B0000}"/>
    <cellStyle name="Salida 2 2 4 2 6 2" xfId="14312" xr:uid="{00000000-0005-0000-0000-0000142B0000}"/>
    <cellStyle name="Salida 2 2 4 2 6 2 2" xfId="18603" xr:uid="{00000000-0005-0000-0000-0000152B0000}"/>
    <cellStyle name="Salida 2 2 4 2 6 2 3" xfId="22567" xr:uid="{00000000-0005-0000-0000-0000162B0000}"/>
    <cellStyle name="Salida 2 2 4 2 6 3" xfId="10243" xr:uid="{00000000-0005-0000-0000-0000172B0000}"/>
    <cellStyle name="Salida 2 2 4 2 7" xfId="5468" xr:uid="{00000000-0005-0000-0000-0000182B0000}"/>
    <cellStyle name="Salida 2 2 4 2 7 2" xfId="14313" xr:uid="{00000000-0005-0000-0000-0000192B0000}"/>
    <cellStyle name="Salida 2 2 4 2 7 2 2" xfId="18604" xr:uid="{00000000-0005-0000-0000-00001A2B0000}"/>
    <cellStyle name="Salida 2 2 4 2 7 2 3" xfId="22568" xr:uid="{00000000-0005-0000-0000-00001B2B0000}"/>
    <cellStyle name="Salida 2 2 4 2 7 3" xfId="10244" xr:uid="{00000000-0005-0000-0000-00001C2B0000}"/>
    <cellStyle name="Salida 2 2 4 2 8" xfId="14307" xr:uid="{00000000-0005-0000-0000-00001D2B0000}"/>
    <cellStyle name="Salida 2 2 4 2 8 2" xfId="18598" xr:uid="{00000000-0005-0000-0000-00001E2B0000}"/>
    <cellStyle name="Salida 2 2 4 2 8 3" xfId="22562" xr:uid="{00000000-0005-0000-0000-00001F2B0000}"/>
    <cellStyle name="Salida 2 2 4 2 9" xfId="10238" xr:uid="{00000000-0005-0000-0000-0000202B0000}"/>
    <cellStyle name="Salida 2 2 4 3" xfId="14306" xr:uid="{00000000-0005-0000-0000-0000212B0000}"/>
    <cellStyle name="Salida 2 2 4 3 2" xfId="18597" xr:uid="{00000000-0005-0000-0000-0000222B0000}"/>
    <cellStyle name="Salida 2 2 4 3 3" xfId="22561" xr:uid="{00000000-0005-0000-0000-0000232B0000}"/>
    <cellStyle name="Salida 2 2 4 4" xfId="10237" xr:uid="{00000000-0005-0000-0000-0000242B0000}"/>
    <cellStyle name="Salida 2 2 5" xfId="5469" xr:uid="{00000000-0005-0000-0000-0000252B0000}"/>
    <cellStyle name="Salida 2 2 5 2" xfId="5470" xr:uid="{00000000-0005-0000-0000-0000262B0000}"/>
    <cellStyle name="Salida 2 2 5 2 2" xfId="14315" xr:uid="{00000000-0005-0000-0000-0000272B0000}"/>
    <cellStyle name="Salida 2 2 5 2 2 2" xfId="18606" xr:uid="{00000000-0005-0000-0000-0000282B0000}"/>
    <cellStyle name="Salida 2 2 5 2 2 3" xfId="22570" xr:uid="{00000000-0005-0000-0000-0000292B0000}"/>
    <cellStyle name="Salida 2 2 5 2 3" xfId="10246" xr:uid="{00000000-0005-0000-0000-00002A2B0000}"/>
    <cellStyle name="Salida 2 2 5 3" xfId="5471" xr:uid="{00000000-0005-0000-0000-00002B2B0000}"/>
    <cellStyle name="Salida 2 2 5 3 2" xfId="14316" xr:uid="{00000000-0005-0000-0000-00002C2B0000}"/>
    <cellStyle name="Salida 2 2 5 3 2 2" xfId="18607" xr:uid="{00000000-0005-0000-0000-00002D2B0000}"/>
    <cellStyle name="Salida 2 2 5 3 2 3" xfId="22571" xr:uid="{00000000-0005-0000-0000-00002E2B0000}"/>
    <cellStyle name="Salida 2 2 5 3 3" xfId="10247" xr:uid="{00000000-0005-0000-0000-00002F2B0000}"/>
    <cellStyle name="Salida 2 2 5 4" xfId="5472" xr:uid="{00000000-0005-0000-0000-0000302B0000}"/>
    <cellStyle name="Salida 2 2 5 4 2" xfId="14317" xr:uid="{00000000-0005-0000-0000-0000312B0000}"/>
    <cellStyle name="Salida 2 2 5 4 2 2" xfId="18608" xr:uid="{00000000-0005-0000-0000-0000322B0000}"/>
    <cellStyle name="Salida 2 2 5 4 2 3" xfId="22572" xr:uid="{00000000-0005-0000-0000-0000332B0000}"/>
    <cellStyle name="Salida 2 2 5 4 3" xfId="10248" xr:uid="{00000000-0005-0000-0000-0000342B0000}"/>
    <cellStyle name="Salida 2 2 5 5" xfId="5473" xr:uid="{00000000-0005-0000-0000-0000352B0000}"/>
    <cellStyle name="Salida 2 2 5 5 2" xfId="14318" xr:uid="{00000000-0005-0000-0000-0000362B0000}"/>
    <cellStyle name="Salida 2 2 5 5 2 2" xfId="18609" xr:uid="{00000000-0005-0000-0000-0000372B0000}"/>
    <cellStyle name="Salida 2 2 5 5 2 3" xfId="22573" xr:uid="{00000000-0005-0000-0000-0000382B0000}"/>
    <cellStyle name="Salida 2 2 5 5 3" xfId="10249" xr:uid="{00000000-0005-0000-0000-0000392B0000}"/>
    <cellStyle name="Salida 2 2 5 6" xfId="5474" xr:uid="{00000000-0005-0000-0000-00003A2B0000}"/>
    <cellStyle name="Salida 2 2 5 6 2" xfId="14319" xr:uid="{00000000-0005-0000-0000-00003B2B0000}"/>
    <cellStyle name="Salida 2 2 5 6 2 2" xfId="18610" xr:uid="{00000000-0005-0000-0000-00003C2B0000}"/>
    <cellStyle name="Salida 2 2 5 6 2 3" xfId="22574" xr:uid="{00000000-0005-0000-0000-00003D2B0000}"/>
    <cellStyle name="Salida 2 2 5 6 3" xfId="10250" xr:uid="{00000000-0005-0000-0000-00003E2B0000}"/>
    <cellStyle name="Salida 2 2 5 7" xfId="5475" xr:uid="{00000000-0005-0000-0000-00003F2B0000}"/>
    <cellStyle name="Salida 2 2 5 7 2" xfId="14320" xr:uid="{00000000-0005-0000-0000-0000402B0000}"/>
    <cellStyle name="Salida 2 2 5 7 2 2" xfId="18611" xr:uid="{00000000-0005-0000-0000-0000412B0000}"/>
    <cellStyle name="Salida 2 2 5 7 2 3" xfId="22575" xr:uid="{00000000-0005-0000-0000-0000422B0000}"/>
    <cellStyle name="Salida 2 2 5 7 3" xfId="10251" xr:uid="{00000000-0005-0000-0000-0000432B0000}"/>
    <cellStyle name="Salida 2 2 5 8" xfId="14314" xr:uid="{00000000-0005-0000-0000-0000442B0000}"/>
    <cellStyle name="Salida 2 2 5 8 2" xfId="18605" xr:uid="{00000000-0005-0000-0000-0000452B0000}"/>
    <cellStyle name="Salida 2 2 5 8 3" xfId="22569" xr:uid="{00000000-0005-0000-0000-0000462B0000}"/>
    <cellStyle name="Salida 2 2 5 9" xfId="10245" xr:uid="{00000000-0005-0000-0000-0000472B0000}"/>
    <cellStyle name="Salida 2 2 6" xfId="14289" xr:uid="{00000000-0005-0000-0000-0000482B0000}"/>
    <cellStyle name="Salida 2 2 6 2" xfId="18580" xr:uid="{00000000-0005-0000-0000-0000492B0000}"/>
    <cellStyle name="Salida 2 2 6 3" xfId="22544" xr:uid="{00000000-0005-0000-0000-00004A2B0000}"/>
    <cellStyle name="Salida 2 2 7" xfId="10220" xr:uid="{00000000-0005-0000-0000-00004B2B0000}"/>
    <cellStyle name="Salida 2 3" xfId="5476" xr:uid="{00000000-0005-0000-0000-00004C2B0000}"/>
    <cellStyle name="Salida 2 3 2" xfId="5477" xr:uid="{00000000-0005-0000-0000-00004D2B0000}"/>
    <cellStyle name="Salida 2 3 2 2" xfId="5478" xr:uid="{00000000-0005-0000-0000-00004E2B0000}"/>
    <cellStyle name="Salida 2 3 2 2 2" xfId="5479" xr:uid="{00000000-0005-0000-0000-00004F2B0000}"/>
    <cellStyle name="Salida 2 3 2 2 2 2" xfId="14324" xr:uid="{00000000-0005-0000-0000-0000502B0000}"/>
    <cellStyle name="Salida 2 3 2 2 2 2 2" xfId="18615" xr:uid="{00000000-0005-0000-0000-0000512B0000}"/>
    <cellStyle name="Salida 2 3 2 2 2 2 3" xfId="22579" xr:uid="{00000000-0005-0000-0000-0000522B0000}"/>
    <cellStyle name="Salida 2 3 2 2 2 3" xfId="10255" xr:uid="{00000000-0005-0000-0000-0000532B0000}"/>
    <cellStyle name="Salida 2 3 2 2 3" xfId="5480" xr:uid="{00000000-0005-0000-0000-0000542B0000}"/>
    <cellStyle name="Salida 2 3 2 2 3 2" xfId="14325" xr:uid="{00000000-0005-0000-0000-0000552B0000}"/>
    <cellStyle name="Salida 2 3 2 2 3 2 2" xfId="18616" xr:uid="{00000000-0005-0000-0000-0000562B0000}"/>
    <cellStyle name="Salida 2 3 2 2 3 2 3" xfId="22580" xr:uid="{00000000-0005-0000-0000-0000572B0000}"/>
    <cellStyle name="Salida 2 3 2 2 3 3" xfId="10256" xr:uid="{00000000-0005-0000-0000-0000582B0000}"/>
    <cellStyle name="Salida 2 3 2 2 4" xfId="5481" xr:uid="{00000000-0005-0000-0000-0000592B0000}"/>
    <cellStyle name="Salida 2 3 2 2 4 2" xfId="14326" xr:uid="{00000000-0005-0000-0000-00005A2B0000}"/>
    <cellStyle name="Salida 2 3 2 2 4 2 2" xfId="18617" xr:uid="{00000000-0005-0000-0000-00005B2B0000}"/>
    <cellStyle name="Salida 2 3 2 2 4 2 3" xfId="22581" xr:uid="{00000000-0005-0000-0000-00005C2B0000}"/>
    <cellStyle name="Salida 2 3 2 2 4 3" xfId="10257" xr:uid="{00000000-0005-0000-0000-00005D2B0000}"/>
    <cellStyle name="Salida 2 3 2 2 5" xfId="5482" xr:uid="{00000000-0005-0000-0000-00005E2B0000}"/>
    <cellStyle name="Salida 2 3 2 2 5 2" xfId="14327" xr:uid="{00000000-0005-0000-0000-00005F2B0000}"/>
    <cellStyle name="Salida 2 3 2 2 5 2 2" xfId="18618" xr:uid="{00000000-0005-0000-0000-0000602B0000}"/>
    <cellStyle name="Salida 2 3 2 2 5 2 3" xfId="22582" xr:uid="{00000000-0005-0000-0000-0000612B0000}"/>
    <cellStyle name="Salida 2 3 2 2 5 3" xfId="10258" xr:uid="{00000000-0005-0000-0000-0000622B0000}"/>
    <cellStyle name="Salida 2 3 2 2 6" xfId="5483" xr:uid="{00000000-0005-0000-0000-0000632B0000}"/>
    <cellStyle name="Salida 2 3 2 2 6 2" xfId="14328" xr:uid="{00000000-0005-0000-0000-0000642B0000}"/>
    <cellStyle name="Salida 2 3 2 2 6 2 2" xfId="18619" xr:uid="{00000000-0005-0000-0000-0000652B0000}"/>
    <cellStyle name="Salida 2 3 2 2 6 2 3" xfId="22583" xr:uid="{00000000-0005-0000-0000-0000662B0000}"/>
    <cellStyle name="Salida 2 3 2 2 6 3" xfId="10259" xr:uid="{00000000-0005-0000-0000-0000672B0000}"/>
    <cellStyle name="Salida 2 3 2 2 7" xfId="5484" xr:uid="{00000000-0005-0000-0000-0000682B0000}"/>
    <cellStyle name="Salida 2 3 2 2 7 2" xfId="14329" xr:uid="{00000000-0005-0000-0000-0000692B0000}"/>
    <cellStyle name="Salida 2 3 2 2 7 2 2" xfId="18620" xr:uid="{00000000-0005-0000-0000-00006A2B0000}"/>
    <cellStyle name="Salida 2 3 2 2 7 2 3" xfId="22584" xr:uid="{00000000-0005-0000-0000-00006B2B0000}"/>
    <cellStyle name="Salida 2 3 2 2 7 3" xfId="10260" xr:uid="{00000000-0005-0000-0000-00006C2B0000}"/>
    <cellStyle name="Salida 2 3 2 2 8" xfId="14323" xr:uid="{00000000-0005-0000-0000-00006D2B0000}"/>
    <cellStyle name="Salida 2 3 2 2 8 2" xfId="18614" xr:uid="{00000000-0005-0000-0000-00006E2B0000}"/>
    <cellStyle name="Salida 2 3 2 2 8 3" xfId="22578" xr:uid="{00000000-0005-0000-0000-00006F2B0000}"/>
    <cellStyle name="Salida 2 3 2 2 9" xfId="10254" xr:uid="{00000000-0005-0000-0000-0000702B0000}"/>
    <cellStyle name="Salida 2 3 2 3" xfId="14322" xr:uid="{00000000-0005-0000-0000-0000712B0000}"/>
    <cellStyle name="Salida 2 3 2 3 2" xfId="18613" xr:uid="{00000000-0005-0000-0000-0000722B0000}"/>
    <cellStyle name="Salida 2 3 2 3 3" xfId="22577" xr:uid="{00000000-0005-0000-0000-0000732B0000}"/>
    <cellStyle name="Salida 2 3 2 4" xfId="10253" xr:uid="{00000000-0005-0000-0000-0000742B0000}"/>
    <cellStyle name="Salida 2 3 3" xfId="5485" xr:uid="{00000000-0005-0000-0000-0000752B0000}"/>
    <cellStyle name="Salida 2 3 3 2" xfId="5486" xr:uid="{00000000-0005-0000-0000-0000762B0000}"/>
    <cellStyle name="Salida 2 3 3 2 2" xfId="5487" xr:uid="{00000000-0005-0000-0000-0000772B0000}"/>
    <cellStyle name="Salida 2 3 3 2 2 2" xfId="14332" xr:uid="{00000000-0005-0000-0000-0000782B0000}"/>
    <cellStyle name="Salida 2 3 3 2 2 2 2" xfId="18623" xr:uid="{00000000-0005-0000-0000-0000792B0000}"/>
    <cellStyle name="Salida 2 3 3 2 2 2 3" xfId="22587" xr:uid="{00000000-0005-0000-0000-00007A2B0000}"/>
    <cellStyle name="Salida 2 3 3 2 2 3" xfId="10263" xr:uid="{00000000-0005-0000-0000-00007B2B0000}"/>
    <cellStyle name="Salida 2 3 3 2 3" xfId="5488" xr:uid="{00000000-0005-0000-0000-00007C2B0000}"/>
    <cellStyle name="Salida 2 3 3 2 3 2" xfId="14333" xr:uid="{00000000-0005-0000-0000-00007D2B0000}"/>
    <cellStyle name="Salida 2 3 3 2 3 2 2" xfId="18624" xr:uid="{00000000-0005-0000-0000-00007E2B0000}"/>
    <cellStyle name="Salida 2 3 3 2 3 2 3" xfId="22588" xr:uid="{00000000-0005-0000-0000-00007F2B0000}"/>
    <cellStyle name="Salida 2 3 3 2 3 3" xfId="10264" xr:uid="{00000000-0005-0000-0000-0000802B0000}"/>
    <cellStyle name="Salida 2 3 3 2 4" xfId="5489" xr:uid="{00000000-0005-0000-0000-0000812B0000}"/>
    <cellStyle name="Salida 2 3 3 2 4 2" xfId="14334" xr:uid="{00000000-0005-0000-0000-0000822B0000}"/>
    <cellStyle name="Salida 2 3 3 2 4 2 2" xfId="18625" xr:uid="{00000000-0005-0000-0000-0000832B0000}"/>
    <cellStyle name="Salida 2 3 3 2 4 2 3" xfId="22589" xr:uid="{00000000-0005-0000-0000-0000842B0000}"/>
    <cellStyle name="Salida 2 3 3 2 4 3" xfId="10265" xr:uid="{00000000-0005-0000-0000-0000852B0000}"/>
    <cellStyle name="Salida 2 3 3 2 5" xfId="5490" xr:uid="{00000000-0005-0000-0000-0000862B0000}"/>
    <cellStyle name="Salida 2 3 3 2 5 2" xfId="14335" xr:uid="{00000000-0005-0000-0000-0000872B0000}"/>
    <cellStyle name="Salida 2 3 3 2 5 2 2" xfId="18626" xr:uid="{00000000-0005-0000-0000-0000882B0000}"/>
    <cellStyle name="Salida 2 3 3 2 5 2 3" xfId="22590" xr:uid="{00000000-0005-0000-0000-0000892B0000}"/>
    <cellStyle name="Salida 2 3 3 2 5 3" xfId="10266" xr:uid="{00000000-0005-0000-0000-00008A2B0000}"/>
    <cellStyle name="Salida 2 3 3 2 6" xfId="5491" xr:uid="{00000000-0005-0000-0000-00008B2B0000}"/>
    <cellStyle name="Salida 2 3 3 2 6 2" xfId="14336" xr:uid="{00000000-0005-0000-0000-00008C2B0000}"/>
    <cellStyle name="Salida 2 3 3 2 6 2 2" xfId="18627" xr:uid="{00000000-0005-0000-0000-00008D2B0000}"/>
    <cellStyle name="Salida 2 3 3 2 6 2 3" xfId="22591" xr:uid="{00000000-0005-0000-0000-00008E2B0000}"/>
    <cellStyle name="Salida 2 3 3 2 6 3" xfId="10267" xr:uid="{00000000-0005-0000-0000-00008F2B0000}"/>
    <cellStyle name="Salida 2 3 3 2 7" xfId="5492" xr:uid="{00000000-0005-0000-0000-0000902B0000}"/>
    <cellStyle name="Salida 2 3 3 2 7 2" xfId="14337" xr:uid="{00000000-0005-0000-0000-0000912B0000}"/>
    <cellStyle name="Salida 2 3 3 2 7 2 2" xfId="18628" xr:uid="{00000000-0005-0000-0000-0000922B0000}"/>
    <cellStyle name="Salida 2 3 3 2 7 2 3" xfId="22592" xr:uid="{00000000-0005-0000-0000-0000932B0000}"/>
    <cellStyle name="Salida 2 3 3 2 7 3" xfId="10268" xr:uid="{00000000-0005-0000-0000-0000942B0000}"/>
    <cellStyle name="Salida 2 3 3 2 8" xfId="14331" xr:uid="{00000000-0005-0000-0000-0000952B0000}"/>
    <cellStyle name="Salida 2 3 3 2 8 2" xfId="18622" xr:uid="{00000000-0005-0000-0000-0000962B0000}"/>
    <cellStyle name="Salida 2 3 3 2 8 3" xfId="22586" xr:uid="{00000000-0005-0000-0000-0000972B0000}"/>
    <cellStyle name="Salida 2 3 3 2 9" xfId="10262" xr:uid="{00000000-0005-0000-0000-0000982B0000}"/>
    <cellStyle name="Salida 2 3 3 3" xfId="14330" xr:uid="{00000000-0005-0000-0000-0000992B0000}"/>
    <cellStyle name="Salida 2 3 3 3 2" xfId="18621" xr:uid="{00000000-0005-0000-0000-00009A2B0000}"/>
    <cellStyle name="Salida 2 3 3 3 3" xfId="22585" xr:uid="{00000000-0005-0000-0000-00009B2B0000}"/>
    <cellStyle name="Salida 2 3 3 4" xfId="10261" xr:uid="{00000000-0005-0000-0000-00009C2B0000}"/>
    <cellStyle name="Salida 2 3 4" xfId="5493" xr:uid="{00000000-0005-0000-0000-00009D2B0000}"/>
    <cellStyle name="Salida 2 3 4 2" xfId="5494" xr:uid="{00000000-0005-0000-0000-00009E2B0000}"/>
    <cellStyle name="Salida 2 3 4 2 2" xfId="5495" xr:uid="{00000000-0005-0000-0000-00009F2B0000}"/>
    <cellStyle name="Salida 2 3 4 2 2 2" xfId="14340" xr:uid="{00000000-0005-0000-0000-0000A02B0000}"/>
    <cellStyle name="Salida 2 3 4 2 2 2 2" xfId="18631" xr:uid="{00000000-0005-0000-0000-0000A12B0000}"/>
    <cellStyle name="Salida 2 3 4 2 2 2 3" xfId="22595" xr:uid="{00000000-0005-0000-0000-0000A22B0000}"/>
    <cellStyle name="Salida 2 3 4 2 2 3" xfId="10271" xr:uid="{00000000-0005-0000-0000-0000A32B0000}"/>
    <cellStyle name="Salida 2 3 4 2 3" xfId="5496" xr:uid="{00000000-0005-0000-0000-0000A42B0000}"/>
    <cellStyle name="Salida 2 3 4 2 3 2" xfId="14341" xr:uid="{00000000-0005-0000-0000-0000A52B0000}"/>
    <cellStyle name="Salida 2 3 4 2 3 2 2" xfId="18632" xr:uid="{00000000-0005-0000-0000-0000A62B0000}"/>
    <cellStyle name="Salida 2 3 4 2 3 2 3" xfId="22596" xr:uid="{00000000-0005-0000-0000-0000A72B0000}"/>
    <cellStyle name="Salida 2 3 4 2 3 3" xfId="10272" xr:uid="{00000000-0005-0000-0000-0000A82B0000}"/>
    <cellStyle name="Salida 2 3 4 2 4" xfId="5497" xr:uid="{00000000-0005-0000-0000-0000A92B0000}"/>
    <cellStyle name="Salida 2 3 4 2 4 2" xfId="14342" xr:uid="{00000000-0005-0000-0000-0000AA2B0000}"/>
    <cellStyle name="Salida 2 3 4 2 4 2 2" xfId="18633" xr:uid="{00000000-0005-0000-0000-0000AB2B0000}"/>
    <cellStyle name="Salida 2 3 4 2 4 2 3" xfId="22597" xr:uid="{00000000-0005-0000-0000-0000AC2B0000}"/>
    <cellStyle name="Salida 2 3 4 2 4 3" xfId="10273" xr:uid="{00000000-0005-0000-0000-0000AD2B0000}"/>
    <cellStyle name="Salida 2 3 4 2 5" xfId="5498" xr:uid="{00000000-0005-0000-0000-0000AE2B0000}"/>
    <cellStyle name="Salida 2 3 4 2 5 2" xfId="14343" xr:uid="{00000000-0005-0000-0000-0000AF2B0000}"/>
    <cellStyle name="Salida 2 3 4 2 5 2 2" xfId="18634" xr:uid="{00000000-0005-0000-0000-0000B02B0000}"/>
    <cellStyle name="Salida 2 3 4 2 5 2 3" xfId="22598" xr:uid="{00000000-0005-0000-0000-0000B12B0000}"/>
    <cellStyle name="Salida 2 3 4 2 5 3" xfId="10274" xr:uid="{00000000-0005-0000-0000-0000B22B0000}"/>
    <cellStyle name="Salida 2 3 4 2 6" xfId="5499" xr:uid="{00000000-0005-0000-0000-0000B32B0000}"/>
    <cellStyle name="Salida 2 3 4 2 6 2" xfId="14344" xr:uid="{00000000-0005-0000-0000-0000B42B0000}"/>
    <cellStyle name="Salida 2 3 4 2 6 2 2" xfId="18635" xr:uid="{00000000-0005-0000-0000-0000B52B0000}"/>
    <cellStyle name="Salida 2 3 4 2 6 2 3" xfId="22599" xr:uid="{00000000-0005-0000-0000-0000B62B0000}"/>
    <cellStyle name="Salida 2 3 4 2 6 3" xfId="10275" xr:uid="{00000000-0005-0000-0000-0000B72B0000}"/>
    <cellStyle name="Salida 2 3 4 2 7" xfId="5500" xr:uid="{00000000-0005-0000-0000-0000B82B0000}"/>
    <cellStyle name="Salida 2 3 4 2 7 2" xfId="14345" xr:uid="{00000000-0005-0000-0000-0000B92B0000}"/>
    <cellStyle name="Salida 2 3 4 2 7 2 2" xfId="18636" xr:uid="{00000000-0005-0000-0000-0000BA2B0000}"/>
    <cellStyle name="Salida 2 3 4 2 7 2 3" xfId="22600" xr:uid="{00000000-0005-0000-0000-0000BB2B0000}"/>
    <cellStyle name="Salida 2 3 4 2 7 3" xfId="10276" xr:uid="{00000000-0005-0000-0000-0000BC2B0000}"/>
    <cellStyle name="Salida 2 3 4 2 8" xfId="14339" xr:uid="{00000000-0005-0000-0000-0000BD2B0000}"/>
    <cellStyle name="Salida 2 3 4 2 8 2" xfId="18630" xr:uid="{00000000-0005-0000-0000-0000BE2B0000}"/>
    <cellStyle name="Salida 2 3 4 2 8 3" xfId="22594" xr:uid="{00000000-0005-0000-0000-0000BF2B0000}"/>
    <cellStyle name="Salida 2 3 4 2 9" xfId="10270" xr:uid="{00000000-0005-0000-0000-0000C02B0000}"/>
    <cellStyle name="Salida 2 3 4 3" xfId="14338" xr:uid="{00000000-0005-0000-0000-0000C12B0000}"/>
    <cellStyle name="Salida 2 3 4 3 2" xfId="18629" xr:uid="{00000000-0005-0000-0000-0000C22B0000}"/>
    <cellStyle name="Salida 2 3 4 3 3" xfId="22593" xr:uid="{00000000-0005-0000-0000-0000C32B0000}"/>
    <cellStyle name="Salida 2 3 4 4" xfId="10269" xr:uid="{00000000-0005-0000-0000-0000C42B0000}"/>
    <cellStyle name="Salida 2 3 5" xfId="5501" xr:uid="{00000000-0005-0000-0000-0000C52B0000}"/>
    <cellStyle name="Salida 2 3 5 2" xfId="5502" xr:uid="{00000000-0005-0000-0000-0000C62B0000}"/>
    <cellStyle name="Salida 2 3 5 2 2" xfId="14347" xr:uid="{00000000-0005-0000-0000-0000C72B0000}"/>
    <cellStyle name="Salida 2 3 5 2 2 2" xfId="18638" xr:uid="{00000000-0005-0000-0000-0000C82B0000}"/>
    <cellStyle name="Salida 2 3 5 2 2 3" xfId="22602" xr:uid="{00000000-0005-0000-0000-0000C92B0000}"/>
    <cellStyle name="Salida 2 3 5 2 3" xfId="10278" xr:uid="{00000000-0005-0000-0000-0000CA2B0000}"/>
    <cellStyle name="Salida 2 3 5 3" xfId="5503" xr:uid="{00000000-0005-0000-0000-0000CB2B0000}"/>
    <cellStyle name="Salida 2 3 5 3 2" xfId="14348" xr:uid="{00000000-0005-0000-0000-0000CC2B0000}"/>
    <cellStyle name="Salida 2 3 5 3 2 2" xfId="18639" xr:uid="{00000000-0005-0000-0000-0000CD2B0000}"/>
    <cellStyle name="Salida 2 3 5 3 2 3" xfId="22603" xr:uid="{00000000-0005-0000-0000-0000CE2B0000}"/>
    <cellStyle name="Salida 2 3 5 3 3" xfId="10279" xr:uid="{00000000-0005-0000-0000-0000CF2B0000}"/>
    <cellStyle name="Salida 2 3 5 4" xfId="5504" xr:uid="{00000000-0005-0000-0000-0000D02B0000}"/>
    <cellStyle name="Salida 2 3 5 4 2" xfId="14349" xr:uid="{00000000-0005-0000-0000-0000D12B0000}"/>
    <cellStyle name="Salida 2 3 5 4 2 2" xfId="18640" xr:uid="{00000000-0005-0000-0000-0000D22B0000}"/>
    <cellStyle name="Salida 2 3 5 4 2 3" xfId="22604" xr:uid="{00000000-0005-0000-0000-0000D32B0000}"/>
    <cellStyle name="Salida 2 3 5 4 3" xfId="10280" xr:uid="{00000000-0005-0000-0000-0000D42B0000}"/>
    <cellStyle name="Salida 2 3 5 5" xfId="5505" xr:uid="{00000000-0005-0000-0000-0000D52B0000}"/>
    <cellStyle name="Salida 2 3 5 5 2" xfId="14350" xr:uid="{00000000-0005-0000-0000-0000D62B0000}"/>
    <cellStyle name="Salida 2 3 5 5 2 2" xfId="18641" xr:uid="{00000000-0005-0000-0000-0000D72B0000}"/>
    <cellStyle name="Salida 2 3 5 5 2 3" xfId="22605" xr:uid="{00000000-0005-0000-0000-0000D82B0000}"/>
    <cellStyle name="Salida 2 3 5 5 3" xfId="10281" xr:uid="{00000000-0005-0000-0000-0000D92B0000}"/>
    <cellStyle name="Salida 2 3 5 6" xfId="5506" xr:uid="{00000000-0005-0000-0000-0000DA2B0000}"/>
    <cellStyle name="Salida 2 3 5 6 2" xfId="14351" xr:uid="{00000000-0005-0000-0000-0000DB2B0000}"/>
    <cellStyle name="Salida 2 3 5 6 2 2" xfId="18642" xr:uid="{00000000-0005-0000-0000-0000DC2B0000}"/>
    <cellStyle name="Salida 2 3 5 6 2 3" xfId="22606" xr:uid="{00000000-0005-0000-0000-0000DD2B0000}"/>
    <cellStyle name="Salida 2 3 5 6 3" xfId="10282" xr:uid="{00000000-0005-0000-0000-0000DE2B0000}"/>
    <cellStyle name="Salida 2 3 5 7" xfId="5507" xr:uid="{00000000-0005-0000-0000-0000DF2B0000}"/>
    <cellStyle name="Salida 2 3 5 7 2" xfId="14352" xr:uid="{00000000-0005-0000-0000-0000E02B0000}"/>
    <cellStyle name="Salida 2 3 5 7 2 2" xfId="18643" xr:uid="{00000000-0005-0000-0000-0000E12B0000}"/>
    <cellStyle name="Salida 2 3 5 7 2 3" xfId="22607" xr:uid="{00000000-0005-0000-0000-0000E22B0000}"/>
    <cellStyle name="Salida 2 3 5 7 3" xfId="10283" xr:uid="{00000000-0005-0000-0000-0000E32B0000}"/>
    <cellStyle name="Salida 2 3 5 8" xfId="14346" xr:uid="{00000000-0005-0000-0000-0000E42B0000}"/>
    <cellStyle name="Salida 2 3 5 8 2" xfId="18637" xr:uid="{00000000-0005-0000-0000-0000E52B0000}"/>
    <cellStyle name="Salida 2 3 5 8 3" xfId="22601" xr:uid="{00000000-0005-0000-0000-0000E62B0000}"/>
    <cellStyle name="Salida 2 3 5 9" xfId="10277" xr:uid="{00000000-0005-0000-0000-0000E72B0000}"/>
    <cellStyle name="Salida 2 3 6" xfId="14321" xr:uid="{00000000-0005-0000-0000-0000E82B0000}"/>
    <cellStyle name="Salida 2 3 6 2" xfId="18612" xr:uid="{00000000-0005-0000-0000-0000E92B0000}"/>
    <cellStyle name="Salida 2 3 6 3" xfId="22576" xr:uid="{00000000-0005-0000-0000-0000EA2B0000}"/>
    <cellStyle name="Salida 2 3 7" xfId="10252" xr:uid="{00000000-0005-0000-0000-0000EB2B0000}"/>
    <cellStyle name="Salida 2 4" xfId="5508" xr:uid="{00000000-0005-0000-0000-0000EC2B0000}"/>
    <cellStyle name="Salida 2 4 2" xfId="5509" xr:uid="{00000000-0005-0000-0000-0000ED2B0000}"/>
    <cellStyle name="Salida 2 4 2 2" xfId="5510" xr:uid="{00000000-0005-0000-0000-0000EE2B0000}"/>
    <cellStyle name="Salida 2 4 2 2 2" xfId="5511" xr:uid="{00000000-0005-0000-0000-0000EF2B0000}"/>
    <cellStyle name="Salida 2 4 2 2 2 2" xfId="14356" xr:uid="{00000000-0005-0000-0000-0000F02B0000}"/>
    <cellStyle name="Salida 2 4 2 2 2 2 2" xfId="18647" xr:uid="{00000000-0005-0000-0000-0000F12B0000}"/>
    <cellStyle name="Salida 2 4 2 2 2 2 3" xfId="22611" xr:uid="{00000000-0005-0000-0000-0000F22B0000}"/>
    <cellStyle name="Salida 2 4 2 2 2 3" xfId="10287" xr:uid="{00000000-0005-0000-0000-0000F32B0000}"/>
    <cellStyle name="Salida 2 4 2 2 3" xfId="5512" xr:uid="{00000000-0005-0000-0000-0000F42B0000}"/>
    <cellStyle name="Salida 2 4 2 2 3 2" xfId="14357" xr:uid="{00000000-0005-0000-0000-0000F52B0000}"/>
    <cellStyle name="Salida 2 4 2 2 3 2 2" xfId="18648" xr:uid="{00000000-0005-0000-0000-0000F62B0000}"/>
    <cellStyle name="Salida 2 4 2 2 3 2 3" xfId="22612" xr:uid="{00000000-0005-0000-0000-0000F72B0000}"/>
    <cellStyle name="Salida 2 4 2 2 3 3" xfId="10288" xr:uid="{00000000-0005-0000-0000-0000F82B0000}"/>
    <cellStyle name="Salida 2 4 2 2 4" xfId="5513" xr:uid="{00000000-0005-0000-0000-0000F92B0000}"/>
    <cellStyle name="Salida 2 4 2 2 4 2" xfId="14358" xr:uid="{00000000-0005-0000-0000-0000FA2B0000}"/>
    <cellStyle name="Salida 2 4 2 2 4 2 2" xfId="18649" xr:uid="{00000000-0005-0000-0000-0000FB2B0000}"/>
    <cellStyle name="Salida 2 4 2 2 4 2 3" xfId="22613" xr:uid="{00000000-0005-0000-0000-0000FC2B0000}"/>
    <cellStyle name="Salida 2 4 2 2 4 3" xfId="10289" xr:uid="{00000000-0005-0000-0000-0000FD2B0000}"/>
    <cellStyle name="Salida 2 4 2 2 5" xfId="5514" xr:uid="{00000000-0005-0000-0000-0000FE2B0000}"/>
    <cellStyle name="Salida 2 4 2 2 5 2" xfId="14359" xr:uid="{00000000-0005-0000-0000-0000FF2B0000}"/>
    <cellStyle name="Salida 2 4 2 2 5 2 2" xfId="18650" xr:uid="{00000000-0005-0000-0000-0000002C0000}"/>
    <cellStyle name="Salida 2 4 2 2 5 2 3" xfId="22614" xr:uid="{00000000-0005-0000-0000-0000012C0000}"/>
    <cellStyle name="Salida 2 4 2 2 5 3" xfId="10290" xr:uid="{00000000-0005-0000-0000-0000022C0000}"/>
    <cellStyle name="Salida 2 4 2 2 6" xfId="5515" xr:uid="{00000000-0005-0000-0000-0000032C0000}"/>
    <cellStyle name="Salida 2 4 2 2 6 2" xfId="14360" xr:uid="{00000000-0005-0000-0000-0000042C0000}"/>
    <cellStyle name="Salida 2 4 2 2 6 2 2" xfId="18651" xr:uid="{00000000-0005-0000-0000-0000052C0000}"/>
    <cellStyle name="Salida 2 4 2 2 6 2 3" xfId="22615" xr:uid="{00000000-0005-0000-0000-0000062C0000}"/>
    <cellStyle name="Salida 2 4 2 2 6 3" xfId="10291" xr:uid="{00000000-0005-0000-0000-0000072C0000}"/>
    <cellStyle name="Salida 2 4 2 2 7" xfId="5516" xr:uid="{00000000-0005-0000-0000-0000082C0000}"/>
    <cellStyle name="Salida 2 4 2 2 7 2" xfId="14361" xr:uid="{00000000-0005-0000-0000-0000092C0000}"/>
    <cellStyle name="Salida 2 4 2 2 7 2 2" xfId="18652" xr:uid="{00000000-0005-0000-0000-00000A2C0000}"/>
    <cellStyle name="Salida 2 4 2 2 7 2 3" xfId="22616" xr:uid="{00000000-0005-0000-0000-00000B2C0000}"/>
    <cellStyle name="Salida 2 4 2 2 7 3" xfId="10292" xr:uid="{00000000-0005-0000-0000-00000C2C0000}"/>
    <cellStyle name="Salida 2 4 2 2 8" xfId="14355" xr:uid="{00000000-0005-0000-0000-00000D2C0000}"/>
    <cellStyle name="Salida 2 4 2 2 8 2" xfId="18646" xr:uid="{00000000-0005-0000-0000-00000E2C0000}"/>
    <cellStyle name="Salida 2 4 2 2 8 3" xfId="22610" xr:uid="{00000000-0005-0000-0000-00000F2C0000}"/>
    <cellStyle name="Salida 2 4 2 2 9" xfId="10286" xr:uid="{00000000-0005-0000-0000-0000102C0000}"/>
    <cellStyle name="Salida 2 4 2 3" xfId="14354" xr:uid="{00000000-0005-0000-0000-0000112C0000}"/>
    <cellStyle name="Salida 2 4 2 3 2" xfId="18645" xr:uid="{00000000-0005-0000-0000-0000122C0000}"/>
    <cellStyle name="Salida 2 4 2 3 3" xfId="22609" xr:uid="{00000000-0005-0000-0000-0000132C0000}"/>
    <cellStyle name="Salida 2 4 2 4" xfId="10285" xr:uid="{00000000-0005-0000-0000-0000142C0000}"/>
    <cellStyle name="Salida 2 4 3" xfId="5517" xr:uid="{00000000-0005-0000-0000-0000152C0000}"/>
    <cellStyle name="Salida 2 4 3 2" xfId="5518" xr:uid="{00000000-0005-0000-0000-0000162C0000}"/>
    <cellStyle name="Salida 2 4 3 2 2" xfId="5519" xr:uid="{00000000-0005-0000-0000-0000172C0000}"/>
    <cellStyle name="Salida 2 4 3 2 2 2" xfId="14364" xr:uid="{00000000-0005-0000-0000-0000182C0000}"/>
    <cellStyle name="Salida 2 4 3 2 2 2 2" xfId="18655" xr:uid="{00000000-0005-0000-0000-0000192C0000}"/>
    <cellStyle name="Salida 2 4 3 2 2 2 3" xfId="22619" xr:uid="{00000000-0005-0000-0000-00001A2C0000}"/>
    <cellStyle name="Salida 2 4 3 2 2 3" xfId="10295" xr:uid="{00000000-0005-0000-0000-00001B2C0000}"/>
    <cellStyle name="Salida 2 4 3 2 3" xfId="5520" xr:uid="{00000000-0005-0000-0000-00001C2C0000}"/>
    <cellStyle name="Salida 2 4 3 2 3 2" xfId="14365" xr:uid="{00000000-0005-0000-0000-00001D2C0000}"/>
    <cellStyle name="Salida 2 4 3 2 3 2 2" xfId="18656" xr:uid="{00000000-0005-0000-0000-00001E2C0000}"/>
    <cellStyle name="Salida 2 4 3 2 3 2 3" xfId="22620" xr:uid="{00000000-0005-0000-0000-00001F2C0000}"/>
    <cellStyle name="Salida 2 4 3 2 3 3" xfId="10296" xr:uid="{00000000-0005-0000-0000-0000202C0000}"/>
    <cellStyle name="Salida 2 4 3 2 4" xfId="5521" xr:uid="{00000000-0005-0000-0000-0000212C0000}"/>
    <cellStyle name="Salida 2 4 3 2 4 2" xfId="14366" xr:uid="{00000000-0005-0000-0000-0000222C0000}"/>
    <cellStyle name="Salida 2 4 3 2 4 2 2" xfId="18657" xr:uid="{00000000-0005-0000-0000-0000232C0000}"/>
    <cellStyle name="Salida 2 4 3 2 4 2 3" xfId="22621" xr:uid="{00000000-0005-0000-0000-0000242C0000}"/>
    <cellStyle name="Salida 2 4 3 2 4 3" xfId="10297" xr:uid="{00000000-0005-0000-0000-0000252C0000}"/>
    <cellStyle name="Salida 2 4 3 2 5" xfId="5522" xr:uid="{00000000-0005-0000-0000-0000262C0000}"/>
    <cellStyle name="Salida 2 4 3 2 5 2" xfId="14367" xr:uid="{00000000-0005-0000-0000-0000272C0000}"/>
    <cellStyle name="Salida 2 4 3 2 5 2 2" xfId="18658" xr:uid="{00000000-0005-0000-0000-0000282C0000}"/>
    <cellStyle name="Salida 2 4 3 2 5 2 3" xfId="22622" xr:uid="{00000000-0005-0000-0000-0000292C0000}"/>
    <cellStyle name="Salida 2 4 3 2 5 3" xfId="10298" xr:uid="{00000000-0005-0000-0000-00002A2C0000}"/>
    <cellStyle name="Salida 2 4 3 2 6" xfId="5523" xr:uid="{00000000-0005-0000-0000-00002B2C0000}"/>
    <cellStyle name="Salida 2 4 3 2 6 2" xfId="14368" xr:uid="{00000000-0005-0000-0000-00002C2C0000}"/>
    <cellStyle name="Salida 2 4 3 2 6 2 2" xfId="18659" xr:uid="{00000000-0005-0000-0000-00002D2C0000}"/>
    <cellStyle name="Salida 2 4 3 2 6 2 3" xfId="22623" xr:uid="{00000000-0005-0000-0000-00002E2C0000}"/>
    <cellStyle name="Salida 2 4 3 2 6 3" xfId="10299" xr:uid="{00000000-0005-0000-0000-00002F2C0000}"/>
    <cellStyle name="Salida 2 4 3 2 7" xfId="5524" xr:uid="{00000000-0005-0000-0000-0000302C0000}"/>
    <cellStyle name="Salida 2 4 3 2 7 2" xfId="14369" xr:uid="{00000000-0005-0000-0000-0000312C0000}"/>
    <cellStyle name="Salida 2 4 3 2 7 2 2" xfId="18660" xr:uid="{00000000-0005-0000-0000-0000322C0000}"/>
    <cellStyle name="Salida 2 4 3 2 7 2 3" xfId="22624" xr:uid="{00000000-0005-0000-0000-0000332C0000}"/>
    <cellStyle name="Salida 2 4 3 2 7 3" xfId="10300" xr:uid="{00000000-0005-0000-0000-0000342C0000}"/>
    <cellStyle name="Salida 2 4 3 2 8" xfId="14363" xr:uid="{00000000-0005-0000-0000-0000352C0000}"/>
    <cellStyle name="Salida 2 4 3 2 8 2" xfId="18654" xr:uid="{00000000-0005-0000-0000-0000362C0000}"/>
    <cellStyle name="Salida 2 4 3 2 8 3" xfId="22618" xr:uid="{00000000-0005-0000-0000-0000372C0000}"/>
    <cellStyle name="Salida 2 4 3 2 9" xfId="10294" xr:uid="{00000000-0005-0000-0000-0000382C0000}"/>
    <cellStyle name="Salida 2 4 3 3" xfId="14362" xr:uid="{00000000-0005-0000-0000-0000392C0000}"/>
    <cellStyle name="Salida 2 4 3 3 2" xfId="18653" xr:uid="{00000000-0005-0000-0000-00003A2C0000}"/>
    <cellStyle name="Salida 2 4 3 3 3" xfId="22617" xr:uid="{00000000-0005-0000-0000-00003B2C0000}"/>
    <cellStyle name="Salida 2 4 3 4" xfId="10293" xr:uid="{00000000-0005-0000-0000-00003C2C0000}"/>
    <cellStyle name="Salida 2 4 4" xfId="5525" xr:uid="{00000000-0005-0000-0000-00003D2C0000}"/>
    <cellStyle name="Salida 2 4 4 2" xfId="5526" xr:uid="{00000000-0005-0000-0000-00003E2C0000}"/>
    <cellStyle name="Salida 2 4 4 2 2" xfId="5527" xr:uid="{00000000-0005-0000-0000-00003F2C0000}"/>
    <cellStyle name="Salida 2 4 4 2 2 2" xfId="14372" xr:uid="{00000000-0005-0000-0000-0000402C0000}"/>
    <cellStyle name="Salida 2 4 4 2 2 2 2" xfId="18663" xr:uid="{00000000-0005-0000-0000-0000412C0000}"/>
    <cellStyle name="Salida 2 4 4 2 2 2 3" xfId="22627" xr:uid="{00000000-0005-0000-0000-0000422C0000}"/>
    <cellStyle name="Salida 2 4 4 2 2 3" xfId="21487" xr:uid="{00000000-0005-0000-0000-0000432C0000}"/>
    <cellStyle name="Salida 2 4 4 2 3" xfId="5528" xr:uid="{00000000-0005-0000-0000-0000442C0000}"/>
    <cellStyle name="Salida 2 4 4 2 3 2" xfId="14373" xr:uid="{00000000-0005-0000-0000-0000452C0000}"/>
    <cellStyle name="Salida 2 4 4 2 3 2 2" xfId="18664" xr:uid="{00000000-0005-0000-0000-0000462C0000}"/>
    <cellStyle name="Salida 2 4 4 2 3 2 3" xfId="22628" xr:uid="{00000000-0005-0000-0000-0000472C0000}"/>
    <cellStyle name="Salida 2 4 4 2 3 3" xfId="10302" xr:uid="{00000000-0005-0000-0000-0000482C0000}"/>
    <cellStyle name="Salida 2 4 4 2 4" xfId="5529" xr:uid="{00000000-0005-0000-0000-0000492C0000}"/>
    <cellStyle name="Salida 2 4 4 2 4 2" xfId="14374" xr:uid="{00000000-0005-0000-0000-00004A2C0000}"/>
    <cellStyle name="Salida 2 4 4 2 4 2 2" xfId="18665" xr:uid="{00000000-0005-0000-0000-00004B2C0000}"/>
    <cellStyle name="Salida 2 4 4 2 4 2 3" xfId="22629" xr:uid="{00000000-0005-0000-0000-00004C2C0000}"/>
    <cellStyle name="Salida 2 4 4 2 4 3" xfId="21482" xr:uid="{00000000-0005-0000-0000-00004D2C0000}"/>
    <cellStyle name="Salida 2 4 4 2 5" xfId="5530" xr:uid="{00000000-0005-0000-0000-00004E2C0000}"/>
    <cellStyle name="Salida 2 4 4 2 5 2" xfId="14375" xr:uid="{00000000-0005-0000-0000-00004F2C0000}"/>
    <cellStyle name="Salida 2 4 4 2 5 2 2" xfId="18666" xr:uid="{00000000-0005-0000-0000-0000502C0000}"/>
    <cellStyle name="Salida 2 4 4 2 5 2 3" xfId="22630" xr:uid="{00000000-0005-0000-0000-0000512C0000}"/>
    <cellStyle name="Salida 2 4 4 2 5 3" xfId="21486" xr:uid="{00000000-0005-0000-0000-0000522C0000}"/>
    <cellStyle name="Salida 2 4 4 2 6" xfId="5531" xr:uid="{00000000-0005-0000-0000-0000532C0000}"/>
    <cellStyle name="Salida 2 4 4 2 6 2" xfId="14376" xr:uid="{00000000-0005-0000-0000-0000542C0000}"/>
    <cellStyle name="Salida 2 4 4 2 6 2 2" xfId="18667" xr:uid="{00000000-0005-0000-0000-0000552C0000}"/>
    <cellStyle name="Salida 2 4 4 2 6 2 3" xfId="22631" xr:uid="{00000000-0005-0000-0000-0000562C0000}"/>
    <cellStyle name="Salida 2 4 4 2 6 3" xfId="10303" xr:uid="{00000000-0005-0000-0000-0000572C0000}"/>
    <cellStyle name="Salida 2 4 4 2 7" xfId="5532" xr:uid="{00000000-0005-0000-0000-0000582C0000}"/>
    <cellStyle name="Salida 2 4 4 2 7 2" xfId="14377" xr:uid="{00000000-0005-0000-0000-0000592C0000}"/>
    <cellStyle name="Salida 2 4 4 2 7 2 2" xfId="18668" xr:uid="{00000000-0005-0000-0000-00005A2C0000}"/>
    <cellStyle name="Salida 2 4 4 2 7 2 3" xfId="22632" xr:uid="{00000000-0005-0000-0000-00005B2C0000}"/>
    <cellStyle name="Salida 2 4 4 2 7 3" xfId="21485" xr:uid="{00000000-0005-0000-0000-00005C2C0000}"/>
    <cellStyle name="Salida 2 4 4 2 8" xfId="14371" xr:uid="{00000000-0005-0000-0000-00005D2C0000}"/>
    <cellStyle name="Salida 2 4 4 2 8 2" xfId="18662" xr:uid="{00000000-0005-0000-0000-00005E2C0000}"/>
    <cellStyle name="Salida 2 4 4 2 8 3" xfId="22626" xr:uid="{00000000-0005-0000-0000-00005F2C0000}"/>
    <cellStyle name="Salida 2 4 4 2 9" xfId="10301" xr:uid="{00000000-0005-0000-0000-0000602C0000}"/>
    <cellStyle name="Salida 2 4 4 3" xfId="14370" xr:uid="{00000000-0005-0000-0000-0000612C0000}"/>
    <cellStyle name="Salida 2 4 4 3 2" xfId="18661" xr:uid="{00000000-0005-0000-0000-0000622C0000}"/>
    <cellStyle name="Salida 2 4 4 3 3" xfId="22625" xr:uid="{00000000-0005-0000-0000-0000632C0000}"/>
    <cellStyle name="Salida 2 4 4 4" xfId="21488" xr:uid="{00000000-0005-0000-0000-0000642C0000}"/>
    <cellStyle name="Salida 2 4 5" xfId="5533" xr:uid="{00000000-0005-0000-0000-0000652C0000}"/>
    <cellStyle name="Salida 2 4 5 2" xfId="5534" xr:uid="{00000000-0005-0000-0000-0000662C0000}"/>
    <cellStyle name="Salida 2 4 5 2 2" xfId="14379" xr:uid="{00000000-0005-0000-0000-0000672C0000}"/>
    <cellStyle name="Salida 2 4 5 2 2 2" xfId="18670" xr:uid="{00000000-0005-0000-0000-0000682C0000}"/>
    <cellStyle name="Salida 2 4 5 2 2 3" xfId="22634" xr:uid="{00000000-0005-0000-0000-0000692C0000}"/>
    <cellStyle name="Salida 2 4 5 2 3" xfId="21484" xr:uid="{00000000-0005-0000-0000-00006A2C0000}"/>
    <cellStyle name="Salida 2 4 5 3" xfId="5535" xr:uid="{00000000-0005-0000-0000-00006B2C0000}"/>
    <cellStyle name="Salida 2 4 5 3 2" xfId="14380" xr:uid="{00000000-0005-0000-0000-00006C2C0000}"/>
    <cellStyle name="Salida 2 4 5 3 2 2" xfId="18671" xr:uid="{00000000-0005-0000-0000-00006D2C0000}"/>
    <cellStyle name="Salida 2 4 5 3 2 3" xfId="22635" xr:uid="{00000000-0005-0000-0000-00006E2C0000}"/>
    <cellStyle name="Salida 2 4 5 3 3" xfId="10305" xr:uid="{00000000-0005-0000-0000-00006F2C0000}"/>
    <cellStyle name="Salida 2 4 5 4" xfId="5536" xr:uid="{00000000-0005-0000-0000-0000702C0000}"/>
    <cellStyle name="Salida 2 4 5 4 2" xfId="14381" xr:uid="{00000000-0005-0000-0000-0000712C0000}"/>
    <cellStyle name="Salida 2 4 5 4 2 2" xfId="18672" xr:uid="{00000000-0005-0000-0000-0000722C0000}"/>
    <cellStyle name="Salida 2 4 5 4 2 3" xfId="22636" xr:uid="{00000000-0005-0000-0000-0000732C0000}"/>
    <cellStyle name="Salida 2 4 5 4 3" xfId="21483" xr:uid="{00000000-0005-0000-0000-0000742C0000}"/>
    <cellStyle name="Salida 2 4 5 5" xfId="5537" xr:uid="{00000000-0005-0000-0000-0000752C0000}"/>
    <cellStyle name="Salida 2 4 5 5 2" xfId="14382" xr:uid="{00000000-0005-0000-0000-0000762C0000}"/>
    <cellStyle name="Salida 2 4 5 5 2 2" xfId="18673" xr:uid="{00000000-0005-0000-0000-0000772C0000}"/>
    <cellStyle name="Salida 2 4 5 5 2 3" xfId="22637" xr:uid="{00000000-0005-0000-0000-0000782C0000}"/>
    <cellStyle name="Salida 2 4 5 5 3" xfId="10306" xr:uid="{00000000-0005-0000-0000-0000792C0000}"/>
    <cellStyle name="Salida 2 4 5 6" xfId="5538" xr:uid="{00000000-0005-0000-0000-00007A2C0000}"/>
    <cellStyle name="Salida 2 4 5 6 2" xfId="14383" xr:uid="{00000000-0005-0000-0000-00007B2C0000}"/>
    <cellStyle name="Salida 2 4 5 6 2 2" xfId="18674" xr:uid="{00000000-0005-0000-0000-00007C2C0000}"/>
    <cellStyle name="Salida 2 4 5 6 2 3" xfId="22638" xr:uid="{00000000-0005-0000-0000-00007D2C0000}"/>
    <cellStyle name="Salida 2 4 5 6 3" xfId="10307" xr:uid="{00000000-0005-0000-0000-00007E2C0000}"/>
    <cellStyle name="Salida 2 4 5 7" xfId="5539" xr:uid="{00000000-0005-0000-0000-00007F2C0000}"/>
    <cellStyle name="Salida 2 4 5 7 2" xfId="14384" xr:uid="{00000000-0005-0000-0000-0000802C0000}"/>
    <cellStyle name="Salida 2 4 5 7 2 2" xfId="18675" xr:uid="{00000000-0005-0000-0000-0000812C0000}"/>
    <cellStyle name="Salida 2 4 5 7 2 3" xfId="22639" xr:uid="{00000000-0005-0000-0000-0000822C0000}"/>
    <cellStyle name="Salida 2 4 5 7 3" xfId="21472" xr:uid="{00000000-0005-0000-0000-0000832C0000}"/>
    <cellStyle name="Salida 2 4 5 8" xfId="14378" xr:uid="{00000000-0005-0000-0000-0000842C0000}"/>
    <cellStyle name="Salida 2 4 5 8 2" xfId="18669" xr:uid="{00000000-0005-0000-0000-0000852C0000}"/>
    <cellStyle name="Salida 2 4 5 8 3" xfId="22633" xr:uid="{00000000-0005-0000-0000-0000862C0000}"/>
    <cellStyle name="Salida 2 4 5 9" xfId="10304" xr:uid="{00000000-0005-0000-0000-0000872C0000}"/>
    <cellStyle name="Salida 2 4 6" xfId="14353" xr:uid="{00000000-0005-0000-0000-0000882C0000}"/>
    <cellStyle name="Salida 2 4 6 2" xfId="18644" xr:uid="{00000000-0005-0000-0000-0000892C0000}"/>
    <cellStyle name="Salida 2 4 6 3" xfId="22608" xr:uid="{00000000-0005-0000-0000-00008A2C0000}"/>
    <cellStyle name="Salida 2 4 7" xfId="10284" xr:uid="{00000000-0005-0000-0000-00008B2C0000}"/>
    <cellStyle name="Salida 2 5" xfId="5540" xr:uid="{00000000-0005-0000-0000-00008C2C0000}"/>
    <cellStyle name="Salida 2 5 2" xfId="5541" xr:uid="{00000000-0005-0000-0000-00008D2C0000}"/>
    <cellStyle name="Salida 2 5 2 2" xfId="5542" xr:uid="{00000000-0005-0000-0000-00008E2C0000}"/>
    <cellStyle name="Salida 2 5 2 2 2" xfId="5543" xr:uid="{00000000-0005-0000-0000-00008F2C0000}"/>
    <cellStyle name="Salida 2 5 2 2 2 2" xfId="14388" xr:uid="{00000000-0005-0000-0000-0000902C0000}"/>
    <cellStyle name="Salida 2 5 2 2 2 2 2" xfId="18679" xr:uid="{00000000-0005-0000-0000-0000912C0000}"/>
    <cellStyle name="Salida 2 5 2 2 2 2 3" xfId="22643" xr:uid="{00000000-0005-0000-0000-0000922C0000}"/>
    <cellStyle name="Salida 2 5 2 2 2 3" xfId="10309" xr:uid="{00000000-0005-0000-0000-0000932C0000}"/>
    <cellStyle name="Salida 2 5 2 2 3" xfId="5544" xr:uid="{00000000-0005-0000-0000-0000942C0000}"/>
    <cellStyle name="Salida 2 5 2 2 3 2" xfId="14389" xr:uid="{00000000-0005-0000-0000-0000952C0000}"/>
    <cellStyle name="Salida 2 5 2 2 3 2 2" xfId="18680" xr:uid="{00000000-0005-0000-0000-0000962C0000}"/>
    <cellStyle name="Salida 2 5 2 2 3 2 3" xfId="22644" xr:uid="{00000000-0005-0000-0000-0000972C0000}"/>
    <cellStyle name="Salida 2 5 2 2 3 3" xfId="21479" xr:uid="{00000000-0005-0000-0000-0000982C0000}"/>
    <cellStyle name="Salida 2 5 2 2 4" xfId="5545" xr:uid="{00000000-0005-0000-0000-0000992C0000}"/>
    <cellStyle name="Salida 2 5 2 2 4 2" xfId="14390" xr:uid="{00000000-0005-0000-0000-00009A2C0000}"/>
    <cellStyle name="Salida 2 5 2 2 4 2 2" xfId="18681" xr:uid="{00000000-0005-0000-0000-00009B2C0000}"/>
    <cellStyle name="Salida 2 5 2 2 4 2 3" xfId="22645" xr:uid="{00000000-0005-0000-0000-00009C2C0000}"/>
    <cellStyle name="Salida 2 5 2 2 4 3" xfId="10310" xr:uid="{00000000-0005-0000-0000-00009D2C0000}"/>
    <cellStyle name="Salida 2 5 2 2 5" xfId="5546" xr:uid="{00000000-0005-0000-0000-00009E2C0000}"/>
    <cellStyle name="Salida 2 5 2 2 5 2" xfId="14391" xr:uid="{00000000-0005-0000-0000-00009F2C0000}"/>
    <cellStyle name="Salida 2 5 2 2 5 2 2" xfId="18682" xr:uid="{00000000-0005-0000-0000-0000A02C0000}"/>
    <cellStyle name="Salida 2 5 2 2 5 2 3" xfId="22646" xr:uid="{00000000-0005-0000-0000-0000A12C0000}"/>
    <cellStyle name="Salida 2 5 2 2 5 3" xfId="21478" xr:uid="{00000000-0005-0000-0000-0000A22C0000}"/>
    <cellStyle name="Salida 2 5 2 2 6" xfId="5547" xr:uid="{00000000-0005-0000-0000-0000A32C0000}"/>
    <cellStyle name="Salida 2 5 2 2 6 2" xfId="14392" xr:uid="{00000000-0005-0000-0000-0000A42C0000}"/>
    <cellStyle name="Salida 2 5 2 2 6 2 2" xfId="18683" xr:uid="{00000000-0005-0000-0000-0000A52C0000}"/>
    <cellStyle name="Salida 2 5 2 2 6 2 3" xfId="22647" xr:uid="{00000000-0005-0000-0000-0000A62C0000}"/>
    <cellStyle name="Salida 2 5 2 2 6 3" xfId="10311" xr:uid="{00000000-0005-0000-0000-0000A72C0000}"/>
    <cellStyle name="Salida 2 5 2 2 7" xfId="5548" xr:uid="{00000000-0005-0000-0000-0000A82C0000}"/>
    <cellStyle name="Salida 2 5 2 2 7 2" xfId="14393" xr:uid="{00000000-0005-0000-0000-0000A92C0000}"/>
    <cellStyle name="Salida 2 5 2 2 7 2 2" xfId="18684" xr:uid="{00000000-0005-0000-0000-0000AA2C0000}"/>
    <cellStyle name="Salida 2 5 2 2 7 2 3" xfId="22648" xr:uid="{00000000-0005-0000-0000-0000AB2C0000}"/>
    <cellStyle name="Salida 2 5 2 2 7 3" xfId="21473" xr:uid="{00000000-0005-0000-0000-0000AC2C0000}"/>
    <cellStyle name="Salida 2 5 2 2 8" xfId="14387" xr:uid="{00000000-0005-0000-0000-0000AD2C0000}"/>
    <cellStyle name="Salida 2 5 2 2 8 2" xfId="18678" xr:uid="{00000000-0005-0000-0000-0000AE2C0000}"/>
    <cellStyle name="Salida 2 5 2 2 8 3" xfId="22642" xr:uid="{00000000-0005-0000-0000-0000AF2C0000}"/>
    <cellStyle name="Salida 2 5 2 2 9" xfId="21480" xr:uid="{00000000-0005-0000-0000-0000B02C0000}"/>
    <cellStyle name="Salida 2 5 2 3" xfId="14386" xr:uid="{00000000-0005-0000-0000-0000B12C0000}"/>
    <cellStyle name="Salida 2 5 2 3 2" xfId="18677" xr:uid="{00000000-0005-0000-0000-0000B22C0000}"/>
    <cellStyle name="Salida 2 5 2 3 3" xfId="22641" xr:uid="{00000000-0005-0000-0000-0000B32C0000}"/>
    <cellStyle name="Salida 2 5 2 4" xfId="10308" xr:uid="{00000000-0005-0000-0000-0000B42C0000}"/>
    <cellStyle name="Salida 2 5 3" xfId="5549" xr:uid="{00000000-0005-0000-0000-0000B52C0000}"/>
    <cellStyle name="Salida 2 5 3 2" xfId="5550" xr:uid="{00000000-0005-0000-0000-0000B62C0000}"/>
    <cellStyle name="Salida 2 5 3 2 2" xfId="5551" xr:uid="{00000000-0005-0000-0000-0000B72C0000}"/>
    <cellStyle name="Salida 2 5 3 2 2 2" xfId="14396" xr:uid="{00000000-0005-0000-0000-0000B82C0000}"/>
    <cellStyle name="Salida 2 5 3 2 2 2 2" xfId="18687" xr:uid="{00000000-0005-0000-0000-0000B92C0000}"/>
    <cellStyle name="Salida 2 5 3 2 2 2 3" xfId="22651" xr:uid="{00000000-0005-0000-0000-0000BA2C0000}"/>
    <cellStyle name="Salida 2 5 3 2 2 3" xfId="21476" xr:uid="{00000000-0005-0000-0000-0000BB2C0000}"/>
    <cellStyle name="Salida 2 5 3 2 3" xfId="5552" xr:uid="{00000000-0005-0000-0000-0000BC2C0000}"/>
    <cellStyle name="Salida 2 5 3 2 3 2" xfId="14397" xr:uid="{00000000-0005-0000-0000-0000BD2C0000}"/>
    <cellStyle name="Salida 2 5 3 2 3 2 2" xfId="18688" xr:uid="{00000000-0005-0000-0000-0000BE2C0000}"/>
    <cellStyle name="Salida 2 5 3 2 3 2 3" xfId="22652" xr:uid="{00000000-0005-0000-0000-0000BF2C0000}"/>
    <cellStyle name="Salida 2 5 3 2 3 3" xfId="10313" xr:uid="{00000000-0005-0000-0000-0000C02C0000}"/>
    <cellStyle name="Salida 2 5 3 2 4" xfId="5553" xr:uid="{00000000-0005-0000-0000-0000C12C0000}"/>
    <cellStyle name="Salida 2 5 3 2 4 2" xfId="14398" xr:uid="{00000000-0005-0000-0000-0000C22C0000}"/>
    <cellStyle name="Salida 2 5 3 2 4 2 2" xfId="18689" xr:uid="{00000000-0005-0000-0000-0000C32C0000}"/>
    <cellStyle name="Salida 2 5 3 2 4 2 3" xfId="22653" xr:uid="{00000000-0005-0000-0000-0000C42C0000}"/>
    <cellStyle name="Salida 2 5 3 2 4 3" xfId="21475" xr:uid="{00000000-0005-0000-0000-0000C52C0000}"/>
    <cellStyle name="Salida 2 5 3 2 5" xfId="5554" xr:uid="{00000000-0005-0000-0000-0000C62C0000}"/>
    <cellStyle name="Salida 2 5 3 2 5 2" xfId="14399" xr:uid="{00000000-0005-0000-0000-0000C72C0000}"/>
    <cellStyle name="Salida 2 5 3 2 5 2 2" xfId="18690" xr:uid="{00000000-0005-0000-0000-0000C82C0000}"/>
    <cellStyle name="Salida 2 5 3 2 5 2 3" xfId="22654" xr:uid="{00000000-0005-0000-0000-0000C92C0000}"/>
    <cellStyle name="Salida 2 5 3 2 5 3" xfId="10314" xr:uid="{00000000-0005-0000-0000-0000CA2C0000}"/>
    <cellStyle name="Salida 2 5 3 2 6" xfId="5555" xr:uid="{00000000-0005-0000-0000-0000CB2C0000}"/>
    <cellStyle name="Salida 2 5 3 2 6 2" xfId="14400" xr:uid="{00000000-0005-0000-0000-0000CC2C0000}"/>
    <cellStyle name="Salida 2 5 3 2 6 2 2" xfId="18691" xr:uid="{00000000-0005-0000-0000-0000CD2C0000}"/>
    <cellStyle name="Salida 2 5 3 2 6 2 3" xfId="22655" xr:uid="{00000000-0005-0000-0000-0000CE2C0000}"/>
    <cellStyle name="Salida 2 5 3 2 6 3" xfId="21474" xr:uid="{00000000-0005-0000-0000-0000CF2C0000}"/>
    <cellStyle name="Salida 2 5 3 2 7" xfId="5556" xr:uid="{00000000-0005-0000-0000-0000D02C0000}"/>
    <cellStyle name="Salida 2 5 3 2 7 2" xfId="14401" xr:uid="{00000000-0005-0000-0000-0000D12C0000}"/>
    <cellStyle name="Salida 2 5 3 2 7 2 2" xfId="18692" xr:uid="{00000000-0005-0000-0000-0000D22C0000}"/>
    <cellStyle name="Salida 2 5 3 2 7 2 3" xfId="22656" xr:uid="{00000000-0005-0000-0000-0000D32C0000}"/>
    <cellStyle name="Salida 2 5 3 2 7 3" xfId="10315" xr:uid="{00000000-0005-0000-0000-0000D42C0000}"/>
    <cellStyle name="Salida 2 5 3 2 8" xfId="14395" xr:uid="{00000000-0005-0000-0000-0000D52C0000}"/>
    <cellStyle name="Salida 2 5 3 2 8 2" xfId="18686" xr:uid="{00000000-0005-0000-0000-0000D62C0000}"/>
    <cellStyle name="Salida 2 5 3 2 8 3" xfId="22650" xr:uid="{00000000-0005-0000-0000-0000D72C0000}"/>
    <cellStyle name="Salida 2 5 3 2 9" xfId="10312" xr:uid="{00000000-0005-0000-0000-0000D82C0000}"/>
    <cellStyle name="Salida 2 5 3 3" xfId="14394" xr:uid="{00000000-0005-0000-0000-0000D92C0000}"/>
    <cellStyle name="Salida 2 5 3 3 2" xfId="18685" xr:uid="{00000000-0005-0000-0000-0000DA2C0000}"/>
    <cellStyle name="Salida 2 5 3 3 3" xfId="22649" xr:uid="{00000000-0005-0000-0000-0000DB2C0000}"/>
    <cellStyle name="Salida 2 5 3 4" xfId="21477" xr:uid="{00000000-0005-0000-0000-0000DC2C0000}"/>
    <cellStyle name="Salida 2 5 4" xfId="5557" xr:uid="{00000000-0005-0000-0000-0000DD2C0000}"/>
    <cellStyle name="Salida 2 5 4 2" xfId="5558" xr:uid="{00000000-0005-0000-0000-0000DE2C0000}"/>
    <cellStyle name="Salida 2 5 4 2 2" xfId="5559" xr:uid="{00000000-0005-0000-0000-0000DF2C0000}"/>
    <cellStyle name="Salida 2 5 4 2 2 2" xfId="14404" xr:uid="{00000000-0005-0000-0000-0000E02C0000}"/>
    <cellStyle name="Salida 2 5 4 2 2 2 2" xfId="18695" xr:uid="{00000000-0005-0000-0000-0000E12C0000}"/>
    <cellStyle name="Salida 2 5 4 2 2 2 3" xfId="22659" xr:uid="{00000000-0005-0000-0000-0000E22C0000}"/>
    <cellStyle name="Salida 2 5 4 2 2 3" xfId="21462" xr:uid="{00000000-0005-0000-0000-0000E32C0000}"/>
    <cellStyle name="Salida 2 5 4 2 3" xfId="5560" xr:uid="{00000000-0005-0000-0000-0000E42C0000}"/>
    <cellStyle name="Salida 2 5 4 2 3 2" xfId="14405" xr:uid="{00000000-0005-0000-0000-0000E52C0000}"/>
    <cellStyle name="Salida 2 5 4 2 3 2 2" xfId="18696" xr:uid="{00000000-0005-0000-0000-0000E62C0000}"/>
    <cellStyle name="Salida 2 5 4 2 3 2 3" xfId="22660" xr:uid="{00000000-0005-0000-0000-0000E72C0000}"/>
    <cellStyle name="Salida 2 5 4 2 3 3" xfId="21471" xr:uid="{00000000-0005-0000-0000-0000E82C0000}"/>
    <cellStyle name="Salida 2 5 4 2 4" xfId="5561" xr:uid="{00000000-0005-0000-0000-0000E92C0000}"/>
    <cellStyle name="Salida 2 5 4 2 4 2" xfId="14406" xr:uid="{00000000-0005-0000-0000-0000EA2C0000}"/>
    <cellStyle name="Salida 2 5 4 2 4 2 2" xfId="18697" xr:uid="{00000000-0005-0000-0000-0000EB2C0000}"/>
    <cellStyle name="Salida 2 5 4 2 4 2 3" xfId="22661" xr:uid="{00000000-0005-0000-0000-0000EC2C0000}"/>
    <cellStyle name="Salida 2 5 4 2 4 3" xfId="10318" xr:uid="{00000000-0005-0000-0000-0000ED2C0000}"/>
    <cellStyle name="Salida 2 5 4 2 5" xfId="5562" xr:uid="{00000000-0005-0000-0000-0000EE2C0000}"/>
    <cellStyle name="Salida 2 5 4 2 5 2" xfId="14407" xr:uid="{00000000-0005-0000-0000-0000EF2C0000}"/>
    <cellStyle name="Salida 2 5 4 2 5 2 2" xfId="18698" xr:uid="{00000000-0005-0000-0000-0000F02C0000}"/>
    <cellStyle name="Salida 2 5 4 2 5 2 3" xfId="22662" xr:uid="{00000000-0005-0000-0000-0000F12C0000}"/>
    <cellStyle name="Salida 2 5 4 2 5 3" xfId="21470" xr:uid="{00000000-0005-0000-0000-0000F22C0000}"/>
    <cellStyle name="Salida 2 5 4 2 6" xfId="5563" xr:uid="{00000000-0005-0000-0000-0000F32C0000}"/>
    <cellStyle name="Salida 2 5 4 2 6 2" xfId="14408" xr:uid="{00000000-0005-0000-0000-0000F42C0000}"/>
    <cellStyle name="Salida 2 5 4 2 6 2 2" xfId="18699" xr:uid="{00000000-0005-0000-0000-0000F52C0000}"/>
    <cellStyle name="Salida 2 5 4 2 6 2 3" xfId="22663" xr:uid="{00000000-0005-0000-0000-0000F62C0000}"/>
    <cellStyle name="Salida 2 5 4 2 6 3" xfId="10319" xr:uid="{00000000-0005-0000-0000-0000F72C0000}"/>
    <cellStyle name="Salida 2 5 4 2 7" xfId="5564" xr:uid="{00000000-0005-0000-0000-0000F82C0000}"/>
    <cellStyle name="Salida 2 5 4 2 7 2" xfId="14409" xr:uid="{00000000-0005-0000-0000-0000F92C0000}"/>
    <cellStyle name="Salida 2 5 4 2 7 2 2" xfId="18700" xr:uid="{00000000-0005-0000-0000-0000FA2C0000}"/>
    <cellStyle name="Salida 2 5 4 2 7 2 3" xfId="22664" xr:uid="{00000000-0005-0000-0000-0000FB2C0000}"/>
    <cellStyle name="Salida 2 5 4 2 7 3" xfId="21469" xr:uid="{00000000-0005-0000-0000-0000FC2C0000}"/>
    <cellStyle name="Salida 2 5 4 2 8" xfId="14403" xr:uid="{00000000-0005-0000-0000-0000FD2C0000}"/>
    <cellStyle name="Salida 2 5 4 2 8 2" xfId="18694" xr:uid="{00000000-0005-0000-0000-0000FE2C0000}"/>
    <cellStyle name="Salida 2 5 4 2 8 3" xfId="22658" xr:uid="{00000000-0005-0000-0000-0000FF2C0000}"/>
    <cellStyle name="Salida 2 5 4 2 9" xfId="10317" xr:uid="{00000000-0005-0000-0000-0000002D0000}"/>
    <cellStyle name="Salida 2 5 4 3" xfId="14402" xr:uid="{00000000-0005-0000-0000-0000012D0000}"/>
    <cellStyle name="Salida 2 5 4 3 2" xfId="18693" xr:uid="{00000000-0005-0000-0000-0000022D0000}"/>
    <cellStyle name="Salida 2 5 4 3 3" xfId="22657" xr:uid="{00000000-0005-0000-0000-0000032D0000}"/>
    <cellStyle name="Salida 2 5 4 4" xfId="10316" xr:uid="{00000000-0005-0000-0000-0000042D0000}"/>
    <cellStyle name="Salida 2 5 5" xfId="5565" xr:uid="{00000000-0005-0000-0000-0000052D0000}"/>
    <cellStyle name="Salida 2 5 5 2" xfId="5566" xr:uid="{00000000-0005-0000-0000-0000062D0000}"/>
    <cellStyle name="Salida 2 5 5 2 2" xfId="14411" xr:uid="{00000000-0005-0000-0000-0000072D0000}"/>
    <cellStyle name="Salida 2 5 5 2 2 2" xfId="18702" xr:uid="{00000000-0005-0000-0000-0000082D0000}"/>
    <cellStyle name="Salida 2 5 5 2 2 3" xfId="22666" xr:uid="{00000000-0005-0000-0000-0000092D0000}"/>
    <cellStyle name="Salida 2 5 5 2 3" xfId="21468" xr:uid="{00000000-0005-0000-0000-00000A2D0000}"/>
    <cellStyle name="Salida 2 5 5 3" xfId="5567" xr:uid="{00000000-0005-0000-0000-00000B2D0000}"/>
    <cellStyle name="Salida 2 5 5 3 2" xfId="14412" xr:uid="{00000000-0005-0000-0000-00000C2D0000}"/>
    <cellStyle name="Salida 2 5 5 3 2 2" xfId="18703" xr:uid="{00000000-0005-0000-0000-00000D2D0000}"/>
    <cellStyle name="Salida 2 5 5 3 2 3" xfId="22667" xr:uid="{00000000-0005-0000-0000-00000E2D0000}"/>
    <cellStyle name="Salida 2 5 5 3 3" xfId="10321" xr:uid="{00000000-0005-0000-0000-00000F2D0000}"/>
    <cellStyle name="Salida 2 5 5 4" xfId="5568" xr:uid="{00000000-0005-0000-0000-0000102D0000}"/>
    <cellStyle name="Salida 2 5 5 4 2" xfId="14413" xr:uid="{00000000-0005-0000-0000-0000112D0000}"/>
    <cellStyle name="Salida 2 5 5 4 2 2" xfId="18704" xr:uid="{00000000-0005-0000-0000-0000122D0000}"/>
    <cellStyle name="Salida 2 5 5 4 2 3" xfId="22668" xr:uid="{00000000-0005-0000-0000-0000132D0000}"/>
    <cellStyle name="Salida 2 5 5 4 3" xfId="21463" xr:uid="{00000000-0005-0000-0000-0000142D0000}"/>
    <cellStyle name="Salida 2 5 5 5" xfId="5569" xr:uid="{00000000-0005-0000-0000-0000152D0000}"/>
    <cellStyle name="Salida 2 5 5 5 2" xfId="14414" xr:uid="{00000000-0005-0000-0000-0000162D0000}"/>
    <cellStyle name="Salida 2 5 5 5 2 2" xfId="18705" xr:uid="{00000000-0005-0000-0000-0000172D0000}"/>
    <cellStyle name="Salida 2 5 5 5 2 3" xfId="22669" xr:uid="{00000000-0005-0000-0000-0000182D0000}"/>
    <cellStyle name="Salida 2 5 5 5 3" xfId="21467" xr:uid="{00000000-0005-0000-0000-0000192D0000}"/>
    <cellStyle name="Salida 2 5 5 6" xfId="5570" xr:uid="{00000000-0005-0000-0000-00001A2D0000}"/>
    <cellStyle name="Salida 2 5 5 6 2" xfId="14415" xr:uid="{00000000-0005-0000-0000-00001B2D0000}"/>
    <cellStyle name="Salida 2 5 5 6 2 2" xfId="18706" xr:uid="{00000000-0005-0000-0000-00001C2D0000}"/>
    <cellStyle name="Salida 2 5 5 6 2 3" xfId="22670" xr:uid="{00000000-0005-0000-0000-00001D2D0000}"/>
    <cellStyle name="Salida 2 5 5 6 3" xfId="10322" xr:uid="{00000000-0005-0000-0000-00001E2D0000}"/>
    <cellStyle name="Salida 2 5 5 7" xfId="5571" xr:uid="{00000000-0005-0000-0000-00001F2D0000}"/>
    <cellStyle name="Salida 2 5 5 7 2" xfId="14416" xr:uid="{00000000-0005-0000-0000-0000202D0000}"/>
    <cellStyle name="Salida 2 5 5 7 2 2" xfId="18707" xr:uid="{00000000-0005-0000-0000-0000212D0000}"/>
    <cellStyle name="Salida 2 5 5 7 2 3" xfId="22671" xr:uid="{00000000-0005-0000-0000-0000222D0000}"/>
    <cellStyle name="Salida 2 5 5 7 3" xfId="21466" xr:uid="{00000000-0005-0000-0000-0000232D0000}"/>
    <cellStyle name="Salida 2 5 5 8" xfId="14410" xr:uid="{00000000-0005-0000-0000-0000242D0000}"/>
    <cellStyle name="Salida 2 5 5 8 2" xfId="18701" xr:uid="{00000000-0005-0000-0000-0000252D0000}"/>
    <cellStyle name="Salida 2 5 5 8 3" xfId="22665" xr:uid="{00000000-0005-0000-0000-0000262D0000}"/>
    <cellStyle name="Salida 2 5 5 9" xfId="10320" xr:uid="{00000000-0005-0000-0000-0000272D0000}"/>
    <cellStyle name="Salida 2 5 6" xfId="14385" xr:uid="{00000000-0005-0000-0000-0000282D0000}"/>
    <cellStyle name="Salida 2 5 6 2" xfId="18676" xr:uid="{00000000-0005-0000-0000-0000292D0000}"/>
    <cellStyle name="Salida 2 5 6 3" xfId="22640" xr:uid="{00000000-0005-0000-0000-00002A2D0000}"/>
    <cellStyle name="Salida 2 5 7" xfId="21481" xr:uid="{00000000-0005-0000-0000-00002B2D0000}"/>
    <cellStyle name="Salida 2 6" xfId="5572" xr:uid="{00000000-0005-0000-0000-00002C2D0000}"/>
    <cellStyle name="Salida 2 6 2" xfId="5573" xr:uid="{00000000-0005-0000-0000-00002D2D0000}"/>
    <cellStyle name="Salida 2 6 2 2" xfId="5574" xr:uid="{00000000-0005-0000-0000-00002E2D0000}"/>
    <cellStyle name="Salida 2 6 2 2 2" xfId="5575" xr:uid="{00000000-0005-0000-0000-00002F2D0000}"/>
    <cellStyle name="Salida 2 6 2 2 2 2" xfId="14420" xr:uid="{00000000-0005-0000-0000-0000302D0000}"/>
    <cellStyle name="Salida 2 6 2 2 2 2 2" xfId="18711" xr:uid="{00000000-0005-0000-0000-0000312D0000}"/>
    <cellStyle name="Salida 2 6 2 2 2 2 3" xfId="22675" xr:uid="{00000000-0005-0000-0000-0000322D0000}"/>
    <cellStyle name="Salida 2 6 2 2 2 3" xfId="21464" xr:uid="{00000000-0005-0000-0000-0000332D0000}"/>
    <cellStyle name="Salida 2 6 2 2 3" xfId="5576" xr:uid="{00000000-0005-0000-0000-0000342D0000}"/>
    <cellStyle name="Salida 2 6 2 2 3 2" xfId="14421" xr:uid="{00000000-0005-0000-0000-0000352D0000}"/>
    <cellStyle name="Salida 2 6 2 2 3 2 2" xfId="18712" xr:uid="{00000000-0005-0000-0000-0000362D0000}"/>
    <cellStyle name="Salida 2 6 2 2 3 2 3" xfId="22676" xr:uid="{00000000-0005-0000-0000-0000372D0000}"/>
    <cellStyle name="Salida 2 6 2 2 3 3" xfId="10325" xr:uid="{00000000-0005-0000-0000-0000382D0000}"/>
    <cellStyle name="Salida 2 6 2 2 4" xfId="5577" xr:uid="{00000000-0005-0000-0000-0000392D0000}"/>
    <cellStyle name="Salida 2 6 2 2 4 2" xfId="14422" xr:uid="{00000000-0005-0000-0000-00003A2D0000}"/>
    <cellStyle name="Salida 2 6 2 2 4 2 2" xfId="18713" xr:uid="{00000000-0005-0000-0000-00003B2D0000}"/>
    <cellStyle name="Salida 2 6 2 2 4 2 3" xfId="22677" xr:uid="{00000000-0005-0000-0000-00003C2D0000}"/>
    <cellStyle name="Salida 2 6 2 2 4 3" xfId="10326" xr:uid="{00000000-0005-0000-0000-00003D2D0000}"/>
    <cellStyle name="Salida 2 6 2 2 5" xfId="5578" xr:uid="{00000000-0005-0000-0000-00003E2D0000}"/>
    <cellStyle name="Salida 2 6 2 2 5 2" xfId="14423" xr:uid="{00000000-0005-0000-0000-00003F2D0000}"/>
    <cellStyle name="Salida 2 6 2 2 5 2 2" xfId="18714" xr:uid="{00000000-0005-0000-0000-0000402D0000}"/>
    <cellStyle name="Salida 2 6 2 2 5 2 3" xfId="22678" xr:uid="{00000000-0005-0000-0000-0000412D0000}"/>
    <cellStyle name="Salida 2 6 2 2 5 3" xfId="10327" xr:uid="{00000000-0005-0000-0000-0000422D0000}"/>
    <cellStyle name="Salida 2 6 2 2 6" xfId="5579" xr:uid="{00000000-0005-0000-0000-0000432D0000}"/>
    <cellStyle name="Salida 2 6 2 2 6 2" xfId="14424" xr:uid="{00000000-0005-0000-0000-0000442D0000}"/>
    <cellStyle name="Salida 2 6 2 2 6 2 2" xfId="18715" xr:uid="{00000000-0005-0000-0000-0000452D0000}"/>
    <cellStyle name="Salida 2 6 2 2 6 2 3" xfId="22679" xr:uid="{00000000-0005-0000-0000-0000462D0000}"/>
    <cellStyle name="Salida 2 6 2 2 6 3" xfId="21432" xr:uid="{00000000-0005-0000-0000-0000472D0000}"/>
    <cellStyle name="Salida 2 6 2 2 7" xfId="5580" xr:uid="{00000000-0005-0000-0000-0000482D0000}"/>
    <cellStyle name="Salida 2 6 2 2 7 2" xfId="14425" xr:uid="{00000000-0005-0000-0000-0000492D0000}"/>
    <cellStyle name="Salida 2 6 2 2 7 2 2" xfId="18716" xr:uid="{00000000-0005-0000-0000-00004A2D0000}"/>
    <cellStyle name="Salida 2 6 2 2 7 2 3" xfId="22680" xr:uid="{00000000-0005-0000-0000-00004B2D0000}"/>
    <cellStyle name="Salida 2 6 2 2 7 3" xfId="21461" xr:uid="{00000000-0005-0000-0000-00004C2D0000}"/>
    <cellStyle name="Salida 2 6 2 2 8" xfId="14419" xr:uid="{00000000-0005-0000-0000-00004D2D0000}"/>
    <cellStyle name="Salida 2 6 2 2 8 2" xfId="18710" xr:uid="{00000000-0005-0000-0000-00004E2D0000}"/>
    <cellStyle name="Salida 2 6 2 2 8 3" xfId="22674" xr:uid="{00000000-0005-0000-0000-00004F2D0000}"/>
    <cellStyle name="Salida 2 6 2 2 9" xfId="10324" xr:uid="{00000000-0005-0000-0000-0000502D0000}"/>
    <cellStyle name="Salida 2 6 2 3" xfId="14418" xr:uid="{00000000-0005-0000-0000-0000512D0000}"/>
    <cellStyle name="Salida 2 6 2 3 2" xfId="18709" xr:uid="{00000000-0005-0000-0000-0000522D0000}"/>
    <cellStyle name="Salida 2 6 2 3 3" xfId="22673" xr:uid="{00000000-0005-0000-0000-0000532D0000}"/>
    <cellStyle name="Salida 2 6 2 4" xfId="21465" xr:uid="{00000000-0005-0000-0000-0000542D0000}"/>
    <cellStyle name="Salida 2 6 3" xfId="5581" xr:uid="{00000000-0005-0000-0000-0000552D0000}"/>
    <cellStyle name="Salida 2 6 3 2" xfId="5582" xr:uid="{00000000-0005-0000-0000-0000562D0000}"/>
    <cellStyle name="Salida 2 6 3 2 2" xfId="5583" xr:uid="{00000000-0005-0000-0000-0000572D0000}"/>
    <cellStyle name="Salida 2 6 3 2 2 2" xfId="14428" xr:uid="{00000000-0005-0000-0000-0000582D0000}"/>
    <cellStyle name="Salida 2 6 3 2 2 2 2" xfId="18719" xr:uid="{00000000-0005-0000-0000-0000592D0000}"/>
    <cellStyle name="Salida 2 6 3 2 2 2 3" xfId="22683" xr:uid="{00000000-0005-0000-0000-00005A2D0000}"/>
    <cellStyle name="Salida 2 6 3 2 2 3" xfId="10329" xr:uid="{00000000-0005-0000-0000-00005B2D0000}"/>
    <cellStyle name="Salida 2 6 3 2 3" xfId="5584" xr:uid="{00000000-0005-0000-0000-00005C2D0000}"/>
    <cellStyle name="Salida 2 6 3 2 3 2" xfId="14429" xr:uid="{00000000-0005-0000-0000-00005D2D0000}"/>
    <cellStyle name="Salida 2 6 3 2 3 2 2" xfId="18720" xr:uid="{00000000-0005-0000-0000-00005E2D0000}"/>
    <cellStyle name="Salida 2 6 3 2 3 2 3" xfId="22684" xr:uid="{00000000-0005-0000-0000-00005F2D0000}"/>
    <cellStyle name="Salida 2 6 3 2 3 3" xfId="21459" xr:uid="{00000000-0005-0000-0000-0000602D0000}"/>
    <cellStyle name="Salida 2 6 3 2 4" xfId="5585" xr:uid="{00000000-0005-0000-0000-0000612D0000}"/>
    <cellStyle name="Salida 2 6 3 2 4 2" xfId="14430" xr:uid="{00000000-0005-0000-0000-0000622D0000}"/>
    <cellStyle name="Salida 2 6 3 2 4 2 2" xfId="18721" xr:uid="{00000000-0005-0000-0000-0000632D0000}"/>
    <cellStyle name="Salida 2 6 3 2 4 2 3" xfId="22685" xr:uid="{00000000-0005-0000-0000-0000642D0000}"/>
    <cellStyle name="Salida 2 6 3 2 4 3" xfId="10330" xr:uid="{00000000-0005-0000-0000-0000652D0000}"/>
    <cellStyle name="Salida 2 6 3 2 5" xfId="5586" xr:uid="{00000000-0005-0000-0000-0000662D0000}"/>
    <cellStyle name="Salida 2 6 3 2 5 2" xfId="14431" xr:uid="{00000000-0005-0000-0000-0000672D0000}"/>
    <cellStyle name="Salida 2 6 3 2 5 2 2" xfId="18722" xr:uid="{00000000-0005-0000-0000-0000682D0000}"/>
    <cellStyle name="Salida 2 6 3 2 5 2 3" xfId="22686" xr:uid="{00000000-0005-0000-0000-0000692D0000}"/>
    <cellStyle name="Salida 2 6 3 2 5 3" xfId="21458" xr:uid="{00000000-0005-0000-0000-00006A2D0000}"/>
    <cellStyle name="Salida 2 6 3 2 6" xfId="5587" xr:uid="{00000000-0005-0000-0000-00006B2D0000}"/>
    <cellStyle name="Salida 2 6 3 2 6 2" xfId="14432" xr:uid="{00000000-0005-0000-0000-00006C2D0000}"/>
    <cellStyle name="Salida 2 6 3 2 6 2 2" xfId="18723" xr:uid="{00000000-0005-0000-0000-00006D2D0000}"/>
    <cellStyle name="Salida 2 6 3 2 6 2 3" xfId="22687" xr:uid="{00000000-0005-0000-0000-00006E2D0000}"/>
    <cellStyle name="Salida 2 6 3 2 6 3" xfId="10331" xr:uid="{00000000-0005-0000-0000-00006F2D0000}"/>
    <cellStyle name="Salida 2 6 3 2 7" xfId="5588" xr:uid="{00000000-0005-0000-0000-0000702D0000}"/>
    <cellStyle name="Salida 2 6 3 2 7 2" xfId="14433" xr:uid="{00000000-0005-0000-0000-0000712D0000}"/>
    <cellStyle name="Salida 2 6 3 2 7 2 2" xfId="18724" xr:uid="{00000000-0005-0000-0000-0000722D0000}"/>
    <cellStyle name="Salida 2 6 3 2 7 2 3" xfId="22688" xr:uid="{00000000-0005-0000-0000-0000732D0000}"/>
    <cellStyle name="Salida 2 6 3 2 7 3" xfId="21453" xr:uid="{00000000-0005-0000-0000-0000742D0000}"/>
    <cellStyle name="Salida 2 6 3 2 8" xfId="14427" xr:uid="{00000000-0005-0000-0000-0000752D0000}"/>
    <cellStyle name="Salida 2 6 3 2 8 2" xfId="18718" xr:uid="{00000000-0005-0000-0000-0000762D0000}"/>
    <cellStyle name="Salida 2 6 3 2 8 3" xfId="22682" xr:uid="{00000000-0005-0000-0000-0000772D0000}"/>
    <cellStyle name="Salida 2 6 3 2 9" xfId="21460" xr:uid="{00000000-0005-0000-0000-0000782D0000}"/>
    <cellStyle name="Salida 2 6 3 3" xfId="14426" xr:uid="{00000000-0005-0000-0000-0000792D0000}"/>
    <cellStyle name="Salida 2 6 3 3 2" xfId="18717" xr:uid="{00000000-0005-0000-0000-00007A2D0000}"/>
    <cellStyle name="Salida 2 6 3 3 3" xfId="22681" xr:uid="{00000000-0005-0000-0000-00007B2D0000}"/>
    <cellStyle name="Salida 2 6 3 4" xfId="10328" xr:uid="{00000000-0005-0000-0000-00007C2D0000}"/>
    <cellStyle name="Salida 2 6 4" xfId="5589" xr:uid="{00000000-0005-0000-0000-00007D2D0000}"/>
    <cellStyle name="Salida 2 6 4 2" xfId="5590" xr:uid="{00000000-0005-0000-0000-00007E2D0000}"/>
    <cellStyle name="Salida 2 6 4 2 2" xfId="5591" xr:uid="{00000000-0005-0000-0000-00007F2D0000}"/>
    <cellStyle name="Salida 2 6 4 2 2 2" xfId="14436" xr:uid="{00000000-0005-0000-0000-0000802D0000}"/>
    <cellStyle name="Salida 2 6 4 2 2 2 2" xfId="18727" xr:uid="{00000000-0005-0000-0000-0000812D0000}"/>
    <cellStyle name="Salida 2 6 4 2 2 2 3" xfId="22691" xr:uid="{00000000-0005-0000-0000-0000822D0000}"/>
    <cellStyle name="Salida 2 6 4 2 2 3" xfId="21456" xr:uid="{00000000-0005-0000-0000-0000832D0000}"/>
    <cellStyle name="Salida 2 6 4 2 3" xfId="5592" xr:uid="{00000000-0005-0000-0000-0000842D0000}"/>
    <cellStyle name="Salida 2 6 4 2 3 2" xfId="14437" xr:uid="{00000000-0005-0000-0000-0000852D0000}"/>
    <cellStyle name="Salida 2 6 4 2 3 2 2" xfId="18728" xr:uid="{00000000-0005-0000-0000-0000862D0000}"/>
    <cellStyle name="Salida 2 6 4 2 3 2 3" xfId="22692" xr:uid="{00000000-0005-0000-0000-0000872D0000}"/>
    <cellStyle name="Salida 2 6 4 2 3 3" xfId="10333" xr:uid="{00000000-0005-0000-0000-0000882D0000}"/>
    <cellStyle name="Salida 2 6 4 2 4" xfId="5593" xr:uid="{00000000-0005-0000-0000-0000892D0000}"/>
    <cellStyle name="Salida 2 6 4 2 4 2" xfId="14438" xr:uid="{00000000-0005-0000-0000-00008A2D0000}"/>
    <cellStyle name="Salida 2 6 4 2 4 2 2" xfId="18729" xr:uid="{00000000-0005-0000-0000-00008B2D0000}"/>
    <cellStyle name="Salida 2 6 4 2 4 2 3" xfId="22693" xr:uid="{00000000-0005-0000-0000-00008C2D0000}"/>
    <cellStyle name="Salida 2 6 4 2 4 3" xfId="21455" xr:uid="{00000000-0005-0000-0000-00008D2D0000}"/>
    <cellStyle name="Salida 2 6 4 2 5" xfId="5594" xr:uid="{00000000-0005-0000-0000-00008E2D0000}"/>
    <cellStyle name="Salida 2 6 4 2 5 2" xfId="14439" xr:uid="{00000000-0005-0000-0000-00008F2D0000}"/>
    <cellStyle name="Salida 2 6 4 2 5 2 2" xfId="18730" xr:uid="{00000000-0005-0000-0000-0000902D0000}"/>
    <cellStyle name="Salida 2 6 4 2 5 2 3" xfId="22694" xr:uid="{00000000-0005-0000-0000-0000912D0000}"/>
    <cellStyle name="Salida 2 6 4 2 5 3" xfId="10334" xr:uid="{00000000-0005-0000-0000-0000922D0000}"/>
    <cellStyle name="Salida 2 6 4 2 6" xfId="5595" xr:uid="{00000000-0005-0000-0000-0000932D0000}"/>
    <cellStyle name="Salida 2 6 4 2 6 2" xfId="14440" xr:uid="{00000000-0005-0000-0000-0000942D0000}"/>
    <cellStyle name="Salida 2 6 4 2 6 2 2" xfId="18731" xr:uid="{00000000-0005-0000-0000-0000952D0000}"/>
    <cellStyle name="Salida 2 6 4 2 6 2 3" xfId="22695" xr:uid="{00000000-0005-0000-0000-0000962D0000}"/>
    <cellStyle name="Salida 2 6 4 2 6 3" xfId="21454" xr:uid="{00000000-0005-0000-0000-0000972D0000}"/>
    <cellStyle name="Salida 2 6 4 2 7" xfId="5596" xr:uid="{00000000-0005-0000-0000-0000982D0000}"/>
    <cellStyle name="Salida 2 6 4 2 7 2" xfId="14441" xr:uid="{00000000-0005-0000-0000-0000992D0000}"/>
    <cellStyle name="Salida 2 6 4 2 7 2 2" xfId="18732" xr:uid="{00000000-0005-0000-0000-00009A2D0000}"/>
    <cellStyle name="Salida 2 6 4 2 7 2 3" xfId="22696" xr:uid="{00000000-0005-0000-0000-00009B2D0000}"/>
    <cellStyle name="Salida 2 6 4 2 7 3" xfId="10335" xr:uid="{00000000-0005-0000-0000-00009C2D0000}"/>
    <cellStyle name="Salida 2 6 4 2 8" xfId="14435" xr:uid="{00000000-0005-0000-0000-00009D2D0000}"/>
    <cellStyle name="Salida 2 6 4 2 8 2" xfId="18726" xr:uid="{00000000-0005-0000-0000-00009E2D0000}"/>
    <cellStyle name="Salida 2 6 4 2 8 3" xfId="22690" xr:uid="{00000000-0005-0000-0000-00009F2D0000}"/>
    <cellStyle name="Salida 2 6 4 2 9" xfId="10332" xr:uid="{00000000-0005-0000-0000-0000A02D0000}"/>
    <cellStyle name="Salida 2 6 4 3" xfId="14434" xr:uid="{00000000-0005-0000-0000-0000A12D0000}"/>
    <cellStyle name="Salida 2 6 4 3 2" xfId="18725" xr:uid="{00000000-0005-0000-0000-0000A22D0000}"/>
    <cellStyle name="Salida 2 6 4 3 3" xfId="22689" xr:uid="{00000000-0005-0000-0000-0000A32D0000}"/>
    <cellStyle name="Salida 2 6 4 4" xfId="21457" xr:uid="{00000000-0005-0000-0000-0000A42D0000}"/>
    <cellStyle name="Salida 2 6 5" xfId="5597" xr:uid="{00000000-0005-0000-0000-0000A52D0000}"/>
    <cellStyle name="Salida 2 6 5 2" xfId="5598" xr:uid="{00000000-0005-0000-0000-0000A62D0000}"/>
    <cellStyle name="Salida 2 6 5 2 2" xfId="14443" xr:uid="{00000000-0005-0000-0000-0000A72D0000}"/>
    <cellStyle name="Salida 2 6 5 2 2 2" xfId="18734" xr:uid="{00000000-0005-0000-0000-0000A82D0000}"/>
    <cellStyle name="Salida 2 6 5 2 2 3" xfId="22698" xr:uid="{00000000-0005-0000-0000-0000A92D0000}"/>
    <cellStyle name="Salida 2 6 5 2 3" xfId="21443" xr:uid="{00000000-0005-0000-0000-0000AA2D0000}"/>
    <cellStyle name="Salida 2 6 5 3" xfId="5599" xr:uid="{00000000-0005-0000-0000-0000AB2D0000}"/>
    <cellStyle name="Salida 2 6 5 3 2" xfId="14444" xr:uid="{00000000-0005-0000-0000-0000AC2D0000}"/>
    <cellStyle name="Salida 2 6 5 3 2 2" xfId="18735" xr:uid="{00000000-0005-0000-0000-0000AD2D0000}"/>
    <cellStyle name="Salida 2 6 5 3 2 3" xfId="22699" xr:uid="{00000000-0005-0000-0000-0000AE2D0000}"/>
    <cellStyle name="Salida 2 6 5 3 3" xfId="21452" xr:uid="{00000000-0005-0000-0000-0000AF2D0000}"/>
    <cellStyle name="Salida 2 6 5 4" xfId="5600" xr:uid="{00000000-0005-0000-0000-0000B02D0000}"/>
    <cellStyle name="Salida 2 6 5 4 2" xfId="14445" xr:uid="{00000000-0005-0000-0000-0000B12D0000}"/>
    <cellStyle name="Salida 2 6 5 4 2 2" xfId="18736" xr:uid="{00000000-0005-0000-0000-0000B22D0000}"/>
    <cellStyle name="Salida 2 6 5 4 2 3" xfId="22700" xr:uid="{00000000-0005-0000-0000-0000B32D0000}"/>
    <cellStyle name="Salida 2 6 5 4 3" xfId="10337" xr:uid="{00000000-0005-0000-0000-0000B42D0000}"/>
    <cellStyle name="Salida 2 6 5 5" xfId="5601" xr:uid="{00000000-0005-0000-0000-0000B52D0000}"/>
    <cellStyle name="Salida 2 6 5 5 2" xfId="14446" xr:uid="{00000000-0005-0000-0000-0000B62D0000}"/>
    <cellStyle name="Salida 2 6 5 5 2 2" xfId="18737" xr:uid="{00000000-0005-0000-0000-0000B72D0000}"/>
    <cellStyle name="Salida 2 6 5 5 2 3" xfId="22701" xr:uid="{00000000-0005-0000-0000-0000B82D0000}"/>
    <cellStyle name="Salida 2 6 5 5 3" xfId="21451" xr:uid="{00000000-0005-0000-0000-0000B92D0000}"/>
    <cellStyle name="Salida 2 6 5 6" xfId="5602" xr:uid="{00000000-0005-0000-0000-0000BA2D0000}"/>
    <cellStyle name="Salida 2 6 5 6 2" xfId="14447" xr:uid="{00000000-0005-0000-0000-0000BB2D0000}"/>
    <cellStyle name="Salida 2 6 5 6 2 2" xfId="18738" xr:uid="{00000000-0005-0000-0000-0000BC2D0000}"/>
    <cellStyle name="Salida 2 6 5 6 2 3" xfId="22702" xr:uid="{00000000-0005-0000-0000-0000BD2D0000}"/>
    <cellStyle name="Salida 2 6 5 6 3" xfId="10338" xr:uid="{00000000-0005-0000-0000-0000BE2D0000}"/>
    <cellStyle name="Salida 2 6 5 7" xfId="5603" xr:uid="{00000000-0005-0000-0000-0000BF2D0000}"/>
    <cellStyle name="Salida 2 6 5 7 2" xfId="14448" xr:uid="{00000000-0005-0000-0000-0000C02D0000}"/>
    <cellStyle name="Salida 2 6 5 7 2 2" xfId="18739" xr:uid="{00000000-0005-0000-0000-0000C12D0000}"/>
    <cellStyle name="Salida 2 6 5 7 2 3" xfId="22703" xr:uid="{00000000-0005-0000-0000-0000C22D0000}"/>
    <cellStyle name="Salida 2 6 5 7 3" xfId="21450" xr:uid="{00000000-0005-0000-0000-0000C32D0000}"/>
    <cellStyle name="Salida 2 6 5 8" xfId="14442" xr:uid="{00000000-0005-0000-0000-0000C42D0000}"/>
    <cellStyle name="Salida 2 6 5 8 2" xfId="18733" xr:uid="{00000000-0005-0000-0000-0000C52D0000}"/>
    <cellStyle name="Salida 2 6 5 8 3" xfId="22697" xr:uid="{00000000-0005-0000-0000-0000C62D0000}"/>
    <cellStyle name="Salida 2 6 5 9" xfId="10336" xr:uid="{00000000-0005-0000-0000-0000C72D0000}"/>
    <cellStyle name="Salida 2 6 6" xfId="14417" xr:uid="{00000000-0005-0000-0000-0000C82D0000}"/>
    <cellStyle name="Salida 2 6 6 2" xfId="18708" xr:uid="{00000000-0005-0000-0000-0000C92D0000}"/>
    <cellStyle name="Salida 2 6 6 3" xfId="22672" xr:uid="{00000000-0005-0000-0000-0000CA2D0000}"/>
    <cellStyle name="Salida 2 6 7" xfId="10323" xr:uid="{00000000-0005-0000-0000-0000CB2D0000}"/>
    <cellStyle name="Salida 2 7" xfId="5604" xr:uid="{00000000-0005-0000-0000-0000CC2D0000}"/>
    <cellStyle name="Salida 2 8" xfId="5605" xr:uid="{00000000-0005-0000-0000-0000CD2D0000}"/>
    <cellStyle name="Salida 2 8 2" xfId="25776" xr:uid="{00000000-0005-0000-0000-0000CE2D0000}"/>
    <cellStyle name="Salida 2 9" xfId="5606" xr:uid="{00000000-0005-0000-0000-0000CF2D0000}"/>
    <cellStyle name="Salida 2 9 2" xfId="25777" xr:uid="{00000000-0005-0000-0000-0000D02D0000}"/>
    <cellStyle name="Salida 3" xfId="5607" xr:uid="{00000000-0005-0000-0000-0000D12D0000}"/>
    <cellStyle name="Salida 3 10" xfId="5608" xr:uid="{00000000-0005-0000-0000-0000D22D0000}"/>
    <cellStyle name="Salida 3 10 2" xfId="5609" xr:uid="{00000000-0005-0000-0000-0000D32D0000}"/>
    <cellStyle name="Salida 3 10 2 2" xfId="5610" xr:uid="{00000000-0005-0000-0000-0000D42D0000}"/>
    <cellStyle name="Salida 3 10 2 2 2" xfId="14452" xr:uid="{00000000-0005-0000-0000-0000D52D0000}"/>
    <cellStyle name="Salida 3 10 2 2 2 2" xfId="18743" xr:uid="{00000000-0005-0000-0000-0000D62D0000}"/>
    <cellStyle name="Salida 3 10 2 2 2 3" xfId="22707" xr:uid="{00000000-0005-0000-0000-0000D72D0000}"/>
    <cellStyle name="Salida 3 10 2 2 3" xfId="21444" xr:uid="{00000000-0005-0000-0000-0000D82D0000}"/>
    <cellStyle name="Salida 3 10 2 3" xfId="5611" xr:uid="{00000000-0005-0000-0000-0000D92D0000}"/>
    <cellStyle name="Salida 3 10 2 3 2" xfId="14453" xr:uid="{00000000-0005-0000-0000-0000DA2D0000}"/>
    <cellStyle name="Salida 3 10 2 3 2 2" xfId="18744" xr:uid="{00000000-0005-0000-0000-0000DB2D0000}"/>
    <cellStyle name="Salida 3 10 2 3 2 3" xfId="22708" xr:uid="{00000000-0005-0000-0000-0000DC2D0000}"/>
    <cellStyle name="Salida 3 10 2 3 3" xfId="21448" xr:uid="{00000000-0005-0000-0000-0000DD2D0000}"/>
    <cellStyle name="Salida 3 10 2 4" xfId="5612" xr:uid="{00000000-0005-0000-0000-0000DE2D0000}"/>
    <cellStyle name="Salida 3 10 2 4 2" xfId="14454" xr:uid="{00000000-0005-0000-0000-0000DF2D0000}"/>
    <cellStyle name="Salida 3 10 2 4 2 2" xfId="18745" xr:uid="{00000000-0005-0000-0000-0000E02D0000}"/>
    <cellStyle name="Salida 3 10 2 4 2 3" xfId="22709" xr:uid="{00000000-0005-0000-0000-0000E12D0000}"/>
    <cellStyle name="Salida 3 10 2 4 3" xfId="10341" xr:uid="{00000000-0005-0000-0000-0000E22D0000}"/>
    <cellStyle name="Salida 3 10 2 5" xfId="5613" xr:uid="{00000000-0005-0000-0000-0000E32D0000}"/>
    <cellStyle name="Salida 3 10 2 5 2" xfId="14455" xr:uid="{00000000-0005-0000-0000-0000E42D0000}"/>
    <cellStyle name="Salida 3 10 2 5 2 2" xfId="18746" xr:uid="{00000000-0005-0000-0000-0000E52D0000}"/>
    <cellStyle name="Salida 3 10 2 5 2 3" xfId="22710" xr:uid="{00000000-0005-0000-0000-0000E62D0000}"/>
    <cellStyle name="Salida 3 10 2 5 3" xfId="21447" xr:uid="{00000000-0005-0000-0000-0000E72D0000}"/>
    <cellStyle name="Salida 3 10 2 6" xfId="5614" xr:uid="{00000000-0005-0000-0000-0000E82D0000}"/>
    <cellStyle name="Salida 3 10 2 6 2" xfId="14456" xr:uid="{00000000-0005-0000-0000-0000E92D0000}"/>
    <cellStyle name="Salida 3 10 2 6 2 2" xfId="18747" xr:uid="{00000000-0005-0000-0000-0000EA2D0000}"/>
    <cellStyle name="Salida 3 10 2 6 2 3" xfId="22711" xr:uid="{00000000-0005-0000-0000-0000EB2D0000}"/>
    <cellStyle name="Salida 3 10 2 6 3" xfId="10342" xr:uid="{00000000-0005-0000-0000-0000EC2D0000}"/>
    <cellStyle name="Salida 3 10 2 7" xfId="5615" xr:uid="{00000000-0005-0000-0000-0000ED2D0000}"/>
    <cellStyle name="Salida 3 10 2 7 2" xfId="14457" xr:uid="{00000000-0005-0000-0000-0000EE2D0000}"/>
    <cellStyle name="Salida 3 10 2 7 2 2" xfId="18748" xr:uid="{00000000-0005-0000-0000-0000EF2D0000}"/>
    <cellStyle name="Salida 3 10 2 7 2 3" xfId="22712" xr:uid="{00000000-0005-0000-0000-0000F02D0000}"/>
    <cellStyle name="Salida 3 10 2 7 3" xfId="21446" xr:uid="{00000000-0005-0000-0000-0000F12D0000}"/>
    <cellStyle name="Salida 3 10 2 8" xfId="14451" xr:uid="{00000000-0005-0000-0000-0000F22D0000}"/>
    <cellStyle name="Salida 3 10 2 8 2" xfId="18742" xr:uid="{00000000-0005-0000-0000-0000F32D0000}"/>
    <cellStyle name="Salida 3 10 2 8 3" xfId="22706" xr:uid="{00000000-0005-0000-0000-0000F42D0000}"/>
    <cellStyle name="Salida 3 10 2 9" xfId="10340" xr:uid="{00000000-0005-0000-0000-0000F52D0000}"/>
    <cellStyle name="Salida 3 10 3" xfId="14450" xr:uid="{00000000-0005-0000-0000-0000F62D0000}"/>
    <cellStyle name="Salida 3 10 3 2" xfId="18741" xr:uid="{00000000-0005-0000-0000-0000F72D0000}"/>
    <cellStyle name="Salida 3 10 3 3" xfId="22705" xr:uid="{00000000-0005-0000-0000-0000F82D0000}"/>
    <cellStyle name="Salida 3 10 4" xfId="21449" xr:uid="{00000000-0005-0000-0000-0000F92D0000}"/>
    <cellStyle name="Salida 3 11" xfId="5616" xr:uid="{00000000-0005-0000-0000-0000FA2D0000}"/>
    <cellStyle name="Salida 3 11 2" xfId="5617" xr:uid="{00000000-0005-0000-0000-0000FB2D0000}"/>
    <cellStyle name="Salida 3 11 2 2" xfId="5618" xr:uid="{00000000-0005-0000-0000-0000FC2D0000}"/>
    <cellStyle name="Salida 3 11 2 2 2" xfId="14460" xr:uid="{00000000-0005-0000-0000-0000FD2D0000}"/>
    <cellStyle name="Salida 3 11 2 2 2 2" xfId="18751" xr:uid="{00000000-0005-0000-0000-0000FE2D0000}"/>
    <cellStyle name="Salida 3 11 2 2 2 3" xfId="22715" xr:uid="{00000000-0005-0000-0000-0000FF2D0000}"/>
    <cellStyle name="Salida 3 11 2 2 3" xfId="10344" xr:uid="{00000000-0005-0000-0000-0000002E0000}"/>
    <cellStyle name="Salida 3 11 2 3" xfId="5619" xr:uid="{00000000-0005-0000-0000-0000012E0000}"/>
    <cellStyle name="Salida 3 11 2 3 2" xfId="14461" xr:uid="{00000000-0005-0000-0000-0000022E0000}"/>
    <cellStyle name="Salida 3 11 2 3 2 2" xfId="18752" xr:uid="{00000000-0005-0000-0000-0000032E0000}"/>
    <cellStyle name="Salida 3 11 2 3 2 3" xfId="22716" xr:uid="{00000000-0005-0000-0000-0000042E0000}"/>
    <cellStyle name="Salida 3 11 2 3 3" xfId="10345" xr:uid="{00000000-0005-0000-0000-0000052E0000}"/>
    <cellStyle name="Salida 3 11 2 4" xfId="5620" xr:uid="{00000000-0005-0000-0000-0000062E0000}"/>
    <cellStyle name="Salida 3 11 2 4 2" xfId="14462" xr:uid="{00000000-0005-0000-0000-0000072E0000}"/>
    <cellStyle name="Salida 3 11 2 4 2 2" xfId="18753" xr:uid="{00000000-0005-0000-0000-0000082E0000}"/>
    <cellStyle name="Salida 3 11 2 4 2 3" xfId="22717" xr:uid="{00000000-0005-0000-0000-0000092E0000}"/>
    <cellStyle name="Salida 3 11 2 4 3" xfId="10346" xr:uid="{00000000-0005-0000-0000-00000A2E0000}"/>
    <cellStyle name="Salida 3 11 2 5" xfId="5621" xr:uid="{00000000-0005-0000-0000-00000B2E0000}"/>
    <cellStyle name="Salida 3 11 2 5 2" xfId="14463" xr:uid="{00000000-0005-0000-0000-00000C2E0000}"/>
    <cellStyle name="Salida 3 11 2 5 2 2" xfId="18754" xr:uid="{00000000-0005-0000-0000-00000D2E0000}"/>
    <cellStyle name="Salida 3 11 2 5 2 3" xfId="22718" xr:uid="{00000000-0005-0000-0000-00000E2E0000}"/>
    <cellStyle name="Salida 3 11 2 5 3" xfId="21433" xr:uid="{00000000-0005-0000-0000-00000F2E0000}"/>
    <cellStyle name="Salida 3 11 2 6" xfId="5622" xr:uid="{00000000-0005-0000-0000-0000102E0000}"/>
    <cellStyle name="Salida 3 11 2 6 2" xfId="14464" xr:uid="{00000000-0005-0000-0000-0000112E0000}"/>
    <cellStyle name="Salida 3 11 2 6 2 2" xfId="18755" xr:uid="{00000000-0005-0000-0000-0000122E0000}"/>
    <cellStyle name="Salida 3 11 2 6 2 3" xfId="22719" xr:uid="{00000000-0005-0000-0000-0000132E0000}"/>
    <cellStyle name="Salida 3 11 2 6 3" xfId="21442" xr:uid="{00000000-0005-0000-0000-0000142E0000}"/>
    <cellStyle name="Salida 3 11 2 7" xfId="5623" xr:uid="{00000000-0005-0000-0000-0000152E0000}"/>
    <cellStyle name="Salida 3 11 2 7 2" xfId="14465" xr:uid="{00000000-0005-0000-0000-0000162E0000}"/>
    <cellStyle name="Salida 3 11 2 7 2 2" xfId="18756" xr:uid="{00000000-0005-0000-0000-0000172E0000}"/>
    <cellStyle name="Salida 3 11 2 7 2 3" xfId="22720" xr:uid="{00000000-0005-0000-0000-0000182E0000}"/>
    <cellStyle name="Salida 3 11 2 7 3" xfId="10347" xr:uid="{00000000-0005-0000-0000-0000192E0000}"/>
    <cellStyle name="Salida 3 11 2 8" xfId="14459" xr:uid="{00000000-0005-0000-0000-00001A2E0000}"/>
    <cellStyle name="Salida 3 11 2 8 2" xfId="18750" xr:uid="{00000000-0005-0000-0000-00001B2E0000}"/>
    <cellStyle name="Salida 3 11 2 8 3" xfId="22714" xr:uid="{00000000-0005-0000-0000-00001C2E0000}"/>
    <cellStyle name="Salida 3 11 2 9" xfId="21445" xr:uid="{00000000-0005-0000-0000-00001D2E0000}"/>
    <cellStyle name="Salida 3 11 3" xfId="14458" xr:uid="{00000000-0005-0000-0000-00001E2E0000}"/>
    <cellStyle name="Salida 3 11 3 2" xfId="18749" xr:uid="{00000000-0005-0000-0000-00001F2E0000}"/>
    <cellStyle name="Salida 3 11 3 3" xfId="22713" xr:uid="{00000000-0005-0000-0000-0000202E0000}"/>
    <cellStyle name="Salida 3 11 4" xfId="10343" xr:uid="{00000000-0005-0000-0000-0000212E0000}"/>
    <cellStyle name="Salida 3 12" xfId="5624" xr:uid="{00000000-0005-0000-0000-0000222E0000}"/>
    <cellStyle name="Salida 3 12 2" xfId="5625" xr:uid="{00000000-0005-0000-0000-0000232E0000}"/>
    <cellStyle name="Salida 3 12 2 2" xfId="14467" xr:uid="{00000000-0005-0000-0000-0000242E0000}"/>
    <cellStyle name="Salida 3 12 2 2 2" xfId="18758" xr:uid="{00000000-0005-0000-0000-0000252E0000}"/>
    <cellStyle name="Salida 3 12 2 2 3" xfId="22722" xr:uid="{00000000-0005-0000-0000-0000262E0000}"/>
    <cellStyle name="Salida 3 12 2 3" xfId="10348" xr:uid="{00000000-0005-0000-0000-0000272E0000}"/>
    <cellStyle name="Salida 3 12 3" xfId="5626" xr:uid="{00000000-0005-0000-0000-0000282E0000}"/>
    <cellStyle name="Salida 3 12 3 2" xfId="14468" xr:uid="{00000000-0005-0000-0000-0000292E0000}"/>
    <cellStyle name="Salida 3 12 3 2 2" xfId="18759" xr:uid="{00000000-0005-0000-0000-00002A2E0000}"/>
    <cellStyle name="Salida 3 12 3 2 3" xfId="22723" xr:uid="{00000000-0005-0000-0000-00002B2E0000}"/>
    <cellStyle name="Salida 3 12 3 3" xfId="21440" xr:uid="{00000000-0005-0000-0000-00002C2E0000}"/>
    <cellStyle name="Salida 3 12 4" xfId="5627" xr:uid="{00000000-0005-0000-0000-00002D2E0000}"/>
    <cellStyle name="Salida 3 12 4 2" xfId="14469" xr:uid="{00000000-0005-0000-0000-00002E2E0000}"/>
    <cellStyle name="Salida 3 12 4 2 2" xfId="18760" xr:uid="{00000000-0005-0000-0000-00002F2E0000}"/>
    <cellStyle name="Salida 3 12 4 2 3" xfId="22724" xr:uid="{00000000-0005-0000-0000-0000302E0000}"/>
    <cellStyle name="Salida 3 12 4 3" xfId="10349" xr:uid="{00000000-0005-0000-0000-0000312E0000}"/>
    <cellStyle name="Salida 3 12 5" xfId="5628" xr:uid="{00000000-0005-0000-0000-0000322E0000}"/>
    <cellStyle name="Salida 3 12 5 2" xfId="14470" xr:uid="{00000000-0005-0000-0000-0000332E0000}"/>
    <cellStyle name="Salida 3 12 5 2 2" xfId="18761" xr:uid="{00000000-0005-0000-0000-0000342E0000}"/>
    <cellStyle name="Salida 3 12 5 2 3" xfId="22725" xr:uid="{00000000-0005-0000-0000-0000352E0000}"/>
    <cellStyle name="Salida 3 12 5 3" xfId="21439" xr:uid="{00000000-0005-0000-0000-0000362E0000}"/>
    <cellStyle name="Salida 3 12 6" xfId="5629" xr:uid="{00000000-0005-0000-0000-0000372E0000}"/>
    <cellStyle name="Salida 3 12 6 2" xfId="14471" xr:uid="{00000000-0005-0000-0000-0000382E0000}"/>
    <cellStyle name="Salida 3 12 6 2 2" xfId="18762" xr:uid="{00000000-0005-0000-0000-0000392E0000}"/>
    <cellStyle name="Salida 3 12 6 2 3" xfId="22726" xr:uid="{00000000-0005-0000-0000-00003A2E0000}"/>
    <cellStyle name="Salida 3 12 6 3" xfId="10350" xr:uid="{00000000-0005-0000-0000-00003B2E0000}"/>
    <cellStyle name="Salida 3 12 7" xfId="5630" xr:uid="{00000000-0005-0000-0000-00003C2E0000}"/>
    <cellStyle name="Salida 3 12 7 2" xfId="14472" xr:uid="{00000000-0005-0000-0000-00003D2E0000}"/>
    <cellStyle name="Salida 3 12 7 2 2" xfId="18763" xr:uid="{00000000-0005-0000-0000-00003E2E0000}"/>
    <cellStyle name="Salida 3 12 7 2 3" xfId="22727" xr:uid="{00000000-0005-0000-0000-00003F2E0000}"/>
    <cellStyle name="Salida 3 12 7 3" xfId="21434" xr:uid="{00000000-0005-0000-0000-0000402E0000}"/>
    <cellStyle name="Salida 3 12 8" xfId="14466" xr:uid="{00000000-0005-0000-0000-0000412E0000}"/>
    <cellStyle name="Salida 3 12 8 2" xfId="18757" xr:uid="{00000000-0005-0000-0000-0000422E0000}"/>
    <cellStyle name="Salida 3 12 8 3" xfId="22721" xr:uid="{00000000-0005-0000-0000-0000432E0000}"/>
    <cellStyle name="Salida 3 12 9" xfId="21441" xr:uid="{00000000-0005-0000-0000-0000442E0000}"/>
    <cellStyle name="Salida 3 13" xfId="5631" xr:uid="{00000000-0005-0000-0000-0000452E0000}"/>
    <cellStyle name="Salida 3 13 2" xfId="18740" xr:uid="{00000000-0005-0000-0000-0000462E0000}"/>
    <cellStyle name="Salida 3 13 3" xfId="22704" xr:uid="{00000000-0005-0000-0000-0000472E0000}"/>
    <cellStyle name="Salida 3 14" xfId="10339" xr:uid="{00000000-0005-0000-0000-0000482E0000}"/>
    <cellStyle name="Salida 3 2" xfId="5632" xr:uid="{00000000-0005-0000-0000-0000492E0000}"/>
    <cellStyle name="Salida 3 2 2" xfId="5633" xr:uid="{00000000-0005-0000-0000-00004A2E0000}"/>
    <cellStyle name="Salida 3 2 2 2" xfId="5634" xr:uid="{00000000-0005-0000-0000-00004B2E0000}"/>
    <cellStyle name="Salida 3 2 2 2 2" xfId="5635" xr:uid="{00000000-0005-0000-0000-00004C2E0000}"/>
    <cellStyle name="Salida 3 2 2 2 2 2" xfId="14476" xr:uid="{00000000-0005-0000-0000-00004D2E0000}"/>
    <cellStyle name="Salida 3 2 2 2 2 2 2" xfId="18767" xr:uid="{00000000-0005-0000-0000-00004E2E0000}"/>
    <cellStyle name="Salida 3 2 2 2 2 2 3" xfId="22731" xr:uid="{00000000-0005-0000-0000-00004F2E0000}"/>
    <cellStyle name="Salida 3 2 2 2 2 3" xfId="10352" xr:uid="{00000000-0005-0000-0000-0000502E0000}"/>
    <cellStyle name="Salida 3 2 2 2 3" xfId="5636" xr:uid="{00000000-0005-0000-0000-0000512E0000}"/>
    <cellStyle name="Salida 3 2 2 2 3 2" xfId="14477" xr:uid="{00000000-0005-0000-0000-0000522E0000}"/>
    <cellStyle name="Salida 3 2 2 2 3 2 2" xfId="18768" xr:uid="{00000000-0005-0000-0000-0000532E0000}"/>
    <cellStyle name="Salida 3 2 2 2 3 2 3" xfId="22732" xr:uid="{00000000-0005-0000-0000-0000542E0000}"/>
    <cellStyle name="Salida 3 2 2 2 3 3" xfId="21436" xr:uid="{00000000-0005-0000-0000-0000552E0000}"/>
    <cellStyle name="Salida 3 2 2 2 4" xfId="5637" xr:uid="{00000000-0005-0000-0000-0000562E0000}"/>
    <cellStyle name="Salida 3 2 2 2 4 2" xfId="14478" xr:uid="{00000000-0005-0000-0000-0000572E0000}"/>
    <cellStyle name="Salida 3 2 2 2 4 2 2" xfId="18769" xr:uid="{00000000-0005-0000-0000-0000582E0000}"/>
    <cellStyle name="Salida 3 2 2 2 4 2 3" xfId="22733" xr:uid="{00000000-0005-0000-0000-0000592E0000}"/>
    <cellStyle name="Salida 3 2 2 2 4 3" xfId="10353" xr:uid="{00000000-0005-0000-0000-00005A2E0000}"/>
    <cellStyle name="Salida 3 2 2 2 5" xfId="5638" xr:uid="{00000000-0005-0000-0000-00005B2E0000}"/>
    <cellStyle name="Salida 3 2 2 2 5 2" xfId="14479" xr:uid="{00000000-0005-0000-0000-00005C2E0000}"/>
    <cellStyle name="Salida 3 2 2 2 5 2 2" xfId="18770" xr:uid="{00000000-0005-0000-0000-00005D2E0000}"/>
    <cellStyle name="Salida 3 2 2 2 5 2 3" xfId="22734" xr:uid="{00000000-0005-0000-0000-00005E2E0000}"/>
    <cellStyle name="Salida 3 2 2 2 5 3" xfId="21435" xr:uid="{00000000-0005-0000-0000-00005F2E0000}"/>
    <cellStyle name="Salida 3 2 2 2 6" xfId="5639" xr:uid="{00000000-0005-0000-0000-0000602E0000}"/>
    <cellStyle name="Salida 3 2 2 2 6 2" xfId="14480" xr:uid="{00000000-0005-0000-0000-0000612E0000}"/>
    <cellStyle name="Salida 3 2 2 2 6 2 2" xfId="18771" xr:uid="{00000000-0005-0000-0000-0000622E0000}"/>
    <cellStyle name="Salida 3 2 2 2 6 2 3" xfId="22735" xr:uid="{00000000-0005-0000-0000-0000632E0000}"/>
    <cellStyle name="Salida 3 2 2 2 6 3" xfId="10354" xr:uid="{00000000-0005-0000-0000-0000642E0000}"/>
    <cellStyle name="Salida 3 2 2 2 7" xfId="5640" xr:uid="{00000000-0005-0000-0000-0000652E0000}"/>
    <cellStyle name="Salida 3 2 2 2 7 2" xfId="14481" xr:uid="{00000000-0005-0000-0000-0000662E0000}"/>
    <cellStyle name="Salida 3 2 2 2 7 2 2" xfId="18772" xr:uid="{00000000-0005-0000-0000-0000672E0000}"/>
    <cellStyle name="Salida 3 2 2 2 7 2 3" xfId="22736" xr:uid="{00000000-0005-0000-0000-0000682E0000}"/>
    <cellStyle name="Salida 3 2 2 2 7 3" xfId="10355" xr:uid="{00000000-0005-0000-0000-0000692E0000}"/>
    <cellStyle name="Salida 3 2 2 2 8" xfId="14475" xr:uid="{00000000-0005-0000-0000-00006A2E0000}"/>
    <cellStyle name="Salida 3 2 2 2 8 2" xfId="18766" xr:uid="{00000000-0005-0000-0000-00006B2E0000}"/>
    <cellStyle name="Salida 3 2 2 2 8 3" xfId="22730" xr:uid="{00000000-0005-0000-0000-00006C2E0000}"/>
    <cellStyle name="Salida 3 2 2 2 9" xfId="21437" xr:uid="{00000000-0005-0000-0000-00006D2E0000}"/>
    <cellStyle name="Salida 3 2 2 3" xfId="14474" xr:uid="{00000000-0005-0000-0000-00006E2E0000}"/>
    <cellStyle name="Salida 3 2 2 3 2" xfId="18765" xr:uid="{00000000-0005-0000-0000-00006F2E0000}"/>
    <cellStyle name="Salida 3 2 2 3 3" xfId="22729" xr:uid="{00000000-0005-0000-0000-0000702E0000}"/>
    <cellStyle name="Salida 3 2 2 4" xfId="10351" xr:uid="{00000000-0005-0000-0000-0000712E0000}"/>
    <cellStyle name="Salida 3 2 3" xfId="5641" xr:uid="{00000000-0005-0000-0000-0000722E0000}"/>
    <cellStyle name="Salida 3 2 3 2" xfId="5642" xr:uid="{00000000-0005-0000-0000-0000732E0000}"/>
    <cellStyle name="Salida 3 2 3 2 2" xfId="5643" xr:uid="{00000000-0005-0000-0000-0000742E0000}"/>
    <cellStyle name="Salida 3 2 3 2 2 2" xfId="14484" xr:uid="{00000000-0005-0000-0000-0000752E0000}"/>
    <cellStyle name="Salida 3 2 3 2 2 2 2" xfId="18775" xr:uid="{00000000-0005-0000-0000-0000762E0000}"/>
    <cellStyle name="Salida 3 2 3 2 2 2 3" xfId="22739" xr:uid="{00000000-0005-0000-0000-0000772E0000}"/>
    <cellStyle name="Salida 3 2 3 2 2 3" xfId="21402" xr:uid="{00000000-0005-0000-0000-0000782E0000}"/>
    <cellStyle name="Salida 3 2 3 2 3" xfId="5644" xr:uid="{00000000-0005-0000-0000-0000792E0000}"/>
    <cellStyle name="Salida 3 2 3 2 3 2" xfId="14485" xr:uid="{00000000-0005-0000-0000-00007A2E0000}"/>
    <cellStyle name="Salida 3 2 3 2 3 2 2" xfId="18776" xr:uid="{00000000-0005-0000-0000-00007B2E0000}"/>
    <cellStyle name="Salida 3 2 3 2 3 2 3" xfId="22740" xr:uid="{00000000-0005-0000-0000-00007C2E0000}"/>
    <cellStyle name="Salida 3 2 3 2 3 3" xfId="21431" xr:uid="{00000000-0005-0000-0000-00007D2E0000}"/>
    <cellStyle name="Salida 3 2 3 2 4" xfId="5645" xr:uid="{00000000-0005-0000-0000-00007E2E0000}"/>
    <cellStyle name="Salida 3 2 3 2 4 2" xfId="14486" xr:uid="{00000000-0005-0000-0000-00007F2E0000}"/>
    <cellStyle name="Salida 3 2 3 2 4 2 2" xfId="18777" xr:uid="{00000000-0005-0000-0000-0000802E0000}"/>
    <cellStyle name="Salida 3 2 3 2 4 2 3" xfId="22741" xr:uid="{00000000-0005-0000-0000-0000812E0000}"/>
    <cellStyle name="Salida 3 2 3 2 4 3" xfId="10358" xr:uid="{00000000-0005-0000-0000-0000822E0000}"/>
    <cellStyle name="Salida 3 2 3 2 5" xfId="5646" xr:uid="{00000000-0005-0000-0000-0000832E0000}"/>
    <cellStyle name="Salida 3 2 3 2 5 2" xfId="14487" xr:uid="{00000000-0005-0000-0000-0000842E0000}"/>
    <cellStyle name="Salida 3 2 3 2 5 2 2" xfId="18778" xr:uid="{00000000-0005-0000-0000-0000852E0000}"/>
    <cellStyle name="Salida 3 2 3 2 5 2 3" xfId="22742" xr:uid="{00000000-0005-0000-0000-0000862E0000}"/>
    <cellStyle name="Salida 3 2 3 2 5 3" xfId="21430" xr:uid="{00000000-0005-0000-0000-0000872E0000}"/>
    <cellStyle name="Salida 3 2 3 2 6" xfId="5647" xr:uid="{00000000-0005-0000-0000-0000882E0000}"/>
    <cellStyle name="Salida 3 2 3 2 6 2" xfId="14488" xr:uid="{00000000-0005-0000-0000-0000892E0000}"/>
    <cellStyle name="Salida 3 2 3 2 6 2 2" xfId="18779" xr:uid="{00000000-0005-0000-0000-00008A2E0000}"/>
    <cellStyle name="Salida 3 2 3 2 6 2 3" xfId="22743" xr:uid="{00000000-0005-0000-0000-00008B2E0000}"/>
    <cellStyle name="Salida 3 2 3 2 6 3" xfId="10359" xr:uid="{00000000-0005-0000-0000-00008C2E0000}"/>
    <cellStyle name="Salida 3 2 3 2 7" xfId="5648" xr:uid="{00000000-0005-0000-0000-00008D2E0000}"/>
    <cellStyle name="Salida 3 2 3 2 7 2" xfId="14489" xr:uid="{00000000-0005-0000-0000-00008E2E0000}"/>
    <cellStyle name="Salida 3 2 3 2 7 2 2" xfId="18780" xr:uid="{00000000-0005-0000-0000-00008F2E0000}"/>
    <cellStyle name="Salida 3 2 3 2 7 2 3" xfId="22744" xr:uid="{00000000-0005-0000-0000-0000902E0000}"/>
    <cellStyle name="Salida 3 2 3 2 7 3" xfId="21429" xr:uid="{00000000-0005-0000-0000-0000912E0000}"/>
    <cellStyle name="Salida 3 2 3 2 8" xfId="14483" xr:uid="{00000000-0005-0000-0000-0000922E0000}"/>
    <cellStyle name="Salida 3 2 3 2 8 2" xfId="18774" xr:uid="{00000000-0005-0000-0000-0000932E0000}"/>
    <cellStyle name="Salida 3 2 3 2 8 3" xfId="22738" xr:uid="{00000000-0005-0000-0000-0000942E0000}"/>
    <cellStyle name="Salida 3 2 3 2 9" xfId="10357" xr:uid="{00000000-0005-0000-0000-0000952E0000}"/>
    <cellStyle name="Salida 3 2 3 3" xfId="14482" xr:uid="{00000000-0005-0000-0000-0000962E0000}"/>
    <cellStyle name="Salida 3 2 3 3 2" xfId="18773" xr:uid="{00000000-0005-0000-0000-0000972E0000}"/>
    <cellStyle name="Salida 3 2 3 3 3" xfId="22737" xr:uid="{00000000-0005-0000-0000-0000982E0000}"/>
    <cellStyle name="Salida 3 2 3 4" xfId="10356" xr:uid="{00000000-0005-0000-0000-0000992E0000}"/>
    <cellStyle name="Salida 3 2 4" xfId="5649" xr:uid="{00000000-0005-0000-0000-00009A2E0000}"/>
    <cellStyle name="Salida 3 2 4 2" xfId="5650" xr:uid="{00000000-0005-0000-0000-00009B2E0000}"/>
    <cellStyle name="Salida 3 2 4 2 2" xfId="5651" xr:uid="{00000000-0005-0000-0000-00009C2E0000}"/>
    <cellStyle name="Salida 3 2 4 2 2 2" xfId="14492" xr:uid="{00000000-0005-0000-0000-00009D2E0000}"/>
    <cellStyle name="Salida 3 2 4 2 2 2 2" xfId="18783" xr:uid="{00000000-0005-0000-0000-00009E2E0000}"/>
    <cellStyle name="Salida 3 2 4 2 2 2 3" xfId="22747" xr:uid="{00000000-0005-0000-0000-00009F2E0000}"/>
    <cellStyle name="Salida 3 2 4 2 2 3" xfId="10361" xr:uid="{00000000-0005-0000-0000-0000A02E0000}"/>
    <cellStyle name="Salida 3 2 4 2 3" xfId="5652" xr:uid="{00000000-0005-0000-0000-0000A12E0000}"/>
    <cellStyle name="Salida 3 2 4 2 3 2" xfId="14493" xr:uid="{00000000-0005-0000-0000-0000A22E0000}"/>
    <cellStyle name="Salida 3 2 4 2 3 2 2" xfId="18784" xr:uid="{00000000-0005-0000-0000-0000A32E0000}"/>
    <cellStyle name="Salida 3 2 4 2 3 2 3" xfId="22748" xr:uid="{00000000-0005-0000-0000-0000A42E0000}"/>
    <cellStyle name="Salida 3 2 4 2 3 3" xfId="21423" xr:uid="{00000000-0005-0000-0000-0000A52E0000}"/>
    <cellStyle name="Salida 3 2 4 2 4" xfId="5653" xr:uid="{00000000-0005-0000-0000-0000A62E0000}"/>
    <cellStyle name="Salida 3 2 4 2 4 2" xfId="14494" xr:uid="{00000000-0005-0000-0000-0000A72E0000}"/>
    <cellStyle name="Salida 3 2 4 2 4 2 2" xfId="18785" xr:uid="{00000000-0005-0000-0000-0000A82E0000}"/>
    <cellStyle name="Salida 3 2 4 2 4 2 3" xfId="22749" xr:uid="{00000000-0005-0000-0000-0000A92E0000}"/>
    <cellStyle name="Salida 3 2 4 2 4 3" xfId="21427" xr:uid="{00000000-0005-0000-0000-0000AA2E0000}"/>
    <cellStyle name="Salida 3 2 4 2 5" xfId="5654" xr:uid="{00000000-0005-0000-0000-0000AB2E0000}"/>
    <cellStyle name="Salida 3 2 4 2 5 2" xfId="14495" xr:uid="{00000000-0005-0000-0000-0000AC2E0000}"/>
    <cellStyle name="Salida 3 2 4 2 5 2 2" xfId="18786" xr:uid="{00000000-0005-0000-0000-0000AD2E0000}"/>
    <cellStyle name="Salida 3 2 4 2 5 2 3" xfId="22750" xr:uid="{00000000-0005-0000-0000-0000AE2E0000}"/>
    <cellStyle name="Salida 3 2 4 2 5 3" xfId="10362" xr:uid="{00000000-0005-0000-0000-0000AF2E0000}"/>
    <cellStyle name="Salida 3 2 4 2 6" xfId="5655" xr:uid="{00000000-0005-0000-0000-0000B02E0000}"/>
    <cellStyle name="Salida 3 2 4 2 6 2" xfId="14496" xr:uid="{00000000-0005-0000-0000-0000B12E0000}"/>
    <cellStyle name="Salida 3 2 4 2 6 2 2" xfId="18787" xr:uid="{00000000-0005-0000-0000-0000B22E0000}"/>
    <cellStyle name="Salida 3 2 4 2 6 2 3" xfId="22751" xr:uid="{00000000-0005-0000-0000-0000B32E0000}"/>
    <cellStyle name="Salida 3 2 4 2 6 3" xfId="21426" xr:uid="{00000000-0005-0000-0000-0000B42E0000}"/>
    <cellStyle name="Salida 3 2 4 2 7" xfId="5656" xr:uid="{00000000-0005-0000-0000-0000B52E0000}"/>
    <cellStyle name="Salida 3 2 4 2 7 2" xfId="14497" xr:uid="{00000000-0005-0000-0000-0000B62E0000}"/>
    <cellStyle name="Salida 3 2 4 2 7 2 2" xfId="18788" xr:uid="{00000000-0005-0000-0000-0000B72E0000}"/>
    <cellStyle name="Salida 3 2 4 2 7 2 3" xfId="22752" xr:uid="{00000000-0005-0000-0000-0000B82E0000}"/>
    <cellStyle name="Salida 3 2 4 2 7 3" xfId="10363" xr:uid="{00000000-0005-0000-0000-0000B92E0000}"/>
    <cellStyle name="Salida 3 2 4 2 8" xfId="14491" xr:uid="{00000000-0005-0000-0000-0000BA2E0000}"/>
    <cellStyle name="Salida 3 2 4 2 8 2" xfId="18782" xr:uid="{00000000-0005-0000-0000-0000BB2E0000}"/>
    <cellStyle name="Salida 3 2 4 2 8 3" xfId="22746" xr:uid="{00000000-0005-0000-0000-0000BC2E0000}"/>
    <cellStyle name="Salida 3 2 4 2 9" xfId="21428" xr:uid="{00000000-0005-0000-0000-0000BD2E0000}"/>
    <cellStyle name="Salida 3 2 4 3" xfId="14490" xr:uid="{00000000-0005-0000-0000-0000BE2E0000}"/>
    <cellStyle name="Salida 3 2 4 3 2" xfId="18781" xr:uid="{00000000-0005-0000-0000-0000BF2E0000}"/>
    <cellStyle name="Salida 3 2 4 3 3" xfId="22745" xr:uid="{00000000-0005-0000-0000-0000C02E0000}"/>
    <cellStyle name="Salida 3 2 4 4" xfId="10360" xr:uid="{00000000-0005-0000-0000-0000C12E0000}"/>
    <cellStyle name="Salida 3 2 5" xfId="5657" xr:uid="{00000000-0005-0000-0000-0000C22E0000}"/>
    <cellStyle name="Salida 3 2 5 2" xfId="5658" xr:uid="{00000000-0005-0000-0000-0000C32E0000}"/>
    <cellStyle name="Salida 3 2 5 2 2" xfId="14499" xr:uid="{00000000-0005-0000-0000-0000C42E0000}"/>
    <cellStyle name="Salida 3 2 5 2 2 2" xfId="18790" xr:uid="{00000000-0005-0000-0000-0000C52E0000}"/>
    <cellStyle name="Salida 3 2 5 2 2 3" xfId="22754" xr:uid="{00000000-0005-0000-0000-0000C62E0000}"/>
    <cellStyle name="Salida 3 2 5 2 3" xfId="10364" xr:uid="{00000000-0005-0000-0000-0000C72E0000}"/>
    <cellStyle name="Salida 3 2 5 3" xfId="5659" xr:uid="{00000000-0005-0000-0000-0000C82E0000}"/>
    <cellStyle name="Salida 3 2 5 3 2" xfId="14500" xr:uid="{00000000-0005-0000-0000-0000C92E0000}"/>
    <cellStyle name="Salida 3 2 5 3 2 2" xfId="18791" xr:uid="{00000000-0005-0000-0000-0000CA2E0000}"/>
    <cellStyle name="Salida 3 2 5 3 2 3" xfId="22755" xr:uid="{00000000-0005-0000-0000-0000CB2E0000}"/>
    <cellStyle name="Salida 3 2 5 3 3" xfId="21424" xr:uid="{00000000-0005-0000-0000-0000CC2E0000}"/>
    <cellStyle name="Salida 3 2 5 4" xfId="5660" xr:uid="{00000000-0005-0000-0000-0000CD2E0000}"/>
    <cellStyle name="Salida 3 2 5 4 2" xfId="14501" xr:uid="{00000000-0005-0000-0000-0000CE2E0000}"/>
    <cellStyle name="Salida 3 2 5 4 2 2" xfId="18792" xr:uid="{00000000-0005-0000-0000-0000CF2E0000}"/>
    <cellStyle name="Salida 3 2 5 4 2 3" xfId="22756" xr:uid="{00000000-0005-0000-0000-0000D02E0000}"/>
    <cellStyle name="Salida 3 2 5 4 3" xfId="10365" xr:uid="{00000000-0005-0000-0000-0000D12E0000}"/>
    <cellStyle name="Salida 3 2 5 5" xfId="5661" xr:uid="{00000000-0005-0000-0000-0000D22E0000}"/>
    <cellStyle name="Salida 3 2 5 5 2" xfId="14502" xr:uid="{00000000-0005-0000-0000-0000D32E0000}"/>
    <cellStyle name="Salida 3 2 5 5 2 2" xfId="18793" xr:uid="{00000000-0005-0000-0000-0000D42E0000}"/>
    <cellStyle name="Salida 3 2 5 5 2 3" xfId="22757" xr:uid="{00000000-0005-0000-0000-0000D52E0000}"/>
    <cellStyle name="Salida 3 2 5 5 3" xfId="10366" xr:uid="{00000000-0005-0000-0000-0000D62E0000}"/>
    <cellStyle name="Salida 3 2 5 6" xfId="5662" xr:uid="{00000000-0005-0000-0000-0000D72E0000}"/>
    <cellStyle name="Salida 3 2 5 6 2" xfId="14503" xr:uid="{00000000-0005-0000-0000-0000D82E0000}"/>
    <cellStyle name="Salida 3 2 5 6 2 2" xfId="18794" xr:uid="{00000000-0005-0000-0000-0000D92E0000}"/>
    <cellStyle name="Salida 3 2 5 6 2 3" xfId="22758" xr:uid="{00000000-0005-0000-0000-0000DA2E0000}"/>
    <cellStyle name="Salida 3 2 5 6 3" xfId="21413" xr:uid="{00000000-0005-0000-0000-0000DB2E0000}"/>
    <cellStyle name="Salida 3 2 5 7" xfId="5663" xr:uid="{00000000-0005-0000-0000-0000DC2E0000}"/>
    <cellStyle name="Salida 3 2 5 7 2" xfId="14504" xr:uid="{00000000-0005-0000-0000-0000DD2E0000}"/>
    <cellStyle name="Salida 3 2 5 7 2 2" xfId="18795" xr:uid="{00000000-0005-0000-0000-0000DE2E0000}"/>
    <cellStyle name="Salida 3 2 5 7 2 3" xfId="22759" xr:uid="{00000000-0005-0000-0000-0000DF2E0000}"/>
    <cellStyle name="Salida 3 2 5 7 3" xfId="21422" xr:uid="{00000000-0005-0000-0000-0000E02E0000}"/>
    <cellStyle name="Salida 3 2 5 8" xfId="14498" xr:uid="{00000000-0005-0000-0000-0000E12E0000}"/>
    <cellStyle name="Salida 3 2 5 8 2" xfId="18789" xr:uid="{00000000-0005-0000-0000-0000E22E0000}"/>
    <cellStyle name="Salida 3 2 5 8 3" xfId="22753" xr:uid="{00000000-0005-0000-0000-0000E32E0000}"/>
    <cellStyle name="Salida 3 2 5 9" xfId="21425" xr:uid="{00000000-0005-0000-0000-0000E42E0000}"/>
    <cellStyle name="Salida 3 2 6" xfId="14473" xr:uid="{00000000-0005-0000-0000-0000E52E0000}"/>
    <cellStyle name="Salida 3 2 6 2" xfId="18764" xr:uid="{00000000-0005-0000-0000-0000E62E0000}"/>
    <cellStyle name="Salida 3 2 6 3" xfId="22728" xr:uid="{00000000-0005-0000-0000-0000E72E0000}"/>
    <cellStyle name="Salida 3 2 7" xfId="21438" xr:uid="{00000000-0005-0000-0000-0000E82E0000}"/>
    <cellStyle name="Salida 3 3" xfId="5664" xr:uid="{00000000-0005-0000-0000-0000E92E0000}"/>
    <cellStyle name="Salida 3 3 2" xfId="5665" xr:uid="{00000000-0005-0000-0000-0000EA2E0000}"/>
    <cellStyle name="Salida 3 3 2 2" xfId="5666" xr:uid="{00000000-0005-0000-0000-0000EB2E0000}"/>
    <cellStyle name="Salida 3 3 2 2 2" xfId="5667" xr:uid="{00000000-0005-0000-0000-0000EC2E0000}"/>
    <cellStyle name="Salida 3 3 2 2 2 2" xfId="14508" xr:uid="{00000000-0005-0000-0000-0000ED2E0000}"/>
    <cellStyle name="Salida 3 3 2 2 2 2 2" xfId="18799" xr:uid="{00000000-0005-0000-0000-0000EE2E0000}"/>
    <cellStyle name="Salida 3 3 2 2 2 2 3" xfId="22763" xr:uid="{00000000-0005-0000-0000-0000EF2E0000}"/>
    <cellStyle name="Salida 3 3 2 2 2 3" xfId="21420" xr:uid="{00000000-0005-0000-0000-0000F02E0000}"/>
    <cellStyle name="Salida 3 3 2 2 3" xfId="5668" xr:uid="{00000000-0005-0000-0000-0000F12E0000}"/>
    <cellStyle name="Salida 3 3 2 2 3 2" xfId="14509" xr:uid="{00000000-0005-0000-0000-0000F22E0000}"/>
    <cellStyle name="Salida 3 3 2 2 3 2 2" xfId="18800" xr:uid="{00000000-0005-0000-0000-0000F32E0000}"/>
    <cellStyle name="Salida 3 3 2 2 3 2 3" xfId="22764" xr:uid="{00000000-0005-0000-0000-0000F42E0000}"/>
    <cellStyle name="Salida 3 3 2 2 3 3" xfId="10369" xr:uid="{00000000-0005-0000-0000-0000F52E0000}"/>
    <cellStyle name="Salida 3 3 2 2 4" xfId="5669" xr:uid="{00000000-0005-0000-0000-0000F62E0000}"/>
    <cellStyle name="Salida 3 3 2 2 4 2" xfId="14510" xr:uid="{00000000-0005-0000-0000-0000F72E0000}"/>
    <cellStyle name="Salida 3 3 2 2 4 2 2" xfId="18801" xr:uid="{00000000-0005-0000-0000-0000F82E0000}"/>
    <cellStyle name="Salida 3 3 2 2 4 2 3" xfId="22765" xr:uid="{00000000-0005-0000-0000-0000F92E0000}"/>
    <cellStyle name="Salida 3 3 2 2 4 3" xfId="21419" xr:uid="{00000000-0005-0000-0000-0000FA2E0000}"/>
    <cellStyle name="Salida 3 3 2 2 5" xfId="5670" xr:uid="{00000000-0005-0000-0000-0000FB2E0000}"/>
    <cellStyle name="Salida 3 3 2 2 5 2" xfId="14511" xr:uid="{00000000-0005-0000-0000-0000FC2E0000}"/>
    <cellStyle name="Salida 3 3 2 2 5 2 2" xfId="18802" xr:uid="{00000000-0005-0000-0000-0000FD2E0000}"/>
    <cellStyle name="Salida 3 3 2 2 5 2 3" xfId="22766" xr:uid="{00000000-0005-0000-0000-0000FE2E0000}"/>
    <cellStyle name="Salida 3 3 2 2 5 3" xfId="10370" xr:uid="{00000000-0005-0000-0000-0000FF2E0000}"/>
    <cellStyle name="Salida 3 3 2 2 6" xfId="5671" xr:uid="{00000000-0005-0000-0000-0000002F0000}"/>
    <cellStyle name="Salida 3 3 2 2 6 2" xfId="14512" xr:uid="{00000000-0005-0000-0000-0000012F0000}"/>
    <cellStyle name="Salida 3 3 2 2 6 2 2" xfId="18803" xr:uid="{00000000-0005-0000-0000-0000022F0000}"/>
    <cellStyle name="Salida 3 3 2 2 6 2 3" xfId="22767" xr:uid="{00000000-0005-0000-0000-0000032F0000}"/>
    <cellStyle name="Salida 3 3 2 2 6 3" xfId="21414" xr:uid="{00000000-0005-0000-0000-0000042F0000}"/>
    <cellStyle name="Salida 3 3 2 2 7" xfId="5672" xr:uid="{00000000-0005-0000-0000-0000052F0000}"/>
    <cellStyle name="Salida 3 3 2 2 7 2" xfId="14513" xr:uid="{00000000-0005-0000-0000-0000062F0000}"/>
    <cellStyle name="Salida 3 3 2 2 7 2 2" xfId="18804" xr:uid="{00000000-0005-0000-0000-0000072F0000}"/>
    <cellStyle name="Salida 3 3 2 2 7 2 3" xfId="22768" xr:uid="{00000000-0005-0000-0000-0000082F0000}"/>
    <cellStyle name="Salida 3 3 2 2 7 3" xfId="21418" xr:uid="{00000000-0005-0000-0000-0000092F0000}"/>
    <cellStyle name="Salida 3 3 2 2 8" xfId="14507" xr:uid="{00000000-0005-0000-0000-00000A2F0000}"/>
    <cellStyle name="Salida 3 3 2 2 8 2" xfId="18798" xr:uid="{00000000-0005-0000-0000-00000B2F0000}"/>
    <cellStyle name="Salida 3 3 2 2 8 3" xfId="22762" xr:uid="{00000000-0005-0000-0000-00000C2F0000}"/>
    <cellStyle name="Salida 3 3 2 2 9" xfId="10368" xr:uid="{00000000-0005-0000-0000-00000D2F0000}"/>
    <cellStyle name="Salida 3 3 2 3" xfId="14506" xr:uid="{00000000-0005-0000-0000-00000E2F0000}"/>
    <cellStyle name="Salida 3 3 2 3 2" xfId="18797" xr:uid="{00000000-0005-0000-0000-00000F2F0000}"/>
    <cellStyle name="Salida 3 3 2 3 3" xfId="22761" xr:uid="{00000000-0005-0000-0000-0000102F0000}"/>
    <cellStyle name="Salida 3 3 2 4" xfId="21421" xr:uid="{00000000-0005-0000-0000-0000112F0000}"/>
    <cellStyle name="Salida 3 3 3" xfId="5673" xr:uid="{00000000-0005-0000-0000-0000122F0000}"/>
    <cellStyle name="Salida 3 3 3 2" xfId="5674" xr:uid="{00000000-0005-0000-0000-0000132F0000}"/>
    <cellStyle name="Salida 3 3 3 2 2" xfId="5675" xr:uid="{00000000-0005-0000-0000-0000142F0000}"/>
    <cellStyle name="Salida 3 3 3 2 2 2" xfId="14516" xr:uid="{00000000-0005-0000-0000-0000152F0000}"/>
    <cellStyle name="Salida 3 3 3 2 2 2 2" xfId="18807" xr:uid="{00000000-0005-0000-0000-0000162F0000}"/>
    <cellStyle name="Salida 3 3 3 2 2 2 3" xfId="22771" xr:uid="{00000000-0005-0000-0000-0000172F0000}"/>
    <cellStyle name="Salida 3 3 3 2 2 3" xfId="10372" xr:uid="{00000000-0005-0000-0000-0000182F0000}"/>
    <cellStyle name="Salida 3 3 3 2 3" xfId="5676" xr:uid="{00000000-0005-0000-0000-0000192F0000}"/>
    <cellStyle name="Salida 3 3 3 2 3 2" xfId="14517" xr:uid="{00000000-0005-0000-0000-00001A2F0000}"/>
    <cellStyle name="Salida 3 3 3 2 3 2 2" xfId="18808" xr:uid="{00000000-0005-0000-0000-00001B2F0000}"/>
    <cellStyle name="Salida 3 3 3 2 3 2 3" xfId="22772" xr:uid="{00000000-0005-0000-0000-00001C2F0000}"/>
    <cellStyle name="Salida 3 3 3 2 3 3" xfId="21416" xr:uid="{00000000-0005-0000-0000-00001D2F0000}"/>
    <cellStyle name="Salida 3 3 3 2 4" xfId="5677" xr:uid="{00000000-0005-0000-0000-00001E2F0000}"/>
    <cellStyle name="Salida 3 3 3 2 4 2" xfId="14518" xr:uid="{00000000-0005-0000-0000-00001F2F0000}"/>
    <cellStyle name="Salida 3 3 3 2 4 2 2" xfId="18809" xr:uid="{00000000-0005-0000-0000-0000202F0000}"/>
    <cellStyle name="Salida 3 3 3 2 4 2 3" xfId="22773" xr:uid="{00000000-0005-0000-0000-0000212F0000}"/>
    <cellStyle name="Salida 3 3 3 2 4 3" xfId="10373" xr:uid="{00000000-0005-0000-0000-0000222F0000}"/>
    <cellStyle name="Salida 3 3 3 2 5" xfId="5678" xr:uid="{00000000-0005-0000-0000-0000232F0000}"/>
    <cellStyle name="Salida 3 3 3 2 5 2" xfId="14519" xr:uid="{00000000-0005-0000-0000-0000242F0000}"/>
    <cellStyle name="Salida 3 3 3 2 5 2 2" xfId="18810" xr:uid="{00000000-0005-0000-0000-0000252F0000}"/>
    <cellStyle name="Salida 3 3 3 2 5 2 3" xfId="22774" xr:uid="{00000000-0005-0000-0000-0000262F0000}"/>
    <cellStyle name="Salida 3 3 3 2 5 3" xfId="21415" xr:uid="{00000000-0005-0000-0000-0000272F0000}"/>
    <cellStyle name="Salida 3 3 3 2 6" xfId="5679" xr:uid="{00000000-0005-0000-0000-0000282F0000}"/>
    <cellStyle name="Salida 3 3 3 2 6 2" xfId="14520" xr:uid="{00000000-0005-0000-0000-0000292F0000}"/>
    <cellStyle name="Salida 3 3 3 2 6 2 2" xfId="18811" xr:uid="{00000000-0005-0000-0000-00002A2F0000}"/>
    <cellStyle name="Salida 3 3 3 2 6 2 3" xfId="22775" xr:uid="{00000000-0005-0000-0000-00002B2F0000}"/>
    <cellStyle name="Salida 3 3 3 2 6 3" xfId="10374" xr:uid="{00000000-0005-0000-0000-00002C2F0000}"/>
    <cellStyle name="Salida 3 3 3 2 7" xfId="5680" xr:uid="{00000000-0005-0000-0000-00002D2F0000}"/>
    <cellStyle name="Salida 3 3 3 2 7 2" xfId="14521" xr:uid="{00000000-0005-0000-0000-00002E2F0000}"/>
    <cellStyle name="Salida 3 3 3 2 7 2 2" xfId="18812" xr:uid="{00000000-0005-0000-0000-00002F2F0000}"/>
    <cellStyle name="Salida 3 3 3 2 7 2 3" xfId="22776" xr:uid="{00000000-0005-0000-0000-0000302F0000}"/>
    <cellStyle name="Salida 3 3 3 2 7 3" xfId="10375" xr:uid="{00000000-0005-0000-0000-0000312F0000}"/>
    <cellStyle name="Salida 3 3 3 2 8" xfId="14515" xr:uid="{00000000-0005-0000-0000-0000322F0000}"/>
    <cellStyle name="Salida 3 3 3 2 8 2" xfId="18806" xr:uid="{00000000-0005-0000-0000-0000332F0000}"/>
    <cellStyle name="Salida 3 3 3 2 8 3" xfId="22770" xr:uid="{00000000-0005-0000-0000-0000342F0000}"/>
    <cellStyle name="Salida 3 3 3 2 9" xfId="21417" xr:uid="{00000000-0005-0000-0000-0000352F0000}"/>
    <cellStyle name="Salida 3 3 3 3" xfId="14514" xr:uid="{00000000-0005-0000-0000-0000362F0000}"/>
    <cellStyle name="Salida 3 3 3 3 2" xfId="18805" xr:uid="{00000000-0005-0000-0000-0000372F0000}"/>
    <cellStyle name="Salida 3 3 3 3 3" xfId="22769" xr:uid="{00000000-0005-0000-0000-0000382F0000}"/>
    <cellStyle name="Salida 3 3 3 4" xfId="10371" xr:uid="{00000000-0005-0000-0000-0000392F0000}"/>
    <cellStyle name="Salida 3 3 4" xfId="5681" xr:uid="{00000000-0005-0000-0000-00003A2F0000}"/>
    <cellStyle name="Salida 3 3 4 2" xfId="5682" xr:uid="{00000000-0005-0000-0000-00003B2F0000}"/>
    <cellStyle name="Salida 3 3 4 2 2" xfId="5683" xr:uid="{00000000-0005-0000-0000-00003C2F0000}"/>
    <cellStyle name="Salida 3 3 4 2 2 2" xfId="14524" xr:uid="{00000000-0005-0000-0000-00003D2F0000}"/>
    <cellStyle name="Salida 3 3 4 2 2 2 2" xfId="18815" xr:uid="{00000000-0005-0000-0000-00003E2F0000}"/>
    <cellStyle name="Salida 3 3 4 2 2 2 3" xfId="22779" xr:uid="{00000000-0005-0000-0000-00003F2F0000}"/>
    <cellStyle name="Salida 3 3 4 2 2 3" xfId="21412" xr:uid="{00000000-0005-0000-0000-0000402F0000}"/>
    <cellStyle name="Salida 3 3 4 2 3" xfId="5684" xr:uid="{00000000-0005-0000-0000-0000412F0000}"/>
    <cellStyle name="Salida 3 3 4 2 3 2" xfId="14525" xr:uid="{00000000-0005-0000-0000-0000422F0000}"/>
    <cellStyle name="Salida 3 3 4 2 3 2 2" xfId="18816" xr:uid="{00000000-0005-0000-0000-0000432F0000}"/>
    <cellStyle name="Salida 3 3 4 2 3 2 3" xfId="22780" xr:uid="{00000000-0005-0000-0000-0000442F0000}"/>
    <cellStyle name="Salida 3 3 4 2 3 3" xfId="10377" xr:uid="{00000000-0005-0000-0000-0000452F0000}"/>
    <cellStyle name="Salida 3 3 4 2 4" xfId="5685" xr:uid="{00000000-0005-0000-0000-0000462F0000}"/>
    <cellStyle name="Salida 3 3 4 2 4 2" xfId="14526" xr:uid="{00000000-0005-0000-0000-0000472F0000}"/>
    <cellStyle name="Salida 3 3 4 2 4 2 2" xfId="18817" xr:uid="{00000000-0005-0000-0000-0000482F0000}"/>
    <cellStyle name="Salida 3 3 4 2 4 2 3" xfId="22781" xr:uid="{00000000-0005-0000-0000-0000492F0000}"/>
    <cellStyle name="Salida 3 3 4 2 4 3" xfId="21411" xr:uid="{00000000-0005-0000-0000-00004A2F0000}"/>
    <cellStyle name="Salida 3 3 4 2 5" xfId="5686" xr:uid="{00000000-0005-0000-0000-00004B2F0000}"/>
    <cellStyle name="Salida 3 3 4 2 5 2" xfId="14527" xr:uid="{00000000-0005-0000-0000-00004C2F0000}"/>
    <cellStyle name="Salida 3 3 4 2 5 2 2" xfId="18818" xr:uid="{00000000-0005-0000-0000-00004D2F0000}"/>
    <cellStyle name="Salida 3 3 4 2 5 2 3" xfId="22782" xr:uid="{00000000-0005-0000-0000-00004E2F0000}"/>
    <cellStyle name="Salida 3 3 4 2 5 3" xfId="12959" xr:uid="{00000000-0005-0000-0000-00004F2F0000}"/>
    <cellStyle name="Salida 3 3 4 2 6" xfId="5687" xr:uid="{00000000-0005-0000-0000-0000502F0000}"/>
    <cellStyle name="Salida 3 3 4 2 6 2" xfId="14528" xr:uid="{00000000-0005-0000-0000-0000512F0000}"/>
    <cellStyle name="Salida 3 3 4 2 6 2 2" xfId="18819" xr:uid="{00000000-0005-0000-0000-0000522F0000}"/>
    <cellStyle name="Salida 3 3 4 2 6 2 3" xfId="22783" xr:uid="{00000000-0005-0000-0000-0000532F0000}"/>
    <cellStyle name="Salida 3 3 4 2 6 3" xfId="21410" xr:uid="{00000000-0005-0000-0000-0000542F0000}"/>
    <cellStyle name="Salida 3 3 4 2 7" xfId="5688" xr:uid="{00000000-0005-0000-0000-0000552F0000}"/>
    <cellStyle name="Salida 3 3 4 2 7 2" xfId="14529" xr:uid="{00000000-0005-0000-0000-0000562F0000}"/>
    <cellStyle name="Salida 3 3 4 2 7 2 2" xfId="18820" xr:uid="{00000000-0005-0000-0000-0000572F0000}"/>
    <cellStyle name="Salida 3 3 4 2 7 2 3" xfId="22784" xr:uid="{00000000-0005-0000-0000-0000582F0000}"/>
    <cellStyle name="Salida 3 3 4 2 7 3" xfId="10378" xr:uid="{00000000-0005-0000-0000-0000592F0000}"/>
    <cellStyle name="Salida 3 3 4 2 8" xfId="14523" xr:uid="{00000000-0005-0000-0000-00005A2F0000}"/>
    <cellStyle name="Salida 3 3 4 2 8 2" xfId="18814" xr:uid="{00000000-0005-0000-0000-00005B2F0000}"/>
    <cellStyle name="Salida 3 3 4 2 8 3" xfId="22778" xr:uid="{00000000-0005-0000-0000-00005C2F0000}"/>
    <cellStyle name="Salida 3 3 4 2 9" xfId="21403" xr:uid="{00000000-0005-0000-0000-00005D2F0000}"/>
    <cellStyle name="Salida 3 3 4 3" xfId="14522" xr:uid="{00000000-0005-0000-0000-00005E2F0000}"/>
    <cellStyle name="Salida 3 3 4 3 2" xfId="18813" xr:uid="{00000000-0005-0000-0000-00005F2F0000}"/>
    <cellStyle name="Salida 3 3 4 3 3" xfId="22777" xr:uid="{00000000-0005-0000-0000-0000602F0000}"/>
    <cellStyle name="Salida 3 3 4 4" xfId="10376" xr:uid="{00000000-0005-0000-0000-0000612F0000}"/>
    <cellStyle name="Salida 3 3 5" xfId="5689" xr:uid="{00000000-0005-0000-0000-0000622F0000}"/>
    <cellStyle name="Salida 3 3 5 2" xfId="5690" xr:uid="{00000000-0005-0000-0000-0000632F0000}"/>
    <cellStyle name="Salida 3 3 5 2 2" xfId="14531" xr:uid="{00000000-0005-0000-0000-0000642F0000}"/>
    <cellStyle name="Salida 3 3 5 2 2 2" xfId="18822" xr:uid="{00000000-0005-0000-0000-0000652F0000}"/>
    <cellStyle name="Salida 3 3 5 2 2 3" xfId="22786" xr:uid="{00000000-0005-0000-0000-0000662F0000}"/>
    <cellStyle name="Salida 3 3 5 2 3" xfId="10379" xr:uid="{00000000-0005-0000-0000-0000672F0000}"/>
    <cellStyle name="Salida 3 3 5 3" xfId="5691" xr:uid="{00000000-0005-0000-0000-0000682F0000}"/>
    <cellStyle name="Salida 3 3 5 3 2" xfId="14532" xr:uid="{00000000-0005-0000-0000-0000692F0000}"/>
    <cellStyle name="Salida 3 3 5 3 2 2" xfId="18823" xr:uid="{00000000-0005-0000-0000-00006A2F0000}"/>
    <cellStyle name="Salida 3 3 5 3 2 3" xfId="22787" xr:uid="{00000000-0005-0000-0000-00006B2F0000}"/>
    <cellStyle name="Salida 3 3 5 3 3" xfId="21404" xr:uid="{00000000-0005-0000-0000-00006C2F0000}"/>
    <cellStyle name="Salida 3 3 5 4" xfId="5692" xr:uid="{00000000-0005-0000-0000-00006D2F0000}"/>
    <cellStyle name="Salida 3 3 5 4 2" xfId="14533" xr:uid="{00000000-0005-0000-0000-00006E2F0000}"/>
    <cellStyle name="Salida 3 3 5 4 2 2" xfId="18824" xr:uid="{00000000-0005-0000-0000-00006F2F0000}"/>
    <cellStyle name="Salida 3 3 5 4 2 3" xfId="22788" xr:uid="{00000000-0005-0000-0000-0000702F0000}"/>
    <cellStyle name="Salida 3 3 5 4 3" xfId="21408" xr:uid="{00000000-0005-0000-0000-0000712F0000}"/>
    <cellStyle name="Salida 3 3 5 5" xfId="5693" xr:uid="{00000000-0005-0000-0000-0000722F0000}"/>
    <cellStyle name="Salida 3 3 5 5 2" xfId="14534" xr:uid="{00000000-0005-0000-0000-0000732F0000}"/>
    <cellStyle name="Salida 3 3 5 5 2 2" xfId="18825" xr:uid="{00000000-0005-0000-0000-0000742F0000}"/>
    <cellStyle name="Salida 3 3 5 5 2 3" xfId="22789" xr:uid="{00000000-0005-0000-0000-0000752F0000}"/>
    <cellStyle name="Salida 3 3 5 5 3" xfId="10380" xr:uid="{00000000-0005-0000-0000-0000762F0000}"/>
    <cellStyle name="Salida 3 3 5 6" xfId="5694" xr:uid="{00000000-0005-0000-0000-0000772F0000}"/>
    <cellStyle name="Salida 3 3 5 6 2" xfId="14535" xr:uid="{00000000-0005-0000-0000-0000782F0000}"/>
    <cellStyle name="Salida 3 3 5 6 2 2" xfId="18826" xr:uid="{00000000-0005-0000-0000-0000792F0000}"/>
    <cellStyle name="Salida 3 3 5 6 2 3" xfId="22790" xr:uid="{00000000-0005-0000-0000-00007A2F0000}"/>
    <cellStyle name="Salida 3 3 5 6 3" xfId="21407" xr:uid="{00000000-0005-0000-0000-00007B2F0000}"/>
    <cellStyle name="Salida 3 3 5 7" xfId="5695" xr:uid="{00000000-0005-0000-0000-00007C2F0000}"/>
    <cellStyle name="Salida 3 3 5 7 2" xfId="14536" xr:uid="{00000000-0005-0000-0000-00007D2F0000}"/>
    <cellStyle name="Salida 3 3 5 7 2 2" xfId="18827" xr:uid="{00000000-0005-0000-0000-00007E2F0000}"/>
    <cellStyle name="Salida 3 3 5 7 2 3" xfId="22791" xr:uid="{00000000-0005-0000-0000-00007F2F0000}"/>
    <cellStyle name="Salida 3 3 5 7 3" xfId="10381" xr:uid="{00000000-0005-0000-0000-0000802F0000}"/>
    <cellStyle name="Salida 3 3 5 8" xfId="14530" xr:uid="{00000000-0005-0000-0000-0000812F0000}"/>
    <cellStyle name="Salida 3 3 5 8 2" xfId="18821" xr:uid="{00000000-0005-0000-0000-0000822F0000}"/>
    <cellStyle name="Salida 3 3 5 8 3" xfId="22785" xr:uid="{00000000-0005-0000-0000-0000832F0000}"/>
    <cellStyle name="Salida 3 3 5 9" xfId="21409" xr:uid="{00000000-0005-0000-0000-0000842F0000}"/>
    <cellStyle name="Salida 3 3 6" xfId="14505" xr:uid="{00000000-0005-0000-0000-0000852F0000}"/>
    <cellStyle name="Salida 3 3 6 2" xfId="18796" xr:uid="{00000000-0005-0000-0000-0000862F0000}"/>
    <cellStyle name="Salida 3 3 6 3" xfId="22760" xr:uid="{00000000-0005-0000-0000-0000872F0000}"/>
    <cellStyle name="Salida 3 3 7" xfId="10367" xr:uid="{00000000-0005-0000-0000-0000882F0000}"/>
    <cellStyle name="Salida 3 4" xfId="5696" xr:uid="{00000000-0005-0000-0000-0000892F0000}"/>
    <cellStyle name="Salida 3 4 2" xfId="5697" xr:uid="{00000000-0005-0000-0000-00008A2F0000}"/>
    <cellStyle name="Salida 3 4 2 2" xfId="5698" xr:uid="{00000000-0005-0000-0000-00008B2F0000}"/>
    <cellStyle name="Salida 3 4 2 2 2" xfId="5699" xr:uid="{00000000-0005-0000-0000-00008C2F0000}"/>
    <cellStyle name="Salida 3 4 2 2 2 2" xfId="14540" xr:uid="{00000000-0005-0000-0000-00008D2F0000}"/>
    <cellStyle name="Salida 3 4 2 2 2 2 2" xfId="18831" xr:uid="{00000000-0005-0000-0000-00008E2F0000}"/>
    <cellStyle name="Salida 3 4 2 2 2 2 3" xfId="22795" xr:uid="{00000000-0005-0000-0000-00008F2F0000}"/>
    <cellStyle name="Salida 3 4 2 2 2 3" xfId="10383" xr:uid="{00000000-0005-0000-0000-0000902F0000}"/>
    <cellStyle name="Salida 3 4 2 2 3" xfId="5700" xr:uid="{00000000-0005-0000-0000-0000912F0000}"/>
    <cellStyle name="Salida 3 4 2 2 3 2" xfId="14541" xr:uid="{00000000-0005-0000-0000-0000922F0000}"/>
    <cellStyle name="Salida 3 4 2 2 3 2 2" xfId="18832" xr:uid="{00000000-0005-0000-0000-0000932F0000}"/>
    <cellStyle name="Salida 3 4 2 2 3 2 3" xfId="22796" xr:uid="{00000000-0005-0000-0000-0000942F0000}"/>
    <cellStyle name="Salida 3 4 2 2 3 3" xfId="10384" xr:uid="{00000000-0005-0000-0000-0000952F0000}"/>
    <cellStyle name="Salida 3 4 2 2 4" xfId="5701" xr:uid="{00000000-0005-0000-0000-0000962F0000}"/>
    <cellStyle name="Salida 3 4 2 2 4 2" xfId="14542" xr:uid="{00000000-0005-0000-0000-0000972F0000}"/>
    <cellStyle name="Salida 3 4 2 2 4 2 2" xfId="18833" xr:uid="{00000000-0005-0000-0000-0000982F0000}"/>
    <cellStyle name="Salida 3 4 2 2 4 2 3" xfId="22797" xr:uid="{00000000-0005-0000-0000-0000992F0000}"/>
    <cellStyle name="Salida 3 4 2 2 4 3" xfId="10385" xr:uid="{00000000-0005-0000-0000-00009A2F0000}"/>
    <cellStyle name="Salida 3 4 2 2 5" xfId="5702" xr:uid="{00000000-0005-0000-0000-00009B2F0000}"/>
    <cellStyle name="Salida 3 4 2 2 5 2" xfId="14543" xr:uid="{00000000-0005-0000-0000-00009C2F0000}"/>
    <cellStyle name="Salida 3 4 2 2 5 2 2" xfId="18834" xr:uid="{00000000-0005-0000-0000-00009D2F0000}"/>
    <cellStyle name="Salida 3 4 2 2 5 2 3" xfId="22798" xr:uid="{00000000-0005-0000-0000-00009E2F0000}"/>
    <cellStyle name="Salida 3 4 2 2 5 3" xfId="10386" xr:uid="{00000000-0005-0000-0000-00009F2F0000}"/>
    <cellStyle name="Salida 3 4 2 2 6" xfId="5703" xr:uid="{00000000-0005-0000-0000-0000A02F0000}"/>
    <cellStyle name="Salida 3 4 2 2 6 2" xfId="14544" xr:uid="{00000000-0005-0000-0000-0000A12F0000}"/>
    <cellStyle name="Salida 3 4 2 2 6 2 2" xfId="18835" xr:uid="{00000000-0005-0000-0000-0000A22F0000}"/>
    <cellStyle name="Salida 3 4 2 2 6 2 3" xfId="22799" xr:uid="{00000000-0005-0000-0000-0000A32F0000}"/>
    <cellStyle name="Salida 3 4 2 2 6 3" xfId="21372" xr:uid="{00000000-0005-0000-0000-0000A42F0000}"/>
    <cellStyle name="Salida 3 4 2 2 7" xfId="5704" xr:uid="{00000000-0005-0000-0000-0000A52F0000}"/>
    <cellStyle name="Salida 3 4 2 2 7 2" xfId="14545" xr:uid="{00000000-0005-0000-0000-0000A62F0000}"/>
    <cellStyle name="Salida 3 4 2 2 7 2 2" xfId="18836" xr:uid="{00000000-0005-0000-0000-0000A72F0000}"/>
    <cellStyle name="Salida 3 4 2 2 7 2 3" xfId="22800" xr:uid="{00000000-0005-0000-0000-0000A82F0000}"/>
    <cellStyle name="Salida 3 4 2 2 7 3" xfId="21401" xr:uid="{00000000-0005-0000-0000-0000A92F0000}"/>
    <cellStyle name="Salida 3 4 2 2 8" xfId="14539" xr:uid="{00000000-0005-0000-0000-0000AA2F0000}"/>
    <cellStyle name="Salida 3 4 2 2 8 2" xfId="18830" xr:uid="{00000000-0005-0000-0000-0000AB2F0000}"/>
    <cellStyle name="Salida 3 4 2 2 8 3" xfId="22794" xr:uid="{00000000-0005-0000-0000-0000AC2F0000}"/>
    <cellStyle name="Salida 3 4 2 2 9" xfId="21405" xr:uid="{00000000-0005-0000-0000-0000AD2F0000}"/>
    <cellStyle name="Salida 3 4 2 3" xfId="14538" xr:uid="{00000000-0005-0000-0000-0000AE2F0000}"/>
    <cellStyle name="Salida 3 4 2 3 2" xfId="18829" xr:uid="{00000000-0005-0000-0000-0000AF2F0000}"/>
    <cellStyle name="Salida 3 4 2 3 3" xfId="22793" xr:uid="{00000000-0005-0000-0000-0000B02F0000}"/>
    <cellStyle name="Salida 3 4 2 4" xfId="10382" xr:uid="{00000000-0005-0000-0000-0000B12F0000}"/>
    <cellStyle name="Salida 3 4 3" xfId="5705" xr:uid="{00000000-0005-0000-0000-0000B22F0000}"/>
    <cellStyle name="Salida 3 4 3 2" xfId="5706" xr:uid="{00000000-0005-0000-0000-0000B32F0000}"/>
    <cellStyle name="Salida 3 4 3 2 2" xfId="5707" xr:uid="{00000000-0005-0000-0000-0000B42F0000}"/>
    <cellStyle name="Salida 3 4 3 2 2 2" xfId="14548" xr:uid="{00000000-0005-0000-0000-0000B52F0000}"/>
    <cellStyle name="Salida 3 4 3 2 2 2 2" xfId="18839" xr:uid="{00000000-0005-0000-0000-0000B62F0000}"/>
    <cellStyle name="Salida 3 4 3 2 2 2 3" xfId="22803" xr:uid="{00000000-0005-0000-0000-0000B72F0000}"/>
    <cellStyle name="Salida 3 4 3 2 2 3" xfId="10388" xr:uid="{00000000-0005-0000-0000-0000B82F0000}"/>
    <cellStyle name="Salida 3 4 3 2 3" xfId="5708" xr:uid="{00000000-0005-0000-0000-0000B92F0000}"/>
    <cellStyle name="Salida 3 4 3 2 3 2" xfId="14549" xr:uid="{00000000-0005-0000-0000-0000BA2F0000}"/>
    <cellStyle name="Salida 3 4 3 2 3 2 2" xfId="18840" xr:uid="{00000000-0005-0000-0000-0000BB2F0000}"/>
    <cellStyle name="Salida 3 4 3 2 3 2 3" xfId="22804" xr:uid="{00000000-0005-0000-0000-0000BC2F0000}"/>
    <cellStyle name="Salida 3 4 3 2 3 3" xfId="21399" xr:uid="{00000000-0005-0000-0000-0000BD2F0000}"/>
    <cellStyle name="Salida 3 4 3 2 4" xfId="5709" xr:uid="{00000000-0005-0000-0000-0000BE2F0000}"/>
    <cellStyle name="Salida 3 4 3 2 4 2" xfId="14550" xr:uid="{00000000-0005-0000-0000-0000BF2F0000}"/>
    <cellStyle name="Salida 3 4 3 2 4 2 2" xfId="18841" xr:uid="{00000000-0005-0000-0000-0000C02F0000}"/>
    <cellStyle name="Salida 3 4 3 2 4 2 3" xfId="22805" xr:uid="{00000000-0005-0000-0000-0000C12F0000}"/>
    <cellStyle name="Salida 3 4 3 2 4 3" xfId="10389" xr:uid="{00000000-0005-0000-0000-0000C22F0000}"/>
    <cellStyle name="Salida 3 4 3 2 5" xfId="5710" xr:uid="{00000000-0005-0000-0000-0000C32F0000}"/>
    <cellStyle name="Salida 3 4 3 2 5 2" xfId="14551" xr:uid="{00000000-0005-0000-0000-0000C42F0000}"/>
    <cellStyle name="Salida 3 4 3 2 5 2 2" xfId="18842" xr:uid="{00000000-0005-0000-0000-0000C52F0000}"/>
    <cellStyle name="Salida 3 4 3 2 5 2 3" xfId="22806" xr:uid="{00000000-0005-0000-0000-0000C62F0000}"/>
    <cellStyle name="Salida 3 4 3 2 5 3" xfId="21398" xr:uid="{00000000-0005-0000-0000-0000C72F0000}"/>
    <cellStyle name="Salida 3 4 3 2 6" xfId="5711" xr:uid="{00000000-0005-0000-0000-0000C82F0000}"/>
    <cellStyle name="Salida 3 4 3 2 6 2" xfId="14552" xr:uid="{00000000-0005-0000-0000-0000C92F0000}"/>
    <cellStyle name="Salida 3 4 3 2 6 2 2" xfId="18843" xr:uid="{00000000-0005-0000-0000-0000CA2F0000}"/>
    <cellStyle name="Salida 3 4 3 2 6 2 3" xfId="22807" xr:uid="{00000000-0005-0000-0000-0000CB2F0000}"/>
    <cellStyle name="Salida 3 4 3 2 6 3" xfId="10390" xr:uid="{00000000-0005-0000-0000-0000CC2F0000}"/>
    <cellStyle name="Salida 3 4 3 2 7" xfId="5712" xr:uid="{00000000-0005-0000-0000-0000CD2F0000}"/>
    <cellStyle name="Salida 3 4 3 2 7 2" xfId="14553" xr:uid="{00000000-0005-0000-0000-0000CE2F0000}"/>
    <cellStyle name="Salida 3 4 3 2 7 2 2" xfId="18844" xr:uid="{00000000-0005-0000-0000-0000CF2F0000}"/>
    <cellStyle name="Salida 3 4 3 2 7 2 3" xfId="22808" xr:uid="{00000000-0005-0000-0000-0000D02F0000}"/>
    <cellStyle name="Salida 3 4 3 2 7 3" xfId="21393" xr:uid="{00000000-0005-0000-0000-0000D12F0000}"/>
    <cellStyle name="Salida 3 4 3 2 8" xfId="14547" xr:uid="{00000000-0005-0000-0000-0000D22F0000}"/>
    <cellStyle name="Salida 3 4 3 2 8 2" xfId="18838" xr:uid="{00000000-0005-0000-0000-0000D32F0000}"/>
    <cellStyle name="Salida 3 4 3 2 8 3" xfId="22802" xr:uid="{00000000-0005-0000-0000-0000D42F0000}"/>
    <cellStyle name="Salida 3 4 3 2 9" xfId="21400" xr:uid="{00000000-0005-0000-0000-0000D52F0000}"/>
    <cellStyle name="Salida 3 4 3 3" xfId="14546" xr:uid="{00000000-0005-0000-0000-0000D62F0000}"/>
    <cellStyle name="Salida 3 4 3 3 2" xfId="18837" xr:uid="{00000000-0005-0000-0000-0000D72F0000}"/>
    <cellStyle name="Salida 3 4 3 3 3" xfId="22801" xr:uid="{00000000-0005-0000-0000-0000D82F0000}"/>
    <cellStyle name="Salida 3 4 3 4" xfId="10387" xr:uid="{00000000-0005-0000-0000-0000D92F0000}"/>
    <cellStyle name="Salida 3 4 4" xfId="5713" xr:uid="{00000000-0005-0000-0000-0000DA2F0000}"/>
    <cellStyle name="Salida 3 4 4 2" xfId="5714" xr:uid="{00000000-0005-0000-0000-0000DB2F0000}"/>
    <cellStyle name="Salida 3 4 4 2 2" xfId="5715" xr:uid="{00000000-0005-0000-0000-0000DC2F0000}"/>
    <cellStyle name="Salida 3 4 4 2 2 2" xfId="14556" xr:uid="{00000000-0005-0000-0000-0000DD2F0000}"/>
    <cellStyle name="Salida 3 4 4 2 2 2 2" xfId="18847" xr:uid="{00000000-0005-0000-0000-0000DE2F0000}"/>
    <cellStyle name="Salida 3 4 4 2 2 2 3" xfId="22811" xr:uid="{00000000-0005-0000-0000-0000DF2F0000}"/>
    <cellStyle name="Salida 3 4 4 2 2 3" xfId="21396" xr:uid="{00000000-0005-0000-0000-0000E02F0000}"/>
    <cellStyle name="Salida 3 4 4 2 3" xfId="5716" xr:uid="{00000000-0005-0000-0000-0000E12F0000}"/>
    <cellStyle name="Salida 3 4 4 2 3 2" xfId="14557" xr:uid="{00000000-0005-0000-0000-0000E22F0000}"/>
    <cellStyle name="Salida 3 4 4 2 3 2 2" xfId="18848" xr:uid="{00000000-0005-0000-0000-0000E32F0000}"/>
    <cellStyle name="Salida 3 4 4 2 3 2 3" xfId="22812" xr:uid="{00000000-0005-0000-0000-0000E42F0000}"/>
    <cellStyle name="Salida 3 4 4 2 3 3" xfId="10392" xr:uid="{00000000-0005-0000-0000-0000E52F0000}"/>
    <cellStyle name="Salida 3 4 4 2 4" xfId="5717" xr:uid="{00000000-0005-0000-0000-0000E62F0000}"/>
    <cellStyle name="Salida 3 4 4 2 4 2" xfId="14558" xr:uid="{00000000-0005-0000-0000-0000E72F0000}"/>
    <cellStyle name="Salida 3 4 4 2 4 2 2" xfId="18849" xr:uid="{00000000-0005-0000-0000-0000E82F0000}"/>
    <cellStyle name="Salida 3 4 4 2 4 2 3" xfId="22813" xr:uid="{00000000-0005-0000-0000-0000E92F0000}"/>
    <cellStyle name="Salida 3 4 4 2 4 3" xfId="21395" xr:uid="{00000000-0005-0000-0000-0000EA2F0000}"/>
    <cellStyle name="Salida 3 4 4 2 5" xfId="5718" xr:uid="{00000000-0005-0000-0000-0000EB2F0000}"/>
    <cellStyle name="Salida 3 4 4 2 5 2" xfId="14559" xr:uid="{00000000-0005-0000-0000-0000EC2F0000}"/>
    <cellStyle name="Salida 3 4 4 2 5 2 2" xfId="18850" xr:uid="{00000000-0005-0000-0000-0000ED2F0000}"/>
    <cellStyle name="Salida 3 4 4 2 5 2 3" xfId="22814" xr:uid="{00000000-0005-0000-0000-0000EE2F0000}"/>
    <cellStyle name="Salida 3 4 4 2 5 3" xfId="10393" xr:uid="{00000000-0005-0000-0000-0000EF2F0000}"/>
    <cellStyle name="Salida 3 4 4 2 6" xfId="5719" xr:uid="{00000000-0005-0000-0000-0000F02F0000}"/>
    <cellStyle name="Salida 3 4 4 2 6 2" xfId="14560" xr:uid="{00000000-0005-0000-0000-0000F12F0000}"/>
    <cellStyle name="Salida 3 4 4 2 6 2 2" xfId="18851" xr:uid="{00000000-0005-0000-0000-0000F22F0000}"/>
    <cellStyle name="Salida 3 4 4 2 6 2 3" xfId="22815" xr:uid="{00000000-0005-0000-0000-0000F32F0000}"/>
    <cellStyle name="Salida 3 4 4 2 6 3" xfId="21394" xr:uid="{00000000-0005-0000-0000-0000F42F0000}"/>
    <cellStyle name="Salida 3 4 4 2 7" xfId="5720" xr:uid="{00000000-0005-0000-0000-0000F52F0000}"/>
    <cellStyle name="Salida 3 4 4 2 7 2" xfId="14561" xr:uid="{00000000-0005-0000-0000-0000F62F0000}"/>
    <cellStyle name="Salida 3 4 4 2 7 2 2" xfId="18852" xr:uid="{00000000-0005-0000-0000-0000F72F0000}"/>
    <cellStyle name="Salida 3 4 4 2 7 2 3" xfId="22816" xr:uid="{00000000-0005-0000-0000-0000F82F0000}"/>
    <cellStyle name="Salida 3 4 4 2 7 3" xfId="10394" xr:uid="{00000000-0005-0000-0000-0000F92F0000}"/>
    <cellStyle name="Salida 3 4 4 2 8" xfId="14555" xr:uid="{00000000-0005-0000-0000-0000FA2F0000}"/>
    <cellStyle name="Salida 3 4 4 2 8 2" xfId="18846" xr:uid="{00000000-0005-0000-0000-0000FB2F0000}"/>
    <cellStyle name="Salida 3 4 4 2 8 3" xfId="22810" xr:uid="{00000000-0005-0000-0000-0000FC2F0000}"/>
    <cellStyle name="Salida 3 4 4 2 9" xfId="10391" xr:uid="{00000000-0005-0000-0000-0000FD2F0000}"/>
    <cellStyle name="Salida 3 4 4 3" xfId="14554" xr:uid="{00000000-0005-0000-0000-0000FE2F0000}"/>
    <cellStyle name="Salida 3 4 4 3 2" xfId="18845" xr:uid="{00000000-0005-0000-0000-0000FF2F0000}"/>
    <cellStyle name="Salida 3 4 4 3 3" xfId="22809" xr:uid="{00000000-0005-0000-0000-000000300000}"/>
    <cellStyle name="Salida 3 4 4 4" xfId="21397" xr:uid="{00000000-0005-0000-0000-000001300000}"/>
    <cellStyle name="Salida 3 4 5" xfId="5721" xr:uid="{00000000-0005-0000-0000-000002300000}"/>
    <cellStyle name="Salida 3 4 5 2" xfId="5722" xr:uid="{00000000-0005-0000-0000-000003300000}"/>
    <cellStyle name="Salida 3 4 5 2 2" xfId="14563" xr:uid="{00000000-0005-0000-0000-000004300000}"/>
    <cellStyle name="Salida 3 4 5 2 2 2" xfId="18854" xr:uid="{00000000-0005-0000-0000-000005300000}"/>
    <cellStyle name="Salida 3 4 5 2 2 3" xfId="22818" xr:uid="{00000000-0005-0000-0000-000006300000}"/>
    <cellStyle name="Salida 3 4 5 2 3" xfId="21383" xr:uid="{00000000-0005-0000-0000-000007300000}"/>
    <cellStyle name="Salida 3 4 5 3" xfId="5723" xr:uid="{00000000-0005-0000-0000-000008300000}"/>
    <cellStyle name="Salida 3 4 5 3 2" xfId="14564" xr:uid="{00000000-0005-0000-0000-000009300000}"/>
    <cellStyle name="Salida 3 4 5 3 2 2" xfId="18855" xr:uid="{00000000-0005-0000-0000-00000A300000}"/>
    <cellStyle name="Salida 3 4 5 3 2 3" xfId="22819" xr:uid="{00000000-0005-0000-0000-00000B300000}"/>
    <cellStyle name="Salida 3 4 5 3 3" xfId="21392" xr:uid="{00000000-0005-0000-0000-00000C300000}"/>
    <cellStyle name="Salida 3 4 5 4" xfId="5724" xr:uid="{00000000-0005-0000-0000-00000D300000}"/>
    <cellStyle name="Salida 3 4 5 4 2" xfId="14565" xr:uid="{00000000-0005-0000-0000-00000E300000}"/>
    <cellStyle name="Salida 3 4 5 4 2 2" xfId="18856" xr:uid="{00000000-0005-0000-0000-00000F300000}"/>
    <cellStyle name="Salida 3 4 5 4 2 3" xfId="22820" xr:uid="{00000000-0005-0000-0000-000010300000}"/>
    <cellStyle name="Salida 3 4 5 4 3" xfId="10396" xr:uid="{00000000-0005-0000-0000-000011300000}"/>
    <cellStyle name="Salida 3 4 5 5" xfId="5725" xr:uid="{00000000-0005-0000-0000-000012300000}"/>
    <cellStyle name="Salida 3 4 5 5 2" xfId="14566" xr:uid="{00000000-0005-0000-0000-000013300000}"/>
    <cellStyle name="Salida 3 4 5 5 2 2" xfId="18857" xr:uid="{00000000-0005-0000-0000-000014300000}"/>
    <cellStyle name="Salida 3 4 5 5 2 3" xfId="22821" xr:uid="{00000000-0005-0000-0000-000015300000}"/>
    <cellStyle name="Salida 3 4 5 5 3" xfId="21391" xr:uid="{00000000-0005-0000-0000-000016300000}"/>
    <cellStyle name="Salida 3 4 5 6" xfId="5726" xr:uid="{00000000-0005-0000-0000-000017300000}"/>
    <cellStyle name="Salida 3 4 5 6 2" xfId="14567" xr:uid="{00000000-0005-0000-0000-000018300000}"/>
    <cellStyle name="Salida 3 4 5 6 2 2" xfId="18858" xr:uid="{00000000-0005-0000-0000-000019300000}"/>
    <cellStyle name="Salida 3 4 5 6 2 3" xfId="22822" xr:uid="{00000000-0005-0000-0000-00001A300000}"/>
    <cellStyle name="Salida 3 4 5 6 3" xfId="10397" xr:uid="{00000000-0005-0000-0000-00001B300000}"/>
    <cellStyle name="Salida 3 4 5 7" xfId="5727" xr:uid="{00000000-0005-0000-0000-00001C300000}"/>
    <cellStyle name="Salida 3 4 5 7 2" xfId="14568" xr:uid="{00000000-0005-0000-0000-00001D300000}"/>
    <cellStyle name="Salida 3 4 5 7 2 2" xfId="18859" xr:uid="{00000000-0005-0000-0000-00001E300000}"/>
    <cellStyle name="Salida 3 4 5 7 2 3" xfId="22823" xr:uid="{00000000-0005-0000-0000-00001F300000}"/>
    <cellStyle name="Salida 3 4 5 7 3" xfId="21390" xr:uid="{00000000-0005-0000-0000-000020300000}"/>
    <cellStyle name="Salida 3 4 5 8" xfId="14562" xr:uid="{00000000-0005-0000-0000-000021300000}"/>
    <cellStyle name="Salida 3 4 5 8 2" xfId="18853" xr:uid="{00000000-0005-0000-0000-000022300000}"/>
    <cellStyle name="Salida 3 4 5 8 3" xfId="22817" xr:uid="{00000000-0005-0000-0000-000023300000}"/>
    <cellStyle name="Salida 3 4 5 9" xfId="10395" xr:uid="{00000000-0005-0000-0000-000024300000}"/>
    <cellStyle name="Salida 3 4 6" xfId="14537" xr:uid="{00000000-0005-0000-0000-000025300000}"/>
    <cellStyle name="Salida 3 4 6 2" xfId="18828" xr:uid="{00000000-0005-0000-0000-000026300000}"/>
    <cellStyle name="Salida 3 4 6 3" xfId="22792" xr:uid="{00000000-0005-0000-0000-000027300000}"/>
    <cellStyle name="Salida 3 4 7" xfId="21406" xr:uid="{00000000-0005-0000-0000-000028300000}"/>
    <cellStyle name="Salida 3 5" xfId="5728" xr:uid="{00000000-0005-0000-0000-000029300000}"/>
    <cellStyle name="Salida 3 5 2" xfId="5729" xr:uid="{00000000-0005-0000-0000-00002A300000}"/>
    <cellStyle name="Salida 3 5 2 2" xfId="5730" xr:uid="{00000000-0005-0000-0000-00002B300000}"/>
    <cellStyle name="Salida 3 5 2 2 2" xfId="5731" xr:uid="{00000000-0005-0000-0000-00002C300000}"/>
    <cellStyle name="Salida 3 5 2 2 2 2" xfId="14572" xr:uid="{00000000-0005-0000-0000-00002D300000}"/>
    <cellStyle name="Salida 3 5 2 2 2 2 2" xfId="18863" xr:uid="{00000000-0005-0000-0000-00002E300000}"/>
    <cellStyle name="Salida 3 5 2 2 2 2 3" xfId="22827" xr:uid="{00000000-0005-0000-0000-00002F300000}"/>
    <cellStyle name="Salida 3 5 2 2 2 3" xfId="21384" xr:uid="{00000000-0005-0000-0000-000030300000}"/>
    <cellStyle name="Salida 3 5 2 2 3" xfId="5732" xr:uid="{00000000-0005-0000-0000-000031300000}"/>
    <cellStyle name="Salida 3 5 2 2 3 2" xfId="14573" xr:uid="{00000000-0005-0000-0000-000032300000}"/>
    <cellStyle name="Salida 3 5 2 2 3 2 2" xfId="18864" xr:uid="{00000000-0005-0000-0000-000033300000}"/>
    <cellStyle name="Salida 3 5 2 2 3 2 3" xfId="22828" xr:uid="{00000000-0005-0000-0000-000034300000}"/>
    <cellStyle name="Salida 3 5 2 2 3 3" xfId="21388" xr:uid="{00000000-0005-0000-0000-000035300000}"/>
    <cellStyle name="Salida 3 5 2 2 4" xfId="5733" xr:uid="{00000000-0005-0000-0000-000036300000}"/>
    <cellStyle name="Salida 3 5 2 2 4 2" xfId="14574" xr:uid="{00000000-0005-0000-0000-000037300000}"/>
    <cellStyle name="Salida 3 5 2 2 4 2 2" xfId="18865" xr:uid="{00000000-0005-0000-0000-000038300000}"/>
    <cellStyle name="Salida 3 5 2 2 4 2 3" xfId="22829" xr:uid="{00000000-0005-0000-0000-000039300000}"/>
    <cellStyle name="Salida 3 5 2 2 4 3" xfId="10400" xr:uid="{00000000-0005-0000-0000-00003A300000}"/>
    <cellStyle name="Salida 3 5 2 2 5" xfId="5734" xr:uid="{00000000-0005-0000-0000-00003B300000}"/>
    <cellStyle name="Salida 3 5 2 2 5 2" xfId="14575" xr:uid="{00000000-0005-0000-0000-00003C300000}"/>
    <cellStyle name="Salida 3 5 2 2 5 2 2" xfId="18866" xr:uid="{00000000-0005-0000-0000-00003D300000}"/>
    <cellStyle name="Salida 3 5 2 2 5 2 3" xfId="22830" xr:uid="{00000000-0005-0000-0000-00003E300000}"/>
    <cellStyle name="Salida 3 5 2 2 5 3" xfId="21387" xr:uid="{00000000-0005-0000-0000-00003F300000}"/>
    <cellStyle name="Salida 3 5 2 2 6" xfId="5735" xr:uid="{00000000-0005-0000-0000-000040300000}"/>
    <cellStyle name="Salida 3 5 2 2 6 2" xfId="14576" xr:uid="{00000000-0005-0000-0000-000041300000}"/>
    <cellStyle name="Salida 3 5 2 2 6 2 2" xfId="18867" xr:uid="{00000000-0005-0000-0000-000042300000}"/>
    <cellStyle name="Salida 3 5 2 2 6 2 3" xfId="22831" xr:uid="{00000000-0005-0000-0000-000043300000}"/>
    <cellStyle name="Salida 3 5 2 2 6 3" xfId="10401" xr:uid="{00000000-0005-0000-0000-000044300000}"/>
    <cellStyle name="Salida 3 5 2 2 7" xfId="5736" xr:uid="{00000000-0005-0000-0000-000045300000}"/>
    <cellStyle name="Salida 3 5 2 2 7 2" xfId="14577" xr:uid="{00000000-0005-0000-0000-000046300000}"/>
    <cellStyle name="Salida 3 5 2 2 7 2 2" xfId="18868" xr:uid="{00000000-0005-0000-0000-000047300000}"/>
    <cellStyle name="Salida 3 5 2 2 7 2 3" xfId="22832" xr:uid="{00000000-0005-0000-0000-000048300000}"/>
    <cellStyle name="Salida 3 5 2 2 7 3" xfId="21386" xr:uid="{00000000-0005-0000-0000-000049300000}"/>
    <cellStyle name="Salida 3 5 2 2 8" xfId="14571" xr:uid="{00000000-0005-0000-0000-00004A300000}"/>
    <cellStyle name="Salida 3 5 2 2 8 2" xfId="18862" xr:uid="{00000000-0005-0000-0000-00004B300000}"/>
    <cellStyle name="Salida 3 5 2 2 8 3" xfId="22826" xr:uid="{00000000-0005-0000-0000-00004C300000}"/>
    <cellStyle name="Salida 3 5 2 2 9" xfId="10399" xr:uid="{00000000-0005-0000-0000-00004D300000}"/>
    <cellStyle name="Salida 3 5 2 3" xfId="14570" xr:uid="{00000000-0005-0000-0000-00004E300000}"/>
    <cellStyle name="Salida 3 5 2 3 2" xfId="18861" xr:uid="{00000000-0005-0000-0000-00004F300000}"/>
    <cellStyle name="Salida 3 5 2 3 3" xfId="22825" xr:uid="{00000000-0005-0000-0000-000050300000}"/>
    <cellStyle name="Salida 3 5 2 4" xfId="21389" xr:uid="{00000000-0005-0000-0000-000051300000}"/>
    <cellStyle name="Salida 3 5 3" xfId="5737" xr:uid="{00000000-0005-0000-0000-000052300000}"/>
    <cellStyle name="Salida 3 5 3 2" xfId="5738" xr:uid="{00000000-0005-0000-0000-000053300000}"/>
    <cellStyle name="Salida 3 5 3 2 2" xfId="5739" xr:uid="{00000000-0005-0000-0000-000054300000}"/>
    <cellStyle name="Salida 3 5 3 2 2 2" xfId="14580" xr:uid="{00000000-0005-0000-0000-000055300000}"/>
    <cellStyle name="Salida 3 5 3 2 2 2 2" xfId="18871" xr:uid="{00000000-0005-0000-0000-000056300000}"/>
    <cellStyle name="Salida 3 5 3 2 2 2 3" xfId="22835" xr:uid="{00000000-0005-0000-0000-000057300000}"/>
    <cellStyle name="Salida 3 5 3 2 2 3" xfId="10402" xr:uid="{00000000-0005-0000-0000-000058300000}"/>
    <cellStyle name="Salida 3 5 3 2 3" xfId="5740" xr:uid="{00000000-0005-0000-0000-000059300000}"/>
    <cellStyle name="Salida 3 5 3 2 3 2" xfId="14581" xr:uid="{00000000-0005-0000-0000-00005A300000}"/>
    <cellStyle name="Salida 3 5 3 2 3 2 2" xfId="18872" xr:uid="{00000000-0005-0000-0000-00005B300000}"/>
    <cellStyle name="Salida 3 5 3 2 3 2 3" xfId="22836" xr:uid="{00000000-0005-0000-0000-00005C300000}"/>
    <cellStyle name="Salida 3 5 3 2 3 3" xfId="10403" xr:uid="{00000000-0005-0000-0000-00005D300000}"/>
    <cellStyle name="Salida 3 5 3 2 4" xfId="5741" xr:uid="{00000000-0005-0000-0000-00005E300000}"/>
    <cellStyle name="Salida 3 5 3 2 4 2" xfId="14582" xr:uid="{00000000-0005-0000-0000-00005F300000}"/>
    <cellStyle name="Salida 3 5 3 2 4 2 2" xfId="18873" xr:uid="{00000000-0005-0000-0000-000060300000}"/>
    <cellStyle name="Salida 3 5 3 2 4 2 3" xfId="22837" xr:uid="{00000000-0005-0000-0000-000061300000}"/>
    <cellStyle name="Salida 3 5 3 2 4 3" xfId="10404" xr:uid="{00000000-0005-0000-0000-000062300000}"/>
    <cellStyle name="Salida 3 5 3 2 5" xfId="5742" xr:uid="{00000000-0005-0000-0000-000063300000}"/>
    <cellStyle name="Salida 3 5 3 2 5 2" xfId="14583" xr:uid="{00000000-0005-0000-0000-000064300000}"/>
    <cellStyle name="Salida 3 5 3 2 5 2 2" xfId="18874" xr:uid="{00000000-0005-0000-0000-000065300000}"/>
    <cellStyle name="Salida 3 5 3 2 5 2 3" xfId="22838" xr:uid="{00000000-0005-0000-0000-000066300000}"/>
    <cellStyle name="Salida 3 5 3 2 5 3" xfId="21373" xr:uid="{00000000-0005-0000-0000-000067300000}"/>
    <cellStyle name="Salida 3 5 3 2 6" xfId="5743" xr:uid="{00000000-0005-0000-0000-000068300000}"/>
    <cellStyle name="Salida 3 5 3 2 6 2" xfId="14584" xr:uid="{00000000-0005-0000-0000-000069300000}"/>
    <cellStyle name="Salida 3 5 3 2 6 2 2" xfId="18875" xr:uid="{00000000-0005-0000-0000-00006A300000}"/>
    <cellStyle name="Salida 3 5 3 2 6 2 3" xfId="22839" xr:uid="{00000000-0005-0000-0000-00006B300000}"/>
    <cellStyle name="Salida 3 5 3 2 6 3" xfId="21382" xr:uid="{00000000-0005-0000-0000-00006C300000}"/>
    <cellStyle name="Salida 3 5 3 2 7" xfId="5744" xr:uid="{00000000-0005-0000-0000-00006D300000}"/>
    <cellStyle name="Salida 3 5 3 2 7 2" xfId="14585" xr:uid="{00000000-0005-0000-0000-00006E300000}"/>
    <cellStyle name="Salida 3 5 3 2 7 2 2" xfId="18876" xr:uid="{00000000-0005-0000-0000-00006F300000}"/>
    <cellStyle name="Salida 3 5 3 2 7 2 3" xfId="22840" xr:uid="{00000000-0005-0000-0000-000070300000}"/>
    <cellStyle name="Salida 3 5 3 2 7 3" xfId="10405" xr:uid="{00000000-0005-0000-0000-000071300000}"/>
    <cellStyle name="Salida 3 5 3 2 8" xfId="14579" xr:uid="{00000000-0005-0000-0000-000072300000}"/>
    <cellStyle name="Salida 3 5 3 2 8 2" xfId="18870" xr:uid="{00000000-0005-0000-0000-000073300000}"/>
    <cellStyle name="Salida 3 5 3 2 8 3" xfId="22834" xr:uid="{00000000-0005-0000-0000-000074300000}"/>
    <cellStyle name="Salida 3 5 3 2 9" xfId="21385" xr:uid="{00000000-0005-0000-0000-000075300000}"/>
    <cellStyle name="Salida 3 5 3 3" xfId="14578" xr:uid="{00000000-0005-0000-0000-000076300000}"/>
    <cellStyle name="Salida 3 5 3 3 2" xfId="18869" xr:uid="{00000000-0005-0000-0000-000077300000}"/>
    <cellStyle name="Salida 3 5 3 3 3" xfId="22833" xr:uid="{00000000-0005-0000-0000-000078300000}"/>
    <cellStyle name="Salida 3 5 3 4" xfId="14449" xr:uid="{00000000-0005-0000-0000-000079300000}"/>
    <cellStyle name="Salida 3 5 4" xfId="5745" xr:uid="{00000000-0005-0000-0000-00007A300000}"/>
    <cellStyle name="Salida 3 5 4 2" xfId="5746" xr:uid="{00000000-0005-0000-0000-00007B300000}"/>
    <cellStyle name="Salida 3 5 4 2 2" xfId="5747" xr:uid="{00000000-0005-0000-0000-00007C300000}"/>
    <cellStyle name="Salida 3 5 4 2 2 2" xfId="14588" xr:uid="{00000000-0005-0000-0000-00007D300000}"/>
    <cellStyle name="Salida 3 5 4 2 2 2 2" xfId="18879" xr:uid="{00000000-0005-0000-0000-00007E300000}"/>
    <cellStyle name="Salida 3 5 4 2 2 2 3" xfId="22843" xr:uid="{00000000-0005-0000-0000-00007F300000}"/>
    <cellStyle name="Salida 3 5 4 2 2 3" xfId="21380" xr:uid="{00000000-0005-0000-0000-000080300000}"/>
    <cellStyle name="Salida 3 5 4 2 3" xfId="5748" xr:uid="{00000000-0005-0000-0000-000081300000}"/>
    <cellStyle name="Salida 3 5 4 2 3 2" xfId="14589" xr:uid="{00000000-0005-0000-0000-000082300000}"/>
    <cellStyle name="Salida 3 5 4 2 3 2 2" xfId="18880" xr:uid="{00000000-0005-0000-0000-000083300000}"/>
    <cellStyle name="Salida 3 5 4 2 3 2 3" xfId="22844" xr:uid="{00000000-0005-0000-0000-000084300000}"/>
    <cellStyle name="Salida 3 5 4 2 3 3" xfId="10407" xr:uid="{00000000-0005-0000-0000-000085300000}"/>
    <cellStyle name="Salida 3 5 4 2 4" xfId="5749" xr:uid="{00000000-0005-0000-0000-000086300000}"/>
    <cellStyle name="Salida 3 5 4 2 4 2" xfId="14590" xr:uid="{00000000-0005-0000-0000-000087300000}"/>
    <cellStyle name="Salida 3 5 4 2 4 2 2" xfId="18881" xr:uid="{00000000-0005-0000-0000-000088300000}"/>
    <cellStyle name="Salida 3 5 4 2 4 2 3" xfId="22845" xr:uid="{00000000-0005-0000-0000-000089300000}"/>
    <cellStyle name="Salida 3 5 4 2 4 3" xfId="21379" xr:uid="{00000000-0005-0000-0000-00008A300000}"/>
    <cellStyle name="Salida 3 5 4 2 5" xfId="5750" xr:uid="{00000000-0005-0000-0000-00008B300000}"/>
    <cellStyle name="Salida 3 5 4 2 5 2" xfId="14591" xr:uid="{00000000-0005-0000-0000-00008C300000}"/>
    <cellStyle name="Salida 3 5 4 2 5 2 2" xfId="18882" xr:uid="{00000000-0005-0000-0000-00008D300000}"/>
    <cellStyle name="Salida 3 5 4 2 5 2 3" xfId="22846" xr:uid="{00000000-0005-0000-0000-00008E300000}"/>
    <cellStyle name="Salida 3 5 4 2 5 3" xfId="10408" xr:uid="{00000000-0005-0000-0000-00008F300000}"/>
    <cellStyle name="Salida 3 5 4 2 6" xfId="5751" xr:uid="{00000000-0005-0000-0000-000090300000}"/>
    <cellStyle name="Salida 3 5 4 2 6 2" xfId="14592" xr:uid="{00000000-0005-0000-0000-000091300000}"/>
    <cellStyle name="Salida 3 5 4 2 6 2 2" xfId="18883" xr:uid="{00000000-0005-0000-0000-000092300000}"/>
    <cellStyle name="Salida 3 5 4 2 6 2 3" xfId="22847" xr:uid="{00000000-0005-0000-0000-000093300000}"/>
    <cellStyle name="Salida 3 5 4 2 6 3" xfId="21374" xr:uid="{00000000-0005-0000-0000-000094300000}"/>
    <cellStyle name="Salida 3 5 4 2 7" xfId="5752" xr:uid="{00000000-0005-0000-0000-000095300000}"/>
    <cellStyle name="Salida 3 5 4 2 7 2" xfId="14593" xr:uid="{00000000-0005-0000-0000-000096300000}"/>
    <cellStyle name="Salida 3 5 4 2 7 2 2" xfId="18884" xr:uid="{00000000-0005-0000-0000-000097300000}"/>
    <cellStyle name="Salida 3 5 4 2 7 2 3" xfId="22848" xr:uid="{00000000-0005-0000-0000-000098300000}"/>
    <cellStyle name="Salida 3 5 4 2 7 3" xfId="21378" xr:uid="{00000000-0005-0000-0000-000099300000}"/>
    <cellStyle name="Salida 3 5 4 2 8" xfId="14587" xr:uid="{00000000-0005-0000-0000-00009A300000}"/>
    <cellStyle name="Salida 3 5 4 2 8 2" xfId="18878" xr:uid="{00000000-0005-0000-0000-00009B300000}"/>
    <cellStyle name="Salida 3 5 4 2 8 3" xfId="22842" xr:uid="{00000000-0005-0000-0000-00009C300000}"/>
    <cellStyle name="Salida 3 5 4 2 9" xfId="10406" xr:uid="{00000000-0005-0000-0000-00009D300000}"/>
    <cellStyle name="Salida 3 5 4 3" xfId="14586" xr:uid="{00000000-0005-0000-0000-00009E300000}"/>
    <cellStyle name="Salida 3 5 4 3 2" xfId="18877" xr:uid="{00000000-0005-0000-0000-00009F300000}"/>
    <cellStyle name="Salida 3 5 4 3 3" xfId="22841" xr:uid="{00000000-0005-0000-0000-0000A0300000}"/>
    <cellStyle name="Salida 3 5 4 4" xfId="21381" xr:uid="{00000000-0005-0000-0000-0000A1300000}"/>
    <cellStyle name="Salida 3 5 5" xfId="5753" xr:uid="{00000000-0005-0000-0000-0000A2300000}"/>
    <cellStyle name="Salida 3 5 5 2" xfId="5754" xr:uid="{00000000-0005-0000-0000-0000A3300000}"/>
    <cellStyle name="Salida 3 5 5 2 2" xfId="14595" xr:uid="{00000000-0005-0000-0000-0000A4300000}"/>
    <cellStyle name="Salida 3 5 5 2 2 2" xfId="18886" xr:uid="{00000000-0005-0000-0000-0000A5300000}"/>
    <cellStyle name="Salida 3 5 5 2 2 3" xfId="22850" xr:uid="{00000000-0005-0000-0000-0000A6300000}"/>
    <cellStyle name="Salida 3 5 5 2 3" xfId="21377" xr:uid="{00000000-0005-0000-0000-0000A7300000}"/>
    <cellStyle name="Salida 3 5 5 3" xfId="5755" xr:uid="{00000000-0005-0000-0000-0000A8300000}"/>
    <cellStyle name="Salida 3 5 5 3 2" xfId="14596" xr:uid="{00000000-0005-0000-0000-0000A9300000}"/>
    <cellStyle name="Salida 3 5 5 3 2 2" xfId="18887" xr:uid="{00000000-0005-0000-0000-0000AA300000}"/>
    <cellStyle name="Salida 3 5 5 3 2 3" xfId="22851" xr:uid="{00000000-0005-0000-0000-0000AB300000}"/>
    <cellStyle name="Salida 3 5 5 3 3" xfId="10410" xr:uid="{00000000-0005-0000-0000-0000AC300000}"/>
    <cellStyle name="Salida 3 5 5 4" xfId="5756" xr:uid="{00000000-0005-0000-0000-0000AD300000}"/>
    <cellStyle name="Salida 3 5 5 4 2" xfId="14597" xr:uid="{00000000-0005-0000-0000-0000AE300000}"/>
    <cellStyle name="Salida 3 5 5 4 2 2" xfId="18888" xr:uid="{00000000-0005-0000-0000-0000AF300000}"/>
    <cellStyle name="Salida 3 5 5 4 2 3" xfId="22852" xr:uid="{00000000-0005-0000-0000-0000B0300000}"/>
    <cellStyle name="Salida 3 5 5 4 3" xfId="21376" xr:uid="{00000000-0005-0000-0000-0000B1300000}"/>
    <cellStyle name="Salida 3 5 5 5" xfId="5757" xr:uid="{00000000-0005-0000-0000-0000B2300000}"/>
    <cellStyle name="Salida 3 5 5 5 2" xfId="14598" xr:uid="{00000000-0005-0000-0000-0000B3300000}"/>
    <cellStyle name="Salida 3 5 5 5 2 2" xfId="18889" xr:uid="{00000000-0005-0000-0000-0000B4300000}"/>
    <cellStyle name="Salida 3 5 5 5 2 3" xfId="22853" xr:uid="{00000000-0005-0000-0000-0000B5300000}"/>
    <cellStyle name="Salida 3 5 5 5 3" xfId="10411" xr:uid="{00000000-0005-0000-0000-0000B6300000}"/>
    <cellStyle name="Salida 3 5 5 6" xfId="5758" xr:uid="{00000000-0005-0000-0000-0000B7300000}"/>
    <cellStyle name="Salida 3 5 5 6 2" xfId="14599" xr:uid="{00000000-0005-0000-0000-0000B8300000}"/>
    <cellStyle name="Salida 3 5 5 6 2 2" xfId="18890" xr:uid="{00000000-0005-0000-0000-0000B9300000}"/>
    <cellStyle name="Salida 3 5 5 6 2 3" xfId="22854" xr:uid="{00000000-0005-0000-0000-0000BA300000}"/>
    <cellStyle name="Salida 3 5 5 6 3" xfId="21375" xr:uid="{00000000-0005-0000-0000-0000BB300000}"/>
    <cellStyle name="Salida 3 5 5 7" xfId="5759" xr:uid="{00000000-0005-0000-0000-0000BC300000}"/>
    <cellStyle name="Salida 3 5 5 7 2" xfId="14600" xr:uid="{00000000-0005-0000-0000-0000BD300000}"/>
    <cellStyle name="Salida 3 5 5 7 2 2" xfId="18891" xr:uid="{00000000-0005-0000-0000-0000BE300000}"/>
    <cellStyle name="Salida 3 5 5 7 2 3" xfId="22855" xr:uid="{00000000-0005-0000-0000-0000BF300000}"/>
    <cellStyle name="Salida 3 5 5 7 3" xfId="10412" xr:uid="{00000000-0005-0000-0000-0000C0300000}"/>
    <cellStyle name="Salida 3 5 5 8" xfId="14594" xr:uid="{00000000-0005-0000-0000-0000C1300000}"/>
    <cellStyle name="Salida 3 5 5 8 2" xfId="18885" xr:uid="{00000000-0005-0000-0000-0000C2300000}"/>
    <cellStyle name="Salida 3 5 5 8 3" xfId="22849" xr:uid="{00000000-0005-0000-0000-0000C3300000}"/>
    <cellStyle name="Salida 3 5 5 9" xfId="10409" xr:uid="{00000000-0005-0000-0000-0000C4300000}"/>
    <cellStyle name="Salida 3 5 6" xfId="14569" xr:uid="{00000000-0005-0000-0000-0000C5300000}"/>
    <cellStyle name="Salida 3 5 6 2" xfId="18860" xr:uid="{00000000-0005-0000-0000-0000C6300000}"/>
    <cellStyle name="Salida 3 5 6 3" xfId="22824" xr:uid="{00000000-0005-0000-0000-0000C7300000}"/>
    <cellStyle name="Salida 3 5 7" xfId="10398" xr:uid="{00000000-0005-0000-0000-0000C8300000}"/>
    <cellStyle name="Salida 3 6" xfId="5760" xr:uid="{00000000-0005-0000-0000-0000C9300000}"/>
    <cellStyle name="Salida 3 6 2" xfId="5761" xr:uid="{00000000-0005-0000-0000-0000CA300000}"/>
    <cellStyle name="Salida 3 6 2 2" xfId="5762" xr:uid="{00000000-0005-0000-0000-0000CB300000}"/>
    <cellStyle name="Salida 3 6 2 2 2" xfId="5763" xr:uid="{00000000-0005-0000-0000-0000CC300000}"/>
    <cellStyle name="Salida 3 6 2 2 2 2" xfId="14604" xr:uid="{00000000-0005-0000-0000-0000CD300000}"/>
    <cellStyle name="Salida 3 6 2 2 2 2 2" xfId="18895" xr:uid="{00000000-0005-0000-0000-0000CE300000}"/>
    <cellStyle name="Salida 3 6 2 2 2 2 3" xfId="22859" xr:uid="{00000000-0005-0000-0000-0000CF300000}"/>
    <cellStyle name="Salida 3 6 2 2 2 3" xfId="21367" xr:uid="{00000000-0005-0000-0000-0000D0300000}"/>
    <cellStyle name="Salida 3 6 2 2 3" xfId="5764" xr:uid="{00000000-0005-0000-0000-0000D1300000}"/>
    <cellStyle name="Salida 3 6 2 2 3 2" xfId="14605" xr:uid="{00000000-0005-0000-0000-0000D2300000}"/>
    <cellStyle name="Salida 3 6 2 2 3 2 2" xfId="18896" xr:uid="{00000000-0005-0000-0000-0000D3300000}"/>
    <cellStyle name="Salida 3 6 2 2 3 2 3" xfId="22860" xr:uid="{00000000-0005-0000-0000-0000D4300000}"/>
    <cellStyle name="Salida 3 6 2 2 3 3" xfId="21371" xr:uid="{00000000-0005-0000-0000-0000D5300000}"/>
    <cellStyle name="Salida 3 6 2 2 4" xfId="5765" xr:uid="{00000000-0005-0000-0000-0000D6300000}"/>
    <cellStyle name="Salida 3 6 2 2 4 2" xfId="14606" xr:uid="{00000000-0005-0000-0000-0000D7300000}"/>
    <cellStyle name="Salida 3 6 2 2 4 2 2" xfId="18897" xr:uid="{00000000-0005-0000-0000-0000D8300000}"/>
    <cellStyle name="Salida 3 6 2 2 4 2 3" xfId="22861" xr:uid="{00000000-0005-0000-0000-0000D9300000}"/>
    <cellStyle name="Salida 3 6 2 2 4 3" xfId="10416" xr:uid="{00000000-0005-0000-0000-0000DA300000}"/>
    <cellStyle name="Salida 3 6 2 2 5" xfId="5766" xr:uid="{00000000-0005-0000-0000-0000DB300000}"/>
    <cellStyle name="Salida 3 6 2 2 5 2" xfId="14607" xr:uid="{00000000-0005-0000-0000-0000DC300000}"/>
    <cellStyle name="Salida 3 6 2 2 5 2 2" xfId="18898" xr:uid="{00000000-0005-0000-0000-0000DD300000}"/>
    <cellStyle name="Salida 3 6 2 2 5 2 3" xfId="22862" xr:uid="{00000000-0005-0000-0000-0000DE300000}"/>
    <cellStyle name="Salida 3 6 2 2 5 3" xfId="21370" xr:uid="{00000000-0005-0000-0000-0000DF300000}"/>
    <cellStyle name="Salida 3 6 2 2 6" xfId="5767" xr:uid="{00000000-0005-0000-0000-0000E0300000}"/>
    <cellStyle name="Salida 3 6 2 2 6 2" xfId="14608" xr:uid="{00000000-0005-0000-0000-0000E1300000}"/>
    <cellStyle name="Salida 3 6 2 2 6 2 2" xfId="18899" xr:uid="{00000000-0005-0000-0000-0000E2300000}"/>
    <cellStyle name="Salida 3 6 2 2 6 2 3" xfId="22863" xr:uid="{00000000-0005-0000-0000-0000E3300000}"/>
    <cellStyle name="Salida 3 6 2 2 6 3" xfId="10417" xr:uid="{00000000-0005-0000-0000-0000E4300000}"/>
    <cellStyle name="Salida 3 6 2 2 7" xfId="5768" xr:uid="{00000000-0005-0000-0000-0000E5300000}"/>
    <cellStyle name="Salida 3 6 2 2 7 2" xfId="14609" xr:uid="{00000000-0005-0000-0000-0000E6300000}"/>
    <cellStyle name="Salida 3 6 2 2 7 2 2" xfId="18900" xr:uid="{00000000-0005-0000-0000-0000E7300000}"/>
    <cellStyle name="Salida 3 6 2 2 7 2 3" xfId="22864" xr:uid="{00000000-0005-0000-0000-0000E8300000}"/>
    <cellStyle name="Salida 3 6 2 2 7 3" xfId="21369" xr:uid="{00000000-0005-0000-0000-0000E9300000}"/>
    <cellStyle name="Salida 3 6 2 2 8" xfId="14603" xr:uid="{00000000-0005-0000-0000-0000EA300000}"/>
    <cellStyle name="Salida 3 6 2 2 8 2" xfId="18894" xr:uid="{00000000-0005-0000-0000-0000EB300000}"/>
    <cellStyle name="Salida 3 6 2 2 8 3" xfId="22858" xr:uid="{00000000-0005-0000-0000-0000EC300000}"/>
    <cellStyle name="Salida 3 6 2 2 9" xfId="10415" xr:uid="{00000000-0005-0000-0000-0000ED300000}"/>
    <cellStyle name="Salida 3 6 2 3" xfId="14602" xr:uid="{00000000-0005-0000-0000-0000EE300000}"/>
    <cellStyle name="Salida 3 6 2 3 2" xfId="18893" xr:uid="{00000000-0005-0000-0000-0000EF300000}"/>
    <cellStyle name="Salida 3 6 2 3 3" xfId="22857" xr:uid="{00000000-0005-0000-0000-0000F0300000}"/>
    <cellStyle name="Salida 3 6 2 4" xfId="10414" xr:uid="{00000000-0005-0000-0000-0000F1300000}"/>
    <cellStyle name="Salida 3 6 3" xfId="5769" xr:uid="{00000000-0005-0000-0000-0000F2300000}"/>
    <cellStyle name="Salida 3 6 3 2" xfId="5770" xr:uid="{00000000-0005-0000-0000-0000F3300000}"/>
    <cellStyle name="Salida 3 6 3 2 2" xfId="5771" xr:uid="{00000000-0005-0000-0000-0000F4300000}"/>
    <cellStyle name="Salida 3 6 3 2 2 2" xfId="14612" xr:uid="{00000000-0005-0000-0000-0000F5300000}"/>
    <cellStyle name="Salida 3 6 3 2 2 2 2" xfId="18903" xr:uid="{00000000-0005-0000-0000-0000F6300000}"/>
    <cellStyle name="Salida 3 6 3 2 2 2 3" xfId="22867" xr:uid="{00000000-0005-0000-0000-0000F7300000}"/>
    <cellStyle name="Salida 3 6 3 2 2 3" xfId="10419" xr:uid="{00000000-0005-0000-0000-0000F8300000}"/>
    <cellStyle name="Salida 3 6 3 2 3" xfId="5772" xr:uid="{00000000-0005-0000-0000-0000F9300000}"/>
    <cellStyle name="Salida 3 6 3 2 3 2" xfId="14613" xr:uid="{00000000-0005-0000-0000-0000FA300000}"/>
    <cellStyle name="Salida 3 6 3 2 3 2 2" xfId="18904" xr:uid="{00000000-0005-0000-0000-0000FB300000}"/>
    <cellStyle name="Salida 3 6 3 2 3 2 3" xfId="22868" xr:uid="{00000000-0005-0000-0000-0000FC300000}"/>
    <cellStyle name="Salida 3 6 3 2 3 3" xfId="10420" xr:uid="{00000000-0005-0000-0000-0000FD300000}"/>
    <cellStyle name="Salida 3 6 3 2 4" xfId="5773" xr:uid="{00000000-0005-0000-0000-0000FE300000}"/>
    <cellStyle name="Salida 3 6 3 2 4 2" xfId="14614" xr:uid="{00000000-0005-0000-0000-0000FF300000}"/>
    <cellStyle name="Salida 3 6 3 2 4 2 2" xfId="18905" xr:uid="{00000000-0005-0000-0000-000000310000}"/>
    <cellStyle name="Salida 3 6 3 2 4 2 3" xfId="22869" xr:uid="{00000000-0005-0000-0000-000001310000}"/>
    <cellStyle name="Salida 3 6 3 2 4 3" xfId="10421" xr:uid="{00000000-0005-0000-0000-000002310000}"/>
    <cellStyle name="Salida 3 6 3 2 5" xfId="5774" xr:uid="{00000000-0005-0000-0000-000003310000}"/>
    <cellStyle name="Salida 3 6 3 2 5 2" xfId="14615" xr:uid="{00000000-0005-0000-0000-000004310000}"/>
    <cellStyle name="Salida 3 6 3 2 5 2 2" xfId="18906" xr:uid="{00000000-0005-0000-0000-000005310000}"/>
    <cellStyle name="Salida 3 6 3 2 5 2 3" xfId="22870" xr:uid="{00000000-0005-0000-0000-000006310000}"/>
    <cellStyle name="Salida 3 6 3 2 5 3" xfId="10422" xr:uid="{00000000-0005-0000-0000-000007310000}"/>
    <cellStyle name="Salida 3 6 3 2 6" xfId="5775" xr:uid="{00000000-0005-0000-0000-000008310000}"/>
    <cellStyle name="Salida 3 6 3 2 6 2" xfId="14616" xr:uid="{00000000-0005-0000-0000-000009310000}"/>
    <cellStyle name="Salida 3 6 3 2 6 2 2" xfId="18907" xr:uid="{00000000-0005-0000-0000-00000A310000}"/>
    <cellStyle name="Salida 3 6 3 2 6 2 3" xfId="22871" xr:uid="{00000000-0005-0000-0000-00000B310000}"/>
    <cellStyle name="Salida 3 6 3 2 6 3" xfId="10423" xr:uid="{00000000-0005-0000-0000-00000C310000}"/>
    <cellStyle name="Salida 3 6 3 2 7" xfId="5776" xr:uid="{00000000-0005-0000-0000-00000D310000}"/>
    <cellStyle name="Salida 3 6 3 2 7 2" xfId="14617" xr:uid="{00000000-0005-0000-0000-00000E310000}"/>
    <cellStyle name="Salida 3 6 3 2 7 2 2" xfId="18908" xr:uid="{00000000-0005-0000-0000-00000F310000}"/>
    <cellStyle name="Salida 3 6 3 2 7 2 3" xfId="22872" xr:uid="{00000000-0005-0000-0000-000010310000}"/>
    <cellStyle name="Salida 3 6 3 2 7 3" xfId="10424" xr:uid="{00000000-0005-0000-0000-000011310000}"/>
    <cellStyle name="Salida 3 6 3 2 8" xfId="14611" xr:uid="{00000000-0005-0000-0000-000012310000}"/>
    <cellStyle name="Salida 3 6 3 2 8 2" xfId="18902" xr:uid="{00000000-0005-0000-0000-000013310000}"/>
    <cellStyle name="Salida 3 6 3 2 8 3" xfId="22866" xr:uid="{00000000-0005-0000-0000-000014310000}"/>
    <cellStyle name="Salida 3 6 3 2 9" xfId="21368" xr:uid="{00000000-0005-0000-0000-000015310000}"/>
    <cellStyle name="Salida 3 6 3 3" xfId="14610" xr:uid="{00000000-0005-0000-0000-000016310000}"/>
    <cellStyle name="Salida 3 6 3 3 2" xfId="18901" xr:uid="{00000000-0005-0000-0000-000017310000}"/>
    <cellStyle name="Salida 3 6 3 3 3" xfId="22865" xr:uid="{00000000-0005-0000-0000-000018310000}"/>
    <cellStyle name="Salida 3 6 3 4" xfId="10418" xr:uid="{00000000-0005-0000-0000-000019310000}"/>
    <cellStyle name="Salida 3 6 4" xfId="5777" xr:uid="{00000000-0005-0000-0000-00001A310000}"/>
    <cellStyle name="Salida 3 6 4 2" xfId="5778" xr:uid="{00000000-0005-0000-0000-00001B310000}"/>
    <cellStyle name="Salida 3 6 4 2 2" xfId="5779" xr:uid="{00000000-0005-0000-0000-00001C310000}"/>
    <cellStyle name="Salida 3 6 4 2 2 2" xfId="14620" xr:uid="{00000000-0005-0000-0000-00001D310000}"/>
    <cellStyle name="Salida 3 6 4 2 2 2 2" xfId="18911" xr:uid="{00000000-0005-0000-0000-00001E310000}"/>
    <cellStyle name="Salida 3 6 4 2 2 2 3" xfId="22875" xr:uid="{00000000-0005-0000-0000-00001F310000}"/>
    <cellStyle name="Salida 3 6 4 2 2 3" xfId="10427" xr:uid="{00000000-0005-0000-0000-000020310000}"/>
    <cellStyle name="Salida 3 6 4 2 3" xfId="5780" xr:uid="{00000000-0005-0000-0000-000021310000}"/>
    <cellStyle name="Salida 3 6 4 2 3 2" xfId="14621" xr:uid="{00000000-0005-0000-0000-000022310000}"/>
    <cellStyle name="Salida 3 6 4 2 3 2 2" xfId="18912" xr:uid="{00000000-0005-0000-0000-000023310000}"/>
    <cellStyle name="Salida 3 6 4 2 3 2 3" xfId="22876" xr:uid="{00000000-0005-0000-0000-000024310000}"/>
    <cellStyle name="Salida 3 6 4 2 3 3" xfId="10428" xr:uid="{00000000-0005-0000-0000-000025310000}"/>
    <cellStyle name="Salida 3 6 4 2 4" xfId="5781" xr:uid="{00000000-0005-0000-0000-000026310000}"/>
    <cellStyle name="Salida 3 6 4 2 4 2" xfId="14622" xr:uid="{00000000-0005-0000-0000-000027310000}"/>
    <cellStyle name="Salida 3 6 4 2 4 2 2" xfId="18913" xr:uid="{00000000-0005-0000-0000-000028310000}"/>
    <cellStyle name="Salida 3 6 4 2 4 2 3" xfId="22877" xr:uid="{00000000-0005-0000-0000-000029310000}"/>
    <cellStyle name="Salida 3 6 4 2 4 3" xfId="10429" xr:uid="{00000000-0005-0000-0000-00002A310000}"/>
    <cellStyle name="Salida 3 6 4 2 5" xfId="5782" xr:uid="{00000000-0005-0000-0000-00002B310000}"/>
    <cellStyle name="Salida 3 6 4 2 5 2" xfId="14623" xr:uid="{00000000-0005-0000-0000-00002C310000}"/>
    <cellStyle name="Salida 3 6 4 2 5 2 2" xfId="18914" xr:uid="{00000000-0005-0000-0000-00002D310000}"/>
    <cellStyle name="Salida 3 6 4 2 5 2 3" xfId="22878" xr:uid="{00000000-0005-0000-0000-00002E310000}"/>
    <cellStyle name="Salida 3 6 4 2 5 3" xfId="10430" xr:uid="{00000000-0005-0000-0000-00002F310000}"/>
    <cellStyle name="Salida 3 6 4 2 6" xfId="5783" xr:uid="{00000000-0005-0000-0000-000030310000}"/>
    <cellStyle name="Salida 3 6 4 2 6 2" xfId="14624" xr:uid="{00000000-0005-0000-0000-000031310000}"/>
    <cellStyle name="Salida 3 6 4 2 6 2 2" xfId="18915" xr:uid="{00000000-0005-0000-0000-000032310000}"/>
    <cellStyle name="Salida 3 6 4 2 6 2 3" xfId="22879" xr:uid="{00000000-0005-0000-0000-000033310000}"/>
    <cellStyle name="Salida 3 6 4 2 6 3" xfId="10431" xr:uid="{00000000-0005-0000-0000-000034310000}"/>
    <cellStyle name="Salida 3 6 4 2 7" xfId="5784" xr:uid="{00000000-0005-0000-0000-000035310000}"/>
    <cellStyle name="Salida 3 6 4 2 7 2" xfId="14625" xr:uid="{00000000-0005-0000-0000-000036310000}"/>
    <cellStyle name="Salida 3 6 4 2 7 2 2" xfId="18916" xr:uid="{00000000-0005-0000-0000-000037310000}"/>
    <cellStyle name="Salida 3 6 4 2 7 2 3" xfId="22880" xr:uid="{00000000-0005-0000-0000-000038310000}"/>
    <cellStyle name="Salida 3 6 4 2 7 3" xfId="10432" xr:uid="{00000000-0005-0000-0000-000039310000}"/>
    <cellStyle name="Salida 3 6 4 2 8" xfId="14619" xr:uid="{00000000-0005-0000-0000-00003A310000}"/>
    <cellStyle name="Salida 3 6 4 2 8 2" xfId="18910" xr:uid="{00000000-0005-0000-0000-00003B310000}"/>
    <cellStyle name="Salida 3 6 4 2 8 3" xfId="22874" xr:uid="{00000000-0005-0000-0000-00003C310000}"/>
    <cellStyle name="Salida 3 6 4 2 9" xfId="10426" xr:uid="{00000000-0005-0000-0000-00003D310000}"/>
    <cellStyle name="Salida 3 6 4 3" xfId="14618" xr:uid="{00000000-0005-0000-0000-00003E310000}"/>
    <cellStyle name="Salida 3 6 4 3 2" xfId="18909" xr:uid="{00000000-0005-0000-0000-00003F310000}"/>
    <cellStyle name="Salida 3 6 4 3 3" xfId="22873" xr:uid="{00000000-0005-0000-0000-000040310000}"/>
    <cellStyle name="Salida 3 6 4 4" xfId="10425" xr:uid="{00000000-0005-0000-0000-000041310000}"/>
    <cellStyle name="Salida 3 6 5" xfId="5785" xr:uid="{00000000-0005-0000-0000-000042310000}"/>
    <cellStyle name="Salida 3 6 5 2" xfId="5786" xr:uid="{00000000-0005-0000-0000-000043310000}"/>
    <cellStyle name="Salida 3 6 5 2 2" xfId="14627" xr:uid="{00000000-0005-0000-0000-000044310000}"/>
    <cellStyle name="Salida 3 6 5 2 2 2" xfId="18918" xr:uid="{00000000-0005-0000-0000-000045310000}"/>
    <cellStyle name="Salida 3 6 5 2 2 3" xfId="22882" xr:uid="{00000000-0005-0000-0000-000046310000}"/>
    <cellStyle name="Salida 3 6 5 2 3" xfId="10434" xr:uid="{00000000-0005-0000-0000-000047310000}"/>
    <cellStyle name="Salida 3 6 5 3" xfId="5787" xr:uid="{00000000-0005-0000-0000-000048310000}"/>
    <cellStyle name="Salida 3 6 5 3 2" xfId="14628" xr:uid="{00000000-0005-0000-0000-000049310000}"/>
    <cellStyle name="Salida 3 6 5 3 2 2" xfId="18919" xr:uid="{00000000-0005-0000-0000-00004A310000}"/>
    <cellStyle name="Salida 3 6 5 3 2 3" xfId="22883" xr:uid="{00000000-0005-0000-0000-00004B310000}"/>
    <cellStyle name="Salida 3 6 5 3 3" xfId="10435" xr:uid="{00000000-0005-0000-0000-00004C310000}"/>
    <cellStyle name="Salida 3 6 5 4" xfId="5788" xr:uid="{00000000-0005-0000-0000-00004D310000}"/>
    <cellStyle name="Salida 3 6 5 4 2" xfId="14629" xr:uid="{00000000-0005-0000-0000-00004E310000}"/>
    <cellStyle name="Salida 3 6 5 4 2 2" xfId="18920" xr:uid="{00000000-0005-0000-0000-00004F310000}"/>
    <cellStyle name="Salida 3 6 5 4 2 3" xfId="22884" xr:uid="{00000000-0005-0000-0000-000050310000}"/>
    <cellStyle name="Salida 3 6 5 4 3" xfId="10436" xr:uid="{00000000-0005-0000-0000-000051310000}"/>
    <cellStyle name="Salida 3 6 5 5" xfId="5789" xr:uid="{00000000-0005-0000-0000-000052310000}"/>
    <cellStyle name="Salida 3 6 5 5 2" xfId="14630" xr:uid="{00000000-0005-0000-0000-000053310000}"/>
    <cellStyle name="Salida 3 6 5 5 2 2" xfId="18921" xr:uid="{00000000-0005-0000-0000-000054310000}"/>
    <cellStyle name="Salida 3 6 5 5 2 3" xfId="22885" xr:uid="{00000000-0005-0000-0000-000055310000}"/>
    <cellStyle name="Salida 3 6 5 5 3" xfId="10437" xr:uid="{00000000-0005-0000-0000-000056310000}"/>
    <cellStyle name="Salida 3 6 5 6" xfId="5790" xr:uid="{00000000-0005-0000-0000-000057310000}"/>
    <cellStyle name="Salida 3 6 5 6 2" xfId="14631" xr:uid="{00000000-0005-0000-0000-000058310000}"/>
    <cellStyle name="Salida 3 6 5 6 2 2" xfId="18922" xr:uid="{00000000-0005-0000-0000-000059310000}"/>
    <cellStyle name="Salida 3 6 5 6 2 3" xfId="22886" xr:uid="{00000000-0005-0000-0000-00005A310000}"/>
    <cellStyle name="Salida 3 6 5 6 3" xfId="10438" xr:uid="{00000000-0005-0000-0000-00005B310000}"/>
    <cellStyle name="Salida 3 6 5 7" xfId="5791" xr:uid="{00000000-0005-0000-0000-00005C310000}"/>
    <cellStyle name="Salida 3 6 5 7 2" xfId="14632" xr:uid="{00000000-0005-0000-0000-00005D310000}"/>
    <cellStyle name="Salida 3 6 5 7 2 2" xfId="18923" xr:uid="{00000000-0005-0000-0000-00005E310000}"/>
    <cellStyle name="Salida 3 6 5 7 2 3" xfId="22887" xr:uid="{00000000-0005-0000-0000-00005F310000}"/>
    <cellStyle name="Salida 3 6 5 7 3" xfId="10439" xr:uid="{00000000-0005-0000-0000-000060310000}"/>
    <cellStyle name="Salida 3 6 5 8" xfId="14626" xr:uid="{00000000-0005-0000-0000-000061310000}"/>
    <cellStyle name="Salida 3 6 5 8 2" xfId="18917" xr:uid="{00000000-0005-0000-0000-000062310000}"/>
    <cellStyle name="Salida 3 6 5 8 3" xfId="22881" xr:uid="{00000000-0005-0000-0000-000063310000}"/>
    <cellStyle name="Salida 3 6 5 9" xfId="10433" xr:uid="{00000000-0005-0000-0000-000064310000}"/>
    <cellStyle name="Salida 3 6 6" xfId="14601" xr:uid="{00000000-0005-0000-0000-000065310000}"/>
    <cellStyle name="Salida 3 6 6 2" xfId="18892" xr:uid="{00000000-0005-0000-0000-000066310000}"/>
    <cellStyle name="Salida 3 6 6 3" xfId="22856" xr:uid="{00000000-0005-0000-0000-000067310000}"/>
    <cellStyle name="Salida 3 6 7" xfId="10413" xr:uid="{00000000-0005-0000-0000-000068310000}"/>
    <cellStyle name="Salida 3 7" xfId="5792" xr:uid="{00000000-0005-0000-0000-000069310000}"/>
    <cellStyle name="Salida 3 7 2" xfId="5793" xr:uid="{00000000-0005-0000-0000-00006A310000}"/>
    <cellStyle name="Salida 3 7 2 2" xfId="5794" xr:uid="{00000000-0005-0000-0000-00006B310000}"/>
    <cellStyle name="Salida 3 7 2 2 2" xfId="5795" xr:uid="{00000000-0005-0000-0000-00006C310000}"/>
    <cellStyle name="Salida 3 7 2 2 2 2" xfId="14636" xr:uid="{00000000-0005-0000-0000-00006D310000}"/>
    <cellStyle name="Salida 3 7 2 2 2 2 2" xfId="18927" xr:uid="{00000000-0005-0000-0000-00006E310000}"/>
    <cellStyle name="Salida 3 7 2 2 2 2 3" xfId="22891" xr:uid="{00000000-0005-0000-0000-00006F310000}"/>
    <cellStyle name="Salida 3 7 2 2 2 3" xfId="10443" xr:uid="{00000000-0005-0000-0000-000070310000}"/>
    <cellStyle name="Salida 3 7 2 2 3" xfId="5796" xr:uid="{00000000-0005-0000-0000-000071310000}"/>
    <cellStyle name="Salida 3 7 2 2 3 2" xfId="14637" xr:uid="{00000000-0005-0000-0000-000072310000}"/>
    <cellStyle name="Salida 3 7 2 2 3 2 2" xfId="18928" xr:uid="{00000000-0005-0000-0000-000073310000}"/>
    <cellStyle name="Salida 3 7 2 2 3 2 3" xfId="22892" xr:uid="{00000000-0005-0000-0000-000074310000}"/>
    <cellStyle name="Salida 3 7 2 2 3 3" xfId="10444" xr:uid="{00000000-0005-0000-0000-000075310000}"/>
    <cellStyle name="Salida 3 7 2 2 4" xfId="5797" xr:uid="{00000000-0005-0000-0000-000076310000}"/>
    <cellStyle name="Salida 3 7 2 2 4 2" xfId="14638" xr:uid="{00000000-0005-0000-0000-000077310000}"/>
    <cellStyle name="Salida 3 7 2 2 4 2 2" xfId="18929" xr:uid="{00000000-0005-0000-0000-000078310000}"/>
    <cellStyle name="Salida 3 7 2 2 4 2 3" xfId="22893" xr:uid="{00000000-0005-0000-0000-000079310000}"/>
    <cellStyle name="Salida 3 7 2 2 4 3" xfId="10445" xr:uid="{00000000-0005-0000-0000-00007A310000}"/>
    <cellStyle name="Salida 3 7 2 2 5" xfId="5798" xr:uid="{00000000-0005-0000-0000-00007B310000}"/>
    <cellStyle name="Salida 3 7 2 2 5 2" xfId="14639" xr:uid="{00000000-0005-0000-0000-00007C310000}"/>
    <cellStyle name="Salida 3 7 2 2 5 2 2" xfId="18930" xr:uid="{00000000-0005-0000-0000-00007D310000}"/>
    <cellStyle name="Salida 3 7 2 2 5 2 3" xfId="22894" xr:uid="{00000000-0005-0000-0000-00007E310000}"/>
    <cellStyle name="Salida 3 7 2 2 5 3" xfId="10446" xr:uid="{00000000-0005-0000-0000-00007F310000}"/>
    <cellStyle name="Salida 3 7 2 2 6" xfId="5799" xr:uid="{00000000-0005-0000-0000-000080310000}"/>
    <cellStyle name="Salida 3 7 2 2 6 2" xfId="14640" xr:uid="{00000000-0005-0000-0000-000081310000}"/>
    <cellStyle name="Salida 3 7 2 2 6 2 2" xfId="18931" xr:uid="{00000000-0005-0000-0000-000082310000}"/>
    <cellStyle name="Salida 3 7 2 2 6 2 3" xfId="22895" xr:uid="{00000000-0005-0000-0000-000083310000}"/>
    <cellStyle name="Salida 3 7 2 2 6 3" xfId="10447" xr:uid="{00000000-0005-0000-0000-000084310000}"/>
    <cellStyle name="Salida 3 7 2 2 7" xfId="5800" xr:uid="{00000000-0005-0000-0000-000085310000}"/>
    <cellStyle name="Salida 3 7 2 2 7 2" xfId="14641" xr:uid="{00000000-0005-0000-0000-000086310000}"/>
    <cellStyle name="Salida 3 7 2 2 7 2 2" xfId="18932" xr:uid="{00000000-0005-0000-0000-000087310000}"/>
    <cellStyle name="Salida 3 7 2 2 7 2 3" xfId="22896" xr:uid="{00000000-0005-0000-0000-000088310000}"/>
    <cellStyle name="Salida 3 7 2 2 7 3" xfId="10448" xr:uid="{00000000-0005-0000-0000-000089310000}"/>
    <cellStyle name="Salida 3 7 2 2 8" xfId="14635" xr:uid="{00000000-0005-0000-0000-00008A310000}"/>
    <cellStyle name="Salida 3 7 2 2 8 2" xfId="18926" xr:uid="{00000000-0005-0000-0000-00008B310000}"/>
    <cellStyle name="Salida 3 7 2 2 8 3" xfId="22890" xr:uid="{00000000-0005-0000-0000-00008C310000}"/>
    <cellStyle name="Salida 3 7 2 2 9" xfId="10442" xr:uid="{00000000-0005-0000-0000-00008D310000}"/>
    <cellStyle name="Salida 3 7 2 3" xfId="14634" xr:uid="{00000000-0005-0000-0000-00008E310000}"/>
    <cellStyle name="Salida 3 7 2 3 2" xfId="18925" xr:uid="{00000000-0005-0000-0000-00008F310000}"/>
    <cellStyle name="Salida 3 7 2 3 3" xfId="22889" xr:uid="{00000000-0005-0000-0000-000090310000}"/>
    <cellStyle name="Salida 3 7 2 4" xfId="10441" xr:uid="{00000000-0005-0000-0000-000091310000}"/>
    <cellStyle name="Salida 3 7 3" xfId="5801" xr:uid="{00000000-0005-0000-0000-000092310000}"/>
    <cellStyle name="Salida 3 7 3 2" xfId="5802" xr:uid="{00000000-0005-0000-0000-000093310000}"/>
    <cellStyle name="Salida 3 7 3 2 2" xfId="5803" xr:uid="{00000000-0005-0000-0000-000094310000}"/>
    <cellStyle name="Salida 3 7 3 2 2 2" xfId="14644" xr:uid="{00000000-0005-0000-0000-000095310000}"/>
    <cellStyle name="Salida 3 7 3 2 2 2 2" xfId="18935" xr:uid="{00000000-0005-0000-0000-000096310000}"/>
    <cellStyle name="Salida 3 7 3 2 2 2 3" xfId="22899" xr:uid="{00000000-0005-0000-0000-000097310000}"/>
    <cellStyle name="Salida 3 7 3 2 2 3" xfId="10451" xr:uid="{00000000-0005-0000-0000-000098310000}"/>
    <cellStyle name="Salida 3 7 3 2 3" xfId="5804" xr:uid="{00000000-0005-0000-0000-000099310000}"/>
    <cellStyle name="Salida 3 7 3 2 3 2" xfId="14645" xr:uid="{00000000-0005-0000-0000-00009A310000}"/>
    <cellStyle name="Salida 3 7 3 2 3 2 2" xfId="18936" xr:uid="{00000000-0005-0000-0000-00009B310000}"/>
    <cellStyle name="Salida 3 7 3 2 3 2 3" xfId="22900" xr:uid="{00000000-0005-0000-0000-00009C310000}"/>
    <cellStyle name="Salida 3 7 3 2 3 3" xfId="10452" xr:uid="{00000000-0005-0000-0000-00009D310000}"/>
    <cellStyle name="Salida 3 7 3 2 4" xfId="5805" xr:uid="{00000000-0005-0000-0000-00009E310000}"/>
    <cellStyle name="Salida 3 7 3 2 4 2" xfId="14646" xr:uid="{00000000-0005-0000-0000-00009F310000}"/>
    <cellStyle name="Salida 3 7 3 2 4 2 2" xfId="18937" xr:uid="{00000000-0005-0000-0000-0000A0310000}"/>
    <cellStyle name="Salida 3 7 3 2 4 2 3" xfId="22901" xr:uid="{00000000-0005-0000-0000-0000A1310000}"/>
    <cellStyle name="Salida 3 7 3 2 4 3" xfId="10453" xr:uid="{00000000-0005-0000-0000-0000A2310000}"/>
    <cellStyle name="Salida 3 7 3 2 5" xfId="5806" xr:uid="{00000000-0005-0000-0000-0000A3310000}"/>
    <cellStyle name="Salida 3 7 3 2 5 2" xfId="14647" xr:uid="{00000000-0005-0000-0000-0000A4310000}"/>
    <cellStyle name="Salida 3 7 3 2 5 2 2" xfId="18938" xr:uid="{00000000-0005-0000-0000-0000A5310000}"/>
    <cellStyle name="Salida 3 7 3 2 5 2 3" xfId="22902" xr:uid="{00000000-0005-0000-0000-0000A6310000}"/>
    <cellStyle name="Salida 3 7 3 2 5 3" xfId="10454" xr:uid="{00000000-0005-0000-0000-0000A7310000}"/>
    <cellStyle name="Salida 3 7 3 2 6" xfId="5807" xr:uid="{00000000-0005-0000-0000-0000A8310000}"/>
    <cellStyle name="Salida 3 7 3 2 6 2" xfId="14648" xr:uid="{00000000-0005-0000-0000-0000A9310000}"/>
    <cellStyle name="Salida 3 7 3 2 6 2 2" xfId="18939" xr:uid="{00000000-0005-0000-0000-0000AA310000}"/>
    <cellStyle name="Salida 3 7 3 2 6 2 3" xfId="22903" xr:uid="{00000000-0005-0000-0000-0000AB310000}"/>
    <cellStyle name="Salida 3 7 3 2 6 3" xfId="10455" xr:uid="{00000000-0005-0000-0000-0000AC310000}"/>
    <cellStyle name="Salida 3 7 3 2 7" xfId="5808" xr:uid="{00000000-0005-0000-0000-0000AD310000}"/>
    <cellStyle name="Salida 3 7 3 2 7 2" xfId="14649" xr:uid="{00000000-0005-0000-0000-0000AE310000}"/>
    <cellStyle name="Salida 3 7 3 2 7 2 2" xfId="18940" xr:uid="{00000000-0005-0000-0000-0000AF310000}"/>
    <cellStyle name="Salida 3 7 3 2 7 2 3" xfId="22904" xr:uid="{00000000-0005-0000-0000-0000B0310000}"/>
    <cellStyle name="Salida 3 7 3 2 7 3" xfId="10456" xr:uid="{00000000-0005-0000-0000-0000B1310000}"/>
    <cellStyle name="Salida 3 7 3 2 8" xfId="14643" xr:uid="{00000000-0005-0000-0000-0000B2310000}"/>
    <cellStyle name="Salida 3 7 3 2 8 2" xfId="18934" xr:uid="{00000000-0005-0000-0000-0000B3310000}"/>
    <cellStyle name="Salida 3 7 3 2 8 3" xfId="22898" xr:uid="{00000000-0005-0000-0000-0000B4310000}"/>
    <cellStyle name="Salida 3 7 3 2 9" xfId="10450" xr:uid="{00000000-0005-0000-0000-0000B5310000}"/>
    <cellStyle name="Salida 3 7 3 3" xfId="14642" xr:uid="{00000000-0005-0000-0000-0000B6310000}"/>
    <cellStyle name="Salida 3 7 3 3 2" xfId="18933" xr:uid="{00000000-0005-0000-0000-0000B7310000}"/>
    <cellStyle name="Salida 3 7 3 3 3" xfId="22897" xr:uid="{00000000-0005-0000-0000-0000B8310000}"/>
    <cellStyle name="Salida 3 7 3 4" xfId="10449" xr:uid="{00000000-0005-0000-0000-0000B9310000}"/>
    <cellStyle name="Salida 3 7 4" xfId="5809" xr:uid="{00000000-0005-0000-0000-0000BA310000}"/>
    <cellStyle name="Salida 3 7 4 2" xfId="5810" xr:uid="{00000000-0005-0000-0000-0000BB310000}"/>
    <cellStyle name="Salida 3 7 4 2 2" xfId="5811" xr:uid="{00000000-0005-0000-0000-0000BC310000}"/>
    <cellStyle name="Salida 3 7 4 2 2 2" xfId="14652" xr:uid="{00000000-0005-0000-0000-0000BD310000}"/>
    <cellStyle name="Salida 3 7 4 2 2 2 2" xfId="18943" xr:uid="{00000000-0005-0000-0000-0000BE310000}"/>
    <cellStyle name="Salida 3 7 4 2 2 2 3" xfId="22907" xr:uid="{00000000-0005-0000-0000-0000BF310000}"/>
    <cellStyle name="Salida 3 7 4 2 2 3" xfId="10459" xr:uid="{00000000-0005-0000-0000-0000C0310000}"/>
    <cellStyle name="Salida 3 7 4 2 3" xfId="5812" xr:uid="{00000000-0005-0000-0000-0000C1310000}"/>
    <cellStyle name="Salida 3 7 4 2 3 2" xfId="14653" xr:uid="{00000000-0005-0000-0000-0000C2310000}"/>
    <cellStyle name="Salida 3 7 4 2 3 2 2" xfId="18944" xr:uid="{00000000-0005-0000-0000-0000C3310000}"/>
    <cellStyle name="Salida 3 7 4 2 3 2 3" xfId="22908" xr:uid="{00000000-0005-0000-0000-0000C4310000}"/>
    <cellStyle name="Salida 3 7 4 2 3 3" xfId="10460" xr:uid="{00000000-0005-0000-0000-0000C5310000}"/>
    <cellStyle name="Salida 3 7 4 2 4" xfId="5813" xr:uid="{00000000-0005-0000-0000-0000C6310000}"/>
    <cellStyle name="Salida 3 7 4 2 4 2" xfId="14654" xr:uid="{00000000-0005-0000-0000-0000C7310000}"/>
    <cellStyle name="Salida 3 7 4 2 4 2 2" xfId="18945" xr:uid="{00000000-0005-0000-0000-0000C8310000}"/>
    <cellStyle name="Salida 3 7 4 2 4 2 3" xfId="22909" xr:uid="{00000000-0005-0000-0000-0000C9310000}"/>
    <cellStyle name="Salida 3 7 4 2 4 3" xfId="10461" xr:uid="{00000000-0005-0000-0000-0000CA310000}"/>
    <cellStyle name="Salida 3 7 4 2 5" xfId="5814" xr:uid="{00000000-0005-0000-0000-0000CB310000}"/>
    <cellStyle name="Salida 3 7 4 2 5 2" xfId="14655" xr:uid="{00000000-0005-0000-0000-0000CC310000}"/>
    <cellStyle name="Salida 3 7 4 2 5 2 2" xfId="18946" xr:uid="{00000000-0005-0000-0000-0000CD310000}"/>
    <cellStyle name="Salida 3 7 4 2 5 2 3" xfId="22910" xr:uid="{00000000-0005-0000-0000-0000CE310000}"/>
    <cellStyle name="Salida 3 7 4 2 5 3" xfId="10462" xr:uid="{00000000-0005-0000-0000-0000CF310000}"/>
    <cellStyle name="Salida 3 7 4 2 6" xfId="5815" xr:uid="{00000000-0005-0000-0000-0000D0310000}"/>
    <cellStyle name="Salida 3 7 4 2 6 2" xfId="14656" xr:uid="{00000000-0005-0000-0000-0000D1310000}"/>
    <cellStyle name="Salida 3 7 4 2 6 2 2" xfId="18947" xr:uid="{00000000-0005-0000-0000-0000D2310000}"/>
    <cellStyle name="Salida 3 7 4 2 6 2 3" xfId="22911" xr:uid="{00000000-0005-0000-0000-0000D3310000}"/>
    <cellStyle name="Salida 3 7 4 2 6 3" xfId="10463" xr:uid="{00000000-0005-0000-0000-0000D4310000}"/>
    <cellStyle name="Salida 3 7 4 2 7" xfId="5816" xr:uid="{00000000-0005-0000-0000-0000D5310000}"/>
    <cellStyle name="Salida 3 7 4 2 7 2" xfId="14657" xr:uid="{00000000-0005-0000-0000-0000D6310000}"/>
    <cellStyle name="Salida 3 7 4 2 7 2 2" xfId="18948" xr:uid="{00000000-0005-0000-0000-0000D7310000}"/>
    <cellStyle name="Salida 3 7 4 2 7 2 3" xfId="22912" xr:uid="{00000000-0005-0000-0000-0000D8310000}"/>
    <cellStyle name="Salida 3 7 4 2 7 3" xfId="10464" xr:uid="{00000000-0005-0000-0000-0000D9310000}"/>
    <cellStyle name="Salida 3 7 4 2 8" xfId="14651" xr:uid="{00000000-0005-0000-0000-0000DA310000}"/>
    <cellStyle name="Salida 3 7 4 2 8 2" xfId="18942" xr:uid="{00000000-0005-0000-0000-0000DB310000}"/>
    <cellStyle name="Salida 3 7 4 2 8 3" xfId="22906" xr:uid="{00000000-0005-0000-0000-0000DC310000}"/>
    <cellStyle name="Salida 3 7 4 2 9" xfId="10458" xr:uid="{00000000-0005-0000-0000-0000DD310000}"/>
    <cellStyle name="Salida 3 7 4 3" xfId="14650" xr:uid="{00000000-0005-0000-0000-0000DE310000}"/>
    <cellStyle name="Salida 3 7 4 3 2" xfId="18941" xr:uid="{00000000-0005-0000-0000-0000DF310000}"/>
    <cellStyle name="Salida 3 7 4 3 3" xfId="22905" xr:uid="{00000000-0005-0000-0000-0000E0310000}"/>
    <cellStyle name="Salida 3 7 4 4" xfId="10457" xr:uid="{00000000-0005-0000-0000-0000E1310000}"/>
    <cellStyle name="Salida 3 7 5" xfId="5817" xr:uid="{00000000-0005-0000-0000-0000E2310000}"/>
    <cellStyle name="Salida 3 7 5 2" xfId="5818" xr:uid="{00000000-0005-0000-0000-0000E3310000}"/>
    <cellStyle name="Salida 3 7 5 2 2" xfId="14659" xr:uid="{00000000-0005-0000-0000-0000E4310000}"/>
    <cellStyle name="Salida 3 7 5 2 2 2" xfId="18950" xr:uid="{00000000-0005-0000-0000-0000E5310000}"/>
    <cellStyle name="Salida 3 7 5 2 2 3" xfId="22914" xr:uid="{00000000-0005-0000-0000-0000E6310000}"/>
    <cellStyle name="Salida 3 7 5 2 3" xfId="10466" xr:uid="{00000000-0005-0000-0000-0000E7310000}"/>
    <cellStyle name="Salida 3 7 5 3" xfId="5819" xr:uid="{00000000-0005-0000-0000-0000E8310000}"/>
    <cellStyle name="Salida 3 7 5 3 2" xfId="14660" xr:uid="{00000000-0005-0000-0000-0000E9310000}"/>
    <cellStyle name="Salida 3 7 5 3 2 2" xfId="18951" xr:uid="{00000000-0005-0000-0000-0000EA310000}"/>
    <cellStyle name="Salida 3 7 5 3 2 3" xfId="22915" xr:uid="{00000000-0005-0000-0000-0000EB310000}"/>
    <cellStyle name="Salida 3 7 5 3 3" xfId="10467" xr:uid="{00000000-0005-0000-0000-0000EC310000}"/>
    <cellStyle name="Salida 3 7 5 4" xfId="5820" xr:uid="{00000000-0005-0000-0000-0000ED310000}"/>
    <cellStyle name="Salida 3 7 5 4 2" xfId="14661" xr:uid="{00000000-0005-0000-0000-0000EE310000}"/>
    <cellStyle name="Salida 3 7 5 4 2 2" xfId="18952" xr:uid="{00000000-0005-0000-0000-0000EF310000}"/>
    <cellStyle name="Salida 3 7 5 4 2 3" xfId="22916" xr:uid="{00000000-0005-0000-0000-0000F0310000}"/>
    <cellStyle name="Salida 3 7 5 4 3" xfId="10468" xr:uid="{00000000-0005-0000-0000-0000F1310000}"/>
    <cellStyle name="Salida 3 7 5 5" xfId="5821" xr:uid="{00000000-0005-0000-0000-0000F2310000}"/>
    <cellStyle name="Salida 3 7 5 5 2" xfId="14662" xr:uid="{00000000-0005-0000-0000-0000F3310000}"/>
    <cellStyle name="Salida 3 7 5 5 2 2" xfId="18953" xr:uid="{00000000-0005-0000-0000-0000F4310000}"/>
    <cellStyle name="Salida 3 7 5 5 2 3" xfId="22917" xr:uid="{00000000-0005-0000-0000-0000F5310000}"/>
    <cellStyle name="Salida 3 7 5 5 3" xfId="10469" xr:uid="{00000000-0005-0000-0000-0000F6310000}"/>
    <cellStyle name="Salida 3 7 5 6" xfId="5822" xr:uid="{00000000-0005-0000-0000-0000F7310000}"/>
    <cellStyle name="Salida 3 7 5 6 2" xfId="14663" xr:uid="{00000000-0005-0000-0000-0000F8310000}"/>
    <cellStyle name="Salida 3 7 5 6 2 2" xfId="18954" xr:uid="{00000000-0005-0000-0000-0000F9310000}"/>
    <cellStyle name="Salida 3 7 5 6 2 3" xfId="22918" xr:uid="{00000000-0005-0000-0000-0000FA310000}"/>
    <cellStyle name="Salida 3 7 5 6 3" xfId="10470" xr:uid="{00000000-0005-0000-0000-0000FB310000}"/>
    <cellStyle name="Salida 3 7 5 7" xfId="5823" xr:uid="{00000000-0005-0000-0000-0000FC310000}"/>
    <cellStyle name="Salida 3 7 5 7 2" xfId="14664" xr:uid="{00000000-0005-0000-0000-0000FD310000}"/>
    <cellStyle name="Salida 3 7 5 7 2 2" xfId="18955" xr:uid="{00000000-0005-0000-0000-0000FE310000}"/>
    <cellStyle name="Salida 3 7 5 7 2 3" xfId="22919" xr:uid="{00000000-0005-0000-0000-0000FF310000}"/>
    <cellStyle name="Salida 3 7 5 7 3" xfId="10471" xr:uid="{00000000-0005-0000-0000-000000320000}"/>
    <cellStyle name="Salida 3 7 5 8" xfId="14658" xr:uid="{00000000-0005-0000-0000-000001320000}"/>
    <cellStyle name="Salida 3 7 5 8 2" xfId="18949" xr:uid="{00000000-0005-0000-0000-000002320000}"/>
    <cellStyle name="Salida 3 7 5 8 3" xfId="22913" xr:uid="{00000000-0005-0000-0000-000003320000}"/>
    <cellStyle name="Salida 3 7 5 9" xfId="10465" xr:uid="{00000000-0005-0000-0000-000004320000}"/>
    <cellStyle name="Salida 3 7 6" xfId="14633" xr:uid="{00000000-0005-0000-0000-000005320000}"/>
    <cellStyle name="Salida 3 7 6 2" xfId="18924" xr:uid="{00000000-0005-0000-0000-000006320000}"/>
    <cellStyle name="Salida 3 7 6 3" xfId="22888" xr:uid="{00000000-0005-0000-0000-000007320000}"/>
    <cellStyle name="Salida 3 7 7" xfId="10440" xr:uid="{00000000-0005-0000-0000-000008320000}"/>
    <cellStyle name="Salida 3 8" xfId="5824" xr:uid="{00000000-0005-0000-0000-000009320000}"/>
    <cellStyle name="Salida 3 8 2" xfId="5825" xr:uid="{00000000-0005-0000-0000-00000A320000}"/>
    <cellStyle name="Salida 3 8 2 2" xfId="5826" xr:uid="{00000000-0005-0000-0000-00000B320000}"/>
    <cellStyle name="Salida 3 8 2 2 2" xfId="5827" xr:uid="{00000000-0005-0000-0000-00000C320000}"/>
    <cellStyle name="Salida 3 8 2 2 2 2" xfId="14668" xr:uid="{00000000-0005-0000-0000-00000D320000}"/>
    <cellStyle name="Salida 3 8 2 2 2 2 2" xfId="18959" xr:uid="{00000000-0005-0000-0000-00000E320000}"/>
    <cellStyle name="Salida 3 8 2 2 2 2 3" xfId="22923" xr:uid="{00000000-0005-0000-0000-00000F320000}"/>
    <cellStyle name="Salida 3 8 2 2 2 3" xfId="10475" xr:uid="{00000000-0005-0000-0000-000010320000}"/>
    <cellStyle name="Salida 3 8 2 2 3" xfId="5828" xr:uid="{00000000-0005-0000-0000-000011320000}"/>
    <cellStyle name="Salida 3 8 2 2 3 2" xfId="14669" xr:uid="{00000000-0005-0000-0000-000012320000}"/>
    <cellStyle name="Salida 3 8 2 2 3 2 2" xfId="18960" xr:uid="{00000000-0005-0000-0000-000013320000}"/>
    <cellStyle name="Salida 3 8 2 2 3 2 3" xfId="22924" xr:uid="{00000000-0005-0000-0000-000014320000}"/>
    <cellStyle name="Salida 3 8 2 2 3 3" xfId="10476" xr:uid="{00000000-0005-0000-0000-000015320000}"/>
    <cellStyle name="Salida 3 8 2 2 4" xfId="5829" xr:uid="{00000000-0005-0000-0000-000016320000}"/>
    <cellStyle name="Salida 3 8 2 2 4 2" xfId="14670" xr:uid="{00000000-0005-0000-0000-000017320000}"/>
    <cellStyle name="Salida 3 8 2 2 4 2 2" xfId="18961" xr:uid="{00000000-0005-0000-0000-000018320000}"/>
    <cellStyle name="Salida 3 8 2 2 4 2 3" xfId="22925" xr:uid="{00000000-0005-0000-0000-000019320000}"/>
    <cellStyle name="Salida 3 8 2 2 4 3" xfId="10477" xr:uid="{00000000-0005-0000-0000-00001A320000}"/>
    <cellStyle name="Salida 3 8 2 2 5" xfId="5830" xr:uid="{00000000-0005-0000-0000-00001B320000}"/>
    <cellStyle name="Salida 3 8 2 2 5 2" xfId="14671" xr:uid="{00000000-0005-0000-0000-00001C320000}"/>
    <cellStyle name="Salida 3 8 2 2 5 2 2" xfId="18962" xr:uid="{00000000-0005-0000-0000-00001D320000}"/>
    <cellStyle name="Salida 3 8 2 2 5 2 3" xfId="22926" xr:uid="{00000000-0005-0000-0000-00001E320000}"/>
    <cellStyle name="Salida 3 8 2 2 5 3" xfId="10478" xr:uid="{00000000-0005-0000-0000-00001F320000}"/>
    <cellStyle name="Salida 3 8 2 2 6" xfId="5831" xr:uid="{00000000-0005-0000-0000-000020320000}"/>
    <cellStyle name="Salida 3 8 2 2 6 2" xfId="14672" xr:uid="{00000000-0005-0000-0000-000021320000}"/>
    <cellStyle name="Salida 3 8 2 2 6 2 2" xfId="18963" xr:uid="{00000000-0005-0000-0000-000022320000}"/>
    <cellStyle name="Salida 3 8 2 2 6 2 3" xfId="22927" xr:uid="{00000000-0005-0000-0000-000023320000}"/>
    <cellStyle name="Salida 3 8 2 2 6 3" xfId="10479" xr:uid="{00000000-0005-0000-0000-000024320000}"/>
    <cellStyle name="Salida 3 8 2 2 7" xfId="5832" xr:uid="{00000000-0005-0000-0000-000025320000}"/>
    <cellStyle name="Salida 3 8 2 2 7 2" xfId="14673" xr:uid="{00000000-0005-0000-0000-000026320000}"/>
    <cellStyle name="Salida 3 8 2 2 7 2 2" xfId="18964" xr:uid="{00000000-0005-0000-0000-000027320000}"/>
    <cellStyle name="Salida 3 8 2 2 7 2 3" xfId="22928" xr:uid="{00000000-0005-0000-0000-000028320000}"/>
    <cellStyle name="Salida 3 8 2 2 7 3" xfId="10480" xr:uid="{00000000-0005-0000-0000-000029320000}"/>
    <cellStyle name="Salida 3 8 2 2 8" xfId="14667" xr:uid="{00000000-0005-0000-0000-00002A320000}"/>
    <cellStyle name="Salida 3 8 2 2 8 2" xfId="18958" xr:uid="{00000000-0005-0000-0000-00002B320000}"/>
    <cellStyle name="Salida 3 8 2 2 8 3" xfId="22922" xr:uid="{00000000-0005-0000-0000-00002C320000}"/>
    <cellStyle name="Salida 3 8 2 2 9" xfId="10474" xr:uid="{00000000-0005-0000-0000-00002D320000}"/>
    <cellStyle name="Salida 3 8 2 3" xfId="14666" xr:uid="{00000000-0005-0000-0000-00002E320000}"/>
    <cellStyle name="Salida 3 8 2 3 2" xfId="18957" xr:uid="{00000000-0005-0000-0000-00002F320000}"/>
    <cellStyle name="Salida 3 8 2 3 3" xfId="22921" xr:uid="{00000000-0005-0000-0000-000030320000}"/>
    <cellStyle name="Salida 3 8 2 4" xfId="10473" xr:uid="{00000000-0005-0000-0000-000031320000}"/>
    <cellStyle name="Salida 3 8 3" xfId="5833" xr:uid="{00000000-0005-0000-0000-000032320000}"/>
    <cellStyle name="Salida 3 8 3 2" xfId="5834" xr:uid="{00000000-0005-0000-0000-000033320000}"/>
    <cellStyle name="Salida 3 8 3 2 2" xfId="5835" xr:uid="{00000000-0005-0000-0000-000034320000}"/>
    <cellStyle name="Salida 3 8 3 2 2 2" xfId="14676" xr:uid="{00000000-0005-0000-0000-000035320000}"/>
    <cellStyle name="Salida 3 8 3 2 2 2 2" xfId="18967" xr:uid="{00000000-0005-0000-0000-000036320000}"/>
    <cellStyle name="Salida 3 8 3 2 2 2 3" xfId="22931" xr:uid="{00000000-0005-0000-0000-000037320000}"/>
    <cellStyle name="Salida 3 8 3 2 2 3" xfId="10483" xr:uid="{00000000-0005-0000-0000-000038320000}"/>
    <cellStyle name="Salida 3 8 3 2 3" xfId="5836" xr:uid="{00000000-0005-0000-0000-000039320000}"/>
    <cellStyle name="Salida 3 8 3 2 3 2" xfId="14677" xr:uid="{00000000-0005-0000-0000-00003A320000}"/>
    <cellStyle name="Salida 3 8 3 2 3 2 2" xfId="18968" xr:uid="{00000000-0005-0000-0000-00003B320000}"/>
    <cellStyle name="Salida 3 8 3 2 3 2 3" xfId="22932" xr:uid="{00000000-0005-0000-0000-00003C320000}"/>
    <cellStyle name="Salida 3 8 3 2 3 3" xfId="10484" xr:uid="{00000000-0005-0000-0000-00003D320000}"/>
    <cellStyle name="Salida 3 8 3 2 4" xfId="5837" xr:uid="{00000000-0005-0000-0000-00003E320000}"/>
    <cellStyle name="Salida 3 8 3 2 4 2" xfId="14678" xr:uid="{00000000-0005-0000-0000-00003F320000}"/>
    <cellStyle name="Salida 3 8 3 2 4 2 2" xfId="18969" xr:uid="{00000000-0005-0000-0000-000040320000}"/>
    <cellStyle name="Salida 3 8 3 2 4 2 3" xfId="22933" xr:uid="{00000000-0005-0000-0000-000041320000}"/>
    <cellStyle name="Salida 3 8 3 2 4 3" xfId="10485" xr:uid="{00000000-0005-0000-0000-000042320000}"/>
    <cellStyle name="Salida 3 8 3 2 5" xfId="5838" xr:uid="{00000000-0005-0000-0000-000043320000}"/>
    <cellStyle name="Salida 3 8 3 2 5 2" xfId="14679" xr:uid="{00000000-0005-0000-0000-000044320000}"/>
    <cellStyle name="Salida 3 8 3 2 5 2 2" xfId="18970" xr:uid="{00000000-0005-0000-0000-000045320000}"/>
    <cellStyle name="Salida 3 8 3 2 5 2 3" xfId="22934" xr:uid="{00000000-0005-0000-0000-000046320000}"/>
    <cellStyle name="Salida 3 8 3 2 5 3" xfId="10486" xr:uid="{00000000-0005-0000-0000-000047320000}"/>
    <cellStyle name="Salida 3 8 3 2 6" xfId="5839" xr:uid="{00000000-0005-0000-0000-000048320000}"/>
    <cellStyle name="Salida 3 8 3 2 6 2" xfId="14680" xr:uid="{00000000-0005-0000-0000-000049320000}"/>
    <cellStyle name="Salida 3 8 3 2 6 2 2" xfId="18971" xr:uid="{00000000-0005-0000-0000-00004A320000}"/>
    <cellStyle name="Salida 3 8 3 2 6 2 3" xfId="22935" xr:uid="{00000000-0005-0000-0000-00004B320000}"/>
    <cellStyle name="Salida 3 8 3 2 6 3" xfId="10487" xr:uid="{00000000-0005-0000-0000-00004C320000}"/>
    <cellStyle name="Salida 3 8 3 2 7" xfId="5840" xr:uid="{00000000-0005-0000-0000-00004D320000}"/>
    <cellStyle name="Salida 3 8 3 2 7 2" xfId="14681" xr:uid="{00000000-0005-0000-0000-00004E320000}"/>
    <cellStyle name="Salida 3 8 3 2 7 2 2" xfId="18972" xr:uid="{00000000-0005-0000-0000-00004F320000}"/>
    <cellStyle name="Salida 3 8 3 2 7 2 3" xfId="22936" xr:uid="{00000000-0005-0000-0000-000050320000}"/>
    <cellStyle name="Salida 3 8 3 2 7 3" xfId="10488" xr:uid="{00000000-0005-0000-0000-000051320000}"/>
    <cellStyle name="Salida 3 8 3 2 8" xfId="14675" xr:uid="{00000000-0005-0000-0000-000052320000}"/>
    <cellStyle name="Salida 3 8 3 2 8 2" xfId="18966" xr:uid="{00000000-0005-0000-0000-000053320000}"/>
    <cellStyle name="Salida 3 8 3 2 8 3" xfId="22930" xr:uid="{00000000-0005-0000-0000-000054320000}"/>
    <cellStyle name="Salida 3 8 3 2 9" xfId="10482" xr:uid="{00000000-0005-0000-0000-000055320000}"/>
    <cellStyle name="Salida 3 8 3 3" xfId="14674" xr:uid="{00000000-0005-0000-0000-000056320000}"/>
    <cellStyle name="Salida 3 8 3 3 2" xfId="18965" xr:uid="{00000000-0005-0000-0000-000057320000}"/>
    <cellStyle name="Salida 3 8 3 3 3" xfId="22929" xr:uid="{00000000-0005-0000-0000-000058320000}"/>
    <cellStyle name="Salida 3 8 3 4" xfId="10481" xr:uid="{00000000-0005-0000-0000-000059320000}"/>
    <cellStyle name="Salida 3 8 4" xfId="5841" xr:uid="{00000000-0005-0000-0000-00005A320000}"/>
    <cellStyle name="Salida 3 8 4 2" xfId="5842" xr:uid="{00000000-0005-0000-0000-00005B320000}"/>
    <cellStyle name="Salida 3 8 4 2 2" xfId="5843" xr:uid="{00000000-0005-0000-0000-00005C320000}"/>
    <cellStyle name="Salida 3 8 4 2 2 2" xfId="14684" xr:uid="{00000000-0005-0000-0000-00005D320000}"/>
    <cellStyle name="Salida 3 8 4 2 2 2 2" xfId="18975" xr:uid="{00000000-0005-0000-0000-00005E320000}"/>
    <cellStyle name="Salida 3 8 4 2 2 2 3" xfId="22939" xr:uid="{00000000-0005-0000-0000-00005F320000}"/>
    <cellStyle name="Salida 3 8 4 2 2 3" xfId="10491" xr:uid="{00000000-0005-0000-0000-000060320000}"/>
    <cellStyle name="Salida 3 8 4 2 3" xfId="5844" xr:uid="{00000000-0005-0000-0000-000061320000}"/>
    <cellStyle name="Salida 3 8 4 2 3 2" xfId="14685" xr:uid="{00000000-0005-0000-0000-000062320000}"/>
    <cellStyle name="Salida 3 8 4 2 3 2 2" xfId="18976" xr:uid="{00000000-0005-0000-0000-000063320000}"/>
    <cellStyle name="Salida 3 8 4 2 3 2 3" xfId="22940" xr:uid="{00000000-0005-0000-0000-000064320000}"/>
    <cellStyle name="Salida 3 8 4 2 3 3" xfId="10492" xr:uid="{00000000-0005-0000-0000-000065320000}"/>
    <cellStyle name="Salida 3 8 4 2 4" xfId="5845" xr:uid="{00000000-0005-0000-0000-000066320000}"/>
    <cellStyle name="Salida 3 8 4 2 4 2" xfId="14686" xr:uid="{00000000-0005-0000-0000-000067320000}"/>
    <cellStyle name="Salida 3 8 4 2 4 2 2" xfId="18977" xr:uid="{00000000-0005-0000-0000-000068320000}"/>
    <cellStyle name="Salida 3 8 4 2 4 2 3" xfId="22941" xr:uid="{00000000-0005-0000-0000-000069320000}"/>
    <cellStyle name="Salida 3 8 4 2 4 3" xfId="10493" xr:uid="{00000000-0005-0000-0000-00006A320000}"/>
    <cellStyle name="Salida 3 8 4 2 5" xfId="5846" xr:uid="{00000000-0005-0000-0000-00006B320000}"/>
    <cellStyle name="Salida 3 8 4 2 5 2" xfId="14687" xr:uid="{00000000-0005-0000-0000-00006C320000}"/>
    <cellStyle name="Salida 3 8 4 2 5 2 2" xfId="18978" xr:uid="{00000000-0005-0000-0000-00006D320000}"/>
    <cellStyle name="Salida 3 8 4 2 5 2 3" xfId="22942" xr:uid="{00000000-0005-0000-0000-00006E320000}"/>
    <cellStyle name="Salida 3 8 4 2 5 3" xfId="10494" xr:uid="{00000000-0005-0000-0000-00006F320000}"/>
    <cellStyle name="Salida 3 8 4 2 6" xfId="5847" xr:uid="{00000000-0005-0000-0000-000070320000}"/>
    <cellStyle name="Salida 3 8 4 2 6 2" xfId="14688" xr:uid="{00000000-0005-0000-0000-000071320000}"/>
    <cellStyle name="Salida 3 8 4 2 6 2 2" xfId="18979" xr:uid="{00000000-0005-0000-0000-000072320000}"/>
    <cellStyle name="Salida 3 8 4 2 6 2 3" xfId="22943" xr:uid="{00000000-0005-0000-0000-000073320000}"/>
    <cellStyle name="Salida 3 8 4 2 6 3" xfId="10495" xr:uid="{00000000-0005-0000-0000-000074320000}"/>
    <cellStyle name="Salida 3 8 4 2 7" xfId="5848" xr:uid="{00000000-0005-0000-0000-000075320000}"/>
    <cellStyle name="Salida 3 8 4 2 7 2" xfId="14689" xr:uid="{00000000-0005-0000-0000-000076320000}"/>
    <cellStyle name="Salida 3 8 4 2 7 2 2" xfId="18980" xr:uid="{00000000-0005-0000-0000-000077320000}"/>
    <cellStyle name="Salida 3 8 4 2 7 2 3" xfId="22944" xr:uid="{00000000-0005-0000-0000-000078320000}"/>
    <cellStyle name="Salida 3 8 4 2 7 3" xfId="10496" xr:uid="{00000000-0005-0000-0000-000079320000}"/>
    <cellStyle name="Salida 3 8 4 2 8" xfId="14683" xr:uid="{00000000-0005-0000-0000-00007A320000}"/>
    <cellStyle name="Salida 3 8 4 2 8 2" xfId="18974" xr:uid="{00000000-0005-0000-0000-00007B320000}"/>
    <cellStyle name="Salida 3 8 4 2 8 3" xfId="22938" xr:uid="{00000000-0005-0000-0000-00007C320000}"/>
    <cellStyle name="Salida 3 8 4 2 9" xfId="10490" xr:uid="{00000000-0005-0000-0000-00007D320000}"/>
    <cellStyle name="Salida 3 8 4 3" xfId="14682" xr:uid="{00000000-0005-0000-0000-00007E320000}"/>
    <cellStyle name="Salida 3 8 4 3 2" xfId="18973" xr:uid="{00000000-0005-0000-0000-00007F320000}"/>
    <cellStyle name="Salida 3 8 4 3 3" xfId="22937" xr:uid="{00000000-0005-0000-0000-000080320000}"/>
    <cellStyle name="Salida 3 8 4 4" xfId="10489" xr:uid="{00000000-0005-0000-0000-000081320000}"/>
    <cellStyle name="Salida 3 8 5" xfId="5849" xr:uid="{00000000-0005-0000-0000-000082320000}"/>
    <cellStyle name="Salida 3 8 5 2" xfId="5850" xr:uid="{00000000-0005-0000-0000-000083320000}"/>
    <cellStyle name="Salida 3 8 5 2 2" xfId="14691" xr:uid="{00000000-0005-0000-0000-000084320000}"/>
    <cellStyle name="Salida 3 8 5 2 2 2" xfId="18982" xr:uid="{00000000-0005-0000-0000-000085320000}"/>
    <cellStyle name="Salida 3 8 5 2 2 3" xfId="22946" xr:uid="{00000000-0005-0000-0000-000086320000}"/>
    <cellStyle name="Salida 3 8 5 2 3" xfId="10498" xr:uid="{00000000-0005-0000-0000-000087320000}"/>
    <cellStyle name="Salida 3 8 5 3" xfId="5851" xr:uid="{00000000-0005-0000-0000-000088320000}"/>
    <cellStyle name="Salida 3 8 5 3 2" xfId="14692" xr:uid="{00000000-0005-0000-0000-000089320000}"/>
    <cellStyle name="Salida 3 8 5 3 2 2" xfId="18983" xr:uid="{00000000-0005-0000-0000-00008A320000}"/>
    <cellStyle name="Salida 3 8 5 3 2 3" xfId="22947" xr:uid="{00000000-0005-0000-0000-00008B320000}"/>
    <cellStyle name="Salida 3 8 5 3 3" xfId="10499" xr:uid="{00000000-0005-0000-0000-00008C320000}"/>
    <cellStyle name="Salida 3 8 5 4" xfId="5852" xr:uid="{00000000-0005-0000-0000-00008D320000}"/>
    <cellStyle name="Salida 3 8 5 4 2" xfId="14693" xr:uid="{00000000-0005-0000-0000-00008E320000}"/>
    <cellStyle name="Salida 3 8 5 4 2 2" xfId="18984" xr:uid="{00000000-0005-0000-0000-00008F320000}"/>
    <cellStyle name="Salida 3 8 5 4 2 3" xfId="22948" xr:uid="{00000000-0005-0000-0000-000090320000}"/>
    <cellStyle name="Salida 3 8 5 4 3" xfId="10500" xr:uid="{00000000-0005-0000-0000-000091320000}"/>
    <cellStyle name="Salida 3 8 5 5" xfId="5853" xr:uid="{00000000-0005-0000-0000-000092320000}"/>
    <cellStyle name="Salida 3 8 5 5 2" xfId="14694" xr:uid="{00000000-0005-0000-0000-000093320000}"/>
    <cellStyle name="Salida 3 8 5 5 2 2" xfId="18985" xr:uid="{00000000-0005-0000-0000-000094320000}"/>
    <cellStyle name="Salida 3 8 5 5 2 3" xfId="22949" xr:uid="{00000000-0005-0000-0000-000095320000}"/>
    <cellStyle name="Salida 3 8 5 5 3" xfId="10501" xr:uid="{00000000-0005-0000-0000-000096320000}"/>
    <cellStyle name="Salida 3 8 5 6" xfId="5854" xr:uid="{00000000-0005-0000-0000-000097320000}"/>
    <cellStyle name="Salida 3 8 5 6 2" xfId="14695" xr:uid="{00000000-0005-0000-0000-000098320000}"/>
    <cellStyle name="Salida 3 8 5 6 2 2" xfId="18986" xr:uid="{00000000-0005-0000-0000-000099320000}"/>
    <cellStyle name="Salida 3 8 5 6 2 3" xfId="22950" xr:uid="{00000000-0005-0000-0000-00009A320000}"/>
    <cellStyle name="Salida 3 8 5 6 3" xfId="10502" xr:uid="{00000000-0005-0000-0000-00009B320000}"/>
    <cellStyle name="Salida 3 8 5 7" xfId="5855" xr:uid="{00000000-0005-0000-0000-00009C320000}"/>
    <cellStyle name="Salida 3 8 5 7 2" xfId="14696" xr:uid="{00000000-0005-0000-0000-00009D320000}"/>
    <cellStyle name="Salida 3 8 5 7 2 2" xfId="18987" xr:uid="{00000000-0005-0000-0000-00009E320000}"/>
    <cellStyle name="Salida 3 8 5 7 2 3" xfId="22951" xr:uid="{00000000-0005-0000-0000-00009F320000}"/>
    <cellStyle name="Salida 3 8 5 7 3" xfId="10503" xr:uid="{00000000-0005-0000-0000-0000A0320000}"/>
    <cellStyle name="Salida 3 8 5 8" xfId="14690" xr:uid="{00000000-0005-0000-0000-0000A1320000}"/>
    <cellStyle name="Salida 3 8 5 8 2" xfId="18981" xr:uid="{00000000-0005-0000-0000-0000A2320000}"/>
    <cellStyle name="Salida 3 8 5 8 3" xfId="22945" xr:uid="{00000000-0005-0000-0000-0000A3320000}"/>
    <cellStyle name="Salida 3 8 5 9" xfId="10497" xr:uid="{00000000-0005-0000-0000-0000A4320000}"/>
    <cellStyle name="Salida 3 8 6" xfId="14665" xr:uid="{00000000-0005-0000-0000-0000A5320000}"/>
    <cellStyle name="Salida 3 8 6 2" xfId="18956" xr:uid="{00000000-0005-0000-0000-0000A6320000}"/>
    <cellStyle name="Salida 3 8 6 3" xfId="22920" xr:uid="{00000000-0005-0000-0000-0000A7320000}"/>
    <cellStyle name="Salida 3 8 7" xfId="10472" xr:uid="{00000000-0005-0000-0000-0000A8320000}"/>
    <cellStyle name="Salida 3 9" xfId="5856" xr:uid="{00000000-0005-0000-0000-0000A9320000}"/>
    <cellStyle name="Salida 3 9 2" xfId="5857" xr:uid="{00000000-0005-0000-0000-0000AA320000}"/>
    <cellStyle name="Salida 3 9 2 2" xfId="5858" xr:uid="{00000000-0005-0000-0000-0000AB320000}"/>
    <cellStyle name="Salida 3 9 2 2 2" xfId="14699" xr:uid="{00000000-0005-0000-0000-0000AC320000}"/>
    <cellStyle name="Salida 3 9 2 2 2 2" xfId="18990" xr:uid="{00000000-0005-0000-0000-0000AD320000}"/>
    <cellStyle name="Salida 3 9 2 2 2 3" xfId="22954" xr:uid="{00000000-0005-0000-0000-0000AE320000}"/>
    <cellStyle name="Salida 3 9 2 2 3" xfId="10506" xr:uid="{00000000-0005-0000-0000-0000AF320000}"/>
    <cellStyle name="Salida 3 9 2 3" xfId="5859" xr:uid="{00000000-0005-0000-0000-0000B0320000}"/>
    <cellStyle name="Salida 3 9 2 3 2" xfId="14700" xr:uid="{00000000-0005-0000-0000-0000B1320000}"/>
    <cellStyle name="Salida 3 9 2 3 2 2" xfId="18991" xr:uid="{00000000-0005-0000-0000-0000B2320000}"/>
    <cellStyle name="Salida 3 9 2 3 2 3" xfId="22955" xr:uid="{00000000-0005-0000-0000-0000B3320000}"/>
    <cellStyle name="Salida 3 9 2 3 3" xfId="10507" xr:uid="{00000000-0005-0000-0000-0000B4320000}"/>
    <cellStyle name="Salida 3 9 2 4" xfId="5860" xr:uid="{00000000-0005-0000-0000-0000B5320000}"/>
    <cellStyle name="Salida 3 9 2 4 2" xfId="14701" xr:uid="{00000000-0005-0000-0000-0000B6320000}"/>
    <cellStyle name="Salida 3 9 2 4 2 2" xfId="18992" xr:uid="{00000000-0005-0000-0000-0000B7320000}"/>
    <cellStyle name="Salida 3 9 2 4 2 3" xfId="22956" xr:uid="{00000000-0005-0000-0000-0000B8320000}"/>
    <cellStyle name="Salida 3 9 2 4 3" xfId="10508" xr:uid="{00000000-0005-0000-0000-0000B9320000}"/>
    <cellStyle name="Salida 3 9 2 5" xfId="5861" xr:uid="{00000000-0005-0000-0000-0000BA320000}"/>
    <cellStyle name="Salida 3 9 2 5 2" xfId="14702" xr:uid="{00000000-0005-0000-0000-0000BB320000}"/>
    <cellStyle name="Salida 3 9 2 5 2 2" xfId="18993" xr:uid="{00000000-0005-0000-0000-0000BC320000}"/>
    <cellStyle name="Salida 3 9 2 5 2 3" xfId="22957" xr:uid="{00000000-0005-0000-0000-0000BD320000}"/>
    <cellStyle name="Salida 3 9 2 5 3" xfId="10509" xr:uid="{00000000-0005-0000-0000-0000BE320000}"/>
    <cellStyle name="Salida 3 9 2 6" xfId="5862" xr:uid="{00000000-0005-0000-0000-0000BF320000}"/>
    <cellStyle name="Salida 3 9 2 6 2" xfId="14703" xr:uid="{00000000-0005-0000-0000-0000C0320000}"/>
    <cellStyle name="Salida 3 9 2 6 2 2" xfId="18994" xr:uid="{00000000-0005-0000-0000-0000C1320000}"/>
    <cellStyle name="Salida 3 9 2 6 2 3" xfId="22958" xr:uid="{00000000-0005-0000-0000-0000C2320000}"/>
    <cellStyle name="Salida 3 9 2 6 3" xfId="10510" xr:uid="{00000000-0005-0000-0000-0000C3320000}"/>
    <cellStyle name="Salida 3 9 2 7" xfId="5863" xr:uid="{00000000-0005-0000-0000-0000C4320000}"/>
    <cellStyle name="Salida 3 9 2 7 2" xfId="14704" xr:uid="{00000000-0005-0000-0000-0000C5320000}"/>
    <cellStyle name="Salida 3 9 2 7 2 2" xfId="18995" xr:uid="{00000000-0005-0000-0000-0000C6320000}"/>
    <cellStyle name="Salida 3 9 2 7 2 3" xfId="22959" xr:uid="{00000000-0005-0000-0000-0000C7320000}"/>
    <cellStyle name="Salida 3 9 2 7 3" xfId="10511" xr:uid="{00000000-0005-0000-0000-0000C8320000}"/>
    <cellStyle name="Salida 3 9 2 8" xfId="14698" xr:uid="{00000000-0005-0000-0000-0000C9320000}"/>
    <cellStyle name="Salida 3 9 2 8 2" xfId="18989" xr:uid="{00000000-0005-0000-0000-0000CA320000}"/>
    <cellStyle name="Salida 3 9 2 8 3" xfId="22953" xr:uid="{00000000-0005-0000-0000-0000CB320000}"/>
    <cellStyle name="Salida 3 9 2 9" xfId="10505" xr:uid="{00000000-0005-0000-0000-0000CC320000}"/>
    <cellStyle name="Salida 3 9 3" xfId="14697" xr:uid="{00000000-0005-0000-0000-0000CD320000}"/>
    <cellStyle name="Salida 3 9 3 2" xfId="18988" xr:uid="{00000000-0005-0000-0000-0000CE320000}"/>
    <cellStyle name="Salida 3 9 3 3" xfId="22952" xr:uid="{00000000-0005-0000-0000-0000CF320000}"/>
    <cellStyle name="Salida 3 9 4" xfId="10504" xr:uid="{00000000-0005-0000-0000-0000D0320000}"/>
    <cellStyle name="Salida 4 10" xfId="5864" xr:uid="{00000000-0005-0000-0000-0000D1320000}"/>
    <cellStyle name="Salida 4 10 2" xfId="25778" xr:uid="{00000000-0005-0000-0000-0000D2320000}"/>
    <cellStyle name="Salida 4 11" xfId="5865" xr:uid="{00000000-0005-0000-0000-0000D3320000}"/>
    <cellStyle name="Salida 4 11 2" xfId="25779" xr:uid="{00000000-0005-0000-0000-0000D4320000}"/>
    <cellStyle name="Salida 4 12" xfId="5866" xr:uid="{00000000-0005-0000-0000-0000D5320000}"/>
    <cellStyle name="Salida 4 12 2" xfId="25780" xr:uid="{00000000-0005-0000-0000-0000D6320000}"/>
    <cellStyle name="Salida 4 13" xfId="5867" xr:uid="{00000000-0005-0000-0000-0000D7320000}"/>
    <cellStyle name="Salida 4 13 2" xfId="25781" xr:uid="{00000000-0005-0000-0000-0000D8320000}"/>
    <cellStyle name="Salida 4 2" xfId="5868" xr:uid="{00000000-0005-0000-0000-0000D9320000}"/>
    <cellStyle name="Salida 4 2 2" xfId="25782" xr:uid="{00000000-0005-0000-0000-0000DA320000}"/>
    <cellStyle name="Salida 4 3" xfId="5869" xr:uid="{00000000-0005-0000-0000-0000DB320000}"/>
    <cellStyle name="Salida 4 3 2" xfId="25783" xr:uid="{00000000-0005-0000-0000-0000DC320000}"/>
    <cellStyle name="Salida 4 4" xfId="5870" xr:uid="{00000000-0005-0000-0000-0000DD320000}"/>
    <cellStyle name="Salida 4 4 2" xfId="25784" xr:uid="{00000000-0005-0000-0000-0000DE320000}"/>
    <cellStyle name="Salida 4 5" xfId="5871" xr:uid="{00000000-0005-0000-0000-0000DF320000}"/>
    <cellStyle name="Salida 4 5 2" xfId="25785" xr:uid="{00000000-0005-0000-0000-0000E0320000}"/>
    <cellStyle name="Salida 4 6" xfId="5872" xr:uid="{00000000-0005-0000-0000-0000E1320000}"/>
    <cellStyle name="Salida 4 6 2" xfId="25786" xr:uid="{00000000-0005-0000-0000-0000E2320000}"/>
    <cellStyle name="Salida 4 7" xfId="5873" xr:uid="{00000000-0005-0000-0000-0000E3320000}"/>
    <cellStyle name="Salida 4 7 2" xfId="25787" xr:uid="{00000000-0005-0000-0000-0000E4320000}"/>
    <cellStyle name="Salida 4 8" xfId="5874" xr:uid="{00000000-0005-0000-0000-0000E5320000}"/>
    <cellStyle name="Salida 4 8 2" xfId="25788" xr:uid="{00000000-0005-0000-0000-0000E6320000}"/>
    <cellStyle name="Salida 4 9" xfId="5875" xr:uid="{00000000-0005-0000-0000-0000E7320000}"/>
    <cellStyle name="Salida 4 9 2" xfId="25789" xr:uid="{00000000-0005-0000-0000-0000E8320000}"/>
    <cellStyle name="Salida 5 10" xfId="5876" xr:uid="{00000000-0005-0000-0000-0000E9320000}"/>
    <cellStyle name="Salida 5 10 2" xfId="25790" xr:uid="{00000000-0005-0000-0000-0000EA320000}"/>
    <cellStyle name="Salida 5 11" xfId="5877" xr:uid="{00000000-0005-0000-0000-0000EB320000}"/>
    <cellStyle name="Salida 5 11 2" xfId="25791" xr:uid="{00000000-0005-0000-0000-0000EC320000}"/>
    <cellStyle name="Salida 5 12" xfId="5878" xr:uid="{00000000-0005-0000-0000-0000ED320000}"/>
    <cellStyle name="Salida 5 12 2" xfId="25792" xr:uid="{00000000-0005-0000-0000-0000EE320000}"/>
    <cellStyle name="Salida 5 2" xfId="5879" xr:uid="{00000000-0005-0000-0000-0000EF320000}"/>
    <cellStyle name="Salida 5 2 2" xfId="25793" xr:uid="{00000000-0005-0000-0000-0000F0320000}"/>
    <cellStyle name="Salida 5 3" xfId="5880" xr:uid="{00000000-0005-0000-0000-0000F1320000}"/>
    <cellStyle name="Salida 5 3 2" xfId="25794" xr:uid="{00000000-0005-0000-0000-0000F2320000}"/>
    <cellStyle name="Salida 5 4" xfId="5881" xr:uid="{00000000-0005-0000-0000-0000F3320000}"/>
    <cellStyle name="Salida 5 4 2" xfId="25795" xr:uid="{00000000-0005-0000-0000-0000F4320000}"/>
    <cellStyle name="Salida 5 5" xfId="5882" xr:uid="{00000000-0005-0000-0000-0000F5320000}"/>
    <cellStyle name="Salida 5 5 2" xfId="25796" xr:uid="{00000000-0005-0000-0000-0000F6320000}"/>
    <cellStyle name="Salida 5 6" xfId="5883" xr:uid="{00000000-0005-0000-0000-0000F7320000}"/>
    <cellStyle name="Salida 5 6 2" xfId="25797" xr:uid="{00000000-0005-0000-0000-0000F8320000}"/>
    <cellStyle name="Salida 5 7" xfId="5884" xr:uid="{00000000-0005-0000-0000-0000F9320000}"/>
    <cellStyle name="Salida 5 7 2" xfId="25798" xr:uid="{00000000-0005-0000-0000-0000FA320000}"/>
    <cellStyle name="Salida 5 8" xfId="5885" xr:uid="{00000000-0005-0000-0000-0000FB320000}"/>
    <cellStyle name="Salida 5 8 2" xfId="25799" xr:uid="{00000000-0005-0000-0000-0000FC320000}"/>
    <cellStyle name="Salida 5 9" xfId="5886" xr:uid="{00000000-0005-0000-0000-0000FD320000}"/>
    <cellStyle name="Salida 5 9 2" xfId="25800" xr:uid="{00000000-0005-0000-0000-0000FE320000}"/>
    <cellStyle name="sangria_n1" xfId="5887" xr:uid="{00000000-0005-0000-0000-0000FF320000}"/>
    <cellStyle name="SAPBEXaggData" xfId="5888" xr:uid="{00000000-0005-0000-0000-000000330000}"/>
    <cellStyle name="SAPBEXaggData 10" xfId="5889" xr:uid="{00000000-0005-0000-0000-000001330000}"/>
    <cellStyle name="SAPBEXaggData 10 2" xfId="5890" xr:uid="{00000000-0005-0000-0000-000002330000}"/>
    <cellStyle name="SAPBEXaggData 10 2 2" xfId="5891" xr:uid="{00000000-0005-0000-0000-000003330000}"/>
    <cellStyle name="SAPBEXaggData 10 2 2 2" xfId="14708" xr:uid="{00000000-0005-0000-0000-000004330000}"/>
    <cellStyle name="SAPBEXaggData 10 2 2 2 2" xfId="18999" xr:uid="{00000000-0005-0000-0000-000005330000}"/>
    <cellStyle name="SAPBEXaggData 10 2 2 2 3" xfId="22963" xr:uid="{00000000-0005-0000-0000-000006330000}"/>
    <cellStyle name="SAPBEXaggData 10 2 2 3" xfId="10515" xr:uid="{00000000-0005-0000-0000-000007330000}"/>
    <cellStyle name="SAPBEXaggData 10 2 3" xfId="5892" xr:uid="{00000000-0005-0000-0000-000008330000}"/>
    <cellStyle name="SAPBEXaggData 10 2 3 2" xfId="14709" xr:uid="{00000000-0005-0000-0000-000009330000}"/>
    <cellStyle name="SAPBEXaggData 10 2 3 2 2" xfId="19000" xr:uid="{00000000-0005-0000-0000-00000A330000}"/>
    <cellStyle name="SAPBEXaggData 10 2 3 2 3" xfId="22964" xr:uid="{00000000-0005-0000-0000-00000B330000}"/>
    <cellStyle name="SAPBEXaggData 10 2 3 3" xfId="10516" xr:uid="{00000000-0005-0000-0000-00000C330000}"/>
    <cellStyle name="SAPBEXaggData 10 2 4" xfId="5893" xr:uid="{00000000-0005-0000-0000-00000D330000}"/>
    <cellStyle name="SAPBEXaggData 10 2 4 2" xfId="14710" xr:uid="{00000000-0005-0000-0000-00000E330000}"/>
    <cellStyle name="SAPBEXaggData 10 2 4 2 2" xfId="19001" xr:uid="{00000000-0005-0000-0000-00000F330000}"/>
    <cellStyle name="SAPBEXaggData 10 2 4 2 3" xfId="22965" xr:uid="{00000000-0005-0000-0000-000010330000}"/>
    <cellStyle name="SAPBEXaggData 10 2 4 3" xfId="10517" xr:uid="{00000000-0005-0000-0000-000011330000}"/>
    <cellStyle name="SAPBEXaggData 10 2 5" xfId="5894" xr:uid="{00000000-0005-0000-0000-000012330000}"/>
    <cellStyle name="SAPBEXaggData 10 2 5 2" xfId="14711" xr:uid="{00000000-0005-0000-0000-000013330000}"/>
    <cellStyle name="SAPBEXaggData 10 2 5 2 2" xfId="19002" xr:uid="{00000000-0005-0000-0000-000014330000}"/>
    <cellStyle name="SAPBEXaggData 10 2 5 2 3" xfId="22966" xr:uid="{00000000-0005-0000-0000-000015330000}"/>
    <cellStyle name="SAPBEXaggData 10 2 5 3" xfId="10518" xr:uid="{00000000-0005-0000-0000-000016330000}"/>
    <cellStyle name="SAPBEXaggData 10 2 6" xfId="5895" xr:uid="{00000000-0005-0000-0000-000017330000}"/>
    <cellStyle name="SAPBEXaggData 10 2 6 2" xfId="14712" xr:uid="{00000000-0005-0000-0000-000018330000}"/>
    <cellStyle name="SAPBEXaggData 10 2 6 2 2" xfId="19003" xr:uid="{00000000-0005-0000-0000-000019330000}"/>
    <cellStyle name="SAPBEXaggData 10 2 6 2 3" xfId="22967" xr:uid="{00000000-0005-0000-0000-00001A330000}"/>
    <cellStyle name="SAPBEXaggData 10 2 6 3" xfId="10519" xr:uid="{00000000-0005-0000-0000-00001B330000}"/>
    <cellStyle name="SAPBEXaggData 10 2 7" xfId="5896" xr:uid="{00000000-0005-0000-0000-00001C330000}"/>
    <cellStyle name="SAPBEXaggData 10 2 7 2" xfId="14713" xr:uid="{00000000-0005-0000-0000-00001D330000}"/>
    <cellStyle name="SAPBEXaggData 10 2 7 2 2" xfId="19004" xr:uid="{00000000-0005-0000-0000-00001E330000}"/>
    <cellStyle name="SAPBEXaggData 10 2 7 2 3" xfId="22968" xr:uid="{00000000-0005-0000-0000-00001F330000}"/>
    <cellStyle name="SAPBEXaggData 10 2 7 3" xfId="10520" xr:uid="{00000000-0005-0000-0000-000020330000}"/>
    <cellStyle name="SAPBEXaggData 10 2 8" xfId="14707" xr:uid="{00000000-0005-0000-0000-000021330000}"/>
    <cellStyle name="SAPBEXaggData 10 2 8 2" xfId="18998" xr:uid="{00000000-0005-0000-0000-000022330000}"/>
    <cellStyle name="SAPBEXaggData 10 2 8 3" xfId="22962" xr:uid="{00000000-0005-0000-0000-000023330000}"/>
    <cellStyle name="SAPBEXaggData 10 2 9" xfId="10514" xr:uid="{00000000-0005-0000-0000-000024330000}"/>
    <cellStyle name="SAPBEXaggData 10 3" xfId="14706" xr:uid="{00000000-0005-0000-0000-000025330000}"/>
    <cellStyle name="SAPBEXaggData 10 3 2" xfId="18997" xr:uid="{00000000-0005-0000-0000-000026330000}"/>
    <cellStyle name="SAPBEXaggData 10 3 3" xfId="22961" xr:uid="{00000000-0005-0000-0000-000027330000}"/>
    <cellStyle name="SAPBEXaggData 10 4" xfId="10513" xr:uid="{00000000-0005-0000-0000-000028330000}"/>
    <cellStyle name="SAPBEXaggData 11" xfId="5897" xr:uid="{00000000-0005-0000-0000-000029330000}"/>
    <cellStyle name="SAPBEXaggData 11 2" xfId="5898" xr:uid="{00000000-0005-0000-0000-00002A330000}"/>
    <cellStyle name="SAPBEXaggData 11 2 2" xfId="14715" xr:uid="{00000000-0005-0000-0000-00002B330000}"/>
    <cellStyle name="SAPBEXaggData 11 2 2 2" xfId="19006" xr:uid="{00000000-0005-0000-0000-00002C330000}"/>
    <cellStyle name="SAPBEXaggData 11 2 2 3" xfId="22970" xr:uid="{00000000-0005-0000-0000-00002D330000}"/>
    <cellStyle name="SAPBEXaggData 11 2 3" xfId="10522" xr:uid="{00000000-0005-0000-0000-00002E330000}"/>
    <cellStyle name="SAPBEXaggData 11 3" xfId="5899" xr:uid="{00000000-0005-0000-0000-00002F330000}"/>
    <cellStyle name="SAPBEXaggData 11 3 2" xfId="14716" xr:uid="{00000000-0005-0000-0000-000030330000}"/>
    <cellStyle name="SAPBEXaggData 11 3 2 2" xfId="19007" xr:uid="{00000000-0005-0000-0000-000031330000}"/>
    <cellStyle name="SAPBEXaggData 11 3 2 3" xfId="22971" xr:uid="{00000000-0005-0000-0000-000032330000}"/>
    <cellStyle name="SAPBEXaggData 11 3 3" xfId="10523" xr:uid="{00000000-0005-0000-0000-000033330000}"/>
    <cellStyle name="SAPBEXaggData 11 4" xfId="5900" xr:uid="{00000000-0005-0000-0000-000034330000}"/>
    <cellStyle name="SAPBEXaggData 11 4 2" xfId="14717" xr:uid="{00000000-0005-0000-0000-000035330000}"/>
    <cellStyle name="SAPBEXaggData 11 4 2 2" xfId="19008" xr:uid="{00000000-0005-0000-0000-000036330000}"/>
    <cellStyle name="SAPBEXaggData 11 4 2 3" xfId="22972" xr:uid="{00000000-0005-0000-0000-000037330000}"/>
    <cellStyle name="SAPBEXaggData 11 4 3" xfId="10524" xr:uid="{00000000-0005-0000-0000-000038330000}"/>
    <cellStyle name="SAPBEXaggData 11 5" xfId="5901" xr:uid="{00000000-0005-0000-0000-000039330000}"/>
    <cellStyle name="SAPBEXaggData 11 5 2" xfId="14718" xr:uid="{00000000-0005-0000-0000-00003A330000}"/>
    <cellStyle name="SAPBEXaggData 11 5 2 2" xfId="19009" xr:uid="{00000000-0005-0000-0000-00003B330000}"/>
    <cellStyle name="SAPBEXaggData 11 5 2 3" xfId="22973" xr:uid="{00000000-0005-0000-0000-00003C330000}"/>
    <cellStyle name="SAPBEXaggData 11 5 3" xfId="10525" xr:uid="{00000000-0005-0000-0000-00003D330000}"/>
    <cellStyle name="SAPBEXaggData 11 6" xfId="5902" xr:uid="{00000000-0005-0000-0000-00003E330000}"/>
    <cellStyle name="SAPBEXaggData 11 6 2" xfId="14719" xr:uid="{00000000-0005-0000-0000-00003F330000}"/>
    <cellStyle name="SAPBEXaggData 11 6 2 2" xfId="19010" xr:uid="{00000000-0005-0000-0000-000040330000}"/>
    <cellStyle name="SAPBEXaggData 11 6 2 3" xfId="22974" xr:uid="{00000000-0005-0000-0000-000041330000}"/>
    <cellStyle name="SAPBEXaggData 11 6 3" xfId="10526" xr:uid="{00000000-0005-0000-0000-000042330000}"/>
    <cellStyle name="SAPBEXaggData 11 7" xfId="5903" xr:uid="{00000000-0005-0000-0000-000043330000}"/>
    <cellStyle name="SAPBEXaggData 11 7 2" xfId="14720" xr:uid="{00000000-0005-0000-0000-000044330000}"/>
    <cellStyle name="SAPBEXaggData 11 7 2 2" xfId="19011" xr:uid="{00000000-0005-0000-0000-000045330000}"/>
    <cellStyle name="SAPBEXaggData 11 7 2 3" xfId="22975" xr:uid="{00000000-0005-0000-0000-000046330000}"/>
    <cellStyle name="SAPBEXaggData 11 7 3" xfId="10527" xr:uid="{00000000-0005-0000-0000-000047330000}"/>
    <cellStyle name="SAPBEXaggData 11 8" xfId="14714" xr:uid="{00000000-0005-0000-0000-000048330000}"/>
    <cellStyle name="SAPBEXaggData 11 8 2" xfId="19005" xr:uid="{00000000-0005-0000-0000-000049330000}"/>
    <cellStyle name="SAPBEXaggData 11 8 3" xfId="22969" xr:uid="{00000000-0005-0000-0000-00004A330000}"/>
    <cellStyle name="SAPBEXaggData 11 9" xfId="10521" xr:uid="{00000000-0005-0000-0000-00004B330000}"/>
    <cellStyle name="SAPBEXaggData 12" xfId="14705" xr:uid="{00000000-0005-0000-0000-00004C330000}"/>
    <cellStyle name="SAPBEXaggData 12 2" xfId="18996" xr:uid="{00000000-0005-0000-0000-00004D330000}"/>
    <cellStyle name="SAPBEXaggData 12 3" xfId="22960" xr:uid="{00000000-0005-0000-0000-00004E330000}"/>
    <cellStyle name="SAPBEXaggData 13" xfId="10512" xr:uid="{00000000-0005-0000-0000-00004F330000}"/>
    <cellStyle name="SAPBEXaggData 2" xfId="5904" xr:uid="{00000000-0005-0000-0000-000050330000}"/>
    <cellStyle name="SAPBEXaggData 2 10" xfId="5905" xr:uid="{00000000-0005-0000-0000-000051330000}"/>
    <cellStyle name="SAPBEXaggData 2 10 2" xfId="5906" xr:uid="{00000000-0005-0000-0000-000052330000}"/>
    <cellStyle name="SAPBEXaggData 2 10 2 2" xfId="14723" xr:uid="{00000000-0005-0000-0000-000053330000}"/>
    <cellStyle name="SAPBEXaggData 2 10 2 2 2" xfId="19014" xr:uid="{00000000-0005-0000-0000-000054330000}"/>
    <cellStyle name="SAPBEXaggData 2 10 2 2 3" xfId="22978" xr:uid="{00000000-0005-0000-0000-000055330000}"/>
    <cellStyle name="SAPBEXaggData 2 10 2 3" xfId="10530" xr:uid="{00000000-0005-0000-0000-000056330000}"/>
    <cellStyle name="SAPBEXaggData 2 10 3" xfId="5907" xr:uid="{00000000-0005-0000-0000-000057330000}"/>
    <cellStyle name="SAPBEXaggData 2 10 3 2" xfId="14724" xr:uid="{00000000-0005-0000-0000-000058330000}"/>
    <cellStyle name="SAPBEXaggData 2 10 3 2 2" xfId="19015" xr:uid="{00000000-0005-0000-0000-000059330000}"/>
    <cellStyle name="SAPBEXaggData 2 10 3 2 3" xfId="22979" xr:uid="{00000000-0005-0000-0000-00005A330000}"/>
    <cellStyle name="SAPBEXaggData 2 10 3 3" xfId="10531" xr:uid="{00000000-0005-0000-0000-00005B330000}"/>
    <cellStyle name="SAPBEXaggData 2 10 4" xfId="5908" xr:uid="{00000000-0005-0000-0000-00005C330000}"/>
    <cellStyle name="SAPBEXaggData 2 10 4 2" xfId="14725" xr:uid="{00000000-0005-0000-0000-00005D330000}"/>
    <cellStyle name="SAPBEXaggData 2 10 4 2 2" xfId="19016" xr:uid="{00000000-0005-0000-0000-00005E330000}"/>
    <cellStyle name="SAPBEXaggData 2 10 4 2 3" xfId="22980" xr:uid="{00000000-0005-0000-0000-00005F330000}"/>
    <cellStyle name="SAPBEXaggData 2 10 4 3" xfId="10532" xr:uid="{00000000-0005-0000-0000-000060330000}"/>
    <cellStyle name="SAPBEXaggData 2 10 5" xfId="5909" xr:uid="{00000000-0005-0000-0000-000061330000}"/>
    <cellStyle name="SAPBEXaggData 2 10 5 2" xfId="14726" xr:uid="{00000000-0005-0000-0000-000062330000}"/>
    <cellStyle name="SAPBEXaggData 2 10 5 2 2" xfId="19017" xr:uid="{00000000-0005-0000-0000-000063330000}"/>
    <cellStyle name="SAPBEXaggData 2 10 5 2 3" xfId="22981" xr:uid="{00000000-0005-0000-0000-000064330000}"/>
    <cellStyle name="SAPBEXaggData 2 10 5 3" xfId="10533" xr:uid="{00000000-0005-0000-0000-000065330000}"/>
    <cellStyle name="SAPBEXaggData 2 10 6" xfId="5910" xr:uid="{00000000-0005-0000-0000-000066330000}"/>
    <cellStyle name="SAPBEXaggData 2 10 6 2" xfId="14727" xr:uid="{00000000-0005-0000-0000-000067330000}"/>
    <cellStyle name="SAPBEXaggData 2 10 6 2 2" xfId="19018" xr:uid="{00000000-0005-0000-0000-000068330000}"/>
    <cellStyle name="SAPBEXaggData 2 10 6 2 3" xfId="22982" xr:uid="{00000000-0005-0000-0000-000069330000}"/>
    <cellStyle name="SAPBEXaggData 2 10 6 3" xfId="10534" xr:uid="{00000000-0005-0000-0000-00006A330000}"/>
    <cellStyle name="SAPBEXaggData 2 10 7" xfId="5911" xr:uid="{00000000-0005-0000-0000-00006B330000}"/>
    <cellStyle name="SAPBEXaggData 2 10 7 2" xfId="14728" xr:uid="{00000000-0005-0000-0000-00006C330000}"/>
    <cellStyle name="SAPBEXaggData 2 10 7 2 2" xfId="19019" xr:uid="{00000000-0005-0000-0000-00006D330000}"/>
    <cellStyle name="SAPBEXaggData 2 10 7 2 3" xfId="22983" xr:uid="{00000000-0005-0000-0000-00006E330000}"/>
    <cellStyle name="SAPBEXaggData 2 10 7 3" xfId="10535" xr:uid="{00000000-0005-0000-0000-00006F330000}"/>
    <cellStyle name="SAPBEXaggData 2 10 8" xfId="14722" xr:uid="{00000000-0005-0000-0000-000070330000}"/>
    <cellStyle name="SAPBEXaggData 2 10 8 2" xfId="19013" xr:uid="{00000000-0005-0000-0000-000071330000}"/>
    <cellStyle name="SAPBEXaggData 2 10 8 3" xfId="22977" xr:uid="{00000000-0005-0000-0000-000072330000}"/>
    <cellStyle name="SAPBEXaggData 2 10 9" xfId="10529" xr:uid="{00000000-0005-0000-0000-000073330000}"/>
    <cellStyle name="SAPBEXaggData 2 11" xfId="14721" xr:uid="{00000000-0005-0000-0000-000074330000}"/>
    <cellStyle name="SAPBEXaggData 2 11 2" xfId="19012" xr:uid="{00000000-0005-0000-0000-000075330000}"/>
    <cellStyle name="SAPBEXaggData 2 11 3" xfId="22976" xr:uid="{00000000-0005-0000-0000-000076330000}"/>
    <cellStyle name="SAPBEXaggData 2 12" xfId="10528" xr:uid="{00000000-0005-0000-0000-000077330000}"/>
    <cellStyle name="SAPBEXaggData 2 2" xfId="5912" xr:uid="{00000000-0005-0000-0000-000078330000}"/>
    <cellStyle name="SAPBEXaggData 2 2 2" xfId="5913" xr:uid="{00000000-0005-0000-0000-000079330000}"/>
    <cellStyle name="SAPBEXaggData 2 2 2 2" xfId="5914" xr:uid="{00000000-0005-0000-0000-00007A330000}"/>
    <cellStyle name="SAPBEXaggData 2 2 2 2 2" xfId="5915" xr:uid="{00000000-0005-0000-0000-00007B330000}"/>
    <cellStyle name="SAPBEXaggData 2 2 2 2 2 2" xfId="14732" xr:uid="{00000000-0005-0000-0000-00007C330000}"/>
    <cellStyle name="SAPBEXaggData 2 2 2 2 2 2 2" xfId="19023" xr:uid="{00000000-0005-0000-0000-00007D330000}"/>
    <cellStyle name="SAPBEXaggData 2 2 2 2 2 2 3" xfId="22987" xr:uid="{00000000-0005-0000-0000-00007E330000}"/>
    <cellStyle name="SAPBEXaggData 2 2 2 2 2 3" xfId="10539" xr:uid="{00000000-0005-0000-0000-00007F330000}"/>
    <cellStyle name="SAPBEXaggData 2 2 2 2 3" xfId="5916" xr:uid="{00000000-0005-0000-0000-000080330000}"/>
    <cellStyle name="SAPBEXaggData 2 2 2 2 3 2" xfId="14733" xr:uid="{00000000-0005-0000-0000-000081330000}"/>
    <cellStyle name="SAPBEXaggData 2 2 2 2 3 2 2" xfId="19024" xr:uid="{00000000-0005-0000-0000-000082330000}"/>
    <cellStyle name="SAPBEXaggData 2 2 2 2 3 2 3" xfId="22988" xr:uid="{00000000-0005-0000-0000-000083330000}"/>
    <cellStyle name="SAPBEXaggData 2 2 2 2 3 3" xfId="10540" xr:uid="{00000000-0005-0000-0000-000084330000}"/>
    <cellStyle name="SAPBEXaggData 2 2 2 2 4" xfId="5917" xr:uid="{00000000-0005-0000-0000-000085330000}"/>
    <cellStyle name="SAPBEXaggData 2 2 2 2 4 2" xfId="14734" xr:uid="{00000000-0005-0000-0000-000086330000}"/>
    <cellStyle name="SAPBEXaggData 2 2 2 2 4 2 2" xfId="19025" xr:uid="{00000000-0005-0000-0000-000087330000}"/>
    <cellStyle name="SAPBEXaggData 2 2 2 2 4 2 3" xfId="22989" xr:uid="{00000000-0005-0000-0000-000088330000}"/>
    <cellStyle name="SAPBEXaggData 2 2 2 2 4 3" xfId="10541" xr:uid="{00000000-0005-0000-0000-000089330000}"/>
    <cellStyle name="SAPBEXaggData 2 2 2 2 5" xfId="5918" xr:uid="{00000000-0005-0000-0000-00008A330000}"/>
    <cellStyle name="SAPBEXaggData 2 2 2 2 5 2" xfId="14735" xr:uid="{00000000-0005-0000-0000-00008B330000}"/>
    <cellStyle name="SAPBEXaggData 2 2 2 2 5 2 2" xfId="19026" xr:uid="{00000000-0005-0000-0000-00008C330000}"/>
    <cellStyle name="SAPBEXaggData 2 2 2 2 5 2 3" xfId="22990" xr:uid="{00000000-0005-0000-0000-00008D330000}"/>
    <cellStyle name="SAPBEXaggData 2 2 2 2 5 3" xfId="10542" xr:uid="{00000000-0005-0000-0000-00008E330000}"/>
    <cellStyle name="SAPBEXaggData 2 2 2 2 6" xfId="5919" xr:uid="{00000000-0005-0000-0000-00008F330000}"/>
    <cellStyle name="SAPBEXaggData 2 2 2 2 6 2" xfId="14736" xr:uid="{00000000-0005-0000-0000-000090330000}"/>
    <cellStyle name="SAPBEXaggData 2 2 2 2 6 2 2" xfId="19027" xr:uid="{00000000-0005-0000-0000-000091330000}"/>
    <cellStyle name="SAPBEXaggData 2 2 2 2 6 2 3" xfId="22991" xr:uid="{00000000-0005-0000-0000-000092330000}"/>
    <cellStyle name="SAPBEXaggData 2 2 2 2 6 3" xfId="10543" xr:uid="{00000000-0005-0000-0000-000093330000}"/>
    <cellStyle name="SAPBEXaggData 2 2 2 2 7" xfId="5920" xr:uid="{00000000-0005-0000-0000-000094330000}"/>
    <cellStyle name="SAPBEXaggData 2 2 2 2 7 2" xfId="14737" xr:uid="{00000000-0005-0000-0000-000095330000}"/>
    <cellStyle name="SAPBEXaggData 2 2 2 2 7 2 2" xfId="19028" xr:uid="{00000000-0005-0000-0000-000096330000}"/>
    <cellStyle name="SAPBEXaggData 2 2 2 2 7 2 3" xfId="22992" xr:uid="{00000000-0005-0000-0000-000097330000}"/>
    <cellStyle name="SAPBEXaggData 2 2 2 2 7 3" xfId="10544" xr:uid="{00000000-0005-0000-0000-000098330000}"/>
    <cellStyle name="SAPBEXaggData 2 2 2 2 8" xfId="14731" xr:uid="{00000000-0005-0000-0000-000099330000}"/>
    <cellStyle name="SAPBEXaggData 2 2 2 2 8 2" xfId="19022" xr:uid="{00000000-0005-0000-0000-00009A330000}"/>
    <cellStyle name="SAPBEXaggData 2 2 2 2 8 3" xfId="22986" xr:uid="{00000000-0005-0000-0000-00009B330000}"/>
    <cellStyle name="SAPBEXaggData 2 2 2 2 9" xfId="10538" xr:uid="{00000000-0005-0000-0000-00009C330000}"/>
    <cellStyle name="SAPBEXaggData 2 2 2 3" xfId="14730" xr:uid="{00000000-0005-0000-0000-00009D330000}"/>
    <cellStyle name="SAPBEXaggData 2 2 2 3 2" xfId="19021" xr:uid="{00000000-0005-0000-0000-00009E330000}"/>
    <cellStyle name="SAPBEXaggData 2 2 2 3 3" xfId="22985" xr:uid="{00000000-0005-0000-0000-00009F330000}"/>
    <cellStyle name="SAPBEXaggData 2 2 2 4" xfId="10537" xr:uid="{00000000-0005-0000-0000-0000A0330000}"/>
    <cellStyle name="SAPBEXaggData 2 2 3" xfId="5921" xr:uid="{00000000-0005-0000-0000-0000A1330000}"/>
    <cellStyle name="SAPBEXaggData 2 2 3 2" xfId="5922" xr:uid="{00000000-0005-0000-0000-0000A2330000}"/>
    <cellStyle name="SAPBEXaggData 2 2 3 2 2" xfId="5923" xr:uid="{00000000-0005-0000-0000-0000A3330000}"/>
    <cellStyle name="SAPBEXaggData 2 2 3 2 2 2" xfId="14740" xr:uid="{00000000-0005-0000-0000-0000A4330000}"/>
    <cellStyle name="SAPBEXaggData 2 2 3 2 2 2 2" xfId="19031" xr:uid="{00000000-0005-0000-0000-0000A5330000}"/>
    <cellStyle name="SAPBEXaggData 2 2 3 2 2 2 3" xfId="22995" xr:uid="{00000000-0005-0000-0000-0000A6330000}"/>
    <cellStyle name="SAPBEXaggData 2 2 3 2 2 3" xfId="10547" xr:uid="{00000000-0005-0000-0000-0000A7330000}"/>
    <cellStyle name="SAPBEXaggData 2 2 3 2 3" xfId="5924" xr:uid="{00000000-0005-0000-0000-0000A8330000}"/>
    <cellStyle name="SAPBEXaggData 2 2 3 2 3 2" xfId="14741" xr:uid="{00000000-0005-0000-0000-0000A9330000}"/>
    <cellStyle name="SAPBEXaggData 2 2 3 2 3 2 2" xfId="19032" xr:uid="{00000000-0005-0000-0000-0000AA330000}"/>
    <cellStyle name="SAPBEXaggData 2 2 3 2 3 2 3" xfId="22996" xr:uid="{00000000-0005-0000-0000-0000AB330000}"/>
    <cellStyle name="SAPBEXaggData 2 2 3 2 3 3" xfId="10548" xr:uid="{00000000-0005-0000-0000-0000AC330000}"/>
    <cellStyle name="SAPBEXaggData 2 2 3 2 4" xfId="5925" xr:uid="{00000000-0005-0000-0000-0000AD330000}"/>
    <cellStyle name="SAPBEXaggData 2 2 3 2 4 2" xfId="14742" xr:uid="{00000000-0005-0000-0000-0000AE330000}"/>
    <cellStyle name="SAPBEXaggData 2 2 3 2 4 2 2" xfId="19033" xr:uid="{00000000-0005-0000-0000-0000AF330000}"/>
    <cellStyle name="SAPBEXaggData 2 2 3 2 4 2 3" xfId="22997" xr:uid="{00000000-0005-0000-0000-0000B0330000}"/>
    <cellStyle name="SAPBEXaggData 2 2 3 2 4 3" xfId="10549" xr:uid="{00000000-0005-0000-0000-0000B1330000}"/>
    <cellStyle name="SAPBEXaggData 2 2 3 2 5" xfId="5926" xr:uid="{00000000-0005-0000-0000-0000B2330000}"/>
    <cellStyle name="SAPBEXaggData 2 2 3 2 5 2" xfId="14743" xr:uid="{00000000-0005-0000-0000-0000B3330000}"/>
    <cellStyle name="SAPBEXaggData 2 2 3 2 5 2 2" xfId="19034" xr:uid="{00000000-0005-0000-0000-0000B4330000}"/>
    <cellStyle name="SAPBEXaggData 2 2 3 2 5 2 3" xfId="22998" xr:uid="{00000000-0005-0000-0000-0000B5330000}"/>
    <cellStyle name="SAPBEXaggData 2 2 3 2 5 3" xfId="10550" xr:uid="{00000000-0005-0000-0000-0000B6330000}"/>
    <cellStyle name="SAPBEXaggData 2 2 3 2 6" xfId="5927" xr:uid="{00000000-0005-0000-0000-0000B7330000}"/>
    <cellStyle name="SAPBEXaggData 2 2 3 2 6 2" xfId="14744" xr:uid="{00000000-0005-0000-0000-0000B8330000}"/>
    <cellStyle name="SAPBEXaggData 2 2 3 2 6 2 2" xfId="19035" xr:uid="{00000000-0005-0000-0000-0000B9330000}"/>
    <cellStyle name="SAPBEXaggData 2 2 3 2 6 2 3" xfId="22999" xr:uid="{00000000-0005-0000-0000-0000BA330000}"/>
    <cellStyle name="SAPBEXaggData 2 2 3 2 6 3" xfId="10551" xr:uid="{00000000-0005-0000-0000-0000BB330000}"/>
    <cellStyle name="SAPBEXaggData 2 2 3 2 7" xfId="5928" xr:uid="{00000000-0005-0000-0000-0000BC330000}"/>
    <cellStyle name="SAPBEXaggData 2 2 3 2 7 2" xfId="14745" xr:uid="{00000000-0005-0000-0000-0000BD330000}"/>
    <cellStyle name="SAPBEXaggData 2 2 3 2 7 2 2" xfId="19036" xr:uid="{00000000-0005-0000-0000-0000BE330000}"/>
    <cellStyle name="SAPBEXaggData 2 2 3 2 7 2 3" xfId="23000" xr:uid="{00000000-0005-0000-0000-0000BF330000}"/>
    <cellStyle name="SAPBEXaggData 2 2 3 2 7 3" xfId="10552" xr:uid="{00000000-0005-0000-0000-0000C0330000}"/>
    <cellStyle name="SAPBEXaggData 2 2 3 2 8" xfId="14739" xr:uid="{00000000-0005-0000-0000-0000C1330000}"/>
    <cellStyle name="SAPBEXaggData 2 2 3 2 8 2" xfId="19030" xr:uid="{00000000-0005-0000-0000-0000C2330000}"/>
    <cellStyle name="SAPBEXaggData 2 2 3 2 8 3" xfId="22994" xr:uid="{00000000-0005-0000-0000-0000C3330000}"/>
    <cellStyle name="SAPBEXaggData 2 2 3 2 9" xfId="10546" xr:uid="{00000000-0005-0000-0000-0000C4330000}"/>
    <cellStyle name="SAPBEXaggData 2 2 3 3" xfId="14738" xr:uid="{00000000-0005-0000-0000-0000C5330000}"/>
    <cellStyle name="SAPBEXaggData 2 2 3 3 2" xfId="19029" xr:uid="{00000000-0005-0000-0000-0000C6330000}"/>
    <cellStyle name="SAPBEXaggData 2 2 3 3 3" xfId="22993" xr:uid="{00000000-0005-0000-0000-0000C7330000}"/>
    <cellStyle name="SAPBEXaggData 2 2 3 4" xfId="10545" xr:uid="{00000000-0005-0000-0000-0000C8330000}"/>
    <cellStyle name="SAPBEXaggData 2 2 4" xfId="5929" xr:uid="{00000000-0005-0000-0000-0000C9330000}"/>
    <cellStyle name="SAPBEXaggData 2 2 4 2" xfId="5930" xr:uid="{00000000-0005-0000-0000-0000CA330000}"/>
    <cellStyle name="SAPBEXaggData 2 2 4 2 2" xfId="5931" xr:uid="{00000000-0005-0000-0000-0000CB330000}"/>
    <cellStyle name="SAPBEXaggData 2 2 4 2 2 2" xfId="14748" xr:uid="{00000000-0005-0000-0000-0000CC330000}"/>
    <cellStyle name="SAPBEXaggData 2 2 4 2 2 2 2" xfId="19039" xr:uid="{00000000-0005-0000-0000-0000CD330000}"/>
    <cellStyle name="SAPBEXaggData 2 2 4 2 2 2 3" xfId="23003" xr:uid="{00000000-0005-0000-0000-0000CE330000}"/>
    <cellStyle name="SAPBEXaggData 2 2 4 2 2 3" xfId="10555" xr:uid="{00000000-0005-0000-0000-0000CF330000}"/>
    <cellStyle name="SAPBEXaggData 2 2 4 2 3" xfId="5932" xr:uid="{00000000-0005-0000-0000-0000D0330000}"/>
    <cellStyle name="SAPBEXaggData 2 2 4 2 3 2" xfId="14749" xr:uid="{00000000-0005-0000-0000-0000D1330000}"/>
    <cellStyle name="SAPBEXaggData 2 2 4 2 3 2 2" xfId="19040" xr:uid="{00000000-0005-0000-0000-0000D2330000}"/>
    <cellStyle name="SAPBEXaggData 2 2 4 2 3 2 3" xfId="23004" xr:uid="{00000000-0005-0000-0000-0000D3330000}"/>
    <cellStyle name="SAPBEXaggData 2 2 4 2 3 3" xfId="10556" xr:uid="{00000000-0005-0000-0000-0000D4330000}"/>
    <cellStyle name="SAPBEXaggData 2 2 4 2 4" xfId="5933" xr:uid="{00000000-0005-0000-0000-0000D5330000}"/>
    <cellStyle name="SAPBEXaggData 2 2 4 2 4 2" xfId="14750" xr:uid="{00000000-0005-0000-0000-0000D6330000}"/>
    <cellStyle name="SAPBEXaggData 2 2 4 2 4 2 2" xfId="19041" xr:uid="{00000000-0005-0000-0000-0000D7330000}"/>
    <cellStyle name="SAPBEXaggData 2 2 4 2 4 2 3" xfId="23005" xr:uid="{00000000-0005-0000-0000-0000D8330000}"/>
    <cellStyle name="SAPBEXaggData 2 2 4 2 4 3" xfId="10557" xr:uid="{00000000-0005-0000-0000-0000D9330000}"/>
    <cellStyle name="SAPBEXaggData 2 2 4 2 5" xfId="5934" xr:uid="{00000000-0005-0000-0000-0000DA330000}"/>
    <cellStyle name="SAPBEXaggData 2 2 4 2 5 2" xfId="14751" xr:uid="{00000000-0005-0000-0000-0000DB330000}"/>
    <cellStyle name="SAPBEXaggData 2 2 4 2 5 2 2" xfId="19042" xr:uid="{00000000-0005-0000-0000-0000DC330000}"/>
    <cellStyle name="SAPBEXaggData 2 2 4 2 5 2 3" xfId="23006" xr:uid="{00000000-0005-0000-0000-0000DD330000}"/>
    <cellStyle name="SAPBEXaggData 2 2 4 2 5 3" xfId="10558" xr:uid="{00000000-0005-0000-0000-0000DE330000}"/>
    <cellStyle name="SAPBEXaggData 2 2 4 2 6" xfId="5935" xr:uid="{00000000-0005-0000-0000-0000DF330000}"/>
    <cellStyle name="SAPBEXaggData 2 2 4 2 6 2" xfId="14752" xr:uid="{00000000-0005-0000-0000-0000E0330000}"/>
    <cellStyle name="SAPBEXaggData 2 2 4 2 6 2 2" xfId="19043" xr:uid="{00000000-0005-0000-0000-0000E1330000}"/>
    <cellStyle name="SAPBEXaggData 2 2 4 2 6 2 3" xfId="23007" xr:uid="{00000000-0005-0000-0000-0000E2330000}"/>
    <cellStyle name="SAPBEXaggData 2 2 4 2 6 3" xfId="10559" xr:uid="{00000000-0005-0000-0000-0000E3330000}"/>
    <cellStyle name="SAPBEXaggData 2 2 4 2 7" xfId="5936" xr:uid="{00000000-0005-0000-0000-0000E4330000}"/>
    <cellStyle name="SAPBEXaggData 2 2 4 2 7 2" xfId="14753" xr:uid="{00000000-0005-0000-0000-0000E5330000}"/>
    <cellStyle name="SAPBEXaggData 2 2 4 2 7 2 2" xfId="19044" xr:uid="{00000000-0005-0000-0000-0000E6330000}"/>
    <cellStyle name="SAPBEXaggData 2 2 4 2 7 2 3" xfId="23008" xr:uid="{00000000-0005-0000-0000-0000E7330000}"/>
    <cellStyle name="SAPBEXaggData 2 2 4 2 7 3" xfId="10560" xr:uid="{00000000-0005-0000-0000-0000E8330000}"/>
    <cellStyle name="SAPBEXaggData 2 2 4 2 8" xfId="14747" xr:uid="{00000000-0005-0000-0000-0000E9330000}"/>
    <cellStyle name="SAPBEXaggData 2 2 4 2 8 2" xfId="19038" xr:uid="{00000000-0005-0000-0000-0000EA330000}"/>
    <cellStyle name="SAPBEXaggData 2 2 4 2 8 3" xfId="23002" xr:uid="{00000000-0005-0000-0000-0000EB330000}"/>
    <cellStyle name="SAPBEXaggData 2 2 4 2 9" xfId="10554" xr:uid="{00000000-0005-0000-0000-0000EC330000}"/>
    <cellStyle name="SAPBEXaggData 2 2 4 3" xfId="14746" xr:uid="{00000000-0005-0000-0000-0000ED330000}"/>
    <cellStyle name="SAPBEXaggData 2 2 4 3 2" xfId="19037" xr:uid="{00000000-0005-0000-0000-0000EE330000}"/>
    <cellStyle name="SAPBEXaggData 2 2 4 3 3" xfId="23001" xr:uid="{00000000-0005-0000-0000-0000EF330000}"/>
    <cellStyle name="SAPBEXaggData 2 2 4 4" xfId="10553" xr:uid="{00000000-0005-0000-0000-0000F0330000}"/>
    <cellStyle name="SAPBEXaggData 2 2 5" xfId="5937" xr:uid="{00000000-0005-0000-0000-0000F1330000}"/>
    <cellStyle name="SAPBEXaggData 2 2 5 2" xfId="5938" xr:uid="{00000000-0005-0000-0000-0000F2330000}"/>
    <cellStyle name="SAPBEXaggData 2 2 5 2 2" xfId="14755" xr:uid="{00000000-0005-0000-0000-0000F3330000}"/>
    <cellStyle name="SAPBEXaggData 2 2 5 2 2 2" xfId="19046" xr:uid="{00000000-0005-0000-0000-0000F4330000}"/>
    <cellStyle name="SAPBEXaggData 2 2 5 2 2 3" xfId="23010" xr:uid="{00000000-0005-0000-0000-0000F5330000}"/>
    <cellStyle name="SAPBEXaggData 2 2 5 2 3" xfId="10562" xr:uid="{00000000-0005-0000-0000-0000F6330000}"/>
    <cellStyle name="SAPBEXaggData 2 2 5 3" xfId="5939" xr:uid="{00000000-0005-0000-0000-0000F7330000}"/>
    <cellStyle name="SAPBEXaggData 2 2 5 3 2" xfId="14756" xr:uid="{00000000-0005-0000-0000-0000F8330000}"/>
    <cellStyle name="SAPBEXaggData 2 2 5 3 2 2" xfId="19047" xr:uid="{00000000-0005-0000-0000-0000F9330000}"/>
    <cellStyle name="SAPBEXaggData 2 2 5 3 2 3" xfId="23011" xr:uid="{00000000-0005-0000-0000-0000FA330000}"/>
    <cellStyle name="SAPBEXaggData 2 2 5 3 3" xfId="10563" xr:uid="{00000000-0005-0000-0000-0000FB330000}"/>
    <cellStyle name="SAPBEXaggData 2 2 5 4" xfId="5940" xr:uid="{00000000-0005-0000-0000-0000FC330000}"/>
    <cellStyle name="SAPBEXaggData 2 2 5 4 2" xfId="14757" xr:uid="{00000000-0005-0000-0000-0000FD330000}"/>
    <cellStyle name="SAPBEXaggData 2 2 5 4 2 2" xfId="19048" xr:uid="{00000000-0005-0000-0000-0000FE330000}"/>
    <cellStyle name="SAPBEXaggData 2 2 5 4 2 3" xfId="23012" xr:uid="{00000000-0005-0000-0000-0000FF330000}"/>
    <cellStyle name="SAPBEXaggData 2 2 5 4 3" xfId="10564" xr:uid="{00000000-0005-0000-0000-000000340000}"/>
    <cellStyle name="SAPBEXaggData 2 2 5 5" xfId="5941" xr:uid="{00000000-0005-0000-0000-000001340000}"/>
    <cellStyle name="SAPBEXaggData 2 2 5 5 2" xfId="14758" xr:uid="{00000000-0005-0000-0000-000002340000}"/>
    <cellStyle name="SAPBEXaggData 2 2 5 5 2 2" xfId="19049" xr:uid="{00000000-0005-0000-0000-000003340000}"/>
    <cellStyle name="SAPBEXaggData 2 2 5 5 2 3" xfId="23013" xr:uid="{00000000-0005-0000-0000-000004340000}"/>
    <cellStyle name="SAPBEXaggData 2 2 5 5 3" xfId="10565" xr:uid="{00000000-0005-0000-0000-000005340000}"/>
    <cellStyle name="SAPBEXaggData 2 2 5 6" xfId="5942" xr:uid="{00000000-0005-0000-0000-000006340000}"/>
    <cellStyle name="SAPBEXaggData 2 2 5 6 2" xfId="14759" xr:uid="{00000000-0005-0000-0000-000007340000}"/>
    <cellStyle name="SAPBEXaggData 2 2 5 6 2 2" xfId="19050" xr:uid="{00000000-0005-0000-0000-000008340000}"/>
    <cellStyle name="SAPBEXaggData 2 2 5 6 2 3" xfId="23014" xr:uid="{00000000-0005-0000-0000-000009340000}"/>
    <cellStyle name="SAPBEXaggData 2 2 5 6 3" xfId="10566" xr:uid="{00000000-0005-0000-0000-00000A340000}"/>
    <cellStyle name="SAPBEXaggData 2 2 5 7" xfId="5943" xr:uid="{00000000-0005-0000-0000-00000B340000}"/>
    <cellStyle name="SAPBEXaggData 2 2 5 7 2" xfId="14760" xr:uid="{00000000-0005-0000-0000-00000C340000}"/>
    <cellStyle name="SAPBEXaggData 2 2 5 7 2 2" xfId="19051" xr:uid="{00000000-0005-0000-0000-00000D340000}"/>
    <cellStyle name="SAPBEXaggData 2 2 5 7 2 3" xfId="23015" xr:uid="{00000000-0005-0000-0000-00000E340000}"/>
    <cellStyle name="SAPBEXaggData 2 2 5 7 3" xfId="10567" xr:uid="{00000000-0005-0000-0000-00000F340000}"/>
    <cellStyle name="SAPBEXaggData 2 2 5 8" xfId="14754" xr:uid="{00000000-0005-0000-0000-000010340000}"/>
    <cellStyle name="SAPBEXaggData 2 2 5 8 2" xfId="19045" xr:uid="{00000000-0005-0000-0000-000011340000}"/>
    <cellStyle name="SAPBEXaggData 2 2 5 8 3" xfId="23009" xr:uid="{00000000-0005-0000-0000-000012340000}"/>
    <cellStyle name="SAPBEXaggData 2 2 5 9" xfId="10561" xr:uid="{00000000-0005-0000-0000-000013340000}"/>
    <cellStyle name="SAPBEXaggData 2 2 6" xfId="14729" xr:uid="{00000000-0005-0000-0000-000014340000}"/>
    <cellStyle name="SAPBEXaggData 2 2 6 2" xfId="19020" xr:uid="{00000000-0005-0000-0000-000015340000}"/>
    <cellStyle name="SAPBEXaggData 2 2 6 3" xfId="22984" xr:uid="{00000000-0005-0000-0000-000016340000}"/>
    <cellStyle name="SAPBEXaggData 2 2 7" xfId="10536" xr:uid="{00000000-0005-0000-0000-000017340000}"/>
    <cellStyle name="SAPBEXaggData 2 3" xfId="5944" xr:uid="{00000000-0005-0000-0000-000018340000}"/>
    <cellStyle name="SAPBEXaggData 2 3 2" xfId="5945" xr:uid="{00000000-0005-0000-0000-000019340000}"/>
    <cellStyle name="SAPBEXaggData 2 3 2 2" xfId="5946" xr:uid="{00000000-0005-0000-0000-00001A340000}"/>
    <cellStyle name="SAPBEXaggData 2 3 2 2 2" xfId="5947" xr:uid="{00000000-0005-0000-0000-00001B340000}"/>
    <cellStyle name="SAPBEXaggData 2 3 2 2 2 2" xfId="14764" xr:uid="{00000000-0005-0000-0000-00001C340000}"/>
    <cellStyle name="SAPBEXaggData 2 3 2 2 2 2 2" xfId="19055" xr:uid="{00000000-0005-0000-0000-00001D340000}"/>
    <cellStyle name="SAPBEXaggData 2 3 2 2 2 2 3" xfId="23019" xr:uid="{00000000-0005-0000-0000-00001E340000}"/>
    <cellStyle name="SAPBEXaggData 2 3 2 2 2 3" xfId="10571" xr:uid="{00000000-0005-0000-0000-00001F340000}"/>
    <cellStyle name="SAPBEXaggData 2 3 2 2 3" xfId="5948" xr:uid="{00000000-0005-0000-0000-000020340000}"/>
    <cellStyle name="SAPBEXaggData 2 3 2 2 3 2" xfId="14765" xr:uid="{00000000-0005-0000-0000-000021340000}"/>
    <cellStyle name="SAPBEXaggData 2 3 2 2 3 2 2" xfId="19056" xr:uid="{00000000-0005-0000-0000-000022340000}"/>
    <cellStyle name="SAPBEXaggData 2 3 2 2 3 2 3" xfId="23020" xr:uid="{00000000-0005-0000-0000-000023340000}"/>
    <cellStyle name="SAPBEXaggData 2 3 2 2 3 3" xfId="10572" xr:uid="{00000000-0005-0000-0000-000024340000}"/>
    <cellStyle name="SAPBEXaggData 2 3 2 2 4" xfId="5949" xr:uid="{00000000-0005-0000-0000-000025340000}"/>
    <cellStyle name="SAPBEXaggData 2 3 2 2 4 2" xfId="14766" xr:uid="{00000000-0005-0000-0000-000026340000}"/>
    <cellStyle name="SAPBEXaggData 2 3 2 2 4 2 2" xfId="19057" xr:uid="{00000000-0005-0000-0000-000027340000}"/>
    <cellStyle name="SAPBEXaggData 2 3 2 2 4 2 3" xfId="23021" xr:uid="{00000000-0005-0000-0000-000028340000}"/>
    <cellStyle name="SAPBEXaggData 2 3 2 2 4 3" xfId="10573" xr:uid="{00000000-0005-0000-0000-000029340000}"/>
    <cellStyle name="SAPBEXaggData 2 3 2 2 5" xfId="5950" xr:uid="{00000000-0005-0000-0000-00002A340000}"/>
    <cellStyle name="SAPBEXaggData 2 3 2 2 5 2" xfId="14767" xr:uid="{00000000-0005-0000-0000-00002B340000}"/>
    <cellStyle name="SAPBEXaggData 2 3 2 2 5 2 2" xfId="19058" xr:uid="{00000000-0005-0000-0000-00002C340000}"/>
    <cellStyle name="SAPBEXaggData 2 3 2 2 5 2 3" xfId="23022" xr:uid="{00000000-0005-0000-0000-00002D340000}"/>
    <cellStyle name="SAPBEXaggData 2 3 2 2 5 3" xfId="10574" xr:uid="{00000000-0005-0000-0000-00002E340000}"/>
    <cellStyle name="SAPBEXaggData 2 3 2 2 6" xfId="5951" xr:uid="{00000000-0005-0000-0000-00002F340000}"/>
    <cellStyle name="SAPBEXaggData 2 3 2 2 6 2" xfId="14768" xr:uid="{00000000-0005-0000-0000-000030340000}"/>
    <cellStyle name="SAPBEXaggData 2 3 2 2 6 2 2" xfId="19059" xr:uid="{00000000-0005-0000-0000-000031340000}"/>
    <cellStyle name="SAPBEXaggData 2 3 2 2 6 2 3" xfId="23023" xr:uid="{00000000-0005-0000-0000-000032340000}"/>
    <cellStyle name="SAPBEXaggData 2 3 2 2 6 3" xfId="10575" xr:uid="{00000000-0005-0000-0000-000033340000}"/>
    <cellStyle name="SAPBEXaggData 2 3 2 2 7" xfId="5952" xr:uid="{00000000-0005-0000-0000-000034340000}"/>
    <cellStyle name="SAPBEXaggData 2 3 2 2 7 2" xfId="14769" xr:uid="{00000000-0005-0000-0000-000035340000}"/>
    <cellStyle name="SAPBEXaggData 2 3 2 2 7 2 2" xfId="19060" xr:uid="{00000000-0005-0000-0000-000036340000}"/>
    <cellStyle name="SAPBEXaggData 2 3 2 2 7 2 3" xfId="23024" xr:uid="{00000000-0005-0000-0000-000037340000}"/>
    <cellStyle name="SAPBEXaggData 2 3 2 2 7 3" xfId="10576" xr:uid="{00000000-0005-0000-0000-000038340000}"/>
    <cellStyle name="SAPBEXaggData 2 3 2 2 8" xfId="14763" xr:uid="{00000000-0005-0000-0000-000039340000}"/>
    <cellStyle name="SAPBEXaggData 2 3 2 2 8 2" xfId="19054" xr:uid="{00000000-0005-0000-0000-00003A340000}"/>
    <cellStyle name="SAPBEXaggData 2 3 2 2 8 3" xfId="23018" xr:uid="{00000000-0005-0000-0000-00003B340000}"/>
    <cellStyle name="SAPBEXaggData 2 3 2 2 9" xfId="10570" xr:uid="{00000000-0005-0000-0000-00003C340000}"/>
    <cellStyle name="SAPBEXaggData 2 3 2 3" xfId="14762" xr:uid="{00000000-0005-0000-0000-00003D340000}"/>
    <cellStyle name="SAPBEXaggData 2 3 2 3 2" xfId="19053" xr:uid="{00000000-0005-0000-0000-00003E340000}"/>
    <cellStyle name="SAPBEXaggData 2 3 2 3 3" xfId="23017" xr:uid="{00000000-0005-0000-0000-00003F340000}"/>
    <cellStyle name="SAPBEXaggData 2 3 2 4" xfId="10569" xr:uid="{00000000-0005-0000-0000-000040340000}"/>
    <cellStyle name="SAPBEXaggData 2 3 3" xfId="5953" xr:uid="{00000000-0005-0000-0000-000041340000}"/>
    <cellStyle name="SAPBEXaggData 2 3 3 2" xfId="5954" xr:uid="{00000000-0005-0000-0000-000042340000}"/>
    <cellStyle name="SAPBEXaggData 2 3 3 2 2" xfId="5955" xr:uid="{00000000-0005-0000-0000-000043340000}"/>
    <cellStyle name="SAPBEXaggData 2 3 3 2 2 2" xfId="14772" xr:uid="{00000000-0005-0000-0000-000044340000}"/>
    <cellStyle name="SAPBEXaggData 2 3 3 2 2 2 2" xfId="19063" xr:uid="{00000000-0005-0000-0000-000045340000}"/>
    <cellStyle name="SAPBEXaggData 2 3 3 2 2 2 3" xfId="23027" xr:uid="{00000000-0005-0000-0000-000046340000}"/>
    <cellStyle name="SAPBEXaggData 2 3 3 2 2 3" xfId="10579" xr:uid="{00000000-0005-0000-0000-000047340000}"/>
    <cellStyle name="SAPBEXaggData 2 3 3 2 3" xfId="5956" xr:uid="{00000000-0005-0000-0000-000048340000}"/>
    <cellStyle name="SAPBEXaggData 2 3 3 2 3 2" xfId="14773" xr:uid="{00000000-0005-0000-0000-000049340000}"/>
    <cellStyle name="SAPBEXaggData 2 3 3 2 3 2 2" xfId="19064" xr:uid="{00000000-0005-0000-0000-00004A340000}"/>
    <cellStyle name="SAPBEXaggData 2 3 3 2 3 2 3" xfId="23028" xr:uid="{00000000-0005-0000-0000-00004B340000}"/>
    <cellStyle name="SAPBEXaggData 2 3 3 2 3 3" xfId="10580" xr:uid="{00000000-0005-0000-0000-00004C340000}"/>
    <cellStyle name="SAPBEXaggData 2 3 3 2 4" xfId="5957" xr:uid="{00000000-0005-0000-0000-00004D340000}"/>
    <cellStyle name="SAPBEXaggData 2 3 3 2 4 2" xfId="14774" xr:uid="{00000000-0005-0000-0000-00004E340000}"/>
    <cellStyle name="SAPBEXaggData 2 3 3 2 4 2 2" xfId="19065" xr:uid="{00000000-0005-0000-0000-00004F340000}"/>
    <cellStyle name="SAPBEXaggData 2 3 3 2 4 2 3" xfId="23029" xr:uid="{00000000-0005-0000-0000-000050340000}"/>
    <cellStyle name="SAPBEXaggData 2 3 3 2 4 3" xfId="10581" xr:uid="{00000000-0005-0000-0000-000051340000}"/>
    <cellStyle name="SAPBEXaggData 2 3 3 2 5" xfId="5958" xr:uid="{00000000-0005-0000-0000-000052340000}"/>
    <cellStyle name="SAPBEXaggData 2 3 3 2 5 2" xfId="14775" xr:uid="{00000000-0005-0000-0000-000053340000}"/>
    <cellStyle name="SAPBEXaggData 2 3 3 2 5 2 2" xfId="19066" xr:uid="{00000000-0005-0000-0000-000054340000}"/>
    <cellStyle name="SAPBEXaggData 2 3 3 2 5 2 3" xfId="23030" xr:uid="{00000000-0005-0000-0000-000055340000}"/>
    <cellStyle name="SAPBEXaggData 2 3 3 2 5 3" xfId="10582" xr:uid="{00000000-0005-0000-0000-000056340000}"/>
    <cellStyle name="SAPBEXaggData 2 3 3 2 6" xfId="5959" xr:uid="{00000000-0005-0000-0000-000057340000}"/>
    <cellStyle name="SAPBEXaggData 2 3 3 2 6 2" xfId="14776" xr:uid="{00000000-0005-0000-0000-000058340000}"/>
    <cellStyle name="SAPBEXaggData 2 3 3 2 6 2 2" xfId="19067" xr:uid="{00000000-0005-0000-0000-000059340000}"/>
    <cellStyle name="SAPBEXaggData 2 3 3 2 6 2 3" xfId="23031" xr:uid="{00000000-0005-0000-0000-00005A340000}"/>
    <cellStyle name="SAPBEXaggData 2 3 3 2 6 3" xfId="10583" xr:uid="{00000000-0005-0000-0000-00005B340000}"/>
    <cellStyle name="SAPBEXaggData 2 3 3 2 7" xfId="5960" xr:uid="{00000000-0005-0000-0000-00005C340000}"/>
    <cellStyle name="SAPBEXaggData 2 3 3 2 7 2" xfId="14777" xr:uid="{00000000-0005-0000-0000-00005D340000}"/>
    <cellStyle name="SAPBEXaggData 2 3 3 2 7 2 2" xfId="19068" xr:uid="{00000000-0005-0000-0000-00005E340000}"/>
    <cellStyle name="SAPBEXaggData 2 3 3 2 7 2 3" xfId="23032" xr:uid="{00000000-0005-0000-0000-00005F340000}"/>
    <cellStyle name="SAPBEXaggData 2 3 3 2 7 3" xfId="10584" xr:uid="{00000000-0005-0000-0000-000060340000}"/>
    <cellStyle name="SAPBEXaggData 2 3 3 2 8" xfId="14771" xr:uid="{00000000-0005-0000-0000-000061340000}"/>
    <cellStyle name="SAPBEXaggData 2 3 3 2 8 2" xfId="19062" xr:uid="{00000000-0005-0000-0000-000062340000}"/>
    <cellStyle name="SAPBEXaggData 2 3 3 2 8 3" xfId="23026" xr:uid="{00000000-0005-0000-0000-000063340000}"/>
    <cellStyle name="SAPBEXaggData 2 3 3 2 9" xfId="10578" xr:uid="{00000000-0005-0000-0000-000064340000}"/>
    <cellStyle name="SAPBEXaggData 2 3 3 3" xfId="14770" xr:uid="{00000000-0005-0000-0000-000065340000}"/>
    <cellStyle name="SAPBEXaggData 2 3 3 3 2" xfId="19061" xr:uid="{00000000-0005-0000-0000-000066340000}"/>
    <cellStyle name="SAPBEXaggData 2 3 3 3 3" xfId="23025" xr:uid="{00000000-0005-0000-0000-000067340000}"/>
    <cellStyle name="SAPBEXaggData 2 3 3 4" xfId="10577" xr:uid="{00000000-0005-0000-0000-000068340000}"/>
    <cellStyle name="SAPBEXaggData 2 3 4" xfId="5961" xr:uid="{00000000-0005-0000-0000-000069340000}"/>
    <cellStyle name="SAPBEXaggData 2 3 4 2" xfId="5962" xr:uid="{00000000-0005-0000-0000-00006A340000}"/>
    <cellStyle name="SAPBEXaggData 2 3 4 2 2" xfId="5963" xr:uid="{00000000-0005-0000-0000-00006B340000}"/>
    <cellStyle name="SAPBEXaggData 2 3 4 2 2 2" xfId="14780" xr:uid="{00000000-0005-0000-0000-00006C340000}"/>
    <cellStyle name="SAPBEXaggData 2 3 4 2 2 2 2" xfId="19071" xr:uid="{00000000-0005-0000-0000-00006D340000}"/>
    <cellStyle name="SAPBEXaggData 2 3 4 2 2 2 3" xfId="23035" xr:uid="{00000000-0005-0000-0000-00006E340000}"/>
    <cellStyle name="SAPBEXaggData 2 3 4 2 2 3" xfId="10587" xr:uid="{00000000-0005-0000-0000-00006F340000}"/>
    <cellStyle name="SAPBEXaggData 2 3 4 2 3" xfId="5964" xr:uid="{00000000-0005-0000-0000-000070340000}"/>
    <cellStyle name="SAPBEXaggData 2 3 4 2 3 2" xfId="14781" xr:uid="{00000000-0005-0000-0000-000071340000}"/>
    <cellStyle name="SAPBEXaggData 2 3 4 2 3 2 2" xfId="19072" xr:uid="{00000000-0005-0000-0000-000072340000}"/>
    <cellStyle name="SAPBEXaggData 2 3 4 2 3 2 3" xfId="23036" xr:uid="{00000000-0005-0000-0000-000073340000}"/>
    <cellStyle name="SAPBEXaggData 2 3 4 2 3 3" xfId="10588" xr:uid="{00000000-0005-0000-0000-000074340000}"/>
    <cellStyle name="SAPBEXaggData 2 3 4 2 4" xfId="5965" xr:uid="{00000000-0005-0000-0000-000075340000}"/>
    <cellStyle name="SAPBEXaggData 2 3 4 2 4 2" xfId="14782" xr:uid="{00000000-0005-0000-0000-000076340000}"/>
    <cellStyle name="SAPBEXaggData 2 3 4 2 4 2 2" xfId="19073" xr:uid="{00000000-0005-0000-0000-000077340000}"/>
    <cellStyle name="SAPBEXaggData 2 3 4 2 4 2 3" xfId="23037" xr:uid="{00000000-0005-0000-0000-000078340000}"/>
    <cellStyle name="SAPBEXaggData 2 3 4 2 4 3" xfId="10589" xr:uid="{00000000-0005-0000-0000-000079340000}"/>
    <cellStyle name="SAPBEXaggData 2 3 4 2 5" xfId="5966" xr:uid="{00000000-0005-0000-0000-00007A340000}"/>
    <cellStyle name="SAPBEXaggData 2 3 4 2 5 2" xfId="14783" xr:uid="{00000000-0005-0000-0000-00007B340000}"/>
    <cellStyle name="SAPBEXaggData 2 3 4 2 5 2 2" xfId="19074" xr:uid="{00000000-0005-0000-0000-00007C340000}"/>
    <cellStyle name="SAPBEXaggData 2 3 4 2 5 2 3" xfId="23038" xr:uid="{00000000-0005-0000-0000-00007D340000}"/>
    <cellStyle name="SAPBEXaggData 2 3 4 2 5 3" xfId="10590" xr:uid="{00000000-0005-0000-0000-00007E340000}"/>
    <cellStyle name="SAPBEXaggData 2 3 4 2 6" xfId="5967" xr:uid="{00000000-0005-0000-0000-00007F340000}"/>
    <cellStyle name="SAPBEXaggData 2 3 4 2 6 2" xfId="14784" xr:uid="{00000000-0005-0000-0000-000080340000}"/>
    <cellStyle name="SAPBEXaggData 2 3 4 2 6 2 2" xfId="19075" xr:uid="{00000000-0005-0000-0000-000081340000}"/>
    <cellStyle name="SAPBEXaggData 2 3 4 2 6 2 3" xfId="23039" xr:uid="{00000000-0005-0000-0000-000082340000}"/>
    <cellStyle name="SAPBEXaggData 2 3 4 2 6 3" xfId="10591" xr:uid="{00000000-0005-0000-0000-000083340000}"/>
    <cellStyle name="SAPBEXaggData 2 3 4 2 7" xfId="5968" xr:uid="{00000000-0005-0000-0000-000084340000}"/>
    <cellStyle name="SAPBEXaggData 2 3 4 2 7 2" xfId="14785" xr:uid="{00000000-0005-0000-0000-000085340000}"/>
    <cellStyle name="SAPBEXaggData 2 3 4 2 7 2 2" xfId="19076" xr:uid="{00000000-0005-0000-0000-000086340000}"/>
    <cellStyle name="SAPBEXaggData 2 3 4 2 7 2 3" xfId="23040" xr:uid="{00000000-0005-0000-0000-000087340000}"/>
    <cellStyle name="SAPBEXaggData 2 3 4 2 7 3" xfId="10592" xr:uid="{00000000-0005-0000-0000-000088340000}"/>
    <cellStyle name="SAPBEXaggData 2 3 4 2 8" xfId="14779" xr:uid="{00000000-0005-0000-0000-000089340000}"/>
    <cellStyle name="SAPBEXaggData 2 3 4 2 8 2" xfId="19070" xr:uid="{00000000-0005-0000-0000-00008A340000}"/>
    <cellStyle name="SAPBEXaggData 2 3 4 2 8 3" xfId="23034" xr:uid="{00000000-0005-0000-0000-00008B340000}"/>
    <cellStyle name="SAPBEXaggData 2 3 4 2 9" xfId="10586" xr:uid="{00000000-0005-0000-0000-00008C340000}"/>
    <cellStyle name="SAPBEXaggData 2 3 4 3" xfId="14778" xr:uid="{00000000-0005-0000-0000-00008D340000}"/>
    <cellStyle name="SAPBEXaggData 2 3 4 3 2" xfId="19069" xr:uid="{00000000-0005-0000-0000-00008E340000}"/>
    <cellStyle name="SAPBEXaggData 2 3 4 3 3" xfId="23033" xr:uid="{00000000-0005-0000-0000-00008F340000}"/>
    <cellStyle name="SAPBEXaggData 2 3 4 4" xfId="10585" xr:uid="{00000000-0005-0000-0000-000090340000}"/>
    <cellStyle name="SAPBEXaggData 2 3 5" xfId="5969" xr:uid="{00000000-0005-0000-0000-000091340000}"/>
    <cellStyle name="SAPBEXaggData 2 3 5 2" xfId="5970" xr:uid="{00000000-0005-0000-0000-000092340000}"/>
    <cellStyle name="SAPBEXaggData 2 3 5 2 2" xfId="14787" xr:uid="{00000000-0005-0000-0000-000093340000}"/>
    <cellStyle name="SAPBEXaggData 2 3 5 2 2 2" xfId="19078" xr:uid="{00000000-0005-0000-0000-000094340000}"/>
    <cellStyle name="SAPBEXaggData 2 3 5 2 2 3" xfId="23042" xr:uid="{00000000-0005-0000-0000-000095340000}"/>
    <cellStyle name="SAPBEXaggData 2 3 5 2 3" xfId="10594" xr:uid="{00000000-0005-0000-0000-000096340000}"/>
    <cellStyle name="SAPBEXaggData 2 3 5 3" xfId="5971" xr:uid="{00000000-0005-0000-0000-000097340000}"/>
    <cellStyle name="SAPBEXaggData 2 3 5 3 2" xfId="14788" xr:uid="{00000000-0005-0000-0000-000098340000}"/>
    <cellStyle name="SAPBEXaggData 2 3 5 3 2 2" xfId="19079" xr:uid="{00000000-0005-0000-0000-000099340000}"/>
    <cellStyle name="SAPBEXaggData 2 3 5 3 2 3" xfId="23043" xr:uid="{00000000-0005-0000-0000-00009A340000}"/>
    <cellStyle name="SAPBEXaggData 2 3 5 3 3" xfId="10595" xr:uid="{00000000-0005-0000-0000-00009B340000}"/>
    <cellStyle name="SAPBEXaggData 2 3 5 4" xfId="5972" xr:uid="{00000000-0005-0000-0000-00009C340000}"/>
    <cellStyle name="SAPBEXaggData 2 3 5 4 2" xfId="14789" xr:uid="{00000000-0005-0000-0000-00009D340000}"/>
    <cellStyle name="SAPBEXaggData 2 3 5 4 2 2" xfId="19080" xr:uid="{00000000-0005-0000-0000-00009E340000}"/>
    <cellStyle name="SAPBEXaggData 2 3 5 4 2 3" xfId="23044" xr:uid="{00000000-0005-0000-0000-00009F340000}"/>
    <cellStyle name="SAPBEXaggData 2 3 5 4 3" xfId="10596" xr:uid="{00000000-0005-0000-0000-0000A0340000}"/>
    <cellStyle name="SAPBEXaggData 2 3 5 5" xfId="5973" xr:uid="{00000000-0005-0000-0000-0000A1340000}"/>
    <cellStyle name="SAPBEXaggData 2 3 5 5 2" xfId="14790" xr:uid="{00000000-0005-0000-0000-0000A2340000}"/>
    <cellStyle name="SAPBEXaggData 2 3 5 5 2 2" xfId="19081" xr:uid="{00000000-0005-0000-0000-0000A3340000}"/>
    <cellStyle name="SAPBEXaggData 2 3 5 5 2 3" xfId="23045" xr:uid="{00000000-0005-0000-0000-0000A4340000}"/>
    <cellStyle name="SAPBEXaggData 2 3 5 5 3" xfId="10597" xr:uid="{00000000-0005-0000-0000-0000A5340000}"/>
    <cellStyle name="SAPBEXaggData 2 3 5 6" xfId="5974" xr:uid="{00000000-0005-0000-0000-0000A6340000}"/>
    <cellStyle name="SAPBEXaggData 2 3 5 6 2" xfId="14791" xr:uid="{00000000-0005-0000-0000-0000A7340000}"/>
    <cellStyle name="SAPBEXaggData 2 3 5 6 2 2" xfId="19082" xr:uid="{00000000-0005-0000-0000-0000A8340000}"/>
    <cellStyle name="SAPBEXaggData 2 3 5 6 2 3" xfId="23046" xr:uid="{00000000-0005-0000-0000-0000A9340000}"/>
    <cellStyle name="SAPBEXaggData 2 3 5 6 3" xfId="10598" xr:uid="{00000000-0005-0000-0000-0000AA340000}"/>
    <cellStyle name="SAPBEXaggData 2 3 5 7" xfId="5975" xr:uid="{00000000-0005-0000-0000-0000AB340000}"/>
    <cellStyle name="SAPBEXaggData 2 3 5 7 2" xfId="14792" xr:uid="{00000000-0005-0000-0000-0000AC340000}"/>
    <cellStyle name="SAPBEXaggData 2 3 5 7 2 2" xfId="19083" xr:uid="{00000000-0005-0000-0000-0000AD340000}"/>
    <cellStyle name="SAPBEXaggData 2 3 5 7 2 3" xfId="23047" xr:uid="{00000000-0005-0000-0000-0000AE340000}"/>
    <cellStyle name="SAPBEXaggData 2 3 5 7 3" xfId="10599" xr:uid="{00000000-0005-0000-0000-0000AF340000}"/>
    <cellStyle name="SAPBEXaggData 2 3 5 8" xfId="14786" xr:uid="{00000000-0005-0000-0000-0000B0340000}"/>
    <cellStyle name="SAPBEXaggData 2 3 5 8 2" xfId="19077" xr:uid="{00000000-0005-0000-0000-0000B1340000}"/>
    <cellStyle name="SAPBEXaggData 2 3 5 8 3" xfId="23041" xr:uid="{00000000-0005-0000-0000-0000B2340000}"/>
    <cellStyle name="SAPBEXaggData 2 3 5 9" xfId="10593" xr:uid="{00000000-0005-0000-0000-0000B3340000}"/>
    <cellStyle name="SAPBEXaggData 2 3 6" xfId="14761" xr:uid="{00000000-0005-0000-0000-0000B4340000}"/>
    <cellStyle name="SAPBEXaggData 2 3 6 2" xfId="19052" xr:uid="{00000000-0005-0000-0000-0000B5340000}"/>
    <cellStyle name="SAPBEXaggData 2 3 6 3" xfId="23016" xr:uid="{00000000-0005-0000-0000-0000B6340000}"/>
    <cellStyle name="SAPBEXaggData 2 3 7" xfId="10568" xr:uid="{00000000-0005-0000-0000-0000B7340000}"/>
    <cellStyle name="SAPBEXaggData 2 4" xfId="5976" xr:uid="{00000000-0005-0000-0000-0000B8340000}"/>
    <cellStyle name="SAPBEXaggData 2 4 2" xfId="5977" xr:uid="{00000000-0005-0000-0000-0000B9340000}"/>
    <cellStyle name="SAPBEXaggData 2 4 2 2" xfId="5978" xr:uid="{00000000-0005-0000-0000-0000BA340000}"/>
    <cellStyle name="SAPBEXaggData 2 4 2 2 2" xfId="5979" xr:uid="{00000000-0005-0000-0000-0000BB340000}"/>
    <cellStyle name="SAPBEXaggData 2 4 2 2 2 2" xfId="14796" xr:uid="{00000000-0005-0000-0000-0000BC340000}"/>
    <cellStyle name="SAPBEXaggData 2 4 2 2 2 2 2" xfId="19087" xr:uid="{00000000-0005-0000-0000-0000BD340000}"/>
    <cellStyle name="SAPBEXaggData 2 4 2 2 2 2 3" xfId="23051" xr:uid="{00000000-0005-0000-0000-0000BE340000}"/>
    <cellStyle name="SAPBEXaggData 2 4 2 2 2 3" xfId="10603" xr:uid="{00000000-0005-0000-0000-0000BF340000}"/>
    <cellStyle name="SAPBEXaggData 2 4 2 2 3" xfId="5980" xr:uid="{00000000-0005-0000-0000-0000C0340000}"/>
    <cellStyle name="SAPBEXaggData 2 4 2 2 3 2" xfId="14797" xr:uid="{00000000-0005-0000-0000-0000C1340000}"/>
    <cellStyle name="SAPBEXaggData 2 4 2 2 3 2 2" xfId="19088" xr:uid="{00000000-0005-0000-0000-0000C2340000}"/>
    <cellStyle name="SAPBEXaggData 2 4 2 2 3 2 3" xfId="23052" xr:uid="{00000000-0005-0000-0000-0000C3340000}"/>
    <cellStyle name="SAPBEXaggData 2 4 2 2 3 3" xfId="10604" xr:uid="{00000000-0005-0000-0000-0000C4340000}"/>
    <cellStyle name="SAPBEXaggData 2 4 2 2 4" xfId="5981" xr:uid="{00000000-0005-0000-0000-0000C5340000}"/>
    <cellStyle name="SAPBEXaggData 2 4 2 2 4 2" xfId="14798" xr:uid="{00000000-0005-0000-0000-0000C6340000}"/>
    <cellStyle name="SAPBEXaggData 2 4 2 2 4 2 2" xfId="19089" xr:uid="{00000000-0005-0000-0000-0000C7340000}"/>
    <cellStyle name="SAPBEXaggData 2 4 2 2 4 2 3" xfId="23053" xr:uid="{00000000-0005-0000-0000-0000C8340000}"/>
    <cellStyle name="SAPBEXaggData 2 4 2 2 4 3" xfId="10605" xr:uid="{00000000-0005-0000-0000-0000C9340000}"/>
    <cellStyle name="SAPBEXaggData 2 4 2 2 5" xfId="5982" xr:uid="{00000000-0005-0000-0000-0000CA340000}"/>
    <cellStyle name="SAPBEXaggData 2 4 2 2 5 2" xfId="14799" xr:uid="{00000000-0005-0000-0000-0000CB340000}"/>
    <cellStyle name="SAPBEXaggData 2 4 2 2 5 2 2" xfId="19090" xr:uid="{00000000-0005-0000-0000-0000CC340000}"/>
    <cellStyle name="SAPBEXaggData 2 4 2 2 5 2 3" xfId="23054" xr:uid="{00000000-0005-0000-0000-0000CD340000}"/>
    <cellStyle name="SAPBEXaggData 2 4 2 2 5 3" xfId="10606" xr:uid="{00000000-0005-0000-0000-0000CE340000}"/>
    <cellStyle name="SAPBEXaggData 2 4 2 2 6" xfId="5983" xr:uid="{00000000-0005-0000-0000-0000CF340000}"/>
    <cellStyle name="SAPBEXaggData 2 4 2 2 6 2" xfId="14800" xr:uid="{00000000-0005-0000-0000-0000D0340000}"/>
    <cellStyle name="SAPBEXaggData 2 4 2 2 6 2 2" xfId="19091" xr:uid="{00000000-0005-0000-0000-0000D1340000}"/>
    <cellStyle name="SAPBEXaggData 2 4 2 2 6 2 3" xfId="23055" xr:uid="{00000000-0005-0000-0000-0000D2340000}"/>
    <cellStyle name="SAPBEXaggData 2 4 2 2 6 3" xfId="10607" xr:uid="{00000000-0005-0000-0000-0000D3340000}"/>
    <cellStyle name="SAPBEXaggData 2 4 2 2 7" xfId="5984" xr:uid="{00000000-0005-0000-0000-0000D4340000}"/>
    <cellStyle name="SAPBEXaggData 2 4 2 2 7 2" xfId="14801" xr:uid="{00000000-0005-0000-0000-0000D5340000}"/>
    <cellStyle name="SAPBEXaggData 2 4 2 2 7 2 2" xfId="19092" xr:uid="{00000000-0005-0000-0000-0000D6340000}"/>
    <cellStyle name="SAPBEXaggData 2 4 2 2 7 2 3" xfId="23056" xr:uid="{00000000-0005-0000-0000-0000D7340000}"/>
    <cellStyle name="SAPBEXaggData 2 4 2 2 7 3" xfId="10608" xr:uid="{00000000-0005-0000-0000-0000D8340000}"/>
    <cellStyle name="SAPBEXaggData 2 4 2 2 8" xfId="14795" xr:uid="{00000000-0005-0000-0000-0000D9340000}"/>
    <cellStyle name="SAPBEXaggData 2 4 2 2 8 2" xfId="19086" xr:uid="{00000000-0005-0000-0000-0000DA340000}"/>
    <cellStyle name="SAPBEXaggData 2 4 2 2 8 3" xfId="23050" xr:uid="{00000000-0005-0000-0000-0000DB340000}"/>
    <cellStyle name="SAPBEXaggData 2 4 2 2 9" xfId="10602" xr:uid="{00000000-0005-0000-0000-0000DC340000}"/>
    <cellStyle name="SAPBEXaggData 2 4 2 3" xfId="14794" xr:uid="{00000000-0005-0000-0000-0000DD340000}"/>
    <cellStyle name="SAPBEXaggData 2 4 2 3 2" xfId="19085" xr:uid="{00000000-0005-0000-0000-0000DE340000}"/>
    <cellStyle name="SAPBEXaggData 2 4 2 3 3" xfId="23049" xr:uid="{00000000-0005-0000-0000-0000DF340000}"/>
    <cellStyle name="SAPBEXaggData 2 4 2 4" xfId="10601" xr:uid="{00000000-0005-0000-0000-0000E0340000}"/>
    <cellStyle name="SAPBEXaggData 2 4 3" xfId="5985" xr:uid="{00000000-0005-0000-0000-0000E1340000}"/>
    <cellStyle name="SAPBEXaggData 2 4 3 2" xfId="5986" xr:uid="{00000000-0005-0000-0000-0000E2340000}"/>
    <cellStyle name="SAPBEXaggData 2 4 3 2 2" xfId="5987" xr:uid="{00000000-0005-0000-0000-0000E3340000}"/>
    <cellStyle name="SAPBEXaggData 2 4 3 2 2 2" xfId="14804" xr:uid="{00000000-0005-0000-0000-0000E4340000}"/>
    <cellStyle name="SAPBEXaggData 2 4 3 2 2 2 2" xfId="19095" xr:uid="{00000000-0005-0000-0000-0000E5340000}"/>
    <cellStyle name="SAPBEXaggData 2 4 3 2 2 2 3" xfId="23059" xr:uid="{00000000-0005-0000-0000-0000E6340000}"/>
    <cellStyle name="SAPBEXaggData 2 4 3 2 2 3" xfId="10611" xr:uid="{00000000-0005-0000-0000-0000E7340000}"/>
    <cellStyle name="SAPBEXaggData 2 4 3 2 3" xfId="5988" xr:uid="{00000000-0005-0000-0000-0000E8340000}"/>
    <cellStyle name="SAPBEXaggData 2 4 3 2 3 2" xfId="14805" xr:uid="{00000000-0005-0000-0000-0000E9340000}"/>
    <cellStyle name="SAPBEXaggData 2 4 3 2 3 2 2" xfId="19096" xr:uid="{00000000-0005-0000-0000-0000EA340000}"/>
    <cellStyle name="SAPBEXaggData 2 4 3 2 3 2 3" xfId="23060" xr:uid="{00000000-0005-0000-0000-0000EB340000}"/>
    <cellStyle name="SAPBEXaggData 2 4 3 2 3 3" xfId="10612" xr:uid="{00000000-0005-0000-0000-0000EC340000}"/>
    <cellStyle name="SAPBEXaggData 2 4 3 2 4" xfId="5989" xr:uid="{00000000-0005-0000-0000-0000ED340000}"/>
    <cellStyle name="SAPBEXaggData 2 4 3 2 4 2" xfId="14806" xr:uid="{00000000-0005-0000-0000-0000EE340000}"/>
    <cellStyle name="SAPBEXaggData 2 4 3 2 4 2 2" xfId="19097" xr:uid="{00000000-0005-0000-0000-0000EF340000}"/>
    <cellStyle name="SAPBEXaggData 2 4 3 2 4 2 3" xfId="23061" xr:uid="{00000000-0005-0000-0000-0000F0340000}"/>
    <cellStyle name="SAPBEXaggData 2 4 3 2 4 3" xfId="10613" xr:uid="{00000000-0005-0000-0000-0000F1340000}"/>
    <cellStyle name="SAPBEXaggData 2 4 3 2 5" xfId="5990" xr:uid="{00000000-0005-0000-0000-0000F2340000}"/>
    <cellStyle name="SAPBEXaggData 2 4 3 2 5 2" xfId="14807" xr:uid="{00000000-0005-0000-0000-0000F3340000}"/>
    <cellStyle name="SAPBEXaggData 2 4 3 2 5 2 2" xfId="19098" xr:uid="{00000000-0005-0000-0000-0000F4340000}"/>
    <cellStyle name="SAPBEXaggData 2 4 3 2 5 2 3" xfId="23062" xr:uid="{00000000-0005-0000-0000-0000F5340000}"/>
    <cellStyle name="SAPBEXaggData 2 4 3 2 5 3" xfId="10614" xr:uid="{00000000-0005-0000-0000-0000F6340000}"/>
    <cellStyle name="SAPBEXaggData 2 4 3 2 6" xfId="5991" xr:uid="{00000000-0005-0000-0000-0000F7340000}"/>
    <cellStyle name="SAPBEXaggData 2 4 3 2 6 2" xfId="14808" xr:uid="{00000000-0005-0000-0000-0000F8340000}"/>
    <cellStyle name="SAPBEXaggData 2 4 3 2 6 2 2" xfId="19099" xr:uid="{00000000-0005-0000-0000-0000F9340000}"/>
    <cellStyle name="SAPBEXaggData 2 4 3 2 6 2 3" xfId="23063" xr:uid="{00000000-0005-0000-0000-0000FA340000}"/>
    <cellStyle name="SAPBEXaggData 2 4 3 2 6 3" xfId="10615" xr:uid="{00000000-0005-0000-0000-0000FB340000}"/>
    <cellStyle name="SAPBEXaggData 2 4 3 2 7" xfId="5992" xr:uid="{00000000-0005-0000-0000-0000FC340000}"/>
    <cellStyle name="SAPBEXaggData 2 4 3 2 7 2" xfId="14809" xr:uid="{00000000-0005-0000-0000-0000FD340000}"/>
    <cellStyle name="SAPBEXaggData 2 4 3 2 7 2 2" xfId="19100" xr:uid="{00000000-0005-0000-0000-0000FE340000}"/>
    <cellStyle name="SAPBEXaggData 2 4 3 2 7 2 3" xfId="23064" xr:uid="{00000000-0005-0000-0000-0000FF340000}"/>
    <cellStyle name="SAPBEXaggData 2 4 3 2 7 3" xfId="10616" xr:uid="{00000000-0005-0000-0000-000000350000}"/>
    <cellStyle name="SAPBEXaggData 2 4 3 2 8" xfId="14803" xr:uid="{00000000-0005-0000-0000-000001350000}"/>
    <cellStyle name="SAPBEXaggData 2 4 3 2 8 2" xfId="19094" xr:uid="{00000000-0005-0000-0000-000002350000}"/>
    <cellStyle name="SAPBEXaggData 2 4 3 2 8 3" xfId="23058" xr:uid="{00000000-0005-0000-0000-000003350000}"/>
    <cellStyle name="SAPBEXaggData 2 4 3 2 9" xfId="10610" xr:uid="{00000000-0005-0000-0000-000004350000}"/>
    <cellStyle name="SAPBEXaggData 2 4 3 3" xfId="14802" xr:uid="{00000000-0005-0000-0000-000005350000}"/>
    <cellStyle name="SAPBEXaggData 2 4 3 3 2" xfId="19093" xr:uid="{00000000-0005-0000-0000-000006350000}"/>
    <cellStyle name="SAPBEXaggData 2 4 3 3 3" xfId="23057" xr:uid="{00000000-0005-0000-0000-000007350000}"/>
    <cellStyle name="SAPBEXaggData 2 4 3 4" xfId="10609" xr:uid="{00000000-0005-0000-0000-000008350000}"/>
    <cellStyle name="SAPBEXaggData 2 4 4" xfId="5993" xr:uid="{00000000-0005-0000-0000-000009350000}"/>
    <cellStyle name="SAPBEXaggData 2 4 4 2" xfId="5994" xr:uid="{00000000-0005-0000-0000-00000A350000}"/>
    <cellStyle name="SAPBEXaggData 2 4 4 2 2" xfId="5995" xr:uid="{00000000-0005-0000-0000-00000B350000}"/>
    <cellStyle name="SAPBEXaggData 2 4 4 2 2 2" xfId="14812" xr:uid="{00000000-0005-0000-0000-00000C350000}"/>
    <cellStyle name="SAPBEXaggData 2 4 4 2 2 2 2" xfId="19103" xr:uid="{00000000-0005-0000-0000-00000D350000}"/>
    <cellStyle name="SAPBEXaggData 2 4 4 2 2 2 3" xfId="23067" xr:uid="{00000000-0005-0000-0000-00000E350000}"/>
    <cellStyle name="SAPBEXaggData 2 4 4 2 2 3" xfId="10619" xr:uid="{00000000-0005-0000-0000-00000F350000}"/>
    <cellStyle name="SAPBEXaggData 2 4 4 2 3" xfId="5996" xr:uid="{00000000-0005-0000-0000-000010350000}"/>
    <cellStyle name="SAPBEXaggData 2 4 4 2 3 2" xfId="14813" xr:uid="{00000000-0005-0000-0000-000011350000}"/>
    <cellStyle name="SAPBEXaggData 2 4 4 2 3 2 2" xfId="19104" xr:uid="{00000000-0005-0000-0000-000012350000}"/>
    <cellStyle name="SAPBEXaggData 2 4 4 2 3 2 3" xfId="23068" xr:uid="{00000000-0005-0000-0000-000013350000}"/>
    <cellStyle name="SAPBEXaggData 2 4 4 2 3 3" xfId="10620" xr:uid="{00000000-0005-0000-0000-000014350000}"/>
    <cellStyle name="SAPBEXaggData 2 4 4 2 4" xfId="5997" xr:uid="{00000000-0005-0000-0000-000015350000}"/>
    <cellStyle name="SAPBEXaggData 2 4 4 2 4 2" xfId="14814" xr:uid="{00000000-0005-0000-0000-000016350000}"/>
    <cellStyle name="SAPBEXaggData 2 4 4 2 4 2 2" xfId="19105" xr:uid="{00000000-0005-0000-0000-000017350000}"/>
    <cellStyle name="SAPBEXaggData 2 4 4 2 4 2 3" xfId="23069" xr:uid="{00000000-0005-0000-0000-000018350000}"/>
    <cellStyle name="SAPBEXaggData 2 4 4 2 4 3" xfId="10621" xr:uid="{00000000-0005-0000-0000-000019350000}"/>
    <cellStyle name="SAPBEXaggData 2 4 4 2 5" xfId="5998" xr:uid="{00000000-0005-0000-0000-00001A350000}"/>
    <cellStyle name="SAPBEXaggData 2 4 4 2 5 2" xfId="14815" xr:uid="{00000000-0005-0000-0000-00001B350000}"/>
    <cellStyle name="SAPBEXaggData 2 4 4 2 5 2 2" xfId="19106" xr:uid="{00000000-0005-0000-0000-00001C350000}"/>
    <cellStyle name="SAPBEXaggData 2 4 4 2 5 2 3" xfId="23070" xr:uid="{00000000-0005-0000-0000-00001D350000}"/>
    <cellStyle name="SAPBEXaggData 2 4 4 2 5 3" xfId="10622" xr:uid="{00000000-0005-0000-0000-00001E350000}"/>
    <cellStyle name="SAPBEXaggData 2 4 4 2 6" xfId="5999" xr:uid="{00000000-0005-0000-0000-00001F350000}"/>
    <cellStyle name="SAPBEXaggData 2 4 4 2 6 2" xfId="14816" xr:uid="{00000000-0005-0000-0000-000020350000}"/>
    <cellStyle name="SAPBEXaggData 2 4 4 2 6 2 2" xfId="19107" xr:uid="{00000000-0005-0000-0000-000021350000}"/>
    <cellStyle name="SAPBEXaggData 2 4 4 2 6 2 3" xfId="23071" xr:uid="{00000000-0005-0000-0000-000022350000}"/>
    <cellStyle name="SAPBEXaggData 2 4 4 2 6 3" xfId="10623" xr:uid="{00000000-0005-0000-0000-000023350000}"/>
    <cellStyle name="SAPBEXaggData 2 4 4 2 7" xfId="6000" xr:uid="{00000000-0005-0000-0000-000024350000}"/>
    <cellStyle name="SAPBEXaggData 2 4 4 2 7 2" xfId="14817" xr:uid="{00000000-0005-0000-0000-000025350000}"/>
    <cellStyle name="SAPBEXaggData 2 4 4 2 7 2 2" xfId="19108" xr:uid="{00000000-0005-0000-0000-000026350000}"/>
    <cellStyle name="SAPBEXaggData 2 4 4 2 7 2 3" xfId="23072" xr:uid="{00000000-0005-0000-0000-000027350000}"/>
    <cellStyle name="SAPBEXaggData 2 4 4 2 7 3" xfId="10624" xr:uid="{00000000-0005-0000-0000-000028350000}"/>
    <cellStyle name="SAPBEXaggData 2 4 4 2 8" xfId="14811" xr:uid="{00000000-0005-0000-0000-000029350000}"/>
    <cellStyle name="SAPBEXaggData 2 4 4 2 8 2" xfId="19102" xr:uid="{00000000-0005-0000-0000-00002A350000}"/>
    <cellStyle name="SAPBEXaggData 2 4 4 2 8 3" xfId="23066" xr:uid="{00000000-0005-0000-0000-00002B350000}"/>
    <cellStyle name="SAPBEXaggData 2 4 4 2 9" xfId="10618" xr:uid="{00000000-0005-0000-0000-00002C350000}"/>
    <cellStyle name="SAPBEXaggData 2 4 4 3" xfId="14810" xr:uid="{00000000-0005-0000-0000-00002D350000}"/>
    <cellStyle name="SAPBEXaggData 2 4 4 3 2" xfId="19101" xr:uid="{00000000-0005-0000-0000-00002E350000}"/>
    <cellStyle name="SAPBEXaggData 2 4 4 3 3" xfId="23065" xr:uid="{00000000-0005-0000-0000-00002F350000}"/>
    <cellStyle name="SAPBEXaggData 2 4 4 4" xfId="10617" xr:uid="{00000000-0005-0000-0000-000030350000}"/>
    <cellStyle name="SAPBEXaggData 2 4 5" xfId="6001" xr:uid="{00000000-0005-0000-0000-000031350000}"/>
    <cellStyle name="SAPBEXaggData 2 4 5 2" xfId="6002" xr:uid="{00000000-0005-0000-0000-000032350000}"/>
    <cellStyle name="SAPBEXaggData 2 4 5 2 2" xfId="14819" xr:uid="{00000000-0005-0000-0000-000033350000}"/>
    <cellStyle name="SAPBEXaggData 2 4 5 2 2 2" xfId="19110" xr:uid="{00000000-0005-0000-0000-000034350000}"/>
    <cellStyle name="SAPBEXaggData 2 4 5 2 2 3" xfId="23074" xr:uid="{00000000-0005-0000-0000-000035350000}"/>
    <cellStyle name="SAPBEXaggData 2 4 5 2 3" xfId="10626" xr:uid="{00000000-0005-0000-0000-000036350000}"/>
    <cellStyle name="SAPBEXaggData 2 4 5 3" xfId="6003" xr:uid="{00000000-0005-0000-0000-000037350000}"/>
    <cellStyle name="SAPBEXaggData 2 4 5 3 2" xfId="14820" xr:uid="{00000000-0005-0000-0000-000038350000}"/>
    <cellStyle name="SAPBEXaggData 2 4 5 3 2 2" xfId="19111" xr:uid="{00000000-0005-0000-0000-000039350000}"/>
    <cellStyle name="SAPBEXaggData 2 4 5 3 2 3" xfId="23075" xr:uid="{00000000-0005-0000-0000-00003A350000}"/>
    <cellStyle name="SAPBEXaggData 2 4 5 3 3" xfId="10627" xr:uid="{00000000-0005-0000-0000-00003B350000}"/>
    <cellStyle name="SAPBEXaggData 2 4 5 4" xfId="6004" xr:uid="{00000000-0005-0000-0000-00003C350000}"/>
    <cellStyle name="SAPBEXaggData 2 4 5 4 2" xfId="14821" xr:uid="{00000000-0005-0000-0000-00003D350000}"/>
    <cellStyle name="SAPBEXaggData 2 4 5 4 2 2" xfId="19112" xr:uid="{00000000-0005-0000-0000-00003E350000}"/>
    <cellStyle name="SAPBEXaggData 2 4 5 4 2 3" xfId="23076" xr:uid="{00000000-0005-0000-0000-00003F350000}"/>
    <cellStyle name="SAPBEXaggData 2 4 5 4 3" xfId="10628" xr:uid="{00000000-0005-0000-0000-000040350000}"/>
    <cellStyle name="SAPBEXaggData 2 4 5 5" xfId="6005" xr:uid="{00000000-0005-0000-0000-000041350000}"/>
    <cellStyle name="SAPBEXaggData 2 4 5 5 2" xfId="14822" xr:uid="{00000000-0005-0000-0000-000042350000}"/>
    <cellStyle name="SAPBEXaggData 2 4 5 5 2 2" xfId="19113" xr:uid="{00000000-0005-0000-0000-000043350000}"/>
    <cellStyle name="SAPBEXaggData 2 4 5 5 2 3" xfId="23077" xr:uid="{00000000-0005-0000-0000-000044350000}"/>
    <cellStyle name="SAPBEXaggData 2 4 5 5 3" xfId="10629" xr:uid="{00000000-0005-0000-0000-000045350000}"/>
    <cellStyle name="SAPBEXaggData 2 4 5 6" xfId="6006" xr:uid="{00000000-0005-0000-0000-000046350000}"/>
    <cellStyle name="SAPBEXaggData 2 4 5 6 2" xfId="14823" xr:uid="{00000000-0005-0000-0000-000047350000}"/>
    <cellStyle name="SAPBEXaggData 2 4 5 6 2 2" xfId="19114" xr:uid="{00000000-0005-0000-0000-000048350000}"/>
    <cellStyle name="SAPBEXaggData 2 4 5 6 2 3" xfId="23078" xr:uid="{00000000-0005-0000-0000-000049350000}"/>
    <cellStyle name="SAPBEXaggData 2 4 5 6 3" xfId="10630" xr:uid="{00000000-0005-0000-0000-00004A350000}"/>
    <cellStyle name="SAPBEXaggData 2 4 5 7" xfId="6007" xr:uid="{00000000-0005-0000-0000-00004B350000}"/>
    <cellStyle name="SAPBEXaggData 2 4 5 7 2" xfId="14824" xr:uid="{00000000-0005-0000-0000-00004C350000}"/>
    <cellStyle name="SAPBEXaggData 2 4 5 7 2 2" xfId="19115" xr:uid="{00000000-0005-0000-0000-00004D350000}"/>
    <cellStyle name="SAPBEXaggData 2 4 5 7 2 3" xfId="23079" xr:uid="{00000000-0005-0000-0000-00004E350000}"/>
    <cellStyle name="SAPBEXaggData 2 4 5 7 3" xfId="10631" xr:uid="{00000000-0005-0000-0000-00004F350000}"/>
    <cellStyle name="SAPBEXaggData 2 4 5 8" xfId="14818" xr:uid="{00000000-0005-0000-0000-000050350000}"/>
    <cellStyle name="SAPBEXaggData 2 4 5 8 2" xfId="19109" xr:uid="{00000000-0005-0000-0000-000051350000}"/>
    <cellStyle name="SAPBEXaggData 2 4 5 8 3" xfId="23073" xr:uid="{00000000-0005-0000-0000-000052350000}"/>
    <cellStyle name="SAPBEXaggData 2 4 5 9" xfId="10625" xr:uid="{00000000-0005-0000-0000-000053350000}"/>
    <cellStyle name="SAPBEXaggData 2 4 6" xfId="14793" xr:uid="{00000000-0005-0000-0000-000054350000}"/>
    <cellStyle name="SAPBEXaggData 2 4 6 2" xfId="19084" xr:uid="{00000000-0005-0000-0000-000055350000}"/>
    <cellStyle name="SAPBEXaggData 2 4 6 3" xfId="23048" xr:uid="{00000000-0005-0000-0000-000056350000}"/>
    <cellStyle name="SAPBEXaggData 2 4 7" xfId="10600" xr:uid="{00000000-0005-0000-0000-000057350000}"/>
    <cellStyle name="SAPBEXaggData 2 5" xfId="6008" xr:uid="{00000000-0005-0000-0000-000058350000}"/>
    <cellStyle name="SAPBEXaggData 2 5 2" xfId="6009" xr:uid="{00000000-0005-0000-0000-000059350000}"/>
    <cellStyle name="SAPBEXaggData 2 5 2 2" xfId="6010" xr:uid="{00000000-0005-0000-0000-00005A350000}"/>
    <cellStyle name="SAPBEXaggData 2 5 2 2 2" xfId="6011" xr:uid="{00000000-0005-0000-0000-00005B350000}"/>
    <cellStyle name="SAPBEXaggData 2 5 2 2 2 2" xfId="14828" xr:uid="{00000000-0005-0000-0000-00005C350000}"/>
    <cellStyle name="SAPBEXaggData 2 5 2 2 2 2 2" xfId="19119" xr:uid="{00000000-0005-0000-0000-00005D350000}"/>
    <cellStyle name="SAPBEXaggData 2 5 2 2 2 2 3" xfId="23083" xr:uid="{00000000-0005-0000-0000-00005E350000}"/>
    <cellStyle name="SAPBEXaggData 2 5 2 2 2 3" xfId="10635" xr:uid="{00000000-0005-0000-0000-00005F350000}"/>
    <cellStyle name="SAPBEXaggData 2 5 2 2 3" xfId="6012" xr:uid="{00000000-0005-0000-0000-000060350000}"/>
    <cellStyle name="SAPBEXaggData 2 5 2 2 3 2" xfId="14829" xr:uid="{00000000-0005-0000-0000-000061350000}"/>
    <cellStyle name="SAPBEXaggData 2 5 2 2 3 2 2" xfId="19120" xr:uid="{00000000-0005-0000-0000-000062350000}"/>
    <cellStyle name="SAPBEXaggData 2 5 2 2 3 2 3" xfId="23084" xr:uid="{00000000-0005-0000-0000-000063350000}"/>
    <cellStyle name="SAPBEXaggData 2 5 2 2 3 3" xfId="10636" xr:uid="{00000000-0005-0000-0000-000064350000}"/>
    <cellStyle name="SAPBEXaggData 2 5 2 2 4" xfId="6013" xr:uid="{00000000-0005-0000-0000-000065350000}"/>
    <cellStyle name="SAPBEXaggData 2 5 2 2 4 2" xfId="14830" xr:uid="{00000000-0005-0000-0000-000066350000}"/>
    <cellStyle name="SAPBEXaggData 2 5 2 2 4 2 2" xfId="19121" xr:uid="{00000000-0005-0000-0000-000067350000}"/>
    <cellStyle name="SAPBEXaggData 2 5 2 2 4 2 3" xfId="23085" xr:uid="{00000000-0005-0000-0000-000068350000}"/>
    <cellStyle name="SAPBEXaggData 2 5 2 2 4 3" xfId="10637" xr:uid="{00000000-0005-0000-0000-000069350000}"/>
    <cellStyle name="SAPBEXaggData 2 5 2 2 5" xfId="6014" xr:uid="{00000000-0005-0000-0000-00006A350000}"/>
    <cellStyle name="SAPBEXaggData 2 5 2 2 5 2" xfId="14831" xr:uid="{00000000-0005-0000-0000-00006B350000}"/>
    <cellStyle name="SAPBEXaggData 2 5 2 2 5 2 2" xfId="19122" xr:uid="{00000000-0005-0000-0000-00006C350000}"/>
    <cellStyle name="SAPBEXaggData 2 5 2 2 5 2 3" xfId="23086" xr:uid="{00000000-0005-0000-0000-00006D350000}"/>
    <cellStyle name="SAPBEXaggData 2 5 2 2 5 3" xfId="10638" xr:uid="{00000000-0005-0000-0000-00006E350000}"/>
    <cellStyle name="SAPBEXaggData 2 5 2 2 6" xfId="6015" xr:uid="{00000000-0005-0000-0000-00006F350000}"/>
    <cellStyle name="SAPBEXaggData 2 5 2 2 6 2" xfId="14832" xr:uid="{00000000-0005-0000-0000-000070350000}"/>
    <cellStyle name="SAPBEXaggData 2 5 2 2 6 2 2" xfId="19123" xr:uid="{00000000-0005-0000-0000-000071350000}"/>
    <cellStyle name="SAPBEXaggData 2 5 2 2 6 2 3" xfId="23087" xr:uid="{00000000-0005-0000-0000-000072350000}"/>
    <cellStyle name="SAPBEXaggData 2 5 2 2 6 3" xfId="10639" xr:uid="{00000000-0005-0000-0000-000073350000}"/>
    <cellStyle name="SAPBEXaggData 2 5 2 2 7" xfId="6016" xr:uid="{00000000-0005-0000-0000-000074350000}"/>
    <cellStyle name="SAPBEXaggData 2 5 2 2 7 2" xfId="14833" xr:uid="{00000000-0005-0000-0000-000075350000}"/>
    <cellStyle name="SAPBEXaggData 2 5 2 2 7 2 2" xfId="19124" xr:uid="{00000000-0005-0000-0000-000076350000}"/>
    <cellStyle name="SAPBEXaggData 2 5 2 2 7 2 3" xfId="23088" xr:uid="{00000000-0005-0000-0000-000077350000}"/>
    <cellStyle name="SAPBEXaggData 2 5 2 2 7 3" xfId="10640" xr:uid="{00000000-0005-0000-0000-000078350000}"/>
    <cellStyle name="SAPBEXaggData 2 5 2 2 8" xfId="14827" xr:uid="{00000000-0005-0000-0000-000079350000}"/>
    <cellStyle name="SAPBEXaggData 2 5 2 2 8 2" xfId="19118" xr:uid="{00000000-0005-0000-0000-00007A350000}"/>
    <cellStyle name="SAPBEXaggData 2 5 2 2 8 3" xfId="23082" xr:uid="{00000000-0005-0000-0000-00007B350000}"/>
    <cellStyle name="SAPBEXaggData 2 5 2 2 9" xfId="10634" xr:uid="{00000000-0005-0000-0000-00007C350000}"/>
    <cellStyle name="SAPBEXaggData 2 5 2 3" xfId="14826" xr:uid="{00000000-0005-0000-0000-00007D350000}"/>
    <cellStyle name="SAPBEXaggData 2 5 2 3 2" xfId="19117" xr:uid="{00000000-0005-0000-0000-00007E350000}"/>
    <cellStyle name="SAPBEXaggData 2 5 2 3 3" xfId="23081" xr:uid="{00000000-0005-0000-0000-00007F350000}"/>
    <cellStyle name="SAPBEXaggData 2 5 2 4" xfId="10633" xr:uid="{00000000-0005-0000-0000-000080350000}"/>
    <cellStyle name="SAPBEXaggData 2 5 3" xfId="6017" xr:uid="{00000000-0005-0000-0000-000081350000}"/>
    <cellStyle name="SAPBEXaggData 2 5 3 2" xfId="6018" xr:uid="{00000000-0005-0000-0000-000082350000}"/>
    <cellStyle name="SAPBEXaggData 2 5 3 2 2" xfId="6019" xr:uid="{00000000-0005-0000-0000-000083350000}"/>
    <cellStyle name="SAPBEXaggData 2 5 3 2 2 2" xfId="14836" xr:uid="{00000000-0005-0000-0000-000084350000}"/>
    <cellStyle name="SAPBEXaggData 2 5 3 2 2 2 2" xfId="19127" xr:uid="{00000000-0005-0000-0000-000085350000}"/>
    <cellStyle name="SAPBEXaggData 2 5 3 2 2 2 3" xfId="23091" xr:uid="{00000000-0005-0000-0000-000086350000}"/>
    <cellStyle name="SAPBEXaggData 2 5 3 2 2 3" xfId="10643" xr:uid="{00000000-0005-0000-0000-000087350000}"/>
    <cellStyle name="SAPBEXaggData 2 5 3 2 3" xfId="6020" xr:uid="{00000000-0005-0000-0000-000088350000}"/>
    <cellStyle name="SAPBEXaggData 2 5 3 2 3 2" xfId="14837" xr:uid="{00000000-0005-0000-0000-000089350000}"/>
    <cellStyle name="SAPBEXaggData 2 5 3 2 3 2 2" xfId="19128" xr:uid="{00000000-0005-0000-0000-00008A350000}"/>
    <cellStyle name="SAPBEXaggData 2 5 3 2 3 2 3" xfId="23092" xr:uid="{00000000-0005-0000-0000-00008B350000}"/>
    <cellStyle name="SAPBEXaggData 2 5 3 2 3 3" xfId="10644" xr:uid="{00000000-0005-0000-0000-00008C350000}"/>
    <cellStyle name="SAPBEXaggData 2 5 3 2 4" xfId="6021" xr:uid="{00000000-0005-0000-0000-00008D350000}"/>
    <cellStyle name="SAPBEXaggData 2 5 3 2 4 2" xfId="14838" xr:uid="{00000000-0005-0000-0000-00008E350000}"/>
    <cellStyle name="SAPBEXaggData 2 5 3 2 4 2 2" xfId="19129" xr:uid="{00000000-0005-0000-0000-00008F350000}"/>
    <cellStyle name="SAPBEXaggData 2 5 3 2 4 2 3" xfId="23093" xr:uid="{00000000-0005-0000-0000-000090350000}"/>
    <cellStyle name="SAPBEXaggData 2 5 3 2 4 3" xfId="10645" xr:uid="{00000000-0005-0000-0000-000091350000}"/>
    <cellStyle name="SAPBEXaggData 2 5 3 2 5" xfId="6022" xr:uid="{00000000-0005-0000-0000-000092350000}"/>
    <cellStyle name="SAPBEXaggData 2 5 3 2 5 2" xfId="14839" xr:uid="{00000000-0005-0000-0000-000093350000}"/>
    <cellStyle name="SAPBEXaggData 2 5 3 2 5 2 2" xfId="19130" xr:uid="{00000000-0005-0000-0000-000094350000}"/>
    <cellStyle name="SAPBEXaggData 2 5 3 2 5 2 3" xfId="23094" xr:uid="{00000000-0005-0000-0000-000095350000}"/>
    <cellStyle name="SAPBEXaggData 2 5 3 2 5 3" xfId="10646" xr:uid="{00000000-0005-0000-0000-000096350000}"/>
    <cellStyle name="SAPBEXaggData 2 5 3 2 6" xfId="6023" xr:uid="{00000000-0005-0000-0000-000097350000}"/>
    <cellStyle name="SAPBEXaggData 2 5 3 2 6 2" xfId="14840" xr:uid="{00000000-0005-0000-0000-000098350000}"/>
    <cellStyle name="SAPBEXaggData 2 5 3 2 6 2 2" xfId="19131" xr:uid="{00000000-0005-0000-0000-000099350000}"/>
    <cellStyle name="SAPBEXaggData 2 5 3 2 6 2 3" xfId="23095" xr:uid="{00000000-0005-0000-0000-00009A350000}"/>
    <cellStyle name="SAPBEXaggData 2 5 3 2 6 3" xfId="10647" xr:uid="{00000000-0005-0000-0000-00009B350000}"/>
    <cellStyle name="SAPBEXaggData 2 5 3 2 7" xfId="6024" xr:uid="{00000000-0005-0000-0000-00009C350000}"/>
    <cellStyle name="SAPBEXaggData 2 5 3 2 7 2" xfId="14841" xr:uid="{00000000-0005-0000-0000-00009D350000}"/>
    <cellStyle name="SAPBEXaggData 2 5 3 2 7 2 2" xfId="19132" xr:uid="{00000000-0005-0000-0000-00009E350000}"/>
    <cellStyle name="SAPBEXaggData 2 5 3 2 7 2 3" xfId="23096" xr:uid="{00000000-0005-0000-0000-00009F350000}"/>
    <cellStyle name="SAPBEXaggData 2 5 3 2 7 3" xfId="10648" xr:uid="{00000000-0005-0000-0000-0000A0350000}"/>
    <cellStyle name="SAPBEXaggData 2 5 3 2 8" xfId="14835" xr:uid="{00000000-0005-0000-0000-0000A1350000}"/>
    <cellStyle name="SAPBEXaggData 2 5 3 2 8 2" xfId="19126" xr:uid="{00000000-0005-0000-0000-0000A2350000}"/>
    <cellStyle name="SAPBEXaggData 2 5 3 2 8 3" xfId="23090" xr:uid="{00000000-0005-0000-0000-0000A3350000}"/>
    <cellStyle name="SAPBEXaggData 2 5 3 2 9" xfId="10642" xr:uid="{00000000-0005-0000-0000-0000A4350000}"/>
    <cellStyle name="SAPBEXaggData 2 5 3 3" xfId="14834" xr:uid="{00000000-0005-0000-0000-0000A5350000}"/>
    <cellStyle name="SAPBEXaggData 2 5 3 3 2" xfId="19125" xr:uid="{00000000-0005-0000-0000-0000A6350000}"/>
    <cellStyle name="SAPBEXaggData 2 5 3 3 3" xfId="23089" xr:uid="{00000000-0005-0000-0000-0000A7350000}"/>
    <cellStyle name="SAPBEXaggData 2 5 3 4" xfId="10641" xr:uid="{00000000-0005-0000-0000-0000A8350000}"/>
    <cellStyle name="SAPBEXaggData 2 5 4" xfId="6025" xr:uid="{00000000-0005-0000-0000-0000A9350000}"/>
    <cellStyle name="SAPBEXaggData 2 5 4 2" xfId="6026" xr:uid="{00000000-0005-0000-0000-0000AA350000}"/>
    <cellStyle name="SAPBEXaggData 2 5 4 2 2" xfId="6027" xr:uid="{00000000-0005-0000-0000-0000AB350000}"/>
    <cellStyle name="SAPBEXaggData 2 5 4 2 2 2" xfId="14844" xr:uid="{00000000-0005-0000-0000-0000AC350000}"/>
    <cellStyle name="SAPBEXaggData 2 5 4 2 2 2 2" xfId="19135" xr:uid="{00000000-0005-0000-0000-0000AD350000}"/>
    <cellStyle name="SAPBEXaggData 2 5 4 2 2 2 3" xfId="23099" xr:uid="{00000000-0005-0000-0000-0000AE350000}"/>
    <cellStyle name="SAPBEXaggData 2 5 4 2 2 3" xfId="10651" xr:uid="{00000000-0005-0000-0000-0000AF350000}"/>
    <cellStyle name="SAPBEXaggData 2 5 4 2 3" xfId="6028" xr:uid="{00000000-0005-0000-0000-0000B0350000}"/>
    <cellStyle name="SAPBEXaggData 2 5 4 2 3 2" xfId="14845" xr:uid="{00000000-0005-0000-0000-0000B1350000}"/>
    <cellStyle name="SAPBEXaggData 2 5 4 2 3 2 2" xfId="19136" xr:uid="{00000000-0005-0000-0000-0000B2350000}"/>
    <cellStyle name="SAPBEXaggData 2 5 4 2 3 2 3" xfId="23100" xr:uid="{00000000-0005-0000-0000-0000B3350000}"/>
    <cellStyle name="SAPBEXaggData 2 5 4 2 3 3" xfId="10652" xr:uid="{00000000-0005-0000-0000-0000B4350000}"/>
    <cellStyle name="SAPBEXaggData 2 5 4 2 4" xfId="6029" xr:uid="{00000000-0005-0000-0000-0000B5350000}"/>
    <cellStyle name="SAPBEXaggData 2 5 4 2 4 2" xfId="14846" xr:uid="{00000000-0005-0000-0000-0000B6350000}"/>
    <cellStyle name="SAPBEXaggData 2 5 4 2 4 2 2" xfId="19137" xr:uid="{00000000-0005-0000-0000-0000B7350000}"/>
    <cellStyle name="SAPBEXaggData 2 5 4 2 4 2 3" xfId="23101" xr:uid="{00000000-0005-0000-0000-0000B8350000}"/>
    <cellStyle name="SAPBEXaggData 2 5 4 2 4 3" xfId="10653" xr:uid="{00000000-0005-0000-0000-0000B9350000}"/>
    <cellStyle name="SAPBEXaggData 2 5 4 2 5" xfId="6030" xr:uid="{00000000-0005-0000-0000-0000BA350000}"/>
    <cellStyle name="SAPBEXaggData 2 5 4 2 5 2" xfId="14847" xr:uid="{00000000-0005-0000-0000-0000BB350000}"/>
    <cellStyle name="SAPBEXaggData 2 5 4 2 5 2 2" xfId="19138" xr:uid="{00000000-0005-0000-0000-0000BC350000}"/>
    <cellStyle name="SAPBEXaggData 2 5 4 2 5 2 3" xfId="23102" xr:uid="{00000000-0005-0000-0000-0000BD350000}"/>
    <cellStyle name="SAPBEXaggData 2 5 4 2 5 3" xfId="10654" xr:uid="{00000000-0005-0000-0000-0000BE350000}"/>
    <cellStyle name="SAPBEXaggData 2 5 4 2 6" xfId="6031" xr:uid="{00000000-0005-0000-0000-0000BF350000}"/>
    <cellStyle name="SAPBEXaggData 2 5 4 2 6 2" xfId="14848" xr:uid="{00000000-0005-0000-0000-0000C0350000}"/>
    <cellStyle name="SAPBEXaggData 2 5 4 2 6 2 2" xfId="19139" xr:uid="{00000000-0005-0000-0000-0000C1350000}"/>
    <cellStyle name="SAPBEXaggData 2 5 4 2 6 2 3" xfId="23103" xr:uid="{00000000-0005-0000-0000-0000C2350000}"/>
    <cellStyle name="SAPBEXaggData 2 5 4 2 6 3" xfId="10655" xr:uid="{00000000-0005-0000-0000-0000C3350000}"/>
    <cellStyle name="SAPBEXaggData 2 5 4 2 7" xfId="6032" xr:uid="{00000000-0005-0000-0000-0000C4350000}"/>
    <cellStyle name="SAPBEXaggData 2 5 4 2 7 2" xfId="14849" xr:uid="{00000000-0005-0000-0000-0000C5350000}"/>
    <cellStyle name="SAPBEXaggData 2 5 4 2 7 2 2" xfId="19140" xr:uid="{00000000-0005-0000-0000-0000C6350000}"/>
    <cellStyle name="SAPBEXaggData 2 5 4 2 7 2 3" xfId="23104" xr:uid="{00000000-0005-0000-0000-0000C7350000}"/>
    <cellStyle name="SAPBEXaggData 2 5 4 2 7 3" xfId="10656" xr:uid="{00000000-0005-0000-0000-0000C8350000}"/>
    <cellStyle name="SAPBEXaggData 2 5 4 2 8" xfId="14843" xr:uid="{00000000-0005-0000-0000-0000C9350000}"/>
    <cellStyle name="SAPBEXaggData 2 5 4 2 8 2" xfId="19134" xr:uid="{00000000-0005-0000-0000-0000CA350000}"/>
    <cellStyle name="SAPBEXaggData 2 5 4 2 8 3" xfId="23098" xr:uid="{00000000-0005-0000-0000-0000CB350000}"/>
    <cellStyle name="SAPBEXaggData 2 5 4 2 9" xfId="10650" xr:uid="{00000000-0005-0000-0000-0000CC350000}"/>
    <cellStyle name="SAPBEXaggData 2 5 4 3" xfId="14842" xr:uid="{00000000-0005-0000-0000-0000CD350000}"/>
    <cellStyle name="SAPBEXaggData 2 5 4 3 2" xfId="19133" xr:uid="{00000000-0005-0000-0000-0000CE350000}"/>
    <cellStyle name="SAPBEXaggData 2 5 4 3 3" xfId="23097" xr:uid="{00000000-0005-0000-0000-0000CF350000}"/>
    <cellStyle name="SAPBEXaggData 2 5 4 4" xfId="10649" xr:uid="{00000000-0005-0000-0000-0000D0350000}"/>
    <cellStyle name="SAPBEXaggData 2 5 5" xfId="6033" xr:uid="{00000000-0005-0000-0000-0000D1350000}"/>
    <cellStyle name="SAPBEXaggData 2 5 5 2" xfId="6034" xr:uid="{00000000-0005-0000-0000-0000D2350000}"/>
    <cellStyle name="SAPBEXaggData 2 5 5 2 2" xfId="14851" xr:uid="{00000000-0005-0000-0000-0000D3350000}"/>
    <cellStyle name="SAPBEXaggData 2 5 5 2 2 2" xfId="19142" xr:uid="{00000000-0005-0000-0000-0000D4350000}"/>
    <cellStyle name="SAPBEXaggData 2 5 5 2 2 3" xfId="23106" xr:uid="{00000000-0005-0000-0000-0000D5350000}"/>
    <cellStyle name="SAPBEXaggData 2 5 5 2 3" xfId="10658" xr:uid="{00000000-0005-0000-0000-0000D6350000}"/>
    <cellStyle name="SAPBEXaggData 2 5 5 3" xfId="6035" xr:uid="{00000000-0005-0000-0000-0000D7350000}"/>
    <cellStyle name="SAPBEXaggData 2 5 5 3 2" xfId="14852" xr:uid="{00000000-0005-0000-0000-0000D8350000}"/>
    <cellStyle name="SAPBEXaggData 2 5 5 3 2 2" xfId="19143" xr:uid="{00000000-0005-0000-0000-0000D9350000}"/>
    <cellStyle name="SAPBEXaggData 2 5 5 3 2 3" xfId="23107" xr:uid="{00000000-0005-0000-0000-0000DA350000}"/>
    <cellStyle name="SAPBEXaggData 2 5 5 3 3" xfId="10659" xr:uid="{00000000-0005-0000-0000-0000DB350000}"/>
    <cellStyle name="SAPBEXaggData 2 5 5 4" xfId="6036" xr:uid="{00000000-0005-0000-0000-0000DC350000}"/>
    <cellStyle name="SAPBEXaggData 2 5 5 4 2" xfId="14853" xr:uid="{00000000-0005-0000-0000-0000DD350000}"/>
    <cellStyle name="SAPBEXaggData 2 5 5 4 2 2" xfId="19144" xr:uid="{00000000-0005-0000-0000-0000DE350000}"/>
    <cellStyle name="SAPBEXaggData 2 5 5 4 2 3" xfId="23108" xr:uid="{00000000-0005-0000-0000-0000DF350000}"/>
    <cellStyle name="SAPBEXaggData 2 5 5 4 3" xfId="10660" xr:uid="{00000000-0005-0000-0000-0000E0350000}"/>
    <cellStyle name="SAPBEXaggData 2 5 5 5" xfId="6037" xr:uid="{00000000-0005-0000-0000-0000E1350000}"/>
    <cellStyle name="SAPBEXaggData 2 5 5 5 2" xfId="14854" xr:uid="{00000000-0005-0000-0000-0000E2350000}"/>
    <cellStyle name="SAPBEXaggData 2 5 5 5 2 2" xfId="19145" xr:uid="{00000000-0005-0000-0000-0000E3350000}"/>
    <cellStyle name="SAPBEXaggData 2 5 5 5 2 3" xfId="23109" xr:uid="{00000000-0005-0000-0000-0000E4350000}"/>
    <cellStyle name="SAPBEXaggData 2 5 5 5 3" xfId="10661" xr:uid="{00000000-0005-0000-0000-0000E5350000}"/>
    <cellStyle name="SAPBEXaggData 2 5 5 6" xfId="6038" xr:uid="{00000000-0005-0000-0000-0000E6350000}"/>
    <cellStyle name="SAPBEXaggData 2 5 5 6 2" xfId="14855" xr:uid="{00000000-0005-0000-0000-0000E7350000}"/>
    <cellStyle name="SAPBEXaggData 2 5 5 6 2 2" xfId="19146" xr:uid="{00000000-0005-0000-0000-0000E8350000}"/>
    <cellStyle name="SAPBEXaggData 2 5 5 6 2 3" xfId="23110" xr:uid="{00000000-0005-0000-0000-0000E9350000}"/>
    <cellStyle name="SAPBEXaggData 2 5 5 6 3" xfId="10662" xr:uid="{00000000-0005-0000-0000-0000EA350000}"/>
    <cellStyle name="SAPBEXaggData 2 5 5 7" xfId="6039" xr:uid="{00000000-0005-0000-0000-0000EB350000}"/>
    <cellStyle name="SAPBEXaggData 2 5 5 7 2" xfId="14856" xr:uid="{00000000-0005-0000-0000-0000EC350000}"/>
    <cellStyle name="SAPBEXaggData 2 5 5 7 2 2" xfId="19147" xr:uid="{00000000-0005-0000-0000-0000ED350000}"/>
    <cellStyle name="SAPBEXaggData 2 5 5 7 2 3" xfId="23111" xr:uid="{00000000-0005-0000-0000-0000EE350000}"/>
    <cellStyle name="SAPBEXaggData 2 5 5 7 3" xfId="10663" xr:uid="{00000000-0005-0000-0000-0000EF350000}"/>
    <cellStyle name="SAPBEXaggData 2 5 5 8" xfId="14850" xr:uid="{00000000-0005-0000-0000-0000F0350000}"/>
    <cellStyle name="SAPBEXaggData 2 5 5 8 2" xfId="19141" xr:uid="{00000000-0005-0000-0000-0000F1350000}"/>
    <cellStyle name="SAPBEXaggData 2 5 5 8 3" xfId="23105" xr:uid="{00000000-0005-0000-0000-0000F2350000}"/>
    <cellStyle name="SAPBEXaggData 2 5 5 9" xfId="10657" xr:uid="{00000000-0005-0000-0000-0000F3350000}"/>
    <cellStyle name="SAPBEXaggData 2 5 6" xfId="14825" xr:uid="{00000000-0005-0000-0000-0000F4350000}"/>
    <cellStyle name="SAPBEXaggData 2 5 6 2" xfId="19116" xr:uid="{00000000-0005-0000-0000-0000F5350000}"/>
    <cellStyle name="SAPBEXaggData 2 5 6 3" xfId="23080" xr:uid="{00000000-0005-0000-0000-0000F6350000}"/>
    <cellStyle name="SAPBEXaggData 2 5 7" xfId="10632" xr:uid="{00000000-0005-0000-0000-0000F7350000}"/>
    <cellStyle name="SAPBEXaggData 2 6" xfId="6040" xr:uid="{00000000-0005-0000-0000-0000F8350000}"/>
    <cellStyle name="SAPBEXaggData 2 6 2" xfId="6041" xr:uid="{00000000-0005-0000-0000-0000F9350000}"/>
    <cellStyle name="SAPBEXaggData 2 6 2 2" xfId="6042" xr:uid="{00000000-0005-0000-0000-0000FA350000}"/>
    <cellStyle name="SAPBEXaggData 2 6 2 2 2" xfId="6043" xr:uid="{00000000-0005-0000-0000-0000FB350000}"/>
    <cellStyle name="SAPBEXaggData 2 6 2 2 2 2" xfId="14860" xr:uid="{00000000-0005-0000-0000-0000FC350000}"/>
    <cellStyle name="SAPBEXaggData 2 6 2 2 2 2 2" xfId="19151" xr:uid="{00000000-0005-0000-0000-0000FD350000}"/>
    <cellStyle name="SAPBEXaggData 2 6 2 2 2 2 3" xfId="23115" xr:uid="{00000000-0005-0000-0000-0000FE350000}"/>
    <cellStyle name="SAPBEXaggData 2 6 2 2 2 3" xfId="10667" xr:uid="{00000000-0005-0000-0000-0000FF350000}"/>
    <cellStyle name="SAPBEXaggData 2 6 2 2 3" xfId="6044" xr:uid="{00000000-0005-0000-0000-000000360000}"/>
    <cellStyle name="SAPBEXaggData 2 6 2 2 3 2" xfId="14861" xr:uid="{00000000-0005-0000-0000-000001360000}"/>
    <cellStyle name="SAPBEXaggData 2 6 2 2 3 2 2" xfId="19152" xr:uid="{00000000-0005-0000-0000-000002360000}"/>
    <cellStyle name="SAPBEXaggData 2 6 2 2 3 2 3" xfId="23116" xr:uid="{00000000-0005-0000-0000-000003360000}"/>
    <cellStyle name="SAPBEXaggData 2 6 2 2 3 3" xfId="10668" xr:uid="{00000000-0005-0000-0000-000004360000}"/>
    <cellStyle name="SAPBEXaggData 2 6 2 2 4" xfId="6045" xr:uid="{00000000-0005-0000-0000-000005360000}"/>
    <cellStyle name="SAPBEXaggData 2 6 2 2 4 2" xfId="14862" xr:uid="{00000000-0005-0000-0000-000006360000}"/>
    <cellStyle name="SAPBEXaggData 2 6 2 2 4 2 2" xfId="19153" xr:uid="{00000000-0005-0000-0000-000007360000}"/>
    <cellStyle name="SAPBEXaggData 2 6 2 2 4 2 3" xfId="23117" xr:uid="{00000000-0005-0000-0000-000008360000}"/>
    <cellStyle name="SAPBEXaggData 2 6 2 2 4 3" xfId="10669" xr:uid="{00000000-0005-0000-0000-000009360000}"/>
    <cellStyle name="SAPBEXaggData 2 6 2 2 5" xfId="6046" xr:uid="{00000000-0005-0000-0000-00000A360000}"/>
    <cellStyle name="SAPBEXaggData 2 6 2 2 5 2" xfId="14863" xr:uid="{00000000-0005-0000-0000-00000B360000}"/>
    <cellStyle name="SAPBEXaggData 2 6 2 2 5 2 2" xfId="19154" xr:uid="{00000000-0005-0000-0000-00000C360000}"/>
    <cellStyle name="SAPBEXaggData 2 6 2 2 5 2 3" xfId="23118" xr:uid="{00000000-0005-0000-0000-00000D360000}"/>
    <cellStyle name="SAPBEXaggData 2 6 2 2 5 3" xfId="10670" xr:uid="{00000000-0005-0000-0000-00000E360000}"/>
    <cellStyle name="SAPBEXaggData 2 6 2 2 6" xfId="6047" xr:uid="{00000000-0005-0000-0000-00000F360000}"/>
    <cellStyle name="SAPBEXaggData 2 6 2 2 6 2" xfId="14864" xr:uid="{00000000-0005-0000-0000-000010360000}"/>
    <cellStyle name="SAPBEXaggData 2 6 2 2 6 2 2" xfId="19155" xr:uid="{00000000-0005-0000-0000-000011360000}"/>
    <cellStyle name="SAPBEXaggData 2 6 2 2 6 2 3" xfId="23119" xr:uid="{00000000-0005-0000-0000-000012360000}"/>
    <cellStyle name="SAPBEXaggData 2 6 2 2 6 3" xfId="10671" xr:uid="{00000000-0005-0000-0000-000013360000}"/>
    <cellStyle name="SAPBEXaggData 2 6 2 2 7" xfId="6048" xr:uid="{00000000-0005-0000-0000-000014360000}"/>
    <cellStyle name="SAPBEXaggData 2 6 2 2 7 2" xfId="14865" xr:uid="{00000000-0005-0000-0000-000015360000}"/>
    <cellStyle name="SAPBEXaggData 2 6 2 2 7 2 2" xfId="19156" xr:uid="{00000000-0005-0000-0000-000016360000}"/>
    <cellStyle name="SAPBEXaggData 2 6 2 2 7 2 3" xfId="23120" xr:uid="{00000000-0005-0000-0000-000017360000}"/>
    <cellStyle name="SAPBEXaggData 2 6 2 2 7 3" xfId="10672" xr:uid="{00000000-0005-0000-0000-000018360000}"/>
    <cellStyle name="SAPBEXaggData 2 6 2 2 8" xfId="14859" xr:uid="{00000000-0005-0000-0000-000019360000}"/>
    <cellStyle name="SAPBEXaggData 2 6 2 2 8 2" xfId="19150" xr:uid="{00000000-0005-0000-0000-00001A360000}"/>
    <cellStyle name="SAPBEXaggData 2 6 2 2 8 3" xfId="23114" xr:uid="{00000000-0005-0000-0000-00001B360000}"/>
    <cellStyle name="SAPBEXaggData 2 6 2 2 9" xfId="10666" xr:uid="{00000000-0005-0000-0000-00001C360000}"/>
    <cellStyle name="SAPBEXaggData 2 6 2 3" xfId="14858" xr:uid="{00000000-0005-0000-0000-00001D360000}"/>
    <cellStyle name="SAPBEXaggData 2 6 2 3 2" xfId="19149" xr:uid="{00000000-0005-0000-0000-00001E360000}"/>
    <cellStyle name="SAPBEXaggData 2 6 2 3 3" xfId="23113" xr:uid="{00000000-0005-0000-0000-00001F360000}"/>
    <cellStyle name="SAPBEXaggData 2 6 2 4" xfId="10665" xr:uid="{00000000-0005-0000-0000-000020360000}"/>
    <cellStyle name="SAPBEXaggData 2 6 3" xfId="6049" xr:uid="{00000000-0005-0000-0000-000021360000}"/>
    <cellStyle name="SAPBEXaggData 2 6 3 2" xfId="6050" xr:uid="{00000000-0005-0000-0000-000022360000}"/>
    <cellStyle name="SAPBEXaggData 2 6 3 2 2" xfId="6051" xr:uid="{00000000-0005-0000-0000-000023360000}"/>
    <cellStyle name="SAPBEXaggData 2 6 3 2 2 2" xfId="14868" xr:uid="{00000000-0005-0000-0000-000024360000}"/>
    <cellStyle name="SAPBEXaggData 2 6 3 2 2 2 2" xfId="19159" xr:uid="{00000000-0005-0000-0000-000025360000}"/>
    <cellStyle name="SAPBEXaggData 2 6 3 2 2 2 3" xfId="23123" xr:uid="{00000000-0005-0000-0000-000026360000}"/>
    <cellStyle name="SAPBEXaggData 2 6 3 2 2 3" xfId="10675" xr:uid="{00000000-0005-0000-0000-000027360000}"/>
    <cellStyle name="SAPBEXaggData 2 6 3 2 3" xfId="6052" xr:uid="{00000000-0005-0000-0000-000028360000}"/>
    <cellStyle name="SAPBEXaggData 2 6 3 2 3 2" xfId="14869" xr:uid="{00000000-0005-0000-0000-000029360000}"/>
    <cellStyle name="SAPBEXaggData 2 6 3 2 3 2 2" xfId="19160" xr:uid="{00000000-0005-0000-0000-00002A360000}"/>
    <cellStyle name="SAPBEXaggData 2 6 3 2 3 2 3" xfId="23124" xr:uid="{00000000-0005-0000-0000-00002B360000}"/>
    <cellStyle name="SAPBEXaggData 2 6 3 2 3 3" xfId="10676" xr:uid="{00000000-0005-0000-0000-00002C360000}"/>
    <cellStyle name="SAPBEXaggData 2 6 3 2 4" xfId="6053" xr:uid="{00000000-0005-0000-0000-00002D360000}"/>
    <cellStyle name="SAPBEXaggData 2 6 3 2 4 2" xfId="14870" xr:uid="{00000000-0005-0000-0000-00002E360000}"/>
    <cellStyle name="SAPBEXaggData 2 6 3 2 4 2 2" xfId="19161" xr:uid="{00000000-0005-0000-0000-00002F360000}"/>
    <cellStyle name="SAPBEXaggData 2 6 3 2 4 2 3" xfId="23125" xr:uid="{00000000-0005-0000-0000-000030360000}"/>
    <cellStyle name="SAPBEXaggData 2 6 3 2 4 3" xfId="10677" xr:uid="{00000000-0005-0000-0000-000031360000}"/>
    <cellStyle name="SAPBEXaggData 2 6 3 2 5" xfId="6054" xr:uid="{00000000-0005-0000-0000-000032360000}"/>
    <cellStyle name="SAPBEXaggData 2 6 3 2 5 2" xfId="14871" xr:uid="{00000000-0005-0000-0000-000033360000}"/>
    <cellStyle name="SAPBEXaggData 2 6 3 2 5 2 2" xfId="19162" xr:uid="{00000000-0005-0000-0000-000034360000}"/>
    <cellStyle name="SAPBEXaggData 2 6 3 2 5 2 3" xfId="23126" xr:uid="{00000000-0005-0000-0000-000035360000}"/>
    <cellStyle name="SAPBEXaggData 2 6 3 2 5 3" xfId="10678" xr:uid="{00000000-0005-0000-0000-000036360000}"/>
    <cellStyle name="SAPBEXaggData 2 6 3 2 6" xfId="6055" xr:uid="{00000000-0005-0000-0000-000037360000}"/>
    <cellStyle name="SAPBEXaggData 2 6 3 2 6 2" xfId="14872" xr:uid="{00000000-0005-0000-0000-000038360000}"/>
    <cellStyle name="SAPBEXaggData 2 6 3 2 6 2 2" xfId="19163" xr:uid="{00000000-0005-0000-0000-000039360000}"/>
    <cellStyle name="SAPBEXaggData 2 6 3 2 6 2 3" xfId="23127" xr:uid="{00000000-0005-0000-0000-00003A360000}"/>
    <cellStyle name="SAPBEXaggData 2 6 3 2 6 3" xfId="10679" xr:uid="{00000000-0005-0000-0000-00003B360000}"/>
    <cellStyle name="SAPBEXaggData 2 6 3 2 7" xfId="6056" xr:uid="{00000000-0005-0000-0000-00003C360000}"/>
    <cellStyle name="SAPBEXaggData 2 6 3 2 7 2" xfId="14873" xr:uid="{00000000-0005-0000-0000-00003D360000}"/>
    <cellStyle name="SAPBEXaggData 2 6 3 2 7 2 2" xfId="19164" xr:uid="{00000000-0005-0000-0000-00003E360000}"/>
    <cellStyle name="SAPBEXaggData 2 6 3 2 7 2 3" xfId="23128" xr:uid="{00000000-0005-0000-0000-00003F360000}"/>
    <cellStyle name="SAPBEXaggData 2 6 3 2 7 3" xfId="10680" xr:uid="{00000000-0005-0000-0000-000040360000}"/>
    <cellStyle name="SAPBEXaggData 2 6 3 2 8" xfId="14867" xr:uid="{00000000-0005-0000-0000-000041360000}"/>
    <cellStyle name="SAPBEXaggData 2 6 3 2 8 2" xfId="19158" xr:uid="{00000000-0005-0000-0000-000042360000}"/>
    <cellStyle name="SAPBEXaggData 2 6 3 2 8 3" xfId="23122" xr:uid="{00000000-0005-0000-0000-000043360000}"/>
    <cellStyle name="SAPBEXaggData 2 6 3 2 9" xfId="10674" xr:uid="{00000000-0005-0000-0000-000044360000}"/>
    <cellStyle name="SAPBEXaggData 2 6 3 3" xfId="14866" xr:uid="{00000000-0005-0000-0000-000045360000}"/>
    <cellStyle name="SAPBEXaggData 2 6 3 3 2" xfId="19157" xr:uid="{00000000-0005-0000-0000-000046360000}"/>
    <cellStyle name="SAPBEXaggData 2 6 3 3 3" xfId="23121" xr:uid="{00000000-0005-0000-0000-000047360000}"/>
    <cellStyle name="SAPBEXaggData 2 6 3 4" xfId="10673" xr:uid="{00000000-0005-0000-0000-000048360000}"/>
    <cellStyle name="SAPBEXaggData 2 6 4" xfId="6057" xr:uid="{00000000-0005-0000-0000-000049360000}"/>
    <cellStyle name="SAPBEXaggData 2 6 4 2" xfId="6058" xr:uid="{00000000-0005-0000-0000-00004A360000}"/>
    <cellStyle name="SAPBEXaggData 2 6 4 2 2" xfId="6059" xr:uid="{00000000-0005-0000-0000-00004B360000}"/>
    <cellStyle name="SAPBEXaggData 2 6 4 2 2 2" xfId="14876" xr:uid="{00000000-0005-0000-0000-00004C360000}"/>
    <cellStyle name="SAPBEXaggData 2 6 4 2 2 2 2" xfId="19167" xr:uid="{00000000-0005-0000-0000-00004D360000}"/>
    <cellStyle name="SAPBEXaggData 2 6 4 2 2 2 3" xfId="23131" xr:uid="{00000000-0005-0000-0000-00004E360000}"/>
    <cellStyle name="SAPBEXaggData 2 6 4 2 2 3" xfId="10683" xr:uid="{00000000-0005-0000-0000-00004F360000}"/>
    <cellStyle name="SAPBEXaggData 2 6 4 2 3" xfId="6060" xr:uid="{00000000-0005-0000-0000-000050360000}"/>
    <cellStyle name="SAPBEXaggData 2 6 4 2 3 2" xfId="14877" xr:uid="{00000000-0005-0000-0000-000051360000}"/>
    <cellStyle name="SAPBEXaggData 2 6 4 2 3 2 2" xfId="19168" xr:uid="{00000000-0005-0000-0000-000052360000}"/>
    <cellStyle name="SAPBEXaggData 2 6 4 2 3 2 3" xfId="23132" xr:uid="{00000000-0005-0000-0000-000053360000}"/>
    <cellStyle name="SAPBEXaggData 2 6 4 2 3 3" xfId="10684" xr:uid="{00000000-0005-0000-0000-000054360000}"/>
    <cellStyle name="SAPBEXaggData 2 6 4 2 4" xfId="6061" xr:uid="{00000000-0005-0000-0000-000055360000}"/>
    <cellStyle name="SAPBEXaggData 2 6 4 2 4 2" xfId="14878" xr:uid="{00000000-0005-0000-0000-000056360000}"/>
    <cellStyle name="SAPBEXaggData 2 6 4 2 4 2 2" xfId="19169" xr:uid="{00000000-0005-0000-0000-000057360000}"/>
    <cellStyle name="SAPBEXaggData 2 6 4 2 4 2 3" xfId="23133" xr:uid="{00000000-0005-0000-0000-000058360000}"/>
    <cellStyle name="SAPBEXaggData 2 6 4 2 4 3" xfId="10685" xr:uid="{00000000-0005-0000-0000-000059360000}"/>
    <cellStyle name="SAPBEXaggData 2 6 4 2 5" xfId="6062" xr:uid="{00000000-0005-0000-0000-00005A360000}"/>
    <cellStyle name="SAPBEXaggData 2 6 4 2 5 2" xfId="14879" xr:uid="{00000000-0005-0000-0000-00005B360000}"/>
    <cellStyle name="SAPBEXaggData 2 6 4 2 5 2 2" xfId="19170" xr:uid="{00000000-0005-0000-0000-00005C360000}"/>
    <cellStyle name="SAPBEXaggData 2 6 4 2 5 2 3" xfId="23134" xr:uid="{00000000-0005-0000-0000-00005D360000}"/>
    <cellStyle name="SAPBEXaggData 2 6 4 2 5 3" xfId="10686" xr:uid="{00000000-0005-0000-0000-00005E360000}"/>
    <cellStyle name="SAPBEXaggData 2 6 4 2 6" xfId="6063" xr:uid="{00000000-0005-0000-0000-00005F360000}"/>
    <cellStyle name="SAPBEXaggData 2 6 4 2 6 2" xfId="14880" xr:uid="{00000000-0005-0000-0000-000060360000}"/>
    <cellStyle name="SAPBEXaggData 2 6 4 2 6 2 2" xfId="19171" xr:uid="{00000000-0005-0000-0000-000061360000}"/>
    <cellStyle name="SAPBEXaggData 2 6 4 2 6 2 3" xfId="23135" xr:uid="{00000000-0005-0000-0000-000062360000}"/>
    <cellStyle name="SAPBEXaggData 2 6 4 2 6 3" xfId="10687" xr:uid="{00000000-0005-0000-0000-000063360000}"/>
    <cellStyle name="SAPBEXaggData 2 6 4 2 7" xfId="6064" xr:uid="{00000000-0005-0000-0000-000064360000}"/>
    <cellStyle name="SAPBEXaggData 2 6 4 2 7 2" xfId="14881" xr:uid="{00000000-0005-0000-0000-000065360000}"/>
    <cellStyle name="SAPBEXaggData 2 6 4 2 7 2 2" xfId="19172" xr:uid="{00000000-0005-0000-0000-000066360000}"/>
    <cellStyle name="SAPBEXaggData 2 6 4 2 7 2 3" xfId="23136" xr:uid="{00000000-0005-0000-0000-000067360000}"/>
    <cellStyle name="SAPBEXaggData 2 6 4 2 7 3" xfId="10688" xr:uid="{00000000-0005-0000-0000-000068360000}"/>
    <cellStyle name="SAPBEXaggData 2 6 4 2 8" xfId="14875" xr:uid="{00000000-0005-0000-0000-000069360000}"/>
    <cellStyle name="SAPBEXaggData 2 6 4 2 8 2" xfId="19166" xr:uid="{00000000-0005-0000-0000-00006A360000}"/>
    <cellStyle name="SAPBEXaggData 2 6 4 2 8 3" xfId="23130" xr:uid="{00000000-0005-0000-0000-00006B360000}"/>
    <cellStyle name="SAPBEXaggData 2 6 4 2 9" xfId="10682" xr:uid="{00000000-0005-0000-0000-00006C360000}"/>
    <cellStyle name="SAPBEXaggData 2 6 4 3" xfId="14874" xr:uid="{00000000-0005-0000-0000-00006D360000}"/>
    <cellStyle name="SAPBEXaggData 2 6 4 3 2" xfId="19165" xr:uid="{00000000-0005-0000-0000-00006E360000}"/>
    <cellStyle name="SAPBEXaggData 2 6 4 3 3" xfId="23129" xr:uid="{00000000-0005-0000-0000-00006F360000}"/>
    <cellStyle name="SAPBEXaggData 2 6 4 4" xfId="10681" xr:uid="{00000000-0005-0000-0000-000070360000}"/>
    <cellStyle name="SAPBEXaggData 2 6 5" xfId="6065" xr:uid="{00000000-0005-0000-0000-000071360000}"/>
    <cellStyle name="SAPBEXaggData 2 6 5 2" xfId="6066" xr:uid="{00000000-0005-0000-0000-000072360000}"/>
    <cellStyle name="SAPBEXaggData 2 6 5 2 2" xfId="14883" xr:uid="{00000000-0005-0000-0000-000073360000}"/>
    <cellStyle name="SAPBEXaggData 2 6 5 2 2 2" xfId="19174" xr:uid="{00000000-0005-0000-0000-000074360000}"/>
    <cellStyle name="SAPBEXaggData 2 6 5 2 2 3" xfId="23138" xr:uid="{00000000-0005-0000-0000-000075360000}"/>
    <cellStyle name="SAPBEXaggData 2 6 5 2 3" xfId="10690" xr:uid="{00000000-0005-0000-0000-000076360000}"/>
    <cellStyle name="SAPBEXaggData 2 6 5 3" xfId="6067" xr:uid="{00000000-0005-0000-0000-000077360000}"/>
    <cellStyle name="SAPBEXaggData 2 6 5 3 2" xfId="14884" xr:uid="{00000000-0005-0000-0000-000078360000}"/>
    <cellStyle name="SAPBEXaggData 2 6 5 3 2 2" xfId="19175" xr:uid="{00000000-0005-0000-0000-000079360000}"/>
    <cellStyle name="SAPBEXaggData 2 6 5 3 2 3" xfId="23139" xr:uid="{00000000-0005-0000-0000-00007A360000}"/>
    <cellStyle name="SAPBEXaggData 2 6 5 3 3" xfId="10691" xr:uid="{00000000-0005-0000-0000-00007B360000}"/>
    <cellStyle name="SAPBEXaggData 2 6 5 4" xfId="6068" xr:uid="{00000000-0005-0000-0000-00007C360000}"/>
    <cellStyle name="SAPBEXaggData 2 6 5 4 2" xfId="14885" xr:uid="{00000000-0005-0000-0000-00007D360000}"/>
    <cellStyle name="SAPBEXaggData 2 6 5 4 2 2" xfId="19176" xr:uid="{00000000-0005-0000-0000-00007E360000}"/>
    <cellStyle name="SAPBEXaggData 2 6 5 4 2 3" xfId="23140" xr:uid="{00000000-0005-0000-0000-00007F360000}"/>
    <cellStyle name="SAPBEXaggData 2 6 5 4 3" xfId="10692" xr:uid="{00000000-0005-0000-0000-000080360000}"/>
    <cellStyle name="SAPBEXaggData 2 6 5 5" xfId="6069" xr:uid="{00000000-0005-0000-0000-000081360000}"/>
    <cellStyle name="SAPBEXaggData 2 6 5 5 2" xfId="14886" xr:uid="{00000000-0005-0000-0000-000082360000}"/>
    <cellStyle name="SAPBEXaggData 2 6 5 5 2 2" xfId="19177" xr:uid="{00000000-0005-0000-0000-000083360000}"/>
    <cellStyle name="SAPBEXaggData 2 6 5 5 2 3" xfId="23141" xr:uid="{00000000-0005-0000-0000-000084360000}"/>
    <cellStyle name="SAPBEXaggData 2 6 5 5 3" xfId="10693" xr:uid="{00000000-0005-0000-0000-000085360000}"/>
    <cellStyle name="SAPBEXaggData 2 6 5 6" xfId="6070" xr:uid="{00000000-0005-0000-0000-000086360000}"/>
    <cellStyle name="SAPBEXaggData 2 6 5 6 2" xfId="14887" xr:uid="{00000000-0005-0000-0000-000087360000}"/>
    <cellStyle name="SAPBEXaggData 2 6 5 6 2 2" xfId="19178" xr:uid="{00000000-0005-0000-0000-000088360000}"/>
    <cellStyle name="SAPBEXaggData 2 6 5 6 2 3" xfId="23142" xr:uid="{00000000-0005-0000-0000-000089360000}"/>
    <cellStyle name="SAPBEXaggData 2 6 5 6 3" xfId="10694" xr:uid="{00000000-0005-0000-0000-00008A360000}"/>
    <cellStyle name="SAPBEXaggData 2 6 5 7" xfId="6071" xr:uid="{00000000-0005-0000-0000-00008B360000}"/>
    <cellStyle name="SAPBEXaggData 2 6 5 7 2" xfId="14888" xr:uid="{00000000-0005-0000-0000-00008C360000}"/>
    <cellStyle name="SAPBEXaggData 2 6 5 7 2 2" xfId="19179" xr:uid="{00000000-0005-0000-0000-00008D360000}"/>
    <cellStyle name="SAPBEXaggData 2 6 5 7 2 3" xfId="23143" xr:uid="{00000000-0005-0000-0000-00008E360000}"/>
    <cellStyle name="SAPBEXaggData 2 6 5 7 3" xfId="10695" xr:uid="{00000000-0005-0000-0000-00008F360000}"/>
    <cellStyle name="SAPBEXaggData 2 6 5 8" xfId="14882" xr:uid="{00000000-0005-0000-0000-000090360000}"/>
    <cellStyle name="SAPBEXaggData 2 6 5 8 2" xfId="19173" xr:uid="{00000000-0005-0000-0000-000091360000}"/>
    <cellStyle name="SAPBEXaggData 2 6 5 8 3" xfId="23137" xr:uid="{00000000-0005-0000-0000-000092360000}"/>
    <cellStyle name="SAPBEXaggData 2 6 5 9" xfId="10689" xr:uid="{00000000-0005-0000-0000-000093360000}"/>
    <cellStyle name="SAPBEXaggData 2 6 6" xfId="14857" xr:uid="{00000000-0005-0000-0000-000094360000}"/>
    <cellStyle name="SAPBEXaggData 2 6 6 2" xfId="19148" xr:uid="{00000000-0005-0000-0000-000095360000}"/>
    <cellStyle name="SAPBEXaggData 2 6 6 3" xfId="23112" xr:uid="{00000000-0005-0000-0000-000096360000}"/>
    <cellStyle name="SAPBEXaggData 2 6 7" xfId="10664" xr:uid="{00000000-0005-0000-0000-000097360000}"/>
    <cellStyle name="SAPBEXaggData 2 7" xfId="6072" xr:uid="{00000000-0005-0000-0000-000098360000}"/>
    <cellStyle name="SAPBEXaggData 2 7 2" xfId="6073" xr:uid="{00000000-0005-0000-0000-000099360000}"/>
    <cellStyle name="SAPBEXaggData 2 7 2 2" xfId="6074" xr:uid="{00000000-0005-0000-0000-00009A360000}"/>
    <cellStyle name="SAPBEXaggData 2 7 2 2 2" xfId="14891" xr:uid="{00000000-0005-0000-0000-00009B360000}"/>
    <cellStyle name="SAPBEXaggData 2 7 2 2 2 2" xfId="19182" xr:uid="{00000000-0005-0000-0000-00009C360000}"/>
    <cellStyle name="SAPBEXaggData 2 7 2 2 2 3" xfId="23146" xr:uid="{00000000-0005-0000-0000-00009D360000}"/>
    <cellStyle name="SAPBEXaggData 2 7 2 2 3" xfId="10698" xr:uid="{00000000-0005-0000-0000-00009E360000}"/>
    <cellStyle name="SAPBEXaggData 2 7 2 3" xfId="6075" xr:uid="{00000000-0005-0000-0000-00009F360000}"/>
    <cellStyle name="SAPBEXaggData 2 7 2 3 2" xfId="14892" xr:uid="{00000000-0005-0000-0000-0000A0360000}"/>
    <cellStyle name="SAPBEXaggData 2 7 2 3 2 2" xfId="19183" xr:uid="{00000000-0005-0000-0000-0000A1360000}"/>
    <cellStyle name="SAPBEXaggData 2 7 2 3 2 3" xfId="23147" xr:uid="{00000000-0005-0000-0000-0000A2360000}"/>
    <cellStyle name="SAPBEXaggData 2 7 2 3 3" xfId="10699" xr:uid="{00000000-0005-0000-0000-0000A3360000}"/>
    <cellStyle name="SAPBEXaggData 2 7 2 4" xfId="6076" xr:uid="{00000000-0005-0000-0000-0000A4360000}"/>
    <cellStyle name="SAPBEXaggData 2 7 2 4 2" xfId="14893" xr:uid="{00000000-0005-0000-0000-0000A5360000}"/>
    <cellStyle name="SAPBEXaggData 2 7 2 4 2 2" xfId="19184" xr:uid="{00000000-0005-0000-0000-0000A6360000}"/>
    <cellStyle name="SAPBEXaggData 2 7 2 4 2 3" xfId="23148" xr:uid="{00000000-0005-0000-0000-0000A7360000}"/>
    <cellStyle name="SAPBEXaggData 2 7 2 4 3" xfId="10700" xr:uid="{00000000-0005-0000-0000-0000A8360000}"/>
    <cellStyle name="SAPBEXaggData 2 7 2 5" xfId="6077" xr:uid="{00000000-0005-0000-0000-0000A9360000}"/>
    <cellStyle name="SAPBEXaggData 2 7 2 5 2" xfId="14894" xr:uid="{00000000-0005-0000-0000-0000AA360000}"/>
    <cellStyle name="SAPBEXaggData 2 7 2 5 2 2" xfId="19185" xr:uid="{00000000-0005-0000-0000-0000AB360000}"/>
    <cellStyle name="SAPBEXaggData 2 7 2 5 2 3" xfId="23149" xr:uid="{00000000-0005-0000-0000-0000AC360000}"/>
    <cellStyle name="SAPBEXaggData 2 7 2 5 3" xfId="10701" xr:uid="{00000000-0005-0000-0000-0000AD360000}"/>
    <cellStyle name="SAPBEXaggData 2 7 2 6" xfId="6078" xr:uid="{00000000-0005-0000-0000-0000AE360000}"/>
    <cellStyle name="SAPBEXaggData 2 7 2 6 2" xfId="14895" xr:uid="{00000000-0005-0000-0000-0000AF360000}"/>
    <cellStyle name="SAPBEXaggData 2 7 2 6 2 2" xfId="19186" xr:uid="{00000000-0005-0000-0000-0000B0360000}"/>
    <cellStyle name="SAPBEXaggData 2 7 2 6 2 3" xfId="23150" xr:uid="{00000000-0005-0000-0000-0000B1360000}"/>
    <cellStyle name="SAPBEXaggData 2 7 2 6 3" xfId="10702" xr:uid="{00000000-0005-0000-0000-0000B2360000}"/>
    <cellStyle name="SAPBEXaggData 2 7 2 7" xfId="6079" xr:uid="{00000000-0005-0000-0000-0000B3360000}"/>
    <cellStyle name="SAPBEXaggData 2 7 2 7 2" xfId="14896" xr:uid="{00000000-0005-0000-0000-0000B4360000}"/>
    <cellStyle name="SAPBEXaggData 2 7 2 7 2 2" xfId="19187" xr:uid="{00000000-0005-0000-0000-0000B5360000}"/>
    <cellStyle name="SAPBEXaggData 2 7 2 7 2 3" xfId="23151" xr:uid="{00000000-0005-0000-0000-0000B6360000}"/>
    <cellStyle name="SAPBEXaggData 2 7 2 7 3" xfId="10703" xr:uid="{00000000-0005-0000-0000-0000B7360000}"/>
    <cellStyle name="SAPBEXaggData 2 7 2 8" xfId="14890" xr:uid="{00000000-0005-0000-0000-0000B8360000}"/>
    <cellStyle name="SAPBEXaggData 2 7 2 8 2" xfId="19181" xr:uid="{00000000-0005-0000-0000-0000B9360000}"/>
    <cellStyle name="SAPBEXaggData 2 7 2 8 3" xfId="23145" xr:uid="{00000000-0005-0000-0000-0000BA360000}"/>
    <cellStyle name="SAPBEXaggData 2 7 2 9" xfId="10697" xr:uid="{00000000-0005-0000-0000-0000BB360000}"/>
    <cellStyle name="SAPBEXaggData 2 7 3" xfId="14889" xr:uid="{00000000-0005-0000-0000-0000BC360000}"/>
    <cellStyle name="SAPBEXaggData 2 7 3 2" xfId="19180" xr:uid="{00000000-0005-0000-0000-0000BD360000}"/>
    <cellStyle name="SAPBEXaggData 2 7 3 3" xfId="23144" xr:uid="{00000000-0005-0000-0000-0000BE360000}"/>
    <cellStyle name="SAPBEXaggData 2 7 4" xfId="10696" xr:uid="{00000000-0005-0000-0000-0000BF360000}"/>
    <cellStyle name="SAPBEXaggData 2 8" xfId="6080" xr:uid="{00000000-0005-0000-0000-0000C0360000}"/>
    <cellStyle name="SAPBEXaggData 2 8 2" xfId="6081" xr:uid="{00000000-0005-0000-0000-0000C1360000}"/>
    <cellStyle name="SAPBEXaggData 2 8 2 2" xfId="6082" xr:uid="{00000000-0005-0000-0000-0000C2360000}"/>
    <cellStyle name="SAPBEXaggData 2 8 2 2 2" xfId="14899" xr:uid="{00000000-0005-0000-0000-0000C3360000}"/>
    <cellStyle name="SAPBEXaggData 2 8 2 2 2 2" xfId="19190" xr:uid="{00000000-0005-0000-0000-0000C4360000}"/>
    <cellStyle name="SAPBEXaggData 2 8 2 2 2 3" xfId="23154" xr:uid="{00000000-0005-0000-0000-0000C5360000}"/>
    <cellStyle name="SAPBEXaggData 2 8 2 2 3" xfId="10706" xr:uid="{00000000-0005-0000-0000-0000C6360000}"/>
    <cellStyle name="SAPBEXaggData 2 8 2 3" xfId="6083" xr:uid="{00000000-0005-0000-0000-0000C7360000}"/>
    <cellStyle name="SAPBEXaggData 2 8 2 3 2" xfId="14900" xr:uid="{00000000-0005-0000-0000-0000C8360000}"/>
    <cellStyle name="SAPBEXaggData 2 8 2 3 2 2" xfId="19191" xr:uid="{00000000-0005-0000-0000-0000C9360000}"/>
    <cellStyle name="SAPBEXaggData 2 8 2 3 2 3" xfId="23155" xr:uid="{00000000-0005-0000-0000-0000CA360000}"/>
    <cellStyle name="SAPBEXaggData 2 8 2 3 3" xfId="10707" xr:uid="{00000000-0005-0000-0000-0000CB360000}"/>
    <cellStyle name="SAPBEXaggData 2 8 2 4" xfId="6084" xr:uid="{00000000-0005-0000-0000-0000CC360000}"/>
    <cellStyle name="SAPBEXaggData 2 8 2 4 2" xfId="14901" xr:uid="{00000000-0005-0000-0000-0000CD360000}"/>
    <cellStyle name="SAPBEXaggData 2 8 2 4 2 2" xfId="19192" xr:uid="{00000000-0005-0000-0000-0000CE360000}"/>
    <cellStyle name="SAPBEXaggData 2 8 2 4 2 3" xfId="23156" xr:uid="{00000000-0005-0000-0000-0000CF360000}"/>
    <cellStyle name="SAPBEXaggData 2 8 2 4 3" xfId="10708" xr:uid="{00000000-0005-0000-0000-0000D0360000}"/>
    <cellStyle name="SAPBEXaggData 2 8 2 5" xfId="6085" xr:uid="{00000000-0005-0000-0000-0000D1360000}"/>
    <cellStyle name="SAPBEXaggData 2 8 2 5 2" xfId="14902" xr:uid="{00000000-0005-0000-0000-0000D2360000}"/>
    <cellStyle name="SAPBEXaggData 2 8 2 5 2 2" xfId="19193" xr:uid="{00000000-0005-0000-0000-0000D3360000}"/>
    <cellStyle name="SAPBEXaggData 2 8 2 5 2 3" xfId="23157" xr:uid="{00000000-0005-0000-0000-0000D4360000}"/>
    <cellStyle name="SAPBEXaggData 2 8 2 5 3" xfId="10709" xr:uid="{00000000-0005-0000-0000-0000D5360000}"/>
    <cellStyle name="SAPBEXaggData 2 8 2 6" xfId="6086" xr:uid="{00000000-0005-0000-0000-0000D6360000}"/>
    <cellStyle name="SAPBEXaggData 2 8 2 6 2" xfId="14903" xr:uid="{00000000-0005-0000-0000-0000D7360000}"/>
    <cellStyle name="SAPBEXaggData 2 8 2 6 2 2" xfId="19194" xr:uid="{00000000-0005-0000-0000-0000D8360000}"/>
    <cellStyle name="SAPBEXaggData 2 8 2 6 2 3" xfId="23158" xr:uid="{00000000-0005-0000-0000-0000D9360000}"/>
    <cellStyle name="SAPBEXaggData 2 8 2 6 3" xfId="10710" xr:uid="{00000000-0005-0000-0000-0000DA360000}"/>
    <cellStyle name="SAPBEXaggData 2 8 2 7" xfId="6087" xr:uid="{00000000-0005-0000-0000-0000DB360000}"/>
    <cellStyle name="SAPBEXaggData 2 8 2 7 2" xfId="14904" xr:uid="{00000000-0005-0000-0000-0000DC360000}"/>
    <cellStyle name="SAPBEXaggData 2 8 2 7 2 2" xfId="19195" xr:uid="{00000000-0005-0000-0000-0000DD360000}"/>
    <cellStyle name="SAPBEXaggData 2 8 2 7 2 3" xfId="23159" xr:uid="{00000000-0005-0000-0000-0000DE360000}"/>
    <cellStyle name="SAPBEXaggData 2 8 2 7 3" xfId="10711" xr:uid="{00000000-0005-0000-0000-0000DF360000}"/>
    <cellStyle name="SAPBEXaggData 2 8 2 8" xfId="14898" xr:uid="{00000000-0005-0000-0000-0000E0360000}"/>
    <cellStyle name="SAPBEXaggData 2 8 2 8 2" xfId="19189" xr:uid="{00000000-0005-0000-0000-0000E1360000}"/>
    <cellStyle name="SAPBEXaggData 2 8 2 8 3" xfId="23153" xr:uid="{00000000-0005-0000-0000-0000E2360000}"/>
    <cellStyle name="SAPBEXaggData 2 8 2 9" xfId="10705" xr:uid="{00000000-0005-0000-0000-0000E3360000}"/>
    <cellStyle name="SAPBEXaggData 2 8 3" xfId="14897" xr:uid="{00000000-0005-0000-0000-0000E4360000}"/>
    <cellStyle name="SAPBEXaggData 2 8 3 2" xfId="19188" xr:uid="{00000000-0005-0000-0000-0000E5360000}"/>
    <cellStyle name="SAPBEXaggData 2 8 3 3" xfId="23152" xr:uid="{00000000-0005-0000-0000-0000E6360000}"/>
    <cellStyle name="SAPBEXaggData 2 8 4" xfId="10704" xr:uid="{00000000-0005-0000-0000-0000E7360000}"/>
    <cellStyle name="SAPBEXaggData 2 9" xfId="6088" xr:uid="{00000000-0005-0000-0000-0000E8360000}"/>
    <cellStyle name="SAPBEXaggData 2 9 2" xfId="6089" xr:uid="{00000000-0005-0000-0000-0000E9360000}"/>
    <cellStyle name="SAPBEXaggData 2 9 2 2" xfId="6090" xr:uid="{00000000-0005-0000-0000-0000EA360000}"/>
    <cellStyle name="SAPBEXaggData 2 9 2 2 2" xfId="14907" xr:uid="{00000000-0005-0000-0000-0000EB360000}"/>
    <cellStyle name="SAPBEXaggData 2 9 2 2 2 2" xfId="19198" xr:uid="{00000000-0005-0000-0000-0000EC360000}"/>
    <cellStyle name="SAPBEXaggData 2 9 2 2 2 3" xfId="23162" xr:uid="{00000000-0005-0000-0000-0000ED360000}"/>
    <cellStyle name="SAPBEXaggData 2 9 2 2 3" xfId="10714" xr:uid="{00000000-0005-0000-0000-0000EE360000}"/>
    <cellStyle name="SAPBEXaggData 2 9 2 3" xfId="6091" xr:uid="{00000000-0005-0000-0000-0000EF360000}"/>
    <cellStyle name="SAPBEXaggData 2 9 2 3 2" xfId="14908" xr:uid="{00000000-0005-0000-0000-0000F0360000}"/>
    <cellStyle name="SAPBEXaggData 2 9 2 3 2 2" xfId="19199" xr:uid="{00000000-0005-0000-0000-0000F1360000}"/>
    <cellStyle name="SAPBEXaggData 2 9 2 3 2 3" xfId="23163" xr:uid="{00000000-0005-0000-0000-0000F2360000}"/>
    <cellStyle name="SAPBEXaggData 2 9 2 3 3" xfId="10715" xr:uid="{00000000-0005-0000-0000-0000F3360000}"/>
    <cellStyle name="SAPBEXaggData 2 9 2 4" xfId="6092" xr:uid="{00000000-0005-0000-0000-0000F4360000}"/>
    <cellStyle name="SAPBEXaggData 2 9 2 4 2" xfId="14909" xr:uid="{00000000-0005-0000-0000-0000F5360000}"/>
    <cellStyle name="SAPBEXaggData 2 9 2 4 2 2" xfId="19200" xr:uid="{00000000-0005-0000-0000-0000F6360000}"/>
    <cellStyle name="SAPBEXaggData 2 9 2 4 2 3" xfId="23164" xr:uid="{00000000-0005-0000-0000-0000F7360000}"/>
    <cellStyle name="SAPBEXaggData 2 9 2 4 3" xfId="10716" xr:uid="{00000000-0005-0000-0000-0000F8360000}"/>
    <cellStyle name="SAPBEXaggData 2 9 2 5" xfId="6093" xr:uid="{00000000-0005-0000-0000-0000F9360000}"/>
    <cellStyle name="SAPBEXaggData 2 9 2 5 2" xfId="14910" xr:uid="{00000000-0005-0000-0000-0000FA360000}"/>
    <cellStyle name="SAPBEXaggData 2 9 2 5 2 2" xfId="19201" xr:uid="{00000000-0005-0000-0000-0000FB360000}"/>
    <cellStyle name="SAPBEXaggData 2 9 2 5 2 3" xfId="23165" xr:uid="{00000000-0005-0000-0000-0000FC360000}"/>
    <cellStyle name="SAPBEXaggData 2 9 2 5 3" xfId="10717" xr:uid="{00000000-0005-0000-0000-0000FD360000}"/>
    <cellStyle name="SAPBEXaggData 2 9 2 6" xfId="6094" xr:uid="{00000000-0005-0000-0000-0000FE360000}"/>
    <cellStyle name="SAPBEXaggData 2 9 2 6 2" xfId="14911" xr:uid="{00000000-0005-0000-0000-0000FF360000}"/>
    <cellStyle name="SAPBEXaggData 2 9 2 6 2 2" xfId="19202" xr:uid="{00000000-0005-0000-0000-000000370000}"/>
    <cellStyle name="SAPBEXaggData 2 9 2 6 2 3" xfId="23166" xr:uid="{00000000-0005-0000-0000-000001370000}"/>
    <cellStyle name="SAPBEXaggData 2 9 2 6 3" xfId="10718" xr:uid="{00000000-0005-0000-0000-000002370000}"/>
    <cellStyle name="SAPBEXaggData 2 9 2 7" xfId="6095" xr:uid="{00000000-0005-0000-0000-000003370000}"/>
    <cellStyle name="SAPBEXaggData 2 9 2 7 2" xfId="14912" xr:uid="{00000000-0005-0000-0000-000004370000}"/>
    <cellStyle name="SAPBEXaggData 2 9 2 7 2 2" xfId="19203" xr:uid="{00000000-0005-0000-0000-000005370000}"/>
    <cellStyle name="SAPBEXaggData 2 9 2 7 2 3" xfId="23167" xr:uid="{00000000-0005-0000-0000-000006370000}"/>
    <cellStyle name="SAPBEXaggData 2 9 2 7 3" xfId="10719" xr:uid="{00000000-0005-0000-0000-000007370000}"/>
    <cellStyle name="SAPBEXaggData 2 9 2 8" xfId="14906" xr:uid="{00000000-0005-0000-0000-000008370000}"/>
    <cellStyle name="SAPBEXaggData 2 9 2 8 2" xfId="19197" xr:uid="{00000000-0005-0000-0000-000009370000}"/>
    <cellStyle name="SAPBEXaggData 2 9 2 8 3" xfId="23161" xr:uid="{00000000-0005-0000-0000-00000A370000}"/>
    <cellStyle name="SAPBEXaggData 2 9 2 9" xfId="10713" xr:uid="{00000000-0005-0000-0000-00000B370000}"/>
    <cellStyle name="SAPBEXaggData 2 9 3" xfId="14905" xr:uid="{00000000-0005-0000-0000-00000C370000}"/>
    <cellStyle name="SAPBEXaggData 2 9 3 2" xfId="19196" xr:uid="{00000000-0005-0000-0000-00000D370000}"/>
    <cellStyle name="SAPBEXaggData 2 9 3 3" xfId="23160" xr:uid="{00000000-0005-0000-0000-00000E370000}"/>
    <cellStyle name="SAPBEXaggData 2 9 4" xfId="10712" xr:uid="{00000000-0005-0000-0000-00000F370000}"/>
    <cellStyle name="SAPBEXaggData 3" xfId="6096" xr:uid="{00000000-0005-0000-0000-000010370000}"/>
    <cellStyle name="SAPBEXaggData 3 2" xfId="6097" xr:uid="{00000000-0005-0000-0000-000011370000}"/>
    <cellStyle name="SAPBEXaggData 3 2 2" xfId="6098" xr:uid="{00000000-0005-0000-0000-000012370000}"/>
    <cellStyle name="SAPBEXaggData 3 2 2 2" xfId="6099" xr:uid="{00000000-0005-0000-0000-000013370000}"/>
    <cellStyle name="SAPBEXaggData 3 2 2 2 2" xfId="14916" xr:uid="{00000000-0005-0000-0000-000014370000}"/>
    <cellStyle name="SAPBEXaggData 3 2 2 2 2 2" xfId="19207" xr:uid="{00000000-0005-0000-0000-000015370000}"/>
    <cellStyle name="SAPBEXaggData 3 2 2 2 2 3" xfId="23171" xr:uid="{00000000-0005-0000-0000-000016370000}"/>
    <cellStyle name="SAPBEXaggData 3 2 2 2 3" xfId="10723" xr:uid="{00000000-0005-0000-0000-000017370000}"/>
    <cellStyle name="SAPBEXaggData 3 2 2 3" xfId="6100" xr:uid="{00000000-0005-0000-0000-000018370000}"/>
    <cellStyle name="SAPBEXaggData 3 2 2 3 2" xfId="14917" xr:uid="{00000000-0005-0000-0000-000019370000}"/>
    <cellStyle name="SAPBEXaggData 3 2 2 3 2 2" xfId="19208" xr:uid="{00000000-0005-0000-0000-00001A370000}"/>
    <cellStyle name="SAPBEXaggData 3 2 2 3 2 3" xfId="23172" xr:uid="{00000000-0005-0000-0000-00001B370000}"/>
    <cellStyle name="SAPBEXaggData 3 2 2 3 3" xfId="10724" xr:uid="{00000000-0005-0000-0000-00001C370000}"/>
    <cellStyle name="SAPBEXaggData 3 2 2 4" xfId="6101" xr:uid="{00000000-0005-0000-0000-00001D370000}"/>
    <cellStyle name="SAPBEXaggData 3 2 2 4 2" xfId="14918" xr:uid="{00000000-0005-0000-0000-00001E370000}"/>
    <cellStyle name="SAPBEXaggData 3 2 2 4 2 2" xfId="19209" xr:uid="{00000000-0005-0000-0000-00001F370000}"/>
    <cellStyle name="SAPBEXaggData 3 2 2 4 2 3" xfId="23173" xr:uid="{00000000-0005-0000-0000-000020370000}"/>
    <cellStyle name="SAPBEXaggData 3 2 2 4 3" xfId="10725" xr:uid="{00000000-0005-0000-0000-000021370000}"/>
    <cellStyle name="SAPBEXaggData 3 2 2 5" xfId="6102" xr:uid="{00000000-0005-0000-0000-000022370000}"/>
    <cellStyle name="SAPBEXaggData 3 2 2 5 2" xfId="14919" xr:uid="{00000000-0005-0000-0000-000023370000}"/>
    <cellStyle name="SAPBEXaggData 3 2 2 5 2 2" xfId="19210" xr:uid="{00000000-0005-0000-0000-000024370000}"/>
    <cellStyle name="SAPBEXaggData 3 2 2 5 2 3" xfId="23174" xr:uid="{00000000-0005-0000-0000-000025370000}"/>
    <cellStyle name="SAPBEXaggData 3 2 2 5 3" xfId="10726" xr:uid="{00000000-0005-0000-0000-000026370000}"/>
    <cellStyle name="SAPBEXaggData 3 2 2 6" xfId="6103" xr:uid="{00000000-0005-0000-0000-000027370000}"/>
    <cellStyle name="SAPBEXaggData 3 2 2 6 2" xfId="14920" xr:uid="{00000000-0005-0000-0000-000028370000}"/>
    <cellStyle name="SAPBEXaggData 3 2 2 6 2 2" xfId="19211" xr:uid="{00000000-0005-0000-0000-000029370000}"/>
    <cellStyle name="SAPBEXaggData 3 2 2 6 2 3" xfId="23175" xr:uid="{00000000-0005-0000-0000-00002A370000}"/>
    <cellStyle name="SAPBEXaggData 3 2 2 6 3" xfId="10727" xr:uid="{00000000-0005-0000-0000-00002B370000}"/>
    <cellStyle name="SAPBEXaggData 3 2 2 7" xfId="6104" xr:uid="{00000000-0005-0000-0000-00002C370000}"/>
    <cellStyle name="SAPBEXaggData 3 2 2 7 2" xfId="14921" xr:uid="{00000000-0005-0000-0000-00002D370000}"/>
    <cellStyle name="SAPBEXaggData 3 2 2 7 2 2" xfId="19212" xr:uid="{00000000-0005-0000-0000-00002E370000}"/>
    <cellStyle name="SAPBEXaggData 3 2 2 7 2 3" xfId="23176" xr:uid="{00000000-0005-0000-0000-00002F370000}"/>
    <cellStyle name="SAPBEXaggData 3 2 2 7 3" xfId="10728" xr:uid="{00000000-0005-0000-0000-000030370000}"/>
    <cellStyle name="SAPBEXaggData 3 2 2 8" xfId="14915" xr:uid="{00000000-0005-0000-0000-000031370000}"/>
    <cellStyle name="SAPBEXaggData 3 2 2 8 2" xfId="19206" xr:uid="{00000000-0005-0000-0000-000032370000}"/>
    <cellStyle name="SAPBEXaggData 3 2 2 8 3" xfId="23170" xr:uid="{00000000-0005-0000-0000-000033370000}"/>
    <cellStyle name="SAPBEXaggData 3 2 2 9" xfId="10722" xr:uid="{00000000-0005-0000-0000-000034370000}"/>
    <cellStyle name="SAPBEXaggData 3 2 3" xfId="14914" xr:uid="{00000000-0005-0000-0000-000035370000}"/>
    <cellStyle name="SAPBEXaggData 3 2 3 2" xfId="19205" xr:uid="{00000000-0005-0000-0000-000036370000}"/>
    <cellStyle name="SAPBEXaggData 3 2 3 3" xfId="23169" xr:uid="{00000000-0005-0000-0000-000037370000}"/>
    <cellStyle name="SAPBEXaggData 3 2 4" xfId="10721" xr:uid="{00000000-0005-0000-0000-000038370000}"/>
    <cellStyle name="SAPBEXaggData 3 3" xfId="6105" xr:uid="{00000000-0005-0000-0000-000039370000}"/>
    <cellStyle name="SAPBEXaggData 3 3 2" xfId="6106" xr:uid="{00000000-0005-0000-0000-00003A370000}"/>
    <cellStyle name="SAPBEXaggData 3 3 2 2" xfId="6107" xr:uid="{00000000-0005-0000-0000-00003B370000}"/>
    <cellStyle name="SAPBEXaggData 3 3 2 2 2" xfId="14924" xr:uid="{00000000-0005-0000-0000-00003C370000}"/>
    <cellStyle name="SAPBEXaggData 3 3 2 2 2 2" xfId="19215" xr:uid="{00000000-0005-0000-0000-00003D370000}"/>
    <cellStyle name="SAPBEXaggData 3 3 2 2 2 3" xfId="23179" xr:uid="{00000000-0005-0000-0000-00003E370000}"/>
    <cellStyle name="SAPBEXaggData 3 3 2 2 3" xfId="10731" xr:uid="{00000000-0005-0000-0000-00003F370000}"/>
    <cellStyle name="SAPBEXaggData 3 3 2 3" xfId="6108" xr:uid="{00000000-0005-0000-0000-000040370000}"/>
    <cellStyle name="SAPBEXaggData 3 3 2 3 2" xfId="14925" xr:uid="{00000000-0005-0000-0000-000041370000}"/>
    <cellStyle name="SAPBEXaggData 3 3 2 3 2 2" xfId="19216" xr:uid="{00000000-0005-0000-0000-000042370000}"/>
    <cellStyle name="SAPBEXaggData 3 3 2 3 2 3" xfId="23180" xr:uid="{00000000-0005-0000-0000-000043370000}"/>
    <cellStyle name="SAPBEXaggData 3 3 2 3 3" xfId="10732" xr:uid="{00000000-0005-0000-0000-000044370000}"/>
    <cellStyle name="SAPBEXaggData 3 3 2 4" xfId="6109" xr:uid="{00000000-0005-0000-0000-000045370000}"/>
    <cellStyle name="SAPBEXaggData 3 3 2 4 2" xfId="14926" xr:uid="{00000000-0005-0000-0000-000046370000}"/>
    <cellStyle name="SAPBEXaggData 3 3 2 4 2 2" xfId="19217" xr:uid="{00000000-0005-0000-0000-000047370000}"/>
    <cellStyle name="SAPBEXaggData 3 3 2 4 2 3" xfId="23181" xr:uid="{00000000-0005-0000-0000-000048370000}"/>
    <cellStyle name="SAPBEXaggData 3 3 2 4 3" xfId="10733" xr:uid="{00000000-0005-0000-0000-000049370000}"/>
    <cellStyle name="SAPBEXaggData 3 3 2 5" xfId="6110" xr:uid="{00000000-0005-0000-0000-00004A370000}"/>
    <cellStyle name="SAPBEXaggData 3 3 2 5 2" xfId="14927" xr:uid="{00000000-0005-0000-0000-00004B370000}"/>
    <cellStyle name="SAPBEXaggData 3 3 2 5 2 2" xfId="19218" xr:uid="{00000000-0005-0000-0000-00004C370000}"/>
    <cellStyle name="SAPBEXaggData 3 3 2 5 2 3" xfId="23182" xr:uid="{00000000-0005-0000-0000-00004D370000}"/>
    <cellStyle name="SAPBEXaggData 3 3 2 5 3" xfId="10734" xr:uid="{00000000-0005-0000-0000-00004E370000}"/>
    <cellStyle name="SAPBEXaggData 3 3 2 6" xfId="6111" xr:uid="{00000000-0005-0000-0000-00004F370000}"/>
    <cellStyle name="SAPBEXaggData 3 3 2 6 2" xfId="14928" xr:uid="{00000000-0005-0000-0000-000050370000}"/>
    <cellStyle name="SAPBEXaggData 3 3 2 6 2 2" xfId="19219" xr:uid="{00000000-0005-0000-0000-000051370000}"/>
    <cellStyle name="SAPBEXaggData 3 3 2 6 2 3" xfId="23183" xr:uid="{00000000-0005-0000-0000-000052370000}"/>
    <cellStyle name="SAPBEXaggData 3 3 2 6 3" xfId="10735" xr:uid="{00000000-0005-0000-0000-000053370000}"/>
    <cellStyle name="SAPBEXaggData 3 3 2 7" xfId="6112" xr:uid="{00000000-0005-0000-0000-000054370000}"/>
    <cellStyle name="SAPBEXaggData 3 3 2 7 2" xfId="14929" xr:uid="{00000000-0005-0000-0000-000055370000}"/>
    <cellStyle name="SAPBEXaggData 3 3 2 7 2 2" xfId="19220" xr:uid="{00000000-0005-0000-0000-000056370000}"/>
    <cellStyle name="SAPBEXaggData 3 3 2 7 2 3" xfId="23184" xr:uid="{00000000-0005-0000-0000-000057370000}"/>
    <cellStyle name="SAPBEXaggData 3 3 2 7 3" xfId="10736" xr:uid="{00000000-0005-0000-0000-000058370000}"/>
    <cellStyle name="SAPBEXaggData 3 3 2 8" xfId="14923" xr:uid="{00000000-0005-0000-0000-000059370000}"/>
    <cellStyle name="SAPBEXaggData 3 3 2 8 2" xfId="19214" xr:uid="{00000000-0005-0000-0000-00005A370000}"/>
    <cellStyle name="SAPBEXaggData 3 3 2 8 3" xfId="23178" xr:uid="{00000000-0005-0000-0000-00005B370000}"/>
    <cellStyle name="SAPBEXaggData 3 3 2 9" xfId="10730" xr:uid="{00000000-0005-0000-0000-00005C370000}"/>
    <cellStyle name="SAPBEXaggData 3 3 3" xfId="14922" xr:uid="{00000000-0005-0000-0000-00005D370000}"/>
    <cellStyle name="SAPBEXaggData 3 3 3 2" xfId="19213" xr:uid="{00000000-0005-0000-0000-00005E370000}"/>
    <cellStyle name="SAPBEXaggData 3 3 3 3" xfId="23177" xr:uid="{00000000-0005-0000-0000-00005F370000}"/>
    <cellStyle name="SAPBEXaggData 3 3 4" xfId="10729" xr:uid="{00000000-0005-0000-0000-000060370000}"/>
    <cellStyle name="SAPBEXaggData 3 4" xfId="6113" xr:uid="{00000000-0005-0000-0000-000061370000}"/>
    <cellStyle name="SAPBEXaggData 3 4 2" xfId="6114" xr:uid="{00000000-0005-0000-0000-000062370000}"/>
    <cellStyle name="SAPBEXaggData 3 4 2 2" xfId="6115" xr:uid="{00000000-0005-0000-0000-000063370000}"/>
    <cellStyle name="SAPBEXaggData 3 4 2 2 2" xfId="14932" xr:uid="{00000000-0005-0000-0000-000064370000}"/>
    <cellStyle name="SAPBEXaggData 3 4 2 2 2 2" xfId="19223" xr:uid="{00000000-0005-0000-0000-000065370000}"/>
    <cellStyle name="SAPBEXaggData 3 4 2 2 2 3" xfId="23187" xr:uid="{00000000-0005-0000-0000-000066370000}"/>
    <cellStyle name="SAPBEXaggData 3 4 2 2 3" xfId="10739" xr:uid="{00000000-0005-0000-0000-000067370000}"/>
    <cellStyle name="SAPBEXaggData 3 4 2 3" xfId="6116" xr:uid="{00000000-0005-0000-0000-000068370000}"/>
    <cellStyle name="SAPBEXaggData 3 4 2 3 2" xfId="14933" xr:uid="{00000000-0005-0000-0000-000069370000}"/>
    <cellStyle name="SAPBEXaggData 3 4 2 3 2 2" xfId="19224" xr:uid="{00000000-0005-0000-0000-00006A370000}"/>
    <cellStyle name="SAPBEXaggData 3 4 2 3 2 3" xfId="23188" xr:uid="{00000000-0005-0000-0000-00006B370000}"/>
    <cellStyle name="SAPBEXaggData 3 4 2 3 3" xfId="10740" xr:uid="{00000000-0005-0000-0000-00006C370000}"/>
    <cellStyle name="SAPBEXaggData 3 4 2 4" xfId="6117" xr:uid="{00000000-0005-0000-0000-00006D370000}"/>
    <cellStyle name="SAPBEXaggData 3 4 2 4 2" xfId="14934" xr:uid="{00000000-0005-0000-0000-00006E370000}"/>
    <cellStyle name="SAPBEXaggData 3 4 2 4 2 2" xfId="19225" xr:uid="{00000000-0005-0000-0000-00006F370000}"/>
    <cellStyle name="SAPBEXaggData 3 4 2 4 2 3" xfId="23189" xr:uid="{00000000-0005-0000-0000-000070370000}"/>
    <cellStyle name="SAPBEXaggData 3 4 2 4 3" xfId="10741" xr:uid="{00000000-0005-0000-0000-000071370000}"/>
    <cellStyle name="SAPBEXaggData 3 4 2 5" xfId="6118" xr:uid="{00000000-0005-0000-0000-000072370000}"/>
    <cellStyle name="SAPBEXaggData 3 4 2 5 2" xfId="14935" xr:uid="{00000000-0005-0000-0000-000073370000}"/>
    <cellStyle name="SAPBEXaggData 3 4 2 5 2 2" xfId="19226" xr:uid="{00000000-0005-0000-0000-000074370000}"/>
    <cellStyle name="SAPBEXaggData 3 4 2 5 2 3" xfId="23190" xr:uid="{00000000-0005-0000-0000-000075370000}"/>
    <cellStyle name="SAPBEXaggData 3 4 2 5 3" xfId="10742" xr:uid="{00000000-0005-0000-0000-000076370000}"/>
    <cellStyle name="SAPBEXaggData 3 4 2 6" xfId="6119" xr:uid="{00000000-0005-0000-0000-000077370000}"/>
    <cellStyle name="SAPBEXaggData 3 4 2 6 2" xfId="14936" xr:uid="{00000000-0005-0000-0000-000078370000}"/>
    <cellStyle name="SAPBEXaggData 3 4 2 6 2 2" xfId="19227" xr:uid="{00000000-0005-0000-0000-000079370000}"/>
    <cellStyle name="SAPBEXaggData 3 4 2 6 2 3" xfId="23191" xr:uid="{00000000-0005-0000-0000-00007A370000}"/>
    <cellStyle name="SAPBEXaggData 3 4 2 6 3" xfId="10743" xr:uid="{00000000-0005-0000-0000-00007B370000}"/>
    <cellStyle name="SAPBEXaggData 3 4 2 7" xfId="6120" xr:uid="{00000000-0005-0000-0000-00007C370000}"/>
    <cellStyle name="SAPBEXaggData 3 4 2 7 2" xfId="14937" xr:uid="{00000000-0005-0000-0000-00007D370000}"/>
    <cellStyle name="SAPBEXaggData 3 4 2 7 2 2" xfId="19228" xr:uid="{00000000-0005-0000-0000-00007E370000}"/>
    <cellStyle name="SAPBEXaggData 3 4 2 7 2 3" xfId="23192" xr:uid="{00000000-0005-0000-0000-00007F370000}"/>
    <cellStyle name="SAPBEXaggData 3 4 2 7 3" xfId="10744" xr:uid="{00000000-0005-0000-0000-000080370000}"/>
    <cellStyle name="SAPBEXaggData 3 4 2 8" xfId="14931" xr:uid="{00000000-0005-0000-0000-000081370000}"/>
    <cellStyle name="SAPBEXaggData 3 4 2 8 2" xfId="19222" xr:uid="{00000000-0005-0000-0000-000082370000}"/>
    <cellStyle name="SAPBEXaggData 3 4 2 8 3" xfId="23186" xr:uid="{00000000-0005-0000-0000-000083370000}"/>
    <cellStyle name="SAPBEXaggData 3 4 2 9" xfId="10738" xr:uid="{00000000-0005-0000-0000-000084370000}"/>
    <cellStyle name="SAPBEXaggData 3 4 3" xfId="14930" xr:uid="{00000000-0005-0000-0000-000085370000}"/>
    <cellStyle name="SAPBEXaggData 3 4 3 2" xfId="19221" xr:uid="{00000000-0005-0000-0000-000086370000}"/>
    <cellStyle name="SAPBEXaggData 3 4 3 3" xfId="23185" xr:uid="{00000000-0005-0000-0000-000087370000}"/>
    <cellStyle name="SAPBEXaggData 3 4 4" xfId="10737" xr:uid="{00000000-0005-0000-0000-000088370000}"/>
    <cellStyle name="SAPBEXaggData 3 5" xfId="6121" xr:uid="{00000000-0005-0000-0000-000089370000}"/>
    <cellStyle name="SAPBEXaggData 3 5 2" xfId="6122" xr:uid="{00000000-0005-0000-0000-00008A370000}"/>
    <cellStyle name="SAPBEXaggData 3 5 2 2" xfId="14939" xr:uid="{00000000-0005-0000-0000-00008B370000}"/>
    <cellStyle name="SAPBEXaggData 3 5 2 2 2" xfId="19230" xr:uid="{00000000-0005-0000-0000-00008C370000}"/>
    <cellStyle name="SAPBEXaggData 3 5 2 2 3" xfId="23194" xr:uid="{00000000-0005-0000-0000-00008D370000}"/>
    <cellStyle name="SAPBEXaggData 3 5 2 3" xfId="10746" xr:uid="{00000000-0005-0000-0000-00008E370000}"/>
    <cellStyle name="SAPBEXaggData 3 5 3" xfId="6123" xr:uid="{00000000-0005-0000-0000-00008F370000}"/>
    <cellStyle name="SAPBEXaggData 3 5 3 2" xfId="14940" xr:uid="{00000000-0005-0000-0000-000090370000}"/>
    <cellStyle name="SAPBEXaggData 3 5 3 2 2" xfId="19231" xr:uid="{00000000-0005-0000-0000-000091370000}"/>
    <cellStyle name="SAPBEXaggData 3 5 3 2 3" xfId="23195" xr:uid="{00000000-0005-0000-0000-000092370000}"/>
    <cellStyle name="SAPBEXaggData 3 5 3 3" xfId="10747" xr:uid="{00000000-0005-0000-0000-000093370000}"/>
    <cellStyle name="SAPBEXaggData 3 5 4" xfId="6124" xr:uid="{00000000-0005-0000-0000-000094370000}"/>
    <cellStyle name="SAPBEXaggData 3 5 4 2" xfId="14941" xr:uid="{00000000-0005-0000-0000-000095370000}"/>
    <cellStyle name="SAPBEXaggData 3 5 4 2 2" xfId="19232" xr:uid="{00000000-0005-0000-0000-000096370000}"/>
    <cellStyle name="SAPBEXaggData 3 5 4 2 3" xfId="23196" xr:uid="{00000000-0005-0000-0000-000097370000}"/>
    <cellStyle name="SAPBEXaggData 3 5 4 3" xfId="10748" xr:uid="{00000000-0005-0000-0000-000098370000}"/>
    <cellStyle name="SAPBEXaggData 3 5 5" xfId="6125" xr:uid="{00000000-0005-0000-0000-000099370000}"/>
    <cellStyle name="SAPBEXaggData 3 5 5 2" xfId="14942" xr:uid="{00000000-0005-0000-0000-00009A370000}"/>
    <cellStyle name="SAPBEXaggData 3 5 5 2 2" xfId="19233" xr:uid="{00000000-0005-0000-0000-00009B370000}"/>
    <cellStyle name="SAPBEXaggData 3 5 5 2 3" xfId="23197" xr:uid="{00000000-0005-0000-0000-00009C370000}"/>
    <cellStyle name="SAPBEXaggData 3 5 5 3" xfId="10749" xr:uid="{00000000-0005-0000-0000-00009D370000}"/>
    <cellStyle name="SAPBEXaggData 3 5 6" xfId="6126" xr:uid="{00000000-0005-0000-0000-00009E370000}"/>
    <cellStyle name="SAPBEXaggData 3 5 6 2" xfId="14943" xr:uid="{00000000-0005-0000-0000-00009F370000}"/>
    <cellStyle name="SAPBEXaggData 3 5 6 2 2" xfId="19234" xr:uid="{00000000-0005-0000-0000-0000A0370000}"/>
    <cellStyle name="SAPBEXaggData 3 5 6 2 3" xfId="23198" xr:uid="{00000000-0005-0000-0000-0000A1370000}"/>
    <cellStyle name="SAPBEXaggData 3 5 6 3" xfId="10750" xr:uid="{00000000-0005-0000-0000-0000A2370000}"/>
    <cellStyle name="SAPBEXaggData 3 5 7" xfId="6127" xr:uid="{00000000-0005-0000-0000-0000A3370000}"/>
    <cellStyle name="SAPBEXaggData 3 5 7 2" xfId="14944" xr:uid="{00000000-0005-0000-0000-0000A4370000}"/>
    <cellStyle name="SAPBEXaggData 3 5 7 2 2" xfId="19235" xr:uid="{00000000-0005-0000-0000-0000A5370000}"/>
    <cellStyle name="SAPBEXaggData 3 5 7 2 3" xfId="23199" xr:uid="{00000000-0005-0000-0000-0000A6370000}"/>
    <cellStyle name="SAPBEXaggData 3 5 7 3" xfId="10751" xr:uid="{00000000-0005-0000-0000-0000A7370000}"/>
    <cellStyle name="SAPBEXaggData 3 5 8" xfId="14938" xr:uid="{00000000-0005-0000-0000-0000A8370000}"/>
    <cellStyle name="SAPBEXaggData 3 5 8 2" xfId="19229" xr:uid="{00000000-0005-0000-0000-0000A9370000}"/>
    <cellStyle name="SAPBEXaggData 3 5 8 3" xfId="23193" xr:uid="{00000000-0005-0000-0000-0000AA370000}"/>
    <cellStyle name="SAPBEXaggData 3 5 9" xfId="10745" xr:uid="{00000000-0005-0000-0000-0000AB370000}"/>
    <cellStyle name="SAPBEXaggData 3 6" xfId="14913" xr:uid="{00000000-0005-0000-0000-0000AC370000}"/>
    <cellStyle name="SAPBEXaggData 3 6 2" xfId="19204" xr:uid="{00000000-0005-0000-0000-0000AD370000}"/>
    <cellStyle name="SAPBEXaggData 3 6 3" xfId="23168" xr:uid="{00000000-0005-0000-0000-0000AE370000}"/>
    <cellStyle name="SAPBEXaggData 3 7" xfId="10720" xr:uid="{00000000-0005-0000-0000-0000AF370000}"/>
    <cellStyle name="SAPBEXaggData 4" xfId="6128" xr:uid="{00000000-0005-0000-0000-0000B0370000}"/>
    <cellStyle name="SAPBEXaggData 4 2" xfId="6129" xr:uid="{00000000-0005-0000-0000-0000B1370000}"/>
    <cellStyle name="SAPBEXaggData 4 2 2" xfId="6130" xr:uid="{00000000-0005-0000-0000-0000B2370000}"/>
    <cellStyle name="SAPBEXaggData 4 2 2 2" xfId="6131" xr:uid="{00000000-0005-0000-0000-0000B3370000}"/>
    <cellStyle name="SAPBEXaggData 4 2 2 2 2" xfId="14948" xr:uid="{00000000-0005-0000-0000-0000B4370000}"/>
    <cellStyle name="SAPBEXaggData 4 2 2 2 2 2" xfId="19239" xr:uid="{00000000-0005-0000-0000-0000B5370000}"/>
    <cellStyle name="SAPBEXaggData 4 2 2 2 2 3" xfId="23203" xr:uid="{00000000-0005-0000-0000-0000B6370000}"/>
    <cellStyle name="SAPBEXaggData 4 2 2 2 3" xfId="10755" xr:uid="{00000000-0005-0000-0000-0000B7370000}"/>
    <cellStyle name="SAPBEXaggData 4 2 2 3" xfId="6132" xr:uid="{00000000-0005-0000-0000-0000B8370000}"/>
    <cellStyle name="SAPBEXaggData 4 2 2 3 2" xfId="14949" xr:uid="{00000000-0005-0000-0000-0000B9370000}"/>
    <cellStyle name="SAPBEXaggData 4 2 2 3 2 2" xfId="19240" xr:uid="{00000000-0005-0000-0000-0000BA370000}"/>
    <cellStyle name="SAPBEXaggData 4 2 2 3 2 3" xfId="23204" xr:uid="{00000000-0005-0000-0000-0000BB370000}"/>
    <cellStyle name="SAPBEXaggData 4 2 2 3 3" xfId="10756" xr:uid="{00000000-0005-0000-0000-0000BC370000}"/>
    <cellStyle name="SAPBEXaggData 4 2 2 4" xfId="6133" xr:uid="{00000000-0005-0000-0000-0000BD370000}"/>
    <cellStyle name="SAPBEXaggData 4 2 2 4 2" xfId="14950" xr:uid="{00000000-0005-0000-0000-0000BE370000}"/>
    <cellStyle name="SAPBEXaggData 4 2 2 4 2 2" xfId="19241" xr:uid="{00000000-0005-0000-0000-0000BF370000}"/>
    <cellStyle name="SAPBEXaggData 4 2 2 4 2 3" xfId="23205" xr:uid="{00000000-0005-0000-0000-0000C0370000}"/>
    <cellStyle name="SAPBEXaggData 4 2 2 4 3" xfId="10757" xr:uid="{00000000-0005-0000-0000-0000C1370000}"/>
    <cellStyle name="SAPBEXaggData 4 2 2 5" xfId="6134" xr:uid="{00000000-0005-0000-0000-0000C2370000}"/>
    <cellStyle name="SAPBEXaggData 4 2 2 5 2" xfId="14951" xr:uid="{00000000-0005-0000-0000-0000C3370000}"/>
    <cellStyle name="SAPBEXaggData 4 2 2 5 2 2" xfId="19242" xr:uid="{00000000-0005-0000-0000-0000C4370000}"/>
    <cellStyle name="SAPBEXaggData 4 2 2 5 2 3" xfId="23206" xr:uid="{00000000-0005-0000-0000-0000C5370000}"/>
    <cellStyle name="SAPBEXaggData 4 2 2 5 3" xfId="10758" xr:uid="{00000000-0005-0000-0000-0000C6370000}"/>
    <cellStyle name="SAPBEXaggData 4 2 2 6" xfId="6135" xr:uid="{00000000-0005-0000-0000-0000C7370000}"/>
    <cellStyle name="SAPBEXaggData 4 2 2 6 2" xfId="14952" xr:uid="{00000000-0005-0000-0000-0000C8370000}"/>
    <cellStyle name="SAPBEXaggData 4 2 2 6 2 2" xfId="19243" xr:uid="{00000000-0005-0000-0000-0000C9370000}"/>
    <cellStyle name="SAPBEXaggData 4 2 2 6 2 3" xfId="23207" xr:uid="{00000000-0005-0000-0000-0000CA370000}"/>
    <cellStyle name="SAPBEXaggData 4 2 2 6 3" xfId="10759" xr:uid="{00000000-0005-0000-0000-0000CB370000}"/>
    <cellStyle name="SAPBEXaggData 4 2 2 7" xfId="6136" xr:uid="{00000000-0005-0000-0000-0000CC370000}"/>
    <cellStyle name="SAPBEXaggData 4 2 2 7 2" xfId="14953" xr:uid="{00000000-0005-0000-0000-0000CD370000}"/>
    <cellStyle name="SAPBEXaggData 4 2 2 7 2 2" xfId="19244" xr:uid="{00000000-0005-0000-0000-0000CE370000}"/>
    <cellStyle name="SAPBEXaggData 4 2 2 7 2 3" xfId="23208" xr:uid="{00000000-0005-0000-0000-0000CF370000}"/>
    <cellStyle name="SAPBEXaggData 4 2 2 7 3" xfId="10760" xr:uid="{00000000-0005-0000-0000-0000D0370000}"/>
    <cellStyle name="SAPBEXaggData 4 2 2 8" xfId="14947" xr:uid="{00000000-0005-0000-0000-0000D1370000}"/>
    <cellStyle name="SAPBEXaggData 4 2 2 8 2" xfId="19238" xr:uid="{00000000-0005-0000-0000-0000D2370000}"/>
    <cellStyle name="SAPBEXaggData 4 2 2 8 3" xfId="23202" xr:uid="{00000000-0005-0000-0000-0000D3370000}"/>
    <cellStyle name="SAPBEXaggData 4 2 2 9" xfId="10754" xr:uid="{00000000-0005-0000-0000-0000D4370000}"/>
    <cellStyle name="SAPBEXaggData 4 2 3" xfId="14946" xr:uid="{00000000-0005-0000-0000-0000D5370000}"/>
    <cellStyle name="SAPBEXaggData 4 2 3 2" xfId="19237" xr:uid="{00000000-0005-0000-0000-0000D6370000}"/>
    <cellStyle name="SAPBEXaggData 4 2 3 3" xfId="23201" xr:uid="{00000000-0005-0000-0000-0000D7370000}"/>
    <cellStyle name="SAPBEXaggData 4 2 4" xfId="10753" xr:uid="{00000000-0005-0000-0000-0000D8370000}"/>
    <cellStyle name="SAPBEXaggData 4 3" xfId="6137" xr:uid="{00000000-0005-0000-0000-0000D9370000}"/>
    <cellStyle name="SAPBEXaggData 4 3 2" xfId="6138" xr:uid="{00000000-0005-0000-0000-0000DA370000}"/>
    <cellStyle name="SAPBEXaggData 4 3 2 2" xfId="6139" xr:uid="{00000000-0005-0000-0000-0000DB370000}"/>
    <cellStyle name="SAPBEXaggData 4 3 2 2 2" xfId="14956" xr:uid="{00000000-0005-0000-0000-0000DC370000}"/>
    <cellStyle name="SAPBEXaggData 4 3 2 2 2 2" xfId="19247" xr:uid="{00000000-0005-0000-0000-0000DD370000}"/>
    <cellStyle name="SAPBEXaggData 4 3 2 2 2 3" xfId="23211" xr:uid="{00000000-0005-0000-0000-0000DE370000}"/>
    <cellStyle name="SAPBEXaggData 4 3 2 2 3" xfId="10763" xr:uid="{00000000-0005-0000-0000-0000DF370000}"/>
    <cellStyle name="SAPBEXaggData 4 3 2 3" xfId="6140" xr:uid="{00000000-0005-0000-0000-0000E0370000}"/>
    <cellStyle name="SAPBEXaggData 4 3 2 3 2" xfId="14957" xr:uid="{00000000-0005-0000-0000-0000E1370000}"/>
    <cellStyle name="SAPBEXaggData 4 3 2 3 2 2" xfId="19248" xr:uid="{00000000-0005-0000-0000-0000E2370000}"/>
    <cellStyle name="SAPBEXaggData 4 3 2 3 2 3" xfId="23212" xr:uid="{00000000-0005-0000-0000-0000E3370000}"/>
    <cellStyle name="SAPBEXaggData 4 3 2 3 3" xfId="10764" xr:uid="{00000000-0005-0000-0000-0000E4370000}"/>
    <cellStyle name="SAPBEXaggData 4 3 2 4" xfId="6141" xr:uid="{00000000-0005-0000-0000-0000E5370000}"/>
    <cellStyle name="SAPBEXaggData 4 3 2 4 2" xfId="14958" xr:uid="{00000000-0005-0000-0000-0000E6370000}"/>
    <cellStyle name="SAPBEXaggData 4 3 2 4 2 2" xfId="19249" xr:uid="{00000000-0005-0000-0000-0000E7370000}"/>
    <cellStyle name="SAPBEXaggData 4 3 2 4 2 3" xfId="23213" xr:uid="{00000000-0005-0000-0000-0000E8370000}"/>
    <cellStyle name="SAPBEXaggData 4 3 2 4 3" xfId="10765" xr:uid="{00000000-0005-0000-0000-0000E9370000}"/>
    <cellStyle name="SAPBEXaggData 4 3 2 5" xfId="6142" xr:uid="{00000000-0005-0000-0000-0000EA370000}"/>
    <cellStyle name="SAPBEXaggData 4 3 2 5 2" xfId="14959" xr:uid="{00000000-0005-0000-0000-0000EB370000}"/>
    <cellStyle name="SAPBEXaggData 4 3 2 5 2 2" xfId="19250" xr:uid="{00000000-0005-0000-0000-0000EC370000}"/>
    <cellStyle name="SAPBEXaggData 4 3 2 5 2 3" xfId="23214" xr:uid="{00000000-0005-0000-0000-0000ED370000}"/>
    <cellStyle name="SAPBEXaggData 4 3 2 5 3" xfId="10766" xr:uid="{00000000-0005-0000-0000-0000EE370000}"/>
    <cellStyle name="SAPBEXaggData 4 3 2 6" xfId="6143" xr:uid="{00000000-0005-0000-0000-0000EF370000}"/>
    <cellStyle name="SAPBEXaggData 4 3 2 6 2" xfId="14960" xr:uid="{00000000-0005-0000-0000-0000F0370000}"/>
    <cellStyle name="SAPBEXaggData 4 3 2 6 2 2" xfId="19251" xr:uid="{00000000-0005-0000-0000-0000F1370000}"/>
    <cellStyle name="SAPBEXaggData 4 3 2 6 2 3" xfId="23215" xr:uid="{00000000-0005-0000-0000-0000F2370000}"/>
    <cellStyle name="SAPBEXaggData 4 3 2 6 3" xfId="10767" xr:uid="{00000000-0005-0000-0000-0000F3370000}"/>
    <cellStyle name="SAPBEXaggData 4 3 2 7" xfId="6144" xr:uid="{00000000-0005-0000-0000-0000F4370000}"/>
    <cellStyle name="SAPBEXaggData 4 3 2 7 2" xfId="14961" xr:uid="{00000000-0005-0000-0000-0000F5370000}"/>
    <cellStyle name="SAPBEXaggData 4 3 2 7 2 2" xfId="19252" xr:uid="{00000000-0005-0000-0000-0000F6370000}"/>
    <cellStyle name="SAPBEXaggData 4 3 2 7 2 3" xfId="23216" xr:uid="{00000000-0005-0000-0000-0000F7370000}"/>
    <cellStyle name="SAPBEXaggData 4 3 2 7 3" xfId="10768" xr:uid="{00000000-0005-0000-0000-0000F8370000}"/>
    <cellStyle name="SAPBEXaggData 4 3 2 8" xfId="14955" xr:uid="{00000000-0005-0000-0000-0000F9370000}"/>
    <cellStyle name="SAPBEXaggData 4 3 2 8 2" xfId="19246" xr:uid="{00000000-0005-0000-0000-0000FA370000}"/>
    <cellStyle name="SAPBEXaggData 4 3 2 8 3" xfId="23210" xr:uid="{00000000-0005-0000-0000-0000FB370000}"/>
    <cellStyle name="SAPBEXaggData 4 3 2 9" xfId="10762" xr:uid="{00000000-0005-0000-0000-0000FC370000}"/>
    <cellStyle name="SAPBEXaggData 4 3 3" xfId="14954" xr:uid="{00000000-0005-0000-0000-0000FD370000}"/>
    <cellStyle name="SAPBEXaggData 4 3 3 2" xfId="19245" xr:uid="{00000000-0005-0000-0000-0000FE370000}"/>
    <cellStyle name="SAPBEXaggData 4 3 3 3" xfId="23209" xr:uid="{00000000-0005-0000-0000-0000FF370000}"/>
    <cellStyle name="SAPBEXaggData 4 3 4" xfId="10761" xr:uid="{00000000-0005-0000-0000-000000380000}"/>
    <cellStyle name="SAPBEXaggData 4 4" xfId="6145" xr:uid="{00000000-0005-0000-0000-000001380000}"/>
    <cellStyle name="SAPBEXaggData 4 4 2" xfId="6146" xr:uid="{00000000-0005-0000-0000-000002380000}"/>
    <cellStyle name="SAPBEXaggData 4 4 2 2" xfId="6147" xr:uid="{00000000-0005-0000-0000-000003380000}"/>
    <cellStyle name="SAPBEXaggData 4 4 2 2 2" xfId="14964" xr:uid="{00000000-0005-0000-0000-000004380000}"/>
    <cellStyle name="SAPBEXaggData 4 4 2 2 2 2" xfId="19255" xr:uid="{00000000-0005-0000-0000-000005380000}"/>
    <cellStyle name="SAPBEXaggData 4 4 2 2 2 3" xfId="23219" xr:uid="{00000000-0005-0000-0000-000006380000}"/>
    <cellStyle name="SAPBEXaggData 4 4 2 2 3" xfId="10771" xr:uid="{00000000-0005-0000-0000-000007380000}"/>
    <cellStyle name="SAPBEXaggData 4 4 2 3" xfId="6148" xr:uid="{00000000-0005-0000-0000-000008380000}"/>
    <cellStyle name="SAPBEXaggData 4 4 2 3 2" xfId="14965" xr:uid="{00000000-0005-0000-0000-000009380000}"/>
    <cellStyle name="SAPBEXaggData 4 4 2 3 2 2" xfId="19256" xr:uid="{00000000-0005-0000-0000-00000A380000}"/>
    <cellStyle name="SAPBEXaggData 4 4 2 3 2 3" xfId="23220" xr:uid="{00000000-0005-0000-0000-00000B380000}"/>
    <cellStyle name="SAPBEXaggData 4 4 2 3 3" xfId="10772" xr:uid="{00000000-0005-0000-0000-00000C380000}"/>
    <cellStyle name="SAPBEXaggData 4 4 2 4" xfId="6149" xr:uid="{00000000-0005-0000-0000-00000D380000}"/>
    <cellStyle name="SAPBEXaggData 4 4 2 4 2" xfId="14966" xr:uid="{00000000-0005-0000-0000-00000E380000}"/>
    <cellStyle name="SAPBEXaggData 4 4 2 4 2 2" xfId="19257" xr:uid="{00000000-0005-0000-0000-00000F380000}"/>
    <cellStyle name="SAPBEXaggData 4 4 2 4 2 3" xfId="23221" xr:uid="{00000000-0005-0000-0000-000010380000}"/>
    <cellStyle name="SAPBEXaggData 4 4 2 4 3" xfId="10773" xr:uid="{00000000-0005-0000-0000-000011380000}"/>
    <cellStyle name="SAPBEXaggData 4 4 2 5" xfId="6150" xr:uid="{00000000-0005-0000-0000-000012380000}"/>
    <cellStyle name="SAPBEXaggData 4 4 2 5 2" xfId="14967" xr:uid="{00000000-0005-0000-0000-000013380000}"/>
    <cellStyle name="SAPBEXaggData 4 4 2 5 2 2" xfId="19258" xr:uid="{00000000-0005-0000-0000-000014380000}"/>
    <cellStyle name="SAPBEXaggData 4 4 2 5 2 3" xfId="23222" xr:uid="{00000000-0005-0000-0000-000015380000}"/>
    <cellStyle name="SAPBEXaggData 4 4 2 5 3" xfId="10774" xr:uid="{00000000-0005-0000-0000-000016380000}"/>
    <cellStyle name="SAPBEXaggData 4 4 2 6" xfId="6151" xr:uid="{00000000-0005-0000-0000-000017380000}"/>
    <cellStyle name="SAPBEXaggData 4 4 2 6 2" xfId="14968" xr:uid="{00000000-0005-0000-0000-000018380000}"/>
    <cellStyle name="SAPBEXaggData 4 4 2 6 2 2" xfId="19259" xr:uid="{00000000-0005-0000-0000-000019380000}"/>
    <cellStyle name="SAPBEXaggData 4 4 2 6 2 3" xfId="23223" xr:uid="{00000000-0005-0000-0000-00001A380000}"/>
    <cellStyle name="SAPBEXaggData 4 4 2 6 3" xfId="10775" xr:uid="{00000000-0005-0000-0000-00001B380000}"/>
    <cellStyle name="SAPBEXaggData 4 4 2 7" xfId="6152" xr:uid="{00000000-0005-0000-0000-00001C380000}"/>
    <cellStyle name="SAPBEXaggData 4 4 2 7 2" xfId="14969" xr:uid="{00000000-0005-0000-0000-00001D380000}"/>
    <cellStyle name="SAPBEXaggData 4 4 2 7 2 2" xfId="19260" xr:uid="{00000000-0005-0000-0000-00001E380000}"/>
    <cellStyle name="SAPBEXaggData 4 4 2 7 2 3" xfId="23224" xr:uid="{00000000-0005-0000-0000-00001F380000}"/>
    <cellStyle name="SAPBEXaggData 4 4 2 7 3" xfId="10776" xr:uid="{00000000-0005-0000-0000-000020380000}"/>
    <cellStyle name="SAPBEXaggData 4 4 2 8" xfId="14963" xr:uid="{00000000-0005-0000-0000-000021380000}"/>
    <cellStyle name="SAPBEXaggData 4 4 2 8 2" xfId="19254" xr:uid="{00000000-0005-0000-0000-000022380000}"/>
    <cellStyle name="SAPBEXaggData 4 4 2 8 3" xfId="23218" xr:uid="{00000000-0005-0000-0000-000023380000}"/>
    <cellStyle name="SAPBEXaggData 4 4 2 9" xfId="10770" xr:uid="{00000000-0005-0000-0000-000024380000}"/>
    <cellStyle name="SAPBEXaggData 4 4 3" xfId="14962" xr:uid="{00000000-0005-0000-0000-000025380000}"/>
    <cellStyle name="SAPBEXaggData 4 4 3 2" xfId="19253" xr:uid="{00000000-0005-0000-0000-000026380000}"/>
    <cellStyle name="SAPBEXaggData 4 4 3 3" xfId="23217" xr:uid="{00000000-0005-0000-0000-000027380000}"/>
    <cellStyle name="SAPBEXaggData 4 4 4" xfId="10769" xr:uid="{00000000-0005-0000-0000-000028380000}"/>
    <cellStyle name="SAPBEXaggData 4 5" xfId="6153" xr:uid="{00000000-0005-0000-0000-000029380000}"/>
    <cellStyle name="SAPBEXaggData 4 5 2" xfId="6154" xr:uid="{00000000-0005-0000-0000-00002A380000}"/>
    <cellStyle name="SAPBEXaggData 4 5 2 2" xfId="14971" xr:uid="{00000000-0005-0000-0000-00002B380000}"/>
    <cellStyle name="SAPBEXaggData 4 5 2 2 2" xfId="19262" xr:uid="{00000000-0005-0000-0000-00002C380000}"/>
    <cellStyle name="SAPBEXaggData 4 5 2 2 3" xfId="23226" xr:uid="{00000000-0005-0000-0000-00002D380000}"/>
    <cellStyle name="SAPBEXaggData 4 5 2 3" xfId="10778" xr:uid="{00000000-0005-0000-0000-00002E380000}"/>
    <cellStyle name="SAPBEXaggData 4 5 3" xfId="6155" xr:uid="{00000000-0005-0000-0000-00002F380000}"/>
    <cellStyle name="SAPBEXaggData 4 5 3 2" xfId="14972" xr:uid="{00000000-0005-0000-0000-000030380000}"/>
    <cellStyle name="SAPBEXaggData 4 5 3 2 2" xfId="19263" xr:uid="{00000000-0005-0000-0000-000031380000}"/>
    <cellStyle name="SAPBEXaggData 4 5 3 2 3" xfId="23227" xr:uid="{00000000-0005-0000-0000-000032380000}"/>
    <cellStyle name="SAPBEXaggData 4 5 3 3" xfId="10779" xr:uid="{00000000-0005-0000-0000-000033380000}"/>
    <cellStyle name="SAPBEXaggData 4 5 4" xfId="6156" xr:uid="{00000000-0005-0000-0000-000034380000}"/>
    <cellStyle name="SAPBEXaggData 4 5 4 2" xfId="14973" xr:uid="{00000000-0005-0000-0000-000035380000}"/>
    <cellStyle name="SAPBEXaggData 4 5 4 2 2" xfId="19264" xr:uid="{00000000-0005-0000-0000-000036380000}"/>
    <cellStyle name="SAPBEXaggData 4 5 4 2 3" xfId="23228" xr:uid="{00000000-0005-0000-0000-000037380000}"/>
    <cellStyle name="SAPBEXaggData 4 5 4 3" xfId="10780" xr:uid="{00000000-0005-0000-0000-000038380000}"/>
    <cellStyle name="SAPBEXaggData 4 5 5" xfId="6157" xr:uid="{00000000-0005-0000-0000-000039380000}"/>
    <cellStyle name="SAPBEXaggData 4 5 5 2" xfId="14974" xr:uid="{00000000-0005-0000-0000-00003A380000}"/>
    <cellStyle name="SAPBEXaggData 4 5 5 2 2" xfId="19265" xr:uid="{00000000-0005-0000-0000-00003B380000}"/>
    <cellStyle name="SAPBEXaggData 4 5 5 2 3" xfId="23229" xr:uid="{00000000-0005-0000-0000-00003C380000}"/>
    <cellStyle name="SAPBEXaggData 4 5 5 3" xfId="10781" xr:uid="{00000000-0005-0000-0000-00003D380000}"/>
    <cellStyle name="SAPBEXaggData 4 5 6" xfId="6158" xr:uid="{00000000-0005-0000-0000-00003E380000}"/>
    <cellStyle name="SAPBEXaggData 4 5 6 2" xfId="14975" xr:uid="{00000000-0005-0000-0000-00003F380000}"/>
    <cellStyle name="SAPBEXaggData 4 5 6 2 2" xfId="19266" xr:uid="{00000000-0005-0000-0000-000040380000}"/>
    <cellStyle name="SAPBEXaggData 4 5 6 2 3" xfId="23230" xr:uid="{00000000-0005-0000-0000-000041380000}"/>
    <cellStyle name="SAPBEXaggData 4 5 6 3" xfId="10782" xr:uid="{00000000-0005-0000-0000-000042380000}"/>
    <cellStyle name="SAPBEXaggData 4 5 7" xfId="6159" xr:uid="{00000000-0005-0000-0000-000043380000}"/>
    <cellStyle name="SAPBEXaggData 4 5 7 2" xfId="14976" xr:uid="{00000000-0005-0000-0000-000044380000}"/>
    <cellStyle name="SAPBEXaggData 4 5 7 2 2" xfId="19267" xr:uid="{00000000-0005-0000-0000-000045380000}"/>
    <cellStyle name="SAPBEXaggData 4 5 7 2 3" xfId="23231" xr:uid="{00000000-0005-0000-0000-000046380000}"/>
    <cellStyle name="SAPBEXaggData 4 5 7 3" xfId="10783" xr:uid="{00000000-0005-0000-0000-000047380000}"/>
    <cellStyle name="SAPBEXaggData 4 5 8" xfId="14970" xr:uid="{00000000-0005-0000-0000-000048380000}"/>
    <cellStyle name="SAPBEXaggData 4 5 8 2" xfId="19261" xr:uid="{00000000-0005-0000-0000-000049380000}"/>
    <cellStyle name="SAPBEXaggData 4 5 8 3" xfId="23225" xr:uid="{00000000-0005-0000-0000-00004A380000}"/>
    <cellStyle name="SAPBEXaggData 4 5 9" xfId="10777" xr:uid="{00000000-0005-0000-0000-00004B380000}"/>
    <cellStyle name="SAPBEXaggData 4 6" xfId="14945" xr:uid="{00000000-0005-0000-0000-00004C380000}"/>
    <cellStyle name="SAPBEXaggData 4 6 2" xfId="19236" xr:uid="{00000000-0005-0000-0000-00004D380000}"/>
    <cellStyle name="SAPBEXaggData 4 6 3" xfId="23200" xr:uid="{00000000-0005-0000-0000-00004E380000}"/>
    <cellStyle name="SAPBEXaggData 4 7" xfId="10752" xr:uid="{00000000-0005-0000-0000-00004F380000}"/>
    <cellStyle name="SAPBEXaggData 5" xfId="6160" xr:uid="{00000000-0005-0000-0000-000050380000}"/>
    <cellStyle name="SAPBEXaggData 5 2" xfId="6161" xr:uid="{00000000-0005-0000-0000-000051380000}"/>
    <cellStyle name="SAPBEXaggData 5 2 2" xfId="6162" xr:uid="{00000000-0005-0000-0000-000052380000}"/>
    <cellStyle name="SAPBEXaggData 5 2 2 2" xfId="6163" xr:uid="{00000000-0005-0000-0000-000053380000}"/>
    <cellStyle name="SAPBEXaggData 5 2 2 2 2" xfId="14980" xr:uid="{00000000-0005-0000-0000-000054380000}"/>
    <cellStyle name="SAPBEXaggData 5 2 2 2 2 2" xfId="19271" xr:uid="{00000000-0005-0000-0000-000055380000}"/>
    <cellStyle name="SAPBEXaggData 5 2 2 2 2 3" xfId="23235" xr:uid="{00000000-0005-0000-0000-000056380000}"/>
    <cellStyle name="SAPBEXaggData 5 2 2 2 3" xfId="10787" xr:uid="{00000000-0005-0000-0000-000057380000}"/>
    <cellStyle name="SAPBEXaggData 5 2 2 3" xfId="6164" xr:uid="{00000000-0005-0000-0000-000058380000}"/>
    <cellStyle name="SAPBEXaggData 5 2 2 3 2" xfId="14981" xr:uid="{00000000-0005-0000-0000-000059380000}"/>
    <cellStyle name="SAPBEXaggData 5 2 2 3 2 2" xfId="19272" xr:uid="{00000000-0005-0000-0000-00005A380000}"/>
    <cellStyle name="SAPBEXaggData 5 2 2 3 2 3" xfId="23236" xr:uid="{00000000-0005-0000-0000-00005B380000}"/>
    <cellStyle name="SAPBEXaggData 5 2 2 3 3" xfId="10788" xr:uid="{00000000-0005-0000-0000-00005C380000}"/>
    <cellStyle name="SAPBEXaggData 5 2 2 4" xfId="6165" xr:uid="{00000000-0005-0000-0000-00005D380000}"/>
    <cellStyle name="SAPBEXaggData 5 2 2 4 2" xfId="14982" xr:uid="{00000000-0005-0000-0000-00005E380000}"/>
    <cellStyle name="SAPBEXaggData 5 2 2 4 2 2" xfId="19273" xr:uid="{00000000-0005-0000-0000-00005F380000}"/>
    <cellStyle name="SAPBEXaggData 5 2 2 4 2 3" xfId="23237" xr:uid="{00000000-0005-0000-0000-000060380000}"/>
    <cellStyle name="SAPBEXaggData 5 2 2 4 3" xfId="10789" xr:uid="{00000000-0005-0000-0000-000061380000}"/>
    <cellStyle name="SAPBEXaggData 5 2 2 5" xfId="6166" xr:uid="{00000000-0005-0000-0000-000062380000}"/>
    <cellStyle name="SAPBEXaggData 5 2 2 5 2" xfId="14983" xr:uid="{00000000-0005-0000-0000-000063380000}"/>
    <cellStyle name="SAPBEXaggData 5 2 2 5 2 2" xfId="19274" xr:uid="{00000000-0005-0000-0000-000064380000}"/>
    <cellStyle name="SAPBEXaggData 5 2 2 5 2 3" xfId="23238" xr:uid="{00000000-0005-0000-0000-000065380000}"/>
    <cellStyle name="SAPBEXaggData 5 2 2 5 3" xfId="10790" xr:uid="{00000000-0005-0000-0000-000066380000}"/>
    <cellStyle name="SAPBEXaggData 5 2 2 6" xfId="6167" xr:uid="{00000000-0005-0000-0000-000067380000}"/>
    <cellStyle name="SAPBEXaggData 5 2 2 6 2" xfId="14984" xr:uid="{00000000-0005-0000-0000-000068380000}"/>
    <cellStyle name="SAPBEXaggData 5 2 2 6 2 2" xfId="19275" xr:uid="{00000000-0005-0000-0000-000069380000}"/>
    <cellStyle name="SAPBEXaggData 5 2 2 6 2 3" xfId="23239" xr:uid="{00000000-0005-0000-0000-00006A380000}"/>
    <cellStyle name="SAPBEXaggData 5 2 2 6 3" xfId="10791" xr:uid="{00000000-0005-0000-0000-00006B380000}"/>
    <cellStyle name="SAPBEXaggData 5 2 2 7" xfId="6168" xr:uid="{00000000-0005-0000-0000-00006C380000}"/>
    <cellStyle name="SAPBEXaggData 5 2 2 7 2" xfId="14985" xr:uid="{00000000-0005-0000-0000-00006D380000}"/>
    <cellStyle name="SAPBEXaggData 5 2 2 7 2 2" xfId="19276" xr:uid="{00000000-0005-0000-0000-00006E380000}"/>
    <cellStyle name="SAPBEXaggData 5 2 2 7 2 3" xfId="23240" xr:uid="{00000000-0005-0000-0000-00006F380000}"/>
    <cellStyle name="SAPBEXaggData 5 2 2 7 3" xfId="10792" xr:uid="{00000000-0005-0000-0000-000070380000}"/>
    <cellStyle name="SAPBEXaggData 5 2 2 8" xfId="14979" xr:uid="{00000000-0005-0000-0000-000071380000}"/>
    <cellStyle name="SAPBEXaggData 5 2 2 8 2" xfId="19270" xr:uid="{00000000-0005-0000-0000-000072380000}"/>
    <cellStyle name="SAPBEXaggData 5 2 2 8 3" xfId="23234" xr:uid="{00000000-0005-0000-0000-000073380000}"/>
    <cellStyle name="SAPBEXaggData 5 2 2 9" xfId="10786" xr:uid="{00000000-0005-0000-0000-000074380000}"/>
    <cellStyle name="SAPBEXaggData 5 2 3" xfId="14978" xr:uid="{00000000-0005-0000-0000-000075380000}"/>
    <cellStyle name="SAPBEXaggData 5 2 3 2" xfId="19269" xr:uid="{00000000-0005-0000-0000-000076380000}"/>
    <cellStyle name="SAPBEXaggData 5 2 3 3" xfId="23233" xr:uid="{00000000-0005-0000-0000-000077380000}"/>
    <cellStyle name="SAPBEXaggData 5 2 4" xfId="10785" xr:uid="{00000000-0005-0000-0000-000078380000}"/>
    <cellStyle name="SAPBEXaggData 5 3" xfId="6169" xr:uid="{00000000-0005-0000-0000-000079380000}"/>
    <cellStyle name="SAPBEXaggData 5 3 2" xfId="6170" xr:uid="{00000000-0005-0000-0000-00007A380000}"/>
    <cellStyle name="SAPBEXaggData 5 3 2 2" xfId="6171" xr:uid="{00000000-0005-0000-0000-00007B380000}"/>
    <cellStyle name="SAPBEXaggData 5 3 2 2 2" xfId="14988" xr:uid="{00000000-0005-0000-0000-00007C380000}"/>
    <cellStyle name="SAPBEXaggData 5 3 2 2 2 2" xfId="19279" xr:uid="{00000000-0005-0000-0000-00007D380000}"/>
    <cellStyle name="SAPBEXaggData 5 3 2 2 2 3" xfId="23243" xr:uid="{00000000-0005-0000-0000-00007E380000}"/>
    <cellStyle name="SAPBEXaggData 5 3 2 2 3" xfId="10795" xr:uid="{00000000-0005-0000-0000-00007F380000}"/>
    <cellStyle name="SAPBEXaggData 5 3 2 3" xfId="6172" xr:uid="{00000000-0005-0000-0000-000080380000}"/>
    <cellStyle name="SAPBEXaggData 5 3 2 3 2" xfId="14989" xr:uid="{00000000-0005-0000-0000-000081380000}"/>
    <cellStyle name="SAPBEXaggData 5 3 2 3 2 2" xfId="19280" xr:uid="{00000000-0005-0000-0000-000082380000}"/>
    <cellStyle name="SAPBEXaggData 5 3 2 3 2 3" xfId="23244" xr:uid="{00000000-0005-0000-0000-000083380000}"/>
    <cellStyle name="SAPBEXaggData 5 3 2 3 3" xfId="10796" xr:uid="{00000000-0005-0000-0000-000084380000}"/>
    <cellStyle name="SAPBEXaggData 5 3 2 4" xfId="6173" xr:uid="{00000000-0005-0000-0000-000085380000}"/>
    <cellStyle name="SAPBEXaggData 5 3 2 4 2" xfId="14990" xr:uid="{00000000-0005-0000-0000-000086380000}"/>
    <cellStyle name="SAPBEXaggData 5 3 2 4 2 2" xfId="19281" xr:uid="{00000000-0005-0000-0000-000087380000}"/>
    <cellStyle name="SAPBEXaggData 5 3 2 4 2 3" xfId="23245" xr:uid="{00000000-0005-0000-0000-000088380000}"/>
    <cellStyle name="SAPBEXaggData 5 3 2 4 3" xfId="10797" xr:uid="{00000000-0005-0000-0000-000089380000}"/>
    <cellStyle name="SAPBEXaggData 5 3 2 5" xfId="6174" xr:uid="{00000000-0005-0000-0000-00008A380000}"/>
    <cellStyle name="SAPBEXaggData 5 3 2 5 2" xfId="14991" xr:uid="{00000000-0005-0000-0000-00008B380000}"/>
    <cellStyle name="SAPBEXaggData 5 3 2 5 2 2" xfId="19282" xr:uid="{00000000-0005-0000-0000-00008C380000}"/>
    <cellStyle name="SAPBEXaggData 5 3 2 5 2 3" xfId="23246" xr:uid="{00000000-0005-0000-0000-00008D380000}"/>
    <cellStyle name="SAPBEXaggData 5 3 2 5 3" xfId="10798" xr:uid="{00000000-0005-0000-0000-00008E380000}"/>
    <cellStyle name="SAPBEXaggData 5 3 2 6" xfId="6175" xr:uid="{00000000-0005-0000-0000-00008F380000}"/>
    <cellStyle name="SAPBEXaggData 5 3 2 6 2" xfId="14992" xr:uid="{00000000-0005-0000-0000-000090380000}"/>
    <cellStyle name="SAPBEXaggData 5 3 2 6 2 2" xfId="19283" xr:uid="{00000000-0005-0000-0000-000091380000}"/>
    <cellStyle name="SAPBEXaggData 5 3 2 6 2 3" xfId="23247" xr:uid="{00000000-0005-0000-0000-000092380000}"/>
    <cellStyle name="SAPBEXaggData 5 3 2 6 3" xfId="10799" xr:uid="{00000000-0005-0000-0000-000093380000}"/>
    <cellStyle name="SAPBEXaggData 5 3 2 7" xfId="6176" xr:uid="{00000000-0005-0000-0000-000094380000}"/>
    <cellStyle name="SAPBEXaggData 5 3 2 7 2" xfId="14993" xr:uid="{00000000-0005-0000-0000-000095380000}"/>
    <cellStyle name="SAPBEXaggData 5 3 2 7 2 2" xfId="19284" xr:uid="{00000000-0005-0000-0000-000096380000}"/>
    <cellStyle name="SAPBEXaggData 5 3 2 7 2 3" xfId="23248" xr:uid="{00000000-0005-0000-0000-000097380000}"/>
    <cellStyle name="SAPBEXaggData 5 3 2 7 3" xfId="10800" xr:uid="{00000000-0005-0000-0000-000098380000}"/>
    <cellStyle name="SAPBEXaggData 5 3 2 8" xfId="14987" xr:uid="{00000000-0005-0000-0000-000099380000}"/>
    <cellStyle name="SAPBEXaggData 5 3 2 8 2" xfId="19278" xr:uid="{00000000-0005-0000-0000-00009A380000}"/>
    <cellStyle name="SAPBEXaggData 5 3 2 8 3" xfId="23242" xr:uid="{00000000-0005-0000-0000-00009B380000}"/>
    <cellStyle name="SAPBEXaggData 5 3 2 9" xfId="10794" xr:uid="{00000000-0005-0000-0000-00009C380000}"/>
    <cellStyle name="SAPBEXaggData 5 3 3" xfId="14986" xr:uid="{00000000-0005-0000-0000-00009D380000}"/>
    <cellStyle name="SAPBEXaggData 5 3 3 2" xfId="19277" xr:uid="{00000000-0005-0000-0000-00009E380000}"/>
    <cellStyle name="SAPBEXaggData 5 3 3 3" xfId="23241" xr:uid="{00000000-0005-0000-0000-00009F380000}"/>
    <cellStyle name="SAPBEXaggData 5 3 4" xfId="10793" xr:uid="{00000000-0005-0000-0000-0000A0380000}"/>
    <cellStyle name="SAPBEXaggData 5 4" xfId="6177" xr:uid="{00000000-0005-0000-0000-0000A1380000}"/>
    <cellStyle name="SAPBEXaggData 5 4 2" xfId="6178" xr:uid="{00000000-0005-0000-0000-0000A2380000}"/>
    <cellStyle name="SAPBEXaggData 5 4 2 2" xfId="6179" xr:uid="{00000000-0005-0000-0000-0000A3380000}"/>
    <cellStyle name="SAPBEXaggData 5 4 2 2 2" xfId="14996" xr:uid="{00000000-0005-0000-0000-0000A4380000}"/>
    <cellStyle name="SAPBEXaggData 5 4 2 2 2 2" xfId="19287" xr:uid="{00000000-0005-0000-0000-0000A5380000}"/>
    <cellStyle name="SAPBEXaggData 5 4 2 2 2 3" xfId="23251" xr:uid="{00000000-0005-0000-0000-0000A6380000}"/>
    <cellStyle name="SAPBEXaggData 5 4 2 2 3" xfId="10803" xr:uid="{00000000-0005-0000-0000-0000A7380000}"/>
    <cellStyle name="SAPBEXaggData 5 4 2 3" xfId="6180" xr:uid="{00000000-0005-0000-0000-0000A8380000}"/>
    <cellStyle name="SAPBEXaggData 5 4 2 3 2" xfId="14997" xr:uid="{00000000-0005-0000-0000-0000A9380000}"/>
    <cellStyle name="SAPBEXaggData 5 4 2 3 2 2" xfId="19288" xr:uid="{00000000-0005-0000-0000-0000AA380000}"/>
    <cellStyle name="SAPBEXaggData 5 4 2 3 2 3" xfId="23252" xr:uid="{00000000-0005-0000-0000-0000AB380000}"/>
    <cellStyle name="SAPBEXaggData 5 4 2 3 3" xfId="10804" xr:uid="{00000000-0005-0000-0000-0000AC380000}"/>
    <cellStyle name="SAPBEXaggData 5 4 2 4" xfId="6181" xr:uid="{00000000-0005-0000-0000-0000AD380000}"/>
    <cellStyle name="SAPBEXaggData 5 4 2 4 2" xfId="14998" xr:uid="{00000000-0005-0000-0000-0000AE380000}"/>
    <cellStyle name="SAPBEXaggData 5 4 2 4 2 2" xfId="19289" xr:uid="{00000000-0005-0000-0000-0000AF380000}"/>
    <cellStyle name="SAPBEXaggData 5 4 2 4 2 3" xfId="23253" xr:uid="{00000000-0005-0000-0000-0000B0380000}"/>
    <cellStyle name="SAPBEXaggData 5 4 2 4 3" xfId="10805" xr:uid="{00000000-0005-0000-0000-0000B1380000}"/>
    <cellStyle name="SAPBEXaggData 5 4 2 5" xfId="6182" xr:uid="{00000000-0005-0000-0000-0000B2380000}"/>
    <cellStyle name="SAPBEXaggData 5 4 2 5 2" xfId="14999" xr:uid="{00000000-0005-0000-0000-0000B3380000}"/>
    <cellStyle name="SAPBEXaggData 5 4 2 5 2 2" xfId="19290" xr:uid="{00000000-0005-0000-0000-0000B4380000}"/>
    <cellStyle name="SAPBEXaggData 5 4 2 5 2 3" xfId="23254" xr:uid="{00000000-0005-0000-0000-0000B5380000}"/>
    <cellStyle name="SAPBEXaggData 5 4 2 5 3" xfId="10806" xr:uid="{00000000-0005-0000-0000-0000B6380000}"/>
    <cellStyle name="SAPBEXaggData 5 4 2 6" xfId="6183" xr:uid="{00000000-0005-0000-0000-0000B7380000}"/>
    <cellStyle name="SAPBEXaggData 5 4 2 6 2" xfId="15000" xr:uid="{00000000-0005-0000-0000-0000B8380000}"/>
    <cellStyle name="SAPBEXaggData 5 4 2 6 2 2" xfId="19291" xr:uid="{00000000-0005-0000-0000-0000B9380000}"/>
    <cellStyle name="SAPBEXaggData 5 4 2 6 2 3" xfId="23255" xr:uid="{00000000-0005-0000-0000-0000BA380000}"/>
    <cellStyle name="SAPBEXaggData 5 4 2 6 3" xfId="10807" xr:uid="{00000000-0005-0000-0000-0000BB380000}"/>
    <cellStyle name="SAPBEXaggData 5 4 2 7" xfId="6184" xr:uid="{00000000-0005-0000-0000-0000BC380000}"/>
    <cellStyle name="SAPBEXaggData 5 4 2 7 2" xfId="15001" xr:uid="{00000000-0005-0000-0000-0000BD380000}"/>
    <cellStyle name="SAPBEXaggData 5 4 2 7 2 2" xfId="19292" xr:uid="{00000000-0005-0000-0000-0000BE380000}"/>
    <cellStyle name="SAPBEXaggData 5 4 2 7 2 3" xfId="23256" xr:uid="{00000000-0005-0000-0000-0000BF380000}"/>
    <cellStyle name="SAPBEXaggData 5 4 2 7 3" xfId="10808" xr:uid="{00000000-0005-0000-0000-0000C0380000}"/>
    <cellStyle name="SAPBEXaggData 5 4 2 8" xfId="14995" xr:uid="{00000000-0005-0000-0000-0000C1380000}"/>
    <cellStyle name="SAPBEXaggData 5 4 2 8 2" xfId="19286" xr:uid="{00000000-0005-0000-0000-0000C2380000}"/>
    <cellStyle name="SAPBEXaggData 5 4 2 8 3" xfId="23250" xr:uid="{00000000-0005-0000-0000-0000C3380000}"/>
    <cellStyle name="SAPBEXaggData 5 4 2 9" xfId="10802" xr:uid="{00000000-0005-0000-0000-0000C4380000}"/>
    <cellStyle name="SAPBEXaggData 5 4 3" xfId="14994" xr:uid="{00000000-0005-0000-0000-0000C5380000}"/>
    <cellStyle name="SAPBEXaggData 5 4 3 2" xfId="19285" xr:uid="{00000000-0005-0000-0000-0000C6380000}"/>
    <cellStyle name="SAPBEXaggData 5 4 3 3" xfId="23249" xr:uid="{00000000-0005-0000-0000-0000C7380000}"/>
    <cellStyle name="SAPBEXaggData 5 4 4" xfId="10801" xr:uid="{00000000-0005-0000-0000-0000C8380000}"/>
    <cellStyle name="SAPBEXaggData 5 5" xfId="6185" xr:uid="{00000000-0005-0000-0000-0000C9380000}"/>
    <cellStyle name="SAPBEXaggData 5 5 2" xfId="6186" xr:uid="{00000000-0005-0000-0000-0000CA380000}"/>
    <cellStyle name="SAPBEXaggData 5 5 2 2" xfId="15003" xr:uid="{00000000-0005-0000-0000-0000CB380000}"/>
    <cellStyle name="SAPBEXaggData 5 5 2 2 2" xfId="19294" xr:uid="{00000000-0005-0000-0000-0000CC380000}"/>
    <cellStyle name="SAPBEXaggData 5 5 2 2 3" xfId="23258" xr:uid="{00000000-0005-0000-0000-0000CD380000}"/>
    <cellStyle name="SAPBEXaggData 5 5 2 3" xfId="10810" xr:uid="{00000000-0005-0000-0000-0000CE380000}"/>
    <cellStyle name="SAPBEXaggData 5 5 3" xfId="6187" xr:uid="{00000000-0005-0000-0000-0000CF380000}"/>
    <cellStyle name="SAPBEXaggData 5 5 3 2" xfId="15004" xr:uid="{00000000-0005-0000-0000-0000D0380000}"/>
    <cellStyle name="SAPBEXaggData 5 5 3 2 2" xfId="19295" xr:uid="{00000000-0005-0000-0000-0000D1380000}"/>
    <cellStyle name="SAPBEXaggData 5 5 3 2 3" xfId="23259" xr:uid="{00000000-0005-0000-0000-0000D2380000}"/>
    <cellStyle name="SAPBEXaggData 5 5 3 3" xfId="10811" xr:uid="{00000000-0005-0000-0000-0000D3380000}"/>
    <cellStyle name="SAPBEXaggData 5 5 4" xfId="6188" xr:uid="{00000000-0005-0000-0000-0000D4380000}"/>
    <cellStyle name="SAPBEXaggData 5 5 4 2" xfId="15005" xr:uid="{00000000-0005-0000-0000-0000D5380000}"/>
    <cellStyle name="SAPBEXaggData 5 5 4 2 2" xfId="19296" xr:uid="{00000000-0005-0000-0000-0000D6380000}"/>
    <cellStyle name="SAPBEXaggData 5 5 4 2 3" xfId="23260" xr:uid="{00000000-0005-0000-0000-0000D7380000}"/>
    <cellStyle name="SAPBEXaggData 5 5 4 3" xfId="10812" xr:uid="{00000000-0005-0000-0000-0000D8380000}"/>
    <cellStyle name="SAPBEXaggData 5 5 5" xfId="6189" xr:uid="{00000000-0005-0000-0000-0000D9380000}"/>
    <cellStyle name="SAPBEXaggData 5 5 5 2" xfId="15006" xr:uid="{00000000-0005-0000-0000-0000DA380000}"/>
    <cellStyle name="SAPBEXaggData 5 5 5 2 2" xfId="19297" xr:uid="{00000000-0005-0000-0000-0000DB380000}"/>
    <cellStyle name="SAPBEXaggData 5 5 5 2 3" xfId="23261" xr:uid="{00000000-0005-0000-0000-0000DC380000}"/>
    <cellStyle name="SAPBEXaggData 5 5 5 3" xfId="10813" xr:uid="{00000000-0005-0000-0000-0000DD380000}"/>
    <cellStyle name="SAPBEXaggData 5 5 6" xfId="6190" xr:uid="{00000000-0005-0000-0000-0000DE380000}"/>
    <cellStyle name="SAPBEXaggData 5 5 6 2" xfId="15007" xr:uid="{00000000-0005-0000-0000-0000DF380000}"/>
    <cellStyle name="SAPBEXaggData 5 5 6 2 2" xfId="19298" xr:uid="{00000000-0005-0000-0000-0000E0380000}"/>
    <cellStyle name="SAPBEXaggData 5 5 6 2 3" xfId="23262" xr:uid="{00000000-0005-0000-0000-0000E1380000}"/>
    <cellStyle name="SAPBEXaggData 5 5 6 3" xfId="10814" xr:uid="{00000000-0005-0000-0000-0000E2380000}"/>
    <cellStyle name="SAPBEXaggData 5 5 7" xfId="6191" xr:uid="{00000000-0005-0000-0000-0000E3380000}"/>
    <cellStyle name="SAPBEXaggData 5 5 7 2" xfId="15008" xr:uid="{00000000-0005-0000-0000-0000E4380000}"/>
    <cellStyle name="SAPBEXaggData 5 5 7 2 2" xfId="19299" xr:uid="{00000000-0005-0000-0000-0000E5380000}"/>
    <cellStyle name="SAPBEXaggData 5 5 7 2 3" xfId="23263" xr:uid="{00000000-0005-0000-0000-0000E6380000}"/>
    <cellStyle name="SAPBEXaggData 5 5 7 3" xfId="10815" xr:uid="{00000000-0005-0000-0000-0000E7380000}"/>
    <cellStyle name="SAPBEXaggData 5 5 8" xfId="15002" xr:uid="{00000000-0005-0000-0000-0000E8380000}"/>
    <cellStyle name="SAPBEXaggData 5 5 8 2" xfId="19293" xr:uid="{00000000-0005-0000-0000-0000E9380000}"/>
    <cellStyle name="SAPBEXaggData 5 5 8 3" xfId="23257" xr:uid="{00000000-0005-0000-0000-0000EA380000}"/>
    <cellStyle name="SAPBEXaggData 5 5 9" xfId="10809" xr:uid="{00000000-0005-0000-0000-0000EB380000}"/>
    <cellStyle name="SAPBEXaggData 5 6" xfId="14977" xr:uid="{00000000-0005-0000-0000-0000EC380000}"/>
    <cellStyle name="SAPBEXaggData 5 6 2" xfId="19268" xr:uid="{00000000-0005-0000-0000-0000ED380000}"/>
    <cellStyle name="SAPBEXaggData 5 6 3" xfId="23232" xr:uid="{00000000-0005-0000-0000-0000EE380000}"/>
    <cellStyle name="SAPBEXaggData 5 7" xfId="10784" xr:uid="{00000000-0005-0000-0000-0000EF380000}"/>
    <cellStyle name="SAPBEXaggData 6" xfId="6192" xr:uid="{00000000-0005-0000-0000-0000F0380000}"/>
    <cellStyle name="SAPBEXaggData 6 2" xfId="6193" xr:uid="{00000000-0005-0000-0000-0000F1380000}"/>
    <cellStyle name="SAPBEXaggData 6 2 2" xfId="6194" xr:uid="{00000000-0005-0000-0000-0000F2380000}"/>
    <cellStyle name="SAPBEXaggData 6 2 2 2" xfId="6195" xr:uid="{00000000-0005-0000-0000-0000F3380000}"/>
    <cellStyle name="SAPBEXaggData 6 2 2 2 2" xfId="15012" xr:uid="{00000000-0005-0000-0000-0000F4380000}"/>
    <cellStyle name="SAPBEXaggData 6 2 2 2 2 2" xfId="19303" xr:uid="{00000000-0005-0000-0000-0000F5380000}"/>
    <cellStyle name="SAPBEXaggData 6 2 2 2 2 3" xfId="23267" xr:uid="{00000000-0005-0000-0000-0000F6380000}"/>
    <cellStyle name="SAPBEXaggData 6 2 2 2 3" xfId="10819" xr:uid="{00000000-0005-0000-0000-0000F7380000}"/>
    <cellStyle name="SAPBEXaggData 6 2 2 3" xfId="6196" xr:uid="{00000000-0005-0000-0000-0000F8380000}"/>
    <cellStyle name="SAPBEXaggData 6 2 2 3 2" xfId="15013" xr:uid="{00000000-0005-0000-0000-0000F9380000}"/>
    <cellStyle name="SAPBEXaggData 6 2 2 3 2 2" xfId="19304" xr:uid="{00000000-0005-0000-0000-0000FA380000}"/>
    <cellStyle name="SAPBEXaggData 6 2 2 3 2 3" xfId="23268" xr:uid="{00000000-0005-0000-0000-0000FB380000}"/>
    <cellStyle name="SAPBEXaggData 6 2 2 3 3" xfId="10820" xr:uid="{00000000-0005-0000-0000-0000FC380000}"/>
    <cellStyle name="SAPBEXaggData 6 2 2 4" xfId="6197" xr:uid="{00000000-0005-0000-0000-0000FD380000}"/>
    <cellStyle name="SAPBEXaggData 6 2 2 4 2" xfId="15014" xr:uid="{00000000-0005-0000-0000-0000FE380000}"/>
    <cellStyle name="SAPBEXaggData 6 2 2 4 2 2" xfId="19305" xr:uid="{00000000-0005-0000-0000-0000FF380000}"/>
    <cellStyle name="SAPBEXaggData 6 2 2 4 2 3" xfId="23269" xr:uid="{00000000-0005-0000-0000-000000390000}"/>
    <cellStyle name="SAPBEXaggData 6 2 2 4 3" xfId="10821" xr:uid="{00000000-0005-0000-0000-000001390000}"/>
    <cellStyle name="SAPBEXaggData 6 2 2 5" xfId="6198" xr:uid="{00000000-0005-0000-0000-000002390000}"/>
    <cellStyle name="SAPBEXaggData 6 2 2 5 2" xfId="15015" xr:uid="{00000000-0005-0000-0000-000003390000}"/>
    <cellStyle name="SAPBEXaggData 6 2 2 5 2 2" xfId="19306" xr:uid="{00000000-0005-0000-0000-000004390000}"/>
    <cellStyle name="SAPBEXaggData 6 2 2 5 2 3" xfId="23270" xr:uid="{00000000-0005-0000-0000-000005390000}"/>
    <cellStyle name="SAPBEXaggData 6 2 2 5 3" xfId="10822" xr:uid="{00000000-0005-0000-0000-000006390000}"/>
    <cellStyle name="SAPBEXaggData 6 2 2 6" xfId="6199" xr:uid="{00000000-0005-0000-0000-000007390000}"/>
    <cellStyle name="SAPBEXaggData 6 2 2 6 2" xfId="15016" xr:uid="{00000000-0005-0000-0000-000008390000}"/>
    <cellStyle name="SAPBEXaggData 6 2 2 6 2 2" xfId="19307" xr:uid="{00000000-0005-0000-0000-000009390000}"/>
    <cellStyle name="SAPBEXaggData 6 2 2 6 2 3" xfId="23271" xr:uid="{00000000-0005-0000-0000-00000A390000}"/>
    <cellStyle name="SAPBEXaggData 6 2 2 6 3" xfId="10823" xr:uid="{00000000-0005-0000-0000-00000B390000}"/>
    <cellStyle name="SAPBEXaggData 6 2 2 7" xfId="6200" xr:uid="{00000000-0005-0000-0000-00000C390000}"/>
    <cellStyle name="SAPBEXaggData 6 2 2 7 2" xfId="15017" xr:uid="{00000000-0005-0000-0000-00000D390000}"/>
    <cellStyle name="SAPBEXaggData 6 2 2 7 2 2" xfId="19308" xr:uid="{00000000-0005-0000-0000-00000E390000}"/>
    <cellStyle name="SAPBEXaggData 6 2 2 7 2 3" xfId="23272" xr:uid="{00000000-0005-0000-0000-00000F390000}"/>
    <cellStyle name="SAPBEXaggData 6 2 2 7 3" xfId="10824" xr:uid="{00000000-0005-0000-0000-000010390000}"/>
    <cellStyle name="SAPBEXaggData 6 2 2 8" xfId="15011" xr:uid="{00000000-0005-0000-0000-000011390000}"/>
    <cellStyle name="SAPBEXaggData 6 2 2 8 2" xfId="19302" xr:uid="{00000000-0005-0000-0000-000012390000}"/>
    <cellStyle name="SAPBEXaggData 6 2 2 8 3" xfId="23266" xr:uid="{00000000-0005-0000-0000-000013390000}"/>
    <cellStyle name="SAPBEXaggData 6 2 2 9" xfId="10818" xr:uid="{00000000-0005-0000-0000-000014390000}"/>
    <cellStyle name="SAPBEXaggData 6 2 3" xfId="15010" xr:uid="{00000000-0005-0000-0000-000015390000}"/>
    <cellStyle name="SAPBEXaggData 6 2 3 2" xfId="19301" xr:uid="{00000000-0005-0000-0000-000016390000}"/>
    <cellStyle name="SAPBEXaggData 6 2 3 3" xfId="23265" xr:uid="{00000000-0005-0000-0000-000017390000}"/>
    <cellStyle name="SAPBEXaggData 6 2 4" xfId="10817" xr:uid="{00000000-0005-0000-0000-000018390000}"/>
    <cellStyle name="SAPBEXaggData 6 3" xfId="6201" xr:uid="{00000000-0005-0000-0000-000019390000}"/>
    <cellStyle name="SAPBEXaggData 6 3 2" xfId="6202" xr:uid="{00000000-0005-0000-0000-00001A390000}"/>
    <cellStyle name="SAPBEXaggData 6 3 2 2" xfId="6203" xr:uid="{00000000-0005-0000-0000-00001B390000}"/>
    <cellStyle name="SAPBEXaggData 6 3 2 2 2" xfId="15020" xr:uid="{00000000-0005-0000-0000-00001C390000}"/>
    <cellStyle name="SAPBEXaggData 6 3 2 2 2 2" xfId="19311" xr:uid="{00000000-0005-0000-0000-00001D390000}"/>
    <cellStyle name="SAPBEXaggData 6 3 2 2 2 3" xfId="23275" xr:uid="{00000000-0005-0000-0000-00001E390000}"/>
    <cellStyle name="SAPBEXaggData 6 3 2 2 3" xfId="10827" xr:uid="{00000000-0005-0000-0000-00001F390000}"/>
    <cellStyle name="SAPBEXaggData 6 3 2 3" xfId="6204" xr:uid="{00000000-0005-0000-0000-000020390000}"/>
    <cellStyle name="SAPBEXaggData 6 3 2 3 2" xfId="15021" xr:uid="{00000000-0005-0000-0000-000021390000}"/>
    <cellStyle name="SAPBEXaggData 6 3 2 3 2 2" xfId="19312" xr:uid="{00000000-0005-0000-0000-000022390000}"/>
    <cellStyle name="SAPBEXaggData 6 3 2 3 2 3" xfId="23276" xr:uid="{00000000-0005-0000-0000-000023390000}"/>
    <cellStyle name="SAPBEXaggData 6 3 2 3 3" xfId="10828" xr:uid="{00000000-0005-0000-0000-000024390000}"/>
    <cellStyle name="SAPBEXaggData 6 3 2 4" xfId="6205" xr:uid="{00000000-0005-0000-0000-000025390000}"/>
    <cellStyle name="SAPBEXaggData 6 3 2 4 2" xfId="15022" xr:uid="{00000000-0005-0000-0000-000026390000}"/>
    <cellStyle name="SAPBEXaggData 6 3 2 4 2 2" xfId="19313" xr:uid="{00000000-0005-0000-0000-000027390000}"/>
    <cellStyle name="SAPBEXaggData 6 3 2 4 2 3" xfId="23277" xr:uid="{00000000-0005-0000-0000-000028390000}"/>
    <cellStyle name="SAPBEXaggData 6 3 2 4 3" xfId="10829" xr:uid="{00000000-0005-0000-0000-000029390000}"/>
    <cellStyle name="SAPBEXaggData 6 3 2 5" xfId="6206" xr:uid="{00000000-0005-0000-0000-00002A390000}"/>
    <cellStyle name="SAPBEXaggData 6 3 2 5 2" xfId="15023" xr:uid="{00000000-0005-0000-0000-00002B390000}"/>
    <cellStyle name="SAPBEXaggData 6 3 2 5 2 2" xfId="19314" xr:uid="{00000000-0005-0000-0000-00002C390000}"/>
    <cellStyle name="SAPBEXaggData 6 3 2 5 2 3" xfId="23278" xr:uid="{00000000-0005-0000-0000-00002D390000}"/>
    <cellStyle name="SAPBEXaggData 6 3 2 5 3" xfId="10830" xr:uid="{00000000-0005-0000-0000-00002E390000}"/>
    <cellStyle name="SAPBEXaggData 6 3 2 6" xfId="6207" xr:uid="{00000000-0005-0000-0000-00002F390000}"/>
    <cellStyle name="SAPBEXaggData 6 3 2 6 2" xfId="15024" xr:uid="{00000000-0005-0000-0000-000030390000}"/>
    <cellStyle name="SAPBEXaggData 6 3 2 6 2 2" xfId="19315" xr:uid="{00000000-0005-0000-0000-000031390000}"/>
    <cellStyle name="SAPBEXaggData 6 3 2 6 2 3" xfId="23279" xr:uid="{00000000-0005-0000-0000-000032390000}"/>
    <cellStyle name="SAPBEXaggData 6 3 2 6 3" xfId="10831" xr:uid="{00000000-0005-0000-0000-000033390000}"/>
    <cellStyle name="SAPBEXaggData 6 3 2 7" xfId="6208" xr:uid="{00000000-0005-0000-0000-000034390000}"/>
    <cellStyle name="SAPBEXaggData 6 3 2 7 2" xfId="15025" xr:uid="{00000000-0005-0000-0000-000035390000}"/>
    <cellStyle name="SAPBEXaggData 6 3 2 7 2 2" xfId="19316" xr:uid="{00000000-0005-0000-0000-000036390000}"/>
    <cellStyle name="SAPBEXaggData 6 3 2 7 2 3" xfId="23280" xr:uid="{00000000-0005-0000-0000-000037390000}"/>
    <cellStyle name="SAPBEXaggData 6 3 2 7 3" xfId="10832" xr:uid="{00000000-0005-0000-0000-000038390000}"/>
    <cellStyle name="SAPBEXaggData 6 3 2 8" xfId="15019" xr:uid="{00000000-0005-0000-0000-000039390000}"/>
    <cellStyle name="SAPBEXaggData 6 3 2 8 2" xfId="19310" xr:uid="{00000000-0005-0000-0000-00003A390000}"/>
    <cellStyle name="SAPBEXaggData 6 3 2 8 3" xfId="23274" xr:uid="{00000000-0005-0000-0000-00003B390000}"/>
    <cellStyle name="SAPBEXaggData 6 3 2 9" xfId="10826" xr:uid="{00000000-0005-0000-0000-00003C390000}"/>
    <cellStyle name="SAPBEXaggData 6 3 3" xfId="15018" xr:uid="{00000000-0005-0000-0000-00003D390000}"/>
    <cellStyle name="SAPBEXaggData 6 3 3 2" xfId="19309" xr:uid="{00000000-0005-0000-0000-00003E390000}"/>
    <cellStyle name="SAPBEXaggData 6 3 3 3" xfId="23273" xr:uid="{00000000-0005-0000-0000-00003F390000}"/>
    <cellStyle name="SAPBEXaggData 6 3 4" xfId="10825" xr:uid="{00000000-0005-0000-0000-000040390000}"/>
    <cellStyle name="SAPBEXaggData 6 4" xfId="6209" xr:uid="{00000000-0005-0000-0000-000041390000}"/>
    <cellStyle name="SAPBEXaggData 6 4 2" xfId="6210" xr:uid="{00000000-0005-0000-0000-000042390000}"/>
    <cellStyle name="SAPBEXaggData 6 4 2 2" xfId="6211" xr:uid="{00000000-0005-0000-0000-000043390000}"/>
    <cellStyle name="SAPBEXaggData 6 4 2 2 2" xfId="15028" xr:uid="{00000000-0005-0000-0000-000044390000}"/>
    <cellStyle name="SAPBEXaggData 6 4 2 2 2 2" xfId="19319" xr:uid="{00000000-0005-0000-0000-000045390000}"/>
    <cellStyle name="SAPBEXaggData 6 4 2 2 2 3" xfId="23283" xr:uid="{00000000-0005-0000-0000-000046390000}"/>
    <cellStyle name="SAPBEXaggData 6 4 2 2 3" xfId="10835" xr:uid="{00000000-0005-0000-0000-000047390000}"/>
    <cellStyle name="SAPBEXaggData 6 4 2 3" xfId="6212" xr:uid="{00000000-0005-0000-0000-000048390000}"/>
    <cellStyle name="SAPBEXaggData 6 4 2 3 2" xfId="15029" xr:uid="{00000000-0005-0000-0000-000049390000}"/>
    <cellStyle name="SAPBEXaggData 6 4 2 3 2 2" xfId="19320" xr:uid="{00000000-0005-0000-0000-00004A390000}"/>
    <cellStyle name="SAPBEXaggData 6 4 2 3 2 3" xfId="23284" xr:uid="{00000000-0005-0000-0000-00004B390000}"/>
    <cellStyle name="SAPBEXaggData 6 4 2 3 3" xfId="10836" xr:uid="{00000000-0005-0000-0000-00004C390000}"/>
    <cellStyle name="SAPBEXaggData 6 4 2 4" xfId="6213" xr:uid="{00000000-0005-0000-0000-00004D390000}"/>
    <cellStyle name="SAPBEXaggData 6 4 2 4 2" xfId="15030" xr:uid="{00000000-0005-0000-0000-00004E390000}"/>
    <cellStyle name="SAPBEXaggData 6 4 2 4 2 2" xfId="19321" xr:uid="{00000000-0005-0000-0000-00004F390000}"/>
    <cellStyle name="SAPBEXaggData 6 4 2 4 2 3" xfId="23285" xr:uid="{00000000-0005-0000-0000-000050390000}"/>
    <cellStyle name="SAPBEXaggData 6 4 2 4 3" xfId="10837" xr:uid="{00000000-0005-0000-0000-000051390000}"/>
    <cellStyle name="SAPBEXaggData 6 4 2 5" xfId="6214" xr:uid="{00000000-0005-0000-0000-000052390000}"/>
    <cellStyle name="SAPBEXaggData 6 4 2 5 2" xfId="15031" xr:uid="{00000000-0005-0000-0000-000053390000}"/>
    <cellStyle name="SAPBEXaggData 6 4 2 5 2 2" xfId="19322" xr:uid="{00000000-0005-0000-0000-000054390000}"/>
    <cellStyle name="SAPBEXaggData 6 4 2 5 2 3" xfId="23286" xr:uid="{00000000-0005-0000-0000-000055390000}"/>
    <cellStyle name="SAPBEXaggData 6 4 2 5 3" xfId="10838" xr:uid="{00000000-0005-0000-0000-000056390000}"/>
    <cellStyle name="SAPBEXaggData 6 4 2 6" xfId="6215" xr:uid="{00000000-0005-0000-0000-000057390000}"/>
    <cellStyle name="SAPBEXaggData 6 4 2 6 2" xfId="15032" xr:uid="{00000000-0005-0000-0000-000058390000}"/>
    <cellStyle name="SAPBEXaggData 6 4 2 6 2 2" xfId="19323" xr:uid="{00000000-0005-0000-0000-000059390000}"/>
    <cellStyle name="SAPBEXaggData 6 4 2 6 2 3" xfId="23287" xr:uid="{00000000-0005-0000-0000-00005A390000}"/>
    <cellStyle name="SAPBEXaggData 6 4 2 6 3" xfId="10839" xr:uid="{00000000-0005-0000-0000-00005B390000}"/>
    <cellStyle name="SAPBEXaggData 6 4 2 7" xfId="6216" xr:uid="{00000000-0005-0000-0000-00005C390000}"/>
    <cellStyle name="SAPBEXaggData 6 4 2 7 2" xfId="15033" xr:uid="{00000000-0005-0000-0000-00005D390000}"/>
    <cellStyle name="SAPBEXaggData 6 4 2 7 2 2" xfId="19324" xr:uid="{00000000-0005-0000-0000-00005E390000}"/>
    <cellStyle name="SAPBEXaggData 6 4 2 7 2 3" xfId="23288" xr:uid="{00000000-0005-0000-0000-00005F390000}"/>
    <cellStyle name="SAPBEXaggData 6 4 2 7 3" xfId="10840" xr:uid="{00000000-0005-0000-0000-000060390000}"/>
    <cellStyle name="SAPBEXaggData 6 4 2 8" xfId="15027" xr:uid="{00000000-0005-0000-0000-000061390000}"/>
    <cellStyle name="SAPBEXaggData 6 4 2 8 2" xfId="19318" xr:uid="{00000000-0005-0000-0000-000062390000}"/>
    <cellStyle name="SAPBEXaggData 6 4 2 8 3" xfId="23282" xr:uid="{00000000-0005-0000-0000-000063390000}"/>
    <cellStyle name="SAPBEXaggData 6 4 2 9" xfId="10834" xr:uid="{00000000-0005-0000-0000-000064390000}"/>
    <cellStyle name="SAPBEXaggData 6 4 3" xfId="15026" xr:uid="{00000000-0005-0000-0000-000065390000}"/>
    <cellStyle name="SAPBEXaggData 6 4 3 2" xfId="19317" xr:uid="{00000000-0005-0000-0000-000066390000}"/>
    <cellStyle name="SAPBEXaggData 6 4 3 3" xfId="23281" xr:uid="{00000000-0005-0000-0000-000067390000}"/>
    <cellStyle name="SAPBEXaggData 6 4 4" xfId="10833" xr:uid="{00000000-0005-0000-0000-000068390000}"/>
    <cellStyle name="SAPBEXaggData 6 5" xfId="6217" xr:uid="{00000000-0005-0000-0000-000069390000}"/>
    <cellStyle name="SAPBEXaggData 6 5 2" xfId="6218" xr:uid="{00000000-0005-0000-0000-00006A390000}"/>
    <cellStyle name="SAPBEXaggData 6 5 2 2" xfId="15035" xr:uid="{00000000-0005-0000-0000-00006B390000}"/>
    <cellStyle name="SAPBEXaggData 6 5 2 2 2" xfId="19326" xr:uid="{00000000-0005-0000-0000-00006C390000}"/>
    <cellStyle name="SAPBEXaggData 6 5 2 2 3" xfId="23290" xr:uid="{00000000-0005-0000-0000-00006D390000}"/>
    <cellStyle name="SAPBEXaggData 6 5 2 3" xfId="10842" xr:uid="{00000000-0005-0000-0000-00006E390000}"/>
    <cellStyle name="SAPBEXaggData 6 5 3" xfId="6219" xr:uid="{00000000-0005-0000-0000-00006F390000}"/>
    <cellStyle name="SAPBEXaggData 6 5 3 2" xfId="15036" xr:uid="{00000000-0005-0000-0000-000070390000}"/>
    <cellStyle name="SAPBEXaggData 6 5 3 2 2" xfId="19327" xr:uid="{00000000-0005-0000-0000-000071390000}"/>
    <cellStyle name="SAPBEXaggData 6 5 3 2 3" xfId="23291" xr:uid="{00000000-0005-0000-0000-000072390000}"/>
    <cellStyle name="SAPBEXaggData 6 5 3 3" xfId="10843" xr:uid="{00000000-0005-0000-0000-000073390000}"/>
    <cellStyle name="SAPBEXaggData 6 5 4" xfId="6220" xr:uid="{00000000-0005-0000-0000-000074390000}"/>
    <cellStyle name="SAPBEXaggData 6 5 4 2" xfId="15037" xr:uid="{00000000-0005-0000-0000-000075390000}"/>
    <cellStyle name="SAPBEXaggData 6 5 4 2 2" xfId="19328" xr:uid="{00000000-0005-0000-0000-000076390000}"/>
    <cellStyle name="SAPBEXaggData 6 5 4 2 3" xfId="23292" xr:uid="{00000000-0005-0000-0000-000077390000}"/>
    <cellStyle name="SAPBEXaggData 6 5 4 3" xfId="10844" xr:uid="{00000000-0005-0000-0000-000078390000}"/>
    <cellStyle name="SAPBEXaggData 6 5 5" xfId="6221" xr:uid="{00000000-0005-0000-0000-000079390000}"/>
    <cellStyle name="SAPBEXaggData 6 5 5 2" xfId="15038" xr:uid="{00000000-0005-0000-0000-00007A390000}"/>
    <cellStyle name="SAPBEXaggData 6 5 5 2 2" xfId="19329" xr:uid="{00000000-0005-0000-0000-00007B390000}"/>
    <cellStyle name="SAPBEXaggData 6 5 5 2 3" xfId="23293" xr:uid="{00000000-0005-0000-0000-00007C390000}"/>
    <cellStyle name="SAPBEXaggData 6 5 5 3" xfId="10845" xr:uid="{00000000-0005-0000-0000-00007D390000}"/>
    <cellStyle name="SAPBEXaggData 6 5 6" xfId="6222" xr:uid="{00000000-0005-0000-0000-00007E390000}"/>
    <cellStyle name="SAPBEXaggData 6 5 6 2" xfId="15039" xr:uid="{00000000-0005-0000-0000-00007F390000}"/>
    <cellStyle name="SAPBEXaggData 6 5 6 2 2" xfId="19330" xr:uid="{00000000-0005-0000-0000-000080390000}"/>
    <cellStyle name="SAPBEXaggData 6 5 6 2 3" xfId="23294" xr:uid="{00000000-0005-0000-0000-000081390000}"/>
    <cellStyle name="SAPBEXaggData 6 5 6 3" xfId="10846" xr:uid="{00000000-0005-0000-0000-000082390000}"/>
    <cellStyle name="SAPBEXaggData 6 5 7" xfId="6223" xr:uid="{00000000-0005-0000-0000-000083390000}"/>
    <cellStyle name="SAPBEXaggData 6 5 7 2" xfId="15040" xr:uid="{00000000-0005-0000-0000-000084390000}"/>
    <cellStyle name="SAPBEXaggData 6 5 7 2 2" xfId="19331" xr:uid="{00000000-0005-0000-0000-000085390000}"/>
    <cellStyle name="SAPBEXaggData 6 5 7 2 3" xfId="23295" xr:uid="{00000000-0005-0000-0000-000086390000}"/>
    <cellStyle name="SAPBEXaggData 6 5 7 3" xfId="10847" xr:uid="{00000000-0005-0000-0000-000087390000}"/>
    <cellStyle name="SAPBEXaggData 6 5 8" xfId="15034" xr:uid="{00000000-0005-0000-0000-000088390000}"/>
    <cellStyle name="SAPBEXaggData 6 5 8 2" xfId="19325" xr:uid="{00000000-0005-0000-0000-000089390000}"/>
    <cellStyle name="SAPBEXaggData 6 5 8 3" xfId="23289" xr:uid="{00000000-0005-0000-0000-00008A390000}"/>
    <cellStyle name="SAPBEXaggData 6 5 9" xfId="10841" xr:uid="{00000000-0005-0000-0000-00008B390000}"/>
    <cellStyle name="SAPBEXaggData 6 6" xfId="15009" xr:uid="{00000000-0005-0000-0000-00008C390000}"/>
    <cellStyle name="SAPBEXaggData 6 6 2" xfId="19300" xr:uid="{00000000-0005-0000-0000-00008D390000}"/>
    <cellStyle name="SAPBEXaggData 6 6 3" xfId="23264" xr:uid="{00000000-0005-0000-0000-00008E390000}"/>
    <cellStyle name="SAPBEXaggData 6 7" xfId="10816" xr:uid="{00000000-0005-0000-0000-00008F390000}"/>
    <cellStyle name="SAPBEXaggData 7" xfId="6224" xr:uid="{00000000-0005-0000-0000-000090390000}"/>
    <cellStyle name="SAPBEXaggData 7 2" xfId="6225" xr:uid="{00000000-0005-0000-0000-000091390000}"/>
    <cellStyle name="SAPBEXaggData 7 2 2" xfId="6226" xr:uid="{00000000-0005-0000-0000-000092390000}"/>
    <cellStyle name="SAPBEXaggData 7 2 2 2" xfId="6227" xr:uid="{00000000-0005-0000-0000-000093390000}"/>
    <cellStyle name="SAPBEXaggData 7 2 2 2 2" xfId="15044" xr:uid="{00000000-0005-0000-0000-000094390000}"/>
    <cellStyle name="SAPBEXaggData 7 2 2 2 2 2" xfId="19335" xr:uid="{00000000-0005-0000-0000-000095390000}"/>
    <cellStyle name="SAPBEXaggData 7 2 2 2 2 3" xfId="23299" xr:uid="{00000000-0005-0000-0000-000096390000}"/>
    <cellStyle name="SAPBEXaggData 7 2 2 2 3" xfId="10851" xr:uid="{00000000-0005-0000-0000-000097390000}"/>
    <cellStyle name="SAPBEXaggData 7 2 2 3" xfId="6228" xr:uid="{00000000-0005-0000-0000-000098390000}"/>
    <cellStyle name="SAPBEXaggData 7 2 2 3 2" xfId="15045" xr:uid="{00000000-0005-0000-0000-000099390000}"/>
    <cellStyle name="SAPBEXaggData 7 2 2 3 2 2" xfId="19336" xr:uid="{00000000-0005-0000-0000-00009A390000}"/>
    <cellStyle name="SAPBEXaggData 7 2 2 3 2 3" xfId="23300" xr:uid="{00000000-0005-0000-0000-00009B390000}"/>
    <cellStyle name="SAPBEXaggData 7 2 2 3 3" xfId="10852" xr:uid="{00000000-0005-0000-0000-00009C390000}"/>
    <cellStyle name="SAPBEXaggData 7 2 2 4" xfId="6229" xr:uid="{00000000-0005-0000-0000-00009D390000}"/>
    <cellStyle name="SAPBEXaggData 7 2 2 4 2" xfId="15046" xr:uid="{00000000-0005-0000-0000-00009E390000}"/>
    <cellStyle name="SAPBEXaggData 7 2 2 4 2 2" xfId="19337" xr:uid="{00000000-0005-0000-0000-00009F390000}"/>
    <cellStyle name="SAPBEXaggData 7 2 2 4 2 3" xfId="23301" xr:uid="{00000000-0005-0000-0000-0000A0390000}"/>
    <cellStyle name="SAPBEXaggData 7 2 2 4 3" xfId="10853" xr:uid="{00000000-0005-0000-0000-0000A1390000}"/>
    <cellStyle name="SAPBEXaggData 7 2 2 5" xfId="6230" xr:uid="{00000000-0005-0000-0000-0000A2390000}"/>
    <cellStyle name="SAPBEXaggData 7 2 2 5 2" xfId="15047" xr:uid="{00000000-0005-0000-0000-0000A3390000}"/>
    <cellStyle name="SAPBEXaggData 7 2 2 5 2 2" xfId="19338" xr:uid="{00000000-0005-0000-0000-0000A4390000}"/>
    <cellStyle name="SAPBEXaggData 7 2 2 5 2 3" xfId="23302" xr:uid="{00000000-0005-0000-0000-0000A5390000}"/>
    <cellStyle name="SAPBEXaggData 7 2 2 5 3" xfId="10854" xr:uid="{00000000-0005-0000-0000-0000A6390000}"/>
    <cellStyle name="SAPBEXaggData 7 2 2 6" xfId="6231" xr:uid="{00000000-0005-0000-0000-0000A7390000}"/>
    <cellStyle name="SAPBEXaggData 7 2 2 6 2" xfId="15048" xr:uid="{00000000-0005-0000-0000-0000A8390000}"/>
    <cellStyle name="SAPBEXaggData 7 2 2 6 2 2" xfId="19339" xr:uid="{00000000-0005-0000-0000-0000A9390000}"/>
    <cellStyle name="SAPBEXaggData 7 2 2 6 2 3" xfId="23303" xr:uid="{00000000-0005-0000-0000-0000AA390000}"/>
    <cellStyle name="SAPBEXaggData 7 2 2 6 3" xfId="10855" xr:uid="{00000000-0005-0000-0000-0000AB390000}"/>
    <cellStyle name="SAPBEXaggData 7 2 2 7" xfId="6232" xr:uid="{00000000-0005-0000-0000-0000AC390000}"/>
    <cellStyle name="SAPBEXaggData 7 2 2 7 2" xfId="15049" xr:uid="{00000000-0005-0000-0000-0000AD390000}"/>
    <cellStyle name="SAPBEXaggData 7 2 2 7 2 2" xfId="19340" xr:uid="{00000000-0005-0000-0000-0000AE390000}"/>
    <cellStyle name="SAPBEXaggData 7 2 2 7 2 3" xfId="23304" xr:uid="{00000000-0005-0000-0000-0000AF390000}"/>
    <cellStyle name="SAPBEXaggData 7 2 2 7 3" xfId="10856" xr:uid="{00000000-0005-0000-0000-0000B0390000}"/>
    <cellStyle name="SAPBEXaggData 7 2 2 8" xfId="15043" xr:uid="{00000000-0005-0000-0000-0000B1390000}"/>
    <cellStyle name="SAPBEXaggData 7 2 2 8 2" xfId="19334" xr:uid="{00000000-0005-0000-0000-0000B2390000}"/>
    <cellStyle name="SAPBEXaggData 7 2 2 8 3" xfId="23298" xr:uid="{00000000-0005-0000-0000-0000B3390000}"/>
    <cellStyle name="SAPBEXaggData 7 2 2 9" xfId="10850" xr:uid="{00000000-0005-0000-0000-0000B4390000}"/>
    <cellStyle name="SAPBEXaggData 7 2 3" xfId="15042" xr:uid="{00000000-0005-0000-0000-0000B5390000}"/>
    <cellStyle name="SAPBEXaggData 7 2 3 2" xfId="19333" xr:uid="{00000000-0005-0000-0000-0000B6390000}"/>
    <cellStyle name="SAPBEXaggData 7 2 3 3" xfId="23297" xr:uid="{00000000-0005-0000-0000-0000B7390000}"/>
    <cellStyle name="SAPBEXaggData 7 2 4" xfId="10849" xr:uid="{00000000-0005-0000-0000-0000B8390000}"/>
    <cellStyle name="SAPBEXaggData 7 3" xfId="6233" xr:uid="{00000000-0005-0000-0000-0000B9390000}"/>
    <cellStyle name="SAPBEXaggData 7 3 2" xfId="6234" xr:uid="{00000000-0005-0000-0000-0000BA390000}"/>
    <cellStyle name="SAPBEXaggData 7 3 2 2" xfId="6235" xr:uid="{00000000-0005-0000-0000-0000BB390000}"/>
    <cellStyle name="SAPBEXaggData 7 3 2 2 2" xfId="15052" xr:uid="{00000000-0005-0000-0000-0000BC390000}"/>
    <cellStyle name="SAPBEXaggData 7 3 2 2 2 2" xfId="19343" xr:uid="{00000000-0005-0000-0000-0000BD390000}"/>
    <cellStyle name="SAPBEXaggData 7 3 2 2 2 3" xfId="23307" xr:uid="{00000000-0005-0000-0000-0000BE390000}"/>
    <cellStyle name="SAPBEXaggData 7 3 2 2 3" xfId="10859" xr:uid="{00000000-0005-0000-0000-0000BF390000}"/>
    <cellStyle name="SAPBEXaggData 7 3 2 3" xfId="6236" xr:uid="{00000000-0005-0000-0000-0000C0390000}"/>
    <cellStyle name="SAPBEXaggData 7 3 2 3 2" xfId="15053" xr:uid="{00000000-0005-0000-0000-0000C1390000}"/>
    <cellStyle name="SAPBEXaggData 7 3 2 3 2 2" xfId="19344" xr:uid="{00000000-0005-0000-0000-0000C2390000}"/>
    <cellStyle name="SAPBEXaggData 7 3 2 3 2 3" xfId="23308" xr:uid="{00000000-0005-0000-0000-0000C3390000}"/>
    <cellStyle name="SAPBEXaggData 7 3 2 3 3" xfId="10860" xr:uid="{00000000-0005-0000-0000-0000C4390000}"/>
    <cellStyle name="SAPBEXaggData 7 3 2 4" xfId="6237" xr:uid="{00000000-0005-0000-0000-0000C5390000}"/>
    <cellStyle name="SAPBEXaggData 7 3 2 4 2" xfId="15054" xr:uid="{00000000-0005-0000-0000-0000C6390000}"/>
    <cellStyle name="SAPBEXaggData 7 3 2 4 2 2" xfId="19345" xr:uid="{00000000-0005-0000-0000-0000C7390000}"/>
    <cellStyle name="SAPBEXaggData 7 3 2 4 2 3" xfId="23309" xr:uid="{00000000-0005-0000-0000-0000C8390000}"/>
    <cellStyle name="SAPBEXaggData 7 3 2 4 3" xfId="10861" xr:uid="{00000000-0005-0000-0000-0000C9390000}"/>
    <cellStyle name="SAPBEXaggData 7 3 2 5" xfId="6238" xr:uid="{00000000-0005-0000-0000-0000CA390000}"/>
    <cellStyle name="SAPBEXaggData 7 3 2 5 2" xfId="15055" xr:uid="{00000000-0005-0000-0000-0000CB390000}"/>
    <cellStyle name="SAPBEXaggData 7 3 2 5 2 2" xfId="19346" xr:uid="{00000000-0005-0000-0000-0000CC390000}"/>
    <cellStyle name="SAPBEXaggData 7 3 2 5 2 3" xfId="23310" xr:uid="{00000000-0005-0000-0000-0000CD390000}"/>
    <cellStyle name="SAPBEXaggData 7 3 2 5 3" xfId="10862" xr:uid="{00000000-0005-0000-0000-0000CE390000}"/>
    <cellStyle name="SAPBEXaggData 7 3 2 6" xfId="6239" xr:uid="{00000000-0005-0000-0000-0000CF390000}"/>
    <cellStyle name="SAPBEXaggData 7 3 2 6 2" xfId="15056" xr:uid="{00000000-0005-0000-0000-0000D0390000}"/>
    <cellStyle name="SAPBEXaggData 7 3 2 6 2 2" xfId="19347" xr:uid="{00000000-0005-0000-0000-0000D1390000}"/>
    <cellStyle name="SAPBEXaggData 7 3 2 6 2 3" xfId="23311" xr:uid="{00000000-0005-0000-0000-0000D2390000}"/>
    <cellStyle name="SAPBEXaggData 7 3 2 6 3" xfId="10863" xr:uid="{00000000-0005-0000-0000-0000D3390000}"/>
    <cellStyle name="SAPBEXaggData 7 3 2 7" xfId="6240" xr:uid="{00000000-0005-0000-0000-0000D4390000}"/>
    <cellStyle name="SAPBEXaggData 7 3 2 7 2" xfId="15057" xr:uid="{00000000-0005-0000-0000-0000D5390000}"/>
    <cellStyle name="SAPBEXaggData 7 3 2 7 2 2" xfId="19348" xr:uid="{00000000-0005-0000-0000-0000D6390000}"/>
    <cellStyle name="SAPBEXaggData 7 3 2 7 2 3" xfId="23312" xr:uid="{00000000-0005-0000-0000-0000D7390000}"/>
    <cellStyle name="SAPBEXaggData 7 3 2 7 3" xfId="10864" xr:uid="{00000000-0005-0000-0000-0000D8390000}"/>
    <cellStyle name="SAPBEXaggData 7 3 2 8" xfId="15051" xr:uid="{00000000-0005-0000-0000-0000D9390000}"/>
    <cellStyle name="SAPBEXaggData 7 3 2 8 2" xfId="19342" xr:uid="{00000000-0005-0000-0000-0000DA390000}"/>
    <cellStyle name="SAPBEXaggData 7 3 2 8 3" xfId="23306" xr:uid="{00000000-0005-0000-0000-0000DB390000}"/>
    <cellStyle name="SAPBEXaggData 7 3 2 9" xfId="10858" xr:uid="{00000000-0005-0000-0000-0000DC390000}"/>
    <cellStyle name="SAPBEXaggData 7 3 3" xfId="15050" xr:uid="{00000000-0005-0000-0000-0000DD390000}"/>
    <cellStyle name="SAPBEXaggData 7 3 3 2" xfId="19341" xr:uid="{00000000-0005-0000-0000-0000DE390000}"/>
    <cellStyle name="SAPBEXaggData 7 3 3 3" xfId="23305" xr:uid="{00000000-0005-0000-0000-0000DF390000}"/>
    <cellStyle name="SAPBEXaggData 7 3 4" xfId="10857" xr:uid="{00000000-0005-0000-0000-0000E0390000}"/>
    <cellStyle name="SAPBEXaggData 7 4" xfId="6241" xr:uid="{00000000-0005-0000-0000-0000E1390000}"/>
    <cellStyle name="SAPBEXaggData 7 4 2" xfId="6242" xr:uid="{00000000-0005-0000-0000-0000E2390000}"/>
    <cellStyle name="SAPBEXaggData 7 4 2 2" xfId="6243" xr:uid="{00000000-0005-0000-0000-0000E3390000}"/>
    <cellStyle name="SAPBEXaggData 7 4 2 2 2" xfId="15060" xr:uid="{00000000-0005-0000-0000-0000E4390000}"/>
    <cellStyle name="SAPBEXaggData 7 4 2 2 2 2" xfId="19351" xr:uid="{00000000-0005-0000-0000-0000E5390000}"/>
    <cellStyle name="SAPBEXaggData 7 4 2 2 2 3" xfId="23315" xr:uid="{00000000-0005-0000-0000-0000E6390000}"/>
    <cellStyle name="SAPBEXaggData 7 4 2 2 3" xfId="10867" xr:uid="{00000000-0005-0000-0000-0000E7390000}"/>
    <cellStyle name="SAPBEXaggData 7 4 2 3" xfId="6244" xr:uid="{00000000-0005-0000-0000-0000E8390000}"/>
    <cellStyle name="SAPBEXaggData 7 4 2 3 2" xfId="15061" xr:uid="{00000000-0005-0000-0000-0000E9390000}"/>
    <cellStyle name="SAPBEXaggData 7 4 2 3 2 2" xfId="19352" xr:uid="{00000000-0005-0000-0000-0000EA390000}"/>
    <cellStyle name="SAPBEXaggData 7 4 2 3 2 3" xfId="23316" xr:uid="{00000000-0005-0000-0000-0000EB390000}"/>
    <cellStyle name="SAPBEXaggData 7 4 2 3 3" xfId="10868" xr:uid="{00000000-0005-0000-0000-0000EC390000}"/>
    <cellStyle name="SAPBEXaggData 7 4 2 4" xfId="6245" xr:uid="{00000000-0005-0000-0000-0000ED390000}"/>
    <cellStyle name="SAPBEXaggData 7 4 2 4 2" xfId="15062" xr:uid="{00000000-0005-0000-0000-0000EE390000}"/>
    <cellStyle name="SAPBEXaggData 7 4 2 4 2 2" xfId="19353" xr:uid="{00000000-0005-0000-0000-0000EF390000}"/>
    <cellStyle name="SAPBEXaggData 7 4 2 4 2 3" xfId="23317" xr:uid="{00000000-0005-0000-0000-0000F0390000}"/>
    <cellStyle name="SAPBEXaggData 7 4 2 4 3" xfId="10869" xr:uid="{00000000-0005-0000-0000-0000F1390000}"/>
    <cellStyle name="SAPBEXaggData 7 4 2 5" xfId="6246" xr:uid="{00000000-0005-0000-0000-0000F2390000}"/>
    <cellStyle name="SAPBEXaggData 7 4 2 5 2" xfId="15063" xr:uid="{00000000-0005-0000-0000-0000F3390000}"/>
    <cellStyle name="SAPBEXaggData 7 4 2 5 2 2" xfId="19354" xr:uid="{00000000-0005-0000-0000-0000F4390000}"/>
    <cellStyle name="SAPBEXaggData 7 4 2 5 2 3" xfId="23318" xr:uid="{00000000-0005-0000-0000-0000F5390000}"/>
    <cellStyle name="SAPBEXaggData 7 4 2 5 3" xfId="10870" xr:uid="{00000000-0005-0000-0000-0000F6390000}"/>
    <cellStyle name="SAPBEXaggData 7 4 2 6" xfId="6247" xr:uid="{00000000-0005-0000-0000-0000F7390000}"/>
    <cellStyle name="SAPBEXaggData 7 4 2 6 2" xfId="15064" xr:uid="{00000000-0005-0000-0000-0000F8390000}"/>
    <cellStyle name="SAPBEXaggData 7 4 2 6 2 2" xfId="19355" xr:uid="{00000000-0005-0000-0000-0000F9390000}"/>
    <cellStyle name="SAPBEXaggData 7 4 2 6 2 3" xfId="23319" xr:uid="{00000000-0005-0000-0000-0000FA390000}"/>
    <cellStyle name="SAPBEXaggData 7 4 2 6 3" xfId="10871" xr:uid="{00000000-0005-0000-0000-0000FB390000}"/>
    <cellStyle name="SAPBEXaggData 7 4 2 7" xfId="6248" xr:uid="{00000000-0005-0000-0000-0000FC390000}"/>
    <cellStyle name="SAPBEXaggData 7 4 2 7 2" xfId="15065" xr:uid="{00000000-0005-0000-0000-0000FD390000}"/>
    <cellStyle name="SAPBEXaggData 7 4 2 7 2 2" xfId="19356" xr:uid="{00000000-0005-0000-0000-0000FE390000}"/>
    <cellStyle name="SAPBEXaggData 7 4 2 7 2 3" xfId="23320" xr:uid="{00000000-0005-0000-0000-0000FF390000}"/>
    <cellStyle name="SAPBEXaggData 7 4 2 7 3" xfId="10872" xr:uid="{00000000-0005-0000-0000-0000003A0000}"/>
    <cellStyle name="SAPBEXaggData 7 4 2 8" xfId="15059" xr:uid="{00000000-0005-0000-0000-0000013A0000}"/>
    <cellStyle name="SAPBEXaggData 7 4 2 8 2" xfId="19350" xr:uid="{00000000-0005-0000-0000-0000023A0000}"/>
    <cellStyle name="SAPBEXaggData 7 4 2 8 3" xfId="23314" xr:uid="{00000000-0005-0000-0000-0000033A0000}"/>
    <cellStyle name="SAPBEXaggData 7 4 2 9" xfId="10866" xr:uid="{00000000-0005-0000-0000-0000043A0000}"/>
    <cellStyle name="SAPBEXaggData 7 4 3" xfId="15058" xr:uid="{00000000-0005-0000-0000-0000053A0000}"/>
    <cellStyle name="SAPBEXaggData 7 4 3 2" xfId="19349" xr:uid="{00000000-0005-0000-0000-0000063A0000}"/>
    <cellStyle name="SAPBEXaggData 7 4 3 3" xfId="23313" xr:uid="{00000000-0005-0000-0000-0000073A0000}"/>
    <cellStyle name="SAPBEXaggData 7 4 4" xfId="10865" xr:uid="{00000000-0005-0000-0000-0000083A0000}"/>
    <cellStyle name="SAPBEXaggData 7 5" xfId="6249" xr:uid="{00000000-0005-0000-0000-0000093A0000}"/>
    <cellStyle name="SAPBEXaggData 7 5 2" xfId="6250" xr:uid="{00000000-0005-0000-0000-00000A3A0000}"/>
    <cellStyle name="SAPBEXaggData 7 5 2 2" xfId="15067" xr:uid="{00000000-0005-0000-0000-00000B3A0000}"/>
    <cellStyle name="SAPBEXaggData 7 5 2 2 2" xfId="19358" xr:uid="{00000000-0005-0000-0000-00000C3A0000}"/>
    <cellStyle name="SAPBEXaggData 7 5 2 2 3" xfId="23322" xr:uid="{00000000-0005-0000-0000-00000D3A0000}"/>
    <cellStyle name="SAPBEXaggData 7 5 2 3" xfId="10874" xr:uid="{00000000-0005-0000-0000-00000E3A0000}"/>
    <cellStyle name="SAPBEXaggData 7 5 3" xfId="6251" xr:uid="{00000000-0005-0000-0000-00000F3A0000}"/>
    <cellStyle name="SAPBEXaggData 7 5 3 2" xfId="15068" xr:uid="{00000000-0005-0000-0000-0000103A0000}"/>
    <cellStyle name="SAPBEXaggData 7 5 3 2 2" xfId="19359" xr:uid="{00000000-0005-0000-0000-0000113A0000}"/>
    <cellStyle name="SAPBEXaggData 7 5 3 2 3" xfId="23323" xr:uid="{00000000-0005-0000-0000-0000123A0000}"/>
    <cellStyle name="SAPBEXaggData 7 5 3 3" xfId="10875" xr:uid="{00000000-0005-0000-0000-0000133A0000}"/>
    <cellStyle name="SAPBEXaggData 7 5 4" xfId="6252" xr:uid="{00000000-0005-0000-0000-0000143A0000}"/>
    <cellStyle name="SAPBEXaggData 7 5 4 2" xfId="15069" xr:uid="{00000000-0005-0000-0000-0000153A0000}"/>
    <cellStyle name="SAPBEXaggData 7 5 4 2 2" xfId="19360" xr:uid="{00000000-0005-0000-0000-0000163A0000}"/>
    <cellStyle name="SAPBEXaggData 7 5 4 2 3" xfId="23324" xr:uid="{00000000-0005-0000-0000-0000173A0000}"/>
    <cellStyle name="SAPBEXaggData 7 5 4 3" xfId="10876" xr:uid="{00000000-0005-0000-0000-0000183A0000}"/>
    <cellStyle name="SAPBEXaggData 7 5 5" xfId="6253" xr:uid="{00000000-0005-0000-0000-0000193A0000}"/>
    <cellStyle name="SAPBEXaggData 7 5 5 2" xfId="15070" xr:uid="{00000000-0005-0000-0000-00001A3A0000}"/>
    <cellStyle name="SAPBEXaggData 7 5 5 2 2" xfId="19361" xr:uid="{00000000-0005-0000-0000-00001B3A0000}"/>
    <cellStyle name="SAPBEXaggData 7 5 5 2 3" xfId="23325" xr:uid="{00000000-0005-0000-0000-00001C3A0000}"/>
    <cellStyle name="SAPBEXaggData 7 5 5 3" xfId="10877" xr:uid="{00000000-0005-0000-0000-00001D3A0000}"/>
    <cellStyle name="SAPBEXaggData 7 5 6" xfId="6254" xr:uid="{00000000-0005-0000-0000-00001E3A0000}"/>
    <cellStyle name="SAPBEXaggData 7 5 6 2" xfId="15071" xr:uid="{00000000-0005-0000-0000-00001F3A0000}"/>
    <cellStyle name="SAPBEXaggData 7 5 6 2 2" xfId="19362" xr:uid="{00000000-0005-0000-0000-0000203A0000}"/>
    <cellStyle name="SAPBEXaggData 7 5 6 2 3" xfId="23326" xr:uid="{00000000-0005-0000-0000-0000213A0000}"/>
    <cellStyle name="SAPBEXaggData 7 5 6 3" xfId="10878" xr:uid="{00000000-0005-0000-0000-0000223A0000}"/>
    <cellStyle name="SAPBEXaggData 7 5 7" xfId="6255" xr:uid="{00000000-0005-0000-0000-0000233A0000}"/>
    <cellStyle name="SAPBEXaggData 7 5 7 2" xfId="15072" xr:uid="{00000000-0005-0000-0000-0000243A0000}"/>
    <cellStyle name="SAPBEXaggData 7 5 7 2 2" xfId="19363" xr:uid="{00000000-0005-0000-0000-0000253A0000}"/>
    <cellStyle name="SAPBEXaggData 7 5 7 2 3" xfId="23327" xr:uid="{00000000-0005-0000-0000-0000263A0000}"/>
    <cellStyle name="SAPBEXaggData 7 5 7 3" xfId="10879" xr:uid="{00000000-0005-0000-0000-0000273A0000}"/>
    <cellStyle name="SAPBEXaggData 7 5 8" xfId="15066" xr:uid="{00000000-0005-0000-0000-0000283A0000}"/>
    <cellStyle name="SAPBEXaggData 7 5 8 2" xfId="19357" xr:uid="{00000000-0005-0000-0000-0000293A0000}"/>
    <cellStyle name="SAPBEXaggData 7 5 8 3" xfId="23321" xr:uid="{00000000-0005-0000-0000-00002A3A0000}"/>
    <cellStyle name="SAPBEXaggData 7 5 9" xfId="10873" xr:uid="{00000000-0005-0000-0000-00002B3A0000}"/>
    <cellStyle name="SAPBEXaggData 7 6" xfId="15041" xr:uid="{00000000-0005-0000-0000-00002C3A0000}"/>
    <cellStyle name="SAPBEXaggData 7 6 2" xfId="19332" xr:uid="{00000000-0005-0000-0000-00002D3A0000}"/>
    <cellStyle name="SAPBEXaggData 7 6 3" xfId="23296" xr:uid="{00000000-0005-0000-0000-00002E3A0000}"/>
    <cellStyle name="SAPBEXaggData 7 7" xfId="10848" xr:uid="{00000000-0005-0000-0000-00002F3A0000}"/>
    <cellStyle name="SAPBEXaggData 8" xfId="6256" xr:uid="{00000000-0005-0000-0000-0000303A0000}"/>
    <cellStyle name="SAPBEXaggData 8 2" xfId="6257" xr:uid="{00000000-0005-0000-0000-0000313A0000}"/>
    <cellStyle name="SAPBEXaggData 8 2 2" xfId="6258" xr:uid="{00000000-0005-0000-0000-0000323A0000}"/>
    <cellStyle name="SAPBEXaggData 8 2 2 2" xfId="6259" xr:uid="{00000000-0005-0000-0000-0000333A0000}"/>
    <cellStyle name="SAPBEXaggData 8 2 2 2 2" xfId="15076" xr:uid="{00000000-0005-0000-0000-0000343A0000}"/>
    <cellStyle name="SAPBEXaggData 8 2 2 2 2 2" xfId="19367" xr:uid="{00000000-0005-0000-0000-0000353A0000}"/>
    <cellStyle name="SAPBEXaggData 8 2 2 2 2 3" xfId="23331" xr:uid="{00000000-0005-0000-0000-0000363A0000}"/>
    <cellStyle name="SAPBEXaggData 8 2 2 2 3" xfId="10883" xr:uid="{00000000-0005-0000-0000-0000373A0000}"/>
    <cellStyle name="SAPBEXaggData 8 2 2 3" xfId="6260" xr:uid="{00000000-0005-0000-0000-0000383A0000}"/>
    <cellStyle name="SAPBEXaggData 8 2 2 3 2" xfId="15077" xr:uid="{00000000-0005-0000-0000-0000393A0000}"/>
    <cellStyle name="SAPBEXaggData 8 2 2 3 2 2" xfId="19368" xr:uid="{00000000-0005-0000-0000-00003A3A0000}"/>
    <cellStyle name="SAPBEXaggData 8 2 2 3 2 3" xfId="23332" xr:uid="{00000000-0005-0000-0000-00003B3A0000}"/>
    <cellStyle name="SAPBEXaggData 8 2 2 3 3" xfId="10884" xr:uid="{00000000-0005-0000-0000-00003C3A0000}"/>
    <cellStyle name="SAPBEXaggData 8 2 2 4" xfId="6261" xr:uid="{00000000-0005-0000-0000-00003D3A0000}"/>
    <cellStyle name="SAPBEXaggData 8 2 2 4 2" xfId="15078" xr:uid="{00000000-0005-0000-0000-00003E3A0000}"/>
    <cellStyle name="SAPBEXaggData 8 2 2 4 2 2" xfId="19369" xr:uid="{00000000-0005-0000-0000-00003F3A0000}"/>
    <cellStyle name="SAPBEXaggData 8 2 2 4 2 3" xfId="23333" xr:uid="{00000000-0005-0000-0000-0000403A0000}"/>
    <cellStyle name="SAPBEXaggData 8 2 2 4 3" xfId="10885" xr:uid="{00000000-0005-0000-0000-0000413A0000}"/>
    <cellStyle name="SAPBEXaggData 8 2 2 5" xfId="6262" xr:uid="{00000000-0005-0000-0000-0000423A0000}"/>
    <cellStyle name="SAPBEXaggData 8 2 2 5 2" xfId="15079" xr:uid="{00000000-0005-0000-0000-0000433A0000}"/>
    <cellStyle name="SAPBEXaggData 8 2 2 5 2 2" xfId="19370" xr:uid="{00000000-0005-0000-0000-0000443A0000}"/>
    <cellStyle name="SAPBEXaggData 8 2 2 5 2 3" xfId="23334" xr:uid="{00000000-0005-0000-0000-0000453A0000}"/>
    <cellStyle name="SAPBEXaggData 8 2 2 5 3" xfId="10886" xr:uid="{00000000-0005-0000-0000-0000463A0000}"/>
    <cellStyle name="SAPBEXaggData 8 2 2 6" xfId="6263" xr:uid="{00000000-0005-0000-0000-0000473A0000}"/>
    <cellStyle name="SAPBEXaggData 8 2 2 6 2" xfId="15080" xr:uid="{00000000-0005-0000-0000-0000483A0000}"/>
    <cellStyle name="SAPBEXaggData 8 2 2 6 2 2" xfId="19371" xr:uid="{00000000-0005-0000-0000-0000493A0000}"/>
    <cellStyle name="SAPBEXaggData 8 2 2 6 2 3" xfId="23335" xr:uid="{00000000-0005-0000-0000-00004A3A0000}"/>
    <cellStyle name="SAPBEXaggData 8 2 2 6 3" xfId="10887" xr:uid="{00000000-0005-0000-0000-00004B3A0000}"/>
    <cellStyle name="SAPBEXaggData 8 2 2 7" xfId="6264" xr:uid="{00000000-0005-0000-0000-00004C3A0000}"/>
    <cellStyle name="SAPBEXaggData 8 2 2 7 2" xfId="15081" xr:uid="{00000000-0005-0000-0000-00004D3A0000}"/>
    <cellStyle name="SAPBEXaggData 8 2 2 7 2 2" xfId="19372" xr:uid="{00000000-0005-0000-0000-00004E3A0000}"/>
    <cellStyle name="SAPBEXaggData 8 2 2 7 2 3" xfId="23336" xr:uid="{00000000-0005-0000-0000-00004F3A0000}"/>
    <cellStyle name="SAPBEXaggData 8 2 2 7 3" xfId="10888" xr:uid="{00000000-0005-0000-0000-0000503A0000}"/>
    <cellStyle name="SAPBEXaggData 8 2 2 8" xfId="15075" xr:uid="{00000000-0005-0000-0000-0000513A0000}"/>
    <cellStyle name="SAPBEXaggData 8 2 2 8 2" xfId="19366" xr:uid="{00000000-0005-0000-0000-0000523A0000}"/>
    <cellStyle name="SAPBEXaggData 8 2 2 8 3" xfId="23330" xr:uid="{00000000-0005-0000-0000-0000533A0000}"/>
    <cellStyle name="SAPBEXaggData 8 2 2 9" xfId="10882" xr:uid="{00000000-0005-0000-0000-0000543A0000}"/>
    <cellStyle name="SAPBEXaggData 8 2 3" xfId="15074" xr:uid="{00000000-0005-0000-0000-0000553A0000}"/>
    <cellStyle name="SAPBEXaggData 8 2 3 2" xfId="19365" xr:uid="{00000000-0005-0000-0000-0000563A0000}"/>
    <cellStyle name="SAPBEXaggData 8 2 3 3" xfId="23329" xr:uid="{00000000-0005-0000-0000-0000573A0000}"/>
    <cellStyle name="SAPBEXaggData 8 2 4" xfId="10881" xr:uid="{00000000-0005-0000-0000-0000583A0000}"/>
    <cellStyle name="SAPBEXaggData 8 3" xfId="6265" xr:uid="{00000000-0005-0000-0000-0000593A0000}"/>
    <cellStyle name="SAPBEXaggData 8 3 2" xfId="6266" xr:uid="{00000000-0005-0000-0000-00005A3A0000}"/>
    <cellStyle name="SAPBEXaggData 8 3 2 2" xfId="6267" xr:uid="{00000000-0005-0000-0000-00005B3A0000}"/>
    <cellStyle name="SAPBEXaggData 8 3 2 2 2" xfId="15084" xr:uid="{00000000-0005-0000-0000-00005C3A0000}"/>
    <cellStyle name="SAPBEXaggData 8 3 2 2 2 2" xfId="19375" xr:uid="{00000000-0005-0000-0000-00005D3A0000}"/>
    <cellStyle name="SAPBEXaggData 8 3 2 2 2 3" xfId="23339" xr:uid="{00000000-0005-0000-0000-00005E3A0000}"/>
    <cellStyle name="SAPBEXaggData 8 3 2 2 3" xfId="10891" xr:uid="{00000000-0005-0000-0000-00005F3A0000}"/>
    <cellStyle name="SAPBEXaggData 8 3 2 3" xfId="6268" xr:uid="{00000000-0005-0000-0000-0000603A0000}"/>
    <cellStyle name="SAPBEXaggData 8 3 2 3 2" xfId="15085" xr:uid="{00000000-0005-0000-0000-0000613A0000}"/>
    <cellStyle name="SAPBEXaggData 8 3 2 3 2 2" xfId="19376" xr:uid="{00000000-0005-0000-0000-0000623A0000}"/>
    <cellStyle name="SAPBEXaggData 8 3 2 3 2 3" xfId="23340" xr:uid="{00000000-0005-0000-0000-0000633A0000}"/>
    <cellStyle name="SAPBEXaggData 8 3 2 3 3" xfId="10892" xr:uid="{00000000-0005-0000-0000-0000643A0000}"/>
    <cellStyle name="SAPBEXaggData 8 3 2 4" xfId="6269" xr:uid="{00000000-0005-0000-0000-0000653A0000}"/>
    <cellStyle name="SAPBEXaggData 8 3 2 4 2" xfId="15086" xr:uid="{00000000-0005-0000-0000-0000663A0000}"/>
    <cellStyle name="SAPBEXaggData 8 3 2 4 2 2" xfId="19377" xr:uid="{00000000-0005-0000-0000-0000673A0000}"/>
    <cellStyle name="SAPBEXaggData 8 3 2 4 2 3" xfId="23341" xr:uid="{00000000-0005-0000-0000-0000683A0000}"/>
    <cellStyle name="SAPBEXaggData 8 3 2 4 3" xfId="10893" xr:uid="{00000000-0005-0000-0000-0000693A0000}"/>
    <cellStyle name="SAPBEXaggData 8 3 2 5" xfId="6270" xr:uid="{00000000-0005-0000-0000-00006A3A0000}"/>
    <cellStyle name="SAPBEXaggData 8 3 2 5 2" xfId="15087" xr:uid="{00000000-0005-0000-0000-00006B3A0000}"/>
    <cellStyle name="SAPBEXaggData 8 3 2 5 2 2" xfId="19378" xr:uid="{00000000-0005-0000-0000-00006C3A0000}"/>
    <cellStyle name="SAPBEXaggData 8 3 2 5 2 3" xfId="23342" xr:uid="{00000000-0005-0000-0000-00006D3A0000}"/>
    <cellStyle name="SAPBEXaggData 8 3 2 5 3" xfId="10894" xr:uid="{00000000-0005-0000-0000-00006E3A0000}"/>
    <cellStyle name="SAPBEXaggData 8 3 2 6" xfId="6271" xr:uid="{00000000-0005-0000-0000-00006F3A0000}"/>
    <cellStyle name="SAPBEXaggData 8 3 2 6 2" xfId="15088" xr:uid="{00000000-0005-0000-0000-0000703A0000}"/>
    <cellStyle name="SAPBEXaggData 8 3 2 6 2 2" xfId="19379" xr:uid="{00000000-0005-0000-0000-0000713A0000}"/>
    <cellStyle name="SAPBEXaggData 8 3 2 6 2 3" xfId="23343" xr:uid="{00000000-0005-0000-0000-0000723A0000}"/>
    <cellStyle name="SAPBEXaggData 8 3 2 6 3" xfId="10895" xr:uid="{00000000-0005-0000-0000-0000733A0000}"/>
    <cellStyle name="SAPBEXaggData 8 3 2 7" xfId="6272" xr:uid="{00000000-0005-0000-0000-0000743A0000}"/>
    <cellStyle name="SAPBEXaggData 8 3 2 7 2" xfId="15089" xr:uid="{00000000-0005-0000-0000-0000753A0000}"/>
    <cellStyle name="SAPBEXaggData 8 3 2 7 2 2" xfId="19380" xr:uid="{00000000-0005-0000-0000-0000763A0000}"/>
    <cellStyle name="SAPBEXaggData 8 3 2 7 2 3" xfId="23344" xr:uid="{00000000-0005-0000-0000-0000773A0000}"/>
    <cellStyle name="SAPBEXaggData 8 3 2 7 3" xfId="10896" xr:uid="{00000000-0005-0000-0000-0000783A0000}"/>
    <cellStyle name="SAPBEXaggData 8 3 2 8" xfId="15083" xr:uid="{00000000-0005-0000-0000-0000793A0000}"/>
    <cellStyle name="SAPBEXaggData 8 3 2 8 2" xfId="19374" xr:uid="{00000000-0005-0000-0000-00007A3A0000}"/>
    <cellStyle name="SAPBEXaggData 8 3 2 8 3" xfId="23338" xr:uid="{00000000-0005-0000-0000-00007B3A0000}"/>
    <cellStyle name="SAPBEXaggData 8 3 2 9" xfId="10890" xr:uid="{00000000-0005-0000-0000-00007C3A0000}"/>
    <cellStyle name="SAPBEXaggData 8 3 3" xfId="15082" xr:uid="{00000000-0005-0000-0000-00007D3A0000}"/>
    <cellStyle name="SAPBEXaggData 8 3 3 2" xfId="19373" xr:uid="{00000000-0005-0000-0000-00007E3A0000}"/>
    <cellStyle name="SAPBEXaggData 8 3 3 3" xfId="23337" xr:uid="{00000000-0005-0000-0000-00007F3A0000}"/>
    <cellStyle name="SAPBEXaggData 8 3 4" xfId="10889" xr:uid="{00000000-0005-0000-0000-0000803A0000}"/>
    <cellStyle name="SAPBEXaggData 8 4" xfId="6273" xr:uid="{00000000-0005-0000-0000-0000813A0000}"/>
    <cellStyle name="SAPBEXaggData 8 4 2" xfId="6274" xr:uid="{00000000-0005-0000-0000-0000823A0000}"/>
    <cellStyle name="SAPBEXaggData 8 4 2 2" xfId="6275" xr:uid="{00000000-0005-0000-0000-0000833A0000}"/>
    <cellStyle name="SAPBEXaggData 8 4 2 2 2" xfId="15092" xr:uid="{00000000-0005-0000-0000-0000843A0000}"/>
    <cellStyle name="SAPBEXaggData 8 4 2 2 2 2" xfId="19383" xr:uid="{00000000-0005-0000-0000-0000853A0000}"/>
    <cellStyle name="SAPBEXaggData 8 4 2 2 2 3" xfId="23347" xr:uid="{00000000-0005-0000-0000-0000863A0000}"/>
    <cellStyle name="SAPBEXaggData 8 4 2 2 3" xfId="10899" xr:uid="{00000000-0005-0000-0000-0000873A0000}"/>
    <cellStyle name="SAPBEXaggData 8 4 2 3" xfId="6276" xr:uid="{00000000-0005-0000-0000-0000883A0000}"/>
    <cellStyle name="SAPBEXaggData 8 4 2 3 2" xfId="15093" xr:uid="{00000000-0005-0000-0000-0000893A0000}"/>
    <cellStyle name="SAPBEXaggData 8 4 2 3 2 2" xfId="19384" xr:uid="{00000000-0005-0000-0000-00008A3A0000}"/>
    <cellStyle name="SAPBEXaggData 8 4 2 3 2 3" xfId="23348" xr:uid="{00000000-0005-0000-0000-00008B3A0000}"/>
    <cellStyle name="SAPBEXaggData 8 4 2 3 3" xfId="10900" xr:uid="{00000000-0005-0000-0000-00008C3A0000}"/>
    <cellStyle name="SAPBEXaggData 8 4 2 4" xfId="6277" xr:uid="{00000000-0005-0000-0000-00008D3A0000}"/>
    <cellStyle name="SAPBEXaggData 8 4 2 4 2" xfId="15094" xr:uid="{00000000-0005-0000-0000-00008E3A0000}"/>
    <cellStyle name="SAPBEXaggData 8 4 2 4 2 2" xfId="19385" xr:uid="{00000000-0005-0000-0000-00008F3A0000}"/>
    <cellStyle name="SAPBEXaggData 8 4 2 4 2 3" xfId="23349" xr:uid="{00000000-0005-0000-0000-0000903A0000}"/>
    <cellStyle name="SAPBEXaggData 8 4 2 4 3" xfId="10901" xr:uid="{00000000-0005-0000-0000-0000913A0000}"/>
    <cellStyle name="SAPBEXaggData 8 4 2 5" xfId="6278" xr:uid="{00000000-0005-0000-0000-0000923A0000}"/>
    <cellStyle name="SAPBEXaggData 8 4 2 5 2" xfId="15095" xr:uid="{00000000-0005-0000-0000-0000933A0000}"/>
    <cellStyle name="SAPBEXaggData 8 4 2 5 2 2" xfId="19386" xr:uid="{00000000-0005-0000-0000-0000943A0000}"/>
    <cellStyle name="SAPBEXaggData 8 4 2 5 2 3" xfId="23350" xr:uid="{00000000-0005-0000-0000-0000953A0000}"/>
    <cellStyle name="SAPBEXaggData 8 4 2 5 3" xfId="10902" xr:uid="{00000000-0005-0000-0000-0000963A0000}"/>
    <cellStyle name="SAPBEXaggData 8 4 2 6" xfId="6279" xr:uid="{00000000-0005-0000-0000-0000973A0000}"/>
    <cellStyle name="SAPBEXaggData 8 4 2 6 2" xfId="15096" xr:uid="{00000000-0005-0000-0000-0000983A0000}"/>
    <cellStyle name="SAPBEXaggData 8 4 2 6 2 2" xfId="19387" xr:uid="{00000000-0005-0000-0000-0000993A0000}"/>
    <cellStyle name="SAPBEXaggData 8 4 2 6 2 3" xfId="23351" xr:uid="{00000000-0005-0000-0000-00009A3A0000}"/>
    <cellStyle name="SAPBEXaggData 8 4 2 6 3" xfId="10903" xr:uid="{00000000-0005-0000-0000-00009B3A0000}"/>
    <cellStyle name="SAPBEXaggData 8 4 2 7" xfId="6280" xr:uid="{00000000-0005-0000-0000-00009C3A0000}"/>
    <cellStyle name="SAPBEXaggData 8 4 2 7 2" xfId="15097" xr:uid="{00000000-0005-0000-0000-00009D3A0000}"/>
    <cellStyle name="SAPBEXaggData 8 4 2 7 2 2" xfId="19388" xr:uid="{00000000-0005-0000-0000-00009E3A0000}"/>
    <cellStyle name="SAPBEXaggData 8 4 2 7 2 3" xfId="23352" xr:uid="{00000000-0005-0000-0000-00009F3A0000}"/>
    <cellStyle name="SAPBEXaggData 8 4 2 7 3" xfId="10904" xr:uid="{00000000-0005-0000-0000-0000A03A0000}"/>
    <cellStyle name="SAPBEXaggData 8 4 2 8" xfId="15091" xr:uid="{00000000-0005-0000-0000-0000A13A0000}"/>
    <cellStyle name="SAPBEXaggData 8 4 2 8 2" xfId="19382" xr:uid="{00000000-0005-0000-0000-0000A23A0000}"/>
    <cellStyle name="SAPBEXaggData 8 4 2 8 3" xfId="23346" xr:uid="{00000000-0005-0000-0000-0000A33A0000}"/>
    <cellStyle name="SAPBEXaggData 8 4 2 9" xfId="10898" xr:uid="{00000000-0005-0000-0000-0000A43A0000}"/>
    <cellStyle name="SAPBEXaggData 8 4 3" xfId="15090" xr:uid="{00000000-0005-0000-0000-0000A53A0000}"/>
    <cellStyle name="SAPBEXaggData 8 4 3 2" xfId="19381" xr:uid="{00000000-0005-0000-0000-0000A63A0000}"/>
    <cellStyle name="SAPBEXaggData 8 4 3 3" xfId="23345" xr:uid="{00000000-0005-0000-0000-0000A73A0000}"/>
    <cellStyle name="SAPBEXaggData 8 4 4" xfId="10897" xr:uid="{00000000-0005-0000-0000-0000A83A0000}"/>
    <cellStyle name="SAPBEXaggData 8 5" xfId="6281" xr:uid="{00000000-0005-0000-0000-0000A93A0000}"/>
    <cellStyle name="SAPBEXaggData 8 5 2" xfId="6282" xr:uid="{00000000-0005-0000-0000-0000AA3A0000}"/>
    <cellStyle name="SAPBEXaggData 8 5 2 2" xfId="15099" xr:uid="{00000000-0005-0000-0000-0000AB3A0000}"/>
    <cellStyle name="SAPBEXaggData 8 5 2 2 2" xfId="19390" xr:uid="{00000000-0005-0000-0000-0000AC3A0000}"/>
    <cellStyle name="SAPBEXaggData 8 5 2 2 3" xfId="23354" xr:uid="{00000000-0005-0000-0000-0000AD3A0000}"/>
    <cellStyle name="SAPBEXaggData 8 5 2 3" xfId="10906" xr:uid="{00000000-0005-0000-0000-0000AE3A0000}"/>
    <cellStyle name="SAPBEXaggData 8 5 3" xfId="6283" xr:uid="{00000000-0005-0000-0000-0000AF3A0000}"/>
    <cellStyle name="SAPBEXaggData 8 5 3 2" xfId="15100" xr:uid="{00000000-0005-0000-0000-0000B03A0000}"/>
    <cellStyle name="SAPBEXaggData 8 5 3 2 2" xfId="19391" xr:uid="{00000000-0005-0000-0000-0000B13A0000}"/>
    <cellStyle name="SAPBEXaggData 8 5 3 2 3" xfId="23355" xr:uid="{00000000-0005-0000-0000-0000B23A0000}"/>
    <cellStyle name="SAPBEXaggData 8 5 3 3" xfId="10907" xr:uid="{00000000-0005-0000-0000-0000B33A0000}"/>
    <cellStyle name="SAPBEXaggData 8 5 4" xfId="6284" xr:uid="{00000000-0005-0000-0000-0000B43A0000}"/>
    <cellStyle name="SAPBEXaggData 8 5 4 2" xfId="15101" xr:uid="{00000000-0005-0000-0000-0000B53A0000}"/>
    <cellStyle name="SAPBEXaggData 8 5 4 2 2" xfId="19392" xr:uid="{00000000-0005-0000-0000-0000B63A0000}"/>
    <cellStyle name="SAPBEXaggData 8 5 4 2 3" xfId="23356" xr:uid="{00000000-0005-0000-0000-0000B73A0000}"/>
    <cellStyle name="SAPBEXaggData 8 5 4 3" xfId="10908" xr:uid="{00000000-0005-0000-0000-0000B83A0000}"/>
    <cellStyle name="SAPBEXaggData 8 5 5" xfId="6285" xr:uid="{00000000-0005-0000-0000-0000B93A0000}"/>
    <cellStyle name="SAPBEXaggData 8 5 5 2" xfId="15102" xr:uid="{00000000-0005-0000-0000-0000BA3A0000}"/>
    <cellStyle name="SAPBEXaggData 8 5 5 2 2" xfId="19393" xr:uid="{00000000-0005-0000-0000-0000BB3A0000}"/>
    <cellStyle name="SAPBEXaggData 8 5 5 2 3" xfId="23357" xr:uid="{00000000-0005-0000-0000-0000BC3A0000}"/>
    <cellStyle name="SAPBEXaggData 8 5 5 3" xfId="10909" xr:uid="{00000000-0005-0000-0000-0000BD3A0000}"/>
    <cellStyle name="SAPBEXaggData 8 5 6" xfId="6286" xr:uid="{00000000-0005-0000-0000-0000BE3A0000}"/>
    <cellStyle name="SAPBEXaggData 8 5 6 2" xfId="15103" xr:uid="{00000000-0005-0000-0000-0000BF3A0000}"/>
    <cellStyle name="SAPBEXaggData 8 5 6 2 2" xfId="19394" xr:uid="{00000000-0005-0000-0000-0000C03A0000}"/>
    <cellStyle name="SAPBEXaggData 8 5 6 2 3" xfId="23358" xr:uid="{00000000-0005-0000-0000-0000C13A0000}"/>
    <cellStyle name="SAPBEXaggData 8 5 6 3" xfId="10910" xr:uid="{00000000-0005-0000-0000-0000C23A0000}"/>
    <cellStyle name="SAPBEXaggData 8 5 7" xfId="6287" xr:uid="{00000000-0005-0000-0000-0000C33A0000}"/>
    <cellStyle name="SAPBEXaggData 8 5 7 2" xfId="15104" xr:uid="{00000000-0005-0000-0000-0000C43A0000}"/>
    <cellStyle name="SAPBEXaggData 8 5 7 2 2" xfId="19395" xr:uid="{00000000-0005-0000-0000-0000C53A0000}"/>
    <cellStyle name="SAPBEXaggData 8 5 7 2 3" xfId="23359" xr:uid="{00000000-0005-0000-0000-0000C63A0000}"/>
    <cellStyle name="SAPBEXaggData 8 5 7 3" xfId="10911" xr:uid="{00000000-0005-0000-0000-0000C73A0000}"/>
    <cellStyle name="SAPBEXaggData 8 5 8" xfId="15098" xr:uid="{00000000-0005-0000-0000-0000C83A0000}"/>
    <cellStyle name="SAPBEXaggData 8 5 8 2" xfId="19389" xr:uid="{00000000-0005-0000-0000-0000C93A0000}"/>
    <cellStyle name="SAPBEXaggData 8 5 8 3" xfId="23353" xr:uid="{00000000-0005-0000-0000-0000CA3A0000}"/>
    <cellStyle name="SAPBEXaggData 8 5 9" xfId="10905" xr:uid="{00000000-0005-0000-0000-0000CB3A0000}"/>
    <cellStyle name="SAPBEXaggData 8 6" xfId="15073" xr:uid="{00000000-0005-0000-0000-0000CC3A0000}"/>
    <cellStyle name="SAPBEXaggData 8 6 2" xfId="19364" xr:uid="{00000000-0005-0000-0000-0000CD3A0000}"/>
    <cellStyle name="SAPBEXaggData 8 6 3" xfId="23328" xr:uid="{00000000-0005-0000-0000-0000CE3A0000}"/>
    <cellStyle name="SAPBEXaggData 8 7" xfId="10880" xr:uid="{00000000-0005-0000-0000-0000CF3A0000}"/>
    <cellStyle name="SAPBEXaggData 9" xfId="6288" xr:uid="{00000000-0005-0000-0000-0000D03A0000}"/>
    <cellStyle name="SAPBEXaggData 9 2" xfId="6289" xr:uid="{00000000-0005-0000-0000-0000D13A0000}"/>
    <cellStyle name="SAPBEXaggData 9 2 2" xfId="6290" xr:uid="{00000000-0005-0000-0000-0000D23A0000}"/>
    <cellStyle name="SAPBEXaggData 9 2 2 2" xfId="6291" xr:uid="{00000000-0005-0000-0000-0000D33A0000}"/>
    <cellStyle name="SAPBEXaggData 9 2 2 2 2" xfId="15108" xr:uid="{00000000-0005-0000-0000-0000D43A0000}"/>
    <cellStyle name="SAPBEXaggData 9 2 2 2 2 2" xfId="19399" xr:uid="{00000000-0005-0000-0000-0000D53A0000}"/>
    <cellStyle name="SAPBEXaggData 9 2 2 2 2 3" xfId="23363" xr:uid="{00000000-0005-0000-0000-0000D63A0000}"/>
    <cellStyle name="SAPBEXaggData 9 2 2 2 3" xfId="10915" xr:uid="{00000000-0005-0000-0000-0000D73A0000}"/>
    <cellStyle name="SAPBEXaggData 9 2 2 3" xfId="6292" xr:uid="{00000000-0005-0000-0000-0000D83A0000}"/>
    <cellStyle name="SAPBEXaggData 9 2 2 3 2" xfId="15109" xr:uid="{00000000-0005-0000-0000-0000D93A0000}"/>
    <cellStyle name="SAPBEXaggData 9 2 2 3 2 2" xfId="19400" xr:uid="{00000000-0005-0000-0000-0000DA3A0000}"/>
    <cellStyle name="SAPBEXaggData 9 2 2 3 2 3" xfId="23364" xr:uid="{00000000-0005-0000-0000-0000DB3A0000}"/>
    <cellStyle name="SAPBEXaggData 9 2 2 3 3" xfId="10916" xr:uid="{00000000-0005-0000-0000-0000DC3A0000}"/>
    <cellStyle name="SAPBEXaggData 9 2 2 4" xfId="6293" xr:uid="{00000000-0005-0000-0000-0000DD3A0000}"/>
    <cellStyle name="SAPBEXaggData 9 2 2 4 2" xfId="15110" xr:uid="{00000000-0005-0000-0000-0000DE3A0000}"/>
    <cellStyle name="SAPBEXaggData 9 2 2 4 2 2" xfId="19401" xr:uid="{00000000-0005-0000-0000-0000DF3A0000}"/>
    <cellStyle name="SAPBEXaggData 9 2 2 4 2 3" xfId="23365" xr:uid="{00000000-0005-0000-0000-0000E03A0000}"/>
    <cellStyle name="SAPBEXaggData 9 2 2 4 3" xfId="10917" xr:uid="{00000000-0005-0000-0000-0000E13A0000}"/>
    <cellStyle name="SAPBEXaggData 9 2 2 5" xfId="6294" xr:uid="{00000000-0005-0000-0000-0000E23A0000}"/>
    <cellStyle name="SAPBEXaggData 9 2 2 5 2" xfId="15111" xr:uid="{00000000-0005-0000-0000-0000E33A0000}"/>
    <cellStyle name="SAPBEXaggData 9 2 2 5 2 2" xfId="19402" xr:uid="{00000000-0005-0000-0000-0000E43A0000}"/>
    <cellStyle name="SAPBEXaggData 9 2 2 5 2 3" xfId="23366" xr:uid="{00000000-0005-0000-0000-0000E53A0000}"/>
    <cellStyle name="SAPBEXaggData 9 2 2 5 3" xfId="10918" xr:uid="{00000000-0005-0000-0000-0000E63A0000}"/>
    <cellStyle name="SAPBEXaggData 9 2 2 6" xfId="6295" xr:uid="{00000000-0005-0000-0000-0000E73A0000}"/>
    <cellStyle name="SAPBEXaggData 9 2 2 6 2" xfId="15112" xr:uid="{00000000-0005-0000-0000-0000E83A0000}"/>
    <cellStyle name="SAPBEXaggData 9 2 2 6 2 2" xfId="19403" xr:uid="{00000000-0005-0000-0000-0000E93A0000}"/>
    <cellStyle name="SAPBEXaggData 9 2 2 6 2 3" xfId="23367" xr:uid="{00000000-0005-0000-0000-0000EA3A0000}"/>
    <cellStyle name="SAPBEXaggData 9 2 2 6 3" xfId="10919" xr:uid="{00000000-0005-0000-0000-0000EB3A0000}"/>
    <cellStyle name="SAPBEXaggData 9 2 2 7" xfId="6296" xr:uid="{00000000-0005-0000-0000-0000EC3A0000}"/>
    <cellStyle name="SAPBEXaggData 9 2 2 7 2" xfId="15113" xr:uid="{00000000-0005-0000-0000-0000ED3A0000}"/>
    <cellStyle name="SAPBEXaggData 9 2 2 7 2 2" xfId="19404" xr:uid="{00000000-0005-0000-0000-0000EE3A0000}"/>
    <cellStyle name="SAPBEXaggData 9 2 2 7 2 3" xfId="23368" xr:uid="{00000000-0005-0000-0000-0000EF3A0000}"/>
    <cellStyle name="SAPBEXaggData 9 2 2 7 3" xfId="10920" xr:uid="{00000000-0005-0000-0000-0000F03A0000}"/>
    <cellStyle name="SAPBEXaggData 9 2 2 8" xfId="15107" xr:uid="{00000000-0005-0000-0000-0000F13A0000}"/>
    <cellStyle name="SAPBEXaggData 9 2 2 8 2" xfId="19398" xr:uid="{00000000-0005-0000-0000-0000F23A0000}"/>
    <cellStyle name="SAPBEXaggData 9 2 2 8 3" xfId="23362" xr:uid="{00000000-0005-0000-0000-0000F33A0000}"/>
    <cellStyle name="SAPBEXaggData 9 2 2 9" xfId="10914" xr:uid="{00000000-0005-0000-0000-0000F43A0000}"/>
    <cellStyle name="SAPBEXaggData 9 2 3" xfId="15106" xr:uid="{00000000-0005-0000-0000-0000F53A0000}"/>
    <cellStyle name="SAPBEXaggData 9 2 3 2" xfId="19397" xr:uid="{00000000-0005-0000-0000-0000F63A0000}"/>
    <cellStyle name="SAPBEXaggData 9 2 3 3" xfId="23361" xr:uid="{00000000-0005-0000-0000-0000F73A0000}"/>
    <cellStyle name="SAPBEXaggData 9 2 4" xfId="10913" xr:uid="{00000000-0005-0000-0000-0000F83A0000}"/>
    <cellStyle name="SAPBEXaggData 9 3" xfId="6297" xr:uid="{00000000-0005-0000-0000-0000F93A0000}"/>
    <cellStyle name="SAPBEXaggData 9 3 2" xfId="6298" xr:uid="{00000000-0005-0000-0000-0000FA3A0000}"/>
    <cellStyle name="SAPBEXaggData 9 3 2 2" xfId="6299" xr:uid="{00000000-0005-0000-0000-0000FB3A0000}"/>
    <cellStyle name="SAPBEXaggData 9 3 2 2 2" xfId="15116" xr:uid="{00000000-0005-0000-0000-0000FC3A0000}"/>
    <cellStyle name="SAPBEXaggData 9 3 2 2 2 2" xfId="19407" xr:uid="{00000000-0005-0000-0000-0000FD3A0000}"/>
    <cellStyle name="SAPBEXaggData 9 3 2 2 2 3" xfId="23371" xr:uid="{00000000-0005-0000-0000-0000FE3A0000}"/>
    <cellStyle name="SAPBEXaggData 9 3 2 2 3" xfId="10923" xr:uid="{00000000-0005-0000-0000-0000FF3A0000}"/>
    <cellStyle name="SAPBEXaggData 9 3 2 3" xfId="6300" xr:uid="{00000000-0005-0000-0000-0000003B0000}"/>
    <cellStyle name="SAPBEXaggData 9 3 2 3 2" xfId="15117" xr:uid="{00000000-0005-0000-0000-0000013B0000}"/>
    <cellStyle name="SAPBEXaggData 9 3 2 3 2 2" xfId="19408" xr:uid="{00000000-0005-0000-0000-0000023B0000}"/>
    <cellStyle name="SAPBEXaggData 9 3 2 3 2 3" xfId="23372" xr:uid="{00000000-0005-0000-0000-0000033B0000}"/>
    <cellStyle name="SAPBEXaggData 9 3 2 3 3" xfId="10924" xr:uid="{00000000-0005-0000-0000-0000043B0000}"/>
    <cellStyle name="SAPBEXaggData 9 3 2 4" xfId="6301" xr:uid="{00000000-0005-0000-0000-0000053B0000}"/>
    <cellStyle name="SAPBEXaggData 9 3 2 4 2" xfId="15118" xr:uid="{00000000-0005-0000-0000-0000063B0000}"/>
    <cellStyle name="SAPBEXaggData 9 3 2 4 2 2" xfId="19409" xr:uid="{00000000-0005-0000-0000-0000073B0000}"/>
    <cellStyle name="SAPBEXaggData 9 3 2 4 2 3" xfId="23373" xr:uid="{00000000-0005-0000-0000-0000083B0000}"/>
    <cellStyle name="SAPBEXaggData 9 3 2 4 3" xfId="10925" xr:uid="{00000000-0005-0000-0000-0000093B0000}"/>
    <cellStyle name="SAPBEXaggData 9 3 2 5" xfId="6302" xr:uid="{00000000-0005-0000-0000-00000A3B0000}"/>
    <cellStyle name="SAPBEXaggData 9 3 2 5 2" xfId="15119" xr:uid="{00000000-0005-0000-0000-00000B3B0000}"/>
    <cellStyle name="SAPBEXaggData 9 3 2 5 2 2" xfId="19410" xr:uid="{00000000-0005-0000-0000-00000C3B0000}"/>
    <cellStyle name="SAPBEXaggData 9 3 2 5 2 3" xfId="23374" xr:uid="{00000000-0005-0000-0000-00000D3B0000}"/>
    <cellStyle name="SAPBEXaggData 9 3 2 5 3" xfId="10926" xr:uid="{00000000-0005-0000-0000-00000E3B0000}"/>
    <cellStyle name="SAPBEXaggData 9 3 2 6" xfId="6303" xr:uid="{00000000-0005-0000-0000-00000F3B0000}"/>
    <cellStyle name="SAPBEXaggData 9 3 2 6 2" xfId="15120" xr:uid="{00000000-0005-0000-0000-0000103B0000}"/>
    <cellStyle name="SAPBEXaggData 9 3 2 6 2 2" xfId="19411" xr:uid="{00000000-0005-0000-0000-0000113B0000}"/>
    <cellStyle name="SAPBEXaggData 9 3 2 6 2 3" xfId="23375" xr:uid="{00000000-0005-0000-0000-0000123B0000}"/>
    <cellStyle name="SAPBEXaggData 9 3 2 6 3" xfId="10927" xr:uid="{00000000-0005-0000-0000-0000133B0000}"/>
    <cellStyle name="SAPBEXaggData 9 3 2 7" xfId="6304" xr:uid="{00000000-0005-0000-0000-0000143B0000}"/>
    <cellStyle name="SAPBEXaggData 9 3 2 7 2" xfId="15121" xr:uid="{00000000-0005-0000-0000-0000153B0000}"/>
    <cellStyle name="SAPBEXaggData 9 3 2 7 2 2" xfId="19412" xr:uid="{00000000-0005-0000-0000-0000163B0000}"/>
    <cellStyle name="SAPBEXaggData 9 3 2 7 2 3" xfId="23376" xr:uid="{00000000-0005-0000-0000-0000173B0000}"/>
    <cellStyle name="SAPBEXaggData 9 3 2 7 3" xfId="10928" xr:uid="{00000000-0005-0000-0000-0000183B0000}"/>
    <cellStyle name="SAPBEXaggData 9 3 2 8" xfId="15115" xr:uid="{00000000-0005-0000-0000-0000193B0000}"/>
    <cellStyle name="SAPBEXaggData 9 3 2 8 2" xfId="19406" xr:uid="{00000000-0005-0000-0000-00001A3B0000}"/>
    <cellStyle name="SAPBEXaggData 9 3 2 8 3" xfId="23370" xr:uid="{00000000-0005-0000-0000-00001B3B0000}"/>
    <cellStyle name="SAPBEXaggData 9 3 2 9" xfId="10922" xr:uid="{00000000-0005-0000-0000-00001C3B0000}"/>
    <cellStyle name="SAPBEXaggData 9 3 3" xfId="15114" xr:uid="{00000000-0005-0000-0000-00001D3B0000}"/>
    <cellStyle name="SAPBEXaggData 9 3 3 2" xfId="19405" xr:uid="{00000000-0005-0000-0000-00001E3B0000}"/>
    <cellStyle name="SAPBEXaggData 9 3 3 3" xfId="23369" xr:uid="{00000000-0005-0000-0000-00001F3B0000}"/>
    <cellStyle name="SAPBEXaggData 9 3 4" xfId="10921" xr:uid="{00000000-0005-0000-0000-0000203B0000}"/>
    <cellStyle name="SAPBEXaggData 9 4" xfId="6305" xr:uid="{00000000-0005-0000-0000-0000213B0000}"/>
    <cellStyle name="SAPBEXaggData 9 4 2" xfId="6306" xr:uid="{00000000-0005-0000-0000-0000223B0000}"/>
    <cellStyle name="SAPBEXaggData 9 4 2 2" xfId="6307" xr:uid="{00000000-0005-0000-0000-0000233B0000}"/>
    <cellStyle name="SAPBEXaggData 9 4 2 2 2" xfId="15124" xr:uid="{00000000-0005-0000-0000-0000243B0000}"/>
    <cellStyle name="SAPBEXaggData 9 4 2 2 2 2" xfId="19415" xr:uid="{00000000-0005-0000-0000-0000253B0000}"/>
    <cellStyle name="SAPBEXaggData 9 4 2 2 2 3" xfId="23379" xr:uid="{00000000-0005-0000-0000-0000263B0000}"/>
    <cellStyle name="SAPBEXaggData 9 4 2 2 3" xfId="10931" xr:uid="{00000000-0005-0000-0000-0000273B0000}"/>
    <cellStyle name="SAPBEXaggData 9 4 2 3" xfId="6308" xr:uid="{00000000-0005-0000-0000-0000283B0000}"/>
    <cellStyle name="SAPBEXaggData 9 4 2 3 2" xfId="15125" xr:uid="{00000000-0005-0000-0000-0000293B0000}"/>
    <cellStyle name="SAPBEXaggData 9 4 2 3 2 2" xfId="19416" xr:uid="{00000000-0005-0000-0000-00002A3B0000}"/>
    <cellStyle name="SAPBEXaggData 9 4 2 3 2 3" xfId="23380" xr:uid="{00000000-0005-0000-0000-00002B3B0000}"/>
    <cellStyle name="SAPBEXaggData 9 4 2 3 3" xfId="10932" xr:uid="{00000000-0005-0000-0000-00002C3B0000}"/>
    <cellStyle name="SAPBEXaggData 9 4 2 4" xfId="6309" xr:uid="{00000000-0005-0000-0000-00002D3B0000}"/>
    <cellStyle name="SAPBEXaggData 9 4 2 4 2" xfId="15126" xr:uid="{00000000-0005-0000-0000-00002E3B0000}"/>
    <cellStyle name="SAPBEXaggData 9 4 2 4 2 2" xfId="19417" xr:uid="{00000000-0005-0000-0000-00002F3B0000}"/>
    <cellStyle name="SAPBEXaggData 9 4 2 4 2 3" xfId="23381" xr:uid="{00000000-0005-0000-0000-0000303B0000}"/>
    <cellStyle name="SAPBEXaggData 9 4 2 4 3" xfId="10933" xr:uid="{00000000-0005-0000-0000-0000313B0000}"/>
    <cellStyle name="SAPBEXaggData 9 4 2 5" xfId="6310" xr:uid="{00000000-0005-0000-0000-0000323B0000}"/>
    <cellStyle name="SAPBEXaggData 9 4 2 5 2" xfId="15127" xr:uid="{00000000-0005-0000-0000-0000333B0000}"/>
    <cellStyle name="SAPBEXaggData 9 4 2 5 2 2" xfId="19418" xr:uid="{00000000-0005-0000-0000-0000343B0000}"/>
    <cellStyle name="SAPBEXaggData 9 4 2 5 2 3" xfId="23382" xr:uid="{00000000-0005-0000-0000-0000353B0000}"/>
    <cellStyle name="SAPBEXaggData 9 4 2 5 3" xfId="10934" xr:uid="{00000000-0005-0000-0000-0000363B0000}"/>
    <cellStyle name="SAPBEXaggData 9 4 2 6" xfId="6311" xr:uid="{00000000-0005-0000-0000-0000373B0000}"/>
    <cellStyle name="SAPBEXaggData 9 4 2 6 2" xfId="15128" xr:uid="{00000000-0005-0000-0000-0000383B0000}"/>
    <cellStyle name="SAPBEXaggData 9 4 2 6 2 2" xfId="19419" xr:uid="{00000000-0005-0000-0000-0000393B0000}"/>
    <cellStyle name="SAPBEXaggData 9 4 2 6 2 3" xfId="23383" xr:uid="{00000000-0005-0000-0000-00003A3B0000}"/>
    <cellStyle name="SAPBEXaggData 9 4 2 6 3" xfId="10935" xr:uid="{00000000-0005-0000-0000-00003B3B0000}"/>
    <cellStyle name="SAPBEXaggData 9 4 2 7" xfId="6312" xr:uid="{00000000-0005-0000-0000-00003C3B0000}"/>
    <cellStyle name="SAPBEXaggData 9 4 2 7 2" xfId="15129" xr:uid="{00000000-0005-0000-0000-00003D3B0000}"/>
    <cellStyle name="SAPBEXaggData 9 4 2 7 2 2" xfId="19420" xr:uid="{00000000-0005-0000-0000-00003E3B0000}"/>
    <cellStyle name="SAPBEXaggData 9 4 2 7 2 3" xfId="23384" xr:uid="{00000000-0005-0000-0000-00003F3B0000}"/>
    <cellStyle name="SAPBEXaggData 9 4 2 7 3" xfId="10936" xr:uid="{00000000-0005-0000-0000-0000403B0000}"/>
    <cellStyle name="SAPBEXaggData 9 4 2 8" xfId="15123" xr:uid="{00000000-0005-0000-0000-0000413B0000}"/>
    <cellStyle name="SAPBEXaggData 9 4 2 8 2" xfId="19414" xr:uid="{00000000-0005-0000-0000-0000423B0000}"/>
    <cellStyle name="SAPBEXaggData 9 4 2 8 3" xfId="23378" xr:uid="{00000000-0005-0000-0000-0000433B0000}"/>
    <cellStyle name="SAPBEXaggData 9 4 2 9" xfId="10930" xr:uid="{00000000-0005-0000-0000-0000443B0000}"/>
    <cellStyle name="SAPBEXaggData 9 4 3" xfId="15122" xr:uid="{00000000-0005-0000-0000-0000453B0000}"/>
    <cellStyle name="SAPBEXaggData 9 4 3 2" xfId="19413" xr:uid="{00000000-0005-0000-0000-0000463B0000}"/>
    <cellStyle name="SAPBEXaggData 9 4 3 3" xfId="23377" xr:uid="{00000000-0005-0000-0000-0000473B0000}"/>
    <cellStyle name="SAPBEXaggData 9 4 4" xfId="10929" xr:uid="{00000000-0005-0000-0000-0000483B0000}"/>
    <cellStyle name="SAPBEXaggData 9 5" xfId="6313" xr:uid="{00000000-0005-0000-0000-0000493B0000}"/>
    <cellStyle name="SAPBEXaggData 9 5 2" xfId="6314" xr:uid="{00000000-0005-0000-0000-00004A3B0000}"/>
    <cellStyle name="SAPBEXaggData 9 5 2 2" xfId="15131" xr:uid="{00000000-0005-0000-0000-00004B3B0000}"/>
    <cellStyle name="SAPBEXaggData 9 5 2 2 2" xfId="19422" xr:uid="{00000000-0005-0000-0000-00004C3B0000}"/>
    <cellStyle name="SAPBEXaggData 9 5 2 2 3" xfId="23386" xr:uid="{00000000-0005-0000-0000-00004D3B0000}"/>
    <cellStyle name="SAPBEXaggData 9 5 2 3" xfId="10938" xr:uid="{00000000-0005-0000-0000-00004E3B0000}"/>
    <cellStyle name="SAPBEXaggData 9 5 3" xfId="6315" xr:uid="{00000000-0005-0000-0000-00004F3B0000}"/>
    <cellStyle name="SAPBEXaggData 9 5 3 2" xfId="15132" xr:uid="{00000000-0005-0000-0000-0000503B0000}"/>
    <cellStyle name="SAPBEXaggData 9 5 3 2 2" xfId="19423" xr:uid="{00000000-0005-0000-0000-0000513B0000}"/>
    <cellStyle name="SAPBEXaggData 9 5 3 2 3" xfId="23387" xr:uid="{00000000-0005-0000-0000-0000523B0000}"/>
    <cellStyle name="SAPBEXaggData 9 5 3 3" xfId="10939" xr:uid="{00000000-0005-0000-0000-0000533B0000}"/>
    <cellStyle name="SAPBEXaggData 9 5 4" xfId="6316" xr:uid="{00000000-0005-0000-0000-0000543B0000}"/>
    <cellStyle name="SAPBEXaggData 9 5 4 2" xfId="15133" xr:uid="{00000000-0005-0000-0000-0000553B0000}"/>
    <cellStyle name="SAPBEXaggData 9 5 4 2 2" xfId="19424" xr:uid="{00000000-0005-0000-0000-0000563B0000}"/>
    <cellStyle name="SAPBEXaggData 9 5 4 2 3" xfId="23388" xr:uid="{00000000-0005-0000-0000-0000573B0000}"/>
    <cellStyle name="SAPBEXaggData 9 5 4 3" xfId="10940" xr:uid="{00000000-0005-0000-0000-0000583B0000}"/>
    <cellStyle name="SAPBEXaggData 9 5 5" xfId="6317" xr:uid="{00000000-0005-0000-0000-0000593B0000}"/>
    <cellStyle name="SAPBEXaggData 9 5 5 2" xfId="15134" xr:uid="{00000000-0005-0000-0000-00005A3B0000}"/>
    <cellStyle name="SAPBEXaggData 9 5 5 2 2" xfId="19425" xr:uid="{00000000-0005-0000-0000-00005B3B0000}"/>
    <cellStyle name="SAPBEXaggData 9 5 5 2 3" xfId="23389" xr:uid="{00000000-0005-0000-0000-00005C3B0000}"/>
    <cellStyle name="SAPBEXaggData 9 5 5 3" xfId="10941" xr:uid="{00000000-0005-0000-0000-00005D3B0000}"/>
    <cellStyle name="SAPBEXaggData 9 5 6" xfId="6318" xr:uid="{00000000-0005-0000-0000-00005E3B0000}"/>
    <cellStyle name="SAPBEXaggData 9 5 6 2" xfId="15135" xr:uid="{00000000-0005-0000-0000-00005F3B0000}"/>
    <cellStyle name="SAPBEXaggData 9 5 6 2 2" xfId="19426" xr:uid="{00000000-0005-0000-0000-0000603B0000}"/>
    <cellStyle name="SAPBEXaggData 9 5 6 2 3" xfId="23390" xr:uid="{00000000-0005-0000-0000-0000613B0000}"/>
    <cellStyle name="SAPBEXaggData 9 5 6 3" xfId="10942" xr:uid="{00000000-0005-0000-0000-0000623B0000}"/>
    <cellStyle name="SAPBEXaggData 9 5 7" xfId="6319" xr:uid="{00000000-0005-0000-0000-0000633B0000}"/>
    <cellStyle name="SAPBEXaggData 9 5 7 2" xfId="15136" xr:uid="{00000000-0005-0000-0000-0000643B0000}"/>
    <cellStyle name="SAPBEXaggData 9 5 7 2 2" xfId="19427" xr:uid="{00000000-0005-0000-0000-0000653B0000}"/>
    <cellStyle name="SAPBEXaggData 9 5 7 2 3" xfId="23391" xr:uid="{00000000-0005-0000-0000-0000663B0000}"/>
    <cellStyle name="SAPBEXaggData 9 5 7 3" xfId="10943" xr:uid="{00000000-0005-0000-0000-0000673B0000}"/>
    <cellStyle name="SAPBEXaggData 9 5 8" xfId="15130" xr:uid="{00000000-0005-0000-0000-0000683B0000}"/>
    <cellStyle name="SAPBEXaggData 9 5 8 2" xfId="19421" xr:uid="{00000000-0005-0000-0000-0000693B0000}"/>
    <cellStyle name="SAPBEXaggData 9 5 8 3" xfId="23385" xr:uid="{00000000-0005-0000-0000-00006A3B0000}"/>
    <cellStyle name="SAPBEXaggData 9 5 9" xfId="10937" xr:uid="{00000000-0005-0000-0000-00006B3B0000}"/>
    <cellStyle name="SAPBEXaggData 9 6" xfId="15105" xr:uid="{00000000-0005-0000-0000-00006C3B0000}"/>
    <cellStyle name="SAPBEXaggData 9 6 2" xfId="19396" xr:uid="{00000000-0005-0000-0000-00006D3B0000}"/>
    <cellStyle name="SAPBEXaggData 9 6 3" xfId="23360" xr:uid="{00000000-0005-0000-0000-00006E3B0000}"/>
    <cellStyle name="SAPBEXaggData 9 7" xfId="10912" xr:uid="{00000000-0005-0000-0000-00006F3B0000}"/>
    <cellStyle name="SAPBEXaggDataEmph" xfId="6320" xr:uid="{00000000-0005-0000-0000-0000703B0000}"/>
    <cellStyle name="SAPBEXaggDataEmph 2" xfId="6321" xr:uid="{00000000-0005-0000-0000-0000713B0000}"/>
    <cellStyle name="SAPBEXaggDataEmph 2 2" xfId="6322" xr:uid="{00000000-0005-0000-0000-0000723B0000}"/>
    <cellStyle name="SAPBEXaggDataEmph 2 2 2" xfId="15139" xr:uid="{00000000-0005-0000-0000-0000733B0000}"/>
    <cellStyle name="SAPBEXaggDataEmph 2 2 2 2" xfId="19430" xr:uid="{00000000-0005-0000-0000-0000743B0000}"/>
    <cellStyle name="SAPBEXaggDataEmph 2 2 2 3" xfId="23394" xr:uid="{00000000-0005-0000-0000-0000753B0000}"/>
    <cellStyle name="SAPBEXaggDataEmph 2 2 3" xfId="10946" xr:uid="{00000000-0005-0000-0000-0000763B0000}"/>
    <cellStyle name="SAPBEXaggDataEmph 2 3" xfId="6323" xr:uid="{00000000-0005-0000-0000-0000773B0000}"/>
    <cellStyle name="SAPBEXaggDataEmph 2 3 2" xfId="15140" xr:uid="{00000000-0005-0000-0000-0000783B0000}"/>
    <cellStyle name="SAPBEXaggDataEmph 2 3 2 2" xfId="19431" xr:uid="{00000000-0005-0000-0000-0000793B0000}"/>
    <cellStyle name="SAPBEXaggDataEmph 2 3 2 3" xfId="23395" xr:uid="{00000000-0005-0000-0000-00007A3B0000}"/>
    <cellStyle name="SAPBEXaggDataEmph 2 3 3" xfId="10947" xr:uid="{00000000-0005-0000-0000-00007B3B0000}"/>
    <cellStyle name="SAPBEXaggDataEmph 2 4" xfId="6324" xr:uid="{00000000-0005-0000-0000-00007C3B0000}"/>
    <cellStyle name="SAPBEXaggDataEmph 2 4 2" xfId="15141" xr:uid="{00000000-0005-0000-0000-00007D3B0000}"/>
    <cellStyle name="SAPBEXaggDataEmph 2 4 2 2" xfId="19432" xr:uid="{00000000-0005-0000-0000-00007E3B0000}"/>
    <cellStyle name="SAPBEXaggDataEmph 2 4 2 3" xfId="23396" xr:uid="{00000000-0005-0000-0000-00007F3B0000}"/>
    <cellStyle name="SAPBEXaggDataEmph 2 4 3" xfId="10948" xr:uid="{00000000-0005-0000-0000-0000803B0000}"/>
    <cellStyle name="SAPBEXaggDataEmph 2 5" xfId="6325" xr:uid="{00000000-0005-0000-0000-0000813B0000}"/>
    <cellStyle name="SAPBEXaggDataEmph 2 5 2" xfId="15142" xr:uid="{00000000-0005-0000-0000-0000823B0000}"/>
    <cellStyle name="SAPBEXaggDataEmph 2 5 2 2" xfId="19433" xr:uid="{00000000-0005-0000-0000-0000833B0000}"/>
    <cellStyle name="SAPBEXaggDataEmph 2 5 2 3" xfId="23397" xr:uid="{00000000-0005-0000-0000-0000843B0000}"/>
    <cellStyle name="SAPBEXaggDataEmph 2 5 3" xfId="10949" xr:uid="{00000000-0005-0000-0000-0000853B0000}"/>
    <cellStyle name="SAPBEXaggDataEmph 2 6" xfId="6326" xr:uid="{00000000-0005-0000-0000-0000863B0000}"/>
    <cellStyle name="SAPBEXaggDataEmph 2 6 2" xfId="15143" xr:uid="{00000000-0005-0000-0000-0000873B0000}"/>
    <cellStyle name="SAPBEXaggDataEmph 2 6 2 2" xfId="19434" xr:uid="{00000000-0005-0000-0000-0000883B0000}"/>
    <cellStyle name="SAPBEXaggDataEmph 2 6 2 3" xfId="23398" xr:uid="{00000000-0005-0000-0000-0000893B0000}"/>
    <cellStyle name="SAPBEXaggDataEmph 2 6 3" xfId="10950" xr:uid="{00000000-0005-0000-0000-00008A3B0000}"/>
    <cellStyle name="SAPBEXaggDataEmph 2 7" xfId="6327" xr:uid="{00000000-0005-0000-0000-00008B3B0000}"/>
    <cellStyle name="SAPBEXaggDataEmph 2 7 2" xfId="15144" xr:uid="{00000000-0005-0000-0000-00008C3B0000}"/>
    <cellStyle name="SAPBEXaggDataEmph 2 7 2 2" xfId="19435" xr:uid="{00000000-0005-0000-0000-00008D3B0000}"/>
    <cellStyle name="SAPBEXaggDataEmph 2 7 2 3" xfId="23399" xr:uid="{00000000-0005-0000-0000-00008E3B0000}"/>
    <cellStyle name="SAPBEXaggDataEmph 2 7 3" xfId="10951" xr:uid="{00000000-0005-0000-0000-00008F3B0000}"/>
    <cellStyle name="SAPBEXaggDataEmph 2 8" xfId="15138" xr:uid="{00000000-0005-0000-0000-0000903B0000}"/>
    <cellStyle name="SAPBEXaggDataEmph 2 8 2" xfId="19429" xr:uid="{00000000-0005-0000-0000-0000913B0000}"/>
    <cellStyle name="SAPBEXaggDataEmph 2 8 3" xfId="23393" xr:uid="{00000000-0005-0000-0000-0000923B0000}"/>
    <cellStyle name="SAPBEXaggDataEmph 2 9" xfId="10945" xr:uid="{00000000-0005-0000-0000-0000933B0000}"/>
    <cellStyle name="SAPBEXaggDataEmph 3" xfId="15137" xr:uid="{00000000-0005-0000-0000-0000943B0000}"/>
    <cellStyle name="SAPBEXaggDataEmph 3 2" xfId="19428" xr:uid="{00000000-0005-0000-0000-0000953B0000}"/>
    <cellStyle name="SAPBEXaggDataEmph 3 3" xfId="23392" xr:uid="{00000000-0005-0000-0000-0000963B0000}"/>
    <cellStyle name="SAPBEXaggDataEmph 4" xfId="10944" xr:uid="{00000000-0005-0000-0000-0000973B0000}"/>
    <cellStyle name="SAPBEXaggItem" xfId="6328" xr:uid="{00000000-0005-0000-0000-0000983B0000}"/>
    <cellStyle name="SAPBEXaggItem 10" xfId="6329" xr:uid="{00000000-0005-0000-0000-0000993B0000}"/>
    <cellStyle name="SAPBEXaggItem 10 2" xfId="6330" xr:uid="{00000000-0005-0000-0000-00009A3B0000}"/>
    <cellStyle name="SAPBEXaggItem 10 2 2" xfId="6331" xr:uid="{00000000-0005-0000-0000-00009B3B0000}"/>
    <cellStyle name="SAPBEXaggItem 10 2 2 2" xfId="15148" xr:uid="{00000000-0005-0000-0000-00009C3B0000}"/>
    <cellStyle name="SAPBEXaggItem 10 2 2 2 2" xfId="19439" xr:uid="{00000000-0005-0000-0000-00009D3B0000}"/>
    <cellStyle name="SAPBEXaggItem 10 2 2 2 3" xfId="23403" xr:uid="{00000000-0005-0000-0000-00009E3B0000}"/>
    <cellStyle name="SAPBEXaggItem 10 2 2 3" xfId="10955" xr:uid="{00000000-0005-0000-0000-00009F3B0000}"/>
    <cellStyle name="SAPBEXaggItem 10 2 3" xfId="6332" xr:uid="{00000000-0005-0000-0000-0000A03B0000}"/>
    <cellStyle name="SAPBEXaggItem 10 2 3 2" xfId="15149" xr:uid="{00000000-0005-0000-0000-0000A13B0000}"/>
    <cellStyle name="SAPBEXaggItem 10 2 3 2 2" xfId="19440" xr:uid="{00000000-0005-0000-0000-0000A23B0000}"/>
    <cellStyle name="SAPBEXaggItem 10 2 3 2 3" xfId="23404" xr:uid="{00000000-0005-0000-0000-0000A33B0000}"/>
    <cellStyle name="SAPBEXaggItem 10 2 3 3" xfId="10956" xr:uid="{00000000-0005-0000-0000-0000A43B0000}"/>
    <cellStyle name="SAPBEXaggItem 10 2 4" xfId="6333" xr:uid="{00000000-0005-0000-0000-0000A53B0000}"/>
    <cellStyle name="SAPBEXaggItem 10 2 4 2" xfId="15150" xr:uid="{00000000-0005-0000-0000-0000A63B0000}"/>
    <cellStyle name="SAPBEXaggItem 10 2 4 2 2" xfId="19441" xr:uid="{00000000-0005-0000-0000-0000A73B0000}"/>
    <cellStyle name="SAPBEXaggItem 10 2 4 2 3" xfId="23405" xr:uid="{00000000-0005-0000-0000-0000A83B0000}"/>
    <cellStyle name="SAPBEXaggItem 10 2 4 3" xfId="10957" xr:uid="{00000000-0005-0000-0000-0000A93B0000}"/>
    <cellStyle name="SAPBEXaggItem 10 2 5" xfId="6334" xr:uid="{00000000-0005-0000-0000-0000AA3B0000}"/>
    <cellStyle name="SAPBEXaggItem 10 2 5 2" xfId="15151" xr:uid="{00000000-0005-0000-0000-0000AB3B0000}"/>
    <cellStyle name="SAPBEXaggItem 10 2 5 2 2" xfId="19442" xr:uid="{00000000-0005-0000-0000-0000AC3B0000}"/>
    <cellStyle name="SAPBEXaggItem 10 2 5 2 3" xfId="23406" xr:uid="{00000000-0005-0000-0000-0000AD3B0000}"/>
    <cellStyle name="SAPBEXaggItem 10 2 5 3" xfId="10958" xr:uid="{00000000-0005-0000-0000-0000AE3B0000}"/>
    <cellStyle name="SAPBEXaggItem 10 2 6" xfId="6335" xr:uid="{00000000-0005-0000-0000-0000AF3B0000}"/>
    <cellStyle name="SAPBEXaggItem 10 2 6 2" xfId="15152" xr:uid="{00000000-0005-0000-0000-0000B03B0000}"/>
    <cellStyle name="SAPBEXaggItem 10 2 6 2 2" xfId="19443" xr:uid="{00000000-0005-0000-0000-0000B13B0000}"/>
    <cellStyle name="SAPBEXaggItem 10 2 6 2 3" xfId="23407" xr:uid="{00000000-0005-0000-0000-0000B23B0000}"/>
    <cellStyle name="SAPBEXaggItem 10 2 6 3" xfId="10959" xr:uid="{00000000-0005-0000-0000-0000B33B0000}"/>
    <cellStyle name="SAPBEXaggItem 10 2 7" xfId="6336" xr:uid="{00000000-0005-0000-0000-0000B43B0000}"/>
    <cellStyle name="SAPBEXaggItem 10 2 7 2" xfId="15153" xr:uid="{00000000-0005-0000-0000-0000B53B0000}"/>
    <cellStyle name="SAPBEXaggItem 10 2 7 2 2" xfId="19444" xr:uid="{00000000-0005-0000-0000-0000B63B0000}"/>
    <cellStyle name="SAPBEXaggItem 10 2 7 2 3" xfId="23408" xr:uid="{00000000-0005-0000-0000-0000B73B0000}"/>
    <cellStyle name="SAPBEXaggItem 10 2 7 3" xfId="10960" xr:uid="{00000000-0005-0000-0000-0000B83B0000}"/>
    <cellStyle name="SAPBEXaggItem 10 2 8" xfId="15147" xr:uid="{00000000-0005-0000-0000-0000B93B0000}"/>
    <cellStyle name="SAPBEXaggItem 10 2 8 2" xfId="19438" xr:uid="{00000000-0005-0000-0000-0000BA3B0000}"/>
    <cellStyle name="SAPBEXaggItem 10 2 8 3" xfId="23402" xr:uid="{00000000-0005-0000-0000-0000BB3B0000}"/>
    <cellStyle name="SAPBEXaggItem 10 2 9" xfId="10954" xr:uid="{00000000-0005-0000-0000-0000BC3B0000}"/>
    <cellStyle name="SAPBEXaggItem 10 3" xfId="15146" xr:uid="{00000000-0005-0000-0000-0000BD3B0000}"/>
    <cellStyle name="SAPBEXaggItem 10 3 2" xfId="19437" xr:uid="{00000000-0005-0000-0000-0000BE3B0000}"/>
    <cellStyle name="SAPBEXaggItem 10 3 3" xfId="23401" xr:uid="{00000000-0005-0000-0000-0000BF3B0000}"/>
    <cellStyle name="SAPBEXaggItem 10 4" xfId="10953" xr:uid="{00000000-0005-0000-0000-0000C03B0000}"/>
    <cellStyle name="SAPBEXaggItem 11" xfId="6337" xr:uid="{00000000-0005-0000-0000-0000C13B0000}"/>
    <cellStyle name="SAPBEXaggItem 11 2" xfId="6338" xr:uid="{00000000-0005-0000-0000-0000C23B0000}"/>
    <cellStyle name="SAPBEXaggItem 11 2 2" xfId="15155" xr:uid="{00000000-0005-0000-0000-0000C33B0000}"/>
    <cellStyle name="SAPBEXaggItem 11 2 2 2" xfId="19446" xr:uid="{00000000-0005-0000-0000-0000C43B0000}"/>
    <cellStyle name="SAPBEXaggItem 11 2 2 3" xfId="23410" xr:uid="{00000000-0005-0000-0000-0000C53B0000}"/>
    <cellStyle name="SAPBEXaggItem 11 2 3" xfId="10962" xr:uid="{00000000-0005-0000-0000-0000C63B0000}"/>
    <cellStyle name="SAPBEXaggItem 11 3" xfId="6339" xr:uid="{00000000-0005-0000-0000-0000C73B0000}"/>
    <cellStyle name="SAPBEXaggItem 11 3 2" xfId="15156" xr:uid="{00000000-0005-0000-0000-0000C83B0000}"/>
    <cellStyle name="SAPBEXaggItem 11 3 2 2" xfId="19447" xr:uid="{00000000-0005-0000-0000-0000C93B0000}"/>
    <cellStyle name="SAPBEXaggItem 11 3 2 3" xfId="23411" xr:uid="{00000000-0005-0000-0000-0000CA3B0000}"/>
    <cellStyle name="SAPBEXaggItem 11 3 3" xfId="10963" xr:uid="{00000000-0005-0000-0000-0000CB3B0000}"/>
    <cellStyle name="SAPBEXaggItem 11 4" xfId="6340" xr:uid="{00000000-0005-0000-0000-0000CC3B0000}"/>
    <cellStyle name="SAPBEXaggItem 11 4 2" xfId="15157" xr:uid="{00000000-0005-0000-0000-0000CD3B0000}"/>
    <cellStyle name="SAPBEXaggItem 11 4 2 2" xfId="19448" xr:uid="{00000000-0005-0000-0000-0000CE3B0000}"/>
    <cellStyle name="SAPBEXaggItem 11 4 2 3" xfId="23412" xr:uid="{00000000-0005-0000-0000-0000CF3B0000}"/>
    <cellStyle name="SAPBEXaggItem 11 4 3" xfId="10964" xr:uid="{00000000-0005-0000-0000-0000D03B0000}"/>
    <cellStyle name="SAPBEXaggItem 11 5" xfId="6341" xr:uid="{00000000-0005-0000-0000-0000D13B0000}"/>
    <cellStyle name="SAPBEXaggItem 11 5 2" xfId="15158" xr:uid="{00000000-0005-0000-0000-0000D23B0000}"/>
    <cellStyle name="SAPBEXaggItem 11 5 2 2" xfId="19449" xr:uid="{00000000-0005-0000-0000-0000D33B0000}"/>
    <cellStyle name="SAPBEXaggItem 11 5 2 3" xfId="23413" xr:uid="{00000000-0005-0000-0000-0000D43B0000}"/>
    <cellStyle name="SAPBEXaggItem 11 5 3" xfId="10965" xr:uid="{00000000-0005-0000-0000-0000D53B0000}"/>
    <cellStyle name="SAPBEXaggItem 11 6" xfId="6342" xr:uid="{00000000-0005-0000-0000-0000D63B0000}"/>
    <cellStyle name="SAPBEXaggItem 11 6 2" xfId="15159" xr:uid="{00000000-0005-0000-0000-0000D73B0000}"/>
    <cellStyle name="SAPBEXaggItem 11 6 2 2" xfId="19450" xr:uid="{00000000-0005-0000-0000-0000D83B0000}"/>
    <cellStyle name="SAPBEXaggItem 11 6 2 3" xfId="23414" xr:uid="{00000000-0005-0000-0000-0000D93B0000}"/>
    <cellStyle name="SAPBEXaggItem 11 6 3" xfId="10966" xr:uid="{00000000-0005-0000-0000-0000DA3B0000}"/>
    <cellStyle name="SAPBEXaggItem 11 7" xfId="6343" xr:uid="{00000000-0005-0000-0000-0000DB3B0000}"/>
    <cellStyle name="SAPBEXaggItem 11 7 2" xfId="15160" xr:uid="{00000000-0005-0000-0000-0000DC3B0000}"/>
    <cellStyle name="SAPBEXaggItem 11 7 2 2" xfId="19451" xr:uid="{00000000-0005-0000-0000-0000DD3B0000}"/>
    <cellStyle name="SAPBEXaggItem 11 7 2 3" xfId="23415" xr:uid="{00000000-0005-0000-0000-0000DE3B0000}"/>
    <cellStyle name="SAPBEXaggItem 11 7 3" xfId="10967" xr:uid="{00000000-0005-0000-0000-0000DF3B0000}"/>
    <cellStyle name="SAPBEXaggItem 11 8" xfId="15154" xr:uid="{00000000-0005-0000-0000-0000E03B0000}"/>
    <cellStyle name="SAPBEXaggItem 11 8 2" xfId="19445" xr:uid="{00000000-0005-0000-0000-0000E13B0000}"/>
    <cellStyle name="SAPBEXaggItem 11 8 3" xfId="23409" xr:uid="{00000000-0005-0000-0000-0000E23B0000}"/>
    <cellStyle name="SAPBEXaggItem 11 9" xfId="10961" xr:uid="{00000000-0005-0000-0000-0000E33B0000}"/>
    <cellStyle name="SAPBEXaggItem 12" xfId="15145" xr:uid="{00000000-0005-0000-0000-0000E43B0000}"/>
    <cellStyle name="SAPBEXaggItem 12 2" xfId="19436" xr:uid="{00000000-0005-0000-0000-0000E53B0000}"/>
    <cellStyle name="SAPBEXaggItem 12 3" xfId="23400" xr:uid="{00000000-0005-0000-0000-0000E63B0000}"/>
    <cellStyle name="SAPBEXaggItem 13" xfId="10952" xr:uid="{00000000-0005-0000-0000-0000E73B0000}"/>
    <cellStyle name="SAPBEXaggItem 2" xfId="6344" xr:uid="{00000000-0005-0000-0000-0000E83B0000}"/>
    <cellStyle name="SAPBEXaggItem 2 10" xfId="6345" xr:uid="{00000000-0005-0000-0000-0000E93B0000}"/>
    <cellStyle name="SAPBEXaggItem 2 10 2" xfId="6346" xr:uid="{00000000-0005-0000-0000-0000EA3B0000}"/>
    <cellStyle name="SAPBEXaggItem 2 10 2 2" xfId="15163" xr:uid="{00000000-0005-0000-0000-0000EB3B0000}"/>
    <cellStyle name="SAPBEXaggItem 2 10 2 2 2" xfId="19454" xr:uid="{00000000-0005-0000-0000-0000EC3B0000}"/>
    <cellStyle name="SAPBEXaggItem 2 10 2 2 3" xfId="23418" xr:uid="{00000000-0005-0000-0000-0000ED3B0000}"/>
    <cellStyle name="SAPBEXaggItem 2 10 2 3" xfId="10970" xr:uid="{00000000-0005-0000-0000-0000EE3B0000}"/>
    <cellStyle name="SAPBEXaggItem 2 10 3" xfId="6347" xr:uid="{00000000-0005-0000-0000-0000EF3B0000}"/>
    <cellStyle name="SAPBEXaggItem 2 10 3 2" xfId="15164" xr:uid="{00000000-0005-0000-0000-0000F03B0000}"/>
    <cellStyle name="SAPBEXaggItem 2 10 3 2 2" xfId="19455" xr:uid="{00000000-0005-0000-0000-0000F13B0000}"/>
    <cellStyle name="SAPBEXaggItem 2 10 3 2 3" xfId="23419" xr:uid="{00000000-0005-0000-0000-0000F23B0000}"/>
    <cellStyle name="SAPBEXaggItem 2 10 3 3" xfId="10971" xr:uid="{00000000-0005-0000-0000-0000F33B0000}"/>
    <cellStyle name="SAPBEXaggItem 2 10 4" xfId="6348" xr:uid="{00000000-0005-0000-0000-0000F43B0000}"/>
    <cellStyle name="SAPBEXaggItem 2 10 4 2" xfId="15165" xr:uid="{00000000-0005-0000-0000-0000F53B0000}"/>
    <cellStyle name="SAPBEXaggItem 2 10 4 2 2" xfId="19456" xr:uid="{00000000-0005-0000-0000-0000F63B0000}"/>
    <cellStyle name="SAPBEXaggItem 2 10 4 2 3" xfId="23420" xr:uid="{00000000-0005-0000-0000-0000F73B0000}"/>
    <cellStyle name="SAPBEXaggItem 2 10 4 3" xfId="10972" xr:uid="{00000000-0005-0000-0000-0000F83B0000}"/>
    <cellStyle name="SAPBEXaggItem 2 10 5" xfId="6349" xr:uid="{00000000-0005-0000-0000-0000F93B0000}"/>
    <cellStyle name="SAPBEXaggItem 2 10 5 2" xfId="15166" xr:uid="{00000000-0005-0000-0000-0000FA3B0000}"/>
    <cellStyle name="SAPBEXaggItem 2 10 5 2 2" xfId="19457" xr:uid="{00000000-0005-0000-0000-0000FB3B0000}"/>
    <cellStyle name="SAPBEXaggItem 2 10 5 2 3" xfId="23421" xr:uid="{00000000-0005-0000-0000-0000FC3B0000}"/>
    <cellStyle name="SAPBEXaggItem 2 10 5 3" xfId="10973" xr:uid="{00000000-0005-0000-0000-0000FD3B0000}"/>
    <cellStyle name="SAPBEXaggItem 2 10 6" xfId="6350" xr:uid="{00000000-0005-0000-0000-0000FE3B0000}"/>
    <cellStyle name="SAPBEXaggItem 2 10 6 2" xfId="15167" xr:uid="{00000000-0005-0000-0000-0000FF3B0000}"/>
    <cellStyle name="SAPBEXaggItem 2 10 6 2 2" xfId="19458" xr:uid="{00000000-0005-0000-0000-0000003C0000}"/>
    <cellStyle name="SAPBEXaggItem 2 10 6 2 3" xfId="23422" xr:uid="{00000000-0005-0000-0000-0000013C0000}"/>
    <cellStyle name="SAPBEXaggItem 2 10 6 3" xfId="10974" xr:uid="{00000000-0005-0000-0000-0000023C0000}"/>
    <cellStyle name="SAPBEXaggItem 2 10 7" xfId="6351" xr:uid="{00000000-0005-0000-0000-0000033C0000}"/>
    <cellStyle name="SAPBEXaggItem 2 10 7 2" xfId="15168" xr:uid="{00000000-0005-0000-0000-0000043C0000}"/>
    <cellStyle name="SAPBEXaggItem 2 10 7 2 2" xfId="19459" xr:uid="{00000000-0005-0000-0000-0000053C0000}"/>
    <cellStyle name="SAPBEXaggItem 2 10 7 2 3" xfId="23423" xr:uid="{00000000-0005-0000-0000-0000063C0000}"/>
    <cellStyle name="SAPBEXaggItem 2 10 7 3" xfId="10975" xr:uid="{00000000-0005-0000-0000-0000073C0000}"/>
    <cellStyle name="SAPBEXaggItem 2 10 8" xfId="15162" xr:uid="{00000000-0005-0000-0000-0000083C0000}"/>
    <cellStyle name="SAPBEXaggItem 2 10 8 2" xfId="19453" xr:uid="{00000000-0005-0000-0000-0000093C0000}"/>
    <cellStyle name="SAPBEXaggItem 2 10 8 3" xfId="23417" xr:uid="{00000000-0005-0000-0000-00000A3C0000}"/>
    <cellStyle name="SAPBEXaggItem 2 10 9" xfId="10969" xr:uid="{00000000-0005-0000-0000-00000B3C0000}"/>
    <cellStyle name="SAPBEXaggItem 2 11" xfId="15161" xr:uid="{00000000-0005-0000-0000-00000C3C0000}"/>
    <cellStyle name="SAPBEXaggItem 2 11 2" xfId="19452" xr:uid="{00000000-0005-0000-0000-00000D3C0000}"/>
    <cellStyle name="SAPBEXaggItem 2 11 3" xfId="23416" xr:uid="{00000000-0005-0000-0000-00000E3C0000}"/>
    <cellStyle name="SAPBEXaggItem 2 12" xfId="10968" xr:uid="{00000000-0005-0000-0000-00000F3C0000}"/>
    <cellStyle name="SAPBEXaggItem 2 2" xfId="6352" xr:uid="{00000000-0005-0000-0000-0000103C0000}"/>
    <cellStyle name="SAPBEXaggItem 2 2 2" xfId="6353" xr:uid="{00000000-0005-0000-0000-0000113C0000}"/>
    <cellStyle name="SAPBEXaggItem 2 2 2 2" xfId="6354" xr:uid="{00000000-0005-0000-0000-0000123C0000}"/>
    <cellStyle name="SAPBEXaggItem 2 2 2 2 2" xfId="6355" xr:uid="{00000000-0005-0000-0000-0000133C0000}"/>
    <cellStyle name="SAPBEXaggItem 2 2 2 2 2 2" xfId="15172" xr:uid="{00000000-0005-0000-0000-0000143C0000}"/>
    <cellStyle name="SAPBEXaggItem 2 2 2 2 2 2 2" xfId="19463" xr:uid="{00000000-0005-0000-0000-0000153C0000}"/>
    <cellStyle name="SAPBEXaggItem 2 2 2 2 2 2 3" xfId="23427" xr:uid="{00000000-0005-0000-0000-0000163C0000}"/>
    <cellStyle name="SAPBEXaggItem 2 2 2 2 2 3" xfId="10979" xr:uid="{00000000-0005-0000-0000-0000173C0000}"/>
    <cellStyle name="SAPBEXaggItem 2 2 2 2 3" xfId="6356" xr:uid="{00000000-0005-0000-0000-0000183C0000}"/>
    <cellStyle name="SAPBEXaggItem 2 2 2 2 3 2" xfId="15173" xr:uid="{00000000-0005-0000-0000-0000193C0000}"/>
    <cellStyle name="SAPBEXaggItem 2 2 2 2 3 2 2" xfId="19464" xr:uid="{00000000-0005-0000-0000-00001A3C0000}"/>
    <cellStyle name="SAPBEXaggItem 2 2 2 2 3 2 3" xfId="23428" xr:uid="{00000000-0005-0000-0000-00001B3C0000}"/>
    <cellStyle name="SAPBEXaggItem 2 2 2 2 3 3" xfId="10980" xr:uid="{00000000-0005-0000-0000-00001C3C0000}"/>
    <cellStyle name="SAPBEXaggItem 2 2 2 2 4" xfId="6357" xr:uid="{00000000-0005-0000-0000-00001D3C0000}"/>
    <cellStyle name="SAPBEXaggItem 2 2 2 2 4 2" xfId="15174" xr:uid="{00000000-0005-0000-0000-00001E3C0000}"/>
    <cellStyle name="SAPBEXaggItem 2 2 2 2 4 2 2" xfId="19465" xr:uid="{00000000-0005-0000-0000-00001F3C0000}"/>
    <cellStyle name="SAPBEXaggItem 2 2 2 2 4 2 3" xfId="23429" xr:uid="{00000000-0005-0000-0000-0000203C0000}"/>
    <cellStyle name="SAPBEXaggItem 2 2 2 2 4 3" xfId="10981" xr:uid="{00000000-0005-0000-0000-0000213C0000}"/>
    <cellStyle name="SAPBEXaggItem 2 2 2 2 5" xfId="6358" xr:uid="{00000000-0005-0000-0000-0000223C0000}"/>
    <cellStyle name="SAPBEXaggItem 2 2 2 2 5 2" xfId="15175" xr:uid="{00000000-0005-0000-0000-0000233C0000}"/>
    <cellStyle name="SAPBEXaggItem 2 2 2 2 5 2 2" xfId="19466" xr:uid="{00000000-0005-0000-0000-0000243C0000}"/>
    <cellStyle name="SAPBEXaggItem 2 2 2 2 5 2 3" xfId="23430" xr:uid="{00000000-0005-0000-0000-0000253C0000}"/>
    <cellStyle name="SAPBEXaggItem 2 2 2 2 5 3" xfId="10982" xr:uid="{00000000-0005-0000-0000-0000263C0000}"/>
    <cellStyle name="SAPBEXaggItem 2 2 2 2 6" xfId="6359" xr:uid="{00000000-0005-0000-0000-0000273C0000}"/>
    <cellStyle name="SAPBEXaggItem 2 2 2 2 6 2" xfId="15176" xr:uid="{00000000-0005-0000-0000-0000283C0000}"/>
    <cellStyle name="SAPBEXaggItem 2 2 2 2 6 2 2" xfId="19467" xr:uid="{00000000-0005-0000-0000-0000293C0000}"/>
    <cellStyle name="SAPBEXaggItem 2 2 2 2 6 2 3" xfId="23431" xr:uid="{00000000-0005-0000-0000-00002A3C0000}"/>
    <cellStyle name="SAPBEXaggItem 2 2 2 2 6 3" xfId="10983" xr:uid="{00000000-0005-0000-0000-00002B3C0000}"/>
    <cellStyle name="SAPBEXaggItem 2 2 2 2 7" xfId="6360" xr:uid="{00000000-0005-0000-0000-00002C3C0000}"/>
    <cellStyle name="SAPBEXaggItem 2 2 2 2 7 2" xfId="15177" xr:uid="{00000000-0005-0000-0000-00002D3C0000}"/>
    <cellStyle name="SAPBEXaggItem 2 2 2 2 7 2 2" xfId="19468" xr:uid="{00000000-0005-0000-0000-00002E3C0000}"/>
    <cellStyle name="SAPBEXaggItem 2 2 2 2 7 2 3" xfId="23432" xr:uid="{00000000-0005-0000-0000-00002F3C0000}"/>
    <cellStyle name="SAPBEXaggItem 2 2 2 2 7 3" xfId="10984" xr:uid="{00000000-0005-0000-0000-0000303C0000}"/>
    <cellStyle name="SAPBEXaggItem 2 2 2 2 8" xfId="15171" xr:uid="{00000000-0005-0000-0000-0000313C0000}"/>
    <cellStyle name="SAPBEXaggItem 2 2 2 2 8 2" xfId="19462" xr:uid="{00000000-0005-0000-0000-0000323C0000}"/>
    <cellStyle name="SAPBEXaggItem 2 2 2 2 8 3" xfId="23426" xr:uid="{00000000-0005-0000-0000-0000333C0000}"/>
    <cellStyle name="SAPBEXaggItem 2 2 2 2 9" xfId="10978" xr:uid="{00000000-0005-0000-0000-0000343C0000}"/>
    <cellStyle name="SAPBEXaggItem 2 2 2 3" xfId="15170" xr:uid="{00000000-0005-0000-0000-0000353C0000}"/>
    <cellStyle name="SAPBEXaggItem 2 2 2 3 2" xfId="19461" xr:uid="{00000000-0005-0000-0000-0000363C0000}"/>
    <cellStyle name="SAPBEXaggItem 2 2 2 3 3" xfId="23425" xr:uid="{00000000-0005-0000-0000-0000373C0000}"/>
    <cellStyle name="SAPBEXaggItem 2 2 2 4" xfId="10977" xr:uid="{00000000-0005-0000-0000-0000383C0000}"/>
    <cellStyle name="SAPBEXaggItem 2 2 3" xfId="6361" xr:uid="{00000000-0005-0000-0000-0000393C0000}"/>
    <cellStyle name="SAPBEXaggItem 2 2 3 2" xfId="6362" xr:uid="{00000000-0005-0000-0000-00003A3C0000}"/>
    <cellStyle name="SAPBEXaggItem 2 2 3 2 2" xfId="6363" xr:uid="{00000000-0005-0000-0000-00003B3C0000}"/>
    <cellStyle name="SAPBEXaggItem 2 2 3 2 2 2" xfId="15180" xr:uid="{00000000-0005-0000-0000-00003C3C0000}"/>
    <cellStyle name="SAPBEXaggItem 2 2 3 2 2 2 2" xfId="19471" xr:uid="{00000000-0005-0000-0000-00003D3C0000}"/>
    <cellStyle name="SAPBEXaggItem 2 2 3 2 2 2 3" xfId="23435" xr:uid="{00000000-0005-0000-0000-00003E3C0000}"/>
    <cellStyle name="SAPBEXaggItem 2 2 3 2 2 3" xfId="10987" xr:uid="{00000000-0005-0000-0000-00003F3C0000}"/>
    <cellStyle name="SAPBEXaggItem 2 2 3 2 3" xfId="6364" xr:uid="{00000000-0005-0000-0000-0000403C0000}"/>
    <cellStyle name="SAPBEXaggItem 2 2 3 2 3 2" xfId="15181" xr:uid="{00000000-0005-0000-0000-0000413C0000}"/>
    <cellStyle name="SAPBEXaggItem 2 2 3 2 3 2 2" xfId="19472" xr:uid="{00000000-0005-0000-0000-0000423C0000}"/>
    <cellStyle name="SAPBEXaggItem 2 2 3 2 3 2 3" xfId="23436" xr:uid="{00000000-0005-0000-0000-0000433C0000}"/>
    <cellStyle name="SAPBEXaggItem 2 2 3 2 3 3" xfId="10988" xr:uid="{00000000-0005-0000-0000-0000443C0000}"/>
    <cellStyle name="SAPBEXaggItem 2 2 3 2 4" xfId="6365" xr:uid="{00000000-0005-0000-0000-0000453C0000}"/>
    <cellStyle name="SAPBEXaggItem 2 2 3 2 4 2" xfId="15182" xr:uid="{00000000-0005-0000-0000-0000463C0000}"/>
    <cellStyle name="SAPBEXaggItem 2 2 3 2 4 2 2" xfId="19473" xr:uid="{00000000-0005-0000-0000-0000473C0000}"/>
    <cellStyle name="SAPBEXaggItem 2 2 3 2 4 2 3" xfId="23437" xr:uid="{00000000-0005-0000-0000-0000483C0000}"/>
    <cellStyle name="SAPBEXaggItem 2 2 3 2 4 3" xfId="10989" xr:uid="{00000000-0005-0000-0000-0000493C0000}"/>
    <cellStyle name="SAPBEXaggItem 2 2 3 2 5" xfId="6366" xr:uid="{00000000-0005-0000-0000-00004A3C0000}"/>
    <cellStyle name="SAPBEXaggItem 2 2 3 2 5 2" xfId="15183" xr:uid="{00000000-0005-0000-0000-00004B3C0000}"/>
    <cellStyle name="SAPBEXaggItem 2 2 3 2 5 2 2" xfId="19474" xr:uid="{00000000-0005-0000-0000-00004C3C0000}"/>
    <cellStyle name="SAPBEXaggItem 2 2 3 2 5 2 3" xfId="23438" xr:uid="{00000000-0005-0000-0000-00004D3C0000}"/>
    <cellStyle name="SAPBEXaggItem 2 2 3 2 5 3" xfId="10990" xr:uid="{00000000-0005-0000-0000-00004E3C0000}"/>
    <cellStyle name="SAPBEXaggItem 2 2 3 2 6" xfId="6367" xr:uid="{00000000-0005-0000-0000-00004F3C0000}"/>
    <cellStyle name="SAPBEXaggItem 2 2 3 2 6 2" xfId="15184" xr:uid="{00000000-0005-0000-0000-0000503C0000}"/>
    <cellStyle name="SAPBEXaggItem 2 2 3 2 6 2 2" xfId="19475" xr:uid="{00000000-0005-0000-0000-0000513C0000}"/>
    <cellStyle name="SAPBEXaggItem 2 2 3 2 6 2 3" xfId="23439" xr:uid="{00000000-0005-0000-0000-0000523C0000}"/>
    <cellStyle name="SAPBEXaggItem 2 2 3 2 6 3" xfId="10991" xr:uid="{00000000-0005-0000-0000-0000533C0000}"/>
    <cellStyle name="SAPBEXaggItem 2 2 3 2 7" xfId="6368" xr:uid="{00000000-0005-0000-0000-0000543C0000}"/>
    <cellStyle name="SAPBEXaggItem 2 2 3 2 7 2" xfId="15185" xr:uid="{00000000-0005-0000-0000-0000553C0000}"/>
    <cellStyle name="SAPBEXaggItem 2 2 3 2 7 2 2" xfId="19476" xr:uid="{00000000-0005-0000-0000-0000563C0000}"/>
    <cellStyle name="SAPBEXaggItem 2 2 3 2 7 2 3" xfId="23440" xr:uid="{00000000-0005-0000-0000-0000573C0000}"/>
    <cellStyle name="SAPBEXaggItem 2 2 3 2 7 3" xfId="10992" xr:uid="{00000000-0005-0000-0000-0000583C0000}"/>
    <cellStyle name="SAPBEXaggItem 2 2 3 2 8" xfId="15179" xr:uid="{00000000-0005-0000-0000-0000593C0000}"/>
    <cellStyle name="SAPBEXaggItem 2 2 3 2 8 2" xfId="19470" xr:uid="{00000000-0005-0000-0000-00005A3C0000}"/>
    <cellStyle name="SAPBEXaggItem 2 2 3 2 8 3" xfId="23434" xr:uid="{00000000-0005-0000-0000-00005B3C0000}"/>
    <cellStyle name="SAPBEXaggItem 2 2 3 2 9" xfId="10986" xr:uid="{00000000-0005-0000-0000-00005C3C0000}"/>
    <cellStyle name="SAPBEXaggItem 2 2 3 3" xfId="15178" xr:uid="{00000000-0005-0000-0000-00005D3C0000}"/>
    <cellStyle name="SAPBEXaggItem 2 2 3 3 2" xfId="19469" xr:uid="{00000000-0005-0000-0000-00005E3C0000}"/>
    <cellStyle name="SAPBEXaggItem 2 2 3 3 3" xfId="23433" xr:uid="{00000000-0005-0000-0000-00005F3C0000}"/>
    <cellStyle name="SAPBEXaggItem 2 2 3 4" xfId="10985" xr:uid="{00000000-0005-0000-0000-0000603C0000}"/>
    <cellStyle name="SAPBEXaggItem 2 2 4" xfId="6369" xr:uid="{00000000-0005-0000-0000-0000613C0000}"/>
    <cellStyle name="SAPBEXaggItem 2 2 4 2" xfId="6370" xr:uid="{00000000-0005-0000-0000-0000623C0000}"/>
    <cellStyle name="SAPBEXaggItem 2 2 4 2 2" xfId="6371" xr:uid="{00000000-0005-0000-0000-0000633C0000}"/>
    <cellStyle name="SAPBEXaggItem 2 2 4 2 2 2" xfId="15188" xr:uid="{00000000-0005-0000-0000-0000643C0000}"/>
    <cellStyle name="SAPBEXaggItem 2 2 4 2 2 2 2" xfId="19479" xr:uid="{00000000-0005-0000-0000-0000653C0000}"/>
    <cellStyle name="SAPBEXaggItem 2 2 4 2 2 2 3" xfId="23443" xr:uid="{00000000-0005-0000-0000-0000663C0000}"/>
    <cellStyle name="SAPBEXaggItem 2 2 4 2 2 3" xfId="10995" xr:uid="{00000000-0005-0000-0000-0000673C0000}"/>
    <cellStyle name="SAPBEXaggItem 2 2 4 2 3" xfId="6372" xr:uid="{00000000-0005-0000-0000-0000683C0000}"/>
    <cellStyle name="SAPBEXaggItem 2 2 4 2 3 2" xfId="15189" xr:uid="{00000000-0005-0000-0000-0000693C0000}"/>
    <cellStyle name="SAPBEXaggItem 2 2 4 2 3 2 2" xfId="19480" xr:uid="{00000000-0005-0000-0000-00006A3C0000}"/>
    <cellStyle name="SAPBEXaggItem 2 2 4 2 3 2 3" xfId="23444" xr:uid="{00000000-0005-0000-0000-00006B3C0000}"/>
    <cellStyle name="SAPBEXaggItem 2 2 4 2 3 3" xfId="10996" xr:uid="{00000000-0005-0000-0000-00006C3C0000}"/>
    <cellStyle name="SAPBEXaggItem 2 2 4 2 4" xfId="6373" xr:uid="{00000000-0005-0000-0000-00006D3C0000}"/>
    <cellStyle name="SAPBEXaggItem 2 2 4 2 4 2" xfId="15190" xr:uid="{00000000-0005-0000-0000-00006E3C0000}"/>
    <cellStyle name="SAPBEXaggItem 2 2 4 2 4 2 2" xfId="19481" xr:uid="{00000000-0005-0000-0000-00006F3C0000}"/>
    <cellStyle name="SAPBEXaggItem 2 2 4 2 4 2 3" xfId="23445" xr:uid="{00000000-0005-0000-0000-0000703C0000}"/>
    <cellStyle name="SAPBEXaggItem 2 2 4 2 4 3" xfId="10997" xr:uid="{00000000-0005-0000-0000-0000713C0000}"/>
    <cellStyle name="SAPBEXaggItem 2 2 4 2 5" xfId="6374" xr:uid="{00000000-0005-0000-0000-0000723C0000}"/>
    <cellStyle name="SAPBEXaggItem 2 2 4 2 5 2" xfId="15191" xr:uid="{00000000-0005-0000-0000-0000733C0000}"/>
    <cellStyle name="SAPBEXaggItem 2 2 4 2 5 2 2" xfId="19482" xr:uid="{00000000-0005-0000-0000-0000743C0000}"/>
    <cellStyle name="SAPBEXaggItem 2 2 4 2 5 2 3" xfId="23446" xr:uid="{00000000-0005-0000-0000-0000753C0000}"/>
    <cellStyle name="SAPBEXaggItem 2 2 4 2 5 3" xfId="10998" xr:uid="{00000000-0005-0000-0000-0000763C0000}"/>
    <cellStyle name="SAPBEXaggItem 2 2 4 2 6" xfId="6375" xr:uid="{00000000-0005-0000-0000-0000773C0000}"/>
    <cellStyle name="SAPBEXaggItem 2 2 4 2 6 2" xfId="15192" xr:uid="{00000000-0005-0000-0000-0000783C0000}"/>
    <cellStyle name="SAPBEXaggItem 2 2 4 2 6 2 2" xfId="19483" xr:uid="{00000000-0005-0000-0000-0000793C0000}"/>
    <cellStyle name="SAPBEXaggItem 2 2 4 2 6 2 3" xfId="23447" xr:uid="{00000000-0005-0000-0000-00007A3C0000}"/>
    <cellStyle name="SAPBEXaggItem 2 2 4 2 6 3" xfId="10999" xr:uid="{00000000-0005-0000-0000-00007B3C0000}"/>
    <cellStyle name="SAPBEXaggItem 2 2 4 2 7" xfId="6376" xr:uid="{00000000-0005-0000-0000-00007C3C0000}"/>
    <cellStyle name="SAPBEXaggItem 2 2 4 2 7 2" xfId="15193" xr:uid="{00000000-0005-0000-0000-00007D3C0000}"/>
    <cellStyle name="SAPBEXaggItem 2 2 4 2 7 2 2" xfId="19484" xr:uid="{00000000-0005-0000-0000-00007E3C0000}"/>
    <cellStyle name="SAPBEXaggItem 2 2 4 2 7 2 3" xfId="23448" xr:uid="{00000000-0005-0000-0000-00007F3C0000}"/>
    <cellStyle name="SAPBEXaggItem 2 2 4 2 7 3" xfId="11000" xr:uid="{00000000-0005-0000-0000-0000803C0000}"/>
    <cellStyle name="SAPBEXaggItem 2 2 4 2 8" xfId="15187" xr:uid="{00000000-0005-0000-0000-0000813C0000}"/>
    <cellStyle name="SAPBEXaggItem 2 2 4 2 8 2" xfId="19478" xr:uid="{00000000-0005-0000-0000-0000823C0000}"/>
    <cellStyle name="SAPBEXaggItem 2 2 4 2 8 3" xfId="23442" xr:uid="{00000000-0005-0000-0000-0000833C0000}"/>
    <cellStyle name="SAPBEXaggItem 2 2 4 2 9" xfId="10994" xr:uid="{00000000-0005-0000-0000-0000843C0000}"/>
    <cellStyle name="SAPBEXaggItem 2 2 4 3" xfId="15186" xr:uid="{00000000-0005-0000-0000-0000853C0000}"/>
    <cellStyle name="SAPBEXaggItem 2 2 4 3 2" xfId="19477" xr:uid="{00000000-0005-0000-0000-0000863C0000}"/>
    <cellStyle name="SAPBEXaggItem 2 2 4 3 3" xfId="23441" xr:uid="{00000000-0005-0000-0000-0000873C0000}"/>
    <cellStyle name="SAPBEXaggItem 2 2 4 4" xfId="10993" xr:uid="{00000000-0005-0000-0000-0000883C0000}"/>
    <cellStyle name="SAPBEXaggItem 2 2 5" xfId="6377" xr:uid="{00000000-0005-0000-0000-0000893C0000}"/>
    <cellStyle name="SAPBEXaggItem 2 2 5 2" xfId="6378" xr:uid="{00000000-0005-0000-0000-00008A3C0000}"/>
    <cellStyle name="SAPBEXaggItem 2 2 5 2 2" xfId="15195" xr:uid="{00000000-0005-0000-0000-00008B3C0000}"/>
    <cellStyle name="SAPBEXaggItem 2 2 5 2 2 2" xfId="19486" xr:uid="{00000000-0005-0000-0000-00008C3C0000}"/>
    <cellStyle name="SAPBEXaggItem 2 2 5 2 2 3" xfId="23450" xr:uid="{00000000-0005-0000-0000-00008D3C0000}"/>
    <cellStyle name="SAPBEXaggItem 2 2 5 2 3" xfId="11002" xr:uid="{00000000-0005-0000-0000-00008E3C0000}"/>
    <cellStyle name="SAPBEXaggItem 2 2 5 3" xfId="6379" xr:uid="{00000000-0005-0000-0000-00008F3C0000}"/>
    <cellStyle name="SAPBEXaggItem 2 2 5 3 2" xfId="15196" xr:uid="{00000000-0005-0000-0000-0000903C0000}"/>
    <cellStyle name="SAPBEXaggItem 2 2 5 3 2 2" xfId="19487" xr:uid="{00000000-0005-0000-0000-0000913C0000}"/>
    <cellStyle name="SAPBEXaggItem 2 2 5 3 2 3" xfId="23451" xr:uid="{00000000-0005-0000-0000-0000923C0000}"/>
    <cellStyle name="SAPBEXaggItem 2 2 5 3 3" xfId="11003" xr:uid="{00000000-0005-0000-0000-0000933C0000}"/>
    <cellStyle name="SAPBEXaggItem 2 2 5 4" xfId="6380" xr:uid="{00000000-0005-0000-0000-0000943C0000}"/>
    <cellStyle name="SAPBEXaggItem 2 2 5 4 2" xfId="15197" xr:uid="{00000000-0005-0000-0000-0000953C0000}"/>
    <cellStyle name="SAPBEXaggItem 2 2 5 4 2 2" xfId="19488" xr:uid="{00000000-0005-0000-0000-0000963C0000}"/>
    <cellStyle name="SAPBEXaggItem 2 2 5 4 2 3" xfId="23452" xr:uid="{00000000-0005-0000-0000-0000973C0000}"/>
    <cellStyle name="SAPBEXaggItem 2 2 5 4 3" xfId="11004" xr:uid="{00000000-0005-0000-0000-0000983C0000}"/>
    <cellStyle name="SAPBEXaggItem 2 2 5 5" xfId="6381" xr:uid="{00000000-0005-0000-0000-0000993C0000}"/>
    <cellStyle name="SAPBEXaggItem 2 2 5 5 2" xfId="15198" xr:uid="{00000000-0005-0000-0000-00009A3C0000}"/>
    <cellStyle name="SAPBEXaggItem 2 2 5 5 2 2" xfId="19489" xr:uid="{00000000-0005-0000-0000-00009B3C0000}"/>
    <cellStyle name="SAPBEXaggItem 2 2 5 5 2 3" xfId="23453" xr:uid="{00000000-0005-0000-0000-00009C3C0000}"/>
    <cellStyle name="SAPBEXaggItem 2 2 5 5 3" xfId="11005" xr:uid="{00000000-0005-0000-0000-00009D3C0000}"/>
    <cellStyle name="SAPBEXaggItem 2 2 5 6" xfId="6382" xr:uid="{00000000-0005-0000-0000-00009E3C0000}"/>
    <cellStyle name="SAPBEXaggItem 2 2 5 6 2" xfId="15199" xr:uid="{00000000-0005-0000-0000-00009F3C0000}"/>
    <cellStyle name="SAPBEXaggItem 2 2 5 6 2 2" xfId="19490" xr:uid="{00000000-0005-0000-0000-0000A03C0000}"/>
    <cellStyle name="SAPBEXaggItem 2 2 5 6 2 3" xfId="23454" xr:uid="{00000000-0005-0000-0000-0000A13C0000}"/>
    <cellStyle name="SAPBEXaggItem 2 2 5 6 3" xfId="11006" xr:uid="{00000000-0005-0000-0000-0000A23C0000}"/>
    <cellStyle name="SAPBEXaggItem 2 2 5 7" xfId="6383" xr:uid="{00000000-0005-0000-0000-0000A33C0000}"/>
    <cellStyle name="SAPBEXaggItem 2 2 5 7 2" xfId="15200" xr:uid="{00000000-0005-0000-0000-0000A43C0000}"/>
    <cellStyle name="SAPBEXaggItem 2 2 5 7 2 2" xfId="19491" xr:uid="{00000000-0005-0000-0000-0000A53C0000}"/>
    <cellStyle name="SAPBEXaggItem 2 2 5 7 2 3" xfId="23455" xr:uid="{00000000-0005-0000-0000-0000A63C0000}"/>
    <cellStyle name="SAPBEXaggItem 2 2 5 7 3" xfId="11007" xr:uid="{00000000-0005-0000-0000-0000A73C0000}"/>
    <cellStyle name="SAPBEXaggItem 2 2 5 8" xfId="15194" xr:uid="{00000000-0005-0000-0000-0000A83C0000}"/>
    <cellStyle name="SAPBEXaggItem 2 2 5 8 2" xfId="19485" xr:uid="{00000000-0005-0000-0000-0000A93C0000}"/>
    <cellStyle name="SAPBEXaggItem 2 2 5 8 3" xfId="23449" xr:uid="{00000000-0005-0000-0000-0000AA3C0000}"/>
    <cellStyle name="SAPBEXaggItem 2 2 5 9" xfId="11001" xr:uid="{00000000-0005-0000-0000-0000AB3C0000}"/>
    <cellStyle name="SAPBEXaggItem 2 2 6" xfId="15169" xr:uid="{00000000-0005-0000-0000-0000AC3C0000}"/>
    <cellStyle name="SAPBEXaggItem 2 2 6 2" xfId="19460" xr:uid="{00000000-0005-0000-0000-0000AD3C0000}"/>
    <cellStyle name="SAPBEXaggItem 2 2 6 3" xfId="23424" xr:uid="{00000000-0005-0000-0000-0000AE3C0000}"/>
    <cellStyle name="SAPBEXaggItem 2 2 7" xfId="10976" xr:uid="{00000000-0005-0000-0000-0000AF3C0000}"/>
    <cellStyle name="SAPBEXaggItem 2 3" xfId="6384" xr:uid="{00000000-0005-0000-0000-0000B03C0000}"/>
    <cellStyle name="SAPBEXaggItem 2 3 2" xfId="6385" xr:uid="{00000000-0005-0000-0000-0000B13C0000}"/>
    <cellStyle name="SAPBEXaggItem 2 3 2 2" xfId="6386" xr:uid="{00000000-0005-0000-0000-0000B23C0000}"/>
    <cellStyle name="SAPBEXaggItem 2 3 2 2 2" xfId="6387" xr:uid="{00000000-0005-0000-0000-0000B33C0000}"/>
    <cellStyle name="SAPBEXaggItem 2 3 2 2 2 2" xfId="15204" xr:uid="{00000000-0005-0000-0000-0000B43C0000}"/>
    <cellStyle name="SAPBEXaggItem 2 3 2 2 2 2 2" xfId="19495" xr:uid="{00000000-0005-0000-0000-0000B53C0000}"/>
    <cellStyle name="SAPBEXaggItem 2 3 2 2 2 2 3" xfId="23459" xr:uid="{00000000-0005-0000-0000-0000B63C0000}"/>
    <cellStyle name="SAPBEXaggItem 2 3 2 2 2 3" xfId="11011" xr:uid="{00000000-0005-0000-0000-0000B73C0000}"/>
    <cellStyle name="SAPBEXaggItem 2 3 2 2 3" xfId="6388" xr:uid="{00000000-0005-0000-0000-0000B83C0000}"/>
    <cellStyle name="SAPBEXaggItem 2 3 2 2 3 2" xfId="15205" xr:uid="{00000000-0005-0000-0000-0000B93C0000}"/>
    <cellStyle name="SAPBEXaggItem 2 3 2 2 3 2 2" xfId="19496" xr:uid="{00000000-0005-0000-0000-0000BA3C0000}"/>
    <cellStyle name="SAPBEXaggItem 2 3 2 2 3 2 3" xfId="23460" xr:uid="{00000000-0005-0000-0000-0000BB3C0000}"/>
    <cellStyle name="SAPBEXaggItem 2 3 2 2 3 3" xfId="11012" xr:uid="{00000000-0005-0000-0000-0000BC3C0000}"/>
    <cellStyle name="SAPBEXaggItem 2 3 2 2 4" xfId="6389" xr:uid="{00000000-0005-0000-0000-0000BD3C0000}"/>
    <cellStyle name="SAPBEXaggItem 2 3 2 2 4 2" xfId="15206" xr:uid="{00000000-0005-0000-0000-0000BE3C0000}"/>
    <cellStyle name="SAPBEXaggItem 2 3 2 2 4 2 2" xfId="19497" xr:uid="{00000000-0005-0000-0000-0000BF3C0000}"/>
    <cellStyle name="SAPBEXaggItem 2 3 2 2 4 2 3" xfId="23461" xr:uid="{00000000-0005-0000-0000-0000C03C0000}"/>
    <cellStyle name="SAPBEXaggItem 2 3 2 2 4 3" xfId="11013" xr:uid="{00000000-0005-0000-0000-0000C13C0000}"/>
    <cellStyle name="SAPBEXaggItem 2 3 2 2 5" xfId="6390" xr:uid="{00000000-0005-0000-0000-0000C23C0000}"/>
    <cellStyle name="SAPBEXaggItem 2 3 2 2 5 2" xfId="15207" xr:uid="{00000000-0005-0000-0000-0000C33C0000}"/>
    <cellStyle name="SAPBEXaggItem 2 3 2 2 5 2 2" xfId="19498" xr:uid="{00000000-0005-0000-0000-0000C43C0000}"/>
    <cellStyle name="SAPBEXaggItem 2 3 2 2 5 2 3" xfId="23462" xr:uid="{00000000-0005-0000-0000-0000C53C0000}"/>
    <cellStyle name="SAPBEXaggItem 2 3 2 2 5 3" xfId="11014" xr:uid="{00000000-0005-0000-0000-0000C63C0000}"/>
    <cellStyle name="SAPBEXaggItem 2 3 2 2 6" xfId="6391" xr:uid="{00000000-0005-0000-0000-0000C73C0000}"/>
    <cellStyle name="SAPBEXaggItem 2 3 2 2 6 2" xfId="15208" xr:uid="{00000000-0005-0000-0000-0000C83C0000}"/>
    <cellStyle name="SAPBEXaggItem 2 3 2 2 6 2 2" xfId="19499" xr:uid="{00000000-0005-0000-0000-0000C93C0000}"/>
    <cellStyle name="SAPBEXaggItem 2 3 2 2 6 2 3" xfId="23463" xr:uid="{00000000-0005-0000-0000-0000CA3C0000}"/>
    <cellStyle name="SAPBEXaggItem 2 3 2 2 6 3" xfId="11015" xr:uid="{00000000-0005-0000-0000-0000CB3C0000}"/>
    <cellStyle name="SAPBEXaggItem 2 3 2 2 7" xfId="6392" xr:uid="{00000000-0005-0000-0000-0000CC3C0000}"/>
    <cellStyle name="SAPBEXaggItem 2 3 2 2 7 2" xfId="15209" xr:uid="{00000000-0005-0000-0000-0000CD3C0000}"/>
    <cellStyle name="SAPBEXaggItem 2 3 2 2 7 2 2" xfId="19500" xr:uid="{00000000-0005-0000-0000-0000CE3C0000}"/>
    <cellStyle name="SAPBEXaggItem 2 3 2 2 7 2 3" xfId="23464" xr:uid="{00000000-0005-0000-0000-0000CF3C0000}"/>
    <cellStyle name="SAPBEXaggItem 2 3 2 2 7 3" xfId="11016" xr:uid="{00000000-0005-0000-0000-0000D03C0000}"/>
    <cellStyle name="SAPBEXaggItem 2 3 2 2 8" xfId="15203" xr:uid="{00000000-0005-0000-0000-0000D13C0000}"/>
    <cellStyle name="SAPBEXaggItem 2 3 2 2 8 2" xfId="19494" xr:uid="{00000000-0005-0000-0000-0000D23C0000}"/>
    <cellStyle name="SAPBEXaggItem 2 3 2 2 8 3" xfId="23458" xr:uid="{00000000-0005-0000-0000-0000D33C0000}"/>
    <cellStyle name="SAPBEXaggItem 2 3 2 2 9" xfId="11010" xr:uid="{00000000-0005-0000-0000-0000D43C0000}"/>
    <cellStyle name="SAPBEXaggItem 2 3 2 3" xfId="15202" xr:uid="{00000000-0005-0000-0000-0000D53C0000}"/>
    <cellStyle name="SAPBEXaggItem 2 3 2 3 2" xfId="19493" xr:uid="{00000000-0005-0000-0000-0000D63C0000}"/>
    <cellStyle name="SAPBEXaggItem 2 3 2 3 3" xfId="23457" xr:uid="{00000000-0005-0000-0000-0000D73C0000}"/>
    <cellStyle name="SAPBEXaggItem 2 3 2 4" xfId="11009" xr:uid="{00000000-0005-0000-0000-0000D83C0000}"/>
    <cellStyle name="SAPBEXaggItem 2 3 3" xfId="6393" xr:uid="{00000000-0005-0000-0000-0000D93C0000}"/>
    <cellStyle name="SAPBEXaggItem 2 3 3 2" xfId="6394" xr:uid="{00000000-0005-0000-0000-0000DA3C0000}"/>
    <cellStyle name="SAPBEXaggItem 2 3 3 2 2" xfId="6395" xr:uid="{00000000-0005-0000-0000-0000DB3C0000}"/>
    <cellStyle name="SAPBEXaggItem 2 3 3 2 2 2" xfId="15212" xr:uid="{00000000-0005-0000-0000-0000DC3C0000}"/>
    <cellStyle name="SAPBEXaggItem 2 3 3 2 2 2 2" xfId="19503" xr:uid="{00000000-0005-0000-0000-0000DD3C0000}"/>
    <cellStyle name="SAPBEXaggItem 2 3 3 2 2 2 3" xfId="23467" xr:uid="{00000000-0005-0000-0000-0000DE3C0000}"/>
    <cellStyle name="SAPBEXaggItem 2 3 3 2 2 3" xfId="11019" xr:uid="{00000000-0005-0000-0000-0000DF3C0000}"/>
    <cellStyle name="SAPBEXaggItem 2 3 3 2 3" xfId="6396" xr:uid="{00000000-0005-0000-0000-0000E03C0000}"/>
    <cellStyle name="SAPBEXaggItem 2 3 3 2 3 2" xfId="15213" xr:uid="{00000000-0005-0000-0000-0000E13C0000}"/>
    <cellStyle name="SAPBEXaggItem 2 3 3 2 3 2 2" xfId="19504" xr:uid="{00000000-0005-0000-0000-0000E23C0000}"/>
    <cellStyle name="SAPBEXaggItem 2 3 3 2 3 2 3" xfId="23468" xr:uid="{00000000-0005-0000-0000-0000E33C0000}"/>
    <cellStyle name="SAPBEXaggItem 2 3 3 2 3 3" xfId="11020" xr:uid="{00000000-0005-0000-0000-0000E43C0000}"/>
    <cellStyle name="SAPBEXaggItem 2 3 3 2 4" xfId="6397" xr:uid="{00000000-0005-0000-0000-0000E53C0000}"/>
    <cellStyle name="SAPBEXaggItem 2 3 3 2 4 2" xfId="15214" xr:uid="{00000000-0005-0000-0000-0000E63C0000}"/>
    <cellStyle name="SAPBEXaggItem 2 3 3 2 4 2 2" xfId="19505" xr:uid="{00000000-0005-0000-0000-0000E73C0000}"/>
    <cellStyle name="SAPBEXaggItem 2 3 3 2 4 2 3" xfId="23469" xr:uid="{00000000-0005-0000-0000-0000E83C0000}"/>
    <cellStyle name="SAPBEXaggItem 2 3 3 2 4 3" xfId="11021" xr:uid="{00000000-0005-0000-0000-0000E93C0000}"/>
    <cellStyle name="SAPBEXaggItem 2 3 3 2 5" xfId="6398" xr:uid="{00000000-0005-0000-0000-0000EA3C0000}"/>
    <cellStyle name="SAPBEXaggItem 2 3 3 2 5 2" xfId="15215" xr:uid="{00000000-0005-0000-0000-0000EB3C0000}"/>
    <cellStyle name="SAPBEXaggItem 2 3 3 2 5 2 2" xfId="19506" xr:uid="{00000000-0005-0000-0000-0000EC3C0000}"/>
    <cellStyle name="SAPBEXaggItem 2 3 3 2 5 2 3" xfId="23470" xr:uid="{00000000-0005-0000-0000-0000ED3C0000}"/>
    <cellStyle name="SAPBEXaggItem 2 3 3 2 5 3" xfId="11022" xr:uid="{00000000-0005-0000-0000-0000EE3C0000}"/>
    <cellStyle name="SAPBEXaggItem 2 3 3 2 6" xfId="6399" xr:uid="{00000000-0005-0000-0000-0000EF3C0000}"/>
    <cellStyle name="SAPBEXaggItem 2 3 3 2 6 2" xfId="15216" xr:uid="{00000000-0005-0000-0000-0000F03C0000}"/>
    <cellStyle name="SAPBEXaggItem 2 3 3 2 6 2 2" xfId="19507" xr:uid="{00000000-0005-0000-0000-0000F13C0000}"/>
    <cellStyle name="SAPBEXaggItem 2 3 3 2 6 2 3" xfId="23471" xr:uid="{00000000-0005-0000-0000-0000F23C0000}"/>
    <cellStyle name="SAPBEXaggItem 2 3 3 2 6 3" xfId="11023" xr:uid="{00000000-0005-0000-0000-0000F33C0000}"/>
    <cellStyle name="SAPBEXaggItem 2 3 3 2 7" xfId="6400" xr:uid="{00000000-0005-0000-0000-0000F43C0000}"/>
    <cellStyle name="SAPBEXaggItem 2 3 3 2 7 2" xfId="15217" xr:uid="{00000000-0005-0000-0000-0000F53C0000}"/>
    <cellStyle name="SAPBEXaggItem 2 3 3 2 7 2 2" xfId="19508" xr:uid="{00000000-0005-0000-0000-0000F63C0000}"/>
    <cellStyle name="SAPBEXaggItem 2 3 3 2 7 2 3" xfId="23472" xr:uid="{00000000-0005-0000-0000-0000F73C0000}"/>
    <cellStyle name="SAPBEXaggItem 2 3 3 2 7 3" xfId="11024" xr:uid="{00000000-0005-0000-0000-0000F83C0000}"/>
    <cellStyle name="SAPBEXaggItem 2 3 3 2 8" xfId="15211" xr:uid="{00000000-0005-0000-0000-0000F93C0000}"/>
    <cellStyle name="SAPBEXaggItem 2 3 3 2 8 2" xfId="19502" xr:uid="{00000000-0005-0000-0000-0000FA3C0000}"/>
    <cellStyle name="SAPBEXaggItem 2 3 3 2 8 3" xfId="23466" xr:uid="{00000000-0005-0000-0000-0000FB3C0000}"/>
    <cellStyle name="SAPBEXaggItem 2 3 3 2 9" xfId="11018" xr:uid="{00000000-0005-0000-0000-0000FC3C0000}"/>
    <cellStyle name="SAPBEXaggItem 2 3 3 3" xfId="15210" xr:uid="{00000000-0005-0000-0000-0000FD3C0000}"/>
    <cellStyle name="SAPBEXaggItem 2 3 3 3 2" xfId="19501" xr:uid="{00000000-0005-0000-0000-0000FE3C0000}"/>
    <cellStyle name="SAPBEXaggItem 2 3 3 3 3" xfId="23465" xr:uid="{00000000-0005-0000-0000-0000FF3C0000}"/>
    <cellStyle name="SAPBEXaggItem 2 3 3 4" xfId="11017" xr:uid="{00000000-0005-0000-0000-0000003D0000}"/>
    <cellStyle name="SAPBEXaggItem 2 3 4" xfId="6401" xr:uid="{00000000-0005-0000-0000-0000013D0000}"/>
    <cellStyle name="SAPBEXaggItem 2 3 4 2" xfId="6402" xr:uid="{00000000-0005-0000-0000-0000023D0000}"/>
    <cellStyle name="SAPBEXaggItem 2 3 4 2 2" xfId="6403" xr:uid="{00000000-0005-0000-0000-0000033D0000}"/>
    <cellStyle name="SAPBEXaggItem 2 3 4 2 2 2" xfId="15220" xr:uid="{00000000-0005-0000-0000-0000043D0000}"/>
    <cellStyle name="SAPBEXaggItem 2 3 4 2 2 2 2" xfId="19511" xr:uid="{00000000-0005-0000-0000-0000053D0000}"/>
    <cellStyle name="SAPBEXaggItem 2 3 4 2 2 2 3" xfId="23475" xr:uid="{00000000-0005-0000-0000-0000063D0000}"/>
    <cellStyle name="SAPBEXaggItem 2 3 4 2 2 3" xfId="11027" xr:uid="{00000000-0005-0000-0000-0000073D0000}"/>
    <cellStyle name="SAPBEXaggItem 2 3 4 2 3" xfId="6404" xr:uid="{00000000-0005-0000-0000-0000083D0000}"/>
    <cellStyle name="SAPBEXaggItem 2 3 4 2 3 2" xfId="15221" xr:uid="{00000000-0005-0000-0000-0000093D0000}"/>
    <cellStyle name="SAPBEXaggItem 2 3 4 2 3 2 2" xfId="19512" xr:uid="{00000000-0005-0000-0000-00000A3D0000}"/>
    <cellStyle name="SAPBEXaggItem 2 3 4 2 3 2 3" xfId="23476" xr:uid="{00000000-0005-0000-0000-00000B3D0000}"/>
    <cellStyle name="SAPBEXaggItem 2 3 4 2 3 3" xfId="11028" xr:uid="{00000000-0005-0000-0000-00000C3D0000}"/>
    <cellStyle name="SAPBEXaggItem 2 3 4 2 4" xfId="6405" xr:uid="{00000000-0005-0000-0000-00000D3D0000}"/>
    <cellStyle name="SAPBEXaggItem 2 3 4 2 4 2" xfId="15222" xr:uid="{00000000-0005-0000-0000-00000E3D0000}"/>
    <cellStyle name="SAPBEXaggItem 2 3 4 2 4 2 2" xfId="19513" xr:uid="{00000000-0005-0000-0000-00000F3D0000}"/>
    <cellStyle name="SAPBEXaggItem 2 3 4 2 4 2 3" xfId="23477" xr:uid="{00000000-0005-0000-0000-0000103D0000}"/>
    <cellStyle name="SAPBEXaggItem 2 3 4 2 4 3" xfId="11029" xr:uid="{00000000-0005-0000-0000-0000113D0000}"/>
    <cellStyle name="SAPBEXaggItem 2 3 4 2 5" xfId="6406" xr:uid="{00000000-0005-0000-0000-0000123D0000}"/>
    <cellStyle name="SAPBEXaggItem 2 3 4 2 5 2" xfId="15223" xr:uid="{00000000-0005-0000-0000-0000133D0000}"/>
    <cellStyle name="SAPBEXaggItem 2 3 4 2 5 2 2" xfId="19514" xr:uid="{00000000-0005-0000-0000-0000143D0000}"/>
    <cellStyle name="SAPBEXaggItem 2 3 4 2 5 2 3" xfId="23478" xr:uid="{00000000-0005-0000-0000-0000153D0000}"/>
    <cellStyle name="SAPBEXaggItem 2 3 4 2 5 3" xfId="11030" xr:uid="{00000000-0005-0000-0000-0000163D0000}"/>
    <cellStyle name="SAPBEXaggItem 2 3 4 2 6" xfId="6407" xr:uid="{00000000-0005-0000-0000-0000173D0000}"/>
    <cellStyle name="SAPBEXaggItem 2 3 4 2 6 2" xfId="15224" xr:uid="{00000000-0005-0000-0000-0000183D0000}"/>
    <cellStyle name="SAPBEXaggItem 2 3 4 2 6 2 2" xfId="19515" xr:uid="{00000000-0005-0000-0000-0000193D0000}"/>
    <cellStyle name="SAPBEXaggItem 2 3 4 2 6 2 3" xfId="23479" xr:uid="{00000000-0005-0000-0000-00001A3D0000}"/>
    <cellStyle name="SAPBEXaggItem 2 3 4 2 6 3" xfId="11031" xr:uid="{00000000-0005-0000-0000-00001B3D0000}"/>
    <cellStyle name="SAPBEXaggItem 2 3 4 2 7" xfId="6408" xr:uid="{00000000-0005-0000-0000-00001C3D0000}"/>
    <cellStyle name="SAPBEXaggItem 2 3 4 2 7 2" xfId="15225" xr:uid="{00000000-0005-0000-0000-00001D3D0000}"/>
    <cellStyle name="SAPBEXaggItem 2 3 4 2 7 2 2" xfId="19516" xr:uid="{00000000-0005-0000-0000-00001E3D0000}"/>
    <cellStyle name="SAPBEXaggItem 2 3 4 2 7 2 3" xfId="23480" xr:uid="{00000000-0005-0000-0000-00001F3D0000}"/>
    <cellStyle name="SAPBEXaggItem 2 3 4 2 7 3" xfId="11032" xr:uid="{00000000-0005-0000-0000-0000203D0000}"/>
    <cellStyle name="SAPBEXaggItem 2 3 4 2 8" xfId="15219" xr:uid="{00000000-0005-0000-0000-0000213D0000}"/>
    <cellStyle name="SAPBEXaggItem 2 3 4 2 8 2" xfId="19510" xr:uid="{00000000-0005-0000-0000-0000223D0000}"/>
    <cellStyle name="SAPBEXaggItem 2 3 4 2 8 3" xfId="23474" xr:uid="{00000000-0005-0000-0000-0000233D0000}"/>
    <cellStyle name="SAPBEXaggItem 2 3 4 2 9" xfId="11026" xr:uid="{00000000-0005-0000-0000-0000243D0000}"/>
    <cellStyle name="SAPBEXaggItem 2 3 4 3" xfId="15218" xr:uid="{00000000-0005-0000-0000-0000253D0000}"/>
    <cellStyle name="SAPBEXaggItem 2 3 4 3 2" xfId="19509" xr:uid="{00000000-0005-0000-0000-0000263D0000}"/>
    <cellStyle name="SAPBEXaggItem 2 3 4 3 3" xfId="23473" xr:uid="{00000000-0005-0000-0000-0000273D0000}"/>
    <cellStyle name="SAPBEXaggItem 2 3 4 4" xfId="11025" xr:uid="{00000000-0005-0000-0000-0000283D0000}"/>
    <cellStyle name="SAPBEXaggItem 2 3 5" xfId="6409" xr:uid="{00000000-0005-0000-0000-0000293D0000}"/>
    <cellStyle name="SAPBEXaggItem 2 3 5 2" xfId="6410" xr:uid="{00000000-0005-0000-0000-00002A3D0000}"/>
    <cellStyle name="SAPBEXaggItem 2 3 5 2 2" xfId="15227" xr:uid="{00000000-0005-0000-0000-00002B3D0000}"/>
    <cellStyle name="SAPBEXaggItem 2 3 5 2 2 2" xfId="19518" xr:uid="{00000000-0005-0000-0000-00002C3D0000}"/>
    <cellStyle name="SAPBEXaggItem 2 3 5 2 2 3" xfId="23482" xr:uid="{00000000-0005-0000-0000-00002D3D0000}"/>
    <cellStyle name="SAPBEXaggItem 2 3 5 2 3" xfId="11034" xr:uid="{00000000-0005-0000-0000-00002E3D0000}"/>
    <cellStyle name="SAPBEXaggItem 2 3 5 3" xfId="6411" xr:uid="{00000000-0005-0000-0000-00002F3D0000}"/>
    <cellStyle name="SAPBEXaggItem 2 3 5 3 2" xfId="15228" xr:uid="{00000000-0005-0000-0000-0000303D0000}"/>
    <cellStyle name="SAPBEXaggItem 2 3 5 3 2 2" xfId="19519" xr:uid="{00000000-0005-0000-0000-0000313D0000}"/>
    <cellStyle name="SAPBEXaggItem 2 3 5 3 2 3" xfId="23483" xr:uid="{00000000-0005-0000-0000-0000323D0000}"/>
    <cellStyle name="SAPBEXaggItem 2 3 5 3 3" xfId="11035" xr:uid="{00000000-0005-0000-0000-0000333D0000}"/>
    <cellStyle name="SAPBEXaggItem 2 3 5 4" xfId="6412" xr:uid="{00000000-0005-0000-0000-0000343D0000}"/>
    <cellStyle name="SAPBEXaggItem 2 3 5 4 2" xfId="15229" xr:uid="{00000000-0005-0000-0000-0000353D0000}"/>
    <cellStyle name="SAPBEXaggItem 2 3 5 4 2 2" xfId="19520" xr:uid="{00000000-0005-0000-0000-0000363D0000}"/>
    <cellStyle name="SAPBEXaggItem 2 3 5 4 2 3" xfId="23484" xr:uid="{00000000-0005-0000-0000-0000373D0000}"/>
    <cellStyle name="SAPBEXaggItem 2 3 5 4 3" xfId="11036" xr:uid="{00000000-0005-0000-0000-0000383D0000}"/>
    <cellStyle name="SAPBEXaggItem 2 3 5 5" xfId="6413" xr:uid="{00000000-0005-0000-0000-0000393D0000}"/>
    <cellStyle name="SAPBEXaggItem 2 3 5 5 2" xfId="15230" xr:uid="{00000000-0005-0000-0000-00003A3D0000}"/>
    <cellStyle name="SAPBEXaggItem 2 3 5 5 2 2" xfId="19521" xr:uid="{00000000-0005-0000-0000-00003B3D0000}"/>
    <cellStyle name="SAPBEXaggItem 2 3 5 5 2 3" xfId="23485" xr:uid="{00000000-0005-0000-0000-00003C3D0000}"/>
    <cellStyle name="SAPBEXaggItem 2 3 5 5 3" xfId="11037" xr:uid="{00000000-0005-0000-0000-00003D3D0000}"/>
    <cellStyle name="SAPBEXaggItem 2 3 5 6" xfId="6414" xr:uid="{00000000-0005-0000-0000-00003E3D0000}"/>
    <cellStyle name="SAPBEXaggItem 2 3 5 6 2" xfId="15231" xr:uid="{00000000-0005-0000-0000-00003F3D0000}"/>
    <cellStyle name="SAPBEXaggItem 2 3 5 6 2 2" xfId="19522" xr:uid="{00000000-0005-0000-0000-0000403D0000}"/>
    <cellStyle name="SAPBEXaggItem 2 3 5 6 2 3" xfId="23486" xr:uid="{00000000-0005-0000-0000-0000413D0000}"/>
    <cellStyle name="SAPBEXaggItem 2 3 5 6 3" xfId="11038" xr:uid="{00000000-0005-0000-0000-0000423D0000}"/>
    <cellStyle name="SAPBEXaggItem 2 3 5 7" xfId="6415" xr:uid="{00000000-0005-0000-0000-0000433D0000}"/>
    <cellStyle name="SAPBEXaggItem 2 3 5 7 2" xfId="15232" xr:uid="{00000000-0005-0000-0000-0000443D0000}"/>
    <cellStyle name="SAPBEXaggItem 2 3 5 7 2 2" xfId="19523" xr:uid="{00000000-0005-0000-0000-0000453D0000}"/>
    <cellStyle name="SAPBEXaggItem 2 3 5 7 2 3" xfId="23487" xr:uid="{00000000-0005-0000-0000-0000463D0000}"/>
    <cellStyle name="SAPBEXaggItem 2 3 5 7 3" xfId="11039" xr:uid="{00000000-0005-0000-0000-0000473D0000}"/>
    <cellStyle name="SAPBEXaggItem 2 3 5 8" xfId="15226" xr:uid="{00000000-0005-0000-0000-0000483D0000}"/>
    <cellStyle name="SAPBEXaggItem 2 3 5 8 2" xfId="19517" xr:uid="{00000000-0005-0000-0000-0000493D0000}"/>
    <cellStyle name="SAPBEXaggItem 2 3 5 8 3" xfId="23481" xr:uid="{00000000-0005-0000-0000-00004A3D0000}"/>
    <cellStyle name="SAPBEXaggItem 2 3 5 9" xfId="11033" xr:uid="{00000000-0005-0000-0000-00004B3D0000}"/>
    <cellStyle name="SAPBEXaggItem 2 3 6" xfId="15201" xr:uid="{00000000-0005-0000-0000-00004C3D0000}"/>
    <cellStyle name="SAPBEXaggItem 2 3 6 2" xfId="19492" xr:uid="{00000000-0005-0000-0000-00004D3D0000}"/>
    <cellStyle name="SAPBEXaggItem 2 3 6 3" xfId="23456" xr:uid="{00000000-0005-0000-0000-00004E3D0000}"/>
    <cellStyle name="SAPBEXaggItem 2 3 7" xfId="11008" xr:uid="{00000000-0005-0000-0000-00004F3D0000}"/>
    <cellStyle name="SAPBEXaggItem 2 4" xfId="6416" xr:uid="{00000000-0005-0000-0000-0000503D0000}"/>
    <cellStyle name="SAPBEXaggItem 2 4 2" xfId="6417" xr:uid="{00000000-0005-0000-0000-0000513D0000}"/>
    <cellStyle name="SAPBEXaggItem 2 4 2 2" xfId="6418" xr:uid="{00000000-0005-0000-0000-0000523D0000}"/>
    <cellStyle name="SAPBEXaggItem 2 4 2 2 2" xfId="6419" xr:uid="{00000000-0005-0000-0000-0000533D0000}"/>
    <cellStyle name="SAPBEXaggItem 2 4 2 2 2 2" xfId="15236" xr:uid="{00000000-0005-0000-0000-0000543D0000}"/>
    <cellStyle name="SAPBEXaggItem 2 4 2 2 2 2 2" xfId="19527" xr:uid="{00000000-0005-0000-0000-0000553D0000}"/>
    <cellStyle name="SAPBEXaggItem 2 4 2 2 2 2 3" xfId="23491" xr:uid="{00000000-0005-0000-0000-0000563D0000}"/>
    <cellStyle name="SAPBEXaggItem 2 4 2 2 2 3" xfId="11043" xr:uid="{00000000-0005-0000-0000-0000573D0000}"/>
    <cellStyle name="SAPBEXaggItem 2 4 2 2 3" xfId="6420" xr:uid="{00000000-0005-0000-0000-0000583D0000}"/>
    <cellStyle name="SAPBEXaggItem 2 4 2 2 3 2" xfId="15237" xr:uid="{00000000-0005-0000-0000-0000593D0000}"/>
    <cellStyle name="SAPBEXaggItem 2 4 2 2 3 2 2" xfId="19528" xr:uid="{00000000-0005-0000-0000-00005A3D0000}"/>
    <cellStyle name="SAPBEXaggItem 2 4 2 2 3 2 3" xfId="23492" xr:uid="{00000000-0005-0000-0000-00005B3D0000}"/>
    <cellStyle name="SAPBEXaggItem 2 4 2 2 3 3" xfId="11044" xr:uid="{00000000-0005-0000-0000-00005C3D0000}"/>
    <cellStyle name="SAPBEXaggItem 2 4 2 2 4" xfId="6421" xr:uid="{00000000-0005-0000-0000-00005D3D0000}"/>
    <cellStyle name="SAPBEXaggItem 2 4 2 2 4 2" xfId="15238" xr:uid="{00000000-0005-0000-0000-00005E3D0000}"/>
    <cellStyle name="SAPBEXaggItem 2 4 2 2 4 2 2" xfId="19529" xr:uid="{00000000-0005-0000-0000-00005F3D0000}"/>
    <cellStyle name="SAPBEXaggItem 2 4 2 2 4 2 3" xfId="23493" xr:uid="{00000000-0005-0000-0000-0000603D0000}"/>
    <cellStyle name="SAPBEXaggItem 2 4 2 2 4 3" xfId="11045" xr:uid="{00000000-0005-0000-0000-0000613D0000}"/>
    <cellStyle name="SAPBEXaggItem 2 4 2 2 5" xfId="6422" xr:uid="{00000000-0005-0000-0000-0000623D0000}"/>
    <cellStyle name="SAPBEXaggItem 2 4 2 2 5 2" xfId="15239" xr:uid="{00000000-0005-0000-0000-0000633D0000}"/>
    <cellStyle name="SAPBEXaggItem 2 4 2 2 5 2 2" xfId="19530" xr:uid="{00000000-0005-0000-0000-0000643D0000}"/>
    <cellStyle name="SAPBEXaggItem 2 4 2 2 5 2 3" xfId="23494" xr:uid="{00000000-0005-0000-0000-0000653D0000}"/>
    <cellStyle name="SAPBEXaggItem 2 4 2 2 5 3" xfId="11046" xr:uid="{00000000-0005-0000-0000-0000663D0000}"/>
    <cellStyle name="SAPBEXaggItem 2 4 2 2 6" xfId="6423" xr:uid="{00000000-0005-0000-0000-0000673D0000}"/>
    <cellStyle name="SAPBEXaggItem 2 4 2 2 6 2" xfId="15240" xr:uid="{00000000-0005-0000-0000-0000683D0000}"/>
    <cellStyle name="SAPBEXaggItem 2 4 2 2 6 2 2" xfId="19531" xr:uid="{00000000-0005-0000-0000-0000693D0000}"/>
    <cellStyle name="SAPBEXaggItem 2 4 2 2 6 2 3" xfId="23495" xr:uid="{00000000-0005-0000-0000-00006A3D0000}"/>
    <cellStyle name="SAPBEXaggItem 2 4 2 2 6 3" xfId="11047" xr:uid="{00000000-0005-0000-0000-00006B3D0000}"/>
    <cellStyle name="SAPBEXaggItem 2 4 2 2 7" xfId="6424" xr:uid="{00000000-0005-0000-0000-00006C3D0000}"/>
    <cellStyle name="SAPBEXaggItem 2 4 2 2 7 2" xfId="15241" xr:uid="{00000000-0005-0000-0000-00006D3D0000}"/>
    <cellStyle name="SAPBEXaggItem 2 4 2 2 7 2 2" xfId="19532" xr:uid="{00000000-0005-0000-0000-00006E3D0000}"/>
    <cellStyle name="SAPBEXaggItem 2 4 2 2 7 2 3" xfId="23496" xr:uid="{00000000-0005-0000-0000-00006F3D0000}"/>
    <cellStyle name="SAPBEXaggItem 2 4 2 2 7 3" xfId="11048" xr:uid="{00000000-0005-0000-0000-0000703D0000}"/>
    <cellStyle name="SAPBEXaggItem 2 4 2 2 8" xfId="15235" xr:uid="{00000000-0005-0000-0000-0000713D0000}"/>
    <cellStyle name="SAPBEXaggItem 2 4 2 2 8 2" xfId="19526" xr:uid="{00000000-0005-0000-0000-0000723D0000}"/>
    <cellStyle name="SAPBEXaggItem 2 4 2 2 8 3" xfId="23490" xr:uid="{00000000-0005-0000-0000-0000733D0000}"/>
    <cellStyle name="SAPBEXaggItem 2 4 2 2 9" xfId="11042" xr:uid="{00000000-0005-0000-0000-0000743D0000}"/>
    <cellStyle name="SAPBEXaggItem 2 4 2 3" xfId="15234" xr:uid="{00000000-0005-0000-0000-0000753D0000}"/>
    <cellStyle name="SAPBEXaggItem 2 4 2 3 2" xfId="19525" xr:uid="{00000000-0005-0000-0000-0000763D0000}"/>
    <cellStyle name="SAPBEXaggItem 2 4 2 3 3" xfId="23489" xr:uid="{00000000-0005-0000-0000-0000773D0000}"/>
    <cellStyle name="SAPBEXaggItem 2 4 2 4" xfId="11041" xr:uid="{00000000-0005-0000-0000-0000783D0000}"/>
    <cellStyle name="SAPBEXaggItem 2 4 3" xfId="6425" xr:uid="{00000000-0005-0000-0000-0000793D0000}"/>
    <cellStyle name="SAPBEXaggItem 2 4 3 2" xfId="6426" xr:uid="{00000000-0005-0000-0000-00007A3D0000}"/>
    <cellStyle name="SAPBEXaggItem 2 4 3 2 2" xfId="6427" xr:uid="{00000000-0005-0000-0000-00007B3D0000}"/>
    <cellStyle name="SAPBEXaggItem 2 4 3 2 2 2" xfId="15244" xr:uid="{00000000-0005-0000-0000-00007C3D0000}"/>
    <cellStyle name="SAPBEXaggItem 2 4 3 2 2 2 2" xfId="19535" xr:uid="{00000000-0005-0000-0000-00007D3D0000}"/>
    <cellStyle name="SAPBEXaggItem 2 4 3 2 2 2 3" xfId="23499" xr:uid="{00000000-0005-0000-0000-00007E3D0000}"/>
    <cellStyle name="SAPBEXaggItem 2 4 3 2 2 3" xfId="11051" xr:uid="{00000000-0005-0000-0000-00007F3D0000}"/>
    <cellStyle name="SAPBEXaggItem 2 4 3 2 3" xfId="6428" xr:uid="{00000000-0005-0000-0000-0000803D0000}"/>
    <cellStyle name="SAPBEXaggItem 2 4 3 2 3 2" xfId="15245" xr:uid="{00000000-0005-0000-0000-0000813D0000}"/>
    <cellStyle name="SAPBEXaggItem 2 4 3 2 3 2 2" xfId="19536" xr:uid="{00000000-0005-0000-0000-0000823D0000}"/>
    <cellStyle name="SAPBEXaggItem 2 4 3 2 3 2 3" xfId="23500" xr:uid="{00000000-0005-0000-0000-0000833D0000}"/>
    <cellStyle name="SAPBEXaggItem 2 4 3 2 3 3" xfId="11052" xr:uid="{00000000-0005-0000-0000-0000843D0000}"/>
    <cellStyle name="SAPBEXaggItem 2 4 3 2 4" xfId="6429" xr:uid="{00000000-0005-0000-0000-0000853D0000}"/>
    <cellStyle name="SAPBEXaggItem 2 4 3 2 4 2" xfId="15246" xr:uid="{00000000-0005-0000-0000-0000863D0000}"/>
    <cellStyle name="SAPBEXaggItem 2 4 3 2 4 2 2" xfId="19537" xr:uid="{00000000-0005-0000-0000-0000873D0000}"/>
    <cellStyle name="SAPBEXaggItem 2 4 3 2 4 2 3" xfId="23501" xr:uid="{00000000-0005-0000-0000-0000883D0000}"/>
    <cellStyle name="SAPBEXaggItem 2 4 3 2 4 3" xfId="11053" xr:uid="{00000000-0005-0000-0000-0000893D0000}"/>
    <cellStyle name="SAPBEXaggItem 2 4 3 2 5" xfId="6430" xr:uid="{00000000-0005-0000-0000-00008A3D0000}"/>
    <cellStyle name="SAPBEXaggItem 2 4 3 2 5 2" xfId="15247" xr:uid="{00000000-0005-0000-0000-00008B3D0000}"/>
    <cellStyle name="SAPBEXaggItem 2 4 3 2 5 2 2" xfId="19538" xr:uid="{00000000-0005-0000-0000-00008C3D0000}"/>
    <cellStyle name="SAPBEXaggItem 2 4 3 2 5 2 3" xfId="23502" xr:uid="{00000000-0005-0000-0000-00008D3D0000}"/>
    <cellStyle name="SAPBEXaggItem 2 4 3 2 5 3" xfId="11054" xr:uid="{00000000-0005-0000-0000-00008E3D0000}"/>
    <cellStyle name="SAPBEXaggItem 2 4 3 2 6" xfId="6431" xr:uid="{00000000-0005-0000-0000-00008F3D0000}"/>
    <cellStyle name="SAPBEXaggItem 2 4 3 2 6 2" xfId="15248" xr:uid="{00000000-0005-0000-0000-0000903D0000}"/>
    <cellStyle name="SAPBEXaggItem 2 4 3 2 6 2 2" xfId="19539" xr:uid="{00000000-0005-0000-0000-0000913D0000}"/>
    <cellStyle name="SAPBEXaggItem 2 4 3 2 6 2 3" xfId="23503" xr:uid="{00000000-0005-0000-0000-0000923D0000}"/>
    <cellStyle name="SAPBEXaggItem 2 4 3 2 6 3" xfId="11055" xr:uid="{00000000-0005-0000-0000-0000933D0000}"/>
    <cellStyle name="SAPBEXaggItem 2 4 3 2 7" xfId="6432" xr:uid="{00000000-0005-0000-0000-0000943D0000}"/>
    <cellStyle name="SAPBEXaggItem 2 4 3 2 7 2" xfId="15249" xr:uid="{00000000-0005-0000-0000-0000953D0000}"/>
    <cellStyle name="SAPBEXaggItem 2 4 3 2 7 2 2" xfId="19540" xr:uid="{00000000-0005-0000-0000-0000963D0000}"/>
    <cellStyle name="SAPBEXaggItem 2 4 3 2 7 2 3" xfId="23504" xr:uid="{00000000-0005-0000-0000-0000973D0000}"/>
    <cellStyle name="SAPBEXaggItem 2 4 3 2 7 3" xfId="11056" xr:uid="{00000000-0005-0000-0000-0000983D0000}"/>
    <cellStyle name="SAPBEXaggItem 2 4 3 2 8" xfId="15243" xr:uid="{00000000-0005-0000-0000-0000993D0000}"/>
    <cellStyle name="SAPBEXaggItem 2 4 3 2 8 2" xfId="19534" xr:uid="{00000000-0005-0000-0000-00009A3D0000}"/>
    <cellStyle name="SAPBEXaggItem 2 4 3 2 8 3" xfId="23498" xr:uid="{00000000-0005-0000-0000-00009B3D0000}"/>
    <cellStyle name="SAPBEXaggItem 2 4 3 2 9" xfId="11050" xr:uid="{00000000-0005-0000-0000-00009C3D0000}"/>
    <cellStyle name="SAPBEXaggItem 2 4 3 3" xfId="15242" xr:uid="{00000000-0005-0000-0000-00009D3D0000}"/>
    <cellStyle name="SAPBEXaggItem 2 4 3 3 2" xfId="19533" xr:uid="{00000000-0005-0000-0000-00009E3D0000}"/>
    <cellStyle name="SAPBEXaggItem 2 4 3 3 3" xfId="23497" xr:uid="{00000000-0005-0000-0000-00009F3D0000}"/>
    <cellStyle name="SAPBEXaggItem 2 4 3 4" xfId="11049" xr:uid="{00000000-0005-0000-0000-0000A03D0000}"/>
    <cellStyle name="SAPBEXaggItem 2 4 4" xfId="6433" xr:uid="{00000000-0005-0000-0000-0000A13D0000}"/>
    <cellStyle name="SAPBEXaggItem 2 4 4 2" xfId="6434" xr:uid="{00000000-0005-0000-0000-0000A23D0000}"/>
    <cellStyle name="SAPBEXaggItem 2 4 4 2 2" xfId="6435" xr:uid="{00000000-0005-0000-0000-0000A33D0000}"/>
    <cellStyle name="SAPBEXaggItem 2 4 4 2 2 2" xfId="15252" xr:uid="{00000000-0005-0000-0000-0000A43D0000}"/>
    <cellStyle name="SAPBEXaggItem 2 4 4 2 2 2 2" xfId="19543" xr:uid="{00000000-0005-0000-0000-0000A53D0000}"/>
    <cellStyle name="SAPBEXaggItem 2 4 4 2 2 2 3" xfId="23507" xr:uid="{00000000-0005-0000-0000-0000A63D0000}"/>
    <cellStyle name="SAPBEXaggItem 2 4 4 2 2 3" xfId="11059" xr:uid="{00000000-0005-0000-0000-0000A73D0000}"/>
    <cellStyle name="SAPBEXaggItem 2 4 4 2 3" xfId="6436" xr:uid="{00000000-0005-0000-0000-0000A83D0000}"/>
    <cellStyle name="SAPBEXaggItem 2 4 4 2 3 2" xfId="15253" xr:uid="{00000000-0005-0000-0000-0000A93D0000}"/>
    <cellStyle name="SAPBEXaggItem 2 4 4 2 3 2 2" xfId="19544" xr:uid="{00000000-0005-0000-0000-0000AA3D0000}"/>
    <cellStyle name="SAPBEXaggItem 2 4 4 2 3 2 3" xfId="23508" xr:uid="{00000000-0005-0000-0000-0000AB3D0000}"/>
    <cellStyle name="SAPBEXaggItem 2 4 4 2 3 3" xfId="11060" xr:uid="{00000000-0005-0000-0000-0000AC3D0000}"/>
    <cellStyle name="SAPBEXaggItem 2 4 4 2 4" xfId="6437" xr:uid="{00000000-0005-0000-0000-0000AD3D0000}"/>
    <cellStyle name="SAPBEXaggItem 2 4 4 2 4 2" xfId="15254" xr:uid="{00000000-0005-0000-0000-0000AE3D0000}"/>
    <cellStyle name="SAPBEXaggItem 2 4 4 2 4 2 2" xfId="19545" xr:uid="{00000000-0005-0000-0000-0000AF3D0000}"/>
    <cellStyle name="SAPBEXaggItem 2 4 4 2 4 2 3" xfId="23509" xr:uid="{00000000-0005-0000-0000-0000B03D0000}"/>
    <cellStyle name="SAPBEXaggItem 2 4 4 2 4 3" xfId="11061" xr:uid="{00000000-0005-0000-0000-0000B13D0000}"/>
    <cellStyle name="SAPBEXaggItem 2 4 4 2 5" xfId="6438" xr:uid="{00000000-0005-0000-0000-0000B23D0000}"/>
    <cellStyle name="SAPBEXaggItem 2 4 4 2 5 2" xfId="15255" xr:uid="{00000000-0005-0000-0000-0000B33D0000}"/>
    <cellStyle name="SAPBEXaggItem 2 4 4 2 5 2 2" xfId="19546" xr:uid="{00000000-0005-0000-0000-0000B43D0000}"/>
    <cellStyle name="SAPBEXaggItem 2 4 4 2 5 2 3" xfId="23510" xr:uid="{00000000-0005-0000-0000-0000B53D0000}"/>
    <cellStyle name="SAPBEXaggItem 2 4 4 2 5 3" xfId="11062" xr:uid="{00000000-0005-0000-0000-0000B63D0000}"/>
    <cellStyle name="SAPBEXaggItem 2 4 4 2 6" xfId="6439" xr:uid="{00000000-0005-0000-0000-0000B73D0000}"/>
    <cellStyle name="SAPBEXaggItem 2 4 4 2 6 2" xfId="15256" xr:uid="{00000000-0005-0000-0000-0000B83D0000}"/>
    <cellStyle name="SAPBEXaggItem 2 4 4 2 6 2 2" xfId="19547" xr:uid="{00000000-0005-0000-0000-0000B93D0000}"/>
    <cellStyle name="SAPBEXaggItem 2 4 4 2 6 2 3" xfId="23511" xr:uid="{00000000-0005-0000-0000-0000BA3D0000}"/>
    <cellStyle name="SAPBEXaggItem 2 4 4 2 6 3" xfId="11063" xr:uid="{00000000-0005-0000-0000-0000BB3D0000}"/>
    <cellStyle name="SAPBEXaggItem 2 4 4 2 7" xfId="6440" xr:uid="{00000000-0005-0000-0000-0000BC3D0000}"/>
    <cellStyle name="SAPBEXaggItem 2 4 4 2 7 2" xfId="15257" xr:uid="{00000000-0005-0000-0000-0000BD3D0000}"/>
    <cellStyle name="SAPBEXaggItem 2 4 4 2 7 2 2" xfId="19548" xr:uid="{00000000-0005-0000-0000-0000BE3D0000}"/>
    <cellStyle name="SAPBEXaggItem 2 4 4 2 7 2 3" xfId="23512" xr:uid="{00000000-0005-0000-0000-0000BF3D0000}"/>
    <cellStyle name="SAPBEXaggItem 2 4 4 2 7 3" xfId="11064" xr:uid="{00000000-0005-0000-0000-0000C03D0000}"/>
    <cellStyle name="SAPBEXaggItem 2 4 4 2 8" xfId="15251" xr:uid="{00000000-0005-0000-0000-0000C13D0000}"/>
    <cellStyle name="SAPBEXaggItem 2 4 4 2 8 2" xfId="19542" xr:uid="{00000000-0005-0000-0000-0000C23D0000}"/>
    <cellStyle name="SAPBEXaggItem 2 4 4 2 8 3" xfId="23506" xr:uid="{00000000-0005-0000-0000-0000C33D0000}"/>
    <cellStyle name="SAPBEXaggItem 2 4 4 2 9" xfId="11058" xr:uid="{00000000-0005-0000-0000-0000C43D0000}"/>
    <cellStyle name="SAPBEXaggItem 2 4 4 3" xfId="15250" xr:uid="{00000000-0005-0000-0000-0000C53D0000}"/>
    <cellStyle name="SAPBEXaggItem 2 4 4 3 2" xfId="19541" xr:uid="{00000000-0005-0000-0000-0000C63D0000}"/>
    <cellStyle name="SAPBEXaggItem 2 4 4 3 3" xfId="23505" xr:uid="{00000000-0005-0000-0000-0000C73D0000}"/>
    <cellStyle name="SAPBEXaggItem 2 4 4 4" xfId="11057" xr:uid="{00000000-0005-0000-0000-0000C83D0000}"/>
    <cellStyle name="SAPBEXaggItem 2 4 5" xfId="6441" xr:uid="{00000000-0005-0000-0000-0000C93D0000}"/>
    <cellStyle name="SAPBEXaggItem 2 4 5 2" xfId="6442" xr:uid="{00000000-0005-0000-0000-0000CA3D0000}"/>
    <cellStyle name="SAPBEXaggItem 2 4 5 2 2" xfId="15259" xr:uid="{00000000-0005-0000-0000-0000CB3D0000}"/>
    <cellStyle name="SAPBEXaggItem 2 4 5 2 2 2" xfId="19550" xr:uid="{00000000-0005-0000-0000-0000CC3D0000}"/>
    <cellStyle name="SAPBEXaggItem 2 4 5 2 2 3" xfId="23514" xr:uid="{00000000-0005-0000-0000-0000CD3D0000}"/>
    <cellStyle name="SAPBEXaggItem 2 4 5 2 3" xfId="11066" xr:uid="{00000000-0005-0000-0000-0000CE3D0000}"/>
    <cellStyle name="SAPBEXaggItem 2 4 5 3" xfId="6443" xr:uid="{00000000-0005-0000-0000-0000CF3D0000}"/>
    <cellStyle name="SAPBEXaggItem 2 4 5 3 2" xfId="15260" xr:uid="{00000000-0005-0000-0000-0000D03D0000}"/>
    <cellStyle name="SAPBEXaggItem 2 4 5 3 2 2" xfId="19551" xr:uid="{00000000-0005-0000-0000-0000D13D0000}"/>
    <cellStyle name="SAPBEXaggItem 2 4 5 3 2 3" xfId="23515" xr:uid="{00000000-0005-0000-0000-0000D23D0000}"/>
    <cellStyle name="SAPBEXaggItem 2 4 5 3 3" xfId="11067" xr:uid="{00000000-0005-0000-0000-0000D33D0000}"/>
    <cellStyle name="SAPBEXaggItem 2 4 5 4" xfId="6444" xr:uid="{00000000-0005-0000-0000-0000D43D0000}"/>
    <cellStyle name="SAPBEXaggItem 2 4 5 4 2" xfId="15261" xr:uid="{00000000-0005-0000-0000-0000D53D0000}"/>
    <cellStyle name="SAPBEXaggItem 2 4 5 4 2 2" xfId="19552" xr:uid="{00000000-0005-0000-0000-0000D63D0000}"/>
    <cellStyle name="SAPBEXaggItem 2 4 5 4 2 3" xfId="23516" xr:uid="{00000000-0005-0000-0000-0000D73D0000}"/>
    <cellStyle name="SAPBEXaggItem 2 4 5 4 3" xfId="11068" xr:uid="{00000000-0005-0000-0000-0000D83D0000}"/>
    <cellStyle name="SAPBEXaggItem 2 4 5 5" xfId="6445" xr:uid="{00000000-0005-0000-0000-0000D93D0000}"/>
    <cellStyle name="SAPBEXaggItem 2 4 5 5 2" xfId="15262" xr:uid="{00000000-0005-0000-0000-0000DA3D0000}"/>
    <cellStyle name="SAPBEXaggItem 2 4 5 5 2 2" xfId="19553" xr:uid="{00000000-0005-0000-0000-0000DB3D0000}"/>
    <cellStyle name="SAPBEXaggItem 2 4 5 5 2 3" xfId="23517" xr:uid="{00000000-0005-0000-0000-0000DC3D0000}"/>
    <cellStyle name="SAPBEXaggItem 2 4 5 5 3" xfId="11069" xr:uid="{00000000-0005-0000-0000-0000DD3D0000}"/>
    <cellStyle name="SAPBEXaggItem 2 4 5 6" xfId="6446" xr:uid="{00000000-0005-0000-0000-0000DE3D0000}"/>
    <cellStyle name="SAPBEXaggItem 2 4 5 6 2" xfId="15263" xr:uid="{00000000-0005-0000-0000-0000DF3D0000}"/>
    <cellStyle name="SAPBEXaggItem 2 4 5 6 2 2" xfId="19554" xr:uid="{00000000-0005-0000-0000-0000E03D0000}"/>
    <cellStyle name="SAPBEXaggItem 2 4 5 6 2 3" xfId="23518" xr:uid="{00000000-0005-0000-0000-0000E13D0000}"/>
    <cellStyle name="SAPBEXaggItem 2 4 5 6 3" xfId="11070" xr:uid="{00000000-0005-0000-0000-0000E23D0000}"/>
    <cellStyle name="SAPBEXaggItem 2 4 5 7" xfId="6447" xr:uid="{00000000-0005-0000-0000-0000E33D0000}"/>
    <cellStyle name="SAPBEXaggItem 2 4 5 7 2" xfId="15264" xr:uid="{00000000-0005-0000-0000-0000E43D0000}"/>
    <cellStyle name="SAPBEXaggItem 2 4 5 7 2 2" xfId="19555" xr:uid="{00000000-0005-0000-0000-0000E53D0000}"/>
    <cellStyle name="SAPBEXaggItem 2 4 5 7 2 3" xfId="23519" xr:uid="{00000000-0005-0000-0000-0000E63D0000}"/>
    <cellStyle name="SAPBEXaggItem 2 4 5 7 3" xfId="11071" xr:uid="{00000000-0005-0000-0000-0000E73D0000}"/>
    <cellStyle name="SAPBEXaggItem 2 4 5 8" xfId="15258" xr:uid="{00000000-0005-0000-0000-0000E83D0000}"/>
    <cellStyle name="SAPBEXaggItem 2 4 5 8 2" xfId="19549" xr:uid="{00000000-0005-0000-0000-0000E93D0000}"/>
    <cellStyle name="SAPBEXaggItem 2 4 5 8 3" xfId="23513" xr:uid="{00000000-0005-0000-0000-0000EA3D0000}"/>
    <cellStyle name="SAPBEXaggItem 2 4 5 9" xfId="11065" xr:uid="{00000000-0005-0000-0000-0000EB3D0000}"/>
    <cellStyle name="SAPBEXaggItem 2 4 6" xfId="15233" xr:uid="{00000000-0005-0000-0000-0000EC3D0000}"/>
    <cellStyle name="SAPBEXaggItem 2 4 6 2" xfId="19524" xr:uid="{00000000-0005-0000-0000-0000ED3D0000}"/>
    <cellStyle name="SAPBEXaggItem 2 4 6 3" xfId="23488" xr:uid="{00000000-0005-0000-0000-0000EE3D0000}"/>
    <cellStyle name="SAPBEXaggItem 2 4 7" xfId="11040" xr:uid="{00000000-0005-0000-0000-0000EF3D0000}"/>
    <cellStyle name="SAPBEXaggItem 2 5" xfId="6448" xr:uid="{00000000-0005-0000-0000-0000F03D0000}"/>
    <cellStyle name="SAPBEXaggItem 2 5 2" xfId="6449" xr:uid="{00000000-0005-0000-0000-0000F13D0000}"/>
    <cellStyle name="SAPBEXaggItem 2 5 2 2" xfId="6450" xr:uid="{00000000-0005-0000-0000-0000F23D0000}"/>
    <cellStyle name="SAPBEXaggItem 2 5 2 2 2" xfId="6451" xr:uid="{00000000-0005-0000-0000-0000F33D0000}"/>
    <cellStyle name="SAPBEXaggItem 2 5 2 2 2 2" xfId="15268" xr:uid="{00000000-0005-0000-0000-0000F43D0000}"/>
    <cellStyle name="SAPBEXaggItem 2 5 2 2 2 2 2" xfId="19559" xr:uid="{00000000-0005-0000-0000-0000F53D0000}"/>
    <cellStyle name="SAPBEXaggItem 2 5 2 2 2 2 3" xfId="23523" xr:uid="{00000000-0005-0000-0000-0000F63D0000}"/>
    <cellStyle name="SAPBEXaggItem 2 5 2 2 2 3" xfId="11075" xr:uid="{00000000-0005-0000-0000-0000F73D0000}"/>
    <cellStyle name="SAPBEXaggItem 2 5 2 2 3" xfId="6452" xr:uid="{00000000-0005-0000-0000-0000F83D0000}"/>
    <cellStyle name="SAPBEXaggItem 2 5 2 2 3 2" xfId="15269" xr:uid="{00000000-0005-0000-0000-0000F93D0000}"/>
    <cellStyle name="SAPBEXaggItem 2 5 2 2 3 2 2" xfId="19560" xr:uid="{00000000-0005-0000-0000-0000FA3D0000}"/>
    <cellStyle name="SAPBEXaggItem 2 5 2 2 3 2 3" xfId="23524" xr:uid="{00000000-0005-0000-0000-0000FB3D0000}"/>
    <cellStyle name="SAPBEXaggItem 2 5 2 2 3 3" xfId="11076" xr:uid="{00000000-0005-0000-0000-0000FC3D0000}"/>
    <cellStyle name="SAPBEXaggItem 2 5 2 2 4" xfId="6453" xr:uid="{00000000-0005-0000-0000-0000FD3D0000}"/>
    <cellStyle name="SAPBEXaggItem 2 5 2 2 4 2" xfId="15270" xr:uid="{00000000-0005-0000-0000-0000FE3D0000}"/>
    <cellStyle name="SAPBEXaggItem 2 5 2 2 4 2 2" xfId="19561" xr:uid="{00000000-0005-0000-0000-0000FF3D0000}"/>
    <cellStyle name="SAPBEXaggItem 2 5 2 2 4 2 3" xfId="23525" xr:uid="{00000000-0005-0000-0000-0000003E0000}"/>
    <cellStyle name="SAPBEXaggItem 2 5 2 2 4 3" xfId="11077" xr:uid="{00000000-0005-0000-0000-0000013E0000}"/>
    <cellStyle name="SAPBEXaggItem 2 5 2 2 5" xfId="6454" xr:uid="{00000000-0005-0000-0000-0000023E0000}"/>
    <cellStyle name="SAPBEXaggItem 2 5 2 2 5 2" xfId="15271" xr:uid="{00000000-0005-0000-0000-0000033E0000}"/>
    <cellStyle name="SAPBEXaggItem 2 5 2 2 5 2 2" xfId="19562" xr:uid="{00000000-0005-0000-0000-0000043E0000}"/>
    <cellStyle name="SAPBEXaggItem 2 5 2 2 5 2 3" xfId="23526" xr:uid="{00000000-0005-0000-0000-0000053E0000}"/>
    <cellStyle name="SAPBEXaggItem 2 5 2 2 5 3" xfId="11078" xr:uid="{00000000-0005-0000-0000-0000063E0000}"/>
    <cellStyle name="SAPBEXaggItem 2 5 2 2 6" xfId="6455" xr:uid="{00000000-0005-0000-0000-0000073E0000}"/>
    <cellStyle name="SAPBEXaggItem 2 5 2 2 6 2" xfId="15272" xr:uid="{00000000-0005-0000-0000-0000083E0000}"/>
    <cellStyle name="SAPBEXaggItem 2 5 2 2 6 2 2" xfId="19563" xr:uid="{00000000-0005-0000-0000-0000093E0000}"/>
    <cellStyle name="SAPBEXaggItem 2 5 2 2 6 2 3" xfId="23527" xr:uid="{00000000-0005-0000-0000-00000A3E0000}"/>
    <cellStyle name="SAPBEXaggItem 2 5 2 2 6 3" xfId="11079" xr:uid="{00000000-0005-0000-0000-00000B3E0000}"/>
    <cellStyle name="SAPBEXaggItem 2 5 2 2 7" xfId="6456" xr:uid="{00000000-0005-0000-0000-00000C3E0000}"/>
    <cellStyle name="SAPBEXaggItem 2 5 2 2 7 2" xfId="15273" xr:uid="{00000000-0005-0000-0000-00000D3E0000}"/>
    <cellStyle name="SAPBEXaggItem 2 5 2 2 7 2 2" xfId="19564" xr:uid="{00000000-0005-0000-0000-00000E3E0000}"/>
    <cellStyle name="SAPBEXaggItem 2 5 2 2 7 2 3" xfId="23528" xr:uid="{00000000-0005-0000-0000-00000F3E0000}"/>
    <cellStyle name="SAPBEXaggItem 2 5 2 2 7 3" xfId="11080" xr:uid="{00000000-0005-0000-0000-0000103E0000}"/>
    <cellStyle name="SAPBEXaggItem 2 5 2 2 8" xfId="15267" xr:uid="{00000000-0005-0000-0000-0000113E0000}"/>
    <cellStyle name="SAPBEXaggItem 2 5 2 2 8 2" xfId="19558" xr:uid="{00000000-0005-0000-0000-0000123E0000}"/>
    <cellStyle name="SAPBEXaggItem 2 5 2 2 8 3" xfId="23522" xr:uid="{00000000-0005-0000-0000-0000133E0000}"/>
    <cellStyle name="SAPBEXaggItem 2 5 2 2 9" xfId="11074" xr:uid="{00000000-0005-0000-0000-0000143E0000}"/>
    <cellStyle name="SAPBEXaggItem 2 5 2 3" xfId="15266" xr:uid="{00000000-0005-0000-0000-0000153E0000}"/>
    <cellStyle name="SAPBEXaggItem 2 5 2 3 2" xfId="19557" xr:uid="{00000000-0005-0000-0000-0000163E0000}"/>
    <cellStyle name="SAPBEXaggItem 2 5 2 3 3" xfId="23521" xr:uid="{00000000-0005-0000-0000-0000173E0000}"/>
    <cellStyle name="SAPBEXaggItem 2 5 2 4" xfId="11073" xr:uid="{00000000-0005-0000-0000-0000183E0000}"/>
    <cellStyle name="SAPBEXaggItem 2 5 3" xfId="6457" xr:uid="{00000000-0005-0000-0000-0000193E0000}"/>
    <cellStyle name="SAPBEXaggItem 2 5 3 2" xfId="6458" xr:uid="{00000000-0005-0000-0000-00001A3E0000}"/>
    <cellStyle name="SAPBEXaggItem 2 5 3 2 2" xfId="6459" xr:uid="{00000000-0005-0000-0000-00001B3E0000}"/>
    <cellStyle name="SAPBEXaggItem 2 5 3 2 2 2" xfId="15276" xr:uid="{00000000-0005-0000-0000-00001C3E0000}"/>
    <cellStyle name="SAPBEXaggItem 2 5 3 2 2 2 2" xfId="19567" xr:uid="{00000000-0005-0000-0000-00001D3E0000}"/>
    <cellStyle name="SAPBEXaggItem 2 5 3 2 2 2 3" xfId="23531" xr:uid="{00000000-0005-0000-0000-00001E3E0000}"/>
    <cellStyle name="SAPBEXaggItem 2 5 3 2 2 3" xfId="11083" xr:uid="{00000000-0005-0000-0000-00001F3E0000}"/>
    <cellStyle name="SAPBEXaggItem 2 5 3 2 3" xfId="6460" xr:uid="{00000000-0005-0000-0000-0000203E0000}"/>
    <cellStyle name="SAPBEXaggItem 2 5 3 2 3 2" xfId="15277" xr:uid="{00000000-0005-0000-0000-0000213E0000}"/>
    <cellStyle name="SAPBEXaggItem 2 5 3 2 3 2 2" xfId="19568" xr:uid="{00000000-0005-0000-0000-0000223E0000}"/>
    <cellStyle name="SAPBEXaggItem 2 5 3 2 3 2 3" xfId="23532" xr:uid="{00000000-0005-0000-0000-0000233E0000}"/>
    <cellStyle name="SAPBEXaggItem 2 5 3 2 3 3" xfId="11084" xr:uid="{00000000-0005-0000-0000-0000243E0000}"/>
    <cellStyle name="SAPBEXaggItem 2 5 3 2 4" xfId="6461" xr:uid="{00000000-0005-0000-0000-0000253E0000}"/>
    <cellStyle name="SAPBEXaggItem 2 5 3 2 4 2" xfId="15278" xr:uid="{00000000-0005-0000-0000-0000263E0000}"/>
    <cellStyle name="SAPBEXaggItem 2 5 3 2 4 2 2" xfId="19569" xr:uid="{00000000-0005-0000-0000-0000273E0000}"/>
    <cellStyle name="SAPBEXaggItem 2 5 3 2 4 2 3" xfId="23533" xr:uid="{00000000-0005-0000-0000-0000283E0000}"/>
    <cellStyle name="SAPBEXaggItem 2 5 3 2 4 3" xfId="11085" xr:uid="{00000000-0005-0000-0000-0000293E0000}"/>
    <cellStyle name="SAPBEXaggItem 2 5 3 2 5" xfId="6462" xr:uid="{00000000-0005-0000-0000-00002A3E0000}"/>
    <cellStyle name="SAPBEXaggItem 2 5 3 2 5 2" xfId="15279" xr:uid="{00000000-0005-0000-0000-00002B3E0000}"/>
    <cellStyle name="SAPBEXaggItem 2 5 3 2 5 2 2" xfId="19570" xr:uid="{00000000-0005-0000-0000-00002C3E0000}"/>
    <cellStyle name="SAPBEXaggItem 2 5 3 2 5 2 3" xfId="23534" xr:uid="{00000000-0005-0000-0000-00002D3E0000}"/>
    <cellStyle name="SAPBEXaggItem 2 5 3 2 5 3" xfId="11086" xr:uid="{00000000-0005-0000-0000-00002E3E0000}"/>
    <cellStyle name="SAPBEXaggItem 2 5 3 2 6" xfId="6463" xr:uid="{00000000-0005-0000-0000-00002F3E0000}"/>
    <cellStyle name="SAPBEXaggItem 2 5 3 2 6 2" xfId="15280" xr:uid="{00000000-0005-0000-0000-0000303E0000}"/>
    <cellStyle name="SAPBEXaggItem 2 5 3 2 6 2 2" xfId="19571" xr:uid="{00000000-0005-0000-0000-0000313E0000}"/>
    <cellStyle name="SAPBEXaggItem 2 5 3 2 6 2 3" xfId="23535" xr:uid="{00000000-0005-0000-0000-0000323E0000}"/>
    <cellStyle name="SAPBEXaggItem 2 5 3 2 6 3" xfId="11087" xr:uid="{00000000-0005-0000-0000-0000333E0000}"/>
    <cellStyle name="SAPBEXaggItem 2 5 3 2 7" xfId="6464" xr:uid="{00000000-0005-0000-0000-0000343E0000}"/>
    <cellStyle name="SAPBEXaggItem 2 5 3 2 7 2" xfId="15281" xr:uid="{00000000-0005-0000-0000-0000353E0000}"/>
    <cellStyle name="SAPBEXaggItem 2 5 3 2 7 2 2" xfId="19572" xr:uid="{00000000-0005-0000-0000-0000363E0000}"/>
    <cellStyle name="SAPBEXaggItem 2 5 3 2 7 2 3" xfId="23536" xr:uid="{00000000-0005-0000-0000-0000373E0000}"/>
    <cellStyle name="SAPBEXaggItem 2 5 3 2 7 3" xfId="11088" xr:uid="{00000000-0005-0000-0000-0000383E0000}"/>
    <cellStyle name="SAPBEXaggItem 2 5 3 2 8" xfId="15275" xr:uid="{00000000-0005-0000-0000-0000393E0000}"/>
    <cellStyle name="SAPBEXaggItem 2 5 3 2 8 2" xfId="19566" xr:uid="{00000000-0005-0000-0000-00003A3E0000}"/>
    <cellStyle name="SAPBEXaggItem 2 5 3 2 8 3" xfId="23530" xr:uid="{00000000-0005-0000-0000-00003B3E0000}"/>
    <cellStyle name="SAPBEXaggItem 2 5 3 2 9" xfId="11082" xr:uid="{00000000-0005-0000-0000-00003C3E0000}"/>
    <cellStyle name="SAPBEXaggItem 2 5 3 3" xfId="15274" xr:uid="{00000000-0005-0000-0000-00003D3E0000}"/>
    <cellStyle name="SAPBEXaggItem 2 5 3 3 2" xfId="19565" xr:uid="{00000000-0005-0000-0000-00003E3E0000}"/>
    <cellStyle name="SAPBEXaggItem 2 5 3 3 3" xfId="23529" xr:uid="{00000000-0005-0000-0000-00003F3E0000}"/>
    <cellStyle name="SAPBEXaggItem 2 5 3 4" xfId="11081" xr:uid="{00000000-0005-0000-0000-0000403E0000}"/>
    <cellStyle name="SAPBEXaggItem 2 5 4" xfId="6465" xr:uid="{00000000-0005-0000-0000-0000413E0000}"/>
    <cellStyle name="SAPBEXaggItem 2 5 4 2" xfId="6466" xr:uid="{00000000-0005-0000-0000-0000423E0000}"/>
    <cellStyle name="SAPBEXaggItem 2 5 4 2 2" xfId="6467" xr:uid="{00000000-0005-0000-0000-0000433E0000}"/>
    <cellStyle name="SAPBEXaggItem 2 5 4 2 2 2" xfId="15284" xr:uid="{00000000-0005-0000-0000-0000443E0000}"/>
    <cellStyle name="SAPBEXaggItem 2 5 4 2 2 2 2" xfId="19575" xr:uid="{00000000-0005-0000-0000-0000453E0000}"/>
    <cellStyle name="SAPBEXaggItem 2 5 4 2 2 2 3" xfId="23539" xr:uid="{00000000-0005-0000-0000-0000463E0000}"/>
    <cellStyle name="SAPBEXaggItem 2 5 4 2 2 3" xfId="11091" xr:uid="{00000000-0005-0000-0000-0000473E0000}"/>
    <cellStyle name="SAPBEXaggItem 2 5 4 2 3" xfId="6468" xr:uid="{00000000-0005-0000-0000-0000483E0000}"/>
    <cellStyle name="SAPBEXaggItem 2 5 4 2 3 2" xfId="15285" xr:uid="{00000000-0005-0000-0000-0000493E0000}"/>
    <cellStyle name="SAPBEXaggItem 2 5 4 2 3 2 2" xfId="19576" xr:uid="{00000000-0005-0000-0000-00004A3E0000}"/>
    <cellStyle name="SAPBEXaggItem 2 5 4 2 3 2 3" xfId="23540" xr:uid="{00000000-0005-0000-0000-00004B3E0000}"/>
    <cellStyle name="SAPBEXaggItem 2 5 4 2 3 3" xfId="11092" xr:uid="{00000000-0005-0000-0000-00004C3E0000}"/>
    <cellStyle name="SAPBEXaggItem 2 5 4 2 4" xfId="6469" xr:uid="{00000000-0005-0000-0000-00004D3E0000}"/>
    <cellStyle name="SAPBEXaggItem 2 5 4 2 4 2" xfId="15286" xr:uid="{00000000-0005-0000-0000-00004E3E0000}"/>
    <cellStyle name="SAPBEXaggItem 2 5 4 2 4 2 2" xfId="19577" xr:uid="{00000000-0005-0000-0000-00004F3E0000}"/>
    <cellStyle name="SAPBEXaggItem 2 5 4 2 4 2 3" xfId="23541" xr:uid="{00000000-0005-0000-0000-0000503E0000}"/>
    <cellStyle name="SAPBEXaggItem 2 5 4 2 4 3" xfId="11093" xr:uid="{00000000-0005-0000-0000-0000513E0000}"/>
    <cellStyle name="SAPBEXaggItem 2 5 4 2 5" xfId="6470" xr:uid="{00000000-0005-0000-0000-0000523E0000}"/>
    <cellStyle name="SAPBEXaggItem 2 5 4 2 5 2" xfId="15287" xr:uid="{00000000-0005-0000-0000-0000533E0000}"/>
    <cellStyle name="SAPBEXaggItem 2 5 4 2 5 2 2" xfId="19578" xr:uid="{00000000-0005-0000-0000-0000543E0000}"/>
    <cellStyle name="SAPBEXaggItem 2 5 4 2 5 2 3" xfId="23542" xr:uid="{00000000-0005-0000-0000-0000553E0000}"/>
    <cellStyle name="SAPBEXaggItem 2 5 4 2 5 3" xfId="11094" xr:uid="{00000000-0005-0000-0000-0000563E0000}"/>
    <cellStyle name="SAPBEXaggItem 2 5 4 2 6" xfId="6471" xr:uid="{00000000-0005-0000-0000-0000573E0000}"/>
    <cellStyle name="SAPBEXaggItem 2 5 4 2 6 2" xfId="15288" xr:uid="{00000000-0005-0000-0000-0000583E0000}"/>
    <cellStyle name="SAPBEXaggItem 2 5 4 2 6 2 2" xfId="19579" xr:uid="{00000000-0005-0000-0000-0000593E0000}"/>
    <cellStyle name="SAPBEXaggItem 2 5 4 2 6 2 3" xfId="23543" xr:uid="{00000000-0005-0000-0000-00005A3E0000}"/>
    <cellStyle name="SAPBEXaggItem 2 5 4 2 6 3" xfId="11095" xr:uid="{00000000-0005-0000-0000-00005B3E0000}"/>
    <cellStyle name="SAPBEXaggItem 2 5 4 2 7" xfId="6472" xr:uid="{00000000-0005-0000-0000-00005C3E0000}"/>
    <cellStyle name="SAPBEXaggItem 2 5 4 2 7 2" xfId="15289" xr:uid="{00000000-0005-0000-0000-00005D3E0000}"/>
    <cellStyle name="SAPBEXaggItem 2 5 4 2 7 2 2" xfId="19580" xr:uid="{00000000-0005-0000-0000-00005E3E0000}"/>
    <cellStyle name="SAPBEXaggItem 2 5 4 2 7 2 3" xfId="23544" xr:uid="{00000000-0005-0000-0000-00005F3E0000}"/>
    <cellStyle name="SAPBEXaggItem 2 5 4 2 7 3" xfId="11096" xr:uid="{00000000-0005-0000-0000-0000603E0000}"/>
    <cellStyle name="SAPBEXaggItem 2 5 4 2 8" xfId="15283" xr:uid="{00000000-0005-0000-0000-0000613E0000}"/>
    <cellStyle name="SAPBEXaggItem 2 5 4 2 8 2" xfId="19574" xr:uid="{00000000-0005-0000-0000-0000623E0000}"/>
    <cellStyle name="SAPBEXaggItem 2 5 4 2 8 3" xfId="23538" xr:uid="{00000000-0005-0000-0000-0000633E0000}"/>
    <cellStyle name="SAPBEXaggItem 2 5 4 2 9" xfId="11090" xr:uid="{00000000-0005-0000-0000-0000643E0000}"/>
    <cellStyle name="SAPBEXaggItem 2 5 4 3" xfId="15282" xr:uid="{00000000-0005-0000-0000-0000653E0000}"/>
    <cellStyle name="SAPBEXaggItem 2 5 4 3 2" xfId="19573" xr:uid="{00000000-0005-0000-0000-0000663E0000}"/>
    <cellStyle name="SAPBEXaggItem 2 5 4 3 3" xfId="23537" xr:uid="{00000000-0005-0000-0000-0000673E0000}"/>
    <cellStyle name="SAPBEXaggItem 2 5 4 4" xfId="11089" xr:uid="{00000000-0005-0000-0000-0000683E0000}"/>
    <cellStyle name="SAPBEXaggItem 2 5 5" xfId="6473" xr:uid="{00000000-0005-0000-0000-0000693E0000}"/>
    <cellStyle name="SAPBEXaggItem 2 5 5 2" xfId="6474" xr:uid="{00000000-0005-0000-0000-00006A3E0000}"/>
    <cellStyle name="SAPBEXaggItem 2 5 5 2 2" xfId="15291" xr:uid="{00000000-0005-0000-0000-00006B3E0000}"/>
    <cellStyle name="SAPBEXaggItem 2 5 5 2 2 2" xfId="19582" xr:uid="{00000000-0005-0000-0000-00006C3E0000}"/>
    <cellStyle name="SAPBEXaggItem 2 5 5 2 2 3" xfId="23546" xr:uid="{00000000-0005-0000-0000-00006D3E0000}"/>
    <cellStyle name="SAPBEXaggItem 2 5 5 2 3" xfId="11098" xr:uid="{00000000-0005-0000-0000-00006E3E0000}"/>
    <cellStyle name="SAPBEXaggItem 2 5 5 3" xfId="6475" xr:uid="{00000000-0005-0000-0000-00006F3E0000}"/>
    <cellStyle name="SAPBEXaggItem 2 5 5 3 2" xfId="15292" xr:uid="{00000000-0005-0000-0000-0000703E0000}"/>
    <cellStyle name="SAPBEXaggItem 2 5 5 3 2 2" xfId="19583" xr:uid="{00000000-0005-0000-0000-0000713E0000}"/>
    <cellStyle name="SAPBEXaggItem 2 5 5 3 2 3" xfId="23547" xr:uid="{00000000-0005-0000-0000-0000723E0000}"/>
    <cellStyle name="SAPBEXaggItem 2 5 5 3 3" xfId="11099" xr:uid="{00000000-0005-0000-0000-0000733E0000}"/>
    <cellStyle name="SAPBEXaggItem 2 5 5 4" xfId="6476" xr:uid="{00000000-0005-0000-0000-0000743E0000}"/>
    <cellStyle name="SAPBEXaggItem 2 5 5 4 2" xfId="15293" xr:uid="{00000000-0005-0000-0000-0000753E0000}"/>
    <cellStyle name="SAPBEXaggItem 2 5 5 4 2 2" xfId="19584" xr:uid="{00000000-0005-0000-0000-0000763E0000}"/>
    <cellStyle name="SAPBEXaggItem 2 5 5 4 2 3" xfId="23548" xr:uid="{00000000-0005-0000-0000-0000773E0000}"/>
    <cellStyle name="SAPBEXaggItem 2 5 5 4 3" xfId="11100" xr:uid="{00000000-0005-0000-0000-0000783E0000}"/>
    <cellStyle name="SAPBEXaggItem 2 5 5 5" xfId="6477" xr:uid="{00000000-0005-0000-0000-0000793E0000}"/>
    <cellStyle name="SAPBEXaggItem 2 5 5 5 2" xfId="15294" xr:uid="{00000000-0005-0000-0000-00007A3E0000}"/>
    <cellStyle name="SAPBEXaggItem 2 5 5 5 2 2" xfId="19585" xr:uid="{00000000-0005-0000-0000-00007B3E0000}"/>
    <cellStyle name="SAPBEXaggItem 2 5 5 5 2 3" xfId="23549" xr:uid="{00000000-0005-0000-0000-00007C3E0000}"/>
    <cellStyle name="SAPBEXaggItem 2 5 5 5 3" xfId="11101" xr:uid="{00000000-0005-0000-0000-00007D3E0000}"/>
    <cellStyle name="SAPBEXaggItem 2 5 5 6" xfId="6478" xr:uid="{00000000-0005-0000-0000-00007E3E0000}"/>
    <cellStyle name="SAPBEXaggItem 2 5 5 6 2" xfId="15295" xr:uid="{00000000-0005-0000-0000-00007F3E0000}"/>
    <cellStyle name="SAPBEXaggItem 2 5 5 6 2 2" xfId="19586" xr:uid="{00000000-0005-0000-0000-0000803E0000}"/>
    <cellStyle name="SAPBEXaggItem 2 5 5 6 2 3" xfId="23550" xr:uid="{00000000-0005-0000-0000-0000813E0000}"/>
    <cellStyle name="SAPBEXaggItem 2 5 5 6 3" xfId="11102" xr:uid="{00000000-0005-0000-0000-0000823E0000}"/>
    <cellStyle name="SAPBEXaggItem 2 5 5 7" xfId="6479" xr:uid="{00000000-0005-0000-0000-0000833E0000}"/>
    <cellStyle name="SAPBEXaggItem 2 5 5 7 2" xfId="15296" xr:uid="{00000000-0005-0000-0000-0000843E0000}"/>
    <cellStyle name="SAPBEXaggItem 2 5 5 7 2 2" xfId="19587" xr:uid="{00000000-0005-0000-0000-0000853E0000}"/>
    <cellStyle name="SAPBEXaggItem 2 5 5 7 2 3" xfId="23551" xr:uid="{00000000-0005-0000-0000-0000863E0000}"/>
    <cellStyle name="SAPBEXaggItem 2 5 5 7 3" xfId="11103" xr:uid="{00000000-0005-0000-0000-0000873E0000}"/>
    <cellStyle name="SAPBEXaggItem 2 5 5 8" xfId="15290" xr:uid="{00000000-0005-0000-0000-0000883E0000}"/>
    <cellStyle name="SAPBEXaggItem 2 5 5 8 2" xfId="19581" xr:uid="{00000000-0005-0000-0000-0000893E0000}"/>
    <cellStyle name="SAPBEXaggItem 2 5 5 8 3" xfId="23545" xr:uid="{00000000-0005-0000-0000-00008A3E0000}"/>
    <cellStyle name="SAPBEXaggItem 2 5 5 9" xfId="11097" xr:uid="{00000000-0005-0000-0000-00008B3E0000}"/>
    <cellStyle name="SAPBEXaggItem 2 5 6" xfId="15265" xr:uid="{00000000-0005-0000-0000-00008C3E0000}"/>
    <cellStyle name="SAPBEXaggItem 2 5 6 2" xfId="19556" xr:uid="{00000000-0005-0000-0000-00008D3E0000}"/>
    <cellStyle name="SAPBEXaggItem 2 5 6 3" xfId="23520" xr:uid="{00000000-0005-0000-0000-00008E3E0000}"/>
    <cellStyle name="SAPBEXaggItem 2 5 7" xfId="11072" xr:uid="{00000000-0005-0000-0000-00008F3E0000}"/>
    <cellStyle name="SAPBEXaggItem 2 6" xfId="6480" xr:uid="{00000000-0005-0000-0000-0000903E0000}"/>
    <cellStyle name="SAPBEXaggItem 2 6 2" xfId="6481" xr:uid="{00000000-0005-0000-0000-0000913E0000}"/>
    <cellStyle name="SAPBEXaggItem 2 6 2 2" xfId="6482" xr:uid="{00000000-0005-0000-0000-0000923E0000}"/>
    <cellStyle name="SAPBEXaggItem 2 6 2 2 2" xfId="6483" xr:uid="{00000000-0005-0000-0000-0000933E0000}"/>
    <cellStyle name="SAPBEXaggItem 2 6 2 2 2 2" xfId="15300" xr:uid="{00000000-0005-0000-0000-0000943E0000}"/>
    <cellStyle name="SAPBEXaggItem 2 6 2 2 2 2 2" xfId="19591" xr:uid="{00000000-0005-0000-0000-0000953E0000}"/>
    <cellStyle name="SAPBEXaggItem 2 6 2 2 2 2 3" xfId="23555" xr:uid="{00000000-0005-0000-0000-0000963E0000}"/>
    <cellStyle name="SAPBEXaggItem 2 6 2 2 2 3" xfId="11107" xr:uid="{00000000-0005-0000-0000-0000973E0000}"/>
    <cellStyle name="SAPBEXaggItem 2 6 2 2 3" xfId="6484" xr:uid="{00000000-0005-0000-0000-0000983E0000}"/>
    <cellStyle name="SAPBEXaggItem 2 6 2 2 3 2" xfId="15301" xr:uid="{00000000-0005-0000-0000-0000993E0000}"/>
    <cellStyle name="SAPBEXaggItem 2 6 2 2 3 2 2" xfId="19592" xr:uid="{00000000-0005-0000-0000-00009A3E0000}"/>
    <cellStyle name="SAPBEXaggItem 2 6 2 2 3 2 3" xfId="23556" xr:uid="{00000000-0005-0000-0000-00009B3E0000}"/>
    <cellStyle name="SAPBEXaggItem 2 6 2 2 3 3" xfId="11108" xr:uid="{00000000-0005-0000-0000-00009C3E0000}"/>
    <cellStyle name="SAPBEXaggItem 2 6 2 2 4" xfId="6485" xr:uid="{00000000-0005-0000-0000-00009D3E0000}"/>
    <cellStyle name="SAPBEXaggItem 2 6 2 2 4 2" xfId="15302" xr:uid="{00000000-0005-0000-0000-00009E3E0000}"/>
    <cellStyle name="SAPBEXaggItem 2 6 2 2 4 2 2" xfId="19593" xr:uid="{00000000-0005-0000-0000-00009F3E0000}"/>
    <cellStyle name="SAPBEXaggItem 2 6 2 2 4 2 3" xfId="23557" xr:uid="{00000000-0005-0000-0000-0000A03E0000}"/>
    <cellStyle name="SAPBEXaggItem 2 6 2 2 4 3" xfId="11109" xr:uid="{00000000-0005-0000-0000-0000A13E0000}"/>
    <cellStyle name="SAPBEXaggItem 2 6 2 2 5" xfId="6486" xr:uid="{00000000-0005-0000-0000-0000A23E0000}"/>
    <cellStyle name="SAPBEXaggItem 2 6 2 2 5 2" xfId="15303" xr:uid="{00000000-0005-0000-0000-0000A33E0000}"/>
    <cellStyle name="SAPBEXaggItem 2 6 2 2 5 2 2" xfId="19594" xr:uid="{00000000-0005-0000-0000-0000A43E0000}"/>
    <cellStyle name="SAPBEXaggItem 2 6 2 2 5 2 3" xfId="23558" xr:uid="{00000000-0005-0000-0000-0000A53E0000}"/>
    <cellStyle name="SAPBEXaggItem 2 6 2 2 5 3" xfId="11110" xr:uid="{00000000-0005-0000-0000-0000A63E0000}"/>
    <cellStyle name="SAPBEXaggItem 2 6 2 2 6" xfId="6487" xr:uid="{00000000-0005-0000-0000-0000A73E0000}"/>
    <cellStyle name="SAPBEXaggItem 2 6 2 2 6 2" xfId="15304" xr:uid="{00000000-0005-0000-0000-0000A83E0000}"/>
    <cellStyle name="SAPBEXaggItem 2 6 2 2 6 2 2" xfId="19595" xr:uid="{00000000-0005-0000-0000-0000A93E0000}"/>
    <cellStyle name="SAPBEXaggItem 2 6 2 2 6 2 3" xfId="23559" xr:uid="{00000000-0005-0000-0000-0000AA3E0000}"/>
    <cellStyle name="SAPBEXaggItem 2 6 2 2 6 3" xfId="11111" xr:uid="{00000000-0005-0000-0000-0000AB3E0000}"/>
    <cellStyle name="SAPBEXaggItem 2 6 2 2 7" xfId="6488" xr:uid="{00000000-0005-0000-0000-0000AC3E0000}"/>
    <cellStyle name="SAPBEXaggItem 2 6 2 2 7 2" xfId="15305" xr:uid="{00000000-0005-0000-0000-0000AD3E0000}"/>
    <cellStyle name="SAPBEXaggItem 2 6 2 2 7 2 2" xfId="19596" xr:uid="{00000000-0005-0000-0000-0000AE3E0000}"/>
    <cellStyle name="SAPBEXaggItem 2 6 2 2 7 2 3" xfId="23560" xr:uid="{00000000-0005-0000-0000-0000AF3E0000}"/>
    <cellStyle name="SAPBEXaggItem 2 6 2 2 7 3" xfId="11112" xr:uid="{00000000-0005-0000-0000-0000B03E0000}"/>
    <cellStyle name="SAPBEXaggItem 2 6 2 2 8" xfId="15299" xr:uid="{00000000-0005-0000-0000-0000B13E0000}"/>
    <cellStyle name="SAPBEXaggItem 2 6 2 2 8 2" xfId="19590" xr:uid="{00000000-0005-0000-0000-0000B23E0000}"/>
    <cellStyle name="SAPBEXaggItem 2 6 2 2 8 3" xfId="23554" xr:uid="{00000000-0005-0000-0000-0000B33E0000}"/>
    <cellStyle name="SAPBEXaggItem 2 6 2 2 9" xfId="11106" xr:uid="{00000000-0005-0000-0000-0000B43E0000}"/>
    <cellStyle name="SAPBEXaggItem 2 6 2 3" xfId="15298" xr:uid="{00000000-0005-0000-0000-0000B53E0000}"/>
    <cellStyle name="SAPBEXaggItem 2 6 2 3 2" xfId="19589" xr:uid="{00000000-0005-0000-0000-0000B63E0000}"/>
    <cellStyle name="SAPBEXaggItem 2 6 2 3 3" xfId="23553" xr:uid="{00000000-0005-0000-0000-0000B73E0000}"/>
    <cellStyle name="SAPBEXaggItem 2 6 2 4" xfId="11105" xr:uid="{00000000-0005-0000-0000-0000B83E0000}"/>
    <cellStyle name="SAPBEXaggItem 2 6 3" xfId="6489" xr:uid="{00000000-0005-0000-0000-0000B93E0000}"/>
    <cellStyle name="SAPBEXaggItem 2 6 3 2" xfId="6490" xr:uid="{00000000-0005-0000-0000-0000BA3E0000}"/>
    <cellStyle name="SAPBEXaggItem 2 6 3 2 2" xfId="6491" xr:uid="{00000000-0005-0000-0000-0000BB3E0000}"/>
    <cellStyle name="SAPBEXaggItem 2 6 3 2 2 2" xfId="15308" xr:uid="{00000000-0005-0000-0000-0000BC3E0000}"/>
    <cellStyle name="SAPBEXaggItem 2 6 3 2 2 2 2" xfId="19599" xr:uid="{00000000-0005-0000-0000-0000BD3E0000}"/>
    <cellStyle name="SAPBEXaggItem 2 6 3 2 2 2 3" xfId="23563" xr:uid="{00000000-0005-0000-0000-0000BE3E0000}"/>
    <cellStyle name="SAPBEXaggItem 2 6 3 2 2 3" xfId="11115" xr:uid="{00000000-0005-0000-0000-0000BF3E0000}"/>
    <cellStyle name="SAPBEXaggItem 2 6 3 2 3" xfId="6492" xr:uid="{00000000-0005-0000-0000-0000C03E0000}"/>
    <cellStyle name="SAPBEXaggItem 2 6 3 2 3 2" xfId="15309" xr:uid="{00000000-0005-0000-0000-0000C13E0000}"/>
    <cellStyle name="SAPBEXaggItem 2 6 3 2 3 2 2" xfId="19600" xr:uid="{00000000-0005-0000-0000-0000C23E0000}"/>
    <cellStyle name="SAPBEXaggItem 2 6 3 2 3 2 3" xfId="23564" xr:uid="{00000000-0005-0000-0000-0000C33E0000}"/>
    <cellStyle name="SAPBEXaggItem 2 6 3 2 3 3" xfId="11116" xr:uid="{00000000-0005-0000-0000-0000C43E0000}"/>
    <cellStyle name="SAPBEXaggItem 2 6 3 2 4" xfId="6493" xr:uid="{00000000-0005-0000-0000-0000C53E0000}"/>
    <cellStyle name="SAPBEXaggItem 2 6 3 2 4 2" xfId="15310" xr:uid="{00000000-0005-0000-0000-0000C63E0000}"/>
    <cellStyle name="SAPBEXaggItem 2 6 3 2 4 2 2" xfId="19601" xr:uid="{00000000-0005-0000-0000-0000C73E0000}"/>
    <cellStyle name="SAPBEXaggItem 2 6 3 2 4 2 3" xfId="23565" xr:uid="{00000000-0005-0000-0000-0000C83E0000}"/>
    <cellStyle name="SAPBEXaggItem 2 6 3 2 4 3" xfId="11117" xr:uid="{00000000-0005-0000-0000-0000C93E0000}"/>
    <cellStyle name="SAPBEXaggItem 2 6 3 2 5" xfId="6494" xr:uid="{00000000-0005-0000-0000-0000CA3E0000}"/>
    <cellStyle name="SAPBEXaggItem 2 6 3 2 5 2" xfId="15311" xr:uid="{00000000-0005-0000-0000-0000CB3E0000}"/>
    <cellStyle name="SAPBEXaggItem 2 6 3 2 5 2 2" xfId="19602" xr:uid="{00000000-0005-0000-0000-0000CC3E0000}"/>
    <cellStyle name="SAPBEXaggItem 2 6 3 2 5 2 3" xfId="23566" xr:uid="{00000000-0005-0000-0000-0000CD3E0000}"/>
    <cellStyle name="SAPBEXaggItem 2 6 3 2 5 3" xfId="11118" xr:uid="{00000000-0005-0000-0000-0000CE3E0000}"/>
    <cellStyle name="SAPBEXaggItem 2 6 3 2 6" xfId="6495" xr:uid="{00000000-0005-0000-0000-0000CF3E0000}"/>
    <cellStyle name="SAPBEXaggItem 2 6 3 2 6 2" xfId="15312" xr:uid="{00000000-0005-0000-0000-0000D03E0000}"/>
    <cellStyle name="SAPBEXaggItem 2 6 3 2 6 2 2" xfId="19603" xr:uid="{00000000-0005-0000-0000-0000D13E0000}"/>
    <cellStyle name="SAPBEXaggItem 2 6 3 2 6 2 3" xfId="23567" xr:uid="{00000000-0005-0000-0000-0000D23E0000}"/>
    <cellStyle name="SAPBEXaggItem 2 6 3 2 6 3" xfId="11119" xr:uid="{00000000-0005-0000-0000-0000D33E0000}"/>
    <cellStyle name="SAPBEXaggItem 2 6 3 2 7" xfId="6496" xr:uid="{00000000-0005-0000-0000-0000D43E0000}"/>
    <cellStyle name="SAPBEXaggItem 2 6 3 2 7 2" xfId="15313" xr:uid="{00000000-0005-0000-0000-0000D53E0000}"/>
    <cellStyle name="SAPBEXaggItem 2 6 3 2 7 2 2" xfId="19604" xr:uid="{00000000-0005-0000-0000-0000D63E0000}"/>
    <cellStyle name="SAPBEXaggItem 2 6 3 2 7 2 3" xfId="23568" xr:uid="{00000000-0005-0000-0000-0000D73E0000}"/>
    <cellStyle name="SAPBEXaggItem 2 6 3 2 7 3" xfId="11120" xr:uid="{00000000-0005-0000-0000-0000D83E0000}"/>
    <cellStyle name="SAPBEXaggItem 2 6 3 2 8" xfId="15307" xr:uid="{00000000-0005-0000-0000-0000D93E0000}"/>
    <cellStyle name="SAPBEXaggItem 2 6 3 2 8 2" xfId="19598" xr:uid="{00000000-0005-0000-0000-0000DA3E0000}"/>
    <cellStyle name="SAPBEXaggItem 2 6 3 2 8 3" xfId="23562" xr:uid="{00000000-0005-0000-0000-0000DB3E0000}"/>
    <cellStyle name="SAPBEXaggItem 2 6 3 2 9" xfId="11114" xr:uid="{00000000-0005-0000-0000-0000DC3E0000}"/>
    <cellStyle name="SAPBEXaggItem 2 6 3 3" xfId="15306" xr:uid="{00000000-0005-0000-0000-0000DD3E0000}"/>
    <cellStyle name="SAPBEXaggItem 2 6 3 3 2" xfId="19597" xr:uid="{00000000-0005-0000-0000-0000DE3E0000}"/>
    <cellStyle name="SAPBEXaggItem 2 6 3 3 3" xfId="23561" xr:uid="{00000000-0005-0000-0000-0000DF3E0000}"/>
    <cellStyle name="SAPBEXaggItem 2 6 3 4" xfId="11113" xr:uid="{00000000-0005-0000-0000-0000E03E0000}"/>
    <cellStyle name="SAPBEXaggItem 2 6 4" xfId="6497" xr:uid="{00000000-0005-0000-0000-0000E13E0000}"/>
    <cellStyle name="SAPBEXaggItem 2 6 4 2" xfId="6498" xr:uid="{00000000-0005-0000-0000-0000E23E0000}"/>
    <cellStyle name="SAPBEXaggItem 2 6 4 2 2" xfId="6499" xr:uid="{00000000-0005-0000-0000-0000E33E0000}"/>
    <cellStyle name="SAPBEXaggItem 2 6 4 2 2 2" xfId="15316" xr:uid="{00000000-0005-0000-0000-0000E43E0000}"/>
    <cellStyle name="SAPBEXaggItem 2 6 4 2 2 2 2" xfId="19607" xr:uid="{00000000-0005-0000-0000-0000E53E0000}"/>
    <cellStyle name="SAPBEXaggItem 2 6 4 2 2 2 3" xfId="23571" xr:uid="{00000000-0005-0000-0000-0000E63E0000}"/>
    <cellStyle name="SAPBEXaggItem 2 6 4 2 2 3" xfId="11123" xr:uid="{00000000-0005-0000-0000-0000E73E0000}"/>
    <cellStyle name="SAPBEXaggItem 2 6 4 2 3" xfId="6500" xr:uid="{00000000-0005-0000-0000-0000E83E0000}"/>
    <cellStyle name="SAPBEXaggItem 2 6 4 2 3 2" xfId="15317" xr:uid="{00000000-0005-0000-0000-0000E93E0000}"/>
    <cellStyle name="SAPBEXaggItem 2 6 4 2 3 2 2" xfId="19608" xr:uid="{00000000-0005-0000-0000-0000EA3E0000}"/>
    <cellStyle name="SAPBEXaggItem 2 6 4 2 3 2 3" xfId="23572" xr:uid="{00000000-0005-0000-0000-0000EB3E0000}"/>
    <cellStyle name="SAPBEXaggItem 2 6 4 2 3 3" xfId="11124" xr:uid="{00000000-0005-0000-0000-0000EC3E0000}"/>
    <cellStyle name="SAPBEXaggItem 2 6 4 2 4" xfId="6501" xr:uid="{00000000-0005-0000-0000-0000ED3E0000}"/>
    <cellStyle name="SAPBEXaggItem 2 6 4 2 4 2" xfId="15318" xr:uid="{00000000-0005-0000-0000-0000EE3E0000}"/>
    <cellStyle name="SAPBEXaggItem 2 6 4 2 4 2 2" xfId="19609" xr:uid="{00000000-0005-0000-0000-0000EF3E0000}"/>
    <cellStyle name="SAPBEXaggItem 2 6 4 2 4 2 3" xfId="23573" xr:uid="{00000000-0005-0000-0000-0000F03E0000}"/>
    <cellStyle name="SAPBEXaggItem 2 6 4 2 4 3" xfId="11125" xr:uid="{00000000-0005-0000-0000-0000F13E0000}"/>
    <cellStyle name="SAPBEXaggItem 2 6 4 2 5" xfId="6502" xr:uid="{00000000-0005-0000-0000-0000F23E0000}"/>
    <cellStyle name="SAPBEXaggItem 2 6 4 2 5 2" xfId="15319" xr:uid="{00000000-0005-0000-0000-0000F33E0000}"/>
    <cellStyle name="SAPBEXaggItem 2 6 4 2 5 2 2" xfId="19610" xr:uid="{00000000-0005-0000-0000-0000F43E0000}"/>
    <cellStyle name="SAPBEXaggItem 2 6 4 2 5 2 3" xfId="23574" xr:uid="{00000000-0005-0000-0000-0000F53E0000}"/>
    <cellStyle name="SAPBEXaggItem 2 6 4 2 5 3" xfId="11126" xr:uid="{00000000-0005-0000-0000-0000F63E0000}"/>
    <cellStyle name="SAPBEXaggItem 2 6 4 2 6" xfId="6503" xr:uid="{00000000-0005-0000-0000-0000F73E0000}"/>
    <cellStyle name="SAPBEXaggItem 2 6 4 2 6 2" xfId="15320" xr:uid="{00000000-0005-0000-0000-0000F83E0000}"/>
    <cellStyle name="SAPBEXaggItem 2 6 4 2 6 2 2" xfId="19611" xr:uid="{00000000-0005-0000-0000-0000F93E0000}"/>
    <cellStyle name="SAPBEXaggItem 2 6 4 2 6 2 3" xfId="23575" xr:uid="{00000000-0005-0000-0000-0000FA3E0000}"/>
    <cellStyle name="SAPBEXaggItem 2 6 4 2 6 3" xfId="11127" xr:uid="{00000000-0005-0000-0000-0000FB3E0000}"/>
    <cellStyle name="SAPBEXaggItem 2 6 4 2 7" xfId="6504" xr:uid="{00000000-0005-0000-0000-0000FC3E0000}"/>
    <cellStyle name="SAPBEXaggItem 2 6 4 2 7 2" xfId="15321" xr:uid="{00000000-0005-0000-0000-0000FD3E0000}"/>
    <cellStyle name="SAPBEXaggItem 2 6 4 2 7 2 2" xfId="19612" xr:uid="{00000000-0005-0000-0000-0000FE3E0000}"/>
    <cellStyle name="SAPBEXaggItem 2 6 4 2 7 2 3" xfId="23576" xr:uid="{00000000-0005-0000-0000-0000FF3E0000}"/>
    <cellStyle name="SAPBEXaggItem 2 6 4 2 7 3" xfId="11128" xr:uid="{00000000-0005-0000-0000-0000003F0000}"/>
    <cellStyle name="SAPBEXaggItem 2 6 4 2 8" xfId="15315" xr:uid="{00000000-0005-0000-0000-0000013F0000}"/>
    <cellStyle name="SAPBEXaggItem 2 6 4 2 8 2" xfId="19606" xr:uid="{00000000-0005-0000-0000-0000023F0000}"/>
    <cellStyle name="SAPBEXaggItem 2 6 4 2 8 3" xfId="23570" xr:uid="{00000000-0005-0000-0000-0000033F0000}"/>
    <cellStyle name="SAPBEXaggItem 2 6 4 2 9" xfId="11122" xr:uid="{00000000-0005-0000-0000-0000043F0000}"/>
    <cellStyle name="SAPBEXaggItem 2 6 4 3" xfId="15314" xr:uid="{00000000-0005-0000-0000-0000053F0000}"/>
    <cellStyle name="SAPBEXaggItem 2 6 4 3 2" xfId="19605" xr:uid="{00000000-0005-0000-0000-0000063F0000}"/>
    <cellStyle name="SAPBEXaggItem 2 6 4 3 3" xfId="23569" xr:uid="{00000000-0005-0000-0000-0000073F0000}"/>
    <cellStyle name="SAPBEXaggItem 2 6 4 4" xfId="11121" xr:uid="{00000000-0005-0000-0000-0000083F0000}"/>
    <cellStyle name="SAPBEXaggItem 2 6 5" xfId="6505" xr:uid="{00000000-0005-0000-0000-0000093F0000}"/>
    <cellStyle name="SAPBEXaggItem 2 6 5 2" xfId="6506" xr:uid="{00000000-0005-0000-0000-00000A3F0000}"/>
    <cellStyle name="SAPBEXaggItem 2 6 5 2 2" xfId="15323" xr:uid="{00000000-0005-0000-0000-00000B3F0000}"/>
    <cellStyle name="SAPBEXaggItem 2 6 5 2 2 2" xfId="19614" xr:uid="{00000000-0005-0000-0000-00000C3F0000}"/>
    <cellStyle name="SAPBEXaggItem 2 6 5 2 2 3" xfId="23578" xr:uid="{00000000-0005-0000-0000-00000D3F0000}"/>
    <cellStyle name="SAPBEXaggItem 2 6 5 2 3" xfId="11130" xr:uid="{00000000-0005-0000-0000-00000E3F0000}"/>
    <cellStyle name="SAPBEXaggItem 2 6 5 3" xfId="6507" xr:uid="{00000000-0005-0000-0000-00000F3F0000}"/>
    <cellStyle name="SAPBEXaggItem 2 6 5 3 2" xfId="15324" xr:uid="{00000000-0005-0000-0000-0000103F0000}"/>
    <cellStyle name="SAPBEXaggItem 2 6 5 3 2 2" xfId="19615" xr:uid="{00000000-0005-0000-0000-0000113F0000}"/>
    <cellStyle name="SAPBEXaggItem 2 6 5 3 2 3" xfId="23579" xr:uid="{00000000-0005-0000-0000-0000123F0000}"/>
    <cellStyle name="SAPBEXaggItem 2 6 5 3 3" xfId="11131" xr:uid="{00000000-0005-0000-0000-0000133F0000}"/>
    <cellStyle name="SAPBEXaggItem 2 6 5 4" xfId="6508" xr:uid="{00000000-0005-0000-0000-0000143F0000}"/>
    <cellStyle name="SAPBEXaggItem 2 6 5 4 2" xfId="15325" xr:uid="{00000000-0005-0000-0000-0000153F0000}"/>
    <cellStyle name="SAPBEXaggItem 2 6 5 4 2 2" xfId="19616" xr:uid="{00000000-0005-0000-0000-0000163F0000}"/>
    <cellStyle name="SAPBEXaggItem 2 6 5 4 2 3" xfId="23580" xr:uid="{00000000-0005-0000-0000-0000173F0000}"/>
    <cellStyle name="SAPBEXaggItem 2 6 5 4 3" xfId="11132" xr:uid="{00000000-0005-0000-0000-0000183F0000}"/>
    <cellStyle name="SAPBEXaggItem 2 6 5 5" xfId="6509" xr:uid="{00000000-0005-0000-0000-0000193F0000}"/>
    <cellStyle name="SAPBEXaggItem 2 6 5 5 2" xfId="15326" xr:uid="{00000000-0005-0000-0000-00001A3F0000}"/>
    <cellStyle name="SAPBEXaggItem 2 6 5 5 2 2" xfId="19617" xr:uid="{00000000-0005-0000-0000-00001B3F0000}"/>
    <cellStyle name="SAPBEXaggItem 2 6 5 5 2 3" xfId="23581" xr:uid="{00000000-0005-0000-0000-00001C3F0000}"/>
    <cellStyle name="SAPBEXaggItem 2 6 5 5 3" xfId="11133" xr:uid="{00000000-0005-0000-0000-00001D3F0000}"/>
    <cellStyle name="SAPBEXaggItem 2 6 5 6" xfId="6510" xr:uid="{00000000-0005-0000-0000-00001E3F0000}"/>
    <cellStyle name="SAPBEXaggItem 2 6 5 6 2" xfId="15327" xr:uid="{00000000-0005-0000-0000-00001F3F0000}"/>
    <cellStyle name="SAPBEXaggItem 2 6 5 6 2 2" xfId="19618" xr:uid="{00000000-0005-0000-0000-0000203F0000}"/>
    <cellStyle name="SAPBEXaggItem 2 6 5 6 2 3" xfId="23582" xr:uid="{00000000-0005-0000-0000-0000213F0000}"/>
    <cellStyle name="SAPBEXaggItem 2 6 5 6 3" xfId="11134" xr:uid="{00000000-0005-0000-0000-0000223F0000}"/>
    <cellStyle name="SAPBEXaggItem 2 6 5 7" xfId="6511" xr:uid="{00000000-0005-0000-0000-0000233F0000}"/>
    <cellStyle name="SAPBEXaggItem 2 6 5 7 2" xfId="15328" xr:uid="{00000000-0005-0000-0000-0000243F0000}"/>
    <cellStyle name="SAPBEXaggItem 2 6 5 7 2 2" xfId="19619" xr:uid="{00000000-0005-0000-0000-0000253F0000}"/>
    <cellStyle name="SAPBEXaggItem 2 6 5 7 2 3" xfId="23583" xr:uid="{00000000-0005-0000-0000-0000263F0000}"/>
    <cellStyle name="SAPBEXaggItem 2 6 5 7 3" xfId="11135" xr:uid="{00000000-0005-0000-0000-0000273F0000}"/>
    <cellStyle name="SAPBEXaggItem 2 6 5 8" xfId="15322" xr:uid="{00000000-0005-0000-0000-0000283F0000}"/>
    <cellStyle name="SAPBEXaggItem 2 6 5 8 2" xfId="19613" xr:uid="{00000000-0005-0000-0000-0000293F0000}"/>
    <cellStyle name="SAPBEXaggItem 2 6 5 8 3" xfId="23577" xr:uid="{00000000-0005-0000-0000-00002A3F0000}"/>
    <cellStyle name="SAPBEXaggItem 2 6 5 9" xfId="11129" xr:uid="{00000000-0005-0000-0000-00002B3F0000}"/>
    <cellStyle name="SAPBEXaggItem 2 6 6" xfId="15297" xr:uid="{00000000-0005-0000-0000-00002C3F0000}"/>
    <cellStyle name="SAPBEXaggItem 2 6 6 2" xfId="19588" xr:uid="{00000000-0005-0000-0000-00002D3F0000}"/>
    <cellStyle name="SAPBEXaggItem 2 6 6 3" xfId="23552" xr:uid="{00000000-0005-0000-0000-00002E3F0000}"/>
    <cellStyle name="SAPBEXaggItem 2 6 7" xfId="11104" xr:uid="{00000000-0005-0000-0000-00002F3F0000}"/>
    <cellStyle name="SAPBEXaggItem 2 7" xfId="6512" xr:uid="{00000000-0005-0000-0000-0000303F0000}"/>
    <cellStyle name="SAPBEXaggItem 2 7 2" xfId="6513" xr:uid="{00000000-0005-0000-0000-0000313F0000}"/>
    <cellStyle name="SAPBEXaggItem 2 7 2 2" xfId="6514" xr:uid="{00000000-0005-0000-0000-0000323F0000}"/>
    <cellStyle name="SAPBEXaggItem 2 7 2 2 2" xfId="15331" xr:uid="{00000000-0005-0000-0000-0000333F0000}"/>
    <cellStyle name="SAPBEXaggItem 2 7 2 2 2 2" xfId="19622" xr:uid="{00000000-0005-0000-0000-0000343F0000}"/>
    <cellStyle name="SAPBEXaggItem 2 7 2 2 2 3" xfId="23586" xr:uid="{00000000-0005-0000-0000-0000353F0000}"/>
    <cellStyle name="SAPBEXaggItem 2 7 2 2 3" xfId="11138" xr:uid="{00000000-0005-0000-0000-0000363F0000}"/>
    <cellStyle name="SAPBEXaggItem 2 7 2 3" xfId="6515" xr:uid="{00000000-0005-0000-0000-0000373F0000}"/>
    <cellStyle name="SAPBEXaggItem 2 7 2 3 2" xfId="15332" xr:uid="{00000000-0005-0000-0000-0000383F0000}"/>
    <cellStyle name="SAPBEXaggItem 2 7 2 3 2 2" xfId="19623" xr:uid="{00000000-0005-0000-0000-0000393F0000}"/>
    <cellStyle name="SAPBEXaggItem 2 7 2 3 2 3" xfId="23587" xr:uid="{00000000-0005-0000-0000-00003A3F0000}"/>
    <cellStyle name="SAPBEXaggItem 2 7 2 3 3" xfId="11139" xr:uid="{00000000-0005-0000-0000-00003B3F0000}"/>
    <cellStyle name="SAPBEXaggItem 2 7 2 4" xfId="6516" xr:uid="{00000000-0005-0000-0000-00003C3F0000}"/>
    <cellStyle name="SAPBEXaggItem 2 7 2 4 2" xfId="15333" xr:uid="{00000000-0005-0000-0000-00003D3F0000}"/>
    <cellStyle name="SAPBEXaggItem 2 7 2 4 2 2" xfId="19624" xr:uid="{00000000-0005-0000-0000-00003E3F0000}"/>
    <cellStyle name="SAPBEXaggItem 2 7 2 4 2 3" xfId="23588" xr:uid="{00000000-0005-0000-0000-00003F3F0000}"/>
    <cellStyle name="SAPBEXaggItem 2 7 2 4 3" xfId="11140" xr:uid="{00000000-0005-0000-0000-0000403F0000}"/>
    <cellStyle name="SAPBEXaggItem 2 7 2 5" xfId="6517" xr:uid="{00000000-0005-0000-0000-0000413F0000}"/>
    <cellStyle name="SAPBEXaggItem 2 7 2 5 2" xfId="15334" xr:uid="{00000000-0005-0000-0000-0000423F0000}"/>
    <cellStyle name="SAPBEXaggItem 2 7 2 5 2 2" xfId="19625" xr:uid="{00000000-0005-0000-0000-0000433F0000}"/>
    <cellStyle name="SAPBEXaggItem 2 7 2 5 2 3" xfId="23589" xr:uid="{00000000-0005-0000-0000-0000443F0000}"/>
    <cellStyle name="SAPBEXaggItem 2 7 2 5 3" xfId="11141" xr:uid="{00000000-0005-0000-0000-0000453F0000}"/>
    <cellStyle name="SAPBEXaggItem 2 7 2 6" xfId="6518" xr:uid="{00000000-0005-0000-0000-0000463F0000}"/>
    <cellStyle name="SAPBEXaggItem 2 7 2 6 2" xfId="15335" xr:uid="{00000000-0005-0000-0000-0000473F0000}"/>
    <cellStyle name="SAPBEXaggItem 2 7 2 6 2 2" xfId="19626" xr:uid="{00000000-0005-0000-0000-0000483F0000}"/>
    <cellStyle name="SAPBEXaggItem 2 7 2 6 2 3" xfId="23590" xr:uid="{00000000-0005-0000-0000-0000493F0000}"/>
    <cellStyle name="SAPBEXaggItem 2 7 2 6 3" xfId="11142" xr:uid="{00000000-0005-0000-0000-00004A3F0000}"/>
    <cellStyle name="SAPBEXaggItem 2 7 2 7" xfId="6519" xr:uid="{00000000-0005-0000-0000-00004B3F0000}"/>
    <cellStyle name="SAPBEXaggItem 2 7 2 7 2" xfId="15336" xr:uid="{00000000-0005-0000-0000-00004C3F0000}"/>
    <cellStyle name="SAPBEXaggItem 2 7 2 7 2 2" xfId="19627" xr:uid="{00000000-0005-0000-0000-00004D3F0000}"/>
    <cellStyle name="SAPBEXaggItem 2 7 2 7 2 3" xfId="23591" xr:uid="{00000000-0005-0000-0000-00004E3F0000}"/>
    <cellStyle name="SAPBEXaggItem 2 7 2 7 3" xfId="11143" xr:uid="{00000000-0005-0000-0000-00004F3F0000}"/>
    <cellStyle name="SAPBEXaggItem 2 7 2 8" xfId="15330" xr:uid="{00000000-0005-0000-0000-0000503F0000}"/>
    <cellStyle name="SAPBEXaggItem 2 7 2 8 2" xfId="19621" xr:uid="{00000000-0005-0000-0000-0000513F0000}"/>
    <cellStyle name="SAPBEXaggItem 2 7 2 8 3" xfId="23585" xr:uid="{00000000-0005-0000-0000-0000523F0000}"/>
    <cellStyle name="SAPBEXaggItem 2 7 2 9" xfId="11137" xr:uid="{00000000-0005-0000-0000-0000533F0000}"/>
    <cellStyle name="SAPBEXaggItem 2 7 3" xfId="15329" xr:uid="{00000000-0005-0000-0000-0000543F0000}"/>
    <cellStyle name="SAPBEXaggItem 2 7 3 2" xfId="19620" xr:uid="{00000000-0005-0000-0000-0000553F0000}"/>
    <cellStyle name="SAPBEXaggItem 2 7 3 3" xfId="23584" xr:uid="{00000000-0005-0000-0000-0000563F0000}"/>
    <cellStyle name="SAPBEXaggItem 2 7 4" xfId="11136" xr:uid="{00000000-0005-0000-0000-0000573F0000}"/>
    <cellStyle name="SAPBEXaggItem 2 8" xfId="6520" xr:uid="{00000000-0005-0000-0000-0000583F0000}"/>
    <cellStyle name="SAPBEXaggItem 2 8 2" xfId="6521" xr:uid="{00000000-0005-0000-0000-0000593F0000}"/>
    <cellStyle name="SAPBEXaggItem 2 8 2 2" xfId="6522" xr:uid="{00000000-0005-0000-0000-00005A3F0000}"/>
    <cellStyle name="SAPBEXaggItem 2 8 2 2 2" xfId="15339" xr:uid="{00000000-0005-0000-0000-00005B3F0000}"/>
    <cellStyle name="SAPBEXaggItem 2 8 2 2 2 2" xfId="19630" xr:uid="{00000000-0005-0000-0000-00005C3F0000}"/>
    <cellStyle name="SAPBEXaggItem 2 8 2 2 2 3" xfId="23594" xr:uid="{00000000-0005-0000-0000-00005D3F0000}"/>
    <cellStyle name="SAPBEXaggItem 2 8 2 2 3" xfId="11146" xr:uid="{00000000-0005-0000-0000-00005E3F0000}"/>
    <cellStyle name="SAPBEXaggItem 2 8 2 3" xfId="6523" xr:uid="{00000000-0005-0000-0000-00005F3F0000}"/>
    <cellStyle name="SAPBEXaggItem 2 8 2 3 2" xfId="15340" xr:uid="{00000000-0005-0000-0000-0000603F0000}"/>
    <cellStyle name="SAPBEXaggItem 2 8 2 3 2 2" xfId="19631" xr:uid="{00000000-0005-0000-0000-0000613F0000}"/>
    <cellStyle name="SAPBEXaggItem 2 8 2 3 2 3" xfId="23595" xr:uid="{00000000-0005-0000-0000-0000623F0000}"/>
    <cellStyle name="SAPBEXaggItem 2 8 2 3 3" xfId="11147" xr:uid="{00000000-0005-0000-0000-0000633F0000}"/>
    <cellStyle name="SAPBEXaggItem 2 8 2 4" xfId="6524" xr:uid="{00000000-0005-0000-0000-0000643F0000}"/>
    <cellStyle name="SAPBEXaggItem 2 8 2 4 2" xfId="15341" xr:uid="{00000000-0005-0000-0000-0000653F0000}"/>
    <cellStyle name="SAPBEXaggItem 2 8 2 4 2 2" xfId="19632" xr:uid="{00000000-0005-0000-0000-0000663F0000}"/>
    <cellStyle name="SAPBEXaggItem 2 8 2 4 2 3" xfId="23596" xr:uid="{00000000-0005-0000-0000-0000673F0000}"/>
    <cellStyle name="SAPBEXaggItem 2 8 2 4 3" xfId="11148" xr:uid="{00000000-0005-0000-0000-0000683F0000}"/>
    <cellStyle name="SAPBEXaggItem 2 8 2 5" xfId="6525" xr:uid="{00000000-0005-0000-0000-0000693F0000}"/>
    <cellStyle name="SAPBEXaggItem 2 8 2 5 2" xfId="15342" xr:uid="{00000000-0005-0000-0000-00006A3F0000}"/>
    <cellStyle name="SAPBEXaggItem 2 8 2 5 2 2" xfId="19633" xr:uid="{00000000-0005-0000-0000-00006B3F0000}"/>
    <cellStyle name="SAPBEXaggItem 2 8 2 5 2 3" xfId="23597" xr:uid="{00000000-0005-0000-0000-00006C3F0000}"/>
    <cellStyle name="SAPBEXaggItem 2 8 2 5 3" xfId="11149" xr:uid="{00000000-0005-0000-0000-00006D3F0000}"/>
    <cellStyle name="SAPBEXaggItem 2 8 2 6" xfId="6526" xr:uid="{00000000-0005-0000-0000-00006E3F0000}"/>
    <cellStyle name="SAPBEXaggItem 2 8 2 6 2" xfId="15343" xr:uid="{00000000-0005-0000-0000-00006F3F0000}"/>
    <cellStyle name="SAPBEXaggItem 2 8 2 6 2 2" xfId="19634" xr:uid="{00000000-0005-0000-0000-0000703F0000}"/>
    <cellStyle name="SAPBEXaggItem 2 8 2 6 2 3" xfId="23598" xr:uid="{00000000-0005-0000-0000-0000713F0000}"/>
    <cellStyle name="SAPBEXaggItem 2 8 2 6 3" xfId="11150" xr:uid="{00000000-0005-0000-0000-0000723F0000}"/>
    <cellStyle name="SAPBEXaggItem 2 8 2 7" xfId="6527" xr:uid="{00000000-0005-0000-0000-0000733F0000}"/>
    <cellStyle name="SAPBEXaggItem 2 8 2 7 2" xfId="15344" xr:uid="{00000000-0005-0000-0000-0000743F0000}"/>
    <cellStyle name="SAPBEXaggItem 2 8 2 7 2 2" xfId="19635" xr:uid="{00000000-0005-0000-0000-0000753F0000}"/>
    <cellStyle name="SAPBEXaggItem 2 8 2 7 2 3" xfId="23599" xr:uid="{00000000-0005-0000-0000-0000763F0000}"/>
    <cellStyle name="SAPBEXaggItem 2 8 2 7 3" xfId="11151" xr:uid="{00000000-0005-0000-0000-0000773F0000}"/>
    <cellStyle name="SAPBEXaggItem 2 8 2 8" xfId="15338" xr:uid="{00000000-0005-0000-0000-0000783F0000}"/>
    <cellStyle name="SAPBEXaggItem 2 8 2 8 2" xfId="19629" xr:uid="{00000000-0005-0000-0000-0000793F0000}"/>
    <cellStyle name="SAPBEXaggItem 2 8 2 8 3" xfId="23593" xr:uid="{00000000-0005-0000-0000-00007A3F0000}"/>
    <cellStyle name="SAPBEXaggItem 2 8 2 9" xfId="11145" xr:uid="{00000000-0005-0000-0000-00007B3F0000}"/>
    <cellStyle name="SAPBEXaggItem 2 8 3" xfId="15337" xr:uid="{00000000-0005-0000-0000-00007C3F0000}"/>
    <cellStyle name="SAPBEXaggItem 2 8 3 2" xfId="19628" xr:uid="{00000000-0005-0000-0000-00007D3F0000}"/>
    <cellStyle name="SAPBEXaggItem 2 8 3 3" xfId="23592" xr:uid="{00000000-0005-0000-0000-00007E3F0000}"/>
    <cellStyle name="SAPBEXaggItem 2 8 4" xfId="11144" xr:uid="{00000000-0005-0000-0000-00007F3F0000}"/>
    <cellStyle name="SAPBEXaggItem 2 9" xfId="6528" xr:uid="{00000000-0005-0000-0000-0000803F0000}"/>
    <cellStyle name="SAPBEXaggItem 2 9 2" xfId="6529" xr:uid="{00000000-0005-0000-0000-0000813F0000}"/>
    <cellStyle name="SAPBEXaggItem 2 9 2 2" xfId="6530" xr:uid="{00000000-0005-0000-0000-0000823F0000}"/>
    <cellStyle name="SAPBEXaggItem 2 9 2 2 2" xfId="15347" xr:uid="{00000000-0005-0000-0000-0000833F0000}"/>
    <cellStyle name="SAPBEXaggItem 2 9 2 2 2 2" xfId="19638" xr:uid="{00000000-0005-0000-0000-0000843F0000}"/>
    <cellStyle name="SAPBEXaggItem 2 9 2 2 2 3" xfId="23602" xr:uid="{00000000-0005-0000-0000-0000853F0000}"/>
    <cellStyle name="SAPBEXaggItem 2 9 2 2 3" xfId="11154" xr:uid="{00000000-0005-0000-0000-0000863F0000}"/>
    <cellStyle name="SAPBEXaggItem 2 9 2 3" xfId="6531" xr:uid="{00000000-0005-0000-0000-0000873F0000}"/>
    <cellStyle name="SAPBEXaggItem 2 9 2 3 2" xfId="15348" xr:uid="{00000000-0005-0000-0000-0000883F0000}"/>
    <cellStyle name="SAPBEXaggItem 2 9 2 3 2 2" xfId="19639" xr:uid="{00000000-0005-0000-0000-0000893F0000}"/>
    <cellStyle name="SAPBEXaggItem 2 9 2 3 2 3" xfId="23603" xr:uid="{00000000-0005-0000-0000-00008A3F0000}"/>
    <cellStyle name="SAPBEXaggItem 2 9 2 3 3" xfId="11155" xr:uid="{00000000-0005-0000-0000-00008B3F0000}"/>
    <cellStyle name="SAPBEXaggItem 2 9 2 4" xfId="6532" xr:uid="{00000000-0005-0000-0000-00008C3F0000}"/>
    <cellStyle name="SAPBEXaggItem 2 9 2 4 2" xfId="15349" xr:uid="{00000000-0005-0000-0000-00008D3F0000}"/>
    <cellStyle name="SAPBEXaggItem 2 9 2 4 2 2" xfId="19640" xr:uid="{00000000-0005-0000-0000-00008E3F0000}"/>
    <cellStyle name="SAPBEXaggItem 2 9 2 4 2 3" xfId="23604" xr:uid="{00000000-0005-0000-0000-00008F3F0000}"/>
    <cellStyle name="SAPBEXaggItem 2 9 2 4 3" xfId="11156" xr:uid="{00000000-0005-0000-0000-0000903F0000}"/>
    <cellStyle name="SAPBEXaggItem 2 9 2 5" xfId="6533" xr:uid="{00000000-0005-0000-0000-0000913F0000}"/>
    <cellStyle name="SAPBEXaggItem 2 9 2 5 2" xfId="15350" xr:uid="{00000000-0005-0000-0000-0000923F0000}"/>
    <cellStyle name="SAPBEXaggItem 2 9 2 5 2 2" xfId="19641" xr:uid="{00000000-0005-0000-0000-0000933F0000}"/>
    <cellStyle name="SAPBEXaggItem 2 9 2 5 2 3" xfId="23605" xr:uid="{00000000-0005-0000-0000-0000943F0000}"/>
    <cellStyle name="SAPBEXaggItem 2 9 2 5 3" xfId="11157" xr:uid="{00000000-0005-0000-0000-0000953F0000}"/>
    <cellStyle name="SAPBEXaggItem 2 9 2 6" xfId="6534" xr:uid="{00000000-0005-0000-0000-0000963F0000}"/>
    <cellStyle name="SAPBEXaggItem 2 9 2 6 2" xfId="15351" xr:uid="{00000000-0005-0000-0000-0000973F0000}"/>
    <cellStyle name="SAPBEXaggItem 2 9 2 6 2 2" xfId="19642" xr:uid="{00000000-0005-0000-0000-0000983F0000}"/>
    <cellStyle name="SAPBEXaggItem 2 9 2 6 2 3" xfId="23606" xr:uid="{00000000-0005-0000-0000-0000993F0000}"/>
    <cellStyle name="SAPBEXaggItem 2 9 2 6 3" xfId="11158" xr:uid="{00000000-0005-0000-0000-00009A3F0000}"/>
    <cellStyle name="SAPBEXaggItem 2 9 2 7" xfId="6535" xr:uid="{00000000-0005-0000-0000-00009B3F0000}"/>
    <cellStyle name="SAPBEXaggItem 2 9 2 7 2" xfId="15352" xr:uid="{00000000-0005-0000-0000-00009C3F0000}"/>
    <cellStyle name="SAPBEXaggItem 2 9 2 7 2 2" xfId="19643" xr:uid="{00000000-0005-0000-0000-00009D3F0000}"/>
    <cellStyle name="SAPBEXaggItem 2 9 2 7 2 3" xfId="23607" xr:uid="{00000000-0005-0000-0000-00009E3F0000}"/>
    <cellStyle name="SAPBEXaggItem 2 9 2 7 3" xfId="11159" xr:uid="{00000000-0005-0000-0000-00009F3F0000}"/>
    <cellStyle name="SAPBEXaggItem 2 9 2 8" xfId="15346" xr:uid="{00000000-0005-0000-0000-0000A03F0000}"/>
    <cellStyle name="SAPBEXaggItem 2 9 2 8 2" xfId="19637" xr:uid="{00000000-0005-0000-0000-0000A13F0000}"/>
    <cellStyle name="SAPBEXaggItem 2 9 2 8 3" xfId="23601" xr:uid="{00000000-0005-0000-0000-0000A23F0000}"/>
    <cellStyle name="SAPBEXaggItem 2 9 2 9" xfId="11153" xr:uid="{00000000-0005-0000-0000-0000A33F0000}"/>
    <cellStyle name="SAPBEXaggItem 2 9 3" xfId="15345" xr:uid="{00000000-0005-0000-0000-0000A43F0000}"/>
    <cellStyle name="SAPBEXaggItem 2 9 3 2" xfId="19636" xr:uid="{00000000-0005-0000-0000-0000A53F0000}"/>
    <cellStyle name="SAPBEXaggItem 2 9 3 3" xfId="23600" xr:uid="{00000000-0005-0000-0000-0000A63F0000}"/>
    <cellStyle name="SAPBEXaggItem 2 9 4" xfId="11152" xr:uid="{00000000-0005-0000-0000-0000A73F0000}"/>
    <cellStyle name="SAPBEXaggItem 3" xfId="6536" xr:uid="{00000000-0005-0000-0000-0000A83F0000}"/>
    <cellStyle name="SAPBEXaggItem 3 2" xfId="6537" xr:uid="{00000000-0005-0000-0000-0000A93F0000}"/>
    <cellStyle name="SAPBEXaggItem 3 2 2" xfId="6538" xr:uid="{00000000-0005-0000-0000-0000AA3F0000}"/>
    <cellStyle name="SAPBEXaggItem 3 2 2 2" xfId="6539" xr:uid="{00000000-0005-0000-0000-0000AB3F0000}"/>
    <cellStyle name="SAPBEXaggItem 3 2 2 2 2" xfId="15356" xr:uid="{00000000-0005-0000-0000-0000AC3F0000}"/>
    <cellStyle name="SAPBEXaggItem 3 2 2 2 2 2" xfId="19647" xr:uid="{00000000-0005-0000-0000-0000AD3F0000}"/>
    <cellStyle name="SAPBEXaggItem 3 2 2 2 2 3" xfId="23611" xr:uid="{00000000-0005-0000-0000-0000AE3F0000}"/>
    <cellStyle name="SAPBEXaggItem 3 2 2 2 3" xfId="11163" xr:uid="{00000000-0005-0000-0000-0000AF3F0000}"/>
    <cellStyle name="SAPBEXaggItem 3 2 2 3" xfId="6540" xr:uid="{00000000-0005-0000-0000-0000B03F0000}"/>
    <cellStyle name="SAPBEXaggItem 3 2 2 3 2" xfId="15357" xr:uid="{00000000-0005-0000-0000-0000B13F0000}"/>
    <cellStyle name="SAPBEXaggItem 3 2 2 3 2 2" xfId="19648" xr:uid="{00000000-0005-0000-0000-0000B23F0000}"/>
    <cellStyle name="SAPBEXaggItem 3 2 2 3 2 3" xfId="23612" xr:uid="{00000000-0005-0000-0000-0000B33F0000}"/>
    <cellStyle name="SAPBEXaggItem 3 2 2 3 3" xfId="11164" xr:uid="{00000000-0005-0000-0000-0000B43F0000}"/>
    <cellStyle name="SAPBEXaggItem 3 2 2 4" xfId="6541" xr:uid="{00000000-0005-0000-0000-0000B53F0000}"/>
    <cellStyle name="SAPBEXaggItem 3 2 2 4 2" xfId="15358" xr:uid="{00000000-0005-0000-0000-0000B63F0000}"/>
    <cellStyle name="SAPBEXaggItem 3 2 2 4 2 2" xfId="19649" xr:uid="{00000000-0005-0000-0000-0000B73F0000}"/>
    <cellStyle name="SAPBEXaggItem 3 2 2 4 2 3" xfId="23613" xr:uid="{00000000-0005-0000-0000-0000B83F0000}"/>
    <cellStyle name="SAPBEXaggItem 3 2 2 4 3" xfId="11165" xr:uid="{00000000-0005-0000-0000-0000B93F0000}"/>
    <cellStyle name="SAPBEXaggItem 3 2 2 5" xfId="6542" xr:uid="{00000000-0005-0000-0000-0000BA3F0000}"/>
    <cellStyle name="SAPBEXaggItem 3 2 2 5 2" xfId="15359" xr:uid="{00000000-0005-0000-0000-0000BB3F0000}"/>
    <cellStyle name="SAPBEXaggItem 3 2 2 5 2 2" xfId="19650" xr:uid="{00000000-0005-0000-0000-0000BC3F0000}"/>
    <cellStyle name="SAPBEXaggItem 3 2 2 5 2 3" xfId="23614" xr:uid="{00000000-0005-0000-0000-0000BD3F0000}"/>
    <cellStyle name="SAPBEXaggItem 3 2 2 5 3" xfId="11166" xr:uid="{00000000-0005-0000-0000-0000BE3F0000}"/>
    <cellStyle name="SAPBEXaggItem 3 2 2 6" xfId="6543" xr:uid="{00000000-0005-0000-0000-0000BF3F0000}"/>
    <cellStyle name="SAPBEXaggItem 3 2 2 6 2" xfId="15360" xr:uid="{00000000-0005-0000-0000-0000C03F0000}"/>
    <cellStyle name="SAPBEXaggItem 3 2 2 6 2 2" xfId="19651" xr:uid="{00000000-0005-0000-0000-0000C13F0000}"/>
    <cellStyle name="SAPBEXaggItem 3 2 2 6 2 3" xfId="23615" xr:uid="{00000000-0005-0000-0000-0000C23F0000}"/>
    <cellStyle name="SAPBEXaggItem 3 2 2 6 3" xfId="11167" xr:uid="{00000000-0005-0000-0000-0000C33F0000}"/>
    <cellStyle name="SAPBEXaggItem 3 2 2 7" xfId="6544" xr:uid="{00000000-0005-0000-0000-0000C43F0000}"/>
    <cellStyle name="SAPBEXaggItem 3 2 2 7 2" xfId="15361" xr:uid="{00000000-0005-0000-0000-0000C53F0000}"/>
    <cellStyle name="SAPBEXaggItem 3 2 2 7 2 2" xfId="19652" xr:uid="{00000000-0005-0000-0000-0000C63F0000}"/>
    <cellStyle name="SAPBEXaggItem 3 2 2 7 2 3" xfId="23616" xr:uid="{00000000-0005-0000-0000-0000C73F0000}"/>
    <cellStyle name="SAPBEXaggItem 3 2 2 7 3" xfId="11168" xr:uid="{00000000-0005-0000-0000-0000C83F0000}"/>
    <cellStyle name="SAPBEXaggItem 3 2 2 8" xfId="15355" xr:uid="{00000000-0005-0000-0000-0000C93F0000}"/>
    <cellStyle name="SAPBEXaggItem 3 2 2 8 2" xfId="19646" xr:uid="{00000000-0005-0000-0000-0000CA3F0000}"/>
    <cellStyle name="SAPBEXaggItem 3 2 2 8 3" xfId="23610" xr:uid="{00000000-0005-0000-0000-0000CB3F0000}"/>
    <cellStyle name="SAPBEXaggItem 3 2 2 9" xfId="11162" xr:uid="{00000000-0005-0000-0000-0000CC3F0000}"/>
    <cellStyle name="SAPBEXaggItem 3 2 3" xfId="15354" xr:uid="{00000000-0005-0000-0000-0000CD3F0000}"/>
    <cellStyle name="SAPBEXaggItem 3 2 3 2" xfId="19645" xr:uid="{00000000-0005-0000-0000-0000CE3F0000}"/>
    <cellStyle name="SAPBEXaggItem 3 2 3 3" xfId="23609" xr:uid="{00000000-0005-0000-0000-0000CF3F0000}"/>
    <cellStyle name="SAPBEXaggItem 3 2 4" xfId="11161" xr:uid="{00000000-0005-0000-0000-0000D03F0000}"/>
    <cellStyle name="SAPBEXaggItem 3 3" xfId="6545" xr:uid="{00000000-0005-0000-0000-0000D13F0000}"/>
    <cellStyle name="SAPBEXaggItem 3 3 2" xfId="6546" xr:uid="{00000000-0005-0000-0000-0000D23F0000}"/>
    <cellStyle name="SAPBEXaggItem 3 3 2 2" xfId="6547" xr:uid="{00000000-0005-0000-0000-0000D33F0000}"/>
    <cellStyle name="SAPBEXaggItem 3 3 2 2 2" xfId="15364" xr:uid="{00000000-0005-0000-0000-0000D43F0000}"/>
    <cellStyle name="SAPBEXaggItem 3 3 2 2 2 2" xfId="19655" xr:uid="{00000000-0005-0000-0000-0000D53F0000}"/>
    <cellStyle name="SAPBEXaggItem 3 3 2 2 2 3" xfId="23619" xr:uid="{00000000-0005-0000-0000-0000D63F0000}"/>
    <cellStyle name="SAPBEXaggItem 3 3 2 2 3" xfId="11171" xr:uid="{00000000-0005-0000-0000-0000D73F0000}"/>
    <cellStyle name="SAPBEXaggItem 3 3 2 3" xfId="6548" xr:uid="{00000000-0005-0000-0000-0000D83F0000}"/>
    <cellStyle name="SAPBEXaggItem 3 3 2 3 2" xfId="15365" xr:uid="{00000000-0005-0000-0000-0000D93F0000}"/>
    <cellStyle name="SAPBEXaggItem 3 3 2 3 2 2" xfId="19656" xr:uid="{00000000-0005-0000-0000-0000DA3F0000}"/>
    <cellStyle name="SAPBEXaggItem 3 3 2 3 2 3" xfId="23620" xr:uid="{00000000-0005-0000-0000-0000DB3F0000}"/>
    <cellStyle name="SAPBEXaggItem 3 3 2 3 3" xfId="11172" xr:uid="{00000000-0005-0000-0000-0000DC3F0000}"/>
    <cellStyle name="SAPBEXaggItem 3 3 2 4" xfId="6549" xr:uid="{00000000-0005-0000-0000-0000DD3F0000}"/>
    <cellStyle name="SAPBEXaggItem 3 3 2 4 2" xfId="15366" xr:uid="{00000000-0005-0000-0000-0000DE3F0000}"/>
    <cellStyle name="SAPBEXaggItem 3 3 2 4 2 2" xfId="19657" xr:uid="{00000000-0005-0000-0000-0000DF3F0000}"/>
    <cellStyle name="SAPBEXaggItem 3 3 2 4 2 3" xfId="23621" xr:uid="{00000000-0005-0000-0000-0000E03F0000}"/>
    <cellStyle name="SAPBEXaggItem 3 3 2 4 3" xfId="11173" xr:uid="{00000000-0005-0000-0000-0000E13F0000}"/>
    <cellStyle name="SAPBEXaggItem 3 3 2 5" xfId="6550" xr:uid="{00000000-0005-0000-0000-0000E23F0000}"/>
    <cellStyle name="SAPBEXaggItem 3 3 2 5 2" xfId="15367" xr:uid="{00000000-0005-0000-0000-0000E33F0000}"/>
    <cellStyle name="SAPBEXaggItem 3 3 2 5 2 2" xfId="19658" xr:uid="{00000000-0005-0000-0000-0000E43F0000}"/>
    <cellStyle name="SAPBEXaggItem 3 3 2 5 2 3" xfId="23622" xr:uid="{00000000-0005-0000-0000-0000E53F0000}"/>
    <cellStyle name="SAPBEXaggItem 3 3 2 5 3" xfId="11174" xr:uid="{00000000-0005-0000-0000-0000E63F0000}"/>
    <cellStyle name="SAPBEXaggItem 3 3 2 6" xfId="6551" xr:uid="{00000000-0005-0000-0000-0000E73F0000}"/>
    <cellStyle name="SAPBEXaggItem 3 3 2 6 2" xfId="15368" xr:uid="{00000000-0005-0000-0000-0000E83F0000}"/>
    <cellStyle name="SAPBEXaggItem 3 3 2 6 2 2" xfId="19659" xr:uid="{00000000-0005-0000-0000-0000E93F0000}"/>
    <cellStyle name="SAPBEXaggItem 3 3 2 6 2 3" xfId="23623" xr:uid="{00000000-0005-0000-0000-0000EA3F0000}"/>
    <cellStyle name="SAPBEXaggItem 3 3 2 6 3" xfId="11175" xr:uid="{00000000-0005-0000-0000-0000EB3F0000}"/>
    <cellStyle name="SAPBEXaggItem 3 3 2 7" xfId="6552" xr:uid="{00000000-0005-0000-0000-0000EC3F0000}"/>
    <cellStyle name="SAPBEXaggItem 3 3 2 7 2" xfId="15369" xr:uid="{00000000-0005-0000-0000-0000ED3F0000}"/>
    <cellStyle name="SAPBEXaggItem 3 3 2 7 2 2" xfId="19660" xr:uid="{00000000-0005-0000-0000-0000EE3F0000}"/>
    <cellStyle name="SAPBEXaggItem 3 3 2 7 2 3" xfId="23624" xr:uid="{00000000-0005-0000-0000-0000EF3F0000}"/>
    <cellStyle name="SAPBEXaggItem 3 3 2 7 3" xfId="11176" xr:uid="{00000000-0005-0000-0000-0000F03F0000}"/>
    <cellStyle name="SAPBEXaggItem 3 3 2 8" xfId="15363" xr:uid="{00000000-0005-0000-0000-0000F13F0000}"/>
    <cellStyle name="SAPBEXaggItem 3 3 2 8 2" xfId="19654" xr:uid="{00000000-0005-0000-0000-0000F23F0000}"/>
    <cellStyle name="SAPBEXaggItem 3 3 2 8 3" xfId="23618" xr:uid="{00000000-0005-0000-0000-0000F33F0000}"/>
    <cellStyle name="SAPBEXaggItem 3 3 2 9" xfId="11170" xr:uid="{00000000-0005-0000-0000-0000F43F0000}"/>
    <cellStyle name="SAPBEXaggItem 3 3 3" xfId="15362" xr:uid="{00000000-0005-0000-0000-0000F53F0000}"/>
    <cellStyle name="SAPBEXaggItem 3 3 3 2" xfId="19653" xr:uid="{00000000-0005-0000-0000-0000F63F0000}"/>
    <cellStyle name="SAPBEXaggItem 3 3 3 3" xfId="23617" xr:uid="{00000000-0005-0000-0000-0000F73F0000}"/>
    <cellStyle name="SAPBEXaggItem 3 3 4" xfId="11169" xr:uid="{00000000-0005-0000-0000-0000F83F0000}"/>
    <cellStyle name="SAPBEXaggItem 3 4" xfId="6553" xr:uid="{00000000-0005-0000-0000-0000F93F0000}"/>
    <cellStyle name="SAPBEXaggItem 3 4 2" xfId="6554" xr:uid="{00000000-0005-0000-0000-0000FA3F0000}"/>
    <cellStyle name="SAPBEXaggItem 3 4 2 2" xfId="6555" xr:uid="{00000000-0005-0000-0000-0000FB3F0000}"/>
    <cellStyle name="SAPBEXaggItem 3 4 2 2 2" xfId="15372" xr:uid="{00000000-0005-0000-0000-0000FC3F0000}"/>
    <cellStyle name="SAPBEXaggItem 3 4 2 2 2 2" xfId="19663" xr:uid="{00000000-0005-0000-0000-0000FD3F0000}"/>
    <cellStyle name="SAPBEXaggItem 3 4 2 2 2 3" xfId="23627" xr:uid="{00000000-0005-0000-0000-0000FE3F0000}"/>
    <cellStyle name="SAPBEXaggItem 3 4 2 2 3" xfId="11179" xr:uid="{00000000-0005-0000-0000-0000FF3F0000}"/>
    <cellStyle name="SAPBEXaggItem 3 4 2 3" xfId="6556" xr:uid="{00000000-0005-0000-0000-000000400000}"/>
    <cellStyle name="SAPBEXaggItem 3 4 2 3 2" xfId="15373" xr:uid="{00000000-0005-0000-0000-000001400000}"/>
    <cellStyle name="SAPBEXaggItem 3 4 2 3 2 2" xfId="19664" xr:uid="{00000000-0005-0000-0000-000002400000}"/>
    <cellStyle name="SAPBEXaggItem 3 4 2 3 2 3" xfId="23628" xr:uid="{00000000-0005-0000-0000-000003400000}"/>
    <cellStyle name="SAPBEXaggItem 3 4 2 3 3" xfId="11180" xr:uid="{00000000-0005-0000-0000-000004400000}"/>
    <cellStyle name="SAPBEXaggItem 3 4 2 4" xfId="6557" xr:uid="{00000000-0005-0000-0000-000005400000}"/>
    <cellStyle name="SAPBEXaggItem 3 4 2 4 2" xfId="15374" xr:uid="{00000000-0005-0000-0000-000006400000}"/>
    <cellStyle name="SAPBEXaggItem 3 4 2 4 2 2" xfId="19665" xr:uid="{00000000-0005-0000-0000-000007400000}"/>
    <cellStyle name="SAPBEXaggItem 3 4 2 4 2 3" xfId="23629" xr:uid="{00000000-0005-0000-0000-000008400000}"/>
    <cellStyle name="SAPBEXaggItem 3 4 2 4 3" xfId="11181" xr:uid="{00000000-0005-0000-0000-000009400000}"/>
    <cellStyle name="SAPBEXaggItem 3 4 2 5" xfId="6558" xr:uid="{00000000-0005-0000-0000-00000A400000}"/>
    <cellStyle name="SAPBEXaggItem 3 4 2 5 2" xfId="15375" xr:uid="{00000000-0005-0000-0000-00000B400000}"/>
    <cellStyle name="SAPBEXaggItem 3 4 2 5 2 2" xfId="19666" xr:uid="{00000000-0005-0000-0000-00000C400000}"/>
    <cellStyle name="SAPBEXaggItem 3 4 2 5 2 3" xfId="23630" xr:uid="{00000000-0005-0000-0000-00000D400000}"/>
    <cellStyle name="SAPBEXaggItem 3 4 2 5 3" xfId="11182" xr:uid="{00000000-0005-0000-0000-00000E400000}"/>
    <cellStyle name="SAPBEXaggItem 3 4 2 6" xfId="6559" xr:uid="{00000000-0005-0000-0000-00000F400000}"/>
    <cellStyle name="SAPBEXaggItem 3 4 2 6 2" xfId="15376" xr:uid="{00000000-0005-0000-0000-000010400000}"/>
    <cellStyle name="SAPBEXaggItem 3 4 2 6 2 2" xfId="19667" xr:uid="{00000000-0005-0000-0000-000011400000}"/>
    <cellStyle name="SAPBEXaggItem 3 4 2 6 2 3" xfId="23631" xr:uid="{00000000-0005-0000-0000-000012400000}"/>
    <cellStyle name="SAPBEXaggItem 3 4 2 6 3" xfId="11183" xr:uid="{00000000-0005-0000-0000-000013400000}"/>
    <cellStyle name="SAPBEXaggItem 3 4 2 7" xfId="6560" xr:uid="{00000000-0005-0000-0000-000014400000}"/>
    <cellStyle name="SAPBEXaggItem 3 4 2 7 2" xfId="15377" xr:uid="{00000000-0005-0000-0000-000015400000}"/>
    <cellStyle name="SAPBEXaggItem 3 4 2 7 2 2" xfId="19668" xr:uid="{00000000-0005-0000-0000-000016400000}"/>
    <cellStyle name="SAPBEXaggItem 3 4 2 7 2 3" xfId="23632" xr:uid="{00000000-0005-0000-0000-000017400000}"/>
    <cellStyle name="SAPBEXaggItem 3 4 2 7 3" xfId="11184" xr:uid="{00000000-0005-0000-0000-000018400000}"/>
    <cellStyle name="SAPBEXaggItem 3 4 2 8" xfId="15371" xr:uid="{00000000-0005-0000-0000-000019400000}"/>
    <cellStyle name="SAPBEXaggItem 3 4 2 8 2" xfId="19662" xr:uid="{00000000-0005-0000-0000-00001A400000}"/>
    <cellStyle name="SAPBEXaggItem 3 4 2 8 3" xfId="23626" xr:uid="{00000000-0005-0000-0000-00001B400000}"/>
    <cellStyle name="SAPBEXaggItem 3 4 2 9" xfId="11178" xr:uid="{00000000-0005-0000-0000-00001C400000}"/>
    <cellStyle name="SAPBEXaggItem 3 4 3" xfId="15370" xr:uid="{00000000-0005-0000-0000-00001D400000}"/>
    <cellStyle name="SAPBEXaggItem 3 4 3 2" xfId="19661" xr:uid="{00000000-0005-0000-0000-00001E400000}"/>
    <cellStyle name="SAPBEXaggItem 3 4 3 3" xfId="23625" xr:uid="{00000000-0005-0000-0000-00001F400000}"/>
    <cellStyle name="SAPBEXaggItem 3 4 4" xfId="11177" xr:uid="{00000000-0005-0000-0000-000020400000}"/>
    <cellStyle name="SAPBEXaggItem 3 5" xfId="6561" xr:uid="{00000000-0005-0000-0000-000021400000}"/>
    <cellStyle name="SAPBEXaggItem 3 5 2" xfId="6562" xr:uid="{00000000-0005-0000-0000-000022400000}"/>
    <cellStyle name="SAPBEXaggItem 3 5 2 2" xfId="15379" xr:uid="{00000000-0005-0000-0000-000023400000}"/>
    <cellStyle name="SAPBEXaggItem 3 5 2 2 2" xfId="19670" xr:uid="{00000000-0005-0000-0000-000024400000}"/>
    <cellStyle name="SAPBEXaggItem 3 5 2 2 3" xfId="23634" xr:uid="{00000000-0005-0000-0000-000025400000}"/>
    <cellStyle name="SAPBEXaggItem 3 5 2 3" xfId="11186" xr:uid="{00000000-0005-0000-0000-000026400000}"/>
    <cellStyle name="SAPBEXaggItem 3 5 3" xfId="6563" xr:uid="{00000000-0005-0000-0000-000027400000}"/>
    <cellStyle name="SAPBEXaggItem 3 5 3 2" xfId="15380" xr:uid="{00000000-0005-0000-0000-000028400000}"/>
    <cellStyle name="SAPBEXaggItem 3 5 3 2 2" xfId="19671" xr:uid="{00000000-0005-0000-0000-000029400000}"/>
    <cellStyle name="SAPBEXaggItem 3 5 3 2 3" xfId="23635" xr:uid="{00000000-0005-0000-0000-00002A400000}"/>
    <cellStyle name="SAPBEXaggItem 3 5 3 3" xfId="11187" xr:uid="{00000000-0005-0000-0000-00002B400000}"/>
    <cellStyle name="SAPBEXaggItem 3 5 4" xfId="6564" xr:uid="{00000000-0005-0000-0000-00002C400000}"/>
    <cellStyle name="SAPBEXaggItem 3 5 4 2" xfId="15381" xr:uid="{00000000-0005-0000-0000-00002D400000}"/>
    <cellStyle name="SAPBEXaggItem 3 5 4 2 2" xfId="19672" xr:uid="{00000000-0005-0000-0000-00002E400000}"/>
    <cellStyle name="SAPBEXaggItem 3 5 4 2 3" xfId="23636" xr:uid="{00000000-0005-0000-0000-00002F400000}"/>
    <cellStyle name="SAPBEXaggItem 3 5 4 3" xfId="11188" xr:uid="{00000000-0005-0000-0000-000030400000}"/>
    <cellStyle name="SAPBEXaggItem 3 5 5" xfId="6565" xr:uid="{00000000-0005-0000-0000-000031400000}"/>
    <cellStyle name="SAPBEXaggItem 3 5 5 2" xfId="15382" xr:uid="{00000000-0005-0000-0000-000032400000}"/>
    <cellStyle name="SAPBEXaggItem 3 5 5 2 2" xfId="19673" xr:uid="{00000000-0005-0000-0000-000033400000}"/>
    <cellStyle name="SAPBEXaggItem 3 5 5 2 3" xfId="23637" xr:uid="{00000000-0005-0000-0000-000034400000}"/>
    <cellStyle name="SAPBEXaggItem 3 5 5 3" xfId="11189" xr:uid="{00000000-0005-0000-0000-000035400000}"/>
    <cellStyle name="SAPBEXaggItem 3 5 6" xfId="6566" xr:uid="{00000000-0005-0000-0000-000036400000}"/>
    <cellStyle name="SAPBEXaggItem 3 5 6 2" xfId="15383" xr:uid="{00000000-0005-0000-0000-000037400000}"/>
    <cellStyle name="SAPBEXaggItem 3 5 6 2 2" xfId="19674" xr:uid="{00000000-0005-0000-0000-000038400000}"/>
    <cellStyle name="SAPBEXaggItem 3 5 6 2 3" xfId="23638" xr:uid="{00000000-0005-0000-0000-000039400000}"/>
    <cellStyle name="SAPBEXaggItem 3 5 6 3" xfId="11190" xr:uid="{00000000-0005-0000-0000-00003A400000}"/>
    <cellStyle name="SAPBEXaggItem 3 5 7" xfId="6567" xr:uid="{00000000-0005-0000-0000-00003B400000}"/>
    <cellStyle name="SAPBEXaggItem 3 5 7 2" xfId="15384" xr:uid="{00000000-0005-0000-0000-00003C400000}"/>
    <cellStyle name="SAPBEXaggItem 3 5 7 2 2" xfId="19675" xr:uid="{00000000-0005-0000-0000-00003D400000}"/>
    <cellStyle name="SAPBEXaggItem 3 5 7 2 3" xfId="23639" xr:uid="{00000000-0005-0000-0000-00003E400000}"/>
    <cellStyle name="SAPBEXaggItem 3 5 7 3" xfId="11191" xr:uid="{00000000-0005-0000-0000-00003F400000}"/>
    <cellStyle name="SAPBEXaggItem 3 5 8" xfId="15378" xr:uid="{00000000-0005-0000-0000-000040400000}"/>
    <cellStyle name="SAPBEXaggItem 3 5 8 2" xfId="19669" xr:uid="{00000000-0005-0000-0000-000041400000}"/>
    <cellStyle name="SAPBEXaggItem 3 5 8 3" xfId="23633" xr:uid="{00000000-0005-0000-0000-000042400000}"/>
    <cellStyle name="SAPBEXaggItem 3 5 9" xfId="11185" xr:uid="{00000000-0005-0000-0000-000043400000}"/>
    <cellStyle name="SAPBEXaggItem 3 6" xfId="15353" xr:uid="{00000000-0005-0000-0000-000044400000}"/>
    <cellStyle name="SAPBEXaggItem 3 6 2" xfId="19644" xr:uid="{00000000-0005-0000-0000-000045400000}"/>
    <cellStyle name="SAPBEXaggItem 3 6 3" xfId="23608" xr:uid="{00000000-0005-0000-0000-000046400000}"/>
    <cellStyle name="SAPBEXaggItem 3 7" xfId="11160" xr:uid="{00000000-0005-0000-0000-000047400000}"/>
    <cellStyle name="SAPBEXaggItem 4" xfId="6568" xr:uid="{00000000-0005-0000-0000-000048400000}"/>
    <cellStyle name="SAPBEXaggItem 4 2" xfId="6569" xr:uid="{00000000-0005-0000-0000-000049400000}"/>
    <cellStyle name="SAPBEXaggItem 4 2 2" xfId="6570" xr:uid="{00000000-0005-0000-0000-00004A400000}"/>
    <cellStyle name="SAPBEXaggItem 4 2 2 2" xfId="6571" xr:uid="{00000000-0005-0000-0000-00004B400000}"/>
    <cellStyle name="SAPBEXaggItem 4 2 2 2 2" xfId="15388" xr:uid="{00000000-0005-0000-0000-00004C400000}"/>
    <cellStyle name="SAPBEXaggItem 4 2 2 2 2 2" xfId="19679" xr:uid="{00000000-0005-0000-0000-00004D400000}"/>
    <cellStyle name="SAPBEXaggItem 4 2 2 2 2 3" xfId="23643" xr:uid="{00000000-0005-0000-0000-00004E400000}"/>
    <cellStyle name="SAPBEXaggItem 4 2 2 2 3" xfId="11195" xr:uid="{00000000-0005-0000-0000-00004F400000}"/>
    <cellStyle name="SAPBEXaggItem 4 2 2 3" xfId="6572" xr:uid="{00000000-0005-0000-0000-000050400000}"/>
    <cellStyle name="SAPBEXaggItem 4 2 2 3 2" xfId="15389" xr:uid="{00000000-0005-0000-0000-000051400000}"/>
    <cellStyle name="SAPBEXaggItem 4 2 2 3 2 2" xfId="19680" xr:uid="{00000000-0005-0000-0000-000052400000}"/>
    <cellStyle name="SAPBEXaggItem 4 2 2 3 2 3" xfId="23644" xr:uid="{00000000-0005-0000-0000-000053400000}"/>
    <cellStyle name="SAPBEXaggItem 4 2 2 3 3" xfId="11196" xr:uid="{00000000-0005-0000-0000-000054400000}"/>
    <cellStyle name="SAPBEXaggItem 4 2 2 4" xfId="6573" xr:uid="{00000000-0005-0000-0000-000055400000}"/>
    <cellStyle name="SAPBEXaggItem 4 2 2 4 2" xfId="15390" xr:uid="{00000000-0005-0000-0000-000056400000}"/>
    <cellStyle name="SAPBEXaggItem 4 2 2 4 2 2" xfId="19681" xr:uid="{00000000-0005-0000-0000-000057400000}"/>
    <cellStyle name="SAPBEXaggItem 4 2 2 4 2 3" xfId="23645" xr:uid="{00000000-0005-0000-0000-000058400000}"/>
    <cellStyle name="SAPBEXaggItem 4 2 2 4 3" xfId="11197" xr:uid="{00000000-0005-0000-0000-000059400000}"/>
    <cellStyle name="SAPBEXaggItem 4 2 2 5" xfId="6574" xr:uid="{00000000-0005-0000-0000-00005A400000}"/>
    <cellStyle name="SAPBEXaggItem 4 2 2 5 2" xfId="15391" xr:uid="{00000000-0005-0000-0000-00005B400000}"/>
    <cellStyle name="SAPBEXaggItem 4 2 2 5 2 2" xfId="19682" xr:uid="{00000000-0005-0000-0000-00005C400000}"/>
    <cellStyle name="SAPBEXaggItem 4 2 2 5 2 3" xfId="23646" xr:uid="{00000000-0005-0000-0000-00005D400000}"/>
    <cellStyle name="SAPBEXaggItem 4 2 2 5 3" xfId="11198" xr:uid="{00000000-0005-0000-0000-00005E400000}"/>
    <cellStyle name="SAPBEXaggItem 4 2 2 6" xfId="6575" xr:uid="{00000000-0005-0000-0000-00005F400000}"/>
    <cellStyle name="SAPBEXaggItem 4 2 2 6 2" xfId="15392" xr:uid="{00000000-0005-0000-0000-000060400000}"/>
    <cellStyle name="SAPBEXaggItem 4 2 2 6 2 2" xfId="19683" xr:uid="{00000000-0005-0000-0000-000061400000}"/>
    <cellStyle name="SAPBEXaggItem 4 2 2 6 2 3" xfId="23647" xr:uid="{00000000-0005-0000-0000-000062400000}"/>
    <cellStyle name="SAPBEXaggItem 4 2 2 6 3" xfId="11199" xr:uid="{00000000-0005-0000-0000-000063400000}"/>
    <cellStyle name="SAPBEXaggItem 4 2 2 7" xfId="6576" xr:uid="{00000000-0005-0000-0000-000064400000}"/>
    <cellStyle name="SAPBEXaggItem 4 2 2 7 2" xfId="15393" xr:uid="{00000000-0005-0000-0000-000065400000}"/>
    <cellStyle name="SAPBEXaggItem 4 2 2 7 2 2" xfId="19684" xr:uid="{00000000-0005-0000-0000-000066400000}"/>
    <cellStyle name="SAPBEXaggItem 4 2 2 7 2 3" xfId="23648" xr:uid="{00000000-0005-0000-0000-000067400000}"/>
    <cellStyle name="SAPBEXaggItem 4 2 2 7 3" xfId="11200" xr:uid="{00000000-0005-0000-0000-000068400000}"/>
    <cellStyle name="SAPBEXaggItem 4 2 2 8" xfId="15387" xr:uid="{00000000-0005-0000-0000-000069400000}"/>
    <cellStyle name="SAPBEXaggItem 4 2 2 8 2" xfId="19678" xr:uid="{00000000-0005-0000-0000-00006A400000}"/>
    <cellStyle name="SAPBEXaggItem 4 2 2 8 3" xfId="23642" xr:uid="{00000000-0005-0000-0000-00006B400000}"/>
    <cellStyle name="SAPBEXaggItem 4 2 2 9" xfId="11194" xr:uid="{00000000-0005-0000-0000-00006C400000}"/>
    <cellStyle name="SAPBEXaggItem 4 2 3" xfId="15386" xr:uid="{00000000-0005-0000-0000-00006D400000}"/>
    <cellStyle name="SAPBEXaggItem 4 2 3 2" xfId="19677" xr:uid="{00000000-0005-0000-0000-00006E400000}"/>
    <cellStyle name="SAPBEXaggItem 4 2 3 3" xfId="23641" xr:uid="{00000000-0005-0000-0000-00006F400000}"/>
    <cellStyle name="SAPBEXaggItem 4 2 4" xfId="11193" xr:uid="{00000000-0005-0000-0000-000070400000}"/>
    <cellStyle name="SAPBEXaggItem 4 3" xfId="6577" xr:uid="{00000000-0005-0000-0000-000071400000}"/>
    <cellStyle name="SAPBEXaggItem 4 3 2" xfId="6578" xr:uid="{00000000-0005-0000-0000-000072400000}"/>
    <cellStyle name="SAPBEXaggItem 4 3 2 2" xfId="6579" xr:uid="{00000000-0005-0000-0000-000073400000}"/>
    <cellStyle name="SAPBEXaggItem 4 3 2 2 2" xfId="15396" xr:uid="{00000000-0005-0000-0000-000074400000}"/>
    <cellStyle name="SAPBEXaggItem 4 3 2 2 2 2" xfId="19687" xr:uid="{00000000-0005-0000-0000-000075400000}"/>
    <cellStyle name="SAPBEXaggItem 4 3 2 2 2 3" xfId="23651" xr:uid="{00000000-0005-0000-0000-000076400000}"/>
    <cellStyle name="SAPBEXaggItem 4 3 2 2 3" xfId="11203" xr:uid="{00000000-0005-0000-0000-000077400000}"/>
    <cellStyle name="SAPBEXaggItem 4 3 2 3" xfId="6580" xr:uid="{00000000-0005-0000-0000-000078400000}"/>
    <cellStyle name="SAPBEXaggItem 4 3 2 3 2" xfId="15397" xr:uid="{00000000-0005-0000-0000-000079400000}"/>
    <cellStyle name="SAPBEXaggItem 4 3 2 3 2 2" xfId="19688" xr:uid="{00000000-0005-0000-0000-00007A400000}"/>
    <cellStyle name="SAPBEXaggItem 4 3 2 3 2 3" xfId="23652" xr:uid="{00000000-0005-0000-0000-00007B400000}"/>
    <cellStyle name="SAPBEXaggItem 4 3 2 3 3" xfId="11204" xr:uid="{00000000-0005-0000-0000-00007C400000}"/>
    <cellStyle name="SAPBEXaggItem 4 3 2 4" xfId="6581" xr:uid="{00000000-0005-0000-0000-00007D400000}"/>
    <cellStyle name="SAPBEXaggItem 4 3 2 4 2" xfId="15398" xr:uid="{00000000-0005-0000-0000-00007E400000}"/>
    <cellStyle name="SAPBEXaggItem 4 3 2 4 2 2" xfId="19689" xr:uid="{00000000-0005-0000-0000-00007F400000}"/>
    <cellStyle name="SAPBEXaggItem 4 3 2 4 2 3" xfId="23653" xr:uid="{00000000-0005-0000-0000-000080400000}"/>
    <cellStyle name="SAPBEXaggItem 4 3 2 4 3" xfId="11205" xr:uid="{00000000-0005-0000-0000-000081400000}"/>
    <cellStyle name="SAPBEXaggItem 4 3 2 5" xfId="6582" xr:uid="{00000000-0005-0000-0000-000082400000}"/>
    <cellStyle name="SAPBEXaggItem 4 3 2 5 2" xfId="15399" xr:uid="{00000000-0005-0000-0000-000083400000}"/>
    <cellStyle name="SAPBEXaggItem 4 3 2 5 2 2" xfId="19690" xr:uid="{00000000-0005-0000-0000-000084400000}"/>
    <cellStyle name="SAPBEXaggItem 4 3 2 5 2 3" xfId="23654" xr:uid="{00000000-0005-0000-0000-000085400000}"/>
    <cellStyle name="SAPBEXaggItem 4 3 2 5 3" xfId="11206" xr:uid="{00000000-0005-0000-0000-000086400000}"/>
    <cellStyle name="SAPBEXaggItem 4 3 2 6" xfId="6583" xr:uid="{00000000-0005-0000-0000-000087400000}"/>
    <cellStyle name="SAPBEXaggItem 4 3 2 6 2" xfId="15400" xr:uid="{00000000-0005-0000-0000-000088400000}"/>
    <cellStyle name="SAPBEXaggItem 4 3 2 6 2 2" xfId="19691" xr:uid="{00000000-0005-0000-0000-000089400000}"/>
    <cellStyle name="SAPBEXaggItem 4 3 2 6 2 3" xfId="23655" xr:uid="{00000000-0005-0000-0000-00008A400000}"/>
    <cellStyle name="SAPBEXaggItem 4 3 2 6 3" xfId="11207" xr:uid="{00000000-0005-0000-0000-00008B400000}"/>
    <cellStyle name="SAPBEXaggItem 4 3 2 7" xfId="6584" xr:uid="{00000000-0005-0000-0000-00008C400000}"/>
    <cellStyle name="SAPBEXaggItem 4 3 2 7 2" xfId="15401" xr:uid="{00000000-0005-0000-0000-00008D400000}"/>
    <cellStyle name="SAPBEXaggItem 4 3 2 7 2 2" xfId="19692" xr:uid="{00000000-0005-0000-0000-00008E400000}"/>
    <cellStyle name="SAPBEXaggItem 4 3 2 7 2 3" xfId="23656" xr:uid="{00000000-0005-0000-0000-00008F400000}"/>
    <cellStyle name="SAPBEXaggItem 4 3 2 7 3" xfId="11208" xr:uid="{00000000-0005-0000-0000-000090400000}"/>
    <cellStyle name="SAPBEXaggItem 4 3 2 8" xfId="15395" xr:uid="{00000000-0005-0000-0000-000091400000}"/>
    <cellStyle name="SAPBEXaggItem 4 3 2 8 2" xfId="19686" xr:uid="{00000000-0005-0000-0000-000092400000}"/>
    <cellStyle name="SAPBEXaggItem 4 3 2 8 3" xfId="23650" xr:uid="{00000000-0005-0000-0000-000093400000}"/>
    <cellStyle name="SAPBEXaggItem 4 3 2 9" xfId="11202" xr:uid="{00000000-0005-0000-0000-000094400000}"/>
    <cellStyle name="SAPBEXaggItem 4 3 3" xfId="15394" xr:uid="{00000000-0005-0000-0000-000095400000}"/>
    <cellStyle name="SAPBEXaggItem 4 3 3 2" xfId="19685" xr:uid="{00000000-0005-0000-0000-000096400000}"/>
    <cellStyle name="SAPBEXaggItem 4 3 3 3" xfId="23649" xr:uid="{00000000-0005-0000-0000-000097400000}"/>
    <cellStyle name="SAPBEXaggItem 4 3 4" xfId="11201" xr:uid="{00000000-0005-0000-0000-000098400000}"/>
    <cellStyle name="SAPBEXaggItem 4 4" xfId="6585" xr:uid="{00000000-0005-0000-0000-000099400000}"/>
    <cellStyle name="SAPBEXaggItem 4 4 2" xfId="6586" xr:uid="{00000000-0005-0000-0000-00009A400000}"/>
    <cellStyle name="SAPBEXaggItem 4 4 2 2" xfId="6587" xr:uid="{00000000-0005-0000-0000-00009B400000}"/>
    <cellStyle name="SAPBEXaggItem 4 4 2 2 2" xfId="15404" xr:uid="{00000000-0005-0000-0000-00009C400000}"/>
    <cellStyle name="SAPBEXaggItem 4 4 2 2 2 2" xfId="19695" xr:uid="{00000000-0005-0000-0000-00009D400000}"/>
    <cellStyle name="SAPBEXaggItem 4 4 2 2 2 3" xfId="23659" xr:uid="{00000000-0005-0000-0000-00009E400000}"/>
    <cellStyle name="SAPBEXaggItem 4 4 2 2 3" xfId="11211" xr:uid="{00000000-0005-0000-0000-00009F400000}"/>
    <cellStyle name="SAPBEXaggItem 4 4 2 3" xfId="6588" xr:uid="{00000000-0005-0000-0000-0000A0400000}"/>
    <cellStyle name="SAPBEXaggItem 4 4 2 3 2" xfId="15405" xr:uid="{00000000-0005-0000-0000-0000A1400000}"/>
    <cellStyle name="SAPBEXaggItem 4 4 2 3 2 2" xfId="19696" xr:uid="{00000000-0005-0000-0000-0000A2400000}"/>
    <cellStyle name="SAPBEXaggItem 4 4 2 3 2 3" xfId="23660" xr:uid="{00000000-0005-0000-0000-0000A3400000}"/>
    <cellStyle name="SAPBEXaggItem 4 4 2 3 3" xfId="11212" xr:uid="{00000000-0005-0000-0000-0000A4400000}"/>
    <cellStyle name="SAPBEXaggItem 4 4 2 4" xfId="6589" xr:uid="{00000000-0005-0000-0000-0000A5400000}"/>
    <cellStyle name="SAPBEXaggItem 4 4 2 4 2" xfId="15406" xr:uid="{00000000-0005-0000-0000-0000A6400000}"/>
    <cellStyle name="SAPBEXaggItem 4 4 2 4 2 2" xfId="19697" xr:uid="{00000000-0005-0000-0000-0000A7400000}"/>
    <cellStyle name="SAPBEXaggItem 4 4 2 4 2 3" xfId="23661" xr:uid="{00000000-0005-0000-0000-0000A8400000}"/>
    <cellStyle name="SAPBEXaggItem 4 4 2 4 3" xfId="11213" xr:uid="{00000000-0005-0000-0000-0000A9400000}"/>
    <cellStyle name="SAPBEXaggItem 4 4 2 5" xfId="6590" xr:uid="{00000000-0005-0000-0000-0000AA400000}"/>
    <cellStyle name="SAPBEXaggItem 4 4 2 5 2" xfId="15407" xr:uid="{00000000-0005-0000-0000-0000AB400000}"/>
    <cellStyle name="SAPBEXaggItem 4 4 2 5 2 2" xfId="19698" xr:uid="{00000000-0005-0000-0000-0000AC400000}"/>
    <cellStyle name="SAPBEXaggItem 4 4 2 5 2 3" xfId="23662" xr:uid="{00000000-0005-0000-0000-0000AD400000}"/>
    <cellStyle name="SAPBEXaggItem 4 4 2 5 3" xfId="11214" xr:uid="{00000000-0005-0000-0000-0000AE400000}"/>
    <cellStyle name="SAPBEXaggItem 4 4 2 6" xfId="6591" xr:uid="{00000000-0005-0000-0000-0000AF400000}"/>
    <cellStyle name="SAPBEXaggItem 4 4 2 6 2" xfId="15408" xr:uid="{00000000-0005-0000-0000-0000B0400000}"/>
    <cellStyle name="SAPBEXaggItem 4 4 2 6 2 2" xfId="19699" xr:uid="{00000000-0005-0000-0000-0000B1400000}"/>
    <cellStyle name="SAPBEXaggItem 4 4 2 6 2 3" xfId="23663" xr:uid="{00000000-0005-0000-0000-0000B2400000}"/>
    <cellStyle name="SAPBEXaggItem 4 4 2 6 3" xfId="11215" xr:uid="{00000000-0005-0000-0000-0000B3400000}"/>
    <cellStyle name="SAPBEXaggItem 4 4 2 7" xfId="6592" xr:uid="{00000000-0005-0000-0000-0000B4400000}"/>
    <cellStyle name="SAPBEXaggItem 4 4 2 7 2" xfId="15409" xr:uid="{00000000-0005-0000-0000-0000B5400000}"/>
    <cellStyle name="SAPBEXaggItem 4 4 2 7 2 2" xfId="19700" xr:uid="{00000000-0005-0000-0000-0000B6400000}"/>
    <cellStyle name="SAPBEXaggItem 4 4 2 7 2 3" xfId="23664" xr:uid="{00000000-0005-0000-0000-0000B7400000}"/>
    <cellStyle name="SAPBEXaggItem 4 4 2 7 3" xfId="11216" xr:uid="{00000000-0005-0000-0000-0000B8400000}"/>
    <cellStyle name="SAPBEXaggItem 4 4 2 8" xfId="15403" xr:uid="{00000000-0005-0000-0000-0000B9400000}"/>
    <cellStyle name="SAPBEXaggItem 4 4 2 8 2" xfId="19694" xr:uid="{00000000-0005-0000-0000-0000BA400000}"/>
    <cellStyle name="SAPBEXaggItem 4 4 2 8 3" xfId="23658" xr:uid="{00000000-0005-0000-0000-0000BB400000}"/>
    <cellStyle name="SAPBEXaggItem 4 4 2 9" xfId="11210" xr:uid="{00000000-0005-0000-0000-0000BC400000}"/>
    <cellStyle name="SAPBEXaggItem 4 4 3" xfId="15402" xr:uid="{00000000-0005-0000-0000-0000BD400000}"/>
    <cellStyle name="SAPBEXaggItem 4 4 3 2" xfId="19693" xr:uid="{00000000-0005-0000-0000-0000BE400000}"/>
    <cellStyle name="SAPBEXaggItem 4 4 3 3" xfId="23657" xr:uid="{00000000-0005-0000-0000-0000BF400000}"/>
    <cellStyle name="SAPBEXaggItem 4 4 4" xfId="11209" xr:uid="{00000000-0005-0000-0000-0000C0400000}"/>
    <cellStyle name="SAPBEXaggItem 4 5" xfId="6593" xr:uid="{00000000-0005-0000-0000-0000C1400000}"/>
    <cellStyle name="SAPBEXaggItem 4 5 2" xfId="6594" xr:uid="{00000000-0005-0000-0000-0000C2400000}"/>
    <cellStyle name="SAPBEXaggItem 4 5 2 2" xfId="15411" xr:uid="{00000000-0005-0000-0000-0000C3400000}"/>
    <cellStyle name="SAPBEXaggItem 4 5 2 2 2" xfId="19702" xr:uid="{00000000-0005-0000-0000-0000C4400000}"/>
    <cellStyle name="SAPBEXaggItem 4 5 2 2 3" xfId="23666" xr:uid="{00000000-0005-0000-0000-0000C5400000}"/>
    <cellStyle name="SAPBEXaggItem 4 5 2 3" xfId="11218" xr:uid="{00000000-0005-0000-0000-0000C6400000}"/>
    <cellStyle name="SAPBEXaggItem 4 5 3" xfId="6595" xr:uid="{00000000-0005-0000-0000-0000C7400000}"/>
    <cellStyle name="SAPBEXaggItem 4 5 3 2" xfId="15412" xr:uid="{00000000-0005-0000-0000-0000C8400000}"/>
    <cellStyle name="SAPBEXaggItem 4 5 3 2 2" xfId="19703" xr:uid="{00000000-0005-0000-0000-0000C9400000}"/>
    <cellStyle name="SAPBEXaggItem 4 5 3 2 3" xfId="23667" xr:uid="{00000000-0005-0000-0000-0000CA400000}"/>
    <cellStyle name="SAPBEXaggItem 4 5 3 3" xfId="11219" xr:uid="{00000000-0005-0000-0000-0000CB400000}"/>
    <cellStyle name="SAPBEXaggItem 4 5 4" xfId="6596" xr:uid="{00000000-0005-0000-0000-0000CC400000}"/>
    <cellStyle name="SAPBEXaggItem 4 5 4 2" xfId="15413" xr:uid="{00000000-0005-0000-0000-0000CD400000}"/>
    <cellStyle name="SAPBEXaggItem 4 5 4 2 2" xfId="19704" xr:uid="{00000000-0005-0000-0000-0000CE400000}"/>
    <cellStyle name="SAPBEXaggItem 4 5 4 2 3" xfId="23668" xr:uid="{00000000-0005-0000-0000-0000CF400000}"/>
    <cellStyle name="SAPBEXaggItem 4 5 4 3" xfId="11220" xr:uid="{00000000-0005-0000-0000-0000D0400000}"/>
    <cellStyle name="SAPBEXaggItem 4 5 5" xfId="6597" xr:uid="{00000000-0005-0000-0000-0000D1400000}"/>
    <cellStyle name="SAPBEXaggItem 4 5 5 2" xfId="15414" xr:uid="{00000000-0005-0000-0000-0000D2400000}"/>
    <cellStyle name="SAPBEXaggItem 4 5 5 2 2" xfId="19705" xr:uid="{00000000-0005-0000-0000-0000D3400000}"/>
    <cellStyle name="SAPBEXaggItem 4 5 5 2 3" xfId="23669" xr:uid="{00000000-0005-0000-0000-0000D4400000}"/>
    <cellStyle name="SAPBEXaggItem 4 5 5 3" xfId="11221" xr:uid="{00000000-0005-0000-0000-0000D5400000}"/>
    <cellStyle name="SAPBEXaggItem 4 5 6" xfId="6598" xr:uid="{00000000-0005-0000-0000-0000D6400000}"/>
    <cellStyle name="SAPBEXaggItem 4 5 6 2" xfId="15415" xr:uid="{00000000-0005-0000-0000-0000D7400000}"/>
    <cellStyle name="SAPBEXaggItem 4 5 6 2 2" xfId="19706" xr:uid="{00000000-0005-0000-0000-0000D8400000}"/>
    <cellStyle name="SAPBEXaggItem 4 5 6 2 3" xfId="23670" xr:uid="{00000000-0005-0000-0000-0000D9400000}"/>
    <cellStyle name="SAPBEXaggItem 4 5 6 3" xfId="11222" xr:uid="{00000000-0005-0000-0000-0000DA400000}"/>
    <cellStyle name="SAPBEXaggItem 4 5 7" xfId="6599" xr:uid="{00000000-0005-0000-0000-0000DB400000}"/>
    <cellStyle name="SAPBEXaggItem 4 5 7 2" xfId="15416" xr:uid="{00000000-0005-0000-0000-0000DC400000}"/>
    <cellStyle name="SAPBEXaggItem 4 5 7 2 2" xfId="19707" xr:uid="{00000000-0005-0000-0000-0000DD400000}"/>
    <cellStyle name="SAPBEXaggItem 4 5 7 2 3" xfId="23671" xr:uid="{00000000-0005-0000-0000-0000DE400000}"/>
    <cellStyle name="SAPBEXaggItem 4 5 7 3" xfId="11223" xr:uid="{00000000-0005-0000-0000-0000DF400000}"/>
    <cellStyle name="SAPBEXaggItem 4 5 8" xfId="15410" xr:uid="{00000000-0005-0000-0000-0000E0400000}"/>
    <cellStyle name="SAPBEXaggItem 4 5 8 2" xfId="19701" xr:uid="{00000000-0005-0000-0000-0000E1400000}"/>
    <cellStyle name="SAPBEXaggItem 4 5 8 3" xfId="23665" xr:uid="{00000000-0005-0000-0000-0000E2400000}"/>
    <cellStyle name="SAPBEXaggItem 4 5 9" xfId="11217" xr:uid="{00000000-0005-0000-0000-0000E3400000}"/>
    <cellStyle name="SAPBEXaggItem 4 6" xfId="15385" xr:uid="{00000000-0005-0000-0000-0000E4400000}"/>
    <cellStyle name="SAPBEXaggItem 4 6 2" xfId="19676" xr:uid="{00000000-0005-0000-0000-0000E5400000}"/>
    <cellStyle name="SAPBEXaggItem 4 6 3" xfId="23640" xr:uid="{00000000-0005-0000-0000-0000E6400000}"/>
    <cellStyle name="SAPBEXaggItem 4 7" xfId="11192" xr:uid="{00000000-0005-0000-0000-0000E7400000}"/>
    <cellStyle name="SAPBEXaggItem 5" xfId="6600" xr:uid="{00000000-0005-0000-0000-0000E8400000}"/>
    <cellStyle name="SAPBEXaggItem 5 2" xfId="6601" xr:uid="{00000000-0005-0000-0000-0000E9400000}"/>
    <cellStyle name="SAPBEXaggItem 5 2 2" xfId="6602" xr:uid="{00000000-0005-0000-0000-0000EA400000}"/>
    <cellStyle name="SAPBEXaggItem 5 2 2 2" xfId="6603" xr:uid="{00000000-0005-0000-0000-0000EB400000}"/>
    <cellStyle name="SAPBEXaggItem 5 2 2 2 2" xfId="15420" xr:uid="{00000000-0005-0000-0000-0000EC400000}"/>
    <cellStyle name="SAPBEXaggItem 5 2 2 2 2 2" xfId="19711" xr:uid="{00000000-0005-0000-0000-0000ED400000}"/>
    <cellStyle name="SAPBEXaggItem 5 2 2 2 2 3" xfId="23675" xr:uid="{00000000-0005-0000-0000-0000EE400000}"/>
    <cellStyle name="SAPBEXaggItem 5 2 2 2 3" xfId="11227" xr:uid="{00000000-0005-0000-0000-0000EF400000}"/>
    <cellStyle name="SAPBEXaggItem 5 2 2 3" xfId="6604" xr:uid="{00000000-0005-0000-0000-0000F0400000}"/>
    <cellStyle name="SAPBEXaggItem 5 2 2 3 2" xfId="15421" xr:uid="{00000000-0005-0000-0000-0000F1400000}"/>
    <cellStyle name="SAPBEXaggItem 5 2 2 3 2 2" xfId="19712" xr:uid="{00000000-0005-0000-0000-0000F2400000}"/>
    <cellStyle name="SAPBEXaggItem 5 2 2 3 2 3" xfId="23676" xr:uid="{00000000-0005-0000-0000-0000F3400000}"/>
    <cellStyle name="SAPBEXaggItem 5 2 2 3 3" xfId="11228" xr:uid="{00000000-0005-0000-0000-0000F4400000}"/>
    <cellStyle name="SAPBEXaggItem 5 2 2 4" xfId="6605" xr:uid="{00000000-0005-0000-0000-0000F5400000}"/>
    <cellStyle name="SAPBEXaggItem 5 2 2 4 2" xfId="15422" xr:uid="{00000000-0005-0000-0000-0000F6400000}"/>
    <cellStyle name="SAPBEXaggItem 5 2 2 4 2 2" xfId="19713" xr:uid="{00000000-0005-0000-0000-0000F7400000}"/>
    <cellStyle name="SAPBEXaggItem 5 2 2 4 2 3" xfId="23677" xr:uid="{00000000-0005-0000-0000-0000F8400000}"/>
    <cellStyle name="SAPBEXaggItem 5 2 2 4 3" xfId="11229" xr:uid="{00000000-0005-0000-0000-0000F9400000}"/>
    <cellStyle name="SAPBEXaggItem 5 2 2 5" xfId="6606" xr:uid="{00000000-0005-0000-0000-0000FA400000}"/>
    <cellStyle name="SAPBEXaggItem 5 2 2 5 2" xfId="15423" xr:uid="{00000000-0005-0000-0000-0000FB400000}"/>
    <cellStyle name="SAPBEXaggItem 5 2 2 5 2 2" xfId="19714" xr:uid="{00000000-0005-0000-0000-0000FC400000}"/>
    <cellStyle name="SAPBEXaggItem 5 2 2 5 2 3" xfId="23678" xr:uid="{00000000-0005-0000-0000-0000FD400000}"/>
    <cellStyle name="SAPBEXaggItem 5 2 2 5 3" xfId="11230" xr:uid="{00000000-0005-0000-0000-0000FE400000}"/>
    <cellStyle name="SAPBEXaggItem 5 2 2 6" xfId="6607" xr:uid="{00000000-0005-0000-0000-0000FF400000}"/>
    <cellStyle name="SAPBEXaggItem 5 2 2 6 2" xfId="15424" xr:uid="{00000000-0005-0000-0000-000000410000}"/>
    <cellStyle name="SAPBEXaggItem 5 2 2 6 2 2" xfId="19715" xr:uid="{00000000-0005-0000-0000-000001410000}"/>
    <cellStyle name="SAPBEXaggItem 5 2 2 6 2 3" xfId="23679" xr:uid="{00000000-0005-0000-0000-000002410000}"/>
    <cellStyle name="SAPBEXaggItem 5 2 2 6 3" xfId="11231" xr:uid="{00000000-0005-0000-0000-000003410000}"/>
    <cellStyle name="SAPBEXaggItem 5 2 2 7" xfId="6608" xr:uid="{00000000-0005-0000-0000-000004410000}"/>
    <cellStyle name="SAPBEXaggItem 5 2 2 7 2" xfId="15425" xr:uid="{00000000-0005-0000-0000-000005410000}"/>
    <cellStyle name="SAPBEXaggItem 5 2 2 7 2 2" xfId="19716" xr:uid="{00000000-0005-0000-0000-000006410000}"/>
    <cellStyle name="SAPBEXaggItem 5 2 2 7 2 3" xfId="23680" xr:uid="{00000000-0005-0000-0000-000007410000}"/>
    <cellStyle name="SAPBEXaggItem 5 2 2 7 3" xfId="11232" xr:uid="{00000000-0005-0000-0000-000008410000}"/>
    <cellStyle name="SAPBEXaggItem 5 2 2 8" xfId="15419" xr:uid="{00000000-0005-0000-0000-000009410000}"/>
    <cellStyle name="SAPBEXaggItem 5 2 2 8 2" xfId="19710" xr:uid="{00000000-0005-0000-0000-00000A410000}"/>
    <cellStyle name="SAPBEXaggItem 5 2 2 8 3" xfId="23674" xr:uid="{00000000-0005-0000-0000-00000B410000}"/>
    <cellStyle name="SAPBEXaggItem 5 2 2 9" xfId="11226" xr:uid="{00000000-0005-0000-0000-00000C410000}"/>
    <cellStyle name="SAPBEXaggItem 5 2 3" xfId="15418" xr:uid="{00000000-0005-0000-0000-00000D410000}"/>
    <cellStyle name="SAPBEXaggItem 5 2 3 2" xfId="19709" xr:uid="{00000000-0005-0000-0000-00000E410000}"/>
    <cellStyle name="SAPBEXaggItem 5 2 3 3" xfId="23673" xr:uid="{00000000-0005-0000-0000-00000F410000}"/>
    <cellStyle name="SAPBEXaggItem 5 2 4" xfId="11225" xr:uid="{00000000-0005-0000-0000-000010410000}"/>
    <cellStyle name="SAPBEXaggItem 5 3" xfId="6609" xr:uid="{00000000-0005-0000-0000-000011410000}"/>
    <cellStyle name="SAPBEXaggItem 5 3 2" xfId="6610" xr:uid="{00000000-0005-0000-0000-000012410000}"/>
    <cellStyle name="SAPBEXaggItem 5 3 2 2" xfId="6611" xr:uid="{00000000-0005-0000-0000-000013410000}"/>
    <cellStyle name="SAPBEXaggItem 5 3 2 2 2" xfId="15428" xr:uid="{00000000-0005-0000-0000-000014410000}"/>
    <cellStyle name="SAPBEXaggItem 5 3 2 2 2 2" xfId="19719" xr:uid="{00000000-0005-0000-0000-000015410000}"/>
    <cellStyle name="SAPBEXaggItem 5 3 2 2 2 3" xfId="23683" xr:uid="{00000000-0005-0000-0000-000016410000}"/>
    <cellStyle name="SAPBEXaggItem 5 3 2 2 3" xfId="11235" xr:uid="{00000000-0005-0000-0000-000017410000}"/>
    <cellStyle name="SAPBEXaggItem 5 3 2 3" xfId="6612" xr:uid="{00000000-0005-0000-0000-000018410000}"/>
    <cellStyle name="SAPBEXaggItem 5 3 2 3 2" xfId="15429" xr:uid="{00000000-0005-0000-0000-000019410000}"/>
    <cellStyle name="SAPBEXaggItem 5 3 2 3 2 2" xfId="19720" xr:uid="{00000000-0005-0000-0000-00001A410000}"/>
    <cellStyle name="SAPBEXaggItem 5 3 2 3 2 3" xfId="23684" xr:uid="{00000000-0005-0000-0000-00001B410000}"/>
    <cellStyle name="SAPBEXaggItem 5 3 2 3 3" xfId="11236" xr:uid="{00000000-0005-0000-0000-00001C410000}"/>
    <cellStyle name="SAPBEXaggItem 5 3 2 4" xfId="6613" xr:uid="{00000000-0005-0000-0000-00001D410000}"/>
    <cellStyle name="SAPBEXaggItem 5 3 2 4 2" xfId="15430" xr:uid="{00000000-0005-0000-0000-00001E410000}"/>
    <cellStyle name="SAPBEXaggItem 5 3 2 4 2 2" xfId="19721" xr:uid="{00000000-0005-0000-0000-00001F410000}"/>
    <cellStyle name="SAPBEXaggItem 5 3 2 4 2 3" xfId="23685" xr:uid="{00000000-0005-0000-0000-000020410000}"/>
    <cellStyle name="SAPBEXaggItem 5 3 2 4 3" xfId="11237" xr:uid="{00000000-0005-0000-0000-000021410000}"/>
    <cellStyle name="SAPBEXaggItem 5 3 2 5" xfId="6614" xr:uid="{00000000-0005-0000-0000-000022410000}"/>
    <cellStyle name="SAPBEXaggItem 5 3 2 5 2" xfId="15431" xr:uid="{00000000-0005-0000-0000-000023410000}"/>
    <cellStyle name="SAPBEXaggItem 5 3 2 5 2 2" xfId="19722" xr:uid="{00000000-0005-0000-0000-000024410000}"/>
    <cellStyle name="SAPBEXaggItem 5 3 2 5 2 3" xfId="23686" xr:uid="{00000000-0005-0000-0000-000025410000}"/>
    <cellStyle name="SAPBEXaggItem 5 3 2 5 3" xfId="11238" xr:uid="{00000000-0005-0000-0000-000026410000}"/>
    <cellStyle name="SAPBEXaggItem 5 3 2 6" xfId="6615" xr:uid="{00000000-0005-0000-0000-000027410000}"/>
    <cellStyle name="SAPBEXaggItem 5 3 2 6 2" xfId="15432" xr:uid="{00000000-0005-0000-0000-000028410000}"/>
    <cellStyle name="SAPBEXaggItem 5 3 2 6 2 2" xfId="19723" xr:uid="{00000000-0005-0000-0000-000029410000}"/>
    <cellStyle name="SAPBEXaggItem 5 3 2 6 2 3" xfId="23687" xr:uid="{00000000-0005-0000-0000-00002A410000}"/>
    <cellStyle name="SAPBEXaggItem 5 3 2 6 3" xfId="11239" xr:uid="{00000000-0005-0000-0000-00002B410000}"/>
    <cellStyle name="SAPBEXaggItem 5 3 2 7" xfId="6616" xr:uid="{00000000-0005-0000-0000-00002C410000}"/>
    <cellStyle name="SAPBEXaggItem 5 3 2 7 2" xfId="15433" xr:uid="{00000000-0005-0000-0000-00002D410000}"/>
    <cellStyle name="SAPBEXaggItem 5 3 2 7 2 2" xfId="19724" xr:uid="{00000000-0005-0000-0000-00002E410000}"/>
    <cellStyle name="SAPBEXaggItem 5 3 2 7 2 3" xfId="23688" xr:uid="{00000000-0005-0000-0000-00002F410000}"/>
    <cellStyle name="SAPBEXaggItem 5 3 2 7 3" xfId="11240" xr:uid="{00000000-0005-0000-0000-000030410000}"/>
    <cellStyle name="SAPBEXaggItem 5 3 2 8" xfId="15427" xr:uid="{00000000-0005-0000-0000-000031410000}"/>
    <cellStyle name="SAPBEXaggItem 5 3 2 8 2" xfId="19718" xr:uid="{00000000-0005-0000-0000-000032410000}"/>
    <cellStyle name="SAPBEXaggItem 5 3 2 8 3" xfId="23682" xr:uid="{00000000-0005-0000-0000-000033410000}"/>
    <cellStyle name="SAPBEXaggItem 5 3 2 9" xfId="11234" xr:uid="{00000000-0005-0000-0000-000034410000}"/>
    <cellStyle name="SAPBEXaggItem 5 3 3" xfId="15426" xr:uid="{00000000-0005-0000-0000-000035410000}"/>
    <cellStyle name="SAPBEXaggItem 5 3 3 2" xfId="19717" xr:uid="{00000000-0005-0000-0000-000036410000}"/>
    <cellStyle name="SAPBEXaggItem 5 3 3 3" xfId="23681" xr:uid="{00000000-0005-0000-0000-000037410000}"/>
    <cellStyle name="SAPBEXaggItem 5 3 4" xfId="11233" xr:uid="{00000000-0005-0000-0000-000038410000}"/>
    <cellStyle name="SAPBEXaggItem 5 4" xfId="6617" xr:uid="{00000000-0005-0000-0000-000039410000}"/>
    <cellStyle name="SAPBEXaggItem 5 4 2" xfId="6618" xr:uid="{00000000-0005-0000-0000-00003A410000}"/>
    <cellStyle name="SAPBEXaggItem 5 4 2 2" xfId="6619" xr:uid="{00000000-0005-0000-0000-00003B410000}"/>
    <cellStyle name="SAPBEXaggItem 5 4 2 2 2" xfId="15436" xr:uid="{00000000-0005-0000-0000-00003C410000}"/>
    <cellStyle name="SAPBEXaggItem 5 4 2 2 2 2" xfId="19727" xr:uid="{00000000-0005-0000-0000-00003D410000}"/>
    <cellStyle name="SAPBEXaggItem 5 4 2 2 2 3" xfId="23691" xr:uid="{00000000-0005-0000-0000-00003E410000}"/>
    <cellStyle name="SAPBEXaggItem 5 4 2 2 3" xfId="11243" xr:uid="{00000000-0005-0000-0000-00003F410000}"/>
    <cellStyle name="SAPBEXaggItem 5 4 2 3" xfId="6620" xr:uid="{00000000-0005-0000-0000-000040410000}"/>
    <cellStyle name="SAPBEXaggItem 5 4 2 3 2" xfId="15437" xr:uid="{00000000-0005-0000-0000-000041410000}"/>
    <cellStyle name="SAPBEXaggItem 5 4 2 3 2 2" xfId="19728" xr:uid="{00000000-0005-0000-0000-000042410000}"/>
    <cellStyle name="SAPBEXaggItem 5 4 2 3 2 3" xfId="23692" xr:uid="{00000000-0005-0000-0000-000043410000}"/>
    <cellStyle name="SAPBEXaggItem 5 4 2 3 3" xfId="11244" xr:uid="{00000000-0005-0000-0000-000044410000}"/>
    <cellStyle name="SAPBEXaggItem 5 4 2 4" xfId="6621" xr:uid="{00000000-0005-0000-0000-000045410000}"/>
    <cellStyle name="SAPBEXaggItem 5 4 2 4 2" xfId="15438" xr:uid="{00000000-0005-0000-0000-000046410000}"/>
    <cellStyle name="SAPBEXaggItem 5 4 2 4 2 2" xfId="19729" xr:uid="{00000000-0005-0000-0000-000047410000}"/>
    <cellStyle name="SAPBEXaggItem 5 4 2 4 2 3" xfId="23693" xr:uid="{00000000-0005-0000-0000-000048410000}"/>
    <cellStyle name="SAPBEXaggItem 5 4 2 4 3" xfId="11245" xr:uid="{00000000-0005-0000-0000-000049410000}"/>
    <cellStyle name="SAPBEXaggItem 5 4 2 5" xfId="6622" xr:uid="{00000000-0005-0000-0000-00004A410000}"/>
    <cellStyle name="SAPBEXaggItem 5 4 2 5 2" xfId="15439" xr:uid="{00000000-0005-0000-0000-00004B410000}"/>
    <cellStyle name="SAPBEXaggItem 5 4 2 5 2 2" xfId="19730" xr:uid="{00000000-0005-0000-0000-00004C410000}"/>
    <cellStyle name="SAPBEXaggItem 5 4 2 5 2 3" xfId="23694" xr:uid="{00000000-0005-0000-0000-00004D410000}"/>
    <cellStyle name="SAPBEXaggItem 5 4 2 5 3" xfId="11246" xr:uid="{00000000-0005-0000-0000-00004E410000}"/>
    <cellStyle name="SAPBEXaggItem 5 4 2 6" xfId="6623" xr:uid="{00000000-0005-0000-0000-00004F410000}"/>
    <cellStyle name="SAPBEXaggItem 5 4 2 6 2" xfId="15440" xr:uid="{00000000-0005-0000-0000-000050410000}"/>
    <cellStyle name="SAPBEXaggItem 5 4 2 6 2 2" xfId="19731" xr:uid="{00000000-0005-0000-0000-000051410000}"/>
    <cellStyle name="SAPBEXaggItem 5 4 2 6 2 3" xfId="23695" xr:uid="{00000000-0005-0000-0000-000052410000}"/>
    <cellStyle name="SAPBEXaggItem 5 4 2 6 3" xfId="11247" xr:uid="{00000000-0005-0000-0000-000053410000}"/>
    <cellStyle name="SAPBEXaggItem 5 4 2 7" xfId="6624" xr:uid="{00000000-0005-0000-0000-000054410000}"/>
    <cellStyle name="SAPBEXaggItem 5 4 2 7 2" xfId="15441" xr:uid="{00000000-0005-0000-0000-000055410000}"/>
    <cellStyle name="SAPBEXaggItem 5 4 2 7 2 2" xfId="19732" xr:uid="{00000000-0005-0000-0000-000056410000}"/>
    <cellStyle name="SAPBEXaggItem 5 4 2 7 2 3" xfId="23696" xr:uid="{00000000-0005-0000-0000-000057410000}"/>
    <cellStyle name="SAPBEXaggItem 5 4 2 7 3" xfId="11248" xr:uid="{00000000-0005-0000-0000-000058410000}"/>
    <cellStyle name="SAPBEXaggItem 5 4 2 8" xfId="15435" xr:uid="{00000000-0005-0000-0000-000059410000}"/>
    <cellStyle name="SAPBEXaggItem 5 4 2 8 2" xfId="19726" xr:uid="{00000000-0005-0000-0000-00005A410000}"/>
    <cellStyle name="SAPBEXaggItem 5 4 2 8 3" xfId="23690" xr:uid="{00000000-0005-0000-0000-00005B410000}"/>
    <cellStyle name="SAPBEXaggItem 5 4 2 9" xfId="11242" xr:uid="{00000000-0005-0000-0000-00005C410000}"/>
    <cellStyle name="SAPBEXaggItem 5 4 3" xfId="15434" xr:uid="{00000000-0005-0000-0000-00005D410000}"/>
    <cellStyle name="SAPBEXaggItem 5 4 3 2" xfId="19725" xr:uid="{00000000-0005-0000-0000-00005E410000}"/>
    <cellStyle name="SAPBEXaggItem 5 4 3 3" xfId="23689" xr:uid="{00000000-0005-0000-0000-00005F410000}"/>
    <cellStyle name="SAPBEXaggItem 5 4 4" xfId="11241" xr:uid="{00000000-0005-0000-0000-000060410000}"/>
    <cellStyle name="SAPBEXaggItem 5 5" xfId="6625" xr:uid="{00000000-0005-0000-0000-000061410000}"/>
    <cellStyle name="SAPBEXaggItem 5 5 2" xfId="6626" xr:uid="{00000000-0005-0000-0000-000062410000}"/>
    <cellStyle name="SAPBEXaggItem 5 5 2 2" xfId="15443" xr:uid="{00000000-0005-0000-0000-000063410000}"/>
    <cellStyle name="SAPBEXaggItem 5 5 2 2 2" xfId="19734" xr:uid="{00000000-0005-0000-0000-000064410000}"/>
    <cellStyle name="SAPBEXaggItem 5 5 2 2 3" xfId="23698" xr:uid="{00000000-0005-0000-0000-000065410000}"/>
    <cellStyle name="SAPBEXaggItem 5 5 2 3" xfId="11250" xr:uid="{00000000-0005-0000-0000-000066410000}"/>
    <cellStyle name="SAPBEXaggItem 5 5 3" xfId="6627" xr:uid="{00000000-0005-0000-0000-000067410000}"/>
    <cellStyle name="SAPBEXaggItem 5 5 3 2" xfId="15444" xr:uid="{00000000-0005-0000-0000-000068410000}"/>
    <cellStyle name="SAPBEXaggItem 5 5 3 2 2" xfId="19735" xr:uid="{00000000-0005-0000-0000-000069410000}"/>
    <cellStyle name="SAPBEXaggItem 5 5 3 2 3" xfId="23699" xr:uid="{00000000-0005-0000-0000-00006A410000}"/>
    <cellStyle name="SAPBEXaggItem 5 5 3 3" xfId="11251" xr:uid="{00000000-0005-0000-0000-00006B410000}"/>
    <cellStyle name="SAPBEXaggItem 5 5 4" xfId="6628" xr:uid="{00000000-0005-0000-0000-00006C410000}"/>
    <cellStyle name="SAPBEXaggItem 5 5 4 2" xfId="15445" xr:uid="{00000000-0005-0000-0000-00006D410000}"/>
    <cellStyle name="SAPBEXaggItem 5 5 4 2 2" xfId="19736" xr:uid="{00000000-0005-0000-0000-00006E410000}"/>
    <cellStyle name="SAPBEXaggItem 5 5 4 2 3" xfId="23700" xr:uid="{00000000-0005-0000-0000-00006F410000}"/>
    <cellStyle name="SAPBEXaggItem 5 5 4 3" xfId="11252" xr:uid="{00000000-0005-0000-0000-000070410000}"/>
    <cellStyle name="SAPBEXaggItem 5 5 5" xfId="6629" xr:uid="{00000000-0005-0000-0000-000071410000}"/>
    <cellStyle name="SAPBEXaggItem 5 5 5 2" xfId="15446" xr:uid="{00000000-0005-0000-0000-000072410000}"/>
    <cellStyle name="SAPBEXaggItem 5 5 5 2 2" xfId="19737" xr:uid="{00000000-0005-0000-0000-000073410000}"/>
    <cellStyle name="SAPBEXaggItem 5 5 5 2 3" xfId="23701" xr:uid="{00000000-0005-0000-0000-000074410000}"/>
    <cellStyle name="SAPBEXaggItem 5 5 5 3" xfId="11253" xr:uid="{00000000-0005-0000-0000-000075410000}"/>
    <cellStyle name="SAPBEXaggItem 5 5 6" xfId="6630" xr:uid="{00000000-0005-0000-0000-000076410000}"/>
    <cellStyle name="SAPBEXaggItem 5 5 6 2" xfId="15447" xr:uid="{00000000-0005-0000-0000-000077410000}"/>
    <cellStyle name="SAPBEXaggItem 5 5 6 2 2" xfId="19738" xr:uid="{00000000-0005-0000-0000-000078410000}"/>
    <cellStyle name="SAPBEXaggItem 5 5 6 2 3" xfId="23702" xr:uid="{00000000-0005-0000-0000-000079410000}"/>
    <cellStyle name="SAPBEXaggItem 5 5 6 3" xfId="11254" xr:uid="{00000000-0005-0000-0000-00007A410000}"/>
    <cellStyle name="SAPBEXaggItem 5 5 7" xfId="6631" xr:uid="{00000000-0005-0000-0000-00007B410000}"/>
    <cellStyle name="SAPBEXaggItem 5 5 7 2" xfId="15448" xr:uid="{00000000-0005-0000-0000-00007C410000}"/>
    <cellStyle name="SAPBEXaggItem 5 5 7 2 2" xfId="19739" xr:uid="{00000000-0005-0000-0000-00007D410000}"/>
    <cellStyle name="SAPBEXaggItem 5 5 7 2 3" xfId="23703" xr:uid="{00000000-0005-0000-0000-00007E410000}"/>
    <cellStyle name="SAPBEXaggItem 5 5 7 3" xfId="11255" xr:uid="{00000000-0005-0000-0000-00007F410000}"/>
    <cellStyle name="SAPBEXaggItem 5 5 8" xfId="15442" xr:uid="{00000000-0005-0000-0000-000080410000}"/>
    <cellStyle name="SAPBEXaggItem 5 5 8 2" xfId="19733" xr:uid="{00000000-0005-0000-0000-000081410000}"/>
    <cellStyle name="SAPBEXaggItem 5 5 8 3" xfId="23697" xr:uid="{00000000-0005-0000-0000-000082410000}"/>
    <cellStyle name="SAPBEXaggItem 5 5 9" xfId="11249" xr:uid="{00000000-0005-0000-0000-000083410000}"/>
    <cellStyle name="SAPBEXaggItem 5 6" xfId="15417" xr:uid="{00000000-0005-0000-0000-000084410000}"/>
    <cellStyle name="SAPBEXaggItem 5 6 2" xfId="19708" xr:uid="{00000000-0005-0000-0000-000085410000}"/>
    <cellStyle name="SAPBEXaggItem 5 6 3" xfId="23672" xr:uid="{00000000-0005-0000-0000-000086410000}"/>
    <cellStyle name="SAPBEXaggItem 5 7" xfId="11224" xr:uid="{00000000-0005-0000-0000-000087410000}"/>
    <cellStyle name="SAPBEXaggItem 6" xfId="6632" xr:uid="{00000000-0005-0000-0000-000088410000}"/>
    <cellStyle name="SAPBEXaggItem 6 2" xfId="6633" xr:uid="{00000000-0005-0000-0000-000089410000}"/>
    <cellStyle name="SAPBEXaggItem 6 2 2" xfId="6634" xr:uid="{00000000-0005-0000-0000-00008A410000}"/>
    <cellStyle name="SAPBEXaggItem 6 2 2 2" xfId="6635" xr:uid="{00000000-0005-0000-0000-00008B410000}"/>
    <cellStyle name="SAPBEXaggItem 6 2 2 2 2" xfId="15452" xr:uid="{00000000-0005-0000-0000-00008C410000}"/>
    <cellStyle name="SAPBEXaggItem 6 2 2 2 2 2" xfId="19743" xr:uid="{00000000-0005-0000-0000-00008D410000}"/>
    <cellStyle name="SAPBEXaggItem 6 2 2 2 2 3" xfId="23707" xr:uid="{00000000-0005-0000-0000-00008E410000}"/>
    <cellStyle name="SAPBEXaggItem 6 2 2 2 3" xfId="11259" xr:uid="{00000000-0005-0000-0000-00008F410000}"/>
    <cellStyle name="SAPBEXaggItem 6 2 2 3" xfId="6636" xr:uid="{00000000-0005-0000-0000-000090410000}"/>
    <cellStyle name="SAPBEXaggItem 6 2 2 3 2" xfId="15453" xr:uid="{00000000-0005-0000-0000-000091410000}"/>
    <cellStyle name="SAPBEXaggItem 6 2 2 3 2 2" xfId="19744" xr:uid="{00000000-0005-0000-0000-000092410000}"/>
    <cellStyle name="SAPBEXaggItem 6 2 2 3 2 3" xfId="23708" xr:uid="{00000000-0005-0000-0000-000093410000}"/>
    <cellStyle name="SAPBEXaggItem 6 2 2 3 3" xfId="11260" xr:uid="{00000000-0005-0000-0000-000094410000}"/>
    <cellStyle name="SAPBEXaggItem 6 2 2 4" xfId="6637" xr:uid="{00000000-0005-0000-0000-000095410000}"/>
    <cellStyle name="SAPBEXaggItem 6 2 2 4 2" xfId="15454" xr:uid="{00000000-0005-0000-0000-000096410000}"/>
    <cellStyle name="SAPBEXaggItem 6 2 2 4 2 2" xfId="19745" xr:uid="{00000000-0005-0000-0000-000097410000}"/>
    <cellStyle name="SAPBEXaggItem 6 2 2 4 2 3" xfId="23709" xr:uid="{00000000-0005-0000-0000-000098410000}"/>
    <cellStyle name="SAPBEXaggItem 6 2 2 4 3" xfId="11261" xr:uid="{00000000-0005-0000-0000-000099410000}"/>
    <cellStyle name="SAPBEXaggItem 6 2 2 5" xfId="6638" xr:uid="{00000000-0005-0000-0000-00009A410000}"/>
    <cellStyle name="SAPBEXaggItem 6 2 2 5 2" xfId="15455" xr:uid="{00000000-0005-0000-0000-00009B410000}"/>
    <cellStyle name="SAPBEXaggItem 6 2 2 5 2 2" xfId="19746" xr:uid="{00000000-0005-0000-0000-00009C410000}"/>
    <cellStyle name="SAPBEXaggItem 6 2 2 5 2 3" xfId="23710" xr:uid="{00000000-0005-0000-0000-00009D410000}"/>
    <cellStyle name="SAPBEXaggItem 6 2 2 5 3" xfId="11262" xr:uid="{00000000-0005-0000-0000-00009E410000}"/>
    <cellStyle name="SAPBEXaggItem 6 2 2 6" xfId="6639" xr:uid="{00000000-0005-0000-0000-00009F410000}"/>
    <cellStyle name="SAPBEXaggItem 6 2 2 6 2" xfId="15456" xr:uid="{00000000-0005-0000-0000-0000A0410000}"/>
    <cellStyle name="SAPBEXaggItem 6 2 2 6 2 2" xfId="19747" xr:uid="{00000000-0005-0000-0000-0000A1410000}"/>
    <cellStyle name="SAPBEXaggItem 6 2 2 6 2 3" xfId="23711" xr:uid="{00000000-0005-0000-0000-0000A2410000}"/>
    <cellStyle name="SAPBEXaggItem 6 2 2 6 3" xfId="11263" xr:uid="{00000000-0005-0000-0000-0000A3410000}"/>
    <cellStyle name="SAPBEXaggItem 6 2 2 7" xfId="6640" xr:uid="{00000000-0005-0000-0000-0000A4410000}"/>
    <cellStyle name="SAPBEXaggItem 6 2 2 7 2" xfId="15457" xr:uid="{00000000-0005-0000-0000-0000A5410000}"/>
    <cellStyle name="SAPBEXaggItem 6 2 2 7 2 2" xfId="19748" xr:uid="{00000000-0005-0000-0000-0000A6410000}"/>
    <cellStyle name="SAPBEXaggItem 6 2 2 7 2 3" xfId="23712" xr:uid="{00000000-0005-0000-0000-0000A7410000}"/>
    <cellStyle name="SAPBEXaggItem 6 2 2 7 3" xfId="11264" xr:uid="{00000000-0005-0000-0000-0000A8410000}"/>
    <cellStyle name="SAPBEXaggItem 6 2 2 8" xfId="15451" xr:uid="{00000000-0005-0000-0000-0000A9410000}"/>
    <cellStyle name="SAPBEXaggItem 6 2 2 8 2" xfId="19742" xr:uid="{00000000-0005-0000-0000-0000AA410000}"/>
    <cellStyle name="SAPBEXaggItem 6 2 2 8 3" xfId="23706" xr:uid="{00000000-0005-0000-0000-0000AB410000}"/>
    <cellStyle name="SAPBEXaggItem 6 2 2 9" xfId="11258" xr:uid="{00000000-0005-0000-0000-0000AC410000}"/>
    <cellStyle name="SAPBEXaggItem 6 2 3" xfId="15450" xr:uid="{00000000-0005-0000-0000-0000AD410000}"/>
    <cellStyle name="SAPBEXaggItem 6 2 3 2" xfId="19741" xr:uid="{00000000-0005-0000-0000-0000AE410000}"/>
    <cellStyle name="SAPBEXaggItem 6 2 3 3" xfId="23705" xr:uid="{00000000-0005-0000-0000-0000AF410000}"/>
    <cellStyle name="SAPBEXaggItem 6 2 4" xfId="11257" xr:uid="{00000000-0005-0000-0000-0000B0410000}"/>
    <cellStyle name="SAPBEXaggItem 6 3" xfId="6641" xr:uid="{00000000-0005-0000-0000-0000B1410000}"/>
    <cellStyle name="SAPBEXaggItem 6 3 2" xfId="6642" xr:uid="{00000000-0005-0000-0000-0000B2410000}"/>
    <cellStyle name="SAPBEXaggItem 6 3 2 2" xfId="6643" xr:uid="{00000000-0005-0000-0000-0000B3410000}"/>
    <cellStyle name="SAPBEXaggItem 6 3 2 2 2" xfId="15460" xr:uid="{00000000-0005-0000-0000-0000B4410000}"/>
    <cellStyle name="SAPBEXaggItem 6 3 2 2 2 2" xfId="19751" xr:uid="{00000000-0005-0000-0000-0000B5410000}"/>
    <cellStyle name="SAPBEXaggItem 6 3 2 2 2 3" xfId="23715" xr:uid="{00000000-0005-0000-0000-0000B6410000}"/>
    <cellStyle name="SAPBEXaggItem 6 3 2 2 3" xfId="11267" xr:uid="{00000000-0005-0000-0000-0000B7410000}"/>
    <cellStyle name="SAPBEXaggItem 6 3 2 3" xfId="6644" xr:uid="{00000000-0005-0000-0000-0000B8410000}"/>
    <cellStyle name="SAPBEXaggItem 6 3 2 3 2" xfId="15461" xr:uid="{00000000-0005-0000-0000-0000B9410000}"/>
    <cellStyle name="SAPBEXaggItem 6 3 2 3 2 2" xfId="19752" xr:uid="{00000000-0005-0000-0000-0000BA410000}"/>
    <cellStyle name="SAPBEXaggItem 6 3 2 3 2 3" xfId="23716" xr:uid="{00000000-0005-0000-0000-0000BB410000}"/>
    <cellStyle name="SAPBEXaggItem 6 3 2 3 3" xfId="11268" xr:uid="{00000000-0005-0000-0000-0000BC410000}"/>
    <cellStyle name="SAPBEXaggItem 6 3 2 4" xfId="6645" xr:uid="{00000000-0005-0000-0000-0000BD410000}"/>
    <cellStyle name="SAPBEXaggItem 6 3 2 4 2" xfId="15462" xr:uid="{00000000-0005-0000-0000-0000BE410000}"/>
    <cellStyle name="SAPBEXaggItem 6 3 2 4 2 2" xfId="19753" xr:uid="{00000000-0005-0000-0000-0000BF410000}"/>
    <cellStyle name="SAPBEXaggItem 6 3 2 4 2 3" xfId="23717" xr:uid="{00000000-0005-0000-0000-0000C0410000}"/>
    <cellStyle name="SAPBEXaggItem 6 3 2 4 3" xfId="11269" xr:uid="{00000000-0005-0000-0000-0000C1410000}"/>
    <cellStyle name="SAPBEXaggItem 6 3 2 5" xfId="6646" xr:uid="{00000000-0005-0000-0000-0000C2410000}"/>
    <cellStyle name="SAPBEXaggItem 6 3 2 5 2" xfId="15463" xr:uid="{00000000-0005-0000-0000-0000C3410000}"/>
    <cellStyle name="SAPBEXaggItem 6 3 2 5 2 2" xfId="19754" xr:uid="{00000000-0005-0000-0000-0000C4410000}"/>
    <cellStyle name="SAPBEXaggItem 6 3 2 5 2 3" xfId="23718" xr:uid="{00000000-0005-0000-0000-0000C5410000}"/>
    <cellStyle name="SAPBEXaggItem 6 3 2 5 3" xfId="11270" xr:uid="{00000000-0005-0000-0000-0000C6410000}"/>
    <cellStyle name="SAPBEXaggItem 6 3 2 6" xfId="6647" xr:uid="{00000000-0005-0000-0000-0000C7410000}"/>
    <cellStyle name="SAPBEXaggItem 6 3 2 6 2" xfId="15464" xr:uid="{00000000-0005-0000-0000-0000C8410000}"/>
    <cellStyle name="SAPBEXaggItem 6 3 2 6 2 2" xfId="19755" xr:uid="{00000000-0005-0000-0000-0000C9410000}"/>
    <cellStyle name="SAPBEXaggItem 6 3 2 6 2 3" xfId="23719" xr:uid="{00000000-0005-0000-0000-0000CA410000}"/>
    <cellStyle name="SAPBEXaggItem 6 3 2 6 3" xfId="11271" xr:uid="{00000000-0005-0000-0000-0000CB410000}"/>
    <cellStyle name="SAPBEXaggItem 6 3 2 7" xfId="6648" xr:uid="{00000000-0005-0000-0000-0000CC410000}"/>
    <cellStyle name="SAPBEXaggItem 6 3 2 7 2" xfId="15465" xr:uid="{00000000-0005-0000-0000-0000CD410000}"/>
    <cellStyle name="SAPBEXaggItem 6 3 2 7 2 2" xfId="19756" xr:uid="{00000000-0005-0000-0000-0000CE410000}"/>
    <cellStyle name="SAPBEXaggItem 6 3 2 7 2 3" xfId="23720" xr:uid="{00000000-0005-0000-0000-0000CF410000}"/>
    <cellStyle name="SAPBEXaggItem 6 3 2 7 3" xfId="11272" xr:uid="{00000000-0005-0000-0000-0000D0410000}"/>
    <cellStyle name="SAPBEXaggItem 6 3 2 8" xfId="15459" xr:uid="{00000000-0005-0000-0000-0000D1410000}"/>
    <cellStyle name="SAPBEXaggItem 6 3 2 8 2" xfId="19750" xr:uid="{00000000-0005-0000-0000-0000D2410000}"/>
    <cellStyle name="SAPBEXaggItem 6 3 2 8 3" xfId="23714" xr:uid="{00000000-0005-0000-0000-0000D3410000}"/>
    <cellStyle name="SAPBEXaggItem 6 3 2 9" xfId="11266" xr:uid="{00000000-0005-0000-0000-0000D4410000}"/>
    <cellStyle name="SAPBEXaggItem 6 3 3" xfId="15458" xr:uid="{00000000-0005-0000-0000-0000D5410000}"/>
    <cellStyle name="SAPBEXaggItem 6 3 3 2" xfId="19749" xr:uid="{00000000-0005-0000-0000-0000D6410000}"/>
    <cellStyle name="SAPBEXaggItem 6 3 3 3" xfId="23713" xr:uid="{00000000-0005-0000-0000-0000D7410000}"/>
    <cellStyle name="SAPBEXaggItem 6 3 4" xfId="11265" xr:uid="{00000000-0005-0000-0000-0000D8410000}"/>
    <cellStyle name="SAPBEXaggItem 6 4" xfId="6649" xr:uid="{00000000-0005-0000-0000-0000D9410000}"/>
    <cellStyle name="SAPBEXaggItem 6 4 2" xfId="6650" xr:uid="{00000000-0005-0000-0000-0000DA410000}"/>
    <cellStyle name="SAPBEXaggItem 6 4 2 2" xfId="6651" xr:uid="{00000000-0005-0000-0000-0000DB410000}"/>
    <cellStyle name="SAPBEXaggItem 6 4 2 2 2" xfId="15468" xr:uid="{00000000-0005-0000-0000-0000DC410000}"/>
    <cellStyle name="SAPBEXaggItem 6 4 2 2 2 2" xfId="19759" xr:uid="{00000000-0005-0000-0000-0000DD410000}"/>
    <cellStyle name="SAPBEXaggItem 6 4 2 2 2 3" xfId="23723" xr:uid="{00000000-0005-0000-0000-0000DE410000}"/>
    <cellStyle name="SAPBEXaggItem 6 4 2 2 3" xfId="11275" xr:uid="{00000000-0005-0000-0000-0000DF410000}"/>
    <cellStyle name="SAPBEXaggItem 6 4 2 3" xfId="6652" xr:uid="{00000000-0005-0000-0000-0000E0410000}"/>
    <cellStyle name="SAPBEXaggItem 6 4 2 3 2" xfId="15469" xr:uid="{00000000-0005-0000-0000-0000E1410000}"/>
    <cellStyle name="SAPBEXaggItem 6 4 2 3 2 2" xfId="19760" xr:uid="{00000000-0005-0000-0000-0000E2410000}"/>
    <cellStyle name="SAPBEXaggItem 6 4 2 3 2 3" xfId="23724" xr:uid="{00000000-0005-0000-0000-0000E3410000}"/>
    <cellStyle name="SAPBEXaggItem 6 4 2 3 3" xfId="11276" xr:uid="{00000000-0005-0000-0000-0000E4410000}"/>
    <cellStyle name="SAPBEXaggItem 6 4 2 4" xfId="6653" xr:uid="{00000000-0005-0000-0000-0000E5410000}"/>
    <cellStyle name="SAPBEXaggItem 6 4 2 4 2" xfId="15470" xr:uid="{00000000-0005-0000-0000-0000E6410000}"/>
    <cellStyle name="SAPBEXaggItem 6 4 2 4 2 2" xfId="19761" xr:uid="{00000000-0005-0000-0000-0000E7410000}"/>
    <cellStyle name="SAPBEXaggItem 6 4 2 4 2 3" xfId="23725" xr:uid="{00000000-0005-0000-0000-0000E8410000}"/>
    <cellStyle name="SAPBEXaggItem 6 4 2 4 3" xfId="11277" xr:uid="{00000000-0005-0000-0000-0000E9410000}"/>
    <cellStyle name="SAPBEXaggItem 6 4 2 5" xfId="6654" xr:uid="{00000000-0005-0000-0000-0000EA410000}"/>
    <cellStyle name="SAPBEXaggItem 6 4 2 5 2" xfId="15471" xr:uid="{00000000-0005-0000-0000-0000EB410000}"/>
    <cellStyle name="SAPBEXaggItem 6 4 2 5 2 2" xfId="19762" xr:uid="{00000000-0005-0000-0000-0000EC410000}"/>
    <cellStyle name="SAPBEXaggItem 6 4 2 5 2 3" xfId="23726" xr:uid="{00000000-0005-0000-0000-0000ED410000}"/>
    <cellStyle name="SAPBEXaggItem 6 4 2 5 3" xfId="11278" xr:uid="{00000000-0005-0000-0000-0000EE410000}"/>
    <cellStyle name="SAPBEXaggItem 6 4 2 6" xfId="6655" xr:uid="{00000000-0005-0000-0000-0000EF410000}"/>
    <cellStyle name="SAPBEXaggItem 6 4 2 6 2" xfId="15472" xr:uid="{00000000-0005-0000-0000-0000F0410000}"/>
    <cellStyle name="SAPBEXaggItem 6 4 2 6 2 2" xfId="19763" xr:uid="{00000000-0005-0000-0000-0000F1410000}"/>
    <cellStyle name="SAPBEXaggItem 6 4 2 6 2 3" xfId="23727" xr:uid="{00000000-0005-0000-0000-0000F2410000}"/>
    <cellStyle name="SAPBEXaggItem 6 4 2 6 3" xfId="11279" xr:uid="{00000000-0005-0000-0000-0000F3410000}"/>
    <cellStyle name="SAPBEXaggItem 6 4 2 7" xfId="6656" xr:uid="{00000000-0005-0000-0000-0000F4410000}"/>
    <cellStyle name="SAPBEXaggItem 6 4 2 7 2" xfId="15473" xr:uid="{00000000-0005-0000-0000-0000F5410000}"/>
    <cellStyle name="SAPBEXaggItem 6 4 2 7 2 2" xfId="19764" xr:uid="{00000000-0005-0000-0000-0000F6410000}"/>
    <cellStyle name="SAPBEXaggItem 6 4 2 7 2 3" xfId="23728" xr:uid="{00000000-0005-0000-0000-0000F7410000}"/>
    <cellStyle name="SAPBEXaggItem 6 4 2 7 3" xfId="11280" xr:uid="{00000000-0005-0000-0000-0000F8410000}"/>
    <cellStyle name="SAPBEXaggItem 6 4 2 8" xfId="15467" xr:uid="{00000000-0005-0000-0000-0000F9410000}"/>
    <cellStyle name="SAPBEXaggItem 6 4 2 8 2" xfId="19758" xr:uid="{00000000-0005-0000-0000-0000FA410000}"/>
    <cellStyle name="SAPBEXaggItem 6 4 2 8 3" xfId="23722" xr:uid="{00000000-0005-0000-0000-0000FB410000}"/>
    <cellStyle name="SAPBEXaggItem 6 4 2 9" xfId="11274" xr:uid="{00000000-0005-0000-0000-0000FC410000}"/>
    <cellStyle name="SAPBEXaggItem 6 4 3" xfId="15466" xr:uid="{00000000-0005-0000-0000-0000FD410000}"/>
    <cellStyle name="SAPBEXaggItem 6 4 3 2" xfId="19757" xr:uid="{00000000-0005-0000-0000-0000FE410000}"/>
    <cellStyle name="SAPBEXaggItem 6 4 3 3" xfId="23721" xr:uid="{00000000-0005-0000-0000-0000FF410000}"/>
    <cellStyle name="SAPBEXaggItem 6 4 4" xfId="11273" xr:uid="{00000000-0005-0000-0000-000000420000}"/>
    <cellStyle name="SAPBEXaggItem 6 5" xfId="6657" xr:uid="{00000000-0005-0000-0000-000001420000}"/>
    <cellStyle name="SAPBEXaggItem 6 5 2" xfId="6658" xr:uid="{00000000-0005-0000-0000-000002420000}"/>
    <cellStyle name="SAPBEXaggItem 6 5 2 2" xfId="15475" xr:uid="{00000000-0005-0000-0000-000003420000}"/>
    <cellStyle name="SAPBEXaggItem 6 5 2 2 2" xfId="19766" xr:uid="{00000000-0005-0000-0000-000004420000}"/>
    <cellStyle name="SAPBEXaggItem 6 5 2 2 3" xfId="23730" xr:uid="{00000000-0005-0000-0000-000005420000}"/>
    <cellStyle name="SAPBEXaggItem 6 5 2 3" xfId="11282" xr:uid="{00000000-0005-0000-0000-000006420000}"/>
    <cellStyle name="SAPBEXaggItem 6 5 3" xfId="6659" xr:uid="{00000000-0005-0000-0000-000007420000}"/>
    <cellStyle name="SAPBEXaggItem 6 5 3 2" xfId="15476" xr:uid="{00000000-0005-0000-0000-000008420000}"/>
    <cellStyle name="SAPBEXaggItem 6 5 3 2 2" xfId="19767" xr:uid="{00000000-0005-0000-0000-000009420000}"/>
    <cellStyle name="SAPBEXaggItem 6 5 3 2 3" xfId="23731" xr:uid="{00000000-0005-0000-0000-00000A420000}"/>
    <cellStyle name="SAPBEXaggItem 6 5 3 3" xfId="11283" xr:uid="{00000000-0005-0000-0000-00000B420000}"/>
    <cellStyle name="SAPBEXaggItem 6 5 4" xfId="6660" xr:uid="{00000000-0005-0000-0000-00000C420000}"/>
    <cellStyle name="SAPBEXaggItem 6 5 4 2" xfId="15477" xr:uid="{00000000-0005-0000-0000-00000D420000}"/>
    <cellStyle name="SAPBEXaggItem 6 5 4 2 2" xfId="19768" xr:uid="{00000000-0005-0000-0000-00000E420000}"/>
    <cellStyle name="SAPBEXaggItem 6 5 4 2 3" xfId="23732" xr:uid="{00000000-0005-0000-0000-00000F420000}"/>
    <cellStyle name="SAPBEXaggItem 6 5 4 3" xfId="11284" xr:uid="{00000000-0005-0000-0000-000010420000}"/>
    <cellStyle name="SAPBEXaggItem 6 5 5" xfId="6661" xr:uid="{00000000-0005-0000-0000-000011420000}"/>
    <cellStyle name="SAPBEXaggItem 6 5 5 2" xfId="15478" xr:uid="{00000000-0005-0000-0000-000012420000}"/>
    <cellStyle name="SAPBEXaggItem 6 5 5 2 2" xfId="19769" xr:uid="{00000000-0005-0000-0000-000013420000}"/>
    <cellStyle name="SAPBEXaggItem 6 5 5 2 3" xfId="23733" xr:uid="{00000000-0005-0000-0000-000014420000}"/>
    <cellStyle name="SAPBEXaggItem 6 5 5 3" xfId="11285" xr:uid="{00000000-0005-0000-0000-000015420000}"/>
    <cellStyle name="SAPBEXaggItem 6 5 6" xfId="6662" xr:uid="{00000000-0005-0000-0000-000016420000}"/>
    <cellStyle name="SAPBEXaggItem 6 5 6 2" xfId="15479" xr:uid="{00000000-0005-0000-0000-000017420000}"/>
    <cellStyle name="SAPBEXaggItem 6 5 6 2 2" xfId="19770" xr:uid="{00000000-0005-0000-0000-000018420000}"/>
    <cellStyle name="SAPBEXaggItem 6 5 6 2 3" xfId="23734" xr:uid="{00000000-0005-0000-0000-000019420000}"/>
    <cellStyle name="SAPBEXaggItem 6 5 6 3" xfId="11286" xr:uid="{00000000-0005-0000-0000-00001A420000}"/>
    <cellStyle name="SAPBEXaggItem 6 5 7" xfId="6663" xr:uid="{00000000-0005-0000-0000-00001B420000}"/>
    <cellStyle name="SAPBEXaggItem 6 5 7 2" xfId="15480" xr:uid="{00000000-0005-0000-0000-00001C420000}"/>
    <cellStyle name="SAPBEXaggItem 6 5 7 2 2" xfId="19771" xr:uid="{00000000-0005-0000-0000-00001D420000}"/>
    <cellStyle name="SAPBEXaggItem 6 5 7 2 3" xfId="23735" xr:uid="{00000000-0005-0000-0000-00001E420000}"/>
    <cellStyle name="SAPBEXaggItem 6 5 7 3" xfId="11287" xr:uid="{00000000-0005-0000-0000-00001F420000}"/>
    <cellStyle name="SAPBEXaggItem 6 5 8" xfId="15474" xr:uid="{00000000-0005-0000-0000-000020420000}"/>
    <cellStyle name="SAPBEXaggItem 6 5 8 2" xfId="19765" xr:uid="{00000000-0005-0000-0000-000021420000}"/>
    <cellStyle name="SAPBEXaggItem 6 5 8 3" xfId="23729" xr:uid="{00000000-0005-0000-0000-000022420000}"/>
    <cellStyle name="SAPBEXaggItem 6 5 9" xfId="11281" xr:uid="{00000000-0005-0000-0000-000023420000}"/>
    <cellStyle name="SAPBEXaggItem 6 6" xfId="15449" xr:uid="{00000000-0005-0000-0000-000024420000}"/>
    <cellStyle name="SAPBEXaggItem 6 6 2" xfId="19740" xr:uid="{00000000-0005-0000-0000-000025420000}"/>
    <cellStyle name="SAPBEXaggItem 6 6 3" xfId="23704" xr:uid="{00000000-0005-0000-0000-000026420000}"/>
    <cellStyle name="SAPBEXaggItem 6 7" xfId="11256" xr:uid="{00000000-0005-0000-0000-000027420000}"/>
    <cellStyle name="SAPBEXaggItem 7" xfId="6664" xr:uid="{00000000-0005-0000-0000-000028420000}"/>
    <cellStyle name="SAPBEXaggItem 7 2" xfId="6665" xr:uid="{00000000-0005-0000-0000-000029420000}"/>
    <cellStyle name="SAPBEXaggItem 7 2 2" xfId="6666" xr:uid="{00000000-0005-0000-0000-00002A420000}"/>
    <cellStyle name="SAPBEXaggItem 7 2 2 2" xfId="6667" xr:uid="{00000000-0005-0000-0000-00002B420000}"/>
    <cellStyle name="SAPBEXaggItem 7 2 2 2 2" xfId="15484" xr:uid="{00000000-0005-0000-0000-00002C420000}"/>
    <cellStyle name="SAPBEXaggItem 7 2 2 2 2 2" xfId="19775" xr:uid="{00000000-0005-0000-0000-00002D420000}"/>
    <cellStyle name="SAPBEXaggItem 7 2 2 2 2 3" xfId="23739" xr:uid="{00000000-0005-0000-0000-00002E420000}"/>
    <cellStyle name="SAPBEXaggItem 7 2 2 2 3" xfId="11291" xr:uid="{00000000-0005-0000-0000-00002F420000}"/>
    <cellStyle name="SAPBEXaggItem 7 2 2 3" xfId="6668" xr:uid="{00000000-0005-0000-0000-000030420000}"/>
    <cellStyle name="SAPBEXaggItem 7 2 2 3 2" xfId="15485" xr:uid="{00000000-0005-0000-0000-000031420000}"/>
    <cellStyle name="SAPBEXaggItem 7 2 2 3 2 2" xfId="19776" xr:uid="{00000000-0005-0000-0000-000032420000}"/>
    <cellStyle name="SAPBEXaggItem 7 2 2 3 2 3" xfId="23740" xr:uid="{00000000-0005-0000-0000-000033420000}"/>
    <cellStyle name="SAPBEXaggItem 7 2 2 3 3" xfId="11292" xr:uid="{00000000-0005-0000-0000-000034420000}"/>
    <cellStyle name="SAPBEXaggItem 7 2 2 4" xfId="6669" xr:uid="{00000000-0005-0000-0000-000035420000}"/>
    <cellStyle name="SAPBEXaggItem 7 2 2 4 2" xfId="15486" xr:uid="{00000000-0005-0000-0000-000036420000}"/>
    <cellStyle name="SAPBEXaggItem 7 2 2 4 2 2" xfId="19777" xr:uid="{00000000-0005-0000-0000-000037420000}"/>
    <cellStyle name="SAPBEXaggItem 7 2 2 4 2 3" xfId="23741" xr:uid="{00000000-0005-0000-0000-000038420000}"/>
    <cellStyle name="SAPBEXaggItem 7 2 2 4 3" xfId="11293" xr:uid="{00000000-0005-0000-0000-000039420000}"/>
    <cellStyle name="SAPBEXaggItem 7 2 2 5" xfId="6670" xr:uid="{00000000-0005-0000-0000-00003A420000}"/>
    <cellStyle name="SAPBEXaggItem 7 2 2 5 2" xfId="15487" xr:uid="{00000000-0005-0000-0000-00003B420000}"/>
    <cellStyle name="SAPBEXaggItem 7 2 2 5 2 2" xfId="19778" xr:uid="{00000000-0005-0000-0000-00003C420000}"/>
    <cellStyle name="SAPBEXaggItem 7 2 2 5 2 3" xfId="23742" xr:uid="{00000000-0005-0000-0000-00003D420000}"/>
    <cellStyle name="SAPBEXaggItem 7 2 2 5 3" xfId="11294" xr:uid="{00000000-0005-0000-0000-00003E420000}"/>
    <cellStyle name="SAPBEXaggItem 7 2 2 6" xfId="6671" xr:uid="{00000000-0005-0000-0000-00003F420000}"/>
    <cellStyle name="SAPBEXaggItem 7 2 2 6 2" xfId="15488" xr:uid="{00000000-0005-0000-0000-000040420000}"/>
    <cellStyle name="SAPBEXaggItem 7 2 2 6 2 2" xfId="19779" xr:uid="{00000000-0005-0000-0000-000041420000}"/>
    <cellStyle name="SAPBEXaggItem 7 2 2 6 2 3" xfId="23743" xr:uid="{00000000-0005-0000-0000-000042420000}"/>
    <cellStyle name="SAPBEXaggItem 7 2 2 6 3" xfId="11295" xr:uid="{00000000-0005-0000-0000-000043420000}"/>
    <cellStyle name="SAPBEXaggItem 7 2 2 7" xfId="6672" xr:uid="{00000000-0005-0000-0000-000044420000}"/>
    <cellStyle name="SAPBEXaggItem 7 2 2 7 2" xfId="15489" xr:uid="{00000000-0005-0000-0000-000045420000}"/>
    <cellStyle name="SAPBEXaggItem 7 2 2 7 2 2" xfId="19780" xr:uid="{00000000-0005-0000-0000-000046420000}"/>
    <cellStyle name="SAPBEXaggItem 7 2 2 7 2 3" xfId="23744" xr:uid="{00000000-0005-0000-0000-000047420000}"/>
    <cellStyle name="SAPBEXaggItem 7 2 2 7 3" xfId="11296" xr:uid="{00000000-0005-0000-0000-000048420000}"/>
    <cellStyle name="SAPBEXaggItem 7 2 2 8" xfId="15483" xr:uid="{00000000-0005-0000-0000-000049420000}"/>
    <cellStyle name="SAPBEXaggItem 7 2 2 8 2" xfId="19774" xr:uid="{00000000-0005-0000-0000-00004A420000}"/>
    <cellStyle name="SAPBEXaggItem 7 2 2 8 3" xfId="23738" xr:uid="{00000000-0005-0000-0000-00004B420000}"/>
    <cellStyle name="SAPBEXaggItem 7 2 2 9" xfId="11290" xr:uid="{00000000-0005-0000-0000-00004C420000}"/>
    <cellStyle name="SAPBEXaggItem 7 2 3" xfId="15482" xr:uid="{00000000-0005-0000-0000-00004D420000}"/>
    <cellStyle name="SAPBEXaggItem 7 2 3 2" xfId="19773" xr:uid="{00000000-0005-0000-0000-00004E420000}"/>
    <cellStyle name="SAPBEXaggItem 7 2 3 3" xfId="23737" xr:uid="{00000000-0005-0000-0000-00004F420000}"/>
    <cellStyle name="SAPBEXaggItem 7 2 4" xfId="11289" xr:uid="{00000000-0005-0000-0000-000050420000}"/>
    <cellStyle name="SAPBEXaggItem 7 3" xfId="6673" xr:uid="{00000000-0005-0000-0000-000051420000}"/>
    <cellStyle name="SAPBEXaggItem 7 3 2" xfId="6674" xr:uid="{00000000-0005-0000-0000-000052420000}"/>
    <cellStyle name="SAPBEXaggItem 7 3 2 2" xfId="6675" xr:uid="{00000000-0005-0000-0000-000053420000}"/>
    <cellStyle name="SAPBEXaggItem 7 3 2 2 2" xfId="15492" xr:uid="{00000000-0005-0000-0000-000054420000}"/>
    <cellStyle name="SAPBEXaggItem 7 3 2 2 2 2" xfId="19783" xr:uid="{00000000-0005-0000-0000-000055420000}"/>
    <cellStyle name="SAPBEXaggItem 7 3 2 2 2 3" xfId="23747" xr:uid="{00000000-0005-0000-0000-000056420000}"/>
    <cellStyle name="SAPBEXaggItem 7 3 2 2 3" xfId="11299" xr:uid="{00000000-0005-0000-0000-000057420000}"/>
    <cellStyle name="SAPBEXaggItem 7 3 2 3" xfId="6676" xr:uid="{00000000-0005-0000-0000-000058420000}"/>
    <cellStyle name="SAPBEXaggItem 7 3 2 3 2" xfId="15493" xr:uid="{00000000-0005-0000-0000-000059420000}"/>
    <cellStyle name="SAPBEXaggItem 7 3 2 3 2 2" xfId="19784" xr:uid="{00000000-0005-0000-0000-00005A420000}"/>
    <cellStyle name="SAPBEXaggItem 7 3 2 3 2 3" xfId="23748" xr:uid="{00000000-0005-0000-0000-00005B420000}"/>
    <cellStyle name="SAPBEXaggItem 7 3 2 3 3" xfId="11300" xr:uid="{00000000-0005-0000-0000-00005C420000}"/>
    <cellStyle name="SAPBEXaggItem 7 3 2 4" xfId="6677" xr:uid="{00000000-0005-0000-0000-00005D420000}"/>
    <cellStyle name="SAPBEXaggItem 7 3 2 4 2" xfId="15494" xr:uid="{00000000-0005-0000-0000-00005E420000}"/>
    <cellStyle name="SAPBEXaggItem 7 3 2 4 2 2" xfId="19785" xr:uid="{00000000-0005-0000-0000-00005F420000}"/>
    <cellStyle name="SAPBEXaggItem 7 3 2 4 2 3" xfId="23749" xr:uid="{00000000-0005-0000-0000-000060420000}"/>
    <cellStyle name="SAPBEXaggItem 7 3 2 4 3" xfId="11301" xr:uid="{00000000-0005-0000-0000-000061420000}"/>
    <cellStyle name="SAPBEXaggItem 7 3 2 5" xfId="6678" xr:uid="{00000000-0005-0000-0000-000062420000}"/>
    <cellStyle name="SAPBEXaggItem 7 3 2 5 2" xfId="15495" xr:uid="{00000000-0005-0000-0000-000063420000}"/>
    <cellStyle name="SAPBEXaggItem 7 3 2 5 2 2" xfId="19786" xr:uid="{00000000-0005-0000-0000-000064420000}"/>
    <cellStyle name="SAPBEXaggItem 7 3 2 5 2 3" xfId="23750" xr:uid="{00000000-0005-0000-0000-000065420000}"/>
    <cellStyle name="SAPBEXaggItem 7 3 2 5 3" xfId="11302" xr:uid="{00000000-0005-0000-0000-000066420000}"/>
    <cellStyle name="SAPBEXaggItem 7 3 2 6" xfId="6679" xr:uid="{00000000-0005-0000-0000-000067420000}"/>
    <cellStyle name="SAPBEXaggItem 7 3 2 6 2" xfId="15496" xr:uid="{00000000-0005-0000-0000-000068420000}"/>
    <cellStyle name="SAPBEXaggItem 7 3 2 6 2 2" xfId="19787" xr:uid="{00000000-0005-0000-0000-000069420000}"/>
    <cellStyle name="SAPBEXaggItem 7 3 2 6 2 3" xfId="23751" xr:uid="{00000000-0005-0000-0000-00006A420000}"/>
    <cellStyle name="SAPBEXaggItem 7 3 2 6 3" xfId="11303" xr:uid="{00000000-0005-0000-0000-00006B420000}"/>
    <cellStyle name="SAPBEXaggItem 7 3 2 7" xfId="6680" xr:uid="{00000000-0005-0000-0000-00006C420000}"/>
    <cellStyle name="SAPBEXaggItem 7 3 2 7 2" xfId="15497" xr:uid="{00000000-0005-0000-0000-00006D420000}"/>
    <cellStyle name="SAPBEXaggItem 7 3 2 7 2 2" xfId="19788" xr:uid="{00000000-0005-0000-0000-00006E420000}"/>
    <cellStyle name="SAPBEXaggItem 7 3 2 7 2 3" xfId="23752" xr:uid="{00000000-0005-0000-0000-00006F420000}"/>
    <cellStyle name="SAPBEXaggItem 7 3 2 7 3" xfId="11304" xr:uid="{00000000-0005-0000-0000-000070420000}"/>
    <cellStyle name="SAPBEXaggItem 7 3 2 8" xfId="15491" xr:uid="{00000000-0005-0000-0000-000071420000}"/>
    <cellStyle name="SAPBEXaggItem 7 3 2 8 2" xfId="19782" xr:uid="{00000000-0005-0000-0000-000072420000}"/>
    <cellStyle name="SAPBEXaggItem 7 3 2 8 3" xfId="23746" xr:uid="{00000000-0005-0000-0000-000073420000}"/>
    <cellStyle name="SAPBEXaggItem 7 3 2 9" xfId="11298" xr:uid="{00000000-0005-0000-0000-000074420000}"/>
    <cellStyle name="SAPBEXaggItem 7 3 3" xfId="15490" xr:uid="{00000000-0005-0000-0000-000075420000}"/>
    <cellStyle name="SAPBEXaggItem 7 3 3 2" xfId="19781" xr:uid="{00000000-0005-0000-0000-000076420000}"/>
    <cellStyle name="SAPBEXaggItem 7 3 3 3" xfId="23745" xr:uid="{00000000-0005-0000-0000-000077420000}"/>
    <cellStyle name="SAPBEXaggItem 7 3 4" xfId="11297" xr:uid="{00000000-0005-0000-0000-000078420000}"/>
    <cellStyle name="SAPBEXaggItem 7 4" xfId="6681" xr:uid="{00000000-0005-0000-0000-000079420000}"/>
    <cellStyle name="SAPBEXaggItem 7 4 2" xfId="6682" xr:uid="{00000000-0005-0000-0000-00007A420000}"/>
    <cellStyle name="SAPBEXaggItem 7 4 2 2" xfId="6683" xr:uid="{00000000-0005-0000-0000-00007B420000}"/>
    <cellStyle name="SAPBEXaggItem 7 4 2 2 2" xfId="15500" xr:uid="{00000000-0005-0000-0000-00007C420000}"/>
    <cellStyle name="SAPBEXaggItem 7 4 2 2 2 2" xfId="19791" xr:uid="{00000000-0005-0000-0000-00007D420000}"/>
    <cellStyle name="SAPBEXaggItem 7 4 2 2 2 3" xfId="23755" xr:uid="{00000000-0005-0000-0000-00007E420000}"/>
    <cellStyle name="SAPBEXaggItem 7 4 2 2 3" xfId="11307" xr:uid="{00000000-0005-0000-0000-00007F420000}"/>
    <cellStyle name="SAPBEXaggItem 7 4 2 3" xfId="6684" xr:uid="{00000000-0005-0000-0000-000080420000}"/>
    <cellStyle name="SAPBEXaggItem 7 4 2 3 2" xfId="15501" xr:uid="{00000000-0005-0000-0000-000081420000}"/>
    <cellStyle name="SAPBEXaggItem 7 4 2 3 2 2" xfId="19792" xr:uid="{00000000-0005-0000-0000-000082420000}"/>
    <cellStyle name="SAPBEXaggItem 7 4 2 3 2 3" xfId="23756" xr:uid="{00000000-0005-0000-0000-000083420000}"/>
    <cellStyle name="SAPBEXaggItem 7 4 2 3 3" xfId="11308" xr:uid="{00000000-0005-0000-0000-000084420000}"/>
    <cellStyle name="SAPBEXaggItem 7 4 2 4" xfId="6685" xr:uid="{00000000-0005-0000-0000-000085420000}"/>
    <cellStyle name="SAPBEXaggItem 7 4 2 4 2" xfId="15502" xr:uid="{00000000-0005-0000-0000-000086420000}"/>
    <cellStyle name="SAPBEXaggItem 7 4 2 4 2 2" xfId="19793" xr:uid="{00000000-0005-0000-0000-000087420000}"/>
    <cellStyle name="SAPBEXaggItem 7 4 2 4 2 3" xfId="23757" xr:uid="{00000000-0005-0000-0000-000088420000}"/>
    <cellStyle name="SAPBEXaggItem 7 4 2 4 3" xfId="11309" xr:uid="{00000000-0005-0000-0000-000089420000}"/>
    <cellStyle name="SAPBEXaggItem 7 4 2 5" xfId="6686" xr:uid="{00000000-0005-0000-0000-00008A420000}"/>
    <cellStyle name="SAPBEXaggItem 7 4 2 5 2" xfId="15503" xr:uid="{00000000-0005-0000-0000-00008B420000}"/>
    <cellStyle name="SAPBEXaggItem 7 4 2 5 2 2" xfId="19794" xr:uid="{00000000-0005-0000-0000-00008C420000}"/>
    <cellStyle name="SAPBEXaggItem 7 4 2 5 2 3" xfId="23758" xr:uid="{00000000-0005-0000-0000-00008D420000}"/>
    <cellStyle name="SAPBEXaggItem 7 4 2 5 3" xfId="11310" xr:uid="{00000000-0005-0000-0000-00008E420000}"/>
    <cellStyle name="SAPBEXaggItem 7 4 2 6" xfId="6687" xr:uid="{00000000-0005-0000-0000-00008F420000}"/>
    <cellStyle name="SAPBEXaggItem 7 4 2 6 2" xfId="15504" xr:uid="{00000000-0005-0000-0000-000090420000}"/>
    <cellStyle name="SAPBEXaggItem 7 4 2 6 2 2" xfId="19795" xr:uid="{00000000-0005-0000-0000-000091420000}"/>
    <cellStyle name="SAPBEXaggItem 7 4 2 6 2 3" xfId="23759" xr:uid="{00000000-0005-0000-0000-000092420000}"/>
    <cellStyle name="SAPBEXaggItem 7 4 2 6 3" xfId="11311" xr:uid="{00000000-0005-0000-0000-000093420000}"/>
    <cellStyle name="SAPBEXaggItem 7 4 2 7" xfId="6688" xr:uid="{00000000-0005-0000-0000-000094420000}"/>
    <cellStyle name="SAPBEXaggItem 7 4 2 7 2" xfId="15505" xr:uid="{00000000-0005-0000-0000-000095420000}"/>
    <cellStyle name="SAPBEXaggItem 7 4 2 7 2 2" xfId="19796" xr:uid="{00000000-0005-0000-0000-000096420000}"/>
    <cellStyle name="SAPBEXaggItem 7 4 2 7 2 3" xfId="23760" xr:uid="{00000000-0005-0000-0000-000097420000}"/>
    <cellStyle name="SAPBEXaggItem 7 4 2 7 3" xfId="11312" xr:uid="{00000000-0005-0000-0000-000098420000}"/>
    <cellStyle name="SAPBEXaggItem 7 4 2 8" xfId="15499" xr:uid="{00000000-0005-0000-0000-000099420000}"/>
    <cellStyle name="SAPBEXaggItem 7 4 2 8 2" xfId="19790" xr:uid="{00000000-0005-0000-0000-00009A420000}"/>
    <cellStyle name="SAPBEXaggItem 7 4 2 8 3" xfId="23754" xr:uid="{00000000-0005-0000-0000-00009B420000}"/>
    <cellStyle name="SAPBEXaggItem 7 4 2 9" xfId="11306" xr:uid="{00000000-0005-0000-0000-00009C420000}"/>
    <cellStyle name="SAPBEXaggItem 7 4 3" xfId="15498" xr:uid="{00000000-0005-0000-0000-00009D420000}"/>
    <cellStyle name="SAPBEXaggItem 7 4 3 2" xfId="19789" xr:uid="{00000000-0005-0000-0000-00009E420000}"/>
    <cellStyle name="SAPBEXaggItem 7 4 3 3" xfId="23753" xr:uid="{00000000-0005-0000-0000-00009F420000}"/>
    <cellStyle name="SAPBEXaggItem 7 4 4" xfId="11305" xr:uid="{00000000-0005-0000-0000-0000A0420000}"/>
    <cellStyle name="SAPBEXaggItem 7 5" xfId="6689" xr:uid="{00000000-0005-0000-0000-0000A1420000}"/>
    <cellStyle name="SAPBEXaggItem 7 5 2" xfId="6690" xr:uid="{00000000-0005-0000-0000-0000A2420000}"/>
    <cellStyle name="SAPBEXaggItem 7 5 2 2" xfId="15507" xr:uid="{00000000-0005-0000-0000-0000A3420000}"/>
    <cellStyle name="SAPBEXaggItem 7 5 2 2 2" xfId="19798" xr:uid="{00000000-0005-0000-0000-0000A4420000}"/>
    <cellStyle name="SAPBEXaggItem 7 5 2 2 3" xfId="23762" xr:uid="{00000000-0005-0000-0000-0000A5420000}"/>
    <cellStyle name="SAPBEXaggItem 7 5 2 3" xfId="11314" xr:uid="{00000000-0005-0000-0000-0000A6420000}"/>
    <cellStyle name="SAPBEXaggItem 7 5 3" xfId="6691" xr:uid="{00000000-0005-0000-0000-0000A7420000}"/>
    <cellStyle name="SAPBEXaggItem 7 5 3 2" xfId="15508" xr:uid="{00000000-0005-0000-0000-0000A8420000}"/>
    <cellStyle name="SAPBEXaggItem 7 5 3 2 2" xfId="19799" xr:uid="{00000000-0005-0000-0000-0000A9420000}"/>
    <cellStyle name="SAPBEXaggItem 7 5 3 2 3" xfId="23763" xr:uid="{00000000-0005-0000-0000-0000AA420000}"/>
    <cellStyle name="SAPBEXaggItem 7 5 3 3" xfId="11315" xr:uid="{00000000-0005-0000-0000-0000AB420000}"/>
    <cellStyle name="SAPBEXaggItem 7 5 4" xfId="6692" xr:uid="{00000000-0005-0000-0000-0000AC420000}"/>
    <cellStyle name="SAPBEXaggItem 7 5 4 2" xfId="15509" xr:uid="{00000000-0005-0000-0000-0000AD420000}"/>
    <cellStyle name="SAPBEXaggItem 7 5 4 2 2" xfId="19800" xr:uid="{00000000-0005-0000-0000-0000AE420000}"/>
    <cellStyle name="SAPBEXaggItem 7 5 4 2 3" xfId="23764" xr:uid="{00000000-0005-0000-0000-0000AF420000}"/>
    <cellStyle name="SAPBEXaggItem 7 5 4 3" xfId="11316" xr:uid="{00000000-0005-0000-0000-0000B0420000}"/>
    <cellStyle name="SAPBEXaggItem 7 5 5" xfId="6693" xr:uid="{00000000-0005-0000-0000-0000B1420000}"/>
    <cellStyle name="SAPBEXaggItem 7 5 5 2" xfId="15510" xr:uid="{00000000-0005-0000-0000-0000B2420000}"/>
    <cellStyle name="SAPBEXaggItem 7 5 5 2 2" xfId="19801" xr:uid="{00000000-0005-0000-0000-0000B3420000}"/>
    <cellStyle name="SAPBEXaggItem 7 5 5 2 3" xfId="23765" xr:uid="{00000000-0005-0000-0000-0000B4420000}"/>
    <cellStyle name="SAPBEXaggItem 7 5 5 3" xfId="11317" xr:uid="{00000000-0005-0000-0000-0000B5420000}"/>
    <cellStyle name="SAPBEXaggItem 7 5 6" xfId="6694" xr:uid="{00000000-0005-0000-0000-0000B6420000}"/>
    <cellStyle name="SAPBEXaggItem 7 5 6 2" xfId="15511" xr:uid="{00000000-0005-0000-0000-0000B7420000}"/>
    <cellStyle name="SAPBEXaggItem 7 5 6 2 2" xfId="19802" xr:uid="{00000000-0005-0000-0000-0000B8420000}"/>
    <cellStyle name="SAPBEXaggItem 7 5 6 2 3" xfId="23766" xr:uid="{00000000-0005-0000-0000-0000B9420000}"/>
    <cellStyle name="SAPBEXaggItem 7 5 6 3" xfId="11318" xr:uid="{00000000-0005-0000-0000-0000BA420000}"/>
    <cellStyle name="SAPBEXaggItem 7 5 7" xfId="6695" xr:uid="{00000000-0005-0000-0000-0000BB420000}"/>
    <cellStyle name="SAPBEXaggItem 7 5 7 2" xfId="15512" xr:uid="{00000000-0005-0000-0000-0000BC420000}"/>
    <cellStyle name="SAPBEXaggItem 7 5 7 2 2" xfId="19803" xr:uid="{00000000-0005-0000-0000-0000BD420000}"/>
    <cellStyle name="SAPBEXaggItem 7 5 7 2 3" xfId="23767" xr:uid="{00000000-0005-0000-0000-0000BE420000}"/>
    <cellStyle name="SAPBEXaggItem 7 5 7 3" xfId="11319" xr:uid="{00000000-0005-0000-0000-0000BF420000}"/>
    <cellStyle name="SAPBEXaggItem 7 5 8" xfId="15506" xr:uid="{00000000-0005-0000-0000-0000C0420000}"/>
    <cellStyle name="SAPBEXaggItem 7 5 8 2" xfId="19797" xr:uid="{00000000-0005-0000-0000-0000C1420000}"/>
    <cellStyle name="SAPBEXaggItem 7 5 8 3" xfId="23761" xr:uid="{00000000-0005-0000-0000-0000C2420000}"/>
    <cellStyle name="SAPBEXaggItem 7 5 9" xfId="11313" xr:uid="{00000000-0005-0000-0000-0000C3420000}"/>
    <cellStyle name="SAPBEXaggItem 7 6" xfId="15481" xr:uid="{00000000-0005-0000-0000-0000C4420000}"/>
    <cellStyle name="SAPBEXaggItem 7 6 2" xfId="19772" xr:uid="{00000000-0005-0000-0000-0000C5420000}"/>
    <cellStyle name="SAPBEXaggItem 7 6 3" xfId="23736" xr:uid="{00000000-0005-0000-0000-0000C6420000}"/>
    <cellStyle name="SAPBEXaggItem 7 7" xfId="11288" xr:uid="{00000000-0005-0000-0000-0000C7420000}"/>
    <cellStyle name="SAPBEXaggItem 8" xfId="6696" xr:uid="{00000000-0005-0000-0000-0000C8420000}"/>
    <cellStyle name="SAPBEXaggItem 8 2" xfId="6697" xr:uid="{00000000-0005-0000-0000-0000C9420000}"/>
    <cellStyle name="SAPBEXaggItem 8 2 2" xfId="6698" xr:uid="{00000000-0005-0000-0000-0000CA420000}"/>
    <cellStyle name="SAPBEXaggItem 8 2 2 2" xfId="6699" xr:uid="{00000000-0005-0000-0000-0000CB420000}"/>
    <cellStyle name="SAPBEXaggItem 8 2 2 2 2" xfId="15516" xr:uid="{00000000-0005-0000-0000-0000CC420000}"/>
    <cellStyle name="SAPBEXaggItem 8 2 2 2 2 2" xfId="19807" xr:uid="{00000000-0005-0000-0000-0000CD420000}"/>
    <cellStyle name="SAPBEXaggItem 8 2 2 2 2 3" xfId="23771" xr:uid="{00000000-0005-0000-0000-0000CE420000}"/>
    <cellStyle name="SAPBEXaggItem 8 2 2 2 3" xfId="11323" xr:uid="{00000000-0005-0000-0000-0000CF420000}"/>
    <cellStyle name="SAPBEXaggItem 8 2 2 3" xfId="6700" xr:uid="{00000000-0005-0000-0000-0000D0420000}"/>
    <cellStyle name="SAPBEXaggItem 8 2 2 3 2" xfId="15517" xr:uid="{00000000-0005-0000-0000-0000D1420000}"/>
    <cellStyle name="SAPBEXaggItem 8 2 2 3 2 2" xfId="19808" xr:uid="{00000000-0005-0000-0000-0000D2420000}"/>
    <cellStyle name="SAPBEXaggItem 8 2 2 3 2 3" xfId="23772" xr:uid="{00000000-0005-0000-0000-0000D3420000}"/>
    <cellStyle name="SAPBEXaggItem 8 2 2 3 3" xfId="11324" xr:uid="{00000000-0005-0000-0000-0000D4420000}"/>
    <cellStyle name="SAPBEXaggItem 8 2 2 4" xfId="6701" xr:uid="{00000000-0005-0000-0000-0000D5420000}"/>
    <cellStyle name="SAPBEXaggItem 8 2 2 4 2" xfId="15518" xr:uid="{00000000-0005-0000-0000-0000D6420000}"/>
    <cellStyle name="SAPBEXaggItem 8 2 2 4 2 2" xfId="19809" xr:uid="{00000000-0005-0000-0000-0000D7420000}"/>
    <cellStyle name="SAPBEXaggItem 8 2 2 4 2 3" xfId="23773" xr:uid="{00000000-0005-0000-0000-0000D8420000}"/>
    <cellStyle name="SAPBEXaggItem 8 2 2 4 3" xfId="11325" xr:uid="{00000000-0005-0000-0000-0000D9420000}"/>
    <cellStyle name="SAPBEXaggItem 8 2 2 5" xfId="6702" xr:uid="{00000000-0005-0000-0000-0000DA420000}"/>
    <cellStyle name="SAPBEXaggItem 8 2 2 5 2" xfId="15519" xr:uid="{00000000-0005-0000-0000-0000DB420000}"/>
    <cellStyle name="SAPBEXaggItem 8 2 2 5 2 2" xfId="19810" xr:uid="{00000000-0005-0000-0000-0000DC420000}"/>
    <cellStyle name="SAPBEXaggItem 8 2 2 5 2 3" xfId="23774" xr:uid="{00000000-0005-0000-0000-0000DD420000}"/>
    <cellStyle name="SAPBEXaggItem 8 2 2 5 3" xfId="11326" xr:uid="{00000000-0005-0000-0000-0000DE420000}"/>
    <cellStyle name="SAPBEXaggItem 8 2 2 6" xfId="6703" xr:uid="{00000000-0005-0000-0000-0000DF420000}"/>
    <cellStyle name="SAPBEXaggItem 8 2 2 6 2" xfId="15520" xr:uid="{00000000-0005-0000-0000-0000E0420000}"/>
    <cellStyle name="SAPBEXaggItem 8 2 2 6 2 2" xfId="19811" xr:uid="{00000000-0005-0000-0000-0000E1420000}"/>
    <cellStyle name="SAPBEXaggItem 8 2 2 6 2 3" xfId="23775" xr:uid="{00000000-0005-0000-0000-0000E2420000}"/>
    <cellStyle name="SAPBEXaggItem 8 2 2 6 3" xfId="11327" xr:uid="{00000000-0005-0000-0000-0000E3420000}"/>
    <cellStyle name="SAPBEXaggItem 8 2 2 7" xfId="6704" xr:uid="{00000000-0005-0000-0000-0000E4420000}"/>
    <cellStyle name="SAPBEXaggItem 8 2 2 7 2" xfId="15521" xr:uid="{00000000-0005-0000-0000-0000E5420000}"/>
    <cellStyle name="SAPBEXaggItem 8 2 2 7 2 2" xfId="19812" xr:uid="{00000000-0005-0000-0000-0000E6420000}"/>
    <cellStyle name="SAPBEXaggItem 8 2 2 7 2 3" xfId="23776" xr:uid="{00000000-0005-0000-0000-0000E7420000}"/>
    <cellStyle name="SAPBEXaggItem 8 2 2 7 3" xfId="11328" xr:uid="{00000000-0005-0000-0000-0000E8420000}"/>
    <cellStyle name="SAPBEXaggItem 8 2 2 8" xfId="15515" xr:uid="{00000000-0005-0000-0000-0000E9420000}"/>
    <cellStyle name="SAPBEXaggItem 8 2 2 8 2" xfId="19806" xr:uid="{00000000-0005-0000-0000-0000EA420000}"/>
    <cellStyle name="SAPBEXaggItem 8 2 2 8 3" xfId="23770" xr:uid="{00000000-0005-0000-0000-0000EB420000}"/>
    <cellStyle name="SAPBEXaggItem 8 2 2 9" xfId="11322" xr:uid="{00000000-0005-0000-0000-0000EC420000}"/>
    <cellStyle name="SAPBEXaggItem 8 2 3" xfId="15514" xr:uid="{00000000-0005-0000-0000-0000ED420000}"/>
    <cellStyle name="SAPBEXaggItem 8 2 3 2" xfId="19805" xr:uid="{00000000-0005-0000-0000-0000EE420000}"/>
    <cellStyle name="SAPBEXaggItem 8 2 3 3" xfId="23769" xr:uid="{00000000-0005-0000-0000-0000EF420000}"/>
    <cellStyle name="SAPBEXaggItem 8 2 4" xfId="11321" xr:uid="{00000000-0005-0000-0000-0000F0420000}"/>
    <cellStyle name="SAPBEXaggItem 8 3" xfId="6705" xr:uid="{00000000-0005-0000-0000-0000F1420000}"/>
    <cellStyle name="SAPBEXaggItem 8 3 2" xfId="6706" xr:uid="{00000000-0005-0000-0000-0000F2420000}"/>
    <cellStyle name="SAPBEXaggItem 8 3 2 2" xfId="6707" xr:uid="{00000000-0005-0000-0000-0000F3420000}"/>
    <cellStyle name="SAPBEXaggItem 8 3 2 2 2" xfId="15524" xr:uid="{00000000-0005-0000-0000-0000F4420000}"/>
    <cellStyle name="SAPBEXaggItem 8 3 2 2 2 2" xfId="19815" xr:uid="{00000000-0005-0000-0000-0000F5420000}"/>
    <cellStyle name="SAPBEXaggItem 8 3 2 2 2 3" xfId="23779" xr:uid="{00000000-0005-0000-0000-0000F6420000}"/>
    <cellStyle name="SAPBEXaggItem 8 3 2 2 3" xfId="11331" xr:uid="{00000000-0005-0000-0000-0000F7420000}"/>
    <cellStyle name="SAPBEXaggItem 8 3 2 3" xfId="6708" xr:uid="{00000000-0005-0000-0000-0000F8420000}"/>
    <cellStyle name="SAPBEXaggItem 8 3 2 3 2" xfId="15525" xr:uid="{00000000-0005-0000-0000-0000F9420000}"/>
    <cellStyle name="SAPBEXaggItem 8 3 2 3 2 2" xfId="19816" xr:uid="{00000000-0005-0000-0000-0000FA420000}"/>
    <cellStyle name="SAPBEXaggItem 8 3 2 3 2 3" xfId="23780" xr:uid="{00000000-0005-0000-0000-0000FB420000}"/>
    <cellStyle name="SAPBEXaggItem 8 3 2 3 3" xfId="11332" xr:uid="{00000000-0005-0000-0000-0000FC420000}"/>
    <cellStyle name="SAPBEXaggItem 8 3 2 4" xfId="6709" xr:uid="{00000000-0005-0000-0000-0000FD420000}"/>
    <cellStyle name="SAPBEXaggItem 8 3 2 4 2" xfId="15526" xr:uid="{00000000-0005-0000-0000-0000FE420000}"/>
    <cellStyle name="SAPBEXaggItem 8 3 2 4 2 2" xfId="19817" xr:uid="{00000000-0005-0000-0000-0000FF420000}"/>
    <cellStyle name="SAPBEXaggItem 8 3 2 4 2 3" xfId="23781" xr:uid="{00000000-0005-0000-0000-000000430000}"/>
    <cellStyle name="SAPBEXaggItem 8 3 2 4 3" xfId="11333" xr:uid="{00000000-0005-0000-0000-000001430000}"/>
    <cellStyle name="SAPBEXaggItem 8 3 2 5" xfId="6710" xr:uid="{00000000-0005-0000-0000-000002430000}"/>
    <cellStyle name="SAPBEXaggItem 8 3 2 5 2" xfId="15527" xr:uid="{00000000-0005-0000-0000-000003430000}"/>
    <cellStyle name="SAPBEXaggItem 8 3 2 5 2 2" xfId="19818" xr:uid="{00000000-0005-0000-0000-000004430000}"/>
    <cellStyle name="SAPBEXaggItem 8 3 2 5 2 3" xfId="23782" xr:uid="{00000000-0005-0000-0000-000005430000}"/>
    <cellStyle name="SAPBEXaggItem 8 3 2 5 3" xfId="11334" xr:uid="{00000000-0005-0000-0000-000006430000}"/>
    <cellStyle name="SAPBEXaggItem 8 3 2 6" xfId="6711" xr:uid="{00000000-0005-0000-0000-000007430000}"/>
    <cellStyle name="SAPBEXaggItem 8 3 2 6 2" xfId="15528" xr:uid="{00000000-0005-0000-0000-000008430000}"/>
    <cellStyle name="SAPBEXaggItem 8 3 2 6 2 2" xfId="19819" xr:uid="{00000000-0005-0000-0000-000009430000}"/>
    <cellStyle name="SAPBEXaggItem 8 3 2 6 2 3" xfId="23783" xr:uid="{00000000-0005-0000-0000-00000A430000}"/>
    <cellStyle name="SAPBEXaggItem 8 3 2 6 3" xfId="11335" xr:uid="{00000000-0005-0000-0000-00000B430000}"/>
    <cellStyle name="SAPBEXaggItem 8 3 2 7" xfId="6712" xr:uid="{00000000-0005-0000-0000-00000C430000}"/>
    <cellStyle name="SAPBEXaggItem 8 3 2 7 2" xfId="15529" xr:uid="{00000000-0005-0000-0000-00000D430000}"/>
    <cellStyle name="SAPBEXaggItem 8 3 2 7 2 2" xfId="19820" xr:uid="{00000000-0005-0000-0000-00000E430000}"/>
    <cellStyle name="SAPBEXaggItem 8 3 2 7 2 3" xfId="23784" xr:uid="{00000000-0005-0000-0000-00000F430000}"/>
    <cellStyle name="SAPBEXaggItem 8 3 2 7 3" xfId="11336" xr:uid="{00000000-0005-0000-0000-000010430000}"/>
    <cellStyle name="SAPBEXaggItem 8 3 2 8" xfId="15523" xr:uid="{00000000-0005-0000-0000-000011430000}"/>
    <cellStyle name="SAPBEXaggItem 8 3 2 8 2" xfId="19814" xr:uid="{00000000-0005-0000-0000-000012430000}"/>
    <cellStyle name="SAPBEXaggItem 8 3 2 8 3" xfId="23778" xr:uid="{00000000-0005-0000-0000-000013430000}"/>
    <cellStyle name="SAPBEXaggItem 8 3 2 9" xfId="11330" xr:uid="{00000000-0005-0000-0000-000014430000}"/>
    <cellStyle name="SAPBEXaggItem 8 3 3" xfId="15522" xr:uid="{00000000-0005-0000-0000-000015430000}"/>
    <cellStyle name="SAPBEXaggItem 8 3 3 2" xfId="19813" xr:uid="{00000000-0005-0000-0000-000016430000}"/>
    <cellStyle name="SAPBEXaggItem 8 3 3 3" xfId="23777" xr:uid="{00000000-0005-0000-0000-000017430000}"/>
    <cellStyle name="SAPBEXaggItem 8 3 4" xfId="11329" xr:uid="{00000000-0005-0000-0000-000018430000}"/>
    <cellStyle name="SAPBEXaggItem 8 4" xfId="6713" xr:uid="{00000000-0005-0000-0000-000019430000}"/>
    <cellStyle name="SAPBEXaggItem 8 4 2" xfId="6714" xr:uid="{00000000-0005-0000-0000-00001A430000}"/>
    <cellStyle name="SAPBEXaggItem 8 4 2 2" xfId="6715" xr:uid="{00000000-0005-0000-0000-00001B430000}"/>
    <cellStyle name="SAPBEXaggItem 8 4 2 2 2" xfId="15532" xr:uid="{00000000-0005-0000-0000-00001C430000}"/>
    <cellStyle name="SAPBEXaggItem 8 4 2 2 2 2" xfId="19823" xr:uid="{00000000-0005-0000-0000-00001D430000}"/>
    <cellStyle name="SAPBEXaggItem 8 4 2 2 2 3" xfId="23787" xr:uid="{00000000-0005-0000-0000-00001E430000}"/>
    <cellStyle name="SAPBEXaggItem 8 4 2 2 3" xfId="11339" xr:uid="{00000000-0005-0000-0000-00001F430000}"/>
    <cellStyle name="SAPBEXaggItem 8 4 2 3" xfId="6716" xr:uid="{00000000-0005-0000-0000-000020430000}"/>
    <cellStyle name="SAPBEXaggItem 8 4 2 3 2" xfId="15533" xr:uid="{00000000-0005-0000-0000-000021430000}"/>
    <cellStyle name="SAPBEXaggItem 8 4 2 3 2 2" xfId="19824" xr:uid="{00000000-0005-0000-0000-000022430000}"/>
    <cellStyle name="SAPBEXaggItem 8 4 2 3 2 3" xfId="23788" xr:uid="{00000000-0005-0000-0000-000023430000}"/>
    <cellStyle name="SAPBEXaggItem 8 4 2 3 3" xfId="11340" xr:uid="{00000000-0005-0000-0000-000024430000}"/>
    <cellStyle name="SAPBEXaggItem 8 4 2 4" xfId="6717" xr:uid="{00000000-0005-0000-0000-000025430000}"/>
    <cellStyle name="SAPBEXaggItem 8 4 2 4 2" xfId="15534" xr:uid="{00000000-0005-0000-0000-000026430000}"/>
    <cellStyle name="SAPBEXaggItem 8 4 2 4 2 2" xfId="19825" xr:uid="{00000000-0005-0000-0000-000027430000}"/>
    <cellStyle name="SAPBEXaggItem 8 4 2 4 2 3" xfId="23789" xr:uid="{00000000-0005-0000-0000-000028430000}"/>
    <cellStyle name="SAPBEXaggItem 8 4 2 4 3" xfId="11341" xr:uid="{00000000-0005-0000-0000-000029430000}"/>
    <cellStyle name="SAPBEXaggItem 8 4 2 5" xfId="6718" xr:uid="{00000000-0005-0000-0000-00002A430000}"/>
    <cellStyle name="SAPBEXaggItem 8 4 2 5 2" xfId="15535" xr:uid="{00000000-0005-0000-0000-00002B430000}"/>
    <cellStyle name="SAPBEXaggItem 8 4 2 5 2 2" xfId="19826" xr:uid="{00000000-0005-0000-0000-00002C430000}"/>
    <cellStyle name="SAPBEXaggItem 8 4 2 5 2 3" xfId="23790" xr:uid="{00000000-0005-0000-0000-00002D430000}"/>
    <cellStyle name="SAPBEXaggItem 8 4 2 5 3" xfId="11342" xr:uid="{00000000-0005-0000-0000-00002E430000}"/>
    <cellStyle name="SAPBEXaggItem 8 4 2 6" xfId="6719" xr:uid="{00000000-0005-0000-0000-00002F430000}"/>
    <cellStyle name="SAPBEXaggItem 8 4 2 6 2" xfId="15536" xr:uid="{00000000-0005-0000-0000-000030430000}"/>
    <cellStyle name="SAPBEXaggItem 8 4 2 6 2 2" xfId="19827" xr:uid="{00000000-0005-0000-0000-000031430000}"/>
    <cellStyle name="SAPBEXaggItem 8 4 2 6 2 3" xfId="23791" xr:uid="{00000000-0005-0000-0000-000032430000}"/>
    <cellStyle name="SAPBEXaggItem 8 4 2 6 3" xfId="11343" xr:uid="{00000000-0005-0000-0000-000033430000}"/>
    <cellStyle name="SAPBEXaggItem 8 4 2 7" xfId="6720" xr:uid="{00000000-0005-0000-0000-000034430000}"/>
    <cellStyle name="SAPBEXaggItem 8 4 2 7 2" xfId="15537" xr:uid="{00000000-0005-0000-0000-000035430000}"/>
    <cellStyle name="SAPBEXaggItem 8 4 2 7 2 2" xfId="19828" xr:uid="{00000000-0005-0000-0000-000036430000}"/>
    <cellStyle name="SAPBEXaggItem 8 4 2 7 2 3" xfId="23792" xr:uid="{00000000-0005-0000-0000-000037430000}"/>
    <cellStyle name="SAPBEXaggItem 8 4 2 7 3" xfId="11344" xr:uid="{00000000-0005-0000-0000-000038430000}"/>
    <cellStyle name="SAPBEXaggItem 8 4 2 8" xfId="15531" xr:uid="{00000000-0005-0000-0000-000039430000}"/>
    <cellStyle name="SAPBEXaggItem 8 4 2 8 2" xfId="19822" xr:uid="{00000000-0005-0000-0000-00003A430000}"/>
    <cellStyle name="SAPBEXaggItem 8 4 2 8 3" xfId="23786" xr:uid="{00000000-0005-0000-0000-00003B430000}"/>
    <cellStyle name="SAPBEXaggItem 8 4 2 9" xfId="11338" xr:uid="{00000000-0005-0000-0000-00003C430000}"/>
    <cellStyle name="SAPBEXaggItem 8 4 3" xfId="15530" xr:uid="{00000000-0005-0000-0000-00003D430000}"/>
    <cellStyle name="SAPBEXaggItem 8 4 3 2" xfId="19821" xr:uid="{00000000-0005-0000-0000-00003E430000}"/>
    <cellStyle name="SAPBEXaggItem 8 4 3 3" xfId="23785" xr:uid="{00000000-0005-0000-0000-00003F430000}"/>
    <cellStyle name="SAPBEXaggItem 8 4 4" xfId="11337" xr:uid="{00000000-0005-0000-0000-000040430000}"/>
    <cellStyle name="SAPBEXaggItem 8 5" xfId="6721" xr:uid="{00000000-0005-0000-0000-000041430000}"/>
    <cellStyle name="SAPBEXaggItem 8 5 2" xfId="6722" xr:uid="{00000000-0005-0000-0000-000042430000}"/>
    <cellStyle name="SAPBEXaggItem 8 5 2 2" xfId="15539" xr:uid="{00000000-0005-0000-0000-000043430000}"/>
    <cellStyle name="SAPBEXaggItem 8 5 2 2 2" xfId="19830" xr:uid="{00000000-0005-0000-0000-000044430000}"/>
    <cellStyle name="SAPBEXaggItem 8 5 2 2 3" xfId="23794" xr:uid="{00000000-0005-0000-0000-000045430000}"/>
    <cellStyle name="SAPBEXaggItem 8 5 2 3" xfId="11346" xr:uid="{00000000-0005-0000-0000-000046430000}"/>
    <cellStyle name="SAPBEXaggItem 8 5 3" xfId="6723" xr:uid="{00000000-0005-0000-0000-000047430000}"/>
    <cellStyle name="SAPBEXaggItem 8 5 3 2" xfId="15540" xr:uid="{00000000-0005-0000-0000-000048430000}"/>
    <cellStyle name="SAPBEXaggItem 8 5 3 2 2" xfId="19831" xr:uid="{00000000-0005-0000-0000-000049430000}"/>
    <cellStyle name="SAPBEXaggItem 8 5 3 2 3" xfId="23795" xr:uid="{00000000-0005-0000-0000-00004A430000}"/>
    <cellStyle name="SAPBEXaggItem 8 5 3 3" xfId="11347" xr:uid="{00000000-0005-0000-0000-00004B430000}"/>
    <cellStyle name="SAPBEXaggItem 8 5 4" xfId="6724" xr:uid="{00000000-0005-0000-0000-00004C430000}"/>
    <cellStyle name="SAPBEXaggItem 8 5 4 2" xfId="15541" xr:uid="{00000000-0005-0000-0000-00004D430000}"/>
    <cellStyle name="SAPBEXaggItem 8 5 4 2 2" xfId="19832" xr:uid="{00000000-0005-0000-0000-00004E430000}"/>
    <cellStyle name="SAPBEXaggItem 8 5 4 2 3" xfId="23796" xr:uid="{00000000-0005-0000-0000-00004F430000}"/>
    <cellStyle name="SAPBEXaggItem 8 5 4 3" xfId="11348" xr:uid="{00000000-0005-0000-0000-000050430000}"/>
    <cellStyle name="SAPBEXaggItem 8 5 5" xfId="6725" xr:uid="{00000000-0005-0000-0000-000051430000}"/>
    <cellStyle name="SAPBEXaggItem 8 5 5 2" xfId="15542" xr:uid="{00000000-0005-0000-0000-000052430000}"/>
    <cellStyle name="SAPBEXaggItem 8 5 5 2 2" xfId="19833" xr:uid="{00000000-0005-0000-0000-000053430000}"/>
    <cellStyle name="SAPBEXaggItem 8 5 5 2 3" xfId="23797" xr:uid="{00000000-0005-0000-0000-000054430000}"/>
    <cellStyle name="SAPBEXaggItem 8 5 5 3" xfId="11349" xr:uid="{00000000-0005-0000-0000-000055430000}"/>
    <cellStyle name="SAPBEXaggItem 8 5 6" xfId="6726" xr:uid="{00000000-0005-0000-0000-000056430000}"/>
    <cellStyle name="SAPBEXaggItem 8 5 6 2" xfId="15543" xr:uid="{00000000-0005-0000-0000-000057430000}"/>
    <cellStyle name="SAPBEXaggItem 8 5 6 2 2" xfId="19834" xr:uid="{00000000-0005-0000-0000-000058430000}"/>
    <cellStyle name="SAPBEXaggItem 8 5 6 2 3" xfId="23798" xr:uid="{00000000-0005-0000-0000-000059430000}"/>
    <cellStyle name="SAPBEXaggItem 8 5 6 3" xfId="11350" xr:uid="{00000000-0005-0000-0000-00005A430000}"/>
    <cellStyle name="SAPBEXaggItem 8 5 7" xfId="6727" xr:uid="{00000000-0005-0000-0000-00005B430000}"/>
    <cellStyle name="SAPBEXaggItem 8 5 7 2" xfId="15544" xr:uid="{00000000-0005-0000-0000-00005C430000}"/>
    <cellStyle name="SAPBEXaggItem 8 5 7 2 2" xfId="19835" xr:uid="{00000000-0005-0000-0000-00005D430000}"/>
    <cellStyle name="SAPBEXaggItem 8 5 7 2 3" xfId="23799" xr:uid="{00000000-0005-0000-0000-00005E430000}"/>
    <cellStyle name="SAPBEXaggItem 8 5 7 3" xfId="11351" xr:uid="{00000000-0005-0000-0000-00005F430000}"/>
    <cellStyle name="SAPBEXaggItem 8 5 8" xfId="15538" xr:uid="{00000000-0005-0000-0000-000060430000}"/>
    <cellStyle name="SAPBEXaggItem 8 5 8 2" xfId="19829" xr:uid="{00000000-0005-0000-0000-000061430000}"/>
    <cellStyle name="SAPBEXaggItem 8 5 8 3" xfId="23793" xr:uid="{00000000-0005-0000-0000-000062430000}"/>
    <cellStyle name="SAPBEXaggItem 8 5 9" xfId="11345" xr:uid="{00000000-0005-0000-0000-000063430000}"/>
    <cellStyle name="SAPBEXaggItem 8 6" xfId="15513" xr:uid="{00000000-0005-0000-0000-000064430000}"/>
    <cellStyle name="SAPBEXaggItem 8 6 2" xfId="19804" xr:uid="{00000000-0005-0000-0000-000065430000}"/>
    <cellStyle name="SAPBEXaggItem 8 6 3" xfId="23768" xr:uid="{00000000-0005-0000-0000-000066430000}"/>
    <cellStyle name="SAPBEXaggItem 8 7" xfId="11320" xr:uid="{00000000-0005-0000-0000-000067430000}"/>
    <cellStyle name="SAPBEXaggItem 9" xfId="6728" xr:uid="{00000000-0005-0000-0000-000068430000}"/>
    <cellStyle name="SAPBEXaggItem 9 2" xfId="6729" xr:uid="{00000000-0005-0000-0000-000069430000}"/>
    <cellStyle name="SAPBEXaggItem 9 2 2" xfId="6730" xr:uid="{00000000-0005-0000-0000-00006A430000}"/>
    <cellStyle name="SAPBEXaggItem 9 2 2 2" xfId="6731" xr:uid="{00000000-0005-0000-0000-00006B430000}"/>
    <cellStyle name="SAPBEXaggItem 9 2 2 2 2" xfId="15548" xr:uid="{00000000-0005-0000-0000-00006C430000}"/>
    <cellStyle name="SAPBEXaggItem 9 2 2 2 2 2" xfId="19839" xr:uid="{00000000-0005-0000-0000-00006D430000}"/>
    <cellStyle name="SAPBEXaggItem 9 2 2 2 2 3" xfId="23803" xr:uid="{00000000-0005-0000-0000-00006E430000}"/>
    <cellStyle name="SAPBEXaggItem 9 2 2 2 3" xfId="11355" xr:uid="{00000000-0005-0000-0000-00006F430000}"/>
    <cellStyle name="SAPBEXaggItem 9 2 2 3" xfId="6732" xr:uid="{00000000-0005-0000-0000-000070430000}"/>
    <cellStyle name="SAPBEXaggItem 9 2 2 3 2" xfId="15549" xr:uid="{00000000-0005-0000-0000-000071430000}"/>
    <cellStyle name="SAPBEXaggItem 9 2 2 3 2 2" xfId="19840" xr:uid="{00000000-0005-0000-0000-000072430000}"/>
    <cellStyle name="SAPBEXaggItem 9 2 2 3 2 3" xfId="23804" xr:uid="{00000000-0005-0000-0000-000073430000}"/>
    <cellStyle name="SAPBEXaggItem 9 2 2 3 3" xfId="11356" xr:uid="{00000000-0005-0000-0000-000074430000}"/>
    <cellStyle name="SAPBEXaggItem 9 2 2 4" xfId="6733" xr:uid="{00000000-0005-0000-0000-000075430000}"/>
    <cellStyle name="SAPBEXaggItem 9 2 2 4 2" xfId="15550" xr:uid="{00000000-0005-0000-0000-000076430000}"/>
    <cellStyle name="SAPBEXaggItem 9 2 2 4 2 2" xfId="19841" xr:uid="{00000000-0005-0000-0000-000077430000}"/>
    <cellStyle name="SAPBEXaggItem 9 2 2 4 2 3" xfId="23805" xr:uid="{00000000-0005-0000-0000-000078430000}"/>
    <cellStyle name="SAPBEXaggItem 9 2 2 4 3" xfId="11357" xr:uid="{00000000-0005-0000-0000-000079430000}"/>
    <cellStyle name="SAPBEXaggItem 9 2 2 5" xfId="6734" xr:uid="{00000000-0005-0000-0000-00007A430000}"/>
    <cellStyle name="SAPBEXaggItem 9 2 2 5 2" xfId="15551" xr:uid="{00000000-0005-0000-0000-00007B430000}"/>
    <cellStyle name="SAPBEXaggItem 9 2 2 5 2 2" xfId="19842" xr:uid="{00000000-0005-0000-0000-00007C430000}"/>
    <cellStyle name="SAPBEXaggItem 9 2 2 5 2 3" xfId="23806" xr:uid="{00000000-0005-0000-0000-00007D430000}"/>
    <cellStyle name="SAPBEXaggItem 9 2 2 5 3" xfId="11358" xr:uid="{00000000-0005-0000-0000-00007E430000}"/>
    <cellStyle name="SAPBEXaggItem 9 2 2 6" xfId="6735" xr:uid="{00000000-0005-0000-0000-00007F430000}"/>
    <cellStyle name="SAPBEXaggItem 9 2 2 6 2" xfId="15552" xr:uid="{00000000-0005-0000-0000-000080430000}"/>
    <cellStyle name="SAPBEXaggItem 9 2 2 6 2 2" xfId="19843" xr:uid="{00000000-0005-0000-0000-000081430000}"/>
    <cellStyle name="SAPBEXaggItem 9 2 2 6 2 3" xfId="23807" xr:uid="{00000000-0005-0000-0000-000082430000}"/>
    <cellStyle name="SAPBEXaggItem 9 2 2 6 3" xfId="11359" xr:uid="{00000000-0005-0000-0000-000083430000}"/>
    <cellStyle name="SAPBEXaggItem 9 2 2 7" xfId="6736" xr:uid="{00000000-0005-0000-0000-000084430000}"/>
    <cellStyle name="SAPBEXaggItem 9 2 2 7 2" xfId="15553" xr:uid="{00000000-0005-0000-0000-000085430000}"/>
    <cellStyle name="SAPBEXaggItem 9 2 2 7 2 2" xfId="19844" xr:uid="{00000000-0005-0000-0000-000086430000}"/>
    <cellStyle name="SAPBEXaggItem 9 2 2 7 2 3" xfId="23808" xr:uid="{00000000-0005-0000-0000-000087430000}"/>
    <cellStyle name="SAPBEXaggItem 9 2 2 7 3" xfId="11360" xr:uid="{00000000-0005-0000-0000-000088430000}"/>
    <cellStyle name="SAPBEXaggItem 9 2 2 8" xfId="15547" xr:uid="{00000000-0005-0000-0000-000089430000}"/>
    <cellStyle name="SAPBEXaggItem 9 2 2 8 2" xfId="19838" xr:uid="{00000000-0005-0000-0000-00008A430000}"/>
    <cellStyle name="SAPBEXaggItem 9 2 2 8 3" xfId="23802" xr:uid="{00000000-0005-0000-0000-00008B430000}"/>
    <cellStyle name="SAPBEXaggItem 9 2 2 9" xfId="11354" xr:uid="{00000000-0005-0000-0000-00008C430000}"/>
    <cellStyle name="SAPBEXaggItem 9 2 3" xfId="15546" xr:uid="{00000000-0005-0000-0000-00008D430000}"/>
    <cellStyle name="SAPBEXaggItem 9 2 3 2" xfId="19837" xr:uid="{00000000-0005-0000-0000-00008E430000}"/>
    <cellStyle name="SAPBEXaggItem 9 2 3 3" xfId="23801" xr:uid="{00000000-0005-0000-0000-00008F430000}"/>
    <cellStyle name="SAPBEXaggItem 9 2 4" xfId="11353" xr:uid="{00000000-0005-0000-0000-000090430000}"/>
    <cellStyle name="SAPBEXaggItem 9 3" xfId="6737" xr:uid="{00000000-0005-0000-0000-000091430000}"/>
    <cellStyle name="SAPBEXaggItem 9 3 2" xfId="6738" xr:uid="{00000000-0005-0000-0000-000092430000}"/>
    <cellStyle name="SAPBEXaggItem 9 3 2 2" xfId="6739" xr:uid="{00000000-0005-0000-0000-000093430000}"/>
    <cellStyle name="SAPBEXaggItem 9 3 2 2 2" xfId="15556" xr:uid="{00000000-0005-0000-0000-000094430000}"/>
    <cellStyle name="SAPBEXaggItem 9 3 2 2 2 2" xfId="19847" xr:uid="{00000000-0005-0000-0000-000095430000}"/>
    <cellStyle name="SAPBEXaggItem 9 3 2 2 2 3" xfId="23811" xr:uid="{00000000-0005-0000-0000-000096430000}"/>
    <cellStyle name="SAPBEXaggItem 9 3 2 2 3" xfId="11363" xr:uid="{00000000-0005-0000-0000-000097430000}"/>
    <cellStyle name="SAPBEXaggItem 9 3 2 3" xfId="6740" xr:uid="{00000000-0005-0000-0000-000098430000}"/>
    <cellStyle name="SAPBEXaggItem 9 3 2 3 2" xfId="15557" xr:uid="{00000000-0005-0000-0000-000099430000}"/>
    <cellStyle name="SAPBEXaggItem 9 3 2 3 2 2" xfId="19848" xr:uid="{00000000-0005-0000-0000-00009A430000}"/>
    <cellStyle name="SAPBEXaggItem 9 3 2 3 2 3" xfId="23812" xr:uid="{00000000-0005-0000-0000-00009B430000}"/>
    <cellStyle name="SAPBEXaggItem 9 3 2 3 3" xfId="11364" xr:uid="{00000000-0005-0000-0000-00009C430000}"/>
    <cellStyle name="SAPBEXaggItem 9 3 2 4" xfId="6741" xr:uid="{00000000-0005-0000-0000-00009D430000}"/>
    <cellStyle name="SAPBEXaggItem 9 3 2 4 2" xfId="15558" xr:uid="{00000000-0005-0000-0000-00009E430000}"/>
    <cellStyle name="SAPBEXaggItem 9 3 2 4 2 2" xfId="19849" xr:uid="{00000000-0005-0000-0000-00009F430000}"/>
    <cellStyle name="SAPBEXaggItem 9 3 2 4 2 3" xfId="23813" xr:uid="{00000000-0005-0000-0000-0000A0430000}"/>
    <cellStyle name="SAPBEXaggItem 9 3 2 4 3" xfId="11365" xr:uid="{00000000-0005-0000-0000-0000A1430000}"/>
    <cellStyle name="SAPBEXaggItem 9 3 2 5" xfId="6742" xr:uid="{00000000-0005-0000-0000-0000A2430000}"/>
    <cellStyle name="SAPBEXaggItem 9 3 2 5 2" xfId="15559" xr:uid="{00000000-0005-0000-0000-0000A3430000}"/>
    <cellStyle name="SAPBEXaggItem 9 3 2 5 2 2" xfId="19850" xr:uid="{00000000-0005-0000-0000-0000A4430000}"/>
    <cellStyle name="SAPBEXaggItem 9 3 2 5 2 3" xfId="23814" xr:uid="{00000000-0005-0000-0000-0000A5430000}"/>
    <cellStyle name="SAPBEXaggItem 9 3 2 5 3" xfId="11366" xr:uid="{00000000-0005-0000-0000-0000A6430000}"/>
    <cellStyle name="SAPBEXaggItem 9 3 2 6" xfId="6743" xr:uid="{00000000-0005-0000-0000-0000A7430000}"/>
    <cellStyle name="SAPBEXaggItem 9 3 2 6 2" xfId="15560" xr:uid="{00000000-0005-0000-0000-0000A8430000}"/>
    <cellStyle name="SAPBEXaggItem 9 3 2 6 2 2" xfId="19851" xr:uid="{00000000-0005-0000-0000-0000A9430000}"/>
    <cellStyle name="SAPBEXaggItem 9 3 2 6 2 3" xfId="23815" xr:uid="{00000000-0005-0000-0000-0000AA430000}"/>
    <cellStyle name="SAPBEXaggItem 9 3 2 6 3" xfId="11367" xr:uid="{00000000-0005-0000-0000-0000AB430000}"/>
    <cellStyle name="SAPBEXaggItem 9 3 2 7" xfId="6744" xr:uid="{00000000-0005-0000-0000-0000AC430000}"/>
    <cellStyle name="SAPBEXaggItem 9 3 2 7 2" xfId="15561" xr:uid="{00000000-0005-0000-0000-0000AD430000}"/>
    <cellStyle name="SAPBEXaggItem 9 3 2 7 2 2" xfId="19852" xr:uid="{00000000-0005-0000-0000-0000AE430000}"/>
    <cellStyle name="SAPBEXaggItem 9 3 2 7 2 3" xfId="23816" xr:uid="{00000000-0005-0000-0000-0000AF430000}"/>
    <cellStyle name="SAPBEXaggItem 9 3 2 7 3" xfId="11368" xr:uid="{00000000-0005-0000-0000-0000B0430000}"/>
    <cellStyle name="SAPBEXaggItem 9 3 2 8" xfId="15555" xr:uid="{00000000-0005-0000-0000-0000B1430000}"/>
    <cellStyle name="SAPBEXaggItem 9 3 2 8 2" xfId="19846" xr:uid="{00000000-0005-0000-0000-0000B2430000}"/>
    <cellStyle name="SAPBEXaggItem 9 3 2 8 3" xfId="23810" xr:uid="{00000000-0005-0000-0000-0000B3430000}"/>
    <cellStyle name="SAPBEXaggItem 9 3 2 9" xfId="11362" xr:uid="{00000000-0005-0000-0000-0000B4430000}"/>
    <cellStyle name="SAPBEXaggItem 9 3 3" xfId="15554" xr:uid="{00000000-0005-0000-0000-0000B5430000}"/>
    <cellStyle name="SAPBEXaggItem 9 3 3 2" xfId="19845" xr:uid="{00000000-0005-0000-0000-0000B6430000}"/>
    <cellStyle name="SAPBEXaggItem 9 3 3 3" xfId="23809" xr:uid="{00000000-0005-0000-0000-0000B7430000}"/>
    <cellStyle name="SAPBEXaggItem 9 3 4" xfId="11361" xr:uid="{00000000-0005-0000-0000-0000B8430000}"/>
    <cellStyle name="SAPBEXaggItem 9 4" xfId="6745" xr:uid="{00000000-0005-0000-0000-0000B9430000}"/>
    <cellStyle name="SAPBEXaggItem 9 4 2" xfId="6746" xr:uid="{00000000-0005-0000-0000-0000BA430000}"/>
    <cellStyle name="SAPBEXaggItem 9 4 2 2" xfId="6747" xr:uid="{00000000-0005-0000-0000-0000BB430000}"/>
    <cellStyle name="SAPBEXaggItem 9 4 2 2 2" xfId="15564" xr:uid="{00000000-0005-0000-0000-0000BC430000}"/>
    <cellStyle name="SAPBEXaggItem 9 4 2 2 2 2" xfId="19855" xr:uid="{00000000-0005-0000-0000-0000BD430000}"/>
    <cellStyle name="SAPBEXaggItem 9 4 2 2 2 3" xfId="23819" xr:uid="{00000000-0005-0000-0000-0000BE430000}"/>
    <cellStyle name="SAPBEXaggItem 9 4 2 2 3" xfId="11371" xr:uid="{00000000-0005-0000-0000-0000BF430000}"/>
    <cellStyle name="SAPBEXaggItem 9 4 2 3" xfId="6748" xr:uid="{00000000-0005-0000-0000-0000C0430000}"/>
    <cellStyle name="SAPBEXaggItem 9 4 2 3 2" xfId="15565" xr:uid="{00000000-0005-0000-0000-0000C1430000}"/>
    <cellStyle name="SAPBEXaggItem 9 4 2 3 2 2" xfId="19856" xr:uid="{00000000-0005-0000-0000-0000C2430000}"/>
    <cellStyle name="SAPBEXaggItem 9 4 2 3 2 3" xfId="23820" xr:uid="{00000000-0005-0000-0000-0000C3430000}"/>
    <cellStyle name="SAPBEXaggItem 9 4 2 3 3" xfId="11372" xr:uid="{00000000-0005-0000-0000-0000C4430000}"/>
    <cellStyle name="SAPBEXaggItem 9 4 2 4" xfId="6749" xr:uid="{00000000-0005-0000-0000-0000C5430000}"/>
    <cellStyle name="SAPBEXaggItem 9 4 2 4 2" xfId="15566" xr:uid="{00000000-0005-0000-0000-0000C6430000}"/>
    <cellStyle name="SAPBEXaggItem 9 4 2 4 2 2" xfId="19857" xr:uid="{00000000-0005-0000-0000-0000C7430000}"/>
    <cellStyle name="SAPBEXaggItem 9 4 2 4 2 3" xfId="23821" xr:uid="{00000000-0005-0000-0000-0000C8430000}"/>
    <cellStyle name="SAPBEXaggItem 9 4 2 4 3" xfId="11373" xr:uid="{00000000-0005-0000-0000-0000C9430000}"/>
    <cellStyle name="SAPBEXaggItem 9 4 2 5" xfId="6750" xr:uid="{00000000-0005-0000-0000-0000CA430000}"/>
    <cellStyle name="SAPBEXaggItem 9 4 2 5 2" xfId="15567" xr:uid="{00000000-0005-0000-0000-0000CB430000}"/>
    <cellStyle name="SAPBEXaggItem 9 4 2 5 2 2" xfId="19858" xr:uid="{00000000-0005-0000-0000-0000CC430000}"/>
    <cellStyle name="SAPBEXaggItem 9 4 2 5 2 3" xfId="23822" xr:uid="{00000000-0005-0000-0000-0000CD430000}"/>
    <cellStyle name="SAPBEXaggItem 9 4 2 5 3" xfId="11374" xr:uid="{00000000-0005-0000-0000-0000CE430000}"/>
    <cellStyle name="SAPBEXaggItem 9 4 2 6" xfId="6751" xr:uid="{00000000-0005-0000-0000-0000CF430000}"/>
    <cellStyle name="SAPBEXaggItem 9 4 2 6 2" xfId="15568" xr:uid="{00000000-0005-0000-0000-0000D0430000}"/>
    <cellStyle name="SAPBEXaggItem 9 4 2 6 2 2" xfId="19859" xr:uid="{00000000-0005-0000-0000-0000D1430000}"/>
    <cellStyle name="SAPBEXaggItem 9 4 2 6 2 3" xfId="23823" xr:uid="{00000000-0005-0000-0000-0000D2430000}"/>
    <cellStyle name="SAPBEXaggItem 9 4 2 6 3" xfId="11375" xr:uid="{00000000-0005-0000-0000-0000D3430000}"/>
    <cellStyle name="SAPBEXaggItem 9 4 2 7" xfId="6752" xr:uid="{00000000-0005-0000-0000-0000D4430000}"/>
    <cellStyle name="SAPBEXaggItem 9 4 2 7 2" xfId="15569" xr:uid="{00000000-0005-0000-0000-0000D5430000}"/>
    <cellStyle name="SAPBEXaggItem 9 4 2 7 2 2" xfId="19860" xr:uid="{00000000-0005-0000-0000-0000D6430000}"/>
    <cellStyle name="SAPBEXaggItem 9 4 2 7 2 3" xfId="23824" xr:uid="{00000000-0005-0000-0000-0000D7430000}"/>
    <cellStyle name="SAPBEXaggItem 9 4 2 7 3" xfId="11376" xr:uid="{00000000-0005-0000-0000-0000D8430000}"/>
    <cellStyle name="SAPBEXaggItem 9 4 2 8" xfId="15563" xr:uid="{00000000-0005-0000-0000-0000D9430000}"/>
    <cellStyle name="SAPBEXaggItem 9 4 2 8 2" xfId="19854" xr:uid="{00000000-0005-0000-0000-0000DA430000}"/>
    <cellStyle name="SAPBEXaggItem 9 4 2 8 3" xfId="23818" xr:uid="{00000000-0005-0000-0000-0000DB430000}"/>
    <cellStyle name="SAPBEXaggItem 9 4 2 9" xfId="11370" xr:uid="{00000000-0005-0000-0000-0000DC430000}"/>
    <cellStyle name="SAPBEXaggItem 9 4 3" xfId="15562" xr:uid="{00000000-0005-0000-0000-0000DD430000}"/>
    <cellStyle name="SAPBEXaggItem 9 4 3 2" xfId="19853" xr:uid="{00000000-0005-0000-0000-0000DE430000}"/>
    <cellStyle name="SAPBEXaggItem 9 4 3 3" xfId="23817" xr:uid="{00000000-0005-0000-0000-0000DF430000}"/>
    <cellStyle name="SAPBEXaggItem 9 4 4" xfId="11369" xr:uid="{00000000-0005-0000-0000-0000E0430000}"/>
    <cellStyle name="SAPBEXaggItem 9 5" xfId="6753" xr:uid="{00000000-0005-0000-0000-0000E1430000}"/>
    <cellStyle name="SAPBEXaggItem 9 5 2" xfId="6754" xr:uid="{00000000-0005-0000-0000-0000E2430000}"/>
    <cellStyle name="SAPBEXaggItem 9 5 2 2" xfId="15571" xr:uid="{00000000-0005-0000-0000-0000E3430000}"/>
    <cellStyle name="SAPBEXaggItem 9 5 2 2 2" xfId="19862" xr:uid="{00000000-0005-0000-0000-0000E4430000}"/>
    <cellStyle name="SAPBEXaggItem 9 5 2 2 3" xfId="23826" xr:uid="{00000000-0005-0000-0000-0000E5430000}"/>
    <cellStyle name="SAPBEXaggItem 9 5 2 3" xfId="11378" xr:uid="{00000000-0005-0000-0000-0000E6430000}"/>
    <cellStyle name="SAPBEXaggItem 9 5 3" xfId="6755" xr:uid="{00000000-0005-0000-0000-0000E7430000}"/>
    <cellStyle name="SAPBEXaggItem 9 5 3 2" xfId="15572" xr:uid="{00000000-0005-0000-0000-0000E8430000}"/>
    <cellStyle name="SAPBEXaggItem 9 5 3 2 2" xfId="19863" xr:uid="{00000000-0005-0000-0000-0000E9430000}"/>
    <cellStyle name="SAPBEXaggItem 9 5 3 2 3" xfId="23827" xr:uid="{00000000-0005-0000-0000-0000EA430000}"/>
    <cellStyle name="SAPBEXaggItem 9 5 3 3" xfId="11379" xr:uid="{00000000-0005-0000-0000-0000EB430000}"/>
    <cellStyle name="SAPBEXaggItem 9 5 4" xfId="6756" xr:uid="{00000000-0005-0000-0000-0000EC430000}"/>
    <cellStyle name="SAPBEXaggItem 9 5 4 2" xfId="15573" xr:uid="{00000000-0005-0000-0000-0000ED430000}"/>
    <cellStyle name="SAPBEXaggItem 9 5 4 2 2" xfId="19864" xr:uid="{00000000-0005-0000-0000-0000EE430000}"/>
    <cellStyle name="SAPBEXaggItem 9 5 4 2 3" xfId="23828" xr:uid="{00000000-0005-0000-0000-0000EF430000}"/>
    <cellStyle name="SAPBEXaggItem 9 5 4 3" xfId="11380" xr:uid="{00000000-0005-0000-0000-0000F0430000}"/>
    <cellStyle name="SAPBEXaggItem 9 5 5" xfId="6757" xr:uid="{00000000-0005-0000-0000-0000F1430000}"/>
    <cellStyle name="SAPBEXaggItem 9 5 5 2" xfId="15574" xr:uid="{00000000-0005-0000-0000-0000F2430000}"/>
    <cellStyle name="SAPBEXaggItem 9 5 5 2 2" xfId="19865" xr:uid="{00000000-0005-0000-0000-0000F3430000}"/>
    <cellStyle name="SAPBEXaggItem 9 5 5 2 3" xfId="23829" xr:uid="{00000000-0005-0000-0000-0000F4430000}"/>
    <cellStyle name="SAPBEXaggItem 9 5 5 3" xfId="11381" xr:uid="{00000000-0005-0000-0000-0000F5430000}"/>
    <cellStyle name="SAPBEXaggItem 9 5 6" xfId="6758" xr:uid="{00000000-0005-0000-0000-0000F6430000}"/>
    <cellStyle name="SAPBEXaggItem 9 5 6 2" xfId="15575" xr:uid="{00000000-0005-0000-0000-0000F7430000}"/>
    <cellStyle name="SAPBEXaggItem 9 5 6 2 2" xfId="19866" xr:uid="{00000000-0005-0000-0000-0000F8430000}"/>
    <cellStyle name="SAPBEXaggItem 9 5 6 2 3" xfId="23830" xr:uid="{00000000-0005-0000-0000-0000F9430000}"/>
    <cellStyle name="SAPBEXaggItem 9 5 6 3" xfId="11382" xr:uid="{00000000-0005-0000-0000-0000FA430000}"/>
    <cellStyle name="SAPBEXaggItem 9 5 7" xfId="6759" xr:uid="{00000000-0005-0000-0000-0000FB430000}"/>
    <cellStyle name="SAPBEXaggItem 9 5 7 2" xfId="15576" xr:uid="{00000000-0005-0000-0000-0000FC430000}"/>
    <cellStyle name="SAPBEXaggItem 9 5 7 2 2" xfId="19867" xr:uid="{00000000-0005-0000-0000-0000FD430000}"/>
    <cellStyle name="SAPBEXaggItem 9 5 7 2 3" xfId="23831" xr:uid="{00000000-0005-0000-0000-0000FE430000}"/>
    <cellStyle name="SAPBEXaggItem 9 5 7 3" xfId="11383" xr:uid="{00000000-0005-0000-0000-0000FF430000}"/>
    <cellStyle name="SAPBEXaggItem 9 5 8" xfId="15570" xr:uid="{00000000-0005-0000-0000-000000440000}"/>
    <cellStyle name="SAPBEXaggItem 9 5 8 2" xfId="19861" xr:uid="{00000000-0005-0000-0000-000001440000}"/>
    <cellStyle name="SAPBEXaggItem 9 5 8 3" xfId="23825" xr:uid="{00000000-0005-0000-0000-000002440000}"/>
    <cellStyle name="SAPBEXaggItem 9 5 9" xfId="11377" xr:uid="{00000000-0005-0000-0000-000003440000}"/>
    <cellStyle name="SAPBEXaggItem 9 6" xfId="15545" xr:uid="{00000000-0005-0000-0000-000004440000}"/>
    <cellStyle name="SAPBEXaggItem 9 6 2" xfId="19836" xr:uid="{00000000-0005-0000-0000-000005440000}"/>
    <cellStyle name="SAPBEXaggItem 9 6 3" xfId="23800" xr:uid="{00000000-0005-0000-0000-000006440000}"/>
    <cellStyle name="SAPBEXaggItem 9 7" xfId="11352" xr:uid="{00000000-0005-0000-0000-000007440000}"/>
    <cellStyle name="SAPBEXaggItemX" xfId="6760" xr:uid="{00000000-0005-0000-0000-000008440000}"/>
    <cellStyle name="SAPBEXaggItemX 2" xfId="6761" xr:uid="{00000000-0005-0000-0000-000009440000}"/>
    <cellStyle name="SAPBEXaggItemX 2 2" xfId="6762" xr:uid="{00000000-0005-0000-0000-00000A440000}"/>
    <cellStyle name="SAPBEXaggItemX 2 2 2" xfId="15579" xr:uid="{00000000-0005-0000-0000-00000B440000}"/>
    <cellStyle name="SAPBEXaggItemX 2 2 2 2" xfId="19870" xr:uid="{00000000-0005-0000-0000-00000C440000}"/>
    <cellStyle name="SAPBEXaggItemX 2 2 2 3" xfId="23834" xr:uid="{00000000-0005-0000-0000-00000D440000}"/>
    <cellStyle name="SAPBEXaggItemX 2 2 3" xfId="11386" xr:uid="{00000000-0005-0000-0000-00000E440000}"/>
    <cellStyle name="SAPBEXaggItemX 2 3" xfId="6763" xr:uid="{00000000-0005-0000-0000-00000F440000}"/>
    <cellStyle name="SAPBEXaggItemX 2 3 2" xfId="15580" xr:uid="{00000000-0005-0000-0000-000010440000}"/>
    <cellStyle name="SAPBEXaggItemX 2 3 2 2" xfId="19871" xr:uid="{00000000-0005-0000-0000-000011440000}"/>
    <cellStyle name="SAPBEXaggItemX 2 3 2 3" xfId="23835" xr:uid="{00000000-0005-0000-0000-000012440000}"/>
    <cellStyle name="SAPBEXaggItemX 2 3 3" xfId="11387" xr:uid="{00000000-0005-0000-0000-000013440000}"/>
    <cellStyle name="SAPBEXaggItemX 2 4" xfId="6764" xr:uid="{00000000-0005-0000-0000-000014440000}"/>
    <cellStyle name="SAPBEXaggItemX 2 4 2" xfId="15581" xr:uid="{00000000-0005-0000-0000-000015440000}"/>
    <cellStyle name="SAPBEXaggItemX 2 4 2 2" xfId="19872" xr:uid="{00000000-0005-0000-0000-000016440000}"/>
    <cellStyle name="SAPBEXaggItemX 2 4 2 3" xfId="23836" xr:uid="{00000000-0005-0000-0000-000017440000}"/>
    <cellStyle name="SAPBEXaggItemX 2 4 3" xfId="11388" xr:uid="{00000000-0005-0000-0000-000018440000}"/>
    <cellStyle name="SAPBEXaggItemX 2 5" xfId="6765" xr:uid="{00000000-0005-0000-0000-000019440000}"/>
    <cellStyle name="SAPBEXaggItemX 2 5 2" xfId="15582" xr:uid="{00000000-0005-0000-0000-00001A440000}"/>
    <cellStyle name="SAPBEXaggItemX 2 5 2 2" xfId="19873" xr:uid="{00000000-0005-0000-0000-00001B440000}"/>
    <cellStyle name="SAPBEXaggItemX 2 5 2 3" xfId="23837" xr:uid="{00000000-0005-0000-0000-00001C440000}"/>
    <cellStyle name="SAPBEXaggItemX 2 5 3" xfId="11389" xr:uid="{00000000-0005-0000-0000-00001D440000}"/>
    <cellStyle name="SAPBEXaggItemX 2 6" xfId="6766" xr:uid="{00000000-0005-0000-0000-00001E440000}"/>
    <cellStyle name="SAPBEXaggItemX 2 6 2" xfId="15583" xr:uid="{00000000-0005-0000-0000-00001F440000}"/>
    <cellStyle name="SAPBEXaggItemX 2 6 2 2" xfId="19874" xr:uid="{00000000-0005-0000-0000-000020440000}"/>
    <cellStyle name="SAPBEXaggItemX 2 6 2 3" xfId="23838" xr:uid="{00000000-0005-0000-0000-000021440000}"/>
    <cellStyle name="SAPBEXaggItemX 2 6 3" xfId="11390" xr:uid="{00000000-0005-0000-0000-000022440000}"/>
    <cellStyle name="SAPBEXaggItemX 2 7" xfId="6767" xr:uid="{00000000-0005-0000-0000-000023440000}"/>
    <cellStyle name="SAPBEXaggItemX 2 7 2" xfId="15584" xr:uid="{00000000-0005-0000-0000-000024440000}"/>
    <cellStyle name="SAPBEXaggItemX 2 7 2 2" xfId="19875" xr:uid="{00000000-0005-0000-0000-000025440000}"/>
    <cellStyle name="SAPBEXaggItemX 2 7 2 3" xfId="23839" xr:uid="{00000000-0005-0000-0000-000026440000}"/>
    <cellStyle name="SAPBEXaggItemX 2 7 3" xfId="11391" xr:uid="{00000000-0005-0000-0000-000027440000}"/>
    <cellStyle name="SAPBEXaggItemX 2 8" xfId="15578" xr:uid="{00000000-0005-0000-0000-000028440000}"/>
    <cellStyle name="SAPBEXaggItemX 2 8 2" xfId="19869" xr:uid="{00000000-0005-0000-0000-000029440000}"/>
    <cellStyle name="SAPBEXaggItemX 2 8 3" xfId="23833" xr:uid="{00000000-0005-0000-0000-00002A440000}"/>
    <cellStyle name="SAPBEXaggItemX 2 9" xfId="11385" xr:uid="{00000000-0005-0000-0000-00002B440000}"/>
    <cellStyle name="SAPBEXaggItemX 3" xfId="15577" xr:uid="{00000000-0005-0000-0000-00002C440000}"/>
    <cellStyle name="SAPBEXaggItemX 3 2" xfId="19868" xr:uid="{00000000-0005-0000-0000-00002D440000}"/>
    <cellStyle name="SAPBEXaggItemX 3 3" xfId="23832" xr:uid="{00000000-0005-0000-0000-00002E440000}"/>
    <cellStyle name="SAPBEXaggItemX 4" xfId="11384" xr:uid="{00000000-0005-0000-0000-00002F440000}"/>
    <cellStyle name="SAPBEXchaText" xfId="6768" xr:uid="{00000000-0005-0000-0000-000030440000}"/>
    <cellStyle name="SAPBEXexcBad7" xfId="6769" xr:uid="{00000000-0005-0000-0000-000031440000}"/>
    <cellStyle name="SAPBEXexcBad7 2" xfId="6770" xr:uid="{00000000-0005-0000-0000-000032440000}"/>
    <cellStyle name="SAPBEXexcBad7 2 2" xfId="6771" xr:uid="{00000000-0005-0000-0000-000033440000}"/>
    <cellStyle name="SAPBEXexcBad7 2 2 2" xfId="15587" xr:uid="{00000000-0005-0000-0000-000034440000}"/>
    <cellStyle name="SAPBEXexcBad7 2 2 2 2" xfId="19878" xr:uid="{00000000-0005-0000-0000-000035440000}"/>
    <cellStyle name="SAPBEXexcBad7 2 2 2 3" xfId="23842" xr:uid="{00000000-0005-0000-0000-000036440000}"/>
    <cellStyle name="SAPBEXexcBad7 2 2 3" xfId="11394" xr:uid="{00000000-0005-0000-0000-000037440000}"/>
    <cellStyle name="SAPBEXexcBad7 2 3" xfId="6772" xr:uid="{00000000-0005-0000-0000-000038440000}"/>
    <cellStyle name="SAPBEXexcBad7 2 3 2" xfId="15588" xr:uid="{00000000-0005-0000-0000-000039440000}"/>
    <cellStyle name="SAPBEXexcBad7 2 3 2 2" xfId="19879" xr:uid="{00000000-0005-0000-0000-00003A440000}"/>
    <cellStyle name="SAPBEXexcBad7 2 3 2 3" xfId="23843" xr:uid="{00000000-0005-0000-0000-00003B440000}"/>
    <cellStyle name="SAPBEXexcBad7 2 3 3" xfId="11395" xr:uid="{00000000-0005-0000-0000-00003C440000}"/>
    <cellStyle name="SAPBEXexcBad7 2 4" xfId="6773" xr:uid="{00000000-0005-0000-0000-00003D440000}"/>
    <cellStyle name="SAPBEXexcBad7 2 4 2" xfId="15589" xr:uid="{00000000-0005-0000-0000-00003E440000}"/>
    <cellStyle name="SAPBEXexcBad7 2 4 2 2" xfId="19880" xr:uid="{00000000-0005-0000-0000-00003F440000}"/>
    <cellStyle name="SAPBEXexcBad7 2 4 2 3" xfId="23844" xr:uid="{00000000-0005-0000-0000-000040440000}"/>
    <cellStyle name="SAPBEXexcBad7 2 4 3" xfId="11396" xr:uid="{00000000-0005-0000-0000-000041440000}"/>
    <cellStyle name="SAPBEXexcBad7 2 5" xfId="6774" xr:uid="{00000000-0005-0000-0000-000042440000}"/>
    <cellStyle name="SAPBEXexcBad7 2 5 2" xfId="15590" xr:uid="{00000000-0005-0000-0000-000043440000}"/>
    <cellStyle name="SAPBEXexcBad7 2 5 2 2" xfId="19881" xr:uid="{00000000-0005-0000-0000-000044440000}"/>
    <cellStyle name="SAPBEXexcBad7 2 5 2 3" xfId="23845" xr:uid="{00000000-0005-0000-0000-000045440000}"/>
    <cellStyle name="SAPBEXexcBad7 2 5 3" xfId="11397" xr:uid="{00000000-0005-0000-0000-000046440000}"/>
    <cellStyle name="SAPBEXexcBad7 2 6" xfId="6775" xr:uid="{00000000-0005-0000-0000-000047440000}"/>
    <cellStyle name="SAPBEXexcBad7 2 6 2" xfId="15591" xr:uid="{00000000-0005-0000-0000-000048440000}"/>
    <cellStyle name="SAPBEXexcBad7 2 6 2 2" xfId="19882" xr:uid="{00000000-0005-0000-0000-000049440000}"/>
    <cellStyle name="SAPBEXexcBad7 2 6 2 3" xfId="23846" xr:uid="{00000000-0005-0000-0000-00004A440000}"/>
    <cellStyle name="SAPBEXexcBad7 2 6 3" xfId="11398" xr:uid="{00000000-0005-0000-0000-00004B440000}"/>
    <cellStyle name="SAPBEXexcBad7 2 7" xfId="6776" xr:uid="{00000000-0005-0000-0000-00004C440000}"/>
    <cellStyle name="SAPBEXexcBad7 2 7 2" xfId="15592" xr:uid="{00000000-0005-0000-0000-00004D440000}"/>
    <cellStyle name="SAPBEXexcBad7 2 7 2 2" xfId="19883" xr:uid="{00000000-0005-0000-0000-00004E440000}"/>
    <cellStyle name="SAPBEXexcBad7 2 7 2 3" xfId="23847" xr:uid="{00000000-0005-0000-0000-00004F440000}"/>
    <cellStyle name="SAPBEXexcBad7 2 7 3" xfId="11399" xr:uid="{00000000-0005-0000-0000-000050440000}"/>
    <cellStyle name="SAPBEXexcBad7 2 8" xfId="15586" xr:uid="{00000000-0005-0000-0000-000051440000}"/>
    <cellStyle name="SAPBEXexcBad7 2 8 2" xfId="19877" xr:uid="{00000000-0005-0000-0000-000052440000}"/>
    <cellStyle name="SAPBEXexcBad7 2 8 3" xfId="23841" xr:uid="{00000000-0005-0000-0000-000053440000}"/>
    <cellStyle name="SAPBEXexcBad7 2 9" xfId="11393" xr:uid="{00000000-0005-0000-0000-000054440000}"/>
    <cellStyle name="SAPBEXexcBad7 3" xfId="15585" xr:uid="{00000000-0005-0000-0000-000055440000}"/>
    <cellStyle name="SAPBEXexcBad7 3 2" xfId="19876" xr:uid="{00000000-0005-0000-0000-000056440000}"/>
    <cellStyle name="SAPBEXexcBad7 3 3" xfId="23840" xr:uid="{00000000-0005-0000-0000-000057440000}"/>
    <cellStyle name="SAPBEXexcBad7 4" xfId="11392" xr:uid="{00000000-0005-0000-0000-000058440000}"/>
    <cellStyle name="SAPBEXexcBad8" xfId="6777" xr:uid="{00000000-0005-0000-0000-000059440000}"/>
    <cellStyle name="SAPBEXexcBad8 2" xfId="6778" xr:uid="{00000000-0005-0000-0000-00005A440000}"/>
    <cellStyle name="SAPBEXexcBad8 2 2" xfId="6779" xr:uid="{00000000-0005-0000-0000-00005B440000}"/>
    <cellStyle name="SAPBEXexcBad8 2 2 2" xfId="15595" xr:uid="{00000000-0005-0000-0000-00005C440000}"/>
    <cellStyle name="SAPBEXexcBad8 2 2 2 2" xfId="19886" xr:uid="{00000000-0005-0000-0000-00005D440000}"/>
    <cellStyle name="SAPBEXexcBad8 2 2 2 3" xfId="23850" xr:uid="{00000000-0005-0000-0000-00005E440000}"/>
    <cellStyle name="SAPBEXexcBad8 2 2 3" xfId="11402" xr:uid="{00000000-0005-0000-0000-00005F440000}"/>
    <cellStyle name="SAPBEXexcBad8 2 3" xfId="6780" xr:uid="{00000000-0005-0000-0000-000060440000}"/>
    <cellStyle name="SAPBEXexcBad8 2 3 2" xfId="15596" xr:uid="{00000000-0005-0000-0000-000061440000}"/>
    <cellStyle name="SAPBEXexcBad8 2 3 2 2" xfId="19887" xr:uid="{00000000-0005-0000-0000-000062440000}"/>
    <cellStyle name="SAPBEXexcBad8 2 3 2 3" xfId="23851" xr:uid="{00000000-0005-0000-0000-000063440000}"/>
    <cellStyle name="SAPBEXexcBad8 2 3 3" xfId="11403" xr:uid="{00000000-0005-0000-0000-000064440000}"/>
    <cellStyle name="SAPBEXexcBad8 2 4" xfId="6781" xr:uid="{00000000-0005-0000-0000-000065440000}"/>
    <cellStyle name="SAPBEXexcBad8 2 4 2" xfId="15597" xr:uid="{00000000-0005-0000-0000-000066440000}"/>
    <cellStyle name="SAPBEXexcBad8 2 4 2 2" xfId="19888" xr:uid="{00000000-0005-0000-0000-000067440000}"/>
    <cellStyle name="SAPBEXexcBad8 2 4 2 3" xfId="23852" xr:uid="{00000000-0005-0000-0000-000068440000}"/>
    <cellStyle name="SAPBEXexcBad8 2 4 3" xfId="11404" xr:uid="{00000000-0005-0000-0000-000069440000}"/>
    <cellStyle name="SAPBEXexcBad8 2 5" xfId="6782" xr:uid="{00000000-0005-0000-0000-00006A440000}"/>
    <cellStyle name="SAPBEXexcBad8 2 5 2" xfId="15598" xr:uid="{00000000-0005-0000-0000-00006B440000}"/>
    <cellStyle name="SAPBEXexcBad8 2 5 2 2" xfId="19889" xr:uid="{00000000-0005-0000-0000-00006C440000}"/>
    <cellStyle name="SAPBEXexcBad8 2 5 2 3" xfId="23853" xr:uid="{00000000-0005-0000-0000-00006D440000}"/>
    <cellStyle name="SAPBEXexcBad8 2 5 3" xfId="11405" xr:uid="{00000000-0005-0000-0000-00006E440000}"/>
    <cellStyle name="SAPBEXexcBad8 2 6" xfId="6783" xr:uid="{00000000-0005-0000-0000-00006F440000}"/>
    <cellStyle name="SAPBEXexcBad8 2 6 2" xfId="15599" xr:uid="{00000000-0005-0000-0000-000070440000}"/>
    <cellStyle name="SAPBEXexcBad8 2 6 2 2" xfId="19890" xr:uid="{00000000-0005-0000-0000-000071440000}"/>
    <cellStyle name="SAPBEXexcBad8 2 6 2 3" xfId="23854" xr:uid="{00000000-0005-0000-0000-000072440000}"/>
    <cellStyle name="SAPBEXexcBad8 2 6 3" xfId="11406" xr:uid="{00000000-0005-0000-0000-000073440000}"/>
    <cellStyle name="SAPBEXexcBad8 2 7" xfId="6784" xr:uid="{00000000-0005-0000-0000-000074440000}"/>
    <cellStyle name="SAPBEXexcBad8 2 7 2" xfId="15600" xr:uid="{00000000-0005-0000-0000-000075440000}"/>
    <cellStyle name="SAPBEXexcBad8 2 7 2 2" xfId="19891" xr:uid="{00000000-0005-0000-0000-000076440000}"/>
    <cellStyle name="SAPBEXexcBad8 2 7 2 3" xfId="23855" xr:uid="{00000000-0005-0000-0000-000077440000}"/>
    <cellStyle name="SAPBEXexcBad8 2 7 3" xfId="11407" xr:uid="{00000000-0005-0000-0000-000078440000}"/>
    <cellStyle name="SAPBEXexcBad8 2 8" xfId="15594" xr:uid="{00000000-0005-0000-0000-000079440000}"/>
    <cellStyle name="SAPBEXexcBad8 2 8 2" xfId="19885" xr:uid="{00000000-0005-0000-0000-00007A440000}"/>
    <cellStyle name="SAPBEXexcBad8 2 8 3" xfId="23849" xr:uid="{00000000-0005-0000-0000-00007B440000}"/>
    <cellStyle name="SAPBEXexcBad8 2 9" xfId="11401" xr:uid="{00000000-0005-0000-0000-00007C440000}"/>
    <cellStyle name="SAPBEXexcBad8 3" xfId="15593" xr:uid="{00000000-0005-0000-0000-00007D440000}"/>
    <cellStyle name="SAPBEXexcBad8 3 2" xfId="19884" xr:uid="{00000000-0005-0000-0000-00007E440000}"/>
    <cellStyle name="SAPBEXexcBad8 3 3" xfId="23848" xr:uid="{00000000-0005-0000-0000-00007F440000}"/>
    <cellStyle name="SAPBEXexcBad8 4" xfId="11400" xr:uid="{00000000-0005-0000-0000-000080440000}"/>
    <cellStyle name="SAPBEXexcBad9" xfId="6785" xr:uid="{00000000-0005-0000-0000-000081440000}"/>
    <cellStyle name="SAPBEXexcBad9 2" xfId="6786" xr:uid="{00000000-0005-0000-0000-000082440000}"/>
    <cellStyle name="SAPBEXexcBad9 2 2" xfId="6787" xr:uid="{00000000-0005-0000-0000-000083440000}"/>
    <cellStyle name="SAPBEXexcBad9 2 2 2" xfId="15603" xr:uid="{00000000-0005-0000-0000-000084440000}"/>
    <cellStyle name="SAPBEXexcBad9 2 2 2 2" xfId="19894" xr:uid="{00000000-0005-0000-0000-000085440000}"/>
    <cellStyle name="SAPBEXexcBad9 2 2 2 3" xfId="23858" xr:uid="{00000000-0005-0000-0000-000086440000}"/>
    <cellStyle name="SAPBEXexcBad9 2 2 3" xfId="11410" xr:uid="{00000000-0005-0000-0000-000087440000}"/>
    <cellStyle name="SAPBEXexcBad9 2 3" xfId="6788" xr:uid="{00000000-0005-0000-0000-000088440000}"/>
    <cellStyle name="SAPBEXexcBad9 2 3 2" xfId="15604" xr:uid="{00000000-0005-0000-0000-000089440000}"/>
    <cellStyle name="SAPBEXexcBad9 2 3 2 2" xfId="19895" xr:uid="{00000000-0005-0000-0000-00008A440000}"/>
    <cellStyle name="SAPBEXexcBad9 2 3 2 3" xfId="23859" xr:uid="{00000000-0005-0000-0000-00008B440000}"/>
    <cellStyle name="SAPBEXexcBad9 2 3 3" xfId="11411" xr:uid="{00000000-0005-0000-0000-00008C440000}"/>
    <cellStyle name="SAPBEXexcBad9 2 4" xfId="6789" xr:uid="{00000000-0005-0000-0000-00008D440000}"/>
    <cellStyle name="SAPBEXexcBad9 2 4 2" xfId="15605" xr:uid="{00000000-0005-0000-0000-00008E440000}"/>
    <cellStyle name="SAPBEXexcBad9 2 4 2 2" xfId="19896" xr:uid="{00000000-0005-0000-0000-00008F440000}"/>
    <cellStyle name="SAPBEXexcBad9 2 4 2 3" xfId="23860" xr:uid="{00000000-0005-0000-0000-000090440000}"/>
    <cellStyle name="SAPBEXexcBad9 2 4 3" xfId="11412" xr:uid="{00000000-0005-0000-0000-000091440000}"/>
    <cellStyle name="SAPBEXexcBad9 2 5" xfId="6790" xr:uid="{00000000-0005-0000-0000-000092440000}"/>
    <cellStyle name="SAPBEXexcBad9 2 5 2" xfId="15606" xr:uid="{00000000-0005-0000-0000-000093440000}"/>
    <cellStyle name="SAPBEXexcBad9 2 5 2 2" xfId="19897" xr:uid="{00000000-0005-0000-0000-000094440000}"/>
    <cellStyle name="SAPBEXexcBad9 2 5 2 3" xfId="23861" xr:uid="{00000000-0005-0000-0000-000095440000}"/>
    <cellStyle name="SAPBEXexcBad9 2 5 3" xfId="11413" xr:uid="{00000000-0005-0000-0000-000096440000}"/>
    <cellStyle name="SAPBEXexcBad9 2 6" xfId="6791" xr:uid="{00000000-0005-0000-0000-000097440000}"/>
    <cellStyle name="SAPBEXexcBad9 2 6 2" xfId="15607" xr:uid="{00000000-0005-0000-0000-000098440000}"/>
    <cellStyle name="SAPBEXexcBad9 2 6 2 2" xfId="19898" xr:uid="{00000000-0005-0000-0000-000099440000}"/>
    <cellStyle name="SAPBEXexcBad9 2 6 2 3" xfId="23862" xr:uid="{00000000-0005-0000-0000-00009A440000}"/>
    <cellStyle name="SAPBEXexcBad9 2 6 3" xfId="11414" xr:uid="{00000000-0005-0000-0000-00009B440000}"/>
    <cellStyle name="SAPBEXexcBad9 2 7" xfId="6792" xr:uid="{00000000-0005-0000-0000-00009C440000}"/>
    <cellStyle name="SAPBEXexcBad9 2 7 2" xfId="15608" xr:uid="{00000000-0005-0000-0000-00009D440000}"/>
    <cellStyle name="SAPBEXexcBad9 2 7 2 2" xfId="19899" xr:uid="{00000000-0005-0000-0000-00009E440000}"/>
    <cellStyle name="SAPBEXexcBad9 2 7 2 3" xfId="23863" xr:uid="{00000000-0005-0000-0000-00009F440000}"/>
    <cellStyle name="SAPBEXexcBad9 2 7 3" xfId="11415" xr:uid="{00000000-0005-0000-0000-0000A0440000}"/>
    <cellStyle name="SAPBEXexcBad9 2 8" xfId="15602" xr:uid="{00000000-0005-0000-0000-0000A1440000}"/>
    <cellStyle name="SAPBEXexcBad9 2 8 2" xfId="19893" xr:uid="{00000000-0005-0000-0000-0000A2440000}"/>
    <cellStyle name="SAPBEXexcBad9 2 8 3" xfId="23857" xr:uid="{00000000-0005-0000-0000-0000A3440000}"/>
    <cellStyle name="SAPBEXexcBad9 2 9" xfId="11409" xr:uid="{00000000-0005-0000-0000-0000A4440000}"/>
    <cellStyle name="SAPBEXexcBad9 3" xfId="15601" xr:uid="{00000000-0005-0000-0000-0000A5440000}"/>
    <cellStyle name="SAPBEXexcBad9 3 2" xfId="19892" xr:uid="{00000000-0005-0000-0000-0000A6440000}"/>
    <cellStyle name="SAPBEXexcBad9 3 3" xfId="23856" xr:uid="{00000000-0005-0000-0000-0000A7440000}"/>
    <cellStyle name="SAPBEXexcBad9 4" xfId="11408" xr:uid="{00000000-0005-0000-0000-0000A8440000}"/>
    <cellStyle name="SAPBEXexcCritical4" xfId="6793" xr:uid="{00000000-0005-0000-0000-0000A9440000}"/>
    <cellStyle name="SAPBEXexcCritical4 2" xfId="6794" xr:uid="{00000000-0005-0000-0000-0000AA440000}"/>
    <cellStyle name="SAPBEXexcCritical4 2 2" xfId="6795" xr:uid="{00000000-0005-0000-0000-0000AB440000}"/>
    <cellStyle name="SAPBEXexcCritical4 2 2 2" xfId="15611" xr:uid="{00000000-0005-0000-0000-0000AC440000}"/>
    <cellStyle name="SAPBEXexcCritical4 2 2 2 2" xfId="19902" xr:uid="{00000000-0005-0000-0000-0000AD440000}"/>
    <cellStyle name="SAPBEXexcCritical4 2 2 2 3" xfId="23866" xr:uid="{00000000-0005-0000-0000-0000AE440000}"/>
    <cellStyle name="SAPBEXexcCritical4 2 2 3" xfId="11418" xr:uid="{00000000-0005-0000-0000-0000AF440000}"/>
    <cellStyle name="SAPBEXexcCritical4 2 3" xfId="6796" xr:uid="{00000000-0005-0000-0000-0000B0440000}"/>
    <cellStyle name="SAPBEXexcCritical4 2 3 2" xfId="15612" xr:uid="{00000000-0005-0000-0000-0000B1440000}"/>
    <cellStyle name="SAPBEXexcCritical4 2 3 2 2" xfId="19903" xr:uid="{00000000-0005-0000-0000-0000B2440000}"/>
    <cellStyle name="SAPBEXexcCritical4 2 3 2 3" xfId="23867" xr:uid="{00000000-0005-0000-0000-0000B3440000}"/>
    <cellStyle name="SAPBEXexcCritical4 2 3 3" xfId="11419" xr:uid="{00000000-0005-0000-0000-0000B4440000}"/>
    <cellStyle name="SAPBEXexcCritical4 2 4" xfId="6797" xr:uid="{00000000-0005-0000-0000-0000B5440000}"/>
    <cellStyle name="SAPBEXexcCritical4 2 4 2" xfId="15613" xr:uid="{00000000-0005-0000-0000-0000B6440000}"/>
    <cellStyle name="SAPBEXexcCritical4 2 4 2 2" xfId="19904" xr:uid="{00000000-0005-0000-0000-0000B7440000}"/>
    <cellStyle name="SAPBEXexcCritical4 2 4 2 3" xfId="23868" xr:uid="{00000000-0005-0000-0000-0000B8440000}"/>
    <cellStyle name="SAPBEXexcCritical4 2 4 3" xfId="11420" xr:uid="{00000000-0005-0000-0000-0000B9440000}"/>
    <cellStyle name="SAPBEXexcCritical4 2 5" xfId="6798" xr:uid="{00000000-0005-0000-0000-0000BA440000}"/>
    <cellStyle name="SAPBEXexcCritical4 2 5 2" xfId="15614" xr:uid="{00000000-0005-0000-0000-0000BB440000}"/>
    <cellStyle name="SAPBEXexcCritical4 2 5 2 2" xfId="19905" xr:uid="{00000000-0005-0000-0000-0000BC440000}"/>
    <cellStyle name="SAPBEXexcCritical4 2 5 2 3" xfId="23869" xr:uid="{00000000-0005-0000-0000-0000BD440000}"/>
    <cellStyle name="SAPBEXexcCritical4 2 5 3" xfId="11421" xr:uid="{00000000-0005-0000-0000-0000BE440000}"/>
    <cellStyle name="SAPBEXexcCritical4 2 6" xfId="6799" xr:uid="{00000000-0005-0000-0000-0000BF440000}"/>
    <cellStyle name="SAPBEXexcCritical4 2 6 2" xfId="15615" xr:uid="{00000000-0005-0000-0000-0000C0440000}"/>
    <cellStyle name="SAPBEXexcCritical4 2 6 2 2" xfId="19906" xr:uid="{00000000-0005-0000-0000-0000C1440000}"/>
    <cellStyle name="SAPBEXexcCritical4 2 6 2 3" xfId="23870" xr:uid="{00000000-0005-0000-0000-0000C2440000}"/>
    <cellStyle name="SAPBEXexcCritical4 2 6 3" xfId="11422" xr:uid="{00000000-0005-0000-0000-0000C3440000}"/>
    <cellStyle name="SAPBEXexcCritical4 2 7" xfId="6800" xr:uid="{00000000-0005-0000-0000-0000C4440000}"/>
    <cellStyle name="SAPBEXexcCritical4 2 7 2" xfId="15616" xr:uid="{00000000-0005-0000-0000-0000C5440000}"/>
    <cellStyle name="SAPBEXexcCritical4 2 7 2 2" xfId="19907" xr:uid="{00000000-0005-0000-0000-0000C6440000}"/>
    <cellStyle name="SAPBEXexcCritical4 2 7 2 3" xfId="23871" xr:uid="{00000000-0005-0000-0000-0000C7440000}"/>
    <cellStyle name="SAPBEXexcCritical4 2 7 3" xfId="11423" xr:uid="{00000000-0005-0000-0000-0000C8440000}"/>
    <cellStyle name="SAPBEXexcCritical4 2 8" xfId="15610" xr:uid="{00000000-0005-0000-0000-0000C9440000}"/>
    <cellStyle name="SAPBEXexcCritical4 2 8 2" xfId="19901" xr:uid="{00000000-0005-0000-0000-0000CA440000}"/>
    <cellStyle name="SAPBEXexcCritical4 2 8 3" xfId="23865" xr:uid="{00000000-0005-0000-0000-0000CB440000}"/>
    <cellStyle name="SAPBEXexcCritical4 2 9" xfId="11417" xr:uid="{00000000-0005-0000-0000-0000CC440000}"/>
    <cellStyle name="SAPBEXexcCritical4 3" xfId="15609" xr:uid="{00000000-0005-0000-0000-0000CD440000}"/>
    <cellStyle name="SAPBEXexcCritical4 3 2" xfId="19900" xr:uid="{00000000-0005-0000-0000-0000CE440000}"/>
    <cellStyle name="SAPBEXexcCritical4 3 3" xfId="23864" xr:uid="{00000000-0005-0000-0000-0000CF440000}"/>
    <cellStyle name="SAPBEXexcCritical4 4" xfId="11416" xr:uid="{00000000-0005-0000-0000-0000D0440000}"/>
    <cellStyle name="SAPBEXexcCritical5" xfId="6801" xr:uid="{00000000-0005-0000-0000-0000D1440000}"/>
    <cellStyle name="SAPBEXexcCritical5 2" xfId="6802" xr:uid="{00000000-0005-0000-0000-0000D2440000}"/>
    <cellStyle name="SAPBEXexcCritical5 2 2" xfId="6803" xr:uid="{00000000-0005-0000-0000-0000D3440000}"/>
    <cellStyle name="SAPBEXexcCritical5 2 2 2" xfId="15619" xr:uid="{00000000-0005-0000-0000-0000D4440000}"/>
    <cellStyle name="SAPBEXexcCritical5 2 2 2 2" xfId="19910" xr:uid="{00000000-0005-0000-0000-0000D5440000}"/>
    <cellStyle name="SAPBEXexcCritical5 2 2 2 3" xfId="23874" xr:uid="{00000000-0005-0000-0000-0000D6440000}"/>
    <cellStyle name="SAPBEXexcCritical5 2 2 3" xfId="11426" xr:uid="{00000000-0005-0000-0000-0000D7440000}"/>
    <cellStyle name="SAPBEXexcCritical5 2 3" xfId="6804" xr:uid="{00000000-0005-0000-0000-0000D8440000}"/>
    <cellStyle name="SAPBEXexcCritical5 2 3 2" xfId="15620" xr:uid="{00000000-0005-0000-0000-0000D9440000}"/>
    <cellStyle name="SAPBEXexcCritical5 2 3 2 2" xfId="19911" xr:uid="{00000000-0005-0000-0000-0000DA440000}"/>
    <cellStyle name="SAPBEXexcCritical5 2 3 2 3" xfId="23875" xr:uid="{00000000-0005-0000-0000-0000DB440000}"/>
    <cellStyle name="SAPBEXexcCritical5 2 3 3" xfId="11427" xr:uid="{00000000-0005-0000-0000-0000DC440000}"/>
    <cellStyle name="SAPBEXexcCritical5 2 4" xfId="6805" xr:uid="{00000000-0005-0000-0000-0000DD440000}"/>
    <cellStyle name="SAPBEXexcCritical5 2 4 2" xfId="15621" xr:uid="{00000000-0005-0000-0000-0000DE440000}"/>
    <cellStyle name="SAPBEXexcCritical5 2 4 2 2" xfId="19912" xr:uid="{00000000-0005-0000-0000-0000DF440000}"/>
    <cellStyle name="SAPBEXexcCritical5 2 4 2 3" xfId="23876" xr:uid="{00000000-0005-0000-0000-0000E0440000}"/>
    <cellStyle name="SAPBEXexcCritical5 2 4 3" xfId="11428" xr:uid="{00000000-0005-0000-0000-0000E1440000}"/>
    <cellStyle name="SAPBEXexcCritical5 2 5" xfId="6806" xr:uid="{00000000-0005-0000-0000-0000E2440000}"/>
    <cellStyle name="SAPBEXexcCritical5 2 5 2" xfId="15622" xr:uid="{00000000-0005-0000-0000-0000E3440000}"/>
    <cellStyle name="SAPBEXexcCritical5 2 5 2 2" xfId="19913" xr:uid="{00000000-0005-0000-0000-0000E4440000}"/>
    <cellStyle name="SAPBEXexcCritical5 2 5 2 3" xfId="23877" xr:uid="{00000000-0005-0000-0000-0000E5440000}"/>
    <cellStyle name="SAPBEXexcCritical5 2 5 3" xfId="11429" xr:uid="{00000000-0005-0000-0000-0000E6440000}"/>
    <cellStyle name="SAPBEXexcCritical5 2 6" xfId="6807" xr:uid="{00000000-0005-0000-0000-0000E7440000}"/>
    <cellStyle name="SAPBEXexcCritical5 2 6 2" xfId="15623" xr:uid="{00000000-0005-0000-0000-0000E8440000}"/>
    <cellStyle name="SAPBEXexcCritical5 2 6 2 2" xfId="19914" xr:uid="{00000000-0005-0000-0000-0000E9440000}"/>
    <cellStyle name="SAPBEXexcCritical5 2 6 2 3" xfId="23878" xr:uid="{00000000-0005-0000-0000-0000EA440000}"/>
    <cellStyle name="SAPBEXexcCritical5 2 6 3" xfId="11430" xr:uid="{00000000-0005-0000-0000-0000EB440000}"/>
    <cellStyle name="SAPBEXexcCritical5 2 7" xfId="6808" xr:uid="{00000000-0005-0000-0000-0000EC440000}"/>
    <cellStyle name="SAPBEXexcCritical5 2 7 2" xfId="15624" xr:uid="{00000000-0005-0000-0000-0000ED440000}"/>
    <cellStyle name="SAPBEXexcCritical5 2 7 2 2" xfId="19915" xr:uid="{00000000-0005-0000-0000-0000EE440000}"/>
    <cellStyle name="SAPBEXexcCritical5 2 7 2 3" xfId="23879" xr:uid="{00000000-0005-0000-0000-0000EF440000}"/>
    <cellStyle name="SAPBEXexcCritical5 2 7 3" xfId="11431" xr:uid="{00000000-0005-0000-0000-0000F0440000}"/>
    <cellStyle name="SAPBEXexcCritical5 2 8" xfId="15618" xr:uid="{00000000-0005-0000-0000-0000F1440000}"/>
    <cellStyle name="SAPBEXexcCritical5 2 8 2" xfId="19909" xr:uid="{00000000-0005-0000-0000-0000F2440000}"/>
    <cellStyle name="SAPBEXexcCritical5 2 8 3" xfId="23873" xr:uid="{00000000-0005-0000-0000-0000F3440000}"/>
    <cellStyle name="SAPBEXexcCritical5 2 9" xfId="11425" xr:uid="{00000000-0005-0000-0000-0000F4440000}"/>
    <cellStyle name="SAPBEXexcCritical5 3" xfId="15617" xr:uid="{00000000-0005-0000-0000-0000F5440000}"/>
    <cellStyle name="SAPBEXexcCritical5 3 2" xfId="19908" xr:uid="{00000000-0005-0000-0000-0000F6440000}"/>
    <cellStyle name="SAPBEXexcCritical5 3 3" xfId="23872" xr:uid="{00000000-0005-0000-0000-0000F7440000}"/>
    <cellStyle name="SAPBEXexcCritical5 4" xfId="11424" xr:uid="{00000000-0005-0000-0000-0000F8440000}"/>
    <cellStyle name="SAPBEXexcCritical6" xfId="6809" xr:uid="{00000000-0005-0000-0000-0000F9440000}"/>
    <cellStyle name="SAPBEXexcCritical6 2" xfId="6810" xr:uid="{00000000-0005-0000-0000-0000FA440000}"/>
    <cellStyle name="SAPBEXexcCritical6 2 2" xfId="6811" xr:uid="{00000000-0005-0000-0000-0000FB440000}"/>
    <cellStyle name="SAPBEXexcCritical6 2 2 2" xfId="15627" xr:uid="{00000000-0005-0000-0000-0000FC440000}"/>
    <cellStyle name="SAPBEXexcCritical6 2 2 2 2" xfId="19918" xr:uid="{00000000-0005-0000-0000-0000FD440000}"/>
    <cellStyle name="SAPBEXexcCritical6 2 2 2 3" xfId="23882" xr:uid="{00000000-0005-0000-0000-0000FE440000}"/>
    <cellStyle name="SAPBEXexcCritical6 2 2 3" xfId="11434" xr:uid="{00000000-0005-0000-0000-0000FF440000}"/>
    <cellStyle name="SAPBEXexcCritical6 2 3" xfId="6812" xr:uid="{00000000-0005-0000-0000-000000450000}"/>
    <cellStyle name="SAPBEXexcCritical6 2 3 2" xfId="15628" xr:uid="{00000000-0005-0000-0000-000001450000}"/>
    <cellStyle name="SAPBEXexcCritical6 2 3 2 2" xfId="19919" xr:uid="{00000000-0005-0000-0000-000002450000}"/>
    <cellStyle name="SAPBEXexcCritical6 2 3 2 3" xfId="23883" xr:uid="{00000000-0005-0000-0000-000003450000}"/>
    <cellStyle name="SAPBEXexcCritical6 2 3 3" xfId="11435" xr:uid="{00000000-0005-0000-0000-000004450000}"/>
    <cellStyle name="SAPBEXexcCritical6 2 4" xfId="6813" xr:uid="{00000000-0005-0000-0000-000005450000}"/>
    <cellStyle name="SAPBEXexcCritical6 2 4 2" xfId="15629" xr:uid="{00000000-0005-0000-0000-000006450000}"/>
    <cellStyle name="SAPBEXexcCritical6 2 4 2 2" xfId="19920" xr:uid="{00000000-0005-0000-0000-000007450000}"/>
    <cellStyle name="SAPBEXexcCritical6 2 4 2 3" xfId="23884" xr:uid="{00000000-0005-0000-0000-000008450000}"/>
    <cellStyle name="SAPBEXexcCritical6 2 4 3" xfId="11436" xr:uid="{00000000-0005-0000-0000-000009450000}"/>
    <cellStyle name="SAPBEXexcCritical6 2 5" xfId="6814" xr:uid="{00000000-0005-0000-0000-00000A450000}"/>
    <cellStyle name="SAPBEXexcCritical6 2 5 2" xfId="15630" xr:uid="{00000000-0005-0000-0000-00000B450000}"/>
    <cellStyle name="SAPBEXexcCritical6 2 5 2 2" xfId="19921" xr:uid="{00000000-0005-0000-0000-00000C450000}"/>
    <cellStyle name="SAPBEXexcCritical6 2 5 2 3" xfId="23885" xr:uid="{00000000-0005-0000-0000-00000D450000}"/>
    <cellStyle name="SAPBEXexcCritical6 2 5 3" xfId="11437" xr:uid="{00000000-0005-0000-0000-00000E450000}"/>
    <cellStyle name="SAPBEXexcCritical6 2 6" xfId="6815" xr:uid="{00000000-0005-0000-0000-00000F450000}"/>
    <cellStyle name="SAPBEXexcCritical6 2 6 2" xfId="15631" xr:uid="{00000000-0005-0000-0000-000010450000}"/>
    <cellStyle name="SAPBEXexcCritical6 2 6 2 2" xfId="19922" xr:uid="{00000000-0005-0000-0000-000011450000}"/>
    <cellStyle name="SAPBEXexcCritical6 2 6 2 3" xfId="23886" xr:uid="{00000000-0005-0000-0000-000012450000}"/>
    <cellStyle name="SAPBEXexcCritical6 2 6 3" xfId="11438" xr:uid="{00000000-0005-0000-0000-000013450000}"/>
    <cellStyle name="SAPBEXexcCritical6 2 7" xfId="6816" xr:uid="{00000000-0005-0000-0000-000014450000}"/>
    <cellStyle name="SAPBEXexcCritical6 2 7 2" xfId="15632" xr:uid="{00000000-0005-0000-0000-000015450000}"/>
    <cellStyle name="SAPBEXexcCritical6 2 7 2 2" xfId="19923" xr:uid="{00000000-0005-0000-0000-000016450000}"/>
    <cellStyle name="SAPBEXexcCritical6 2 7 2 3" xfId="23887" xr:uid="{00000000-0005-0000-0000-000017450000}"/>
    <cellStyle name="SAPBEXexcCritical6 2 7 3" xfId="11439" xr:uid="{00000000-0005-0000-0000-000018450000}"/>
    <cellStyle name="SAPBEXexcCritical6 2 8" xfId="15626" xr:uid="{00000000-0005-0000-0000-000019450000}"/>
    <cellStyle name="SAPBEXexcCritical6 2 8 2" xfId="19917" xr:uid="{00000000-0005-0000-0000-00001A450000}"/>
    <cellStyle name="SAPBEXexcCritical6 2 8 3" xfId="23881" xr:uid="{00000000-0005-0000-0000-00001B450000}"/>
    <cellStyle name="SAPBEXexcCritical6 2 9" xfId="11433" xr:uid="{00000000-0005-0000-0000-00001C450000}"/>
    <cellStyle name="SAPBEXexcCritical6 3" xfId="15625" xr:uid="{00000000-0005-0000-0000-00001D450000}"/>
    <cellStyle name="SAPBEXexcCritical6 3 2" xfId="19916" xr:uid="{00000000-0005-0000-0000-00001E450000}"/>
    <cellStyle name="SAPBEXexcCritical6 3 3" xfId="23880" xr:uid="{00000000-0005-0000-0000-00001F450000}"/>
    <cellStyle name="SAPBEXexcCritical6 4" xfId="11432" xr:uid="{00000000-0005-0000-0000-000020450000}"/>
    <cellStyle name="SAPBEXexcGood1" xfId="6817" xr:uid="{00000000-0005-0000-0000-000021450000}"/>
    <cellStyle name="SAPBEXexcGood1 2" xfId="6818" xr:uid="{00000000-0005-0000-0000-000022450000}"/>
    <cellStyle name="SAPBEXexcGood1 2 2" xfId="6819" xr:uid="{00000000-0005-0000-0000-000023450000}"/>
    <cellStyle name="SAPBEXexcGood1 2 2 2" xfId="15635" xr:uid="{00000000-0005-0000-0000-000024450000}"/>
    <cellStyle name="SAPBEXexcGood1 2 2 2 2" xfId="19926" xr:uid="{00000000-0005-0000-0000-000025450000}"/>
    <cellStyle name="SAPBEXexcGood1 2 2 2 3" xfId="23890" xr:uid="{00000000-0005-0000-0000-000026450000}"/>
    <cellStyle name="SAPBEXexcGood1 2 2 3" xfId="11442" xr:uid="{00000000-0005-0000-0000-000027450000}"/>
    <cellStyle name="SAPBEXexcGood1 2 3" xfId="6820" xr:uid="{00000000-0005-0000-0000-000028450000}"/>
    <cellStyle name="SAPBEXexcGood1 2 3 2" xfId="15636" xr:uid="{00000000-0005-0000-0000-000029450000}"/>
    <cellStyle name="SAPBEXexcGood1 2 3 2 2" xfId="19927" xr:uid="{00000000-0005-0000-0000-00002A450000}"/>
    <cellStyle name="SAPBEXexcGood1 2 3 2 3" xfId="23891" xr:uid="{00000000-0005-0000-0000-00002B450000}"/>
    <cellStyle name="SAPBEXexcGood1 2 3 3" xfId="11443" xr:uid="{00000000-0005-0000-0000-00002C450000}"/>
    <cellStyle name="SAPBEXexcGood1 2 4" xfId="6821" xr:uid="{00000000-0005-0000-0000-00002D450000}"/>
    <cellStyle name="SAPBEXexcGood1 2 4 2" xfId="15637" xr:uid="{00000000-0005-0000-0000-00002E450000}"/>
    <cellStyle name="SAPBEXexcGood1 2 4 2 2" xfId="19928" xr:uid="{00000000-0005-0000-0000-00002F450000}"/>
    <cellStyle name="SAPBEXexcGood1 2 4 2 3" xfId="23892" xr:uid="{00000000-0005-0000-0000-000030450000}"/>
    <cellStyle name="SAPBEXexcGood1 2 4 3" xfId="11444" xr:uid="{00000000-0005-0000-0000-000031450000}"/>
    <cellStyle name="SAPBEXexcGood1 2 5" xfId="6822" xr:uid="{00000000-0005-0000-0000-000032450000}"/>
    <cellStyle name="SAPBEXexcGood1 2 5 2" xfId="15638" xr:uid="{00000000-0005-0000-0000-000033450000}"/>
    <cellStyle name="SAPBEXexcGood1 2 5 2 2" xfId="19929" xr:uid="{00000000-0005-0000-0000-000034450000}"/>
    <cellStyle name="SAPBEXexcGood1 2 5 2 3" xfId="23893" xr:uid="{00000000-0005-0000-0000-000035450000}"/>
    <cellStyle name="SAPBEXexcGood1 2 5 3" xfId="11445" xr:uid="{00000000-0005-0000-0000-000036450000}"/>
    <cellStyle name="SAPBEXexcGood1 2 6" xfId="6823" xr:uid="{00000000-0005-0000-0000-000037450000}"/>
    <cellStyle name="SAPBEXexcGood1 2 6 2" xfId="15639" xr:uid="{00000000-0005-0000-0000-000038450000}"/>
    <cellStyle name="SAPBEXexcGood1 2 6 2 2" xfId="19930" xr:uid="{00000000-0005-0000-0000-000039450000}"/>
    <cellStyle name="SAPBEXexcGood1 2 6 2 3" xfId="23894" xr:uid="{00000000-0005-0000-0000-00003A450000}"/>
    <cellStyle name="SAPBEXexcGood1 2 6 3" xfId="11446" xr:uid="{00000000-0005-0000-0000-00003B450000}"/>
    <cellStyle name="SAPBEXexcGood1 2 7" xfId="6824" xr:uid="{00000000-0005-0000-0000-00003C450000}"/>
    <cellStyle name="SAPBEXexcGood1 2 7 2" xfId="15640" xr:uid="{00000000-0005-0000-0000-00003D450000}"/>
    <cellStyle name="SAPBEXexcGood1 2 7 2 2" xfId="19931" xr:uid="{00000000-0005-0000-0000-00003E450000}"/>
    <cellStyle name="SAPBEXexcGood1 2 7 2 3" xfId="23895" xr:uid="{00000000-0005-0000-0000-00003F450000}"/>
    <cellStyle name="SAPBEXexcGood1 2 7 3" xfId="11447" xr:uid="{00000000-0005-0000-0000-000040450000}"/>
    <cellStyle name="SAPBEXexcGood1 2 8" xfId="15634" xr:uid="{00000000-0005-0000-0000-000041450000}"/>
    <cellStyle name="SAPBEXexcGood1 2 8 2" xfId="19925" xr:uid="{00000000-0005-0000-0000-000042450000}"/>
    <cellStyle name="SAPBEXexcGood1 2 8 3" xfId="23889" xr:uid="{00000000-0005-0000-0000-000043450000}"/>
    <cellStyle name="SAPBEXexcGood1 2 9" xfId="11441" xr:uid="{00000000-0005-0000-0000-000044450000}"/>
    <cellStyle name="SAPBEXexcGood1 3" xfId="15633" xr:uid="{00000000-0005-0000-0000-000045450000}"/>
    <cellStyle name="SAPBEXexcGood1 3 2" xfId="19924" xr:uid="{00000000-0005-0000-0000-000046450000}"/>
    <cellStyle name="SAPBEXexcGood1 3 3" xfId="23888" xr:uid="{00000000-0005-0000-0000-000047450000}"/>
    <cellStyle name="SAPBEXexcGood1 4" xfId="11440" xr:uid="{00000000-0005-0000-0000-000048450000}"/>
    <cellStyle name="SAPBEXexcGood2" xfId="6825" xr:uid="{00000000-0005-0000-0000-000049450000}"/>
    <cellStyle name="SAPBEXexcGood2 2" xfId="6826" xr:uid="{00000000-0005-0000-0000-00004A450000}"/>
    <cellStyle name="SAPBEXexcGood2 2 2" xfId="6827" xr:uid="{00000000-0005-0000-0000-00004B450000}"/>
    <cellStyle name="SAPBEXexcGood2 2 2 2" xfId="15643" xr:uid="{00000000-0005-0000-0000-00004C450000}"/>
    <cellStyle name="SAPBEXexcGood2 2 2 2 2" xfId="19934" xr:uid="{00000000-0005-0000-0000-00004D450000}"/>
    <cellStyle name="SAPBEXexcGood2 2 2 2 3" xfId="23898" xr:uid="{00000000-0005-0000-0000-00004E450000}"/>
    <cellStyle name="SAPBEXexcGood2 2 2 3" xfId="11450" xr:uid="{00000000-0005-0000-0000-00004F450000}"/>
    <cellStyle name="SAPBEXexcGood2 2 3" xfId="6828" xr:uid="{00000000-0005-0000-0000-000050450000}"/>
    <cellStyle name="SAPBEXexcGood2 2 3 2" xfId="15644" xr:uid="{00000000-0005-0000-0000-000051450000}"/>
    <cellStyle name="SAPBEXexcGood2 2 3 2 2" xfId="19935" xr:uid="{00000000-0005-0000-0000-000052450000}"/>
    <cellStyle name="SAPBEXexcGood2 2 3 2 3" xfId="23899" xr:uid="{00000000-0005-0000-0000-000053450000}"/>
    <cellStyle name="SAPBEXexcGood2 2 3 3" xfId="11451" xr:uid="{00000000-0005-0000-0000-000054450000}"/>
    <cellStyle name="SAPBEXexcGood2 2 4" xfId="6829" xr:uid="{00000000-0005-0000-0000-000055450000}"/>
    <cellStyle name="SAPBEXexcGood2 2 4 2" xfId="15645" xr:uid="{00000000-0005-0000-0000-000056450000}"/>
    <cellStyle name="SAPBEXexcGood2 2 4 2 2" xfId="19936" xr:uid="{00000000-0005-0000-0000-000057450000}"/>
    <cellStyle name="SAPBEXexcGood2 2 4 2 3" xfId="23900" xr:uid="{00000000-0005-0000-0000-000058450000}"/>
    <cellStyle name="SAPBEXexcGood2 2 4 3" xfId="11452" xr:uid="{00000000-0005-0000-0000-000059450000}"/>
    <cellStyle name="SAPBEXexcGood2 2 5" xfId="6830" xr:uid="{00000000-0005-0000-0000-00005A450000}"/>
    <cellStyle name="SAPBEXexcGood2 2 5 2" xfId="15646" xr:uid="{00000000-0005-0000-0000-00005B450000}"/>
    <cellStyle name="SAPBEXexcGood2 2 5 2 2" xfId="19937" xr:uid="{00000000-0005-0000-0000-00005C450000}"/>
    <cellStyle name="SAPBEXexcGood2 2 5 2 3" xfId="23901" xr:uid="{00000000-0005-0000-0000-00005D450000}"/>
    <cellStyle name="SAPBEXexcGood2 2 5 3" xfId="11453" xr:uid="{00000000-0005-0000-0000-00005E450000}"/>
    <cellStyle name="SAPBEXexcGood2 2 6" xfId="6831" xr:uid="{00000000-0005-0000-0000-00005F450000}"/>
    <cellStyle name="SAPBEXexcGood2 2 6 2" xfId="15647" xr:uid="{00000000-0005-0000-0000-000060450000}"/>
    <cellStyle name="SAPBEXexcGood2 2 6 2 2" xfId="19938" xr:uid="{00000000-0005-0000-0000-000061450000}"/>
    <cellStyle name="SAPBEXexcGood2 2 6 2 3" xfId="23902" xr:uid="{00000000-0005-0000-0000-000062450000}"/>
    <cellStyle name="SAPBEXexcGood2 2 6 3" xfId="11454" xr:uid="{00000000-0005-0000-0000-000063450000}"/>
    <cellStyle name="SAPBEXexcGood2 2 7" xfId="6832" xr:uid="{00000000-0005-0000-0000-000064450000}"/>
    <cellStyle name="SAPBEXexcGood2 2 7 2" xfId="15648" xr:uid="{00000000-0005-0000-0000-000065450000}"/>
    <cellStyle name="SAPBEXexcGood2 2 7 2 2" xfId="19939" xr:uid="{00000000-0005-0000-0000-000066450000}"/>
    <cellStyle name="SAPBEXexcGood2 2 7 2 3" xfId="23903" xr:uid="{00000000-0005-0000-0000-000067450000}"/>
    <cellStyle name="SAPBEXexcGood2 2 7 3" xfId="11455" xr:uid="{00000000-0005-0000-0000-000068450000}"/>
    <cellStyle name="SAPBEXexcGood2 2 8" xfId="15642" xr:uid="{00000000-0005-0000-0000-000069450000}"/>
    <cellStyle name="SAPBEXexcGood2 2 8 2" xfId="19933" xr:uid="{00000000-0005-0000-0000-00006A450000}"/>
    <cellStyle name="SAPBEXexcGood2 2 8 3" xfId="23897" xr:uid="{00000000-0005-0000-0000-00006B450000}"/>
    <cellStyle name="SAPBEXexcGood2 2 9" xfId="11449" xr:uid="{00000000-0005-0000-0000-00006C450000}"/>
    <cellStyle name="SAPBEXexcGood2 3" xfId="15641" xr:uid="{00000000-0005-0000-0000-00006D450000}"/>
    <cellStyle name="SAPBEXexcGood2 3 2" xfId="19932" xr:uid="{00000000-0005-0000-0000-00006E450000}"/>
    <cellStyle name="SAPBEXexcGood2 3 3" xfId="23896" xr:uid="{00000000-0005-0000-0000-00006F450000}"/>
    <cellStyle name="SAPBEXexcGood2 4" xfId="11448" xr:uid="{00000000-0005-0000-0000-000070450000}"/>
    <cellStyle name="SAPBEXexcGood3" xfId="6833" xr:uid="{00000000-0005-0000-0000-000071450000}"/>
    <cellStyle name="SAPBEXexcGood3 2" xfId="6834" xr:uid="{00000000-0005-0000-0000-000072450000}"/>
    <cellStyle name="SAPBEXexcGood3 2 2" xfId="6835" xr:uid="{00000000-0005-0000-0000-000073450000}"/>
    <cellStyle name="SAPBEXexcGood3 2 2 2" xfId="15651" xr:uid="{00000000-0005-0000-0000-000074450000}"/>
    <cellStyle name="SAPBEXexcGood3 2 2 2 2" xfId="19942" xr:uid="{00000000-0005-0000-0000-000075450000}"/>
    <cellStyle name="SAPBEXexcGood3 2 2 2 3" xfId="23906" xr:uid="{00000000-0005-0000-0000-000076450000}"/>
    <cellStyle name="SAPBEXexcGood3 2 2 3" xfId="11458" xr:uid="{00000000-0005-0000-0000-000077450000}"/>
    <cellStyle name="SAPBEXexcGood3 2 3" xfId="6836" xr:uid="{00000000-0005-0000-0000-000078450000}"/>
    <cellStyle name="SAPBEXexcGood3 2 3 2" xfId="15652" xr:uid="{00000000-0005-0000-0000-000079450000}"/>
    <cellStyle name="SAPBEXexcGood3 2 3 2 2" xfId="19943" xr:uid="{00000000-0005-0000-0000-00007A450000}"/>
    <cellStyle name="SAPBEXexcGood3 2 3 2 3" xfId="23907" xr:uid="{00000000-0005-0000-0000-00007B450000}"/>
    <cellStyle name="SAPBEXexcGood3 2 3 3" xfId="11459" xr:uid="{00000000-0005-0000-0000-00007C450000}"/>
    <cellStyle name="SAPBEXexcGood3 2 4" xfId="6837" xr:uid="{00000000-0005-0000-0000-00007D450000}"/>
    <cellStyle name="SAPBEXexcGood3 2 4 2" xfId="15653" xr:uid="{00000000-0005-0000-0000-00007E450000}"/>
    <cellStyle name="SAPBEXexcGood3 2 4 2 2" xfId="19944" xr:uid="{00000000-0005-0000-0000-00007F450000}"/>
    <cellStyle name="SAPBEXexcGood3 2 4 2 3" xfId="23908" xr:uid="{00000000-0005-0000-0000-000080450000}"/>
    <cellStyle name="SAPBEXexcGood3 2 4 3" xfId="11460" xr:uid="{00000000-0005-0000-0000-000081450000}"/>
    <cellStyle name="SAPBEXexcGood3 2 5" xfId="6838" xr:uid="{00000000-0005-0000-0000-000082450000}"/>
    <cellStyle name="SAPBEXexcGood3 2 5 2" xfId="15654" xr:uid="{00000000-0005-0000-0000-000083450000}"/>
    <cellStyle name="SAPBEXexcGood3 2 5 2 2" xfId="19945" xr:uid="{00000000-0005-0000-0000-000084450000}"/>
    <cellStyle name="SAPBEXexcGood3 2 5 2 3" xfId="23909" xr:uid="{00000000-0005-0000-0000-000085450000}"/>
    <cellStyle name="SAPBEXexcGood3 2 5 3" xfId="11461" xr:uid="{00000000-0005-0000-0000-000086450000}"/>
    <cellStyle name="SAPBEXexcGood3 2 6" xfId="6839" xr:uid="{00000000-0005-0000-0000-000087450000}"/>
    <cellStyle name="SAPBEXexcGood3 2 6 2" xfId="15655" xr:uid="{00000000-0005-0000-0000-000088450000}"/>
    <cellStyle name="SAPBEXexcGood3 2 6 2 2" xfId="19946" xr:uid="{00000000-0005-0000-0000-000089450000}"/>
    <cellStyle name="SAPBEXexcGood3 2 6 2 3" xfId="23910" xr:uid="{00000000-0005-0000-0000-00008A450000}"/>
    <cellStyle name="SAPBEXexcGood3 2 6 3" xfId="11462" xr:uid="{00000000-0005-0000-0000-00008B450000}"/>
    <cellStyle name="SAPBEXexcGood3 2 7" xfId="6840" xr:uid="{00000000-0005-0000-0000-00008C450000}"/>
    <cellStyle name="SAPBEXexcGood3 2 7 2" xfId="15656" xr:uid="{00000000-0005-0000-0000-00008D450000}"/>
    <cellStyle name="SAPBEXexcGood3 2 7 2 2" xfId="19947" xr:uid="{00000000-0005-0000-0000-00008E450000}"/>
    <cellStyle name="SAPBEXexcGood3 2 7 2 3" xfId="23911" xr:uid="{00000000-0005-0000-0000-00008F450000}"/>
    <cellStyle name="SAPBEXexcGood3 2 7 3" xfId="11463" xr:uid="{00000000-0005-0000-0000-000090450000}"/>
    <cellStyle name="SAPBEXexcGood3 2 8" xfId="15650" xr:uid="{00000000-0005-0000-0000-000091450000}"/>
    <cellStyle name="SAPBEXexcGood3 2 8 2" xfId="19941" xr:uid="{00000000-0005-0000-0000-000092450000}"/>
    <cellStyle name="SAPBEXexcGood3 2 8 3" xfId="23905" xr:uid="{00000000-0005-0000-0000-000093450000}"/>
    <cellStyle name="SAPBEXexcGood3 2 9" xfId="11457" xr:uid="{00000000-0005-0000-0000-000094450000}"/>
    <cellStyle name="SAPBEXexcGood3 3" xfId="15649" xr:uid="{00000000-0005-0000-0000-000095450000}"/>
    <cellStyle name="SAPBEXexcGood3 3 2" xfId="19940" xr:uid="{00000000-0005-0000-0000-000096450000}"/>
    <cellStyle name="SAPBEXexcGood3 3 3" xfId="23904" xr:uid="{00000000-0005-0000-0000-000097450000}"/>
    <cellStyle name="SAPBEXexcGood3 4" xfId="11456" xr:uid="{00000000-0005-0000-0000-000098450000}"/>
    <cellStyle name="SAPBEXfilterDrill" xfId="6841" xr:uid="{00000000-0005-0000-0000-000099450000}"/>
    <cellStyle name="SAPBEXfilterDrill 10" xfId="6842" xr:uid="{00000000-0005-0000-0000-00009A450000}"/>
    <cellStyle name="SAPBEXfilterDrill 10 2" xfId="17076" xr:uid="{00000000-0005-0000-0000-00009B450000}"/>
    <cellStyle name="SAPBEXfilterDrill 10 2 2" xfId="25326" xr:uid="{00000000-0005-0000-0000-00009C450000}"/>
    <cellStyle name="SAPBEXfilterDrill 11" xfId="6843" xr:uid="{00000000-0005-0000-0000-00009D450000}"/>
    <cellStyle name="SAPBEXfilterDrill 11 2" xfId="17077" xr:uid="{00000000-0005-0000-0000-00009E450000}"/>
    <cellStyle name="SAPBEXfilterDrill 11 2 2" xfId="25327" xr:uid="{00000000-0005-0000-0000-00009F450000}"/>
    <cellStyle name="SAPBEXfilterDrill 12" xfId="6844" xr:uid="{00000000-0005-0000-0000-0000A0450000}"/>
    <cellStyle name="SAPBEXfilterDrill 12 2" xfId="17078" xr:uid="{00000000-0005-0000-0000-0000A1450000}"/>
    <cellStyle name="SAPBEXfilterDrill 12 2 2" xfId="25328" xr:uid="{00000000-0005-0000-0000-0000A2450000}"/>
    <cellStyle name="SAPBEXfilterDrill 13" xfId="6845" xr:uid="{00000000-0005-0000-0000-0000A3450000}"/>
    <cellStyle name="SAPBEXfilterDrill 13 2" xfId="17079" xr:uid="{00000000-0005-0000-0000-0000A4450000}"/>
    <cellStyle name="SAPBEXfilterDrill 13 2 2" xfId="25329" xr:uid="{00000000-0005-0000-0000-0000A5450000}"/>
    <cellStyle name="SAPBEXfilterDrill 14" xfId="17075" xr:uid="{00000000-0005-0000-0000-0000A6450000}"/>
    <cellStyle name="SAPBEXfilterDrill 14 2" xfId="25325" xr:uid="{00000000-0005-0000-0000-0000A7450000}"/>
    <cellStyle name="SAPBEXfilterDrill 2" xfId="6846" xr:uid="{00000000-0005-0000-0000-0000A8450000}"/>
    <cellStyle name="SAPBEXfilterDrill 2 2" xfId="6847" xr:uid="{00000000-0005-0000-0000-0000A9450000}"/>
    <cellStyle name="SAPBEXfilterDrill 2 2 2" xfId="6848" xr:uid="{00000000-0005-0000-0000-0000AA450000}"/>
    <cellStyle name="SAPBEXfilterDrill 2 2 2 2" xfId="6849" xr:uid="{00000000-0005-0000-0000-0000AB450000}"/>
    <cellStyle name="SAPBEXfilterDrill 2 2 2 2 2" xfId="17083" xr:uid="{00000000-0005-0000-0000-0000AC450000}"/>
    <cellStyle name="SAPBEXfilterDrill 2 2 2 2 2 2" xfId="25333" xr:uid="{00000000-0005-0000-0000-0000AD450000}"/>
    <cellStyle name="SAPBEXfilterDrill 2 2 2 3" xfId="6850" xr:uid="{00000000-0005-0000-0000-0000AE450000}"/>
    <cellStyle name="SAPBEXfilterDrill 2 2 2 3 2" xfId="17084" xr:uid="{00000000-0005-0000-0000-0000AF450000}"/>
    <cellStyle name="SAPBEXfilterDrill 2 2 2 3 2 2" xfId="25334" xr:uid="{00000000-0005-0000-0000-0000B0450000}"/>
    <cellStyle name="SAPBEXfilterDrill 2 2 2 4" xfId="6851" xr:uid="{00000000-0005-0000-0000-0000B1450000}"/>
    <cellStyle name="SAPBEXfilterDrill 2 2 2 4 2" xfId="17085" xr:uid="{00000000-0005-0000-0000-0000B2450000}"/>
    <cellStyle name="SAPBEXfilterDrill 2 2 2 4 2 2" xfId="25335" xr:uid="{00000000-0005-0000-0000-0000B3450000}"/>
    <cellStyle name="SAPBEXfilterDrill 2 2 2 5" xfId="6852" xr:uid="{00000000-0005-0000-0000-0000B4450000}"/>
    <cellStyle name="SAPBEXfilterDrill 2 2 2 5 2" xfId="17086" xr:uid="{00000000-0005-0000-0000-0000B5450000}"/>
    <cellStyle name="SAPBEXfilterDrill 2 2 2 5 2 2" xfId="25336" xr:uid="{00000000-0005-0000-0000-0000B6450000}"/>
    <cellStyle name="SAPBEXfilterDrill 2 2 2 6" xfId="17082" xr:uid="{00000000-0005-0000-0000-0000B7450000}"/>
    <cellStyle name="SAPBEXfilterDrill 2 2 2 6 2" xfId="25332" xr:uid="{00000000-0005-0000-0000-0000B8450000}"/>
    <cellStyle name="SAPBEXfilterDrill 2 2 3" xfId="6853" xr:uid="{00000000-0005-0000-0000-0000B9450000}"/>
    <cellStyle name="SAPBEXfilterDrill 2 2 3 2" xfId="17087" xr:uid="{00000000-0005-0000-0000-0000BA450000}"/>
    <cellStyle name="SAPBEXfilterDrill 2 2 3 2 2" xfId="25337" xr:uid="{00000000-0005-0000-0000-0000BB450000}"/>
    <cellStyle name="SAPBEXfilterDrill 2 2 4" xfId="6854" xr:uid="{00000000-0005-0000-0000-0000BC450000}"/>
    <cellStyle name="SAPBEXfilterDrill 2 2 4 2" xfId="17088" xr:uid="{00000000-0005-0000-0000-0000BD450000}"/>
    <cellStyle name="SAPBEXfilterDrill 2 2 4 2 2" xfId="25338" xr:uid="{00000000-0005-0000-0000-0000BE450000}"/>
    <cellStyle name="SAPBEXfilterDrill 2 2 5" xfId="6855" xr:uid="{00000000-0005-0000-0000-0000BF450000}"/>
    <cellStyle name="SAPBEXfilterDrill 2 2 5 2" xfId="17089" xr:uid="{00000000-0005-0000-0000-0000C0450000}"/>
    <cellStyle name="SAPBEXfilterDrill 2 2 5 2 2" xfId="25339" xr:uid="{00000000-0005-0000-0000-0000C1450000}"/>
    <cellStyle name="SAPBEXfilterDrill 2 2 6" xfId="6856" xr:uid="{00000000-0005-0000-0000-0000C2450000}"/>
    <cellStyle name="SAPBEXfilterDrill 2 2 6 2" xfId="17090" xr:uid="{00000000-0005-0000-0000-0000C3450000}"/>
    <cellStyle name="SAPBEXfilterDrill 2 2 6 2 2" xfId="25340" xr:uid="{00000000-0005-0000-0000-0000C4450000}"/>
    <cellStyle name="SAPBEXfilterDrill 2 2 7" xfId="17081" xr:uid="{00000000-0005-0000-0000-0000C5450000}"/>
    <cellStyle name="SAPBEXfilterDrill 2 2 7 2" xfId="25331" xr:uid="{00000000-0005-0000-0000-0000C6450000}"/>
    <cellStyle name="SAPBEXfilterDrill 2 3" xfId="6857" xr:uid="{00000000-0005-0000-0000-0000C7450000}"/>
    <cellStyle name="SAPBEXfilterDrill 2 3 2" xfId="6858" xr:uid="{00000000-0005-0000-0000-0000C8450000}"/>
    <cellStyle name="SAPBEXfilterDrill 2 3 2 2" xfId="6859" xr:uid="{00000000-0005-0000-0000-0000C9450000}"/>
    <cellStyle name="SAPBEXfilterDrill 2 3 2 2 2" xfId="17093" xr:uid="{00000000-0005-0000-0000-0000CA450000}"/>
    <cellStyle name="SAPBEXfilterDrill 2 3 2 2 2 2" xfId="25343" xr:uid="{00000000-0005-0000-0000-0000CB450000}"/>
    <cellStyle name="SAPBEXfilterDrill 2 3 2 3" xfId="6860" xr:uid="{00000000-0005-0000-0000-0000CC450000}"/>
    <cellStyle name="SAPBEXfilterDrill 2 3 2 3 2" xfId="17094" xr:uid="{00000000-0005-0000-0000-0000CD450000}"/>
    <cellStyle name="SAPBEXfilterDrill 2 3 2 3 2 2" xfId="25344" xr:uid="{00000000-0005-0000-0000-0000CE450000}"/>
    <cellStyle name="SAPBEXfilterDrill 2 3 2 4" xfId="6861" xr:uid="{00000000-0005-0000-0000-0000CF450000}"/>
    <cellStyle name="SAPBEXfilterDrill 2 3 2 4 2" xfId="17095" xr:uid="{00000000-0005-0000-0000-0000D0450000}"/>
    <cellStyle name="SAPBEXfilterDrill 2 3 2 4 2 2" xfId="25345" xr:uid="{00000000-0005-0000-0000-0000D1450000}"/>
    <cellStyle name="SAPBEXfilterDrill 2 3 2 5" xfId="6862" xr:uid="{00000000-0005-0000-0000-0000D2450000}"/>
    <cellStyle name="SAPBEXfilterDrill 2 3 2 5 2" xfId="17096" xr:uid="{00000000-0005-0000-0000-0000D3450000}"/>
    <cellStyle name="SAPBEXfilterDrill 2 3 2 5 2 2" xfId="25346" xr:uid="{00000000-0005-0000-0000-0000D4450000}"/>
    <cellStyle name="SAPBEXfilterDrill 2 3 2 6" xfId="17092" xr:uid="{00000000-0005-0000-0000-0000D5450000}"/>
    <cellStyle name="SAPBEXfilterDrill 2 3 2 6 2" xfId="25342" xr:uid="{00000000-0005-0000-0000-0000D6450000}"/>
    <cellStyle name="SAPBEXfilterDrill 2 3 3" xfId="6863" xr:uid="{00000000-0005-0000-0000-0000D7450000}"/>
    <cellStyle name="SAPBEXfilterDrill 2 3 3 2" xfId="17097" xr:uid="{00000000-0005-0000-0000-0000D8450000}"/>
    <cellStyle name="SAPBEXfilterDrill 2 3 3 2 2" xfId="25347" xr:uid="{00000000-0005-0000-0000-0000D9450000}"/>
    <cellStyle name="SAPBEXfilterDrill 2 3 4" xfId="6864" xr:uid="{00000000-0005-0000-0000-0000DA450000}"/>
    <cellStyle name="SAPBEXfilterDrill 2 3 4 2" xfId="17098" xr:uid="{00000000-0005-0000-0000-0000DB450000}"/>
    <cellStyle name="SAPBEXfilterDrill 2 3 4 2 2" xfId="25348" xr:uid="{00000000-0005-0000-0000-0000DC450000}"/>
    <cellStyle name="SAPBEXfilterDrill 2 3 5" xfId="6865" xr:uid="{00000000-0005-0000-0000-0000DD450000}"/>
    <cellStyle name="SAPBEXfilterDrill 2 3 5 2" xfId="17099" xr:uid="{00000000-0005-0000-0000-0000DE450000}"/>
    <cellStyle name="SAPBEXfilterDrill 2 3 5 2 2" xfId="25349" xr:uid="{00000000-0005-0000-0000-0000DF450000}"/>
    <cellStyle name="SAPBEXfilterDrill 2 3 6" xfId="6866" xr:uid="{00000000-0005-0000-0000-0000E0450000}"/>
    <cellStyle name="SAPBEXfilterDrill 2 3 6 2" xfId="17100" xr:uid="{00000000-0005-0000-0000-0000E1450000}"/>
    <cellStyle name="SAPBEXfilterDrill 2 3 6 2 2" xfId="25350" xr:uid="{00000000-0005-0000-0000-0000E2450000}"/>
    <cellStyle name="SAPBEXfilterDrill 2 3 7" xfId="17091" xr:uid="{00000000-0005-0000-0000-0000E3450000}"/>
    <cellStyle name="SAPBEXfilterDrill 2 3 7 2" xfId="25341" xr:uid="{00000000-0005-0000-0000-0000E4450000}"/>
    <cellStyle name="SAPBEXfilterDrill 2 4" xfId="6867" xr:uid="{00000000-0005-0000-0000-0000E5450000}"/>
    <cellStyle name="SAPBEXfilterDrill 2 4 2" xfId="6868" xr:uid="{00000000-0005-0000-0000-0000E6450000}"/>
    <cellStyle name="SAPBEXfilterDrill 2 4 2 2" xfId="17102" xr:uid="{00000000-0005-0000-0000-0000E7450000}"/>
    <cellStyle name="SAPBEXfilterDrill 2 4 2 2 2" xfId="25352" xr:uid="{00000000-0005-0000-0000-0000E8450000}"/>
    <cellStyle name="SAPBEXfilterDrill 2 4 3" xfId="6869" xr:uid="{00000000-0005-0000-0000-0000E9450000}"/>
    <cellStyle name="SAPBEXfilterDrill 2 4 3 2" xfId="17103" xr:uid="{00000000-0005-0000-0000-0000EA450000}"/>
    <cellStyle name="SAPBEXfilterDrill 2 4 3 2 2" xfId="25353" xr:uid="{00000000-0005-0000-0000-0000EB450000}"/>
    <cellStyle name="SAPBEXfilterDrill 2 4 4" xfId="6870" xr:uid="{00000000-0005-0000-0000-0000EC450000}"/>
    <cellStyle name="SAPBEXfilterDrill 2 4 4 2" xfId="17104" xr:uid="{00000000-0005-0000-0000-0000ED450000}"/>
    <cellStyle name="SAPBEXfilterDrill 2 4 4 2 2" xfId="25354" xr:uid="{00000000-0005-0000-0000-0000EE450000}"/>
    <cellStyle name="SAPBEXfilterDrill 2 4 5" xfId="6871" xr:uid="{00000000-0005-0000-0000-0000EF450000}"/>
    <cellStyle name="SAPBEXfilterDrill 2 4 5 2" xfId="17105" xr:uid="{00000000-0005-0000-0000-0000F0450000}"/>
    <cellStyle name="SAPBEXfilterDrill 2 4 5 2 2" xfId="25355" xr:uid="{00000000-0005-0000-0000-0000F1450000}"/>
    <cellStyle name="SAPBEXfilterDrill 2 4 6" xfId="17101" xr:uid="{00000000-0005-0000-0000-0000F2450000}"/>
    <cellStyle name="SAPBEXfilterDrill 2 4 6 2" xfId="25351" xr:uid="{00000000-0005-0000-0000-0000F3450000}"/>
    <cellStyle name="SAPBEXfilterDrill 2 5" xfId="6872" xr:uid="{00000000-0005-0000-0000-0000F4450000}"/>
    <cellStyle name="SAPBEXfilterDrill 2 5 2" xfId="17106" xr:uid="{00000000-0005-0000-0000-0000F5450000}"/>
    <cellStyle name="SAPBEXfilterDrill 2 5 2 2" xfId="25356" xr:uid="{00000000-0005-0000-0000-0000F6450000}"/>
    <cellStyle name="SAPBEXfilterDrill 2 6" xfId="6873" xr:uid="{00000000-0005-0000-0000-0000F7450000}"/>
    <cellStyle name="SAPBEXfilterDrill 2 6 2" xfId="17107" xr:uid="{00000000-0005-0000-0000-0000F8450000}"/>
    <cellStyle name="SAPBEXfilterDrill 2 6 2 2" xfId="25357" xr:uid="{00000000-0005-0000-0000-0000F9450000}"/>
    <cellStyle name="SAPBEXfilterDrill 2 7" xfId="6874" xr:uid="{00000000-0005-0000-0000-0000FA450000}"/>
    <cellStyle name="SAPBEXfilterDrill 2 7 2" xfId="17108" xr:uid="{00000000-0005-0000-0000-0000FB450000}"/>
    <cellStyle name="SAPBEXfilterDrill 2 7 2 2" xfId="25358" xr:uid="{00000000-0005-0000-0000-0000FC450000}"/>
    <cellStyle name="SAPBEXfilterDrill 2 8" xfId="6875" xr:uid="{00000000-0005-0000-0000-0000FD450000}"/>
    <cellStyle name="SAPBEXfilterDrill 2 8 2" xfId="17109" xr:uid="{00000000-0005-0000-0000-0000FE450000}"/>
    <cellStyle name="SAPBEXfilterDrill 2 8 2 2" xfId="25359" xr:uid="{00000000-0005-0000-0000-0000FF450000}"/>
    <cellStyle name="SAPBEXfilterDrill 2 9" xfId="17080" xr:uid="{00000000-0005-0000-0000-000000460000}"/>
    <cellStyle name="SAPBEXfilterDrill 2 9 2" xfId="25330" xr:uid="{00000000-0005-0000-0000-000001460000}"/>
    <cellStyle name="SAPBEXfilterDrill 3" xfId="6876" xr:uid="{00000000-0005-0000-0000-000002460000}"/>
    <cellStyle name="SAPBEXfilterDrill 3 2" xfId="6877" xr:uid="{00000000-0005-0000-0000-000003460000}"/>
    <cellStyle name="SAPBEXfilterDrill 3 2 2" xfId="6878" xr:uid="{00000000-0005-0000-0000-000004460000}"/>
    <cellStyle name="SAPBEXfilterDrill 3 2 2 2" xfId="6879" xr:uid="{00000000-0005-0000-0000-000005460000}"/>
    <cellStyle name="SAPBEXfilterDrill 3 2 2 2 2" xfId="17113" xr:uid="{00000000-0005-0000-0000-000006460000}"/>
    <cellStyle name="SAPBEXfilterDrill 3 2 2 2 2 2" xfId="25363" xr:uid="{00000000-0005-0000-0000-000007460000}"/>
    <cellStyle name="SAPBEXfilterDrill 3 2 2 3" xfId="6880" xr:uid="{00000000-0005-0000-0000-000008460000}"/>
    <cellStyle name="SAPBEXfilterDrill 3 2 2 3 2" xfId="17114" xr:uid="{00000000-0005-0000-0000-000009460000}"/>
    <cellStyle name="SAPBEXfilterDrill 3 2 2 3 2 2" xfId="25364" xr:uid="{00000000-0005-0000-0000-00000A460000}"/>
    <cellStyle name="SAPBEXfilterDrill 3 2 2 4" xfId="6881" xr:uid="{00000000-0005-0000-0000-00000B460000}"/>
    <cellStyle name="SAPBEXfilterDrill 3 2 2 4 2" xfId="17115" xr:uid="{00000000-0005-0000-0000-00000C460000}"/>
    <cellStyle name="SAPBEXfilterDrill 3 2 2 4 2 2" xfId="25365" xr:uid="{00000000-0005-0000-0000-00000D460000}"/>
    <cellStyle name="SAPBEXfilterDrill 3 2 2 5" xfId="6882" xr:uid="{00000000-0005-0000-0000-00000E460000}"/>
    <cellStyle name="SAPBEXfilterDrill 3 2 2 5 2" xfId="17116" xr:uid="{00000000-0005-0000-0000-00000F460000}"/>
    <cellStyle name="SAPBEXfilterDrill 3 2 2 5 2 2" xfId="25366" xr:uid="{00000000-0005-0000-0000-000010460000}"/>
    <cellStyle name="SAPBEXfilterDrill 3 2 2 6" xfId="17112" xr:uid="{00000000-0005-0000-0000-000011460000}"/>
    <cellStyle name="SAPBEXfilterDrill 3 2 2 6 2" xfId="25362" xr:uid="{00000000-0005-0000-0000-000012460000}"/>
    <cellStyle name="SAPBEXfilterDrill 3 2 3" xfId="6883" xr:uid="{00000000-0005-0000-0000-000013460000}"/>
    <cellStyle name="SAPBEXfilterDrill 3 2 3 2" xfId="17117" xr:uid="{00000000-0005-0000-0000-000014460000}"/>
    <cellStyle name="SAPBEXfilterDrill 3 2 3 2 2" xfId="25367" xr:uid="{00000000-0005-0000-0000-000015460000}"/>
    <cellStyle name="SAPBEXfilterDrill 3 2 4" xfId="6884" xr:uid="{00000000-0005-0000-0000-000016460000}"/>
    <cellStyle name="SAPBEXfilterDrill 3 2 4 2" xfId="17118" xr:uid="{00000000-0005-0000-0000-000017460000}"/>
    <cellStyle name="SAPBEXfilterDrill 3 2 4 2 2" xfId="25368" xr:uid="{00000000-0005-0000-0000-000018460000}"/>
    <cellStyle name="SAPBEXfilterDrill 3 2 5" xfId="6885" xr:uid="{00000000-0005-0000-0000-000019460000}"/>
    <cellStyle name="SAPBEXfilterDrill 3 2 5 2" xfId="17119" xr:uid="{00000000-0005-0000-0000-00001A460000}"/>
    <cellStyle name="SAPBEXfilterDrill 3 2 5 2 2" xfId="25369" xr:uid="{00000000-0005-0000-0000-00001B460000}"/>
    <cellStyle name="SAPBEXfilterDrill 3 2 6" xfId="6886" xr:uid="{00000000-0005-0000-0000-00001C460000}"/>
    <cellStyle name="SAPBEXfilterDrill 3 2 6 2" xfId="17120" xr:uid="{00000000-0005-0000-0000-00001D460000}"/>
    <cellStyle name="SAPBEXfilterDrill 3 2 6 2 2" xfId="25370" xr:uid="{00000000-0005-0000-0000-00001E460000}"/>
    <cellStyle name="SAPBEXfilterDrill 3 2 7" xfId="17111" xr:uid="{00000000-0005-0000-0000-00001F460000}"/>
    <cellStyle name="SAPBEXfilterDrill 3 2 7 2" xfId="25361" xr:uid="{00000000-0005-0000-0000-000020460000}"/>
    <cellStyle name="SAPBEXfilterDrill 3 3" xfId="6887" xr:uid="{00000000-0005-0000-0000-000021460000}"/>
    <cellStyle name="SAPBEXfilterDrill 3 3 2" xfId="6888" xr:uid="{00000000-0005-0000-0000-000022460000}"/>
    <cellStyle name="SAPBEXfilterDrill 3 3 2 2" xfId="6889" xr:uid="{00000000-0005-0000-0000-000023460000}"/>
    <cellStyle name="SAPBEXfilterDrill 3 3 2 2 2" xfId="17123" xr:uid="{00000000-0005-0000-0000-000024460000}"/>
    <cellStyle name="SAPBEXfilterDrill 3 3 2 2 2 2" xfId="25373" xr:uid="{00000000-0005-0000-0000-000025460000}"/>
    <cellStyle name="SAPBEXfilterDrill 3 3 2 3" xfId="6890" xr:uid="{00000000-0005-0000-0000-000026460000}"/>
    <cellStyle name="SAPBEXfilterDrill 3 3 2 3 2" xfId="17124" xr:uid="{00000000-0005-0000-0000-000027460000}"/>
    <cellStyle name="SAPBEXfilterDrill 3 3 2 3 2 2" xfId="25374" xr:uid="{00000000-0005-0000-0000-000028460000}"/>
    <cellStyle name="SAPBEXfilterDrill 3 3 2 4" xfId="6891" xr:uid="{00000000-0005-0000-0000-000029460000}"/>
    <cellStyle name="SAPBEXfilterDrill 3 3 2 4 2" xfId="17125" xr:uid="{00000000-0005-0000-0000-00002A460000}"/>
    <cellStyle name="SAPBEXfilterDrill 3 3 2 4 2 2" xfId="25375" xr:uid="{00000000-0005-0000-0000-00002B460000}"/>
    <cellStyle name="SAPBEXfilterDrill 3 3 2 5" xfId="6892" xr:uid="{00000000-0005-0000-0000-00002C460000}"/>
    <cellStyle name="SAPBEXfilterDrill 3 3 2 5 2" xfId="17126" xr:uid="{00000000-0005-0000-0000-00002D460000}"/>
    <cellStyle name="SAPBEXfilterDrill 3 3 2 5 2 2" xfId="25376" xr:uid="{00000000-0005-0000-0000-00002E460000}"/>
    <cellStyle name="SAPBEXfilterDrill 3 3 2 6" xfId="17122" xr:uid="{00000000-0005-0000-0000-00002F460000}"/>
    <cellStyle name="SAPBEXfilterDrill 3 3 2 6 2" xfId="25372" xr:uid="{00000000-0005-0000-0000-000030460000}"/>
    <cellStyle name="SAPBEXfilterDrill 3 3 3" xfId="6893" xr:uid="{00000000-0005-0000-0000-000031460000}"/>
    <cellStyle name="SAPBEXfilterDrill 3 3 3 2" xfId="17127" xr:uid="{00000000-0005-0000-0000-000032460000}"/>
    <cellStyle name="SAPBEXfilterDrill 3 3 3 2 2" xfId="25377" xr:uid="{00000000-0005-0000-0000-000033460000}"/>
    <cellStyle name="SAPBEXfilterDrill 3 3 4" xfId="6894" xr:uid="{00000000-0005-0000-0000-000034460000}"/>
    <cellStyle name="SAPBEXfilterDrill 3 3 4 2" xfId="17128" xr:uid="{00000000-0005-0000-0000-000035460000}"/>
    <cellStyle name="SAPBEXfilterDrill 3 3 4 2 2" xfId="25378" xr:uid="{00000000-0005-0000-0000-000036460000}"/>
    <cellStyle name="SAPBEXfilterDrill 3 3 5" xfId="6895" xr:uid="{00000000-0005-0000-0000-000037460000}"/>
    <cellStyle name="SAPBEXfilterDrill 3 3 5 2" xfId="17129" xr:uid="{00000000-0005-0000-0000-000038460000}"/>
    <cellStyle name="SAPBEXfilterDrill 3 3 5 2 2" xfId="25379" xr:uid="{00000000-0005-0000-0000-000039460000}"/>
    <cellStyle name="SAPBEXfilterDrill 3 3 6" xfId="6896" xr:uid="{00000000-0005-0000-0000-00003A460000}"/>
    <cellStyle name="SAPBEXfilterDrill 3 3 6 2" xfId="17130" xr:uid="{00000000-0005-0000-0000-00003B460000}"/>
    <cellStyle name="SAPBEXfilterDrill 3 3 6 2 2" xfId="25380" xr:uid="{00000000-0005-0000-0000-00003C460000}"/>
    <cellStyle name="SAPBEXfilterDrill 3 3 7" xfId="17121" xr:uid="{00000000-0005-0000-0000-00003D460000}"/>
    <cellStyle name="SAPBEXfilterDrill 3 3 7 2" xfId="25371" xr:uid="{00000000-0005-0000-0000-00003E460000}"/>
    <cellStyle name="SAPBEXfilterDrill 3 4" xfId="6897" xr:uid="{00000000-0005-0000-0000-00003F460000}"/>
    <cellStyle name="SAPBEXfilterDrill 3 4 2" xfId="6898" xr:uid="{00000000-0005-0000-0000-000040460000}"/>
    <cellStyle name="SAPBEXfilterDrill 3 4 2 2" xfId="17132" xr:uid="{00000000-0005-0000-0000-000041460000}"/>
    <cellStyle name="SAPBEXfilterDrill 3 4 2 2 2" xfId="25382" xr:uid="{00000000-0005-0000-0000-000042460000}"/>
    <cellStyle name="SAPBEXfilterDrill 3 4 3" xfId="6899" xr:uid="{00000000-0005-0000-0000-000043460000}"/>
    <cellStyle name="SAPBEXfilterDrill 3 4 3 2" xfId="17133" xr:uid="{00000000-0005-0000-0000-000044460000}"/>
    <cellStyle name="SAPBEXfilterDrill 3 4 3 2 2" xfId="25383" xr:uid="{00000000-0005-0000-0000-000045460000}"/>
    <cellStyle name="SAPBEXfilterDrill 3 4 4" xfId="6900" xr:uid="{00000000-0005-0000-0000-000046460000}"/>
    <cellStyle name="SAPBEXfilterDrill 3 4 4 2" xfId="17134" xr:uid="{00000000-0005-0000-0000-000047460000}"/>
    <cellStyle name="SAPBEXfilterDrill 3 4 4 2 2" xfId="25384" xr:uid="{00000000-0005-0000-0000-000048460000}"/>
    <cellStyle name="SAPBEXfilterDrill 3 4 5" xfId="6901" xr:uid="{00000000-0005-0000-0000-000049460000}"/>
    <cellStyle name="SAPBEXfilterDrill 3 4 5 2" xfId="17135" xr:uid="{00000000-0005-0000-0000-00004A460000}"/>
    <cellStyle name="SAPBEXfilterDrill 3 4 5 2 2" xfId="25385" xr:uid="{00000000-0005-0000-0000-00004B460000}"/>
    <cellStyle name="SAPBEXfilterDrill 3 4 6" xfId="17131" xr:uid="{00000000-0005-0000-0000-00004C460000}"/>
    <cellStyle name="SAPBEXfilterDrill 3 4 6 2" xfId="25381" xr:uid="{00000000-0005-0000-0000-00004D460000}"/>
    <cellStyle name="SAPBEXfilterDrill 3 5" xfId="6902" xr:uid="{00000000-0005-0000-0000-00004E460000}"/>
    <cellStyle name="SAPBEXfilterDrill 3 5 2" xfId="17136" xr:uid="{00000000-0005-0000-0000-00004F460000}"/>
    <cellStyle name="SAPBEXfilterDrill 3 5 2 2" xfId="25386" xr:uid="{00000000-0005-0000-0000-000050460000}"/>
    <cellStyle name="SAPBEXfilterDrill 3 6" xfId="6903" xr:uid="{00000000-0005-0000-0000-000051460000}"/>
    <cellStyle name="SAPBEXfilterDrill 3 6 2" xfId="17137" xr:uid="{00000000-0005-0000-0000-000052460000}"/>
    <cellStyle name="SAPBEXfilterDrill 3 6 2 2" xfId="25387" xr:uid="{00000000-0005-0000-0000-000053460000}"/>
    <cellStyle name="SAPBEXfilterDrill 3 7" xfId="6904" xr:uid="{00000000-0005-0000-0000-000054460000}"/>
    <cellStyle name="SAPBEXfilterDrill 3 7 2" xfId="17138" xr:uid="{00000000-0005-0000-0000-000055460000}"/>
    <cellStyle name="SAPBEXfilterDrill 3 7 2 2" xfId="25388" xr:uid="{00000000-0005-0000-0000-000056460000}"/>
    <cellStyle name="SAPBEXfilterDrill 3 8" xfId="6905" xr:uid="{00000000-0005-0000-0000-000057460000}"/>
    <cellStyle name="SAPBEXfilterDrill 3 8 2" xfId="17139" xr:uid="{00000000-0005-0000-0000-000058460000}"/>
    <cellStyle name="SAPBEXfilterDrill 3 8 2 2" xfId="25389" xr:uid="{00000000-0005-0000-0000-000059460000}"/>
    <cellStyle name="SAPBEXfilterDrill 3 9" xfId="17110" xr:uid="{00000000-0005-0000-0000-00005A460000}"/>
    <cellStyle name="SAPBEXfilterDrill 3 9 2" xfId="25360" xr:uid="{00000000-0005-0000-0000-00005B460000}"/>
    <cellStyle name="SAPBEXfilterDrill 4" xfId="6906" xr:uid="{00000000-0005-0000-0000-00005C460000}"/>
    <cellStyle name="SAPBEXfilterDrill 4 2" xfId="6907" xr:uid="{00000000-0005-0000-0000-00005D460000}"/>
    <cellStyle name="SAPBEXfilterDrill 4 2 2" xfId="6908" xr:uid="{00000000-0005-0000-0000-00005E460000}"/>
    <cellStyle name="SAPBEXfilterDrill 4 2 2 2" xfId="6909" xr:uid="{00000000-0005-0000-0000-00005F460000}"/>
    <cellStyle name="SAPBEXfilterDrill 4 2 2 2 2" xfId="17143" xr:uid="{00000000-0005-0000-0000-000060460000}"/>
    <cellStyle name="SAPBEXfilterDrill 4 2 2 2 2 2" xfId="25393" xr:uid="{00000000-0005-0000-0000-000061460000}"/>
    <cellStyle name="SAPBEXfilterDrill 4 2 2 3" xfId="6910" xr:uid="{00000000-0005-0000-0000-000062460000}"/>
    <cellStyle name="SAPBEXfilterDrill 4 2 2 3 2" xfId="17144" xr:uid="{00000000-0005-0000-0000-000063460000}"/>
    <cellStyle name="SAPBEXfilterDrill 4 2 2 3 2 2" xfId="25394" xr:uid="{00000000-0005-0000-0000-000064460000}"/>
    <cellStyle name="SAPBEXfilterDrill 4 2 2 4" xfId="6911" xr:uid="{00000000-0005-0000-0000-000065460000}"/>
    <cellStyle name="SAPBEXfilterDrill 4 2 2 4 2" xfId="17145" xr:uid="{00000000-0005-0000-0000-000066460000}"/>
    <cellStyle name="SAPBEXfilterDrill 4 2 2 4 2 2" xfId="25395" xr:uid="{00000000-0005-0000-0000-000067460000}"/>
    <cellStyle name="SAPBEXfilterDrill 4 2 2 5" xfId="6912" xr:uid="{00000000-0005-0000-0000-000068460000}"/>
    <cellStyle name="SAPBEXfilterDrill 4 2 2 5 2" xfId="17146" xr:uid="{00000000-0005-0000-0000-000069460000}"/>
    <cellStyle name="SAPBEXfilterDrill 4 2 2 5 2 2" xfId="25396" xr:uid="{00000000-0005-0000-0000-00006A460000}"/>
    <cellStyle name="SAPBEXfilterDrill 4 2 2 6" xfId="17142" xr:uid="{00000000-0005-0000-0000-00006B460000}"/>
    <cellStyle name="SAPBEXfilterDrill 4 2 2 6 2" xfId="25392" xr:uid="{00000000-0005-0000-0000-00006C460000}"/>
    <cellStyle name="SAPBEXfilterDrill 4 2 3" xfId="6913" xr:uid="{00000000-0005-0000-0000-00006D460000}"/>
    <cellStyle name="SAPBEXfilterDrill 4 2 3 2" xfId="17147" xr:uid="{00000000-0005-0000-0000-00006E460000}"/>
    <cellStyle name="SAPBEXfilterDrill 4 2 3 2 2" xfId="25397" xr:uid="{00000000-0005-0000-0000-00006F460000}"/>
    <cellStyle name="SAPBEXfilterDrill 4 2 4" xfId="6914" xr:uid="{00000000-0005-0000-0000-000070460000}"/>
    <cellStyle name="SAPBEXfilterDrill 4 2 4 2" xfId="17148" xr:uid="{00000000-0005-0000-0000-000071460000}"/>
    <cellStyle name="SAPBEXfilterDrill 4 2 4 2 2" xfId="25398" xr:uid="{00000000-0005-0000-0000-000072460000}"/>
    <cellStyle name="SAPBEXfilterDrill 4 2 5" xfId="6915" xr:uid="{00000000-0005-0000-0000-000073460000}"/>
    <cellStyle name="SAPBEXfilterDrill 4 2 5 2" xfId="17149" xr:uid="{00000000-0005-0000-0000-000074460000}"/>
    <cellStyle name="SAPBEXfilterDrill 4 2 5 2 2" xfId="25399" xr:uid="{00000000-0005-0000-0000-000075460000}"/>
    <cellStyle name="SAPBEXfilterDrill 4 2 6" xfId="6916" xr:uid="{00000000-0005-0000-0000-000076460000}"/>
    <cellStyle name="SAPBEXfilterDrill 4 2 6 2" xfId="17150" xr:uid="{00000000-0005-0000-0000-000077460000}"/>
    <cellStyle name="SAPBEXfilterDrill 4 2 6 2 2" xfId="25400" xr:uid="{00000000-0005-0000-0000-000078460000}"/>
    <cellStyle name="SAPBEXfilterDrill 4 2 7" xfId="17141" xr:uid="{00000000-0005-0000-0000-000079460000}"/>
    <cellStyle name="SAPBEXfilterDrill 4 2 7 2" xfId="25391" xr:uid="{00000000-0005-0000-0000-00007A460000}"/>
    <cellStyle name="SAPBEXfilterDrill 4 3" xfId="6917" xr:uid="{00000000-0005-0000-0000-00007B460000}"/>
    <cellStyle name="SAPBEXfilterDrill 4 3 2" xfId="6918" xr:uid="{00000000-0005-0000-0000-00007C460000}"/>
    <cellStyle name="SAPBEXfilterDrill 4 3 2 2" xfId="6919" xr:uid="{00000000-0005-0000-0000-00007D460000}"/>
    <cellStyle name="SAPBEXfilterDrill 4 3 2 2 2" xfId="17153" xr:uid="{00000000-0005-0000-0000-00007E460000}"/>
    <cellStyle name="SAPBEXfilterDrill 4 3 2 2 2 2" xfId="25403" xr:uid="{00000000-0005-0000-0000-00007F460000}"/>
    <cellStyle name="SAPBEXfilterDrill 4 3 2 3" xfId="6920" xr:uid="{00000000-0005-0000-0000-000080460000}"/>
    <cellStyle name="SAPBEXfilterDrill 4 3 2 3 2" xfId="17154" xr:uid="{00000000-0005-0000-0000-000081460000}"/>
    <cellStyle name="SAPBEXfilterDrill 4 3 2 3 2 2" xfId="25404" xr:uid="{00000000-0005-0000-0000-000082460000}"/>
    <cellStyle name="SAPBEXfilterDrill 4 3 2 4" xfId="6921" xr:uid="{00000000-0005-0000-0000-000083460000}"/>
    <cellStyle name="SAPBEXfilterDrill 4 3 2 4 2" xfId="17155" xr:uid="{00000000-0005-0000-0000-000084460000}"/>
    <cellStyle name="SAPBEXfilterDrill 4 3 2 4 2 2" xfId="25405" xr:uid="{00000000-0005-0000-0000-000085460000}"/>
    <cellStyle name="SAPBEXfilterDrill 4 3 2 5" xfId="6922" xr:uid="{00000000-0005-0000-0000-000086460000}"/>
    <cellStyle name="SAPBEXfilterDrill 4 3 2 5 2" xfId="17156" xr:uid="{00000000-0005-0000-0000-000087460000}"/>
    <cellStyle name="SAPBEXfilterDrill 4 3 2 5 2 2" xfId="25406" xr:uid="{00000000-0005-0000-0000-000088460000}"/>
    <cellStyle name="SAPBEXfilterDrill 4 3 2 6" xfId="17152" xr:uid="{00000000-0005-0000-0000-000089460000}"/>
    <cellStyle name="SAPBEXfilterDrill 4 3 2 6 2" xfId="25402" xr:uid="{00000000-0005-0000-0000-00008A460000}"/>
    <cellStyle name="SAPBEXfilterDrill 4 3 3" xfId="6923" xr:uid="{00000000-0005-0000-0000-00008B460000}"/>
    <cellStyle name="SAPBEXfilterDrill 4 3 3 2" xfId="17157" xr:uid="{00000000-0005-0000-0000-00008C460000}"/>
    <cellStyle name="SAPBEXfilterDrill 4 3 3 2 2" xfId="25407" xr:uid="{00000000-0005-0000-0000-00008D460000}"/>
    <cellStyle name="SAPBEXfilterDrill 4 3 4" xfId="6924" xr:uid="{00000000-0005-0000-0000-00008E460000}"/>
    <cellStyle name="SAPBEXfilterDrill 4 3 4 2" xfId="17158" xr:uid="{00000000-0005-0000-0000-00008F460000}"/>
    <cellStyle name="SAPBEXfilterDrill 4 3 4 2 2" xfId="25408" xr:uid="{00000000-0005-0000-0000-000090460000}"/>
    <cellStyle name="SAPBEXfilterDrill 4 3 5" xfId="6925" xr:uid="{00000000-0005-0000-0000-000091460000}"/>
    <cellStyle name="SAPBEXfilterDrill 4 3 5 2" xfId="17159" xr:uid="{00000000-0005-0000-0000-000092460000}"/>
    <cellStyle name="SAPBEXfilterDrill 4 3 5 2 2" xfId="25409" xr:uid="{00000000-0005-0000-0000-000093460000}"/>
    <cellStyle name="SAPBEXfilterDrill 4 3 6" xfId="6926" xr:uid="{00000000-0005-0000-0000-000094460000}"/>
    <cellStyle name="SAPBEXfilterDrill 4 3 6 2" xfId="17160" xr:uid="{00000000-0005-0000-0000-000095460000}"/>
    <cellStyle name="SAPBEXfilterDrill 4 3 6 2 2" xfId="25410" xr:uid="{00000000-0005-0000-0000-000096460000}"/>
    <cellStyle name="SAPBEXfilterDrill 4 3 7" xfId="17151" xr:uid="{00000000-0005-0000-0000-000097460000}"/>
    <cellStyle name="SAPBEXfilterDrill 4 3 7 2" xfId="25401" xr:uid="{00000000-0005-0000-0000-000098460000}"/>
    <cellStyle name="SAPBEXfilterDrill 4 4" xfId="6927" xr:uid="{00000000-0005-0000-0000-000099460000}"/>
    <cellStyle name="SAPBEXfilterDrill 4 4 2" xfId="6928" xr:uid="{00000000-0005-0000-0000-00009A460000}"/>
    <cellStyle name="SAPBEXfilterDrill 4 4 2 2" xfId="17162" xr:uid="{00000000-0005-0000-0000-00009B460000}"/>
    <cellStyle name="SAPBEXfilterDrill 4 4 2 2 2" xfId="25412" xr:uid="{00000000-0005-0000-0000-00009C460000}"/>
    <cellStyle name="SAPBEXfilterDrill 4 4 3" xfId="6929" xr:uid="{00000000-0005-0000-0000-00009D460000}"/>
    <cellStyle name="SAPBEXfilterDrill 4 4 3 2" xfId="17163" xr:uid="{00000000-0005-0000-0000-00009E460000}"/>
    <cellStyle name="SAPBEXfilterDrill 4 4 3 2 2" xfId="25413" xr:uid="{00000000-0005-0000-0000-00009F460000}"/>
    <cellStyle name="SAPBEXfilterDrill 4 4 4" xfId="6930" xr:uid="{00000000-0005-0000-0000-0000A0460000}"/>
    <cellStyle name="SAPBEXfilterDrill 4 4 4 2" xfId="17164" xr:uid="{00000000-0005-0000-0000-0000A1460000}"/>
    <cellStyle name="SAPBEXfilterDrill 4 4 4 2 2" xfId="25414" xr:uid="{00000000-0005-0000-0000-0000A2460000}"/>
    <cellStyle name="SAPBEXfilterDrill 4 4 5" xfId="6931" xr:uid="{00000000-0005-0000-0000-0000A3460000}"/>
    <cellStyle name="SAPBEXfilterDrill 4 4 5 2" xfId="17165" xr:uid="{00000000-0005-0000-0000-0000A4460000}"/>
    <cellStyle name="SAPBEXfilterDrill 4 4 5 2 2" xfId="25415" xr:uid="{00000000-0005-0000-0000-0000A5460000}"/>
    <cellStyle name="SAPBEXfilterDrill 4 4 6" xfId="17161" xr:uid="{00000000-0005-0000-0000-0000A6460000}"/>
    <cellStyle name="SAPBEXfilterDrill 4 4 6 2" xfId="25411" xr:uid="{00000000-0005-0000-0000-0000A7460000}"/>
    <cellStyle name="SAPBEXfilterDrill 4 5" xfId="6932" xr:uid="{00000000-0005-0000-0000-0000A8460000}"/>
    <cellStyle name="SAPBEXfilterDrill 4 5 2" xfId="17166" xr:uid="{00000000-0005-0000-0000-0000A9460000}"/>
    <cellStyle name="SAPBEXfilterDrill 4 5 2 2" xfId="25416" xr:uid="{00000000-0005-0000-0000-0000AA460000}"/>
    <cellStyle name="SAPBEXfilterDrill 4 6" xfId="6933" xr:uid="{00000000-0005-0000-0000-0000AB460000}"/>
    <cellStyle name="SAPBEXfilterDrill 4 6 2" xfId="17167" xr:uid="{00000000-0005-0000-0000-0000AC460000}"/>
    <cellStyle name="SAPBEXfilterDrill 4 6 2 2" xfId="25417" xr:uid="{00000000-0005-0000-0000-0000AD460000}"/>
    <cellStyle name="SAPBEXfilterDrill 4 7" xfId="6934" xr:uid="{00000000-0005-0000-0000-0000AE460000}"/>
    <cellStyle name="SAPBEXfilterDrill 4 7 2" xfId="17168" xr:uid="{00000000-0005-0000-0000-0000AF460000}"/>
    <cellStyle name="SAPBEXfilterDrill 4 7 2 2" xfId="25418" xr:uid="{00000000-0005-0000-0000-0000B0460000}"/>
    <cellStyle name="SAPBEXfilterDrill 4 8" xfId="6935" xr:uid="{00000000-0005-0000-0000-0000B1460000}"/>
    <cellStyle name="SAPBEXfilterDrill 4 8 2" xfId="17169" xr:uid="{00000000-0005-0000-0000-0000B2460000}"/>
    <cellStyle name="SAPBEXfilterDrill 4 8 2 2" xfId="25419" xr:uid="{00000000-0005-0000-0000-0000B3460000}"/>
    <cellStyle name="SAPBEXfilterDrill 4 9" xfId="17140" xr:uid="{00000000-0005-0000-0000-0000B4460000}"/>
    <cellStyle name="SAPBEXfilterDrill 4 9 2" xfId="25390" xr:uid="{00000000-0005-0000-0000-0000B5460000}"/>
    <cellStyle name="SAPBEXfilterDrill 5" xfId="6936" xr:uid="{00000000-0005-0000-0000-0000B6460000}"/>
    <cellStyle name="SAPBEXfilterDrill 5 2" xfId="6937" xr:uid="{00000000-0005-0000-0000-0000B7460000}"/>
    <cellStyle name="SAPBEXfilterDrill 5 2 2" xfId="6938" xr:uid="{00000000-0005-0000-0000-0000B8460000}"/>
    <cellStyle name="SAPBEXfilterDrill 5 2 2 2" xfId="17172" xr:uid="{00000000-0005-0000-0000-0000B9460000}"/>
    <cellStyle name="SAPBEXfilterDrill 5 2 2 2 2" xfId="25422" xr:uid="{00000000-0005-0000-0000-0000BA460000}"/>
    <cellStyle name="SAPBEXfilterDrill 5 2 3" xfId="6939" xr:uid="{00000000-0005-0000-0000-0000BB460000}"/>
    <cellStyle name="SAPBEXfilterDrill 5 2 3 2" xfId="17173" xr:uid="{00000000-0005-0000-0000-0000BC460000}"/>
    <cellStyle name="SAPBEXfilterDrill 5 2 3 2 2" xfId="25423" xr:uid="{00000000-0005-0000-0000-0000BD460000}"/>
    <cellStyle name="SAPBEXfilterDrill 5 2 4" xfId="6940" xr:uid="{00000000-0005-0000-0000-0000BE460000}"/>
    <cellStyle name="SAPBEXfilterDrill 5 2 4 2" xfId="17174" xr:uid="{00000000-0005-0000-0000-0000BF460000}"/>
    <cellStyle name="SAPBEXfilterDrill 5 2 4 2 2" xfId="25424" xr:uid="{00000000-0005-0000-0000-0000C0460000}"/>
    <cellStyle name="SAPBEXfilterDrill 5 2 5" xfId="6941" xr:uid="{00000000-0005-0000-0000-0000C1460000}"/>
    <cellStyle name="SAPBEXfilterDrill 5 2 5 2" xfId="17175" xr:uid="{00000000-0005-0000-0000-0000C2460000}"/>
    <cellStyle name="SAPBEXfilterDrill 5 2 5 2 2" xfId="25425" xr:uid="{00000000-0005-0000-0000-0000C3460000}"/>
    <cellStyle name="SAPBEXfilterDrill 5 2 6" xfId="17171" xr:uid="{00000000-0005-0000-0000-0000C4460000}"/>
    <cellStyle name="SAPBEXfilterDrill 5 2 6 2" xfId="25421" xr:uid="{00000000-0005-0000-0000-0000C5460000}"/>
    <cellStyle name="SAPBEXfilterDrill 5 3" xfId="6942" xr:uid="{00000000-0005-0000-0000-0000C6460000}"/>
    <cellStyle name="SAPBEXfilterDrill 5 3 2" xfId="17176" xr:uid="{00000000-0005-0000-0000-0000C7460000}"/>
    <cellStyle name="SAPBEXfilterDrill 5 3 2 2" xfId="25426" xr:uid="{00000000-0005-0000-0000-0000C8460000}"/>
    <cellStyle name="SAPBEXfilterDrill 5 4" xfId="6943" xr:uid="{00000000-0005-0000-0000-0000C9460000}"/>
    <cellStyle name="SAPBEXfilterDrill 5 4 2" xfId="17177" xr:uid="{00000000-0005-0000-0000-0000CA460000}"/>
    <cellStyle name="SAPBEXfilterDrill 5 4 2 2" xfId="25427" xr:uid="{00000000-0005-0000-0000-0000CB460000}"/>
    <cellStyle name="SAPBEXfilterDrill 5 5" xfId="6944" xr:uid="{00000000-0005-0000-0000-0000CC460000}"/>
    <cellStyle name="SAPBEXfilterDrill 5 5 2" xfId="17178" xr:uid="{00000000-0005-0000-0000-0000CD460000}"/>
    <cellStyle name="SAPBEXfilterDrill 5 5 2 2" xfId="25428" xr:uid="{00000000-0005-0000-0000-0000CE460000}"/>
    <cellStyle name="SAPBEXfilterDrill 5 6" xfId="6945" xr:uid="{00000000-0005-0000-0000-0000CF460000}"/>
    <cellStyle name="SAPBEXfilterDrill 5 6 2" xfId="17179" xr:uid="{00000000-0005-0000-0000-0000D0460000}"/>
    <cellStyle name="SAPBEXfilterDrill 5 6 2 2" xfId="25429" xr:uid="{00000000-0005-0000-0000-0000D1460000}"/>
    <cellStyle name="SAPBEXfilterDrill 5 7" xfId="17170" xr:uid="{00000000-0005-0000-0000-0000D2460000}"/>
    <cellStyle name="SAPBEXfilterDrill 5 7 2" xfId="25420" xr:uid="{00000000-0005-0000-0000-0000D3460000}"/>
    <cellStyle name="SAPBEXfilterDrill 6" xfId="6946" xr:uid="{00000000-0005-0000-0000-0000D4460000}"/>
    <cellStyle name="SAPBEXfilterDrill 6 2" xfId="6947" xr:uid="{00000000-0005-0000-0000-0000D5460000}"/>
    <cellStyle name="SAPBEXfilterDrill 6 2 2" xfId="6948" xr:uid="{00000000-0005-0000-0000-0000D6460000}"/>
    <cellStyle name="SAPBEXfilterDrill 6 2 2 2" xfId="17182" xr:uid="{00000000-0005-0000-0000-0000D7460000}"/>
    <cellStyle name="SAPBEXfilterDrill 6 2 2 2 2" xfId="25432" xr:uid="{00000000-0005-0000-0000-0000D8460000}"/>
    <cellStyle name="SAPBEXfilterDrill 6 2 3" xfId="6949" xr:uid="{00000000-0005-0000-0000-0000D9460000}"/>
    <cellStyle name="SAPBEXfilterDrill 6 2 3 2" xfId="17183" xr:uid="{00000000-0005-0000-0000-0000DA460000}"/>
    <cellStyle name="SAPBEXfilterDrill 6 2 3 2 2" xfId="25433" xr:uid="{00000000-0005-0000-0000-0000DB460000}"/>
    <cellStyle name="SAPBEXfilterDrill 6 2 4" xfId="6950" xr:uid="{00000000-0005-0000-0000-0000DC460000}"/>
    <cellStyle name="SAPBEXfilterDrill 6 2 4 2" xfId="17184" xr:uid="{00000000-0005-0000-0000-0000DD460000}"/>
    <cellStyle name="SAPBEXfilterDrill 6 2 4 2 2" xfId="25434" xr:uid="{00000000-0005-0000-0000-0000DE460000}"/>
    <cellStyle name="SAPBEXfilterDrill 6 2 5" xfId="6951" xr:uid="{00000000-0005-0000-0000-0000DF460000}"/>
    <cellStyle name="SAPBEXfilterDrill 6 2 5 2" xfId="17185" xr:uid="{00000000-0005-0000-0000-0000E0460000}"/>
    <cellStyle name="SAPBEXfilterDrill 6 2 5 2 2" xfId="25435" xr:uid="{00000000-0005-0000-0000-0000E1460000}"/>
    <cellStyle name="SAPBEXfilterDrill 6 2 6" xfId="17181" xr:uid="{00000000-0005-0000-0000-0000E2460000}"/>
    <cellStyle name="SAPBEXfilterDrill 6 2 6 2" xfId="25431" xr:uid="{00000000-0005-0000-0000-0000E3460000}"/>
    <cellStyle name="SAPBEXfilterDrill 6 3" xfId="6952" xr:uid="{00000000-0005-0000-0000-0000E4460000}"/>
    <cellStyle name="SAPBEXfilterDrill 6 3 2" xfId="17186" xr:uid="{00000000-0005-0000-0000-0000E5460000}"/>
    <cellStyle name="SAPBEXfilterDrill 6 3 2 2" xfId="25436" xr:uid="{00000000-0005-0000-0000-0000E6460000}"/>
    <cellStyle name="SAPBEXfilterDrill 6 4" xfId="6953" xr:uid="{00000000-0005-0000-0000-0000E7460000}"/>
    <cellStyle name="SAPBEXfilterDrill 6 4 2" xfId="17187" xr:uid="{00000000-0005-0000-0000-0000E8460000}"/>
    <cellStyle name="SAPBEXfilterDrill 6 4 2 2" xfId="25437" xr:uid="{00000000-0005-0000-0000-0000E9460000}"/>
    <cellStyle name="SAPBEXfilterDrill 6 5" xfId="6954" xr:uid="{00000000-0005-0000-0000-0000EA460000}"/>
    <cellStyle name="SAPBEXfilterDrill 6 5 2" xfId="17188" xr:uid="{00000000-0005-0000-0000-0000EB460000}"/>
    <cellStyle name="SAPBEXfilterDrill 6 5 2 2" xfId="25438" xr:uid="{00000000-0005-0000-0000-0000EC460000}"/>
    <cellStyle name="SAPBEXfilterDrill 6 6" xfId="6955" xr:uid="{00000000-0005-0000-0000-0000ED460000}"/>
    <cellStyle name="SAPBEXfilterDrill 6 6 2" xfId="17189" xr:uid="{00000000-0005-0000-0000-0000EE460000}"/>
    <cellStyle name="SAPBEXfilterDrill 6 6 2 2" xfId="25439" xr:uid="{00000000-0005-0000-0000-0000EF460000}"/>
    <cellStyle name="SAPBEXfilterDrill 6 7" xfId="17180" xr:uid="{00000000-0005-0000-0000-0000F0460000}"/>
    <cellStyle name="SAPBEXfilterDrill 6 7 2" xfId="25430" xr:uid="{00000000-0005-0000-0000-0000F1460000}"/>
    <cellStyle name="SAPBEXfilterDrill 7" xfId="6956" xr:uid="{00000000-0005-0000-0000-0000F2460000}"/>
    <cellStyle name="SAPBEXfilterDrill 7 2" xfId="6957" xr:uid="{00000000-0005-0000-0000-0000F3460000}"/>
    <cellStyle name="SAPBEXfilterDrill 7 2 2" xfId="17191" xr:uid="{00000000-0005-0000-0000-0000F4460000}"/>
    <cellStyle name="SAPBEXfilterDrill 7 2 2 2" xfId="25441" xr:uid="{00000000-0005-0000-0000-0000F5460000}"/>
    <cellStyle name="SAPBEXfilterDrill 7 3" xfId="6958" xr:uid="{00000000-0005-0000-0000-0000F6460000}"/>
    <cellStyle name="SAPBEXfilterDrill 7 3 2" xfId="17192" xr:uid="{00000000-0005-0000-0000-0000F7460000}"/>
    <cellStyle name="SAPBEXfilterDrill 7 3 2 2" xfId="25442" xr:uid="{00000000-0005-0000-0000-0000F8460000}"/>
    <cellStyle name="SAPBEXfilterDrill 7 4" xfId="6959" xr:uid="{00000000-0005-0000-0000-0000F9460000}"/>
    <cellStyle name="SAPBEXfilterDrill 7 4 2" xfId="17193" xr:uid="{00000000-0005-0000-0000-0000FA460000}"/>
    <cellStyle name="SAPBEXfilterDrill 7 4 2 2" xfId="25443" xr:uid="{00000000-0005-0000-0000-0000FB460000}"/>
    <cellStyle name="SAPBEXfilterDrill 7 5" xfId="6960" xr:uid="{00000000-0005-0000-0000-0000FC460000}"/>
    <cellStyle name="SAPBEXfilterDrill 7 5 2" xfId="17194" xr:uid="{00000000-0005-0000-0000-0000FD460000}"/>
    <cellStyle name="SAPBEXfilterDrill 7 5 2 2" xfId="25444" xr:uid="{00000000-0005-0000-0000-0000FE460000}"/>
    <cellStyle name="SAPBEXfilterDrill 7 6" xfId="17190" xr:uid="{00000000-0005-0000-0000-0000FF460000}"/>
    <cellStyle name="SAPBEXfilterDrill 7 6 2" xfId="25440" xr:uid="{00000000-0005-0000-0000-000000470000}"/>
    <cellStyle name="SAPBEXfilterDrill 8" xfId="6961" xr:uid="{00000000-0005-0000-0000-000001470000}"/>
    <cellStyle name="SAPBEXfilterDrill 8 2" xfId="17195" xr:uid="{00000000-0005-0000-0000-000002470000}"/>
    <cellStyle name="SAPBEXfilterDrill 8 2 2" xfId="25445" xr:uid="{00000000-0005-0000-0000-000003470000}"/>
    <cellStyle name="SAPBEXfilterDrill 9" xfId="6962" xr:uid="{00000000-0005-0000-0000-000004470000}"/>
    <cellStyle name="SAPBEXfilterDrill 9 2" xfId="17196" xr:uid="{00000000-0005-0000-0000-000005470000}"/>
    <cellStyle name="SAPBEXfilterDrill 9 2 2" xfId="25446" xr:uid="{00000000-0005-0000-0000-000006470000}"/>
    <cellStyle name="SAPBEXfilterItem" xfId="6963" xr:uid="{00000000-0005-0000-0000-000007470000}"/>
    <cellStyle name="SAPBEXfilterText" xfId="6964" xr:uid="{00000000-0005-0000-0000-000008470000}"/>
    <cellStyle name="SAPBEXformats" xfId="6965" xr:uid="{00000000-0005-0000-0000-000009470000}"/>
    <cellStyle name="SAPBEXformats 2" xfId="6966" xr:uid="{00000000-0005-0000-0000-00000A470000}"/>
    <cellStyle name="SAPBEXformats 2 2" xfId="6967" xr:uid="{00000000-0005-0000-0000-00000B470000}"/>
    <cellStyle name="SAPBEXformats 2 2 2" xfId="15659" xr:uid="{00000000-0005-0000-0000-00000C470000}"/>
    <cellStyle name="SAPBEXformats 2 2 2 2" xfId="19950" xr:uid="{00000000-0005-0000-0000-00000D470000}"/>
    <cellStyle name="SAPBEXformats 2 2 2 3" xfId="23914" xr:uid="{00000000-0005-0000-0000-00000E470000}"/>
    <cellStyle name="SAPBEXformats 2 2 3" xfId="11466" xr:uid="{00000000-0005-0000-0000-00000F470000}"/>
    <cellStyle name="SAPBEXformats 2 3" xfId="6968" xr:uid="{00000000-0005-0000-0000-000010470000}"/>
    <cellStyle name="SAPBEXformats 2 3 2" xfId="15660" xr:uid="{00000000-0005-0000-0000-000011470000}"/>
    <cellStyle name="SAPBEXformats 2 3 2 2" xfId="19951" xr:uid="{00000000-0005-0000-0000-000012470000}"/>
    <cellStyle name="SAPBEXformats 2 3 2 3" xfId="23915" xr:uid="{00000000-0005-0000-0000-000013470000}"/>
    <cellStyle name="SAPBEXformats 2 3 3" xfId="11467" xr:uid="{00000000-0005-0000-0000-000014470000}"/>
    <cellStyle name="SAPBEXformats 2 4" xfId="6969" xr:uid="{00000000-0005-0000-0000-000015470000}"/>
    <cellStyle name="SAPBEXformats 2 4 2" xfId="15661" xr:uid="{00000000-0005-0000-0000-000016470000}"/>
    <cellStyle name="SAPBEXformats 2 4 2 2" xfId="19952" xr:uid="{00000000-0005-0000-0000-000017470000}"/>
    <cellStyle name="SAPBEXformats 2 4 2 3" xfId="23916" xr:uid="{00000000-0005-0000-0000-000018470000}"/>
    <cellStyle name="SAPBEXformats 2 4 3" xfId="11468" xr:uid="{00000000-0005-0000-0000-000019470000}"/>
    <cellStyle name="SAPBEXformats 2 5" xfId="6970" xr:uid="{00000000-0005-0000-0000-00001A470000}"/>
    <cellStyle name="SAPBEXformats 2 5 2" xfId="15662" xr:uid="{00000000-0005-0000-0000-00001B470000}"/>
    <cellStyle name="SAPBEXformats 2 5 2 2" xfId="19953" xr:uid="{00000000-0005-0000-0000-00001C470000}"/>
    <cellStyle name="SAPBEXformats 2 5 2 3" xfId="23917" xr:uid="{00000000-0005-0000-0000-00001D470000}"/>
    <cellStyle name="SAPBEXformats 2 5 3" xfId="11469" xr:uid="{00000000-0005-0000-0000-00001E470000}"/>
    <cellStyle name="SAPBEXformats 2 6" xfId="6971" xr:uid="{00000000-0005-0000-0000-00001F470000}"/>
    <cellStyle name="SAPBEXformats 2 6 2" xfId="15663" xr:uid="{00000000-0005-0000-0000-000020470000}"/>
    <cellStyle name="SAPBEXformats 2 6 2 2" xfId="19954" xr:uid="{00000000-0005-0000-0000-000021470000}"/>
    <cellStyle name="SAPBEXformats 2 6 2 3" xfId="23918" xr:uid="{00000000-0005-0000-0000-000022470000}"/>
    <cellStyle name="SAPBEXformats 2 6 3" xfId="11470" xr:uid="{00000000-0005-0000-0000-000023470000}"/>
    <cellStyle name="SAPBEXformats 2 7" xfId="6972" xr:uid="{00000000-0005-0000-0000-000024470000}"/>
    <cellStyle name="SAPBEXformats 2 7 2" xfId="15664" xr:uid="{00000000-0005-0000-0000-000025470000}"/>
    <cellStyle name="SAPBEXformats 2 7 2 2" xfId="19955" xr:uid="{00000000-0005-0000-0000-000026470000}"/>
    <cellStyle name="SAPBEXformats 2 7 2 3" xfId="23919" xr:uid="{00000000-0005-0000-0000-000027470000}"/>
    <cellStyle name="SAPBEXformats 2 7 3" xfId="11471" xr:uid="{00000000-0005-0000-0000-000028470000}"/>
    <cellStyle name="SAPBEXformats 2 8" xfId="15658" xr:uid="{00000000-0005-0000-0000-000029470000}"/>
    <cellStyle name="SAPBEXformats 2 8 2" xfId="19949" xr:uid="{00000000-0005-0000-0000-00002A470000}"/>
    <cellStyle name="SAPBEXformats 2 8 3" xfId="23913" xr:uid="{00000000-0005-0000-0000-00002B470000}"/>
    <cellStyle name="SAPBEXformats 2 9" xfId="11465" xr:uid="{00000000-0005-0000-0000-00002C470000}"/>
    <cellStyle name="SAPBEXformats 3" xfId="15657" xr:uid="{00000000-0005-0000-0000-00002D470000}"/>
    <cellStyle name="SAPBEXformats 3 2" xfId="19948" xr:uid="{00000000-0005-0000-0000-00002E470000}"/>
    <cellStyle name="SAPBEXformats 3 3" xfId="23912" xr:uid="{00000000-0005-0000-0000-00002F470000}"/>
    <cellStyle name="SAPBEXformats 4" xfId="11464" xr:uid="{00000000-0005-0000-0000-000030470000}"/>
    <cellStyle name="SAPBEXheaderItem" xfId="6973" xr:uid="{00000000-0005-0000-0000-000031470000}"/>
    <cellStyle name="SAPBEXheaderText" xfId="6974" xr:uid="{00000000-0005-0000-0000-000032470000}"/>
    <cellStyle name="SAPBEXHLevel0" xfId="6975" xr:uid="{00000000-0005-0000-0000-000033470000}"/>
    <cellStyle name="SAPBEXHLevel0 2" xfId="6976" xr:uid="{00000000-0005-0000-0000-000034470000}"/>
    <cellStyle name="SAPBEXHLevel0 2 2" xfId="6977" xr:uid="{00000000-0005-0000-0000-000035470000}"/>
    <cellStyle name="SAPBEXHLevel0 2 2 2" xfId="15667" xr:uid="{00000000-0005-0000-0000-000036470000}"/>
    <cellStyle name="SAPBEXHLevel0 2 2 2 2" xfId="19958" xr:uid="{00000000-0005-0000-0000-000037470000}"/>
    <cellStyle name="SAPBEXHLevel0 2 2 2 3" xfId="23922" xr:uid="{00000000-0005-0000-0000-000038470000}"/>
    <cellStyle name="SAPBEXHLevel0 2 2 3" xfId="11474" xr:uid="{00000000-0005-0000-0000-000039470000}"/>
    <cellStyle name="SAPBEXHLevel0 2 3" xfId="6978" xr:uid="{00000000-0005-0000-0000-00003A470000}"/>
    <cellStyle name="SAPBEXHLevel0 2 3 2" xfId="15668" xr:uid="{00000000-0005-0000-0000-00003B470000}"/>
    <cellStyle name="SAPBEXHLevel0 2 3 2 2" xfId="19959" xr:uid="{00000000-0005-0000-0000-00003C470000}"/>
    <cellStyle name="SAPBEXHLevel0 2 3 2 3" xfId="23923" xr:uid="{00000000-0005-0000-0000-00003D470000}"/>
    <cellStyle name="SAPBEXHLevel0 2 3 3" xfId="11475" xr:uid="{00000000-0005-0000-0000-00003E470000}"/>
    <cellStyle name="SAPBEXHLevel0 2 4" xfId="6979" xr:uid="{00000000-0005-0000-0000-00003F470000}"/>
    <cellStyle name="SAPBEXHLevel0 2 4 2" xfId="15669" xr:uid="{00000000-0005-0000-0000-000040470000}"/>
    <cellStyle name="SAPBEXHLevel0 2 4 2 2" xfId="19960" xr:uid="{00000000-0005-0000-0000-000041470000}"/>
    <cellStyle name="SAPBEXHLevel0 2 4 2 3" xfId="23924" xr:uid="{00000000-0005-0000-0000-000042470000}"/>
    <cellStyle name="SAPBEXHLevel0 2 4 3" xfId="11476" xr:uid="{00000000-0005-0000-0000-000043470000}"/>
    <cellStyle name="SAPBEXHLevel0 2 5" xfId="6980" xr:uid="{00000000-0005-0000-0000-000044470000}"/>
    <cellStyle name="SAPBEXHLevel0 2 5 2" xfId="15670" xr:uid="{00000000-0005-0000-0000-000045470000}"/>
    <cellStyle name="SAPBEXHLevel0 2 5 2 2" xfId="19961" xr:uid="{00000000-0005-0000-0000-000046470000}"/>
    <cellStyle name="SAPBEXHLevel0 2 5 2 3" xfId="23925" xr:uid="{00000000-0005-0000-0000-000047470000}"/>
    <cellStyle name="SAPBEXHLevel0 2 5 3" xfId="11477" xr:uid="{00000000-0005-0000-0000-000048470000}"/>
    <cellStyle name="SAPBEXHLevel0 2 6" xfId="6981" xr:uid="{00000000-0005-0000-0000-000049470000}"/>
    <cellStyle name="SAPBEXHLevel0 2 6 2" xfId="15671" xr:uid="{00000000-0005-0000-0000-00004A470000}"/>
    <cellStyle name="SAPBEXHLevel0 2 6 2 2" xfId="19962" xr:uid="{00000000-0005-0000-0000-00004B470000}"/>
    <cellStyle name="SAPBEXHLevel0 2 6 2 3" xfId="23926" xr:uid="{00000000-0005-0000-0000-00004C470000}"/>
    <cellStyle name="SAPBEXHLevel0 2 6 3" xfId="11478" xr:uid="{00000000-0005-0000-0000-00004D470000}"/>
    <cellStyle name="SAPBEXHLevel0 2 7" xfId="6982" xr:uid="{00000000-0005-0000-0000-00004E470000}"/>
    <cellStyle name="SAPBEXHLevel0 2 7 2" xfId="15672" xr:uid="{00000000-0005-0000-0000-00004F470000}"/>
    <cellStyle name="SAPBEXHLevel0 2 7 2 2" xfId="19963" xr:uid="{00000000-0005-0000-0000-000050470000}"/>
    <cellStyle name="SAPBEXHLevel0 2 7 2 3" xfId="23927" xr:uid="{00000000-0005-0000-0000-000051470000}"/>
    <cellStyle name="SAPBEXHLevel0 2 7 3" xfId="11479" xr:uid="{00000000-0005-0000-0000-000052470000}"/>
    <cellStyle name="SAPBEXHLevel0 2 8" xfId="15666" xr:uid="{00000000-0005-0000-0000-000053470000}"/>
    <cellStyle name="SAPBEXHLevel0 2 8 2" xfId="19957" xr:uid="{00000000-0005-0000-0000-000054470000}"/>
    <cellStyle name="SAPBEXHLevel0 2 8 3" xfId="23921" xr:uid="{00000000-0005-0000-0000-000055470000}"/>
    <cellStyle name="SAPBEXHLevel0 2 9" xfId="11473" xr:uid="{00000000-0005-0000-0000-000056470000}"/>
    <cellStyle name="SAPBEXHLevel0 3" xfId="15665" xr:uid="{00000000-0005-0000-0000-000057470000}"/>
    <cellStyle name="SAPBEXHLevel0 3 2" xfId="19956" xr:uid="{00000000-0005-0000-0000-000058470000}"/>
    <cellStyle name="SAPBEXHLevel0 3 3" xfId="23920" xr:uid="{00000000-0005-0000-0000-000059470000}"/>
    <cellStyle name="SAPBEXHLevel0 4" xfId="11472" xr:uid="{00000000-0005-0000-0000-00005A470000}"/>
    <cellStyle name="SAPBEXHLevel0X" xfId="6983" xr:uid="{00000000-0005-0000-0000-00005B470000}"/>
    <cellStyle name="SAPBEXHLevel0X 2" xfId="6984" xr:uid="{00000000-0005-0000-0000-00005C470000}"/>
    <cellStyle name="SAPBEXHLevel0X 2 2" xfId="6985" xr:uid="{00000000-0005-0000-0000-00005D470000}"/>
    <cellStyle name="SAPBEXHLevel0X 2 2 2" xfId="15675" xr:uid="{00000000-0005-0000-0000-00005E470000}"/>
    <cellStyle name="SAPBEXHLevel0X 2 2 2 2" xfId="19966" xr:uid="{00000000-0005-0000-0000-00005F470000}"/>
    <cellStyle name="SAPBEXHLevel0X 2 2 2 3" xfId="23930" xr:uid="{00000000-0005-0000-0000-000060470000}"/>
    <cellStyle name="SAPBEXHLevel0X 2 2 3" xfId="11482" xr:uid="{00000000-0005-0000-0000-000061470000}"/>
    <cellStyle name="SAPBEXHLevel0X 2 3" xfId="6986" xr:uid="{00000000-0005-0000-0000-000062470000}"/>
    <cellStyle name="SAPBEXHLevel0X 2 3 2" xfId="15676" xr:uid="{00000000-0005-0000-0000-000063470000}"/>
    <cellStyle name="SAPBEXHLevel0X 2 3 2 2" xfId="19967" xr:uid="{00000000-0005-0000-0000-000064470000}"/>
    <cellStyle name="SAPBEXHLevel0X 2 3 2 3" xfId="23931" xr:uid="{00000000-0005-0000-0000-000065470000}"/>
    <cellStyle name="SAPBEXHLevel0X 2 3 3" xfId="11483" xr:uid="{00000000-0005-0000-0000-000066470000}"/>
    <cellStyle name="SAPBEXHLevel0X 2 4" xfId="6987" xr:uid="{00000000-0005-0000-0000-000067470000}"/>
    <cellStyle name="SAPBEXHLevel0X 2 4 2" xfId="15677" xr:uid="{00000000-0005-0000-0000-000068470000}"/>
    <cellStyle name="SAPBEXHLevel0X 2 4 2 2" xfId="19968" xr:uid="{00000000-0005-0000-0000-000069470000}"/>
    <cellStyle name="SAPBEXHLevel0X 2 4 2 3" xfId="23932" xr:uid="{00000000-0005-0000-0000-00006A470000}"/>
    <cellStyle name="SAPBEXHLevel0X 2 4 3" xfId="11484" xr:uid="{00000000-0005-0000-0000-00006B470000}"/>
    <cellStyle name="SAPBEXHLevel0X 2 5" xfId="6988" xr:uid="{00000000-0005-0000-0000-00006C470000}"/>
    <cellStyle name="SAPBEXHLevel0X 2 5 2" xfId="15678" xr:uid="{00000000-0005-0000-0000-00006D470000}"/>
    <cellStyle name="SAPBEXHLevel0X 2 5 2 2" xfId="19969" xr:uid="{00000000-0005-0000-0000-00006E470000}"/>
    <cellStyle name="SAPBEXHLevel0X 2 5 2 3" xfId="23933" xr:uid="{00000000-0005-0000-0000-00006F470000}"/>
    <cellStyle name="SAPBEXHLevel0X 2 5 3" xfId="11485" xr:uid="{00000000-0005-0000-0000-000070470000}"/>
    <cellStyle name="SAPBEXHLevel0X 2 6" xfId="6989" xr:uid="{00000000-0005-0000-0000-000071470000}"/>
    <cellStyle name="SAPBEXHLevel0X 2 6 2" xfId="15679" xr:uid="{00000000-0005-0000-0000-000072470000}"/>
    <cellStyle name="SAPBEXHLevel0X 2 6 2 2" xfId="19970" xr:uid="{00000000-0005-0000-0000-000073470000}"/>
    <cellStyle name="SAPBEXHLevel0X 2 6 2 3" xfId="23934" xr:uid="{00000000-0005-0000-0000-000074470000}"/>
    <cellStyle name="SAPBEXHLevel0X 2 6 3" xfId="11486" xr:uid="{00000000-0005-0000-0000-000075470000}"/>
    <cellStyle name="SAPBEXHLevel0X 2 7" xfId="6990" xr:uid="{00000000-0005-0000-0000-000076470000}"/>
    <cellStyle name="SAPBEXHLevel0X 2 7 2" xfId="15680" xr:uid="{00000000-0005-0000-0000-000077470000}"/>
    <cellStyle name="SAPBEXHLevel0X 2 7 2 2" xfId="19971" xr:uid="{00000000-0005-0000-0000-000078470000}"/>
    <cellStyle name="SAPBEXHLevel0X 2 7 2 3" xfId="23935" xr:uid="{00000000-0005-0000-0000-000079470000}"/>
    <cellStyle name="SAPBEXHLevel0X 2 7 3" xfId="11487" xr:uid="{00000000-0005-0000-0000-00007A470000}"/>
    <cellStyle name="SAPBEXHLevel0X 2 8" xfId="15674" xr:uid="{00000000-0005-0000-0000-00007B470000}"/>
    <cellStyle name="SAPBEXHLevel0X 2 8 2" xfId="19965" xr:uid="{00000000-0005-0000-0000-00007C470000}"/>
    <cellStyle name="SAPBEXHLevel0X 2 8 3" xfId="23929" xr:uid="{00000000-0005-0000-0000-00007D470000}"/>
    <cellStyle name="SAPBEXHLevel0X 2 9" xfId="11481" xr:uid="{00000000-0005-0000-0000-00007E470000}"/>
    <cellStyle name="SAPBEXHLevel0X 3" xfId="15673" xr:uid="{00000000-0005-0000-0000-00007F470000}"/>
    <cellStyle name="SAPBEXHLevel0X 3 2" xfId="19964" xr:uid="{00000000-0005-0000-0000-000080470000}"/>
    <cellStyle name="SAPBEXHLevel0X 3 3" xfId="23928" xr:uid="{00000000-0005-0000-0000-000081470000}"/>
    <cellStyle name="SAPBEXHLevel0X 4" xfId="11480" xr:uid="{00000000-0005-0000-0000-000082470000}"/>
    <cellStyle name="SAPBEXHLevel1" xfId="6991" xr:uid="{00000000-0005-0000-0000-000083470000}"/>
    <cellStyle name="SAPBEXHLevel1 2" xfId="6992" xr:uid="{00000000-0005-0000-0000-000084470000}"/>
    <cellStyle name="SAPBEXHLevel1 2 2" xfId="6993" xr:uid="{00000000-0005-0000-0000-000085470000}"/>
    <cellStyle name="SAPBEXHLevel1 2 2 2" xfId="15683" xr:uid="{00000000-0005-0000-0000-000086470000}"/>
    <cellStyle name="SAPBEXHLevel1 2 2 2 2" xfId="19974" xr:uid="{00000000-0005-0000-0000-000087470000}"/>
    <cellStyle name="SAPBEXHLevel1 2 2 2 3" xfId="23938" xr:uid="{00000000-0005-0000-0000-000088470000}"/>
    <cellStyle name="SAPBEXHLevel1 2 2 3" xfId="11490" xr:uid="{00000000-0005-0000-0000-000089470000}"/>
    <cellStyle name="SAPBEXHLevel1 2 3" xfId="6994" xr:uid="{00000000-0005-0000-0000-00008A470000}"/>
    <cellStyle name="SAPBEXHLevel1 2 3 2" xfId="15684" xr:uid="{00000000-0005-0000-0000-00008B470000}"/>
    <cellStyle name="SAPBEXHLevel1 2 3 2 2" xfId="19975" xr:uid="{00000000-0005-0000-0000-00008C470000}"/>
    <cellStyle name="SAPBEXHLevel1 2 3 2 3" xfId="23939" xr:uid="{00000000-0005-0000-0000-00008D470000}"/>
    <cellStyle name="SAPBEXHLevel1 2 3 3" xfId="11491" xr:uid="{00000000-0005-0000-0000-00008E470000}"/>
    <cellStyle name="SAPBEXHLevel1 2 4" xfId="6995" xr:uid="{00000000-0005-0000-0000-00008F470000}"/>
    <cellStyle name="SAPBEXHLevel1 2 4 2" xfId="15685" xr:uid="{00000000-0005-0000-0000-000090470000}"/>
    <cellStyle name="SAPBEXHLevel1 2 4 2 2" xfId="19976" xr:uid="{00000000-0005-0000-0000-000091470000}"/>
    <cellStyle name="SAPBEXHLevel1 2 4 2 3" xfId="23940" xr:uid="{00000000-0005-0000-0000-000092470000}"/>
    <cellStyle name="SAPBEXHLevel1 2 4 3" xfId="11492" xr:uid="{00000000-0005-0000-0000-000093470000}"/>
    <cellStyle name="SAPBEXHLevel1 2 5" xfId="6996" xr:uid="{00000000-0005-0000-0000-000094470000}"/>
    <cellStyle name="SAPBEXHLevel1 2 5 2" xfId="15686" xr:uid="{00000000-0005-0000-0000-000095470000}"/>
    <cellStyle name="SAPBEXHLevel1 2 5 2 2" xfId="19977" xr:uid="{00000000-0005-0000-0000-000096470000}"/>
    <cellStyle name="SAPBEXHLevel1 2 5 2 3" xfId="23941" xr:uid="{00000000-0005-0000-0000-000097470000}"/>
    <cellStyle name="SAPBEXHLevel1 2 5 3" xfId="11493" xr:uid="{00000000-0005-0000-0000-000098470000}"/>
    <cellStyle name="SAPBEXHLevel1 2 6" xfId="6997" xr:uid="{00000000-0005-0000-0000-000099470000}"/>
    <cellStyle name="SAPBEXHLevel1 2 6 2" xfId="15687" xr:uid="{00000000-0005-0000-0000-00009A470000}"/>
    <cellStyle name="SAPBEXHLevel1 2 6 2 2" xfId="19978" xr:uid="{00000000-0005-0000-0000-00009B470000}"/>
    <cellStyle name="SAPBEXHLevel1 2 6 2 3" xfId="23942" xr:uid="{00000000-0005-0000-0000-00009C470000}"/>
    <cellStyle name="SAPBEXHLevel1 2 6 3" xfId="11494" xr:uid="{00000000-0005-0000-0000-00009D470000}"/>
    <cellStyle name="SAPBEXHLevel1 2 7" xfId="6998" xr:uid="{00000000-0005-0000-0000-00009E470000}"/>
    <cellStyle name="SAPBEXHLevel1 2 7 2" xfId="15688" xr:uid="{00000000-0005-0000-0000-00009F470000}"/>
    <cellStyle name="SAPBEXHLevel1 2 7 2 2" xfId="19979" xr:uid="{00000000-0005-0000-0000-0000A0470000}"/>
    <cellStyle name="SAPBEXHLevel1 2 7 2 3" xfId="23943" xr:uid="{00000000-0005-0000-0000-0000A1470000}"/>
    <cellStyle name="SAPBEXHLevel1 2 7 3" xfId="11495" xr:uid="{00000000-0005-0000-0000-0000A2470000}"/>
    <cellStyle name="SAPBEXHLevel1 2 8" xfId="15682" xr:uid="{00000000-0005-0000-0000-0000A3470000}"/>
    <cellStyle name="SAPBEXHLevel1 2 8 2" xfId="19973" xr:uid="{00000000-0005-0000-0000-0000A4470000}"/>
    <cellStyle name="SAPBEXHLevel1 2 8 3" xfId="23937" xr:uid="{00000000-0005-0000-0000-0000A5470000}"/>
    <cellStyle name="SAPBEXHLevel1 2 9" xfId="11489" xr:uid="{00000000-0005-0000-0000-0000A6470000}"/>
    <cellStyle name="SAPBEXHLevel1 3" xfId="15681" xr:uid="{00000000-0005-0000-0000-0000A7470000}"/>
    <cellStyle name="SAPBEXHLevel1 3 2" xfId="19972" xr:uid="{00000000-0005-0000-0000-0000A8470000}"/>
    <cellStyle name="SAPBEXHLevel1 3 3" xfId="23936" xr:uid="{00000000-0005-0000-0000-0000A9470000}"/>
    <cellStyle name="SAPBEXHLevel1 4" xfId="11488" xr:uid="{00000000-0005-0000-0000-0000AA470000}"/>
    <cellStyle name="SAPBEXHLevel1X" xfId="6999" xr:uid="{00000000-0005-0000-0000-0000AB470000}"/>
    <cellStyle name="SAPBEXHLevel1X 2" xfId="7000" xr:uid="{00000000-0005-0000-0000-0000AC470000}"/>
    <cellStyle name="SAPBEXHLevel1X 2 2" xfId="7001" xr:uid="{00000000-0005-0000-0000-0000AD470000}"/>
    <cellStyle name="SAPBEXHLevel1X 2 2 2" xfId="15691" xr:uid="{00000000-0005-0000-0000-0000AE470000}"/>
    <cellStyle name="SAPBEXHLevel1X 2 2 2 2" xfId="19982" xr:uid="{00000000-0005-0000-0000-0000AF470000}"/>
    <cellStyle name="SAPBEXHLevel1X 2 2 2 3" xfId="23946" xr:uid="{00000000-0005-0000-0000-0000B0470000}"/>
    <cellStyle name="SAPBEXHLevel1X 2 2 3" xfId="11498" xr:uid="{00000000-0005-0000-0000-0000B1470000}"/>
    <cellStyle name="SAPBEXHLevel1X 2 3" xfId="7002" xr:uid="{00000000-0005-0000-0000-0000B2470000}"/>
    <cellStyle name="SAPBEXHLevel1X 2 3 2" xfId="15692" xr:uid="{00000000-0005-0000-0000-0000B3470000}"/>
    <cellStyle name="SAPBEXHLevel1X 2 3 2 2" xfId="19983" xr:uid="{00000000-0005-0000-0000-0000B4470000}"/>
    <cellStyle name="SAPBEXHLevel1X 2 3 2 3" xfId="23947" xr:uid="{00000000-0005-0000-0000-0000B5470000}"/>
    <cellStyle name="SAPBEXHLevel1X 2 3 3" xfId="11499" xr:uid="{00000000-0005-0000-0000-0000B6470000}"/>
    <cellStyle name="SAPBEXHLevel1X 2 4" xfId="7003" xr:uid="{00000000-0005-0000-0000-0000B7470000}"/>
    <cellStyle name="SAPBEXHLevel1X 2 4 2" xfId="15693" xr:uid="{00000000-0005-0000-0000-0000B8470000}"/>
    <cellStyle name="SAPBEXHLevel1X 2 4 2 2" xfId="19984" xr:uid="{00000000-0005-0000-0000-0000B9470000}"/>
    <cellStyle name="SAPBEXHLevel1X 2 4 2 3" xfId="23948" xr:uid="{00000000-0005-0000-0000-0000BA470000}"/>
    <cellStyle name="SAPBEXHLevel1X 2 4 3" xfId="11500" xr:uid="{00000000-0005-0000-0000-0000BB470000}"/>
    <cellStyle name="SAPBEXHLevel1X 2 5" xfId="7004" xr:uid="{00000000-0005-0000-0000-0000BC470000}"/>
    <cellStyle name="SAPBEXHLevel1X 2 5 2" xfId="15694" xr:uid="{00000000-0005-0000-0000-0000BD470000}"/>
    <cellStyle name="SAPBEXHLevel1X 2 5 2 2" xfId="19985" xr:uid="{00000000-0005-0000-0000-0000BE470000}"/>
    <cellStyle name="SAPBEXHLevel1X 2 5 2 3" xfId="23949" xr:uid="{00000000-0005-0000-0000-0000BF470000}"/>
    <cellStyle name="SAPBEXHLevel1X 2 5 3" xfId="11501" xr:uid="{00000000-0005-0000-0000-0000C0470000}"/>
    <cellStyle name="SAPBEXHLevel1X 2 6" xfId="7005" xr:uid="{00000000-0005-0000-0000-0000C1470000}"/>
    <cellStyle name="SAPBEXHLevel1X 2 6 2" xfId="15695" xr:uid="{00000000-0005-0000-0000-0000C2470000}"/>
    <cellStyle name="SAPBEXHLevel1X 2 6 2 2" xfId="19986" xr:uid="{00000000-0005-0000-0000-0000C3470000}"/>
    <cellStyle name="SAPBEXHLevel1X 2 6 2 3" xfId="23950" xr:uid="{00000000-0005-0000-0000-0000C4470000}"/>
    <cellStyle name="SAPBEXHLevel1X 2 6 3" xfId="11502" xr:uid="{00000000-0005-0000-0000-0000C5470000}"/>
    <cellStyle name="SAPBEXHLevel1X 2 7" xfId="7006" xr:uid="{00000000-0005-0000-0000-0000C6470000}"/>
    <cellStyle name="SAPBEXHLevel1X 2 7 2" xfId="15696" xr:uid="{00000000-0005-0000-0000-0000C7470000}"/>
    <cellStyle name="SAPBEXHLevel1X 2 7 2 2" xfId="19987" xr:uid="{00000000-0005-0000-0000-0000C8470000}"/>
    <cellStyle name="SAPBEXHLevel1X 2 7 2 3" xfId="23951" xr:uid="{00000000-0005-0000-0000-0000C9470000}"/>
    <cellStyle name="SAPBEXHLevel1X 2 7 3" xfId="17250" xr:uid="{00000000-0005-0000-0000-0000CA470000}"/>
    <cellStyle name="SAPBEXHLevel1X 2 8" xfId="15690" xr:uid="{00000000-0005-0000-0000-0000CB470000}"/>
    <cellStyle name="SAPBEXHLevel1X 2 8 2" xfId="19981" xr:uid="{00000000-0005-0000-0000-0000CC470000}"/>
    <cellStyle name="SAPBEXHLevel1X 2 8 3" xfId="23945" xr:uid="{00000000-0005-0000-0000-0000CD470000}"/>
    <cellStyle name="SAPBEXHLevel1X 2 9" xfId="11497" xr:uid="{00000000-0005-0000-0000-0000CE470000}"/>
    <cellStyle name="SAPBEXHLevel1X 3" xfId="15689" xr:uid="{00000000-0005-0000-0000-0000CF470000}"/>
    <cellStyle name="SAPBEXHLevel1X 3 2" xfId="19980" xr:uid="{00000000-0005-0000-0000-0000D0470000}"/>
    <cellStyle name="SAPBEXHLevel1X 3 3" xfId="23944" xr:uid="{00000000-0005-0000-0000-0000D1470000}"/>
    <cellStyle name="SAPBEXHLevel1X 4" xfId="11496" xr:uid="{00000000-0005-0000-0000-0000D2470000}"/>
    <cellStyle name="SAPBEXHLevel2" xfId="7007" xr:uid="{00000000-0005-0000-0000-0000D3470000}"/>
    <cellStyle name="SAPBEXHLevel2 2" xfId="7008" xr:uid="{00000000-0005-0000-0000-0000D4470000}"/>
    <cellStyle name="SAPBEXHLevel2 2 2" xfId="7009" xr:uid="{00000000-0005-0000-0000-0000D5470000}"/>
    <cellStyle name="SAPBEXHLevel2 2 2 2" xfId="15699" xr:uid="{00000000-0005-0000-0000-0000D6470000}"/>
    <cellStyle name="SAPBEXHLevel2 2 2 2 2" xfId="19990" xr:uid="{00000000-0005-0000-0000-0000D7470000}"/>
    <cellStyle name="SAPBEXHLevel2 2 2 2 3" xfId="23954" xr:uid="{00000000-0005-0000-0000-0000D8470000}"/>
    <cellStyle name="SAPBEXHLevel2 2 2 3" xfId="11505" xr:uid="{00000000-0005-0000-0000-0000D9470000}"/>
    <cellStyle name="SAPBEXHLevel2 2 3" xfId="7010" xr:uid="{00000000-0005-0000-0000-0000DA470000}"/>
    <cellStyle name="SAPBEXHLevel2 2 3 2" xfId="15700" xr:uid="{00000000-0005-0000-0000-0000DB470000}"/>
    <cellStyle name="SAPBEXHLevel2 2 3 2 2" xfId="19991" xr:uid="{00000000-0005-0000-0000-0000DC470000}"/>
    <cellStyle name="SAPBEXHLevel2 2 3 2 3" xfId="23955" xr:uid="{00000000-0005-0000-0000-0000DD470000}"/>
    <cellStyle name="SAPBEXHLevel2 2 3 3" xfId="11506" xr:uid="{00000000-0005-0000-0000-0000DE470000}"/>
    <cellStyle name="SAPBEXHLevel2 2 4" xfId="7011" xr:uid="{00000000-0005-0000-0000-0000DF470000}"/>
    <cellStyle name="SAPBEXHLevel2 2 4 2" xfId="15701" xr:uid="{00000000-0005-0000-0000-0000E0470000}"/>
    <cellStyle name="SAPBEXHLevel2 2 4 2 2" xfId="19992" xr:uid="{00000000-0005-0000-0000-0000E1470000}"/>
    <cellStyle name="SAPBEXHLevel2 2 4 2 3" xfId="23956" xr:uid="{00000000-0005-0000-0000-0000E2470000}"/>
    <cellStyle name="SAPBEXHLevel2 2 4 3" xfId="11507" xr:uid="{00000000-0005-0000-0000-0000E3470000}"/>
    <cellStyle name="SAPBEXHLevel2 2 5" xfId="7012" xr:uid="{00000000-0005-0000-0000-0000E4470000}"/>
    <cellStyle name="SAPBEXHLevel2 2 5 2" xfId="15702" xr:uid="{00000000-0005-0000-0000-0000E5470000}"/>
    <cellStyle name="SAPBEXHLevel2 2 5 2 2" xfId="19993" xr:uid="{00000000-0005-0000-0000-0000E6470000}"/>
    <cellStyle name="SAPBEXHLevel2 2 5 2 3" xfId="23957" xr:uid="{00000000-0005-0000-0000-0000E7470000}"/>
    <cellStyle name="SAPBEXHLevel2 2 5 3" xfId="11508" xr:uid="{00000000-0005-0000-0000-0000E8470000}"/>
    <cellStyle name="SAPBEXHLevel2 2 6" xfId="7013" xr:uid="{00000000-0005-0000-0000-0000E9470000}"/>
    <cellStyle name="SAPBEXHLevel2 2 6 2" xfId="15703" xr:uid="{00000000-0005-0000-0000-0000EA470000}"/>
    <cellStyle name="SAPBEXHLevel2 2 6 2 2" xfId="19994" xr:uid="{00000000-0005-0000-0000-0000EB470000}"/>
    <cellStyle name="SAPBEXHLevel2 2 6 2 3" xfId="23958" xr:uid="{00000000-0005-0000-0000-0000EC470000}"/>
    <cellStyle name="SAPBEXHLevel2 2 6 3" xfId="11509" xr:uid="{00000000-0005-0000-0000-0000ED470000}"/>
    <cellStyle name="SAPBEXHLevel2 2 7" xfId="7014" xr:uid="{00000000-0005-0000-0000-0000EE470000}"/>
    <cellStyle name="SAPBEXHLevel2 2 7 2" xfId="15704" xr:uid="{00000000-0005-0000-0000-0000EF470000}"/>
    <cellStyle name="SAPBEXHLevel2 2 7 2 2" xfId="19995" xr:uid="{00000000-0005-0000-0000-0000F0470000}"/>
    <cellStyle name="SAPBEXHLevel2 2 7 2 3" xfId="23959" xr:uid="{00000000-0005-0000-0000-0000F1470000}"/>
    <cellStyle name="SAPBEXHLevel2 2 7 3" xfId="11510" xr:uid="{00000000-0005-0000-0000-0000F2470000}"/>
    <cellStyle name="SAPBEXHLevel2 2 8" xfId="15698" xr:uid="{00000000-0005-0000-0000-0000F3470000}"/>
    <cellStyle name="SAPBEXHLevel2 2 8 2" xfId="19989" xr:uid="{00000000-0005-0000-0000-0000F4470000}"/>
    <cellStyle name="SAPBEXHLevel2 2 8 3" xfId="23953" xr:uid="{00000000-0005-0000-0000-0000F5470000}"/>
    <cellStyle name="SAPBEXHLevel2 2 9" xfId="11504" xr:uid="{00000000-0005-0000-0000-0000F6470000}"/>
    <cellStyle name="SAPBEXHLevel2 3" xfId="15697" xr:uid="{00000000-0005-0000-0000-0000F7470000}"/>
    <cellStyle name="SAPBEXHLevel2 3 2" xfId="19988" xr:uid="{00000000-0005-0000-0000-0000F8470000}"/>
    <cellStyle name="SAPBEXHLevel2 3 3" xfId="23952" xr:uid="{00000000-0005-0000-0000-0000F9470000}"/>
    <cellStyle name="SAPBEXHLevel2 4" xfId="11503" xr:uid="{00000000-0005-0000-0000-0000FA470000}"/>
    <cellStyle name="SAPBEXHLevel2X" xfId="7015" xr:uid="{00000000-0005-0000-0000-0000FB470000}"/>
    <cellStyle name="SAPBEXHLevel2X 2" xfId="7016" xr:uid="{00000000-0005-0000-0000-0000FC470000}"/>
    <cellStyle name="SAPBEXHLevel2X 2 2" xfId="7017" xr:uid="{00000000-0005-0000-0000-0000FD470000}"/>
    <cellStyle name="SAPBEXHLevel2X 2 2 2" xfId="15707" xr:uid="{00000000-0005-0000-0000-0000FE470000}"/>
    <cellStyle name="SAPBEXHLevel2X 2 2 2 2" xfId="19998" xr:uid="{00000000-0005-0000-0000-0000FF470000}"/>
    <cellStyle name="SAPBEXHLevel2X 2 2 2 3" xfId="23962" xr:uid="{00000000-0005-0000-0000-000000480000}"/>
    <cellStyle name="SAPBEXHLevel2X 2 2 3" xfId="11513" xr:uid="{00000000-0005-0000-0000-000001480000}"/>
    <cellStyle name="SAPBEXHLevel2X 2 3" xfId="7018" xr:uid="{00000000-0005-0000-0000-000002480000}"/>
    <cellStyle name="SAPBEXHLevel2X 2 3 2" xfId="15708" xr:uid="{00000000-0005-0000-0000-000003480000}"/>
    <cellStyle name="SAPBEXHLevel2X 2 3 2 2" xfId="19999" xr:uid="{00000000-0005-0000-0000-000004480000}"/>
    <cellStyle name="SAPBEXHLevel2X 2 3 2 3" xfId="23963" xr:uid="{00000000-0005-0000-0000-000005480000}"/>
    <cellStyle name="SAPBEXHLevel2X 2 3 3" xfId="11514" xr:uid="{00000000-0005-0000-0000-000006480000}"/>
    <cellStyle name="SAPBEXHLevel2X 2 4" xfId="7019" xr:uid="{00000000-0005-0000-0000-000007480000}"/>
    <cellStyle name="SAPBEXHLevel2X 2 4 2" xfId="15709" xr:uid="{00000000-0005-0000-0000-000008480000}"/>
    <cellStyle name="SAPBEXHLevel2X 2 4 2 2" xfId="20000" xr:uid="{00000000-0005-0000-0000-000009480000}"/>
    <cellStyle name="SAPBEXHLevel2X 2 4 2 3" xfId="23964" xr:uid="{00000000-0005-0000-0000-00000A480000}"/>
    <cellStyle name="SAPBEXHLevel2X 2 4 3" xfId="11515" xr:uid="{00000000-0005-0000-0000-00000B480000}"/>
    <cellStyle name="SAPBEXHLevel2X 2 5" xfId="7020" xr:uid="{00000000-0005-0000-0000-00000C480000}"/>
    <cellStyle name="SAPBEXHLevel2X 2 5 2" xfId="15710" xr:uid="{00000000-0005-0000-0000-00000D480000}"/>
    <cellStyle name="SAPBEXHLevel2X 2 5 2 2" xfId="20001" xr:uid="{00000000-0005-0000-0000-00000E480000}"/>
    <cellStyle name="SAPBEXHLevel2X 2 5 2 3" xfId="23965" xr:uid="{00000000-0005-0000-0000-00000F480000}"/>
    <cellStyle name="SAPBEXHLevel2X 2 5 3" xfId="11516" xr:uid="{00000000-0005-0000-0000-000010480000}"/>
    <cellStyle name="SAPBEXHLevel2X 2 6" xfId="7021" xr:uid="{00000000-0005-0000-0000-000011480000}"/>
    <cellStyle name="SAPBEXHLevel2X 2 6 2" xfId="15711" xr:uid="{00000000-0005-0000-0000-000012480000}"/>
    <cellStyle name="SAPBEXHLevel2X 2 6 2 2" xfId="20002" xr:uid="{00000000-0005-0000-0000-000013480000}"/>
    <cellStyle name="SAPBEXHLevel2X 2 6 2 3" xfId="23966" xr:uid="{00000000-0005-0000-0000-000014480000}"/>
    <cellStyle name="SAPBEXHLevel2X 2 6 3" xfId="11517" xr:uid="{00000000-0005-0000-0000-000015480000}"/>
    <cellStyle name="SAPBEXHLevel2X 2 7" xfId="7022" xr:uid="{00000000-0005-0000-0000-000016480000}"/>
    <cellStyle name="SAPBEXHLevel2X 2 7 2" xfId="15712" xr:uid="{00000000-0005-0000-0000-000017480000}"/>
    <cellStyle name="SAPBEXHLevel2X 2 7 2 2" xfId="20003" xr:uid="{00000000-0005-0000-0000-000018480000}"/>
    <cellStyle name="SAPBEXHLevel2X 2 7 2 3" xfId="23967" xr:uid="{00000000-0005-0000-0000-000019480000}"/>
    <cellStyle name="SAPBEXHLevel2X 2 7 3" xfId="11518" xr:uid="{00000000-0005-0000-0000-00001A480000}"/>
    <cellStyle name="SAPBEXHLevel2X 2 8" xfId="15706" xr:uid="{00000000-0005-0000-0000-00001B480000}"/>
    <cellStyle name="SAPBEXHLevel2X 2 8 2" xfId="19997" xr:uid="{00000000-0005-0000-0000-00001C480000}"/>
    <cellStyle name="SAPBEXHLevel2X 2 8 3" xfId="23961" xr:uid="{00000000-0005-0000-0000-00001D480000}"/>
    <cellStyle name="SAPBEXHLevel2X 2 9" xfId="11512" xr:uid="{00000000-0005-0000-0000-00001E480000}"/>
    <cellStyle name="SAPBEXHLevel2X 3" xfId="15705" xr:uid="{00000000-0005-0000-0000-00001F480000}"/>
    <cellStyle name="SAPBEXHLevel2X 3 2" xfId="19996" xr:uid="{00000000-0005-0000-0000-000020480000}"/>
    <cellStyle name="SAPBEXHLevel2X 3 3" xfId="23960" xr:uid="{00000000-0005-0000-0000-000021480000}"/>
    <cellStyle name="SAPBEXHLevel2X 4" xfId="11511" xr:uid="{00000000-0005-0000-0000-000022480000}"/>
    <cellStyle name="SAPBEXHLevel3" xfId="7023" xr:uid="{00000000-0005-0000-0000-000023480000}"/>
    <cellStyle name="SAPBEXHLevel3 2" xfId="7024" xr:uid="{00000000-0005-0000-0000-000024480000}"/>
    <cellStyle name="SAPBEXHLevel3 2 2" xfId="7025" xr:uid="{00000000-0005-0000-0000-000025480000}"/>
    <cellStyle name="SAPBEXHLevel3 2 2 2" xfId="15715" xr:uid="{00000000-0005-0000-0000-000026480000}"/>
    <cellStyle name="SAPBEXHLevel3 2 2 2 2" xfId="20006" xr:uid="{00000000-0005-0000-0000-000027480000}"/>
    <cellStyle name="SAPBEXHLevel3 2 2 2 3" xfId="23970" xr:uid="{00000000-0005-0000-0000-000028480000}"/>
    <cellStyle name="SAPBEXHLevel3 2 2 3" xfId="11521" xr:uid="{00000000-0005-0000-0000-000029480000}"/>
    <cellStyle name="SAPBEXHLevel3 2 3" xfId="7026" xr:uid="{00000000-0005-0000-0000-00002A480000}"/>
    <cellStyle name="SAPBEXHLevel3 2 3 2" xfId="15716" xr:uid="{00000000-0005-0000-0000-00002B480000}"/>
    <cellStyle name="SAPBEXHLevel3 2 3 2 2" xfId="20007" xr:uid="{00000000-0005-0000-0000-00002C480000}"/>
    <cellStyle name="SAPBEXHLevel3 2 3 2 3" xfId="23971" xr:uid="{00000000-0005-0000-0000-00002D480000}"/>
    <cellStyle name="SAPBEXHLevel3 2 3 3" xfId="11522" xr:uid="{00000000-0005-0000-0000-00002E480000}"/>
    <cellStyle name="SAPBEXHLevel3 2 4" xfId="7027" xr:uid="{00000000-0005-0000-0000-00002F480000}"/>
    <cellStyle name="SAPBEXHLevel3 2 4 2" xfId="15717" xr:uid="{00000000-0005-0000-0000-000030480000}"/>
    <cellStyle name="SAPBEXHLevel3 2 4 2 2" xfId="20008" xr:uid="{00000000-0005-0000-0000-000031480000}"/>
    <cellStyle name="SAPBEXHLevel3 2 4 2 3" xfId="23972" xr:uid="{00000000-0005-0000-0000-000032480000}"/>
    <cellStyle name="SAPBEXHLevel3 2 4 3" xfId="11523" xr:uid="{00000000-0005-0000-0000-000033480000}"/>
    <cellStyle name="SAPBEXHLevel3 2 5" xfId="7028" xr:uid="{00000000-0005-0000-0000-000034480000}"/>
    <cellStyle name="SAPBEXHLevel3 2 5 2" xfId="15718" xr:uid="{00000000-0005-0000-0000-000035480000}"/>
    <cellStyle name="SAPBEXHLevel3 2 5 2 2" xfId="20009" xr:uid="{00000000-0005-0000-0000-000036480000}"/>
    <cellStyle name="SAPBEXHLevel3 2 5 2 3" xfId="23973" xr:uid="{00000000-0005-0000-0000-000037480000}"/>
    <cellStyle name="SAPBEXHLevel3 2 5 3" xfId="11524" xr:uid="{00000000-0005-0000-0000-000038480000}"/>
    <cellStyle name="SAPBEXHLevel3 2 6" xfId="7029" xr:uid="{00000000-0005-0000-0000-000039480000}"/>
    <cellStyle name="SAPBEXHLevel3 2 6 2" xfId="15719" xr:uid="{00000000-0005-0000-0000-00003A480000}"/>
    <cellStyle name="SAPBEXHLevel3 2 6 2 2" xfId="20010" xr:uid="{00000000-0005-0000-0000-00003B480000}"/>
    <cellStyle name="SAPBEXHLevel3 2 6 2 3" xfId="23974" xr:uid="{00000000-0005-0000-0000-00003C480000}"/>
    <cellStyle name="SAPBEXHLevel3 2 6 3" xfId="11525" xr:uid="{00000000-0005-0000-0000-00003D480000}"/>
    <cellStyle name="SAPBEXHLevel3 2 7" xfId="7030" xr:uid="{00000000-0005-0000-0000-00003E480000}"/>
    <cellStyle name="SAPBEXHLevel3 2 7 2" xfId="15720" xr:uid="{00000000-0005-0000-0000-00003F480000}"/>
    <cellStyle name="SAPBEXHLevel3 2 7 2 2" xfId="20011" xr:uid="{00000000-0005-0000-0000-000040480000}"/>
    <cellStyle name="SAPBEXHLevel3 2 7 2 3" xfId="23975" xr:uid="{00000000-0005-0000-0000-000041480000}"/>
    <cellStyle name="SAPBEXHLevel3 2 7 3" xfId="11526" xr:uid="{00000000-0005-0000-0000-000042480000}"/>
    <cellStyle name="SAPBEXHLevel3 2 8" xfId="15714" xr:uid="{00000000-0005-0000-0000-000043480000}"/>
    <cellStyle name="SAPBEXHLevel3 2 8 2" xfId="20005" xr:uid="{00000000-0005-0000-0000-000044480000}"/>
    <cellStyle name="SAPBEXHLevel3 2 8 3" xfId="23969" xr:uid="{00000000-0005-0000-0000-000045480000}"/>
    <cellStyle name="SAPBEXHLevel3 2 9" xfId="11520" xr:uid="{00000000-0005-0000-0000-000046480000}"/>
    <cellStyle name="SAPBEXHLevel3 3" xfId="15713" xr:uid="{00000000-0005-0000-0000-000047480000}"/>
    <cellStyle name="SAPBEXHLevel3 3 2" xfId="20004" xr:uid="{00000000-0005-0000-0000-000048480000}"/>
    <cellStyle name="SAPBEXHLevel3 3 3" xfId="23968" xr:uid="{00000000-0005-0000-0000-000049480000}"/>
    <cellStyle name="SAPBEXHLevel3 4" xfId="11519" xr:uid="{00000000-0005-0000-0000-00004A480000}"/>
    <cellStyle name="SAPBEXHLevel3X" xfId="7031" xr:uid="{00000000-0005-0000-0000-00004B480000}"/>
    <cellStyle name="SAPBEXHLevel3X 2" xfId="7032" xr:uid="{00000000-0005-0000-0000-00004C480000}"/>
    <cellStyle name="SAPBEXHLevel3X 2 2" xfId="7033" xr:uid="{00000000-0005-0000-0000-00004D480000}"/>
    <cellStyle name="SAPBEXHLevel3X 2 2 2" xfId="15723" xr:uid="{00000000-0005-0000-0000-00004E480000}"/>
    <cellStyle name="SAPBEXHLevel3X 2 2 2 2" xfId="20014" xr:uid="{00000000-0005-0000-0000-00004F480000}"/>
    <cellStyle name="SAPBEXHLevel3X 2 2 2 3" xfId="23978" xr:uid="{00000000-0005-0000-0000-000050480000}"/>
    <cellStyle name="SAPBEXHLevel3X 2 2 3" xfId="11529" xr:uid="{00000000-0005-0000-0000-000051480000}"/>
    <cellStyle name="SAPBEXHLevel3X 2 3" xfId="7034" xr:uid="{00000000-0005-0000-0000-000052480000}"/>
    <cellStyle name="SAPBEXHLevel3X 2 3 2" xfId="15724" xr:uid="{00000000-0005-0000-0000-000053480000}"/>
    <cellStyle name="SAPBEXHLevel3X 2 3 2 2" xfId="20015" xr:uid="{00000000-0005-0000-0000-000054480000}"/>
    <cellStyle name="SAPBEXHLevel3X 2 3 2 3" xfId="23979" xr:uid="{00000000-0005-0000-0000-000055480000}"/>
    <cellStyle name="SAPBEXHLevel3X 2 3 3" xfId="11530" xr:uid="{00000000-0005-0000-0000-000056480000}"/>
    <cellStyle name="SAPBEXHLevel3X 2 4" xfId="7035" xr:uid="{00000000-0005-0000-0000-000057480000}"/>
    <cellStyle name="SAPBEXHLevel3X 2 4 2" xfId="15725" xr:uid="{00000000-0005-0000-0000-000058480000}"/>
    <cellStyle name="SAPBEXHLevel3X 2 4 2 2" xfId="20016" xr:uid="{00000000-0005-0000-0000-000059480000}"/>
    <cellStyle name="SAPBEXHLevel3X 2 4 2 3" xfId="23980" xr:uid="{00000000-0005-0000-0000-00005A480000}"/>
    <cellStyle name="SAPBEXHLevel3X 2 4 3" xfId="11531" xr:uid="{00000000-0005-0000-0000-00005B480000}"/>
    <cellStyle name="SAPBEXHLevel3X 2 5" xfId="7036" xr:uid="{00000000-0005-0000-0000-00005C480000}"/>
    <cellStyle name="SAPBEXHLevel3X 2 5 2" xfId="15726" xr:uid="{00000000-0005-0000-0000-00005D480000}"/>
    <cellStyle name="SAPBEXHLevel3X 2 5 2 2" xfId="20017" xr:uid="{00000000-0005-0000-0000-00005E480000}"/>
    <cellStyle name="SAPBEXHLevel3X 2 5 2 3" xfId="23981" xr:uid="{00000000-0005-0000-0000-00005F480000}"/>
    <cellStyle name="SAPBEXHLevel3X 2 5 3" xfId="11532" xr:uid="{00000000-0005-0000-0000-000060480000}"/>
    <cellStyle name="SAPBEXHLevel3X 2 6" xfId="7037" xr:uid="{00000000-0005-0000-0000-000061480000}"/>
    <cellStyle name="SAPBEXHLevel3X 2 6 2" xfId="15727" xr:uid="{00000000-0005-0000-0000-000062480000}"/>
    <cellStyle name="SAPBEXHLevel3X 2 6 2 2" xfId="20018" xr:uid="{00000000-0005-0000-0000-000063480000}"/>
    <cellStyle name="SAPBEXHLevel3X 2 6 2 3" xfId="23982" xr:uid="{00000000-0005-0000-0000-000064480000}"/>
    <cellStyle name="SAPBEXHLevel3X 2 6 3" xfId="11533" xr:uid="{00000000-0005-0000-0000-000065480000}"/>
    <cellStyle name="SAPBEXHLevel3X 2 7" xfId="7038" xr:uid="{00000000-0005-0000-0000-000066480000}"/>
    <cellStyle name="SAPBEXHLevel3X 2 7 2" xfId="15728" xr:uid="{00000000-0005-0000-0000-000067480000}"/>
    <cellStyle name="SAPBEXHLevel3X 2 7 2 2" xfId="20019" xr:uid="{00000000-0005-0000-0000-000068480000}"/>
    <cellStyle name="SAPBEXHLevel3X 2 7 2 3" xfId="23983" xr:uid="{00000000-0005-0000-0000-000069480000}"/>
    <cellStyle name="SAPBEXHLevel3X 2 7 3" xfId="11534" xr:uid="{00000000-0005-0000-0000-00006A480000}"/>
    <cellStyle name="SAPBEXHLevel3X 2 8" xfId="15722" xr:uid="{00000000-0005-0000-0000-00006B480000}"/>
    <cellStyle name="SAPBEXHLevel3X 2 8 2" xfId="20013" xr:uid="{00000000-0005-0000-0000-00006C480000}"/>
    <cellStyle name="SAPBEXHLevel3X 2 8 3" xfId="23977" xr:uid="{00000000-0005-0000-0000-00006D480000}"/>
    <cellStyle name="SAPBEXHLevel3X 2 9" xfId="11528" xr:uid="{00000000-0005-0000-0000-00006E480000}"/>
    <cellStyle name="SAPBEXHLevel3X 3" xfId="15721" xr:uid="{00000000-0005-0000-0000-00006F480000}"/>
    <cellStyle name="SAPBEXHLevel3X 3 2" xfId="20012" xr:uid="{00000000-0005-0000-0000-000070480000}"/>
    <cellStyle name="SAPBEXHLevel3X 3 3" xfId="23976" xr:uid="{00000000-0005-0000-0000-000071480000}"/>
    <cellStyle name="SAPBEXHLevel3X 4" xfId="11527" xr:uid="{00000000-0005-0000-0000-000072480000}"/>
    <cellStyle name="SAPBEXinputData" xfId="7039" xr:uid="{00000000-0005-0000-0000-000073480000}"/>
    <cellStyle name="SAPBEXinputData 2" xfId="7040" xr:uid="{00000000-0005-0000-0000-000074480000}"/>
    <cellStyle name="SAPBEXinputData 2 2" xfId="15730" xr:uid="{00000000-0005-0000-0000-000075480000}"/>
    <cellStyle name="SAPBEXinputData 2 2 2" xfId="20021" xr:uid="{00000000-0005-0000-0000-000076480000}"/>
    <cellStyle name="SAPBEXinputData 2 2 3" xfId="23985" xr:uid="{00000000-0005-0000-0000-000077480000}"/>
    <cellStyle name="SAPBEXinputData 3" xfId="7041" xr:uid="{00000000-0005-0000-0000-000078480000}"/>
    <cellStyle name="SAPBEXinputData 3 2" xfId="15731" xr:uid="{00000000-0005-0000-0000-000079480000}"/>
    <cellStyle name="SAPBEXinputData 3 2 2" xfId="20022" xr:uid="{00000000-0005-0000-0000-00007A480000}"/>
    <cellStyle name="SAPBEXinputData 3 2 3" xfId="23986" xr:uid="{00000000-0005-0000-0000-00007B480000}"/>
    <cellStyle name="SAPBEXinputData 4" xfId="7042" xr:uid="{00000000-0005-0000-0000-00007C480000}"/>
    <cellStyle name="SAPBEXinputData 4 2" xfId="15732" xr:uid="{00000000-0005-0000-0000-00007D480000}"/>
    <cellStyle name="SAPBEXinputData 4 2 2" xfId="20023" xr:uid="{00000000-0005-0000-0000-00007E480000}"/>
    <cellStyle name="SAPBEXinputData 4 2 3" xfId="23987" xr:uid="{00000000-0005-0000-0000-00007F480000}"/>
    <cellStyle name="SAPBEXinputData 5" xfId="7043" xr:uid="{00000000-0005-0000-0000-000080480000}"/>
    <cellStyle name="SAPBEXinputData 5 2" xfId="15733" xr:uid="{00000000-0005-0000-0000-000081480000}"/>
    <cellStyle name="SAPBEXinputData 5 2 2" xfId="20024" xr:uid="{00000000-0005-0000-0000-000082480000}"/>
    <cellStyle name="SAPBEXinputData 5 2 3" xfId="23988" xr:uid="{00000000-0005-0000-0000-000083480000}"/>
    <cellStyle name="SAPBEXinputData 6" xfId="15729" xr:uid="{00000000-0005-0000-0000-000084480000}"/>
    <cellStyle name="SAPBEXinputData 6 2" xfId="20020" xr:uid="{00000000-0005-0000-0000-000085480000}"/>
    <cellStyle name="SAPBEXinputData 6 3" xfId="23984" xr:uid="{00000000-0005-0000-0000-000086480000}"/>
    <cellStyle name="SAPBEXresData" xfId="7044" xr:uid="{00000000-0005-0000-0000-000087480000}"/>
    <cellStyle name="SAPBEXresData 2" xfId="7045" xr:uid="{00000000-0005-0000-0000-000088480000}"/>
    <cellStyle name="SAPBEXresData 2 2" xfId="7046" xr:uid="{00000000-0005-0000-0000-000089480000}"/>
    <cellStyle name="SAPBEXresData 2 2 2" xfId="15736" xr:uid="{00000000-0005-0000-0000-00008A480000}"/>
    <cellStyle name="SAPBEXresData 2 2 2 2" xfId="20027" xr:uid="{00000000-0005-0000-0000-00008B480000}"/>
    <cellStyle name="SAPBEXresData 2 2 2 3" xfId="23991" xr:uid="{00000000-0005-0000-0000-00008C480000}"/>
    <cellStyle name="SAPBEXresData 2 2 3" xfId="11537" xr:uid="{00000000-0005-0000-0000-00008D480000}"/>
    <cellStyle name="SAPBEXresData 2 3" xfId="7047" xr:uid="{00000000-0005-0000-0000-00008E480000}"/>
    <cellStyle name="SAPBEXresData 2 3 2" xfId="15737" xr:uid="{00000000-0005-0000-0000-00008F480000}"/>
    <cellStyle name="SAPBEXresData 2 3 2 2" xfId="20028" xr:uid="{00000000-0005-0000-0000-000090480000}"/>
    <cellStyle name="SAPBEXresData 2 3 2 3" xfId="23992" xr:uid="{00000000-0005-0000-0000-000091480000}"/>
    <cellStyle name="SAPBEXresData 2 3 3" xfId="11538" xr:uid="{00000000-0005-0000-0000-000092480000}"/>
    <cellStyle name="SAPBEXresData 2 4" xfId="7048" xr:uid="{00000000-0005-0000-0000-000093480000}"/>
    <cellStyle name="SAPBEXresData 2 4 2" xfId="15738" xr:uid="{00000000-0005-0000-0000-000094480000}"/>
    <cellStyle name="SAPBEXresData 2 4 2 2" xfId="20029" xr:uid="{00000000-0005-0000-0000-000095480000}"/>
    <cellStyle name="SAPBEXresData 2 4 2 3" xfId="23993" xr:uid="{00000000-0005-0000-0000-000096480000}"/>
    <cellStyle name="SAPBEXresData 2 4 3" xfId="11539" xr:uid="{00000000-0005-0000-0000-000097480000}"/>
    <cellStyle name="SAPBEXresData 2 5" xfId="7049" xr:uid="{00000000-0005-0000-0000-000098480000}"/>
    <cellStyle name="SAPBEXresData 2 5 2" xfId="15739" xr:uid="{00000000-0005-0000-0000-000099480000}"/>
    <cellStyle name="SAPBEXresData 2 5 2 2" xfId="20030" xr:uid="{00000000-0005-0000-0000-00009A480000}"/>
    <cellStyle name="SAPBEXresData 2 5 2 3" xfId="23994" xr:uid="{00000000-0005-0000-0000-00009B480000}"/>
    <cellStyle name="SAPBEXresData 2 5 3" xfId="11540" xr:uid="{00000000-0005-0000-0000-00009C480000}"/>
    <cellStyle name="SAPBEXresData 2 6" xfId="7050" xr:uid="{00000000-0005-0000-0000-00009D480000}"/>
    <cellStyle name="SAPBEXresData 2 6 2" xfId="15740" xr:uid="{00000000-0005-0000-0000-00009E480000}"/>
    <cellStyle name="SAPBEXresData 2 6 2 2" xfId="20031" xr:uid="{00000000-0005-0000-0000-00009F480000}"/>
    <cellStyle name="SAPBEXresData 2 6 2 3" xfId="23995" xr:uid="{00000000-0005-0000-0000-0000A0480000}"/>
    <cellStyle name="SAPBEXresData 2 6 3" xfId="11541" xr:uid="{00000000-0005-0000-0000-0000A1480000}"/>
    <cellStyle name="SAPBEXresData 2 7" xfId="7051" xr:uid="{00000000-0005-0000-0000-0000A2480000}"/>
    <cellStyle name="SAPBEXresData 2 7 2" xfId="15741" xr:uid="{00000000-0005-0000-0000-0000A3480000}"/>
    <cellStyle name="SAPBEXresData 2 7 2 2" xfId="20032" xr:uid="{00000000-0005-0000-0000-0000A4480000}"/>
    <cellStyle name="SAPBEXresData 2 7 2 3" xfId="23996" xr:uid="{00000000-0005-0000-0000-0000A5480000}"/>
    <cellStyle name="SAPBEXresData 2 7 3" xfId="11542" xr:uid="{00000000-0005-0000-0000-0000A6480000}"/>
    <cellStyle name="SAPBEXresData 2 8" xfId="15735" xr:uid="{00000000-0005-0000-0000-0000A7480000}"/>
    <cellStyle name="SAPBEXresData 2 8 2" xfId="20026" xr:uid="{00000000-0005-0000-0000-0000A8480000}"/>
    <cellStyle name="SAPBEXresData 2 8 3" xfId="23990" xr:uid="{00000000-0005-0000-0000-0000A9480000}"/>
    <cellStyle name="SAPBEXresData 2 9" xfId="11536" xr:uid="{00000000-0005-0000-0000-0000AA480000}"/>
    <cellStyle name="SAPBEXresData 3" xfId="15734" xr:uid="{00000000-0005-0000-0000-0000AB480000}"/>
    <cellStyle name="SAPBEXresData 3 2" xfId="20025" xr:uid="{00000000-0005-0000-0000-0000AC480000}"/>
    <cellStyle name="SAPBEXresData 3 3" xfId="23989" xr:uid="{00000000-0005-0000-0000-0000AD480000}"/>
    <cellStyle name="SAPBEXresData 4" xfId="11535" xr:uid="{00000000-0005-0000-0000-0000AE480000}"/>
    <cellStyle name="SAPBEXresDataEmph" xfId="7052" xr:uid="{00000000-0005-0000-0000-0000AF480000}"/>
    <cellStyle name="SAPBEXresDataEmph 2" xfId="7053" xr:uid="{00000000-0005-0000-0000-0000B0480000}"/>
    <cellStyle name="SAPBEXresDataEmph 2 2" xfId="7054" xr:uid="{00000000-0005-0000-0000-0000B1480000}"/>
    <cellStyle name="SAPBEXresDataEmph 2 2 2" xfId="15744" xr:uid="{00000000-0005-0000-0000-0000B2480000}"/>
    <cellStyle name="SAPBEXresDataEmph 2 2 2 2" xfId="20035" xr:uid="{00000000-0005-0000-0000-0000B3480000}"/>
    <cellStyle name="SAPBEXresDataEmph 2 2 2 3" xfId="23999" xr:uid="{00000000-0005-0000-0000-0000B4480000}"/>
    <cellStyle name="SAPBEXresDataEmph 2 2 3" xfId="11545" xr:uid="{00000000-0005-0000-0000-0000B5480000}"/>
    <cellStyle name="SAPBEXresDataEmph 2 3" xfId="7055" xr:uid="{00000000-0005-0000-0000-0000B6480000}"/>
    <cellStyle name="SAPBEXresDataEmph 2 3 2" xfId="15745" xr:uid="{00000000-0005-0000-0000-0000B7480000}"/>
    <cellStyle name="SAPBEXresDataEmph 2 3 2 2" xfId="20036" xr:uid="{00000000-0005-0000-0000-0000B8480000}"/>
    <cellStyle name="SAPBEXresDataEmph 2 3 2 3" xfId="24000" xr:uid="{00000000-0005-0000-0000-0000B9480000}"/>
    <cellStyle name="SAPBEXresDataEmph 2 3 3" xfId="11546" xr:uid="{00000000-0005-0000-0000-0000BA480000}"/>
    <cellStyle name="SAPBEXresDataEmph 2 4" xfId="7056" xr:uid="{00000000-0005-0000-0000-0000BB480000}"/>
    <cellStyle name="SAPBEXresDataEmph 2 4 2" xfId="15746" xr:uid="{00000000-0005-0000-0000-0000BC480000}"/>
    <cellStyle name="SAPBEXresDataEmph 2 4 2 2" xfId="20037" xr:uid="{00000000-0005-0000-0000-0000BD480000}"/>
    <cellStyle name="SAPBEXresDataEmph 2 4 2 3" xfId="24001" xr:uid="{00000000-0005-0000-0000-0000BE480000}"/>
    <cellStyle name="SAPBEXresDataEmph 2 4 3" xfId="11547" xr:uid="{00000000-0005-0000-0000-0000BF480000}"/>
    <cellStyle name="SAPBEXresDataEmph 2 5" xfId="7057" xr:uid="{00000000-0005-0000-0000-0000C0480000}"/>
    <cellStyle name="SAPBEXresDataEmph 2 5 2" xfId="15747" xr:uid="{00000000-0005-0000-0000-0000C1480000}"/>
    <cellStyle name="SAPBEXresDataEmph 2 5 2 2" xfId="20038" xr:uid="{00000000-0005-0000-0000-0000C2480000}"/>
    <cellStyle name="SAPBEXresDataEmph 2 5 2 3" xfId="24002" xr:uid="{00000000-0005-0000-0000-0000C3480000}"/>
    <cellStyle name="SAPBEXresDataEmph 2 5 3" xfId="11548" xr:uid="{00000000-0005-0000-0000-0000C4480000}"/>
    <cellStyle name="SAPBEXresDataEmph 2 6" xfId="7058" xr:uid="{00000000-0005-0000-0000-0000C5480000}"/>
    <cellStyle name="SAPBEXresDataEmph 2 6 2" xfId="15748" xr:uid="{00000000-0005-0000-0000-0000C6480000}"/>
    <cellStyle name="SAPBEXresDataEmph 2 6 2 2" xfId="20039" xr:uid="{00000000-0005-0000-0000-0000C7480000}"/>
    <cellStyle name="SAPBEXresDataEmph 2 6 2 3" xfId="24003" xr:uid="{00000000-0005-0000-0000-0000C8480000}"/>
    <cellStyle name="SAPBEXresDataEmph 2 6 3" xfId="11549" xr:uid="{00000000-0005-0000-0000-0000C9480000}"/>
    <cellStyle name="SAPBEXresDataEmph 2 7" xfId="7059" xr:uid="{00000000-0005-0000-0000-0000CA480000}"/>
    <cellStyle name="SAPBEXresDataEmph 2 7 2" xfId="15749" xr:uid="{00000000-0005-0000-0000-0000CB480000}"/>
    <cellStyle name="SAPBEXresDataEmph 2 7 2 2" xfId="20040" xr:uid="{00000000-0005-0000-0000-0000CC480000}"/>
    <cellStyle name="SAPBEXresDataEmph 2 7 2 3" xfId="24004" xr:uid="{00000000-0005-0000-0000-0000CD480000}"/>
    <cellStyle name="SAPBEXresDataEmph 2 7 3" xfId="11550" xr:uid="{00000000-0005-0000-0000-0000CE480000}"/>
    <cellStyle name="SAPBEXresDataEmph 2 8" xfId="15743" xr:uid="{00000000-0005-0000-0000-0000CF480000}"/>
    <cellStyle name="SAPBEXresDataEmph 2 8 2" xfId="20034" xr:uid="{00000000-0005-0000-0000-0000D0480000}"/>
    <cellStyle name="SAPBEXresDataEmph 2 8 3" xfId="23998" xr:uid="{00000000-0005-0000-0000-0000D1480000}"/>
    <cellStyle name="SAPBEXresDataEmph 2 9" xfId="11544" xr:uid="{00000000-0005-0000-0000-0000D2480000}"/>
    <cellStyle name="SAPBEXresDataEmph 3" xfId="15742" xr:uid="{00000000-0005-0000-0000-0000D3480000}"/>
    <cellStyle name="SAPBEXresDataEmph 3 2" xfId="20033" xr:uid="{00000000-0005-0000-0000-0000D4480000}"/>
    <cellStyle name="SAPBEXresDataEmph 3 3" xfId="23997" xr:uid="{00000000-0005-0000-0000-0000D5480000}"/>
    <cellStyle name="SAPBEXresDataEmph 4" xfId="11543" xr:uid="{00000000-0005-0000-0000-0000D6480000}"/>
    <cellStyle name="SAPBEXresItem" xfId="7060" xr:uid="{00000000-0005-0000-0000-0000D7480000}"/>
    <cellStyle name="SAPBEXresItem 2" xfId="7061" xr:uid="{00000000-0005-0000-0000-0000D8480000}"/>
    <cellStyle name="SAPBEXresItem 2 2" xfId="7062" xr:uid="{00000000-0005-0000-0000-0000D9480000}"/>
    <cellStyle name="SAPBEXresItem 2 2 2" xfId="15752" xr:uid="{00000000-0005-0000-0000-0000DA480000}"/>
    <cellStyle name="SAPBEXresItem 2 2 2 2" xfId="20043" xr:uid="{00000000-0005-0000-0000-0000DB480000}"/>
    <cellStyle name="SAPBEXresItem 2 2 2 3" xfId="24007" xr:uid="{00000000-0005-0000-0000-0000DC480000}"/>
    <cellStyle name="SAPBEXresItem 2 2 3" xfId="11553" xr:uid="{00000000-0005-0000-0000-0000DD480000}"/>
    <cellStyle name="SAPBEXresItem 2 3" xfId="7063" xr:uid="{00000000-0005-0000-0000-0000DE480000}"/>
    <cellStyle name="SAPBEXresItem 2 3 2" xfId="15753" xr:uid="{00000000-0005-0000-0000-0000DF480000}"/>
    <cellStyle name="SAPBEXresItem 2 3 2 2" xfId="20044" xr:uid="{00000000-0005-0000-0000-0000E0480000}"/>
    <cellStyle name="SAPBEXresItem 2 3 2 3" xfId="24008" xr:uid="{00000000-0005-0000-0000-0000E1480000}"/>
    <cellStyle name="SAPBEXresItem 2 3 3" xfId="11554" xr:uid="{00000000-0005-0000-0000-0000E2480000}"/>
    <cellStyle name="SAPBEXresItem 2 4" xfId="7064" xr:uid="{00000000-0005-0000-0000-0000E3480000}"/>
    <cellStyle name="SAPBEXresItem 2 4 2" xfId="15754" xr:uid="{00000000-0005-0000-0000-0000E4480000}"/>
    <cellStyle name="SAPBEXresItem 2 4 2 2" xfId="20045" xr:uid="{00000000-0005-0000-0000-0000E5480000}"/>
    <cellStyle name="SAPBEXresItem 2 4 2 3" xfId="24009" xr:uid="{00000000-0005-0000-0000-0000E6480000}"/>
    <cellStyle name="SAPBEXresItem 2 4 3" xfId="11555" xr:uid="{00000000-0005-0000-0000-0000E7480000}"/>
    <cellStyle name="SAPBEXresItem 2 5" xfId="7065" xr:uid="{00000000-0005-0000-0000-0000E8480000}"/>
    <cellStyle name="SAPBEXresItem 2 5 2" xfId="15755" xr:uid="{00000000-0005-0000-0000-0000E9480000}"/>
    <cellStyle name="SAPBEXresItem 2 5 2 2" xfId="20046" xr:uid="{00000000-0005-0000-0000-0000EA480000}"/>
    <cellStyle name="SAPBEXresItem 2 5 2 3" xfId="24010" xr:uid="{00000000-0005-0000-0000-0000EB480000}"/>
    <cellStyle name="SAPBEXresItem 2 5 3" xfId="11556" xr:uid="{00000000-0005-0000-0000-0000EC480000}"/>
    <cellStyle name="SAPBEXresItem 2 6" xfId="7066" xr:uid="{00000000-0005-0000-0000-0000ED480000}"/>
    <cellStyle name="SAPBEXresItem 2 6 2" xfId="15756" xr:uid="{00000000-0005-0000-0000-0000EE480000}"/>
    <cellStyle name="SAPBEXresItem 2 6 2 2" xfId="20047" xr:uid="{00000000-0005-0000-0000-0000EF480000}"/>
    <cellStyle name="SAPBEXresItem 2 6 2 3" xfId="24011" xr:uid="{00000000-0005-0000-0000-0000F0480000}"/>
    <cellStyle name="SAPBEXresItem 2 6 3" xfId="11557" xr:uid="{00000000-0005-0000-0000-0000F1480000}"/>
    <cellStyle name="SAPBEXresItem 2 7" xfId="7067" xr:uid="{00000000-0005-0000-0000-0000F2480000}"/>
    <cellStyle name="SAPBEXresItem 2 7 2" xfId="15757" xr:uid="{00000000-0005-0000-0000-0000F3480000}"/>
    <cellStyle name="SAPBEXresItem 2 7 2 2" xfId="20048" xr:uid="{00000000-0005-0000-0000-0000F4480000}"/>
    <cellStyle name="SAPBEXresItem 2 7 2 3" xfId="24012" xr:uid="{00000000-0005-0000-0000-0000F5480000}"/>
    <cellStyle name="SAPBEXresItem 2 7 3" xfId="11558" xr:uid="{00000000-0005-0000-0000-0000F6480000}"/>
    <cellStyle name="SAPBEXresItem 2 8" xfId="15751" xr:uid="{00000000-0005-0000-0000-0000F7480000}"/>
    <cellStyle name="SAPBEXresItem 2 8 2" xfId="20042" xr:uid="{00000000-0005-0000-0000-0000F8480000}"/>
    <cellStyle name="SAPBEXresItem 2 8 3" xfId="24006" xr:uid="{00000000-0005-0000-0000-0000F9480000}"/>
    <cellStyle name="SAPBEXresItem 2 9" xfId="11552" xr:uid="{00000000-0005-0000-0000-0000FA480000}"/>
    <cellStyle name="SAPBEXresItem 3" xfId="15750" xr:uid="{00000000-0005-0000-0000-0000FB480000}"/>
    <cellStyle name="SAPBEXresItem 3 2" xfId="20041" xr:uid="{00000000-0005-0000-0000-0000FC480000}"/>
    <cellStyle name="SAPBEXresItem 3 3" xfId="24005" xr:uid="{00000000-0005-0000-0000-0000FD480000}"/>
    <cellStyle name="SAPBEXresItem 4" xfId="11551" xr:uid="{00000000-0005-0000-0000-0000FE480000}"/>
    <cellStyle name="SAPBEXresItemX" xfId="7068" xr:uid="{00000000-0005-0000-0000-0000FF480000}"/>
    <cellStyle name="SAPBEXresItemX 2" xfId="7069" xr:uid="{00000000-0005-0000-0000-000000490000}"/>
    <cellStyle name="SAPBEXresItemX 2 2" xfId="7070" xr:uid="{00000000-0005-0000-0000-000001490000}"/>
    <cellStyle name="SAPBEXresItemX 2 2 2" xfId="15760" xr:uid="{00000000-0005-0000-0000-000002490000}"/>
    <cellStyle name="SAPBEXresItemX 2 2 2 2" xfId="20051" xr:uid="{00000000-0005-0000-0000-000003490000}"/>
    <cellStyle name="SAPBEXresItemX 2 2 2 3" xfId="24015" xr:uid="{00000000-0005-0000-0000-000004490000}"/>
    <cellStyle name="SAPBEXresItemX 2 2 3" xfId="11561" xr:uid="{00000000-0005-0000-0000-000005490000}"/>
    <cellStyle name="SAPBEXresItemX 2 3" xfId="7071" xr:uid="{00000000-0005-0000-0000-000006490000}"/>
    <cellStyle name="SAPBEXresItemX 2 3 2" xfId="15761" xr:uid="{00000000-0005-0000-0000-000007490000}"/>
    <cellStyle name="SAPBEXresItemX 2 3 2 2" xfId="20052" xr:uid="{00000000-0005-0000-0000-000008490000}"/>
    <cellStyle name="SAPBEXresItemX 2 3 2 3" xfId="24016" xr:uid="{00000000-0005-0000-0000-000009490000}"/>
    <cellStyle name="SAPBEXresItemX 2 3 3" xfId="11562" xr:uid="{00000000-0005-0000-0000-00000A490000}"/>
    <cellStyle name="SAPBEXresItemX 2 4" xfId="7072" xr:uid="{00000000-0005-0000-0000-00000B490000}"/>
    <cellStyle name="SAPBEXresItemX 2 4 2" xfId="15762" xr:uid="{00000000-0005-0000-0000-00000C490000}"/>
    <cellStyle name="SAPBEXresItemX 2 4 2 2" xfId="20053" xr:uid="{00000000-0005-0000-0000-00000D490000}"/>
    <cellStyle name="SAPBEXresItemX 2 4 2 3" xfId="24017" xr:uid="{00000000-0005-0000-0000-00000E490000}"/>
    <cellStyle name="SAPBEXresItemX 2 4 3" xfId="11563" xr:uid="{00000000-0005-0000-0000-00000F490000}"/>
    <cellStyle name="SAPBEXresItemX 2 5" xfId="7073" xr:uid="{00000000-0005-0000-0000-000010490000}"/>
    <cellStyle name="SAPBEXresItemX 2 5 2" xfId="15763" xr:uid="{00000000-0005-0000-0000-000011490000}"/>
    <cellStyle name="SAPBEXresItemX 2 5 2 2" xfId="20054" xr:uid="{00000000-0005-0000-0000-000012490000}"/>
    <cellStyle name="SAPBEXresItemX 2 5 2 3" xfId="24018" xr:uid="{00000000-0005-0000-0000-000013490000}"/>
    <cellStyle name="SAPBEXresItemX 2 5 3" xfId="11564" xr:uid="{00000000-0005-0000-0000-000014490000}"/>
    <cellStyle name="SAPBEXresItemX 2 6" xfId="7074" xr:uid="{00000000-0005-0000-0000-000015490000}"/>
    <cellStyle name="SAPBEXresItemX 2 6 2" xfId="15764" xr:uid="{00000000-0005-0000-0000-000016490000}"/>
    <cellStyle name="SAPBEXresItemX 2 6 2 2" xfId="20055" xr:uid="{00000000-0005-0000-0000-000017490000}"/>
    <cellStyle name="SAPBEXresItemX 2 6 2 3" xfId="24019" xr:uid="{00000000-0005-0000-0000-000018490000}"/>
    <cellStyle name="SAPBEXresItemX 2 6 3" xfId="11565" xr:uid="{00000000-0005-0000-0000-000019490000}"/>
    <cellStyle name="SAPBEXresItemX 2 7" xfId="7075" xr:uid="{00000000-0005-0000-0000-00001A490000}"/>
    <cellStyle name="SAPBEXresItemX 2 7 2" xfId="15765" xr:uid="{00000000-0005-0000-0000-00001B490000}"/>
    <cellStyle name="SAPBEXresItemX 2 7 2 2" xfId="20056" xr:uid="{00000000-0005-0000-0000-00001C490000}"/>
    <cellStyle name="SAPBEXresItemX 2 7 2 3" xfId="24020" xr:uid="{00000000-0005-0000-0000-00001D490000}"/>
    <cellStyle name="SAPBEXresItemX 2 7 3" xfId="11566" xr:uid="{00000000-0005-0000-0000-00001E490000}"/>
    <cellStyle name="SAPBEXresItemX 2 8" xfId="15759" xr:uid="{00000000-0005-0000-0000-00001F490000}"/>
    <cellStyle name="SAPBEXresItemX 2 8 2" xfId="20050" xr:uid="{00000000-0005-0000-0000-000020490000}"/>
    <cellStyle name="SAPBEXresItemX 2 8 3" xfId="24014" xr:uid="{00000000-0005-0000-0000-000021490000}"/>
    <cellStyle name="SAPBEXresItemX 2 9" xfId="11560" xr:uid="{00000000-0005-0000-0000-000022490000}"/>
    <cellStyle name="SAPBEXresItemX 3" xfId="15758" xr:uid="{00000000-0005-0000-0000-000023490000}"/>
    <cellStyle name="SAPBEXresItemX 3 2" xfId="20049" xr:uid="{00000000-0005-0000-0000-000024490000}"/>
    <cellStyle name="SAPBEXresItemX 3 3" xfId="24013" xr:uid="{00000000-0005-0000-0000-000025490000}"/>
    <cellStyle name="SAPBEXresItemX 4" xfId="11559" xr:uid="{00000000-0005-0000-0000-000026490000}"/>
    <cellStyle name="SAPBEXstdData" xfId="7076" xr:uid="{00000000-0005-0000-0000-000027490000}"/>
    <cellStyle name="SAPBEXstdData 10" xfId="7077" xr:uid="{00000000-0005-0000-0000-000028490000}"/>
    <cellStyle name="SAPBEXstdData 10 2" xfId="7078" xr:uid="{00000000-0005-0000-0000-000029490000}"/>
    <cellStyle name="SAPBEXstdData 10 2 2" xfId="7079" xr:uid="{00000000-0005-0000-0000-00002A490000}"/>
    <cellStyle name="SAPBEXstdData 10 2 2 2" xfId="15769" xr:uid="{00000000-0005-0000-0000-00002B490000}"/>
    <cellStyle name="SAPBEXstdData 10 2 2 2 2" xfId="20060" xr:uid="{00000000-0005-0000-0000-00002C490000}"/>
    <cellStyle name="SAPBEXstdData 10 2 2 2 3" xfId="24024" xr:uid="{00000000-0005-0000-0000-00002D490000}"/>
    <cellStyle name="SAPBEXstdData 10 2 2 3" xfId="11570" xr:uid="{00000000-0005-0000-0000-00002E490000}"/>
    <cellStyle name="SAPBEXstdData 10 2 3" xfId="7080" xr:uid="{00000000-0005-0000-0000-00002F490000}"/>
    <cellStyle name="SAPBEXstdData 10 2 3 2" xfId="15770" xr:uid="{00000000-0005-0000-0000-000030490000}"/>
    <cellStyle name="SAPBEXstdData 10 2 3 2 2" xfId="20061" xr:uid="{00000000-0005-0000-0000-000031490000}"/>
    <cellStyle name="SAPBEXstdData 10 2 3 2 3" xfId="24025" xr:uid="{00000000-0005-0000-0000-000032490000}"/>
    <cellStyle name="SAPBEXstdData 10 2 3 3" xfId="11571" xr:uid="{00000000-0005-0000-0000-000033490000}"/>
    <cellStyle name="SAPBEXstdData 10 2 4" xfId="7081" xr:uid="{00000000-0005-0000-0000-000034490000}"/>
    <cellStyle name="SAPBEXstdData 10 2 4 2" xfId="15771" xr:uid="{00000000-0005-0000-0000-000035490000}"/>
    <cellStyle name="SAPBEXstdData 10 2 4 2 2" xfId="20062" xr:uid="{00000000-0005-0000-0000-000036490000}"/>
    <cellStyle name="SAPBEXstdData 10 2 4 2 3" xfId="24026" xr:uid="{00000000-0005-0000-0000-000037490000}"/>
    <cellStyle name="SAPBEXstdData 10 2 4 3" xfId="11572" xr:uid="{00000000-0005-0000-0000-000038490000}"/>
    <cellStyle name="SAPBEXstdData 10 2 5" xfId="7082" xr:uid="{00000000-0005-0000-0000-000039490000}"/>
    <cellStyle name="SAPBEXstdData 10 2 5 2" xfId="15772" xr:uid="{00000000-0005-0000-0000-00003A490000}"/>
    <cellStyle name="SAPBEXstdData 10 2 5 2 2" xfId="20063" xr:uid="{00000000-0005-0000-0000-00003B490000}"/>
    <cellStyle name="SAPBEXstdData 10 2 5 2 3" xfId="24027" xr:uid="{00000000-0005-0000-0000-00003C490000}"/>
    <cellStyle name="SAPBEXstdData 10 2 5 3" xfId="11573" xr:uid="{00000000-0005-0000-0000-00003D490000}"/>
    <cellStyle name="SAPBEXstdData 10 2 6" xfId="7083" xr:uid="{00000000-0005-0000-0000-00003E490000}"/>
    <cellStyle name="SAPBEXstdData 10 2 6 2" xfId="15773" xr:uid="{00000000-0005-0000-0000-00003F490000}"/>
    <cellStyle name="SAPBEXstdData 10 2 6 2 2" xfId="20064" xr:uid="{00000000-0005-0000-0000-000040490000}"/>
    <cellStyle name="SAPBEXstdData 10 2 6 2 3" xfId="24028" xr:uid="{00000000-0005-0000-0000-000041490000}"/>
    <cellStyle name="SAPBEXstdData 10 2 6 3" xfId="11574" xr:uid="{00000000-0005-0000-0000-000042490000}"/>
    <cellStyle name="SAPBEXstdData 10 2 7" xfId="7084" xr:uid="{00000000-0005-0000-0000-000043490000}"/>
    <cellStyle name="SAPBEXstdData 10 2 7 2" xfId="15774" xr:uid="{00000000-0005-0000-0000-000044490000}"/>
    <cellStyle name="SAPBEXstdData 10 2 7 2 2" xfId="20065" xr:uid="{00000000-0005-0000-0000-000045490000}"/>
    <cellStyle name="SAPBEXstdData 10 2 7 2 3" xfId="24029" xr:uid="{00000000-0005-0000-0000-000046490000}"/>
    <cellStyle name="SAPBEXstdData 10 2 7 3" xfId="11575" xr:uid="{00000000-0005-0000-0000-000047490000}"/>
    <cellStyle name="SAPBEXstdData 10 2 8" xfId="15768" xr:uid="{00000000-0005-0000-0000-000048490000}"/>
    <cellStyle name="SAPBEXstdData 10 2 8 2" xfId="20059" xr:uid="{00000000-0005-0000-0000-000049490000}"/>
    <cellStyle name="SAPBEXstdData 10 2 8 3" xfId="24023" xr:uid="{00000000-0005-0000-0000-00004A490000}"/>
    <cellStyle name="SAPBEXstdData 10 2 9" xfId="11569" xr:uid="{00000000-0005-0000-0000-00004B490000}"/>
    <cellStyle name="SAPBEXstdData 10 3" xfId="15767" xr:uid="{00000000-0005-0000-0000-00004C490000}"/>
    <cellStyle name="SAPBEXstdData 10 3 2" xfId="20058" xr:uid="{00000000-0005-0000-0000-00004D490000}"/>
    <cellStyle name="SAPBEXstdData 10 3 3" xfId="24022" xr:uid="{00000000-0005-0000-0000-00004E490000}"/>
    <cellStyle name="SAPBEXstdData 10 4" xfId="11568" xr:uid="{00000000-0005-0000-0000-00004F490000}"/>
    <cellStyle name="SAPBEXstdData 11" xfId="7085" xr:uid="{00000000-0005-0000-0000-000050490000}"/>
    <cellStyle name="SAPBEXstdData 11 2" xfId="7086" xr:uid="{00000000-0005-0000-0000-000051490000}"/>
    <cellStyle name="SAPBEXstdData 11 2 2" xfId="15776" xr:uid="{00000000-0005-0000-0000-000052490000}"/>
    <cellStyle name="SAPBEXstdData 11 2 2 2" xfId="20067" xr:uid="{00000000-0005-0000-0000-000053490000}"/>
    <cellStyle name="SAPBEXstdData 11 2 2 3" xfId="24031" xr:uid="{00000000-0005-0000-0000-000054490000}"/>
    <cellStyle name="SAPBEXstdData 11 2 3" xfId="11577" xr:uid="{00000000-0005-0000-0000-000055490000}"/>
    <cellStyle name="SAPBEXstdData 11 3" xfId="7087" xr:uid="{00000000-0005-0000-0000-000056490000}"/>
    <cellStyle name="SAPBEXstdData 11 3 2" xfId="15777" xr:uid="{00000000-0005-0000-0000-000057490000}"/>
    <cellStyle name="SAPBEXstdData 11 3 2 2" xfId="20068" xr:uid="{00000000-0005-0000-0000-000058490000}"/>
    <cellStyle name="SAPBEXstdData 11 3 2 3" xfId="24032" xr:uid="{00000000-0005-0000-0000-000059490000}"/>
    <cellStyle name="SAPBEXstdData 11 3 3" xfId="11578" xr:uid="{00000000-0005-0000-0000-00005A490000}"/>
    <cellStyle name="SAPBEXstdData 11 4" xfId="7088" xr:uid="{00000000-0005-0000-0000-00005B490000}"/>
    <cellStyle name="SAPBEXstdData 11 4 2" xfId="15778" xr:uid="{00000000-0005-0000-0000-00005C490000}"/>
    <cellStyle name="SAPBEXstdData 11 4 2 2" xfId="20069" xr:uid="{00000000-0005-0000-0000-00005D490000}"/>
    <cellStyle name="SAPBEXstdData 11 4 2 3" xfId="24033" xr:uid="{00000000-0005-0000-0000-00005E490000}"/>
    <cellStyle name="SAPBEXstdData 11 4 3" xfId="11579" xr:uid="{00000000-0005-0000-0000-00005F490000}"/>
    <cellStyle name="SAPBEXstdData 11 5" xfId="7089" xr:uid="{00000000-0005-0000-0000-000060490000}"/>
    <cellStyle name="SAPBEXstdData 11 5 2" xfId="15779" xr:uid="{00000000-0005-0000-0000-000061490000}"/>
    <cellStyle name="SAPBEXstdData 11 5 2 2" xfId="20070" xr:uid="{00000000-0005-0000-0000-000062490000}"/>
    <cellStyle name="SAPBEXstdData 11 5 2 3" xfId="24034" xr:uid="{00000000-0005-0000-0000-000063490000}"/>
    <cellStyle name="SAPBEXstdData 11 5 3" xfId="11580" xr:uid="{00000000-0005-0000-0000-000064490000}"/>
    <cellStyle name="SAPBEXstdData 11 6" xfId="7090" xr:uid="{00000000-0005-0000-0000-000065490000}"/>
    <cellStyle name="SAPBEXstdData 11 6 2" xfId="15780" xr:uid="{00000000-0005-0000-0000-000066490000}"/>
    <cellStyle name="SAPBEXstdData 11 6 2 2" xfId="20071" xr:uid="{00000000-0005-0000-0000-000067490000}"/>
    <cellStyle name="SAPBEXstdData 11 6 2 3" xfId="24035" xr:uid="{00000000-0005-0000-0000-000068490000}"/>
    <cellStyle name="SAPBEXstdData 11 6 3" xfId="11581" xr:uid="{00000000-0005-0000-0000-000069490000}"/>
    <cellStyle name="SAPBEXstdData 11 7" xfId="7091" xr:uid="{00000000-0005-0000-0000-00006A490000}"/>
    <cellStyle name="SAPBEXstdData 11 7 2" xfId="15781" xr:uid="{00000000-0005-0000-0000-00006B490000}"/>
    <cellStyle name="SAPBEXstdData 11 7 2 2" xfId="20072" xr:uid="{00000000-0005-0000-0000-00006C490000}"/>
    <cellStyle name="SAPBEXstdData 11 7 2 3" xfId="24036" xr:uid="{00000000-0005-0000-0000-00006D490000}"/>
    <cellStyle name="SAPBEXstdData 11 7 3" xfId="11582" xr:uid="{00000000-0005-0000-0000-00006E490000}"/>
    <cellStyle name="SAPBEXstdData 11 8" xfId="15775" xr:uid="{00000000-0005-0000-0000-00006F490000}"/>
    <cellStyle name="SAPBEXstdData 11 8 2" xfId="20066" xr:uid="{00000000-0005-0000-0000-000070490000}"/>
    <cellStyle name="SAPBEXstdData 11 8 3" xfId="24030" xr:uid="{00000000-0005-0000-0000-000071490000}"/>
    <cellStyle name="SAPBEXstdData 11 9" xfId="11576" xr:uid="{00000000-0005-0000-0000-000072490000}"/>
    <cellStyle name="SAPBEXstdData 12" xfId="15766" xr:uid="{00000000-0005-0000-0000-000073490000}"/>
    <cellStyle name="SAPBEXstdData 12 2" xfId="20057" xr:uid="{00000000-0005-0000-0000-000074490000}"/>
    <cellStyle name="SAPBEXstdData 12 3" xfId="24021" xr:uid="{00000000-0005-0000-0000-000075490000}"/>
    <cellStyle name="SAPBEXstdData 13" xfId="11567" xr:uid="{00000000-0005-0000-0000-000076490000}"/>
    <cellStyle name="SAPBEXstdData 2" xfId="7092" xr:uid="{00000000-0005-0000-0000-000077490000}"/>
    <cellStyle name="SAPBEXstdData 2 10" xfId="7093" xr:uid="{00000000-0005-0000-0000-000078490000}"/>
    <cellStyle name="SAPBEXstdData 2 10 2" xfId="7094" xr:uid="{00000000-0005-0000-0000-000079490000}"/>
    <cellStyle name="SAPBEXstdData 2 10 2 2" xfId="15784" xr:uid="{00000000-0005-0000-0000-00007A490000}"/>
    <cellStyle name="SAPBEXstdData 2 10 2 2 2" xfId="20075" xr:uid="{00000000-0005-0000-0000-00007B490000}"/>
    <cellStyle name="SAPBEXstdData 2 10 2 2 3" xfId="24039" xr:uid="{00000000-0005-0000-0000-00007C490000}"/>
    <cellStyle name="SAPBEXstdData 2 10 2 3" xfId="11585" xr:uid="{00000000-0005-0000-0000-00007D490000}"/>
    <cellStyle name="SAPBEXstdData 2 10 3" xfId="7095" xr:uid="{00000000-0005-0000-0000-00007E490000}"/>
    <cellStyle name="SAPBEXstdData 2 10 3 2" xfId="15785" xr:uid="{00000000-0005-0000-0000-00007F490000}"/>
    <cellStyle name="SAPBEXstdData 2 10 3 2 2" xfId="20076" xr:uid="{00000000-0005-0000-0000-000080490000}"/>
    <cellStyle name="SAPBEXstdData 2 10 3 2 3" xfId="24040" xr:uid="{00000000-0005-0000-0000-000081490000}"/>
    <cellStyle name="SAPBEXstdData 2 10 3 3" xfId="11586" xr:uid="{00000000-0005-0000-0000-000082490000}"/>
    <cellStyle name="SAPBEXstdData 2 10 4" xfId="7096" xr:uid="{00000000-0005-0000-0000-000083490000}"/>
    <cellStyle name="SAPBEXstdData 2 10 4 2" xfId="15786" xr:uid="{00000000-0005-0000-0000-000084490000}"/>
    <cellStyle name="SAPBEXstdData 2 10 4 2 2" xfId="20077" xr:uid="{00000000-0005-0000-0000-000085490000}"/>
    <cellStyle name="SAPBEXstdData 2 10 4 2 3" xfId="24041" xr:uid="{00000000-0005-0000-0000-000086490000}"/>
    <cellStyle name="SAPBEXstdData 2 10 4 3" xfId="11587" xr:uid="{00000000-0005-0000-0000-000087490000}"/>
    <cellStyle name="SAPBEXstdData 2 10 5" xfId="7097" xr:uid="{00000000-0005-0000-0000-000088490000}"/>
    <cellStyle name="SAPBEXstdData 2 10 5 2" xfId="15787" xr:uid="{00000000-0005-0000-0000-000089490000}"/>
    <cellStyle name="SAPBEXstdData 2 10 5 2 2" xfId="20078" xr:uid="{00000000-0005-0000-0000-00008A490000}"/>
    <cellStyle name="SAPBEXstdData 2 10 5 2 3" xfId="24042" xr:uid="{00000000-0005-0000-0000-00008B490000}"/>
    <cellStyle name="SAPBEXstdData 2 10 5 3" xfId="11588" xr:uid="{00000000-0005-0000-0000-00008C490000}"/>
    <cellStyle name="SAPBEXstdData 2 10 6" xfId="7098" xr:uid="{00000000-0005-0000-0000-00008D490000}"/>
    <cellStyle name="SAPBEXstdData 2 10 6 2" xfId="15788" xr:uid="{00000000-0005-0000-0000-00008E490000}"/>
    <cellStyle name="SAPBEXstdData 2 10 6 2 2" xfId="20079" xr:uid="{00000000-0005-0000-0000-00008F490000}"/>
    <cellStyle name="SAPBEXstdData 2 10 6 2 3" xfId="24043" xr:uid="{00000000-0005-0000-0000-000090490000}"/>
    <cellStyle name="SAPBEXstdData 2 10 6 3" xfId="11589" xr:uid="{00000000-0005-0000-0000-000091490000}"/>
    <cellStyle name="SAPBEXstdData 2 10 7" xfId="7099" xr:uid="{00000000-0005-0000-0000-000092490000}"/>
    <cellStyle name="SAPBEXstdData 2 10 7 2" xfId="15789" xr:uid="{00000000-0005-0000-0000-000093490000}"/>
    <cellStyle name="SAPBEXstdData 2 10 7 2 2" xfId="20080" xr:uid="{00000000-0005-0000-0000-000094490000}"/>
    <cellStyle name="SAPBEXstdData 2 10 7 2 3" xfId="24044" xr:uid="{00000000-0005-0000-0000-000095490000}"/>
    <cellStyle name="SAPBEXstdData 2 10 7 3" xfId="11590" xr:uid="{00000000-0005-0000-0000-000096490000}"/>
    <cellStyle name="SAPBEXstdData 2 10 8" xfId="15783" xr:uid="{00000000-0005-0000-0000-000097490000}"/>
    <cellStyle name="SAPBEXstdData 2 10 8 2" xfId="20074" xr:uid="{00000000-0005-0000-0000-000098490000}"/>
    <cellStyle name="SAPBEXstdData 2 10 8 3" xfId="24038" xr:uid="{00000000-0005-0000-0000-000099490000}"/>
    <cellStyle name="SAPBEXstdData 2 10 9" xfId="11584" xr:uid="{00000000-0005-0000-0000-00009A490000}"/>
    <cellStyle name="SAPBEXstdData 2 11" xfId="15782" xr:uid="{00000000-0005-0000-0000-00009B490000}"/>
    <cellStyle name="SAPBEXstdData 2 11 2" xfId="20073" xr:uid="{00000000-0005-0000-0000-00009C490000}"/>
    <cellStyle name="SAPBEXstdData 2 11 3" xfId="24037" xr:uid="{00000000-0005-0000-0000-00009D490000}"/>
    <cellStyle name="SAPBEXstdData 2 12" xfId="11583" xr:uid="{00000000-0005-0000-0000-00009E490000}"/>
    <cellStyle name="SAPBEXstdData 2 2" xfId="7100" xr:uid="{00000000-0005-0000-0000-00009F490000}"/>
    <cellStyle name="SAPBEXstdData 2 2 2" xfId="7101" xr:uid="{00000000-0005-0000-0000-0000A0490000}"/>
    <cellStyle name="SAPBEXstdData 2 2 2 2" xfId="7102" xr:uid="{00000000-0005-0000-0000-0000A1490000}"/>
    <cellStyle name="SAPBEXstdData 2 2 2 2 2" xfId="7103" xr:uid="{00000000-0005-0000-0000-0000A2490000}"/>
    <cellStyle name="SAPBEXstdData 2 2 2 2 2 2" xfId="15793" xr:uid="{00000000-0005-0000-0000-0000A3490000}"/>
    <cellStyle name="SAPBEXstdData 2 2 2 2 2 2 2" xfId="20084" xr:uid="{00000000-0005-0000-0000-0000A4490000}"/>
    <cellStyle name="SAPBEXstdData 2 2 2 2 2 2 3" xfId="24048" xr:uid="{00000000-0005-0000-0000-0000A5490000}"/>
    <cellStyle name="SAPBEXstdData 2 2 2 2 2 3" xfId="11594" xr:uid="{00000000-0005-0000-0000-0000A6490000}"/>
    <cellStyle name="SAPBEXstdData 2 2 2 2 3" xfId="7104" xr:uid="{00000000-0005-0000-0000-0000A7490000}"/>
    <cellStyle name="SAPBEXstdData 2 2 2 2 3 2" xfId="15794" xr:uid="{00000000-0005-0000-0000-0000A8490000}"/>
    <cellStyle name="SAPBEXstdData 2 2 2 2 3 2 2" xfId="20085" xr:uid="{00000000-0005-0000-0000-0000A9490000}"/>
    <cellStyle name="SAPBEXstdData 2 2 2 2 3 2 3" xfId="24049" xr:uid="{00000000-0005-0000-0000-0000AA490000}"/>
    <cellStyle name="SAPBEXstdData 2 2 2 2 3 3" xfId="11595" xr:uid="{00000000-0005-0000-0000-0000AB490000}"/>
    <cellStyle name="SAPBEXstdData 2 2 2 2 4" xfId="7105" xr:uid="{00000000-0005-0000-0000-0000AC490000}"/>
    <cellStyle name="SAPBEXstdData 2 2 2 2 4 2" xfId="15795" xr:uid="{00000000-0005-0000-0000-0000AD490000}"/>
    <cellStyle name="SAPBEXstdData 2 2 2 2 4 2 2" xfId="20086" xr:uid="{00000000-0005-0000-0000-0000AE490000}"/>
    <cellStyle name="SAPBEXstdData 2 2 2 2 4 2 3" xfId="24050" xr:uid="{00000000-0005-0000-0000-0000AF490000}"/>
    <cellStyle name="SAPBEXstdData 2 2 2 2 4 3" xfId="11596" xr:uid="{00000000-0005-0000-0000-0000B0490000}"/>
    <cellStyle name="SAPBEXstdData 2 2 2 2 5" xfId="7106" xr:uid="{00000000-0005-0000-0000-0000B1490000}"/>
    <cellStyle name="SAPBEXstdData 2 2 2 2 5 2" xfId="15796" xr:uid="{00000000-0005-0000-0000-0000B2490000}"/>
    <cellStyle name="SAPBEXstdData 2 2 2 2 5 2 2" xfId="20087" xr:uid="{00000000-0005-0000-0000-0000B3490000}"/>
    <cellStyle name="SAPBEXstdData 2 2 2 2 5 2 3" xfId="24051" xr:uid="{00000000-0005-0000-0000-0000B4490000}"/>
    <cellStyle name="SAPBEXstdData 2 2 2 2 5 3" xfId="11597" xr:uid="{00000000-0005-0000-0000-0000B5490000}"/>
    <cellStyle name="SAPBEXstdData 2 2 2 2 6" xfId="7107" xr:uid="{00000000-0005-0000-0000-0000B6490000}"/>
    <cellStyle name="SAPBEXstdData 2 2 2 2 6 2" xfId="15797" xr:uid="{00000000-0005-0000-0000-0000B7490000}"/>
    <cellStyle name="SAPBEXstdData 2 2 2 2 6 2 2" xfId="20088" xr:uid="{00000000-0005-0000-0000-0000B8490000}"/>
    <cellStyle name="SAPBEXstdData 2 2 2 2 6 2 3" xfId="24052" xr:uid="{00000000-0005-0000-0000-0000B9490000}"/>
    <cellStyle name="SAPBEXstdData 2 2 2 2 6 3" xfId="11598" xr:uid="{00000000-0005-0000-0000-0000BA490000}"/>
    <cellStyle name="SAPBEXstdData 2 2 2 2 7" xfId="7108" xr:uid="{00000000-0005-0000-0000-0000BB490000}"/>
    <cellStyle name="SAPBEXstdData 2 2 2 2 7 2" xfId="15798" xr:uid="{00000000-0005-0000-0000-0000BC490000}"/>
    <cellStyle name="SAPBEXstdData 2 2 2 2 7 2 2" xfId="20089" xr:uid="{00000000-0005-0000-0000-0000BD490000}"/>
    <cellStyle name="SAPBEXstdData 2 2 2 2 7 2 3" xfId="24053" xr:uid="{00000000-0005-0000-0000-0000BE490000}"/>
    <cellStyle name="SAPBEXstdData 2 2 2 2 7 3" xfId="11599" xr:uid="{00000000-0005-0000-0000-0000BF490000}"/>
    <cellStyle name="SAPBEXstdData 2 2 2 2 8" xfId="15792" xr:uid="{00000000-0005-0000-0000-0000C0490000}"/>
    <cellStyle name="SAPBEXstdData 2 2 2 2 8 2" xfId="20083" xr:uid="{00000000-0005-0000-0000-0000C1490000}"/>
    <cellStyle name="SAPBEXstdData 2 2 2 2 8 3" xfId="24047" xr:uid="{00000000-0005-0000-0000-0000C2490000}"/>
    <cellStyle name="SAPBEXstdData 2 2 2 2 9" xfId="11593" xr:uid="{00000000-0005-0000-0000-0000C3490000}"/>
    <cellStyle name="SAPBEXstdData 2 2 2 3" xfId="15791" xr:uid="{00000000-0005-0000-0000-0000C4490000}"/>
    <cellStyle name="SAPBEXstdData 2 2 2 3 2" xfId="20082" xr:uid="{00000000-0005-0000-0000-0000C5490000}"/>
    <cellStyle name="SAPBEXstdData 2 2 2 3 3" xfId="24046" xr:uid="{00000000-0005-0000-0000-0000C6490000}"/>
    <cellStyle name="SAPBEXstdData 2 2 2 4" xfId="11592" xr:uid="{00000000-0005-0000-0000-0000C7490000}"/>
    <cellStyle name="SAPBEXstdData 2 2 3" xfId="7109" xr:uid="{00000000-0005-0000-0000-0000C8490000}"/>
    <cellStyle name="SAPBEXstdData 2 2 3 2" xfId="7110" xr:uid="{00000000-0005-0000-0000-0000C9490000}"/>
    <cellStyle name="SAPBEXstdData 2 2 3 2 2" xfId="7111" xr:uid="{00000000-0005-0000-0000-0000CA490000}"/>
    <cellStyle name="SAPBEXstdData 2 2 3 2 2 2" xfId="15801" xr:uid="{00000000-0005-0000-0000-0000CB490000}"/>
    <cellStyle name="SAPBEXstdData 2 2 3 2 2 2 2" xfId="20092" xr:uid="{00000000-0005-0000-0000-0000CC490000}"/>
    <cellStyle name="SAPBEXstdData 2 2 3 2 2 2 3" xfId="24056" xr:uid="{00000000-0005-0000-0000-0000CD490000}"/>
    <cellStyle name="SAPBEXstdData 2 2 3 2 2 3" xfId="11602" xr:uid="{00000000-0005-0000-0000-0000CE490000}"/>
    <cellStyle name="SAPBEXstdData 2 2 3 2 3" xfId="7112" xr:uid="{00000000-0005-0000-0000-0000CF490000}"/>
    <cellStyle name="SAPBEXstdData 2 2 3 2 3 2" xfId="15802" xr:uid="{00000000-0005-0000-0000-0000D0490000}"/>
    <cellStyle name="SAPBEXstdData 2 2 3 2 3 2 2" xfId="20093" xr:uid="{00000000-0005-0000-0000-0000D1490000}"/>
    <cellStyle name="SAPBEXstdData 2 2 3 2 3 2 3" xfId="24057" xr:uid="{00000000-0005-0000-0000-0000D2490000}"/>
    <cellStyle name="SAPBEXstdData 2 2 3 2 3 3" xfId="11603" xr:uid="{00000000-0005-0000-0000-0000D3490000}"/>
    <cellStyle name="SAPBEXstdData 2 2 3 2 4" xfId="7113" xr:uid="{00000000-0005-0000-0000-0000D4490000}"/>
    <cellStyle name="SAPBEXstdData 2 2 3 2 4 2" xfId="15803" xr:uid="{00000000-0005-0000-0000-0000D5490000}"/>
    <cellStyle name="SAPBEXstdData 2 2 3 2 4 2 2" xfId="20094" xr:uid="{00000000-0005-0000-0000-0000D6490000}"/>
    <cellStyle name="SAPBEXstdData 2 2 3 2 4 2 3" xfId="24058" xr:uid="{00000000-0005-0000-0000-0000D7490000}"/>
    <cellStyle name="SAPBEXstdData 2 2 3 2 4 3" xfId="11604" xr:uid="{00000000-0005-0000-0000-0000D8490000}"/>
    <cellStyle name="SAPBEXstdData 2 2 3 2 5" xfId="7114" xr:uid="{00000000-0005-0000-0000-0000D9490000}"/>
    <cellStyle name="SAPBEXstdData 2 2 3 2 5 2" xfId="15804" xr:uid="{00000000-0005-0000-0000-0000DA490000}"/>
    <cellStyle name="SAPBEXstdData 2 2 3 2 5 2 2" xfId="20095" xr:uid="{00000000-0005-0000-0000-0000DB490000}"/>
    <cellStyle name="SAPBEXstdData 2 2 3 2 5 2 3" xfId="24059" xr:uid="{00000000-0005-0000-0000-0000DC490000}"/>
    <cellStyle name="SAPBEXstdData 2 2 3 2 5 3" xfId="11605" xr:uid="{00000000-0005-0000-0000-0000DD490000}"/>
    <cellStyle name="SAPBEXstdData 2 2 3 2 6" xfId="7115" xr:uid="{00000000-0005-0000-0000-0000DE490000}"/>
    <cellStyle name="SAPBEXstdData 2 2 3 2 6 2" xfId="15805" xr:uid="{00000000-0005-0000-0000-0000DF490000}"/>
    <cellStyle name="SAPBEXstdData 2 2 3 2 6 2 2" xfId="20096" xr:uid="{00000000-0005-0000-0000-0000E0490000}"/>
    <cellStyle name="SAPBEXstdData 2 2 3 2 6 2 3" xfId="24060" xr:uid="{00000000-0005-0000-0000-0000E1490000}"/>
    <cellStyle name="SAPBEXstdData 2 2 3 2 6 3" xfId="11606" xr:uid="{00000000-0005-0000-0000-0000E2490000}"/>
    <cellStyle name="SAPBEXstdData 2 2 3 2 7" xfId="7116" xr:uid="{00000000-0005-0000-0000-0000E3490000}"/>
    <cellStyle name="SAPBEXstdData 2 2 3 2 7 2" xfId="15806" xr:uid="{00000000-0005-0000-0000-0000E4490000}"/>
    <cellStyle name="SAPBEXstdData 2 2 3 2 7 2 2" xfId="20097" xr:uid="{00000000-0005-0000-0000-0000E5490000}"/>
    <cellStyle name="SAPBEXstdData 2 2 3 2 7 2 3" xfId="24061" xr:uid="{00000000-0005-0000-0000-0000E6490000}"/>
    <cellStyle name="SAPBEXstdData 2 2 3 2 7 3" xfId="11607" xr:uid="{00000000-0005-0000-0000-0000E7490000}"/>
    <cellStyle name="SAPBEXstdData 2 2 3 2 8" xfId="15800" xr:uid="{00000000-0005-0000-0000-0000E8490000}"/>
    <cellStyle name="SAPBEXstdData 2 2 3 2 8 2" xfId="20091" xr:uid="{00000000-0005-0000-0000-0000E9490000}"/>
    <cellStyle name="SAPBEXstdData 2 2 3 2 8 3" xfId="24055" xr:uid="{00000000-0005-0000-0000-0000EA490000}"/>
    <cellStyle name="SAPBEXstdData 2 2 3 2 9" xfId="11601" xr:uid="{00000000-0005-0000-0000-0000EB490000}"/>
    <cellStyle name="SAPBEXstdData 2 2 3 3" xfId="15799" xr:uid="{00000000-0005-0000-0000-0000EC490000}"/>
    <cellStyle name="SAPBEXstdData 2 2 3 3 2" xfId="20090" xr:uid="{00000000-0005-0000-0000-0000ED490000}"/>
    <cellStyle name="SAPBEXstdData 2 2 3 3 3" xfId="24054" xr:uid="{00000000-0005-0000-0000-0000EE490000}"/>
    <cellStyle name="SAPBEXstdData 2 2 3 4" xfId="11600" xr:uid="{00000000-0005-0000-0000-0000EF490000}"/>
    <cellStyle name="SAPBEXstdData 2 2 4" xfId="7117" xr:uid="{00000000-0005-0000-0000-0000F0490000}"/>
    <cellStyle name="SAPBEXstdData 2 2 4 2" xfId="7118" xr:uid="{00000000-0005-0000-0000-0000F1490000}"/>
    <cellStyle name="SAPBEXstdData 2 2 4 2 2" xfId="7119" xr:uid="{00000000-0005-0000-0000-0000F2490000}"/>
    <cellStyle name="SAPBEXstdData 2 2 4 2 2 2" xfId="15809" xr:uid="{00000000-0005-0000-0000-0000F3490000}"/>
    <cellStyle name="SAPBEXstdData 2 2 4 2 2 2 2" xfId="20100" xr:uid="{00000000-0005-0000-0000-0000F4490000}"/>
    <cellStyle name="SAPBEXstdData 2 2 4 2 2 2 3" xfId="24064" xr:uid="{00000000-0005-0000-0000-0000F5490000}"/>
    <cellStyle name="SAPBEXstdData 2 2 4 2 2 3" xfId="11610" xr:uid="{00000000-0005-0000-0000-0000F6490000}"/>
    <cellStyle name="SAPBEXstdData 2 2 4 2 3" xfId="7120" xr:uid="{00000000-0005-0000-0000-0000F7490000}"/>
    <cellStyle name="SAPBEXstdData 2 2 4 2 3 2" xfId="15810" xr:uid="{00000000-0005-0000-0000-0000F8490000}"/>
    <cellStyle name="SAPBEXstdData 2 2 4 2 3 2 2" xfId="20101" xr:uid="{00000000-0005-0000-0000-0000F9490000}"/>
    <cellStyle name="SAPBEXstdData 2 2 4 2 3 2 3" xfId="24065" xr:uid="{00000000-0005-0000-0000-0000FA490000}"/>
    <cellStyle name="SAPBEXstdData 2 2 4 2 3 3" xfId="11611" xr:uid="{00000000-0005-0000-0000-0000FB490000}"/>
    <cellStyle name="SAPBEXstdData 2 2 4 2 4" xfId="7121" xr:uid="{00000000-0005-0000-0000-0000FC490000}"/>
    <cellStyle name="SAPBEXstdData 2 2 4 2 4 2" xfId="15811" xr:uid="{00000000-0005-0000-0000-0000FD490000}"/>
    <cellStyle name="SAPBEXstdData 2 2 4 2 4 2 2" xfId="20102" xr:uid="{00000000-0005-0000-0000-0000FE490000}"/>
    <cellStyle name="SAPBEXstdData 2 2 4 2 4 2 3" xfId="24066" xr:uid="{00000000-0005-0000-0000-0000FF490000}"/>
    <cellStyle name="SAPBEXstdData 2 2 4 2 4 3" xfId="11612" xr:uid="{00000000-0005-0000-0000-0000004A0000}"/>
    <cellStyle name="SAPBEXstdData 2 2 4 2 5" xfId="7122" xr:uid="{00000000-0005-0000-0000-0000014A0000}"/>
    <cellStyle name="SAPBEXstdData 2 2 4 2 5 2" xfId="15812" xr:uid="{00000000-0005-0000-0000-0000024A0000}"/>
    <cellStyle name="SAPBEXstdData 2 2 4 2 5 2 2" xfId="20103" xr:uid="{00000000-0005-0000-0000-0000034A0000}"/>
    <cellStyle name="SAPBEXstdData 2 2 4 2 5 2 3" xfId="24067" xr:uid="{00000000-0005-0000-0000-0000044A0000}"/>
    <cellStyle name="SAPBEXstdData 2 2 4 2 5 3" xfId="11613" xr:uid="{00000000-0005-0000-0000-0000054A0000}"/>
    <cellStyle name="SAPBEXstdData 2 2 4 2 6" xfId="7123" xr:uid="{00000000-0005-0000-0000-0000064A0000}"/>
    <cellStyle name="SAPBEXstdData 2 2 4 2 6 2" xfId="15813" xr:uid="{00000000-0005-0000-0000-0000074A0000}"/>
    <cellStyle name="SAPBEXstdData 2 2 4 2 6 2 2" xfId="20104" xr:uid="{00000000-0005-0000-0000-0000084A0000}"/>
    <cellStyle name="SAPBEXstdData 2 2 4 2 6 2 3" xfId="24068" xr:uid="{00000000-0005-0000-0000-0000094A0000}"/>
    <cellStyle name="SAPBEXstdData 2 2 4 2 6 3" xfId="11614" xr:uid="{00000000-0005-0000-0000-00000A4A0000}"/>
    <cellStyle name="SAPBEXstdData 2 2 4 2 7" xfId="7124" xr:uid="{00000000-0005-0000-0000-00000B4A0000}"/>
    <cellStyle name="SAPBEXstdData 2 2 4 2 7 2" xfId="15814" xr:uid="{00000000-0005-0000-0000-00000C4A0000}"/>
    <cellStyle name="SAPBEXstdData 2 2 4 2 7 2 2" xfId="20105" xr:uid="{00000000-0005-0000-0000-00000D4A0000}"/>
    <cellStyle name="SAPBEXstdData 2 2 4 2 7 2 3" xfId="24069" xr:uid="{00000000-0005-0000-0000-00000E4A0000}"/>
    <cellStyle name="SAPBEXstdData 2 2 4 2 7 3" xfId="11615" xr:uid="{00000000-0005-0000-0000-00000F4A0000}"/>
    <cellStyle name="SAPBEXstdData 2 2 4 2 8" xfId="15808" xr:uid="{00000000-0005-0000-0000-0000104A0000}"/>
    <cellStyle name="SAPBEXstdData 2 2 4 2 8 2" xfId="20099" xr:uid="{00000000-0005-0000-0000-0000114A0000}"/>
    <cellStyle name="SAPBEXstdData 2 2 4 2 8 3" xfId="24063" xr:uid="{00000000-0005-0000-0000-0000124A0000}"/>
    <cellStyle name="SAPBEXstdData 2 2 4 2 9" xfId="11609" xr:uid="{00000000-0005-0000-0000-0000134A0000}"/>
    <cellStyle name="SAPBEXstdData 2 2 4 3" xfId="15807" xr:uid="{00000000-0005-0000-0000-0000144A0000}"/>
    <cellStyle name="SAPBEXstdData 2 2 4 3 2" xfId="20098" xr:uid="{00000000-0005-0000-0000-0000154A0000}"/>
    <cellStyle name="SAPBEXstdData 2 2 4 3 3" xfId="24062" xr:uid="{00000000-0005-0000-0000-0000164A0000}"/>
    <cellStyle name="SAPBEXstdData 2 2 4 4" xfId="11608" xr:uid="{00000000-0005-0000-0000-0000174A0000}"/>
    <cellStyle name="SAPBEXstdData 2 2 5" xfId="7125" xr:uid="{00000000-0005-0000-0000-0000184A0000}"/>
    <cellStyle name="SAPBEXstdData 2 2 5 2" xfId="7126" xr:uid="{00000000-0005-0000-0000-0000194A0000}"/>
    <cellStyle name="SAPBEXstdData 2 2 5 2 2" xfId="15816" xr:uid="{00000000-0005-0000-0000-00001A4A0000}"/>
    <cellStyle name="SAPBEXstdData 2 2 5 2 2 2" xfId="20107" xr:uid="{00000000-0005-0000-0000-00001B4A0000}"/>
    <cellStyle name="SAPBEXstdData 2 2 5 2 2 3" xfId="24071" xr:uid="{00000000-0005-0000-0000-00001C4A0000}"/>
    <cellStyle name="SAPBEXstdData 2 2 5 2 3" xfId="11617" xr:uid="{00000000-0005-0000-0000-00001D4A0000}"/>
    <cellStyle name="SAPBEXstdData 2 2 5 3" xfId="7127" xr:uid="{00000000-0005-0000-0000-00001E4A0000}"/>
    <cellStyle name="SAPBEXstdData 2 2 5 3 2" xfId="15817" xr:uid="{00000000-0005-0000-0000-00001F4A0000}"/>
    <cellStyle name="SAPBEXstdData 2 2 5 3 2 2" xfId="20108" xr:uid="{00000000-0005-0000-0000-0000204A0000}"/>
    <cellStyle name="SAPBEXstdData 2 2 5 3 2 3" xfId="24072" xr:uid="{00000000-0005-0000-0000-0000214A0000}"/>
    <cellStyle name="SAPBEXstdData 2 2 5 3 3" xfId="11618" xr:uid="{00000000-0005-0000-0000-0000224A0000}"/>
    <cellStyle name="SAPBEXstdData 2 2 5 4" xfId="7128" xr:uid="{00000000-0005-0000-0000-0000234A0000}"/>
    <cellStyle name="SAPBEXstdData 2 2 5 4 2" xfId="15818" xr:uid="{00000000-0005-0000-0000-0000244A0000}"/>
    <cellStyle name="SAPBEXstdData 2 2 5 4 2 2" xfId="20109" xr:uid="{00000000-0005-0000-0000-0000254A0000}"/>
    <cellStyle name="SAPBEXstdData 2 2 5 4 2 3" xfId="24073" xr:uid="{00000000-0005-0000-0000-0000264A0000}"/>
    <cellStyle name="SAPBEXstdData 2 2 5 4 3" xfId="11619" xr:uid="{00000000-0005-0000-0000-0000274A0000}"/>
    <cellStyle name="SAPBEXstdData 2 2 5 5" xfId="7129" xr:uid="{00000000-0005-0000-0000-0000284A0000}"/>
    <cellStyle name="SAPBEXstdData 2 2 5 5 2" xfId="15819" xr:uid="{00000000-0005-0000-0000-0000294A0000}"/>
    <cellStyle name="SAPBEXstdData 2 2 5 5 2 2" xfId="20110" xr:uid="{00000000-0005-0000-0000-00002A4A0000}"/>
    <cellStyle name="SAPBEXstdData 2 2 5 5 2 3" xfId="24074" xr:uid="{00000000-0005-0000-0000-00002B4A0000}"/>
    <cellStyle name="SAPBEXstdData 2 2 5 5 3" xfId="11620" xr:uid="{00000000-0005-0000-0000-00002C4A0000}"/>
    <cellStyle name="SAPBEXstdData 2 2 5 6" xfId="7130" xr:uid="{00000000-0005-0000-0000-00002D4A0000}"/>
    <cellStyle name="SAPBEXstdData 2 2 5 6 2" xfId="15820" xr:uid="{00000000-0005-0000-0000-00002E4A0000}"/>
    <cellStyle name="SAPBEXstdData 2 2 5 6 2 2" xfId="20111" xr:uid="{00000000-0005-0000-0000-00002F4A0000}"/>
    <cellStyle name="SAPBEXstdData 2 2 5 6 2 3" xfId="24075" xr:uid="{00000000-0005-0000-0000-0000304A0000}"/>
    <cellStyle name="SAPBEXstdData 2 2 5 6 3" xfId="11621" xr:uid="{00000000-0005-0000-0000-0000314A0000}"/>
    <cellStyle name="SAPBEXstdData 2 2 5 7" xfId="7131" xr:uid="{00000000-0005-0000-0000-0000324A0000}"/>
    <cellStyle name="SAPBEXstdData 2 2 5 7 2" xfId="15821" xr:uid="{00000000-0005-0000-0000-0000334A0000}"/>
    <cellStyle name="SAPBEXstdData 2 2 5 7 2 2" xfId="20112" xr:uid="{00000000-0005-0000-0000-0000344A0000}"/>
    <cellStyle name="SAPBEXstdData 2 2 5 7 2 3" xfId="24076" xr:uid="{00000000-0005-0000-0000-0000354A0000}"/>
    <cellStyle name="SAPBEXstdData 2 2 5 7 3" xfId="11622" xr:uid="{00000000-0005-0000-0000-0000364A0000}"/>
    <cellStyle name="SAPBEXstdData 2 2 5 8" xfId="15815" xr:uid="{00000000-0005-0000-0000-0000374A0000}"/>
    <cellStyle name="SAPBEXstdData 2 2 5 8 2" xfId="20106" xr:uid="{00000000-0005-0000-0000-0000384A0000}"/>
    <cellStyle name="SAPBEXstdData 2 2 5 8 3" xfId="24070" xr:uid="{00000000-0005-0000-0000-0000394A0000}"/>
    <cellStyle name="SAPBEXstdData 2 2 5 9" xfId="11616" xr:uid="{00000000-0005-0000-0000-00003A4A0000}"/>
    <cellStyle name="SAPBEXstdData 2 2 6" xfId="15790" xr:uid="{00000000-0005-0000-0000-00003B4A0000}"/>
    <cellStyle name="SAPBEXstdData 2 2 6 2" xfId="20081" xr:uid="{00000000-0005-0000-0000-00003C4A0000}"/>
    <cellStyle name="SAPBEXstdData 2 2 6 3" xfId="24045" xr:uid="{00000000-0005-0000-0000-00003D4A0000}"/>
    <cellStyle name="SAPBEXstdData 2 2 7" xfId="11591" xr:uid="{00000000-0005-0000-0000-00003E4A0000}"/>
    <cellStyle name="SAPBEXstdData 2 3" xfId="7132" xr:uid="{00000000-0005-0000-0000-00003F4A0000}"/>
    <cellStyle name="SAPBEXstdData 2 3 2" xfId="7133" xr:uid="{00000000-0005-0000-0000-0000404A0000}"/>
    <cellStyle name="SAPBEXstdData 2 3 2 2" xfId="7134" xr:uid="{00000000-0005-0000-0000-0000414A0000}"/>
    <cellStyle name="SAPBEXstdData 2 3 2 2 2" xfId="7135" xr:uid="{00000000-0005-0000-0000-0000424A0000}"/>
    <cellStyle name="SAPBEXstdData 2 3 2 2 2 2" xfId="15825" xr:uid="{00000000-0005-0000-0000-0000434A0000}"/>
    <cellStyle name="SAPBEXstdData 2 3 2 2 2 2 2" xfId="20116" xr:uid="{00000000-0005-0000-0000-0000444A0000}"/>
    <cellStyle name="SAPBEXstdData 2 3 2 2 2 2 3" xfId="24080" xr:uid="{00000000-0005-0000-0000-0000454A0000}"/>
    <cellStyle name="SAPBEXstdData 2 3 2 2 2 3" xfId="11626" xr:uid="{00000000-0005-0000-0000-0000464A0000}"/>
    <cellStyle name="SAPBEXstdData 2 3 2 2 3" xfId="7136" xr:uid="{00000000-0005-0000-0000-0000474A0000}"/>
    <cellStyle name="SAPBEXstdData 2 3 2 2 3 2" xfId="15826" xr:uid="{00000000-0005-0000-0000-0000484A0000}"/>
    <cellStyle name="SAPBEXstdData 2 3 2 2 3 2 2" xfId="20117" xr:uid="{00000000-0005-0000-0000-0000494A0000}"/>
    <cellStyle name="SAPBEXstdData 2 3 2 2 3 2 3" xfId="24081" xr:uid="{00000000-0005-0000-0000-00004A4A0000}"/>
    <cellStyle name="SAPBEXstdData 2 3 2 2 3 3" xfId="11627" xr:uid="{00000000-0005-0000-0000-00004B4A0000}"/>
    <cellStyle name="SAPBEXstdData 2 3 2 2 4" xfId="7137" xr:uid="{00000000-0005-0000-0000-00004C4A0000}"/>
    <cellStyle name="SAPBEXstdData 2 3 2 2 4 2" xfId="15827" xr:uid="{00000000-0005-0000-0000-00004D4A0000}"/>
    <cellStyle name="SAPBEXstdData 2 3 2 2 4 2 2" xfId="20118" xr:uid="{00000000-0005-0000-0000-00004E4A0000}"/>
    <cellStyle name="SAPBEXstdData 2 3 2 2 4 2 3" xfId="24082" xr:uid="{00000000-0005-0000-0000-00004F4A0000}"/>
    <cellStyle name="SAPBEXstdData 2 3 2 2 4 3" xfId="11628" xr:uid="{00000000-0005-0000-0000-0000504A0000}"/>
    <cellStyle name="SAPBEXstdData 2 3 2 2 5" xfId="7138" xr:uid="{00000000-0005-0000-0000-0000514A0000}"/>
    <cellStyle name="SAPBEXstdData 2 3 2 2 5 2" xfId="15828" xr:uid="{00000000-0005-0000-0000-0000524A0000}"/>
    <cellStyle name="SAPBEXstdData 2 3 2 2 5 2 2" xfId="20119" xr:uid="{00000000-0005-0000-0000-0000534A0000}"/>
    <cellStyle name="SAPBEXstdData 2 3 2 2 5 2 3" xfId="24083" xr:uid="{00000000-0005-0000-0000-0000544A0000}"/>
    <cellStyle name="SAPBEXstdData 2 3 2 2 5 3" xfId="11629" xr:uid="{00000000-0005-0000-0000-0000554A0000}"/>
    <cellStyle name="SAPBEXstdData 2 3 2 2 6" xfId="7139" xr:uid="{00000000-0005-0000-0000-0000564A0000}"/>
    <cellStyle name="SAPBEXstdData 2 3 2 2 6 2" xfId="15829" xr:uid="{00000000-0005-0000-0000-0000574A0000}"/>
    <cellStyle name="SAPBEXstdData 2 3 2 2 6 2 2" xfId="20120" xr:uid="{00000000-0005-0000-0000-0000584A0000}"/>
    <cellStyle name="SAPBEXstdData 2 3 2 2 6 2 3" xfId="24084" xr:uid="{00000000-0005-0000-0000-0000594A0000}"/>
    <cellStyle name="SAPBEXstdData 2 3 2 2 6 3" xfId="11630" xr:uid="{00000000-0005-0000-0000-00005A4A0000}"/>
    <cellStyle name="SAPBEXstdData 2 3 2 2 7" xfId="7140" xr:uid="{00000000-0005-0000-0000-00005B4A0000}"/>
    <cellStyle name="SAPBEXstdData 2 3 2 2 7 2" xfId="15830" xr:uid="{00000000-0005-0000-0000-00005C4A0000}"/>
    <cellStyle name="SAPBEXstdData 2 3 2 2 7 2 2" xfId="20121" xr:uid="{00000000-0005-0000-0000-00005D4A0000}"/>
    <cellStyle name="SAPBEXstdData 2 3 2 2 7 2 3" xfId="24085" xr:uid="{00000000-0005-0000-0000-00005E4A0000}"/>
    <cellStyle name="SAPBEXstdData 2 3 2 2 7 3" xfId="11631" xr:uid="{00000000-0005-0000-0000-00005F4A0000}"/>
    <cellStyle name="SAPBEXstdData 2 3 2 2 8" xfId="15824" xr:uid="{00000000-0005-0000-0000-0000604A0000}"/>
    <cellStyle name="SAPBEXstdData 2 3 2 2 8 2" xfId="20115" xr:uid="{00000000-0005-0000-0000-0000614A0000}"/>
    <cellStyle name="SAPBEXstdData 2 3 2 2 8 3" xfId="24079" xr:uid="{00000000-0005-0000-0000-0000624A0000}"/>
    <cellStyle name="SAPBEXstdData 2 3 2 2 9" xfId="11625" xr:uid="{00000000-0005-0000-0000-0000634A0000}"/>
    <cellStyle name="SAPBEXstdData 2 3 2 3" xfId="15823" xr:uid="{00000000-0005-0000-0000-0000644A0000}"/>
    <cellStyle name="SAPBEXstdData 2 3 2 3 2" xfId="20114" xr:uid="{00000000-0005-0000-0000-0000654A0000}"/>
    <cellStyle name="SAPBEXstdData 2 3 2 3 3" xfId="24078" xr:uid="{00000000-0005-0000-0000-0000664A0000}"/>
    <cellStyle name="SAPBEXstdData 2 3 2 4" xfId="11624" xr:uid="{00000000-0005-0000-0000-0000674A0000}"/>
    <cellStyle name="SAPBEXstdData 2 3 3" xfId="7141" xr:uid="{00000000-0005-0000-0000-0000684A0000}"/>
    <cellStyle name="SAPBEXstdData 2 3 3 2" xfId="7142" xr:uid="{00000000-0005-0000-0000-0000694A0000}"/>
    <cellStyle name="SAPBEXstdData 2 3 3 2 2" xfId="7143" xr:uid="{00000000-0005-0000-0000-00006A4A0000}"/>
    <cellStyle name="SAPBEXstdData 2 3 3 2 2 2" xfId="15833" xr:uid="{00000000-0005-0000-0000-00006B4A0000}"/>
    <cellStyle name="SAPBEXstdData 2 3 3 2 2 2 2" xfId="20124" xr:uid="{00000000-0005-0000-0000-00006C4A0000}"/>
    <cellStyle name="SAPBEXstdData 2 3 3 2 2 2 3" xfId="24088" xr:uid="{00000000-0005-0000-0000-00006D4A0000}"/>
    <cellStyle name="SAPBEXstdData 2 3 3 2 2 3" xfId="11634" xr:uid="{00000000-0005-0000-0000-00006E4A0000}"/>
    <cellStyle name="SAPBEXstdData 2 3 3 2 3" xfId="7144" xr:uid="{00000000-0005-0000-0000-00006F4A0000}"/>
    <cellStyle name="SAPBEXstdData 2 3 3 2 3 2" xfId="15834" xr:uid="{00000000-0005-0000-0000-0000704A0000}"/>
    <cellStyle name="SAPBEXstdData 2 3 3 2 3 2 2" xfId="20125" xr:uid="{00000000-0005-0000-0000-0000714A0000}"/>
    <cellStyle name="SAPBEXstdData 2 3 3 2 3 2 3" xfId="24089" xr:uid="{00000000-0005-0000-0000-0000724A0000}"/>
    <cellStyle name="SAPBEXstdData 2 3 3 2 3 3" xfId="11635" xr:uid="{00000000-0005-0000-0000-0000734A0000}"/>
    <cellStyle name="SAPBEXstdData 2 3 3 2 4" xfId="7145" xr:uid="{00000000-0005-0000-0000-0000744A0000}"/>
    <cellStyle name="SAPBEXstdData 2 3 3 2 4 2" xfId="15835" xr:uid="{00000000-0005-0000-0000-0000754A0000}"/>
    <cellStyle name="SAPBEXstdData 2 3 3 2 4 2 2" xfId="20126" xr:uid="{00000000-0005-0000-0000-0000764A0000}"/>
    <cellStyle name="SAPBEXstdData 2 3 3 2 4 2 3" xfId="24090" xr:uid="{00000000-0005-0000-0000-0000774A0000}"/>
    <cellStyle name="SAPBEXstdData 2 3 3 2 4 3" xfId="11636" xr:uid="{00000000-0005-0000-0000-0000784A0000}"/>
    <cellStyle name="SAPBEXstdData 2 3 3 2 5" xfId="7146" xr:uid="{00000000-0005-0000-0000-0000794A0000}"/>
    <cellStyle name="SAPBEXstdData 2 3 3 2 5 2" xfId="15836" xr:uid="{00000000-0005-0000-0000-00007A4A0000}"/>
    <cellStyle name="SAPBEXstdData 2 3 3 2 5 2 2" xfId="20127" xr:uid="{00000000-0005-0000-0000-00007B4A0000}"/>
    <cellStyle name="SAPBEXstdData 2 3 3 2 5 2 3" xfId="24091" xr:uid="{00000000-0005-0000-0000-00007C4A0000}"/>
    <cellStyle name="SAPBEXstdData 2 3 3 2 5 3" xfId="11637" xr:uid="{00000000-0005-0000-0000-00007D4A0000}"/>
    <cellStyle name="SAPBEXstdData 2 3 3 2 6" xfId="7147" xr:uid="{00000000-0005-0000-0000-00007E4A0000}"/>
    <cellStyle name="SAPBEXstdData 2 3 3 2 6 2" xfId="15837" xr:uid="{00000000-0005-0000-0000-00007F4A0000}"/>
    <cellStyle name="SAPBEXstdData 2 3 3 2 6 2 2" xfId="20128" xr:uid="{00000000-0005-0000-0000-0000804A0000}"/>
    <cellStyle name="SAPBEXstdData 2 3 3 2 6 2 3" xfId="24092" xr:uid="{00000000-0005-0000-0000-0000814A0000}"/>
    <cellStyle name="SAPBEXstdData 2 3 3 2 6 3" xfId="11638" xr:uid="{00000000-0005-0000-0000-0000824A0000}"/>
    <cellStyle name="SAPBEXstdData 2 3 3 2 7" xfId="7148" xr:uid="{00000000-0005-0000-0000-0000834A0000}"/>
    <cellStyle name="SAPBEXstdData 2 3 3 2 7 2" xfId="15838" xr:uid="{00000000-0005-0000-0000-0000844A0000}"/>
    <cellStyle name="SAPBEXstdData 2 3 3 2 7 2 2" xfId="20129" xr:uid="{00000000-0005-0000-0000-0000854A0000}"/>
    <cellStyle name="SAPBEXstdData 2 3 3 2 7 2 3" xfId="24093" xr:uid="{00000000-0005-0000-0000-0000864A0000}"/>
    <cellStyle name="SAPBEXstdData 2 3 3 2 7 3" xfId="11639" xr:uid="{00000000-0005-0000-0000-0000874A0000}"/>
    <cellStyle name="SAPBEXstdData 2 3 3 2 8" xfId="15832" xr:uid="{00000000-0005-0000-0000-0000884A0000}"/>
    <cellStyle name="SAPBEXstdData 2 3 3 2 8 2" xfId="20123" xr:uid="{00000000-0005-0000-0000-0000894A0000}"/>
    <cellStyle name="SAPBEXstdData 2 3 3 2 8 3" xfId="24087" xr:uid="{00000000-0005-0000-0000-00008A4A0000}"/>
    <cellStyle name="SAPBEXstdData 2 3 3 2 9" xfId="11633" xr:uid="{00000000-0005-0000-0000-00008B4A0000}"/>
    <cellStyle name="SAPBEXstdData 2 3 3 3" xfId="15831" xr:uid="{00000000-0005-0000-0000-00008C4A0000}"/>
    <cellStyle name="SAPBEXstdData 2 3 3 3 2" xfId="20122" xr:uid="{00000000-0005-0000-0000-00008D4A0000}"/>
    <cellStyle name="SAPBEXstdData 2 3 3 3 3" xfId="24086" xr:uid="{00000000-0005-0000-0000-00008E4A0000}"/>
    <cellStyle name="SAPBEXstdData 2 3 3 4" xfId="11632" xr:uid="{00000000-0005-0000-0000-00008F4A0000}"/>
    <cellStyle name="SAPBEXstdData 2 3 4" xfId="7149" xr:uid="{00000000-0005-0000-0000-0000904A0000}"/>
    <cellStyle name="SAPBEXstdData 2 3 4 2" xfId="7150" xr:uid="{00000000-0005-0000-0000-0000914A0000}"/>
    <cellStyle name="SAPBEXstdData 2 3 4 2 2" xfId="7151" xr:uid="{00000000-0005-0000-0000-0000924A0000}"/>
    <cellStyle name="SAPBEXstdData 2 3 4 2 2 2" xfId="15841" xr:uid="{00000000-0005-0000-0000-0000934A0000}"/>
    <cellStyle name="SAPBEXstdData 2 3 4 2 2 2 2" xfId="20132" xr:uid="{00000000-0005-0000-0000-0000944A0000}"/>
    <cellStyle name="SAPBEXstdData 2 3 4 2 2 2 3" xfId="24096" xr:uid="{00000000-0005-0000-0000-0000954A0000}"/>
    <cellStyle name="SAPBEXstdData 2 3 4 2 2 3" xfId="11642" xr:uid="{00000000-0005-0000-0000-0000964A0000}"/>
    <cellStyle name="SAPBEXstdData 2 3 4 2 3" xfId="7152" xr:uid="{00000000-0005-0000-0000-0000974A0000}"/>
    <cellStyle name="SAPBEXstdData 2 3 4 2 3 2" xfId="15842" xr:uid="{00000000-0005-0000-0000-0000984A0000}"/>
    <cellStyle name="SAPBEXstdData 2 3 4 2 3 2 2" xfId="20133" xr:uid="{00000000-0005-0000-0000-0000994A0000}"/>
    <cellStyle name="SAPBEXstdData 2 3 4 2 3 2 3" xfId="24097" xr:uid="{00000000-0005-0000-0000-00009A4A0000}"/>
    <cellStyle name="SAPBEXstdData 2 3 4 2 3 3" xfId="11643" xr:uid="{00000000-0005-0000-0000-00009B4A0000}"/>
    <cellStyle name="SAPBEXstdData 2 3 4 2 4" xfId="7153" xr:uid="{00000000-0005-0000-0000-00009C4A0000}"/>
    <cellStyle name="SAPBEXstdData 2 3 4 2 4 2" xfId="15843" xr:uid="{00000000-0005-0000-0000-00009D4A0000}"/>
    <cellStyle name="SAPBEXstdData 2 3 4 2 4 2 2" xfId="20134" xr:uid="{00000000-0005-0000-0000-00009E4A0000}"/>
    <cellStyle name="SAPBEXstdData 2 3 4 2 4 2 3" xfId="24098" xr:uid="{00000000-0005-0000-0000-00009F4A0000}"/>
    <cellStyle name="SAPBEXstdData 2 3 4 2 4 3" xfId="11644" xr:uid="{00000000-0005-0000-0000-0000A04A0000}"/>
    <cellStyle name="SAPBEXstdData 2 3 4 2 5" xfId="7154" xr:uid="{00000000-0005-0000-0000-0000A14A0000}"/>
    <cellStyle name="SAPBEXstdData 2 3 4 2 5 2" xfId="15844" xr:uid="{00000000-0005-0000-0000-0000A24A0000}"/>
    <cellStyle name="SAPBEXstdData 2 3 4 2 5 2 2" xfId="20135" xr:uid="{00000000-0005-0000-0000-0000A34A0000}"/>
    <cellStyle name="SAPBEXstdData 2 3 4 2 5 2 3" xfId="24099" xr:uid="{00000000-0005-0000-0000-0000A44A0000}"/>
    <cellStyle name="SAPBEXstdData 2 3 4 2 5 3" xfId="11645" xr:uid="{00000000-0005-0000-0000-0000A54A0000}"/>
    <cellStyle name="SAPBEXstdData 2 3 4 2 6" xfId="7155" xr:uid="{00000000-0005-0000-0000-0000A64A0000}"/>
    <cellStyle name="SAPBEXstdData 2 3 4 2 6 2" xfId="15845" xr:uid="{00000000-0005-0000-0000-0000A74A0000}"/>
    <cellStyle name="SAPBEXstdData 2 3 4 2 6 2 2" xfId="20136" xr:uid="{00000000-0005-0000-0000-0000A84A0000}"/>
    <cellStyle name="SAPBEXstdData 2 3 4 2 6 2 3" xfId="24100" xr:uid="{00000000-0005-0000-0000-0000A94A0000}"/>
    <cellStyle name="SAPBEXstdData 2 3 4 2 6 3" xfId="11646" xr:uid="{00000000-0005-0000-0000-0000AA4A0000}"/>
    <cellStyle name="SAPBEXstdData 2 3 4 2 7" xfId="7156" xr:uid="{00000000-0005-0000-0000-0000AB4A0000}"/>
    <cellStyle name="SAPBEXstdData 2 3 4 2 7 2" xfId="15846" xr:uid="{00000000-0005-0000-0000-0000AC4A0000}"/>
    <cellStyle name="SAPBEXstdData 2 3 4 2 7 2 2" xfId="20137" xr:uid="{00000000-0005-0000-0000-0000AD4A0000}"/>
    <cellStyle name="SAPBEXstdData 2 3 4 2 7 2 3" xfId="24101" xr:uid="{00000000-0005-0000-0000-0000AE4A0000}"/>
    <cellStyle name="SAPBEXstdData 2 3 4 2 7 3" xfId="11647" xr:uid="{00000000-0005-0000-0000-0000AF4A0000}"/>
    <cellStyle name="SAPBEXstdData 2 3 4 2 8" xfId="15840" xr:uid="{00000000-0005-0000-0000-0000B04A0000}"/>
    <cellStyle name="SAPBEXstdData 2 3 4 2 8 2" xfId="20131" xr:uid="{00000000-0005-0000-0000-0000B14A0000}"/>
    <cellStyle name="SAPBEXstdData 2 3 4 2 8 3" xfId="24095" xr:uid="{00000000-0005-0000-0000-0000B24A0000}"/>
    <cellStyle name="SAPBEXstdData 2 3 4 2 9" xfId="11641" xr:uid="{00000000-0005-0000-0000-0000B34A0000}"/>
    <cellStyle name="SAPBEXstdData 2 3 4 3" xfId="15839" xr:uid="{00000000-0005-0000-0000-0000B44A0000}"/>
    <cellStyle name="SAPBEXstdData 2 3 4 3 2" xfId="20130" xr:uid="{00000000-0005-0000-0000-0000B54A0000}"/>
    <cellStyle name="SAPBEXstdData 2 3 4 3 3" xfId="24094" xr:uid="{00000000-0005-0000-0000-0000B64A0000}"/>
    <cellStyle name="SAPBEXstdData 2 3 4 4" xfId="11640" xr:uid="{00000000-0005-0000-0000-0000B74A0000}"/>
    <cellStyle name="SAPBEXstdData 2 3 5" xfId="7157" xr:uid="{00000000-0005-0000-0000-0000B84A0000}"/>
    <cellStyle name="SAPBEXstdData 2 3 5 2" xfId="7158" xr:uid="{00000000-0005-0000-0000-0000B94A0000}"/>
    <cellStyle name="SAPBEXstdData 2 3 5 2 2" xfId="15848" xr:uid="{00000000-0005-0000-0000-0000BA4A0000}"/>
    <cellStyle name="SAPBEXstdData 2 3 5 2 2 2" xfId="20139" xr:uid="{00000000-0005-0000-0000-0000BB4A0000}"/>
    <cellStyle name="SAPBEXstdData 2 3 5 2 2 3" xfId="24103" xr:uid="{00000000-0005-0000-0000-0000BC4A0000}"/>
    <cellStyle name="SAPBEXstdData 2 3 5 2 3" xfId="11649" xr:uid="{00000000-0005-0000-0000-0000BD4A0000}"/>
    <cellStyle name="SAPBEXstdData 2 3 5 3" xfId="7159" xr:uid="{00000000-0005-0000-0000-0000BE4A0000}"/>
    <cellStyle name="SAPBEXstdData 2 3 5 3 2" xfId="15849" xr:uid="{00000000-0005-0000-0000-0000BF4A0000}"/>
    <cellStyle name="SAPBEXstdData 2 3 5 3 2 2" xfId="20140" xr:uid="{00000000-0005-0000-0000-0000C04A0000}"/>
    <cellStyle name="SAPBEXstdData 2 3 5 3 2 3" xfId="24104" xr:uid="{00000000-0005-0000-0000-0000C14A0000}"/>
    <cellStyle name="SAPBEXstdData 2 3 5 3 3" xfId="11650" xr:uid="{00000000-0005-0000-0000-0000C24A0000}"/>
    <cellStyle name="SAPBEXstdData 2 3 5 4" xfId="7160" xr:uid="{00000000-0005-0000-0000-0000C34A0000}"/>
    <cellStyle name="SAPBEXstdData 2 3 5 4 2" xfId="15850" xr:uid="{00000000-0005-0000-0000-0000C44A0000}"/>
    <cellStyle name="SAPBEXstdData 2 3 5 4 2 2" xfId="20141" xr:uid="{00000000-0005-0000-0000-0000C54A0000}"/>
    <cellStyle name="SAPBEXstdData 2 3 5 4 2 3" xfId="24105" xr:uid="{00000000-0005-0000-0000-0000C64A0000}"/>
    <cellStyle name="SAPBEXstdData 2 3 5 4 3" xfId="11651" xr:uid="{00000000-0005-0000-0000-0000C74A0000}"/>
    <cellStyle name="SAPBEXstdData 2 3 5 5" xfId="7161" xr:uid="{00000000-0005-0000-0000-0000C84A0000}"/>
    <cellStyle name="SAPBEXstdData 2 3 5 5 2" xfId="15851" xr:uid="{00000000-0005-0000-0000-0000C94A0000}"/>
    <cellStyle name="SAPBEXstdData 2 3 5 5 2 2" xfId="20142" xr:uid="{00000000-0005-0000-0000-0000CA4A0000}"/>
    <cellStyle name="SAPBEXstdData 2 3 5 5 2 3" xfId="24106" xr:uid="{00000000-0005-0000-0000-0000CB4A0000}"/>
    <cellStyle name="SAPBEXstdData 2 3 5 5 3" xfId="11652" xr:uid="{00000000-0005-0000-0000-0000CC4A0000}"/>
    <cellStyle name="SAPBEXstdData 2 3 5 6" xfId="7162" xr:uid="{00000000-0005-0000-0000-0000CD4A0000}"/>
    <cellStyle name="SAPBEXstdData 2 3 5 6 2" xfId="15852" xr:uid="{00000000-0005-0000-0000-0000CE4A0000}"/>
    <cellStyle name="SAPBEXstdData 2 3 5 6 2 2" xfId="20143" xr:uid="{00000000-0005-0000-0000-0000CF4A0000}"/>
    <cellStyle name="SAPBEXstdData 2 3 5 6 2 3" xfId="24107" xr:uid="{00000000-0005-0000-0000-0000D04A0000}"/>
    <cellStyle name="SAPBEXstdData 2 3 5 6 3" xfId="11653" xr:uid="{00000000-0005-0000-0000-0000D14A0000}"/>
    <cellStyle name="SAPBEXstdData 2 3 5 7" xfId="7163" xr:uid="{00000000-0005-0000-0000-0000D24A0000}"/>
    <cellStyle name="SAPBEXstdData 2 3 5 7 2" xfId="15853" xr:uid="{00000000-0005-0000-0000-0000D34A0000}"/>
    <cellStyle name="SAPBEXstdData 2 3 5 7 2 2" xfId="20144" xr:uid="{00000000-0005-0000-0000-0000D44A0000}"/>
    <cellStyle name="SAPBEXstdData 2 3 5 7 2 3" xfId="24108" xr:uid="{00000000-0005-0000-0000-0000D54A0000}"/>
    <cellStyle name="SAPBEXstdData 2 3 5 7 3" xfId="11654" xr:uid="{00000000-0005-0000-0000-0000D64A0000}"/>
    <cellStyle name="SAPBEXstdData 2 3 5 8" xfId="15847" xr:uid="{00000000-0005-0000-0000-0000D74A0000}"/>
    <cellStyle name="SAPBEXstdData 2 3 5 8 2" xfId="20138" xr:uid="{00000000-0005-0000-0000-0000D84A0000}"/>
    <cellStyle name="SAPBEXstdData 2 3 5 8 3" xfId="24102" xr:uid="{00000000-0005-0000-0000-0000D94A0000}"/>
    <cellStyle name="SAPBEXstdData 2 3 5 9" xfId="11648" xr:uid="{00000000-0005-0000-0000-0000DA4A0000}"/>
    <cellStyle name="SAPBEXstdData 2 3 6" xfId="15822" xr:uid="{00000000-0005-0000-0000-0000DB4A0000}"/>
    <cellStyle name="SAPBEXstdData 2 3 6 2" xfId="20113" xr:uid="{00000000-0005-0000-0000-0000DC4A0000}"/>
    <cellStyle name="SAPBEXstdData 2 3 6 3" xfId="24077" xr:uid="{00000000-0005-0000-0000-0000DD4A0000}"/>
    <cellStyle name="SAPBEXstdData 2 3 7" xfId="11623" xr:uid="{00000000-0005-0000-0000-0000DE4A0000}"/>
    <cellStyle name="SAPBEXstdData 2 4" xfId="7164" xr:uid="{00000000-0005-0000-0000-0000DF4A0000}"/>
    <cellStyle name="SAPBEXstdData 2 4 2" xfId="7165" xr:uid="{00000000-0005-0000-0000-0000E04A0000}"/>
    <cellStyle name="SAPBEXstdData 2 4 2 2" xfId="7166" xr:uid="{00000000-0005-0000-0000-0000E14A0000}"/>
    <cellStyle name="SAPBEXstdData 2 4 2 2 2" xfId="7167" xr:uid="{00000000-0005-0000-0000-0000E24A0000}"/>
    <cellStyle name="SAPBEXstdData 2 4 2 2 2 2" xfId="15857" xr:uid="{00000000-0005-0000-0000-0000E34A0000}"/>
    <cellStyle name="SAPBEXstdData 2 4 2 2 2 2 2" xfId="20148" xr:uid="{00000000-0005-0000-0000-0000E44A0000}"/>
    <cellStyle name="SAPBEXstdData 2 4 2 2 2 2 3" xfId="24112" xr:uid="{00000000-0005-0000-0000-0000E54A0000}"/>
    <cellStyle name="SAPBEXstdData 2 4 2 2 2 3" xfId="11658" xr:uid="{00000000-0005-0000-0000-0000E64A0000}"/>
    <cellStyle name="SAPBEXstdData 2 4 2 2 3" xfId="7168" xr:uid="{00000000-0005-0000-0000-0000E74A0000}"/>
    <cellStyle name="SAPBEXstdData 2 4 2 2 3 2" xfId="15858" xr:uid="{00000000-0005-0000-0000-0000E84A0000}"/>
    <cellStyle name="SAPBEXstdData 2 4 2 2 3 2 2" xfId="20149" xr:uid="{00000000-0005-0000-0000-0000E94A0000}"/>
    <cellStyle name="SAPBEXstdData 2 4 2 2 3 2 3" xfId="24113" xr:uid="{00000000-0005-0000-0000-0000EA4A0000}"/>
    <cellStyle name="SAPBEXstdData 2 4 2 2 3 3" xfId="17249" xr:uid="{00000000-0005-0000-0000-0000EB4A0000}"/>
    <cellStyle name="SAPBEXstdData 2 4 2 2 4" xfId="7169" xr:uid="{00000000-0005-0000-0000-0000EC4A0000}"/>
    <cellStyle name="SAPBEXstdData 2 4 2 2 4 2" xfId="15859" xr:uid="{00000000-0005-0000-0000-0000ED4A0000}"/>
    <cellStyle name="SAPBEXstdData 2 4 2 2 4 2 2" xfId="20150" xr:uid="{00000000-0005-0000-0000-0000EE4A0000}"/>
    <cellStyle name="SAPBEXstdData 2 4 2 2 4 2 3" xfId="24114" xr:uid="{00000000-0005-0000-0000-0000EF4A0000}"/>
    <cellStyle name="SAPBEXstdData 2 4 2 2 4 3" xfId="11659" xr:uid="{00000000-0005-0000-0000-0000F04A0000}"/>
    <cellStyle name="SAPBEXstdData 2 4 2 2 5" xfId="7170" xr:uid="{00000000-0005-0000-0000-0000F14A0000}"/>
    <cellStyle name="SAPBEXstdData 2 4 2 2 5 2" xfId="15860" xr:uid="{00000000-0005-0000-0000-0000F24A0000}"/>
    <cellStyle name="SAPBEXstdData 2 4 2 2 5 2 2" xfId="20151" xr:uid="{00000000-0005-0000-0000-0000F34A0000}"/>
    <cellStyle name="SAPBEXstdData 2 4 2 2 5 2 3" xfId="24115" xr:uid="{00000000-0005-0000-0000-0000F44A0000}"/>
    <cellStyle name="SAPBEXstdData 2 4 2 2 5 3" xfId="11660" xr:uid="{00000000-0005-0000-0000-0000F54A0000}"/>
    <cellStyle name="SAPBEXstdData 2 4 2 2 6" xfId="7171" xr:uid="{00000000-0005-0000-0000-0000F64A0000}"/>
    <cellStyle name="SAPBEXstdData 2 4 2 2 6 2" xfId="15861" xr:uid="{00000000-0005-0000-0000-0000F74A0000}"/>
    <cellStyle name="SAPBEXstdData 2 4 2 2 6 2 2" xfId="20152" xr:uid="{00000000-0005-0000-0000-0000F84A0000}"/>
    <cellStyle name="SAPBEXstdData 2 4 2 2 6 2 3" xfId="24116" xr:uid="{00000000-0005-0000-0000-0000F94A0000}"/>
    <cellStyle name="SAPBEXstdData 2 4 2 2 6 3" xfId="11661" xr:uid="{00000000-0005-0000-0000-0000FA4A0000}"/>
    <cellStyle name="SAPBEXstdData 2 4 2 2 7" xfId="7172" xr:uid="{00000000-0005-0000-0000-0000FB4A0000}"/>
    <cellStyle name="SAPBEXstdData 2 4 2 2 7 2" xfId="15862" xr:uid="{00000000-0005-0000-0000-0000FC4A0000}"/>
    <cellStyle name="SAPBEXstdData 2 4 2 2 7 2 2" xfId="20153" xr:uid="{00000000-0005-0000-0000-0000FD4A0000}"/>
    <cellStyle name="SAPBEXstdData 2 4 2 2 7 2 3" xfId="24117" xr:uid="{00000000-0005-0000-0000-0000FE4A0000}"/>
    <cellStyle name="SAPBEXstdData 2 4 2 2 7 3" xfId="11662" xr:uid="{00000000-0005-0000-0000-0000FF4A0000}"/>
    <cellStyle name="SAPBEXstdData 2 4 2 2 8" xfId="15856" xr:uid="{00000000-0005-0000-0000-0000004B0000}"/>
    <cellStyle name="SAPBEXstdData 2 4 2 2 8 2" xfId="20147" xr:uid="{00000000-0005-0000-0000-0000014B0000}"/>
    <cellStyle name="SAPBEXstdData 2 4 2 2 8 3" xfId="24111" xr:uid="{00000000-0005-0000-0000-0000024B0000}"/>
    <cellStyle name="SAPBEXstdData 2 4 2 2 9" xfId="11657" xr:uid="{00000000-0005-0000-0000-0000034B0000}"/>
    <cellStyle name="SAPBEXstdData 2 4 2 3" xfId="15855" xr:uid="{00000000-0005-0000-0000-0000044B0000}"/>
    <cellStyle name="SAPBEXstdData 2 4 2 3 2" xfId="20146" xr:uid="{00000000-0005-0000-0000-0000054B0000}"/>
    <cellStyle name="SAPBEXstdData 2 4 2 3 3" xfId="24110" xr:uid="{00000000-0005-0000-0000-0000064B0000}"/>
    <cellStyle name="SAPBEXstdData 2 4 2 4" xfId="11656" xr:uid="{00000000-0005-0000-0000-0000074B0000}"/>
    <cellStyle name="SAPBEXstdData 2 4 3" xfId="7173" xr:uid="{00000000-0005-0000-0000-0000084B0000}"/>
    <cellStyle name="SAPBEXstdData 2 4 3 2" xfId="7174" xr:uid="{00000000-0005-0000-0000-0000094B0000}"/>
    <cellStyle name="SAPBEXstdData 2 4 3 2 2" xfId="7175" xr:uid="{00000000-0005-0000-0000-00000A4B0000}"/>
    <cellStyle name="SAPBEXstdData 2 4 3 2 2 2" xfId="15865" xr:uid="{00000000-0005-0000-0000-00000B4B0000}"/>
    <cellStyle name="SAPBEXstdData 2 4 3 2 2 2 2" xfId="20156" xr:uid="{00000000-0005-0000-0000-00000C4B0000}"/>
    <cellStyle name="SAPBEXstdData 2 4 3 2 2 2 3" xfId="24120" xr:uid="{00000000-0005-0000-0000-00000D4B0000}"/>
    <cellStyle name="SAPBEXstdData 2 4 3 2 2 3" xfId="11665" xr:uid="{00000000-0005-0000-0000-00000E4B0000}"/>
    <cellStyle name="SAPBEXstdData 2 4 3 2 3" xfId="7176" xr:uid="{00000000-0005-0000-0000-00000F4B0000}"/>
    <cellStyle name="SAPBEXstdData 2 4 3 2 3 2" xfId="15866" xr:uid="{00000000-0005-0000-0000-0000104B0000}"/>
    <cellStyle name="SAPBEXstdData 2 4 3 2 3 2 2" xfId="20157" xr:uid="{00000000-0005-0000-0000-0000114B0000}"/>
    <cellStyle name="SAPBEXstdData 2 4 3 2 3 2 3" xfId="24121" xr:uid="{00000000-0005-0000-0000-0000124B0000}"/>
    <cellStyle name="SAPBEXstdData 2 4 3 2 3 3" xfId="11666" xr:uid="{00000000-0005-0000-0000-0000134B0000}"/>
    <cellStyle name="SAPBEXstdData 2 4 3 2 4" xfId="7177" xr:uid="{00000000-0005-0000-0000-0000144B0000}"/>
    <cellStyle name="SAPBEXstdData 2 4 3 2 4 2" xfId="15867" xr:uid="{00000000-0005-0000-0000-0000154B0000}"/>
    <cellStyle name="SAPBEXstdData 2 4 3 2 4 2 2" xfId="20158" xr:uid="{00000000-0005-0000-0000-0000164B0000}"/>
    <cellStyle name="SAPBEXstdData 2 4 3 2 4 2 3" xfId="24122" xr:uid="{00000000-0005-0000-0000-0000174B0000}"/>
    <cellStyle name="SAPBEXstdData 2 4 3 2 4 3" xfId="11667" xr:uid="{00000000-0005-0000-0000-0000184B0000}"/>
    <cellStyle name="SAPBEXstdData 2 4 3 2 5" xfId="7178" xr:uid="{00000000-0005-0000-0000-0000194B0000}"/>
    <cellStyle name="SAPBEXstdData 2 4 3 2 5 2" xfId="15868" xr:uid="{00000000-0005-0000-0000-00001A4B0000}"/>
    <cellStyle name="SAPBEXstdData 2 4 3 2 5 2 2" xfId="20159" xr:uid="{00000000-0005-0000-0000-00001B4B0000}"/>
    <cellStyle name="SAPBEXstdData 2 4 3 2 5 2 3" xfId="24123" xr:uid="{00000000-0005-0000-0000-00001C4B0000}"/>
    <cellStyle name="SAPBEXstdData 2 4 3 2 5 3" xfId="11668" xr:uid="{00000000-0005-0000-0000-00001D4B0000}"/>
    <cellStyle name="SAPBEXstdData 2 4 3 2 6" xfId="7179" xr:uid="{00000000-0005-0000-0000-00001E4B0000}"/>
    <cellStyle name="SAPBEXstdData 2 4 3 2 6 2" xfId="15869" xr:uid="{00000000-0005-0000-0000-00001F4B0000}"/>
    <cellStyle name="SAPBEXstdData 2 4 3 2 6 2 2" xfId="20160" xr:uid="{00000000-0005-0000-0000-0000204B0000}"/>
    <cellStyle name="SAPBEXstdData 2 4 3 2 6 2 3" xfId="24124" xr:uid="{00000000-0005-0000-0000-0000214B0000}"/>
    <cellStyle name="SAPBEXstdData 2 4 3 2 6 3" xfId="11669" xr:uid="{00000000-0005-0000-0000-0000224B0000}"/>
    <cellStyle name="SAPBEXstdData 2 4 3 2 7" xfId="7180" xr:uid="{00000000-0005-0000-0000-0000234B0000}"/>
    <cellStyle name="SAPBEXstdData 2 4 3 2 7 2" xfId="15870" xr:uid="{00000000-0005-0000-0000-0000244B0000}"/>
    <cellStyle name="SAPBEXstdData 2 4 3 2 7 2 2" xfId="20161" xr:uid="{00000000-0005-0000-0000-0000254B0000}"/>
    <cellStyle name="SAPBEXstdData 2 4 3 2 7 2 3" xfId="24125" xr:uid="{00000000-0005-0000-0000-0000264B0000}"/>
    <cellStyle name="SAPBEXstdData 2 4 3 2 7 3" xfId="11670" xr:uid="{00000000-0005-0000-0000-0000274B0000}"/>
    <cellStyle name="SAPBEXstdData 2 4 3 2 8" xfId="15864" xr:uid="{00000000-0005-0000-0000-0000284B0000}"/>
    <cellStyle name="SAPBEXstdData 2 4 3 2 8 2" xfId="20155" xr:uid="{00000000-0005-0000-0000-0000294B0000}"/>
    <cellStyle name="SAPBEXstdData 2 4 3 2 8 3" xfId="24119" xr:uid="{00000000-0005-0000-0000-00002A4B0000}"/>
    <cellStyle name="SAPBEXstdData 2 4 3 2 9" xfId="11664" xr:uid="{00000000-0005-0000-0000-00002B4B0000}"/>
    <cellStyle name="SAPBEXstdData 2 4 3 3" xfId="15863" xr:uid="{00000000-0005-0000-0000-00002C4B0000}"/>
    <cellStyle name="SAPBEXstdData 2 4 3 3 2" xfId="20154" xr:uid="{00000000-0005-0000-0000-00002D4B0000}"/>
    <cellStyle name="SAPBEXstdData 2 4 3 3 3" xfId="24118" xr:uid="{00000000-0005-0000-0000-00002E4B0000}"/>
    <cellStyle name="SAPBEXstdData 2 4 3 4" xfId="11663" xr:uid="{00000000-0005-0000-0000-00002F4B0000}"/>
    <cellStyle name="SAPBEXstdData 2 4 4" xfId="7181" xr:uid="{00000000-0005-0000-0000-0000304B0000}"/>
    <cellStyle name="SAPBEXstdData 2 4 4 2" xfId="7182" xr:uid="{00000000-0005-0000-0000-0000314B0000}"/>
    <cellStyle name="SAPBEXstdData 2 4 4 2 2" xfId="7183" xr:uid="{00000000-0005-0000-0000-0000324B0000}"/>
    <cellStyle name="SAPBEXstdData 2 4 4 2 2 2" xfId="15873" xr:uid="{00000000-0005-0000-0000-0000334B0000}"/>
    <cellStyle name="SAPBEXstdData 2 4 4 2 2 2 2" xfId="20164" xr:uid="{00000000-0005-0000-0000-0000344B0000}"/>
    <cellStyle name="SAPBEXstdData 2 4 4 2 2 2 3" xfId="24128" xr:uid="{00000000-0005-0000-0000-0000354B0000}"/>
    <cellStyle name="SAPBEXstdData 2 4 4 2 2 3" xfId="11673" xr:uid="{00000000-0005-0000-0000-0000364B0000}"/>
    <cellStyle name="SAPBEXstdData 2 4 4 2 3" xfId="7184" xr:uid="{00000000-0005-0000-0000-0000374B0000}"/>
    <cellStyle name="SAPBEXstdData 2 4 4 2 3 2" xfId="15874" xr:uid="{00000000-0005-0000-0000-0000384B0000}"/>
    <cellStyle name="SAPBEXstdData 2 4 4 2 3 2 2" xfId="20165" xr:uid="{00000000-0005-0000-0000-0000394B0000}"/>
    <cellStyle name="SAPBEXstdData 2 4 4 2 3 2 3" xfId="24129" xr:uid="{00000000-0005-0000-0000-00003A4B0000}"/>
    <cellStyle name="SAPBEXstdData 2 4 4 2 3 3" xfId="11674" xr:uid="{00000000-0005-0000-0000-00003B4B0000}"/>
    <cellStyle name="SAPBEXstdData 2 4 4 2 4" xfId="7185" xr:uid="{00000000-0005-0000-0000-00003C4B0000}"/>
    <cellStyle name="SAPBEXstdData 2 4 4 2 4 2" xfId="15875" xr:uid="{00000000-0005-0000-0000-00003D4B0000}"/>
    <cellStyle name="SAPBEXstdData 2 4 4 2 4 2 2" xfId="20166" xr:uid="{00000000-0005-0000-0000-00003E4B0000}"/>
    <cellStyle name="SAPBEXstdData 2 4 4 2 4 2 3" xfId="24130" xr:uid="{00000000-0005-0000-0000-00003F4B0000}"/>
    <cellStyle name="SAPBEXstdData 2 4 4 2 4 3" xfId="11675" xr:uid="{00000000-0005-0000-0000-0000404B0000}"/>
    <cellStyle name="SAPBEXstdData 2 4 4 2 5" xfId="7186" xr:uid="{00000000-0005-0000-0000-0000414B0000}"/>
    <cellStyle name="SAPBEXstdData 2 4 4 2 5 2" xfId="15876" xr:uid="{00000000-0005-0000-0000-0000424B0000}"/>
    <cellStyle name="SAPBEXstdData 2 4 4 2 5 2 2" xfId="20167" xr:uid="{00000000-0005-0000-0000-0000434B0000}"/>
    <cellStyle name="SAPBEXstdData 2 4 4 2 5 2 3" xfId="24131" xr:uid="{00000000-0005-0000-0000-0000444B0000}"/>
    <cellStyle name="SAPBEXstdData 2 4 4 2 5 3" xfId="11676" xr:uid="{00000000-0005-0000-0000-0000454B0000}"/>
    <cellStyle name="SAPBEXstdData 2 4 4 2 6" xfId="7187" xr:uid="{00000000-0005-0000-0000-0000464B0000}"/>
    <cellStyle name="SAPBEXstdData 2 4 4 2 6 2" xfId="15877" xr:uid="{00000000-0005-0000-0000-0000474B0000}"/>
    <cellStyle name="SAPBEXstdData 2 4 4 2 6 2 2" xfId="20168" xr:uid="{00000000-0005-0000-0000-0000484B0000}"/>
    <cellStyle name="SAPBEXstdData 2 4 4 2 6 2 3" xfId="24132" xr:uid="{00000000-0005-0000-0000-0000494B0000}"/>
    <cellStyle name="SAPBEXstdData 2 4 4 2 6 3" xfId="11677" xr:uid="{00000000-0005-0000-0000-00004A4B0000}"/>
    <cellStyle name="SAPBEXstdData 2 4 4 2 7" xfId="7188" xr:uid="{00000000-0005-0000-0000-00004B4B0000}"/>
    <cellStyle name="SAPBEXstdData 2 4 4 2 7 2" xfId="15878" xr:uid="{00000000-0005-0000-0000-00004C4B0000}"/>
    <cellStyle name="SAPBEXstdData 2 4 4 2 7 2 2" xfId="20169" xr:uid="{00000000-0005-0000-0000-00004D4B0000}"/>
    <cellStyle name="SAPBEXstdData 2 4 4 2 7 2 3" xfId="24133" xr:uid="{00000000-0005-0000-0000-00004E4B0000}"/>
    <cellStyle name="SAPBEXstdData 2 4 4 2 7 3" xfId="11678" xr:uid="{00000000-0005-0000-0000-00004F4B0000}"/>
    <cellStyle name="SAPBEXstdData 2 4 4 2 8" xfId="15872" xr:uid="{00000000-0005-0000-0000-0000504B0000}"/>
    <cellStyle name="SAPBEXstdData 2 4 4 2 8 2" xfId="20163" xr:uid="{00000000-0005-0000-0000-0000514B0000}"/>
    <cellStyle name="SAPBEXstdData 2 4 4 2 8 3" xfId="24127" xr:uid="{00000000-0005-0000-0000-0000524B0000}"/>
    <cellStyle name="SAPBEXstdData 2 4 4 2 9" xfId="11672" xr:uid="{00000000-0005-0000-0000-0000534B0000}"/>
    <cellStyle name="SAPBEXstdData 2 4 4 3" xfId="15871" xr:uid="{00000000-0005-0000-0000-0000544B0000}"/>
    <cellStyle name="SAPBEXstdData 2 4 4 3 2" xfId="20162" xr:uid="{00000000-0005-0000-0000-0000554B0000}"/>
    <cellStyle name="SAPBEXstdData 2 4 4 3 3" xfId="24126" xr:uid="{00000000-0005-0000-0000-0000564B0000}"/>
    <cellStyle name="SAPBEXstdData 2 4 4 4" xfId="11671" xr:uid="{00000000-0005-0000-0000-0000574B0000}"/>
    <cellStyle name="SAPBEXstdData 2 4 5" xfId="7189" xr:uid="{00000000-0005-0000-0000-0000584B0000}"/>
    <cellStyle name="SAPBEXstdData 2 4 5 2" xfId="7190" xr:uid="{00000000-0005-0000-0000-0000594B0000}"/>
    <cellStyle name="SAPBEXstdData 2 4 5 2 2" xfId="15880" xr:uid="{00000000-0005-0000-0000-00005A4B0000}"/>
    <cellStyle name="SAPBEXstdData 2 4 5 2 2 2" xfId="20171" xr:uid="{00000000-0005-0000-0000-00005B4B0000}"/>
    <cellStyle name="SAPBEXstdData 2 4 5 2 2 3" xfId="24135" xr:uid="{00000000-0005-0000-0000-00005C4B0000}"/>
    <cellStyle name="SAPBEXstdData 2 4 5 2 3" xfId="11679" xr:uid="{00000000-0005-0000-0000-00005D4B0000}"/>
    <cellStyle name="SAPBEXstdData 2 4 5 3" xfId="7191" xr:uid="{00000000-0005-0000-0000-00005E4B0000}"/>
    <cellStyle name="SAPBEXstdData 2 4 5 3 2" xfId="15881" xr:uid="{00000000-0005-0000-0000-00005F4B0000}"/>
    <cellStyle name="SAPBEXstdData 2 4 5 3 2 2" xfId="20172" xr:uid="{00000000-0005-0000-0000-0000604B0000}"/>
    <cellStyle name="SAPBEXstdData 2 4 5 3 2 3" xfId="24136" xr:uid="{00000000-0005-0000-0000-0000614B0000}"/>
    <cellStyle name="SAPBEXstdData 2 4 5 3 3" xfId="11680" xr:uid="{00000000-0005-0000-0000-0000624B0000}"/>
    <cellStyle name="SAPBEXstdData 2 4 5 4" xfId="7192" xr:uid="{00000000-0005-0000-0000-0000634B0000}"/>
    <cellStyle name="SAPBEXstdData 2 4 5 4 2" xfId="15882" xr:uid="{00000000-0005-0000-0000-0000644B0000}"/>
    <cellStyle name="SAPBEXstdData 2 4 5 4 2 2" xfId="20173" xr:uid="{00000000-0005-0000-0000-0000654B0000}"/>
    <cellStyle name="SAPBEXstdData 2 4 5 4 2 3" xfId="24137" xr:uid="{00000000-0005-0000-0000-0000664B0000}"/>
    <cellStyle name="SAPBEXstdData 2 4 5 4 3" xfId="11681" xr:uid="{00000000-0005-0000-0000-0000674B0000}"/>
    <cellStyle name="SAPBEXstdData 2 4 5 5" xfId="7193" xr:uid="{00000000-0005-0000-0000-0000684B0000}"/>
    <cellStyle name="SAPBEXstdData 2 4 5 5 2" xfId="15883" xr:uid="{00000000-0005-0000-0000-0000694B0000}"/>
    <cellStyle name="SAPBEXstdData 2 4 5 5 2 2" xfId="20174" xr:uid="{00000000-0005-0000-0000-00006A4B0000}"/>
    <cellStyle name="SAPBEXstdData 2 4 5 5 2 3" xfId="24138" xr:uid="{00000000-0005-0000-0000-00006B4B0000}"/>
    <cellStyle name="SAPBEXstdData 2 4 5 5 3" xfId="11682" xr:uid="{00000000-0005-0000-0000-00006C4B0000}"/>
    <cellStyle name="SAPBEXstdData 2 4 5 6" xfId="7194" xr:uid="{00000000-0005-0000-0000-00006D4B0000}"/>
    <cellStyle name="SAPBEXstdData 2 4 5 6 2" xfId="15884" xr:uid="{00000000-0005-0000-0000-00006E4B0000}"/>
    <cellStyle name="SAPBEXstdData 2 4 5 6 2 2" xfId="20175" xr:uid="{00000000-0005-0000-0000-00006F4B0000}"/>
    <cellStyle name="SAPBEXstdData 2 4 5 6 2 3" xfId="24139" xr:uid="{00000000-0005-0000-0000-0000704B0000}"/>
    <cellStyle name="SAPBEXstdData 2 4 5 6 3" xfId="11683" xr:uid="{00000000-0005-0000-0000-0000714B0000}"/>
    <cellStyle name="SAPBEXstdData 2 4 5 7" xfId="7195" xr:uid="{00000000-0005-0000-0000-0000724B0000}"/>
    <cellStyle name="SAPBEXstdData 2 4 5 7 2" xfId="15885" xr:uid="{00000000-0005-0000-0000-0000734B0000}"/>
    <cellStyle name="SAPBEXstdData 2 4 5 7 2 2" xfId="20176" xr:uid="{00000000-0005-0000-0000-0000744B0000}"/>
    <cellStyle name="SAPBEXstdData 2 4 5 7 2 3" xfId="24140" xr:uid="{00000000-0005-0000-0000-0000754B0000}"/>
    <cellStyle name="SAPBEXstdData 2 4 5 7 3" xfId="11684" xr:uid="{00000000-0005-0000-0000-0000764B0000}"/>
    <cellStyle name="SAPBEXstdData 2 4 5 8" xfId="15879" xr:uid="{00000000-0005-0000-0000-0000774B0000}"/>
    <cellStyle name="SAPBEXstdData 2 4 5 8 2" xfId="20170" xr:uid="{00000000-0005-0000-0000-0000784B0000}"/>
    <cellStyle name="SAPBEXstdData 2 4 5 8 3" xfId="24134" xr:uid="{00000000-0005-0000-0000-0000794B0000}"/>
    <cellStyle name="SAPBEXstdData 2 4 5 9" xfId="17201" xr:uid="{00000000-0005-0000-0000-00007A4B0000}"/>
    <cellStyle name="SAPBEXstdData 2 4 6" xfId="15854" xr:uid="{00000000-0005-0000-0000-00007B4B0000}"/>
    <cellStyle name="SAPBEXstdData 2 4 6 2" xfId="20145" xr:uid="{00000000-0005-0000-0000-00007C4B0000}"/>
    <cellStyle name="SAPBEXstdData 2 4 6 3" xfId="24109" xr:uid="{00000000-0005-0000-0000-00007D4B0000}"/>
    <cellStyle name="SAPBEXstdData 2 4 7" xfId="11655" xr:uid="{00000000-0005-0000-0000-00007E4B0000}"/>
    <cellStyle name="SAPBEXstdData 2 5" xfId="7196" xr:uid="{00000000-0005-0000-0000-00007F4B0000}"/>
    <cellStyle name="SAPBEXstdData 2 5 2" xfId="7197" xr:uid="{00000000-0005-0000-0000-0000804B0000}"/>
    <cellStyle name="SAPBEXstdData 2 5 2 2" xfId="7198" xr:uid="{00000000-0005-0000-0000-0000814B0000}"/>
    <cellStyle name="SAPBEXstdData 2 5 2 2 2" xfId="7199" xr:uid="{00000000-0005-0000-0000-0000824B0000}"/>
    <cellStyle name="SAPBEXstdData 2 5 2 2 2 2" xfId="15889" xr:uid="{00000000-0005-0000-0000-0000834B0000}"/>
    <cellStyle name="SAPBEXstdData 2 5 2 2 2 2 2" xfId="20180" xr:uid="{00000000-0005-0000-0000-0000844B0000}"/>
    <cellStyle name="SAPBEXstdData 2 5 2 2 2 2 3" xfId="24144" xr:uid="{00000000-0005-0000-0000-0000854B0000}"/>
    <cellStyle name="SAPBEXstdData 2 5 2 2 2 3" xfId="11688" xr:uid="{00000000-0005-0000-0000-0000864B0000}"/>
    <cellStyle name="SAPBEXstdData 2 5 2 2 3" xfId="7200" xr:uid="{00000000-0005-0000-0000-0000874B0000}"/>
    <cellStyle name="SAPBEXstdData 2 5 2 2 3 2" xfId="15890" xr:uid="{00000000-0005-0000-0000-0000884B0000}"/>
    <cellStyle name="SAPBEXstdData 2 5 2 2 3 2 2" xfId="20181" xr:uid="{00000000-0005-0000-0000-0000894B0000}"/>
    <cellStyle name="SAPBEXstdData 2 5 2 2 3 2 3" xfId="24145" xr:uid="{00000000-0005-0000-0000-00008A4B0000}"/>
    <cellStyle name="SAPBEXstdData 2 5 2 2 3 3" xfId="11689" xr:uid="{00000000-0005-0000-0000-00008B4B0000}"/>
    <cellStyle name="SAPBEXstdData 2 5 2 2 4" xfId="7201" xr:uid="{00000000-0005-0000-0000-00008C4B0000}"/>
    <cellStyle name="SAPBEXstdData 2 5 2 2 4 2" xfId="15891" xr:uid="{00000000-0005-0000-0000-00008D4B0000}"/>
    <cellStyle name="SAPBEXstdData 2 5 2 2 4 2 2" xfId="20182" xr:uid="{00000000-0005-0000-0000-00008E4B0000}"/>
    <cellStyle name="SAPBEXstdData 2 5 2 2 4 2 3" xfId="24146" xr:uid="{00000000-0005-0000-0000-00008F4B0000}"/>
    <cellStyle name="SAPBEXstdData 2 5 2 2 4 3" xfId="11690" xr:uid="{00000000-0005-0000-0000-0000904B0000}"/>
    <cellStyle name="SAPBEXstdData 2 5 2 2 5" xfId="7202" xr:uid="{00000000-0005-0000-0000-0000914B0000}"/>
    <cellStyle name="SAPBEXstdData 2 5 2 2 5 2" xfId="15892" xr:uid="{00000000-0005-0000-0000-0000924B0000}"/>
    <cellStyle name="SAPBEXstdData 2 5 2 2 5 2 2" xfId="20183" xr:uid="{00000000-0005-0000-0000-0000934B0000}"/>
    <cellStyle name="SAPBEXstdData 2 5 2 2 5 2 3" xfId="24147" xr:uid="{00000000-0005-0000-0000-0000944B0000}"/>
    <cellStyle name="SAPBEXstdData 2 5 2 2 5 3" xfId="11691" xr:uid="{00000000-0005-0000-0000-0000954B0000}"/>
    <cellStyle name="SAPBEXstdData 2 5 2 2 6" xfId="7203" xr:uid="{00000000-0005-0000-0000-0000964B0000}"/>
    <cellStyle name="SAPBEXstdData 2 5 2 2 6 2" xfId="15893" xr:uid="{00000000-0005-0000-0000-0000974B0000}"/>
    <cellStyle name="SAPBEXstdData 2 5 2 2 6 2 2" xfId="20184" xr:uid="{00000000-0005-0000-0000-0000984B0000}"/>
    <cellStyle name="SAPBEXstdData 2 5 2 2 6 2 3" xfId="24148" xr:uid="{00000000-0005-0000-0000-0000994B0000}"/>
    <cellStyle name="SAPBEXstdData 2 5 2 2 6 3" xfId="11692" xr:uid="{00000000-0005-0000-0000-00009A4B0000}"/>
    <cellStyle name="SAPBEXstdData 2 5 2 2 7" xfId="7204" xr:uid="{00000000-0005-0000-0000-00009B4B0000}"/>
    <cellStyle name="SAPBEXstdData 2 5 2 2 7 2" xfId="15894" xr:uid="{00000000-0005-0000-0000-00009C4B0000}"/>
    <cellStyle name="SAPBEXstdData 2 5 2 2 7 2 2" xfId="20185" xr:uid="{00000000-0005-0000-0000-00009D4B0000}"/>
    <cellStyle name="SAPBEXstdData 2 5 2 2 7 2 3" xfId="24149" xr:uid="{00000000-0005-0000-0000-00009E4B0000}"/>
    <cellStyle name="SAPBEXstdData 2 5 2 2 7 3" xfId="11693" xr:uid="{00000000-0005-0000-0000-00009F4B0000}"/>
    <cellStyle name="SAPBEXstdData 2 5 2 2 8" xfId="15888" xr:uid="{00000000-0005-0000-0000-0000A04B0000}"/>
    <cellStyle name="SAPBEXstdData 2 5 2 2 8 2" xfId="20179" xr:uid="{00000000-0005-0000-0000-0000A14B0000}"/>
    <cellStyle name="SAPBEXstdData 2 5 2 2 8 3" xfId="24143" xr:uid="{00000000-0005-0000-0000-0000A24B0000}"/>
    <cellStyle name="SAPBEXstdData 2 5 2 2 9" xfId="11687" xr:uid="{00000000-0005-0000-0000-0000A34B0000}"/>
    <cellStyle name="SAPBEXstdData 2 5 2 3" xfId="15887" xr:uid="{00000000-0005-0000-0000-0000A44B0000}"/>
    <cellStyle name="SAPBEXstdData 2 5 2 3 2" xfId="20178" xr:uid="{00000000-0005-0000-0000-0000A54B0000}"/>
    <cellStyle name="SAPBEXstdData 2 5 2 3 3" xfId="24142" xr:uid="{00000000-0005-0000-0000-0000A64B0000}"/>
    <cellStyle name="SAPBEXstdData 2 5 2 4" xfId="11686" xr:uid="{00000000-0005-0000-0000-0000A74B0000}"/>
    <cellStyle name="SAPBEXstdData 2 5 3" xfId="7205" xr:uid="{00000000-0005-0000-0000-0000A84B0000}"/>
    <cellStyle name="SAPBEXstdData 2 5 3 2" xfId="7206" xr:uid="{00000000-0005-0000-0000-0000A94B0000}"/>
    <cellStyle name="SAPBEXstdData 2 5 3 2 2" xfId="7207" xr:uid="{00000000-0005-0000-0000-0000AA4B0000}"/>
    <cellStyle name="SAPBEXstdData 2 5 3 2 2 2" xfId="15897" xr:uid="{00000000-0005-0000-0000-0000AB4B0000}"/>
    <cellStyle name="SAPBEXstdData 2 5 3 2 2 2 2" xfId="20188" xr:uid="{00000000-0005-0000-0000-0000AC4B0000}"/>
    <cellStyle name="SAPBEXstdData 2 5 3 2 2 2 3" xfId="24152" xr:uid="{00000000-0005-0000-0000-0000AD4B0000}"/>
    <cellStyle name="SAPBEXstdData 2 5 3 2 2 3" xfId="11696" xr:uid="{00000000-0005-0000-0000-0000AE4B0000}"/>
    <cellStyle name="SAPBEXstdData 2 5 3 2 3" xfId="7208" xr:uid="{00000000-0005-0000-0000-0000AF4B0000}"/>
    <cellStyle name="SAPBEXstdData 2 5 3 2 3 2" xfId="15898" xr:uid="{00000000-0005-0000-0000-0000B04B0000}"/>
    <cellStyle name="SAPBEXstdData 2 5 3 2 3 2 2" xfId="20189" xr:uid="{00000000-0005-0000-0000-0000B14B0000}"/>
    <cellStyle name="SAPBEXstdData 2 5 3 2 3 2 3" xfId="24153" xr:uid="{00000000-0005-0000-0000-0000B24B0000}"/>
    <cellStyle name="SAPBEXstdData 2 5 3 2 3 3" xfId="11697" xr:uid="{00000000-0005-0000-0000-0000B34B0000}"/>
    <cellStyle name="SAPBEXstdData 2 5 3 2 4" xfId="7209" xr:uid="{00000000-0005-0000-0000-0000B44B0000}"/>
    <cellStyle name="SAPBEXstdData 2 5 3 2 4 2" xfId="15899" xr:uid="{00000000-0005-0000-0000-0000B54B0000}"/>
    <cellStyle name="SAPBEXstdData 2 5 3 2 4 2 2" xfId="20190" xr:uid="{00000000-0005-0000-0000-0000B64B0000}"/>
    <cellStyle name="SAPBEXstdData 2 5 3 2 4 2 3" xfId="24154" xr:uid="{00000000-0005-0000-0000-0000B74B0000}"/>
    <cellStyle name="SAPBEXstdData 2 5 3 2 4 3" xfId="11698" xr:uid="{00000000-0005-0000-0000-0000B84B0000}"/>
    <cellStyle name="SAPBEXstdData 2 5 3 2 5" xfId="7210" xr:uid="{00000000-0005-0000-0000-0000B94B0000}"/>
    <cellStyle name="SAPBEXstdData 2 5 3 2 5 2" xfId="15900" xr:uid="{00000000-0005-0000-0000-0000BA4B0000}"/>
    <cellStyle name="SAPBEXstdData 2 5 3 2 5 2 2" xfId="20191" xr:uid="{00000000-0005-0000-0000-0000BB4B0000}"/>
    <cellStyle name="SAPBEXstdData 2 5 3 2 5 2 3" xfId="24155" xr:uid="{00000000-0005-0000-0000-0000BC4B0000}"/>
    <cellStyle name="SAPBEXstdData 2 5 3 2 5 3" xfId="11699" xr:uid="{00000000-0005-0000-0000-0000BD4B0000}"/>
    <cellStyle name="SAPBEXstdData 2 5 3 2 6" xfId="7211" xr:uid="{00000000-0005-0000-0000-0000BE4B0000}"/>
    <cellStyle name="SAPBEXstdData 2 5 3 2 6 2" xfId="15901" xr:uid="{00000000-0005-0000-0000-0000BF4B0000}"/>
    <cellStyle name="SAPBEXstdData 2 5 3 2 6 2 2" xfId="20192" xr:uid="{00000000-0005-0000-0000-0000C04B0000}"/>
    <cellStyle name="SAPBEXstdData 2 5 3 2 6 2 3" xfId="24156" xr:uid="{00000000-0005-0000-0000-0000C14B0000}"/>
    <cellStyle name="SAPBEXstdData 2 5 3 2 6 3" xfId="11700" xr:uid="{00000000-0005-0000-0000-0000C24B0000}"/>
    <cellStyle name="SAPBEXstdData 2 5 3 2 7" xfId="7212" xr:uid="{00000000-0005-0000-0000-0000C34B0000}"/>
    <cellStyle name="SAPBEXstdData 2 5 3 2 7 2" xfId="15902" xr:uid="{00000000-0005-0000-0000-0000C44B0000}"/>
    <cellStyle name="SAPBEXstdData 2 5 3 2 7 2 2" xfId="20193" xr:uid="{00000000-0005-0000-0000-0000C54B0000}"/>
    <cellStyle name="SAPBEXstdData 2 5 3 2 7 2 3" xfId="24157" xr:uid="{00000000-0005-0000-0000-0000C64B0000}"/>
    <cellStyle name="SAPBEXstdData 2 5 3 2 7 3" xfId="11701" xr:uid="{00000000-0005-0000-0000-0000C74B0000}"/>
    <cellStyle name="SAPBEXstdData 2 5 3 2 8" xfId="15896" xr:uid="{00000000-0005-0000-0000-0000C84B0000}"/>
    <cellStyle name="SAPBEXstdData 2 5 3 2 8 2" xfId="20187" xr:uid="{00000000-0005-0000-0000-0000C94B0000}"/>
    <cellStyle name="SAPBEXstdData 2 5 3 2 8 3" xfId="24151" xr:uid="{00000000-0005-0000-0000-0000CA4B0000}"/>
    <cellStyle name="SAPBEXstdData 2 5 3 2 9" xfId="11695" xr:uid="{00000000-0005-0000-0000-0000CB4B0000}"/>
    <cellStyle name="SAPBEXstdData 2 5 3 3" xfId="15895" xr:uid="{00000000-0005-0000-0000-0000CC4B0000}"/>
    <cellStyle name="SAPBEXstdData 2 5 3 3 2" xfId="20186" xr:uid="{00000000-0005-0000-0000-0000CD4B0000}"/>
    <cellStyle name="SAPBEXstdData 2 5 3 3 3" xfId="24150" xr:uid="{00000000-0005-0000-0000-0000CE4B0000}"/>
    <cellStyle name="SAPBEXstdData 2 5 3 4" xfId="11694" xr:uid="{00000000-0005-0000-0000-0000CF4B0000}"/>
    <cellStyle name="SAPBEXstdData 2 5 4" xfId="7213" xr:uid="{00000000-0005-0000-0000-0000D04B0000}"/>
    <cellStyle name="SAPBEXstdData 2 5 4 2" xfId="7214" xr:uid="{00000000-0005-0000-0000-0000D14B0000}"/>
    <cellStyle name="SAPBEXstdData 2 5 4 2 2" xfId="7215" xr:uid="{00000000-0005-0000-0000-0000D24B0000}"/>
    <cellStyle name="SAPBEXstdData 2 5 4 2 2 2" xfId="15905" xr:uid="{00000000-0005-0000-0000-0000D34B0000}"/>
    <cellStyle name="SAPBEXstdData 2 5 4 2 2 2 2" xfId="20196" xr:uid="{00000000-0005-0000-0000-0000D44B0000}"/>
    <cellStyle name="SAPBEXstdData 2 5 4 2 2 2 3" xfId="24160" xr:uid="{00000000-0005-0000-0000-0000D54B0000}"/>
    <cellStyle name="SAPBEXstdData 2 5 4 2 2 3" xfId="11704" xr:uid="{00000000-0005-0000-0000-0000D64B0000}"/>
    <cellStyle name="SAPBEXstdData 2 5 4 2 3" xfId="7216" xr:uid="{00000000-0005-0000-0000-0000D74B0000}"/>
    <cellStyle name="SAPBEXstdData 2 5 4 2 3 2" xfId="15906" xr:uid="{00000000-0005-0000-0000-0000D84B0000}"/>
    <cellStyle name="SAPBEXstdData 2 5 4 2 3 2 2" xfId="20197" xr:uid="{00000000-0005-0000-0000-0000D94B0000}"/>
    <cellStyle name="SAPBEXstdData 2 5 4 2 3 2 3" xfId="24161" xr:uid="{00000000-0005-0000-0000-0000DA4B0000}"/>
    <cellStyle name="SAPBEXstdData 2 5 4 2 3 3" xfId="11705" xr:uid="{00000000-0005-0000-0000-0000DB4B0000}"/>
    <cellStyle name="SAPBEXstdData 2 5 4 2 4" xfId="7217" xr:uid="{00000000-0005-0000-0000-0000DC4B0000}"/>
    <cellStyle name="SAPBEXstdData 2 5 4 2 4 2" xfId="15907" xr:uid="{00000000-0005-0000-0000-0000DD4B0000}"/>
    <cellStyle name="SAPBEXstdData 2 5 4 2 4 2 2" xfId="20198" xr:uid="{00000000-0005-0000-0000-0000DE4B0000}"/>
    <cellStyle name="SAPBEXstdData 2 5 4 2 4 2 3" xfId="24162" xr:uid="{00000000-0005-0000-0000-0000DF4B0000}"/>
    <cellStyle name="SAPBEXstdData 2 5 4 2 4 3" xfId="11706" xr:uid="{00000000-0005-0000-0000-0000E04B0000}"/>
    <cellStyle name="SAPBEXstdData 2 5 4 2 5" xfId="7218" xr:uid="{00000000-0005-0000-0000-0000E14B0000}"/>
    <cellStyle name="SAPBEXstdData 2 5 4 2 5 2" xfId="15908" xr:uid="{00000000-0005-0000-0000-0000E24B0000}"/>
    <cellStyle name="SAPBEXstdData 2 5 4 2 5 2 2" xfId="20199" xr:uid="{00000000-0005-0000-0000-0000E34B0000}"/>
    <cellStyle name="SAPBEXstdData 2 5 4 2 5 2 3" xfId="24163" xr:uid="{00000000-0005-0000-0000-0000E44B0000}"/>
    <cellStyle name="SAPBEXstdData 2 5 4 2 5 3" xfId="11707" xr:uid="{00000000-0005-0000-0000-0000E54B0000}"/>
    <cellStyle name="SAPBEXstdData 2 5 4 2 6" xfId="7219" xr:uid="{00000000-0005-0000-0000-0000E64B0000}"/>
    <cellStyle name="SAPBEXstdData 2 5 4 2 6 2" xfId="15909" xr:uid="{00000000-0005-0000-0000-0000E74B0000}"/>
    <cellStyle name="SAPBEXstdData 2 5 4 2 6 2 2" xfId="20200" xr:uid="{00000000-0005-0000-0000-0000E84B0000}"/>
    <cellStyle name="SAPBEXstdData 2 5 4 2 6 2 3" xfId="24164" xr:uid="{00000000-0005-0000-0000-0000E94B0000}"/>
    <cellStyle name="SAPBEXstdData 2 5 4 2 6 3" xfId="11708" xr:uid="{00000000-0005-0000-0000-0000EA4B0000}"/>
    <cellStyle name="SAPBEXstdData 2 5 4 2 7" xfId="7220" xr:uid="{00000000-0005-0000-0000-0000EB4B0000}"/>
    <cellStyle name="SAPBEXstdData 2 5 4 2 7 2" xfId="15910" xr:uid="{00000000-0005-0000-0000-0000EC4B0000}"/>
    <cellStyle name="SAPBEXstdData 2 5 4 2 7 2 2" xfId="20201" xr:uid="{00000000-0005-0000-0000-0000ED4B0000}"/>
    <cellStyle name="SAPBEXstdData 2 5 4 2 7 2 3" xfId="24165" xr:uid="{00000000-0005-0000-0000-0000EE4B0000}"/>
    <cellStyle name="SAPBEXstdData 2 5 4 2 7 3" xfId="11709" xr:uid="{00000000-0005-0000-0000-0000EF4B0000}"/>
    <cellStyle name="SAPBEXstdData 2 5 4 2 8" xfId="15904" xr:uid="{00000000-0005-0000-0000-0000F04B0000}"/>
    <cellStyle name="SAPBEXstdData 2 5 4 2 8 2" xfId="20195" xr:uid="{00000000-0005-0000-0000-0000F14B0000}"/>
    <cellStyle name="SAPBEXstdData 2 5 4 2 8 3" xfId="24159" xr:uid="{00000000-0005-0000-0000-0000F24B0000}"/>
    <cellStyle name="SAPBEXstdData 2 5 4 2 9" xfId="11703" xr:uid="{00000000-0005-0000-0000-0000F34B0000}"/>
    <cellStyle name="SAPBEXstdData 2 5 4 3" xfId="15903" xr:uid="{00000000-0005-0000-0000-0000F44B0000}"/>
    <cellStyle name="SAPBEXstdData 2 5 4 3 2" xfId="20194" xr:uid="{00000000-0005-0000-0000-0000F54B0000}"/>
    <cellStyle name="SAPBEXstdData 2 5 4 3 3" xfId="24158" xr:uid="{00000000-0005-0000-0000-0000F64B0000}"/>
    <cellStyle name="SAPBEXstdData 2 5 4 4" xfId="11702" xr:uid="{00000000-0005-0000-0000-0000F74B0000}"/>
    <cellStyle name="SAPBEXstdData 2 5 5" xfId="7221" xr:uid="{00000000-0005-0000-0000-0000F84B0000}"/>
    <cellStyle name="SAPBEXstdData 2 5 5 2" xfId="7222" xr:uid="{00000000-0005-0000-0000-0000F94B0000}"/>
    <cellStyle name="SAPBEXstdData 2 5 5 2 2" xfId="15912" xr:uid="{00000000-0005-0000-0000-0000FA4B0000}"/>
    <cellStyle name="SAPBEXstdData 2 5 5 2 2 2" xfId="20203" xr:uid="{00000000-0005-0000-0000-0000FB4B0000}"/>
    <cellStyle name="SAPBEXstdData 2 5 5 2 2 3" xfId="24167" xr:uid="{00000000-0005-0000-0000-0000FC4B0000}"/>
    <cellStyle name="SAPBEXstdData 2 5 5 2 3" xfId="11711" xr:uid="{00000000-0005-0000-0000-0000FD4B0000}"/>
    <cellStyle name="SAPBEXstdData 2 5 5 3" xfId="7223" xr:uid="{00000000-0005-0000-0000-0000FE4B0000}"/>
    <cellStyle name="SAPBEXstdData 2 5 5 3 2" xfId="15913" xr:uid="{00000000-0005-0000-0000-0000FF4B0000}"/>
    <cellStyle name="SAPBEXstdData 2 5 5 3 2 2" xfId="20204" xr:uid="{00000000-0005-0000-0000-0000004C0000}"/>
    <cellStyle name="SAPBEXstdData 2 5 5 3 2 3" xfId="24168" xr:uid="{00000000-0005-0000-0000-0000014C0000}"/>
    <cellStyle name="SAPBEXstdData 2 5 5 3 3" xfId="11712" xr:uid="{00000000-0005-0000-0000-0000024C0000}"/>
    <cellStyle name="SAPBEXstdData 2 5 5 4" xfId="7224" xr:uid="{00000000-0005-0000-0000-0000034C0000}"/>
    <cellStyle name="SAPBEXstdData 2 5 5 4 2" xfId="15914" xr:uid="{00000000-0005-0000-0000-0000044C0000}"/>
    <cellStyle name="SAPBEXstdData 2 5 5 4 2 2" xfId="20205" xr:uid="{00000000-0005-0000-0000-0000054C0000}"/>
    <cellStyle name="SAPBEXstdData 2 5 5 4 2 3" xfId="24169" xr:uid="{00000000-0005-0000-0000-0000064C0000}"/>
    <cellStyle name="SAPBEXstdData 2 5 5 4 3" xfId="11713" xr:uid="{00000000-0005-0000-0000-0000074C0000}"/>
    <cellStyle name="SAPBEXstdData 2 5 5 5" xfId="7225" xr:uid="{00000000-0005-0000-0000-0000084C0000}"/>
    <cellStyle name="SAPBEXstdData 2 5 5 5 2" xfId="15915" xr:uid="{00000000-0005-0000-0000-0000094C0000}"/>
    <cellStyle name="SAPBEXstdData 2 5 5 5 2 2" xfId="20206" xr:uid="{00000000-0005-0000-0000-00000A4C0000}"/>
    <cellStyle name="SAPBEXstdData 2 5 5 5 2 3" xfId="24170" xr:uid="{00000000-0005-0000-0000-00000B4C0000}"/>
    <cellStyle name="SAPBEXstdData 2 5 5 5 3" xfId="11714" xr:uid="{00000000-0005-0000-0000-00000C4C0000}"/>
    <cellStyle name="SAPBEXstdData 2 5 5 6" xfId="7226" xr:uid="{00000000-0005-0000-0000-00000D4C0000}"/>
    <cellStyle name="SAPBEXstdData 2 5 5 6 2" xfId="15916" xr:uid="{00000000-0005-0000-0000-00000E4C0000}"/>
    <cellStyle name="SAPBEXstdData 2 5 5 6 2 2" xfId="20207" xr:uid="{00000000-0005-0000-0000-00000F4C0000}"/>
    <cellStyle name="SAPBEXstdData 2 5 5 6 2 3" xfId="24171" xr:uid="{00000000-0005-0000-0000-0000104C0000}"/>
    <cellStyle name="SAPBEXstdData 2 5 5 6 3" xfId="11715" xr:uid="{00000000-0005-0000-0000-0000114C0000}"/>
    <cellStyle name="SAPBEXstdData 2 5 5 7" xfId="7227" xr:uid="{00000000-0005-0000-0000-0000124C0000}"/>
    <cellStyle name="SAPBEXstdData 2 5 5 7 2" xfId="15917" xr:uid="{00000000-0005-0000-0000-0000134C0000}"/>
    <cellStyle name="SAPBEXstdData 2 5 5 7 2 2" xfId="20208" xr:uid="{00000000-0005-0000-0000-0000144C0000}"/>
    <cellStyle name="SAPBEXstdData 2 5 5 7 2 3" xfId="24172" xr:uid="{00000000-0005-0000-0000-0000154C0000}"/>
    <cellStyle name="SAPBEXstdData 2 5 5 7 3" xfId="11716" xr:uid="{00000000-0005-0000-0000-0000164C0000}"/>
    <cellStyle name="SAPBEXstdData 2 5 5 8" xfId="15911" xr:uid="{00000000-0005-0000-0000-0000174C0000}"/>
    <cellStyle name="SAPBEXstdData 2 5 5 8 2" xfId="20202" xr:uid="{00000000-0005-0000-0000-0000184C0000}"/>
    <cellStyle name="SAPBEXstdData 2 5 5 8 3" xfId="24166" xr:uid="{00000000-0005-0000-0000-0000194C0000}"/>
    <cellStyle name="SAPBEXstdData 2 5 5 9" xfId="11710" xr:uid="{00000000-0005-0000-0000-00001A4C0000}"/>
    <cellStyle name="SAPBEXstdData 2 5 6" xfId="15886" xr:uid="{00000000-0005-0000-0000-00001B4C0000}"/>
    <cellStyle name="SAPBEXstdData 2 5 6 2" xfId="20177" xr:uid="{00000000-0005-0000-0000-00001C4C0000}"/>
    <cellStyle name="SAPBEXstdData 2 5 6 3" xfId="24141" xr:uid="{00000000-0005-0000-0000-00001D4C0000}"/>
    <cellStyle name="SAPBEXstdData 2 5 7" xfId="11685" xr:uid="{00000000-0005-0000-0000-00001E4C0000}"/>
    <cellStyle name="SAPBEXstdData 2 6" xfId="7228" xr:uid="{00000000-0005-0000-0000-00001F4C0000}"/>
    <cellStyle name="SAPBEXstdData 2 6 2" xfId="7229" xr:uid="{00000000-0005-0000-0000-0000204C0000}"/>
    <cellStyle name="SAPBEXstdData 2 6 2 2" xfId="7230" xr:uid="{00000000-0005-0000-0000-0000214C0000}"/>
    <cellStyle name="SAPBEXstdData 2 6 2 2 2" xfId="7231" xr:uid="{00000000-0005-0000-0000-0000224C0000}"/>
    <cellStyle name="SAPBEXstdData 2 6 2 2 2 2" xfId="15921" xr:uid="{00000000-0005-0000-0000-0000234C0000}"/>
    <cellStyle name="SAPBEXstdData 2 6 2 2 2 2 2" xfId="20212" xr:uid="{00000000-0005-0000-0000-0000244C0000}"/>
    <cellStyle name="SAPBEXstdData 2 6 2 2 2 2 3" xfId="24176" xr:uid="{00000000-0005-0000-0000-0000254C0000}"/>
    <cellStyle name="SAPBEXstdData 2 6 2 2 2 3" xfId="11720" xr:uid="{00000000-0005-0000-0000-0000264C0000}"/>
    <cellStyle name="SAPBEXstdData 2 6 2 2 3" xfId="7232" xr:uid="{00000000-0005-0000-0000-0000274C0000}"/>
    <cellStyle name="SAPBEXstdData 2 6 2 2 3 2" xfId="15922" xr:uid="{00000000-0005-0000-0000-0000284C0000}"/>
    <cellStyle name="SAPBEXstdData 2 6 2 2 3 2 2" xfId="20213" xr:uid="{00000000-0005-0000-0000-0000294C0000}"/>
    <cellStyle name="SAPBEXstdData 2 6 2 2 3 2 3" xfId="24177" xr:uid="{00000000-0005-0000-0000-00002A4C0000}"/>
    <cellStyle name="SAPBEXstdData 2 6 2 2 3 3" xfId="11721" xr:uid="{00000000-0005-0000-0000-00002B4C0000}"/>
    <cellStyle name="SAPBEXstdData 2 6 2 2 4" xfId="7233" xr:uid="{00000000-0005-0000-0000-00002C4C0000}"/>
    <cellStyle name="SAPBEXstdData 2 6 2 2 4 2" xfId="15923" xr:uid="{00000000-0005-0000-0000-00002D4C0000}"/>
    <cellStyle name="SAPBEXstdData 2 6 2 2 4 2 2" xfId="20214" xr:uid="{00000000-0005-0000-0000-00002E4C0000}"/>
    <cellStyle name="SAPBEXstdData 2 6 2 2 4 2 3" xfId="24178" xr:uid="{00000000-0005-0000-0000-00002F4C0000}"/>
    <cellStyle name="SAPBEXstdData 2 6 2 2 4 3" xfId="11722" xr:uid="{00000000-0005-0000-0000-0000304C0000}"/>
    <cellStyle name="SAPBEXstdData 2 6 2 2 5" xfId="7234" xr:uid="{00000000-0005-0000-0000-0000314C0000}"/>
    <cellStyle name="SAPBEXstdData 2 6 2 2 5 2" xfId="15924" xr:uid="{00000000-0005-0000-0000-0000324C0000}"/>
    <cellStyle name="SAPBEXstdData 2 6 2 2 5 2 2" xfId="20215" xr:uid="{00000000-0005-0000-0000-0000334C0000}"/>
    <cellStyle name="SAPBEXstdData 2 6 2 2 5 2 3" xfId="24179" xr:uid="{00000000-0005-0000-0000-0000344C0000}"/>
    <cellStyle name="SAPBEXstdData 2 6 2 2 5 3" xfId="11723" xr:uid="{00000000-0005-0000-0000-0000354C0000}"/>
    <cellStyle name="SAPBEXstdData 2 6 2 2 6" xfId="7235" xr:uid="{00000000-0005-0000-0000-0000364C0000}"/>
    <cellStyle name="SAPBEXstdData 2 6 2 2 6 2" xfId="15925" xr:uid="{00000000-0005-0000-0000-0000374C0000}"/>
    <cellStyle name="SAPBEXstdData 2 6 2 2 6 2 2" xfId="20216" xr:uid="{00000000-0005-0000-0000-0000384C0000}"/>
    <cellStyle name="SAPBEXstdData 2 6 2 2 6 2 3" xfId="24180" xr:uid="{00000000-0005-0000-0000-0000394C0000}"/>
    <cellStyle name="SAPBEXstdData 2 6 2 2 6 3" xfId="11724" xr:uid="{00000000-0005-0000-0000-00003A4C0000}"/>
    <cellStyle name="SAPBEXstdData 2 6 2 2 7" xfId="7236" xr:uid="{00000000-0005-0000-0000-00003B4C0000}"/>
    <cellStyle name="SAPBEXstdData 2 6 2 2 7 2" xfId="15926" xr:uid="{00000000-0005-0000-0000-00003C4C0000}"/>
    <cellStyle name="SAPBEXstdData 2 6 2 2 7 2 2" xfId="20217" xr:uid="{00000000-0005-0000-0000-00003D4C0000}"/>
    <cellStyle name="SAPBEXstdData 2 6 2 2 7 2 3" xfId="24181" xr:uid="{00000000-0005-0000-0000-00003E4C0000}"/>
    <cellStyle name="SAPBEXstdData 2 6 2 2 7 3" xfId="11725" xr:uid="{00000000-0005-0000-0000-00003F4C0000}"/>
    <cellStyle name="SAPBEXstdData 2 6 2 2 8" xfId="15920" xr:uid="{00000000-0005-0000-0000-0000404C0000}"/>
    <cellStyle name="SAPBEXstdData 2 6 2 2 8 2" xfId="20211" xr:uid="{00000000-0005-0000-0000-0000414C0000}"/>
    <cellStyle name="SAPBEXstdData 2 6 2 2 8 3" xfId="24175" xr:uid="{00000000-0005-0000-0000-0000424C0000}"/>
    <cellStyle name="SAPBEXstdData 2 6 2 2 9" xfId="11719" xr:uid="{00000000-0005-0000-0000-0000434C0000}"/>
    <cellStyle name="SAPBEXstdData 2 6 2 3" xfId="15919" xr:uid="{00000000-0005-0000-0000-0000444C0000}"/>
    <cellStyle name="SAPBEXstdData 2 6 2 3 2" xfId="20210" xr:uid="{00000000-0005-0000-0000-0000454C0000}"/>
    <cellStyle name="SAPBEXstdData 2 6 2 3 3" xfId="24174" xr:uid="{00000000-0005-0000-0000-0000464C0000}"/>
    <cellStyle name="SAPBEXstdData 2 6 2 4" xfId="11718" xr:uid="{00000000-0005-0000-0000-0000474C0000}"/>
    <cellStyle name="SAPBEXstdData 2 6 3" xfId="7237" xr:uid="{00000000-0005-0000-0000-0000484C0000}"/>
    <cellStyle name="SAPBEXstdData 2 6 3 2" xfId="7238" xr:uid="{00000000-0005-0000-0000-0000494C0000}"/>
    <cellStyle name="SAPBEXstdData 2 6 3 2 2" xfId="7239" xr:uid="{00000000-0005-0000-0000-00004A4C0000}"/>
    <cellStyle name="SAPBEXstdData 2 6 3 2 2 2" xfId="15929" xr:uid="{00000000-0005-0000-0000-00004B4C0000}"/>
    <cellStyle name="SAPBEXstdData 2 6 3 2 2 2 2" xfId="20220" xr:uid="{00000000-0005-0000-0000-00004C4C0000}"/>
    <cellStyle name="SAPBEXstdData 2 6 3 2 2 2 3" xfId="24184" xr:uid="{00000000-0005-0000-0000-00004D4C0000}"/>
    <cellStyle name="SAPBEXstdData 2 6 3 2 2 3" xfId="11728" xr:uid="{00000000-0005-0000-0000-00004E4C0000}"/>
    <cellStyle name="SAPBEXstdData 2 6 3 2 3" xfId="7240" xr:uid="{00000000-0005-0000-0000-00004F4C0000}"/>
    <cellStyle name="SAPBEXstdData 2 6 3 2 3 2" xfId="15930" xr:uid="{00000000-0005-0000-0000-0000504C0000}"/>
    <cellStyle name="SAPBEXstdData 2 6 3 2 3 2 2" xfId="20221" xr:uid="{00000000-0005-0000-0000-0000514C0000}"/>
    <cellStyle name="SAPBEXstdData 2 6 3 2 3 2 3" xfId="24185" xr:uid="{00000000-0005-0000-0000-0000524C0000}"/>
    <cellStyle name="SAPBEXstdData 2 6 3 2 3 3" xfId="11729" xr:uid="{00000000-0005-0000-0000-0000534C0000}"/>
    <cellStyle name="SAPBEXstdData 2 6 3 2 4" xfId="7241" xr:uid="{00000000-0005-0000-0000-0000544C0000}"/>
    <cellStyle name="SAPBEXstdData 2 6 3 2 4 2" xfId="15931" xr:uid="{00000000-0005-0000-0000-0000554C0000}"/>
    <cellStyle name="SAPBEXstdData 2 6 3 2 4 2 2" xfId="20222" xr:uid="{00000000-0005-0000-0000-0000564C0000}"/>
    <cellStyle name="SAPBEXstdData 2 6 3 2 4 2 3" xfId="24186" xr:uid="{00000000-0005-0000-0000-0000574C0000}"/>
    <cellStyle name="SAPBEXstdData 2 6 3 2 4 3" xfId="11730" xr:uid="{00000000-0005-0000-0000-0000584C0000}"/>
    <cellStyle name="SAPBEXstdData 2 6 3 2 5" xfId="7242" xr:uid="{00000000-0005-0000-0000-0000594C0000}"/>
    <cellStyle name="SAPBEXstdData 2 6 3 2 5 2" xfId="15932" xr:uid="{00000000-0005-0000-0000-00005A4C0000}"/>
    <cellStyle name="SAPBEXstdData 2 6 3 2 5 2 2" xfId="20223" xr:uid="{00000000-0005-0000-0000-00005B4C0000}"/>
    <cellStyle name="SAPBEXstdData 2 6 3 2 5 2 3" xfId="24187" xr:uid="{00000000-0005-0000-0000-00005C4C0000}"/>
    <cellStyle name="SAPBEXstdData 2 6 3 2 5 3" xfId="11731" xr:uid="{00000000-0005-0000-0000-00005D4C0000}"/>
    <cellStyle name="SAPBEXstdData 2 6 3 2 6" xfId="7243" xr:uid="{00000000-0005-0000-0000-00005E4C0000}"/>
    <cellStyle name="SAPBEXstdData 2 6 3 2 6 2" xfId="15933" xr:uid="{00000000-0005-0000-0000-00005F4C0000}"/>
    <cellStyle name="SAPBEXstdData 2 6 3 2 6 2 2" xfId="20224" xr:uid="{00000000-0005-0000-0000-0000604C0000}"/>
    <cellStyle name="SAPBEXstdData 2 6 3 2 6 2 3" xfId="24188" xr:uid="{00000000-0005-0000-0000-0000614C0000}"/>
    <cellStyle name="SAPBEXstdData 2 6 3 2 6 3" xfId="11732" xr:uid="{00000000-0005-0000-0000-0000624C0000}"/>
    <cellStyle name="SAPBEXstdData 2 6 3 2 7" xfId="7244" xr:uid="{00000000-0005-0000-0000-0000634C0000}"/>
    <cellStyle name="SAPBEXstdData 2 6 3 2 7 2" xfId="15934" xr:uid="{00000000-0005-0000-0000-0000644C0000}"/>
    <cellStyle name="SAPBEXstdData 2 6 3 2 7 2 2" xfId="20225" xr:uid="{00000000-0005-0000-0000-0000654C0000}"/>
    <cellStyle name="SAPBEXstdData 2 6 3 2 7 2 3" xfId="24189" xr:uid="{00000000-0005-0000-0000-0000664C0000}"/>
    <cellStyle name="SAPBEXstdData 2 6 3 2 7 3" xfId="11733" xr:uid="{00000000-0005-0000-0000-0000674C0000}"/>
    <cellStyle name="SAPBEXstdData 2 6 3 2 8" xfId="15928" xr:uid="{00000000-0005-0000-0000-0000684C0000}"/>
    <cellStyle name="SAPBEXstdData 2 6 3 2 8 2" xfId="20219" xr:uid="{00000000-0005-0000-0000-0000694C0000}"/>
    <cellStyle name="SAPBEXstdData 2 6 3 2 8 3" xfId="24183" xr:uid="{00000000-0005-0000-0000-00006A4C0000}"/>
    <cellStyle name="SAPBEXstdData 2 6 3 2 9" xfId="11727" xr:uid="{00000000-0005-0000-0000-00006B4C0000}"/>
    <cellStyle name="SAPBEXstdData 2 6 3 3" xfId="15927" xr:uid="{00000000-0005-0000-0000-00006C4C0000}"/>
    <cellStyle name="SAPBEXstdData 2 6 3 3 2" xfId="20218" xr:uid="{00000000-0005-0000-0000-00006D4C0000}"/>
    <cellStyle name="SAPBEXstdData 2 6 3 3 3" xfId="24182" xr:uid="{00000000-0005-0000-0000-00006E4C0000}"/>
    <cellStyle name="SAPBEXstdData 2 6 3 4" xfId="11726" xr:uid="{00000000-0005-0000-0000-00006F4C0000}"/>
    <cellStyle name="SAPBEXstdData 2 6 4" xfId="7245" xr:uid="{00000000-0005-0000-0000-0000704C0000}"/>
    <cellStyle name="SAPBEXstdData 2 6 4 2" xfId="7246" xr:uid="{00000000-0005-0000-0000-0000714C0000}"/>
    <cellStyle name="SAPBEXstdData 2 6 4 2 2" xfId="7247" xr:uid="{00000000-0005-0000-0000-0000724C0000}"/>
    <cellStyle name="SAPBEXstdData 2 6 4 2 2 2" xfId="15937" xr:uid="{00000000-0005-0000-0000-0000734C0000}"/>
    <cellStyle name="SAPBEXstdData 2 6 4 2 2 2 2" xfId="20228" xr:uid="{00000000-0005-0000-0000-0000744C0000}"/>
    <cellStyle name="SAPBEXstdData 2 6 4 2 2 2 3" xfId="24192" xr:uid="{00000000-0005-0000-0000-0000754C0000}"/>
    <cellStyle name="SAPBEXstdData 2 6 4 2 2 3" xfId="11736" xr:uid="{00000000-0005-0000-0000-0000764C0000}"/>
    <cellStyle name="SAPBEXstdData 2 6 4 2 3" xfId="7248" xr:uid="{00000000-0005-0000-0000-0000774C0000}"/>
    <cellStyle name="SAPBEXstdData 2 6 4 2 3 2" xfId="15938" xr:uid="{00000000-0005-0000-0000-0000784C0000}"/>
    <cellStyle name="SAPBEXstdData 2 6 4 2 3 2 2" xfId="20229" xr:uid="{00000000-0005-0000-0000-0000794C0000}"/>
    <cellStyle name="SAPBEXstdData 2 6 4 2 3 2 3" xfId="24193" xr:uid="{00000000-0005-0000-0000-00007A4C0000}"/>
    <cellStyle name="SAPBEXstdData 2 6 4 2 3 3" xfId="11737" xr:uid="{00000000-0005-0000-0000-00007B4C0000}"/>
    <cellStyle name="SAPBEXstdData 2 6 4 2 4" xfId="7249" xr:uid="{00000000-0005-0000-0000-00007C4C0000}"/>
    <cellStyle name="SAPBEXstdData 2 6 4 2 4 2" xfId="15939" xr:uid="{00000000-0005-0000-0000-00007D4C0000}"/>
    <cellStyle name="SAPBEXstdData 2 6 4 2 4 2 2" xfId="20230" xr:uid="{00000000-0005-0000-0000-00007E4C0000}"/>
    <cellStyle name="SAPBEXstdData 2 6 4 2 4 2 3" xfId="24194" xr:uid="{00000000-0005-0000-0000-00007F4C0000}"/>
    <cellStyle name="SAPBEXstdData 2 6 4 2 4 3" xfId="11738" xr:uid="{00000000-0005-0000-0000-0000804C0000}"/>
    <cellStyle name="SAPBEXstdData 2 6 4 2 5" xfId="7250" xr:uid="{00000000-0005-0000-0000-0000814C0000}"/>
    <cellStyle name="SAPBEXstdData 2 6 4 2 5 2" xfId="15940" xr:uid="{00000000-0005-0000-0000-0000824C0000}"/>
    <cellStyle name="SAPBEXstdData 2 6 4 2 5 2 2" xfId="20231" xr:uid="{00000000-0005-0000-0000-0000834C0000}"/>
    <cellStyle name="SAPBEXstdData 2 6 4 2 5 2 3" xfId="24195" xr:uid="{00000000-0005-0000-0000-0000844C0000}"/>
    <cellStyle name="SAPBEXstdData 2 6 4 2 5 3" xfId="11739" xr:uid="{00000000-0005-0000-0000-0000854C0000}"/>
    <cellStyle name="SAPBEXstdData 2 6 4 2 6" xfId="7251" xr:uid="{00000000-0005-0000-0000-0000864C0000}"/>
    <cellStyle name="SAPBEXstdData 2 6 4 2 6 2" xfId="15941" xr:uid="{00000000-0005-0000-0000-0000874C0000}"/>
    <cellStyle name="SAPBEXstdData 2 6 4 2 6 2 2" xfId="20232" xr:uid="{00000000-0005-0000-0000-0000884C0000}"/>
    <cellStyle name="SAPBEXstdData 2 6 4 2 6 2 3" xfId="24196" xr:uid="{00000000-0005-0000-0000-0000894C0000}"/>
    <cellStyle name="SAPBEXstdData 2 6 4 2 6 3" xfId="11740" xr:uid="{00000000-0005-0000-0000-00008A4C0000}"/>
    <cellStyle name="SAPBEXstdData 2 6 4 2 7" xfId="7252" xr:uid="{00000000-0005-0000-0000-00008B4C0000}"/>
    <cellStyle name="SAPBEXstdData 2 6 4 2 7 2" xfId="15942" xr:uid="{00000000-0005-0000-0000-00008C4C0000}"/>
    <cellStyle name="SAPBEXstdData 2 6 4 2 7 2 2" xfId="20233" xr:uid="{00000000-0005-0000-0000-00008D4C0000}"/>
    <cellStyle name="SAPBEXstdData 2 6 4 2 7 2 3" xfId="24197" xr:uid="{00000000-0005-0000-0000-00008E4C0000}"/>
    <cellStyle name="SAPBEXstdData 2 6 4 2 7 3" xfId="11741" xr:uid="{00000000-0005-0000-0000-00008F4C0000}"/>
    <cellStyle name="SAPBEXstdData 2 6 4 2 8" xfId="15936" xr:uid="{00000000-0005-0000-0000-0000904C0000}"/>
    <cellStyle name="SAPBEXstdData 2 6 4 2 8 2" xfId="20227" xr:uid="{00000000-0005-0000-0000-0000914C0000}"/>
    <cellStyle name="SAPBEXstdData 2 6 4 2 8 3" xfId="24191" xr:uid="{00000000-0005-0000-0000-0000924C0000}"/>
    <cellStyle name="SAPBEXstdData 2 6 4 2 9" xfId="11735" xr:uid="{00000000-0005-0000-0000-0000934C0000}"/>
    <cellStyle name="SAPBEXstdData 2 6 4 3" xfId="15935" xr:uid="{00000000-0005-0000-0000-0000944C0000}"/>
    <cellStyle name="SAPBEXstdData 2 6 4 3 2" xfId="20226" xr:uid="{00000000-0005-0000-0000-0000954C0000}"/>
    <cellStyle name="SAPBEXstdData 2 6 4 3 3" xfId="24190" xr:uid="{00000000-0005-0000-0000-0000964C0000}"/>
    <cellStyle name="SAPBEXstdData 2 6 4 4" xfId="11734" xr:uid="{00000000-0005-0000-0000-0000974C0000}"/>
    <cellStyle name="SAPBEXstdData 2 6 5" xfId="7253" xr:uid="{00000000-0005-0000-0000-0000984C0000}"/>
    <cellStyle name="SAPBEXstdData 2 6 5 2" xfId="7254" xr:uid="{00000000-0005-0000-0000-0000994C0000}"/>
    <cellStyle name="SAPBEXstdData 2 6 5 2 2" xfId="15944" xr:uid="{00000000-0005-0000-0000-00009A4C0000}"/>
    <cellStyle name="SAPBEXstdData 2 6 5 2 2 2" xfId="20235" xr:uid="{00000000-0005-0000-0000-00009B4C0000}"/>
    <cellStyle name="SAPBEXstdData 2 6 5 2 2 3" xfId="24199" xr:uid="{00000000-0005-0000-0000-00009C4C0000}"/>
    <cellStyle name="SAPBEXstdData 2 6 5 2 3" xfId="11743" xr:uid="{00000000-0005-0000-0000-00009D4C0000}"/>
    <cellStyle name="SAPBEXstdData 2 6 5 3" xfId="7255" xr:uid="{00000000-0005-0000-0000-00009E4C0000}"/>
    <cellStyle name="SAPBEXstdData 2 6 5 3 2" xfId="15945" xr:uid="{00000000-0005-0000-0000-00009F4C0000}"/>
    <cellStyle name="SAPBEXstdData 2 6 5 3 2 2" xfId="20236" xr:uid="{00000000-0005-0000-0000-0000A04C0000}"/>
    <cellStyle name="SAPBEXstdData 2 6 5 3 2 3" xfId="24200" xr:uid="{00000000-0005-0000-0000-0000A14C0000}"/>
    <cellStyle name="SAPBEXstdData 2 6 5 3 3" xfId="11744" xr:uid="{00000000-0005-0000-0000-0000A24C0000}"/>
    <cellStyle name="SAPBEXstdData 2 6 5 4" xfId="7256" xr:uid="{00000000-0005-0000-0000-0000A34C0000}"/>
    <cellStyle name="SAPBEXstdData 2 6 5 4 2" xfId="15946" xr:uid="{00000000-0005-0000-0000-0000A44C0000}"/>
    <cellStyle name="SAPBEXstdData 2 6 5 4 2 2" xfId="20237" xr:uid="{00000000-0005-0000-0000-0000A54C0000}"/>
    <cellStyle name="SAPBEXstdData 2 6 5 4 2 3" xfId="24201" xr:uid="{00000000-0005-0000-0000-0000A64C0000}"/>
    <cellStyle name="SAPBEXstdData 2 6 5 4 3" xfId="11745" xr:uid="{00000000-0005-0000-0000-0000A74C0000}"/>
    <cellStyle name="SAPBEXstdData 2 6 5 5" xfId="7257" xr:uid="{00000000-0005-0000-0000-0000A84C0000}"/>
    <cellStyle name="SAPBEXstdData 2 6 5 5 2" xfId="15947" xr:uid="{00000000-0005-0000-0000-0000A94C0000}"/>
    <cellStyle name="SAPBEXstdData 2 6 5 5 2 2" xfId="20238" xr:uid="{00000000-0005-0000-0000-0000AA4C0000}"/>
    <cellStyle name="SAPBEXstdData 2 6 5 5 2 3" xfId="24202" xr:uid="{00000000-0005-0000-0000-0000AB4C0000}"/>
    <cellStyle name="SAPBEXstdData 2 6 5 5 3" xfId="11746" xr:uid="{00000000-0005-0000-0000-0000AC4C0000}"/>
    <cellStyle name="SAPBEXstdData 2 6 5 6" xfId="7258" xr:uid="{00000000-0005-0000-0000-0000AD4C0000}"/>
    <cellStyle name="SAPBEXstdData 2 6 5 6 2" xfId="15948" xr:uid="{00000000-0005-0000-0000-0000AE4C0000}"/>
    <cellStyle name="SAPBEXstdData 2 6 5 6 2 2" xfId="20239" xr:uid="{00000000-0005-0000-0000-0000AF4C0000}"/>
    <cellStyle name="SAPBEXstdData 2 6 5 6 2 3" xfId="24203" xr:uid="{00000000-0005-0000-0000-0000B04C0000}"/>
    <cellStyle name="SAPBEXstdData 2 6 5 6 3" xfId="11747" xr:uid="{00000000-0005-0000-0000-0000B14C0000}"/>
    <cellStyle name="SAPBEXstdData 2 6 5 7" xfId="7259" xr:uid="{00000000-0005-0000-0000-0000B24C0000}"/>
    <cellStyle name="SAPBEXstdData 2 6 5 7 2" xfId="15949" xr:uid="{00000000-0005-0000-0000-0000B34C0000}"/>
    <cellStyle name="SAPBEXstdData 2 6 5 7 2 2" xfId="20240" xr:uid="{00000000-0005-0000-0000-0000B44C0000}"/>
    <cellStyle name="SAPBEXstdData 2 6 5 7 2 3" xfId="24204" xr:uid="{00000000-0005-0000-0000-0000B54C0000}"/>
    <cellStyle name="SAPBEXstdData 2 6 5 7 3" xfId="11748" xr:uid="{00000000-0005-0000-0000-0000B64C0000}"/>
    <cellStyle name="SAPBEXstdData 2 6 5 8" xfId="15943" xr:uid="{00000000-0005-0000-0000-0000B74C0000}"/>
    <cellStyle name="SAPBEXstdData 2 6 5 8 2" xfId="20234" xr:uid="{00000000-0005-0000-0000-0000B84C0000}"/>
    <cellStyle name="SAPBEXstdData 2 6 5 8 3" xfId="24198" xr:uid="{00000000-0005-0000-0000-0000B94C0000}"/>
    <cellStyle name="SAPBEXstdData 2 6 5 9" xfId="11742" xr:uid="{00000000-0005-0000-0000-0000BA4C0000}"/>
    <cellStyle name="SAPBEXstdData 2 6 6" xfId="15918" xr:uid="{00000000-0005-0000-0000-0000BB4C0000}"/>
    <cellStyle name="SAPBEXstdData 2 6 6 2" xfId="20209" xr:uid="{00000000-0005-0000-0000-0000BC4C0000}"/>
    <cellStyle name="SAPBEXstdData 2 6 6 3" xfId="24173" xr:uid="{00000000-0005-0000-0000-0000BD4C0000}"/>
    <cellStyle name="SAPBEXstdData 2 6 7" xfId="11717" xr:uid="{00000000-0005-0000-0000-0000BE4C0000}"/>
    <cellStyle name="SAPBEXstdData 2 7" xfId="7260" xr:uid="{00000000-0005-0000-0000-0000BF4C0000}"/>
    <cellStyle name="SAPBEXstdData 2 7 2" xfId="7261" xr:uid="{00000000-0005-0000-0000-0000C04C0000}"/>
    <cellStyle name="SAPBEXstdData 2 7 2 2" xfId="7262" xr:uid="{00000000-0005-0000-0000-0000C14C0000}"/>
    <cellStyle name="SAPBEXstdData 2 7 2 2 2" xfId="15952" xr:uid="{00000000-0005-0000-0000-0000C24C0000}"/>
    <cellStyle name="SAPBEXstdData 2 7 2 2 2 2" xfId="20243" xr:uid="{00000000-0005-0000-0000-0000C34C0000}"/>
    <cellStyle name="SAPBEXstdData 2 7 2 2 2 3" xfId="24207" xr:uid="{00000000-0005-0000-0000-0000C44C0000}"/>
    <cellStyle name="SAPBEXstdData 2 7 2 2 3" xfId="11751" xr:uid="{00000000-0005-0000-0000-0000C54C0000}"/>
    <cellStyle name="SAPBEXstdData 2 7 2 3" xfId="7263" xr:uid="{00000000-0005-0000-0000-0000C64C0000}"/>
    <cellStyle name="SAPBEXstdData 2 7 2 3 2" xfId="15953" xr:uid="{00000000-0005-0000-0000-0000C74C0000}"/>
    <cellStyle name="SAPBEXstdData 2 7 2 3 2 2" xfId="20244" xr:uid="{00000000-0005-0000-0000-0000C84C0000}"/>
    <cellStyle name="SAPBEXstdData 2 7 2 3 2 3" xfId="24208" xr:uid="{00000000-0005-0000-0000-0000C94C0000}"/>
    <cellStyle name="SAPBEXstdData 2 7 2 3 3" xfId="11752" xr:uid="{00000000-0005-0000-0000-0000CA4C0000}"/>
    <cellStyle name="SAPBEXstdData 2 7 2 4" xfId="7264" xr:uid="{00000000-0005-0000-0000-0000CB4C0000}"/>
    <cellStyle name="SAPBEXstdData 2 7 2 4 2" xfId="15954" xr:uid="{00000000-0005-0000-0000-0000CC4C0000}"/>
    <cellStyle name="SAPBEXstdData 2 7 2 4 2 2" xfId="20245" xr:uid="{00000000-0005-0000-0000-0000CD4C0000}"/>
    <cellStyle name="SAPBEXstdData 2 7 2 4 2 3" xfId="24209" xr:uid="{00000000-0005-0000-0000-0000CE4C0000}"/>
    <cellStyle name="SAPBEXstdData 2 7 2 4 3" xfId="11753" xr:uid="{00000000-0005-0000-0000-0000CF4C0000}"/>
    <cellStyle name="SAPBEXstdData 2 7 2 5" xfId="7265" xr:uid="{00000000-0005-0000-0000-0000D04C0000}"/>
    <cellStyle name="SAPBEXstdData 2 7 2 5 2" xfId="15955" xr:uid="{00000000-0005-0000-0000-0000D14C0000}"/>
    <cellStyle name="SAPBEXstdData 2 7 2 5 2 2" xfId="20246" xr:uid="{00000000-0005-0000-0000-0000D24C0000}"/>
    <cellStyle name="SAPBEXstdData 2 7 2 5 2 3" xfId="24210" xr:uid="{00000000-0005-0000-0000-0000D34C0000}"/>
    <cellStyle name="SAPBEXstdData 2 7 2 5 3" xfId="11754" xr:uid="{00000000-0005-0000-0000-0000D44C0000}"/>
    <cellStyle name="SAPBEXstdData 2 7 2 6" xfId="7266" xr:uid="{00000000-0005-0000-0000-0000D54C0000}"/>
    <cellStyle name="SAPBEXstdData 2 7 2 6 2" xfId="15956" xr:uid="{00000000-0005-0000-0000-0000D64C0000}"/>
    <cellStyle name="SAPBEXstdData 2 7 2 6 2 2" xfId="20247" xr:uid="{00000000-0005-0000-0000-0000D74C0000}"/>
    <cellStyle name="SAPBEXstdData 2 7 2 6 2 3" xfId="24211" xr:uid="{00000000-0005-0000-0000-0000D84C0000}"/>
    <cellStyle name="SAPBEXstdData 2 7 2 6 3" xfId="11755" xr:uid="{00000000-0005-0000-0000-0000D94C0000}"/>
    <cellStyle name="SAPBEXstdData 2 7 2 7" xfId="7267" xr:uid="{00000000-0005-0000-0000-0000DA4C0000}"/>
    <cellStyle name="SAPBEXstdData 2 7 2 7 2" xfId="15957" xr:uid="{00000000-0005-0000-0000-0000DB4C0000}"/>
    <cellStyle name="SAPBEXstdData 2 7 2 7 2 2" xfId="20248" xr:uid="{00000000-0005-0000-0000-0000DC4C0000}"/>
    <cellStyle name="SAPBEXstdData 2 7 2 7 2 3" xfId="24212" xr:uid="{00000000-0005-0000-0000-0000DD4C0000}"/>
    <cellStyle name="SAPBEXstdData 2 7 2 7 3" xfId="11756" xr:uid="{00000000-0005-0000-0000-0000DE4C0000}"/>
    <cellStyle name="SAPBEXstdData 2 7 2 8" xfId="15951" xr:uid="{00000000-0005-0000-0000-0000DF4C0000}"/>
    <cellStyle name="SAPBEXstdData 2 7 2 8 2" xfId="20242" xr:uid="{00000000-0005-0000-0000-0000E04C0000}"/>
    <cellStyle name="SAPBEXstdData 2 7 2 8 3" xfId="24206" xr:uid="{00000000-0005-0000-0000-0000E14C0000}"/>
    <cellStyle name="SAPBEXstdData 2 7 2 9" xfId="11750" xr:uid="{00000000-0005-0000-0000-0000E24C0000}"/>
    <cellStyle name="SAPBEXstdData 2 7 3" xfId="15950" xr:uid="{00000000-0005-0000-0000-0000E34C0000}"/>
    <cellStyle name="SAPBEXstdData 2 7 3 2" xfId="20241" xr:uid="{00000000-0005-0000-0000-0000E44C0000}"/>
    <cellStyle name="SAPBEXstdData 2 7 3 3" xfId="24205" xr:uid="{00000000-0005-0000-0000-0000E54C0000}"/>
    <cellStyle name="SAPBEXstdData 2 7 4" xfId="11749" xr:uid="{00000000-0005-0000-0000-0000E64C0000}"/>
    <cellStyle name="SAPBEXstdData 2 8" xfId="7268" xr:uid="{00000000-0005-0000-0000-0000E74C0000}"/>
    <cellStyle name="SAPBEXstdData 2 8 2" xfId="7269" xr:uid="{00000000-0005-0000-0000-0000E84C0000}"/>
    <cellStyle name="SAPBEXstdData 2 8 2 2" xfId="7270" xr:uid="{00000000-0005-0000-0000-0000E94C0000}"/>
    <cellStyle name="SAPBEXstdData 2 8 2 2 2" xfId="15960" xr:uid="{00000000-0005-0000-0000-0000EA4C0000}"/>
    <cellStyle name="SAPBEXstdData 2 8 2 2 2 2" xfId="20251" xr:uid="{00000000-0005-0000-0000-0000EB4C0000}"/>
    <cellStyle name="SAPBEXstdData 2 8 2 2 2 3" xfId="24215" xr:uid="{00000000-0005-0000-0000-0000EC4C0000}"/>
    <cellStyle name="SAPBEXstdData 2 8 2 2 3" xfId="11759" xr:uid="{00000000-0005-0000-0000-0000ED4C0000}"/>
    <cellStyle name="SAPBEXstdData 2 8 2 3" xfId="7271" xr:uid="{00000000-0005-0000-0000-0000EE4C0000}"/>
    <cellStyle name="SAPBEXstdData 2 8 2 3 2" xfId="15961" xr:uid="{00000000-0005-0000-0000-0000EF4C0000}"/>
    <cellStyle name="SAPBEXstdData 2 8 2 3 2 2" xfId="20252" xr:uid="{00000000-0005-0000-0000-0000F04C0000}"/>
    <cellStyle name="SAPBEXstdData 2 8 2 3 2 3" xfId="24216" xr:uid="{00000000-0005-0000-0000-0000F14C0000}"/>
    <cellStyle name="SAPBEXstdData 2 8 2 3 3" xfId="11760" xr:uid="{00000000-0005-0000-0000-0000F24C0000}"/>
    <cellStyle name="SAPBEXstdData 2 8 2 4" xfId="7272" xr:uid="{00000000-0005-0000-0000-0000F34C0000}"/>
    <cellStyle name="SAPBEXstdData 2 8 2 4 2" xfId="15962" xr:uid="{00000000-0005-0000-0000-0000F44C0000}"/>
    <cellStyle name="SAPBEXstdData 2 8 2 4 2 2" xfId="20253" xr:uid="{00000000-0005-0000-0000-0000F54C0000}"/>
    <cellStyle name="SAPBEXstdData 2 8 2 4 2 3" xfId="24217" xr:uid="{00000000-0005-0000-0000-0000F64C0000}"/>
    <cellStyle name="SAPBEXstdData 2 8 2 4 3" xfId="11761" xr:uid="{00000000-0005-0000-0000-0000F74C0000}"/>
    <cellStyle name="SAPBEXstdData 2 8 2 5" xfId="7273" xr:uid="{00000000-0005-0000-0000-0000F84C0000}"/>
    <cellStyle name="SAPBEXstdData 2 8 2 5 2" xfId="15963" xr:uid="{00000000-0005-0000-0000-0000F94C0000}"/>
    <cellStyle name="SAPBEXstdData 2 8 2 5 2 2" xfId="20254" xr:uid="{00000000-0005-0000-0000-0000FA4C0000}"/>
    <cellStyle name="SAPBEXstdData 2 8 2 5 2 3" xfId="24218" xr:uid="{00000000-0005-0000-0000-0000FB4C0000}"/>
    <cellStyle name="SAPBEXstdData 2 8 2 5 3" xfId="11762" xr:uid="{00000000-0005-0000-0000-0000FC4C0000}"/>
    <cellStyle name="SAPBEXstdData 2 8 2 6" xfId="7274" xr:uid="{00000000-0005-0000-0000-0000FD4C0000}"/>
    <cellStyle name="SAPBEXstdData 2 8 2 6 2" xfId="15964" xr:uid="{00000000-0005-0000-0000-0000FE4C0000}"/>
    <cellStyle name="SAPBEXstdData 2 8 2 6 2 2" xfId="20255" xr:uid="{00000000-0005-0000-0000-0000FF4C0000}"/>
    <cellStyle name="SAPBEXstdData 2 8 2 6 2 3" xfId="24219" xr:uid="{00000000-0005-0000-0000-0000004D0000}"/>
    <cellStyle name="SAPBEXstdData 2 8 2 6 3" xfId="11763" xr:uid="{00000000-0005-0000-0000-0000014D0000}"/>
    <cellStyle name="SAPBEXstdData 2 8 2 7" xfId="7275" xr:uid="{00000000-0005-0000-0000-0000024D0000}"/>
    <cellStyle name="SAPBEXstdData 2 8 2 7 2" xfId="15965" xr:uid="{00000000-0005-0000-0000-0000034D0000}"/>
    <cellStyle name="SAPBEXstdData 2 8 2 7 2 2" xfId="20256" xr:uid="{00000000-0005-0000-0000-0000044D0000}"/>
    <cellStyle name="SAPBEXstdData 2 8 2 7 2 3" xfId="24220" xr:uid="{00000000-0005-0000-0000-0000054D0000}"/>
    <cellStyle name="SAPBEXstdData 2 8 2 7 3" xfId="11764" xr:uid="{00000000-0005-0000-0000-0000064D0000}"/>
    <cellStyle name="SAPBEXstdData 2 8 2 8" xfId="15959" xr:uid="{00000000-0005-0000-0000-0000074D0000}"/>
    <cellStyle name="SAPBEXstdData 2 8 2 8 2" xfId="20250" xr:uid="{00000000-0005-0000-0000-0000084D0000}"/>
    <cellStyle name="SAPBEXstdData 2 8 2 8 3" xfId="24214" xr:uid="{00000000-0005-0000-0000-0000094D0000}"/>
    <cellStyle name="SAPBEXstdData 2 8 2 9" xfId="11758" xr:uid="{00000000-0005-0000-0000-00000A4D0000}"/>
    <cellStyle name="SAPBEXstdData 2 8 3" xfId="15958" xr:uid="{00000000-0005-0000-0000-00000B4D0000}"/>
    <cellStyle name="SAPBEXstdData 2 8 3 2" xfId="20249" xr:uid="{00000000-0005-0000-0000-00000C4D0000}"/>
    <cellStyle name="SAPBEXstdData 2 8 3 3" xfId="24213" xr:uid="{00000000-0005-0000-0000-00000D4D0000}"/>
    <cellStyle name="SAPBEXstdData 2 8 4" xfId="11757" xr:uid="{00000000-0005-0000-0000-00000E4D0000}"/>
    <cellStyle name="SAPBEXstdData 2 9" xfId="7276" xr:uid="{00000000-0005-0000-0000-00000F4D0000}"/>
    <cellStyle name="SAPBEXstdData 2 9 2" xfId="7277" xr:uid="{00000000-0005-0000-0000-0000104D0000}"/>
    <cellStyle name="SAPBEXstdData 2 9 2 2" xfId="7278" xr:uid="{00000000-0005-0000-0000-0000114D0000}"/>
    <cellStyle name="SAPBEXstdData 2 9 2 2 2" xfId="15968" xr:uid="{00000000-0005-0000-0000-0000124D0000}"/>
    <cellStyle name="SAPBEXstdData 2 9 2 2 2 2" xfId="20259" xr:uid="{00000000-0005-0000-0000-0000134D0000}"/>
    <cellStyle name="SAPBEXstdData 2 9 2 2 2 3" xfId="24223" xr:uid="{00000000-0005-0000-0000-0000144D0000}"/>
    <cellStyle name="SAPBEXstdData 2 9 2 2 3" xfId="11767" xr:uid="{00000000-0005-0000-0000-0000154D0000}"/>
    <cellStyle name="SAPBEXstdData 2 9 2 3" xfId="7279" xr:uid="{00000000-0005-0000-0000-0000164D0000}"/>
    <cellStyle name="SAPBEXstdData 2 9 2 3 2" xfId="15969" xr:uid="{00000000-0005-0000-0000-0000174D0000}"/>
    <cellStyle name="SAPBEXstdData 2 9 2 3 2 2" xfId="20260" xr:uid="{00000000-0005-0000-0000-0000184D0000}"/>
    <cellStyle name="SAPBEXstdData 2 9 2 3 2 3" xfId="24224" xr:uid="{00000000-0005-0000-0000-0000194D0000}"/>
    <cellStyle name="SAPBEXstdData 2 9 2 3 3" xfId="11768" xr:uid="{00000000-0005-0000-0000-00001A4D0000}"/>
    <cellStyle name="SAPBEXstdData 2 9 2 4" xfId="7280" xr:uid="{00000000-0005-0000-0000-00001B4D0000}"/>
    <cellStyle name="SAPBEXstdData 2 9 2 4 2" xfId="15970" xr:uid="{00000000-0005-0000-0000-00001C4D0000}"/>
    <cellStyle name="SAPBEXstdData 2 9 2 4 2 2" xfId="20261" xr:uid="{00000000-0005-0000-0000-00001D4D0000}"/>
    <cellStyle name="SAPBEXstdData 2 9 2 4 2 3" xfId="24225" xr:uid="{00000000-0005-0000-0000-00001E4D0000}"/>
    <cellStyle name="SAPBEXstdData 2 9 2 4 3" xfId="11769" xr:uid="{00000000-0005-0000-0000-00001F4D0000}"/>
    <cellStyle name="SAPBEXstdData 2 9 2 5" xfId="7281" xr:uid="{00000000-0005-0000-0000-0000204D0000}"/>
    <cellStyle name="SAPBEXstdData 2 9 2 5 2" xfId="15971" xr:uid="{00000000-0005-0000-0000-0000214D0000}"/>
    <cellStyle name="SAPBEXstdData 2 9 2 5 2 2" xfId="20262" xr:uid="{00000000-0005-0000-0000-0000224D0000}"/>
    <cellStyle name="SAPBEXstdData 2 9 2 5 2 3" xfId="24226" xr:uid="{00000000-0005-0000-0000-0000234D0000}"/>
    <cellStyle name="SAPBEXstdData 2 9 2 5 3" xfId="11770" xr:uid="{00000000-0005-0000-0000-0000244D0000}"/>
    <cellStyle name="SAPBEXstdData 2 9 2 6" xfId="7282" xr:uid="{00000000-0005-0000-0000-0000254D0000}"/>
    <cellStyle name="SAPBEXstdData 2 9 2 6 2" xfId="15972" xr:uid="{00000000-0005-0000-0000-0000264D0000}"/>
    <cellStyle name="SAPBEXstdData 2 9 2 6 2 2" xfId="20263" xr:uid="{00000000-0005-0000-0000-0000274D0000}"/>
    <cellStyle name="SAPBEXstdData 2 9 2 6 2 3" xfId="24227" xr:uid="{00000000-0005-0000-0000-0000284D0000}"/>
    <cellStyle name="SAPBEXstdData 2 9 2 6 3" xfId="11771" xr:uid="{00000000-0005-0000-0000-0000294D0000}"/>
    <cellStyle name="SAPBEXstdData 2 9 2 7" xfId="7283" xr:uid="{00000000-0005-0000-0000-00002A4D0000}"/>
    <cellStyle name="SAPBEXstdData 2 9 2 7 2" xfId="15973" xr:uid="{00000000-0005-0000-0000-00002B4D0000}"/>
    <cellStyle name="SAPBEXstdData 2 9 2 7 2 2" xfId="20264" xr:uid="{00000000-0005-0000-0000-00002C4D0000}"/>
    <cellStyle name="SAPBEXstdData 2 9 2 7 2 3" xfId="24228" xr:uid="{00000000-0005-0000-0000-00002D4D0000}"/>
    <cellStyle name="SAPBEXstdData 2 9 2 7 3" xfId="11772" xr:uid="{00000000-0005-0000-0000-00002E4D0000}"/>
    <cellStyle name="SAPBEXstdData 2 9 2 8" xfId="15967" xr:uid="{00000000-0005-0000-0000-00002F4D0000}"/>
    <cellStyle name="SAPBEXstdData 2 9 2 8 2" xfId="20258" xr:uid="{00000000-0005-0000-0000-0000304D0000}"/>
    <cellStyle name="SAPBEXstdData 2 9 2 8 3" xfId="24222" xr:uid="{00000000-0005-0000-0000-0000314D0000}"/>
    <cellStyle name="SAPBEXstdData 2 9 2 9" xfId="11766" xr:uid="{00000000-0005-0000-0000-0000324D0000}"/>
    <cellStyle name="SAPBEXstdData 2 9 3" xfId="15966" xr:uid="{00000000-0005-0000-0000-0000334D0000}"/>
    <cellStyle name="SAPBEXstdData 2 9 3 2" xfId="20257" xr:uid="{00000000-0005-0000-0000-0000344D0000}"/>
    <cellStyle name="SAPBEXstdData 2 9 3 3" xfId="24221" xr:uid="{00000000-0005-0000-0000-0000354D0000}"/>
    <cellStyle name="SAPBEXstdData 2 9 4" xfId="11765" xr:uid="{00000000-0005-0000-0000-0000364D0000}"/>
    <cellStyle name="SAPBEXstdData 3" xfId="7284" xr:uid="{00000000-0005-0000-0000-0000374D0000}"/>
    <cellStyle name="SAPBEXstdData 3 2" xfId="7285" xr:uid="{00000000-0005-0000-0000-0000384D0000}"/>
    <cellStyle name="SAPBEXstdData 3 2 2" xfId="7286" xr:uid="{00000000-0005-0000-0000-0000394D0000}"/>
    <cellStyle name="SAPBEXstdData 3 2 2 2" xfId="7287" xr:uid="{00000000-0005-0000-0000-00003A4D0000}"/>
    <cellStyle name="SAPBEXstdData 3 2 2 2 2" xfId="15977" xr:uid="{00000000-0005-0000-0000-00003B4D0000}"/>
    <cellStyle name="SAPBEXstdData 3 2 2 2 2 2" xfId="20268" xr:uid="{00000000-0005-0000-0000-00003C4D0000}"/>
    <cellStyle name="SAPBEXstdData 3 2 2 2 2 3" xfId="24232" xr:uid="{00000000-0005-0000-0000-00003D4D0000}"/>
    <cellStyle name="SAPBEXstdData 3 2 2 2 3" xfId="11776" xr:uid="{00000000-0005-0000-0000-00003E4D0000}"/>
    <cellStyle name="SAPBEXstdData 3 2 2 3" xfId="7288" xr:uid="{00000000-0005-0000-0000-00003F4D0000}"/>
    <cellStyle name="SAPBEXstdData 3 2 2 3 2" xfId="15978" xr:uid="{00000000-0005-0000-0000-0000404D0000}"/>
    <cellStyle name="SAPBEXstdData 3 2 2 3 2 2" xfId="20269" xr:uid="{00000000-0005-0000-0000-0000414D0000}"/>
    <cellStyle name="SAPBEXstdData 3 2 2 3 2 3" xfId="24233" xr:uid="{00000000-0005-0000-0000-0000424D0000}"/>
    <cellStyle name="SAPBEXstdData 3 2 2 3 3" xfId="11777" xr:uid="{00000000-0005-0000-0000-0000434D0000}"/>
    <cellStyle name="SAPBEXstdData 3 2 2 4" xfId="7289" xr:uid="{00000000-0005-0000-0000-0000444D0000}"/>
    <cellStyle name="SAPBEXstdData 3 2 2 4 2" xfId="15979" xr:uid="{00000000-0005-0000-0000-0000454D0000}"/>
    <cellStyle name="SAPBEXstdData 3 2 2 4 2 2" xfId="20270" xr:uid="{00000000-0005-0000-0000-0000464D0000}"/>
    <cellStyle name="SAPBEXstdData 3 2 2 4 2 3" xfId="24234" xr:uid="{00000000-0005-0000-0000-0000474D0000}"/>
    <cellStyle name="SAPBEXstdData 3 2 2 4 3" xfId="11778" xr:uid="{00000000-0005-0000-0000-0000484D0000}"/>
    <cellStyle name="SAPBEXstdData 3 2 2 5" xfId="7290" xr:uid="{00000000-0005-0000-0000-0000494D0000}"/>
    <cellStyle name="SAPBEXstdData 3 2 2 5 2" xfId="15980" xr:uid="{00000000-0005-0000-0000-00004A4D0000}"/>
    <cellStyle name="SAPBEXstdData 3 2 2 5 2 2" xfId="20271" xr:uid="{00000000-0005-0000-0000-00004B4D0000}"/>
    <cellStyle name="SAPBEXstdData 3 2 2 5 2 3" xfId="24235" xr:uid="{00000000-0005-0000-0000-00004C4D0000}"/>
    <cellStyle name="SAPBEXstdData 3 2 2 5 3" xfId="11779" xr:uid="{00000000-0005-0000-0000-00004D4D0000}"/>
    <cellStyle name="SAPBEXstdData 3 2 2 6" xfId="7291" xr:uid="{00000000-0005-0000-0000-00004E4D0000}"/>
    <cellStyle name="SAPBEXstdData 3 2 2 6 2" xfId="15981" xr:uid="{00000000-0005-0000-0000-00004F4D0000}"/>
    <cellStyle name="SAPBEXstdData 3 2 2 6 2 2" xfId="20272" xr:uid="{00000000-0005-0000-0000-0000504D0000}"/>
    <cellStyle name="SAPBEXstdData 3 2 2 6 2 3" xfId="24236" xr:uid="{00000000-0005-0000-0000-0000514D0000}"/>
    <cellStyle name="SAPBEXstdData 3 2 2 6 3" xfId="11780" xr:uid="{00000000-0005-0000-0000-0000524D0000}"/>
    <cellStyle name="SAPBEXstdData 3 2 2 7" xfId="7292" xr:uid="{00000000-0005-0000-0000-0000534D0000}"/>
    <cellStyle name="SAPBEXstdData 3 2 2 7 2" xfId="15982" xr:uid="{00000000-0005-0000-0000-0000544D0000}"/>
    <cellStyle name="SAPBEXstdData 3 2 2 7 2 2" xfId="20273" xr:uid="{00000000-0005-0000-0000-0000554D0000}"/>
    <cellStyle name="SAPBEXstdData 3 2 2 7 2 3" xfId="24237" xr:uid="{00000000-0005-0000-0000-0000564D0000}"/>
    <cellStyle name="SAPBEXstdData 3 2 2 7 3" xfId="11781" xr:uid="{00000000-0005-0000-0000-0000574D0000}"/>
    <cellStyle name="SAPBEXstdData 3 2 2 8" xfId="15976" xr:uid="{00000000-0005-0000-0000-0000584D0000}"/>
    <cellStyle name="SAPBEXstdData 3 2 2 8 2" xfId="20267" xr:uid="{00000000-0005-0000-0000-0000594D0000}"/>
    <cellStyle name="SAPBEXstdData 3 2 2 8 3" xfId="24231" xr:uid="{00000000-0005-0000-0000-00005A4D0000}"/>
    <cellStyle name="SAPBEXstdData 3 2 2 9" xfId="11775" xr:uid="{00000000-0005-0000-0000-00005B4D0000}"/>
    <cellStyle name="SAPBEXstdData 3 2 3" xfId="15975" xr:uid="{00000000-0005-0000-0000-00005C4D0000}"/>
    <cellStyle name="SAPBEXstdData 3 2 3 2" xfId="20266" xr:uid="{00000000-0005-0000-0000-00005D4D0000}"/>
    <cellStyle name="SAPBEXstdData 3 2 3 3" xfId="24230" xr:uid="{00000000-0005-0000-0000-00005E4D0000}"/>
    <cellStyle name="SAPBEXstdData 3 2 4" xfId="11774" xr:uid="{00000000-0005-0000-0000-00005F4D0000}"/>
    <cellStyle name="SAPBEXstdData 3 3" xfId="7293" xr:uid="{00000000-0005-0000-0000-0000604D0000}"/>
    <cellStyle name="SAPBEXstdData 3 3 2" xfId="7294" xr:uid="{00000000-0005-0000-0000-0000614D0000}"/>
    <cellStyle name="SAPBEXstdData 3 3 2 2" xfId="7295" xr:uid="{00000000-0005-0000-0000-0000624D0000}"/>
    <cellStyle name="SAPBEXstdData 3 3 2 2 2" xfId="15985" xr:uid="{00000000-0005-0000-0000-0000634D0000}"/>
    <cellStyle name="SAPBEXstdData 3 3 2 2 2 2" xfId="20276" xr:uid="{00000000-0005-0000-0000-0000644D0000}"/>
    <cellStyle name="SAPBEXstdData 3 3 2 2 2 3" xfId="24240" xr:uid="{00000000-0005-0000-0000-0000654D0000}"/>
    <cellStyle name="SAPBEXstdData 3 3 2 2 3" xfId="11784" xr:uid="{00000000-0005-0000-0000-0000664D0000}"/>
    <cellStyle name="SAPBEXstdData 3 3 2 3" xfId="7296" xr:uid="{00000000-0005-0000-0000-0000674D0000}"/>
    <cellStyle name="SAPBEXstdData 3 3 2 3 2" xfId="15986" xr:uid="{00000000-0005-0000-0000-0000684D0000}"/>
    <cellStyle name="SAPBEXstdData 3 3 2 3 2 2" xfId="20277" xr:uid="{00000000-0005-0000-0000-0000694D0000}"/>
    <cellStyle name="SAPBEXstdData 3 3 2 3 2 3" xfId="24241" xr:uid="{00000000-0005-0000-0000-00006A4D0000}"/>
    <cellStyle name="SAPBEXstdData 3 3 2 3 3" xfId="11785" xr:uid="{00000000-0005-0000-0000-00006B4D0000}"/>
    <cellStyle name="SAPBEXstdData 3 3 2 4" xfId="7297" xr:uid="{00000000-0005-0000-0000-00006C4D0000}"/>
    <cellStyle name="SAPBEXstdData 3 3 2 4 2" xfId="15987" xr:uid="{00000000-0005-0000-0000-00006D4D0000}"/>
    <cellStyle name="SAPBEXstdData 3 3 2 4 2 2" xfId="20278" xr:uid="{00000000-0005-0000-0000-00006E4D0000}"/>
    <cellStyle name="SAPBEXstdData 3 3 2 4 2 3" xfId="24242" xr:uid="{00000000-0005-0000-0000-00006F4D0000}"/>
    <cellStyle name="SAPBEXstdData 3 3 2 4 3" xfId="11786" xr:uid="{00000000-0005-0000-0000-0000704D0000}"/>
    <cellStyle name="SAPBEXstdData 3 3 2 5" xfId="7298" xr:uid="{00000000-0005-0000-0000-0000714D0000}"/>
    <cellStyle name="SAPBEXstdData 3 3 2 5 2" xfId="15988" xr:uid="{00000000-0005-0000-0000-0000724D0000}"/>
    <cellStyle name="SAPBEXstdData 3 3 2 5 2 2" xfId="20279" xr:uid="{00000000-0005-0000-0000-0000734D0000}"/>
    <cellStyle name="SAPBEXstdData 3 3 2 5 2 3" xfId="24243" xr:uid="{00000000-0005-0000-0000-0000744D0000}"/>
    <cellStyle name="SAPBEXstdData 3 3 2 5 3" xfId="11787" xr:uid="{00000000-0005-0000-0000-0000754D0000}"/>
    <cellStyle name="SAPBEXstdData 3 3 2 6" xfId="7299" xr:uid="{00000000-0005-0000-0000-0000764D0000}"/>
    <cellStyle name="SAPBEXstdData 3 3 2 6 2" xfId="15989" xr:uid="{00000000-0005-0000-0000-0000774D0000}"/>
    <cellStyle name="SAPBEXstdData 3 3 2 6 2 2" xfId="20280" xr:uid="{00000000-0005-0000-0000-0000784D0000}"/>
    <cellStyle name="SAPBEXstdData 3 3 2 6 2 3" xfId="24244" xr:uid="{00000000-0005-0000-0000-0000794D0000}"/>
    <cellStyle name="SAPBEXstdData 3 3 2 6 3" xfId="11788" xr:uid="{00000000-0005-0000-0000-00007A4D0000}"/>
    <cellStyle name="SAPBEXstdData 3 3 2 7" xfId="7300" xr:uid="{00000000-0005-0000-0000-00007B4D0000}"/>
    <cellStyle name="SAPBEXstdData 3 3 2 7 2" xfId="15990" xr:uid="{00000000-0005-0000-0000-00007C4D0000}"/>
    <cellStyle name="SAPBEXstdData 3 3 2 7 2 2" xfId="20281" xr:uid="{00000000-0005-0000-0000-00007D4D0000}"/>
    <cellStyle name="SAPBEXstdData 3 3 2 7 2 3" xfId="24245" xr:uid="{00000000-0005-0000-0000-00007E4D0000}"/>
    <cellStyle name="SAPBEXstdData 3 3 2 7 3" xfId="11789" xr:uid="{00000000-0005-0000-0000-00007F4D0000}"/>
    <cellStyle name="SAPBEXstdData 3 3 2 8" xfId="15984" xr:uid="{00000000-0005-0000-0000-0000804D0000}"/>
    <cellStyle name="SAPBEXstdData 3 3 2 8 2" xfId="20275" xr:uid="{00000000-0005-0000-0000-0000814D0000}"/>
    <cellStyle name="SAPBEXstdData 3 3 2 8 3" xfId="24239" xr:uid="{00000000-0005-0000-0000-0000824D0000}"/>
    <cellStyle name="SAPBEXstdData 3 3 2 9" xfId="11783" xr:uid="{00000000-0005-0000-0000-0000834D0000}"/>
    <cellStyle name="SAPBEXstdData 3 3 3" xfId="15983" xr:uid="{00000000-0005-0000-0000-0000844D0000}"/>
    <cellStyle name="SAPBEXstdData 3 3 3 2" xfId="20274" xr:uid="{00000000-0005-0000-0000-0000854D0000}"/>
    <cellStyle name="SAPBEXstdData 3 3 3 3" xfId="24238" xr:uid="{00000000-0005-0000-0000-0000864D0000}"/>
    <cellStyle name="SAPBEXstdData 3 3 4" xfId="11782" xr:uid="{00000000-0005-0000-0000-0000874D0000}"/>
    <cellStyle name="SAPBEXstdData 3 4" xfId="7301" xr:uid="{00000000-0005-0000-0000-0000884D0000}"/>
    <cellStyle name="SAPBEXstdData 3 4 2" xfId="7302" xr:uid="{00000000-0005-0000-0000-0000894D0000}"/>
    <cellStyle name="SAPBEXstdData 3 4 2 2" xfId="7303" xr:uid="{00000000-0005-0000-0000-00008A4D0000}"/>
    <cellStyle name="SAPBEXstdData 3 4 2 2 2" xfId="15993" xr:uid="{00000000-0005-0000-0000-00008B4D0000}"/>
    <cellStyle name="SAPBEXstdData 3 4 2 2 2 2" xfId="20284" xr:uid="{00000000-0005-0000-0000-00008C4D0000}"/>
    <cellStyle name="SAPBEXstdData 3 4 2 2 2 3" xfId="24248" xr:uid="{00000000-0005-0000-0000-00008D4D0000}"/>
    <cellStyle name="SAPBEXstdData 3 4 2 2 3" xfId="11792" xr:uid="{00000000-0005-0000-0000-00008E4D0000}"/>
    <cellStyle name="SAPBEXstdData 3 4 2 3" xfId="7304" xr:uid="{00000000-0005-0000-0000-00008F4D0000}"/>
    <cellStyle name="SAPBEXstdData 3 4 2 3 2" xfId="15994" xr:uid="{00000000-0005-0000-0000-0000904D0000}"/>
    <cellStyle name="SAPBEXstdData 3 4 2 3 2 2" xfId="20285" xr:uid="{00000000-0005-0000-0000-0000914D0000}"/>
    <cellStyle name="SAPBEXstdData 3 4 2 3 2 3" xfId="24249" xr:uid="{00000000-0005-0000-0000-0000924D0000}"/>
    <cellStyle name="SAPBEXstdData 3 4 2 3 3" xfId="11793" xr:uid="{00000000-0005-0000-0000-0000934D0000}"/>
    <cellStyle name="SAPBEXstdData 3 4 2 4" xfId="7305" xr:uid="{00000000-0005-0000-0000-0000944D0000}"/>
    <cellStyle name="SAPBEXstdData 3 4 2 4 2" xfId="15995" xr:uid="{00000000-0005-0000-0000-0000954D0000}"/>
    <cellStyle name="SAPBEXstdData 3 4 2 4 2 2" xfId="20286" xr:uid="{00000000-0005-0000-0000-0000964D0000}"/>
    <cellStyle name="SAPBEXstdData 3 4 2 4 2 3" xfId="24250" xr:uid="{00000000-0005-0000-0000-0000974D0000}"/>
    <cellStyle name="SAPBEXstdData 3 4 2 4 3" xfId="11794" xr:uid="{00000000-0005-0000-0000-0000984D0000}"/>
    <cellStyle name="SAPBEXstdData 3 4 2 5" xfId="7306" xr:uid="{00000000-0005-0000-0000-0000994D0000}"/>
    <cellStyle name="SAPBEXstdData 3 4 2 5 2" xfId="15996" xr:uid="{00000000-0005-0000-0000-00009A4D0000}"/>
    <cellStyle name="SAPBEXstdData 3 4 2 5 2 2" xfId="20287" xr:uid="{00000000-0005-0000-0000-00009B4D0000}"/>
    <cellStyle name="SAPBEXstdData 3 4 2 5 2 3" xfId="24251" xr:uid="{00000000-0005-0000-0000-00009C4D0000}"/>
    <cellStyle name="SAPBEXstdData 3 4 2 5 3" xfId="11795" xr:uid="{00000000-0005-0000-0000-00009D4D0000}"/>
    <cellStyle name="SAPBEXstdData 3 4 2 6" xfId="7307" xr:uid="{00000000-0005-0000-0000-00009E4D0000}"/>
    <cellStyle name="SAPBEXstdData 3 4 2 6 2" xfId="15997" xr:uid="{00000000-0005-0000-0000-00009F4D0000}"/>
    <cellStyle name="SAPBEXstdData 3 4 2 6 2 2" xfId="20288" xr:uid="{00000000-0005-0000-0000-0000A04D0000}"/>
    <cellStyle name="SAPBEXstdData 3 4 2 6 2 3" xfId="24252" xr:uid="{00000000-0005-0000-0000-0000A14D0000}"/>
    <cellStyle name="SAPBEXstdData 3 4 2 6 3" xfId="11796" xr:uid="{00000000-0005-0000-0000-0000A24D0000}"/>
    <cellStyle name="SAPBEXstdData 3 4 2 7" xfId="7308" xr:uid="{00000000-0005-0000-0000-0000A34D0000}"/>
    <cellStyle name="SAPBEXstdData 3 4 2 7 2" xfId="15998" xr:uid="{00000000-0005-0000-0000-0000A44D0000}"/>
    <cellStyle name="SAPBEXstdData 3 4 2 7 2 2" xfId="20289" xr:uid="{00000000-0005-0000-0000-0000A54D0000}"/>
    <cellStyle name="SAPBEXstdData 3 4 2 7 2 3" xfId="24253" xr:uid="{00000000-0005-0000-0000-0000A64D0000}"/>
    <cellStyle name="SAPBEXstdData 3 4 2 7 3" xfId="11797" xr:uid="{00000000-0005-0000-0000-0000A74D0000}"/>
    <cellStyle name="SAPBEXstdData 3 4 2 8" xfId="15992" xr:uid="{00000000-0005-0000-0000-0000A84D0000}"/>
    <cellStyle name="SAPBEXstdData 3 4 2 8 2" xfId="20283" xr:uid="{00000000-0005-0000-0000-0000A94D0000}"/>
    <cellStyle name="SAPBEXstdData 3 4 2 8 3" xfId="24247" xr:uid="{00000000-0005-0000-0000-0000AA4D0000}"/>
    <cellStyle name="SAPBEXstdData 3 4 2 9" xfId="11791" xr:uid="{00000000-0005-0000-0000-0000AB4D0000}"/>
    <cellStyle name="SAPBEXstdData 3 4 3" xfId="15991" xr:uid="{00000000-0005-0000-0000-0000AC4D0000}"/>
    <cellStyle name="SAPBEXstdData 3 4 3 2" xfId="20282" xr:uid="{00000000-0005-0000-0000-0000AD4D0000}"/>
    <cellStyle name="SAPBEXstdData 3 4 3 3" xfId="24246" xr:uid="{00000000-0005-0000-0000-0000AE4D0000}"/>
    <cellStyle name="SAPBEXstdData 3 4 4" xfId="11790" xr:uid="{00000000-0005-0000-0000-0000AF4D0000}"/>
    <cellStyle name="SAPBEXstdData 3 5" xfId="7309" xr:uid="{00000000-0005-0000-0000-0000B04D0000}"/>
    <cellStyle name="SAPBEXstdData 3 5 2" xfId="7310" xr:uid="{00000000-0005-0000-0000-0000B14D0000}"/>
    <cellStyle name="SAPBEXstdData 3 5 2 2" xfId="16000" xr:uid="{00000000-0005-0000-0000-0000B24D0000}"/>
    <cellStyle name="SAPBEXstdData 3 5 2 2 2" xfId="20291" xr:uid="{00000000-0005-0000-0000-0000B34D0000}"/>
    <cellStyle name="SAPBEXstdData 3 5 2 2 3" xfId="24255" xr:uid="{00000000-0005-0000-0000-0000B44D0000}"/>
    <cellStyle name="SAPBEXstdData 3 5 2 3" xfId="11799" xr:uid="{00000000-0005-0000-0000-0000B54D0000}"/>
    <cellStyle name="SAPBEXstdData 3 5 3" xfId="7311" xr:uid="{00000000-0005-0000-0000-0000B64D0000}"/>
    <cellStyle name="SAPBEXstdData 3 5 3 2" xfId="16001" xr:uid="{00000000-0005-0000-0000-0000B74D0000}"/>
    <cellStyle name="SAPBEXstdData 3 5 3 2 2" xfId="20292" xr:uid="{00000000-0005-0000-0000-0000B84D0000}"/>
    <cellStyle name="SAPBEXstdData 3 5 3 2 3" xfId="24256" xr:uid="{00000000-0005-0000-0000-0000B94D0000}"/>
    <cellStyle name="SAPBEXstdData 3 5 3 3" xfId="11800" xr:uid="{00000000-0005-0000-0000-0000BA4D0000}"/>
    <cellStyle name="SAPBEXstdData 3 5 4" xfId="7312" xr:uid="{00000000-0005-0000-0000-0000BB4D0000}"/>
    <cellStyle name="SAPBEXstdData 3 5 4 2" xfId="16002" xr:uid="{00000000-0005-0000-0000-0000BC4D0000}"/>
    <cellStyle name="SAPBEXstdData 3 5 4 2 2" xfId="20293" xr:uid="{00000000-0005-0000-0000-0000BD4D0000}"/>
    <cellStyle name="SAPBEXstdData 3 5 4 2 3" xfId="24257" xr:uid="{00000000-0005-0000-0000-0000BE4D0000}"/>
    <cellStyle name="SAPBEXstdData 3 5 4 3" xfId="11801" xr:uid="{00000000-0005-0000-0000-0000BF4D0000}"/>
    <cellStyle name="SAPBEXstdData 3 5 5" xfId="7313" xr:uid="{00000000-0005-0000-0000-0000C04D0000}"/>
    <cellStyle name="SAPBEXstdData 3 5 5 2" xfId="16003" xr:uid="{00000000-0005-0000-0000-0000C14D0000}"/>
    <cellStyle name="SAPBEXstdData 3 5 5 2 2" xfId="20294" xr:uid="{00000000-0005-0000-0000-0000C24D0000}"/>
    <cellStyle name="SAPBEXstdData 3 5 5 2 3" xfId="24258" xr:uid="{00000000-0005-0000-0000-0000C34D0000}"/>
    <cellStyle name="SAPBEXstdData 3 5 5 3" xfId="11802" xr:uid="{00000000-0005-0000-0000-0000C44D0000}"/>
    <cellStyle name="SAPBEXstdData 3 5 6" xfId="7314" xr:uid="{00000000-0005-0000-0000-0000C54D0000}"/>
    <cellStyle name="SAPBEXstdData 3 5 6 2" xfId="16004" xr:uid="{00000000-0005-0000-0000-0000C64D0000}"/>
    <cellStyle name="SAPBEXstdData 3 5 6 2 2" xfId="20295" xr:uid="{00000000-0005-0000-0000-0000C74D0000}"/>
    <cellStyle name="SAPBEXstdData 3 5 6 2 3" xfId="24259" xr:uid="{00000000-0005-0000-0000-0000C84D0000}"/>
    <cellStyle name="SAPBEXstdData 3 5 6 3" xfId="11803" xr:uid="{00000000-0005-0000-0000-0000C94D0000}"/>
    <cellStyle name="SAPBEXstdData 3 5 7" xfId="7315" xr:uid="{00000000-0005-0000-0000-0000CA4D0000}"/>
    <cellStyle name="SAPBEXstdData 3 5 7 2" xfId="16005" xr:uid="{00000000-0005-0000-0000-0000CB4D0000}"/>
    <cellStyle name="SAPBEXstdData 3 5 7 2 2" xfId="20296" xr:uid="{00000000-0005-0000-0000-0000CC4D0000}"/>
    <cellStyle name="SAPBEXstdData 3 5 7 2 3" xfId="24260" xr:uid="{00000000-0005-0000-0000-0000CD4D0000}"/>
    <cellStyle name="SAPBEXstdData 3 5 7 3" xfId="11804" xr:uid="{00000000-0005-0000-0000-0000CE4D0000}"/>
    <cellStyle name="SAPBEXstdData 3 5 8" xfId="15999" xr:uid="{00000000-0005-0000-0000-0000CF4D0000}"/>
    <cellStyle name="SAPBEXstdData 3 5 8 2" xfId="20290" xr:uid="{00000000-0005-0000-0000-0000D04D0000}"/>
    <cellStyle name="SAPBEXstdData 3 5 8 3" xfId="24254" xr:uid="{00000000-0005-0000-0000-0000D14D0000}"/>
    <cellStyle name="SAPBEXstdData 3 5 9" xfId="11798" xr:uid="{00000000-0005-0000-0000-0000D24D0000}"/>
    <cellStyle name="SAPBEXstdData 3 6" xfId="15974" xr:uid="{00000000-0005-0000-0000-0000D34D0000}"/>
    <cellStyle name="SAPBEXstdData 3 6 2" xfId="20265" xr:uid="{00000000-0005-0000-0000-0000D44D0000}"/>
    <cellStyle name="SAPBEXstdData 3 6 3" xfId="24229" xr:uid="{00000000-0005-0000-0000-0000D54D0000}"/>
    <cellStyle name="SAPBEXstdData 3 7" xfId="11773" xr:uid="{00000000-0005-0000-0000-0000D64D0000}"/>
    <cellStyle name="SAPBEXstdData 4" xfId="7316" xr:uid="{00000000-0005-0000-0000-0000D74D0000}"/>
    <cellStyle name="SAPBEXstdData 4 2" xfId="7317" xr:uid="{00000000-0005-0000-0000-0000D84D0000}"/>
    <cellStyle name="SAPBEXstdData 4 2 2" xfId="7318" xr:uid="{00000000-0005-0000-0000-0000D94D0000}"/>
    <cellStyle name="SAPBEXstdData 4 2 2 2" xfId="7319" xr:uid="{00000000-0005-0000-0000-0000DA4D0000}"/>
    <cellStyle name="SAPBEXstdData 4 2 2 2 2" xfId="16009" xr:uid="{00000000-0005-0000-0000-0000DB4D0000}"/>
    <cellStyle name="SAPBEXstdData 4 2 2 2 2 2" xfId="20300" xr:uid="{00000000-0005-0000-0000-0000DC4D0000}"/>
    <cellStyle name="SAPBEXstdData 4 2 2 2 2 3" xfId="24264" xr:uid="{00000000-0005-0000-0000-0000DD4D0000}"/>
    <cellStyle name="SAPBEXstdData 4 2 2 2 3" xfId="11808" xr:uid="{00000000-0005-0000-0000-0000DE4D0000}"/>
    <cellStyle name="SAPBEXstdData 4 2 2 3" xfId="7320" xr:uid="{00000000-0005-0000-0000-0000DF4D0000}"/>
    <cellStyle name="SAPBEXstdData 4 2 2 3 2" xfId="16010" xr:uid="{00000000-0005-0000-0000-0000E04D0000}"/>
    <cellStyle name="SAPBEXstdData 4 2 2 3 2 2" xfId="20301" xr:uid="{00000000-0005-0000-0000-0000E14D0000}"/>
    <cellStyle name="SAPBEXstdData 4 2 2 3 2 3" xfId="24265" xr:uid="{00000000-0005-0000-0000-0000E24D0000}"/>
    <cellStyle name="SAPBEXstdData 4 2 2 3 3" xfId="11809" xr:uid="{00000000-0005-0000-0000-0000E34D0000}"/>
    <cellStyle name="SAPBEXstdData 4 2 2 4" xfId="7321" xr:uid="{00000000-0005-0000-0000-0000E44D0000}"/>
    <cellStyle name="SAPBEXstdData 4 2 2 4 2" xfId="16011" xr:uid="{00000000-0005-0000-0000-0000E54D0000}"/>
    <cellStyle name="SAPBEXstdData 4 2 2 4 2 2" xfId="20302" xr:uid="{00000000-0005-0000-0000-0000E64D0000}"/>
    <cellStyle name="SAPBEXstdData 4 2 2 4 2 3" xfId="24266" xr:uid="{00000000-0005-0000-0000-0000E74D0000}"/>
    <cellStyle name="SAPBEXstdData 4 2 2 4 3" xfId="11810" xr:uid="{00000000-0005-0000-0000-0000E84D0000}"/>
    <cellStyle name="SAPBEXstdData 4 2 2 5" xfId="7322" xr:uid="{00000000-0005-0000-0000-0000E94D0000}"/>
    <cellStyle name="SAPBEXstdData 4 2 2 5 2" xfId="16012" xr:uid="{00000000-0005-0000-0000-0000EA4D0000}"/>
    <cellStyle name="SAPBEXstdData 4 2 2 5 2 2" xfId="20303" xr:uid="{00000000-0005-0000-0000-0000EB4D0000}"/>
    <cellStyle name="SAPBEXstdData 4 2 2 5 2 3" xfId="24267" xr:uid="{00000000-0005-0000-0000-0000EC4D0000}"/>
    <cellStyle name="SAPBEXstdData 4 2 2 5 3" xfId="11811" xr:uid="{00000000-0005-0000-0000-0000ED4D0000}"/>
    <cellStyle name="SAPBEXstdData 4 2 2 6" xfId="7323" xr:uid="{00000000-0005-0000-0000-0000EE4D0000}"/>
    <cellStyle name="SAPBEXstdData 4 2 2 6 2" xfId="16013" xr:uid="{00000000-0005-0000-0000-0000EF4D0000}"/>
    <cellStyle name="SAPBEXstdData 4 2 2 6 2 2" xfId="20304" xr:uid="{00000000-0005-0000-0000-0000F04D0000}"/>
    <cellStyle name="SAPBEXstdData 4 2 2 6 2 3" xfId="24268" xr:uid="{00000000-0005-0000-0000-0000F14D0000}"/>
    <cellStyle name="SAPBEXstdData 4 2 2 6 3" xfId="11812" xr:uid="{00000000-0005-0000-0000-0000F24D0000}"/>
    <cellStyle name="SAPBEXstdData 4 2 2 7" xfId="7324" xr:uid="{00000000-0005-0000-0000-0000F34D0000}"/>
    <cellStyle name="SAPBEXstdData 4 2 2 7 2" xfId="16014" xr:uid="{00000000-0005-0000-0000-0000F44D0000}"/>
    <cellStyle name="SAPBEXstdData 4 2 2 7 2 2" xfId="20305" xr:uid="{00000000-0005-0000-0000-0000F54D0000}"/>
    <cellStyle name="SAPBEXstdData 4 2 2 7 2 3" xfId="24269" xr:uid="{00000000-0005-0000-0000-0000F64D0000}"/>
    <cellStyle name="SAPBEXstdData 4 2 2 7 3" xfId="11813" xr:uid="{00000000-0005-0000-0000-0000F74D0000}"/>
    <cellStyle name="SAPBEXstdData 4 2 2 8" xfId="16008" xr:uid="{00000000-0005-0000-0000-0000F84D0000}"/>
    <cellStyle name="SAPBEXstdData 4 2 2 8 2" xfId="20299" xr:uid="{00000000-0005-0000-0000-0000F94D0000}"/>
    <cellStyle name="SAPBEXstdData 4 2 2 8 3" xfId="24263" xr:uid="{00000000-0005-0000-0000-0000FA4D0000}"/>
    <cellStyle name="SAPBEXstdData 4 2 2 9" xfId="11807" xr:uid="{00000000-0005-0000-0000-0000FB4D0000}"/>
    <cellStyle name="SAPBEXstdData 4 2 3" xfId="16007" xr:uid="{00000000-0005-0000-0000-0000FC4D0000}"/>
    <cellStyle name="SAPBEXstdData 4 2 3 2" xfId="20298" xr:uid="{00000000-0005-0000-0000-0000FD4D0000}"/>
    <cellStyle name="SAPBEXstdData 4 2 3 3" xfId="24262" xr:uid="{00000000-0005-0000-0000-0000FE4D0000}"/>
    <cellStyle name="SAPBEXstdData 4 2 4" xfId="11806" xr:uid="{00000000-0005-0000-0000-0000FF4D0000}"/>
    <cellStyle name="SAPBEXstdData 4 3" xfId="7325" xr:uid="{00000000-0005-0000-0000-0000004E0000}"/>
    <cellStyle name="SAPBEXstdData 4 3 2" xfId="7326" xr:uid="{00000000-0005-0000-0000-0000014E0000}"/>
    <cellStyle name="SAPBEXstdData 4 3 2 2" xfId="7327" xr:uid="{00000000-0005-0000-0000-0000024E0000}"/>
    <cellStyle name="SAPBEXstdData 4 3 2 2 2" xfId="16017" xr:uid="{00000000-0005-0000-0000-0000034E0000}"/>
    <cellStyle name="SAPBEXstdData 4 3 2 2 2 2" xfId="20308" xr:uid="{00000000-0005-0000-0000-0000044E0000}"/>
    <cellStyle name="SAPBEXstdData 4 3 2 2 2 3" xfId="24272" xr:uid="{00000000-0005-0000-0000-0000054E0000}"/>
    <cellStyle name="SAPBEXstdData 4 3 2 2 3" xfId="11816" xr:uid="{00000000-0005-0000-0000-0000064E0000}"/>
    <cellStyle name="SAPBEXstdData 4 3 2 3" xfId="7328" xr:uid="{00000000-0005-0000-0000-0000074E0000}"/>
    <cellStyle name="SAPBEXstdData 4 3 2 3 2" xfId="16018" xr:uid="{00000000-0005-0000-0000-0000084E0000}"/>
    <cellStyle name="SAPBEXstdData 4 3 2 3 2 2" xfId="20309" xr:uid="{00000000-0005-0000-0000-0000094E0000}"/>
    <cellStyle name="SAPBEXstdData 4 3 2 3 2 3" xfId="24273" xr:uid="{00000000-0005-0000-0000-00000A4E0000}"/>
    <cellStyle name="SAPBEXstdData 4 3 2 3 3" xfId="11817" xr:uid="{00000000-0005-0000-0000-00000B4E0000}"/>
    <cellStyle name="SAPBEXstdData 4 3 2 4" xfId="7329" xr:uid="{00000000-0005-0000-0000-00000C4E0000}"/>
    <cellStyle name="SAPBEXstdData 4 3 2 4 2" xfId="16019" xr:uid="{00000000-0005-0000-0000-00000D4E0000}"/>
    <cellStyle name="SAPBEXstdData 4 3 2 4 2 2" xfId="20310" xr:uid="{00000000-0005-0000-0000-00000E4E0000}"/>
    <cellStyle name="SAPBEXstdData 4 3 2 4 2 3" xfId="24274" xr:uid="{00000000-0005-0000-0000-00000F4E0000}"/>
    <cellStyle name="SAPBEXstdData 4 3 2 4 3" xfId="11818" xr:uid="{00000000-0005-0000-0000-0000104E0000}"/>
    <cellStyle name="SAPBEXstdData 4 3 2 5" xfId="7330" xr:uid="{00000000-0005-0000-0000-0000114E0000}"/>
    <cellStyle name="SAPBEXstdData 4 3 2 5 2" xfId="16020" xr:uid="{00000000-0005-0000-0000-0000124E0000}"/>
    <cellStyle name="SAPBEXstdData 4 3 2 5 2 2" xfId="20311" xr:uid="{00000000-0005-0000-0000-0000134E0000}"/>
    <cellStyle name="SAPBEXstdData 4 3 2 5 2 3" xfId="24275" xr:uid="{00000000-0005-0000-0000-0000144E0000}"/>
    <cellStyle name="SAPBEXstdData 4 3 2 5 3" xfId="11819" xr:uid="{00000000-0005-0000-0000-0000154E0000}"/>
    <cellStyle name="SAPBEXstdData 4 3 2 6" xfId="7331" xr:uid="{00000000-0005-0000-0000-0000164E0000}"/>
    <cellStyle name="SAPBEXstdData 4 3 2 6 2" xfId="16021" xr:uid="{00000000-0005-0000-0000-0000174E0000}"/>
    <cellStyle name="SAPBEXstdData 4 3 2 6 2 2" xfId="20312" xr:uid="{00000000-0005-0000-0000-0000184E0000}"/>
    <cellStyle name="SAPBEXstdData 4 3 2 6 2 3" xfId="24276" xr:uid="{00000000-0005-0000-0000-0000194E0000}"/>
    <cellStyle name="SAPBEXstdData 4 3 2 6 3" xfId="11820" xr:uid="{00000000-0005-0000-0000-00001A4E0000}"/>
    <cellStyle name="SAPBEXstdData 4 3 2 7" xfId="7332" xr:uid="{00000000-0005-0000-0000-00001B4E0000}"/>
    <cellStyle name="SAPBEXstdData 4 3 2 7 2" xfId="16022" xr:uid="{00000000-0005-0000-0000-00001C4E0000}"/>
    <cellStyle name="SAPBEXstdData 4 3 2 7 2 2" xfId="20313" xr:uid="{00000000-0005-0000-0000-00001D4E0000}"/>
    <cellStyle name="SAPBEXstdData 4 3 2 7 2 3" xfId="24277" xr:uid="{00000000-0005-0000-0000-00001E4E0000}"/>
    <cellStyle name="SAPBEXstdData 4 3 2 7 3" xfId="11821" xr:uid="{00000000-0005-0000-0000-00001F4E0000}"/>
    <cellStyle name="SAPBEXstdData 4 3 2 8" xfId="16016" xr:uid="{00000000-0005-0000-0000-0000204E0000}"/>
    <cellStyle name="SAPBEXstdData 4 3 2 8 2" xfId="20307" xr:uid="{00000000-0005-0000-0000-0000214E0000}"/>
    <cellStyle name="SAPBEXstdData 4 3 2 8 3" xfId="24271" xr:uid="{00000000-0005-0000-0000-0000224E0000}"/>
    <cellStyle name="SAPBEXstdData 4 3 2 9" xfId="11815" xr:uid="{00000000-0005-0000-0000-0000234E0000}"/>
    <cellStyle name="SAPBEXstdData 4 3 3" xfId="16015" xr:uid="{00000000-0005-0000-0000-0000244E0000}"/>
    <cellStyle name="SAPBEXstdData 4 3 3 2" xfId="20306" xr:uid="{00000000-0005-0000-0000-0000254E0000}"/>
    <cellStyle name="SAPBEXstdData 4 3 3 3" xfId="24270" xr:uid="{00000000-0005-0000-0000-0000264E0000}"/>
    <cellStyle name="SAPBEXstdData 4 3 4" xfId="11814" xr:uid="{00000000-0005-0000-0000-0000274E0000}"/>
    <cellStyle name="SAPBEXstdData 4 4" xfId="7333" xr:uid="{00000000-0005-0000-0000-0000284E0000}"/>
    <cellStyle name="SAPBEXstdData 4 4 2" xfId="7334" xr:uid="{00000000-0005-0000-0000-0000294E0000}"/>
    <cellStyle name="SAPBEXstdData 4 4 2 2" xfId="7335" xr:uid="{00000000-0005-0000-0000-00002A4E0000}"/>
    <cellStyle name="SAPBEXstdData 4 4 2 2 2" xfId="16025" xr:uid="{00000000-0005-0000-0000-00002B4E0000}"/>
    <cellStyle name="SAPBEXstdData 4 4 2 2 2 2" xfId="20316" xr:uid="{00000000-0005-0000-0000-00002C4E0000}"/>
    <cellStyle name="SAPBEXstdData 4 4 2 2 2 3" xfId="24280" xr:uid="{00000000-0005-0000-0000-00002D4E0000}"/>
    <cellStyle name="SAPBEXstdData 4 4 2 2 3" xfId="11824" xr:uid="{00000000-0005-0000-0000-00002E4E0000}"/>
    <cellStyle name="SAPBEXstdData 4 4 2 3" xfId="7336" xr:uid="{00000000-0005-0000-0000-00002F4E0000}"/>
    <cellStyle name="SAPBEXstdData 4 4 2 3 2" xfId="16026" xr:uid="{00000000-0005-0000-0000-0000304E0000}"/>
    <cellStyle name="SAPBEXstdData 4 4 2 3 2 2" xfId="20317" xr:uid="{00000000-0005-0000-0000-0000314E0000}"/>
    <cellStyle name="SAPBEXstdData 4 4 2 3 2 3" xfId="24281" xr:uid="{00000000-0005-0000-0000-0000324E0000}"/>
    <cellStyle name="SAPBEXstdData 4 4 2 3 3" xfId="11825" xr:uid="{00000000-0005-0000-0000-0000334E0000}"/>
    <cellStyle name="SAPBEXstdData 4 4 2 4" xfId="7337" xr:uid="{00000000-0005-0000-0000-0000344E0000}"/>
    <cellStyle name="SAPBEXstdData 4 4 2 4 2" xfId="16027" xr:uid="{00000000-0005-0000-0000-0000354E0000}"/>
    <cellStyle name="SAPBEXstdData 4 4 2 4 2 2" xfId="20318" xr:uid="{00000000-0005-0000-0000-0000364E0000}"/>
    <cellStyle name="SAPBEXstdData 4 4 2 4 2 3" xfId="24282" xr:uid="{00000000-0005-0000-0000-0000374E0000}"/>
    <cellStyle name="SAPBEXstdData 4 4 2 4 3" xfId="11826" xr:uid="{00000000-0005-0000-0000-0000384E0000}"/>
    <cellStyle name="SAPBEXstdData 4 4 2 5" xfId="7338" xr:uid="{00000000-0005-0000-0000-0000394E0000}"/>
    <cellStyle name="SAPBEXstdData 4 4 2 5 2" xfId="16028" xr:uid="{00000000-0005-0000-0000-00003A4E0000}"/>
    <cellStyle name="SAPBEXstdData 4 4 2 5 2 2" xfId="20319" xr:uid="{00000000-0005-0000-0000-00003B4E0000}"/>
    <cellStyle name="SAPBEXstdData 4 4 2 5 2 3" xfId="24283" xr:uid="{00000000-0005-0000-0000-00003C4E0000}"/>
    <cellStyle name="SAPBEXstdData 4 4 2 5 3" xfId="11827" xr:uid="{00000000-0005-0000-0000-00003D4E0000}"/>
    <cellStyle name="SAPBEXstdData 4 4 2 6" xfId="7339" xr:uid="{00000000-0005-0000-0000-00003E4E0000}"/>
    <cellStyle name="SAPBEXstdData 4 4 2 6 2" xfId="16029" xr:uid="{00000000-0005-0000-0000-00003F4E0000}"/>
    <cellStyle name="SAPBEXstdData 4 4 2 6 2 2" xfId="20320" xr:uid="{00000000-0005-0000-0000-0000404E0000}"/>
    <cellStyle name="SAPBEXstdData 4 4 2 6 2 3" xfId="24284" xr:uid="{00000000-0005-0000-0000-0000414E0000}"/>
    <cellStyle name="SAPBEXstdData 4 4 2 6 3" xfId="11828" xr:uid="{00000000-0005-0000-0000-0000424E0000}"/>
    <cellStyle name="SAPBEXstdData 4 4 2 7" xfId="7340" xr:uid="{00000000-0005-0000-0000-0000434E0000}"/>
    <cellStyle name="SAPBEXstdData 4 4 2 7 2" xfId="16030" xr:uid="{00000000-0005-0000-0000-0000444E0000}"/>
    <cellStyle name="SAPBEXstdData 4 4 2 7 2 2" xfId="20321" xr:uid="{00000000-0005-0000-0000-0000454E0000}"/>
    <cellStyle name="SAPBEXstdData 4 4 2 7 2 3" xfId="24285" xr:uid="{00000000-0005-0000-0000-0000464E0000}"/>
    <cellStyle name="SAPBEXstdData 4 4 2 7 3" xfId="11829" xr:uid="{00000000-0005-0000-0000-0000474E0000}"/>
    <cellStyle name="SAPBEXstdData 4 4 2 8" xfId="16024" xr:uid="{00000000-0005-0000-0000-0000484E0000}"/>
    <cellStyle name="SAPBEXstdData 4 4 2 8 2" xfId="20315" xr:uid="{00000000-0005-0000-0000-0000494E0000}"/>
    <cellStyle name="SAPBEXstdData 4 4 2 8 3" xfId="24279" xr:uid="{00000000-0005-0000-0000-00004A4E0000}"/>
    <cellStyle name="SAPBEXstdData 4 4 2 9" xfId="11823" xr:uid="{00000000-0005-0000-0000-00004B4E0000}"/>
    <cellStyle name="SAPBEXstdData 4 4 3" xfId="16023" xr:uid="{00000000-0005-0000-0000-00004C4E0000}"/>
    <cellStyle name="SAPBEXstdData 4 4 3 2" xfId="20314" xr:uid="{00000000-0005-0000-0000-00004D4E0000}"/>
    <cellStyle name="SAPBEXstdData 4 4 3 3" xfId="24278" xr:uid="{00000000-0005-0000-0000-00004E4E0000}"/>
    <cellStyle name="SAPBEXstdData 4 4 4" xfId="11822" xr:uid="{00000000-0005-0000-0000-00004F4E0000}"/>
    <cellStyle name="SAPBEXstdData 4 5" xfId="7341" xr:uid="{00000000-0005-0000-0000-0000504E0000}"/>
    <cellStyle name="SAPBEXstdData 4 5 2" xfId="7342" xr:uid="{00000000-0005-0000-0000-0000514E0000}"/>
    <cellStyle name="SAPBEXstdData 4 5 2 2" xfId="16032" xr:uid="{00000000-0005-0000-0000-0000524E0000}"/>
    <cellStyle name="SAPBEXstdData 4 5 2 2 2" xfId="20323" xr:uid="{00000000-0005-0000-0000-0000534E0000}"/>
    <cellStyle name="SAPBEXstdData 4 5 2 2 3" xfId="24287" xr:uid="{00000000-0005-0000-0000-0000544E0000}"/>
    <cellStyle name="SAPBEXstdData 4 5 2 3" xfId="11831" xr:uid="{00000000-0005-0000-0000-0000554E0000}"/>
    <cellStyle name="SAPBEXstdData 4 5 3" xfId="7343" xr:uid="{00000000-0005-0000-0000-0000564E0000}"/>
    <cellStyle name="SAPBEXstdData 4 5 3 2" xfId="16033" xr:uid="{00000000-0005-0000-0000-0000574E0000}"/>
    <cellStyle name="SAPBEXstdData 4 5 3 2 2" xfId="20324" xr:uid="{00000000-0005-0000-0000-0000584E0000}"/>
    <cellStyle name="SAPBEXstdData 4 5 3 2 3" xfId="24288" xr:uid="{00000000-0005-0000-0000-0000594E0000}"/>
    <cellStyle name="SAPBEXstdData 4 5 3 3" xfId="11832" xr:uid="{00000000-0005-0000-0000-00005A4E0000}"/>
    <cellStyle name="SAPBEXstdData 4 5 4" xfId="7344" xr:uid="{00000000-0005-0000-0000-00005B4E0000}"/>
    <cellStyle name="SAPBEXstdData 4 5 4 2" xfId="16034" xr:uid="{00000000-0005-0000-0000-00005C4E0000}"/>
    <cellStyle name="SAPBEXstdData 4 5 4 2 2" xfId="20325" xr:uid="{00000000-0005-0000-0000-00005D4E0000}"/>
    <cellStyle name="SAPBEXstdData 4 5 4 2 3" xfId="24289" xr:uid="{00000000-0005-0000-0000-00005E4E0000}"/>
    <cellStyle name="SAPBEXstdData 4 5 4 3" xfId="11833" xr:uid="{00000000-0005-0000-0000-00005F4E0000}"/>
    <cellStyle name="SAPBEXstdData 4 5 5" xfId="7345" xr:uid="{00000000-0005-0000-0000-0000604E0000}"/>
    <cellStyle name="SAPBEXstdData 4 5 5 2" xfId="16035" xr:uid="{00000000-0005-0000-0000-0000614E0000}"/>
    <cellStyle name="SAPBEXstdData 4 5 5 2 2" xfId="20326" xr:uid="{00000000-0005-0000-0000-0000624E0000}"/>
    <cellStyle name="SAPBEXstdData 4 5 5 2 3" xfId="24290" xr:uid="{00000000-0005-0000-0000-0000634E0000}"/>
    <cellStyle name="SAPBEXstdData 4 5 5 3" xfId="11834" xr:uid="{00000000-0005-0000-0000-0000644E0000}"/>
    <cellStyle name="SAPBEXstdData 4 5 6" xfId="7346" xr:uid="{00000000-0005-0000-0000-0000654E0000}"/>
    <cellStyle name="SAPBEXstdData 4 5 6 2" xfId="16036" xr:uid="{00000000-0005-0000-0000-0000664E0000}"/>
    <cellStyle name="SAPBEXstdData 4 5 6 2 2" xfId="20327" xr:uid="{00000000-0005-0000-0000-0000674E0000}"/>
    <cellStyle name="SAPBEXstdData 4 5 6 2 3" xfId="24291" xr:uid="{00000000-0005-0000-0000-0000684E0000}"/>
    <cellStyle name="SAPBEXstdData 4 5 6 3" xfId="11835" xr:uid="{00000000-0005-0000-0000-0000694E0000}"/>
    <cellStyle name="SAPBEXstdData 4 5 7" xfId="7347" xr:uid="{00000000-0005-0000-0000-00006A4E0000}"/>
    <cellStyle name="SAPBEXstdData 4 5 7 2" xfId="16037" xr:uid="{00000000-0005-0000-0000-00006B4E0000}"/>
    <cellStyle name="SAPBEXstdData 4 5 7 2 2" xfId="20328" xr:uid="{00000000-0005-0000-0000-00006C4E0000}"/>
    <cellStyle name="SAPBEXstdData 4 5 7 2 3" xfId="24292" xr:uid="{00000000-0005-0000-0000-00006D4E0000}"/>
    <cellStyle name="SAPBEXstdData 4 5 7 3" xfId="11836" xr:uid="{00000000-0005-0000-0000-00006E4E0000}"/>
    <cellStyle name="SAPBEXstdData 4 5 8" xfId="16031" xr:uid="{00000000-0005-0000-0000-00006F4E0000}"/>
    <cellStyle name="SAPBEXstdData 4 5 8 2" xfId="20322" xr:uid="{00000000-0005-0000-0000-0000704E0000}"/>
    <cellStyle name="SAPBEXstdData 4 5 8 3" xfId="24286" xr:uid="{00000000-0005-0000-0000-0000714E0000}"/>
    <cellStyle name="SAPBEXstdData 4 5 9" xfId="11830" xr:uid="{00000000-0005-0000-0000-0000724E0000}"/>
    <cellStyle name="SAPBEXstdData 4 6" xfId="16006" xr:uid="{00000000-0005-0000-0000-0000734E0000}"/>
    <cellStyle name="SAPBEXstdData 4 6 2" xfId="20297" xr:uid="{00000000-0005-0000-0000-0000744E0000}"/>
    <cellStyle name="SAPBEXstdData 4 6 3" xfId="24261" xr:uid="{00000000-0005-0000-0000-0000754E0000}"/>
    <cellStyle name="SAPBEXstdData 4 7" xfId="11805" xr:uid="{00000000-0005-0000-0000-0000764E0000}"/>
    <cellStyle name="SAPBEXstdData 5" xfId="7348" xr:uid="{00000000-0005-0000-0000-0000774E0000}"/>
    <cellStyle name="SAPBEXstdData 5 2" xfId="7349" xr:uid="{00000000-0005-0000-0000-0000784E0000}"/>
    <cellStyle name="SAPBEXstdData 5 2 2" xfId="7350" xr:uid="{00000000-0005-0000-0000-0000794E0000}"/>
    <cellStyle name="SAPBEXstdData 5 2 2 2" xfId="7351" xr:uid="{00000000-0005-0000-0000-00007A4E0000}"/>
    <cellStyle name="SAPBEXstdData 5 2 2 2 2" xfId="16041" xr:uid="{00000000-0005-0000-0000-00007B4E0000}"/>
    <cellStyle name="SAPBEXstdData 5 2 2 2 2 2" xfId="20332" xr:uid="{00000000-0005-0000-0000-00007C4E0000}"/>
    <cellStyle name="SAPBEXstdData 5 2 2 2 2 3" xfId="24296" xr:uid="{00000000-0005-0000-0000-00007D4E0000}"/>
    <cellStyle name="SAPBEXstdData 5 2 2 2 3" xfId="11840" xr:uid="{00000000-0005-0000-0000-00007E4E0000}"/>
    <cellStyle name="SAPBEXstdData 5 2 2 3" xfId="7352" xr:uid="{00000000-0005-0000-0000-00007F4E0000}"/>
    <cellStyle name="SAPBEXstdData 5 2 2 3 2" xfId="16042" xr:uid="{00000000-0005-0000-0000-0000804E0000}"/>
    <cellStyle name="SAPBEXstdData 5 2 2 3 2 2" xfId="20333" xr:uid="{00000000-0005-0000-0000-0000814E0000}"/>
    <cellStyle name="SAPBEXstdData 5 2 2 3 2 3" xfId="24297" xr:uid="{00000000-0005-0000-0000-0000824E0000}"/>
    <cellStyle name="SAPBEXstdData 5 2 2 3 3" xfId="11841" xr:uid="{00000000-0005-0000-0000-0000834E0000}"/>
    <cellStyle name="SAPBEXstdData 5 2 2 4" xfId="7353" xr:uid="{00000000-0005-0000-0000-0000844E0000}"/>
    <cellStyle name="SAPBEXstdData 5 2 2 4 2" xfId="16043" xr:uid="{00000000-0005-0000-0000-0000854E0000}"/>
    <cellStyle name="SAPBEXstdData 5 2 2 4 2 2" xfId="20334" xr:uid="{00000000-0005-0000-0000-0000864E0000}"/>
    <cellStyle name="SAPBEXstdData 5 2 2 4 2 3" xfId="24298" xr:uid="{00000000-0005-0000-0000-0000874E0000}"/>
    <cellStyle name="SAPBEXstdData 5 2 2 4 3" xfId="11842" xr:uid="{00000000-0005-0000-0000-0000884E0000}"/>
    <cellStyle name="SAPBEXstdData 5 2 2 5" xfId="7354" xr:uid="{00000000-0005-0000-0000-0000894E0000}"/>
    <cellStyle name="SAPBEXstdData 5 2 2 5 2" xfId="16044" xr:uid="{00000000-0005-0000-0000-00008A4E0000}"/>
    <cellStyle name="SAPBEXstdData 5 2 2 5 2 2" xfId="20335" xr:uid="{00000000-0005-0000-0000-00008B4E0000}"/>
    <cellStyle name="SAPBEXstdData 5 2 2 5 2 3" xfId="24299" xr:uid="{00000000-0005-0000-0000-00008C4E0000}"/>
    <cellStyle name="SAPBEXstdData 5 2 2 5 3" xfId="11843" xr:uid="{00000000-0005-0000-0000-00008D4E0000}"/>
    <cellStyle name="SAPBEXstdData 5 2 2 6" xfId="7355" xr:uid="{00000000-0005-0000-0000-00008E4E0000}"/>
    <cellStyle name="SAPBEXstdData 5 2 2 6 2" xfId="16045" xr:uid="{00000000-0005-0000-0000-00008F4E0000}"/>
    <cellStyle name="SAPBEXstdData 5 2 2 6 2 2" xfId="20336" xr:uid="{00000000-0005-0000-0000-0000904E0000}"/>
    <cellStyle name="SAPBEXstdData 5 2 2 6 2 3" xfId="24300" xr:uid="{00000000-0005-0000-0000-0000914E0000}"/>
    <cellStyle name="SAPBEXstdData 5 2 2 6 3" xfId="11844" xr:uid="{00000000-0005-0000-0000-0000924E0000}"/>
    <cellStyle name="SAPBEXstdData 5 2 2 7" xfId="7356" xr:uid="{00000000-0005-0000-0000-0000934E0000}"/>
    <cellStyle name="SAPBEXstdData 5 2 2 7 2" xfId="16046" xr:uid="{00000000-0005-0000-0000-0000944E0000}"/>
    <cellStyle name="SAPBEXstdData 5 2 2 7 2 2" xfId="20337" xr:uid="{00000000-0005-0000-0000-0000954E0000}"/>
    <cellStyle name="SAPBEXstdData 5 2 2 7 2 3" xfId="24301" xr:uid="{00000000-0005-0000-0000-0000964E0000}"/>
    <cellStyle name="SAPBEXstdData 5 2 2 7 3" xfId="11845" xr:uid="{00000000-0005-0000-0000-0000974E0000}"/>
    <cellStyle name="SAPBEXstdData 5 2 2 8" xfId="16040" xr:uid="{00000000-0005-0000-0000-0000984E0000}"/>
    <cellStyle name="SAPBEXstdData 5 2 2 8 2" xfId="20331" xr:uid="{00000000-0005-0000-0000-0000994E0000}"/>
    <cellStyle name="SAPBEXstdData 5 2 2 8 3" xfId="24295" xr:uid="{00000000-0005-0000-0000-00009A4E0000}"/>
    <cellStyle name="SAPBEXstdData 5 2 2 9" xfId="11839" xr:uid="{00000000-0005-0000-0000-00009B4E0000}"/>
    <cellStyle name="SAPBEXstdData 5 2 3" xfId="16039" xr:uid="{00000000-0005-0000-0000-00009C4E0000}"/>
    <cellStyle name="SAPBEXstdData 5 2 3 2" xfId="20330" xr:uid="{00000000-0005-0000-0000-00009D4E0000}"/>
    <cellStyle name="SAPBEXstdData 5 2 3 3" xfId="24294" xr:uid="{00000000-0005-0000-0000-00009E4E0000}"/>
    <cellStyle name="SAPBEXstdData 5 2 4" xfId="11838" xr:uid="{00000000-0005-0000-0000-00009F4E0000}"/>
    <cellStyle name="SAPBEXstdData 5 3" xfId="7357" xr:uid="{00000000-0005-0000-0000-0000A04E0000}"/>
    <cellStyle name="SAPBEXstdData 5 3 2" xfId="7358" xr:uid="{00000000-0005-0000-0000-0000A14E0000}"/>
    <cellStyle name="SAPBEXstdData 5 3 2 2" xfId="7359" xr:uid="{00000000-0005-0000-0000-0000A24E0000}"/>
    <cellStyle name="SAPBEXstdData 5 3 2 2 2" xfId="16049" xr:uid="{00000000-0005-0000-0000-0000A34E0000}"/>
    <cellStyle name="SAPBEXstdData 5 3 2 2 2 2" xfId="20340" xr:uid="{00000000-0005-0000-0000-0000A44E0000}"/>
    <cellStyle name="SAPBEXstdData 5 3 2 2 2 3" xfId="24304" xr:uid="{00000000-0005-0000-0000-0000A54E0000}"/>
    <cellStyle name="SAPBEXstdData 5 3 2 2 3" xfId="11848" xr:uid="{00000000-0005-0000-0000-0000A64E0000}"/>
    <cellStyle name="SAPBEXstdData 5 3 2 3" xfId="7360" xr:uid="{00000000-0005-0000-0000-0000A74E0000}"/>
    <cellStyle name="SAPBEXstdData 5 3 2 3 2" xfId="16050" xr:uid="{00000000-0005-0000-0000-0000A84E0000}"/>
    <cellStyle name="SAPBEXstdData 5 3 2 3 2 2" xfId="20341" xr:uid="{00000000-0005-0000-0000-0000A94E0000}"/>
    <cellStyle name="SAPBEXstdData 5 3 2 3 2 3" xfId="24305" xr:uid="{00000000-0005-0000-0000-0000AA4E0000}"/>
    <cellStyle name="SAPBEXstdData 5 3 2 3 3" xfId="11849" xr:uid="{00000000-0005-0000-0000-0000AB4E0000}"/>
    <cellStyle name="SAPBEXstdData 5 3 2 4" xfId="7361" xr:uid="{00000000-0005-0000-0000-0000AC4E0000}"/>
    <cellStyle name="SAPBEXstdData 5 3 2 4 2" xfId="16051" xr:uid="{00000000-0005-0000-0000-0000AD4E0000}"/>
    <cellStyle name="SAPBEXstdData 5 3 2 4 2 2" xfId="20342" xr:uid="{00000000-0005-0000-0000-0000AE4E0000}"/>
    <cellStyle name="SAPBEXstdData 5 3 2 4 2 3" xfId="24306" xr:uid="{00000000-0005-0000-0000-0000AF4E0000}"/>
    <cellStyle name="SAPBEXstdData 5 3 2 4 3" xfId="11850" xr:uid="{00000000-0005-0000-0000-0000B04E0000}"/>
    <cellStyle name="SAPBEXstdData 5 3 2 5" xfId="7362" xr:uid="{00000000-0005-0000-0000-0000B14E0000}"/>
    <cellStyle name="SAPBEXstdData 5 3 2 5 2" xfId="16052" xr:uid="{00000000-0005-0000-0000-0000B24E0000}"/>
    <cellStyle name="SAPBEXstdData 5 3 2 5 2 2" xfId="20343" xr:uid="{00000000-0005-0000-0000-0000B34E0000}"/>
    <cellStyle name="SAPBEXstdData 5 3 2 5 2 3" xfId="24307" xr:uid="{00000000-0005-0000-0000-0000B44E0000}"/>
    <cellStyle name="SAPBEXstdData 5 3 2 5 3" xfId="11851" xr:uid="{00000000-0005-0000-0000-0000B54E0000}"/>
    <cellStyle name="SAPBEXstdData 5 3 2 6" xfId="7363" xr:uid="{00000000-0005-0000-0000-0000B64E0000}"/>
    <cellStyle name="SAPBEXstdData 5 3 2 6 2" xfId="16053" xr:uid="{00000000-0005-0000-0000-0000B74E0000}"/>
    <cellStyle name="SAPBEXstdData 5 3 2 6 2 2" xfId="20344" xr:uid="{00000000-0005-0000-0000-0000B84E0000}"/>
    <cellStyle name="SAPBEXstdData 5 3 2 6 2 3" xfId="24308" xr:uid="{00000000-0005-0000-0000-0000B94E0000}"/>
    <cellStyle name="SAPBEXstdData 5 3 2 6 3" xfId="11852" xr:uid="{00000000-0005-0000-0000-0000BA4E0000}"/>
    <cellStyle name="SAPBEXstdData 5 3 2 7" xfId="7364" xr:uid="{00000000-0005-0000-0000-0000BB4E0000}"/>
    <cellStyle name="SAPBEXstdData 5 3 2 7 2" xfId="16054" xr:uid="{00000000-0005-0000-0000-0000BC4E0000}"/>
    <cellStyle name="SAPBEXstdData 5 3 2 7 2 2" xfId="20345" xr:uid="{00000000-0005-0000-0000-0000BD4E0000}"/>
    <cellStyle name="SAPBEXstdData 5 3 2 7 2 3" xfId="24309" xr:uid="{00000000-0005-0000-0000-0000BE4E0000}"/>
    <cellStyle name="SAPBEXstdData 5 3 2 7 3" xfId="11853" xr:uid="{00000000-0005-0000-0000-0000BF4E0000}"/>
    <cellStyle name="SAPBEXstdData 5 3 2 8" xfId="16048" xr:uid="{00000000-0005-0000-0000-0000C04E0000}"/>
    <cellStyle name="SAPBEXstdData 5 3 2 8 2" xfId="20339" xr:uid="{00000000-0005-0000-0000-0000C14E0000}"/>
    <cellStyle name="SAPBEXstdData 5 3 2 8 3" xfId="24303" xr:uid="{00000000-0005-0000-0000-0000C24E0000}"/>
    <cellStyle name="SAPBEXstdData 5 3 2 9" xfId="11847" xr:uid="{00000000-0005-0000-0000-0000C34E0000}"/>
    <cellStyle name="SAPBEXstdData 5 3 3" xfId="16047" xr:uid="{00000000-0005-0000-0000-0000C44E0000}"/>
    <cellStyle name="SAPBEXstdData 5 3 3 2" xfId="20338" xr:uid="{00000000-0005-0000-0000-0000C54E0000}"/>
    <cellStyle name="SAPBEXstdData 5 3 3 3" xfId="24302" xr:uid="{00000000-0005-0000-0000-0000C64E0000}"/>
    <cellStyle name="SAPBEXstdData 5 3 4" xfId="11846" xr:uid="{00000000-0005-0000-0000-0000C74E0000}"/>
    <cellStyle name="SAPBEXstdData 5 4" xfId="7365" xr:uid="{00000000-0005-0000-0000-0000C84E0000}"/>
    <cellStyle name="SAPBEXstdData 5 4 2" xfId="7366" xr:uid="{00000000-0005-0000-0000-0000C94E0000}"/>
    <cellStyle name="SAPBEXstdData 5 4 2 2" xfId="7367" xr:uid="{00000000-0005-0000-0000-0000CA4E0000}"/>
    <cellStyle name="SAPBEXstdData 5 4 2 2 2" xfId="16057" xr:uid="{00000000-0005-0000-0000-0000CB4E0000}"/>
    <cellStyle name="SAPBEXstdData 5 4 2 2 2 2" xfId="20348" xr:uid="{00000000-0005-0000-0000-0000CC4E0000}"/>
    <cellStyle name="SAPBEXstdData 5 4 2 2 2 3" xfId="24312" xr:uid="{00000000-0005-0000-0000-0000CD4E0000}"/>
    <cellStyle name="SAPBEXstdData 5 4 2 2 3" xfId="11856" xr:uid="{00000000-0005-0000-0000-0000CE4E0000}"/>
    <cellStyle name="SAPBEXstdData 5 4 2 3" xfId="7368" xr:uid="{00000000-0005-0000-0000-0000CF4E0000}"/>
    <cellStyle name="SAPBEXstdData 5 4 2 3 2" xfId="16058" xr:uid="{00000000-0005-0000-0000-0000D04E0000}"/>
    <cellStyle name="SAPBEXstdData 5 4 2 3 2 2" xfId="20349" xr:uid="{00000000-0005-0000-0000-0000D14E0000}"/>
    <cellStyle name="SAPBEXstdData 5 4 2 3 2 3" xfId="24313" xr:uid="{00000000-0005-0000-0000-0000D24E0000}"/>
    <cellStyle name="SAPBEXstdData 5 4 2 3 3" xfId="11857" xr:uid="{00000000-0005-0000-0000-0000D34E0000}"/>
    <cellStyle name="SAPBEXstdData 5 4 2 4" xfId="7369" xr:uid="{00000000-0005-0000-0000-0000D44E0000}"/>
    <cellStyle name="SAPBEXstdData 5 4 2 4 2" xfId="16059" xr:uid="{00000000-0005-0000-0000-0000D54E0000}"/>
    <cellStyle name="SAPBEXstdData 5 4 2 4 2 2" xfId="20350" xr:uid="{00000000-0005-0000-0000-0000D64E0000}"/>
    <cellStyle name="SAPBEXstdData 5 4 2 4 2 3" xfId="24314" xr:uid="{00000000-0005-0000-0000-0000D74E0000}"/>
    <cellStyle name="SAPBEXstdData 5 4 2 4 3" xfId="11858" xr:uid="{00000000-0005-0000-0000-0000D84E0000}"/>
    <cellStyle name="SAPBEXstdData 5 4 2 5" xfId="7370" xr:uid="{00000000-0005-0000-0000-0000D94E0000}"/>
    <cellStyle name="SAPBEXstdData 5 4 2 5 2" xfId="16060" xr:uid="{00000000-0005-0000-0000-0000DA4E0000}"/>
    <cellStyle name="SAPBEXstdData 5 4 2 5 2 2" xfId="20351" xr:uid="{00000000-0005-0000-0000-0000DB4E0000}"/>
    <cellStyle name="SAPBEXstdData 5 4 2 5 2 3" xfId="24315" xr:uid="{00000000-0005-0000-0000-0000DC4E0000}"/>
    <cellStyle name="SAPBEXstdData 5 4 2 5 3" xfId="11859" xr:uid="{00000000-0005-0000-0000-0000DD4E0000}"/>
    <cellStyle name="SAPBEXstdData 5 4 2 6" xfId="7371" xr:uid="{00000000-0005-0000-0000-0000DE4E0000}"/>
    <cellStyle name="SAPBEXstdData 5 4 2 6 2" xfId="16061" xr:uid="{00000000-0005-0000-0000-0000DF4E0000}"/>
    <cellStyle name="SAPBEXstdData 5 4 2 6 2 2" xfId="20352" xr:uid="{00000000-0005-0000-0000-0000E04E0000}"/>
    <cellStyle name="SAPBEXstdData 5 4 2 6 2 3" xfId="24316" xr:uid="{00000000-0005-0000-0000-0000E14E0000}"/>
    <cellStyle name="SAPBEXstdData 5 4 2 6 3" xfId="11860" xr:uid="{00000000-0005-0000-0000-0000E24E0000}"/>
    <cellStyle name="SAPBEXstdData 5 4 2 7" xfId="7372" xr:uid="{00000000-0005-0000-0000-0000E34E0000}"/>
    <cellStyle name="SAPBEXstdData 5 4 2 7 2" xfId="16062" xr:uid="{00000000-0005-0000-0000-0000E44E0000}"/>
    <cellStyle name="SAPBEXstdData 5 4 2 7 2 2" xfId="20353" xr:uid="{00000000-0005-0000-0000-0000E54E0000}"/>
    <cellStyle name="SAPBEXstdData 5 4 2 7 2 3" xfId="24317" xr:uid="{00000000-0005-0000-0000-0000E64E0000}"/>
    <cellStyle name="SAPBEXstdData 5 4 2 7 3" xfId="11861" xr:uid="{00000000-0005-0000-0000-0000E74E0000}"/>
    <cellStyle name="SAPBEXstdData 5 4 2 8" xfId="16056" xr:uid="{00000000-0005-0000-0000-0000E84E0000}"/>
    <cellStyle name="SAPBEXstdData 5 4 2 8 2" xfId="20347" xr:uid="{00000000-0005-0000-0000-0000E94E0000}"/>
    <cellStyle name="SAPBEXstdData 5 4 2 8 3" xfId="24311" xr:uid="{00000000-0005-0000-0000-0000EA4E0000}"/>
    <cellStyle name="SAPBEXstdData 5 4 2 9" xfId="11855" xr:uid="{00000000-0005-0000-0000-0000EB4E0000}"/>
    <cellStyle name="SAPBEXstdData 5 4 3" xfId="16055" xr:uid="{00000000-0005-0000-0000-0000EC4E0000}"/>
    <cellStyle name="SAPBEXstdData 5 4 3 2" xfId="20346" xr:uid="{00000000-0005-0000-0000-0000ED4E0000}"/>
    <cellStyle name="SAPBEXstdData 5 4 3 3" xfId="24310" xr:uid="{00000000-0005-0000-0000-0000EE4E0000}"/>
    <cellStyle name="SAPBEXstdData 5 4 4" xfId="11854" xr:uid="{00000000-0005-0000-0000-0000EF4E0000}"/>
    <cellStyle name="SAPBEXstdData 5 5" xfId="7373" xr:uid="{00000000-0005-0000-0000-0000F04E0000}"/>
    <cellStyle name="SAPBEXstdData 5 5 2" xfId="7374" xr:uid="{00000000-0005-0000-0000-0000F14E0000}"/>
    <cellStyle name="SAPBEXstdData 5 5 2 2" xfId="16064" xr:uid="{00000000-0005-0000-0000-0000F24E0000}"/>
    <cellStyle name="SAPBEXstdData 5 5 2 2 2" xfId="20355" xr:uid="{00000000-0005-0000-0000-0000F34E0000}"/>
    <cellStyle name="SAPBEXstdData 5 5 2 2 3" xfId="24319" xr:uid="{00000000-0005-0000-0000-0000F44E0000}"/>
    <cellStyle name="SAPBEXstdData 5 5 2 3" xfId="11863" xr:uid="{00000000-0005-0000-0000-0000F54E0000}"/>
    <cellStyle name="SAPBEXstdData 5 5 3" xfId="7375" xr:uid="{00000000-0005-0000-0000-0000F64E0000}"/>
    <cellStyle name="SAPBEXstdData 5 5 3 2" xfId="16065" xr:uid="{00000000-0005-0000-0000-0000F74E0000}"/>
    <cellStyle name="SAPBEXstdData 5 5 3 2 2" xfId="20356" xr:uid="{00000000-0005-0000-0000-0000F84E0000}"/>
    <cellStyle name="SAPBEXstdData 5 5 3 2 3" xfId="24320" xr:uid="{00000000-0005-0000-0000-0000F94E0000}"/>
    <cellStyle name="SAPBEXstdData 5 5 3 3" xfId="11864" xr:uid="{00000000-0005-0000-0000-0000FA4E0000}"/>
    <cellStyle name="SAPBEXstdData 5 5 4" xfId="7376" xr:uid="{00000000-0005-0000-0000-0000FB4E0000}"/>
    <cellStyle name="SAPBEXstdData 5 5 4 2" xfId="16066" xr:uid="{00000000-0005-0000-0000-0000FC4E0000}"/>
    <cellStyle name="SAPBEXstdData 5 5 4 2 2" xfId="20357" xr:uid="{00000000-0005-0000-0000-0000FD4E0000}"/>
    <cellStyle name="SAPBEXstdData 5 5 4 2 3" xfId="24321" xr:uid="{00000000-0005-0000-0000-0000FE4E0000}"/>
    <cellStyle name="SAPBEXstdData 5 5 4 3" xfId="11865" xr:uid="{00000000-0005-0000-0000-0000FF4E0000}"/>
    <cellStyle name="SAPBEXstdData 5 5 5" xfId="7377" xr:uid="{00000000-0005-0000-0000-0000004F0000}"/>
    <cellStyle name="SAPBEXstdData 5 5 5 2" xfId="16067" xr:uid="{00000000-0005-0000-0000-0000014F0000}"/>
    <cellStyle name="SAPBEXstdData 5 5 5 2 2" xfId="20358" xr:uid="{00000000-0005-0000-0000-0000024F0000}"/>
    <cellStyle name="SAPBEXstdData 5 5 5 2 3" xfId="24322" xr:uid="{00000000-0005-0000-0000-0000034F0000}"/>
    <cellStyle name="SAPBEXstdData 5 5 5 3" xfId="11866" xr:uid="{00000000-0005-0000-0000-0000044F0000}"/>
    <cellStyle name="SAPBEXstdData 5 5 6" xfId="7378" xr:uid="{00000000-0005-0000-0000-0000054F0000}"/>
    <cellStyle name="SAPBEXstdData 5 5 6 2" xfId="16068" xr:uid="{00000000-0005-0000-0000-0000064F0000}"/>
    <cellStyle name="SAPBEXstdData 5 5 6 2 2" xfId="20359" xr:uid="{00000000-0005-0000-0000-0000074F0000}"/>
    <cellStyle name="SAPBEXstdData 5 5 6 2 3" xfId="24323" xr:uid="{00000000-0005-0000-0000-0000084F0000}"/>
    <cellStyle name="SAPBEXstdData 5 5 6 3" xfId="11867" xr:uid="{00000000-0005-0000-0000-0000094F0000}"/>
    <cellStyle name="SAPBEXstdData 5 5 7" xfId="7379" xr:uid="{00000000-0005-0000-0000-00000A4F0000}"/>
    <cellStyle name="SAPBEXstdData 5 5 7 2" xfId="16069" xr:uid="{00000000-0005-0000-0000-00000B4F0000}"/>
    <cellStyle name="SAPBEXstdData 5 5 7 2 2" xfId="20360" xr:uid="{00000000-0005-0000-0000-00000C4F0000}"/>
    <cellStyle name="SAPBEXstdData 5 5 7 2 3" xfId="24324" xr:uid="{00000000-0005-0000-0000-00000D4F0000}"/>
    <cellStyle name="SAPBEXstdData 5 5 7 3" xfId="11868" xr:uid="{00000000-0005-0000-0000-00000E4F0000}"/>
    <cellStyle name="SAPBEXstdData 5 5 8" xfId="16063" xr:uid="{00000000-0005-0000-0000-00000F4F0000}"/>
    <cellStyle name="SAPBEXstdData 5 5 8 2" xfId="20354" xr:uid="{00000000-0005-0000-0000-0000104F0000}"/>
    <cellStyle name="SAPBEXstdData 5 5 8 3" xfId="24318" xr:uid="{00000000-0005-0000-0000-0000114F0000}"/>
    <cellStyle name="SAPBEXstdData 5 5 9" xfId="11862" xr:uid="{00000000-0005-0000-0000-0000124F0000}"/>
    <cellStyle name="SAPBEXstdData 5 6" xfId="16038" xr:uid="{00000000-0005-0000-0000-0000134F0000}"/>
    <cellStyle name="SAPBEXstdData 5 6 2" xfId="20329" xr:uid="{00000000-0005-0000-0000-0000144F0000}"/>
    <cellStyle name="SAPBEXstdData 5 6 3" xfId="24293" xr:uid="{00000000-0005-0000-0000-0000154F0000}"/>
    <cellStyle name="SAPBEXstdData 5 7" xfId="11837" xr:uid="{00000000-0005-0000-0000-0000164F0000}"/>
    <cellStyle name="SAPBEXstdData 6" xfId="7380" xr:uid="{00000000-0005-0000-0000-0000174F0000}"/>
    <cellStyle name="SAPBEXstdData 6 2" xfId="7381" xr:uid="{00000000-0005-0000-0000-0000184F0000}"/>
    <cellStyle name="SAPBEXstdData 6 2 2" xfId="7382" xr:uid="{00000000-0005-0000-0000-0000194F0000}"/>
    <cellStyle name="SAPBEXstdData 6 2 2 2" xfId="7383" xr:uid="{00000000-0005-0000-0000-00001A4F0000}"/>
    <cellStyle name="SAPBEXstdData 6 2 2 2 2" xfId="16073" xr:uid="{00000000-0005-0000-0000-00001B4F0000}"/>
    <cellStyle name="SAPBEXstdData 6 2 2 2 2 2" xfId="20364" xr:uid="{00000000-0005-0000-0000-00001C4F0000}"/>
    <cellStyle name="SAPBEXstdData 6 2 2 2 2 3" xfId="24328" xr:uid="{00000000-0005-0000-0000-00001D4F0000}"/>
    <cellStyle name="SAPBEXstdData 6 2 2 2 3" xfId="11872" xr:uid="{00000000-0005-0000-0000-00001E4F0000}"/>
    <cellStyle name="SAPBEXstdData 6 2 2 3" xfId="7384" xr:uid="{00000000-0005-0000-0000-00001F4F0000}"/>
    <cellStyle name="SAPBEXstdData 6 2 2 3 2" xfId="16074" xr:uid="{00000000-0005-0000-0000-0000204F0000}"/>
    <cellStyle name="SAPBEXstdData 6 2 2 3 2 2" xfId="20365" xr:uid="{00000000-0005-0000-0000-0000214F0000}"/>
    <cellStyle name="SAPBEXstdData 6 2 2 3 2 3" xfId="24329" xr:uid="{00000000-0005-0000-0000-0000224F0000}"/>
    <cellStyle name="SAPBEXstdData 6 2 2 3 3" xfId="11873" xr:uid="{00000000-0005-0000-0000-0000234F0000}"/>
    <cellStyle name="SAPBEXstdData 6 2 2 4" xfId="7385" xr:uid="{00000000-0005-0000-0000-0000244F0000}"/>
    <cellStyle name="SAPBEXstdData 6 2 2 4 2" xfId="16075" xr:uid="{00000000-0005-0000-0000-0000254F0000}"/>
    <cellStyle name="SAPBEXstdData 6 2 2 4 2 2" xfId="20366" xr:uid="{00000000-0005-0000-0000-0000264F0000}"/>
    <cellStyle name="SAPBEXstdData 6 2 2 4 2 3" xfId="24330" xr:uid="{00000000-0005-0000-0000-0000274F0000}"/>
    <cellStyle name="SAPBEXstdData 6 2 2 4 3" xfId="11874" xr:uid="{00000000-0005-0000-0000-0000284F0000}"/>
    <cellStyle name="SAPBEXstdData 6 2 2 5" xfId="7386" xr:uid="{00000000-0005-0000-0000-0000294F0000}"/>
    <cellStyle name="SAPBEXstdData 6 2 2 5 2" xfId="16076" xr:uid="{00000000-0005-0000-0000-00002A4F0000}"/>
    <cellStyle name="SAPBEXstdData 6 2 2 5 2 2" xfId="20367" xr:uid="{00000000-0005-0000-0000-00002B4F0000}"/>
    <cellStyle name="SAPBEXstdData 6 2 2 5 2 3" xfId="24331" xr:uid="{00000000-0005-0000-0000-00002C4F0000}"/>
    <cellStyle name="SAPBEXstdData 6 2 2 5 3" xfId="11875" xr:uid="{00000000-0005-0000-0000-00002D4F0000}"/>
    <cellStyle name="SAPBEXstdData 6 2 2 6" xfId="7387" xr:uid="{00000000-0005-0000-0000-00002E4F0000}"/>
    <cellStyle name="SAPBEXstdData 6 2 2 6 2" xfId="16077" xr:uid="{00000000-0005-0000-0000-00002F4F0000}"/>
    <cellStyle name="SAPBEXstdData 6 2 2 6 2 2" xfId="20368" xr:uid="{00000000-0005-0000-0000-0000304F0000}"/>
    <cellStyle name="SAPBEXstdData 6 2 2 6 2 3" xfId="24332" xr:uid="{00000000-0005-0000-0000-0000314F0000}"/>
    <cellStyle name="SAPBEXstdData 6 2 2 6 3" xfId="11876" xr:uid="{00000000-0005-0000-0000-0000324F0000}"/>
    <cellStyle name="SAPBEXstdData 6 2 2 7" xfId="7388" xr:uid="{00000000-0005-0000-0000-0000334F0000}"/>
    <cellStyle name="SAPBEXstdData 6 2 2 7 2" xfId="16078" xr:uid="{00000000-0005-0000-0000-0000344F0000}"/>
    <cellStyle name="SAPBEXstdData 6 2 2 7 2 2" xfId="20369" xr:uid="{00000000-0005-0000-0000-0000354F0000}"/>
    <cellStyle name="SAPBEXstdData 6 2 2 7 2 3" xfId="24333" xr:uid="{00000000-0005-0000-0000-0000364F0000}"/>
    <cellStyle name="SAPBEXstdData 6 2 2 7 3" xfId="11877" xr:uid="{00000000-0005-0000-0000-0000374F0000}"/>
    <cellStyle name="SAPBEXstdData 6 2 2 8" xfId="16072" xr:uid="{00000000-0005-0000-0000-0000384F0000}"/>
    <cellStyle name="SAPBEXstdData 6 2 2 8 2" xfId="20363" xr:uid="{00000000-0005-0000-0000-0000394F0000}"/>
    <cellStyle name="SAPBEXstdData 6 2 2 8 3" xfId="24327" xr:uid="{00000000-0005-0000-0000-00003A4F0000}"/>
    <cellStyle name="SAPBEXstdData 6 2 2 9" xfId="11871" xr:uid="{00000000-0005-0000-0000-00003B4F0000}"/>
    <cellStyle name="SAPBEXstdData 6 2 3" xfId="16071" xr:uid="{00000000-0005-0000-0000-00003C4F0000}"/>
    <cellStyle name="SAPBEXstdData 6 2 3 2" xfId="20362" xr:uid="{00000000-0005-0000-0000-00003D4F0000}"/>
    <cellStyle name="SAPBEXstdData 6 2 3 3" xfId="24326" xr:uid="{00000000-0005-0000-0000-00003E4F0000}"/>
    <cellStyle name="SAPBEXstdData 6 2 4" xfId="11870" xr:uid="{00000000-0005-0000-0000-00003F4F0000}"/>
    <cellStyle name="SAPBEXstdData 6 3" xfId="7389" xr:uid="{00000000-0005-0000-0000-0000404F0000}"/>
    <cellStyle name="SAPBEXstdData 6 3 2" xfId="7390" xr:uid="{00000000-0005-0000-0000-0000414F0000}"/>
    <cellStyle name="SAPBEXstdData 6 3 2 2" xfId="7391" xr:uid="{00000000-0005-0000-0000-0000424F0000}"/>
    <cellStyle name="SAPBEXstdData 6 3 2 2 2" xfId="16081" xr:uid="{00000000-0005-0000-0000-0000434F0000}"/>
    <cellStyle name="SAPBEXstdData 6 3 2 2 2 2" xfId="20372" xr:uid="{00000000-0005-0000-0000-0000444F0000}"/>
    <cellStyle name="SAPBEXstdData 6 3 2 2 2 3" xfId="24336" xr:uid="{00000000-0005-0000-0000-0000454F0000}"/>
    <cellStyle name="SAPBEXstdData 6 3 2 2 3" xfId="11880" xr:uid="{00000000-0005-0000-0000-0000464F0000}"/>
    <cellStyle name="SAPBEXstdData 6 3 2 3" xfId="7392" xr:uid="{00000000-0005-0000-0000-0000474F0000}"/>
    <cellStyle name="SAPBEXstdData 6 3 2 3 2" xfId="16082" xr:uid="{00000000-0005-0000-0000-0000484F0000}"/>
    <cellStyle name="SAPBEXstdData 6 3 2 3 2 2" xfId="20373" xr:uid="{00000000-0005-0000-0000-0000494F0000}"/>
    <cellStyle name="SAPBEXstdData 6 3 2 3 2 3" xfId="24337" xr:uid="{00000000-0005-0000-0000-00004A4F0000}"/>
    <cellStyle name="SAPBEXstdData 6 3 2 3 3" xfId="11881" xr:uid="{00000000-0005-0000-0000-00004B4F0000}"/>
    <cellStyle name="SAPBEXstdData 6 3 2 4" xfId="7393" xr:uid="{00000000-0005-0000-0000-00004C4F0000}"/>
    <cellStyle name="SAPBEXstdData 6 3 2 4 2" xfId="16083" xr:uid="{00000000-0005-0000-0000-00004D4F0000}"/>
    <cellStyle name="SAPBEXstdData 6 3 2 4 2 2" xfId="20374" xr:uid="{00000000-0005-0000-0000-00004E4F0000}"/>
    <cellStyle name="SAPBEXstdData 6 3 2 4 2 3" xfId="24338" xr:uid="{00000000-0005-0000-0000-00004F4F0000}"/>
    <cellStyle name="SAPBEXstdData 6 3 2 4 3" xfId="11882" xr:uid="{00000000-0005-0000-0000-0000504F0000}"/>
    <cellStyle name="SAPBEXstdData 6 3 2 5" xfId="7394" xr:uid="{00000000-0005-0000-0000-0000514F0000}"/>
    <cellStyle name="SAPBEXstdData 6 3 2 5 2" xfId="16084" xr:uid="{00000000-0005-0000-0000-0000524F0000}"/>
    <cellStyle name="SAPBEXstdData 6 3 2 5 2 2" xfId="20375" xr:uid="{00000000-0005-0000-0000-0000534F0000}"/>
    <cellStyle name="SAPBEXstdData 6 3 2 5 2 3" xfId="24339" xr:uid="{00000000-0005-0000-0000-0000544F0000}"/>
    <cellStyle name="SAPBEXstdData 6 3 2 5 3" xfId="11883" xr:uid="{00000000-0005-0000-0000-0000554F0000}"/>
    <cellStyle name="SAPBEXstdData 6 3 2 6" xfId="7395" xr:uid="{00000000-0005-0000-0000-0000564F0000}"/>
    <cellStyle name="SAPBEXstdData 6 3 2 6 2" xfId="16085" xr:uid="{00000000-0005-0000-0000-0000574F0000}"/>
    <cellStyle name="SAPBEXstdData 6 3 2 6 2 2" xfId="20376" xr:uid="{00000000-0005-0000-0000-0000584F0000}"/>
    <cellStyle name="SAPBEXstdData 6 3 2 6 2 3" xfId="24340" xr:uid="{00000000-0005-0000-0000-0000594F0000}"/>
    <cellStyle name="SAPBEXstdData 6 3 2 6 3" xfId="11884" xr:uid="{00000000-0005-0000-0000-00005A4F0000}"/>
    <cellStyle name="SAPBEXstdData 6 3 2 7" xfId="7396" xr:uid="{00000000-0005-0000-0000-00005B4F0000}"/>
    <cellStyle name="SAPBEXstdData 6 3 2 7 2" xfId="16086" xr:uid="{00000000-0005-0000-0000-00005C4F0000}"/>
    <cellStyle name="SAPBEXstdData 6 3 2 7 2 2" xfId="20377" xr:uid="{00000000-0005-0000-0000-00005D4F0000}"/>
    <cellStyle name="SAPBEXstdData 6 3 2 7 2 3" xfId="24341" xr:uid="{00000000-0005-0000-0000-00005E4F0000}"/>
    <cellStyle name="SAPBEXstdData 6 3 2 7 3" xfId="11885" xr:uid="{00000000-0005-0000-0000-00005F4F0000}"/>
    <cellStyle name="SAPBEXstdData 6 3 2 8" xfId="16080" xr:uid="{00000000-0005-0000-0000-0000604F0000}"/>
    <cellStyle name="SAPBEXstdData 6 3 2 8 2" xfId="20371" xr:uid="{00000000-0005-0000-0000-0000614F0000}"/>
    <cellStyle name="SAPBEXstdData 6 3 2 8 3" xfId="24335" xr:uid="{00000000-0005-0000-0000-0000624F0000}"/>
    <cellStyle name="SAPBEXstdData 6 3 2 9" xfId="11879" xr:uid="{00000000-0005-0000-0000-0000634F0000}"/>
    <cellStyle name="SAPBEXstdData 6 3 3" xfId="16079" xr:uid="{00000000-0005-0000-0000-0000644F0000}"/>
    <cellStyle name="SAPBEXstdData 6 3 3 2" xfId="20370" xr:uid="{00000000-0005-0000-0000-0000654F0000}"/>
    <cellStyle name="SAPBEXstdData 6 3 3 3" xfId="24334" xr:uid="{00000000-0005-0000-0000-0000664F0000}"/>
    <cellStyle name="SAPBEXstdData 6 3 4" xfId="11878" xr:uid="{00000000-0005-0000-0000-0000674F0000}"/>
    <cellStyle name="SAPBEXstdData 6 4" xfId="7397" xr:uid="{00000000-0005-0000-0000-0000684F0000}"/>
    <cellStyle name="SAPBEXstdData 6 4 2" xfId="7398" xr:uid="{00000000-0005-0000-0000-0000694F0000}"/>
    <cellStyle name="SAPBEXstdData 6 4 2 2" xfId="7399" xr:uid="{00000000-0005-0000-0000-00006A4F0000}"/>
    <cellStyle name="SAPBEXstdData 6 4 2 2 2" xfId="16089" xr:uid="{00000000-0005-0000-0000-00006B4F0000}"/>
    <cellStyle name="SAPBEXstdData 6 4 2 2 2 2" xfId="20380" xr:uid="{00000000-0005-0000-0000-00006C4F0000}"/>
    <cellStyle name="SAPBEXstdData 6 4 2 2 2 3" xfId="24344" xr:uid="{00000000-0005-0000-0000-00006D4F0000}"/>
    <cellStyle name="SAPBEXstdData 6 4 2 2 3" xfId="11888" xr:uid="{00000000-0005-0000-0000-00006E4F0000}"/>
    <cellStyle name="SAPBEXstdData 6 4 2 3" xfId="7400" xr:uid="{00000000-0005-0000-0000-00006F4F0000}"/>
    <cellStyle name="SAPBEXstdData 6 4 2 3 2" xfId="16090" xr:uid="{00000000-0005-0000-0000-0000704F0000}"/>
    <cellStyle name="SAPBEXstdData 6 4 2 3 2 2" xfId="20381" xr:uid="{00000000-0005-0000-0000-0000714F0000}"/>
    <cellStyle name="SAPBEXstdData 6 4 2 3 2 3" xfId="24345" xr:uid="{00000000-0005-0000-0000-0000724F0000}"/>
    <cellStyle name="SAPBEXstdData 6 4 2 3 3" xfId="11889" xr:uid="{00000000-0005-0000-0000-0000734F0000}"/>
    <cellStyle name="SAPBEXstdData 6 4 2 4" xfId="7401" xr:uid="{00000000-0005-0000-0000-0000744F0000}"/>
    <cellStyle name="SAPBEXstdData 6 4 2 4 2" xfId="16091" xr:uid="{00000000-0005-0000-0000-0000754F0000}"/>
    <cellStyle name="SAPBEXstdData 6 4 2 4 2 2" xfId="20382" xr:uid="{00000000-0005-0000-0000-0000764F0000}"/>
    <cellStyle name="SAPBEXstdData 6 4 2 4 2 3" xfId="24346" xr:uid="{00000000-0005-0000-0000-0000774F0000}"/>
    <cellStyle name="SAPBEXstdData 6 4 2 4 3" xfId="11890" xr:uid="{00000000-0005-0000-0000-0000784F0000}"/>
    <cellStyle name="SAPBEXstdData 6 4 2 5" xfId="7402" xr:uid="{00000000-0005-0000-0000-0000794F0000}"/>
    <cellStyle name="SAPBEXstdData 6 4 2 5 2" xfId="16092" xr:uid="{00000000-0005-0000-0000-00007A4F0000}"/>
    <cellStyle name="SAPBEXstdData 6 4 2 5 2 2" xfId="20383" xr:uid="{00000000-0005-0000-0000-00007B4F0000}"/>
    <cellStyle name="SAPBEXstdData 6 4 2 5 2 3" xfId="24347" xr:uid="{00000000-0005-0000-0000-00007C4F0000}"/>
    <cellStyle name="SAPBEXstdData 6 4 2 5 3" xfId="11891" xr:uid="{00000000-0005-0000-0000-00007D4F0000}"/>
    <cellStyle name="SAPBEXstdData 6 4 2 6" xfId="7403" xr:uid="{00000000-0005-0000-0000-00007E4F0000}"/>
    <cellStyle name="SAPBEXstdData 6 4 2 6 2" xfId="16093" xr:uid="{00000000-0005-0000-0000-00007F4F0000}"/>
    <cellStyle name="SAPBEXstdData 6 4 2 6 2 2" xfId="20384" xr:uid="{00000000-0005-0000-0000-0000804F0000}"/>
    <cellStyle name="SAPBEXstdData 6 4 2 6 2 3" xfId="24348" xr:uid="{00000000-0005-0000-0000-0000814F0000}"/>
    <cellStyle name="SAPBEXstdData 6 4 2 6 3" xfId="11892" xr:uid="{00000000-0005-0000-0000-0000824F0000}"/>
    <cellStyle name="SAPBEXstdData 6 4 2 7" xfId="7404" xr:uid="{00000000-0005-0000-0000-0000834F0000}"/>
    <cellStyle name="SAPBEXstdData 6 4 2 7 2" xfId="16094" xr:uid="{00000000-0005-0000-0000-0000844F0000}"/>
    <cellStyle name="SAPBEXstdData 6 4 2 7 2 2" xfId="20385" xr:uid="{00000000-0005-0000-0000-0000854F0000}"/>
    <cellStyle name="SAPBEXstdData 6 4 2 7 2 3" xfId="24349" xr:uid="{00000000-0005-0000-0000-0000864F0000}"/>
    <cellStyle name="SAPBEXstdData 6 4 2 7 3" xfId="11893" xr:uid="{00000000-0005-0000-0000-0000874F0000}"/>
    <cellStyle name="SAPBEXstdData 6 4 2 8" xfId="16088" xr:uid="{00000000-0005-0000-0000-0000884F0000}"/>
    <cellStyle name="SAPBEXstdData 6 4 2 8 2" xfId="20379" xr:uid="{00000000-0005-0000-0000-0000894F0000}"/>
    <cellStyle name="SAPBEXstdData 6 4 2 8 3" xfId="24343" xr:uid="{00000000-0005-0000-0000-00008A4F0000}"/>
    <cellStyle name="SAPBEXstdData 6 4 2 9" xfId="11887" xr:uid="{00000000-0005-0000-0000-00008B4F0000}"/>
    <cellStyle name="SAPBEXstdData 6 4 3" xfId="16087" xr:uid="{00000000-0005-0000-0000-00008C4F0000}"/>
    <cellStyle name="SAPBEXstdData 6 4 3 2" xfId="20378" xr:uid="{00000000-0005-0000-0000-00008D4F0000}"/>
    <cellStyle name="SAPBEXstdData 6 4 3 3" xfId="24342" xr:uid="{00000000-0005-0000-0000-00008E4F0000}"/>
    <cellStyle name="SAPBEXstdData 6 4 4" xfId="11886" xr:uid="{00000000-0005-0000-0000-00008F4F0000}"/>
    <cellStyle name="SAPBEXstdData 6 5" xfId="7405" xr:uid="{00000000-0005-0000-0000-0000904F0000}"/>
    <cellStyle name="SAPBEXstdData 6 5 2" xfId="7406" xr:uid="{00000000-0005-0000-0000-0000914F0000}"/>
    <cellStyle name="SAPBEXstdData 6 5 2 2" xfId="16096" xr:uid="{00000000-0005-0000-0000-0000924F0000}"/>
    <cellStyle name="SAPBEXstdData 6 5 2 2 2" xfId="20387" xr:uid="{00000000-0005-0000-0000-0000934F0000}"/>
    <cellStyle name="SAPBEXstdData 6 5 2 2 3" xfId="24351" xr:uid="{00000000-0005-0000-0000-0000944F0000}"/>
    <cellStyle name="SAPBEXstdData 6 5 2 3" xfId="11895" xr:uid="{00000000-0005-0000-0000-0000954F0000}"/>
    <cellStyle name="SAPBEXstdData 6 5 3" xfId="7407" xr:uid="{00000000-0005-0000-0000-0000964F0000}"/>
    <cellStyle name="SAPBEXstdData 6 5 3 2" xfId="16097" xr:uid="{00000000-0005-0000-0000-0000974F0000}"/>
    <cellStyle name="SAPBEXstdData 6 5 3 2 2" xfId="20388" xr:uid="{00000000-0005-0000-0000-0000984F0000}"/>
    <cellStyle name="SAPBEXstdData 6 5 3 2 3" xfId="24352" xr:uid="{00000000-0005-0000-0000-0000994F0000}"/>
    <cellStyle name="SAPBEXstdData 6 5 3 3" xfId="11896" xr:uid="{00000000-0005-0000-0000-00009A4F0000}"/>
    <cellStyle name="SAPBEXstdData 6 5 4" xfId="7408" xr:uid="{00000000-0005-0000-0000-00009B4F0000}"/>
    <cellStyle name="SAPBEXstdData 6 5 4 2" xfId="16098" xr:uid="{00000000-0005-0000-0000-00009C4F0000}"/>
    <cellStyle name="SAPBEXstdData 6 5 4 2 2" xfId="20389" xr:uid="{00000000-0005-0000-0000-00009D4F0000}"/>
    <cellStyle name="SAPBEXstdData 6 5 4 2 3" xfId="24353" xr:uid="{00000000-0005-0000-0000-00009E4F0000}"/>
    <cellStyle name="SAPBEXstdData 6 5 4 3" xfId="11897" xr:uid="{00000000-0005-0000-0000-00009F4F0000}"/>
    <cellStyle name="SAPBEXstdData 6 5 5" xfId="7409" xr:uid="{00000000-0005-0000-0000-0000A04F0000}"/>
    <cellStyle name="SAPBEXstdData 6 5 5 2" xfId="16099" xr:uid="{00000000-0005-0000-0000-0000A14F0000}"/>
    <cellStyle name="SAPBEXstdData 6 5 5 2 2" xfId="20390" xr:uid="{00000000-0005-0000-0000-0000A24F0000}"/>
    <cellStyle name="SAPBEXstdData 6 5 5 2 3" xfId="24354" xr:uid="{00000000-0005-0000-0000-0000A34F0000}"/>
    <cellStyle name="SAPBEXstdData 6 5 5 3" xfId="11898" xr:uid="{00000000-0005-0000-0000-0000A44F0000}"/>
    <cellStyle name="SAPBEXstdData 6 5 6" xfId="7410" xr:uid="{00000000-0005-0000-0000-0000A54F0000}"/>
    <cellStyle name="SAPBEXstdData 6 5 6 2" xfId="16100" xr:uid="{00000000-0005-0000-0000-0000A64F0000}"/>
    <cellStyle name="SAPBEXstdData 6 5 6 2 2" xfId="20391" xr:uid="{00000000-0005-0000-0000-0000A74F0000}"/>
    <cellStyle name="SAPBEXstdData 6 5 6 2 3" xfId="24355" xr:uid="{00000000-0005-0000-0000-0000A84F0000}"/>
    <cellStyle name="SAPBEXstdData 6 5 6 3" xfId="11899" xr:uid="{00000000-0005-0000-0000-0000A94F0000}"/>
    <cellStyle name="SAPBEXstdData 6 5 7" xfId="7411" xr:uid="{00000000-0005-0000-0000-0000AA4F0000}"/>
    <cellStyle name="SAPBEXstdData 6 5 7 2" xfId="16101" xr:uid="{00000000-0005-0000-0000-0000AB4F0000}"/>
    <cellStyle name="SAPBEXstdData 6 5 7 2 2" xfId="20392" xr:uid="{00000000-0005-0000-0000-0000AC4F0000}"/>
    <cellStyle name="SAPBEXstdData 6 5 7 2 3" xfId="24356" xr:uid="{00000000-0005-0000-0000-0000AD4F0000}"/>
    <cellStyle name="SAPBEXstdData 6 5 7 3" xfId="11900" xr:uid="{00000000-0005-0000-0000-0000AE4F0000}"/>
    <cellStyle name="SAPBEXstdData 6 5 8" xfId="16095" xr:uid="{00000000-0005-0000-0000-0000AF4F0000}"/>
    <cellStyle name="SAPBEXstdData 6 5 8 2" xfId="20386" xr:uid="{00000000-0005-0000-0000-0000B04F0000}"/>
    <cellStyle name="SAPBEXstdData 6 5 8 3" xfId="24350" xr:uid="{00000000-0005-0000-0000-0000B14F0000}"/>
    <cellStyle name="SAPBEXstdData 6 5 9" xfId="11894" xr:uid="{00000000-0005-0000-0000-0000B24F0000}"/>
    <cellStyle name="SAPBEXstdData 6 6" xfId="16070" xr:uid="{00000000-0005-0000-0000-0000B34F0000}"/>
    <cellStyle name="SAPBEXstdData 6 6 2" xfId="20361" xr:uid="{00000000-0005-0000-0000-0000B44F0000}"/>
    <cellStyle name="SAPBEXstdData 6 6 3" xfId="24325" xr:uid="{00000000-0005-0000-0000-0000B54F0000}"/>
    <cellStyle name="SAPBEXstdData 6 7" xfId="11869" xr:uid="{00000000-0005-0000-0000-0000B64F0000}"/>
    <cellStyle name="SAPBEXstdData 7" xfId="7412" xr:uid="{00000000-0005-0000-0000-0000B74F0000}"/>
    <cellStyle name="SAPBEXstdData 7 2" xfId="7413" xr:uid="{00000000-0005-0000-0000-0000B84F0000}"/>
    <cellStyle name="SAPBEXstdData 7 2 2" xfId="7414" xr:uid="{00000000-0005-0000-0000-0000B94F0000}"/>
    <cellStyle name="SAPBEXstdData 7 2 2 2" xfId="7415" xr:uid="{00000000-0005-0000-0000-0000BA4F0000}"/>
    <cellStyle name="SAPBEXstdData 7 2 2 2 2" xfId="16105" xr:uid="{00000000-0005-0000-0000-0000BB4F0000}"/>
    <cellStyle name="SAPBEXstdData 7 2 2 2 2 2" xfId="20396" xr:uid="{00000000-0005-0000-0000-0000BC4F0000}"/>
    <cellStyle name="SAPBEXstdData 7 2 2 2 2 3" xfId="24360" xr:uid="{00000000-0005-0000-0000-0000BD4F0000}"/>
    <cellStyle name="SAPBEXstdData 7 2 2 2 3" xfId="11904" xr:uid="{00000000-0005-0000-0000-0000BE4F0000}"/>
    <cellStyle name="SAPBEXstdData 7 2 2 3" xfId="7416" xr:uid="{00000000-0005-0000-0000-0000BF4F0000}"/>
    <cellStyle name="SAPBEXstdData 7 2 2 3 2" xfId="16106" xr:uid="{00000000-0005-0000-0000-0000C04F0000}"/>
    <cellStyle name="SAPBEXstdData 7 2 2 3 2 2" xfId="20397" xr:uid="{00000000-0005-0000-0000-0000C14F0000}"/>
    <cellStyle name="SAPBEXstdData 7 2 2 3 2 3" xfId="24361" xr:uid="{00000000-0005-0000-0000-0000C24F0000}"/>
    <cellStyle name="SAPBEXstdData 7 2 2 3 3" xfId="11905" xr:uid="{00000000-0005-0000-0000-0000C34F0000}"/>
    <cellStyle name="SAPBEXstdData 7 2 2 4" xfId="7417" xr:uid="{00000000-0005-0000-0000-0000C44F0000}"/>
    <cellStyle name="SAPBEXstdData 7 2 2 4 2" xfId="16107" xr:uid="{00000000-0005-0000-0000-0000C54F0000}"/>
    <cellStyle name="SAPBEXstdData 7 2 2 4 2 2" xfId="20398" xr:uid="{00000000-0005-0000-0000-0000C64F0000}"/>
    <cellStyle name="SAPBEXstdData 7 2 2 4 2 3" xfId="24362" xr:uid="{00000000-0005-0000-0000-0000C74F0000}"/>
    <cellStyle name="SAPBEXstdData 7 2 2 4 3" xfId="11906" xr:uid="{00000000-0005-0000-0000-0000C84F0000}"/>
    <cellStyle name="SAPBEXstdData 7 2 2 5" xfId="7418" xr:uid="{00000000-0005-0000-0000-0000C94F0000}"/>
    <cellStyle name="SAPBEXstdData 7 2 2 5 2" xfId="16108" xr:uid="{00000000-0005-0000-0000-0000CA4F0000}"/>
    <cellStyle name="SAPBEXstdData 7 2 2 5 2 2" xfId="20399" xr:uid="{00000000-0005-0000-0000-0000CB4F0000}"/>
    <cellStyle name="SAPBEXstdData 7 2 2 5 2 3" xfId="24363" xr:uid="{00000000-0005-0000-0000-0000CC4F0000}"/>
    <cellStyle name="SAPBEXstdData 7 2 2 5 3" xfId="11907" xr:uid="{00000000-0005-0000-0000-0000CD4F0000}"/>
    <cellStyle name="SAPBEXstdData 7 2 2 6" xfId="7419" xr:uid="{00000000-0005-0000-0000-0000CE4F0000}"/>
    <cellStyle name="SAPBEXstdData 7 2 2 6 2" xfId="16109" xr:uid="{00000000-0005-0000-0000-0000CF4F0000}"/>
    <cellStyle name="SAPBEXstdData 7 2 2 6 2 2" xfId="20400" xr:uid="{00000000-0005-0000-0000-0000D04F0000}"/>
    <cellStyle name="SAPBEXstdData 7 2 2 6 2 3" xfId="24364" xr:uid="{00000000-0005-0000-0000-0000D14F0000}"/>
    <cellStyle name="SAPBEXstdData 7 2 2 6 3" xfId="11908" xr:uid="{00000000-0005-0000-0000-0000D24F0000}"/>
    <cellStyle name="SAPBEXstdData 7 2 2 7" xfId="7420" xr:uid="{00000000-0005-0000-0000-0000D34F0000}"/>
    <cellStyle name="SAPBEXstdData 7 2 2 7 2" xfId="16110" xr:uid="{00000000-0005-0000-0000-0000D44F0000}"/>
    <cellStyle name="SAPBEXstdData 7 2 2 7 2 2" xfId="20401" xr:uid="{00000000-0005-0000-0000-0000D54F0000}"/>
    <cellStyle name="SAPBEXstdData 7 2 2 7 2 3" xfId="24365" xr:uid="{00000000-0005-0000-0000-0000D64F0000}"/>
    <cellStyle name="SAPBEXstdData 7 2 2 7 3" xfId="11909" xr:uid="{00000000-0005-0000-0000-0000D74F0000}"/>
    <cellStyle name="SAPBEXstdData 7 2 2 8" xfId="16104" xr:uid="{00000000-0005-0000-0000-0000D84F0000}"/>
    <cellStyle name="SAPBEXstdData 7 2 2 8 2" xfId="20395" xr:uid="{00000000-0005-0000-0000-0000D94F0000}"/>
    <cellStyle name="SAPBEXstdData 7 2 2 8 3" xfId="24359" xr:uid="{00000000-0005-0000-0000-0000DA4F0000}"/>
    <cellStyle name="SAPBEXstdData 7 2 2 9" xfId="11903" xr:uid="{00000000-0005-0000-0000-0000DB4F0000}"/>
    <cellStyle name="SAPBEXstdData 7 2 3" xfId="16103" xr:uid="{00000000-0005-0000-0000-0000DC4F0000}"/>
    <cellStyle name="SAPBEXstdData 7 2 3 2" xfId="20394" xr:uid="{00000000-0005-0000-0000-0000DD4F0000}"/>
    <cellStyle name="SAPBEXstdData 7 2 3 3" xfId="24358" xr:uid="{00000000-0005-0000-0000-0000DE4F0000}"/>
    <cellStyle name="SAPBEXstdData 7 2 4" xfId="11902" xr:uid="{00000000-0005-0000-0000-0000DF4F0000}"/>
    <cellStyle name="SAPBEXstdData 7 3" xfId="7421" xr:uid="{00000000-0005-0000-0000-0000E04F0000}"/>
    <cellStyle name="SAPBEXstdData 7 3 2" xfId="7422" xr:uid="{00000000-0005-0000-0000-0000E14F0000}"/>
    <cellStyle name="SAPBEXstdData 7 3 2 2" xfId="7423" xr:uid="{00000000-0005-0000-0000-0000E24F0000}"/>
    <cellStyle name="SAPBEXstdData 7 3 2 2 2" xfId="16113" xr:uid="{00000000-0005-0000-0000-0000E34F0000}"/>
    <cellStyle name="SAPBEXstdData 7 3 2 2 2 2" xfId="20404" xr:uid="{00000000-0005-0000-0000-0000E44F0000}"/>
    <cellStyle name="SAPBEXstdData 7 3 2 2 2 3" xfId="24368" xr:uid="{00000000-0005-0000-0000-0000E54F0000}"/>
    <cellStyle name="SAPBEXstdData 7 3 2 2 3" xfId="11912" xr:uid="{00000000-0005-0000-0000-0000E64F0000}"/>
    <cellStyle name="SAPBEXstdData 7 3 2 3" xfId="7424" xr:uid="{00000000-0005-0000-0000-0000E74F0000}"/>
    <cellStyle name="SAPBEXstdData 7 3 2 3 2" xfId="16114" xr:uid="{00000000-0005-0000-0000-0000E84F0000}"/>
    <cellStyle name="SAPBEXstdData 7 3 2 3 2 2" xfId="20405" xr:uid="{00000000-0005-0000-0000-0000E94F0000}"/>
    <cellStyle name="SAPBEXstdData 7 3 2 3 2 3" xfId="24369" xr:uid="{00000000-0005-0000-0000-0000EA4F0000}"/>
    <cellStyle name="SAPBEXstdData 7 3 2 3 3" xfId="11913" xr:uid="{00000000-0005-0000-0000-0000EB4F0000}"/>
    <cellStyle name="SAPBEXstdData 7 3 2 4" xfId="7425" xr:uid="{00000000-0005-0000-0000-0000EC4F0000}"/>
    <cellStyle name="SAPBEXstdData 7 3 2 4 2" xfId="16115" xr:uid="{00000000-0005-0000-0000-0000ED4F0000}"/>
    <cellStyle name="SAPBEXstdData 7 3 2 4 2 2" xfId="20406" xr:uid="{00000000-0005-0000-0000-0000EE4F0000}"/>
    <cellStyle name="SAPBEXstdData 7 3 2 4 2 3" xfId="24370" xr:uid="{00000000-0005-0000-0000-0000EF4F0000}"/>
    <cellStyle name="SAPBEXstdData 7 3 2 4 3" xfId="11914" xr:uid="{00000000-0005-0000-0000-0000F04F0000}"/>
    <cellStyle name="SAPBEXstdData 7 3 2 5" xfId="7426" xr:uid="{00000000-0005-0000-0000-0000F14F0000}"/>
    <cellStyle name="SAPBEXstdData 7 3 2 5 2" xfId="16116" xr:uid="{00000000-0005-0000-0000-0000F24F0000}"/>
    <cellStyle name="SAPBEXstdData 7 3 2 5 2 2" xfId="20407" xr:uid="{00000000-0005-0000-0000-0000F34F0000}"/>
    <cellStyle name="SAPBEXstdData 7 3 2 5 2 3" xfId="24371" xr:uid="{00000000-0005-0000-0000-0000F44F0000}"/>
    <cellStyle name="SAPBEXstdData 7 3 2 5 3" xfId="11915" xr:uid="{00000000-0005-0000-0000-0000F54F0000}"/>
    <cellStyle name="SAPBEXstdData 7 3 2 6" xfId="7427" xr:uid="{00000000-0005-0000-0000-0000F64F0000}"/>
    <cellStyle name="SAPBEXstdData 7 3 2 6 2" xfId="16117" xr:uid="{00000000-0005-0000-0000-0000F74F0000}"/>
    <cellStyle name="SAPBEXstdData 7 3 2 6 2 2" xfId="20408" xr:uid="{00000000-0005-0000-0000-0000F84F0000}"/>
    <cellStyle name="SAPBEXstdData 7 3 2 6 2 3" xfId="24372" xr:uid="{00000000-0005-0000-0000-0000F94F0000}"/>
    <cellStyle name="SAPBEXstdData 7 3 2 6 3" xfId="11916" xr:uid="{00000000-0005-0000-0000-0000FA4F0000}"/>
    <cellStyle name="SAPBEXstdData 7 3 2 7" xfId="7428" xr:uid="{00000000-0005-0000-0000-0000FB4F0000}"/>
    <cellStyle name="SAPBEXstdData 7 3 2 7 2" xfId="16118" xr:uid="{00000000-0005-0000-0000-0000FC4F0000}"/>
    <cellStyle name="SAPBEXstdData 7 3 2 7 2 2" xfId="20409" xr:uid="{00000000-0005-0000-0000-0000FD4F0000}"/>
    <cellStyle name="SAPBEXstdData 7 3 2 7 2 3" xfId="24373" xr:uid="{00000000-0005-0000-0000-0000FE4F0000}"/>
    <cellStyle name="SAPBEXstdData 7 3 2 7 3" xfId="11917" xr:uid="{00000000-0005-0000-0000-0000FF4F0000}"/>
    <cellStyle name="SAPBEXstdData 7 3 2 8" xfId="16112" xr:uid="{00000000-0005-0000-0000-000000500000}"/>
    <cellStyle name="SAPBEXstdData 7 3 2 8 2" xfId="20403" xr:uid="{00000000-0005-0000-0000-000001500000}"/>
    <cellStyle name="SAPBEXstdData 7 3 2 8 3" xfId="24367" xr:uid="{00000000-0005-0000-0000-000002500000}"/>
    <cellStyle name="SAPBEXstdData 7 3 2 9" xfId="11911" xr:uid="{00000000-0005-0000-0000-000003500000}"/>
    <cellStyle name="SAPBEXstdData 7 3 3" xfId="16111" xr:uid="{00000000-0005-0000-0000-000004500000}"/>
    <cellStyle name="SAPBEXstdData 7 3 3 2" xfId="20402" xr:uid="{00000000-0005-0000-0000-000005500000}"/>
    <cellStyle name="SAPBEXstdData 7 3 3 3" xfId="24366" xr:uid="{00000000-0005-0000-0000-000006500000}"/>
    <cellStyle name="SAPBEXstdData 7 3 4" xfId="11910" xr:uid="{00000000-0005-0000-0000-000007500000}"/>
    <cellStyle name="SAPBEXstdData 7 4" xfId="7429" xr:uid="{00000000-0005-0000-0000-000008500000}"/>
    <cellStyle name="SAPBEXstdData 7 4 2" xfId="7430" xr:uid="{00000000-0005-0000-0000-000009500000}"/>
    <cellStyle name="SAPBEXstdData 7 4 2 2" xfId="7431" xr:uid="{00000000-0005-0000-0000-00000A500000}"/>
    <cellStyle name="SAPBEXstdData 7 4 2 2 2" xfId="16121" xr:uid="{00000000-0005-0000-0000-00000B500000}"/>
    <cellStyle name="SAPBEXstdData 7 4 2 2 2 2" xfId="20412" xr:uid="{00000000-0005-0000-0000-00000C500000}"/>
    <cellStyle name="SAPBEXstdData 7 4 2 2 2 3" xfId="24376" xr:uid="{00000000-0005-0000-0000-00000D500000}"/>
    <cellStyle name="SAPBEXstdData 7 4 2 2 3" xfId="11920" xr:uid="{00000000-0005-0000-0000-00000E500000}"/>
    <cellStyle name="SAPBEXstdData 7 4 2 3" xfId="7432" xr:uid="{00000000-0005-0000-0000-00000F500000}"/>
    <cellStyle name="SAPBEXstdData 7 4 2 3 2" xfId="16122" xr:uid="{00000000-0005-0000-0000-000010500000}"/>
    <cellStyle name="SAPBEXstdData 7 4 2 3 2 2" xfId="20413" xr:uid="{00000000-0005-0000-0000-000011500000}"/>
    <cellStyle name="SAPBEXstdData 7 4 2 3 2 3" xfId="24377" xr:uid="{00000000-0005-0000-0000-000012500000}"/>
    <cellStyle name="SAPBEXstdData 7 4 2 3 3" xfId="11921" xr:uid="{00000000-0005-0000-0000-000013500000}"/>
    <cellStyle name="SAPBEXstdData 7 4 2 4" xfId="7433" xr:uid="{00000000-0005-0000-0000-000014500000}"/>
    <cellStyle name="SAPBEXstdData 7 4 2 4 2" xfId="16123" xr:uid="{00000000-0005-0000-0000-000015500000}"/>
    <cellStyle name="SAPBEXstdData 7 4 2 4 2 2" xfId="20414" xr:uid="{00000000-0005-0000-0000-000016500000}"/>
    <cellStyle name="SAPBEXstdData 7 4 2 4 2 3" xfId="24378" xr:uid="{00000000-0005-0000-0000-000017500000}"/>
    <cellStyle name="SAPBEXstdData 7 4 2 4 3" xfId="11922" xr:uid="{00000000-0005-0000-0000-000018500000}"/>
    <cellStyle name="SAPBEXstdData 7 4 2 5" xfId="7434" xr:uid="{00000000-0005-0000-0000-000019500000}"/>
    <cellStyle name="SAPBEXstdData 7 4 2 5 2" xfId="16124" xr:uid="{00000000-0005-0000-0000-00001A500000}"/>
    <cellStyle name="SAPBEXstdData 7 4 2 5 2 2" xfId="20415" xr:uid="{00000000-0005-0000-0000-00001B500000}"/>
    <cellStyle name="SAPBEXstdData 7 4 2 5 2 3" xfId="24379" xr:uid="{00000000-0005-0000-0000-00001C500000}"/>
    <cellStyle name="SAPBEXstdData 7 4 2 5 3" xfId="11923" xr:uid="{00000000-0005-0000-0000-00001D500000}"/>
    <cellStyle name="SAPBEXstdData 7 4 2 6" xfId="7435" xr:uid="{00000000-0005-0000-0000-00001E500000}"/>
    <cellStyle name="SAPBEXstdData 7 4 2 6 2" xfId="16125" xr:uid="{00000000-0005-0000-0000-00001F500000}"/>
    <cellStyle name="SAPBEXstdData 7 4 2 6 2 2" xfId="20416" xr:uid="{00000000-0005-0000-0000-000020500000}"/>
    <cellStyle name="SAPBEXstdData 7 4 2 6 2 3" xfId="24380" xr:uid="{00000000-0005-0000-0000-000021500000}"/>
    <cellStyle name="SAPBEXstdData 7 4 2 6 3" xfId="11924" xr:uid="{00000000-0005-0000-0000-000022500000}"/>
    <cellStyle name="SAPBEXstdData 7 4 2 7" xfId="7436" xr:uid="{00000000-0005-0000-0000-000023500000}"/>
    <cellStyle name="SAPBEXstdData 7 4 2 7 2" xfId="16126" xr:uid="{00000000-0005-0000-0000-000024500000}"/>
    <cellStyle name="SAPBEXstdData 7 4 2 7 2 2" xfId="20417" xr:uid="{00000000-0005-0000-0000-000025500000}"/>
    <cellStyle name="SAPBEXstdData 7 4 2 7 2 3" xfId="24381" xr:uid="{00000000-0005-0000-0000-000026500000}"/>
    <cellStyle name="SAPBEXstdData 7 4 2 7 3" xfId="11925" xr:uid="{00000000-0005-0000-0000-000027500000}"/>
    <cellStyle name="SAPBEXstdData 7 4 2 8" xfId="16120" xr:uid="{00000000-0005-0000-0000-000028500000}"/>
    <cellStyle name="SAPBEXstdData 7 4 2 8 2" xfId="20411" xr:uid="{00000000-0005-0000-0000-000029500000}"/>
    <cellStyle name="SAPBEXstdData 7 4 2 8 3" xfId="24375" xr:uid="{00000000-0005-0000-0000-00002A500000}"/>
    <cellStyle name="SAPBEXstdData 7 4 2 9" xfId="11919" xr:uid="{00000000-0005-0000-0000-00002B500000}"/>
    <cellStyle name="SAPBEXstdData 7 4 3" xfId="16119" xr:uid="{00000000-0005-0000-0000-00002C500000}"/>
    <cellStyle name="SAPBEXstdData 7 4 3 2" xfId="20410" xr:uid="{00000000-0005-0000-0000-00002D500000}"/>
    <cellStyle name="SAPBEXstdData 7 4 3 3" xfId="24374" xr:uid="{00000000-0005-0000-0000-00002E500000}"/>
    <cellStyle name="SAPBEXstdData 7 4 4" xfId="11918" xr:uid="{00000000-0005-0000-0000-00002F500000}"/>
    <cellStyle name="SAPBEXstdData 7 5" xfId="7437" xr:uid="{00000000-0005-0000-0000-000030500000}"/>
    <cellStyle name="SAPBEXstdData 7 5 2" xfId="7438" xr:uid="{00000000-0005-0000-0000-000031500000}"/>
    <cellStyle name="SAPBEXstdData 7 5 2 2" xfId="16128" xr:uid="{00000000-0005-0000-0000-000032500000}"/>
    <cellStyle name="SAPBEXstdData 7 5 2 2 2" xfId="20419" xr:uid="{00000000-0005-0000-0000-000033500000}"/>
    <cellStyle name="SAPBEXstdData 7 5 2 2 3" xfId="24383" xr:uid="{00000000-0005-0000-0000-000034500000}"/>
    <cellStyle name="SAPBEXstdData 7 5 2 3" xfId="11927" xr:uid="{00000000-0005-0000-0000-000035500000}"/>
    <cellStyle name="SAPBEXstdData 7 5 3" xfId="7439" xr:uid="{00000000-0005-0000-0000-000036500000}"/>
    <cellStyle name="SAPBEXstdData 7 5 3 2" xfId="16129" xr:uid="{00000000-0005-0000-0000-000037500000}"/>
    <cellStyle name="SAPBEXstdData 7 5 3 2 2" xfId="20420" xr:uid="{00000000-0005-0000-0000-000038500000}"/>
    <cellStyle name="SAPBEXstdData 7 5 3 2 3" xfId="24384" xr:uid="{00000000-0005-0000-0000-000039500000}"/>
    <cellStyle name="SAPBEXstdData 7 5 3 3" xfId="11928" xr:uid="{00000000-0005-0000-0000-00003A500000}"/>
    <cellStyle name="SAPBEXstdData 7 5 4" xfId="7440" xr:uid="{00000000-0005-0000-0000-00003B500000}"/>
    <cellStyle name="SAPBEXstdData 7 5 4 2" xfId="16130" xr:uid="{00000000-0005-0000-0000-00003C500000}"/>
    <cellStyle name="SAPBEXstdData 7 5 4 2 2" xfId="20421" xr:uid="{00000000-0005-0000-0000-00003D500000}"/>
    <cellStyle name="SAPBEXstdData 7 5 4 2 3" xfId="24385" xr:uid="{00000000-0005-0000-0000-00003E500000}"/>
    <cellStyle name="SAPBEXstdData 7 5 4 3" xfId="11929" xr:uid="{00000000-0005-0000-0000-00003F500000}"/>
    <cellStyle name="SAPBEXstdData 7 5 5" xfId="7441" xr:uid="{00000000-0005-0000-0000-000040500000}"/>
    <cellStyle name="SAPBEXstdData 7 5 5 2" xfId="16131" xr:uid="{00000000-0005-0000-0000-000041500000}"/>
    <cellStyle name="SAPBEXstdData 7 5 5 2 2" xfId="20422" xr:uid="{00000000-0005-0000-0000-000042500000}"/>
    <cellStyle name="SAPBEXstdData 7 5 5 2 3" xfId="24386" xr:uid="{00000000-0005-0000-0000-000043500000}"/>
    <cellStyle name="SAPBEXstdData 7 5 5 3" xfId="11930" xr:uid="{00000000-0005-0000-0000-000044500000}"/>
    <cellStyle name="SAPBEXstdData 7 5 6" xfId="7442" xr:uid="{00000000-0005-0000-0000-000045500000}"/>
    <cellStyle name="SAPBEXstdData 7 5 6 2" xfId="16132" xr:uid="{00000000-0005-0000-0000-000046500000}"/>
    <cellStyle name="SAPBEXstdData 7 5 6 2 2" xfId="20423" xr:uid="{00000000-0005-0000-0000-000047500000}"/>
    <cellStyle name="SAPBEXstdData 7 5 6 2 3" xfId="24387" xr:uid="{00000000-0005-0000-0000-000048500000}"/>
    <cellStyle name="SAPBEXstdData 7 5 6 3" xfId="11931" xr:uid="{00000000-0005-0000-0000-000049500000}"/>
    <cellStyle name="SAPBEXstdData 7 5 7" xfId="7443" xr:uid="{00000000-0005-0000-0000-00004A500000}"/>
    <cellStyle name="SAPBEXstdData 7 5 7 2" xfId="16133" xr:uid="{00000000-0005-0000-0000-00004B500000}"/>
    <cellStyle name="SAPBEXstdData 7 5 7 2 2" xfId="20424" xr:uid="{00000000-0005-0000-0000-00004C500000}"/>
    <cellStyle name="SAPBEXstdData 7 5 7 2 3" xfId="24388" xr:uid="{00000000-0005-0000-0000-00004D500000}"/>
    <cellStyle name="SAPBEXstdData 7 5 7 3" xfId="11932" xr:uid="{00000000-0005-0000-0000-00004E500000}"/>
    <cellStyle name="SAPBEXstdData 7 5 8" xfId="16127" xr:uid="{00000000-0005-0000-0000-00004F500000}"/>
    <cellStyle name="SAPBEXstdData 7 5 8 2" xfId="20418" xr:uid="{00000000-0005-0000-0000-000050500000}"/>
    <cellStyle name="SAPBEXstdData 7 5 8 3" xfId="24382" xr:uid="{00000000-0005-0000-0000-000051500000}"/>
    <cellStyle name="SAPBEXstdData 7 5 9" xfId="11926" xr:uid="{00000000-0005-0000-0000-000052500000}"/>
    <cellStyle name="SAPBEXstdData 7 6" xfId="16102" xr:uid="{00000000-0005-0000-0000-000053500000}"/>
    <cellStyle name="SAPBEXstdData 7 6 2" xfId="20393" xr:uid="{00000000-0005-0000-0000-000054500000}"/>
    <cellStyle name="SAPBEXstdData 7 6 3" xfId="24357" xr:uid="{00000000-0005-0000-0000-000055500000}"/>
    <cellStyle name="SAPBEXstdData 7 7" xfId="11901" xr:uid="{00000000-0005-0000-0000-000056500000}"/>
    <cellStyle name="SAPBEXstdData 8" xfId="7444" xr:uid="{00000000-0005-0000-0000-000057500000}"/>
    <cellStyle name="SAPBEXstdData 8 2" xfId="7445" xr:uid="{00000000-0005-0000-0000-000058500000}"/>
    <cellStyle name="SAPBEXstdData 8 2 2" xfId="7446" xr:uid="{00000000-0005-0000-0000-000059500000}"/>
    <cellStyle name="SAPBEXstdData 8 2 2 2" xfId="7447" xr:uid="{00000000-0005-0000-0000-00005A500000}"/>
    <cellStyle name="SAPBEXstdData 8 2 2 2 2" xfId="16137" xr:uid="{00000000-0005-0000-0000-00005B500000}"/>
    <cellStyle name="SAPBEXstdData 8 2 2 2 2 2" xfId="20428" xr:uid="{00000000-0005-0000-0000-00005C500000}"/>
    <cellStyle name="SAPBEXstdData 8 2 2 2 2 3" xfId="24392" xr:uid="{00000000-0005-0000-0000-00005D500000}"/>
    <cellStyle name="SAPBEXstdData 8 2 2 2 3" xfId="17248" xr:uid="{00000000-0005-0000-0000-00005E500000}"/>
    <cellStyle name="SAPBEXstdData 8 2 2 3" xfId="7448" xr:uid="{00000000-0005-0000-0000-00005F500000}"/>
    <cellStyle name="SAPBEXstdData 8 2 2 3 2" xfId="16138" xr:uid="{00000000-0005-0000-0000-000060500000}"/>
    <cellStyle name="SAPBEXstdData 8 2 2 3 2 2" xfId="20429" xr:uid="{00000000-0005-0000-0000-000061500000}"/>
    <cellStyle name="SAPBEXstdData 8 2 2 3 2 3" xfId="24393" xr:uid="{00000000-0005-0000-0000-000062500000}"/>
    <cellStyle name="SAPBEXstdData 8 2 2 3 3" xfId="11936" xr:uid="{00000000-0005-0000-0000-000063500000}"/>
    <cellStyle name="SAPBEXstdData 8 2 2 4" xfId="7449" xr:uid="{00000000-0005-0000-0000-000064500000}"/>
    <cellStyle name="SAPBEXstdData 8 2 2 4 2" xfId="16139" xr:uid="{00000000-0005-0000-0000-000065500000}"/>
    <cellStyle name="SAPBEXstdData 8 2 2 4 2 2" xfId="20430" xr:uid="{00000000-0005-0000-0000-000066500000}"/>
    <cellStyle name="SAPBEXstdData 8 2 2 4 2 3" xfId="24394" xr:uid="{00000000-0005-0000-0000-000067500000}"/>
    <cellStyle name="SAPBEXstdData 8 2 2 4 3" xfId="11937" xr:uid="{00000000-0005-0000-0000-000068500000}"/>
    <cellStyle name="SAPBEXstdData 8 2 2 5" xfId="7450" xr:uid="{00000000-0005-0000-0000-000069500000}"/>
    <cellStyle name="SAPBEXstdData 8 2 2 5 2" xfId="16140" xr:uid="{00000000-0005-0000-0000-00006A500000}"/>
    <cellStyle name="SAPBEXstdData 8 2 2 5 2 2" xfId="20431" xr:uid="{00000000-0005-0000-0000-00006B500000}"/>
    <cellStyle name="SAPBEXstdData 8 2 2 5 2 3" xfId="24395" xr:uid="{00000000-0005-0000-0000-00006C500000}"/>
    <cellStyle name="SAPBEXstdData 8 2 2 5 3" xfId="11938" xr:uid="{00000000-0005-0000-0000-00006D500000}"/>
    <cellStyle name="SAPBEXstdData 8 2 2 6" xfId="7451" xr:uid="{00000000-0005-0000-0000-00006E500000}"/>
    <cellStyle name="SAPBEXstdData 8 2 2 6 2" xfId="16141" xr:uid="{00000000-0005-0000-0000-00006F500000}"/>
    <cellStyle name="SAPBEXstdData 8 2 2 6 2 2" xfId="20432" xr:uid="{00000000-0005-0000-0000-000070500000}"/>
    <cellStyle name="SAPBEXstdData 8 2 2 6 2 3" xfId="24396" xr:uid="{00000000-0005-0000-0000-000071500000}"/>
    <cellStyle name="SAPBEXstdData 8 2 2 6 3" xfId="11939" xr:uid="{00000000-0005-0000-0000-000072500000}"/>
    <cellStyle name="SAPBEXstdData 8 2 2 7" xfId="7452" xr:uid="{00000000-0005-0000-0000-000073500000}"/>
    <cellStyle name="SAPBEXstdData 8 2 2 7 2" xfId="16142" xr:uid="{00000000-0005-0000-0000-000074500000}"/>
    <cellStyle name="SAPBEXstdData 8 2 2 7 2 2" xfId="20433" xr:uid="{00000000-0005-0000-0000-000075500000}"/>
    <cellStyle name="SAPBEXstdData 8 2 2 7 2 3" xfId="24397" xr:uid="{00000000-0005-0000-0000-000076500000}"/>
    <cellStyle name="SAPBEXstdData 8 2 2 7 3" xfId="11940" xr:uid="{00000000-0005-0000-0000-000077500000}"/>
    <cellStyle name="SAPBEXstdData 8 2 2 8" xfId="16136" xr:uid="{00000000-0005-0000-0000-000078500000}"/>
    <cellStyle name="SAPBEXstdData 8 2 2 8 2" xfId="20427" xr:uid="{00000000-0005-0000-0000-000079500000}"/>
    <cellStyle name="SAPBEXstdData 8 2 2 8 3" xfId="24391" xr:uid="{00000000-0005-0000-0000-00007A500000}"/>
    <cellStyle name="SAPBEXstdData 8 2 2 9" xfId="11935" xr:uid="{00000000-0005-0000-0000-00007B500000}"/>
    <cellStyle name="SAPBEXstdData 8 2 3" xfId="16135" xr:uid="{00000000-0005-0000-0000-00007C500000}"/>
    <cellStyle name="SAPBEXstdData 8 2 3 2" xfId="20426" xr:uid="{00000000-0005-0000-0000-00007D500000}"/>
    <cellStyle name="SAPBEXstdData 8 2 3 3" xfId="24390" xr:uid="{00000000-0005-0000-0000-00007E500000}"/>
    <cellStyle name="SAPBEXstdData 8 2 4" xfId="11934" xr:uid="{00000000-0005-0000-0000-00007F500000}"/>
    <cellStyle name="SAPBEXstdData 8 3" xfId="7453" xr:uid="{00000000-0005-0000-0000-000080500000}"/>
    <cellStyle name="SAPBEXstdData 8 3 2" xfId="7454" xr:uid="{00000000-0005-0000-0000-000081500000}"/>
    <cellStyle name="SAPBEXstdData 8 3 2 2" xfId="7455" xr:uid="{00000000-0005-0000-0000-000082500000}"/>
    <cellStyle name="SAPBEXstdData 8 3 2 2 2" xfId="16145" xr:uid="{00000000-0005-0000-0000-000083500000}"/>
    <cellStyle name="SAPBEXstdData 8 3 2 2 2 2" xfId="20436" xr:uid="{00000000-0005-0000-0000-000084500000}"/>
    <cellStyle name="SAPBEXstdData 8 3 2 2 2 3" xfId="24400" xr:uid="{00000000-0005-0000-0000-000085500000}"/>
    <cellStyle name="SAPBEXstdData 8 3 2 2 3" xfId="11943" xr:uid="{00000000-0005-0000-0000-000086500000}"/>
    <cellStyle name="SAPBEXstdData 8 3 2 3" xfId="7456" xr:uid="{00000000-0005-0000-0000-000087500000}"/>
    <cellStyle name="SAPBEXstdData 8 3 2 3 2" xfId="16146" xr:uid="{00000000-0005-0000-0000-000088500000}"/>
    <cellStyle name="SAPBEXstdData 8 3 2 3 2 2" xfId="20437" xr:uid="{00000000-0005-0000-0000-000089500000}"/>
    <cellStyle name="SAPBEXstdData 8 3 2 3 2 3" xfId="24401" xr:uid="{00000000-0005-0000-0000-00008A500000}"/>
    <cellStyle name="SAPBEXstdData 8 3 2 3 3" xfId="11944" xr:uid="{00000000-0005-0000-0000-00008B500000}"/>
    <cellStyle name="SAPBEXstdData 8 3 2 4" xfId="7457" xr:uid="{00000000-0005-0000-0000-00008C500000}"/>
    <cellStyle name="SAPBEXstdData 8 3 2 4 2" xfId="16147" xr:uid="{00000000-0005-0000-0000-00008D500000}"/>
    <cellStyle name="SAPBEXstdData 8 3 2 4 2 2" xfId="20438" xr:uid="{00000000-0005-0000-0000-00008E500000}"/>
    <cellStyle name="SAPBEXstdData 8 3 2 4 2 3" xfId="24402" xr:uid="{00000000-0005-0000-0000-00008F500000}"/>
    <cellStyle name="SAPBEXstdData 8 3 2 4 3" xfId="11945" xr:uid="{00000000-0005-0000-0000-000090500000}"/>
    <cellStyle name="SAPBEXstdData 8 3 2 5" xfId="7458" xr:uid="{00000000-0005-0000-0000-000091500000}"/>
    <cellStyle name="SAPBEXstdData 8 3 2 5 2" xfId="16148" xr:uid="{00000000-0005-0000-0000-000092500000}"/>
    <cellStyle name="SAPBEXstdData 8 3 2 5 2 2" xfId="20439" xr:uid="{00000000-0005-0000-0000-000093500000}"/>
    <cellStyle name="SAPBEXstdData 8 3 2 5 2 3" xfId="24403" xr:uid="{00000000-0005-0000-0000-000094500000}"/>
    <cellStyle name="SAPBEXstdData 8 3 2 5 3" xfId="11946" xr:uid="{00000000-0005-0000-0000-000095500000}"/>
    <cellStyle name="SAPBEXstdData 8 3 2 6" xfId="7459" xr:uid="{00000000-0005-0000-0000-000096500000}"/>
    <cellStyle name="SAPBEXstdData 8 3 2 6 2" xfId="16149" xr:uid="{00000000-0005-0000-0000-000097500000}"/>
    <cellStyle name="SAPBEXstdData 8 3 2 6 2 2" xfId="20440" xr:uid="{00000000-0005-0000-0000-000098500000}"/>
    <cellStyle name="SAPBEXstdData 8 3 2 6 2 3" xfId="24404" xr:uid="{00000000-0005-0000-0000-000099500000}"/>
    <cellStyle name="SAPBEXstdData 8 3 2 6 3" xfId="11947" xr:uid="{00000000-0005-0000-0000-00009A500000}"/>
    <cellStyle name="SAPBEXstdData 8 3 2 7" xfId="7460" xr:uid="{00000000-0005-0000-0000-00009B500000}"/>
    <cellStyle name="SAPBEXstdData 8 3 2 7 2" xfId="16150" xr:uid="{00000000-0005-0000-0000-00009C500000}"/>
    <cellStyle name="SAPBEXstdData 8 3 2 7 2 2" xfId="20441" xr:uid="{00000000-0005-0000-0000-00009D500000}"/>
    <cellStyle name="SAPBEXstdData 8 3 2 7 2 3" xfId="24405" xr:uid="{00000000-0005-0000-0000-00009E500000}"/>
    <cellStyle name="SAPBEXstdData 8 3 2 7 3" xfId="11948" xr:uid="{00000000-0005-0000-0000-00009F500000}"/>
    <cellStyle name="SAPBEXstdData 8 3 2 8" xfId="16144" xr:uid="{00000000-0005-0000-0000-0000A0500000}"/>
    <cellStyle name="SAPBEXstdData 8 3 2 8 2" xfId="20435" xr:uid="{00000000-0005-0000-0000-0000A1500000}"/>
    <cellStyle name="SAPBEXstdData 8 3 2 8 3" xfId="24399" xr:uid="{00000000-0005-0000-0000-0000A2500000}"/>
    <cellStyle name="SAPBEXstdData 8 3 2 9" xfId="11942" xr:uid="{00000000-0005-0000-0000-0000A3500000}"/>
    <cellStyle name="SAPBEXstdData 8 3 3" xfId="16143" xr:uid="{00000000-0005-0000-0000-0000A4500000}"/>
    <cellStyle name="SAPBEXstdData 8 3 3 2" xfId="20434" xr:uid="{00000000-0005-0000-0000-0000A5500000}"/>
    <cellStyle name="SAPBEXstdData 8 3 3 3" xfId="24398" xr:uid="{00000000-0005-0000-0000-0000A6500000}"/>
    <cellStyle name="SAPBEXstdData 8 3 4" xfId="11941" xr:uid="{00000000-0005-0000-0000-0000A7500000}"/>
    <cellStyle name="SAPBEXstdData 8 4" xfId="7461" xr:uid="{00000000-0005-0000-0000-0000A8500000}"/>
    <cellStyle name="SAPBEXstdData 8 4 2" xfId="7462" xr:uid="{00000000-0005-0000-0000-0000A9500000}"/>
    <cellStyle name="SAPBEXstdData 8 4 2 2" xfId="7463" xr:uid="{00000000-0005-0000-0000-0000AA500000}"/>
    <cellStyle name="SAPBEXstdData 8 4 2 2 2" xfId="16153" xr:uid="{00000000-0005-0000-0000-0000AB500000}"/>
    <cellStyle name="SAPBEXstdData 8 4 2 2 2 2" xfId="20444" xr:uid="{00000000-0005-0000-0000-0000AC500000}"/>
    <cellStyle name="SAPBEXstdData 8 4 2 2 2 3" xfId="24408" xr:uid="{00000000-0005-0000-0000-0000AD500000}"/>
    <cellStyle name="SAPBEXstdData 8 4 2 2 3" xfId="11951" xr:uid="{00000000-0005-0000-0000-0000AE500000}"/>
    <cellStyle name="SAPBEXstdData 8 4 2 3" xfId="7464" xr:uid="{00000000-0005-0000-0000-0000AF500000}"/>
    <cellStyle name="SAPBEXstdData 8 4 2 3 2" xfId="16154" xr:uid="{00000000-0005-0000-0000-0000B0500000}"/>
    <cellStyle name="SAPBEXstdData 8 4 2 3 2 2" xfId="20445" xr:uid="{00000000-0005-0000-0000-0000B1500000}"/>
    <cellStyle name="SAPBEXstdData 8 4 2 3 2 3" xfId="24409" xr:uid="{00000000-0005-0000-0000-0000B2500000}"/>
    <cellStyle name="SAPBEXstdData 8 4 2 3 3" xfId="11952" xr:uid="{00000000-0005-0000-0000-0000B3500000}"/>
    <cellStyle name="SAPBEXstdData 8 4 2 4" xfId="7465" xr:uid="{00000000-0005-0000-0000-0000B4500000}"/>
    <cellStyle name="SAPBEXstdData 8 4 2 4 2" xfId="16155" xr:uid="{00000000-0005-0000-0000-0000B5500000}"/>
    <cellStyle name="SAPBEXstdData 8 4 2 4 2 2" xfId="20446" xr:uid="{00000000-0005-0000-0000-0000B6500000}"/>
    <cellStyle name="SAPBEXstdData 8 4 2 4 2 3" xfId="24410" xr:uid="{00000000-0005-0000-0000-0000B7500000}"/>
    <cellStyle name="SAPBEXstdData 8 4 2 4 3" xfId="11953" xr:uid="{00000000-0005-0000-0000-0000B8500000}"/>
    <cellStyle name="SAPBEXstdData 8 4 2 5" xfId="7466" xr:uid="{00000000-0005-0000-0000-0000B9500000}"/>
    <cellStyle name="SAPBEXstdData 8 4 2 5 2" xfId="16156" xr:uid="{00000000-0005-0000-0000-0000BA500000}"/>
    <cellStyle name="SAPBEXstdData 8 4 2 5 2 2" xfId="20447" xr:uid="{00000000-0005-0000-0000-0000BB500000}"/>
    <cellStyle name="SAPBEXstdData 8 4 2 5 2 3" xfId="24411" xr:uid="{00000000-0005-0000-0000-0000BC500000}"/>
    <cellStyle name="SAPBEXstdData 8 4 2 5 3" xfId="11954" xr:uid="{00000000-0005-0000-0000-0000BD500000}"/>
    <cellStyle name="SAPBEXstdData 8 4 2 6" xfId="7467" xr:uid="{00000000-0005-0000-0000-0000BE500000}"/>
    <cellStyle name="SAPBEXstdData 8 4 2 6 2" xfId="16157" xr:uid="{00000000-0005-0000-0000-0000BF500000}"/>
    <cellStyle name="SAPBEXstdData 8 4 2 6 2 2" xfId="20448" xr:uid="{00000000-0005-0000-0000-0000C0500000}"/>
    <cellStyle name="SAPBEXstdData 8 4 2 6 2 3" xfId="24412" xr:uid="{00000000-0005-0000-0000-0000C1500000}"/>
    <cellStyle name="SAPBEXstdData 8 4 2 6 3" xfId="11955" xr:uid="{00000000-0005-0000-0000-0000C2500000}"/>
    <cellStyle name="SAPBEXstdData 8 4 2 7" xfId="7468" xr:uid="{00000000-0005-0000-0000-0000C3500000}"/>
    <cellStyle name="SAPBEXstdData 8 4 2 7 2" xfId="16158" xr:uid="{00000000-0005-0000-0000-0000C4500000}"/>
    <cellStyle name="SAPBEXstdData 8 4 2 7 2 2" xfId="20449" xr:uid="{00000000-0005-0000-0000-0000C5500000}"/>
    <cellStyle name="SAPBEXstdData 8 4 2 7 2 3" xfId="24413" xr:uid="{00000000-0005-0000-0000-0000C6500000}"/>
    <cellStyle name="SAPBEXstdData 8 4 2 7 3" xfId="11956" xr:uid="{00000000-0005-0000-0000-0000C7500000}"/>
    <cellStyle name="SAPBEXstdData 8 4 2 8" xfId="16152" xr:uid="{00000000-0005-0000-0000-0000C8500000}"/>
    <cellStyle name="SAPBEXstdData 8 4 2 8 2" xfId="20443" xr:uid="{00000000-0005-0000-0000-0000C9500000}"/>
    <cellStyle name="SAPBEXstdData 8 4 2 8 3" xfId="24407" xr:uid="{00000000-0005-0000-0000-0000CA500000}"/>
    <cellStyle name="SAPBEXstdData 8 4 2 9" xfId="11950" xr:uid="{00000000-0005-0000-0000-0000CB500000}"/>
    <cellStyle name="SAPBEXstdData 8 4 3" xfId="16151" xr:uid="{00000000-0005-0000-0000-0000CC500000}"/>
    <cellStyle name="SAPBEXstdData 8 4 3 2" xfId="20442" xr:uid="{00000000-0005-0000-0000-0000CD500000}"/>
    <cellStyle name="SAPBEXstdData 8 4 3 3" xfId="24406" xr:uid="{00000000-0005-0000-0000-0000CE500000}"/>
    <cellStyle name="SAPBEXstdData 8 4 4" xfId="11949" xr:uid="{00000000-0005-0000-0000-0000CF500000}"/>
    <cellStyle name="SAPBEXstdData 8 5" xfId="7469" xr:uid="{00000000-0005-0000-0000-0000D0500000}"/>
    <cellStyle name="SAPBEXstdData 8 5 2" xfId="7470" xr:uid="{00000000-0005-0000-0000-0000D1500000}"/>
    <cellStyle name="SAPBEXstdData 8 5 2 2" xfId="16160" xr:uid="{00000000-0005-0000-0000-0000D2500000}"/>
    <cellStyle name="SAPBEXstdData 8 5 2 2 2" xfId="20451" xr:uid="{00000000-0005-0000-0000-0000D3500000}"/>
    <cellStyle name="SAPBEXstdData 8 5 2 2 3" xfId="24415" xr:uid="{00000000-0005-0000-0000-0000D4500000}"/>
    <cellStyle name="SAPBEXstdData 8 5 2 3" xfId="11958" xr:uid="{00000000-0005-0000-0000-0000D5500000}"/>
    <cellStyle name="SAPBEXstdData 8 5 3" xfId="7471" xr:uid="{00000000-0005-0000-0000-0000D6500000}"/>
    <cellStyle name="SAPBEXstdData 8 5 3 2" xfId="16161" xr:uid="{00000000-0005-0000-0000-0000D7500000}"/>
    <cellStyle name="SAPBEXstdData 8 5 3 2 2" xfId="20452" xr:uid="{00000000-0005-0000-0000-0000D8500000}"/>
    <cellStyle name="SAPBEXstdData 8 5 3 2 3" xfId="24416" xr:uid="{00000000-0005-0000-0000-0000D9500000}"/>
    <cellStyle name="SAPBEXstdData 8 5 3 3" xfId="11959" xr:uid="{00000000-0005-0000-0000-0000DA500000}"/>
    <cellStyle name="SAPBEXstdData 8 5 4" xfId="7472" xr:uid="{00000000-0005-0000-0000-0000DB500000}"/>
    <cellStyle name="SAPBEXstdData 8 5 4 2" xfId="16162" xr:uid="{00000000-0005-0000-0000-0000DC500000}"/>
    <cellStyle name="SAPBEXstdData 8 5 4 2 2" xfId="20453" xr:uid="{00000000-0005-0000-0000-0000DD500000}"/>
    <cellStyle name="SAPBEXstdData 8 5 4 2 3" xfId="24417" xr:uid="{00000000-0005-0000-0000-0000DE500000}"/>
    <cellStyle name="SAPBEXstdData 8 5 4 3" xfId="11960" xr:uid="{00000000-0005-0000-0000-0000DF500000}"/>
    <cellStyle name="SAPBEXstdData 8 5 5" xfId="7473" xr:uid="{00000000-0005-0000-0000-0000E0500000}"/>
    <cellStyle name="SAPBEXstdData 8 5 5 2" xfId="16163" xr:uid="{00000000-0005-0000-0000-0000E1500000}"/>
    <cellStyle name="SAPBEXstdData 8 5 5 2 2" xfId="20454" xr:uid="{00000000-0005-0000-0000-0000E2500000}"/>
    <cellStyle name="SAPBEXstdData 8 5 5 2 3" xfId="24418" xr:uid="{00000000-0005-0000-0000-0000E3500000}"/>
    <cellStyle name="SAPBEXstdData 8 5 5 3" xfId="11961" xr:uid="{00000000-0005-0000-0000-0000E4500000}"/>
    <cellStyle name="SAPBEXstdData 8 5 6" xfId="7474" xr:uid="{00000000-0005-0000-0000-0000E5500000}"/>
    <cellStyle name="SAPBEXstdData 8 5 6 2" xfId="16164" xr:uid="{00000000-0005-0000-0000-0000E6500000}"/>
    <cellStyle name="SAPBEXstdData 8 5 6 2 2" xfId="20455" xr:uid="{00000000-0005-0000-0000-0000E7500000}"/>
    <cellStyle name="SAPBEXstdData 8 5 6 2 3" xfId="24419" xr:uid="{00000000-0005-0000-0000-0000E8500000}"/>
    <cellStyle name="SAPBEXstdData 8 5 6 3" xfId="11962" xr:uid="{00000000-0005-0000-0000-0000E9500000}"/>
    <cellStyle name="SAPBEXstdData 8 5 7" xfId="7475" xr:uid="{00000000-0005-0000-0000-0000EA500000}"/>
    <cellStyle name="SAPBEXstdData 8 5 7 2" xfId="16165" xr:uid="{00000000-0005-0000-0000-0000EB500000}"/>
    <cellStyle name="SAPBEXstdData 8 5 7 2 2" xfId="20456" xr:uid="{00000000-0005-0000-0000-0000EC500000}"/>
    <cellStyle name="SAPBEXstdData 8 5 7 2 3" xfId="24420" xr:uid="{00000000-0005-0000-0000-0000ED500000}"/>
    <cellStyle name="SAPBEXstdData 8 5 7 3" xfId="11963" xr:uid="{00000000-0005-0000-0000-0000EE500000}"/>
    <cellStyle name="SAPBEXstdData 8 5 8" xfId="16159" xr:uid="{00000000-0005-0000-0000-0000EF500000}"/>
    <cellStyle name="SAPBEXstdData 8 5 8 2" xfId="20450" xr:uid="{00000000-0005-0000-0000-0000F0500000}"/>
    <cellStyle name="SAPBEXstdData 8 5 8 3" xfId="24414" xr:uid="{00000000-0005-0000-0000-0000F1500000}"/>
    <cellStyle name="SAPBEXstdData 8 5 9" xfId="11957" xr:uid="{00000000-0005-0000-0000-0000F2500000}"/>
    <cellStyle name="SAPBEXstdData 8 6" xfId="16134" xr:uid="{00000000-0005-0000-0000-0000F3500000}"/>
    <cellStyle name="SAPBEXstdData 8 6 2" xfId="20425" xr:uid="{00000000-0005-0000-0000-0000F4500000}"/>
    <cellStyle name="SAPBEXstdData 8 6 3" xfId="24389" xr:uid="{00000000-0005-0000-0000-0000F5500000}"/>
    <cellStyle name="SAPBEXstdData 8 7" xfId="11933" xr:uid="{00000000-0005-0000-0000-0000F6500000}"/>
    <cellStyle name="SAPBEXstdData 9" xfId="7476" xr:uid="{00000000-0005-0000-0000-0000F7500000}"/>
    <cellStyle name="SAPBEXstdData 9 2" xfId="7477" xr:uid="{00000000-0005-0000-0000-0000F8500000}"/>
    <cellStyle name="SAPBEXstdData 9 2 2" xfId="7478" xr:uid="{00000000-0005-0000-0000-0000F9500000}"/>
    <cellStyle name="SAPBEXstdData 9 2 2 2" xfId="7479" xr:uid="{00000000-0005-0000-0000-0000FA500000}"/>
    <cellStyle name="SAPBEXstdData 9 2 2 2 2" xfId="16169" xr:uid="{00000000-0005-0000-0000-0000FB500000}"/>
    <cellStyle name="SAPBEXstdData 9 2 2 2 2 2" xfId="20460" xr:uid="{00000000-0005-0000-0000-0000FC500000}"/>
    <cellStyle name="SAPBEXstdData 9 2 2 2 2 3" xfId="24424" xr:uid="{00000000-0005-0000-0000-0000FD500000}"/>
    <cellStyle name="SAPBEXstdData 9 2 2 2 3" xfId="11967" xr:uid="{00000000-0005-0000-0000-0000FE500000}"/>
    <cellStyle name="SAPBEXstdData 9 2 2 3" xfId="7480" xr:uid="{00000000-0005-0000-0000-0000FF500000}"/>
    <cellStyle name="SAPBEXstdData 9 2 2 3 2" xfId="16170" xr:uid="{00000000-0005-0000-0000-000000510000}"/>
    <cellStyle name="SAPBEXstdData 9 2 2 3 2 2" xfId="20461" xr:uid="{00000000-0005-0000-0000-000001510000}"/>
    <cellStyle name="SAPBEXstdData 9 2 2 3 2 3" xfId="24425" xr:uid="{00000000-0005-0000-0000-000002510000}"/>
    <cellStyle name="SAPBEXstdData 9 2 2 3 3" xfId="11968" xr:uid="{00000000-0005-0000-0000-000003510000}"/>
    <cellStyle name="SAPBEXstdData 9 2 2 4" xfId="7481" xr:uid="{00000000-0005-0000-0000-000004510000}"/>
    <cellStyle name="SAPBEXstdData 9 2 2 4 2" xfId="16171" xr:uid="{00000000-0005-0000-0000-000005510000}"/>
    <cellStyle name="SAPBEXstdData 9 2 2 4 2 2" xfId="20462" xr:uid="{00000000-0005-0000-0000-000006510000}"/>
    <cellStyle name="SAPBEXstdData 9 2 2 4 2 3" xfId="24426" xr:uid="{00000000-0005-0000-0000-000007510000}"/>
    <cellStyle name="SAPBEXstdData 9 2 2 4 3" xfId="11969" xr:uid="{00000000-0005-0000-0000-000008510000}"/>
    <cellStyle name="SAPBEXstdData 9 2 2 5" xfId="7482" xr:uid="{00000000-0005-0000-0000-000009510000}"/>
    <cellStyle name="SAPBEXstdData 9 2 2 5 2" xfId="16172" xr:uid="{00000000-0005-0000-0000-00000A510000}"/>
    <cellStyle name="SAPBEXstdData 9 2 2 5 2 2" xfId="20463" xr:uid="{00000000-0005-0000-0000-00000B510000}"/>
    <cellStyle name="SAPBEXstdData 9 2 2 5 2 3" xfId="24427" xr:uid="{00000000-0005-0000-0000-00000C510000}"/>
    <cellStyle name="SAPBEXstdData 9 2 2 5 3" xfId="11970" xr:uid="{00000000-0005-0000-0000-00000D510000}"/>
    <cellStyle name="SAPBEXstdData 9 2 2 6" xfId="7483" xr:uid="{00000000-0005-0000-0000-00000E510000}"/>
    <cellStyle name="SAPBEXstdData 9 2 2 6 2" xfId="16173" xr:uid="{00000000-0005-0000-0000-00000F510000}"/>
    <cellStyle name="SAPBEXstdData 9 2 2 6 2 2" xfId="20464" xr:uid="{00000000-0005-0000-0000-000010510000}"/>
    <cellStyle name="SAPBEXstdData 9 2 2 6 2 3" xfId="24428" xr:uid="{00000000-0005-0000-0000-000011510000}"/>
    <cellStyle name="SAPBEXstdData 9 2 2 6 3" xfId="11971" xr:uid="{00000000-0005-0000-0000-000012510000}"/>
    <cellStyle name="SAPBEXstdData 9 2 2 7" xfId="7484" xr:uid="{00000000-0005-0000-0000-000013510000}"/>
    <cellStyle name="SAPBEXstdData 9 2 2 7 2" xfId="16174" xr:uid="{00000000-0005-0000-0000-000014510000}"/>
    <cellStyle name="SAPBEXstdData 9 2 2 7 2 2" xfId="20465" xr:uid="{00000000-0005-0000-0000-000015510000}"/>
    <cellStyle name="SAPBEXstdData 9 2 2 7 2 3" xfId="24429" xr:uid="{00000000-0005-0000-0000-000016510000}"/>
    <cellStyle name="SAPBEXstdData 9 2 2 7 3" xfId="11972" xr:uid="{00000000-0005-0000-0000-000017510000}"/>
    <cellStyle name="SAPBEXstdData 9 2 2 8" xfId="16168" xr:uid="{00000000-0005-0000-0000-000018510000}"/>
    <cellStyle name="SAPBEXstdData 9 2 2 8 2" xfId="20459" xr:uid="{00000000-0005-0000-0000-000019510000}"/>
    <cellStyle name="SAPBEXstdData 9 2 2 8 3" xfId="24423" xr:uid="{00000000-0005-0000-0000-00001A510000}"/>
    <cellStyle name="SAPBEXstdData 9 2 2 9" xfId="11966" xr:uid="{00000000-0005-0000-0000-00001B510000}"/>
    <cellStyle name="SAPBEXstdData 9 2 3" xfId="16167" xr:uid="{00000000-0005-0000-0000-00001C510000}"/>
    <cellStyle name="SAPBEXstdData 9 2 3 2" xfId="20458" xr:uid="{00000000-0005-0000-0000-00001D510000}"/>
    <cellStyle name="SAPBEXstdData 9 2 3 3" xfId="24422" xr:uid="{00000000-0005-0000-0000-00001E510000}"/>
    <cellStyle name="SAPBEXstdData 9 2 4" xfId="11965" xr:uid="{00000000-0005-0000-0000-00001F510000}"/>
    <cellStyle name="SAPBEXstdData 9 3" xfId="7485" xr:uid="{00000000-0005-0000-0000-000020510000}"/>
    <cellStyle name="SAPBEXstdData 9 3 2" xfId="7486" xr:uid="{00000000-0005-0000-0000-000021510000}"/>
    <cellStyle name="SAPBEXstdData 9 3 2 2" xfId="7487" xr:uid="{00000000-0005-0000-0000-000022510000}"/>
    <cellStyle name="SAPBEXstdData 9 3 2 2 2" xfId="16177" xr:uid="{00000000-0005-0000-0000-000023510000}"/>
    <cellStyle name="SAPBEXstdData 9 3 2 2 2 2" xfId="20468" xr:uid="{00000000-0005-0000-0000-000024510000}"/>
    <cellStyle name="SAPBEXstdData 9 3 2 2 2 3" xfId="24432" xr:uid="{00000000-0005-0000-0000-000025510000}"/>
    <cellStyle name="SAPBEXstdData 9 3 2 2 3" xfId="11975" xr:uid="{00000000-0005-0000-0000-000026510000}"/>
    <cellStyle name="SAPBEXstdData 9 3 2 3" xfId="7488" xr:uid="{00000000-0005-0000-0000-000027510000}"/>
    <cellStyle name="SAPBEXstdData 9 3 2 3 2" xfId="16178" xr:uid="{00000000-0005-0000-0000-000028510000}"/>
    <cellStyle name="SAPBEXstdData 9 3 2 3 2 2" xfId="20469" xr:uid="{00000000-0005-0000-0000-000029510000}"/>
    <cellStyle name="SAPBEXstdData 9 3 2 3 2 3" xfId="24433" xr:uid="{00000000-0005-0000-0000-00002A510000}"/>
    <cellStyle name="SAPBEXstdData 9 3 2 3 3" xfId="11976" xr:uid="{00000000-0005-0000-0000-00002B510000}"/>
    <cellStyle name="SAPBEXstdData 9 3 2 4" xfId="7489" xr:uid="{00000000-0005-0000-0000-00002C510000}"/>
    <cellStyle name="SAPBEXstdData 9 3 2 4 2" xfId="16179" xr:uid="{00000000-0005-0000-0000-00002D510000}"/>
    <cellStyle name="SAPBEXstdData 9 3 2 4 2 2" xfId="20470" xr:uid="{00000000-0005-0000-0000-00002E510000}"/>
    <cellStyle name="SAPBEXstdData 9 3 2 4 2 3" xfId="24434" xr:uid="{00000000-0005-0000-0000-00002F510000}"/>
    <cellStyle name="SAPBEXstdData 9 3 2 4 3" xfId="11977" xr:uid="{00000000-0005-0000-0000-000030510000}"/>
    <cellStyle name="SAPBEXstdData 9 3 2 5" xfId="7490" xr:uid="{00000000-0005-0000-0000-000031510000}"/>
    <cellStyle name="SAPBEXstdData 9 3 2 5 2" xfId="16180" xr:uid="{00000000-0005-0000-0000-000032510000}"/>
    <cellStyle name="SAPBEXstdData 9 3 2 5 2 2" xfId="20471" xr:uid="{00000000-0005-0000-0000-000033510000}"/>
    <cellStyle name="SAPBEXstdData 9 3 2 5 2 3" xfId="24435" xr:uid="{00000000-0005-0000-0000-000034510000}"/>
    <cellStyle name="SAPBEXstdData 9 3 2 5 3" xfId="11978" xr:uid="{00000000-0005-0000-0000-000035510000}"/>
    <cellStyle name="SAPBEXstdData 9 3 2 6" xfId="7491" xr:uid="{00000000-0005-0000-0000-000036510000}"/>
    <cellStyle name="SAPBEXstdData 9 3 2 6 2" xfId="16181" xr:uid="{00000000-0005-0000-0000-000037510000}"/>
    <cellStyle name="SAPBEXstdData 9 3 2 6 2 2" xfId="20472" xr:uid="{00000000-0005-0000-0000-000038510000}"/>
    <cellStyle name="SAPBEXstdData 9 3 2 6 2 3" xfId="24436" xr:uid="{00000000-0005-0000-0000-000039510000}"/>
    <cellStyle name="SAPBEXstdData 9 3 2 6 3" xfId="11979" xr:uid="{00000000-0005-0000-0000-00003A510000}"/>
    <cellStyle name="SAPBEXstdData 9 3 2 7" xfId="7492" xr:uid="{00000000-0005-0000-0000-00003B510000}"/>
    <cellStyle name="SAPBEXstdData 9 3 2 7 2" xfId="16182" xr:uid="{00000000-0005-0000-0000-00003C510000}"/>
    <cellStyle name="SAPBEXstdData 9 3 2 7 2 2" xfId="20473" xr:uid="{00000000-0005-0000-0000-00003D510000}"/>
    <cellStyle name="SAPBEXstdData 9 3 2 7 2 3" xfId="24437" xr:uid="{00000000-0005-0000-0000-00003E510000}"/>
    <cellStyle name="SAPBEXstdData 9 3 2 7 3" xfId="11980" xr:uid="{00000000-0005-0000-0000-00003F510000}"/>
    <cellStyle name="SAPBEXstdData 9 3 2 8" xfId="16176" xr:uid="{00000000-0005-0000-0000-000040510000}"/>
    <cellStyle name="SAPBEXstdData 9 3 2 8 2" xfId="20467" xr:uid="{00000000-0005-0000-0000-000041510000}"/>
    <cellStyle name="SAPBEXstdData 9 3 2 8 3" xfId="24431" xr:uid="{00000000-0005-0000-0000-000042510000}"/>
    <cellStyle name="SAPBEXstdData 9 3 2 9" xfId="11974" xr:uid="{00000000-0005-0000-0000-000043510000}"/>
    <cellStyle name="SAPBEXstdData 9 3 3" xfId="16175" xr:uid="{00000000-0005-0000-0000-000044510000}"/>
    <cellStyle name="SAPBEXstdData 9 3 3 2" xfId="20466" xr:uid="{00000000-0005-0000-0000-000045510000}"/>
    <cellStyle name="SAPBEXstdData 9 3 3 3" xfId="24430" xr:uid="{00000000-0005-0000-0000-000046510000}"/>
    <cellStyle name="SAPBEXstdData 9 3 4" xfId="11973" xr:uid="{00000000-0005-0000-0000-000047510000}"/>
    <cellStyle name="SAPBEXstdData 9 4" xfId="7493" xr:uid="{00000000-0005-0000-0000-000048510000}"/>
    <cellStyle name="SAPBEXstdData 9 4 2" xfId="7494" xr:uid="{00000000-0005-0000-0000-000049510000}"/>
    <cellStyle name="SAPBEXstdData 9 4 2 2" xfId="7495" xr:uid="{00000000-0005-0000-0000-00004A510000}"/>
    <cellStyle name="SAPBEXstdData 9 4 2 2 2" xfId="16185" xr:uid="{00000000-0005-0000-0000-00004B510000}"/>
    <cellStyle name="SAPBEXstdData 9 4 2 2 2 2" xfId="20476" xr:uid="{00000000-0005-0000-0000-00004C510000}"/>
    <cellStyle name="SAPBEXstdData 9 4 2 2 2 3" xfId="24440" xr:uid="{00000000-0005-0000-0000-00004D510000}"/>
    <cellStyle name="SAPBEXstdData 9 4 2 2 3" xfId="11983" xr:uid="{00000000-0005-0000-0000-00004E510000}"/>
    <cellStyle name="SAPBEXstdData 9 4 2 3" xfId="7496" xr:uid="{00000000-0005-0000-0000-00004F510000}"/>
    <cellStyle name="SAPBEXstdData 9 4 2 3 2" xfId="16186" xr:uid="{00000000-0005-0000-0000-000050510000}"/>
    <cellStyle name="SAPBEXstdData 9 4 2 3 2 2" xfId="20477" xr:uid="{00000000-0005-0000-0000-000051510000}"/>
    <cellStyle name="SAPBEXstdData 9 4 2 3 2 3" xfId="24441" xr:uid="{00000000-0005-0000-0000-000052510000}"/>
    <cellStyle name="SAPBEXstdData 9 4 2 3 3" xfId="11984" xr:uid="{00000000-0005-0000-0000-000053510000}"/>
    <cellStyle name="SAPBEXstdData 9 4 2 4" xfId="7497" xr:uid="{00000000-0005-0000-0000-000054510000}"/>
    <cellStyle name="SAPBEXstdData 9 4 2 4 2" xfId="16187" xr:uid="{00000000-0005-0000-0000-000055510000}"/>
    <cellStyle name="SAPBEXstdData 9 4 2 4 2 2" xfId="20478" xr:uid="{00000000-0005-0000-0000-000056510000}"/>
    <cellStyle name="SAPBEXstdData 9 4 2 4 2 3" xfId="24442" xr:uid="{00000000-0005-0000-0000-000057510000}"/>
    <cellStyle name="SAPBEXstdData 9 4 2 4 3" xfId="11985" xr:uid="{00000000-0005-0000-0000-000058510000}"/>
    <cellStyle name="SAPBEXstdData 9 4 2 5" xfId="7498" xr:uid="{00000000-0005-0000-0000-000059510000}"/>
    <cellStyle name="SAPBEXstdData 9 4 2 5 2" xfId="16188" xr:uid="{00000000-0005-0000-0000-00005A510000}"/>
    <cellStyle name="SAPBEXstdData 9 4 2 5 2 2" xfId="20479" xr:uid="{00000000-0005-0000-0000-00005B510000}"/>
    <cellStyle name="SAPBEXstdData 9 4 2 5 2 3" xfId="24443" xr:uid="{00000000-0005-0000-0000-00005C510000}"/>
    <cellStyle name="SAPBEXstdData 9 4 2 5 3" xfId="11986" xr:uid="{00000000-0005-0000-0000-00005D510000}"/>
    <cellStyle name="SAPBEXstdData 9 4 2 6" xfId="7499" xr:uid="{00000000-0005-0000-0000-00005E510000}"/>
    <cellStyle name="SAPBEXstdData 9 4 2 6 2" xfId="16189" xr:uid="{00000000-0005-0000-0000-00005F510000}"/>
    <cellStyle name="SAPBEXstdData 9 4 2 6 2 2" xfId="20480" xr:uid="{00000000-0005-0000-0000-000060510000}"/>
    <cellStyle name="SAPBEXstdData 9 4 2 6 2 3" xfId="24444" xr:uid="{00000000-0005-0000-0000-000061510000}"/>
    <cellStyle name="SAPBEXstdData 9 4 2 6 3" xfId="11987" xr:uid="{00000000-0005-0000-0000-000062510000}"/>
    <cellStyle name="SAPBEXstdData 9 4 2 7" xfId="7500" xr:uid="{00000000-0005-0000-0000-000063510000}"/>
    <cellStyle name="SAPBEXstdData 9 4 2 7 2" xfId="16190" xr:uid="{00000000-0005-0000-0000-000064510000}"/>
    <cellStyle name="SAPBEXstdData 9 4 2 7 2 2" xfId="20481" xr:uid="{00000000-0005-0000-0000-000065510000}"/>
    <cellStyle name="SAPBEXstdData 9 4 2 7 2 3" xfId="24445" xr:uid="{00000000-0005-0000-0000-000066510000}"/>
    <cellStyle name="SAPBEXstdData 9 4 2 7 3" xfId="11988" xr:uid="{00000000-0005-0000-0000-000067510000}"/>
    <cellStyle name="SAPBEXstdData 9 4 2 8" xfId="16184" xr:uid="{00000000-0005-0000-0000-000068510000}"/>
    <cellStyle name="SAPBEXstdData 9 4 2 8 2" xfId="20475" xr:uid="{00000000-0005-0000-0000-000069510000}"/>
    <cellStyle name="SAPBEXstdData 9 4 2 8 3" xfId="24439" xr:uid="{00000000-0005-0000-0000-00006A510000}"/>
    <cellStyle name="SAPBEXstdData 9 4 2 9" xfId="11982" xr:uid="{00000000-0005-0000-0000-00006B510000}"/>
    <cellStyle name="SAPBEXstdData 9 4 3" xfId="16183" xr:uid="{00000000-0005-0000-0000-00006C510000}"/>
    <cellStyle name="SAPBEXstdData 9 4 3 2" xfId="20474" xr:uid="{00000000-0005-0000-0000-00006D510000}"/>
    <cellStyle name="SAPBEXstdData 9 4 3 3" xfId="24438" xr:uid="{00000000-0005-0000-0000-00006E510000}"/>
    <cellStyle name="SAPBEXstdData 9 4 4" xfId="11981" xr:uid="{00000000-0005-0000-0000-00006F510000}"/>
    <cellStyle name="SAPBEXstdData 9 5" xfId="7501" xr:uid="{00000000-0005-0000-0000-000070510000}"/>
    <cellStyle name="SAPBEXstdData 9 5 2" xfId="7502" xr:uid="{00000000-0005-0000-0000-000071510000}"/>
    <cellStyle name="SAPBEXstdData 9 5 2 2" xfId="16192" xr:uid="{00000000-0005-0000-0000-000072510000}"/>
    <cellStyle name="SAPBEXstdData 9 5 2 2 2" xfId="20483" xr:uid="{00000000-0005-0000-0000-000073510000}"/>
    <cellStyle name="SAPBEXstdData 9 5 2 2 3" xfId="24447" xr:uid="{00000000-0005-0000-0000-000074510000}"/>
    <cellStyle name="SAPBEXstdData 9 5 2 3" xfId="11990" xr:uid="{00000000-0005-0000-0000-000075510000}"/>
    <cellStyle name="SAPBEXstdData 9 5 3" xfId="7503" xr:uid="{00000000-0005-0000-0000-000076510000}"/>
    <cellStyle name="SAPBEXstdData 9 5 3 2" xfId="16193" xr:uid="{00000000-0005-0000-0000-000077510000}"/>
    <cellStyle name="SAPBEXstdData 9 5 3 2 2" xfId="20484" xr:uid="{00000000-0005-0000-0000-000078510000}"/>
    <cellStyle name="SAPBEXstdData 9 5 3 2 3" xfId="24448" xr:uid="{00000000-0005-0000-0000-000079510000}"/>
    <cellStyle name="SAPBEXstdData 9 5 3 3" xfId="11991" xr:uid="{00000000-0005-0000-0000-00007A510000}"/>
    <cellStyle name="SAPBEXstdData 9 5 4" xfId="7504" xr:uid="{00000000-0005-0000-0000-00007B510000}"/>
    <cellStyle name="SAPBEXstdData 9 5 4 2" xfId="16194" xr:uid="{00000000-0005-0000-0000-00007C510000}"/>
    <cellStyle name="SAPBEXstdData 9 5 4 2 2" xfId="20485" xr:uid="{00000000-0005-0000-0000-00007D510000}"/>
    <cellStyle name="SAPBEXstdData 9 5 4 2 3" xfId="24449" xr:uid="{00000000-0005-0000-0000-00007E510000}"/>
    <cellStyle name="SAPBEXstdData 9 5 4 3" xfId="11992" xr:uid="{00000000-0005-0000-0000-00007F510000}"/>
    <cellStyle name="SAPBEXstdData 9 5 5" xfId="7505" xr:uid="{00000000-0005-0000-0000-000080510000}"/>
    <cellStyle name="SAPBEXstdData 9 5 5 2" xfId="16195" xr:uid="{00000000-0005-0000-0000-000081510000}"/>
    <cellStyle name="SAPBEXstdData 9 5 5 2 2" xfId="20486" xr:uid="{00000000-0005-0000-0000-000082510000}"/>
    <cellStyle name="SAPBEXstdData 9 5 5 2 3" xfId="24450" xr:uid="{00000000-0005-0000-0000-000083510000}"/>
    <cellStyle name="SAPBEXstdData 9 5 5 3" xfId="11993" xr:uid="{00000000-0005-0000-0000-000084510000}"/>
    <cellStyle name="SAPBEXstdData 9 5 6" xfId="7506" xr:uid="{00000000-0005-0000-0000-000085510000}"/>
    <cellStyle name="SAPBEXstdData 9 5 6 2" xfId="16196" xr:uid="{00000000-0005-0000-0000-000086510000}"/>
    <cellStyle name="SAPBEXstdData 9 5 6 2 2" xfId="20487" xr:uid="{00000000-0005-0000-0000-000087510000}"/>
    <cellStyle name="SAPBEXstdData 9 5 6 2 3" xfId="24451" xr:uid="{00000000-0005-0000-0000-000088510000}"/>
    <cellStyle name="SAPBEXstdData 9 5 6 3" xfId="11994" xr:uid="{00000000-0005-0000-0000-000089510000}"/>
    <cellStyle name="SAPBEXstdData 9 5 7" xfId="7507" xr:uid="{00000000-0005-0000-0000-00008A510000}"/>
    <cellStyle name="SAPBEXstdData 9 5 7 2" xfId="16197" xr:uid="{00000000-0005-0000-0000-00008B510000}"/>
    <cellStyle name="SAPBEXstdData 9 5 7 2 2" xfId="20488" xr:uid="{00000000-0005-0000-0000-00008C510000}"/>
    <cellStyle name="SAPBEXstdData 9 5 7 2 3" xfId="24452" xr:uid="{00000000-0005-0000-0000-00008D510000}"/>
    <cellStyle name="SAPBEXstdData 9 5 7 3" xfId="11995" xr:uid="{00000000-0005-0000-0000-00008E510000}"/>
    <cellStyle name="SAPBEXstdData 9 5 8" xfId="16191" xr:uid="{00000000-0005-0000-0000-00008F510000}"/>
    <cellStyle name="SAPBEXstdData 9 5 8 2" xfId="20482" xr:uid="{00000000-0005-0000-0000-000090510000}"/>
    <cellStyle name="SAPBEXstdData 9 5 8 3" xfId="24446" xr:uid="{00000000-0005-0000-0000-000091510000}"/>
    <cellStyle name="SAPBEXstdData 9 5 9" xfId="11989" xr:uid="{00000000-0005-0000-0000-000092510000}"/>
    <cellStyle name="SAPBEXstdData 9 6" xfId="16166" xr:uid="{00000000-0005-0000-0000-000093510000}"/>
    <cellStyle name="SAPBEXstdData 9 6 2" xfId="20457" xr:uid="{00000000-0005-0000-0000-000094510000}"/>
    <cellStyle name="SAPBEXstdData 9 6 3" xfId="24421" xr:uid="{00000000-0005-0000-0000-000095510000}"/>
    <cellStyle name="SAPBEXstdData 9 7" xfId="11964" xr:uid="{00000000-0005-0000-0000-000096510000}"/>
    <cellStyle name="SAPBEXstdDataEmph" xfId="7508" xr:uid="{00000000-0005-0000-0000-000097510000}"/>
    <cellStyle name="SAPBEXstdDataEmph 2" xfId="7509" xr:uid="{00000000-0005-0000-0000-000098510000}"/>
    <cellStyle name="SAPBEXstdDataEmph 2 2" xfId="7510" xr:uid="{00000000-0005-0000-0000-000099510000}"/>
    <cellStyle name="SAPBEXstdDataEmph 2 2 2" xfId="16200" xr:uid="{00000000-0005-0000-0000-00009A510000}"/>
    <cellStyle name="SAPBEXstdDataEmph 2 2 2 2" xfId="20491" xr:uid="{00000000-0005-0000-0000-00009B510000}"/>
    <cellStyle name="SAPBEXstdDataEmph 2 2 2 3" xfId="24455" xr:uid="{00000000-0005-0000-0000-00009C510000}"/>
    <cellStyle name="SAPBEXstdDataEmph 2 2 3" xfId="11998" xr:uid="{00000000-0005-0000-0000-00009D510000}"/>
    <cellStyle name="SAPBEXstdDataEmph 2 3" xfId="7511" xr:uid="{00000000-0005-0000-0000-00009E510000}"/>
    <cellStyle name="SAPBEXstdDataEmph 2 3 2" xfId="16201" xr:uid="{00000000-0005-0000-0000-00009F510000}"/>
    <cellStyle name="SAPBEXstdDataEmph 2 3 2 2" xfId="20492" xr:uid="{00000000-0005-0000-0000-0000A0510000}"/>
    <cellStyle name="SAPBEXstdDataEmph 2 3 2 3" xfId="24456" xr:uid="{00000000-0005-0000-0000-0000A1510000}"/>
    <cellStyle name="SAPBEXstdDataEmph 2 3 3" xfId="11999" xr:uid="{00000000-0005-0000-0000-0000A2510000}"/>
    <cellStyle name="SAPBEXstdDataEmph 2 4" xfId="7512" xr:uid="{00000000-0005-0000-0000-0000A3510000}"/>
    <cellStyle name="SAPBEXstdDataEmph 2 4 2" xfId="16202" xr:uid="{00000000-0005-0000-0000-0000A4510000}"/>
    <cellStyle name="SAPBEXstdDataEmph 2 4 2 2" xfId="20493" xr:uid="{00000000-0005-0000-0000-0000A5510000}"/>
    <cellStyle name="SAPBEXstdDataEmph 2 4 2 3" xfId="24457" xr:uid="{00000000-0005-0000-0000-0000A6510000}"/>
    <cellStyle name="SAPBEXstdDataEmph 2 4 3" xfId="12000" xr:uid="{00000000-0005-0000-0000-0000A7510000}"/>
    <cellStyle name="SAPBEXstdDataEmph 2 5" xfId="7513" xr:uid="{00000000-0005-0000-0000-0000A8510000}"/>
    <cellStyle name="SAPBEXstdDataEmph 2 5 2" xfId="16203" xr:uid="{00000000-0005-0000-0000-0000A9510000}"/>
    <cellStyle name="SAPBEXstdDataEmph 2 5 2 2" xfId="20494" xr:uid="{00000000-0005-0000-0000-0000AA510000}"/>
    <cellStyle name="SAPBEXstdDataEmph 2 5 2 3" xfId="24458" xr:uid="{00000000-0005-0000-0000-0000AB510000}"/>
    <cellStyle name="SAPBEXstdDataEmph 2 5 3" xfId="12001" xr:uid="{00000000-0005-0000-0000-0000AC510000}"/>
    <cellStyle name="SAPBEXstdDataEmph 2 6" xfId="7514" xr:uid="{00000000-0005-0000-0000-0000AD510000}"/>
    <cellStyle name="SAPBEXstdDataEmph 2 6 2" xfId="16204" xr:uid="{00000000-0005-0000-0000-0000AE510000}"/>
    <cellStyle name="SAPBEXstdDataEmph 2 6 2 2" xfId="20495" xr:uid="{00000000-0005-0000-0000-0000AF510000}"/>
    <cellStyle name="SAPBEXstdDataEmph 2 6 2 3" xfId="24459" xr:uid="{00000000-0005-0000-0000-0000B0510000}"/>
    <cellStyle name="SAPBEXstdDataEmph 2 6 3" xfId="12002" xr:uid="{00000000-0005-0000-0000-0000B1510000}"/>
    <cellStyle name="SAPBEXstdDataEmph 2 7" xfId="7515" xr:uid="{00000000-0005-0000-0000-0000B2510000}"/>
    <cellStyle name="SAPBEXstdDataEmph 2 7 2" xfId="16205" xr:uid="{00000000-0005-0000-0000-0000B3510000}"/>
    <cellStyle name="SAPBEXstdDataEmph 2 7 2 2" xfId="20496" xr:uid="{00000000-0005-0000-0000-0000B4510000}"/>
    <cellStyle name="SAPBEXstdDataEmph 2 7 2 3" xfId="24460" xr:uid="{00000000-0005-0000-0000-0000B5510000}"/>
    <cellStyle name="SAPBEXstdDataEmph 2 7 3" xfId="12003" xr:uid="{00000000-0005-0000-0000-0000B6510000}"/>
    <cellStyle name="SAPBEXstdDataEmph 2 8" xfId="16199" xr:uid="{00000000-0005-0000-0000-0000B7510000}"/>
    <cellStyle name="SAPBEXstdDataEmph 2 8 2" xfId="20490" xr:uid="{00000000-0005-0000-0000-0000B8510000}"/>
    <cellStyle name="SAPBEXstdDataEmph 2 8 3" xfId="24454" xr:uid="{00000000-0005-0000-0000-0000B9510000}"/>
    <cellStyle name="SAPBEXstdDataEmph 2 9" xfId="11997" xr:uid="{00000000-0005-0000-0000-0000BA510000}"/>
    <cellStyle name="SAPBEXstdDataEmph 3" xfId="16198" xr:uid="{00000000-0005-0000-0000-0000BB510000}"/>
    <cellStyle name="SAPBEXstdDataEmph 3 2" xfId="20489" xr:uid="{00000000-0005-0000-0000-0000BC510000}"/>
    <cellStyle name="SAPBEXstdDataEmph 3 3" xfId="24453" xr:uid="{00000000-0005-0000-0000-0000BD510000}"/>
    <cellStyle name="SAPBEXstdDataEmph 4" xfId="11996" xr:uid="{00000000-0005-0000-0000-0000BE510000}"/>
    <cellStyle name="SAPBEXstdItem" xfId="7516" xr:uid="{00000000-0005-0000-0000-0000BF510000}"/>
    <cellStyle name="SAPBEXstdItem 10" xfId="7517" xr:uid="{00000000-0005-0000-0000-0000C0510000}"/>
    <cellStyle name="SAPBEXstdItem 10 2" xfId="7518" xr:uid="{00000000-0005-0000-0000-0000C1510000}"/>
    <cellStyle name="SAPBEXstdItem 10 2 2" xfId="7519" xr:uid="{00000000-0005-0000-0000-0000C2510000}"/>
    <cellStyle name="SAPBEXstdItem 10 2 2 2" xfId="16209" xr:uid="{00000000-0005-0000-0000-0000C3510000}"/>
    <cellStyle name="SAPBEXstdItem 10 2 2 2 2" xfId="20500" xr:uid="{00000000-0005-0000-0000-0000C4510000}"/>
    <cellStyle name="SAPBEXstdItem 10 2 2 2 3" xfId="24464" xr:uid="{00000000-0005-0000-0000-0000C5510000}"/>
    <cellStyle name="SAPBEXstdItem 10 2 2 3" xfId="12007" xr:uid="{00000000-0005-0000-0000-0000C6510000}"/>
    <cellStyle name="SAPBEXstdItem 10 2 3" xfId="7520" xr:uid="{00000000-0005-0000-0000-0000C7510000}"/>
    <cellStyle name="SAPBEXstdItem 10 2 3 2" xfId="16210" xr:uid="{00000000-0005-0000-0000-0000C8510000}"/>
    <cellStyle name="SAPBEXstdItem 10 2 3 2 2" xfId="20501" xr:uid="{00000000-0005-0000-0000-0000C9510000}"/>
    <cellStyle name="SAPBEXstdItem 10 2 3 2 3" xfId="24465" xr:uid="{00000000-0005-0000-0000-0000CA510000}"/>
    <cellStyle name="SAPBEXstdItem 10 2 3 3" xfId="12008" xr:uid="{00000000-0005-0000-0000-0000CB510000}"/>
    <cellStyle name="SAPBEXstdItem 10 2 4" xfId="7521" xr:uid="{00000000-0005-0000-0000-0000CC510000}"/>
    <cellStyle name="SAPBEXstdItem 10 2 4 2" xfId="16211" xr:uid="{00000000-0005-0000-0000-0000CD510000}"/>
    <cellStyle name="SAPBEXstdItem 10 2 4 2 2" xfId="20502" xr:uid="{00000000-0005-0000-0000-0000CE510000}"/>
    <cellStyle name="SAPBEXstdItem 10 2 4 2 3" xfId="24466" xr:uid="{00000000-0005-0000-0000-0000CF510000}"/>
    <cellStyle name="SAPBEXstdItem 10 2 4 3" xfId="12009" xr:uid="{00000000-0005-0000-0000-0000D0510000}"/>
    <cellStyle name="SAPBEXstdItem 10 2 5" xfId="7522" xr:uid="{00000000-0005-0000-0000-0000D1510000}"/>
    <cellStyle name="SAPBEXstdItem 10 2 5 2" xfId="16212" xr:uid="{00000000-0005-0000-0000-0000D2510000}"/>
    <cellStyle name="SAPBEXstdItem 10 2 5 2 2" xfId="20503" xr:uid="{00000000-0005-0000-0000-0000D3510000}"/>
    <cellStyle name="SAPBEXstdItem 10 2 5 2 3" xfId="24467" xr:uid="{00000000-0005-0000-0000-0000D4510000}"/>
    <cellStyle name="SAPBEXstdItem 10 2 5 3" xfId="12010" xr:uid="{00000000-0005-0000-0000-0000D5510000}"/>
    <cellStyle name="SAPBEXstdItem 10 2 6" xfId="7523" xr:uid="{00000000-0005-0000-0000-0000D6510000}"/>
    <cellStyle name="SAPBEXstdItem 10 2 6 2" xfId="16213" xr:uid="{00000000-0005-0000-0000-0000D7510000}"/>
    <cellStyle name="SAPBEXstdItem 10 2 6 2 2" xfId="20504" xr:uid="{00000000-0005-0000-0000-0000D8510000}"/>
    <cellStyle name="SAPBEXstdItem 10 2 6 2 3" xfId="24468" xr:uid="{00000000-0005-0000-0000-0000D9510000}"/>
    <cellStyle name="SAPBEXstdItem 10 2 6 3" xfId="12011" xr:uid="{00000000-0005-0000-0000-0000DA510000}"/>
    <cellStyle name="SAPBEXstdItem 10 2 7" xfId="7524" xr:uid="{00000000-0005-0000-0000-0000DB510000}"/>
    <cellStyle name="SAPBEXstdItem 10 2 7 2" xfId="16214" xr:uid="{00000000-0005-0000-0000-0000DC510000}"/>
    <cellStyle name="SAPBEXstdItem 10 2 7 2 2" xfId="20505" xr:uid="{00000000-0005-0000-0000-0000DD510000}"/>
    <cellStyle name="SAPBEXstdItem 10 2 7 2 3" xfId="24469" xr:uid="{00000000-0005-0000-0000-0000DE510000}"/>
    <cellStyle name="SAPBEXstdItem 10 2 7 3" xfId="12012" xr:uid="{00000000-0005-0000-0000-0000DF510000}"/>
    <cellStyle name="SAPBEXstdItem 10 2 8" xfId="16208" xr:uid="{00000000-0005-0000-0000-0000E0510000}"/>
    <cellStyle name="SAPBEXstdItem 10 2 8 2" xfId="20499" xr:uid="{00000000-0005-0000-0000-0000E1510000}"/>
    <cellStyle name="SAPBEXstdItem 10 2 8 3" xfId="24463" xr:uid="{00000000-0005-0000-0000-0000E2510000}"/>
    <cellStyle name="SAPBEXstdItem 10 2 9" xfId="12006" xr:uid="{00000000-0005-0000-0000-0000E3510000}"/>
    <cellStyle name="SAPBEXstdItem 10 3" xfId="16207" xr:uid="{00000000-0005-0000-0000-0000E4510000}"/>
    <cellStyle name="SAPBEXstdItem 10 3 2" xfId="20498" xr:uid="{00000000-0005-0000-0000-0000E5510000}"/>
    <cellStyle name="SAPBEXstdItem 10 3 3" xfId="24462" xr:uid="{00000000-0005-0000-0000-0000E6510000}"/>
    <cellStyle name="SAPBEXstdItem 10 4" xfId="12005" xr:uid="{00000000-0005-0000-0000-0000E7510000}"/>
    <cellStyle name="SAPBEXstdItem 11" xfId="7525" xr:uid="{00000000-0005-0000-0000-0000E8510000}"/>
    <cellStyle name="SAPBEXstdItem 11 2" xfId="7526" xr:uid="{00000000-0005-0000-0000-0000E9510000}"/>
    <cellStyle name="SAPBEXstdItem 11 2 2" xfId="16216" xr:uid="{00000000-0005-0000-0000-0000EA510000}"/>
    <cellStyle name="SAPBEXstdItem 11 2 2 2" xfId="20507" xr:uid="{00000000-0005-0000-0000-0000EB510000}"/>
    <cellStyle name="SAPBEXstdItem 11 2 2 3" xfId="24471" xr:uid="{00000000-0005-0000-0000-0000EC510000}"/>
    <cellStyle name="SAPBEXstdItem 11 2 3" xfId="12014" xr:uid="{00000000-0005-0000-0000-0000ED510000}"/>
    <cellStyle name="SAPBEXstdItem 11 3" xfId="7527" xr:uid="{00000000-0005-0000-0000-0000EE510000}"/>
    <cellStyle name="SAPBEXstdItem 11 3 2" xfId="16217" xr:uid="{00000000-0005-0000-0000-0000EF510000}"/>
    <cellStyle name="SAPBEXstdItem 11 3 2 2" xfId="20508" xr:uid="{00000000-0005-0000-0000-0000F0510000}"/>
    <cellStyle name="SAPBEXstdItem 11 3 2 3" xfId="24472" xr:uid="{00000000-0005-0000-0000-0000F1510000}"/>
    <cellStyle name="SAPBEXstdItem 11 3 3" xfId="12015" xr:uid="{00000000-0005-0000-0000-0000F2510000}"/>
    <cellStyle name="SAPBEXstdItem 11 4" xfId="7528" xr:uid="{00000000-0005-0000-0000-0000F3510000}"/>
    <cellStyle name="SAPBEXstdItem 11 4 2" xfId="16218" xr:uid="{00000000-0005-0000-0000-0000F4510000}"/>
    <cellStyle name="SAPBEXstdItem 11 4 2 2" xfId="20509" xr:uid="{00000000-0005-0000-0000-0000F5510000}"/>
    <cellStyle name="SAPBEXstdItem 11 4 2 3" xfId="24473" xr:uid="{00000000-0005-0000-0000-0000F6510000}"/>
    <cellStyle name="SAPBEXstdItem 11 4 3" xfId="12016" xr:uid="{00000000-0005-0000-0000-0000F7510000}"/>
    <cellStyle name="SAPBEXstdItem 11 5" xfId="7529" xr:uid="{00000000-0005-0000-0000-0000F8510000}"/>
    <cellStyle name="SAPBEXstdItem 11 5 2" xfId="16219" xr:uid="{00000000-0005-0000-0000-0000F9510000}"/>
    <cellStyle name="SAPBEXstdItem 11 5 2 2" xfId="20510" xr:uid="{00000000-0005-0000-0000-0000FA510000}"/>
    <cellStyle name="SAPBEXstdItem 11 5 2 3" xfId="24474" xr:uid="{00000000-0005-0000-0000-0000FB510000}"/>
    <cellStyle name="SAPBEXstdItem 11 5 3" xfId="12017" xr:uid="{00000000-0005-0000-0000-0000FC510000}"/>
    <cellStyle name="SAPBEXstdItem 11 6" xfId="7530" xr:uid="{00000000-0005-0000-0000-0000FD510000}"/>
    <cellStyle name="SAPBEXstdItem 11 6 2" xfId="16220" xr:uid="{00000000-0005-0000-0000-0000FE510000}"/>
    <cellStyle name="SAPBEXstdItem 11 6 2 2" xfId="20511" xr:uid="{00000000-0005-0000-0000-0000FF510000}"/>
    <cellStyle name="SAPBEXstdItem 11 6 2 3" xfId="24475" xr:uid="{00000000-0005-0000-0000-000000520000}"/>
    <cellStyle name="SAPBEXstdItem 11 6 3" xfId="12018" xr:uid="{00000000-0005-0000-0000-000001520000}"/>
    <cellStyle name="SAPBEXstdItem 11 7" xfId="7531" xr:uid="{00000000-0005-0000-0000-000002520000}"/>
    <cellStyle name="SAPBEXstdItem 11 7 2" xfId="16221" xr:uid="{00000000-0005-0000-0000-000003520000}"/>
    <cellStyle name="SAPBEXstdItem 11 7 2 2" xfId="20512" xr:uid="{00000000-0005-0000-0000-000004520000}"/>
    <cellStyle name="SAPBEXstdItem 11 7 2 3" xfId="24476" xr:uid="{00000000-0005-0000-0000-000005520000}"/>
    <cellStyle name="SAPBEXstdItem 11 7 3" xfId="12019" xr:uid="{00000000-0005-0000-0000-000006520000}"/>
    <cellStyle name="SAPBEXstdItem 11 8" xfId="16215" xr:uid="{00000000-0005-0000-0000-000007520000}"/>
    <cellStyle name="SAPBEXstdItem 11 8 2" xfId="20506" xr:uid="{00000000-0005-0000-0000-000008520000}"/>
    <cellStyle name="SAPBEXstdItem 11 8 3" xfId="24470" xr:uid="{00000000-0005-0000-0000-000009520000}"/>
    <cellStyle name="SAPBEXstdItem 11 9" xfId="12013" xr:uid="{00000000-0005-0000-0000-00000A520000}"/>
    <cellStyle name="SAPBEXstdItem 12" xfId="16206" xr:uid="{00000000-0005-0000-0000-00000B520000}"/>
    <cellStyle name="SAPBEXstdItem 12 2" xfId="20497" xr:uid="{00000000-0005-0000-0000-00000C520000}"/>
    <cellStyle name="SAPBEXstdItem 12 3" xfId="24461" xr:uid="{00000000-0005-0000-0000-00000D520000}"/>
    <cellStyle name="SAPBEXstdItem 13" xfId="12004" xr:uid="{00000000-0005-0000-0000-00000E520000}"/>
    <cellStyle name="SAPBEXstdItem 2" xfId="7532" xr:uid="{00000000-0005-0000-0000-00000F520000}"/>
    <cellStyle name="SAPBEXstdItem 2 10" xfId="7533" xr:uid="{00000000-0005-0000-0000-000010520000}"/>
    <cellStyle name="SAPBEXstdItem 2 10 2" xfId="7534" xr:uid="{00000000-0005-0000-0000-000011520000}"/>
    <cellStyle name="SAPBEXstdItem 2 10 2 2" xfId="16224" xr:uid="{00000000-0005-0000-0000-000012520000}"/>
    <cellStyle name="SAPBEXstdItem 2 10 2 2 2" xfId="20515" xr:uid="{00000000-0005-0000-0000-000013520000}"/>
    <cellStyle name="SAPBEXstdItem 2 10 2 2 3" xfId="24479" xr:uid="{00000000-0005-0000-0000-000014520000}"/>
    <cellStyle name="SAPBEXstdItem 2 10 2 3" xfId="12022" xr:uid="{00000000-0005-0000-0000-000015520000}"/>
    <cellStyle name="SAPBEXstdItem 2 10 3" xfId="7535" xr:uid="{00000000-0005-0000-0000-000016520000}"/>
    <cellStyle name="SAPBEXstdItem 2 10 3 2" xfId="16225" xr:uid="{00000000-0005-0000-0000-000017520000}"/>
    <cellStyle name="SAPBEXstdItem 2 10 3 2 2" xfId="20516" xr:uid="{00000000-0005-0000-0000-000018520000}"/>
    <cellStyle name="SAPBEXstdItem 2 10 3 2 3" xfId="24480" xr:uid="{00000000-0005-0000-0000-000019520000}"/>
    <cellStyle name="SAPBEXstdItem 2 10 3 3" xfId="12023" xr:uid="{00000000-0005-0000-0000-00001A520000}"/>
    <cellStyle name="SAPBEXstdItem 2 10 4" xfId="7536" xr:uid="{00000000-0005-0000-0000-00001B520000}"/>
    <cellStyle name="SAPBEXstdItem 2 10 4 2" xfId="16226" xr:uid="{00000000-0005-0000-0000-00001C520000}"/>
    <cellStyle name="SAPBEXstdItem 2 10 4 2 2" xfId="20517" xr:uid="{00000000-0005-0000-0000-00001D520000}"/>
    <cellStyle name="SAPBEXstdItem 2 10 4 2 3" xfId="24481" xr:uid="{00000000-0005-0000-0000-00001E520000}"/>
    <cellStyle name="SAPBEXstdItem 2 10 4 3" xfId="12024" xr:uid="{00000000-0005-0000-0000-00001F520000}"/>
    <cellStyle name="SAPBEXstdItem 2 10 5" xfId="7537" xr:uid="{00000000-0005-0000-0000-000020520000}"/>
    <cellStyle name="SAPBEXstdItem 2 10 5 2" xfId="16227" xr:uid="{00000000-0005-0000-0000-000021520000}"/>
    <cellStyle name="SAPBEXstdItem 2 10 5 2 2" xfId="20518" xr:uid="{00000000-0005-0000-0000-000022520000}"/>
    <cellStyle name="SAPBEXstdItem 2 10 5 2 3" xfId="24482" xr:uid="{00000000-0005-0000-0000-000023520000}"/>
    <cellStyle name="SAPBEXstdItem 2 10 5 3" xfId="12025" xr:uid="{00000000-0005-0000-0000-000024520000}"/>
    <cellStyle name="SAPBEXstdItem 2 10 6" xfId="7538" xr:uid="{00000000-0005-0000-0000-000025520000}"/>
    <cellStyle name="SAPBEXstdItem 2 10 6 2" xfId="16228" xr:uid="{00000000-0005-0000-0000-000026520000}"/>
    <cellStyle name="SAPBEXstdItem 2 10 6 2 2" xfId="20519" xr:uid="{00000000-0005-0000-0000-000027520000}"/>
    <cellStyle name="SAPBEXstdItem 2 10 6 2 3" xfId="24483" xr:uid="{00000000-0005-0000-0000-000028520000}"/>
    <cellStyle name="SAPBEXstdItem 2 10 6 3" xfId="12026" xr:uid="{00000000-0005-0000-0000-000029520000}"/>
    <cellStyle name="SAPBEXstdItem 2 10 7" xfId="7539" xr:uid="{00000000-0005-0000-0000-00002A520000}"/>
    <cellStyle name="SAPBEXstdItem 2 10 7 2" xfId="16229" xr:uid="{00000000-0005-0000-0000-00002B520000}"/>
    <cellStyle name="SAPBEXstdItem 2 10 7 2 2" xfId="20520" xr:uid="{00000000-0005-0000-0000-00002C520000}"/>
    <cellStyle name="SAPBEXstdItem 2 10 7 2 3" xfId="24484" xr:uid="{00000000-0005-0000-0000-00002D520000}"/>
    <cellStyle name="SAPBEXstdItem 2 10 7 3" xfId="12027" xr:uid="{00000000-0005-0000-0000-00002E520000}"/>
    <cellStyle name="SAPBEXstdItem 2 10 8" xfId="16223" xr:uid="{00000000-0005-0000-0000-00002F520000}"/>
    <cellStyle name="SAPBEXstdItem 2 10 8 2" xfId="20514" xr:uid="{00000000-0005-0000-0000-000030520000}"/>
    <cellStyle name="SAPBEXstdItem 2 10 8 3" xfId="24478" xr:uid="{00000000-0005-0000-0000-000031520000}"/>
    <cellStyle name="SAPBEXstdItem 2 10 9" xfId="12021" xr:uid="{00000000-0005-0000-0000-000032520000}"/>
    <cellStyle name="SAPBEXstdItem 2 11" xfId="16222" xr:uid="{00000000-0005-0000-0000-000033520000}"/>
    <cellStyle name="SAPBEXstdItem 2 11 2" xfId="20513" xr:uid="{00000000-0005-0000-0000-000034520000}"/>
    <cellStyle name="SAPBEXstdItem 2 11 3" xfId="24477" xr:uid="{00000000-0005-0000-0000-000035520000}"/>
    <cellStyle name="SAPBEXstdItem 2 12" xfId="12020" xr:uid="{00000000-0005-0000-0000-000036520000}"/>
    <cellStyle name="SAPBEXstdItem 2 2" xfId="7540" xr:uid="{00000000-0005-0000-0000-000037520000}"/>
    <cellStyle name="SAPBEXstdItem 2 2 2" xfId="7541" xr:uid="{00000000-0005-0000-0000-000038520000}"/>
    <cellStyle name="SAPBEXstdItem 2 2 2 2" xfId="7542" xr:uid="{00000000-0005-0000-0000-000039520000}"/>
    <cellStyle name="SAPBEXstdItem 2 2 2 2 2" xfId="7543" xr:uid="{00000000-0005-0000-0000-00003A520000}"/>
    <cellStyle name="SAPBEXstdItem 2 2 2 2 2 2" xfId="16233" xr:uid="{00000000-0005-0000-0000-00003B520000}"/>
    <cellStyle name="SAPBEXstdItem 2 2 2 2 2 2 2" xfId="20524" xr:uid="{00000000-0005-0000-0000-00003C520000}"/>
    <cellStyle name="SAPBEXstdItem 2 2 2 2 2 2 3" xfId="24488" xr:uid="{00000000-0005-0000-0000-00003D520000}"/>
    <cellStyle name="SAPBEXstdItem 2 2 2 2 2 3" xfId="12031" xr:uid="{00000000-0005-0000-0000-00003E520000}"/>
    <cellStyle name="SAPBEXstdItem 2 2 2 2 3" xfId="7544" xr:uid="{00000000-0005-0000-0000-00003F520000}"/>
    <cellStyle name="SAPBEXstdItem 2 2 2 2 3 2" xfId="16234" xr:uid="{00000000-0005-0000-0000-000040520000}"/>
    <cellStyle name="SAPBEXstdItem 2 2 2 2 3 2 2" xfId="20525" xr:uid="{00000000-0005-0000-0000-000041520000}"/>
    <cellStyle name="SAPBEXstdItem 2 2 2 2 3 2 3" xfId="24489" xr:uid="{00000000-0005-0000-0000-000042520000}"/>
    <cellStyle name="SAPBEXstdItem 2 2 2 2 3 3" xfId="12032" xr:uid="{00000000-0005-0000-0000-000043520000}"/>
    <cellStyle name="SAPBEXstdItem 2 2 2 2 4" xfId="7545" xr:uid="{00000000-0005-0000-0000-000044520000}"/>
    <cellStyle name="SAPBEXstdItem 2 2 2 2 4 2" xfId="16235" xr:uid="{00000000-0005-0000-0000-000045520000}"/>
    <cellStyle name="SAPBEXstdItem 2 2 2 2 4 2 2" xfId="20526" xr:uid="{00000000-0005-0000-0000-000046520000}"/>
    <cellStyle name="SAPBEXstdItem 2 2 2 2 4 2 3" xfId="24490" xr:uid="{00000000-0005-0000-0000-000047520000}"/>
    <cellStyle name="SAPBEXstdItem 2 2 2 2 4 3" xfId="12033" xr:uid="{00000000-0005-0000-0000-000048520000}"/>
    <cellStyle name="SAPBEXstdItem 2 2 2 2 5" xfId="7546" xr:uid="{00000000-0005-0000-0000-000049520000}"/>
    <cellStyle name="SAPBEXstdItem 2 2 2 2 5 2" xfId="16236" xr:uid="{00000000-0005-0000-0000-00004A520000}"/>
    <cellStyle name="SAPBEXstdItem 2 2 2 2 5 2 2" xfId="20527" xr:uid="{00000000-0005-0000-0000-00004B520000}"/>
    <cellStyle name="SAPBEXstdItem 2 2 2 2 5 2 3" xfId="24491" xr:uid="{00000000-0005-0000-0000-00004C520000}"/>
    <cellStyle name="SAPBEXstdItem 2 2 2 2 5 3" xfId="12034" xr:uid="{00000000-0005-0000-0000-00004D520000}"/>
    <cellStyle name="SAPBEXstdItem 2 2 2 2 6" xfId="7547" xr:uid="{00000000-0005-0000-0000-00004E520000}"/>
    <cellStyle name="SAPBEXstdItem 2 2 2 2 6 2" xfId="16237" xr:uid="{00000000-0005-0000-0000-00004F520000}"/>
    <cellStyle name="SAPBEXstdItem 2 2 2 2 6 2 2" xfId="20528" xr:uid="{00000000-0005-0000-0000-000050520000}"/>
    <cellStyle name="SAPBEXstdItem 2 2 2 2 6 2 3" xfId="24492" xr:uid="{00000000-0005-0000-0000-000051520000}"/>
    <cellStyle name="SAPBEXstdItem 2 2 2 2 6 3" xfId="12035" xr:uid="{00000000-0005-0000-0000-000052520000}"/>
    <cellStyle name="SAPBEXstdItem 2 2 2 2 7" xfId="7548" xr:uid="{00000000-0005-0000-0000-000053520000}"/>
    <cellStyle name="SAPBEXstdItem 2 2 2 2 7 2" xfId="16238" xr:uid="{00000000-0005-0000-0000-000054520000}"/>
    <cellStyle name="SAPBEXstdItem 2 2 2 2 7 2 2" xfId="20529" xr:uid="{00000000-0005-0000-0000-000055520000}"/>
    <cellStyle name="SAPBEXstdItem 2 2 2 2 7 2 3" xfId="24493" xr:uid="{00000000-0005-0000-0000-000056520000}"/>
    <cellStyle name="SAPBEXstdItem 2 2 2 2 7 3" xfId="12036" xr:uid="{00000000-0005-0000-0000-000057520000}"/>
    <cellStyle name="SAPBEXstdItem 2 2 2 2 8" xfId="16232" xr:uid="{00000000-0005-0000-0000-000058520000}"/>
    <cellStyle name="SAPBEXstdItem 2 2 2 2 8 2" xfId="20523" xr:uid="{00000000-0005-0000-0000-000059520000}"/>
    <cellStyle name="SAPBEXstdItem 2 2 2 2 8 3" xfId="24487" xr:uid="{00000000-0005-0000-0000-00005A520000}"/>
    <cellStyle name="SAPBEXstdItem 2 2 2 2 9" xfId="12030" xr:uid="{00000000-0005-0000-0000-00005B520000}"/>
    <cellStyle name="SAPBEXstdItem 2 2 2 3" xfId="16231" xr:uid="{00000000-0005-0000-0000-00005C520000}"/>
    <cellStyle name="SAPBEXstdItem 2 2 2 3 2" xfId="20522" xr:uid="{00000000-0005-0000-0000-00005D520000}"/>
    <cellStyle name="SAPBEXstdItem 2 2 2 3 3" xfId="24486" xr:uid="{00000000-0005-0000-0000-00005E520000}"/>
    <cellStyle name="SAPBEXstdItem 2 2 2 4" xfId="12029" xr:uid="{00000000-0005-0000-0000-00005F520000}"/>
    <cellStyle name="SAPBEXstdItem 2 2 3" xfId="7549" xr:uid="{00000000-0005-0000-0000-000060520000}"/>
    <cellStyle name="SAPBEXstdItem 2 2 3 2" xfId="7550" xr:uid="{00000000-0005-0000-0000-000061520000}"/>
    <cellStyle name="SAPBEXstdItem 2 2 3 2 2" xfId="7551" xr:uid="{00000000-0005-0000-0000-000062520000}"/>
    <cellStyle name="SAPBEXstdItem 2 2 3 2 2 2" xfId="16241" xr:uid="{00000000-0005-0000-0000-000063520000}"/>
    <cellStyle name="SAPBEXstdItem 2 2 3 2 2 2 2" xfId="20532" xr:uid="{00000000-0005-0000-0000-000064520000}"/>
    <cellStyle name="SAPBEXstdItem 2 2 3 2 2 2 3" xfId="24496" xr:uid="{00000000-0005-0000-0000-000065520000}"/>
    <cellStyle name="SAPBEXstdItem 2 2 3 2 2 3" xfId="12039" xr:uid="{00000000-0005-0000-0000-000066520000}"/>
    <cellStyle name="SAPBEXstdItem 2 2 3 2 3" xfId="7552" xr:uid="{00000000-0005-0000-0000-000067520000}"/>
    <cellStyle name="SAPBEXstdItem 2 2 3 2 3 2" xfId="16242" xr:uid="{00000000-0005-0000-0000-000068520000}"/>
    <cellStyle name="SAPBEXstdItem 2 2 3 2 3 2 2" xfId="20533" xr:uid="{00000000-0005-0000-0000-000069520000}"/>
    <cellStyle name="SAPBEXstdItem 2 2 3 2 3 2 3" xfId="24497" xr:uid="{00000000-0005-0000-0000-00006A520000}"/>
    <cellStyle name="SAPBEXstdItem 2 2 3 2 3 3" xfId="12040" xr:uid="{00000000-0005-0000-0000-00006B520000}"/>
    <cellStyle name="SAPBEXstdItem 2 2 3 2 4" xfId="7553" xr:uid="{00000000-0005-0000-0000-00006C520000}"/>
    <cellStyle name="SAPBEXstdItem 2 2 3 2 4 2" xfId="16243" xr:uid="{00000000-0005-0000-0000-00006D520000}"/>
    <cellStyle name="SAPBEXstdItem 2 2 3 2 4 2 2" xfId="20534" xr:uid="{00000000-0005-0000-0000-00006E520000}"/>
    <cellStyle name="SAPBEXstdItem 2 2 3 2 4 2 3" xfId="24498" xr:uid="{00000000-0005-0000-0000-00006F520000}"/>
    <cellStyle name="SAPBEXstdItem 2 2 3 2 4 3" xfId="12041" xr:uid="{00000000-0005-0000-0000-000070520000}"/>
    <cellStyle name="SAPBEXstdItem 2 2 3 2 5" xfId="7554" xr:uid="{00000000-0005-0000-0000-000071520000}"/>
    <cellStyle name="SAPBEXstdItem 2 2 3 2 5 2" xfId="16244" xr:uid="{00000000-0005-0000-0000-000072520000}"/>
    <cellStyle name="SAPBEXstdItem 2 2 3 2 5 2 2" xfId="20535" xr:uid="{00000000-0005-0000-0000-000073520000}"/>
    <cellStyle name="SAPBEXstdItem 2 2 3 2 5 2 3" xfId="24499" xr:uid="{00000000-0005-0000-0000-000074520000}"/>
    <cellStyle name="SAPBEXstdItem 2 2 3 2 5 3" xfId="12042" xr:uid="{00000000-0005-0000-0000-000075520000}"/>
    <cellStyle name="SAPBEXstdItem 2 2 3 2 6" xfId="7555" xr:uid="{00000000-0005-0000-0000-000076520000}"/>
    <cellStyle name="SAPBEXstdItem 2 2 3 2 6 2" xfId="16245" xr:uid="{00000000-0005-0000-0000-000077520000}"/>
    <cellStyle name="SAPBEXstdItem 2 2 3 2 6 2 2" xfId="20536" xr:uid="{00000000-0005-0000-0000-000078520000}"/>
    <cellStyle name="SAPBEXstdItem 2 2 3 2 6 2 3" xfId="24500" xr:uid="{00000000-0005-0000-0000-000079520000}"/>
    <cellStyle name="SAPBEXstdItem 2 2 3 2 6 3" xfId="12043" xr:uid="{00000000-0005-0000-0000-00007A520000}"/>
    <cellStyle name="SAPBEXstdItem 2 2 3 2 7" xfId="7556" xr:uid="{00000000-0005-0000-0000-00007B520000}"/>
    <cellStyle name="SAPBEXstdItem 2 2 3 2 7 2" xfId="16246" xr:uid="{00000000-0005-0000-0000-00007C520000}"/>
    <cellStyle name="SAPBEXstdItem 2 2 3 2 7 2 2" xfId="20537" xr:uid="{00000000-0005-0000-0000-00007D520000}"/>
    <cellStyle name="SAPBEXstdItem 2 2 3 2 7 2 3" xfId="24501" xr:uid="{00000000-0005-0000-0000-00007E520000}"/>
    <cellStyle name="SAPBEXstdItem 2 2 3 2 7 3" xfId="12044" xr:uid="{00000000-0005-0000-0000-00007F520000}"/>
    <cellStyle name="SAPBEXstdItem 2 2 3 2 8" xfId="16240" xr:uid="{00000000-0005-0000-0000-000080520000}"/>
    <cellStyle name="SAPBEXstdItem 2 2 3 2 8 2" xfId="20531" xr:uid="{00000000-0005-0000-0000-000081520000}"/>
    <cellStyle name="SAPBEXstdItem 2 2 3 2 8 3" xfId="24495" xr:uid="{00000000-0005-0000-0000-000082520000}"/>
    <cellStyle name="SAPBEXstdItem 2 2 3 2 9" xfId="12038" xr:uid="{00000000-0005-0000-0000-000083520000}"/>
    <cellStyle name="SAPBEXstdItem 2 2 3 3" xfId="16239" xr:uid="{00000000-0005-0000-0000-000084520000}"/>
    <cellStyle name="SAPBEXstdItem 2 2 3 3 2" xfId="20530" xr:uid="{00000000-0005-0000-0000-000085520000}"/>
    <cellStyle name="SAPBEXstdItem 2 2 3 3 3" xfId="24494" xr:uid="{00000000-0005-0000-0000-000086520000}"/>
    <cellStyle name="SAPBEXstdItem 2 2 3 4" xfId="12037" xr:uid="{00000000-0005-0000-0000-000087520000}"/>
    <cellStyle name="SAPBEXstdItem 2 2 4" xfId="7557" xr:uid="{00000000-0005-0000-0000-000088520000}"/>
    <cellStyle name="SAPBEXstdItem 2 2 4 2" xfId="7558" xr:uid="{00000000-0005-0000-0000-000089520000}"/>
    <cellStyle name="SAPBEXstdItem 2 2 4 2 2" xfId="7559" xr:uid="{00000000-0005-0000-0000-00008A520000}"/>
    <cellStyle name="SAPBEXstdItem 2 2 4 2 2 2" xfId="16249" xr:uid="{00000000-0005-0000-0000-00008B520000}"/>
    <cellStyle name="SAPBEXstdItem 2 2 4 2 2 2 2" xfId="20540" xr:uid="{00000000-0005-0000-0000-00008C520000}"/>
    <cellStyle name="SAPBEXstdItem 2 2 4 2 2 2 3" xfId="24504" xr:uid="{00000000-0005-0000-0000-00008D520000}"/>
    <cellStyle name="SAPBEXstdItem 2 2 4 2 2 3" xfId="12047" xr:uid="{00000000-0005-0000-0000-00008E520000}"/>
    <cellStyle name="SAPBEXstdItem 2 2 4 2 3" xfId="7560" xr:uid="{00000000-0005-0000-0000-00008F520000}"/>
    <cellStyle name="SAPBEXstdItem 2 2 4 2 3 2" xfId="16250" xr:uid="{00000000-0005-0000-0000-000090520000}"/>
    <cellStyle name="SAPBEXstdItem 2 2 4 2 3 2 2" xfId="20541" xr:uid="{00000000-0005-0000-0000-000091520000}"/>
    <cellStyle name="SAPBEXstdItem 2 2 4 2 3 2 3" xfId="24505" xr:uid="{00000000-0005-0000-0000-000092520000}"/>
    <cellStyle name="SAPBEXstdItem 2 2 4 2 3 3" xfId="12048" xr:uid="{00000000-0005-0000-0000-000093520000}"/>
    <cellStyle name="SAPBEXstdItem 2 2 4 2 4" xfId="7561" xr:uid="{00000000-0005-0000-0000-000094520000}"/>
    <cellStyle name="SAPBEXstdItem 2 2 4 2 4 2" xfId="16251" xr:uid="{00000000-0005-0000-0000-000095520000}"/>
    <cellStyle name="SAPBEXstdItem 2 2 4 2 4 2 2" xfId="20542" xr:uid="{00000000-0005-0000-0000-000096520000}"/>
    <cellStyle name="SAPBEXstdItem 2 2 4 2 4 2 3" xfId="24506" xr:uid="{00000000-0005-0000-0000-000097520000}"/>
    <cellStyle name="SAPBEXstdItem 2 2 4 2 4 3" xfId="12049" xr:uid="{00000000-0005-0000-0000-000098520000}"/>
    <cellStyle name="SAPBEXstdItem 2 2 4 2 5" xfId="7562" xr:uid="{00000000-0005-0000-0000-000099520000}"/>
    <cellStyle name="SAPBEXstdItem 2 2 4 2 5 2" xfId="16252" xr:uid="{00000000-0005-0000-0000-00009A520000}"/>
    <cellStyle name="SAPBEXstdItem 2 2 4 2 5 2 2" xfId="20543" xr:uid="{00000000-0005-0000-0000-00009B520000}"/>
    <cellStyle name="SAPBEXstdItem 2 2 4 2 5 2 3" xfId="24507" xr:uid="{00000000-0005-0000-0000-00009C520000}"/>
    <cellStyle name="SAPBEXstdItem 2 2 4 2 5 3" xfId="12050" xr:uid="{00000000-0005-0000-0000-00009D520000}"/>
    <cellStyle name="SAPBEXstdItem 2 2 4 2 6" xfId="7563" xr:uid="{00000000-0005-0000-0000-00009E520000}"/>
    <cellStyle name="SAPBEXstdItem 2 2 4 2 6 2" xfId="16253" xr:uid="{00000000-0005-0000-0000-00009F520000}"/>
    <cellStyle name="SAPBEXstdItem 2 2 4 2 6 2 2" xfId="20544" xr:uid="{00000000-0005-0000-0000-0000A0520000}"/>
    <cellStyle name="SAPBEXstdItem 2 2 4 2 6 2 3" xfId="24508" xr:uid="{00000000-0005-0000-0000-0000A1520000}"/>
    <cellStyle name="SAPBEXstdItem 2 2 4 2 6 3" xfId="12051" xr:uid="{00000000-0005-0000-0000-0000A2520000}"/>
    <cellStyle name="SAPBEXstdItem 2 2 4 2 7" xfId="7564" xr:uid="{00000000-0005-0000-0000-0000A3520000}"/>
    <cellStyle name="SAPBEXstdItem 2 2 4 2 7 2" xfId="16254" xr:uid="{00000000-0005-0000-0000-0000A4520000}"/>
    <cellStyle name="SAPBEXstdItem 2 2 4 2 7 2 2" xfId="20545" xr:uid="{00000000-0005-0000-0000-0000A5520000}"/>
    <cellStyle name="SAPBEXstdItem 2 2 4 2 7 2 3" xfId="24509" xr:uid="{00000000-0005-0000-0000-0000A6520000}"/>
    <cellStyle name="SAPBEXstdItem 2 2 4 2 7 3" xfId="12052" xr:uid="{00000000-0005-0000-0000-0000A7520000}"/>
    <cellStyle name="SAPBEXstdItem 2 2 4 2 8" xfId="16248" xr:uid="{00000000-0005-0000-0000-0000A8520000}"/>
    <cellStyle name="SAPBEXstdItem 2 2 4 2 8 2" xfId="20539" xr:uid="{00000000-0005-0000-0000-0000A9520000}"/>
    <cellStyle name="SAPBEXstdItem 2 2 4 2 8 3" xfId="24503" xr:uid="{00000000-0005-0000-0000-0000AA520000}"/>
    <cellStyle name="SAPBEXstdItem 2 2 4 2 9" xfId="12046" xr:uid="{00000000-0005-0000-0000-0000AB520000}"/>
    <cellStyle name="SAPBEXstdItem 2 2 4 3" xfId="16247" xr:uid="{00000000-0005-0000-0000-0000AC520000}"/>
    <cellStyle name="SAPBEXstdItem 2 2 4 3 2" xfId="20538" xr:uid="{00000000-0005-0000-0000-0000AD520000}"/>
    <cellStyle name="SAPBEXstdItem 2 2 4 3 3" xfId="24502" xr:uid="{00000000-0005-0000-0000-0000AE520000}"/>
    <cellStyle name="SAPBEXstdItem 2 2 4 4" xfId="12045" xr:uid="{00000000-0005-0000-0000-0000AF520000}"/>
    <cellStyle name="SAPBEXstdItem 2 2 5" xfId="7565" xr:uid="{00000000-0005-0000-0000-0000B0520000}"/>
    <cellStyle name="SAPBEXstdItem 2 2 5 2" xfId="7566" xr:uid="{00000000-0005-0000-0000-0000B1520000}"/>
    <cellStyle name="SAPBEXstdItem 2 2 5 2 2" xfId="16256" xr:uid="{00000000-0005-0000-0000-0000B2520000}"/>
    <cellStyle name="SAPBEXstdItem 2 2 5 2 2 2" xfId="20547" xr:uid="{00000000-0005-0000-0000-0000B3520000}"/>
    <cellStyle name="SAPBEXstdItem 2 2 5 2 2 3" xfId="24511" xr:uid="{00000000-0005-0000-0000-0000B4520000}"/>
    <cellStyle name="SAPBEXstdItem 2 2 5 2 3" xfId="12054" xr:uid="{00000000-0005-0000-0000-0000B5520000}"/>
    <cellStyle name="SAPBEXstdItem 2 2 5 3" xfId="7567" xr:uid="{00000000-0005-0000-0000-0000B6520000}"/>
    <cellStyle name="SAPBEXstdItem 2 2 5 3 2" xfId="16257" xr:uid="{00000000-0005-0000-0000-0000B7520000}"/>
    <cellStyle name="SAPBEXstdItem 2 2 5 3 2 2" xfId="20548" xr:uid="{00000000-0005-0000-0000-0000B8520000}"/>
    <cellStyle name="SAPBEXstdItem 2 2 5 3 2 3" xfId="24512" xr:uid="{00000000-0005-0000-0000-0000B9520000}"/>
    <cellStyle name="SAPBEXstdItem 2 2 5 3 3" xfId="12055" xr:uid="{00000000-0005-0000-0000-0000BA520000}"/>
    <cellStyle name="SAPBEXstdItem 2 2 5 4" xfId="7568" xr:uid="{00000000-0005-0000-0000-0000BB520000}"/>
    <cellStyle name="SAPBEXstdItem 2 2 5 4 2" xfId="16258" xr:uid="{00000000-0005-0000-0000-0000BC520000}"/>
    <cellStyle name="SAPBEXstdItem 2 2 5 4 2 2" xfId="20549" xr:uid="{00000000-0005-0000-0000-0000BD520000}"/>
    <cellStyle name="SAPBEXstdItem 2 2 5 4 2 3" xfId="24513" xr:uid="{00000000-0005-0000-0000-0000BE520000}"/>
    <cellStyle name="SAPBEXstdItem 2 2 5 4 3" xfId="12056" xr:uid="{00000000-0005-0000-0000-0000BF520000}"/>
    <cellStyle name="SAPBEXstdItem 2 2 5 5" xfId="7569" xr:uid="{00000000-0005-0000-0000-0000C0520000}"/>
    <cellStyle name="SAPBEXstdItem 2 2 5 5 2" xfId="16259" xr:uid="{00000000-0005-0000-0000-0000C1520000}"/>
    <cellStyle name="SAPBEXstdItem 2 2 5 5 2 2" xfId="20550" xr:uid="{00000000-0005-0000-0000-0000C2520000}"/>
    <cellStyle name="SAPBEXstdItem 2 2 5 5 2 3" xfId="24514" xr:uid="{00000000-0005-0000-0000-0000C3520000}"/>
    <cellStyle name="SAPBEXstdItem 2 2 5 5 3" xfId="12057" xr:uid="{00000000-0005-0000-0000-0000C4520000}"/>
    <cellStyle name="SAPBEXstdItem 2 2 5 6" xfId="7570" xr:uid="{00000000-0005-0000-0000-0000C5520000}"/>
    <cellStyle name="SAPBEXstdItem 2 2 5 6 2" xfId="16260" xr:uid="{00000000-0005-0000-0000-0000C6520000}"/>
    <cellStyle name="SAPBEXstdItem 2 2 5 6 2 2" xfId="20551" xr:uid="{00000000-0005-0000-0000-0000C7520000}"/>
    <cellStyle name="SAPBEXstdItem 2 2 5 6 2 3" xfId="24515" xr:uid="{00000000-0005-0000-0000-0000C8520000}"/>
    <cellStyle name="SAPBEXstdItem 2 2 5 6 3" xfId="12058" xr:uid="{00000000-0005-0000-0000-0000C9520000}"/>
    <cellStyle name="SAPBEXstdItem 2 2 5 7" xfId="7571" xr:uid="{00000000-0005-0000-0000-0000CA520000}"/>
    <cellStyle name="SAPBEXstdItem 2 2 5 7 2" xfId="16261" xr:uid="{00000000-0005-0000-0000-0000CB520000}"/>
    <cellStyle name="SAPBEXstdItem 2 2 5 7 2 2" xfId="20552" xr:uid="{00000000-0005-0000-0000-0000CC520000}"/>
    <cellStyle name="SAPBEXstdItem 2 2 5 7 2 3" xfId="24516" xr:uid="{00000000-0005-0000-0000-0000CD520000}"/>
    <cellStyle name="SAPBEXstdItem 2 2 5 7 3" xfId="12059" xr:uid="{00000000-0005-0000-0000-0000CE520000}"/>
    <cellStyle name="SAPBEXstdItem 2 2 5 8" xfId="16255" xr:uid="{00000000-0005-0000-0000-0000CF520000}"/>
    <cellStyle name="SAPBEXstdItem 2 2 5 8 2" xfId="20546" xr:uid="{00000000-0005-0000-0000-0000D0520000}"/>
    <cellStyle name="SAPBEXstdItem 2 2 5 8 3" xfId="24510" xr:uid="{00000000-0005-0000-0000-0000D1520000}"/>
    <cellStyle name="SAPBEXstdItem 2 2 5 9" xfId="12053" xr:uid="{00000000-0005-0000-0000-0000D2520000}"/>
    <cellStyle name="SAPBEXstdItem 2 2 6" xfId="16230" xr:uid="{00000000-0005-0000-0000-0000D3520000}"/>
    <cellStyle name="SAPBEXstdItem 2 2 6 2" xfId="20521" xr:uid="{00000000-0005-0000-0000-0000D4520000}"/>
    <cellStyle name="SAPBEXstdItem 2 2 6 3" xfId="24485" xr:uid="{00000000-0005-0000-0000-0000D5520000}"/>
    <cellStyle name="SAPBEXstdItem 2 2 7" xfId="12028" xr:uid="{00000000-0005-0000-0000-0000D6520000}"/>
    <cellStyle name="SAPBEXstdItem 2 3" xfId="7572" xr:uid="{00000000-0005-0000-0000-0000D7520000}"/>
    <cellStyle name="SAPBEXstdItem 2 3 2" xfId="7573" xr:uid="{00000000-0005-0000-0000-0000D8520000}"/>
    <cellStyle name="SAPBEXstdItem 2 3 2 2" xfId="7574" xr:uid="{00000000-0005-0000-0000-0000D9520000}"/>
    <cellStyle name="SAPBEXstdItem 2 3 2 2 2" xfId="7575" xr:uid="{00000000-0005-0000-0000-0000DA520000}"/>
    <cellStyle name="SAPBEXstdItem 2 3 2 2 2 2" xfId="16265" xr:uid="{00000000-0005-0000-0000-0000DB520000}"/>
    <cellStyle name="SAPBEXstdItem 2 3 2 2 2 2 2" xfId="20556" xr:uid="{00000000-0005-0000-0000-0000DC520000}"/>
    <cellStyle name="SAPBEXstdItem 2 3 2 2 2 2 3" xfId="24520" xr:uid="{00000000-0005-0000-0000-0000DD520000}"/>
    <cellStyle name="SAPBEXstdItem 2 3 2 2 2 3" xfId="12063" xr:uid="{00000000-0005-0000-0000-0000DE520000}"/>
    <cellStyle name="SAPBEXstdItem 2 3 2 2 3" xfId="7576" xr:uid="{00000000-0005-0000-0000-0000DF520000}"/>
    <cellStyle name="SAPBEXstdItem 2 3 2 2 3 2" xfId="16266" xr:uid="{00000000-0005-0000-0000-0000E0520000}"/>
    <cellStyle name="SAPBEXstdItem 2 3 2 2 3 2 2" xfId="20557" xr:uid="{00000000-0005-0000-0000-0000E1520000}"/>
    <cellStyle name="SAPBEXstdItem 2 3 2 2 3 2 3" xfId="24521" xr:uid="{00000000-0005-0000-0000-0000E2520000}"/>
    <cellStyle name="SAPBEXstdItem 2 3 2 2 3 3" xfId="12064" xr:uid="{00000000-0005-0000-0000-0000E3520000}"/>
    <cellStyle name="SAPBEXstdItem 2 3 2 2 4" xfId="7577" xr:uid="{00000000-0005-0000-0000-0000E4520000}"/>
    <cellStyle name="SAPBEXstdItem 2 3 2 2 4 2" xfId="16267" xr:uid="{00000000-0005-0000-0000-0000E5520000}"/>
    <cellStyle name="SAPBEXstdItem 2 3 2 2 4 2 2" xfId="20558" xr:uid="{00000000-0005-0000-0000-0000E6520000}"/>
    <cellStyle name="SAPBEXstdItem 2 3 2 2 4 2 3" xfId="24522" xr:uid="{00000000-0005-0000-0000-0000E7520000}"/>
    <cellStyle name="SAPBEXstdItem 2 3 2 2 4 3" xfId="12065" xr:uid="{00000000-0005-0000-0000-0000E8520000}"/>
    <cellStyle name="SAPBEXstdItem 2 3 2 2 5" xfId="7578" xr:uid="{00000000-0005-0000-0000-0000E9520000}"/>
    <cellStyle name="SAPBEXstdItem 2 3 2 2 5 2" xfId="16268" xr:uid="{00000000-0005-0000-0000-0000EA520000}"/>
    <cellStyle name="SAPBEXstdItem 2 3 2 2 5 2 2" xfId="20559" xr:uid="{00000000-0005-0000-0000-0000EB520000}"/>
    <cellStyle name="SAPBEXstdItem 2 3 2 2 5 2 3" xfId="24523" xr:uid="{00000000-0005-0000-0000-0000EC520000}"/>
    <cellStyle name="SAPBEXstdItem 2 3 2 2 5 3" xfId="12066" xr:uid="{00000000-0005-0000-0000-0000ED520000}"/>
    <cellStyle name="SAPBEXstdItem 2 3 2 2 6" xfId="7579" xr:uid="{00000000-0005-0000-0000-0000EE520000}"/>
    <cellStyle name="SAPBEXstdItem 2 3 2 2 6 2" xfId="16269" xr:uid="{00000000-0005-0000-0000-0000EF520000}"/>
    <cellStyle name="SAPBEXstdItem 2 3 2 2 6 2 2" xfId="20560" xr:uid="{00000000-0005-0000-0000-0000F0520000}"/>
    <cellStyle name="SAPBEXstdItem 2 3 2 2 6 2 3" xfId="24524" xr:uid="{00000000-0005-0000-0000-0000F1520000}"/>
    <cellStyle name="SAPBEXstdItem 2 3 2 2 6 3" xfId="12067" xr:uid="{00000000-0005-0000-0000-0000F2520000}"/>
    <cellStyle name="SAPBEXstdItem 2 3 2 2 7" xfId="7580" xr:uid="{00000000-0005-0000-0000-0000F3520000}"/>
    <cellStyle name="SAPBEXstdItem 2 3 2 2 7 2" xfId="16270" xr:uid="{00000000-0005-0000-0000-0000F4520000}"/>
    <cellStyle name="SAPBEXstdItem 2 3 2 2 7 2 2" xfId="20561" xr:uid="{00000000-0005-0000-0000-0000F5520000}"/>
    <cellStyle name="SAPBEXstdItem 2 3 2 2 7 2 3" xfId="24525" xr:uid="{00000000-0005-0000-0000-0000F6520000}"/>
    <cellStyle name="SAPBEXstdItem 2 3 2 2 7 3" xfId="12068" xr:uid="{00000000-0005-0000-0000-0000F7520000}"/>
    <cellStyle name="SAPBEXstdItem 2 3 2 2 8" xfId="16264" xr:uid="{00000000-0005-0000-0000-0000F8520000}"/>
    <cellStyle name="SAPBEXstdItem 2 3 2 2 8 2" xfId="20555" xr:uid="{00000000-0005-0000-0000-0000F9520000}"/>
    <cellStyle name="SAPBEXstdItem 2 3 2 2 8 3" xfId="24519" xr:uid="{00000000-0005-0000-0000-0000FA520000}"/>
    <cellStyle name="SAPBEXstdItem 2 3 2 2 9" xfId="12062" xr:uid="{00000000-0005-0000-0000-0000FB520000}"/>
    <cellStyle name="SAPBEXstdItem 2 3 2 3" xfId="16263" xr:uid="{00000000-0005-0000-0000-0000FC520000}"/>
    <cellStyle name="SAPBEXstdItem 2 3 2 3 2" xfId="20554" xr:uid="{00000000-0005-0000-0000-0000FD520000}"/>
    <cellStyle name="SAPBEXstdItem 2 3 2 3 3" xfId="24518" xr:uid="{00000000-0005-0000-0000-0000FE520000}"/>
    <cellStyle name="SAPBEXstdItem 2 3 2 4" xfId="12061" xr:uid="{00000000-0005-0000-0000-0000FF520000}"/>
    <cellStyle name="SAPBEXstdItem 2 3 3" xfId="7581" xr:uid="{00000000-0005-0000-0000-000000530000}"/>
    <cellStyle name="SAPBEXstdItem 2 3 3 2" xfId="7582" xr:uid="{00000000-0005-0000-0000-000001530000}"/>
    <cellStyle name="SAPBEXstdItem 2 3 3 2 2" xfId="7583" xr:uid="{00000000-0005-0000-0000-000002530000}"/>
    <cellStyle name="SAPBEXstdItem 2 3 3 2 2 2" xfId="16273" xr:uid="{00000000-0005-0000-0000-000003530000}"/>
    <cellStyle name="SAPBEXstdItem 2 3 3 2 2 2 2" xfId="20564" xr:uid="{00000000-0005-0000-0000-000004530000}"/>
    <cellStyle name="SAPBEXstdItem 2 3 3 2 2 2 3" xfId="24528" xr:uid="{00000000-0005-0000-0000-000005530000}"/>
    <cellStyle name="SAPBEXstdItem 2 3 3 2 2 3" xfId="12071" xr:uid="{00000000-0005-0000-0000-000006530000}"/>
    <cellStyle name="SAPBEXstdItem 2 3 3 2 3" xfId="7584" xr:uid="{00000000-0005-0000-0000-000007530000}"/>
    <cellStyle name="SAPBEXstdItem 2 3 3 2 3 2" xfId="16274" xr:uid="{00000000-0005-0000-0000-000008530000}"/>
    <cellStyle name="SAPBEXstdItem 2 3 3 2 3 2 2" xfId="20565" xr:uid="{00000000-0005-0000-0000-000009530000}"/>
    <cellStyle name="SAPBEXstdItem 2 3 3 2 3 2 3" xfId="24529" xr:uid="{00000000-0005-0000-0000-00000A530000}"/>
    <cellStyle name="SAPBEXstdItem 2 3 3 2 3 3" xfId="12072" xr:uid="{00000000-0005-0000-0000-00000B530000}"/>
    <cellStyle name="SAPBEXstdItem 2 3 3 2 4" xfId="7585" xr:uid="{00000000-0005-0000-0000-00000C530000}"/>
    <cellStyle name="SAPBEXstdItem 2 3 3 2 4 2" xfId="16275" xr:uid="{00000000-0005-0000-0000-00000D530000}"/>
    <cellStyle name="SAPBEXstdItem 2 3 3 2 4 2 2" xfId="20566" xr:uid="{00000000-0005-0000-0000-00000E530000}"/>
    <cellStyle name="SAPBEXstdItem 2 3 3 2 4 2 3" xfId="24530" xr:uid="{00000000-0005-0000-0000-00000F530000}"/>
    <cellStyle name="SAPBEXstdItem 2 3 3 2 4 3" xfId="12073" xr:uid="{00000000-0005-0000-0000-000010530000}"/>
    <cellStyle name="SAPBEXstdItem 2 3 3 2 5" xfId="7586" xr:uid="{00000000-0005-0000-0000-000011530000}"/>
    <cellStyle name="SAPBEXstdItem 2 3 3 2 5 2" xfId="16276" xr:uid="{00000000-0005-0000-0000-000012530000}"/>
    <cellStyle name="SAPBEXstdItem 2 3 3 2 5 2 2" xfId="20567" xr:uid="{00000000-0005-0000-0000-000013530000}"/>
    <cellStyle name="SAPBEXstdItem 2 3 3 2 5 2 3" xfId="24531" xr:uid="{00000000-0005-0000-0000-000014530000}"/>
    <cellStyle name="SAPBEXstdItem 2 3 3 2 5 3" xfId="12074" xr:uid="{00000000-0005-0000-0000-000015530000}"/>
    <cellStyle name="SAPBEXstdItem 2 3 3 2 6" xfId="7587" xr:uid="{00000000-0005-0000-0000-000016530000}"/>
    <cellStyle name="SAPBEXstdItem 2 3 3 2 6 2" xfId="16277" xr:uid="{00000000-0005-0000-0000-000017530000}"/>
    <cellStyle name="SAPBEXstdItem 2 3 3 2 6 2 2" xfId="20568" xr:uid="{00000000-0005-0000-0000-000018530000}"/>
    <cellStyle name="SAPBEXstdItem 2 3 3 2 6 2 3" xfId="24532" xr:uid="{00000000-0005-0000-0000-000019530000}"/>
    <cellStyle name="SAPBEXstdItem 2 3 3 2 6 3" xfId="12075" xr:uid="{00000000-0005-0000-0000-00001A530000}"/>
    <cellStyle name="SAPBEXstdItem 2 3 3 2 7" xfId="7588" xr:uid="{00000000-0005-0000-0000-00001B530000}"/>
    <cellStyle name="SAPBEXstdItem 2 3 3 2 7 2" xfId="16278" xr:uid="{00000000-0005-0000-0000-00001C530000}"/>
    <cellStyle name="SAPBEXstdItem 2 3 3 2 7 2 2" xfId="20569" xr:uid="{00000000-0005-0000-0000-00001D530000}"/>
    <cellStyle name="SAPBEXstdItem 2 3 3 2 7 2 3" xfId="24533" xr:uid="{00000000-0005-0000-0000-00001E530000}"/>
    <cellStyle name="SAPBEXstdItem 2 3 3 2 7 3" xfId="12076" xr:uid="{00000000-0005-0000-0000-00001F530000}"/>
    <cellStyle name="SAPBEXstdItem 2 3 3 2 8" xfId="16272" xr:uid="{00000000-0005-0000-0000-000020530000}"/>
    <cellStyle name="SAPBEXstdItem 2 3 3 2 8 2" xfId="20563" xr:uid="{00000000-0005-0000-0000-000021530000}"/>
    <cellStyle name="SAPBEXstdItem 2 3 3 2 8 3" xfId="24527" xr:uid="{00000000-0005-0000-0000-000022530000}"/>
    <cellStyle name="SAPBEXstdItem 2 3 3 2 9" xfId="12070" xr:uid="{00000000-0005-0000-0000-000023530000}"/>
    <cellStyle name="SAPBEXstdItem 2 3 3 3" xfId="16271" xr:uid="{00000000-0005-0000-0000-000024530000}"/>
    <cellStyle name="SAPBEXstdItem 2 3 3 3 2" xfId="20562" xr:uid="{00000000-0005-0000-0000-000025530000}"/>
    <cellStyle name="SAPBEXstdItem 2 3 3 3 3" xfId="24526" xr:uid="{00000000-0005-0000-0000-000026530000}"/>
    <cellStyle name="SAPBEXstdItem 2 3 3 4" xfId="12069" xr:uid="{00000000-0005-0000-0000-000027530000}"/>
    <cellStyle name="SAPBEXstdItem 2 3 4" xfId="7589" xr:uid="{00000000-0005-0000-0000-000028530000}"/>
    <cellStyle name="SAPBEXstdItem 2 3 4 2" xfId="7590" xr:uid="{00000000-0005-0000-0000-000029530000}"/>
    <cellStyle name="SAPBEXstdItem 2 3 4 2 2" xfId="7591" xr:uid="{00000000-0005-0000-0000-00002A530000}"/>
    <cellStyle name="SAPBEXstdItem 2 3 4 2 2 2" xfId="16281" xr:uid="{00000000-0005-0000-0000-00002B530000}"/>
    <cellStyle name="SAPBEXstdItem 2 3 4 2 2 2 2" xfId="20572" xr:uid="{00000000-0005-0000-0000-00002C530000}"/>
    <cellStyle name="SAPBEXstdItem 2 3 4 2 2 2 3" xfId="24536" xr:uid="{00000000-0005-0000-0000-00002D530000}"/>
    <cellStyle name="SAPBEXstdItem 2 3 4 2 2 3" xfId="12079" xr:uid="{00000000-0005-0000-0000-00002E530000}"/>
    <cellStyle name="SAPBEXstdItem 2 3 4 2 3" xfId="7592" xr:uid="{00000000-0005-0000-0000-00002F530000}"/>
    <cellStyle name="SAPBEXstdItem 2 3 4 2 3 2" xfId="16282" xr:uid="{00000000-0005-0000-0000-000030530000}"/>
    <cellStyle name="SAPBEXstdItem 2 3 4 2 3 2 2" xfId="20573" xr:uid="{00000000-0005-0000-0000-000031530000}"/>
    <cellStyle name="SAPBEXstdItem 2 3 4 2 3 2 3" xfId="24537" xr:uid="{00000000-0005-0000-0000-000032530000}"/>
    <cellStyle name="SAPBEXstdItem 2 3 4 2 3 3" xfId="12080" xr:uid="{00000000-0005-0000-0000-000033530000}"/>
    <cellStyle name="SAPBEXstdItem 2 3 4 2 4" xfId="7593" xr:uid="{00000000-0005-0000-0000-000034530000}"/>
    <cellStyle name="SAPBEXstdItem 2 3 4 2 4 2" xfId="16283" xr:uid="{00000000-0005-0000-0000-000035530000}"/>
    <cellStyle name="SAPBEXstdItem 2 3 4 2 4 2 2" xfId="20574" xr:uid="{00000000-0005-0000-0000-000036530000}"/>
    <cellStyle name="SAPBEXstdItem 2 3 4 2 4 2 3" xfId="24538" xr:uid="{00000000-0005-0000-0000-000037530000}"/>
    <cellStyle name="SAPBEXstdItem 2 3 4 2 4 3" xfId="12081" xr:uid="{00000000-0005-0000-0000-000038530000}"/>
    <cellStyle name="SAPBEXstdItem 2 3 4 2 5" xfId="7594" xr:uid="{00000000-0005-0000-0000-000039530000}"/>
    <cellStyle name="SAPBEXstdItem 2 3 4 2 5 2" xfId="16284" xr:uid="{00000000-0005-0000-0000-00003A530000}"/>
    <cellStyle name="SAPBEXstdItem 2 3 4 2 5 2 2" xfId="20575" xr:uid="{00000000-0005-0000-0000-00003B530000}"/>
    <cellStyle name="SAPBEXstdItem 2 3 4 2 5 2 3" xfId="24539" xr:uid="{00000000-0005-0000-0000-00003C530000}"/>
    <cellStyle name="SAPBEXstdItem 2 3 4 2 5 3" xfId="12082" xr:uid="{00000000-0005-0000-0000-00003D530000}"/>
    <cellStyle name="SAPBEXstdItem 2 3 4 2 6" xfId="7595" xr:uid="{00000000-0005-0000-0000-00003E530000}"/>
    <cellStyle name="SAPBEXstdItem 2 3 4 2 6 2" xfId="16285" xr:uid="{00000000-0005-0000-0000-00003F530000}"/>
    <cellStyle name="SAPBEXstdItem 2 3 4 2 6 2 2" xfId="20576" xr:uid="{00000000-0005-0000-0000-000040530000}"/>
    <cellStyle name="SAPBEXstdItem 2 3 4 2 6 2 3" xfId="24540" xr:uid="{00000000-0005-0000-0000-000041530000}"/>
    <cellStyle name="SAPBEXstdItem 2 3 4 2 6 3" xfId="12083" xr:uid="{00000000-0005-0000-0000-000042530000}"/>
    <cellStyle name="SAPBEXstdItem 2 3 4 2 7" xfId="7596" xr:uid="{00000000-0005-0000-0000-000043530000}"/>
    <cellStyle name="SAPBEXstdItem 2 3 4 2 7 2" xfId="16286" xr:uid="{00000000-0005-0000-0000-000044530000}"/>
    <cellStyle name="SAPBEXstdItem 2 3 4 2 7 2 2" xfId="20577" xr:uid="{00000000-0005-0000-0000-000045530000}"/>
    <cellStyle name="SAPBEXstdItem 2 3 4 2 7 2 3" xfId="24541" xr:uid="{00000000-0005-0000-0000-000046530000}"/>
    <cellStyle name="SAPBEXstdItem 2 3 4 2 7 3" xfId="12084" xr:uid="{00000000-0005-0000-0000-000047530000}"/>
    <cellStyle name="SAPBEXstdItem 2 3 4 2 8" xfId="16280" xr:uid="{00000000-0005-0000-0000-000048530000}"/>
    <cellStyle name="SAPBEXstdItem 2 3 4 2 8 2" xfId="20571" xr:uid="{00000000-0005-0000-0000-000049530000}"/>
    <cellStyle name="SAPBEXstdItem 2 3 4 2 8 3" xfId="24535" xr:uid="{00000000-0005-0000-0000-00004A530000}"/>
    <cellStyle name="SAPBEXstdItem 2 3 4 2 9" xfId="12078" xr:uid="{00000000-0005-0000-0000-00004B530000}"/>
    <cellStyle name="SAPBEXstdItem 2 3 4 3" xfId="16279" xr:uid="{00000000-0005-0000-0000-00004C530000}"/>
    <cellStyle name="SAPBEXstdItem 2 3 4 3 2" xfId="20570" xr:uid="{00000000-0005-0000-0000-00004D530000}"/>
    <cellStyle name="SAPBEXstdItem 2 3 4 3 3" xfId="24534" xr:uid="{00000000-0005-0000-0000-00004E530000}"/>
    <cellStyle name="SAPBEXstdItem 2 3 4 4" xfId="12077" xr:uid="{00000000-0005-0000-0000-00004F530000}"/>
    <cellStyle name="SAPBEXstdItem 2 3 5" xfId="7597" xr:uid="{00000000-0005-0000-0000-000050530000}"/>
    <cellStyle name="SAPBEXstdItem 2 3 5 2" xfId="7598" xr:uid="{00000000-0005-0000-0000-000051530000}"/>
    <cellStyle name="SAPBEXstdItem 2 3 5 2 2" xfId="16288" xr:uid="{00000000-0005-0000-0000-000052530000}"/>
    <cellStyle name="SAPBEXstdItem 2 3 5 2 2 2" xfId="20579" xr:uid="{00000000-0005-0000-0000-000053530000}"/>
    <cellStyle name="SAPBEXstdItem 2 3 5 2 2 3" xfId="24543" xr:uid="{00000000-0005-0000-0000-000054530000}"/>
    <cellStyle name="SAPBEXstdItem 2 3 5 2 3" xfId="12086" xr:uid="{00000000-0005-0000-0000-000055530000}"/>
    <cellStyle name="SAPBEXstdItem 2 3 5 3" xfId="7599" xr:uid="{00000000-0005-0000-0000-000056530000}"/>
    <cellStyle name="SAPBEXstdItem 2 3 5 3 2" xfId="16289" xr:uid="{00000000-0005-0000-0000-000057530000}"/>
    <cellStyle name="SAPBEXstdItem 2 3 5 3 2 2" xfId="20580" xr:uid="{00000000-0005-0000-0000-000058530000}"/>
    <cellStyle name="SAPBEXstdItem 2 3 5 3 2 3" xfId="24544" xr:uid="{00000000-0005-0000-0000-000059530000}"/>
    <cellStyle name="SAPBEXstdItem 2 3 5 3 3" xfId="12087" xr:uid="{00000000-0005-0000-0000-00005A530000}"/>
    <cellStyle name="SAPBEXstdItem 2 3 5 4" xfId="7600" xr:uid="{00000000-0005-0000-0000-00005B530000}"/>
    <cellStyle name="SAPBEXstdItem 2 3 5 4 2" xfId="16290" xr:uid="{00000000-0005-0000-0000-00005C530000}"/>
    <cellStyle name="SAPBEXstdItem 2 3 5 4 2 2" xfId="20581" xr:uid="{00000000-0005-0000-0000-00005D530000}"/>
    <cellStyle name="SAPBEXstdItem 2 3 5 4 2 3" xfId="24545" xr:uid="{00000000-0005-0000-0000-00005E530000}"/>
    <cellStyle name="SAPBEXstdItem 2 3 5 4 3" xfId="12088" xr:uid="{00000000-0005-0000-0000-00005F530000}"/>
    <cellStyle name="SAPBEXstdItem 2 3 5 5" xfId="7601" xr:uid="{00000000-0005-0000-0000-000060530000}"/>
    <cellStyle name="SAPBEXstdItem 2 3 5 5 2" xfId="16291" xr:uid="{00000000-0005-0000-0000-000061530000}"/>
    <cellStyle name="SAPBEXstdItem 2 3 5 5 2 2" xfId="20582" xr:uid="{00000000-0005-0000-0000-000062530000}"/>
    <cellStyle name="SAPBEXstdItem 2 3 5 5 2 3" xfId="24546" xr:uid="{00000000-0005-0000-0000-000063530000}"/>
    <cellStyle name="SAPBEXstdItem 2 3 5 5 3" xfId="12089" xr:uid="{00000000-0005-0000-0000-000064530000}"/>
    <cellStyle name="SAPBEXstdItem 2 3 5 6" xfId="7602" xr:uid="{00000000-0005-0000-0000-000065530000}"/>
    <cellStyle name="SAPBEXstdItem 2 3 5 6 2" xfId="16292" xr:uid="{00000000-0005-0000-0000-000066530000}"/>
    <cellStyle name="SAPBEXstdItem 2 3 5 6 2 2" xfId="20583" xr:uid="{00000000-0005-0000-0000-000067530000}"/>
    <cellStyle name="SAPBEXstdItem 2 3 5 6 2 3" xfId="24547" xr:uid="{00000000-0005-0000-0000-000068530000}"/>
    <cellStyle name="SAPBEXstdItem 2 3 5 6 3" xfId="12090" xr:uid="{00000000-0005-0000-0000-000069530000}"/>
    <cellStyle name="SAPBEXstdItem 2 3 5 7" xfId="7603" xr:uid="{00000000-0005-0000-0000-00006A530000}"/>
    <cellStyle name="SAPBEXstdItem 2 3 5 7 2" xfId="16293" xr:uid="{00000000-0005-0000-0000-00006B530000}"/>
    <cellStyle name="SAPBEXstdItem 2 3 5 7 2 2" xfId="20584" xr:uid="{00000000-0005-0000-0000-00006C530000}"/>
    <cellStyle name="SAPBEXstdItem 2 3 5 7 2 3" xfId="24548" xr:uid="{00000000-0005-0000-0000-00006D530000}"/>
    <cellStyle name="SAPBEXstdItem 2 3 5 7 3" xfId="12091" xr:uid="{00000000-0005-0000-0000-00006E530000}"/>
    <cellStyle name="SAPBEXstdItem 2 3 5 8" xfId="16287" xr:uid="{00000000-0005-0000-0000-00006F530000}"/>
    <cellStyle name="SAPBEXstdItem 2 3 5 8 2" xfId="20578" xr:uid="{00000000-0005-0000-0000-000070530000}"/>
    <cellStyle name="SAPBEXstdItem 2 3 5 8 3" xfId="24542" xr:uid="{00000000-0005-0000-0000-000071530000}"/>
    <cellStyle name="SAPBEXstdItem 2 3 5 9" xfId="12085" xr:uid="{00000000-0005-0000-0000-000072530000}"/>
    <cellStyle name="SAPBEXstdItem 2 3 6" xfId="16262" xr:uid="{00000000-0005-0000-0000-000073530000}"/>
    <cellStyle name="SAPBEXstdItem 2 3 6 2" xfId="20553" xr:uid="{00000000-0005-0000-0000-000074530000}"/>
    <cellStyle name="SAPBEXstdItem 2 3 6 3" xfId="24517" xr:uid="{00000000-0005-0000-0000-000075530000}"/>
    <cellStyle name="SAPBEXstdItem 2 3 7" xfId="12060" xr:uid="{00000000-0005-0000-0000-000076530000}"/>
    <cellStyle name="SAPBEXstdItem 2 4" xfId="7604" xr:uid="{00000000-0005-0000-0000-000077530000}"/>
    <cellStyle name="SAPBEXstdItem 2 4 2" xfId="7605" xr:uid="{00000000-0005-0000-0000-000078530000}"/>
    <cellStyle name="SAPBEXstdItem 2 4 2 2" xfId="7606" xr:uid="{00000000-0005-0000-0000-000079530000}"/>
    <cellStyle name="SAPBEXstdItem 2 4 2 2 2" xfId="7607" xr:uid="{00000000-0005-0000-0000-00007A530000}"/>
    <cellStyle name="SAPBEXstdItem 2 4 2 2 2 2" xfId="16297" xr:uid="{00000000-0005-0000-0000-00007B530000}"/>
    <cellStyle name="SAPBEXstdItem 2 4 2 2 2 2 2" xfId="20588" xr:uid="{00000000-0005-0000-0000-00007C530000}"/>
    <cellStyle name="SAPBEXstdItem 2 4 2 2 2 2 3" xfId="24552" xr:uid="{00000000-0005-0000-0000-00007D530000}"/>
    <cellStyle name="SAPBEXstdItem 2 4 2 2 2 3" xfId="12095" xr:uid="{00000000-0005-0000-0000-00007E530000}"/>
    <cellStyle name="SAPBEXstdItem 2 4 2 2 3" xfId="7608" xr:uid="{00000000-0005-0000-0000-00007F530000}"/>
    <cellStyle name="SAPBEXstdItem 2 4 2 2 3 2" xfId="16298" xr:uid="{00000000-0005-0000-0000-000080530000}"/>
    <cellStyle name="SAPBEXstdItem 2 4 2 2 3 2 2" xfId="20589" xr:uid="{00000000-0005-0000-0000-000081530000}"/>
    <cellStyle name="SAPBEXstdItem 2 4 2 2 3 2 3" xfId="24553" xr:uid="{00000000-0005-0000-0000-000082530000}"/>
    <cellStyle name="SAPBEXstdItem 2 4 2 2 3 3" xfId="12096" xr:uid="{00000000-0005-0000-0000-000083530000}"/>
    <cellStyle name="SAPBEXstdItem 2 4 2 2 4" xfId="7609" xr:uid="{00000000-0005-0000-0000-000084530000}"/>
    <cellStyle name="SAPBEXstdItem 2 4 2 2 4 2" xfId="16299" xr:uid="{00000000-0005-0000-0000-000085530000}"/>
    <cellStyle name="SAPBEXstdItem 2 4 2 2 4 2 2" xfId="20590" xr:uid="{00000000-0005-0000-0000-000086530000}"/>
    <cellStyle name="SAPBEXstdItem 2 4 2 2 4 2 3" xfId="24554" xr:uid="{00000000-0005-0000-0000-000087530000}"/>
    <cellStyle name="SAPBEXstdItem 2 4 2 2 4 3" xfId="12097" xr:uid="{00000000-0005-0000-0000-000088530000}"/>
    <cellStyle name="SAPBEXstdItem 2 4 2 2 5" xfId="7610" xr:uid="{00000000-0005-0000-0000-000089530000}"/>
    <cellStyle name="SAPBEXstdItem 2 4 2 2 5 2" xfId="16300" xr:uid="{00000000-0005-0000-0000-00008A530000}"/>
    <cellStyle name="SAPBEXstdItem 2 4 2 2 5 2 2" xfId="20591" xr:uid="{00000000-0005-0000-0000-00008B530000}"/>
    <cellStyle name="SAPBEXstdItem 2 4 2 2 5 2 3" xfId="24555" xr:uid="{00000000-0005-0000-0000-00008C530000}"/>
    <cellStyle name="SAPBEXstdItem 2 4 2 2 5 3" xfId="12098" xr:uid="{00000000-0005-0000-0000-00008D530000}"/>
    <cellStyle name="SAPBEXstdItem 2 4 2 2 6" xfId="7611" xr:uid="{00000000-0005-0000-0000-00008E530000}"/>
    <cellStyle name="SAPBEXstdItem 2 4 2 2 6 2" xfId="16301" xr:uid="{00000000-0005-0000-0000-00008F530000}"/>
    <cellStyle name="SAPBEXstdItem 2 4 2 2 6 2 2" xfId="20592" xr:uid="{00000000-0005-0000-0000-000090530000}"/>
    <cellStyle name="SAPBEXstdItem 2 4 2 2 6 2 3" xfId="24556" xr:uid="{00000000-0005-0000-0000-000091530000}"/>
    <cellStyle name="SAPBEXstdItem 2 4 2 2 6 3" xfId="12099" xr:uid="{00000000-0005-0000-0000-000092530000}"/>
    <cellStyle name="SAPBEXstdItem 2 4 2 2 7" xfId="7612" xr:uid="{00000000-0005-0000-0000-000093530000}"/>
    <cellStyle name="SAPBEXstdItem 2 4 2 2 7 2" xfId="16302" xr:uid="{00000000-0005-0000-0000-000094530000}"/>
    <cellStyle name="SAPBEXstdItem 2 4 2 2 7 2 2" xfId="20593" xr:uid="{00000000-0005-0000-0000-000095530000}"/>
    <cellStyle name="SAPBEXstdItem 2 4 2 2 7 2 3" xfId="24557" xr:uid="{00000000-0005-0000-0000-000096530000}"/>
    <cellStyle name="SAPBEXstdItem 2 4 2 2 7 3" xfId="12100" xr:uid="{00000000-0005-0000-0000-000097530000}"/>
    <cellStyle name="SAPBEXstdItem 2 4 2 2 8" xfId="16296" xr:uid="{00000000-0005-0000-0000-000098530000}"/>
    <cellStyle name="SAPBEXstdItem 2 4 2 2 8 2" xfId="20587" xr:uid="{00000000-0005-0000-0000-000099530000}"/>
    <cellStyle name="SAPBEXstdItem 2 4 2 2 8 3" xfId="24551" xr:uid="{00000000-0005-0000-0000-00009A530000}"/>
    <cellStyle name="SAPBEXstdItem 2 4 2 2 9" xfId="12094" xr:uid="{00000000-0005-0000-0000-00009B530000}"/>
    <cellStyle name="SAPBEXstdItem 2 4 2 3" xfId="16295" xr:uid="{00000000-0005-0000-0000-00009C530000}"/>
    <cellStyle name="SAPBEXstdItem 2 4 2 3 2" xfId="20586" xr:uid="{00000000-0005-0000-0000-00009D530000}"/>
    <cellStyle name="SAPBEXstdItem 2 4 2 3 3" xfId="24550" xr:uid="{00000000-0005-0000-0000-00009E530000}"/>
    <cellStyle name="SAPBEXstdItem 2 4 2 4" xfId="12093" xr:uid="{00000000-0005-0000-0000-00009F530000}"/>
    <cellStyle name="SAPBEXstdItem 2 4 3" xfId="7613" xr:uid="{00000000-0005-0000-0000-0000A0530000}"/>
    <cellStyle name="SAPBEXstdItem 2 4 3 2" xfId="7614" xr:uid="{00000000-0005-0000-0000-0000A1530000}"/>
    <cellStyle name="SAPBEXstdItem 2 4 3 2 2" xfId="7615" xr:uid="{00000000-0005-0000-0000-0000A2530000}"/>
    <cellStyle name="SAPBEXstdItem 2 4 3 2 2 2" xfId="16305" xr:uid="{00000000-0005-0000-0000-0000A3530000}"/>
    <cellStyle name="SAPBEXstdItem 2 4 3 2 2 2 2" xfId="20596" xr:uid="{00000000-0005-0000-0000-0000A4530000}"/>
    <cellStyle name="SAPBEXstdItem 2 4 3 2 2 2 3" xfId="24560" xr:uid="{00000000-0005-0000-0000-0000A5530000}"/>
    <cellStyle name="SAPBEXstdItem 2 4 3 2 2 3" xfId="12103" xr:uid="{00000000-0005-0000-0000-0000A6530000}"/>
    <cellStyle name="SAPBEXstdItem 2 4 3 2 3" xfId="7616" xr:uid="{00000000-0005-0000-0000-0000A7530000}"/>
    <cellStyle name="SAPBEXstdItem 2 4 3 2 3 2" xfId="16306" xr:uid="{00000000-0005-0000-0000-0000A8530000}"/>
    <cellStyle name="SAPBEXstdItem 2 4 3 2 3 2 2" xfId="20597" xr:uid="{00000000-0005-0000-0000-0000A9530000}"/>
    <cellStyle name="SAPBEXstdItem 2 4 3 2 3 2 3" xfId="24561" xr:uid="{00000000-0005-0000-0000-0000AA530000}"/>
    <cellStyle name="SAPBEXstdItem 2 4 3 2 3 3" xfId="12104" xr:uid="{00000000-0005-0000-0000-0000AB530000}"/>
    <cellStyle name="SAPBEXstdItem 2 4 3 2 4" xfId="7617" xr:uid="{00000000-0005-0000-0000-0000AC530000}"/>
    <cellStyle name="SAPBEXstdItem 2 4 3 2 4 2" xfId="16307" xr:uid="{00000000-0005-0000-0000-0000AD530000}"/>
    <cellStyle name="SAPBEXstdItem 2 4 3 2 4 2 2" xfId="20598" xr:uid="{00000000-0005-0000-0000-0000AE530000}"/>
    <cellStyle name="SAPBEXstdItem 2 4 3 2 4 2 3" xfId="24562" xr:uid="{00000000-0005-0000-0000-0000AF530000}"/>
    <cellStyle name="SAPBEXstdItem 2 4 3 2 4 3" xfId="12105" xr:uid="{00000000-0005-0000-0000-0000B0530000}"/>
    <cellStyle name="SAPBEXstdItem 2 4 3 2 5" xfId="7618" xr:uid="{00000000-0005-0000-0000-0000B1530000}"/>
    <cellStyle name="SAPBEXstdItem 2 4 3 2 5 2" xfId="16308" xr:uid="{00000000-0005-0000-0000-0000B2530000}"/>
    <cellStyle name="SAPBEXstdItem 2 4 3 2 5 2 2" xfId="20599" xr:uid="{00000000-0005-0000-0000-0000B3530000}"/>
    <cellStyle name="SAPBEXstdItem 2 4 3 2 5 2 3" xfId="24563" xr:uid="{00000000-0005-0000-0000-0000B4530000}"/>
    <cellStyle name="SAPBEXstdItem 2 4 3 2 5 3" xfId="12106" xr:uid="{00000000-0005-0000-0000-0000B5530000}"/>
    <cellStyle name="SAPBEXstdItem 2 4 3 2 6" xfId="7619" xr:uid="{00000000-0005-0000-0000-0000B6530000}"/>
    <cellStyle name="SAPBEXstdItem 2 4 3 2 6 2" xfId="16309" xr:uid="{00000000-0005-0000-0000-0000B7530000}"/>
    <cellStyle name="SAPBEXstdItem 2 4 3 2 6 2 2" xfId="20600" xr:uid="{00000000-0005-0000-0000-0000B8530000}"/>
    <cellStyle name="SAPBEXstdItem 2 4 3 2 6 2 3" xfId="24564" xr:uid="{00000000-0005-0000-0000-0000B9530000}"/>
    <cellStyle name="SAPBEXstdItem 2 4 3 2 6 3" xfId="12107" xr:uid="{00000000-0005-0000-0000-0000BA530000}"/>
    <cellStyle name="SAPBEXstdItem 2 4 3 2 7" xfId="7620" xr:uid="{00000000-0005-0000-0000-0000BB530000}"/>
    <cellStyle name="SAPBEXstdItem 2 4 3 2 7 2" xfId="16310" xr:uid="{00000000-0005-0000-0000-0000BC530000}"/>
    <cellStyle name="SAPBEXstdItem 2 4 3 2 7 2 2" xfId="20601" xr:uid="{00000000-0005-0000-0000-0000BD530000}"/>
    <cellStyle name="SAPBEXstdItem 2 4 3 2 7 2 3" xfId="24565" xr:uid="{00000000-0005-0000-0000-0000BE530000}"/>
    <cellStyle name="SAPBEXstdItem 2 4 3 2 7 3" xfId="12108" xr:uid="{00000000-0005-0000-0000-0000BF530000}"/>
    <cellStyle name="SAPBEXstdItem 2 4 3 2 8" xfId="16304" xr:uid="{00000000-0005-0000-0000-0000C0530000}"/>
    <cellStyle name="SAPBEXstdItem 2 4 3 2 8 2" xfId="20595" xr:uid="{00000000-0005-0000-0000-0000C1530000}"/>
    <cellStyle name="SAPBEXstdItem 2 4 3 2 8 3" xfId="24559" xr:uid="{00000000-0005-0000-0000-0000C2530000}"/>
    <cellStyle name="SAPBEXstdItem 2 4 3 2 9" xfId="12102" xr:uid="{00000000-0005-0000-0000-0000C3530000}"/>
    <cellStyle name="SAPBEXstdItem 2 4 3 3" xfId="16303" xr:uid="{00000000-0005-0000-0000-0000C4530000}"/>
    <cellStyle name="SAPBEXstdItem 2 4 3 3 2" xfId="20594" xr:uid="{00000000-0005-0000-0000-0000C5530000}"/>
    <cellStyle name="SAPBEXstdItem 2 4 3 3 3" xfId="24558" xr:uid="{00000000-0005-0000-0000-0000C6530000}"/>
    <cellStyle name="SAPBEXstdItem 2 4 3 4" xfId="12101" xr:uid="{00000000-0005-0000-0000-0000C7530000}"/>
    <cellStyle name="SAPBEXstdItem 2 4 4" xfId="7621" xr:uid="{00000000-0005-0000-0000-0000C8530000}"/>
    <cellStyle name="SAPBEXstdItem 2 4 4 2" xfId="7622" xr:uid="{00000000-0005-0000-0000-0000C9530000}"/>
    <cellStyle name="SAPBEXstdItem 2 4 4 2 2" xfId="7623" xr:uid="{00000000-0005-0000-0000-0000CA530000}"/>
    <cellStyle name="SAPBEXstdItem 2 4 4 2 2 2" xfId="16313" xr:uid="{00000000-0005-0000-0000-0000CB530000}"/>
    <cellStyle name="SAPBEXstdItem 2 4 4 2 2 2 2" xfId="20604" xr:uid="{00000000-0005-0000-0000-0000CC530000}"/>
    <cellStyle name="SAPBEXstdItem 2 4 4 2 2 2 3" xfId="24568" xr:uid="{00000000-0005-0000-0000-0000CD530000}"/>
    <cellStyle name="SAPBEXstdItem 2 4 4 2 2 3" xfId="12111" xr:uid="{00000000-0005-0000-0000-0000CE530000}"/>
    <cellStyle name="SAPBEXstdItem 2 4 4 2 3" xfId="7624" xr:uid="{00000000-0005-0000-0000-0000CF530000}"/>
    <cellStyle name="SAPBEXstdItem 2 4 4 2 3 2" xfId="16314" xr:uid="{00000000-0005-0000-0000-0000D0530000}"/>
    <cellStyle name="SAPBEXstdItem 2 4 4 2 3 2 2" xfId="20605" xr:uid="{00000000-0005-0000-0000-0000D1530000}"/>
    <cellStyle name="SAPBEXstdItem 2 4 4 2 3 2 3" xfId="24569" xr:uid="{00000000-0005-0000-0000-0000D2530000}"/>
    <cellStyle name="SAPBEXstdItem 2 4 4 2 3 3" xfId="12112" xr:uid="{00000000-0005-0000-0000-0000D3530000}"/>
    <cellStyle name="SAPBEXstdItem 2 4 4 2 4" xfId="7625" xr:uid="{00000000-0005-0000-0000-0000D4530000}"/>
    <cellStyle name="SAPBEXstdItem 2 4 4 2 4 2" xfId="16315" xr:uid="{00000000-0005-0000-0000-0000D5530000}"/>
    <cellStyle name="SAPBEXstdItem 2 4 4 2 4 2 2" xfId="20606" xr:uid="{00000000-0005-0000-0000-0000D6530000}"/>
    <cellStyle name="SAPBEXstdItem 2 4 4 2 4 2 3" xfId="24570" xr:uid="{00000000-0005-0000-0000-0000D7530000}"/>
    <cellStyle name="SAPBEXstdItem 2 4 4 2 4 3" xfId="12113" xr:uid="{00000000-0005-0000-0000-0000D8530000}"/>
    <cellStyle name="SAPBEXstdItem 2 4 4 2 5" xfId="7626" xr:uid="{00000000-0005-0000-0000-0000D9530000}"/>
    <cellStyle name="SAPBEXstdItem 2 4 4 2 5 2" xfId="16316" xr:uid="{00000000-0005-0000-0000-0000DA530000}"/>
    <cellStyle name="SAPBEXstdItem 2 4 4 2 5 2 2" xfId="20607" xr:uid="{00000000-0005-0000-0000-0000DB530000}"/>
    <cellStyle name="SAPBEXstdItem 2 4 4 2 5 2 3" xfId="24571" xr:uid="{00000000-0005-0000-0000-0000DC530000}"/>
    <cellStyle name="SAPBEXstdItem 2 4 4 2 5 3" xfId="12114" xr:uid="{00000000-0005-0000-0000-0000DD530000}"/>
    <cellStyle name="SAPBEXstdItem 2 4 4 2 6" xfId="7627" xr:uid="{00000000-0005-0000-0000-0000DE530000}"/>
    <cellStyle name="SAPBEXstdItem 2 4 4 2 6 2" xfId="16317" xr:uid="{00000000-0005-0000-0000-0000DF530000}"/>
    <cellStyle name="SAPBEXstdItem 2 4 4 2 6 2 2" xfId="20608" xr:uid="{00000000-0005-0000-0000-0000E0530000}"/>
    <cellStyle name="SAPBEXstdItem 2 4 4 2 6 2 3" xfId="24572" xr:uid="{00000000-0005-0000-0000-0000E1530000}"/>
    <cellStyle name="SAPBEXstdItem 2 4 4 2 6 3" xfId="12115" xr:uid="{00000000-0005-0000-0000-0000E2530000}"/>
    <cellStyle name="SAPBEXstdItem 2 4 4 2 7" xfId="7628" xr:uid="{00000000-0005-0000-0000-0000E3530000}"/>
    <cellStyle name="SAPBEXstdItem 2 4 4 2 7 2" xfId="16318" xr:uid="{00000000-0005-0000-0000-0000E4530000}"/>
    <cellStyle name="SAPBEXstdItem 2 4 4 2 7 2 2" xfId="20609" xr:uid="{00000000-0005-0000-0000-0000E5530000}"/>
    <cellStyle name="SAPBEXstdItem 2 4 4 2 7 2 3" xfId="24573" xr:uid="{00000000-0005-0000-0000-0000E6530000}"/>
    <cellStyle name="SAPBEXstdItem 2 4 4 2 7 3" xfId="12116" xr:uid="{00000000-0005-0000-0000-0000E7530000}"/>
    <cellStyle name="SAPBEXstdItem 2 4 4 2 8" xfId="16312" xr:uid="{00000000-0005-0000-0000-0000E8530000}"/>
    <cellStyle name="SAPBEXstdItem 2 4 4 2 8 2" xfId="20603" xr:uid="{00000000-0005-0000-0000-0000E9530000}"/>
    <cellStyle name="SAPBEXstdItem 2 4 4 2 8 3" xfId="24567" xr:uid="{00000000-0005-0000-0000-0000EA530000}"/>
    <cellStyle name="SAPBEXstdItem 2 4 4 2 9" xfId="12110" xr:uid="{00000000-0005-0000-0000-0000EB530000}"/>
    <cellStyle name="SAPBEXstdItem 2 4 4 3" xfId="16311" xr:uid="{00000000-0005-0000-0000-0000EC530000}"/>
    <cellStyle name="SAPBEXstdItem 2 4 4 3 2" xfId="20602" xr:uid="{00000000-0005-0000-0000-0000ED530000}"/>
    <cellStyle name="SAPBEXstdItem 2 4 4 3 3" xfId="24566" xr:uid="{00000000-0005-0000-0000-0000EE530000}"/>
    <cellStyle name="SAPBEXstdItem 2 4 4 4" xfId="12109" xr:uid="{00000000-0005-0000-0000-0000EF530000}"/>
    <cellStyle name="SAPBEXstdItem 2 4 5" xfId="7629" xr:uid="{00000000-0005-0000-0000-0000F0530000}"/>
    <cellStyle name="SAPBEXstdItem 2 4 5 2" xfId="7630" xr:uid="{00000000-0005-0000-0000-0000F1530000}"/>
    <cellStyle name="SAPBEXstdItem 2 4 5 2 2" xfId="16320" xr:uid="{00000000-0005-0000-0000-0000F2530000}"/>
    <cellStyle name="SAPBEXstdItem 2 4 5 2 2 2" xfId="20611" xr:uid="{00000000-0005-0000-0000-0000F3530000}"/>
    <cellStyle name="SAPBEXstdItem 2 4 5 2 2 3" xfId="24575" xr:uid="{00000000-0005-0000-0000-0000F4530000}"/>
    <cellStyle name="SAPBEXstdItem 2 4 5 2 3" xfId="12118" xr:uid="{00000000-0005-0000-0000-0000F5530000}"/>
    <cellStyle name="SAPBEXstdItem 2 4 5 3" xfId="7631" xr:uid="{00000000-0005-0000-0000-0000F6530000}"/>
    <cellStyle name="SAPBEXstdItem 2 4 5 3 2" xfId="16321" xr:uid="{00000000-0005-0000-0000-0000F7530000}"/>
    <cellStyle name="SAPBEXstdItem 2 4 5 3 2 2" xfId="20612" xr:uid="{00000000-0005-0000-0000-0000F8530000}"/>
    <cellStyle name="SAPBEXstdItem 2 4 5 3 2 3" xfId="24576" xr:uid="{00000000-0005-0000-0000-0000F9530000}"/>
    <cellStyle name="SAPBEXstdItem 2 4 5 3 3" xfId="12119" xr:uid="{00000000-0005-0000-0000-0000FA530000}"/>
    <cellStyle name="SAPBEXstdItem 2 4 5 4" xfId="7632" xr:uid="{00000000-0005-0000-0000-0000FB530000}"/>
    <cellStyle name="SAPBEXstdItem 2 4 5 4 2" xfId="16322" xr:uid="{00000000-0005-0000-0000-0000FC530000}"/>
    <cellStyle name="SAPBEXstdItem 2 4 5 4 2 2" xfId="20613" xr:uid="{00000000-0005-0000-0000-0000FD530000}"/>
    <cellStyle name="SAPBEXstdItem 2 4 5 4 2 3" xfId="24577" xr:uid="{00000000-0005-0000-0000-0000FE530000}"/>
    <cellStyle name="SAPBEXstdItem 2 4 5 4 3" xfId="12120" xr:uid="{00000000-0005-0000-0000-0000FF530000}"/>
    <cellStyle name="SAPBEXstdItem 2 4 5 5" xfId="7633" xr:uid="{00000000-0005-0000-0000-000000540000}"/>
    <cellStyle name="SAPBEXstdItem 2 4 5 5 2" xfId="16323" xr:uid="{00000000-0005-0000-0000-000001540000}"/>
    <cellStyle name="SAPBEXstdItem 2 4 5 5 2 2" xfId="20614" xr:uid="{00000000-0005-0000-0000-000002540000}"/>
    <cellStyle name="SAPBEXstdItem 2 4 5 5 2 3" xfId="24578" xr:uid="{00000000-0005-0000-0000-000003540000}"/>
    <cellStyle name="SAPBEXstdItem 2 4 5 5 3" xfId="12121" xr:uid="{00000000-0005-0000-0000-000004540000}"/>
    <cellStyle name="SAPBEXstdItem 2 4 5 6" xfId="7634" xr:uid="{00000000-0005-0000-0000-000005540000}"/>
    <cellStyle name="SAPBEXstdItem 2 4 5 6 2" xfId="16324" xr:uid="{00000000-0005-0000-0000-000006540000}"/>
    <cellStyle name="SAPBEXstdItem 2 4 5 6 2 2" xfId="20615" xr:uid="{00000000-0005-0000-0000-000007540000}"/>
    <cellStyle name="SAPBEXstdItem 2 4 5 6 2 3" xfId="24579" xr:uid="{00000000-0005-0000-0000-000008540000}"/>
    <cellStyle name="SAPBEXstdItem 2 4 5 6 3" xfId="12122" xr:uid="{00000000-0005-0000-0000-000009540000}"/>
    <cellStyle name="SAPBEXstdItem 2 4 5 7" xfId="7635" xr:uid="{00000000-0005-0000-0000-00000A540000}"/>
    <cellStyle name="SAPBEXstdItem 2 4 5 7 2" xfId="16325" xr:uid="{00000000-0005-0000-0000-00000B540000}"/>
    <cellStyle name="SAPBEXstdItem 2 4 5 7 2 2" xfId="20616" xr:uid="{00000000-0005-0000-0000-00000C540000}"/>
    <cellStyle name="SAPBEXstdItem 2 4 5 7 2 3" xfId="24580" xr:uid="{00000000-0005-0000-0000-00000D540000}"/>
    <cellStyle name="SAPBEXstdItem 2 4 5 7 3" xfId="12123" xr:uid="{00000000-0005-0000-0000-00000E540000}"/>
    <cellStyle name="SAPBEXstdItem 2 4 5 8" xfId="16319" xr:uid="{00000000-0005-0000-0000-00000F540000}"/>
    <cellStyle name="SAPBEXstdItem 2 4 5 8 2" xfId="20610" xr:uid="{00000000-0005-0000-0000-000010540000}"/>
    <cellStyle name="SAPBEXstdItem 2 4 5 8 3" xfId="24574" xr:uid="{00000000-0005-0000-0000-000011540000}"/>
    <cellStyle name="SAPBEXstdItem 2 4 5 9" xfId="12117" xr:uid="{00000000-0005-0000-0000-000012540000}"/>
    <cellStyle name="SAPBEXstdItem 2 4 6" xfId="16294" xr:uid="{00000000-0005-0000-0000-000013540000}"/>
    <cellStyle name="SAPBEXstdItem 2 4 6 2" xfId="20585" xr:uid="{00000000-0005-0000-0000-000014540000}"/>
    <cellStyle name="SAPBEXstdItem 2 4 6 3" xfId="24549" xr:uid="{00000000-0005-0000-0000-000015540000}"/>
    <cellStyle name="SAPBEXstdItem 2 4 7" xfId="12092" xr:uid="{00000000-0005-0000-0000-000016540000}"/>
    <cellStyle name="SAPBEXstdItem 2 5" xfId="7636" xr:uid="{00000000-0005-0000-0000-000017540000}"/>
    <cellStyle name="SAPBEXstdItem 2 5 2" xfId="7637" xr:uid="{00000000-0005-0000-0000-000018540000}"/>
    <cellStyle name="SAPBEXstdItem 2 5 2 2" xfId="7638" xr:uid="{00000000-0005-0000-0000-000019540000}"/>
    <cellStyle name="SAPBEXstdItem 2 5 2 2 2" xfId="7639" xr:uid="{00000000-0005-0000-0000-00001A540000}"/>
    <cellStyle name="SAPBEXstdItem 2 5 2 2 2 2" xfId="16329" xr:uid="{00000000-0005-0000-0000-00001B540000}"/>
    <cellStyle name="SAPBEXstdItem 2 5 2 2 2 2 2" xfId="20620" xr:uid="{00000000-0005-0000-0000-00001C540000}"/>
    <cellStyle name="SAPBEXstdItem 2 5 2 2 2 2 3" xfId="24584" xr:uid="{00000000-0005-0000-0000-00001D540000}"/>
    <cellStyle name="SAPBEXstdItem 2 5 2 2 2 3" xfId="12127" xr:uid="{00000000-0005-0000-0000-00001E540000}"/>
    <cellStyle name="SAPBEXstdItem 2 5 2 2 3" xfId="7640" xr:uid="{00000000-0005-0000-0000-00001F540000}"/>
    <cellStyle name="SAPBEXstdItem 2 5 2 2 3 2" xfId="16330" xr:uid="{00000000-0005-0000-0000-000020540000}"/>
    <cellStyle name="SAPBEXstdItem 2 5 2 2 3 2 2" xfId="20621" xr:uid="{00000000-0005-0000-0000-000021540000}"/>
    <cellStyle name="SAPBEXstdItem 2 5 2 2 3 2 3" xfId="24585" xr:uid="{00000000-0005-0000-0000-000022540000}"/>
    <cellStyle name="SAPBEXstdItem 2 5 2 2 3 3" xfId="12128" xr:uid="{00000000-0005-0000-0000-000023540000}"/>
    <cellStyle name="SAPBEXstdItem 2 5 2 2 4" xfId="7641" xr:uid="{00000000-0005-0000-0000-000024540000}"/>
    <cellStyle name="SAPBEXstdItem 2 5 2 2 4 2" xfId="16331" xr:uid="{00000000-0005-0000-0000-000025540000}"/>
    <cellStyle name="SAPBEXstdItem 2 5 2 2 4 2 2" xfId="20622" xr:uid="{00000000-0005-0000-0000-000026540000}"/>
    <cellStyle name="SAPBEXstdItem 2 5 2 2 4 2 3" xfId="24586" xr:uid="{00000000-0005-0000-0000-000027540000}"/>
    <cellStyle name="SAPBEXstdItem 2 5 2 2 4 3" xfId="12129" xr:uid="{00000000-0005-0000-0000-000028540000}"/>
    <cellStyle name="SAPBEXstdItem 2 5 2 2 5" xfId="7642" xr:uid="{00000000-0005-0000-0000-000029540000}"/>
    <cellStyle name="SAPBEXstdItem 2 5 2 2 5 2" xfId="16332" xr:uid="{00000000-0005-0000-0000-00002A540000}"/>
    <cellStyle name="SAPBEXstdItem 2 5 2 2 5 2 2" xfId="20623" xr:uid="{00000000-0005-0000-0000-00002B540000}"/>
    <cellStyle name="SAPBEXstdItem 2 5 2 2 5 2 3" xfId="24587" xr:uid="{00000000-0005-0000-0000-00002C540000}"/>
    <cellStyle name="SAPBEXstdItem 2 5 2 2 5 3" xfId="12130" xr:uid="{00000000-0005-0000-0000-00002D540000}"/>
    <cellStyle name="SAPBEXstdItem 2 5 2 2 6" xfId="7643" xr:uid="{00000000-0005-0000-0000-00002E540000}"/>
    <cellStyle name="SAPBEXstdItem 2 5 2 2 6 2" xfId="16333" xr:uid="{00000000-0005-0000-0000-00002F540000}"/>
    <cellStyle name="SAPBEXstdItem 2 5 2 2 6 2 2" xfId="20624" xr:uid="{00000000-0005-0000-0000-000030540000}"/>
    <cellStyle name="SAPBEXstdItem 2 5 2 2 6 2 3" xfId="24588" xr:uid="{00000000-0005-0000-0000-000031540000}"/>
    <cellStyle name="SAPBEXstdItem 2 5 2 2 6 3" xfId="12131" xr:uid="{00000000-0005-0000-0000-000032540000}"/>
    <cellStyle name="SAPBEXstdItem 2 5 2 2 7" xfId="7644" xr:uid="{00000000-0005-0000-0000-000033540000}"/>
    <cellStyle name="SAPBEXstdItem 2 5 2 2 7 2" xfId="16334" xr:uid="{00000000-0005-0000-0000-000034540000}"/>
    <cellStyle name="SAPBEXstdItem 2 5 2 2 7 2 2" xfId="20625" xr:uid="{00000000-0005-0000-0000-000035540000}"/>
    <cellStyle name="SAPBEXstdItem 2 5 2 2 7 2 3" xfId="24589" xr:uid="{00000000-0005-0000-0000-000036540000}"/>
    <cellStyle name="SAPBEXstdItem 2 5 2 2 7 3" xfId="12132" xr:uid="{00000000-0005-0000-0000-000037540000}"/>
    <cellStyle name="SAPBEXstdItem 2 5 2 2 8" xfId="16328" xr:uid="{00000000-0005-0000-0000-000038540000}"/>
    <cellStyle name="SAPBEXstdItem 2 5 2 2 8 2" xfId="20619" xr:uid="{00000000-0005-0000-0000-000039540000}"/>
    <cellStyle name="SAPBEXstdItem 2 5 2 2 8 3" xfId="24583" xr:uid="{00000000-0005-0000-0000-00003A540000}"/>
    <cellStyle name="SAPBEXstdItem 2 5 2 2 9" xfId="12126" xr:uid="{00000000-0005-0000-0000-00003B540000}"/>
    <cellStyle name="SAPBEXstdItem 2 5 2 3" xfId="16327" xr:uid="{00000000-0005-0000-0000-00003C540000}"/>
    <cellStyle name="SAPBEXstdItem 2 5 2 3 2" xfId="20618" xr:uid="{00000000-0005-0000-0000-00003D540000}"/>
    <cellStyle name="SAPBEXstdItem 2 5 2 3 3" xfId="24582" xr:uid="{00000000-0005-0000-0000-00003E540000}"/>
    <cellStyle name="SAPBEXstdItem 2 5 2 4" xfId="12125" xr:uid="{00000000-0005-0000-0000-00003F540000}"/>
    <cellStyle name="SAPBEXstdItem 2 5 3" xfId="7645" xr:uid="{00000000-0005-0000-0000-000040540000}"/>
    <cellStyle name="SAPBEXstdItem 2 5 3 2" xfId="7646" xr:uid="{00000000-0005-0000-0000-000041540000}"/>
    <cellStyle name="SAPBEXstdItem 2 5 3 2 2" xfId="7647" xr:uid="{00000000-0005-0000-0000-000042540000}"/>
    <cellStyle name="SAPBEXstdItem 2 5 3 2 2 2" xfId="16337" xr:uid="{00000000-0005-0000-0000-000043540000}"/>
    <cellStyle name="SAPBEXstdItem 2 5 3 2 2 2 2" xfId="20628" xr:uid="{00000000-0005-0000-0000-000044540000}"/>
    <cellStyle name="SAPBEXstdItem 2 5 3 2 2 2 3" xfId="24592" xr:uid="{00000000-0005-0000-0000-000045540000}"/>
    <cellStyle name="SAPBEXstdItem 2 5 3 2 2 3" xfId="17247" xr:uid="{00000000-0005-0000-0000-000046540000}"/>
    <cellStyle name="SAPBEXstdItem 2 5 3 2 3" xfId="7648" xr:uid="{00000000-0005-0000-0000-000047540000}"/>
    <cellStyle name="SAPBEXstdItem 2 5 3 2 3 2" xfId="16338" xr:uid="{00000000-0005-0000-0000-000048540000}"/>
    <cellStyle name="SAPBEXstdItem 2 5 3 2 3 2 2" xfId="20629" xr:uid="{00000000-0005-0000-0000-000049540000}"/>
    <cellStyle name="SAPBEXstdItem 2 5 3 2 3 2 3" xfId="24593" xr:uid="{00000000-0005-0000-0000-00004A540000}"/>
    <cellStyle name="SAPBEXstdItem 2 5 3 2 3 3" xfId="12135" xr:uid="{00000000-0005-0000-0000-00004B540000}"/>
    <cellStyle name="SAPBEXstdItem 2 5 3 2 4" xfId="7649" xr:uid="{00000000-0005-0000-0000-00004C540000}"/>
    <cellStyle name="SAPBEXstdItem 2 5 3 2 4 2" xfId="16339" xr:uid="{00000000-0005-0000-0000-00004D540000}"/>
    <cellStyle name="SAPBEXstdItem 2 5 3 2 4 2 2" xfId="20630" xr:uid="{00000000-0005-0000-0000-00004E540000}"/>
    <cellStyle name="SAPBEXstdItem 2 5 3 2 4 2 3" xfId="24594" xr:uid="{00000000-0005-0000-0000-00004F540000}"/>
    <cellStyle name="SAPBEXstdItem 2 5 3 2 4 3" xfId="12136" xr:uid="{00000000-0005-0000-0000-000050540000}"/>
    <cellStyle name="SAPBEXstdItem 2 5 3 2 5" xfId="7650" xr:uid="{00000000-0005-0000-0000-000051540000}"/>
    <cellStyle name="SAPBEXstdItem 2 5 3 2 5 2" xfId="16340" xr:uid="{00000000-0005-0000-0000-000052540000}"/>
    <cellStyle name="SAPBEXstdItem 2 5 3 2 5 2 2" xfId="20631" xr:uid="{00000000-0005-0000-0000-000053540000}"/>
    <cellStyle name="SAPBEXstdItem 2 5 3 2 5 2 3" xfId="24595" xr:uid="{00000000-0005-0000-0000-000054540000}"/>
    <cellStyle name="SAPBEXstdItem 2 5 3 2 5 3" xfId="12137" xr:uid="{00000000-0005-0000-0000-000055540000}"/>
    <cellStyle name="SAPBEXstdItem 2 5 3 2 6" xfId="7651" xr:uid="{00000000-0005-0000-0000-000056540000}"/>
    <cellStyle name="SAPBEXstdItem 2 5 3 2 6 2" xfId="16341" xr:uid="{00000000-0005-0000-0000-000057540000}"/>
    <cellStyle name="SAPBEXstdItem 2 5 3 2 6 2 2" xfId="20632" xr:uid="{00000000-0005-0000-0000-000058540000}"/>
    <cellStyle name="SAPBEXstdItem 2 5 3 2 6 2 3" xfId="24596" xr:uid="{00000000-0005-0000-0000-000059540000}"/>
    <cellStyle name="SAPBEXstdItem 2 5 3 2 6 3" xfId="12138" xr:uid="{00000000-0005-0000-0000-00005A540000}"/>
    <cellStyle name="SAPBEXstdItem 2 5 3 2 7" xfId="7652" xr:uid="{00000000-0005-0000-0000-00005B540000}"/>
    <cellStyle name="SAPBEXstdItem 2 5 3 2 7 2" xfId="16342" xr:uid="{00000000-0005-0000-0000-00005C540000}"/>
    <cellStyle name="SAPBEXstdItem 2 5 3 2 7 2 2" xfId="20633" xr:uid="{00000000-0005-0000-0000-00005D540000}"/>
    <cellStyle name="SAPBEXstdItem 2 5 3 2 7 2 3" xfId="24597" xr:uid="{00000000-0005-0000-0000-00005E540000}"/>
    <cellStyle name="SAPBEXstdItem 2 5 3 2 7 3" xfId="12139" xr:uid="{00000000-0005-0000-0000-00005F540000}"/>
    <cellStyle name="SAPBEXstdItem 2 5 3 2 8" xfId="16336" xr:uid="{00000000-0005-0000-0000-000060540000}"/>
    <cellStyle name="SAPBEXstdItem 2 5 3 2 8 2" xfId="20627" xr:uid="{00000000-0005-0000-0000-000061540000}"/>
    <cellStyle name="SAPBEXstdItem 2 5 3 2 8 3" xfId="24591" xr:uid="{00000000-0005-0000-0000-000062540000}"/>
    <cellStyle name="SAPBEXstdItem 2 5 3 2 9" xfId="12134" xr:uid="{00000000-0005-0000-0000-000063540000}"/>
    <cellStyle name="SAPBEXstdItem 2 5 3 3" xfId="16335" xr:uid="{00000000-0005-0000-0000-000064540000}"/>
    <cellStyle name="SAPBEXstdItem 2 5 3 3 2" xfId="20626" xr:uid="{00000000-0005-0000-0000-000065540000}"/>
    <cellStyle name="SAPBEXstdItem 2 5 3 3 3" xfId="24590" xr:uid="{00000000-0005-0000-0000-000066540000}"/>
    <cellStyle name="SAPBEXstdItem 2 5 3 4" xfId="12133" xr:uid="{00000000-0005-0000-0000-000067540000}"/>
    <cellStyle name="SAPBEXstdItem 2 5 4" xfId="7653" xr:uid="{00000000-0005-0000-0000-000068540000}"/>
    <cellStyle name="SAPBEXstdItem 2 5 4 2" xfId="7654" xr:uid="{00000000-0005-0000-0000-000069540000}"/>
    <cellStyle name="SAPBEXstdItem 2 5 4 2 2" xfId="7655" xr:uid="{00000000-0005-0000-0000-00006A540000}"/>
    <cellStyle name="SAPBEXstdItem 2 5 4 2 2 2" xfId="16345" xr:uid="{00000000-0005-0000-0000-00006B540000}"/>
    <cellStyle name="SAPBEXstdItem 2 5 4 2 2 2 2" xfId="20636" xr:uid="{00000000-0005-0000-0000-00006C540000}"/>
    <cellStyle name="SAPBEXstdItem 2 5 4 2 2 2 3" xfId="24600" xr:uid="{00000000-0005-0000-0000-00006D540000}"/>
    <cellStyle name="SAPBEXstdItem 2 5 4 2 2 3" xfId="12142" xr:uid="{00000000-0005-0000-0000-00006E540000}"/>
    <cellStyle name="SAPBEXstdItem 2 5 4 2 3" xfId="7656" xr:uid="{00000000-0005-0000-0000-00006F540000}"/>
    <cellStyle name="SAPBEXstdItem 2 5 4 2 3 2" xfId="16346" xr:uid="{00000000-0005-0000-0000-000070540000}"/>
    <cellStyle name="SAPBEXstdItem 2 5 4 2 3 2 2" xfId="20637" xr:uid="{00000000-0005-0000-0000-000071540000}"/>
    <cellStyle name="SAPBEXstdItem 2 5 4 2 3 2 3" xfId="24601" xr:uid="{00000000-0005-0000-0000-000072540000}"/>
    <cellStyle name="SAPBEXstdItem 2 5 4 2 3 3" xfId="12143" xr:uid="{00000000-0005-0000-0000-000073540000}"/>
    <cellStyle name="SAPBEXstdItem 2 5 4 2 4" xfId="7657" xr:uid="{00000000-0005-0000-0000-000074540000}"/>
    <cellStyle name="SAPBEXstdItem 2 5 4 2 4 2" xfId="16347" xr:uid="{00000000-0005-0000-0000-000075540000}"/>
    <cellStyle name="SAPBEXstdItem 2 5 4 2 4 2 2" xfId="20638" xr:uid="{00000000-0005-0000-0000-000076540000}"/>
    <cellStyle name="SAPBEXstdItem 2 5 4 2 4 2 3" xfId="24602" xr:uid="{00000000-0005-0000-0000-000077540000}"/>
    <cellStyle name="SAPBEXstdItem 2 5 4 2 4 3" xfId="12144" xr:uid="{00000000-0005-0000-0000-000078540000}"/>
    <cellStyle name="SAPBEXstdItem 2 5 4 2 5" xfId="7658" xr:uid="{00000000-0005-0000-0000-000079540000}"/>
    <cellStyle name="SAPBEXstdItem 2 5 4 2 5 2" xfId="16348" xr:uid="{00000000-0005-0000-0000-00007A540000}"/>
    <cellStyle name="SAPBEXstdItem 2 5 4 2 5 2 2" xfId="20639" xr:uid="{00000000-0005-0000-0000-00007B540000}"/>
    <cellStyle name="SAPBEXstdItem 2 5 4 2 5 2 3" xfId="24603" xr:uid="{00000000-0005-0000-0000-00007C540000}"/>
    <cellStyle name="SAPBEXstdItem 2 5 4 2 5 3" xfId="12145" xr:uid="{00000000-0005-0000-0000-00007D540000}"/>
    <cellStyle name="SAPBEXstdItem 2 5 4 2 6" xfId="7659" xr:uid="{00000000-0005-0000-0000-00007E540000}"/>
    <cellStyle name="SAPBEXstdItem 2 5 4 2 6 2" xfId="16349" xr:uid="{00000000-0005-0000-0000-00007F540000}"/>
    <cellStyle name="SAPBEXstdItem 2 5 4 2 6 2 2" xfId="20640" xr:uid="{00000000-0005-0000-0000-000080540000}"/>
    <cellStyle name="SAPBEXstdItem 2 5 4 2 6 2 3" xfId="24604" xr:uid="{00000000-0005-0000-0000-000081540000}"/>
    <cellStyle name="SAPBEXstdItem 2 5 4 2 6 3" xfId="12146" xr:uid="{00000000-0005-0000-0000-000082540000}"/>
    <cellStyle name="SAPBEXstdItem 2 5 4 2 7" xfId="7660" xr:uid="{00000000-0005-0000-0000-000083540000}"/>
    <cellStyle name="SAPBEXstdItem 2 5 4 2 7 2" xfId="16350" xr:uid="{00000000-0005-0000-0000-000084540000}"/>
    <cellStyle name="SAPBEXstdItem 2 5 4 2 7 2 2" xfId="20641" xr:uid="{00000000-0005-0000-0000-000085540000}"/>
    <cellStyle name="SAPBEXstdItem 2 5 4 2 7 2 3" xfId="24605" xr:uid="{00000000-0005-0000-0000-000086540000}"/>
    <cellStyle name="SAPBEXstdItem 2 5 4 2 7 3" xfId="12147" xr:uid="{00000000-0005-0000-0000-000087540000}"/>
    <cellStyle name="SAPBEXstdItem 2 5 4 2 8" xfId="16344" xr:uid="{00000000-0005-0000-0000-000088540000}"/>
    <cellStyle name="SAPBEXstdItem 2 5 4 2 8 2" xfId="20635" xr:uid="{00000000-0005-0000-0000-000089540000}"/>
    <cellStyle name="SAPBEXstdItem 2 5 4 2 8 3" xfId="24599" xr:uid="{00000000-0005-0000-0000-00008A540000}"/>
    <cellStyle name="SAPBEXstdItem 2 5 4 2 9" xfId="12141" xr:uid="{00000000-0005-0000-0000-00008B540000}"/>
    <cellStyle name="SAPBEXstdItem 2 5 4 3" xfId="16343" xr:uid="{00000000-0005-0000-0000-00008C540000}"/>
    <cellStyle name="SAPBEXstdItem 2 5 4 3 2" xfId="20634" xr:uid="{00000000-0005-0000-0000-00008D540000}"/>
    <cellStyle name="SAPBEXstdItem 2 5 4 3 3" xfId="24598" xr:uid="{00000000-0005-0000-0000-00008E540000}"/>
    <cellStyle name="SAPBEXstdItem 2 5 4 4" xfId="12140" xr:uid="{00000000-0005-0000-0000-00008F540000}"/>
    <cellStyle name="SAPBEXstdItem 2 5 5" xfId="7661" xr:uid="{00000000-0005-0000-0000-000090540000}"/>
    <cellStyle name="SAPBEXstdItem 2 5 5 2" xfId="7662" xr:uid="{00000000-0005-0000-0000-000091540000}"/>
    <cellStyle name="SAPBEXstdItem 2 5 5 2 2" xfId="16352" xr:uid="{00000000-0005-0000-0000-000092540000}"/>
    <cellStyle name="SAPBEXstdItem 2 5 5 2 2 2" xfId="20643" xr:uid="{00000000-0005-0000-0000-000093540000}"/>
    <cellStyle name="SAPBEXstdItem 2 5 5 2 2 3" xfId="24607" xr:uid="{00000000-0005-0000-0000-000094540000}"/>
    <cellStyle name="SAPBEXstdItem 2 5 5 2 3" xfId="12149" xr:uid="{00000000-0005-0000-0000-000095540000}"/>
    <cellStyle name="SAPBEXstdItem 2 5 5 3" xfId="7663" xr:uid="{00000000-0005-0000-0000-000096540000}"/>
    <cellStyle name="SAPBEXstdItem 2 5 5 3 2" xfId="16353" xr:uid="{00000000-0005-0000-0000-000097540000}"/>
    <cellStyle name="SAPBEXstdItem 2 5 5 3 2 2" xfId="20644" xr:uid="{00000000-0005-0000-0000-000098540000}"/>
    <cellStyle name="SAPBEXstdItem 2 5 5 3 2 3" xfId="24608" xr:uid="{00000000-0005-0000-0000-000099540000}"/>
    <cellStyle name="SAPBEXstdItem 2 5 5 3 3" xfId="12150" xr:uid="{00000000-0005-0000-0000-00009A540000}"/>
    <cellStyle name="SAPBEXstdItem 2 5 5 4" xfId="7664" xr:uid="{00000000-0005-0000-0000-00009B540000}"/>
    <cellStyle name="SAPBEXstdItem 2 5 5 4 2" xfId="16354" xr:uid="{00000000-0005-0000-0000-00009C540000}"/>
    <cellStyle name="SAPBEXstdItem 2 5 5 4 2 2" xfId="20645" xr:uid="{00000000-0005-0000-0000-00009D540000}"/>
    <cellStyle name="SAPBEXstdItem 2 5 5 4 2 3" xfId="24609" xr:uid="{00000000-0005-0000-0000-00009E540000}"/>
    <cellStyle name="SAPBEXstdItem 2 5 5 4 3" xfId="12151" xr:uid="{00000000-0005-0000-0000-00009F540000}"/>
    <cellStyle name="SAPBEXstdItem 2 5 5 5" xfId="7665" xr:uid="{00000000-0005-0000-0000-0000A0540000}"/>
    <cellStyle name="SAPBEXstdItem 2 5 5 5 2" xfId="16355" xr:uid="{00000000-0005-0000-0000-0000A1540000}"/>
    <cellStyle name="SAPBEXstdItem 2 5 5 5 2 2" xfId="20646" xr:uid="{00000000-0005-0000-0000-0000A2540000}"/>
    <cellStyle name="SAPBEXstdItem 2 5 5 5 2 3" xfId="24610" xr:uid="{00000000-0005-0000-0000-0000A3540000}"/>
    <cellStyle name="SAPBEXstdItem 2 5 5 5 3" xfId="12152" xr:uid="{00000000-0005-0000-0000-0000A4540000}"/>
    <cellStyle name="SAPBEXstdItem 2 5 5 6" xfId="7666" xr:uid="{00000000-0005-0000-0000-0000A5540000}"/>
    <cellStyle name="SAPBEXstdItem 2 5 5 6 2" xfId="16356" xr:uid="{00000000-0005-0000-0000-0000A6540000}"/>
    <cellStyle name="SAPBEXstdItem 2 5 5 6 2 2" xfId="20647" xr:uid="{00000000-0005-0000-0000-0000A7540000}"/>
    <cellStyle name="SAPBEXstdItem 2 5 5 6 2 3" xfId="24611" xr:uid="{00000000-0005-0000-0000-0000A8540000}"/>
    <cellStyle name="SAPBEXstdItem 2 5 5 6 3" xfId="12153" xr:uid="{00000000-0005-0000-0000-0000A9540000}"/>
    <cellStyle name="SAPBEXstdItem 2 5 5 7" xfId="7667" xr:uid="{00000000-0005-0000-0000-0000AA540000}"/>
    <cellStyle name="SAPBEXstdItem 2 5 5 7 2" xfId="16357" xr:uid="{00000000-0005-0000-0000-0000AB540000}"/>
    <cellStyle name="SAPBEXstdItem 2 5 5 7 2 2" xfId="20648" xr:uid="{00000000-0005-0000-0000-0000AC540000}"/>
    <cellStyle name="SAPBEXstdItem 2 5 5 7 2 3" xfId="24612" xr:uid="{00000000-0005-0000-0000-0000AD540000}"/>
    <cellStyle name="SAPBEXstdItem 2 5 5 7 3" xfId="12154" xr:uid="{00000000-0005-0000-0000-0000AE540000}"/>
    <cellStyle name="SAPBEXstdItem 2 5 5 8" xfId="16351" xr:uid="{00000000-0005-0000-0000-0000AF540000}"/>
    <cellStyle name="SAPBEXstdItem 2 5 5 8 2" xfId="20642" xr:uid="{00000000-0005-0000-0000-0000B0540000}"/>
    <cellStyle name="SAPBEXstdItem 2 5 5 8 3" xfId="24606" xr:uid="{00000000-0005-0000-0000-0000B1540000}"/>
    <cellStyle name="SAPBEXstdItem 2 5 5 9" xfId="12148" xr:uid="{00000000-0005-0000-0000-0000B2540000}"/>
    <cellStyle name="SAPBEXstdItem 2 5 6" xfId="16326" xr:uid="{00000000-0005-0000-0000-0000B3540000}"/>
    <cellStyle name="SAPBEXstdItem 2 5 6 2" xfId="20617" xr:uid="{00000000-0005-0000-0000-0000B4540000}"/>
    <cellStyle name="SAPBEXstdItem 2 5 6 3" xfId="24581" xr:uid="{00000000-0005-0000-0000-0000B5540000}"/>
    <cellStyle name="SAPBEXstdItem 2 5 7" xfId="12124" xr:uid="{00000000-0005-0000-0000-0000B6540000}"/>
    <cellStyle name="SAPBEXstdItem 2 6" xfId="7668" xr:uid="{00000000-0005-0000-0000-0000B7540000}"/>
    <cellStyle name="SAPBEXstdItem 2 6 2" xfId="7669" xr:uid="{00000000-0005-0000-0000-0000B8540000}"/>
    <cellStyle name="SAPBEXstdItem 2 6 2 2" xfId="7670" xr:uid="{00000000-0005-0000-0000-0000B9540000}"/>
    <cellStyle name="SAPBEXstdItem 2 6 2 2 2" xfId="7671" xr:uid="{00000000-0005-0000-0000-0000BA540000}"/>
    <cellStyle name="SAPBEXstdItem 2 6 2 2 2 2" xfId="16361" xr:uid="{00000000-0005-0000-0000-0000BB540000}"/>
    <cellStyle name="SAPBEXstdItem 2 6 2 2 2 2 2" xfId="20652" xr:uid="{00000000-0005-0000-0000-0000BC540000}"/>
    <cellStyle name="SAPBEXstdItem 2 6 2 2 2 2 3" xfId="24616" xr:uid="{00000000-0005-0000-0000-0000BD540000}"/>
    <cellStyle name="SAPBEXstdItem 2 6 2 2 2 3" xfId="12158" xr:uid="{00000000-0005-0000-0000-0000BE540000}"/>
    <cellStyle name="SAPBEXstdItem 2 6 2 2 3" xfId="7672" xr:uid="{00000000-0005-0000-0000-0000BF540000}"/>
    <cellStyle name="SAPBEXstdItem 2 6 2 2 3 2" xfId="16362" xr:uid="{00000000-0005-0000-0000-0000C0540000}"/>
    <cellStyle name="SAPBEXstdItem 2 6 2 2 3 2 2" xfId="20653" xr:uid="{00000000-0005-0000-0000-0000C1540000}"/>
    <cellStyle name="SAPBEXstdItem 2 6 2 2 3 2 3" xfId="24617" xr:uid="{00000000-0005-0000-0000-0000C2540000}"/>
    <cellStyle name="SAPBEXstdItem 2 6 2 2 3 3" xfId="12159" xr:uid="{00000000-0005-0000-0000-0000C3540000}"/>
    <cellStyle name="SAPBEXstdItem 2 6 2 2 4" xfId="7673" xr:uid="{00000000-0005-0000-0000-0000C4540000}"/>
    <cellStyle name="SAPBEXstdItem 2 6 2 2 4 2" xfId="16363" xr:uid="{00000000-0005-0000-0000-0000C5540000}"/>
    <cellStyle name="SAPBEXstdItem 2 6 2 2 4 2 2" xfId="20654" xr:uid="{00000000-0005-0000-0000-0000C6540000}"/>
    <cellStyle name="SAPBEXstdItem 2 6 2 2 4 2 3" xfId="24618" xr:uid="{00000000-0005-0000-0000-0000C7540000}"/>
    <cellStyle name="SAPBEXstdItem 2 6 2 2 4 3" xfId="12160" xr:uid="{00000000-0005-0000-0000-0000C8540000}"/>
    <cellStyle name="SAPBEXstdItem 2 6 2 2 5" xfId="7674" xr:uid="{00000000-0005-0000-0000-0000C9540000}"/>
    <cellStyle name="SAPBEXstdItem 2 6 2 2 5 2" xfId="16364" xr:uid="{00000000-0005-0000-0000-0000CA540000}"/>
    <cellStyle name="SAPBEXstdItem 2 6 2 2 5 2 2" xfId="20655" xr:uid="{00000000-0005-0000-0000-0000CB540000}"/>
    <cellStyle name="SAPBEXstdItem 2 6 2 2 5 2 3" xfId="24619" xr:uid="{00000000-0005-0000-0000-0000CC540000}"/>
    <cellStyle name="SAPBEXstdItem 2 6 2 2 5 3" xfId="12161" xr:uid="{00000000-0005-0000-0000-0000CD540000}"/>
    <cellStyle name="SAPBEXstdItem 2 6 2 2 6" xfId="7675" xr:uid="{00000000-0005-0000-0000-0000CE540000}"/>
    <cellStyle name="SAPBEXstdItem 2 6 2 2 6 2" xfId="16365" xr:uid="{00000000-0005-0000-0000-0000CF540000}"/>
    <cellStyle name="SAPBEXstdItem 2 6 2 2 6 2 2" xfId="20656" xr:uid="{00000000-0005-0000-0000-0000D0540000}"/>
    <cellStyle name="SAPBEXstdItem 2 6 2 2 6 2 3" xfId="24620" xr:uid="{00000000-0005-0000-0000-0000D1540000}"/>
    <cellStyle name="SAPBEXstdItem 2 6 2 2 6 3" xfId="12162" xr:uid="{00000000-0005-0000-0000-0000D2540000}"/>
    <cellStyle name="SAPBEXstdItem 2 6 2 2 7" xfId="7676" xr:uid="{00000000-0005-0000-0000-0000D3540000}"/>
    <cellStyle name="SAPBEXstdItem 2 6 2 2 7 2" xfId="16366" xr:uid="{00000000-0005-0000-0000-0000D4540000}"/>
    <cellStyle name="SAPBEXstdItem 2 6 2 2 7 2 2" xfId="20657" xr:uid="{00000000-0005-0000-0000-0000D5540000}"/>
    <cellStyle name="SAPBEXstdItem 2 6 2 2 7 2 3" xfId="24621" xr:uid="{00000000-0005-0000-0000-0000D6540000}"/>
    <cellStyle name="SAPBEXstdItem 2 6 2 2 7 3" xfId="12163" xr:uid="{00000000-0005-0000-0000-0000D7540000}"/>
    <cellStyle name="SAPBEXstdItem 2 6 2 2 8" xfId="16360" xr:uid="{00000000-0005-0000-0000-0000D8540000}"/>
    <cellStyle name="SAPBEXstdItem 2 6 2 2 8 2" xfId="20651" xr:uid="{00000000-0005-0000-0000-0000D9540000}"/>
    <cellStyle name="SAPBEXstdItem 2 6 2 2 8 3" xfId="24615" xr:uid="{00000000-0005-0000-0000-0000DA540000}"/>
    <cellStyle name="SAPBEXstdItem 2 6 2 2 9" xfId="12157" xr:uid="{00000000-0005-0000-0000-0000DB540000}"/>
    <cellStyle name="SAPBEXstdItem 2 6 2 3" xfId="16359" xr:uid="{00000000-0005-0000-0000-0000DC540000}"/>
    <cellStyle name="SAPBEXstdItem 2 6 2 3 2" xfId="20650" xr:uid="{00000000-0005-0000-0000-0000DD540000}"/>
    <cellStyle name="SAPBEXstdItem 2 6 2 3 3" xfId="24614" xr:uid="{00000000-0005-0000-0000-0000DE540000}"/>
    <cellStyle name="SAPBEXstdItem 2 6 2 4" xfId="12156" xr:uid="{00000000-0005-0000-0000-0000DF540000}"/>
    <cellStyle name="SAPBEXstdItem 2 6 3" xfId="7677" xr:uid="{00000000-0005-0000-0000-0000E0540000}"/>
    <cellStyle name="SAPBEXstdItem 2 6 3 2" xfId="7678" xr:uid="{00000000-0005-0000-0000-0000E1540000}"/>
    <cellStyle name="SAPBEXstdItem 2 6 3 2 2" xfId="7679" xr:uid="{00000000-0005-0000-0000-0000E2540000}"/>
    <cellStyle name="SAPBEXstdItem 2 6 3 2 2 2" xfId="16369" xr:uid="{00000000-0005-0000-0000-0000E3540000}"/>
    <cellStyle name="SAPBEXstdItem 2 6 3 2 2 2 2" xfId="20660" xr:uid="{00000000-0005-0000-0000-0000E4540000}"/>
    <cellStyle name="SAPBEXstdItem 2 6 3 2 2 2 3" xfId="24624" xr:uid="{00000000-0005-0000-0000-0000E5540000}"/>
    <cellStyle name="SAPBEXstdItem 2 6 3 2 2 3" xfId="12166" xr:uid="{00000000-0005-0000-0000-0000E6540000}"/>
    <cellStyle name="SAPBEXstdItem 2 6 3 2 3" xfId="7680" xr:uid="{00000000-0005-0000-0000-0000E7540000}"/>
    <cellStyle name="SAPBEXstdItem 2 6 3 2 3 2" xfId="16370" xr:uid="{00000000-0005-0000-0000-0000E8540000}"/>
    <cellStyle name="SAPBEXstdItem 2 6 3 2 3 2 2" xfId="20661" xr:uid="{00000000-0005-0000-0000-0000E9540000}"/>
    <cellStyle name="SAPBEXstdItem 2 6 3 2 3 2 3" xfId="24625" xr:uid="{00000000-0005-0000-0000-0000EA540000}"/>
    <cellStyle name="SAPBEXstdItem 2 6 3 2 3 3" xfId="12167" xr:uid="{00000000-0005-0000-0000-0000EB540000}"/>
    <cellStyle name="SAPBEXstdItem 2 6 3 2 4" xfId="7681" xr:uid="{00000000-0005-0000-0000-0000EC540000}"/>
    <cellStyle name="SAPBEXstdItem 2 6 3 2 4 2" xfId="16371" xr:uid="{00000000-0005-0000-0000-0000ED540000}"/>
    <cellStyle name="SAPBEXstdItem 2 6 3 2 4 2 2" xfId="20662" xr:uid="{00000000-0005-0000-0000-0000EE540000}"/>
    <cellStyle name="SAPBEXstdItem 2 6 3 2 4 2 3" xfId="24626" xr:uid="{00000000-0005-0000-0000-0000EF540000}"/>
    <cellStyle name="SAPBEXstdItem 2 6 3 2 4 3" xfId="12168" xr:uid="{00000000-0005-0000-0000-0000F0540000}"/>
    <cellStyle name="SAPBEXstdItem 2 6 3 2 5" xfId="7682" xr:uid="{00000000-0005-0000-0000-0000F1540000}"/>
    <cellStyle name="SAPBEXstdItem 2 6 3 2 5 2" xfId="16372" xr:uid="{00000000-0005-0000-0000-0000F2540000}"/>
    <cellStyle name="SAPBEXstdItem 2 6 3 2 5 2 2" xfId="20663" xr:uid="{00000000-0005-0000-0000-0000F3540000}"/>
    <cellStyle name="SAPBEXstdItem 2 6 3 2 5 2 3" xfId="24627" xr:uid="{00000000-0005-0000-0000-0000F4540000}"/>
    <cellStyle name="SAPBEXstdItem 2 6 3 2 5 3" xfId="12169" xr:uid="{00000000-0005-0000-0000-0000F5540000}"/>
    <cellStyle name="SAPBEXstdItem 2 6 3 2 6" xfId="7683" xr:uid="{00000000-0005-0000-0000-0000F6540000}"/>
    <cellStyle name="SAPBEXstdItem 2 6 3 2 6 2" xfId="16373" xr:uid="{00000000-0005-0000-0000-0000F7540000}"/>
    <cellStyle name="SAPBEXstdItem 2 6 3 2 6 2 2" xfId="20664" xr:uid="{00000000-0005-0000-0000-0000F8540000}"/>
    <cellStyle name="SAPBEXstdItem 2 6 3 2 6 2 3" xfId="24628" xr:uid="{00000000-0005-0000-0000-0000F9540000}"/>
    <cellStyle name="SAPBEXstdItem 2 6 3 2 6 3" xfId="12170" xr:uid="{00000000-0005-0000-0000-0000FA540000}"/>
    <cellStyle name="SAPBEXstdItem 2 6 3 2 7" xfId="7684" xr:uid="{00000000-0005-0000-0000-0000FB540000}"/>
    <cellStyle name="SAPBEXstdItem 2 6 3 2 7 2" xfId="16374" xr:uid="{00000000-0005-0000-0000-0000FC540000}"/>
    <cellStyle name="SAPBEXstdItem 2 6 3 2 7 2 2" xfId="20665" xr:uid="{00000000-0005-0000-0000-0000FD540000}"/>
    <cellStyle name="SAPBEXstdItem 2 6 3 2 7 2 3" xfId="24629" xr:uid="{00000000-0005-0000-0000-0000FE540000}"/>
    <cellStyle name="SAPBEXstdItem 2 6 3 2 7 3" xfId="12171" xr:uid="{00000000-0005-0000-0000-0000FF540000}"/>
    <cellStyle name="SAPBEXstdItem 2 6 3 2 8" xfId="16368" xr:uid="{00000000-0005-0000-0000-000000550000}"/>
    <cellStyle name="SAPBEXstdItem 2 6 3 2 8 2" xfId="20659" xr:uid="{00000000-0005-0000-0000-000001550000}"/>
    <cellStyle name="SAPBEXstdItem 2 6 3 2 8 3" xfId="24623" xr:uid="{00000000-0005-0000-0000-000002550000}"/>
    <cellStyle name="SAPBEXstdItem 2 6 3 2 9" xfId="12165" xr:uid="{00000000-0005-0000-0000-000003550000}"/>
    <cellStyle name="SAPBEXstdItem 2 6 3 3" xfId="16367" xr:uid="{00000000-0005-0000-0000-000004550000}"/>
    <cellStyle name="SAPBEXstdItem 2 6 3 3 2" xfId="20658" xr:uid="{00000000-0005-0000-0000-000005550000}"/>
    <cellStyle name="SAPBEXstdItem 2 6 3 3 3" xfId="24622" xr:uid="{00000000-0005-0000-0000-000006550000}"/>
    <cellStyle name="SAPBEXstdItem 2 6 3 4" xfId="12164" xr:uid="{00000000-0005-0000-0000-000007550000}"/>
    <cellStyle name="SAPBEXstdItem 2 6 4" xfId="7685" xr:uid="{00000000-0005-0000-0000-000008550000}"/>
    <cellStyle name="SAPBEXstdItem 2 6 4 2" xfId="7686" xr:uid="{00000000-0005-0000-0000-000009550000}"/>
    <cellStyle name="SAPBEXstdItem 2 6 4 2 2" xfId="7687" xr:uid="{00000000-0005-0000-0000-00000A550000}"/>
    <cellStyle name="SAPBEXstdItem 2 6 4 2 2 2" xfId="16377" xr:uid="{00000000-0005-0000-0000-00000B550000}"/>
    <cellStyle name="SAPBEXstdItem 2 6 4 2 2 2 2" xfId="20668" xr:uid="{00000000-0005-0000-0000-00000C550000}"/>
    <cellStyle name="SAPBEXstdItem 2 6 4 2 2 2 3" xfId="24632" xr:uid="{00000000-0005-0000-0000-00000D550000}"/>
    <cellStyle name="SAPBEXstdItem 2 6 4 2 2 3" xfId="12174" xr:uid="{00000000-0005-0000-0000-00000E550000}"/>
    <cellStyle name="SAPBEXstdItem 2 6 4 2 3" xfId="7688" xr:uid="{00000000-0005-0000-0000-00000F550000}"/>
    <cellStyle name="SAPBEXstdItem 2 6 4 2 3 2" xfId="16378" xr:uid="{00000000-0005-0000-0000-000010550000}"/>
    <cellStyle name="SAPBEXstdItem 2 6 4 2 3 2 2" xfId="20669" xr:uid="{00000000-0005-0000-0000-000011550000}"/>
    <cellStyle name="SAPBEXstdItem 2 6 4 2 3 2 3" xfId="24633" xr:uid="{00000000-0005-0000-0000-000012550000}"/>
    <cellStyle name="SAPBEXstdItem 2 6 4 2 3 3" xfId="12175" xr:uid="{00000000-0005-0000-0000-000013550000}"/>
    <cellStyle name="SAPBEXstdItem 2 6 4 2 4" xfId="7689" xr:uid="{00000000-0005-0000-0000-000014550000}"/>
    <cellStyle name="SAPBEXstdItem 2 6 4 2 4 2" xfId="16379" xr:uid="{00000000-0005-0000-0000-000015550000}"/>
    <cellStyle name="SAPBEXstdItem 2 6 4 2 4 2 2" xfId="20670" xr:uid="{00000000-0005-0000-0000-000016550000}"/>
    <cellStyle name="SAPBEXstdItem 2 6 4 2 4 2 3" xfId="24634" xr:uid="{00000000-0005-0000-0000-000017550000}"/>
    <cellStyle name="SAPBEXstdItem 2 6 4 2 4 3" xfId="12176" xr:uid="{00000000-0005-0000-0000-000018550000}"/>
    <cellStyle name="SAPBEXstdItem 2 6 4 2 5" xfId="7690" xr:uid="{00000000-0005-0000-0000-000019550000}"/>
    <cellStyle name="SAPBEXstdItem 2 6 4 2 5 2" xfId="16380" xr:uid="{00000000-0005-0000-0000-00001A550000}"/>
    <cellStyle name="SAPBEXstdItem 2 6 4 2 5 2 2" xfId="20671" xr:uid="{00000000-0005-0000-0000-00001B550000}"/>
    <cellStyle name="SAPBEXstdItem 2 6 4 2 5 2 3" xfId="24635" xr:uid="{00000000-0005-0000-0000-00001C550000}"/>
    <cellStyle name="SAPBEXstdItem 2 6 4 2 5 3" xfId="12177" xr:uid="{00000000-0005-0000-0000-00001D550000}"/>
    <cellStyle name="SAPBEXstdItem 2 6 4 2 6" xfId="7691" xr:uid="{00000000-0005-0000-0000-00001E550000}"/>
    <cellStyle name="SAPBEXstdItem 2 6 4 2 6 2" xfId="16381" xr:uid="{00000000-0005-0000-0000-00001F550000}"/>
    <cellStyle name="SAPBEXstdItem 2 6 4 2 6 2 2" xfId="20672" xr:uid="{00000000-0005-0000-0000-000020550000}"/>
    <cellStyle name="SAPBEXstdItem 2 6 4 2 6 2 3" xfId="24636" xr:uid="{00000000-0005-0000-0000-000021550000}"/>
    <cellStyle name="SAPBEXstdItem 2 6 4 2 6 3" xfId="12178" xr:uid="{00000000-0005-0000-0000-000022550000}"/>
    <cellStyle name="SAPBEXstdItem 2 6 4 2 7" xfId="7692" xr:uid="{00000000-0005-0000-0000-000023550000}"/>
    <cellStyle name="SAPBEXstdItem 2 6 4 2 7 2" xfId="16382" xr:uid="{00000000-0005-0000-0000-000024550000}"/>
    <cellStyle name="SAPBEXstdItem 2 6 4 2 7 2 2" xfId="20673" xr:uid="{00000000-0005-0000-0000-000025550000}"/>
    <cellStyle name="SAPBEXstdItem 2 6 4 2 7 2 3" xfId="24637" xr:uid="{00000000-0005-0000-0000-000026550000}"/>
    <cellStyle name="SAPBEXstdItem 2 6 4 2 7 3" xfId="12179" xr:uid="{00000000-0005-0000-0000-000027550000}"/>
    <cellStyle name="SAPBEXstdItem 2 6 4 2 8" xfId="16376" xr:uid="{00000000-0005-0000-0000-000028550000}"/>
    <cellStyle name="SAPBEXstdItem 2 6 4 2 8 2" xfId="20667" xr:uid="{00000000-0005-0000-0000-000029550000}"/>
    <cellStyle name="SAPBEXstdItem 2 6 4 2 8 3" xfId="24631" xr:uid="{00000000-0005-0000-0000-00002A550000}"/>
    <cellStyle name="SAPBEXstdItem 2 6 4 2 9" xfId="12173" xr:uid="{00000000-0005-0000-0000-00002B550000}"/>
    <cellStyle name="SAPBEXstdItem 2 6 4 3" xfId="16375" xr:uid="{00000000-0005-0000-0000-00002C550000}"/>
    <cellStyle name="SAPBEXstdItem 2 6 4 3 2" xfId="20666" xr:uid="{00000000-0005-0000-0000-00002D550000}"/>
    <cellStyle name="SAPBEXstdItem 2 6 4 3 3" xfId="24630" xr:uid="{00000000-0005-0000-0000-00002E550000}"/>
    <cellStyle name="SAPBEXstdItem 2 6 4 4" xfId="12172" xr:uid="{00000000-0005-0000-0000-00002F550000}"/>
    <cellStyle name="SAPBEXstdItem 2 6 5" xfId="7693" xr:uid="{00000000-0005-0000-0000-000030550000}"/>
    <cellStyle name="SAPBEXstdItem 2 6 5 2" xfId="7694" xr:uid="{00000000-0005-0000-0000-000031550000}"/>
    <cellStyle name="SAPBEXstdItem 2 6 5 2 2" xfId="16384" xr:uid="{00000000-0005-0000-0000-000032550000}"/>
    <cellStyle name="SAPBEXstdItem 2 6 5 2 2 2" xfId="20675" xr:uid="{00000000-0005-0000-0000-000033550000}"/>
    <cellStyle name="SAPBEXstdItem 2 6 5 2 2 3" xfId="24639" xr:uid="{00000000-0005-0000-0000-000034550000}"/>
    <cellStyle name="SAPBEXstdItem 2 6 5 2 3" xfId="12181" xr:uid="{00000000-0005-0000-0000-000035550000}"/>
    <cellStyle name="SAPBEXstdItem 2 6 5 3" xfId="7695" xr:uid="{00000000-0005-0000-0000-000036550000}"/>
    <cellStyle name="SAPBEXstdItem 2 6 5 3 2" xfId="16385" xr:uid="{00000000-0005-0000-0000-000037550000}"/>
    <cellStyle name="SAPBEXstdItem 2 6 5 3 2 2" xfId="20676" xr:uid="{00000000-0005-0000-0000-000038550000}"/>
    <cellStyle name="SAPBEXstdItem 2 6 5 3 2 3" xfId="24640" xr:uid="{00000000-0005-0000-0000-000039550000}"/>
    <cellStyle name="SAPBEXstdItem 2 6 5 3 3" xfId="12182" xr:uid="{00000000-0005-0000-0000-00003A550000}"/>
    <cellStyle name="SAPBEXstdItem 2 6 5 4" xfId="7696" xr:uid="{00000000-0005-0000-0000-00003B550000}"/>
    <cellStyle name="SAPBEXstdItem 2 6 5 4 2" xfId="16386" xr:uid="{00000000-0005-0000-0000-00003C550000}"/>
    <cellStyle name="SAPBEXstdItem 2 6 5 4 2 2" xfId="20677" xr:uid="{00000000-0005-0000-0000-00003D550000}"/>
    <cellStyle name="SAPBEXstdItem 2 6 5 4 2 3" xfId="24641" xr:uid="{00000000-0005-0000-0000-00003E550000}"/>
    <cellStyle name="SAPBEXstdItem 2 6 5 4 3" xfId="12183" xr:uid="{00000000-0005-0000-0000-00003F550000}"/>
    <cellStyle name="SAPBEXstdItem 2 6 5 5" xfId="7697" xr:uid="{00000000-0005-0000-0000-000040550000}"/>
    <cellStyle name="SAPBEXstdItem 2 6 5 5 2" xfId="16387" xr:uid="{00000000-0005-0000-0000-000041550000}"/>
    <cellStyle name="SAPBEXstdItem 2 6 5 5 2 2" xfId="20678" xr:uid="{00000000-0005-0000-0000-000042550000}"/>
    <cellStyle name="SAPBEXstdItem 2 6 5 5 2 3" xfId="24642" xr:uid="{00000000-0005-0000-0000-000043550000}"/>
    <cellStyle name="SAPBEXstdItem 2 6 5 5 3" xfId="12184" xr:uid="{00000000-0005-0000-0000-000044550000}"/>
    <cellStyle name="SAPBEXstdItem 2 6 5 6" xfId="7698" xr:uid="{00000000-0005-0000-0000-000045550000}"/>
    <cellStyle name="SAPBEXstdItem 2 6 5 6 2" xfId="16388" xr:uid="{00000000-0005-0000-0000-000046550000}"/>
    <cellStyle name="SAPBEXstdItem 2 6 5 6 2 2" xfId="20679" xr:uid="{00000000-0005-0000-0000-000047550000}"/>
    <cellStyle name="SAPBEXstdItem 2 6 5 6 2 3" xfId="24643" xr:uid="{00000000-0005-0000-0000-000048550000}"/>
    <cellStyle name="SAPBEXstdItem 2 6 5 6 3" xfId="17246" xr:uid="{00000000-0005-0000-0000-000049550000}"/>
    <cellStyle name="SAPBEXstdItem 2 6 5 7" xfId="7699" xr:uid="{00000000-0005-0000-0000-00004A550000}"/>
    <cellStyle name="SAPBEXstdItem 2 6 5 7 2" xfId="16389" xr:uid="{00000000-0005-0000-0000-00004B550000}"/>
    <cellStyle name="SAPBEXstdItem 2 6 5 7 2 2" xfId="20680" xr:uid="{00000000-0005-0000-0000-00004C550000}"/>
    <cellStyle name="SAPBEXstdItem 2 6 5 7 2 3" xfId="24644" xr:uid="{00000000-0005-0000-0000-00004D550000}"/>
    <cellStyle name="SAPBEXstdItem 2 6 5 7 3" xfId="12185" xr:uid="{00000000-0005-0000-0000-00004E550000}"/>
    <cellStyle name="SAPBEXstdItem 2 6 5 8" xfId="16383" xr:uid="{00000000-0005-0000-0000-00004F550000}"/>
    <cellStyle name="SAPBEXstdItem 2 6 5 8 2" xfId="20674" xr:uid="{00000000-0005-0000-0000-000050550000}"/>
    <cellStyle name="SAPBEXstdItem 2 6 5 8 3" xfId="24638" xr:uid="{00000000-0005-0000-0000-000051550000}"/>
    <cellStyle name="SAPBEXstdItem 2 6 5 9" xfId="12180" xr:uid="{00000000-0005-0000-0000-000052550000}"/>
    <cellStyle name="SAPBEXstdItem 2 6 6" xfId="16358" xr:uid="{00000000-0005-0000-0000-000053550000}"/>
    <cellStyle name="SAPBEXstdItem 2 6 6 2" xfId="20649" xr:uid="{00000000-0005-0000-0000-000054550000}"/>
    <cellStyle name="SAPBEXstdItem 2 6 6 3" xfId="24613" xr:uid="{00000000-0005-0000-0000-000055550000}"/>
    <cellStyle name="SAPBEXstdItem 2 6 7" xfId="12155" xr:uid="{00000000-0005-0000-0000-000056550000}"/>
    <cellStyle name="SAPBEXstdItem 2 7" xfId="7700" xr:uid="{00000000-0005-0000-0000-000057550000}"/>
    <cellStyle name="SAPBEXstdItem 2 7 2" xfId="7701" xr:uid="{00000000-0005-0000-0000-000058550000}"/>
    <cellStyle name="SAPBEXstdItem 2 7 2 2" xfId="7702" xr:uid="{00000000-0005-0000-0000-000059550000}"/>
    <cellStyle name="SAPBEXstdItem 2 7 2 2 2" xfId="16392" xr:uid="{00000000-0005-0000-0000-00005A550000}"/>
    <cellStyle name="SAPBEXstdItem 2 7 2 2 2 2" xfId="20683" xr:uid="{00000000-0005-0000-0000-00005B550000}"/>
    <cellStyle name="SAPBEXstdItem 2 7 2 2 2 3" xfId="24647" xr:uid="{00000000-0005-0000-0000-00005C550000}"/>
    <cellStyle name="SAPBEXstdItem 2 7 2 2 3" xfId="12188" xr:uid="{00000000-0005-0000-0000-00005D550000}"/>
    <cellStyle name="SAPBEXstdItem 2 7 2 3" xfId="7703" xr:uid="{00000000-0005-0000-0000-00005E550000}"/>
    <cellStyle name="SAPBEXstdItem 2 7 2 3 2" xfId="16393" xr:uid="{00000000-0005-0000-0000-00005F550000}"/>
    <cellStyle name="SAPBEXstdItem 2 7 2 3 2 2" xfId="20684" xr:uid="{00000000-0005-0000-0000-000060550000}"/>
    <cellStyle name="SAPBEXstdItem 2 7 2 3 2 3" xfId="24648" xr:uid="{00000000-0005-0000-0000-000061550000}"/>
    <cellStyle name="SAPBEXstdItem 2 7 2 3 3" xfId="12189" xr:uid="{00000000-0005-0000-0000-000062550000}"/>
    <cellStyle name="SAPBEXstdItem 2 7 2 4" xfId="7704" xr:uid="{00000000-0005-0000-0000-000063550000}"/>
    <cellStyle name="SAPBEXstdItem 2 7 2 4 2" xfId="16394" xr:uid="{00000000-0005-0000-0000-000064550000}"/>
    <cellStyle name="SAPBEXstdItem 2 7 2 4 2 2" xfId="20685" xr:uid="{00000000-0005-0000-0000-000065550000}"/>
    <cellStyle name="SAPBEXstdItem 2 7 2 4 2 3" xfId="24649" xr:uid="{00000000-0005-0000-0000-000066550000}"/>
    <cellStyle name="SAPBEXstdItem 2 7 2 4 3" xfId="12190" xr:uid="{00000000-0005-0000-0000-000067550000}"/>
    <cellStyle name="SAPBEXstdItem 2 7 2 5" xfId="7705" xr:uid="{00000000-0005-0000-0000-000068550000}"/>
    <cellStyle name="SAPBEXstdItem 2 7 2 5 2" xfId="16395" xr:uid="{00000000-0005-0000-0000-000069550000}"/>
    <cellStyle name="SAPBEXstdItem 2 7 2 5 2 2" xfId="20686" xr:uid="{00000000-0005-0000-0000-00006A550000}"/>
    <cellStyle name="SAPBEXstdItem 2 7 2 5 2 3" xfId="24650" xr:uid="{00000000-0005-0000-0000-00006B550000}"/>
    <cellStyle name="SAPBEXstdItem 2 7 2 5 3" xfId="12191" xr:uid="{00000000-0005-0000-0000-00006C550000}"/>
    <cellStyle name="SAPBEXstdItem 2 7 2 6" xfId="7706" xr:uid="{00000000-0005-0000-0000-00006D550000}"/>
    <cellStyle name="SAPBEXstdItem 2 7 2 6 2" xfId="16396" xr:uid="{00000000-0005-0000-0000-00006E550000}"/>
    <cellStyle name="SAPBEXstdItem 2 7 2 6 2 2" xfId="20687" xr:uid="{00000000-0005-0000-0000-00006F550000}"/>
    <cellStyle name="SAPBEXstdItem 2 7 2 6 2 3" xfId="24651" xr:uid="{00000000-0005-0000-0000-000070550000}"/>
    <cellStyle name="SAPBEXstdItem 2 7 2 6 3" xfId="17245" xr:uid="{00000000-0005-0000-0000-000071550000}"/>
    <cellStyle name="SAPBEXstdItem 2 7 2 7" xfId="7707" xr:uid="{00000000-0005-0000-0000-000072550000}"/>
    <cellStyle name="SAPBEXstdItem 2 7 2 7 2" xfId="16397" xr:uid="{00000000-0005-0000-0000-000073550000}"/>
    <cellStyle name="SAPBEXstdItem 2 7 2 7 2 2" xfId="20688" xr:uid="{00000000-0005-0000-0000-000074550000}"/>
    <cellStyle name="SAPBEXstdItem 2 7 2 7 2 3" xfId="24652" xr:uid="{00000000-0005-0000-0000-000075550000}"/>
    <cellStyle name="SAPBEXstdItem 2 7 2 7 3" xfId="12192" xr:uid="{00000000-0005-0000-0000-000076550000}"/>
    <cellStyle name="SAPBEXstdItem 2 7 2 8" xfId="16391" xr:uid="{00000000-0005-0000-0000-000077550000}"/>
    <cellStyle name="SAPBEXstdItem 2 7 2 8 2" xfId="20682" xr:uid="{00000000-0005-0000-0000-000078550000}"/>
    <cellStyle name="SAPBEXstdItem 2 7 2 8 3" xfId="24646" xr:uid="{00000000-0005-0000-0000-000079550000}"/>
    <cellStyle name="SAPBEXstdItem 2 7 2 9" xfId="12187" xr:uid="{00000000-0005-0000-0000-00007A550000}"/>
    <cellStyle name="SAPBEXstdItem 2 7 3" xfId="16390" xr:uid="{00000000-0005-0000-0000-00007B550000}"/>
    <cellStyle name="SAPBEXstdItem 2 7 3 2" xfId="20681" xr:uid="{00000000-0005-0000-0000-00007C550000}"/>
    <cellStyle name="SAPBEXstdItem 2 7 3 3" xfId="24645" xr:uid="{00000000-0005-0000-0000-00007D550000}"/>
    <cellStyle name="SAPBEXstdItem 2 7 4" xfId="12186" xr:uid="{00000000-0005-0000-0000-00007E550000}"/>
    <cellStyle name="SAPBEXstdItem 2 8" xfId="7708" xr:uid="{00000000-0005-0000-0000-00007F550000}"/>
    <cellStyle name="SAPBEXstdItem 2 8 2" xfId="7709" xr:uid="{00000000-0005-0000-0000-000080550000}"/>
    <cellStyle name="SAPBEXstdItem 2 8 2 2" xfId="7710" xr:uid="{00000000-0005-0000-0000-000081550000}"/>
    <cellStyle name="SAPBEXstdItem 2 8 2 2 2" xfId="16400" xr:uid="{00000000-0005-0000-0000-000082550000}"/>
    <cellStyle name="SAPBEXstdItem 2 8 2 2 2 2" xfId="20691" xr:uid="{00000000-0005-0000-0000-000083550000}"/>
    <cellStyle name="SAPBEXstdItem 2 8 2 2 2 3" xfId="24655" xr:uid="{00000000-0005-0000-0000-000084550000}"/>
    <cellStyle name="SAPBEXstdItem 2 8 2 2 3" xfId="12195" xr:uid="{00000000-0005-0000-0000-000085550000}"/>
    <cellStyle name="SAPBEXstdItem 2 8 2 3" xfId="7711" xr:uid="{00000000-0005-0000-0000-000086550000}"/>
    <cellStyle name="SAPBEXstdItem 2 8 2 3 2" xfId="16401" xr:uid="{00000000-0005-0000-0000-000087550000}"/>
    <cellStyle name="SAPBEXstdItem 2 8 2 3 2 2" xfId="20692" xr:uid="{00000000-0005-0000-0000-000088550000}"/>
    <cellStyle name="SAPBEXstdItem 2 8 2 3 2 3" xfId="24656" xr:uid="{00000000-0005-0000-0000-000089550000}"/>
    <cellStyle name="SAPBEXstdItem 2 8 2 3 3" xfId="12196" xr:uid="{00000000-0005-0000-0000-00008A550000}"/>
    <cellStyle name="SAPBEXstdItem 2 8 2 4" xfId="7712" xr:uid="{00000000-0005-0000-0000-00008B550000}"/>
    <cellStyle name="SAPBEXstdItem 2 8 2 4 2" xfId="16402" xr:uid="{00000000-0005-0000-0000-00008C550000}"/>
    <cellStyle name="SAPBEXstdItem 2 8 2 4 2 2" xfId="20693" xr:uid="{00000000-0005-0000-0000-00008D550000}"/>
    <cellStyle name="SAPBEXstdItem 2 8 2 4 2 3" xfId="24657" xr:uid="{00000000-0005-0000-0000-00008E550000}"/>
    <cellStyle name="SAPBEXstdItem 2 8 2 4 3" xfId="12197" xr:uid="{00000000-0005-0000-0000-00008F550000}"/>
    <cellStyle name="SAPBEXstdItem 2 8 2 5" xfId="7713" xr:uid="{00000000-0005-0000-0000-000090550000}"/>
    <cellStyle name="SAPBEXstdItem 2 8 2 5 2" xfId="16403" xr:uid="{00000000-0005-0000-0000-000091550000}"/>
    <cellStyle name="SAPBEXstdItem 2 8 2 5 2 2" xfId="20694" xr:uid="{00000000-0005-0000-0000-000092550000}"/>
    <cellStyle name="SAPBEXstdItem 2 8 2 5 2 3" xfId="24658" xr:uid="{00000000-0005-0000-0000-000093550000}"/>
    <cellStyle name="SAPBEXstdItem 2 8 2 5 3" xfId="12198" xr:uid="{00000000-0005-0000-0000-000094550000}"/>
    <cellStyle name="SAPBEXstdItem 2 8 2 6" xfId="7714" xr:uid="{00000000-0005-0000-0000-000095550000}"/>
    <cellStyle name="SAPBEXstdItem 2 8 2 6 2" xfId="16404" xr:uid="{00000000-0005-0000-0000-000096550000}"/>
    <cellStyle name="SAPBEXstdItem 2 8 2 6 2 2" xfId="20695" xr:uid="{00000000-0005-0000-0000-000097550000}"/>
    <cellStyle name="SAPBEXstdItem 2 8 2 6 2 3" xfId="24659" xr:uid="{00000000-0005-0000-0000-000098550000}"/>
    <cellStyle name="SAPBEXstdItem 2 8 2 6 3" xfId="17244" xr:uid="{00000000-0005-0000-0000-000099550000}"/>
    <cellStyle name="SAPBEXstdItem 2 8 2 7" xfId="7715" xr:uid="{00000000-0005-0000-0000-00009A550000}"/>
    <cellStyle name="SAPBEXstdItem 2 8 2 7 2" xfId="16405" xr:uid="{00000000-0005-0000-0000-00009B550000}"/>
    <cellStyle name="SAPBEXstdItem 2 8 2 7 2 2" xfId="20696" xr:uid="{00000000-0005-0000-0000-00009C550000}"/>
    <cellStyle name="SAPBEXstdItem 2 8 2 7 2 3" xfId="24660" xr:uid="{00000000-0005-0000-0000-00009D550000}"/>
    <cellStyle name="SAPBEXstdItem 2 8 2 7 3" xfId="17243" xr:uid="{00000000-0005-0000-0000-00009E550000}"/>
    <cellStyle name="SAPBEXstdItem 2 8 2 8" xfId="16399" xr:uid="{00000000-0005-0000-0000-00009F550000}"/>
    <cellStyle name="SAPBEXstdItem 2 8 2 8 2" xfId="20690" xr:uid="{00000000-0005-0000-0000-0000A0550000}"/>
    <cellStyle name="SAPBEXstdItem 2 8 2 8 3" xfId="24654" xr:uid="{00000000-0005-0000-0000-0000A1550000}"/>
    <cellStyle name="SAPBEXstdItem 2 8 2 9" xfId="12194" xr:uid="{00000000-0005-0000-0000-0000A2550000}"/>
    <cellStyle name="SAPBEXstdItem 2 8 3" xfId="16398" xr:uid="{00000000-0005-0000-0000-0000A3550000}"/>
    <cellStyle name="SAPBEXstdItem 2 8 3 2" xfId="20689" xr:uid="{00000000-0005-0000-0000-0000A4550000}"/>
    <cellStyle name="SAPBEXstdItem 2 8 3 3" xfId="24653" xr:uid="{00000000-0005-0000-0000-0000A5550000}"/>
    <cellStyle name="SAPBEXstdItem 2 8 4" xfId="12193" xr:uid="{00000000-0005-0000-0000-0000A6550000}"/>
    <cellStyle name="SAPBEXstdItem 2 9" xfId="7716" xr:uid="{00000000-0005-0000-0000-0000A7550000}"/>
    <cellStyle name="SAPBEXstdItem 2 9 2" xfId="7717" xr:uid="{00000000-0005-0000-0000-0000A8550000}"/>
    <cellStyle name="SAPBEXstdItem 2 9 2 2" xfId="7718" xr:uid="{00000000-0005-0000-0000-0000A9550000}"/>
    <cellStyle name="SAPBEXstdItem 2 9 2 2 2" xfId="16408" xr:uid="{00000000-0005-0000-0000-0000AA550000}"/>
    <cellStyle name="SAPBEXstdItem 2 9 2 2 2 2" xfId="20699" xr:uid="{00000000-0005-0000-0000-0000AB550000}"/>
    <cellStyle name="SAPBEXstdItem 2 9 2 2 2 3" xfId="24663" xr:uid="{00000000-0005-0000-0000-0000AC550000}"/>
    <cellStyle name="SAPBEXstdItem 2 9 2 2 3" xfId="12201" xr:uid="{00000000-0005-0000-0000-0000AD550000}"/>
    <cellStyle name="SAPBEXstdItem 2 9 2 3" xfId="7719" xr:uid="{00000000-0005-0000-0000-0000AE550000}"/>
    <cellStyle name="SAPBEXstdItem 2 9 2 3 2" xfId="16409" xr:uid="{00000000-0005-0000-0000-0000AF550000}"/>
    <cellStyle name="SAPBEXstdItem 2 9 2 3 2 2" xfId="20700" xr:uid="{00000000-0005-0000-0000-0000B0550000}"/>
    <cellStyle name="SAPBEXstdItem 2 9 2 3 2 3" xfId="24664" xr:uid="{00000000-0005-0000-0000-0000B1550000}"/>
    <cellStyle name="SAPBEXstdItem 2 9 2 3 3" xfId="12202" xr:uid="{00000000-0005-0000-0000-0000B2550000}"/>
    <cellStyle name="SAPBEXstdItem 2 9 2 4" xfId="7720" xr:uid="{00000000-0005-0000-0000-0000B3550000}"/>
    <cellStyle name="SAPBEXstdItem 2 9 2 4 2" xfId="16410" xr:uid="{00000000-0005-0000-0000-0000B4550000}"/>
    <cellStyle name="SAPBEXstdItem 2 9 2 4 2 2" xfId="20701" xr:uid="{00000000-0005-0000-0000-0000B5550000}"/>
    <cellStyle name="SAPBEXstdItem 2 9 2 4 2 3" xfId="24665" xr:uid="{00000000-0005-0000-0000-0000B6550000}"/>
    <cellStyle name="SAPBEXstdItem 2 9 2 4 3" xfId="12203" xr:uid="{00000000-0005-0000-0000-0000B7550000}"/>
    <cellStyle name="SAPBEXstdItem 2 9 2 5" xfId="7721" xr:uid="{00000000-0005-0000-0000-0000B8550000}"/>
    <cellStyle name="SAPBEXstdItem 2 9 2 5 2" xfId="16411" xr:uid="{00000000-0005-0000-0000-0000B9550000}"/>
    <cellStyle name="SAPBEXstdItem 2 9 2 5 2 2" xfId="20702" xr:uid="{00000000-0005-0000-0000-0000BA550000}"/>
    <cellStyle name="SAPBEXstdItem 2 9 2 5 2 3" xfId="24666" xr:uid="{00000000-0005-0000-0000-0000BB550000}"/>
    <cellStyle name="SAPBEXstdItem 2 9 2 5 3" xfId="12204" xr:uid="{00000000-0005-0000-0000-0000BC550000}"/>
    <cellStyle name="SAPBEXstdItem 2 9 2 6" xfId="7722" xr:uid="{00000000-0005-0000-0000-0000BD550000}"/>
    <cellStyle name="SAPBEXstdItem 2 9 2 6 2" xfId="16412" xr:uid="{00000000-0005-0000-0000-0000BE550000}"/>
    <cellStyle name="SAPBEXstdItem 2 9 2 6 2 2" xfId="20703" xr:uid="{00000000-0005-0000-0000-0000BF550000}"/>
    <cellStyle name="SAPBEXstdItem 2 9 2 6 2 3" xfId="24667" xr:uid="{00000000-0005-0000-0000-0000C0550000}"/>
    <cellStyle name="SAPBEXstdItem 2 9 2 6 3" xfId="12205" xr:uid="{00000000-0005-0000-0000-0000C1550000}"/>
    <cellStyle name="SAPBEXstdItem 2 9 2 7" xfId="7723" xr:uid="{00000000-0005-0000-0000-0000C2550000}"/>
    <cellStyle name="SAPBEXstdItem 2 9 2 7 2" xfId="16413" xr:uid="{00000000-0005-0000-0000-0000C3550000}"/>
    <cellStyle name="SAPBEXstdItem 2 9 2 7 2 2" xfId="20704" xr:uid="{00000000-0005-0000-0000-0000C4550000}"/>
    <cellStyle name="SAPBEXstdItem 2 9 2 7 2 3" xfId="24668" xr:uid="{00000000-0005-0000-0000-0000C5550000}"/>
    <cellStyle name="SAPBEXstdItem 2 9 2 7 3" xfId="12206" xr:uid="{00000000-0005-0000-0000-0000C6550000}"/>
    <cellStyle name="SAPBEXstdItem 2 9 2 8" xfId="16407" xr:uid="{00000000-0005-0000-0000-0000C7550000}"/>
    <cellStyle name="SAPBEXstdItem 2 9 2 8 2" xfId="20698" xr:uid="{00000000-0005-0000-0000-0000C8550000}"/>
    <cellStyle name="SAPBEXstdItem 2 9 2 8 3" xfId="24662" xr:uid="{00000000-0005-0000-0000-0000C9550000}"/>
    <cellStyle name="SAPBEXstdItem 2 9 2 9" xfId="12200" xr:uid="{00000000-0005-0000-0000-0000CA550000}"/>
    <cellStyle name="SAPBEXstdItem 2 9 3" xfId="16406" xr:uid="{00000000-0005-0000-0000-0000CB550000}"/>
    <cellStyle name="SAPBEXstdItem 2 9 3 2" xfId="20697" xr:uid="{00000000-0005-0000-0000-0000CC550000}"/>
    <cellStyle name="SAPBEXstdItem 2 9 3 3" xfId="24661" xr:uid="{00000000-0005-0000-0000-0000CD550000}"/>
    <cellStyle name="SAPBEXstdItem 2 9 4" xfId="12199" xr:uid="{00000000-0005-0000-0000-0000CE550000}"/>
    <cellStyle name="SAPBEXstdItem 3" xfId="7724" xr:uid="{00000000-0005-0000-0000-0000CF550000}"/>
    <cellStyle name="SAPBEXstdItem 3 2" xfId="7725" xr:uid="{00000000-0005-0000-0000-0000D0550000}"/>
    <cellStyle name="SAPBEXstdItem 3 2 2" xfId="7726" xr:uid="{00000000-0005-0000-0000-0000D1550000}"/>
    <cellStyle name="SAPBEXstdItem 3 2 2 2" xfId="7727" xr:uid="{00000000-0005-0000-0000-0000D2550000}"/>
    <cellStyle name="SAPBEXstdItem 3 2 2 2 2" xfId="16417" xr:uid="{00000000-0005-0000-0000-0000D3550000}"/>
    <cellStyle name="SAPBEXstdItem 3 2 2 2 2 2" xfId="20708" xr:uid="{00000000-0005-0000-0000-0000D4550000}"/>
    <cellStyle name="SAPBEXstdItem 3 2 2 2 2 3" xfId="24672" xr:uid="{00000000-0005-0000-0000-0000D5550000}"/>
    <cellStyle name="SAPBEXstdItem 3 2 2 2 3" xfId="12210" xr:uid="{00000000-0005-0000-0000-0000D6550000}"/>
    <cellStyle name="SAPBEXstdItem 3 2 2 3" xfId="7728" xr:uid="{00000000-0005-0000-0000-0000D7550000}"/>
    <cellStyle name="SAPBEXstdItem 3 2 2 3 2" xfId="16418" xr:uid="{00000000-0005-0000-0000-0000D8550000}"/>
    <cellStyle name="SAPBEXstdItem 3 2 2 3 2 2" xfId="20709" xr:uid="{00000000-0005-0000-0000-0000D9550000}"/>
    <cellStyle name="SAPBEXstdItem 3 2 2 3 2 3" xfId="24673" xr:uid="{00000000-0005-0000-0000-0000DA550000}"/>
    <cellStyle name="SAPBEXstdItem 3 2 2 3 3" xfId="12211" xr:uid="{00000000-0005-0000-0000-0000DB550000}"/>
    <cellStyle name="SAPBEXstdItem 3 2 2 4" xfId="7729" xr:uid="{00000000-0005-0000-0000-0000DC550000}"/>
    <cellStyle name="SAPBEXstdItem 3 2 2 4 2" xfId="16419" xr:uid="{00000000-0005-0000-0000-0000DD550000}"/>
    <cellStyle name="SAPBEXstdItem 3 2 2 4 2 2" xfId="20710" xr:uid="{00000000-0005-0000-0000-0000DE550000}"/>
    <cellStyle name="SAPBEXstdItem 3 2 2 4 2 3" xfId="24674" xr:uid="{00000000-0005-0000-0000-0000DF550000}"/>
    <cellStyle name="SAPBEXstdItem 3 2 2 4 3" xfId="12212" xr:uid="{00000000-0005-0000-0000-0000E0550000}"/>
    <cellStyle name="SAPBEXstdItem 3 2 2 5" xfId="7730" xr:uid="{00000000-0005-0000-0000-0000E1550000}"/>
    <cellStyle name="SAPBEXstdItem 3 2 2 5 2" xfId="16420" xr:uid="{00000000-0005-0000-0000-0000E2550000}"/>
    <cellStyle name="SAPBEXstdItem 3 2 2 5 2 2" xfId="20711" xr:uid="{00000000-0005-0000-0000-0000E3550000}"/>
    <cellStyle name="SAPBEXstdItem 3 2 2 5 2 3" xfId="24675" xr:uid="{00000000-0005-0000-0000-0000E4550000}"/>
    <cellStyle name="SAPBEXstdItem 3 2 2 5 3" xfId="12213" xr:uid="{00000000-0005-0000-0000-0000E5550000}"/>
    <cellStyle name="SAPBEXstdItem 3 2 2 6" xfId="7731" xr:uid="{00000000-0005-0000-0000-0000E6550000}"/>
    <cellStyle name="SAPBEXstdItem 3 2 2 6 2" xfId="16421" xr:uid="{00000000-0005-0000-0000-0000E7550000}"/>
    <cellStyle name="SAPBEXstdItem 3 2 2 6 2 2" xfId="20712" xr:uid="{00000000-0005-0000-0000-0000E8550000}"/>
    <cellStyle name="SAPBEXstdItem 3 2 2 6 2 3" xfId="24676" xr:uid="{00000000-0005-0000-0000-0000E9550000}"/>
    <cellStyle name="SAPBEXstdItem 3 2 2 6 3" xfId="17260" xr:uid="{00000000-0005-0000-0000-0000EA550000}"/>
    <cellStyle name="SAPBEXstdItem 3 2 2 7" xfId="7732" xr:uid="{00000000-0005-0000-0000-0000EB550000}"/>
    <cellStyle name="SAPBEXstdItem 3 2 2 7 2" xfId="16422" xr:uid="{00000000-0005-0000-0000-0000EC550000}"/>
    <cellStyle name="SAPBEXstdItem 3 2 2 7 2 2" xfId="20713" xr:uid="{00000000-0005-0000-0000-0000ED550000}"/>
    <cellStyle name="SAPBEXstdItem 3 2 2 7 2 3" xfId="24677" xr:uid="{00000000-0005-0000-0000-0000EE550000}"/>
    <cellStyle name="SAPBEXstdItem 3 2 2 7 3" xfId="12214" xr:uid="{00000000-0005-0000-0000-0000EF550000}"/>
    <cellStyle name="SAPBEXstdItem 3 2 2 8" xfId="16416" xr:uid="{00000000-0005-0000-0000-0000F0550000}"/>
    <cellStyle name="SAPBEXstdItem 3 2 2 8 2" xfId="20707" xr:uid="{00000000-0005-0000-0000-0000F1550000}"/>
    <cellStyle name="SAPBEXstdItem 3 2 2 8 3" xfId="24671" xr:uid="{00000000-0005-0000-0000-0000F2550000}"/>
    <cellStyle name="SAPBEXstdItem 3 2 2 9" xfId="12209" xr:uid="{00000000-0005-0000-0000-0000F3550000}"/>
    <cellStyle name="SAPBEXstdItem 3 2 3" xfId="16415" xr:uid="{00000000-0005-0000-0000-0000F4550000}"/>
    <cellStyle name="SAPBEXstdItem 3 2 3 2" xfId="20706" xr:uid="{00000000-0005-0000-0000-0000F5550000}"/>
    <cellStyle name="SAPBEXstdItem 3 2 3 3" xfId="24670" xr:uid="{00000000-0005-0000-0000-0000F6550000}"/>
    <cellStyle name="SAPBEXstdItem 3 2 4" xfId="12208" xr:uid="{00000000-0005-0000-0000-0000F7550000}"/>
    <cellStyle name="SAPBEXstdItem 3 3" xfId="7733" xr:uid="{00000000-0005-0000-0000-0000F8550000}"/>
    <cellStyle name="SAPBEXstdItem 3 3 2" xfId="7734" xr:uid="{00000000-0005-0000-0000-0000F9550000}"/>
    <cellStyle name="SAPBEXstdItem 3 3 2 2" xfId="7735" xr:uid="{00000000-0005-0000-0000-0000FA550000}"/>
    <cellStyle name="SAPBEXstdItem 3 3 2 2 2" xfId="16425" xr:uid="{00000000-0005-0000-0000-0000FB550000}"/>
    <cellStyle name="SAPBEXstdItem 3 3 2 2 2 2" xfId="20716" xr:uid="{00000000-0005-0000-0000-0000FC550000}"/>
    <cellStyle name="SAPBEXstdItem 3 3 2 2 2 3" xfId="24680" xr:uid="{00000000-0005-0000-0000-0000FD550000}"/>
    <cellStyle name="SAPBEXstdItem 3 3 2 2 3" xfId="12216" xr:uid="{00000000-0005-0000-0000-0000FE550000}"/>
    <cellStyle name="SAPBEXstdItem 3 3 2 3" xfId="7736" xr:uid="{00000000-0005-0000-0000-0000FF550000}"/>
    <cellStyle name="SAPBEXstdItem 3 3 2 3 2" xfId="16426" xr:uid="{00000000-0005-0000-0000-000000560000}"/>
    <cellStyle name="SAPBEXstdItem 3 3 2 3 2 2" xfId="20717" xr:uid="{00000000-0005-0000-0000-000001560000}"/>
    <cellStyle name="SAPBEXstdItem 3 3 2 3 2 3" xfId="24681" xr:uid="{00000000-0005-0000-0000-000002560000}"/>
    <cellStyle name="SAPBEXstdItem 3 3 2 3 3" xfId="12217" xr:uid="{00000000-0005-0000-0000-000003560000}"/>
    <cellStyle name="SAPBEXstdItem 3 3 2 4" xfId="7737" xr:uid="{00000000-0005-0000-0000-000004560000}"/>
    <cellStyle name="SAPBEXstdItem 3 3 2 4 2" xfId="16427" xr:uid="{00000000-0005-0000-0000-000005560000}"/>
    <cellStyle name="SAPBEXstdItem 3 3 2 4 2 2" xfId="20718" xr:uid="{00000000-0005-0000-0000-000006560000}"/>
    <cellStyle name="SAPBEXstdItem 3 3 2 4 2 3" xfId="24682" xr:uid="{00000000-0005-0000-0000-000007560000}"/>
    <cellStyle name="SAPBEXstdItem 3 3 2 4 3" xfId="12218" xr:uid="{00000000-0005-0000-0000-000008560000}"/>
    <cellStyle name="SAPBEXstdItem 3 3 2 5" xfId="7738" xr:uid="{00000000-0005-0000-0000-000009560000}"/>
    <cellStyle name="SAPBEXstdItem 3 3 2 5 2" xfId="16428" xr:uid="{00000000-0005-0000-0000-00000A560000}"/>
    <cellStyle name="SAPBEXstdItem 3 3 2 5 2 2" xfId="20719" xr:uid="{00000000-0005-0000-0000-00000B560000}"/>
    <cellStyle name="SAPBEXstdItem 3 3 2 5 2 3" xfId="24683" xr:uid="{00000000-0005-0000-0000-00000C560000}"/>
    <cellStyle name="SAPBEXstdItem 3 3 2 5 3" xfId="17242" xr:uid="{00000000-0005-0000-0000-00000D560000}"/>
    <cellStyle name="SAPBEXstdItem 3 3 2 6" xfId="7739" xr:uid="{00000000-0005-0000-0000-00000E560000}"/>
    <cellStyle name="SAPBEXstdItem 3 3 2 6 2" xfId="16429" xr:uid="{00000000-0005-0000-0000-00000F560000}"/>
    <cellStyle name="SAPBEXstdItem 3 3 2 6 2 2" xfId="20720" xr:uid="{00000000-0005-0000-0000-000010560000}"/>
    <cellStyle name="SAPBEXstdItem 3 3 2 6 2 3" xfId="24684" xr:uid="{00000000-0005-0000-0000-000011560000}"/>
    <cellStyle name="SAPBEXstdItem 3 3 2 6 3" xfId="12219" xr:uid="{00000000-0005-0000-0000-000012560000}"/>
    <cellStyle name="SAPBEXstdItem 3 3 2 7" xfId="7740" xr:uid="{00000000-0005-0000-0000-000013560000}"/>
    <cellStyle name="SAPBEXstdItem 3 3 2 7 2" xfId="16430" xr:uid="{00000000-0005-0000-0000-000014560000}"/>
    <cellStyle name="SAPBEXstdItem 3 3 2 7 2 2" xfId="20721" xr:uid="{00000000-0005-0000-0000-000015560000}"/>
    <cellStyle name="SAPBEXstdItem 3 3 2 7 2 3" xfId="24685" xr:uid="{00000000-0005-0000-0000-000016560000}"/>
    <cellStyle name="SAPBEXstdItem 3 3 2 7 3" xfId="21490" xr:uid="{00000000-0005-0000-0000-000017560000}"/>
    <cellStyle name="SAPBEXstdItem 3 3 2 8" xfId="16424" xr:uid="{00000000-0005-0000-0000-000018560000}"/>
    <cellStyle name="SAPBEXstdItem 3 3 2 8 2" xfId="20715" xr:uid="{00000000-0005-0000-0000-000019560000}"/>
    <cellStyle name="SAPBEXstdItem 3 3 2 8 3" xfId="24679" xr:uid="{00000000-0005-0000-0000-00001A560000}"/>
    <cellStyle name="SAPBEXstdItem 3 3 2 9" xfId="12929" xr:uid="{00000000-0005-0000-0000-00001B560000}"/>
    <cellStyle name="SAPBEXstdItem 3 3 3" xfId="16423" xr:uid="{00000000-0005-0000-0000-00001C560000}"/>
    <cellStyle name="SAPBEXstdItem 3 3 3 2" xfId="20714" xr:uid="{00000000-0005-0000-0000-00001D560000}"/>
    <cellStyle name="SAPBEXstdItem 3 3 3 3" xfId="24678" xr:uid="{00000000-0005-0000-0000-00001E560000}"/>
    <cellStyle name="SAPBEXstdItem 3 3 4" xfId="12215" xr:uid="{00000000-0005-0000-0000-00001F560000}"/>
    <cellStyle name="SAPBEXstdItem 3 4" xfId="7741" xr:uid="{00000000-0005-0000-0000-000020560000}"/>
    <cellStyle name="SAPBEXstdItem 3 4 2" xfId="7742" xr:uid="{00000000-0005-0000-0000-000021560000}"/>
    <cellStyle name="SAPBEXstdItem 3 4 2 2" xfId="7743" xr:uid="{00000000-0005-0000-0000-000022560000}"/>
    <cellStyle name="SAPBEXstdItem 3 4 2 2 2" xfId="16433" xr:uid="{00000000-0005-0000-0000-000023560000}"/>
    <cellStyle name="SAPBEXstdItem 3 4 2 2 2 2" xfId="20724" xr:uid="{00000000-0005-0000-0000-000024560000}"/>
    <cellStyle name="SAPBEXstdItem 3 4 2 2 2 3" xfId="24688" xr:uid="{00000000-0005-0000-0000-000025560000}"/>
    <cellStyle name="SAPBEXstdItem 3 4 2 2 3" xfId="12220" xr:uid="{00000000-0005-0000-0000-000026560000}"/>
    <cellStyle name="SAPBEXstdItem 3 4 2 3" xfId="7744" xr:uid="{00000000-0005-0000-0000-000027560000}"/>
    <cellStyle name="SAPBEXstdItem 3 4 2 3 2" xfId="16434" xr:uid="{00000000-0005-0000-0000-000028560000}"/>
    <cellStyle name="SAPBEXstdItem 3 4 2 3 2 2" xfId="20725" xr:uid="{00000000-0005-0000-0000-000029560000}"/>
    <cellStyle name="SAPBEXstdItem 3 4 2 3 2 3" xfId="24689" xr:uid="{00000000-0005-0000-0000-00002A560000}"/>
    <cellStyle name="SAPBEXstdItem 3 4 2 3 3" xfId="18161" xr:uid="{00000000-0005-0000-0000-00002B560000}"/>
    <cellStyle name="SAPBEXstdItem 3 4 2 4" xfId="7745" xr:uid="{00000000-0005-0000-0000-00002C560000}"/>
    <cellStyle name="SAPBEXstdItem 3 4 2 4 2" xfId="16435" xr:uid="{00000000-0005-0000-0000-00002D560000}"/>
    <cellStyle name="SAPBEXstdItem 3 4 2 4 2 2" xfId="20726" xr:uid="{00000000-0005-0000-0000-00002E560000}"/>
    <cellStyle name="SAPBEXstdItem 3 4 2 4 2 3" xfId="24690" xr:uid="{00000000-0005-0000-0000-00002F560000}"/>
    <cellStyle name="SAPBEXstdItem 3 4 2 4 3" xfId="18162" xr:uid="{00000000-0005-0000-0000-000030560000}"/>
    <cellStyle name="SAPBEXstdItem 3 4 2 5" xfId="7746" xr:uid="{00000000-0005-0000-0000-000031560000}"/>
    <cellStyle name="SAPBEXstdItem 3 4 2 5 2" xfId="16436" xr:uid="{00000000-0005-0000-0000-000032560000}"/>
    <cellStyle name="SAPBEXstdItem 3 4 2 5 2 2" xfId="20727" xr:uid="{00000000-0005-0000-0000-000033560000}"/>
    <cellStyle name="SAPBEXstdItem 3 4 2 5 2 3" xfId="24691" xr:uid="{00000000-0005-0000-0000-000034560000}"/>
    <cellStyle name="SAPBEXstdItem 3 4 2 5 3" xfId="12221" xr:uid="{00000000-0005-0000-0000-000035560000}"/>
    <cellStyle name="SAPBEXstdItem 3 4 2 6" xfId="7747" xr:uid="{00000000-0005-0000-0000-000036560000}"/>
    <cellStyle name="SAPBEXstdItem 3 4 2 6 2" xfId="16437" xr:uid="{00000000-0005-0000-0000-000037560000}"/>
    <cellStyle name="SAPBEXstdItem 3 4 2 6 2 2" xfId="20728" xr:uid="{00000000-0005-0000-0000-000038560000}"/>
    <cellStyle name="SAPBEXstdItem 3 4 2 6 2 3" xfId="24692" xr:uid="{00000000-0005-0000-0000-000039560000}"/>
    <cellStyle name="SAPBEXstdItem 3 4 2 6 3" xfId="12222" xr:uid="{00000000-0005-0000-0000-00003A560000}"/>
    <cellStyle name="SAPBEXstdItem 3 4 2 7" xfId="7748" xr:uid="{00000000-0005-0000-0000-00003B560000}"/>
    <cellStyle name="SAPBEXstdItem 3 4 2 7 2" xfId="16438" xr:uid="{00000000-0005-0000-0000-00003C560000}"/>
    <cellStyle name="SAPBEXstdItem 3 4 2 7 2 2" xfId="20729" xr:uid="{00000000-0005-0000-0000-00003D560000}"/>
    <cellStyle name="SAPBEXstdItem 3 4 2 7 2 3" xfId="24693" xr:uid="{00000000-0005-0000-0000-00003E560000}"/>
    <cellStyle name="SAPBEXstdItem 3 4 2 7 3" xfId="18159" xr:uid="{00000000-0005-0000-0000-00003F560000}"/>
    <cellStyle name="SAPBEXstdItem 3 4 2 8" xfId="16432" xr:uid="{00000000-0005-0000-0000-000040560000}"/>
    <cellStyle name="SAPBEXstdItem 3 4 2 8 2" xfId="20723" xr:uid="{00000000-0005-0000-0000-000041560000}"/>
    <cellStyle name="SAPBEXstdItem 3 4 2 8 3" xfId="24687" xr:uid="{00000000-0005-0000-0000-000042560000}"/>
    <cellStyle name="SAPBEXstdItem 3 4 2 9" xfId="18163" xr:uid="{00000000-0005-0000-0000-000043560000}"/>
    <cellStyle name="SAPBEXstdItem 3 4 3" xfId="16431" xr:uid="{00000000-0005-0000-0000-000044560000}"/>
    <cellStyle name="SAPBEXstdItem 3 4 3 2" xfId="20722" xr:uid="{00000000-0005-0000-0000-000045560000}"/>
    <cellStyle name="SAPBEXstdItem 3 4 3 3" xfId="24686" xr:uid="{00000000-0005-0000-0000-000046560000}"/>
    <cellStyle name="SAPBEXstdItem 3 4 4" xfId="21364" xr:uid="{00000000-0005-0000-0000-000047560000}"/>
    <cellStyle name="SAPBEXstdItem 3 5" xfId="7749" xr:uid="{00000000-0005-0000-0000-000048560000}"/>
    <cellStyle name="SAPBEXstdItem 3 5 2" xfId="7750" xr:uid="{00000000-0005-0000-0000-000049560000}"/>
    <cellStyle name="SAPBEXstdItem 3 5 2 2" xfId="16440" xr:uid="{00000000-0005-0000-0000-00004A560000}"/>
    <cellStyle name="SAPBEXstdItem 3 5 2 2 2" xfId="20731" xr:uid="{00000000-0005-0000-0000-00004B560000}"/>
    <cellStyle name="SAPBEXstdItem 3 5 2 2 3" xfId="24695" xr:uid="{00000000-0005-0000-0000-00004C560000}"/>
    <cellStyle name="SAPBEXstdItem 3 5 2 3" xfId="12223" xr:uid="{00000000-0005-0000-0000-00004D560000}"/>
    <cellStyle name="SAPBEXstdItem 3 5 3" xfId="7751" xr:uid="{00000000-0005-0000-0000-00004E560000}"/>
    <cellStyle name="SAPBEXstdItem 3 5 3 2" xfId="16441" xr:uid="{00000000-0005-0000-0000-00004F560000}"/>
    <cellStyle name="SAPBEXstdItem 3 5 3 2 2" xfId="20732" xr:uid="{00000000-0005-0000-0000-000050560000}"/>
    <cellStyle name="SAPBEXstdItem 3 5 3 2 3" xfId="24696" xr:uid="{00000000-0005-0000-0000-000051560000}"/>
    <cellStyle name="SAPBEXstdItem 3 5 3 3" xfId="12224" xr:uid="{00000000-0005-0000-0000-000052560000}"/>
    <cellStyle name="SAPBEXstdItem 3 5 4" xfId="7752" xr:uid="{00000000-0005-0000-0000-000053560000}"/>
    <cellStyle name="SAPBEXstdItem 3 5 4 2" xfId="16442" xr:uid="{00000000-0005-0000-0000-000054560000}"/>
    <cellStyle name="SAPBEXstdItem 3 5 4 2 2" xfId="20733" xr:uid="{00000000-0005-0000-0000-000055560000}"/>
    <cellStyle name="SAPBEXstdItem 3 5 4 2 3" xfId="24697" xr:uid="{00000000-0005-0000-0000-000056560000}"/>
    <cellStyle name="SAPBEXstdItem 3 5 4 3" xfId="18153" xr:uid="{00000000-0005-0000-0000-000057560000}"/>
    <cellStyle name="SAPBEXstdItem 3 5 5" xfId="7753" xr:uid="{00000000-0005-0000-0000-000058560000}"/>
    <cellStyle name="SAPBEXstdItem 3 5 5 2" xfId="16443" xr:uid="{00000000-0005-0000-0000-000059560000}"/>
    <cellStyle name="SAPBEXstdItem 3 5 5 2 2" xfId="20734" xr:uid="{00000000-0005-0000-0000-00005A560000}"/>
    <cellStyle name="SAPBEXstdItem 3 5 5 2 3" xfId="24698" xr:uid="{00000000-0005-0000-0000-00005B560000}"/>
    <cellStyle name="SAPBEXstdItem 3 5 5 3" xfId="12225" xr:uid="{00000000-0005-0000-0000-00005C560000}"/>
    <cellStyle name="SAPBEXstdItem 3 5 6" xfId="7754" xr:uid="{00000000-0005-0000-0000-00005D560000}"/>
    <cellStyle name="SAPBEXstdItem 3 5 6 2" xfId="16444" xr:uid="{00000000-0005-0000-0000-00005E560000}"/>
    <cellStyle name="SAPBEXstdItem 3 5 6 2 2" xfId="20735" xr:uid="{00000000-0005-0000-0000-00005F560000}"/>
    <cellStyle name="SAPBEXstdItem 3 5 6 2 3" xfId="24699" xr:uid="{00000000-0005-0000-0000-000060560000}"/>
    <cellStyle name="SAPBEXstdItem 3 5 6 3" xfId="18158" xr:uid="{00000000-0005-0000-0000-000061560000}"/>
    <cellStyle name="SAPBEXstdItem 3 5 7" xfId="7755" xr:uid="{00000000-0005-0000-0000-000062560000}"/>
    <cellStyle name="SAPBEXstdItem 3 5 7 2" xfId="16445" xr:uid="{00000000-0005-0000-0000-000063560000}"/>
    <cellStyle name="SAPBEXstdItem 3 5 7 2 2" xfId="20736" xr:uid="{00000000-0005-0000-0000-000064560000}"/>
    <cellStyle name="SAPBEXstdItem 3 5 7 2 3" xfId="24700" xr:uid="{00000000-0005-0000-0000-000065560000}"/>
    <cellStyle name="SAPBEXstdItem 3 5 7 3" xfId="12226" xr:uid="{00000000-0005-0000-0000-000066560000}"/>
    <cellStyle name="SAPBEXstdItem 3 5 8" xfId="16439" xr:uid="{00000000-0005-0000-0000-000067560000}"/>
    <cellStyle name="SAPBEXstdItem 3 5 8 2" xfId="20730" xr:uid="{00000000-0005-0000-0000-000068560000}"/>
    <cellStyle name="SAPBEXstdItem 3 5 8 3" xfId="24694" xr:uid="{00000000-0005-0000-0000-000069560000}"/>
    <cellStyle name="SAPBEXstdItem 3 5 9" xfId="18160" xr:uid="{00000000-0005-0000-0000-00006A560000}"/>
    <cellStyle name="SAPBEXstdItem 3 6" xfId="16414" xr:uid="{00000000-0005-0000-0000-00006B560000}"/>
    <cellStyle name="SAPBEXstdItem 3 6 2" xfId="20705" xr:uid="{00000000-0005-0000-0000-00006C560000}"/>
    <cellStyle name="SAPBEXstdItem 3 6 3" xfId="24669" xr:uid="{00000000-0005-0000-0000-00006D560000}"/>
    <cellStyle name="SAPBEXstdItem 3 7" xfId="12207" xr:uid="{00000000-0005-0000-0000-00006E560000}"/>
    <cellStyle name="SAPBEXstdItem 4" xfId="7756" xr:uid="{00000000-0005-0000-0000-00006F560000}"/>
    <cellStyle name="SAPBEXstdItem 4 2" xfId="7757" xr:uid="{00000000-0005-0000-0000-000070560000}"/>
    <cellStyle name="SAPBEXstdItem 4 2 2" xfId="7758" xr:uid="{00000000-0005-0000-0000-000071560000}"/>
    <cellStyle name="SAPBEXstdItem 4 2 2 2" xfId="7759" xr:uid="{00000000-0005-0000-0000-000072560000}"/>
    <cellStyle name="SAPBEXstdItem 4 2 2 2 2" xfId="16449" xr:uid="{00000000-0005-0000-0000-000073560000}"/>
    <cellStyle name="SAPBEXstdItem 4 2 2 2 2 2" xfId="20740" xr:uid="{00000000-0005-0000-0000-000074560000}"/>
    <cellStyle name="SAPBEXstdItem 4 2 2 2 2 3" xfId="24704" xr:uid="{00000000-0005-0000-0000-000075560000}"/>
    <cellStyle name="SAPBEXstdItem 4 2 2 2 3" xfId="12228" xr:uid="{00000000-0005-0000-0000-000076560000}"/>
    <cellStyle name="SAPBEXstdItem 4 2 2 3" xfId="7760" xr:uid="{00000000-0005-0000-0000-000077560000}"/>
    <cellStyle name="SAPBEXstdItem 4 2 2 3 2" xfId="16450" xr:uid="{00000000-0005-0000-0000-000078560000}"/>
    <cellStyle name="SAPBEXstdItem 4 2 2 3 2 2" xfId="20741" xr:uid="{00000000-0005-0000-0000-000079560000}"/>
    <cellStyle name="SAPBEXstdItem 4 2 2 3 2 3" xfId="24705" xr:uid="{00000000-0005-0000-0000-00007A560000}"/>
    <cellStyle name="SAPBEXstdItem 4 2 2 3 3" xfId="18156" xr:uid="{00000000-0005-0000-0000-00007B560000}"/>
    <cellStyle name="SAPBEXstdItem 4 2 2 4" xfId="7761" xr:uid="{00000000-0005-0000-0000-00007C560000}"/>
    <cellStyle name="SAPBEXstdItem 4 2 2 4 2" xfId="16451" xr:uid="{00000000-0005-0000-0000-00007D560000}"/>
    <cellStyle name="SAPBEXstdItem 4 2 2 4 2 2" xfId="20742" xr:uid="{00000000-0005-0000-0000-00007E560000}"/>
    <cellStyle name="SAPBEXstdItem 4 2 2 4 2 3" xfId="24706" xr:uid="{00000000-0005-0000-0000-00007F560000}"/>
    <cellStyle name="SAPBEXstdItem 4 2 2 4 3" xfId="12229" xr:uid="{00000000-0005-0000-0000-000080560000}"/>
    <cellStyle name="SAPBEXstdItem 4 2 2 5" xfId="7762" xr:uid="{00000000-0005-0000-0000-000081560000}"/>
    <cellStyle name="SAPBEXstdItem 4 2 2 5 2" xfId="16452" xr:uid="{00000000-0005-0000-0000-000082560000}"/>
    <cellStyle name="SAPBEXstdItem 4 2 2 5 2 2" xfId="20743" xr:uid="{00000000-0005-0000-0000-000083560000}"/>
    <cellStyle name="SAPBEXstdItem 4 2 2 5 2 3" xfId="24707" xr:uid="{00000000-0005-0000-0000-000084560000}"/>
    <cellStyle name="SAPBEXstdItem 4 2 2 5 3" xfId="18155" xr:uid="{00000000-0005-0000-0000-000085560000}"/>
    <cellStyle name="SAPBEXstdItem 4 2 2 6" xfId="7763" xr:uid="{00000000-0005-0000-0000-000086560000}"/>
    <cellStyle name="SAPBEXstdItem 4 2 2 6 2" xfId="16453" xr:uid="{00000000-0005-0000-0000-000087560000}"/>
    <cellStyle name="SAPBEXstdItem 4 2 2 6 2 2" xfId="20744" xr:uid="{00000000-0005-0000-0000-000088560000}"/>
    <cellStyle name="SAPBEXstdItem 4 2 2 6 2 3" xfId="24708" xr:uid="{00000000-0005-0000-0000-000089560000}"/>
    <cellStyle name="SAPBEXstdItem 4 2 2 6 3" xfId="12230" xr:uid="{00000000-0005-0000-0000-00008A560000}"/>
    <cellStyle name="SAPBEXstdItem 4 2 2 7" xfId="7764" xr:uid="{00000000-0005-0000-0000-00008B560000}"/>
    <cellStyle name="SAPBEXstdItem 4 2 2 7 2" xfId="16454" xr:uid="{00000000-0005-0000-0000-00008C560000}"/>
    <cellStyle name="SAPBEXstdItem 4 2 2 7 2 2" xfId="20745" xr:uid="{00000000-0005-0000-0000-00008D560000}"/>
    <cellStyle name="SAPBEXstdItem 4 2 2 7 2 3" xfId="24709" xr:uid="{00000000-0005-0000-0000-00008E560000}"/>
    <cellStyle name="SAPBEXstdItem 4 2 2 7 3" xfId="12231" xr:uid="{00000000-0005-0000-0000-00008F560000}"/>
    <cellStyle name="SAPBEXstdItem 4 2 2 8" xfId="16448" xr:uid="{00000000-0005-0000-0000-000090560000}"/>
    <cellStyle name="SAPBEXstdItem 4 2 2 8 2" xfId="20739" xr:uid="{00000000-0005-0000-0000-000091560000}"/>
    <cellStyle name="SAPBEXstdItem 4 2 2 8 3" xfId="24703" xr:uid="{00000000-0005-0000-0000-000092560000}"/>
    <cellStyle name="SAPBEXstdItem 4 2 2 9" xfId="18154" xr:uid="{00000000-0005-0000-0000-000093560000}"/>
    <cellStyle name="SAPBEXstdItem 4 2 3" xfId="16447" xr:uid="{00000000-0005-0000-0000-000094560000}"/>
    <cellStyle name="SAPBEXstdItem 4 2 3 2" xfId="20738" xr:uid="{00000000-0005-0000-0000-000095560000}"/>
    <cellStyle name="SAPBEXstdItem 4 2 3 3" xfId="24702" xr:uid="{00000000-0005-0000-0000-000096560000}"/>
    <cellStyle name="SAPBEXstdItem 4 2 4" xfId="12227" xr:uid="{00000000-0005-0000-0000-000097560000}"/>
    <cellStyle name="SAPBEXstdItem 4 3" xfId="7765" xr:uid="{00000000-0005-0000-0000-000098560000}"/>
    <cellStyle name="SAPBEXstdItem 4 3 2" xfId="7766" xr:uid="{00000000-0005-0000-0000-000099560000}"/>
    <cellStyle name="SAPBEXstdItem 4 3 2 2" xfId="7767" xr:uid="{00000000-0005-0000-0000-00009A560000}"/>
    <cellStyle name="SAPBEXstdItem 4 3 2 2 2" xfId="16457" xr:uid="{00000000-0005-0000-0000-00009B560000}"/>
    <cellStyle name="SAPBEXstdItem 4 3 2 2 2 2" xfId="20748" xr:uid="{00000000-0005-0000-0000-00009C560000}"/>
    <cellStyle name="SAPBEXstdItem 4 3 2 2 2 3" xfId="24712" xr:uid="{00000000-0005-0000-0000-00009D560000}"/>
    <cellStyle name="SAPBEXstdItem 4 3 2 2 3" xfId="18152" xr:uid="{00000000-0005-0000-0000-00009E560000}"/>
    <cellStyle name="SAPBEXstdItem 4 3 2 3" xfId="7768" xr:uid="{00000000-0005-0000-0000-00009F560000}"/>
    <cellStyle name="SAPBEXstdItem 4 3 2 3 2" xfId="16458" xr:uid="{00000000-0005-0000-0000-0000A0560000}"/>
    <cellStyle name="SAPBEXstdItem 4 3 2 3 2 2" xfId="20749" xr:uid="{00000000-0005-0000-0000-0000A1560000}"/>
    <cellStyle name="SAPBEXstdItem 4 3 2 3 2 3" xfId="24713" xr:uid="{00000000-0005-0000-0000-0000A2560000}"/>
    <cellStyle name="SAPBEXstdItem 4 3 2 3 3" xfId="12233" xr:uid="{00000000-0005-0000-0000-0000A3560000}"/>
    <cellStyle name="SAPBEXstdItem 4 3 2 4" xfId="7769" xr:uid="{00000000-0005-0000-0000-0000A4560000}"/>
    <cellStyle name="SAPBEXstdItem 4 3 2 4 2" xfId="16459" xr:uid="{00000000-0005-0000-0000-0000A5560000}"/>
    <cellStyle name="SAPBEXstdItem 4 3 2 4 2 2" xfId="20750" xr:uid="{00000000-0005-0000-0000-0000A6560000}"/>
    <cellStyle name="SAPBEXstdItem 4 3 2 4 2 3" xfId="24714" xr:uid="{00000000-0005-0000-0000-0000A7560000}"/>
    <cellStyle name="SAPBEXstdItem 4 3 2 4 3" xfId="18151" xr:uid="{00000000-0005-0000-0000-0000A8560000}"/>
    <cellStyle name="SAPBEXstdItem 4 3 2 5" xfId="7770" xr:uid="{00000000-0005-0000-0000-0000A9560000}"/>
    <cellStyle name="SAPBEXstdItem 4 3 2 5 2" xfId="16460" xr:uid="{00000000-0005-0000-0000-0000AA560000}"/>
    <cellStyle name="SAPBEXstdItem 4 3 2 5 2 2" xfId="20751" xr:uid="{00000000-0005-0000-0000-0000AB560000}"/>
    <cellStyle name="SAPBEXstdItem 4 3 2 5 2 3" xfId="24715" xr:uid="{00000000-0005-0000-0000-0000AC560000}"/>
    <cellStyle name="SAPBEXstdItem 4 3 2 5 3" xfId="12234" xr:uid="{00000000-0005-0000-0000-0000AD560000}"/>
    <cellStyle name="SAPBEXstdItem 4 3 2 6" xfId="7771" xr:uid="{00000000-0005-0000-0000-0000AE560000}"/>
    <cellStyle name="SAPBEXstdItem 4 3 2 6 2" xfId="16461" xr:uid="{00000000-0005-0000-0000-0000AF560000}"/>
    <cellStyle name="SAPBEXstdItem 4 3 2 6 2 2" xfId="20752" xr:uid="{00000000-0005-0000-0000-0000B0560000}"/>
    <cellStyle name="SAPBEXstdItem 4 3 2 6 2 3" xfId="24716" xr:uid="{00000000-0005-0000-0000-0000B1560000}"/>
    <cellStyle name="SAPBEXstdItem 4 3 2 6 3" xfId="18150" xr:uid="{00000000-0005-0000-0000-0000B2560000}"/>
    <cellStyle name="SAPBEXstdItem 4 3 2 7" xfId="7772" xr:uid="{00000000-0005-0000-0000-0000B3560000}"/>
    <cellStyle name="SAPBEXstdItem 4 3 2 7 2" xfId="16462" xr:uid="{00000000-0005-0000-0000-0000B4560000}"/>
    <cellStyle name="SAPBEXstdItem 4 3 2 7 2 2" xfId="20753" xr:uid="{00000000-0005-0000-0000-0000B5560000}"/>
    <cellStyle name="SAPBEXstdItem 4 3 2 7 2 3" xfId="24717" xr:uid="{00000000-0005-0000-0000-0000B6560000}"/>
    <cellStyle name="SAPBEXstdItem 4 3 2 7 3" xfId="12235" xr:uid="{00000000-0005-0000-0000-0000B7560000}"/>
    <cellStyle name="SAPBEXstdItem 4 3 2 8" xfId="16456" xr:uid="{00000000-0005-0000-0000-0000B8560000}"/>
    <cellStyle name="SAPBEXstdItem 4 3 2 8 2" xfId="20747" xr:uid="{00000000-0005-0000-0000-0000B9560000}"/>
    <cellStyle name="SAPBEXstdItem 4 3 2 8 3" xfId="24711" xr:uid="{00000000-0005-0000-0000-0000BA560000}"/>
    <cellStyle name="SAPBEXstdItem 4 3 2 9" xfId="18149" xr:uid="{00000000-0005-0000-0000-0000BB560000}"/>
    <cellStyle name="SAPBEXstdItem 4 3 3" xfId="16455" xr:uid="{00000000-0005-0000-0000-0000BC560000}"/>
    <cellStyle name="SAPBEXstdItem 4 3 3 2" xfId="20746" xr:uid="{00000000-0005-0000-0000-0000BD560000}"/>
    <cellStyle name="SAPBEXstdItem 4 3 3 3" xfId="24710" xr:uid="{00000000-0005-0000-0000-0000BE560000}"/>
    <cellStyle name="SAPBEXstdItem 4 3 4" xfId="12232" xr:uid="{00000000-0005-0000-0000-0000BF560000}"/>
    <cellStyle name="SAPBEXstdItem 4 4" xfId="7773" xr:uid="{00000000-0005-0000-0000-0000C0560000}"/>
    <cellStyle name="SAPBEXstdItem 4 4 2" xfId="7774" xr:uid="{00000000-0005-0000-0000-0000C1560000}"/>
    <cellStyle name="SAPBEXstdItem 4 4 2 2" xfId="7775" xr:uid="{00000000-0005-0000-0000-0000C2560000}"/>
    <cellStyle name="SAPBEXstdItem 4 4 2 2 2" xfId="16465" xr:uid="{00000000-0005-0000-0000-0000C3560000}"/>
    <cellStyle name="SAPBEXstdItem 4 4 2 2 2 2" xfId="20756" xr:uid="{00000000-0005-0000-0000-0000C4560000}"/>
    <cellStyle name="SAPBEXstdItem 4 4 2 2 2 3" xfId="24720" xr:uid="{00000000-0005-0000-0000-0000C5560000}"/>
    <cellStyle name="SAPBEXstdItem 4 4 2 2 3" xfId="12237" xr:uid="{00000000-0005-0000-0000-0000C6560000}"/>
    <cellStyle name="SAPBEXstdItem 4 4 2 3" xfId="7776" xr:uid="{00000000-0005-0000-0000-0000C7560000}"/>
    <cellStyle name="SAPBEXstdItem 4 4 2 3 2" xfId="16466" xr:uid="{00000000-0005-0000-0000-0000C8560000}"/>
    <cellStyle name="SAPBEXstdItem 4 4 2 3 2 2" xfId="20757" xr:uid="{00000000-0005-0000-0000-0000C9560000}"/>
    <cellStyle name="SAPBEXstdItem 4 4 2 3 2 3" xfId="24721" xr:uid="{00000000-0005-0000-0000-0000CA560000}"/>
    <cellStyle name="SAPBEXstdItem 4 4 2 3 3" xfId="18147" xr:uid="{00000000-0005-0000-0000-0000CB560000}"/>
    <cellStyle name="SAPBEXstdItem 4 4 2 4" xfId="7777" xr:uid="{00000000-0005-0000-0000-0000CC560000}"/>
    <cellStyle name="SAPBEXstdItem 4 4 2 4 2" xfId="16467" xr:uid="{00000000-0005-0000-0000-0000CD560000}"/>
    <cellStyle name="SAPBEXstdItem 4 4 2 4 2 2" xfId="20758" xr:uid="{00000000-0005-0000-0000-0000CE560000}"/>
    <cellStyle name="SAPBEXstdItem 4 4 2 4 2 3" xfId="24722" xr:uid="{00000000-0005-0000-0000-0000CF560000}"/>
    <cellStyle name="SAPBEXstdItem 4 4 2 4 3" xfId="12238" xr:uid="{00000000-0005-0000-0000-0000D0560000}"/>
    <cellStyle name="SAPBEXstdItem 4 4 2 5" xfId="7778" xr:uid="{00000000-0005-0000-0000-0000D1560000}"/>
    <cellStyle name="SAPBEXstdItem 4 4 2 5 2" xfId="16468" xr:uid="{00000000-0005-0000-0000-0000D2560000}"/>
    <cellStyle name="SAPBEXstdItem 4 4 2 5 2 2" xfId="20759" xr:uid="{00000000-0005-0000-0000-0000D3560000}"/>
    <cellStyle name="SAPBEXstdItem 4 4 2 5 2 3" xfId="24723" xr:uid="{00000000-0005-0000-0000-0000D4560000}"/>
    <cellStyle name="SAPBEXstdItem 4 4 2 5 3" xfId="18146" xr:uid="{00000000-0005-0000-0000-0000D5560000}"/>
    <cellStyle name="SAPBEXstdItem 4 4 2 6" xfId="7779" xr:uid="{00000000-0005-0000-0000-0000D6560000}"/>
    <cellStyle name="SAPBEXstdItem 4 4 2 6 2" xfId="16469" xr:uid="{00000000-0005-0000-0000-0000D7560000}"/>
    <cellStyle name="SAPBEXstdItem 4 4 2 6 2 2" xfId="20760" xr:uid="{00000000-0005-0000-0000-0000D8560000}"/>
    <cellStyle name="SAPBEXstdItem 4 4 2 6 2 3" xfId="24724" xr:uid="{00000000-0005-0000-0000-0000D9560000}"/>
    <cellStyle name="SAPBEXstdItem 4 4 2 6 3" xfId="12239" xr:uid="{00000000-0005-0000-0000-0000DA560000}"/>
    <cellStyle name="SAPBEXstdItem 4 4 2 7" xfId="7780" xr:uid="{00000000-0005-0000-0000-0000DB560000}"/>
    <cellStyle name="SAPBEXstdItem 4 4 2 7 2" xfId="16470" xr:uid="{00000000-0005-0000-0000-0000DC560000}"/>
    <cellStyle name="SAPBEXstdItem 4 4 2 7 2 2" xfId="20761" xr:uid="{00000000-0005-0000-0000-0000DD560000}"/>
    <cellStyle name="SAPBEXstdItem 4 4 2 7 2 3" xfId="24725" xr:uid="{00000000-0005-0000-0000-0000DE560000}"/>
    <cellStyle name="SAPBEXstdItem 4 4 2 7 3" xfId="18144" xr:uid="{00000000-0005-0000-0000-0000DF560000}"/>
    <cellStyle name="SAPBEXstdItem 4 4 2 8" xfId="16464" xr:uid="{00000000-0005-0000-0000-0000E0560000}"/>
    <cellStyle name="SAPBEXstdItem 4 4 2 8 2" xfId="20755" xr:uid="{00000000-0005-0000-0000-0000E1560000}"/>
    <cellStyle name="SAPBEXstdItem 4 4 2 8 3" xfId="24719" xr:uid="{00000000-0005-0000-0000-0000E2560000}"/>
    <cellStyle name="SAPBEXstdItem 4 4 2 9" xfId="18148" xr:uid="{00000000-0005-0000-0000-0000E3560000}"/>
    <cellStyle name="SAPBEXstdItem 4 4 3" xfId="16463" xr:uid="{00000000-0005-0000-0000-0000E4560000}"/>
    <cellStyle name="SAPBEXstdItem 4 4 3 2" xfId="20754" xr:uid="{00000000-0005-0000-0000-0000E5560000}"/>
    <cellStyle name="SAPBEXstdItem 4 4 3 3" xfId="24718" xr:uid="{00000000-0005-0000-0000-0000E6560000}"/>
    <cellStyle name="SAPBEXstdItem 4 4 4" xfId="12236" xr:uid="{00000000-0005-0000-0000-0000E7560000}"/>
    <cellStyle name="SAPBEXstdItem 4 5" xfId="7781" xr:uid="{00000000-0005-0000-0000-0000E8560000}"/>
    <cellStyle name="SAPBEXstdItem 4 5 2" xfId="7782" xr:uid="{00000000-0005-0000-0000-0000E9560000}"/>
    <cellStyle name="SAPBEXstdItem 4 5 2 2" xfId="16472" xr:uid="{00000000-0005-0000-0000-0000EA560000}"/>
    <cellStyle name="SAPBEXstdItem 4 5 2 2 2" xfId="20763" xr:uid="{00000000-0005-0000-0000-0000EB560000}"/>
    <cellStyle name="SAPBEXstdItem 4 5 2 2 3" xfId="24727" xr:uid="{00000000-0005-0000-0000-0000EC560000}"/>
    <cellStyle name="SAPBEXstdItem 4 5 2 3" xfId="12240" xr:uid="{00000000-0005-0000-0000-0000ED560000}"/>
    <cellStyle name="SAPBEXstdItem 4 5 3" xfId="7783" xr:uid="{00000000-0005-0000-0000-0000EE560000}"/>
    <cellStyle name="SAPBEXstdItem 4 5 3 2" xfId="16473" xr:uid="{00000000-0005-0000-0000-0000EF560000}"/>
    <cellStyle name="SAPBEXstdItem 4 5 3 2 2" xfId="20764" xr:uid="{00000000-0005-0000-0000-0000F0560000}"/>
    <cellStyle name="SAPBEXstdItem 4 5 3 2 3" xfId="24728" xr:uid="{00000000-0005-0000-0000-0000F1560000}"/>
    <cellStyle name="SAPBEXstdItem 4 5 3 3" xfId="12241" xr:uid="{00000000-0005-0000-0000-0000F2560000}"/>
    <cellStyle name="SAPBEXstdItem 4 5 4" xfId="7784" xr:uid="{00000000-0005-0000-0000-0000F3560000}"/>
    <cellStyle name="SAPBEXstdItem 4 5 4 2" xfId="16474" xr:uid="{00000000-0005-0000-0000-0000F4560000}"/>
    <cellStyle name="SAPBEXstdItem 4 5 4 2 2" xfId="20765" xr:uid="{00000000-0005-0000-0000-0000F5560000}"/>
    <cellStyle name="SAPBEXstdItem 4 5 4 2 3" xfId="24729" xr:uid="{00000000-0005-0000-0000-0000F6560000}"/>
    <cellStyle name="SAPBEXstdItem 4 5 4 3" xfId="18141" xr:uid="{00000000-0005-0000-0000-0000F7560000}"/>
    <cellStyle name="SAPBEXstdItem 4 5 5" xfId="7785" xr:uid="{00000000-0005-0000-0000-0000F8560000}"/>
    <cellStyle name="SAPBEXstdItem 4 5 5 2" xfId="16475" xr:uid="{00000000-0005-0000-0000-0000F9560000}"/>
    <cellStyle name="SAPBEXstdItem 4 5 5 2 2" xfId="20766" xr:uid="{00000000-0005-0000-0000-0000FA560000}"/>
    <cellStyle name="SAPBEXstdItem 4 5 5 2 3" xfId="24730" xr:uid="{00000000-0005-0000-0000-0000FB560000}"/>
    <cellStyle name="SAPBEXstdItem 4 5 5 3" xfId="18143" xr:uid="{00000000-0005-0000-0000-0000FC560000}"/>
    <cellStyle name="SAPBEXstdItem 4 5 6" xfId="7786" xr:uid="{00000000-0005-0000-0000-0000FD560000}"/>
    <cellStyle name="SAPBEXstdItem 4 5 6 2" xfId="16476" xr:uid="{00000000-0005-0000-0000-0000FE560000}"/>
    <cellStyle name="SAPBEXstdItem 4 5 6 2 2" xfId="20767" xr:uid="{00000000-0005-0000-0000-0000FF560000}"/>
    <cellStyle name="SAPBEXstdItem 4 5 6 2 3" xfId="24731" xr:uid="{00000000-0005-0000-0000-000000570000}"/>
    <cellStyle name="SAPBEXstdItem 4 5 6 3" xfId="12242" xr:uid="{00000000-0005-0000-0000-000001570000}"/>
    <cellStyle name="SAPBEXstdItem 4 5 7" xfId="7787" xr:uid="{00000000-0005-0000-0000-000002570000}"/>
    <cellStyle name="SAPBEXstdItem 4 5 7 2" xfId="16477" xr:uid="{00000000-0005-0000-0000-000003570000}"/>
    <cellStyle name="SAPBEXstdItem 4 5 7 2 2" xfId="20768" xr:uid="{00000000-0005-0000-0000-000004570000}"/>
    <cellStyle name="SAPBEXstdItem 4 5 7 2 3" xfId="24732" xr:uid="{00000000-0005-0000-0000-000005570000}"/>
    <cellStyle name="SAPBEXstdItem 4 5 7 3" xfId="18142" xr:uid="{00000000-0005-0000-0000-000006570000}"/>
    <cellStyle name="SAPBEXstdItem 4 5 8" xfId="16471" xr:uid="{00000000-0005-0000-0000-000007570000}"/>
    <cellStyle name="SAPBEXstdItem 4 5 8 2" xfId="20762" xr:uid="{00000000-0005-0000-0000-000008570000}"/>
    <cellStyle name="SAPBEXstdItem 4 5 8 3" xfId="24726" xr:uid="{00000000-0005-0000-0000-000009570000}"/>
    <cellStyle name="SAPBEXstdItem 4 5 9" xfId="18145" xr:uid="{00000000-0005-0000-0000-00000A570000}"/>
    <cellStyle name="SAPBEXstdItem 4 6" xfId="16446" xr:uid="{00000000-0005-0000-0000-00000B570000}"/>
    <cellStyle name="SAPBEXstdItem 4 6 2" xfId="20737" xr:uid="{00000000-0005-0000-0000-00000C570000}"/>
    <cellStyle name="SAPBEXstdItem 4 6 3" xfId="24701" xr:uid="{00000000-0005-0000-0000-00000D570000}"/>
    <cellStyle name="SAPBEXstdItem 4 7" xfId="18157" xr:uid="{00000000-0005-0000-0000-00000E570000}"/>
    <cellStyle name="SAPBEXstdItem 5" xfId="7788" xr:uid="{00000000-0005-0000-0000-00000F570000}"/>
    <cellStyle name="SAPBEXstdItem 5 2" xfId="7789" xr:uid="{00000000-0005-0000-0000-000010570000}"/>
    <cellStyle name="SAPBEXstdItem 5 2 2" xfId="7790" xr:uid="{00000000-0005-0000-0000-000011570000}"/>
    <cellStyle name="SAPBEXstdItem 5 2 2 2" xfId="7791" xr:uid="{00000000-0005-0000-0000-000012570000}"/>
    <cellStyle name="SAPBEXstdItem 5 2 2 2 2" xfId="16481" xr:uid="{00000000-0005-0000-0000-000013570000}"/>
    <cellStyle name="SAPBEXstdItem 5 2 2 2 2 2" xfId="20772" xr:uid="{00000000-0005-0000-0000-000014570000}"/>
    <cellStyle name="SAPBEXstdItem 5 2 2 2 2 3" xfId="24736" xr:uid="{00000000-0005-0000-0000-000015570000}"/>
    <cellStyle name="SAPBEXstdItem 5 2 2 2 3" xfId="18140" xr:uid="{00000000-0005-0000-0000-000016570000}"/>
    <cellStyle name="SAPBEXstdItem 5 2 2 3" xfId="7792" xr:uid="{00000000-0005-0000-0000-000017570000}"/>
    <cellStyle name="SAPBEXstdItem 5 2 2 3 2" xfId="16482" xr:uid="{00000000-0005-0000-0000-000018570000}"/>
    <cellStyle name="SAPBEXstdItem 5 2 2 3 2 2" xfId="20773" xr:uid="{00000000-0005-0000-0000-000019570000}"/>
    <cellStyle name="SAPBEXstdItem 5 2 2 3 2 3" xfId="24737" xr:uid="{00000000-0005-0000-0000-00001A570000}"/>
    <cellStyle name="SAPBEXstdItem 5 2 2 3 3" xfId="12245" xr:uid="{00000000-0005-0000-0000-00001B570000}"/>
    <cellStyle name="SAPBEXstdItem 5 2 2 4" xfId="7793" xr:uid="{00000000-0005-0000-0000-00001C570000}"/>
    <cellStyle name="SAPBEXstdItem 5 2 2 4 2" xfId="16483" xr:uid="{00000000-0005-0000-0000-00001D570000}"/>
    <cellStyle name="SAPBEXstdItem 5 2 2 4 2 2" xfId="20774" xr:uid="{00000000-0005-0000-0000-00001E570000}"/>
    <cellStyle name="SAPBEXstdItem 5 2 2 4 2 3" xfId="24738" xr:uid="{00000000-0005-0000-0000-00001F570000}"/>
    <cellStyle name="SAPBEXstdItem 5 2 2 4 3" xfId="18139" xr:uid="{00000000-0005-0000-0000-000020570000}"/>
    <cellStyle name="SAPBEXstdItem 5 2 2 5" xfId="7794" xr:uid="{00000000-0005-0000-0000-000021570000}"/>
    <cellStyle name="SAPBEXstdItem 5 2 2 5 2" xfId="16484" xr:uid="{00000000-0005-0000-0000-000022570000}"/>
    <cellStyle name="SAPBEXstdItem 5 2 2 5 2 2" xfId="20775" xr:uid="{00000000-0005-0000-0000-000023570000}"/>
    <cellStyle name="SAPBEXstdItem 5 2 2 5 2 3" xfId="24739" xr:uid="{00000000-0005-0000-0000-000024570000}"/>
    <cellStyle name="SAPBEXstdItem 5 2 2 5 3" xfId="12246" xr:uid="{00000000-0005-0000-0000-000025570000}"/>
    <cellStyle name="SAPBEXstdItem 5 2 2 6" xfId="7795" xr:uid="{00000000-0005-0000-0000-000026570000}"/>
    <cellStyle name="SAPBEXstdItem 5 2 2 6 2" xfId="16485" xr:uid="{00000000-0005-0000-0000-000027570000}"/>
    <cellStyle name="SAPBEXstdItem 5 2 2 6 2 2" xfId="20776" xr:uid="{00000000-0005-0000-0000-000028570000}"/>
    <cellStyle name="SAPBEXstdItem 5 2 2 6 2 3" xfId="24740" xr:uid="{00000000-0005-0000-0000-000029570000}"/>
    <cellStyle name="SAPBEXstdItem 5 2 2 6 3" xfId="12247" xr:uid="{00000000-0005-0000-0000-00002A570000}"/>
    <cellStyle name="SAPBEXstdItem 5 2 2 7" xfId="7796" xr:uid="{00000000-0005-0000-0000-00002B570000}"/>
    <cellStyle name="SAPBEXstdItem 5 2 2 7 2" xfId="16486" xr:uid="{00000000-0005-0000-0000-00002C570000}"/>
    <cellStyle name="SAPBEXstdItem 5 2 2 7 2 2" xfId="20777" xr:uid="{00000000-0005-0000-0000-00002D570000}"/>
    <cellStyle name="SAPBEXstdItem 5 2 2 7 2 3" xfId="24741" xr:uid="{00000000-0005-0000-0000-00002E570000}"/>
    <cellStyle name="SAPBEXstdItem 5 2 2 7 3" xfId="18133" xr:uid="{00000000-0005-0000-0000-00002F570000}"/>
    <cellStyle name="SAPBEXstdItem 5 2 2 8" xfId="16480" xr:uid="{00000000-0005-0000-0000-000030570000}"/>
    <cellStyle name="SAPBEXstdItem 5 2 2 8 2" xfId="20771" xr:uid="{00000000-0005-0000-0000-000031570000}"/>
    <cellStyle name="SAPBEXstdItem 5 2 2 8 3" xfId="24735" xr:uid="{00000000-0005-0000-0000-000032570000}"/>
    <cellStyle name="SAPBEXstdItem 5 2 2 9" xfId="18138" xr:uid="{00000000-0005-0000-0000-000033570000}"/>
    <cellStyle name="SAPBEXstdItem 5 2 3" xfId="16479" xr:uid="{00000000-0005-0000-0000-000034570000}"/>
    <cellStyle name="SAPBEXstdItem 5 2 3 2" xfId="20770" xr:uid="{00000000-0005-0000-0000-000035570000}"/>
    <cellStyle name="SAPBEXstdItem 5 2 3 3" xfId="24734" xr:uid="{00000000-0005-0000-0000-000036570000}"/>
    <cellStyle name="SAPBEXstdItem 5 2 4" xfId="12244" xr:uid="{00000000-0005-0000-0000-000037570000}"/>
    <cellStyle name="SAPBEXstdItem 5 3" xfId="7797" xr:uid="{00000000-0005-0000-0000-000038570000}"/>
    <cellStyle name="SAPBEXstdItem 5 3 2" xfId="7798" xr:uid="{00000000-0005-0000-0000-000039570000}"/>
    <cellStyle name="SAPBEXstdItem 5 3 2 2" xfId="7799" xr:uid="{00000000-0005-0000-0000-00003A570000}"/>
    <cellStyle name="SAPBEXstdItem 5 3 2 2 2" xfId="16489" xr:uid="{00000000-0005-0000-0000-00003B570000}"/>
    <cellStyle name="SAPBEXstdItem 5 3 2 2 2 2" xfId="20780" xr:uid="{00000000-0005-0000-0000-00003C570000}"/>
    <cellStyle name="SAPBEXstdItem 5 3 2 2 2 3" xfId="24744" xr:uid="{00000000-0005-0000-0000-00003D570000}"/>
    <cellStyle name="SAPBEXstdItem 5 3 2 2 3" xfId="18136" xr:uid="{00000000-0005-0000-0000-00003E570000}"/>
    <cellStyle name="SAPBEXstdItem 5 3 2 3" xfId="7800" xr:uid="{00000000-0005-0000-0000-00003F570000}"/>
    <cellStyle name="SAPBEXstdItem 5 3 2 3 2" xfId="16490" xr:uid="{00000000-0005-0000-0000-000040570000}"/>
    <cellStyle name="SAPBEXstdItem 5 3 2 3 2 2" xfId="20781" xr:uid="{00000000-0005-0000-0000-000041570000}"/>
    <cellStyle name="SAPBEXstdItem 5 3 2 3 2 3" xfId="24745" xr:uid="{00000000-0005-0000-0000-000042570000}"/>
    <cellStyle name="SAPBEXstdItem 5 3 2 3 3" xfId="12249" xr:uid="{00000000-0005-0000-0000-000043570000}"/>
    <cellStyle name="SAPBEXstdItem 5 3 2 4" xfId="7801" xr:uid="{00000000-0005-0000-0000-000044570000}"/>
    <cellStyle name="SAPBEXstdItem 5 3 2 4 2" xfId="16491" xr:uid="{00000000-0005-0000-0000-000045570000}"/>
    <cellStyle name="SAPBEXstdItem 5 3 2 4 2 2" xfId="20782" xr:uid="{00000000-0005-0000-0000-000046570000}"/>
    <cellStyle name="SAPBEXstdItem 5 3 2 4 2 3" xfId="24746" xr:uid="{00000000-0005-0000-0000-000047570000}"/>
    <cellStyle name="SAPBEXstdItem 5 3 2 4 3" xfId="18134" xr:uid="{00000000-0005-0000-0000-000048570000}"/>
    <cellStyle name="SAPBEXstdItem 5 3 2 5" xfId="7802" xr:uid="{00000000-0005-0000-0000-000049570000}"/>
    <cellStyle name="SAPBEXstdItem 5 3 2 5 2" xfId="16492" xr:uid="{00000000-0005-0000-0000-00004A570000}"/>
    <cellStyle name="SAPBEXstdItem 5 3 2 5 2 2" xfId="20783" xr:uid="{00000000-0005-0000-0000-00004B570000}"/>
    <cellStyle name="SAPBEXstdItem 5 3 2 5 2 3" xfId="24747" xr:uid="{00000000-0005-0000-0000-00004C570000}"/>
    <cellStyle name="SAPBEXstdItem 5 3 2 5 3" xfId="18135" xr:uid="{00000000-0005-0000-0000-00004D570000}"/>
    <cellStyle name="SAPBEXstdItem 5 3 2 6" xfId="7803" xr:uid="{00000000-0005-0000-0000-00004E570000}"/>
    <cellStyle name="SAPBEXstdItem 5 3 2 6 2" xfId="16493" xr:uid="{00000000-0005-0000-0000-00004F570000}"/>
    <cellStyle name="SAPBEXstdItem 5 3 2 6 2 2" xfId="20784" xr:uid="{00000000-0005-0000-0000-000050570000}"/>
    <cellStyle name="SAPBEXstdItem 5 3 2 6 2 3" xfId="24748" xr:uid="{00000000-0005-0000-0000-000051570000}"/>
    <cellStyle name="SAPBEXstdItem 5 3 2 6 3" xfId="12250" xr:uid="{00000000-0005-0000-0000-000052570000}"/>
    <cellStyle name="SAPBEXstdItem 5 3 2 7" xfId="7804" xr:uid="{00000000-0005-0000-0000-000053570000}"/>
    <cellStyle name="SAPBEXstdItem 5 3 2 7 2" xfId="16494" xr:uid="{00000000-0005-0000-0000-000054570000}"/>
    <cellStyle name="SAPBEXstdItem 5 3 2 7 2 2" xfId="20785" xr:uid="{00000000-0005-0000-0000-000055570000}"/>
    <cellStyle name="SAPBEXstdItem 5 3 2 7 2 3" xfId="24749" xr:uid="{00000000-0005-0000-0000-000056570000}"/>
    <cellStyle name="SAPBEXstdItem 5 3 2 7 3" xfId="12251" xr:uid="{00000000-0005-0000-0000-000057570000}"/>
    <cellStyle name="SAPBEXstdItem 5 3 2 8" xfId="16488" xr:uid="{00000000-0005-0000-0000-000058570000}"/>
    <cellStyle name="SAPBEXstdItem 5 3 2 8 2" xfId="20779" xr:uid="{00000000-0005-0000-0000-000059570000}"/>
    <cellStyle name="SAPBEXstdItem 5 3 2 8 3" xfId="24743" xr:uid="{00000000-0005-0000-0000-00005A570000}"/>
    <cellStyle name="SAPBEXstdItem 5 3 2 9" xfId="12248" xr:uid="{00000000-0005-0000-0000-00005B570000}"/>
    <cellStyle name="SAPBEXstdItem 5 3 3" xfId="16487" xr:uid="{00000000-0005-0000-0000-00005C570000}"/>
    <cellStyle name="SAPBEXstdItem 5 3 3 2" xfId="20778" xr:uid="{00000000-0005-0000-0000-00005D570000}"/>
    <cellStyle name="SAPBEXstdItem 5 3 3 3" xfId="24742" xr:uid="{00000000-0005-0000-0000-00005E570000}"/>
    <cellStyle name="SAPBEXstdItem 5 3 4" xfId="18137" xr:uid="{00000000-0005-0000-0000-00005F570000}"/>
    <cellStyle name="SAPBEXstdItem 5 4" xfId="7805" xr:uid="{00000000-0005-0000-0000-000060570000}"/>
    <cellStyle name="SAPBEXstdItem 5 4 2" xfId="7806" xr:uid="{00000000-0005-0000-0000-000061570000}"/>
    <cellStyle name="SAPBEXstdItem 5 4 2 2" xfId="7807" xr:uid="{00000000-0005-0000-0000-000062570000}"/>
    <cellStyle name="SAPBEXstdItem 5 4 2 2 2" xfId="16497" xr:uid="{00000000-0005-0000-0000-000063570000}"/>
    <cellStyle name="SAPBEXstdItem 5 4 2 2 2 2" xfId="20788" xr:uid="{00000000-0005-0000-0000-000064570000}"/>
    <cellStyle name="SAPBEXstdItem 5 4 2 2 2 3" xfId="24752" xr:uid="{00000000-0005-0000-0000-000065570000}"/>
    <cellStyle name="SAPBEXstdItem 5 4 2 2 3" xfId="21362" xr:uid="{00000000-0005-0000-0000-000066570000}"/>
    <cellStyle name="SAPBEXstdItem 5 4 2 3" xfId="7808" xr:uid="{00000000-0005-0000-0000-000067570000}"/>
    <cellStyle name="SAPBEXstdItem 5 4 2 3 2" xfId="16498" xr:uid="{00000000-0005-0000-0000-000068570000}"/>
    <cellStyle name="SAPBEXstdItem 5 4 2 3 2 2" xfId="20789" xr:uid="{00000000-0005-0000-0000-000069570000}"/>
    <cellStyle name="SAPBEXstdItem 5 4 2 3 2 3" xfId="24753" xr:uid="{00000000-0005-0000-0000-00006A570000}"/>
    <cellStyle name="SAPBEXstdItem 5 4 2 3 3" xfId="17241" xr:uid="{00000000-0005-0000-0000-00006B570000}"/>
    <cellStyle name="SAPBEXstdItem 5 4 2 4" xfId="7809" xr:uid="{00000000-0005-0000-0000-00006C570000}"/>
    <cellStyle name="SAPBEXstdItem 5 4 2 4 2" xfId="16499" xr:uid="{00000000-0005-0000-0000-00006D570000}"/>
    <cellStyle name="SAPBEXstdItem 5 4 2 4 2 2" xfId="20790" xr:uid="{00000000-0005-0000-0000-00006E570000}"/>
    <cellStyle name="SAPBEXstdItem 5 4 2 4 2 3" xfId="24754" xr:uid="{00000000-0005-0000-0000-00006F570000}"/>
    <cellStyle name="SAPBEXstdItem 5 4 2 4 3" xfId="18132" xr:uid="{00000000-0005-0000-0000-000070570000}"/>
    <cellStyle name="SAPBEXstdItem 5 4 2 5" xfId="7810" xr:uid="{00000000-0005-0000-0000-000071570000}"/>
    <cellStyle name="SAPBEXstdItem 5 4 2 5 2" xfId="16500" xr:uid="{00000000-0005-0000-0000-000072570000}"/>
    <cellStyle name="SAPBEXstdItem 5 4 2 5 2 2" xfId="20791" xr:uid="{00000000-0005-0000-0000-000073570000}"/>
    <cellStyle name="SAPBEXstdItem 5 4 2 5 2 3" xfId="24755" xr:uid="{00000000-0005-0000-0000-000074570000}"/>
    <cellStyle name="SAPBEXstdItem 5 4 2 5 3" xfId="12253" xr:uid="{00000000-0005-0000-0000-000075570000}"/>
    <cellStyle name="SAPBEXstdItem 5 4 2 6" xfId="7811" xr:uid="{00000000-0005-0000-0000-000076570000}"/>
    <cellStyle name="SAPBEXstdItem 5 4 2 6 2" xfId="16501" xr:uid="{00000000-0005-0000-0000-000077570000}"/>
    <cellStyle name="SAPBEXstdItem 5 4 2 6 2 2" xfId="20792" xr:uid="{00000000-0005-0000-0000-000078570000}"/>
    <cellStyle name="SAPBEXstdItem 5 4 2 6 2 3" xfId="24756" xr:uid="{00000000-0005-0000-0000-000079570000}"/>
    <cellStyle name="SAPBEXstdItem 5 4 2 6 3" xfId="18131" xr:uid="{00000000-0005-0000-0000-00007A570000}"/>
    <cellStyle name="SAPBEXstdItem 5 4 2 7" xfId="7812" xr:uid="{00000000-0005-0000-0000-00007B570000}"/>
    <cellStyle name="SAPBEXstdItem 5 4 2 7 2" xfId="16502" xr:uid="{00000000-0005-0000-0000-00007C570000}"/>
    <cellStyle name="SAPBEXstdItem 5 4 2 7 2 2" xfId="20793" xr:uid="{00000000-0005-0000-0000-00007D570000}"/>
    <cellStyle name="SAPBEXstdItem 5 4 2 7 2 3" xfId="24757" xr:uid="{00000000-0005-0000-0000-00007E570000}"/>
    <cellStyle name="SAPBEXstdItem 5 4 2 7 3" xfId="12254" xr:uid="{00000000-0005-0000-0000-00007F570000}"/>
    <cellStyle name="SAPBEXstdItem 5 4 2 8" xfId="16496" xr:uid="{00000000-0005-0000-0000-000080570000}"/>
    <cellStyle name="SAPBEXstdItem 5 4 2 8 2" xfId="20787" xr:uid="{00000000-0005-0000-0000-000081570000}"/>
    <cellStyle name="SAPBEXstdItem 5 4 2 8 3" xfId="24751" xr:uid="{00000000-0005-0000-0000-000082570000}"/>
    <cellStyle name="SAPBEXstdItem 5 4 2 9" xfId="18129" xr:uid="{00000000-0005-0000-0000-000083570000}"/>
    <cellStyle name="SAPBEXstdItem 5 4 3" xfId="16495" xr:uid="{00000000-0005-0000-0000-000084570000}"/>
    <cellStyle name="SAPBEXstdItem 5 4 3 2" xfId="20786" xr:uid="{00000000-0005-0000-0000-000085570000}"/>
    <cellStyle name="SAPBEXstdItem 5 4 3 3" xfId="24750" xr:uid="{00000000-0005-0000-0000-000086570000}"/>
    <cellStyle name="SAPBEXstdItem 5 4 4" xfId="12252" xr:uid="{00000000-0005-0000-0000-000087570000}"/>
    <cellStyle name="SAPBEXstdItem 5 5" xfId="7813" xr:uid="{00000000-0005-0000-0000-000088570000}"/>
    <cellStyle name="SAPBEXstdItem 5 5 2" xfId="7814" xr:uid="{00000000-0005-0000-0000-000089570000}"/>
    <cellStyle name="SAPBEXstdItem 5 5 2 2" xfId="16504" xr:uid="{00000000-0005-0000-0000-00008A570000}"/>
    <cellStyle name="SAPBEXstdItem 5 5 2 2 2" xfId="20795" xr:uid="{00000000-0005-0000-0000-00008B570000}"/>
    <cellStyle name="SAPBEXstdItem 5 5 2 2 3" xfId="24759" xr:uid="{00000000-0005-0000-0000-00008C570000}"/>
    <cellStyle name="SAPBEXstdItem 5 5 2 3" xfId="12255" xr:uid="{00000000-0005-0000-0000-00008D570000}"/>
    <cellStyle name="SAPBEXstdItem 5 5 3" xfId="7815" xr:uid="{00000000-0005-0000-0000-00008E570000}"/>
    <cellStyle name="SAPBEXstdItem 5 5 3 2" xfId="16505" xr:uid="{00000000-0005-0000-0000-00008F570000}"/>
    <cellStyle name="SAPBEXstdItem 5 5 3 2 2" xfId="20796" xr:uid="{00000000-0005-0000-0000-000090570000}"/>
    <cellStyle name="SAPBEXstdItem 5 5 3 2 3" xfId="24760" xr:uid="{00000000-0005-0000-0000-000091570000}"/>
    <cellStyle name="SAPBEXstdItem 5 5 3 3" xfId="12256" xr:uid="{00000000-0005-0000-0000-000092570000}"/>
    <cellStyle name="SAPBEXstdItem 5 5 4" xfId="7816" xr:uid="{00000000-0005-0000-0000-000093570000}"/>
    <cellStyle name="SAPBEXstdItem 5 5 4 2" xfId="16506" xr:uid="{00000000-0005-0000-0000-000094570000}"/>
    <cellStyle name="SAPBEXstdItem 5 5 4 2 2" xfId="20797" xr:uid="{00000000-0005-0000-0000-000095570000}"/>
    <cellStyle name="SAPBEXstdItem 5 5 4 2 3" xfId="24761" xr:uid="{00000000-0005-0000-0000-000096570000}"/>
    <cellStyle name="SAPBEXstdItem 5 5 4 3" xfId="12257" xr:uid="{00000000-0005-0000-0000-000097570000}"/>
    <cellStyle name="SAPBEXstdItem 5 5 5" xfId="7817" xr:uid="{00000000-0005-0000-0000-000098570000}"/>
    <cellStyle name="SAPBEXstdItem 5 5 5 2" xfId="16507" xr:uid="{00000000-0005-0000-0000-000099570000}"/>
    <cellStyle name="SAPBEXstdItem 5 5 5 2 2" xfId="20798" xr:uid="{00000000-0005-0000-0000-00009A570000}"/>
    <cellStyle name="SAPBEXstdItem 5 5 5 2 3" xfId="24762" xr:uid="{00000000-0005-0000-0000-00009B570000}"/>
    <cellStyle name="SAPBEXstdItem 5 5 5 3" xfId="18128" xr:uid="{00000000-0005-0000-0000-00009C570000}"/>
    <cellStyle name="SAPBEXstdItem 5 5 6" xfId="7818" xr:uid="{00000000-0005-0000-0000-00009D570000}"/>
    <cellStyle name="SAPBEXstdItem 5 5 6 2" xfId="16508" xr:uid="{00000000-0005-0000-0000-00009E570000}"/>
    <cellStyle name="SAPBEXstdItem 5 5 6 2 2" xfId="20799" xr:uid="{00000000-0005-0000-0000-00009F570000}"/>
    <cellStyle name="SAPBEXstdItem 5 5 6 2 3" xfId="24763" xr:uid="{00000000-0005-0000-0000-0000A0570000}"/>
    <cellStyle name="SAPBEXstdItem 5 5 6 3" xfId="12258" xr:uid="{00000000-0005-0000-0000-0000A1570000}"/>
    <cellStyle name="SAPBEXstdItem 5 5 7" xfId="7819" xr:uid="{00000000-0005-0000-0000-0000A2570000}"/>
    <cellStyle name="SAPBEXstdItem 5 5 7 2" xfId="16509" xr:uid="{00000000-0005-0000-0000-0000A3570000}"/>
    <cellStyle name="SAPBEXstdItem 5 5 7 2 2" xfId="20800" xr:uid="{00000000-0005-0000-0000-0000A4570000}"/>
    <cellStyle name="SAPBEXstdItem 5 5 7 2 3" xfId="24764" xr:uid="{00000000-0005-0000-0000-0000A5570000}"/>
    <cellStyle name="SAPBEXstdItem 5 5 7 3" xfId="12259" xr:uid="{00000000-0005-0000-0000-0000A6570000}"/>
    <cellStyle name="SAPBEXstdItem 5 5 8" xfId="16503" xr:uid="{00000000-0005-0000-0000-0000A7570000}"/>
    <cellStyle name="SAPBEXstdItem 5 5 8 2" xfId="20794" xr:uid="{00000000-0005-0000-0000-0000A8570000}"/>
    <cellStyle name="SAPBEXstdItem 5 5 8 3" xfId="24758" xr:uid="{00000000-0005-0000-0000-0000A9570000}"/>
    <cellStyle name="SAPBEXstdItem 5 5 9" xfId="18130" xr:uid="{00000000-0005-0000-0000-0000AA570000}"/>
    <cellStyle name="SAPBEXstdItem 5 6" xfId="16478" xr:uid="{00000000-0005-0000-0000-0000AB570000}"/>
    <cellStyle name="SAPBEXstdItem 5 6 2" xfId="20769" xr:uid="{00000000-0005-0000-0000-0000AC570000}"/>
    <cellStyle name="SAPBEXstdItem 5 6 3" xfId="24733" xr:uid="{00000000-0005-0000-0000-0000AD570000}"/>
    <cellStyle name="SAPBEXstdItem 5 7" xfId="12243" xr:uid="{00000000-0005-0000-0000-0000AE570000}"/>
    <cellStyle name="SAPBEXstdItem 6" xfId="7820" xr:uid="{00000000-0005-0000-0000-0000AF570000}"/>
    <cellStyle name="SAPBEXstdItem 6 2" xfId="7821" xr:uid="{00000000-0005-0000-0000-0000B0570000}"/>
    <cellStyle name="SAPBEXstdItem 6 2 2" xfId="7822" xr:uid="{00000000-0005-0000-0000-0000B1570000}"/>
    <cellStyle name="SAPBEXstdItem 6 2 2 2" xfId="7823" xr:uid="{00000000-0005-0000-0000-0000B2570000}"/>
    <cellStyle name="SAPBEXstdItem 6 2 2 2 2" xfId="16513" xr:uid="{00000000-0005-0000-0000-0000B3570000}"/>
    <cellStyle name="SAPBEXstdItem 6 2 2 2 2 2" xfId="20804" xr:uid="{00000000-0005-0000-0000-0000B4570000}"/>
    <cellStyle name="SAPBEXstdItem 6 2 2 2 2 3" xfId="24768" xr:uid="{00000000-0005-0000-0000-0000B5570000}"/>
    <cellStyle name="SAPBEXstdItem 6 2 2 2 3" xfId="18126" xr:uid="{00000000-0005-0000-0000-0000B6570000}"/>
    <cellStyle name="SAPBEXstdItem 6 2 2 3" xfId="7824" xr:uid="{00000000-0005-0000-0000-0000B7570000}"/>
    <cellStyle name="SAPBEXstdItem 6 2 2 3 2" xfId="16514" xr:uid="{00000000-0005-0000-0000-0000B8570000}"/>
    <cellStyle name="SAPBEXstdItem 6 2 2 3 2 2" xfId="20805" xr:uid="{00000000-0005-0000-0000-0000B9570000}"/>
    <cellStyle name="SAPBEXstdItem 6 2 2 3 2 3" xfId="24769" xr:uid="{00000000-0005-0000-0000-0000BA570000}"/>
    <cellStyle name="SAPBEXstdItem 6 2 2 3 3" xfId="12261" xr:uid="{00000000-0005-0000-0000-0000BB570000}"/>
    <cellStyle name="SAPBEXstdItem 6 2 2 4" xfId="7825" xr:uid="{00000000-0005-0000-0000-0000BC570000}"/>
    <cellStyle name="SAPBEXstdItem 6 2 2 4 2" xfId="16515" xr:uid="{00000000-0005-0000-0000-0000BD570000}"/>
    <cellStyle name="SAPBEXstdItem 6 2 2 4 2 2" xfId="20806" xr:uid="{00000000-0005-0000-0000-0000BE570000}"/>
    <cellStyle name="SAPBEXstdItem 6 2 2 4 2 3" xfId="24770" xr:uid="{00000000-0005-0000-0000-0000BF570000}"/>
    <cellStyle name="SAPBEXstdItem 6 2 2 4 3" xfId="18125" xr:uid="{00000000-0005-0000-0000-0000C0570000}"/>
    <cellStyle name="SAPBEXstdItem 6 2 2 5" xfId="7826" xr:uid="{00000000-0005-0000-0000-0000C1570000}"/>
    <cellStyle name="SAPBEXstdItem 6 2 2 5 2" xfId="16516" xr:uid="{00000000-0005-0000-0000-0000C2570000}"/>
    <cellStyle name="SAPBEXstdItem 6 2 2 5 2 2" xfId="20807" xr:uid="{00000000-0005-0000-0000-0000C3570000}"/>
    <cellStyle name="SAPBEXstdItem 6 2 2 5 2 3" xfId="24771" xr:uid="{00000000-0005-0000-0000-0000C4570000}"/>
    <cellStyle name="SAPBEXstdItem 6 2 2 5 3" xfId="12262" xr:uid="{00000000-0005-0000-0000-0000C5570000}"/>
    <cellStyle name="SAPBEXstdItem 6 2 2 6" xfId="7827" xr:uid="{00000000-0005-0000-0000-0000C6570000}"/>
    <cellStyle name="SAPBEXstdItem 6 2 2 6 2" xfId="16517" xr:uid="{00000000-0005-0000-0000-0000C7570000}"/>
    <cellStyle name="SAPBEXstdItem 6 2 2 6 2 2" xfId="20808" xr:uid="{00000000-0005-0000-0000-0000C8570000}"/>
    <cellStyle name="SAPBEXstdItem 6 2 2 6 2 3" xfId="24772" xr:uid="{00000000-0005-0000-0000-0000C9570000}"/>
    <cellStyle name="SAPBEXstdItem 6 2 2 6 3" xfId="12263" xr:uid="{00000000-0005-0000-0000-0000CA570000}"/>
    <cellStyle name="SAPBEXstdItem 6 2 2 7" xfId="7828" xr:uid="{00000000-0005-0000-0000-0000CB570000}"/>
    <cellStyle name="SAPBEXstdItem 6 2 2 7 2" xfId="16518" xr:uid="{00000000-0005-0000-0000-0000CC570000}"/>
    <cellStyle name="SAPBEXstdItem 6 2 2 7 2 2" xfId="20809" xr:uid="{00000000-0005-0000-0000-0000CD570000}"/>
    <cellStyle name="SAPBEXstdItem 6 2 2 7 2 3" xfId="24773" xr:uid="{00000000-0005-0000-0000-0000CE570000}"/>
    <cellStyle name="SAPBEXstdItem 6 2 2 7 3" xfId="18121" xr:uid="{00000000-0005-0000-0000-0000CF570000}"/>
    <cellStyle name="SAPBEXstdItem 6 2 2 8" xfId="16512" xr:uid="{00000000-0005-0000-0000-0000D0570000}"/>
    <cellStyle name="SAPBEXstdItem 6 2 2 8 2" xfId="20803" xr:uid="{00000000-0005-0000-0000-0000D1570000}"/>
    <cellStyle name="SAPBEXstdItem 6 2 2 8 3" xfId="24767" xr:uid="{00000000-0005-0000-0000-0000D2570000}"/>
    <cellStyle name="SAPBEXstdItem 6 2 2 9" xfId="18124" xr:uid="{00000000-0005-0000-0000-0000D3570000}"/>
    <cellStyle name="SAPBEXstdItem 6 2 3" xfId="16511" xr:uid="{00000000-0005-0000-0000-0000D4570000}"/>
    <cellStyle name="SAPBEXstdItem 6 2 3 2" xfId="20802" xr:uid="{00000000-0005-0000-0000-0000D5570000}"/>
    <cellStyle name="SAPBEXstdItem 6 2 3 3" xfId="24766" xr:uid="{00000000-0005-0000-0000-0000D6570000}"/>
    <cellStyle name="SAPBEXstdItem 6 2 4" xfId="12260" xr:uid="{00000000-0005-0000-0000-0000D7570000}"/>
    <cellStyle name="SAPBEXstdItem 6 3" xfId="7829" xr:uid="{00000000-0005-0000-0000-0000D8570000}"/>
    <cellStyle name="SAPBEXstdItem 6 3 2" xfId="7830" xr:uid="{00000000-0005-0000-0000-0000D9570000}"/>
    <cellStyle name="SAPBEXstdItem 6 3 2 2" xfId="7831" xr:uid="{00000000-0005-0000-0000-0000DA570000}"/>
    <cellStyle name="SAPBEXstdItem 6 3 2 2 2" xfId="16521" xr:uid="{00000000-0005-0000-0000-0000DB570000}"/>
    <cellStyle name="SAPBEXstdItem 6 3 2 2 2 2" xfId="20812" xr:uid="{00000000-0005-0000-0000-0000DC570000}"/>
    <cellStyle name="SAPBEXstdItem 6 3 2 2 2 3" xfId="24776" xr:uid="{00000000-0005-0000-0000-0000DD570000}"/>
    <cellStyle name="SAPBEXstdItem 6 3 2 2 3" xfId="12265" xr:uid="{00000000-0005-0000-0000-0000DE570000}"/>
    <cellStyle name="SAPBEXstdItem 6 3 2 3" xfId="7832" xr:uid="{00000000-0005-0000-0000-0000DF570000}"/>
    <cellStyle name="SAPBEXstdItem 6 3 2 3 2" xfId="16522" xr:uid="{00000000-0005-0000-0000-0000E0570000}"/>
    <cellStyle name="SAPBEXstdItem 6 3 2 3 2 2" xfId="20813" xr:uid="{00000000-0005-0000-0000-0000E1570000}"/>
    <cellStyle name="SAPBEXstdItem 6 3 2 3 2 3" xfId="24777" xr:uid="{00000000-0005-0000-0000-0000E2570000}"/>
    <cellStyle name="SAPBEXstdItem 6 3 2 3 3" xfId="18122" xr:uid="{00000000-0005-0000-0000-0000E3570000}"/>
    <cellStyle name="SAPBEXstdItem 6 3 2 4" xfId="7833" xr:uid="{00000000-0005-0000-0000-0000E4570000}"/>
    <cellStyle name="SAPBEXstdItem 6 3 2 4 2" xfId="16523" xr:uid="{00000000-0005-0000-0000-0000E5570000}"/>
    <cellStyle name="SAPBEXstdItem 6 3 2 4 2 2" xfId="20814" xr:uid="{00000000-0005-0000-0000-0000E6570000}"/>
    <cellStyle name="SAPBEXstdItem 6 3 2 4 2 3" xfId="24778" xr:uid="{00000000-0005-0000-0000-0000E7570000}"/>
    <cellStyle name="SAPBEXstdItem 6 3 2 4 3" xfId="12266" xr:uid="{00000000-0005-0000-0000-0000E8570000}"/>
    <cellStyle name="SAPBEXstdItem 6 3 2 5" xfId="7834" xr:uid="{00000000-0005-0000-0000-0000E9570000}"/>
    <cellStyle name="SAPBEXstdItem 6 3 2 5 2" xfId="16524" xr:uid="{00000000-0005-0000-0000-0000EA570000}"/>
    <cellStyle name="SAPBEXstdItem 6 3 2 5 2 2" xfId="20815" xr:uid="{00000000-0005-0000-0000-0000EB570000}"/>
    <cellStyle name="SAPBEXstdItem 6 3 2 5 2 3" xfId="24779" xr:uid="{00000000-0005-0000-0000-0000EC570000}"/>
    <cellStyle name="SAPBEXstdItem 6 3 2 5 3" xfId="12267" xr:uid="{00000000-0005-0000-0000-0000ED570000}"/>
    <cellStyle name="SAPBEXstdItem 6 3 2 6" xfId="7835" xr:uid="{00000000-0005-0000-0000-0000EE570000}"/>
    <cellStyle name="SAPBEXstdItem 6 3 2 6 2" xfId="16525" xr:uid="{00000000-0005-0000-0000-0000EF570000}"/>
    <cellStyle name="SAPBEXstdItem 6 3 2 6 2 2" xfId="20816" xr:uid="{00000000-0005-0000-0000-0000F0570000}"/>
    <cellStyle name="SAPBEXstdItem 6 3 2 6 2 3" xfId="24780" xr:uid="{00000000-0005-0000-0000-0000F1570000}"/>
    <cellStyle name="SAPBEXstdItem 6 3 2 6 3" xfId="12268" xr:uid="{00000000-0005-0000-0000-0000F2570000}"/>
    <cellStyle name="SAPBEXstdItem 6 3 2 7" xfId="7836" xr:uid="{00000000-0005-0000-0000-0000F3570000}"/>
    <cellStyle name="SAPBEXstdItem 6 3 2 7 2" xfId="16526" xr:uid="{00000000-0005-0000-0000-0000F4570000}"/>
    <cellStyle name="SAPBEXstdItem 6 3 2 7 2 2" xfId="20817" xr:uid="{00000000-0005-0000-0000-0000F5570000}"/>
    <cellStyle name="SAPBEXstdItem 6 3 2 7 2 3" xfId="24781" xr:uid="{00000000-0005-0000-0000-0000F6570000}"/>
    <cellStyle name="SAPBEXstdItem 6 3 2 7 3" xfId="12269" xr:uid="{00000000-0005-0000-0000-0000F7570000}"/>
    <cellStyle name="SAPBEXstdItem 6 3 2 8" xfId="16520" xr:uid="{00000000-0005-0000-0000-0000F8570000}"/>
    <cellStyle name="SAPBEXstdItem 6 3 2 8 2" xfId="20811" xr:uid="{00000000-0005-0000-0000-0000F9570000}"/>
    <cellStyle name="SAPBEXstdItem 6 3 2 8 3" xfId="24775" xr:uid="{00000000-0005-0000-0000-0000FA570000}"/>
    <cellStyle name="SAPBEXstdItem 6 3 2 9" xfId="18123" xr:uid="{00000000-0005-0000-0000-0000FB570000}"/>
    <cellStyle name="SAPBEXstdItem 6 3 3" xfId="16519" xr:uid="{00000000-0005-0000-0000-0000FC570000}"/>
    <cellStyle name="SAPBEXstdItem 6 3 3 2" xfId="20810" xr:uid="{00000000-0005-0000-0000-0000FD570000}"/>
    <cellStyle name="SAPBEXstdItem 6 3 3 3" xfId="24774" xr:uid="{00000000-0005-0000-0000-0000FE570000}"/>
    <cellStyle name="SAPBEXstdItem 6 3 4" xfId="12264" xr:uid="{00000000-0005-0000-0000-0000FF570000}"/>
    <cellStyle name="SAPBEXstdItem 6 4" xfId="7837" xr:uid="{00000000-0005-0000-0000-000000580000}"/>
    <cellStyle name="SAPBEXstdItem 6 4 2" xfId="7838" xr:uid="{00000000-0005-0000-0000-000001580000}"/>
    <cellStyle name="SAPBEXstdItem 6 4 2 2" xfId="7839" xr:uid="{00000000-0005-0000-0000-000002580000}"/>
    <cellStyle name="SAPBEXstdItem 6 4 2 2 2" xfId="16529" xr:uid="{00000000-0005-0000-0000-000003580000}"/>
    <cellStyle name="SAPBEXstdItem 6 4 2 2 2 2" xfId="20820" xr:uid="{00000000-0005-0000-0000-000004580000}"/>
    <cellStyle name="SAPBEXstdItem 6 4 2 2 2 3" xfId="24784" xr:uid="{00000000-0005-0000-0000-000005580000}"/>
    <cellStyle name="SAPBEXstdItem 6 4 2 2 3" xfId="12270" xr:uid="{00000000-0005-0000-0000-000006580000}"/>
    <cellStyle name="SAPBEXstdItem 6 4 2 3" xfId="7840" xr:uid="{00000000-0005-0000-0000-000007580000}"/>
    <cellStyle name="SAPBEXstdItem 6 4 2 3 2" xfId="16530" xr:uid="{00000000-0005-0000-0000-000008580000}"/>
    <cellStyle name="SAPBEXstdItem 6 4 2 3 2 2" xfId="20821" xr:uid="{00000000-0005-0000-0000-000009580000}"/>
    <cellStyle name="SAPBEXstdItem 6 4 2 3 2 3" xfId="24785" xr:uid="{00000000-0005-0000-0000-00000A580000}"/>
    <cellStyle name="SAPBEXstdItem 6 4 2 3 3" xfId="18117" xr:uid="{00000000-0005-0000-0000-00000B580000}"/>
    <cellStyle name="SAPBEXstdItem 6 4 2 4" xfId="7841" xr:uid="{00000000-0005-0000-0000-00000C580000}"/>
    <cellStyle name="SAPBEXstdItem 6 4 2 4 2" xfId="16531" xr:uid="{00000000-0005-0000-0000-00000D580000}"/>
    <cellStyle name="SAPBEXstdItem 6 4 2 4 2 2" xfId="20822" xr:uid="{00000000-0005-0000-0000-00000E580000}"/>
    <cellStyle name="SAPBEXstdItem 6 4 2 4 2 3" xfId="24786" xr:uid="{00000000-0005-0000-0000-00000F580000}"/>
    <cellStyle name="SAPBEXstdItem 6 4 2 4 3" xfId="18119" xr:uid="{00000000-0005-0000-0000-000010580000}"/>
    <cellStyle name="SAPBEXstdItem 6 4 2 5" xfId="7842" xr:uid="{00000000-0005-0000-0000-000011580000}"/>
    <cellStyle name="SAPBEXstdItem 6 4 2 5 2" xfId="16532" xr:uid="{00000000-0005-0000-0000-000012580000}"/>
    <cellStyle name="SAPBEXstdItem 6 4 2 5 2 2" xfId="20823" xr:uid="{00000000-0005-0000-0000-000013580000}"/>
    <cellStyle name="SAPBEXstdItem 6 4 2 5 2 3" xfId="24787" xr:uid="{00000000-0005-0000-0000-000014580000}"/>
    <cellStyle name="SAPBEXstdItem 6 4 2 5 3" xfId="12271" xr:uid="{00000000-0005-0000-0000-000015580000}"/>
    <cellStyle name="SAPBEXstdItem 6 4 2 6" xfId="7843" xr:uid="{00000000-0005-0000-0000-000016580000}"/>
    <cellStyle name="SAPBEXstdItem 6 4 2 6 2" xfId="16533" xr:uid="{00000000-0005-0000-0000-000017580000}"/>
    <cellStyle name="SAPBEXstdItem 6 4 2 6 2 2" xfId="20824" xr:uid="{00000000-0005-0000-0000-000018580000}"/>
    <cellStyle name="SAPBEXstdItem 6 4 2 6 2 3" xfId="24788" xr:uid="{00000000-0005-0000-0000-000019580000}"/>
    <cellStyle name="SAPBEXstdItem 6 4 2 6 3" xfId="18118" xr:uid="{00000000-0005-0000-0000-00001A580000}"/>
    <cellStyle name="SAPBEXstdItem 6 4 2 7" xfId="7844" xr:uid="{00000000-0005-0000-0000-00001B580000}"/>
    <cellStyle name="SAPBEXstdItem 6 4 2 7 2" xfId="16534" xr:uid="{00000000-0005-0000-0000-00001C580000}"/>
    <cellStyle name="SAPBEXstdItem 6 4 2 7 2 2" xfId="20825" xr:uid="{00000000-0005-0000-0000-00001D580000}"/>
    <cellStyle name="SAPBEXstdItem 6 4 2 7 2 3" xfId="24789" xr:uid="{00000000-0005-0000-0000-00001E580000}"/>
    <cellStyle name="SAPBEXstdItem 6 4 2 7 3" xfId="12272" xr:uid="{00000000-0005-0000-0000-00001F580000}"/>
    <cellStyle name="SAPBEXstdItem 6 4 2 8" xfId="16528" xr:uid="{00000000-0005-0000-0000-000020580000}"/>
    <cellStyle name="SAPBEXstdItem 6 4 2 8 2" xfId="20819" xr:uid="{00000000-0005-0000-0000-000021580000}"/>
    <cellStyle name="SAPBEXstdItem 6 4 2 8 3" xfId="24783" xr:uid="{00000000-0005-0000-0000-000022580000}"/>
    <cellStyle name="SAPBEXstdItem 6 4 2 9" xfId="18120" xr:uid="{00000000-0005-0000-0000-000023580000}"/>
    <cellStyle name="SAPBEXstdItem 6 4 3" xfId="16527" xr:uid="{00000000-0005-0000-0000-000024580000}"/>
    <cellStyle name="SAPBEXstdItem 6 4 3 2" xfId="20818" xr:uid="{00000000-0005-0000-0000-000025580000}"/>
    <cellStyle name="SAPBEXstdItem 6 4 3 3" xfId="24782" xr:uid="{00000000-0005-0000-0000-000026580000}"/>
    <cellStyle name="SAPBEXstdItem 6 4 4" xfId="18101" xr:uid="{00000000-0005-0000-0000-000027580000}"/>
    <cellStyle name="SAPBEXstdItem 6 5" xfId="7845" xr:uid="{00000000-0005-0000-0000-000028580000}"/>
    <cellStyle name="SAPBEXstdItem 6 5 2" xfId="7846" xr:uid="{00000000-0005-0000-0000-000029580000}"/>
    <cellStyle name="SAPBEXstdItem 6 5 2 2" xfId="16536" xr:uid="{00000000-0005-0000-0000-00002A580000}"/>
    <cellStyle name="SAPBEXstdItem 6 5 2 2 2" xfId="20827" xr:uid="{00000000-0005-0000-0000-00002B580000}"/>
    <cellStyle name="SAPBEXstdItem 6 5 2 2 3" xfId="24791" xr:uid="{00000000-0005-0000-0000-00002C580000}"/>
    <cellStyle name="SAPBEXstdItem 6 5 2 3" xfId="18115" xr:uid="{00000000-0005-0000-0000-00002D580000}"/>
    <cellStyle name="SAPBEXstdItem 6 5 3" xfId="7847" xr:uid="{00000000-0005-0000-0000-00002E580000}"/>
    <cellStyle name="SAPBEXstdItem 6 5 3 2" xfId="16537" xr:uid="{00000000-0005-0000-0000-00002F580000}"/>
    <cellStyle name="SAPBEXstdItem 6 5 3 2 2" xfId="20828" xr:uid="{00000000-0005-0000-0000-000030580000}"/>
    <cellStyle name="SAPBEXstdItem 6 5 3 2 3" xfId="24792" xr:uid="{00000000-0005-0000-0000-000031580000}"/>
    <cellStyle name="SAPBEXstdItem 6 5 3 3" xfId="18116" xr:uid="{00000000-0005-0000-0000-000032580000}"/>
    <cellStyle name="SAPBEXstdItem 6 5 4" xfId="7848" xr:uid="{00000000-0005-0000-0000-000033580000}"/>
    <cellStyle name="SAPBEXstdItem 6 5 4 2" xfId="16538" xr:uid="{00000000-0005-0000-0000-000034580000}"/>
    <cellStyle name="SAPBEXstdItem 6 5 4 2 2" xfId="20829" xr:uid="{00000000-0005-0000-0000-000035580000}"/>
    <cellStyle name="SAPBEXstdItem 6 5 4 2 3" xfId="24793" xr:uid="{00000000-0005-0000-0000-000036580000}"/>
    <cellStyle name="SAPBEXstdItem 6 5 4 3" xfId="12274" xr:uid="{00000000-0005-0000-0000-000037580000}"/>
    <cellStyle name="SAPBEXstdItem 6 5 5" xfId="7849" xr:uid="{00000000-0005-0000-0000-000038580000}"/>
    <cellStyle name="SAPBEXstdItem 6 5 5 2" xfId="16539" xr:uid="{00000000-0005-0000-0000-000039580000}"/>
    <cellStyle name="SAPBEXstdItem 6 5 5 2 2" xfId="20830" xr:uid="{00000000-0005-0000-0000-00003A580000}"/>
    <cellStyle name="SAPBEXstdItem 6 5 5 2 3" xfId="24794" xr:uid="{00000000-0005-0000-0000-00003B580000}"/>
    <cellStyle name="SAPBEXstdItem 6 5 5 3" xfId="12275" xr:uid="{00000000-0005-0000-0000-00003C580000}"/>
    <cellStyle name="SAPBEXstdItem 6 5 6" xfId="7850" xr:uid="{00000000-0005-0000-0000-00003D580000}"/>
    <cellStyle name="SAPBEXstdItem 6 5 6 2" xfId="16540" xr:uid="{00000000-0005-0000-0000-00003E580000}"/>
    <cellStyle name="SAPBEXstdItem 6 5 6 2 2" xfId="20831" xr:uid="{00000000-0005-0000-0000-00003F580000}"/>
    <cellStyle name="SAPBEXstdItem 6 5 6 2 3" xfId="24795" xr:uid="{00000000-0005-0000-0000-000040580000}"/>
    <cellStyle name="SAPBEXstdItem 6 5 6 3" xfId="18112" xr:uid="{00000000-0005-0000-0000-000041580000}"/>
    <cellStyle name="SAPBEXstdItem 6 5 7" xfId="7851" xr:uid="{00000000-0005-0000-0000-000042580000}"/>
    <cellStyle name="SAPBEXstdItem 6 5 7 2" xfId="16541" xr:uid="{00000000-0005-0000-0000-000043580000}"/>
    <cellStyle name="SAPBEXstdItem 6 5 7 2 2" xfId="20832" xr:uid="{00000000-0005-0000-0000-000044580000}"/>
    <cellStyle name="SAPBEXstdItem 6 5 7 2 3" xfId="24796" xr:uid="{00000000-0005-0000-0000-000045580000}"/>
    <cellStyle name="SAPBEXstdItem 6 5 7 3" xfId="18114" xr:uid="{00000000-0005-0000-0000-000046580000}"/>
    <cellStyle name="SAPBEXstdItem 6 5 8" xfId="16535" xr:uid="{00000000-0005-0000-0000-000047580000}"/>
    <cellStyle name="SAPBEXstdItem 6 5 8 2" xfId="20826" xr:uid="{00000000-0005-0000-0000-000048580000}"/>
    <cellStyle name="SAPBEXstdItem 6 5 8 3" xfId="24790" xr:uid="{00000000-0005-0000-0000-000049580000}"/>
    <cellStyle name="SAPBEXstdItem 6 5 9" xfId="12273" xr:uid="{00000000-0005-0000-0000-00004A580000}"/>
    <cellStyle name="SAPBEXstdItem 6 6" xfId="16510" xr:uid="{00000000-0005-0000-0000-00004B580000}"/>
    <cellStyle name="SAPBEXstdItem 6 6 2" xfId="20801" xr:uid="{00000000-0005-0000-0000-00004C580000}"/>
    <cellStyle name="SAPBEXstdItem 6 6 3" xfId="24765" xr:uid="{00000000-0005-0000-0000-00004D580000}"/>
    <cellStyle name="SAPBEXstdItem 6 7" xfId="18127" xr:uid="{00000000-0005-0000-0000-00004E580000}"/>
    <cellStyle name="SAPBEXstdItem 7" xfId="7852" xr:uid="{00000000-0005-0000-0000-00004F580000}"/>
    <cellStyle name="SAPBEXstdItem 7 2" xfId="7853" xr:uid="{00000000-0005-0000-0000-000050580000}"/>
    <cellStyle name="SAPBEXstdItem 7 2 2" xfId="7854" xr:uid="{00000000-0005-0000-0000-000051580000}"/>
    <cellStyle name="SAPBEXstdItem 7 2 2 2" xfId="7855" xr:uid="{00000000-0005-0000-0000-000052580000}"/>
    <cellStyle name="SAPBEXstdItem 7 2 2 2 2" xfId="16545" xr:uid="{00000000-0005-0000-0000-000053580000}"/>
    <cellStyle name="SAPBEXstdItem 7 2 2 2 2 2" xfId="20836" xr:uid="{00000000-0005-0000-0000-000054580000}"/>
    <cellStyle name="SAPBEXstdItem 7 2 2 2 2 3" xfId="24800" xr:uid="{00000000-0005-0000-0000-000055580000}"/>
    <cellStyle name="SAPBEXstdItem 7 2 2 2 3" xfId="12278" xr:uid="{00000000-0005-0000-0000-000056580000}"/>
    <cellStyle name="SAPBEXstdItem 7 2 2 3" xfId="7856" xr:uid="{00000000-0005-0000-0000-000057580000}"/>
    <cellStyle name="SAPBEXstdItem 7 2 2 3 2" xfId="16546" xr:uid="{00000000-0005-0000-0000-000058580000}"/>
    <cellStyle name="SAPBEXstdItem 7 2 2 3 2 2" xfId="20837" xr:uid="{00000000-0005-0000-0000-000059580000}"/>
    <cellStyle name="SAPBEXstdItem 7 2 2 3 2 3" xfId="24801" xr:uid="{00000000-0005-0000-0000-00005A580000}"/>
    <cellStyle name="SAPBEXstdItem 7 2 2 3 3" xfId="18102" xr:uid="{00000000-0005-0000-0000-00005B580000}"/>
    <cellStyle name="SAPBEXstdItem 7 2 2 4" xfId="7857" xr:uid="{00000000-0005-0000-0000-00005C580000}"/>
    <cellStyle name="SAPBEXstdItem 7 2 2 4 2" xfId="16547" xr:uid="{00000000-0005-0000-0000-00005D580000}"/>
    <cellStyle name="SAPBEXstdItem 7 2 2 4 2 2" xfId="20838" xr:uid="{00000000-0005-0000-0000-00005E580000}"/>
    <cellStyle name="SAPBEXstdItem 7 2 2 4 2 3" xfId="24802" xr:uid="{00000000-0005-0000-0000-00005F580000}"/>
    <cellStyle name="SAPBEXstdItem 7 2 2 4 3" xfId="12279" xr:uid="{00000000-0005-0000-0000-000060580000}"/>
    <cellStyle name="SAPBEXstdItem 7 2 2 5" xfId="7858" xr:uid="{00000000-0005-0000-0000-000061580000}"/>
    <cellStyle name="SAPBEXstdItem 7 2 2 5 2" xfId="16548" xr:uid="{00000000-0005-0000-0000-000062580000}"/>
    <cellStyle name="SAPBEXstdItem 7 2 2 5 2 2" xfId="20839" xr:uid="{00000000-0005-0000-0000-000063580000}"/>
    <cellStyle name="SAPBEXstdItem 7 2 2 5 2 3" xfId="24803" xr:uid="{00000000-0005-0000-0000-000064580000}"/>
    <cellStyle name="SAPBEXstdItem 7 2 2 5 3" xfId="18111" xr:uid="{00000000-0005-0000-0000-000065580000}"/>
    <cellStyle name="SAPBEXstdItem 7 2 2 6" xfId="7859" xr:uid="{00000000-0005-0000-0000-000066580000}"/>
    <cellStyle name="SAPBEXstdItem 7 2 2 6 2" xfId="16549" xr:uid="{00000000-0005-0000-0000-000067580000}"/>
    <cellStyle name="SAPBEXstdItem 7 2 2 6 2 2" xfId="20840" xr:uid="{00000000-0005-0000-0000-000068580000}"/>
    <cellStyle name="SAPBEXstdItem 7 2 2 6 2 3" xfId="24804" xr:uid="{00000000-0005-0000-0000-000069580000}"/>
    <cellStyle name="SAPBEXstdItem 7 2 2 6 3" xfId="12280" xr:uid="{00000000-0005-0000-0000-00006A580000}"/>
    <cellStyle name="SAPBEXstdItem 7 2 2 7" xfId="7860" xr:uid="{00000000-0005-0000-0000-00006B580000}"/>
    <cellStyle name="SAPBEXstdItem 7 2 2 7 2" xfId="16550" xr:uid="{00000000-0005-0000-0000-00006C580000}"/>
    <cellStyle name="SAPBEXstdItem 7 2 2 7 2 2" xfId="20841" xr:uid="{00000000-0005-0000-0000-00006D580000}"/>
    <cellStyle name="SAPBEXstdItem 7 2 2 7 2 3" xfId="24805" xr:uid="{00000000-0005-0000-0000-00006E580000}"/>
    <cellStyle name="SAPBEXstdItem 7 2 2 7 3" xfId="18107" xr:uid="{00000000-0005-0000-0000-00006F580000}"/>
    <cellStyle name="SAPBEXstdItem 7 2 2 8" xfId="16544" xr:uid="{00000000-0005-0000-0000-000070580000}"/>
    <cellStyle name="SAPBEXstdItem 7 2 2 8 2" xfId="20835" xr:uid="{00000000-0005-0000-0000-000071580000}"/>
    <cellStyle name="SAPBEXstdItem 7 2 2 8 3" xfId="24799" xr:uid="{00000000-0005-0000-0000-000072580000}"/>
    <cellStyle name="SAPBEXstdItem 7 2 2 9" xfId="12277" xr:uid="{00000000-0005-0000-0000-000073580000}"/>
    <cellStyle name="SAPBEXstdItem 7 2 3" xfId="16543" xr:uid="{00000000-0005-0000-0000-000074580000}"/>
    <cellStyle name="SAPBEXstdItem 7 2 3 2" xfId="20834" xr:uid="{00000000-0005-0000-0000-000075580000}"/>
    <cellStyle name="SAPBEXstdItem 7 2 3 3" xfId="24798" xr:uid="{00000000-0005-0000-0000-000076580000}"/>
    <cellStyle name="SAPBEXstdItem 7 2 4" xfId="18113" xr:uid="{00000000-0005-0000-0000-000077580000}"/>
    <cellStyle name="SAPBEXstdItem 7 3" xfId="7861" xr:uid="{00000000-0005-0000-0000-000078580000}"/>
    <cellStyle name="SAPBEXstdItem 7 3 2" xfId="7862" xr:uid="{00000000-0005-0000-0000-000079580000}"/>
    <cellStyle name="SAPBEXstdItem 7 3 2 2" xfId="7863" xr:uid="{00000000-0005-0000-0000-00007A580000}"/>
    <cellStyle name="SAPBEXstdItem 7 3 2 2 2" xfId="16553" xr:uid="{00000000-0005-0000-0000-00007B580000}"/>
    <cellStyle name="SAPBEXstdItem 7 3 2 2 2 2" xfId="20844" xr:uid="{00000000-0005-0000-0000-00007C580000}"/>
    <cellStyle name="SAPBEXstdItem 7 3 2 2 2 3" xfId="24808" xr:uid="{00000000-0005-0000-0000-00007D580000}"/>
    <cellStyle name="SAPBEXstdItem 7 3 2 2 3" xfId="18109" xr:uid="{00000000-0005-0000-0000-00007E580000}"/>
    <cellStyle name="SAPBEXstdItem 7 3 2 3" xfId="7864" xr:uid="{00000000-0005-0000-0000-00007F580000}"/>
    <cellStyle name="SAPBEXstdItem 7 3 2 3 2" xfId="16554" xr:uid="{00000000-0005-0000-0000-000080580000}"/>
    <cellStyle name="SAPBEXstdItem 7 3 2 3 2 2" xfId="20845" xr:uid="{00000000-0005-0000-0000-000081580000}"/>
    <cellStyle name="SAPBEXstdItem 7 3 2 3 2 3" xfId="24809" xr:uid="{00000000-0005-0000-0000-000082580000}"/>
    <cellStyle name="SAPBEXstdItem 7 3 2 3 3" xfId="12282" xr:uid="{00000000-0005-0000-0000-000083580000}"/>
    <cellStyle name="SAPBEXstdItem 7 3 2 4" xfId="7865" xr:uid="{00000000-0005-0000-0000-000084580000}"/>
    <cellStyle name="SAPBEXstdItem 7 3 2 4 2" xfId="16555" xr:uid="{00000000-0005-0000-0000-000085580000}"/>
    <cellStyle name="SAPBEXstdItem 7 3 2 4 2 2" xfId="20846" xr:uid="{00000000-0005-0000-0000-000086580000}"/>
    <cellStyle name="SAPBEXstdItem 7 3 2 4 2 3" xfId="24810" xr:uid="{00000000-0005-0000-0000-000087580000}"/>
    <cellStyle name="SAPBEXstdItem 7 3 2 4 3" xfId="18108" xr:uid="{00000000-0005-0000-0000-000088580000}"/>
    <cellStyle name="SAPBEXstdItem 7 3 2 5" xfId="7866" xr:uid="{00000000-0005-0000-0000-000089580000}"/>
    <cellStyle name="SAPBEXstdItem 7 3 2 5 2" xfId="16556" xr:uid="{00000000-0005-0000-0000-00008A580000}"/>
    <cellStyle name="SAPBEXstdItem 7 3 2 5 2 2" xfId="20847" xr:uid="{00000000-0005-0000-0000-00008B580000}"/>
    <cellStyle name="SAPBEXstdItem 7 3 2 5 2 3" xfId="24811" xr:uid="{00000000-0005-0000-0000-00008C580000}"/>
    <cellStyle name="SAPBEXstdItem 7 3 2 5 3" xfId="12283" xr:uid="{00000000-0005-0000-0000-00008D580000}"/>
    <cellStyle name="SAPBEXstdItem 7 3 2 6" xfId="7867" xr:uid="{00000000-0005-0000-0000-00008E580000}"/>
    <cellStyle name="SAPBEXstdItem 7 3 2 6 2" xfId="16557" xr:uid="{00000000-0005-0000-0000-00008F580000}"/>
    <cellStyle name="SAPBEXstdItem 7 3 2 6 2 2" xfId="20848" xr:uid="{00000000-0005-0000-0000-000090580000}"/>
    <cellStyle name="SAPBEXstdItem 7 3 2 6 2 3" xfId="24812" xr:uid="{00000000-0005-0000-0000-000091580000}"/>
    <cellStyle name="SAPBEXstdItem 7 3 2 6 3" xfId="12284" xr:uid="{00000000-0005-0000-0000-000092580000}"/>
    <cellStyle name="SAPBEXstdItem 7 3 2 7" xfId="7868" xr:uid="{00000000-0005-0000-0000-000093580000}"/>
    <cellStyle name="SAPBEXstdItem 7 3 2 7 2" xfId="16558" xr:uid="{00000000-0005-0000-0000-000094580000}"/>
    <cellStyle name="SAPBEXstdItem 7 3 2 7 2 2" xfId="20849" xr:uid="{00000000-0005-0000-0000-000095580000}"/>
    <cellStyle name="SAPBEXstdItem 7 3 2 7 2 3" xfId="24813" xr:uid="{00000000-0005-0000-0000-000096580000}"/>
    <cellStyle name="SAPBEXstdItem 7 3 2 7 3" xfId="18103" xr:uid="{00000000-0005-0000-0000-000097580000}"/>
    <cellStyle name="SAPBEXstdItem 7 3 2 8" xfId="16552" xr:uid="{00000000-0005-0000-0000-000098580000}"/>
    <cellStyle name="SAPBEXstdItem 7 3 2 8 2" xfId="20843" xr:uid="{00000000-0005-0000-0000-000099580000}"/>
    <cellStyle name="SAPBEXstdItem 7 3 2 8 3" xfId="24807" xr:uid="{00000000-0005-0000-0000-00009A580000}"/>
    <cellStyle name="SAPBEXstdItem 7 3 2 9" xfId="12281" xr:uid="{00000000-0005-0000-0000-00009B580000}"/>
    <cellStyle name="SAPBEXstdItem 7 3 3" xfId="16551" xr:uid="{00000000-0005-0000-0000-00009C580000}"/>
    <cellStyle name="SAPBEXstdItem 7 3 3 2" xfId="20842" xr:uid="{00000000-0005-0000-0000-00009D580000}"/>
    <cellStyle name="SAPBEXstdItem 7 3 3 3" xfId="24806" xr:uid="{00000000-0005-0000-0000-00009E580000}"/>
    <cellStyle name="SAPBEXstdItem 7 3 4" xfId="18110" xr:uid="{00000000-0005-0000-0000-00009F580000}"/>
    <cellStyle name="SAPBEXstdItem 7 4" xfId="7869" xr:uid="{00000000-0005-0000-0000-0000A0580000}"/>
    <cellStyle name="SAPBEXstdItem 7 4 2" xfId="7870" xr:uid="{00000000-0005-0000-0000-0000A1580000}"/>
    <cellStyle name="SAPBEXstdItem 7 4 2 2" xfId="7871" xr:uid="{00000000-0005-0000-0000-0000A2580000}"/>
    <cellStyle name="SAPBEXstdItem 7 4 2 2 2" xfId="16561" xr:uid="{00000000-0005-0000-0000-0000A3580000}"/>
    <cellStyle name="SAPBEXstdItem 7 4 2 2 2 2" xfId="20852" xr:uid="{00000000-0005-0000-0000-0000A4580000}"/>
    <cellStyle name="SAPBEXstdItem 7 4 2 2 2 3" xfId="24816" xr:uid="{00000000-0005-0000-0000-0000A5580000}"/>
    <cellStyle name="SAPBEXstdItem 7 4 2 2 3" xfId="18105" xr:uid="{00000000-0005-0000-0000-0000A6580000}"/>
    <cellStyle name="SAPBEXstdItem 7 4 2 3" xfId="7872" xr:uid="{00000000-0005-0000-0000-0000A7580000}"/>
    <cellStyle name="SAPBEXstdItem 7 4 2 3 2" xfId="16562" xr:uid="{00000000-0005-0000-0000-0000A8580000}"/>
    <cellStyle name="SAPBEXstdItem 7 4 2 3 2 2" xfId="20853" xr:uid="{00000000-0005-0000-0000-0000A9580000}"/>
    <cellStyle name="SAPBEXstdItem 7 4 2 3 2 3" xfId="24817" xr:uid="{00000000-0005-0000-0000-0000AA580000}"/>
    <cellStyle name="SAPBEXstdItem 7 4 2 3 3" xfId="12286" xr:uid="{00000000-0005-0000-0000-0000AB580000}"/>
    <cellStyle name="SAPBEXstdItem 7 4 2 4" xfId="7873" xr:uid="{00000000-0005-0000-0000-0000AC580000}"/>
    <cellStyle name="SAPBEXstdItem 7 4 2 4 2" xfId="16563" xr:uid="{00000000-0005-0000-0000-0000AD580000}"/>
    <cellStyle name="SAPBEXstdItem 7 4 2 4 2 2" xfId="20854" xr:uid="{00000000-0005-0000-0000-0000AE580000}"/>
    <cellStyle name="SAPBEXstdItem 7 4 2 4 2 3" xfId="24818" xr:uid="{00000000-0005-0000-0000-0000AF580000}"/>
    <cellStyle name="SAPBEXstdItem 7 4 2 4 3" xfId="18104" xr:uid="{00000000-0005-0000-0000-0000B0580000}"/>
    <cellStyle name="SAPBEXstdItem 7 4 2 5" xfId="7874" xr:uid="{00000000-0005-0000-0000-0000B1580000}"/>
    <cellStyle name="SAPBEXstdItem 7 4 2 5 2" xfId="16564" xr:uid="{00000000-0005-0000-0000-0000B2580000}"/>
    <cellStyle name="SAPBEXstdItem 7 4 2 5 2 2" xfId="20855" xr:uid="{00000000-0005-0000-0000-0000B3580000}"/>
    <cellStyle name="SAPBEXstdItem 7 4 2 5 2 3" xfId="24819" xr:uid="{00000000-0005-0000-0000-0000B4580000}"/>
    <cellStyle name="SAPBEXstdItem 7 4 2 5 3" xfId="12287" xr:uid="{00000000-0005-0000-0000-0000B5580000}"/>
    <cellStyle name="SAPBEXstdItem 7 4 2 6" xfId="7875" xr:uid="{00000000-0005-0000-0000-0000B6580000}"/>
    <cellStyle name="SAPBEXstdItem 7 4 2 6 2" xfId="16565" xr:uid="{00000000-0005-0000-0000-0000B7580000}"/>
    <cellStyle name="SAPBEXstdItem 7 4 2 6 2 2" xfId="20856" xr:uid="{00000000-0005-0000-0000-0000B8580000}"/>
    <cellStyle name="SAPBEXstdItem 7 4 2 6 2 3" xfId="24820" xr:uid="{00000000-0005-0000-0000-0000B9580000}"/>
    <cellStyle name="SAPBEXstdItem 7 4 2 6 3" xfId="12288" xr:uid="{00000000-0005-0000-0000-0000BA580000}"/>
    <cellStyle name="SAPBEXstdItem 7 4 2 7" xfId="7876" xr:uid="{00000000-0005-0000-0000-0000BB580000}"/>
    <cellStyle name="SAPBEXstdItem 7 4 2 7 2" xfId="16566" xr:uid="{00000000-0005-0000-0000-0000BC580000}"/>
    <cellStyle name="SAPBEXstdItem 7 4 2 7 2 2" xfId="20857" xr:uid="{00000000-0005-0000-0000-0000BD580000}"/>
    <cellStyle name="SAPBEXstdItem 7 4 2 7 2 3" xfId="24821" xr:uid="{00000000-0005-0000-0000-0000BE580000}"/>
    <cellStyle name="SAPBEXstdItem 7 4 2 7 3" xfId="12289" xr:uid="{00000000-0005-0000-0000-0000BF580000}"/>
    <cellStyle name="SAPBEXstdItem 7 4 2 8" xfId="16560" xr:uid="{00000000-0005-0000-0000-0000C0580000}"/>
    <cellStyle name="SAPBEXstdItem 7 4 2 8 2" xfId="20851" xr:uid="{00000000-0005-0000-0000-0000C1580000}"/>
    <cellStyle name="SAPBEXstdItem 7 4 2 8 3" xfId="24815" xr:uid="{00000000-0005-0000-0000-0000C2580000}"/>
    <cellStyle name="SAPBEXstdItem 7 4 2 9" xfId="12285" xr:uid="{00000000-0005-0000-0000-0000C3580000}"/>
    <cellStyle name="SAPBEXstdItem 7 4 3" xfId="16559" xr:uid="{00000000-0005-0000-0000-0000C4580000}"/>
    <cellStyle name="SAPBEXstdItem 7 4 3 2" xfId="20850" xr:uid="{00000000-0005-0000-0000-0000C5580000}"/>
    <cellStyle name="SAPBEXstdItem 7 4 3 3" xfId="24814" xr:uid="{00000000-0005-0000-0000-0000C6580000}"/>
    <cellStyle name="SAPBEXstdItem 7 4 4" xfId="18106" xr:uid="{00000000-0005-0000-0000-0000C7580000}"/>
    <cellStyle name="SAPBEXstdItem 7 5" xfId="7877" xr:uid="{00000000-0005-0000-0000-0000C8580000}"/>
    <cellStyle name="SAPBEXstdItem 7 5 2" xfId="7878" xr:uid="{00000000-0005-0000-0000-0000C9580000}"/>
    <cellStyle name="SAPBEXstdItem 7 5 2 2" xfId="16568" xr:uid="{00000000-0005-0000-0000-0000CA580000}"/>
    <cellStyle name="SAPBEXstdItem 7 5 2 2 2" xfId="20859" xr:uid="{00000000-0005-0000-0000-0000CB580000}"/>
    <cellStyle name="SAPBEXstdItem 7 5 2 2 3" xfId="24823" xr:uid="{00000000-0005-0000-0000-0000CC580000}"/>
    <cellStyle name="SAPBEXstdItem 7 5 2 3" xfId="21489" xr:uid="{00000000-0005-0000-0000-0000CD580000}"/>
    <cellStyle name="SAPBEXstdItem 7 5 3" xfId="7879" xr:uid="{00000000-0005-0000-0000-0000CE580000}"/>
    <cellStyle name="SAPBEXstdItem 7 5 3 2" xfId="16569" xr:uid="{00000000-0005-0000-0000-0000CF580000}"/>
    <cellStyle name="SAPBEXstdItem 7 5 3 2 2" xfId="20860" xr:uid="{00000000-0005-0000-0000-0000D0580000}"/>
    <cellStyle name="SAPBEXstdItem 7 5 3 2 3" xfId="24824" xr:uid="{00000000-0005-0000-0000-0000D1580000}"/>
    <cellStyle name="SAPBEXstdItem 7 5 3 3" xfId="21363" xr:uid="{00000000-0005-0000-0000-0000D2580000}"/>
    <cellStyle name="SAPBEXstdItem 7 5 4" xfId="7880" xr:uid="{00000000-0005-0000-0000-0000D3580000}"/>
    <cellStyle name="SAPBEXstdItem 7 5 4 2" xfId="16570" xr:uid="{00000000-0005-0000-0000-0000D4580000}"/>
    <cellStyle name="SAPBEXstdItem 7 5 4 2 2" xfId="20861" xr:uid="{00000000-0005-0000-0000-0000D5580000}"/>
    <cellStyle name="SAPBEXstdItem 7 5 4 2 3" xfId="24825" xr:uid="{00000000-0005-0000-0000-0000D6580000}"/>
    <cellStyle name="SAPBEXstdItem 7 5 4 3" xfId="17264" xr:uid="{00000000-0005-0000-0000-0000D7580000}"/>
    <cellStyle name="SAPBEXstdItem 7 5 5" xfId="7881" xr:uid="{00000000-0005-0000-0000-0000D8580000}"/>
    <cellStyle name="SAPBEXstdItem 7 5 5 2" xfId="16571" xr:uid="{00000000-0005-0000-0000-0000D9580000}"/>
    <cellStyle name="SAPBEXstdItem 7 5 5 2 2" xfId="20862" xr:uid="{00000000-0005-0000-0000-0000DA580000}"/>
    <cellStyle name="SAPBEXstdItem 7 5 5 2 3" xfId="24826" xr:uid="{00000000-0005-0000-0000-0000DB580000}"/>
    <cellStyle name="SAPBEXstdItem 7 5 5 3" xfId="17263" xr:uid="{00000000-0005-0000-0000-0000DC580000}"/>
    <cellStyle name="SAPBEXstdItem 7 5 6" xfId="7882" xr:uid="{00000000-0005-0000-0000-0000DD580000}"/>
    <cellStyle name="SAPBEXstdItem 7 5 6 2" xfId="16572" xr:uid="{00000000-0005-0000-0000-0000DE580000}"/>
    <cellStyle name="SAPBEXstdItem 7 5 6 2 2" xfId="20863" xr:uid="{00000000-0005-0000-0000-0000DF580000}"/>
    <cellStyle name="SAPBEXstdItem 7 5 6 2 3" xfId="24827" xr:uid="{00000000-0005-0000-0000-0000E0580000}"/>
    <cellStyle name="SAPBEXstdItem 7 5 6 3" xfId="21366" xr:uid="{00000000-0005-0000-0000-0000E1580000}"/>
    <cellStyle name="SAPBEXstdItem 7 5 7" xfId="7883" xr:uid="{00000000-0005-0000-0000-0000E2580000}"/>
    <cellStyle name="SAPBEXstdItem 7 5 7 2" xfId="16573" xr:uid="{00000000-0005-0000-0000-0000E3580000}"/>
    <cellStyle name="SAPBEXstdItem 7 5 7 2 2" xfId="20864" xr:uid="{00000000-0005-0000-0000-0000E4580000}"/>
    <cellStyle name="SAPBEXstdItem 7 5 7 2 3" xfId="24828" xr:uid="{00000000-0005-0000-0000-0000E5580000}"/>
    <cellStyle name="SAPBEXstdItem 7 5 7 3" xfId="17262" xr:uid="{00000000-0005-0000-0000-0000E6580000}"/>
    <cellStyle name="SAPBEXstdItem 7 5 8" xfId="16567" xr:uid="{00000000-0005-0000-0000-0000E7580000}"/>
    <cellStyle name="SAPBEXstdItem 7 5 8 2" xfId="20858" xr:uid="{00000000-0005-0000-0000-0000E8580000}"/>
    <cellStyle name="SAPBEXstdItem 7 5 8 3" xfId="24822" xr:uid="{00000000-0005-0000-0000-0000E9580000}"/>
    <cellStyle name="SAPBEXstdItem 7 5 9" xfId="12290" xr:uid="{00000000-0005-0000-0000-0000EA580000}"/>
    <cellStyle name="SAPBEXstdItem 7 6" xfId="16542" xr:uid="{00000000-0005-0000-0000-0000EB580000}"/>
    <cellStyle name="SAPBEXstdItem 7 6 2" xfId="20833" xr:uid="{00000000-0005-0000-0000-0000EC580000}"/>
    <cellStyle name="SAPBEXstdItem 7 6 3" xfId="24797" xr:uid="{00000000-0005-0000-0000-0000ED580000}"/>
    <cellStyle name="SAPBEXstdItem 7 7" xfId="12276" xr:uid="{00000000-0005-0000-0000-0000EE580000}"/>
    <cellStyle name="SAPBEXstdItem 8" xfId="7884" xr:uid="{00000000-0005-0000-0000-0000EF580000}"/>
    <cellStyle name="SAPBEXstdItem 8 2" xfId="7885" xr:uid="{00000000-0005-0000-0000-0000F0580000}"/>
    <cellStyle name="SAPBEXstdItem 8 2 2" xfId="7886" xr:uid="{00000000-0005-0000-0000-0000F1580000}"/>
    <cellStyle name="SAPBEXstdItem 8 2 2 2" xfId="7887" xr:uid="{00000000-0005-0000-0000-0000F2580000}"/>
    <cellStyle name="SAPBEXstdItem 8 2 2 2 2" xfId="16577" xr:uid="{00000000-0005-0000-0000-0000F3580000}"/>
    <cellStyle name="SAPBEXstdItem 8 2 2 2 2 2" xfId="20868" xr:uid="{00000000-0005-0000-0000-0000F4580000}"/>
    <cellStyle name="SAPBEXstdItem 8 2 2 2 2 3" xfId="24832" xr:uid="{00000000-0005-0000-0000-0000F5580000}"/>
    <cellStyle name="SAPBEXstdItem 8 2 2 2 3" xfId="12291" xr:uid="{00000000-0005-0000-0000-0000F6580000}"/>
    <cellStyle name="SAPBEXstdItem 8 2 2 3" xfId="7888" xr:uid="{00000000-0005-0000-0000-0000F7580000}"/>
    <cellStyle name="SAPBEXstdItem 8 2 2 3 2" xfId="16578" xr:uid="{00000000-0005-0000-0000-0000F8580000}"/>
    <cellStyle name="SAPBEXstdItem 8 2 2 3 2 2" xfId="20869" xr:uid="{00000000-0005-0000-0000-0000F9580000}"/>
    <cellStyle name="SAPBEXstdItem 8 2 2 3 2 3" xfId="24833" xr:uid="{00000000-0005-0000-0000-0000FA580000}"/>
    <cellStyle name="SAPBEXstdItem 8 2 2 3 3" xfId="18099" xr:uid="{00000000-0005-0000-0000-0000FB580000}"/>
    <cellStyle name="SAPBEXstdItem 8 2 2 4" xfId="7889" xr:uid="{00000000-0005-0000-0000-0000FC580000}"/>
    <cellStyle name="SAPBEXstdItem 8 2 2 4 2" xfId="16579" xr:uid="{00000000-0005-0000-0000-0000FD580000}"/>
    <cellStyle name="SAPBEXstdItem 8 2 2 4 2 2" xfId="20870" xr:uid="{00000000-0005-0000-0000-0000FE580000}"/>
    <cellStyle name="SAPBEXstdItem 8 2 2 4 2 3" xfId="24834" xr:uid="{00000000-0005-0000-0000-0000FF580000}"/>
    <cellStyle name="SAPBEXstdItem 8 2 2 4 3" xfId="12292" xr:uid="{00000000-0005-0000-0000-000000590000}"/>
    <cellStyle name="SAPBEXstdItem 8 2 2 5" xfId="7890" xr:uid="{00000000-0005-0000-0000-000001590000}"/>
    <cellStyle name="SAPBEXstdItem 8 2 2 5 2" xfId="16580" xr:uid="{00000000-0005-0000-0000-000002590000}"/>
    <cellStyle name="SAPBEXstdItem 8 2 2 5 2 2" xfId="20871" xr:uid="{00000000-0005-0000-0000-000003590000}"/>
    <cellStyle name="SAPBEXstdItem 8 2 2 5 2 3" xfId="24835" xr:uid="{00000000-0005-0000-0000-000004590000}"/>
    <cellStyle name="SAPBEXstdItem 8 2 2 5 3" xfId="18098" xr:uid="{00000000-0005-0000-0000-000005590000}"/>
    <cellStyle name="SAPBEXstdItem 8 2 2 6" xfId="7891" xr:uid="{00000000-0005-0000-0000-000006590000}"/>
    <cellStyle name="SAPBEXstdItem 8 2 2 6 2" xfId="16581" xr:uid="{00000000-0005-0000-0000-000007590000}"/>
    <cellStyle name="SAPBEXstdItem 8 2 2 6 2 2" xfId="20872" xr:uid="{00000000-0005-0000-0000-000008590000}"/>
    <cellStyle name="SAPBEXstdItem 8 2 2 6 2 3" xfId="24836" xr:uid="{00000000-0005-0000-0000-000009590000}"/>
    <cellStyle name="SAPBEXstdItem 8 2 2 6 3" xfId="12293" xr:uid="{00000000-0005-0000-0000-00000A590000}"/>
    <cellStyle name="SAPBEXstdItem 8 2 2 7" xfId="7892" xr:uid="{00000000-0005-0000-0000-00000B590000}"/>
    <cellStyle name="SAPBEXstdItem 8 2 2 7 2" xfId="16582" xr:uid="{00000000-0005-0000-0000-00000C590000}"/>
    <cellStyle name="SAPBEXstdItem 8 2 2 7 2 2" xfId="20873" xr:uid="{00000000-0005-0000-0000-00000D590000}"/>
    <cellStyle name="SAPBEXstdItem 8 2 2 7 2 3" xfId="24837" xr:uid="{00000000-0005-0000-0000-00000E590000}"/>
    <cellStyle name="SAPBEXstdItem 8 2 2 7 3" xfId="18097" xr:uid="{00000000-0005-0000-0000-00000F590000}"/>
    <cellStyle name="SAPBEXstdItem 8 2 2 8" xfId="16576" xr:uid="{00000000-0005-0000-0000-000010590000}"/>
    <cellStyle name="SAPBEXstdItem 8 2 2 8 2" xfId="20867" xr:uid="{00000000-0005-0000-0000-000011590000}"/>
    <cellStyle name="SAPBEXstdItem 8 2 2 8 3" xfId="24831" xr:uid="{00000000-0005-0000-0000-000012590000}"/>
    <cellStyle name="SAPBEXstdItem 8 2 2 9" xfId="18100" xr:uid="{00000000-0005-0000-0000-000013590000}"/>
    <cellStyle name="SAPBEXstdItem 8 2 3" xfId="16575" xr:uid="{00000000-0005-0000-0000-000014590000}"/>
    <cellStyle name="SAPBEXstdItem 8 2 3 2" xfId="20866" xr:uid="{00000000-0005-0000-0000-000015590000}"/>
    <cellStyle name="SAPBEXstdItem 8 2 3 3" xfId="24830" xr:uid="{00000000-0005-0000-0000-000016590000}"/>
    <cellStyle name="SAPBEXstdItem 8 2 4" xfId="17261" xr:uid="{00000000-0005-0000-0000-000017590000}"/>
    <cellStyle name="SAPBEXstdItem 8 3" xfId="7893" xr:uid="{00000000-0005-0000-0000-000018590000}"/>
    <cellStyle name="SAPBEXstdItem 8 3 2" xfId="7894" xr:uid="{00000000-0005-0000-0000-000019590000}"/>
    <cellStyle name="SAPBEXstdItem 8 3 2 2" xfId="7895" xr:uid="{00000000-0005-0000-0000-00001A590000}"/>
    <cellStyle name="SAPBEXstdItem 8 3 2 2 2" xfId="16585" xr:uid="{00000000-0005-0000-0000-00001B590000}"/>
    <cellStyle name="SAPBEXstdItem 8 3 2 2 2 2" xfId="20876" xr:uid="{00000000-0005-0000-0000-00001C590000}"/>
    <cellStyle name="SAPBEXstdItem 8 3 2 2 2 3" xfId="24840" xr:uid="{00000000-0005-0000-0000-00001D590000}"/>
    <cellStyle name="SAPBEXstdItem 8 3 2 2 3" xfId="17240" xr:uid="{00000000-0005-0000-0000-00001E590000}"/>
    <cellStyle name="SAPBEXstdItem 8 3 2 3" xfId="7896" xr:uid="{00000000-0005-0000-0000-00001F590000}"/>
    <cellStyle name="SAPBEXstdItem 8 3 2 3 2" xfId="16586" xr:uid="{00000000-0005-0000-0000-000020590000}"/>
    <cellStyle name="SAPBEXstdItem 8 3 2 3 2 2" xfId="20877" xr:uid="{00000000-0005-0000-0000-000021590000}"/>
    <cellStyle name="SAPBEXstdItem 8 3 2 3 2 3" xfId="24841" xr:uid="{00000000-0005-0000-0000-000022590000}"/>
    <cellStyle name="SAPBEXstdItem 8 3 2 3 3" xfId="12295" xr:uid="{00000000-0005-0000-0000-000023590000}"/>
    <cellStyle name="SAPBEXstdItem 8 3 2 4" xfId="7897" xr:uid="{00000000-0005-0000-0000-000024590000}"/>
    <cellStyle name="SAPBEXstdItem 8 3 2 4 2" xfId="16587" xr:uid="{00000000-0005-0000-0000-000025590000}"/>
    <cellStyle name="SAPBEXstdItem 8 3 2 4 2 2" xfId="20878" xr:uid="{00000000-0005-0000-0000-000026590000}"/>
    <cellStyle name="SAPBEXstdItem 8 3 2 4 2 3" xfId="24842" xr:uid="{00000000-0005-0000-0000-000027590000}"/>
    <cellStyle name="SAPBEXstdItem 8 3 2 4 3" xfId="17239" xr:uid="{00000000-0005-0000-0000-000028590000}"/>
    <cellStyle name="SAPBEXstdItem 8 3 2 5" xfId="7898" xr:uid="{00000000-0005-0000-0000-000029590000}"/>
    <cellStyle name="SAPBEXstdItem 8 3 2 5 2" xfId="16588" xr:uid="{00000000-0005-0000-0000-00002A590000}"/>
    <cellStyle name="SAPBEXstdItem 8 3 2 5 2 2" xfId="20879" xr:uid="{00000000-0005-0000-0000-00002B590000}"/>
    <cellStyle name="SAPBEXstdItem 8 3 2 5 2 3" xfId="24843" xr:uid="{00000000-0005-0000-0000-00002C590000}"/>
    <cellStyle name="SAPBEXstdItem 8 3 2 5 3" xfId="12296" xr:uid="{00000000-0005-0000-0000-00002D590000}"/>
    <cellStyle name="SAPBEXstdItem 8 3 2 6" xfId="7899" xr:uid="{00000000-0005-0000-0000-00002E590000}"/>
    <cellStyle name="SAPBEXstdItem 8 3 2 6 2" xfId="16589" xr:uid="{00000000-0005-0000-0000-00002F590000}"/>
    <cellStyle name="SAPBEXstdItem 8 3 2 6 2 2" xfId="20880" xr:uid="{00000000-0005-0000-0000-000030590000}"/>
    <cellStyle name="SAPBEXstdItem 8 3 2 6 2 3" xfId="24844" xr:uid="{00000000-0005-0000-0000-000031590000}"/>
    <cellStyle name="SAPBEXstdItem 8 3 2 6 3" xfId="12927" xr:uid="{00000000-0005-0000-0000-000032590000}"/>
    <cellStyle name="SAPBEXstdItem 8 3 2 7" xfId="7900" xr:uid="{00000000-0005-0000-0000-000033590000}"/>
    <cellStyle name="SAPBEXstdItem 8 3 2 7 2" xfId="16590" xr:uid="{00000000-0005-0000-0000-000034590000}"/>
    <cellStyle name="SAPBEXstdItem 8 3 2 7 2 2" xfId="20881" xr:uid="{00000000-0005-0000-0000-000035590000}"/>
    <cellStyle name="SAPBEXstdItem 8 3 2 7 2 3" xfId="24845" xr:uid="{00000000-0005-0000-0000-000036590000}"/>
    <cellStyle name="SAPBEXstdItem 8 3 2 7 3" xfId="17200" xr:uid="{00000000-0005-0000-0000-000037590000}"/>
    <cellStyle name="SAPBEXstdItem 8 3 2 8" xfId="16584" xr:uid="{00000000-0005-0000-0000-000038590000}"/>
    <cellStyle name="SAPBEXstdItem 8 3 2 8 2" xfId="20875" xr:uid="{00000000-0005-0000-0000-000039590000}"/>
    <cellStyle name="SAPBEXstdItem 8 3 2 8 3" xfId="24839" xr:uid="{00000000-0005-0000-0000-00003A590000}"/>
    <cellStyle name="SAPBEXstdItem 8 3 2 9" xfId="21361" xr:uid="{00000000-0005-0000-0000-00003B590000}"/>
    <cellStyle name="SAPBEXstdItem 8 3 3" xfId="16583" xr:uid="{00000000-0005-0000-0000-00003C590000}"/>
    <cellStyle name="SAPBEXstdItem 8 3 3 2" xfId="20874" xr:uid="{00000000-0005-0000-0000-00003D590000}"/>
    <cellStyle name="SAPBEXstdItem 8 3 3 3" xfId="24838" xr:uid="{00000000-0005-0000-0000-00003E590000}"/>
    <cellStyle name="SAPBEXstdItem 8 3 4" xfId="12294" xr:uid="{00000000-0005-0000-0000-00003F590000}"/>
    <cellStyle name="SAPBEXstdItem 8 4" xfId="7901" xr:uid="{00000000-0005-0000-0000-000040590000}"/>
    <cellStyle name="SAPBEXstdItem 8 4 2" xfId="7902" xr:uid="{00000000-0005-0000-0000-000041590000}"/>
    <cellStyle name="SAPBEXstdItem 8 4 2 2" xfId="7903" xr:uid="{00000000-0005-0000-0000-000042590000}"/>
    <cellStyle name="SAPBEXstdItem 8 4 2 2 2" xfId="16593" xr:uid="{00000000-0005-0000-0000-000043590000}"/>
    <cellStyle name="SAPBEXstdItem 8 4 2 2 2 2" xfId="20884" xr:uid="{00000000-0005-0000-0000-000044590000}"/>
    <cellStyle name="SAPBEXstdItem 8 4 2 2 2 3" xfId="24848" xr:uid="{00000000-0005-0000-0000-000045590000}"/>
    <cellStyle name="SAPBEXstdItem 8 4 2 2 3" xfId="12299" xr:uid="{00000000-0005-0000-0000-000046590000}"/>
    <cellStyle name="SAPBEXstdItem 8 4 2 3" xfId="7904" xr:uid="{00000000-0005-0000-0000-000047590000}"/>
    <cellStyle name="SAPBEXstdItem 8 4 2 3 2" xfId="16594" xr:uid="{00000000-0005-0000-0000-000048590000}"/>
    <cellStyle name="SAPBEXstdItem 8 4 2 3 2 2" xfId="20885" xr:uid="{00000000-0005-0000-0000-000049590000}"/>
    <cellStyle name="SAPBEXstdItem 8 4 2 3 2 3" xfId="24849" xr:uid="{00000000-0005-0000-0000-00004A590000}"/>
    <cellStyle name="SAPBEXstdItem 8 4 2 3 3" xfId="12300" xr:uid="{00000000-0005-0000-0000-00004B590000}"/>
    <cellStyle name="SAPBEXstdItem 8 4 2 4" xfId="7905" xr:uid="{00000000-0005-0000-0000-00004C590000}"/>
    <cellStyle name="SAPBEXstdItem 8 4 2 4 2" xfId="16595" xr:uid="{00000000-0005-0000-0000-00004D590000}"/>
    <cellStyle name="SAPBEXstdItem 8 4 2 4 2 2" xfId="20886" xr:uid="{00000000-0005-0000-0000-00004E590000}"/>
    <cellStyle name="SAPBEXstdItem 8 4 2 4 2 3" xfId="24850" xr:uid="{00000000-0005-0000-0000-00004F590000}"/>
    <cellStyle name="SAPBEXstdItem 8 4 2 4 3" xfId="12301" xr:uid="{00000000-0005-0000-0000-000050590000}"/>
    <cellStyle name="SAPBEXstdItem 8 4 2 5" xfId="7906" xr:uid="{00000000-0005-0000-0000-000051590000}"/>
    <cellStyle name="SAPBEXstdItem 8 4 2 5 2" xfId="16596" xr:uid="{00000000-0005-0000-0000-000052590000}"/>
    <cellStyle name="SAPBEXstdItem 8 4 2 5 2 2" xfId="20887" xr:uid="{00000000-0005-0000-0000-000053590000}"/>
    <cellStyle name="SAPBEXstdItem 8 4 2 5 2 3" xfId="24851" xr:uid="{00000000-0005-0000-0000-000054590000}"/>
    <cellStyle name="SAPBEXstdItem 8 4 2 5 3" xfId="12302" xr:uid="{00000000-0005-0000-0000-000055590000}"/>
    <cellStyle name="SAPBEXstdItem 8 4 2 6" xfId="7907" xr:uid="{00000000-0005-0000-0000-000056590000}"/>
    <cellStyle name="SAPBEXstdItem 8 4 2 6 2" xfId="16597" xr:uid="{00000000-0005-0000-0000-000057590000}"/>
    <cellStyle name="SAPBEXstdItem 8 4 2 6 2 2" xfId="20888" xr:uid="{00000000-0005-0000-0000-000058590000}"/>
    <cellStyle name="SAPBEXstdItem 8 4 2 6 2 3" xfId="24852" xr:uid="{00000000-0005-0000-0000-000059590000}"/>
    <cellStyle name="SAPBEXstdItem 8 4 2 6 3" xfId="12303" xr:uid="{00000000-0005-0000-0000-00005A590000}"/>
    <cellStyle name="SAPBEXstdItem 8 4 2 7" xfId="7908" xr:uid="{00000000-0005-0000-0000-00005B590000}"/>
    <cellStyle name="SAPBEXstdItem 8 4 2 7 2" xfId="16598" xr:uid="{00000000-0005-0000-0000-00005C590000}"/>
    <cellStyle name="SAPBEXstdItem 8 4 2 7 2 2" xfId="20889" xr:uid="{00000000-0005-0000-0000-00005D590000}"/>
    <cellStyle name="SAPBEXstdItem 8 4 2 7 2 3" xfId="24853" xr:uid="{00000000-0005-0000-0000-00005E590000}"/>
    <cellStyle name="SAPBEXstdItem 8 4 2 7 3" xfId="12304" xr:uid="{00000000-0005-0000-0000-00005F590000}"/>
    <cellStyle name="SAPBEXstdItem 8 4 2 8" xfId="16592" xr:uid="{00000000-0005-0000-0000-000060590000}"/>
    <cellStyle name="SAPBEXstdItem 8 4 2 8 2" xfId="20883" xr:uid="{00000000-0005-0000-0000-000061590000}"/>
    <cellStyle name="SAPBEXstdItem 8 4 2 8 3" xfId="24847" xr:uid="{00000000-0005-0000-0000-000062590000}"/>
    <cellStyle name="SAPBEXstdItem 8 4 2 9" xfId="12298" xr:uid="{00000000-0005-0000-0000-000063590000}"/>
    <cellStyle name="SAPBEXstdItem 8 4 3" xfId="16591" xr:uid="{00000000-0005-0000-0000-000064590000}"/>
    <cellStyle name="SAPBEXstdItem 8 4 3 2" xfId="20882" xr:uid="{00000000-0005-0000-0000-000065590000}"/>
    <cellStyle name="SAPBEXstdItem 8 4 3 3" xfId="24846" xr:uid="{00000000-0005-0000-0000-000066590000}"/>
    <cellStyle name="SAPBEXstdItem 8 4 4" xfId="12297" xr:uid="{00000000-0005-0000-0000-000067590000}"/>
    <cellStyle name="SAPBEXstdItem 8 5" xfId="7909" xr:uid="{00000000-0005-0000-0000-000068590000}"/>
    <cellStyle name="SAPBEXstdItem 8 5 2" xfId="7910" xr:uid="{00000000-0005-0000-0000-000069590000}"/>
    <cellStyle name="SAPBEXstdItem 8 5 2 2" xfId="16600" xr:uid="{00000000-0005-0000-0000-00006A590000}"/>
    <cellStyle name="SAPBEXstdItem 8 5 2 2 2" xfId="20891" xr:uid="{00000000-0005-0000-0000-00006B590000}"/>
    <cellStyle name="SAPBEXstdItem 8 5 2 2 3" xfId="24855" xr:uid="{00000000-0005-0000-0000-00006C590000}"/>
    <cellStyle name="SAPBEXstdItem 8 5 2 3" xfId="12306" xr:uid="{00000000-0005-0000-0000-00006D590000}"/>
    <cellStyle name="SAPBEXstdItem 8 5 3" xfId="7911" xr:uid="{00000000-0005-0000-0000-00006E590000}"/>
    <cellStyle name="SAPBEXstdItem 8 5 3 2" xfId="16601" xr:uid="{00000000-0005-0000-0000-00006F590000}"/>
    <cellStyle name="SAPBEXstdItem 8 5 3 2 2" xfId="20892" xr:uid="{00000000-0005-0000-0000-000070590000}"/>
    <cellStyle name="SAPBEXstdItem 8 5 3 2 3" xfId="24856" xr:uid="{00000000-0005-0000-0000-000071590000}"/>
    <cellStyle name="SAPBEXstdItem 8 5 3 3" xfId="12307" xr:uid="{00000000-0005-0000-0000-000072590000}"/>
    <cellStyle name="SAPBEXstdItem 8 5 4" xfId="7912" xr:uid="{00000000-0005-0000-0000-000073590000}"/>
    <cellStyle name="SAPBEXstdItem 8 5 4 2" xfId="16602" xr:uid="{00000000-0005-0000-0000-000074590000}"/>
    <cellStyle name="SAPBEXstdItem 8 5 4 2 2" xfId="20893" xr:uid="{00000000-0005-0000-0000-000075590000}"/>
    <cellStyle name="SAPBEXstdItem 8 5 4 2 3" xfId="24857" xr:uid="{00000000-0005-0000-0000-000076590000}"/>
    <cellStyle name="SAPBEXstdItem 8 5 4 3" xfId="12308" xr:uid="{00000000-0005-0000-0000-000077590000}"/>
    <cellStyle name="SAPBEXstdItem 8 5 5" xfId="7913" xr:uid="{00000000-0005-0000-0000-000078590000}"/>
    <cellStyle name="SAPBEXstdItem 8 5 5 2" xfId="16603" xr:uid="{00000000-0005-0000-0000-000079590000}"/>
    <cellStyle name="SAPBEXstdItem 8 5 5 2 2" xfId="20894" xr:uid="{00000000-0005-0000-0000-00007A590000}"/>
    <cellStyle name="SAPBEXstdItem 8 5 5 2 3" xfId="24858" xr:uid="{00000000-0005-0000-0000-00007B590000}"/>
    <cellStyle name="SAPBEXstdItem 8 5 5 3" xfId="12309" xr:uid="{00000000-0005-0000-0000-00007C590000}"/>
    <cellStyle name="SAPBEXstdItem 8 5 6" xfId="7914" xr:uid="{00000000-0005-0000-0000-00007D590000}"/>
    <cellStyle name="SAPBEXstdItem 8 5 6 2" xfId="16604" xr:uid="{00000000-0005-0000-0000-00007E590000}"/>
    <cellStyle name="SAPBEXstdItem 8 5 6 2 2" xfId="20895" xr:uid="{00000000-0005-0000-0000-00007F590000}"/>
    <cellStyle name="SAPBEXstdItem 8 5 6 2 3" xfId="24859" xr:uid="{00000000-0005-0000-0000-000080590000}"/>
    <cellStyle name="SAPBEXstdItem 8 5 6 3" xfId="12310" xr:uid="{00000000-0005-0000-0000-000081590000}"/>
    <cellStyle name="SAPBEXstdItem 8 5 7" xfId="7915" xr:uid="{00000000-0005-0000-0000-000082590000}"/>
    <cellStyle name="SAPBEXstdItem 8 5 7 2" xfId="16605" xr:uid="{00000000-0005-0000-0000-000083590000}"/>
    <cellStyle name="SAPBEXstdItem 8 5 7 2 2" xfId="20896" xr:uid="{00000000-0005-0000-0000-000084590000}"/>
    <cellStyle name="SAPBEXstdItem 8 5 7 2 3" xfId="24860" xr:uid="{00000000-0005-0000-0000-000085590000}"/>
    <cellStyle name="SAPBEXstdItem 8 5 7 3" xfId="12311" xr:uid="{00000000-0005-0000-0000-000086590000}"/>
    <cellStyle name="SAPBEXstdItem 8 5 8" xfId="16599" xr:uid="{00000000-0005-0000-0000-000087590000}"/>
    <cellStyle name="SAPBEXstdItem 8 5 8 2" xfId="20890" xr:uid="{00000000-0005-0000-0000-000088590000}"/>
    <cellStyle name="SAPBEXstdItem 8 5 8 3" xfId="24854" xr:uid="{00000000-0005-0000-0000-000089590000}"/>
    <cellStyle name="SAPBEXstdItem 8 5 9" xfId="12305" xr:uid="{00000000-0005-0000-0000-00008A590000}"/>
    <cellStyle name="SAPBEXstdItem 8 6" xfId="16574" xr:uid="{00000000-0005-0000-0000-00008B590000}"/>
    <cellStyle name="SAPBEXstdItem 8 6 2" xfId="20865" xr:uid="{00000000-0005-0000-0000-00008C590000}"/>
    <cellStyle name="SAPBEXstdItem 8 6 3" xfId="24829" xr:uid="{00000000-0005-0000-0000-00008D590000}"/>
    <cellStyle name="SAPBEXstdItem 8 7" xfId="21365" xr:uid="{00000000-0005-0000-0000-00008E590000}"/>
    <cellStyle name="SAPBEXstdItem 9" xfId="7916" xr:uid="{00000000-0005-0000-0000-00008F590000}"/>
    <cellStyle name="SAPBEXstdItem 9 2" xfId="7917" xr:uid="{00000000-0005-0000-0000-000090590000}"/>
    <cellStyle name="SAPBEXstdItem 9 2 2" xfId="7918" xr:uid="{00000000-0005-0000-0000-000091590000}"/>
    <cellStyle name="SAPBEXstdItem 9 2 2 2" xfId="7919" xr:uid="{00000000-0005-0000-0000-000092590000}"/>
    <cellStyle name="SAPBEXstdItem 9 2 2 2 2" xfId="16609" xr:uid="{00000000-0005-0000-0000-000093590000}"/>
    <cellStyle name="SAPBEXstdItem 9 2 2 2 2 2" xfId="20900" xr:uid="{00000000-0005-0000-0000-000094590000}"/>
    <cellStyle name="SAPBEXstdItem 9 2 2 2 2 3" xfId="24864" xr:uid="{00000000-0005-0000-0000-000095590000}"/>
    <cellStyle name="SAPBEXstdItem 9 2 2 2 3" xfId="12315" xr:uid="{00000000-0005-0000-0000-000096590000}"/>
    <cellStyle name="SAPBEXstdItem 9 2 2 3" xfId="7920" xr:uid="{00000000-0005-0000-0000-000097590000}"/>
    <cellStyle name="SAPBEXstdItem 9 2 2 3 2" xfId="16610" xr:uid="{00000000-0005-0000-0000-000098590000}"/>
    <cellStyle name="SAPBEXstdItem 9 2 2 3 2 2" xfId="20901" xr:uid="{00000000-0005-0000-0000-000099590000}"/>
    <cellStyle name="SAPBEXstdItem 9 2 2 3 2 3" xfId="24865" xr:uid="{00000000-0005-0000-0000-00009A590000}"/>
    <cellStyle name="SAPBEXstdItem 9 2 2 3 3" xfId="12316" xr:uid="{00000000-0005-0000-0000-00009B590000}"/>
    <cellStyle name="SAPBEXstdItem 9 2 2 4" xfId="7921" xr:uid="{00000000-0005-0000-0000-00009C590000}"/>
    <cellStyle name="SAPBEXstdItem 9 2 2 4 2" xfId="16611" xr:uid="{00000000-0005-0000-0000-00009D590000}"/>
    <cellStyle name="SAPBEXstdItem 9 2 2 4 2 2" xfId="20902" xr:uid="{00000000-0005-0000-0000-00009E590000}"/>
    <cellStyle name="SAPBEXstdItem 9 2 2 4 2 3" xfId="24866" xr:uid="{00000000-0005-0000-0000-00009F590000}"/>
    <cellStyle name="SAPBEXstdItem 9 2 2 4 3" xfId="12317" xr:uid="{00000000-0005-0000-0000-0000A0590000}"/>
    <cellStyle name="SAPBEXstdItem 9 2 2 5" xfId="7922" xr:uid="{00000000-0005-0000-0000-0000A1590000}"/>
    <cellStyle name="SAPBEXstdItem 9 2 2 5 2" xfId="16612" xr:uid="{00000000-0005-0000-0000-0000A2590000}"/>
    <cellStyle name="SAPBEXstdItem 9 2 2 5 2 2" xfId="20903" xr:uid="{00000000-0005-0000-0000-0000A3590000}"/>
    <cellStyle name="SAPBEXstdItem 9 2 2 5 2 3" xfId="24867" xr:uid="{00000000-0005-0000-0000-0000A4590000}"/>
    <cellStyle name="SAPBEXstdItem 9 2 2 5 3" xfId="12318" xr:uid="{00000000-0005-0000-0000-0000A5590000}"/>
    <cellStyle name="SAPBEXstdItem 9 2 2 6" xfId="7923" xr:uid="{00000000-0005-0000-0000-0000A6590000}"/>
    <cellStyle name="SAPBEXstdItem 9 2 2 6 2" xfId="16613" xr:uid="{00000000-0005-0000-0000-0000A7590000}"/>
    <cellStyle name="SAPBEXstdItem 9 2 2 6 2 2" xfId="20904" xr:uid="{00000000-0005-0000-0000-0000A8590000}"/>
    <cellStyle name="SAPBEXstdItem 9 2 2 6 2 3" xfId="24868" xr:uid="{00000000-0005-0000-0000-0000A9590000}"/>
    <cellStyle name="SAPBEXstdItem 9 2 2 6 3" xfId="12319" xr:uid="{00000000-0005-0000-0000-0000AA590000}"/>
    <cellStyle name="SAPBEXstdItem 9 2 2 7" xfId="7924" xr:uid="{00000000-0005-0000-0000-0000AB590000}"/>
    <cellStyle name="SAPBEXstdItem 9 2 2 7 2" xfId="16614" xr:uid="{00000000-0005-0000-0000-0000AC590000}"/>
    <cellStyle name="SAPBEXstdItem 9 2 2 7 2 2" xfId="20905" xr:uid="{00000000-0005-0000-0000-0000AD590000}"/>
    <cellStyle name="SAPBEXstdItem 9 2 2 7 2 3" xfId="24869" xr:uid="{00000000-0005-0000-0000-0000AE590000}"/>
    <cellStyle name="SAPBEXstdItem 9 2 2 7 3" xfId="12320" xr:uid="{00000000-0005-0000-0000-0000AF590000}"/>
    <cellStyle name="SAPBEXstdItem 9 2 2 8" xfId="16608" xr:uid="{00000000-0005-0000-0000-0000B0590000}"/>
    <cellStyle name="SAPBEXstdItem 9 2 2 8 2" xfId="20899" xr:uid="{00000000-0005-0000-0000-0000B1590000}"/>
    <cellStyle name="SAPBEXstdItem 9 2 2 8 3" xfId="24863" xr:uid="{00000000-0005-0000-0000-0000B2590000}"/>
    <cellStyle name="SAPBEXstdItem 9 2 2 9" xfId="12314" xr:uid="{00000000-0005-0000-0000-0000B3590000}"/>
    <cellStyle name="SAPBEXstdItem 9 2 3" xfId="16607" xr:uid="{00000000-0005-0000-0000-0000B4590000}"/>
    <cellStyle name="SAPBEXstdItem 9 2 3 2" xfId="20898" xr:uid="{00000000-0005-0000-0000-0000B5590000}"/>
    <cellStyle name="SAPBEXstdItem 9 2 3 3" xfId="24862" xr:uid="{00000000-0005-0000-0000-0000B6590000}"/>
    <cellStyle name="SAPBEXstdItem 9 2 4" xfId="12313" xr:uid="{00000000-0005-0000-0000-0000B7590000}"/>
    <cellStyle name="SAPBEXstdItem 9 3" xfId="7925" xr:uid="{00000000-0005-0000-0000-0000B8590000}"/>
    <cellStyle name="SAPBEXstdItem 9 3 2" xfId="7926" xr:uid="{00000000-0005-0000-0000-0000B9590000}"/>
    <cellStyle name="SAPBEXstdItem 9 3 2 2" xfId="7927" xr:uid="{00000000-0005-0000-0000-0000BA590000}"/>
    <cellStyle name="SAPBEXstdItem 9 3 2 2 2" xfId="16617" xr:uid="{00000000-0005-0000-0000-0000BB590000}"/>
    <cellStyle name="SAPBEXstdItem 9 3 2 2 2 2" xfId="20908" xr:uid="{00000000-0005-0000-0000-0000BC590000}"/>
    <cellStyle name="SAPBEXstdItem 9 3 2 2 2 3" xfId="24872" xr:uid="{00000000-0005-0000-0000-0000BD590000}"/>
    <cellStyle name="SAPBEXstdItem 9 3 2 2 3" xfId="12323" xr:uid="{00000000-0005-0000-0000-0000BE590000}"/>
    <cellStyle name="SAPBEXstdItem 9 3 2 3" xfId="7928" xr:uid="{00000000-0005-0000-0000-0000BF590000}"/>
    <cellStyle name="SAPBEXstdItem 9 3 2 3 2" xfId="16618" xr:uid="{00000000-0005-0000-0000-0000C0590000}"/>
    <cellStyle name="SAPBEXstdItem 9 3 2 3 2 2" xfId="20909" xr:uid="{00000000-0005-0000-0000-0000C1590000}"/>
    <cellStyle name="SAPBEXstdItem 9 3 2 3 2 3" xfId="24873" xr:uid="{00000000-0005-0000-0000-0000C2590000}"/>
    <cellStyle name="SAPBEXstdItem 9 3 2 3 3" xfId="12324" xr:uid="{00000000-0005-0000-0000-0000C3590000}"/>
    <cellStyle name="SAPBEXstdItem 9 3 2 4" xfId="7929" xr:uid="{00000000-0005-0000-0000-0000C4590000}"/>
    <cellStyle name="SAPBEXstdItem 9 3 2 4 2" xfId="16619" xr:uid="{00000000-0005-0000-0000-0000C5590000}"/>
    <cellStyle name="SAPBEXstdItem 9 3 2 4 2 2" xfId="20910" xr:uid="{00000000-0005-0000-0000-0000C6590000}"/>
    <cellStyle name="SAPBEXstdItem 9 3 2 4 2 3" xfId="24874" xr:uid="{00000000-0005-0000-0000-0000C7590000}"/>
    <cellStyle name="SAPBEXstdItem 9 3 2 4 3" xfId="12325" xr:uid="{00000000-0005-0000-0000-0000C8590000}"/>
    <cellStyle name="SAPBEXstdItem 9 3 2 5" xfId="7930" xr:uid="{00000000-0005-0000-0000-0000C9590000}"/>
    <cellStyle name="SAPBEXstdItem 9 3 2 5 2" xfId="16620" xr:uid="{00000000-0005-0000-0000-0000CA590000}"/>
    <cellStyle name="SAPBEXstdItem 9 3 2 5 2 2" xfId="20911" xr:uid="{00000000-0005-0000-0000-0000CB590000}"/>
    <cellStyle name="SAPBEXstdItem 9 3 2 5 2 3" xfId="24875" xr:uid="{00000000-0005-0000-0000-0000CC590000}"/>
    <cellStyle name="SAPBEXstdItem 9 3 2 5 3" xfId="12326" xr:uid="{00000000-0005-0000-0000-0000CD590000}"/>
    <cellStyle name="SAPBEXstdItem 9 3 2 6" xfId="7931" xr:uid="{00000000-0005-0000-0000-0000CE590000}"/>
    <cellStyle name="SAPBEXstdItem 9 3 2 6 2" xfId="16621" xr:uid="{00000000-0005-0000-0000-0000CF590000}"/>
    <cellStyle name="SAPBEXstdItem 9 3 2 6 2 2" xfId="20912" xr:uid="{00000000-0005-0000-0000-0000D0590000}"/>
    <cellStyle name="SAPBEXstdItem 9 3 2 6 2 3" xfId="24876" xr:uid="{00000000-0005-0000-0000-0000D1590000}"/>
    <cellStyle name="SAPBEXstdItem 9 3 2 6 3" xfId="12327" xr:uid="{00000000-0005-0000-0000-0000D2590000}"/>
    <cellStyle name="SAPBEXstdItem 9 3 2 7" xfId="7932" xr:uid="{00000000-0005-0000-0000-0000D3590000}"/>
    <cellStyle name="SAPBEXstdItem 9 3 2 7 2" xfId="16622" xr:uid="{00000000-0005-0000-0000-0000D4590000}"/>
    <cellStyle name="SAPBEXstdItem 9 3 2 7 2 2" xfId="20913" xr:uid="{00000000-0005-0000-0000-0000D5590000}"/>
    <cellStyle name="SAPBEXstdItem 9 3 2 7 2 3" xfId="24877" xr:uid="{00000000-0005-0000-0000-0000D6590000}"/>
    <cellStyle name="SAPBEXstdItem 9 3 2 7 3" xfId="12328" xr:uid="{00000000-0005-0000-0000-0000D7590000}"/>
    <cellStyle name="SAPBEXstdItem 9 3 2 8" xfId="16616" xr:uid="{00000000-0005-0000-0000-0000D8590000}"/>
    <cellStyle name="SAPBEXstdItem 9 3 2 8 2" xfId="20907" xr:uid="{00000000-0005-0000-0000-0000D9590000}"/>
    <cellStyle name="SAPBEXstdItem 9 3 2 8 3" xfId="24871" xr:uid="{00000000-0005-0000-0000-0000DA590000}"/>
    <cellStyle name="SAPBEXstdItem 9 3 2 9" xfId="12322" xr:uid="{00000000-0005-0000-0000-0000DB590000}"/>
    <cellStyle name="SAPBEXstdItem 9 3 3" xfId="16615" xr:uid="{00000000-0005-0000-0000-0000DC590000}"/>
    <cellStyle name="SAPBEXstdItem 9 3 3 2" xfId="20906" xr:uid="{00000000-0005-0000-0000-0000DD590000}"/>
    <cellStyle name="SAPBEXstdItem 9 3 3 3" xfId="24870" xr:uid="{00000000-0005-0000-0000-0000DE590000}"/>
    <cellStyle name="SAPBEXstdItem 9 3 4" xfId="12321" xr:uid="{00000000-0005-0000-0000-0000DF590000}"/>
    <cellStyle name="SAPBEXstdItem 9 4" xfId="7933" xr:uid="{00000000-0005-0000-0000-0000E0590000}"/>
    <cellStyle name="SAPBEXstdItem 9 4 2" xfId="7934" xr:uid="{00000000-0005-0000-0000-0000E1590000}"/>
    <cellStyle name="SAPBEXstdItem 9 4 2 2" xfId="7935" xr:uid="{00000000-0005-0000-0000-0000E2590000}"/>
    <cellStyle name="SAPBEXstdItem 9 4 2 2 2" xfId="16625" xr:uid="{00000000-0005-0000-0000-0000E3590000}"/>
    <cellStyle name="SAPBEXstdItem 9 4 2 2 2 2" xfId="20916" xr:uid="{00000000-0005-0000-0000-0000E4590000}"/>
    <cellStyle name="SAPBEXstdItem 9 4 2 2 2 3" xfId="24880" xr:uid="{00000000-0005-0000-0000-0000E5590000}"/>
    <cellStyle name="SAPBEXstdItem 9 4 2 2 3" xfId="12331" xr:uid="{00000000-0005-0000-0000-0000E6590000}"/>
    <cellStyle name="SAPBEXstdItem 9 4 2 3" xfId="7936" xr:uid="{00000000-0005-0000-0000-0000E7590000}"/>
    <cellStyle name="SAPBEXstdItem 9 4 2 3 2" xfId="16626" xr:uid="{00000000-0005-0000-0000-0000E8590000}"/>
    <cellStyle name="SAPBEXstdItem 9 4 2 3 2 2" xfId="20917" xr:uid="{00000000-0005-0000-0000-0000E9590000}"/>
    <cellStyle name="SAPBEXstdItem 9 4 2 3 2 3" xfId="24881" xr:uid="{00000000-0005-0000-0000-0000EA590000}"/>
    <cellStyle name="SAPBEXstdItem 9 4 2 3 3" xfId="12332" xr:uid="{00000000-0005-0000-0000-0000EB590000}"/>
    <cellStyle name="SAPBEXstdItem 9 4 2 4" xfId="7937" xr:uid="{00000000-0005-0000-0000-0000EC590000}"/>
    <cellStyle name="SAPBEXstdItem 9 4 2 4 2" xfId="16627" xr:uid="{00000000-0005-0000-0000-0000ED590000}"/>
    <cellStyle name="SAPBEXstdItem 9 4 2 4 2 2" xfId="20918" xr:uid="{00000000-0005-0000-0000-0000EE590000}"/>
    <cellStyle name="SAPBEXstdItem 9 4 2 4 2 3" xfId="24882" xr:uid="{00000000-0005-0000-0000-0000EF590000}"/>
    <cellStyle name="SAPBEXstdItem 9 4 2 4 3" xfId="12333" xr:uid="{00000000-0005-0000-0000-0000F0590000}"/>
    <cellStyle name="SAPBEXstdItem 9 4 2 5" xfId="7938" xr:uid="{00000000-0005-0000-0000-0000F1590000}"/>
    <cellStyle name="SAPBEXstdItem 9 4 2 5 2" xfId="16628" xr:uid="{00000000-0005-0000-0000-0000F2590000}"/>
    <cellStyle name="SAPBEXstdItem 9 4 2 5 2 2" xfId="20919" xr:uid="{00000000-0005-0000-0000-0000F3590000}"/>
    <cellStyle name="SAPBEXstdItem 9 4 2 5 2 3" xfId="24883" xr:uid="{00000000-0005-0000-0000-0000F4590000}"/>
    <cellStyle name="SAPBEXstdItem 9 4 2 5 3" xfId="12334" xr:uid="{00000000-0005-0000-0000-0000F5590000}"/>
    <cellStyle name="SAPBEXstdItem 9 4 2 6" xfId="7939" xr:uid="{00000000-0005-0000-0000-0000F6590000}"/>
    <cellStyle name="SAPBEXstdItem 9 4 2 6 2" xfId="16629" xr:uid="{00000000-0005-0000-0000-0000F7590000}"/>
    <cellStyle name="SAPBEXstdItem 9 4 2 6 2 2" xfId="20920" xr:uid="{00000000-0005-0000-0000-0000F8590000}"/>
    <cellStyle name="SAPBEXstdItem 9 4 2 6 2 3" xfId="24884" xr:uid="{00000000-0005-0000-0000-0000F9590000}"/>
    <cellStyle name="SAPBEXstdItem 9 4 2 6 3" xfId="12335" xr:uid="{00000000-0005-0000-0000-0000FA590000}"/>
    <cellStyle name="SAPBEXstdItem 9 4 2 7" xfId="7940" xr:uid="{00000000-0005-0000-0000-0000FB590000}"/>
    <cellStyle name="SAPBEXstdItem 9 4 2 7 2" xfId="16630" xr:uid="{00000000-0005-0000-0000-0000FC590000}"/>
    <cellStyle name="SAPBEXstdItem 9 4 2 7 2 2" xfId="20921" xr:uid="{00000000-0005-0000-0000-0000FD590000}"/>
    <cellStyle name="SAPBEXstdItem 9 4 2 7 2 3" xfId="24885" xr:uid="{00000000-0005-0000-0000-0000FE590000}"/>
    <cellStyle name="SAPBEXstdItem 9 4 2 7 3" xfId="12336" xr:uid="{00000000-0005-0000-0000-0000FF590000}"/>
    <cellStyle name="SAPBEXstdItem 9 4 2 8" xfId="16624" xr:uid="{00000000-0005-0000-0000-0000005A0000}"/>
    <cellStyle name="SAPBEXstdItem 9 4 2 8 2" xfId="20915" xr:uid="{00000000-0005-0000-0000-0000015A0000}"/>
    <cellStyle name="SAPBEXstdItem 9 4 2 8 3" xfId="24879" xr:uid="{00000000-0005-0000-0000-0000025A0000}"/>
    <cellStyle name="SAPBEXstdItem 9 4 2 9" xfId="12330" xr:uid="{00000000-0005-0000-0000-0000035A0000}"/>
    <cellStyle name="SAPBEXstdItem 9 4 3" xfId="16623" xr:uid="{00000000-0005-0000-0000-0000045A0000}"/>
    <cellStyle name="SAPBEXstdItem 9 4 3 2" xfId="20914" xr:uid="{00000000-0005-0000-0000-0000055A0000}"/>
    <cellStyle name="SAPBEXstdItem 9 4 3 3" xfId="24878" xr:uid="{00000000-0005-0000-0000-0000065A0000}"/>
    <cellStyle name="SAPBEXstdItem 9 4 4" xfId="12329" xr:uid="{00000000-0005-0000-0000-0000075A0000}"/>
    <cellStyle name="SAPBEXstdItem 9 5" xfId="7941" xr:uid="{00000000-0005-0000-0000-0000085A0000}"/>
    <cellStyle name="SAPBEXstdItem 9 5 2" xfId="7942" xr:uid="{00000000-0005-0000-0000-0000095A0000}"/>
    <cellStyle name="SAPBEXstdItem 9 5 2 2" xfId="16632" xr:uid="{00000000-0005-0000-0000-00000A5A0000}"/>
    <cellStyle name="SAPBEXstdItem 9 5 2 2 2" xfId="20923" xr:uid="{00000000-0005-0000-0000-00000B5A0000}"/>
    <cellStyle name="SAPBEXstdItem 9 5 2 2 3" xfId="24887" xr:uid="{00000000-0005-0000-0000-00000C5A0000}"/>
    <cellStyle name="SAPBEXstdItem 9 5 2 3" xfId="12338" xr:uid="{00000000-0005-0000-0000-00000D5A0000}"/>
    <cellStyle name="SAPBEXstdItem 9 5 3" xfId="7943" xr:uid="{00000000-0005-0000-0000-00000E5A0000}"/>
    <cellStyle name="SAPBEXstdItem 9 5 3 2" xfId="16633" xr:uid="{00000000-0005-0000-0000-00000F5A0000}"/>
    <cellStyle name="SAPBEXstdItem 9 5 3 2 2" xfId="20924" xr:uid="{00000000-0005-0000-0000-0000105A0000}"/>
    <cellStyle name="SAPBEXstdItem 9 5 3 2 3" xfId="24888" xr:uid="{00000000-0005-0000-0000-0000115A0000}"/>
    <cellStyle name="SAPBEXstdItem 9 5 3 3" xfId="12339" xr:uid="{00000000-0005-0000-0000-0000125A0000}"/>
    <cellStyle name="SAPBEXstdItem 9 5 4" xfId="7944" xr:uid="{00000000-0005-0000-0000-0000135A0000}"/>
    <cellStyle name="SAPBEXstdItem 9 5 4 2" xfId="16634" xr:uid="{00000000-0005-0000-0000-0000145A0000}"/>
    <cellStyle name="SAPBEXstdItem 9 5 4 2 2" xfId="20925" xr:uid="{00000000-0005-0000-0000-0000155A0000}"/>
    <cellStyle name="SAPBEXstdItem 9 5 4 2 3" xfId="24889" xr:uid="{00000000-0005-0000-0000-0000165A0000}"/>
    <cellStyle name="SAPBEXstdItem 9 5 4 3" xfId="12340" xr:uid="{00000000-0005-0000-0000-0000175A0000}"/>
    <cellStyle name="SAPBEXstdItem 9 5 5" xfId="7945" xr:uid="{00000000-0005-0000-0000-0000185A0000}"/>
    <cellStyle name="SAPBEXstdItem 9 5 5 2" xfId="16635" xr:uid="{00000000-0005-0000-0000-0000195A0000}"/>
    <cellStyle name="SAPBEXstdItem 9 5 5 2 2" xfId="20926" xr:uid="{00000000-0005-0000-0000-00001A5A0000}"/>
    <cellStyle name="SAPBEXstdItem 9 5 5 2 3" xfId="24890" xr:uid="{00000000-0005-0000-0000-00001B5A0000}"/>
    <cellStyle name="SAPBEXstdItem 9 5 5 3" xfId="12341" xr:uid="{00000000-0005-0000-0000-00001C5A0000}"/>
    <cellStyle name="SAPBEXstdItem 9 5 6" xfId="7946" xr:uid="{00000000-0005-0000-0000-00001D5A0000}"/>
    <cellStyle name="SAPBEXstdItem 9 5 6 2" xfId="16636" xr:uid="{00000000-0005-0000-0000-00001E5A0000}"/>
    <cellStyle name="SAPBEXstdItem 9 5 6 2 2" xfId="20927" xr:uid="{00000000-0005-0000-0000-00001F5A0000}"/>
    <cellStyle name="SAPBEXstdItem 9 5 6 2 3" xfId="24891" xr:uid="{00000000-0005-0000-0000-0000205A0000}"/>
    <cellStyle name="SAPBEXstdItem 9 5 6 3" xfId="12342" xr:uid="{00000000-0005-0000-0000-0000215A0000}"/>
    <cellStyle name="SAPBEXstdItem 9 5 7" xfId="7947" xr:uid="{00000000-0005-0000-0000-0000225A0000}"/>
    <cellStyle name="SAPBEXstdItem 9 5 7 2" xfId="16637" xr:uid="{00000000-0005-0000-0000-0000235A0000}"/>
    <cellStyle name="SAPBEXstdItem 9 5 7 2 2" xfId="20928" xr:uid="{00000000-0005-0000-0000-0000245A0000}"/>
    <cellStyle name="SAPBEXstdItem 9 5 7 2 3" xfId="24892" xr:uid="{00000000-0005-0000-0000-0000255A0000}"/>
    <cellStyle name="SAPBEXstdItem 9 5 7 3" xfId="12343" xr:uid="{00000000-0005-0000-0000-0000265A0000}"/>
    <cellStyle name="SAPBEXstdItem 9 5 8" xfId="16631" xr:uid="{00000000-0005-0000-0000-0000275A0000}"/>
    <cellStyle name="SAPBEXstdItem 9 5 8 2" xfId="20922" xr:uid="{00000000-0005-0000-0000-0000285A0000}"/>
    <cellStyle name="SAPBEXstdItem 9 5 8 3" xfId="24886" xr:uid="{00000000-0005-0000-0000-0000295A0000}"/>
    <cellStyle name="SAPBEXstdItem 9 5 9" xfId="12337" xr:uid="{00000000-0005-0000-0000-00002A5A0000}"/>
    <cellStyle name="SAPBEXstdItem 9 6" xfId="16606" xr:uid="{00000000-0005-0000-0000-00002B5A0000}"/>
    <cellStyle name="SAPBEXstdItem 9 6 2" xfId="20897" xr:uid="{00000000-0005-0000-0000-00002C5A0000}"/>
    <cellStyle name="SAPBEXstdItem 9 6 3" xfId="24861" xr:uid="{00000000-0005-0000-0000-00002D5A0000}"/>
    <cellStyle name="SAPBEXstdItem 9 7" xfId="12312" xr:uid="{00000000-0005-0000-0000-00002E5A0000}"/>
    <cellStyle name="SAPBEXstdItemX" xfId="7948" xr:uid="{00000000-0005-0000-0000-00002F5A0000}"/>
    <cellStyle name="SAPBEXstdItemX 2" xfId="7949" xr:uid="{00000000-0005-0000-0000-0000305A0000}"/>
    <cellStyle name="SAPBEXstdItemX 2 2" xfId="7950" xr:uid="{00000000-0005-0000-0000-0000315A0000}"/>
    <cellStyle name="SAPBEXstdItemX 2 2 2" xfId="16640" xr:uid="{00000000-0005-0000-0000-0000325A0000}"/>
    <cellStyle name="SAPBEXstdItemX 2 2 2 2" xfId="20931" xr:uid="{00000000-0005-0000-0000-0000335A0000}"/>
    <cellStyle name="SAPBEXstdItemX 2 2 2 3" xfId="24895" xr:uid="{00000000-0005-0000-0000-0000345A0000}"/>
    <cellStyle name="SAPBEXstdItemX 2 2 3" xfId="12346" xr:uid="{00000000-0005-0000-0000-0000355A0000}"/>
    <cellStyle name="SAPBEXstdItemX 2 3" xfId="7951" xr:uid="{00000000-0005-0000-0000-0000365A0000}"/>
    <cellStyle name="SAPBEXstdItemX 2 3 2" xfId="16641" xr:uid="{00000000-0005-0000-0000-0000375A0000}"/>
    <cellStyle name="SAPBEXstdItemX 2 3 2 2" xfId="20932" xr:uid="{00000000-0005-0000-0000-0000385A0000}"/>
    <cellStyle name="SAPBEXstdItemX 2 3 2 3" xfId="24896" xr:uid="{00000000-0005-0000-0000-0000395A0000}"/>
    <cellStyle name="SAPBEXstdItemX 2 3 3" xfId="12347" xr:uid="{00000000-0005-0000-0000-00003A5A0000}"/>
    <cellStyle name="SAPBEXstdItemX 2 4" xfId="7952" xr:uid="{00000000-0005-0000-0000-00003B5A0000}"/>
    <cellStyle name="SAPBEXstdItemX 2 4 2" xfId="16642" xr:uid="{00000000-0005-0000-0000-00003C5A0000}"/>
    <cellStyle name="SAPBEXstdItemX 2 4 2 2" xfId="20933" xr:uid="{00000000-0005-0000-0000-00003D5A0000}"/>
    <cellStyle name="SAPBEXstdItemX 2 4 2 3" xfId="24897" xr:uid="{00000000-0005-0000-0000-00003E5A0000}"/>
    <cellStyle name="SAPBEXstdItemX 2 4 3" xfId="12348" xr:uid="{00000000-0005-0000-0000-00003F5A0000}"/>
    <cellStyle name="SAPBEXstdItemX 2 5" xfId="7953" xr:uid="{00000000-0005-0000-0000-0000405A0000}"/>
    <cellStyle name="SAPBEXstdItemX 2 5 2" xfId="16643" xr:uid="{00000000-0005-0000-0000-0000415A0000}"/>
    <cellStyle name="SAPBEXstdItemX 2 5 2 2" xfId="20934" xr:uid="{00000000-0005-0000-0000-0000425A0000}"/>
    <cellStyle name="SAPBEXstdItemX 2 5 2 3" xfId="24898" xr:uid="{00000000-0005-0000-0000-0000435A0000}"/>
    <cellStyle name="SAPBEXstdItemX 2 5 3" xfId="12349" xr:uid="{00000000-0005-0000-0000-0000445A0000}"/>
    <cellStyle name="SAPBEXstdItemX 2 6" xfId="7954" xr:uid="{00000000-0005-0000-0000-0000455A0000}"/>
    <cellStyle name="SAPBEXstdItemX 2 6 2" xfId="16644" xr:uid="{00000000-0005-0000-0000-0000465A0000}"/>
    <cellStyle name="SAPBEXstdItemX 2 6 2 2" xfId="20935" xr:uid="{00000000-0005-0000-0000-0000475A0000}"/>
    <cellStyle name="SAPBEXstdItemX 2 6 2 3" xfId="24899" xr:uid="{00000000-0005-0000-0000-0000485A0000}"/>
    <cellStyle name="SAPBEXstdItemX 2 6 3" xfId="12350" xr:uid="{00000000-0005-0000-0000-0000495A0000}"/>
    <cellStyle name="SAPBEXstdItemX 2 7" xfId="7955" xr:uid="{00000000-0005-0000-0000-00004A5A0000}"/>
    <cellStyle name="SAPBEXstdItemX 2 7 2" xfId="16645" xr:uid="{00000000-0005-0000-0000-00004B5A0000}"/>
    <cellStyle name="SAPBEXstdItemX 2 7 2 2" xfId="20936" xr:uid="{00000000-0005-0000-0000-00004C5A0000}"/>
    <cellStyle name="SAPBEXstdItemX 2 7 2 3" xfId="24900" xr:uid="{00000000-0005-0000-0000-00004D5A0000}"/>
    <cellStyle name="SAPBEXstdItemX 2 7 3" xfId="12351" xr:uid="{00000000-0005-0000-0000-00004E5A0000}"/>
    <cellStyle name="SAPBEXstdItemX 2 8" xfId="16639" xr:uid="{00000000-0005-0000-0000-00004F5A0000}"/>
    <cellStyle name="SAPBEXstdItemX 2 8 2" xfId="20930" xr:uid="{00000000-0005-0000-0000-0000505A0000}"/>
    <cellStyle name="SAPBEXstdItemX 2 8 3" xfId="24894" xr:uid="{00000000-0005-0000-0000-0000515A0000}"/>
    <cellStyle name="SAPBEXstdItemX 2 9" xfId="12345" xr:uid="{00000000-0005-0000-0000-0000525A0000}"/>
    <cellStyle name="SAPBEXstdItemX 3" xfId="16638" xr:uid="{00000000-0005-0000-0000-0000535A0000}"/>
    <cellStyle name="SAPBEXstdItemX 3 2" xfId="20929" xr:uid="{00000000-0005-0000-0000-0000545A0000}"/>
    <cellStyle name="SAPBEXstdItemX 3 3" xfId="24893" xr:uid="{00000000-0005-0000-0000-0000555A0000}"/>
    <cellStyle name="SAPBEXstdItemX 4" xfId="12344" xr:uid="{00000000-0005-0000-0000-0000565A0000}"/>
    <cellStyle name="SAPBEXtitle" xfId="7956" xr:uid="{00000000-0005-0000-0000-0000575A0000}"/>
    <cellStyle name="SAPBEXundefined" xfId="7957" xr:uid="{00000000-0005-0000-0000-0000585A0000}"/>
    <cellStyle name="SAPBEXundefined 2" xfId="7958" xr:uid="{00000000-0005-0000-0000-0000595A0000}"/>
    <cellStyle name="SAPBEXundefined 2 2" xfId="7959" xr:uid="{00000000-0005-0000-0000-00005A5A0000}"/>
    <cellStyle name="SAPBEXundefined 2 2 2" xfId="16648" xr:uid="{00000000-0005-0000-0000-00005B5A0000}"/>
    <cellStyle name="SAPBEXundefined 2 2 2 2" xfId="20939" xr:uid="{00000000-0005-0000-0000-00005C5A0000}"/>
    <cellStyle name="SAPBEXundefined 2 2 2 3" xfId="24903" xr:uid="{00000000-0005-0000-0000-00005D5A0000}"/>
    <cellStyle name="SAPBEXundefined 2 2 3" xfId="12354" xr:uid="{00000000-0005-0000-0000-00005E5A0000}"/>
    <cellStyle name="SAPBEXundefined 2 3" xfId="7960" xr:uid="{00000000-0005-0000-0000-00005F5A0000}"/>
    <cellStyle name="SAPBEXundefined 2 3 2" xfId="16649" xr:uid="{00000000-0005-0000-0000-0000605A0000}"/>
    <cellStyle name="SAPBEXundefined 2 3 2 2" xfId="20940" xr:uid="{00000000-0005-0000-0000-0000615A0000}"/>
    <cellStyle name="SAPBEXundefined 2 3 2 3" xfId="24904" xr:uid="{00000000-0005-0000-0000-0000625A0000}"/>
    <cellStyle name="SAPBEXundefined 2 3 3" xfId="12355" xr:uid="{00000000-0005-0000-0000-0000635A0000}"/>
    <cellStyle name="SAPBEXundefined 2 4" xfId="7961" xr:uid="{00000000-0005-0000-0000-0000645A0000}"/>
    <cellStyle name="SAPBEXundefined 2 4 2" xfId="16650" xr:uid="{00000000-0005-0000-0000-0000655A0000}"/>
    <cellStyle name="SAPBEXundefined 2 4 2 2" xfId="20941" xr:uid="{00000000-0005-0000-0000-0000665A0000}"/>
    <cellStyle name="SAPBEXundefined 2 4 2 3" xfId="24905" xr:uid="{00000000-0005-0000-0000-0000675A0000}"/>
    <cellStyle name="SAPBEXundefined 2 4 3" xfId="12356" xr:uid="{00000000-0005-0000-0000-0000685A0000}"/>
    <cellStyle name="SAPBEXundefined 2 5" xfId="7962" xr:uid="{00000000-0005-0000-0000-0000695A0000}"/>
    <cellStyle name="SAPBEXundefined 2 5 2" xfId="16651" xr:uid="{00000000-0005-0000-0000-00006A5A0000}"/>
    <cellStyle name="SAPBEXundefined 2 5 2 2" xfId="20942" xr:uid="{00000000-0005-0000-0000-00006B5A0000}"/>
    <cellStyle name="SAPBEXundefined 2 5 2 3" xfId="24906" xr:uid="{00000000-0005-0000-0000-00006C5A0000}"/>
    <cellStyle name="SAPBEXundefined 2 5 3" xfId="12357" xr:uid="{00000000-0005-0000-0000-00006D5A0000}"/>
    <cellStyle name="SAPBEXundefined 2 6" xfId="7963" xr:uid="{00000000-0005-0000-0000-00006E5A0000}"/>
    <cellStyle name="SAPBEXundefined 2 6 2" xfId="16652" xr:uid="{00000000-0005-0000-0000-00006F5A0000}"/>
    <cellStyle name="SAPBEXundefined 2 6 2 2" xfId="20943" xr:uid="{00000000-0005-0000-0000-0000705A0000}"/>
    <cellStyle name="SAPBEXundefined 2 6 2 3" xfId="24907" xr:uid="{00000000-0005-0000-0000-0000715A0000}"/>
    <cellStyle name="SAPBEXundefined 2 6 3" xfId="12358" xr:uid="{00000000-0005-0000-0000-0000725A0000}"/>
    <cellStyle name="SAPBEXundefined 2 7" xfId="7964" xr:uid="{00000000-0005-0000-0000-0000735A0000}"/>
    <cellStyle name="SAPBEXundefined 2 7 2" xfId="16653" xr:uid="{00000000-0005-0000-0000-0000745A0000}"/>
    <cellStyle name="SAPBEXundefined 2 7 2 2" xfId="20944" xr:uid="{00000000-0005-0000-0000-0000755A0000}"/>
    <cellStyle name="SAPBEXundefined 2 7 2 3" xfId="24908" xr:uid="{00000000-0005-0000-0000-0000765A0000}"/>
    <cellStyle name="SAPBEXundefined 2 7 3" xfId="12359" xr:uid="{00000000-0005-0000-0000-0000775A0000}"/>
    <cellStyle name="SAPBEXundefined 2 8" xfId="16647" xr:uid="{00000000-0005-0000-0000-0000785A0000}"/>
    <cellStyle name="SAPBEXundefined 2 8 2" xfId="20938" xr:uid="{00000000-0005-0000-0000-0000795A0000}"/>
    <cellStyle name="SAPBEXundefined 2 8 3" xfId="24902" xr:uid="{00000000-0005-0000-0000-00007A5A0000}"/>
    <cellStyle name="SAPBEXundefined 2 9" xfId="12353" xr:uid="{00000000-0005-0000-0000-00007B5A0000}"/>
    <cellStyle name="SAPBEXundefined 3" xfId="16646" xr:uid="{00000000-0005-0000-0000-00007C5A0000}"/>
    <cellStyle name="SAPBEXundefined 3 2" xfId="20937" xr:uid="{00000000-0005-0000-0000-00007D5A0000}"/>
    <cellStyle name="SAPBEXundefined 3 3" xfId="24901" xr:uid="{00000000-0005-0000-0000-00007E5A0000}"/>
    <cellStyle name="SAPBEXundefined 4" xfId="12352" xr:uid="{00000000-0005-0000-0000-00007F5A0000}"/>
    <cellStyle name="Separador" xfId="7965" xr:uid="{00000000-0005-0000-0000-0000805A0000}"/>
    <cellStyle name="Sheet Title" xfId="7966" xr:uid="{00000000-0005-0000-0000-0000815A0000}"/>
    <cellStyle name="SOS" xfId="7967" xr:uid="{00000000-0005-0000-0000-0000825A0000}"/>
    <cellStyle name="Subtotal" xfId="7968" xr:uid="{00000000-0005-0000-0000-0000835A0000}"/>
    <cellStyle name="Subtotal #" xfId="7969" xr:uid="{00000000-0005-0000-0000-0000845A0000}"/>
    <cellStyle name="Subtotal # 2" xfId="7970" xr:uid="{00000000-0005-0000-0000-0000855A0000}"/>
    <cellStyle name="Subtotal # 2 2" xfId="7971" xr:uid="{00000000-0005-0000-0000-0000865A0000}"/>
    <cellStyle name="Subtotal # 3" xfId="7972" xr:uid="{00000000-0005-0000-0000-0000875A0000}"/>
    <cellStyle name="Subtotal %" xfId="7973" xr:uid="{00000000-0005-0000-0000-0000885A0000}"/>
    <cellStyle name="Subtotal % 2" xfId="7974" xr:uid="{00000000-0005-0000-0000-0000895A0000}"/>
    <cellStyle name="Subtotal % 2 2" xfId="7975" xr:uid="{00000000-0005-0000-0000-00008A5A0000}"/>
    <cellStyle name="Subtotal % 3" xfId="7976" xr:uid="{00000000-0005-0000-0000-00008B5A0000}"/>
    <cellStyle name="Subtotal 1" xfId="7977" xr:uid="{00000000-0005-0000-0000-00008C5A0000}"/>
    <cellStyle name="Subtotal 2" xfId="7978" xr:uid="{00000000-0005-0000-0000-00008D5A0000}"/>
    <cellStyle name="Subtotal 3" xfId="7979" xr:uid="{00000000-0005-0000-0000-00008E5A0000}"/>
    <cellStyle name="Subtotal 3 2" xfId="7980" xr:uid="{00000000-0005-0000-0000-00008F5A0000}"/>
    <cellStyle name="Subtotal 4" xfId="7981" xr:uid="{00000000-0005-0000-0000-0000905A0000}"/>
    <cellStyle name="Subtotal 4 2" xfId="7982" xr:uid="{00000000-0005-0000-0000-0000915A0000}"/>
    <cellStyle name="Subtotal 5" xfId="7983" xr:uid="{00000000-0005-0000-0000-0000925A0000}"/>
    <cellStyle name="Texto de advertencia 2" xfId="7984" xr:uid="{00000000-0005-0000-0000-0000935A0000}"/>
    <cellStyle name="Texto de advertencia 2 10" xfId="7985" xr:uid="{00000000-0005-0000-0000-0000945A0000}"/>
    <cellStyle name="Texto de advertencia 2 11" xfId="7986" xr:uid="{00000000-0005-0000-0000-0000955A0000}"/>
    <cellStyle name="Texto de advertencia 2 12" xfId="7987" xr:uid="{00000000-0005-0000-0000-0000965A0000}"/>
    <cellStyle name="Texto de advertencia 2 13" xfId="7988" xr:uid="{00000000-0005-0000-0000-0000975A0000}"/>
    <cellStyle name="Texto de advertencia 2 2" xfId="7989" xr:uid="{00000000-0005-0000-0000-0000985A0000}"/>
    <cellStyle name="Texto de advertencia 2 2 2" xfId="7990" xr:uid="{00000000-0005-0000-0000-0000995A0000}"/>
    <cellStyle name="Texto de advertencia 2 3" xfId="7991" xr:uid="{00000000-0005-0000-0000-00009A5A0000}"/>
    <cellStyle name="Texto de advertencia 2 4" xfId="7992" xr:uid="{00000000-0005-0000-0000-00009B5A0000}"/>
    <cellStyle name="Texto de advertencia 2 5" xfId="7993" xr:uid="{00000000-0005-0000-0000-00009C5A0000}"/>
    <cellStyle name="Texto de advertencia 2 6" xfId="7994" xr:uid="{00000000-0005-0000-0000-00009D5A0000}"/>
    <cellStyle name="Texto de advertencia 2 7" xfId="7995" xr:uid="{00000000-0005-0000-0000-00009E5A0000}"/>
    <cellStyle name="Texto de advertencia 2 8" xfId="7996" xr:uid="{00000000-0005-0000-0000-00009F5A0000}"/>
    <cellStyle name="Texto de advertencia 2 9" xfId="7997" xr:uid="{00000000-0005-0000-0000-0000A05A0000}"/>
    <cellStyle name="Texto de advertencia 3" xfId="7998" xr:uid="{00000000-0005-0000-0000-0000A15A0000}"/>
    <cellStyle name="Texto de advertencia 3 10" xfId="7999" xr:uid="{00000000-0005-0000-0000-0000A25A0000}"/>
    <cellStyle name="Texto de advertencia 3 11" xfId="8000" xr:uid="{00000000-0005-0000-0000-0000A35A0000}"/>
    <cellStyle name="Texto de advertencia 3 12" xfId="8001" xr:uid="{00000000-0005-0000-0000-0000A45A0000}"/>
    <cellStyle name="Texto de advertencia 3 13" xfId="8002" xr:uid="{00000000-0005-0000-0000-0000A55A0000}"/>
    <cellStyle name="Texto de advertencia 3 2" xfId="8003" xr:uid="{00000000-0005-0000-0000-0000A65A0000}"/>
    <cellStyle name="Texto de advertencia 3 3" xfId="8004" xr:uid="{00000000-0005-0000-0000-0000A75A0000}"/>
    <cellStyle name="Texto de advertencia 3 4" xfId="8005" xr:uid="{00000000-0005-0000-0000-0000A85A0000}"/>
    <cellStyle name="Texto de advertencia 3 5" xfId="8006" xr:uid="{00000000-0005-0000-0000-0000A95A0000}"/>
    <cellStyle name="Texto de advertencia 3 6" xfId="8007" xr:uid="{00000000-0005-0000-0000-0000AA5A0000}"/>
    <cellStyle name="Texto de advertencia 3 7" xfId="8008" xr:uid="{00000000-0005-0000-0000-0000AB5A0000}"/>
    <cellStyle name="Texto de advertencia 3 8" xfId="8009" xr:uid="{00000000-0005-0000-0000-0000AC5A0000}"/>
    <cellStyle name="Texto de advertencia 3 9" xfId="8010" xr:uid="{00000000-0005-0000-0000-0000AD5A0000}"/>
    <cellStyle name="Texto de advertencia 4 10" xfId="8011" xr:uid="{00000000-0005-0000-0000-0000AE5A0000}"/>
    <cellStyle name="Texto de advertencia 4 11" xfId="8012" xr:uid="{00000000-0005-0000-0000-0000AF5A0000}"/>
    <cellStyle name="Texto de advertencia 4 12" xfId="8013" xr:uid="{00000000-0005-0000-0000-0000B05A0000}"/>
    <cellStyle name="Texto de advertencia 4 13" xfId="8014" xr:uid="{00000000-0005-0000-0000-0000B15A0000}"/>
    <cellStyle name="Texto de advertencia 4 2" xfId="8015" xr:uid="{00000000-0005-0000-0000-0000B25A0000}"/>
    <cellStyle name="Texto de advertencia 4 3" xfId="8016" xr:uid="{00000000-0005-0000-0000-0000B35A0000}"/>
    <cellStyle name="Texto de advertencia 4 4" xfId="8017" xr:uid="{00000000-0005-0000-0000-0000B45A0000}"/>
    <cellStyle name="Texto de advertencia 4 5" xfId="8018" xr:uid="{00000000-0005-0000-0000-0000B55A0000}"/>
    <cellStyle name="Texto de advertencia 4 6" xfId="8019" xr:uid="{00000000-0005-0000-0000-0000B65A0000}"/>
    <cellStyle name="Texto de advertencia 4 7" xfId="8020" xr:uid="{00000000-0005-0000-0000-0000B75A0000}"/>
    <cellStyle name="Texto de advertencia 4 8" xfId="8021" xr:uid="{00000000-0005-0000-0000-0000B85A0000}"/>
    <cellStyle name="Texto de advertencia 4 9" xfId="8022" xr:uid="{00000000-0005-0000-0000-0000B95A0000}"/>
    <cellStyle name="Texto de advertencia 5 10" xfId="8023" xr:uid="{00000000-0005-0000-0000-0000BA5A0000}"/>
    <cellStyle name="Texto de advertencia 5 11" xfId="8024" xr:uid="{00000000-0005-0000-0000-0000BB5A0000}"/>
    <cellStyle name="Texto de advertencia 5 12" xfId="8025" xr:uid="{00000000-0005-0000-0000-0000BC5A0000}"/>
    <cellStyle name="Texto de advertencia 5 2" xfId="8026" xr:uid="{00000000-0005-0000-0000-0000BD5A0000}"/>
    <cellStyle name="Texto de advertencia 5 3" xfId="8027" xr:uid="{00000000-0005-0000-0000-0000BE5A0000}"/>
    <cellStyle name="Texto de advertencia 5 4" xfId="8028" xr:uid="{00000000-0005-0000-0000-0000BF5A0000}"/>
    <cellStyle name="Texto de advertencia 5 5" xfId="8029" xr:uid="{00000000-0005-0000-0000-0000C05A0000}"/>
    <cellStyle name="Texto de advertencia 5 6" xfId="8030" xr:uid="{00000000-0005-0000-0000-0000C15A0000}"/>
    <cellStyle name="Texto de advertencia 5 7" xfId="8031" xr:uid="{00000000-0005-0000-0000-0000C25A0000}"/>
    <cellStyle name="Texto de advertencia 5 8" xfId="8032" xr:uid="{00000000-0005-0000-0000-0000C35A0000}"/>
    <cellStyle name="Texto de advertencia 5 9" xfId="8033" xr:uid="{00000000-0005-0000-0000-0000C45A0000}"/>
    <cellStyle name="Texto explicativo 2" xfId="8034" xr:uid="{00000000-0005-0000-0000-0000C55A0000}"/>
    <cellStyle name="Texto explicativo 2 10" xfId="8035" xr:uid="{00000000-0005-0000-0000-0000C65A0000}"/>
    <cellStyle name="Texto explicativo 2 11" xfId="8036" xr:uid="{00000000-0005-0000-0000-0000C75A0000}"/>
    <cellStyle name="Texto explicativo 2 12" xfId="8037" xr:uid="{00000000-0005-0000-0000-0000C85A0000}"/>
    <cellStyle name="Texto explicativo 2 13" xfId="8038" xr:uid="{00000000-0005-0000-0000-0000C95A0000}"/>
    <cellStyle name="Texto explicativo 2 2" xfId="8039" xr:uid="{00000000-0005-0000-0000-0000CA5A0000}"/>
    <cellStyle name="Texto explicativo 2 2 2" xfId="8040" xr:uid="{00000000-0005-0000-0000-0000CB5A0000}"/>
    <cellStyle name="Texto explicativo 2 3" xfId="8041" xr:uid="{00000000-0005-0000-0000-0000CC5A0000}"/>
    <cellStyle name="Texto explicativo 2 4" xfId="8042" xr:uid="{00000000-0005-0000-0000-0000CD5A0000}"/>
    <cellStyle name="Texto explicativo 2 5" xfId="8043" xr:uid="{00000000-0005-0000-0000-0000CE5A0000}"/>
    <cellStyle name="Texto explicativo 2 6" xfId="8044" xr:uid="{00000000-0005-0000-0000-0000CF5A0000}"/>
    <cellStyle name="Texto explicativo 2 7" xfId="8045" xr:uid="{00000000-0005-0000-0000-0000D05A0000}"/>
    <cellStyle name="Texto explicativo 2 8" xfId="8046" xr:uid="{00000000-0005-0000-0000-0000D15A0000}"/>
    <cellStyle name="Texto explicativo 2 9" xfId="8047" xr:uid="{00000000-0005-0000-0000-0000D25A0000}"/>
    <cellStyle name="Texto explicativo 3" xfId="8048" xr:uid="{00000000-0005-0000-0000-0000D35A0000}"/>
    <cellStyle name="Texto explicativo 3 10" xfId="8049" xr:uid="{00000000-0005-0000-0000-0000D45A0000}"/>
    <cellStyle name="Texto explicativo 3 11" xfId="8050" xr:uid="{00000000-0005-0000-0000-0000D55A0000}"/>
    <cellStyle name="Texto explicativo 3 12" xfId="8051" xr:uid="{00000000-0005-0000-0000-0000D65A0000}"/>
    <cellStyle name="Texto explicativo 3 13" xfId="8052" xr:uid="{00000000-0005-0000-0000-0000D75A0000}"/>
    <cellStyle name="Texto explicativo 3 2" xfId="8053" xr:uid="{00000000-0005-0000-0000-0000D85A0000}"/>
    <cellStyle name="Texto explicativo 3 3" xfId="8054" xr:uid="{00000000-0005-0000-0000-0000D95A0000}"/>
    <cellStyle name="Texto explicativo 3 4" xfId="8055" xr:uid="{00000000-0005-0000-0000-0000DA5A0000}"/>
    <cellStyle name="Texto explicativo 3 5" xfId="8056" xr:uid="{00000000-0005-0000-0000-0000DB5A0000}"/>
    <cellStyle name="Texto explicativo 3 6" xfId="8057" xr:uid="{00000000-0005-0000-0000-0000DC5A0000}"/>
    <cellStyle name="Texto explicativo 3 7" xfId="8058" xr:uid="{00000000-0005-0000-0000-0000DD5A0000}"/>
    <cellStyle name="Texto explicativo 3 8" xfId="8059" xr:uid="{00000000-0005-0000-0000-0000DE5A0000}"/>
    <cellStyle name="Texto explicativo 3 9" xfId="8060" xr:uid="{00000000-0005-0000-0000-0000DF5A0000}"/>
    <cellStyle name="Texto explicativo 4 10" xfId="8061" xr:uid="{00000000-0005-0000-0000-0000E05A0000}"/>
    <cellStyle name="Texto explicativo 4 11" xfId="8062" xr:uid="{00000000-0005-0000-0000-0000E15A0000}"/>
    <cellStyle name="Texto explicativo 4 12" xfId="8063" xr:uid="{00000000-0005-0000-0000-0000E25A0000}"/>
    <cellStyle name="Texto explicativo 4 13" xfId="8064" xr:uid="{00000000-0005-0000-0000-0000E35A0000}"/>
    <cellStyle name="Texto explicativo 4 2" xfId="8065" xr:uid="{00000000-0005-0000-0000-0000E45A0000}"/>
    <cellStyle name="Texto explicativo 4 3" xfId="8066" xr:uid="{00000000-0005-0000-0000-0000E55A0000}"/>
    <cellStyle name="Texto explicativo 4 4" xfId="8067" xr:uid="{00000000-0005-0000-0000-0000E65A0000}"/>
    <cellStyle name="Texto explicativo 4 5" xfId="8068" xr:uid="{00000000-0005-0000-0000-0000E75A0000}"/>
    <cellStyle name="Texto explicativo 4 6" xfId="8069" xr:uid="{00000000-0005-0000-0000-0000E85A0000}"/>
    <cellStyle name="Texto explicativo 4 7" xfId="8070" xr:uid="{00000000-0005-0000-0000-0000E95A0000}"/>
    <cellStyle name="Texto explicativo 4 8" xfId="8071" xr:uid="{00000000-0005-0000-0000-0000EA5A0000}"/>
    <cellStyle name="Texto explicativo 4 9" xfId="8072" xr:uid="{00000000-0005-0000-0000-0000EB5A0000}"/>
    <cellStyle name="Texto explicativo 5 10" xfId="8073" xr:uid="{00000000-0005-0000-0000-0000EC5A0000}"/>
    <cellStyle name="Texto explicativo 5 11" xfId="8074" xr:uid="{00000000-0005-0000-0000-0000ED5A0000}"/>
    <cellStyle name="Texto explicativo 5 12" xfId="8075" xr:uid="{00000000-0005-0000-0000-0000EE5A0000}"/>
    <cellStyle name="Texto explicativo 5 2" xfId="8076" xr:uid="{00000000-0005-0000-0000-0000EF5A0000}"/>
    <cellStyle name="Texto explicativo 5 3" xfId="8077" xr:uid="{00000000-0005-0000-0000-0000F05A0000}"/>
    <cellStyle name="Texto explicativo 5 4" xfId="8078" xr:uid="{00000000-0005-0000-0000-0000F15A0000}"/>
    <cellStyle name="Texto explicativo 5 5" xfId="8079" xr:uid="{00000000-0005-0000-0000-0000F25A0000}"/>
    <cellStyle name="Texto explicativo 5 6" xfId="8080" xr:uid="{00000000-0005-0000-0000-0000F35A0000}"/>
    <cellStyle name="Texto explicativo 5 7" xfId="8081" xr:uid="{00000000-0005-0000-0000-0000F45A0000}"/>
    <cellStyle name="Texto explicativo 5 8" xfId="8082" xr:uid="{00000000-0005-0000-0000-0000F55A0000}"/>
    <cellStyle name="Texto explicativo 5 9" xfId="8083" xr:uid="{00000000-0005-0000-0000-0000F65A0000}"/>
    <cellStyle name="þ_x001d_ð _x000c_);ð_x000c__x001c_;U_x0001_&gt;_x0006_ã;_x0007__x0001__x0001_" xfId="8084" xr:uid="{00000000-0005-0000-0000-0000F75A0000}"/>
    <cellStyle name="Title" xfId="8085" xr:uid="{00000000-0005-0000-0000-0000F85A0000}"/>
    <cellStyle name="Title 2" xfId="8086" xr:uid="{00000000-0005-0000-0000-0000F95A0000}"/>
    <cellStyle name="Titulo" xfId="8087" xr:uid="{00000000-0005-0000-0000-0000FA5A0000}"/>
    <cellStyle name="Título 1 2" xfId="8088" xr:uid="{00000000-0005-0000-0000-0000FB5A0000}"/>
    <cellStyle name="Título 1 2 10" xfId="8089" xr:uid="{00000000-0005-0000-0000-0000FC5A0000}"/>
    <cellStyle name="Título 1 2 11" xfId="8090" xr:uid="{00000000-0005-0000-0000-0000FD5A0000}"/>
    <cellStyle name="Título 1 2 12" xfId="8091" xr:uid="{00000000-0005-0000-0000-0000FE5A0000}"/>
    <cellStyle name="Título 1 2 13" xfId="8092" xr:uid="{00000000-0005-0000-0000-0000FF5A0000}"/>
    <cellStyle name="Título 1 2 2" xfId="8093" xr:uid="{00000000-0005-0000-0000-0000005B0000}"/>
    <cellStyle name="Título 1 2 2 2" xfId="8094" xr:uid="{00000000-0005-0000-0000-0000015B0000}"/>
    <cellStyle name="Título 1 2 3" xfId="8095" xr:uid="{00000000-0005-0000-0000-0000025B0000}"/>
    <cellStyle name="Título 1 2 4" xfId="8096" xr:uid="{00000000-0005-0000-0000-0000035B0000}"/>
    <cellStyle name="Título 1 2 5" xfId="8097" xr:uid="{00000000-0005-0000-0000-0000045B0000}"/>
    <cellStyle name="Título 1 2 6" xfId="8098" xr:uid="{00000000-0005-0000-0000-0000055B0000}"/>
    <cellStyle name="Título 1 2 7" xfId="8099" xr:uid="{00000000-0005-0000-0000-0000065B0000}"/>
    <cellStyle name="Título 1 2 8" xfId="8100" xr:uid="{00000000-0005-0000-0000-0000075B0000}"/>
    <cellStyle name="Título 1 2 9" xfId="8101" xr:uid="{00000000-0005-0000-0000-0000085B0000}"/>
    <cellStyle name="Título 1 3" xfId="8102" xr:uid="{00000000-0005-0000-0000-0000095B0000}"/>
    <cellStyle name="Título 1 3 10" xfId="8103" xr:uid="{00000000-0005-0000-0000-00000A5B0000}"/>
    <cellStyle name="Título 1 3 11" xfId="8104" xr:uid="{00000000-0005-0000-0000-00000B5B0000}"/>
    <cellStyle name="Título 1 3 12" xfId="8105" xr:uid="{00000000-0005-0000-0000-00000C5B0000}"/>
    <cellStyle name="Título 1 3 13" xfId="8106" xr:uid="{00000000-0005-0000-0000-00000D5B0000}"/>
    <cellStyle name="Título 1 3 2" xfId="8107" xr:uid="{00000000-0005-0000-0000-00000E5B0000}"/>
    <cellStyle name="Título 1 3 3" xfId="8108" xr:uid="{00000000-0005-0000-0000-00000F5B0000}"/>
    <cellStyle name="Título 1 3 4" xfId="8109" xr:uid="{00000000-0005-0000-0000-0000105B0000}"/>
    <cellStyle name="Título 1 3 5" xfId="8110" xr:uid="{00000000-0005-0000-0000-0000115B0000}"/>
    <cellStyle name="Título 1 3 6" xfId="8111" xr:uid="{00000000-0005-0000-0000-0000125B0000}"/>
    <cellStyle name="Título 1 3 7" xfId="8112" xr:uid="{00000000-0005-0000-0000-0000135B0000}"/>
    <cellStyle name="Título 1 3 8" xfId="8113" xr:uid="{00000000-0005-0000-0000-0000145B0000}"/>
    <cellStyle name="Título 1 3 9" xfId="8114" xr:uid="{00000000-0005-0000-0000-0000155B0000}"/>
    <cellStyle name="Título 1 4 10" xfId="8115" xr:uid="{00000000-0005-0000-0000-0000165B0000}"/>
    <cellStyle name="Título 1 4 11" xfId="8116" xr:uid="{00000000-0005-0000-0000-0000175B0000}"/>
    <cellStyle name="Título 1 4 12" xfId="8117" xr:uid="{00000000-0005-0000-0000-0000185B0000}"/>
    <cellStyle name="Título 1 4 13" xfId="8118" xr:uid="{00000000-0005-0000-0000-0000195B0000}"/>
    <cellStyle name="Título 1 4 2" xfId="8119" xr:uid="{00000000-0005-0000-0000-00001A5B0000}"/>
    <cellStyle name="Título 1 4 3" xfId="8120" xr:uid="{00000000-0005-0000-0000-00001B5B0000}"/>
    <cellStyle name="Título 1 4 4" xfId="8121" xr:uid="{00000000-0005-0000-0000-00001C5B0000}"/>
    <cellStyle name="Título 1 4 5" xfId="8122" xr:uid="{00000000-0005-0000-0000-00001D5B0000}"/>
    <cellStyle name="Título 1 4 6" xfId="8123" xr:uid="{00000000-0005-0000-0000-00001E5B0000}"/>
    <cellStyle name="Título 1 4 7" xfId="8124" xr:uid="{00000000-0005-0000-0000-00001F5B0000}"/>
    <cellStyle name="Título 1 4 8" xfId="8125" xr:uid="{00000000-0005-0000-0000-0000205B0000}"/>
    <cellStyle name="Título 1 4 9" xfId="8126" xr:uid="{00000000-0005-0000-0000-0000215B0000}"/>
    <cellStyle name="Título 1 5 10" xfId="8127" xr:uid="{00000000-0005-0000-0000-0000225B0000}"/>
    <cellStyle name="Título 1 5 11" xfId="8128" xr:uid="{00000000-0005-0000-0000-0000235B0000}"/>
    <cellStyle name="Título 1 5 12" xfId="8129" xr:uid="{00000000-0005-0000-0000-0000245B0000}"/>
    <cellStyle name="Título 1 5 2" xfId="8130" xr:uid="{00000000-0005-0000-0000-0000255B0000}"/>
    <cellStyle name="Título 1 5 3" xfId="8131" xr:uid="{00000000-0005-0000-0000-0000265B0000}"/>
    <cellStyle name="Título 1 5 4" xfId="8132" xr:uid="{00000000-0005-0000-0000-0000275B0000}"/>
    <cellStyle name="Título 1 5 5" xfId="8133" xr:uid="{00000000-0005-0000-0000-0000285B0000}"/>
    <cellStyle name="Título 1 5 6" xfId="8134" xr:uid="{00000000-0005-0000-0000-0000295B0000}"/>
    <cellStyle name="Título 1 5 7" xfId="8135" xr:uid="{00000000-0005-0000-0000-00002A5B0000}"/>
    <cellStyle name="Título 1 5 8" xfId="8136" xr:uid="{00000000-0005-0000-0000-00002B5B0000}"/>
    <cellStyle name="Título 1 5 9" xfId="8137" xr:uid="{00000000-0005-0000-0000-00002C5B0000}"/>
    <cellStyle name="Titulo 2" xfId="8138" xr:uid="{00000000-0005-0000-0000-00002D5B0000}"/>
    <cellStyle name="Título 2 2" xfId="8139" xr:uid="{00000000-0005-0000-0000-00002E5B0000}"/>
    <cellStyle name="Título 2 2 10" xfId="8140" xr:uid="{00000000-0005-0000-0000-00002F5B0000}"/>
    <cellStyle name="Título 2 2 11" xfId="8141" xr:uid="{00000000-0005-0000-0000-0000305B0000}"/>
    <cellStyle name="Título 2 2 12" xfId="8142" xr:uid="{00000000-0005-0000-0000-0000315B0000}"/>
    <cellStyle name="Título 2 2 13" xfId="8143" xr:uid="{00000000-0005-0000-0000-0000325B0000}"/>
    <cellStyle name="Título 2 2 2" xfId="8144" xr:uid="{00000000-0005-0000-0000-0000335B0000}"/>
    <cellStyle name="Título 2 2 2 2" xfId="8145" xr:uid="{00000000-0005-0000-0000-0000345B0000}"/>
    <cellStyle name="Título 2 2 3" xfId="8146" xr:uid="{00000000-0005-0000-0000-0000355B0000}"/>
    <cellStyle name="Título 2 2 4" xfId="8147" xr:uid="{00000000-0005-0000-0000-0000365B0000}"/>
    <cellStyle name="Título 2 2 5" xfId="8148" xr:uid="{00000000-0005-0000-0000-0000375B0000}"/>
    <cellStyle name="Título 2 2 6" xfId="8149" xr:uid="{00000000-0005-0000-0000-0000385B0000}"/>
    <cellStyle name="Título 2 2 7" xfId="8150" xr:uid="{00000000-0005-0000-0000-0000395B0000}"/>
    <cellStyle name="Título 2 2 8" xfId="8151" xr:uid="{00000000-0005-0000-0000-00003A5B0000}"/>
    <cellStyle name="Título 2 2 9" xfId="8152" xr:uid="{00000000-0005-0000-0000-00003B5B0000}"/>
    <cellStyle name="Título 2 3" xfId="8153" xr:uid="{00000000-0005-0000-0000-00003C5B0000}"/>
    <cellStyle name="Título 2 3 10" xfId="8154" xr:uid="{00000000-0005-0000-0000-00003D5B0000}"/>
    <cellStyle name="Título 2 3 11" xfId="8155" xr:uid="{00000000-0005-0000-0000-00003E5B0000}"/>
    <cellStyle name="Título 2 3 12" xfId="8156" xr:uid="{00000000-0005-0000-0000-00003F5B0000}"/>
    <cellStyle name="Título 2 3 13" xfId="8157" xr:uid="{00000000-0005-0000-0000-0000405B0000}"/>
    <cellStyle name="Título 2 3 2" xfId="8158" xr:uid="{00000000-0005-0000-0000-0000415B0000}"/>
    <cellStyle name="Título 2 3 3" xfId="8159" xr:uid="{00000000-0005-0000-0000-0000425B0000}"/>
    <cellStyle name="Título 2 3 4" xfId="8160" xr:uid="{00000000-0005-0000-0000-0000435B0000}"/>
    <cellStyle name="Título 2 3 5" xfId="8161" xr:uid="{00000000-0005-0000-0000-0000445B0000}"/>
    <cellStyle name="Título 2 3 6" xfId="8162" xr:uid="{00000000-0005-0000-0000-0000455B0000}"/>
    <cellStyle name="Título 2 3 7" xfId="8163" xr:uid="{00000000-0005-0000-0000-0000465B0000}"/>
    <cellStyle name="Título 2 3 8" xfId="8164" xr:uid="{00000000-0005-0000-0000-0000475B0000}"/>
    <cellStyle name="Título 2 3 9" xfId="8165" xr:uid="{00000000-0005-0000-0000-0000485B0000}"/>
    <cellStyle name="Título 2 4 10" xfId="8166" xr:uid="{00000000-0005-0000-0000-0000495B0000}"/>
    <cellStyle name="Título 2 4 11" xfId="8167" xr:uid="{00000000-0005-0000-0000-00004A5B0000}"/>
    <cellStyle name="Título 2 4 12" xfId="8168" xr:uid="{00000000-0005-0000-0000-00004B5B0000}"/>
    <cellStyle name="Título 2 4 13" xfId="8169" xr:uid="{00000000-0005-0000-0000-00004C5B0000}"/>
    <cellStyle name="Título 2 4 2" xfId="8170" xr:uid="{00000000-0005-0000-0000-00004D5B0000}"/>
    <cellStyle name="Título 2 4 3" xfId="8171" xr:uid="{00000000-0005-0000-0000-00004E5B0000}"/>
    <cellStyle name="Título 2 4 4" xfId="8172" xr:uid="{00000000-0005-0000-0000-00004F5B0000}"/>
    <cellStyle name="Título 2 4 5" xfId="8173" xr:uid="{00000000-0005-0000-0000-0000505B0000}"/>
    <cellStyle name="Título 2 4 6" xfId="8174" xr:uid="{00000000-0005-0000-0000-0000515B0000}"/>
    <cellStyle name="Título 2 4 7" xfId="8175" xr:uid="{00000000-0005-0000-0000-0000525B0000}"/>
    <cellStyle name="Título 2 4 8" xfId="8176" xr:uid="{00000000-0005-0000-0000-0000535B0000}"/>
    <cellStyle name="Título 2 4 9" xfId="8177" xr:uid="{00000000-0005-0000-0000-0000545B0000}"/>
    <cellStyle name="Título 2 5 10" xfId="8178" xr:uid="{00000000-0005-0000-0000-0000555B0000}"/>
    <cellStyle name="Título 2 5 11" xfId="8179" xr:uid="{00000000-0005-0000-0000-0000565B0000}"/>
    <cellStyle name="Título 2 5 12" xfId="8180" xr:uid="{00000000-0005-0000-0000-0000575B0000}"/>
    <cellStyle name="Título 2 5 2" xfId="8181" xr:uid="{00000000-0005-0000-0000-0000585B0000}"/>
    <cellStyle name="Título 2 5 3" xfId="8182" xr:uid="{00000000-0005-0000-0000-0000595B0000}"/>
    <cellStyle name="Título 2 5 4" xfId="8183" xr:uid="{00000000-0005-0000-0000-00005A5B0000}"/>
    <cellStyle name="Título 2 5 5" xfId="8184" xr:uid="{00000000-0005-0000-0000-00005B5B0000}"/>
    <cellStyle name="Título 2 5 6" xfId="8185" xr:uid="{00000000-0005-0000-0000-00005C5B0000}"/>
    <cellStyle name="Título 2 5 7" xfId="8186" xr:uid="{00000000-0005-0000-0000-00005D5B0000}"/>
    <cellStyle name="Título 2 5 8" xfId="8187" xr:uid="{00000000-0005-0000-0000-00005E5B0000}"/>
    <cellStyle name="Título 2 5 9" xfId="8188" xr:uid="{00000000-0005-0000-0000-00005F5B0000}"/>
    <cellStyle name="Título 3 2" xfId="8189" xr:uid="{00000000-0005-0000-0000-0000605B0000}"/>
    <cellStyle name="Título 3 2 10" xfId="8190" xr:uid="{00000000-0005-0000-0000-0000615B0000}"/>
    <cellStyle name="Título 3 2 11" xfId="8191" xr:uid="{00000000-0005-0000-0000-0000625B0000}"/>
    <cellStyle name="Título 3 2 12" xfId="8192" xr:uid="{00000000-0005-0000-0000-0000635B0000}"/>
    <cellStyle name="Título 3 2 13" xfId="8193" xr:uid="{00000000-0005-0000-0000-0000645B0000}"/>
    <cellStyle name="Título 3 2 2" xfId="8194" xr:uid="{00000000-0005-0000-0000-0000655B0000}"/>
    <cellStyle name="Título 3 2 2 2" xfId="8195" xr:uid="{00000000-0005-0000-0000-0000665B0000}"/>
    <cellStyle name="Título 3 2 3" xfId="8196" xr:uid="{00000000-0005-0000-0000-0000675B0000}"/>
    <cellStyle name="Título 3 2 4" xfId="8197" xr:uid="{00000000-0005-0000-0000-0000685B0000}"/>
    <cellStyle name="Título 3 2 5" xfId="8198" xr:uid="{00000000-0005-0000-0000-0000695B0000}"/>
    <cellStyle name="Título 3 2 6" xfId="8199" xr:uid="{00000000-0005-0000-0000-00006A5B0000}"/>
    <cellStyle name="Título 3 2 7" xfId="8200" xr:uid="{00000000-0005-0000-0000-00006B5B0000}"/>
    <cellStyle name="Título 3 2 8" xfId="8201" xr:uid="{00000000-0005-0000-0000-00006C5B0000}"/>
    <cellStyle name="Título 3 2 9" xfId="8202" xr:uid="{00000000-0005-0000-0000-00006D5B0000}"/>
    <cellStyle name="Título 3 3" xfId="8203" xr:uid="{00000000-0005-0000-0000-00006E5B0000}"/>
    <cellStyle name="Título 3 3 10" xfId="8204" xr:uid="{00000000-0005-0000-0000-00006F5B0000}"/>
    <cellStyle name="Título 3 3 11" xfId="8205" xr:uid="{00000000-0005-0000-0000-0000705B0000}"/>
    <cellStyle name="Título 3 3 12" xfId="8206" xr:uid="{00000000-0005-0000-0000-0000715B0000}"/>
    <cellStyle name="Título 3 3 13" xfId="8207" xr:uid="{00000000-0005-0000-0000-0000725B0000}"/>
    <cellStyle name="Título 3 3 2" xfId="8208" xr:uid="{00000000-0005-0000-0000-0000735B0000}"/>
    <cellStyle name="Título 3 3 2 2" xfId="8209" xr:uid="{00000000-0005-0000-0000-0000745B0000}"/>
    <cellStyle name="Título 3 3 2 2 2" xfId="8210" xr:uid="{00000000-0005-0000-0000-0000755B0000}"/>
    <cellStyle name="Título 3 3 2 2 2 2" xfId="8211" xr:uid="{00000000-0005-0000-0000-0000765B0000}"/>
    <cellStyle name="Título 3 3 2 2 2 3" xfId="8212" xr:uid="{00000000-0005-0000-0000-0000775B0000}"/>
    <cellStyle name="Título 3 3 2 2 2 4" xfId="8213" xr:uid="{00000000-0005-0000-0000-0000785B0000}"/>
    <cellStyle name="Título 3 3 2 2 2 5" xfId="8214" xr:uid="{00000000-0005-0000-0000-0000795B0000}"/>
    <cellStyle name="Título 3 3 2 2 2 6" xfId="8215" xr:uid="{00000000-0005-0000-0000-00007A5B0000}"/>
    <cellStyle name="Título 3 3 2 2 3" xfId="8216" xr:uid="{00000000-0005-0000-0000-00007B5B0000}"/>
    <cellStyle name="Título 3 3 2 2 3 2" xfId="8217" xr:uid="{00000000-0005-0000-0000-00007C5B0000}"/>
    <cellStyle name="Título 3 3 2 2 3 3" xfId="8218" xr:uid="{00000000-0005-0000-0000-00007D5B0000}"/>
    <cellStyle name="Título 3 3 2 2 3 4" xfId="8219" xr:uid="{00000000-0005-0000-0000-00007E5B0000}"/>
    <cellStyle name="Título 3 3 2 2 3 5" xfId="8220" xr:uid="{00000000-0005-0000-0000-00007F5B0000}"/>
    <cellStyle name="Título 3 3 2 2 3 6" xfId="8221" xr:uid="{00000000-0005-0000-0000-0000805B0000}"/>
    <cellStyle name="Título 3 3 2 2 4" xfId="8222" xr:uid="{00000000-0005-0000-0000-0000815B0000}"/>
    <cellStyle name="Título 3 3 2 2 5" xfId="8223" xr:uid="{00000000-0005-0000-0000-0000825B0000}"/>
    <cellStyle name="Título 3 3 2 2 6" xfId="8224" xr:uid="{00000000-0005-0000-0000-0000835B0000}"/>
    <cellStyle name="Título 3 3 2 2 7" xfId="8225" xr:uid="{00000000-0005-0000-0000-0000845B0000}"/>
    <cellStyle name="Título 3 3 2 2 8" xfId="8226" xr:uid="{00000000-0005-0000-0000-0000855B0000}"/>
    <cellStyle name="Título 3 3 2 3" xfId="8227" xr:uid="{00000000-0005-0000-0000-0000865B0000}"/>
    <cellStyle name="Título 3 3 2 3 2" xfId="8228" xr:uid="{00000000-0005-0000-0000-0000875B0000}"/>
    <cellStyle name="Título 3 3 2 3 2 2" xfId="8229" xr:uid="{00000000-0005-0000-0000-0000885B0000}"/>
    <cellStyle name="Título 3 3 2 3 2 3" xfId="8230" xr:uid="{00000000-0005-0000-0000-0000895B0000}"/>
    <cellStyle name="Título 3 3 2 3 2 4" xfId="8231" xr:uid="{00000000-0005-0000-0000-00008A5B0000}"/>
    <cellStyle name="Título 3 3 2 3 2 5" xfId="8232" xr:uid="{00000000-0005-0000-0000-00008B5B0000}"/>
    <cellStyle name="Título 3 3 2 3 2 6" xfId="8233" xr:uid="{00000000-0005-0000-0000-00008C5B0000}"/>
    <cellStyle name="Título 3 3 2 3 3" xfId="8234" xr:uid="{00000000-0005-0000-0000-00008D5B0000}"/>
    <cellStyle name="Título 3 3 2 3 3 2" xfId="8235" xr:uid="{00000000-0005-0000-0000-00008E5B0000}"/>
    <cellStyle name="Título 3 3 2 3 3 3" xfId="8236" xr:uid="{00000000-0005-0000-0000-00008F5B0000}"/>
    <cellStyle name="Título 3 3 2 3 3 4" xfId="8237" xr:uid="{00000000-0005-0000-0000-0000905B0000}"/>
    <cellStyle name="Título 3 3 2 3 3 5" xfId="8238" xr:uid="{00000000-0005-0000-0000-0000915B0000}"/>
    <cellStyle name="Título 3 3 2 3 3 6" xfId="8239" xr:uid="{00000000-0005-0000-0000-0000925B0000}"/>
    <cellStyle name="Título 3 3 2 3 4" xfId="8240" xr:uid="{00000000-0005-0000-0000-0000935B0000}"/>
    <cellStyle name="Título 3 3 2 3 5" xfId="8241" xr:uid="{00000000-0005-0000-0000-0000945B0000}"/>
    <cellStyle name="Título 3 3 2 3 6" xfId="8242" xr:uid="{00000000-0005-0000-0000-0000955B0000}"/>
    <cellStyle name="Título 3 3 2 3 7" xfId="8243" xr:uid="{00000000-0005-0000-0000-0000965B0000}"/>
    <cellStyle name="Título 3 3 2 3 8" xfId="8244" xr:uid="{00000000-0005-0000-0000-0000975B0000}"/>
    <cellStyle name="Título 3 3 2 4" xfId="8245" xr:uid="{00000000-0005-0000-0000-0000985B0000}"/>
    <cellStyle name="Título 3 3 2 4 2" xfId="8246" xr:uid="{00000000-0005-0000-0000-0000995B0000}"/>
    <cellStyle name="Título 3 3 2 4 3" xfId="8247" xr:uid="{00000000-0005-0000-0000-00009A5B0000}"/>
    <cellStyle name="Título 3 3 2 4 4" xfId="8248" xr:uid="{00000000-0005-0000-0000-00009B5B0000}"/>
    <cellStyle name="Título 3 3 2 4 5" xfId="8249" xr:uid="{00000000-0005-0000-0000-00009C5B0000}"/>
    <cellStyle name="Título 3 3 2 4 6" xfId="8250" xr:uid="{00000000-0005-0000-0000-00009D5B0000}"/>
    <cellStyle name="Título 3 3 2 5" xfId="8251" xr:uid="{00000000-0005-0000-0000-00009E5B0000}"/>
    <cellStyle name="Título 3 3 2 5 2" xfId="8252" xr:uid="{00000000-0005-0000-0000-00009F5B0000}"/>
    <cellStyle name="Título 3 3 2 5 3" xfId="8253" xr:uid="{00000000-0005-0000-0000-0000A05B0000}"/>
    <cellStyle name="Título 3 3 2 5 4" xfId="8254" xr:uid="{00000000-0005-0000-0000-0000A15B0000}"/>
    <cellStyle name="Título 3 3 2 5 5" xfId="8255" xr:uid="{00000000-0005-0000-0000-0000A25B0000}"/>
    <cellStyle name="Título 3 3 2 5 6" xfId="8256" xr:uid="{00000000-0005-0000-0000-0000A35B0000}"/>
    <cellStyle name="Título 3 3 2 6" xfId="8257" xr:uid="{00000000-0005-0000-0000-0000A45B0000}"/>
    <cellStyle name="Título 3 3 2 7" xfId="8258" xr:uid="{00000000-0005-0000-0000-0000A55B0000}"/>
    <cellStyle name="Título 3 3 2 8" xfId="8259" xr:uid="{00000000-0005-0000-0000-0000A65B0000}"/>
    <cellStyle name="Título 3 3 3" xfId="8260" xr:uid="{00000000-0005-0000-0000-0000A75B0000}"/>
    <cellStyle name="Título 3 3 3 2" xfId="8261" xr:uid="{00000000-0005-0000-0000-0000A85B0000}"/>
    <cellStyle name="Título 3 3 3 2 2" xfId="8262" xr:uid="{00000000-0005-0000-0000-0000A95B0000}"/>
    <cellStyle name="Título 3 3 3 2 2 2" xfId="8263" xr:uid="{00000000-0005-0000-0000-0000AA5B0000}"/>
    <cellStyle name="Título 3 3 3 2 2 3" xfId="8264" xr:uid="{00000000-0005-0000-0000-0000AB5B0000}"/>
    <cellStyle name="Título 3 3 3 2 2 4" xfId="8265" xr:uid="{00000000-0005-0000-0000-0000AC5B0000}"/>
    <cellStyle name="Título 3 3 3 2 2 5" xfId="8266" xr:uid="{00000000-0005-0000-0000-0000AD5B0000}"/>
    <cellStyle name="Título 3 3 3 2 2 6" xfId="8267" xr:uid="{00000000-0005-0000-0000-0000AE5B0000}"/>
    <cellStyle name="Título 3 3 3 2 3" xfId="8268" xr:uid="{00000000-0005-0000-0000-0000AF5B0000}"/>
    <cellStyle name="Título 3 3 3 2 3 2" xfId="8269" xr:uid="{00000000-0005-0000-0000-0000B05B0000}"/>
    <cellStyle name="Título 3 3 3 2 3 3" xfId="8270" xr:uid="{00000000-0005-0000-0000-0000B15B0000}"/>
    <cellStyle name="Título 3 3 3 2 3 4" xfId="8271" xr:uid="{00000000-0005-0000-0000-0000B25B0000}"/>
    <cellStyle name="Título 3 3 3 2 3 5" xfId="8272" xr:uid="{00000000-0005-0000-0000-0000B35B0000}"/>
    <cellStyle name="Título 3 3 3 2 3 6" xfId="8273" xr:uid="{00000000-0005-0000-0000-0000B45B0000}"/>
    <cellStyle name="Título 3 3 3 2 4" xfId="8274" xr:uid="{00000000-0005-0000-0000-0000B55B0000}"/>
    <cellStyle name="Título 3 3 3 2 5" xfId="8275" xr:uid="{00000000-0005-0000-0000-0000B65B0000}"/>
    <cellStyle name="Título 3 3 3 2 6" xfId="8276" xr:uid="{00000000-0005-0000-0000-0000B75B0000}"/>
    <cellStyle name="Título 3 3 3 2 7" xfId="8277" xr:uid="{00000000-0005-0000-0000-0000B85B0000}"/>
    <cellStyle name="Título 3 3 3 2 8" xfId="8278" xr:uid="{00000000-0005-0000-0000-0000B95B0000}"/>
    <cellStyle name="Título 3 3 3 3" xfId="8279" xr:uid="{00000000-0005-0000-0000-0000BA5B0000}"/>
    <cellStyle name="Título 3 3 3 3 2" xfId="8280" xr:uid="{00000000-0005-0000-0000-0000BB5B0000}"/>
    <cellStyle name="Título 3 3 3 3 2 2" xfId="8281" xr:uid="{00000000-0005-0000-0000-0000BC5B0000}"/>
    <cellStyle name="Título 3 3 3 3 2 3" xfId="8282" xr:uid="{00000000-0005-0000-0000-0000BD5B0000}"/>
    <cellStyle name="Título 3 3 3 3 2 4" xfId="8283" xr:uid="{00000000-0005-0000-0000-0000BE5B0000}"/>
    <cellStyle name="Título 3 3 3 3 2 5" xfId="8284" xr:uid="{00000000-0005-0000-0000-0000BF5B0000}"/>
    <cellStyle name="Título 3 3 3 3 2 6" xfId="8285" xr:uid="{00000000-0005-0000-0000-0000C05B0000}"/>
    <cellStyle name="Título 3 3 3 3 3" xfId="8286" xr:uid="{00000000-0005-0000-0000-0000C15B0000}"/>
    <cellStyle name="Título 3 3 3 3 3 2" xfId="8287" xr:uid="{00000000-0005-0000-0000-0000C25B0000}"/>
    <cellStyle name="Título 3 3 3 3 3 3" xfId="8288" xr:uid="{00000000-0005-0000-0000-0000C35B0000}"/>
    <cellStyle name="Título 3 3 3 3 3 4" xfId="8289" xr:uid="{00000000-0005-0000-0000-0000C45B0000}"/>
    <cellStyle name="Título 3 3 3 3 3 5" xfId="8290" xr:uid="{00000000-0005-0000-0000-0000C55B0000}"/>
    <cellStyle name="Título 3 3 3 3 3 6" xfId="8291" xr:uid="{00000000-0005-0000-0000-0000C65B0000}"/>
    <cellStyle name="Título 3 3 3 3 4" xfId="8292" xr:uid="{00000000-0005-0000-0000-0000C75B0000}"/>
    <cellStyle name="Título 3 3 3 3 5" xfId="8293" xr:uid="{00000000-0005-0000-0000-0000C85B0000}"/>
    <cellStyle name="Título 3 3 3 3 6" xfId="8294" xr:uid="{00000000-0005-0000-0000-0000C95B0000}"/>
    <cellStyle name="Título 3 3 3 3 7" xfId="8295" xr:uid="{00000000-0005-0000-0000-0000CA5B0000}"/>
    <cellStyle name="Título 3 3 3 3 8" xfId="8296" xr:uid="{00000000-0005-0000-0000-0000CB5B0000}"/>
    <cellStyle name="Título 3 3 3 4" xfId="8297" xr:uid="{00000000-0005-0000-0000-0000CC5B0000}"/>
    <cellStyle name="Título 3 3 3 4 2" xfId="8298" xr:uid="{00000000-0005-0000-0000-0000CD5B0000}"/>
    <cellStyle name="Título 3 3 3 4 3" xfId="8299" xr:uid="{00000000-0005-0000-0000-0000CE5B0000}"/>
    <cellStyle name="Título 3 3 3 4 4" xfId="8300" xr:uid="{00000000-0005-0000-0000-0000CF5B0000}"/>
    <cellStyle name="Título 3 3 3 4 5" xfId="8301" xr:uid="{00000000-0005-0000-0000-0000D05B0000}"/>
    <cellStyle name="Título 3 3 3 4 6" xfId="8302" xr:uid="{00000000-0005-0000-0000-0000D15B0000}"/>
    <cellStyle name="Título 3 3 3 5" xfId="8303" xr:uid="{00000000-0005-0000-0000-0000D25B0000}"/>
    <cellStyle name="Título 3 3 3 5 2" xfId="8304" xr:uid="{00000000-0005-0000-0000-0000D35B0000}"/>
    <cellStyle name="Título 3 3 3 5 3" xfId="8305" xr:uid="{00000000-0005-0000-0000-0000D45B0000}"/>
    <cellStyle name="Título 3 3 3 5 4" xfId="8306" xr:uid="{00000000-0005-0000-0000-0000D55B0000}"/>
    <cellStyle name="Título 3 3 3 5 5" xfId="8307" xr:uid="{00000000-0005-0000-0000-0000D65B0000}"/>
    <cellStyle name="Título 3 3 3 5 6" xfId="8308" xr:uid="{00000000-0005-0000-0000-0000D75B0000}"/>
    <cellStyle name="Título 3 3 3 6" xfId="8309" xr:uid="{00000000-0005-0000-0000-0000D85B0000}"/>
    <cellStyle name="Título 3 3 3 7" xfId="8310" xr:uid="{00000000-0005-0000-0000-0000D95B0000}"/>
    <cellStyle name="Título 3 3 3 8" xfId="8311" xr:uid="{00000000-0005-0000-0000-0000DA5B0000}"/>
    <cellStyle name="Título 3 3 4" xfId="8312" xr:uid="{00000000-0005-0000-0000-0000DB5B0000}"/>
    <cellStyle name="Título 3 3 4 2" xfId="8313" xr:uid="{00000000-0005-0000-0000-0000DC5B0000}"/>
    <cellStyle name="Título 3 3 4 2 2" xfId="8314" xr:uid="{00000000-0005-0000-0000-0000DD5B0000}"/>
    <cellStyle name="Título 3 3 4 2 2 2" xfId="8315" xr:uid="{00000000-0005-0000-0000-0000DE5B0000}"/>
    <cellStyle name="Título 3 3 4 2 2 3" xfId="8316" xr:uid="{00000000-0005-0000-0000-0000DF5B0000}"/>
    <cellStyle name="Título 3 3 4 2 2 4" xfId="8317" xr:uid="{00000000-0005-0000-0000-0000E05B0000}"/>
    <cellStyle name="Título 3 3 4 2 2 5" xfId="8318" xr:uid="{00000000-0005-0000-0000-0000E15B0000}"/>
    <cellStyle name="Título 3 3 4 2 2 6" xfId="8319" xr:uid="{00000000-0005-0000-0000-0000E25B0000}"/>
    <cellStyle name="Título 3 3 4 2 3" xfId="8320" xr:uid="{00000000-0005-0000-0000-0000E35B0000}"/>
    <cellStyle name="Título 3 3 4 2 3 2" xfId="8321" xr:uid="{00000000-0005-0000-0000-0000E45B0000}"/>
    <cellStyle name="Título 3 3 4 2 3 3" xfId="8322" xr:uid="{00000000-0005-0000-0000-0000E55B0000}"/>
    <cellStyle name="Título 3 3 4 2 3 4" xfId="8323" xr:uid="{00000000-0005-0000-0000-0000E65B0000}"/>
    <cellStyle name="Título 3 3 4 2 3 5" xfId="8324" xr:uid="{00000000-0005-0000-0000-0000E75B0000}"/>
    <cellStyle name="Título 3 3 4 2 3 6" xfId="8325" xr:uid="{00000000-0005-0000-0000-0000E85B0000}"/>
    <cellStyle name="Título 3 3 4 2 4" xfId="8326" xr:uid="{00000000-0005-0000-0000-0000E95B0000}"/>
    <cellStyle name="Título 3 3 4 2 5" xfId="8327" xr:uid="{00000000-0005-0000-0000-0000EA5B0000}"/>
    <cellStyle name="Título 3 3 4 2 6" xfId="8328" xr:uid="{00000000-0005-0000-0000-0000EB5B0000}"/>
    <cellStyle name="Título 3 3 4 2 7" xfId="8329" xr:uid="{00000000-0005-0000-0000-0000EC5B0000}"/>
    <cellStyle name="Título 3 3 4 2 8" xfId="8330" xr:uid="{00000000-0005-0000-0000-0000ED5B0000}"/>
    <cellStyle name="Título 3 3 4 3" xfId="8331" xr:uid="{00000000-0005-0000-0000-0000EE5B0000}"/>
    <cellStyle name="Título 3 3 4 3 2" xfId="8332" xr:uid="{00000000-0005-0000-0000-0000EF5B0000}"/>
    <cellStyle name="Título 3 3 4 3 2 2" xfId="8333" xr:uid="{00000000-0005-0000-0000-0000F05B0000}"/>
    <cellStyle name="Título 3 3 4 3 2 3" xfId="8334" xr:uid="{00000000-0005-0000-0000-0000F15B0000}"/>
    <cellStyle name="Título 3 3 4 3 2 4" xfId="8335" xr:uid="{00000000-0005-0000-0000-0000F25B0000}"/>
    <cellStyle name="Título 3 3 4 3 2 5" xfId="8336" xr:uid="{00000000-0005-0000-0000-0000F35B0000}"/>
    <cellStyle name="Título 3 3 4 3 2 6" xfId="8337" xr:uid="{00000000-0005-0000-0000-0000F45B0000}"/>
    <cellStyle name="Título 3 3 4 3 3" xfId="8338" xr:uid="{00000000-0005-0000-0000-0000F55B0000}"/>
    <cellStyle name="Título 3 3 4 3 3 2" xfId="8339" xr:uid="{00000000-0005-0000-0000-0000F65B0000}"/>
    <cellStyle name="Título 3 3 4 3 3 3" xfId="8340" xr:uid="{00000000-0005-0000-0000-0000F75B0000}"/>
    <cellStyle name="Título 3 3 4 3 3 4" xfId="8341" xr:uid="{00000000-0005-0000-0000-0000F85B0000}"/>
    <cellStyle name="Título 3 3 4 3 3 5" xfId="8342" xr:uid="{00000000-0005-0000-0000-0000F95B0000}"/>
    <cellStyle name="Título 3 3 4 3 3 6" xfId="8343" xr:uid="{00000000-0005-0000-0000-0000FA5B0000}"/>
    <cellStyle name="Título 3 3 4 3 4" xfId="8344" xr:uid="{00000000-0005-0000-0000-0000FB5B0000}"/>
    <cellStyle name="Título 3 3 4 3 5" xfId="8345" xr:uid="{00000000-0005-0000-0000-0000FC5B0000}"/>
    <cellStyle name="Título 3 3 4 3 6" xfId="8346" xr:uid="{00000000-0005-0000-0000-0000FD5B0000}"/>
    <cellStyle name="Título 3 3 4 3 7" xfId="8347" xr:uid="{00000000-0005-0000-0000-0000FE5B0000}"/>
    <cellStyle name="Título 3 3 4 3 8" xfId="8348" xr:uid="{00000000-0005-0000-0000-0000FF5B0000}"/>
    <cellStyle name="Título 3 3 4 4" xfId="8349" xr:uid="{00000000-0005-0000-0000-0000005C0000}"/>
    <cellStyle name="Título 3 3 4 4 2" xfId="8350" xr:uid="{00000000-0005-0000-0000-0000015C0000}"/>
    <cellStyle name="Título 3 3 4 4 3" xfId="8351" xr:uid="{00000000-0005-0000-0000-0000025C0000}"/>
    <cellStyle name="Título 3 3 4 4 4" xfId="8352" xr:uid="{00000000-0005-0000-0000-0000035C0000}"/>
    <cellStyle name="Título 3 3 4 4 5" xfId="8353" xr:uid="{00000000-0005-0000-0000-0000045C0000}"/>
    <cellStyle name="Título 3 3 4 4 6" xfId="8354" xr:uid="{00000000-0005-0000-0000-0000055C0000}"/>
    <cellStyle name="Título 3 3 4 5" xfId="8355" xr:uid="{00000000-0005-0000-0000-0000065C0000}"/>
    <cellStyle name="Título 3 3 4 5 2" xfId="8356" xr:uid="{00000000-0005-0000-0000-0000075C0000}"/>
    <cellStyle name="Título 3 3 4 5 3" xfId="8357" xr:uid="{00000000-0005-0000-0000-0000085C0000}"/>
    <cellStyle name="Título 3 3 4 5 4" xfId="8358" xr:uid="{00000000-0005-0000-0000-0000095C0000}"/>
    <cellStyle name="Título 3 3 4 5 5" xfId="8359" xr:uid="{00000000-0005-0000-0000-00000A5C0000}"/>
    <cellStyle name="Título 3 3 4 5 6" xfId="8360" xr:uid="{00000000-0005-0000-0000-00000B5C0000}"/>
    <cellStyle name="Título 3 3 4 6" xfId="8361" xr:uid="{00000000-0005-0000-0000-00000C5C0000}"/>
    <cellStyle name="Título 3 3 4 7" xfId="8362" xr:uid="{00000000-0005-0000-0000-00000D5C0000}"/>
    <cellStyle name="Título 3 3 4 8" xfId="8363" xr:uid="{00000000-0005-0000-0000-00000E5C0000}"/>
    <cellStyle name="Título 3 3 5" xfId="8364" xr:uid="{00000000-0005-0000-0000-00000F5C0000}"/>
    <cellStyle name="Título 3 3 5 2" xfId="8365" xr:uid="{00000000-0005-0000-0000-0000105C0000}"/>
    <cellStyle name="Título 3 3 5 2 2" xfId="8366" xr:uid="{00000000-0005-0000-0000-0000115C0000}"/>
    <cellStyle name="Título 3 3 5 2 3" xfId="8367" xr:uid="{00000000-0005-0000-0000-0000125C0000}"/>
    <cellStyle name="Título 3 3 5 2 4" xfId="8368" xr:uid="{00000000-0005-0000-0000-0000135C0000}"/>
    <cellStyle name="Título 3 3 5 2 5" xfId="8369" xr:uid="{00000000-0005-0000-0000-0000145C0000}"/>
    <cellStyle name="Título 3 3 5 2 6" xfId="8370" xr:uid="{00000000-0005-0000-0000-0000155C0000}"/>
    <cellStyle name="Título 3 3 5 3" xfId="8371" xr:uid="{00000000-0005-0000-0000-0000165C0000}"/>
    <cellStyle name="Título 3 3 5 3 2" xfId="8372" xr:uid="{00000000-0005-0000-0000-0000175C0000}"/>
    <cellStyle name="Título 3 3 5 3 3" xfId="8373" xr:uid="{00000000-0005-0000-0000-0000185C0000}"/>
    <cellStyle name="Título 3 3 5 3 4" xfId="8374" xr:uid="{00000000-0005-0000-0000-0000195C0000}"/>
    <cellStyle name="Título 3 3 5 3 5" xfId="8375" xr:uid="{00000000-0005-0000-0000-00001A5C0000}"/>
    <cellStyle name="Título 3 3 5 3 6" xfId="8376" xr:uid="{00000000-0005-0000-0000-00001B5C0000}"/>
    <cellStyle name="Título 3 3 5 4" xfId="8377" xr:uid="{00000000-0005-0000-0000-00001C5C0000}"/>
    <cellStyle name="Título 3 3 5 5" xfId="8378" xr:uid="{00000000-0005-0000-0000-00001D5C0000}"/>
    <cellStyle name="Título 3 3 5 6" xfId="8379" xr:uid="{00000000-0005-0000-0000-00001E5C0000}"/>
    <cellStyle name="Título 3 3 5 7" xfId="8380" xr:uid="{00000000-0005-0000-0000-00001F5C0000}"/>
    <cellStyle name="Título 3 3 5 8" xfId="8381" xr:uid="{00000000-0005-0000-0000-0000205C0000}"/>
    <cellStyle name="Título 3 3 6" xfId="8382" xr:uid="{00000000-0005-0000-0000-0000215C0000}"/>
    <cellStyle name="Título 3 3 6 2" xfId="8383" xr:uid="{00000000-0005-0000-0000-0000225C0000}"/>
    <cellStyle name="Título 3 3 6 3" xfId="8384" xr:uid="{00000000-0005-0000-0000-0000235C0000}"/>
    <cellStyle name="Título 3 3 6 4" xfId="8385" xr:uid="{00000000-0005-0000-0000-0000245C0000}"/>
    <cellStyle name="Título 3 3 6 5" xfId="8386" xr:uid="{00000000-0005-0000-0000-0000255C0000}"/>
    <cellStyle name="Título 3 3 6 6" xfId="8387" xr:uid="{00000000-0005-0000-0000-0000265C0000}"/>
    <cellStyle name="Título 3 3 7" xfId="8388" xr:uid="{00000000-0005-0000-0000-0000275C0000}"/>
    <cellStyle name="Título 3 3 7 2" xfId="8389" xr:uid="{00000000-0005-0000-0000-0000285C0000}"/>
    <cellStyle name="Título 3 3 7 3" xfId="8390" xr:uid="{00000000-0005-0000-0000-0000295C0000}"/>
    <cellStyle name="Título 3 3 7 4" xfId="8391" xr:uid="{00000000-0005-0000-0000-00002A5C0000}"/>
    <cellStyle name="Título 3 3 7 5" xfId="8392" xr:uid="{00000000-0005-0000-0000-00002B5C0000}"/>
    <cellStyle name="Título 3 3 7 6" xfId="8393" xr:uid="{00000000-0005-0000-0000-00002C5C0000}"/>
    <cellStyle name="Título 3 3 8" xfId="8394" xr:uid="{00000000-0005-0000-0000-00002D5C0000}"/>
    <cellStyle name="Título 3 3 9" xfId="8395" xr:uid="{00000000-0005-0000-0000-00002E5C0000}"/>
    <cellStyle name="Título 3 4 10" xfId="8396" xr:uid="{00000000-0005-0000-0000-00002F5C0000}"/>
    <cellStyle name="Título 3 4 11" xfId="8397" xr:uid="{00000000-0005-0000-0000-0000305C0000}"/>
    <cellStyle name="Título 3 4 12" xfId="8398" xr:uid="{00000000-0005-0000-0000-0000315C0000}"/>
    <cellStyle name="Título 3 4 13" xfId="8399" xr:uid="{00000000-0005-0000-0000-0000325C0000}"/>
    <cellStyle name="Título 3 4 2" xfId="8400" xr:uid="{00000000-0005-0000-0000-0000335C0000}"/>
    <cellStyle name="Título 3 4 3" xfId="8401" xr:uid="{00000000-0005-0000-0000-0000345C0000}"/>
    <cellStyle name="Título 3 4 4" xfId="8402" xr:uid="{00000000-0005-0000-0000-0000355C0000}"/>
    <cellStyle name="Título 3 4 5" xfId="8403" xr:uid="{00000000-0005-0000-0000-0000365C0000}"/>
    <cellStyle name="Título 3 4 6" xfId="8404" xr:uid="{00000000-0005-0000-0000-0000375C0000}"/>
    <cellStyle name="Título 3 4 7" xfId="8405" xr:uid="{00000000-0005-0000-0000-0000385C0000}"/>
    <cellStyle name="Título 3 4 8" xfId="8406" xr:uid="{00000000-0005-0000-0000-0000395C0000}"/>
    <cellStyle name="Título 3 4 9" xfId="8407" xr:uid="{00000000-0005-0000-0000-00003A5C0000}"/>
    <cellStyle name="Título 3 5 10" xfId="8408" xr:uid="{00000000-0005-0000-0000-00003B5C0000}"/>
    <cellStyle name="Título 3 5 11" xfId="8409" xr:uid="{00000000-0005-0000-0000-00003C5C0000}"/>
    <cellStyle name="Título 3 5 12" xfId="8410" xr:uid="{00000000-0005-0000-0000-00003D5C0000}"/>
    <cellStyle name="Título 3 5 2" xfId="8411" xr:uid="{00000000-0005-0000-0000-00003E5C0000}"/>
    <cellStyle name="Título 3 5 3" xfId="8412" xr:uid="{00000000-0005-0000-0000-00003F5C0000}"/>
    <cellStyle name="Título 3 5 4" xfId="8413" xr:uid="{00000000-0005-0000-0000-0000405C0000}"/>
    <cellStyle name="Título 3 5 5" xfId="8414" xr:uid="{00000000-0005-0000-0000-0000415C0000}"/>
    <cellStyle name="Título 3 5 6" xfId="8415" xr:uid="{00000000-0005-0000-0000-0000425C0000}"/>
    <cellStyle name="Título 3 5 7" xfId="8416" xr:uid="{00000000-0005-0000-0000-0000435C0000}"/>
    <cellStyle name="Título 3 5 8" xfId="8417" xr:uid="{00000000-0005-0000-0000-0000445C0000}"/>
    <cellStyle name="Título 3 5 9" xfId="8418" xr:uid="{00000000-0005-0000-0000-0000455C0000}"/>
    <cellStyle name="Título 4" xfId="8419" xr:uid="{00000000-0005-0000-0000-0000465C0000}"/>
    <cellStyle name="Título 4 10" xfId="8420" xr:uid="{00000000-0005-0000-0000-0000475C0000}"/>
    <cellStyle name="Título 4 11" xfId="8421" xr:uid="{00000000-0005-0000-0000-0000485C0000}"/>
    <cellStyle name="Título 4 12" xfId="8422" xr:uid="{00000000-0005-0000-0000-0000495C0000}"/>
    <cellStyle name="Título 4 13" xfId="8423" xr:uid="{00000000-0005-0000-0000-00004A5C0000}"/>
    <cellStyle name="Título 4 2" xfId="8424" xr:uid="{00000000-0005-0000-0000-00004B5C0000}"/>
    <cellStyle name="Título 4 3" xfId="8425" xr:uid="{00000000-0005-0000-0000-00004C5C0000}"/>
    <cellStyle name="Título 4 4" xfId="8426" xr:uid="{00000000-0005-0000-0000-00004D5C0000}"/>
    <cellStyle name="Título 4 5" xfId="8427" xr:uid="{00000000-0005-0000-0000-00004E5C0000}"/>
    <cellStyle name="Título 4 6" xfId="8428" xr:uid="{00000000-0005-0000-0000-00004F5C0000}"/>
    <cellStyle name="Título 4 7" xfId="8429" xr:uid="{00000000-0005-0000-0000-0000505C0000}"/>
    <cellStyle name="Título 4 8" xfId="8430" xr:uid="{00000000-0005-0000-0000-0000515C0000}"/>
    <cellStyle name="Título 4 9" xfId="8431" xr:uid="{00000000-0005-0000-0000-0000525C0000}"/>
    <cellStyle name="Título 5" xfId="8432" xr:uid="{00000000-0005-0000-0000-0000535C0000}"/>
    <cellStyle name="Título 5 10" xfId="8433" xr:uid="{00000000-0005-0000-0000-0000545C0000}"/>
    <cellStyle name="Título 5 11" xfId="8434" xr:uid="{00000000-0005-0000-0000-0000555C0000}"/>
    <cellStyle name="Título 5 12" xfId="8435" xr:uid="{00000000-0005-0000-0000-0000565C0000}"/>
    <cellStyle name="Título 5 13" xfId="8436" xr:uid="{00000000-0005-0000-0000-0000575C0000}"/>
    <cellStyle name="Título 5 2" xfId="8437" xr:uid="{00000000-0005-0000-0000-0000585C0000}"/>
    <cellStyle name="Título 5 3" xfId="8438" xr:uid="{00000000-0005-0000-0000-0000595C0000}"/>
    <cellStyle name="Título 5 4" xfId="8439" xr:uid="{00000000-0005-0000-0000-00005A5C0000}"/>
    <cellStyle name="Título 5 5" xfId="8440" xr:uid="{00000000-0005-0000-0000-00005B5C0000}"/>
    <cellStyle name="Título 5 6" xfId="8441" xr:uid="{00000000-0005-0000-0000-00005C5C0000}"/>
    <cellStyle name="Título 5 7" xfId="8442" xr:uid="{00000000-0005-0000-0000-00005D5C0000}"/>
    <cellStyle name="Título 5 8" xfId="8443" xr:uid="{00000000-0005-0000-0000-00005E5C0000}"/>
    <cellStyle name="Título 5 9" xfId="8444" xr:uid="{00000000-0005-0000-0000-00005F5C0000}"/>
    <cellStyle name="Título 6 10" xfId="8445" xr:uid="{00000000-0005-0000-0000-0000605C0000}"/>
    <cellStyle name="Título 6 11" xfId="8446" xr:uid="{00000000-0005-0000-0000-0000615C0000}"/>
    <cellStyle name="Título 6 12" xfId="8447" xr:uid="{00000000-0005-0000-0000-0000625C0000}"/>
    <cellStyle name="Título 6 13" xfId="8448" xr:uid="{00000000-0005-0000-0000-0000635C0000}"/>
    <cellStyle name="Título 6 2" xfId="8449" xr:uid="{00000000-0005-0000-0000-0000645C0000}"/>
    <cellStyle name="Título 6 3" xfId="8450" xr:uid="{00000000-0005-0000-0000-0000655C0000}"/>
    <cellStyle name="Título 6 4" xfId="8451" xr:uid="{00000000-0005-0000-0000-0000665C0000}"/>
    <cellStyle name="Título 6 5" xfId="8452" xr:uid="{00000000-0005-0000-0000-0000675C0000}"/>
    <cellStyle name="Título 6 6" xfId="8453" xr:uid="{00000000-0005-0000-0000-0000685C0000}"/>
    <cellStyle name="Título 6 7" xfId="8454" xr:uid="{00000000-0005-0000-0000-0000695C0000}"/>
    <cellStyle name="Título 6 8" xfId="8455" xr:uid="{00000000-0005-0000-0000-00006A5C0000}"/>
    <cellStyle name="Título 6 9" xfId="8456" xr:uid="{00000000-0005-0000-0000-00006B5C0000}"/>
    <cellStyle name="Título 7 10" xfId="8457" xr:uid="{00000000-0005-0000-0000-00006C5C0000}"/>
    <cellStyle name="Título 7 11" xfId="8458" xr:uid="{00000000-0005-0000-0000-00006D5C0000}"/>
    <cellStyle name="Título 7 12" xfId="8459" xr:uid="{00000000-0005-0000-0000-00006E5C0000}"/>
    <cellStyle name="Título 7 2" xfId="8460" xr:uid="{00000000-0005-0000-0000-00006F5C0000}"/>
    <cellStyle name="Título 7 3" xfId="8461" xr:uid="{00000000-0005-0000-0000-0000705C0000}"/>
    <cellStyle name="Título 7 4" xfId="8462" xr:uid="{00000000-0005-0000-0000-0000715C0000}"/>
    <cellStyle name="Título 7 5" xfId="8463" xr:uid="{00000000-0005-0000-0000-0000725C0000}"/>
    <cellStyle name="Título 7 6" xfId="8464" xr:uid="{00000000-0005-0000-0000-0000735C0000}"/>
    <cellStyle name="Título 7 7" xfId="8465" xr:uid="{00000000-0005-0000-0000-0000745C0000}"/>
    <cellStyle name="Título 7 8" xfId="8466" xr:uid="{00000000-0005-0000-0000-0000755C0000}"/>
    <cellStyle name="Título 7 9" xfId="8467" xr:uid="{00000000-0005-0000-0000-0000765C0000}"/>
    <cellStyle name="Titulo_Apart-21" xfId="8468" xr:uid="{00000000-0005-0000-0000-0000775C0000}"/>
    <cellStyle name="Total 1" xfId="8469" xr:uid="{00000000-0005-0000-0000-0000785C0000}"/>
    <cellStyle name="Total 1 2" xfId="8470" xr:uid="{00000000-0005-0000-0000-0000795C0000}"/>
    <cellStyle name="Total 1 2 2" xfId="8471" xr:uid="{00000000-0005-0000-0000-00007A5C0000}"/>
    <cellStyle name="Total 1 3" xfId="8472" xr:uid="{00000000-0005-0000-0000-00007B5C0000}"/>
    <cellStyle name="Total 1#" xfId="8473" xr:uid="{00000000-0005-0000-0000-00007C5C0000}"/>
    <cellStyle name="Total 1# 2" xfId="8474" xr:uid="{00000000-0005-0000-0000-00007D5C0000}"/>
    <cellStyle name="Total 1# 2 2" xfId="8475" xr:uid="{00000000-0005-0000-0000-00007E5C0000}"/>
    <cellStyle name="Total 1# 3" xfId="8476" xr:uid="{00000000-0005-0000-0000-00007F5C0000}"/>
    <cellStyle name="Total 1%" xfId="8477" xr:uid="{00000000-0005-0000-0000-0000805C0000}"/>
    <cellStyle name="Total 1% 2" xfId="8478" xr:uid="{00000000-0005-0000-0000-0000815C0000}"/>
    <cellStyle name="Total 1% 2 2" xfId="8479" xr:uid="{00000000-0005-0000-0000-0000825C0000}"/>
    <cellStyle name="Total 1% 3" xfId="8480" xr:uid="{00000000-0005-0000-0000-0000835C0000}"/>
    <cellStyle name="Total 2" xfId="8481" xr:uid="{00000000-0005-0000-0000-0000845C0000}"/>
    <cellStyle name="Total 2 10" xfId="8482" xr:uid="{00000000-0005-0000-0000-0000855C0000}"/>
    <cellStyle name="Total 2 10 2" xfId="25801" xr:uid="{00000000-0005-0000-0000-0000865C0000}"/>
    <cellStyle name="Total 2 11" xfId="8483" xr:uid="{00000000-0005-0000-0000-0000875C0000}"/>
    <cellStyle name="Total 2 11 2" xfId="25802" xr:uid="{00000000-0005-0000-0000-0000885C0000}"/>
    <cellStyle name="Total 2 12" xfId="8484" xr:uid="{00000000-0005-0000-0000-0000895C0000}"/>
    <cellStyle name="Total 2 12 2" xfId="25803" xr:uid="{00000000-0005-0000-0000-00008A5C0000}"/>
    <cellStyle name="Total 2 13" xfId="8485" xr:uid="{00000000-0005-0000-0000-00008B5C0000}"/>
    <cellStyle name="Total 2 13 2" xfId="25804" xr:uid="{00000000-0005-0000-0000-00008C5C0000}"/>
    <cellStyle name="Total 2 2" xfId="8486" xr:uid="{00000000-0005-0000-0000-00008D5C0000}"/>
    <cellStyle name="Total 2 2 2" xfId="8487" xr:uid="{00000000-0005-0000-0000-00008E5C0000}"/>
    <cellStyle name="Total 2 2 2 2" xfId="8488" xr:uid="{00000000-0005-0000-0000-00008F5C0000}"/>
    <cellStyle name="Total 2 2 2 2 2" xfId="8489" xr:uid="{00000000-0005-0000-0000-0000905C0000}"/>
    <cellStyle name="Total 2 2 2 2 2 2" xfId="16657" xr:uid="{00000000-0005-0000-0000-0000915C0000}"/>
    <cellStyle name="Total 2 2 2 2 2 2 2" xfId="20948" xr:uid="{00000000-0005-0000-0000-0000925C0000}"/>
    <cellStyle name="Total 2 2 2 2 2 2 3" xfId="24912" xr:uid="{00000000-0005-0000-0000-0000935C0000}"/>
    <cellStyle name="Total 2 2 2 2 2 3" xfId="12363" xr:uid="{00000000-0005-0000-0000-0000945C0000}"/>
    <cellStyle name="Total 2 2 2 2 3" xfId="8490" xr:uid="{00000000-0005-0000-0000-0000955C0000}"/>
    <cellStyle name="Total 2 2 2 2 3 2" xfId="16658" xr:uid="{00000000-0005-0000-0000-0000965C0000}"/>
    <cellStyle name="Total 2 2 2 2 3 2 2" xfId="20949" xr:uid="{00000000-0005-0000-0000-0000975C0000}"/>
    <cellStyle name="Total 2 2 2 2 3 2 3" xfId="24913" xr:uid="{00000000-0005-0000-0000-0000985C0000}"/>
    <cellStyle name="Total 2 2 2 2 3 3" xfId="12364" xr:uid="{00000000-0005-0000-0000-0000995C0000}"/>
    <cellStyle name="Total 2 2 2 2 4" xfId="8491" xr:uid="{00000000-0005-0000-0000-00009A5C0000}"/>
    <cellStyle name="Total 2 2 2 2 4 2" xfId="16659" xr:uid="{00000000-0005-0000-0000-00009B5C0000}"/>
    <cellStyle name="Total 2 2 2 2 4 2 2" xfId="20950" xr:uid="{00000000-0005-0000-0000-00009C5C0000}"/>
    <cellStyle name="Total 2 2 2 2 4 2 3" xfId="24914" xr:uid="{00000000-0005-0000-0000-00009D5C0000}"/>
    <cellStyle name="Total 2 2 2 2 4 3" xfId="12365" xr:uid="{00000000-0005-0000-0000-00009E5C0000}"/>
    <cellStyle name="Total 2 2 2 2 5" xfId="8492" xr:uid="{00000000-0005-0000-0000-00009F5C0000}"/>
    <cellStyle name="Total 2 2 2 2 5 2" xfId="16660" xr:uid="{00000000-0005-0000-0000-0000A05C0000}"/>
    <cellStyle name="Total 2 2 2 2 5 2 2" xfId="20951" xr:uid="{00000000-0005-0000-0000-0000A15C0000}"/>
    <cellStyle name="Total 2 2 2 2 5 2 3" xfId="24915" xr:uid="{00000000-0005-0000-0000-0000A25C0000}"/>
    <cellStyle name="Total 2 2 2 2 5 3" xfId="12366" xr:uid="{00000000-0005-0000-0000-0000A35C0000}"/>
    <cellStyle name="Total 2 2 2 2 6" xfId="8493" xr:uid="{00000000-0005-0000-0000-0000A45C0000}"/>
    <cellStyle name="Total 2 2 2 2 6 2" xfId="16661" xr:uid="{00000000-0005-0000-0000-0000A55C0000}"/>
    <cellStyle name="Total 2 2 2 2 6 2 2" xfId="20952" xr:uid="{00000000-0005-0000-0000-0000A65C0000}"/>
    <cellStyle name="Total 2 2 2 2 6 2 3" xfId="24916" xr:uid="{00000000-0005-0000-0000-0000A75C0000}"/>
    <cellStyle name="Total 2 2 2 2 6 3" xfId="12367" xr:uid="{00000000-0005-0000-0000-0000A85C0000}"/>
    <cellStyle name="Total 2 2 2 2 7" xfId="8494" xr:uid="{00000000-0005-0000-0000-0000A95C0000}"/>
    <cellStyle name="Total 2 2 2 2 7 2" xfId="16662" xr:uid="{00000000-0005-0000-0000-0000AA5C0000}"/>
    <cellStyle name="Total 2 2 2 2 7 2 2" xfId="20953" xr:uid="{00000000-0005-0000-0000-0000AB5C0000}"/>
    <cellStyle name="Total 2 2 2 2 7 2 3" xfId="24917" xr:uid="{00000000-0005-0000-0000-0000AC5C0000}"/>
    <cellStyle name="Total 2 2 2 2 7 3" xfId="12368" xr:uid="{00000000-0005-0000-0000-0000AD5C0000}"/>
    <cellStyle name="Total 2 2 2 2 8" xfId="16656" xr:uid="{00000000-0005-0000-0000-0000AE5C0000}"/>
    <cellStyle name="Total 2 2 2 2 8 2" xfId="20947" xr:uid="{00000000-0005-0000-0000-0000AF5C0000}"/>
    <cellStyle name="Total 2 2 2 2 8 3" xfId="24911" xr:uid="{00000000-0005-0000-0000-0000B05C0000}"/>
    <cellStyle name="Total 2 2 2 2 9" xfId="12362" xr:uid="{00000000-0005-0000-0000-0000B15C0000}"/>
    <cellStyle name="Total 2 2 2 3" xfId="16655" xr:uid="{00000000-0005-0000-0000-0000B25C0000}"/>
    <cellStyle name="Total 2 2 2 3 2" xfId="20946" xr:uid="{00000000-0005-0000-0000-0000B35C0000}"/>
    <cellStyle name="Total 2 2 2 3 3" xfId="24910" xr:uid="{00000000-0005-0000-0000-0000B45C0000}"/>
    <cellStyle name="Total 2 2 2 4" xfId="12361" xr:uid="{00000000-0005-0000-0000-0000B55C0000}"/>
    <cellStyle name="Total 2 2 3" xfId="8495" xr:uid="{00000000-0005-0000-0000-0000B65C0000}"/>
    <cellStyle name="Total 2 2 3 2" xfId="8496" xr:uid="{00000000-0005-0000-0000-0000B75C0000}"/>
    <cellStyle name="Total 2 2 3 2 2" xfId="8497" xr:uid="{00000000-0005-0000-0000-0000B85C0000}"/>
    <cellStyle name="Total 2 2 3 2 2 2" xfId="16665" xr:uid="{00000000-0005-0000-0000-0000B95C0000}"/>
    <cellStyle name="Total 2 2 3 2 2 2 2" xfId="20956" xr:uid="{00000000-0005-0000-0000-0000BA5C0000}"/>
    <cellStyle name="Total 2 2 3 2 2 2 3" xfId="24920" xr:uid="{00000000-0005-0000-0000-0000BB5C0000}"/>
    <cellStyle name="Total 2 2 3 2 2 3" xfId="12371" xr:uid="{00000000-0005-0000-0000-0000BC5C0000}"/>
    <cellStyle name="Total 2 2 3 2 3" xfId="8498" xr:uid="{00000000-0005-0000-0000-0000BD5C0000}"/>
    <cellStyle name="Total 2 2 3 2 3 2" xfId="16666" xr:uid="{00000000-0005-0000-0000-0000BE5C0000}"/>
    <cellStyle name="Total 2 2 3 2 3 2 2" xfId="20957" xr:uid="{00000000-0005-0000-0000-0000BF5C0000}"/>
    <cellStyle name="Total 2 2 3 2 3 2 3" xfId="24921" xr:uid="{00000000-0005-0000-0000-0000C05C0000}"/>
    <cellStyle name="Total 2 2 3 2 3 3" xfId="12372" xr:uid="{00000000-0005-0000-0000-0000C15C0000}"/>
    <cellStyle name="Total 2 2 3 2 4" xfId="8499" xr:uid="{00000000-0005-0000-0000-0000C25C0000}"/>
    <cellStyle name="Total 2 2 3 2 4 2" xfId="16667" xr:uid="{00000000-0005-0000-0000-0000C35C0000}"/>
    <cellStyle name="Total 2 2 3 2 4 2 2" xfId="20958" xr:uid="{00000000-0005-0000-0000-0000C45C0000}"/>
    <cellStyle name="Total 2 2 3 2 4 2 3" xfId="24922" xr:uid="{00000000-0005-0000-0000-0000C55C0000}"/>
    <cellStyle name="Total 2 2 3 2 4 3" xfId="12373" xr:uid="{00000000-0005-0000-0000-0000C65C0000}"/>
    <cellStyle name="Total 2 2 3 2 5" xfId="8500" xr:uid="{00000000-0005-0000-0000-0000C75C0000}"/>
    <cellStyle name="Total 2 2 3 2 5 2" xfId="16668" xr:uid="{00000000-0005-0000-0000-0000C85C0000}"/>
    <cellStyle name="Total 2 2 3 2 5 2 2" xfId="20959" xr:uid="{00000000-0005-0000-0000-0000C95C0000}"/>
    <cellStyle name="Total 2 2 3 2 5 2 3" xfId="24923" xr:uid="{00000000-0005-0000-0000-0000CA5C0000}"/>
    <cellStyle name="Total 2 2 3 2 5 3" xfId="12374" xr:uid="{00000000-0005-0000-0000-0000CB5C0000}"/>
    <cellStyle name="Total 2 2 3 2 6" xfId="8501" xr:uid="{00000000-0005-0000-0000-0000CC5C0000}"/>
    <cellStyle name="Total 2 2 3 2 6 2" xfId="16669" xr:uid="{00000000-0005-0000-0000-0000CD5C0000}"/>
    <cellStyle name="Total 2 2 3 2 6 2 2" xfId="20960" xr:uid="{00000000-0005-0000-0000-0000CE5C0000}"/>
    <cellStyle name="Total 2 2 3 2 6 2 3" xfId="24924" xr:uid="{00000000-0005-0000-0000-0000CF5C0000}"/>
    <cellStyle name="Total 2 2 3 2 6 3" xfId="12375" xr:uid="{00000000-0005-0000-0000-0000D05C0000}"/>
    <cellStyle name="Total 2 2 3 2 7" xfId="8502" xr:uid="{00000000-0005-0000-0000-0000D15C0000}"/>
    <cellStyle name="Total 2 2 3 2 7 2" xfId="16670" xr:uid="{00000000-0005-0000-0000-0000D25C0000}"/>
    <cellStyle name="Total 2 2 3 2 7 2 2" xfId="20961" xr:uid="{00000000-0005-0000-0000-0000D35C0000}"/>
    <cellStyle name="Total 2 2 3 2 7 2 3" xfId="24925" xr:uid="{00000000-0005-0000-0000-0000D45C0000}"/>
    <cellStyle name="Total 2 2 3 2 7 3" xfId="12376" xr:uid="{00000000-0005-0000-0000-0000D55C0000}"/>
    <cellStyle name="Total 2 2 3 2 8" xfId="16664" xr:uid="{00000000-0005-0000-0000-0000D65C0000}"/>
    <cellStyle name="Total 2 2 3 2 8 2" xfId="20955" xr:uid="{00000000-0005-0000-0000-0000D75C0000}"/>
    <cellStyle name="Total 2 2 3 2 8 3" xfId="24919" xr:uid="{00000000-0005-0000-0000-0000D85C0000}"/>
    <cellStyle name="Total 2 2 3 2 9" xfId="12370" xr:uid="{00000000-0005-0000-0000-0000D95C0000}"/>
    <cellStyle name="Total 2 2 3 3" xfId="16663" xr:uid="{00000000-0005-0000-0000-0000DA5C0000}"/>
    <cellStyle name="Total 2 2 3 3 2" xfId="20954" xr:uid="{00000000-0005-0000-0000-0000DB5C0000}"/>
    <cellStyle name="Total 2 2 3 3 3" xfId="24918" xr:uid="{00000000-0005-0000-0000-0000DC5C0000}"/>
    <cellStyle name="Total 2 2 3 4" xfId="12369" xr:uid="{00000000-0005-0000-0000-0000DD5C0000}"/>
    <cellStyle name="Total 2 2 4" xfId="8503" xr:uid="{00000000-0005-0000-0000-0000DE5C0000}"/>
    <cellStyle name="Total 2 2 4 2" xfId="8504" xr:uid="{00000000-0005-0000-0000-0000DF5C0000}"/>
    <cellStyle name="Total 2 2 4 2 2" xfId="8505" xr:uid="{00000000-0005-0000-0000-0000E05C0000}"/>
    <cellStyle name="Total 2 2 4 2 2 2" xfId="16673" xr:uid="{00000000-0005-0000-0000-0000E15C0000}"/>
    <cellStyle name="Total 2 2 4 2 2 2 2" xfId="20964" xr:uid="{00000000-0005-0000-0000-0000E25C0000}"/>
    <cellStyle name="Total 2 2 4 2 2 2 3" xfId="24928" xr:uid="{00000000-0005-0000-0000-0000E35C0000}"/>
    <cellStyle name="Total 2 2 4 2 2 3" xfId="12379" xr:uid="{00000000-0005-0000-0000-0000E45C0000}"/>
    <cellStyle name="Total 2 2 4 2 3" xfId="8506" xr:uid="{00000000-0005-0000-0000-0000E55C0000}"/>
    <cellStyle name="Total 2 2 4 2 3 2" xfId="16674" xr:uid="{00000000-0005-0000-0000-0000E65C0000}"/>
    <cellStyle name="Total 2 2 4 2 3 2 2" xfId="20965" xr:uid="{00000000-0005-0000-0000-0000E75C0000}"/>
    <cellStyle name="Total 2 2 4 2 3 2 3" xfId="24929" xr:uid="{00000000-0005-0000-0000-0000E85C0000}"/>
    <cellStyle name="Total 2 2 4 2 3 3" xfId="12380" xr:uid="{00000000-0005-0000-0000-0000E95C0000}"/>
    <cellStyle name="Total 2 2 4 2 4" xfId="8507" xr:uid="{00000000-0005-0000-0000-0000EA5C0000}"/>
    <cellStyle name="Total 2 2 4 2 4 2" xfId="16675" xr:uid="{00000000-0005-0000-0000-0000EB5C0000}"/>
    <cellStyle name="Total 2 2 4 2 4 2 2" xfId="20966" xr:uid="{00000000-0005-0000-0000-0000EC5C0000}"/>
    <cellStyle name="Total 2 2 4 2 4 2 3" xfId="24930" xr:uid="{00000000-0005-0000-0000-0000ED5C0000}"/>
    <cellStyle name="Total 2 2 4 2 4 3" xfId="12960" xr:uid="{00000000-0005-0000-0000-0000EE5C0000}"/>
    <cellStyle name="Total 2 2 4 2 5" xfId="8508" xr:uid="{00000000-0005-0000-0000-0000EF5C0000}"/>
    <cellStyle name="Total 2 2 4 2 5 2" xfId="16676" xr:uid="{00000000-0005-0000-0000-0000F05C0000}"/>
    <cellStyle name="Total 2 2 4 2 5 2 2" xfId="20967" xr:uid="{00000000-0005-0000-0000-0000F15C0000}"/>
    <cellStyle name="Total 2 2 4 2 5 2 3" xfId="24931" xr:uid="{00000000-0005-0000-0000-0000F25C0000}"/>
    <cellStyle name="Total 2 2 4 2 5 3" xfId="12381" xr:uid="{00000000-0005-0000-0000-0000F35C0000}"/>
    <cellStyle name="Total 2 2 4 2 6" xfId="8509" xr:uid="{00000000-0005-0000-0000-0000F45C0000}"/>
    <cellStyle name="Total 2 2 4 2 6 2" xfId="16677" xr:uid="{00000000-0005-0000-0000-0000F55C0000}"/>
    <cellStyle name="Total 2 2 4 2 6 2 2" xfId="20968" xr:uid="{00000000-0005-0000-0000-0000F65C0000}"/>
    <cellStyle name="Total 2 2 4 2 6 2 3" xfId="24932" xr:uid="{00000000-0005-0000-0000-0000F75C0000}"/>
    <cellStyle name="Total 2 2 4 2 6 3" xfId="12382" xr:uid="{00000000-0005-0000-0000-0000F85C0000}"/>
    <cellStyle name="Total 2 2 4 2 7" xfId="8510" xr:uid="{00000000-0005-0000-0000-0000F95C0000}"/>
    <cellStyle name="Total 2 2 4 2 7 2" xfId="16678" xr:uid="{00000000-0005-0000-0000-0000FA5C0000}"/>
    <cellStyle name="Total 2 2 4 2 7 2 2" xfId="20969" xr:uid="{00000000-0005-0000-0000-0000FB5C0000}"/>
    <cellStyle name="Total 2 2 4 2 7 2 3" xfId="24933" xr:uid="{00000000-0005-0000-0000-0000FC5C0000}"/>
    <cellStyle name="Total 2 2 4 2 7 3" xfId="12961" xr:uid="{00000000-0005-0000-0000-0000FD5C0000}"/>
    <cellStyle name="Total 2 2 4 2 8" xfId="16672" xr:uid="{00000000-0005-0000-0000-0000FE5C0000}"/>
    <cellStyle name="Total 2 2 4 2 8 2" xfId="20963" xr:uid="{00000000-0005-0000-0000-0000FF5C0000}"/>
    <cellStyle name="Total 2 2 4 2 8 3" xfId="24927" xr:uid="{00000000-0005-0000-0000-0000005D0000}"/>
    <cellStyle name="Total 2 2 4 2 9" xfId="12378" xr:uid="{00000000-0005-0000-0000-0000015D0000}"/>
    <cellStyle name="Total 2 2 4 3" xfId="16671" xr:uid="{00000000-0005-0000-0000-0000025D0000}"/>
    <cellStyle name="Total 2 2 4 3 2" xfId="20962" xr:uid="{00000000-0005-0000-0000-0000035D0000}"/>
    <cellStyle name="Total 2 2 4 3 3" xfId="24926" xr:uid="{00000000-0005-0000-0000-0000045D0000}"/>
    <cellStyle name="Total 2 2 4 4" xfId="12377" xr:uid="{00000000-0005-0000-0000-0000055D0000}"/>
    <cellStyle name="Total 2 2 5" xfId="8511" xr:uid="{00000000-0005-0000-0000-0000065D0000}"/>
    <cellStyle name="Total 2 2 5 2" xfId="8512" xr:uid="{00000000-0005-0000-0000-0000075D0000}"/>
    <cellStyle name="Total 2 2 5 2 2" xfId="16680" xr:uid="{00000000-0005-0000-0000-0000085D0000}"/>
    <cellStyle name="Total 2 2 5 2 2 2" xfId="20971" xr:uid="{00000000-0005-0000-0000-0000095D0000}"/>
    <cellStyle name="Total 2 2 5 2 2 3" xfId="24935" xr:uid="{00000000-0005-0000-0000-00000A5D0000}"/>
    <cellStyle name="Total 2 2 5 2 3" xfId="12384" xr:uid="{00000000-0005-0000-0000-00000B5D0000}"/>
    <cellStyle name="Total 2 2 5 3" xfId="8513" xr:uid="{00000000-0005-0000-0000-00000C5D0000}"/>
    <cellStyle name="Total 2 2 5 3 2" xfId="16681" xr:uid="{00000000-0005-0000-0000-00000D5D0000}"/>
    <cellStyle name="Total 2 2 5 3 2 2" xfId="20972" xr:uid="{00000000-0005-0000-0000-00000E5D0000}"/>
    <cellStyle name="Total 2 2 5 3 2 3" xfId="24936" xr:uid="{00000000-0005-0000-0000-00000F5D0000}"/>
    <cellStyle name="Total 2 2 5 3 3" xfId="12962" xr:uid="{00000000-0005-0000-0000-0000105D0000}"/>
    <cellStyle name="Total 2 2 5 4" xfId="8514" xr:uid="{00000000-0005-0000-0000-0000115D0000}"/>
    <cellStyle name="Total 2 2 5 4 2" xfId="16682" xr:uid="{00000000-0005-0000-0000-0000125D0000}"/>
    <cellStyle name="Total 2 2 5 4 2 2" xfId="20973" xr:uid="{00000000-0005-0000-0000-0000135D0000}"/>
    <cellStyle name="Total 2 2 5 4 2 3" xfId="24937" xr:uid="{00000000-0005-0000-0000-0000145D0000}"/>
    <cellStyle name="Total 2 2 5 4 3" xfId="12385" xr:uid="{00000000-0005-0000-0000-0000155D0000}"/>
    <cellStyle name="Total 2 2 5 5" xfId="8515" xr:uid="{00000000-0005-0000-0000-0000165D0000}"/>
    <cellStyle name="Total 2 2 5 5 2" xfId="16683" xr:uid="{00000000-0005-0000-0000-0000175D0000}"/>
    <cellStyle name="Total 2 2 5 5 2 2" xfId="20974" xr:uid="{00000000-0005-0000-0000-0000185D0000}"/>
    <cellStyle name="Total 2 2 5 5 2 3" xfId="24938" xr:uid="{00000000-0005-0000-0000-0000195D0000}"/>
    <cellStyle name="Total 2 2 5 5 3" xfId="12386" xr:uid="{00000000-0005-0000-0000-00001A5D0000}"/>
    <cellStyle name="Total 2 2 5 6" xfId="8516" xr:uid="{00000000-0005-0000-0000-00001B5D0000}"/>
    <cellStyle name="Total 2 2 5 6 2" xfId="16684" xr:uid="{00000000-0005-0000-0000-00001C5D0000}"/>
    <cellStyle name="Total 2 2 5 6 2 2" xfId="20975" xr:uid="{00000000-0005-0000-0000-00001D5D0000}"/>
    <cellStyle name="Total 2 2 5 6 2 3" xfId="24939" xr:uid="{00000000-0005-0000-0000-00001E5D0000}"/>
    <cellStyle name="Total 2 2 5 6 3" xfId="12963" xr:uid="{00000000-0005-0000-0000-00001F5D0000}"/>
    <cellStyle name="Total 2 2 5 7" xfId="8517" xr:uid="{00000000-0005-0000-0000-0000205D0000}"/>
    <cellStyle name="Total 2 2 5 7 2" xfId="16685" xr:uid="{00000000-0005-0000-0000-0000215D0000}"/>
    <cellStyle name="Total 2 2 5 7 2 2" xfId="20976" xr:uid="{00000000-0005-0000-0000-0000225D0000}"/>
    <cellStyle name="Total 2 2 5 7 2 3" xfId="24940" xr:uid="{00000000-0005-0000-0000-0000235D0000}"/>
    <cellStyle name="Total 2 2 5 7 3" xfId="12387" xr:uid="{00000000-0005-0000-0000-0000245D0000}"/>
    <cellStyle name="Total 2 2 5 8" xfId="16679" xr:uid="{00000000-0005-0000-0000-0000255D0000}"/>
    <cellStyle name="Total 2 2 5 8 2" xfId="20970" xr:uid="{00000000-0005-0000-0000-0000265D0000}"/>
    <cellStyle name="Total 2 2 5 8 3" xfId="24934" xr:uid="{00000000-0005-0000-0000-0000275D0000}"/>
    <cellStyle name="Total 2 2 5 9" xfId="12383" xr:uid="{00000000-0005-0000-0000-0000285D0000}"/>
    <cellStyle name="Total 2 2 6" xfId="16654" xr:uid="{00000000-0005-0000-0000-0000295D0000}"/>
    <cellStyle name="Total 2 2 6 2" xfId="20945" xr:uid="{00000000-0005-0000-0000-00002A5D0000}"/>
    <cellStyle name="Total 2 2 6 3" xfId="24909" xr:uid="{00000000-0005-0000-0000-00002B5D0000}"/>
    <cellStyle name="Total 2 2 7" xfId="12360" xr:uid="{00000000-0005-0000-0000-00002C5D0000}"/>
    <cellStyle name="Total 2 3" xfId="8518" xr:uid="{00000000-0005-0000-0000-00002D5D0000}"/>
    <cellStyle name="Total 2 3 2" xfId="8519" xr:uid="{00000000-0005-0000-0000-00002E5D0000}"/>
    <cellStyle name="Total 2 3 2 2" xfId="8520" xr:uid="{00000000-0005-0000-0000-00002F5D0000}"/>
    <cellStyle name="Total 2 3 2 2 2" xfId="8521" xr:uid="{00000000-0005-0000-0000-0000305D0000}"/>
    <cellStyle name="Total 2 3 2 2 2 2" xfId="16689" xr:uid="{00000000-0005-0000-0000-0000315D0000}"/>
    <cellStyle name="Total 2 3 2 2 2 2 2" xfId="20980" xr:uid="{00000000-0005-0000-0000-0000325D0000}"/>
    <cellStyle name="Total 2 3 2 2 2 2 3" xfId="24944" xr:uid="{00000000-0005-0000-0000-0000335D0000}"/>
    <cellStyle name="Total 2 3 2 2 2 3" xfId="12390" xr:uid="{00000000-0005-0000-0000-0000345D0000}"/>
    <cellStyle name="Total 2 3 2 2 3" xfId="8522" xr:uid="{00000000-0005-0000-0000-0000355D0000}"/>
    <cellStyle name="Total 2 3 2 2 3 2" xfId="16690" xr:uid="{00000000-0005-0000-0000-0000365D0000}"/>
    <cellStyle name="Total 2 3 2 2 3 2 2" xfId="20981" xr:uid="{00000000-0005-0000-0000-0000375D0000}"/>
    <cellStyle name="Total 2 3 2 2 3 2 3" xfId="24945" xr:uid="{00000000-0005-0000-0000-0000385D0000}"/>
    <cellStyle name="Total 2 3 2 2 3 3" xfId="12391" xr:uid="{00000000-0005-0000-0000-0000395D0000}"/>
    <cellStyle name="Total 2 3 2 2 4" xfId="8523" xr:uid="{00000000-0005-0000-0000-00003A5D0000}"/>
    <cellStyle name="Total 2 3 2 2 4 2" xfId="16691" xr:uid="{00000000-0005-0000-0000-00003B5D0000}"/>
    <cellStyle name="Total 2 3 2 2 4 2 2" xfId="20982" xr:uid="{00000000-0005-0000-0000-00003C5D0000}"/>
    <cellStyle name="Total 2 3 2 2 4 2 3" xfId="24946" xr:uid="{00000000-0005-0000-0000-00003D5D0000}"/>
    <cellStyle name="Total 2 3 2 2 4 3" xfId="12392" xr:uid="{00000000-0005-0000-0000-00003E5D0000}"/>
    <cellStyle name="Total 2 3 2 2 5" xfId="8524" xr:uid="{00000000-0005-0000-0000-00003F5D0000}"/>
    <cellStyle name="Total 2 3 2 2 5 2" xfId="16692" xr:uid="{00000000-0005-0000-0000-0000405D0000}"/>
    <cellStyle name="Total 2 3 2 2 5 2 2" xfId="20983" xr:uid="{00000000-0005-0000-0000-0000415D0000}"/>
    <cellStyle name="Total 2 3 2 2 5 2 3" xfId="24947" xr:uid="{00000000-0005-0000-0000-0000425D0000}"/>
    <cellStyle name="Total 2 3 2 2 5 3" xfId="12393" xr:uid="{00000000-0005-0000-0000-0000435D0000}"/>
    <cellStyle name="Total 2 3 2 2 6" xfId="8525" xr:uid="{00000000-0005-0000-0000-0000445D0000}"/>
    <cellStyle name="Total 2 3 2 2 6 2" xfId="16693" xr:uid="{00000000-0005-0000-0000-0000455D0000}"/>
    <cellStyle name="Total 2 3 2 2 6 2 2" xfId="20984" xr:uid="{00000000-0005-0000-0000-0000465D0000}"/>
    <cellStyle name="Total 2 3 2 2 6 2 3" xfId="24948" xr:uid="{00000000-0005-0000-0000-0000475D0000}"/>
    <cellStyle name="Total 2 3 2 2 6 3" xfId="12394" xr:uid="{00000000-0005-0000-0000-0000485D0000}"/>
    <cellStyle name="Total 2 3 2 2 7" xfId="8526" xr:uid="{00000000-0005-0000-0000-0000495D0000}"/>
    <cellStyle name="Total 2 3 2 2 7 2" xfId="16694" xr:uid="{00000000-0005-0000-0000-00004A5D0000}"/>
    <cellStyle name="Total 2 3 2 2 7 2 2" xfId="20985" xr:uid="{00000000-0005-0000-0000-00004B5D0000}"/>
    <cellStyle name="Total 2 3 2 2 7 2 3" xfId="24949" xr:uid="{00000000-0005-0000-0000-00004C5D0000}"/>
    <cellStyle name="Total 2 3 2 2 7 3" xfId="12395" xr:uid="{00000000-0005-0000-0000-00004D5D0000}"/>
    <cellStyle name="Total 2 3 2 2 8" xfId="16688" xr:uid="{00000000-0005-0000-0000-00004E5D0000}"/>
    <cellStyle name="Total 2 3 2 2 8 2" xfId="20979" xr:uid="{00000000-0005-0000-0000-00004F5D0000}"/>
    <cellStyle name="Total 2 3 2 2 8 3" xfId="24943" xr:uid="{00000000-0005-0000-0000-0000505D0000}"/>
    <cellStyle name="Total 2 3 2 2 9" xfId="12389" xr:uid="{00000000-0005-0000-0000-0000515D0000}"/>
    <cellStyle name="Total 2 3 2 3" xfId="16687" xr:uid="{00000000-0005-0000-0000-0000525D0000}"/>
    <cellStyle name="Total 2 3 2 3 2" xfId="20978" xr:uid="{00000000-0005-0000-0000-0000535D0000}"/>
    <cellStyle name="Total 2 3 2 3 3" xfId="24942" xr:uid="{00000000-0005-0000-0000-0000545D0000}"/>
    <cellStyle name="Total 2 3 2 4" xfId="12964" xr:uid="{00000000-0005-0000-0000-0000555D0000}"/>
    <cellStyle name="Total 2 3 3" xfId="8527" xr:uid="{00000000-0005-0000-0000-0000565D0000}"/>
    <cellStyle name="Total 2 3 3 2" xfId="8528" xr:uid="{00000000-0005-0000-0000-0000575D0000}"/>
    <cellStyle name="Total 2 3 3 2 2" xfId="8529" xr:uid="{00000000-0005-0000-0000-0000585D0000}"/>
    <cellStyle name="Total 2 3 3 2 2 2" xfId="16697" xr:uid="{00000000-0005-0000-0000-0000595D0000}"/>
    <cellStyle name="Total 2 3 3 2 2 2 2" xfId="20988" xr:uid="{00000000-0005-0000-0000-00005A5D0000}"/>
    <cellStyle name="Total 2 3 3 2 2 2 3" xfId="24952" xr:uid="{00000000-0005-0000-0000-00005B5D0000}"/>
    <cellStyle name="Total 2 3 3 2 2 3" xfId="12398" xr:uid="{00000000-0005-0000-0000-00005C5D0000}"/>
    <cellStyle name="Total 2 3 3 2 3" xfId="8530" xr:uid="{00000000-0005-0000-0000-00005D5D0000}"/>
    <cellStyle name="Total 2 3 3 2 3 2" xfId="16698" xr:uid="{00000000-0005-0000-0000-00005E5D0000}"/>
    <cellStyle name="Total 2 3 3 2 3 2 2" xfId="20989" xr:uid="{00000000-0005-0000-0000-00005F5D0000}"/>
    <cellStyle name="Total 2 3 3 2 3 2 3" xfId="24953" xr:uid="{00000000-0005-0000-0000-0000605D0000}"/>
    <cellStyle name="Total 2 3 3 2 3 3" xfId="12399" xr:uid="{00000000-0005-0000-0000-0000615D0000}"/>
    <cellStyle name="Total 2 3 3 2 4" xfId="8531" xr:uid="{00000000-0005-0000-0000-0000625D0000}"/>
    <cellStyle name="Total 2 3 3 2 4 2" xfId="16699" xr:uid="{00000000-0005-0000-0000-0000635D0000}"/>
    <cellStyle name="Total 2 3 3 2 4 2 2" xfId="20990" xr:uid="{00000000-0005-0000-0000-0000645D0000}"/>
    <cellStyle name="Total 2 3 3 2 4 2 3" xfId="24954" xr:uid="{00000000-0005-0000-0000-0000655D0000}"/>
    <cellStyle name="Total 2 3 3 2 4 3" xfId="12400" xr:uid="{00000000-0005-0000-0000-0000665D0000}"/>
    <cellStyle name="Total 2 3 3 2 5" xfId="8532" xr:uid="{00000000-0005-0000-0000-0000675D0000}"/>
    <cellStyle name="Total 2 3 3 2 5 2" xfId="16700" xr:uid="{00000000-0005-0000-0000-0000685D0000}"/>
    <cellStyle name="Total 2 3 3 2 5 2 2" xfId="20991" xr:uid="{00000000-0005-0000-0000-0000695D0000}"/>
    <cellStyle name="Total 2 3 3 2 5 2 3" xfId="24955" xr:uid="{00000000-0005-0000-0000-00006A5D0000}"/>
    <cellStyle name="Total 2 3 3 2 5 3" xfId="12401" xr:uid="{00000000-0005-0000-0000-00006B5D0000}"/>
    <cellStyle name="Total 2 3 3 2 6" xfId="8533" xr:uid="{00000000-0005-0000-0000-00006C5D0000}"/>
    <cellStyle name="Total 2 3 3 2 6 2" xfId="16701" xr:uid="{00000000-0005-0000-0000-00006D5D0000}"/>
    <cellStyle name="Total 2 3 3 2 6 2 2" xfId="20992" xr:uid="{00000000-0005-0000-0000-00006E5D0000}"/>
    <cellStyle name="Total 2 3 3 2 6 2 3" xfId="24956" xr:uid="{00000000-0005-0000-0000-00006F5D0000}"/>
    <cellStyle name="Total 2 3 3 2 6 3" xfId="12402" xr:uid="{00000000-0005-0000-0000-0000705D0000}"/>
    <cellStyle name="Total 2 3 3 2 7" xfId="8534" xr:uid="{00000000-0005-0000-0000-0000715D0000}"/>
    <cellStyle name="Total 2 3 3 2 7 2" xfId="16702" xr:uid="{00000000-0005-0000-0000-0000725D0000}"/>
    <cellStyle name="Total 2 3 3 2 7 2 2" xfId="20993" xr:uid="{00000000-0005-0000-0000-0000735D0000}"/>
    <cellStyle name="Total 2 3 3 2 7 2 3" xfId="24957" xr:uid="{00000000-0005-0000-0000-0000745D0000}"/>
    <cellStyle name="Total 2 3 3 2 7 3" xfId="12403" xr:uid="{00000000-0005-0000-0000-0000755D0000}"/>
    <cellStyle name="Total 2 3 3 2 8" xfId="16696" xr:uid="{00000000-0005-0000-0000-0000765D0000}"/>
    <cellStyle name="Total 2 3 3 2 8 2" xfId="20987" xr:uid="{00000000-0005-0000-0000-0000775D0000}"/>
    <cellStyle name="Total 2 3 3 2 8 3" xfId="24951" xr:uid="{00000000-0005-0000-0000-0000785D0000}"/>
    <cellStyle name="Total 2 3 3 2 9" xfId="12397" xr:uid="{00000000-0005-0000-0000-0000795D0000}"/>
    <cellStyle name="Total 2 3 3 3" xfId="16695" xr:uid="{00000000-0005-0000-0000-00007A5D0000}"/>
    <cellStyle name="Total 2 3 3 3 2" xfId="20986" xr:uid="{00000000-0005-0000-0000-00007B5D0000}"/>
    <cellStyle name="Total 2 3 3 3 3" xfId="24950" xr:uid="{00000000-0005-0000-0000-00007C5D0000}"/>
    <cellStyle name="Total 2 3 3 4" xfId="12396" xr:uid="{00000000-0005-0000-0000-00007D5D0000}"/>
    <cellStyle name="Total 2 3 4" xfId="8535" xr:uid="{00000000-0005-0000-0000-00007E5D0000}"/>
    <cellStyle name="Total 2 3 4 2" xfId="8536" xr:uid="{00000000-0005-0000-0000-00007F5D0000}"/>
    <cellStyle name="Total 2 3 4 2 2" xfId="8537" xr:uid="{00000000-0005-0000-0000-0000805D0000}"/>
    <cellStyle name="Total 2 3 4 2 2 2" xfId="16705" xr:uid="{00000000-0005-0000-0000-0000815D0000}"/>
    <cellStyle name="Total 2 3 4 2 2 2 2" xfId="20996" xr:uid="{00000000-0005-0000-0000-0000825D0000}"/>
    <cellStyle name="Total 2 3 4 2 2 2 3" xfId="24960" xr:uid="{00000000-0005-0000-0000-0000835D0000}"/>
    <cellStyle name="Total 2 3 4 2 2 3" xfId="12406" xr:uid="{00000000-0005-0000-0000-0000845D0000}"/>
    <cellStyle name="Total 2 3 4 2 3" xfId="8538" xr:uid="{00000000-0005-0000-0000-0000855D0000}"/>
    <cellStyle name="Total 2 3 4 2 3 2" xfId="16706" xr:uid="{00000000-0005-0000-0000-0000865D0000}"/>
    <cellStyle name="Total 2 3 4 2 3 2 2" xfId="20997" xr:uid="{00000000-0005-0000-0000-0000875D0000}"/>
    <cellStyle name="Total 2 3 4 2 3 2 3" xfId="24961" xr:uid="{00000000-0005-0000-0000-0000885D0000}"/>
    <cellStyle name="Total 2 3 4 2 3 3" xfId="12407" xr:uid="{00000000-0005-0000-0000-0000895D0000}"/>
    <cellStyle name="Total 2 3 4 2 4" xfId="8539" xr:uid="{00000000-0005-0000-0000-00008A5D0000}"/>
    <cellStyle name="Total 2 3 4 2 4 2" xfId="16707" xr:uid="{00000000-0005-0000-0000-00008B5D0000}"/>
    <cellStyle name="Total 2 3 4 2 4 2 2" xfId="20998" xr:uid="{00000000-0005-0000-0000-00008C5D0000}"/>
    <cellStyle name="Total 2 3 4 2 4 2 3" xfId="24962" xr:uid="{00000000-0005-0000-0000-00008D5D0000}"/>
    <cellStyle name="Total 2 3 4 2 4 3" xfId="12408" xr:uid="{00000000-0005-0000-0000-00008E5D0000}"/>
    <cellStyle name="Total 2 3 4 2 5" xfId="8540" xr:uid="{00000000-0005-0000-0000-00008F5D0000}"/>
    <cellStyle name="Total 2 3 4 2 5 2" xfId="16708" xr:uid="{00000000-0005-0000-0000-0000905D0000}"/>
    <cellStyle name="Total 2 3 4 2 5 2 2" xfId="20999" xr:uid="{00000000-0005-0000-0000-0000915D0000}"/>
    <cellStyle name="Total 2 3 4 2 5 2 3" xfId="24963" xr:uid="{00000000-0005-0000-0000-0000925D0000}"/>
    <cellStyle name="Total 2 3 4 2 5 3" xfId="12409" xr:uid="{00000000-0005-0000-0000-0000935D0000}"/>
    <cellStyle name="Total 2 3 4 2 6" xfId="8541" xr:uid="{00000000-0005-0000-0000-0000945D0000}"/>
    <cellStyle name="Total 2 3 4 2 6 2" xfId="16709" xr:uid="{00000000-0005-0000-0000-0000955D0000}"/>
    <cellStyle name="Total 2 3 4 2 6 2 2" xfId="21000" xr:uid="{00000000-0005-0000-0000-0000965D0000}"/>
    <cellStyle name="Total 2 3 4 2 6 2 3" xfId="24964" xr:uid="{00000000-0005-0000-0000-0000975D0000}"/>
    <cellStyle name="Total 2 3 4 2 6 3" xfId="12410" xr:uid="{00000000-0005-0000-0000-0000985D0000}"/>
    <cellStyle name="Total 2 3 4 2 7" xfId="8542" xr:uid="{00000000-0005-0000-0000-0000995D0000}"/>
    <cellStyle name="Total 2 3 4 2 7 2" xfId="16710" xr:uid="{00000000-0005-0000-0000-00009A5D0000}"/>
    <cellStyle name="Total 2 3 4 2 7 2 2" xfId="21001" xr:uid="{00000000-0005-0000-0000-00009B5D0000}"/>
    <cellStyle name="Total 2 3 4 2 7 2 3" xfId="24965" xr:uid="{00000000-0005-0000-0000-00009C5D0000}"/>
    <cellStyle name="Total 2 3 4 2 7 3" xfId="12411" xr:uid="{00000000-0005-0000-0000-00009D5D0000}"/>
    <cellStyle name="Total 2 3 4 2 8" xfId="16704" xr:uid="{00000000-0005-0000-0000-00009E5D0000}"/>
    <cellStyle name="Total 2 3 4 2 8 2" xfId="20995" xr:uid="{00000000-0005-0000-0000-00009F5D0000}"/>
    <cellStyle name="Total 2 3 4 2 8 3" xfId="24959" xr:uid="{00000000-0005-0000-0000-0000A05D0000}"/>
    <cellStyle name="Total 2 3 4 2 9" xfId="12405" xr:uid="{00000000-0005-0000-0000-0000A15D0000}"/>
    <cellStyle name="Total 2 3 4 3" xfId="16703" xr:uid="{00000000-0005-0000-0000-0000A25D0000}"/>
    <cellStyle name="Total 2 3 4 3 2" xfId="20994" xr:uid="{00000000-0005-0000-0000-0000A35D0000}"/>
    <cellStyle name="Total 2 3 4 3 3" xfId="24958" xr:uid="{00000000-0005-0000-0000-0000A45D0000}"/>
    <cellStyle name="Total 2 3 4 4" xfId="12404" xr:uid="{00000000-0005-0000-0000-0000A55D0000}"/>
    <cellStyle name="Total 2 3 5" xfId="8543" xr:uid="{00000000-0005-0000-0000-0000A65D0000}"/>
    <cellStyle name="Total 2 3 5 2" xfId="8544" xr:uid="{00000000-0005-0000-0000-0000A75D0000}"/>
    <cellStyle name="Total 2 3 5 2 2" xfId="16712" xr:uid="{00000000-0005-0000-0000-0000A85D0000}"/>
    <cellStyle name="Total 2 3 5 2 2 2" xfId="21003" xr:uid="{00000000-0005-0000-0000-0000A95D0000}"/>
    <cellStyle name="Total 2 3 5 2 2 3" xfId="24967" xr:uid="{00000000-0005-0000-0000-0000AA5D0000}"/>
    <cellStyle name="Total 2 3 5 2 3" xfId="12413" xr:uid="{00000000-0005-0000-0000-0000AB5D0000}"/>
    <cellStyle name="Total 2 3 5 3" xfId="8545" xr:uid="{00000000-0005-0000-0000-0000AC5D0000}"/>
    <cellStyle name="Total 2 3 5 3 2" xfId="16713" xr:uid="{00000000-0005-0000-0000-0000AD5D0000}"/>
    <cellStyle name="Total 2 3 5 3 2 2" xfId="21004" xr:uid="{00000000-0005-0000-0000-0000AE5D0000}"/>
    <cellStyle name="Total 2 3 5 3 2 3" xfId="24968" xr:uid="{00000000-0005-0000-0000-0000AF5D0000}"/>
    <cellStyle name="Total 2 3 5 3 3" xfId="12414" xr:uid="{00000000-0005-0000-0000-0000B05D0000}"/>
    <cellStyle name="Total 2 3 5 4" xfId="8546" xr:uid="{00000000-0005-0000-0000-0000B15D0000}"/>
    <cellStyle name="Total 2 3 5 4 2" xfId="16714" xr:uid="{00000000-0005-0000-0000-0000B25D0000}"/>
    <cellStyle name="Total 2 3 5 4 2 2" xfId="21005" xr:uid="{00000000-0005-0000-0000-0000B35D0000}"/>
    <cellStyle name="Total 2 3 5 4 2 3" xfId="24969" xr:uid="{00000000-0005-0000-0000-0000B45D0000}"/>
    <cellStyle name="Total 2 3 5 4 3" xfId="12415" xr:uid="{00000000-0005-0000-0000-0000B55D0000}"/>
    <cellStyle name="Total 2 3 5 5" xfId="8547" xr:uid="{00000000-0005-0000-0000-0000B65D0000}"/>
    <cellStyle name="Total 2 3 5 5 2" xfId="16715" xr:uid="{00000000-0005-0000-0000-0000B75D0000}"/>
    <cellStyle name="Total 2 3 5 5 2 2" xfId="21006" xr:uid="{00000000-0005-0000-0000-0000B85D0000}"/>
    <cellStyle name="Total 2 3 5 5 2 3" xfId="24970" xr:uid="{00000000-0005-0000-0000-0000B95D0000}"/>
    <cellStyle name="Total 2 3 5 5 3" xfId="12416" xr:uid="{00000000-0005-0000-0000-0000BA5D0000}"/>
    <cellStyle name="Total 2 3 5 6" xfId="8548" xr:uid="{00000000-0005-0000-0000-0000BB5D0000}"/>
    <cellStyle name="Total 2 3 5 6 2" xfId="16716" xr:uid="{00000000-0005-0000-0000-0000BC5D0000}"/>
    <cellStyle name="Total 2 3 5 6 2 2" xfId="21007" xr:uid="{00000000-0005-0000-0000-0000BD5D0000}"/>
    <cellStyle name="Total 2 3 5 6 2 3" xfId="24971" xr:uid="{00000000-0005-0000-0000-0000BE5D0000}"/>
    <cellStyle name="Total 2 3 5 6 3" xfId="12417" xr:uid="{00000000-0005-0000-0000-0000BF5D0000}"/>
    <cellStyle name="Total 2 3 5 7" xfId="8549" xr:uid="{00000000-0005-0000-0000-0000C05D0000}"/>
    <cellStyle name="Total 2 3 5 7 2" xfId="16717" xr:uid="{00000000-0005-0000-0000-0000C15D0000}"/>
    <cellStyle name="Total 2 3 5 7 2 2" xfId="21008" xr:uid="{00000000-0005-0000-0000-0000C25D0000}"/>
    <cellStyle name="Total 2 3 5 7 2 3" xfId="24972" xr:uid="{00000000-0005-0000-0000-0000C35D0000}"/>
    <cellStyle name="Total 2 3 5 7 3" xfId="12418" xr:uid="{00000000-0005-0000-0000-0000C45D0000}"/>
    <cellStyle name="Total 2 3 5 8" xfId="16711" xr:uid="{00000000-0005-0000-0000-0000C55D0000}"/>
    <cellStyle name="Total 2 3 5 8 2" xfId="21002" xr:uid="{00000000-0005-0000-0000-0000C65D0000}"/>
    <cellStyle name="Total 2 3 5 8 3" xfId="24966" xr:uid="{00000000-0005-0000-0000-0000C75D0000}"/>
    <cellStyle name="Total 2 3 5 9" xfId="12412" xr:uid="{00000000-0005-0000-0000-0000C85D0000}"/>
    <cellStyle name="Total 2 3 6" xfId="16686" xr:uid="{00000000-0005-0000-0000-0000C95D0000}"/>
    <cellStyle name="Total 2 3 6 2" xfId="20977" xr:uid="{00000000-0005-0000-0000-0000CA5D0000}"/>
    <cellStyle name="Total 2 3 6 3" xfId="24941" xr:uid="{00000000-0005-0000-0000-0000CB5D0000}"/>
    <cellStyle name="Total 2 3 7" xfId="12388" xr:uid="{00000000-0005-0000-0000-0000CC5D0000}"/>
    <cellStyle name="Total 2 4" xfId="8550" xr:uid="{00000000-0005-0000-0000-0000CD5D0000}"/>
    <cellStyle name="Total 2 4 2" xfId="8551" xr:uid="{00000000-0005-0000-0000-0000CE5D0000}"/>
    <cellStyle name="Total 2 4 2 2" xfId="8552" xr:uid="{00000000-0005-0000-0000-0000CF5D0000}"/>
    <cellStyle name="Total 2 4 2 2 2" xfId="8553" xr:uid="{00000000-0005-0000-0000-0000D05D0000}"/>
    <cellStyle name="Total 2 4 2 2 2 2" xfId="16721" xr:uid="{00000000-0005-0000-0000-0000D15D0000}"/>
    <cellStyle name="Total 2 4 2 2 2 2 2" xfId="21012" xr:uid="{00000000-0005-0000-0000-0000D25D0000}"/>
    <cellStyle name="Total 2 4 2 2 2 2 3" xfId="24976" xr:uid="{00000000-0005-0000-0000-0000D35D0000}"/>
    <cellStyle name="Total 2 4 2 2 2 3" xfId="12422" xr:uid="{00000000-0005-0000-0000-0000D45D0000}"/>
    <cellStyle name="Total 2 4 2 2 3" xfId="8554" xr:uid="{00000000-0005-0000-0000-0000D55D0000}"/>
    <cellStyle name="Total 2 4 2 2 3 2" xfId="16722" xr:uid="{00000000-0005-0000-0000-0000D65D0000}"/>
    <cellStyle name="Total 2 4 2 2 3 2 2" xfId="21013" xr:uid="{00000000-0005-0000-0000-0000D75D0000}"/>
    <cellStyle name="Total 2 4 2 2 3 2 3" xfId="24977" xr:uid="{00000000-0005-0000-0000-0000D85D0000}"/>
    <cellStyle name="Total 2 4 2 2 3 3" xfId="12423" xr:uid="{00000000-0005-0000-0000-0000D95D0000}"/>
    <cellStyle name="Total 2 4 2 2 4" xfId="8555" xr:uid="{00000000-0005-0000-0000-0000DA5D0000}"/>
    <cellStyle name="Total 2 4 2 2 4 2" xfId="16723" xr:uid="{00000000-0005-0000-0000-0000DB5D0000}"/>
    <cellStyle name="Total 2 4 2 2 4 2 2" xfId="21014" xr:uid="{00000000-0005-0000-0000-0000DC5D0000}"/>
    <cellStyle name="Total 2 4 2 2 4 2 3" xfId="24978" xr:uid="{00000000-0005-0000-0000-0000DD5D0000}"/>
    <cellStyle name="Total 2 4 2 2 4 3" xfId="12424" xr:uid="{00000000-0005-0000-0000-0000DE5D0000}"/>
    <cellStyle name="Total 2 4 2 2 5" xfId="8556" xr:uid="{00000000-0005-0000-0000-0000DF5D0000}"/>
    <cellStyle name="Total 2 4 2 2 5 2" xfId="16724" xr:uid="{00000000-0005-0000-0000-0000E05D0000}"/>
    <cellStyle name="Total 2 4 2 2 5 2 2" xfId="21015" xr:uid="{00000000-0005-0000-0000-0000E15D0000}"/>
    <cellStyle name="Total 2 4 2 2 5 2 3" xfId="24979" xr:uid="{00000000-0005-0000-0000-0000E25D0000}"/>
    <cellStyle name="Total 2 4 2 2 5 3" xfId="12425" xr:uid="{00000000-0005-0000-0000-0000E35D0000}"/>
    <cellStyle name="Total 2 4 2 2 6" xfId="8557" xr:uid="{00000000-0005-0000-0000-0000E45D0000}"/>
    <cellStyle name="Total 2 4 2 2 6 2" xfId="16725" xr:uid="{00000000-0005-0000-0000-0000E55D0000}"/>
    <cellStyle name="Total 2 4 2 2 6 2 2" xfId="21016" xr:uid="{00000000-0005-0000-0000-0000E65D0000}"/>
    <cellStyle name="Total 2 4 2 2 6 2 3" xfId="24980" xr:uid="{00000000-0005-0000-0000-0000E75D0000}"/>
    <cellStyle name="Total 2 4 2 2 6 3" xfId="12426" xr:uid="{00000000-0005-0000-0000-0000E85D0000}"/>
    <cellStyle name="Total 2 4 2 2 7" xfId="8558" xr:uid="{00000000-0005-0000-0000-0000E95D0000}"/>
    <cellStyle name="Total 2 4 2 2 7 2" xfId="16726" xr:uid="{00000000-0005-0000-0000-0000EA5D0000}"/>
    <cellStyle name="Total 2 4 2 2 7 2 2" xfId="21017" xr:uid="{00000000-0005-0000-0000-0000EB5D0000}"/>
    <cellStyle name="Total 2 4 2 2 7 2 3" xfId="24981" xr:uid="{00000000-0005-0000-0000-0000EC5D0000}"/>
    <cellStyle name="Total 2 4 2 2 7 3" xfId="12427" xr:uid="{00000000-0005-0000-0000-0000ED5D0000}"/>
    <cellStyle name="Total 2 4 2 2 8" xfId="16720" xr:uid="{00000000-0005-0000-0000-0000EE5D0000}"/>
    <cellStyle name="Total 2 4 2 2 8 2" xfId="21011" xr:uid="{00000000-0005-0000-0000-0000EF5D0000}"/>
    <cellStyle name="Total 2 4 2 2 8 3" xfId="24975" xr:uid="{00000000-0005-0000-0000-0000F05D0000}"/>
    <cellStyle name="Total 2 4 2 2 9" xfId="12421" xr:uid="{00000000-0005-0000-0000-0000F15D0000}"/>
    <cellStyle name="Total 2 4 2 3" xfId="16719" xr:uid="{00000000-0005-0000-0000-0000F25D0000}"/>
    <cellStyle name="Total 2 4 2 3 2" xfId="21010" xr:uid="{00000000-0005-0000-0000-0000F35D0000}"/>
    <cellStyle name="Total 2 4 2 3 3" xfId="24974" xr:uid="{00000000-0005-0000-0000-0000F45D0000}"/>
    <cellStyle name="Total 2 4 2 4" xfId="12420" xr:uid="{00000000-0005-0000-0000-0000F55D0000}"/>
    <cellStyle name="Total 2 4 3" xfId="8559" xr:uid="{00000000-0005-0000-0000-0000F65D0000}"/>
    <cellStyle name="Total 2 4 3 2" xfId="8560" xr:uid="{00000000-0005-0000-0000-0000F75D0000}"/>
    <cellStyle name="Total 2 4 3 2 2" xfId="8561" xr:uid="{00000000-0005-0000-0000-0000F85D0000}"/>
    <cellStyle name="Total 2 4 3 2 2 2" xfId="16729" xr:uid="{00000000-0005-0000-0000-0000F95D0000}"/>
    <cellStyle name="Total 2 4 3 2 2 2 2" xfId="21020" xr:uid="{00000000-0005-0000-0000-0000FA5D0000}"/>
    <cellStyle name="Total 2 4 3 2 2 2 3" xfId="24984" xr:uid="{00000000-0005-0000-0000-0000FB5D0000}"/>
    <cellStyle name="Total 2 4 3 2 2 3" xfId="12430" xr:uid="{00000000-0005-0000-0000-0000FC5D0000}"/>
    <cellStyle name="Total 2 4 3 2 3" xfId="8562" xr:uid="{00000000-0005-0000-0000-0000FD5D0000}"/>
    <cellStyle name="Total 2 4 3 2 3 2" xfId="16730" xr:uid="{00000000-0005-0000-0000-0000FE5D0000}"/>
    <cellStyle name="Total 2 4 3 2 3 2 2" xfId="21021" xr:uid="{00000000-0005-0000-0000-0000FF5D0000}"/>
    <cellStyle name="Total 2 4 3 2 3 2 3" xfId="24985" xr:uid="{00000000-0005-0000-0000-0000005E0000}"/>
    <cellStyle name="Total 2 4 3 2 3 3" xfId="12431" xr:uid="{00000000-0005-0000-0000-0000015E0000}"/>
    <cellStyle name="Total 2 4 3 2 4" xfId="8563" xr:uid="{00000000-0005-0000-0000-0000025E0000}"/>
    <cellStyle name="Total 2 4 3 2 4 2" xfId="16731" xr:uid="{00000000-0005-0000-0000-0000035E0000}"/>
    <cellStyle name="Total 2 4 3 2 4 2 2" xfId="21022" xr:uid="{00000000-0005-0000-0000-0000045E0000}"/>
    <cellStyle name="Total 2 4 3 2 4 2 3" xfId="24986" xr:uid="{00000000-0005-0000-0000-0000055E0000}"/>
    <cellStyle name="Total 2 4 3 2 4 3" xfId="12432" xr:uid="{00000000-0005-0000-0000-0000065E0000}"/>
    <cellStyle name="Total 2 4 3 2 5" xfId="8564" xr:uid="{00000000-0005-0000-0000-0000075E0000}"/>
    <cellStyle name="Total 2 4 3 2 5 2" xfId="16732" xr:uid="{00000000-0005-0000-0000-0000085E0000}"/>
    <cellStyle name="Total 2 4 3 2 5 2 2" xfId="21023" xr:uid="{00000000-0005-0000-0000-0000095E0000}"/>
    <cellStyle name="Total 2 4 3 2 5 2 3" xfId="24987" xr:uid="{00000000-0005-0000-0000-00000A5E0000}"/>
    <cellStyle name="Total 2 4 3 2 5 3" xfId="12433" xr:uid="{00000000-0005-0000-0000-00000B5E0000}"/>
    <cellStyle name="Total 2 4 3 2 6" xfId="8565" xr:uid="{00000000-0005-0000-0000-00000C5E0000}"/>
    <cellStyle name="Total 2 4 3 2 6 2" xfId="16733" xr:uid="{00000000-0005-0000-0000-00000D5E0000}"/>
    <cellStyle name="Total 2 4 3 2 6 2 2" xfId="21024" xr:uid="{00000000-0005-0000-0000-00000E5E0000}"/>
    <cellStyle name="Total 2 4 3 2 6 2 3" xfId="24988" xr:uid="{00000000-0005-0000-0000-00000F5E0000}"/>
    <cellStyle name="Total 2 4 3 2 6 3" xfId="12434" xr:uid="{00000000-0005-0000-0000-0000105E0000}"/>
    <cellStyle name="Total 2 4 3 2 7" xfId="8566" xr:uid="{00000000-0005-0000-0000-0000115E0000}"/>
    <cellStyle name="Total 2 4 3 2 7 2" xfId="16734" xr:uid="{00000000-0005-0000-0000-0000125E0000}"/>
    <cellStyle name="Total 2 4 3 2 7 2 2" xfId="21025" xr:uid="{00000000-0005-0000-0000-0000135E0000}"/>
    <cellStyle name="Total 2 4 3 2 7 2 3" xfId="24989" xr:uid="{00000000-0005-0000-0000-0000145E0000}"/>
    <cellStyle name="Total 2 4 3 2 7 3" xfId="12435" xr:uid="{00000000-0005-0000-0000-0000155E0000}"/>
    <cellStyle name="Total 2 4 3 2 8" xfId="16728" xr:uid="{00000000-0005-0000-0000-0000165E0000}"/>
    <cellStyle name="Total 2 4 3 2 8 2" xfId="21019" xr:uid="{00000000-0005-0000-0000-0000175E0000}"/>
    <cellStyle name="Total 2 4 3 2 8 3" xfId="24983" xr:uid="{00000000-0005-0000-0000-0000185E0000}"/>
    <cellStyle name="Total 2 4 3 2 9" xfId="12429" xr:uid="{00000000-0005-0000-0000-0000195E0000}"/>
    <cellStyle name="Total 2 4 3 3" xfId="16727" xr:uid="{00000000-0005-0000-0000-00001A5E0000}"/>
    <cellStyle name="Total 2 4 3 3 2" xfId="21018" xr:uid="{00000000-0005-0000-0000-00001B5E0000}"/>
    <cellStyle name="Total 2 4 3 3 3" xfId="24982" xr:uid="{00000000-0005-0000-0000-00001C5E0000}"/>
    <cellStyle name="Total 2 4 3 4" xfId="12428" xr:uid="{00000000-0005-0000-0000-00001D5E0000}"/>
    <cellStyle name="Total 2 4 4" xfId="8567" xr:uid="{00000000-0005-0000-0000-00001E5E0000}"/>
    <cellStyle name="Total 2 4 4 2" xfId="8568" xr:uid="{00000000-0005-0000-0000-00001F5E0000}"/>
    <cellStyle name="Total 2 4 4 2 2" xfId="8569" xr:uid="{00000000-0005-0000-0000-0000205E0000}"/>
    <cellStyle name="Total 2 4 4 2 2 2" xfId="16737" xr:uid="{00000000-0005-0000-0000-0000215E0000}"/>
    <cellStyle name="Total 2 4 4 2 2 2 2" xfId="21028" xr:uid="{00000000-0005-0000-0000-0000225E0000}"/>
    <cellStyle name="Total 2 4 4 2 2 2 3" xfId="24992" xr:uid="{00000000-0005-0000-0000-0000235E0000}"/>
    <cellStyle name="Total 2 4 4 2 2 3" xfId="12438" xr:uid="{00000000-0005-0000-0000-0000245E0000}"/>
    <cellStyle name="Total 2 4 4 2 3" xfId="8570" xr:uid="{00000000-0005-0000-0000-0000255E0000}"/>
    <cellStyle name="Total 2 4 4 2 3 2" xfId="16738" xr:uid="{00000000-0005-0000-0000-0000265E0000}"/>
    <cellStyle name="Total 2 4 4 2 3 2 2" xfId="21029" xr:uid="{00000000-0005-0000-0000-0000275E0000}"/>
    <cellStyle name="Total 2 4 4 2 3 2 3" xfId="24993" xr:uid="{00000000-0005-0000-0000-0000285E0000}"/>
    <cellStyle name="Total 2 4 4 2 3 3" xfId="12439" xr:uid="{00000000-0005-0000-0000-0000295E0000}"/>
    <cellStyle name="Total 2 4 4 2 4" xfId="8571" xr:uid="{00000000-0005-0000-0000-00002A5E0000}"/>
    <cellStyle name="Total 2 4 4 2 4 2" xfId="16739" xr:uid="{00000000-0005-0000-0000-00002B5E0000}"/>
    <cellStyle name="Total 2 4 4 2 4 2 2" xfId="21030" xr:uid="{00000000-0005-0000-0000-00002C5E0000}"/>
    <cellStyle name="Total 2 4 4 2 4 2 3" xfId="24994" xr:uid="{00000000-0005-0000-0000-00002D5E0000}"/>
    <cellStyle name="Total 2 4 4 2 4 3" xfId="12440" xr:uid="{00000000-0005-0000-0000-00002E5E0000}"/>
    <cellStyle name="Total 2 4 4 2 5" xfId="8572" xr:uid="{00000000-0005-0000-0000-00002F5E0000}"/>
    <cellStyle name="Total 2 4 4 2 5 2" xfId="16740" xr:uid="{00000000-0005-0000-0000-0000305E0000}"/>
    <cellStyle name="Total 2 4 4 2 5 2 2" xfId="21031" xr:uid="{00000000-0005-0000-0000-0000315E0000}"/>
    <cellStyle name="Total 2 4 4 2 5 2 3" xfId="24995" xr:uid="{00000000-0005-0000-0000-0000325E0000}"/>
    <cellStyle name="Total 2 4 4 2 5 3" xfId="12441" xr:uid="{00000000-0005-0000-0000-0000335E0000}"/>
    <cellStyle name="Total 2 4 4 2 6" xfId="8573" xr:uid="{00000000-0005-0000-0000-0000345E0000}"/>
    <cellStyle name="Total 2 4 4 2 6 2" xfId="16741" xr:uid="{00000000-0005-0000-0000-0000355E0000}"/>
    <cellStyle name="Total 2 4 4 2 6 2 2" xfId="21032" xr:uid="{00000000-0005-0000-0000-0000365E0000}"/>
    <cellStyle name="Total 2 4 4 2 6 2 3" xfId="24996" xr:uid="{00000000-0005-0000-0000-0000375E0000}"/>
    <cellStyle name="Total 2 4 4 2 6 3" xfId="12442" xr:uid="{00000000-0005-0000-0000-0000385E0000}"/>
    <cellStyle name="Total 2 4 4 2 7" xfId="8574" xr:uid="{00000000-0005-0000-0000-0000395E0000}"/>
    <cellStyle name="Total 2 4 4 2 7 2" xfId="16742" xr:uid="{00000000-0005-0000-0000-00003A5E0000}"/>
    <cellStyle name="Total 2 4 4 2 7 2 2" xfId="21033" xr:uid="{00000000-0005-0000-0000-00003B5E0000}"/>
    <cellStyle name="Total 2 4 4 2 7 2 3" xfId="24997" xr:uid="{00000000-0005-0000-0000-00003C5E0000}"/>
    <cellStyle name="Total 2 4 4 2 7 3" xfId="12443" xr:uid="{00000000-0005-0000-0000-00003D5E0000}"/>
    <cellStyle name="Total 2 4 4 2 8" xfId="16736" xr:uid="{00000000-0005-0000-0000-00003E5E0000}"/>
    <cellStyle name="Total 2 4 4 2 8 2" xfId="21027" xr:uid="{00000000-0005-0000-0000-00003F5E0000}"/>
    <cellStyle name="Total 2 4 4 2 8 3" xfId="24991" xr:uid="{00000000-0005-0000-0000-0000405E0000}"/>
    <cellStyle name="Total 2 4 4 2 9" xfId="12437" xr:uid="{00000000-0005-0000-0000-0000415E0000}"/>
    <cellStyle name="Total 2 4 4 3" xfId="16735" xr:uid="{00000000-0005-0000-0000-0000425E0000}"/>
    <cellStyle name="Total 2 4 4 3 2" xfId="21026" xr:uid="{00000000-0005-0000-0000-0000435E0000}"/>
    <cellStyle name="Total 2 4 4 3 3" xfId="24990" xr:uid="{00000000-0005-0000-0000-0000445E0000}"/>
    <cellStyle name="Total 2 4 4 4" xfId="12436" xr:uid="{00000000-0005-0000-0000-0000455E0000}"/>
    <cellStyle name="Total 2 4 5" xfId="8575" xr:uid="{00000000-0005-0000-0000-0000465E0000}"/>
    <cellStyle name="Total 2 4 5 2" xfId="8576" xr:uid="{00000000-0005-0000-0000-0000475E0000}"/>
    <cellStyle name="Total 2 4 5 2 2" xfId="16744" xr:uid="{00000000-0005-0000-0000-0000485E0000}"/>
    <cellStyle name="Total 2 4 5 2 2 2" xfId="21035" xr:uid="{00000000-0005-0000-0000-0000495E0000}"/>
    <cellStyle name="Total 2 4 5 2 2 3" xfId="24999" xr:uid="{00000000-0005-0000-0000-00004A5E0000}"/>
    <cellStyle name="Total 2 4 5 2 3" xfId="12445" xr:uid="{00000000-0005-0000-0000-00004B5E0000}"/>
    <cellStyle name="Total 2 4 5 3" xfId="8577" xr:uid="{00000000-0005-0000-0000-00004C5E0000}"/>
    <cellStyle name="Total 2 4 5 3 2" xfId="16745" xr:uid="{00000000-0005-0000-0000-00004D5E0000}"/>
    <cellStyle name="Total 2 4 5 3 2 2" xfId="21036" xr:uid="{00000000-0005-0000-0000-00004E5E0000}"/>
    <cellStyle name="Total 2 4 5 3 2 3" xfId="25000" xr:uid="{00000000-0005-0000-0000-00004F5E0000}"/>
    <cellStyle name="Total 2 4 5 3 3" xfId="12446" xr:uid="{00000000-0005-0000-0000-0000505E0000}"/>
    <cellStyle name="Total 2 4 5 4" xfId="8578" xr:uid="{00000000-0005-0000-0000-0000515E0000}"/>
    <cellStyle name="Total 2 4 5 4 2" xfId="16746" xr:uid="{00000000-0005-0000-0000-0000525E0000}"/>
    <cellStyle name="Total 2 4 5 4 2 2" xfId="21037" xr:uid="{00000000-0005-0000-0000-0000535E0000}"/>
    <cellStyle name="Total 2 4 5 4 2 3" xfId="25001" xr:uid="{00000000-0005-0000-0000-0000545E0000}"/>
    <cellStyle name="Total 2 4 5 4 3" xfId="12447" xr:uid="{00000000-0005-0000-0000-0000555E0000}"/>
    <cellStyle name="Total 2 4 5 5" xfId="8579" xr:uid="{00000000-0005-0000-0000-0000565E0000}"/>
    <cellStyle name="Total 2 4 5 5 2" xfId="16747" xr:uid="{00000000-0005-0000-0000-0000575E0000}"/>
    <cellStyle name="Total 2 4 5 5 2 2" xfId="21038" xr:uid="{00000000-0005-0000-0000-0000585E0000}"/>
    <cellStyle name="Total 2 4 5 5 2 3" xfId="25002" xr:uid="{00000000-0005-0000-0000-0000595E0000}"/>
    <cellStyle name="Total 2 4 5 5 3" xfId="12448" xr:uid="{00000000-0005-0000-0000-00005A5E0000}"/>
    <cellStyle name="Total 2 4 5 6" xfId="8580" xr:uid="{00000000-0005-0000-0000-00005B5E0000}"/>
    <cellStyle name="Total 2 4 5 6 2" xfId="16748" xr:uid="{00000000-0005-0000-0000-00005C5E0000}"/>
    <cellStyle name="Total 2 4 5 6 2 2" xfId="21039" xr:uid="{00000000-0005-0000-0000-00005D5E0000}"/>
    <cellStyle name="Total 2 4 5 6 2 3" xfId="25003" xr:uid="{00000000-0005-0000-0000-00005E5E0000}"/>
    <cellStyle name="Total 2 4 5 6 3" xfId="12449" xr:uid="{00000000-0005-0000-0000-00005F5E0000}"/>
    <cellStyle name="Total 2 4 5 7" xfId="8581" xr:uid="{00000000-0005-0000-0000-0000605E0000}"/>
    <cellStyle name="Total 2 4 5 7 2" xfId="16749" xr:uid="{00000000-0005-0000-0000-0000615E0000}"/>
    <cellStyle name="Total 2 4 5 7 2 2" xfId="21040" xr:uid="{00000000-0005-0000-0000-0000625E0000}"/>
    <cellStyle name="Total 2 4 5 7 2 3" xfId="25004" xr:uid="{00000000-0005-0000-0000-0000635E0000}"/>
    <cellStyle name="Total 2 4 5 7 3" xfId="12450" xr:uid="{00000000-0005-0000-0000-0000645E0000}"/>
    <cellStyle name="Total 2 4 5 8" xfId="16743" xr:uid="{00000000-0005-0000-0000-0000655E0000}"/>
    <cellStyle name="Total 2 4 5 8 2" xfId="21034" xr:uid="{00000000-0005-0000-0000-0000665E0000}"/>
    <cellStyle name="Total 2 4 5 8 3" xfId="24998" xr:uid="{00000000-0005-0000-0000-0000675E0000}"/>
    <cellStyle name="Total 2 4 5 9" xfId="12444" xr:uid="{00000000-0005-0000-0000-0000685E0000}"/>
    <cellStyle name="Total 2 4 6" xfId="16718" xr:uid="{00000000-0005-0000-0000-0000695E0000}"/>
    <cellStyle name="Total 2 4 6 2" xfId="21009" xr:uid="{00000000-0005-0000-0000-00006A5E0000}"/>
    <cellStyle name="Total 2 4 6 3" xfId="24973" xr:uid="{00000000-0005-0000-0000-00006B5E0000}"/>
    <cellStyle name="Total 2 4 7" xfId="12419" xr:uid="{00000000-0005-0000-0000-00006C5E0000}"/>
    <cellStyle name="Total 2 5" xfId="8582" xr:uid="{00000000-0005-0000-0000-00006D5E0000}"/>
    <cellStyle name="Total 2 5 2" xfId="8583" xr:uid="{00000000-0005-0000-0000-00006E5E0000}"/>
    <cellStyle name="Total 2 5 2 2" xfId="8584" xr:uid="{00000000-0005-0000-0000-00006F5E0000}"/>
    <cellStyle name="Total 2 5 2 2 2" xfId="8585" xr:uid="{00000000-0005-0000-0000-0000705E0000}"/>
    <cellStyle name="Total 2 5 2 2 2 2" xfId="16753" xr:uid="{00000000-0005-0000-0000-0000715E0000}"/>
    <cellStyle name="Total 2 5 2 2 2 2 2" xfId="21044" xr:uid="{00000000-0005-0000-0000-0000725E0000}"/>
    <cellStyle name="Total 2 5 2 2 2 2 3" xfId="25008" xr:uid="{00000000-0005-0000-0000-0000735E0000}"/>
    <cellStyle name="Total 2 5 2 2 2 3" xfId="12454" xr:uid="{00000000-0005-0000-0000-0000745E0000}"/>
    <cellStyle name="Total 2 5 2 2 3" xfId="8586" xr:uid="{00000000-0005-0000-0000-0000755E0000}"/>
    <cellStyle name="Total 2 5 2 2 3 2" xfId="16754" xr:uid="{00000000-0005-0000-0000-0000765E0000}"/>
    <cellStyle name="Total 2 5 2 2 3 2 2" xfId="21045" xr:uid="{00000000-0005-0000-0000-0000775E0000}"/>
    <cellStyle name="Total 2 5 2 2 3 2 3" xfId="25009" xr:uid="{00000000-0005-0000-0000-0000785E0000}"/>
    <cellStyle name="Total 2 5 2 2 3 3" xfId="12455" xr:uid="{00000000-0005-0000-0000-0000795E0000}"/>
    <cellStyle name="Total 2 5 2 2 4" xfId="8587" xr:uid="{00000000-0005-0000-0000-00007A5E0000}"/>
    <cellStyle name="Total 2 5 2 2 4 2" xfId="16755" xr:uid="{00000000-0005-0000-0000-00007B5E0000}"/>
    <cellStyle name="Total 2 5 2 2 4 2 2" xfId="21046" xr:uid="{00000000-0005-0000-0000-00007C5E0000}"/>
    <cellStyle name="Total 2 5 2 2 4 2 3" xfId="25010" xr:uid="{00000000-0005-0000-0000-00007D5E0000}"/>
    <cellStyle name="Total 2 5 2 2 4 3" xfId="12456" xr:uid="{00000000-0005-0000-0000-00007E5E0000}"/>
    <cellStyle name="Total 2 5 2 2 5" xfId="8588" xr:uid="{00000000-0005-0000-0000-00007F5E0000}"/>
    <cellStyle name="Total 2 5 2 2 5 2" xfId="16756" xr:uid="{00000000-0005-0000-0000-0000805E0000}"/>
    <cellStyle name="Total 2 5 2 2 5 2 2" xfId="21047" xr:uid="{00000000-0005-0000-0000-0000815E0000}"/>
    <cellStyle name="Total 2 5 2 2 5 2 3" xfId="25011" xr:uid="{00000000-0005-0000-0000-0000825E0000}"/>
    <cellStyle name="Total 2 5 2 2 5 3" xfId="12457" xr:uid="{00000000-0005-0000-0000-0000835E0000}"/>
    <cellStyle name="Total 2 5 2 2 6" xfId="8589" xr:uid="{00000000-0005-0000-0000-0000845E0000}"/>
    <cellStyle name="Total 2 5 2 2 6 2" xfId="16757" xr:uid="{00000000-0005-0000-0000-0000855E0000}"/>
    <cellStyle name="Total 2 5 2 2 6 2 2" xfId="21048" xr:uid="{00000000-0005-0000-0000-0000865E0000}"/>
    <cellStyle name="Total 2 5 2 2 6 2 3" xfId="25012" xr:uid="{00000000-0005-0000-0000-0000875E0000}"/>
    <cellStyle name="Total 2 5 2 2 6 3" xfId="12458" xr:uid="{00000000-0005-0000-0000-0000885E0000}"/>
    <cellStyle name="Total 2 5 2 2 7" xfId="8590" xr:uid="{00000000-0005-0000-0000-0000895E0000}"/>
    <cellStyle name="Total 2 5 2 2 7 2" xfId="16758" xr:uid="{00000000-0005-0000-0000-00008A5E0000}"/>
    <cellStyle name="Total 2 5 2 2 7 2 2" xfId="21049" xr:uid="{00000000-0005-0000-0000-00008B5E0000}"/>
    <cellStyle name="Total 2 5 2 2 7 2 3" xfId="25013" xr:uid="{00000000-0005-0000-0000-00008C5E0000}"/>
    <cellStyle name="Total 2 5 2 2 7 3" xfId="12459" xr:uid="{00000000-0005-0000-0000-00008D5E0000}"/>
    <cellStyle name="Total 2 5 2 2 8" xfId="16752" xr:uid="{00000000-0005-0000-0000-00008E5E0000}"/>
    <cellStyle name="Total 2 5 2 2 8 2" xfId="21043" xr:uid="{00000000-0005-0000-0000-00008F5E0000}"/>
    <cellStyle name="Total 2 5 2 2 8 3" xfId="25007" xr:uid="{00000000-0005-0000-0000-0000905E0000}"/>
    <cellStyle name="Total 2 5 2 2 9" xfId="12453" xr:uid="{00000000-0005-0000-0000-0000915E0000}"/>
    <cellStyle name="Total 2 5 2 3" xfId="16751" xr:uid="{00000000-0005-0000-0000-0000925E0000}"/>
    <cellStyle name="Total 2 5 2 3 2" xfId="21042" xr:uid="{00000000-0005-0000-0000-0000935E0000}"/>
    <cellStyle name="Total 2 5 2 3 3" xfId="25006" xr:uid="{00000000-0005-0000-0000-0000945E0000}"/>
    <cellStyle name="Total 2 5 2 4" xfId="12452" xr:uid="{00000000-0005-0000-0000-0000955E0000}"/>
    <cellStyle name="Total 2 5 3" xfId="8591" xr:uid="{00000000-0005-0000-0000-0000965E0000}"/>
    <cellStyle name="Total 2 5 3 2" xfId="8592" xr:uid="{00000000-0005-0000-0000-0000975E0000}"/>
    <cellStyle name="Total 2 5 3 2 2" xfId="8593" xr:uid="{00000000-0005-0000-0000-0000985E0000}"/>
    <cellStyle name="Total 2 5 3 2 2 2" xfId="16761" xr:uid="{00000000-0005-0000-0000-0000995E0000}"/>
    <cellStyle name="Total 2 5 3 2 2 2 2" xfId="21052" xr:uid="{00000000-0005-0000-0000-00009A5E0000}"/>
    <cellStyle name="Total 2 5 3 2 2 2 3" xfId="25016" xr:uid="{00000000-0005-0000-0000-00009B5E0000}"/>
    <cellStyle name="Total 2 5 3 2 2 3" xfId="12462" xr:uid="{00000000-0005-0000-0000-00009C5E0000}"/>
    <cellStyle name="Total 2 5 3 2 3" xfId="8594" xr:uid="{00000000-0005-0000-0000-00009D5E0000}"/>
    <cellStyle name="Total 2 5 3 2 3 2" xfId="16762" xr:uid="{00000000-0005-0000-0000-00009E5E0000}"/>
    <cellStyle name="Total 2 5 3 2 3 2 2" xfId="21053" xr:uid="{00000000-0005-0000-0000-00009F5E0000}"/>
    <cellStyle name="Total 2 5 3 2 3 2 3" xfId="25017" xr:uid="{00000000-0005-0000-0000-0000A05E0000}"/>
    <cellStyle name="Total 2 5 3 2 3 3" xfId="12463" xr:uid="{00000000-0005-0000-0000-0000A15E0000}"/>
    <cellStyle name="Total 2 5 3 2 4" xfId="8595" xr:uid="{00000000-0005-0000-0000-0000A25E0000}"/>
    <cellStyle name="Total 2 5 3 2 4 2" xfId="16763" xr:uid="{00000000-0005-0000-0000-0000A35E0000}"/>
    <cellStyle name="Total 2 5 3 2 4 2 2" xfId="21054" xr:uid="{00000000-0005-0000-0000-0000A45E0000}"/>
    <cellStyle name="Total 2 5 3 2 4 2 3" xfId="25018" xr:uid="{00000000-0005-0000-0000-0000A55E0000}"/>
    <cellStyle name="Total 2 5 3 2 4 3" xfId="12464" xr:uid="{00000000-0005-0000-0000-0000A65E0000}"/>
    <cellStyle name="Total 2 5 3 2 5" xfId="8596" xr:uid="{00000000-0005-0000-0000-0000A75E0000}"/>
    <cellStyle name="Total 2 5 3 2 5 2" xfId="16764" xr:uid="{00000000-0005-0000-0000-0000A85E0000}"/>
    <cellStyle name="Total 2 5 3 2 5 2 2" xfId="21055" xr:uid="{00000000-0005-0000-0000-0000A95E0000}"/>
    <cellStyle name="Total 2 5 3 2 5 2 3" xfId="25019" xr:uid="{00000000-0005-0000-0000-0000AA5E0000}"/>
    <cellStyle name="Total 2 5 3 2 5 3" xfId="12465" xr:uid="{00000000-0005-0000-0000-0000AB5E0000}"/>
    <cellStyle name="Total 2 5 3 2 6" xfId="8597" xr:uid="{00000000-0005-0000-0000-0000AC5E0000}"/>
    <cellStyle name="Total 2 5 3 2 6 2" xfId="16765" xr:uid="{00000000-0005-0000-0000-0000AD5E0000}"/>
    <cellStyle name="Total 2 5 3 2 6 2 2" xfId="21056" xr:uid="{00000000-0005-0000-0000-0000AE5E0000}"/>
    <cellStyle name="Total 2 5 3 2 6 2 3" xfId="25020" xr:uid="{00000000-0005-0000-0000-0000AF5E0000}"/>
    <cellStyle name="Total 2 5 3 2 6 3" xfId="12466" xr:uid="{00000000-0005-0000-0000-0000B05E0000}"/>
    <cellStyle name="Total 2 5 3 2 7" xfId="8598" xr:uid="{00000000-0005-0000-0000-0000B15E0000}"/>
    <cellStyle name="Total 2 5 3 2 7 2" xfId="16766" xr:uid="{00000000-0005-0000-0000-0000B25E0000}"/>
    <cellStyle name="Total 2 5 3 2 7 2 2" xfId="21057" xr:uid="{00000000-0005-0000-0000-0000B35E0000}"/>
    <cellStyle name="Total 2 5 3 2 7 2 3" xfId="25021" xr:uid="{00000000-0005-0000-0000-0000B45E0000}"/>
    <cellStyle name="Total 2 5 3 2 7 3" xfId="12467" xr:uid="{00000000-0005-0000-0000-0000B55E0000}"/>
    <cellStyle name="Total 2 5 3 2 8" xfId="16760" xr:uid="{00000000-0005-0000-0000-0000B65E0000}"/>
    <cellStyle name="Total 2 5 3 2 8 2" xfId="21051" xr:uid="{00000000-0005-0000-0000-0000B75E0000}"/>
    <cellStyle name="Total 2 5 3 2 8 3" xfId="25015" xr:uid="{00000000-0005-0000-0000-0000B85E0000}"/>
    <cellStyle name="Total 2 5 3 2 9" xfId="12461" xr:uid="{00000000-0005-0000-0000-0000B95E0000}"/>
    <cellStyle name="Total 2 5 3 3" xfId="16759" xr:uid="{00000000-0005-0000-0000-0000BA5E0000}"/>
    <cellStyle name="Total 2 5 3 3 2" xfId="21050" xr:uid="{00000000-0005-0000-0000-0000BB5E0000}"/>
    <cellStyle name="Total 2 5 3 3 3" xfId="25014" xr:uid="{00000000-0005-0000-0000-0000BC5E0000}"/>
    <cellStyle name="Total 2 5 3 4" xfId="12460" xr:uid="{00000000-0005-0000-0000-0000BD5E0000}"/>
    <cellStyle name="Total 2 5 4" xfId="8599" xr:uid="{00000000-0005-0000-0000-0000BE5E0000}"/>
    <cellStyle name="Total 2 5 4 2" xfId="8600" xr:uid="{00000000-0005-0000-0000-0000BF5E0000}"/>
    <cellStyle name="Total 2 5 4 2 2" xfId="8601" xr:uid="{00000000-0005-0000-0000-0000C05E0000}"/>
    <cellStyle name="Total 2 5 4 2 2 2" xfId="16769" xr:uid="{00000000-0005-0000-0000-0000C15E0000}"/>
    <cellStyle name="Total 2 5 4 2 2 2 2" xfId="21060" xr:uid="{00000000-0005-0000-0000-0000C25E0000}"/>
    <cellStyle name="Total 2 5 4 2 2 2 3" xfId="25024" xr:uid="{00000000-0005-0000-0000-0000C35E0000}"/>
    <cellStyle name="Total 2 5 4 2 2 3" xfId="12470" xr:uid="{00000000-0005-0000-0000-0000C45E0000}"/>
    <cellStyle name="Total 2 5 4 2 3" xfId="8602" xr:uid="{00000000-0005-0000-0000-0000C55E0000}"/>
    <cellStyle name="Total 2 5 4 2 3 2" xfId="16770" xr:uid="{00000000-0005-0000-0000-0000C65E0000}"/>
    <cellStyle name="Total 2 5 4 2 3 2 2" xfId="21061" xr:uid="{00000000-0005-0000-0000-0000C75E0000}"/>
    <cellStyle name="Total 2 5 4 2 3 2 3" xfId="25025" xr:uid="{00000000-0005-0000-0000-0000C85E0000}"/>
    <cellStyle name="Total 2 5 4 2 3 3" xfId="12471" xr:uid="{00000000-0005-0000-0000-0000C95E0000}"/>
    <cellStyle name="Total 2 5 4 2 4" xfId="8603" xr:uid="{00000000-0005-0000-0000-0000CA5E0000}"/>
    <cellStyle name="Total 2 5 4 2 4 2" xfId="16771" xr:uid="{00000000-0005-0000-0000-0000CB5E0000}"/>
    <cellStyle name="Total 2 5 4 2 4 2 2" xfId="21062" xr:uid="{00000000-0005-0000-0000-0000CC5E0000}"/>
    <cellStyle name="Total 2 5 4 2 4 2 3" xfId="25026" xr:uid="{00000000-0005-0000-0000-0000CD5E0000}"/>
    <cellStyle name="Total 2 5 4 2 4 3" xfId="12472" xr:uid="{00000000-0005-0000-0000-0000CE5E0000}"/>
    <cellStyle name="Total 2 5 4 2 5" xfId="8604" xr:uid="{00000000-0005-0000-0000-0000CF5E0000}"/>
    <cellStyle name="Total 2 5 4 2 5 2" xfId="16772" xr:uid="{00000000-0005-0000-0000-0000D05E0000}"/>
    <cellStyle name="Total 2 5 4 2 5 2 2" xfId="21063" xr:uid="{00000000-0005-0000-0000-0000D15E0000}"/>
    <cellStyle name="Total 2 5 4 2 5 2 3" xfId="25027" xr:uid="{00000000-0005-0000-0000-0000D25E0000}"/>
    <cellStyle name="Total 2 5 4 2 5 3" xfId="12473" xr:uid="{00000000-0005-0000-0000-0000D35E0000}"/>
    <cellStyle name="Total 2 5 4 2 6" xfId="8605" xr:uid="{00000000-0005-0000-0000-0000D45E0000}"/>
    <cellStyle name="Total 2 5 4 2 6 2" xfId="16773" xr:uid="{00000000-0005-0000-0000-0000D55E0000}"/>
    <cellStyle name="Total 2 5 4 2 6 2 2" xfId="21064" xr:uid="{00000000-0005-0000-0000-0000D65E0000}"/>
    <cellStyle name="Total 2 5 4 2 6 2 3" xfId="25028" xr:uid="{00000000-0005-0000-0000-0000D75E0000}"/>
    <cellStyle name="Total 2 5 4 2 6 3" xfId="12474" xr:uid="{00000000-0005-0000-0000-0000D85E0000}"/>
    <cellStyle name="Total 2 5 4 2 7" xfId="8606" xr:uid="{00000000-0005-0000-0000-0000D95E0000}"/>
    <cellStyle name="Total 2 5 4 2 7 2" xfId="16774" xr:uid="{00000000-0005-0000-0000-0000DA5E0000}"/>
    <cellStyle name="Total 2 5 4 2 7 2 2" xfId="21065" xr:uid="{00000000-0005-0000-0000-0000DB5E0000}"/>
    <cellStyle name="Total 2 5 4 2 7 2 3" xfId="25029" xr:uid="{00000000-0005-0000-0000-0000DC5E0000}"/>
    <cellStyle name="Total 2 5 4 2 7 3" xfId="12475" xr:uid="{00000000-0005-0000-0000-0000DD5E0000}"/>
    <cellStyle name="Total 2 5 4 2 8" xfId="16768" xr:uid="{00000000-0005-0000-0000-0000DE5E0000}"/>
    <cellStyle name="Total 2 5 4 2 8 2" xfId="21059" xr:uid="{00000000-0005-0000-0000-0000DF5E0000}"/>
    <cellStyle name="Total 2 5 4 2 8 3" xfId="25023" xr:uid="{00000000-0005-0000-0000-0000E05E0000}"/>
    <cellStyle name="Total 2 5 4 2 9" xfId="12469" xr:uid="{00000000-0005-0000-0000-0000E15E0000}"/>
    <cellStyle name="Total 2 5 4 3" xfId="16767" xr:uid="{00000000-0005-0000-0000-0000E25E0000}"/>
    <cellStyle name="Total 2 5 4 3 2" xfId="21058" xr:uid="{00000000-0005-0000-0000-0000E35E0000}"/>
    <cellStyle name="Total 2 5 4 3 3" xfId="25022" xr:uid="{00000000-0005-0000-0000-0000E45E0000}"/>
    <cellStyle name="Total 2 5 4 4" xfId="12468" xr:uid="{00000000-0005-0000-0000-0000E55E0000}"/>
    <cellStyle name="Total 2 5 5" xfId="8607" xr:uid="{00000000-0005-0000-0000-0000E65E0000}"/>
    <cellStyle name="Total 2 5 5 2" xfId="8608" xr:uid="{00000000-0005-0000-0000-0000E75E0000}"/>
    <cellStyle name="Total 2 5 5 2 2" xfId="16776" xr:uid="{00000000-0005-0000-0000-0000E85E0000}"/>
    <cellStyle name="Total 2 5 5 2 2 2" xfId="21067" xr:uid="{00000000-0005-0000-0000-0000E95E0000}"/>
    <cellStyle name="Total 2 5 5 2 2 3" xfId="25031" xr:uid="{00000000-0005-0000-0000-0000EA5E0000}"/>
    <cellStyle name="Total 2 5 5 2 3" xfId="12477" xr:uid="{00000000-0005-0000-0000-0000EB5E0000}"/>
    <cellStyle name="Total 2 5 5 3" xfId="8609" xr:uid="{00000000-0005-0000-0000-0000EC5E0000}"/>
    <cellStyle name="Total 2 5 5 3 2" xfId="16777" xr:uid="{00000000-0005-0000-0000-0000ED5E0000}"/>
    <cellStyle name="Total 2 5 5 3 2 2" xfId="21068" xr:uid="{00000000-0005-0000-0000-0000EE5E0000}"/>
    <cellStyle name="Total 2 5 5 3 2 3" xfId="25032" xr:uid="{00000000-0005-0000-0000-0000EF5E0000}"/>
    <cellStyle name="Total 2 5 5 3 3" xfId="12478" xr:uid="{00000000-0005-0000-0000-0000F05E0000}"/>
    <cellStyle name="Total 2 5 5 4" xfId="8610" xr:uid="{00000000-0005-0000-0000-0000F15E0000}"/>
    <cellStyle name="Total 2 5 5 4 2" xfId="16778" xr:uid="{00000000-0005-0000-0000-0000F25E0000}"/>
    <cellStyle name="Total 2 5 5 4 2 2" xfId="21069" xr:uid="{00000000-0005-0000-0000-0000F35E0000}"/>
    <cellStyle name="Total 2 5 5 4 2 3" xfId="25033" xr:uid="{00000000-0005-0000-0000-0000F45E0000}"/>
    <cellStyle name="Total 2 5 5 4 3" xfId="12479" xr:uid="{00000000-0005-0000-0000-0000F55E0000}"/>
    <cellStyle name="Total 2 5 5 5" xfId="8611" xr:uid="{00000000-0005-0000-0000-0000F65E0000}"/>
    <cellStyle name="Total 2 5 5 5 2" xfId="16779" xr:uid="{00000000-0005-0000-0000-0000F75E0000}"/>
    <cellStyle name="Total 2 5 5 5 2 2" xfId="21070" xr:uid="{00000000-0005-0000-0000-0000F85E0000}"/>
    <cellStyle name="Total 2 5 5 5 2 3" xfId="25034" xr:uid="{00000000-0005-0000-0000-0000F95E0000}"/>
    <cellStyle name="Total 2 5 5 5 3" xfId="12480" xr:uid="{00000000-0005-0000-0000-0000FA5E0000}"/>
    <cellStyle name="Total 2 5 5 6" xfId="8612" xr:uid="{00000000-0005-0000-0000-0000FB5E0000}"/>
    <cellStyle name="Total 2 5 5 6 2" xfId="16780" xr:uid="{00000000-0005-0000-0000-0000FC5E0000}"/>
    <cellStyle name="Total 2 5 5 6 2 2" xfId="21071" xr:uid="{00000000-0005-0000-0000-0000FD5E0000}"/>
    <cellStyle name="Total 2 5 5 6 2 3" xfId="25035" xr:uid="{00000000-0005-0000-0000-0000FE5E0000}"/>
    <cellStyle name="Total 2 5 5 6 3" xfId="12481" xr:uid="{00000000-0005-0000-0000-0000FF5E0000}"/>
    <cellStyle name="Total 2 5 5 7" xfId="8613" xr:uid="{00000000-0005-0000-0000-0000005F0000}"/>
    <cellStyle name="Total 2 5 5 7 2" xfId="16781" xr:uid="{00000000-0005-0000-0000-0000015F0000}"/>
    <cellStyle name="Total 2 5 5 7 2 2" xfId="21072" xr:uid="{00000000-0005-0000-0000-0000025F0000}"/>
    <cellStyle name="Total 2 5 5 7 2 3" xfId="25036" xr:uid="{00000000-0005-0000-0000-0000035F0000}"/>
    <cellStyle name="Total 2 5 5 7 3" xfId="12482" xr:uid="{00000000-0005-0000-0000-0000045F0000}"/>
    <cellStyle name="Total 2 5 5 8" xfId="16775" xr:uid="{00000000-0005-0000-0000-0000055F0000}"/>
    <cellStyle name="Total 2 5 5 8 2" xfId="21066" xr:uid="{00000000-0005-0000-0000-0000065F0000}"/>
    <cellStyle name="Total 2 5 5 8 3" xfId="25030" xr:uid="{00000000-0005-0000-0000-0000075F0000}"/>
    <cellStyle name="Total 2 5 5 9" xfId="12476" xr:uid="{00000000-0005-0000-0000-0000085F0000}"/>
    <cellStyle name="Total 2 5 6" xfId="16750" xr:uid="{00000000-0005-0000-0000-0000095F0000}"/>
    <cellStyle name="Total 2 5 6 2" xfId="21041" xr:uid="{00000000-0005-0000-0000-00000A5F0000}"/>
    <cellStyle name="Total 2 5 6 3" xfId="25005" xr:uid="{00000000-0005-0000-0000-00000B5F0000}"/>
    <cellStyle name="Total 2 5 7" xfId="12451" xr:uid="{00000000-0005-0000-0000-00000C5F0000}"/>
    <cellStyle name="Total 2 6" xfId="8614" xr:uid="{00000000-0005-0000-0000-00000D5F0000}"/>
    <cellStyle name="Total 2 6 2" xfId="8615" xr:uid="{00000000-0005-0000-0000-00000E5F0000}"/>
    <cellStyle name="Total 2 6 2 2" xfId="8616" xr:uid="{00000000-0005-0000-0000-00000F5F0000}"/>
    <cellStyle name="Total 2 6 2 2 2" xfId="8617" xr:uid="{00000000-0005-0000-0000-0000105F0000}"/>
    <cellStyle name="Total 2 6 2 2 2 2" xfId="16785" xr:uid="{00000000-0005-0000-0000-0000115F0000}"/>
    <cellStyle name="Total 2 6 2 2 2 2 2" xfId="21076" xr:uid="{00000000-0005-0000-0000-0000125F0000}"/>
    <cellStyle name="Total 2 6 2 2 2 2 3" xfId="25040" xr:uid="{00000000-0005-0000-0000-0000135F0000}"/>
    <cellStyle name="Total 2 6 2 2 2 3" xfId="12486" xr:uid="{00000000-0005-0000-0000-0000145F0000}"/>
    <cellStyle name="Total 2 6 2 2 3" xfId="8618" xr:uid="{00000000-0005-0000-0000-0000155F0000}"/>
    <cellStyle name="Total 2 6 2 2 3 2" xfId="16786" xr:uid="{00000000-0005-0000-0000-0000165F0000}"/>
    <cellStyle name="Total 2 6 2 2 3 2 2" xfId="21077" xr:uid="{00000000-0005-0000-0000-0000175F0000}"/>
    <cellStyle name="Total 2 6 2 2 3 2 3" xfId="25041" xr:uid="{00000000-0005-0000-0000-0000185F0000}"/>
    <cellStyle name="Total 2 6 2 2 3 3" xfId="12487" xr:uid="{00000000-0005-0000-0000-0000195F0000}"/>
    <cellStyle name="Total 2 6 2 2 4" xfId="8619" xr:uid="{00000000-0005-0000-0000-00001A5F0000}"/>
    <cellStyle name="Total 2 6 2 2 4 2" xfId="16787" xr:uid="{00000000-0005-0000-0000-00001B5F0000}"/>
    <cellStyle name="Total 2 6 2 2 4 2 2" xfId="21078" xr:uid="{00000000-0005-0000-0000-00001C5F0000}"/>
    <cellStyle name="Total 2 6 2 2 4 2 3" xfId="25042" xr:uid="{00000000-0005-0000-0000-00001D5F0000}"/>
    <cellStyle name="Total 2 6 2 2 4 3" xfId="12488" xr:uid="{00000000-0005-0000-0000-00001E5F0000}"/>
    <cellStyle name="Total 2 6 2 2 5" xfId="8620" xr:uid="{00000000-0005-0000-0000-00001F5F0000}"/>
    <cellStyle name="Total 2 6 2 2 5 2" xfId="16788" xr:uid="{00000000-0005-0000-0000-0000205F0000}"/>
    <cellStyle name="Total 2 6 2 2 5 2 2" xfId="21079" xr:uid="{00000000-0005-0000-0000-0000215F0000}"/>
    <cellStyle name="Total 2 6 2 2 5 2 3" xfId="25043" xr:uid="{00000000-0005-0000-0000-0000225F0000}"/>
    <cellStyle name="Total 2 6 2 2 5 3" xfId="12489" xr:uid="{00000000-0005-0000-0000-0000235F0000}"/>
    <cellStyle name="Total 2 6 2 2 6" xfId="8621" xr:uid="{00000000-0005-0000-0000-0000245F0000}"/>
    <cellStyle name="Total 2 6 2 2 6 2" xfId="16789" xr:uid="{00000000-0005-0000-0000-0000255F0000}"/>
    <cellStyle name="Total 2 6 2 2 6 2 2" xfId="21080" xr:uid="{00000000-0005-0000-0000-0000265F0000}"/>
    <cellStyle name="Total 2 6 2 2 6 2 3" xfId="25044" xr:uid="{00000000-0005-0000-0000-0000275F0000}"/>
    <cellStyle name="Total 2 6 2 2 6 3" xfId="12490" xr:uid="{00000000-0005-0000-0000-0000285F0000}"/>
    <cellStyle name="Total 2 6 2 2 7" xfId="8622" xr:uid="{00000000-0005-0000-0000-0000295F0000}"/>
    <cellStyle name="Total 2 6 2 2 7 2" xfId="16790" xr:uid="{00000000-0005-0000-0000-00002A5F0000}"/>
    <cellStyle name="Total 2 6 2 2 7 2 2" xfId="21081" xr:uid="{00000000-0005-0000-0000-00002B5F0000}"/>
    <cellStyle name="Total 2 6 2 2 7 2 3" xfId="25045" xr:uid="{00000000-0005-0000-0000-00002C5F0000}"/>
    <cellStyle name="Total 2 6 2 2 7 3" xfId="12491" xr:uid="{00000000-0005-0000-0000-00002D5F0000}"/>
    <cellStyle name="Total 2 6 2 2 8" xfId="16784" xr:uid="{00000000-0005-0000-0000-00002E5F0000}"/>
    <cellStyle name="Total 2 6 2 2 8 2" xfId="21075" xr:uid="{00000000-0005-0000-0000-00002F5F0000}"/>
    <cellStyle name="Total 2 6 2 2 8 3" xfId="25039" xr:uid="{00000000-0005-0000-0000-0000305F0000}"/>
    <cellStyle name="Total 2 6 2 2 9" xfId="12485" xr:uid="{00000000-0005-0000-0000-0000315F0000}"/>
    <cellStyle name="Total 2 6 2 3" xfId="16783" xr:uid="{00000000-0005-0000-0000-0000325F0000}"/>
    <cellStyle name="Total 2 6 2 3 2" xfId="21074" xr:uid="{00000000-0005-0000-0000-0000335F0000}"/>
    <cellStyle name="Total 2 6 2 3 3" xfId="25038" xr:uid="{00000000-0005-0000-0000-0000345F0000}"/>
    <cellStyle name="Total 2 6 2 4" xfId="12484" xr:uid="{00000000-0005-0000-0000-0000355F0000}"/>
    <cellStyle name="Total 2 6 3" xfId="8623" xr:uid="{00000000-0005-0000-0000-0000365F0000}"/>
    <cellStyle name="Total 2 6 3 2" xfId="8624" xr:uid="{00000000-0005-0000-0000-0000375F0000}"/>
    <cellStyle name="Total 2 6 3 2 2" xfId="8625" xr:uid="{00000000-0005-0000-0000-0000385F0000}"/>
    <cellStyle name="Total 2 6 3 2 2 2" xfId="16793" xr:uid="{00000000-0005-0000-0000-0000395F0000}"/>
    <cellStyle name="Total 2 6 3 2 2 2 2" xfId="21084" xr:uid="{00000000-0005-0000-0000-00003A5F0000}"/>
    <cellStyle name="Total 2 6 3 2 2 2 3" xfId="25048" xr:uid="{00000000-0005-0000-0000-00003B5F0000}"/>
    <cellStyle name="Total 2 6 3 2 2 3" xfId="12494" xr:uid="{00000000-0005-0000-0000-00003C5F0000}"/>
    <cellStyle name="Total 2 6 3 2 3" xfId="8626" xr:uid="{00000000-0005-0000-0000-00003D5F0000}"/>
    <cellStyle name="Total 2 6 3 2 3 2" xfId="16794" xr:uid="{00000000-0005-0000-0000-00003E5F0000}"/>
    <cellStyle name="Total 2 6 3 2 3 2 2" xfId="21085" xr:uid="{00000000-0005-0000-0000-00003F5F0000}"/>
    <cellStyle name="Total 2 6 3 2 3 2 3" xfId="25049" xr:uid="{00000000-0005-0000-0000-0000405F0000}"/>
    <cellStyle name="Total 2 6 3 2 3 3" xfId="12495" xr:uid="{00000000-0005-0000-0000-0000415F0000}"/>
    <cellStyle name="Total 2 6 3 2 4" xfId="8627" xr:uid="{00000000-0005-0000-0000-0000425F0000}"/>
    <cellStyle name="Total 2 6 3 2 4 2" xfId="16795" xr:uid="{00000000-0005-0000-0000-0000435F0000}"/>
    <cellStyle name="Total 2 6 3 2 4 2 2" xfId="21086" xr:uid="{00000000-0005-0000-0000-0000445F0000}"/>
    <cellStyle name="Total 2 6 3 2 4 2 3" xfId="25050" xr:uid="{00000000-0005-0000-0000-0000455F0000}"/>
    <cellStyle name="Total 2 6 3 2 4 3" xfId="12496" xr:uid="{00000000-0005-0000-0000-0000465F0000}"/>
    <cellStyle name="Total 2 6 3 2 5" xfId="8628" xr:uid="{00000000-0005-0000-0000-0000475F0000}"/>
    <cellStyle name="Total 2 6 3 2 5 2" xfId="16796" xr:uid="{00000000-0005-0000-0000-0000485F0000}"/>
    <cellStyle name="Total 2 6 3 2 5 2 2" xfId="21087" xr:uid="{00000000-0005-0000-0000-0000495F0000}"/>
    <cellStyle name="Total 2 6 3 2 5 2 3" xfId="25051" xr:uid="{00000000-0005-0000-0000-00004A5F0000}"/>
    <cellStyle name="Total 2 6 3 2 5 3" xfId="12497" xr:uid="{00000000-0005-0000-0000-00004B5F0000}"/>
    <cellStyle name="Total 2 6 3 2 6" xfId="8629" xr:uid="{00000000-0005-0000-0000-00004C5F0000}"/>
    <cellStyle name="Total 2 6 3 2 6 2" xfId="16797" xr:uid="{00000000-0005-0000-0000-00004D5F0000}"/>
    <cellStyle name="Total 2 6 3 2 6 2 2" xfId="21088" xr:uid="{00000000-0005-0000-0000-00004E5F0000}"/>
    <cellStyle name="Total 2 6 3 2 6 2 3" xfId="25052" xr:uid="{00000000-0005-0000-0000-00004F5F0000}"/>
    <cellStyle name="Total 2 6 3 2 6 3" xfId="12498" xr:uid="{00000000-0005-0000-0000-0000505F0000}"/>
    <cellStyle name="Total 2 6 3 2 7" xfId="8630" xr:uid="{00000000-0005-0000-0000-0000515F0000}"/>
    <cellStyle name="Total 2 6 3 2 7 2" xfId="16798" xr:uid="{00000000-0005-0000-0000-0000525F0000}"/>
    <cellStyle name="Total 2 6 3 2 7 2 2" xfId="21089" xr:uid="{00000000-0005-0000-0000-0000535F0000}"/>
    <cellStyle name="Total 2 6 3 2 7 2 3" xfId="25053" xr:uid="{00000000-0005-0000-0000-0000545F0000}"/>
    <cellStyle name="Total 2 6 3 2 7 3" xfId="12499" xr:uid="{00000000-0005-0000-0000-0000555F0000}"/>
    <cellStyle name="Total 2 6 3 2 8" xfId="16792" xr:uid="{00000000-0005-0000-0000-0000565F0000}"/>
    <cellStyle name="Total 2 6 3 2 8 2" xfId="21083" xr:uid="{00000000-0005-0000-0000-0000575F0000}"/>
    <cellStyle name="Total 2 6 3 2 8 3" xfId="25047" xr:uid="{00000000-0005-0000-0000-0000585F0000}"/>
    <cellStyle name="Total 2 6 3 2 9" xfId="12493" xr:uid="{00000000-0005-0000-0000-0000595F0000}"/>
    <cellStyle name="Total 2 6 3 3" xfId="16791" xr:uid="{00000000-0005-0000-0000-00005A5F0000}"/>
    <cellStyle name="Total 2 6 3 3 2" xfId="21082" xr:uid="{00000000-0005-0000-0000-00005B5F0000}"/>
    <cellStyle name="Total 2 6 3 3 3" xfId="25046" xr:uid="{00000000-0005-0000-0000-00005C5F0000}"/>
    <cellStyle name="Total 2 6 3 4" xfId="12492" xr:uid="{00000000-0005-0000-0000-00005D5F0000}"/>
    <cellStyle name="Total 2 6 4" xfId="8631" xr:uid="{00000000-0005-0000-0000-00005E5F0000}"/>
    <cellStyle name="Total 2 6 4 2" xfId="8632" xr:uid="{00000000-0005-0000-0000-00005F5F0000}"/>
    <cellStyle name="Total 2 6 4 2 2" xfId="8633" xr:uid="{00000000-0005-0000-0000-0000605F0000}"/>
    <cellStyle name="Total 2 6 4 2 2 2" xfId="16801" xr:uid="{00000000-0005-0000-0000-0000615F0000}"/>
    <cellStyle name="Total 2 6 4 2 2 2 2" xfId="21092" xr:uid="{00000000-0005-0000-0000-0000625F0000}"/>
    <cellStyle name="Total 2 6 4 2 2 2 3" xfId="25056" xr:uid="{00000000-0005-0000-0000-0000635F0000}"/>
    <cellStyle name="Total 2 6 4 2 2 3" xfId="12502" xr:uid="{00000000-0005-0000-0000-0000645F0000}"/>
    <cellStyle name="Total 2 6 4 2 3" xfId="8634" xr:uid="{00000000-0005-0000-0000-0000655F0000}"/>
    <cellStyle name="Total 2 6 4 2 3 2" xfId="16802" xr:uid="{00000000-0005-0000-0000-0000665F0000}"/>
    <cellStyle name="Total 2 6 4 2 3 2 2" xfId="21093" xr:uid="{00000000-0005-0000-0000-0000675F0000}"/>
    <cellStyle name="Total 2 6 4 2 3 2 3" xfId="25057" xr:uid="{00000000-0005-0000-0000-0000685F0000}"/>
    <cellStyle name="Total 2 6 4 2 3 3" xfId="12503" xr:uid="{00000000-0005-0000-0000-0000695F0000}"/>
    <cellStyle name="Total 2 6 4 2 4" xfId="8635" xr:uid="{00000000-0005-0000-0000-00006A5F0000}"/>
    <cellStyle name="Total 2 6 4 2 4 2" xfId="16803" xr:uid="{00000000-0005-0000-0000-00006B5F0000}"/>
    <cellStyle name="Total 2 6 4 2 4 2 2" xfId="21094" xr:uid="{00000000-0005-0000-0000-00006C5F0000}"/>
    <cellStyle name="Total 2 6 4 2 4 2 3" xfId="25058" xr:uid="{00000000-0005-0000-0000-00006D5F0000}"/>
    <cellStyle name="Total 2 6 4 2 4 3" xfId="12504" xr:uid="{00000000-0005-0000-0000-00006E5F0000}"/>
    <cellStyle name="Total 2 6 4 2 5" xfId="8636" xr:uid="{00000000-0005-0000-0000-00006F5F0000}"/>
    <cellStyle name="Total 2 6 4 2 5 2" xfId="16804" xr:uid="{00000000-0005-0000-0000-0000705F0000}"/>
    <cellStyle name="Total 2 6 4 2 5 2 2" xfId="21095" xr:uid="{00000000-0005-0000-0000-0000715F0000}"/>
    <cellStyle name="Total 2 6 4 2 5 2 3" xfId="25059" xr:uid="{00000000-0005-0000-0000-0000725F0000}"/>
    <cellStyle name="Total 2 6 4 2 5 3" xfId="12505" xr:uid="{00000000-0005-0000-0000-0000735F0000}"/>
    <cellStyle name="Total 2 6 4 2 6" xfId="8637" xr:uid="{00000000-0005-0000-0000-0000745F0000}"/>
    <cellStyle name="Total 2 6 4 2 6 2" xfId="16805" xr:uid="{00000000-0005-0000-0000-0000755F0000}"/>
    <cellStyle name="Total 2 6 4 2 6 2 2" xfId="21096" xr:uid="{00000000-0005-0000-0000-0000765F0000}"/>
    <cellStyle name="Total 2 6 4 2 6 2 3" xfId="25060" xr:uid="{00000000-0005-0000-0000-0000775F0000}"/>
    <cellStyle name="Total 2 6 4 2 6 3" xfId="12506" xr:uid="{00000000-0005-0000-0000-0000785F0000}"/>
    <cellStyle name="Total 2 6 4 2 7" xfId="8638" xr:uid="{00000000-0005-0000-0000-0000795F0000}"/>
    <cellStyle name="Total 2 6 4 2 7 2" xfId="16806" xr:uid="{00000000-0005-0000-0000-00007A5F0000}"/>
    <cellStyle name="Total 2 6 4 2 7 2 2" xfId="21097" xr:uid="{00000000-0005-0000-0000-00007B5F0000}"/>
    <cellStyle name="Total 2 6 4 2 7 2 3" xfId="25061" xr:uid="{00000000-0005-0000-0000-00007C5F0000}"/>
    <cellStyle name="Total 2 6 4 2 7 3" xfId="12507" xr:uid="{00000000-0005-0000-0000-00007D5F0000}"/>
    <cellStyle name="Total 2 6 4 2 8" xfId="16800" xr:uid="{00000000-0005-0000-0000-00007E5F0000}"/>
    <cellStyle name="Total 2 6 4 2 8 2" xfId="21091" xr:uid="{00000000-0005-0000-0000-00007F5F0000}"/>
    <cellStyle name="Total 2 6 4 2 8 3" xfId="25055" xr:uid="{00000000-0005-0000-0000-0000805F0000}"/>
    <cellStyle name="Total 2 6 4 2 9" xfId="12501" xr:uid="{00000000-0005-0000-0000-0000815F0000}"/>
    <cellStyle name="Total 2 6 4 3" xfId="16799" xr:uid="{00000000-0005-0000-0000-0000825F0000}"/>
    <cellStyle name="Total 2 6 4 3 2" xfId="21090" xr:uid="{00000000-0005-0000-0000-0000835F0000}"/>
    <cellStyle name="Total 2 6 4 3 3" xfId="25054" xr:uid="{00000000-0005-0000-0000-0000845F0000}"/>
    <cellStyle name="Total 2 6 4 4" xfId="12500" xr:uid="{00000000-0005-0000-0000-0000855F0000}"/>
    <cellStyle name="Total 2 6 5" xfId="8639" xr:uid="{00000000-0005-0000-0000-0000865F0000}"/>
    <cellStyle name="Total 2 6 5 2" xfId="8640" xr:uid="{00000000-0005-0000-0000-0000875F0000}"/>
    <cellStyle name="Total 2 6 5 2 2" xfId="16808" xr:uid="{00000000-0005-0000-0000-0000885F0000}"/>
    <cellStyle name="Total 2 6 5 2 2 2" xfId="21099" xr:uid="{00000000-0005-0000-0000-0000895F0000}"/>
    <cellStyle name="Total 2 6 5 2 2 3" xfId="25063" xr:uid="{00000000-0005-0000-0000-00008A5F0000}"/>
    <cellStyle name="Total 2 6 5 2 3" xfId="12509" xr:uid="{00000000-0005-0000-0000-00008B5F0000}"/>
    <cellStyle name="Total 2 6 5 3" xfId="8641" xr:uid="{00000000-0005-0000-0000-00008C5F0000}"/>
    <cellStyle name="Total 2 6 5 3 2" xfId="16809" xr:uid="{00000000-0005-0000-0000-00008D5F0000}"/>
    <cellStyle name="Total 2 6 5 3 2 2" xfId="21100" xr:uid="{00000000-0005-0000-0000-00008E5F0000}"/>
    <cellStyle name="Total 2 6 5 3 2 3" xfId="25064" xr:uid="{00000000-0005-0000-0000-00008F5F0000}"/>
    <cellStyle name="Total 2 6 5 3 3" xfId="12510" xr:uid="{00000000-0005-0000-0000-0000905F0000}"/>
    <cellStyle name="Total 2 6 5 4" xfId="8642" xr:uid="{00000000-0005-0000-0000-0000915F0000}"/>
    <cellStyle name="Total 2 6 5 4 2" xfId="16810" xr:uid="{00000000-0005-0000-0000-0000925F0000}"/>
    <cellStyle name="Total 2 6 5 4 2 2" xfId="21101" xr:uid="{00000000-0005-0000-0000-0000935F0000}"/>
    <cellStyle name="Total 2 6 5 4 2 3" xfId="25065" xr:uid="{00000000-0005-0000-0000-0000945F0000}"/>
    <cellStyle name="Total 2 6 5 4 3" xfId="12511" xr:uid="{00000000-0005-0000-0000-0000955F0000}"/>
    <cellStyle name="Total 2 6 5 5" xfId="8643" xr:uid="{00000000-0005-0000-0000-0000965F0000}"/>
    <cellStyle name="Total 2 6 5 5 2" xfId="16811" xr:uid="{00000000-0005-0000-0000-0000975F0000}"/>
    <cellStyle name="Total 2 6 5 5 2 2" xfId="21102" xr:uid="{00000000-0005-0000-0000-0000985F0000}"/>
    <cellStyle name="Total 2 6 5 5 2 3" xfId="25066" xr:uid="{00000000-0005-0000-0000-0000995F0000}"/>
    <cellStyle name="Total 2 6 5 5 3" xfId="12512" xr:uid="{00000000-0005-0000-0000-00009A5F0000}"/>
    <cellStyle name="Total 2 6 5 6" xfId="8644" xr:uid="{00000000-0005-0000-0000-00009B5F0000}"/>
    <cellStyle name="Total 2 6 5 6 2" xfId="16812" xr:uid="{00000000-0005-0000-0000-00009C5F0000}"/>
    <cellStyle name="Total 2 6 5 6 2 2" xfId="21103" xr:uid="{00000000-0005-0000-0000-00009D5F0000}"/>
    <cellStyle name="Total 2 6 5 6 2 3" xfId="25067" xr:uid="{00000000-0005-0000-0000-00009E5F0000}"/>
    <cellStyle name="Total 2 6 5 6 3" xfId="12513" xr:uid="{00000000-0005-0000-0000-00009F5F0000}"/>
    <cellStyle name="Total 2 6 5 7" xfId="8645" xr:uid="{00000000-0005-0000-0000-0000A05F0000}"/>
    <cellStyle name="Total 2 6 5 7 2" xfId="16813" xr:uid="{00000000-0005-0000-0000-0000A15F0000}"/>
    <cellStyle name="Total 2 6 5 7 2 2" xfId="21104" xr:uid="{00000000-0005-0000-0000-0000A25F0000}"/>
    <cellStyle name="Total 2 6 5 7 2 3" xfId="25068" xr:uid="{00000000-0005-0000-0000-0000A35F0000}"/>
    <cellStyle name="Total 2 6 5 7 3" xfId="12514" xr:uid="{00000000-0005-0000-0000-0000A45F0000}"/>
    <cellStyle name="Total 2 6 5 8" xfId="16807" xr:uid="{00000000-0005-0000-0000-0000A55F0000}"/>
    <cellStyle name="Total 2 6 5 8 2" xfId="21098" xr:uid="{00000000-0005-0000-0000-0000A65F0000}"/>
    <cellStyle name="Total 2 6 5 8 3" xfId="25062" xr:uid="{00000000-0005-0000-0000-0000A75F0000}"/>
    <cellStyle name="Total 2 6 5 9" xfId="12508" xr:uid="{00000000-0005-0000-0000-0000A85F0000}"/>
    <cellStyle name="Total 2 6 6" xfId="16782" xr:uid="{00000000-0005-0000-0000-0000A95F0000}"/>
    <cellStyle name="Total 2 6 6 2" xfId="21073" xr:uid="{00000000-0005-0000-0000-0000AA5F0000}"/>
    <cellStyle name="Total 2 6 6 3" xfId="25037" xr:uid="{00000000-0005-0000-0000-0000AB5F0000}"/>
    <cellStyle name="Total 2 6 7" xfId="12483" xr:uid="{00000000-0005-0000-0000-0000AC5F0000}"/>
    <cellStyle name="Total 2 7" xfId="8646" xr:uid="{00000000-0005-0000-0000-0000AD5F0000}"/>
    <cellStyle name="Total 2 8" xfId="8647" xr:uid="{00000000-0005-0000-0000-0000AE5F0000}"/>
    <cellStyle name="Total 2 8 2" xfId="25805" xr:uid="{00000000-0005-0000-0000-0000AF5F0000}"/>
    <cellStyle name="Total 2 9" xfId="8648" xr:uid="{00000000-0005-0000-0000-0000B05F0000}"/>
    <cellStyle name="Total 2 9 2" xfId="25806" xr:uid="{00000000-0005-0000-0000-0000B15F0000}"/>
    <cellStyle name="Total 3" xfId="8649" xr:uid="{00000000-0005-0000-0000-0000B25F0000}"/>
    <cellStyle name="Total 3 10" xfId="8650" xr:uid="{00000000-0005-0000-0000-0000B35F0000}"/>
    <cellStyle name="Total 3 10 2" xfId="8651" xr:uid="{00000000-0005-0000-0000-0000B45F0000}"/>
    <cellStyle name="Total 3 10 2 2" xfId="8652" xr:uid="{00000000-0005-0000-0000-0000B55F0000}"/>
    <cellStyle name="Total 3 10 2 2 2" xfId="16816" xr:uid="{00000000-0005-0000-0000-0000B65F0000}"/>
    <cellStyle name="Total 3 10 2 2 2 2" xfId="21108" xr:uid="{00000000-0005-0000-0000-0000B75F0000}"/>
    <cellStyle name="Total 3 10 2 2 2 3" xfId="25072" xr:uid="{00000000-0005-0000-0000-0000B85F0000}"/>
    <cellStyle name="Total 3 10 2 2 3" xfId="12517" xr:uid="{00000000-0005-0000-0000-0000B95F0000}"/>
    <cellStyle name="Total 3 10 2 3" xfId="8653" xr:uid="{00000000-0005-0000-0000-0000BA5F0000}"/>
    <cellStyle name="Total 3 10 2 3 2" xfId="16817" xr:uid="{00000000-0005-0000-0000-0000BB5F0000}"/>
    <cellStyle name="Total 3 10 2 3 2 2" xfId="21109" xr:uid="{00000000-0005-0000-0000-0000BC5F0000}"/>
    <cellStyle name="Total 3 10 2 3 2 3" xfId="25073" xr:uid="{00000000-0005-0000-0000-0000BD5F0000}"/>
    <cellStyle name="Total 3 10 2 3 3" xfId="17237" xr:uid="{00000000-0005-0000-0000-0000BE5F0000}"/>
    <cellStyle name="Total 3 10 2 4" xfId="8654" xr:uid="{00000000-0005-0000-0000-0000BF5F0000}"/>
    <cellStyle name="Total 3 10 2 4 2" xfId="16818" xr:uid="{00000000-0005-0000-0000-0000C05F0000}"/>
    <cellStyle name="Total 3 10 2 4 2 2" xfId="21110" xr:uid="{00000000-0005-0000-0000-0000C15F0000}"/>
    <cellStyle name="Total 3 10 2 4 2 3" xfId="25074" xr:uid="{00000000-0005-0000-0000-0000C25F0000}"/>
    <cellStyle name="Total 3 10 2 4 3" xfId="12518" xr:uid="{00000000-0005-0000-0000-0000C35F0000}"/>
    <cellStyle name="Total 3 10 2 5" xfId="8655" xr:uid="{00000000-0005-0000-0000-0000C45F0000}"/>
    <cellStyle name="Total 3 10 2 5 2" xfId="16819" xr:uid="{00000000-0005-0000-0000-0000C55F0000}"/>
    <cellStyle name="Total 3 10 2 5 2 2" xfId="21111" xr:uid="{00000000-0005-0000-0000-0000C65F0000}"/>
    <cellStyle name="Total 3 10 2 5 2 3" xfId="25075" xr:uid="{00000000-0005-0000-0000-0000C75F0000}"/>
    <cellStyle name="Total 3 10 2 5 3" xfId="12519" xr:uid="{00000000-0005-0000-0000-0000C85F0000}"/>
    <cellStyle name="Total 3 10 2 6" xfId="8656" xr:uid="{00000000-0005-0000-0000-0000C95F0000}"/>
    <cellStyle name="Total 3 10 2 6 2" xfId="16820" xr:uid="{00000000-0005-0000-0000-0000CA5F0000}"/>
    <cellStyle name="Total 3 10 2 6 2 2" xfId="21112" xr:uid="{00000000-0005-0000-0000-0000CB5F0000}"/>
    <cellStyle name="Total 3 10 2 6 2 3" xfId="25076" xr:uid="{00000000-0005-0000-0000-0000CC5F0000}"/>
    <cellStyle name="Total 3 10 2 6 3" xfId="17236" xr:uid="{00000000-0005-0000-0000-0000CD5F0000}"/>
    <cellStyle name="Total 3 10 2 7" xfId="8657" xr:uid="{00000000-0005-0000-0000-0000CE5F0000}"/>
    <cellStyle name="Total 3 10 2 7 2" xfId="16821" xr:uid="{00000000-0005-0000-0000-0000CF5F0000}"/>
    <cellStyle name="Total 3 10 2 7 2 2" xfId="21113" xr:uid="{00000000-0005-0000-0000-0000D05F0000}"/>
    <cellStyle name="Total 3 10 2 7 2 3" xfId="25077" xr:uid="{00000000-0005-0000-0000-0000D15F0000}"/>
    <cellStyle name="Total 3 10 2 7 3" xfId="12520" xr:uid="{00000000-0005-0000-0000-0000D25F0000}"/>
    <cellStyle name="Total 3 10 2 8" xfId="16815" xr:uid="{00000000-0005-0000-0000-0000D35F0000}"/>
    <cellStyle name="Total 3 10 2 8 2" xfId="21107" xr:uid="{00000000-0005-0000-0000-0000D45F0000}"/>
    <cellStyle name="Total 3 10 2 8 3" xfId="25071" xr:uid="{00000000-0005-0000-0000-0000D55F0000}"/>
    <cellStyle name="Total 3 10 2 9" xfId="12516" xr:uid="{00000000-0005-0000-0000-0000D65F0000}"/>
    <cellStyle name="Total 3 10 3" xfId="16814" xr:uid="{00000000-0005-0000-0000-0000D75F0000}"/>
    <cellStyle name="Total 3 10 3 2" xfId="21106" xr:uid="{00000000-0005-0000-0000-0000D85F0000}"/>
    <cellStyle name="Total 3 10 3 3" xfId="25070" xr:uid="{00000000-0005-0000-0000-0000D95F0000}"/>
    <cellStyle name="Total 3 10 4" xfId="17238" xr:uid="{00000000-0005-0000-0000-0000DA5F0000}"/>
    <cellStyle name="Total 3 11" xfId="8658" xr:uid="{00000000-0005-0000-0000-0000DB5F0000}"/>
    <cellStyle name="Total 3 11 2" xfId="8659" xr:uid="{00000000-0005-0000-0000-0000DC5F0000}"/>
    <cellStyle name="Total 3 11 2 2" xfId="8660" xr:uid="{00000000-0005-0000-0000-0000DD5F0000}"/>
    <cellStyle name="Total 3 11 2 2 2" xfId="16824" xr:uid="{00000000-0005-0000-0000-0000DE5F0000}"/>
    <cellStyle name="Total 3 11 2 2 2 2" xfId="21116" xr:uid="{00000000-0005-0000-0000-0000DF5F0000}"/>
    <cellStyle name="Total 3 11 2 2 2 3" xfId="25080" xr:uid="{00000000-0005-0000-0000-0000E05F0000}"/>
    <cellStyle name="Total 3 11 2 2 3" xfId="12522" xr:uid="{00000000-0005-0000-0000-0000E15F0000}"/>
    <cellStyle name="Total 3 11 2 3" xfId="8661" xr:uid="{00000000-0005-0000-0000-0000E25F0000}"/>
    <cellStyle name="Total 3 11 2 3 2" xfId="16825" xr:uid="{00000000-0005-0000-0000-0000E35F0000}"/>
    <cellStyle name="Total 3 11 2 3 2 2" xfId="21117" xr:uid="{00000000-0005-0000-0000-0000E45F0000}"/>
    <cellStyle name="Total 3 11 2 3 2 3" xfId="25081" xr:uid="{00000000-0005-0000-0000-0000E55F0000}"/>
    <cellStyle name="Total 3 11 2 3 3" xfId="12523" xr:uid="{00000000-0005-0000-0000-0000E65F0000}"/>
    <cellStyle name="Total 3 11 2 4" xfId="8662" xr:uid="{00000000-0005-0000-0000-0000E75F0000}"/>
    <cellStyle name="Total 3 11 2 4 2" xfId="16826" xr:uid="{00000000-0005-0000-0000-0000E85F0000}"/>
    <cellStyle name="Total 3 11 2 4 2 2" xfId="21118" xr:uid="{00000000-0005-0000-0000-0000E95F0000}"/>
    <cellStyle name="Total 3 11 2 4 2 3" xfId="25082" xr:uid="{00000000-0005-0000-0000-0000EA5F0000}"/>
    <cellStyle name="Total 3 11 2 4 3" xfId="17234" xr:uid="{00000000-0005-0000-0000-0000EB5F0000}"/>
    <cellStyle name="Total 3 11 2 5" xfId="8663" xr:uid="{00000000-0005-0000-0000-0000EC5F0000}"/>
    <cellStyle name="Total 3 11 2 5 2" xfId="16827" xr:uid="{00000000-0005-0000-0000-0000ED5F0000}"/>
    <cellStyle name="Total 3 11 2 5 2 2" xfId="21119" xr:uid="{00000000-0005-0000-0000-0000EE5F0000}"/>
    <cellStyle name="Total 3 11 2 5 2 3" xfId="25083" xr:uid="{00000000-0005-0000-0000-0000EF5F0000}"/>
    <cellStyle name="Total 3 11 2 5 3" xfId="12524" xr:uid="{00000000-0005-0000-0000-0000F05F0000}"/>
    <cellStyle name="Total 3 11 2 6" xfId="8664" xr:uid="{00000000-0005-0000-0000-0000F15F0000}"/>
    <cellStyle name="Total 3 11 2 6 2" xfId="16828" xr:uid="{00000000-0005-0000-0000-0000F25F0000}"/>
    <cellStyle name="Total 3 11 2 6 2 2" xfId="21120" xr:uid="{00000000-0005-0000-0000-0000F35F0000}"/>
    <cellStyle name="Total 3 11 2 6 2 3" xfId="25084" xr:uid="{00000000-0005-0000-0000-0000F45F0000}"/>
    <cellStyle name="Total 3 11 2 6 3" xfId="12525" xr:uid="{00000000-0005-0000-0000-0000F55F0000}"/>
    <cellStyle name="Total 3 11 2 7" xfId="8665" xr:uid="{00000000-0005-0000-0000-0000F65F0000}"/>
    <cellStyle name="Total 3 11 2 7 2" xfId="16829" xr:uid="{00000000-0005-0000-0000-0000F75F0000}"/>
    <cellStyle name="Total 3 11 2 7 2 2" xfId="21121" xr:uid="{00000000-0005-0000-0000-0000F85F0000}"/>
    <cellStyle name="Total 3 11 2 7 2 3" xfId="25085" xr:uid="{00000000-0005-0000-0000-0000F95F0000}"/>
    <cellStyle name="Total 3 11 2 7 3" xfId="17233" xr:uid="{00000000-0005-0000-0000-0000FA5F0000}"/>
    <cellStyle name="Total 3 11 2 8" xfId="16823" xr:uid="{00000000-0005-0000-0000-0000FB5F0000}"/>
    <cellStyle name="Total 3 11 2 8 2" xfId="21115" xr:uid="{00000000-0005-0000-0000-0000FC5F0000}"/>
    <cellStyle name="Total 3 11 2 8 3" xfId="25079" xr:uid="{00000000-0005-0000-0000-0000FD5F0000}"/>
    <cellStyle name="Total 3 11 2 9" xfId="17235" xr:uid="{00000000-0005-0000-0000-0000FE5F0000}"/>
    <cellStyle name="Total 3 11 3" xfId="16822" xr:uid="{00000000-0005-0000-0000-0000FF5F0000}"/>
    <cellStyle name="Total 3 11 3 2" xfId="21114" xr:uid="{00000000-0005-0000-0000-000000600000}"/>
    <cellStyle name="Total 3 11 3 3" xfId="25078" xr:uid="{00000000-0005-0000-0000-000001600000}"/>
    <cellStyle name="Total 3 11 4" xfId="12521" xr:uid="{00000000-0005-0000-0000-000002600000}"/>
    <cellStyle name="Total 3 12" xfId="8666" xr:uid="{00000000-0005-0000-0000-000003600000}"/>
    <cellStyle name="Total 3 12 2" xfId="8667" xr:uid="{00000000-0005-0000-0000-000004600000}"/>
    <cellStyle name="Total 3 12 2 2" xfId="16831" xr:uid="{00000000-0005-0000-0000-000005600000}"/>
    <cellStyle name="Total 3 12 2 2 2" xfId="21123" xr:uid="{00000000-0005-0000-0000-000006600000}"/>
    <cellStyle name="Total 3 12 2 2 3" xfId="25087" xr:uid="{00000000-0005-0000-0000-000007600000}"/>
    <cellStyle name="Total 3 12 2 3" xfId="12527" xr:uid="{00000000-0005-0000-0000-000008600000}"/>
    <cellStyle name="Total 3 12 3" xfId="8668" xr:uid="{00000000-0005-0000-0000-000009600000}"/>
    <cellStyle name="Total 3 12 3 2" xfId="16832" xr:uid="{00000000-0005-0000-0000-00000A600000}"/>
    <cellStyle name="Total 3 12 3 2 2" xfId="21124" xr:uid="{00000000-0005-0000-0000-00000B600000}"/>
    <cellStyle name="Total 3 12 3 2 3" xfId="25088" xr:uid="{00000000-0005-0000-0000-00000C600000}"/>
    <cellStyle name="Total 3 12 3 3" xfId="17232" xr:uid="{00000000-0005-0000-0000-00000D600000}"/>
    <cellStyle name="Total 3 12 4" xfId="8669" xr:uid="{00000000-0005-0000-0000-00000E600000}"/>
    <cellStyle name="Total 3 12 4 2" xfId="16833" xr:uid="{00000000-0005-0000-0000-00000F600000}"/>
    <cellStyle name="Total 3 12 4 2 2" xfId="21125" xr:uid="{00000000-0005-0000-0000-000010600000}"/>
    <cellStyle name="Total 3 12 4 2 3" xfId="25089" xr:uid="{00000000-0005-0000-0000-000011600000}"/>
    <cellStyle name="Total 3 12 4 3" xfId="12528" xr:uid="{00000000-0005-0000-0000-000012600000}"/>
    <cellStyle name="Total 3 12 5" xfId="8670" xr:uid="{00000000-0005-0000-0000-000013600000}"/>
    <cellStyle name="Total 3 12 5 2" xfId="16834" xr:uid="{00000000-0005-0000-0000-000014600000}"/>
    <cellStyle name="Total 3 12 5 2 2" xfId="21126" xr:uid="{00000000-0005-0000-0000-000015600000}"/>
    <cellStyle name="Total 3 12 5 2 3" xfId="25090" xr:uid="{00000000-0005-0000-0000-000016600000}"/>
    <cellStyle name="Total 3 12 5 3" xfId="12529" xr:uid="{00000000-0005-0000-0000-000017600000}"/>
    <cellStyle name="Total 3 12 6" xfId="8671" xr:uid="{00000000-0005-0000-0000-000018600000}"/>
    <cellStyle name="Total 3 12 6 2" xfId="16835" xr:uid="{00000000-0005-0000-0000-000019600000}"/>
    <cellStyle name="Total 3 12 6 2 2" xfId="21127" xr:uid="{00000000-0005-0000-0000-00001A600000}"/>
    <cellStyle name="Total 3 12 6 2 3" xfId="25091" xr:uid="{00000000-0005-0000-0000-00001B600000}"/>
    <cellStyle name="Total 3 12 6 3" xfId="17231" xr:uid="{00000000-0005-0000-0000-00001C600000}"/>
    <cellStyle name="Total 3 12 7" xfId="8672" xr:uid="{00000000-0005-0000-0000-00001D600000}"/>
    <cellStyle name="Total 3 12 7 2" xfId="16836" xr:uid="{00000000-0005-0000-0000-00001E600000}"/>
    <cellStyle name="Total 3 12 7 2 2" xfId="21128" xr:uid="{00000000-0005-0000-0000-00001F600000}"/>
    <cellStyle name="Total 3 12 7 2 3" xfId="25092" xr:uid="{00000000-0005-0000-0000-000020600000}"/>
    <cellStyle name="Total 3 12 7 3" xfId="12530" xr:uid="{00000000-0005-0000-0000-000021600000}"/>
    <cellStyle name="Total 3 12 8" xfId="16830" xr:uid="{00000000-0005-0000-0000-000022600000}"/>
    <cellStyle name="Total 3 12 8 2" xfId="21122" xr:uid="{00000000-0005-0000-0000-000023600000}"/>
    <cellStyle name="Total 3 12 8 3" xfId="25086" xr:uid="{00000000-0005-0000-0000-000024600000}"/>
    <cellStyle name="Total 3 12 9" xfId="12526" xr:uid="{00000000-0005-0000-0000-000025600000}"/>
    <cellStyle name="Total 3 13" xfId="8673" xr:uid="{00000000-0005-0000-0000-000026600000}"/>
    <cellStyle name="Total 3 13 2" xfId="21105" xr:uid="{00000000-0005-0000-0000-000027600000}"/>
    <cellStyle name="Total 3 13 3" xfId="25069" xr:uid="{00000000-0005-0000-0000-000028600000}"/>
    <cellStyle name="Total 3 14" xfId="12515" xr:uid="{00000000-0005-0000-0000-000029600000}"/>
    <cellStyle name="Total 3 2" xfId="8674" xr:uid="{00000000-0005-0000-0000-00002A600000}"/>
    <cellStyle name="Total 3 2 2" xfId="8675" xr:uid="{00000000-0005-0000-0000-00002B600000}"/>
    <cellStyle name="Total 3 2 2 2" xfId="8676" xr:uid="{00000000-0005-0000-0000-00002C600000}"/>
    <cellStyle name="Total 3 2 2 2 2" xfId="8677" xr:uid="{00000000-0005-0000-0000-00002D600000}"/>
    <cellStyle name="Total 3 2 2 2 2 2" xfId="16840" xr:uid="{00000000-0005-0000-0000-00002E600000}"/>
    <cellStyle name="Total 3 2 2 2 2 2 2" xfId="21132" xr:uid="{00000000-0005-0000-0000-00002F600000}"/>
    <cellStyle name="Total 3 2 2 2 2 2 3" xfId="25096" xr:uid="{00000000-0005-0000-0000-000030600000}"/>
    <cellStyle name="Total 3 2 2 2 2 3" xfId="12533" xr:uid="{00000000-0005-0000-0000-000031600000}"/>
    <cellStyle name="Total 3 2 2 2 3" xfId="8678" xr:uid="{00000000-0005-0000-0000-000032600000}"/>
    <cellStyle name="Total 3 2 2 2 3 2" xfId="16841" xr:uid="{00000000-0005-0000-0000-000033600000}"/>
    <cellStyle name="Total 3 2 2 2 3 2 2" xfId="21133" xr:uid="{00000000-0005-0000-0000-000034600000}"/>
    <cellStyle name="Total 3 2 2 2 3 2 3" xfId="25097" xr:uid="{00000000-0005-0000-0000-000035600000}"/>
    <cellStyle name="Total 3 2 2 2 3 3" xfId="12534" xr:uid="{00000000-0005-0000-0000-000036600000}"/>
    <cellStyle name="Total 3 2 2 2 4" xfId="8679" xr:uid="{00000000-0005-0000-0000-000037600000}"/>
    <cellStyle name="Total 3 2 2 2 4 2" xfId="16842" xr:uid="{00000000-0005-0000-0000-000038600000}"/>
    <cellStyle name="Total 3 2 2 2 4 2 2" xfId="21134" xr:uid="{00000000-0005-0000-0000-000039600000}"/>
    <cellStyle name="Total 3 2 2 2 4 2 3" xfId="25098" xr:uid="{00000000-0005-0000-0000-00003A600000}"/>
    <cellStyle name="Total 3 2 2 2 4 3" xfId="12535" xr:uid="{00000000-0005-0000-0000-00003B600000}"/>
    <cellStyle name="Total 3 2 2 2 5" xfId="8680" xr:uid="{00000000-0005-0000-0000-00003C600000}"/>
    <cellStyle name="Total 3 2 2 2 5 2" xfId="16843" xr:uid="{00000000-0005-0000-0000-00003D600000}"/>
    <cellStyle name="Total 3 2 2 2 5 2 2" xfId="21135" xr:uid="{00000000-0005-0000-0000-00003E600000}"/>
    <cellStyle name="Total 3 2 2 2 5 2 3" xfId="25099" xr:uid="{00000000-0005-0000-0000-00003F600000}"/>
    <cellStyle name="Total 3 2 2 2 5 3" xfId="12536" xr:uid="{00000000-0005-0000-0000-000040600000}"/>
    <cellStyle name="Total 3 2 2 2 6" xfId="8681" xr:uid="{00000000-0005-0000-0000-000041600000}"/>
    <cellStyle name="Total 3 2 2 2 6 2" xfId="16844" xr:uid="{00000000-0005-0000-0000-000042600000}"/>
    <cellStyle name="Total 3 2 2 2 6 2 2" xfId="21136" xr:uid="{00000000-0005-0000-0000-000043600000}"/>
    <cellStyle name="Total 3 2 2 2 6 2 3" xfId="25100" xr:uid="{00000000-0005-0000-0000-000044600000}"/>
    <cellStyle name="Total 3 2 2 2 6 3" xfId="12537" xr:uid="{00000000-0005-0000-0000-000045600000}"/>
    <cellStyle name="Total 3 2 2 2 7" xfId="8682" xr:uid="{00000000-0005-0000-0000-000046600000}"/>
    <cellStyle name="Total 3 2 2 2 7 2" xfId="16845" xr:uid="{00000000-0005-0000-0000-000047600000}"/>
    <cellStyle name="Total 3 2 2 2 7 2 2" xfId="21137" xr:uid="{00000000-0005-0000-0000-000048600000}"/>
    <cellStyle name="Total 3 2 2 2 7 2 3" xfId="25101" xr:uid="{00000000-0005-0000-0000-000049600000}"/>
    <cellStyle name="Total 3 2 2 2 7 3" xfId="12538" xr:uid="{00000000-0005-0000-0000-00004A600000}"/>
    <cellStyle name="Total 3 2 2 2 8" xfId="16839" xr:uid="{00000000-0005-0000-0000-00004B600000}"/>
    <cellStyle name="Total 3 2 2 2 8 2" xfId="21131" xr:uid="{00000000-0005-0000-0000-00004C600000}"/>
    <cellStyle name="Total 3 2 2 2 8 3" xfId="25095" xr:uid="{00000000-0005-0000-0000-00004D600000}"/>
    <cellStyle name="Total 3 2 2 2 9" xfId="12532" xr:uid="{00000000-0005-0000-0000-00004E600000}"/>
    <cellStyle name="Total 3 2 2 3" xfId="16838" xr:uid="{00000000-0005-0000-0000-00004F600000}"/>
    <cellStyle name="Total 3 2 2 3 2" xfId="21130" xr:uid="{00000000-0005-0000-0000-000050600000}"/>
    <cellStyle name="Total 3 2 2 3 3" xfId="25094" xr:uid="{00000000-0005-0000-0000-000051600000}"/>
    <cellStyle name="Total 3 2 2 4" xfId="17230" xr:uid="{00000000-0005-0000-0000-000052600000}"/>
    <cellStyle name="Total 3 2 3" xfId="8683" xr:uid="{00000000-0005-0000-0000-000053600000}"/>
    <cellStyle name="Total 3 2 3 2" xfId="8684" xr:uid="{00000000-0005-0000-0000-000054600000}"/>
    <cellStyle name="Total 3 2 3 2 2" xfId="8685" xr:uid="{00000000-0005-0000-0000-000055600000}"/>
    <cellStyle name="Total 3 2 3 2 2 2" xfId="16848" xr:uid="{00000000-0005-0000-0000-000056600000}"/>
    <cellStyle name="Total 3 2 3 2 2 2 2" xfId="21140" xr:uid="{00000000-0005-0000-0000-000057600000}"/>
    <cellStyle name="Total 3 2 3 2 2 2 3" xfId="25104" xr:uid="{00000000-0005-0000-0000-000058600000}"/>
    <cellStyle name="Total 3 2 3 2 2 3" xfId="12541" xr:uid="{00000000-0005-0000-0000-000059600000}"/>
    <cellStyle name="Total 3 2 3 2 3" xfId="8686" xr:uid="{00000000-0005-0000-0000-00005A600000}"/>
    <cellStyle name="Total 3 2 3 2 3 2" xfId="16849" xr:uid="{00000000-0005-0000-0000-00005B600000}"/>
    <cellStyle name="Total 3 2 3 2 3 2 2" xfId="21141" xr:uid="{00000000-0005-0000-0000-00005C600000}"/>
    <cellStyle name="Total 3 2 3 2 3 2 3" xfId="25105" xr:uid="{00000000-0005-0000-0000-00005D600000}"/>
    <cellStyle name="Total 3 2 3 2 3 3" xfId="12542" xr:uid="{00000000-0005-0000-0000-00005E600000}"/>
    <cellStyle name="Total 3 2 3 2 4" xfId="8687" xr:uid="{00000000-0005-0000-0000-00005F600000}"/>
    <cellStyle name="Total 3 2 3 2 4 2" xfId="16850" xr:uid="{00000000-0005-0000-0000-000060600000}"/>
    <cellStyle name="Total 3 2 3 2 4 2 2" xfId="21142" xr:uid="{00000000-0005-0000-0000-000061600000}"/>
    <cellStyle name="Total 3 2 3 2 4 2 3" xfId="25106" xr:uid="{00000000-0005-0000-0000-000062600000}"/>
    <cellStyle name="Total 3 2 3 2 4 3" xfId="12543" xr:uid="{00000000-0005-0000-0000-000063600000}"/>
    <cellStyle name="Total 3 2 3 2 5" xfId="8688" xr:uid="{00000000-0005-0000-0000-000064600000}"/>
    <cellStyle name="Total 3 2 3 2 5 2" xfId="16851" xr:uid="{00000000-0005-0000-0000-000065600000}"/>
    <cellStyle name="Total 3 2 3 2 5 2 2" xfId="21143" xr:uid="{00000000-0005-0000-0000-000066600000}"/>
    <cellStyle name="Total 3 2 3 2 5 2 3" xfId="25107" xr:uid="{00000000-0005-0000-0000-000067600000}"/>
    <cellStyle name="Total 3 2 3 2 5 3" xfId="12544" xr:uid="{00000000-0005-0000-0000-000068600000}"/>
    <cellStyle name="Total 3 2 3 2 6" xfId="8689" xr:uid="{00000000-0005-0000-0000-000069600000}"/>
    <cellStyle name="Total 3 2 3 2 6 2" xfId="16852" xr:uid="{00000000-0005-0000-0000-00006A600000}"/>
    <cellStyle name="Total 3 2 3 2 6 2 2" xfId="21144" xr:uid="{00000000-0005-0000-0000-00006B600000}"/>
    <cellStyle name="Total 3 2 3 2 6 2 3" xfId="25108" xr:uid="{00000000-0005-0000-0000-00006C600000}"/>
    <cellStyle name="Total 3 2 3 2 6 3" xfId="12545" xr:uid="{00000000-0005-0000-0000-00006D600000}"/>
    <cellStyle name="Total 3 2 3 2 7" xfId="8690" xr:uid="{00000000-0005-0000-0000-00006E600000}"/>
    <cellStyle name="Total 3 2 3 2 7 2" xfId="16853" xr:uid="{00000000-0005-0000-0000-00006F600000}"/>
    <cellStyle name="Total 3 2 3 2 7 2 2" xfId="21145" xr:uid="{00000000-0005-0000-0000-000070600000}"/>
    <cellStyle name="Total 3 2 3 2 7 2 3" xfId="25109" xr:uid="{00000000-0005-0000-0000-000071600000}"/>
    <cellStyle name="Total 3 2 3 2 7 3" xfId="12546" xr:uid="{00000000-0005-0000-0000-000072600000}"/>
    <cellStyle name="Total 3 2 3 2 8" xfId="16847" xr:uid="{00000000-0005-0000-0000-000073600000}"/>
    <cellStyle name="Total 3 2 3 2 8 2" xfId="21139" xr:uid="{00000000-0005-0000-0000-000074600000}"/>
    <cellStyle name="Total 3 2 3 2 8 3" xfId="25103" xr:uid="{00000000-0005-0000-0000-000075600000}"/>
    <cellStyle name="Total 3 2 3 2 9" xfId="12540" xr:uid="{00000000-0005-0000-0000-000076600000}"/>
    <cellStyle name="Total 3 2 3 3" xfId="16846" xr:uid="{00000000-0005-0000-0000-000077600000}"/>
    <cellStyle name="Total 3 2 3 3 2" xfId="21138" xr:uid="{00000000-0005-0000-0000-000078600000}"/>
    <cellStyle name="Total 3 2 3 3 3" xfId="25102" xr:uid="{00000000-0005-0000-0000-000079600000}"/>
    <cellStyle name="Total 3 2 3 4" xfId="12539" xr:uid="{00000000-0005-0000-0000-00007A600000}"/>
    <cellStyle name="Total 3 2 4" xfId="8691" xr:uid="{00000000-0005-0000-0000-00007B600000}"/>
    <cellStyle name="Total 3 2 4 2" xfId="8692" xr:uid="{00000000-0005-0000-0000-00007C600000}"/>
    <cellStyle name="Total 3 2 4 2 2" xfId="8693" xr:uid="{00000000-0005-0000-0000-00007D600000}"/>
    <cellStyle name="Total 3 2 4 2 2 2" xfId="16856" xr:uid="{00000000-0005-0000-0000-00007E600000}"/>
    <cellStyle name="Total 3 2 4 2 2 2 2" xfId="21148" xr:uid="{00000000-0005-0000-0000-00007F600000}"/>
    <cellStyle name="Total 3 2 4 2 2 2 3" xfId="25112" xr:uid="{00000000-0005-0000-0000-000080600000}"/>
    <cellStyle name="Total 3 2 4 2 2 3" xfId="12549" xr:uid="{00000000-0005-0000-0000-000081600000}"/>
    <cellStyle name="Total 3 2 4 2 3" xfId="8694" xr:uid="{00000000-0005-0000-0000-000082600000}"/>
    <cellStyle name="Total 3 2 4 2 3 2" xfId="16857" xr:uid="{00000000-0005-0000-0000-000083600000}"/>
    <cellStyle name="Total 3 2 4 2 3 2 2" xfId="21149" xr:uid="{00000000-0005-0000-0000-000084600000}"/>
    <cellStyle name="Total 3 2 4 2 3 2 3" xfId="25113" xr:uid="{00000000-0005-0000-0000-000085600000}"/>
    <cellStyle name="Total 3 2 4 2 3 3" xfId="12550" xr:uid="{00000000-0005-0000-0000-000086600000}"/>
    <cellStyle name="Total 3 2 4 2 4" xfId="8695" xr:uid="{00000000-0005-0000-0000-000087600000}"/>
    <cellStyle name="Total 3 2 4 2 4 2" xfId="16858" xr:uid="{00000000-0005-0000-0000-000088600000}"/>
    <cellStyle name="Total 3 2 4 2 4 2 2" xfId="21150" xr:uid="{00000000-0005-0000-0000-000089600000}"/>
    <cellStyle name="Total 3 2 4 2 4 2 3" xfId="25114" xr:uid="{00000000-0005-0000-0000-00008A600000}"/>
    <cellStyle name="Total 3 2 4 2 4 3" xfId="12551" xr:uid="{00000000-0005-0000-0000-00008B600000}"/>
    <cellStyle name="Total 3 2 4 2 5" xfId="8696" xr:uid="{00000000-0005-0000-0000-00008C600000}"/>
    <cellStyle name="Total 3 2 4 2 5 2" xfId="16859" xr:uid="{00000000-0005-0000-0000-00008D600000}"/>
    <cellStyle name="Total 3 2 4 2 5 2 2" xfId="21151" xr:uid="{00000000-0005-0000-0000-00008E600000}"/>
    <cellStyle name="Total 3 2 4 2 5 2 3" xfId="25115" xr:uid="{00000000-0005-0000-0000-00008F600000}"/>
    <cellStyle name="Total 3 2 4 2 5 3" xfId="12552" xr:uid="{00000000-0005-0000-0000-000090600000}"/>
    <cellStyle name="Total 3 2 4 2 6" xfId="8697" xr:uid="{00000000-0005-0000-0000-000091600000}"/>
    <cellStyle name="Total 3 2 4 2 6 2" xfId="16860" xr:uid="{00000000-0005-0000-0000-000092600000}"/>
    <cellStyle name="Total 3 2 4 2 6 2 2" xfId="21152" xr:uid="{00000000-0005-0000-0000-000093600000}"/>
    <cellStyle name="Total 3 2 4 2 6 2 3" xfId="25116" xr:uid="{00000000-0005-0000-0000-000094600000}"/>
    <cellStyle name="Total 3 2 4 2 6 3" xfId="12553" xr:uid="{00000000-0005-0000-0000-000095600000}"/>
    <cellStyle name="Total 3 2 4 2 7" xfId="8698" xr:uid="{00000000-0005-0000-0000-000096600000}"/>
    <cellStyle name="Total 3 2 4 2 7 2" xfId="16861" xr:uid="{00000000-0005-0000-0000-000097600000}"/>
    <cellStyle name="Total 3 2 4 2 7 2 2" xfId="21153" xr:uid="{00000000-0005-0000-0000-000098600000}"/>
    <cellStyle name="Total 3 2 4 2 7 2 3" xfId="25117" xr:uid="{00000000-0005-0000-0000-000099600000}"/>
    <cellStyle name="Total 3 2 4 2 7 3" xfId="12554" xr:uid="{00000000-0005-0000-0000-00009A600000}"/>
    <cellStyle name="Total 3 2 4 2 8" xfId="16855" xr:uid="{00000000-0005-0000-0000-00009B600000}"/>
    <cellStyle name="Total 3 2 4 2 8 2" xfId="21147" xr:uid="{00000000-0005-0000-0000-00009C600000}"/>
    <cellStyle name="Total 3 2 4 2 8 3" xfId="25111" xr:uid="{00000000-0005-0000-0000-00009D600000}"/>
    <cellStyle name="Total 3 2 4 2 9" xfId="12548" xr:uid="{00000000-0005-0000-0000-00009E600000}"/>
    <cellStyle name="Total 3 2 4 3" xfId="16854" xr:uid="{00000000-0005-0000-0000-00009F600000}"/>
    <cellStyle name="Total 3 2 4 3 2" xfId="21146" xr:uid="{00000000-0005-0000-0000-0000A0600000}"/>
    <cellStyle name="Total 3 2 4 3 3" xfId="25110" xr:uid="{00000000-0005-0000-0000-0000A1600000}"/>
    <cellStyle name="Total 3 2 4 4" xfId="12547" xr:uid="{00000000-0005-0000-0000-0000A2600000}"/>
    <cellStyle name="Total 3 2 5" xfId="8699" xr:uid="{00000000-0005-0000-0000-0000A3600000}"/>
    <cellStyle name="Total 3 2 5 2" xfId="8700" xr:uid="{00000000-0005-0000-0000-0000A4600000}"/>
    <cellStyle name="Total 3 2 5 2 2" xfId="16863" xr:uid="{00000000-0005-0000-0000-0000A5600000}"/>
    <cellStyle name="Total 3 2 5 2 2 2" xfId="21155" xr:uid="{00000000-0005-0000-0000-0000A6600000}"/>
    <cellStyle name="Total 3 2 5 2 2 3" xfId="25119" xr:uid="{00000000-0005-0000-0000-0000A7600000}"/>
    <cellStyle name="Total 3 2 5 2 3" xfId="12556" xr:uid="{00000000-0005-0000-0000-0000A8600000}"/>
    <cellStyle name="Total 3 2 5 3" xfId="8701" xr:uid="{00000000-0005-0000-0000-0000A9600000}"/>
    <cellStyle name="Total 3 2 5 3 2" xfId="16864" xr:uid="{00000000-0005-0000-0000-0000AA600000}"/>
    <cellStyle name="Total 3 2 5 3 2 2" xfId="21156" xr:uid="{00000000-0005-0000-0000-0000AB600000}"/>
    <cellStyle name="Total 3 2 5 3 2 3" xfId="25120" xr:uid="{00000000-0005-0000-0000-0000AC600000}"/>
    <cellStyle name="Total 3 2 5 3 3" xfId="12557" xr:uid="{00000000-0005-0000-0000-0000AD600000}"/>
    <cellStyle name="Total 3 2 5 4" xfId="8702" xr:uid="{00000000-0005-0000-0000-0000AE600000}"/>
    <cellStyle name="Total 3 2 5 4 2" xfId="16865" xr:uid="{00000000-0005-0000-0000-0000AF600000}"/>
    <cellStyle name="Total 3 2 5 4 2 2" xfId="21157" xr:uid="{00000000-0005-0000-0000-0000B0600000}"/>
    <cellStyle name="Total 3 2 5 4 2 3" xfId="25121" xr:uid="{00000000-0005-0000-0000-0000B1600000}"/>
    <cellStyle name="Total 3 2 5 4 3" xfId="12558" xr:uid="{00000000-0005-0000-0000-0000B2600000}"/>
    <cellStyle name="Total 3 2 5 5" xfId="8703" xr:uid="{00000000-0005-0000-0000-0000B3600000}"/>
    <cellStyle name="Total 3 2 5 5 2" xfId="16866" xr:uid="{00000000-0005-0000-0000-0000B4600000}"/>
    <cellStyle name="Total 3 2 5 5 2 2" xfId="21158" xr:uid="{00000000-0005-0000-0000-0000B5600000}"/>
    <cellStyle name="Total 3 2 5 5 2 3" xfId="25122" xr:uid="{00000000-0005-0000-0000-0000B6600000}"/>
    <cellStyle name="Total 3 2 5 5 3" xfId="12559" xr:uid="{00000000-0005-0000-0000-0000B7600000}"/>
    <cellStyle name="Total 3 2 5 6" xfId="8704" xr:uid="{00000000-0005-0000-0000-0000B8600000}"/>
    <cellStyle name="Total 3 2 5 6 2" xfId="16867" xr:uid="{00000000-0005-0000-0000-0000B9600000}"/>
    <cellStyle name="Total 3 2 5 6 2 2" xfId="21159" xr:uid="{00000000-0005-0000-0000-0000BA600000}"/>
    <cellStyle name="Total 3 2 5 6 2 3" xfId="25123" xr:uid="{00000000-0005-0000-0000-0000BB600000}"/>
    <cellStyle name="Total 3 2 5 6 3" xfId="12560" xr:uid="{00000000-0005-0000-0000-0000BC600000}"/>
    <cellStyle name="Total 3 2 5 7" xfId="8705" xr:uid="{00000000-0005-0000-0000-0000BD600000}"/>
    <cellStyle name="Total 3 2 5 7 2" xfId="16868" xr:uid="{00000000-0005-0000-0000-0000BE600000}"/>
    <cellStyle name="Total 3 2 5 7 2 2" xfId="21160" xr:uid="{00000000-0005-0000-0000-0000BF600000}"/>
    <cellStyle name="Total 3 2 5 7 2 3" xfId="25124" xr:uid="{00000000-0005-0000-0000-0000C0600000}"/>
    <cellStyle name="Total 3 2 5 7 3" xfId="12561" xr:uid="{00000000-0005-0000-0000-0000C1600000}"/>
    <cellStyle name="Total 3 2 5 8" xfId="16862" xr:uid="{00000000-0005-0000-0000-0000C2600000}"/>
    <cellStyle name="Total 3 2 5 8 2" xfId="21154" xr:uid="{00000000-0005-0000-0000-0000C3600000}"/>
    <cellStyle name="Total 3 2 5 8 3" xfId="25118" xr:uid="{00000000-0005-0000-0000-0000C4600000}"/>
    <cellStyle name="Total 3 2 5 9" xfId="12555" xr:uid="{00000000-0005-0000-0000-0000C5600000}"/>
    <cellStyle name="Total 3 2 6" xfId="16837" xr:uid="{00000000-0005-0000-0000-0000C6600000}"/>
    <cellStyle name="Total 3 2 6 2" xfId="21129" xr:uid="{00000000-0005-0000-0000-0000C7600000}"/>
    <cellStyle name="Total 3 2 6 3" xfId="25093" xr:uid="{00000000-0005-0000-0000-0000C8600000}"/>
    <cellStyle name="Total 3 2 7" xfId="12531" xr:uid="{00000000-0005-0000-0000-0000C9600000}"/>
    <cellStyle name="Total 3 3" xfId="8706" xr:uid="{00000000-0005-0000-0000-0000CA600000}"/>
    <cellStyle name="Total 3 3 2" xfId="8707" xr:uid="{00000000-0005-0000-0000-0000CB600000}"/>
    <cellStyle name="Total 3 3 2 2" xfId="8708" xr:uid="{00000000-0005-0000-0000-0000CC600000}"/>
    <cellStyle name="Total 3 3 2 2 2" xfId="8709" xr:uid="{00000000-0005-0000-0000-0000CD600000}"/>
    <cellStyle name="Total 3 3 2 2 2 2" xfId="16872" xr:uid="{00000000-0005-0000-0000-0000CE600000}"/>
    <cellStyle name="Total 3 3 2 2 2 2 2" xfId="21164" xr:uid="{00000000-0005-0000-0000-0000CF600000}"/>
    <cellStyle name="Total 3 3 2 2 2 2 3" xfId="25128" xr:uid="{00000000-0005-0000-0000-0000D0600000}"/>
    <cellStyle name="Total 3 3 2 2 2 3" xfId="12565" xr:uid="{00000000-0005-0000-0000-0000D1600000}"/>
    <cellStyle name="Total 3 3 2 2 3" xfId="8710" xr:uid="{00000000-0005-0000-0000-0000D2600000}"/>
    <cellStyle name="Total 3 3 2 2 3 2" xfId="16873" xr:uid="{00000000-0005-0000-0000-0000D3600000}"/>
    <cellStyle name="Total 3 3 2 2 3 2 2" xfId="21165" xr:uid="{00000000-0005-0000-0000-0000D4600000}"/>
    <cellStyle name="Total 3 3 2 2 3 2 3" xfId="25129" xr:uid="{00000000-0005-0000-0000-0000D5600000}"/>
    <cellStyle name="Total 3 3 2 2 3 3" xfId="12566" xr:uid="{00000000-0005-0000-0000-0000D6600000}"/>
    <cellStyle name="Total 3 3 2 2 4" xfId="8711" xr:uid="{00000000-0005-0000-0000-0000D7600000}"/>
    <cellStyle name="Total 3 3 2 2 4 2" xfId="16874" xr:uid="{00000000-0005-0000-0000-0000D8600000}"/>
    <cellStyle name="Total 3 3 2 2 4 2 2" xfId="21166" xr:uid="{00000000-0005-0000-0000-0000D9600000}"/>
    <cellStyle name="Total 3 3 2 2 4 2 3" xfId="25130" xr:uid="{00000000-0005-0000-0000-0000DA600000}"/>
    <cellStyle name="Total 3 3 2 2 4 3" xfId="12567" xr:uid="{00000000-0005-0000-0000-0000DB600000}"/>
    <cellStyle name="Total 3 3 2 2 5" xfId="8712" xr:uid="{00000000-0005-0000-0000-0000DC600000}"/>
    <cellStyle name="Total 3 3 2 2 5 2" xfId="16875" xr:uid="{00000000-0005-0000-0000-0000DD600000}"/>
    <cellStyle name="Total 3 3 2 2 5 2 2" xfId="21167" xr:uid="{00000000-0005-0000-0000-0000DE600000}"/>
    <cellStyle name="Total 3 3 2 2 5 2 3" xfId="25131" xr:uid="{00000000-0005-0000-0000-0000DF600000}"/>
    <cellStyle name="Total 3 3 2 2 5 3" xfId="12568" xr:uid="{00000000-0005-0000-0000-0000E0600000}"/>
    <cellStyle name="Total 3 3 2 2 6" xfId="8713" xr:uid="{00000000-0005-0000-0000-0000E1600000}"/>
    <cellStyle name="Total 3 3 2 2 6 2" xfId="16876" xr:uid="{00000000-0005-0000-0000-0000E2600000}"/>
    <cellStyle name="Total 3 3 2 2 6 2 2" xfId="21168" xr:uid="{00000000-0005-0000-0000-0000E3600000}"/>
    <cellStyle name="Total 3 3 2 2 6 2 3" xfId="25132" xr:uid="{00000000-0005-0000-0000-0000E4600000}"/>
    <cellStyle name="Total 3 3 2 2 6 3" xfId="12569" xr:uid="{00000000-0005-0000-0000-0000E5600000}"/>
    <cellStyle name="Total 3 3 2 2 7" xfId="8714" xr:uid="{00000000-0005-0000-0000-0000E6600000}"/>
    <cellStyle name="Total 3 3 2 2 7 2" xfId="16877" xr:uid="{00000000-0005-0000-0000-0000E7600000}"/>
    <cellStyle name="Total 3 3 2 2 7 2 2" xfId="21169" xr:uid="{00000000-0005-0000-0000-0000E8600000}"/>
    <cellStyle name="Total 3 3 2 2 7 2 3" xfId="25133" xr:uid="{00000000-0005-0000-0000-0000E9600000}"/>
    <cellStyle name="Total 3 3 2 2 7 3" xfId="12570" xr:uid="{00000000-0005-0000-0000-0000EA600000}"/>
    <cellStyle name="Total 3 3 2 2 8" xfId="16871" xr:uid="{00000000-0005-0000-0000-0000EB600000}"/>
    <cellStyle name="Total 3 3 2 2 8 2" xfId="21163" xr:uid="{00000000-0005-0000-0000-0000EC600000}"/>
    <cellStyle name="Total 3 3 2 2 8 3" xfId="25127" xr:uid="{00000000-0005-0000-0000-0000ED600000}"/>
    <cellStyle name="Total 3 3 2 2 9" xfId="12564" xr:uid="{00000000-0005-0000-0000-0000EE600000}"/>
    <cellStyle name="Total 3 3 2 3" xfId="16870" xr:uid="{00000000-0005-0000-0000-0000EF600000}"/>
    <cellStyle name="Total 3 3 2 3 2" xfId="21162" xr:uid="{00000000-0005-0000-0000-0000F0600000}"/>
    <cellStyle name="Total 3 3 2 3 3" xfId="25126" xr:uid="{00000000-0005-0000-0000-0000F1600000}"/>
    <cellStyle name="Total 3 3 2 4" xfId="12563" xr:uid="{00000000-0005-0000-0000-0000F2600000}"/>
    <cellStyle name="Total 3 3 3" xfId="8715" xr:uid="{00000000-0005-0000-0000-0000F3600000}"/>
    <cellStyle name="Total 3 3 3 2" xfId="8716" xr:uid="{00000000-0005-0000-0000-0000F4600000}"/>
    <cellStyle name="Total 3 3 3 2 2" xfId="8717" xr:uid="{00000000-0005-0000-0000-0000F5600000}"/>
    <cellStyle name="Total 3 3 3 2 2 2" xfId="16880" xr:uid="{00000000-0005-0000-0000-0000F6600000}"/>
    <cellStyle name="Total 3 3 3 2 2 2 2" xfId="21172" xr:uid="{00000000-0005-0000-0000-0000F7600000}"/>
    <cellStyle name="Total 3 3 3 2 2 2 3" xfId="25136" xr:uid="{00000000-0005-0000-0000-0000F8600000}"/>
    <cellStyle name="Total 3 3 3 2 2 3" xfId="12573" xr:uid="{00000000-0005-0000-0000-0000F9600000}"/>
    <cellStyle name="Total 3 3 3 2 3" xfId="8718" xr:uid="{00000000-0005-0000-0000-0000FA600000}"/>
    <cellStyle name="Total 3 3 3 2 3 2" xfId="16881" xr:uid="{00000000-0005-0000-0000-0000FB600000}"/>
    <cellStyle name="Total 3 3 3 2 3 2 2" xfId="21173" xr:uid="{00000000-0005-0000-0000-0000FC600000}"/>
    <cellStyle name="Total 3 3 3 2 3 2 3" xfId="25137" xr:uid="{00000000-0005-0000-0000-0000FD600000}"/>
    <cellStyle name="Total 3 3 3 2 3 3" xfId="12574" xr:uid="{00000000-0005-0000-0000-0000FE600000}"/>
    <cellStyle name="Total 3 3 3 2 4" xfId="8719" xr:uid="{00000000-0005-0000-0000-0000FF600000}"/>
    <cellStyle name="Total 3 3 3 2 4 2" xfId="16882" xr:uid="{00000000-0005-0000-0000-000000610000}"/>
    <cellStyle name="Total 3 3 3 2 4 2 2" xfId="21174" xr:uid="{00000000-0005-0000-0000-000001610000}"/>
    <cellStyle name="Total 3 3 3 2 4 2 3" xfId="25138" xr:uid="{00000000-0005-0000-0000-000002610000}"/>
    <cellStyle name="Total 3 3 3 2 4 3" xfId="12575" xr:uid="{00000000-0005-0000-0000-000003610000}"/>
    <cellStyle name="Total 3 3 3 2 5" xfId="8720" xr:uid="{00000000-0005-0000-0000-000004610000}"/>
    <cellStyle name="Total 3 3 3 2 5 2" xfId="16883" xr:uid="{00000000-0005-0000-0000-000005610000}"/>
    <cellStyle name="Total 3 3 3 2 5 2 2" xfId="21175" xr:uid="{00000000-0005-0000-0000-000006610000}"/>
    <cellStyle name="Total 3 3 3 2 5 2 3" xfId="25139" xr:uid="{00000000-0005-0000-0000-000007610000}"/>
    <cellStyle name="Total 3 3 3 2 5 3" xfId="12965" xr:uid="{00000000-0005-0000-0000-000008610000}"/>
    <cellStyle name="Total 3 3 3 2 6" xfId="8721" xr:uid="{00000000-0005-0000-0000-000009610000}"/>
    <cellStyle name="Total 3 3 3 2 6 2" xfId="16884" xr:uid="{00000000-0005-0000-0000-00000A610000}"/>
    <cellStyle name="Total 3 3 3 2 6 2 2" xfId="21176" xr:uid="{00000000-0005-0000-0000-00000B610000}"/>
    <cellStyle name="Total 3 3 3 2 6 2 3" xfId="25140" xr:uid="{00000000-0005-0000-0000-00000C610000}"/>
    <cellStyle name="Total 3 3 3 2 6 3" xfId="12576" xr:uid="{00000000-0005-0000-0000-00000D610000}"/>
    <cellStyle name="Total 3 3 3 2 7" xfId="8722" xr:uid="{00000000-0005-0000-0000-00000E610000}"/>
    <cellStyle name="Total 3 3 3 2 7 2" xfId="16885" xr:uid="{00000000-0005-0000-0000-00000F610000}"/>
    <cellStyle name="Total 3 3 3 2 7 2 2" xfId="21177" xr:uid="{00000000-0005-0000-0000-000010610000}"/>
    <cellStyle name="Total 3 3 3 2 7 2 3" xfId="25141" xr:uid="{00000000-0005-0000-0000-000011610000}"/>
    <cellStyle name="Total 3 3 3 2 7 3" xfId="12966" xr:uid="{00000000-0005-0000-0000-000012610000}"/>
    <cellStyle name="Total 3 3 3 2 8" xfId="16879" xr:uid="{00000000-0005-0000-0000-000013610000}"/>
    <cellStyle name="Total 3 3 3 2 8 2" xfId="21171" xr:uid="{00000000-0005-0000-0000-000014610000}"/>
    <cellStyle name="Total 3 3 3 2 8 3" xfId="25135" xr:uid="{00000000-0005-0000-0000-000015610000}"/>
    <cellStyle name="Total 3 3 3 2 9" xfId="12572" xr:uid="{00000000-0005-0000-0000-000016610000}"/>
    <cellStyle name="Total 3 3 3 3" xfId="16878" xr:uid="{00000000-0005-0000-0000-000017610000}"/>
    <cellStyle name="Total 3 3 3 3 2" xfId="21170" xr:uid="{00000000-0005-0000-0000-000018610000}"/>
    <cellStyle name="Total 3 3 3 3 3" xfId="25134" xr:uid="{00000000-0005-0000-0000-000019610000}"/>
    <cellStyle name="Total 3 3 3 4" xfId="12571" xr:uid="{00000000-0005-0000-0000-00001A610000}"/>
    <cellStyle name="Total 3 3 4" xfId="8723" xr:uid="{00000000-0005-0000-0000-00001B610000}"/>
    <cellStyle name="Total 3 3 4 2" xfId="8724" xr:uid="{00000000-0005-0000-0000-00001C610000}"/>
    <cellStyle name="Total 3 3 4 2 2" xfId="8725" xr:uid="{00000000-0005-0000-0000-00001D610000}"/>
    <cellStyle name="Total 3 3 4 2 2 2" xfId="16888" xr:uid="{00000000-0005-0000-0000-00001E610000}"/>
    <cellStyle name="Total 3 3 4 2 2 2 2" xfId="21180" xr:uid="{00000000-0005-0000-0000-00001F610000}"/>
    <cellStyle name="Total 3 3 4 2 2 2 3" xfId="25144" xr:uid="{00000000-0005-0000-0000-000020610000}"/>
    <cellStyle name="Total 3 3 4 2 2 3" xfId="12579" xr:uid="{00000000-0005-0000-0000-000021610000}"/>
    <cellStyle name="Total 3 3 4 2 3" xfId="8726" xr:uid="{00000000-0005-0000-0000-000022610000}"/>
    <cellStyle name="Total 3 3 4 2 3 2" xfId="16889" xr:uid="{00000000-0005-0000-0000-000023610000}"/>
    <cellStyle name="Total 3 3 4 2 3 2 2" xfId="21181" xr:uid="{00000000-0005-0000-0000-000024610000}"/>
    <cellStyle name="Total 3 3 4 2 3 2 3" xfId="25145" xr:uid="{00000000-0005-0000-0000-000025610000}"/>
    <cellStyle name="Total 3 3 4 2 3 3" xfId="12580" xr:uid="{00000000-0005-0000-0000-000026610000}"/>
    <cellStyle name="Total 3 3 4 2 4" xfId="8727" xr:uid="{00000000-0005-0000-0000-000027610000}"/>
    <cellStyle name="Total 3 3 4 2 4 2" xfId="16890" xr:uid="{00000000-0005-0000-0000-000028610000}"/>
    <cellStyle name="Total 3 3 4 2 4 2 2" xfId="21182" xr:uid="{00000000-0005-0000-0000-000029610000}"/>
    <cellStyle name="Total 3 3 4 2 4 2 3" xfId="25146" xr:uid="{00000000-0005-0000-0000-00002A610000}"/>
    <cellStyle name="Total 3 3 4 2 4 3" xfId="12581" xr:uid="{00000000-0005-0000-0000-00002B610000}"/>
    <cellStyle name="Total 3 3 4 2 5" xfId="8728" xr:uid="{00000000-0005-0000-0000-00002C610000}"/>
    <cellStyle name="Total 3 3 4 2 5 2" xfId="16891" xr:uid="{00000000-0005-0000-0000-00002D610000}"/>
    <cellStyle name="Total 3 3 4 2 5 2 2" xfId="21183" xr:uid="{00000000-0005-0000-0000-00002E610000}"/>
    <cellStyle name="Total 3 3 4 2 5 2 3" xfId="25147" xr:uid="{00000000-0005-0000-0000-00002F610000}"/>
    <cellStyle name="Total 3 3 4 2 5 3" xfId="12582" xr:uid="{00000000-0005-0000-0000-000030610000}"/>
    <cellStyle name="Total 3 3 4 2 6" xfId="8729" xr:uid="{00000000-0005-0000-0000-000031610000}"/>
    <cellStyle name="Total 3 3 4 2 6 2" xfId="16892" xr:uid="{00000000-0005-0000-0000-000032610000}"/>
    <cellStyle name="Total 3 3 4 2 6 2 2" xfId="21184" xr:uid="{00000000-0005-0000-0000-000033610000}"/>
    <cellStyle name="Total 3 3 4 2 6 2 3" xfId="25148" xr:uid="{00000000-0005-0000-0000-000034610000}"/>
    <cellStyle name="Total 3 3 4 2 6 3" xfId="12583" xr:uid="{00000000-0005-0000-0000-000035610000}"/>
    <cellStyle name="Total 3 3 4 2 7" xfId="8730" xr:uid="{00000000-0005-0000-0000-000036610000}"/>
    <cellStyle name="Total 3 3 4 2 7 2" xfId="16893" xr:uid="{00000000-0005-0000-0000-000037610000}"/>
    <cellStyle name="Total 3 3 4 2 7 2 2" xfId="21185" xr:uid="{00000000-0005-0000-0000-000038610000}"/>
    <cellStyle name="Total 3 3 4 2 7 2 3" xfId="25149" xr:uid="{00000000-0005-0000-0000-000039610000}"/>
    <cellStyle name="Total 3 3 4 2 7 3" xfId="12584" xr:uid="{00000000-0005-0000-0000-00003A610000}"/>
    <cellStyle name="Total 3 3 4 2 8" xfId="16887" xr:uid="{00000000-0005-0000-0000-00003B610000}"/>
    <cellStyle name="Total 3 3 4 2 8 2" xfId="21179" xr:uid="{00000000-0005-0000-0000-00003C610000}"/>
    <cellStyle name="Total 3 3 4 2 8 3" xfId="25143" xr:uid="{00000000-0005-0000-0000-00003D610000}"/>
    <cellStyle name="Total 3 3 4 2 9" xfId="12578" xr:uid="{00000000-0005-0000-0000-00003E610000}"/>
    <cellStyle name="Total 3 3 4 3" xfId="16886" xr:uid="{00000000-0005-0000-0000-00003F610000}"/>
    <cellStyle name="Total 3 3 4 3 2" xfId="21178" xr:uid="{00000000-0005-0000-0000-000040610000}"/>
    <cellStyle name="Total 3 3 4 3 3" xfId="25142" xr:uid="{00000000-0005-0000-0000-000041610000}"/>
    <cellStyle name="Total 3 3 4 4" xfId="12577" xr:uid="{00000000-0005-0000-0000-000042610000}"/>
    <cellStyle name="Total 3 3 5" xfId="8731" xr:uid="{00000000-0005-0000-0000-000043610000}"/>
    <cellStyle name="Total 3 3 5 2" xfId="8732" xr:uid="{00000000-0005-0000-0000-000044610000}"/>
    <cellStyle name="Total 3 3 5 2 2" xfId="16895" xr:uid="{00000000-0005-0000-0000-000045610000}"/>
    <cellStyle name="Total 3 3 5 2 2 2" xfId="21187" xr:uid="{00000000-0005-0000-0000-000046610000}"/>
    <cellStyle name="Total 3 3 5 2 2 3" xfId="25151" xr:uid="{00000000-0005-0000-0000-000047610000}"/>
    <cellStyle name="Total 3 3 5 2 3" xfId="12586" xr:uid="{00000000-0005-0000-0000-000048610000}"/>
    <cellStyle name="Total 3 3 5 3" xfId="8733" xr:uid="{00000000-0005-0000-0000-000049610000}"/>
    <cellStyle name="Total 3 3 5 3 2" xfId="16896" xr:uid="{00000000-0005-0000-0000-00004A610000}"/>
    <cellStyle name="Total 3 3 5 3 2 2" xfId="21188" xr:uid="{00000000-0005-0000-0000-00004B610000}"/>
    <cellStyle name="Total 3 3 5 3 2 3" xfId="25152" xr:uid="{00000000-0005-0000-0000-00004C610000}"/>
    <cellStyle name="Total 3 3 5 3 3" xfId="12587" xr:uid="{00000000-0005-0000-0000-00004D610000}"/>
    <cellStyle name="Total 3 3 5 4" xfId="8734" xr:uid="{00000000-0005-0000-0000-00004E610000}"/>
    <cellStyle name="Total 3 3 5 4 2" xfId="16897" xr:uid="{00000000-0005-0000-0000-00004F610000}"/>
    <cellStyle name="Total 3 3 5 4 2 2" xfId="21189" xr:uid="{00000000-0005-0000-0000-000050610000}"/>
    <cellStyle name="Total 3 3 5 4 2 3" xfId="25153" xr:uid="{00000000-0005-0000-0000-000051610000}"/>
    <cellStyle name="Total 3 3 5 4 3" xfId="12588" xr:uid="{00000000-0005-0000-0000-000052610000}"/>
    <cellStyle name="Total 3 3 5 5" xfId="8735" xr:uid="{00000000-0005-0000-0000-000053610000}"/>
    <cellStyle name="Total 3 3 5 5 2" xfId="16898" xr:uid="{00000000-0005-0000-0000-000054610000}"/>
    <cellStyle name="Total 3 3 5 5 2 2" xfId="21190" xr:uid="{00000000-0005-0000-0000-000055610000}"/>
    <cellStyle name="Total 3 3 5 5 2 3" xfId="25154" xr:uid="{00000000-0005-0000-0000-000056610000}"/>
    <cellStyle name="Total 3 3 5 5 3" xfId="12589" xr:uid="{00000000-0005-0000-0000-000057610000}"/>
    <cellStyle name="Total 3 3 5 6" xfId="8736" xr:uid="{00000000-0005-0000-0000-000058610000}"/>
    <cellStyle name="Total 3 3 5 6 2" xfId="16899" xr:uid="{00000000-0005-0000-0000-000059610000}"/>
    <cellStyle name="Total 3 3 5 6 2 2" xfId="21191" xr:uid="{00000000-0005-0000-0000-00005A610000}"/>
    <cellStyle name="Total 3 3 5 6 2 3" xfId="25155" xr:uid="{00000000-0005-0000-0000-00005B610000}"/>
    <cellStyle name="Total 3 3 5 6 3" xfId="12590" xr:uid="{00000000-0005-0000-0000-00005C610000}"/>
    <cellStyle name="Total 3 3 5 7" xfId="8737" xr:uid="{00000000-0005-0000-0000-00005D610000}"/>
    <cellStyle name="Total 3 3 5 7 2" xfId="16900" xr:uid="{00000000-0005-0000-0000-00005E610000}"/>
    <cellStyle name="Total 3 3 5 7 2 2" xfId="21192" xr:uid="{00000000-0005-0000-0000-00005F610000}"/>
    <cellStyle name="Total 3 3 5 7 2 3" xfId="25156" xr:uid="{00000000-0005-0000-0000-000060610000}"/>
    <cellStyle name="Total 3 3 5 7 3" xfId="12591" xr:uid="{00000000-0005-0000-0000-000061610000}"/>
    <cellStyle name="Total 3 3 5 8" xfId="16894" xr:uid="{00000000-0005-0000-0000-000062610000}"/>
    <cellStyle name="Total 3 3 5 8 2" xfId="21186" xr:uid="{00000000-0005-0000-0000-000063610000}"/>
    <cellStyle name="Total 3 3 5 8 3" xfId="25150" xr:uid="{00000000-0005-0000-0000-000064610000}"/>
    <cellStyle name="Total 3 3 5 9" xfId="12585" xr:uid="{00000000-0005-0000-0000-000065610000}"/>
    <cellStyle name="Total 3 3 6" xfId="16869" xr:uid="{00000000-0005-0000-0000-000066610000}"/>
    <cellStyle name="Total 3 3 6 2" xfId="21161" xr:uid="{00000000-0005-0000-0000-000067610000}"/>
    <cellStyle name="Total 3 3 6 3" xfId="25125" xr:uid="{00000000-0005-0000-0000-000068610000}"/>
    <cellStyle name="Total 3 3 7" xfId="12562" xr:uid="{00000000-0005-0000-0000-000069610000}"/>
    <cellStyle name="Total 3 4" xfId="8738" xr:uid="{00000000-0005-0000-0000-00006A610000}"/>
    <cellStyle name="Total 3 4 2" xfId="8739" xr:uid="{00000000-0005-0000-0000-00006B610000}"/>
    <cellStyle name="Total 3 4 2 2" xfId="8740" xr:uid="{00000000-0005-0000-0000-00006C610000}"/>
    <cellStyle name="Total 3 4 2 2 2" xfId="8741" xr:uid="{00000000-0005-0000-0000-00006D610000}"/>
    <cellStyle name="Total 3 4 2 2 2 2" xfId="16904" xr:uid="{00000000-0005-0000-0000-00006E610000}"/>
    <cellStyle name="Total 3 4 2 2 2 2 2" xfId="21196" xr:uid="{00000000-0005-0000-0000-00006F610000}"/>
    <cellStyle name="Total 3 4 2 2 2 2 3" xfId="25160" xr:uid="{00000000-0005-0000-0000-000070610000}"/>
    <cellStyle name="Total 3 4 2 2 2 3" xfId="12595" xr:uid="{00000000-0005-0000-0000-000071610000}"/>
    <cellStyle name="Total 3 4 2 2 3" xfId="8742" xr:uid="{00000000-0005-0000-0000-000072610000}"/>
    <cellStyle name="Total 3 4 2 2 3 2" xfId="16905" xr:uid="{00000000-0005-0000-0000-000073610000}"/>
    <cellStyle name="Total 3 4 2 2 3 2 2" xfId="21197" xr:uid="{00000000-0005-0000-0000-000074610000}"/>
    <cellStyle name="Total 3 4 2 2 3 2 3" xfId="25161" xr:uid="{00000000-0005-0000-0000-000075610000}"/>
    <cellStyle name="Total 3 4 2 2 3 3" xfId="12596" xr:uid="{00000000-0005-0000-0000-000076610000}"/>
    <cellStyle name="Total 3 4 2 2 4" xfId="8743" xr:uid="{00000000-0005-0000-0000-000077610000}"/>
    <cellStyle name="Total 3 4 2 2 4 2" xfId="16906" xr:uid="{00000000-0005-0000-0000-000078610000}"/>
    <cellStyle name="Total 3 4 2 2 4 2 2" xfId="21198" xr:uid="{00000000-0005-0000-0000-000079610000}"/>
    <cellStyle name="Total 3 4 2 2 4 2 3" xfId="25162" xr:uid="{00000000-0005-0000-0000-00007A610000}"/>
    <cellStyle name="Total 3 4 2 2 4 3" xfId="12597" xr:uid="{00000000-0005-0000-0000-00007B610000}"/>
    <cellStyle name="Total 3 4 2 2 5" xfId="8744" xr:uid="{00000000-0005-0000-0000-00007C610000}"/>
    <cellStyle name="Total 3 4 2 2 5 2" xfId="16907" xr:uid="{00000000-0005-0000-0000-00007D610000}"/>
    <cellStyle name="Total 3 4 2 2 5 2 2" xfId="21199" xr:uid="{00000000-0005-0000-0000-00007E610000}"/>
    <cellStyle name="Total 3 4 2 2 5 2 3" xfId="25163" xr:uid="{00000000-0005-0000-0000-00007F610000}"/>
    <cellStyle name="Total 3 4 2 2 5 3" xfId="12598" xr:uid="{00000000-0005-0000-0000-000080610000}"/>
    <cellStyle name="Total 3 4 2 2 6" xfId="8745" xr:uid="{00000000-0005-0000-0000-000081610000}"/>
    <cellStyle name="Total 3 4 2 2 6 2" xfId="16908" xr:uid="{00000000-0005-0000-0000-000082610000}"/>
    <cellStyle name="Total 3 4 2 2 6 2 2" xfId="21200" xr:uid="{00000000-0005-0000-0000-000083610000}"/>
    <cellStyle name="Total 3 4 2 2 6 2 3" xfId="25164" xr:uid="{00000000-0005-0000-0000-000084610000}"/>
    <cellStyle name="Total 3 4 2 2 6 3" xfId="12599" xr:uid="{00000000-0005-0000-0000-000085610000}"/>
    <cellStyle name="Total 3 4 2 2 7" xfId="8746" xr:uid="{00000000-0005-0000-0000-000086610000}"/>
    <cellStyle name="Total 3 4 2 2 7 2" xfId="16909" xr:uid="{00000000-0005-0000-0000-000087610000}"/>
    <cellStyle name="Total 3 4 2 2 7 2 2" xfId="21201" xr:uid="{00000000-0005-0000-0000-000088610000}"/>
    <cellStyle name="Total 3 4 2 2 7 2 3" xfId="25165" xr:uid="{00000000-0005-0000-0000-000089610000}"/>
    <cellStyle name="Total 3 4 2 2 7 3" xfId="12600" xr:uid="{00000000-0005-0000-0000-00008A610000}"/>
    <cellStyle name="Total 3 4 2 2 8" xfId="16903" xr:uid="{00000000-0005-0000-0000-00008B610000}"/>
    <cellStyle name="Total 3 4 2 2 8 2" xfId="21195" xr:uid="{00000000-0005-0000-0000-00008C610000}"/>
    <cellStyle name="Total 3 4 2 2 8 3" xfId="25159" xr:uid="{00000000-0005-0000-0000-00008D610000}"/>
    <cellStyle name="Total 3 4 2 2 9" xfId="12594" xr:uid="{00000000-0005-0000-0000-00008E610000}"/>
    <cellStyle name="Total 3 4 2 3" xfId="16902" xr:uid="{00000000-0005-0000-0000-00008F610000}"/>
    <cellStyle name="Total 3 4 2 3 2" xfId="21194" xr:uid="{00000000-0005-0000-0000-000090610000}"/>
    <cellStyle name="Total 3 4 2 3 3" xfId="25158" xr:uid="{00000000-0005-0000-0000-000091610000}"/>
    <cellStyle name="Total 3 4 2 4" xfId="12593" xr:uid="{00000000-0005-0000-0000-000092610000}"/>
    <cellStyle name="Total 3 4 3" xfId="8747" xr:uid="{00000000-0005-0000-0000-000093610000}"/>
    <cellStyle name="Total 3 4 3 2" xfId="8748" xr:uid="{00000000-0005-0000-0000-000094610000}"/>
    <cellStyle name="Total 3 4 3 2 2" xfId="8749" xr:uid="{00000000-0005-0000-0000-000095610000}"/>
    <cellStyle name="Total 3 4 3 2 2 2" xfId="16912" xr:uid="{00000000-0005-0000-0000-000096610000}"/>
    <cellStyle name="Total 3 4 3 2 2 2 2" xfId="21204" xr:uid="{00000000-0005-0000-0000-000097610000}"/>
    <cellStyle name="Total 3 4 3 2 2 2 3" xfId="25168" xr:uid="{00000000-0005-0000-0000-000098610000}"/>
    <cellStyle name="Total 3 4 3 2 2 3" xfId="12603" xr:uid="{00000000-0005-0000-0000-000099610000}"/>
    <cellStyle name="Total 3 4 3 2 3" xfId="8750" xr:uid="{00000000-0005-0000-0000-00009A610000}"/>
    <cellStyle name="Total 3 4 3 2 3 2" xfId="16913" xr:uid="{00000000-0005-0000-0000-00009B610000}"/>
    <cellStyle name="Total 3 4 3 2 3 2 2" xfId="21205" xr:uid="{00000000-0005-0000-0000-00009C610000}"/>
    <cellStyle name="Total 3 4 3 2 3 2 3" xfId="25169" xr:uid="{00000000-0005-0000-0000-00009D610000}"/>
    <cellStyle name="Total 3 4 3 2 3 3" xfId="12604" xr:uid="{00000000-0005-0000-0000-00009E610000}"/>
    <cellStyle name="Total 3 4 3 2 4" xfId="8751" xr:uid="{00000000-0005-0000-0000-00009F610000}"/>
    <cellStyle name="Total 3 4 3 2 4 2" xfId="16914" xr:uid="{00000000-0005-0000-0000-0000A0610000}"/>
    <cellStyle name="Total 3 4 3 2 4 2 2" xfId="21206" xr:uid="{00000000-0005-0000-0000-0000A1610000}"/>
    <cellStyle name="Total 3 4 3 2 4 2 3" xfId="25170" xr:uid="{00000000-0005-0000-0000-0000A2610000}"/>
    <cellStyle name="Total 3 4 3 2 4 3" xfId="12605" xr:uid="{00000000-0005-0000-0000-0000A3610000}"/>
    <cellStyle name="Total 3 4 3 2 5" xfId="8752" xr:uid="{00000000-0005-0000-0000-0000A4610000}"/>
    <cellStyle name="Total 3 4 3 2 5 2" xfId="16915" xr:uid="{00000000-0005-0000-0000-0000A5610000}"/>
    <cellStyle name="Total 3 4 3 2 5 2 2" xfId="21207" xr:uid="{00000000-0005-0000-0000-0000A6610000}"/>
    <cellStyle name="Total 3 4 3 2 5 2 3" xfId="25171" xr:uid="{00000000-0005-0000-0000-0000A7610000}"/>
    <cellStyle name="Total 3 4 3 2 5 3" xfId="12606" xr:uid="{00000000-0005-0000-0000-0000A8610000}"/>
    <cellStyle name="Total 3 4 3 2 6" xfId="8753" xr:uid="{00000000-0005-0000-0000-0000A9610000}"/>
    <cellStyle name="Total 3 4 3 2 6 2" xfId="16916" xr:uid="{00000000-0005-0000-0000-0000AA610000}"/>
    <cellStyle name="Total 3 4 3 2 6 2 2" xfId="21208" xr:uid="{00000000-0005-0000-0000-0000AB610000}"/>
    <cellStyle name="Total 3 4 3 2 6 2 3" xfId="25172" xr:uid="{00000000-0005-0000-0000-0000AC610000}"/>
    <cellStyle name="Total 3 4 3 2 6 3" xfId="12607" xr:uid="{00000000-0005-0000-0000-0000AD610000}"/>
    <cellStyle name="Total 3 4 3 2 7" xfId="8754" xr:uid="{00000000-0005-0000-0000-0000AE610000}"/>
    <cellStyle name="Total 3 4 3 2 7 2" xfId="16917" xr:uid="{00000000-0005-0000-0000-0000AF610000}"/>
    <cellStyle name="Total 3 4 3 2 7 2 2" xfId="21209" xr:uid="{00000000-0005-0000-0000-0000B0610000}"/>
    <cellStyle name="Total 3 4 3 2 7 2 3" xfId="25173" xr:uid="{00000000-0005-0000-0000-0000B1610000}"/>
    <cellStyle name="Total 3 4 3 2 7 3" xfId="12608" xr:uid="{00000000-0005-0000-0000-0000B2610000}"/>
    <cellStyle name="Total 3 4 3 2 8" xfId="16911" xr:uid="{00000000-0005-0000-0000-0000B3610000}"/>
    <cellStyle name="Total 3 4 3 2 8 2" xfId="21203" xr:uid="{00000000-0005-0000-0000-0000B4610000}"/>
    <cellStyle name="Total 3 4 3 2 8 3" xfId="25167" xr:uid="{00000000-0005-0000-0000-0000B5610000}"/>
    <cellStyle name="Total 3 4 3 2 9" xfId="12602" xr:uid="{00000000-0005-0000-0000-0000B6610000}"/>
    <cellStyle name="Total 3 4 3 3" xfId="16910" xr:uid="{00000000-0005-0000-0000-0000B7610000}"/>
    <cellStyle name="Total 3 4 3 3 2" xfId="21202" xr:uid="{00000000-0005-0000-0000-0000B8610000}"/>
    <cellStyle name="Total 3 4 3 3 3" xfId="25166" xr:uid="{00000000-0005-0000-0000-0000B9610000}"/>
    <cellStyle name="Total 3 4 3 4" xfId="12601" xr:uid="{00000000-0005-0000-0000-0000BA610000}"/>
    <cellStyle name="Total 3 4 4" xfId="8755" xr:uid="{00000000-0005-0000-0000-0000BB610000}"/>
    <cellStyle name="Total 3 4 4 2" xfId="8756" xr:uid="{00000000-0005-0000-0000-0000BC610000}"/>
    <cellStyle name="Total 3 4 4 2 2" xfId="8757" xr:uid="{00000000-0005-0000-0000-0000BD610000}"/>
    <cellStyle name="Total 3 4 4 2 2 2" xfId="16920" xr:uid="{00000000-0005-0000-0000-0000BE610000}"/>
    <cellStyle name="Total 3 4 4 2 2 2 2" xfId="21212" xr:uid="{00000000-0005-0000-0000-0000BF610000}"/>
    <cellStyle name="Total 3 4 4 2 2 2 3" xfId="25176" xr:uid="{00000000-0005-0000-0000-0000C0610000}"/>
    <cellStyle name="Total 3 4 4 2 2 3" xfId="12611" xr:uid="{00000000-0005-0000-0000-0000C1610000}"/>
    <cellStyle name="Total 3 4 4 2 3" xfId="8758" xr:uid="{00000000-0005-0000-0000-0000C2610000}"/>
    <cellStyle name="Total 3 4 4 2 3 2" xfId="16921" xr:uid="{00000000-0005-0000-0000-0000C3610000}"/>
    <cellStyle name="Total 3 4 4 2 3 2 2" xfId="21213" xr:uid="{00000000-0005-0000-0000-0000C4610000}"/>
    <cellStyle name="Total 3 4 4 2 3 2 3" xfId="25177" xr:uid="{00000000-0005-0000-0000-0000C5610000}"/>
    <cellStyle name="Total 3 4 4 2 3 3" xfId="12612" xr:uid="{00000000-0005-0000-0000-0000C6610000}"/>
    <cellStyle name="Total 3 4 4 2 4" xfId="8759" xr:uid="{00000000-0005-0000-0000-0000C7610000}"/>
    <cellStyle name="Total 3 4 4 2 4 2" xfId="16922" xr:uid="{00000000-0005-0000-0000-0000C8610000}"/>
    <cellStyle name="Total 3 4 4 2 4 2 2" xfId="21214" xr:uid="{00000000-0005-0000-0000-0000C9610000}"/>
    <cellStyle name="Total 3 4 4 2 4 2 3" xfId="25178" xr:uid="{00000000-0005-0000-0000-0000CA610000}"/>
    <cellStyle name="Total 3 4 4 2 4 3" xfId="12613" xr:uid="{00000000-0005-0000-0000-0000CB610000}"/>
    <cellStyle name="Total 3 4 4 2 5" xfId="8760" xr:uid="{00000000-0005-0000-0000-0000CC610000}"/>
    <cellStyle name="Total 3 4 4 2 5 2" xfId="16923" xr:uid="{00000000-0005-0000-0000-0000CD610000}"/>
    <cellStyle name="Total 3 4 4 2 5 2 2" xfId="21215" xr:uid="{00000000-0005-0000-0000-0000CE610000}"/>
    <cellStyle name="Total 3 4 4 2 5 2 3" xfId="25179" xr:uid="{00000000-0005-0000-0000-0000CF610000}"/>
    <cellStyle name="Total 3 4 4 2 5 3" xfId="12614" xr:uid="{00000000-0005-0000-0000-0000D0610000}"/>
    <cellStyle name="Total 3 4 4 2 6" xfId="8761" xr:uid="{00000000-0005-0000-0000-0000D1610000}"/>
    <cellStyle name="Total 3 4 4 2 6 2" xfId="16924" xr:uid="{00000000-0005-0000-0000-0000D2610000}"/>
    <cellStyle name="Total 3 4 4 2 6 2 2" xfId="21216" xr:uid="{00000000-0005-0000-0000-0000D3610000}"/>
    <cellStyle name="Total 3 4 4 2 6 2 3" xfId="25180" xr:uid="{00000000-0005-0000-0000-0000D4610000}"/>
    <cellStyle name="Total 3 4 4 2 6 3" xfId="12615" xr:uid="{00000000-0005-0000-0000-0000D5610000}"/>
    <cellStyle name="Total 3 4 4 2 7" xfId="8762" xr:uid="{00000000-0005-0000-0000-0000D6610000}"/>
    <cellStyle name="Total 3 4 4 2 7 2" xfId="16925" xr:uid="{00000000-0005-0000-0000-0000D7610000}"/>
    <cellStyle name="Total 3 4 4 2 7 2 2" xfId="21217" xr:uid="{00000000-0005-0000-0000-0000D8610000}"/>
    <cellStyle name="Total 3 4 4 2 7 2 3" xfId="25181" xr:uid="{00000000-0005-0000-0000-0000D9610000}"/>
    <cellStyle name="Total 3 4 4 2 7 3" xfId="12616" xr:uid="{00000000-0005-0000-0000-0000DA610000}"/>
    <cellStyle name="Total 3 4 4 2 8" xfId="16919" xr:uid="{00000000-0005-0000-0000-0000DB610000}"/>
    <cellStyle name="Total 3 4 4 2 8 2" xfId="21211" xr:uid="{00000000-0005-0000-0000-0000DC610000}"/>
    <cellStyle name="Total 3 4 4 2 8 3" xfId="25175" xr:uid="{00000000-0005-0000-0000-0000DD610000}"/>
    <cellStyle name="Total 3 4 4 2 9" xfId="12610" xr:uid="{00000000-0005-0000-0000-0000DE610000}"/>
    <cellStyle name="Total 3 4 4 3" xfId="16918" xr:uid="{00000000-0005-0000-0000-0000DF610000}"/>
    <cellStyle name="Total 3 4 4 3 2" xfId="21210" xr:uid="{00000000-0005-0000-0000-0000E0610000}"/>
    <cellStyle name="Total 3 4 4 3 3" xfId="25174" xr:uid="{00000000-0005-0000-0000-0000E1610000}"/>
    <cellStyle name="Total 3 4 4 4" xfId="12609" xr:uid="{00000000-0005-0000-0000-0000E2610000}"/>
    <cellStyle name="Total 3 4 5" xfId="8763" xr:uid="{00000000-0005-0000-0000-0000E3610000}"/>
    <cellStyle name="Total 3 4 5 2" xfId="8764" xr:uid="{00000000-0005-0000-0000-0000E4610000}"/>
    <cellStyle name="Total 3 4 5 2 2" xfId="16927" xr:uid="{00000000-0005-0000-0000-0000E5610000}"/>
    <cellStyle name="Total 3 4 5 2 2 2" xfId="21219" xr:uid="{00000000-0005-0000-0000-0000E6610000}"/>
    <cellStyle name="Total 3 4 5 2 2 3" xfId="25183" xr:uid="{00000000-0005-0000-0000-0000E7610000}"/>
    <cellStyle name="Total 3 4 5 2 3" xfId="12618" xr:uid="{00000000-0005-0000-0000-0000E8610000}"/>
    <cellStyle name="Total 3 4 5 3" xfId="8765" xr:uid="{00000000-0005-0000-0000-0000E9610000}"/>
    <cellStyle name="Total 3 4 5 3 2" xfId="16928" xr:uid="{00000000-0005-0000-0000-0000EA610000}"/>
    <cellStyle name="Total 3 4 5 3 2 2" xfId="21220" xr:uid="{00000000-0005-0000-0000-0000EB610000}"/>
    <cellStyle name="Total 3 4 5 3 2 3" xfId="25184" xr:uid="{00000000-0005-0000-0000-0000EC610000}"/>
    <cellStyle name="Total 3 4 5 3 3" xfId="12619" xr:uid="{00000000-0005-0000-0000-0000ED610000}"/>
    <cellStyle name="Total 3 4 5 4" xfId="8766" xr:uid="{00000000-0005-0000-0000-0000EE610000}"/>
    <cellStyle name="Total 3 4 5 4 2" xfId="16929" xr:uid="{00000000-0005-0000-0000-0000EF610000}"/>
    <cellStyle name="Total 3 4 5 4 2 2" xfId="21221" xr:uid="{00000000-0005-0000-0000-0000F0610000}"/>
    <cellStyle name="Total 3 4 5 4 2 3" xfId="25185" xr:uid="{00000000-0005-0000-0000-0000F1610000}"/>
    <cellStyle name="Total 3 4 5 4 3" xfId="12620" xr:uid="{00000000-0005-0000-0000-0000F2610000}"/>
    <cellStyle name="Total 3 4 5 5" xfId="8767" xr:uid="{00000000-0005-0000-0000-0000F3610000}"/>
    <cellStyle name="Total 3 4 5 5 2" xfId="16930" xr:uid="{00000000-0005-0000-0000-0000F4610000}"/>
    <cellStyle name="Total 3 4 5 5 2 2" xfId="21222" xr:uid="{00000000-0005-0000-0000-0000F5610000}"/>
    <cellStyle name="Total 3 4 5 5 2 3" xfId="25186" xr:uid="{00000000-0005-0000-0000-0000F6610000}"/>
    <cellStyle name="Total 3 4 5 5 3" xfId="12621" xr:uid="{00000000-0005-0000-0000-0000F7610000}"/>
    <cellStyle name="Total 3 4 5 6" xfId="8768" xr:uid="{00000000-0005-0000-0000-0000F8610000}"/>
    <cellStyle name="Total 3 4 5 6 2" xfId="16931" xr:uid="{00000000-0005-0000-0000-0000F9610000}"/>
    <cellStyle name="Total 3 4 5 6 2 2" xfId="21223" xr:uid="{00000000-0005-0000-0000-0000FA610000}"/>
    <cellStyle name="Total 3 4 5 6 2 3" xfId="25187" xr:uid="{00000000-0005-0000-0000-0000FB610000}"/>
    <cellStyle name="Total 3 4 5 6 3" xfId="12622" xr:uid="{00000000-0005-0000-0000-0000FC610000}"/>
    <cellStyle name="Total 3 4 5 7" xfId="8769" xr:uid="{00000000-0005-0000-0000-0000FD610000}"/>
    <cellStyle name="Total 3 4 5 7 2" xfId="16932" xr:uid="{00000000-0005-0000-0000-0000FE610000}"/>
    <cellStyle name="Total 3 4 5 7 2 2" xfId="21224" xr:uid="{00000000-0005-0000-0000-0000FF610000}"/>
    <cellStyle name="Total 3 4 5 7 2 3" xfId="25188" xr:uid="{00000000-0005-0000-0000-000000620000}"/>
    <cellStyle name="Total 3 4 5 7 3" xfId="12623" xr:uid="{00000000-0005-0000-0000-000001620000}"/>
    <cellStyle name="Total 3 4 5 8" xfId="16926" xr:uid="{00000000-0005-0000-0000-000002620000}"/>
    <cellStyle name="Total 3 4 5 8 2" xfId="21218" xr:uid="{00000000-0005-0000-0000-000003620000}"/>
    <cellStyle name="Total 3 4 5 8 3" xfId="25182" xr:uid="{00000000-0005-0000-0000-000004620000}"/>
    <cellStyle name="Total 3 4 5 9" xfId="12617" xr:uid="{00000000-0005-0000-0000-000005620000}"/>
    <cellStyle name="Total 3 4 6" xfId="16901" xr:uid="{00000000-0005-0000-0000-000006620000}"/>
    <cellStyle name="Total 3 4 6 2" xfId="21193" xr:uid="{00000000-0005-0000-0000-000007620000}"/>
    <cellStyle name="Total 3 4 6 3" xfId="25157" xr:uid="{00000000-0005-0000-0000-000008620000}"/>
    <cellStyle name="Total 3 4 7" xfId="12592" xr:uid="{00000000-0005-0000-0000-000009620000}"/>
    <cellStyle name="Total 3 5" xfId="8770" xr:uid="{00000000-0005-0000-0000-00000A620000}"/>
    <cellStyle name="Total 3 5 2" xfId="8771" xr:uid="{00000000-0005-0000-0000-00000B620000}"/>
    <cellStyle name="Total 3 5 2 2" xfId="8772" xr:uid="{00000000-0005-0000-0000-00000C620000}"/>
    <cellStyle name="Total 3 5 2 2 2" xfId="8773" xr:uid="{00000000-0005-0000-0000-00000D620000}"/>
    <cellStyle name="Total 3 5 2 2 2 2" xfId="16936" xr:uid="{00000000-0005-0000-0000-00000E620000}"/>
    <cellStyle name="Total 3 5 2 2 2 2 2" xfId="21228" xr:uid="{00000000-0005-0000-0000-00000F620000}"/>
    <cellStyle name="Total 3 5 2 2 2 2 3" xfId="25192" xr:uid="{00000000-0005-0000-0000-000010620000}"/>
    <cellStyle name="Total 3 5 2 2 2 3" xfId="12627" xr:uid="{00000000-0005-0000-0000-000011620000}"/>
    <cellStyle name="Total 3 5 2 2 3" xfId="8774" xr:uid="{00000000-0005-0000-0000-000012620000}"/>
    <cellStyle name="Total 3 5 2 2 3 2" xfId="16937" xr:uid="{00000000-0005-0000-0000-000013620000}"/>
    <cellStyle name="Total 3 5 2 2 3 2 2" xfId="21229" xr:uid="{00000000-0005-0000-0000-000014620000}"/>
    <cellStyle name="Total 3 5 2 2 3 2 3" xfId="25193" xr:uid="{00000000-0005-0000-0000-000015620000}"/>
    <cellStyle name="Total 3 5 2 2 3 3" xfId="12628" xr:uid="{00000000-0005-0000-0000-000016620000}"/>
    <cellStyle name="Total 3 5 2 2 4" xfId="8775" xr:uid="{00000000-0005-0000-0000-000017620000}"/>
    <cellStyle name="Total 3 5 2 2 4 2" xfId="16938" xr:uid="{00000000-0005-0000-0000-000018620000}"/>
    <cellStyle name="Total 3 5 2 2 4 2 2" xfId="21230" xr:uid="{00000000-0005-0000-0000-000019620000}"/>
    <cellStyle name="Total 3 5 2 2 4 2 3" xfId="25194" xr:uid="{00000000-0005-0000-0000-00001A620000}"/>
    <cellStyle name="Total 3 5 2 2 4 3" xfId="12629" xr:uid="{00000000-0005-0000-0000-00001B620000}"/>
    <cellStyle name="Total 3 5 2 2 5" xfId="8776" xr:uid="{00000000-0005-0000-0000-00001C620000}"/>
    <cellStyle name="Total 3 5 2 2 5 2" xfId="16939" xr:uid="{00000000-0005-0000-0000-00001D620000}"/>
    <cellStyle name="Total 3 5 2 2 5 2 2" xfId="21231" xr:uid="{00000000-0005-0000-0000-00001E620000}"/>
    <cellStyle name="Total 3 5 2 2 5 2 3" xfId="25195" xr:uid="{00000000-0005-0000-0000-00001F620000}"/>
    <cellStyle name="Total 3 5 2 2 5 3" xfId="12630" xr:uid="{00000000-0005-0000-0000-000020620000}"/>
    <cellStyle name="Total 3 5 2 2 6" xfId="8777" xr:uid="{00000000-0005-0000-0000-000021620000}"/>
    <cellStyle name="Total 3 5 2 2 6 2" xfId="16940" xr:uid="{00000000-0005-0000-0000-000022620000}"/>
    <cellStyle name="Total 3 5 2 2 6 2 2" xfId="21232" xr:uid="{00000000-0005-0000-0000-000023620000}"/>
    <cellStyle name="Total 3 5 2 2 6 2 3" xfId="25196" xr:uid="{00000000-0005-0000-0000-000024620000}"/>
    <cellStyle name="Total 3 5 2 2 6 3" xfId="12631" xr:uid="{00000000-0005-0000-0000-000025620000}"/>
    <cellStyle name="Total 3 5 2 2 7" xfId="8778" xr:uid="{00000000-0005-0000-0000-000026620000}"/>
    <cellStyle name="Total 3 5 2 2 7 2" xfId="16941" xr:uid="{00000000-0005-0000-0000-000027620000}"/>
    <cellStyle name="Total 3 5 2 2 7 2 2" xfId="21233" xr:uid="{00000000-0005-0000-0000-000028620000}"/>
    <cellStyle name="Total 3 5 2 2 7 2 3" xfId="25197" xr:uid="{00000000-0005-0000-0000-000029620000}"/>
    <cellStyle name="Total 3 5 2 2 7 3" xfId="12632" xr:uid="{00000000-0005-0000-0000-00002A620000}"/>
    <cellStyle name="Total 3 5 2 2 8" xfId="16935" xr:uid="{00000000-0005-0000-0000-00002B620000}"/>
    <cellStyle name="Total 3 5 2 2 8 2" xfId="21227" xr:uid="{00000000-0005-0000-0000-00002C620000}"/>
    <cellStyle name="Total 3 5 2 2 8 3" xfId="25191" xr:uid="{00000000-0005-0000-0000-00002D620000}"/>
    <cellStyle name="Total 3 5 2 2 9" xfId="12626" xr:uid="{00000000-0005-0000-0000-00002E620000}"/>
    <cellStyle name="Total 3 5 2 3" xfId="16934" xr:uid="{00000000-0005-0000-0000-00002F620000}"/>
    <cellStyle name="Total 3 5 2 3 2" xfId="21226" xr:uid="{00000000-0005-0000-0000-000030620000}"/>
    <cellStyle name="Total 3 5 2 3 3" xfId="25190" xr:uid="{00000000-0005-0000-0000-000031620000}"/>
    <cellStyle name="Total 3 5 2 4" xfId="12625" xr:uid="{00000000-0005-0000-0000-000032620000}"/>
    <cellStyle name="Total 3 5 3" xfId="8779" xr:uid="{00000000-0005-0000-0000-000033620000}"/>
    <cellStyle name="Total 3 5 3 2" xfId="8780" xr:uid="{00000000-0005-0000-0000-000034620000}"/>
    <cellStyle name="Total 3 5 3 2 2" xfId="8781" xr:uid="{00000000-0005-0000-0000-000035620000}"/>
    <cellStyle name="Total 3 5 3 2 2 2" xfId="16944" xr:uid="{00000000-0005-0000-0000-000036620000}"/>
    <cellStyle name="Total 3 5 3 2 2 2 2" xfId="21236" xr:uid="{00000000-0005-0000-0000-000037620000}"/>
    <cellStyle name="Total 3 5 3 2 2 2 3" xfId="25200" xr:uid="{00000000-0005-0000-0000-000038620000}"/>
    <cellStyle name="Total 3 5 3 2 2 3" xfId="12635" xr:uid="{00000000-0005-0000-0000-000039620000}"/>
    <cellStyle name="Total 3 5 3 2 3" xfId="8782" xr:uid="{00000000-0005-0000-0000-00003A620000}"/>
    <cellStyle name="Total 3 5 3 2 3 2" xfId="16945" xr:uid="{00000000-0005-0000-0000-00003B620000}"/>
    <cellStyle name="Total 3 5 3 2 3 2 2" xfId="21237" xr:uid="{00000000-0005-0000-0000-00003C620000}"/>
    <cellStyle name="Total 3 5 3 2 3 2 3" xfId="25201" xr:uid="{00000000-0005-0000-0000-00003D620000}"/>
    <cellStyle name="Total 3 5 3 2 3 3" xfId="12636" xr:uid="{00000000-0005-0000-0000-00003E620000}"/>
    <cellStyle name="Total 3 5 3 2 4" xfId="8783" xr:uid="{00000000-0005-0000-0000-00003F620000}"/>
    <cellStyle name="Total 3 5 3 2 4 2" xfId="16946" xr:uid="{00000000-0005-0000-0000-000040620000}"/>
    <cellStyle name="Total 3 5 3 2 4 2 2" xfId="21238" xr:uid="{00000000-0005-0000-0000-000041620000}"/>
    <cellStyle name="Total 3 5 3 2 4 2 3" xfId="25202" xr:uid="{00000000-0005-0000-0000-000042620000}"/>
    <cellStyle name="Total 3 5 3 2 4 3" xfId="12637" xr:uid="{00000000-0005-0000-0000-000043620000}"/>
    <cellStyle name="Total 3 5 3 2 5" xfId="8784" xr:uid="{00000000-0005-0000-0000-000044620000}"/>
    <cellStyle name="Total 3 5 3 2 5 2" xfId="16947" xr:uid="{00000000-0005-0000-0000-000045620000}"/>
    <cellStyle name="Total 3 5 3 2 5 2 2" xfId="21239" xr:uid="{00000000-0005-0000-0000-000046620000}"/>
    <cellStyle name="Total 3 5 3 2 5 2 3" xfId="25203" xr:uid="{00000000-0005-0000-0000-000047620000}"/>
    <cellStyle name="Total 3 5 3 2 5 3" xfId="12638" xr:uid="{00000000-0005-0000-0000-000048620000}"/>
    <cellStyle name="Total 3 5 3 2 6" xfId="8785" xr:uid="{00000000-0005-0000-0000-000049620000}"/>
    <cellStyle name="Total 3 5 3 2 6 2" xfId="16948" xr:uid="{00000000-0005-0000-0000-00004A620000}"/>
    <cellStyle name="Total 3 5 3 2 6 2 2" xfId="21240" xr:uid="{00000000-0005-0000-0000-00004B620000}"/>
    <cellStyle name="Total 3 5 3 2 6 2 3" xfId="25204" xr:uid="{00000000-0005-0000-0000-00004C620000}"/>
    <cellStyle name="Total 3 5 3 2 6 3" xfId="12639" xr:uid="{00000000-0005-0000-0000-00004D620000}"/>
    <cellStyle name="Total 3 5 3 2 7" xfId="8786" xr:uid="{00000000-0005-0000-0000-00004E620000}"/>
    <cellStyle name="Total 3 5 3 2 7 2" xfId="16949" xr:uid="{00000000-0005-0000-0000-00004F620000}"/>
    <cellStyle name="Total 3 5 3 2 7 2 2" xfId="21241" xr:uid="{00000000-0005-0000-0000-000050620000}"/>
    <cellStyle name="Total 3 5 3 2 7 2 3" xfId="25205" xr:uid="{00000000-0005-0000-0000-000051620000}"/>
    <cellStyle name="Total 3 5 3 2 7 3" xfId="12640" xr:uid="{00000000-0005-0000-0000-000052620000}"/>
    <cellStyle name="Total 3 5 3 2 8" xfId="16943" xr:uid="{00000000-0005-0000-0000-000053620000}"/>
    <cellStyle name="Total 3 5 3 2 8 2" xfId="21235" xr:uid="{00000000-0005-0000-0000-000054620000}"/>
    <cellStyle name="Total 3 5 3 2 8 3" xfId="25199" xr:uid="{00000000-0005-0000-0000-000055620000}"/>
    <cellStyle name="Total 3 5 3 2 9" xfId="12634" xr:uid="{00000000-0005-0000-0000-000056620000}"/>
    <cellStyle name="Total 3 5 3 3" xfId="16942" xr:uid="{00000000-0005-0000-0000-000057620000}"/>
    <cellStyle name="Total 3 5 3 3 2" xfId="21234" xr:uid="{00000000-0005-0000-0000-000058620000}"/>
    <cellStyle name="Total 3 5 3 3 3" xfId="25198" xr:uid="{00000000-0005-0000-0000-000059620000}"/>
    <cellStyle name="Total 3 5 3 4" xfId="12633" xr:uid="{00000000-0005-0000-0000-00005A620000}"/>
    <cellStyle name="Total 3 5 4" xfId="8787" xr:uid="{00000000-0005-0000-0000-00005B620000}"/>
    <cellStyle name="Total 3 5 4 2" xfId="8788" xr:uid="{00000000-0005-0000-0000-00005C620000}"/>
    <cellStyle name="Total 3 5 4 2 2" xfId="8789" xr:uid="{00000000-0005-0000-0000-00005D620000}"/>
    <cellStyle name="Total 3 5 4 2 2 2" xfId="16952" xr:uid="{00000000-0005-0000-0000-00005E620000}"/>
    <cellStyle name="Total 3 5 4 2 2 2 2" xfId="21244" xr:uid="{00000000-0005-0000-0000-00005F620000}"/>
    <cellStyle name="Total 3 5 4 2 2 2 3" xfId="25208" xr:uid="{00000000-0005-0000-0000-000060620000}"/>
    <cellStyle name="Total 3 5 4 2 2 3" xfId="12643" xr:uid="{00000000-0005-0000-0000-000061620000}"/>
    <cellStyle name="Total 3 5 4 2 3" xfId="8790" xr:uid="{00000000-0005-0000-0000-000062620000}"/>
    <cellStyle name="Total 3 5 4 2 3 2" xfId="16953" xr:uid="{00000000-0005-0000-0000-000063620000}"/>
    <cellStyle name="Total 3 5 4 2 3 2 2" xfId="21245" xr:uid="{00000000-0005-0000-0000-000064620000}"/>
    <cellStyle name="Total 3 5 4 2 3 2 3" xfId="25209" xr:uid="{00000000-0005-0000-0000-000065620000}"/>
    <cellStyle name="Total 3 5 4 2 3 3" xfId="12644" xr:uid="{00000000-0005-0000-0000-000066620000}"/>
    <cellStyle name="Total 3 5 4 2 4" xfId="8791" xr:uid="{00000000-0005-0000-0000-000067620000}"/>
    <cellStyle name="Total 3 5 4 2 4 2" xfId="16954" xr:uid="{00000000-0005-0000-0000-000068620000}"/>
    <cellStyle name="Total 3 5 4 2 4 2 2" xfId="21246" xr:uid="{00000000-0005-0000-0000-000069620000}"/>
    <cellStyle name="Total 3 5 4 2 4 2 3" xfId="25210" xr:uid="{00000000-0005-0000-0000-00006A620000}"/>
    <cellStyle name="Total 3 5 4 2 4 3" xfId="12645" xr:uid="{00000000-0005-0000-0000-00006B620000}"/>
    <cellStyle name="Total 3 5 4 2 5" xfId="8792" xr:uid="{00000000-0005-0000-0000-00006C620000}"/>
    <cellStyle name="Total 3 5 4 2 5 2" xfId="16955" xr:uid="{00000000-0005-0000-0000-00006D620000}"/>
    <cellStyle name="Total 3 5 4 2 5 2 2" xfId="21247" xr:uid="{00000000-0005-0000-0000-00006E620000}"/>
    <cellStyle name="Total 3 5 4 2 5 2 3" xfId="25211" xr:uid="{00000000-0005-0000-0000-00006F620000}"/>
    <cellStyle name="Total 3 5 4 2 5 3" xfId="12646" xr:uid="{00000000-0005-0000-0000-000070620000}"/>
    <cellStyle name="Total 3 5 4 2 6" xfId="8793" xr:uid="{00000000-0005-0000-0000-000071620000}"/>
    <cellStyle name="Total 3 5 4 2 6 2" xfId="16956" xr:uid="{00000000-0005-0000-0000-000072620000}"/>
    <cellStyle name="Total 3 5 4 2 6 2 2" xfId="21248" xr:uid="{00000000-0005-0000-0000-000073620000}"/>
    <cellStyle name="Total 3 5 4 2 6 2 3" xfId="25212" xr:uid="{00000000-0005-0000-0000-000074620000}"/>
    <cellStyle name="Total 3 5 4 2 6 3" xfId="12647" xr:uid="{00000000-0005-0000-0000-000075620000}"/>
    <cellStyle name="Total 3 5 4 2 7" xfId="8794" xr:uid="{00000000-0005-0000-0000-000076620000}"/>
    <cellStyle name="Total 3 5 4 2 7 2" xfId="16957" xr:uid="{00000000-0005-0000-0000-000077620000}"/>
    <cellStyle name="Total 3 5 4 2 7 2 2" xfId="21249" xr:uid="{00000000-0005-0000-0000-000078620000}"/>
    <cellStyle name="Total 3 5 4 2 7 2 3" xfId="25213" xr:uid="{00000000-0005-0000-0000-000079620000}"/>
    <cellStyle name="Total 3 5 4 2 7 3" xfId="12648" xr:uid="{00000000-0005-0000-0000-00007A620000}"/>
    <cellStyle name="Total 3 5 4 2 8" xfId="16951" xr:uid="{00000000-0005-0000-0000-00007B620000}"/>
    <cellStyle name="Total 3 5 4 2 8 2" xfId="21243" xr:uid="{00000000-0005-0000-0000-00007C620000}"/>
    <cellStyle name="Total 3 5 4 2 8 3" xfId="25207" xr:uid="{00000000-0005-0000-0000-00007D620000}"/>
    <cellStyle name="Total 3 5 4 2 9" xfId="12642" xr:uid="{00000000-0005-0000-0000-00007E620000}"/>
    <cellStyle name="Total 3 5 4 3" xfId="16950" xr:uid="{00000000-0005-0000-0000-00007F620000}"/>
    <cellStyle name="Total 3 5 4 3 2" xfId="21242" xr:uid="{00000000-0005-0000-0000-000080620000}"/>
    <cellStyle name="Total 3 5 4 3 3" xfId="25206" xr:uid="{00000000-0005-0000-0000-000081620000}"/>
    <cellStyle name="Total 3 5 4 4" xfId="12641" xr:uid="{00000000-0005-0000-0000-000082620000}"/>
    <cellStyle name="Total 3 5 5" xfId="8795" xr:uid="{00000000-0005-0000-0000-000083620000}"/>
    <cellStyle name="Total 3 5 5 2" xfId="8796" xr:uid="{00000000-0005-0000-0000-000084620000}"/>
    <cellStyle name="Total 3 5 5 2 2" xfId="16959" xr:uid="{00000000-0005-0000-0000-000085620000}"/>
    <cellStyle name="Total 3 5 5 2 2 2" xfId="21251" xr:uid="{00000000-0005-0000-0000-000086620000}"/>
    <cellStyle name="Total 3 5 5 2 2 3" xfId="25215" xr:uid="{00000000-0005-0000-0000-000087620000}"/>
    <cellStyle name="Total 3 5 5 2 3" xfId="12650" xr:uid="{00000000-0005-0000-0000-000088620000}"/>
    <cellStyle name="Total 3 5 5 3" xfId="8797" xr:uid="{00000000-0005-0000-0000-000089620000}"/>
    <cellStyle name="Total 3 5 5 3 2" xfId="16960" xr:uid="{00000000-0005-0000-0000-00008A620000}"/>
    <cellStyle name="Total 3 5 5 3 2 2" xfId="21252" xr:uid="{00000000-0005-0000-0000-00008B620000}"/>
    <cellStyle name="Total 3 5 5 3 2 3" xfId="25216" xr:uid="{00000000-0005-0000-0000-00008C620000}"/>
    <cellStyle name="Total 3 5 5 3 3" xfId="12651" xr:uid="{00000000-0005-0000-0000-00008D620000}"/>
    <cellStyle name="Total 3 5 5 4" xfId="8798" xr:uid="{00000000-0005-0000-0000-00008E620000}"/>
    <cellStyle name="Total 3 5 5 4 2" xfId="16961" xr:uid="{00000000-0005-0000-0000-00008F620000}"/>
    <cellStyle name="Total 3 5 5 4 2 2" xfId="21253" xr:uid="{00000000-0005-0000-0000-000090620000}"/>
    <cellStyle name="Total 3 5 5 4 2 3" xfId="25217" xr:uid="{00000000-0005-0000-0000-000091620000}"/>
    <cellStyle name="Total 3 5 5 4 3" xfId="12652" xr:uid="{00000000-0005-0000-0000-000092620000}"/>
    <cellStyle name="Total 3 5 5 5" xfId="8799" xr:uid="{00000000-0005-0000-0000-000093620000}"/>
    <cellStyle name="Total 3 5 5 5 2" xfId="16962" xr:uid="{00000000-0005-0000-0000-000094620000}"/>
    <cellStyle name="Total 3 5 5 5 2 2" xfId="21254" xr:uid="{00000000-0005-0000-0000-000095620000}"/>
    <cellStyle name="Total 3 5 5 5 2 3" xfId="25218" xr:uid="{00000000-0005-0000-0000-000096620000}"/>
    <cellStyle name="Total 3 5 5 5 3" xfId="12653" xr:uid="{00000000-0005-0000-0000-000097620000}"/>
    <cellStyle name="Total 3 5 5 6" xfId="8800" xr:uid="{00000000-0005-0000-0000-000098620000}"/>
    <cellStyle name="Total 3 5 5 6 2" xfId="16963" xr:uid="{00000000-0005-0000-0000-000099620000}"/>
    <cellStyle name="Total 3 5 5 6 2 2" xfId="21255" xr:uid="{00000000-0005-0000-0000-00009A620000}"/>
    <cellStyle name="Total 3 5 5 6 2 3" xfId="25219" xr:uid="{00000000-0005-0000-0000-00009B620000}"/>
    <cellStyle name="Total 3 5 5 6 3" xfId="12654" xr:uid="{00000000-0005-0000-0000-00009C620000}"/>
    <cellStyle name="Total 3 5 5 7" xfId="8801" xr:uid="{00000000-0005-0000-0000-00009D620000}"/>
    <cellStyle name="Total 3 5 5 7 2" xfId="16964" xr:uid="{00000000-0005-0000-0000-00009E620000}"/>
    <cellStyle name="Total 3 5 5 7 2 2" xfId="21256" xr:uid="{00000000-0005-0000-0000-00009F620000}"/>
    <cellStyle name="Total 3 5 5 7 2 3" xfId="25220" xr:uid="{00000000-0005-0000-0000-0000A0620000}"/>
    <cellStyle name="Total 3 5 5 7 3" xfId="12655" xr:uid="{00000000-0005-0000-0000-0000A1620000}"/>
    <cellStyle name="Total 3 5 5 8" xfId="16958" xr:uid="{00000000-0005-0000-0000-0000A2620000}"/>
    <cellStyle name="Total 3 5 5 8 2" xfId="21250" xr:uid="{00000000-0005-0000-0000-0000A3620000}"/>
    <cellStyle name="Total 3 5 5 8 3" xfId="25214" xr:uid="{00000000-0005-0000-0000-0000A4620000}"/>
    <cellStyle name="Total 3 5 5 9" xfId="12649" xr:uid="{00000000-0005-0000-0000-0000A5620000}"/>
    <cellStyle name="Total 3 5 6" xfId="16933" xr:uid="{00000000-0005-0000-0000-0000A6620000}"/>
    <cellStyle name="Total 3 5 6 2" xfId="21225" xr:uid="{00000000-0005-0000-0000-0000A7620000}"/>
    <cellStyle name="Total 3 5 6 3" xfId="25189" xr:uid="{00000000-0005-0000-0000-0000A8620000}"/>
    <cellStyle name="Total 3 5 7" xfId="12624" xr:uid="{00000000-0005-0000-0000-0000A9620000}"/>
    <cellStyle name="Total 3 6" xfId="8802" xr:uid="{00000000-0005-0000-0000-0000AA620000}"/>
    <cellStyle name="Total 3 6 2" xfId="8803" xr:uid="{00000000-0005-0000-0000-0000AB620000}"/>
    <cellStyle name="Total 3 6 2 2" xfId="8804" xr:uid="{00000000-0005-0000-0000-0000AC620000}"/>
    <cellStyle name="Total 3 6 2 2 2" xfId="8805" xr:uid="{00000000-0005-0000-0000-0000AD620000}"/>
    <cellStyle name="Total 3 6 2 2 2 2" xfId="16968" xr:uid="{00000000-0005-0000-0000-0000AE620000}"/>
    <cellStyle name="Total 3 6 2 2 2 2 2" xfId="21260" xr:uid="{00000000-0005-0000-0000-0000AF620000}"/>
    <cellStyle name="Total 3 6 2 2 2 2 3" xfId="25224" xr:uid="{00000000-0005-0000-0000-0000B0620000}"/>
    <cellStyle name="Total 3 6 2 2 2 3" xfId="12659" xr:uid="{00000000-0005-0000-0000-0000B1620000}"/>
    <cellStyle name="Total 3 6 2 2 3" xfId="8806" xr:uid="{00000000-0005-0000-0000-0000B2620000}"/>
    <cellStyle name="Total 3 6 2 2 3 2" xfId="16969" xr:uid="{00000000-0005-0000-0000-0000B3620000}"/>
    <cellStyle name="Total 3 6 2 2 3 2 2" xfId="21261" xr:uid="{00000000-0005-0000-0000-0000B4620000}"/>
    <cellStyle name="Total 3 6 2 2 3 2 3" xfId="25225" xr:uid="{00000000-0005-0000-0000-0000B5620000}"/>
    <cellStyle name="Total 3 6 2 2 3 3" xfId="12660" xr:uid="{00000000-0005-0000-0000-0000B6620000}"/>
    <cellStyle name="Total 3 6 2 2 4" xfId="8807" xr:uid="{00000000-0005-0000-0000-0000B7620000}"/>
    <cellStyle name="Total 3 6 2 2 4 2" xfId="16970" xr:uid="{00000000-0005-0000-0000-0000B8620000}"/>
    <cellStyle name="Total 3 6 2 2 4 2 2" xfId="21262" xr:uid="{00000000-0005-0000-0000-0000B9620000}"/>
    <cellStyle name="Total 3 6 2 2 4 2 3" xfId="25226" xr:uid="{00000000-0005-0000-0000-0000BA620000}"/>
    <cellStyle name="Total 3 6 2 2 4 3" xfId="12661" xr:uid="{00000000-0005-0000-0000-0000BB620000}"/>
    <cellStyle name="Total 3 6 2 2 5" xfId="8808" xr:uid="{00000000-0005-0000-0000-0000BC620000}"/>
    <cellStyle name="Total 3 6 2 2 5 2" xfId="16971" xr:uid="{00000000-0005-0000-0000-0000BD620000}"/>
    <cellStyle name="Total 3 6 2 2 5 2 2" xfId="21263" xr:uid="{00000000-0005-0000-0000-0000BE620000}"/>
    <cellStyle name="Total 3 6 2 2 5 2 3" xfId="25227" xr:uid="{00000000-0005-0000-0000-0000BF620000}"/>
    <cellStyle name="Total 3 6 2 2 5 3" xfId="12662" xr:uid="{00000000-0005-0000-0000-0000C0620000}"/>
    <cellStyle name="Total 3 6 2 2 6" xfId="8809" xr:uid="{00000000-0005-0000-0000-0000C1620000}"/>
    <cellStyle name="Total 3 6 2 2 6 2" xfId="16972" xr:uid="{00000000-0005-0000-0000-0000C2620000}"/>
    <cellStyle name="Total 3 6 2 2 6 2 2" xfId="21264" xr:uid="{00000000-0005-0000-0000-0000C3620000}"/>
    <cellStyle name="Total 3 6 2 2 6 2 3" xfId="25228" xr:uid="{00000000-0005-0000-0000-0000C4620000}"/>
    <cellStyle name="Total 3 6 2 2 6 3" xfId="12663" xr:uid="{00000000-0005-0000-0000-0000C5620000}"/>
    <cellStyle name="Total 3 6 2 2 7" xfId="8810" xr:uid="{00000000-0005-0000-0000-0000C6620000}"/>
    <cellStyle name="Total 3 6 2 2 7 2" xfId="16973" xr:uid="{00000000-0005-0000-0000-0000C7620000}"/>
    <cellStyle name="Total 3 6 2 2 7 2 2" xfId="21265" xr:uid="{00000000-0005-0000-0000-0000C8620000}"/>
    <cellStyle name="Total 3 6 2 2 7 2 3" xfId="25229" xr:uid="{00000000-0005-0000-0000-0000C9620000}"/>
    <cellStyle name="Total 3 6 2 2 7 3" xfId="12664" xr:uid="{00000000-0005-0000-0000-0000CA620000}"/>
    <cellStyle name="Total 3 6 2 2 8" xfId="16967" xr:uid="{00000000-0005-0000-0000-0000CB620000}"/>
    <cellStyle name="Total 3 6 2 2 8 2" xfId="21259" xr:uid="{00000000-0005-0000-0000-0000CC620000}"/>
    <cellStyle name="Total 3 6 2 2 8 3" xfId="25223" xr:uid="{00000000-0005-0000-0000-0000CD620000}"/>
    <cellStyle name="Total 3 6 2 2 9" xfId="12658" xr:uid="{00000000-0005-0000-0000-0000CE620000}"/>
    <cellStyle name="Total 3 6 2 3" xfId="16966" xr:uid="{00000000-0005-0000-0000-0000CF620000}"/>
    <cellStyle name="Total 3 6 2 3 2" xfId="21258" xr:uid="{00000000-0005-0000-0000-0000D0620000}"/>
    <cellStyle name="Total 3 6 2 3 3" xfId="25222" xr:uid="{00000000-0005-0000-0000-0000D1620000}"/>
    <cellStyle name="Total 3 6 2 4" xfId="12657" xr:uid="{00000000-0005-0000-0000-0000D2620000}"/>
    <cellStyle name="Total 3 6 3" xfId="8811" xr:uid="{00000000-0005-0000-0000-0000D3620000}"/>
    <cellStyle name="Total 3 6 3 2" xfId="8812" xr:uid="{00000000-0005-0000-0000-0000D4620000}"/>
    <cellStyle name="Total 3 6 3 2 2" xfId="8813" xr:uid="{00000000-0005-0000-0000-0000D5620000}"/>
    <cellStyle name="Total 3 6 3 2 2 2" xfId="16976" xr:uid="{00000000-0005-0000-0000-0000D6620000}"/>
    <cellStyle name="Total 3 6 3 2 2 2 2" xfId="21268" xr:uid="{00000000-0005-0000-0000-0000D7620000}"/>
    <cellStyle name="Total 3 6 3 2 2 2 3" xfId="25232" xr:uid="{00000000-0005-0000-0000-0000D8620000}"/>
    <cellStyle name="Total 3 6 3 2 2 3" xfId="12667" xr:uid="{00000000-0005-0000-0000-0000D9620000}"/>
    <cellStyle name="Total 3 6 3 2 3" xfId="8814" xr:uid="{00000000-0005-0000-0000-0000DA620000}"/>
    <cellStyle name="Total 3 6 3 2 3 2" xfId="16977" xr:uid="{00000000-0005-0000-0000-0000DB620000}"/>
    <cellStyle name="Total 3 6 3 2 3 2 2" xfId="21269" xr:uid="{00000000-0005-0000-0000-0000DC620000}"/>
    <cellStyle name="Total 3 6 3 2 3 2 3" xfId="25233" xr:uid="{00000000-0005-0000-0000-0000DD620000}"/>
    <cellStyle name="Total 3 6 3 2 3 3" xfId="12668" xr:uid="{00000000-0005-0000-0000-0000DE620000}"/>
    <cellStyle name="Total 3 6 3 2 4" xfId="8815" xr:uid="{00000000-0005-0000-0000-0000DF620000}"/>
    <cellStyle name="Total 3 6 3 2 4 2" xfId="16978" xr:uid="{00000000-0005-0000-0000-0000E0620000}"/>
    <cellStyle name="Total 3 6 3 2 4 2 2" xfId="21270" xr:uid="{00000000-0005-0000-0000-0000E1620000}"/>
    <cellStyle name="Total 3 6 3 2 4 2 3" xfId="25234" xr:uid="{00000000-0005-0000-0000-0000E2620000}"/>
    <cellStyle name="Total 3 6 3 2 4 3" xfId="12669" xr:uid="{00000000-0005-0000-0000-0000E3620000}"/>
    <cellStyle name="Total 3 6 3 2 5" xfId="8816" xr:uid="{00000000-0005-0000-0000-0000E4620000}"/>
    <cellStyle name="Total 3 6 3 2 5 2" xfId="16979" xr:uid="{00000000-0005-0000-0000-0000E5620000}"/>
    <cellStyle name="Total 3 6 3 2 5 2 2" xfId="21271" xr:uid="{00000000-0005-0000-0000-0000E6620000}"/>
    <cellStyle name="Total 3 6 3 2 5 2 3" xfId="25235" xr:uid="{00000000-0005-0000-0000-0000E7620000}"/>
    <cellStyle name="Total 3 6 3 2 5 3" xfId="12670" xr:uid="{00000000-0005-0000-0000-0000E8620000}"/>
    <cellStyle name="Total 3 6 3 2 6" xfId="8817" xr:uid="{00000000-0005-0000-0000-0000E9620000}"/>
    <cellStyle name="Total 3 6 3 2 6 2" xfId="16980" xr:uid="{00000000-0005-0000-0000-0000EA620000}"/>
    <cellStyle name="Total 3 6 3 2 6 2 2" xfId="21272" xr:uid="{00000000-0005-0000-0000-0000EB620000}"/>
    <cellStyle name="Total 3 6 3 2 6 2 3" xfId="25236" xr:uid="{00000000-0005-0000-0000-0000EC620000}"/>
    <cellStyle name="Total 3 6 3 2 6 3" xfId="12671" xr:uid="{00000000-0005-0000-0000-0000ED620000}"/>
    <cellStyle name="Total 3 6 3 2 7" xfId="8818" xr:uid="{00000000-0005-0000-0000-0000EE620000}"/>
    <cellStyle name="Total 3 6 3 2 7 2" xfId="16981" xr:uid="{00000000-0005-0000-0000-0000EF620000}"/>
    <cellStyle name="Total 3 6 3 2 7 2 2" xfId="21273" xr:uid="{00000000-0005-0000-0000-0000F0620000}"/>
    <cellStyle name="Total 3 6 3 2 7 2 3" xfId="25237" xr:uid="{00000000-0005-0000-0000-0000F1620000}"/>
    <cellStyle name="Total 3 6 3 2 7 3" xfId="12672" xr:uid="{00000000-0005-0000-0000-0000F2620000}"/>
    <cellStyle name="Total 3 6 3 2 8" xfId="16975" xr:uid="{00000000-0005-0000-0000-0000F3620000}"/>
    <cellStyle name="Total 3 6 3 2 8 2" xfId="21267" xr:uid="{00000000-0005-0000-0000-0000F4620000}"/>
    <cellStyle name="Total 3 6 3 2 8 3" xfId="25231" xr:uid="{00000000-0005-0000-0000-0000F5620000}"/>
    <cellStyle name="Total 3 6 3 2 9" xfId="12666" xr:uid="{00000000-0005-0000-0000-0000F6620000}"/>
    <cellStyle name="Total 3 6 3 3" xfId="16974" xr:uid="{00000000-0005-0000-0000-0000F7620000}"/>
    <cellStyle name="Total 3 6 3 3 2" xfId="21266" xr:uid="{00000000-0005-0000-0000-0000F8620000}"/>
    <cellStyle name="Total 3 6 3 3 3" xfId="25230" xr:uid="{00000000-0005-0000-0000-0000F9620000}"/>
    <cellStyle name="Total 3 6 3 4" xfId="12665" xr:uid="{00000000-0005-0000-0000-0000FA620000}"/>
    <cellStyle name="Total 3 6 4" xfId="8819" xr:uid="{00000000-0005-0000-0000-0000FB620000}"/>
    <cellStyle name="Total 3 6 4 2" xfId="8820" xr:uid="{00000000-0005-0000-0000-0000FC620000}"/>
    <cellStyle name="Total 3 6 4 2 2" xfId="8821" xr:uid="{00000000-0005-0000-0000-0000FD620000}"/>
    <cellStyle name="Total 3 6 4 2 2 2" xfId="16984" xr:uid="{00000000-0005-0000-0000-0000FE620000}"/>
    <cellStyle name="Total 3 6 4 2 2 2 2" xfId="21276" xr:uid="{00000000-0005-0000-0000-0000FF620000}"/>
    <cellStyle name="Total 3 6 4 2 2 2 3" xfId="25240" xr:uid="{00000000-0005-0000-0000-000000630000}"/>
    <cellStyle name="Total 3 6 4 2 2 3" xfId="12675" xr:uid="{00000000-0005-0000-0000-000001630000}"/>
    <cellStyle name="Total 3 6 4 2 3" xfId="8822" xr:uid="{00000000-0005-0000-0000-000002630000}"/>
    <cellStyle name="Total 3 6 4 2 3 2" xfId="16985" xr:uid="{00000000-0005-0000-0000-000003630000}"/>
    <cellStyle name="Total 3 6 4 2 3 2 2" xfId="21277" xr:uid="{00000000-0005-0000-0000-000004630000}"/>
    <cellStyle name="Total 3 6 4 2 3 2 3" xfId="25241" xr:uid="{00000000-0005-0000-0000-000005630000}"/>
    <cellStyle name="Total 3 6 4 2 3 3" xfId="12676" xr:uid="{00000000-0005-0000-0000-000006630000}"/>
    <cellStyle name="Total 3 6 4 2 4" xfId="8823" xr:uid="{00000000-0005-0000-0000-000007630000}"/>
    <cellStyle name="Total 3 6 4 2 4 2" xfId="16986" xr:uid="{00000000-0005-0000-0000-000008630000}"/>
    <cellStyle name="Total 3 6 4 2 4 2 2" xfId="21278" xr:uid="{00000000-0005-0000-0000-000009630000}"/>
    <cellStyle name="Total 3 6 4 2 4 2 3" xfId="25242" xr:uid="{00000000-0005-0000-0000-00000A630000}"/>
    <cellStyle name="Total 3 6 4 2 4 3" xfId="12677" xr:uid="{00000000-0005-0000-0000-00000B630000}"/>
    <cellStyle name="Total 3 6 4 2 5" xfId="8824" xr:uid="{00000000-0005-0000-0000-00000C630000}"/>
    <cellStyle name="Total 3 6 4 2 5 2" xfId="16987" xr:uid="{00000000-0005-0000-0000-00000D630000}"/>
    <cellStyle name="Total 3 6 4 2 5 2 2" xfId="21279" xr:uid="{00000000-0005-0000-0000-00000E630000}"/>
    <cellStyle name="Total 3 6 4 2 5 2 3" xfId="25243" xr:uid="{00000000-0005-0000-0000-00000F630000}"/>
    <cellStyle name="Total 3 6 4 2 5 3" xfId="12678" xr:uid="{00000000-0005-0000-0000-000010630000}"/>
    <cellStyle name="Total 3 6 4 2 6" xfId="8825" xr:uid="{00000000-0005-0000-0000-000011630000}"/>
    <cellStyle name="Total 3 6 4 2 6 2" xfId="16988" xr:uid="{00000000-0005-0000-0000-000012630000}"/>
    <cellStyle name="Total 3 6 4 2 6 2 2" xfId="21280" xr:uid="{00000000-0005-0000-0000-000013630000}"/>
    <cellStyle name="Total 3 6 4 2 6 2 3" xfId="25244" xr:uid="{00000000-0005-0000-0000-000014630000}"/>
    <cellStyle name="Total 3 6 4 2 6 3" xfId="12679" xr:uid="{00000000-0005-0000-0000-000015630000}"/>
    <cellStyle name="Total 3 6 4 2 7" xfId="8826" xr:uid="{00000000-0005-0000-0000-000016630000}"/>
    <cellStyle name="Total 3 6 4 2 7 2" xfId="16989" xr:uid="{00000000-0005-0000-0000-000017630000}"/>
    <cellStyle name="Total 3 6 4 2 7 2 2" xfId="21281" xr:uid="{00000000-0005-0000-0000-000018630000}"/>
    <cellStyle name="Total 3 6 4 2 7 2 3" xfId="25245" xr:uid="{00000000-0005-0000-0000-000019630000}"/>
    <cellStyle name="Total 3 6 4 2 7 3" xfId="12680" xr:uid="{00000000-0005-0000-0000-00001A630000}"/>
    <cellStyle name="Total 3 6 4 2 8" xfId="16983" xr:uid="{00000000-0005-0000-0000-00001B630000}"/>
    <cellStyle name="Total 3 6 4 2 8 2" xfId="21275" xr:uid="{00000000-0005-0000-0000-00001C630000}"/>
    <cellStyle name="Total 3 6 4 2 8 3" xfId="25239" xr:uid="{00000000-0005-0000-0000-00001D630000}"/>
    <cellStyle name="Total 3 6 4 2 9" xfId="12674" xr:uid="{00000000-0005-0000-0000-00001E630000}"/>
    <cellStyle name="Total 3 6 4 3" xfId="16982" xr:uid="{00000000-0005-0000-0000-00001F630000}"/>
    <cellStyle name="Total 3 6 4 3 2" xfId="21274" xr:uid="{00000000-0005-0000-0000-000020630000}"/>
    <cellStyle name="Total 3 6 4 3 3" xfId="25238" xr:uid="{00000000-0005-0000-0000-000021630000}"/>
    <cellStyle name="Total 3 6 4 4" xfId="12673" xr:uid="{00000000-0005-0000-0000-000022630000}"/>
    <cellStyle name="Total 3 6 5" xfId="8827" xr:uid="{00000000-0005-0000-0000-000023630000}"/>
    <cellStyle name="Total 3 6 5 2" xfId="8828" xr:uid="{00000000-0005-0000-0000-000024630000}"/>
    <cellStyle name="Total 3 6 5 2 2" xfId="16991" xr:uid="{00000000-0005-0000-0000-000025630000}"/>
    <cellStyle name="Total 3 6 5 2 2 2" xfId="21283" xr:uid="{00000000-0005-0000-0000-000026630000}"/>
    <cellStyle name="Total 3 6 5 2 2 3" xfId="25247" xr:uid="{00000000-0005-0000-0000-000027630000}"/>
    <cellStyle name="Total 3 6 5 2 3" xfId="12682" xr:uid="{00000000-0005-0000-0000-000028630000}"/>
    <cellStyle name="Total 3 6 5 3" xfId="8829" xr:uid="{00000000-0005-0000-0000-000029630000}"/>
    <cellStyle name="Total 3 6 5 3 2" xfId="16992" xr:uid="{00000000-0005-0000-0000-00002A630000}"/>
    <cellStyle name="Total 3 6 5 3 2 2" xfId="21284" xr:uid="{00000000-0005-0000-0000-00002B630000}"/>
    <cellStyle name="Total 3 6 5 3 2 3" xfId="25248" xr:uid="{00000000-0005-0000-0000-00002C630000}"/>
    <cellStyle name="Total 3 6 5 3 3" xfId="12683" xr:uid="{00000000-0005-0000-0000-00002D630000}"/>
    <cellStyle name="Total 3 6 5 4" xfId="8830" xr:uid="{00000000-0005-0000-0000-00002E630000}"/>
    <cellStyle name="Total 3 6 5 4 2" xfId="16993" xr:uid="{00000000-0005-0000-0000-00002F630000}"/>
    <cellStyle name="Total 3 6 5 4 2 2" xfId="21285" xr:uid="{00000000-0005-0000-0000-000030630000}"/>
    <cellStyle name="Total 3 6 5 4 2 3" xfId="25249" xr:uid="{00000000-0005-0000-0000-000031630000}"/>
    <cellStyle name="Total 3 6 5 4 3" xfId="12684" xr:uid="{00000000-0005-0000-0000-000032630000}"/>
    <cellStyle name="Total 3 6 5 5" xfId="8831" xr:uid="{00000000-0005-0000-0000-000033630000}"/>
    <cellStyle name="Total 3 6 5 5 2" xfId="16994" xr:uid="{00000000-0005-0000-0000-000034630000}"/>
    <cellStyle name="Total 3 6 5 5 2 2" xfId="21286" xr:uid="{00000000-0005-0000-0000-000035630000}"/>
    <cellStyle name="Total 3 6 5 5 2 3" xfId="25250" xr:uid="{00000000-0005-0000-0000-000036630000}"/>
    <cellStyle name="Total 3 6 5 5 3" xfId="12685" xr:uid="{00000000-0005-0000-0000-000037630000}"/>
    <cellStyle name="Total 3 6 5 6" xfId="8832" xr:uid="{00000000-0005-0000-0000-000038630000}"/>
    <cellStyle name="Total 3 6 5 6 2" xfId="16995" xr:uid="{00000000-0005-0000-0000-000039630000}"/>
    <cellStyle name="Total 3 6 5 6 2 2" xfId="21287" xr:uid="{00000000-0005-0000-0000-00003A630000}"/>
    <cellStyle name="Total 3 6 5 6 2 3" xfId="25251" xr:uid="{00000000-0005-0000-0000-00003B630000}"/>
    <cellStyle name="Total 3 6 5 6 3" xfId="12686" xr:uid="{00000000-0005-0000-0000-00003C630000}"/>
    <cellStyle name="Total 3 6 5 7" xfId="8833" xr:uid="{00000000-0005-0000-0000-00003D630000}"/>
    <cellStyle name="Total 3 6 5 7 2" xfId="16996" xr:uid="{00000000-0005-0000-0000-00003E630000}"/>
    <cellStyle name="Total 3 6 5 7 2 2" xfId="21288" xr:uid="{00000000-0005-0000-0000-00003F630000}"/>
    <cellStyle name="Total 3 6 5 7 2 3" xfId="25252" xr:uid="{00000000-0005-0000-0000-000040630000}"/>
    <cellStyle name="Total 3 6 5 7 3" xfId="12687" xr:uid="{00000000-0005-0000-0000-000041630000}"/>
    <cellStyle name="Total 3 6 5 8" xfId="16990" xr:uid="{00000000-0005-0000-0000-000042630000}"/>
    <cellStyle name="Total 3 6 5 8 2" xfId="21282" xr:uid="{00000000-0005-0000-0000-000043630000}"/>
    <cellStyle name="Total 3 6 5 8 3" xfId="25246" xr:uid="{00000000-0005-0000-0000-000044630000}"/>
    <cellStyle name="Total 3 6 5 9" xfId="12681" xr:uid="{00000000-0005-0000-0000-000045630000}"/>
    <cellStyle name="Total 3 6 6" xfId="16965" xr:uid="{00000000-0005-0000-0000-000046630000}"/>
    <cellStyle name="Total 3 6 6 2" xfId="21257" xr:uid="{00000000-0005-0000-0000-000047630000}"/>
    <cellStyle name="Total 3 6 6 3" xfId="25221" xr:uid="{00000000-0005-0000-0000-000048630000}"/>
    <cellStyle name="Total 3 6 7" xfId="12656" xr:uid="{00000000-0005-0000-0000-000049630000}"/>
    <cellStyle name="Total 3 7" xfId="8834" xr:uid="{00000000-0005-0000-0000-00004A630000}"/>
    <cellStyle name="Total 3 7 2" xfId="8835" xr:uid="{00000000-0005-0000-0000-00004B630000}"/>
    <cellStyle name="Total 3 7 2 2" xfId="8836" xr:uid="{00000000-0005-0000-0000-00004C630000}"/>
    <cellStyle name="Total 3 7 2 2 2" xfId="8837" xr:uid="{00000000-0005-0000-0000-00004D630000}"/>
    <cellStyle name="Total 3 7 2 2 2 2" xfId="17000" xr:uid="{00000000-0005-0000-0000-00004E630000}"/>
    <cellStyle name="Total 3 7 2 2 2 2 2" xfId="21292" xr:uid="{00000000-0005-0000-0000-00004F630000}"/>
    <cellStyle name="Total 3 7 2 2 2 2 3" xfId="25256" xr:uid="{00000000-0005-0000-0000-000050630000}"/>
    <cellStyle name="Total 3 7 2 2 2 3" xfId="12691" xr:uid="{00000000-0005-0000-0000-000051630000}"/>
    <cellStyle name="Total 3 7 2 2 3" xfId="8838" xr:uid="{00000000-0005-0000-0000-000052630000}"/>
    <cellStyle name="Total 3 7 2 2 3 2" xfId="17001" xr:uid="{00000000-0005-0000-0000-000053630000}"/>
    <cellStyle name="Total 3 7 2 2 3 2 2" xfId="21293" xr:uid="{00000000-0005-0000-0000-000054630000}"/>
    <cellStyle name="Total 3 7 2 2 3 2 3" xfId="25257" xr:uid="{00000000-0005-0000-0000-000055630000}"/>
    <cellStyle name="Total 3 7 2 2 3 3" xfId="12692" xr:uid="{00000000-0005-0000-0000-000056630000}"/>
    <cellStyle name="Total 3 7 2 2 4" xfId="8839" xr:uid="{00000000-0005-0000-0000-000057630000}"/>
    <cellStyle name="Total 3 7 2 2 4 2" xfId="17002" xr:uid="{00000000-0005-0000-0000-000058630000}"/>
    <cellStyle name="Total 3 7 2 2 4 2 2" xfId="21294" xr:uid="{00000000-0005-0000-0000-000059630000}"/>
    <cellStyle name="Total 3 7 2 2 4 2 3" xfId="25258" xr:uid="{00000000-0005-0000-0000-00005A630000}"/>
    <cellStyle name="Total 3 7 2 2 4 3" xfId="12693" xr:uid="{00000000-0005-0000-0000-00005B630000}"/>
    <cellStyle name="Total 3 7 2 2 5" xfId="8840" xr:uid="{00000000-0005-0000-0000-00005C630000}"/>
    <cellStyle name="Total 3 7 2 2 5 2" xfId="17003" xr:uid="{00000000-0005-0000-0000-00005D630000}"/>
    <cellStyle name="Total 3 7 2 2 5 2 2" xfId="21295" xr:uid="{00000000-0005-0000-0000-00005E630000}"/>
    <cellStyle name="Total 3 7 2 2 5 2 3" xfId="25259" xr:uid="{00000000-0005-0000-0000-00005F630000}"/>
    <cellStyle name="Total 3 7 2 2 5 3" xfId="12694" xr:uid="{00000000-0005-0000-0000-000060630000}"/>
    <cellStyle name="Total 3 7 2 2 6" xfId="8841" xr:uid="{00000000-0005-0000-0000-000061630000}"/>
    <cellStyle name="Total 3 7 2 2 6 2" xfId="17004" xr:uid="{00000000-0005-0000-0000-000062630000}"/>
    <cellStyle name="Total 3 7 2 2 6 2 2" xfId="21296" xr:uid="{00000000-0005-0000-0000-000063630000}"/>
    <cellStyle name="Total 3 7 2 2 6 2 3" xfId="25260" xr:uid="{00000000-0005-0000-0000-000064630000}"/>
    <cellStyle name="Total 3 7 2 2 6 3" xfId="12695" xr:uid="{00000000-0005-0000-0000-000065630000}"/>
    <cellStyle name="Total 3 7 2 2 7" xfId="8842" xr:uid="{00000000-0005-0000-0000-000066630000}"/>
    <cellStyle name="Total 3 7 2 2 7 2" xfId="17005" xr:uid="{00000000-0005-0000-0000-000067630000}"/>
    <cellStyle name="Total 3 7 2 2 7 2 2" xfId="21297" xr:uid="{00000000-0005-0000-0000-000068630000}"/>
    <cellStyle name="Total 3 7 2 2 7 2 3" xfId="25261" xr:uid="{00000000-0005-0000-0000-000069630000}"/>
    <cellStyle name="Total 3 7 2 2 7 3" xfId="12696" xr:uid="{00000000-0005-0000-0000-00006A630000}"/>
    <cellStyle name="Total 3 7 2 2 8" xfId="16999" xr:uid="{00000000-0005-0000-0000-00006B630000}"/>
    <cellStyle name="Total 3 7 2 2 8 2" xfId="21291" xr:uid="{00000000-0005-0000-0000-00006C630000}"/>
    <cellStyle name="Total 3 7 2 2 8 3" xfId="25255" xr:uid="{00000000-0005-0000-0000-00006D630000}"/>
    <cellStyle name="Total 3 7 2 2 9" xfId="12690" xr:uid="{00000000-0005-0000-0000-00006E630000}"/>
    <cellStyle name="Total 3 7 2 3" xfId="16998" xr:uid="{00000000-0005-0000-0000-00006F630000}"/>
    <cellStyle name="Total 3 7 2 3 2" xfId="21290" xr:uid="{00000000-0005-0000-0000-000070630000}"/>
    <cellStyle name="Total 3 7 2 3 3" xfId="25254" xr:uid="{00000000-0005-0000-0000-000071630000}"/>
    <cellStyle name="Total 3 7 2 4" xfId="12689" xr:uid="{00000000-0005-0000-0000-000072630000}"/>
    <cellStyle name="Total 3 7 3" xfId="8843" xr:uid="{00000000-0005-0000-0000-000073630000}"/>
    <cellStyle name="Total 3 7 3 2" xfId="8844" xr:uid="{00000000-0005-0000-0000-000074630000}"/>
    <cellStyle name="Total 3 7 3 2 2" xfId="8845" xr:uid="{00000000-0005-0000-0000-000075630000}"/>
    <cellStyle name="Total 3 7 3 2 2 2" xfId="17008" xr:uid="{00000000-0005-0000-0000-000076630000}"/>
    <cellStyle name="Total 3 7 3 2 2 2 2" xfId="21300" xr:uid="{00000000-0005-0000-0000-000077630000}"/>
    <cellStyle name="Total 3 7 3 2 2 2 3" xfId="25264" xr:uid="{00000000-0005-0000-0000-000078630000}"/>
    <cellStyle name="Total 3 7 3 2 2 3" xfId="12699" xr:uid="{00000000-0005-0000-0000-000079630000}"/>
    <cellStyle name="Total 3 7 3 2 3" xfId="8846" xr:uid="{00000000-0005-0000-0000-00007A630000}"/>
    <cellStyle name="Total 3 7 3 2 3 2" xfId="17009" xr:uid="{00000000-0005-0000-0000-00007B630000}"/>
    <cellStyle name="Total 3 7 3 2 3 2 2" xfId="21301" xr:uid="{00000000-0005-0000-0000-00007C630000}"/>
    <cellStyle name="Total 3 7 3 2 3 2 3" xfId="25265" xr:uid="{00000000-0005-0000-0000-00007D630000}"/>
    <cellStyle name="Total 3 7 3 2 3 3" xfId="12700" xr:uid="{00000000-0005-0000-0000-00007E630000}"/>
    <cellStyle name="Total 3 7 3 2 4" xfId="8847" xr:uid="{00000000-0005-0000-0000-00007F630000}"/>
    <cellStyle name="Total 3 7 3 2 4 2" xfId="17010" xr:uid="{00000000-0005-0000-0000-000080630000}"/>
    <cellStyle name="Total 3 7 3 2 4 2 2" xfId="21302" xr:uid="{00000000-0005-0000-0000-000081630000}"/>
    <cellStyle name="Total 3 7 3 2 4 2 3" xfId="25266" xr:uid="{00000000-0005-0000-0000-000082630000}"/>
    <cellStyle name="Total 3 7 3 2 4 3" xfId="12701" xr:uid="{00000000-0005-0000-0000-000083630000}"/>
    <cellStyle name="Total 3 7 3 2 5" xfId="8848" xr:uid="{00000000-0005-0000-0000-000084630000}"/>
    <cellStyle name="Total 3 7 3 2 5 2" xfId="17011" xr:uid="{00000000-0005-0000-0000-000085630000}"/>
    <cellStyle name="Total 3 7 3 2 5 2 2" xfId="21303" xr:uid="{00000000-0005-0000-0000-000086630000}"/>
    <cellStyle name="Total 3 7 3 2 5 2 3" xfId="25267" xr:uid="{00000000-0005-0000-0000-000087630000}"/>
    <cellStyle name="Total 3 7 3 2 5 3" xfId="12702" xr:uid="{00000000-0005-0000-0000-000088630000}"/>
    <cellStyle name="Total 3 7 3 2 6" xfId="8849" xr:uid="{00000000-0005-0000-0000-000089630000}"/>
    <cellStyle name="Total 3 7 3 2 6 2" xfId="17012" xr:uid="{00000000-0005-0000-0000-00008A630000}"/>
    <cellStyle name="Total 3 7 3 2 6 2 2" xfId="21304" xr:uid="{00000000-0005-0000-0000-00008B630000}"/>
    <cellStyle name="Total 3 7 3 2 6 2 3" xfId="25268" xr:uid="{00000000-0005-0000-0000-00008C630000}"/>
    <cellStyle name="Total 3 7 3 2 6 3" xfId="12703" xr:uid="{00000000-0005-0000-0000-00008D630000}"/>
    <cellStyle name="Total 3 7 3 2 7" xfId="8850" xr:uid="{00000000-0005-0000-0000-00008E630000}"/>
    <cellStyle name="Total 3 7 3 2 7 2" xfId="17013" xr:uid="{00000000-0005-0000-0000-00008F630000}"/>
    <cellStyle name="Total 3 7 3 2 7 2 2" xfId="21305" xr:uid="{00000000-0005-0000-0000-000090630000}"/>
    <cellStyle name="Total 3 7 3 2 7 2 3" xfId="25269" xr:uid="{00000000-0005-0000-0000-000091630000}"/>
    <cellStyle name="Total 3 7 3 2 7 3" xfId="12704" xr:uid="{00000000-0005-0000-0000-000092630000}"/>
    <cellStyle name="Total 3 7 3 2 8" xfId="17007" xr:uid="{00000000-0005-0000-0000-000093630000}"/>
    <cellStyle name="Total 3 7 3 2 8 2" xfId="21299" xr:uid="{00000000-0005-0000-0000-000094630000}"/>
    <cellStyle name="Total 3 7 3 2 8 3" xfId="25263" xr:uid="{00000000-0005-0000-0000-000095630000}"/>
    <cellStyle name="Total 3 7 3 2 9" xfId="12698" xr:uid="{00000000-0005-0000-0000-000096630000}"/>
    <cellStyle name="Total 3 7 3 3" xfId="17006" xr:uid="{00000000-0005-0000-0000-000097630000}"/>
    <cellStyle name="Total 3 7 3 3 2" xfId="21298" xr:uid="{00000000-0005-0000-0000-000098630000}"/>
    <cellStyle name="Total 3 7 3 3 3" xfId="25262" xr:uid="{00000000-0005-0000-0000-000099630000}"/>
    <cellStyle name="Total 3 7 3 4" xfId="12697" xr:uid="{00000000-0005-0000-0000-00009A630000}"/>
    <cellStyle name="Total 3 7 4" xfId="8851" xr:uid="{00000000-0005-0000-0000-00009B630000}"/>
    <cellStyle name="Total 3 7 4 2" xfId="8852" xr:uid="{00000000-0005-0000-0000-00009C630000}"/>
    <cellStyle name="Total 3 7 4 2 2" xfId="8853" xr:uid="{00000000-0005-0000-0000-00009D630000}"/>
    <cellStyle name="Total 3 7 4 2 2 2" xfId="17016" xr:uid="{00000000-0005-0000-0000-00009E630000}"/>
    <cellStyle name="Total 3 7 4 2 2 2 2" xfId="21308" xr:uid="{00000000-0005-0000-0000-00009F630000}"/>
    <cellStyle name="Total 3 7 4 2 2 2 3" xfId="25272" xr:uid="{00000000-0005-0000-0000-0000A0630000}"/>
    <cellStyle name="Total 3 7 4 2 2 3" xfId="12707" xr:uid="{00000000-0005-0000-0000-0000A1630000}"/>
    <cellStyle name="Total 3 7 4 2 3" xfId="8854" xr:uid="{00000000-0005-0000-0000-0000A2630000}"/>
    <cellStyle name="Total 3 7 4 2 3 2" xfId="17017" xr:uid="{00000000-0005-0000-0000-0000A3630000}"/>
    <cellStyle name="Total 3 7 4 2 3 2 2" xfId="21309" xr:uid="{00000000-0005-0000-0000-0000A4630000}"/>
    <cellStyle name="Total 3 7 4 2 3 2 3" xfId="25273" xr:uid="{00000000-0005-0000-0000-0000A5630000}"/>
    <cellStyle name="Total 3 7 4 2 3 3" xfId="12708" xr:uid="{00000000-0005-0000-0000-0000A6630000}"/>
    <cellStyle name="Total 3 7 4 2 4" xfId="8855" xr:uid="{00000000-0005-0000-0000-0000A7630000}"/>
    <cellStyle name="Total 3 7 4 2 4 2" xfId="17018" xr:uid="{00000000-0005-0000-0000-0000A8630000}"/>
    <cellStyle name="Total 3 7 4 2 4 2 2" xfId="21310" xr:uid="{00000000-0005-0000-0000-0000A9630000}"/>
    <cellStyle name="Total 3 7 4 2 4 2 3" xfId="25274" xr:uid="{00000000-0005-0000-0000-0000AA630000}"/>
    <cellStyle name="Total 3 7 4 2 4 3" xfId="12709" xr:uid="{00000000-0005-0000-0000-0000AB630000}"/>
    <cellStyle name="Total 3 7 4 2 5" xfId="8856" xr:uid="{00000000-0005-0000-0000-0000AC630000}"/>
    <cellStyle name="Total 3 7 4 2 5 2" xfId="17019" xr:uid="{00000000-0005-0000-0000-0000AD630000}"/>
    <cellStyle name="Total 3 7 4 2 5 2 2" xfId="21311" xr:uid="{00000000-0005-0000-0000-0000AE630000}"/>
    <cellStyle name="Total 3 7 4 2 5 2 3" xfId="25275" xr:uid="{00000000-0005-0000-0000-0000AF630000}"/>
    <cellStyle name="Total 3 7 4 2 5 3" xfId="12710" xr:uid="{00000000-0005-0000-0000-0000B0630000}"/>
    <cellStyle name="Total 3 7 4 2 6" xfId="8857" xr:uid="{00000000-0005-0000-0000-0000B1630000}"/>
    <cellStyle name="Total 3 7 4 2 6 2" xfId="17020" xr:uid="{00000000-0005-0000-0000-0000B2630000}"/>
    <cellStyle name="Total 3 7 4 2 6 2 2" xfId="21312" xr:uid="{00000000-0005-0000-0000-0000B3630000}"/>
    <cellStyle name="Total 3 7 4 2 6 2 3" xfId="25276" xr:uid="{00000000-0005-0000-0000-0000B4630000}"/>
    <cellStyle name="Total 3 7 4 2 6 3" xfId="12711" xr:uid="{00000000-0005-0000-0000-0000B5630000}"/>
    <cellStyle name="Total 3 7 4 2 7" xfId="8858" xr:uid="{00000000-0005-0000-0000-0000B6630000}"/>
    <cellStyle name="Total 3 7 4 2 7 2" xfId="17021" xr:uid="{00000000-0005-0000-0000-0000B7630000}"/>
    <cellStyle name="Total 3 7 4 2 7 2 2" xfId="21313" xr:uid="{00000000-0005-0000-0000-0000B8630000}"/>
    <cellStyle name="Total 3 7 4 2 7 2 3" xfId="25277" xr:uid="{00000000-0005-0000-0000-0000B9630000}"/>
    <cellStyle name="Total 3 7 4 2 7 3" xfId="12712" xr:uid="{00000000-0005-0000-0000-0000BA630000}"/>
    <cellStyle name="Total 3 7 4 2 8" xfId="17015" xr:uid="{00000000-0005-0000-0000-0000BB630000}"/>
    <cellStyle name="Total 3 7 4 2 8 2" xfId="21307" xr:uid="{00000000-0005-0000-0000-0000BC630000}"/>
    <cellStyle name="Total 3 7 4 2 8 3" xfId="25271" xr:uid="{00000000-0005-0000-0000-0000BD630000}"/>
    <cellStyle name="Total 3 7 4 2 9" xfId="12706" xr:uid="{00000000-0005-0000-0000-0000BE630000}"/>
    <cellStyle name="Total 3 7 4 3" xfId="17014" xr:uid="{00000000-0005-0000-0000-0000BF630000}"/>
    <cellStyle name="Total 3 7 4 3 2" xfId="21306" xr:uid="{00000000-0005-0000-0000-0000C0630000}"/>
    <cellStyle name="Total 3 7 4 3 3" xfId="25270" xr:uid="{00000000-0005-0000-0000-0000C1630000}"/>
    <cellStyle name="Total 3 7 4 4" xfId="12705" xr:uid="{00000000-0005-0000-0000-0000C2630000}"/>
    <cellStyle name="Total 3 7 5" xfId="8859" xr:uid="{00000000-0005-0000-0000-0000C3630000}"/>
    <cellStyle name="Total 3 7 5 2" xfId="8860" xr:uid="{00000000-0005-0000-0000-0000C4630000}"/>
    <cellStyle name="Total 3 7 5 2 2" xfId="17023" xr:uid="{00000000-0005-0000-0000-0000C5630000}"/>
    <cellStyle name="Total 3 7 5 2 2 2" xfId="21315" xr:uid="{00000000-0005-0000-0000-0000C6630000}"/>
    <cellStyle name="Total 3 7 5 2 2 3" xfId="25279" xr:uid="{00000000-0005-0000-0000-0000C7630000}"/>
    <cellStyle name="Total 3 7 5 2 3" xfId="12714" xr:uid="{00000000-0005-0000-0000-0000C8630000}"/>
    <cellStyle name="Total 3 7 5 3" xfId="8861" xr:uid="{00000000-0005-0000-0000-0000C9630000}"/>
    <cellStyle name="Total 3 7 5 3 2" xfId="17024" xr:uid="{00000000-0005-0000-0000-0000CA630000}"/>
    <cellStyle name="Total 3 7 5 3 2 2" xfId="21316" xr:uid="{00000000-0005-0000-0000-0000CB630000}"/>
    <cellStyle name="Total 3 7 5 3 2 3" xfId="25280" xr:uid="{00000000-0005-0000-0000-0000CC630000}"/>
    <cellStyle name="Total 3 7 5 3 3" xfId="12715" xr:uid="{00000000-0005-0000-0000-0000CD630000}"/>
    <cellStyle name="Total 3 7 5 4" xfId="8862" xr:uid="{00000000-0005-0000-0000-0000CE630000}"/>
    <cellStyle name="Total 3 7 5 4 2" xfId="17025" xr:uid="{00000000-0005-0000-0000-0000CF630000}"/>
    <cellStyle name="Total 3 7 5 4 2 2" xfId="21317" xr:uid="{00000000-0005-0000-0000-0000D0630000}"/>
    <cellStyle name="Total 3 7 5 4 2 3" xfId="25281" xr:uid="{00000000-0005-0000-0000-0000D1630000}"/>
    <cellStyle name="Total 3 7 5 4 3" xfId="12716" xr:uid="{00000000-0005-0000-0000-0000D2630000}"/>
    <cellStyle name="Total 3 7 5 5" xfId="8863" xr:uid="{00000000-0005-0000-0000-0000D3630000}"/>
    <cellStyle name="Total 3 7 5 5 2" xfId="17026" xr:uid="{00000000-0005-0000-0000-0000D4630000}"/>
    <cellStyle name="Total 3 7 5 5 2 2" xfId="21318" xr:uid="{00000000-0005-0000-0000-0000D5630000}"/>
    <cellStyle name="Total 3 7 5 5 2 3" xfId="25282" xr:uid="{00000000-0005-0000-0000-0000D6630000}"/>
    <cellStyle name="Total 3 7 5 5 3" xfId="12717" xr:uid="{00000000-0005-0000-0000-0000D7630000}"/>
    <cellStyle name="Total 3 7 5 6" xfId="8864" xr:uid="{00000000-0005-0000-0000-0000D8630000}"/>
    <cellStyle name="Total 3 7 5 6 2" xfId="17027" xr:uid="{00000000-0005-0000-0000-0000D9630000}"/>
    <cellStyle name="Total 3 7 5 6 2 2" xfId="21319" xr:uid="{00000000-0005-0000-0000-0000DA630000}"/>
    <cellStyle name="Total 3 7 5 6 2 3" xfId="25283" xr:uid="{00000000-0005-0000-0000-0000DB630000}"/>
    <cellStyle name="Total 3 7 5 6 3" xfId="12718" xr:uid="{00000000-0005-0000-0000-0000DC630000}"/>
    <cellStyle name="Total 3 7 5 7" xfId="8865" xr:uid="{00000000-0005-0000-0000-0000DD630000}"/>
    <cellStyle name="Total 3 7 5 7 2" xfId="17028" xr:uid="{00000000-0005-0000-0000-0000DE630000}"/>
    <cellStyle name="Total 3 7 5 7 2 2" xfId="21320" xr:uid="{00000000-0005-0000-0000-0000DF630000}"/>
    <cellStyle name="Total 3 7 5 7 2 3" xfId="25284" xr:uid="{00000000-0005-0000-0000-0000E0630000}"/>
    <cellStyle name="Total 3 7 5 7 3" xfId="12719" xr:uid="{00000000-0005-0000-0000-0000E1630000}"/>
    <cellStyle name="Total 3 7 5 8" xfId="17022" xr:uid="{00000000-0005-0000-0000-0000E2630000}"/>
    <cellStyle name="Total 3 7 5 8 2" xfId="21314" xr:uid="{00000000-0005-0000-0000-0000E3630000}"/>
    <cellStyle name="Total 3 7 5 8 3" xfId="25278" xr:uid="{00000000-0005-0000-0000-0000E4630000}"/>
    <cellStyle name="Total 3 7 5 9" xfId="12713" xr:uid="{00000000-0005-0000-0000-0000E5630000}"/>
    <cellStyle name="Total 3 7 6" xfId="16997" xr:uid="{00000000-0005-0000-0000-0000E6630000}"/>
    <cellStyle name="Total 3 7 6 2" xfId="21289" xr:uid="{00000000-0005-0000-0000-0000E7630000}"/>
    <cellStyle name="Total 3 7 6 3" xfId="25253" xr:uid="{00000000-0005-0000-0000-0000E8630000}"/>
    <cellStyle name="Total 3 7 7" xfId="12688" xr:uid="{00000000-0005-0000-0000-0000E9630000}"/>
    <cellStyle name="Total 3 8" xfId="8866" xr:uid="{00000000-0005-0000-0000-0000EA630000}"/>
    <cellStyle name="Total 3 8 2" xfId="8867" xr:uid="{00000000-0005-0000-0000-0000EB630000}"/>
    <cellStyle name="Total 3 8 2 2" xfId="8868" xr:uid="{00000000-0005-0000-0000-0000EC630000}"/>
    <cellStyle name="Total 3 8 2 2 2" xfId="8869" xr:uid="{00000000-0005-0000-0000-0000ED630000}"/>
    <cellStyle name="Total 3 8 2 2 2 2" xfId="17032" xr:uid="{00000000-0005-0000-0000-0000EE630000}"/>
    <cellStyle name="Total 3 8 2 2 2 2 2" xfId="21324" xr:uid="{00000000-0005-0000-0000-0000EF630000}"/>
    <cellStyle name="Total 3 8 2 2 2 2 3" xfId="25288" xr:uid="{00000000-0005-0000-0000-0000F0630000}"/>
    <cellStyle name="Total 3 8 2 2 2 3" xfId="12723" xr:uid="{00000000-0005-0000-0000-0000F1630000}"/>
    <cellStyle name="Total 3 8 2 2 3" xfId="8870" xr:uid="{00000000-0005-0000-0000-0000F2630000}"/>
    <cellStyle name="Total 3 8 2 2 3 2" xfId="17033" xr:uid="{00000000-0005-0000-0000-0000F3630000}"/>
    <cellStyle name="Total 3 8 2 2 3 2 2" xfId="21325" xr:uid="{00000000-0005-0000-0000-0000F4630000}"/>
    <cellStyle name="Total 3 8 2 2 3 2 3" xfId="25289" xr:uid="{00000000-0005-0000-0000-0000F5630000}"/>
    <cellStyle name="Total 3 8 2 2 3 3" xfId="12724" xr:uid="{00000000-0005-0000-0000-0000F6630000}"/>
    <cellStyle name="Total 3 8 2 2 4" xfId="8871" xr:uid="{00000000-0005-0000-0000-0000F7630000}"/>
    <cellStyle name="Total 3 8 2 2 4 2" xfId="17034" xr:uid="{00000000-0005-0000-0000-0000F8630000}"/>
    <cellStyle name="Total 3 8 2 2 4 2 2" xfId="21326" xr:uid="{00000000-0005-0000-0000-0000F9630000}"/>
    <cellStyle name="Total 3 8 2 2 4 2 3" xfId="25290" xr:uid="{00000000-0005-0000-0000-0000FA630000}"/>
    <cellStyle name="Total 3 8 2 2 4 3" xfId="12725" xr:uid="{00000000-0005-0000-0000-0000FB630000}"/>
    <cellStyle name="Total 3 8 2 2 5" xfId="8872" xr:uid="{00000000-0005-0000-0000-0000FC630000}"/>
    <cellStyle name="Total 3 8 2 2 5 2" xfId="17035" xr:uid="{00000000-0005-0000-0000-0000FD630000}"/>
    <cellStyle name="Total 3 8 2 2 5 2 2" xfId="21327" xr:uid="{00000000-0005-0000-0000-0000FE630000}"/>
    <cellStyle name="Total 3 8 2 2 5 2 3" xfId="25291" xr:uid="{00000000-0005-0000-0000-0000FF630000}"/>
    <cellStyle name="Total 3 8 2 2 5 3" xfId="12726" xr:uid="{00000000-0005-0000-0000-000000640000}"/>
    <cellStyle name="Total 3 8 2 2 6" xfId="8873" xr:uid="{00000000-0005-0000-0000-000001640000}"/>
    <cellStyle name="Total 3 8 2 2 6 2" xfId="17036" xr:uid="{00000000-0005-0000-0000-000002640000}"/>
    <cellStyle name="Total 3 8 2 2 6 2 2" xfId="21328" xr:uid="{00000000-0005-0000-0000-000003640000}"/>
    <cellStyle name="Total 3 8 2 2 6 2 3" xfId="25292" xr:uid="{00000000-0005-0000-0000-000004640000}"/>
    <cellStyle name="Total 3 8 2 2 6 3" xfId="12727" xr:uid="{00000000-0005-0000-0000-000005640000}"/>
    <cellStyle name="Total 3 8 2 2 7" xfId="8874" xr:uid="{00000000-0005-0000-0000-000006640000}"/>
    <cellStyle name="Total 3 8 2 2 7 2" xfId="17037" xr:uid="{00000000-0005-0000-0000-000007640000}"/>
    <cellStyle name="Total 3 8 2 2 7 2 2" xfId="21329" xr:uid="{00000000-0005-0000-0000-000008640000}"/>
    <cellStyle name="Total 3 8 2 2 7 2 3" xfId="25293" xr:uid="{00000000-0005-0000-0000-000009640000}"/>
    <cellStyle name="Total 3 8 2 2 7 3" xfId="12728" xr:uid="{00000000-0005-0000-0000-00000A640000}"/>
    <cellStyle name="Total 3 8 2 2 8" xfId="17031" xr:uid="{00000000-0005-0000-0000-00000B640000}"/>
    <cellStyle name="Total 3 8 2 2 8 2" xfId="21323" xr:uid="{00000000-0005-0000-0000-00000C640000}"/>
    <cellStyle name="Total 3 8 2 2 8 3" xfId="25287" xr:uid="{00000000-0005-0000-0000-00000D640000}"/>
    <cellStyle name="Total 3 8 2 2 9" xfId="12722" xr:uid="{00000000-0005-0000-0000-00000E640000}"/>
    <cellStyle name="Total 3 8 2 3" xfId="17030" xr:uid="{00000000-0005-0000-0000-00000F640000}"/>
    <cellStyle name="Total 3 8 2 3 2" xfId="21322" xr:uid="{00000000-0005-0000-0000-000010640000}"/>
    <cellStyle name="Total 3 8 2 3 3" xfId="25286" xr:uid="{00000000-0005-0000-0000-000011640000}"/>
    <cellStyle name="Total 3 8 2 4" xfId="12721" xr:uid="{00000000-0005-0000-0000-000012640000}"/>
    <cellStyle name="Total 3 8 3" xfId="8875" xr:uid="{00000000-0005-0000-0000-000013640000}"/>
    <cellStyle name="Total 3 8 3 2" xfId="8876" xr:uid="{00000000-0005-0000-0000-000014640000}"/>
    <cellStyle name="Total 3 8 3 2 2" xfId="8877" xr:uid="{00000000-0005-0000-0000-000015640000}"/>
    <cellStyle name="Total 3 8 3 2 2 2" xfId="17040" xr:uid="{00000000-0005-0000-0000-000016640000}"/>
    <cellStyle name="Total 3 8 3 2 2 2 2" xfId="21332" xr:uid="{00000000-0005-0000-0000-000017640000}"/>
    <cellStyle name="Total 3 8 3 2 2 2 3" xfId="25296" xr:uid="{00000000-0005-0000-0000-000018640000}"/>
    <cellStyle name="Total 3 8 3 2 2 3" xfId="12731" xr:uid="{00000000-0005-0000-0000-000019640000}"/>
    <cellStyle name="Total 3 8 3 2 3" xfId="8878" xr:uid="{00000000-0005-0000-0000-00001A640000}"/>
    <cellStyle name="Total 3 8 3 2 3 2" xfId="17041" xr:uid="{00000000-0005-0000-0000-00001B640000}"/>
    <cellStyle name="Total 3 8 3 2 3 2 2" xfId="21333" xr:uid="{00000000-0005-0000-0000-00001C640000}"/>
    <cellStyle name="Total 3 8 3 2 3 2 3" xfId="25297" xr:uid="{00000000-0005-0000-0000-00001D640000}"/>
    <cellStyle name="Total 3 8 3 2 3 3" xfId="12732" xr:uid="{00000000-0005-0000-0000-00001E640000}"/>
    <cellStyle name="Total 3 8 3 2 4" xfId="8879" xr:uid="{00000000-0005-0000-0000-00001F640000}"/>
    <cellStyle name="Total 3 8 3 2 4 2" xfId="17042" xr:uid="{00000000-0005-0000-0000-000020640000}"/>
    <cellStyle name="Total 3 8 3 2 4 2 2" xfId="21334" xr:uid="{00000000-0005-0000-0000-000021640000}"/>
    <cellStyle name="Total 3 8 3 2 4 2 3" xfId="25298" xr:uid="{00000000-0005-0000-0000-000022640000}"/>
    <cellStyle name="Total 3 8 3 2 4 3" xfId="12733" xr:uid="{00000000-0005-0000-0000-000023640000}"/>
    <cellStyle name="Total 3 8 3 2 5" xfId="8880" xr:uid="{00000000-0005-0000-0000-000024640000}"/>
    <cellStyle name="Total 3 8 3 2 5 2" xfId="17043" xr:uid="{00000000-0005-0000-0000-000025640000}"/>
    <cellStyle name="Total 3 8 3 2 5 2 2" xfId="21335" xr:uid="{00000000-0005-0000-0000-000026640000}"/>
    <cellStyle name="Total 3 8 3 2 5 2 3" xfId="25299" xr:uid="{00000000-0005-0000-0000-000027640000}"/>
    <cellStyle name="Total 3 8 3 2 5 3" xfId="12734" xr:uid="{00000000-0005-0000-0000-000028640000}"/>
    <cellStyle name="Total 3 8 3 2 6" xfId="8881" xr:uid="{00000000-0005-0000-0000-000029640000}"/>
    <cellStyle name="Total 3 8 3 2 6 2" xfId="17044" xr:uid="{00000000-0005-0000-0000-00002A640000}"/>
    <cellStyle name="Total 3 8 3 2 6 2 2" xfId="21336" xr:uid="{00000000-0005-0000-0000-00002B640000}"/>
    <cellStyle name="Total 3 8 3 2 6 2 3" xfId="25300" xr:uid="{00000000-0005-0000-0000-00002C640000}"/>
    <cellStyle name="Total 3 8 3 2 6 3" xfId="12735" xr:uid="{00000000-0005-0000-0000-00002D640000}"/>
    <cellStyle name="Total 3 8 3 2 7" xfId="8882" xr:uid="{00000000-0005-0000-0000-00002E640000}"/>
    <cellStyle name="Total 3 8 3 2 7 2" xfId="17045" xr:uid="{00000000-0005-0000-0000-00002F640000}"/>
    <cellStyle name="Total 3 8 3 2 7 2 2" xfId="21337" xr:uid="{00000000-0005-0000-0000-000030640000}"/>
    <cellStyle name="Total 3 8 3 2 7 2 3" xfId="25301" xr:uid="{00000000-0005-0000-0000-000031640000}"/>
    <cellStyle name="Total 3 8 3 2 7 3" xfId="12736" xr:uid="{00000000-0005-0000-0000-000032640000}"/>
    <cellStyle name="Total 3 8 3 2 8" xfId="17039" xr:uid="{00000000-0005-0000-0000-000033640000}"/>
    <cellStyle name="Total 3 8 3 2 8 2" xfId="21331" xr:uid="{00000000-0005-0000-0000-000034640000}"/>
    <cellStyle name="Total 3 8 3 2 8 3" xfId="25295" xr:uid="{00000000-0005-0000-0000-000035640000}"/>
    <cellStyle name="Total 3 8 3 2 9" xfId="12730" xr:uid="{00000000-0005-0000-0000-000036640000}"/>
    <cellStyle name="Total 3 8 3 3" xfId="17038" xr:uid="{00000000-0005-0000-0000-000037640000}"/>
    <cellStyle name="Total 3 8 3 3 2" xfId="21330" xr:uid="{00000000-0005-0000-0000-000038640000}"/>
    <cellStyle name="Total 3 8 3 3 3" xfId="25294" xr:uid="{00000000-0005-0000-0000-000039640000}"/>
    <cellStyle name="Total 3 8 3 4" xfId="12729" xr:uid="{00000000-0005-0000-0000-00003A640000}"/>
    <cellStyle name="Total 3 8 4" xfId="8883" xr:uid="{00000000-0005-0000-0000-00003B640000}"/>
    <cellStyle name="Total 3 8 4 2" xfId="8884" xr:uid="{00000000-0005-0000-0000-00003C640000}"/>
    <cellStyle name="Total 3 8 4 2 2" xfId="8885" xr:uid="{00000000-0005-0000-0000-00003D640000}"/>
    <cellStyle name="Total 3 8 4 2 2 2" xfId="17048" xr:uid="{00000000-0005-0000-0000-00003E640000}"/>
    <cellStyle name="Total 3 8 4 2 2 2 2" xfId="21340" xr:uid="{00000000-0005-0000-0000-00003F640000}"/>
    <cellStyle name="Total 3 8 4 2 2 2 3" xfId="25304" xr:uid="{00000000-0005-0000-0000-000040640000}"/>
    <cellStyle name="Total 3 8 4 2 2 3" xfId="12967" xr:uid="{00000000-0005-0000-0000-000041640000}"/>
    <cellStyle name="Total 3 8 4 2 3" xfId="8886" xr:uid="{00000000-0005-0000-0000-000042640000}"/>
    <cellStyle name="Total 3 8 4 2 3 2" xfId="17049" xr:uid="{00000000-0005-0000-0000-000043640000}"/>
    <cellStyle name="Total 3 8 4 2 3 2 2" xfId="21341" xr:uid="{00000000-0005-0000-0000-000044640000}"/>
    <cellStyle name="Total 3 8 4 2 3 2 3" xfId="25305" xr:uid="{00000000-0005-0000-0000-000045640000}"/>
    <cellStyle name="Total 3 8 4 2 3 3" xfId="12739" xr:uid="{00000000-0005-0000-0000-000046640000}"/>
    <cellStyle name="Total 3 8 4 2 4" xfId="8887" xr:uid="{00000000-0005-0000-0000-000047640000}"/>
    <cellStyle name="Total 3 8 4 2 4 2" xfId="17050" xr:uid="{00000000-0005-0000-0000-000048640000}"/>
    <cellStyle name="Total 3 8 4 2 4 2 2" xfId="21342" xr:uid="{00000000-0005-0000-0000-000049640000}"/>
    <cellStyle name="Total 3 8 4 2 4 2 3" xfId="25306" xr:uid="{00000000-0005-0000-0000-00004A640000}"/>
    <cellStyle name="Total 3 8 4 2 4 3" xfId="12740" xr:uid="{00000000-0005-0000-0000-00004B640000}"/>
    <cellStyle name="Total 3 8 4 2 5" xfId="8888" xr:uid="{00000000-0005-0000-0000-00004C640000}"/>
    <cellStyle name="Total 3 8 4 2 5 2" xfId="17051" xr:uid="{00000000-0005-0000-0000-00004D640000}"/>
    <cellStyle name="Total 3 8 4 2 5 2 2" xfId="21343" xr:uid="{00000000-0005-0000-0000-00004E640000}"/>
    <cellStyle name="Total 3 8 4 2 5 2 3" xfId="25307" xr:uid="{00000000-0005-0000-0000-00004F640000}"/>
    <cellStyle name="Total 3 8 4 2 5 3" xfId="12741" xr:uid="{00000000-0005-0000-0000-000050640000}"/>
    <cellStyle name="Total 3 8 4 2 6" xfId="8889" xr:uid="{00000000-0005-0000-0000-000051640000}"/>
    <cellStyle name="Total 3 8 4 2 6 2" xfId="17052" xr:uid="{00000000-0005-0000-0000-000052640000}"/>
    <cellStyle name="Total 3 8 4 2 6 2 2" xfId="21344" xr:uid="{00000000-0005-0000-0000-000053640000}"/>
    <cellStyle name="Total 3 8 4 2 6 2 3" xfId="25308" xr:uid="{00000000-0005-0000-0000-000054640000}"/>
    <cellStyle name="Total 3 8 4 2 6 3" xfId="12742" xr:uid="{00000000-0005-0000-0000-000055640000}"/>
    <cellStyle name="Total 3 8 4 2 7" xfId="8890" xr:uid="{00000000-0005-0000-0000-000056640000}"/>
    <cellStyle name="Total 3 8 4 2 7 2" xfId="17053" xr:uid="{00000000-0005-0000-0000-000057640000}"/>
    <cellStyle name="Total 3 8 4 2 7 2 2" xfId="21345" xr:uid="{00000000-0005-0000-0000-000058640000}"/>
    <cellStyle name="Total 3 8 4 2 7 2 3" xfId="25309" xr:uid="{00000000-0005-0000-0000-000059640000}"/>
    <cellStyle name="Total 3 8 4 2 7 3" xfId="12743" xr:uid="{00000000-0005-0000-0000-00005A640000}"/>
    <cellStyle name="Total 3 8 4 2 8" xfId="17047" xr:uid="{00000000-0005-0000-0000-00005B640000}"/>
    <cellStyle name="Total 3 8 4 2 8 2" xfId="21339" xr:uid="{00000000-0005-0000-0000-00005C640000}"/>
    <cellStyle name="Total 3 8 4 2 8 3" xfId="25303" xr:uid="{00000000-0005-0000-0000-00005D640000}"/>
    <cellStyle name="Total 3 8 4 2 9" xfId="12738" xr:uid="{00000000-0005-0000-0000-00005E640000}"/>
    <cellStyle name="Total 3 8 4 3" xfId="17046" xr:uid="{00000000-0005-0000-0000-00005F640000}"/>
    <cellStyle name="Total 3 8 4 3 2" xfId="21338" xr:uid="{00000000-0005-0000-0000-000060640000}"/>
    <cellStyle name="Total 3 8 4 3 3" xfId="25302" xr:uid="{00000000-0005-0000-0000-000061640000}"/>
    <cellStyle name="Total 3 8 4 4" xfId="12737" xr:uid="{00000000-0005-0000-0000-000062640000}"/>
    <cellStyle name="Total 3 8 5" xfId="8891" xr:uid="{00000000-0005-0000-0000-000063640000}"/>
    <cellStyle name="Total 3 8 5 2" xfId="8892" xr:uid="{00000000-0005-0000-0000-000064640000}"/>
    <cellStyle name="Total 3 8 5 2 2" xfId="17055" xr:uid="{00000000-0005-0000-0000-000065640000}"/>
    <cellStyle name="Total 3 8 5 2 2 2" xfId="21347" xr:uid="{00000000-0005-0000-0000-000066640000}"/>
    <cellStyle name="Total 3 8 5 2 2 3" xfId="25311" xr:uid="{00000000-0005-0000-0000-000067640000}"/>
    <cellStyle name="Total 3 8 5 2 3" xfId="12745" xr:uid="{00000000-0005-0000-0000-000068640000}"/>
    <cellStyle name="Total 3 8 5 3" xfId="8893" xr:uid="{00000000-0005-0000-0000-000069640000}"/>
    <cellStyle name="Total 3 8 5 3 2" xfId="17056" xr:uid="{00000000-0005-0000-0000-00006A640000}"/>
    <cellStyle name="Total 3 8 5 3 2 2" xfId="21348" xr:uid="{00000000-0005-0000-0000-00006B640000}"/>
    <cellStyle name="Total 3 8 5 3 2 3" xfId="25312" xr:uid="{00000000-0005-0000-0000-00006C640000}"/>
    <cellStyle name="Total 3 8 5 3 3" xfId="12746" xr:uid="{00000000-0005-0000-0000-00006D640000}"/>
    <cellStyle name="Total 3 8 5 4" xfId="8894" xr:uid="{00000000-0005-0000-0000-00006E640000}"/>
    <cellStyle name="Total 3 8 5 4 2" xfId="17057" xr:uid="{00000000-0005-0000-0000-00006F640000}"/>
    <cellStyle name="Total 3 8 5 4 2 2" xfId="21349" xr:uid="{00000000-0005-0000-0000-000070640000}"/>
    <cellStyle name="Total 3 8 5 4 2 3" xfId="25313" xr:uid="{00000000-0005-0000-0000-000071640000}"/>
    <cellStyle name="Total 3 8 5 4 3" xfId="12747" xr:uid="{00000000-0005-0000-0000-000072640000}"/>
    <cellStyle name="Total 3 8 5 5" xfId="8895" xr:uid="{00000000-0005-0000-0000-000073640000}"/>
    <cellStyle name="Total 3 8 5 5 2" xfId="17058" xr:uid="{00000000-0005-0000-0000-000074640000}"/>
    <cellStyle name="Total 3 8 5 5 2 2" xfId="21350" xr:uid="{00000000-0005-0000-0000-000075640000}"/>
    <cellStyle name="Total 3 8 5 5 2 3" xfId="25314" xr:uid="{00000000-0005-0000-0000-000076640000}"/>
    <cellStyle name="Total 3 8 5 5 3" xfId="12748" xr:uid="{00000000-0005-0000-0000-000077640000}"/>
    <cellStyle name="Total 3 8 5 6" xfId="8896" xr:uid="{00000000-0005-0000-0000-000078640000}"/>
    <cellStyle name="Total 3 8 5 6 2" xfId="17059" xr:uid="{00000000-0005-0000-0000-000079640000}"/>
    <cellStyle name="Total 3 8 5 6 2 2" xfId="21351" xr:uid="{00000000-0005-0000-0000-00007A640000}"/>
    <cellStyle name="Total 3 8 5 6 2 3" xfId="25315" xr:uid="{00000000-0005-0000-0000-00007B640000}"/>
    <cellStyle name="Total 3 8 5 6 3" xfId="12749" xr:uid="{00000000-0005-0000-0000-00007C640000}"/>
    <cellStyle name="Total 3 8 5 7" xfId="8897" xr:uid="{00000000-0005-0000-0000-00007D640000}"/>
    <cellStyle name="Total 3 8 5 7 2" xfId="17060" xr:uid="{00000000-0005-0000-0000-00007E640000}"/>
    <cellStyle name="Total 3 8 5 7 2 2" xfId="21352" xr:uid="{00000000-0005-0000-0000-00007F640000}"/>
    <cellStyle name="Total 3 8 5 7 2 3" xfId="25316" xr:uid="{00000000-0005-0000-0000-000080640000}"/>
    <cellStyle name="Total 3 8 5 7 3" xfId="12750" xr:uid="{00000000-0005-0000-0000-000081640000}"/>
    <cellStyle name="Total 3 8 5 8" xfId="17054" xr:uid="{00000000-0005-0000-0000-000082640000}"/>
    <cellStyle name="Total 3 8 5 8 2" xfId="21346" xr:uid="{00000000-0005-0000-0000-000083640000}"/>
    <cellStyle name="Total 3 8 5 8 3" xfId="25310" xr:uid="{00000000-0005-0000-0000-000084640000}"/>
    <cellStyle name="Total 3 8 5 9" xfId="12744" xr:uid="{00000000-0005-0000-0000-000085640000}"/>
    <cellStyle name="Total 3 8 6" xfId="17029" xr:uid="{00000000-0005-0000-0000-000086640000}"/>
    <cellStyle name="Total 3 8 6 2" xfId="21321" xr:uid="{00000000-0005-0000-0000-000087640000}"/>
    <cellStyle name="Total 3 8 6 3" xfId="25285" xr:uid="{00000000-0005-0000-0000-000088640000}"/>
    <cellStyle name="Total 3 8 7" xfId="12720" xr:uid="{00000000-0005-0000-0000-000089640000}"/>
    <cellStyle name="Total 3 9" xfId="8898" xr:uid="{00000000-0005-0000-0000-00008A640000}"/>
    <cellStyle name="Total 3 9 2" xfId="8899" xr:uid="{00000000-0005-0000-0000-00008B640000}"/>
    <cellStyle name="Total 3 9 2 2" xfId="8900" xr:uid="{00000000-0005-0000-0000-00008C640000}"/>
    <cellStyle name="Total 3 9 2 2 2" xfId="17063" xr:uid="{00000000-0005-0000-0000-00008D640000}"/>
    <cellStyle name="Total 3 9 2 2 2 2" xfId="21355" xr:uid="{00000000-0005-0000-0000-00008E640000}"/>
    <cellStyle name="Total 3 9 2 2 2 3" xfId="25319" xr:uid="{00000000-0005-0000-0000-00008F640000}"/>
    <cellStyle name="Total 3 9 2 2 3" xfId="12753" xr:uid="{00000000-0005-0000-0000-000090640000}"/>
    <cellStyle name="Total 3 9 2 3" xfId="8901" xr:uid="{00000000-0005-0000-0000-000091640000}"/>
    <cellStyle name="Total 3 9 2 3 2" xfId="17064" xr:uid="{00000000-0005-0000-0000-000092640000}"/>
    <cellStyle name="Total 3 9 2 3 2 2" xfId="21356" xr:uid="{00000000-0005-0000-0000-000093640000}"/>
    <cellStyle name="Total 3 9 2 3 2 3" xfId="25320" xr:uid="{00000000-0005-0000-0000-000094640000}"/>
    <cellStyle name="Total 3 9 2 3 3" xfId="12754" xr:uid="{00000000-0005-0000-0000-000095640000}"/>
    <cellStyle name="Total 3 9 2 4" xfId="8902" xr:uid="{00000000-0005-0000-0000-000096640000}"/>
    <cellStyle name="Total 3 9 2 4 2" xfId="17065" xr:uid="{00000000-0005-0000-0000-000097640000}"/>
    <cellStyle name="Total 3 9 2 4 2 2" xfId="21357" xr:uid="{00000000-0005-0000-0000-000098640000}"/>
    <cellStyle name="Total 3 9 2 4 2 3" xfId="25321" xr:uid="{00000000-0005-0000-0000-000099640000}"/>
    <cellStyle name="Total 3 9 2 4 3" xfId="12755" xr:uid="{00000000-0005-0000-0000-00009A640000}"/>
    <cellStyle name="Total 3 9 2 5" xfId="8903" xr:uid="{00000000-0005-0000-0000-00009B640000}"/>
    <cellStyle name="Total 3 9 2 5 2" xfId="17066" xr:uid="{00000000-0005-0000-0000-00009C640000}"/>
    <cellStyle name="Total 3 9 2 5 2 2" xfId="21358" xr:uid="{00000000-0005-0000-0000-00009D640000}"/>
    <cellStyle name="Total 3 9 2 5 2 3" xfId="25322" xr:uid="{00000000-0005-0000-0000-00009E640000}"/>
    <cellStyle name="Total 3 9 2 5 3" xfId="12756" xr:uid="{00000000-0005-0000-0000-00009F640000}"/>
    <cellStyle name="Total 3 9 2 6" xfId="8904" xr:uid="{00000000-0005-0000-0000-0000A0640000}"/>
    <cellStyle name="Total 3 9 2 6 2" xfId="17067" xr:uid="{00000000-0005-0000-0000-0000A1640000}"/>
    <cellStyle name="Total 3 9 2 6 2 2" xfId="21359" xr:uid="{00000000-0005-0000-0000-0000A2640000}"/>
    <cellStyle name="Total 3 9 2 6 2 3" xfId="25323" xr:uid="{00000000-0005-0000-0000-0000A3640000}"/>
    <cellStyle name="Total 3 9 2 6 3" xfId="12757" xr:uid="{00000000-0005-0000-0000-0000A4640000}"/>
    <cellStyle name="Total 3 9 2 7" xfId="8905" xr:uid="{00000000-0005-0000-0000-0000A5640000}"/>
    <cellStyle name="Total 3 9 2 7 2" xfId="17068" xr:uid="{00000000-0005-0000-0000-0000A6640000}"/>
    <cellStyle name="Total 3 9 2 7 2 2" xfId="21360" xr:uid="{00000000-0005-0000-0000-0000A7640000}"/>
    <cellStyle name="Total 3 9 2 7 2 3" xfId="25324" xr:uid="{00000000-0005-0000-0000-0000A8640000}"/>
    <cellStyle name="Total 3 9 2 7 3" xfId="12758" xr:uid="{00000000-0005-0000-0000-0000A9640000}"/>
    <cellStyle name="Total 3 9 2 8" xfId="17062" xr:uid="{00000000-0005-0000-0000-0000AA640000}"/>
    <cellStyle name="Total 3 9 2 8 2" xfId="21354" xr:uid="{00000000-0005-0000-0000-0000AB640000}"/>
    <cellStyle name="Total 3 9 2 8 3" xfId="25318" xr:uid="{00000000-0005-0000-0000-0000AC640000}"/>
    <cellStyle name="Total 3 9 2 9" xfId="12752" xr:uid="{00000000-0005-0000-0000-0000AD640000}"/>
    <cellStyle name="Total 3 9 3" xfId="17061" xr:uid="{00000000-0005-0000-0000-0000AE640000}"/>
    <cellStyle name="Total 3 9 3 2" xfId="21353" xr:uid="{00000000-0005-0000-0000-0000AF640000}"/>
    <cellStyle name="Total 3 9 3 3" xfId="25317" xr:uid="{00000000-0005-0000-0000-0000B0640000}"/>
    <cellStyle name="Total 3 9 4" xfId="12751" xr:uid="{00000000-0005-0000-0000-0000B1640000}"/>
    <cellStyle name="Total 4 10" xfId="8906" xr:uid="{00000000-0005-0000-0000-0000B2640000}"/>
    <cellStyle name="Total 4 10 2" xfId="25807" xr:uid="{00000000-0005-0000-0000-0000B3640000}"/>
    <cellStyle name="Total 4 11" xfId="8907" xr:uid="{00000000-0005-0000-0000-0000B4640000}"/>
    <cellStyle name="Total 4 11 2" xfId="25808" xr:uid="{00000000-0005-0000-0000-0000B5640000}"/>
    <cellStyle name="Total 4 12" xfId="8908" xr:uid="{00000000-0005-0000-0000-0000B6640000}"/>
    <cellStyle name="Total 4 12 2" xfId="25809" xr:uid="{00000000-0005-0000-0000-0000B7640000}"/>
    <cellStyle name="Total 4 13" xfId="8909" xr:uid="{00000000-0005-0000-0000-0000B8640000}"/>
    <cellStyle name="Total 4 13 2" xfId="25810" xr:uid="{00000000-0005-0000-0000-0000B9640000}"/>
    <cellStyle name="Total 4 2" xfId="8910" xr:uid="{00000000-0005-0000-0000-0000BA640000}"/>
    <cellStyle name="Total 4 2 2" xfId="25811" xr:uid="{00000000-0005-0000-0000-0000BB640000}"/>
    <cellStyle name="Total 4 3" xfId="8911" xr:uid="{00000000-0005-0000-0000-0000BC640000}"/>
    <cellStyle name="Total 4 3 2" xfId="25812" xr:uid="{00000000-0005-0000-0000-0000BD640000}"/>
    <cellStyle name="Total 4 4" xfId="8912" xr:uid="{00000000-0005-0000-0000-0000BE640000}"/>
    <cellStyle name="Total 4 4 2" xfId="25813" xr:uid="{00000000-0005-0000-0000-0000BF640000}"/>
    <cellStyle name="Total 4 5" xfId="8913" xr:uid="{00000000-0005-0000-0000-0000C0640000}"/>
    <cellStyle name="Total 4 5 2" xfId="25814" xr:uid="{00000000-0005-0000-0000-0000C1640000}"/>
    <cellStyle name="Total 4 6" xfId="8914" xr:uid="{00000000-0005-0000-0000-0000C2640000}"/>
    <cellStyle name="Total 4 6 2" xfId="25815" xr:uid="{00000000-0005-0000-0000-0000C3640000}"/>
    <cellStyle name="Total 4 7" xfId="8915" xr:uid="{00000000-0005-0000-0000-0000C4640000}"/>
    <cellStyle name="Total 4 7 2" xfId="25816" xr:uid="{00000000-0005-0000-0000-0000C5640000}"/>
    <cellStyle name="Total 4 8" xfId="8916" xr:uid="{00000000-0005-0000-0000-0000C6640000}"/>
    <cellStyle name="Total 4 8 2" xfId="25817" xr:uid="{00000000-0005-0000-0000-0000C7640000}"/>
    <cellStyle name="Total 4 9" xfId="8917" xr:uid="{00000000-0005-0000-0000-0000C8640000}"/>
    <cellStyle name="Total 4 9 2" xfId="25818" xr:uid="{00000000-0005-0000-0000-0000C9640000}"/>
    <cellStyle name="Total 5 10" xfId="8918" xr:uid="{00000000-0005-0000-0000-0000CA640000}"/>
    <cellStyle name="Total 5 10 2" xfId="25819" xr:uid="{00000000-0005-0000-0000-0000CB640000}"/>
    <cellStyle name="Total 5 11" xfId="8919" xr:uid="{00000000-0005-0000-0000-0000CC640000}"/>
    <cellStyle name="Total 5 11 2" xfId="25820" xr:uid="{00000000-0005-0000-0000-0000CD640000}"/>
    <cellStyle name="Total 5 12" xfId="8920" xr:uid="{00000000-0005-0000-0000-0000CE640000}"/>
    <cellStyle name="Total 5 12 2" xfId="25821" xr:uid="{00000000-0005-0000-0000-0000CF640000}"/>
    <cellStyle name="Total 5 2" xfId="8921" xr:uid="{00000000-0005-0000-0000-0000D0640000}"/>
    <cellStyle name="Total 5 2 2" xfId="25822" xr:uid="{00000000-0005-0000-0000-0000D1640000}"/>
    <cellStyle name="Total 5 3" xfId="8922" xr:uid="{00000000-0005-0000-0000-0000D2640000}"/>
    <cellStyle name="Total 5 3 2" xfId="25823" xr:uid="{00000000-0005-0000-0000-0000D3640000}"/>
    <cellStyle name="Total 5 4" xfId="8923" xr:uid="{00000000-0005-0000-0000-0000D4640000}"/>
    <cellStyle name="Total 5 4 2" xfId="25824" xr:uid="{00000000-0005-0000-0000-0000D5640000}"/>
    <cellStyle name="Total 5 5" xfId="8924" xr:uid="{00000000-0005-0000-0000-0000D6640000}"/>
    <cellStyle name="Total 5 5 2" xfId="25825" xr:uid="{00000000-0005-0000-0000-0000D7640000}"/>
    <cellStyle name="Total 5 6" xfId="8925" xr:uid="{00000000-0005-0000-0000-0000D8640000}"/>
    <cellStyle name="Total 5 6 2" xfId="25826" xr:uid="{00000000-0005-0000-0000-0000D9640000}"/>
    <cellStyle name="Total 5 7" xfId="8926" xr:uid="{00000000-0005-0000-0000-0000DA640000}"/>
    <cellStyle name="Total 5 7 2" xfId="25827" xr:uid="{00000000-0005-0000-0000-0000DB640000}"/>
    <cellStyle name="Total 5 8" xfId="8927" xr:uid="{00000000-0005-0000-0000-0000DC640000}"/>
    <cellStyle name="Total 5 8 2" xfId="25828" xr:uid="{00000000-0005-0000-0000-0000DD640000}"/>
    <cellStyle name="Total 5 9" xfId="8928" xr:uid="{00000000-0005-0000-0000-0000DE640000}"/>
    <cellStyle name="Total 5 9 2" xfId="25829" xr:uid="{00000000-0005-0000-0000-0000DF640000}"/>
    <cellStyle name="UDI´s" xfId="8929" xr:uid="{00000000-0005-0000-0000-0000E0640000}"/>
    <cellStyle name="UDI´s 2" xfId="8930" xr:uid="{00000000-0005-0000-0000-0000E1640000}"/>
    <cellStyle name="UDI´s_F709" xfId="8931" xr:uid="{00000000-0005-0000-0000-0000E2640000}"/>
    <cellStyle name="Viga" xfId="8932" xr:uid="{00000000-0005-0000-0000-0000E3640000}"/>
    <cellStyle name="Warning Text" xfId="8933" xr:uid="{00000000-0005-0000-0000-0000E4640000}"/>
    <cellStyle name="Warning Text 2" xfId="8934" xr:uid="{00000000-0005-0000-0000-0000E5640000}"/>
  </cellStyles>
  <dxfs count="0"/>
  <tableStyles count="0" defaultTableStyle="TableStyleMedium2" defaultPivotStyle="PivotStyleLight16"/>
  <colors>
    <mruColors>
      <color rgb="FF2D9A9F"/>
      <color rgb="FF227478"/>
      <color rgb="FF594E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externalLink" Target="externalLinks/externalLink34.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sharedStrings" Target="sharedStrings.xml"/><Relationship Id="rId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calcChain" Target="calcChain.xml"/><Relationship Id="rId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91738527972533E-2"/>
          <c:y val="0.12807187084531882"/>
          <c:w val="0.90555329364317261"/>
          <c:h val="0.85217425853517836"/>
        </c:manualLayout>
      </c:layout>
      <c:barChart>
        <c:barDir val="col"/>
        <c:grouping val="clustered"/>
        <c:varyColors val="0"/>
        <c:ser>
          <c:idx val="0"/>
          <c:order val="0"/>
          <c:tx>
            <c:v>ILD</c:v>
          </c:tx>
          <c:spPr>
            <a:solidFill>
              <a:srgbClr val="2E4160"/>
            </a:solidFill>
            <a:ln w="50800" cmpd="dbl">
              <a:solidFill>
                <a:srgbClr val="2E4160"/>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50962.81632086121</c:v>
              </c:pt>
              <c:pt idx="1">
                <c:v>53558.65929311057</c:v>
              </c:pt>
              <c:pt idx="2">
                <c:v>57049.282788747907</c:v>
              </c:pt>
              <c:pt idx="3">
                <c:v>61032.824283364957</c:v>
              </c:pt>
              <c:pt idx="4">
                <c:v>65296.834447941183</c:v>
              </c:pt>
            </c:numLit>
          </c:val>
          <c:extLst>
            <c:ext xmlns:c16="http://schemas.microsoft.com/office/drawing/2014/chart" uri="{C3380CC4-5D6E-409C-BE32-E72D297353CC}">
              <c16:uniqueId val="{00000000-6E43-4544-BE57-1FAE813362D9}"/>
            </c:ext>
          </c:extLst>
        </c:ser>
        <c:ser>
          <c:idx val="1"/>
          <c:order val="1"/>
          <c:tx>
            <c:v>egreso ordinario</c:v>
          </c:tx>
          <c:spPr>
            <a:solidFill>
              <a:srgbClr val="06A7E2"/>
            </a:solidFill>
            <a:ln w="50800" cmpd="dbl">
              <a:solidFill>
                <a:srgbClr val="06A7E2"/>
              </a:solidFill>
            </a:ln>
          </c:spPr>
          <c:invertIfNegative val="0"/>
          <c:dLbls>
            <c:dLbl>
              <c:idx val="0"/>
              <c:layout>
                <c:manualLayout>
                  <c:x val="-3.4587111589460245E-3"/>
                  <c:y val="0.134131685932694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43-4544-BE57-1FAE813362D9}"/>
                </c:ext>
              </c:extLst>
            </c:dLbl>
            <c:dLbl>
              <c:idx val="1"/>
              <c:layout>
                <c:manualLayout>
                  <c:x val="0"/>
                  <c:y val="9.580809562930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43-4544-BE57-1FAE813362D9}"/>
                </c:ext>
              </c:extLst>
            </c:dLbl>
            <c:dLbl>
              <c:idx val="2"/>
              <c:layout>
                <c:manualLayout>
                  <c:x val="0"/>
                  <c:y val="8.9421123955129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43-4544-BE57-1FAE813362D9}"/>
                </c:ext>
              </c:extLst>
            </c:dLbl>
            <c:spPr>
              <a:noFill/>
              <a:ln>
                <a:noFill/>
              </a:ln>
              <a:effectLst/>
            </c:spPr>
            <c:txPr>
              <a:bodyPr/>
              <a:lstStyle/>
              <a:p>
                <a:pPr>
                  <a:defRPr sz="1050" b="1">
                    <a:solidFill>
                      <a:schemeClr val="bg1"/>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55238.537647643163</c:v>
              </c:pt>
              <c:pt idx="1">
                <c:v>57488.219690063153</c:v>
              </c:pt>
              <c:pt idx="2">
                <c:v>60294.568507283875</c:v>
              </c:pt>
              <c:pt idx="3">
                <c:v>62774.250713475674</c:v>
              </c:pt>
              <c:pt idx="4">
                <c:v>65219.50809300167</c:v>
              </c:pt>
            </c:numLit>
          </c:val>
          <c:extLst>
            <c:ext xmlns:c16="http://schemas.microsoft.com/office/drawing/2014/chart" uri="{C3380CC4-5D6E-409C-BE32-E72D297353CC}">
              <c16:uniqueId val="{00000004-6E43-4544-BE57-1FAE813362D9}"/>
            </c:ext>
          </c:extLst>
        </c:ser>
        <c:ser>
          <c:idx val="2"/>
          <c:order val="2"/>
          <c:tx>
            <c:v>Déficit </c:v>
          </c:tx>
          <c:spPr>
            <a:solidFill>
              <a:srgbClr val="7B2382"/>
            </a:solidFill>
            <a:ln w="50800" cmpd="dbl">
              <a:solidFill>
                <a:srgbClr val="7B2382"/>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-4275.7213267819534</c:v>
              </c:pt>
              <c:pt idx="1">
                <c:v>-3929.5603969525837</c:v>
              </c:pt>
              <c:pt idx="2">
                <c:v>-3245.285718535968</c:v>
              </c:pt>
              <c:pt idx="3">
                <c:v>-1741.4264301107178</c:v>
              </c:pt>
              <c:pt idx="4">
                <c:v>77.326354939512385</c:v>
              </c:pt>
            </c:numLit>
          </c:val>
          <c:extLst>
            <c:ext xmlns:c16="http://schemas.microsoft.com/office/drawing/2014/chart" uri="{C3380CC4-5D6E-409C-BE32-E72D297353CC}">
              <c16:uniqueId val="{00000005-6E43-4544-BE57-1FAE813362D9}"/>
            </c:ext>
          </c:extLst>
        </c:ser>
        <c:dLbls>
          <c:showLegendKey val="0"/>
          <c:showVal val="1"/>
          <c:showCatName val="0"/>
          <c:showSerName val="0"/>
          <c:showPercent val="0"/>
          <c:showBubbleSize val="0"/>
        </c:dLbls>
        <c:gapWidth val="81"/>
        <c:overlap val="-2"/>
        <c:axId val="-1557599536"/>
        <c:axId val="-1557605520"/>
      </c:barChart>
      <c:catAx>
        <c:axId val="-1557599536"/>
        <c:scaling>
          <c:orientation val="minMax"/>
        </c:scaling>
        <c:delete val="0"/>
        <c:axPos val="b"/>
        <c:numFmt formatCode="Estándar" sourceLinked="0"/>
        <c:majorTickMark val="none"/>
        <c:minorTickMark val="none"/>
        <c:tickLblPos val="nextTo"/>
        <c:txPr>
          <a:bodyPr/>
          <a:lstStyle/>
          <a:p>
            <a:pPr>
              <a:defRPr b="1"/>
            </a:pPr>
            <a:endParaRPr lang="es-MX"/>
          </a:p>
        </c:txPr>
        <c:crossAx val="-1557605520"/>
        <c:crosses val="autoZero"/>
        <c:auto val="1"/>
        <c:lblAlgn val="ctr"/>
        <c:lblOffset val="100"/>
        <c:noMultiLvlLbl val="0"/>
      </c:catAx>
      <c:valAx>
        <c:axId val="-1557605520"/>
        <c:scaling>
          <c:orientation val="minMax"/>
        </c:scaling>
        <c:delete val="0"/>
        <c:axPos val="l"/>
        <c:majorGridlines>
          <c:spPr>
            <a:ln>
              <a:prstDash val="dash"/>
            </a:ln>
          </c:spPr>
        </c:majorGridlines>
        <c:numFmt formatCode="Estándar" sourceLinked="1"/>
        <c:majorTickMark val="none"/>
        <c:minorTickMark val="none"/>
        <c:tickLblPos val="nextTo"/>
        <c:spPr>
          <a:ln>
            <a:prstDash val="solid"/>
          </a:ln>
        </c:spPr>
        <c:crossAx val="-1557599536"/>
        <c:crosses val="autoZero"/>
        <c:crossBetween val="between"/>
      </c:valAx>
      <c:spPr>
        <a:noFill/>
        <a:ln>
          <a:prstDash val="sysDot"/>
        </a:ln>
      </c:spPr>
    </c:plotArea>
    <c:legend>
      <c:legendPos val="b"/>
      <c:layout>
        <c:manualLayout>
          <c:xMode val="edge"/>
          <c:yMode val="edge"/>
          <c:x val="0.6610765361034977"/>
          <c:y val="4.1651735903913974E-2"/>
          <c:w val="0.29349751408539693"/>
          <c:h val="5.7749801405138801E-2"/>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91738527972533E-2"/>
          <c:y val="0.12807187084531882"/>
          <c:w val="0.90555329364317261"/>
          <c:h val="0.85217425853517836"/>
        </c:manualLayout>
      </c:layout>
      <c:barChart>
        <c:barDir val="col"/>
        <c:grouping val="clustered"/>
        <c:varyColors val="0"/>
        <c:ser>
          <c:idx val="0"/>
          <c:order val="0"/>
          <c:tx>
            <c:v>ILD</c:v>
          </c:tx>
          <c:spPr>
            <a:solidFill>
              <a:srgbClr val="2E4160"/>
            </a:solidFill>
            <a:ln w="50800" cmpd="dbl">
              <a:solidFill>
                <a:srgbClr val="2E4160"/>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50962.81632086121</c:v>
              </c:pt>
              <c:pt idx="1">
                <c:v>53558.65929311057</c:v>
              </c:pt>
              <c:pt idx="2">
                <c:v>57049.282788747907</c:v>
              </c:pt>
              <c:pt idx="3">
                <c:v>61032.824283364957</c:v>
              </c:pt>
              <c:pt idx="4">
                <c:v>65296.834447941183</c:v>
              </c:pt>
            </c:numLit>
          </c:val>
          <c:extLst>
            <c:ext xmlns:c16="http://schemas.microsoft.com/office/drawing/2014/chart" uri="{C3380CC4-5D6E-409C-BE32-E72D297353CC}">
              <c16:uniqueId val="{00000000-9CC6-4F9E-BA15-F0F6BE563FA6}"/>
            </c:ext>
          </c:extLst>
        </c:ser>
        <c:ser>
          <c:idx val="1"/>
          <c:order val="1"/>
          <c:tx>
            <c:v>egreso ordinario</c:v>
          </c:tx>
          <c:spPr>
            <a:solidFill>
              <a:srgbClr val="06A7E2"/>
            </a:solidFill>
            <a:ln w="50800" cmpd="dbl">
              <a:solidFill>
                <a:srgbClr val="06A7E2"/>
              </a:solidFill>
            </a:ln>
          </c:spPr>
          <c:invertIfNegative val="0"/>
          <c:dLbls>
            <c:dLbl>
              <c:idx val="0"/>
              <c:layout>
                <c:manualLayout>
                  <c:x val="-3.4587111589460245E-3"/>
                  <c:y val="0.134131685932694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C6-4F9E-BA15-F0F6BE563FA6}"/>
                </c:ext>
              </c:extLst>
            </c:dLbl>
            <c:dLbl>
              <c:idx val="1"/>
              <c:layout>
                <c:manualLayout>
                  <c:x val="0"/>
                  <c:y val="9.580809562930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C6-4F9E-BA15-F0F6BE563FA6}"/>
                </c:ext>
              </c:extLst>
            </c:dLbl>
            <c:dLbl>
              <c:idx val="2"/>
              <c:layout>
                <c:manualLayout>
                  <c:x val="0"/>
                  <c:y val="8.9421123955129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C6-4F9E-BA15-F0F6BE563FA6}"/>
                </c:ext>
              </c:extLst>
            </c:dLbl>
            <c:spPr>
              <a:noFill/>
              <a:ln>
                <a:noFill/>
              </a:ln>
              <a:effectLst/>
            </c:spPr>
            <c:txPr>
              <a:bodyPr/>
              <a:lstStyle/>
              <a:p>
                <a:pPr>
                  <a:defRPr sz="1050" b="1">
                    <a:solidFill>
                      <a:schemeClr val="bg1"/>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55238.537647643163</c:v>
              </c:pt>
              <c:pt idx="1">
                <c:v>57488.219690063153</c:v>
              </c:pt>
              <c:pt idx="2">
                <c:v>60294.568507283875</c:v>
              </c:pt>
              <c:pt idx="3">
                <c:v>62774.250713475674</c:v>
              </c:pt>
              <c:pt idx="4">
                <c:v>65219.50809300167</c:v>
              </c:pt>
            </c:numLit>
          </c:val>
          <c:extLst>
            <c:ext xmlns:c16="http://schemas.microsoft.com/office/drawing/2014/chart" uri="{C3380CC4-5D6E-409C-BE32-E72D297353CC}">
              <c16:uniqueId val="{00000004-9CC6-4F9E-BA15-F0F6BE563FA6}"/>
            </c:ext>
          </c:extLst>
        </c:ser>
        <c:ser>
          <c:idx val="2"/>
          <c:order val="2"/>
          <c:tx>
            <c:v>Déficit </c:v>
          </c:tx>
          <c:spPr>
            <a:solidFill>
              <a:srgbClr val="7B2382"/>
            </a:solidFill>
            <a:ln w="50800" cmpd="dbl">
              <a:solidFill>
                <a:srgbClr val="7B2382"/>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-4275.7213267819534</c:v>
              </c:pt>
              <c:pt idx="1">
                <c:v>-3929.5603969525837</c:v>
              </c:pt>
              <c:pt idx="2">
                <c:v>-3245.285718535968</c:v>
              </c:pt>
              <c:pt idx="3">
                <c:v>-1741.4264301107178</c:v>
              </c:pt>
              <c:pt idx="4">
                <c:v>77.326354939512385</c:v>
              </c:pt>
            </c:numLit>
          </c:val>
          <c:extLst>
            <c:ext xmlns:c16="http://schemas.microsoft.com/office/drawing/2014/chart" uri="{C3380CC4-5D6E-409C-BE32-E72D297353CC}">
              <c16:uniqueId val="{00000005-9CC6-4F9E-BA15-F0F6BE563FA6}"/>
            </c:ext>
          </c:extLst>
        </c:ser>
        <c:dLbls>
          <c:showLegendKey val="0"/>
          <c:showVal val="1"/>
          <c:showCatName val="0"/>
          <c:showSerName val="0"/>
          <c:showPercent val="0"/>
          <c:showBubbleSize val="0"/>
        </c:dLbls>
        <c:gapWidth val="81"/>
        <c:overlap val="-2"/>
        <c:axId val="-1557608784"/>
        <c:axId val="-1557595184"/>
      </c:barChart>
      <c:catAx>
        <c:axId val="-1557608784"/>
        <c:scaling>
          <c:orientation val="minMax"/>
        </c:scaling>
        <c:delete val="0"/>
        <c:axPos val="b"/>
        <c:numFmt formatCode="Estándar" sourceLinked="0"/>
        <c:majorTickMark val="none"/>
        <c:minorTickMark val="none"/>
        <c:tickLblPos val="nextTo"/>
        <c:txPr>
          <a:bodyPr/>
          <a:lstStyle/>
          <a:p>
            <a:pPr>
              <a:defRPr b="1"/>
            </a:pPr>
            <a:endParaRPr lang="es-MX"/>
          </a:p>
        </c:txPr>
        <c:crossAx val="-1557595184"/>
        <c:crosses val="autoZero"/>
        <c:auto val="1"/>
        <c:lblAlgn val="ctr"/>
        <c:lblOffset val="100"/>
        <c:noMultiLvlLbl val="0"/>
      </c:catAx>
      <c:valAx>
        <c:axId val="-1557595184"/>
        <c:scaling>
          <c:orientation val="minMax"/>
        </c:scaling>
        <c:delete val="0"/>
        <c:axPos val="l"/>
        <c:majorGridlines>
          <c:spPr>
            <a:ln>
              <a:prstDash val="dash"/>
            </a:ln>
          </c:spPr>
        </c:majorGridlines>
        <c:numFmt formatCode="Estándar" sourceLinked="1"/>
        <c:majorTickMark val="none"/>
        <c:minorTickMark val="none"/>
        <c:tickLblPos val="nextTo"/>
        <c:spPr>
          <a:ln>
            <a:prstDash val="solid"/>
          </a:ln>
        </c:spPr>
        <c:crossAx val="-1557608784"/>
        <c:crosses val="autoZero"/>
        <c:crossBetween val="between"/>
      </c:valAx>
      <c:spPr>
        <a:noFill/>
        <a:ln>
          <a:prstDash val="sysDot"/>
        </a:ln>
      </c:spPr>
    </c:plotArea>
    <c:legend>
      <c:legendPos val="b"/>
      <c:layout>
        <c:manualLayout>
          <c:xMode val="edge"/>
          <c:yMode val="edge"/>
          <c:x val="0.6610765361034977"/>
          <c:y val="4.1651735903913974E-2"/>
          <c:w val="0.29349751408539693"/>
          <c:h val="5.7749801405138801E-2"/>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8</xdr:col>
      <xdr:colOff>0</xdr:colOff>
      <xdr:row>82</xdr:row>
      <xdr:rowOff>0</xdr:rowOff>
    </xdr:from>
    <xdr:to>
      <xdr:col>12</xdr:col>
      <xdr:colOff>476250</xdr:colOff>
      <xdr:row>102</xdr:row>
      <xdr:rowOff>95249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85</xdr:row>
      <xdr:rowOff>0</xdr:rowOff>
    </xdr:from>
    <xdr:to>
      <xdr:col>14</xdr:col>
      <xdr:colOff>476250</xdr:colOff>
      <xdr:row>105</xdr:row>
      <xdr:rowOff>95249</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l-ftunion\inegi98\COOR-PCC\APEREZ\ANUALES\AEEUM97\CAP14\CAP1496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2014\Recursos%20Federales%20Formato%20&#218;nico%20(PASH)\1er.%20Trimestre\Iv&#225;n\FAFEF.xml"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rosalba.aguilar\Desktop\Clasificador%20Partida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SP%20GERARDO%20CONSTANTINO%2011-11-10\Archivos%202012\INGRESOS%202012\CATALOGO%20CONTAB%20Y%20PRESUP%20%20%20%20%20%2031%2003%20201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RESP%20GERARDO%20CONSTANTINO%2011-11-10\Archivos%202012\INGRESOS%202012\CATALOGO%20CONTAB%20Y%20PRESUP%20%20%20%20%20%2031%2003%2020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e-020923\datos\ANUALES\PUBLICAC\AEEUM98\CAP18\CAP1898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0.6.51\Egresos\2012\08.%20Agosto\Cierre\INGRESOS%202012%20A%20AGOSTO%20P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appintrafp11\Proyectos\Documents%20and%20Settings\Mariela.fraga\Configuraci&#243;n%20local\Archivos%20temporales%20de%20Internet\Content.Outlook\22NBQJ4K\eser2008\LUZMA\2.22,%2023%20y%2024%20para%20trabaja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Mis%20Documentos\Claudia05\recaudacion\mensual\julio%2006\PROYECTO%20TRIMESTRE%20CONGRESO%20JULI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Mis%20Documentos\Claudia05\recaudacion\mensual\julio%2006\PROYECTO%20TRIMESTRE%20CONGRESO%20JULI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appintrafp11\Proyectos\eser2008\AEE,%20Nuevo%20Le&#243;n,%202008%20Def\c19_05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egi.org.mx/Documents%20and%20Settings/NORMA.BARRERA.INEGI/Escritorio/1999/CAP-2/APART-22/CAPITULO%2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royectos%20estatales\2008\AEE%202008\cXX_2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appintrafp11\Proyectos\Documents%20and%20Settings\Mariela.fraga\Configuraci&#243;n%20local\Archivos%20temporales%20de%20Internet\Content.Outlook\22NBQJ4K\imss2008\envio%2015%20abril%202008\formato%20del%20cXX_05%202007%20list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DOCUME~1\ADMINI~1\CONFIG~1\Temp\C.Lotus.Notes.Data\~036802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DOCUME~1\ADMINI~1\CONFIG~1\Temp\C.Lotus.Notes.Data\~036802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Mis%20Documentos\Claudia05\recaudacion\mensual\junio\INGRESOS%20junio%2006%20c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Mis%20Documentos\Claudia05\recaudacion\mensual\junio\INGRESOS%20junio%2006%20c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l-ftunion\inegi98\ANALISIS\ACCID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EUDA\LIBRO%20DE%20REGISTRO%20%20DE%20%20EMPR&#201;STITOS%20DEL%20ESTADO%20DE%20NUEVO%20LE&#211;N%20Y%20SUS%20MUNICIPIOS\Nuevo%20Le&#243;n%2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DEUDA\2003\Presupuesto%202004\CALCUDI%20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DEUDA\2003\Presupuesto%202004\CALCUDI%20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odo5\ESER\ESER\eser2002\andef02\CAP-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10.6.51\egresos\2010\Ingresos%202010\Proyeccion%20Ingresos%202011%20CRI%20LGCG\09%20DEF%20SEPTIEMBRE%20REC%20DE%20INGRESOS%20DEL%2020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HUMBERTO\Julio2000\PAGO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HUMBERTO\Julio2000\PAG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Administrador\Configuraci&#243;n%20local\Archivos%20temporales%20de%20Internet\OLK2F\PEI%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appintrafp11\Proyectos\eser2008\AEE,%20Nuevo%20Le&#243;n,%202008%20Def\c_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l-ftunion\inegi98\AEEUM97\CAP12\CAP1296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Halanisz\Mis%20documentos\NL0411%20haz.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OSALB~1.AGU\AppData\Local\Temp\Rar$DI00.638\reporte.xml"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008\Enero\Cierre\Modelo%20B&#225;sico%20PEI%202007%20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l-ejuarezm\inegi98\AEEUM97\CAP12\CAP1296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4-g-2-74\datos\APOYO4\INEGI98\Cofetel1\AEEUM97\CAP12\CAP1296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6"/>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Proyectos"/>
      <sheetName val="PlantillaGastos"/>
      <sheetName val="PlantillaPartidas"/>
      <sheetName val="Entidad"/>
    </sheetNames>
    <sheetDataSet>
      <sheetData sheetId="0" refreshError="1"/>
      <sheetData sheetId="1">
        <row r="2">
          <cell r="A2">
            <v>1</v>
          </cell>
        </row>
        <row r="3">
          <cell r="A3">
            <v>2</v>
          </cell>
        </row>
      </sheetData>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
    </sheetNames>
    <sheetDataSet>
      <sheetData sheetId="0">
        <row r="7">
          <cell r="B7">
            <v>111</v>
          </cell>
        </row>
        <row r="8">
          <cell r="B8">
            <v>112</v>
          </cell>
        </row>
        <row r="9">
          <cell r="B9">
            <v>113</v>
          </cell>
        </row>
        <row r="10">
          <cell r="B10">
            <v>114</v>
          </cell>
        </row>
        <row r="11">
          <cell r="B11">
            <v>1200</v>
          </cell>
        </row>
        <row r="12">
          <cell r="B12">
            <v>121</v>
          </cell>
        </row>
        <row r="13">
          <cell r="B13">
            <v>122</v>
          </cell>
        </row>
        <row r="14">
          <cell r="B14">
            <v>123</v>
          </cell>
        </row>
        <row r="15">
          <cell r="B15">
            <v>124</v>
          </cell>
        </row>
        <row r="16">
          <cell r="B16">
            <v>1300</v>
          </cell>
        </row>
        <row r="17">
          <cell r="B17">
            <v>131</v>
          </cell>
        </row>
        <row r="18">
          <cell r="B18">
            <v>132</v>
          </cell>
        </row>
        <row r="19">
          <cell r="B19">
            <v>133</v>
          </cell>
        </row>
        <row r="20">
          <cell r="B20">
            <v>134</v>
          </cell>
        </row>
        <row r="21">
          <cell r="B21">
            <v>135</v>
          </cell>
        </row>
        <row r="22">
          <cell r="B22">
            <v>136</v>
          </cell>
        </row>
        <row r="23">
          <cell r="B23">
            <v>137</v>
          </cell>
        </row>
        <row r="24">
          <cell r="B24">
            <v>138</v>
          </cell>
        </row>
        <row r="25">
          <cell r="B25">
            <v>1400</v>
          </cell>
        </row>
        <row r="26">
          <cell r="B26">
            <v>141</v>
          </cell>
        </row>
        <row r="27">
          <cell r="B27">
            <v>142</v>
          </cell>
        </row>
        <row r="28">
          <cell r="B28">
            <v>143</v>
          </cell>
        </row>
        <row r="29">
          <cell r="B29">
            <v>144</v>
          </cell>
        </row>
        <row r="30">
          <cell r="B30">
            <v>1500</v>
          </cell>
        </row>
        <row r="31">
          <cell r="B31">
            <v>151</v>
          </cell>
        </row>
        <row r="32">
          <cell r="B32">
            <v>152</v>
          </cell>
        </row>
        <row r="33">
          <cell r="B33">
            <v>153</v>
          </cell>
        </row>
        <row r="34">
          <cell r="B34">
            <v>154</v>
          </cell>
        </row>
        <row r="35">
          <cell r="B35">
            <v>155</v>
          </cell>
        </row>
        <row r="36">
          <cell r="B36">
            <v>159</v>
          </cell>
        </row>
        <row r="37">
          <cell r="B37">
            <v>1600</v>
          </cell>
        </row>
        <row r="38">
          <cell r="B38">
            <v>161</v>
          </cell>
        </row>
        <row r="39">
          <cell r="B39">
            <v>1700</v>
          </cell>
        </row>
        <row r="40">
          <cell r="B40">
            <v>171</v>
          </cell>
        </row>
        <row r="41">
          <cell r="B41">
            <v>172</v>
          </cell>
        </row>
        <row r="42">
          <cell r="B42">
            <v>2000</v>
          </cell>
        </row>
        <row r="43">
          <cell r="B43">
            <v>2100</v>
          </cell>
        </row>
        <row r="44">
          <cell r="B44">
            <v>211</v>
          </cell>
        </row>
        <row r="45">
          <cell r="B45">
            <v>212</v>
          </cell>
        </row>
        <row r="46">
          <cell r="B46">
            <v>213</v>
          </cell>
        </row>
        <row r="47">
          <cell r="B47">
            <v>214</v>
          </cell>
        </row>
        <row r="48">
          <cell r="B48">
            <v>215</v>
          </cell>
        </row>
        <row r="49">
          <cell r="B49">
            <v>216</v>
          </cell>
        </row>
        <row r="50">
          <cell r="B50">
            <v>217</v>
          </cell>
        </row>
        <row r="51">
          <cell r="B51">
            <v>218</v>
          </cell>
        </row>
        <row r="52">
          <cell r="B52">
            <v>2200</v>
          </cell>
        </row>
        <row r="53">
          <cell r="B53">
            <v>221</v>
          </cell>
        </row>
        <row r="54">
          <cell r="B54">
            <v>222</v>
          </cell>
        </row>
        <row r="55">
          <cell r="B55">
            <v>223</v>
          </cell>
        </row>
        <row r="56">
          <cell r="B56">
            <v>2300</v>
          </cell>
        </row>
        <row r="57">
          <cell r="B57">
            <v>231</v>
          </cell>
        </row>
        <row r="58">
          <cell r="B58">
            <v>232</v>
          </cell>
        </row>
        <row r="59">
          <cell r="B59">
            <v>233</v>
          </cell>
        </row>
        <row r="60">
          <cell r="B60">
            <v>234</v>
          </cell>
        </row>
        <row r="61">
          <cell r="B61">
            <v>235</v>
          </cell>
        </row>
        <row r="62">
          <cell r="B62">
            <v>236</v>
          </cell>
        </row>
        <row r="63">
          <cell r="B63">
            <v>237</v>
          </cell>
        </row>
        <row r="64">
          <cell r="B64">
            <v>238</v>
          </cell>
        </row>
        <row r="65">
          <cell r="B65">
            <v>239</v>
          </cell>
        </row>
        <row r="66">
          <cell r="B66">
            <v>2400</v>
          </cell>
        </row>
        <row r="67">
          <cell r="B67">
            <v>241</v>
          </cell>
        </row>
        <row r="68">
          <cell r="B68">
            <v>242</v>
          </cell>
        </row>
        <row r="69">
          <cell r="B69">
            <v>243</v>
          </cell>
        </row>
        <row r="70">
          <cell r="B70">
            <v>244</v>
          </cell>
        </row>
        <row r="71">
          <cell r="B71">
            <v>245</v>
          </cell>
        </row>
        <row r="72">
          <cell r="B72">
            <v>246</v>
          </cell>
        </row>
        <row r="73">
          <cell r="B73">
            <v>247</v>
          </cell>
        </row>
        <row r="74">
          <cell r="B74">
            <v>248</v>
          </cell>
        </row>
        <row r="75">
          <cell r="B75">
            <v>249</v>
          </cell>
        </row>
        <row r="76">
          <cell r="B76">
            <v>2500</v>
          </cell>
        </row>
        <row r="77">
          <cell r="B77">
            <v>251</v>
          </cell>
        </row>
        <row r="78">
          <cell r="B78">
            <v>252</v>
          </cell>
        </row>
        <row r="79">
          <cell r="B79">
            <v>253</v>
          </cell>
        </row>
        <row r="80">
          <cell r="B80">
            <v>254</v>
          </cell>
        </row>
        <row r="81">
          <cell r="B81">
            <v>255</v>
          </cell>
        </row>
        <row r="82">
          <cell r="B82">
            <v>256</v>
          </cell>
        </row>
        <row r="83">
          <cell r="B83">
            <v>259</v>
          </cell>
        </row>
        <row r="84">
          <cell r="B84">
            <v>2600</v>
          </cell>
        </row>
        <row r="85">
          <cell r="B85">
            <v>261</v>
          </cell>
        </row>
        <row r="86">
          <cell r="B86">
            <v>262</v>
          </cell>
        </row>
        <row r="87">
          <cell r="B87">
            <v>2700</v>
          </cell>
        </row>
        <row r="88">
          <cell r="B88">
            <v>271</v>
          </cell>
        </row>
        <row r="89">
          <cell r="B89">
            <v>272</v>
          </cell>
        </row>
        <row r="90">
          <cell r="B90">
            <v>273</v>
          </cell>
        </row>
        <row r="91">
          <cell r="B91">
            <v>274</v>
          </cell>
        </row>
        <row r="92">
          <cell r="B92">
            <v>275</v>
          </cell>
        </row>
        <row r="93">
          <cell r="B93">
            <v>2800</v>
          </cell>
        </row>
        <row r="94">
          <cell r="B94">
            <v>281</v>
          </cell>
        </row>
        <row r="95">
          <cell r="B95">
            <v>282</v>
          </cell>
        </row>
        <row r="96">
          <cell r="B96">
            <v>283</v>
          </cell>
        </row>
        <row r="97">
          <cell r="B97">
            <v>2900</v>
          </cell>
        </row>
        <row r="98">
          <cell r="B98">
            <v>291</v>
          </cell>
        </row>
        <row r="99">
          <cell r="B99">
            <v>292</v>
          </cell>
        </row>
        <row r="100">
          <cell r="B100">
            <v>293</v>
          </cell>
        </row>
        <row r="101">
          <cell r="B101">
            <v>294</v>
          </cell>
        </row>
        <row r="102">
          <cell r="B102">
            <v>295</v>
          </cell>
        </row>
        <row r="103">
          <cell r="B103">
            <v>296</v>
          </cell>
        </row>
        <row r="104">
          <cell r="B104">
            <v>297</v>
          </cell>
        </row>
        <row r="105">
          <cell r="B105">
            <v>298</v>
          </cell>
        </row>
        <row r="106">
          <cell r="B106">
            <v>299</v>
          </cell>
        </row>
        <row r="107">
          <cell r="B107">
            <v>3000</v>
          </cell>
        </row>
        <row r="108">
          <cell r="B108">
            <v>3100</v>
          </cell>
        </row>
        <row r="109">
          <cell r="B109">
            <v>311</v>
          </cell>
        </row>
        <row r="110">
          <cell r="B110">
            <v>312</v>
          </cell>
        </row>
        <row r="111">
          <cell r="B111">
            <v>313</v>
          </cell>
        </row>
        <row r="112">
          <cell r="B112">
            <v>314</v>
          </cell>
        </row>
        <row r="113">
          <cell r="B113">
            <v>315</v>
          </cell>
        </row>
        <row r="114">
          <cell r="B114">
            <v>316</v>
          </cell>
        </row>
        <row r="115">
          <cell r="B115">
            <v>317</v>
          </cell>
        </row>
        <row r="116">
          <cell r="B116">
            <v>318</v>
          </cell>
        </row>
        <row r="117">
          <cell r="B117">
            <v>319</v>
          </cell>
        </row>
        <row r="118">
          <cell r="B118">
            <v>3200</v>
          </cell>
        </row>
        <row r="119">
          <cell r="B119">
            <v>321</v>
          </cell>
        </row>
        <row r="120">
          <cell r="B120">
            <v>322</v>
          </cell>
        </row>
        <row r="121">
          <cell r="B121">
            <v>323</v>
          </cell>
        </row>
        <row r="122">
          <cell r="B122">
            <v>324</v>
          </cell>
        </row>
        <row r="123">
          <cell r="B123">
            <v>325</v>
          </cell>
        </row>
        <row r="124">
          <cell r="B124">
            <v>326</v>
          </cell>
        </row>
        <row r="125">
          <cell r="B125">
            <v>327</v>
          </cell>
        </row>
        <row r="126">
          <cell r="B126">
            <v>328</v>
          </cell>
        </row>
        <row r="127">
          <cell r="B127">
            <v>329</v>
          </cell>
        </row>
        <row r="128">
          <cell r="B128">
            <v>3300</v>
          </cell>
        </row>
        <row r="129">
          <cell r="B129">
            <v>331</v>
          </cell>
        </row>
        <row r="130">
          <cell r="B130">
            <v>332</v>
          </cell>
        </row>
        <row r="131">
          <cell r="B131">
            <v>333</v>
          </cell>
        </row>
        <row r="132">
          <cell r="B132">
            <v>334</v>
          </cell>
        </row>
        <row r="133">
          <cell r="B133">
            <v>335</v>
          </cell>
        </row>
        <row r="134">
          <cell r="B134">
            <v>336</v>
          </cell>
        </row>
        <row r="135">
          <cell r="B135">
            <v>337</v>
          </cell>
        </row>
        <row r="136">
          <cell r="B136">
            <v>338</v>
          </cell>
        </row>
        <row r="137">
          <cell r="B137">
            <v>339</v>
          </cell>
        </row>
        <row r="138">
          <cell r="B138">
            <v>3400</v>
          </cell>
        </row>
        <row r="139">
          <cell r="B139">
            <v>341</v>
          </cell>
        </row>
        <row r="140">
          <cell r="B140">
            <v>342</v>
          </cell>
        </row>
        <row r="141">
          <cell r="B141">
            <v>343</v>
          </cell>
        </row>
        <row r="142">
          <cell r="B142">
            <v>344</v>
          </cell>
        </row>
        <row r="143">
          <cell r="B143">
            <v>345</v>
          </cell>
        </row>
        <row r="144">
          <cell r="B144">
            <v>346</v>
          </cell>
        </row>
        <row r="145">
          <cell r="B145">
            <v>347</v>
          </cell>
        </row>
        <row r="146">
          <cell r="B146">
            <v>348</v>
          </cell>
        </row>
        <row r="147">
          <cell r="B147">
            <v>349</v>
          </cell>
        </row>
        <row r="148">
          <cell r="B148">
            <v>3500</v>
          </cell>
        </row>
        <row r="149">
          <cell r="B149">
            <v>351</v>
          </cell>
        </row>
        <row r="150">
          <cell r="B150">
            <v>352</v>
          </cell>
        </row>
        <row r="151">
          <cell r="B151">
            <v>353</v>
          </cell>
        </row>
        <row r="152">
          <cell r="B152">
            <v>354</v>
          </cell>
        </row>
        <row r="153">
          <cell r="B153">
            <v>355</v>
          </cell>
        </row>
        <row r="154">
          <cell r="B154">
            <v>356</v>
          </cell>
        </row>
        <row r="155">
          <cell r="B155">
            <v>357</v>
          </cell>
        </row>
        <row r="156">
          <cell r="B156">
            <v>358</v>
          </cell>
        </row>
        <row r="157">
          <cell r="B157">
            <v>359</v>
          </cell>
        </row>
        <row r="158">
          <cell r="B158">
            <v>3600</v>
          </cell>
        </row>
        <row r="159">
          <cell r="B159">
            <v>361</v>
          </cell>
        </row>
        <row r="160">
          <cell r="B160">
            <v>362</v>
          </cell>
        </row>
        <row r="161">
          <cell r="B161">
            <v>363</v>
          </cell>
        </row>
        <row r="162">
          <cell r="B162">
            <v>364</v>
          </cell>
        </row>
        <row r="163">
          <cell r="B163">
            <v>365</v>
          </cell>
        </row>
        <row r="164">
          <cell r="B164">
            <v>366</v>
          </cell>
        </row>
        <row r="165">
          <cell r="B165">
            <v>369</v>
          </cell>
        </row>
        <row r="166">
          <cell r="B166">
            <v>3700</v>
          </cell>
        </row>
        <row r="167">
          <cell r="B167">
            <v>371</v>
          </cell>
        </row>
        <row r="168">
          <cell r="B168">
            <v>372</v>
          </cell>
        </row>
        <row r="169">
          <cell r="B169">
            <v>373</v>
          </cell>
        </row>
        <row r="170">
          <cell r="B170">
            <v>374</v>
          </cell>
        </row>
        <row r="171">
          <cell r="B171">
            <v>375</v>
          </cell>
        </row>
        <row r="172">
          <cell r="B172">
            <v>376</v>
          </cell>
        </row>
        <row r="173">
          <cell r="B173">
            <v>377</v>
          </cell>
        </row>
        <row r="174">
          <cell r="B174">
            <v>378</v>
          </cell>
        </row>
        <row r="175">
          <cell r="B175">
            <v>379</v>
          </cell>
        </row>
        <row r="176">
          <cell r="B176">
            <v>3800</v>
          </cell>
        </row>
        <row r="177">
          <cell r="B177">
            <v>381</v>
          </cell>
        </row>
        <row r="178">
          <cell r="B178">
            <v>382</v>
          </cell>
        </row>
        <row r="179">
          <cell r="B179">
            <v>383</v>
          </cell>
        </row>
        <row r="180">
          <cell r="B180">
            <v>384</v>
          </cell>
        </row>
        <row r="181">
          <cell r="B181">
            <v>385</v>
          </cell>
        </row>
        <row r="182">
          <cell r="B182">
            <v>3900</v>
          </cell>
        </row>
        <row r="183">
          <cell r="B183">
            <v>391</v>
          </cell>
        </row>
        <row r="184">
          <cell r="B184">
            <v>392</v>
          </cell>
        </row>
        <row r="185">
          <cell r="B185">
            <v>393</v>
          </cell>
        </row>
        <row r="186">
          <cell r="B186">
            <v>394</v>
          </cell>
        </row>
        <row r="187">
          <cell r="B187">
            <v>395</v>
          </cell>
        </row>
        <row r="188">
          <cell r="B188">
            <v>396</v>
          </cell>
        </row>
        <row r="189">
          <cell r="B189">
            <v>397</v>
          </cell>
        </row>
        <row r="190">
          <cell r="B190">
            <v>398</v>
          </cell>
        </row>
        <row r="191">
          <cell r="B191">
            <v>399</v>
          </cell>
        </row>
        <row r="192">
          <cell r="B192">
            <v>4000</v>
          </cell>
        </row>
        <row r="193">
          <cell r="B193">
            <v>4100</v>
          </cell>
        </row>
        <row r="194">
          <cell r="B194">
            <v>411</v>
          </cell>
        </row>
        <row r="195">
          <cell r="B195">
            <v>412</v>
          </cell>
        </row>
        <row r="196">
          <cell r="B196">
            <v>413</v>
          </cell>
        </row>
        <row r="197">
          <cell r="B197">
            <v>414</v>
          </cell>
        </row>
        <row r="198">
          <cell r="B198">
            <v>415</v>
          </cell>
        </row>
        <row r="199">
          <cell r="B199">
            <v>416</v>
          </cell>
        </row>
        <row r="200">
          <cell r="B200">
            <v>417</v>
          </cell>
        </row>
        <row r="201">
          <cell r="B201">
            <v>418</v>
          </cell>
        </row>
        <row r="202">
          <cell r="B202">
            <v>419</v>
          </cell>
        </row>
        <row r="203">
          <cell r="B203">
            <v>4200</v>
          </cell>
        </row>
        <row r="204">
          <cell r="B204">
            <v>421</v>
          </cell>
        </row>
        <row r="205">
          <cell r="B205">
            <v>422</v>
          </cell>
        </row>
        <row r="206">
          <cell r="B206">
            <v>423</v>
          </cell>
        </row>
        <row r="207">
          <cell r="B207">
            <v>424</v>
          </cell>
        </row>
        <row r="208">
          <cell r="B208">
            <v>425</v>
          </cell>
        </row>
        <row r="209">
          <cell r="B209">
            <v>4300</v>
          </cell>
        </row>
        <row r="210">
          <cell r="B210">
            <v>431</v>
          </cell>
        </row>
        <row r="211">
          <cell r="B211">
            <v>432</v>
          </cell>
        </row>
        <row r="212">
          <cell r="B212">
            <v>433</v>
          </cell>
        </row>
        <row r="213">
          <cell r="B213">
            <v>434</v>
          </cell>
        </row>
        <row r="214">
          <cell r="B214">
            <v>435</v>
          </cell>
        </row>
        <row r="215">
          <cell r="B215">
            <v>436</v>
          </cell>
        </row>
        <row r="216">
          <cell r="B216">
            <v>437</v>
          </cell>
        </row>
        <row r="217">
          <cell r="B217">
            <v>438</v>
          </cell>
        </row>
        <row r="218">
          <cell r="B218">
            <v>439</v>
          </cell>
        </row>
        <row r="219">
          <cell r="B219">
            <v>4400</v>
          </cell>
        </row>
        <row r="220">
          <cell r="B220">
            <v>441</v>
          </cell>
        </row>
        <row r="221">
          <cell r="B221">
            <v>442</v>
          </cell>
        </row>
        <row r="222">
          <cell r="B222">
            <v>443</v>
          </cell>
        </row>
        <row r="223">
          <cell r="B223">
            <v>444</v>
          </cell>
        </row>
        <row r="224">
          <cell r="B224">
            <v>445</v>
          </cell>
        </row>
        <row r="225">
          <cell r="B225">
            <v>446</v>
          </cell>
        </row>
        <row r="226">
          <cell r="B226">
            <v>447</v>
          </cell>
        </row>
        <row r="227">
          <cell r="B227">
            <v>448</v>
          </cell>
        </row>
        <row r="228">
          <cell r="B228">
            <v>4500</v>
          </cell>
        </row>
        <row r="229">
          <cell r="B229">
            <v>451</v>
          </cell>
        </row>
        <row r="230">
          <cell r="B230">
            <v>452</v>
          </cell>
        </row>
        <row r="231">
          <cell r="B231">
            <v>459</v>
          </cell>
        </row>
        <row r="232">
          <cell r="B232">
            <v>4600</v>
          </cell>
        </row>
        <row r="233">
          <cell r="B233">
            <v>461</v>
          </cell>
        </row>
        <row r="234">
          <cell r="B234">
            <v>462</v>
          </cell>
        </row>
        <row r="235">
          <cell r="B235">
            <v>463</v>
          </cell>
        </row>
        <row r="236">
          <cell r="B236">
            <v>464</v>
          </cell>
        </row>
        <row r="237">
          <cell r="B237">
            <v>465</v>
          </cell>
        </row>
        <row r="238">
          <cell r="B238">
            <v>466</v>
          </cell>
        </row>
        <row r="239">
          <cell r="B239">
            <v>4700</v>
          </cell>
        </row>
        <row r="240">
          <cell r="B240">
            <v>471</v>
          </cell>
        </row>
        <row r="241">
          <cell r="B241">
            <v>4800</v>
          </cell>
        </row>
        <row r="242">
          <cell r="B242">
            <v>481</v>
          </cell>
        </row>
        <row r="243">
          <cell r="B243">
            <v>482</v>
          </cell>
        </row>
        <row r="244">
          <cell r="B244">
            <v>483</v>
          </cell>
        </row>
        <row r="245">
          <cell r="B245">
            <v>484</v>
          </cell>
        </row>
        <row r="246">
          <cell r="B246">
            <v>485</v>
          </cell>
        </row>
        <row r="247">
          <cell r="B247">
            <v>4900</v>
          </cell>
        </row>
        <row r="248">
          <cell r="B248">
            <v>491</v>
          </cell>
        </row>
        <row r="249">
          <cell r="B249">
            <v>492</v>
          </cell>
        </row>
        <row r="250">
          <cell r="B250">
            <v>493</v>
          </cell>
        </row>
        <row r="251">
          <cell r="B251">
            <v>5000</v>
          </cell>
        </row>
        <row r="252">
          <cell r="B252">
            <v>5100</v>
          </cell>
        </row>
        <row r="253">
          <cell r="B253">
            <v>511</v>
          </cell>
        </row>
        <row r="254">
          <cell r="B254">
            <v>512</v>
          </cell>
        </row>
        <row r="255">
          <cell r="B255">
            <v>513</v>
          </cell>
        </row>
        <row r="256">
          <cell r="B256">
            <v>514</v>
          </cell>
        </row>
        <row r="257">
          <cell r="B257">
            <v>515</v>
          </cell>
        </row>
        <row r="258">
          <cell r="B258">
            <v>519</v>
          </cell>
        </row>
        <row r="259">
          <cell r="B259">
            <v>5200</v>
          </cell>
        </row>
        <row r="260">
          <cell r="B260">
            <v>521</v>
          </cell>
        </row>
        <row r="261">
          <cell r="B261">
            <v>522</v>
          </cell>
        </row>
        <row r="262">
          <cell r="B262">
            <v>523</v>
          </cell>
        </row>
        <row r="263">
          <cell r="B263">
            <v>529</v>
          </cell>
        </row>
        <row r="264">
          <cell r="B264">
            <v>5300</v>
          </cell>
        </row>
        <row r="265">
          <cell r="B265">
            <v>531</v>
          </cell>
        </row>
        <row r="266">
          <cell r="B266">
            <v>532</v>
          </cell>
        </row>
        <row r="267">
          <cell r="B267">
            <v>5400</v>
          </cell>
        </row>
        <row r="268">
          <cell r="B268">
            <v>541</v>
          </cell>
        </row>
        <row r="269">
          <cell r="B269">
            <v>542</v>
          </cell>
        </row>
        <row r="270">
          <cell r="B270">
            <v>543</v>
          </cell>
        </row>
        <row r="271">
          <cell r="B271">
            <v>544</v>
          </cell>
        </row>
        <row r="272">
          <cell r="B272">
            <v>545</v>
          </cell>
        </row>
        <row r="273">
          <cell r="B273">
            <v>549</v>
          </cell>
        </row>
        <row r="274">
          <cell r="B274">
            <v>5500</v>
          </cell>
        </row>
        <row r="275">
          <cell r="B275">
            <v>551</v>
          </cell>
        </row>
        <row r="276">
          <cell r="B276">
            <v>5600</v>
          </cell>
        </row>
        <row r="277">
          <cell r="B277">
            <v>561</v>
          </cell>
        </row>
        <row r="278">
          <cell r="B278">
            <v>562</v>
          </cell>
        </row>
        <row r="279">
          <cell r="B279">
            <v>563</v>
          </cell>
        </row>
        <row r="280">
          <cell r="B280">
            <v>564</v>
          </cell>
        </row>
        <row r="281">
          <cell r="B281">
            <v>565</v>
          </cell>
        </row>
        <row r="282">
          <cell r="B282">
            <v>566</v>
          </cell>
        </row>
        <row r="283">
          <cell r="B283">
            <v>567</v>
          </cell>
        </row>
        <row r="284">
          <cell r="B284">
            <v>569</v>
          </cell>
        </row>
        <row r="285">
          <cell r="B285">
            <v>5700</v>
          </cell>
        </row>
        <row r="286">
          <cell r="B286">
            <v>571</v>
          </cell>
        </row>
        <row r="287">
          <cell r="B287">
            <v>572</v>
          </cell>
        </row>
        <row r="288">
          <cell r="B288">
            <v>573</v>
          </cell>
        </row>
        <row r="289">
          <cell r="B289">
            <v>574</v>
          </cell>
        </row>
        <row r="290">
          <cell r="B290">
            <v>575</v>
          </cell>
        </row>
        <row r="291">
          <cell r="B291">
            <v>576</v>
          </cell>
        </row>
        <row r="292">
          <cell r="B292">
            <v>577</v>
          </cell>
        </row>
        <row r="293">
          <cell r="B293">
            <v>578</v>
          </cell>
        </row>
        <row r="294">
          <cell r="B294">
            <v>579</v>
          </cell>
        </row>
        <row r="295">
          <cell r="B295">
            <v>5800</v>
          </cell>
        </row>
        <row r="296">
          <cell r="B296">
            <v>581</v>
          </cell>
        </row>
        <row r="297">
          <cell r="B297">
            <v>582</v>
          </cell>
        </row>
        <row r="298">
          <cell r="B298">
            <v>583</v>
          </cell>
        </row>
        <row r="299">
          <cell r="B299">
            <v>589</v>
          </cell>
        </row>
        <row r="300">
          <cell r="B300">
            <v>5900</v>
          </cell>
        </row>
        <row r="301">
          <cell r="B301">
            <v>591</v>
          </cell>
        </row>
        <row r="302">
          <cell r="B302">
            <v>592</v>
          </cell>
        </row>
        <row r="303">
          <cell r="B303">
            <v>593</v>
          </cell>
        </row>
        <row r="304">
          <cell r="B304">
            <v>594</v>
          </cell>
        </row>
        <row r="305">
          <cell r="B305">
            <v>595</v>
          </cell>
        </row>
        <row r="306">
          <cell r="B306">
            <v>596</v>
          </cell>
        </row>
        <row r="307">
          <cell r="B307">
            <v>597</v>
          </cell>
        </row>
        <row r="308">
          <cell r="B308">
            <v>598</v>
          </cell>
        </row>
        <row r="309">
          <cell r="B309">
            <v>599</v>
          </cell>
        </row>
        <row r="310">
          <cell r="B310">
            <v>6000</v>
          </cell>
        </row>
        <row r="311">
          <cell r="B311">
            <v>6100</v>
          </cell>
        </row>
        <row r="312">
          <cell r="B312">
            <v>611</v>
          </cell>
        </row>
        <row r="313">
          <cell r="B313">
            <v>612</v>
          </cell>
        </row>
        <row r="314">
          <cell r="B314">
            <v>613</v>
          </cell>
        </row>
        <row r="315">
          <cell r="B315">
            <v>614</v>
          </cell>
        </row>
        <row r="316">
          <cell r="B316">
            <v>615</v>
          </cell>
        </row>
        <row r="317">
          <cell r="B317">
            <v>616</v>
          </cell>
        </row>
        <row r="318">
          <cell r="B318">
            <v>617</v>
          </cell>
        </row>
        <row r="319">
          <cell r="B319">
            <v>619</v>
          </cell>
        </row>
        <row r="320">
          <cell r="B320">
            <v>6200</v>
          </cell>
        </row>
        <row r="321">
          <cell r="B321">
            <v>621</v>
          </cell>
        </row>
        <row r="322">
          <cell r="B322">
            <v>622</v>
          </cell>
        </row>
        <row r="323">
          <cell r="B323">
            <v>623</v>
          </cell>
        </row>
        <row r="324">
          <cell r="B324">
            <v>624</v>
          </cell>
        </row>
        <row r="325">
          <cell r="B325">
            <v>625</v>
          </cell>
        </row>
        <row r="326">
          <cell r="B326">
            <v>626</v>
          </cell>
        </row>
        <row r="327">
          <cell r="B327">
            <v>627</v>
          </cell>
        </row>
        <row r="328">
          <cell r="B328">
            <v>629</v>
          </cell>
        </row>
        <row r="329">
          <cell r="B329">
            <v>6300</v>
          </cell>
        </row>
        <row r="330">
          <cell r="B330">
            <v>631</v>
          </cell>
        </row>
        <row r="331">
          <cell r="B331">
            <v>632</v>
          </cell>
        </row>
        <row r="332">
          <cell r="B332">
            <v>7000</v>
          </cell>
        </row>
        <row r="333">
          <cell r="B333">
            <v>7100</v>
          </cell>
        </row>
        <row r="334">
          <cell r="B334">
            <v>711</v>
          </cell>
        </row>
        <row r="335">
          <cell r="B335">
            <v>712</v>
          </cell>
        </row>
        <row r="336">
          <cell r="B336">
            <v>7200</v>
          </cell>
        </row>
        <row r="337">
          <cell r="B337">
            <v>721</v>
          </cell>
        </row>
        <row r="338">
          <cell r="B338">
            <v>722</v>
          </cell>
        </row>
        <row r="339">
          <cell r="B339">
            <v>723</v>
          </cell>
        </row>
        <row r="340">
          <cell r="B340">
            <v>724</v>
          </cell>
        </row>
        <row r="341">
          <cell r="B341">
            <v>725</v>
          </cell>
        </row>
        <row r="342">
          <cell r="B342">
            <v>726</v>
          </cell>
        </row>
        <row r="343">
          <cell r="B343">
            <v>727</v>
          </cell>
        </row>
        <row r="344">
          <cell r="B344">
            <v>728</v>
          </cell>
        </row>
        <row r="345">
          <cell r="B345">
            <v>729</v>
          </cell>
        </row>
        <row r="346">
          <cell r="B346">
            <v>7300</v>
          </cell>
        </row>
        <row r="347">
          <cell r="B347">
            <v>731</v>
          </cell>
        </row>
        <row r="348">
          <cell r="B348">
            <v>732</v>
          </cell>
        </row>
        <row r="349">
          <cell r="B349">
            <v>733</v>
          </cell>
        </row>
        <row r="350">
          <cell r="B350">
            <v>734</v>
          </cell>
        </row>
        <row r="351">
          <cell r="B351">
            <v>735</v>
          </cell>
        </row>
        <row r="352">
          <cell r="B352">
            <v>739</v>
          </cell>
        </row>
        <row r="353">
          <cell r="B353">
            <v>7400</v>
          </cell>
        </row>
        <row r="354">
          <cell r="B354">
            <v>741</v>
          </cell>
        </row>
        <row r="355">
          <cell r="B355">
            <v>742</v>
          </cell>
        </row>
        <row r="356">
          <cell r="B356">
            <v>743</v>
          </cell>
        </row>
        <row r="357">
          <cell r="B357">
            <v>744</v>
          </cell>
        </row>
        <row r="358">
          <cell r="B358">
            <v>745</v>
          </cell>
        </row>
        <row r="359">
          <cell r="B359">
            <v>746</v>
          </cell>
        </row>
        <row r="360">
          <cell r="B360">
            <v>747</v>
          </cell>
        </row>
        <row r="361">
          <cell r="B361">
            <v>748</v>
          </cell>
        </row>
        <row r="362">
          <cell r="B362">
            <v>749</v>
          </cell>
        </row>
        <row r="363">
          <cell r="B363">
            <v>7500</v>
          </cell>
        </row>
        <row r="364">
          <cell r="B364">
            <v>751</v>
          </cell>
        </row>
        <row r="365">
          <cell r="B365">
            <v>752</v>
          </cell>
        </row>
        <row r="366">
          <cell r="B366">
            <v>753</v>
          </cell>
        </row>
        <row r="367">
          <cell r="B367">
            <v>754</v>
          </cell>
        </row>
        <row r="368">
          <cell r="B368">
            <v>755</v>
          </cell>
        </row>
        <row r="369">
          <cell r="B369">
            <v>756</v>
          </cell>
        </row>
        <row r="370">
          <cell r="B370">
            <v>757</v>
          </cell>
        </row>
        <row r="371">
          <cell r="B371">
            <v>758</v>
          </cell>
        </row>
        <row r="372">
          <cell r="B372">
            <v>759</v>
          </cell>
        </row>
        <row r="373">
          <cell r="B373">
            <v>7600</v>
          </cell>
        </row>
        <row r="374">
          <cell r="B374">
            <v>761</v>
          </cell>
        </row>
        <row r="375">
          <cell r="B375">
            <v>762</v>
          </cell>
        </row>
        <row r="376">
          <cell r="B376">
            <v>7900</v>
          </cell>
        </row>
        <row r="377">
          <cell r="B377">
            <v>791</v>
          </cell>
        </row>
        <row r="378">
          <cell r="B378">
            <v>792</v>
          </cell>
        </row>
        <row r="379">
          <cell r="B379">
            <v>799</v>
          </cell>
        </row>
        <row r="380">
          <cell r="B380">
            <v>8000</v>
          </cell>
        </row>
        <row r="381">
          <cell r="B381">
            <v>8100</v>
          </cell>
        </row>
        <row r="382">
          <cell r="B382">
            <v>811</v>
          </cell>
        </row>
        <row r="383">
          <cell r="B383">
            <v>812</v>
          </cell>
        </row>
        <row r="384">
          <cell r="B384">
            <v>813</v>
          </cell>
        </row>
        <row r="385">
          <cell r="B385">
            <v>814</v>
          </cell>
        </row>
        <row r="386">
          <cell r="B386">
            <v>815</v>
          </cell>
        </row>
        <row r="387">
          <cell r="B387">
            <v>816</v>
          </cell>
        </row>
        <row r="388">
          <cell r="B388">
            <v>8300</v>
          </cell>
        </row>
        <row r="389">
          <cell r="B389">
            <v>831</v>
          </cell>
        </row>
        <row r="390">
          <cell r="B390">
            <v>832</v>
          </cell>
        </row>
        <row r="391">
          <cell r="B391">
            <v>833</v>
          </cell>
        </row>
        <row r="392">
          <cell r="B392">
            <v>834</v>
          </cell>
        </row>
        <row r="393">
          <cell r="B393">
            <v>835</v>
          </cell>
        </row>
        <row r="394">
          <cell r="B394">
            <v>8500</v>
          </cell>
        </row>
        <row r="395">
          <cell r="B395">
            <v>851</v>
          </cell>
        </row>
        <row r="396">
          <cell r="B396">
            <v>852</v>
          </cell>
        </row>
        <row r="397">
          <cell r="B397">
            <v>853</v>
          </cell>
        </row>
        <row r="398">
          <cell r="B398">
            <v>9000</v>
          </cell>
        </row>
        <row r="399">
          <cell r="B399">
            <v>9100</v>
          </cell>
        </row>
        <row r="400">
          <cell r="B400">
            <v>911</v>
          </cell>
        </row>
        <row r="401">
          <cell r="B401">
            <v>912</v>
          </cell>
        </row>
        <row r="402">
          <cell r="B402">
            <v>913</v>
          </cell>
        </row>
        <row r="403">
          <cell r="B403">
            <v>914</v>
          </cell>
        </row>
        <row r="404">
          <cell r="B404">
            <v>915</v>
          </cell>
        </row>
        <row r="405">
          <cell r="B405">
            <v>916</v>
          </cell>
        </row>
        <row r="406">
          <cell r="B406">
            <v>917</v>
          </cell>
        </row>
        <row r="407">
          <cell r="B407">
            <v>918</v>
          </cell>
        </row>
        <row r="408">
          <cell r="B408">
            <v>9200</v>
          </cell>
        </row>
        <row r="409">
          <cell r="B409">
            <v>921</v>
          </cell>
        </row>
        <row r="410">
          <cell r="B410">
            <v>922</v>
          </cell>
        </row>
        <row r="411">
          <cell r="B411">
            <v>923</v>
          </cell>
        </row>
        <row r="412">
          <cell r="B412">
            <v>924</v>
          </cell>
        </row>
        <row r="413">
          <cell r="B413">
            <v>925</v>
          </cell>
        </row>
        <row r="414">
          <cell r="B414">
            <v>926</v>
          </cell>
        </row>
        <row r="415">
          <cell r="B415">
            <v>927</v>
          </cell>
        </row>
        <row r="416">
          <cell r="B416">
            <v>928</v>
          </cell>
        </row>
        <row r="417">
          <cell r="B417">
            <v>9300</v>
          </cell>
        </row>
        <row r="418">
          <cell r="B418">
            <v>931</v>
          </cell>
        </row>
        <row r="419">
          <cell r="B419">
            <v>932</v>
          </cell>
        </row>
        <row r="420">
          <cell r="B420">
            <v>9400</v>
          </cell>
        </row>
        <row r="421">
          <cell r="B421">
            <v>941</v>
          </cell>
        </row>
        <row r="422">
          <cell r="B422">
            <v>942</v>
          </cell>
        </row>
        <row r="423">
          <cell r="B423">
            <v>9500</v>
          </cell>
        </row>
        <row r="424">
          <cell r="B424">
            <v>951</v>
          </cell>
        </row>
        <row r="425">
          <cell r="B425">
            <v>9600</v>
          </cell>
        </row>
        <row r="426">
          <cell r="B426">
            <v>961</v>
          </cell>
        </row>
        <row r="427">
          <cell r="B427">
            <v>962</v>
          </cell>
        </row>
        <row r="428">
          <cell r="B428">
            <v>9900</v>
          </cell>
        </row>
        <row r="429">
          <cell r="B429">
            <v>991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 CATALOGO PRESUP "/>
      <sheetName val="MODIF. CATALOGO CONTAB(14 DIG)"/>
      <sheetName val="MODIF.MATRIZ CONVERSION(14 DIG)"/>
    </sheetNames>
    <sheetDataSet>
      <sheetData sheetId="0" refreshError="1"/>
      <sheetData sheetId="1" refreshError="1"/>
      <sheetData sheetId="2" refreshError="1">
        <row r="1">
          <cell r="A1" t="str">
            <v>DIRECCION DE CONTABILIDAD Y CUENTA PUBLICA</v>
          </cell>
          <cell r="G1" t="str">
            <v>ACTUALIZACION 31-MARZO-12</v>
          </cell>
        </row>
        <row r="2">
          <cell r="A2" t="str">
            <v>MATRIZ DE CONVERSION</v>
          </cell>
        </row>
        <row r="3">
          <cell r="A3" t="str">
            <v>PARTIDA PRESUPUESTAL ACTUAL SOLO PARA IDENTIFICACION</v>
          </cell>
          <cell r="D3" t="str">
            <v>NIVEL 1 RUBRO  1 DIGITO</v>
          </cell>
          <cell r="E3" t="str">
            <v>NIVEL 2 TIPO  1 DIGITO</v>
          </cell>
          <cell r="F3" t="str">
            <v>NIVEL 3 CLASE  1 DIGITO</v>
          </cell>
          <cell r="G3" t="str">
            <v xml:space="preserve">NIVEL 4  Y  5 CONCEPTO /SRIA 2 DIGITOS </v>
          </cell>
        </row>
        <row r="4">
          <cell r="B4" t="str">
            <v>INGRESOS</v>
          </cell>
        </row>
        <row r="5">
          <cell r="B5">
            <v>1</v>
          </cell>
          <cell r="C5" t="str">
            <v>41100-00-0000-000</v>
          </cell>
          <cell r="D5" t="str">
            <v>IMPUESTOS</v>
          </cell>
        </row>
        <row r="6">
          <cell r="B6">
            <v>11</v>
          </cell>
          <cell r="C6" t="str">
            <v>41110-00-0000-000</v>
          </cell>
          <cell r="E6" t="str">
            <v>IMPUESTOS SOBRE LOS INGRESOS</v>
          </cell>
        </row>
        <row r="7">
          <cell r="B7" t="str">
            <v>111</v>
          </cell>
          <cell r="C7" t="str">
            <v>41110-01-0000-000</v>
          </cell>
          <cell r="F7" t="str">
            <v>IMPUESTO POR OBTENCION DE PREMIOS</v>
          </cell>
        </row>
        <row r="8">
          <cell r="A8">
            <v>12700</v>
          </cell>
          <cell r="B8" t="str">
            <v>11101</v>
          </cell>
          <cell r="C8" t="str">
            <v>41110-01-0001-000</v>
          </cell>
          <cell r="G8" t="str">
            <v>IMPUESTO POR OBTENCION DE PREMIOS</v>
          </cell>
          <cell r="H8">
            <v>1</v>
          </cell>
        </row>
        <row r="9">
          <cell r="A9">
            <v>13003</v>
          </cell>
          <cell r="B9" t="str">
            <v>11102</v>
          </cell>
          <cell r="C9" t="str">
            <v>41110-01-0002-000</v>
          </cell>
          <cell r="G9" t="str">
            <v>DEVOLUCION POR IMPUESTO POR OBTENCION PREMIOS</v>
          </cell>
          <cell r="H9">
            <v>2</v>
          </cell>
        </row>
        <row r="11">
          <cell r="B11">
            <v>12</v>
          </cell>
          <cell r="C11" t="str">
            <v>41120-00-0000-000</v>
          </cell>
          <cell r="E11" t="str">
            <v>IMPUESTOS SOBRE EL PATRIMONIO</v>
          </cell>
        </row>
        <row r="12">
          <cell r="A12">
            <v>14000</v>
          </cell>
          <cell r="B12">
            <v>12100</v>
          </cell>
          <cell r="C12" t="str">
            <v>41120-01-0000-000</v>
          </cell>
          <cell r="G12" t="str">
            <v>IMPUESTO SOBRE TENENCIA LEY HACIENDA ESTATAL</v>
          </cell>
        </row>
        <row r="13">
          <cell r="A13">
            <v>14001</v>
          </cell>
          <cell r="B13">
            <v>12101</v>
          </cell>
          <cell r="C13" t="str">
            <v>41120-01-0001-000</v>
          </cell>
          <cell r="G13" t="str">
            <v>IMP. S/TENENCIA LHE AUTOS PASAJEROS</v>
          </cell>
          <cell r="H13">
            <v>3</v>
          </cell>
        </row>
        <row r="14">
          <cell r="A14">
            <v>14003</v>
          </cell>
          <cell r="B14">
            <v>12103</v>
          </cell>
          <cell r="C14" t="str">
            <v>41120-01-0002-000</v>
          </cell>
          <cell r="G14" t="str">
            <v>ACTUALIZACION IST LHE AUTOS PASAJEROS</v>
          </cell>
          <cell r="H14">
            <v>4</v>
          </cell>
        </row>
        <row r="15">
          <cell r="A15">
            <v>14004</v>
          </cell>
          <cell r="B15">
            <v>12104</v>
          </cell>
          <cell r="C15" t="str">
            <v>41120-01-0003-000</v>
          </cell>
          <cell r="G15" t="str">
            <v>IMP. S/TENENCIA LHE AUTOS PASAJEROS REZAGO</v>
          </cell>
          <cell r="H15">
            <v>5</v>
          </cell>
        </row>
        <row r="16">
          <cell r="A16">
            <v>14006</v>
          </cell>
          <cell r="B16">
            <v>12106</v>
          </cell>
          <cell r="C16" t="str">
            <v>41120-01-0004-000</v>
          </cell>
          <cell r="G16" t="str">
            <v>ACTUALIZACION IST LHE AUTOS PASAJEROS REZAGO</v>
          </cell>
          <cell r="H16">
            <v>6</v>
          </cell>
        </row>
        <row r="17">
          <cell r="A17">
            <v>14011</v>
          </cell>
          <cell r="B17">
            <v>12111</v>
          </cell>
          <cell r="C17" t="str">
            <v>41120-01-0005-000</v>
          </cell>
          <cell r="G17" t="str">
            <v>IMP. S/TENENCIA LHE AUTOS CARGA</v>
          </cell>
          <cell r="H17">
            <v>7</v>
          </cell>
        </row>
        <row r="18">
          <cell r="A18">
            <v>14013</v>
          </cell>
          <cell r="B18">
            <v>12113</v>
          </cell>
          <cell r="C18" t="str">
            <v>41120-01-0006-000</v>
          </cell>
          <cell r="G18" t="str">
            <v>ACTUALIZACION IST LHE AUTOS CARGA</v>
          </cell>
          <cell r="H18">
            <v>8</v>
          </cell>
        </row>
        <row r="19">
          <cell r="A19">
            <v>14014</v>
          </cell>
          <cell r="B19">
            <v>12114</v>
          </cell>
          <cell r="C19" t="str">
            <v>41120-01-0007-000</v>
          </cell>
          <cell r="G19" t="str">
            <v>IMP. S/TENENCIA LHE AUTOS CARGA REZAGO</v>
          </cell>
          <cell r="H19">
            <v>9</v>
          </cell>
        </row>
        <row r="20">
          <cell r="A20">
            <v>14016</v>
          </cell>
          <cell r="B20">
            <v>12116</v>
          </cell>
          <cell r="C20" t="str">
            <v>41120-01-0008-000</v>
          </cell>
          <cell r="G20" t="str">
            <v>ACTUALIZACION IST LHE AUTOS CARGA REZAGO</v>
          </cell>
          <cell r="H20">
            <v>10</v>
          </cell>
        </row>
        <row r="21">
          <cell r="A21">
            <v>14021</v>
          </cell>
          <cell r="B21">
            <v>12121</v>
          </cell>
          <cell r="C21" t="str">
            <v>41120-01-0009-000</v>
          </cell>
          <cell r="G21" t="str">
            <v>IMP. S/TENENCIA LHE MOTOCICLETAS</v>
          </cell>
          <cell r="H21">
            <v>11</v>
          </cell>
        </row>
        <row r="22">
          <cell r="A22">
            <v>14023</v>
          </cell>
          <cell r="B22">
            <v>12123</v>
          </cell>
          <cell r="C22" t="str">
            <v>41120-01-0010-000</v>
          </cell>
          <cell r="G22" t="str">
            <v>ACTUALIZACION IST LHE MOTOCICLETAS</v>
          </cell>
          <cell r="H22">
            <v>12</v>
          </cell>
        </row>
        <row r="23">
          <cell r="A23">
            <v>14026</v>
          </cell>
          <cell r="B23">
            <v>12126</v>
          </cell>
          <cell r="C23" t="str">
            <v>41120-01-0011-000</v>
          </cell>
          <cell r="G23" t="str">
            <v>IMP. S/TENENCIA LHE MOTOCICLETAS REZAGO</v>
          </cell>
          <cell r="H23">
            <v>13</v>
          </cell>
        </row>
        <row r="24">
          <cell r="A24">
            <v>14028</v>
          </cell>
          <cell r="B24">
            <v>12128</v>
          </cell>
          <cell r="C24" t="str">
            <v>41120-01-0012-000</v>
          </cell>
          <cell r="G24" t="str">
            <v>ACTUALIZACION IST LHE MOTOCICLETAS REZAGO</v>
          </cell>
          <cell r="H24">
            <v>14</v>
          </cell>
        </row>
        <row r="25">
          <cell r="A25">
            <v>14031</v>
          </cell>
          <cell r="B25">
            <v>12131</v>
          </cell>
          <cell r="C25" t="str">
            <v>41120-01-0013-000</v>
          </cell>
          <cell r="G25" t="str">
            <v>IMP. S/TENENCIA LHE AERONAVES</v>
          </cell>
          <cell r="H25">
            <v>15</v>
          </cell>
        </row>
        <row r="26">
          <cell r="A26">
            <v>14033</v>
          </cell>
          <cell r="B26">
            <v>12133</v>
          </cell>
          <cell r="C26" t="str">
            <v>41120-01-0014-000</v>
          </cell>
          <cell r="G26" t="str">
            <v>ACTUALIZACION IST LHE AERONAVES</v>
          </cell>
          <cell r="H26">
            <v>16</v>
          </cell>
        </row>
        <row r="27">
          <cell r="A27">
            <v>14034</v>
          </cell>
          <cell r="B27">
            <v>12134</v>
          </cell>
          <cell r="C27" t="str">
            <v>41120-01-0015-000</v>
          </cell>
          <cell r="G27" t="str">
            <v>IMP. S/TENENCIA LHE AERONAVES REZAGO</v>
          </cell>
          <cell r="H27">
            <v>17</v>
          </cell>
        </row>
        <row r="28">
          <cell r="A28">
            <v>14036</v>
          </cell>
          <cell r="B28">
            <v>12136</v>
          </cell>
          <cell r="C28" t="str">
            <v>41120-01-0016-000</v>
          </cell>
          <cell r="G28" t="str">
            <v>ACTUALIZACION IST LHE AERONAVES REZAGO</v>
          </cell>
          <cell r="H28">
            <v>18</v>
          </cell>
        </row>
        <row r="29">
          <cell r="A29">
            <v>14041</v>
          </cell>
          <cell r="B29">
            <v>12141</v>
          </cell>
          <cell r="C29" t="str">
            <v>41120-01-0017-000</v>
          </cell>
          <cell r="G29" t="str">
            <v>IMP. S/TENENCIA LHE EMBARCACIONES</v>
          </cell>
          <cell r="H29">
            <v>19</v>
          </cell>
        </row>
        <row r="30">
          <cell r="A30">
            <v>14043</v>
          </cell>
          <cell r="B30">
            <v>12143</v>
          </cell>
          <cell r="C30" t="str">
            <v>41120-01-0018-000</v>
          </cell>
          <cell r="G30" t="str">
            <v>ACTUALIZACION IST LHE EMBARCACIONES</v>
          </cell>
          <cell r="H30">
            <v>20</v>
          </cell>
        </row>
        <row r="31">
          <cell r="A31">
            <v>14044</v>
          </cell>
          <cell r="B31">
            <v>12144</v>
          </cell>
          <cell r="C31" t="str">
            <v>41120-01-0019-000</v>
          </cell>
          <cell r="G31" t="str">
            <v>IMP. S/TENENCIA LHE EMBARCACIONES REZAGO</v>
          </cell>
          <cell r="H31">
            <v>21</v>
          </cell>
        </row>
        <row r="32">
          <cell r="A32">
            <v>14046</v>
          </cell>
          <cell r="B32">
            <v>12146</v>
          </cell>
          <cell r="C32" t="str">
            <v>41120-01-0020-000</v>
          </cell>
          <cell r="G32" t="str">
            <v>ACTUALIZACION IST LHE EMBARCACIONES REZAGO</v>
          </cell>
          <cell r="H32">
            <v>22</v>
          </cell>
        </row>
        <row r="33">
          <cell r="A33">
            <v>14051</v>
          </cell>
          <cell r="B33">
            <v>12151</v>
          </cell>
          <cell r="C33" t="str">
            <v>41120-01-0021-000</v>
          </cell>
          <cell r="G33" t="str">
            <v>DEVOLUCION IMP.S/TENENCIA LHE</v>
          </cell>
          <cell r="H33">
            <v>23</v>
          </cell>
        </row>
        <row r="34">
          <cell r="A34">
            <v>14052</v>
          </cell>
          <cell r="B34">
            <v>12152</v>
          </cell>
          <cell r="C34" t="str">
            <v>41120-01-0022-000</v>
          </cell>
          <cell r="G34" t="str">
            <v>ACT. E INTS. DEVOLUCION IMP.TENENCIA LHE</v>
          </cell>
          <cell r="H34">
            <v>24</v>
          </cell>
        </row>
        <row r="35">
          <cell r="A35">
            <v>14053</v>
          </cell>
          <cell r="B35">
            <v>12153</v>
          </cell>
          <cell r="C35" t="str">
            <v>41120-01-0023-000</v>
          </cell>
          <cell r="G35" t="str">
            <v>DEVOLUCION IMP.TENENCIA LHE REZAGO</v>
          </cell>
          <cell r="H35">
            <v>25</v>
          </cell>
        </row>
        <row r="36">
          <cell r="A36">
            <v>14054</v>
          </cell>
          <cell r="B36">
            <v>12154</v>
          </cell>
          <cell r="C36" t="str">
            <v>41120-01-0024-000</v>
          </cell>
          <cell r="G36" t="str">
            <v>ACT. E INTS. DEVOLUCION IMP.TENENCIA LHE REZAGO</v>
          </cell>
          <cell r="H36">
            <v>26</v>
          </cell>
        </row>
        <row r="37">
          <cell r="A37">
            <v>14055</v>
          </cell>
          <cell r="B37">
            <v>12155</v>
          </cell>
          <cell r="C37" t="str">
            <v>41120-01-0025-000</v>
          </cell>
          <cell r="G37" t="str">
            <v>APOYO TENENCIA LHE</v>
          </cell>
          <cell r="H37">
            <v>27</v>
          </cell>
        </row>
        <row r="38">
          <cell r="A38">
            <v>14065</v>
          </cell>
          <cell r="B38">
            <v>12165</v>
          </cell>
          <cell r="C38" t="str">
            <v>41120-01-0035-000</v>
          </cell>
          <cell r="G38" t="str">
            <v>SUBSIDIO TENENCIA LHE POR ROBO</v>
          </cell>
          <cell r="H38">
            <v>28</v>
          </cell>
        </row>
        <row r="39">
          <cell r="A39">
            <v>14066</v>
          </cell>
          <cell r="B39">
            <v>12166</v>
          </cell>
          <cell r="C39" t="str">
            <v>41120-01-0036-000</v>
          </cell>
          <cell r="G39" t="str">
            <v>SUBSIDIO TENENCIA LHE POR PERDIDA</v>
          </cell>
          <cell r="H39">
            <v>29</v>
          </cell>
        </row>
        <row r="41">
          <cell r="B41">
            <v>13</v>
          </cell>
          <cell r="C41" t="str">
            <v>41130-00-0000-000</v>
          </cell>
          <cell r="E41" t="str">
            <v>IMPUESTOS SOBRE LA PRODUCCION, EL CONSUMO Y LAS TRANSACCIONES</v>
          </cell>
        </row>
        <row r="42">
          <cell r="B42">
            <v>131</v>
          </cell>
          <cell r="C42" t="str">
            <v>41130-01-0000-000</v>
          </cell>
          <cell r="F42" t="str">
            <v>IMPUESTO SOBRE HOSPEDAJE</v>
          </cell>
        </row>
        <row r="43">
          <cell r="A43">
            <v>12600</v>
          </cell>
          <cell r="B43">
            <v>13101</v>
          </cell>
          <cell r="C43" t="str">
            <v>41130-01-0001-000</v>
          </cell>
          <cell r="G43" t="str">
            <v xml:space="preserve">IMPUESTO SOBRE HOSPEDAJE  </v>
          </cell>
          <cell r="H43">
            <v>30</v>
          </cell>
        </row>
        <row r="44">
          <cell r="A44">
            <v>13102</v>
          </cell>
          <cell r="B44">
            <v>13102</v>
          </cell>
          <cell r="C44" t="str">
            <v>41130-01-0002-000</v>
          </cell>
          <cell r="G44" t="str">
            <v>SUBSIDIO IMPUESTO SOBRE HOSPEDAJE</v>
          </cell>
          <cell r="H44">
            <v>31</v>
          </cell>
        </row>
        <row r="45">
          <cell r="A45">
            <v>12603</v>
          </cell>
          <cell r="B45">
            <v>13103</v>
          </cell>
          <cell r="C45" t="str">
            <v>41130-01-0003-000</v>
          </cell>
          <cell r="G45" t="str">
            <v>ACTUALIZACION IMPUESTO SOBRE HOSPEDAJE</v>
          </cell>
          <cell r="H45">
            <v>32</v>
          </cell>
        </row>
        <row r="47">
          <cell r="B47">
            <v>132</v>
          </cell>
          <cell r="C47" t="str">
            <v>41130-02-0000-000</v>
          </cell>
          <cell r="F47" t="str">
            <v>IMPUESTO SOBRE TRANSMISION DE PROPIEDAD DE VEHICULOS</v>
          </cell>
        </row>
        <row r="48">
          <cell r="A48">
            <v>12900</v>
          </cell>
          <cell r="B48">
            <v>13201</v>
          </cell>
          <cell r="C48" t="str">
            <v>41130-02-0001-000</v>
          </cell>
          <cell r="G48" t="str">
            <v>IMPUESTO SOBRE TRANSMISION DE PROPIEDAD DE VEHICULOS</v>
          </cell>
          <cell r="H48">
            <v>33</v>
          </cell>
        </row>
        <row r="49">
          <cell r="A49">
            <v>12901</v>
          </cell>
          <cell r="B49">
            <v>13202</v>
          </cell>
          <cell r="C49" t="str">
            <v>41130-02-0002-000</v>
          </cell>
          <cell r="G49" t="str">
            <v>IMPUESTO S/ TRANSMISION DE PROP.DE VEH.X REQUERIMIENTO</v>
          </cell>
          <cell r="H49">
            <v>34</v>
          </cell>
        </row>
        <row r="50">
          <cell r="A50">
            <v>13010</v>
          </cell>
          <cell r="B50">
            <v>13203</v>
          </cell>
          <cell r="C50" t="str">
            <v>41130-02-0003-000</v>
          </cell>
          <cell r="G50" t="str">
            <v>DEVOLUCION IMP.SOBRE TRANMISION DE PROP.DE VEHICULOS DE MOTOR</v>
          </cell>
          <cell r="H50">
            <v>35</v>
          </cell>
        </row>
        <row r="51">
          <cell r="A51">
            <v>13005</v>
          </cell>
          <cell r="B51">
            <v>13204</v>
          </cell>
          <cell r="C51" t="str">
            <v>41130-02-0004-000</v>
          </cell>
          <cell r="G51" t="str">
            <v>ACT.E INTS.POR DEV.IMP.S/ TRANSMISION DE PROP.DE VEH.</v>
          </cell>
          <cell r="H51">
            <v>36</v>
          </cell>
        </row>
        <row r="53">
          <cell r="B53">
            <v>14</v>
          </cell>
          <cell r="C53" t="str">
            <v>41140-00-0000-000</v>
          </cell>
          <cell r="E53" t="str">
            <v>IMPUESTOS AL COMERCIO EXTERIOR</v>
          </cell>
        </row>
        <row r="55">
          <cell r="B55">
            <v>15</v>
          </cell>
          <cell r="C55" t="str">
            <v>41150-00-0000-000</v>
          </cell>
          <cell r="E55" t="str">
            <v>IMPUESTOS SOBRE NOMINAS Y ASIMILABLES</v>
          </cell>
        </row>
        <row r="56">
          <cell r="B56">
            <v>151</v>
          </cell>
          <cell r="C56" t="str">
            <v>41150-01-0000-000</v>
          </cell>
          <cell r="F56" t="str">
            <v>IMPUESTO SOBRE NOMINAS</v>
          </cell>
        </row>
        <row r="57">
          <cell r="A57">
            <v>12500</v>
          </cell>
          <cell r="B57">
            <v>15101</v>
          </cell>
          <cell r="C57" t="str">
            <v>41150-01-0001-000</v>
          </cell>
          <cell r="G57" t="str">
            <v>IMPUESTO SOBRE NOMINAS</v>
          </cell>
          <cell r="H57">
            <v>37</v>
          </cell>
        </row>
        <row r="58">
          <cell r="A58">
            <v>12501</v>
          </cell>
          <cell r="B58">
            <v>15102</v>
          </cell>
          <cell r="C58" t="str">
            <v>41150-01-0002-000</v>
          </cell>
          <cell r="G58" t="str">
            <v>CONVENIOS DE NOMINAS</v>
          </cell>
          <cell r="H58">
            <v>38</v>
          </cell>
        </row>
        <row r="59">
          <cell r="A59">
            <v>12502</v>
          </cell>
          <cell r="B59">
            <v>15103</v>
          </cell>
          <cell r="C59" t="str">
            <v>41150-01-0003-000</v>
          </cell>
          <cell r="G59" t="str">
            <v>IMPUESTO SOBRE NOMINAS ACTOS DE FISCALIZACION</v>
          </cell>
          <cell r="H59">
            <v>39</v>
          </cell>
        </row>
        <row r="60">
          <cell r="A60">
            <v>12505</v>
          </cell>
          <cell r="B60">
            <v>15104</v>
          </cell>
          <cell r="C60" t="str">
            <v>41150-01-0004-000</v>
          </cell>
          <cell r="G60" t="str">
            <v>IMPUESTO SOBRE NOMINAS POR CREDITO</v>
          </cell>
          <cell r="H60">
            <v>40</v>
          </cell>
        </row>
        <row r="61">
          <cell r="A61">
            <v>13001</v>
          </cell>
          <cell r="B61">
            <v>15105</v>
          </cell>
          <cell r="C61" t="str">
            <v>41150-01-0005-000</v>
          </cell>
          <cell r="G61" t="str">
            <v>DEVOLUCION IMPUESTO SOBRE NOMINAS</v>
          </cell>
          <cell r="H61">
            <v>41</v>
          </cell>
        </row>
        <row r="62">
          <cell r="A62">
            <v>13008</v>
          </cell>
          <cell r="B62">
            <v>15106</v>
          </cell>
          <cell r="C62" t="str">
            <v>41150-01-0006-000</v>
          </cell>
          <cell r="G62" t="str">
            <v>SUBSIDIO DE IMPUESTO SOBRE NOMINAS</v>
          </cell>
          <cell r="H62">
            <v>42</v>
          </cell>
        </row>
        <row r="63">
          <cell r="A63">
            <v>13101</v>
          </cell>
          <cell r="B63">
            <v>15107</v>
          </cell>
          <cell r="C63" t="str">
            <v>41150-01-0007-000</v>
          </cell>
          <cell r="G63" t="str">
            <v>SUBSIDIO DE IMPUESTO SOBRE NOMINAS S/G ACUERDO 270509</v>
          </cell>
          <cell r="H63">
            <v>43</v>
          </cell>
        </row>
        <row r="64">
          <cell r="A64">
            <v>12503</v>
          </cell>
          <cell r="B64">
            <v>15108</v>
          </cell>
          <cell r="C64" t="str">
            <v>41150-01-0008-000</v>
          </cell>
          <cell r="G64" t="str">
            <v>ACTUALIZACION DE IMPUESTO SOBRE NOMINAS ACTOS DE FISCALIZACION</v>
          </cell>
          <cell r="H64">
            <v>44</v>
          </cell>
        </row>
        <row r="65">
          <cell r="A65">
            <v>12504</v>
          </cell>
          <cell r="B65">
            <v>15109</v>
          </cell>
          <cell r="C65" t="str">
            <v>41150-01-0009-000</v>
          </cell>
          <cell r="G65" t="str">
            <v>ACTUALIZACION DE IMPUESTO SOBRE NOMINAS</v>
          </cell>
          <cell r="H65">
            <v>45</v>
          </cell>
        </row>
        <row r="66">
          <cell r="A66">
            <v>13004</v>
          </cell>
          <cell r="B66">
            <v>15110</v>
          </cell>
          <cell r="C66" t="str">
            <v>41150-01-0010-000</v>
          </cell>
          <cell r="G66" t="str">
            <v>ACT E INTERESES.POR DEVOLUCION IMPUESTO SOBRE NOMINAS</v>
          </cell>
          <cell r="H66">
            <v>46</v>
          </cell>
        </row>
        <row r="68">
          <cell r="B68">
            <v>16</v>
          </cell>
          <cell r="C68" t="str">
            <v>41160-00-0000-000</v>
          </cell>
          <cell r="E68" t="str">
            <v>IMPUESTOS ECOLOGICOS</v>
          </cell>
        </row>
        <row r="70">
          <cell r="B70">
            <v>17</v>
          </cell>
          <cell r="C70" t="str">
            <v>41170-00-0000-000</v>
          </cell>
          <cell r="E70" t="str">
            <v>ACCESORIOS DE IMPUESTOS</v>
          </cell>
        </row>
        <row r="71">
          <cell r="B71">
            <v>171</v>
          </cell>
          <cell r="C71" t="str">
            <v>41170-01-0000-000</v>
          </cell>
          <cell r="F71" t="str">
            <v>ACCESORIOS IMPUESTO SOBRE HOSPEDAJE</v>
          </cell>
        </row>
        <row r="72">
          <cell r="A72">
            <v>40205</v>
          </cell>
          <cell r="B72">
            <v>17101</v>
          </cell>
          <cell r="C72" t="str">
            <v>41170-01-0001-000</v>
          </cell>
          <cell r="G72" t="str">
            <v>RECARGOS DE IMPUESTO SOBRE HOSPEDAJE</v>
          </cell>
          <cell r="H72">
            <v>47</v>
          </cell>
        </row>
        <row r="73">
          <cell r="A73">
            <v>40302</v>
          </cell>
          <cell r="B73">
            <v>17102</v>
          </cell>
          <cell r="C73" t="str">
            <v>41170-01-0002-000</v>
          </cell>
          <cell r="G73" t="str">
            <v>SANCIONES IMPUESTO SOBRE HOSPEDAJE</v>
          </cell>
          <cell r="H73">
            <v>48</v>
          </cell>
        </row>
        <row r="74">
          <cell r="A74">
            <v>40504</v>
          </cell>
          <cell r="B74">
            <v>17103</v>
          </cell>
          <cell r="C74" t="str">
            <v>41170-01-0003-000</v>
          </cell>
          <cell r="G74" t="str">
            <v>GASTOS DE EJECUCION IMP.S/HOSPEDAJE</v>
          </cell>
          <cell r="H74">
            <v>49</v>
          </cell>
        </row>
        <row r="76">
          <cell r="B76">
            <v>172</v>
          </cell>
          <cell r="C76" t="str">
            <v>41170-02-0000-000</v>
          </cell>
          <cell r="F76" t="str">
            <v>ACCESORIOS IMPUESTO SOBRE TRANSMISION DE PROPIEDAD DE VEHICULOS DE MOTOR</v>
          </cell>
        </row>
        <row r="77">
          <cell r="A77">
            <v>40203</v>
          </cell>
          <cell r="B77">
            <v>17201</v>
          </cell>
          <cell r="C77" t="str">
            <v>41170-02-0001-000</v>
          </cell>
          <cell r="G77" t="str">
            <v>RECARGOS DE IMPUESTO DE TRANSMISION VEHICULOS DE MOTOR</v>
          </cell>
          <cell r="H77">
            <v>50</v>
          </cell>
        </row>
        <row r="78">
          <cell r="A78">
            <v>40109</v>
          </cell>
          <cell r="B78">
            <v>17202</v>
          </cell>
          <cell r="C78" t="str">
            <v>41170-02-0002-000</v>
          </cell>
          <cell r="G78" t="str">
            <v>MULTAS DEL IMPUESTO DE TRANSMISION VEHICULOS DE MOTOR</v>
          </cell>
          <cell r="H78">
            <v>51</v>
          </cell>
        </row>
        <row r="79">
          <cell r="A79">
            <v>40506</v>
          </cell>
          <cell r="B79">
            <v>17203</v>
          </cell>
          <cell r="C79" t="str">
            <v>41170-02-0003-000</v>
          </cell>
          <cell r="G79" t="str">
            <v>GASTOS DE EJECUCION TRANSM. VEH. MOTOR</v>
          </cell>
          <cell r="H79">
            <v>52</v>
          </cell>
        </row>
        <row r="80">
          <cell r="A80">
            <v>40802</v>
          </cell>
          <cell r="B80">
            <v>17204</v>
          </cell>
          <cell r="C80" t="str">
            <v>41170-02-0004-000</v>
          </cell>
          <cell r="G80" t="str">
            <v>DESCUENTO S/ACCE. DE IMP. DE TRANSM. POR REQUERIMIENTO</v>
          </cell>
          <cell r="H80">
            <v>53</v>
          </cell>
        </row>
        <row r="82">
          <cell r="B82">
            <v>173</v>
          </cell>
          <cell r="C82" t="str">
            <v>41170-03-0000-000</v>
          </cell>
          <cell r="F82" t="str">
            <v>ACCESORIOS IMPUESTO SOBRE NOMINAS</v>
          </cell>
        </row>
        <row r="83">
          <cell r="A83">
            <v>40201</v>
          </cell>
          <cell r="B83">
            <v>17301</v>
          </cell>
          <cell r="C83" t="str">
            <v>41170-03-0001-000</v>
          </cell>
          <cell r="G83" t="str">
            <v>RECARGOS IMPUESTO SOBRE NOMINAS FISCALIZADO</v>
          </cell>
          <cell r="H83">
            <v>54</v>
          </cell>
        </row>
        <row r="84">
          <cell r="A84">
            <v>40204</v>
          </cell>
          <cell r="B84">
            <v>17302</v>
          </cell>
          <cell r="C84" t="str">
            <v>41170-03-0002-000</v>
          </cell>
          <cell r="G84" t="str">
            <v>RECARGOS IMPUESTO SOBRE NOMINAS</v>
          </cell>
          <cell r="H84">
            <v>55</v>
          </cell>
        </row>
        <row r="85">
          <cell r="A85">
            <v>40211</v>
          </cell>
          <cell r="B85">
            <v>17303</v>
          </cell>
          <cell r="C85" t="str">
            <v>41170-03-0003-000</v>
          </cell>
          <cell r="G85" t="str">
            <v>SUBSIDIO DE RECARGOS DE IMPUESTO SOBRE NOMINAS</v>
          </cell>
          <cell r="H85">
            <v>56</v>
          </cell>
        </row>
        <row r="86">
          <cell r="A86">
            <v>40305</v>
          </cell>
          <cell r="B86">
            <v>17304</v>
          </cell>
          <cell r="C86" t="str">
            <v>41170-03-0004-000</v>
          </cell>
          <cell r="G86" t="str">
            <v>SANCIONES IMPUESTO SOBRE NOMINAS</v>
          </cell>
          <cell r="H86">
            <v>57</v>
          </cell>
        </row>
        <row r="87">
          <cell r="A87">
            <v>40311</v>
          </cell>
          <cell r="B87">
            <v>17305</v>
          </cell>
          <cell r="C87" t="str">
            <v>41170-03-0005-000</v>
          </cell>
          <cell r="G87" t="str">
            <v>CONDONACION DE SANCIONES DE IMPUESTO SOBRE NOMINAS</v>
          </cell>
          <cell r="H87">
            <v>58</v>
          </cell>
        </row>
        <row r="88">
          <cell r="A88">
            <v>40503</v>
          </cell>
          <cell r="B88">
            <v>17306</v>
          </cell>
          <cell r="C88" t="str">
            <v>41170-03-0006-000</v>
          </cell>
          <cell r="G88" t="str">
            <v>GASTOS DE EJECUCION  IMPUESTO SOBRE NOMINAS</v>
          </cell>
          <cell r="H88">
            <v>59</v>
          </cell>
        </row>
        <row r="89">
          <cell r="A89">
            <v>40113</v>
          </cell>
          <cell r="B89">
            <v>17307</v>
          </cell>
          <cell r="C89" t="str">
            <v>41170-03-0007-000</v>
          </cell>
          <cell r="G89" t="str">
            <v>MULTA POR AUTOCORRECCION IMPUESTO SOBRE NOMINAS FISCALIZADO</v>
          </cell>
          <cell r="H89">
            <v>60</v>
          </cell>
        </row>
        <row r="90">
          <cell r="A90">
            <v>40114</v>
          </cell>
          <cell r="B90">
            <v>17308</v>
          </cell>
          <cell r="C90" t="str">
            <v>41170-03-0008-000</v>
          </cell>
          <cell r="G90" t="str">
            <v>MULTA POR DESACATO IMPUESTO SOBRE NOMINAS FISCALIZADO</v>
          </cell>
          <cell r="H90">
            <v>61</v>
          </cell>
        </row>
        <row r="91">
          <cell r="A91">
            <v>40108</v>
          </cell>
          <cell r="B91">
            <v>17309</v>
          </cell>
          <cell r="C91" t="str">
            <v>41170-03-0009-000</v>
          </cell>
          <cell r="G91" t="str">
            <v>MULTAS POR INCUMPLIMIENTO DE REQUERIMIENTOS</v>
          </cell>
          <cell r="H91">
            <v>62</v>
          </cell>
        </row>
        <row r="92">
          <cell r="A92">
            <v>40801</v>
          </cell>
          <cell r="B92">
            <v>17310</v>
          </cell>
          <cell r="C92" t="str">
            <v>41170-03-0010-000</v>
          </cell>
          <cell r="G92" t="str">
            <v>DESCUENTO S/ACCE. DE IMPUESTO SOBRE NOMINAS POR CREDITO</v>
          </cell>
          <cell r="H92">
            <v>63</v>
          </cell>
        </row>
        <row r="93">
          <cell r="A93">
            <v>40817</v>
          </cell>
          <cell r="B93">
            <v>17311</v>
          </cell>
          <cell r="C93" t="str">
            <v>41170-03-0011-000</v>
          </cell>
          <cell r="G93" t="str">
            <v>DESCUENTO S/ACCE. DE SANCIONES IMP. SOBRE NOMINA</v>
          </cell>
          <cell r="H93">
            <v>64</v>
          </cell>
        </row>
        <row r="94">
          <cell r="A94">
            <v>40306</v>
          </cell>
          <cell r="B94">
            <v>17312</v>
          </cell>
          <cell r="C94" t="str">
            <v>41170-03-0012-000</v>
          </cell>
          <cell r="G94" t="str">
            <v>DESCUENTO S/SANCIONES IMP. SOBRE NOMINA</v>
          </cell>
          <cell r="H94">
            <v>65</v>
          </cell>
        </row>
        <row r="96">
          <cell r="B96">
            <v>174</v>
          </cell>
          <cell r="C96" t="str">
            <v>41170-04-0000-000</v>
          </cell>
          <cell r="F96" t="str">
            <v>ACCESORIOS IMPUESTO SOBRE TENENCIA LHE</v>
          </cell>
        </row>
        <row r="97">
          <cell r="A97">
            <v>14002</v>
          </cell>
          <cell r="B97">
            <v>17401</v>
          </cell>
          <cell r="C97" t="str">
            <v>41170-04-0001-000</v>
          </cell>
          <cell r="G97" t="str">
            <v>RECARGOS IMP.S/TENENCIA LHE AUTOS PASAJEROS</v>
          </cell>
          <cell r="H97">
            <v>66</v>
          </cell>
        </row>
        <row r="98">
          <cell r="A98">
            <v>14005</v>
          </cell>
          <cell r="B98">
            <v>17402</v>
          </cell>
          <cell r="C98" t="str">
            <v>41170-04-0002-000</v>
          </cell>
          <cell r="G98" t="str">
            <v>RECARGOS IST LHE AUTOS PASAJEROS REZAGO</v>
          </cell>
          <cell r="H98">
            <v>67</v>
          </cell>
        </row>
        <row r="99">
          <cell r="A99">
            <v>14007</v>
          </cell>
          <cell r="B99">
            <v>17403</v>
          </cell>
          <cell r="C99" t="str">
            <v>41170-04-0003-000</v>
          </cell>
          <cell r="G99" t="str">
            <v>MULTAS IST LHE AUTOS PASAJEROS</v>
          </cell>
          <cell r="H99">
            <v>68</v>
          </cell>
        </row>
        <row r="100">
          <cell r="A100">
            <v>14008</v>
          </cell>
          <cell r="B100">
            <v>17404</v>
          </cell>
          <cell r="C100" t="str">
            <v>41170-04-0004-000</v>
          </cell>
          <cell r="G100" t="str">
            <v>MULTAS IST LHE AUTOS PASAJEROS REZAGO</v>
          </cell>
          <cell r="H100">
            <v>69</v>
          </cell>
        </row>
        <row r="101">
          <cell r="A101">
            <v>14009</v>
          </cell>
          <cell r="B101">
            <v>17405</v>
          </cell>
          <cell r="C101" t="str">
            <v>41170-04-0005-000</v>
          </cell>
          <cell r="G101" t="str">
            <v>GASTOS DE EJECUCION IST LHE AUTOS PASAJEROS</v>
          </cell>
          <cell r="H101">
            <v>70</v>
          </cell>
        </row>
        <row r="102">
          <cell r="A102">
            <v>14010</v>
          </cell>
          <cell r="B102">
            <v>17406</v>
          </cell>
          <cell r="C102" t="str">
            <v>41170-04-0006-000</v>
          </cell>
          <cell r="G102" t="str">
            <v>GASTOS DE EJECUCION IST LHE AUTOS PASAJEROS REZAGO</v>
          </cell>
          <cell r="H102">
            <v>71</v>
          </cell>
        </row>
        <row r="103">
          <cell r="A103">
            <v>14012</v>
          </cell>
          <cell r="B103">
            <v>17407</v>
          </cell>
          <cell r="C103" t="str">
            <v>41170-04-0007-000</v>
          </cell>
          <cell r="G103" t="str">
            <v>RECARGOS IST LHE AUTOS CARGA</v>
          </cell>
          <cell r="H103">
            <v>72</v>
          </cell>
        </row>
        <row r="104">
          <cell r="A104">
            <v>14015</v>
          </cell>
          <cell r="B104">
            <v>17408</v>
          </cell>
          <cell r="C104" t="str">
            <v>41170-04-0008-000</v>
          </cell>
          <cell r="G104" t="str">
            <v>RECARGOS IST LHE AUTOS CARGA REZAGO</v>
          </cell>
          <cell r="H104">
            <v>73</v>
          </cell>
        </row>
        <row r="105">
          <cell r="A105">
            <v>14017</v>
          </cell>
          <cell r="B105">
            <v>17409</v>
          </cell>
          <cell r="C105" t="str">
            <v>41170-04-0009-000</v>
          </cell>
          <cell r="G105" t="str">
            <v>MULTAS IST LHE AUTOS CARGA</v>
          </cell>
          <cell r="H105">
            <v>74</v>
          </cell>
        </row>
        <row r="106">
          <cell r="A106">
            <v>14018</v>
          </cell>
          <cell r="B106">
            <v>17410</v>
          </cell>
          <cell r="C106" t="str">
            <v>41170-04-0010-000</v>
          </cell>
          <cell r="G106" t="str">
            <v>MULTAS IST LHE AUTOS CARGA REZAGO</v>
          </cell>
          <cell r="H106">
            <v>75</v>
          </cell>
        </row>
        <row r="107">
          <cell r="A107">
            <v>14019</v>
          </cell>
          <cell r="B107">
            <v>17411</v>
          </cell>
          <cell r="C107" t="str">
            <v>41170-04-0011-000</v>
          </cell>
          <cell r="G107" t="str">
            <v>GASTOS DE EJECUCION IST LHE AUTOS CARGA</v>
          </cell>
          <cell r="H107">
            <v>76</v>
          </cell>
        </row>
        <row r="108">
          <cell r="A108">
            <v>14020</v>
          </cell>
          <cell r="B108">
            <v>17412</v>
          </cell>
          <cell r="C108" t="str">
            <v>41170-04-0012-000</v>
          </cell>
          <cell r="G108" t="str">
            <v>GASTOS DE EJECUCION IST LHE AUTOS CARGA REZAGO</v>
          </cell>
          <cell r="H108">
            <v>77</v>
          </cell>
        </row>
        <row r="109">
          <cell r="A109">
            <v>14022</v>
          </cell>
          <cell r="B109">
            <v>17413</v>
          </cell>
          <cell r="C109" t="str">
            <v>41170-04-0013-000</v>
          </cell>
          <cell r="G109" t="str">
            <v>RECARGOS IST LHE MOTOCICLETAS</v>
          </cell>
          <cell r="H109">
            <v>78</v>
          </cell>
        </row>
        <row r="110">
          <cell r="A110">
            <v>14024</v>
          </cell>
          <cell r="B110">
            <v>17414</v>
          </cell>
          <cell r="C110" t="str">
            <v>41170-04-0014-000</v>
          </cell>
          <cell r="G110" t="str">
            <v>GASTOS DE EJECUCION IST LHE MOTOCICLETAS</v>
          </cell>
          <cell r="H110">
            <v>79</v>
          </cell>
        </row>
        <row r="111">
          <cell r="A111">
            <v>14025</v>
          </cell>
          <cell r="B111">
            <v>17415</v>
          </cell>
          <cell r="C111" t="str">
            <v>41170-04-0015-000</v>
          </cell>
          <cell r="G111" t="str">
            <v>MULTAS IST LHE MOTOCICLETAS</v>
          </cell>
          <cell r="H111">
            <v>80</v>
          </cell>
        </row>
        <row r="112">
          <cell r="A112">
            <v>14027</v>
          </cell>
          <cell r="B112">
            <v>17416</v>
          </cell>
          <cell r="C112" t="str">
            <v>41170-04-0016-000</v>
          </cell>
          <cell r="G112" t="str">
            <v>RECARGOS IST LHE MOTOCICLETAS REZAGO</v>
          </cell>
          <cell r="H112">
            <v>81</v>
          </cell>
        </row>
        <row r="113">
          <cell r="A113">
            <v>14029</v>
          </cell>
          <cell r="B113">
            <v>17417</v>
          </cell>
          <cell r="C113" t="str">
            <v>41170-04-0017-000</v>
          </cell>
          <cell r="G113" t="str">
            <v>GASTOS DE EJECUCION IST LHE MOTOCICLETAS REZAGO</v>
          </cell>
          <cell r="H113">
            <v>82</v>
          </cell>
        </row>
        <row r="114">
          <cell r="A114">
            <v>14030</v>
          </cell>
          <cell r="B114">
            <v>17418</v>
          </cell>
          <cell r="C114" t="str">
            <v>41170-04-0018-000</v>
          </cell>
          <cell r="G114" t="str">
            <v>MULTAS IST LHE MOTOCICLETAS REZAGO</v>
          </cell>
          <cell r="H114">
            <v>83</v>
          </cell>
        </row>
        <row r="115">
          <cell r="A115">
            <v>14032</v>
          </cell>
          <cell r="B115">
            <v>17419</v>
          </cell>
          <cell r="C115" t="str">
            <v>41170-04-0019-000</v>
          </cell>
          <cell r="G115" t="str">
            <v>RECARGOS IST LHE AERONAVES</v>
          </cell>
          <cell r="H115">
            <v>84</v>
          </cell>
        </row>
        <row r="116">
          <cell r="A116">
            <v>14035</v>
          </cell>
          <cell r="B116">
            <v>17420</v>
          </cell>
          <cell r="C116" t="str">
            <v>41170-04-0020-000</v>
          </cell>
          <cell r="G116" t="str">
            <v>RECARGOS IST LHE AERONAVES REZAGO</v>
          </cell>
          <cell r="H116">
            <v>85</v>
          </cell>
        </row>
        <row r="117">
          <cell r="A117">
            <v>14037</v>
          </cell>
          <cell r="B117">
            <v>17421</v>
          </cell>
          <cell r="C117" t="str">
            <v>41170-04-0021-000</v>
          </cell>
          <cell r="G117" t="str">
            <v>MULTAS IST LHE AERONAVES</v>
          </cell>
          <cell r="H117">
            <v>86</v>
          </cell>
        </row>
        <row r="118">
          <cell r="A118">
            <v>14038</v>
          </cell>
          <cell r="B118">
            <v>17422</v>
          </cell>
          <cell r="C118" t="str">
            <v>41170-04-0022-000</v>
          </cell>
          <cell r="G118" t="str">
            <v>MULTAS IST LHE AERONAVES REZAGO</v>
          </cell>
          <cell r="H118">
            <v>87</v>
          </cell>
        </row>
        <row r="119">
          <cell r="A119">
            <v>14039</v>
          </cell>
          <cell r="B119">
            <v>17423</v>
          </cell>
          <cell r="C119" t="str">
            <v>41170-04-0023-000</v>
          </cell>
          <cell r="G119" t="str">
            <v>GASTOS DE EJECUCION IST LHE AERONAVES</v>
          </cell>
          <cell r="H119">
            <v>88</v>
          </cell>
        </row>
        <row r="120">
          <cell r="A120">
            <v>14040</v>
          </cell>
          <cell r="B120">
            <v>17424</v>
          </cell>
          <cell r="C120" t="str">
            <v>41170-04-0024-000</v>
          </cell>
          <cell r="G120" t="str">
            <v>GASTOS DE EJECUCION IST LHE AERONAVES REZAGO</v>
          </cell>
          <cell r="H120">
            <v>89</v>
          </cell>
        </row>
        <row r="121">
          <cell r="A121">
            <v>14042</v>
          </cell>
          <cell r="B121">
            <v>17425</v>
          </cell>
          <cell r="C121" t="str">
            <v>41170-04-0025-000</v>
          </cell>
          <cell r="G121" t="str">
            <v>RECARGOS IST LHE EMBARCACIONES</v>
          </cell>
          <cell r="H121">
            <v>90</v>
          </cell>
        </row>
        <row r="122">
          <cell r="A122">
            <v>14045</v>
          </cell>
          <cell r="B122">
            <v>17426</v>
          </cell>
          <cell r="C122" t="str">
            <v>41170-04-0026-000</v>
          </cell>
          <cell r="G122" t="str">
            <v>RECARGOS IST LHE EMBARCACIONES REZAGO</v>
          </cell>
          <cell r="H122">
            <v>91</v>
          </cell>
        </row>
        <row r="123">
          <cell r="A123">
            <v>14047</v>
          </cell>
          <cell r="B123">
            <v>17427</v>
          </cell>
          <cell r="C123" t="str">
            <v>41170-04-0027-000</v>
          </cell>
          <cell r="G123" t="str">
            <v>MULTAS IST LHE EMBARCACIONES</v>
          </cell>
          <cell r="H123">
            <v>92</v>
          </cell>
        </row>
        <row r="124">
          <cell r="A124">
            <v>14048</v>
          </cell>
          <cell r="B124">
            <v>17428</v>
          </cell>
          <cell r="C124" t="str">
            <v>41170-04-0028-000</v>
          </cell>
          <cell r="G124" t="str">
            <v>MULTAS IST LHE EMBARCACIONES REZAGO</v>
          </cell>
          <cell r="H124">
            <v>93</v>
          </cell>
        </row>
        <row r="125">
          <cell r="A125">
            <v>14049</v>
          </cell>
          <cell r="B125">
            <v>17429</v>
          </cell>
          <cell r="C125" t="str">
            <v>41170-04-0029-000</v>
          </cell>
          <cell r="G125" t="str">
            <v>GASTOS DE EJECUCION IST LHE EMBARCACIONES</v>
          </cell>
          <cell r="H125">
            <v>94</v>
          </cell>
        </row>
        <row r="126">
          <cell r="A126">
            <v>14050</v>
          </cell>
          <cell r="B126">
            <v>17430</v>
          </cell>
          <cell r="C126" t="str">
            <v>41170-04-0030-000</v>
          </cell>
          <cell r="G126" t="str">
            <v>GASTOS DE EJECUCION IST LHE EMBARCACIONES REZAGO</v>
          </cell>
          <cell r="H126">
            <v>95</v>
          </cell>
        </row>
        <row r="128">
          <cell r="B128">
            <v>175</v>
          </cell>
          <cell r="C128" t="str">
            <v>41170-05-0000-000</v>
          </cell>
          <cell r="F128" t="str">
            <v>DESCUENTOS SOBRE ACCESORIOS ESTATALES</v>
          </cell>
        </row>
        <row r="129">
          <cell r="A129">
            <v>13103</v>
          </cell>
          <cell r="B129">
            <v>17501</v>
          </cell>
          <cell r="C129" t="str">
            <v>41170-05-0001-000</v>
          </cell>
          <cell r="G129" t="str">
            <v>DESCUENTOS SOBRE ACCESORIOS ESTATALES</v>
          </cell>
          <cell r="H129">
            <v>96</v>
          </cell>
        </row>
        <row r="131">
          <cell r="B131">
            <v>18</v>
          </cell>
          <cell r="C131" t="str">
            <v>41190-00-0000-000</v>
          </cell>
          <cell r="E131" t="str">
            <v>OTROS IMPUESTOS</v>
          </cell>
        </row>
        <row r="133">
          <cell r="B133">
            <v>19</v>
          </cell>
          <cell r="C133" t="str">
            <v>41911-00-0000-000</v>
          </cell>
          <cell r="E133" t="str">
            <v xml:space="preserve">IMPUESTOS NO COMPRENDIDOS EN LAS FRACCIONES DE LA LEY </v>
          </cell>
        </row>
        <row r="134">
          <cell r="E134" t="str">
            <v xml:space="preserve">DE INGRESOS CAUSADAS EN EJERCICIOS FISCALES ANTERIORES </v>
          </cell>
        </row>
        <row r="135">
          <cell r="E135" t="str">
            <v>PENDIENTES DE LIQUIDACION O PAGO</v>
          </cell>
        </row>
        <row r="136">
          <cell r="B136">
            <v>2</v>
          </cell>
          <cell r="C136" t="str">
            <v>41200-00-0000-000</v>
          </cell>
          <cell r="D136" t="str">
            <v>CUOTAS Y APORTACIONES DE SEGURIDAD SOCIAL</v>
          </cell>
        </row>
        <row r="138">
          <cell r="B138">
            <v>21</v>
          </cell>
          <cell r="C138" t="str">
            <v>41210-00-0000-000</v>
          </cell>
          <cell r="E138" t="str">
            <v>APORTACIONES PARA FONDOS DE VIVIENDA</v>
          </cell>
        </row>
        <row r="140">
          <cell r="B140">
            <v>22</v>
          </cell>
          <cell r="C140" t="str">
            <v>41220-00-0000-000</v>
          </cell>
          <cell r="E140" t="str">
            <v>CUOTAS PARA EL SEGURO SOCIAL</v>
          </cell>
        </row>
        <row r="142">
          <cell r="B142">
            <v>23</v>
          </cell>
          <cell r="C142" t="str">
            <v>41230-00-0000-000</v>
          </cell>
          <cell r="E142" t="str">
            <v>CUOTAS DE AHORRO PARA EL RETIRO</v>
          </cell>
        </row>
        <row r="144">
          <cell r="B144">
            <v>24</v>
          </cell>
          <cell r="C144" t="str">
            <v>41290-00-0000-000</v>
          </cell>
          <cell r="E144" t="str">
            <v>OTRAS CUOTAS Y APORTACIONES PARA LA SEGURIDAD SOCIAL</v>
          </cell>
        </row>
        <row r="146">
          <cell r="B146">
            <v>25</v>
          </cell>
          <cell r="C146" t="str">
            <v>41240-00-0000-000</v>
          </cell>
          <cell r="E146" t="str">
            <v>ACCESORIOS</v>
          </cell>
        </row>
        <row r="148">
          <cell r="B148">
            <v>3</v>
          </cell>
          <cell r="C148" t="str">
            <v>41300-00-0000-000</v>
          </cell>
          <cell r="D148" t="str">
            <v>CONTRIBUCIONES DE MEJORAS</v>
          </cell>
        </row>
        <row r="150">
          <cell r="B150">
            <v>31</v>
          </cell>
          <cell r="C150" t="str">
            <v>41310-00-0000-000</v>
          </cell>
          <cell r="E150" t="str">
            <v>CONTRIBUCION DE MEJORAS POR OBRAS PUBLICAS</v>
          </cell>
        </row>
        <row r="152">
          <cell r="B152">
            <v>39</v>
          </cell>
          <cell r="C152" t="str">
            <v>41921-00-0000-000</v>
          </cell>
          <cell r="E152" t="str">
            <v xml:space="preserve">CONTRIBUCIONES DE MEJORAS NO COMPRENDIDAS EN LAS FRACCIONES DE </v>
          </cell>
        </row>
        <row r="153">
          <cell r="E153" t="str">
            <v>LA LEY DE INGRESOS CAUSADAS EN EJERCICIOS FISCALES ANTERIORES</v>
          </cell>
        </row>
        <row r="154">
          <cell r="E154" t="str">
            <v>PENDIENTES DE LIQUIDACION O PAGO</v>
          </cell>
        </row>
        <row r="156">
          <cell r="B156">
            <v>4</v>
          </cell>
          <cell r="C156" t="str">
            <v>41400-00-0000-000</v>
          </cell>
          <cell r="D156" t="str">
            <v>DERECHOS</v>
          </cell>
        </row>
        <row r="157">
          <cell r="B157">
            <v>41</v>
          </cell>
          <cell r="C157" t="str">
            <v>41410-00-0000-000</v>
          </cell>
          <cell r="E157" t="str">
            <v>DERECHOS POR EL USO, GOCE, APROVECHAMIENTOS O EXPLOTACION DE BIENES DE DOMINIO PUBLICO</v>
          </cell>
        </row>
        <row r="159">
          <cell r="B159">
            <v>42</v>
          </cell>
          <cell r="C159" t="str">
            <v>41420-00-0000-000</v>
          </cell>
          <cell r="E159" t="str">
            <v>DERECHOS A LOS HIDROCARBUROS</v>
          </cell>
        </row>
        <row r="161">
          <cell r="B161">
            <v>43</v>
          </cell>
          <cell r="C161" t="str">
            <v>41430-00-0000-000</v>
          </cell>
          <cell r="E161" t="str">
            <v>DERECHOS POR PRESTACION DE SERVICIOS</v>
          </cell>
        </row>
        <row r="162">
          <cell r="B162">
            <v>431</v>
          </cell>
          <cell r="C162" t="str">
            <v>41430-01-0000-000</v>
          </cell>
          <cell r="F162" t="str">
            <v>DERECHOS SERVICIOS DIRECC.ACRED.CERTIF.Y CONTROL ESCOLAR (SEP)</v>
          </cell>
        </row>
        <row r="163">
          <cell r="A163">
            <v>20201</v>
          </cell>
          <cell r="B163">
            <v>43101</v>
          </cell>
          <cell r="C163" t="str">
            <v>41430-01-0001-000</v>
          </cell>
          <cell r="G163" t="str">
            <v>DUPLICADOS DE ESCUELAS COMERCIALES</v>
          </cell>
          <cell r="H163">
            <v>97</v>
          </cell>
        </row>
        <row r="164">
          <cell r="A164">
            <v>20202</v>
          </cell>
          <cell r="B164">
            <v>43102</v>
          </cell>
          <cell r="C164" t="str">
            <v>41430-01-0002-000</v>
          </cell>
          <cell r="G164" t="str">
            <v>DUPLICADOS DE ESCUELAS PRIMARIAS</v>
          </cell>
          <cell r="H164">
            <v>98</v>
          </cell>
        </row>
        <row r="165">
          <cell r="A165">
            <v>20203</v>
          </cell>
          <cell r="B165">
            <v>43103</v>
          </cell>
          <cell r="C165" t="str">
            <v>41430-01-0003-000</v>
          </cell>
          <cell r="G165" t="str">
            <v>DUPLICADOS DE ESCUELAS SECUNDARIAS</v>
          </cell>
          <cell r="H165">
            <v>99</v>
          </cell>
        </row>
        <row r="166">
          <cell r="A166">
            <v>20204</v>
          </cell>
          <cell r="B166">
            <v>43104</v>
          </cell>
          <cell r="C166" t="str">
            <v>41430-01-0004-000</v>
          </cell>
          <cell r="G166" t="str">
            <v>CONSTANCIA SERV.SOCIAL Y CONST.DE ESTUDIO</v>
          </cell>
          <cell r="H166">
            <v>100</v>
          </cell>
        </row>
        <row r="167">
          <cell r="A167">
            <v>20205</v>
          </cell>
          <cell r="B167">
            <v>43105</v>
          </cell>
          <cell r="C167" t="str">
            <v>41430-01-0005-000</v>
          </cell>
          <cell r="G167" t="str">
            <v>CERTIF.ESC.TEC.LIC.NORMAL.PREP.ENF.Y TIT.PROF</v>
          </cell>
          <cell r="H167">
            <v>101</v>
          </cell>
        </row>
        <row r="168">
          <cell r="A168">
            <v>20206</v>
          </cell>
          <cell r="B168">
            <v>43106</v>
          </cell>
          <cell r="C168" t="str">
            <v>41430-01-0006-000</v>
          </cell>
          <cell r="G168" t="str">
            <v>DUPLICADOS DE PREESCOLAR</v>
          </cell>
          <cell r="H168">
            <v>102</v>
          </cell>
        </row>
        <row r="169">
          <cell r="A169">
            <v>20207</v>
          </cell>
          <cell r="B169">
            <v>43107</v>
          </cell>
          <cell r="C169" t="str">
            <v>41430-01-0007-000</v>
          </cell>
          <cell r="G169" t="str">
            <v>EQUIVALENCIAS Y REVALIDACIONES CED PROF</v>
          </cell>
          <cell r="H169">
            <v>103</v>
          </cell>
        </row>
        <row r="170">
          <cell r="A170">
            <v>20208</v>
          </cell>
          <cell r="B170">
            <v>43108</v>
          </cell>
          <cell r="C170" t="str">
            <v>41430-01-0008-000</v>
          </cell>
          <cell r="G170" t="str">
            <v>SUBSIDIOS DE SERVICIOS DE EDUCACION</v>
          </cell>
          <cell r="H170">
            <v>104</v>
          </cell>
        </row>
        <row r="171">
          <cell r="A171">
            <v>20209</v>
          </cell>
          <cell r="B171">
            <v>43109</v>
          </cell>
          <cell r="C171" t="str">
            <v>41430-01-0009-000</v>
          </cell>
          <cell r="G171" t="str">
            <v>LEGALIZACION DE TRAN. TITULO PROFESIONAL</v>
          </cell>
          <cell r="H171">
            <v>105</v>
          </cell>
        </row>
        <row r="172">
          <cell r="A172">
            <v>20210</v>
          </cell>
          <cell r="B172">
            <v>43110</v>
          </cell>
          <cell r="C172" t="str">
            <v>41430-01-0010-000</v>
          </cell>
          <cell r="G172" t="str">
            <v>LEGALIZACION de Trans.Titutlos Tec.y/o Enfermeria</v>
          </cell>
          <cell r="H172">
            <v>106</v>
          </cell>
        </row>
        <row r="173">
          <cell r="A173">
            <v>20211</v>
          </cell>
          <cell r="B173">
            <v>43111</v>
          </cell>
          <cell r="C173" t="str">
            <v>41430-01-0011-000</v>
          </cell>
          <cell r="G173" t="str">
            <v>LEGALIZACION Tran. Acta d/ examen Prof. d/Gdo.Tec.</v>
          </cell>
          <cell r="H173">
            <v>107</v>
          </cell>
        </row>
        <row r="174">
          <cell r="A174">
            <v>20212</v>
          </cell>
          <cell r="B174">
            <v>43112</v>
          </cell>
          <cell r="C174" t="str">
            <v>41430-01-0012-000</v>
          </cell>
          <cell r="G174" t="str">
            <v>LEGALIZACION Tans. Acta d/examen d/enferm. Y Tec.</v>
          </cell>
          <cell r="H174">
            <v>108</v>
          </cell>
        </row>
        <row r="176">
          <cell r="B176">
            <v>432</v>
          </cell>
          <cell r="C176" t="str">
            <v>41430-02-0000-000</v>
          </cell>
          <cell r="F176" t="str">
            <v>DERECHOS SERVICIOS DIRECCION DE CATASTRO (SGG)</v>
          </cell>
        </row>
        <row r="177">
          <cell r="A177">
            <v>20410</v>
          </cell>
          <cell r="B177">
            <v>43201</v>
          </cell>
          <cell r="C177" t="str">
            <v>41430-02-0001-000</v>
          </cell>
          <cell r="G177" t="str">
            <v>CAMBIO DE PROYECTO DE CONSTRUCCION</v>
          </cell>
          <cell r="H177">
            <v>109</v>
          </cell>
        </row>
        <row r="178">
          <cell r="A178">
            <v>20411</v>
          </cell>
          <cell r="B178">
            <v>43202</v>
          </cell>
          <cell r="C178" t="str">
            <v>41430-02-0002-000</v>
          </cell>
          <cell r="G178" t="str">
            <v>INFORMATIVO DE VALOR CATASTRAL</v>
          </cell>
          <cell r="H178">
            <v>110</v>
          </cell>
        </row>
        <row r="179">
          <cell r="A179">
            <v>20412</v>
          </cell>
          <cell r="B179">
            <v>43203</v>
          </cell>
          <cell r="C179" t="str">
            <v>41430-02-0003-000</v>
          </cell>
          <cell r="G179" t="str">
            <v>AVALUO DE LA SEDUE</v>
          </cell>
          <cell r="H179">
            <v>111</v>
          </cell>
        </row>
        <row r="180">
          <cell r="A180">
            <v>20413</v>
          </cell>
          <cell r="B180">
            <v>43204</v>
          </cell>
          <cell r="C180" t="str">
            <v>41430-02-0004-000</v>
          </cell>
          <cell r="G180" t="str">
            <v>AVALUO CATASTRAL</v>
          </cell>
          <cell r="H180">
            <v>112</v>
          </cell>
        </row>
        <row r="181">
          <cell r="A181">
            <v>20414</v>
          </cell>
          <cell r="B181">
            <v>43205</v>
          </cell>
          <cell r="C181" t="str">
            <v>41430-02-0005-000</v>
          </cell>
          <cell r="G181" t="str">
            <v>CERTIFICACION DE NO INSCRIPCION CATASTRAL</v>
          </cell>
          <cell r="H181">
            <v>113</v>
          </cell>
        </row>
        <row r="182">
          <cell r="A182">
            <v>20415</v>
          </cell>
          <cell r="B182">
            <v>43206</v>
          </cell>
          <cell r="C182" t="str">
            <v>41430-02-0006-000</v>
          </cell>
          <cell r="G182" t="str">
            <v xml:space="preserve">CERTIFICACIONES </v>
          </cell>
          <cell r="H182">
            <v>114</v>
          </cell>
        </row>
        <row r="183">
          <cell r="A183">
            <v>20416</v>
          </cell>
          <cell r="B183">
            <v>43207</v>
          </cell>
          <cell r="C183" t="str">
            <v>41430-02-0007-000</v>
          </cell>
          <cell r="G183" t="str">
            <v>ACLARACIONES</v>
          </cell>
          <cell r="H183">
            <v>115</v>
          </cell>
        </row>
        <row r="184">
          <cell r="A184">
            <v>20417</v>
          </cell>
          <cell r="B184">
            <v>43208</v>
          </cell>
          <cell r="C184" t="str">
            <v>41430-02-0008-000</v>
          </cell>
          <cell r="G184" t="str">
            <v>INFORMACION Y UBICACIÓN DE PREDIOS</v>
          </cell>
          <cell r="H184">
            <v>116</v>
          </cell>
        </row>
        <row r="185">
          <cell r="A185">
            <v>20418</v>
          </cell>
          <cell r="B185">
            <v>43209</v>
          </cell>
          <cell r="C185" t="str">
            <v>41430-02-0009-000</v>
          </cell>
          <cell r="G185" t="str">
            <v>RECTIFICACIONES</v>
          </cell>
          <cell r="H185">
            <v>117</v>
          </cell>
        </row>
        <row r="186">
          <cell r="A186">
            <v>20419</v>
          </cell>
          <cell r="B186">
            <v>43210</v>
          </cell>
          <cell r="C186" t="str">
            <v>41430-02-0010-000</v>
          </cell>
          <cell r="G186" t="str">
            <v>PLANOS DE NUEVAS CONTRUCCIONES</v>
          </cell>
          <cell r="H186">
            <v>118</v>
          </cell>
        </row>
        <row r="187">
          <cell r="A187">
            <v>20420</v>
          </cell>
          <cell r="B187">
            <v>43211</v>
          </cell>
          <cell r="C187" t="str">
            <v>41430-02-0011-000</v>
          </cell>
          <cell r="G187" t="str">
            <v>REGULARIZACION DE CONSTRUCCIONES</v>
          </cell>
          <cell r="H187">
            <v>119</v>
          </cell>
        </row>
        <row r="188">
          <cell r="A188">
            <v>20421</v>
          </cell>
          <cell r="B188">
            <v>43212</v>
          </cell>
          <cell r="C188" t="str">
            <v>41430-02-0012-000</v>
          </cell>
          <cell r="G188" t="str">
            <v>PLANO DE FRACCIONAMIENTO</v>
          </cell>
          <cell r="H188">
            <v>120</v>
          </cell>
        </row>
        <row r="189">
          <cell r="A189">
            <v>20422</v>
          </cell>
          <cell r="B189">
            <v>43213</v>
          </cell>
          <cell r="C189" t="str">
            <v>41430-02-0013-000</v>
          </cell>
          <cell r="G189" t="str">
            <v>SUBDIVISIONES Y FUSIONES</v>
          </cell>
          <cell r="H189">
            <v>121</v>
          </cell>
        </row>
        <row r="190">
          <cell r="A190">
            <v>20423</v>
          </cell>
          <cell r="B190">
            <v>43214</v>
          </cell>
          <cell r="C190" t="str">
            <v>41430-02-0014-000</v>
          </cell>
          <cell r="G190" t="str">
            <v>DESGLOSES</v>
          </cell>
          <cell r="H190">
            <v>122</v>
          </cell>
        </row>
        <row r="191">
          <cell r="A191">
            <v>20424</v>
          </cell>
          <cell r="B191">
            <v>43215</v>
          </cell>
          <cell r="C191" t="str">
            <v>41430-02-0015-000</v>
          </cell>
          <cell r="G191" t="str">
            <v>RELOTIFICACIONES</v>
          </cell>
          <cell r="H191">
            <v>123</v>
          </cell>
        </row>
        <row r="192">
          <cell r="A192">
            <v>20425</v>
          </cell>
          <cell r="B192">
            <v>43216</v>
          </cell>
          <cell r="C192" t="str">
            <v>41430-02-0016-000</v>
          </cell>
          <cell r="G192" t="str">
            <v>RESELLOS</v>
          </cell>
          <cell r="H192">
            <v>124</v>
          </cell>
        </row>
        <row r="193">
          <cell r="A193">
            <v>20426</v>
          </cell>
          <cell r="B193">
            <v>43217</v>
          </cell>
          <cell r="C193" t="str">
            <v>41430-02-0017-000</v>
          </cell>
          <cell r="G193" t="str">
            <v>ALTAS</v>
          </cell>
          <cell r="H193">
            <v>125</v>
          </cell>
        </row>
        <row r="194">
          <cell r="A194">
            <v>20427</v>
          </cell>
          <cell r="B194">
            <v>43218</v>
          </cell>
          <cell r="C194" t="str">
            <v>41430-02-0018-000</v>
          </cell>
          <cell r="G194" t="str">
            <v>OTROS</v>
          </cell>
          <cell r="H194">
            <v>126</v>
          </cell>
        </row>
        <row r="195">
          <cell r="A195">
            <v>20428</v>
          </cell>
          <cell r="B195">
            <v>43219</v>
          </cell>
          <cell r="C195" t="str">
            <v>41430-02-0019-000</v>
          </cell>
          <cell r="G195" t="str">
            <v>CONDOMINIO</v>
          </cell>
          <cell r="H195">
            <v>127</v>
          </cell>
        </row>
        <row r="196">
          <cell r="A196">
            <v>20429</v>
          </cell>
          <cell r="B196">
            <v>43220</v>
          </cell>
          <cell r="C196" t="str">
            <v>41430-02-0020-000</v>
          </cell>
          <cell r="G196" t="str">
            <v>NUMERACION</v>
          </cell>
          <cell r="H196">
            <v>128</v>
          </cell>
        </row>
        <row r="197">
          <cell r="A197">
            <v>20430</v>
          </cell>
          <cell r="B197">
            <v>43221</v>
          </cell>
          <cell r="C197" t="str">
            <v>41430-02-0021-000</v>
          </cell>
          <cell r="G197" t="str">
            <v>BAJA DE CONSTRUCCION</v>
          </cell>
          <cell r="H197">
            <v>129</v>
          </cell>
        </row>
        <row r="198">
          <cell r="A198">
            <v>20431</v>
          </cell>
          <cell r="B198">
            <v>43222</v>
          </cell>
          <cell r="C198" t="str">
            <v>41430-02-0022-000</v>
          </cell>
          <cell r="G198" t="str">
            <v>COPIAS DE PLANOS</v>
          </cell>
          <cell r="H198">
            <v>130</v>
          </cell>
        </row>
        <row r="199">
          <cell r="A199">
            <v>20460</v>
          </cell>
          <cell r="B199">
            <v>43223</v>
          </cell>
          <cell r="C199" t="str">
            <v>41430-02-0023-000</v>
          </cell>
          <cell r="G199" t="str">
            <v>SBUSIDIOS CAMBIO DE PROYECTO DE CONSTRUC.</v>
          </cell>
          <cell r="H199">
            <v>131</v>
          </cell>
        </row>
        <row r="200">
          <cell r="A200">
            <v>20461</v>
          </cell>
          <cell r="B200">
            <v>43224</v>
          </cell>
          <cell r="C200" t="str">
            <v>41430-02-0024-000</v>
          </cell>
          <cell r="G200" t="str">
            <v>SUBSIDIO INFORMATIVO DE VALOR CATASTRAL</v>
          </cell>
          <cell r="H200">
            <v>132</v>
          </cell>
        </row>
        <row r="201">
          <cell r="A201">
            <v>20462</v>
          </cell>
          <cell r="B201">
            <v>43225</v>
          </cell>
          <cell r="C201" t="str">
            <v>41430-02-0025-000</v>
          </cell>
          <cell r="G201" t="str">
            <v>SUBSIDIOS AVALUO DE LA SEDUE</v>
          </cell>
          <cell r="H201">
            <v>133</v>
          </cell>
        </row>
        <row r="202">
          <cell r="A202">
            <v>20463</v>
          </cell>
          <cell r="B202">
            <v>43226</v>
          </cell>
          <cell r="C202" t="str">
            <v>41430-02-0026-000</v>
          </cell>
          <cell r="G202" t="str">
            <v>SUBSIDIOS AVALUO CATASTRAL</v>
          </cell>
          <cell r="H202">
            <v>134</v>
          </cell>
        </row>
        <row r="203">
          <cell r="A203">
            <v>20464</v>
          </cell>
          <cell r="B203">
            <v>43227</v>
          </cell>
          <cell r="C203" t="str">
            <v>41430-02-0027-000</v>
          </cell>
          <cell r="G203" t="str">
            <v>SUBSIDIOS CERTIF DE NO INSCRIP CATASTRAL</v>
          </cell>
          <cell r="H203">
            <v>135</v>
          </cell>
        </row>
        <row r="204">
          <cell r="A204">
            <v>20465</v>
          </cell>
          <cell r="B204">
            <v>43228</v>
          </cell>
          <cell r="C204" t="str">
            <v>41430-02-0028-000</v>
          </cell>
          <cell r="G204" t="str">
            <v>SUBSIDIOS CERTIFICACIONES</v>
          </cell>
          <cell r="H204">
            <v>136</v>
          </cell>
        </row>
        <row r="205">
          <cell r="A205">
            <v>20466</v>
          </cell>
          <cell r="B205">
            <v>43229</v>
          </cell>
          <cell r="C205" t="str">
            <v>41430-02-0029-000</v>
          </cell>
          <cell r="G205" t="str">
            <v>SUBSIDIOS ACLARACIONES</v>
          </cell>
          <cell r="H205">
            <v>137</v>
          </cell>
        </row>
        <row r="206">
          <cell r="A206">
            <v>20467</v>
          </cell>
          <cell r="B206">
            <v>43230</v>
          </cell>
          <cell r="C206" t="str">
            <v>41430-02-0030-000</v>
          </cell>
          <cell r="G206" t="str">
            <v>SUBSIDIOS INFOR Y UBICACIÓN DE PREDIOS</v>
          </cell>
          <cell r="H206">
            <v>138</v>
          </cell>
        </row>
        <row r="207">
          <cell r="A207">
            <v>20468</v>
          </cell>
          <cell r="B207">
            <v>43231</v>
          </cell>
          <cell r="C207" t="str">
            <v>41430-02-0031-000</v>
          </cell>
          <cell r="G207" t="str">
            <v>SUBSIDIOS RECTIFICACIONES</v>
          </cell>
          <cell r="H207">
            <v>139</v>
          </cell>
        </row>
        <row r="208">
          <cell r="A208">
            <v>20469</v>
          </cell>
          <cell r="B208">
            <v>43232</v>
          </cell>
          <cell r="C208" t="str">
            <v>41430-02-0032-000</v>
          </cell>
          <cell r="G208" t="str">
            <v>SUBSIDIOS PLANOS DE NUEVAS CONSTRUCCIONES</v>
          </cell>
          <cell r="H208">
            <v>140</v>
          </cell>
        </row>
        <row r="209">
          <cell r="A209">
            <v>20470</v>
          </cell>
          <cell r="B209">
            <v>43233</v>
          </cell>
          <cell r="C209" t="str">
            <v>41430-02-0033-000</v>
          </cell>
          <cell r="G209" t="str">
            <v>SUBSIDIOS REGULARIZACION DE CONSTRUCCION</v>
          </cell>
          <cell r="H209">
            <v>141</v>
          </cell>
        </row>
        <row r="210">
          <cell r="A210">
            <v>20471</v>
          </cell>
          <cell r="B210">
            <v>43234</v>
          </cell>
          <cell r="C210" t="str">
            <v>41430-02-0034-000</v>
          </cell>
          <cell r="G210" t="str">
            <v>SUBSIDIOS PLANO DE FRACCIONAMIENTO</v>
          </cell>
          <cell r="H210">
            <v>142</v>
          </cell>
        </row>
        <row r="211">
          <cell r="A211">
            <v>20472</v>
          </cell>
          <cell r="B211">
            <v>43235</v>
          </cell>
          <cell r="C211" t="str">
            <v>41430-02-0035-000</v>
          </cell>
          <cell r="G211" t="str">
            <v>SUBSIDIOS SUBDIVISONES Y FUSIONES</v>
          </cell>
          <cell r="H211">
            <v>143</v>
          </cell>
        </row>
        <row r="212">
          <cell r="A212">
            <v>20473</v>
          </cell>
          <cell r="B212">
            <v>43236</v>
          </cell>
          <cell r="C212" t="str">
            <v>41430-02-0036-000</v>
          </cell>
          <cell r="G212" t="str">
            <v>SUBSIDIOS DESGLOSES</v>
          </cell>
          <cell r="H212">
            <v>144</v>
          </cell>
        </row>
        <row r="213">
          <cell r="A213">
            <v>20474</v>
          </cell>
          <cell r="B213">
            <v>43237</v>
          </cell>
          <cell r="C213" t="str">
            <v>41430-02-0037-000</v>
          </cell>
          <cell r="G213" t="str">
            <v>SUBSIDIOS RELOTIFICACIONES</v>
          </cell>
          <cell r="H213">
            <v>145</v>
          </cell>
        </row>
        <row r="214">
          <cell r="A214">
            <v>20475</v>
          </cell>
          <cell r="B214">
            <v>43238</v>
          </cell>
          <cell r="C214" t="str">
            <v>41430-02-0038-000</v>
          </cell>
          <cell r="G214" t="str">
            <v>SUBSIDIOS RESELLOS</v>
          </cell>
          <cell r="H214">
            <v>146</v>
          </cell>
        </row>
        <row r="215">
          <cell r="A215">
            <v>20476</v>
          </cell>
          <cell r="B215">
            <v>43239</v>
          </cell>
          <cell r="C215" t="str">
            <v>41430-02-0039-000</v>
          </cell>
          <cell r="G215" t="str">
            <v>SUBSIDIOS ALTAS</v>
          </cell>
          <cell r="H215">
            <v>147</v>
          </cell>
        </row>
        <row r="216">
          <cell r="A216">
            <v>20477</v>
          </cell>
          <cell r="B216">
            <v>43240</v>
          </cell>
          <cell r="C216" t="str">
            <v>41430-02-0040-000</v>
          </cell>
          <cell r="G216" t="str">
            <v>SUBSIDIOS OTROS</v>
          </cell>
          <cell r="H216">
            <v>148</v>
          </cell>
        </row>
        <row r="217">
          <cell r="A217">
            <v>20478</v>
          </cell>
          <cell r="B217">
            <v>43241</v>
          </cell>
          <cell r="C217" t="str">
            <v>41430-02-0041-000</v>
          </cell>
          <cell r="G217" t="str">
            <v>SUBSIDIOS CONDOMINIO</v>
          </cell>
          <cell r="H217">
            <v>149</v>
          </cell>
        </row>
        <row r="218">
          <cell r="A218">
            <v>20479</v>
          </cell>
          <cell r="B218">
            <v>43242</v>
          </cell>
          <cell r="C218" t="str">
            <v>41430-02-0042-000</v>
          </cell>
          <cell r="G218" t="str">
            <v>SUBSIDIOS NUMERACION</v>
          </cell>
          <cell r="H218">
            <v>150</v>
          </cell>
        </row>
        <row r="219">
          <cell r="A219">
            <v>20480</v>
          </cell>
          <cell r="B219">
            <v>43243</v>
          </cell>
          <cell r="C219" t="str">
            <v>41430-02-0043-000</v>
          </cell>
          <cell r="G219" t="str">
            <v>SUBSIDIOS BAJA DE CONSTRUCCION</v>
          </cell>
          <cell r="H219">
            <v>151</v>
          </cell>
        </row>
        <row r="220">
          <cell r="A220">
            <v>20481</v>
          </cell>
          <cell r="B220">
            <v>43244</v>
          </cell>
          <cell r="C220" t="str">
            <v>41430-02-0044-000</v>
          </cell>
          <cell r="G220" t="str">
            <v>SUBSIDIOS COPIAS DE PLANOS</v>
          </cell>
          <cell r="H220">
            <v>152</v>
          </cell>
        </row>
        <row r="221">
          <cell r="A221">
            <v>27902</v>
          </cell>
          <cell r="B221">
            <v>43245</v>
          </cell>
          <cell r="C221" t="str">
            <v>41430-02-0045-000</v>
          </cell>
          <cell r="G221" t="str">
            <v>DEVOLUCION SERVICIOS DE CATASTRO</v>
          </cell>
          <cell r="H221">
            <v>153</v>
          </cell>
        </row>
        <row r="223">
          <cell r="B223">
            <v>433</v>
          </cell>
          <cell r="C223" t="str">
            <v>41430-03-0000-000</v>
          </cell>
          <cell r="F223" t="str">
            <v>DERECHOS SERVICIOS SECRETARIA DESARROLLO SUSTENTABLE</v>
          </cell>
        </row>
        <row r="224">
          <cell r="A224">
            <v>20501</v>
          </cell>
          <cell r="B224">
            <v>43301</v>
          </cell>
          <cell r="C224" t="str">
            <v>41430-03-0001-000</v>
          </cell>
          <cell r="G224" t="str">
            <v>PRESTADOS D/SERV.EN MATERIA D/IMPACTO AMBIENTAL</v>
          </cell>
          <cell r="H224">
            <v>154</v>
          </cell>
        </row>
        <row r="225">
          <cell r="A225">
            <v>20502</v>
          </cell>
          <cell r="B225">
            <v>43302</v>
          </cell>
          <cell r="C225" t="str">
            <v>41430-03-0002-000</v>
          </cell>
          <cell r="G225" t="str">
            <v>INFORME PREVENTIVO</v>
          </cell>
          <cell r="H225">
            <v>155</v>
          </cell>
        </row>
        <row r="226">
          <cell r="A226">
            <v>20503</v>
          </cell>
          <cell r="B226">
            <v>43303</v>
          </cell>
          <cell r="C226" t="str">
            <v>41430-03-0003-000</v>
          </cell>
          <cell r="G226" t="str">
            <v>MIA GENERAL</v>
          </cell>
          <cell r="H226">
            <v>156</v>
          </cell>
        </row>
        <row r="227">
          <cell r="A227">
            <v>20504</v>
          </cell>
          <cell r="B227">
            <v>43304</v>
          </cell>
          <cell r="C227" t="str">
            <v>41430-03-0004-000</v>
          </cell>
          <cell r="G227" t="str">
            <v>MIA INDUSTRIAL</v>
          </cell>
          <cell r="H227">
            <v>157</v>
          </cell>
        </row>
        <row r="228">
          <cell r="A228">
            <v>20505</v>
          </cell>
          <cell r="B228">
            <v>43305</v>
          </cell>
          <cell r="C228" t="str">
            <v>41430-03-0005-000</v>
          </cell>
          <cell r="G228" t="str">
            <v>ANALISIS DE RIESGO</v>
          </cell>
          <cell r="H228">
            <v>158</v>
          </cell>
        </row>
        <row r="229">
          <cell r="A229">
            <v>20506</v>
          </cell>
          <cell r="B229">
            <v>43306</v>
          </cell>
          <cell r="C229" t="str">
            <v>41430-03-0006-000</v>
          </cell>
          <cell r="G229" t="str">
            <v>GENERADOR DE RESIDUOS DE MANEJO ESPECIAL</v>
          </cell>
          <cell r="H229">
            <v>159</v>
          </cell>
        </row>
        <row r="230">
          <cell r="A230">
            <v>20507</v>
          </cell>
          <cell r="B230">
            <v>43307</v>
          </cell>
          <cell r="C230" t="str">
            <v>41430-03-0007-000</v>
          </cell>
          <cell r="G230" t="str">
            <v>RECOLECTOR</v>
          </cell>
          <cell r="H230">
            <v>160</v>
          </cell>
        </row>
        <row r="231">
          <cell r="A231">
            <v>20508</v>
          </cell>
          <cell r="B231">
            <v>43308</v>
          </cell>
          <cell r="C231" t="str">
            <v>41430-03-0008-000</v>
          </cell>
          <cell r="G231" t="str">
            <v>TRANSPORTISTA</v>
          </cell>
          <cell r="H231">
            <v>161</v>
          </cell>
        </row>
        <row r="232">
          <cell r="A232">
            <v>20509</v>
          </cell>
          <cell r="B232">
            <v>43309</v>
          </cell>
          <cell r="C232" t="str">
            <v>41430-03-0009-000</v>
          </cell>
          <cell r="G232" t="str">
            <v>RECICLADOR</v>
          </cell>
          <cell r="H232">
            <v>162</v>
          </cell>
        </row>
        <row r="233">
          <cell r="A233">
            <v>20510</v>
          </cell>
          <cell r="B233">
            <v>43310</v>
          </cell>
          <cell r="C233" t="str">
            <v>41430-03-0010-000</v>
          </cell>
          <cell r="G233" t="str">
            <v>REUSO</v>
          </cell>
          <cell r="H233">
            <v>163</v>
          </cell>
        </row>
        <row r="234">
          <cell r="A234">
            <v>20511</v>
          </cell>
          <cell r="B234">
            <v>43311</v>
          </cell>
          <cell r="C234" t="str">
            <v>41430-03-0011-000</v>
          </cell>
          <cell r="G234" t="str">
            <v>DISP. FINAL D/RESIDUOS DE MANEJO ESPECIAL</v>
          </cell>
          <cell r="H234">
            <v>164</v>
          </cell>
        </row>
        <row r="235">
          <cell r="A235">
            <v>20512</v>
          </cell>
          <cell r="B235">
            <v>43312</v>
          </cell>
          <cell r="C235" t="str">
            <v>41430-03-0012-000</v>
          </cell>
          <cell r="G235" t="str">
            <v>RELLENOS SANITARIOS</v>
          </cell>
          <cell r="H235">
            <v>165</v>
          </cell>
        </row>
        <row r="236">
          <cell r="A236">
            <v>20513</v>
          </cell>
          <cell r="B236">
            <v>43313</v>
          </cell>
          <cell r="C236" t="str">
            <v>41430-03-0013-000</v>
          </cell>
          <cell r="G236" t="str">
            <v>ESCOMBRERAS</v>
          </cell>
          <cell r="H236">
            <v>166</v>
          </cell>
        </row>
        <row r="237">
          <cell r="A237">
            <v>20514</v>
          </cell>
          <cell r="B237">
            <v>43314</v>
          </cell>
          <cell r="C237" t="str">
            <v>41430-03-0014-000</v>
          </cell>
          <cell r="G237" t="str">
            <v>PLANTAS D/TRATAMIENTOS TERMICOS D/RESID</v>
          </cell>
          <cell r="H237">
            <v>167</v>
          </cell>
        </row>
        <row r="238">
          <cell r="A238">
            <v>20515</v>
          </cell>
          <cell r="B238">
            <v>43315</v>
          </cell>
          <cell r="C238" t="str">
            <v>41430-03-0015-000</v>
          </cell>
          <cell r="G238" t="str">
            <v>RECOLECTOR D/RESIDUOS EN VARIOS MPIOS.</v>
          </cell>
          <cell r="H238">
            <v>168</v>
          </cell>
        </row>
        <row r="239">
          <cell r="A239">
            <v>20516</v>
          </cell>
          <cell r="B239">
            <v>43316</v>
          </cell>
          <cell r="C239" t="str">
            <v>41430-03-0016-000</v>
          </cell>
          <cell r="G239" t="str">
            <v>EMP.DEDICADA A COMPRA-VENTA D/MTRAL.REC.</v>
          </cell>
          <cell r="H239">
            <v>169</v>
          </cell>
        </row>
        <row r="240">
          <cell r="A240">
            <v>20517</v>
          </cell>
          <cell r="B240">
            <v>43317</v>
          </cell>
          <cell r="C240" t="str">
            <v>41430-03-0017-000</v>
          </cell>
          <cell r="G240" t="str">
            <v>CENTRO DE COMPOSTEO</v>
          </cell>
          <cell r="H240">
            <v>170</v>
          </cell>
        </row>
        <row r="241">
          <cell r="A241">
            <v>20518</v>
          </cell>
          <cell r="B241">
            <v>43318</v>
          </cell>
          <cell r="C241" t="str">
            <v>41430-03-0018-000</v>
          </cell>
          <cell r="G241" t="str">
            <v>FOSA SEPTICA</v>
          </cell>
          <cell r="H241">
            <v>171</v>
          </cell>
        </row>
        <row r="242">
          <cell r="A242">
            <v>20519</v>
          </cell>
          <cell r="B242">
            <v>43319</v>
          </cell>
          <cell r="C242" t="str">
            <v>41430-03-0019-000</v>
          </cell>
          <cell r="G242" t="str">
            <v>REGISTRO DE DESCARGAS</v>
          </cell>
          <cell r="H242">
            <v>172</v>
          </cell>
        </row>
        <row r="243">
          <cell r="A243">
            <v>20520</v>
          </cell>
          <cell r="B243">
            <v>43320</v>
          </cell>
          <cell r="C243" t="str">
            <v>41430-03-0020-000</v>
          </cell>
          <cell r="G243" t="str">
            <v>PLANTA DE TRATAMIENTO</v>
          </cell>
          <cell r="H243">
            <v>173</v>
          </cell>
        </row>
        <row r="244">
          <cell r="A244">
            <v>20521</v>
          </cell>
          <cell r="B244">
            <v>43321</v>
          </cell>
          <cell r="C244" t="str">
            <v>41430-03-0021-000</v>
          </cell>
          <cell r="G244" t="str">
            <v>INFORME SEMESTRAL DE DESCARGA</v>
          </cell>
          <cell r="H244">
            <v>174</v>
          </cell>
        </row>
        <row r="245">
          <cell r="A245">
            <v>20522</v>
          </cell>
          <cell r="B245">
            <v>43322</v>
          </cell>
          <cell r="C245" t="str">
            <v>41430-03-0022-000</v>
          </cell>
          <cell r="G245" t="str">
            <v>SIMULACRO DE INCENDIO</v>
          </cell>
          <cell r="H245">
            <v>175</v>
          </cell>
        </row>
        <row r="246">
          <cell r="A246">
            <v>20523</v>
          </cell>
          <cell r="B246">
            <v>43323</v>
          </cell>
          <cell r="C246" t="str">
            <v>41430-03-0023-000</v>
          </cell>
          <cell r="G246" t="str">
            <v>ACTUALIZACION DE INFORMACION</v>
          </cell>
          <cell r="H246">
            <v>176</v>
          </cell>
        </row>
        <row r="247">
          <cell r="A247">
            <v>20524</v>
          </cell>
          <cell r="B247">
            <v>43324</v>
          </cell>
          <cell r="C247" t="str">
            <v>41430-03-0024-000</v>
          </cell>
          <cell r="G247" t="str">
            <v>COA</v>
          </cell>
          <cell r="H247">
            <v>177</v>
          </cell>
        </row>
        <row r="248">
          <cell r="A248">
            <v>20525</v>
          </cell>
          <cell r="B248">
            <v>43325</v>
          </cell>
          <cell r="C248" t="str">
            <v>41430-03-0025-000</v>
          </cell>
          <cell r="G248" t="str">
            <v>PEDRERAS</v>
          </cell>
          <cell r="H248">
            <v>178</v>
          </cell>
        </row>
        <row r="249">
          <cell r="A249">
            <v>20600</v>
          </cell>
          <cell r="B249">
            <v>43326</v>
          </cell>
          <cell r="C249" t="str">
            <v>41430-03-0026-000</v>
          </cell>
          <cell r="G249" t="str">
            <v>INCORPORACION DE REDES DE AGUA Y DRENAJE</v>
          </cell>
          <cell r="H249">
            <v>179</v>
          </cell>
        </row>
        <row r="250">
          <cell r="A250">
            <v>20606</v>
          </cell>
          <cell r="B250">
            <v>43327</v>
          </cell>
          <cell r="C250" t="str">
            <v>41430-03-0027-000</v>
          </cell>
          <cell r="G250" t="str">
            <v>SUBSIDIO INCORP.REDES DE AGUA Y DRENAJE</v>
          </cell>
          <cell r="H250">
            <v>180</v>
          </cell>
        </row>
        <row r="252">
          <cell r="B252">
            <v>434</v>
          </cell>
          <cell r="C252" t="str">
            <v>41430-04-0000-000</v>
          </cell>
          <cell r="F252" t="str">
            <v>DERECHOS SERVICIOS DIRECCION REGISTRO CIVIL (SGG)</v>
          </cell>
        </row>
        <row r="253">
          <cell r="A253">
            <v>20801</v>
          </cell>
          <cell r="B253">
            <v>43401</v>
          </cell>
          <cell r="C253" t="str">
            <v>41430-04-0001-000</v>
          </cell>
          <cell r="G253" t="str">
            <v>ACTAS DE NACIMIENTO</v>
          </cell>
          <cell r="H253">
            <v>181</v>
          </cell>
        </row>
        <row r="254">
          <cell r="A254">
            <v>20802</v>
          </cell>
          <cell r="B254">
            <v>43402</v>
          </cell>
          <cell r="C254" t="str">
            <v>41430-04-0002-000</v>
          </cell>
          <cell r="G254" t="str">
            <v>ACTAS DE RECONOCIMIENTO DE HIJOS</v>
          </cell>
          <cell r="H254">
            <v>182</v>
          </cell>
        </row>
        <row r="255">
          <cell r="A255">
            <v>20803</v>
          </cell>
          <cell r="B255">
            <v>43403</v>
          </cell>
          <cell r="C255" t="str">
            <v>41430-04-0003-000</v>
          </cell>
          <cell r="G255" t="str">
            <v>ACTAS DE ADOPCION O TUTELA</v>
          </cell>
          <cell r="H255">
            <v>183</v>
          </cell>
        </row>
        <row r="256">
          <cell r="A256">
            <v>20804</v>
          </cell>
          <cell r="B256">
            <v>43404</v>
          </cell>
          <cell r="C256" t="str">
            <v>41430-04-0004-000</v>
          </cell>
          <cell r="G256" t="str">
            <v>ACTAS DE DEFUNCION</v>
          </cell>
          <cell r="H256">
            <v>184</v>
          </cell>
        </row>
        <row r="257">
          <cell r="A257">
            <v>20805</v>
          </cell>
          <cell r="B257">
            <v>43405</v>
          </cell>
          <cell r="C257" t="str">
            <v>41430-04-0005-000</v>
          </cell>
          <cell r="G257" t="str">
            <v>ACTAS DE MATRIMONIO EN OFICIALIA</v>
          </cell>
          <cell r="H257">
            <v>185</v>
          </cell>
        </row>
        <row r="258">
          <cell r="A258">
            <v>20806</v>
          </cell>
          <cell r="B258">
            <v>43406</v>
          </cell>
          <cell r="C258" t="str">
            <v>41430-04-0006-000</v>
          </cell>
          <cell r="G258" t="str">
            <v>ACTAS DE MATRIMONIO A DOMICILIO</v>
          </cell>
          <cell r="H258">
            <v>186</v>
          </cell>
        </row>
        <row r="259">
          <cell r="A259">
            <v>20807</v>
          </cell>
          <cell r="B259">
            <v>43407</v>
          </cell>
          <cell r="C259" t="str">
            <v>41430-04-0007-000</v>
          </cell>
          <cell r="G259" t="str">
            <v>ACTAS DE DIVORCIO</v>
          </cell>
          <cell r="H259">
            <v>187</v>
          </cell>
        </row>
        <row r="260">
          <cell r="A260">
            <v>20808</v>
          </cell>
          <cell r="B260">
            <v>43408</v>
          </cell>
          <cell r="C260" t="str">
            <v>41430-04-0008-000</v>
          </cell>
          <cell r="G260" t="str">
            <v>COPIAS CERTIFICADAS</v>
          </cell>
          <cell r="H260">
            <v>188</v>
          </cell>
        </row>
        <row r="261">
          <cell r="A261">
            <v>20809</v>
          </cell>
          <cell r="B261">
            <v>43409</v>
          </cell>
          <cell r="C261" t="str">
            <v>41430-04-0009-000</v>
          </cell>
          <cell r="G261" t="str">
            <v>ANOTACIONES MARGINALES</v>
          </cell>
          <cell r="H261">
            <v>189</v>
          </cell>
        </row>
        <row r="262">
          <cell r="A262">
            <v>20822</v>
          </cell>
          <cell r="B262">
            <v>43410</v>
          </cell>
          <cell r="C262" t="str">
            <v>41430-04-0010-000</v>
          </cell>
          <cell r="G262" t="str">
            <v>COPIAS CERTIFICADAS DIRECCION</v>
          </cell>
          <cell r="H262">
            <v>190</v>
          </cell>
        </row>
        <row r="263">
          <cell r="A263">
            <v>20823</v>
          </cell>
          <cell r="B263">
            <v>43411</v>
          </cell>
          <cell r="C263" t="str">
            <v>41430-04-0011-000</v>
          </cell>
          <cell r="G263" t="str">
            <v>JUICIOS DE ACLARACION</v>
          </cell>
          <cell r="H263">
            <v>191</v>
          </cell>
        </row>
        <row r="264">
          <cell r="A264">
            <v>20824</v>
          </cell>
          <cell r="B264">
            <v>43412</v>
          </cell>
          <cell r="C264" t="str">
            <v>41430-04-0012-000</v>
          </cell>
          <cell r="G264" t="str">
            <v>JUICIOS DE RECTIFICACION</v>
          </cell>
          <cell r="H264">
            <v>192</v>
          </cell>
        </row>
        <row r="265">
          <cell r="A265">
            <v>20825</v>
          </cell>
          <cell r="B265">
            <v>43413</v>
          </cell>
          <cell r="C265" t="str">
            <v>41430-04-0013-000</v>
          </cell>
          <cell r="G265" t="str">
            <v>LOCALIZACIONES,SOLTERIAS E INEXISTENCIAS</v>
          </cell>
          <cell r="H265">
            <v>193</v>
          </cell>
        </row>
        <row r="266">
          <cell r="A266">
            <v>20826</v>
          </cell>
          <cell r="B266">
            <v>43414</v>
          </cell>
          <cell r="C266" t="str">
            <v>41430-04-0014-000</v>
          </cell>
          <cell r="G266" t="str">
            <v>COPIAS DE ACTAS DE OTROS ESTADOS</v>
          </cell>
          <cell r="H266">
            <v>194</v>
          </cell>
        </row>
        <row r="267">
          <cell r="A267">
            <v>20827</v>
          </cell>
          <cell r="B267">
            <v>43415</v>
          </cell>
          <cell r="C267" t="str">
            <v>41430-04-0015-000</v>
          </cell>
          <cell r="G267" t="str">
            <v>ANOTACIONES MARGINALES</v>
          </cell>
          <cell r="H267">
            <v>195</v>
          </cell>
        </row>
        <row r="268">
          <cell r="A268">
            <v>20831</v>
          </cell>
          <cell r="B268">
            <v>43416</v>
          </cell>
          <cell r="C268" t="str">
            <v>41430-04-0016-000</v>
          </cell>
          <cell r="G268" t="str">
            <v>MODULOS EN TESORERIA</v>
          </cell>
          <cell r="H268">
            <v>196</v>
          </cell>
        </row>
        <row r="269">
          <cell r="A269">
            <v>20833</v>
          </cell>
          <cell r="B269">
            <v>43417</v>
          </cell>
          <cell r="C269" t="str">
            <v>41430-04-0017-000</v>
          </cell>
          <cell r="G269" t="str">
            <v>COPIAS CERTIFICADAS EN BRIGADAS</v>
          </cell>
          <cell r="H269">
            <v>197</v>
          </cell>
        </row>
        <row r="270">
          <cell r="A270">
            <v>20834</v>
          </cell>
          <cell r="B270">
            <v>43418</v>
          </cell>
          <cell r="C270" t="str">
            <v>41430-04-0018-000</v>
          </cell>
          <cell r="G270" t="str">
            <v>JUICIOS DIVERSOS EN BRIGADAS</v>
          </cell>
          <cell r="H270">
            <v>198</v>
          </cell>
        </row>
        <row r="271">
          <cell r="A271">
            <v>20835</v>
          </cell>
          <cell r="B271">
            <v>43419</v>
          </cell>
          <cell r="C271" t="str">
            <v>41430-04-0019-000</v>
          </cell>
          <cell r="G271" t="str">
            <v>SUBSIDIOS SERVICIO REGISTRO CIVIL</v>
          </cell>
          <cell r="H271">
            <v>199</v>
          </cell>
        </row>
        <row r="272">
          <cell r="A272">
            <v>20836</v>
          </cell>
          <cell r="B272">
            <v>43420</v>
          </cell>
          <cell r="C272" t="str">
            <v>41430-04-0020-000</v>
          </cell>
          <cell r="G272" t="str">
            <v>DIVERSOS</v>
          </cell>
          <cell r="H272">
            <v>200</v>
          </cell>
        </row>
        <row r="273">
          <cell r="A273">
            <v>27907</v>
          </cell>
          <cell r="B273">
            <v>43421</v>
          </cell>
          <cell r="C273" t="str">
            <v>41430-04-0021-000</v>
          </cell>
          <cell r="G273" t="str">
            <v>DEVOLUCION SERVICIOS DE REGISTRO CIVIL</v>
          </cell>
          <cell r="H273">
            <v>201</v>
          </cell>
        </row>
        <row r="275">
          <cell r="B275">
            <v>435</v>
          </cell>
          <cell r="C275" t="str">
            <v>41430-05-0000-000</v>
          </cell>
          <cell r="F275" t="str">
            <v>DERECHOS SERVICIOS DIRECCION REGISTRO PUBLICO DE LA PROPIEDAD Y DEL COMERCIO (SGG)</v>
          </cell>
        </row>
        <row r="276">
          <cell r="A276">
            <v>21001</v>
          </cell>
          <cell r="B276">
            <v>43501</v>
          </cell>
          <cell r="C276" t="str">
            <v>41430-05-0001-000</v>
          </cell>
          <cell r="G276" t="str">
            <v>REGISTROS DE COMPRA VENTA</v>
          </cell>
          <cell r="H276">
            <v>202</v>
          </cell>
        </row>
        <row r="277">
          <cell r="A277">
            <v>21002</v>
          </cell>
          <cell r="B277">
            <v>43502</v>
          </cell>
          <cell r="C277" t="str">
            <v>41430-05-0002-000</v>
          </cell>
          <cell r="G277" t="str">
            <v>REGISTROS DE HIPTECAS</v>
          </cell>
          <cell r="H277">
            <v>203</v>
          </cell>
        </row>
        <row r="278">
          <cell r="A278">
            <v>21003</v>
          </cell>
          <cell r="B278">
            <v>43503</v>
          </cell>
          <cell r="C278" t="str">
            <v>41430-05-0003-000</v>
          </cell>
          <cell r="G278" t="str">
            <v>REGISTRO DE DONACIONES</v>
          </cell>
          <cell r="H278">
            <v>204</v>
          </cell>
        </row>
        <row r="279">
          <cell r="A279">
            <v>21004</v>
          </cell>
          <cell r="B279">
            <v>43504</v>
          </cell>
          <cell r="C279" t="str">
            <v>41430-05-0004-000</v>
          </cell>
          <cell r="G279" t="str">
            <v>REGISTROS DE CREDITOS OTORGADOS</v>
          </cell>
          <cell r="H279">
            <v>205</v>
          </cell>
        </row>
        <row r="280">
          <cell r="A280">
            <v>21005</v>
          </cell>
          <cell r="B280">
            <v>43505</v>
          </cell>
          <cell r="C280" t="str">
            <v>41430-05-0005-000</v>
          </cell>
          <cell r="G280" t="str">
            <v>REGISTRO DE AUMENTO O DISMINUCION DE CAPITAL</v>
          </cell>
          <cell r="H280">
            <v>206</v>
          </cell>
        </row>
        <row r="281">
          <cell r="A281">
            <v>21006</v>
          </cell>
          <cell r="B281">
            <v>43506</v>
          </cell>
          <cell r="C281" t="str">
            <v>41430-05-0006-000</v>
          </cell>
          <cell r="G281" t="str">
            <v>REGISTRO DE INCRIPCIONES DE SOCIEDADES</v>
          </cell>
          <cell r="H281">
            <v>207</v>
          </cell>
        </row>
        <row r="282">
          <cell r="A282">
            <v>21007</v>
          </cell>
          <cell r="B282">
            <v>43507</v>
          </cell>
          <cell r="C282" t="str">
            <v>41430-05-0007-000</v>
          </cell>
          <cell r="G282" t="str">
            <v>REGISTRO DE SENTENCIAS Y SOCIEDADES</v>
          </cell>
          <cell r="H282">
            <v>208</v>
          </cell>
        </row>
        <row r="283">
          <cell r="A283">
            <v>21008</v>
          </cell>
          <cell r="B283">
            <v>43508</v>
          </cell>
          <cell r="C283" t="str">
            <v>41430-05-0008-000</v>
          </cell>
          <cell r="G283" t="str">
            <v>REGISTRO DE CONSTANCIAS Y CERTIFICADOS</v>
          </cell>
          <cell r="H283">
            <v>209</v>
          </cell>
        </row>
        <row r="284">
          <cell r="A284">
            <v>21009</v>
          </cell>
          <cell r="B284">
            <v>43509</v>
          </cell>
          <cell r="C284" t="str">
            <v>41430-05-0009-000</v>
          </cell>
          <cell r="G284" t="str">
            <v>REGISTRO DE ARENDAMIENTO</v>
          </cell>
          <cell r="H284">
            <v>210</v>
          </cell>
        </row>
        <row r="285">
          <cell r="A285">
            <v>21010</v>
          </cell>
          <cell r="B285">
            <v>43510</v>
          </cell>
          <cell r="C285" t="str">
            <v>41430-05-0010-000</v>
          </cell>
          <cell r="G285" t="str">
            <v>REGISTRO DE RECONOCIMIENTO DE ADEUDO</v>
          </cell>
          <cell r="H285">
            <v>211</v>
          </cell>
        </row>
        <row r="286">
          <cell r="A286">
            <v>21011</v>
          </cell>
          <cell r="B286">
            <v>43511</v>
          </cell>
          <cell r="C286" t="str">
            <v>41430-05-0011-000</v>
          </cell>
          <cell r="G286" t="str">
            <v>REGISTRO DE CANCELACIONES</v>
          </cell>
          <cell r="H286">
            <v>212</v>
          </cell>
        </row>
        <row r="287">
          <cell r="A287">
            <v>21012</v>
          </cell>
          <cell r="B287">
            <v>43512</v>
          </cell>
          <cell r="C287" t="str">
            <v>41430-05-0012-000</v>
          </cell>
          <cell r="G287" t="str">
            <v>REGISTRO DE DERECHOS POR HOJA</v>
          </cell>
          <cell r="H287">
            <v>213</v>
          </cell>
        </row>
        <row r="288">
          <cell r="A288">
            <v>21013</v>
          </cell>
          <cell r="B288">
            <v>43513</v>
          </cell>
          <cell r="C288" t="str">
            <v>41430-05-0013-000</v>
          </cell>
          <cell r="G288" t="str">
            <v>REGISTRO DE EMBARGOS</v>
          </cell>
          <cell r="H288">
            <v>214</v>
          </cell>
        </row>
        <row r="289">
          <cell r="A289">
            <v>21014</v>
          </cell>
          <cell r="B289">
            <v>43514</v>
          </cell>
          <cell r="C289" t="str">
            <v>41430-05-0014-000</v>
          </cell>
          <cell r="G289" t="str">
            <v>REGISTRO DE HIJUELAS</v>
          </cell>
          <cell r="H289">
            <v>215</v>
          </cell>
        </row>
        <row r="290">
          <cell r="A290">
            <v>21015</v>
          </cell>
          <cell r="B290">
            <v>43515</v>
          </cell>
          <cell r="C290" t="str">
            <v>41430-05-0015-000</v>
          </cell>
          <cell r="G290" t="str">
            <v>OTROS REGISTROS DEL REG.PUB.DE LA PROPIEDAD</v>
          </cell>
          <cell r="H290">
            <v>216</v>
          </cell>
        </row>
        <row r="291">
          <cell r="A291">
            <v>27500</v>
          </cell>
          <cell r="B291">
            <v>43516</v>
          </cell>
          <cell r="C291" t="str">
            <v>41430-05-0016-000</v>
          </cell>
          <cell r="G291" t="str">
            <v>SUBSIDIO POR SERVICIOS DEL REG. PUB. PROP</v>
          </cell>
          <cell r="H291">
            <v>217</v>
          </cell>
        </row>
        <row r="292">
          <cell r="A292">
            <v>27901</v>
          </cell>
          <cell r="B292">
            <v>43517</v>
          </cell>
          <cell r="C292" t="str">
            <v>41430-05-0017-000</v>
          </cell>
          <cell r="G292" t="str">
            <v>DEVOLUCIONES REGISTRO PUB. PROP</v>
          </cell>
          <cell r="H292">
            <v>218</v>
          </cell>
        </row>
        <row r="294">
          <cell r="B294">
            <v>436</v>
          </cell>
          <cell r="C294" t="str">
            <v>41430-06-0000-000</v>
          </cell>
          <cell r="F294" t="str">
            <v>DERECHOS SERVICIOS VARIOS SECRETARIA GENERAL DE GOBIERNO</v>
          </cell>
        </row>
        <row r="295">
          <cell r="A295">
            <v>21100</v>
          </cell>
          <cell r="B295">
            <v>43601</v>
          </cell>
          <cell r="C295" t="str">
            <v>41430-06-0001-000</v>
          </cell>
          <cell r="G295" t="str">
            <v>AUTORIZACION DE PROTOCOLOS</v>
          </cell>
          <cell r="H295">
            <v>219</v>
          </cell>
        </row>
        <row r="296">
          <cell r="A296">
            <v>21101</v>
          </cell>
          <cell r="B296">
            <v>43602</v>
          </cell>
          <cell r="C296" t="str">
            <v>41430-06-0002-000</v>
          </cell>
          <cell r="G296" t="str">
            <v>APERTURA DE FOLIOS DE PROTOCOLOS</v>
          </cell>
          <cell r="H296">
            <v>220</v>
          </cell>
        </row>
        <row r="297">
          <cell r="A297">
            <v>21102</v>
          </cell>
          <cell r="B297">
            <v>43603</v>
          </cell>
          <cell r="C297" t="str">
            <v>41430-06-0003-000</v>
          </cell>
          <cell r="G297" t="str">
            <v>CIERRE DE FOLIOS DE PROTOCOLOS</v>
          </cell>
          <cell r="H297">
            <v>221</v>
          </cell>
        </row>
        <row r="298">
          <cell r="A298">
            <v>22400</v>
          </cell>
          <cell r="B298">
            <v>43604</v>
          </cell>
          <cell r="C298" t="str">
            <v>41430-06-0004-000</v>
          </cell>
          <cell r="G298" t="str">
            <v>EXAMEN Y REFRENDO DE PATENTE DE NOTARIOS PUB</v>
          </cell>
          <cell r="H298">
            <v>222</v>
          </cell>
        </row>
        <row r="299">
          <cell r="A299">
            <v>21301</v>
          </cell>
          <cell r="B299">
            <v>43605</v>
          </cell>
          <cell r="C299" t="str">
            <v>41430-06-0005-000</v>
          </cell>
          <cell r="G299" t="str">
            <v>EXPEDICION DE CARTAS DE NO ANTECEDENTES PENALES</v>
          </cell>
          <cell r="H299">
            <v>223</v>
          </cell>
        </row>
        <row r="300">
          <cell r="A300">
            <v>21306</v>
          </cell>
          <cell r="B300">
            <v>43606</v>
          </cell>
          <cell r="C300" t="str">
            <v>41430-06-0006-000</v>
          </cell>
          <cell r="G300" t="str">
            <v>SUBSIDIO DE CARTAS DE NO ANTECEDENTES PENALES</v>
          </cell>
          <cell r="H300">
            <v>224</v>
          </cell>
        </row>
        <row r="301">
          <cell r="A301">
            <v>21400</v>
          </cell>
          <cell r="B301">
            <v>43607</v>
          </cell>
          <cell r="C301" t="str">
            <v>41430-06-0007-000</v>
          </cell>
          <cell r="G301" t="str">
            <v>LEGALIZACION DE FIRMAS</v>
          </cell>
          <cell r="H301">
            <v>225</v>
          </cell>
        </row>
        <row r="302">
          <cell r="A302">
            <v>21401</v>
          </cell>
          <cell r="B302">
            <v>43608</v>
          </cell>
          <cell r="C302" t="str">
            <v>41430-06-0008-000</v>
          </cell>
          <cell r="G302" t="str">
            <v>LEGALIZACION Y/O APOSTILLAM.DE FIRMS DEL T.S.</v>
          </cell>
          <cell r="H302">
            <v>226</v>
          </cell>
        </row>
        <row r="303">
          <cell r="A303">
            <v>21402</v>
          </cell>
          <cell r="B303">
            <v>43609</v>
          </cell>
          <cell r="C303" t="str">
            <v>41430-06-0009-000</v>
          </cell>
          <cell r="G303" t="str">
            <v>LEG Y/O APOSTILLA FIRMAS NOTARIOS Y RPC</v>
          </cell>
          <cell r="H303">
            <v>227</v>
          </cell>
        </row>
        <row r="304">
          <cell r="A304">
            <v>21403</v>
          </cell>
          <cell r="B304">
            <v>43610</v>
          </cell>
          <cell r="C304" t="str">
            <v>41430-06-0010-000</v>
          </cell>
          <cell r="G304" t="str">
            <v>LEG Y/O APOSTILLA FIRMAS DE DEPEND VARIAS</v>
          </cell>
          <cell r="H304">
            <v>228</v>
          </cell>
        </row>
        <row r="305">
          <cell r="A305">
            <v>21404</v>
          </cell>
          <cell r="B305">
            <v>43611</v>
          </cell>
          <cell r="C305" t="str">
            <v>41430-06-0011-000</v>
          </cell>
          <cell r="G305" t="str">
            <v>LEG Y/O APOSTILLA FIRMAS P MPAL.Y S.AYUNT</v>
          </cell>
          <cell r="H305">
            <v>229</v>
          </cell>
        </row>
        <row r="306">
          <cell r="A306">
            <v>21405</v>
          </cell>
          <cell r="B306">
            <v>43612</v>
          </cell>
          <cell r="C306" t="str">
            <v>41430-06-0012-000</v>
          </cell>
          <cell r="G306" t="str">
            <v>LEG Y/O APOSTILLA FIRMS DOC.EC.UANL</v>
          </cell>
          <cell r="H306">
            <v>230</v>
          </cell>
        </row>
        <row r="307">
          <cell r="A307">
            <v>21406</v>
          </cell>
          <cell r="B307">
            <v>43613</v>
          </cell>
          <cell r="C307" t="str">
            <v>41430-06-0013-000</v>
          </cell>
          <cell r="G307" t="str">
            <v>LEG Y/O APOST FIRMAS DOC.ESCOLARS E SE</v>
          </cell>
          <cell r="H307">
            <v>231</v>
          </cell>
        </row>
        <row r="308">
          <cell r="A308">
            <v>21407</v>
          </cell>
          <cell r="B308">
            <v>43614</v>
          </cell>
          <cell r="C308" t="str">
            <v>41430-06-0014-000</v>
          </cell>
          <cell r="G308" t="str">
            <v>LEG Y/O APOST FIRMAS POR SUBS Y/O EXENTOS</v>
          </cell>
          <cell r="H308">
            <v>232</v>
          </cell>
        </row>
        <row r="309">
          <cell r="A309">
            <v>21408</v>
          </cell>
          <cell r="B309">
            <v>43615</v>
          </cell>
          <cell r="C309" t="str">
            <v>41430-06-0015-000</v>
          </cell>
          <cell r="G309" t="str">
            <v>LEG Y/O APOST POR SUB Y/O EXE TSJ OTROS</v>
          </cell>
          <cell r="H309">
            <v>233</v>
          </cell>
        </row>
        <row r="310">
          <cell r="A310">
            <v>20700</v>
          </cell>
          <cell r="B310">
            <v>43616</v>
          </cell>
          <cell r="C310" t="str">
            <v>41430-06-0016-000</v>
          </cell>
          <cell r="G310" t="str">
            <v>INSERCIONES EN EL PERIODICO OFICIAL</v>
          </cell>
          <cell r="H310">
            <v>234</v>
          </cell>
        </row>
        <row r="311">
          <cell r="A311">
            <v>20705</v>
          </cell>
          <cell r="B311">
            <v>43617</v>
          </cell>
          <cell r="C311" t="str">
            <v>41430-06-0017-000</v>
          </cell>
          <cell r="G311" t="str">
            <v>SUBSIDIO INSERCIONES PERIODICO OFICIAL</v>
          </cell>
          <cell r="H311">
            <v>235</v>
          </cell>
        </row>
        <row r="313">
          <cell r="B313">
            <v>437</v>
          </cell>
          <cell r="C313" t="str">
            <v>41430-07-0000-000</v>
          </cell>
          <cell r="F313" t="str">
            <v>DERECHOS SERVICIOS INSTITUTO DE CONTROL VEHICULAR (SFYTGE)</v>
          </cell>
        </row>
        <row r="314">
          <cell r="A314">
            <v>26301</v>
          </cell>
          <cell r="B314">
            <v>43701</v>
          </cell>
          <cell r="C314" t="str">
            <v>41430-07-0001-000</v>
          </cell>
          <cell r="G314" t="str">
            <v>DERECHOS DE CONTROL VEHICULAR PRESENTE AÑO</v>
          </cell>
          <cell r="H314">
            <v>236</v>
          </cell>
        </row>
        <row r="315">
          <cell r="A315">
            <v>26302</v>
          </cell>
          <cell r="B315">
            <v>43702</v>
          </cell>
          <cell r="C315" t="str">
            <v>41430-07-0002-000</v>
          </cell>
          <cell r="E315" t="str">
            <v xml:space="preserve"> </v>
          </cell>
          <cell r="G315" t="str">
            <v>DERECHOS DE CONTROL VEHICULAR REZAGOS</v>
          </cell>
          <cell r="H315">
            <v>237</v>
          </cell>
        </row>
        <row r="316">
          <cell r="A316">
            <v>26303</v>
          </cell>
          <cell r="B316">
            <v>43703</v>
          </cell>
          <cell r="C316" t="str">
            <v>41430-07-0003-000</v>
          </cell>
          <cell r="G316" t="str">
            <v>EXPEDICION DE CERTIFICADOS CONTROL VEHICULAR</v>
          </cell>
          <cell r="H316">
            <v>238</v>
          </cell>
        </row>
        <row r="317">
          <cell r="A317">
            <v>26304</v>
          </cell>
          <cell r="B317">
            <v>43704</v>
          </cell>
          <cell r="C317" t="str">
            <v>41430-07-0004-000</v>
          </cell>
          <cell r="G317" t="str">
            <v>EXPEDICION DE CERTIF.CONTROL VEH.OTROS ESTADOS</v>
          </cell>
          <cell r="H317">
            <v>239</v>
          </cell>
        </row>
        <row r="318">
          <cell r="A318">
            <v>26305</v>
          </cell>
          <cell r="B318">
            <v>43705</v>
          </cell>
          <cell r="C318" t="str">
            <v>41430-07-0005-000</v>
          </cell>
          <cell r="G318" t="str">
            <v>EXPEDICION DE CERTIF.DE DOC.DE CONTROL VEHICULAR</v>
          </cell>
          <cell r="H318">
            <v>240</v>
          </cell>
        </row>
        <row r="319">
          <cell r="A319">
            <v>26400</v>
          </cell>
          <cell r="B319">
            <v>43706</v>
          </cell>
          <cell r="C319" t="str">
            <v>41430-07-0006-000</v>
          </cell>
          <cell r="G319" t="str">
            <v>PLACAS DE CIRCULACION VEHICULAR</v>
          </cell>
          <cell r="H319">
            <v>241</v>
          </cell>
        </row>
        <row r="320">
          <cell r="A320">
            <v>26500</v>
          </cell>
          <cell r="B320">
            <v>43707</v>
          </cell>
          <cell r="C320" t="str">
            <v>41430-07-0007-000</v>
          </cell>
          <cell r="G320" t="str">
            <v>LICENCIAS DE MANEJAR</v>
          </cell>
          <cell r="H320">
            <v>242</v>
          </cell>
        </row>
        <row r="321">
          <cell r="A321">
            <v>26503</v>
          </cell>
          <cell r="B321">
            <v>43708</v>
          </cell>
          <cell r="C321" t="str">
            <v>41430-07-0008-000</v>
          </cell>
          <cell r="G321" t="str">
            <v>EXPEDICION DE CERTIF.DE LICENCIAS DE CONDUCIR</v>
          </cell>
          <cell r="H321">
            <v>243</v>
          </cell>
        </row>
        <row r="322">
          <cell r="A322">
            <v>26600</v>
          </cell>
          <cell r="B322">
            <v>43709</v>
          </cell>
          <cell r="C322" t="str">
            <v>41430-07-0009-000</v>
          </cell>
          <cell r="G322" t="str">
            <v>DUPLICADOS DE LICENCIAS</v>
          </cell>
          <cell r="H322">
            <v>244</v>
          </cell>
        </row>
        <row r="323">
          <cell r="A323">
            <v>26700</v>
          </cell>
          <cell r="B323">
            <v>43710</v>
          </cell>
          <cell r="C323" t="str">
            <v>41430-07-0010-000</v>
          </cell>
          <cell r="G323" t="str">
            <v>DUPLICADOS DE TARJETAS DE CIRCULACION</v>
          </cell>
          <cell r="H323">
            <v>245</v>
          </cell>
        </row>
        <row r="324">
          <cell r="A324">
            <v>26800</v>
          </cell>
          <cell r="B324">
            <v>43711</v>
          </cell>
          <cell r="C324" t="str">
            <v>41430-07-0011-000</v>
          </cell>
          <cell r="G324" t="str">
            <v>BAJAS VEHICULOS DE MOTOR</v>
          </cell>
          <cell r="H324">
            <v>246</v>
          </cell>
        </row>
        <row r="325">
          <cell r="A325">
            <v>26906</v>
          </cell>
          <cell r="B325">
            <v>43712</v>
          </cell>
          <cell r="C325" t="str">
            <v>41430-07-0012-000</v>
          </cell>
          <cell r="G325" t="str">
            <v>10% INFRACCIONES DE TRANSITO AREA METROP.</v>
          </cell>
          <cell r="H325">
            <v>247</v>
          </cell>
        </row>
        <row r="326">
          <cell r="A326">
            <v>26907</v>
          </cell>
          <cell r="B326">
            <v>43713</v>
          </cell>
          <cell r="C326" t="str">
            <v>41430-07-0013-000</v>
          </cell>
          <cell r="G326" t="str">
            <v>EXCEDENTE PAGOS CONTROL VEHICULAR</v>
          </cell>
          <cell r="H326">
            <v>248</v>
          </cell>
        </row>
        <row r="327">
          <cell r="A327">
            <v>26910</v>
          </cell>
          <cell r="B327">
            <v>43714</v>
          </cell>
          <cell r="C327" t="str">
            <v>41430-07-0014-000</v>
          </cell>
          <cell r="G327" t="str">
            <v>QUALITAS</v>
          </cell>
          <cell r="H327">
            <v>249</v>
          </cell>
        </row>
        <row r="328">
          <cell r="A328">
            <v>26911</v>
          </cell>
          <cell r="B328">
            <v>43715</v>
          </cell>
          <cell r="C328" t="str">
            <v>41430-07-0015-000</v>
          </cell>
          <cell r="G328" t="str">
            <v>ZURICH SEGUROS</v>
          </cell>
          <cell r="H328">
            <v>250</v>
          </cell>
        </row>
        <row r="329">
          <cell r="A329">
            <v>26912</v>
          </cell>
          <cell r="B329">
            <v>43716</v>
          </cell>
          <cell r="C329" t="str">
            <v>41430-07-0016-000</v>
          </cell>
          <cell r="G329" t="str">
            <v>SEGUROS BANORTE GENERALI</v>
          </cell>
          <cell r="H329">
            <v>251</v>
          </cell>
        </row>
        <row r="330">
          <cell r="A330">
            <v>26913</v>
          </cell>
          <cell r="B330">
            <v>43717</v>
          </cell>
          <cell r="C330" t="str">
            <v>41430-07-0017-000</v>
          </cell>
          <cell r="G330" t="str">
            <v>SEGUROS ATLAS S.A.</v>
          </cell>
          <cell r="H330">
            <v>252</v>
          </cell>
        </row>
        <row r="331">
          <cell r="A331">
            <v>26914</v>
          </cell>
          <cell r="B331">
            <v>43718</v>
          </cell>
          <cell r="C331" t="str">
            <v>41430-07-0018-000</v>
          </cell>
          <cell r="G331" t="str">
            <v>SEGUROS AFIRME</v>
          </cell>
          <cell r="H331">
            <v>253</v>
          </cell>
        </row>
        <row r="332">
          <cell r="A332">
            <v>26915</v>
          </cell>
          <cell r="B332">
            <v>43719</v>
          </cell>
          <cell r="C332" t="str">
            <v>41430-07-0019-000</v>
          </cell>
          <cell r="G332" t="str">
            <v>SEGUROS BANCOMER</v>
          </cell>
          <cell r="H332">
            <v>254</v>
          </cell>
        </row>
        <row r="333">
          <cell r="A333">
            <v>26916</v>
          </cell>
          <cell r="B333">
            <v>43720</v>
          </cell>
          <cell r="C333" t="str">
            <v>41430-07-0020-000</v>
          </cell>
          <cell r="G333" t="str">
            <v>10% INFRACCIONES DE TRANSITO ELECTRONICAS</v>
          </cell>
          <cell r="H333">
            <v>255</v>
          </cell>
        </row>
        <row r="334">
          <cell r="A334">
            <v>26917</v>
          </cell>
          <cell r="B334">
            <v>43721</v>
          </cell>
          <cell r="C334" t="str">
            <v>41430-07-0021-000</v>
          </cell>
          <cell r="G334" t="str">
            <v>1ER SORTEO ABRE UNA PUERTA REF</v>
          </cell>
          <cell r="H334">
            <v>256</v>
          </cell>
        </row>
        <row r="335">
          <cell r="A335">
            <v>26918</v>
          </cell>
          <cell r="B335">
            <v>43722</v>
          </cell>
          <cell r="C335" t="str">
            <v>41430-07-0022-000</v>
          </cell>
          <cell r="G335" t="str">
            <v>1ER SORTEO ABRE UNA PUERTA LIC</v>
          </cell>
          <cell r="H335">
            <v>257</v>
          </cell>
        </row>
        <row r="336">
          <cell r="A336">
            <v>26919</v>
          </cell>
          <cell r="B336">
            <v>43723</v>
          </cell>
          <cell r="C336" t="str">
            <v>41430-07-0023-000</v>
          </cell>
          <cell r="G336" t="str">
            <v>SERVICIO DE MENSAJERIA</v>
          </cell>
          <cell r="H336">
            <v>258</v>
          </cell>
        </row>
        <row r="337">
          <cell r="A337">
            <v>26920</v>
          </cell>
          <cell r="B337">
            <v>43724</v>
          </cell>
          <cell r="C337" t="str">
            <v>41430-07-0024-000</v>
          </cell>
          <cell r="G337" t="str">
            <v>DEVOLUCIONES ING. POR PGO. DE LO INDEBIDO</v>
          </cell>
          <cell r="H337">
            <v>259</v>
          </cell>
        </row>
        <row r="338">
          <cell r="A338">
            <v>27903</v>
          </cell>
          <cell r="B338">
            <v>43725</v>
          </cell>
          <cell r="C338" t="str">
            <v>41430-07-0025-000</v>
          </cell>
          <cell r="G338" t="str">
            <v>DEVOLUCIONES CONTROL VEHICULAR</v>
          </cell>
          <cell r="H338">
            <v>260</v>
          </cell>
        </row>
        <row r="339">
          <cell r="A339">
            <v>28001</v>
          </cell>
          <cell r="B339">
            <v>43726</v>
          </cell>
          <cell r="C339" t="str">
            <v>41430-07-0026-000</v>
          </cell>
          <cell r="G339" t="str">
            <v>SUBSIDIO 10% Y 5%</v>
          </cell>
          <cell r="H339">
            <v>261</v>
          </cell>
        </row>
        <row r="340">
          <cell r="A340">
            <v>28002</v>
          </cell>
          <cell r="B340">
            <v>43727</v>
          </cell>
          <cell r="C340" t="str">
            <v>41430-07-0027-000</v>
          </cell>
          <cell r="G340" t="str">
            <v>SUBSIDIO ANTIGÜEDAD 5 AÑOS</v>
          </cell>
          <cell r="H340">
            <v>262</v>
          </cell>
        </row>
        <row r="341">
          <cell r="A341">
            <v>28003</v>
          </cell>
          <cell r="B341">
            <v>43728</v>
          </cell>
          <cell r="C341" t="str">
            <v>41430-07-0028-000</v>
          </cell>
          <cell r="G341" t="str">
            <v>SUBSIDIO ANTIGÜEDAD 10 AÑOS</v>
          </cell>
          <cell r="H341">
            <v>263</v>
          </cell>
        </row>
        <row r="342">
          <cell r="A342">
            <v>28004</v>
          </cell>
          <cell r="B342">
            <v>43729</v>
          </cell>
          <cell r="C342" t="str">
            <v>41430-07-0029-000</v>
          </cell>
          <cell r="G342" t="str">
            <v>SUBSIDIO LAMINAS CONTROL VEHICULAR</v>
          </cell>
          <cell r="H342">
            <v>264</v>
          </cell>
        </row>
        <row r="343">
          <cell r="A343">
            <v>28005</v>
          </cell>
          <cell r="B343">
            <v>43730</v>
          </cell>
          <cell r="C343" t="str">
            <v>41430-07-0030-000</v>
          </cell>
          <cell r="G343" t="str">
            <v>SUBSIDIO DERECHOS CONTROL VEHICULAR</v>
          </cell>
          <cell r="H343">
            <v>265</v>
          </cell>
        </row>
        <row r="344">
          <cell r="A344">
            <v>28006</v>
          </cell>
          <cell r="B344">
            <v>43731</v>
          </cell>
          <cell r="C344" t="str">
            <v>41430-07-0031-000</v>
          </cell>
          <cell r="G344" t="str">
            <v>SUBSIDIO LICENCIAS DE MANEJO</v>
          </cell>
          <cell r="H344">
            <v>266</v>
          </cell>
        </row>
        <row r="345">
          <cell r="A345">
            <v>28007</v>
          </cell>
          <cell r="B345">
            <v>43732</v>
          </cell>
          <cell r="C345" t="str">
            <v>41430-07-0032-000</v>
          </cell>
          <cell r="G345" t="str">
            <v>SUB.MAT.DE CONT.VEH. A PERS.MAYORES 65 AÑOS</v>
          </cell>
          <cell r="H345">
            <v>267</v>
          </cell>
        </row>
        <row r="346">
          <cell r="A346">
            <v>28008</v>
          </cell>
          <cell r="B346">
            <v>43733</v>
          </cell>
          <cell r="C346" t="str">
            <v>41430-07-0033-000</v>
          </cell>
          <cell r="G346" t="str">
            <v>SUBSIDIO REC.DER. CONTROL VEH. PTE. AÑO</v>
          </cell>
          <cell r="H346">
            <v>268</v>
          </cell>
        </row>
        <row r="347">
          <cell r="A347">
            <v>28009</v>
          </cell>
          <cell r="B347">
            <v>43734</v>
          </cell>
          <cell r="C347" t="str">
            <v>41430-07-0034-000</v>
          </cell>
          <cell r="G347" t="str">
            <v>SUBSIDIO BAJAS VEH. MOTOR PRODIAT 100%</v>
          </cell>
          <cell r="H347">
            <v>269</v>
          </cell>
        </row>
        <row r="348">
          <cell r="A348">
            <v>28011</v>
          </cell>
          <cell r="B348">
            <v>43735</v>
          </cell>
          <cell r="C348" t="str">
            <v>41430-07-0035-000</v>
          </cell>
          <cell r="G348" t="str">
            <v>SUBSIDIO INSC Y REF. VEH. PTE. AÑO PRODIAT 100%</v>
          </cell>
          <cell r="H348">
            <v>270</v>
          </cell>
        </row>
        <row r="349">
          <cell r="A349">
            <v>28012</v>
          </cell>
          <cell r="B349">
            <v>43736</v>
          </cell>
          <cell r="C349" t="str">
            <v>41430-07-0036-000</v>
          </cell>
          <cell r="G349" t="str">
            <v>SUBSIDIO INSC Y REF. VEH.REZ. PTE. AÑO PRODIAT 100%</v>
          </cell>
          <cell r="H349">
            <v>271</v>
          </cell>
        </row>
        <row r="350">
          <cell r="A350">
            <v>28013</v>
          </cell>
          <cell r="B350">
            <v>43737</v>
          </cell>
          <cell r="C350" t="str">
            <v>41430-07-0037-000</v>
          </cell>
          <cell r="G350" t="str">
            <v>SUBSIDIO PLACAS CIRCULACION VEH. PRODIAT 100%</v>
          </cell>
          <cell r="H350">
            <v>272</v>
          </cell>
        </row>
        <row r="351">
          <cell r="A351">
            <v>28014</v>
          </cell>
          <cell r="B351">
            <v>43738</v>
          </cell>
          <cell r="C351" t="str">
            <v>41430-07-0038-000</v>
          </cell>
          <cell r="G351" t="str">
            <v>SUBSIDIO REFRENDO REMOLQUE</v>
          </cell>
          <cell r="H351">
            <v>273</v>
          </cell>
        </row>
        <row r="352">
          <cell r="A352">
            <v>28015</v>
          </cell>
          <cell r="B352">
            <v>43739</v>
          </cell>
          <cell r="C352" t="str">
            <v>41430-07-0039-000</v>
          </cell>
          <cell r="G352" t="str">
            <v>SUBSIDIO REFRENDO MOTOCICLETA</v>
          </cell>
          <cell r="H352">
            <v>274</v>
          </cell>
        </row>
        <row r="353">
          <cell r="A353">
            <v>28016</v>
          </cell>
          <cell r="B353">
            <v>43740</v>
          </cell>
          <cell r="C353" t="str">
            <v>41430-07-0040-000</v>
          </cell>
          <cell r="G353" t="str">
            <v>SUBSIDIO LAMINAS REMOLQUE</v>
          </cell>
          <cell r="H353">
            <v>275</v>
          </cell>
        </row>
        <row r="354">
          <cell r="A354">
            <v>28017</v>
          </cell>
          <cell r="B354">
            <v>43741</v>
          </cell>
          <cell r="C354" t="str">
            <v>41430-07-0041-000</v>
          </cell>
          <cell r="G354" t="str">
            <v>SUBSIDIO LAMINAS MOTOCICLETA</v>
          </cell>
          <cell r="H354">
            <v>276</v>
          </cell>
        </row>
        <row r="355">
          <cell r="A355">
            <v>28018</v>
          </cell>
          <cell r="B355">
            <v>43742</v>
          </cell>
          <cell r="C355" t="str">
            <v>41430-07-0042-000</v>
          </cell>
          <cell r="G355" t="str">
            <v>SUBSIDIO CONSTANCIA REGISTRO VEHICULAR</v>
          </cell>
          <cell r="H355">
            <v>277</v>
          </cell>
        </row>
        <row r="356">
          <cell r="A356">
            <v>26306</v>
          </cell>
          <cell r="B356">
            <v>43743</v>
          </cell>
          <cell r="C356" t="str">
            <v>41430-07-0043-000</v>
          </cell>
          <cell r="G356" t="str">
            <v>EXPEDICION CONSTANCIA REGISTRO VEHICULAR</v>
          </cell>
          <cell r="H356">
            <v>278</v>
          </cell>
        </row>
        <row r="357">
          <cell r="A357">
            <v>26307</v>
          </cell>
          <cell r="B357">
            <v>43744</v>
          </cell>
          <cell r="C357" t="str">
            <v>41430-07-0044-000</v>
          </cell>
          <cell r="G357" t="str">
            <v>REPOSICION CONSTANCIA REGISTRO VEHICULAR</v>
          </cell>
          <cell r="H357">
            <v>279</v>
          </cell>
        </row>
        <row r="358">
          <cell r="A358">
            <v>26801</v>
          </cell>
          <cell r="B358">
            <v>43745</v>
          </cell>
          <cell r="C358" t="str">
            <v>41430-07-0045-000</v>
          </cell>
          <cell r="G358" t="str">
            <v>SUBSIDIO BAJA POR ROBO</v>
          </cell>
          <cell r="H358">
            <v>280</v>
          </cell>
        </row>
        <row r="359">
          <cell r="A359">
            <v>28019</v>
          </cell>
          <cell r="B359">
            <v>43746</v>
          </cell>
          <cell r="C359" t="str">
            <v>41430-07-0046-000</v>
          </cell>
          <cell r="G359" t="str">
            <v>SUBSIDIO REFRENDO POR ROBO</v>
          </cell>
          <cell r="H359">
            <v>281</v>
          </cell>
        </row>
        <row r="360">
          <cell r="A360">
            <v>28020</v>
          </cell>
          <cell r="B360">
            <v>43747</v>
          </cell>
          <cell r="C360" t="str">
            <v>41430-07-0047-000</v>
          </cell>
          <cell r="G360" t="str">
            <v>SUBSIDIO REFRENDO POR PERDIDA</v>
          </cell>
          <cell r="H360">
            <v>282</v>
          </cell>
        </row>
        <row r="361">
          <cell r="A361">
            <v>26802</v>
          </cell>
          <cell r="B361">
            <v>43748</v>
          </cell>
          <cell r="C361" t="str">
            <v>41430-07-0048-000</v>
          </cell>
          <cell r="G361" t="str">
            <v>SUBSIDIO BAJA POR PERDIDA</v>
          </cell>
          <cell r="H361">
            <v>283</v>
          </cell>
        </row>
        <row r="362">
          <cell r="A362">
            <v>28021</v>
          </cell>
          <cell r="B362">
            <v>43749</v>
          </cell>
          <cell r="C362" t="str">
            <v>41430-07-0049-000</v>
          </cell>
          <cell r="G362" t="str">
            <v>SUBSIDIO PAGO EN BANCO</v>
          </cell>
          <cell r="H362">
            <v>284</v>
          </cell>
        </row>
        <row r="363">
          <cell r="A363">
            <v>28022</v>
          </cell>
          <cell r="B363">
            <v>43750</v>
          </cell>
          <cell r="C363" t="str">
            <v>41430-07-0050-000</v>
          </cell>
          <cell r="G363" t="str">
            <v>SUBSIDIO PAGO PORTAL WEB</v>
          </cell>
          <cell r="H363">
            <v>285</v>
          </cell>
        </row>
        <row r="365">
          <cell r="B365">
            <v>438</v>
          </cell>
          <cell r="C365" t="str">
            <v>41430-08-0000-000</v>
          </cell>
          <cell r="F365" t="str">
            <v>DERECHOS SERVICIOS AGENCIA PARA LA RACIONALIZACION Y MODERNIZ DEL SISTEMA DEL TRANSPORTE PUBLICO</v>
          </cell>
        </row>
        <row r="366">
          <cell r="A366">
            <v>23001</v>
          </cell>
          <cell r="B366">
            <v>43801</v>
          </cell>
          <cell r="C366" t="str">
            <v>41430-08-0001-000</v>
          </cell>
          <cell r="G366" t="str">
            <v>EXPEDICION O REFRENDO DE LA CONCESION</v>
          </cell>
          <cell r="H366">
            <v>286</v>
          </cell>
        </row>
        <row r="367">
          <cell r="A367">
            <v>23002</v>
          </cell>
          <cell r="B367">
            <v>43802</v>
          </cell>
          <cell r="C367" t="str">
            <v>41430-08-0002-000</v>
          </cell>
          <cell r="G367" t="str">
            <v>TRAMITE DE CESION DE DERECHOS DE LA CONCESION</v>
          </cell>
          <cell r="H367">
            <v>287</v>
          </cell>
        </row>
        <row r="368">
          <cell r="A368">
            <v>23003</v>
          </cell>
          <cell r="B368">
            <v>43803</v>
          </cell>
          <cell r="C368" t="str">
            <v>41430-08-0003-000</v>
          </cell>
          <cell r="G368" t="str">
            <v>REP.DE DOC. EN EL QUE CONSTA LA CONCESION</v>
          </cell>
          <cell r="H368">
            <v>288</v>
          </cell>
        </row>
        <row r="369">
          <cell r="A369">
            <v>23004</v>
          </cell>
          <cell r="B369">
            <v>43804</v>
          </cell>
          <cell r="C369" t="str">
            <v>41430-08-0004-000</v>
          </cell>
          <cell r="G369" t="str">
            <v>CAMBIO DE VEHICUL OBJETO DE LA CONCESION</v>
          </cell>
          <cell r="H369">
            <v>289</v>
          </cell>
        </row>
        <row r="371">
          <cell r="B371">
            <v>439</v>
          </cell>
          <cell r="C371" t="str">
            <v>41430-09-0000-000</v>
          </cell>
          <cell r="F371" t="str">
            <v>DERECHOS SERVICIOS VARIAS SECRETARIAS</v>
          </cell>
        </row>
        <row r="372">
          <cell r="A372">
            <v>20300</v>
          </cell>
          <cell r="B372">
            <v>43901</v>
          </cell>
          <cell r="C372" t="str">
            <v>41430-09-0001-000</v>
          </cell>
          <cell r="G372" t="str">
            <v>SERVICIOS DE VIGILANCIA</v>
          </cell>
          <cell r="H372">
            <v>290</v>
          </cell>
        </row>
        <row r="373">
          <cell r="A373">
            <v>21500</v>
          </cell>
          <cell r="B373">
            <v>43902</v>
          </cell>
          <cell r="C373" t="str">
            <v>41430-09-0002-000</v>
          </cell>
          <cell r="G373" t="str">
            <v>REGISTRO DE TITULOS PROFESIONALES</v>
          </cell>
          <cell r="H373">
            <v>291</v>
          </cell>
        </row>
        <row r="374">
          <cell r="A374">
            <v>20901</v>
          </cell>
          <cell r="B374">
            <v>43903</v>
          </cell>
          <cell r="C374" t="str">
            <v>41430-09-0003-000</v>
          </cell>
          <cell r="G374" t="str">
            <v>RECUPERACION POR CURSOS DE CAPACITACION</v>
          </cell>
          <cell r="H374">
            <v>292</v>
          </cell>
        </row>
        <row r="375">
          <cell r="A375">
            <v>21800</v>
          </cell>
          <cell r="B375">
            <v>43904</v>
          </cell>
          <cell r="C375" t="str">
            <v>41430-09-0004-000</v>
          </cell>
          <cell r="G375" t="str">
            <v>CONCURSOS PUBLICOS DIRECC.DE ADQUISICIONES</v>
          </cell>
          <cell r="H375">
            <v>293</v>
          </cell>
        </row>
        <row r="376">
          <cell r="A376">
            <v>26201</v>
          </cell>
          <cell r="B376">
            <v>43905</v>
          </cell>
          <cell r="C376" t="str">
            <v>41430-09-0005-000</v>
          </cell>
          <cell r="G376" t="str">
            <v>CERTIFICACION RECIBOS SUELDOS</v>
          </cell>
          <cell r="H376">
            <v>294</v>
          </cell>
        </row>
        <row r="377">
          <cell r="A377">
            <v>26202</v>
          </cell>
          <cell r="B377">
            <v>43906</v>
          </cell>
          <cell r="C377" t="str">
            <v>41430-09-0006-000</v>
          </cell>
          <cell r="G377" t="str">
            <v>CONSTANCIA O CARTA DE NO INHABILITACION</v>
          </cell>
          <cell r="H377">
            <v>295</v>
          </cell>
        </row>
        <row r="378">
          <cell r="A378">
            <v>21300</v>
          </cell>
          <cell r="B378">
            <v>43907</v>
          </cell>
          <cell r="C378" t="str">
            <v>41430-09-0007-000</v>
          </cell>
          <cell r="G378" t="str">
            <v>EXPEDICION DE CERTIFICADOS</v>
          </cell>
          <cell r="H378">
            <v>296</v>
          </cell>
        </row>
        <row r="379">
          <cell r="A379">
            <v>27910</v>
          </cell>
          <cell r="B379">
            <v>43908</v>
          </cell>
          <cell r="C379" t="str">
            <v>41430-09-0008-000</v>
          </cell>
          <cell r="G379" t="str">
            <v>ACTUALIZACION E INTERESES DEV. DIVERSOS DERECHOS</v>
          </cell>
          <cell r="H379">
            <v>297</v>
          </cell>
        </row>
        <row r="380">
          <cell r="A380">
            <v>26203</v>
          </cell>
          <cell r="B380">
            <v>43909</v>
          </cell>
          <cell r="C380" t="str">
            <v>41430-09-0009-000</v>
          </cell>
          <cell r="G380" t="str">
            <v>COPIAS DIVERSAS</v>
          </cell>
          <cell r="H380">
            <v>298</v>
          </cell>
        </row>
        <row r="381">
          <cell r="A381">
            <v>26204</v>
          </cell>
          <cell r="B381">
            <v>43910</v>
          </cell>
          <cell r="C381" t="str">
            <v>41430-09-0010-000</v>
          </cell>
          <cell r="G381" t="str">
            <v>BUSQUEDA Y LOCALIZACION DE DOCUMENTOS</v>
          </cell>
          <cell r="H381">
            <v>299</v>
          </cell>
        </row>
        <row r="382">
          <cell r="A382">
            <v>21601</v>
          </cell>
          <cell r="B382">
            <v>43911</v>
          </cell>
          <cell r="C382" t="str">
            <v>41430-09-0011-000</v>
          </cell>
          <cell r="G382" t="str">
            <v>LICENCIAS Y PERMISOS ESP(LEY DE ALCOHOLES)</v>
          </cell>
          <cell r="H382">
            <v>300</v>
          </cell>
        </row>
        <row r="384">
          <cell r="B384">
            <v>44</v>
          </cell>
          <cell r="C384" t="str">
            <v>41490-00-0000-000</v>
          </cell>
          <cell r="E384" t="str">
            <v>OTROS DERECHOS</v>
          </cell>
        </row>
        <row r="386">
          <cell r="B386">
            <v>45</v>
          </cell>
          <cell r="C386" t="str">
            <v>41440-00-0000-000</v>
          </cell>
          <cell r="E386" t="str">
            <v>ACCESORIOS DE DERECHOS</v>
          </cell>
        </row>
        <row r="387">
          <cell r="B387">
            <v>451</v>
          </cell>
          <cell r="C387" t="str">
            <v>41440-01-0000-000</v>
          </cell>
          <cell r="F387" t="str">
            <v>ACCESORIOS  SERVICIOS DERECHOS DIRECCION DE REGISTRO PUBLICO DE LA PROPIEDAD (SGG)</v>
          </cell>
        </row>
        <row r="388">
          <cell r="A388">
            <v>40110</v>
          </cell>
          <cell r="B388">
            <v>45101</v>
          </cell>
          <cell r="C388" t="str">
            <v>41440-01-0001-000</v>
          </cell>
          <cell r="G388" t="str">
            <v>SANCIONES EN CARTAS DE NO PROPIEDAD</v>
          </cell>
          <cell r="H388">
            <v>301</v>
          </cell>
        </row>
        <row r="389">
          <cell r="A389">
            <v>40160</v>
          </cell>
          <cell r="B389">
            <v>45102</v>
          </cell>
          <cell r="C389" t="str">
            <v>41440-01-0002-000</v>
          </cell>
          <cell r="G389" t="str">
            <v>SUBSIDIOS SANCIONES EN CARTAS DE NO PROPIEDAD</v>
          </cell>
          <cell r="H389">
            <v>302</v>
          </cell>
        </row>
        <row r="390">
          <cell r="A390">
            <v>40200</v>
          </cell>
          <cell r="B390">
            <v>45103</v>
          </cell>
          <cell r="C390" t="str">
            <v>41440-01-0003-000</v>
          </cell>
          <cell r="G390" t="str">
            <v>RECARGOS</v>
          </cell>
          <cell r="H390">
            <v>303</v>
          </cell>
        </row>
        <row r="392">
          <cell r="B392">
            <v>452</v>
          </cell>
          <cell r="C392" t="str">
            <v>41440-02-0000-000</v>
          </cell>
          <cell r="F392" t="str">
            <v>ACCESORIOS SERVICIOS DERECHOS DIRECCION DE CATASTRO (SFYTGE)</v>
          </cell>
        </row>
        <row r="393">
          <cell r="A393">
            <v>40111</v>
          </cell>
          <cell r="B393">
            <v>45201</v>
          </cell>
          <cell r="C393" t="str">
            <v>41440-02-0001-000</v>
          </cell>
          <cell r="G393" t="str">
            <v>SANCIONES POR REGULARIZACION DE CONTRUCCION</v>
          </cell>
          <cell r="H393">
            <v>304</v>
          </cell>
        </row>
        <row r="394">
          <cell r="A394">
            <v>40161</v>
          </cell>
          <cell r="B394">
            <v>45202</v>
          </cell>
          <cell r="C394" t="str">
            <v>41440-02-0002-000</v>
          </cell>
          <cell r="G394" t="str">
            <v>SUBSIDIO SANCIONES POR REGULARIZACION DE CONSTRUCCION</v>
          </cell>
          <cell r="H394">
            <v>305</v>
          </cell>
        </row>
        <row r="395">
          <cell r="A395">
            <v>40112</v>
          </cell>
          <cell r="B395">
            <v>45203</v>
          </cell>
          <cell r="C395" t="str">
            <v>41440-02-0003-000</v>
          </cell>
          <cell r="G395" t="str">
            <v>SANCIONES PRESENTACION DE AVISOS DE ENAJENACION</v>
          </cell>
          <cell r="H395">
            <v>306</v>
          </cell>
        </row>
        <row r="396">
          <cell r="A396">
            <v>40162</v>
          </cell>
          <cell r="B396">
            <v>45204</v>
          </cell>
          <cell r="C396" t="str">
            <v>41440-02-0004-000</v>
          </cell>
          <cell r="G396" t="str">
            <v>SUBSIDIO SANCIONES PRESENTACION DE AVISOS DE ENAJENACION</v>
          </cell>
          <cell r="H396">
            <v>307</v>
          </cell>
        </row>
        <row r="398">
          <cell r="B398">
            <v>453</v>
          </cell>
          <cell r="C398" t="str">
            <v>41440-03-0000-000</v>
          </cell>
          <cell r="F398" t="str">
            <v>ACCESORIOS SERVICIOS DERECHOS INSTITUTO CONTROL VEHICULAR (SSFYTGE)</v>
          </cell>
        </row>
        <row r="399">
          <cell r="A399">
            <v>26901</v>
          </cell>
          <cell r="B399">
            <v>45301</v>
          </cell>
          <cell r="C399" t="str">
            <v>41440-03-0001-000</v>
          </cell>
          <cell r="G399" t="str">
            <v>MULTAS DE CONTROL VEHICULAR</v>
          </cell>
          <cell r="H399">
            <v>308</v>
          </cell>
        </row>
        <row r="400">
          <cell r="A400">
            <v>28010</v>
          </cell>
          <cell r="B400">
            <v>45302</v>
          </cell>
          <cell r="C400" t="str">
            <v>41440-03-0002-000</v>
          </cell>
          <cell r="G400" t="str">
            <v>SUBSIDIO SANCIONES REF.VEH. PRODIAT 100%</v>
          </cell>
          <cell r="H400">
            <v>309</v>
          </cell>
        </row>
        <row r="401">
          <cell r="A401">
            <v>26903</v>
          </cell>
          <cell r="B401">
            <v>45303</v>
          </cell>
          <cell r="C401" t="str">
            <v>41440-03-0003-000</v>
          </cell>
          <cell r="G401" t="str">
            <v>SANCIONES POR CANJE DE PLACAS EXTEMPORANEAS</v>
          </cell>
          <cell r="H401">
            <v>310</v>
          </cell>
        </row>
        <row r="402">
          <cell r="A402">
            <v>26904</v>
          </cell>
          <cell r="B402">
            <v>45304</v>
          </cell>
          <cell r="C402" t="str">
            <v>41440-03-0004-000</v>
          </cell>
          <cell r="G402" t="str">
            <v>SANC. DERECHOS CONTROL VEH. PRESENTE AÑO</v>
          </cell>
          <cell r="H402">
            <v>311</v>
          </cell>
        </row>
        <row r="403">
          <cell r="A403">
            <v>26905</v>
          </cell>
          <cell r="B403">
            <v>45305</v>
          </cell>
          <cell r="C403" t="str">
            <v>41440-03-0005-000</v>
          </cell>
          <cell r="G403" t="str">
            <v>SANC. DERECHOS CONTROL VEH. REZAGO</v>
          </cell>
          <cell r="H403">
            <v>312</v>
          </cell>
        </row>
        <row r="404">
          <cell r="A404">
            <v>26908</v>
          </cell>
          <cell r="B404">
            <v>45306</v>
          </cell>
          <cell r="C404" t="str">
            <v>41440-03-0006-000</v>
          </cell>
          <cell r="G404" t="str">
            <v>RECARGOS CONVENIO CONTROL VEHICULAR</v>
          </cell>
          <cell r="H404">
            <v>313</v>
          </cell>
        </row>
        <row r="405">
          <cell r="A405">
            <v>26909</v>
          </cell>
          <cell r="B405">
            <v>45307</v>
          </cell>
          <cell r="C405" t="str">
            <v>41440-03-0007-000</v>
          </cell>
          <cell r="G405" t="str">
            <v>GASTOS DE EJEC.CONV. CONTROL VEH.</v>
          </cell>
          <cell r="H405">
            <v>314</v>
          </cell>
        </row>
        <row r="407">
          <cell r="B407">
            <v>454</v>
          </cell>
          <cell r="C407" t="str">
            <v>41440-04-0000-000</v>
          </cell>
          <cell r="F407" t="str">
            <v>ACCESORIO S/SERVICIOS  VARIOS DERECHOS</v>
          </cell>
        </row>
        <row r="408">
          <cell r="A408">
            <v>40803</v>
          </cell>
          <cell r="B408">
            <v>45401</v>
          </cell>
          <cell r="C408" t="str">
            <v>41440-04-0001-000</v>
          </cell>
          <cell r="G408" t="str">
            <v>DESCUENTO S/ACCES. DE CERT.ESC.TEC.LIC.NOR.PREP.ENF. Y TIT PROF</v>
          </cell>
          <cell r="H408">
            <v>315</v>
          </cell>
        </row>
        <row r="409">
          <cell r="A409">
            <v>40804</v>
          </cell>
          <cell r="B409">
            <v>45402</v>
          </cell>
          <cell r="C409" t="str">
            <v>41440-04-0002-000</v>
          </cell>
          <cell r="G409" t="str">
            <v>DESCUENTO S/ACCES. DE INCORPORACION REDES DE AGUA Y DRENAJE</v>
          </cell>
          <cell r="H409">
            <v>316</v>
          </cell>
        </row>
        <row r="410">
          <cell r="A410">
            <v>40805</v>
          </cell>
          <cell r="B410">
            <v>45403</v>
          </cell>
          <cell r="C410" t="str">
            <v>41440-04-0003-000</v>
          </cell>
          <cell r="G410" t="str">
            <v>DESCUENTO S/ACCES. DE DIVERSOS</v>
          </cell>
          <cell r="H410">
            <v>317</v>
          </cell>
        </row>
        <row r="411">
          <cell r="A411">
            <v>40806</v>
          </cell>
          <cell r="B411">
            <v>45404</v>
          </cell>
          <cell r="C411" t="str">
            <v>41440-04-0004-000</v>
          </cell>
          <cell r="G411" t="str">
            <v>DESCUENTO S/ACCES. DE RECUPERACION POR CURSOS DE CAPACITACION</v>
          </cell>
          <cell r="H411">
            <v>318</v>
          </cell>
        </row>
        <row r="413">
          <cell r="B413">
            <v>49</v>
          </cell>
          <cell r="C413" t="str">
            <v>41920-00-0000-000</v>
          </cell>
          <cell r="E413" t="str">
            <v>DERECHOS NO COMPRENDIDOS EN LAS FRACCIONES DE LA LEY DE</v>
          </cell>
        </row>
        <row r="414">
          <cell r="E414" t="str">
            <v>INGRESOS CAUSADAS EN EJERCICIOS FISCALES ANTERIORES PENDIENTES</v>
          </cell>
        </row>
        <row r="415">
          <cell r="E415" t="str">
            <v>DE LIQUIDACION O PAGO</v>
          </cell>
        </row>
        <row r="417">
          <cell r="B417">
            <v>5</v>
          </cell>
          <cell r="C417" t="str">
            <v>41500-00-0000-000</v>
          </cell>
          <cell r="D417" t="str">
            <v>PRODUCTOS</v>
          </cell>
        </row>
        <row r="418">
          <cell r="B418">
            <v>51</v>
          </cell>
          <cell r="E418" t="str">
            <v>PRODUCTOS TIPO CORRIENTE</v>
          </cell>
        </row>
        <row r="419">
          <cell r="B419">
            <v>511</v>
          </cell>
          <cell r="C419" t="str">
            <v>41590-02-0000-000</v>
          </cell>
          <cell r="F419" t="str">
            <v>PRODUCTOS H.TRIBUNAL SUPERIOR DE JUSTICIA</v>
          </cell>
        </row>
        <row r="420">
          <cell r="A420">
            <v>30701</v>
          </cell>
          <cell r="B420">
            <v>51101</v>
          </cell>
          <cell r="C420" t="str">
            <v>41590-02-0001-000</v>
          </cell>
          <cell r="G420" t="str">
            <v>INSERCIONES EN EL BOLETIN JUDICIAL</v>
          </cell>
          <cell r="H420">
            <v>319</v>
          </cell>
        </row>
        <row r="421">
          <cell r="A421">
            <v>30702</v>
          </cell>
          <cell r="B421">
            <v>51102</v>
          </cell>
          <cell r="C421" t="str">
            <v>41590-02-0002-000</v>
          </cell>
          <cell r="G421" t="str">
            <v>VENTA DEL BOLETIN JUDICIAL</v>
          </cell>
          <cell r="H421">
            <v>320</v>
          </cell>
        </row>
        <row r="422">
          <cell r="A422">
            <v>30703</v>
          </cell>
          <cell r="B422">
            <v>51103</v>
          </cell>
          <cell r="C422" t="str">
            <v>41590-02-0003-000</v>
          </cell>
          <cell r="G422" t="str">
            <v>COPIAS SIMPLES</v>
          </cell>
          <cell r="H422">
            <v>321</v>
          </cell>
        </row>
        <row r="424">
          <cell r="B424">
            <v>512</v>
          </cell>
          <cell r="C424" t="str">
            <v>41590-03-0000-000</v>
          </cell>
          <cell r="F424" t="str">
            <v>PRODUCTOS RECTORIA DE LA ACADEMIA ESTATAL DE SEGURIDAD PUBLICA (SSP)</v>
          </cell>
        </row>
        <row r="425">
          <cell r="A425">
            <v>31300</v>
          </cell>
          <cell r="B425">
            <v>51201</v>
          </cell>
          <cell r="C425" t="str">
            <v>41590-03-0001-000</v>
          </cell>
          <cell r="G425" t="str">
            <v>SERV.PRESTADOS P/ ACADEMIA EST. DE POLICIA</v>
          </cell>
          <cell r="H425">
            <v>322</v>
          </cell>
        </row>
        <row r="427">
          <cell r="B427">
            <v>513</v>
          </cell>
          <cell r="C427" t="str">
            <v>41590-01-0000-000</v>
          </cell>
          <cell r="F427" t="str">
            <v>PRODUCTOS DIRECCION DE RELACIONES FEDERALES CONSULARES Y ATENCION AL MIGRANTE(SGG)</v>
          </cell>
        </row>
        <row r="428">
          <cell r="A428">
            <v>21201</v>
          </cell>
          <cell r="B428">
            <v>51301</v>
          </cell>
          <cell r="C428" t="str">
            <v>41590-01-0001-000</v>
          </cell>
          <cell r="G428" t="str">
            <v xml:space="preserve">ASESORIA PARA SOLICITUD DE VISA TURISTA </v>
          </cell>
          <cell r="H428">
            <v>323</v>
          </cell>
        </row>
        <row r="429">
          <cell r="A429">
            <v>21202</v>
          </cell>
          <cell r="B429">
            <v>51302</v>
          </cell>
          <cell r="C429" t="str">
            <v>41590-01-0002-000</v>
          </cell>
          <cell r="G429" t="str">
            <v>GESTION PARA SOLICITUD VISA ESTUDIANTE COMERC</v>
          </cell>
          <cell r="H429">
            <v>324</v>
          </cell>
        </row>
        <row r="430">
          <cell r="A430">
            <v>21203</v>
          </cell>
          <cell r="B430">
            <v>51303</v>
          </cell>
          <cell r="C430" t="str">
            <v>41590-01-0003-000</v>
          </cell>
          <cell r="G430" t="str">
            <v>ASESORIA PARA SOLICITUD DE VISA PROFESIONISTA</v>
          </cell>
          <cell r="H430">
            <v>325</v>
          </cell>
        </row>
        <row r="431">
          <cell r="A431">
            <v>21204</v>
          </cell>
          <cell r="B431">
            <v>51304</v>
          </cell>
          <cell r="C431" t="str">
            <v>41590-01-0004-000</v>
          </cell>
          <cell r="G431" t="str">
            <v>ASESORIA PARA SOLICICTUD VISA INVERSIONISTA Y T. ESP</v>
          </cell>
          <cell r="H431">
            <v>326</v>
          </cell>
        </row>
        <row r="432">
          <cell r="A432">
            <v>21205</v>
          </cell>
          <cell r="B432">
            <v>51305</v>
          </cell>
          <cell r="C432" t="str">
            <v>41590-01-0005-000</v>
          </cell>
          <cell r="G432" t="str">
            <v>SERVICIOS PRESTADOS A LAS EMPRESAS EUA</v>
          </cell>
          <cell r="H432">
            <v>327</v>
          </cell>
        </row>
        <row r="433">
          <cell r="A433">
            <v>21206</v>
          </cell>
          <cell r="B433">
            <v>51306</v>
          </cell>
          <cell r="C433" t="str">
            <v>41590-01-0006-000</v>
          </cell>
          <cell r="G433" t="str">
            <v>EMISION CREDENCIAL IDENTIFICACION COMO CAM ID</v>
          </cell>
          <cell r="H433">
            <v>328</v>
          </cell>
        </row>
        <row r="434">
          <cell r="A434">
            <v>21207</v>
          </cell>
          <cell r="B434">
            <v>51307</v>
          </cell>
          <cell r="C434" t="str">
            <v>41590-01-0007-000</v>
          </cell>
          <cell r="G434" t="str">
            <v>POR LA ESTANCIA EN LA CASA MIGRANTE MEX</v>
          </cell>
          <cell r="H434">
            <v>329</v>
          </cell>
        </row>
        <row r="435">
          <cell r="A435">
            <v>21208</v>
          </cell>
          <cell r="B435">
            <v>51308</v>
          </cell>
          <cell r="C435" t="str">
            <v>41590-01-0008-000</v>
          </cell>
          <cell r="G435" t="str">
            <v>ASESORIA PARA VISA DE TURISTAS RETENIDA APLICANDO EN MTY</v>
          </cell>
          <cell r="H435">
            <v>330</v>
          </cell>
        </row>
        <row r="436">
          <cell r="A436">
            <v>21209</v>
          </cell>
          <cell r="B436">
            <v>51309</v>
          </cell>
          <cell r="C436" t="str">
            <v>41590-01-0009-000</v>
          </cell>
          <cell r="G436" t="str">
            <v>ASESORIA EN SOLICITUDES DIRIGIDAS AL CONSUL GAL.DE LOS EU EN CD.JUAR</v>
          </cell>
          <cell r="H436">
            <v>331</v>
          </cell>
        </row>
        <row r="438">
          <cell r="B438">
            <v>514</v>
          </cell>
          <cell r="C438" t="str">
            <v>41510-01-0000-000</v>
          </cell>
          <cell r="F438" t="str">
            <v>PRODUCTOS DIRECCION DE T.V. ESTATAL Y RADIO NUEVO LEON (SGG)</v>
          </cell>
        </row>
        <row r="439">
          <cell r="A439">
            <v>31100</v>
          </cell>
          <cell r="B439">
            <v>51401</v>
          </cell>
          <cell r="C439" t="str">
            <v>41510-01-0001-000</v>
          </cell>
          <cell r="G439" t="str">
            <v>PUBLICIDAD RADIO GOBIERNO</v>
          </cell>
          <cell r="H439">
            <v>332</v>
          </cell>
        </row>
        <row r="440">
          <cell r="A440">
            <v>31101</v>
          </cell>
          <cell r="B440">
            <v>51402</v>
          </cell>
          <cell r="C440" t="str">
            <v>41510-01-0002-000</v>
          </cell>
          <cell r="G440" t="str">
            <v>PUBLICIDAD CANAL 28</v>
          </cell>
          <cell r="H440">
            <v>333</v>
          </cell>
        </row>
        <row r="442">
          <cell r="B442">
            <v>515</v>
          </cell>
          <cell r="C442" t="str">
            <v>41590-04-0000-000</v>
          </cell>
          <cell r="F442" t="str">
            <v>PRODUCTOS DIRECCION DE RECAUDACION (SFYTGE)</v>
          </cell>
        </row>
        <row r="443">
          <cell r="A443">
            <v>33001</v>
          </cell>
          <cell r="B443">
            <v>51501</v>
          </cell>
          <cell r="C443" t="str">
            <v>41590-04-0001-000</v>
          </cell>
          <cell r="G443" t="str">
            <v>DEVOLUCION DE PRODUCTOS</v>
          </cell>
          <cell r="H443">
            <v>334</v>
          </cell>
        </row>
        <row r="444">
          <cell r="A444">
            <v>33002</v>
          </cell>
          <cell r="B444">
            <v>51502</v>
          </cell>
          <cell r="C444" t="str">
            <v>41590-04-0002-000</v>
          </cell>
          <cell r="G444" t="str">
            <v>DEVOLUCION DE PAGO DE BASES DE LICITACION</v>
          </cell>
          <cell r="H444">
            <v>335</v>
          </cell>
        </row>
        <row r="445">
          <cell r="A445">
            <v>30600</v>
          </cell>
          <cell r="B445">
            <v>51503</v>
          </cell>
          <cell r="C445" t="str">
            <v>41590-04-0003-000</v>
          </cell>
          <cell r="G445" t="str">
            <v>VENTA DE PAPALERIA DIVERSA</v>
          </cell>
          <cell r="H445">
            <v>336</v>
          </cell>
        </row>
        <row r="447">
          <cell r="B447">
            <v>516</v>
          </cell>
          <cell r="C447" t="str">
            <v>41590-07-0000-000</v>
          </cell>
          <cell r="F447" t="str">
            <v>PRODUCTOS DIRECCION DE PATRIMONIO (SFYTGE)</v>
          </cell>
        </row>
        <row r="448">
          <cell r="A448">
            <v>30801</v>
          </cell>
          <cell r="B448">
            <v>51601</v>
          </cell>
          <cell r="C448" t="str">
            <v>41590-07-0001-000</v>
          </cell>
          <cell r="G448" t="str">
            <v>BIENES MUEBLES</v>
          </cell>
          <cell r="H448">
            <v>337</v>
          </cell>
        </row>
        <row r="449">
          <cell r="A449">
            <v>30802</v>
          </cell>
          <cell r="B449">
            <v>51602</v>
          </cell>
          <cell r="C449" t="str">
            <v>41590-07-0002-000</v>
          </cell>
          <cell r="G449" t="str">
            <v>BIENES INMUEBLES</v>
          </cell>
          <cell r="H449">
            <v>338</v>
          </cell>
        </row>
        <row r="450">
          <cell r="A450">
            <v>30803</v>
          </cell>
          <cell r="B450">
            <v>51603</v>
          </cell>
          <cell r="C450" t="str">
            <v>41590-07-0003-000</v>
          </cell>
          <cell r="G450" t="str">
            <v>PARQUES INDUSTRIALES Y SUS DERIVADOS</v>
          </cell>
          <cell r="H450">
            <v>339</v>
          </cell>
        </row>
        <row r="451">
          <cell r="A451">
            <v>30804</v>
          </cell>
          <cell r="B451">
            <v>51604</v>
          </cell>
          <cell r="C451" t="str">
            <v>41590-07-0004-000</v>
          </cell>
          <cell r="G451" t="str">
            <v>OTROS BIENES</v>
          </cell>
          <cell r="H451">
            <v>340</v>
          </cell>
        </row>
        <row r="452">
          <cell r="A452">
            <v>30805</v>
          </cell>
          <cell r="B452">
            <v>51605</v>
          </cell>
          <cell r="C452" t="str">
            <v>41590-07-0005-000</v>
          </cell>
          <cell r="G452" t="str">
            <v>VENTA DE BIENES EMB.ADJ. A FAVOR DEL FISCO</v>
          </cell>
          <cell r="H452">
            <v>341</v>
          </cell>
        </row>
        <row r="453">
          <cell r="A453">
            <v>30806</v>
          </cell>
          <cell r="B453">
            <v>51606</v>
          </cell>
          <cell r="C453" t="str">
            <v>41590-07-0006-000</v>
          </cell>
          <cell r="G453" t="str">
            <v>VENTA DE VEHICULOS Y DAÑOS PATRIMONIALES</v>
          </cell>
          <cell r="H453">
            <v>342</v>
          </cell>
        </row>
        <row r="455">
          <cell r="B455">
            <v>517</v>
          </cell>
          <cell r="C455" t="str">
            <v>41510-02-0000-000</v>
          </cell>
          <cell r="F455" t="str">
            <v>PRODUCTOS DIRECCION DE PATRIMONIO (SFYTGE)</v>
          </cell>
        </row>
        <row r="456">
          <cell r="A456">
            <v>31800</v>
          </cell>
          <cell r="B456">
            <v>51701</v>
          </cell>
          <cell r="C456" t="str">
            <v>41510-02-0001-000</v>
          </cell>
          <cell r="G456" t="str">
            <v>ARRENDAMIENTO DE BIENES MUEBLES E INMUEBLES</v>
          </cell>
          <cell r="H456">
            <v>343</v>
          </cell>
        </row>
        <row r="457">
          <cell r="A457">
            <v>30902</v>
          </cell>
          <cell r="B457">
            <v>51702</v>
          </cell>
          <cell r="C457" t="str">
            <v>41510-02-0002-000</v>
          </cell>
          <cell r="G457" t="str">
            <v>IMPUESTO AL VALOR AGREGADO</v>
          </cell>
          <cell r="H457">
            <v>344</v>
          </cell>
        </row>
        <row r="458">
          <cell r="A458">
            <v>32603</v>
          </cell>
          <cell r="B458">
            <v>51703</v>
          </cell>
          <cell r="C458" t="str">
            <v>41510-02-0003-000</v>
          </cell>
          <cell r="G458" t="str">
            <v>ESTACIONAMIENTO MATAMOROS Y ZUAZUA</v>
          </cell>
          <cell r="H458">
            <v>345</v>
          </cell>
        </row>
        <row r="459">
          <cell r="A459">
            <v>31801</v>
          </cell>
          <cell r="B459">
            <v>51704</v>
          </cell>
          <cell r="C459" t="str">
            <v>41510-02-0004-000</v>
          </cell>
          <cell r="G459" t="str">
            <v>ARRENDAMIENTO DE LOCALES LA PASTORA</v>
          </cell>
          <cell r="H459">
            <v>346</v>
          </cell>
        </row>
        <row r="461">
          <cell r="B461">
            <v>518</v>
          </cell>
          <cell r="C461" t="str">
            <v>41510-03-0000-000</v>
          </cell>
          <cell r="F461" t="str">
            <v>PRODUCTOS DIRECCION DE CONTABILIDAD Y CUENTA PUBLICA (SFYTGE)</v>
          </cell>
        </row>
        <row r="462">
          <cell r="A462">
            <v>31000</v>
          </cell>
          <cell r="B462">
            <v>51801</v>
          </cell>
          <cell r="C462" t="str">
            <v>41510-03-0001-000</v>
          </cell>
          <cell r="G462" t="str">
            <v>INTERESES POR DEPTO. A PLAZO FIJO</v>
          </cell>
          <cell r="H462">
            <v>347</v>
          </cell>
        </row>
        <row r="463">
          <cell r="A463">
            <v>31001</v>
          </cell>
          <cell r="B463">
            <v>51802</v>
          </cell>
          <cell r="C463" t="str">
            <v>41510-03-0002-000</v>
          </cell>
          <cell r="G463" t="str">
            <v>INTERESES UNIDAD INTEGRACION EDUCATIVA</v>
          </cell>
          <cell r="H463">
            <v>348</v>
          </cell>
        </row>
        <row r="464">
          <cell r="A464">
            <v>31002</v>
          </cell>
          <cell r="B464">
            <v>51803</v>
          </cell>
          <cell r="C464" t="str">
            <v>41510-03-0003-000</v>
          </cell>
          <cell r="G464" t="str">
            <v>INTERESES IDEICOM. J.P. MORGAN</v>
          </cell>
          <cell r="H464">
            <v>349</v>
          </cell>
        </row>
        <row r="465">
          <cell r="A465">
            <v>31003</v>
          </cell>
          <cell r="B465">
            <v>51804</v>
          </cell>
          <cell r="C465" t="str">
            <v>41510-03-0004-000</v>
          </cell>
          <cell r="G465" t="str">
            <v>INTERESES FIDEICOMISO BANOBRAS</v>
          </cell>
          <cell r="H465">
            <v>350</v>
          </cell>
        </row>
        <row r="466">
          <cell r="A466">
            <v>31004</v>
          </cell>
          <cell r="B466">
            <v>51805</v>
          </cell>
          <cell r="C466" t="str">
            <v>41510-03-0005-000</v>
          </cell>
          <cell r="G466" t="str">
            <v>INTERESES INVERSIONES CERTIFICADOS</v>
          </cell>
          <cell r="H466">
            <v>351</v>
          </cell>
        </row>
        <row r="467">
          <cell r="A467">
            <v>31005</v>
          </cell>
          <cell r="B467">
            <v>51806</v>
          </cell>
          <cell r="C467" t="str">
            <v>41510-03-0006-000</v>
          </cell>
          <cell r="G467" t="str">
            <v>INTERESES CUENTA CHEQUES</v>
          </cell>
          <cell r="H467">
            <v>352</v>
          </cell>
        </row>
        <row r="468">
          <cell r="A468">
            <v>31006</v>
          </cell>
          <cell r="B468">
            <v>51807</v>
          </cell>
          <cell r="C468" t="str">
            <v>41510-03-0007-000</v>
          </cell>
          <cell r="G468" t="str">
            <v>INTERESES FINANZAS Y RENTAS</v>
          </cell>
          <cell r="H468">
            <v>353</v>
          </cell>
        </row>
        <row r="469">
          <cell r="A469">
            <v>31008</v>
          </cell>
          <cell r="B469">
            <v>51808</v>
          </cell>
          <cell r="C469" t="str">
            <v>41510-03-0008-000</v>
          </cell>
          <cell r="G469" t="str">
            <v>INTERESES FIDEICOM. HSBC</v>
          </cell>
          <cell r="H469">
            <v>354</v>
          </cell>
        </row>
        <row r="470">
          <cell r="A470">
            <v>31009</v>
          </cell>
          <cell r="B470">
            <v>51809</v>
          </cell>
          <cell r="C470" t="str">
            <v>41510-03-0009-000</v>
          </cell>
          <cell r="G470" t="str">
            <v>INTERESES FAEB</v>
          </cell>
          <cell r="H470">
            <v>355</v>
          </cell>
        </row>
        <row r="471">
          <cell r="A471">
            <v>31010</v>
          </cell>
          <cell r="B471">
            <v>51810</v>
          </cell>
          <cell r="C471" t="str">
            <v>41510-03-0010-000</v>
          </cell>
          <cell r="G471" t="str">
            <v>INTERESES FASSA</v>
          </cell>
          <cell r="H471">
            <v>356</v>
          </cell>
        </row>
        <row r="472">
          <cell r="A472">
            <v>31011</v>
          </cell>
          <cell r="B472">
            <v>51811</v>
          </cell>
          <cell r="C472" t="str">
            <v>41510-03-0011-000</v>
          </cell>
          <cell r="G472" t="str">
            <v>INTERESES FISM</v>
          </cell>
          <cell r="H472">
            <v>357</v>
          </cell>
        </row>
        <row r="473">
          <cell r="A473">
            <v>31012</v>
          </cell>
          <cell r="B473">
            <v>51812</v>
          </cell>
          <cell r="C473" t="str">
            <v>41510-03-0012-000</v>
          </cell>
          <cell r="G473" t="str">
            <v>INTERESES FISE</v>
          </cell>
          <cell r="H473">
            <v>358</v>
          </cell>
        </row>
        <row r="474">
          <cell r="A474">
            <v>31013</v>
          </cell>
          <cell r="B474">
            <v>51813</v>
          </cell>
          <cell r="C474" t="str">
            <v>41510-03-0013-000</v>
          </cell>
          <cell r="G474" t="str">
            <v>INTERESES FORTAMUN-DF</v>
          </cell>
          <cell r="H474">
            <v>359</v>
          </cell>
        </row>
        <row r="475">
          <cell r="A475">
            <v>31014</v>
          </cell>
          <cell r="B475">
            <v>51814</v>
          </cell>
          <cell r="C475" t="str">
            <v>41510-03-0014-000</v>
          </cell>
          <cell r="G475" t="str">
            <v>INTERESES FAM</v>
          </cell>
          <cell r="H475">
            <v>360</v>
          </cell>
        </row>
        <row r="476">
          <cell r="A476">
            <v>31015</v>
          </cell>
          <cell r="B476">
            <v>51815</v>
          </cell>
          <cell r="C476" t="str">
            <v>41510-03-0015-000</v>
          </cell>
          <cell r="G476" t="str">
            <v>INTERESES FAETA</v>
          </cell>
          <cell r="H476">
            <v>361</v>
          </cell>
        </row>
        <row r="477">
          <cell r="A477">
            <v>31016</v>
          </cell>
          <cell r="B477">
            <v>51816</v>
          </cell>
          <cell r="C477" t="str">
            <v>41510-03-0016-000</v>
          </cell>
          <cell r="G477" t="str">
            <v>INTERESES FASP</v>
          </cell>
          <cell r="H477">
            <v>362</v>
          </cell>
        </row>
        <row r="478">
          <cell r="A478">
            <v>31017</v>
          </cell>
          <cell r="B478">
            <v>51817</v>
          </cell>
          <cell r="C478" t="str">
            <v>41510-03-0017-000</v>
          </cell>
          <cell r="G478" t="str">
            <v>INTERESES PAFEF</v>
          </cell>
          <cell r="H478">
            <v>363</v>
          </cell>
        </row>
        <row r="479">
          <cell r="A479">
            <v>31018</v>
          </cell>
          <cell r="B479">
            <v>51818</v>
          </cell>
          <cell r="C479" t="str">
            <v>41510-03-0018-000</v>
          </cell>
          <cell r="G479" t="str">
            <v>INTERESES FIES</v>
          </cell>
          <cell r="H479">
            <v>364</v>
          </cell>
        </row>
        <row r="480">
          <cell r="A480">
            <v>31019</v>
          </cell>
          <cell r="B480">
            <v>51819</v>
          </cell>
          <cell r="C480" t="str">
            <v>41510-03-0019-000</v>
          </cell>
          <cell r="G480" t="str">
            <v>INTERESES OTRAS APORTACIONES EDUCACION</v>
          </cell>
          <cell r="H480">
            <v>365</v>
          </cell>
        </row>
        <row r="481">
          <cell r="A481">
            <v>31020</v>
          </cell>
          <cell r="B481">
            <v>51820</v>
          </cell>
          <cell r="C481" t="str">
            <v>41510-03-0020-000</v>
          </cell>
          <cell r="G481" t="str">
            <v>INTERESES OTRAS APORTACIONES DE SALUD</v>
          </cell>
          <cell r="H481">
            <v>366</v>
          </cell>
        </row>
        <row r="482">
          <cell r="A482">
            <v>31021</v>
          </cell>
          <cell r="B482">
            <v>51821</v>
          </cell>
          <cell r="C482" t="str">
            <v>41510-03-0021-000</v>
          </cell>
          <cell r="G482" t="str">
            <v>INTERESES EDUCACION SUPERIOR</v>
          </cell>
          <cell r="H482">
            <v>367</v>
          </cell>
        </row>
        <row r="483">
          <cell r="A483">
            <v>31022</v>
          </cell>
          <cell r="B483">
            <v>51822</v>
          </cell>
          <cell r="C483" t="str">
            <v>41510-03-0022-000</v>
          </cell>
          <cell r="G483" t="str">
            <v>INTERESES OTRAS APORTACIONES FEDERALES</v>
          </cell>
          <cell r="H483">
            <v>368</v>
          </cell>
        </row>
        <row r="484">
          <cell r="A484">
            <v>31023</v>
          </cell>
          <cell r="B484">
            <v>51823</v>
          </cell>
          <cell r="C484" t="str">
            <v>41510-03-0023-000</v>
          </cell>
          <cell r="G484" t="str">
            <v>INTERESES APORTACIONES EDUCACION RAMO 11</v>
          </cell>
          <cell r="H484">
            <v>369</v>
          </cell>
        </row>
        <row r="485">
          <cell r="A485">
            <v>31024</v>
          </cell>
          <cell r="B485">
            <v>51824</v>
          </cell>
          <cell r="C485" t="str">
            <v>41510-03-0024-000</v>
          </cell>
          <cell r="G485" t="str">
            <v>INTERESES APORTACIONES DESARROLLO REG RAMO 23</v>
          </cell>
          <cell r="H485">
            <v>370</v>
          </cell>
        </row>
        <row r="486">
          <cell r="A486">
            <v>31025</v>
          </cell>
          <cell r="B486">
            <v>51825</v>
          </cell>
          <cell r="C486" t="str">
            <v>41510-03-0025-000</v>
          </cell>
          <cell r="G486" t="str">
            <v>INTERESES FEIEF</v>
          </cell>
          <cell r="H486">
            <v>371</v>
          </cell>
        </row>
        <row r="487">
          <cell r="A487">
            <v>31026</v>
          </cell>
          <cell r="B487">
            <v>51826</v>
          </cell>
          <cell r="C487" t="str">
            <v>41510-03-0026-000</v>
          </cell>
          <cell r="G487" t="str">
            <v>INTERESES INVEX FID. 948</v>
          </cell>
          <cell r="H487">
            <v>372</v>
          </cell>
        </row>
        <row r="488">
          <cell r="A488">
            <v>31027</v>
          </cell>
          <cell r="B488">
            <v>51827</v>
          </cell>
          <cell r="C488" t="str">
            <v>41510-03-0027-000</v>
          </cell>
          <cell r="G488" t="str">
            <v>INTERESES FAEB 2009</v>
          </cell>
          <cell r="H488">
            <v>373</v>
          </cell>
        </row>
        <row r="489">
          <cell r="A489">
            <v>31028</v>
          </cell>
          <cell r="B489">
            <v>51828</v>
          </cell>
          <cell r="C489" t="str">
            <v>41510-03-0028-000</v>
          </cell>
          <cell r="G489" t="str">
            <v>INTERESES FASSA 2009</v>
          </cell>
          <cell r="H489">
            <v>374</v>
          </cell>
        </row>
        <row r="490">
          <cell r="A490">
            <v>31029</v>
          </cell>
          <cell r="B490">
            <v>51829</v>
          </cell>
          <cell r="C490" t="str">
            <v>41510-03-0029-000</v>
          </cell>
          <cell r="G490" t="str">
            <v>INTERESES FISM 2009</v>
          </cell>
          <cell r="H490">
            <v>375</v>
          </cell>
        </row>
        <row r="491">
          <cell r="A491">
            <v>31030</v>
          </cell>
          <cell r="B491">
            <v>51830</v>
          </cell>
          <cell r="C491" t="str">
            <v>41510-03-0030-000</v>
          </cell>
          <cell r="G491" t="str">
            <v>INTERESES FISE 2009</v>
          </cell>
          <cell r="H491">
            <v>376</v>
          </cell>
        </row>
        <row r="492">
          <cell r="A492">
            <v>31031</v>
          </cell>
          <cell r="B492">
            <v>51831</v>
          </cell>
          <cell r="C492" t="str">
            <v>41510-03-0031-000</v>
          </cell>
          <cell r="G492" t="str">
            <v>INTERESES FORTAMUN-DF 2009</v>
          </cell>
          <cell r="H492">
            <v>377</v>
          </cell>
        </row>
        <row r="493">
          <cell r="A493">
            <v>31032</v>
          </cell>
          <cell r="B493">
            <v>51832</v>
          </cell>
          <cell r="C493" t="str">
            <v>41510-03-0032-000</v>
          </cell>
          <cell r="G493" t="str">
            <v>INTERESES FAM 2009</v>
          </cell>
          <cell r="H493">
            <v>378</v>
          </cell>
        </row>
        <row r="494">
          <cell r="A494">
            <v>31033</v>
          </cell>
          <cell r="B494">
            <v>51833</v>
          </cell>
          <cell r="C494" t="str">
            <v>41510-03-0033-000</v>
          </cell>
          <cell r="G494" t="str">
            <v>INTERESES FAETA 2009</v>
          </cell>
          <cell r="H494">
            <v>379</v>
          </cell>
        </row>
        <row r="495">
          <cell r="A495">
            <v>31034</v>
          </cell>
          <cell r="B495">
            <v>51834</v>
          </cell>
          <cell r="C495" t="str">
            <v>41510-03-0034-000</v>
          </cell>
          <cell r="G495" t="str">
            <v>INTERESES FASP 2009</v>
          </cell>
          <cell r="H495">
            <v>380</v>
          </cell>
        </row>
        <row r="496">
          <cell r="A496">
            <v>31035</v>
          </cell>
          <cell r="B496">
            <v>51835</v>
          </cell>
          <cell r="C496" t="str">
            <v>41510-03-0035-000</v>
          </cell>
          <cell r="G496" t="str">
            <v>INTERESES PAFEF 2009</v>
          </cell>
          <cell r="H496">
            <v>381</v>
          </cell>
        </row>
        <row r="497">
          <cell r="A497">
            <v>31036</v>
          </cell>
          <cell r="B497">
            <v>51836</v>
          </cell>
          <cell r="C497" t="str">
            <v>41510-03-0036-000</v>
          </cell>
          <cell r="G497" t="str">
            <v>INTERESES FIES 2009</v>
          </cell>
          <cell r="H497">
            <v>382</v>
          </cell>
        </row>
        <row r="498">
          <cell r="A498">
            <v>31037</v>
          </cell>
          <cell r="B498">
            <v>51837</v>
          </cell>
          <cell r="C498" t="str">
            <v>41510-03-0037-000</v>
          </cell>
          <cell r="G498" t="str">
            <v>INTERESES FEIEF 2009</v>
          </cell>
          <cell r="H498">
            <v>383</v>
          </cell>
        </row>
        <row r="499">
          <cell r="A499">
            <v>31400</v>
          </cell>
          <cell r="B499">
            <v>51838</v>
          </cell>
          <cell r="C499" t="str">
            <v>41510-03-0038-000</v>
          </cell>
          <cell r="G499" t="str">
            <v>INTERESES SOBRE PRESTAMOS DIRECTOS</v>
          </cell>
          <cell r="H499">
            <v>384</v>
          </cell>
        </row>
        <row r="500">
          <cell r="A500">
            <v>31401</v>
          </cell>
          <cell r="B500">
            <v>51839</v>
          </cell>
          <cell r="C500" t="str">
            <v>41510-03-0039-000</v>
          </cell>
          <cell r="G500" t="str">
            <v>INTERESES TRIBUNAL SUPERIOR DE JUSTICIA</v>
          </cell>
          <cell r="H500">
            <v>385</v>
          </cell>
        </row>
        <row r="501">
          <cell r="A501">
            <v>31038</v>
          </cell>
          <cell r="B501">
            <v>51840</v>
          </cell>
          <cell r="C501" t="str">
            <v>41510-03-0040-000</v>
          </cell>
          <cell r="G501" t="str">
            <v>INTERESES FISE 2011</v>
          </cell>
          <cell r="H501">
            <v>386</v>
          </cell>
        </row>
        <row r="502">
          <cell r="A502">
            <v>31007</v>
          </cell>
          <cell r="B502">
            <v>51841</v>
          </cell>
          <cell r="C502" t="str">
            <v>41510-03-0041-000</v>
          </cell>
          <cell r="G502" t="str">
            <v>INTERESE FIDEICOMISO 1485 DEUTSCHE BANK</v>
          </cell>
          <cell r="H502">
            <v>387</v>
          </cell>
        </row>
        <row r="503">
          <cell r="A503">
            <v>31039</v>
          </cell>
          <cell r="B503">
            <v>51842</v>
          </cell>
          <cell r="C503" t="str">
            <v>41510-03-0042-000</v>
          </cell>
          <cell r="G503" t="str">
            <v>INTERESES SANTANDER FID. 1868</v>
          </cell>
          <cell r="H503">
            <v>388</v>
          </cell>
        </row>
        <row r="504">
          <cell r="A504">
            <v>31040</v>
          </cell>
          <cell r="B504">
            <v>51843</v>
          </cell>
          <cell r="C504" t="str">
            <v>41510-03-0043-000</v>
          </cell>
          <cell r="G504" t="str">
            <v>INTERESES SUBSEMUN SP</v>
          </cell>
          <cell r="H504">
            <v>389</v>
          </cell>
        </row>
        <row r="505">
          <cell r="A505">
            <v>31041</v>
          </cell>
          <cell r="B505">
            <v>51844</v>
          </cell>
          <cell r="C505" t="str">
            <v>41510-03-0044-000</v>
          </cell>
          <cell r="G505" t="str">
            <v>INTERESE FIDEICOMISO IXE 984</v>
          </cell>
          <cell r="H505">
            <v>390</v>
          </cell>
        </row>
        <row r="507">
          <cell r="B507">
            <v>519</v>
          </cell>
          <cell r="C507" t="str">
            <v>41590-08-0000-000</v>
          </cell>
          <cell r="F507" t="str">
            <v>PRODUCTOS VARIAS SECRETARIAS</v>
          </cell>
        </row>
        <row r="508">
          <cell r="A508">
            <v>30200</v>
          </cell>
          <cell r="B508">
            <v>51901</v>
          </cell>
          <cell r="C508" t="str">
            <v>41590-08-0001-000</v>
          </cell>
          <cell r="G508" t="str">
            <v>VENTA DE LEYES Y PAPELERIA OFICIAL</v>
          </cell>
          <cell r="H508">
            <v>391</v>
          </cell>
        </row>
        <row r="509">
          <cell r="A509">
            <v>30201</v>
          </cell>
          <cell r="B509">
            <v>51902</v>
          </cell>
          <cell r="C509" t="str">
            <v>41590-08-0002-000</v>
          </cell>
          <cell r="G509" t="str">
            <v>VENTA DE IMPRESOS (INFORMATEL)</v>
          </cell>
          <cell r="H509">
            <v>392</v>
          </cell>
        </row>
        <row r="510">
          <cell r="A510">
            <v>30300</v>
          </cell>
          <cell r="B510">
            <v>51903</v>
          </cell>
          <cell r="C510" t="str">
            <v>41590-08-0003-000</v>
          </cell>
          <cell r="G510" t="str">
            <v>VENTA DE IMPRESOS IMPRENTA DEL ESTADO</v>
          </cell>
          <cell r="H510">
            <v>393</v>
          </cell>
        </row>
        <row r="511">
          <cell r="A511">
            <v>30500</v>
          </cell>
          <cell r="B511">
            <v>51904</v>
          </cell>
          <cell r="C511" t="str">
            <v>41590-08-0004-000</v>
          </cell>
          <cell r="G511" t="str">
            <v>VENTA DEL PERIODICO OFICIAL</v>
          </cell>
          <cell r="H511">
            <v>394</v>
          </cell>
        </row>
        <row r="512">
          <cell r="A512">
            <v>30900</v>
          </cell>
          <cell r="B512">
            <v>51905</v>
          </cell>
          <cell r="C512" t="str">
            <v>41590-08-0005-000</v>
          </cell>
          <cell r="G512" t="str">
            <v>DIVERSOS</v>
          </cell>
          <cell r="H512">
            <v>395</v>
          </cell>
        </row>
        <row r="514">
          <cell r="B514">
            <v>52</v>
          </cell>
          <cell r="E514" t="str">
            <v>PRODUCTOS DE CAPITAL</v>
          </cell>
        </row>
        <row r="516">
          <cell r="B516">
            <v>59</v>
          </cell>
          <cell r="C516" t="str">
            <v>41920-00-0000-000</v>
          </cell>
          <cell r="E516" t="str">
            <v>PRODUCTOS NO COMPRENDIDOS EN LAS FRACCIONES DE LA LEY DE INGRESOS CAUSADAS EN EJERCICIOS</v>
          </cell>
        </row>
        <row r="517">
          <cell r="E517" t="str">
            <v>FISCALES ANTERIORES PENDIENTES DE LIQUIDACION O PAGO</v>
          </cell>
        </row>
        <row r="519">
          <cell r="B519">
            <v>6</v>
          </cell>
          <cell r="C519" t="str">
            <v>41600-00-0000-000</v>
          </cell>
          <cell r="D519" t="str">
            <v>APROVECHAMIENTOS</v>
          </cell>
        </row>
        <row r="520">
          <cell r="B520">
            <v>61</v>
          </cell>
          <cell r="C520" t="str">
            <v>41600-00-0000-000</v>
          </cell>
          <cell r="E520" t="str">
            <v>APROVECHAMIENTOS DE TIPO CORRIENTE</v>
          </cell>
        </row>
        <row r="521">
          <cell r="C521" t="str">
            <v>41610-01-0000-000</v>
          </cell>
          <cell r="F521" t="str">
            <v>INCENTIVOS</v>
          </cell>
        </row>
        <row r="522">
          <cell r="A522">
            <v>51601</v>
          </cell>
          <cell r="B522">
            <v>61429</v>
          </cell>
          <cell r="C522" t="str">
            <v>41610-01-0001-000</v>
          </cell>
          <cell r="G522" t="str">
            <v>INCENTIVOS POR FISCALIZACION CONCURRENTE</v>
          </cell>
          <cell r="H522">
            <v>396</v>
          </cell>
        </row>
        <row r="523">
          <cell r="A523">
            <v>51602</v>
          </cell>
          <cell r="B523">
            <v>61430</v>
          </cell>
          <cell r="C523" t="str">
            <v>41610-01-0002-000</v>
          </cell>
          <cell r="G523" t="str">
            <v>INCENTIVOS POR VIGILANCIA DE OBLIGACIONES</v>
          </cell>
          <cell r="H523">
            <v>397</v>
          </cell>
        </row>
        <row r="524">
          <cell r="A524">
            <v>51603</v>
          </cell>
          <cell r="B524">
            <v>61431</v>
          </cell>
          <cell r="C524" t="str">
            <v>41610-01-0003-000</v>
          </cell>
          <cell r="G524" t="str">
            <v>INCENTIVOS POR REGIMEN DE PEQ.CONTRIBUYENTES</v>
          </cell>
          <cell r="H524">
            <v>398</v>
          </cell>
        </row>
        <row r="525">
          <cell r="A525">
            <v>51604</v>
          </cell>
          <cell r="B525">
            <v>61432</v>
          </cell>
          <cell r="C525" t="str">
            <v>41610-01-0004-000</v>
          </cell>
          <cell r="G525" t="str">
            <v>INCENTIVOS POR REGIMEN INTERMEDIO</v>
          </cell>
          <cell r="H525">
            <v>399</v>
          </cell>
        </row>
        <row r="526">
          <cell r="A526">
            <v>51605</v>
          </cell>
          <cell r="B526">
            <v>61433</v>
          </cell>
          <cell r="C526" t="str">
            <v>41610-01-0005-000</v>
          </cell>
          <cell r="G526" t="str">
            <v>INCENTIVOS POR GANANCIA DE ENAJ.DE BIENES</v>
          </cell>
          <cell r="H526">
            <v>400</v>
          </cell>
        </row>
        <row r="527">
          <cell r="A527">
            <v>51606</v>
          </cell>
          <cell r="B527">
            <v>61623</v>
          </cell>
          <cell r="C527" t="str">
            <v>41610-01-0006-000</v>
          </cell>
          <cell r="G527" t="str">
            <v>INCENTIVOS POR IEPS GASOLINA Y DIESEL</v>
          </cell>
          <cell r="H527">
            <v>401</v>
          </cell>
        </row>
        <row r="528">
          <cell r="A528">
            <v>51607</v>
          </cell>
          <cell r="B528">
            <v>61121</v>
          </cell>
          <cell r="C528" t="str">
            <v>41610-01-0007-000</v>
          </cell>
          <cell r="G528" t="str">
            <v>INCENTIVOS POR ISAN</v>
          </cell>
          <cell r="H528">
            <v>402</v>
          </cell>
        </row>
        <row r="529">
          <cell r="A529">
            <v>53813</v>
          </cell>
          <cell r="B529">
            <v>61122</v>
          </cell>
          <cell r="C529" t="str">
            <v>41610-01-0008-000</v>
          </cell>
          <cell r="G529" t="str">
            <v>INCENTIVOS POR ISAN REZAGO</v>
          </cell>
          <cell r="H529">
            <v>403</v>
          </cell>
        </row>
        <row r="530">
          <cell r="A530">
            <v>51608</v>
          </cell>
          <cell r="B530">
            <v>61434</v>
          </cell>
          <cell r="C530" t="str">
            <v>41610-01-0009-000</v>
          </cell>
          <cell r="G530" t="str">
            <v>INCENTIVOS CARTERA CREDITOS SAT</v>
          </cell>
          <cell r="H530">
            <v>404</v>
          </cell>
        </row>
        <row r="532">
          <cell r="B532">
            <v>611</v>
          </cell>
          <cell r="C532" t="str">
            <v>41610-02-0000-000</v>
          </cell>
          <cell r="F532" t="str">
            <v>IMPUESTO SOBRE AUTOMOVILES NUEVOS</v>
          </cell>
        </row>
        <row r="533">
          <cell r="A533">
            <v>53809</v>
          </cell>
          <cell r="B533">
            <v>61101</v>
          </cell>
          <cell r="C533" t="str">
            <v>41610-02-0001-000</v>
          </cell>
          <cell r="G533" t="str">
            <v>ISAN PAGOS PROVISIONALES</v>
          </cell>
          <cell r="H533">
            <v>405</v>
          </cell>
        </row>
        <row r="534">
          <cell r="A534">
            <v>53811</v>
          </cell>
          <cell r="B534">
            <v>61102</v>
          </cell>
          <cell r="C534" t="str">
            <v>41610-02-0002-000</v>
          </cell>
          <cell r="G534" t="str">
            <v>FONDO DE COMPENSACION ISAN</v>
          </cell>
          <cell r="H534">
            <v>406</v>
          </cell>
        </row>
        <row r="535">
          <cell r="A535">
            <v>53816</v>
          </cell>
          <cell r="B535">
            <v>61103</v>
          </cell>
          <cell r="C535" t="str">
            <v>41610-02-0003-000</v>
          </cell>
          <cell r="G535" t="str">
            <v>ISAN PAGOS PROVISIONALES REZAGO</v>
          </cell>
          <cell r="H535">
            <v>407</v>
          </cell>
        </row>
        <row r="536">
          <cell r="A536">
            <v>53819</v>
          </cell>
          <cell r="B536">
            <v>61104</v>
          </cell>
          <cell r="C536" t="str">
            <v>41610-02-0004-000</v>
          </cell>
          <cell r="G536" t="str">
            <v>FONDO DE COMPENSACION ISAN REZAGO</v>
          </cell>
          <cell r="H536">
            <v>408</v>
          </cell>
        </row>
        <row r="537">
          <cell r="A537">
            <v>53810</v>
          </cell>
          <cell r="B537">
            <v>61105</v>
          </cell>
          <cell r="C537" t="str">
            <v>41610-02-0005-000</v>
          </cell>
          <cell r="G537" t="str">
            <v>ACTUALIZACION DE ISAN</v>
          </cell>
          <cell r="H537">
            <v>409</v>
          </cell>
        </row>
        <row r="538">
          <cell r="A538">
            <v>53817</v>
          </cell>
          <cell r="B538">
            <v>61106</v>
          </cell>
          <cell r="C538" t="str">
            <v>41610-02-0006-000</v>
          </cell>
          <cell r="G538" t="str">
            <v>ACTUALIZACION DE ISAN REZAGO</v>
          </cell>
          <cell r="H538">
            <v>410</v>
          </cell>
        </row>
        <row r="539">
          <cell r="A539">
            <v>53901</v>
          </cell>
          <cell r="B539">
            <v>61107</v>
          </cell>
          <cell r="C539" t="str">
            <v>41610-02-0007-000</v>
          </cell>
          <cell r="G539" t="str">
            <v>DEVOLUCION IMP. SOBRE AUTOMOVILES NUEVOS</v>
          </cell>
          <cell r="H539">
            <v>411</v>
          </cell>
        </row>
        <row r="540">
          <cell r="A540">
            <v>53903</v>
          </cell>
          <cell r="B540">
            <v>61108</v>
          </cell>
          <cell r="C540" t="str">
            <v>41610-02-0008-000</v>
          </cell>
          <cell r="G540" t="str">
            <v>DEVOLUCION IMP. SOBRE AUTOMOVILES NUEVOS REZAGO</v>
          </cell>
          <cell r="H540">
            <v>412</v>
          </cell>
        </row>
        <row r="541">
          <cell r="A541">
            <v>53902</v>
          </cell>
          <cell r="B541">
            <v>61109</v>
          </cell>
          <cell r="C541" t="str">
            <v>41610-02-0009-000</v>
          </cell>
          <cell r="G541" t="str">
            <v xml:space="preserve">ACT.E INTS.POR DEV. IMP. S/AUTOM. NUEVOS </v>
          </cell>
          <cell r="H541">
            <v>413</v>
          </cell>
        </row>
        <row r="542">
          <cell r="A542">
            <v>53904</v>
          </cell>
          <cell r="B542">
            <v>61110</v>
          </cell>
          <cell r="C542" t="str">
            <v>41610-02-0010-000</v>
          </cell>
          <cell r="G542" t="str">
            <v>ACT.E INTS.POR DEV. IMP. S/AUTOM. NUEVOS REZAGO</v>
          </cell>
          <cell r="H542">
            <v>414</v>
          </cell>
        </row>
        <row r="543">
          <cell r="A543">
            <v>53812</v>
          </cell>
          <cell r="B543">
            <v>61111</v>
          </cell>
          <cell r="C543" t="str">
            <v>41610-02-0011-000</v>
          </cell>
          <cell r="G543" t="str">
            <v>MULTAS POR AUTOCORRECCION ISAN</v>
          </cell>
          <cell r="H543">
            <v>415</v>
          </cell>
        </row>
        <row r="544">
          <cell r="A544">
            <v>53818</v>
          </cell>
          <cell r="B544">
            <v>61112</v>
          </cell>
          <cell r="C544" t="str">
            <v>41610-02-0012-000</v>
          </cell>
          <cell r="G544" t="str">
            <v>MULTAS POR AUTOCORRECCION ISAN REZAGO</v>
          </cell>
          <cell r="H544">
            <v>416</v>
          </cell>
        </row>
        <row r="545">
          <cell r="A545">
            <v>53814</v>
          </cell>
          <cell r="B545">
            <v>61113</v>
          </cell>
          <cell r="C545" t="str">
            <v>41610-02-0013-000</v>
          </cell>
          <cell r="G545" t="str">
            <v>RECARGOS DE ISAN REZAGO</v>
          </cell>
          <cell r="H545">
            <v>417</v>
          </cell>
        </row>
        <row r="546">
          <cell r="A546">
            <v>53803</v>
          </cell>
          <cell r="B546">
            <v>61114</v>
          </cell>
          <cell r="C546" t="str">
            <v>41610-02-0014-000</v>
          </cell>
          <cell r="G546" t="str">
            <v>SANCIONES ISAN</v>
          </cell>
          <cell r="H546">
            <v>418</v>
          </cell>
        </row>
        <row r="547">
          <cell r="A547">
            <v>53815</v>
          </cell>
          <cell r="B547">
            <v>61115</v>
          </cell>
          <cell r="C547" t="str">
            <v>41610-02-0015-000</v>
          </cell>
          <cell r="G547" t="str">
            <v>SANCIONES ISAN REZAGO</v>
          </cell>
          <cell r="H547">
            <v>419</v>
          </cell>
        </row>
        <row r="548">
          <cell r="A548">
            <v>53802</v>
          </cell>
          <cell r="B548">
            <v>61116</v>
          </cell>
          <cell r="C548" t="str">
            <v>41610-02-0016-000</v>
          </cell>
          <cell r="G548" t="str">
            <v>RECARGOS DE ISAN</v>
          </cell>
          <cell r="H548">
            <v>420</v>
          </cell>
        </row>
        <row r="549">
          <cell r="A549">
            <v>57401</v>
          </cell>
          <cell r="B549">
            <v>61117</v>
          </cell>
          <cell r="C549" t="str">
            <v>41610-02-0017-000</v>
          </cell>
          <cell r="G549" t="str">
            <v>GASTOS DE EJECUCION ISAN</v>
          </cell>
          <cell r="H549">
            <v>421</v>
          </cell>
        </row>
        <row r="550">
          <cell r="A550">
            <v>57407</v>
          </cell>
          <cell r="B550">
            <v>61118</v>
          </cell>
          <cell r="C550" t="str">
            <v>41610-02-0018-000</v>
          </cell>
          <cell r="G550" t="str">
            <v>GASTOS DE EJECUCION ISAN REZAGO</v>
          </cell>
          <cell r="H550">
            <v>422</v>
          </cell>
        </row>
        <row r="551">
          <cell r="A551">
            <v>58002</v>
          </cell>
          <cell r="B551">
            <v>61119</v>
          </cell>
          <cell r="C551" t="str">
            <v>41610-02-0019-000</v>
          </cell>
          <cell r="G551" t="str">
            <v>HONORARIOS EJECUCION ISAN</v>
          </cell>
          <cell r="H551">
            <v>423</v>
          </cell>
        </row>
        <row r="552">
          <cell r="A552">
            <v>58004</v>
          </cell>
          <cell r="B552">
            <v>61120</v>
          </cell>
          <cell r="C552" t="str">
            <v>41610-02-0020-000</v>
          </cell>
          <cell r="G552" t="str">
            <v>HONORARIOS EJECUCION ISAN REZAGO</v>
          </cell>
          <cell r="H552">
            <v>424</v>
          </cell>
        </row>
        <row r="554">
          <cell r="B554">
            <v>612</v>
          </cell>
          <cell r="C554" t="str">
            <v>41610-03-0000-000</v>
          </cell>
          <cell r="F554" t="str">
            <v>IMPUESTO SOBRE TENENCIA O USO DE VEHICULOS</v>
          </cell>
        </row>
        <row r="555">
          <cell r="A555">
            <v>55804</v>
          </cell>
          <cell r="B555">
            <v>61203</v>
          </cell>
          <cell r="C555" t="str">
            <v>41610-03-0003-000</v>
          </cell>
          <cell r="G555" t="str">
            <v>IMPUESTO SOBRE TENENCIA O USO DE VEHICULOS REZAGO</v>
          </cell>
          <cell r="H555">
            <v>425</v>
          </cell>
        </row>
        <row r="556">
          <cell r="A556">
            <v>55805</v>
          </cell>
          <cell r="B556">
            <v>61204</v>
          </cell>
          <cell r="C556" t="str">
            <v>41610-03-0004-000</v>
          </cell>
          <cell r="G556" t="str">
            <v>IMPUESTO SOBRE TENENCIA MOTOCICLETAS REZAGO</v>
          </cell>
          <cell r="H556">
            <v>426</v>
          </cell>
        </row>
        <row r="557">
          <cell r="A557">
            <v>56103</v>
          </cell>
          <cell r="B557">
            <v>61207</v>
          </cell>
          <cell r="C557" t="str">
            <v>41610-03-0007-000</v>
          </cell>
          <cell r="G557" t="str">
            <v>ACTUALIZACION IMPUESTO SOBRE TENENCIA DE VEH.REZAGO</v>
          </cell>
          <cell r="H557">
            <v>427</v>
          </cell>
        </row>
        <row r="558">
          <cell r="A558">
            <v>56104</v>
          </cell>
          <cell r="B558">
            <v>61208</v>
          </cell>
          <cell r="C558" t="str">
            <v>41610-03-0008-000</v>
          </cell>
          <cell r="G558" t="str">
            <v>ACTUALIZACION IMPUESTO SOBRE TENENCIA DE MOTOS REZAGO</v>
          </cell>
          <cell r="H558">
            <v>428</v>
          </cell>
        </row>
        <row r="559">
          <cell r="A559">
            <v>57100</v>
          </cell>
          <cell r="B559">
            <v>61209</v>
          </cell>
          <cell r="C559" t="str">
            <v>41610-03-0009-000</v>
          </cell>
          <cell r="G559" t="str">
            <v>DEVOLUCION IMPUESTOS SOBRE TENENCIA</v>
          </cell>
          <cell r="H559">
            <v>429</v>
          </cell>
        </row>
        <row r="560">
          <cell r="A560">
            <v>57103</v>
          </cell>
          <cell r="B560">
            <v>61210</v>
          </cell>
          <cell r="C560" t="str">
            <v>41610-03-0010-000</v>
          </cell>
          <cell r="G560" t="str">
            <v>DEVOLUCION IMPUESTOS SOBRE TENENCIA REZAGO</v>
          </cell>
          <cell r="H560">
            <v>430</v>
          </cell>
        </row>
        <row r="561">
          <cell r="A561">
            <v>57101</v>
          </cell>
          <cell r="B561">
            <v>61211</v>
          </cell>
          <cell r="C561" t="str">
            <v>41610-03-0011-000</v>
          </cell>
          <cell r="G561" t="str">
            <v>ACT. E INTS. POR DEV. IMP. S/ TENENCIA</v>
          </cell>
          <cell r="H561">
            <v>431</v>
          </cell>
        </row>
        <row r="562">
          <cell r="A562">
            <v>57104</v>
          </cell>
          <cell r="B562">
            <v>61212</v>
          </cell>
          <cell r="C562" t="str">
            <v>41610-03-0012-000</v>
          </cell>
          <cell r="G562" t="str">
            <v>ACT. E INTS. POR DEV. IMP. S/ TENENCIA REZAGO</v>
          </cell>
          <cell r="H562">
            <v>432</v>
          </cell>
        </row>
        <row r="563">
          <cell r="A563">
            <v>57507</v>
          </cell>
          <cell r="B563">
            <v>61213</v>
          </cell>
          <cell r="C563" t="str">
            <v>41610-03-0013-000</v>
          </cell>
          <cell r="G563" t="str">
            <v>MULTAS IMPUESTO S/TENENCIA CONTROL OBLIG.</v>
          </cell>
          <cell r="H563">
            <v>433</v>
          </cell>
        </row>
        <row r="564">
          <cell r="A564">
            <v>57509</v>
          </cell>
          <cell r="B564">
            <v>61214</v>
          </cell>
          <cell r="C564" t="str">
            <v>41610-03-0014-000</v>
          </cell>
          <cell r="G564" t="str">
            <v>MULTAS IMP.S/TENENCIA CONTROLOBLIG.100% REZAGO</v>
          </cell>
          <cell r="H564">
            <v>434</v>
          </cell>
        </row>
        <row r="565">
          <cell r="A565">
            <v>55903</v>
          </cell>
          <cell r="B565">
            <v>61217</v>
          </cell>
          <cell r="C565" t="str">
            <v>41610-03-0017-000</v>
          </cell>
          <cell r="G565" t="str">
            <v>RECARGOS Y ACT. DE IMP. S/TENENCIA DE VEHICULOS REZAGO</v>
          </cell>
          <cell r="H565">
            <v>435</v>
          </cell>
        </row>
        <row r="566">
          <cell r="A566">
            <v>55904</v>
          </cell>
          <cell r="B566">
            <v>61218</v>
          </cell>
          <cell r="C566" t="str">
            <v>41610-03-0018-000</v>
          </cell>
          <cell r="G566" t="str">
            <v>RECARGOS Y ACT. DE IMP. S/TENENCIA MOTOS REZAGO</v>
          </cell>
          <cell r="H566">
            <v>436</v>
          </cell>
        </row>
        <row r="567">
          <cell r="A567">
            <v>57404</v>
          </cell>
          <cell r="B567">
            <v>61219</v>
          </cell>
          <cell r="C567" t="str">
            <v>41610-03-0019-000</v>
          </cell>
          <cell r="G567" t="str">
            <v>GASTOS DE EJECUCION IMP. S/TENENCIA</v>
          </cell>
          <cell r="H567">
            <v>437</v>
          </cell>
        </row>
        <row r="568">
          <cell r="A568">
            <v>57406</v>
          </cell>
          <cell r="B568">
            <v>61220</v>
          </cell>
          <cell r="C568" t="str">
            <v>41610-03-0020-000</v>
          </cell>
          <cell r="G568" t="str">
            <v>GASTOS DE EJECUCION IMP.S/TENENCIA REZAGO</v>
          </cell>
          <cell r="H568">
            <v>438</v>
          </cell>
        </row>
        <row r="569">
          <cell r="A569">
            <v>56202</v>
          </cell>
          <cell r="B569">
            <v>61222</v>
          </cell>
          <cell r="C569" t="str">
            <v>41610-03-0022-000</v>
          </cell>
          <cell r="G569" t="str">
            <v>DESCUENTO S/ACCES.DE  IMPUESTO SOBRE TENENCIA DE VEH.REZAGO</v>
          </cell>
          <cell r="H569">
            <v>439</v>
          </cell>
        </row>
        <row r="571">
          <cell r="B571">
            <v>613</v>
          </cell>
          <cell r="C571" t="str">
            <v>41610-04-0000-000</v>
          </cell>
          <cell r="F571" t="str">
            <v>IMPUESTO EMPRESARIAL A TASA UNICA (IETU)</v>
          </cell>
        </row>
        <row r="572">
          <cell r="A572">
            <v>56601</v>
          </cell>
          <cell r="B572">
            <v>61301</v>
          </cell>
          <cell r="C572" t="str">
            <v>41610-04-0001-000</v>
          </cell>
          <cell r="G572" t="str">
            <v>IMPUESTO EMPRESARIAL A TASA UNICA IETU</v>
          </cell>
          <cell r="H572">
            <v>440</v>
          </cell>
        </row>
        <row r="573">
          <cell r="A573">
            <v>56602</v>
          </cell>
          <cell r="B573">
            <v>61302</v>
          </cell>
          <cell r="C573" t="str">
            <v>41610-04-0002-000</v>
          </cell>
          <cell r="G573" t="str">
            <v>SUBSIDIO POR BENEFICIOS FISCALES IETU 100%</v>
          </cell>
          <cell r="H573">
            <v>441</v>
          </cell>
        </row>
        <row r="574">
          <cell r="A574">
            <v>57911</v>
          </cell>
          <cell r="B574">
            <v>61303</v>
          </cell>
          <cell r="C574" t="str">
            <v>41610-04-0003-000</v>
          </cell>
          <cell r="G574" t="str">
            <v>ACT. IETU REG.PEQ.CONTRIBUYENTES (REPECOS)</v>
          </cell>
          <cell r="H574">
            <v>442</v>
          </cell>
        </row>
        <row r="575">
          <cell r="A575">
            <v>57613</v>
          </cell>
          <cell r="B575">
            <v>61304</v>
          </cell>
          <cell r="C575" t="str">
            <v>41610-04-0004-000</v>
          </cell>
          <cell r="G575" t="str">
            <v>REC. IETU REG.PEQ.CONTRIBUYENTES (REPECOS)</v>
          </cell>
          <cell r="H575">
            <v>443</v>
          </cell>
        </row>
        <row r="576">
          <cell r="A576">
            <v>56603</v>
          </cell>
          <cell r="B576">
            <v>61305</v>
          </cell>
          <cell r="C576" t="str">
            <v>41610-04-0005-000</v>
          </cell>
          <cell r="G576" t="str">
            <v>IETU DEL EJERCICIO</v>
          </cell>
          <cell r="H576">
            <v>444</v>
          </cell>
        </row>
        <row r="577">
          <cell r="A577">
            <v>57920</v>
          </cell>
          <cell r="B577">
            <v>61306</v>
          </cell>
          <cell r="C577" t="str">
            <v>41610-04-0006-000</v>
          </cell>
          <cell r="G577" t="str">
            <v>ACTUALIZACION IETU DEL EJERCICIO</v>
          </cell>
          <cell r="H577">
            <v>445</v>
          </cell>
        </row>
        <row r="578">
          <cell r="A578">
            <v>57620</v>
          </cell>
          <cell r="B578">
            <v>61307</v>
          </cell>
          <cell r="C578" t="str">
            <v>41610-04-0007-000</v>
          </cell>
          <cell r="G578" t="str">
            <v>RECARGOS IETU DEL EJERCICIO</v>
          </cell>
          <cell r="H578">
            <v>446</v>
          </cell>
        </row>
        <row r="579">
          <cell r="A579">
            <v>57511</v>
          </cell>
          <cell r="B579">
            <v>61308</v>
          </cell>
          <cell r="C579" t="str">
            <v>41610-04-0008-000</v>
          </cell>
          <cell r="G579" t="str">
            <v>MULTAS IETU DEL EJERCICIO</v>
          </cell>
          <cell r="H579">
            <v>447</v>
          </cell>
        </row>
        <row r="580">
          <cell r="A580">
            <v>56604</v>
          </cell>
          <cell r="B580">
            <v>61309</v>
          </cell>
          <cell r="C580" t="str">
            <v>41610-04-0009-000</v>
          </cell>
          <cell r="G580" t="str">
            <v>IETU PAGOS PROVISIONALES</v>
          </cell>
          <cell r="H580">
            <v>448</v>
          </cell>
        </row>
        <row r="581">
          <cell r="A581">
            <v>57921</v>
          </cell>
          <cell r="B581">
            <v>61310</v>
          </cell>
          <cell r="C581" t="str">
            <v>41610-04-0010-000</v>
          </cell>
          <cell r="G581" t="str">
            <v>ACTUALIZACION IETU PAGOS PROVISIONALES</v>
          </cell>
          <cell r="H581">
            <v>449</v>
          </cell>
        </row>
        <row r="582">
          <cell r="A582">
            <v>57621</v>
          </cell>
          <cell r="B582">
            <v>61311</v>
          </cell>
          <cell r="C582" t="str">
            <v>41610-04-0011-000</v>
          </cell>
          <cell r="G582" t="str">
            <v>RECARGOS IETU PAGOS PROVISIONALES</v>
          </cell>
          <cell r="H582">
            <v>450</v>
          </cell>
        </row>
        <row r="583">
          <cell r="A583">
            <v>57512</v>
          </cell>
          <cell r="B583">
            <v>61312</v>
          </cell>
          <cell r="C583" t="str">
            <v>41610-04-0012-000</v>
          </cell>
          <cell r="G583" t="str">
            <v>MULTAS IETU PAGOS PROVISIONALES</v>
          </cell>
          <cell r="H583">
            <v>451</v>
          </cell>
        </row>
        <row r="584">
          <cell r="A584">
            <v>57707</v>
          </cell>
          <cell r="B584">
            <v>61313</v>
          </cell>
          <cell r="C584" t="str">
            <v>41610-04-0013-000</v>
          </cell>
          <cell r="G584" t="str">
            <v>DESCUENTO S/ACCES. DE IETU REG. PEQ. CONTRIB. (REPECOS)100%</v>
          </cell>
          <cell r="H584">
            <v>452</v>
          </cell>
        </row>
        <row r="586">
          <cell r="B586">
            <v>614</v>
          </cell>
          <cell r="C586" t="str">
            <v>41610-05-0000-000</v>
          </cell>
          <cell r="F586" t="str">
            <v>IMPUESTO SOBRE LA RENTA</v>
          </cell>
        </row>
        <row r="587">
          <cell r="A587">
            <v>56704</v>
          </cell>
          <cell r="B587">
            <v>61401</v>
          </cell>
          <cell r="C587" t="str">
            <v>41610-05-0001-000</v>
          </cell>
          <cell r="G587" t="str">
            <v>ISR PERSONAS MORALES PAGOS PROV.75%</v>
          </cell>
          <cell r="H587">
            <v>453</v>
          </cell>
        </row>
        <row r="588">
          <cell r="A588">
            <v>76704</v>
          </cell>
          <cell r="B588">
            <v>61402</v>
          </cell>
          <cell r="C588" t="str">
            <v>41610-05-0002-000</v>
          </cell>
          <cell r="G588" t="str">
            <v>ISR PERSONAS MORALES PAGOS PROV.25%</v>
          </cell>
          <cell r="H588">
            <v>454</v>
          </cell>
        </row>
        <row r="589">
          <cell r="A589">
            <v>56739</v>
          </cell>
          <cell r="B589">
            <v>61403</v>
          </cell>
          <cell r="C589" t="str">
            <v>41610-05-0003-000</v>
          </cell>
          <cell r="G589" t="str">
            <v>ISR PERS.MORALES PAGOS PROV.100%</v>
          </cell>
          <cell r="H589">
            <v>455</v>
          </cell>
        </row>
        <row r="590">
          <cell r="A590">
            <v>56748</v>
          </cell>
          <cell r="B590">
            <v>61404</v>
          </cell>
          <cell r="C590" t="str">
            <v>41610-05-0004-000</v>
          </cell>
          <cell r="G590" t="str">
            <v>ISR PERS FIS PAG. PROV. ACT. PEQ. CONT. 100%</v>
          </cell>
          <cell r="H590">
            <v>456</v>
          </cell>
        </row>
        <row r="591">
          <cell r="A591">
            <v>56754</v>
          </cell>
          <cell r="B591">
            <v>61405</v>
          </cell>
          <cell r="C591" t="str">
            <v>41610-05-0005-000</v>
          </cell>
          <cell r="G591" t="str">
            <v>ISR RET. P. MOR. Y FIS. PAG. PROV. ENAJ.BIENES 100%</v>
          </cell>
          <cell r="H591">
            <v>457</v>
          </cell>
        </row>
        <row r="592">
          <cell r="A592">
            <v>56756</v>
          </cell>
          <cell r="B592">
            <v>61406</v>
          </cell>
          <cell r="C592" t="str">
            <v>41610-05-0006-000</v>
          </cell>
          <cell r="G592" t="str">
            <v>ISR PERS.FISLPAG.PROV.ACT.EMPR.REG.INT.100%</v>
          </cell>
          <cell r="H592">
            <v>458</v>
          </cell>
        </row>
        <row r="593">
          <cell r="A593">
            <v>56757</v>
          </cell>
          <cell r="B593">
            <v>61407</v>
          </cell>
          <cell r="C593" t="str">
            <v>41610-05-0007-000</v>
          </cell>
          <cell r="G593" t="str">
            <v>SUBS.POR BENEFICIOS FISCALES ISR 100%</v>
          </cell>
          <cell r="H593">
            <v>459</v>
          </cell>
        </row>
        <row r="594">
          <cell r="A594">
            <v>57902</v>
          </cell>
          <cell r="B594">
            <v>61408</v>
          </cell>
          <cell r="C594" t="str">
            <v>41610-05-0008-000</v>
          </cell>
          <cell r="G594" t="str">
            <v>ACTUALIZACION  ISR 75%</v>
          </cell>
          <cell r="H594">
            <v>460</v>
          </cell>
        </row>
        <row r="595">
          <cell r="A595">
            <v>77902</v>
          </cell>
          <cell r="B595">
            <v>61409</v>
          </cell>
          <cell r="C595" t="str">
            <v>41610-05-0009-000</v>
          </cell>
          <cell r="G595" t="str">
            <v>ACTUALIZACION  ISR 25%</v>
          </cell>
          <cell r="H595">
            <v>461</v>
          </cell>
        </row>
        <row r="596">
          <cell r="A596">
            <v>57908</v>
          </cell>
          <cell r="B596">
            <v>61410</v>
          </cell>
          <cell r="C596" t="str">
            <v>41610-05-0010-000</v>
          </cell>
          <cell r="G596" t="str">
            <v>ACTUALIZACION ISR REPECOS 100%</v>
          </cell>
          <cell r="H596">
            <v>462</v>
          </cell>
        </row>
        <row r="597">
          <cell r="A597">
            <v>57910</v>
          </cell>
          <cell r="B597">
            <v>61411</v>
          </cell>
          <cell r="C597" t="str">
            <v>41610-05-0011-000</v>
          </cell>
          <cell r="G597" t="str">
            <v>ACTUALIZACION ISR 5% S/ENAJ.DE INMUEBLES</v>
          </cell>
          <cell r="H597">
            <v>463</v>
          </cell>
        </row>
        <row r="598">
          <cell r="A598">
            <v>57508</v>
          </cell>
          <cell r="B598">
            <v>61412</v>
          </cell>
          <cell r="C598" t="str">
            <v>41610-05-0012-000</v>
          </cell>
          <cell r="G598" t="str">
            <v>MULTAS ISR 5% S/ENAJENACION DE INMUEBLES</v>
          </cell>
          <cell r="H598">
            <v>464</v>
          </cell>
        </row>
        <row r="599">
          <cell r="A599">
            <v>57912</v>
          </cell>
          <cell r="B599">
            <v>61413</v>
          </cell>
          <cell r="C599" t="str">
            <v>41610-05-0013-000</v>
          </cell>
          <cell r="G599" t="str">
            <v>ACT. ISR 5% REGIMEN INTERMEDIO 100%</v>
          </cell>
          <cell r="H599">
            <v>465</v>
          </cell>
        </row>
        <row r="600">
          <cell r="A600">
            <v>57510</v>
          </cell>
          <cell r="B600">
            <v>61414</v>
          </cell>
          <cell r="C600" t="str">
            <v>41610-05-0014-000</v>
          </cell>
          <cell r="G600" t="str">
            <v>MULTAS ISR 5% REGIMEN INTERMEDIO 100%</v>
          </cell>
          <cell r="H600">
            <v>466</v>
          </cell>
        </row>
        <row r="601">
          <cell r="A601">
            <v>57502</v>
          </cell>
          <cell r="B601">
            <v>61415</v>
          </cell>
          <cell r="C601" t="str">
            <v>41610-05-0015-000</v>
          </cell>
          <cell r="G601" t="str">
            <v>MULTAS ISR IA IVA E IEPS FISC. 100%</v>
          </cell>
          <cell r="H601">
            <v>467</v>
          </cell>
        </row>
        <row r="602">
          <cell r="A602">
            <v>57914</v>
          </cell>
          <cell r="B602">
            <v>61416</v>
          </cell>
          <cell r="C602" t="str">
            <v>41610-05-0016-000</v>
          </cell>
          <cell r="G602" t="str">
            <v>ACT.DE MULTAS IMPUESTAS POR FISCALIZACION 1005</v>
          </cell>
          <cell r="H602">
            <v>468</v>
          </cell>
        </row>
        <row r="603">
          <cell r="A603">
            <v>57503</v>
          </cell>
          <cell r="B603">
            <v>61417</v>
          </cell>
          <cell r="C603" t="str">
            <v>41610-05-0017-000</v>
          </cell>
          <cell r="G603" t="str">
            <v>MULTAS ISR IA IVA E IEPS VIG.OBLIG.</v>
          </cell>
          <cell r="H603">
            <v>469</v>
          </cell>
        </row>
        <row r="604">
          <cell r="A604">
            <v>57505</v>
          </cell>
          <cell r="B604">
            <v>61418</v>
          </cell>
          <cell r="C604" t="str">
            <v>41610-05-0018-000</v>
          </cell>
          <cell r="G604" t="str">
            <v>MULTAS POR CORRECCION FISCAL</v>
          </cell>
          <cell r="H604">
            <v>470</v>
          </cell>
        </row>
        <row r="605">
          <cell r="A605">
            <v>57605</v>
          </cell>
          <cell r="B605">
            <v>61419</v>
          </cell>
          <cell r="C605" t="str">
            <v>41610-05-0019-000</v>
          </cell>
          <cell r="G605" t="str">
            <v>RECARGOS ISR 100%</v>
          </cell>
          <cell r="H605">
            <v>471</v>
          </cell>
        </row>
        <row r="606">
          <cell r="A606">
            <v>57608</v>
          </cell>
          <cell r="B606">
            <v>61420</v>
          </cell>
          <cell r="C606" t="str">
            <v>41610-05-0020-000</v>
          </cell>
          <cell r="G606" t="str">
            <v>RECARGOS ISR REPECOS 100%</v>
          </cell>
          <cell r="H606">
            <v>472</v>
          </cell>
        </row>
        <row r="607">
          <cell r="A607">
            <v>57611</v>
          </cell>
          <cell r="B607">
            <v>61421</v>
          </cell>
          <cell r="C607" t="str">
            <v>41610-05-0021-000</v>
          </cell>
          <cell r="G607" t="str">
            <v>REC. POR MORA CREDITOS FISCALIZACION 100%</v>
          </cell>
          <cell r="H607">
            <v>473</v>
          </cell>
        </row>
        <row r="608">
          <cell r="A608">
            <v>57612</v>
          </cell>
          <cell r="B608">
            <v>61423</v>
          </cell>
          <cell r="C608" t="str">
            <v>41610-05-0023-000</v>
          </cell>
          <cell r="G608" t="str">
            <v>RECARGOS ISR 5% S/ENAJ.DE INMUEBLES</v>
          </cell>
          <cell r="H608">
            <v>474</v>
          </cell>
        </row>
        <row r="609">
          <cell r="A609">
            <v>57614</v>
          </cell>
          <cell r="B609">
            <v>61424</v>
          </cell>
          <cell r="C609" t="str">
            <v>41610-05-0024-000</v>
          </cell>
          <cell r="G609" t="str">
            <v>RECARGOS ISR 5% REGIMEN INTERMEDIO 100%</v>
          </cell>
          <cell r="H609">
            <v>475</v>
          </cell>
        </row>
        <row r="610">
          <cell r="A610">
            <v>57610</v>
          </cell>
          <cell r="B610">
            <v>61425</v>
          </cell>
          <cell r="C610" t="str">
            <v>41610-05-0025-000</v>
          </cell>
          <cell r="G610" t="str">
            <v>INTERESES POR PLAZO CREDITOS FISCALIZACION  100%</v>
          </cell>
          <cell r="H610">
            <v>476</v>
          </cell>
        </row>
        <row r="611">
          <cell r="A611">
            <v>57403</v>
          </cell>
          <cell r="B611">
            <v>61427</v>
          </cell>
          <cell r="C611" t="str">
            <v>41610-05-0027-000</v>
          </cell>
          <cell r="G611" t="str">
            <v>GASTOS DE EJECUCION VIG. DE OBLIGACIONES</v>
          </cell>
          <cell r="H611">
            <v>477</v>
          </cell>
        </row>
        <row r="612">
          <cell r="A612">
            <v>57405</v>
          </cell>
          <cell r="B612">
            <v>61428</v>
          </cell>
          <cell r="C612" t="str">
            <v>41610-05-0028-000</v>
          </cell>
          <cell r="G612" t="str">
            <v>GASTOS DE EJECUCION DE CREDITOS FIS. FEDERALES</v>
          </cell>
          <cell r="H612">
            <v>478</v>
          </cell>
        </row>
        <row r="613">
          <cell r="A613">
            <v>56758</v>
          </cell>
          <cell r="B613">
            <v>61435</v>
          </cell>
          <cell r="C613" t="str">
            <v>41610-05-0035-000</v>
          </cell>
          <cell r="G613" t="str">
            <v>ISR DEL EJERCICIO</v>
          </cell>
          <cell r="H613">
            <v>479</v>
          </cell>
        </row>
        <row r="614">
          <cell r="A614">
            <v>57915</v>
          </cell>
          <cell r="B614">
            <v>61436</v>
          </cell>
          <cell r="C614" t="str">
            <v>41610-05-0036-000</v>
          </cell>
          <cell r="G614" t="str">
            <v>ACTUALIZACION ISR DEL EJERCICIO</v>
          </cell>
          <cell r="H614">
            <v>480</v>
          </cell>
        </row>
        <row r="615">
          <cell r="A615">
            <v>56740</v>
          </cell>
          <cell r="B615">
            <v>61437</v>
          </cell>
          <cell r="C615" t="str">
            <v>41610-05-0037-000</v>
          </cell>
          <cell r="G615" t="str">
            <v>ISR RETENCION DE SALARIOS</v>
          </cell>
          <cell r="H615">
            <v>481</v>
          </cell>
        </row>
        <row r="616">
          <cell r="A616">
            <v>57916</v>
          </cell>
          <cell r="B616">
            <v>61438</v>
          </cell>
          <cell r="C616" t="str">
            <v>41610-05-0038-000</v>
          </cell>
          <cell r="G616" t="str">
            <v>ACTUALIZACION ISR RETENCION DE SALARIOS</v>
          </cell>
          <cell r="H616">
            <v>482</v>
          </cell>
        </row>
        <row r="617">
          <cell r="A617">
            <v>57616</v>
          </cell>
          <cell r="B617">
            <v>61439</v>
          </cell>
          <cell r="C617" t="str">
            <v>41610-05-0039-000</v>
          </cell>
          <cell r="G617" t="str">
            <v>RECARGOS ISR RETENCION DE SALARIOS</v>
          </cell>
          <cell r="H617">
            <v>483</v>
          </cell>
        </row>
        <row r="618">
          <cell r="A618">
            <v>56759</v>
          </cell>
          <cell r="B618">
            <v>61440</v>
          </cell>
          <cell r="C618" t="str">
            <v>41610-05-0040-000</v>
          </cell>
          <cell r="G618" t="str">
            <v>ISR RETENCIONES  HONORARIOS</v>
          </cell>
          <cell r="H618">
            <v>484</v>
          </cell>
        </row>
        <row r="619">
          <cell r="A619">
            <v>57917</v>
          </cell>
          <cell r="B619">
            <v>61441</v>
          </cell>
          <cell r="C619" t="str">
            <v>41610-05-0041-000</v>
          </cell>
          <cell r="G619" t="str">
            <v>ACTUALIZACION ISR RETENCIONES  HONORARIOS</v>
          </cell>
          <cell r="H619">
            <v>485</v>
          </cell>
        </row>
        <row r="620">
          <cell r="A620">
            <v>57617</v>
          </cell>
          <cell r="B620">
            <v>61442</v>
          </cell>
          <cell r="C620" t="str">
            <v>41610-05-0042-000</v>
          </cell>
          <cell r="G620" t="str">
            <v>RECARGOS ISR RETENCIONES  HONORARIOS</v>
          </cell>
          <cell r="H620">
            <v>486</v>
          </cell>
        </row>
        <row r="621">
          <cell r="A621">
            <v>57918</v>
          </cell>
          <cell r="B621">
            <v>61443</v>
          </cell>
          <cell r="C621" t="str">
            <v>41610-05-0043-000</v>
          </cell>
          <cell r="G621" t="str">
            <v>ACTUALIZACION ISR PAGOS PROVISIONALES</v>
          </cell>
          <cell r="H621">
            <v>487</v>
          </cell>
        </row>
        <row r="622">
          <cell r="A622">
            <v>57618</v>
          </cell>
          <cell r="B622">
            <v>61444</v>
          </cell>
          <cell r="C622" t="str">
            <v>41610-05-0044-000</v>
          </cell>
          <cell r="G622" t="str">
            <v>RECARGOS ISR PAGOS PROVISIONALES</v>
          </cell>
          <cell r="H622">
            <v>488</v>
          </cell>
        </row>
        <row r="623">
          <cell r="A623">
            <v>57702</v>
          </cell>
          <cell r="B623">
            <v>61445</v>
          </cell>
          <cell r="C623" t="str">
            <v>41610-05-0045-000</v>
          </cell>
          <cell r="G623" t="str">
            <v>DESCUENTO S/ ACCES. DE MULTAS ISR IA IVA E IEPS FISC. 100%</v>
          </cell>
          <cell r="H623">
            <v>489</v>
          </cell>
        </row>
        <row r="624">
          <cell r="A624">
            <v>57703</v>
          </cell>
          <cell r="B624">
            <v>61446</v>
          </cell>
          <cell r="C624" t="str">
            <v>41610-05-0046-000</v>
          </cell>
          <cell r="G624" t="str">
            <v>DESCUENTO S/ ACCES. DE MULTAS ISR IA IVA E IEPS VIG.OBLIG. 100%</v>
          </cell>
          <cell r="H624">
            <v>490</v>
          </cell>
        </row>
        <row r="625">
          <cell r="A625">
            <v>57704</v>
          </cell>
          <cell r="B625">
            <v>61447</v>
          </cell>
          <cell r="C625" t="str">
            <v>41610-05-0047-000</v>
          </cell>
          <cell r="G625" t="str">
            <v>DESCUENTO S/ ACCES.DE MULTAS DE CONTROL DE OBLIG. REG. GRAL. LEY</v>
          </cell>
          <cell r="H625">
            <v>491</v>
          </cell>
        </row>
        <row r="626">
          <cell r="A626">
            <v>57705</v>
          </cell>
          <cell r="B626">
            <v>61448</v>
          </cell>
          <cell r="C626" t="str">
            <v>41610-05-0048-000</v>
          </cell>
          <cell r="G626" t="str">
            <v>DESCUENTO S/ ACCES. DE ISR PERS FIS PAG. PROV. ACT. PEQ. CONT. 100%</v>
          </cell>
          <cell r="H626">
            <v>492</v>
          </cell>
        </row>
        <row r="627">
          <cell r="A627">
            <v>57514</v>
          </cell>
          <cell r="B627">
            <v>61449</v>
          </cell>
          <cell r="C627" t="str">
            <v>41610-05-0049-000</v>
          </cell>
          <cell r="G627" t="str">
            <v>DESCUENTO S/ MULTAS ISR IA IVA E IEPS FISCALIZADAS. 100%</v>
          </cell>
          <cell r="H627">
            <v>493</v>
          </cell>
        </row>
        <row r="628">
          <cell r="A628">
            <v>57515</v>
          </cell>
          <cell r="B628">
            <v>61450</v>
          </cell>
          <cell r="C628" t="str">
            <v>41610-05-0050-000</v>
          </cell>
          <cell r="G628" t="str">
            <v>DESCUENTO S/  MULTAS ISR IA IVA E IEPS VIG.OBLIG. 100%</v>
          </cell>
          <cell r="H628">
            <v>494</v>
          </cell>
        </row>
        <row r="629">
          <cell r="A629">
            <v>57516</v>
          </cell>
          <cell r="B629">
            <v>61451</v>
          </cell>
          <cell r="C629" t="str">
            <v>41610-05-0051-000</v>
          </cell>
          <cell r="G629" t="str">
            <v>DESCUENTO S/MULTAS DE CONTROL DE OBLIG. REG. GRAL. LEY</v>
          </cell>
          <cell r="H629">
            <v>495</v>
          </cell>
        </row>
        <row r="630">
          <cell r="A630">
            <v>57622</v>
          </cell>
          <cell r="B630">
            <v>61452</v>
          </cell>
          <cell r="C630" t="str">
            <v>41610-05-0052-000</v>
          </cell>
          <cell r="G630" t="str">
            <v>INT. POR PLAZO PEQ. CONTRIBUYENTE 100%</v>
          </cell>
          <cell r="H630">
            <v>496</v>
          </cell>
        </row>
        <row r="631">
          <cell r="A631">
            <v>57623</v>
          </cell>
          <cell r="B631">
            <v>61453</v>
          </cell>
          <cell r="C631" t="str">
            <v>41610-05-0053-000</v>
          </cell>
          <cell r="G631" t="str">
            <v>REC. POR MORA PEQ. CONTRIBUYENTE 100%</v>
          </cell>
          <cell r="H631">
            <v>497</v>
          </cell>
        </row>
        <row r="633">
          <cell r="B633">
            <v>615</v>
          </cell>
          <cell r="C633" t="str">
            <v>41610-06-0000-000</v>
          </cell>
          <cell r="F633" t="str">
            <v>IMPUESTO AL VALOR AGREGADO</v>
          </cell>
        </row>
        <row r="634">
          <cell r="A634">
            <v>56901</v>
          </cell>
          <cell r="B634">
            <v>61501</v>
          </cell>
          <cell r="C634" t="str">
            <v>41610-06-0001-000</v>
          </cell>
          <cell r="G634" t="str">
            <v>IVA PAG PROV.PERS.MOR. Y FIS. 100%</v>
          </cell>
          <cell r="H634">
            <v>498</v>
          </cell>
        </row>
        <row r="635">
          <cell r="A635">
            <v>56905</v>
          </cell>
          <cell r="B635">
            <v>61502</v>
          </cell>
          <cell r="C635" t="str">
            <v>41610-06-0002-000</v>
          </cell>
          <cell r="G635" t="str">
            <v>DEC.ANUAL Y COMPL.R.SIMPLIF.100%</v>
          </cell>
          <cell r="H635">
            <v>499</v>
          </cell>
        </row>
        <row r="636">
          <cell r="A636">
            <v>56913</v>
          </cell>
          <cell r="B636">
            <v>61503</v>
          </cell>
          <cell r="C636" t="str">
            <v>41610-06-0003-000</v>
          </cell>
          <cell r="G636" t="str">
            <v>REGIMEN PEQ.CONTRIB. 100%</v>
          </cell>
          <cell r="H636">
            <v>500</v>
          </cell>
        </row>
        <row r="637">
          <cell r="A637">
            <v>56914</v>
          </cell>
          <cell r="B637">
            <v>61504</v>
          </cell>
          <cell r="C637" t="str">
            <v>41610-06-0004-000</v>
          </cell>
          <cell r="G637" t="str">
            <v>SUBSIDIO POR BENEFICIOS FISCALES IVA 100%</v>
          </cell>
          <cell r="H637">
            <v>501</v>
          </cell>
        </row>
        <row r="638">
          <cell r="A638">
            <v>57609</v>
          </cell>
          <cell r="B638">
            <v>61505</v>
          </cell>
          <cell r="C638" t="str">
            <v>41610-06-0005-000</v>
          </cell>
          <cell r="G638" t="str">
            <v>RECARGOS IVA REPECOS 100%</v>
          </cell>
          <cell r="H638">
            <v>502</v>
          </cell>
        </row>
        <row r="639">
          <cell r="A639">
            <v>57909</v>
          </cell>
          <cell r="B639">
            <v>61506</v>
          </cell>
          <cell r="C639" t="str">
            <v>41610-06-0006-000</v>
          </cell>
          <cell r="G639" t="str">
            <v>ACTUALIZACION IVA REPECOS 100%</v>
          </cell>
          <cell r="H639">
            <v>503</v>
          </cell>
        </row>
        <row r="640">
          <cell r="A640">
            <v>57919</v>
          </cell>
          <cell r="B640">
            <v>61507</v>
          </cell>
          <cell r="C640" t="str">
            <v>41610-06-0007-000</v>
          </cell>
          <cell r="G640" t="str">
            <v xml:space="preserve">ACTUALIZACION IVA </v>
          </cell>
          <cell r="H640">
            <v>504</v>
          </cell>
        </row>
        <row r="641">
          <cell r="A641">
            <v>57619</v>
          </cell>
          <cell r="B641">
            <v>61508</v>
          </cell>
          <cell r="C641" t="str">
            <v>41610-06-0008-000</v>
          </cell>
          <cell r="G641" t="str">
            <v xml:space="preserve">RECARGOS IVA </v>
          </cell>
          <cell r="H641">
            <v>505</v>
          </cell>
        </row>
        <row r="642">
          <cell r="A642">
            <v>57706</v>
          </cell>
          <cell r="B642">
            <v>61509</v>
          </cell>
          <cell r="C642" t="str">
            <v>41610-06-0009-000</v>
          </cell>
          <cell r="G642" t="str">
            <v>DESCUENTO S/ACCES DE IVA REGIMEN PEQ.CONTRIB. 100%</v>
          </cell>
          <cell r="H642">
            <v>506</v>
          </cell>
        </row>
        <row r="644">
          <cell r="B644">
            <v>616</v>
          </cell>
          <cell r="C644" t="str">
            <v>41610-07-0000-000</v>
          </cell>
          <cell r="F644" t="str">
            <v>IMPUESTO ESPECIAL  SOBRE PRODUCCION Y SERVICIOS</v>
          </cell>
        </row>
        <row r="645">
          <cell r="A645">
            <v>57201</v>
          </cell>
          <cell r="B645">
            <v>61601</v>
          </cell>
          <cell r="C645" t="str">
            <v>41610-07-0001-000</v>
          </cell>
          <cell r="G645" t="str">
            <v>IEPS GASOLINA 9/11</v>
          </cell>
          <cell r="H645">
            <v>507</v>
          </cell>
        </row>
        <row r="646">
          <cell r="A646">
            <v>77201</v>
          </cell>
          <cell r="B646">
            <v>61602</v>
          </cell>
          <cell r="C646" t="str">
            <v>41610-07-0002-000</v>
          </cell>
          <cell r="G646" t="str">
            <v>IEPS GASOLINA 2/11</v>
          </cell>
          <cell r="H646">
            <v>508</v>
          </cell>
        </row>
        <row r="647">
          <cell r="A647">
            <v>57211</v>
          </cell>
          <cell r="B647">
            <v>61603</v>
          </cell>
          <cell r="C647" t="str">
            <v>41610-07-0003-000</v>
          </cell>
          <cell r="G647" t="str">
            <v>IEPS GASOLINA 9/11 FISCALIZADO</v>
          </cell>
          <cell r="H647">
            <v>509</v>
          </cell>
        </row>
        <row r="648">
          <cell r="A648">
            <v>77211</v>
          </cell>
          <cell r="B648">
            <v>61604</v>
          </cell>
          <cell r="C648" t="str">
            <v>41610-07-0004-000</v>
          </cell>
          <cell r="G648" t="str">
            <v>IEPS GASOLINA 2/11 FISCALIZADO</v>
          </cell>
          <cell r="H648">
            <v>510</v>
          </cell>
        </row>
        <row r="649">
          <cell r="A649">
            <v>57203</v>
          </cell>
          <cell r="B649">
            <v>61605</v>
          </cell>
          <cell r="C649" t="str">
            <v>41610-07-0005-000</v>
          </cell>
          <cell r="G649" t="str">
            <v>ACTUALIZACION IEPS GASOLINA 9/11</v>
          </cell>
          <cell r="H649">
            <v>511</v>
          </cell>
        </row>
        <row r="650">
          <cell r="A650">
            <v>77203</v>
          </cell>
          <cell r="B650">
            <v>61606</v>
          </cell>
          <cell r="C650" t="str">
            <v>41610-07-0006-000</v>
          </cell>
          <cell r="G650" t="str">
            <v>ACTUALIZACION IEPS GASOLINA 2/11</v>
          </cell>
          <cell r="H650">
            <v>512</v>
          </cell>
        </row>
        <row r="651">
          <cell r="A651">
            <v>57213</v>
          </cell>
          <cell r="B651">
            <v>61607</v>
          </cell>
          <cell r="C651" t="str">
            <v>41610-07-0007-000</v>
          </cell>
          <cell r="G651" t="str">
            <v>ACTUALIZACION IEPS GASOLINA 9/11 FISCALIZADO</v>
          </cell>
          <cell r="H651">
            <v>513</v>
          </cell>
        </row>
        <row r="652">
          <cell r="A652">
            <v>77213</v>
          </cell>
          <cell r="B652">
            <v>61608</v>
          </cell>
          <cell r="C652" t="str">
            <v>41610-07-0008-000</v>
          </cell>
          <cell r="G652" t="str">
            <v>ACTUALIZACION IEPS GASOLINA 2/11 FISCALIZADO</v>
          </cell>
          <cell r="H652">
            <v>514</v>
          </cell>
        </row>
        <row r="653">
          <cell r="A653">
            <v>57206</v>
          </cell>
          <cell r="B653">
            <v>61609</v>
          </cell>
          <cell r="C653" t="str">
            <v>41610-07-0009-000</v>
          </cell>
          <cell r="G653" t="str">
            <v>MULTAS POR INCUMPLIMIENTO A REQUERIMIENTO IEPS 9/11</v>
          </cell>
          <cell r="H653">
            <v>515</v>
          </cell>
        </row>
        <row r="654">
          <cell r="A654">
            <v>77206</v>
          </cell>
          <cell r="B654">
            <v>61610</v>
          </cell>
          <cell r="C654" t="str">
            <v>41610-07-0010-000</v>
          </cell>
          <cell r="G654" t="str">
            <v>MULTAS POR INCUMPL. A REQ.IEPS GAS 2/11</v>
          </cell>
          <cell r="H654">
            <v>516</v>
          </cell>
        </row>
        <row r="655">
          <cell r="A655">
            <v>57207</v>
          </cell>
          <cell r="B655">
            <v>61611</v>
          </cell>
          <cell r="C655" t="str">
            <v>41610-07-0011-000</v>
          </cell>
          <cell r="G655" t="str">
            <v>MULTAS POR EXTEMPORANEIDAD IEPS GASOLINA 9/11</v>
          </cell>
          <cell r="H655">
            <v>517</v>
          </cell>
        </row>
        <row r="656">
          <cell r="A656">
            <v>77207</v>
          </cell>
          <cell r="B656">
            <v>61612</v>
          </cell>
          <cell r="C656" t="str">
            <v>41610-07-0012-000</v>
          </cell>
          <cell r="G656" t="str">
            <v>MULTAS POR EXTEMPORANEIDAD IEPS GAS 2/11</v>
          </cell>
          <cell r="H656">
            <v>518</v>
          </cell>
        </row>
        <row r="657">
          <cell r="A657">
            <v>57204</v>
          </cell>
          <cell r="B657">
            <v>61613</v>
          </cell>
          <cell r="C657" t="str">
            <v>41610-07-0013-000</v>
          </cell>
          <cell r="G657" t="str">
            <v>MULTAS POR CORRECCION FISCAL IEPS GASOLINA 9/11</v>
          </cell>
          <cell r="H657">
            <v>519</v>
          </cell>
        </row>
        <row r="658">
          <cell r="A658">
            <v>77204</v>
          </cell>
          <cell r="B658">
            <v>61614</v>
          </cell>
          <cell r="C658" t="str">
            <v>41610-07-0014-000</v>
          </cell>
          <cell r="G658" t="str">
            <v>MULTAS POR CORRECC.FISC.IEPS GAS 2/11</v>
          </cell>
          <cell r="H658">
            <v>520</v>
          </cell>
        </row>
        <row r="659">
          <cell r="A659">
            <v>57214</v>
          </cell>
          <cell r="B659">
            <v>61615</v>
          </cell>
          <cell r="C659" t="str">
            <v>41610-07-0015-000</v>
          </cell>
          <cell r="G659" t="str">
            <v>MULTA POR CORRECC.FISCAL IEPS GASOLINA 9/11 FISCALIZ.</v>
          </cell>
          <cell r="H659">
            <v>521</v>
          </cell>
        </row>
        <row r="660">
          <cell r="A660">
            <v>77214</v>
          </cell>
          <cell r="B660">
            <v>61616</v>
          </cell>
          <cell r="C660" t="str">
            <v>41610-07-0016-000</v>
          </cell>
          <cell r="G660" t="str">
            <v>MULTA POR CORRECC.FISCAL IEPS GASOLINA 2/11 FISCALIZ.</v>
          </cell>
          <cell r="H660">
            <v>522</v>
          </cell>
        </row>
        <row r="661">
          <cell r="A661">
            <v>57202</v>
          </cell>
          <cell r="B661">
            <v>61617</v>
          </cell>
          <cell r="C661" t="str">
            <v>41610-07-0017-000</v>
          </cell>
          <cell r="G661" t="str">
            <v>RECARGOS IEPS GASOLINA 9/11</v>
          </cell>
          <cell r="H661">
            <v>523</v>
          </cell>
        </row>
        <row r="662">
          <cell r="A662">
            <v>77202</v>
          </cell>
          <cell r="B662">
            <v>61618</v>
          </cell>
          <cell r="C662" t="str">
            <v>41610-07-0018-000</v>
          </cell>
          <cell r="G662" t="str">
            <v>RECARGOS IEPS GASOLINA 2/11</v>
          </cell>
          <cell r="H662">
            <v>524</v>
          </cell>
        </row>
        <row r="663">
          <cell r="A663">
            <v>57212</v>
          </cell>
          <cell r="B663">
            <v>61619</v>
          </cell>
          <cell r="C663" t="str">
            <v>41610-07-0019-000</v>
          </cell>
          <cell r="G663" t="str">
            <v>RECARGOS IEPS GASOLINA 9/11 FISCALIZADO</v>
          </cell>
          <cell r="H663">
            <v>525</v>
          </cell>
        </row>
        <row r="664">
          <cell r="A664">
            <v>77212</v>
          </cell>
          <cell r="B664">
            <v>61620</v>
          </cell>
          <cell r="C664" t="str">
            <v>41610-07-0020-000</v>
          </cell>
          <cell r="G664" t="str">
            <v>RECARGOS IEPS GASOLINA 2/11 FISCALIZADO</v>
          </cell>
          <cell r="H664">
            <v>526</v>
          </cell>
        </row>
        <row r="665">
          <cell r="A665">
            <v>57205</v>
          </cell>
          <cell r="B665">
            <v>61621</v>
          </cell>
          <cell r="C665" t="str">
            <v>41610-07-0021-000</v>
          </cell>
          <cell r="G665" t="str">
            <v>GASTOS DE EJECUCION IEPS GASOLINA 9/11</v>
          </cell>
          <cell r="H665">
            <v>527</v>
          </cell>
        </row>
        <row r="666">
          <cell r="A666">
            <v>77205</v>
          </cell>
          <cell r="B666">
            <v>61622</v>
          </cell>
          <cell r="C666" t="str">
            <v>41610-07-0022-000</v>
          </cell>
          <cell r="G666" t="str">
            <v>GASTOS DE EJECUCION IEPS GAS 2/11</v>
          </cell>
          <cell r="H666">
            <v>528</v>
          </cell>
        </row>
        <row r="667">
          <cell r="A667">
            <v>57215</v>
          </cell>
          <cell r="B667">
            <v>61624</v>
          </cell>
          <cell r="C667" t="str">
            <v>41610-07-0024-000</v>
          </cell>
          <cell r="G667" t="str">
            <v>DESCUENTO S/ACCES. DE MULTAS X INCUMPLIMIENTO A REQUERIMIENTO IEPS 9/11</v>
          </cell>
          <cell r="H667">
            <v>529</v>
          </cell>
        </row>
        <row r="668">
          <cell r="A668">
            <v>77215</v>
          </cell>
          <cell r="B668">
            <v>61625</v>
          </cell>
          <cell r="C668" t="str">
            <v>41610-07-0025-000</v>
          </cell>
          <cell r="G668" t="str">
            <v>DESCUENTO S/ACCES. DE MULTAS X INCUMPLIMIENTO A REQUERIMIENTO IEPS 2/11</v>
          </cell>
          <cell r="H668">
            <v>530</v>
          </cell>
        </row>
        <row r="669">
          <cell r="A669">
            <v>57216</v>
          </cell>
          <cell r="B669">
            <v>61626</v>
          </cell>
          <cell r="C669" t="str">
            <v>41610-07-0026-000</v>
          </cell>
          <cell r="G669" t="str">
            <v>DESCUENTO S/ACCES. DE MULTAS POR EXTEMPORANEIDAD IEPS GASOLINA 9/11</v>
          </cell>
          <cell r="H669">
            <v>531</v>
          </cell>
        </row>
        <row r="670">
          <cell r="A670">
            <v>77216</v>
          </cell>
          <cell r="B670">
            <v>61627</v>
          </cell>
          <cell r="C670" t="str">
            <v>41610-07-0027-000</v>
          </cell>
          <cell r="G670" t="str">
            <v>DESCUENTO S/ACCES. DE MULTAS POR EXTEMPORANEIDAD IEPS GASOLINA 2/11</v>
          </cell>
          <cell r="H670">
            <v>532</v>
          </cell>
        </row>
        <row r="671">
          <cell r="A671">
            <v>57217</v>
          </cell>
          <cell r="B671">
            <v>61628</v>
          </cell>
          <cell r="C671" t="str">
            <v>41610-07-0028-000</v>
          </cell>
          <cell r="G671" t="str">
            <v>DESCUENTO S/MULTAS X INCUMPLIMIENTO A REQUERIMIENTO IEPS 9/11</v>
          </cell>
          <cell r="H671">
            <v>533</v>
          </cell>
        </row>
        <row r="672">
          <cell r="A672">
            <v>77217</v>
          </cell>
          <cell r="B672">
            <v>61629</v>
          </cell>
          <cell r="C672" t="str">
            <v>41610-07-0029-000</v>
          </cell>
          <cell r="G672" t="str">
            <v>DESCUENTO S/MULTAS X INCUMPLIMIENTO A REQUERIMIENTO IEPS 2/11</v>
          </cell>
          <cell r="H672">
            <v>534</v>
          </cell>
        </row>
        <row r="673">
          <cell r="A673">
            <v>57218</v>
          </cell>
          <cell r="B673">
            <v>61630</v>
          </cell>
          <cell r="C673" t="str">
            <v>41610-07-0030-000</v>
          </cell>
          <cell r="G673" t="str">
            <v>DESCUENTO S/MULTAS POR EXTEMPORANEIDAD IEPS GASOLINA 9/11</v>
          </cell>
          <cell r="H673">
            <v>535</v>
          </cell>
        </row>
        <row r="674">
          <cell r="A674">
            <v>77218</v>
          </cell>
          <cell r="B674">
            <v>61631</v>
          </cell>
          <cell r="C674" t="str">
            <v>41610-07-0031-000</v>
          </cell>
          <cell r="G674" t="str">
            <v>DESCUENTO S/MULTAS POR EXTEMPORANEIDAD IEPS GASOLINA 2/11</v>
          </cell>
          <cell r="H674">
            <v>536</v>
          </cell>
        </row>
        <row r="676">
          <cell r="B676">
            <v>617</v>
          </cell>
          <cell r="C676" t="str">
            <v>41610-08-0000-000</v>
          </cell>
          <cell r="F676" t="str">
            <v>PESCA DEPORTIVA Y VIDA SILVESTRE</v>
          </cell>
        </row>
        <row r="677">
          <cell r="A677">
            <v>57301</v>
          </cell>
          <cell r="B677">
            <v>61701</v>
          </cell>
          <cell r="C677" t="str">
            <v>41610-08-0001-000</v>
          </cell>
          <cell r="G677" t="str">
            <v>PERMISOS PARA PESCA DEPORTIVA</v>
          </cell>
          <cell r="H677">
            <v>537</v>
          </cell>
        </row>
        <row r="678">
          <cell r="A678">
            <v>57302</v>
          </cell>
          <cell r="B678">
            <v>61702</v>
          </cell>
          <cell r="C678" t="str">
            <v>41610-08-0002-000</v>
          </cell>
          <cell r="G678" t="str">
            <v>APROVECHAMIENTO RECURSOS PESQUEROS</v>
          </cell>
          <cell r="H678">
            <v>538</v>
          </cell>
        </row>
        <row r="679">
          <cell r="A679">
            <v>57303</v>
          </cell>
          <cell r="B679">
            <v>61703</v>
          </cell>
          <cell r="C679" t="str">
            <v>41610-08-0003-000</v>
          </cell>
          <cell r="G679" t="str">
            <v>LICENCIA DE CAZA DEPORTIVA</v>
          </cell>
          <cell r="H679">
            <v>539</v>
          </cell>
        </row>
        <row r="680">
          <cell r="A680">
            <v>57304</v>
          </cell>
          <cell r="B680">
            <v>61704</v>
          </cell>
          <cell r="C680" t="str">
            <v>41610-08-0004-000</v>
          </cell>
          <cell r="G680" t="str">
            <v>REGISTRO DE ORGANIZACIONES (CLUBS CAZA)</v>
          </cell>
          <cell r="H680">
            <v>540</v>
          </cell>
        </row>
        <row r="681">
          <cell r="A681">
            <v>57305</v>
          </cell>
          <cell r="B681">
            <v>61705</v>
          </cell>
          <cell r="C681" t="str">
            <v>41610-08-0005-000</v>
          </cell>
          <cell r="G681" t="str">
            <v>REGISTRO PRESTADORES DE SERVICIO (TIENDAS DE MASCOTAS)</v>
          </cell>
          <cell r="H681">
            <v>541</v>
          </cell>
        </row>
        <row r="682">
          <cell r="A682">
            <v>57306</v>
          </cell>
          <cell r="B682">
            <v>61706</v>
          </cell>
          <cell r="C682" t="str">
            <v>41610-08-0006-000</v>
          </cell>
          <cell r="G682" t="str">
            <v>REGISTRO PRESTADORES DE SERVICIO (TAXI DERMISTAS)</v>
          </cell>
          <cell r="H682">
            <v>542</v>
          </cell>
        </row>
        <row r="683">
          <cell r="A683">
            <v>57308</v>
          </cell>
          <cell r="B683">
            <v>61707</v>
          </cell>
          <cell r="C683" t="str">
            <v>41610-08-0007-000</v>
          </cell>
          <cell r="G683" t="str">
            <v>LICENCIAS DE PRESTADORES DE SERVICIOS A PROVEC</v>
          </cell>
          <cell r="H683">
            <v>543</v>
          </cell>
        </row>
        <row r="684">
          <cell r="A684">
            <v>57309</v>
          </cell>
          <cell r="B684">
            <v>61708</v>
          </cell>
          <cell r="C684" t="str">
            <v>41610-08-0008-000</v>
          </cell>
          <cell r="G684" t="str">
            <v>REGISTRO DE RECOLEC.D/ESPECIMENES D/VIDA SILVESTRE</v>
          </cell>
          <cell r="H684">
            <v>544</v>
          </cell>
        </row>
        <row r="685">
          <cell r="A685">
            <v>57310</v>
          </cell>
          <cell r="B685">
            <v>61709</v>
          </cell>
          <cell r="C685" t="str">
            <v>41610-08-0009-000</v>
          </cell>
          <cell r="G685" t="str">
            <v>REG. DE EJEMP. D/FAUNA SILVESTRE MOD.AVE D/PRESA</v>
          </cell>
          <cell r="H685">
            <v>545</v>
          </cell>
        </row>
        <row r="686">
          <cell r="A686">
            <v>57311</v>
          </cell>
          <cell r="B686">
            <v>61710</v>
          </cell>
          <cell r="C686" t="str">
            <v>41610-08-0010-000</v>
          </cell>
          <cell r="G686" t="str">
            <v>EXPEDICION DE CINTILLOS</v>
          </cell>
          <cell r="H686">
            <v>546</v>
          </cell>
        </row>
        <row r="687">
          <cell r="A687">
            <v>57312</v>
          </cell>
          <cell r="B687">
            <v>61711</v>
          </cell>
          <cell r="C687" t="str">
            <v>41610-08-0011-000</v>
          </cell>
          <cell r="G687" t="str">
            <v>REG. DE EJEMP. D/ FAUNA SILV. MOD. MASCOTA</v>
          </cell>
          <cell r="H687">
            <v>547</v>
          </cell>
        </row>
        <row r="688">
          <cell r="A688">
            <v>57313</v>
          </cell>
          <cell r="B688">
            <v>61712</v>
          </cell>
          <cell r="C688" t="str">
            <v>41610-08-0012-000</v>
          </cell>
          <cell r="G688" t="str">
            <v>ACT. DE LA LICENCIA DE PRESTADOR DE SERVICIO</v>
          </cell>
          <cell r="H688">
            <v>548</v>
          </cell>
        </row>
        <row r="689">
          <cell r="A689">
            <v>57314</v>
          </cell>
          <cell r="B689">
            <v>61713</v>
          </cell>
          <cell r="C689" t="str">
            <v>41610-08-0013-000</v>
          </cell>
          <cell r="G689" t="str">
            <v>TRAMITE PARA EXPEDICION DE PERMISOS P/PESCA DEPORTIVA</v>
          </cell>
          <cell r="H689">
            <v>549</v>
          </cell>
        </row>
        <row r="690">
          <cell r="A690">
            <v>57315</v>
          </cell>
          <cell r="B690">
            <v>61714</v>
          </cell>
          <cell r="C690" t="str">
            <v>41610-08-0014-000</v>
          </cell>
          <cell r="G690" t="str">
            <v>MULTAS DE PARQUES Y VIDA SILVESTRE</v>
          </cell>
          <cell r="H690">
            <v>550</v>
          </cell>
        </row>
        <row r="691">
          <cell r="A691">
            <v>57316</v>
          </cell>
          <cell r="B691">
            <v>61715</v>
          </cell>
          <cell r="C691" t="str">
            <v>41610-08-0015-000</v>
          </cell>
          <cell r="G691" t="str">
            <v>REGISTRO DE PADRON DE PARQ. ZOO Y ESP. PUB. (PIMVS)</v>
          </cell>
          <cell r="H691">
            <v>551</v>
          </cell>
        </row>
        <row r="693">
          <cell r="B693">
            <v>618</v>
          </cell>
          <cell r="C693" t="str">
            <v>41610-09-0000-000</v>
          </cell>
          <cell r="F693" t="str">
            <v>MULTAS ADMINISTRATIVAS FEDERALES NO FISCALES</v>
          </cell>
        </row>
        <row r="694">
          <cell r="A694">
            <v>58901</v>
          </cell>
          <cell r="B694">
            <v>61801</v>
          </cell>
          <cell r="C694" t="str">
            <v>41610-09-0001-000</v>
          </cell>
          <cell r="G694" t="str">
            <v>MULTAS INFRACC.LEY FED.TRABAJO 98%</v>
          </cell>
          <cell r="H694">
            <v>552</v>
          </cell>
        </row>
        <row r="695">
          <cell r="A695">
            <v>58902</v>
          </cell>
          <cell r="B695">
            <v>61802</v>
          </cell>
          <cell r="C695" t="str">
            <v>41610-09-0002-000</v>
          </cell>
          <cell r="G695" t="str">
            <v>MULTAS INFR.REGLEMEN.DE TRANS.FED.98%</v>
          </cell>
          <cell r="H695">
            <v>553</v>
          </cell>
        </row>
        <row r="696">
          <cell r="A696">
            <v>58903</v>
          </cell>
          <cell r="B696">
            <v>61803</v>
          </cell>
          <cell r="C696" t="str">
            <v>41610-09-0003-000</v>
          </cell>
          <cell r="G696" t="str">
            <v>MULTAS DE LA PROFECO 98%</v>
          </cell>
          <cell r="H696">
            <v>554</v>
          </cell>
        </row>
        <row r="697">
          <cell r="A697">
            <v>58904</v>
          </cell>
          <cell r="B697">
            <v>61804</v>
          </cell>
          <cell r="C697" t="str">
            <v>41610-09-0004-000</v>
          </cell>
          <cell r="G697" t="str">
            <v>MULTAS DE VARIAS DEP. FED. 98%</v>
          </cell>
          <cell r="H697">
            <v>555</v>
          </cell>
        </row>
        <row r="698">
          <cell r="A698">
            <v>58905</v>
          </cell>
          <cell r="B698">
            <v>61805</v>
          </cell>
          <cell r="C698" t="str">
            <v>41610-09-0005-000</v>
          </cell>
          <cell r="G698" t="str">
            <v>MULTAS SECOFI 98%</v>
          </cell>
          <cell r="H698">
            <v>556</v>
          </cell>
        </row>
        <row r="699">
          <cell r="A699">
            <v>58906</v>
          </cell>
          <cell r="B699">
            <v>61806</v>
          </cell>
          <cell r="C699" t="str">
            <v>41610-09-0006-000</v>
          </cell>
          <cell r="G699" t="str">
            <v>MULTAS PROFEPA 98%</v>
          </cell>
          <cell r="H699">
            <v>557</v>
          </cell>
        </row>
        <row r="700">
          <cell r="A700">
            <v>78901</v>
          </cell>
          <cell r="B700">
            <v>61807</v>
          </cell>
          <cell r="C700" t="str">
            <v>41610-09-0007-000</v>
          </cell>
          <cell r="G700" t="str">
            <v>MULTAS INFRACC.LEY FED.TRABAJO 2%</v>
          </cell>
          <cell r="H700">
            <v>558</v>
          </cell>
        </row>
        <row r="701">
          <cell r="A701">
            <v>78902</v>
          </cell>
          <cell r="B701">
            <v>61808</v>
          </cell>
          <cell r="C701" t="str">
            <v>41610-09-0008-000</v>
          </cell>
          <cell r="G701" t="str">
            <v>MULTAS INFR.REGLEMEN.DE TRANS.FED.2%</v>
          </cell>
          <cell r="H701">
            <v>559</v>
          </cell>
        </row>
        <row r="702">
          <cell r="A702">
            <v>78903</v>
          </cell>
          <cell r="B702">
            <v>61809</v>
          </cell>
          <cell r="C702" t="str">
            <v>41610-09-0009-000</v>
          </cell>
          <cell r="G702" t="str">
            <v>MULTAS DE LA PROFECO 2%</v>
          </cell>
          <cell r="H702">
            <v>560</v>
          </cell>
        </row>
        <row r="703">
          <cell r="A703">
            <v>78904</v>
          </cell>
          <cell r="B703">
            <v>61810</v>
          </cell>
          <cell r="C703" t="str">
            <v>41610-09-0010-000</v>
          </cell>
          <cell r="G703" t="str">
            <v>MULTAS DE VARIAS DEP. FED. 2%</v>
          </cell>
          <cell r="H703">
            <v>561</v>
          </cell>
        </row>
        <row r="704">
          <cell r="A704">
            <v>78905</v>
          </cell>
          <cell r="B704">
            <v>61811</v>
          </cell>
          <cell r="C704" t="str">
            <v>41610-09-0011-000</v>
          </cell>
          <cell r="G704" t="str">
            <v>MULTAS SECOFI 2%</v>
          </cell>
          <cell r="H704">
            <v>562</v>
          </cell>
        </row>
        <row r="705">
          <cell r="A705">
            <v>78906</v>
          </cell>
          <cell r="B705">
            <v>61812</v>
          </cell>
          <cell r="C705" t="str">
            <v>41610-09-0012-000</v>
          </cell>
          <cell r="G705" t="str">
            <v>MULTAS PROFEPA 2%</v>
          </cell>
          <cell r="H705">
            <v>563</v>
          </cell>
        </row>
        <row r="706">
          <cell r="A706">
            <v>58910</v>
          </cell>
          <cell r="B706">
            <v>61813</v>
          </cell>
          <cell r="C706" t="str">
            <v>41610-09-0013-000</v>
          </cell>
          <cell r="G706" t="str">
            <v>DEV S/MULTAS ADMVAS. FED 98%</v>
          </cell>
          <cell r="H706">
            <v>564</v>
          </cell>
        </row>
        <row r="707">
          <cell r="A707">
            <v>78910</v>
          </cell>
          <cell r="B707">
            <v>61814</v>
          </cell>
          <cell r="C707" t="str">
            <v>41610-09-0014-000</v>
          </cell>
          <cell r="G707" t="str">
            <v>DEV S/MULTAS ADMVAS. FED 2%</v>
          </cell>
          <cell r="H707">
            <v>565</v>
          </cell>
        </row>
        <row r="708">
          <cell r="A708">
            <v>57913</v>
          </cell>
          <cell r="B708">
            <v>61815</v>
          </cell>
          <cell r="C708" t="str">
            <v>41610-09-0015-000</v>
          </cell>
          <cell r="G708" t="str">
            <v>ACT.DE MULTAS ADMVAS.FED.NO FISCALES 98%</v>
          </cell>
          <cell r="H708">
            <v>566</v>
          </cell>
        </row>
        <row r="709">
          <cell r="A709">
            <v>77913</v>
          </cell>
          <cell r="B709">
            <v>61816</v>
          </cell>
          <cell r="C709" t="str">
            <v>41610-09-0016-000</v>
          </cell>
          <cell r="G709" t="str">
            <v>ACT.DE MULTAS ADMVAS.FED.NO FISCALES 2%</v>
          </cell>
          <cell r="H709">
            <v>567</v>
          </cell>
        </row>
        <row r="710">
          <cell r="A710">
            <v>57615</v>
          </cell>
          <cell r="B710">
            <v>61817</v>
          </cell>
          <cell r="C710" t="str">
            <v>41610-09-0017-000</v>
          </cell>
          <cell r="G710" t="str">
            <v>REC.MULTAS ADMVAS.FED.NO FISCALES 98%</v>
          </cell>
          <cell r="H710">
            <v>568</v>
          </cell>
        </row>
        <row r="711">
          <cell r="A711">
            <v>77615</v>
          </cell>
          <cell r="B711">
            <v>61818</v>
          </cell>
          <cell r="C711" t="str">
            <v>41610-09-0018-000</v>
          </cell>
          <cell r="G711" t="str">
            <v>REC.MULTAS ADMVAS.FED.NO FISCALES 2%</v>
          </cell>
          <cell r="H711">
            <v>569</v>
          </cell>
        </row>
        <row r="712">
          <cell r="A712">
            <v>57408</v>
          </cell>
          <cell r="B712">
            <v>61819</v>
          </cell>
          <cell r="C712" t="str">
            <v>41610-09-0019-000</v>
          </cell>
          <cell r="G712" t="str">
            <v>GASTOS DE EJECUCION MULTAS FED.NO FISC.</v>
          </cell>
          <cell r="H712">
            <v>570</v>
          </cell>
        </row>
        <row r="713">
          <cell r="A713">
            <v>57604</v>
          </cell>
          <cell r="B713">
            <v>61820</v>
          </cell>
          <cell r="C713" t="str">
            <v>41610-09-0020-000</v>
          </cell>
          <cell r="G713" t="str">
            <v>INTERESES POR PLAZO 98%</v>
          </cell>
          <cell r="H713">
            <v>571</v>
          </cell>
        </row>
        <row r="714">
          <cell r="A714">
            <v>77604</v>
          </cell>
          <cell r="B714">
            <v>61821</v>
          </cell>
          <cell r="C714" t="str">
            <v>41610-09-0021-000</v>
          </cell>
          <cell r="G714" t="str">
            <v>INTERESES POR PLAZO 2%</v>
          </cell>
          <cell r="H714">
            <v>572</v>
          </cell>
        </row>
        <row r="715">
          <cell r="A715">
            <v>58001</v>
          </cell>
          <cell r="B715">
            <v>61822</v>
          </cell>
          <cell r="C715" t="str">
            <v>41610-09-0022-000</v>
          </cell>
          <cell r="G715" t="str">
            <v>HONORARIOS EJECUCION CONTROL VEHICULAR</v>
          </cell>
          <cell r="H715">
            <v>573</v>
          </cell>
        </row>
        <row r="716">
          <cell r="A716">
            <v>58003</v>
          </cell>
          <cell r="B716">
            <v>61823</v>
          </cell>
          <cell r="C716" t="str">
            <v>41610-09-0023-000</v>
          </cell>
          <cell r="G716" t="str">
            <v>HONORARIOS EJECUCION POR CONTROLOBLIG.100%</v>
          </cell>
          <cell r="H716">
            <v>574</v>
          </cell>
        </row>
        <row r="717">
          <cell r="A717">
            <v>58005</v>
          </cell>
          <cell r="B717">
            <v>61824</v>
          </cell>
          <cell r="C717" t="str">
            <v>41610-09-0024-000</v>
          </cell>
          <cell r="G717" t="str">
            <v xml:space="preserve">HONORARIOS DE NOTIFICACION CREDITOS Y COBRANZAS </v>
          </cell>
          <cell r="H717">
            <v>575</v>
          </cell>
        </row>
        <row r="718">
          <cell r="A718">
            <v>58911</v>
          </cell>
          <cell r="B718">
            <v>61825</v>
          </cell>
          <cell r="C718" t="str">
            <v>41610-09-0025-000</v>
          </cell>
          <cell r="G718" t="str">
            <v>DESCUENTO S/ ACCES. S/MULTAS ADMVAS.FED.NO FISCALES 98%</v>
          </cell>
          <cell r="H718">
            <v>576</v>
          </cell>
        </row>
        <row r="719">
          <cell r="A719">
            <v>78911</v>
          </cell>
          <cell r="B719">
            <v>61826</v>
          </cell>
          <cell r="C719" t="str">
            <v>41610-09-0026-000</v>
          </cell>
          <cell r="G719" t="str">
            <v>DESCUENTO S/ ACCES. S/MULTAS ADMVAS.FED.NO FISCALES 02%</v>
          </cell>
          <cell r="H719">
            <v>577</v>
          </cell>
        </row>
        <row r="720">
          <cell r="A720">
            <v>58912</v>
          </cell>
          <cell r="B720">
            <v>61827</v>
          </cell>
          <cell r="C720" t="str">
            <v>41610-09-0027-000</v>
          </cell>
          <cell r="G720" t="str">
            <v>DESCUENTO S/MULTAS ADMVAS.FED.NO FISCALES 98%</v>
          </cell>
          <cell r="H720">
            <v>578</v>
          </cell>
        </row>
        <row r="721">
          <cell r="A721">
            <v>78912</v>
          </cell>
          <cell r="B721">
            <v>61828</v>
          </cell>
          <cell r="C721" t="str">
            <v>41610-09-0028-000</v>
          </cell>
          <cell r="G721" t="str">
            <v>DESCUENTO S/ MULTAS ADMVAS.FED.NO FISCALES 02%</v>
          </cell>
          <cell r="H721">
            <v>579</v>
          </cell>
        </row>
        <row r="723">
          <cell r="B723">
            <v>619</v>
          </cell>
          <cell r="C723" t="str">
            <v>41620-00-0000-000</v>
          </cell>
          <cell r="F723" t="str">
            <v>APROVECHAMIENTOS TIPO CORRIENTE VARIOS</v>
          </cell>
        </row>
        <row r="724">
          <cell r="C724" t="str">
            <v>41620-01-0000-000</v>
          </cell>
          <cell r="G724" t="str">
            <v>Multas</v>
          </cell>
        </row>
        <row r="725">
          <cell r="A725">
            <v>20526</v>
          </cell>
          <cell r="B725">
            <v>61901</v>
          </cell>
          <cell r="C725" t="str">
            <v>41620-01-0001-000</v>
          </cell>
          <cell r="G725" t="str">
            <v>MULTAS Y AJUSTES</v>
          </cell>
          <cell r="H725">
            <v>580</v>
          </cell>
        </row>
        <row r="726">
          <cell r="A726">
            <v>40100</v>
          </cell>
          <cell r="B726">
            <v>61902</v>
          </cell>
          <cell r="C726" t="str">
            <v>41620-01-0002-000</v>
          </cell>
          <cell r="G726" t="str">
            <v>MULTAS</v>
          </cell>
          <cell r="H726">
            <v>581</v>
          </cell>
        </row>
        <row r="727">
          <cell r="A727">
            <v>40101</v>
          </cell>
          <cell r="B727">
            <v>61903</v>
          </cell>
          <cell r="C727" t="str">
            <v>41620-01-0003-000</v>
          </cell>
          <cell r="G727" t="str">
            <v>MULTAS IMP. P/LA AGENCIA ESTATAL TRANSPORTE</v>
          </cell>
          <cell r="H727">
            <v>582</v>
          </cell>
        </row>
        <row r="728">
          <cell r="A728">
            <v>40102</v>
          </cell>
          <cell r="B728">
            <v>61904</v>
          </cell>
          <cell r="C728" t="str">
            <v>41620-01-0004-000</v>
          </cell>
          <cell r="G728" t="str">
            <v>MULTAS DE LA SUBSECRETARIA DE SALUD</v>
          </cell>
          <cell r="H728">
            <v>583</v>
          </cell>
        </row>
        <row r="729">
          <cell r="A729">
            <v>40103</v>
          </cell>
          <cell r="B729">
            <v>61905</v>
          </cell>
          <cell r="C729" t="str">
            <v>41620-01-0005-000</v>
          </cell>
          <cell r="G729" t="str">
            <v>MULTAS DE LA SUBSECRETARIA DE ECOLOGIA</v>
          </cell>
          <cell r="H729">
            <v>584</v>
          </cell>
        </row>
        <row r="730">
          <cell r="A730">
            <v>40104</v>
          </cell>
          <cell r="B730">
            <v>61906</v>
          </cell>
          <cell r="C730" t="str">
            <v>41620-01-0006-000</v>
          </cell>
          <cell r="G730" t="str">
            <v>MULTAS DE LA SUBSECRETARIA DEL TRABAJO</v>
          </cell>
          <cell r="H730">
            <v>585</v>
          </cell>
        </row>
        <row r="731">
          <cell r="A731">
            <v>40107</v>
          </cell>
          <cell r="B731">
            <v>61908</v>
          </cell>
          <cell r="C731" t="str">
            <v>41620-01-0007-000</v>
          </cell>
          <cell r="G731" t="str">
            <v>MULTAS DIRECC PROTECCION CIVIL</v>
          </cell>
          <cell r="H731">
            <v>586</v>
          </cell>
        </row>
        <row r="732">
          <cell r="A732">
            <v>40117</v>
          </cell>
          <cell r="B732">
            <v>61909</v>
          </cell>
          <cell r="C732" t="str">
            <v>41620-01-0008-000</v>
          </cell>
          <cell r="G732" t="str">
            <v>MULTAS PODER JUDICIAL</v>
          </cell>
          <cell r="H732">
            <v>587</v>
          </cell>
        </row>
        <row r="733">
          <cell r="A733">
            <v>40118</v>
          </cell>
          <cell r="B733">
            <v>61910</v>
          </cell>
          <cell r="C733" t="str">
            <v>41620-01-0009-000</v>
          </cell>
          <cell r="G733" t="str">
            <v>MULTAS IMPUESTAS POR LA CONTRALORIA</v>
          </cell>
          <cell r="H733">
            <v>588</v>
          </cell>
        </row>
        <row r="734">
          <cell r="A734">
            <v>40119</v>
          </cell>
          <cell r="B734">
            <v>61911</v>
          </cell>
          <cell r="C734" t="str">
            <v>41620-01-0010-000</v>
          </cell>
          <cell r="G734" t="str">
            <v>MULTAS TRANSP. PUBLICO (TAXIS SIN CONCESION)</v>
          </cell>
          <cell r="H734">
            <v>589</v>
          </cell>
        </row>
        <row r="735">
          <cell r="A735">
            <v>40105</v>
          </cell>
          <cell r="B735">
            <v>61907</v>
          </cell>
          <cell r="C735" t="str">
            <v>41620-01-0011-000</v>
          </cell>
          <cell r="G735" t="str">
            <v>OTRAS MULTAS</v>
          </cell>
          <cell r="H735">
            <v>590</v>
          </cell>
        </row>
        <row r="736">
          <cell r="A736">
            <v>57513</v>
          </cell>
          <cell r="B736">
            <v>61952</v>
          </cell>
          <cell r="C736" t="str">
            <v>41620-01-0012-000</v>
          </cell>
          <cell r="G736" t="str">
            <v>MULTAS DE CONTROL DE OBLIGACIONES REG. GRAL. LEY</v>
          </cell>
          <cell r="H736">
            <v>591</v>
          </cell>
        </row>
        <row r="737">
          <cell r="A737">
            <v>40120</v>
          </cell>
          <cell r="B737">
            <v>61967</v>
          </cell>
          <cell r="C737" t="str">
            <v>41620-01-0013-000</v>
          </cell>
          <cell r="G737" t="str">
            <v>DESCUENTO S/  MULTAS</v>
          </cell>
          <cell r="H737">
            <v>592</v>
          </cell>
        </row>
        <row r="738">
          <cell r="A738">
            <v>40121</v>
          </cell>
          <cell r="B738">
            <v>61968</v>
          </cell>
          <cell r="C738" t="str">
            <v>41620-01-0014-000</v>
          </cell>
          <cell r="G738" t="str">
            <v>DESCUENTO S/ MULTA IMP. P/LA AGENCIA EST. DEL TRANSP.</v>
          </cell>
          <cell r="H738">
            <v>593</v>
          </cell>
        </row>
        <row r="739">
          <cell r="A739">
            <v>40122</v>
          </cell>
          <cell r="B739">
            <v>61969</v>
          </cell>
          <cell r="C739" t="str">
            <v>41620-01-0015-000</v>
          </cell>
          <cell r="G739" t="str">
            <v>DESCUENTO S/ MULTAS DE LA SUBSECRETARIA DE SALUD</v>
          </cell>
          <cell r="H739">
            <v>594</v>
          </cell>
        </row>
        <row r="740">
          <cell r="A740">
            <v>40123</v>
          </cell>
          <cell r="B740">
            <v>61970</v>
          </cell>
          <cell r="C740" t="str">
            <v>41620-01-0016-000</v>
          </cell>
          <cell r="G740" t="str">
            <v>DESCUENTO S/ MULTAS DE LA SUBSECRETARIA DE ECOLOGIA</v>
          </cell>
          <cell r="H740">
            <v>595</v>
          </cell>
        </row>
        <row r="741">
          <cell r="A741">
            <v>40124</v>
          </cell>
          <cell r="B741">
            <v>61971</v>
          </cell>
          <cell r="C741" t="str">
            <v>41620-01-0017-000</v>
          </cell>
          <cell r="G741" t="str">
            <v>DESCUENTO S/ OTRAS MULTAS</v>
          </cell>
          <cell r="H741">
            <v>596</v>
          </cell>
        </row>
        <row r="742">
          <cell r="A742">
            <v>40125</v>
          </cell>
          <cell r="B742">
            <v>61972</v>
          </cell>
          <cell r="C742" t="str">
            <v>41620-01-0018-000</v>
          </cell>
          <cell r="G742" t="str">
            <v>DESCUENTO S/MULTAS DIRECCION DE PROTECCION CIVIL</v>
          </cell>
          <cell r="H742">
            <v>597</v>
          </cell>
        </row>
        <row r="743">
          <cell r="A743">
            <v>40126</v>
          </cell>
          <cell r="B743">
            <v>61973</v>
          </cell>
          <cell r="C743" t="str">
            <v>41620-01-0019-000</v>
          </cell>
          <cell r="G743" t="str">
            <v>DESCUENTO S/ MULTAS POR INCUMPLIMIENTO DE REQ.</v>
          </cell>
          <cell r="H743">
            <v>598</v>
          </cell>
        </row>
        <row r="744">
          <cell r="A744">
            <v>40127</v>
          </cell>
          <cell r="B744">
            <v>61974</v>
          </cell>
          <cell r="C744" t="str">
            <v>41620-01-0020-000</v>
          </cell>
          <cell r="G744" t="str">
            <v>DESCUENTO S/ MULTAS PODER JUDICIAL</v>
          </cell>
          <cell r="H744">
            <v>599</v>
          </cell>
        </row>
        <row r="745">
          <cell r="A745">
            <v>40128</v>
          </cell>
          <cell r="B745">
            <v>61975</v>
          </cell>
          <cell r="C745" t="str">
            <v>41620-01-0021-000</v>
          </cell>
          <cell r="G745" t="str">
            <v>DESCUENTO S/  MULTAS IMPUESTAS POR CONTRALORIA</v>
          </cell>
          <cell r="H745">
            <v>600</v>
          </cell>
        </row>
        <row r="746">
          <cell r="A746">
            <v>40129</v>
          </cell>
          <cell r="B746">
            <v>61976</v>
          </cell>
          <cell r="C746" t="str">
            <v>41620-01-0022-000</v>
          </cell>
          <cell r="G746" t="str">
            <v>DESCUENTO S/MULTAS TRANSP. PUB(TAXIS)SIN CONCESION</v>
          </cell>
          <cell r="H746">
            <v>601</v>
          </cell>
        </row>
        <row r="747">
          <cell r="C747" t="str">
            <v>41620-02-0000-000</v>
          </cell>
          <cell r="G747" t="str">
            <v>Actualizaciones</v>
          </cell>
        </row>
        <row r="748">
          <cell r="A748">
            <v>40602</v>
          </cell>
          <cell r="B748">
            <v>61913</v>
          </cell>
          <cell r="C748" t="str">
            <v>41620-02-0001-000</v>
          </cell>
          <cell r="G748" t="str">
            <v>ACTUALIZACION MULTAS AGENCIA ESTATAL DEL TRANSPORTE</v>
          </cell>
          <cell r="H748">
            <v>602</v>
          </cell>
        </row>
        <row r="749">
          <cell r="A749">
            <v>40601</v>
          </cell>
          <cell r="B749">
            <v>61912</v>
          </cell>
          <cell r="C749" t="str">
            <v>41620-02-0002-000</v>
          </cell>
          <cell r="G749" t="str">
            <v>ACTUALIZACION MULTAS ESTATALES DIR. CRED. Y COB</v>
          </cell>
          <cell r="H749">
            <v>603</v>
          </cell>
        </row>
        <row r="750">
          <cell r="A750">
            <v>40603</v>
          </cell>
          <cell r="B750">
            <v>61977</v>
          </cell>
          <cell r="C750" t="str">
            <v>41620-02-0003-000</v>
          </cell>
          <cell r="G750" t="str">
            <v>DESCUENTO S/ ACT. MULTAS ESTATALES DIR. CRED. Y COB.</v>
          </cell>
          <cell r="H750">
            <v>604</v>
          </cell>
        </row>
        <row r="751">
          <cell r="C751" t="str">
            <v>41620-03-0000-000</v>
          </cell>
          <cell r="G751" t="str">
            <v>Subsidios</v>
          </cell>
        </row>
        <row r="752">
          <cell r="A752">
            <v>40163</v>
          </cell>
          <cell r="B752">
            <v>61914</v>
          </cell>
          <cell r="C752" t="str">
            <v>41620-03-0001-000</v>
          </cell>
          <cell r="G752" t="str">
            <v>SUBSIDIO MULTAS TRANSPORTE PUB. (TAXIS SIN CONCESION)</v>
          </cell>
          <cell r="H752">
            <v>605</v>
          </cell>
        </row>
        <row r="753">
          <cell r="C753" t="str">
            <v>41620-04-0000-000</v>
          </cell>
          <cell r="G753" t="str">
            <v>Sanciones</v>
          </cell>
        </row>
        <row r="754">
          <cell r="A754">
            <v>40300</v>
          </cell>
          <cell r="B754">
            <v>61915</v>
          </cell>
          <cell r="C754" t="str">
            <v>41620-04-0001-000</v>
          </cell>
          <cell r="G754" t="str">
            <v>SANCIONES ADMINISTRATIVAS</v>
          </cell>
          <cell r="H754">
            <v>606</v>
          </cell>
        </row>
        <row r="755">
          <cell r="A755">
            <v>40906</v>
          </cell>
          <cell r="B755">
            <v>61916</v>
          </cell>
          <cell r="C755" t="str">
            <v>41620-04-0002-000</v>
          </cell>
          <cell r="G755" t="str">
            <v>SANCIONES A CONTRATISTAS P.E.I.</v>
          </cell>
          <cell r="H755">
            <v>607</v>
          </cell>
        </row>
        <row r="756">
          <cell r="C756" t="str">
            <v>41620-05-0000-000</v>
          </cell>
          <cell r="G756" t="str">
            <v>Gastos de Ejecucion</v>
          </cell>
        </row>
        <row r="757">
          <cell r="A757">
            <v>40500</v>
          </cell>
          <cell r="B757">
            <v>61917</v>
          </cell>
          <cell r="C757" t="str">
            <v>41620-05-0001-000</v>
          </cell>
          <cell r="G757" t="str">
            <v>GASTOS DE EJECUCION</v>
          </cell>
          <cell r="H757">
            <v>608</v>
          </cell>
        </row>
        <row r="758">
          <cell r="C758" t="str">
            <v>41620-06-0000-000</v>
          </cell>
          <cell r="G758" t="str">
            <v>Descuentso de Accesorios de Multas Estatales</v>
          </cell>
        </row>
        <row r="759">
          <cell r="A759">
            <v>40807</v>
          </cell>
          <cell r="B759">
            <v>61955</v>
          </cell>
          <cell r="C759" t="str">
            <v>41620-06-0001-000</v>
          </cell>
          <cell r="G759" t="str">
            <v>DESCUENTO S/ ACCES. DE MULTAS</v>
          </cell>
          <cell r="H759">
            <v>609</v>
          </cell>
        </row>
        <row r="760">
          <cell r="A760">
            <v>40808</v>
          </cell>
          <cell r="B760">
            <v>61956</v>
          </cell>
          <cell r="C760" t="str">
            <v>41620-06-0002-000</v>
          </cell>
          <cell r="G760" t="str">
            <v>DESCUENTO S/ ACCES. DE MULTA IMP. P/LA AGENCIA EST. DEL TRANSP.</v>
          </cell>
          <cell r="H760">
            <v>610</v>
          </cell>
        </row>
        <row r="761">
          <cell r="A761">
            <v>40809</v>
          </cell>
          <cell r="B761">
            <v>61957</v>
          </cell>
          <cell r="C761" t="str">
            <v>41620-06-0003-000</v>
          </cell>
          <cell r="G761" t="str">
            <v>DESCUENTO S/ ACCES. DE MULTAS DE LA SUBSECRETARIA DE SALUD</v>
          </cell>
          <cell r="H761">
            <v>611</v>
          </cell>
        </row>
        <row r="762">
          <cell r="A762">
            <v>40810</v>
          </cell>
          <cell r="B762">
            <v>61958</v>
          </cell>
          <cell r="C762" t="str">
            <v>41620-06-0004-000</v>
          </cell>
          <cell r="G762" t="str">
            <v>DESCUENTO S/ ACCES. DE MULTAS DE LA SUBSECRETARIA DE ECOLOGIA</v>
          </cell>
          <cell r="H762">
            <v>612</v>
          </cell>
        </row>
        <row r="763">
          <cell r="A763">
            <v>40811</v>
          </cell>
          <cell r="B763">
            <v>61959</v>
          </cell>
          <cell r="C763" t="str">
            <v>41620-06-0005-000</v>
          </cell>
          <cell r="G763" t="str">
            <v>DESCUENTO S/ ACCES. DE OTRAS MULTAS</v>
          </cell>
          <cell r="H763">
            <v>613</v>
          </cell>
        </row>
        <row r="764">
          <cell r="A764">
            <v>40812</v>
          </cell>
          <cell r="B764">
            <v>61960</v>
          </cell>
          <cell r="C764" t="str">
            <v>41620-06-0006-000</v>
          </cell>
          <cell r="G764" t="str">
            <v>DESCUENTO S/ ACCES. DE MULTAS DIRECCION DE PROTECCION CIVIL</v>
          </cell>
          <cell r="H764">
            <v>614</v>
          </cell>
        </row>
        <row r="765">
          <cell r="A765">
            <v>40813</v>
          </cell>
          <cell r="B765">
            <v>61961</v>
          </cell>
          <cell r="C765" t="str">
            <v>41620-06-0007-000</v>
          </cell>
          <cell r="G765" t="str">
            <v>DESCUENTO S/ ACCES. DE MULTAS POR INCUMPLIMIENTO DE REQ.</v>
          </cell>
          <cell r="H765">
            <v>615</v>
          </cell>
        </row>
        <row r="766">
          <cell r="A766">
            <v>40814</v>
          </cell>
          <cell r="B766">
            <v>61962</v>
          </cell>
          <cell r="C766" t="str">
            <v>41620-06-0008-000</v>
          </cell>
          <cell r="G766" t="str">
            <v>DESCUENTO S/ ACCES. DE MULTAS PODER JUDICIAL</v>
          </cell>
          <cell r="H766">
            <v>616</v>
          </cell>
        </row>
        <row r="767">
          <cell r="A767">
            <v>40815</v>
          </cell>
          <cell r="B767">
            <v>61963</v>
          </cell>
          <cell r="C767" t="str">
            <v>41620-06-0009-000</v>
          </cell>
          <cell r="G767" t="str">
            <v>DESCUENTO S/ ACCES. DE MULTAS IMPUESTAS POR CONTRALORIA</v>
          </cell>
          <cell r="H767">
            <v>617</v>
          </cell>
        </row>
        <row r="768">
          <cell r="A768">
            <v>40816</v>
          </cell>
          <cell r="B768">
            <v>61964</v>
          </cell>
          <cell r="C768" t="str">
            <v>41620-06-0010-000</v>
          </cell>
          <cell r="G768" t="str">
            <v>DESCUENTO S/ ACCES. DE MULTAS TRANSP. PUB(TAXIS)SIN CONCESION</v>
          </cell>
          <cell r="H768">
            <v>618</v>
          </cell>
        </row>
        <row r="769">
          <cell r="A769">
            <v>40818</v>
          </cell>
          <cell r="B769">
            <v>61965</v>
          </cell>
          <cell r="C769" t="str">
            <v>41620-06-0012-000</v>
          </cell>
          <cell r="G769" t="str">
            <v>DESCUENTO S/ ACCES. DE CONMUTACION DE PENAS</v>
          </cell>
          <cell r="H769">
            <v>619</v>
          </cell>
        </row>
        <row r="770">
          <cell r="A770">
            <v>40819</v>
          </cell>
          <cell r="B770">
            <v>61966</v>
          </cell>
          <cell r="C770" t="str">
            <v>41620-06-0013-000</v>
          </cell>
          <cell r="G770" t="str">
            <v>DESCUENTO S/ ACCES. DE ACT. MULTAS ESTATALES DIR. CRED. Y COB.</v>
          </cell>
          <cell r="H770">
            <v>620</v>
          </cell>
        </row>
        <row r="771">
          <cell r="C771" t="str">
            <v>41680-01-0000-000</v>
          </cell>
          <cell r="G771" t="str">
            <v>Accesorios de Aprovechamientos</v>
          </cell>
        </row>
        <row r="772">
          <cell r="A772">
            <v>40212</v>
          </cell>
          <cell r="B772">
            <v>61936</v>
          </cell>
          <cell r="C772" t="str">
            <v>41680-01-0001-000</v>
          </cell>
          <cell r="G772" t="str">
            <v>RECARGOS PLUSVALIA LINCOLN</v>
          </cell>
          <cell r="H772">
            <v>621</v>
          </cell>
        </row>
        <row r="773">
          <cell r="A773">
            <v>40209</v>
          </cell>
          <cell r="B773">
            <v>61937</v>
          </cell>
          <cell r="C773" t="str">
            <v>41680-01-0002-000</v>
          </cell>
          <cell r="G773" t="str">
            <v>RECARGOS POR MULTAS AGENCIA ESTATAL DEL TRANSPORTE</v>
          </cell>
          <cell r="H773">
            <v>622</v>
          </cell>
        </row>
        <row r="774">
          <cell r="A774">
            <v>40505</v>
          </cell>
          <cell r="B774">
            <v>61941</v>
          </cell>
          <cell r="C774" t="str">
            <v>41680-01-0003-000</v>
          </cell>
          <cell r="G774" t="str">
            <v>GASTOS DE EJECUCION CHEQUES NO PAGADOS</v>
          </cell>
          <cell r="H774">
            <v>623</v>
          </cell>
        </row>
        <row r="775">
          <cell r="A775">
            <v>40502</v>
          </cell>
          <cell r="B775">
            <v>61942</v>
          </cell>
          <cell r="C775" t="str">
            <v>41680-01-0004-000</v>
          </cell>
          <cell r="G775" t="str">
            <v>GASTOS DE EJECUCION X MULTAS AGENCIA EST.TRANSP</v>
          </cell>
          <cell r="H775">
            <v>624</v>
          </cell>
        </row>
        <row r="776">
          <cell r="A776">
            <v>57409</v>
          </cell>
          <cell r="B776">
            <v>61953</v>
          </cell>
          <cell r="C776" t="str">
            <v>41680-01-0005-000</v>
          </cell>
          <cell r="G776" t="str">
            <v>GASTOS DE COBRO CREDITOS FISCALES DE MULTAS GRAL. LEY</v>
          </cell>
          <cell r="H776">
            <v>625</v>
          </cell>
        </row>
        <row r="777">
          <cell r="A777">
            <v>40820</v>
          </cell>
          <cell r="B777">
            <v>61978</v>
          </cell>
          <cell r="C777" t="str">
            <v>41680-01-0006-000</v>
          </cell>
          <cell r="G777" t="str">
            <v>DESC.S/ACCES. AL IMP. MEJORA ESPECIFICA PLUSVALIA</v>
          </cell>
          <cell r="H777">
            <v>626</v>
          </cell>
        </row>
        <row r="778">
          <cell r="A778">
            <v>40821</v>
          </cell>
          <cell r="B778">
            <v>61979</v>
          </cell>
          <cell r="C778" t="str">
            <v>41680-01-0007-000</v>
          </cell>
          <cell r="G778" t="str">
            <v>DESC. S/ACCESORIOS DEUDORES DIV. DIR. DE RECAUDACION</v>
          </cell>
          <cell r="H778">
            <v>627</v>
          </cell>
        </row>
        <row r="779">
          <cell r="A779">
            <v>40822</v>
          </cell>
          <cell r="B779">
            <v>61980</v>
          </cell>
          <cell r="C779" t="str">
            <v>41680-01-0008-000</v>
          </cell>
          <cell r="G779" t="str">
            <v>DESC. S/ACCESORIOS DEUDORES DIV. DIR INST. CONTROL VEHICULAR</v>
          </cell>
          <cell r="H779">
            <v>628</v>
          </cell>
        </row>
        <row r="780">
          <cell r="C780" t="str">
            <v>41690-01-0000-000</v>
          </cell>
          <cell r="G780" t="str">
            <v>Donativos</v>
          </cell>
        </row>
        <row r="781">
          <cell r="A781">
            <v>41000</v>
          </cell>
          <cell r="B781">
            <v>61918</v>
          </cell>
          <cell r="C781" t="str">
            <v>41690-01-0001-000</v>
          </cell>
          <cell r="G781" t="str">
            <v>DONATIVOS PARA OBRAS Y GASTOS PUBLICOS</v>
          </cell>
          <cell r="H781">
            <v>629</v>
          </cell>
        </row>
        <row r="782">
          <cell r="A782">
            <v>41001</v>
          </cell>
          <cell r="B782">
            <v>61919</v>
          </cell>
          <cell r="C782" t="str">
            <v>41690-01-0002-000</v>
          </cell>
          <cell r="G782" t="str">
            <v>DONATIVOS PARA OBRAS VIA RAPIDA</v>
          </cell>
          <cell r="H782">
            <v>630</v>
          </cell>
        </row>
        <row r="783">
          <cell r="A783">
            <v>41004</v>
          </cell>
          <cell r="B783">
            <v>61920</v>
          </cell>
          <cell r="C783" t="str">
            <v>41690-01-0003-000</v>
          </cell>
          <cell r="G783" t="str">
            <v>DONATIVOS PARA CRUZ ROJA</v>
          </cell>
          <cell r="H783">
            <v>631</v>
          </cell>
        </row>
        <row r="784">
          <cell r="A784">
            <v>41005</v>
          </cell>
          <cell r="B784">
            <v>61921</v>
          </cell>
          <cell r="C784" t="str">
            <v>41690-01-0004-000</v>
          </cell>
          <cell r="G784" t="str">
            <v>DONATIVOS PARA PATRONATO DE BOMBEROS</v>
          </cell>
          <cell r="H784">
            <v>632</v>
          </cell>
        </row>
        <row r="785">
          <cell r="A785">
            <v>41006</v>
          </cell>
          <cell r="B785">
            <v>61922</v>
          </cell>
          <cell r="C785" t="str">
            <v>41690-01-0005-000</v>
          </cell>
          <cell r="G785" t="str">
            <v>DONATIVOS PARA CRUZ VERDE</v>
          </cell>
          <cell r="H785">
            <v>633</v>
          </cell>
        </row>
        <row r="786">
          <cell r="A786">
            <v>41007</v>
          </cell>
          <cell r="B786">
            <v>61923</v>
          </cell>
          <cell r="C786" t="str">
            <v>41690-01-0006-000</v>
          </cell>
          <cell r="G786" t="str">
            <v>DONATIVOS POR APLICAR</v>
          </cell>
          <cell r="H786">
            <v>634</v>
          </cell>
        </row>
        <row r="787">
          <cell r="A787">
            <v>41008</v>
          </cell>
          <cell r="B787">
            <v>61924</v>
          </cell>
          <cell r="C787" t="str">
            <v>41690-01-0007-000</v>
          </cell>
          <cell r="G787" t="str">
            <v>DONATIVOS PRO-PATRONATO RECONSTRUYAMOS NL</v>
          </cell>
          <cell r="H787">
            <v>635</v>
          </cell>
        </row>
        <row r="788">
          <cell r="C788" t="str">
            <v>41690-02-0000-000</v>
          </cell>
          <cell r="G788" t="str">
            <v>Aportaciones Estatales</v>
          </cell>
        </row>
        <row r="789">
          <cell r="A789">
            <v>40904</v>
          </cell>
          <cell r="B789">
            <v>61925</v>
          </cell>
          <cell r="C789" t="str">
            <v>41690-02-0001-000</v>
          </cell>
          <cell r="G789" t="str">
            <v>APORTACIONES C.M.C.I.</v>
          </cell>
          <cell r="H789">
            <v>636</v>
          </cell>
        </row>
        <row r="790">
          <cell r="A790">
            <v>41101</v>
          </cell>
          <cell r="B790">
            <v>61926</v>
          </cell>
          <cell r="C790" t="str">
            <v>41690-02-0002-000</v>
          </cell>
          <cell r="G790" t="str">
            <v>APORTACIONES UIE</v>
          </cell>
          <cell r="H790">
            <v>637</v>
          </cell>
        </row>
        <row r="791">
          <cell r="A791">
            <v>41102</v>
          </cell>
          <cell r="B791">
            <v>61927</v>
          </cell>
          <cell r="C791" t="str">
            <v>41690-02-0003-000</v>
          </cell>
          <cell r="G791" t="str">
            <v>APORTACIONES SRIA.CONTRALORIA</v>
          </cell>
          <cell r="H791">
            <v>638</v>
          </cell>
        </row>
        <row r="792">
          <cell r="A792">
            <v>41106</v>
          </cell>
          <cell r="B792">
            <v>61928</v>
          </cell>
          <cell r="C792" t="str">
            <v>41690-02-0004-000</v>
          </cell>
          <cell r="G792" t="str">
            <v>APORTACIONES ICV</v>
          </cell>
          <cell r="H792">
            <v>639</v>
          </cell>
        </row>
        <row r="793">
          <cell r="A793">
            <v>41109</v>
          </cell>
          <cell r="B793">
            <v>61929</v>
          </cell>
          <cell r="C793" t="str">
            <v>41690-02-0005-000</v>
          </cell>
          <cell r="G793" t="str">
            <v>APORTACIONES UANL</v>
          </cell>
          <cell r="H793">
            <v>640</v>
          </cell>
        </row>
        <row r="794">
          <cell r="A794">
            <v>41111</v>
          </cell>
          <cell r="B794">
            <v>61930</v>
          </cell>
          <cell r="C794" t="str">
            <v>41690-02-0006-000</v>
          </cell>
          <cell r="G794" t="str">
            <v>APORTACIONES OTROS ORGANISMOS</v>
          </cell>
          <cell r="H794">
            <v>641</v>
          </cell>
        </row>
        <row r="795">
          <cell r="A795">
            <v>41607</v>
          </cell>
          <cell r="B795">
            <v>61931</v>
          </cell>
          <cell r="C795" t="str">
            <v>41690-02-0007-000</v>
          </cell>
          <cell r="G795" t="str">
            <v>COORD.DE PROY. INFRAC.ESTRATEGICA (COPIES)</v>
          </cell>
          <cell r="H795">
            <v>642</v>
          </cell>
        </row>
        <row r="796">
          <cell r="A796">
            <v>44001</v>
          </cell>
          <cell r="B796">
            <v>61932</v>
          </cell>
          <cell r="C796" t="str">
            <v>41690-02-0008-000</v>
          </cell>
          <cell r="G796" t="str">
            <v>MUNICIPIOS AREA METROPOLITANA</v>
          </cell>
          <cell r="H796">
            <v>643</v>
          </cell>
        </row>
        <row r="797">
          <cell r="A797">
            <v>44002</v>
          </cell>
          <cell r="B797">
            <v>61933</v>
          </cell>
          <cell r="C797" t="str">
            <v>41690-02-0009-000</v>
          </cell>
          <cell r="G797" t="str">
            <v>OTROS MUNICIPIOS</v>
          </cell>
          <cell r="H797">
            <v>644</v>
          </cell>
        </row>
        <row r="798">
          <cell r="A798">
            <v>41002</v>
          </cell>
          <cell r="B798">
            <v>61934</v>
          </cell>
          <cell r="C798" t="str">
            <v>41690-02-0010-000</v>
          </cell>
          <cell r="G798" t="str">
            <v>APORT. AL GOBIERNO DEL EDO. PORK APOYO DE SEGURIDAD</v>
          </cell>
          <cell r="H798">
            <v>645</v>
          </cell>
        </row>
        <row r="799">
          <cell r="A799">
            <v>40908</v>
          </cell>
          <cell r="B799">
            <v>61935</v>
          </cell>
          <cell r="C799" t="str">
            <v>41690-02-0011-000</v>
          </cell>
          <cell r="G799" t="str">
            <v>REINTEGROS DE PRESUPUESTO</v>
          </cell>
          <cell r="H799">
            <v>646</v>
          </cell>
        </row>
        <row r="800">
          <cell r="C800" t="str">
            <v>41690-03-0000-000</v>
          </cell>
          <cell r="G800" t="str">
            <v>Otros Aprovechamientos Varios</v>
          </cell>
        </row>
        <row r="801">
          <cell r="A801">
            <v>40210</v>
          </cell>
          <cell r="B801">
            <v>61938</v>
          </cell>
          <cell r="C801" t="str">
            <v>41690-03-0001-000</v>
          </cell>
          <cell r="G801" t="str">
            <v>INTS. POR PLAZO X MULTAS ESTATALES DIR.CRED.Y COB.</v>
          </cell>
          <cell r="H801">
            <v>647</v>
          </cell>
        </row>
        <row r="802">
          <cell r="A802">
            <v>40206</v>
          </cell>
          <cell r="B802">
            <v>61939</v>
          </cell>
          <cell r="C802" t="str">
            <v>41690-03-0002-000</v>
          </cell>
          <cell r="G802" t="str">
            <v>INTERESES POR PLAZO I.S.N.</v>
          </cell>
          <cell r="H802">
            <v>648</v>
          </cell>
        </row>
        <row r="803">
          <cell r="A803">
            <v>26902</v>
          </cell>
          <cell r="B803">
            <v>61940</v>
          </cell>
          <cell r="C803" t="str">
            <v>41690-03-0003-000</v>
          </cell>
          <cell r="G803" t="str">
            <v>INTERESES POR CONVENIO CONTROL VEHICULAR</v>
          </cell>
          <cell r="H803">
            <v>649</v>
          </cell>
        </row>
        <row r="804">
          <cell r="A804">
            <v>40509</v>
          </cell>
          <cell r="B804">
            <v>61944</v>
          </cell>
          <cell r="C804" t="str">
            <v>41690-03-0004-000</v>
          </cell>
          <cell r="G804" t="str">
            <v>GASTOS DE COBRANZA PLUSVALIA LINCOLN</v>
          </cell>
          <cell r="H804">
            <v>650</v>
          </cell>
        </row>
        <row r="805">
          <cell r="A805">
            <v>40507</v>
          </cell>
          <cell r="B805">
            <v>61943</v>
          </cell>
          <cell r="C805" t="str">
            <v>41690-03-0005-000</v>
          </cell>
          <cell r="G805" t="str">
            <v>COBRO GASTOS EXTRAORDINARIOS</v>
          </cell>
          <cell r="H805">
            <v>651</v>
          </cell>
        </row>
        <row r="806">
          <cell r="A806">
            <v>40701</v>
          </cell>
          <cell r="B806">
            <v>61945</v>
          </cell>
          <cell r="C806" t="str">
            <v>41690-03-0006-000</v>
          </cell>
          <cell r="G806" t="str">
            <v>SERVICIOS DE MENSAJERIA</v>
          </cell>
          <cell r="H806">
            <v>652</v>
          </cell>
        </row>
        <row r="807">
          <cell r="A807">
            <v>40900</v>
          </cell>
          <cell r="B807">
            <v>61946</v>
          </cell>
          <cell r="C807" t="str">
            <v>41690-03-0007-000</v>
          </cell>
          <cell r="G807" t="str">
            <v>DIVERSOS</v>
          </cell>
          <cell r="H807">
            <v>653</v>
          </cell>
        </row>
        <row r="808">
          <cell r="A808">
            <v>46001</v>
          </cell>
          <cell r="B808">
            <v>61947</v>
          </cell>
          <cell r="C808" t="str">
            <v>41690-03-0008-000</v>
          </cell>
          <cell r="G808" t="str">
            <v>DEVOLUCION DIVERSOS APROVECHAMIENTOS</v>
          </cell>
          <cell r="H808">
            <v>654</v>
          </cell>
        </row>
        <row r="809">
          <cell r="A809">
            <v>40250</v>
          </cell>
          <cell r="B809">
            <v>61948</v>
          </cell>
          <cell r="C809" t="str">
            <v>41690-03-0009-000</v>
          </cell>
          <cell r="G809" t="str">
            <v>BONIFICACIONES PLUSVALIA LINCOLN</v>
          </cell>
          <cell r="H809">
            <v>655</v>
          </cell>
        </row>
        <row r="810">
          <cell r="A810">
            <v>40400</v>
          </cell>
          <cell r="B810">
            <v>61949</v>
          </cell>
          <cell r="C810" t="str">
            <v>41690-03-0010-000</v>
          </cell>
          <cell r="G810" t="str">
            <v>CONMUTACION DE PENAS</v>
          </cell>
          <cell r="H810">
            <v>656</v>
          </cell>
        </row>
        <row r="811">
          <cell r="A811">
            <v>46002</v>
          </cell>
          <cell r="B811">
            <v>61951</v>
          </cell>
          <cell r="C811" t="str">
            <v>41690-03-0011-000</v>
          </cell>
          <cell r="G811" t="str">
            <v>DEV.ISR, IVA, IETU PEQ.CONTRIB. (REPECOS)</v>
          </cell>
          <cell r="H811">
            <v>657</v>
          </cell>
        </row>
        <row r="812">
          <cell r="A812">
            <v>57701</v>
          </cell>
          <cell r="B812">
            <v>61954</v>
          </cell>
          <cell r="C812" t="str">
            <v>41690-03-0012-000</v>
          </cell>
          <cell r="G812" t="str">
            <v>DESCUENTOS DE ACCESORIOS FEDERALES</v>
          </cell>
          <cell r="H812">
            <v>658</v>
          </cell>
        </row>
        <row r="814">
          <cell r="B814">
            <v>62</v>
          </cell>
          <cell r="E814" t="str">
            <v>APROVECHAMIENTOS DE CAPITAL</v>
          </cell>
        </row>
        <row r="817">
          <cell r="B817">
            <v>69</v>
          </cell>
          <cell r="C817" t="str">
            <v>41920-00-0000-000</v>
          </cell>
          <cell r="E817" t="str">
            <v>APROVECHAMIENTOS NO COMPRENDIDOS EN LAS FRACCIONES DE LA LEY DE INGRESOS</v>
          </cell>
        </row>
        <row r="818">
          <cell r="E818" t="str">
            <v>CAUSADAS EN EJERCICIOS FISCALES ANTERIORES PENDIENTES DE LIQUIDACION DE PAGO</v>
          </cell>
        </row>
        <row r="820">
          <cell r="B820">
            <v>7</v>
          </cell>
          <cell r="C820" t="str">
            <v>41700-00-0000-000</v>
          </cell>
          <cell r="D820" t="str">
            <v>INGRESOS POR VENTAS DE BIENES Y SERVICIOS</v>
          </cell>
        </row>
        <row r="822">
          <cell r="B822">
            <v>71</v>
          </cell>
          <cell r="C822" t="str">
            <v>41730-00-0000-000</v>
          </cell>
          <cell r="E822" t="str">
            <v>INGRESOS POR VENTAS DE BIENES Y SERVICIOS DE ORGANISMOS DESCENTRALIZADOS</v>
          </cell>
        </row>
        <row r="824">
          <cell r="B824">
            <v>72</v>
          </cell>
          <cell r="C824" t="str">
            <v>41740-00-0000-000</v>
          </cell>
          <cell r="E824" t="str">
            <v>INGRESOS DE OPERACIÓN DE ENTIDADES PARAESTATALES EMPRESARIALES</v>
          </cell>
        </row>
        <row r="826">
          <cell r="B826">
            <v>73</v>
          </cell>
          <cell r="C826" t="str">
            <v>41720-00-0000-000</v>
          </cell>
          <cell r="E826" t="str">
            <v>INGRESOS POR VENTAS DE BIENES Y SERVICIOS PRODUCIDOS EN ESTABLECIMIENTOS</v>
          </cell>
        </row>
        <row r="827">
          <cell r="E827" t="str">
            <v>DEL GOBIERNO CENTRAL</v>
          </cell>
        </row>
        <row r="829">
          <cell r="B829">
            <v>8</v>
          </cell>
          <cell r="C829" t="str">
            <v>42100-00-0000-000</v>
          </cell>
          <cell r="D829" t="str">
            <v>PARTICIPACIONES Y APORTACIONES</v>
          </cell>
        </row>
        <row r="831">
          <cell r="B831">
            <v>81</v>
          </cell>
          <cell r="C831" t="str">
            <v>42110-00-0000-000</v>
          </cell>
          <cell r="E831" t="str">
            <v>PARTICIPACIONES</v>
          </cell>
        </row>
        <row r="832">
          <cell r="B832">
            <v>811</v>
          </cell>
          <cell r="C832" t="str">
            <v>42110-01-0000-000</v>
          </cell>
          <cell r="F832" t="str">
            <v>PARTICIPACIONES</v>
          </cell>
        </row>
        <row r="833">
          <cell r="A833">
            <v>51300</v>
          </cell>
          <cell r="B833">
            <v>81101</v>
          </cell>
          <cell r="C833" t="str">
            <v>42110-01-0001-000</v>
          </cell>
          <cell r="G833" t="str">
            <v>FONDO DE PARTICIPACIONES FEDERALES AÑOS ANTERIORES</v>
          </cell>
          <cell r="H833">
            <v>659</v>
          </cell>
        </row>
        <row r="834">
          <cell r="A834">
            <v>51400</v>
          </cell>
          <cell r="B834">
            <v>81102</v>
          </cell>
          <cell r="C834" t="str">
            <v>42110-01-0002-000</v>
          </cell>
          <cell r="G834" t="str">
            <v>FONDO DE FISCALIZACION</v>
          </cell>
          <cell r="H834">
            <v>660</v>
          </cell>
        </row>
        <row r="835">
          <cell r="A835">
            <v>53400</v>
          </cell>
          <cell r="B835">
            <v>81103</v>
          </cell>
          <cell r="C835" t="str">
            <v>42110-01-0003-000</v>
          </cell>
          <cell r="G835" t="str">
            <v xml:space="preserve">FONDO GENERAL DE PARTICIPACIONES </v>
          </cell>
          <cell r="H835">
            <v>661</v>
          </cell>
        </row>
        <row r="836">
          <cell r="A836">
            <v>53500</v>
          </cell>
          <cell r="B836">
            <v>81104</v>
          </cell>
          <cell r="C836" t="str">
            <v>42110-01-0004-000</v>
          </cell>
          <cell r="G836" t="str">
            <v>IMP. ESP. S/PRODUC. Y SERV. ALC. TAB. Y CERVEZA</v>
          </cell>
          <cell r="H836">
            <v>662</v>
          </cell>
        </row>
        <row r="837">
          <cell r="A837">
            <v>53501</v>
          </cell>
          <cell r="B837">
            <v>81105</v>
          </cell>
          <cell r="C837" t="str">
            <v>42110-01-0005-000</v>
          </cell>
          <cell r="G837" t="str">
            <v>IMP. ESP. S/PRODUC. Y SERV. ALC. TAB. Y CERVEZA EJERC.ANTERIORES</v>
          </cell>
          <cell r="H837">
            <v>663</v>
          </cell>
        </row>
        <row r="838">
          <cell r="A838">
            <v>53600</v>
          </cell>
          <cell r="B838">
            <v>81106</v>
          </cell>
          <cell r="C838" t="str">
            <v>42110-01-0006-000</v>
          </cell>
          <cell r="G838" t="str">
            <v>FONDO DE FOMENTO MUNICIPAL</v>
          </cell>
          <cell r="H838">
            <v>664</v>
          </cell>
        </row>
        <row r="839">
          <cell r="A839">
            <v>53700</v>
          </cell>
          <cell r="B839">
            <v>81107</v>
          </cell>
          <cell r="C839" t="str">
            <v>42110-01-0007-000</v>
          </cell>
          <cell r="G839" t="str">
            <v>FONDO DE FOMENTO AÑOS ANTERIORES</v>
          </cell>
          <cell r="H839">
            <v>665</v>
          </cell>
        </row>
        <row r="840">
          <cell r="A840">
            <v>70200</v>
          </cell>
          <cell r="B840">
            <v>81108</v>
          </cell>
          <cell r="C840" t="str">
            <v>42110-01-0008-000</v>
          </cell>
          <cell r="G840" t="str">
            <v>ANTICIPO DE PARTICIPACIONES PARA EL EDO. Y MPIO.</v>
          </cell>
          <cell r="H840">
            <v>666</v>
          </cell>
        </row>
        <row r="841">
          <cell r="A841">
            <v>70201</v>
          </cell>
          <cell r="B841">
            <v>81109</v>
          </cell>
          <cell r="C841" t="str">
            <v>42110-01-0009-000</v>
          </cell>
          <cell r="G841" t="str">
            <v>ANTICIPO EXTRAORDINARIO DE PARTICIPACIONES</v>
          </cell>
          <cell r="H841">
            <v>667</v>
          </cell>
        </row>
        <row r="843">
          <cell r="B843">
            <v>82</v>
          </cell>
          <cell r="C843" t="str">
            <v>42120-00-0000-000</v>
          </cell>
          <cell r="E843" t="str">
            <v>APORTACIONES</v>
          </cell>
        </row>
        <row r="844">
          <cell r="B844">
            <v>821</v>
          </cell>
          <cell r="C844" t="str">
            <v>42120-01-0000-000</v>
          </cell>
          <cell r="F844" t="str">
            <v>APORTACIONES</v>
          </cell>
        </row>
        <row r="845">
          <cell r="A845">
            <v>59101</v>
          </cell>
          <cell r="B845">
            <v>82101</v>
          </cell>
          <cell r="C845" t="str">
            <v>42120-01-0001-000</v>
          </cell>
          <cell r="G845" t="str">
            <v>FORTALECIMIENTO A ENTIDADES FEDERATIVAS</v>
          </cell>
          <cell r="H845">
            <v>668</v>
          </cell>
        </row>
        <row r="846">
          <cell r="A846">
            <v>59201</v>
          </cell>
          <cell r="B846">
            <v>82102</v>
          </cell>
          <cell r="C846" t="str">
            <v>42120-01-0002-000</v>
          </cell>
          <cell r="G846" t="str">
            <v>EDUCACION BASICA Y NORMAL</v>
          </cell>
          <cell r="H846">
            <v>669</v>
          </cell>
        </row>
        <row r="847">
          <cell r="A847">
            <v>59202</v>
          </cell>
          <cell r="B847">
            <v>82103</v>
          </cell>
          <cell r="C847" t="str">
            <v>42120-01-0003-000</v>
          </cell>
          <cell r="G847" t="str">
            <v>ALTA CARGA EDUCATIVA</v>
          </cell>
          <cell r="H847">
            <v>670</v>
          </cell>
        </row>
        <row r="848">
          <cell r="A848">
            <v>59203</v>
          </cell>
          <cell r="B848">
            <v>82104</v>
          </cell>
          <cell r="C848" t="str">
            <v>42120-01-0004-000</v>
          </cell>
          <cell r="G848" t="str">
            <v>SERVICIOS DE SALUD</v>
          </cell>
          <cell r="H848">
            <v>671</v>
          </cell>
        </row>
        <row r="849">
          <cell r="A849">
            <v>59204</v>
          </cell>
          <cell r="B849">
            <v>82105</v>
          </cell>
          <cell r="C849" t="str">
            <v>42120-01-0005-000</v>
          </cell>
          <cell r="G849" t="str">
            <v>INFRAESTRUCTURA SOCIAL ESTATAL (FISE)</v>
          </cell>
          <cell r="H849">
            <v>672</v>
          </cell>
        </row>
        <row r="850">
          <cell r="A850">
            <v>59205</v>
          </cell>
          <cell r="B850">
            <v>82106</v>
          </cell>
          <cell r="C850" t="str">
            <v>42120-01-0006-000</v>
          </cell>
          <cell r="G850" t="str">
            <v>INFRAESTRUCTURA SOCIAL MUNICIPAL (FISM)</v>
          </cell>
          <cell r="H850">
            <v>673</v>
          </cell>
        </row>
        <row r="851">
          <cell r="A851">
            <v>59206</v>
          </cell>
          <cell r="B851">
            <v>82107</v>
          </cell>
          <cell r="C851" t="str">
            <v>42120-01-0007-000</v>
          </cell>
          <cell r="G851" t="str">
            <v>FORTALECIMIENTO DE LOS MUNICIPIOS (FORTAMUN)</v>
          </cell>
          <cell r="H851">
            <v>674</v>
          </cell>
        </row>
        <row r="852">
          <cell r="A852">
            <v>59207</v>
          </cell>
          <cell r="B852">
            <v>82108</v>
          </cell>
          <cell r="C852" t="str">
            <v>42120-01-0008-000</v>
          </cell>
          <cell r="G852" t="str">
            <v>ASISTENCIA SOCIAL</v>
          </cell>
          <cell r="H852">
            <v>675</v>
          </cell>
        </row>
        <row r="853">
          <cell r="A853">
            <v>59208</v>
          </cell>
          <cell r="B853">
            <v>82109</v>
          </cell>
          <cell r="C853" t="str">
            <v>42120-01-0009-000</v>
          </cell>
          <cell r="G853" t="str">
            <v>INFRAESTRUCTURA EDUCATIVA BASICA</v>
          </cell>
          <cell r="H853">
            <v>676</v>
          </cell>
        </row>
        <row r="854">
          <cell r="A854">
            <v>59209</v>
          </cell>
          <cell r="B854">
            <v>82110</v>
          </cell>
          <cell r="C854" t="str">
            <v>42120-01-0010-000</v>
          </cell>
          <cell r="G854" t="str">
            <v>INFRAESTRUCTURA EDUCATIVA SUPERIOR</v>
          </cell>
          <cell r="H854">
            <v>677</v>
          </cell>
        </row>
        <row r="855">
          <cell r="A855">
            <v>59210</v>
          </cell>
          <cell r="B855">
            <v>82111</v>
          </cell>
          <cell r="C855" t="str">
            <v>42120-01-0011-000</v>
          </cell>
          <cell r="G855" t="str">
            <v>EDUCACION TECNOLOGICA (FAETA)</v>
          </cell>
          <cell r="H855">
            <v>678</v>
          </cell>
        </row>
        <row r="856">
          <cell r="A856">
            <v>59211</v>
          </cell>
          <cell r="B856">
            <v>82112</v>
          </cell>
          <cell r="C856" t="str">
            <v>42120-01-0012-000</v>
          </cell>
          <cell r="G856" t="str">
            <v>EDUCACION DE ADULTOS</v>
          </cell>
          <cell r="H856">
            <v>679</v>
          </cell>
        </row>
        <row r="857">
          <cell r="A857">
            <v>59212</v>
          </cell>
          <cell r="B857">
            <v>82113</v>
          </cell>
          <cell r="C857" t="str">
            <v>42120-01-0013-000</v>
          </cell>
          <cell r="G857" t="str">
            <v>SEGURIDAD PUBLICA</v>
          </cell>
          <cell r="H857">
            <v>680</v>
          </cell>
        </row>
        <row r="858">
          <cell r="A858">
            <v>59213</v>
          </cell>
          <cell r="B858">
            <v>82114</v>
          </cell>
          <cell r="C858" t="str">
            <v>42120-01-0014-000</v>
          </cell>
          <cell r="G858" t="str">
            <v>APORTACIONES FEDERALES CARRERA MAGISTERIAL</v>
          </cell>
          <cell r="H858">
            <v>681</v>
          </cell>
        </row>
        <row r="859">
          <cell r="A859">
            <v>59214</v>
          </cell>
          <cell r="B859">
            <v>82115</v>
          </cell>
          <cell r="C859" t="str">
            <v>42120-01-0015-000</v>
          </cell>
          <cell r="G859" t="str">
            <v>APORTACIONES FEDERALES CARRERA MAGISTERIAL EJERCICIOS ANTERIORES</v>
          </cell>
          <cell r="H859">
            <v>682</v>
          </cell>
        </row>
        <row r="860">
          <cell r="A860">
            <v>59215</v>
          </cell>
          <cell r="B860">
            <v>82116</v>
          </cell>
          <cell r="C860" t="str">
            <v>42120-01-0016-000</v>
          </cell>
          <cell r="G860" t="str">
            <v>INFRAESTRUCTURA EDUCATIVA MEDIA SUPERIOR</v>
          </cell>
          <cell r="H860">
            <v>683</v>
          </cell>
        </row>
        <row r="862">
          <cell r="B862">
            <v>83</v>
          </cell>
          <cell r="C862" t="str">
            <v>42130-00-0000-000</v>
          </cell>
          <cell r="E862" t="str">
            <v>CONVENIOS</v>
          </cell>
        </row>
        <row r="863">
          <cell r="B863">
            <v>831</v>
          </cell>
          <cell r="C863" t="str">
            <v>42130-01-0000-000</v>
          </cell>
          <cell r="F863" t="str">
            <v>CONVENIOS</v>
          </cell>
        </row>
        <row r="864">
          <cell r="A864">
            <v>59301</v>
          </cell>
          <cell r="B864">
            <v>83101</v>
          </cell>
          <cell r="C864" t="str">
            <v>42130-01-0001-000</v>
          </cell>
          <cell r="G864" t="str">
            <v>UNIVERSIDAD AUTONOMA DE NUEVO LEON</v>
          </cell>
          <cell r="H864">
            <v>684</v>
          </cell>
        </row>
        <row r="865">
          <cell r="A865">
            <v>59302</v>
          </cell>
          <cell r="B865">
            <v>83102</v>
          </cell>
          <cell r="C865" t="str">
            <v>42130-01-0002-000</v>
          </cell>
          <cell r="G865" t="str">
            <v>APORTACIONES DIVERSAS</v>
          </cell>
          <cell r="H865">
            <v>685</v>
          </cell>
        </row>
        <row r="866">
          <cell r="A866">
            <v>59304</v>
          </cell>
          <cell r="B866">
            <v>83103</v>
          </cell>
          <cell r="C866" t="str">
            <v>42130-01-0003-000</v>
          </cell>
          <cell r="G866" t="str">
            <v>CONAGUA</v>
          </cell>
          <cell r="H866">
            <v>686</v>
          </cell>
        </row>
        <row r="867">
          <cell r="A867">
            <v>59305</v>
          </cell>
          <cell r="B867">
            <v>83104</v>
          </cell>
          <cell r="C867" t="str">
            <v>42130-01-0004-000</v>
          </cell>
          <cell r="G867" t="str">
            <v>CAPUFE</v>
          </cell>
          <cell r="H867">
            <v>687</v>
          </cell>
        </row>
        <row r="868">
          <cell r="A868">
            <v>59312</v>
          </cell>
          <cell r="B868">
            <v>83105</v>
          </cell>
          <cell r="C868" t="str">
            <v>42130-01-0005-000</v>
          </cell>
          <cell r="G868" t="str">
            <v>INFRAESTRUCTURA EDUCATIVA NIVEL MEDIO SUPERIOR</v>
          </cell>
          <cell r="H868">
            <v>688</v>
          </cell>
        </row>
        <row r="869">
          <cell r="A869">
            <v>59313</v>
          </cell>
          <cell r="B869">
            <v>83106</v>
          </cell>
          <cell r="C869" t="str">
            <v>42130-01-0006-000</v>
          </cell>
          <cell r="G869" t="str">
            <v>COMISION NACIONAL FORESTAL</v>
          </cell>
          <cell r="H869">
            <v>689</v>
          </cell>
        </row>
        <row r="870">
          <cell r="A870">
            <v>59314</v>
          </cell>
          <cell r="B870">
            <v>83107</v>
          </cell>
          <cell r="C870" t="str">
            <v>42130-01-0007-000</v>
          </cell>
          <cell r="G870" t="str">
            <v>PROGRAMA TECNOLOGIAS EDUCATIVAS Y DE LA INFORMACION</v>
          </cell>
          <cell r="H870">
            <v>690</v>
          </cell>
        </row>
        <row r="871">
          <cell r="A871">
            <v>59316</v>
          </cell>
          <cell r="B871">
            <v>83108</v>
          </cell>
          <cell r="C871" t="str">
            <v>42130-01-0008-000</v>
          </cell>
          <cell r="G871" t="str">
            <v>CENTRO DE DESARROLLO INFANTIL (CENDIS)</v>
          </cell>
          <cell r="H871">
            <v>691</v>
          </cell>
        </row>
        <row r="872">
          <cell r="A872">
            <v>59320</v>
          </cell>
          <cell r="B872">
            <v>83109</v>
          </cell>
          <cell r="C872" t="str">
            <v>42130-01-0009-000</v>
          </cell>
          <cell r="G872" t="str">
            <v>INFRAESTRUCTURA EDUCATIVA (CAPFCE)</v>
          </cell>
          <cell r="H872">
            <v>692</v>
          </cell>
        </row>
        <row r="873">
          <cell r="A873">
            <v>59321</v>
          </cell>
          <cell r="B873">
            <v>83110</v>
          </cell>
          <cell r="C873" t="str">
            <v>42130-01-0010-000</v>
          </cell>
          <cell r="G873" t="str">
            <v>OTROS SECRETARIA DE EDUCACION PUBLICA</v>
          </cell>
          <cell r="H873">
            <v>693</v>
          </cell>
        </row>
        <row r="874">
          <cell r="A874">
            <v>59324</v>
          </cell>
          <cell r="B874">
            <v>83111</v>
          </cell>
          <cell r="C874" t="str">
            <v>42130-01-0011-000</v>
          </cell>
          <cell r="G874" t="str">
            <v>FONDO METROPOLITANO</v>
          </cell>
          <cell r="H874">
            <v>694</v>
          </cell>
        </row>
        <row r="875">
          <cell r="A875">
            <v>59325</v>
          </cell>
          <cell r="B875">
            <v>83112</v>
          </cell>
          <cell r="C875" t="str">
            <v>42130-01-0012-000</v>
          </cell>
          <cell r="G875" t="str">
            <v>PROGRAMA DESARROLLO REGIONAL</v>
          </cell>
          <cell r="H875">
            <v>695</v>
          </cell>
        </row>
        <row r="876">
          <cell r="A876">
            <v>59326</v>
          </cell>
          <cell r="B876">
            <v>83113</v>
          </cell>
          <cell r="C876" t="str">
            <v>42130-01-0013-000</v>
          </cell>
          <cell r="G876" t="str">
            <v>PROGRAMAS SERVICIOS DE SALUD</v>
          </cell>
          <cell r="H876">
            <v>696</v>
          </cell>
        </row>
        <row r="877">
          <cell r="A877">
            <v>59329</v>
          </cell>
          <cell r="B877">
            <v>83114</v>
          </cell>
          <cell r="C877" t="str">
            <v>42130-01-0014-000</v>
          </cell>
          <cell r="G877" t="str">
            <v>SEGURIDAD PUBLICA SUBSIDIO MUNICIPIO MONTERREY RAMO 36</v>
          </cell>
          <cell r="H877">
            <v>697</v>
          </cell>
        </row>
        <row r="878">
          <cell r="A878">
            <v>59330</v>
          </cell>
          <cell r="B878">
            <v>83115</v>
          </cell>
          <cell r="C878" t="str">
            <v>42130-01-0015-000</v>
          </cell>
          <cell r="G878" t="str">
            <v>(CECYTE) COLEGIO DE ESTUDIOS CIENT. Y TEC.</v>
          </cell>
          <cell r="H878">
            <v>698</v>
          </cell>
        </row>
        <row r="879">
          <cell r="A879">
            <v>59331</v>
          </cell>
          <cell r="B879">
            <v>83116</v>
          </cell>
          <cell r="C879" t="str">
            <v>42130-01-0016-000</v>
          </cell>
          <cell r="G879" t="str">
            <v>(ICET) INST. DE CAP. Y EDUCACION P/EL TRABAJO</v>
          </cell>
          <cell r="H879">
            <v>699</v>
          </cell>
        </row>
        <row r="880">
          <cell r="A880">
            <v>59332</v>
          </cell>
          <cell r="B880">
            <v>83117</v>
          </cell>
          <cell r="C880" t="str">
            <v>42130-01-0017-000</v>
          </cell>
          <cell r="G880" t="str">
            <v>PROGRAMA DE ACTUALIZACION Y REGISTRO(PAR)</v>
          </cell>
          <cell r="H880">
            <v>700</v>
          </cell>
        </row>
        <row r="881">
          <cell r="A881">
            <v>59333</v>
          </cell>
          <cell r="B881">
            <v>83118</v>
          </cell>
          <cell r="C881" t="str">
            <v>42130-01-0018-000</v>
          </cell>
          <cell r="G881" t="str">
            <v>FONDO NACIONAL DE INFRAESTRUCTURA(FONADIN)</v>
          </cell>
          <cell r="H881">
            <v>701</v>
          </cell>
        </row>
        <row r="882">
          <cell r="A882">
            <v>59334</v>
          </cell>
          <cell r="B882">
            <v>83119</v>
          </cell>
          <cell r="C882" t="str">
            <v>42130-01-0019-000</v>
          </cell>
          <cell r="G882" t="str">
            <v>FONDO P/LA RECONSTRUCCION DE ENTID. FED(FONAREC)</v>
          </cell>
          <cell r="H882">
            <v>702</v>
          </cell>
        </row>
        <row r="883">
          <cell r="A883">
            <v>59335</v>
          </cell>
          <cell r="B883">
            <v>83120</v>
          </cell>
          <cell r="C883" t="str">
            <v>42130-01-0020-000</v>
          </cell>
          <cell r="G883" t="str">
            <v>PROGRAMA SEGURO POPULAR</v>
          </cell>
          <cell r="H883">
            <v>703</v>
          </cell>
        </row>
        <row r="885">
          <cell r="B885">
            <v>9</v>
          </cell>
          <cell r="C885" t="str">
            <v>42200-00-0000-000</v>
          </cell>
          <cell r="D885" t="str">
            <v>TRANSFERENCIAS, ASIGNACIONES, SUBSIDIOS Y OTRAS AYUDAS</v>
          </cell>
        </row>
        <row r="887">
          <cell r="B887">
            <v>91</v>
          </cell>
          <cell r="C887" t="str">
            <v>42210-00-0000-000</v>
          </cell>
          <cell r="E887" t="str">
            <v>TRANSFERENCIAS INTERNAS Y ASIGNACIONES AL SECTOR PUBLICO</v>
          </cell>
        </row>
        <row r="888">
          <cell r="B888">
            <v>911</v>
          </cell>
          <cell r="C888" t="str">
            <v>42210-01-0000-000</v>
          </cell>
          <cell r="F888" t="str">
            <v>TRANSFERENCIAS</v>
          </cell>
        </row>
        <row r="889">
          <cell r="A889">
            <v>59303</v>
          </cell>
          <cell r="B889">
            <v>91101</v>
          </cell>
          <cell r="C889" t="str">
            <v>42210-01-0001-000</v>
          </cell>
          <cell r="G889" t="str">
            <v>PROGRAMAS SECRETARIA DE DESARROLLO SUSTENTABLE</v>
          </cell>
          <cell r="H889">
            <v>704</v>
          </cell>
        </row>
        <row r="890">
          <cell r="A890">
            <v>59309</v>
          </cell>
          <cell r="B890">
            <v>91102</v>
          </cell>
          <cell r="C890" t="str">
            <v>42210-01-0002-000</v>
          </cell>
          <cell r="G890" t="str">
            <v>ALIMENTO REOS FEDERALES (SOCORRO DE LEY)</v>
          </cell>
          <cell r="H890">
            <v>705</v>
          </cell>
        </row>
        <row r="891">
          <cell r="A891">
            <v>59310</v>
          </cell>
          <cell r="B891">
            <v>91103</v>
          </cell>
          <cell r="C891" t="str">
            <v>42210-01-0003-000</v>
          </cell>
          <cell r="G891" t="str">
            <v>FONDO DE APOYO A LA MICRO PEQ. Y MEDIANA EMPRESA</v>
          </cell>
          <cell r="H891">
            <v>706</v>
          </cell>
        </row>
        <row r="892">
          <cell r="A892">
            <v>59311</v>
          </cell>
          <cell r="B892">
            <v>91104</v>
          </cell>
          <cell r="C892" t="str">
            <v>42210-01-0004-000</v>
          </cell>
          <cell r="G892" t="str">
            <v>FONDO DE FOMENTO A LA INTEGRACION DE CADENAS PRODUCTIVAS</v>
          </cell>
          <cell r="H892">
            <v>707</v>
          </cell>
        </row>
        <row r="893">
          <cell r="A893">
            <v>59315</v>
          </cell>
          <cell r="B893">
            <v>91105</v>
          </cell>
          <cell r="C893" t="str">
            <v>42210-01-0005-000</v>
          </cell>
          <cell r="G893" t="str">
            <v>FIDEICOMISO INFRAESTRUCTURA DE LOS ESTADOS</v>
          </cell>
          <cell r="H893">
            <v>708</v>
          </cell>
        </row>
        <row r="894">
          <cell r="A894">
            <v>59317</v>
          </cell>
          <cell r="B894">
            <v>91106</v>
          </cell>
          <cell r="C894" t="str">
            <v>42210-01-0006-000</v>
          </cell>
          <cell r="G894" t="str">
            <v>FIDEICOMISO INFRAESTRUCTURA DE LOS ESTADOS PTE. AÑO</v>
          </cell>
          <cell r="H894">
            <v>709</v>
          </cell>
        </row>
        <row r="895">
          <cell r="A895">
            <v>59319</v>
          </cell>
          <cell r="B895">
            <v>91107</v>
          </cell>
          <cell r="C895" t="str">
            <v>42210-01-0007-000</v>
          </cell>
          <cell r="G895" t="str">
            <v>FONDO DE EST. DE ING. DE LAS ENTIDADES FED.</v>
          </cell>
          <cell r="H895">
            <v>710</v>
          </cell>
        </row>
        <row r="896">
          <cell r="A896">
            <v>59322</v>
          </cell>
          <cell r="B896">
            <v>91108</v>
          </cell>
          <cell r="C896" t="str">
            <v>42210-01-0008-000</v>
          </cell>
          <cell r="G896" t="str">
            <v>FONDO DE EST.DE INGRESOS ENT. FED. EJERCICIO ANTERIORES</v>
          </cell>
          <cell r="H896">
            <v>711</v>
          </cell>
        </row>
        <row r="897">
          <cell r="A897">
            <v>59323</v>
          </cell>
          <cell r="B897">
            <v>91109</v>
          </cell>
          <cell r="C897" t="str">
            <v>42210-01-0009-000</v>
          </cell>
          <cell r="G897" t="str">
            <v>APOYO FINANCIERO TRANSITORIO</v>
          </cell>
          <cell r="H897">
            <v>712</v>
          </cell>
        </row>
        <row r="898">
          <cell r="A898">
            <v>59327</v>
          </cell>
          <cell r="B898">
            <v>91110</v>
          </cell>
          <cell r="C898" t="str">
            <v>42210-01-0010-000</v>
          </cell>
          <cell r="G898" t="str">
            <v>PROGRAMA PARA LA FISCALIZACION DEL GASTO FEDERALIZADO (PROFIS)</v>
          </cell>
          <cell r="H898">
            <v>713</v>
          </cell>
        </row>
        <row r="899">
          <cell r="A899">
            <v>59328</v>
          </cell>
          <cell r="B899">
            <v>91111</v>
          </cell>
          <cell r="C899" t="str">
            <v>42210-01-0011-000</v>
          </cell>
          <cell r="G899" t="str">
            <v>PROGRAMA PARA EL DESARROLLO INDUSTRIAL SOFTWARE (PROSOFT)</v>
          </cell>
          <cell r="H899">
            <v>714</v>
          </cell>
        </row>
        <row r="900">
          <cell r="A900">
            <v>59400</v>
          </cell>
          <cell r="B900">
            <v>91112</v>
          </cell>
          <cell r="C900" t="str">
            <v>42210-01-0012-000</v>
          </cell>
          <cell r="G900" t="str">
            <v>DEVOLUCION DE APORTACIONES FEDERALES</v>
          </cell>
          <cell r="H900">
            <v>715</v>
          </cell>
        </row>
        <row r="902">
          <cell r="B902">
            <v>92</v>
          </cell>
          <cell r="C902" t="str">
            <v>42220-00-0000-000</v>
          </cell>
          <cell r="E902" t="str">
            <v>TRANSFERENCIAS AL RESTO DEL SECTOR PUBLICO</v>
          </cell>
        </row>
        <row r="904">
          <cell r="B904">
            <v>93</v>
          </cell>
          <cell r="C904" t="str">
            <v>42230-00-0000-000</v>
          </cell>
          <cell r="E904" t="str">
            <v>SUBSIDIOS Y SUBVENCIONES</v>
          </cell>
        </row>
        <row r="906">
          <cell r="B906">
            <v>94</v>
          </cell>
          <cell r="C906" t="str">
            <v>42240-00-0000-000</v>
          </cell>
          <cell r="E906" t="str">
            <v>AYUDAS SOCIALES</v>
          </cell>
        </row>
        <row r="907">
          <cell r="B907">
            <v>941</v>
          </cell>
          <cell r="C907" t="str">
            <v>42240-01-0000-000</v>
          </cell>
          <cell r="F907" t="str">
            <v>AYUDAS SOCIALES</v>
          </cell>
        </row>
        <row r="908">
          <cell r="A908">
            <v>59306</v>
          </cell>
          <cell r="B908">
            <v>94101</v>
          </cell>
          <cell r="C908" t="str">
            <v>42240-01-0001-000</v>
          </cell>
          <cell r="G908" t="str">
            <v>BECAS PROBECAT</v>
          </cell>
          <cell r="H908">
            <v>716</v>
          </cell>
        </row>
        <row r="909">
          <cell r="A909">
            <v>59307</v>
          </cell>
          <cell r="B909">
            <v>94102</v>
          </cell>
          <cell r="C909" t="str">
            <v>42240-01-0002-000</v>
          </cell>
          <cell r="G909" t="str">
            <v>BECAS PROFSNE</v>
          </cell>
          <cell r="H909">
            <v>717</v>
          </cell>
        </row>
        <row r="910">
          <cell r="A910">
            <v>59308</v>
          </cell>
          <cell r="B910">
            <v>94103</v>
          </cell>
          <cell r="C910" t="str">
            <v>42240-01-0003-000</v>
          </cell>
          <cell r="G910" t="str">
            <v>FIDEICOMISO DE APOYO A LOS AHORRADORES</v>
          </cell>
          <cell r="H910">
            <v>718</v>
          </cell>
        </row>
        <row r="912">
          <cell r="B912">
            <v>95</v>
          </cell>
          <cell r="C912" t="str">
            <v>42250-00-0000-000</v>
          </cell>
          <cell r="E912" t="str">
            <v>PENSIONES Y JUBILACIONES</v>
          </cell>
        </row>
        <row r="914">
          <cell r="B914">
            <v>96</v>
          </cell>
          <cell r="E914" t="str">
            <v>TRANSFERENCIAS A FIDEICOMISOS, MANDATOS Y ANALOGOS</v>
          </cell>
        </row>
        <row r="917">
          <cell r="B917">
            <v>97</v>
          </cell>
          <cell r="D917" t="str">
            <v>INGRESOS DERIVADOS DE FINANCIAMIENTOS</v>
          </cell>
        </row>
        <row r="919">
          <cell r="B919" t="str">
            <v>971</v>
          </cell>
          <cell r="E919" t="str">
            <v>ENDEUDAMIENTO INTERNO</v>
          </cell>
        </row>
        <row r="921">
          <cell r="A921">
            <v>47000</v>
          </cell>
          <cell r="B921">
            <v>97101</v>
          </cell>
          <cell r="G921" t="str">
            <v>FINANCIAMIENTO PUBLICO</v>
          </cell>
          <cell r="H921">
            <v>719</v>
          </cell>
        </row>
        <row r="923">
          <cell r="B923" t="str">
            <v>972</v>
          </cell>
          <cell r="E923" t="str">
            <v>ENDEUDAMIENTO EXTERNO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 CATALOGO PRESUP "/>
      <sheetName val="MODIF. CATALOGO CONTAB(14 DIG)"/>
      <sheetName val="MODIF.MATRIZ CONVERSION(14 DIG)"/>
    </sheetNames>
    <sheetDataSet>
      <sheetData sheetId="0"/>
      <sheetData sheetId="1"/>
      <sheetData sheetId="2">
        <row r="1">
          <cell r="A1" t="str">
            <v>DIRECCION DE CONTABILIDAD Y CUENTA PUBLICA</v>
          </cell>
          <cell r="G1" t="str">
            <v>ACTUALIZACION 31-MARZO-12</v>
          </cell>
        </row>
        <row r="2">
          <cell r="A2" t="str">
            <v>MATRIZ DE CONVERSION</v>
          </cell>
        </row>
        <row r="3">
          <cell r="A3" t="str">
            <v>PARTIDA PRESUPUESTAL ACTUAL SOLO PARA IDENTIFICACION</v>
          </cell>
          <cell r="D3" t="str">
            <v>NIVEL 1 RUBRO  1 DIGITO</v>
          </cell>
          <cell r="E3" t="str">
            <v>NIVEL 2 TIPO  1 DIGITO</v>
          </cell>
          <cell r="F3" t="str">
            <v>NIVEL 3 CLASE  1 DIGITO</v>
          </cell>
          <cell r="G3" t="str">
            <v xml:space="preserve">NIVEL 4  Y  5 CONCEPTO /SRIA 2 DIGITOS </v>
          </cell>
        </row>
        <row r="4">
          <cell r="B4" t="str">
            <v>INGRESOS</v>
          </cell>
        </row>
        <row r="5">
          <cell r="B5">
            <v>1</v>
          </cell>
          <cell r="C5" t="str">
            <v>41100-00-0000-000</v>
          </cell>
          <cell r="D5" t="str">
            <v>IMPUESTOS</v>
          </cell>
        </row>
        <row r="6">
          <cell r="B6">
            <v>11</v>
          </cell>
          <cell r="C6" t="str">
            <v>41110-00-0000-000</v>
          </cell>
          <cell r="E6" t="str">
            <v>IMPUESTOS SOBRE LOS INGRESOS</v>
          </cell>
        </row>
        <row r="7">
          <cell r="B7" t="str">
            <v>111</v>
          </cell>
          <cell r="C7" t="str">
            <v>41110-01-0000-000</v>
          </cell>
          <cell r="F7" t="str">
            <v>IMPUESTO POR OBTENCION DE PREMIOS</v>
          </cell>
        </row>
        <row r="8">
          <cell r="A8">
            <v>12700</v>
          </cell>
          <cell r="B8" t="str">
            <v>11101</v>
          </cell>
          <cell r="C8" t="str">
            <v>41110-01-0001-000</v>
          </cell>
          <cell r="G8" t="str">
            <v>IMPUESTO POR OBTENCION DE PREMIOS</v>
          </cell>
          <cell r="H8">
            <v>1</v>
          </cell>
        </row>
        <row r="9">
          <cell r="A9">
            <v>13003</v>
          </cell>
          <cell r="B9" t="str">
            <v>11102</v>
          </cell>
          <cell r="C9" t="str">
            <v>41110-01-0002-000</v>
          </cell>
          <cell r="G9" t="str">
            <v>DEVOLUCION POR IMPUESTO POR OBTENCION PREMIOS</v>
          </cell>
          <cell r="H9">
            <v>2</v>
          </cell>
        </row>
        <row r="11">
          <cell r="B11">
            <v>12</v>
          </cell>
          <cell r="C11" t="str">
            <v>41120-00-0000-000</v>
          </cell>
          <cell r="E11" t="str">
            <v>IMPUESTOS SOBRE EL PATRIMONIO</v>
          </cell>
        </row>
        <row r="12">
          <cell r="A12">
            <v>14000</v>
          </cell>
          <cell r="B12">
            <v>12100</v>
          </cell>
          <cell r="C12" t="str">
            <v>41120-01-0000-000</v>
          </cell>
          <cell r="G12" t="str">
            <v>IMPUESTO SOBRE TENENCIA LEY HACIENDA ESTATAL</v>
          </cell>
        </row>
        <row r="13">
          <cell r="A13">
            <v>14001</v>
          </cell>
          <cell r="B13">
            <v>12101</v>
          </cell>
          <cell r="C13" t="str">
            <v>41120-01-0001-000</v>
          </cell>
          <cell r="G13" t="str">
            <v>IMP. S/TENENCIA LHE AUTOS PASAJEROS</v>
          </cell>
          <cell r="H13">
            <v>3</v>
          </cell>
        </row>
        <row r="14">
          <cell r="A14">
            <v>14003</v>
          </cell>
          <cell r="B14">
            <v>12103</v>
          </cell>
          <cell r="C14" t="str">
            <v>41120-01-0002-000</v>
          </cell>
          <cell r="G14" t="str">
            <v>ACTUALIZACION IST LHE AUTOS PASAJEROS</v>
          </cell>
          <cell r="H14">
            <v>4</v>
          </cell>
        </row>
        <row r="15">
          <cell r="A15">
            <v>14004</v>
          </cell>
          <cell r="B15">
            <v>12104</v>
          </cell>
          <cell r="C15" t="str">
            <v>41120-01-0003-000</v>
          </cell>
          <cell r="G15" t="str">
            <v>IMP. S/TENENCIA LHE AUTOS PASAJEROS REZAGO</v>
          </cell>
          <cell r="H15">
            <v>5</v>
          </cell>
        </row>
        <row r="16">
          <cell r="A16">
            <v>14006</v>
          </cell>
          <cell r="B16">
            <v>12106</v>
          </cell>
          <cell r="C16" t="str">
            <v>41120-01-0004-000</v>
          </cell>
          <cell r="G16" t="str">
            <v>ACTUALIZACION IST LHE AUTOS PASAJEROS REZAGO</v>
          </cell>
          <cell r="H16">
            <v>6</v>
          </cell>
        </row>
        <row r="17">
          <cell r="A17">
            <v>14011</v>
          </cell>
          <cell r="B17">
            <v>12111</v>
          </cell>
          <cell r="C17" t="str">
            <v>41120-01-0005-000</v>
          </cell>
          <cell r="G17" t="str">
            <v>IMP. S/TENENCIA LHE AUTOS CARGA</v>
          </cell>
          <cell r="H17">
            <v>7</v>
          </cell>
        </row>
        <row r="18">
          <cell r="A18">
            <v>14013</v>
          </cell>
          <cell r="B18">
            <v>12113</v>
          </cell>
          <cell r="C18" t="str">
            <v>41120-01-0006-000</v>
          </cell>
          <cell r="G18" t="str">
            <v>ACTUALIZACION IST LHE AUTOS CARGA</v>
          </cell>
          <cell r="H18">
            <v>8</v>
          </cell>
        </row>
        <row r="19">
          <cell r="A19">
            <v>14014</v>
          </cell>
          <cell r="B19">
            <v>12114</v>
          </cell>
          <cell r="C19" t="str">
            <v>41120-01-0007-000</v>
          </cell>
          <cell r="G19" t="str">
            <v>IMP. S/TENENCIA LHE AUTOS CARGA REZAGO</v>
          </cell>
          <cell r="H19">
            <v>9</v>
          </cell>
        </row>
        <row r="20">
          <cell r="A20">
            <v>14016</v>
          </cell>
          <cell r="B20">
            <v>12116</v>
          </cell>
          <cell r="C20" t="str">
            <v>41120-01-0008-000</v>
          </cell>
          <cell r="G20" t="str">
            <v>ACTUALIZACION IST LHE AUTOS CARGA REZAGO</v>
          </cell>
          <cell r="H20">
            <v>10</v>
          </cell>
        </row>
        <row r="21">
          <cell r="A21">
            <v>14021</v>
          </cell>
          <cell r="B21">
            <v>12121</v>
          </cell>
          <cell r="C21" t="str">
            <v>41120-01-0009-000</v>
          </cell>
          <cell r="G21" t="str">
            <v>IMP. S/TENENCIA LHE MOTOCICLETAS</v>
          </cell>
          <cell r="H21">
            <v>11</v>
          </cell>
        </row>
        <row r="22">
          <cell r="A22">
            <v>14023</v>
          </cell>
          <cell r="B22">
            <v>12123</v>
          </cell>
          <cell r="C22" t="str">
            <v>41120-01-0010-000</v>
          </cell>
          <cell r="G22" t="str">
            <v>ACTUALIZACION IST LHE MOTOCICLETAS</v>
          </cell>
          <cell r="H22">
            <v>12</v>
          </cell>
        </row>
        <row r="23">
          <cell r="A23">
            <v>14026</v>
          </cell>
          <cell r="B23">
            <v>12126</v>
          </cell>
          <cell r="C23" t="str">
            <v>41120-01-0011-000</v>
          </cell>
          <cell r="G23" t="str">
            <v>IMP. S/TENENCIA LHE MOTOCICLETAS REZAGO</v>
          </cell>
          <cell r="H23">
            <v>13</v>
          </cell>
        </row>
        <row r="24">
          <cell r="A24">
            <v>14028</v>
          </cell>
          <cell r="B24">
            <v>12128</v>
          </cell>
          <cell r="C24" t="str">
            <v>41120-01-0012-000</v>
          </cell>
          <cell r="G24" t="str">
            <v>ACTUALIZACION IST LHE MOTOCICLETAS REZAGO</v>
          </cell>
          <cell r="H24">
            <v>14</v>
          </cell>
        </row>
        <row r="25">
          <cell r="A25">
            <v>14031</v>
          </cell>
          <cell r="B25">
            <v>12131</v>
          </cell>
          <cell r="C25" t="str">
            <v>41120-01-0013-000</v>
          </cell>
          <cell r="G25" t="str">
            <v>IMP. S/TENENCIA LHE AERONAVES</v>
          </cell>
          <cell r="H25">
            <v>15</v>
          </cell>
        </row>
        <row r="26">
          <cell r="A26">
            <v>14033</v>
          </cell>
          <cell r="B26">
            <v>12133</v>
          </cell>
          <cell r="C26" t="str">
            <v>41120-01-0014-000</v>
          </cell>
          <cell r="G26" t="str">
            <v>ACTUALIZACION IST LHE AERONAVES</v>
          </cell>
          <cell r="H26">
            <v>16</v>
          </cell>
        </row>
        <row r="27">
          <cell r="A27">
            <v>14034</v>
          </cell>
          <cell r="B27">
            <v>12134</v>
          </cell>
          <cell r="C27" t="str">
            <v>41120-01-0015-000</v>
          </cell>
          <cell r="G27" t="str">
            <v>IMP. S/TENENCIA LHE AERONAVES REZAGO</v>
          </cell>
          <cell r="H27">
            <v>17</v>
          </cell>
        </row>
        <row r="28">
          <cell r="A28">
            <v>14036</v>
          </cell>
          <cell r="B28">
            <v>12136</v>
          </cell>
          <cell r="C28" t="str">
            <v>41120-01-0016-000</v>
          </cell>
          <cell r="G28" t="str">
            <v>ACTUALIZACION IST LHE AERONAVES REZAGO</v>
          </cell>
          <cell r="H28">
            <v>18</v>
          </cell>
        </row>
        <row r="29">
          <cell r="A29">
            <v>14041</v>
          </cell>
          <cell r="B29">
            <v>12141</v>
          </cell>
          <cell r="C29" t="str">
            <v>41120-01-0017-000</v>
          </cell>
          <cell r="G29" t="str">
            <v>IMP. S/TENENCIA LHE EMBARCACIONES</v>
          </cell>
          <cell r="H29">
            <v>19</v>
          </cell>
        </row>
        <row r="30">
          <cell r="A30">
            <v>14043</v>
          </cell>
          <cell r="B30">
            <v>12143</v>
          </cell>
          <cell r="C30" t="str">
            <v>41120-01-0018-000</v>
          </cell>
          <cell r="G30" t="str">
            <v>ACTUALIZACION IST LHE EMBARCACIONES</v>
          </cell>
          <cell r="H30">
            <v>20</v>
          </cell>
        </row>
        <row r="31">
          <cell r="A31">
            <v>14044</v>
          </cell>
          <cell r="B31">
            <v>12144</v>
          </cell>
          <cell r="C31" t="str">
            <v>41120-01-0019-000</v>
          </cell>
          <cell r="G31" t="str">
            <v>IMP. S/TENENCIA LHE EMBARCACIONES REZAGO</v>
          </cell>
          <cell r="H31">
            <v>21</v>
          </cell>
        </row>
        <row r="32">
          <cell r="A32">
            <v>14046</v>
          </cell>
          <cell r="B32">
            <v>12146</v>
          </cell>
          <cell r="C32" t="str">
            <v>41120-01-0020-000</v>
          </cell>
          <cell r="G32" t="str">
            <v>ACTUALIZACION IST LHE EMBARCACIONES REZAGO</v>
          </cell>
          <cell r="H32">
            <v>22</v>
          </cell>
        </row>
        <row r="33">
          <cell r="A33">
            <v>14051</v>
          </cell>
          <cell r="B33">
            <v>12151</v>
          </cell>
          <cell r="C33" t="str">
            <v>41120-01-0021-000</v>
          </cell>
          <cell r="G33" t="str">
            <v>DEVOLUCION IMP.S/TENENCIA LHE</v>
          </cell>
          <cell r="H33">
            <v>23</v>
          </cell>
        </row>
        <row r="34">
          <cell r="A34">
            <v>14052</v>
          </cell>
          <cell r="B34">
            <v>12152</v>
          </cell>
          <cell r="C34" t="str">
            <v>41120-01-0022-000</v>
          </cell>
          <cell r="G34" t="str">
            <v>ACT. E INTS. DEVOLUCION IMP.TENENCIA LHE</v>
          </cell>
          <cell r="H34">
            <v>24</v>
          </cell>
        </row>
        <row r="35">
          <cell r="A35">
            <v>14053</v>
          </cell>
          <cell r="B35">
            <v>12153</v>
          </cell>
          <cell r="C35" t="str">
            <v>41120-01-0023-000</v>
          </cell>
          <cell r="G35" t="str">
            <v>DEVOLUCION IMP.TENENCIA LHE REZAGO</v>
          </cell>
          <cell r="H35">
            <v>25</v>
          </cell>
        </row>
        <row r="36">
          <cell r="A36">
            <v>14054</v>
          </cell>
          <cell r="B36">
            <v>12154</v>
          </cell>
          <cell r="C36" t="str">
            <v>41120-01-0024-000</v>
          </cell>
          <cell r="G36" t="str">
            <v>ACT. E INTS. DEVOLUCION IMP.TENENCIA LHE REZAGO</v>
          </cell>
          <cell r="H36">
            <v>26</v>
          </cell>
        </row>
        <row r="37">
          <cell r="A37">
            <v>14055</v>
          </cell>
          <cell r="B37">
            <v>12155</v>
          </cell>
          <cell r="C37" t="str">
            <v>41120-01-0025-000</v>
          </cell>
          <cell r="G37" t="str">
            <v>APOYO TENENCIA LHE</v>
          </cell>
          <cell r="H37">
            <v>27</v>
          </cell>
        </row>
        <row r="38">
          <cell r="A38">
            <v>14065</v>
          </cell>
          <cell r="B38">
            <v>12165</v>
          </cell>
          <cell r="C38" t="str">
            <v>41120-01-0035-000</v>
          </cell>
          <cell r="G38" t="str">
            <v>SUBSIDIO TENENCIA LHE POR ROBO</v>
          </cell>
          <cell r="H38">
            <v>28</v>
          </cell>
        </row>
        <row r="39">
          <cell r="A39">
            <v>14066</v>
          </cell>
          <cell r="B39">
            <v>12166</v>
          </cell>
          <cell r="C39" t="str">
            <v>41120-01-0036-000</v>
          </cell>
          <cell r="G39" t="str">
            <v>SUBSIDIO TENENCIA LHE POR PERDIDA</v>
          </cell>
          <cell r="H39">
            <v>29</v>
          </cell>
        </row>
        <row r="41">
          <cell r="B41">
            <v>13</v>
          </cell>
          <cell r="C41" t="str">
            <v>41130-00-0000-000</v>
          </cell>
          <cell r="E41" t="str">
            <v>IMPUESTOS SOBRE LA PRODUCCION, EL CONSUMO Y LAS TRANSACCIONES</v>
          </cell>
        </row>
        <row r="42">
          <cell r="B42">
            <v>131</v>
          </cell>
          <cell r="C42" t="str">
            <v>41130-01-0000-000</v>
          </cell>
          <cell r="F42" t="str">
            <v>IMPUESTO SOBRE HOSPEDAJE</v>
          </cell>
        </row>
        <row r="43">
          <cell r="A43">
            <v>12600</v>
          </cell>
          <cell r="B43">
            <v>13101</v>
          </cell>
          <cell r="C43" t="str">
            <v>41130-01-0001-000</v>
          </cell>
          <cell r="G43" t="str">
            <v xml:space="preserve">IMPUESTO SOBRE HOSPEDAJE  </v>
          </cell>
          <cell r="H43">
            <v>30</v>
          </cell>
        </row>
        <row r="44">
          <cell r="A44">
            <v>13102</v>
          </cell>
          <cell r="B44">
            <v>13102</v>
          </cell>
          <cell r="C44" t="str">
            <v>41130-01-0002-000</v>
          </cell>
          <cell r="G44" t="str">
            <v>SUBSIDIO IMPUESTO SOBRE HOSPEDAJE</v>
          </cell>
          <cell r="H44">
            <v>31</v>
          </cell>
        </row>
        <row r="45">
          <cell r="A45">
            <v>12603</v>
          </cell>
          <cell r="B45">
            <v>13103</v>
          </cell>
          <cell r="C45" t="str">
            <v>41130-01-0003-000</v>
          </cell>
          <cell r="G45" t="str">
            <v>ACTUALIZACION IMPUESTO SOBRE HOSPEDAJE</v>
          </cell>
          <cell r="H45">
            <v>32</v>
          </cell>
        </row>
        <row r="47">
          <cell r="B47">
            <v>132</v>
          </cell>
          <cell r="C47" t="str">
            <v>41130-02-0000-000</v>
          </cell>
          <cell r="F47" t="str">
            <v>IMPUESTO SOBRE TRANSMISION DE PROPIEDAD DE VEHICULOS</v>
          </cell>
        </row>
        <row r="48">
          <cell r="A48">
            <v>12900</v>
          </cell>
          <cell r="B48">
            <v>13201</v>
          </cell>
          <cell r="C48" t="str">
            <v>41130-02-0001-000</v>
          </cell>
          <cell r="G48" t="str">
            <v>IMPUESTO SOBRE TRANSMISION DE PROPIEDAD DE VEHICULOS</v>
          </cell>
          <cell r="H48">
            <v>33</v>
          </cell>
        </row>
        <row r="49">
          <cell r="A49">
            <v>12901</v>
          </cell>
          <cell r="B49">
            <v>13202</v>
          </cell>
          <cell r="C49" t="str">
            <v>41130-02-0002-000</v>
          </cell>
          <cell r="G49" t="str">
            <v>IMPUESTO S/ TRANSMISION DE PROP.DE VEH.X REQUERIMIENTO</v>
          </cell>
          <cell r="H49">
            <v>34</v>
          </cell>
        </row>
        <row r="50">
          <cell r="A50">
            <v>13010</v>
          </cell>
          <cell r="B50">
            <v>13203</v>
          </cell>
          <cell r="C50" t="str">
            <v>41130-02-0003-000</v>
          </cell>
          <cell r="G50" t="str">
            <v>DEVOLUCION IMP.SOBRE TRANMISION DE PROP.DE VEHICULOS DE MOTOR</v>
          </cell>
          <cell r="H50">
            <v>35</v>
          </cell>
        </row>
        <row r="51">
          <cell r="A51">
            <v>13005</v>
          </cell>
          <cell r="B51">
            <v>13204</v>
          </cell>
          <cell r="C51" t="str">
            <v>41130-02-0004-000</v>
          </cell>
          <cell r="G51" t="str">
            <v>ACT.E INTS.POR DEV.IMP.S/ TRANSMISION DE PROP.DE VEH.</v>
          </cell>
          <cell r="H51">
            <v>36</v>
          </cell>
        </row>
        <row r="53">
          <cell r="B53">
            <v>14</v>
          </cell>
          <cell r="C53" t="str">
            <v>41140-00-0000-000</v>
          </cell>
          <cell r="E53" t="str">
            <v>IMPUESTOS AL COMERCIO EXTERIOR</v>
          </cell>
        </row>
        <row r="55">
          <cell r="B55">
            <v>15</v>
          </cell>
          <cell r="C55" t="str">
            <v>41150-00-0000-000</v>
          </cell>
          <cell r="E55" t="str">
            <v>IMPUESTOS SOBRE NOMINAS Y ASIMILABLES</v>
          </cell>
        </row>
        <row r="56">
          <cell r="B56">
            <v>151</v>
          </cell>
          <cell r="C56" t="str">
            <v>41150-01-0000-000</v>
          </cell>
          <cell r="F56" t="str">
            <v>IMPUESTO SOBRE NOMINAS</v>
          </cell>
        </row>
        <row r="57">
          <cell r="A57">
            <v>12500</v>
          </cell>
          <cell r="B57">
            <v>15101</v>
          </cell>
          <cell r="C57" t="str">
            <v>41150-01-0001-000</v>
          </cell>
          <cell r="G57" t="str">
            <v>IMPUESTO SOBRE NOMINAS</v>
          </cell>
          <cell r="H57">
            <v>37</v>
          </cell>
        </row>
        <row r="58">
          <cell r="A58">
            <v>12501</v>
          </cell>
          <cell r="B58">
            <v>15102</v>
          </cell>
          <cell r="C58" t="str">
            <v>41150-01-0002-000</v>
          </cell>
          <cell r="G58" t="str">
            <v>CONVENIOS DE NOMINAS</v>
          </cell>
          <cell r="H58">
            <v>38</v>
          </cell>
        </row>
        <row r="59">
          <cell r="A59">
            <v>12502</v>
          </cell>
          <cell r="B59">
            <v>15103</v>
          </cell>
          <cell r="C59" t="str">
            <v>41150-01-0003-000</v>
          </cell>
          <cell r="G59" t="str">
            <v>IMPUESTO SOBRE NOMINAS ACTOS DE FISCALIZACION</v>
          </cell>
          <cell r="H59">
            <v>39</v>
          </cell>
        </row>
        <row r="60">
          <cell r="A60">
            <v>12505</v>
          </cell>
          <cell r="B60">
            <v>15104</v>
          </cell>
          <cell r="C60" t="str">
            <v>41150-01-0004-000</v>
          </cell>
          <cell r="G60" t="str">
            <v>IMPUESTO SOBRE NOMINAS POR CREDITO</v>
          </cell>
          <cell r="H60">
            <v>40</v>
          </cell>
        </row>
        <row r="61">
          <cell r="A61">
            <v>13001</v>
          </cell>
          <cell r="B61">
            <v>15105</v>
          </cell>
          <cell r="C61" t="str">
            <v>41150-01-0005-000</v>
          </cell>
          <cell r="G61" t="str">
            <v>DEVOLUCION IMPUESTO SOBRE NOMINAS</v>
          </cell>
          <cell r="H61">
            <v>41</v>
          </cell>
        </row>
        <row r="62">
          <cell r="A62">
            <v>13008</v>
          </cell>
          <cell r="B62">
            <v>15106</v>
          </cell>
          <cell r="C62" t="str">
            <v>41150-01-0006-000</v>
          </cell>
          <cell r="G62" t="str">
            <v>SUBSIDIO DE IMPUESTO SOBRE NOMINAS</v>
          </cell>
          <cell r="H62">
            <v>42</v>
          </cell>
        </row>
        <row r="63">
          <cell r="A63">
            <v>13101</v>
          </cell>
          <cell r="B63">
            <v>15107</v>
          </cell>
          <cell r="C63" t="str">
            <v>41150-01-0007-000</v>
          </cell>
          <cell r="G63" t="str">
            <v>SUBSIDIO DE IMPUESTO SOBRE NOMINAS S/G ACUERDO 270509</v>
          </cell>
          <cell r="H63">
            <v>43</v>
          </cell>
        </row>
        <row r="64">
          <cell r="A64">
            <v>12503</v>
          </cell>
          <cell r="B64">
            <v>15108</v>
          </cell>
          <cell r="C64" t="str">
            <v>41150-01-0008-000</v>
          </cell>
          <cell r="G64" t="str">
            <v>ACTUALIZACION DE IMPUESTO SOBRE NOMINAS ACTOS DE FISCALIZACION</v>
          </cell>
          <cell r="H64">
            <v>44</v>
          </cell>
        </row>
        <row r="65">
          <cell r="A65">
            <v>12504</v>
          </cell>
          <cell r="B65">
            <v>15109</v>
          </cell>
          <cell r="C65" t="str">
            <v>41150-01-0009-000</v>
          </cell>
          <cell r="G65" t="str">
            <v>ACTUALIZACION DE IMPUESTO SOBRE NOMINAS</v>
          </cell>
          <cell r="H65">
            <v>45</v>
          </cell>
        </row>
        <row r="66">
          <cell r="A66">
            <v>13004</v>
          </cell>
          <cell r="B66">
            <v>15110</v>
          </cell>
          <cell r="C66" t="str">
            <v>41150-01-0010-000</v>
          </cell>
          <cell r="G66" t="str">
            <v>ACT E INTERESES.POR DEVOLUCION IMPUESTO SOBRE NOMINAS</v>
          </cell>
          <cell r="H66">
            <v>46</v>
          </cell>
        </row>
        <row r="68">
          <cell r="B68">
            <v>16</v>
          </cell>
          <cell r="C68" t="str">
            <v>41160-00-0000-000</v>
          </cell>
          <cell r="E68" t="str">
            <v>IMPUESTOS ECOLOGICOS</v>
          </cell>
        </row>
        <row r="70">
          <cell r="B70">
            <v>17</v>
          </cell>
          <cell r="C70" t="str">
            <v>41170-00-0000-000</v>
          </cell>
          <cell r="E70" t="str">
            <v>ACCESORIOS DE IMPUESTOS</v>
          </cell>
        </row>
        <row r="71">
          <cell r="B71">
            <v>171</v>
          </cell>
          <cell r="C71" t="str">
            <v>41170-01-0000-000</v>
          </cell>
          <cell r="F71" t="str">
            <v>ACCESORIOS IMPUESTO SOBRE HOSPEDAJE</v>
          </cell>
        </row>
        <row r="72">
          <cell r="A72">
            <v>40205</v>
          </cell>
          <cell r="B72">
            <v>17101</v>
          </cell>
          <cell r="C72" t="str">
            <v>41170-01-0001-000</v>
          </cell>
          <cell r="G72" t="str">
            <v>RECARGOS DE IMPUESTO SOBRE HOSPEDAJE</v>
          </cell>
          <cell r="H72">
            <v>47</v>
          </cell>
        </row>
        <row r="73">
          <cell r="A73">
            <v>40302</v>
          </cell>
          <cell r="B73">
            <v>17102</v>
          </cell>
          <cell r="C73" t="str">
            <v>41170-01-0002-000</v>
          </cell>
          <cell r="G73" t="str">
            <v>SANCIONES IMPUESTO SOBRE HOSPEDAJE</v>
          </cell>
          <cell r="H73">
            <v>48</v>
          </cell>
        </row>
        <row r="74">
          <cell r="A74">
            <v>40504</v>
          </cell>
          <cell r="B74">
            <v>17103</v>
          </cell>
          <cell r="C74" t="str">
            <v>41170-01-0003-000</v>
          </cell>
          <cell r="G74" t="str">
            <v>GASTOS DE EJECUCION IMP.S/HOSPEDAJE</v>
          </cell>
          <cell r="H74">
            <v>49</v>
          </cell>
        </row>
        <row r="76">
          <cell r="B76">
            <v>172</v>
          </cell>
          <cell r="C76" t="str">
            <v>41170-02-0000-000</v>
          </cell>
          <cell r="F76" t="str">
            <v>ACCESORIOS IMPUESTO SOBRE TRANSMISION DE PROPIEDAD DE VEHICULOS DE MOTOR</v>
          </cell>
        </row>
        <row r="77">
          <cell r="A77">
            <v>40203</v>
          </cell>
          <cell r="B77">
            <v>17201</v>
          </cell>
          <cell r="C77" t="str">
            <v>41170-02-0001-000</v>
          </cell>
          <cell r="G77" t="str">
            <v>RECARGOS DE IMPUESTO DE TRANSMISION VEHICULOS DE MOTOR</v>
          </cell>
          <cell r="H77">
            <v>50</v>
          </cell>
        </row>
        <row r="78">
          <cell r="A78">
            <v>40109</v>
          </cell>
          <cell r="B78">
            <v>17202</v>
          </cell>
          <cell r="C78" t="str">
            <v>41170-02-0002-000</v>
          </cell>
          <cell r="G78" t="str">
            <v>MULTAS DEL IMPUESTO DE TRANSMISION VEHICULOS DE MOTOR</v>
          </cell>
          <cell r="H78">
            <v>51</v>
          </cell>
        </row>
        <row r="79">
          <cell r="A79">
            <v>40506</v>
          </cell>
          <cell r="B79">
            <v>17203</v>
          </cell>
          <cell r="C79" t="str">
            <v>41170-02-0003-000</v>
          </cell>
          <cell r="G79" t="str">
            <v>GASTOS DE EJECUCION TRANSM. VEH. MOTOR</v>
          </cell>
          <cell r="H79">
            <v>52</v>
          </cell>
        </row>
        <row r="80">
          <cell r="A80">
            <v>40802</v>
          </cell>
          <cell r="B80">
            <v>17204</v>
          </cell>
          <cell r="C80" t="str">
            <v>41170-02-0004-000</v>
          </cell>
          <cell r="G80" t="str">
            <v>DESCUENTO S/ACCE. DE IMP. DE TRANSM. POR REQUERIMIENTO</v>
          </cell>
          <cell r="H80">
            <v>53</v>
          </cell>
        </row>
        <row r="82">
          <cell r="B82">
            <v>173</v>
          </cell>
          <cell r="C82" t="str">
            <v>41170-03-0000-000</v>
          </cell>
          <cell r="F82" t="str">
            <v>ACCESORIOS IMPUESTO SOBRE NOMINAS</v>
          </cell>
        </row>
        <row r="83">
          <cell r="A83">
            <v>40201</v>
          </cell>
          <cell r="B83">
            <v>17301</v>
          </cell>
          <cell r="C83" t="str">
            <v>41170-03-0001-000</v>
          </cell>
          <cell r="G83" t="str">
            <v>RECARGOS IMPUESTO SOBRE NOMINAS FISCALIZADO</v>
          </cell>
          <cell r="H83">
            <v>54</v>
          </cell>
        </row>
        <row r="84">
          <cell r="A84">
            <v>40204</v>
          </cell>
          <cell r="B84">
            <v>17302</v>
          </cell>
          <cell r="C84" t="str">
            <v>41170-03-0002-000</v>
          </cell>
          <cell r="G84" t="str">
            <v>RECARGOS IMPUESTO SOBRE NOMINAS</v>
          </cell>
          <cell r="H84">
            <v>55</v>
          </cell>
        </row>
        <row r="85">
          <cell r="A85">
            <v>40211</v>
          </cell>
          <cell r="B85">
            <v>17303</v>
          </cell>
          <cell r="C85" t="str">
            <v>41170-03-0003-000</v>
          </cell>
          <cell r="G85" t="str">
            <v>SUBSIDIO DE RECARGOS DE IMPUESTO SOBRE NOMINAS</v>
          </cell>
          <cell r="H85">
            <v>56</v>
          </cell>
        </row>
        <row r="86">
          <cell r="A86">
            <v>40305</v>
          </cell>
          <cell r="B86">
            <v>17304</v>
          </cell>
          <cell r="C86" t="str">
            <v>41170-03-0004-000</v>
          </cell>
          <cell r="G86" t="str">
            <v>SANCIONES IMPUESTO SOBRE NOMINAS</v>
          </cell>
          <cell r="H86">
            <v>57</v>
          </cell>
        </row>
        <row r="87">
          <cell r="A87">
            <v>40311</v>
          </cell>
          <cell r="B87">
            <v>17305</v>
          </cell>
          <cell r="C87" t="str">
            <v>41170-03-0005-000</v>
          </cell>
          <cell r="G87" t="str">
            <v>CONDONACION DE SANCIONES DE IMPUESTO SOBRE NOMINAS</v>
          </cell>
          <cell r="H87">
            <v>58</v>
          </cell>
        </row>
        <row r="88">
          <cell r="A88">
            <v>40503</v>
          </cell>
          <cell r="B88">
            <v>17306</v>
          </cell>
          <cell r="C88" t="str">
            <v>41170-03-0006-000</v>
          </cell>
          <cell r="G88" t="str">
            <v>GASTOS DE EJECUCION  IMPUESTO SOBRE NOMINAS</v>
          </cell>
          <cell r="H88">
            <v>59</v>
          </cell>
        </row>
        <row r="89">
          <cell r="A89">
            <v>40113</v>
          </cell>
          <cell r="B89">
            <v>17307</v>
          </cell>
          <cell r="C89" t="str">
            <v>41170-03-0007-000</v>
          </cell>
          <cell r="G89" t="str">
            <v>MULTA POR AUTOCORRECCION IMPUESTO SOBRE NOMINAS FISCALIZADO</v>
          </cell>
          <cell r="H89">
            <v>60</v>
          </cell>
        </row>
        <row r="90">
          <cell r="A90">
            <v>40114</v>
          </cell>
          <cell r="B90">
            <v>17308</v>
          </cell>
          <cell r="C90" t="str">
            <v>41170-03-0008-000</v>
          </cell>
          <cell r="G90" t="str">
            <v>MULTA POR DESACATO IMPUESTO SOBRE NOMINAS FISCALIZADO</v>
          </cell>
          <cell r="H90">
            <v>61</v>
          </cell>
        </row>
        <row r="91">
          <cell r="A91">
            <v>40108</v>
          </cell>
          <cell r="B91">
            <v>17309</v>
          </cell>
          <cell r="C91" t="str">
            <v>41170-03-0009-000</v>
          </cell>
          <cell r="G91" t="str">
            <v>MULTAS POR INCUMPLIMIENTO DE REQUERIMIENTOS</v>
          </cell>
          <cell r="H91">
            <v>62</v>
          </cell>
        </row>
        <row r="92">
          <cell r="A92">
            <v>40801</v>
          </cell>
          <cell r="B92">
            <v>17310</v>
          </cell>
          <cell r="C92" t="str">
            <v>41170-03-0010-000</v>
          </cell>
          <cell r="G92" t="str">
            <v>DESCUENTO S/ACCE. DE IMPUESTO SOBRE NOMINAS POR CREDITO</v>
          </cell>
          <cell r="H92">
            <v>63</v>
          </cell>
        </row>
        <row r="93">
          <cell r="A93">
            <v>40817</v>
          </cell>
          <cell r="B93">
            <v>17311</v>
          </cell>
          <cell r="C93" t="str">
            <v>41170-03-0011-000</v>
          </cell>
          <cell r="G93" t="str">
            <v>DESCUENTO S/ACCE. DE SANCIONES IMP. SOBRE NOMINA</v>
          </cell>
          <cell r="H93">
            <v>64</v>
          </cell>
        </row>
        <row r="94">
          <cell r="A94">
            <v>40306</v>
          </cell>
          <cell r="B94">
            <v>17312</v>
          </cell>
          <cell r="C94" t="str">
            <v>41170-03-0012-000</v>
          </cell>
          <cell r="G94" t="str">
            <v>DESCUENTO S/SANCIONES IMP. SOBRE NOMINA</v>
          </cell>
          <cell r="H94">
            <v>65</v>
          </cell>
        </row>
        <row r="96">
          <cell r="B96">
            <v>174</v>
          </cell>
          <cell r="C96" t="str">
            <v>41170-04-0000-000</v>
          </cell>
          <cell r="F96" t="str">
            <v>ACCESORIOS IMPUESTO SOBRE TENENCIA LHE</v>
          </cell>
        </row>
        <row r="97">
          <cell r="A97">
            <v>14002</v>
          </cell>
          <cell r="B97">
            <v>17401</v>
          </cell>
          <cell r="C97" t="str">
            <v>41170-04-0001-000</v>
          </cell>
          <cell r="G97" t="str">
            <v>RECARGOS IMP.S/TENENCIA LHE AUTOS PASAJEROS</v>
          </cell>
          <cell r="H97">
            <v>66</v>
          </cell>
        </row>
        <row r="98">
          <cell r="A98">
            <v>14005</v>
          </cell>
          <cell r="B98">
            <v>17402</v>
          </cell>
          <cell r="C98" t="str">
            <v>41170-04-0002-000</v>
          </cell>
          <cell r="G98" t="str">
            <v>RECARGOS IST LHE AUTOS PASAJEROS REZAGO</v>
          </cell>
          <cell r="H98">
            <v>67</v>
          </cell>
        </row>
        <row r="99">
          <cell r="A99">
            <v>14007</v>
          </cell>
          <cell r="B99">
            <v>17403</v>
          </cell>
          <cell r="C99" t="str">
            <v>41170-04-0003-000</v>
          </cell>
          <cell r="G99" t="str">
            <v>MULTAS IST LHE AUTOS PASAJEROS</v>
          </cell>
          <cell r="H99">
            <v>68</v>
          </cell>
        </row>
        <row r="100">
          <cell r="A100">
            <v>14008</v>
          </cell>
          <cell r="B100">
            <v>17404</v>
          </cell>
          <cell r="C100" t="str">
            <v>41170-04-0004-000</v>
          </cell>
          <cell r="G100" t="str">
            <v>MULTAS IST LHE AUTOS PASAJEROS REZAGO</v>
          </cell>
          <cell r="H100">
            <v>69</v>
          </cell>
        </row>
        <row r="101">
          <cell r="A101">
            <v>14009</v>
          </cell>
          <cell r="B101">
            <v>17405</v>
          </cell>
          <cell r="C101" t="str">
            <v>41170-04-0005-000</v>
          </cell>
          <cell r="G101" t="str">
            <v>GASTOS DE EJECUCION IST LHE AUTOS PASAJEROS</v>
          </cell>
          <cell r="H101">
            <v>70</v>
          </cell>
        </row>
        <row r="102">
          <cell r="A102">
            <v>14010</v>
          </cell>
          <cell r="B102">
            <v>17406</v>
          </cell>
          <cell r="C102" t="str">
            <v>41170-04-0006-000</v>
          </cell>
          <cell r="G102" t="str">
            <v>GASTOS DE EJECUCION IST LHE AUTOS PASAJEROS REZAGO</v>
          </cell>
          <cell r="H102">
            <v>71</v>
          </cell>
        </row>
        <row r="103">
          <cell r="A103">
            <v>14012</v>
          </cell>
          <cell r="B103">
            <v>17407</v>
          </cell>
          <cell r="C103" t="str">
            <v>41170-04-0007-000</v>
          </cell>
          <cell r="G103" t="str">
            <v>RECARGOS IST LHE AUTOS CARGA</v>
          </cell>
          <cell r="H103">
            <v>72</v>
          </cell>
        </row>
        <row r="104">
          <cell r="A104">
            <v>14015</v>
          </cell>
          <cell r="B104">
            <v>17408</v>
          </cell>
          <cell r="C104" t="str">
            <v>41170-04-0008-000</v>
          </cell>
          <cell r="G104" t="str">
            <v>RECARGOS IST LHE AUTOS CARGA REZAGO</v>
          </cell>
          <cell r="H104">
            <v>73</v>
          </cell>
        </row>
        <row r="105">
          <cell r="A105">
            <v>14017</v>
          </cell>
          <cell r="B105">
            <v>17409</v>
          </cell>
          <cell r="C105" t="str">
            <v>41170-04-0009-000</v>
          </cell>
          <cell r="G105" t="str">
            <v>MULTAS IST LHE AUTOS CARGA</v>
          </cell>
          <cell r="H105">
            <v>74</v>
          </cell>
        </row>
        <row r="106">
          <cell r="A106">
            <v>14018</v>
          </cell>
          <cell r="B106">
            <v>17410</v>
          </cell>
          <cell r="C106" t="str">
            <v>41170-04-0010-000</v>
          </cell>
          <cell r="G106" t="str">
            <v>MULTAS IST LHE AUTOS CARGA REZAGO</v>
          </cell>
          <cell r="H106">
            <v>75</v>
          </cell>
        </row>
        <row r="107">
          <cell r="A107">
            <v>14019</v>
          </cell>
          <cell r="B107">
            <v>17411</v>
          </cell>
          <cell r="C107" t="str">
            <v>41170-04-0011-000</v>
          </cell>
          <cell r="G107" t="str">
            <v>GASTOS DE EJECUCION IST LHE AUTOS CARGA</v>
          </cell>
          <cell r="H107">
            <v>76</v>
          </cell>
        </row>
        <row r="108">
          <cell r="A108">
            <v>14020</v>
          </cell>
          <cell r="B108">
            <v>17412</v>
          </cell>
          <cell r="C108" t="str">
            <v>41170-04-0012-000</v>
          </cell>
          <cell r="G108" t="str">
            <v>GASTOS DE EJECUCION IST LHE AUTOS CARGA REZAGO</v>
          </cell>
          <cell r="H108">
            <v>77</v>
          </cell>
        </row>
        <row r="109">
          <cell r="A109">
            <v>14022</v>
          </cell>
          <cell r="B109">
            <v>17413</v>
          </cell>
          <cell r="C109" t="str">
            <v>41170-04-0013-000</v>
          </cell>
          <cell r="G109" t="str">
            <v>RECARGOS IST LHE MOTOCICLETAS</v>
          </cell>
          <cell r="H109">
            <v>78</v>
          </cell>
        </row>
        <row r="110">
          <cell r="A110">
            <v>14024</v>
          </cell>
          <cell r="B110">
            <v>17414</v>
          </cell>
          <cell r="C110" t="str">
            <v>41170-04-0014-000</v>
          </cell>
          <cell r="G110" t="str">
            <v>GASTOS DE EJECUCION IST LHE MOTOCICLETAS</v>
          </cell>
          <cell r="H110">
            <v>79</v>
          </cell>
        </row>
        <row r="111">
          <cell r="A111">
            <v>14025</v>
          </cell>
          <cell r="B111">
            <v>17415</v>
          </cell>
          <cell r="C111" t="str">
            <v>41170-04-0015-000</v>
          </cell>
          <cell r="G111" t="str">
            <v>MULTAS IST LHE MOTOCICLETAS</v>
          </cell>
          <cell r="H111">
            <v>80</v>
          </cell>
        </row>
        <row r="112">
          <cell r="A112">
            <v>14027</v>
          </cell>
          <cell r="B112">
            <v>17416</v>
          </cell>
          <cell r="C112" t="str">
            <v>41170-04-0016-000</v>
          </cell>
          <cell r="G112" t="str">
            <v>RECARGOS IST LHE MOTOCICLETAS REZAGO</v>
          </cell>
          <cell r="H112">
            <v>81</v>
          </cell>
        </row>
        <row r="113">
          <cell r="A113">
            <v>14029</v>
          </cell>
          <cell r="B113">
            <v>17417</v>
          </cell>
          <cell r="C113" t="str">
            <v>41170-04-0017-000</v>
          </cell>
          <cell r="G113" t="str">
            <v>GASTOS DE EJECUCION IST LHE MOTOCICLETAS REZAGO</v>
          </cell>
          <cell r="H113">
            <v>82</v>
          </cell>
        </row>
        <row r="114">
          <cell r="A114">
            <v>14030</v>
          </cell>
          <cell r="B114">
            <v>17418</v>
          </cell>
          <cell r="C114" t="str">
            <v>41170-04-0018-000</v>
          </cell>
          <cell r="G114" t="str">
            <v>MULTAS IST LHE MOTOCICLETAS REZAGO</v>
          </cell>
          <cell r="H114">
            <v>83</v>
          </cell>
        </row>
        <row r="115">
          <cell r="A115">
            <v>14032</v>
          </cell>
          <cell r="B115">
            <v>17419</v>
          </cell>
          <cell r="C115" t="str">
            <v>41170-04-0019-000</v>
          </cell>
          <cell r="G115" t="str">
            <v>RECARGOS IST LHE AERONAVES</v>
          </cell>
          <cell r="H115">
            <v>84</v>
          </cell>
        </row>
        <row r="116">
          <cell r="A116">
            <v>14035</v>
          </cell>
          <cell r="B116">
            <v>17420</v>
          </cell>
          <cell r="C116" t="str">
            <v>41170-04-0020-000</v>
          </cell>
          <cell r="G116" t="str">
            <v>RECARGOS IST LHE AERONAVES REZAGO</v>
          </cell>
          <cell r="H116">
            <v>85</v>
          </cell>
        </row>
        <row r="117">
          <cell r="A117">
            <v>14037</v>
          </cell>
          <cell r="B117">
            <v>17421</v>
          </cell>
          <cell r="C117" t="str">
            <v>41170-04-0021-000</v>
          </cell>
          <cell r="G117" t="str">
            <v>MULTAS IST LHE AERONAVES</v>
          </cell>
          <cell r="H117">
            <v>86</v>
          </cell>
        </row>
        <row r="118">
          <cell r="A118">
            <v>14038</v>
          </cell>
          <cell r="B118">
            <v>17422</v>
          </cell>
          <cell r="C118" t="str">
            <v>41170-04-0022-000</v>
          </cell>
          <cell r="G118" t="str">
            <v>MULTAS IST LHE AERONAVES REZAGO</v>
          </cell>
          <cell r="H118">
            <v>87</v>
          </cell>
        </row>
        <row r="119">
          <cell r="A119">
            <v>14039</v>
          </cell>
          <cell r="B119">
            <v>17423</v>
          </cell>
          <cell r="C119" t="str">
            <v>41170-04-0023-000</v>
          </cell>
          <cell r="G119" t="str">
            <v>GASTOS DE EJECUCION IST LHE AERONAVES</v>
          </cell>
          <cell r="H119">
            <v>88</v>
          </cell>
        </row>
        <row r="120">
          <cell r="A120">
            <v>14040</v>
          </cell>
          <cell r="B120">
            <v>17424</v>
          </cell>
          <cell r="C120" t="str">
            <v>41170-04-0024-000</v>
          </cell>
          <cell r="G120" t="str">
            <v>GASTOS DE EJECUCION IST LHE AERONAVES REZAGO</v>
          </cell>
          <cell r="H120">
            <v>89</v>
          </cell>
        </row>
        <row r="121">
          <cell r="A121">
            <v>14042</v>
          </cell>
          <cell r="B121">
            <v>17425</v>
          </cell>
          <cell r="C121" t="str">
            <v>41170-04-0025-000</v>
          </cell>
          <cell r="G121" t="str">
            <v>RECARGOS IST LHE EMBARCACIONES</v>
          </cell>
          <cell r="H121">
            <v>90</v>
          </cell>
        </row>
        <row r="122">
          <cell r="A122">
            <v>14045</v>
          </cell>
          <cell r="B122">
            <v>17426</v>
          </cell>
          <cell r="C122" t="str">
            <v>41170-04-0026-000</v>
          </cell>
          <cell r="G122" t="str">
            <v>RECARGOS IST LHE EMBARCACIONES REZAGO</v>
          </cell>
          <cell r="H122">
            <v>91</v>
          </cell>
        </row>
        <row r="123">
          <cell r="A123">
            <v>14047</v>
          </cell>
          <cell r="B123">
            <v>17427</v>
          </cell>
          <cell r="C123" t="str">
            <v>41170-04-0027-000</v>
          </cell>
          <cell r="G123" t="str">
            <v>MULTAS IST LHE EMBARCACIONES</v>
          </cell>
          <cell r="H123">
            <v>92</v>
          </cell>
        </row>
        <row r="124">
          <cell r="A124">
            <v>14048</v>
          </cell>
          <cell r="B124">
            <v>17428</v>
          </cell>
          <cell r="C124" t="str">
            <v>41170-04-0028-000</v>
          </cell>
          <cell r="G124" t="str">
            <v>MULTAS IST LHE EMBARCACIONES REZAGO</v>
          </cell>
          <cell r="H124">
            <v>93</v>
          </cell>
        </row>
        <row r="125">
          <cell r="A125">
            <v>14049</v>
          </cell>
          <cell r="B125">
            <v>17429</v>
          </cell>
          <cell r="C125" t="str">
            <v>41170-04-0029-000</v>
          </cell>
          <cell r="G125" t="str">
            <v>GASTOS DE EJECUCION IST LHE EMBARCACIONES</v>
          </cell>
          <cell r="H125">
            <v>94</v>
          </cell>
        </row>
        <row r="126">
          <cell r="A126">
            <v>14050</v>
          </cell>
          <cell r="B126">
            <v>17430</v>
          </cell>
          <cell r="C126" t="str">
            <v>41170-04-0030-000</v>
          </cell>
          <cell r="G126" t="str">
            <v>GASTOS DE EJECUCION IST LHE EMBARCACIONES REZAGO</v>
          </cell>
          <cell r="H126">
            <v>95</v>
          </cell>
        </row>
        <row r="128">
          <cell r="B128">
            <v>175</v>
          </cell>
          <cell r="C128" t="str">
            <v>41170-05-0000-000</v>
          </cell>
          <cell r="F128" t="str">
            <v>DESCUENTOS SOBRE ACCESORIOS ESTATALES</v>
          </cell>
        </row>
        <row r="129">
          <cell r="A129">
            <v>13103</v>
          </cell>
          <cell r="B129">
            <v>17501</v>
          </cell>
          <cell r="C129" t="str">
            <v>41170-05-0001-000</v>
          </cell>
          <cell r="G129" t="str">
            <v>DESCUENTOS SOBRE ACCESORIOS ESTATALES</v>
          </cell>
          <cell r="H129">
            <v>96</v>
          </cell>
        </row>
        <row r="131">
          <cell r="B131">
            <v>18</v>
          </cell>
          <cell r="C131" t="str">
            <v>41190-00-0000-000</v>
          </cell>
          <cell r="E131" t="str">
            <v>OTROS IMPUESTOS</v>
          </cell>
        </row>
        <row r="133">
          <cell r="B133">
            <v>19</v>
          </cell>
          <cell r="C133" t="str">
            <v>41911-00-0000-000</v>
          </cell>
          <cell r="E133" t="str">
            <v xml:space="preserve">IMPUESTOS NO COMPRENDIDOS EN LAS FRACCIONES DE LA LEY </v>
          </cell>
        </row>
        <row r="134">
          <cell r="E134" t="str">
            <v xml:space="preserve">DE INGRESOS CAUSADAS EN EJERCICIOS FISCALES ANTERIORES </v>
          </cell>
        </row>
        <row r="135">
          <cell r="E135" t="str">
            <v>PENDIENTES DE LIQUIDACION O PAGO</v>
          </cell>
        </row>
        <row r="136">
          <cell r="B136">
            <v>2</v>
          </cell>
          <cell r="C136" t="str">
            <v>41200-00-0000-000</v>
          </cell>
          <cell r="D136" t="str">
            <v>CUOTAS Y APORTACIONES DE SEGURIDAD SOCIAL</v>
          </cell>
        </row>
        <row r="138">
          <cell r="B138">
            <v>21</v>
          </cell>
          <cell r="C138" t="str">
            <v>41210-00-0000-000</v>
          </cell>
          <cell r="E138" t="str">
            <v>APORTACIONES PARA FONDOS DE VIVIENDA</v>
          </cell>
        </row>
        <row r="140">
          <cell r="B140">
            <v>22</v>
          </cell>
          <cell r="C140" t="str">
            <v>41220-00-0000-000</v>
          </cell>
          <cell r="E140" t="str">
            <v>CUOTAS PARA EL SEGURO SOCIAL</v>
          </cell>
        </row>
        <row r="142">
          <cell r="B142">
            <v>23</v>
          </cell>
          <cell r="C142" t="str">
            <v>41230-00-0000-000</v>
          </cell>
          <cell r="E142" t="str">
            <v>CUOTAS DE AHORRO PARA EL RETIRO</v>
          </cell>
        </row>
        <row r="144">
          <cell r="B144">
            <v>24</v>
          </cell>
          <cell r="C144" t="str">
            <v>41290-00-0000-000</v>
          </cell>
          <cell r="E144" t="str">
            <v>OTRAS CUOTAS Y APORTACIONES PARA LA SEGURIDAD SOCIAL</v>
          </cell>
        </row>
        <row r="146">
          <cell r="B146">
            <v>25</v>
          </cell>
          <cell r="C146" t="str">
            <v>41240-00-0000-000</v>
          </cell>
          <cell r="E146" t="str">
            <v>ACCESORIOS</v>
          </cell>
        </row>
        <row r="148">
          <cell r="B148">
            <v>3</v>
          </cell>
          <cell r="C148" t="str">
            <v>41300-00-0000-000</v>
          </cell>
          <cell r="D148" t="str">
            <v>CONTRIBUCIONES DE MEJORAS</v>
          </cell>
        </row>
        <row r="150">
          <cell r="B150">
            <v>31</v>
          </cell>
          <cell r="C150" t="str">
            <v>41310-00-0000-000</v>
          </cell>
          <cell r="E150" t="str">
            <v>CONTRIBUCION DE MEJORAS POR OBRAS PUBLICAS</v>
          </cell>
        </row>
        <row r="152">
          <cell r="B152">
            <v>39</v>
          </cell>
          <cell r="C152" t="str">
            <v>41921-00-0000-000</v>
          </cell>
          <cell r="E152" t="str">
            <v xml:space="preserve">CONTRIBUCIONES DE MEJORAS NO COMPRENDIDAS EN LAS FRACCIONES DE </v>
          </cell>
        </row>
        <row r="153">
          <cell r="E153" t="str">
            <v>LA LEY DE INGRESOS CAUSADAS EN EJERCICIOS FISCALES ANTERIORES</v>
          </cell>
        </row>
        <row r="154">
          <cell r="E154" t="str">
            <v>PENDIENTES DE LIQUIDACION O PAGO</v>
          </cell>
        </row>
        <row r="156">
          <cell r="B156">
            <v>4</v>
          </cell>
          <cell r="C156" t="str">
            <v>41400-00-0000-000</v>
          </cell>
          <cell r="D156" t="str">
            <v>DERECHOS</v>
          </cell>
        </row>
        <row r="157">
          <cell r="B157">
            <v>41</v>
          </cell>
          <cell r="C157" t="str">
            <v>41410-00-0000-000</v>
          </cell>
          <cell r="E157" t="str">
            <v>DERECHOS POR EL USO, GOCE, APROVECHAMIENTOS O EXPLOTACION DE BIENES DE DOMINIO PUBLICO</v>
          </cell>
        </row>
        <row r="159">
          <cell r="B159">
            <v>42</v>
          </cell>
          <cell r="C159" t="str">
            <v>41420-00-0000-000</v>
          </cell>
          <cell r="E159" t="str">
            <v>DERECHOS A LOS HIDROCARBUROS</v>
          </cell>
        </row>
        <row r="161">
          <cell r="B161">
            <v>43</v>
          </cell>
          <cell r="C161" t="str">
            <v>41430-00-0000-000</v>
          </cell>
          <cell r="E161" t="str">
            <v>DERECHOS POR PRESTACION DE SERVICIOS</v>
          </cell>
        </row>
        <row r="162">
          <cell r="B162">
            <v>431</v>
          </cell>
          <cell r="C162" t="str">
            <v>41430-01-0000-000</v>
          </cell>
          <cell r="F162" t="str">
            <v>DERECHOS SERVICIOS DIRECC.ACRED.CERTIF.Y CONTROL ESCOLAR (SEP)</v>
          </cell>
        </row>
        <row r="163">
          <cell r="A163">
            <v>20201</v>
          </cell>
          <cell r="B163">
            <v>43101</v>
          </cell>
          <cell r="C163" t="str">
            <v>41430-01-0001-000</v>
          </cell>
          <cell r="G163" t="str">
            <v>DUPLICADOS DE ESCUELAS COMERCIALES</v>
          </cell>
          <cell r="H163">
            <v>97</v>
          </cell>
        </row>
        <row r="164">
          <cell r="A164">
            <v>20202</v>
          </cell>
          <cell r="B164">
            <v>43102</v>
          </cell>
          <cell r="C164" t="str">
            <v>41430-01-0002-000</v>
          </cell>
          <cell r="G164" t="str">
            <v>DUPLICADOS DE ESCUELAS PRIMARIAS</v>
          </cell>
          <cell r="H164">
            <v>98</v>
          </cell>
        </row>
        <row r="165">
          <cell r="A165">
            <v>20203</v>
          </cell>
          <cell r="B165">
            <v>43103</v>
          </cell>
          <cell r="C165" t="str">
            <v>41430-01-0003-000</v>
          </cell>
          <cell r="G165" t="str">
            <v>DUPLICADOS DE ESCUELAS SECUNDARIAS</v>
          </cell>
          <cell r="H165">
            <v>99</v>
          </cell>
        </row>
        <row r="166">
          <cell r="A166">
            <v>20204</v>
          </cell>
          <cell r="B166">
            <v>43104</v>
          </cell>
          <cell r="C166" t="str">
            <v>41430-01-0004-000</v>
          </cell>
          <cell r="G166" t="str">
            <v>CONSTANCIA SERV.SOCIAL Y CONST.DE ESTUDIO</v>
          </cell>
          <cell r="H166">
            <v>100</v>
          </cell>
        </row>
        <row r="167">
          <cell r="A167">
            <v>20205</v>
          </cell>
          <cell r="B167">
            <v>43105</v>
          </cell>
          <cell r="C167" t="str">
            <v>41430-01-0005-000</v>
          </cell>
          <cell r="G167" t="str">
            <v>CERTIF.ESC.TEC.LIC.NORMAL.PREP.ENF.Y TIT.PROF</v>
          </cell>
          <cell r="H167">
            <v>101</v>
          </cell>
        </row>
        <row r="168">
          <cell r="A168">
            <v>20206</v>
          </cell>
          <cell r="B168">
            <v>43106</v>
          </cell>
          <cell r="C168" t="str">
            <v>41430-01-0006-000</v>
          </cell>
          <cell r="G168" t="str">
            <v>DUPLICADOS DE PREESCOLAR</v>
          </cell>
          <cell r="H168">
            <v>102</v>
          </cell>
        </row>
        <row r="169">
          <cell r="A169">
            <v>20207</v>
          </cell>
          <cell r="B169">
            <v>43107</v>
          </cell>
          <cell r="C169" t="str">
            <v>41430-01-0007-000</v>
          </cell>
          <cell r="G169" t="str">
            <v>EQUIVALENCIAS Y REVALIDACIONES CED PROF</v>
          </cell>
          <cell r="H169">
            <v>103</v>
          </cell>
        </row>
        <row r="170">
          <cell r="A170">
            <v>20208</v>
          </cell>
          <cell r="B170">
            <v>43108</v>
          </cell>
          <cell r="C170" t="str">
            <v>41430-01-0008-000</v>
          </cell>
          <cell r="G170" t="str">
            <v>SUBSIDIOS DE SERVICIOS DE EDUCACION</v>
          </cell>
          <cell r="H170">
            <v>104</v>
          </cell>
        </row>
        <row r="171">
          <cell r="A171">
            <v>20209</v>
          </cell>
          <cell r="B171">
            <v>43109</v>
          </cell>
          <cell r="C171" t="str">
            <v>41430-01-0009-000</v>
          </cell>
          <cell r="G171" t="str">
            <v>LEGALIZACION DE TRAN. TITULO PROFESIONAL</v>
          </cell>
          <cell r="H171">
            <v>105</v>
          </cell>
        </row>
        <row r="172">
          <cell r="A172">
            <v>20210</v>
          </cell>
          <cell r="B172">
            <v>43110</v>
          </cell>
          <cell r="C172" t="str">
            <v>41430-01-0010-000</v>
          </cell>
          <cell r="G172" t="str">
            <v>LEGALIZACION de Trans.Titutlos Tec.y/o Enfermeria</v>
          </cell>
          <cell r="H172">
            <v>106</v>
          </cell>
        </row>
        <row r="173">
          <cell r="A173">
            <v>20211</v>
          </cell>
          <cell r="B173">
            <v>43111</v>
          </cell>
          <cell r="C173" t="str">
            <v>41430-01-0011-000</v>
          </cell>
          <cell r="G173" t="str">
            <v>LEGALIZACION Tran. Acta d/ examen Prof. d/Gdo.Tec.</v>
          </cell>
          <cell r="H173">
            <v>107</v>
          </cell>
        </row>
        <row r="174">
          <cell r="A174">
            <v>20212</v>
          </cell>
          <cell r="B174">
            <v>43112</v>
          </cell>
          <cell r="C174" t="str">
            <v>41430-01-0012-000</v>
          </cell>
          <cell r="G174" t="str">
            <v>LEGALIZACION Tans. Acta d/examen d/enferm. Y Tec.</v>
          </cell>
          <cell r="H174">
            <v>108</v>
          </cell>
        </row>
        <row r="176">
          <cell r="B176">
            <v>432</v>
          </cell>
          <cell r="C176" t="str">
            <v>41430-02-0000-000</v>
          </cell>
          <cell r="F176" t="str">
            <v>DERECHOS SERVICIOS DIRECCION DE CATASTRO (SGG)</v>
          </cell>
        </row>
        <row r="177">
          <cell r="A177">
            <v>20410</v>
          </cell>
          <cell r="B177">
            <v>43201</v>
          </cell>
          <cell r="C177" t="str">
            <v>41430-02-0001-000</v>
          </cell>
          <cell r="G177" t="str">
            <v>CAMBIO DE PROYECTO DE CONSTRUCCION</v>
          </cell>
          <cell r="H177">
            <v>109</v>
          </cell>
        </row>
        <row r="178">
          <cell r="A178">
            <v>20411</v>
          </cell>
          <cell r="B178">
            <v>43202</v>
          </cell>
          <cell r="C178" t="str">
            <v>41430-02-0002-000</v>
          </cell>
          <cell r="G178" t="str">
            <v>INFORMATIVO DE VALOR CATASTRAL</v>
          </cell>
          <cell r="H178">
            <v>110</v>
          </cell>
        </row>
        <row r="179">
          <cell r="A179">
            <v>20412</v>
          </cell>
          <cell r="B179">
            <v>43203</v>
          </cell>
          <cell r="C179" t="str">
            <v>41430-02-0003-000</v>
          </cell>
          <cell r="G179" t="str">
            <v>AVALUO DE LA SEDUE</v>
          </cell>
          <cell r="H179">
            <v>111</v>
          </cell>
        </row>
        <row r="180">
          <cell r="A180">
            <v>20413</v>
          </cell>
          <cell r="B180">
            <v>43204</v>
          </cell>
          <cell r="C180" t="str">
            <v>41430-02-0004-000</v>
          </cell>
          <cell r="G180" t="str">
            <v>AVALUO CATASTRAL</v>
          </cell>
          <cell r="H180">
            <v>112</v>
          </cell>
        </row>
        <row r="181">
          <cell r="A181">
            <v>20414</v>
          </cell>
          <cell r="B181">
            <v>43205</v>
          </cell>
          <cell r="C181" t="str">
            <v>41430-02-0005-000</v>
          </cell>
          <cell r="G181" t="str">
            <v>CERTIFICACION DE NO INSCRIPCION CATASTRAL</v>
          </cell>
          <cell r="H181">
            <v>113</v>
          </cell>
        </row>
        <row r="182">
          <cell r="A182">
            <v>20415</v>
          </cell>
          <cell r="B182">
            <v>43206</v>
          </cell>
          <cell r="C182" t="str">
            <v>41430-02-0006-000</v>
          </cell>
          <cell r="G182" t="str">
            <v xml:space="preserve">CERTIFICACIONES </v>
          </cell>
          <cell r="H182">
            <v>114</v>
          </cell>
        </row>
        <row r="183">
          <cell r="A183">
            <v>20416</v>
          </cell>
          <cell r="B183">
            <v>43207</v>
          </cell>
          <cell r="C183" t="str">
            <v>41430-02-0007-000</v>
          </cell>
          <cell r="G183" t="str">
            <v>ACLARACIONES</v>
          </cell>
          <cell r="H183">
            <v>115</v>
          </cell>
        </row>
        <row r="184">
          <cell r="A184">
            <v>20417</v>
          </cell>
          <cell r="B184">
            <v>43208</v>
          </cell>
          <cell r="C184" t="str">
            <v>41430-02-0008-000</v>
          </cell>
          <cell r="G184" t="str">
            <v>INFORMACION Y UBICACIÓN DE PREDIOS</v>
          </cell>
          <cell r="H184">
            <v>116</v>
          </cell>
        </row>
        <row r="185">
          <cell r="A185">
            <v>20418</v>
          </cell>
          <cell r="B185">
            <v>43209</v>
          </cell>
          <cell r="C185" t="str">
            <v>41430-02-0009-000</v>
          </cell>
          <cell r="G185" t="str">
            <v>RECTIFICACIONES</v>
          </cell>
          <cell r="H185">
            <v>117</v>
          </cell>
        </row>
        <row r="186">
          <cell r="A186">
            <v>20419</v>
          </cell>
          <cell r="B186">
            <v>43210</v>
          </cell>
          <cell r="C186" t="str">
            <v>41430-02-0010-000</v>
          </cell>
          <cell r="G186" t="str">
            <v>PLANOS DE NUEVAS CONTRUCCIONES</v>
          </cell>
          <cell r="H186">
            <v>118</v>
          </cell>
        </row>
        <row r="187">
          <cell r="A187">
            <v>20420</v>
          </cell>
          <cell r="B187">
            <v>43211</v>
          </cell>
          <cell r="C187" t="str">
            <v>41430-02-0011-000</v>
          </cell>
          <cell r="G187" t="str">
            <v>REGULARIZACION DE CONSTRUCCIONES</v>
          </cell>
          <cell r="H187">
            <v>119</v>
          </cell>
        </row>
        <row r="188">
          <cell r="A188">
            <v>20421</v>
          </cell>
          <cell r="B188">
            <v>43212</v>
          </cell>
          <cell r="C188" t="str">
            <v>41430-02-0012-000</v>
          </cell>
          <cell r="G188" t="str">
            <v>PLANO DE FRACCIONAMIENTO</v>
          </cell>
          <cell r="H188">
            <v>120</v>
          </cell>
        </row>
        <row r="189">
          <cell r="A189">
            <v>20422</v>
          </cell>
          <cell r="B189">
            <v>43213</v>
          </cell>
          <cell r="C189" t="str">
            <v>41430-02-0013-000</v>
          </cell>
          <cell r="G189" t="str">
            <v>SUBDIVISIONES Y FUSIONES</v>
          </cell>
          <cell r="H189">
            <v>121</v>
          </cell>
        </row>
        <row r="190">
          <cell r="A190">
            <v>20423</v>
          </cell>
          <cell r="B190">
            <v>43214</v>
          </cell>
          <cell r="C190" t="str">
            <v>41430-02-0014-000</v>
          </cell>
          <cell r="G190" t="str">
            <v>DESGLOSES</v>
          </cell>
          <cell r="H190">
            <v>122</v>
          </cell>
        </row>
        <row r="191">
          <cell r="A191">
            <v>20424</v>
          </cell>
          <cell r="B191">
            <v>43215</v>
          </cell>
          <cell r="C191" t="str">
            <v>41430-02-0015-000</v>
          </cell>
          <cell r="G191" t="str">
            <v>RELOTIFICACIONES</v>
          </cell>
          <cell r="H191">
            <v>123</v>
          </cell>
        </row>
        <row r="192">
          <cell r="A192">
            <v>20425</v>
          </cell>
          <cell r="B192">
            <v>43216</v>
          </cell>
          <cell r="C192" t="str">
            <v>41430-02-0016-000</v>
          </cell>
          <cell r="G192" t="str">
            <v>RESELLOS</v>
          </cell>
          <cell r="H192">
            <v>124</v>
          </cell>
        </row>
        <row r="193">
          <cell r="A193">
            <v>20426</v>
          </cell>
          <cell r="B193">
            <v>43217</v>
          </cell>
          <cell r="C193" t="str">
            <v>41430-02-0017-000</v>
          </cell>
          <cell r="G193" t="str">
            <v>ALTAS</v>
          </cell>
          <cell r="H193">
            <v>125</v>
          </cell>
        </row>
        <row r="194">
          <cell r="A194">
            <v>20427</v>
          </cell>
          <cell r="B194">
            <v>43218</v>
          </cell>
          <cell r="C194" t="str">
            <v>41430-02-0018-000</v>
          </cell>
          <cell r="G194" t="str">
            <v>OTROS</v>
          </cell>
          <cell r="H194">
            <v>126</v>
          </cell>
        </row>
        <row r="195">
          <cell r="A195">
            <v>20428</v>
          </cell>
          <cell r="B195">
            <v>43219</v>
          </cell>
          <cell r="C195" t="str">
            <v>41430-02-0019-000</v>
          </cell>
          <cell r="G195" t="str">
            <v>CONDOMINIO</v>
          </cell>
          <cell r="H195">
            <v>127</v>
          </cell>
        </row>
        <row r="196">
          <cell r="A196">
            <v>20429</v>
          </cell>
          <cell r="B196">
            <v>43220</v>
          </cell>
          <cell r="C196" t="str">
            <v>41430-02-0020-000</v>
          </cell>
          <cell r="G196" t="str">
            <v>NUMERACION</v>
          </cell>
          <cell r="H196">
            <v>128</v>
          </cell>
        </row>
        <row r="197">
          <cell r="A197">
            <v>20430</v>
          </cell>
          <cell r="B197">
            <v>43221</v>
          </cell>
          <cell r="C197" t="str">
            <v>41430-02-0021-000</v>
          </cell>
          <cell r="G197" t="str">
            <v>BAJA DE CONSTRUCCION</v>
          </cell>
          <cell r="H197">
            <v>129</v>
          </cell>
        </row>
        <row r="198">
          <cell r="A198">
            <v>20431</v>
          </cell>
          <cell r="B198">
            <v>43222</v>
          </cell>
          <cell r="C198" t="str">
            <v>41430-02-0022-000</v>
          </cell>
          <cell r="G198" t="str">
            <v>COPIAS DE PLANOS</v>
          </cell>
          <cell r="H198">
            <v>130</v>
          </cell>
        </row>
        <row r="199">
          <cell r="A199">
            <v>20460</v>
          </cell>
          <cell r="B199">
            <v>43223</v>
          </cell>
          <cell r="C199" t="str">
            <v>41430-02-0023-000</v>
          </cell>
          <cell r="G199" t="str">
            <v>SBUSIDIOS CAMBIO DE PROYECTO DE CONSTRUC.</v>
          </cell>
          <cell r="H199">
            <v>131</v>
          </cell>
        </row>
        <row r="200">
          <cell r="A200">
            <v>20461</v>
          </cell>
          <cell r="B200">
            <v>43224</v>
          </cell>
          <cell r="C200" t="str">
            <v>41430-02-0024-000</v>
          </cell>
          <cell r="G200" t="str">
            <v>SUBSIDIO INFORMATIVO DE VALOR CATASTRAL</v>
          </cell>
          <cell r="H200">
            <v>132</v>
          </cell>
        </row>
        <row r="201">
          <cell r="A201">
            <v>20462</v>
          </cell>
          <cell r="B201">
            <v>43225</v>
          </cell>
          <cell r="C201" t="str">
            <v>41430-02-0025-000</v>
          </cell>
          <cell r="G201" t="str">
            <v>SUBSIDIOS AVALUO DE LA SEDUE</v>
          </cell>
          <cell r="H201">
            <v>133</v>
          </cell>
        </row>
        <row r="202">
          <cell r="A202">
            <v>20463</v>
          </cell>
          <cell r="B202">
            <v>43226</v>
          </cell>
          <cell r="C202" t="str">
            <v>41430-02-0026-000</v>
          </cell>
          <cell r="G202" t="str">
            <v>SUBSIDIOS AVALUO CATASTRAL</v>
          </cell>
          <cell r="H202">
            <v>134</v>
          </cell>
        </row>
        <row r="203">
          <cell r="A203">
            <v>20464</v>
          </cell>
          <cell r="B203">
            <v>43227</v>
          </cell>
          <cell r="C203" t="str">
            <v>41430-02-0027-000</v>
          </cell>
          <cell r="G203" t="str">
            <v>SUBSIDIOS CERTIF DE NO INSCRIP CATASTRAL</v>
          </cell>
          <cell r="H203">
            <v>135</v>
          </cell>
        </row>
        <row r="204">
          <cell r="A204">
            <v>20465</v>
          </cell>
          <cell r="B204">
            <v>43228</v>
          </cell>
          <cell r="C204" t="str">
            <v>41430-02-0028-000</v>
          </cell>
          <cell r="G204" t="str">
            <v>SUBSIDIOS CERTIFICACIONES</v>
          </cell>
          <cell r="H204">
            <v>136</v>
          </cell>
        </row>
        <row r="205">
          <cell r="A205">
            <v>20466</v>
          </cell>
          <cell r="B205">
            <v>43229</v>
          </cell>
          <cell r="C205" t="str">
            <v>41430-02-0029-000</v>
          </cell>
          <cell r="G205" t="str">
            <v>SUBSIDIOS ACLARACIONES</v>
          </cell>
          <cell r="H205">
            <v>137</v>
          </cell>
        </row>
        <row r="206">
          <cell r="A206">
            <v>20467</v>
          </cell>
          <cell r="B206">
            <v>43230</v>
          </cell>
          <cell r="C206" t="str">
            <v>41430-02-0030-000</v>
          </cell>
          <cell r="G206" t="str">
            <v>SUBSIDIOS INFOR Y UBICACIÓN DE PREDIOS</v>
          </cell>
          <cell r="H206">
            <v>138</v>
          </cell>
        </row>
        <row r="207">
          <cell r="A207">
            <v>20468</v>
          </cell>
          <cell r="B207">
            <v>43231</v>
          </cell>
          <cell r="C207" t="str">
            <v>41430-02-0031-000</v>
          </cell>
          <cell r="G207" t="str">
            <v>SUBSIDIOS RECTIFICACIONES</v>
          </cell>
          <cell r="H207">
            <v>139</v>
          </cell>
        </row>
        <row r="208">
          <cell r="A208">
            <v>20469</v>
          </cell>
          <cell r="B208">
            <v>43232</v>
          </cell>
          <cell r="C208" t="str">
            <v>41430-02-0032-000</v>
          </cell>
          <cell r="G208" t="str">
            <v>SUBSIDIOS PLANOS DE NUEVAS CONSTRUCCIONES</v>
          </cell>
          <cell r="H208">
            <v>140</v>
          </cell>
        </row>
        <row r="209">
          <cell r="A209">
            <v>20470</v>
          </cell>
          <cell r="B209">
            <v>43233</v>
          </cell>
          <cell r="C209" t="str">
            <v>41430-02-0033-000</v>
          </cell>
          <cell r="G209" t="str">
            <v>SUBSIDIOS REGULARIZACION DE CONSTRUCCION</v>
          </cell>
          <cell r="H209">
            <v>141</v>
          </cell>
        </row>
        <row r="210">
          <cell r="A210">
            <v>20471</v>
          </cell>
          <cell r="B210">
            <v>43234</v>
          </cell>
          <cell r="C210" t="str">
            <v>41430-02-0034-000</v>
          </cell>
          <cell r="G210" t="str">
            <v>SUBSIDIOS PLANO DE FRACCIONAMIENTO</v>
          </cell>
          <cell r="H210">
            <v>142</v>
          </cell>
        </row>
        <row r="211">
          <cell r="A211">
            <v>20472</v>
          </cell>
          <cell r="B211">
            <v>43235</v>
          </cell>
          <cell r="C211" t="str">
            <v>41430-02-0035-000</v>
          </cell>
          <cell r="G211" t="str">
            <v>SUBSIDIOS SUBDIVISONES Y FUSIONES</v>
          </cell>
          <cell r="H211">
            <v>143</v>
          </cell>
        </row>
        <row r="212">
          <cell r="A212">
            <v>20473</v>
          </cell>
          <cell r="B212">
            <v>43236</v>
          </cell>
          <cell r="C212" t="str">
            <v>41430-02-0036-000</v>
          </cell>
          <cell r="G212" t="str">
            <v>SUBSIDIOS DESGLOSES</v>
          </cell>
          <cell r="H212">
            <v>144</v>
          </cell>
        </row>
        <row r="213">
          <cell r="A213">
            <v>20474</v>
          </cell>
          <cell r="B213">
            <v>43237</v>
          </cell>
          <cell r="C213" t="str">
            <v>41430-02-0037-000</v>
          </cell>
          <cell r="G213" t="str">
            <v>SUBSIDIOS RELOTIFICACIONES</v>
          </cell>
          <cell r="H213">
            <v>145</v>
          </cell>
        </row>
        <row r="214">
          <cell r="A214">
            <v>20475</v>
          </cell>
          <cell r="B214">
            <v>43238</v>
          </cell>
          <cell r="C214" t="str">
            <v>41430-02-0038-000</v>
          </cell>
          <cell r="G214" t="str">
            <v>SUBSIDIOS RESELLOS</v>
          </cell>
          <cell r="H214">
            <v>146</v>
          </cell>
        </row>
        <row r="215">
          <cell r="A215">
            <v>20476</v>
          </cell>
          <cell r="B215">
            <v>43239</v>
          </cell>
          <cell r="C215" t="str">
            <v>41430-02-0039-000</v>
          </cell>
          <cell r="G215" t="str">
            <v>SUBSIDIOS ALTAS</v>
          </cell>
          <cell r="H215">
            <v>147</v>
          </cell>
        </row>
        <row r="216">
          <cell r="A216">
            <v>20477</v>
          </cell>
          <cell r="B216">
            <v>43240</v>
          </cell>
          <cell r="C216" t="str">
            <v>41430-02-0040-000</v>
          </cell>
          <cell r="G216" t="str">
            <v>SUBSIDIOS OTROS</v>
          </cell>
          <cell r="H216">
            <v>148</v>
          </cell>
        </row>
        <row r="217">
          <cell r="A217">
            <v>20478</v>
          </cell>
          <cell r="B217">
            <v>43241</v>
          </cell>
          <cell r="C217" t="str">
            <v>41430-02-0041-000</v>
          </cell>
          <cell r="G217" t="str">
            <v>SUBSIDIOS CONDOMINIO</v>
          </cell>
          <cell r="H217">
            <v>149</v>
          </cell>
        </row>
        <row r="218">
          <cell r="A218">
            <v>20479</v>
          </cell>
          <cell r="B218">
            <v>43242</v>
          </cell>
          <cell r="C218" t="str">
            <v>41430-02-0042-000</v>
          </cell>
          <cell r="G218" t="str">
            <v>SUBSIDIOS NUMERACION</v>
          </cell>
          <cell r="H218">
            <v>150</v>
          </cell>
        </row>
        <row r="219">
          <cell r="A219">
            <v>20480</v>
          </cell>
          <cell r="B219">
            <v>43243</v>
          </cell>
          <cell r="C219" t="str">
            <v>41430-02-0043-000</v>
          </cell>
          <cell r="G219" t="str">
            <v>SUBSIDIOS BAJA DE CONSTRUCCION</v>
          </cell>
          <cell r="H219">
            <v>151</v>
          </cell>
        </row>
        <row r="220">
          <cell r="A220">
            <v>20481</v>
          </cell>
          <cell r="B220">
            <v>43244</v>
          </cell>
          <cell r="C220" t="str">
            <v>41430-02-0044-000</v>
          </cell>
          <cell r="G220" t="str">
            <v>SUBSIDIOS COPIAS DE PLANOS</v>
          </cell>
          <cell r="H220">
            <v>152</v>
          </cell>
        </row>
        <row r="221">
          <cell r="A221">
            <v>27902</v>
          </cell>
          <cell r="B221">
            <v>43245</v>
          </cell>
          <cell r="C221" t="str">
            <v>41430-02-0045-000</v>
          </cell>
          <cell r="G221" t="str">
            <v>DEVOLUCION SERVICIOS DE CATASTRO</v>
          </cell>
          <cell r="H221">
            <v>153</v>
          </cell>
        </row>
        <row r="223">
          <cell r="B223">
            <v>433</v>
          </cell>
          <cell r="C223" t="str">
            <v>41430-03-0000-000</v>
          </cell>
          <cell r="F223" t="str">
            <v>DERECHOS SERVICIOS SECRETARIA DESARROLLO SUSTENTABLE</v>
          </cell>
        </row>
        <row r="224">
          <cell r="A224">
            <v>20501</v>
          </cell>
          <cell r="B224">
            <v>43301</v>
          </cell>
          <cell r="C224" t="str">
            <v>41430-03-0001-000</v>
          </cell>
          <cell r="G224" t="str">
            <v>PRESTADOS D/SERV.EN MATERIA D/IMPACTO AMBIENTAL</v>
          </cell>
          <cell r="H224">
            <v>154</v>
          </cell>
        </row>
        <row r="225">
          <cell r="A225">
            <v>20502</v>
          </cell>
          <cell r="B225">
            <v>43302</v>
          </cell>
          <cell r="C225" t="str">
            <v>41430-03-0002-000</v>
          </cell>
          <cell r="G225" t="str">
            <v>INFORME PREVENTIVO</v>
          </cell>
          <cell r="H225">
            <v>155</v>
          </cell>
        </row>
        <row r="226">
          <cell r="A226">
            <v>20503</v>
          </cell>
          <cell r="B226">
            <v>43303</v>
          </cell>
          <cell r="C226" t="str">
            <v>41430-03-0003-000</v>
          </cell>
          <cell r="G226" t="str">
            <v>MIA GENERAL</v>
          </cell>
          <cell r="H226">
            <v>156</v>
          </cell>
        </row>
        <row r="227">
          <cell r="A227">
            <v>20504</v>
          </cell>
          <cell r="B227">
            <v>43304</v>
          </cell>
          <cell r="C227" t="str">
            <v>41430-03-0004-000</v>
          </cell>
          <cell r="G227" t="str">
            <v>MIA INDUSTRIAL</v>
          </cell>
          <cell r="H227">
            <v>157</v>
          </cell>
        </row>
        <row r="228">
          <cell r="A228">
            <v>20505</v>
          </cell>
          <cell r="B228">
            <v>43305</v>
          </cell>
          <cell r="C228" t="str">
            <v>41430-03-0005-000</v>
          </cell>
          <cell r="G228" t="str">
            <v>ANALISIS DE RIESGO</v>
          </cell>
          <cell r="H228">
            <v>158</v>
          </cell>
        </row>
        <row r="229">
          <cell r="A229">
            <v>20506</v>
          </cell>
          <cell r="B229">
            <v>43306</v>
          </cell>
          <cell r="C229" t="str">
            <v>41430-03-0006-000</v>
          </cell>
          <cell r="G229" t="str">
            <v>GENERADOR DE RESIDUOS DE MANEJO ESPECIAL</v>
          </cell>
          <cell r="H229">
            <v>159</v>
          </cell>
        </row>
        <row r="230">
          <cell r="A230">
            <v>20507</v>
          </cell>
          <cell r="B230">
            <v>43307</v>
          </cell>
          <cell r="C230" t="str">
            <v>41430-03-0007-000</v>
          </cell>
          <cell r="G230" t="str">
            <v>RECOLECTOR</v>
          </cell>
          <cell r="H230">
            <v>160</v>
          </cell>
        </row>
        <row r="231">
          <cell r="A231">
            <v>20508</v>
          </cell>
          <cell r="B231">
            <v>43308</v>
          </cell>
          <cell r="C231" t="str">
            <v>41430-03-0008-000</v>
          </cell>
          <cell r="G231" t="str">
            <v>TRANSPORTISTA</v>
          </cell>
          <cell r="H231">
            <v>161</v>
          </cell>
        </row>
        <row r="232">
          <cell r="A232">
            <v>20509</v>
          </cell>
          <cell r="B232">
            <v>43309</v>
          </cell>
          <cell r="C232" t="str">
            <v>41430-03-0009-000</v>
          </cell>
          <cell r="G232" t="str">
            <v>RECICLADOR</v>
          </cell>
          <cell r="H232">
            <v>162</v>
          </cell>
        </row>
        <row r="233">
          <cell r="A233">
            <v>20510</v>
          </cell>
          <cell r="B233">
            <v>43310</v>
          </cell>
          <cell r="C233" t="str">
            <v>41430-03-0010-000</v>
          </cell>
          <cell r="G233" t="str">
            <v>REUSO</v>
          </cell>
          <cell r="H233">
            <v>163</v>
          </cell>
        </row>
        <row r="234">
          <cell r="A234">
            <v>20511</v>
          </cell>
          <cell r="B234">
            <v>43311</v>
          </cell>
          <cell r="C234" t="str">
            <v>41430-03-0011-000</v>
          </cell>
          <cell r="G234" t="str">
            <v>DISP. FINAL D/RESIDUOS DE MANEJO ESPECIAL</v>
          </cell>
          <cell r="H234">
            <v>164</v>
          </cell>
        </row>
        <row r="235">
          <cell r="A235">
            <v>20512</v>
          </cell>
          <cell r="B235">
            <v>43312</v>
          </cell>
          <cell r="C235" t="str">
            <v>41430-03-0012-000</v>
          </cell>
          <cell r="G235" t="str">
            <v>RELLENOS SANITARIOS</v>
          </cell>
          <cell r="H235">
            <v>165</v>
          </cell>
        </row>
        <row r="236">
          <cell r="A236">
            <v>20513</v>
          </cell>
          <cell r="B236">
            <v>43313</v>
          </cell>
          <cell r="C236" t="str">
            <v>41430-03-0013-000</v>
          </cell>
          <cell r="G236" t="str">
            <v>ESCOMBRERAS</v>
          </cell>
          <cell r="H236">
            <v>166</v>
          </cell>
        </row>
        <row r="237">
          <cell r="A237">
            <v>20514</v>
          </cell>
          <cell r="B237">
            <v>43314</v>
          </cell>
          <cell r="C237" t="str">
            <v>41430-03-0014-000</v>
          </cell>
          <cell r="G237" t="str">
            <v>PLANTAS D/TRATAMIENTOS TERMICOS D/RESID</v>
          </cell>
          <cell r="H237">
            <v>167</v>
          </cell>
        </row>
        <row r="238">
          <cell r="A238">
            <v>20515</v>
          </cell>
          <cell r="B238">
            <v>43315</v>
          </cell>
          <cell r="C238" t="str">
            <v>41430-03-0015-000</v>
          </cell>
          <cell r="G238" t="str">
            <v>RECOLECTOR D/RESIDUOS EN VARIOS MPIOS.</v>
          </cell>
          <cell r="H238">
            <v>168</v>
          </cell>
        </row>
        <row r="239">
          <cell r="A239">
            <v>20516</v>
          </cell>
          <cell r="B239">
            <v>43316</v>
          </cell>
          <cell r="C239" t="str">
            <v>41430-03-0016-000</v>
          </cell>
          <cell r="G239" t="str">
            <v>EMP.DEDICADA A COMPRA-VENTA D/MTRAL.REC.</v>
          </cell>
          <cell r="H239">
            <v>169</v>
          </cell>
        </row>
        <row r="240">
          <cell r="A240">
            <v>20517</v>
          </cell>
          <cell r="B240">
            <v>43317</v>
          </cell>
          <cell r="C240" t="str">
            <v>41430-03-0017-000</v>
          </cell>
          <cell r="G240" t="str">
            <v>CENTRO DE COMPOSTEO</v>
          </cell>
          <cell r="H240">
            <v>170</v>
          </cell>
        </row>
        <row r="241">
          <cell r="A241">
            <v>20518</v>
          </cell>
          <cell r="B241">
            <v>43318</v>
          </cell>
          <cell r="C241" t="str">
            <v>41430-03-0018-000</v>
          </cell>
          <cell r="G241" t="str">
            <v>FOSA SEPTICA</v>
          </cell>
          <cell r="H241">
            <v>171</v>
          </cell>
        </row>
        <row r="242">
          <cell r="A242">
            <v>20519</v>
          </cell>
          <cell r="B242">
            <v>43319</v>
          </cell>
          <cell r="C242" t="str">
            <v>41430-03-0019-000</v>
          </cell>
          <cell r="G242" t="str">
            <v>REGISTRO DE DESCARGAS</v>
          </cell>
          <cell r="H242">
            <v>172</v>
          </cell>
        </row>
        <row r="243">
          <cell r="A243">
            <v>20520</v>
          </cell>
          <cell r="B243">
            <v>43320</v>
          </cell>
          <cell r="C243" t="str">
            <v>41430-03-0020-000</v>
          </cell>
          <cell r="G243" t="str">
            <v>PLANTA DE TRATAMIENTO</v>
          </cell>
          <cell r="H243">
            <v>173</v>
          </cell>
        </row>
        <row r="244">
          <cell r="A244">
            <v>20521</v>
          </cell>
          <cell r="B244">
            <v>43321</v>
          </cell>
          <cell r="C244" t="str">
            <v>41430-03-0021-000</v>
          </cell>
          <cell r="G244" t="str">
            <v>INFORME SEMESTRAL DE DESCARGA</v>
          </cell>
          <cell r="H244">
            <v>174</v>
          </cell>
        </row>
        <row r="245">
          <cell r="A245">
            <v>20522</v>
          </cell>
          <cell r="B245">
            <v>43322</v>
          </cell>
          <cell r="C245" t="str">
            <v>41430-03-0022-000</v>
          </cell>
          <cell r="G245" t="str">
            <v>SIMULACRO DE INCENDIO</v>
          </cell>
          <cell r="H245">
            <v>175</v>
          </cell>
        </row>
        <row r="246">
          <cell r="A246">
            <v>20523</v>
          </cell>
          <cell r="B246">
            <v>43323</v>
          </cell>
          <cell r="C246" t="str">
            <v>41430-03-0023-000</v>
          </cell>
          <cell r="G246" t="str">
            <v>ACTUALIZACION DE INFORMACION</v>
          </cell>
          <cell r="H246">
            <v>176</v>
          </cell>
        </row>
        <row r="247">
          <cell r="A247">
            <v>20524</v>
          </cell>
          <cell r="B247">
            <v>43324</v>
          </cell>
          <cell r="C247" t="str">
            <v>41430-03-0024-000</v>
          </cell>
          <cell r="G247" t="str">
            <v>COA</v>
          </cell>
          <cell r="H247">
            <v>177</v>
          </cell>
        </row>
        <row r="248">
          <cell r="A248">
            <v>20525</v>
          </cell>
          <cell r="B248">
            <v>43325</v>
          </cell>
          <cell r="C248" t="str">
            <v>41430-03-0025-000</v>
          </cell>
          <cell r="G248" t="str">
            <v>PEDRERAS</v>
          </cell>
          <cell r="H248">
            <v>178</v>
          </cell>
        </row>
        <row r="249">
          <cell r="A249">
            <v>20600</v>
          </cell>
          <cell r="B249">
            <v>43326</v>
          </cell>
          <cell r="C249" t="str">
            <v>41430-03-0026-000</v>
          </cell>
          <cell r="G249" t="str">
            <v>INCORPORACION DE REDES DE AGUA Y DRENAJE</v>
          </cell>
          <cell r="H249">
            <v>179</v>
          </cell>
        </row>
        <row r="250">
          <cell r="A250">
            <v>20606</v>
          </cell>
          <cell r="B250">
            <v>43327</v>
          </cell>
          <cell r="C250" t="str">
            <v>41430-03-0027-000</v>
          </cell>
          <cell r="G250" t="str">
            <v>SUBSIDIO INCORP.REDES DE AGUA Y DRENAJE</v>
          </cell>
          <cell r="H250">
            <v>180</v>
          </cell>
        </row>
        <row r="252">
          <cell r="B252">
            <v>434</v>
          </cell>
          <cell r="C252" t="str">
            <v>41430-04-0000-000</v>
          </cell>
          <cell r="F252" t="str">
            <v>DERECHOS SERVICIOS DIRECCION REGISTRO CIVIL (SGG)</v>
          </cell>
        </row>
        <row r="253">
          <cell r="A253">
            <v>20801</v>
          </cell>
          <cell r="B253">
            <v>43401</v>
          </cell>
          <cell r="C253" t="str">
            <v>41430-04-0001-000</v>
          </cell>
          <cell r="G253" t="str">
            <v>ACTAS DE NACIMIENTO</v>
          </cell>
          <cell r="H253">
            <v>181</v>
          </cell>
        </row>
        <row r="254">
          <cell r="A254">
            <v>20802</v>
          </cell>
          <cell r="B254">
            <v>43402</v>
          </cell>
          <cell r="C254" t="str">
            <v>41430-04-0002-000</v>
          </cell>
          <cell r="G254" t="str">
            <v>ACTAS DE RECONOCIMIENTO DE HIJOS</v>
          </cell>
          <cell r="H254">
            <v>182</v>
          </cell>
        </row>
        <row r="255">
          <cell r="A255">
            <v>20803</v>
          </cell>
          <cell r="B255">
            <v>43403</v>
          </cell>
          <cell r="C255" t="str">
            <v>41430-04-0003-000</v>
          </cell>
          <cell r="G255" t="str">
            <v>ACTAS DE ADOPCION O TUTELA</v>
          </cell>
          <cell r="H255">
            <v>183</v>
          </cell>
        </row>
        <row r="256">
          <cell r="A256">
            <v>20804</v>
          </cell>
          <cell r="B256">
            <v>43404</v>
          </cell>
          <cell r="C256" t="str">
            <v>41430-04-0004-000</v>
          </cell>
          <cell r="G256" t="str">
            <v>ACTAS DE DEFUNCION</v>
          </cell>
          <cell r="H256">
            <v>184</v>
          </cell>
        </row>
        <row r="257">
          <cell r="A257">
            <v>20805</v>
          </cell>
          <cell r="B257">
            <v>43405</v>
          </cell>
          <cell r="C257" t="str">
            <v>41430-04-0005-000</v>
          </cell>
          <cell r="G257" t="str">
            <v>ACTAS DE MATRIMONIO EN OFICIALIA</v>
          </cell>
          <cell r="H257">
            <v>185</v>
          </cell>
        </row>
        <row r="258">
          <cell r="A258">
            <v>20806</v>
          </cell>
          <cell r="B258">
            <v>43406</v>
          </cell>
          <cell r="C258" t="str">
            <v>41430-04-0006-000</v>
          </cell>
          <cell r="G258" t="str">
            <v>ACTAS DE MATRIMONIO A DOMICILIO</v>
          </cell>
          <cell r="H258">
            <v>186</v>
          </cell>
        </row>
        <row r="259">
          <cell r="A259">
            <v>20807</v>
          </cell>
          <cell r="B259">
            <v>43407</v>
          </cell>
          <cell r="C259" t="str">
            <v>41430-04-0007-000</v>
          </cell>
          <cell r="G259" t="str">
            <v>ACTAS DE DIVORCIO</v>
          </cell>
          <cell r="H259">
            <v>187</v>
          </cell>
        </row>
        <row r="260">
          <cell r="A260">
            <v>20808</v>
          </cell>
          <cell r="B260">
            <v>43408</v>
          </cell>
          <cell r="C260" t="str">
            <v>41430-04-0008-000</v>
          </cell>
          <cell r="G260" t="str">
            <v>COPIAS CERTIFICADAS</v>
          </cell>
          <cell r="H260">
            <v>188</v>
          </cell>
        </row>
        <row r="261">
          <cell r="A261">
            <v>20809</v>
          </cell>
          <cell r="B261">
            <v>43409</v>
          </cell>
          <cell r="C261" t="str">
            <v>41430-04-0009-000</v>
          </cell>
          <cell r="G261" t="str">
            <v>ANOTACIONES MARGINALES</v>
          </cell>
          <cell r="H261">
            <v>189</v>
          </cell>
        </row>
        <row r="262">
          <cell r="A262">
            <v>20822</v>
          </cell>
          <cell r="B262">
            <v>43410</v>
          </cell>
          <cell r="C262" t="str">
            <v>41430-04-0010-000</v>
          </cell>
          <cell r="G262" t="str">
            <v>COPIAS CERTIFICADAS DIRECCION</v>
          </cell>
          <cell r="H262">
            <v>190</v>
          </cell>
        </row>
        <row r="263">
          <cell r="A263">
            <v>20823</v>
          </cell>
          <cell r="B263">
            <v>43411</v>
          </cell>
          <cell r="C263" t="str">
            <v>41430-04-0011-000</v>
          </cell>
          <cell r="G263" t="str">
            <v>JUICIOS DE ACLARACION</v>
          </cell>
          <cell r="H263">
            <v>191</v>
          </cell>
        </row>
        <row r="264">
          <cell r="A264">
            <v>20824</v>
          </cell>
          <cell r="B264">
            <v>43412</v>
          </cell>
          <cell r="C264" t="str">
            <v>41430-04-0012-000</v>
          </cell>
          <cell r="G264" t="str">
            <v>JUICIOS DE RECTIFICACION</v>
          </cell>
          <cell r="H264">
            <v>192</v>
          </cell>
        </row>
        <row r="265">
          <cell r="A265">
            <v>20825</v>
          </cell>
          <cell r="B265">
            <v>43413</v>
          </cell>
          <cell r="C265" t="str">
            <v>41430-04-0013-000</v>
          </cell>
          <cell r="G265" t="str">
            <v>LOCALIZACIONES,SOLTERIAS E INEXISTENCIAS</v>
          </cell>
          <cell r="H265">
            <v>193</v>
          </cell>
        </row>
        <row r="266">
          <cell r="A266">
            <v>20826</v>
          </cell>
          <cell r="B266">
            <v>43414</v>
          </cell>
          <cell r="C266" t="str">
            <v>41430-04-0014-000</v>
          </cell>
          <cell r="G266" t="str">
            <v>COPIAS DE ACTAS DE OTROS ESTADOS</v>
          </cell>
          <cell r="H266">
            <v>194</v>
          </cell>
        </row>
        <row r="267">
          <cell r="A267">
            <v>20827</v>
          </cell>
          <cell r="B267">
            <v>43415</v>
          </cell>
          <cell r="C267" t="str">
            <v>41430-04-0015-000</v>
          </cell>
          <cell r="G267" t="str">
            <v>ANOTACIONES MARGINALES</v>
          </cell>
          <cell r="H267">
            <v>195</v>
          </cell>
        </row>
        <row r="268">
          <cell r="A268">
            <v>20831</v>
          </cell>
          <cell r="B268">
            <v>43416</v>
          </cell>
          <cell r="C268" t="str">
            <v>41430-04-0016-000</v>
          </cell>
          <cell r="G268" t="str">
            <v>MODULOS EN TESORERIA</v>
          </cell>
          <cell r="H268">
            <v>196</v>
          </cell>
        </row>
        <row r="269">
          <cell r="A269">
            <v>20833</v>
          </cell>
          <cell r="B269">
            <v>43417</v>
          </cell>
          <cell r="C269" t="str">
            <v>41430-04-0017-000</v>
          </cell>
          <cell r="G269" t="str">
            <v>COPIAS CERTIFICADAS EN BRIGADAS</v>
          </cell>
          <cell r="H269">
            <v>197</v>
          </cell>
        </row>
        <row r="270">
          <cell r="A270">
            <v>20834</v>
          </cell>
          <cell r="B270">
            <v>43418</v>
          </cell>
          <cell r="C270" t="str">
            <v>41430-04-0018-000</v>
          </cell>
          <cell r="G270" t="str">
            <v>JUICIOS DIVERSOS EN BRIGADAS</v>
          </cell>
          <cell r="H270">
            <v>198</v>
          </cell>
        </row>
        <row r="271">
          <cell r="A271">
            <v>20835</v>
          </cell>
          <cell r="B271">
            <v>43419</v>
          </cell>
          <cell r="C271" t="str">
            <v>41430-04-0019-000</v>
          </cell>
          <cell r="G271" t="str">
            <v>SUBSIDIOS SERVICIO REGISTRO CIVIL</v>
          </cell>
          <cell r="H271">
            <v>199</v>
          </cell>
        </row>
        <row r="272">
          <cell r="A272">
            <v>20836</v>
          </cell>
          <cell r="B272">
            <v>43420</v>
          </cell>
          <cell r="C272" t="str">
            <v>41430-04-0020-000</v>
          </cell>
          <cell r="G272" t="str">
            <v>DIVERSOS</v>
          </cell>
          <cell r="H272">
            <v>200</v>
          </cell>
        </row>
        <row r="273">
          <cell r="A273">
            <v>27907</v>
          </cell>
          <cell r="B273">
            <v>43421</v>
          </cell>
          <cell r="C273" t="str">
            <v>41430-04-0021-000</v>
          </cell>
          <cell r="G273" t="str">
            <v>DEVOLUCION SERVICIOS DE REGISTRO CIVIL</v>
          </cell>
          <cell r="H273">
            <v>201</v>
          </cell>
        </row>
        <row r="275">
          <cell r="B275">
            <v>435</v>
          </cell>
          <cell r="C275" t="str">
            <v>41430-05-0000-000</v>
          </cell>
          <cell r="F275" t="str">
            <v>DERECHOS SERVICIOS DIRECCION REGISTRO PUBLICO DE LA PROPIEDAD Y DEL COMERCIO (SGG)</v>
          </cell>
        </row>
        <row r="276">
          <cell r="A276">
            <v>21001</v>
          </cell>
          <cell r="B276">
            <v>43501</v>
          </cell>
          <cell r="C276" t="str">
            <v>41430-05-0001-000</v>
          </cell>
          <cell r="G276" t="str">
            <v>REGISTROS DE COMPRA VENTA</v>
          </cell>
          <cell r="H276">
            <v>202</v>
          </cell>
        </row>
        <row r="277">
          <cell r="A277">
            <v>21002</v>
          </cell>
          <cell r="B277">
            <v>43502</v>
          </cell>
          <cell r="C277" t="str">
            <v>41430-05-0002-000</v>
          </cell>
          <cell r="G277" t="str">
            <v>REGISTROS DE HIPTECAS</v>
          </cell>
          <cell r="H277">
            <v>203</v>
          </cell>
        </row>
        <row r="278">
          <cell r="A278">
            <v>21003</v>
          </cell>
          <cell r="B278">
            <v>43503</v>
          </cell>
          <cell r="C278" t="str">
            <v>41430-05-0003-000</v>
          </cell>
          <cell r="G278" t="str">
            <v>REGISTRO DE DONACIONES</v>
          </cell>
          <cell r="H278">
            <v>204</v>
          </cell>
        </row>
        <row r="279">
          <cell r="A279">
            <v>21004</v>
          </cell>
          <cell r="B279">
            <v>43504</v>
          </cell>
          <cell r="C279" t="str">
            <v>41430-05-0004-000</v>
          </cell>
          <cell r="G279" t="str">
            <v>REGISTROS DE CREDITOS OTORGADOS</v>
          </cell>
          <cell r="H279">
            <v>205</v>
          </cell>
        </row>
        <row r="280">
          <cell r="A280">
            <v>21005</v>
          </cell>
          <cell r="B280">
            <v>43505</v>
          </cell>
          <cell r="C280" t="str">
            <v>41430-05-0005-000</v>
          </cell>
          <cell r="G280" t="str">
            <v>REGISTRO DE AUMENTO O DISMINUCION DE CAPITAL</v>
          </cell>
          <cell r="H280">
            <v>206</v>
          </cell>
        </row>
        <row r="281">
          <cell r="A281">
            <v>21006</v>
          </cell>
          <cell r="B281">
            <v>43506</v>
          </cell>
          <cell r="C281" t="str">
            <v>41430-05-0006-000</v>
          </cell>
          <cell r="G281" t="str">
            <v>REGISTRO DE INCRIPCIONES DE SOCIEDADES</v>
          </cell>
          <cell r="H281">
            <v>207</v>
          </cell>
        </row>
        <row r="282">
          <cell r="A282">
            <v>21007</v>
          </cell>
          <cell r="B282">
            <v>43507</v>
          </cell>
          <cell r="C282" t="str">
            <v>41430-05-0007-000</v>
          </cell>
          <cell r="G282" t="str">
            <v>REGISTRO DE SENTENCIAS Y SOCIEDADES</v>
          </cell>
          <cell r="H282">
            <v>208</v>
          </cell>
        </row>
        <row r="283">
          <cell r="A283">
            <v>21008</v>
          </cell>
          <cell r="B283">
            <v>43508</v>
          </cell>
          <cell r="C283" t="str">
            <v>41430-05-0008-000</v>
          </cell>
          <cell r="G283" t="str">
            <v>REGISTRO DE CONSTANCIAS Y CERTIFICADOS</v>
          </cell>
          <cell r="H283">
            <v>209</v>
          </cell>
        </row>
        <row r="284">
          <cell r="A284">
            <v>21009</v>
          </cell>
          <cell r="B284">
            <v>43509</v>
          </cell>
          <cell r="C284" t="str">
            <v>41430-05-0009-000</v>
          </cell>
          <cell r="G284" t="str">
            <v>REGISTRO DE ARENDAMIENTO</v>
          </cell>
          <cell r="H284">
            <v>210</v>
          </cell>
        </row>
        <row r="285">
          <cell r="A285">
            <v>21010</v>
          </cell>
          <cell r="B285">
            <v>43510</v>
          </cell>
          <cell r="C285" t="str">
            <v>41430-05-0010-000</v>
          </cell>
          <cell r="G285" t="str">
            <v>REGISTRO DE RECONOCIMIENTO DE ADEUDO</v>
          </cell>
          <cell r="H285">
            <v>211</v>
          </cell>
        </row>
        <row r="286">
          <cell r="A286">
            <v>21011</v>
          </cell>
          <cell r="B286">
            <v>43511</v>
          </cell>
          <cell r="C286" t="str">
            <v>41430-05-0011-000</v>
          </cell>
          <cell r="G286" t="str">
            <v>REGISTRO DE CANCELACIONES</v>
          </cell>
          <cell r="H286">
            <v>212</v>
          </cell>
        </row>
        <row r="287">
          <cell r="A287">
            <v>21012</v>
          </cell>
          <cell r="B287">
            <v>43512</v>
          </cell>
          <cell r="C287" t="str">
            <v>41430-05-0012-000</v>
          </cell>
          <cell r="G287" t="str">
            <v>REGISTRO DE DERECHOS POR HOJA</v>
          </cell>
          <cell r="H287">
            <v>213</v>
          </cell>
        </row>
        <row r="288">
          <cell r="A288">
            <v>21013</v>
          </cell>
          <cell r="B288">
            <v>43513</v>
          </cell>
          <cell r="C288" t="str">
            <v>41430-05-0013-000</v>
          </cell>
          <cell r="G288" t="str">
            <v>REGISTRO DE EMBARGOS</v>
          </cell>
          <cell r="H288">
            <v>214</v>
          </cell>
        </row>
        <row r="289">
          <cell r="A289">
            <v>21014</v>
          </cell>
          <cell r="B289">
            <v>43514</v>
          </cell>
          <cell r="C289" t="str">
            <v>41430-05-0014-000</v>
          </cell>
          <cell r="G289" t="str">
            <v>REGISTRO DE HIJUELAS</v>
          </cell>
          <cell r="H289">
            <v>215</v>
          </cell>
        </row>
        <row r="290">
          <cell r="A290">
            <v>21015</v>
          </cell>
          <cell r="B290">
            <v>43515</v>
          </cell>
          <cell r="C290" t="str">
            <v>41430-05-0015-000</v>
          </cell>
          <cell r="G290" t="str">
            <v>OTROS REGISTROS DEL REG.PUB.DE LA PROPIEDAD</v>
          </cell>
          <cell r="H290">
            <v>216</v>
          </cell>
        </row>
        <row r="291">
          <cell r="A291">
            <v>27500</v>
          </cell>
          <cell r="B291">
            <v>43516</v>
          </cell>
          <cell r="C291" t="str">
            <v>41430-05-0016-000</v>
          </cell>
          <cell r="G291" t="str">
            <v>SUBSIDIO POR SERVICIOS DEL REG. PUB. PROP</v>
          </cell>
          <cell r="H291">
            <v>217</v>
          </cell>
        </row>
        <row r="292">
          <cell r="A292">
            <v>27901</v>
          </cell>
          <cell r="B292">
            <v>43517</v>
          </cell>
          <cell r="C292" t="str">
            <v>41430-05-0017-000</v>
          </cell>
          <cell r="G292" t="str">
            <v>DEVOLUCIONES REGISTRO PUB. PROP</v>
          </cell>
          <cell r="H292">
            <v>218</v>
          </cell>
        </row>
        <row r="294">
          <cell r="B294">
            <v>436</v>
          </cell>
          <cell r="C294" t="str">
            <v>41430-06-0000-000</v>
          </cell>
          <cell r="F294" t="str">
            <v>DERECHOS SERVICIOS VARIOS SECRETARIA GENERAL DE GOBIERNO</v>
          </cell>
        </row>
        <row r="295">
          <cell r="A295">
            <v>21100</v>
          </cell>
          <cell r="B295">
            <v>43601</v>
          </cell>
          <cell r="C295" t="str">
            <v>41430-06-0001-000</v>
          </cell>
          <cell r="G295" t="str">
            <v>AUTORIZACION DE PROTOCOLOS</v>
          </cell>
          <cell r="H295">
            <v>219</v>
          </cell>
        </row>
        <row r="296">
          <cell r="A296">
            <v>21101</v>
          </cell>
          <cell r="B296">
            <v>43602</v>
          </cell>
          <cell r="C296" t="str">
            <v>41430-06-0002-000</v>
          </cell>
          <cell r="G296" t="str">
            <v>APERTURA DE FOLIOS DE PROTOCOLOS</v>
          </cell>
          <cell r="H296">
            <v>220</v>
          </cell>
        </row>
        <row r="297">
          <cell r="A297">
            <v>21102</v>
          </cell>
          <cell r="B297">
            <v>43603</v>
          </cell>
          <cell r="C297" t="str">
            <v>41430-06-0003-000</v>
          </cell>
          <cell r="G297" t="str">
            <v>CIERRE DE FOLIOS DE PROTOCOLOS</v>
          </cell>
          <cell r="H297">
            <v>221</v>
          </cell>
        </row>
        <row r="298">
          <cell r="A298">
            <v>22400</v>
          </cell>
          <cell r="B298">
            <v>43604</v>
          </cell>
          <cell r="C298" t="str">
            <v>41430-06-0004-000</v>
          </cell>
          <cell r="G298" t="str">
            <v>EXAMEN Y REFRENDO DE PATENTE DE NOTARIOS PUB</v>
          </cell>
          <cell r="H298">
            <v>222</v>
          </cell>
        </row>
        <row r="299">
          <cell r="A299">
            <v>21301</v>
          </cell>
          <cell r="B299">
            <v>43605</v>
          </cell>
          <cell r="C299" t="str">
            <v>41430-06-0005-000</v>
          </cell>
          <cell r="G299" t="str">
            <v>EXPEDICION DE CARTAS DE NO ANTECEDENTES PENALES</v>
          </cell>
          <cell r="H299">
            <v>223</v>
          </cell>
        </row>
        <row r="300">
          <cell r="A300">
            <v>21306</v>
          </cell>
          <cell r="B300">
            <v>43606</v>
          </cell>
          <cell r="C300" t="str">
            <v>41430-06-0006-000</v>
          </cell>
          <cell r="G300" t="str">
            <v>SUBSIDIO DE CARTAS DE NO ANTECEDENTES PENALES</v>
          </cell>
          <cell r="H300">
            <v>224</v>
          </cell>
        </row>
        <row r="301">
          <cell r="A301">
            <v>21400</v>
          </cell>
          <cell r="B301">
            <v>43607</v>
          </cell>
          <cell r="C301" t="str">
            <v>41430-06-0007-000</v>
          </cell>
          <cell r="G301" t="str">
            <v>LEGALIZACION DE FIRMAS</v>
          </cell>
          <cell r="H301">
            <v>225</v>
          </cell>
        </row>
        <row r="302">
          <cell r="A302">
            <v>21401</v>
          </cell>
          <cell r="B302">
            <v>43608</v>
          </cell>
          <cell r="C302" t="str">
            <v>41430-06-0008-000</v>
          </cell>
          <cell r="G302" t="str">
            <v>LEGALIZACION Y/O APOSTILLAM.DE FIRMS DEL T.S.</v>
          </cell>
          <cell r="H302">
            <v>226</v>
          </cell>
        </row>
        <row r="303">
          <cell r="A303">
            <v>21402</v>
          </cell>
          <cell r="B303">
            <v>43609</v>
          </cell>
          <cell r="C303" t="str">
            <v>41430-06-0009-000</v>
          </cell>
          <cell r="G303" t="str">
            <v>LEG Y/O APOSTILLA FIRMAS NOTARIOS Y RPC</v>
          </cell>
          <cell r="H303">
            <v>227</v>
          </cell>
        </row>
        <row r="304">
          <cell r="A304">
            <v>21403</v>
          </cell>
          <cell r="B304">
            <v>43610</v>
          </cell>
          <cell r="C304" t="str">
            <v>41430-06-0010-000</v>
          </cell>
          <cell r="G304" t="str">
            <v>LEG Y/O APOSTILLA FIRMAS DE DEPEND VARIAS</v>
          </cell>
          <cell r="H304">
            <v>228</v>
          </cell>
        </row>
        <row r="305">
          <cell r="A305">
            <v>21404</v>
          </cell>
          <cell r="B305">
            <v>43611</v>
          </cell>
          <cell r="C305" t="str">
            <v>41430-06-0011-000</v>
          </cell>
          <cell r="G305" t="str">
            <v>LEG Y/O APOSTILLA FIRMAS P MPAL.Y S.AYUNT</v>
          </cell>
          <cell r="H305">
            <v>229</v>
          </cell>
        </row>
        <row r="306">
          <cell r="A306">
            <v>21405</v>
          </cell>
          <cell r="B306">
            <v>43612</v>
          </cell>
          <cell r="C306" t="str">
            <v>41430-06-0012-000</v>
          </cell>
          <cell r="G306" t="str">
            <v>LEG Y/O APOSTILLA FIRMS DOC.EC.UANL</v>
          </cell>
          <cell r="H306">
            <v>230</v>
          </cell>
        </row>
        <row r="307">
          <cell r="A307">
            <v>21406</v>
          </cell>
          <cell r="B307">
            <v>43613</v>
          </cell>
          <cell r="C307" t="str">
            <v>41430-06-0013-000</v>
          </cell>
          <cell r="G307" t="str">
            <v>LEG Y/O APOST FIRMAS DOC.ESCOLARS E SE</v>
          </cell>
          <cell r="H307">
            <v>231</v>
          </cell>
        </row>
        <row r="308">
          <cell r="A308">
            <v>21407</v>
          </cell>
          <cell r="B308">
            <v>43614</v>
          </cell>
          <cell r="C308" t="str">
            <v>41430-06-0014-000</v>
          </cell>
          <cell r="G308" t="str">
            <v>LEG Y/O APOST FIRMAS POR SUBS Y/O EXENTOS</v>
          </cell>
          <cell r="H308">
            <v>232</v>
          </cell>
        </row>
        <row r="309">
          <cell r="A309">
            <v>21408</v>
          </cell>
          <cell r="B309">
            <v>43615</v>
          </cell>
          <cell r="C309" t="str">
            <v>41430-06-0015-000</v>
          </cell>
          <cell r="G309" t="str">
            <v>LEG Y/O APOST POR SUB Y/O EXE TSJ OTROS</v>
          </cell>
          <cell r="H309">
            <v>233</v>
          </cell>
        </row>
        <row r="310">
          <cell r="A310">
            <v>20700</v>
          </cell>
          <cell r="B310">
            <v>43616</v>
          </cell>
          <cell r="C310" t="str">
            <v>41430-06-0016-000</v>
          </cell>
          <cell r="G310" t="str">
            <v>INSERCIONES EN EL PERIODICO OFICIAL</v>
          </cell>
          <cell r="H310">
            <v>234</v>
          </cell>
        </row>
        <row r="311">
          <cell r="A311">
            <v>20705</v>
          </cell>
          <cell r="B311">
            <v>43617</v>
          </cell>
          <cell r="C311" t="str">
            <v>41430-06-0017-000</v>
          </cell>
          <cell r="G311" t="str">
            <v>SUBSIDIO INSERCIONES PERIODICO OFICIAL</v>
          </cell>
          <cell r="H311">
            <v>235</v>
          </cell>
        </row>
        <row r="313">
          <cell r="B313">
            <v>437</v>
          </cell>
          <cell r="C313" t="str">
            <v>41430-07-0000-000</v>
          </cell>
          <cell r="F313" t="str">
            <v>DERECHOS SERVICIOS INSTITUTO DE CONTROL VEHICULAR (SFYTGE)</v>
          </cell>
        </row>
        <row r="314">
          <cell r="A314">
            <v>26301</v>
          </cell>
          <cell r="B314">
            <v>43701</v>
          </cell>
          <cell r="C314" t="str">
            <v>41430-07-0001-000</v>
          </cell>
          <cell r="G314" t="str">
            <v>DERECHOS DE CONTROL VEHICULAR PRESENTE AÑO</v>
          </cell>
          <cell r="H314">
            <v>236</v>
          </cell>
        </row>
        <row r="315">
          <cell r="A315">
            <v>26302</v>
          </cell>
          <cell r="B315">
            <v>43702</v>
          </cell>
          <cell r="C315" t="str">
            <v>41430-07-0002-000</v>
          </cell>
          <cell r="E315" t="str">
            <v xml:space="preserve"> </v>
          </cell>
          <cell r="G315" t="str">
            <v>DERECHOS DE CONTROL VEHICULAR REZAGOS</v>
          </cell>
          <cell r="H315">
            <v>237</v>
          </cell>
        </row>
        <row r="316">
          <cell r="A316">
            <v>26303</v>
          </cell>
          <cell r="B316">
            <v>43703</v>
          </cell>
          <cell r="C316" t="str">
            <v>41430-07-0003-000</v>
          </cell>
          <cell r="G316" t="str">
            <v>EXPEDICION DE CERTIFICADOS CONTROL VEHICULAR</v>
          </cell>
          <cell r="H316">
            <v>238</v>
          </cell>
        </row>
        <row r="317">
          <cell r="A317">
            <v>26304</v>
          </cell>
          <cell r="B317">
            <v>43704</v>
          </cell>
          <cell r="C317" t="str">
            <v>41430-07-0004-000</v>
          </cell>
          <cell r="G317" t="str">
            <v>EXPEDICION DE CERTIF.CONTROL VEH.OTROS ESTADOS</v>
          </cell>
          <cell r="H317">
            <v>239</v>
          </cell>
        </row>
        <row r="318">
          <cell r="A318">
            <v>26305</v>
          </cell>
          <cell r="B318">
            <v>43705</v>
          </cell>
          <cell r="C318" t="str">
            <v>41430-07-0005-000</v>
          </cell>
          <cell r="G318" t="str">
            <v>EXPEDICION DE CERTIF.DE DOC.DE CONTROL VEHICULAR</v>
          </cell>
          <cell r="H318">
            <v>240</v>
          </cell>
        </row>
        <row r="319">
          <cell r="A319">
            <v>26400</v>
          </cell>
          <cell r="B319">
            <v>43706</v>
          </cell>
          <cell r="C319" t="str">
            <v>41430-07-0006-000</v>
          </cell>
          <cell r="G319" t="str">
            <v>PLACAS DE CIRCULACION VEHICULAR</v>
          </cell>
          <cell r="H319">
            <v>241</v>
          </cell>
        </row>
        <row r="320">
          <cell r="A320">
            <v>26500</v>
          </cell>
          <cell r="B320">
            <v>43707</v>
          </cell>
          <cell r="C320" t="str">
            <v>41430-07-0007-000</v>
          </cell>
          <cell r="G320" t="str">
            <v>LICENCIAS DE MANEJAR</v>
          </cell>
          <cell r="H320">
            <v>242</v>
          </cell>
        </row>
        <row r="321">
          <cell r="A321">
            <v>26503</v>
          </cell>
          <cell r="B321">
            <v>43708</v>
          </cell>
          <cell r="C321" t="str">
            <v>41430-07-0008-000</v>
          </cell>
          <cell r="G321" t="str">
            <v>EXPEDICION DE CERTIF.DE LICENCIAS DE CONDUCIR</v>
          </cell>
          <cell r="H321">
            <v>243</v>
          </cell>
        </row>
        <row r="322">
          <cell r="A322">
            <v>26600</v>
          </cell>
          <cell r="B322">
            <v>43709</v>
          </cell>
          <cell r="C322" t="str">
            <v>41430-07-0009-000</v>
          </cell>
          <cell r="G322" t="str">
            <v>DUPLICADOS DE LICENCIAS</v>
          </cell>
          <cell r="H322">
            <v>244</v>
          </cell>
        </row>
        <row r="323">
          <cell r="A323">
            <v>26700</v>
          </cell>
          <cell r="B323">
            <v>43710</v>
          </cell>
          <cell r="C323" t="str">
            <v>41430-07-0010-000</v>
          </cell>
          <cell r="G323" t="str">
            <v>DUPLICADOS DE TARJETAS DE CIRCULACION</v>
          </cell>
          <cell r="H323">
            <v>245</v>
          </cell>
        </row>
        <row r="324">
          <cell r="A324">
            <v>26800</v>
          </cell>
          <cell r="B324">
            <v>43711</v>
          </cell>
          <cell r="C324" t="str">
            <v>41430-07-0011-000</v>
          </cell>
          <cell r="G324" t="str">
            <v>BAJAS VEHICULOS DE MOTOR</v>
          </cell>
          <cell r="H324">
            <v>246</v>
          </cell>
        </row>
        <row r="325">
          <cell r="A325">
            <v>26906</v>
          </cell>
          <cell r="B325">
            <v>43712</v>
          </cell>
          <cell r="C325" t="str">
            <v>41430-07-0012-000</v>
          </cell>
          <cell r="G325" t="str">
            <v>10% INFRACCIONES DE TRANSITO AREA METROP.</v>
          </cell>
          <cell r="H325">
            <v>247</v>
          </cell>
        </row>
        <row r="326">
          <cell r="A326">
            <v>26907</v>
          </cell>
          <cell r="B326">
            <v>43713</v>
          </cell>
          <cell r="C326" t="str">
            <v>41430-07-0013-000</v>
          </cell>
          <cell r="G326" t="str">
            <v>EXCEDENTE PAGOS CONTROL VEHICULAR</v>
          </cell>
          <cell r="H326">
            <v>248</v>
          </cell>
        </row>
        <row r="327">
          <cell r="A327">
            <v>26910</v>
          </cell>
          <cell r="B327">
            <v>43714</v>
          </cell>
          <cell r="C327" t="str">
            <v>41430-07-0014-000</v>
          </cell>
          <cell r="G327" t="str">
            <v>QUALITAS</v>
          </cell>
          <cell r="H327">
            <v>249</v>
          </cell>
        </row>
        <row r="328">
          <cell r="A328">
            <v>26911</v>
          </cell>
          <cell r="B328">
            <v>43715</v>
          </cell>
          <cell r="C328" t="str">
            <v>41430-07-0015-000</v>
          </cell>
          <cell r="G328" t="str">
            <v>ZURICH SEGUROS</v>
          </cell>
          <cell r="H328">
            <v>250</v>
          </cell>
        </row>
        <row r="329">
          <cell r="A329">
            <v>26912</v>
          </cell>
          <cell r="B329">
            <v>43716</v>
          </cell>
          <cell r="C329" t="str">
            <v>41430-07-0016-000</v>
          </cell>
          <cell r="G329" t="str">
            <v>SEGUROS BANORTE GENERALI</v>
          </cell>
          <cell r="H329">
            <v>251</v>
          </cell>
        </row>
        <row r="330">
          <cell r="A330">
            <v>26913</v>
          </cell>
          <cell r="B330">
            <v>43717</v>
          </cell>
          <cell r="C330" t="str">
            <v>41430-07-0017-000</v>
          </cell>
          <cell r="G330" t="str">
            <v>SEGUROS ATLAS S.A.</v>
          </cell>
          <cell r="H330">
            <v>252</v>
          </cell>
        </row>
        <row r="331">
          <cell r="A331">
            <v>26914</v>
          </cell>
          <cell r="B331">
            <v>43718</v>
          </cell>
          <cell r="C331" t="str">
            <v>41430-07-0018-000</v>
          </cell>
          <cell r="G331" t="str">
            <v>SEGUROS AFIRME</v>
          </cell>
          <cell r="H331">
            <v>253</v>
          </cell>
        </row>
        <row r="332">
          <cell r="A332">
            <v>26915</v>
          </cell>
          <cell r="B332">
            <v>43719</v>
          </cell>
          <cell r="C332" t="str">
            <v>41430-07-0019-000</v>
          </cell>
          <cell r="G332" t="str">
            <v>SEGUROS BANCOMER</v>
          </cell>
          <cell r="H332">
            <v>254</v>
          </cell>
        </row>
        <row r="333">
          <cell r="A333">
            <v>26916</v>
          </cell>
          <cell r="B333">
            <v>43720</v>
          </cell>
          <cell r="C333" t="str">
            <v>41430-07-0020-000</v>
          </cell>
          <cell r="G333" t="str">
            <v>10% INFRACCIONES DE TRANSITO ELECTRONICAS</v>
          </cell>
          <cell r="H333">
            <v>255</v>
          </cell>
        </row>
        <row r="334">
          <cell r="A334">
            <v>26917</v>
          </cell>
          <cell r="B334">
            <v>43721</v>
          </cell>
          <cell r="C334" t="str">
            <v>41430-07-0021-000</v>
          </cell>
          <cell r="G334" t="str">
            <v>1ER SORTEO ABRE UNA PUERTA REF</v>
          </cell>
          <cell r="H334">
            <v>256</v>
          </cell>
        </row>
        <row r="335">
          <cell r="A335">
            <v>26918</v>
          </cell>
          <cell r="B335">
            <v>43722</v>
          </cell>
          <cell r="C335" t="str">
            <v>41430-07-0022-000</v>
          </cell>
          <cell r="G335" t="str">
            <v>1ER SORTEO ABRE UNA PUERTA LIC</v>
          </cell>
          <cell r="H335">
            <v>257</v>
          </cell>
        </row>
        <row r="336">
          <cell r="A336">
            <v>26919</v>
          </cell>
          <cell r="B336">
            <v>43723</v>
          </cell>
          <cell r="C336" t="str">
            <v>41430-07-0023-000</v>
          </cell>
          <cell r="G336" t="str">
            <v>SERVICIO DE MENSAJERIA</v>
          </cell>
          <cell r="H336">
            <v>258</v>
          </cell>
        </row>
        <row r="337">
          <cell r="A337">
            <v>26920</v>
          </cell>
          <cell r="B337">
            <v>43724</v>
          </cell>
          <cell r="C337" t="str">
            <v>41430-07-0024-000</v>
          </cell>
          <cell r="G337" t="str">
            <v>DEVOLUCIONES ING. POR PGO. DE LO INDEBIDO</v>
          </cell>
          <cell r="H337">
            <v>259</v>
          </cell>
        </row>
        <row r="338">
          <cell r="A338">
            <v>27903</v>
          </cell>
          <cell r="B338">
            <v>43725</v>
          </cell>
          <cell r="C338" t="str">
            <v>41430-07-0025-000</v>
          </cell>
          <cell r="G338" t="str">
            <v>DEVOLUCIONES CONTROL VEHICULAR</v>
          </cell>
          <cell r="H338">
            <v>260</v>
          </cell>
        </row>
        <row r="339">
          <cell r="A339">
            <v>28001</v>
          </cell>
          <cell r="B339">
            <v>43726</v>
          </cell>
          <cell r="C339" t="str">
            <v>41430-07-0026-000</v>
          </cell>
          <cell r="G339" t="str">
            <v>SUBSIDIO 10% Y 5%</v>
          </cell>
          <cell r="H339">
            <v>261</v>
          </cell>
        </row>
        <row r="340">
          <cell r="A340">
            <v>28002</v>
          </cell>
          <cell r="B340">
            <v>43727</v>
          </cell>
          <cell r="C340" t="str">
            <v>41430-07-0027-000</v>
          </cell>
          <cell r="G340" t="str">
            <v>SUBSIDIO ANTIGÜEDAD 5 AÑOS</v>
          </cell>
          <cell r="H340">
            <v>262</v>
          </cell>
        </row>
        <row r="341">
          <cell r="A341">
            <v>28003</v>
          </cell>
          <cell r="B341">
            <v>43728</v>
          </cell>
          <cell r="C341" t="str">
            <v>41430-07-0028-000</v>
          </cell>
          <cell r="G341" t="str">
            <v>SUBSIDIO ANTIGÜEDAD 10 AÑOS</v>
          </cell>
          <cell r="H341">
            <v>263</v>
          </cell>
        </row>
        <row r="342">
          <cell r="A342">
            <v>28004</v>
          </cell>
          <cell r="B342">
            <v>43729</v>
          </cell>
          <cell r="C342" t="str">
            <v>41430-07-0029-000</v>
          </cell>
          <cell r="G342" t="str">
            <v>SUBSIDIO LAMINAS CONTROL VEHICULAR</v>
          </cell>
          <cell r="H342">
            <v>264</v>
          </cell>
        </row>
        <row r="343">
          <cell r="A343">
            <v>28005</v>
          </cell>
          <cell r="B343">
            <v>43730</v>
          </cell>
          <cell r="C343" t="str">
            <v>41430-07-0030-000</v>
          </cell>
          <cell r="G343" t="str">
            <v>SUBSIDIO DERECHOS CONTROL VEHICULAR</v>
          </cell>
          <cell r="H343">
            <v>265</v>
          </cell>
        </row>
        <row r="344">
          <cell r="A344">
            <v>28006</v>
          </cell>
          <cell r="B344">
            <v>43731</v>
          </cell>
          <cell r="C344" t="str">
            <v>41430-07-0031-000</v>
          </cell>
          <cell r="G344" t="str">
            <v>SUBSIDIO LICENCIAS DE MANEJO</v>
          </cell>
          <cell r="H344">
            <v>266</v>
          </cell>
        </row>
        <row r="345">
          <cell r="A345">
            <v>28007</v>
          </cell>
          <cell r="B345">
            <v>43732</v>
          </cell>
          <cell r="C345" t="str">
            <v>41430-07-0032-000</v>
          </cell>
          <cell r="G345" t="str">
            <v>SUB.MAT.DE CONT.VEH. A PERS.MAYORES 65 AÑOS</v>
          </cell>
          <cell r="H345">
            <v>267</v>
          </cell>
        </row>
        <row r="346">
          <cell r="A346">
            <v>28008</v>
          </cell>
          <cell r="B346">
            <v>43733</v>
          </cell>
          <cell r="C346" t="str">
            <v>41430-07-0033-000</v>
          </cell>
          <cell r="G346" t="str">
            <v>SUBSIDIO REC.DER. CONTROL VEH. PTE. AÑO</v>
          </cell>
          <cell r="H346">
            <v>268</v>
          </cell>
        </row>
        <row r="347">
          <cell r="A347">
            <v>28009</v>
          </cell>
          <cell r="B347">
            <v>43734</v>
          </cell>
          <cell r="C347" t="str">
            <v>41430-07-0034-000</v>
          </cell>
          <cell r="G347" t="str">
            <v>SUBSIDIO BAJAS VEH. MOTOR PRODIAT 100%</v>
          </cell>
          <cell r="H347">
            <v>269</v>
          </cell>
        </row>
        <row r="348">
          <cell r="A348">
            <v>28011</v>
          </cell>
          <cell r="B348">
            <v>43735</v>
          </cell>
          <cell r="C348" t="str">
            <v>41430-07-0035-000</v>
          </cell>
          <cell r="G348" t="str">
            <v>SUBSIDIO INSC Y REF. VEH. PTE. AÑO PRODIAT 100%</v>
          </cell>
          <cell r="H348">
            <v>270</v>
          </cell>
        </row>
        <row r="349">
          <cell r="A349">
            <v>28012</v>
          </cell>
          <cell r="B349">
            <v>43736</v>
          </cell>
          <cell r="C349" t="str">
            <v>41430-07-0036-000</v>
          </cell>
          <cell r="G349" t="str">
            <v>SUBSIDIO INSC Y REF. VEH.REZ. PTE. AÑO PRODIAT 100%</v>
          </cell>
          <cell r="H349">
            <v>271</v>
          </cell>
        </row>
        <row r="350">
          <cell r="A350">
            <v>28013</v>
          </cell>
          <cell r="B350">
            <v>43737</v>
          </cell>
          <cell r="C350" t="str">
            <v>41430-07-0037-000</v>
          </cell>
          <cell r="G350" t="str">
            <v>SUBSIDIO PLACAS CIRCULACION VEH. PRODIAT 100%</v>
          </cell>
          <cell r="H350">
            <v>272</v>
          </cell>
        </row>
        <row r="351">
          <cell r="A351">
            <v>28014</v>
          </cell>
          <cell r="B351">
            <v>43738</v>
          </cell>
          <cell r="C351" t="str">
            <v>41430-07-0038-000</v>
          </cell>
          <cell r="G351" t="str">
            <v>SUBSIDIO REFRENDO REMOLQUE</v>
          </cell>
          <cell r="H351">
            <v>273</v>
          </cell>
        </row>
        <row r="352">
          <cell r="A352">
            <v>28015</v>
          </cell>
          <cell r="B352">
            <v>43739</v>
          </cell>
          <cell r="C352" t="str">
            <v>41430-07-0039-000</v>
          </cell>
          <cell r="G352" t="str">
            <v>SUBSIDIO REFRENDO MOTOCICLETA</v>
          </cell>
          <cell r="H352">
            <v>274</v>
          </cell>
        </row>
        <row r="353">
          <cell r="A353">
            <v>28016</v>
          </cell>
          <cell r="B353">
            <v>43740</v>
          </cell>
          <cell r="C353" t="str">
            <v>41430-07-0040-000</v>
          </cell>
          <cell r="G353" t="str">
            <v>SUBSIDIO LAMINAS REMOLQUE</v>
          </cell>
          <cell r="H353">
            <v>275</v>
          </cell>
        </row>
        <row r="354">
          <cell r="A354">
            <v>28017</v>
          </cell>
          <cell r="B354">
            <v>43741</v>
          </cell>
          <cell r="C354" t="str">
            <v>41430-07-0041-000</v>
          </cell>
          <cell r="G354" t="str">
            <v>SUBSIDIO LAMINAS MOTOCICLETA</v>
          </cell>
          <cell r="H354">
            <v>276</v>
          </cell>
        </row>
        <row r="355">
          <cell r="A355">
            <v>28018</v>
          </cell>
          <cell r="B355">
            <v>43742</v>
          </cell>
          <cell r="C355" t="str">
            <v>41430-07-0042-000</v>
          </cell>
          <cell r="G355" t="str">
            <v>SUBSIDIO CONSTANCIA REGISTRO VEHICULAR</v>
          </cell>
          <cell r="H355">
            <v>277</v>
          </cell>
        </row>
        <row r="356">
          <cell r="A356">
            <v>26306</v>
          </cell>
          <cell r="B356">
            <v>43743</v>
          </cell>
          <cell r="C356" t="str">
            <v>41430-07-0043-000</v>
          </cell>
          <cell r="G356" t="str">
            <v>EXPEDICION CONSTANCIA REGISTRO VEHICULAR</v>
          </cell>
          <cell r="H356">
            <v>278</v>
          </cell>
        </row>
        <row r="357">
          <cell r="A357">
            <v>26307</v>
          </cell>
          <cell r="B357">
            <v>43744</v>
          </cell>
          <cell r="C357" t="str">
            <v>41430-07-0044-000</v>
          </cell>
          <cell r="G357" t="str">
            <v>REPOSICION CONSTANCIA REGISTRO VEHICULAR</v>
          </cell>
          <cell r="H357">
            <v>279</v>
          </cell>
        </row>
        <row r="358">
          <cell r="A358">
            <v>26801</v>
          </cell>
          <cell r="B358">
            <v>43745</v>
          </cell>
          <cell r="C358" t="str">
            <v>41430-07-0045-000</v>
          </cell>
          <cell r="G358" t="str">
            <v>SUBSIDIO BAJA POR ROBO</v>
          </cell>
          <cell r="H358">
            <v>280</v>
          </cell>
        </row>
        <row r="359">
          <cell r="A359">
            <v>28019</v>
          </cell>
          <cell r="B359">
            <v>43746</v>
          </cell>
          <cell r="C359" t="str">
            <v>41430-07-0046-000</v>
          </cell>
          <cell r="G359" t="str">
            <v>SUBSIDIO REFRENDO POR ROBO</v>
          </cell>
          <cell r="H359">
            <v>281</v>
          </cell>
        </row>
        <row r="360">
          <cell r="A360">
            <v>28020</v>
          </cell>
          <cell r="B360">
            <v>43747</v>
          </cell>
          <cell r="C360" t="str">
            <v>41430-07-0047-000</v>
          </cell>
          <cell r="G360" t="str">
            <v>SUBSIDIO REFRENDO POR PERDIDA</v>
          </cell>
          <cell r="H360">
            <v>282</v>
          </cell>
        </row>
        <row r="361">
          <cell r="A361">
            <v>26802</v>
          </cell>
          <cell r="B361">
            <v>43748</v>
          </cell>
          <cell r="C361" t="str">
            <v>41430-07-0048-000</v>
          </cell>
          <cell r="G361" t="str">
            <v>SUBSIDIO BAJA POR PERDIDA</v>
          </cell>
          <cell r="H361">
            <v>283</v>
          </cell>
        </row>
        <row r="362">
          <cell r="A362">
            <v>28021</v>
          </cell>
          <cell r="B362">
            <v>43749</v>
          </cell>
          <cell r="C362" t="str">
            <v>41430-07-0049-000</v>
          </cell>
          <cell r="G362" t="str">
            <v>SUBSIDIO PAGO EN BANCO</v>
          </cell>
          <cell r="H362">
            <v>284</v>
          </cell>
        </row>
        <row r="363">
          <cell r="A363">
            <v>28022</v>
          </cell>
          <cell r="B363">
            <v>43750</v>
          </cell>
          <cell r="C363" t="str">
            <v>41430-07-0050-000</v>
          </cell>
          <cell r="G363" t="str">
            <v>SUBSIDIO PAGO PORTAL WEB</v>
          </cell>
          <cell r="H363">
            <v>285</v>
          </cell>
        </row>
        <row r="365">
          <cell r="B365">
            <v>438</v>
          </cell>
          <cell r="C365" t="str">
            <v>41430-08-0000-000</v>
          </cell>
          <cell r="F365" t="str">
            <v>DERECHOS SERVICIOS AGENCIA PARA LA RACIONALIZACION Y MODERNIZ DEL SISTEMA DEL TRANSPORTE PUBLICO</v>
          </cell>
        </row>
        <row r="366">
          <cell r="A366">
            <v>23001</v>
          </cell>
          <cell r="B366">
            <v>43801</v>
          </cell>
          <cell r="C366" t="str">
            <v>41430-08-0001-000</v>
          </cell>
          <cell r="G366" t="str">
            <v>EXPEDICION O REFRENDO DE LA CONCESION</v>
          </cell>
          <cell r="H366">
            <v>286</v>
          </cell>
        </row>
        <row r="367">
          <cell r="A367">
            <v>23002</v>
          </cell>
          <cell r="B367">
            <v>43802</v>
          </cell>
          <cell r="C367" t="str">
            <v>41430-08-0002-000</v>
          </cell>
          <cell r="G367" t="str">
            <v>TRAMITE DE CESION DE DERECHOS DE LA CONCESION</v>
          </cell>
          <cell r="H367">
            <v>287</v>
          </cell>
        </row>
        <row r="368">
          <cell r="A368">
            <v>23003</v>
          </cell>
          <cell r="B368">
            <v>43803</v>
          </cell>
          <cell r="C368" t="str">
            <v>41430-08-0003-000</v>
          </cell>
          <cell r="G368" t="str">
            <v>REP.DE DOC. EN EL QUE CONSTA LA CONCESION</v>
          </cell>
          <cell r="H368">
            <v>288</v>
          </cell>
        </row>
        <row r="369">
          <cell r="A369">
            <v>23004</v>
          </cell>
          <cell r="B369">
            <v>43804</v>
          </cell>
          <cell r="C369" t="str">
            <v>41430-08-0004-000</v>
          </cell>
          <cell r="G369" t="str">
            <v>CAMBIO DE VEHICUL OBJETO DE LA CONCESION</v>
          </cell>
          <cell r="H369">
            <v>289</v>
          </cell>
        </row>
        <row r="371">
          <cell r="B371">
            <v>439</v>
          </cell>
          <cell r="C371" t="str">
            <v>41430-09-0000-000</v>
          </cell>
          <cell r="F371" t="str">
            <v>DERECHOS SERVICIOS VARIAS SECRETARIAS</v>
          </cell>
        </row>
        <row r="372">
          <cell r="A372">
            <v>20300</v>
          </cell>
          <cell r="B372">
            <v>43901</v>
          </cell>
          <cell r="C372" t="str">
            <v>41430-09-0001-000</v>
          </cell>
          <cell r="G372" t="str">
            <v>SERVICIOS DE VIGILANCIA</v>
          </cell>
          <cell r="H372">
            <v>290</v>
          </cell>
        </row>
        <row r="373">
          <cell r="A373">
            <v>21500</v>
          </cell>
          <cell r="B373">
            <v>43902</v>
          </cell>
          <cell r="C373" t="str">
            <v>41430-09-0002-000</v>
          </cell>
          <cell r="G373" t="str">
            <v>REGISTRO DE TITULOS PROFESIONALES</v>
          </cell>
          <cell r="H373">
            <v>291</v>
          </cell>
        </row>
        <row r="374">
          <cell r="A374">
            <v>20901</v>
          </cell>
          <cell r="B374">
            <v>43903</v>
          </cell>
          <cell r="C374" t="str">
            <v>41430-09-0003-000</v>
          </cell>
          <cell r="G374" t="str">
            <v>RECUPERACION POR CURSOS DE CAPACITACION</v>
          </cell>
          <cell r="H374">
            <v>292</v>
          </cell>
        </row>
        <row r="375">
          <cell r="A375">
            <v>21800</v>
          </cell>
          <cell r="B375">
            <v>43904</v>
          </cell>
          <cell r="C375" t="str">
            <v>41430-09-0004-000</v>
          </cell>
          <cell r="G375" t="str">
            <v>CONCURSOS PUBLICOS DIRECC.DE ADQUISICIONES</v>
          </cell>
          <cell r="H375">
            <v>293</v>
          </cell>
        </row>
        <row r="376">
          <cell r="A376">
            <v>26201</v>
          </cell>
          <cell r="B376">
            <v>43905</v>
          </cell>
          <cell r="C376" t="str">
            <v>41430-09-0005-000</v>
          </cell>
          <cell r="G376" t="str">
            <v>CERTIFICACION RECIBOS SUELDOS</v>
          </cell>
          <cell r="H376">
            <v>294</v>
          </cell>
        </row>
        <row r="377">
          <cell r="A377">
            <v>26202</v>
          </cell>
          <cell r="B377">
            <v>43906</v>
          </cell>
          <cell r="C377" t="str">
            <v>41430-09-0006-000</v>
          </cell>
          <cell r="G377" t="str">
            <v>CONSTANCIA O CARTA DE NO INHABILITACION</v>
          </cell>
          <cell r="H377">
            <v>295</v>
          </cell>
        </row>
        <row r="378">
          <cell r="A378">
            <v>21300</v>
          </cell>
          <cell r="B378">
            <v>43907</v>
          </cell>
          <cell r="C378" t="str">
            <v>41430-09-0007-000</v>
          </cell>
          <cell r="G378" t="str">
            <v>EXPEDICION DE CERTIFICADOS</v>
          </cell>
          <cell r="H378">
            <v>296</v>
          </cell>
        </row>
        <row r="379">
          <cell r="A379">
            <v>27910</v>
          </cell>
          <cell r="B379">
            <v>43908</v>
          </cell>
          <cell r="C379" t="str">
            <v>41430-09-0008-000</v>
          </cell>
          <cell r="G379" t="str">
            <v>ACTUALIZACION E INTERESES DEV. DIVERSOS DERECHOS</v>
          </cell>
          <cell r="H379">
            <v>297</v>
          </cell>
        </row>
        <row r="380">
          <cell r="A380">
            <v>26203</v>
          </cell>
          <cell r="B380">
            <v>43909</v>
          </cell>
          <cell r="C380" t="str">
            <v>41430-09-0009-000</v>
          </cell>
          <cell r="G380" t="str">
            <v>COPIAS DIVERSAS</v>
          </cell>
          <cell r="H380">
            <v>298</v>
          </cell>
        </row>
        <row r="381">
          <cell r="A381">
            <v>26204</v>
          </cell>
          <cell r="B381">
            <v>43910</v>
          </cell>
          <cell r="C381" t="str">
            <v>41430-09-0010-000</v>
          </cell>
          <cell r="G381" t="str">
            <v>BUSQUEDA Y LOCALIZACION DE DOCUMENTOS</v>
          </cell>
          <cell r="H381">
            <v>299</v>
          </cell>
        </row>
        <row r="382">
          <cell r="A382">
            <v>21601</v>
          </cell>
          <cell r="B382">
            <v>43911</v>
          </cell>
          <cell r="C382" t="str">
            <v>41430-09-0011-000</v>
          </cell>
          <cell r="G382" t="str">
            <v>LICENCIAS Y PERMISOS ESP(LEY DE ALCOHOLES)</v>
          </cell>
          <cell r="H382">
            <v>300</v>
          </cell>
        </row>
        <row r="384">
          <cell r="B384">
            <v>44</v>
          </cell>
          <cell r="C384" t="str">
            <v>41490-00-0000-000</v>
          </cell>
          <cell r="E384" t="str">
            <v>OTROS DERECHOS</v>
          </cell>
        </row>
        <row r="386">
          <cell r="B386">
            <v>45</v>
          </cell>
          <cell r="C386" t="str">
            <v>41440-00-0000-000</v>
          </cell>
          <cell r="E386" t="str">
            <v>ACCESORIOS DE DERECHOS</v>
          </cell>
        </row>
        <row r="387">
          <cell r="B387">
            <v>451</v>
          </cell>
          <cell r="C387" t="str">
            <v>41440-01-0000-000</v>
          </cell>
          <cell r="F387" t="str">
            <v>ACCESORIOS  SERVICIOS DERECHOS DIRECCION DE REGISTRO PUBLICO DE LA PROPIEDAD (SGG)</v>
          </cell>
        </row>
        <row r="388">
          <cell r="A388">
            <v>40110</v>
          </cell>
          <cell r="B388">
            <v>45101</v>
          </cell>
          <cell r="C388" t="str">
            <v>41440-01-0001-000</v>
          </cell>
          <cell r="G388" t="str">
            <v>SANCIONES EN CARTAS DE NO PROPIEDAD</v>
          </cell>
          <cell r="H388">
            <v>301</v>
          </cell>
        </row>
        <row r="389">
          <cell r="A389">
            <v>40160</v>
          </cell>
          <cell r="B389">
            <v>45102</v>
          </cell>
          <cell r="C389" t="str">
            <v>41440-01-0002-000</v>
          </cell>
          <cell r="G389" t="str">
            <v>SUBSIDIOS SANCIONES EN CARTAS DE NO PROPIEDAD</v>
          </cell>
          <cell r="H389">
            <v>302</v>
          </cell>
        </row>
        <row r="390">
          <cell r="A390">
            <v>40200</v>
          </cell>
          <cell r="B390">
            <v>45103</v>
          </cell>
          <cell r="C390" t="str">
            <v>41440-01-0003-000</v>
          </cell>
          <cell r="G390" t="str">
            <v>RECARGOS</v>
          </cell>
          <cell r="H390">
            <v>303</v>
          </cell>
        </row>
        <row r="392">
          <cell r="B392">
            <v>452</v>
          </cell>
          <cell r="C392" t="str">
            <v>41440-02-0000-000</v>
          </cell>
          <cell r="F392" t="str">
            <v>ACCESORIOS SERVICIOS DERECHOS DIRECCION DE CATASTRO (SFYTGE)</v>
          </cell>
        </row>
        <row r="393">
          <cell r="A393">
            <v>40111</v>
          </cell>
          <cell r="B393">
            <v>45201</v>
          </cell>
          <cell r="C393" t="str">
            <v>41440-02-0001-000</v>
          </cell>
          <cell r="G393" t="str">
            <v>SANCIONES POR REGULARIZACION DE CONTRUCCION</v>
          </cell>
          <cell r="H393">
            <v>304</v>
          </cell>
        </row>
        <row r="394">
          <cell r="A394">
            <v>40161</v>
          </cell>
          <cell r="B394">
            <v>45202</v>
          </cell>
          <cell r="C394" t="str">
            <v>41440-02-0002-000</v>
          </cell>
          <cell r="G394" t="str">
            <v>SUBSIDIO SANCIONES POR REGULARIZACION DE CONSTRUCCION</v>
          </cell>
          <cell r="H394">
            <v>305</v>
          </cell>
        </row>
        <row r="395">
          <cell r="A395">
            <v>40112</v>
          </cell>
          <cell r="B395">
            <v>45203</v>
          </cell>
          <cell r="C395" t="str">
            <v>41440-02-0003-000</v>
          </cell>
          <cell r="G395" t="str">
            <v>SANCIONES PRESENTACION DE AVISOS DE ENAJENACION</v>
          </cell>
          <cell r="H395">
            <v>306</v>
          </cell>
        </row>
        <row r="396">
          <cell r="A396">
            <v>40162</v>
          </cell>
          <cell r="B396">
            <v>45204</v>
          </cell>
          <cell r="C396" t="str">
            <v>41440-02-0004-000</v>
          </cell>
          <cell r="G396" t="str">
            <v>SUBSIDIO SANCIONES PRESENTACION DE AVISOS DE ENAJENACION</v>
          </cell>
          <cell r="H396">
            <v>307</v>
          </cell>
        </row>
        <row r="398">
          <cell r="B398">
            <v>453</v>
          </cell>
          <cell r="C398" t="str">
            <v>41440-03-0000-000</v>
          </cell>
          <cell r="F398" t="str">
            <v>ACCESORIOS SERVICIOS DERECHOS INSTITUTO CONTROL VEHICULAR (SSFYTGE)</v>
          </cell>
        </row>
        <row r="399">
          <cell r="A399">
            <v>26901</v>
          </cell>
          <cell r="B399">
            <v>45301</v>
          </cell>
          <cell r="C399" t="str">
            <v>41440-03-0001-000</v>
          </cell>
          <cell r="G399" t="str">
            <v>MULTAS DE CONTROL VEHICULAR</v>
          </cell>
          <cell r="H399">
            <v>308</v>
          </cell>
        </row>
        <row r="400">
          <cell r="A400">
            <v>28010</v>
          </cell>
          <cell r="B400">
            <v>45302</v>
          </cell>
          <cell r="C400" t="str">
            <v>41440-03-0002-000</v>
          </cell>
          <cell r="G400" t="str">
            <v>SUBSIDIO SANCIONES REF.VEH. PRODIAT 100%</v>
          </cell>
          <cell r="H400">
            <v>309</v>
          </cell>
        </row>
        <row r="401">
          <cell r="A401">
            <v>26903</v>
          </cell>
          <cell r="B401">
            <v>45303</v>
          </cell>
          <cell r="C401" t="str">
            <v>41440-03-0003-000</v>
          </cell>
          <cell r="G401" t="str">
            <v>SANCIONES POR CANJE DE PLACAS EXTEMPORANEAS</v>
          </cell>
          <cell r="H401">
            <v>310</v>
          </cell>
        </row>
        <row r="402">
          <cell r="A402">
            <v>26904</v>
          </cell>
          <cell r="B402">
            <v>45304</v>
          </cell>
          <cell r="C402" t="str">
            <v>41440-03-0004-000</v>
          </cell>
          <cell r="G402" t="str">
            <v>SANC. DERECHOS CONTROL VEH. PRESENTE AÑO</v>
          </cell>
          <cell r="H402">
            <v>311</v>
          </cell>
        </row>
        <row r="403">
          <cell r="A403">
            <v>26905</v>
          </cell>
          <cell r="B403">
            <v>45305</v>
          </cell>
          <cell r="C403" t="str">
            <v>41440-03-0005-000</v>
          </cell>
          <cell r="G403" t="str">
            <v>SANC. DERECHOS CONTROL VEH. REZAGO</v>
          </cell>
          <cell r="H403">
            <v>312</v>
          </cell>
        </row>
        <row r="404">
          <cell r="A404">
            <v>26908</v>
          </cell>
          <cell r="B404">
            <v>45306</v>
          </cell>
          <cell r="C404" t="str">
            <v>41440-03-0006-000</v>
          </cell>
          <cell r="G404" t="str">
            <v>RECARGOS CONVENIO CONTROL VEHICULAR</v>
          </cell>
          <cell r="H404">
            <v>313</v>
          </cell>
        </row>
        <row r="405">
          <cell r="A405">
            <v>26909</v>
          </cell>
          <cell r="B405">
            <v>45307</v>
          </cell>
          <cell r="C405" t="str">
            <v>41440-03-0007-000</v>
          </cell>
          <cell r="G405" t="str">
            <v>GASTOS DE EJEC.CONV. CONTROL VEH.</v>
          </cell>
          <cell r="H405">
            <v>314</v>
          </cell>
        </row>
        <row r="407">
          <cell r="B407">
            <v>454</v>
          </cell>
          <cell r="C407" t="str">
            <v>41440-04-0000-000</v>
          </cell>
          <cell r="F407" t="str">
            <v>ACCESORIO S/SERVICIOS  VARIOS DERECHOS</v>
          </cell>
        </row>
        <row r="408">
          <cell r="A408">
            <v>40803</v>
          </cell>
          <cell r="B408">
            <v>45401</v>
          </cell>
          <cell r="C408" t="str">
            <v>41440-04-0001-000</v>
          </cell>
          <cell r="G408" t="str">
            <v>DESCUENTO S/ACCES. DE CERT.ESC.TEC.LIC.NOR.PREP.ENF. Y TIT PROF</v>
          </cell>
          <cell r="H408">
            <v>315</v>
          </cell>
        </row>
        <row r="409">
          <cell r="A409">
            <v>40804</v>
          </cell>
          <cell r="B409">
            <v>45402</v>
          </cell>
          <cell r="C409" t="str">
            <v>41440-04-0002-000</v>
          </cell>
          <cell r="G409" t="str">
            <v>DESCUENTO S/ACCES. DE INCORPORACION REDES DE AGUA Y DRENAJE</v>
          </cell>
          <cell r="H409">
            <v>316</v>
          </cell>
        </row>
        <row r="410">
          <cell r="A410">
            <v>40805</v>
          </cell>
          <cell r="B410">
            <v>45403</v>
          </cell>
          <cell r="C410" t="str">
            <v>41440-04-0003-000</v>
          </cell>
          <cell r="G410" t="str">
            <v>DESCUENTO S/ACCES. DE DIVERSOS</v>
          </cell>
          <cell r="H410">
            <v>317</v>
          </cell>
        </row>
        <row r="411">
          <cell r="A411">
            <v>40806</v>
          </cell>
          <cell r="B411">
            <v>45404</v>
          </cell>
          <cell r="C411" t="str">
            <v>41440-04-0004-000</v>
          </cell>
          <cell r="G411" t="str">
            <v>DESCUENTO S/ACCES. DE RECUPERACION POR CURSOS DE CAPACITACION</v>
          </cell>
          <cell r="H411">
            <v>318</v>
          </cell>
        </row>
        <row r="413">
          <cell r="B413">
            <v>49</v>
          </cell>
          <cell r="C413" t="str">
            <v>41920-00-0000-000</v>
          </cell>
          <cell r="E413" t="str">
            <v>DERECHOS NO COMPRENDIDOS EN LAS FRACCIONES DE LA LEY DE</v>
          </cell>
        </row>
        <row r="414">
          <cell r="E414" t="str">
            <v>INGRESOS CAUSADAS EN EJERCICIOS FISCALES ANTERIORES PENDIENTES</v>
          </cell>
        </row>
        <row r="415">
          <cell r="E415" t="str">
            <v>DE LIQUIDACION O PAGO</v>
          </cell>
        </row>
        <row r="417">
          <cell r="B417">
            <v>5</v>
          </cell>
          <cell r="C417" t="str">
            <v>41500-00-0000-000</v>
          </cell>
          <cell r="D417" t="str">
            <v>PRODUCTOS</v>
          </cell>
        </row>
        <row r="418">
          <cell r="B418">
            <v>51</v>
          </cell>
          <cell r="E418" t="str">
            <v>PRODUCTOS TIPO CORRIENTE</v>
          </cell>
        </row>
        <row r="419">
          <cell r="B419">
            <v>511</v>
          </cell>
          <cell r="C419" t="str">
            <v>41590-02-0000-000</v>
          </cell>
          <cell r="F419" t="str">
            <v>PRODUCTOS H.TRIBUNAL SUPERIOR DE JUSTICIA</v>
          </cell>
        </row>
        <row r="420">
          <cell r="A420">
            <v>30701</v>
          </cell>
          <cell r="B420">
            <v>51101</v>
          </cell>
          <cell r="C420" t="str">
            <v>41590-02-0001-000</v>
          </cell>
          <cell r="G420" t="str">
            <v>INSERCIONES EN EL BOLETIN JUDICIAL</v>
          </cell>
          <cell r="H420">
            <v>319</v>
          </cell>
        </row>
        <row r="421">
          <cell r="A421">
            <v>30702</v>
          </cell>
          <cell r="B421">
            <v>51102</v>
          </cell>
          <cell r="C421" t="str">
            <v>41590-02-0002-000</v>
          </cell>
          <cell r="G421" t="str">
            <v>VENTA DEL BOLETIN JUDICIAL</v>
          </cell>
          <cell r="H421">
            <v>320</v>
          </cell>
        </row>
        <row r="422">
          <cell r="A422">
            <v>30703</v>
          </cell>
          <cell r="B422">
            <v>51103</v>
          </cell>
          <cell r="C422" t="str">
            <v>41590-02-0003-000</v>
          </cell>
          <cell r="G422" t="str">
            <v>COPIAS SIMPLES</v>
          </cell>
          <cell r="H422">
            <v>321</v>
          </cell>
        </row>
        <row r="424">
          <cell r="B424">
            <v>512</v>
          </cell>
          <cell r="C424" t="str">
            <v>41590-03-0000-000</v>
          </cell>
          <cell r="F424" t="str">
            <v>PRODUCTOS RECTORIA DE LA ACADEMIA ESTATAL DE SEGURIDAD PUBLICA (SSP)</v>
          </cell>
        </row>
        <row r="425">
          <cell r="A425">
            <v>31300</v>
          </cell>
          <cell r="B425">
            <v>51201</v>
          </cell>
          <cell r="C425" t="str">
            <v>41590-03-0001-000</v>
          </cell>
          <cell r="G425" t="str">
            <v>SERV.PRESTADOS P/ ACADEMIA EST. DE POLICIA</v>
          </cell>
          <cell r="H425">
            <v>322</v>
          </cell>
        </row>
        <row r="427">
          <cell r="B427">
            <v>513</v>
          </cell>
          <cell r="C427" t="str">
            <v>41590-01-0000-000</v>
          </cell>
          <cell r="F427" t="str">
            <v>PRODUCTOS DIRECCION DE RELACIONES FEDERALES CONSULARES Y ATENCION AL MIGRANTE(SGG)</v>
          </cell>
        </row>
        <row r="428">
          <cell r="A428">
            <v>21201</v>
          </cell>
          <cell r="B428">
            <v>51301</v>
          </cell>
          <cell r="C428" t="str">
            <v>41590-01-0001-000</v>
          </cell>
          <cell r="G428" t="str">
            <v xml:space="preserve">ASESORIA PARA SOLICITUD DE VISA TURISTA </v>
          </cell>
          <cell r="H428">
            <v>323</v>
          </cell>
        </row>
        <row r="429">
          <cell r="A429">
            <v>21202</v>
          </cell>
          <cell r="B429">
            <v>51302</v>
          </cell>
          <cell r="C429" t="str">
            <v>41590-01-0002-000</v>
          </cell>
          <cell r="G429" t="str">
            <v>GESTION PARA SOLICITUD VISA ESTUDIANTE COMERC</v>
          </cell>
          <cell r="H429">
            <v>324</v>
          </cell>
        </row>
        <row r="430">
          <cell r="A430">
            <v>21203</v>
          </cell>
          <cell r="B430">
            <v>51303</v>
          </cell>
          <cell r="C430" t="str">
            <v>41590-01-0003-000</v>
          </cell>
          <cell r="G430" t="str">
            <v>ASESORIA PARA SOLICITUD DE VISA PROFESIONISTA</v>
          </cell>
          <cell r="H430">
            <v>325</v>
          </cell>
        </row>
        <row r="431">
          <cell r="A431">
            <v>21204</v>
          </cell>
          <cell r="B431">
            <v>51304</v>
          </cell>
          <cell r="C431" t="str">
            <v>41590-01-0004-000</v>
          </cell>
          <cell r="G431" t="str">
            <v>ASESORIA PARA SOLICICTUD VISA INVERSIONISTA Y T. ESP</v>
          </cell>
          <cell r="H431">
            <v>326</v>
          </cell>
        </row>
        <row r="432">
          <cell r="A432">
            <v>21205</v>
          </cell>
          <cell r="B432">
            <v>51305</v>
          </cell>
          <cell r="C432" t="str">
            <v>41590-01-0005-000</v>
          </cell>
          <cell r="G432" t="str">
            <v>SERVICIOS PRESTADOS A LAS EMPRESAS EUA</v>
          </cell>
          <cell r="H432">
            <v>327</v>
          </cell>
        </row>
        <row r="433">
          <cell r="A433">
            <v>21206</v>
          </cell>
          <cell r="B433">
            <v>51306</v>
          </cell>
          <cell r="C433" t="str">
            <v>41590-01-0006-000</v>
          </cell>
          <cell r="G433" t="str">
            <v>EMISION CREDENCIAL IDENTIFICACION COMO CAM ID</v>
          </cell>
          <cell r="H433">
            <v>328</v>
          </cell>
        </row>
        <row r="434">
          <cell r="A434">
            <v>21207</v>
          </cell>
          <cell r="B434">
            <v>51307</v>
          </cell>
          <cell r="C434" t="str">
            <v>41590-01-0007-000</v>
          </cell>
          <cell r="G434" t="str">
            <v>POR LA ESTANCIA EN LA CASA MIGRANTE MEX</v>
          </cell>
          <cell r="H434">
            <v>329</v>
          </cell>
        </row>
        <row r="435">
          <cell r="A435">
            <v>21208</v>
          </cell>
          <cell r="B435">
            <v>51308</v>
          </cell>
          <cell r="C435" t="str">
            <v>41590-01-0008-000</v>
          </cell>
          <cell r="G435" t="str">
            <v>ASESORIA PARA VISA DE TURISTAS RETENIDA APLICANDO EN MTY</v>
          </cell>
          <cell r="H435">
            <v>330</v>
          </cell>
        </row>
        <row r="436">
          <cell r="A436">
            <v>21209</v>
          </cell>
          <cell r="B436">
            <v>51309</v>
          </cell>
          <cell r="C436" t="str">
            <v>41590-01-0009-000</v>
          </cell>
          <cell r="G436" t="str">
            <v>ASESORIA EN SOLICITUDES DIRIGIDAS AL CONSUL GAL.DE LOS EU EN CD.JUAR</v>
          </cell>
          <cell r="H436">
            <v>331</v>
          </cell>
        </row>
        <row r="438">
          <cell r="B438">
            <v>514</v>
          </cell>
          <cell r="C438" t="str">
            <v>41510-01-0000-000</v>
          </cell>
          <cell r="F438" t="str">
            <v>PRODUCTOS DIRECCION DE T.V. ESTATAL Y RADIO NUEVO LEON (SGG)</v>
          </cell>
        </row>
        <row r="439">
          <cell r="A439">
            <v>31100</v>
          </cell>
          <cell r="B439">
            <v>51401</v>
          </cell>
          <cell r="C439" t="str">
            <v>41510-01-0001-000</v>
          </cell>
          <cell r="G439" t="str">
            <v>PUBLICIDAD RADIO GOBIERNO</v>
          </cell>
          <cell r="H439">
            <v>332</v>
          </cell>
        </row>
        <row r="440">
          <cell r="A440">
            <v>31101</v>
          </cell>
          <cell r="B440">
            <v>51402</v>
          </cell>
          <cell r="C440" t="str">
            <v>41510-01-0002-000</v>
          </cell>
          <cell r="G440" t="str">
            <v>PUBLICIDAD CANAL 28</v>
          </cell>
          <cell r="H440">
            <v>333</v>
          </cell>
        </row>
        <row r="442">
          <cell r="B442">
            <v>515</v>
          </cell>
          <cell r="C442" t="str">
            <v>41590-04-0000-000</v>
          </cell>
          <cell r="F442" t="str">
            <v>PRODUCTOS DIRECCION DE RECAUDACION (SFYTGE)</v>
          </cell>
        </row>
        <row r="443">
          <cell r="A443">
            <v>33001</v>
          </cell>
          <cell r="B443">
            <v>51501</v>
          </cell>
          <cell r="C443" t="str">
            <v>41590-04-0001-000</v>
          </cell>
          <cell r="G443" t="str">
            <v>DEVOLUCION DE PRODUCTOS</v>
          </cell>
          <cell r="H443">
            <v>334</v>
          </cell>
        </row>
        <row r="444">
          <cell r="A444">
            <v>33002</v>
          </cell>
          <cell r="B444">
            <v>51502</v>
          </cell>
          <cell r="C444" t="str">
            <v>41590-04-0002-000</v>
          </cell>
          <cell r="G444" t="str">
            <v>DEVOLUCION DE PAGO DE BASES DE LICITACION</v>
          </cell>
          <cell r="H444">
            <v>335</v>
          </cell>
        </row>
        <row r="445">
          <cell r="A445">
            <v>30600</v>
          </cell>
          <cell r="B445">
            <v>51503</v>
          </cell>
          <cell r="C445" t="str">
            <v>41590-04-0003-000</v>
          </cell>
          <cell r="G445" t="str">
            <v>VENTA DE PAPALERIA DIVERSA</v>
          </cell>
          <cell r="H445">
            <v>336</v>
          </cell>
        </row>
        <row r="447">
          <cell r="B447">
            <v>516</v>
          </cell>
          <cell r="C447" t="str">
            <v>41590-07-0000-000</v>
          </cell>
          <cell r="F447" t="str">
            <v>PRODUCTOS DIRECCION DE PATRIMONIO (SFYTGE)</v>
          </cell>
        </row>
        <row r="448">
          <cell r="A448">
            <v>30801</v>
          </cell>
          <cell r="B448">
            <v>51601</v>
          </cell>
          <cell r="C448" t="str">
            <v>41590-07-0001-000</v>
          </cell>
          <cell r="G448" t="str">
            <v>BIENES MUEBLES</v>
          </cell>
          <cell r="H448">
            <v>337</v>
          </cell>
        </row>
        <row r="449">
          <cell r="A449">
            <v>30802</v>
          </cell>
          <cell r="B449">
            <v>51602</v>
          </cell>
          <cell r="C449" t="str">
            <v>41590-07-0002-000</v>
          </cell>
          <cell r="G449" t="str">
            <v>BIENES INMUEBLES</v>
          </cell>
          <cell r="H449">
            <v>338</v>
          </cell>
        </row>
        <row r="450">
          <cell r="A450">
            <v>30803</v>
          </cell>
          <cell r="B450">
            <v>51603</v>
          </cell>
          <cell r="C450" t="str">
            <v>41590-07-0003-000</v>
          </cell>
          <cell r="G450" t="str">
            <v>PARQUES INDUSTRIALES Y SUS DERIVADOS</v>
          </cell>
          <cell r="H450">
            <v>339</v>
          </cell>
        </row>
        <row r="451">
          <cell r="A451">
            <v>30804</v>
          </cell>
          <cell r="B451">
            <v>51604</v>
          </cell>
          <cell r="C451" t="str">
            <v>41590-07-0004-000</v>
          </cell>
          <cell r="G451" t="str">
            <v>OTROS BIENES</v>
          </cell>
          <cell r="H451">
            <v>340</v>
          </cell>
        </row>
        <row r="452">
          <cell r="A452">
            <v>30805</v>
          </cell>
          <cell r="B452">
            <v>51605</v>
          </cell>
          <cell r="C452" t="str">
            <v>41590-07-0005-000</v>
          </cell>
          <cell r="G452" t="str">
            <v>VENTA DE BIENES EMB.ADJ. A FAVOR DEL FISCO</v>
          </cell>
          <cell r="H452">
            <v>341</v>
          </cell>
        </row>
        <row r="453">
          <cell r="A453">
            <v>30806</v>
          </cell>
          <cell r="B453">
            <v>51606</v>
          </cell>
          <cell r="C453" t="str">
            <v>41590-07-0006-000</v>
          </cell>
          <cell r="G453" t="str">
            <v>VENTA DE VEHICULOS Y DAÑOS PATRIMONIALES</v>
          </cell>
          <cell r="H453">
            <v>342</v>
          </cell>
        </row>
        <row r="455">
          <cell r="B455">
            <v>517</v>
          </cell>
          <cell r="C455" t="str">
            <v>41510-02-0000-000</v>
          </cell>
          <cell r="F455" t="str">
            <v>PRODUCTOS DIRECCION DE PATRIMONIO (SFYTGE)</v>
          </cell>
        </row>
        <row r="456">
          <cell r="A456">
            <v>31800</v>
          </cell>
          <cell r="B456">
            <v>51701</v>
          </cell>
          <cell r="C456" t="str">
            <v>41510-02-0001-000</v>
          </cell>
          <cell r="G456" t="str">
            <v>ARRENDAMIENTO DE BIENES MUEBLES E INMUEBLES</v>
          </cell>
          <cell r="H456">
            <v>343</v>
          </cell>
        </row>
        <row r="457">
          <cell r="A457">
            <v>30902</v>
          </cell>
          <cell r="B457">
            <v>51702</v>
          </cell>
          <cell r="C457" t="str">
            <v>41510-02-0002-000</v>
          </cell>
          <cell r="G457" t="str">
            <v>IMPUESTO AL VALOR AGREGADO</v>
          </cell>
          <cell r="H457">
            <v>344</v>
          </cell>
        </row>
        <row r="458">
          <cell r="A458">
            <v>32603</v>
          </cell>
          <cell r="B458">
            <v>51703</v>
          </cell>
          <cell r="C458" t="str">
            <v>41510-02-0003-000</v>
          </cell>
          <cell r="G458" t="str">
            <v>ESTACIONAMIENTO MATAMOROS Y ZUAZUA</v>
          </cell>
          <cell r="H458">
            <v>345</v>
          </cell>
        </row>
        <row r="459">
          <cell r="A459">
            <v>31801</v>
          </cell>
          <cell r="B459">
            <v>51704</v>
          </cell>
          <cell r="C459" t="str">
            <v>41510-02-0004-000</v>
          </cell>
          <cell r="G459" t="str">
            <v>ARRENDAMIENTO DE LOCALES LA PASTORA</v>
          </cell>
          <cell r="H459">
            <v>346</v>
          </cell>
        </row>
        <row r="461">
          <cell r="B461">
            <v>518</v>
          </cell>
          <cell r="C461" t="str">
            <v>41510-03-0000-000</v>
          </cell>
          <cell r="F461" t="str">
            <v>PRODUCTOS DIRECCION DE CONTABILIDAD Y CUENTA PUBLICA (SFYTGE)</v>
          </cell>
        </row>
        <row r="462">
          <cell r="A462">
            <v>31000</v>
          </cell>
          <cell r="B462">
            <v>51801</v>
          </cell>
          <cell r="C462" t="str">
            <v>41510-03-0001-000</v>
          </cell>
          <cell r="G462" t="str">
            <v>INTERESES POR DEPTO. A PLAZO FIJO</v>
          </cell>
          <cell r="H462">
            <v>347</v>
          </cell>
        </row>
        <row r="463">
          <cell r="A463">
            <v>31001</v>
          </cell>
          <cell r="B463">
            <v>51802</v>
          </cell>
          <cell r="C463" t="str">
            <v>41510-03-0002-000</v>
          </cell>
          <cell r="G463" t="str">
            <v>INTERESES UNIDAD INTEGRACION EDUCATIVA</v>
          </cell>
          <cell r="H463">
            <v>348</v>
          </cell>
        </row>
        <row r="464">
          <cell r="A464">
            <v>31002</v>
          </cell>
          <cell r="B464">
            <v>51803</v>
          </cell>
          <cell r="C464" t="str">
            <v>41510-03-0003-000</v>
          </cell>
          <cell r="G464" t="str">
            <v>INTERESES IDEICOM. J.P. MORGAN</v>
          </cell>
          <cell r="H464">
            <v>349</v>
          </cell>
        </row>
        <row r="465">
          <cell r="A465">
            <v>31003</v>
          </cell>
          <cell r="B465">
            <v>51804</v>
          </cell>
          <cell r="C465" t="str">
            <v>41510-03-0004-000</v>
          </cell>
          <cell r="G465" t="str">
            <v>INTERESES FIDEICOMISO BANOBRAS</v>
          </cell>
          <cell r="H465">
            <v>350</v>
          </cell>
        </row>
        <row r="466">
          <cell r="A466">
            <v>31004</v>
          </cell>
          <cell r="B466">
            <v>51805</v>
          </cell>
          <cell r="C466" t="str">
            <v>41510-03-0005-000</v>
          </cell>
          <cell r="G466" t="str">
            <v>INTERESES INVERSIONES CERTIFICADOS</v>
          </cell>
          <cell r="H466">
            <v>351</v>
          </cell>
        </row>
        <row r="467">
          <cell r="A467">
            <v>31005</v>
          </cell>
          <cell r="B467">
            <v>51806</v>
          </cell>
          <cell r="C467" t="str">
            <v>41510-03-0006-000</v>
          </cell>
          <cell r="G467" t="str">
            <v>INTERESES CUENTA CHEQUES</v>
          </cell>
          <cell r="H467">
            <v>352</v>
          </cell>
        </row>
        <row r="468">
          <cell r="A468">
            <v>31006</v>
          </cell>
          <cell r="B468">
            <v>51807</v>
          </cell>
          <cell r="C468" t="str">
            <v>41510-03-0007-000</v>
          </cell>
          <cell r="G468" t="str">
            <v>INTERESES FINANZAS Y RENTAS</v>
          </cell>
          <cell r="H468">
            <v>353</v>
          </cell>
        </row>
        <row r="469">
          <cell r="A469">
            <v>31008</v>
          </cell>
          <cell r="B469">
            <v>51808</v>
          </cell>
          <cell r="C469" t="str">
            <v>41510-03-0008-000</v>
          </cell>
          <cell r="G469" t="str">
            <v>INTERESES FIDEICOM. HSBC</v>
          </cell>
          <cell r="H469">
            <v>354</v>
          </cell>
        </row>
        <row r="470">
          <cell r="A470">
            <v>31009</v>
          </cell>
          <cell r="B470">
            <v>51809</v>
          </cell>
          <cell r="C470" t="str">
            <v>41510-03-0009-000</v>
          </cell>
          <cell r="G470" t="str">
            <v>INTERESES FAEB</v>
          </cell>
          <cell r="H470">
            <v>355</v>
          </cell>
        </row>
        <row r="471">
          <cell r="A471">
            <v>31010</v>
          </cell>
          <cell r="B471">
            <v>51810</v>
          </cell>
          <cell r="C471" t="str">
            <v>41510-03-0010-000</v>
          </cell>
          <cell r="G471" t="str">
            <v>INTERESES FASSA</v>
          </cell>
          <cell r="H471">
            <v>356</v>
          </cell>
        </row>
        <row r="472">
          <cell r="A472">
            <v>31011</v>
          </cell>
          <cell r="B472">
            <v>51811</v>
          </cell>
          <cell r="C472" t="str">
            <v>41510-03-0011-000</v>
          </cell>
          <cell r="G472" t="str">
            <v>INTERESES FISM</v>
          </cell>
          <cell r="H472">
            <v>357</v>
          </cell>
        </row>
        <row r="473">
          <cell r="A473">
            <v>31012</v>
          </cell>
          <cell r="B473">
            <v>51812</v>
          </cell>
          <cell r="C473" t="str">
            <v>41510-03-0012-000</v>
          </cell>
          <cell r="G473" t="str">
            <v>INTERESES FISE</v>
          </cell>
          <cell r="H473">
            <v>358</v>
          </cell>
        </row>
        <row r="474">
          <cell r="A474">
            <v>31013</v>
          </cell>
          <cell r="B474">
            <v>51813</v>
          </cell>
          <cell r="C474" t="str">
            <v>41510-03-0013-000</v>
          </cell>
          <cell r="G474" t="str">
            <v>INTERESES FORTAMUN-DF</v>
          </cell>
          <cell r="H474">
            <v>359</v>
          </cell>
        </row>
        <row r="475">
          <cell r="A475">
            <v>31014</v>
          </cell>
          <cell r="B475">
            <v>51814</v>
          </cell>
          <cell r="C475" t="str">
            <v>41510-03-0014-000</v>
          </cell>
          <cell r="G475" t="str">
            <v>INTERESES FAM</v>
          </cell>
          <cell r="H475">
            <v>360</v>
          </cell>
        </row>
        <row r="476">
          <cell r="A476">
            <v>31015</v>
          </cell>
          <cell r="B476">
            <v>51815</v>
          </cell>
          <cell r="C476" t="str">
            <v>41510-03-0015-000</v>
          </cell>
          <cell r="G476" t="str">
            <v>INTERESES FAETA</v>
          </cell>
          <cell r="H476">
            <v>361</v>
          </cell>
        </row>
        <row r="477">
          <cell r="A477">
            <v>31016</v>
          </cell>
          <cell r="B477">
            <v>51816</v>
          </cell>
          <cell r="C477" t="str">
            <v>41510-03-0016-000</v>
          </cell>
          <cell r="G477" t="str">
            <v>INTERESES FASP</v>
          </cell>
          <cell r="H477">
            <v>362</v>
          </cell>
        </row>
        <row r="478">
          <cell r="A478">
            <v>31017</v>
          </cell>
          <cell r="B478">
            <v>51817</v>
          </cell>
          <cell r="C478" t="str">
            <v>41510-03-0017-000</v>
          </cell>
          <cell r="G478" t="str">
            <v>INTERESES PAFEF</v>
          </cell>
          <cell r="H478">
            <v>363</v>
          </cell>
        </row>
        <row r="479">
          <cell r="A479">
            <v>31018</v>
          </cell>
          <cell r="B479">
            <v>51818</v>
          </cell>
          <cell r="C479" t="str">
            <v>41510-03-0018-000</v>
          </cell>
          <cell r="G479" t="str">
            <v>INTERESES FIES</v>
          </cell>
          <cell r="H479">
            <v>364</v>
          </cell>
        </row>
        <row r="480">
          <cell r="A480">
            <v>31019</v>
          </cell>
          <cell r="B480">
            <v>51819</v>
          </cell>
          <cell r="C480" t="str">
            <v>41510-03-0019-000</v>
          </cell>
          <cell r="G480" t="str">
            <v>INTERESES OTRAS APORTACIONES EDUCACION</v>
          </cell>
          <cell r="H480">
            <v>365</v>
          </cell>
        </row>
        <row r="481">
          <cell r="A481">
            <v>31020</v>
          </cell>
          <cell r="B481">
            <v>51820</v>
          </cell>
          <cell r="C481" t="str">
            <v>41510-03-0020-000</v>
          </cell>
          <cell r="G481" t="str">
            <v>INTERESES OTRAS APORTACIONES DE SALUD</v>
          </cell>
          <cell r="H481">
            <v>366</v>
          </cell>
        </row>
        <row r="482">
          <cell r="A482">
            <v>31021</v>
          </cell>
          <cell r="B482">
            <v>51821</v>
          </cell>
          <cell r="C482" t="str">
            <v>41510-03-0021-000</v>
          </cell>
          <cell r="G482" t="str">
            <v>INTERESES EDUCACION SUPERIOR</v>
          </cell>
          <cell r="H482">
            <v>367</v>
          </cell>
        </row>
        <row r="483">
          <cell r="A483">
            <v>31022</v>
          </cell>
          <cell r="B483">
            <v>51822</v>
          </cell>
          <cell r="C483" t="str">
            <v>41510-03-0022-000</v>
          </cell>
          <cell r="G483" t="str">
            <v>INTERESES OTRAS APORTACIONES FEDERALES</v>
          </cell>
          <cell r="H483">
            <v>368</v>
          </cell>
        </row>
        <row r="484">
          <cell r="A484">
            <v>31023</v>
          </cell>
          <cell r="B484">
            <v>51823</v>
          </cell>
          <cell r="C484" t="str">
            <v>41510-03-0023-000</v>
          </cell>
          <cell r="G484" t="str">
            <v>INTERESES APORTACIONES EDUCACION RAMO 11</v>
          </cell>
          <cell r="H484">
            <v>369</v>
          </cell>
        </row>
        <row r="485">
          <cell r="A485">
            <v>31024</v>
          </cell>
          <cell r="B485">
            <v>51824</v>
          </cell>
          <cell r="C485" t="str">
            <v>41510-03-0024-000</v>
          </cell>
          <cell r="G485" t="str">
            <v>INTERESES APORTACIONES DESARROLLO REG RAMO 23</v>
          </cell>
          <cell r="H485">
            <v>370</v>
          </cell>
        </row>
        <row r="486">
          <cell r="A486">
            <v>31025</v>
          </cell>
          <cell r="B486">
            <v>51825</v>
          </cell>
          <cell r="C486" t="str">
            <v>41510-03-0025-000</v>
          </cell>
          <cell r="G486" t="str">
            <v>INTERESES FEIEF</v>
          </cell>
          <cell r="H486">
            <v>371</v>
          </cell>
        </row>
        <row r="487">
          <cell r="A487">
            <v>31026</v>
          </cell>
          <cell r="B487">
            <v>51826</v>
          </cell>
          <cell r="C487" t="str">
            <v>41510-03-0026-000</v>
          </cell>
          <cell r="G487" t="str">
            <v>INTERESES INVEX FID. 948</v>
          </cell>
          <cell r="H487">
            <v>372</v>
          </cell>
        </row>
        <row r="488">
          <cell r="A488">
            <v>31027</v>
          </cell>
          <cell r="B488">
            <v>51827</v>
          </cell>
          <cell r="C488" t="str">
            <v>41510-03-0027-000</v>
          </cell>
          <cell r="G488" t="str">
            <v>INTERESES FAEB 2009</v>
          </cell>
          <cell r="H488">
            <v>373</v>
          </cell>
        </row>
        <row r="489">
          <cell r="A489">
            <v>31028</v>
          </cell>
          <cell r="B489">
            <v>51828</v>
          </cell>
          <cell r="C489" t="str">
            <v>41510-03-0028-000</v>
          </cell>
          <cell r="G489" t="str">
            <v>INTERESES FASSA 2009</v>
          </cell>
          <cell r="H489">
            <v>374</v>
          </cell>
        </row>
        <row r="490">
          <cell r="A490">
            <v>31029</v>
          </cell>
          <cell r="B490">
            <v>51829</v>
          </cell>
          <cell r="C490" t="str">
            <v>41510-03-0029-000</v>
          </cell>
          <cell r="G490" t="str">
            <v>INTERESES FISM 2009</v>
          </cell>
          <cell r="H490">
            <v>375</v>
          </cell>
        </row>
        <row r="491">
          <cell r="A491">
            <v>31030</v>
          </cell>
          <cell r="B491">
            <v>51830</v>
          </cell>
          <cell r="C491" t="str">
            <v>41510-03-0030-000</v>
          </cell>
          <cell r="G491" t="str">
            <v>INTERESES FISE 2009</v>
          </cell>
          <cell r="H491">
            <v>376</v>
          </cell>
        </row>
        <row r="492">
          <cell r="A492">
            <v>31031</v>
          </cell>
          <cell r="B492">
            <v>51831</v>
          </cell>
          <cell r="C492" t="str">
            <v>41510-03-0031-000</v>
          </cell>
          <cell r="G492" t="str">
            <v>INTERESES FORTAMUN-DF 2009</v>
          </cell>
          <cell r="H492">
            <v>377</v>
          </cell>
        </row>
        <row r="493">
          <cell r="A493">
            <v>31032</v>
          </cell>
          <cell r="B493">
            <v>51832</v>
          </cell>
          <cell r="C493" t="str">
            <v>41510-03-0032-000</v>
          </cell>
          <cell r="G493" t="str">
            <v>INTERESES FAM 2009</v>
          </cell>
          <cell r="H493">
            <v>378</v>
          </cell>
        </row>
        <row r="494">
          <cell r="A494">
            <v>31033</v>
          </cell>
          <cell r="B494">
            <v>51833</v>
          </cell>
          <cell r="C494" t="str">
            <v>41510-03-0033-000</v>
          </cell>
          <cell r="G494" t="str">
            <v>INTERESES FAETA 2009</v>
          </cell>
          <cell r="H494">
            <v>379</v>
          </cell>
        </row>
        <row r="495">
          <cell r="A495">
            <v>31034</v>
          </cell>
          <cell r="B495">
            <v>51834</v>
          </cell>
          <cell r="C495" t="str">
            <v>41510-03-0034-000</v>
          </cell>
          <cell r="G495" t="str">
            <v>INTERESES FASP 2009</v>
          </cell>
          <cell r="H495">
            <v>380</v>
          </cell>
        </row>
        <row r="496">
          <cell r="A496">
            <v>31035</v>
          </cell>
          <cell r="B496">
            <v>51835</v>
          </cell>
          <cell r="C496" t="str">
            <v>41510-03-0035-000</v>
          </cell>
          <cell r="G496" t="str">
            <v>INTERESES PAFEF 2009</v>
          </cell>
          <cell r="H496">
            <v>381</v>
          </cell>
        </row>
        <row r="497">
          <cell r="A497">
            <v>31036</v>
          </cell>
          <cell r="B497">
            <v>51836</v>
          </cell>
          <cell r="C497" t="str">
            <v>41510-03-0036-000</v>
          </cell>
          <cell r="G497" t="str">
            <v>INTERESES FIES 2009</v>
          </cell>
          <cell r="H497">
            <v>382</v>
          </cell>
        </row>
        <row r="498">
          <cell r="A498">
            <v>31037</v>
          </cell>
          <cell r="B498">
            <v>51837</v>
          </cell>
          <cell r="C498" t="str">
            <v>41510-03-0037-000</v>
          </cell>
          <cell r="G498" t="str">
            <v>INTERESES FEIEF 2009</v>
          </cell>
          <cell r="H498">
            <v>383</v>
          </cell>
        </row>
        <row r="499">
          <cell r="A499">
            <v>31400</v>
          </cell>
          <cell r="B499">
            <v>51838</v>
          </cell>
          <cell r="C499" t="str">
            <v>41510-03-0038-000</v>
          </cell>
          <cell r="G499" t="str">
            <v>INTERESES SOBRE PRESTAMOS DIRECTOS</v>
          </cell>
          <cell r="H499">
            <v>384</v>
          </cell>
        </row>
        <row r="500">
          <cell r="A500">
            <v>31401</v>
          </cell>
          <cell r="B500">
            <v>51839</v>
          </cell>
          <cell r="C500" t="str">
            <v>41510-03-0039-000</v>
          </cell>
          <cell r="G500" t="str">
            <v>INTERESES TRIBUNAL SUPERIOR DE JUSTICIA</v>
          </cell>
          <cell r="H500">
            <v>385</v>
          </cell>
        </row>
        <row r="501">
          <cell r="A501">
            <v>31038</v>
          </cell>
          <cell r="B501">
            <v>51840</v>
          </cell>
          <cell r="C501" t="str">
            <v>41510-03-0040-000</v>
          </cell>
          <cell r="G501" t="str">
            <v>INTERESES FISE 2011</v>
          </cell>
          <cell r="H501">
            <v>386</v>
          </cell>
        </row>
        <row r="502">
          <cell r="A502">
            <v>31007</v>
          </cell>
          <cell r="B502">
            <v>51841</v>
          </cell>
          <cell r="C502" t="str">
            <v>41510-03-0041-000</v>
          </cell>
          <cell r="G502" t="str">
            <v>INTERESE FIDEICOMISO 1485 DEUTSCHE BANK</v>
          </cell>
          <cell r="H502">
            <v>387</v>
          </cell>
        </row>
        <row r="503">
          <cell r="A503">
            <v>31039</v>
          </cell>
          <cell r="B503">
            <v>51842</v>
          </cell>
          <cell r="C503" t="str">
            <v>41510-03-0042-000</v>
          </cell>
          <cell r="G503" t="str">
            <v>INTERESES SANTANDER FID. 1868</v>
          </cell>
          <cell r="H503">
            <v>388</v>
          </cell>
        </row>
        <row r="504">
          <cell r="A504">
            <v>31040</v>
          </cell>
          <cell r="B504">
            <v>51843</v>
          </cell>
          <cell r="C504" t="str">
            <v>41510-03-0043-000</v>
          </cell>
          <cell r="G504" t="str">
            <v>INTERESES SUBSEMUN SP</v>
          </cell>
          <cell r="H504">
            <v>389</v>
          </cell>
        </row>
        <row r="505">
          <cell r="A505">
            <v>31041</v>
          </cell>
          <cell r="B505">
            <v>51844</v>
          </cell>
          <cell r="C505" t="str">
            <v>41510-03-0044-000</v>
          </cell>
          <cell r="G505" t="str">
            <v>INTERESE FIDEICOMISO IXE 984</v>
          </cell>
          <cell r="H505">
            <v>390</v>
          </cell>
        </row>
        <row r="507">
          <cell r="B507">
            <v>519</v>
          </cell>
          <cell r="C507" t="str">
            <v>41590-08-0000-000</v>
          </cell>
          <cell r="F507" t="str">
            <v>PRODUCTOS VARIAS SECRETARIAS</v>
          </cell>
        </row>
        <row r="508">
          <cell r="A508">
            <v>30200</v>
          </cell>
          <cell r="B508">
            <v>51901</v>
          </cell>
          <cell r="C508" t="str">
            <v>41590-08-0001-000</v>
          </cell>
          <cell r="G508" t="str">
            <v>VENTA DE LEYES Y PAPELERIA OFICIAL</v>
          </cell>
          <cell r="H508">
            <v>391</v>
          </cell>
        </row>
        <row r="509">
          <cell r="A509">
            <v>30201</v>
          </cell>
          <cell r="B509">
            <v>51902</v>
          </cell>
          <cell r="C509" t="str">
            <v>41590-08-0002-000</v>
          </cell>
          <cell r="G509" t="str">
            <v>VENTA DE IMPRESOS (INFORMATEL)</v>
          </cell>
          <cell r="H509">
            <v>392</v>
          </cell>
        </row>
        <row r="510">
          <cell r="A510">
            <v>30300</v>
          </cell>
          <cell r="B510">
            <v>51903</v>
          </cell>
          <cell r="C510" t="str">
            <v>41590-08-0003-000</v>
          </cell>
          <cell r="G510" t="str">
            <v>VENTA DE IMPRESOS IMPRENTA DEL ESTADO</v>
          </cell>
          <cell r="H510">
            <v>393</v>
          </cell>
        </row>
        <row r="511">
          <cell r="A511">
            <v>30500</v>
          </cell>
          <cell r="B511">
            <v>51904</v>
          </cell>
          <cell r="C511" t="str">
            <v>41590-08-0004-000</v>
          </cell>
          <cell r="G511" t="str">
            <v>VENTA DEL PERIODICO OFICIAL</v>
          </cell>
          <cell r="H511">
            <v>394</v>
          </cell>
        </row>
        <row r="512">
          <cell r="A512">
            <v>30900</v>
          </cell>
          <cell r="B512">
            <v>51905</v>
          </cell>
          <cell r="C512" t="str">
            <v>41590-08-0005-000</v>
          </cell>
          <cell r="G512" t="str">
            <v>DIVERSOS</v>
          </cell>
          <cell r="H512">
            <v>395</v>
          </cell>
        </row>
        <row r="514">
          <cell r="B514">
            <v>52</v>
          </cell>
          <cell r="E514" t="str">
            <v>PRODUCTOS DE CAPITAL</v>
          </cell>
        </row>
        <row r="516">
          <cell r="B516">
            <v>59</v>
          </cell>
          <cell r="C516" t="str">
            <v>41920-00-0000-000</v>
          </cell>
          <cell r="E516" t="str">
            <v>PRODUCTOS NO COMPRENDIDOS EN LAS FRACCIONES DE LA LEY DE INGRESOS CAUSADAS EN EJERCICIOS</v>
          </cell>
        </row>
        <row r="517">
          <cell r="E517" t="str">
            <v>FISCALES ANTERIORES PENDIENTES DE LIQUIDACION O PAGO</v>
          </cell>
        </row>
        <row r="519">
          <cell r="B519">
            <v>6</v>
          </cell>
          <cell r="C519" t="str">
            <v>41600-00-0000-000</v>
          </cell>
          <cell r="D519" t="str">
            <v>APROVECHAMIENTOS</v>
          </cell>
        </row>
        <row r="520">
          <cell r="B520">
            <v>61</v>
          </cell>
          <cell r="C520" t="str">
            <v>41600-00-0000-000</v>
          </cell>
          <cell r="E520" t="str">
            <v>APROVECHAMIENTOS DE TIPO CORRIENTE</v>
          </cell>
        </row>
        <row r="521">
          <cell r="C521" t="str">
            <v>41610-01-0000-000</v>
          </cell>
          <cell r="F521" t="str">
            <v>INCENTIVOS</v>
          </cell>
        </row>
        <row r="522">
          <cell r="A522">
            <v>51601</v>
          </cell>
          <cell r="B522">
            <v>61429</v>
          </cell>
          <cell r="C522" t="str">
            <v>41610-01-0001-000</v>
          </cell>
          <cell r="G522" t="str">
            <v>INCENTIVOS POR FISCALIZACION CONCURRENTE</v>
          </cell>
          <cell r="H522">
            <v>396</v>
          </cell>
        </row>
        <row r="523">
          <cell r="A523">
            <v>51602</v>
          </cell>
          <cell r="B523">
            <v>61430</v>
          </cell>
          <cell r="C523" t="str">
            <v>41610-01-0002-000</v>
          </cell>
          <cell r="G523" t="str">
            <v>INCENTIVOS POR VIGILANCIA DE OBLIGACIONES</v>
          </cell>
          <cell r="H523">
            <v>397</v>
          </cell>
        </row>
        <row r="524">
          <cell r="A524">
            <v>51603</v>
          </cell>
          <cell r="B524">
            <v>61431</v>
          </cell>
          <cell r="C524" t="str">
            <v>41610-01-0003-000</v>
          </cell>
          <cell r="G524" t="str">
            <v>INCENTIVOS POR REGIMEN DE PEQ.CONTRIBUYENTES</v>
          </cell>
          <cell r="H524">
            <v>398</v>
          </cell>
        </row>
        <row r="525">
          <cell r="A525">
            <v>51604</v>
          </cell>
          <cell r="B525">
            <v>61432</v>
          </cell>
          <cell r="C525" t="str">
            <v>41610-01-0004-000</v>
          </cell>
          <cell r="G525" t="str">
            <v>INCENTIVOS POR REGIMEN INTERMEDIO</v>
          </cell>
          <cell r="H525">
            <v>399</v>
          </cell>
        </row>
        <row r="526">
          <cell r="A526">
            <v>51605</v>
          </cell>
          <cell r="B526">
            <v>61433</v>
          </cell>
          <cell r="C526" t="str">
            <v>41610-01-0005-000</v>
          </cell>
          <cell r="G526" t="str">
            <v>INCENTIVOS POR GANANCIA DE ENAJ.DE BIENES</v>
          </cell>
          <cell r="H526">
            <v>400</v>
          </cell>
        </row>
        <row r="527">
          <cell r="A527">
            <v>51606</v>
          </cell>
          <cell r="B527">
            <v>61623</v>
          </cell>
          <cell r="C527" t="str">
            <v>41610-01-0006-000</v>
          </cell>
          <cell r="G527" t="str">
            <v>INCENTIVOS POR IEPS GASOLINA Y DIESEL</v>
          </cell>
          <cell r="H527">
            <v>401</v>
          </cell>
        </row>
        <row r="528">
          <cell r="A528">
            <v>51607</v>
          </cell>
          <cell r="B528">
            <v>61121</v>
          </cell>
          <cell r="C528" t="str">
            <v>41610-01-0007-000</v>
          </cell>
          <cell r="G528" t="str">
            <v>INCENTIVOS POR ISAN</v>
          </cell>
          <cell r="H528">
            <v>402</v>
          </cell>
        </row>
        <row r="529">
          <cell r="A529">
            <v>53813</v>
          </cell>
          <cell r="B529">
            <v>61122</v>
          </cell>
          <cell r="C529" t="str">
            <v>41610-01-0008-000</v>
          </cell>
          <cell r="G529" t="str">
            <v>INCENTIVOS POR ISAN REZAGO</v>
          </cell>
          <cell r="H529">
            <v>403</v>
          </cell>
        </row>
        <row r="530">
          <cell r="A530">
            <v>51608</v>
          </cell>
          <cell r="B530">
            <v>61434</v>
          </cell>
          <cell r="C530" t="str">
            <v>41610-01-0009-000</v>
          </cell>
          <cell r="G530" t="str">
            <v>INCENTIVOS CARTERA CREDITOS SAT</v>
          </cell>
          <cell r="H530">
            <v>404</v>
          </cell>
        </row>
        <row r="532">
          <cell r="B532">
            <v>611</v>
          </cell>
          <cell r="C532" t="str">
            <v>41610-02-0000-000</v>
          </cell>
          <cell r="F532" t="str">
            <v>IMPUESTO SOBRE AUTOMOVILES NUEVOS</v>
          </cell>
        </row>
        <row r="533">
          <cell r="A533">
            <v>53809</v>
          </cell>
          <cell r="B533">
            <v>61101</v>
          </cell>
          <cell r="C533" t="str">
            <v>41610-02-0001-000</v>
          </cell>
          <cell r="G533" t="str">
            <v>ISAN PAGOS PROVISIONALES</v>
          </cell>
          <cell r="H533">
            <v>405</v>
          </cell>
        </row>
        <row r="534">
          <cell r="A534">
            <v>53811</v>
          </cell>
          <cell r="B534">
            <v>61102</v>
          </cell>
          <cell r="C534" t="str">
            <v>41610-02-0002-000</v>
          </cell>
          <cell r="G534" t="str">
            <v>FONDO DE COMPENSACION ISAN</v>
          </cell>
          <cell r="H534">
            <v>406</v>
          </cell>
        </row>
        <row r="535">
          <cell r="A535">
            <v>53816</v>
          </cell>
          <cell r="B535">
            <v>61103</v>
          </cell>
          <cell r="C535" t="str">
            <v>41610-02-0003-000</v>
          </cell>
          <cell r="G535" t="str">
            <v>ISAN PAGOS PROVISIONALES REZAGO</v>
          </cell>
          <cell r="H535">
            <v>407</v>
          </cell>
        </row>
        <row r="536">
          <cell r="A536">
            <v>53819</v>
          </cell>
          <cell r="B536">
            <v>61104</v>
          </cell>
          <cell r="C536" t="str">
            <v>41610-02-0004-000</v>
          </cell>
          <cell r="G536" t="str">
            <v>FONDO DE COMPENSACION ISAN REZAGO</v>
          </cell>
          <cell r="H536">
            <v>408</v>
          </cell>
        </row>
        <row r="537">
          <cell r="A537">
            <v>53810</v>
          </cell>
          <cell r="B537">
            <v>61105</v>
          </cell>
          <cell r="C537" t="str">
            <v>41610-02-0005-000</v>
          </cell>
          <cell r="G537" t="str">
            <v>ACTUALIZACION DE ISAN</v>
          </cell>
          <cell r="H537">
            <v>409</v>
          </cell>
        </row>
        <row r="538">
          <cell r="A538">
            <v>53817</v>
          </cell>
          <cell r="B538">
            <v>61106</v>
          </cell>
          <cell r="C538" t="str">
            <v>41610-02-0006-000</v>
          </cell>
          <cell r="G538" t="str">
            <v>ACTUALIZACION DE ISAN REZAGO</v>
          </cell>
          <cell r="H538">
            <v>410</v>
          </cell>
        </row>
        <row r="539">
          <cell r="A539">
            <v>53901</v>
          </cell>
          <cell r="B539">
            <v>61107</v>
          </cell>
          <cell r="C539" t="str">
            <v>41610-02-0007-000</v>
          </cell>
          <cell r="G539" t="str">
            <v>DEVOLUCION IMP. SOBRE AUTOMOVILES NUEVOS</v>
          </cell>
          <cell r="H539">
            <v>411</v>
          </cell>
        </row>
        <row r="540">
          <cell r="A540">
            <v>53903</v>
          </cell>
          <cell r="B540">
            <v>61108</v>
          </cell>
          <cell r="C540" t="str">
            <v>41610-02-0008-000</v>
          </cell>
          <cell r="G540" t="str">
            <v>DEVOLUCION IMP. SOBRE AUTOMOVILES NUEVOS REZAGO</v>
          </cell>
          <cell r="H540">
            <v>412</v>
          </cell>
        </row>
        <row r="541">
          <cell r="A541">
            <v>53902</v>
          </cell>
          <cell r="B541">
            <v>61109</v>
          </cell>
          <cell r="C541" t="str">
            <v>41610-02-0009-000</v>
          </cell>
          <cell r="G541" t="str">
            <v xml:space="preserve">ACT.E INTS.POR DEV. IMP. S/AUTOM. NUEVOS </v>
          </cell>
          <cell r="H541">
            <v>413</v>
          </cell>
        </row>
        <row r="542">
          <cell r="A542">
            <v>53904</v>
          </cell>
          <cell r="B542">
            <v>61110</v>
          </cell>
          <cell r="C542" t="str">
            <v>41610-02-0010-000</v>
          </cell>
          <cell r="G542" t="str">
            <v>ACT.E INTS.POR DEV. IMP. S/AUTOM. NUEVOS REZAGO</v>
          </cell>
          <cell r="H542">
            <v>414</v>
          </cell>
        </row>
        <row r="543">
          <cell r="A543">
            <v>53812</v>
          </cell>
          <cell r="B543">
            <v>61111</v>
          </cell>
          <cell r="C543" t="str">
            <v>41610-02-0011-000</v>
          </cell>
          <cell r="G543" t="str">
            <v>MULTAS POR AUTOCORRECCION ISAN</v>
          </cell>
          <cell r="H543">
            <v>415</v>
          </cell>
        </row>
        <row r="544">
          <cell r="A544">
            <v>53818</v>
          </cell>
          <cell r="B544">
            <v>61112</v>
          </cell>
          <cell r="C544" t="str">
            <v>41610-02-0012-000</v>
          </cell>
          <cell r="G544" t="str">
            <v>MULTAS POR AUTOCORRECCION ISAN REZAGO</v>
          </cell>
          <cell r="H544">
            <v>416</v>
          </cell>
        </row>
        <row r="545">
          <cell r="A545">
            <v>53814</v>
          </cell>
          <cell r="B545">
            <v>61113</v>
          </cell>
          <cell r="C545" t="str">
            <v>41610-02-0013-000</v>
          </cell>
          <cell r="G545" t="str">
            <v>RECARGOS DE ISAN REZAGO</v>
          </cell>
          <cell r="H545">
            <v>417</v>
          </cell>
        </row>
        <row r="546">
          <cell r="A546">
            <v>53803</v>
          </cell>
          <cell r="B546">
            <v>61114</v>
          </cell>
          <cell r="C546" t="str">
            <v>41610-02-0014-000</v>
          </cell>
          <cell r="G546" t="str">
            <v>SANCIONES ISAN</v>
          </cell>
          <cell r="H546">
            <v>418</v>
          </cell>
        </row>
        <row r="547">
          <cell r="A547">
            <v>53815</v>
          </cell>
          <cell r="B547">
            <v>61115</v>
          </cell>
          <cell r="C547" t="str">
            <v>41610-02-0015-000</v>
          </cell>
          <cell r="G547" t="str">
            <v>SANCIONES ISAN REZAGO</v>
          </cell>
          <cell r="H547">
            <v>419</v>
          </cell>
        </row>
        <row r="548">
          <cell r="A548">
            <v>53802</v>
          </cell>
          <cell r="B548">
            <v>61116</v>
          </cell>
          <cell r="C548" t="str">
            <v>41610-02-0016-000</v>
          </cell>
          <cell r="G548" t="str">
            <v>RECARGOS DE ISAN</v>
          </cell>
          <cell r="H548">
            <v>420</v>
          </cell>
        </row>
        <row r="549">
          <cell r="A549">
            <v>57401</v>
          </cell>
          <cell r="B549">
            <v>61117</v>
          </cell>
          <cell r="C549" t="str">
            <v>41610-02-0017-000</v>
          </cell>
          <cell r="G549" t="str">
            <v>GASTOS DE EJECUCION ISAN</v>
          </cell>
          <cell r="H549">
            <v>421</v>
          </cell>
        </row>
        <row r="550">
          <cell r="A550">
            <v>57407</v>
          </cell>
          <cell r="B550">
            <v>61118</v>
          </cell>
          <cell r="C550" t="str">
            <v>41610-02-0018-000</v>
          </cell>
          <cell r="G550" t="str">
            <v>GASTOS DE EJECUCION ISAN REZAGO</v>
          </cell>
          <cell r="H550">
            <v>422</v>
          </cell>
        </row>
        <row r="551">
          <cell r="A551">
            <v>58002</v>
          </cell>
          <cell r="B551">
            <v>61119</v>
          </cell>
          <cell r="C551" t="str">
            <v>41610-02-0019-000</v>
          </cell>
          <cell r="G551" t="str">
            <v>HONORARIOS EJECUCION ISAN</v>
          </cell>
          <cell r="H551">
            <v>423</v>
          </cell>
        </row>
        <row r="552">
          <cell r="A552">
            <v>58004</v>
          </cell>
          <cell r="B552">
            <v>61120</v>
          </cell>
          <cell r="C552" t="str">
            <v>41610-02-0020-000</v>
          </cell>
          <cell r="G552" t="str">
            <v>HONORARIOS EJECUCION ISAN REZAGO</v>
          </cell>
          <cell r="H552">
            <v>424</v>
          </cell>
        </row>
        <row r="554">
          <cell r="B554">
            <v>612</v>
          </cell>
          <cell r="C554" t="str">
            <v>41610-03-0000-000</v>
          </cell>
          <cell r="F554" t="str">
            <v>IMPUESTO SOBRE TENENCIA O USO DE VEHICULOS</v>
          </cell>
        </row>
        <row r="555">
          <cell r="A555">
            <v>55804</v>
          </cell>
          <cell r="B555">
            <v>61203</v>
          </cell>
          <cell r="C555" t="str">
            <v>41610-03-0003-000</v>
          </cell>
          <cell r="G555" t="str">
            <v>IMPUESTO SOBRE TENENCIA O USO DE VEHICULOS REZAGO</v>
          </cell>
          <cell r="H555">
            <v>425</v>
          </cell>
        </row>
        <row r="556">
          <cell r="A556">
            <v>55805</v>
          </cell>
          <cell r="B556">
            <v>61204</v>
          </cell>
          <cell r="C556" t="str">
            <v>41610-03-0004-000</v>
          </cell>
          <cell r="G556" t="str">
            <v>IMPUESTO SOBRE TENENCIA MOTOCICLETAS REZAGO</v>
          </cell>
          <cell r="H556">
            <v>426</v>
          </cell>
        </row>
        <row r="557">
          <cell r="A557">
            <v>56103</v>
          </cell>
          <cell r="B557">
            <v>61207</v>
          </cell>
          <cell r="C557" t="str">
            <v>41610-03-0007-000</v>
          </cell>
          <cell r="G557" t="str">
            <v>ACTUALIZACION IMPUESTO SOBRE TENENCIA DE VEH.REZAGO</v>
          </cell>
          <cell r="H557">
            <v>427</v>
          </cell>
        </row>
        <row r="558">
          <cell r="A558">
            <v>56104</v>
          </cell>
          <cell r="B558">
            <v>61208</v>
          </cell>
          <cell r="C558" t="str">
            <v>41610-03-0008-000</v>
          </cell>
          <cell r="G558" t="str">
            <v>ACTUALIZACION IMPUESTO SOBRE TENENCIA DE MOTOS REZAGO</v>
          </cell>
          <cell r="H558">
            <v>428</v>
          </cell>
        </row>
        <row r="559">
          <cell r="A559">
            <v>57100</v>
          </cell>
          <cell r="B559">
            <v>61209</v>
          </cell>
          <cell r="C559" t="str">
            <v>41610-03-0009-000</v>
          </cell>
          <cell r="G559" t="str">
            <v>DEVOLUCION IMPUESTOS SOBRE TENENCIA</v>
          </cell>
          <cell r="H559">
            <v>429</v>
          </cell>
        </row>
        <row r="560">
          <cell r="A560">
            <v>57103</v>
          </cell>
          <cell r="B560">
            <v>61210</v>
          </cell>
          <cell r="C560" t="str">
            <v>41610-03-0010-000</v>
          </cell>
          <cell r="G560" t="str">
            <v>DEVOLUCION IMPUESTOS SOBRE TENENCIA REZAGO</v>
          </cell>
          <cell r="H560">
            <v>430</v>
          </cell>
        </row>
        <row r="561">
          <cell r="A561">
            <v>57101</v>
          </cell>
          <cell r="B561">
            <v>61211</v>
          </cell>
          <cell r="C561" t="str">
            <v>41610-03-0011-000</v>
          </cell>
          <cell r="G561" t="str">
            <v>ACT. E INTS. POR DEV. IMP. S/ TENENCIA</v>
          </cell>
          <cell r="H561">
            <v>431</v>
          </cell>
        </row>
        <row r="562">
          <cell r="A562">
            <v>57104</v>
          </cell>
          <cell r="B562">
            <v>61212</v>
          </cell>
          <cell r="C562" t="str">
            <v>41610-03-0012-000</v>
          </cell>
          <cell r="G562" t="str">
            <v>ACT. E INTS. POR DEV. IMP. S/ TENENCIA REZAGO</v>
          </cell>
          <cell r="H562">
            <v>432</v>
          </cell>
        </row>
        <row r="563">
          <cell r="A563">
            <v>57507</v>
          </cell>
          <cell r="B563">
            <v>61213</v>
          </cell>
          <cell r="C563" t="str">
            <v>41610-03-0013-000</v>
          </cell>
          <cell r="G563" t="str">
            <v>MULTAS IMPUESTO S/TENENCIA CONTROL OBLIG.</v>
          </cell>
          <cell r="H563">
            <v>433</v>
          </cell>
        </row>
        <row r="564">
          <cell r="A564">
            <v>57509</v>
          </cell>
          <cell r="B564">
            <v>61214</v>
          </cell>
          <cell r="C564" t="str">
            <v>41610-03-0014-000</v>
          </cell>
          <cell r="G564" t="str">
            <v>MULTAS IMP.S/TENENCIA CONTROLOBLIG.100% REZAGO</v>
          </cell>
          <cell r="H564">
            <v>434</v>
          </cell>
        </row>
        <row r="565">
          <cell r="A565">
            <v>55903</v>
          </cell>
          <cell r="B565">
            <v>61217</v>
          </cell>
          <cell r="C565" t="str">
            <v>41610-03-0017-000</v>
          </cell>
          <cell r="G565" t="str">
            <v>RECARGOS Y ACT. DE IMP. S/TENENCIA DE VEHICULOS REZAGO</v>
          </cell>
          <cell r="H565">
            <v>435</v>
          </cell>
        </row>
        <row r="566">
          <cell r="A566">
            <v>55904</v>
          </cell>
          <cell r="B566">
            <v>61218</v>
          </cell>
          <cell r="C566" t="str">
            <v>41610-03-0018-000</v>
          </cell>
          <cell r="G566" t="str">
            <v>RECARGOS Y ACT. DE IMP. S/TENENCIA MOTOS REZAGO</v>
          </cell>
          <cell r="H566">
            <v>436</v>
          </cell>
        </row>
        <row r="567">
          <cell r="A567">
            <v>57404</v>
          </cell>
          <cell r="B567">
            <v>61219</v>
          </cell>
          <cell r="C567" t="str">
            <v>41610-03-0019-000</v>
          </cell>
          <cell r="G567" t="str">
            <v>GASTOS DE EJECUCION IMP. S/TENENCIA</v>
          </cell>
          <cell r="H567">
            <v>437</v>
          </cell>
        </row>
        <row r="568">
          <cell r="A568">
            <v>57406</v>
          </cell>
          <cell r="B568">
            <v>61220</v>
          </cell>
          <cell r="C568" t="str">
            <v>41610-03-0020-000</v>
          </cell>
          <cell r="G568" t="str">
            <v>GASTOS DE EJECUCION IMP.S/TENENCIA REZAGO</v>
          </cell>
          <cell r="H568">
            <v>438</v>
          </cell>
        </row>
        <row r="569">
          <cell r="A569">
            <v>56202</v>
          </cell>
          <cell r="B569">
            <v>61222</v>
          </cell>
          <cell r="C569" t="str">
            <v>41610-03-0022-000</v>
          </cell>
          <cell r="G569" t="str">
            <v>DESCUENTO S/ACCES.DE  IMPUESTO SOBRE TENENCIA DE VEH.REZAGO</v>
          </cell>
          <cell r="H569">
            <v>439</v>
          </cell>
        </row>
        <row r="571">
          <cell r="B571">
            <v>613</v>
          </cell>
          <cell r="C571" t="str">
            <v>41610-04-0000-000</v>
          </cell>
          <cell r="F571" t="str">
            <v>IMPUESTO EMPRESARIAL A TASA UNICA (IETU)</v>
          </cell>
        </row>
        <row r="572">
          <cell r="A572">
            <v>56601</v>
          </cell>
          <cell r="B572">
            <v>61301</v>
          </cell>
          <cell r="C572" t="str">
            <v>41610-04-0001-000</v>
          </cell>
          <cell r="G572" t="str">
            <v>IMPUESTO EMPRESARIAL A TASA UNICA IETU</v>
          </cell>
          <cell r="H572">
            <v>440</v>
          </cell>
        </row>
        <row r="573">
          <cell r="A573">
            <v>56602</v>
          </cell>
          <cell r="B573">
            <v>61302</v>
          </cell>
          <cell r="C573" t="str">
            <v>41610-04-0002-000</v>
          </cell>
          <cell r="G573" t="str">
            <v>SUBSIDIO POR BENEFICIOS FISCALES IETU 100%</v>
          </cell>
          <cell r="H573">
            <v>441</v>
          </cell>
        </row>
        <row r="574">
          <cell r="A574">
            <v>57911</v>
          </cell>
          <cell r="B574">
            <v>61303</v>
          </cell>
          <cell r="C574" t="str">
            <v>41610-04-0003-000</v>
          </cell>
          <cell r="G574" t="str">
            <v>ACT. IETU REG.PEQ.CONTRIBUYENTES (REPECOS)</v>
          </cell>
          <cell r="H574">
            <v>442</v>
          </cell>
        </row>
        <row r="575">
          <cell r="A575">
            <v>57613</v>
          </cell>
          <cell r="B575">
            <v>61304</v>
          </cell>
          <cell r="C575" t="str">
            <v>41610-04-0004-000</v>
          </cell>
          <cell r="G575" t="str">
            <v>REC. IETU REG.PEQ.CONTRIBUYENTES (REPECOS)</v>
          </cell>
          <cell r="H575">
            <v>443</v>
          </cell>
        </row>
        <row r="576">
          <cell r="A576">
            <v>56603</v>
          </cell>
          <cell r="B576">
            <v>61305</v>
          </cell>
          <cell r="C576" t="str">
            <v>41610-04-0005-000</v>
          </cell>
          <cell r="G576" t="str">
            <v>IETU DEL EJERCICIO</v>
          </cell>
          <cell r="H576">
            <v>444</v>
          </cell>
        </row>
        <row r="577">
          <cell r="A577">
            <v>57920</v>
          </cell>
          <cell r="B577">
            <v>61306</v>
          </cell>
          <cell r="C577" t="str">
            <v>41610-04-0006-000</v>
          </cell>
          <cell r="G577" t="str">
            <v>ACTUALIZACION IETU DEL EJERCICIO</v>
          </cell>
          <cell r="H577">
            <v>445</v>
          </cell>
        </row>
        <row r="578">
          <cell r="A578">
            <v>57620</v>
          </cell>
          <cell r="B578">
            <v>61307</v>
          </cell>
          <cell r="C578" t="str">
            <v>41610-04-0007-000</v>
          </cell>
          <cell r="G578" t="str">
            <v>RECARGOS IETU DEL EJERCICIO</v>
          </cell>
          <cell r="H578">
            <v>446</v>
          </cell>
        </row>
        <row r="579">
          <cell r="A579">
            <v>57511</v>
          </cell>
          <cell r="B579">
            <v>61308</v>
          </cell>
          <cell r="C579" t="str">
            <v>41610-04-0008-000</v>
          </cell>
          <cell r="G579" t="str">
            <v>MULTAS IETU DEL EJERCICIO</v>
          </cell>
          <cell r="H579">
            <v>447</v>
          </cell>
        </row>
        <row r="580">
          <cell r="A580">
            <v>56604</v>
          </cell>
          <cell r="B580">
            <v>61309</v>
          </cell>
          <cell r="C580" t="str">
            <v>41610-04-0009-000</v>
          </cell>
          <cell r="G580" t="str">
            <v>IETU PAGOS PROVISIONALES</v>
          </cell>
          <cell r="H580">
            <v>448</v>
          </cell>
        </row>
        <row r="581">
          <cell r="A581">
            <v>57921</v>
          </cell>
          <cell r="B581">
            <v>61310</v>
          </cell>
          <cell r="C581" t="str">
            <v>41610-04-0010-000</v>
          </cell>
          <cell r="G581" t="str">
            <v>ACTUALIZACION IETU PAGOS PROVISIONALES</v>
          </cell>
          <cell r="H581">
            <v>449</v>
          </cell>
        </row>
        <row r="582">
          <cell r="A582">
            <v>57621</v>
          </cell>
          <cell r="B582">
            <v>61311</v>
          </cell>
          <cell r="C582" t="str">
            <v>41610-04-0011-000</v>
          </cell>
          <cell r="G582" t="str">
            <v>RECARGOS IETU PAGOS PROVISIONALES</v>
          </cell>
          <cell r="H582">
            <v>450</v>
          </cell>
        </row>
        <row r="583">
          <cell r="A583">
            <v>57512</v>
          </cell>
          <cell r="B583">
            <v>61312</v>
          </cell>
          <cell r="C583" t="str">
            <v>41610-04-0012-000</v>
          </cell>
          <cell r="G583" t="str">
            <v>MULTAS IETU PAGOS PROVISIONALES</v>
          </cell>
          <cell r="H583">
            <v>451</v>
          </cell>
        </row>
        <row r="584">
          <cell r="A584">
            <v>57707</v>
          </cell>
          <cell r="B584">
            <v>61313</v>
          </cell>
          <cell r="C584" t="str">
            <v>41610-04-0013-000</v>
          </cell>
          <cell r="G584" t="str">
            <v>DESCUENTO S/ACCES. DE IETU REG. PEQ. CONTRIB. (REPECOS)100%</v>
          </cell>
          <cell r="H584">
            <v>452</v>
          </cell>
        </row>
        <row r="586">
          <cell r="B586">
            <v>614</v>
          </cell>
          <cell r="C586" t="str">
            <v>41610-05-0000-000</v>
          </cell>
          <cell r="F586" t="str">
            <v>IMPUESTO SOBRE LA RENTA</v>
          </cell>
        </row>
        <row r="587">
          <cell r="A587">
            <v>56704</v>
          </cell>
          <cell r="B587">
            <v>61401</v>
          </cell>
          <cell r="C587" t="str">
            <v>41610-05-0001-000</v>
          </cell>
          <cell r="G587" t="str">
            <v>ISR PERSONAS MORALES PAGOS PROV.75%</v>
          </cell>
          <cell r="H587">
            <v>453</v>
          </cell>
        </row>
        <row r="588">
          <cell r="A588">
            <v>76704</v>
          </cell>
          <cell r="B588">
            <v>61402</v>
          </cell>
          <cell r="C588" t="str">
            <v>41610-05-0002-000</v>
          </cell>
          <cell r="G588" t="str">
            <v>ISR PERSONAS MORALES PAGOS PROV.25%</v>
          </cell>
          <cell r="H588">
            <v>454</v>
          </cell>
        </row>
        <row r="589">
          <cell r="A589">
            <v>56739</v>
          </cell>
          <cell r="B589">
            <v>61403</v>
          </cell>
          <cell r="C589" t="str">
            <v>41610-05-0003-000</v>
          </cell>
          <cell r="G589" t="str">
            <v>ISR PERS.MORALES PAGOS PROV.100%</v>
          </cell>
          <cell r="H589">
            <v>455</v>
          </cell>
        </row>
        <row r="590">
          <cell r="A590">
            <v>56748</v>
          </cell>
          <cell r="B590">
            <v>61404</v>
          </cell>
          <cell r="C590" t="str">
            <v>41610-05-0004-000</v>
          </cell>
          <cell r="G590" t="str">
            <v>ISR PERS FIS PAG. PROV. ACT. PEQ. CONT. 100%</v>
          </cell>
          <cell r="H590">
            <v>456</v>
          </cell>
        </row>
        <row r="591">
          <cell r="A591">
            <v>56754</v>
          </cell>
          <cell r="B591">
            <v>61405</v>
          </cell>
          <cell r="C591" t="str">
            <v>41610-05-0005-000</v>
          </cell>
          <cell r="G591" t="str">
            <v>ISR RET. P. MOR. Y FIS. PAG. PROV. ENAJ.BIENES 100%</v>
          </cell>
          <cell r="H591">
            <v>457</v>
          </cell>
        </row>
        <row r="592">
          <cell r="A592">
            <v>56756</v>
          </cell>
          <cell r="B592">
            <v>61406</v>
          </cell>
          <cell r="C592" t="str">
            <v>41610-05-0006-000</v>
          </cell>
          <cell r="G592" t="str">
            <v>ISR PERS.FISLPAG.PROV.ACT.EMPR.REG.INT.100%</v>
          </cell>
          <cell r="H592">
            <v>458</v>
          </cell>
        </row>
        <row r="593">
          <cell r="A593">
            <v>56757</v>
          </cell>
          <cell r="B593">
            <v>61407</v>
          </cell>
          <cell r="C593" t="str">
            <v>41610-05-0007-000</v>
          </cell>
          <cell r="G593" t="str">
            <v>SUBS.POR BENEFICIOS FISCALES ISR 100%</v>
          </cell>
          <cell r="H593">
            <v>459</v>
          </cell>
        </row>
        <row r="594">
          <cell r="A594">
            <v>57902</v>
          </cell>
          <cell r="B594">
            <v>61408</v>
          </cell>
          <cell r="C594" t="str">
            <v>41610-05-0008-000</v>
          </cell>
          <cell r="G594" t="str">
            <v>ACTUALIZACION  ISR 75%</v>
          </cell>
          <cell r="H594">
            <v>460</v>
          </cell>
        </row>
        <row r="595">
          <cell r="A595">
            <v>77902</v>
          </cell>
          <cell r="B595">
            <v>61409</v>
          </cell>
          <cell r="C595" t="str">
            <v>41610-05-0009-000</v>
          </cell>
          <cell r="G595" t="str">
            <v>ACTUALIZACION  ISR 25%</v>
          </cell>
          <cell r="H595">
            <v>461</v>
          </cell>
        </row>
        <row r="596">
          <cell r="A596">
            <v>57908</v>
          </cell>
          <cell r="B596">
            <v>61410</v>
          </cell>
          <cell r="C596" t="str">
            <v>41610-05-0010-000</v>
          </cell>
          <cell r="G596" t="str">
            <v>ACTUALIZACION ISR REPECOS 100%</v>
          </cell>
          <cell r="H596">
            <v>462</v>
          </cell>
        </row>
        <row r="597">
          <cell r="A597">
            <v>57910</v>
          </cell>
          <cell r="B597">
            <v>61411</v>
          </cell>
          <cell r="C597" t="str">
            <v>41610-05-0011-000</v>
          </cell>
          <cell r="G597" t="str">
            <v>ACTUALIZACION ISR 5% S/ENAJ.DE INMUEBLES</v>
          </cell>
          <cell r="H597">
            <v>463</v>
          </cell>
        </row>
        <row r="598">
          <cell r="A598">
            <v>57508</v>
          </cell>
          <cell r="B598">
            <v>61412</v>
          </cell>
          <cell r="C598" t="str">
            <v>41610-05-0012-000</v>
          </cell>
          <cell r="G598" t="str">
            <v>MULTAS ISR 5% S/ENAJENACION DE INMUEBLES</v>
          </cell>
          <cell r="H598">
            <v>464</v>
          </cell>
        </row>
        <row r="599">
          <cell r="A599">
            <v>57912</v>
          </cell>
          <cell r="B599">
            <v>61413</v>
          </cell>
          <cell r="C599" t="str">
            <v>41610-05-0013-000</v>
          </cell>
          <cell r="G599" t="str">
            <v>ACT. ISR 5% REGIMEN INTERMEDIO 100%</v>
          </cell>
          <cell r="H599">
            <v>465</v>
          </cell>
        </row>
        <row r="600">
          <cell r="A600">
            <v>57510</v>
          </cell>
          <cell r="B600">
            <v>61414</v>
          </cell>
          <cell r="C600" t="str">
            <v>41610-05-0014-000</v>
          </cell>
          <cell r="G600" t="str">
            <v>MULTAS ISR 5% REGIMEN INTERMEDIO 100%</v>
          </cell>
          <cell r="H600">
            <v>466</v>
          </cell>
        </row>
        <row r="601">
          <cell r="A601">
            <v>57502</v>
          </cell>
          <cell r="B601">
            <v>61415</v>
          </cell>
          <cell r="C601" t="str">
            <v>41610-05-0015-000</v>
          </cell>
          <cell r="G601" t="str">
            <v>MULTAS ISR IA IVA E IEPS FISC. 100%</v>
          </cell>
          <cell r="H601">
            <v>467</v>
          </cell>
        </row>
        <row r="602">
          <cell r="A602">
            <v>57914</v>
          </cell>
          <cell r="B602">
            <v>61416</v>
          </cell>
          <cell r="C602" t="str">
            <v>41610-05-0016-000</v>
          </cell>
          <cell r="G602" t="str">
            <v>ACT.DE MULTAS IMPUESTAS POR FISCALIZACION 1005</v>
          </cell>
          <cell r="H602">
            <v>468</v>
          </cell>
        </row>
        <row r="603">
          <cell r="A603">
            <v>57503</v>
          </cell>
          <cell r="B603">
            <v>61417</v>
          </cell>
          <cell r="C603" t="str">
            <v>41610-05-0017-000</v>
          </cell>
          <cell r="G603" t="str">
            <v>MULTAS ISR IA IVA E IEPS VIG.OBLIG.</v>
          </cell>
          <cell r="H603">
            <v>469</v>
          </cell>
        </row>
        <row r="604">
          <cell r="A604">
            <v>57505</v>
          </cell>
          <cell r="B604">
            <v>61418</v>
          </cell>
          <cell r="C604" t="str">
            <v>41610-05-0018-000</v>
          </cell>
          <cell r="G604" t="str">
            <v>MULTAS POR CORRECCION FISCAL</v>
          </cell>
          <cell r="H604">
            <v>470</v>
          </cell>
        </row>
        <row r="605">
          <cell r="A605">
            <v>57605</v>
          </cell>
          <cell r="B605">
            <v>61419</v>
          </cell>
          <cell r="C605" t="str">
            <v>41610-05-0019-000</v>
          </cell>
          <cell r="G605" t="str">
            <v>RECARGOS ISR 100%</v>
          </cell>
          <cell r="H605">
            <v>471</v>
          </cell>
        </row>
        <row r="606">
          <cell r="A606">
            <v>57608</v>
          </cell>
          <cell r="B606">
            <v>61420</v>
          </cell>
          <cell r="C606" t="str">
            <v>41610-05-0020-000</v>
          </cell>
          <cell r="G606" t="str">
            <v>RECARGOS ISR REPECOS 100%</v>
          </cell>
          <cell r="H606">
            <v>472</v>
          </cell>
        </row>
        <row r="607">
          <cell r="A607">
            <v>57611</v>
          </cell>
          <cell r="B607">
            <v>61421</v>
          </cell>
          <cell r="C607" t="str">
            <v>41610-05-0021-000</v>
          </cell>
          <cell r="G607" t="str">
            <v>REC. POR MORA CREDITOS FISCALIZACION 100%</v>
          </cell>
          <cell r="H607">
            <v>473</v>
          </cell>
        </row>
        <row r="608">
          <cell r="A608">
            <v>57612</v>
          </cell>
          <cell r="B608">
            <v>61423</v>
          </cell>
          <cell r="C608" t="str">
            <v>41610-05-0023-000</v>
          </cell>
          <cell r="G608" t="str">
            <v>RECARGOS ISR 5% S/ENAJ.DE INMUEBLES</v>
          </cell>
          <cell r="H608">
            <v>474</v>
          </cell>
        </row>
        <row r="609">
          <cell r="A609">
            <v>57614</v>
          </cell>
          <cell r="B609">
            <v>61424</v>
          </cell>
          <cell r="C609" t="str">
            <v>41610-05-0024-000</v>
          </cell>
          <cell r="G609" t="str">
            <v>RECARGOS ISR 5% REGIMEN INTERMEDIO 100%</v>
          </cell>
          <cell r="H609">
            <v>475</v>
          </cell>
        </row>
        <row r="610">
          <cell r="A610">
            <v>57610</v>
          </cell>
          <cell r="B610">
            <v>61425</v>
          </cell>
          <cell r="C610" t="str">
            <v>41610-05-0025-000</v>
          </cell>
          <cell r="G610" t="str">
            <v>INTERESES POR PLAZO CREDITOS FISCALIZACION  100%</v>
          </cell>
          <cell r="H610">
            <v>476</v>
          </cell>
        </row>
        <row r="611">
          <cell r="A611">
            <v>57403</v>
          </cell>
          <cell r="B611">
            <v>61427</v>
          </cell>
          <cell r="C611" t="str">
            <v>41610-05-0027-000</v>
          </cell>
          <cell r="G611" t="str">
            <v>GASTOS DE EJECUCION VIG. DE OBLIGACIONES</v>
          </cell>
          <cell r="H611">
            <v>477</v>
          </cell>
        </row>
        <row r="612">
          <cell r="A612">
            <v>57405</v>
          </cell>
          <cell r="B612">
            <v>61428</v>
          </cell>
          <cell r="C612" t="str">
            <v>41610-05-0028-000</v>
          </cell>
          <cell r="G612" t="str">
            <v>GASTOS DE EJECUCION DE CREDITOS FIS. FEDERALES</v>
          </cell>
          <cell r="H612">
            <v>478</v>
          </cell>
        </row>
        <row r="613">
          <cell r="A613">
            <v>56758</v>
          </cell>
          <cell r="B613">
            <v>61435</v>
          </cell>
          <cell r="C613" t="str">
            <v>41610-05-0035-000</v>
          </cell>
          <cell r="G613" t="str">
            <v>ISR DEL EJERCICIO</v>
          </cell>
          <cell r="H613">
            <v>479</v>
          </cell>
        </row>
        <row r="614">
          <cell r="A614">
            <v>57915</v>
          </cell>
          <cell r="B614">
            <v>61436</v>
          </cell>
          <cell r="C614" t="str">
            <v>41610-05-0036-000</v>
          </cell>
          <cell r="G614" t="str">
            <v>ACTUALIZACION ISR DEL EJERCICIO</v>
          </cell>
          <cell r="H614">
            <v>480</v>
          </cell>
        </row>
        <row r="615">
          <cell r="A615">
            <v>56740</v>
          </cell>
          <cell r="B615">
            <v>61437</v>
          </cell>
          <cell r="C615" t="str">
            <v>41610-05-0037-000</v>
          </cell>
          <cell r="G615" t="str">
            <v>ISR RETENCION DE SALARIOS</v>
          </cell>
          <cell r="H615">
            <v>481</v>
          </cell>
        </row>
        <row r="616">
          <cell r="A616">
            <v>57916</v>
          </cell>
          <cell r="B616">
            <v>61438</v>
          </cell>
          <cell r="C616" t="str">
            <v>41610-05-0038-000</v>
          </cell>
          <cell r="G616" t="str">
            <v>ACTUALIZACION ISR RETENCION DE SALARIOS</v>
          </cell>
          <cell r="H616">
            <v>482</v>
          </cell>
        </row>
        <row r="617">
          <cell r="A617">
            <v>57616</v>
          </cell>
          <cell r="B617">
            <v>61439</v>
          </cell>
          <cell r="C617" t="str">
            <v>41610-05-0039-000</v>
          </cell>
          <cell r="G617" t="str">
            <v>RECARGOS ISR RETENCION DE SALARIOS</v>
          </cell>
          <cell r="H617">
            <v>483</v>
          </cell>
        </row>
        <row r="618">
          <cell r="A618">
            <v>56759</v>
          </cell>
          <cell r="B618">
            <v>61440</v>
          </cell>
          <cell r="C618" t="str">
            <v>41610-05-0040-000</v>
          </cell>
          <cell r="G618" t="str">
            <v>ISR RETENCIONES  HONORARIOS</v>
          </cell>
          <cell r="H618">
            <v>484</v>
          </cell>
        </row>
        <row r="619">
          <cell r="A619">
            <v>57917</v>
          </cell>
          <cell r="B619">
            <v>61441</v>
          </cell>
          <cell r="C619" t="str">
            <v>41610-05-0041-000</v>
          </cell>
          <cell r="G619" t="str">
            <v>ACTUALIZACION ISR RETENCIONES  HONORARIOS</v>
          </cell>
          <cell r="H619">
            <v>485</v>
          </cell>
        </row>
        <row r="620">
          <cell r="A620">
            <v>57617</v>
          </cell>
          <cell r="B620">
            <v>61442</v>
          </cell>
          <cell r="C620" t="str">
            <v>41610-05-0042-000</v>
          </cell>
          <cell r="G620" t="str">
            <v>RECARGOS ISR RETENCIONES  HONORARIOS</v>
          </cell>
          <cell r="H620">
            <v>486</v>
          </cell>
        </row>
        <row r="621">
          <cell r="A621">
            <v>57918</v>
          </cell>
          <cell r="B621">
            <v>61443</v>
          </cell>
          <cell r="C621" t="str">
            <v>41610-05-0043-000</v>
          </cell>
          <cell r="G621" t="str">
            <v>ACTUALIZACION ISR PAGOS PROVISIONALES</v>
          </cell>
          <cell r="H621">
            <v>487</v>
          </cell>
        </row>
        <row r="622">
          <cell r="A622">
            <v>57618</v>
          </cell>
          <cell r="B622">
            <v>61444</v>
          </cell>
          <cell r="C622" t="str">
            <v>41610-05-0044-000</v>
          </cell>
          <cell r="G622" t="str">
            <v>RECARGOS ISR PAGOS PROVISIONALES</v>
          </cell>
          <cell r="H622">
            <v>488</v>
          </cell>
        </row>
        <row r="623">
          <cell r="A623">
            <v>57702</v>
          </cell>
          <cell r="B623">
            <v>61445</v>
          </cell>
          <cell r="C623" t="str">
            <v>41610-05-0045-000</v>
          </cell>
          <cell r="G623" t="str">
            <v>DESCUENTO S/ ACCES. DE MULTAS ISR IA IVA E IEPS FISC. 100%</v>
          </cell>
          <cell r="H623">
            <v>489</v>
          </cell>
        </row>
        <row r="624">
          <cell r="A624">
            <v>57703</v>
          </cell>
          <cell r="B624">
            <v>61446</v>
          </cell>
          <cell r="C624" t="str">
            <v>41610-05-0046-000</v>
          </cell>
          <cell r="G624" t="str">
            <v>DESCUENTO S/ ACCES. DE MULTAS ISR IA IVA E IEPS VIG.OBLIG. 100%</v>
          </cell>
          <cell r="H624">
            <v>490</v>
          </cell>
        </row>
        <row r="625">
          <cell r="A625">
            <v>57704</v>
          </cell>
          <cell r="B625">
            <v>61447</v>
          </cell>
          <cell r="C625" t="str">
            <v>41610-05-0047-000</v>
          </cell>
          <cell r="G625" t="str">
            <v>DESCUENTO S/ ACCES.DE MULTAS DE CONTROL DE OBLIG. REG. GRAL. LEY</v>
          </cell>
          <cell r="H625">
            <v>491</v>
          </cell>
        </row>
        <row r="626">
          <cell r="A626">
            <v>57705</v>
          </cell>
          <cell r="B626">
            <v>61448</v>
          </cell>
          <cell r="C626" t="str">
            <v>41610-05-0048-000</v>
          </cell>
          <cell r="G626" t="str">
            <v>DESCUENTO S/ ACCES. DE ISR PERS FIS PAG. PROV. ACT. PEQ. CONT. 100%</v>
          </cell>
          <cell r="H626">
            <v>492</v>
          </cell>
        </row>
        <row r="627">
          <cell r="A627">
            <v>57514</v>
          </cell>
          <cell r="B627">
            <v>61449</v>
          </cell>
          <cell r="C627" t="str">
            <v>41610-05-0049-000</v>
          </cell>
          <cell r="G627" t="str">
            <v>DESCUENTO S/ MULTAS ISR IA IVA E IEPS FISCALIZADAS. 100%</v>
          </cell>
          <cell r="H627">
            <v>493</v>
          </cell>
        </row>
        <row r="628">
          <cell r="A628">
            <v>57515</v>
          </cell>
          <cell r="B628">
            <v>61450</v>
          </cell>
          <cell r="C628" t="str">
            <v>41610-05-0050-000</v>
          </cell>
          <cell r="G628" t="str">
            <v>DESCUENTO S/  MULTAS ISR IA IVA E IEPS VIG.OBLIG. 100%</v>
          </cell>
          <cell r="H628">
            <v>494</v>
          </cell>
        </row>
        <row r="629">
          <cell r="A629">
            <v>57516</v>
          </cell>
          <cell r="B629">
            <v>61451</v>
          </cell>
          <cell r="C629" t="str">
            <v>41610-05-0051-000</v>
          </cell>
          <cell r="G629" t="str">
            <v>DESCUENTO S/MULTAS DE CONTROL DE OBLIG. REG. GRAL. LEY</v>
          </cell>
          <cell r="H629">
            <v>495</v>
          </cell>
        </row>
        <row r="630">
          <cell r="A630">
            <v>57622</v>
          </cell>
          <cell r="B630">
            <v>61452</v>
          </cell>
          <cell r="C630" t="str">
            <v>41610-05-0052-000</v>
          </cell>
          <cell r="G630" t="str">
            <v>INT. POR PLAZO PEQ. CONTRIBUYENTE 100%</v>
          </cell>
          <cell r="H630">
            <v>496</v>
          </cell>
        </row>
        <row r="631">
          <cell r="A631">
            <v>57623</v>
          </cell>
          <cell r="B631">
            <v>61453</v>
          </cell>
          <cell r="C631" t="str">
            <v>41610-05-0053-000</v>
          </cell>
          <cell r="G631" t="str">
            <v>REC. POR MORA PEQ. CONTRIBUYENTE 100%</v>
          </cell>
          <cell r="H631">
            <v>497</v>
          </cell>
        </row>
        <row r="633">
          <cell r="B633">
            <v>615</v>
          </cell>
          <cell r="C633" t="str">
            <v>41610-06-0000-000</v>
          </cell>
          <cell r="F633" t="str">
            <v>IMPUESTO AL VALOR AGREGADO</v>
          </cell>
        </row>
        <row r="634">
          <cell r="A634">
            <v>56901</v>
          </cell>
          <cell r="B634">
            <v>61501</v>
          </cell>
          <cell r="C634" t="str">
            <v>41610-06-0001-000</v>
          </cell>
          <cell r="G634" t="str">
            <v>IVA PAG PROV.PERS.MOR. Y FIS. 100%</v>
          </cell>
          <cell r="H634">
            <v>498</v>
          </cell>
        </row>
        <row r="635">
          <cell r="A635">
            <v>56905</v>
          </cell>
          <cell r="B635">
            <v>61502</v>
          </cell>
          <cell r="C635" t="str">
            <v>41610-06-0002-000</v>
          </cell>
          <cell r="G635" t="str">
            <v>DEC.ANUAL Y COMPL.R.SIMPLIF.100%</v>
          </cell>
          <cell r="H635">
            <v>499</v>
          </cell>
        </row>
        <row r="636">
          <cell r="A636">
            <v>56913</v>
          </cell>
          <cell r="B636">
            <v>61503</v>
          </cell>
          <cell r="C636" t="str">
            <v>41610-06-0003-000</v>
          </cell>
          <cell r="G636" t="str">
            <v>REGIMEN PEQ.CONTRIB. 100%</v>
          </cell>
          <cell r="H636">
            <v>500</v>
          </cell>
        </row>
        <row r="637">
          <cell r="A637">
            <v>56914</v>
          </cell>
          <cell r="B637">
            <v>61504</v>
          </cell>
          <cell r="C637" t="str">
            <v>41610-06-0004-000</v>
          </cell>
          <cell r="G637" t="str">
            <v>SUBSIDIO POR BENEFICIOS FISCALES IVA 100%</v>
          </cell>
          <cell r="H637">
            <v>501</v>
          </cell>
        </row>
        <row r="638">
          <cell r="A638">
            <v>57609</v>
          </cell>
          <cell r="B638">
            <v>61505</v>
          </cell>
          <cell r="C638" t="str">
            <v>41610-06-0005-000</v>
          </cell>
          <cell r="G638" t="str">
            <v>RECARGOS IVA REPECOS 100%</v>
          </cell>
          <cell r="H638">
            <v>502</v>
          </cell>
        </row>
        <row r="639">
          <cell r="A639">
            <v>57909</v>
          </cell>
          <cell r="B639">
            <v>61506</v>
          </cell>
          <cell r="C639" t="str">
            <v>41610-06-0006-000</v>
          </cell>
          <cell r="G639" t="str">
            <v>ACTUALIZACION IVA REPECOS 100%</v>
          </cell>
          <cell r="H639">
            <v>503</v>
          </cell>
        </row>
        <row r="640">
          <cell r="A640">
            <v>57919</v>
          </cell>
          <cell r="B640">
            <v>61507</v>
          </cell>
          <cell r="C640" t="str">
            <v>41610-06-0007-000</v>
          </cell>
          <cell r="G640" t="str">
            <v xml:space="preserve">ACTUALIZACION IVA </v>
          </cell>
          <cell r="H640">
            <v>504</v>
          </cell>
        </row>
        <row r="641">
          <cell r="A641">
            <v>57619</v>
          </cell>
          <cell r="B641">
            <v>61508</v>
          </cell>
          <cell r="C641" t="str">
            <v>41610-06-0008-000</v>
          </cell>
          <cell r="G641" t="str">
            <v xml:space="preserve">RECARGOS IVA </v>
          </cell>
          <cell r="H641">
            <v>505</v>
          </cell>
        </row>
        <row r="642">
          <cell r="A642">
            <v>57706</v>
          </cell>
          <cell r="B642">
            <v>61509</v>
          </cell>
          <cell r="C642" t="str">
            <v>41610-06-0009-000</v>
          </cell>
          <cell r="G642" t="str">
            <v>DESCUENTO S/ACCES DE IVA REGIMEN PEQ.CONTRIB. 100%</v>
          </cell>
          <cell r="H642">
            <v>506</v>
          </cell>
        </row>
        <row r="644">
          <cell r="B644">
            <v>616</v>
          </cell>
          <cell r="C644" t="str">
            <v>41610-07-0000-000</v>
          </cell>
          <cell r="F644" t="str">
            <v>IMPUESTO ESPECIAL  SOBRE PRODUCCION Y SERVICIOS</v>
          </cell>
        </row>
        <row r="645">
          <cell r="A645">
            <v>57201</v>
          </cell>
          <cell r="B645">
            <v>61601</v>
          </cell>
          <cell r="C645" t="str">
            <v>41610-07-0001-000</v>
          </cell>
          <cell r="G645" t="str">
            <v>IEPS GASOLINA 9/11</v>
          </cell>
          <cell r="H645">
            <v>507</v>
          </cell>
        </row>
        <row r="646">
          <cell r="A646">
            <v>77201</v>
          </cell>
          <cell r="B646">
            <v>61602</v>
          </cell>
          <cell r="C646" t="str">
            <v>41610-07-0002-000</v>
          </cell>
          <cell r="G646" t="str">
            <v>IEPS GASOLINA 2/11</v>
          </cell>
          <cell r="H646">
            <v>508</v>
          </cell>
        </row>
        <row r="647">
          <cell r="A647">
            <v>57211</v>
          </cell>
          <cell r="B647">
            <v>61603</v>
          </cell>
          <cell r="C647" t="str">
            <v>41610-07-0003-000</v>
          </cell>
          <cell r="G647" t="str">
            <v>IEPS GASOLINA 9/11 FISCALIZADO</v>
          </cell>
          <cell r="H647">
            <v>509</v>
          </cell>
        </row>
        <row r="648">
          <cell r="A648">
            <v>77211</v>
          </cell>
          <cell r="B648">
            <v>61604</v>
          </cell>
          <cell r="C648" t="str">
            <v>41610-07-0004-000</v>
          </cell>
          <cell r="G648" t="str">
            <v>IEPS GASOLINA 2/11 FISCALIZADO</v>
          </cell>
          <cell r="H648">
            <v>510</v>
          </cell>
        </row>
        <row r="649">
          <cell r="A649">
            <v>57203</v>
          </cell>
          <cell r="B649">
            <v>61605</v>
          </cell>
          <cell r="C649" t="str">
            <v>41610-07-0005-000</v>
          </cell>
          <cell r="G649" t="str">
            <v>ACTUALIZACION IEPS GASOLINA 9/11</v>
          </cell>
          <cell r="H649">
            <v>511</v>
          </cell>
        </row>
        <row r="650">
          <cell r="A650">
            <v>77203</v>
          </cell>
          <cell r="B650">
            <v>61606</v>
          </cell>
          <cell r="C650" t="str">
            <v>41610-07-0006-000</v>
          </cell>
          <cell r="G650" t="str">
            <v>ACTUALIZACION IEPS GASOLINA 2/11</v>
          </cell>
          <cell r="H650">
            <v>512</v>
          </cell>
        </row>
        <row r="651">
          <cell r="A651">
            <v>57213</v>
          </cell>
          <cell r="B651">
            <v>61607</v>
          </cell>
          <cell r="C651" t="str">
            <v>41610-07-0007-000</v>
          </cell>
          <cell r="G651" t="str">
            <v>ACTUALIZACION IEPS GASOLINA 9/11 FISCALIZADO</v>
          </cell>
          <cell r="H651">
            <v>513</v>
          </cell>
        </row>
        <row r="652">
          <cell r="A652">
            <v>77213</v>
          </cell>
          <cell r="B652">
            <v>61608</v>
          </cell>
          <cell r="C652" t="str">
            <v>41610-07-0008-000</v>
          </cell>
          <cell r="G652" t="str">
            <v>ACTUALIZACION IEPS GASOLINA 2/11 FISCALIZADO</v>
          </cell>
          <cell r="H652">
            <v>514</v>
          </cell>
        </row>
        <row r="653">
          <cell r="A653">
            <v>57206</v>
          </cell>
          <cell r="B653">
            <v>61609</v>
          </cell>
          <cell r="C653" t="str">
            <v>41610-07-0009-000</v>
          </cell>
          <cell r="G653" t="str">
            <v>MULTAS POR INCUMPLIMIENTO A REQUERIMIENTO IEPS 9/11</v>
          </cell>
          <cell r="H653">
            <v>515</v>
          </cell>
        </row>
        <row r="654">
          <cell r="A654">
            <v>77206</v>
          </cell>
          <cell r="B654">
            <v>61610</v>
          </cell>
          <cell r="C654" t="str">
            <v>41610-07-0010-000</v>
          </cell>
          <cell r="G654" t="str">
            <v>MULTAS POR INCUMPL. A REQ.IEPS GAS 2/11</v>
          </cell>
          <cell r="H654">
            <v>516</v>
          </cell>
        </row>
        <row r="655">
          <cell r="A655">
            <v>57207</v>
          </cell>
          <cell r="B655">
            <v>61611</v>
          </cell>
          <cell r="C655" t="str">
            <v>41610-07-0011-000</v>
          </cell>
          <cell r="G655" t="str">
            <v>MULTAS POR EXTEMPORANEIDAD IEPS GASOLINA 9/11</v>
          </cell>
          <cell r="H655">
            <v>517</v>
          </cell>
        </row>
        <row r="656">
          <cell r="A656">
            <v>77207</v>
          </cell>
          <cell r="B656">
            <v>61612</v>
          </cell>
          <cell r="C656" t="str">
            <v>41610-07-0012-000</v>
          </cell>
          <cell r="G656" t="str">
            <v>MULTAS POR EXTEMPORANEIDAD IEPS GAS 2/11</v>
          </cell>
          <cell r="H656">
            <v>518</v>
          </cell>
        </row>
        <row r="657">
          <cell r="A657">
            <v>57204</v>
          </cell>
          <cell r="B657">
            <v>61613</v>
          </cell>
          <cell r="C657" t="str">
            <v>41610-07-0013-000</v>
          </cell>
          <cell r="G657" t="str">
            <v>MULTAS POR CORRECCION FISCAL IEPS GASOLINA 9/11</v>
          </cell>
          <cell r="H657">
            <v>519</v>
          </cell>
        </row>
        <row r="658">
          <cell r="A658">
            <v>77204</v>
          </cell>
          <cell r="B658">
            <v>61614</v>
          </cell>
          <cell r="C658" t="str">
            <v>41610-07-0014-000</v>
          </cell>
          <cell r="G658" t="str">
            <v>MULTAS POR CORRECC.FISC.IEPS GAS 2/11</v>
          </cell>
          <cell r="H658">
            <v>520</v>
          </cell>
        </row>
        <row r="659">
          <cell r="A659">
            <v>57214</v>
          </cell>
          <cell r="B659">
            <v>61615</v>
          </cell>
          <cell r="C659" t="str">
            <v>41610-07-0015-000</v>
          </cell>
          <cell r="G659" t="str">
            <v>MULTA POR CORRECC.FISCAL IEPS GASOLINA 9/11 FISCALIZ.</v>
          </cell>
          <cell r="H659">
            <v>521</v>
          </cell>
        </row>
        <row r="660">
          <cell r="A660">
            <v>77214</v>
          </cell>
          <cell r="B660">
            <v>61616</v>
          </cell>
          <cell r="C660" t="str">
            <v>41610-07-0016-000</v>
          </cell>
          <cell r="G660" t="str">
            <v>MULTA POR CORRECC.FISCAL IEPS GASOLINA 2/11 FISCALIZ.</v>
          </cell>
          <cell r="H660">
            <v>522</v>
          </cell>
        </row>
        <row r="661">
          <cell r="A661">
            <v>57202</v>
          </cell>
          <cell r="B661">
            <v>61617</v>
          </cell>
          <cell r="C661" t="str">
            <v>41610-07-0017-000</v>
          </cell>
          <cell r="G661" t="str">
            <v>RECARGOS IEPS GASOLINA 9/11</v>
          </cell>
          <cell r="H661">
            <v>523</v>
          </cell>
        </row>
        <row r="662">
          <cell r="A662">
            <v>77202</v>
          </cell>
          <cell r="B662">
            <v>61618</v>
          </cell>
          <cell r="C662" t="str">
            <v>41610-07-0018-000</v>
          </cell>
          <cell r="G662" t="str">
            <v>RECARGOS IEPS GASOLINA 2/11</v>
          </cell>
          <cell r="H662">
            <v>524</v>
          </cell>
        </row>
        <row r="663">
          <cell r="A663">
            <v>57212</v>
          </cell>
          <cell r="B663">
            <v>61619</v>
          </cell>
          <cell r="C663" t="str">
            <v>41610-07-0019-000</v>
          </cell>
          <cell r="G663" t="str">
            <v>RECARGOS IEPS GASOLINA 9/11 FISCALIZADO</v>
          </cell>
          <cell r="H663">
            <v>525</v>
          </cell>
        </row>
        <row r="664">
          <cell r="A664">
            <v>77212</v>
          </cell>
          <cell r="B664">
            <v>61620</v>
          </cell>
          <cell r="C664" t="str">
            <v>41610-07-0020-000</v>
          </cell>
          <cell r="G664" t="str">
            <v>RECARGOS IEPS GASOLINA 2/11 FISCALIZADO</v>
          </cell>
          <cell r="H664">
            <v>526</v>
          </cell>
        </row>
        <row r="665">
          <cell r="A665">
            <v>57205</v>
          </cell>
          <cell r="B665">
            <v>61621</v>
          </cell>
          <cell r="C665" t="str">
            <v>41610-07-0021-000</v>
          </cell>
          <cell r="G665" t="str">
            <v>GASTOS DE EJECUCION IEPS GASOLINA 9/11</v>
          </cell>
          <cell r="H665">
            <v>527</v>
          </cell>
        </row>
        <row r="666">
          <cell r="A666">
            <v>77205</v>
          </cell>
          <cell r="B666">
            <v>61622</v>
          </cell>
          <cell r="C666" t="str">
            <v>41610-07-0022-000</v>
          </cell>
          <cell r="G666" t="str">
            <v>GASTOS DE EJECUCION IEPS GAS 2/11</v>
          </cell>
          <cell r="H666">
            <v>528</v>
          </cell>
        </row>
        <row r="667">
          <cell r="A667">
            <v>57215</v>
          </cell>
          <cell r="B667">
            <v>61624</v>
          </cell>
          <cell r="C667" t="str">
            <v>41610-07-0024-000</v>
          </cell>
          <cell r="G667" t="str">
            <v>DESCUENTO S/ACCES. DE MULTAS X INCUMPLIMIENTO A REQUERIMIENTO IEPS 9/11</v>
          </cell>
          <cell r="H667">
            <v>529</v>
          </cell>
        </row>
        <row r="668">
          <cell r="A668">
            <v>77215</v>
          </cell>
          <cell r="B668">
            <v>61625</v>
          </cell>
          <cell r="C668" t="str">
            <v>41610-07-0025-000</v>
          </cell>
          <cell r="G668" t="str">
            <v>DESCUENTO S/ACCES. DE MULTAS X INCUMPLIMIENTO A REQUERIMIENTO IEPS 2/11</v>
          </cell>
          <cell r="H668">
            <v>530</v>
          </cell>
        </row>
        <row r="669">
          <cell r="A669">
            <v>57216</v>
          </cell>
          <cell r="B669">
            <v>61626</v>
          </cell>
          <cell r="C669" t="str">
            <v>41610-07-0026-000</v>
          </cell>
          <cell r="G669" t="str">
            <v>DESCUENTO S/ACCES. DE MULTAS POR EXTEMPORANEIDAD IEPS GASOLINA 9/11</v>
          </cell>
          <cell r="H669">
            <v>531</v>
          </cell>
        </row>
        <row r="670">
          <cell r="A670">
            <v>77216</v>
          </cell>
          <cell r="B670">
            <v>61627</v>
          </cell>
          <cell r="C670" t="str">
            <v>41610-07-0027-000</v>
          </cell>
          <cell r="G670" t="str">
            <v>DESCUENTO S/ACCES. DE MULTAS POR EXTEMPORANEIDAD IEPS GASOLINA 2/11</v>
          </cell>
          <cell r="H670">
            <v>532</v>
          </cell>
        </row>
        <row r="671">
          <cell r="A671">
            <v>57217</v>
          </cell>
          <cell r="B671">
            <v>61628</v>
          </cell>
          <cell r="C671" t="str">
            <v>41610-07-0028-000</v>
          </cell>
          <cell r="G671" t="str">
            <v>DESCUENTO S/MULTAS X INCUMPLIMIENTO A REQUERIMIENTO IEPS 9/11</v>
          </cell>
          <cell r="H671">
            <v>533</v>
          </cell>
        </row>
        <row r="672">
          <cell r="A672">
            <v>77217</v>
          </cell>
          <cell r="B672">
            <v>61629</v>
          </cell>
          <cell r="C672" t="str">
            <v>41610-07-0029-000</v>
          </cell>
          <cell r="G672" t="str">
            <v>DESCUENTO S/MULTAS X INCUMPLIMIENTO A REQUERIMIENTO IEPS 2/11</v>
          </cell>
          <cell r="H672">
            <v>534</v>
          </cell>
        </row>
        <row r="673">
          <cell r="A673">
            <v>57218</v>
          </cell>
          <cell r="B673">
            <v>61630</v>
          </cell>
          <cell r="C673" t="str">
            <v>41610-07-0030-000</v>
          </cell>
          <cell r="G673" t="str">
            <v>DESCUENTO S/MULTAS POR EXTEMPORANEIDAD IEPS GASOLINA 9/11</v>
          </cell>
          <cell r="H673">
            <v>535</v>
          </cell>
        </row>
        <row r="674">
          <cell r="A674">
            <v>77218</v>
          </cell>
          <cell r="B674">
            <v>61631</v>
          </cell>
          <cell r="C674" t="str">
            <v>41610-07-0031-000</v>
          </cell>
          <cell r="G674" t="str">
            <v>DESCUENTO S/MULTAS POR EXTEMPORANEIDAD IEPS GASOLINA 2/11</v>
          </cell>
          <cell r="H674">
            <v>536</v>
          </cell>
        </row>
        <row r="676">
          <cell r="B676">
            <v>617</v>
          </cell>
          <cell r="C676" t="str">
            <v>41610-08-0000-000</v>
          </cell>
          <cell r="F676" t="str">
            <v>PESCA DEPORTIVA Y VIDA SILVESTRE</v>
          </cell>
        </row>
        <row r="677">
          <cell r="A677">
            <v>57301</v>
          </cell>
          <cell r="B677">
            <v>61701</v>
          </cell>
          <cell r="C677" t="str">
            <v>41610-08-0001-000</v>
          </cell>
          <cell r="G677" t="str">
            <v>PERMISOS PARA PESCA DEPORTIVA</v>
          </cell>
          <cell r="H677">
            <v>537</v>
          </cell>
        </row>
        <row r="678">
          <cell r="A678">
            <v>57302</v>
          </cell>
          <cell r="B678">
            <v>61702</v>
          </cell>
          <cell r="C678" t="str">
            <v>41610-08-0002-000</v>
          </cell>
          <cell r="G678" t="str">
            <v>APROVECHAMIENTO RECURSOS PESQUEROS</v>
          </cell>
          <cell r="H678">
            <v>538</v>
          </cell>
        </row>
        <row r="679">
          <cell r="A679">
            <v>57303</v>
          </cell>
          <cell r="B679">
            <v>61703</v>
          </cell>
          <cell r="C679" t="str">
            <v>41610-08-0003-000</v>
          </cell>
          <cell r="G679" t="str">
            <v>LICENCIA DE CAZA DEPORTIVA</v>
          </cell>
          <cell r="H679">
            <v>539</v>
          </cell>
        </row>
        <row r="680">
          <cell r="A680">
            <v>57304</v>
          </cell>
          <cell r="B680">
            <v>61704</v>
          </cell>
          <cell r="C680" t="str">
            <v>41610-08-0004-000</v>
          </cell>
          <cell r="G680" t="str">
            <v>REGISTRO DE ORGANIZACIONES (CLUBS CAZA)</v>
          </cell>
          <cell r="H680">
            <v>540</v>
          </cell>
        </row>
        <row r="681">
          <cell r="A681">
            <v>57305</v>
          </cell>
          <cell r="B681">
            <v>61705</v>
          </cell>
          <cell r="C681" t="str">
            <v>41610-08-0005-000</v>
          </cell>
          <cell r="G681" t="str">
            <v>REGISTRO PRESTADORES DE SERVICIO (TIENDAS DE MASCOTAS)</v>
          </cell>
          <cell r="H681">
            <v>541</v>
          </cell>
        </row>
        <row r="682">
          <cell r="A682">
            <v>57306</v>
          </cell>
          <cell r="B682">
            <v>61706</v>
          </cell>
          <cell r="C682" t="str">
            <v>41610-08-0006-000</v>
          </cell>
          <cell r="G682" t="str">
            <v>REGISTRO PRESTADORES DE SERVICIO (TAXI DERMISTAS)</v>
          </cell>
          <cell r="H682">
            <v>542</v>
          </cell>
        </row>
        <row r="683">
          <cell r="A683">
            <v>57308</v>
          </cell>
          <cell r="B683">
            <v>61707</v>
          </cell>
          <cell r="C683" t="str">
            <v>41610-08-0007-000</v>
          </cell>
          <cell r="G683" t="str">
            <v>LICENCIAS DE PRESTADORES DE SERVICIOS A PROVEC</v>
          </cell>
          <cell r="H683">
            <v>543</v>
          </cell>
        </row>
        <row r="684">
          <cell r="A684">
            <v>57309</v>
          </cell>
          <cell r="B684">
            <v>61708</v>
          </cell>
          <cell r="C684" t="str">
            <v>41610-08-0008-000</v>
          </cell>
          <cell r="G684" t="str">
            <v>REGISTRO DE RECOLEC.D/ESPECIMENES D/VIDA SILVESTRE</v>
          </cell>
          <cell r="H684">
            <v>544</v>
          </cell>
        </row>
        <row r="685">
          <cell r="A685">
            <v>57310</v>
          </cell>
          <cell r="B685">
            <v>61709</v>
          </cell>
          <cell r="C685" t="str">
            <v>41610-08-0009-000</v>
          </cell>
          <cell r="G685" t="str">
            <v>REG. DE EJEMP. D/FAUNA SILVESTRE MOD.AVE D/PRESA</v>
          </cell>
          <cell r="H685">
            <v>545</v>
          </cell>
        </row>
        <row r="686">
          <cell r="A686">
            <v>57311</v>
          </cell>
          <cell r="B686">
            <v>61710</v>
          </cell>
          <cell r="C686" t="str">
            <v>41610-08-0010-000</v>
          </cell>
          <cell r="G686" t="str">
            <v>EXPEDICION DE CINTILLOS</v>
          </cell>
          <cell r="H686">
            <v>546</v>
          </cell>
        </row>
        <row r="687">
          <cell r="A687">
            <v>57312</v>
          </cell>
          <cell r="B687">
            <v>61711</v>
          </cell>
          <cell r="C687" t="str">
            <v>41610-08-0011-000</v>
          </cell>
          <cell r="G687" t="str">
            <v>REG. DE EJEMP. D/ FAUNA SILV. MOD. MASCOTA</v>
          </cell>
          <cell r="H687">
            <v>547</v>
          </cell>
        </row>
        <row r="688">
          <cell r="A688">
            <v>57313</v>
          </cell>
          <cell r="B688">
            <v>61712</v>
          </cell>
          <cell r="C688" t="str">
            <v>41610-08-0012-000</v>
          </cell>
          <cell r="G688" t="str">
            <v>ACT. DE LA LICENCIA DE PRESTADOR DE SERVICIO</v>
          </cell>
          <cell r="H688">
            <v>548</v>
          </cell>
        </row>
        <row r="689">
          <cell r="A689">
            <v>57314</v>
          </cell>
          <cell r="B689">
            <v>61713</v>
          </cell>
          <cell r="C689" t="str">
            <v>41610-08-0013-000</v>
          </cell>
          <cell r="G689" t="str">
            <v>TRAMITE PARA EXPEDICION DE PERMISOS P/PESCA DEPORTIVA</v>
          </cell>
          <cell r="H689">
            <v>549</v>
          </cell>
        </row>
        <row r="690">
          <cell r="A690">
            <v>57315</v>
          </cell>
          <cell r="B690">
            <v>61714</v>
          </cell>
          <cell r="C690" t="str">
            <v>41610-08-0014-000</v>
          </cell>
          <cell r="G690" t="str">
            <v>MULTAS DE PARQUES Y VIDA SILVESTRE</v>
          </cell>
          <cell r="H690">
            <v>550</v>
          </cell>
        </row>
        <row r="691">
          <cell r="A691">
            <v>57316</v>
          </cell>
          <cell r="B691">
            <v>61715</v>
          </cell>
          <cell r="C691" t="str">
            <v>41610-08-0015-000</v>
          </cell>
          <cell r="G691" t="str">
            <v>REGISTRO DE PADRON DE PARQ. ZOO Y ESP. PUB. (PIMVS)</v>
          </cell>
          <cell r="H691">
            <v>551</v>
          </cell>
        </row>
        <row r="693">
          <cell r="B693">
            <v>618</v>
          </cell>
          <cell r="C693" t="str">
            <v>41610-09-0000-000</v>
          </cell>
          <cell r="F693" t="str">
            <v>MULTAS ADMINISTRATIVAS FEDERALES NO FISCALES</v>
          </cell>
        </row>
        <row r="694">
          <cell r="A694">
            <v>58901</v>
          </cell>
          <cell r="B694">
            <v>61801</v>
          </cell>
          <cell r="C694" t="str">
            <v>41610-09-0001-000</v>
          </cell>
          <cell r="G694" t="str">
            <v>MULTAS INFRACC.LEY FED.TRABAJO 98%</v>
          </cell>
          <cell r="H694">
            <v>552</v>
          </cell>
        </row>
        <row r="695">
          <cell r="A695">
            <v>58902</v>
          </cell>
          <cell r="B695">
            <v>61802</v>
          </cell>
          <cell r="C695" t="str">
            <v>41610-09-0002-000</v>
          </cell>
          <cell r="G695" t="str">
            <v>MULTAS INFR.REGLEMEN.DE TRANS.FED.98%</v>
          </cell>
          <cell r="H695">
            <v>553</v>
          </cell>
        </row>
        <row r="696">
          <cell r="A696">
            <v>58903</v>
          </cell>
          <cell r="B696">
            <v>61803</v>
          </cell>
          <cell r="C696" t="str">
            <v>41610-09-0003-000</v>
          </cell>
          <cell r="G696" t="str">
            <v>MULTAS DE LA PROFECO 98%</v>
          </cell>
          <cell r="H696">
            <v>554</v>
          </cell>
        </row>
        <row r="697">
          <cell r="A697">
            <v>58904</v>
          </cell>
          <cell r="B697">
            <v>61804</v>
          </cell>
          <cell r="C697" t="str">
            <v>41610-09-0004-000</v>
          </cell>
          <cell r="G697" t="str">
            <v>MULTAS DE VARIAS DEP. FED. 98%</v>
          </cell>
          <cell r="H697">
            <v>555</v>
          </cell>
        </row>
        <row r="698">
          <cell r="A698">
            <v>58905</v>
          </cell>
          <cell r="B698">
            <v>61805</v>
          </cell>
          <cell r="C698" t="str">
            <v>41610-09-0005-000</v>
          </cell>
          <cell r="G698" t="str">
            <v>MULTAS SECOFI 98%</v>
          </cell>
          <cell r="H698">
            <v>556</v>
          </cell>
        </row>
        <row r="699">
          <cell r="A699">
            <v>58906</v>
          </cell>
          <cell r="B699">
            <v>61806</v>
          </cell>
          <cell r="C699" t="str">
            <v>41610-09-0006-000</v>
          </cell>
          <cell r="G699" t="str">
            <v>MULTAS PROFEPA 98%</v>
          </cell>
          <cell r="H699">
            <v>557</v>
          </cell>
        </row>
        <row r="700">
          <cell r="A700">
            <v>78901</v>
          </cell>
          <cell r="B700">
            <v>61807</v>
          </cell>
          <cell r="C700" t="str">
            <v>41610-09-0007-000</v>
          </cell>
          <cell r="G700" t="str">
            <v>MULTAS INFRACC.LEY FED.TRABAJO 2%</v>
          </cell>
          <cell r="H700">
            <v>558</v>
          </cell>
        </row>
        <row r="701">
          <cell r="A701">
            <v>78902</v>
          </cell>
          <cell r="B701">
            <v>61808</v>
          </cell>
          <cell r="C701" t="str">
            <v>41610-09-0008-000</v>
          </cell>
          <cell r="G701" t="str">
            <v>MULTAS INFR.REGLEMEN.DE TRANS.FED.2%</v>
          </cell>
          <cell r="H701">
            <v>559</v>
          </cell>
        </row>
        <row r="702">
          <cell r="A702">
            <v>78903</v>
          </cell>
          <cell r="B702">
            <v>61809</v>
          </cell>
          <cell r="C702" t="str">
            <v>41610-09-0009-000</v>
          </cell>
          <cell r="G702" t="str">
            <v>MULTAS DE LA PROFECO 2%</v>
          </cell>
          <cell r="H702">
            <v>560</v>
          </cell>
        </row>
        <row r="703">
          <cell r="A703">
            <v>78904</v>
          </cell>
          <cell r="B703">
            <v>61810</v>
          </cell>
          <cell r="C703" t="str">
            <v>41610-09-0010-000</v>
          </cell>
          <cell r="G703" t="str">
            <v>MULTAS DE VARIAS DEP. FED. 2%</v>
          </cell>
          <cell r="H703">
            <v>561</v>
          </cell>
        </row>
        <row r="704">
          <cell r="A704">
            <v>78905</v>
          </cell>
          <cell r="B704">
            <v>61811</v>
          </cell>
          <cell r="C704" t="str">
            <v>41610-09-0011-000</v>
          </cell>
          <cell r="G704" t="str">
            <v>MULTAS SECOFI 2%</v>
          </cell>
          <cell r="H704">
            <v>562</v>
          </cell>
        </row>
        <row r="705">
          <cell r="A705">
            <v>78906</v>
          </cell>
          <cell r="B705">
            <v>61812</v>
          </cell>
          <cell r="C705" t="str">
            <v>41610-09-0012-000</v>
          </cell>
          <cell r="G705" t="str">
            <v>MULTAS PROFEPA 2%</v>
          </cell>
          <cell r="H705">
            <v>563</v>
          </cell>
        </row>
        <row r="706">
          <cell r="A706">
            <v>58910</v>
          </cell>
          <cell r="B706">
            <v>61813</v>
          </cell>
          <cell r="C706" t="str">
            <v>41610-09-0013-000</v>
          </cell>
          <cell r="G706" t="str">
            <v>DEV S/MULTAS ADMVAS. FED 98%</v>
          </cell>
          <cell r="H706">
            <v>564</v>
          </cell>
        </row>
        <row r="707">
          <cell r="A707">
            <v>78910</v>
          </cell>
          <cell r="B707">
            <v>61814</v>
          </cell>
          <cell r="C707" t="str">
            <v>41610-09-0014-000</v>
          </cell>
          <cell r="G707" t="str">
            <v>DEV S/MULTAS ADMVAS. FED 2%</v>
          </cell>
          <cell r="H707">
            <v>565</v>
          </cell>
        </row>
        <row r="708">
          <cell r="A708">
            <v>57913</v>
          </cell>
          <cell r="B708">
            <v>61815</v>
          </cell>
          <cell r="C708" t="str">
            <v>41610-09-0015-000</v>
          </cell>
          <cell r="G708" t="str">
            <v>ACT.DE MULTAS ADMVAS.FED.NO FISCALES 98%</v>
          </cell>
          <cell r="H708">
            <v>566</v>
          </cell>
        </row>
        <row r="709">
          <cell r="A709">
            <v>77913</v>
          </cell>
          <cell r="B709">
            <v>61816</v>
          </cell>
          <cell r="C709" t="str">
            <v>41610-09-0016-000</v>
          </cell>
          <cell r="G709" t="str">
            <v>ACT.DE MULTAS ADMVAS.FED.NO FISCALES 2%</v>
          </cell>
          <cell r="H709">
            <v>567</v>
          </cell>
        </row>
        <row r="710">
          <cell r="A710">
            <v>57615</v>
          </cell>
          <cell r="B710">
            <v>61817</v>
          </cell>
          <cell r="C710" t="str">
            <v>41610-09-0017-000</v>
          </cell>
          <cell r="G710" t="str">
            <v>REC.MULTAS ADMVAS.FED.NO FISCALES 98%</v>
          </cell>
          <cell r="H710">
            <v>568</v>
          </cell>
        </row>
        <row r="711">
          <cell r="A711">
            <v>77615</v>
          </cell>
          <cell r="B711">
            <v>61818</v>
          </cell>
          <cell r="C711" t="str">
            <v>41610-09-0018-000</v>
          </cell>
          <cell r="G711" t="str">
            <v>REC.MULTAS ADMVAS.FED.NO FISCALES 2%</v>
          </cell>
          <cell r="H711">
            <v>569</v>
          </cell>
        </row>
        <row r="712">
          <cell r="A712">
            <v>57408</v>
          </cell>
          <cell r="B712">
            <v>61819</v>
          </cell>
          <cell r="C712" t="str">
            <v>41610-09-0019-000</v>
          </cell>
          <cell r="G712" t="str">
            <v>GASTOS DE EJECUCION MULTAS FED.NO FISC.</v>
          </cell>
          <cell r="H712">
            <v>570</v>
          </cell>
        </row>
        <row r="713">
          <cell r="A713">
            <v>57604</v>
          </cell>
          <cell r="B713">
            <v>61820</v>
          </cell>
          <cell r="C713" t="str">
            <v>41610-09-0020-000</v>
          </cell>
          <cell r="G713" t="str">
            <v>INTERESES POR PLAZO 98%</v>
          </cell>
          <cell r="H713">
            <v>571</v>
          </cell>
        </row>
        <row r="714">
          <cell r="A714">
            <v>77604</v>
          </cell>
          <cell r="B714">
            <v>61821</v>
          </cell>
          <cell r="C714" t="str">
            <v>41610-09-0021-000</v>
          </cell>
          <cell r="G714" t="str">
            <v>INTERESES POR PLAZO 2%</v>
          </cell>
          <cell r="H714">
            <v>572</v>
          </cell>
        </row>
        <row r="715">
          <cell r="A715">
            <v>58001</v>
          </cell>
          <cell r="B715">
            <v>61822</v>
          </cell>
          <cell r="C715" t="str">
            <v>41610-09-0022-000</v>
          </cell>
          <cell r="G715" t="str">
            <v>HONORARIOS EJECUCION CONTROL VEHICULAR</v>
          </cell>
          <cell r="H715">
            <v>573</v>
          </cell>
        </row>
        <row r="716">
          <cell r="A716">
            <v>58003</v>
          </cell>
          <cell r="B716">
            <v>61823</v>
          </cell>
          <cell r="C716" t="str">
            <v>41610-09-0023-000</v>
          </cell>
          <cell r="G716" t="str">
            <v>HONORARIOS EJECUCION POR CONTROLOBLIG.100%</v>
          </cell>
          <cell r="H716">
            <v>574</v>
          </cell>
        </row>
        <row r="717">
          <cell r="A717">
            <v>58005</v>
          </cell>
          <cell r="B717">
            <v>61824</v>
          </cell>
          <cell r="C717" t="str">
            <v>41610-09-0024-000</v>
          </cell>
          <cell r="G717" t="str">
            <v xml:space="preserve">HONORARIOS DE NOTIFICACION CREDITOS Y COBRANZAS </v>
          </cell>
          <cell r="H717">
            <v>575</v>
          </cell>
        </row>
        <row r="718">
          <cell r="A718">
            <v>58911</v>
          </cell>
          <cell r="B718">
            <v>61825</v>
          </cell>
          <cell r="C718" t="str">
            <v>41610-09-0025-000</v>
          </cell>
          <cell r="G718" t="str">
            <v>DESCUENTO S/ ACCES. S/MULTAS ADMVAS.FED.NO FISCALES 98%</v>
          </cell>
          <cell r="H718">
            <v>576</v>
          </cell>
        </row>
        <row r="719">
          <cell r="A719">
            <v>78911</v>
          </cell>
          <cell r="B719">
            <v>61826</v>
          </cell>
          <cell r="C719" t="str">
            <v>41610-09-0026-000</v>
          </cell>
          <cell r="G719" t="str">
            <v>DESCUENTO S/ ACCES. S/MULTAS ADMVAS.FED.NO FISCALES 02%</v>
          </cell>
          <cell r="H719">
            <v>577</v>
          </cell>
        </row>
        <row r="720">
          <cell r="A720">
            <v>58912</v>
          </cell>
          <cell r="B720">
            <v>61827</v>
          </cell>
          <cell r="C720" t="str">
            <v>41610-09-0027-000</v>
          </cell>
          <cell r="G720" t="str">
            <v>DESCUENTO S/MULTAS ADMVAS.FED.NO FISCALES 98%</v>
          </cell>
          <cell r="H720">
            <v>578</v>
          </cell>
        </row>
        <row r="721">
          <cell r="A721">
            <v>78912</v>
          </cell>
          <cell r="B721">
            <v>61828</v>
          </cell>
          <cell r="C721" t="str">
            <v>41610-09-0028-000</v>
          </cell>
          <cell r="G721" t="str">
            <v>DESCUENTO S/ MULTAS ADMVAS.FED.NO FISCALES 02%</v>
          </cell>
          <cell r="H721">
            <v>579</v>
          </cell>
        </row>
        <row r="723">
          <cell r="B723">
            <v>619</v>
          </cell>
          <cell r="C723" t="str">
            <v>41620-00-0000-000</v>
          </cell>
          <cell r="F723" t="str">
            <v>APROVECHAMIENTOS TIPO CORRIENTE VARIOS</v>
          </cell>
        </row>
        <row r="724">
          <cell r="C724" t="str">
            <v>41620-01-0000-000</v>
          </cell>
          <cell r="G724" t="str">
            <v>Multas</v>
          </cell>
        </row>
        <row r="725">
          <cell r="A725">
            <v>20526</v>
          </cell>
          <cell r="B725">
            <v>61901</v>
          </cell>
          <cell r="C725" t="str">
            <v>41620-01-0001-000</v>
          </cell>
          <cell r="G725" t="str">
            <v>MULTAS Y AJUSTES</v>
          </cell>
          <cell r="H725">
            <v>580</v>
          </cell>
        </row>
        <row r="726">
          <cell r="A726">
            <v>40100</v>
          </cell>
          <cell r="B726">
            <v>61902</v>
          </cell>
          <cell r="C726" t="str">
            <v>41620-01-0002-000</v>
          </cell>
          <cell r="G726" t="str">
            <v>MULTAS</v>
          </cell>
          <cell r="H726">
            <v>581</v>
          </cell>
        </row>
        <row r="727">
          <cell r="A727">
            <v>40101</v>
          </cell>
          <cell r="B727">
            <v>61903</v>
          </cell>
          <cell r="C727" t="str">
            <v>41620-01-0003-000</v>
          </cell>
          <cell r="G727" t="str">
            <v>MULTAS IMP. P/LA AGENCIA ESTATAL TRANSPORTE</v>
          </cell>
          <cell r="H727">
            <v>582</v>
          </cell>
        </row>
        <row r="728">
          <cell r="A728">
            <v>40102</v>
          </cell>
          <cell r="B728">
            <v>61904</v>
          </cell>
          <cell r="C728" t="str">
            <v>41620-01-0004-000</v>
          </cell>
          <cell r="G728" t="str">
            <v>MULTAS DE LA SUBSECRETARIA DE SALUD</v>
          </cell>
          <cell r="H728">
            <v>583</v>
          </cell>
        </row>
        <row r="729">
          <cell r="A729">
            <v>40103</v>
          </cell>
          <cell r="B729">
            <v>61905</v>
          </cell>
          <cell r="C729" t="str">
            <v>41620-01-0005-000</v>
          </cell>
          <cell r="G729" t="str">
            <v>MULTAS DE LA SUBSECRETARIA DE ECOLOGIA</v>
          </cell>
          <cell r="H729">
            <v>584</v>
          </cell>
        </row>
        <row r="730">
          <cell r="A730">
            <v>40104</v>
          </cell>
          <cell r="B730">
            <v>61906</v>
          </cell>
          <cell r="C730" t="str">
            <v>41620-01-0006-000</v>
          </cell>
          <cell r="G730" t="str">
            <v>MULTAS DE LA SUBSECRETARIA DEL TRABAJO</v>
          </cell>
          <cell r="H730">
            <v>585</v>
          </cell>
        </row>
        <row r="731">
          <cell r="A731">
            <v>40107</v>
          </cell>
          <cell r="B731">
            <v>61908</v>
          </cell>
          <cell r="C731" t="str">
            <v>41620-01-0007-000</v>
          </cell>
          <cell r="G731" t="str">
            <v>MULTAS DIRECC PROTECCION CIVIL</v>
          </cell>
          <cell r="H731">
            <v>586</v>
          </cell>
        </row>
        <row r="732">
          <cell r="A732">
            <v>40117</v>
          </cell>
          <cell r="B732">
            <v>61909</v>
          </cell>
          <cell r="C732" t="str">
            <v>41620-01-0008-000</v>
          </cell>
          <cell r="G732" t="str">
            <v>MULTAS PODER JUDICIAL</v>
          </cell>
          <cell r="H732">
            <v>587</v>
          </cell>
        </row>
        <row r="733">
          <cell r="A733">
            <v>40118</v>
          </cell>
          <cell r="B733">
            <v>61910</v>
          </cell>
          <cell r="C733" t="str">
            <v>41620-01-0009-000</v>
          </cell>
          <cell r="G733" t="str">
            <v>MULTAS IMPUESTAS POR LA CONTRALORIA</v>
          </cell>
          <cell r="H733">
            <v>588</v>
          </cell>
        </row>
        <row r="734">
          <cell r="A734">
            <v>40119</v>
          </cell>
          <cell r="B734">
            <v>61911</v>
          </cell>
          <cell r="C734" t="str">
            <v>41620-01-0010-000</v>
          </cell>
          <cell r="G734" t="str">
            <v>MULTAS TRANSP. PUBLICO (TAXIS SIN CONCESION)</v>
          </cell>
          <cell r="H734">
            <v>589</v>
          </cell>
        </row>
        <row r="735">
          <cell r="A735">
            <v>40105</v>
          </cell>
          <cell r="B735">
            <v>61907</v>
          </cell>
          <cell r="C735" t="str">
            <v>41620-01-0011-000</v>
          </cell>
          <cell r="G735" t="str">
            <v>OTRAS MULTAS</v>
          </cell>
          <cell r="H735">
            <v>590</v>
          </cell>
        </row>
        <row r="736">
          <cell r="A736">
            <v>57513</v>
          </cell>
          <cell r="B736">
            <v>61952</v>
          </cell>
          <cell r="C736" t="str">
            <v>41620-01-0012-000</v>
          </cell>
          <cell r="G736" t="str">
            <v>MULTAS DE CONTROL DE OBLIGACIONES REG. GRAL. LEY</v>
          </cell>
          <cell r="H736">
            <v>591</v>
          </cell>
        </row>
        <row r="737">
          <cell r="A737">
            <v>40120</v>
          </cell>
          <cell r="B737">
            <v>61967</v>
          </cell>
          <cell r="C737" t="str">
            <v>41620-01-0013-000</v>
          </cell>
          <cell r="G737" t="str">
            <v>DESCUENTO S/  MULTAS</v>
          </cell>
          <cell r="H737">
            <v>592</v>
          </cell>
        </row>
        <row r="738">
          <cell r="A738">
            <v>40121</v>
          </cell>
          <cell r="B738">
            <v>61968</v>
          </cell>
          <cell r="C738" t="str">
            <v>41620-01-0014-000</v>
          </cell>
          <cell r="G738" t="str">
            <v>DESCUENTO S/ MULTA IMP. P/LA AGENCIA EST. DEL TRANSP.</v>
          </cell>
          <cell r="H738">
            <v>593</v>
          </cell>
        </row>
        <row r="739">
          <cell r="A739">
            <v>40122</v>
          </cell>
          <cell r="B739">
            <v>61969</v>
          </cell>
          <cell r="C739" t="str">
            <v>41620-01-0015-000</v>
          </cell>
          <cell r="G739" t="str">
            <v>DESCUENTO S/ MULTAS DE LA SUBSECRETARIA DE SALUD</v>
          </cell>
          <cell r="H739">
            <v>594</v>
          </cell>
        </row>
        <row r="740">
          <cell r="A740">
            <v>40123</v>
          </cell>
          <cell r="B740">
            <v>61970</v>
          </cell>
          <cell r="C740" t="str">
            <v>41620-01-0016-000</v>
          </cell>
          <cell r="G740" t="str">
            <v>DESCUENTO S/ MULTAS DE LA SUBSECRETARIA DE ECOLOGIA</v>
          </cell>
          <cell r="H740">
            <v>595</v>
          </cell>
        </row>
        <row r="741">
          <cell r="A741">
            <v>40124</v>
          </cell>
          <cell r="B741">
            <v>61971</v>
          </cell>
          <cell r="C741" t="str">
            <v>41620-01-0017-000</v>
          </cell>
          <cell r="G741" t="str">
            <v>DESCUENTO S/ OTRAS MULTAS</v>
          </cell>
          <cell r="H741">
            <v>596</v>
          </cell>
        </row>
        <row r="742">
          <cell r="A742">
            <v>40125</v>
          </cell>
          <cell r="B742">
            <v>61972</v>
          </cell>
          <cell r="C742" t="str">
            <v>41620-01-0018-000</v>
          </cell>
          <cell r="G742" t="str">
            <v>DESCUENTO S/MULTAS DIRECCION DE PROTECCION CIVIL</v>
          </cell>
          <cell r="H742">
            <v>597</v>
          </cell>
        </row>
        <row r="743">
          <cell r="A743">
            <v>40126</v>
          </cell>
          <cell r="B743">
            <v>61973</v>
          </cell>
          <cell r="C743" t="str">
            <v>41620-01-0019-000</v>
          </cell>
          <cell r="G743" t="str">
            <v>DESCUENTO S/ MULTAS POR INCUMPLIMIENTO DE REQ.</v>
          </cell>
          <cell r="H743">
            <v>598</v>
          </cell>
        </row>
        <row r="744">
          <cell r="A744">
            <v>40127</v>
          </cell>
          <cell r="B744">
            <v>61974</v>
          </cell>
          <cell r="C744" t="str">
            <v>41620-01-0020-000</v>
          </cell>
          <cell r="G744" t="str">
            <v>DESCUENTO S/ MULTAS PODER JUDICIAL</v>
          </cell>
          <cell r="H744">
            <v>599</v>
          </cell>
        </row>
        <row r="745">
          <cell r="A745">
            <v>40128</v>
          </cell>
          <cell r="B745">
            <v>61975</v>
          </cell>
          <cell r="C745" t="str">
            <v>41620-01-0021-000</v>
          </cell>
          <cell r="G745" t="str">
            <v>DESCUENTO S/  MULTAS IMPUESTAS POR CONTRALORIA</v>
          </cell>
          <cell r="H745">
            <v>600</v>
          </cell>
        </row>
        <row r="746">
          <cell r="A746">
            <v>40129</v>
          </cell>
          <cell r="B746">
            <v>61976</v>
          </cell>
          <cell r="C746" t="str">
            <v>41620-01-0022-000</v>
          </cell>
          <cell r="G746" t="str">
            <v>DESCUENTO S/MULTAS TRANSP. PUB(TAXIS)SIN CONCESION</v>
          </cell>
          <cell r="H746">
            <v>601</v>
          </cell>
        </row>
        <row r="747">
          <cell r="C747" t="str">
            <v>41620-02-0000-000</v>
          </cell>
          <cell r="G747" t="str">
            <v>Actualizaciones</v>
          </cell>
        </row>
        <row r="748">
          <cell r="A748">
            <v>40602</v>
          </cell>
          <cell r="B748">
            <v>61913</v>
          </cell>
          <cell r="C748" t="str">
            <v>41620-02-0001-000</v>
          </cell>
          <cell r="G748" t="str">
            <v>ACTUALIZACION MULTAS AGENCIA ESTATAL DEL TRANSPORTE</v>
          </cell>
          <cell r="H748">
            <v>602</v>
          </cell>
        </row>
        <row r="749">
          <cell r="A749">
            <v>40601</v>
          </cell>
          <cell r="B749">
            <v>61912</v>
          </cell>
          <cell r="C749" t="str">
            <v>41620-02-0002-000</v>
          </cell>
          <cell r="G749" t="str">
            <v>ACTUALIZACION MULTAS ESTATALES DIR. CRED. Y COB</v>
          </cell>
          <cell r="H749">
            <v>603</v>
          </cell>
        </row>
        <row r="750">
          <cell r="A750">
            <v>40603</v>
          </cell>
          <cell r="B750">
            <v>61977</v>
          </cell>
          <cell r="C750" t="str">
            <v>41620-02-0003-000</v>
          </cell>
          <cell r="G750" t="str">
            <v>DESCUENTO S/ ACT. MULTAS ESTATALES DIR. CRED. Y COB.</v>
          </cell>
          <cell r="H750">
            <v>604</v>
          </cell>
        </row>
        <row r="751">
          <cell r="C751" t="str">
            <v>41620-03-0000-000</v>
          </cell>
          <cell r="G751" t="str">
            <v>Subsidios</v>
          </cell>
        </row>
        <row r="752">
          <cell r="A752">
            <v>40163</v>
          </cell>
          <cell r="B752">
            <v>61914</v>
          </cell>
          <cell r="C752" t="str">
            <v>41620-03-0001-000</v>
          </cell>
          <cell r="G752" t="str">
            <v>SUBSIDIO MULTAS TRANSPORTE PUB. (TAXIS SIN CONCESION)</v>
          </cell>
          <cell r="H752">
            <v>605</v>
          </cell>
        </row>
        <row r="753">
          <cell r="C753" t="str">
            <v>41620-04-0000-000</v>
          </cell>
          <cell r="G753" t="str">
            <v>Sanciones</v>
          </cell>
        </row>
        <row r="754">
          <cell r="A754">
            <v>40300</v>
          </cell>
          <cell r="B754">
            <v>61915</v>
          </cell>
          <cell r="C754" t="str">
            <v>41620-04-0001-000</v>
          </cell>
          <cell r="G754" t="str">
            <v>SANCIONES ADMINISTRATIVAS</v>
          </cell>
          <cell r="H754">
            <v>606</v>
          </cell>
        </row>
        <row r="755">
          <cell r="A755">
            <v>40906</v>
          </cell>
          <cell r="B755">
            <v>61916</v>
          </cell>
          <cell r="C755" t="str">
            <v>41620-04-0002-000</v>
          </cell>
          <cell r="G755" t="str">
            <v>SANCIONES A CONTRATISTAS P.E.I.</v>
          </cell>
          <cell r="H755">
            <v>607</v>
          </cell>
        </row>
        <row r="756">
          <cell r="C756" t="str">
            <v>41620-05-0000-000</v>
          </cell>
          <cell r="G756" t="str">
            <v>Gastos de Ejecucion</v>
          </cell>
        </row>
        <row r="757">
          <cell r="A757">
            <v>40500</v>
          </cell>
          <cell r="B757">
            <v>61917</v>
          </cell>
          <cell r="C757" t="str">
            <v>41620-05-0001-000</v>
          </cell>
          <cell r="G757" t="str">
            <v>GASTOS DE EJECUCION</v>
          </cell>
          <cell r="H757">
            <v>608</v>
          </cell>
        </row>
        <row r="758">
          <cell r="C758" t="str">
            <v>41620-06-0000-000</v>
          </cell>
          <cell r="G758" t="str">
            <v>Descuentso de Accesorios de Multas Estatales</v>
          </cell>
        </row>
        <row r="759">
          <cell r="A759">
            <v>40807</v>
          </cell>
          <cell r="B759">
            <v>61955</v>
          </cell>
          <cell r="C759" t="str">
            <v>41620-06-0001-000</v>
          </cell>
          <cell r="G759" t="str">
            <v>DESCUENTO S/ ACCES. DE MULTAS</v>
          </cell>
          <cell r="H759">
            <v>609</v>
          </cell>
        </row>
        <row r="760">
          <cell r="A760">
            <v>40808</v>
          </cell>
          <cell r="B760">
            <v>61956</v>
          </cell>
          <cell r="C760" t="str">
            <v>41620-06-0002-000</v>
          </cell>
          <cell r="G760" t="str">
            <v>DESCUENTO S/ ACCES. DE MULTA IMP. P/LA AGENCIA EST. DEL TRANSP.</v>
          </cell>
          <cell r="H760">
            <v>610</v>
          </cell>
        </row>
        <row r="761">
          <cell r="A761">
            <v>40809</v>
          </cell>
          <cell r="B761">
            <v>61957</v>
          </cell>
          <cell r="C761" t="str">
            <v>41620-06-0003-000</v>
          </cell>
          <cell r="G761" t="str">
            <v>DESCUENTO S/ ACCES. DE MULTAS DE LA SUBSECRETARIA DE SALUD</v>
          </cell>
          <cell r="H761">
            <v>611</v>
          </cell>
        </row>
        <row r="762">
          <cell r="A762">
            <v>40810</v>
          </cell>
          <cell r="B762">
            <v>61958</v>
          </cell>
          <cell r="C762" t="str">
            <v>41620-06-0004-000</v>
          </cell>
          <cell r="G762" t="str">
            <v>DESCUENTO S/ ACCES. DE MULTAS DE LA SUBSECRETARIA DE ECOLOGIA</v>
          </cell>
          <cell r="H762">
            <v>612</v>
          </cell>
        </row>
        <row r="763">
          <cell r="A763">
            <v>40811</v>
          </cell>
          <cell r="B763">
            <v>61959</v>
          </cell>
          <cell r="C763" t="str">
            <v>41620-06-0005-000</v>
          </cell>
          <cell r="G763" t="str">
            <v>DESCUENTO S/ ACCES. DE OTRAS MULTAS</v>
          </cell>
          <cell r="H763">
            <v>613</v>
          </cell>
        </row>
        <row r="764">
          <cell r="A764">
            <v>40812</v>
          </cell>
          <cell r="B764">
            <v>61960</v>
          </cell>
          <cell r="C764" t="str">
            <v>41620-06-0006-000</v>
          </cell>
          <cell r="G764" t="str">
            <v>DESCUENTO S/ ACCES. DE MULTAS DIRECCION DE PROTECCION CIVIL</v>
          </cell>
          <cell r="H764">
            <v>614</v>
          </cell>
        </row>
        <row r="765">
          <cell r="A765">
            <v>40813</v>
          </cell>
          <cell r="B765">
            <v>61961</v>
          </cell>
          <cell r="C765" t="str">
            <v>41620-06-0007-000</v>
          </cell>
          <cell r="G765" t="str">
            <v>DESCUENTO S/ ACCES. DE MULTAS POR INCUMPLIMIENTO DE REQ.</v>
          </cell>
          <cell r="H765">
            <v>615</v>
          </cell>
        </row>
        <row r="766">
          <cell r="A766">
            <v>40814</v>
          </cell>
          <cell r="B766">
            <v>61962</v>
          </cell>
          <cell r="C766" t="str">
            <v>41620-06-0008-000</v>
          </cell>
          <cell r="G766" t="str">
            <v>DESCUENTO S/ ACCES. DE MULTAS PODER JUDICIAL</v>
          </cell>
          <cell r="H766">
            <v>616</v>
          </cell>
        </row>
        <row r="767">
          <cell r="A767">
            <v>40815</v>
          </cell>
          <cell r="B767">
            <v>61963</v>
          </cell>
          <cell r="C767" t="str">
            <v>41620-06-0009-000</v>
          </cell>
          <cell r="G767" t="str">
            <v>DESCUENTO S/ ACCES. DE MULTAS IMPUESTAS POR CONTRALORIA</v>
          </cell>
          <cell r="H767">
            <v>617</v>
          </cell>
        </row>
        <row r="768">
          <cell r="A768">
            <v>40816</v>
          </cell>
          <cell r="B768">
            <v>61964</v>
          </cell>
          <cell r="C768" t="str">
            <v>41620-06-0010-000</v>
          </cell>
          <cell r="G768" t="str">
            <v>DESCUENTO S/ ACCES. DE MULTAS TRANSP. PUB(TAXIS)SIN CONCESION</v>
          </cell>
          <cell r="H768">
            <v>618</v>
          </cell>
        </row>
        <row r="769">
          <cell r="A769">
            <v>40818</v>
          </cell>
          <cell r="B769">
            <v>61965</v>
          </cell>
          <cell r="C769" t="str">
            <v>41620-06-0012-000</v>
          </cell>
          <cell r="G769" t="str">
            <v>DESCUENTO S/ ACCES. DE CONMUTACION DE PENAS</v>
          </cell>
          <cell r="H769">
            <v>619</v>
          </cell>
        </row>
        <row r="770">
          <cell r="A770">
            <v>40819</v>
          </cell>
          <cell r="B770">
            <v>61966</v>
          </cell>
          <cell r="C770" t="str">
            <v>41620-06-0013-000</v>
          </cell>
          <cell r="G770" t="str">
            <v>DESCUENTO S/ ACCES. DE ACT. MULTAS ESTATALES DIR. CRED. Y COB.</v>
          </cell>
          <cell r="H770">
            <v>620</v>
          </cell>
        </row>
        <row r="771">
          <cell r="C771" t="str">
            <v>41680-01-0000-000</v>
          </cell>
          <cell r="G771" t="str">
            <v>Accesorios de Aprovechamientos</v>
          </cell>
        </row>
        <row r="772">
          <cell r="A772">
            <v>40212</v>
          </cell>
          <cell r="B772">
            <v>61936</v>
          </cell>
          <cell r="C772" t="str">
            <v>41680-01-0001-000</v>
          </cell>
          <cell r="G772" t="str">
            <v>RECARGOS PLUSVALIA LINCOLN</v>
          </cell>
          <cell r="H772">
            <v>621</v>
          </cell>
        </row>
        <row r="773">
          <cell r="A773">
            <v>40209</v>
          </cell>
          <cell r="B773">
            <v>61937</v>
          </cell>
          <cell r="C773" t="str">
            <v>41680-01-0002-000</v>
          </cell>
          <cell r="G773" t="str">
            <v>RECARGOS POR MULTAS AGENCIA ESTATAL DEL TRANSPORTE</v>
          </cell>
          <cell r="H773">
            <v>622</v>
          </cell>
        </row>
        <row r="774">
          <cell r="A774">
            <v>40505</v>
          </cell>
          <cell r="B774">
            <v>61941</v>
          </cell>
          <cell r="C774" t="str">
            <v>41680-01-0003-000</v>
          </cell>
          <cell r="G774" t="str">
            <v>GASTOS DE EJECUCION CHEQUES NO PAGADOS</v>
          </cell>
          <cell r="H774">
            <v>623</v>
          </cell>
        </row>
        <row r="775">
          <cell r="A775">
            <v>40502</v>
          </cell>
          <cell r="B775">
            <v>61942</v>
          </cell>
          <cell r="C775" t="str">
            <v>41680-01-0004-000</v>
          </cell>
          <cell r="G775" t="str">
            <v>GASTOS DE EJECUCION X MULTAS AGENCIA EST.TRANSP</v>
          </cell>
          <cell r="H775">
            <v>624</v>
          </cell>
        </row>
        <row r="776">
          <cell r="A776">
            <v>57409</v>
          </cell>
          <cell r="B776">
            <v>61953</v>
          </cell>
          <cell r="C776" t="str">
            <v>41680-01-0005-000</v>
          </cell>
          <cell r="G776" t="str">
            <v>GASTOS DE COBRO CREDITOS FISCALES DE MULTAS GRAL. LEY</v>
          </cell>
          <cell r="H776">
            <v>625</v>
          </cell>
        </row>
        <row r="777">
          <cell r="A777">
            <v>40820</v>
          </cell>
          <cell r="B777">
            <v>61978</v>
          </cell>
          <cell r="C777" t="str">
            <v>41680-01-0006-000</v>
          </cell>
          <cell r="G777" t="str">
            <v>DESC.S/ACCES. AL IMP. MEJORA ESPECIFICA PLUSVALIA</v>
          </cell>
          <cell r="H777">
            <v>626</v>
          </cell>
        </row>
        <row r="778">
          <cell r="A778">
            <v>40821</v>
          </cell>
          <cell r="B778">
            <v>61979</v>
          </cell>
          <cell r="C778" t="str">
            <v>41680-01-0007-000</v>
          </cell>
          <cell r="G778" t="str">
            <v>DESC. S/ACCESORIOS DEUDORES DIV. DIR. DE RECAUDACION</v>
          </cell>
          <cell r="H778">
            <v>627</v>
          </cell>
        </row>
        <row r="779">
          <cell r="A779">
            <v>40822</v>
          </cell>
          <cell r="B779">
            <v>61980</v>
          </cell>
          <cell r="C779" t="str">
            <v>41680-01-0008-000</v>
          </cell>
          <cell r="G779" t="str">
            <v>DESC. S/ACCESORIOS DEUDORES DIV. DIR INST. CONTROL VEHICULAR</v>
          </cell>
          <cell r="H779">
            <v>628</v>
          </cell>
        </row>
        <row r="780">
          <cell r="C780" t="str">
            <v>41690-01-0000-000</v>
          </cell>
          <cell r="G780" t="str">
            <v>Donativos</v>
          </cell>
        </row>
        <row r="781">
          <cell r="A781">
            <v>41000</v>
          </cell>
          <cell r="B781">
            <v>61918</v>
          </cell>
          <cell r="C781" t="str">
            <v>41690-01-0001-000</v>
          </cell>
          <cell r="G781" t="str">
            <v>DONATIVOS PARA OBRAS Y GASTOS PUBLICOS</v>
          </cell>
          <cell r="H781">
            <v>629</v>
          </cell>
        </row>
        <row r="782">
          <cell r="A782">
            <v>41001</v>
          </cell>
          <cell r="B782">
            <v>61919</v>
          </cell>
          <cell r="C782" t="str">
            <v>41690-01-0002-000</v>
          </cell>
          <cell r="G782" t="str">
            <v>DONATIVOS PARA OBRAS VIA RAPIDA</v>
          </cell>
          <cell r="H782">
            <v>630</v>
          </cell>
        </row>
        <row r="783">
          <cell r="A783">
            <v>41004</v>
          </cell>
          <cell r="B783">
            <v>61920</v>
          </cell>
          <cell r="C783" t="str">
            <v>41690-01-0003-000</v>
          </cell>
          <cell r="G783" t="str">
            <v>DONATIVOS PARA CRUZ ROJA</v>
          </cell>
          <cell r="H783">
            <v>631</v>
          </cell>
        </row>
        <row r="784">
          <cell r="A784">
            <v>41005</v>
          </cell>
          <cell r="B784">
            <v>61921</v>
          </cell>
          <cell r="C784" t="str">
            <v>41690-01-0004-000</v>
          </cell>
          <cell r="G784" t="str">
            <v>DONATIVOS PARA PATRONATO DE BOMBEROS</v>
          </cell>
          <cell r="H784">
            <v>632</v>
          </cell>
        </row>
        <row r="785">
          <cell r="A785">
            <v>41006</v>
          </cell>
          <cell r="B785">
            <v>61922</v>
          </cell>
          <cell r="C785" t="str">
            <v>41690-01-0005-000</v>
          </cell>
          <cell r="G785" t="str">
            <v>DONATIVOS PARA CRUZ VERDE</v>
          </cell>
          <cell r="H785">
            <v>633</v>
          </cell>
        </row>
        <row r="786">
          <cell r="A786">
            <v>41007</v>
          </cell>
          <cell r="B786">
            <v>61923</v>
          </cell>
          <cell r="C786" t="str">
            <v>41690-01-0006-000</v>
          </cell>
          <cell r="G786" t="str">
            <v>DONATIVOS POR APLICAR</v>
          </cell>
          <cell r="H786">
            <v>634</v>
          </cell>
        </row>
        <row r="787">
          <cell r="A787">
            <v>41008</v>
          </cell>
          <cell r="B787">
            <v>61924</v>
          </cell>
          <cell r="C787" t="str">
            <v>41690-01-0007-000</v>
          </cell>
          <cell r="G787" t="str">
            <v>DONATIVOS PRO-PATRONATO RECONSTRUYAMOS NL</v>
          </cell>
          <cell r="H787">
            <v>635</v>
          </cell>
        </row>
        <row r="788">
          <cell r="C788" t="str">
            <v>41690-02-0000-000</v>
          </cell>
          <cell r="G788" t="str">
            <v>Aportaciones Estatales</v>
          </cell>
        </row>
        <row r="789">
          <cell r="A789">
            <v>40904</v>
          </cell>
          <cell r="B789">
            <v>61925</v>
          </cell>
          <cell r="C789" t="str">
            <v>41690-02-0001-000</v>
          </cell>
          <cell r="G789" t="str">
            <v>APORTACIONES C.M.C.I.</v>
          </cell>
          <cell r="H789">
            <v>636</v>
          </cell>
        </row>
        <row r="790">
          <cell r="A790">
            <v>41101</v>
          </cell>
          <cell r="B790">
            <v>61926</v>
          </cell>
          <cell r="C790" t="str">
            <v>41690-02-0002-000</v>
          </cell>
          <cell r="G790" t="str">
            <v>APORTACIONES UIE</v>
          </cell>
          <cell r="H790">
            <v>637</v>
          </cell>
        </row>
        <row r="791">
          <cell r="A791">
            <v>41102</v>
          </cell>
          <cell r="B791">
            <v>61927</v>
          </cell>
          <cell r="C791" t="str">
            <v>41690-02-0003-000</v>
          </cell>
          <cell r="G791" t="str">
            <v>APORTACIONES SRIA.CONTRALORIA</v>
          </cell>
          <cell r="H791">
            <v>638</v>
          </cell>
        </row>
        <row r="792">
          <cell r="A792">
            <v>41106</v>
          </cell>
          <cell r="B792">
            <v>61928</v>
          </cell>
          <cell r="C792" t="str">
            <v>41690-02-0004-000</v>
          </cell>
          <cell r="G792" t="str">
            <v>APORTACIONES ICV</v>
          </cell>
          <cell r="H792">
            <v>639</v>
          </cell>
        </row>
        <row r="793">
          <cell r="A793">
            <v>41109</v>
          </cell>
          <cell r="B793">
            <v>61929</v>
          </cell>
          <cell r="C793" t="str">
            <v>41690-02-0005-000</v>
          </cell>
          <cell r="G793" t="str">
            <v>APORTACIONES UANL</v>
          </cell>
          <cell r="H793">
            <v>640</v>
          </cell>
        </row>
        <row r="794">
          <cell r="A794">
            <v>41111</v>
          </cell>
          <cell r="B794">
            <v>61930</v>
          </cell>
          <cell r="C794" t="str">
            <v>41690-02-0006-000</v>
          </cell>
          <cell r="G794" t="str">
            <v>APORTACIONES OTROS ORGANISMOS</v>
          </cell>
          <cell r="H794">
            <v>641</v>
          </cell>
        </row>
        <row r="795">
          <cell r="A795">
            <v>41607</v>
          </cell>
          <cell r="B795">
            <v>61931</v>
          </cell>
          <cell r="C795" t="str">
            <v>41690-02-0007-000</v>
          </cell>
          <cell r="G795" t="str">
            <v>COORD.DE PROY. INFRAC.ESTRATEGICA (COPIES)</v>
          </cell>
          <cell r="H795">
            <v>642</v>
          </cell>
        </row>
        <row r="796">
          <cell r="A796">
            <v>44001</v>
          </cell>
          <cell r="B796">
            <v>61932</v>
          </cell>
          <cell r="C796" t="str">
            <v>41690-02-0008-000</v>
          </cell>
          <cell r="G796" t="str">
            <v>MUNICIPIOS AREA METROPOLITANA</v>
          </cell>
          <cell r="H796">
            <v>643</v>
          </cell>
        </row>
        <row r="797">
          <cell r="A797">
            <v>44002</v>
          </cell>
          <cell r="B797">
            <v>61933</v>
          </cell>
          <cell r="C797" t="str">
            <v>41690-02-0009-000</v>
          </cell>
          <cell r="G797" t="str">
            <v>OTROS MUNICIPIOS</v>
          </cell>
          <cell r="H797">
            <v>644</v>
          </cell>
        </row>
        <row r="798">
          <cell r="A798">
            <v>41002</v>
          </cell>
          <cell r="B798">
            <v>61934</v>
          </cell>
          <cell r="C798" t="str">
            <v>41690-02-0010-000</v>
          </cell>
          <cell r="G798" t="str">
            <v>APORT. AL GOBIERNO DEL EDO. PORK APOYO DE SEGURIDAD</v>
          </cell>
          <cell r="H798">
            <v>645</v>
          </cell>
        </row>
        <row r="799">
          <cell r="A799">
            <v>40908</v>
          </cell>
          <cell r="B799">
            <v>61935</v>
          </cell>
          <cell r="C799" t="str">
            <v>41690-02-0011-000</v>
          </cell>
          <cell r="G799" t="str">
            <v>REINTEGROS DE PRESUPUESTO</v>
          </cell>
          <cell r="H799">
            <v>646</v>
          </cell>
        </row>
        <row r="800">
          <cell r="C800" t="str">
            <v>41690-03-0000-000</v>
          </cell>
          <cell r="G800" t="str">
            <v>Otros Aprovechamientos Varios</v>
          </cell>
        </row>
        <row r="801">
          <cell r="A801">
            <v>40210</v>
          </cell>
          <cell r="B801">
            <v>61938</v>
          </cell>
          <cell r="C801" t="str">
            <v>41690-03-0001-000</v>
          </cell>
          <cell r="G801" t="str">
            <v>INTS. POR PLAZO X MULTAS ESTATALES DIR.CRED.Y COB.</v>
          </cell>
          <cell r="H801">
            <v>647</v>
          </cell>
        </row>
        <row r="802">
          <cell r="A802">
            <v>40206</v>
          </cell>
          <cell r="B802">
            <v>61939</v>
          </cell>
          <cell r="C802" t="str">
            <v>41690-03-0002-000</v>
          </cell>
          <cell r="G802" t="str">
            <v>INTERESES POR PLAZO I.S.N.</v>
          </cell>
          <cell r="H802">
            <v>648</v>
          </cell>
        </row>
        <row r="803">
          <cell r="A803">
            <v>26902</v>
          </cell>
          <cell r="B803">
            <v>61940</v>
          </cell>
          <cell r="C803" t="str">
            <v>41690-03-0003-000</v>
          </cell>
          <cell r="G803" t="str">
            <v>INTERESES POR CONVENIO CONTROL VEHICULAR</v>
          </cell>
          <cell r="H803">
            <v>649</v>
          </cell>
        </row>
        <row r="804">
          <cell r="A804">
            <v>40509</v>
          </cell>
          <cell r="B804">
            <v>61944</v>
          </cell>
          <cell r="C804" t="str">
            <v>41690-03-0004-000</v>
          </cell>
          <cell r="G804" t="str">
            <v>GASTOS DE COBRANZA PLUSVALIA LINCOLN</v>
          </cell>
          <cell r="H804">
            <v>650</v>
          </cell>
        </row>
        <row r="805">
          <cell r="A805">
            <v>40507</v>
          </cell>
          <cell r="B805">
            <v>61943</v>
          </cell>
          <cell r="C805" t="str">
            <v>41690-03-0005-000</v>
          </cell>
          <cell r="G805" t="str">
            <v>COBRO GASTOS EXTRAORDINARIOS</v>
          </cell>
          <cell r="H805">
            <v>651</v>
          </cell>
        </row>
        <row r="806">
          <cell r="A806">
            <v>40701</v>
          </cell>
          <cell r="B806">
            <v>61945</v>
          </cell>
          <cell r="C806" t="str">
            <v>41690-03-0006-000</v>
          </cell>
          <cell r="G806" t="str">
            <v>SERVICIOS DE MENSAJERIA</v>
          </cell>
          <cell r="H806">
            <v>652</v>
          </cell>
        </row>
        <row r="807">
          <cell r="A807">
            <v>40900</v>
          </cell>
          <cell r="B807">
            <v>61946</v>
          </cell>
          <cell r="C807" t="str">
            <v>41690-03-0007-000</v>
          </cell>
          <cell r="G807" t="str">
            <v>DIVERSOS</v>
          </cell>
          <cell r="H807">
            <v>653</v>
          </cell>
        </row>
        <row r="808">
          <cell r="A808">
            <v>46001</v>
          </cell>
          <cell r="B808">
            <v>61947</v>
          </cell>
          <cell r="C808" t="str">
            <v>41690-03-0008-000</v>
          </cell>
          <cell r="G808" t="str">
            <v>DEVOLUCION DIVERSOS APROVECHAMIENTOS</v>
          </cell>
          <cell r="H808">
            <v>654</v>
          </cell>
        </row>
        <row r="809">
          <cell r="A809">
            <v>40250</v>
          </cell>
          <cell r="B809">
            <v>61948</v>
          </cell>
          <cell r="C809" t="str">
            <v>41690-03-0009-000</v>
          </cell>
          <cell r="G809" t="str">
            <v>BONIFICACIONES PLUSVALIA LINCOLN</v>
          </cell>
          <cell r="H809">
            <v>655</v>
          </cell>
        </row>
        <row r="810">
          <cell r="A810">
            <v>40400</v>
          </cell>
          <cell r="B810">
            <v>61949</v>
          </cell>
          <cell r="C810" t="str">
            <v>41690-03-0010-000</v>
          </cell>
          <cell r="G810" t="str">
            <v>CONMUTACION DE PENAS</v>
          </cell>
          <cell r="H810">
            <v>656</v>
          </cell>
        </row>
        <row r="811">
          <cell r="A811">
            <v>46002</v>
          </cell>
          <cell r="B811">
            <v>61951</v>
          </cell>
          <cell r="C811" t="str">
            <v>41690-03-0011-000</v>
          </cell>
          <cell r="G811" t="str">
            <v>DEV.ISR, IVA, IETU PEQ.CONTRIB. (REPECOS)</v>
          </cell>
          <cell r="H811">
            <v>657</v>
          </cell>
        </row>
        <row r="812">
          <cell r="A812">
            <v>57701</v>
          </cell>
          <cell r="B812">
            <v>61954</v>
          </cell>
          <cell r="C812" t="str">
            <v>41690-03-0012-000</v>
          </cell>
          <cell r="G812" t="str">
            <v>DESCUENTOS DE ACCESORIOS FEDERALES</v>
          </cell>
          <cell r="H812">
            <v>658</v>
          </cell>
        </row>
        <row r="814">
          <cell r="B814">
            <v>62</v>
          </cell>
          <cell r="E814" t="str">
            <v>APROVECHAMIENTOS DE CAPITAL</v>
          </cell>
        </row>
        <row r="817">
          <cell r="B817">
            <v>69</v>
          </cell>
          <cell r="C817" t="str">
            <v>41920-00-0000-000</v>
          </cell>
          <cell r="E817" t="str">
            <v>APROVECHAMIENTOS NO COMPRENDIDOS EN LAS FRACCIONES DE LA LEY DE INGRESOS</v>
          </cell>
        </row>
        <row r="818">
          <cell r="E818" t="str">
            <v>CAUSADAS EN EJERCICIOS FISCALES ANTERIORES PENDIENTES DE LIQUIDACION DE PAGO</v>
          </cell>
        </row>
        <row r="820">
          <cell r="B820">
            <v>7</v>
          </cell>
          <cell r="C820" t="str">
            <v>41700-00-0000-000</v>
          </cell>
          <cell r="D820" t="str">
            <v>INGRESOS POR VENTAS DE BIENES Y SERVICIOS</v>
          </cell>
        </row>
        <row r="822">
          <cell r="B822">
            <v>71</v>
          </cell>
          <cell r="C822" t="str">
            <v>41730-00-0000-000</v>
          </cell>
          <cell r="E822" t="str">
            <v>INGRESOS POR VENTAS DE BIENES Y SERVICIOS DE ORGANISMOS DESCENTRALIZADOS</v>
          </cell>
        </row>
        <row r="824">
          <cell r="B824">
            <v>72</v>
          </cell>
          <cell r="C824" t="str">
            <v>41740-00-0000-000</v>
          </cell>
          <cell r="E824" t="str">
            <v>INGRESOS DE OPERACIÓN DE ENTIDADES PARAESTATALES EMPRESARIALES</v>
          </cell>
        </row>
        <row r="826">
          <cell r="B826">
            <v>73</v>
          </cell>
          <cell r="C826" t="str">
            <v>41720-00-0000-000</v>
          </cell>
          <cell r="E826" t="str">
            <v>INGRESOS POR VENTAS DE BIENES Y SERVICIOS PRODUCIDOS EN ESTABLECIMIENTOS</v>
          </cell>
        </row>
        <row r="827">
          <cell r="E827" t="str">
            <v>DEL GOBIERNO CENTRAL</v>
          </cell>
        </row>
        <row r="829">
          <cell r="B829">
            <v>8</v>
          </cell>
          <cell r="C829" t="str">
            <v>42100-00-0000-000</v>
          </cell>
          <cell r="D829" t="str">
            <v>PARTICIPACIONES Y APORTACIONES</v>
          </cell>
        </row>
        <row r="831">
          <cell r="B831">
            <v>81</v>
          </cell>
          <cell r="C831" t="str">
            <v>42110-00-0000-000</v>
          </cell>
          <cell r="E831" t="str">
            <v>PARTICIPACIONES</v>
          </cell>
        </row>
        <row r="832">
          <cell r="B832">
            <v>811</v>
          </cell>
          <cell r="C832" t="str">
            <v>42110-01-0000-000</v>
          </cell>
          <cell r="F832" t="str">
            <v>PARTICIPACIONES</v>
          </cell>
        </row>
        <row r="833">
          <cell r="A833">
            <v>51300</v>
          </cell>
          <cell r="B833">
            <v>81101</v>
          </cell>
          <cell r="C833" t="str">
            <v>42110-01-0001-000</v>
          </cell>
          <cell r="G833" t="str">
            <v>FONDO DE PARTICIPACIONES FEDERALES AÑOS ANTERIORES</v>
          </cell>
          <cell r="H833">
            <v>659</v>
          </cell>
        </row>
        <row r="834">
          <cell r="A834">
            <v>51400</v>
          </cell>
          <cell r="B834">
            <v>81102</v>
          </cell>
          <cell r="C834" t="str">
            <v>42110-01-0002-000</v>
          </cell>
          <cell r="G834" t="str">
            <v>FONDO DE FISCALIZACION</v>
          </cell>
          <cell r="H834">
            <v>660</v>
          </cell>
        </row>
        <row r="835">
          <cell r="A835">
            <v>53400</v>
          </cell>
          <cell r="B835">
            <v>81103</v>
          </cell>
          <cell r="C835" t="str">
            <v>42110-01-0003-000</v>
          </cell>
          <cell r="G835" t="str">
            <v xml:space="preserve">FONDO GENERAL DE PARTICIPACIONES </v>
          </cell>
          <cell r="H835">
            <v>661</v>
          </cell>
        </row>
        <row r="836">
          <cell r="A836">
            <v>53500</v>
          </cell>
          <cell r="B836">
            <v>81104</v>
          </cell>
          <cell r="C836" t="str">
            <v>42110-01-0004-000</v>
          </cell>
          <cell r="G836" t="str">
            <v>IMP. ESP. S/PRODUC. Y SERV. ALC. TAB. Y CERVEZA</v>
          </cell>
          <cell r="H836">
            <v>662</v>
          </cell>
        </row>
        <row r="837">
          <cell r="A837">
            <v>53501</v>
          </cell>
          <cell r="B837">
            <v>81105</v>
          </cell>
          <cell r="C837" t="str">
            <v>42110-01-0005-000</v>
          </cell>
          <cell r="G837" t="str">
            <v>IMP. ESP. S/PRODUC. Y SERV. ALC. TAB. Y CERVEZA EJERC.ANTERIORES</v>
          </cell>
          <cell r="H837">
            <v>663</v>
          </cell>
        </row>
        <row r="838">
          <cell r="A838">
            <v>53600</v>
          </cell>
          <cell r="B838">
            <v>81106</v>
          </cell>
          <cell r="C838" t="str">
            <v>42110-01-0006-000</v>
          </cell>
          <cell r="G838" t="str">
            <v>FONDO DE FOMENTO MUNICIPAL</v>
          </cell>
          <cell r="H838">
            <v>664</v>
          </cell>
        </row>
        <row r="839">
          <cell r="A839">
            <v>53700</v>
          </cell>
          <cell r="B839">
            <v>81107</v>
          </cell>
          <cell r="C839" t="str">
            <v>42110-01-0007-000</v>
          </cell>
          <cell r="G839" t="str">
            <v>FONDO DE FOMENTO AÑOS ANTERIORES</v>
          </cell>
          <cell r="H839">
            <v>665</v>
          </cell>
        </row>
        <row r="840">
          <cell r="A840">
            <v>70200</v>
          </cell>
          <cell r="B840">
            <v>81108</v>
          </cell>
          <cell r="C840" t="str">
            <v>42110-01-0008-000</v>
          </cell>
          <cell r="G840" t="str">
            <v>ANTICIPO DE PARTICIPACIONES PARA EL EDO. Y MPIO.</v>
          </cell>
          <cell r="H840">
            <v>666</v>
          </cell>
        </row>
        <row r="841">
          <cell r="A841">
            <v>70201</v>
          </cell>
          <cell r="B841">
            <v>81109</v>
          </cell>
          <cell r="C841" t="str">
            <v>42110-01-0009-000</v>
          </cell>
          <cell r="G841" t="str">
            <v>ANTICIPO EXTRAORDINARIO DE PARTICIPACIONES</v>
          </cell>
          <cell r="H841">
            <v>667</v>
          </cell>
        </row>
        <row r="843">
          <cell r="B843">
            <v>82</v>
          </cell>
          <cell r="C843" t="str">
            <v>42120-00-0000-000</v>
          </cell>
          <cell r="E843" t="str">
            <v>APORTACIONES</v>
          </cell>
        </row>
        <row r="844">
          <cell r="B844">
            <v>821</v>
          </cell>
          <cell r="C844" t="str">
            <v>42120-01-0000-000</v>
          </cell>
          <cell r="F844" t="str">
            <v>APORTACIONES</v>
          </cell>
        </row>
        <row r="845">
          <cell r="A845">
            <v>59101</v>
          </cell>
          <cell r="B845">
            <v>82101</v>
          </cell>
          <cell r="C845" t="str">
            <v>42120-01-0001-000</v>
          </cell>
          <cell r="G845" t="str">
            <v>FORTALECIMIENTO A ENTIDADES FEDERATIVAS</v>
          </cell>
          <cell r="H845">
            <v>668</v>
          </cell>
        </row>
        <row r="846">
          <cell r="A846">
            <v>59201</v>
          </cell>
          <cell r="B846">
            <v>82102</v>
          </cell>
          <cell r="C846" t="str">
            <v>42120-01-0002-000</v>
          </cell>
          <cell r="G846" t="str">
            <v>EDUCACION BASICA Y NORMAL</v>
          </cell>
          <cell r="H846">
            <v>669</v>
          </cell>
        </row>
        <row r="847">
          <cell r="A847">
            <v>59202</v>
          </cell>
          <cell r="B847">
            <v>82103</v>
          </cell>
          <cell r="C847" t="str">
            <v>42120-01-0003-000</v>
          </cell>
          <cell r="G847" t="str">
            <v>ALTA CARGA EDUCATIVA</v>
          </cell>
          <cell r="H847">
            <v>670</v>
          </cell>
        </row>
        <row r="848">
          <cell r="A848">
            <v>59203</v>
          </cell>
          <cell r="B848">
            <v>82104</v>
          </cell>
          <cell r="C848" t="str">
            <v>42120-01-0004-000</v>
          </cell>
          <cell r="G848" t="str">
            <v>SERVICIOS DE SALUD</v>
          </cell>
          <cell r="H848">
            <v>671</v>
          </cell>
        </row>
        <row r="849">
          <cell r="A849">
            <v>59204</v>
          </cell>
          <cell r="B849">
            <v>82105</v>
          </cell>
          <cell r="C849" t="str">
            <v>42120-01-0005-000</v>
          </cell>
          <cell r="G849" t="str">
            <v>INFRAESTRUCTURA SOCIAL ESTATAL (FISE)</v>
          </cell>
          <cell r="H849">
            <v>672</v>
          </cell>
        </row>
        <row r="850">
          <cell r="A850">
            <v>59205</v>
          </cell>
          <cell r="B850">
            <v>82106</v>
          </cell>
          <cell r="C850" t="str">
            <v>42120-01-0006-000</v>
          </cell>
          <cell r="G850" t="str">
            <v>INFRAESTRUCTURA SOCIAL MUNICIPAL (FISM)</v>
          </cell>
          <cell r="H850">
            <v>673</v>
          </cell>
        </row>
        <row r="851">
          <cell r="A851">
            <v>59206</v>
          </cell>
          <cell r="B851">
            <v>82107</v>
          </cell>
          <cell r="C851" t="str">
            <v>42120-01-0007-000</v>
          </cell>
          <cell r="G851" t="str">
            <v>FORTALECIMIENTO DE LOS MUNICIPIOS (FORTAMUN)</v>
          </cell>
          <cell r="H851">
            <v>674</v>
          </cell>
        </row>
        <row r="852">
          <cell r="A852">
            <v>59207</v>
          </cell>
          <cell r="B852">
            <v>82108</v>
          </cell>
          <cell r="C852" t="str">
            <v>42120-01-0008-000</v>
          </cell>
          <cell r="G852" t="str">
            <v>ASISTENCIA SOCIAL</v>
          </cell>
          <cell r="H852">
            <v>675</v>
          </cell>
        </row>
        <row r="853">
          <cell r="A853">
            <v>59208</v>
          </cell>
          <cell r="B853">
            <v>82109</v>
          </cell>
          <cell r="C853" t="str">
            <v>42120-01-0009-000</v>
          </cell>
          <cell r="G853" t="str">
            <v>INFRAESTRUCTURA EDUCATIVA BASICA</v>
          </cell>
          <cell r="H853">
            <v>676</v>
          </cell>
        </row>
        <row r="854">
          <cell r="A854">
            <v>59209</v>
          </cell>
          <cell r="B854">
            <v>82110</v>
          </cell>
          <cell r="C854" t="str">
            <v>42120-01-0010-000</v>
          </cell>
          <cell r="G854" t="str">
            <v>INFRAESTRUCTURA EDUCATIVA SUPERIOR</v>
          </cell>
          <cell r="H854">
            <v>677</v>
          </cell>
        </row>
        <row r="855">
          <cell r="A855">
            <v>59210</v>
          </cell>
          <cell r="B855">
            <v>82111</v>
          </cell>
          <cell r="C855" t="str">
            <v>42120-01-0011-000</v>
          </cell>
          <cell r="G855" t="str">
            <v>EDUCACION TECNOLOGICA (FAETA)</v>
          </cell>
          <cell r="H855">
            <v>678</v>
          </cell>
        </row>
        <row r="856">
          <cell r="A856">
            <v>59211</v>
          </cell>
          <cell r="B856">
            <v>82112</v>
          </cell>
          <cell r="C856" t="str">
            <v>42120-01-0012-000</v>
          </cell>
          <cell r="G856" t="str">
            <v>EDUCACION DE ADULTOS</v>
          </cell>
          <cell r="H856">
            <v>679</v>
          </cell>
        </row>
        <row r="857">
          <cell r="A857">
            <v>59212</v>
          </cell>
          <cell r="B857">
            <v>82113</v>
          </cell>
          <cell r="C857" t="str">
            <v>42120-01-0013-000</v>
          </cell>
          <cell r="G857" t="str">
            <v>SEGURIDAD PUBLICA</v>
          </cell>
          <cell r="H857">
            <v>680</v>
          </cell>
        </row>
        <row r="858">
          <cell r="A858">
            <v>59213</v>
          </cell>
          <cell r="B858">
            <v>82114</v>
          </cell>
          <cell r="C858" t="str">
            <v>42120-01-0014-000</v>
          </cell>
          <cell r="G858" t="str">
            <v>APORTACIONES FEDERALES CARRERA MAGISTERIAL</v>
          </cell>
          <cell r="H858">
            <v>681</v>
          </cell>
        </row>
        <row r="859">
          <cell r="A859">
            <v>59214</v>
          </cell>
          <cell r="B859">
            <v>82115</v>
          </cell>
          <cell r="C859" t="str">
            <v>42120-01-0015-000</v>
          </cell>
          <cell r="G859" t="str">
            <v>APORTACIONES FEDERALES CARRERA MAGISTERIAL EJERCICIOS ANTERIORES</v>
          </cell>
          <cell r="H859">
            <v>682</v>
          </cell>
        </row>
        <row r="860">
          <cell r="A860">
            <v>59215</v>
          </cell>
          <cell r="B860">
            <v>82116</v>
          </cell>
          <cell r="C860" t="str">
            <v>42120-01-0016-000</v>
          </cell>
          <cell r="G860" t="str">
            <v>INFRAESTRUCTURA EDUCATIVA MEDIA SUPERIOR</v>
          </cell>
          <cell r="H860">
            <v>683</v>
          </cell>
        </row>
        <row r="862">
          <cell r="B862">
            <v>83</v>
          </cell>
          <cell r="C862" t="str">
            <v>42130-00-0000-000</v>
          </cell>
          <cell r="E862" t="str">
            <v>CONVENIOS</v>
          </cell>
        </row>
        <row r="863">
          <cell r="B863">
            <v>831</v>
          </cell>
          <cell r="C863" t="str">
            <v>42130-01-0000-000</v>
          </cell>
          <cell r="F863" t="str">
            <v>CONVENIOS</v>
          </cell>
        </row>
        <row r="864">
          <cell r="A864">
            <v>59301</v>
          </cell>
          <cell r="B864">
            <v>83101</v>
          </cell>
          <cell r="C864" t="str">
            <v>42130-01-0001-000</v>
          </cell>
          <cell r="G864" t="str">
            <v>UNIVERSIDAD AUTONOMA DE NUEVO LEON</v>
          </cell>
          <cell r="H864">
            <v>684</v>
          </cell>
        </row>
        <row r="865">
          <cell r="A865">
            <v>59302</v>
          </cell>
          <cell r="B865">
            <v>83102</v>
          </cell>
          <cell r="C865" t="str">
            <v>42130-01-0002-000</v>
          </cell>
          <cell r="G865" t="str">
            <v>APORTACIONES DIVERSAS</v>
          </cell>
          <cell r="H865">
            <v>685</v>
          </cell>
        </row>
        <row r="866">
          <cell r="A866">
            <v>59304</v>
          </cell>
          <cell r="B866">
            <v>83103</v>
          </cell>
          <cell r="C866" t="str">
            <v>42130-01-0003-000</v>
          </cell>
          <cell r="G866" t="str">
            <v>CONAGUA</v>
          </cell>
          <cell r="H866">
            <v>686</v>
          </cell>
        </row>
        <row r="867">
          <cell r="A867">
            <v>59305</v>
          </cell>
          <cell r="B867">
            <v>83104</v>
          </cell>
          <cell r="C867" t="str">
            <v>42130-01-0004-000</v>
          </cell>
          <cell r="G867" t="str">
            <v>CAPUFE</v>
          </cell>
          <cell r="H867">
            <v>687</v>
          </cell>
        </row>
        <row r="868">
          <cell r="A868">
            <v>59312</v>
          </cell>
          <cell r="B868">
            <v>83105</v>
          </cell>
          <cell r="C868" t="str">
            <v>42130-01-0005-000</v>
          </cell>
          <cell r="G868" t="str">
            <v>INFRAESTRUCTURA EDUCATIVA NIVEL MEDIO SUPERIOR</v>
          </cell>
          <cell r="H868">
            <v>688</v>
          </cell>
        </row>
        <row r="869">
          <cell r="A869">
            <v>59313</v>
          </cell>
          <cell r="B869">
            <v>83106</v>
          </cell>
          <cell r="C869" t="str">
            <v>42130-01-0006-000</v>
          </cell>
          <cell r="G869" t="str">
            <v>COMISION NACIONAL FORESTAL</v>
          </cell>
          <cell r="H869">
            <v>689</v>
          </cell>
        </row>
        <row r="870">
          <cell r="A870">
            <v>59314</v>
          </cell>
          <cell r="B870">
            <v>83107</v>
          </cell>
          <cell r="C870" t="str">
            <v>42130-01-0007-000</v>
          </cell>
          <cell r="G870" t="str">
            <v>PROGRAMA TECNOLOGIAS EDUCATIVAS Y DE LA INFORMACION</v>
          </cell>
          <cell r="H870">
            <v>690</v>
          </cell>
        </row>
        <row r="871">
          <cell r="A871">
            <v>59316</v>
          </cell>
          <cell r="B871">
            <v>83108</v>
          </cell>
          <cell r="C871" t="str">
            <v>42130-01-0008-000</v>
          </cell>
          <cell r="G871" t="str">
            <v>CENTRO DE DESARROLLO INFANTIL (CENDIS)</v>
          </cell>
          <cell r="H871">
            <v>691</v>
          </cell>
        </row>
        <row r="872">
          <cell r="A872">
            <v>59320</v>
          </cell>
          <cell r="B872">
            <v>83109</v>
          </cell>
          <cell r="C872" t="str">
            <v>42130-01-0009-000</v>
          </cell>
          <cell r="G872" t="str">
            <v>INFRAESTRUCTURA EDUCATIVA (CAPFCE)</v>
          </cell>
          <cell r="H872">
            <v>692</v>
          </cell>
        </row>
        <row r="873">
          <cell r="A873">
            <v>59321</v>
          </cell>
          <cell r="B873">
            <v>83110</v>
          </cell>
          <cell r="C873" t="str">
            <v>42130-01-0010-000</v>
          </cell>
          <cell r="G873" t="str">
            <v>OTROS SECRETARIA DE EDUCACION PUBLICA</v>
          </cell>
          <cell r="H873">
            <v>693</v>
          </cell>
        </row>
        <row r="874">
          <cell r="A874">
            <v>59324</v>
          </cell>
          <cell r="B874">
            <v>83111</v>
          </cell>
          <cell r="C874" t="str">
            <v>42130-01-0011-000</v>
          </cell>
          <cell r="G874" t="str">
            <v>FONDO METROPOLITANO</v>
          </cell>
          <cell r="H874">
            <v>694</v>
          </cell>
        </row>
        <row r="875">
          <cell r="A875">
            <v>59325</v>
          </cell>
          <cell r="B875">
            <v>83112</v>
          </cell>
          <cell r="C875" t="str">
            <v>42130-01-0012-000</v>
          </cell>
          <cell r="G875" t="str">
            <v>PROGRAMA DESARROLLO REGIONAL</v>
          </cell>
          <cell r="H875">
            <v>695</v>
          </cell>
        </row>
        <row r="876">
          <cell r="A876">
            <v>59326</v>
          </cell>
          <cell r="B876">
            <v>83113</v>
          </cell>
          <cell r="C876" t="str">
            <v>42130-01-0013-000</v>
          </cell>
          <cell r="G876" t="str">
            <v>PROGRAMAS SERVICIOS DE SALUD</v>
          </cell>
          <cell r="H876">
            <v>696</v>
          </cell>
        </row>
        <row r="877">
          <cell r="A877">
            <v>59329</v>
          </cell>
          <cell r="B877">
            <v>83114</v>
          </cell>
          <cell r="C877" t="str">
            <v>42130-01-0014-000</v>
          </cell>
          <cell r="G877" t="str">
            <v>SEGURIDAD PUBLICA SUBSIDIO MUNICIPIO MONTERREY RAMO 36</v>
          </cell>
          <cell r="H877">
            <v>697</v>
          </cell>
        </row>
        <row r="878">
          <cell r="A878">
            <v>59330</v>
          </cell>
          <cell r="B878">
            <v>83115</v>
          </cell>
          <cell r="C878" t="str">
            <v>42130-01-0015-000</v>
          </cell>
          <cell r="G878" t="str">
            <v>(CECYTE) COLEGIO DE ESTUDIOS CIENT. Y TEC.</v>
          </cell>
          <cell r="H878">
            <v>698</v>
          </cell>
        </row>
        <row r="879">
          <cell r="A879">
            <v>59331</v>
          </cell>
          <cell r="B879">
            <v>83116</v>
          </cell>
          <cell r="C879" t="str">
            <v>42130-01-0016-000</v>
          </cell>
          <cell r="G879" t="str">
            <v>(ICET) INST. DE CAP. Y EDUCACION P/EL TRABAJO</v>
          </cell>
          <cell r="H879">
            <v>699</v>
          </cell>
        </row>
        <row r="880">
          <cell r="A880">
            <v>59332</v>
          </cell>
          <cell r="B880">
            <v>83117</v>
          </cell>
          <cell r="C880" t="str">
            <v>42130-01-0017-000</v>
          </cell>
          <cell r="G880" t="str">
            <v>PROGRAMA DE ACTUALIZACION Y REGISTRO(PAR)</v>
          </cell>
          <cell r="H880">
            <v>700</v>
          </cell>
        </row>
        <row r="881">
          <cell r="A881">
            <v>59333</v>
          </cell>
          <cell r="B881">
            <v>83118</v>
          </cell>
          <cell r="C881" t="str">
            <v>42130-01-0018-000</v>
          </cell>
          <cell r="G881" t="str">
            <v>FONDO NACIONAL DE INFRAESTRUCTURA(FONADIN)</v>
          </cell>
          <cell r="H881">
            <v>701</v>
          </cell>
        </row>
        <row r="882">
          <cell r="A882">
            <v>59334</v>
          </cell>
          <cell r="B882">
            <v>83119</v>
          </cell>
          <cell r="C882" t="str">
            <v>42130-01-0019-000</v>
          </cell>
          <cell r="G882" t="str">
            <v>FONDO P/LA RECONSTRUCCION DE ENTID. FED(FONAREC)</v>
          </cell>
          <cell r="H882">
            <v>702</v>
          </cell>
        </row>
        <row r="883">
          <cell r="A883">
            <v>59335</v>
          </cell>
          <cell r="B883">
            <v>83120</v>
          </cell>
          <cell r="C883" t="str">
            <v>42130-01-0020-000</v>
          </cell>
          <cell r="G883" t="str">
            <v>PROGRAMA SEGURO POPULAR</v>
          </cell>
          <cell r="H883">
            <v>703</v>
          </cell>
        </row>
        <row r="885">
          <cell r="B885">
            <v>9</v>
          </cell>
          <cell r="C885" t="str">
            <v>42200-00-0000-000</v>
          </cell>
          <cell r="D885" t="str">
            <v>TRANSFERENCIAS, ASIGNACIONES, SUBSIDIOS Y OTRAS AYUDAS</v>
          </cell>
        </row>
        <row r="887">
          <cell r="B887">
            <v>91</v>
          </cell>
          <cell r="C887" t="str">
            <v>42210-00-0000-000</v>
          </cell>
          <cell r="E887" t="str">
            <v>TRANSFERENCIAS INTERNAS Y ASIGNACIONES AL SECTOR PUBLICO</v>
          </cell>
        </row>
        <row r="888">
          <cell r="B888">
            <v>911</v>
          </cell>
          <cell r="C888" t="str">
            <v>42210-01-0000-000</v>
          </cell>
          <cell r="F888" t="str">
            <v>TRANSFERENCIAS</v>
          </cell>
        </row>
        <row r="889">
          <cell r="A889">
            <v>59303</v>
          </cell>
          <cell r="B889">
            <v>91101</v>
          </cell>
          <cell r="C889" t="str">
            <v>42210-01-0001-000</v>
          </cell>
          <cell r="G889" t="str">
            <v>PROGRAMAS SECRETARIA DE DESARROLLO SUSTENTABLE</v>
          </cell>
          <cell r="H889">
            <v>704</v>
          </cell>
        </row>
        <row r="890">
          <cell r="A890">
            <v>59309</v>
          </cell>
          <cell r="B890">
            <v>91102</v>
          </cell>
          <cell r="C890" t="str">
            <v>42210-01-0002-000</v>
          </cell>
          <cell r="G890" t="str">
            <v>ALIMENTO REOS FEDERALES (SOCORRO DE LEY)</v>
          </cell>
          <cell r="H890">
            <v>705</v>
          </cell>
        </row>
        <row r="891">
          <cell r="A891">
            <v>59310</v>
          </cell>
          <cell r="B891">
            <v>91103</v>
          </cell>
          <cell r="C891" t="str">
            <v>42210-01-0003-000</v>
          </cell>
          <cell r="G891" t="str">
            <v>FONDO DE APOYO A LA MICRO PEQ. Y MEDIANA EMPRESA</v>
          </cell>
          <cell r="H891">
            <v>706</v>
          </cell>
        </row>
        <row r="892">
          <cell r="A892">
            <v>59311</v>
          </cell>
          <cell r="B892">
            <v>91104</v>
          </cell>
          <cell r="C892" t="str">
            <v>42210-01-0004-000</v>
          </cell>
          <cell r="G892" t="str">
            <v>FONDO DE FOMENTO A LA INTEGRACION DE CADENAS PRODUCTIVAS</v>
          </cell>
          <cell r="H892">
            <v>707</v>
          </cell>
        </row>
        <row r="893">
          <cell r="A893">
            <v>59315</v>
          </cell>
          <cell r="B893">
            <v>91105</v>
          </cell>
          <cell r="C893" t="str">
            <v>42210-01-0005-000</v>
          </cell>
          <cell r="G893" t="str">
            <v>FIDEICOMISO INFRAESTRUCTURA DE LOS ESTADOS</v>
          </cell>
          <cell r="H893">
            <v>708</v>
          </cell>
        </row>
        <row r="894">
          <cell r="A894">
            <v>59317</v>
          </cell>
          <cell r="B894">
            <v>91106</v>
          </cell>
          <cell r="C894" t="str">
            <v>42210-01-0006-000</v>
          </cell>
          <cell r="G894" t="str">
            <v>FIDEICOMISO INFRAESTRUCTURA DE LOS ESTADOS PTE. AÑO</v>
          </cell>
          <cell r="H894">
            <v>709</v>
          </cell>
        </row>
        <row r="895">
          <cell r="A895">
            <v>59319</v>
          </cell>
          <cell r="B895">
            <v>91107</v>
          </cell>
          <cell r="C895" t="str">
            <v>42210-01-0007-000</v>
          </cell>
          <cell r="G895" t="str">
            <v>FONDO DE EST. DE ING. DE LAS ENTIDADES FED.</v>
          </cell>
          <cell r="H895">
            <v>710</v>
          </cell>
        </row>
        <row r="896">
          <cell r="A896">
            <v>59322</v>
          </cell>
          <cell r="B896">
            <v>91108</v>
          </cell>
          <cell r="C896" t="str">
            <v>42210-01-0008-000</v>
          </cell>
          <cell r="G896" t="str">
            <v>FONDO DE EST.DE INGRESOS ENT. FED. EJERCICIO ANTERIORES</v>
          </cell>
          <cell r="H896">
            <v>711</v>
          </cell>
        </row>
        <row r="897">
          <cell r="A897">
            <v>59323</v>
          </cell>
          <cell r="B897">
            <v>91109</v>
          </cell>
          <cell r="C897" t="str">
            <v>42210-01-0009-000</v>
          </cell>
          <cell r="G897" t="str">
            <v>APOYO FINANCIERO TRANSITORIO</v>
          </cell>
          <cell r="H897">
            <v>712</v>
          </cell>
        </row>
        <row r="898">
          <cell r="A898">
            <v>59327</v>
          </cell>
          <cell r="B898">
            <v>91110</v>
          </cell>
          <cell r="C898" t="str">
            <v>42210-01-0010-000</v>
          </cell>
          <cell r="G898" t="str">
            <v>PROGRAMA PARA LA FISCALIZACION DEL GASTO FEDERALIZADO (PROFIS)</v>
          </cell>
          <cell r="H898">
            <v>713</v>
          </cell>
        </row>
        <row r="899">
          <cell r="A899">
            <v>59328</v>
          </cell>
          <cell r="B899">
            <v>91111</v>
          </cell>
          <cell r="C899" t="str">
            <v>42210-01-0011-000</v>
          </cell>
          <cell r="G899" t="str">
            <v>PROGRAMA PARA EL DESARROLLO INDUSTRIAL SOFTWARE (PROSOFT)</v>
          </cell>
          <cell r="H899">
            <v>714</v>
          </cell>
        </row>
        <row r="900">
          <cell r="A900">
            <v>59400</v>
          </cell>
          <cell r="B900">
            <v>91112</v>
          </cell>
          <cell r="C900" t="str">
            <v>42210-01-0012-000</v>
          </cell>
          <cell r="G900" t="str">
            <v>DEVOLUCION DE APORTACIONES FEDERALES</v>
          </cell>
          <cell r="H900">
            <v>715</v>
          </cell>
        </row>
        <row r="902">
          <cell r="B902">
            <v>92</v>
          </cell>
          <cell r="C902" t="str">
            <v>42220-00-0000-000</v>
          </cell>
          <cell r="E902" t="str">
            <v>TRANSFERENCIAS AL RESTO DEL SECTOR PUBLICO</v>
          </cell>
        </row>
        <row r="904">
          <cell r="B904">
            <v>93</v>
          </cell>
          <cell r="C904" t="str">
            <v>42230-00-0000-000</v>
          </cell>
          <cell r="E904" t="str">
            <v>SUBSIDIOS Y SUBVENCIONES</v>
          </cell>
        </row>
        <row r="906">
          <cell r="B906">
            <v>94</v>
          </cell>
          <cell r="C906" t="str">
            <v>42240-00-0000-000</v>
          </cell>
          <cell r="E906" t="str">
            <v>AYUDAS SOCIALES</v>
          </cell>
        </row>
        <row r="907">
          <cell r="B907">
            <v>941</v>
          </cell>
          <cell r="C907" t="str">
            <v>42240-01-0000-000</v>
          </cell>
          <cell r="F907" t="str">
            <v>AYUDAS SOCIALES</v>
          </cell>
        </row>
        <row r="908">
          <cell r="A908">
            <v>59306</v>
          </cell>
          <cell r="B908">
            <v>94101</v>
          </cell>
          <cell r="C908" t="str">
            <v>42240-01-0001-000</v>
          </cell>
          <cell r="G908" t="str">
            <v>BECAS PROBECAT</v>
          </cell>
          <cell r="H908">
            <v>716</v>
          </cell>
        </row>
        <row r="909">
          <cell r="A909">
            <v>59307</v>
          </cell>
          <cell r="B909">
            <v>94102</v>
          </cell>
          <cell r="C909" t="str">
            <v>42240-01-0002-000</v>
          </cell>
          <cell r="G909" t="str">
            <v>BECAS PROFSNE</v>
          </cell>
          <cell r="H909">
            <v>717</v>
          </cell>
        </row>
        <row r="910">
          <cell r="A910">
            <v>59308</v>
          </cell>
          <cell r="B910">
            <v>94103</v>
          </cell>
          <cell r="C910" t="str">
            <v>42240-01-0003-000</v>
          </cell>
          <cell r="G910" t="str">
            <v>FIDEICOMISO DE APOYO A LOS AHORRADORES</v>
          </cell>
          <cell r="H910">
            <v>718</v>
          </cell>
        </row>
        <row r="912">
          <cell r="B912">
            <v>95</v>
          </cell>
          <cell r="C912" t="str">
            <v>42250-00-0000-000</v>
          </cell>
          <cell r="E912" t="str">
            <v>PENSIONES Y JUBILACIONES</v>
          </cell>
        </row>
        <row r="914">
          <cell r="B914">
            <v>96</v>
          </cell>
          <cell r="E914" t="str">
            <v>TRANSFERENCIAS A FIDEICOMISOS, MANDATOS Y ANALOGOS</v>
          </cell>
        </row>
        <row r="917">
          <cell r="B917">
            <v>97</v>
          </cell>
          <cell r="D917" t="str">
            <v>INGRESOS DERIVADOS DE FINANCIAMIENTOS</v>
          </cell>
        </row>
        <row r="919">
          <cell r="B919" t="str">
            <v>971</v>
          </cell>
          <cell r="E919" t="str">
            <v>ENDEUDAMIENTO INTERNO</v>
          </cell>
        </row>
        <row r="921">
          <cell r="A921">
            <v>47000</v>
          </cell>
          <cell r="B921">
            <v>97101</v>
          </cell>
          <cell r="G921" t="str">
            <v>FINANCIAMIENTO PUBLICO</v>
          </cell>
          <cell r="H921">
            <v>719</v>
          </cell>
        </row>
        <row r="923">
          <cell r="B923" t="str">
            <v>972</v>
          </cell>
          <cell r="E923" t="str">
            <v>ENDEUDAMIENTO EXTERNO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3 a"/>
      <sheetName val="4"/>
      <sheetName val="5"/>
      <sheetName val="6"/>
      <sheetName val="7"/>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A10" t="str">
            <v>Recursos</v>
          </cell>
        </row>
        <row r="11">
          <cell r="A11" t="str">
            <v>Disponibilidades</v>
          </cell>
        </row>
        <row r="12">
          <cell r="A12" t="str">
            <v>Cartera de valores a/</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contable"/>
      <sheetName val="MI"/>
      <sheetName val="origen"/>
      <sheetName val="(INFORMATICA)"/>
      <sheetName val="tabla general"/>
    </sheetNames>
    <sheetDataSet>
      <sheetData sheetId="0" refreshError="1"/>
      <sheetData sheetId="1" refreshError="1">
        <row r="1">
          <cell r="A1" t="str">
            <v>DIRECCION DE CONTABILIDAD Y CUENTA PUBLICA</v>
          </cell>
          <cell r="H1" t="str">
            <v>ACTUALIZACION 30-09-2011</v>
          </cell>
        </row>
        <row r="2">
          <cell r="A2" t="str">
            <v>MATRIZ DE CONVERSION</v>
          </cell>
        </row>
        <row r="3">
          <cell r="A3" t="str">
            <v>PARTIDA PRESUPUESTAL ACTUAL SOLO PARA IDENTIFICACION</v>
          </cell>
          <cell r="D3" t="str">
            <v>PARTIDA NUEVA CONTABLE</v>
          </cell>
          <cell r="E3" t="str">
            <v>NIVEL 1 RUBRO  1 DIGITO</v>
          </cell>
          <cell r="F3" t="str">
            <v>NIVEL 2 TIPO  1 DIGITO</v>
          </cell>
          <cell r="G3" t="str">
            <v>NIVEL 3 CLASE  1 DIGITO</v>
          </cell>
          <cell r="H3" t="str">
            <v xml:space="preserve">NIVEL 4  Y  5 CONCEPTO /SRIA 2 DIGITOS </v>
          </cell>
        </row>
        <row r="4">
          <cell r="B4" t="str">
            <v>INGRESOS</v>
          </cell>
        </row>
        <row r="5">
          <cell r="B5">
            <v>1</v>
          </cell>
          <cell r="E5" t="str">
            <v>IMPUESTOS</v>
          </cell>
        </row>
        <row r="6">
          <cell r="B6">
            <v>11</v>
          </cell>
          <cell r="C6" t="str">
            <v>41111-0-000</v>
          </cell>
          <cell r="D6" t="str">
            <v>41110-00-0000-000</v>
          </cell>
          <cell r="F6" t="str">
            <v>IMPUESTOS SOBRE LOS INGRESOS</v>
          </cell>
        </row>
        <row r="7">
          <cell r="B7" t="str">
            <v>111</v>
          </cell>
          <cell r="C7" t="str">
            <v>41111-1-000</v>
          </cell>
          <cell r="D7" t="str">
            <v>41110-01-0000-000</v>
          </cell>
          <cell r="G7" t="str">
            <v>IMPUESTO POR OBTENCION DE PREMIOS</v>
          </cell>
        </row>
        <row r="8">
          <cell r="A8">
            <v>12700</v>
          </cell>
          <cell r="B8" t="str">
            <v>11101</v>
          </cell>
          <cell r="C8" t="str">
            <v>41111-1-001</v>
          </cell>
          <cell r="D8" t="str">
            <v>41110-01-0001-000</v>
          </cell>
          <cell r="H8" t="str">
            <v>IMPUESTO POR OBTENCION DE PREMIOS</v>
          </cell>
        </row>
        <row r="9">
          <cell r="A9">
            <v>13003</v>
          </cell>
          <cell r="B9" t="str">
            <v>11102</v>
          </cell>
          <cell r="C9" t="str">
            <v>41111-1-002</v>
          </cell>
          <cell r="D9" t="str">
            <v>41110-01-0002-000</v>
          </cell>
          <cell r="H9" t="str">
            <v>DEVOLUCION POR IMPUESTO POR OBTENCION PREMIOS</v>
          </cell>
        </row>
        <row r="11">
          <cell r="B11">
            <v>12</v>
          </cell>
          <cell r="C11" t="str">
            <v>41121-0-000</v>
          </cell>
          <cell r="D11" t="str">
            <v>41120-00-0000-000</v>
          </cell>
          <cell r="F11" t="str">
            <v>IMPUESTOS SOBRE EL PATRIMONIO</v>
          </cell>
        </row>
        <row r="12">
          <cell r="B12">
            <v>121</v>
          </cell>
          <cell r="C12" t="str">
            <v>41121-0-000</v>
          </cell>
          <cell r="D12" t="str">
            <v>41120-00-0000-000</v>
          </cell>
          <cell r="G12" t="str">
            <v>IMPUESTOS SOBRE EL PATRIMONIO</v>
          </cell>
        </row>
        <row r="13">
          <cell r="A13">
            <v>14000</v>
          </cell>
          <cell r="B13">
            <v>12100</v>
          </cell>
          <cell r="C13" t="str">
            <v>41121-1-000</v>
          </cell>
          <cell r="D13" t="str">
            <v>41120-01-0000-000</v>
          </cell>
          <cell r="H13" t="str">
            <v>IMPUESTO SOBRE TENENCIA LEY HACIENDA ESTATAL</v>
          </cell>
        </row>
        <row r="14">
          <cell r="A14">
            <v>14001</v>
          </cell>
          <cell r="B14">
            <v>12101</v>
          </cell>
          <cell r="C14" t="str">
            <v>41121-1-001</v>
          </cell>
          <cell r="D14" t="str">
            <v>41120-01-0001-000</v>
          </cell>
          <cell r="H14" t="str">
            <v>IMP. S/TENENCIA LHE AUTOS PASAJEROS</v>
          </cell>
        </row>
        <row r="15">
          <cell r="A15">
            <v>14003</v>
          </cell>
          <cell r="B15">
            <v>12103</v>
          </cell>
          <cell r="C15" t="str">
            <v>41121-1-003</v>
          </cell>
          <cell r="D15" t="str">
            <v>41120-01-0002-000</v>
          </cell>
          <cell r="H15" t="str">
            <v>ACTUALIZACION IST LHE AUTOS PASAJEROS</v>
          </cell>
        </row>
        <row r="16">
          <cell r="A16">
            <v>14004</v>
          </cell>
          <cell r="B16">
            <v>12104</v>
          </cell>
          <cell r="C16" t="str">
            <v>41121-1-004</v>
          </cell>
          <cell r="D16" t="str">
            <v>41120-01-0003-000</v>
          </cell>
          <cell r="H16" t="str">
            <v>IMP. S/TENENCIA LHE AUTOS PASAJEROS REZAGO</v>
          </cell>
        </row>
        <row r="17">
          <cell r="A17">
            <v>14006</v>
          </cell>
          <cell r="B17">
            <v>12106</v>
          </cell>
          <cell r="C17" t="str">
            <v>41121-1-006</v>
          </cell>
          <cell r="D17" t="str">
            <v>41120-01-0004-000</v>
          </cell>
          <cell r="H17" t="str">
            <v>ACTUALIZACION IST LHE AUTOS PASAJEROS REZAGO</v>
          </cell>
        </row>
        <row r="18">
          <cell r="A18">
            <v>14011</v>
          </cell>
          <cell r="B18">
            <v>12111</v>
          </cell>
          <cell r="C18" t="str">
            <v>41121-1-011</v>
          </cell>
          <cell r="D18" t="str">
            <v>41120-01-0005-000</v>
          </cell>
          <cell r="H18" t="str">
            <v>IMP. S/TENENCIA LHE AUTOS CARGA</v>
          </cell>
        </row>
        <row r="19">
          <cell r="A19">
            <v>14013</v>
          </cell>
          <cell r="B19">
            <v>12113</v>
          </cell>
          <cell r="C19" t="str">
            <v>41121-1-013</v>
          </cell>
          <cell r="D19" t="str">
            <v>41120-01-0006-000</v>
          </cell>
          <cell r="H19" t="str">
            <v>ACTUALIZACION IST LHE AUTOS CARGA</v>
          </cell>
        </row>
        <row r="20">
          <cell r="A20">
            <v>14014</v>
          </cell>
          <cell r="B20">
            <v>12114</v>
          </cell>
          <cell r="C20" t="str">
            <v>41121-1-014</v>
          </cell>
          <cell r="D20" t="str">
            <v>41120-01-0007-000</v>
          </cell>
          <cell r="H20" t="str">
            <v>IMP. S/TENENCIA LHE AUTOS CARGA REZAGO</v>
          </cell>
        </row>
        <row r="21">
          <cell r="A21">
            <v>14016</v>
          </cell>
          <cell r="B21">
            <v>12116</v>
          </cell>
          <cell r="C21" t="str">
            <v>41121-1-016</v>
          </cell>
          <cell r="D21" t="str">
            <v>41120-01-0008-000</v>
          </cell>
          <cell r="H21" t="str">
            <v>ACTUALIZACION IST LHE AUTOS CARGA REZAGO</v>
          </cell>
        </row>
        <row r="22">
          <cell r="A22">
            <v>14021</v>
          </cell>
          <cell r="B22">
            <v>12121</v>
          </cell>
          <cell r="C22" t="str">
            <v>41121-1-021</v>
          </cell>
          <cell r="D22" t="str">
            <v>41120-01-0009-000</v>
          </cell>
          <cell r="H22" t="str">
            <v>IMP. S/TENENCIA LHE MOTOCICLETAS</v>
          </cell>
        </row>
        <row r="23">
          <cell r="A23">
            <v>14023</v>
          </cell>
          <cell r="B23">
            <v>12123</v>
          </cell>
          <cell r="C23" t="str">
            <v>41121-1-023</v>
          </cell>
          <cell r="D23" t="str">
            <v>41120-01-0010-000</v>
          </cell>
          <cell r="H23" t="str">
            <v>ACTUALIZACION IST LHE MOTOCICLETAS</v>
          </cell>
        </row>
        <row r="24">
          <cell r="A24">
            <v>14026</v>
          </cell>
          <cell r="B24">
            <v>12126</v>
          </cell>
          <cell r="C24" t="str">
            <v>41121-1-026</v>
          </cell>
          <cell r="D24" t="str">
            <v>41120-01-0011-000</v>
          </cell>
          <cell r="H24" t="str">
            <v>IMP. S/TENENCIA LHE MOTOCICLETAS REZAGO</v>
          </cell>
        </row>
        <row r="25">
          <cell r="A25">
            <v>14028</v>
          </cell>
          <cell r="B25">
            <v>12128</v>
          </cell>
          <cell r="C25" t="str">
            <v>41121-1-028</v>
          </cell>
          <cell r="D25" t="str">
            <v>41120-01-0012-000</v>
          </cell>
          <cell r="H25" t="str">
            <v>ACTUALIZACION IST LHE MOTOCICLETAS REZAGO</v>
          </cell>
        </row>
        <row r="26">
          <cell r="A26">
            <v>14031</v>
          </cell>
          <cell r="B26">
            <v>12131</v>
          </cell>
          <cell r="C26" t="str">
            <v>41121-1-031</v>
          </cell>
          <cell r="D26" t="str">
            <v>41120-01-0013-000</v>
          </cell>
          <cell r="H26" t="str">
            <v>IMP. S/TENENCIA LHE AERONAVES</v>
          </cell>
        </row>
        <row r="27">
          <cell r="A27">
            <v>14033</v>
          </cell>
          <cell r="B27">
            <v>12133</v>
          </cell>
          <cell r="C27" t="str">
            <v>41121-1-033</v>
          </cell>
          <cell r="D27" t="str">
            <v>41120-01-0014-000</v>
          </cell>
          <cell r="H27" t="str">
            <v>ACTUALIZACION IST LHE AERONAVES</v>
          </cell>
        </row>
        <row r="28">
          <cell r="A28">
            <v>14034</v>
          </cell>
          <cell r="B28">
            <v>12134</v>
          </cell>
          <cell r="C28" t="str">
            <v>41121-1-034</v>
          </cell>
          <cell r="D28" t="str">
            <v>41120-01-0015-000</v>
          </cell>
          <cell r="H28" t="str">
            <v>IMP. S/TENENCIA LHE AERONAVES REZAGO</v>
          </cell>
        </row>
        <row r="29">
          <cell r="A29">
            <v>14036</v>
          </cell>
          <cell r="B29">
            <v>12136</v>
          </cell>
          <cell r="C29" t="str">
            <v>41121-1-036</v>
          </cell>
          <cell r="D29" t="str">
            <v>41120-01-0016-000</v>
          </cell>
          <cell r="H29" t="str">
            <v>ACTUALIZACION IST LHE AERONAVES REZAGO</v>
          </cell>
        </row>
        <row r="30">
          <cell r="A30">
            <v>14041</v>
          </cell>
          <cell r="B30">
            <v>12141</v>
          </cell>
          <cell r="C30" t="str">
            <v>41121-1-041</v>
          </cell>
          <cell r="D30" t="str">
            <v>41120-01-0017-000</v>
          </cell>
          <cell r="H30" t="str">
            <v>IMP. S/TENENCIA LHE EMBARCACIONES</v>
          </cell>
        </row>
        <row r="31">
          <cell r="A31">
            <v>14043</v>
          </cell>
          <cell r="B31">
            <v>12143</v>
          </cell>
          <cell r="C31" t="str">
            <v>41121-1-043</v>
          </cell>
          <cell r="D31" t="str">
            <v>41120-01-0018-000</v>
          </cell>
          <cell r="H31" t="str">
            <v>ACTUALIZACION IST LHE EMBARCACIONES</v>
          </cell>
        </row>
        <row r="32">
          <cell r="A32">
            <v>14044</v>
          </cell>
          <cell r="B32">
            <v>12144</v>
          </cell>
          <cell r="C32" t="str">
            <v>41121-1-044</v>
          </cell>
          <cell r="D32" t="str">
            <v>41120-01-0019-000</v>
          </cell>
          <cell r="H32" t="str">
            <v>IMP. S/TENENCIA LHE EMBARCACIONES REZAGO</v>
          </cell>
        </row>
        <row r="33">
          <cell r="A33">
            <v>14046</v>
          </cell>
          <cell r="B33">
            <v>12146</v>
          </cell>
          <cell r="C33" t="str">
            <v>41121-1-046</v>
          </cell>
          <cell r="D33" t="str">
            <v>41120-01-0020-000</v>
          </cell>
          <cell r="H33" t="str">
            <v>ACTUALIZACION IST LHE EMBARCACIONES REZAGO</v>
          </cell>
        </row>
        <row r="34">
          <cell r="A34">
            <v>14051</v>
          </cell>
          <cell r="B34">
            <v>12151</v>
          </cell>
          <cell r="C34" t="str">
            <v>41121-1-051</v>
          </cell>
          <cell r="D34" t="str">
            <v>41120-01-0021-000</v>
          </cell>
          <cell r="H34" t="str">
            <v>DEVOLUCION IMP.S/TENENCIA LHE</v>
          </cell>
        </row>
        <row r="35">
          <cell r="A35">
            <v>14052</v>
          </cell>
          <cell r="B35">
            <v>12152</v>
          </cell>
          <cell r="C35" t="str">
            <v>41121-1-052</v>
          </cell>
          <cell r="D35" t="str">
            <v>41120-01-0022-000</v>
          </cell>
          <cell r="H35" t="str">
            <v>ACT. E INTS. DEVOLUCION IMP.TENENCIA LHE</v>
          </cell>
        </row>
        <row r="36">
          <cell r="A36">
            <v>14053</v>
          </cell>
          <cell r="B36">
            <v>12153</v>
          </cell>
          <cell r="C36" t="str">
            <v>41121-1-053</v>
          </cell>
          <cell r="D36" t="str">
            <v>41120-01-0023-000</v>
          </cell>
          <cell r="H36" t="str">
            <v>DEVOLUCION IMP.TENENCIA LHE REZAGO</v>
          </cell>
        </row>
        <row r="37">
          <cell r="A37">
            <v>14054</v>
          </cell>
          <cell r="B37">
            <v>12154</v>
          </cell>
          <cell r="C37" t="str">
            <v>41121-1-054</v>
          </cell>
          <cell r="D37" t="str">
            <v>41120-01-0024-000</v>
          </cell>
          <cell r="H37" t="str">
            <v>ACT. E INTS. DEVOLUCION IMP.TENENCIA LHE REZAGO</v>
          </cell>
        </row>
        <row r="38">
          <cell r="A38">
            <v>14055</v>
          </cell>
          <cell r="B38">
            <v>12155</v>
          </cell>
          <cell r="C38" t="str">
            <v>41121-1-055</v>
          </cell>
          <cell r="D38" t="str">
            <v>41120-01-0025-000</v>
          </cell>
          <cell r="H38" t="str">
            <v>APOYO TENENCIA LHE</v>
          </cell>
        </row>
        <row r="39">
          <cell r="A39">
            <v>14056</v>
          </cell>
          <cell r="B39">
            <v>12156</v>
          </cell>
          <cell r="C39" t="str">
            <v>41121-1-056</v>
          </cell>
          <cell r="D39" t="str">
            <v>41120-01-0026-000</v>
          </cell>
          <cell r="H39" t="str">
            <v>SUBSIDIO REFRENDO REMOLQUE</v>
          </cell>
        </row>
        <row r="40">
          <cell r="A40">
            <v>14057</v>
          </cell>
          <cell r="B40">
            <v>12157</v>
          </cell>
          <cell r="C40" t="str">
            <v>41121-1-057</v>
          </cell>
          <cell r="D40" t="str">
            <v>41120-01-0027-000</v>
          </cell>
          <cell r="H40" t="str">
            <v>SUBSIDIO REFRENDO MOTOCICLETA</v>
          </cell>
        </row>
        <row r="41">
          <cell r="A41">
            <v>14058</v>
          </cell>
          <cell r="B41">
            <v>12158</v>
          </cell>
          <cell r="C41" t="str">
            <v>41121-1-058</v>
          </cell>
          <cell r="D41" t="str">
            <v>41120-01-0028-000</v>
          </cell>
          <cell r="H41" t="str">
            <v>SUBSIDIO PAGO EN BANCO</v>
          </cell>
        </row>
        <row r="42">
          <cell r="A42">
            <v>14059</v>
          </cell>
          <cell r="B42">
            <v>12159</v>
          </cell>
          <cell r="C42" t="str">
            <v>41121-1-059</v>
          </cell>
          <cell r="D42" t="str">
            <v>41120-01-0029-000</v>
          </cell>
          <cell r="H42" t="str">
            <v>SUBSIDIO PAGO PORTAL WEB</v>
          </cell>
        </row>
        <row r="43">
          <cell r="A43">
            <v>14060</v>
          </cell>
          <cell r="B43">
            <v>12160</v>
          </cell>
          <cell r="C43" t="str">
            <v>41121-1-060</v>
          </cell>
          <cell r="D43" t="str">
            <v>41120-01-0030-000</v>
          </cell>
          <cell r="H43" t="str">
            <v>SUBSIDIO LAMINAS REMOLQUE</v>
          </cell>
        </row>
        <row r="44">
          <cell r="A44">
            <v>14061</v>
          </cell>
          <cell r="B44">
            <v>12161</v>
          </cell>
          <cell r="C44" t="str">
            <v>41121-1-061</v>
          </cell>
          <cell r="D44" t="str">
            <v>41120-01-0031-000</v>
          </cell>
          <cell r="H44" t="str">
            <v>SUBSIDIO LAMINAS MOTOCICLETA</v>
          </cell>
        </row>
        <row r="45">
          <cell r="A45">
            <v>14062</v>
          </cell>
          <cell r="B45">
            <v>12162</v>
          </cell>
          <cell r="C45" t="str">
            <v>41121-1-062</v>
          </cell>
          <cell r="D45" t="str">
            <v>41120-01-0032-000</v>
          </cell>
          <cell r="H45" t="str">
            <v>EXPEDICION CONSTANCIA REGISTRO VEHICULAR</v>
          </cell>
        </row>
        <row r="46">
          <cell r="A46">
            <v>14063</v>
          </cell>
          <cell r="B46">
            <v>12163</v>
          </cell>
          <cell r="C46" t="str">
            <v>41121-1-063</v>
          </cell>
          <cell r="D46" t="str">
            <v>41120-01-0033-000</v>
          </cell>
          <cell r="H46" t="str">
            <v>REPOSICION CONSTANCIA REGISTRO VEHICULAR</v>
          </cell>
        </row>
        <row r="47">
          <cell r="A47">
            <v>14064</v>
          </cell>
          <cell r="B47">
            <v>12164</v>
          </cell>
          <cell r="C47" t="str">
            <v>41121-1-064</v>
          </cell>
          <cell r="D47" t="str">
            <v>41120-01-0034-000</v>
          </cell>
          <cell r="H47" t="str">
            <v>SUBSIDIO CONSTANCIA REGISTRO VEHICULAR</v>
          </cell>
        </row>
        <row r="48">
          <cell r="A48">
            <v>14065</v>
          </cell>
          <cell r="B48">
            <v>12165</v>
          </cell>
          <cell r="C48" t="str">
            <v>41121-1-065</v>
          </cell>
          <cell r="D48" t="str">
            <v>41120-01-0035-000</v>
          </cell>
          <cell r="H48" t="str">
            <v>SUBSIDIO TENENCIA LHE POR ROBO</v>
          </cell>
        </row>
        <row r="49">
          <cell r="A49">
            <v>14066</v>
          </cell>
          <cell r="B49">
            <v>12166</v>
          </cell>
          <cell r="C49" t="str">
            <v>41121-1-066</v>
          </cell>
          <cell r="D49" t="str">
            <v>41120-01-0036-000</v>
          </cell>
          <cell r="H49" t="str">
            <v>SUBSIDIO TENENCIA LHE POR PERDIDA</v>
          </cell>
        </row>
        <row r="52">
          <cell r="B52">
            <v>13</v>
          </cell>
          <cell r="C52" t="str">
            <v>41131-0-000</v>
          </cell>
          <cell r="D52" t="str">
            <v>41130-00-0000-000</v>
          </cell>
          <cell r="F52" t="str">
            <v>IMPUESTOS SOBRE LA PRODUCCION, EL CONSUMO Y LAS TRANSACCIONES</v>
          </cell>
        </row>
        <row r="53">
          <cell r="B53">
            <v>131</v>
          </cell>
          <cell r="C53" t="str">
            <v>41131-1-000</v>
          </cell>
          <cell r="D53" t="str">
            <v>41130-01-0000-000</v>
          </cell>
          <cell r="G53" t="str">
            <v>IMPUESTO SOBRE HOSPEDAJE</v>
          </cell>
        </row>
        <row r="54">
          <cell r="A54">
            <v>12600</v>
          </cell>
          <cell r="B54">
            <v>13101</v>
          </cell>
          <cell r="C54" t="str">
            <v>41131-1-001</v>
          </cell>
          <cell r="D54" t="str">
            <v>41130-01-0001-000</v>
          </cell>
          <cell r="H54" t="str">
            <v xml:space="preserve">IMPUESTO SOBRE HOSPEDAJE  </v>
          </cell>
        </row>
        <row r="55">
          <cell r="A55">
            <v>13102</v>
          </cell>
          <cell r="B55">
            <v>13102</v>
          </cell>
          <cell r="C55" t="str">
            <v>41131-1-003</v>
          </cell>
          <cell r="D55" t="str">
            <v>41130-01-0002-000</v>
          </cell>
          <cell r="H55" t="str">
            <v>SUBSIDIO IMPUESTO SOBRE HOSPEDAJE</v>
          </cell>
        </row>
        <row r="56">
          <cell r="A56">
            <v>12603</v>
          </cell>
          <cell r="B56">
            <v>13103</v>
          </cell>
          <cell r="C56" t="str">
            <v>41131-1-002</v>
          </cell>
          <cell r="D56" t="str">
            <v>41130-01-0003-000</v>
          </cell>
          <cell r="H56" t="str">
            <v>ACTUALIZACION IMPUESTO SOBRE HOSPEDAJE</v>
          </cell>
        </row>
        <row r="58">
          <cell r="B58">
            <v>132</v>
          </cell>
          <cell r="C58" t="str">
            <v>41131-2-000</v>
          </cell>
          <cell r="D58" t="str">
            <v>41130-02-0000-000</v>
          </cell>
          <cell r="G58" t="str">
            <v>IMPUESTO SOBRE TRANSMISION DE PROPIEDAD DE VEHICULOS</v>
          </cell>
        </row>
        <row r="59">
          <cell r="A59">
            <v>12900</v>
          </cell>
          <cell r="B59">
            <v>13201</v>
          </cell>
          <cell r="C59" t="str">
            <v>41131-2-001</v>
          </cell>
          <cell r="D59" t="str">
            <v>41130-02-0001-000</v>
          </cell>
          <cell r="H59" t="str">
            <v>IMPUESTO SOBRE TRANSMISION DE PROPIEDAD DE VEHICULOS</v>
          </cell>
        </row>
        <row r="60">
          <cell r="A60">
            <v>12901</v>
          </cell>
          <cell r="B60">
            <v>13202</v>
          </cell>
          <cell r="C60" t="str">
            <v>41131-2-002</v>
          </cell>
          <cell r="D60" t="str">
            <v>41130-02-0002-000</v>
          </cell>
          <cell r="H60" t="str">
            <v>IMPUESTO S/ TRANSMISION DE PROP.DE VEH.X REQUERIMIENTO</v>
          </cell>
        </row>
        <row r="61">
          <cell r="A61">
            <v>13010</v>
          </cell>
          <cell r="B61">
            <v>13203</v>
          </cell>
          <cell r="C61" t="str">
            <v>41131-2-004</v>
          </cell>
          <cell r="D61" t="str">
            <v>41130-02-0003-000</v>
          </cell>
          <cell r="H61" t="str">
            <v>DEVOLUCION IMP.SOBRE TRANMISION DE PROP.DE VEHICULOS DE MOTOR</v>
          </cell>
        </row>
        <row r="62">
          <cell r="A62">
            <v>13005</v>
          </cell>
          <cell r="B62">
            <v>13204</v>
          </cell>
          <cell r="C62" t="str">
            <v>41131-2-003</v>
          </cell>
          <cell r="D62" t="str">
            <v>41130-02-0004-000</v>
          </cell>
          <cell r="H62" t="str">
            <v>ACT.E INTS.POR DEV.IMP.S/ TRANSMISION DE PROP.DE VEH.</v>
          </cell>
        </row>
        <row r="64">
          <cell r="B64">
            <v>14</v>
          </cell>
          <cell r="C64" t="str">
            <v>41141-0-000</v>
          </cell>
          <cell r="D64" t="str">
            <v>41140-00-0000-000</v>
          </cell>
          <cell r="F64" t="str">
            <v>IMPUESTOS AL COMERCIO EXTERIOR</v>
          </cell>
        </row>
        <row r="66">
          <cell r="B66">
            <v>15</v>
          </cell>
          <cell r="C66" t="str">
            <v>41151-0-000</v>
          </cell>
          <cell r="D66" t="str">
            <v>41150-00-0000-000</v>
          </cell>
          <cell r="F66" t="str">
            <v>IMPUESTOS SOBRE NOMINAS Y ASIMILABLES</v>
          </cell>
        </row>
        <row r="67">
          <cell r="B67">
            <v>151</v>
          </cell>
          <cell r="C67" t="str">
            <v>41151-1-000</v>
          </cell>
          <cell r="D67" t="str">
            <v>41150-01-0000-000</v>
          </cell>
          <cell r="G67" t="str">
            <v>IMPUESTO SOBRE NOMINAS</v>
          </cell>
        </row>
        <row r="68">
          <cell r="A68">
            <v>12500</v>
          </cell>
          <cell r="B68">
            <v>15101</v>
          </cell>
          <cell r="C68" t="str">
            <v>41151-1-001</v>
          </cell>
          <cell r="D68" t="str">
            <v>41150-01-0001-000</v>
          </cell>
          <cell r="H68" t="str">
            <v>IMPUESTO SOBRE NOMINAS</v>
          </cell>
        </row>
        <row r="69">
          <cell r="A69">
            <v>12501</v>
          </cell>
          <cell r="B69">
            <v>15102</v>
          </cell>
          <cell r="C69" t="str">
            <v>41151-1-002</v>
          </cell>
          <cell r="D69" t="str">
            <v>41150-01-0002-000</v>
          </cell>
          <cell r="H69" t="str">
            <v>CONVENIOS DE NOMINAS</v>
          </cell>
        </row>
        <row r="70">
          <cell r="A70">
            <v>12502</v>
          </cell>
          <cell r="B70">
            <v>15103</v>
          </cell>
          <cell r="C70" t="str">
            <v>41151-1-003</v>
          </cell>
          <cell r="D70" t="str">
            <v>41150-01-0003-000</v>
          </cell>
          <cell r="H70" t="str">
            <v>IMPUESTO SOBRE NOMINAS ACTOS DE FISCALIZACION</v>
          </cell>
        </row>
        <row r="71">
          <cell r="A71">
            <v>12505</v>
          </cell>
          <cell r="B71">
            <v>15104</v>
          </cell>
          <cell r="C71" t="str">
            <v>41151-1-004</v>
          </cell>
          <cell r="D71" t="str">
            <v>41150-01-0004-000</v>
          </cell>
          <cell r="H71" t="str">
            <v>IMPUESTO SOBRE NOMINAS POR CREDITO</v>
          </cell>
        </row>
        <row r="72">
          <cell r="A72">
            <v>13001</v>
          </cell>
          <cell r="B72">
            <v>15105</v>
          </cell>
          <cell r="C72" t="str">
            <v>41151-1-005</v>
          </cell>
          <cell r="D72" t="str">
            <v>41150-01-0005-000</v>
          </cell>
          <cell r="H72" t="str">
            <v>DEVOLUCION IMPUESTO SOBRE NOMINAS</v>
          </cell>
        </row>
        <row r="73">
          <cell r="A73">
            <v>13008</v>
          </cell>
          <cell r="B73">
            <v>15106</v>
          </cell>
          <cell r="C73" t="str">
            <v>41151-1-006</v>
          </cell>
          <cell r="D73" t="str">
            <v>41150-01-0006-000</v>
          </cell>
          <cell r="H73" t="str">
            <v>SUBSIDIO DE IMPUESTO SOBRE NOMINAS</v>
          </cell>
        </row>
        <row r="74">
          <cell r="A74">
            <v>13101</v>
          </cell>
          <cell r="B74">
            <v>15107</v>
          </cell>
          <cell r="C74" t="str">
            <v>41151-1-007</v>
          </cell>
          <cell r="D74" t="str">
            <v>41150-01-0007-000</v>
          </cell>
          <cell r="H74" t="str">
            <v>SUBSIDIO DE IMPUESTO SOBRE NOMINAS S/G ACUERDO 270509</v>
          </cell>
        </row>
        <row r="75">
          <cell r="A75">
            <v>12503</v>
          </cell>
          <cell r="B75">
            <v>15108</v>
          </cell>
          <cell r="C75" t="str">
            <v>41151-1-008</v>
          </cell>
          <cell r="D75" t="str">
            <v>41150-01-0008-000</v>
          </cell>
          <cell r="H75" t="str">
            <v>ACTUALIZACION DE IMPUESTO SOBRE NOMINAS ACTOS DE FISCALIZACION</v>
          </cell>
        </row>
        <row r="76">
          <cell r="A76">
            <v>12504</v>
          </cell>
          <cell r="B76">
            <v>15109</v>
          </cell>
          <cell r="C76" t="str">
            <v>41151-1-009</v>
          </cell>
          <cell r="D76" t="str">
            <v>41150-01-0009-000</v>
          </cell>
          <cell r="H76" t="str">
            <v>ACTUALIZACION DE IMPUESTO SOBRE NOMINAS</v>
          </cell>
        </row>
        <row r="77">
          <cell r="A77">
            <v>13004</v>
          </cell>
          <cell r="B77">
            <v>15110</v>
          </cell>
          <cell r="C77" t="str">
            <v>41151-1-010</v>
          </cell>
          <cell r="D77" t="str">
            <v>41150-01-0010-000</v>
          </cell>
          <cell r="H77" t="str">
            <v>ACT E INTERESES.POR DEVOLUCION IMPUESTO SOBRE NOMINAS</v>
          </cell>
        </row>
        <row r="79">
          <cell r="B79">
            <v>16</v>
          </cell>
          <cell r="C79" t="str">
            <v>41161-0-000</v>
          </cell>
          <cell r="D79" t="str">
            <v>41160-00-0000-000</v>
          </cell>
          <cell r="F79" t="str">
            <v>IMPUESTOS ECOLOGICOS</v>
          </cell>
        </row>
        <row r="82">
          <cell r="B82">
            <v>17</v>
          </cell>
          <cell r="C82" t="str">
            <v>41171-0-000</v>
          </cell>
          <cell r="D82" t="str">
            <v>41170-00-0000-000</v>
          </cell>
          <cell r="F82" t="str">
            <v>ACCESORIOS DE IMPUESTOS</v>
          </cell>
        </row>
        <row r="84">
          <cell r="B84">
            <v>171</v>
          </cell>
          <cell r="C84" t="str">
            <v>41171-1-000</v>
          </cell>
          <cell r="D84" t="str">
            <v>41170-01-0000-000</v>
          </cell>
          <cell r="G84" t="str">
            <v>ACCESORIOS IMPUESTO SOBRE HOSPEDAJE</v>
          </cell>
        </row>
        <row r="85">
          <cell r="A85">
            <v>40205</v>
          </cell>
          <cell r="B85">
            <v>17101</v>
          </cell>
          <cell r="C85" t="str">
            <v>41171-1-001</v>
          </cell>
          <cell r="D85" t="str">
            <v>41170-01-0001-000</v>
          </cell>
          <cell r="H85" t="str">
            <v>RECARGOS DE IMPUESTO SOBRE HOSPEDAJE</v>
          </cell>
        </row>
        <row r="86">
          <cell r="A86">
            <v>40302</v>
          </cell>
          <cell r="B86">
            <v>17102</v>
          </cell>
          <cell r="C86" t="str">
            <v>41171-1-002</v>
          </cell>
          <cell r="D86" t="str">
            <v>41170-01-0002-000</v>
          </cell>
          <cell r="H86" t="str">
            <v>SANCIONES IMPUESTO SOBRE HOSPEDAJE</v>
          </cell>
        </row>
        <row r="87">
          <cell r="A87">
            <v>40504</v>
          </cell>
          <cell r="B87">
            <v>17103</v>
          </cell>
          <cell r="C87" t="str">
            <v>41171-1-003</v>
          </cell>
          <cell r="D87" t="str">
            <v>41170-01-0003-000</v>
          </cell>
          <cell r="H87" t="str">
            <v>GASTOS DE EJECUCION IMP.S/HOSPEDAJE</v>
          </cell>
        </row>
        <row r="89">
          <cell r="B89">
            <v>172</v>
          </cell>
          <cell r="C89" t="str">
            <v>41171-2-000</v>
          </cell>
          <cell r="D89" t="str">
            <v>41170-02-0000-000</v>
          </cell>
          <cell r="G89" t="str">
            <v>ACCESORIOS IMPUESTO SOBRE TRANSMISION DE PROPIEDAD DE VEHICULOS DE MOTOR</v>
          </cell>
        </row>
        <row r="90">
          <cell r="A90">
            <v>40203</v>
          </cell>
          <cell r="B90">
            <v>17201</v>
          </cell>
          <cell r="C90" t="str">
            <v>41171-2-001</v>
          </cell>
          <cell r="D90" t="str">
            <v>41170-02-0001-000</v>
          </cell>
          <cell r="H90" t="str">
            <v>RECARGOS DE IMPUESTO DE TRANSMISION VEHICULOS DE MOTOR</v>
          </cell>
        </row>
        <row r="91">
          <cell r="A91">
            <v>40109</v>
          </cell>
          <cell r="B91">
            <v>17202</v>
          </cell>
          <cell r="C91" t="str">
            <v>41171-2-002</v>
          </cell>
          <cell r="D91" t="str">
            <v>41170-02-0002-000</v>
          </cell>
          <cell r="H91" t="str">
            <v>MULTAS DEL IMPUESTO DE TRANSMISION VEHICULOS DE MOTOR</v>
          </cell>
        </row>
        <row r="92">
          <cell r="A92">
            <v>40506</v>
          </cell>
          <cell r="B92">
            <v>17203</v>
          </cell>
          <cell r="C92" t="str">
            <v>41171-2-003</v>
          </cell>
          <cell r="D92" t="str">
            <v>41170-02-0003-000</v>
          </cell>
          <cell r="H92" t="str">
            <v>GASTOS DE EJECUCION TRANSM. VEH. MOTOR</v>
          </cell>
        </row>
        <row r="93">
          <cell r="A93">
            <v>40802</v>
          </cell>
          <cell r="B93">
            <v>17204</v>
          </cell>
          <cell r="C93" t="str">
            <v>41171-2-004</v>
          </cell>
          <cell r="D93" t="str">
            <v>41170-02-0004-000</v>
          </cell>
          <cell r="H93" t="str">
            <v>DCTO ACCS IMPTO TRANSMISION X REQUERIMIENTO</v>
          </cell>
        </row>
        <row r="95">
          <cell r="B95">
            <v>173</v>
          </cell>
          <cell r="C95" t="str">
            <v>41171-3-000</v>
          </cell>
          <cell r="D95" t="str">
            <v>41170-03-0000-000</v>
          </cell>
          <cell r="G95" t="str">
            <v>ACCESORIOS IMPUESTO SOBRE NOMINAS</v>
          </cell>
        </row>
        <row r="96">
          <cell r="A96">
            <v>40201</v>
          </cell>
          <cell r="B96">
            <v>17301</v>
          </cell>
          <cell r="C96" t="str">
            <v>41171-3-001</v>
          </cell>
          <cell r="D96" t="str">
            <v>41170-03-0001-000</v>
          </cell>
          <cell r="H96" t="str">
            <v>RECARGOS IMPUESTO SOBRE NOMINAS FISCALIZADO</v>
          </cell>
        </row>
        <row r="97">
          <cell r="A97">
            <v>40204</v>
          </cell>
          <cell r="B97">
            <v>17302</v>
          </cell>
          <cell r="C97" t="str">
            <v>41171-3-002</v>
          </cell>
          <cell r="D97" t="str">
            <v>41170-03-0002-000</v>
          </cell>
          <cell r="H97" t="str">
            <v>RECARGOS IMPUESTO SOBRE NOMINAS</v>
          </cell>
        </row>
        <row r="98">
          <cell r="A98">
            <v>40211</v>
          </cell>
          <cell r="B98">
            <v>17303</v>
          </cell>
          <cell r="C98" t="str">
            <v>41171-3-003</v>
          </cell>
          <cell r="D98" t="str">
            <v>41170-03-0003-000</v>
          </cell>
          <cell r="H98" t="str">
            <v>SUBSIDIO DE RECARGOS DE IMPUESTO SOBRE NOMINAS</v>
          </cell>
        </row>
        <row r="99">
          <cell r="A99">
            <v>40305</v>
          </cell>
          <cell r="B99">
            <v>17304</v>
          </cell>
          <cell r="C99" t="str">
            <v>41171-3-004</v>
          </cell>
          <cell r="D99" t="str">
            <v>41170-03-0004-000</v>
          </cell>
          <cell r="H99" t="str">
            <v>SANCIONES IMPUESTO SOBRE NOMINAS</v>
          </cell>
        </row>
        <row r="100">
          <cell r="A100">
            <v>40311</v>
          </cell>
          <cell r="B100">
            <v>17305</v>
          </cell>
          <cell r="C100" t="str">
            <v>41171-3-005</v>
          </cell>
          <cell r="D100" t="str">
            <v>41170-03-0005-000</v>
          </cell>
          <cell r="H100" t="str">
            <v>CONDONACION DE SANCIONES DE IMPUESTO SOBRE NOMINAS</v>
          </cell>
        </row>
        <row r="101">
          <cell r="A101">
            <v>40503</v>
          </cell>
          <cell r="B101">
            <v>17306</v>
          </cell>
          <cell r="C101" t="str">
            <v>41171-3-006</v>
          </cell>
          <cell r="D101" t="str">
            <v>41170-03-0006-000</v>
          </cell>
          <cell r="H101" t="str">
            <v>GASTOS DE EJECUCION  IMPUESTO SOBRE NOMINAS</v>
          </cell>
        </row>
        <row r="102">
          <cell r="A102">
            <v>40113</v>
          </cell>
          <cell r="B102">
            <v>17307</v>
          </cell>
          <cell r="C102" t="str">
            <v>41171-3-007</v>
          </cell>
          <cell r="D102" t="str">
            <v>41170-03-0007-000</v>
          </cell>
          <cell r="H102" t="str">
            <v>MULTA POR AUTOCORRECCION IMPUESTO SOBRE NOMINAS FISCALIZADO</v>
          </cell>
        </row>
        <row r="103">
          <cell r="A103">
            <v>40114</v>
          </cell>
          <cell r="B103">
            <v>17308</v>
          </cell>
          <cell r="C103" t="str">
            <v>41171-3-008</v>
          </cell>
          <cell r="D103" t="str">
            <v>41170-03-0008-000</v>
          </cell>
          <cell r="H103" t="str">
            <v>MULTA POR DESACATO IMPUESTO SOBRE NOMINAS FISCALIZADO</v>
          </cell>
        </row>
        <row r="104">
          <cell r="A104">
            <v>40108</v>
          </cell>
          <cell r="B104">
            <v>17309</v>
          </cell>
          <cell r="C104" t="str">
            <v>41171-3-009</v>
          </cell>
          <cell r="D104" t="str">
            <v>41170-03-0009-000</v>
          </cell>
          <cell r="H104" t="str">
            <v>MULTAS POR INCUMPLIMIENTO DE REQUERIMIENTOS</v>
          </cell>
        </row>
        <row r="105">
          <cell r="A105">
            <v>40801</v>
          </cell>
          <cell r="B105">
            <v>17310</v>
          </cell>
          <cell r="C105" t="str">
            <v>41171-3-010</v>
          </cell>
          <cell r="D105" t="str">
            <v>41170-03-0010-000</v>
          </cell>
          <cell r="H105" t="str">
            <v>DESCUENTO ACCS IMPTO NOMINAS POR CREDITO</v>
          </cell>
        </row>
        <row r="106">
          <cell r="A106">
            <v>40817</v>
          </cell>
          <cell r="B106">
            <v>17311</v>
          </cell>
          <cell r="C106" t="str">
            <v>41171-3-011</v>
          </cell>
          <cell r="D106" t="str">
            <v>41170-03-0011-000</v>
          </cell>
          <cell r="H106" t="str">
            <v>DESCTO ACCS SANCIONES IMPTO NOMINA</v>
          </cell>
        </row>
        <row r="107">
          <cell r="A107">
            <v>40306</v>
          </cell>
          <cell r="B107">
            <v>17312</v>
          </cell>
          <cell r="C107" t="str">
            <v>41171-3-012</v>
          </cell>
          <cell r="D107" t="str">
            <v>41170-03-0012-000</v>
          </cell>
          <cell r="H107" t="str">
            <v>DESC.S/SANCION DE IMPUESTO SOBRE NOMINAS</v>
          </cell>
        </row>
        <row r="109">
          <cell r="B109">
            <v>174</v>
          </cell>
          <cell r="C109" t="str">
            <v>41171-4-000</v>
          </cell>
          <cell r="D109" t="str">
            <v>41170-04-0000-000</v>
          </cell>
          <cell r="G109" t="str">
            <v>ACCESORIOS IMPUESTO SOBRE TENENCIA LHE</v>
          </cell>
        </row>
        <row r="110">
          <cell r="A110">
            <v>14002</v>
          </cell>
          <cell r="B110">
            <v>17401</v>
          </cell>
          <cell r="C110" t="str">
            <v>41171-4-001</v>
          </cell>
          <cell r="D110" t="str">
            <v>41170-04-0001-000</v>
          </cell>
          <cell r="H110" t="str">
            <v>RECARGOS IMP.S/TENENCIA LHE AUTOS PASAJEROS</v>
          </cell>
        </row>
        <row r="111">
          <cell r="A111">
            <v>14005</v>
          </cell>
          <cell r="B111">
            <v>17402</v>
          </cell>
          <cell r="C111" t="str">
            <v>41171-4-002</v>
          </cell>
          <cell r="D111" t="str">
            <v>41170-04-0002-000</v>
          </cell>
          <cell r="H111" t="str">
            <v>RECARGOS IST LHE AUTOS PASAJEROS REZAGO</v>
          </cell>
        </row>
        <row r="112">
          <cell r="A112">
            <v>14007</v>
          </cell>
          <cell r="B112">
            <v>17403</v>
          </cell>
          <cell r="C112" t="str">
            <v>41171-4-003</v>
          </cell>
          <cell r="D112" t="str">
            <v>41170-04-0003-000</v>
          </cell>
          <cell r="H112" t="str">
            <v>MULTAS IST LHE AUTOS PASAJEROS</v>
          </cell>
        </row>
        <row r="113">
          <cell r="A113">
            <v>14008</v>
          </cell>
          <cell r="B113">
            <v>17404</v>
          </cell>
          <cell r="C113" t="str">
            <v>41171-4-004</v>
          </cell>
          <cell r="D113" t="str">
            <v>41170-04-0004-000</v>
          </cell>
          <cell r="H113" t="str">
            <v>MULTAS IST LHE AUTOS PASAJEROS REZAGO</v>
          </cell>
        </row>
        <row r="114">
          <cell r="A114">
            <v>14009</v>
          </cell>
          <cell r="B114">
            <v>17405</v>
          </cell>
          <cell r="C114" t="str">
            <v>41171-4-005</v>
          </cell>
          <cell r="D114" t="str">
            <v>41170-04-0005-000</v>
          </cell>
          <cell r="H114" t="str">
            <v>GASTOS DE EJECUCION IST LHE AUTOS PASAJEROS</v>
          </cell>
        </row>
        <row r="115">
          <cell r="A115">
            <v>14010</v>
          </cell>
          <cell r="B115">
            <v>17406</v>
          </cell>
          <cell r="C115" t="str">
            <v>41171-4-006</v>
          </cell>
          <cell r="D115" t="str">
            <v>41170-04-0006-000</v>
          </cell>
          <cell r="H115" t="str">
            <v>GASTOS DE EJECUCION IST LHE AUTOS PASAJEROS REZAGO</v>
          </cell>
        </row>
        <row r="116">
          <cell r="A116">
            <v>14012</v>
          </cell>
          <cell r="B116">
            <v>17407</v>
          </cell>
          <cell r="C116" t="str">
            <v>41171-4-007</v>
          </cell>
          <cell r="D116" t="str">
            <v>41170-04-0007-000</v>
          </cell>
          <cell r="H116" t="str">
            <v>RECARGOS IST LHE AUTOS CARGA</v>
          </cell>
        </row>
        <row r="117">
          <cell r="A117">
            <v>14015</v>
          </cell>
          <cell r="B117">
            <v>17408</v>
          </cell>
          <cell r="C117" t="str">
            <v>41171-4-008</v>
          </cell>
          <cell r="D117" t="str">
            <v>41170-04-0008-000</v>
          </cell>
          <cell r="H117" t="str">
            <v>RECARGOS IST LHE AUTOS CARGA REZAGO</v>
          </cell>
        </row>
        <row r="118">
          <cell r="A118">
            <v>14017</v>
          </cell>
          <cell r="B118">
            <v>17409</v>
          </cell>
          <cell r="C118" t="str">
            <v>41171-4-009</v>
          </cell>
          <cell r="D118" t="str">
            <v>41170-04-0009-000</v>
          </cell>
          <cell r="H118" t="str">
            <v>MULTAS IST LHE AUTOS CARGA</v>
          </cell>
        </row>
        <row r="119">
          <cell r="A119">
            <v>14018</v>
          </cell>
          <cell r="B119">
            <v>17410</v>
          </cell>
          <cell r="C119" t="str">
            <v>41171-4-010</v>
          </cell>
          <cell r="D119" t="str">
            <v>41170-04-0010-000</v>
          </cell>
          <cell r="H119" t="str">
            <v>MULTAS IST LHE AUTOS CARGA REZAGO</v>
          </cell>
        </row>
        <row r="120">
          <cell r="A120">
            <v>14019</v>
          </cell>
          <cell r="B120">
            <v>17411</v>
          </cell>
          <cell r="C120" t="str">
            <v>41171-4-011</v>
          </cell>
          <cell r="D120" t="str">
            <v>41170-04-0011-000</v>
          </cell>
          <cell r="H120" t="str">
            <v>GASTOS DE EJECUCION IST LHE AUTOS CARGA</v>
          </cell>
        </row>
        <row r="121">
          <cell r="A121">
            <v>14020</v>
          </cell>
          <cell r="B121">
            <v>17412</v>
          </cell>
          <cell r="C121" t="str">
            <v>41171-4-012</v>
          </cell>
          <cell r="D121" t="str">
            <v>41170-04-0012-000</v>
          </cell>
          <cell r="H121" t="str">
            <v>GASTOS DE EJECUCION IST LHE AUTOS CARGA REZAGO</v>
          </cell>
        </row>
        <row r="122">
          <cell r="A122">
            <v>14022</v>
          </cell>
          <cell r="B122">
            <v>17413</v>
          </cell>
          <cell r="C122" t="str">
            <v>41171-4-013</v>
          </cell>
          <cell r="D122" t="str">
            <v>41170-04-0013-000</v>
          </cell>
          <cell r="H122" t="str">
            <v>RECARGOS IST LHE MOTOCICLETAS</v>
          </cell>
        </row>
        <row r="123">
          <cell r="A123">
            <v>14024</v>
          </cell>
          <cell r="B123">
            <v>17414</v>
          </cell>
          <cell r="C123" t="str">
            <v>41171-4-014</v>
          </cell>
          <cell r="D123" t="str">
            <v>41170-04-0014-000</v>
          </cell>
          <cell r="H123" t="str">
            <v>GASTOS DE EJECUCION IST LHE MOTOCICLETAS</v>
          </cell>
        </row>
        <row r="124">
          <cell r="A124">
            <v>14025</v>
          </cell>
          <cell r="B124">
            <v>17415</v>
          </cell>
          <cell r="C124" t="str">
            <v>41171-4-015</v>
          </cell>
          <cell r="D124" t="str">
            <v>41170-04-0015-000</v>
          </cell>
          <cell r="H124" t="str">
            <v>MULTAS IST LHE MOTOCICLETAS</v>
          </cell>
        </row>
        <row r="125">
          <cell r="A125">
            <v>14027</v>
          </cell>
          <cell r="B125">
            <v>17416</v>
          </cell>
          <cell r="C125" t="str">
            <v>41171-4-016</v>
          </cell>
          <cell r="D125" t="str">
            <v>41170-04-0016-000</v>
          </cell>
          <cell r="H125" t="str">
            <v>RECARGOS IST LHE MOTOCICLETAS REZAGO</v>
          </cell>
        </row>
        <row r="126">
          <cell r="A126">
            <v>14029</v>
          </cell>
          <cell r="B126">
            <v>17417</v>
          </cell>
          <cell r="C126" t="str">
            <v>41171-4-017</v>
          </cell>
          <cell r="D126" t="str">
            <v>41170-04-0017-000</v>
          </cell>
          <cell r="H126" t="str">
            <v>GASTOS DE EJECUCION IST LHE MOTOCICLETAS REZAGO</v>
          </cell>
        </row>
        <row r="127">
          <cell r="A127">
            <v>14030</v>
          </cell>
          <cell r="B127">
            <v>17418</v>
          </cell>
          <cell r="C127" t="str">
            <v>41171-4-018</v>
          </cell>
          <cell r="D127" t="str">
            <v>41170-04-0018-000</v>
          </cell>
          <cell r="H127" t="str">
            <v>MULTAS IST LHE MOTOCICLETAS REZAGO</v>
          </cell>
        </row>
        <row r="128">
          <cell r="A128">
            <v>14032</v>
          </cell>
          <cell r="B128">
            <v>17419</v>
          </cell>
          <cell r="C128" t="str">
            <v>41171-4-019</v>
          </cell>
          <cell r="D128" t="str">
            <v>41170-04-0019-000</v>
          </cell>
          <cell r="H128" t="str">
            <v>RECARGOS IST LHE AERONAVES</v>
          </cell>
        </row>
        <row r="129">
          <cell r="A129">
            <v>14035</v>
          </cell>
          <cell r="B129">
            <v>17420</v>
          </cell>
          <cell r="C129" t="str">
            <v>41171-4-020</v>
          </cell>
          <cell r="D129" t="str">
            <v>41170-04-0020-000</v>
          </cell>
          <cell r="H129" t="str">
            <v>RECARGOS IST LHE AERONAVES REZAGO</v>
          </cell>
        </row>
        <row r="130">
          <cell r="A130">
            <v>14037</v>
          </cell>
          <cell r="B130">
            <v>17421</v>
          </cell>
          <cell r="C130" t="str">
            <v>41171-4-021</v>
          </cell>
          <cell r="D130" t="str">
            <v>41170-04-0021-000</v>
          </cell>
          <cell r="H130" t="str">
            <v>MULTAS IST LHE AERONAVES</v>
          </cell>
        </row>
        <row r="131">
          <cell r="A131">
            <v>14038</v>
          </cell>
          <cell r="B131">
            <v>17422</v>
          </cell>
          <cell r="C131" t="str">
            <v>41171-4-022</v>
          </cell>
          <cell r="D131" t="str">
            <v>41170-04-0022-000</v>
          </cell>
          <cell r="H131" t="str">
            <v>MULTAS IST LHE AERONAVES REZAGO</v>
          </cell>
        </row>
        <row r="132">
          <cell r="A132">
            <v>14039</v>
          </cell>
          <cell r="B132">
            <v>17423</v>
          </cell>
          <cell r="C132" t="str">
            <v>41171-4-023</v>
          </cell>
          <cell r="D132" t="str">
            <v>41170-04-0023-000</v>
          </cell>
          <cell r="H132" t="str">
            <v>GASTOS DE EJECUCION IST LHE AERONAVES</v>
          </cell>
        </row>
        <row r="133">
          <cell r="A133">
            <v>14040</v>
          </cell>
          <cell r="B133">
            <v>17424</v>
          </cell>
          <cell r="C133" t="str">
            <v>41171-4-024</v>
          </cell>
          <cell r="D133" t="str">
            <v>41170-04-0024-000</v>
          </cell>
          <cell r="H133" t="str">
            <v>GASTOS DE EJECUCION IST LHE AERONAVES REZAGO</v>
          </cell>
        </row>
        <row r="134">
          <cell r="A134">
            <v>14042</v>
          </cell>
          <cell r="B134">
            <v>17425</v>
          </cell>
          <cell r="C134" t="str">
            <v>41171-4-025</v>
          </cell>
          <cell r="D134" t="str">
            <v>41170-04-0025-000</v>
          </cell>
          <cell r="H134" t="str">
            <v>RECARGOS IST LHE EMBARCACIONES</v>
          </cell>
        </row>
        <row r="135">
          <cell r="A135">
            <v>14045</v>
          </cell>
          <cell r="B135">
            <v>17426</v>
          </cell>
          <cell r="C135" t="str">
            <v>41171-4-026</v>
          </cell>
          <cell r="D135" t="str">
            <v>41170-04-0026-000</v>
          </cell>
          <cell r="H135" t="str">
            <v>RECARGOS IST LHE EMBARCACIONES REZAGO</v>
          </cell>
        </row>
        <row r="136">
          <cell r="A136">
            <v>14047</v>
          </cell>
          <cell r="B136">
            <v>17427</v>
          </cell>
          <cell r="C136" t="str">
            <v>41171-4-027</v>
          </cell>
          <cell r="D136" t="str">
            <v>41170-04-0027-000</v>
          </cell>
          <cell r="H136" t="str">
            <v>MULTAS IST LHE EMBARCACIONES</v>
          </cell>
        </row>
        <row r="137">
          <cell r="A137">
            <v>14048</v>
          </cell>
          <cell r="B137">
            <v>17428</v>
          </cell>
          <cell r="C137" t="str">
            <v>41171-4-028</v>
          </cell>
          <cell r="D137" t="str">
            <v>41170-04-0028-000</v>
          </cell>
          <cell r="H137" t="str">
            <v>MULTAS IST LHE EMBARCACIONES REZAGO</v>
          </cell>
        </row>
        <row r="138">
          <cell r="A138">
            <v>14049</v>
          </cell>
          <cell r="B138">
            <v>17429</v>
          </cell>
          <cell r="C138" t="str">
            <v>41171-4-029</v>
          </cell>
          <cell r="D138" t="str">
            <v>41170-04-0029-000</v>
          </cell>
          <cell r="H138" t="str">
            <v>GASTOS DE EJECUCION IST LHE EMBARCACIONES</v>
          </cell>
        </row>
        <row r="139">
          <cell r="A139">
            <v>14050</v>
          </cell>
          <cell r="B139">
            <v>17430</v>
          </cell>
          <cell r="C139" t="str">
            <v>41171-4-030</v>
          </cell>
          <cell r="D139" t="str">
            <v>41170-04-0030-000</v>
          </cell>
          <cell r="H139" t="str">
            <v>GASTOS DE EJECUCION IST LHE EMBARCACIONES REZAGO</v>
          </cell>
        </row>
        <row r="141">
          <cell r="B141">
            <v>175</v>
          </cell>
          <cell r="C141" t="str">
            <v>41171-5-000</v>
          </cell>
          <cell r="D141" t="str">
            <v>41170-05-0000-000</v>
          </cell>
          <cell r="G141" t="str">
            <v>DESCUENTOS ACCESORIOS ESTATALES</v>
          </cell>
        </row>
        <row r="142">
          <cell r="A142">
            <v>13103</v>
          </cell>
          <cell r="B142">
            <v>17501</v>
          </cell>
          <cell r="C142" t="str">
            <v>41171-5-001</v>
          </cell>
          <cell r="D142" t="str">
            <v>41170-05-0001-000</v>
          </cell>
          <cell r="H142" t="str">
            <v>DESCUENTOS ACCESORIOS ESTATALES</v>
          </cell>
        </row>
        <row r="144">
          <cell r="B144">
            <v>18</v>
          </cell>
          <cell r="C144" t="str">
            <v>41191-0-000</v>
          </cell>
          <cell r="D144" t="str">
            <v>41190-00-0000-000</v>
          </cell>
          <cell r="F144" t="str">
            <v>OTROS IMPUESTOS</v>
          </cell>
        </row>
        <row r="146">
          <cell r="B146">
            <v>19</v>
          </cell>
          <cell r="C146" t="str">
            <v>41911-0-000</v>
          </cell>
          <cell r="D146" t="str">
            <v>41910-00-0000-000</v>
          </cell>
          <cell r="F146" t="str">
            <v xml:space="preserve">IMPUESTOS NO COMPRENDIDOS EN LAS FRACCIONES DE LA LEY </v>
          </cell>
        </row>
        <row r="147">
          <cell r="F147" t="str">
            <v xml:space="preserve">DE INGRESOS CAUSADAS EN EJERCICIOS FISCALES ANTERIORES </v>
          </cell>
        </row>
        <row r="148">
          <cell r="F148" t="str">
            <v>PENDIENTES DE LIQUIDACION O PAGO</v>
          </cell>
        </row>
        <row r="149">
          <cell r="B149">
            <v>2</v>
          </cell>
          <cell r="C149" t="str">
            <v>41200-0-000</v>
          </cell>
          <cell r="D149" t="str">
            <v>41200-00-0000-000</v>
          </cell>
          <cell r="E149" t="str">
            <v>CUOTAS Y APORTACIONES DE SEGURIDAD SOCIAL</v>
          </cell>
        </row>
        <row r="151">
          <cell r="B151">
            <v>21</v>
          </cell>
          <cell r="C151" t="str">
            <v>41211-0-000</v>
          </cell>
          <cell r="D151" t="str">
            <v>41210-00-0000-000</v>
          </cell>
          <cell r="F151" t="str">
            <v>APORTACIONES PARA FONDOS DE VIVIENDA</v>
          </cell>
        </row>
        <row r="153">
          <cell r="B153">
            <v>22</v>
          </cell>
          <cell r="C153" t="str">
            <v>41221-0-000</v>
          </cell>
          <cell r="D153" t="str">
            <v>41220-00-0000-000</v>
          </cell>
          <cell r="F153" t="str">
            <v>CUOTAS PARA EL SEGURO SOCIAL</v>
          </cell>
        </row>
        <row r="155">
          <cell r="B155">
            <v>23</v>
          </cell>
          <cell r="C155" t="str">
            <v>41231-0-000</v>
          </cell>
          <cell r="D155" t="str">
            <v>41230-00-0000-000</v>
          </cell>
          <cell r="F155" t="str">
            <v>CUOTAS DE AHORRO PARA EL RETIRO</v>
          </cell>
        </row>
        <row r="157">
          <cell r="B157">
            <v>24</v>
          </cell>
          <cell r="C157" t="str">
            <v>41291-0-000</v>
          </cell>
          <cell r="D157" t="str">
            <v>41290-00-0000-000</v>
          </cell>
          <cell r="F157" t="str">
            <v>OTRAS CUOTAS Y APORTACIONES PARA LA SEGURIDAD SOCIAL</v>
          </cell>
        </row>
        <row r="159">
          <cell r="B159">
            <v>25</v>
          </cell>
          <cell r="C159" t="str">
            <v>41241-0-000</v>
          </cell>
          <cell r="D159" t="str">
            <v>41240-00-0000-000</v>
          </cell>
          <cell r="F159" t="str">
            <v>ACCESORIOS</v>
          </cell>
        </row>
        <row r="161">
          <cell r="B161">
            <v>3</v>
          </cell>
          <cell r="C161" t="str">
            <v>41300-0-000</v>
          </cell>
          <cell r="D161" t="str">
            <v>41300-00-0000-000</v>
          </cell>
          <cell r="E161" t="str">
            <v>CONTRIBUCIONES DE MEJORAS</v>
          </cell>
        </row>
        <row r="163">
          <cell r="B163">
            <v>31</v>
          </cell>
          <cell r="C163" t="str">
            <v>41311-0-000</v>
          </cell>
          <cell r="D163" t="str">
            <v>41310-00-0000-000</v>
          </cell>
          <cell r="F163" t="str">
            <v>CONTRIBUCION DE MEJORAS POR OBRAS PUBLICAS</v>
          </cell>
        </row>
        <row r="165">
          <cell r="B165">
            <v>39</v>
          </cell>
          <cell r="C165" t="str">
            <v>41921-0-000</v>
          </cell>
          <cell r="D165" t="str">
            <v>41920-00-0000-000</v>
          </cell>
          <cell r="F165" t="str">
            <v xml:space="preserve">CONTRIBUCIONES DE MEJORAS NO COMPRENDIDAS EN LAS FRACCIONES DE </v>
          </cell>
        </row>
        <row r="166">
          <cell r="F166" t="str">
            <v>LA LEY DE INGRESOS CAUSADAS EN EJERCICIOS FISCALES ANTERIORES</v>
          </cell>
        </row>
        <row r="167">
          <cell r="F167" t="str">
            <v>PENDIENTES DE LIQUIDACION O PAGO</v>
          </cell>
        </row>
        <row r="169">
          <cell r="B169">
            <v>4</v>
          </cell>
          <cell r="C169" t="str">
            <v>41400-0-000</v>
          </cell>
          <cell r="D169" t="str">
            <v>41400-00-0000-000</v>
          </cell>
          <cell r="E169" t="str">
            <v>DERECHOS</v>
          </cell>
        </row>
        <row r="170">
          <cell r="B170">
            <v>41</v>
          </cell>
          <cell r="C170" t="str">
            <v>41411-0-000</v>
          </cell>
          <cell r="D170" t="str">
            <v>41410-00-0000-000</v>
          </cell>
          <cell r="F170" t="str">
            <v>DERECHOS POR EL USO, GOCE, APROVECHAMIENTOS O EXPLOTACION DE BIENES DE DOMINIO PUBLICO</v>
          </cell>
        </row>
        <row r="173">
          <cell r="B173">
            <v>42</v>
          </cell>
          <cell r="C173" t="str">
            <v>41421-0-000</v>
          </cell>
          <cell r="D173" t="str">
            <v>41420-00-0000-000</v>
          </cell>
          <cell r="F173" t="str">
            <v>DERECHOS A LOS HIDROCARBUROS</v>
          </cell>
        </row>
        <row r="176">
          <cell r="B176">
            <v>43</v>
          </cell>
          <cell r="C176" t="str">
            <v>41431-0-000</v>
          </cell>
          <cell r="D176" t="str">
            <v>41430-00-0000-000</v>
          </cell>
          <cell r="F176" t="str">
            <v>DERECHOS POR PRESTACION DE SERVICIOS</v>
          </cell>
        </row>
        <row r="177">
          <cell r="B177">
            <v>431</v>
          </cell>
          <cell r="C177" t="str">
            <v>41431-1-000</v>
          </cell>
          <cell r="D177" t="str">
            <v>41430-01-0000-000</v>
          </cell>
          <cell r="G177" t="str">
            <v>DERECHOS SERVICIOS DIRECC.ACRED.CERTIF.Y CONTROL ESCOLAR (SEP)</v>
          </cell>
        </row>
        <row r="178">
          <cell r="A178">
            <v>20201</v>
          </cell>
          <cell r="B178">
            <v>43101</v>
          </cell>
          <cell r="C178" t="str">
            <v>41431-1-001</v>
          </cell>
          <cell r="D178" t="str">
            <v>41430-01-0001-000</v>
          </cell>
          <cell r="H178" t="str">
            <v>DUPLICADOS DE ESCUELAS COMERCIALES</v>
          </cell>
        </row>
        <row r="179">
          <cell r="A179">
            <v>20202</v>
          </cell>
          <cell r="B179">
            <v>43102</v>
          </cell>
          <cell r="C179" t="str">
            <v>41431-1-002</v>
          </cell>
          <cell r="D179" t="str">
            <v>41430-01-0002-000</v>
          </cell>
          <cell r="H179" t="str">
            <v>DUPLICADOS DE ESCUELAS PRIMARIAS</v>
          </cell>
        </row>
        <row r="180">
          <cell r="A180">
            <v>20203</v>
          </cell>
          <cell r="B180">
            <v>43103</v>
          </cell>
          <cell r="C180" t="str">
            <v>41431-1-003</v>
          </cell>
          <cell r="D180" t="str">
            <v>41430-01-0003-000</v>
          </cell>
          <cell r="H180" t="str">
            <v>DUPLICADOS DE ESCUELAS SECUNDARIAS</v>
          </cell>
        </row>
        <row r="181">
          <cell r="A181">
            <v>20204</v>
          </cell>
          <cell r="B181">
            <v>43104</v>
          </cell>
          <cell r="C181" t="str">
            <v>41431-1-004</v>
          </cell>
          <cell r="D181" t="str">
            <v>41430-01-0004-000</v>
          </cell>
          <cell r="H181" t="str">
            <v>CONSTANCIA SERV.SOCIAL Y CONST.DE ESTUDIO</v>
          </cell>
        </row>
        <row r="182">
          <cell r="A182">
            <v>20205</v>
          </cell>
          <cell r="B182">
            <v>43105</v>
          </cell>
          <cell r="C182" t="str">
            <v>41431-1-005</v>
          </cell>
          <cell r="D182" t="str">
            <v>41430-01-0005-000</v>
          </cell>
          <cell r="H182" t="str">
            <v>CERTIF.ESC.TEC.LIC.NORMAL.PREP.ENF.Y TIT.PROF</v>
          </cell>
        </row>
        <row r="183">
          <cell r="A183">
            <v>20206</v>
          </cell>
          <cell r="B183">
            <v>43106</v>
          </cell>
          <cell r="C183" t="str">
            <v>41431-1-006</v>
          </cell>
          <cell r="D183" t="str">
            <v>41430-01-0006-000</v>
          </cell>
          <cell r="H183" t="str">
            <v>DUPLICADOS DE PREESCOLAR</v>
          </cell>
        </row>
        <row r="184">
          <cell r="A184">
            <v>20207</v>
          </cell>
          <cell r="B184">
            <v>43107</v>
          </cell>
          <cell r="C184" t="str">
            <v>41431-1-007</v>
          </cell>
          <cell r="D184" t="str">
            <v>41430-01-0007-000</v>
          </cell>
          <cell r="H184" t="str">
            <v>EQUIVALENCIAS Y REVALIDACIONES CED PROF</v>
          </cell>
        </row>
        <row r="185">
          <cell r="A185">
            <v>20208</v>
          </cell>
          <cell r="B185">
            <v>43108</v>
          </cell>
          <cell r="C185" t="str">
            <v>41431-1-008</v>
          </cell>
          <cell r="D185" t="str">
            <v>41430-01-0008-000</v>
          </cell>
          <cell r="H185" t="str">
            <v>SUBSIDIOS DE SERVICIOS DE EDUCACION</v>
          </cell>
        </row>
        <row r="186">
          <cell r="A186">
            <v>20209</v>
          </cell>
          <cell r="B186">
            <v>43109</v>
          </cell>
          <cell r="C186" t="str">
            <v>41431-1-009</v>
          </cell>
          <cell r="D186" t="str">
            <v>41430-01-0009-000</v>
          </cell>
          <cell r="H186" t="str">
            <v>LEGALIZACION DE TRAN. TITULO PROFESIONAL</v>
          </cell>
        </row>
        <row r="187">
          <cell r="A187">
            <v>20210</v>
          </cell>
          <cell r="B187">
            <v>43110</v>
          </cell>
          <cell r="C187" t="str">
            <v>41431-1-010</v>
          </cell>
          <cell r="D187" t="str">
            <v>41430-01-0010-000</v>
          </cell>
          <cell r="H187" t="str">
            <v>LEGALIZACION de Trans.Titutlos Tec.y/o Enfermeria</v>
          </cell>
        </row>
        <row r="188">
          <cell r="A188">
            <v>20211</v>
          </cell>
          <cell r="B188">
            <v>43111</v>
          </cell>
          <cell r="C188" t="str">
            <v>41431-1-011</v>
          </cell>
          <cell r="D188" t="str">
            <v>41430-01-0011-000</v>
          </cell>
          <cell r="H188" t="str">
            <v>LEGALIZACION Tran. Acta d/ examen Prof. d/Gdo.Tec.</v>
          </cell>
        </row>
        <row r="189">
          <cell r="A189">
            <v>20212</v>
          </cell>
          <cell r="B189">
            <v>43112</v>
          </cell>
          <cell r="C189" t="str">
            <v>41431-1-012</v>
          </cell>
          <cell r="D189" t="str">
            <v>41430-01-0012-000</v>
          </cell>
          <cell r="H189" t="str">
            <v>LEGALIZACION Tans. Acta d/examen d/enferm. Y Tec.</v>
          </cell>
        </row>
        <row r="191">
          <cell r="B191">
            <v>432</v>
          </cell>
          <cell r="C191" t="str">
            <v>41431-2-000</v>
          </cell>
          <cell r="D191" t="str">
            <v>41430-02-0000-000</v>
          </cell>
          <cell r="G191" t="str">
            <v>DERECHOS SERVICIOS DIRECCION DE CATASTRO (SGG)</v>
          </cell>
        </row>
        <row r="192">
          <cell r="A192">
            <v>20410</v>
          </cell>
          <cell r="B192">
            <v>43201</v>
          </cell>
          <cell r="C192" t="str">
            <v>41431-2-001</v>
          </cell>
          <cell r="D192" t="str">
            <v>41430-02-0001-000</v>
          </cell>
          <cell r="H192" t="str">
            <v>CAMBIO DE PROYECTO DE CONSTRUCCION</v>
          </cell>
        </row>
        <row r="193">
          <cell r="A193">
            <v>20411</v>
          </cell>
          <cell r="B193">
            <v>43202</v>
          </cell>
          <cell r="C193" t="str">
            <v>41431-2-002</v>
          </cell>
          <cell r="D193" t="str">
            <v>41430-02-0002-000</v>
          </cell>
          <cell r="H193" t="str">
            <v>INFORMATIVO DE VALOR CATASTRAL</v>
          </cell>
        </row>
        <row r="194">
          <cell r="A194">
            <v>20412</v>
          </cell>
          <cell r="B194">
            <v>43203</v>
          </cell>
          <cell r="C194" t="str">
            <v>41431-2-003</v>
          </cell>
          <cell r="D194" t="str">
            <v>41430-02-0003-000</v>
          </cell>
          <cell r="H194" t="str">
            <v>AVALUO DE LA SEDUE</v>
          </cell>
        </row>
        <row r="195">
          <cell r="A195">
            <v>20413</v>
          </cell>
          <cell r="B195">
            <v>43204</v>
          </cell>
          <cell r="C195" t="str">
            <v>41431-2-004</v>
          </cell>
          <cell r="D195" t="str">
            <v>41430-02-0004-000</v>
          </cell>
          <cell r="H195" t="str">
            <v>AVALUO CATASTRAL</v>
          </cell>
        </row>
        <row r="196">
          <cell r="A196">
            <v>20414</v>
          </cell>
          <cell r="B196">
            <v>43205</v>
          </cell>
          <cell r="C196" t="str">
            <v>41431-2-005</v>
          </cell>
          <cell r="D196" t="str">
            <v>41430-02-0005-000</v>
          </cell>
          <cell r="H196" t="str">
            <v>CERTIFICACION DE NO INSCRIPCION CATASTRAL</v>
          </cell>
        </row>
        <row r="197">
          <cell r="A197">
            <v>20415</v>
          </cell>
          <cell r="B197">
            <v>43206</v>
          </cell>
          <cell r="C197" t="str">
            <v>41431-2-006</v>
          </cell>
          <cell r="D197" t="str">
            <v>41430-02-0006-000</v>
          </cell>
          <cell r="H197" t="str">
            <v xml:space="preserve">CERTIFICACIONES </v>
          </cell>
        </row>
        <row r="198">
          <cell r="A198">
            <v>20416</v>
          </cell>
          <cell r="B198">
            <v>43207</v>
          </cell>
          <cell r="C198" t="str">
            <v>41431-2-007</v>
          </cell>
          <cell r="D198" t="str">
            <v>41430-02-0007-000</v>
          </cell>
          <cell r="H198" t="str">
            <v>ACLARACIONES</v>
          </cell>
        </row>
        <row r="199">
          <cell r="A199">
            <v>20417</v>
          </cell>
          <cell r="B199">
            <v>43208</v>
          </cell>
          <cell r="C199" t="str">
            <v>41431-2-008</v>
          </cell>
          <cell r="D199" t="str">
            <v>41430-02-0008-000</v>
          </cell>
          <cell r="H199" t="str">
            <v>INFORMACION Y UBICACIÓN DE PREDIOS</v>
          </cell>
        </row>
        <row r="200">
          <cell r="A200">
            <v>20418</v>
          </cell>
          <cell r="B200">
            <v>43209</v>
          </cell>
          <cell r="C200" t="str">
            <v>41431-2-009</v>
          </cell>
          <cell r="D200" t="str">
            <v>41430-02-0009-000</v>
          </cell>
          <cell r="H200" t="str">
            <v>RECTIFICACIONES</v>
          </cell>
        </row>
        <row r="201">
          <cell r="A201">
            <v>20419</v>
          </cell>
          <cell r="B201">
            <v>43210</v>
          </cell>
          <cell r="C201" t="str">
            <v>41431-2-010</v>
          </cell>
          <cell r="D201" t="str">
            <v>41430-02-0010-000</v>
          </cell>
          <cell r="H201" t="str">
            <v>PLANOS DE NUEVAS CONTRUCCIONES</v>
          </cell>
        </row>
        <row r="202">
          <cell r="A202">
            <v>20420</v>
          </cell>
          <cell r="B202">
            <v>43211</v>
          </cell>
          <cell r="C202" t="str">
            <v>41431-2-011</v>
          </cell>
          <cell r="D202" t="str">
            <v>41430-02-0011-000</v>
          </cell>
          <cell r="H202" t="str">
            <v>REGULARIZACION DE CONSTRUCCIONES</v>
          </cell>
        </row>
        <row r="203">
          <cell r="A203">
            <v>20421</v>
          </cell>
          <cell r="B203">
            <v>43212</v>
          </cell>
          <cell r="C203" t="str">
            <v>41431-2-012</v>
          </cell>
          <cell r="D203" t="str">
            <v>41430-02-0012-000</v>
          </cell>
          <cell r="H203" t="str">
            <v>PLANO DE FRACCIONAMIENTO</v>
          </cell>
        </row>
        <row r="204">
          <cell r="A204">
            <v>20422</v>
          </cell>
          <cell r="B204">
            <v>43213</v>
          </cell>
          <cell r="C204" t="str">
            <v>41431-2-013</v>
          </cell>
          <cell r="D204" t="str">
            <v>41430-02-0013-000</v>
          </cell>
          <cell r="H204" t="str">
            <v>SUBDIVISIONES Y FUSIONES</v>
          </cell>
        </row>
        <row r="205">
          <cell r="A205">
            <v>20423</v>
          </cell>
          <cell r="B205">
            <v>43214</v>
          </cell>
          <cell r="C205" t="str">
            <v>41431-2-014</v>
          </cell>
          <cell r="D205" t="str">
            <v>41430-02-0014-000</v>
          </cell>
          <cell r="H205" t="str">
            <v>DESGLOSES</v>
          </cell>
        </row>
        <row r="206">
          <cell r="A206">
            <v>20424</v>
          </cell>
          <cell r="B206">
            <v>43215</v>
          </cell>
          <cell r="C206" t="str">
            <v>41431-2-015</v>
          </cell>
          <cell r="D206" t="str">
            <v>41430-02-0015-000</v>
          </cell>
          <cell r="H206" t="str">
            <v>RELOTIFICACIONES</v>
          </cell>
        </row>
        <row r="207">
          <cell r="A207">
            <v>20425</v>
          </cell>
          <cell r="B207">
            <v>43216</v>
          </cell>
          <cell r="C207" t="str">
            <v>41431-2-016</v>
          </cell>
          <cell r="D207" t="str">
            <v>41430-02-0016-000</v>
          </cell>
          <cell r="H207" t="str">
            <v>RESELLOS</v>
          </cell>
        </row>
        <row r="208">
          <cell r="A208">
            <v>20426</v>
          </cell>
          <cell r="B208">
            <v>43217</v>
          </cell>
          <cell r="C208" t="str">
            <v>41431-2-017</v>
          </cell>
          <cell r="D208" t="str">
            <v>41430-02-0017-000</v>
          </cell>
          <cell r="H208" t="str">
            <v>ALTAS</v>
          </cell>
        </row>
        <row r="209">
          <cell r="A209">
            <v>20427</v>
          </cell>
          <cell r="B209">
            <v>43218</v>
          </cell>
          <cell r="C209" t="str">
            <v>41431-2-018</v>
          </cell>
          <cell r="D209" t="str">
            <v>41430-02-0018-000</v>
          </cell>
          <cell r="H209" t="str">
            <v>OTROS</v>
          </cell>
        </row>
        <row r="210">
          <cell r="A210">
            <v>20428</v>
          </cell>
          <cell r="B210">
            <v>43219</v>
          </cell>
          <cell r="C210" t="str">
            <v>41431-2-019</v>
          </cell>
          <cell r="D210" t="str">
            <v>41430-02-0019-000</v>
          </cell>
          <cell r="H210" t="str">
            <v>CONDOMINIO</v>
          </cell>
        </row>
        <row r="211">
          <cell r="A211">
            <v>20429</v>
          </cell>
          <cell r="B211">
            <v>43220</v>
          </cell>
          <cell r="C211" t="str">
            <v>41431-2-020</v>
          </cell>
          <cell r="D211" t="str">
            <v>41430-02-0020-000</v>
          </cell>
          <cell r="H211" t="str">
            <v>NUMERACION</v>
          </cell>
        </row>
        <row r="212">
          <cell r="A212">
            <v>20430</v>
          </cell>
          <cell r="B212">
            <v>43221</v>
          </cell>
          <cell r="C212" t="str">
            <v>41431-2-021</v>
          </cell>
          <cell r="D212" t="str">
            <v>41430-02-0021-000</v>
          </cell>
          <cell r="H212" t="str">
            <v>BAJA DE CONSTRUCCION</v>
          </cell>
        </row>
        <row r="213">
          <cell r="A213">
            <v>20431</v>
          </cell>
          <cell r="B213">
            <v>43222</v>
          </cell>
          <cell r="C213" t="str">
            <v>41431-2-022</v>
          </cell>
          <cell r="D213" t="str">
            <v>41430-02-0022-000</v>
          </cell>
          <cell r="H213" t="str">
            <v>COPIAS DE PLANOS</v>
          </cell>
        </row>
        <row r="214">
          <cell r="A214">
            <v>20460</v>
          </cell>
          <cell r="B214">
            <v>43223</v>
          </cell>
          <cell r="C214" t="str">
            <v>41431-2-023</v>
          </cell>
          <cell r="D214" t="str">
            <v>41430-02-0023-000</v>
          </cell>
          <cell r="H214" t="str">
            <v>SBUSIDIOS CAMBIO DE PROYECTO DE CONSTRUC.</v>
          </cell>
        </row>
        <row r="215">
          <cell r="A215">
            <v>20461</v>
          </cell>
          <cell r="B215">
            <v>43224</v>
          </cell>
          <cell r="C215" t="str">
            <v>41431-2-024</v>
          </cell>
          <cell r="D215" t="str">
            <v>41430-02-0024-000</v>
          </cell>
          <cell r="H215" t="str">
            <v>SUBSIDIO INFORMATIVO DE VALOR CATASTRAL</v>
          </cell>
        </row>
        <row r="216">
          <cell r="A216">
            <v>20462</v>
          </cell>
          <cell r="B216">
            <v>43225</v>
          </cell>
          <cell r="C216" t="str">
            <v>41431-2-025</v>
          </cell>
          <cell r="D216" t="str">
            <v>41430-02-0025-000</v>
          </cell>
          <cell r="H216" t="str">
            <v>SUBSIDIOS AVALUO DE LA SEDUE</v>
          </cell>
        </row>
        <row r="217">
          <cell r="A217">
            <v>20463</v>
          </cell>
          <cell r="B217">
            <v>43226</v>
          </cell>
          <cell r="C217" t="str">
            <v>41431-2-026</v>
          </cell>
          <cell r="D217" t="str">
            <v>41430-02-0026-000</v>
          </cell>
          <cell r="H217" t="str">
            <v>SUBSIDIOS AVALUO CATASTRAL</v>
          </cell>
        </row>
        <row r="218">
          <cell r="A218">
            <v>20464</v>
          </cell>
          <cell r="B218">
            <v>43227</v>
          </cell>
          <cell r="C218" t="str">
            <v>41431-2-027</v>
          </cell>
          <cell r="D218" t="str">
            <v>41430-02-0027-000</v>
          </cell>
          <cell r="H218" t="str">
            <v>SUBSIDIOS CERTIF DE NO INSCRIP CATASTRAL</v>
          </cell>
        </row>
        <row r="219">
          <cell r="A219">
            <v>20465</v>
          </cell>
          <cell r="B219">
            <v>43228</v>
          </cell>
          <cell r="C219" t="str">
            <v>41431-2-028</v>
          </cell>
          <cell r="D219" t="str">
            <v>41430-02-0028-000</v>
          </cell>
          <cell r="H219" t="str">
            <v>SUBSIDIOS CERTIFICACIONES</v>
          </cell>
        </row>
        <row r="220">
          <cell r="A220">
            <v>20466</v>
          </cell>
          <cell r="B220">
            <v>43229</v>
          </cell>
          <cell r="C220" t="str">
            <v>41431-2-029</v>
          </cell>
          <cell r="D220" t="str">
            <v>41430-02-0029-000</v>
          </cell>
          <cell r="H220" t="str">
            <v>SUBSIDIOS ACLARACIONES</v>
          </cell>
        </row>
        <row r="221">
          <cell r="A221">
            <v>20467</v>
          </cell>
          <cell r="B221">
            <v>43230</v>
          </cell>
          <cell r="C221" t="str">
            <v>41431-2-030</v>
          </cell>
          <cell r="D221" t="str">
            <v>41430-02-0030-000</v>
          </cell>
          <cell r="H221" t="str">
            <v>SUBSIDIOS INFOR Y UBICACIÓN DE PREDIOS</v>
          </cell>
        </row>
        <row r="222">
          <cell r="A222">
            <v>20468</v>
          </cell>
          <cell r="B222">
            <v>43231</v>
          </cell>
          <cell r="C222" t="str">
            <v>41431-2-031</v>
          </cell>
          <cell r="D222" t="str">
            <v>41430-02-0031-000</v>
          </cell>
          <cell r="H222" t="str">
            <v>SUBSIDIOS RECTIFICACIONES</v>
          </cell>
        </row>
        <row r="223">
          <cell r="A223">
            <v>20469</v>
          </cell>
          <cell r="B223">
            <v>43232</v>
          </cell>
          <cell r="C223" t="str">
            <v>41431-2-032</v>
          </cell>
          <cell r="D223" t="str">
            <v>41430-02-0032-000</v>
          </cell>
          <cell r="H223" t="str">
            <v>SUBSIDIOS PLANOS DE NUEVAS CONSTRUCCIONES</v>
          </cell>
        </row>
        <row r="224">
          <cell r="A224">
            <v>20470</v>
          </cell>
          <cell r="B224">
            <v>43233</v>
          </cell>
          <cell r="C224" t="str">
            <v>41431-2-033</v>
          </cell>
          <cell r="D224" t="str">
            <v>41430-02-0033-000</v>
          </cell>
          <cell r="H224" t="str">
            <v>SUBSIDIOS REGULARIZACION DE CONSTRUCCION</v>
          </cell>
        </row>
        <row r="225">
          <cell r="A225">
            <v>20471</v>
          </cell>
          <cell r="B225">
            <v>43234</v>
          </cell>
          <cell r="C225" t="str">
            <v>41431-2-034</v>
          </cell>
          <cell r="D225" t="str">
            <v>41430-02-0034-000</v>
          </cell>
          <cell r="H225" t="str">
            <v>SUBSIDIOS PLANO DE FRACCIONAMIENTO</v>
          </cell>
        </row>
        <row r="226">
          <cell r="A226">
            <v>20472</v>
          </cell>
          <cell r="B226">
            <v>43235</v>
          </cell>
          <cell r="C226" t="str">
            <v>41431-2-035</v>
          </cell>
          <cell r="D226" t="str">
            <v>41430-02-0035-000</v>
          </cell>
          <cell r="H226" t="str">
            <v>SUBSIDIOS SUBDIVISONES Y FUSIONES</v>
          </cell>
        </row>
        <row r="227">
          <cell r="A227">
            <v>20473</v>
          </cell>
          <cell r="B227">
            <v>43236</v>
          </cell>
          <cell r="C227" t="str">
            <v>41431-2-036</v>
          </cell>
          <cell r="D227" t="str">
            <v>41430-02-0036-000</v>
          </cell>
          <cell r="H227" t="str">
            <v>SUBSIDIOS DESGLOSES</v>
          </cell>
        </row>
        <row r="228">
          <cell r="A228">
            <v>20474</v>
          </cell>
          <cell r="B228">
            <v>43237</v>
          </cell>
          <cell r="C228" t="str">
            <v>41431-2-037</v>
          </cell>
          <cell r="D228" t="str">
            <v>41430-02-0037-000</v>
          </cell>
          <cell r="H228" t="str">
            <v>SUBSIDIOS RELOTIFICACIONES</v>
          </cell>
        </row>
        <row r="229">
          <cell r="A229">
            <v>20475</v>
          </cell>
          <cell r="B229">
            <v>43238</v>
          </cell>
          <cell r="C229" t="str">
            <v>41431-2-038</v>
          </cell>
          <cell r="D229" t="str">
            <v>41430-02-0038-000</v>
          </cell>
          <cell r="H229" t="str">
            <v>SUBSIDIOS RESELLOS</v>
          </cell>
        </row>
        <row r="230">
          <cell r="A230">
            <v>20476</v>
          </cell>
          <cell r="B230">
            <v>43239</v>
          </cell>
          <cell r="C230" t="str">
            <v>41431-2-039</v>
          </cell>
          <cell r="D230" t="str">
            <v>41430-02-0039-000</v>
          </cell>
          <cell r="H230" t="str">
            <v>SUBSIDIOS ALTAS</v>
          </cell>
        </row>
        <row r="231">
          <cell r="A231">
            <v>20477</v>
          </cell>
          <cell r="B231">
            <v>43240</v>
          </cell>
          <cell r="C231" t="str">
            <v>41431-2-040</v>
          </cell>
          <cell r="D231" t="str">
            <v>41430-02-0040-000</v>
          </cell>
          <cell r="H231" t="str">
            <v>SUBSIDIOS OTROS</v>
          </cell>
        </row>
        <row r="232">
          <cell r="A232">
            <v>20478</v>
          </cell>
          <cell r="B232">
            <v>43241</v>
          </cell>
          <cell r="C232" t="str">
            <v>41431-2-041</v>
          </cell>
          <cell r="D232" t="str">
            <v>41430-02-0041-000</v>
          </cell>
          <cell r="H232" t="str">
            <v>SUBSIDIOS CONDOMINIO</v>
          </cell>
        </row>
        <row r="233">
          <cell r="A233">
            <v>20479</v>
          </cell>
          <cell r="B233">
            <v>43242</v>
          </cell>
          <cell r="C233" t="str">
            <v>41431-2-042</v>
          </cell>
          <cell r="D233" t="str">
            <v>41430-02-0042-000</v>
          </cell>
          <cell r="H233" t="str">
            <v>SUBSIDIOS NUMERACION</v>
          </cell>
        </row>
        <row r="234">
          <cell r="A234">
            <v>20480</v>
          </cell>
          <cell r="B234">
            <v>43243</v>
          </cell>
          <cell r="C234" t="str">
            <v>41431-2-043</v>
          </cell>
          <cell r="D234" t="str">
            <v>41430-02-0043-000</v>
          </cell>
          <cell r="H234" t="str">
            <v>SUBSIDIOS BAJA DE CONSTRUCCION</v>
          </cell>
        </row>
        <row r="235">
          <cell r="A235">
            <v>20481</v>
          </cell>
          <cell r="B235">
            <v>43244</v>
          </cell>
          <cell r="C235" t="str">
            <v>41431-2-044</v>
          </cell>
          <cell r="D235" t="str">
            <v>41430-02-0044-000</v>
          </cell>
          <cell r="H235" t="str">
            <v>SUBSIDIOS COPIAS DE PLANOS</v>
          </cell>
        </row>
        <row r="236">
          <cell r="A236">
            <v>27902</v>
          </cell>
          <cell r="B236">
            <v>43245</v>
          </cell>
          <cell r="C236" t="str">
            <v>41431-2-045</v>
          </cell>
          <cell r="D236" t="str">
            <v>41430-02-0045-000</v>
          </cell>
          <cell r="H236" t="str">
            <v>DEVOLUCION SERVICIOS DE CATASTRO</v>
          </cell>
        </row>
        <row r="238">
          <cell r="B238">
            <v>433</v>
          </cell>
          <cell r="C238" t="str">
            <v>41431-3-000</v>
          </cell>
          <cell r="D238" t="str">
            <v>41430-03-0000-000</v>
          </cell>
          <cell r="G238" t="str">
            <v>DERECHOS SERVICIOS SECRETARIA DESARROLLO SUSTENTABLE</v>
          </cell>
        </row>
        <row r="239">
          <cell r="A239">
            <v>20501</v>
          </cell>
          <cell r="B239">
            <v>43301</v>
          </cell>
          <cell r="C239" t="str">
            <v>41431-3-001</v>
          </cell>
          <cell r="D239" t="str">
            <v>41430-03-0001-000</v>
          </cell>
          <cell r="H239" t="str">
            <v>PRESTADOS D/SERV.EN MATERIA D/IMPACTO AMBIENTAL</v>
          </cell>
        </row>
        <row r="240">
          <cell r="A240">
            <v>20502</v>
          </cell>
          <cell r="B240">
            <v>43302</v>
          </cell>
          <cell r="C240" t="str">
            <v>41431-3-002</v>
          </cell>
          <cell r="D240" t="str">
            <v>41430-03-0002-000</v>
          </cell>
          <cell r="H240" t="str">
            <v>INFORME PREVENTIVO</v>
          </cell>
        </row>
        <row r="241">
          <cell r="A241">
            <v>20503</v>
          </cell>
          <cell r="B241">
            <v>43303</v>
          </cell>
          <cell r="C241" t="str">
            <v>41431-3-003</v>
          </cell>
          <cell r="D241" t="str">
            <v>41430-03-0003-000</v>
          </cell>
          <cell r="H241" t="str">
            <v>MIA GENERAL</v>
          </cell>
        </row>
        <row r="242">
          <cell r="A242">
            <v>20504</v>
          </cell>
          <cell r="B242">
            <v>43304</v>
          </cell>
          <cell r="C242" t="str">
            <v>41431-3-004</v>
          </cell>
          <cell r="D242" t="str">
            <v>41430-03-0004-000</v>
          </cell>
          <cell r="H242" t="str">
            <v>MIA INDUSTRIAL</v>
          </cell>
        </row>
        <row r="243">
          <cell r="A243">
            <v>20505</v>
          </cell>
          <cell r="B243">
            <v>43305</v>
          </cell>
          <cell r="C243" t="str">
            <v>41431-3-005</v>
          </cell>
          <cell r="D243" t="str">
            <v>41430-03-0005-000</v>
          </cell>
          <cell r="H243" t="str">
            <v>ANALISIS DE RIESGO</v>
          </cell>
        </row>
        <row r="244">
          <cell r="A244">
            <v>20506</v>
          </cell>
          <cell r="B244">
            <v>43306</v>
          </cell>
          <cell r="C244" t="str">
            <v>41431-3-006</v>
          </cell>
          <cell r="D244" t="str">
            <v>41430-03-0006-000</v>
          </cell>
          <cell r="H244" t="str">
            <v>GENERADOR DE RESIDUOS DE MANEJO ESPECIAL</v>
          </cell>
        </row>
        <row r="245">
          <cell r="A245">
            <v>20507</v>
          </cell>
          <cell r="B245">
            <v>43307</v>
          </cell>
          <cell r="C245" t="str">
            <v>41431-3-007</v>
          </cell>
          <cell r="D245" t="str">
            <v>41430-03-0007-000</v>
          </cell>
          <cell r="H245" t="str">
            <v>RECOLECTOR</v>
          </cell>
        </row>
        <row r="246">
          <cell r="A246">
            <v>20508</v>
          </cell>
          <cell r="B246">
            <v>43308</v>
          </cell>
          <cell r="C246" t="str">
            <v>41431-3-008</v>
          </cell>
          <cell r="D246" t="str">
            <v>41430-03-0008-000</v>
          </cell>
          <cell r="H246" t="str">
            <v>TRANSPORTISTA</v>
          </cell>
        </row>
        <row r="247">
          <cell r="A247">
            <v>20509</v>
          </cell>
          <cell r="B247">
            <v>43309</v>
          </cell>
          <cell r="C247" t="str">
            <v>41431-3-009</v>
          </cell>
          <cell r="D247" t="str">
            <v>41430-03-0009-000</v>
          </cell>
          <cell r="H247" t="str">
            <v>RECICLADOR</v>
          </cell>
        </row>
        <row r="248">
          <cell r="A248">
            <v>20510</v>
          </cell>
          <cell r="B248">
            <v>43310</v>
          </cell>
          <cell r="C248" t="str">
            <v>41431-3-010</v>
          </cell>
          <cell r="D248" t="str">
            <v>41430-03-0010-000</v>
          </cell>
          <cell r="H248" t="str">
            <v>REUSO</v>
          </cell>
        </row>
        <row r="249">
          <cell r="A249">
            <v>20511</v>
          </cell>
          <cell r="B249">
            <v>43311</v>
          </cell>
          <cell r="C249" t="str">
            <v>41431-3-011</v>
          </cell>
          <cell r="D249" t="str">
            <v>41430-03-0011-000</v>
          </cell>
          <cell r="H249" t="str">
            <v>DISP. FINAL D/RESIDUOS DE MANEJO ESPECIAL</v>
          </cell>
        </row>
        <row r="250">
          <cell r="A250">
            <v>20512</v>
          </cell>
          <cell r="B250">
            <v>43312</v>
          </cell>
          <cell r="C250" t="str">
            <v>41431-3-012</v>
          </cell>
          <cell r="D250" t="str">
            <v>41430-03-0012-000</v>
          </cell>
          <cell r="H250" t="str">
            <v>RELLENOS SANITARIOS</v>
          </cell>
        </row>
        <row r="251">
          <cell r="A251">
            <v>20513</v>
          </cell>
          <cell r="B251">
            <v>43313</v>
          </cell>
          <cell r="C251" t="str">
            <v>41431-3-013</v>
          </cell>
          <cell r="D251" t="str">
            <v>41430-03-0013-000</v>
          </cell>
          <cell r="H251" t="str">
            <v>ESCOMBRERAS</v>
          </cell>
        </row>
        <row r="252">
          <cell r="A252">
            <v>20514</v>
          </cell>
          <cell r="B252">
            <v>43314</v>
          </cell>
          <cell r="C252" t="str">
            <v>41431-3-014</v>
          </cell>
          <cell r="D252" t="str">
            <v>41430-03-0014-000</v>
          </cell>
          <cell r="H252" t="str">
            <v>PLANTAS D/TRATAMIENTOS TERMICOS D/RESID</v>
          </cell>
        </row>
        <row r="253">
          <cell r="A253">
            <v>20515</v>
          </cell>
          <cell r="B253">
            <v>43315</v>
          </cell>
          <cell r="C253" t="str">
            <v>41431-3-015</v>
          </cell>
          <cell r="D253" t="str">
            <v>41430-03-0015-000</v>
          </cell>
          <cell r="H253" t="str">
            <v>RECOLECTOR D/RESIDUOS EN VARIOS MPIOS.</v>
          </cell>
        </row>
        <row r="254">
          <cell r="A254">
            <v>20516</v>
          </cell>
          <cell r="B254">
            <v>43316</v>
          </cell>
          <cell r="C254" t="str">
            <v>41431-3-016</v>
          </cell>
          <cell r="D254" t="str">
            <v>41430-03-0016-000</v>
          </cell>
          <cell r="H254" t="str">
            <v>EMP.DEDICADA A COMPRA-VENTA D/MTRAL.REC.</v>
          </cell>
        </row>
        <row r="255">
          <cell r="A255">
            <v>20517</v>
          </cell>
          <cell r="B255">
            <v>43317</v>
          </cell>
          <cell r="C255" t="str">
            <v>41431-3-017</v>
          </cell>
          <cell r="D255" t="str">
            <v>41430-03-0017-000</v>
          </cell>
          <cell r="H255" t="str">
            <v>CENTRO DE COMPOSTEO</v>
          </cell>
        </row>
        <row r="256">
          <cell r="A256">
            <v>20518</v>
          </cell>
          <cell r="B256">
            <v>43318</v>
          </cell>
          <cell r="C256" t="str">
            <v>41431-3-018</v>
          </cell>
          <cell r="D256" t="str">
            <v>41430-03-0018-000</v>
          </cell>
          <cell r="H256" t="str">
            <v>FOSA SEPTICA</v>
          </cell>
        </row>
        <row r="257">
          <cell r="A257">
            <v>20519</v>
          </cell>
          <cell r="B257">
            <v>43319</v>
          </cell>
          <cell r="C257" t="str">
            <v>41431-3-019</v>
          </cell>
          <cell r="D257" t="str">
            <v>41430-03-0019-000</v>
          </cell>
          <cell r="H257" t="str">
            <v>REGISTRO DE DESCARGAS</v>
          </cell>
        </row>
        <row r="258">
          <cell r="A258">
            <v>20520</v>
          </cell>
          <cell r="B258">
            <v>43320</v>
          </cell>
          <cell r="C258" t="str">
            <v>41431-3-020</v>
          </cell>
          <cell r="D258" t="str">
            <v>41430-03-0020-000</v>
          </cell>
          <cell r="H258" t="str">
            <v>PLANTA DE TRATAMIENTO</v>
          </cell>
        </row>
        <row r="259">
          <cell r="A259">
            <v>20521</v>
          </cell>
          <cell r="B259">
            <v>43321</v>
          </cell>
          <cell r="C259" t="str">
            <v>41431-3-021</v>
          </cell>
          <cell r="D259" t="str">
            <v>41430-03-0021-000</v>
          </cell>
          <cell r="H259" t="str">
            <v>INFORME SEMESTRAL DE DESCARGA</v>
          </cell>
        </row>
        <row r="260">
          <cell r="A260">
            <v>20522</v>
          </cell>
          <cell r="B260">
            <v>43322</v>
          </cell>
          <cell r="C260" t="str">
            <v>41431-3-022</v>
          </cell>
          <cell r="D260" t="str">
            <v>41430-03-0022-000</v>
          </cell>
          <cell r="H260" t="str">
            <v>SIMULACRO DE INCENDIO</v>
          </cell>
        </row>
        <row r="261">
          <cell r="A261">
            <v>20523</v>
          </cell>
          <cell r="B261">
            <v>43323</v>
          </cell>
          <cell r="C261" t="str">
            <v>41431-3-023</v>
          </cell>
          <cell r="D261" t="str">
            <v>41430-03-0023-000</v>
          </cell>
          <cell r="H261" t="str">
            <v>ACTUALIZACION DE INFORMACION</v>
          </cell>
        </row>
        <row r="262">
          <cell r="A262">
            <v>20524</v>
          </cell>
          <cell r="B262">
            <v>43324</v>
          </cell>
          <cell r="C262" t="str">
            <v>41431-3-024</v>
          </cell>
          <cell r="D262" t="str">
            <v>41430-03-0024-000</v>
          </cell>
          <cell r="H262" t="str">
            <v>COA</v>
          </cell>
        </row>
        <row r="263">
          <cell r="A263">
            <v>20525</v>
          </cell>
          <cell r="B263">
            <v>43325</v>
          </cell>
          <cell r="C263" t="str">
            <v>41431-3-025</v>
          </cell>
          <cell r="D263" t="str">
            <v>41430-03-0025-000</v>
          </cell>
          <cell r="H263" t="str">
            <v>PEDRERAS</v>
          </cell>
        </row>
        <row r="264">
          <cell r="A264">
            <v>20600</v>
          </cell>
          <cell r="B264">
            <v>43326</v>
          </cell>
          <cell r="C264" t="str">
            <v>41431-3-026</v>
          </cell>
          <cell r="D264" t="str">
            <v>41430-03-0026-000</v>
          </cell>
          <cell r="H264" t="str">
            <v>INCORPORACION DE REDES DE AGUA Y DRENAJE</v>
          </cell>
        </row>
        <row r="265">
          <cell r="A265">
            <v>20606</v>
          </cell>
          <cell r="B265">
            <v>43327</v>
          </cell>
          <cell r="C265" t="str">
            <v>41431-3-027</v>
          </cell>
          <cell r="D265" t="str">
            <v>41430-03-0027-000</v>
          </cell>
          <cell r="H265" t="str">
            <v>SUBSIDIO INCORP.REDES DE AGUA Y DRENAJE</v>
          </cell>
        </row>
        <row r="267">
          <cell r="B267">
            <v>434</v>
          </cell>
          <cell r="C267" t="str">
            <v>41431-4-000</v>
          </cell>
          <cell r="D267" t="str">
            <v>41430-04-0000-000</v>
          </cell>
          <cell r="G267" t="str">
            <v>DERECHOS SERVICIOS DIRECCION REGISTRO CIVIL (SGG)</v>
          </cell>
        </row>
        <row r="268">
          <cell r="A268">
            <v>20801</v>
          </cell>
          <cell r="B268">
            <v>43401</v>
          </cell>
          <cell r="C268" t="str">
            <v>41431-4-001</v>
          </cell>
          <cell r="D268" t="str">
            <v>41430-04-0001-000</v>
          </cell>
          <cell r="H268" t="str">
            <v>ACTAS DE NACIMIENTO</v>
          </cell>
        </row>
        <row r="269">
          <cell r="A269">
            <v>20802</v>
          </cell>
          <cell r="B269">
            <v>43402</v>
          </cell>
          <cell r="C269" t="str">
            <v>41431-4-002</v>
          </cell>
          <cell r="D269" t="str">
            <v>41430-04-0002-000</v>
          </cell>
          <cell r="H269" t="str">
            <v>ACTAS DE RECONOCIMIENTO DE HIJOS</v>
          </cell>
        </row>
        <row r="270">
          <cell r="A270">
            <v>20803</v>
          </cell>
          <cell r="B270">
            <v>43403</v>
          </cell>
          <cell r="C270" t="str">
            <v>41431-4-003</v>
          </cell>
          <cell r="D270" t="str">
            <v>41430-04-0003-000</v>
          </cell>
          <cell r="H270" t="str">
            <v>ACTAS DE ADOPCION O TUTELA</v>
          </cell>
        </row>
        <row r="271">
          <cell r="A271">
            <v>20804</v>
          </cell>
          <cell r="B271">
            <v>43404</v>
          </cell>
          <cell r="C271" t="str">
            <v>41431-4-004</v>
          </cell>
          <cell r="D271" t="str">
            <v>41430-04-0004-000</v>
          </cell>
          <cell r="H271" t="str">
            <v>ACTAS DE DEFUNCION</v>
          </cell>
        </row>
        <row r="272">
          <cell r="A272">
            <v>20805</v>
          </cell>
          <cell r="B272">
            <v>43405</v>
          </cell>
          <cell r="C272" t="str">
            <v>41431-4-005</v>
          </cell>
          <cell r="D272" t="str">
            <v>41430-04-0005-000</v>
          </cell>
          <cell r="H272" t="str">
            <v>ACTAS DE MATRIMONIO EN OFICIALIA</v>
          </cell>
        </row>
        <row r="273">
          <cell r="A273">
            <v>20806</v>
          </cell>
          <cell r="B273">
            <v>43406</v>
          </cell>
          <cell r="C273" t="str">
            <v>41431-4-006</v>
          </cell>
          <cell r="D273" t="str">
            <v>41430-04-0006-000</v>
          </cell>
          <cell r="H273" t="str">
            <v>ACTAS DE MATRIMONIO A DOMICILIO</v>
          </cell>
        </row>
        <row r="274">
          <cell r="A274">
            <v>20807</v>
          </cell>
          <cell r="B274">
            <v>43407</v>
          </cell>
          <cell r="C274" t="str">
            <v>41431-4-007</v>
          </cell>
          <cell r="D274" t="str">
            <v>41430-04-0007-000</v>
          </cell>
          <cell r="H274" t="str">
            <v>ACTAS DE DIVORCIO</v>
          </cell>
        </row>
        <row r="275">
          <cell r="A275">
            <v>20808</v>
          </cell>
          <cell r="B275">
            <v>43408</v>
          </cell>
          <cell r="C275" t="str">
            <v>41431-4-008</v>
          </cell>
          <cell r="D275" t="str">
            <v>41430-04-0008-000</v>
          </cell>
          <cell r="H275" t="str">
            <v>COPIAS CERTIFICADAS</v>
          </cell>
        </row>
        <row r="276">
          <cell r="A276">
            <v>20809</v>
          </cell>
          <cell r="B276">
            <v>43409</v>
          </cell>
          <cell r="C276" t="str">
            <v>41431-4-009</v>
          </cell>
          <cell r="D276" t="str">
            <v>41430-04-0009-000</v>
          </cell>
          <cell r="H276" t="str">
            <v>ANOTACIONES MARGINALES</v>
          </cell>
        </row>
        <row r="277">
          <cell r="A277">
            <v>20822</v>
          </cell>
          <cell r="B277">
            <v>43410</v>
          </cell>
          <cell r="C277" t="str">
            <v>41431-4-010</v>
          </cell>
          <cell r="D277" t="str">
            <v>41430-04-0010-000</v>
          </cell>
          <cell r="H277" t="str">
            <v>COPIAS CERTIFICADAS DIRECCION</v>
          </cell>
        </row>
        <row r="278">
          <cell r="A278">
            <v>20823</v>
          </cell>
          <cell r="B278">
            <v>43411</v>
          </cell>
          <cell r="C278" t="str">
            <v>41431-4-011</v>
          </cell>
          <cell r="D278" t="str">
            <v>41430-04-0011-000</v>
          </cell>
          <cell r="H278" t="str">
            <v>JUICIOS DE ACLARACION</v>
          </cell>
        </row>
        <row r="279">
          <cell r="A279">
            <v>20824</v>
          </cell>
          <cell r="B279">
            <v>43412</v>
          </cell>
          <cell r="C279" t="str">
            <v>41431-4-012</v>
          </cell>
          <cell r="D279" t="str">
            <v>41430-04-0012-000</v>
          </cell>
          <cell r="H279" t="str">
            <v>JUICIOS DE RECTIFICACION</v>
          </cell>
        </row>
        <row r="280">
          <cell r="A280">
            <v>20825</v>
          </cell>
          <cell r="B280">
            <v>43413</v>
          </cell>
          <cell r="C280" t="str">
            <v>41431-4-013</v>
          </cell>
          <cell r="D280" t="str">
            <v>41430-04-0013-000</v>
          </cell>
          <cell r="H280" t="str">
            <v>LOCALIZACIONES,SOLTERIAS E INEXISTENCIAS</v>
          </cell>
        </row>
        <row r="281">
          <cell r="A281">
            <v>20826</v>
          </cell>
          <cell r="B281">
            <v>43414</v>
          </cell>
          <cell r="C281" t="str">
            <v>41431-4-014</v>
          </cell>
          <cell r="D281" t="str">
            <v>41430-04-0014-000</v>
          </cell>
          <cell r="H281" t="str">
            <v>COPIAS DE ACTAS DE OTROS ESTADOS</v>
          </cell>
        </row>
        <row r="282">
          <cell r="A282">
            <v>20827</v>
          </cell>
          <cell r="B282">
            <v>43415</v>
          </cell>
          <cell r="C282" t="str">
            <v>41431-4-015</v>
          </cell>
          <cell r="D282" t="str">
            <v>41430-04-0015-000</v>
          </cell>
          <cell r="H282" t="str">
            <v>ANOTACIONES MARGINALES</v>
          </cell>
        </row>
        <row r="283">
          <cell r="A283">
            <v>20831</v>
          </cell>
          <cell r="B283">
            <v>43416</v>
          </cell>
          <cell r="C283" t="str">
            <v>41431-4-016</v>
          </cell>
          <cell r="D283" t="str">
            <v>41430-04-0016-000</v>
          </cell>
          <cell r="H283" t="str">
            <v>MODULOS EN TESORERIA</v>
          </cell>
        </row>
        <row r="284">
          <cell r="A284">
            <v>20833</v>
          </cell>
          <cell r="B284">
            <v>43417</v>
          </cell>
          <cell r="C284" t="str">
            <v>41431-4-017</v>
          </cell>
          <cell r="D284" t="str">
            <v>41430-04-0017-000</v>
          </cell>
          <cell r="H284" t="str">
            <v>COPIAS CERTIFICADAS EN BRIGADAS</v>
          </cell>
        </row>
        <row r="285">
          <cell r="A285">
            <v>20834</v>
          </cell>
          <cell r="B285">
            <v>43418</v>
          </cell>
          <cell r="C285" t="str">
            <v>41431-4-018</v>
          </cell>
          <cell r="D285" t="str">
            <v>41430-04-0018-000</v>
          </cell>
          <cell r="H285" t="str">
            <v>JUICIOS DIVERSOS EN BRIGADAS</v>
          </cell>
        </row>
        <row r="286">
          <cell r="A286">
            <v>20835</v>
          </cell>
          <cell r="B286">
            <v>43419</v>
          </cell>
          <cell r="C286" t="str">
            <v>41431-4-019</v>
          </cell>
          <cell r="D286" t="str">
            <v>41430-04-0019-000</v>
          </cell>
          <cell r="H286" t="str">
            <v>SUBSIDIOS SERVICIO REGISTRO CIVIL</v>
          </cell>
        </row>
        <row r="287">
          <cell r="A287">
            <v>20836</v>
          </cell>
          <cell r="B287">
            <v>43420</v>
          </cell>
          <cell r="C287" t="str">
            <v>41431-4-020</v>
          </cell>
          <cell r="D287" t="str">
            <v>41430-04-0020-000</v>
          </cell>
          <cell r="H287" t="str">
            <v>DIVERSOS</v>
          </cell>
        </row>
        <row r="288">
          <cell r="A288">
            <v>27907</v>
          </cell>
          <cell r="B288">
            <v>43421</v>
          </cell>
          <cell r="C288" t="str">
            <v>41431-4-021</v>
          </cell>
          <cell r="D288" t="str">
            <v>41430-04-0021-000</v>
          </cell>
          <cell r="H288" t="str">
            <v>DEVOLUCION SERVICIOS DE REGISTRO CIVIL</v>
          </cell>
        </row>
        <row r="290">
          <cell r="B290">
            <v>435</v>
          </cell>
          <cell r="C290" t="str">
            <v>41431-5-000</v>
          </cell>
          <cell r="D290" t="str">
            <v>41430-05-0000-000</v>
          </cell>
          <cell r="G290" t="str">
            <v>DERECHOS SERVICIOS DIRECCION REGISTRO PUBLICO DE LA PROPIEDAD Y DEL COMERCIO (SGG)</v>
          </cell>
        </row>
        <row r="291">
          <cell r="A291">
            <v>21001</v>
          </cell>
          <cell r="B291">
            <v>43501</v>
          </cell>
          <cell r="C291" t="str">
            <v>41431-5-001</v>
          </cell>
          <cell r="D291" t="str">
            <v>41430-05-0001-000</v>
          </cell>
          <cell r="H291" t="str">
            <v>REGISTROS DE COMPRA VENTA</v>
          </cell>
        </row>
        <row r="292">
          <cell r="A292">
            <v>21002</v>
          </cell>
          <cell r="B292">
            <v>43502</v>
          </cell>
          <cell r="C292" t="str">
            <v>41431-5-002</v>
          </cell>
          <cell r="D292" t="str">
            <v>41430-05-0002-000</v>
          </cell>
          <cell r="H292" t="str">
            <v>REGISTROS DE HIPTECAS</v>
          </cell>
        </row>
        <row r="293">
          <cell r="A293">
            <v>21003</v>
          </cell>
          <cell r="B293">
            <v>43503</v>
          </cell>
          <cell r="C293" t="str">
            <v>41431-5-003</v>
          </cell>
          <cell r="D293" t="str">
            <v>41430-05-0003-000</v>
          </cell>
          <cell r="H293" t="str">
            <v>REGISTRO DE DONACIONES</v>
          </cell>
        </row>
        <row r="294">
          <cell r="A294">
            <v>21004</v>
          </cell>
          <cell r="B294">
            <v>43504</v>
          </cell>
          <cell r="C294" t="str">
            <v>41431-5-004</v>
          </cell>
          <cell r="D294" t="str">
            <v>41430-05-0004-000</v>
          </cell>
          <cell r="H294" t="str">
            <v>REGISTROS DE CREDITOS OTORGADOS</v>
          </cell>
        </row>
        <row r="295">
          <cell r="A295">
            <v>21005</v>
          </cell>
          <cell r="B295">
            <v>43505</v>
          </cell>
          <cell r="C295" t="str">
            <v>41431-5-005</v>
          </cell>
          <cell r="D295" t="str">
            <v>41430-05-0005-000</v>
          </cell>
          <cell r="H295" t="str">
            <v>REGISTRO DE AUMENTO O DISMINUCION DE CAPITAL</v>
          </cell>
        </row>
        <row r="296">
          <cell r="A296">
            <v>21006</v>
          </cell>
          <cell r="B296">
            <v>43506</v>
          </cell>
          <cell r="C296" t="str">
            <v>41431-5-006</v>
          </cell>
          <cell r="D296" t="str">
            <v>41430-05-0006-000</v>
          </cell>
          <cell r="H296" t="str">
            <v>REGISTRO DE INCRIPCIONES DE SOCIEDADES</v>
          </cell>
        </row>
        <row r="297">
          <cell r="A297">
            <v>21007</v>
          </cell>
          <cell r="B297">
            <v>43507</v>
          </cell>
          <cell r="C297" t="str">
            <v>41431-5-007</v>
          </cell>
          <cell r="D297" t="str">
            <v>41430-05-0007-000</v>
          </cell>
          <cell r="H297" t="str">
            <v>REGISTRO DE SENTENCIAS Y SOCIEDADES</v>
          </cell>
        </row>
        <row r="298">
          <cell r="A298">
            <v>21008</v>
          </cell>
          <cell r="B298">
            <v>43508</v>
          </cell>
          <cell r="C298" t="str">
            <v>41431-5-008</v>
          </cell>
          <cell r="D298" t="str">
            <v>41430-05-0008-000</v>
          </cell>
          <cell r="H298" t="str">
            <v>REGISTRO DE CONSTANCIAS Y CERTIFICADOS</v>
          </cell>
        </row>
        <row r="299">
          <cell r="A299">
            <v>21009</v>
          </cell>
          <cell r="B299">
            <v>43509</v>
          </cell>
          <cell r="C299" t="str">
            <v>41431-5-009</v>
          </cell>
          <cell r="D299" t="str">
            <v>41430-05-0009-000</v>
          </cell>
          <cell r="H299" t="str">
            <v>REGISTRO DE ARENDAMIENTO</v>
          </cell>
        </row>
        <row r="300">
          <cell r="A300">
            <v>21010</v>
          </cell>
          <cell r="B300">
            <v>43510</v>
          </cell>
          <cell r="C300" t="str">
            <v>41431-5-010</v>
          </cell>
          <cell r="D300" t="str">
            <v>41430-05-0010-000</v>
          </cell>
          <cell r="H300" t="str">
            <v>REGISTRO DE RECONOCIMIENTO DE ADEUDO</v>
          </cell>
        </row>
        <row r="301">
          <cell r="A301">
            <v>21011</v>
          </cell>
          <cell r="B301">
            <v>43511</v>
          </cell>
          <cell r="C301" t="str">
            <v>41431-5-011</v>
          </cell>
          <cell r="D301" t="str">
            <v>41430-05-0011-000</v>
          </cell>
          <cell r="H301" t="str">
            <v>REGISTRO DE CANCELACIONES</v>
          </cell>
        </row>
        <row r="302">
          <cell r="A302">
            <v>21012</v>
          </cell>
          <cell r="B302">
            <v>43512</v>
          </cell>
          <cell r="C302" t="str">
            <v>41431-5-012</v>
          </cell>
          <cell r="D302" t="str">
            <v>41430-05-0012-000</v>
          </cell>
          <cell r="H302" t="str">
            <v>REGISTRO DE DERECHOS POR HOJA</v>
          </cell>
        </row>
        <row r="303">
          <cell r="A303">
            <v>21013</v>
          </cell>
          <cell r="B303">
            <v>43513</v>
          </cell>
          <cell r="C303" t="str">
            <v>41431-5-013</v>
          </cell>
          <cell r="D303" t="str">
            <v>41430-05-0013-000</v>
          </cell>
          <cell r="H303" t="str">
            <v>REGISTRO DE EMBARGOS</v>
          </cell>
        </row>
        <row r="304">
          <cell r="A304">
            <v>21014</v>
          </cell>
          <cell r="B304">
            <v>43514</v>
          </cell>
          <cell r="C304" t="str">
            <v>41431-5-014</v>
          </cell>
          <cell r="D304" t="str">
            <v>41430-05-0014-000</v>
          </cell>
          <cell r="H304" t="str">
            <v>REGISTRO DE HIJUELAS</v>
          </cell>
        </row>
        <row r="305">
          <cell r="A305">
            <v>21015</v>
          </cell>
          <cell r="B305">
            <v>43515</v>
          </cell>
          <cell r="C305" t="str">
            <v>41431-5-015</v>
          </cell>
          <cell r="D305" t="str">
            <v>41430-05-0015-000</v>
          </cell>
          <cell r="H305" t="str">
            <v>OTROS REGISTROS DEL REG.PUB.DE LA PROPIEDAD</v>
          </cell>
        </row>
        <row r="306">
          <cell r="A306">
            <v>27500</v>
          </cell>
          <cell r="B306">
            <v>43516</v>
          </cell>
          <cell r="C306" t="str">
            <v>41431-5-016</v>
          </cell>
          <cell r="D306" t="str">
            <v>41430-05-0016-000</v>
          </cell>
          <cell r="H306" t="str">
            <v>SUBSIDIO POR SERVICIOS DEL REG. PUB. PROP</v>
          </cell>
        </row>
        <row r="307">
          <cell r="A307">
            <v>27901</v>
          </cell>
          <cell r="B307">
            <v>43517</v>
          </cell>
          <cell r="C307" t="str">
            <v>41431-5-017</v>
          </cell>
          <cell r="D307" t="str">
            <v>41430-05-0017-000</v>
          </cell>
          <cell r="H307" t="str">
            <v>DEVOLUCIONES REGISTRO PUB. PROP</v>
          </cell>
        </row>
        <row r="309">
          <cell r="B309">
            <v>436</v>
          </cell>
          <cell r="C309" t="str">
            <v>41431-6-000</v>
          </cell>
          <cell r="D309" t="str">
            <v>41430-06-0000-000</v>
          </cell>
          <cell r="G309" t="str">
            <v>DERECHOS SERVICIOS VARIOS SECRETARIA GENERAL DE GOBIERNO</v>
          </cell>
        </row>
        <row r="310">
          <cell r="A310">
            <v>21100</v>
          </cell>
          <cell r="B310">
            <v>43601</v>
          </cell>
          <cell r="C310" t="str">
            <v>41431-6-001</v>
          </cell>
          <cell r="D310" t="str">
            <v>41430-06-0001-000</v>
          </cell>
          <cell r="H310" t="str">
            <v>AUTORIZACION DE PROTOCOLOS</v>
          </cell>
        </row>
        <row r="311">
          <cell r="A311">
            <v>21101</v>
          </cell>
          <cell r="B311">
            <v>43602</v>
          </cell>
          <cell r="C311" t="str">
            <v>41431-6-002</v>
          </cell>
          <cell r="D311" t="str">
            <v>41430-06-0002-000</v>
          </cell>
          <cell r="H311" t="str">
            <v>APERTURA DE FOLIOS DE PROTOCOLOS</v>
          </cell>
        </row>
        <row r="312">
          <cell r="A312">
            <v>21102</v>
          </cell>
          <cell r="B312">
            <v>43603</v>
          </cell>
          <cell r="C312" t="str">
            <v>41431-6-003</v>
          </cell>
          <cell r="D312" t="str">
            <v>41430-06-0003-000</v>
          </cell>
          <cell r="H312" t="str">
            <v>CIERRE DE FOLIOS DE PROTOCOLOS</v>
          </cell>
        </row>
        <row r="313">
          <cell r="A313">
            <v>22400</v>
          </cell>
          <cell r="B313">
            <v>43604</v>
          </cell>
          <cell r="C313" t="str">
            <v>41431-6-004</v>
          </cell>
          <cell r="D313" t="str">
            <v>41430-06-0004-000</v>
          </cell>
          <cell r="H313" t="str">
            <v>EXAMEN Y REFRENDO DE PATENTE DE NOTARIOS PUB</v>
          </cell>
        </row>
        <row r="314">
          <cell r="A314">
            <v>21301</v>
          </cell>
          <cell r="B314">
            <v>43605</v>
          </cell>
          <cell r="C314" t="str">
            <v>41431-6-005</v>
          </cell>
          <cell r="D314" t="str">
            <v>41430-06-0005-000</v>
          </cell>
          <cell r="H314" t="str">
            <v>EXPEDICION DE CARTAS DE NO ANTECEDENTES PENALES</v>
          </cell>
        </row>
        <row r="315">
          <cell r="A315">
            <v>21306</v>
          </cell>
          <cell r="B315">
            <v>43606</v>
          </cell>
          <cell r="C315" t="str">
            <v>41431-6-006</v>
          </cell>
          <cell r="D315" t="str">
            <v>41430-06-0006-000</v>
          </cell>
          <cell r="H315" t="str">
            <v>SUBSIDIO DE CARTAS DE NO ANTECEDENTES PENALES</v>
          </cell>
        </row>
        <row r="316">
          <cell r="A316">
            <v>21400</v>
          </cell>
          <cell r="B316">
            <v>43607</v>
          </cell>
          <cell r="C316" t="str">
            <v>41431-6-007</v>
          </cell>
          <cell r="D316" t="str">
            <v>41430-06-0007-000</v>
          </cell>
          <cell r="H316" t="str">
            <v>LEGALIZACION DE FIRMAS</v>
          </cell>
        </row>
        <row r="317">
          <cell r="A317">
            <v>21401</v>
          </cell>
          <cell r="B317">
            <v>43608</v>
          </cell>
          <cell r="C317" t="str">
            <v>41431-6-008</v>
          </cell>
          <cell r="D317" t="str">
            <v>41430-06-0008-000</v>
          </cell>
          <cell r="H317" t="str">
            <v>LEGALIZACION Y/O APOSTILLAM.DE FIRMS DEL T.S.</v>
          </cell>
        </row>
        <row r="318">
          <cell r="A318">
            <v>21402</v>
          </cell>
          <cell r="B318">
            <v>43609</v>
          </cell>
          <cell r="C318" t="str">
            <v>41431-6-009</v>
          </cell>
          <cell r="D318" t="str">
            <v>41430-06-0009-000</v>
          </cell>
          <cell r="H318" t="str">
            <v>LEG Y/O APOSTILLA FIRMAS NOTARIOS Y RPC</v>
          </cell>
        </row>
        <row r="319">
          <cell r="A319">
            <v>21403</v>
          </cell>
          <cell r="B319">
            <v>43610</v>
          </cell>
          <cell r="C319" t="str">
            <v>41431-6-010</v>
          </cell>
          <cell r="D319" t="str">
            <v>41430-06-0010-000</v>
          </cell>
          <cell r="H319" t="str">
            <v>LEG Y/O APOSTILLA FIRMAS DE DEPEND VARIAS</v>
          </cell>
        </row>
        <row r="320">
          <cell r="A320">
            <v>21404</v>
          </cell>
          <cell r="B320">
            <v>43611</v>
          </cell>
          <cell r="C320" t="str">
            <v>41431-6-011</v>
          </cell>
          <cell r="D320" t="str">
            <v>41430-06-0011-000</v>
          </cell>
          <cell r="H320" t="str">
            <v>LEG Y/O APOSTILLA FIRMAS P MPAL.Y S.AYUNT</v>
          </cell>
        </row>
        <row r="321">
          <cell r="A321">
            <v>21405</v>
          </cell>
          <cell r="B321">
            <v>43612</v>
          </cell>
          <cell r="C321" t="str">
            <v>41431-6-012</v>
          </cell>
          <cell r="D321" t="str">
            <v>41430-06-0012-000</v>
          </cell>
          <cell r="H321" t="str">
            <v>LEG Y/O APOSTILLA FIRMS DOC.EC.UANL</v>
          </cell>
        </row>
        <row r="322">
          <cell r="A322">
            <v>21406</v>
          </cell>
          <cell r="B322">
            <v>43613</v>
          </cell>
          <cell r="C322" t="str">
            <v>41431-6-013</v>
          </cell>
          <cell r="D322" t="str">
            <v>41430-06-0013-000</v>
          </cell>
          <cell r="H322" t="str">
            <v>LEG Y/O APOST FIRMAS DOC.ESCOLARS E SE</v>
          </cell>
        </row>
        <row r="323">
          <cell r="A323">
            <v>21407</v>
          </cell>
          <cell r="B323">
            <v>43614</v>
          </cell>
          <cell r="C323" t="str">
            <v>41431-6-014</v>
          </cell>
          <cell r="D323" t="str">
            <v>41430-06-0014-000</v>
          </cell>
          <cell r="H323" t="str">
            <v>LEG Y/O APOST FIRMAS POR SUBS Y/O EXENTOS</v>
          </cell>
        </row>
        <row r="324">
          <cell r="A324">
            <v>21408</v>
          </cell>
          <cell r="B324">
            <v>43615</v>
          </cell>
          <cell r="C324" t="str">
            <v>41431-6-015</v>
          </cell>
          <cell r="D324" t="str">
            <v>41430-06-0015-000</v>
          </cell>
          <cell r="H324" t="str">
            <v>LEG Y/O APOST POR SUB Y/O EXE TSJ OTROS</v>
          </cell>
        </row>
        <row r="325">
          <cell r="A325">
            <v>20700</v>
          </cell>
          <cell r="B325">
            <v>43616</v>
          </cell>
          <cell r="C325" t="str">
            <v>41431-6-016</v>
          </cell>
          <cell r="D325" t="str">
            <v>41430-06-0016-000</v>
          </cell>
          <cell r="H325" t="str">
            <v>INSERCIONES EN EL PERIODICO OFICIAL</v>
          </cell>
        </row>
        <row r="326">
          <cell r="A326">
            <v>20705</v>
          </cell>
          <cell r="B326">
            <v>43617</v>
          </cell>
          <cell r="C326" t="str">
            <v>41431-6-017</v>
          </cell>
          <cell r="D326" t="str">
            <v>41430-06-0017-000</v>
          </cell>
          <cell r="H326" t="str">
            <v>SUBSIDIO INSERCIONES PERIODICO OFICIAL</v>
          </cell>
        </row>
        <row r="328">
          <cell r="B328">
            <v>437</v>
          </cell>
          <cell r="C328" t="str">
            <v>41431-7-000</v>
          </cell>
          <cell r="D328" t="str">
            <v>41430-07-0000-000</v>
          </cell>
          <cell r="G328" t="str">
            <v>DERECHOS SERVICIOS INSTITUTO DE CONTROL VEHICULAR (SFYTGE)</v>
          </cell>
        </row>
        <row r="329">
          <cell r="A329">
            <v>26301</v>
          </cell>
          <cell r="B329">
            <v>43701</v>
          </cell>
          <cell r="C329" t="str">
            <v>41431-7-001</v>
          </cell>
          <cell r="D329" t="str">
            <v>41430-07-0001-000</v>
          </cell>
          <cell r="H329" t="str">
            <v>DERECHOS DE CONTROL VEHICULAR PRESENTE AÑO</v>
          </cell>
        </row>
        <row r="330">
          <cell r="A330">
            <v>26302</v>
          </cell>
          <cell r="B330">
            <v>43702</v>
          </cell>
          <cell r="C330" t="str">
            <v>41431-7-002</v>
          </cell>
          <cell r="D330" t="str">
            <v>41430-07-0002-000</v>
          </cell>
          <cell r="F330" t="str">
            <v xml:space="preserve"> </v>
          </cell>
          <cell r="H330" t="str">
            <v>DERECHOS DE CONTROL VEHICULAR REZAGOS</v>
          </cell>
        </row>
        <row r="331">
          <cell r="A331">
            <v>26303</v>
          </cell>
          <cell r="B331">
            <v>43703</v>
          </cell>
          <cell r="C331" t="str">
            <v>41431-7-003</v>
          </cell>
          <cell r="D331" t="str">
            <v>41430-07-0003-000</v>
          </cell>
          <cell r="H331" t="str">
            <v>EXPEDICION DE CERTIFICADOS CONTROL VEHICULAR</v>
          </cell>
        </row>
        <row r="332">
          <cell r="A332">
            <v>26304</v>
          </cell>
          <cell r="B332">
            <v>43704</v>
          </cell>
          <cell r="C332" t="str">
            <v>41431-7-004</v>
          </cell>
          <cell r="D332" t="str">
            <v>41430-07-0004-000</v>
          </cell>
          <cell r="H332" t="str">
            <v>EXPEDICION DE CERTIF.CONTROL VEH.OTROS ESTADOS</v>
          </cell>
        </row>
        <row r="333">
          <cell r="A333">
            <v>26305</v>
          </cell>
          <cell r="B333">
            <v>43705</v>
          </cell>
          <cell r="C333" t="str">
            <v>41431-7-005</v>
          </cell>
          <cell r="D333" t="str">
            <v>41430-07-0005-000</v>
          </cell>
          <cell r="H333" t="str">
            <v>EXPEDICION DE CERTIF.DE DOC.DE CONTROL VEHICULAR</v>
          </cell>
        </row>
        <row r="334">
          <cell r="A334">
            <v>26400</v>
          </cell>
          <cell r="B334">
            <v>43706</v>
          </cell>
          <cell r="C334" t="str">
            <v>41431-7-018</v>
          </cell>
          <cell r="D334" t="str">
            <v>41430-07-0006-000</v>
          </cell>
          <cell r="H334" t="str">
            <v>PLACAS DE CIRCULACION VEHICULAR</v>
          </cell>
        </row>
        <row r="335">
          <cell r="A335">
            <v>26500</v>
          </cell>
          <cell r="B335">
            <v>43707</v>
          </cell>
          <cell r="C335" t="str">
            <v>41431-7-019</v>
          </cell>
          <cell r="D335" t="str">
            <v>41430-07-0007-000</v>
          </cell>
          <cell r="H335" t="str">
            <v>LICENCIAS DE MANEJAR</v>
          </cell>
        </row>
        <row r="336">
          <cell r="A336">
            <v>26503</v>
          </cell>
          <cell r="B336">
            <v>43708</v>
          </cell>
          <cell r="C336" t="str">
            <v>41431-7-020</v>
          </cell>
          <cell r="D336" t="str">
            <v>41430-07-0008-000</v>
          </cell>
          <cell r="H336" t="str">
            <v>EXPEDICION DE CERTIF.DE LICENCIAS DE CONDUCIR</v>
          </cell>
        </row>
        <row r="337">
          <cell r="A337">
            <v>26600</v>
          </cell>
          <cell r="B337">
            <v>43709</v>
          </cell>
          <cell r="C337" t="str">
            <v>41431-7-021</v>
          </cell>
          <cell r="D337" t="str">
            <v>41430-07-0009-000</v>
          </cell>
          <cell r="H337" t="str">
            <v>DUPLICADOS DE LICENCIAS</v>
          </cell>
        </row>
        <row r="338">
          <cell r="A338">
            <v>26700</v>
          </cell>
          <cell r="B338">
            <v>43710</v>
          </cell>
          <cell r="C338" t="str">
            <v>41431-7-022</v>
          </cell>
          <cell r="D338" t="str">
            <v>41430-07-0010-000</v>
          </cell>
          <cell r="H338" t="str">
            <v>DUPLICADOS DE TARJETAS DE CIRCULACION</v>
          </cell>
        </row>
        <row r="339">
          <cell r="A339">
            <v>26800</v>
          </cell>
          <cell r="B339">
            <v>43711</v>
          </cell>
          <cell r="C339" t="str">
            <v>41431-7-023</v>
          </cell>
          <cell r="D339" t="str">
            <v>41430-07-0011-000</v>
          </cell>
          <cell r="H339" t="str">
            <v>BAJAS VEHICULOS DE MOTOR</v>
          </cell>
        </row>
        <row r="340">
          <cell r="A340">
            <v>26906</v>
          </cell>
          <cell r="B340">
            <v>43712</v>
          </cell>
          <cell r="C340" t="str">
            <v>41431-7-024</v>
          </cell>
          <cell r="D340" t="str">
            <v>41430-07-0012-000</v>
          </cell>
          <cell r="H340" t="str">
            <v>10% INFRACCIONES DE TRANSITO AREA METROP.</v>
          </cell>
        </row>
        <row r="341">
          <cell r="A341">
            <v>26907</v>
          </cell>
          <cell r="B341">
            <v>43713</v>
          </cell>
          <cell r="C341" t="str">
            <v>41431-7-025</v>
          </cell>
          <cell r="D341" t="str">
            <v>41430-07-0013-000</v>
          </cell>
          <cell r="H341" t="str">
            <v>EXCEDENTE PAGOS CONTROL VEHICULAR</v>
          </cell>
        </row>
        <row r="342">
          <cell r="A342">
            <v>26910</v>
          </cell>
          <cell r="B342">
            <v>43714</v>
          </cell>
          <cell r="C342" t="str">
            <v>41431-7-026</v>
          </cell>
          <cell r="D342" t="str">
            <v>41430-07-0014-000</v>
          </cell>
          <cell r="H342" t="str">
            <v>QUALITAS</v>
          </cell>
        </row>
        <row r="343">
          <cell r="A343">
            <v>26911</v>
          </cell>
          <cell r="B343">
            <v>43715</v>
          </cell>
          <cell r="C343" t="str">
            <v>41431-7-027</v>
          </cell>
          <cell r="D343" t="str">
            <v>41430-07-0015-000</v>
          </cell>
          <cell r="H343" t="str">
            <v>ZURICH SEGUROS</v>
          </cell>
        </row>
        <row r="344">
          <cell r="A344">
            <v>26912</v>
          </cell>
          <cell r="B344">
            <v>43716</v>
          </cell>
          <cell r="C344" t="str">
            <v>41431-7-028</v>
          </cell>
          <cell r="D344" t="str">
            <v>41430-07-0016-000</v>
          </cell>
          <cell r="H344" t="str">
            <v>SEGUROS BANORTE GENERALI</v>
          </cell>
        </row>
        <row r="345">
          <cell r="A345">
            <v>26913</v>
          </cell>
          <cell r="B345">
            <v>43717</v>
          </cell>
          <cell r="C345" t="str">
            <v>41431-7-029</v>
          </cell>
          <cell r="D345" t="str">
            <v>41430-07-0017-000</v>
          </cell>
          <cell r="H345" t="str">
            <v>SEGUROS ATLAS S.A.</v>
          </cell>
        </row>
        <row r="346">
          <cell r="A346">
            <v>26914</v>
          </cell>
          <cell r="B346">
            <v>43718</v>
          </cell>
          <cell r="C346" t="str">
            <v>41431-7-030</v>
          </cell>
          <cell r="D346" t="str">
            <v>41430-07-0018-000</v>
          </cell>
          <cell r="H346" t="str">
            <v>SEGUROS AFIRME</v>
          </cell>
        </row>
        <row r="347">
          <cell r="A347">
            <v>26915</v>
          </cell>
          <cell r="B347">
            <v>43719</v>
          </cell>
          <cell r="C347" t="str">
            <v>41431-7-031</v>
          </cell>
          <cell r="D347" t="str">
            <v>41430-07-0019-000</v>
          </cell>
          <cell r="H347" t="str">
            <v>SEGUROS BANCOMER</v>
          </cell>
        </row>
        <row r="348">
          <cell r="A348">
            <v>26916</v>
          </cell>
          <cell r="B348">
            <v>43720</v>
          </cell>
          <cell r="C348" t="str">
            <v>41431-7-032</v>
          </cell>
          <cell r="D348" t="str">
            <v>41430-07-0020-000</v>
          </cell>
          <cell r="H348" t="str">
            <v>10% INFRACCIONES DE TRANSITO ELECTRONICAS</v>
          </cell>
        </row>
        <row r="349">
          <cell r="A349">
            <v>26917</v>
          </cell>
          <cell r="B349">
            <v>43721</v>
          </cell>
          <cell r="C349" t="str">
            <v>41431-7-033</v>
          </cell>
          <cell r="D349" t="str">
            <v>41430-07-0021-000</v>
          </cell>
          <cell r="H349" t="str">
            <v>1ER SORTEO ABRE UNA PUERTA REF</v>
          </cell>
        </row>
        <row r="350">
          <cell r="A350">
            <v>26918</v>
          </cell>
          <cell r="B350">
            <v>43722</v>
          </cell>
          <cell r="C350" t="str">
            <v>41431-7-034</v>
          </cell>
          <cell r="D350" t="str">
            <v>41430-07-0022-000</v>
          </cell>
          <cell r="H350" t="str">
            <v>1ER SORTEO ABRE UNA PUERTA LIC</v>
          </cell>
        </row>
        <row r="351">
          <cell r="A351">
            <v>26919</v>
          </cell>
          <cell r="B351">
            <v>43723</v>
          </cell>
          <cell r="C351" t="str">
            <v>41431-7-035</v>
          </cell>
          <cell r="D351" t="str">
            <v>41430-07-0023-000</v>
          </cell>
          <cell r="H351" t="str">
            <v>SERVICIO DE MENSAJERIA</v>
          </cell>
        </row>
        <row r="352">
          <cell r="A352">
            <v>26920</v>
          </cell>
          <cell r="B352">
            <v>43724</v>
          </cell>
          <cell r="C352" t="str">
            <v>41431-7-036</v>
          </cell>
          <cell r="D352" t="str">
            <v>41430-07-0024-000</v>
          </cell>
          <cell r="H352" t="str">
            <v>DEVOLUCIONES ING. POR PGO. DE LO INDEBIDO</v>
          </cell>
        </row>
        <row r="353">
          <cell r="A353">
            <v>27903</v>
          </cell>
          <cell r="B353">
            <v>43725</v>
          </cell>
          <cell r="C353" t="str">
            <v>41431-7-037</v>
          </cell>
          <cell r="D353" t="str">
            <v>41430-07-0025-000</v>
          </cell>
          <cell r="H353" t="str">
            <v>DEVOLUCIONES CONTROL VEHICULAR</v>
          </cell>
        </row>
        <row r="354">
          <cell r="A354">
            <v>28001</v>
          </cell>
          <cell r="B354">
            <v>43726</v>
          </cell>
          <cell r="C354" t="str">
            <v>41431-7-006</v>
          </cell>
          <cell r="D354" t="str">
            <v>41430-07-0026-000</v>
          </cell>
          <cell r="H354" t="str">
            <v>SUBSIDIO 10% Y 5%</v>
          </cell>
        </row>
        <row r="355">
          <cell r="A355">
            <v>28002</v>
          </cell>
          <cell r="B355">
            <v>43727</v>
          </cell>
          <cell r="C355" t="str">
            <v>41431-7-007</v>
          </cell>
          <cell r="D355" t="str">
            <v>41430-07-0027-000</v>
          </cell>
          <cell r="H355" t="str">
            <v>SUBSIDIO ANTIGÜEDAD 5 AÑOS</v>
          </cell>
        </row>
        <row r="356">
          <cell r="A356">
            <v>28003</v>
          </cell>
          <cell r="B356">
            <v>43728</v>
          </cell>
          <cell r="C356" t="str">
            <v>41431-7-008</v>
          </cell>
          <cell r="D356" t="str">
            <v>41430-07-0028-000</v>
          </cell>
          <cell r="H356" t="str">
            <v>SUBSIDIO ANTIGÜEDAD 10 AÑOS</v>
          </cell>
        </row>
        <row r="357">
          <cell r="A357">
            <v>28004</v>
          </cell>
          <cell r="B357">
            <v>43729</v>
          </cell>
          <cell r="C357" t="str">
            <v>41431-7-009</v>
          </cell>
          <cell r="D357" t="str">
            <v>41430-07-0029-000</v>
          </cell>
          <cell r="H357" t="str">
            <v>SUBSIDIO LAMINAS CONTROL VEHICULAR</v>
          </cell>
        </row>
        <row r="358">
          <cell r="A358">
            <v>28005</v>
          </cell>
          <cell r="B358">
            <v>43730</v>
          </cell>
          <cell r="C358" t="str">
            <v>41431-7-010</v>
          </cell>
          <cell r="D358" t="str">
            <v>41430-07-0030-000</v>
          </cell>
          <cell r="H358" t="str">
            <v>SUBSIDIO DERECHOS CONTROL VEHICULAR</v>
          </cell>
        </row>
        <row r="359">
          <cell r="A359">
            <v>28006</v>
          </cell>
          <cell r="B359">
            <v>43731</v>
          </cell>
          <cell r="C359" t="str">
            <v>41431-7-011</v>
          </cell>
          <cell r="D359" t="str">
            <v>41430-07-0031-000</v>
          </cell>
          <cell r="H359" t="str">
            <v>SUBSIDIO LICENCIAS DE MANEJO</v>
          </cell>
        </row>
        <row r="360">
          <cell r="A360">
            <v>28007</v>
          </cell>
          <cell r="B360">
            <v>43732</v>
          </cell>
          <cell r="C360" t="str">
            <v>41431-7-012</v>
          </cell>
          <cell r="D360" t="str">
            <v>41430-07-0032-000</v>
          </cell>
          <cell r="H360" t="str">
            <v>SUB.MAT.DE CONT.VEH. A PERS.MAYORES 65 AÑOS</v>
          </cell>
        </row>
        <row r="361">
          <cell r="A361">
            <v>28008</v>
          </cell>
          <cell r="B361">
            <v>43733</v>
          </cell>
          <cell r="C361" t="str">
            <v>41431-7-013</v>
          </cell>
          <cell r="D361" t="str">
            <v>41430-07-0033-000</v>
          </cell>
          <cell r="H361" t="str">
            <v>SUBSIDIO REC.DER. CONTROL VEH. PTE. AÑO</v>
          </cell>
        </row>
        <row r="362">
          <cell r="A362">
            <v>28009</v>
          </cell>
          <cell r="B362">
            <v>43734</v>
          </cell>
          <cell r="C362" t="str">
            <v>41431-7-014</v>
          </cell>
          <cell r="D362" t="str">
            <v>41430-07-0034-000</v>
          </cell>
          <cell r="H362" t="str">
            <v>SUBSIDIO BAJAS VEH. MOTOR PRODIAT 100%</v>
          </cell>
        </row>
        <row r="363">
          <cell r="A363">
            <v>28011</v>
          </cell>
          <cell r="B363">
            <v>43735</v>
          </cell>
          <cell r="C363" t="str">
            <v>41431-7-015</v>
          </cell>
          <cell r="D363" t="str">
            <v>41430-07-0035-000</v>
          </cell>
          <cell r="H363" t="str">
            <v>SUBSIDIO INSC Y REF. VEH. PTE. AÑO PRODIAT 100%</v>
          </cell>
        </row>
        <row r="364">
          <cell r="A364">
            <v>28012</v>
          </cell>
          <cell r="B364">
            <v>43736</v>
          </cell>
          <cell r="C364" t="str">
            <v>41431-7-016</v>
          </cell>
          <cell r="D364" t="str">
            <v>41430-07-0036-000</v>
          </cell>
          <cell r="H364" t="str">
            <v>SUBSIDIO INSC Y REF. VEH.REZ. PTE. AÑO PRODIAT 100%</v>
          </cell>
        </row>
        <row r="365">
          <cell r="A365">
            <v>28013</v>
          </cell>
          <cell r="B365">
            <v>43737</v>
          </cell>
          <cell r="C365" t="str">
            <v>41431-7-017</v>
          </cell>
          <cell r="D365" t="str">
            <v>41430-07-0037-000</v>
          </cell>
          <cell r="H365" t="str">
            <v>SUBSIDIO PLACAS CIRCULACION VEH. PRODIAT 100%</v>
          </cell>
        </row>
        <row r="366">
          <cell r="A366">
            <v>28014</v>
          </cell>
          <cell r="B366">
            <v>43738</v>
          </cell>
          <cell r="C366" t="str">
            <v>41431-7-038</v>
          </cell>
          <cell r="D366" t="str">
            <v>41430-07-0038-000</v>
          </cell>
          <cell r="H366" t="str">
            <v>SUBSIDIO REFRENDO REMOLQUE</v>
          </cell>
        </row>
        <row r="367">
          <cell r="A367">
            <v>28015</v>
          </cell>
          <cell r="B367">
            <v>43739</v>
          </cell>
          <cell r="C367" t="str">
            <v>41431-7-039</v>
          </cell>
          <cell r="D367" t="str">
            <v>41430-07-0039-000</v>
          </cell>
          <cell r="H367" t="str">
            <v>SUBSIDIO REFRENDO MOTOCICLETA</v>
          </cell>
        </row>
        <row r="368">
          <cell r="A368">
            <v>28016</v>
          </cell>
          <cell r="B368">
            <v>43740</v>
          </cell>
          <cell r="C368" t="str">
            <v>41431-7-040</v>
          </cell>
          <cell r="D368" t="str">
            <v>41430-07-0040-000</v>
          </cell>
          <cell r="H368" t="str">
            <v>SUBSIDIO LAMINAS REMOLQUE</v>
          </cell>
        </row>
        <row r="369">
          <cell r="A369">
            <v>28017</v>
          </cell>
          <cell r="B369">
            <v>43741</v>
          </cell>
          <cell r="C369" t="str">
            <v>41431-7-041</v>
          </cell>
          <cell r="D369" t="str">
            <v>41430-07-0041-000</v>
          </cell>
          <cell r="H369" t="str">
            <v>SUBSIDIO LAMINAS MOTOCICLETA</v>
          </cell>
        </row>
        <row r="370">
          <cell r="A370">
            <v>28018</v>
          </cell>
          <cell r="B370">
            <v>43742</v>
          </cell>
          <cell r="C370" t="str">
            <v>41431-7-042</v>
          </cell>
          <cell r="D370" t="str">
            <v>41430-07-0042-000</v>
          </cell>
          <cell r="H370" t="str">
            <v>SUBSIDIO CONSTANCIA REGISTRO VEHICULAR</v>
          </cell>
        </row>
        <row r="371">
          <cell r="A371">
            <v>26306</v>
          </cell>
          <cell r="B371">
            <v>43743</v>
          </cell>
          <cell r="C371" t="str">
            <v>41431-7-043</v>
          </cell>
          <cell r="D371" t="str">
            <v>41430-07-0043-000</v>
          </cell>
          <cell r="H371" t="str">
            <v>EXPEDICION CONSTANCIA REGISTRO VEHICULAR</v>
          </cell>
        </row>
        <row r="372">
          <cell r="A372">
            <v>26307</v>
          </cell>
          <cell r="B372">
            <v>43744</v>
          </cell>
          <cell r="C372" t="str">
            <v>41431-7-044</v>
          </cell>
          <cell r="D372" t="str">
            <v>41430-07-0044-000</v>
          </cell>
          <cell r="H372" t="str">
            <v>REPOSICION CONSTANCIA REGISTRO VEHICULAR</v>
          </cell>
        </row>
        <row r="373">
          <cell r="A373">
            <v>26801</v>
          </cell>
          <cell r="B373">
            <v>43745</v>
          </cell>
          <cell r="C373" t="str">
            <v>41431-7-045</v>
          </cell>
          <cell r="D373" t="str">
            <v>41430-07-0045-000</v>
          </cell>
          <cell r="H373" t="str">
            <v>SUBSIDIO BAJA POR ROBO</v>
          </cell>
        </row>
        <row r="374">
          <cell r="A374">
            <v>28019</v>
          </cell>
          <cell r="B374">
            <v>43746</v>
          </cell>
          <cell r="C374" t="str">
            <v>41431-7-046</v>
          </cell>
          <cell r="D374" t="str">
            <v>41430-07-0046-000</v>
          </cell>
          <cell r="H374" t="str">
            <v>SUBSIDIO REFRENDO POR ROBO</v>
          </cell>
        </row>
        <row r="375">
          <cell r="A375">
            <v>28020</v>
          </cell>
          <cell r="B375">
            <v>43747</v>
          </cell>
          <cell r="C375" t="str">
            <v>41431-7-048</v>
          </cell>
          <cell r="D375" t="str">
            <v>41430-07-0047-000</v>
          </cell>
          <cell r="H375" t="str">
            <v>SUBSIDIO REFRENDO POR PERDIDA</v>
          </cell>
        </row>
        <row r="376">
          <cell r="A376">
            <v>26802</v>
          </cell>
          <cell r="B376">
            <v>43748</v>
          </cell>
          <cell r="C376" t="str">
            <v>41431-7-047</v>
          </cell>
          <cell r="D376" t="str">
            <v>41430-07-0048-000</v>
          </cell>
          <cell r="H376" t="str">
            <v>SUBSIDIO BAJA POR PERDIDA</v>
          </cell>
        </row>
        <row r="377">
          <cell r="A377">
            <v>28021</v>
          </cell>
          <cell r="B377">
            <v>43749</v>
          </cell>
          <cell r="C377" t="str">
            <v>41431-7-049</v>
          </cell>
          <cell r="D377" t="str">
            <v>41430-07-0049-000</v>
          </cell>
          <cell r="H377" t="str">
            <v>SUBSIDIO PAGO EN BANCO</v>
          </cell>
        </row>
        <row r="378">
          <cell r="A378">
            <v>28022</v>
          </cell>
          <cell r="B378">
            <v>43750</v>
          </cell>
          <cell r="C378" t="str">
            <v>41431-7-050</v>
          </cell>
          <cell r="D378" t="str">
            <v>41430-07-0050-000</v>
          </cell>
          <cell r="H378" t="str">
            <v>SUBSIDIO PAGO PORTAL WEB</v>
          </cell>
        </row>
        <row r="381">
          <cell r="B381">
            <v>438</v>
          </cell>
          <cell r="C381" t="str">
            <v>41431-8-000</v>
          </cell>
          <cell r="D381" t="str">
            <v>41430-08-0000-000</v>
          </cell>
          <cell r="G381" t="str">
            <v>DERECHOS SERVAGENCIA PARA LA RACIONALIZACION Y MODERNIZ DEL SIST DEL TRANSPORTE PUB</v>
          </cell>
        </row>
        <row r="382">
          <cell r="A382">
            <v>23001</v>
          </cell>
          <cell r="B382">
            <v>43801</v>
          </cell>
          <cell r="C382" t="str">
            <v>41431-8-001</v>
          </cell>
          <cell r="D382" t="str">
            <v>41430-08-0001-000</v>
          </cell>
          <cell r="H382" t="str">
            <v>EXPEDICION O REFRENDO DE LA CONCESION</v>
          </cell>
        </row>
        <row r="383">
          <cell r="A383">
            <v>23002</v>
          </cell>
          <cell r="B383">
            <v>43802</v>
          </cell>
          <cell r="C383" t="str">
            <v>41431-8-002</v>
          </cell>
          <cell r="D383" t="str">
            <v>41430-08-0002-000</v>
          </cell>
          <cell r="H383" t="str">
            <v>TRAMITE DE CESION DE DERECHOS DE LA CONCESION</v>
          </cell>
        </row>
        <row r="384">
          <cell r="A384">
            <v>23003</v>
          </cell>
          <cell r="B384">
            <v>43803</v>
          </cell>
          <cell r="C384" t="str">
            <v>41431-8-003</v>
          </cell>
          <cell r="D384" t="str">
            <v>41430-08-0003-000</v>
          </cell>
          <cell r="H384" t="str">
            <v>REP.DE DOC. EN EL QUE CONSTA LA CONCESION</v>
          </cell>
        </row>
        <row r="385">
          <cell r="A385">
            <v>23004</v>
          </cell>
          <cell r="B385">
            <v>43804</v>
          </cell>
          <cell r="C385" t="str">
            <v>41431-8-004</v>
          </cell>
          <cell r="D385" t="str">
            <v>41430-08-0004-000</v>
          </cell>
          <cell r="H385" t="str">
            <v>CAMBIO DE VEHICUL OBJETO DE LA CONCESION</v>
          </cell>
        </row>
        <row r="387">
          <cell r="B387">
            <v>439</v>
          </cell>
          <cell r="C387" t="str">
            <v>41431-9-000</v>
          </cell>
          <cell r="D387" t="str">
            <v>41430-09-0000-000</v>
          </cell>
          <cell r="G387" t="str">
            <v>DERECHOS SERVICIOS VARIAS SECRETARIAS</v>
          </cell>
        </row>
        <row r="388">
          <cell r="A388">
            <v>20300</v>
          </cell>
          <cell r="B388">
            <v>43901</v>
          </cell>
          <cell r="C388" t="str">
            <v>41431-9-001</v>
          </cell>
          <cell r="D388" t="str">
            <v>41430-09-0001-000</v>
          </cell>
          <cell r="H388" t="str">
            <v>SERVICIOS DE VIGILANCIA</v>
          </cell>
        </row>
        <row r="389">
          <cell r="A389">
            <v>21500</v>
          </cell>
          <cell r="B389">
            <v>43902</v>
          </cell>
          <cell r="C389" t="str">
            <v>41431-9-002</v>
          </cell>
          <cell r="D389" t="str">
            <v>41430-09-0002-000</v>
          </cell>
          <cell r="H389" t="str">
            <v>REGISTRO DE TITULOS PROFESIONALES</v>
          </cell>
        </row>
        <row r="390">
          <cell r="A390">
            <v>20901</v>
          </cell>
          <cell r="B390">
            <v>43903</v>
          </cell>
          <cell r="C390" t="str">
            <v>41431-9-003</v>
          </cell>
          <cell r="D390" t="str">
            <v>41430-09-0003-000</v>
          </cell>
          <cell r="H390" t="str">
            <v>RECUPERACION POR CURSOS DE CAPACITACION</v>
          </cell>
        </row>
        <row r="391">
          <cell r="A391">
            <v>21800</v>
          </cell>
          <cell r="B391">
            <v>43904</v>
          </cell>
          <cell r="C391" t="str">
            <v>41431-9-004</v>
          </cell>
          <cell r="D391" t="str">
            <v>41430-09-0004-000</v>
          </cell>
          <cell r="H391" t="str">
            <v>CONCURSOS PUBLICOS DIRECC.DE ADQUISICIONES</v>
          </cell>
        </row>
        <row r="392">
          <cell r="A392">
            <v>26201</v>
          </cell>
          <cell r="B392">
            <v>43905</v>
          </cell>
          <cell r="C392" t="str">
            <v>41431-9-005</v>
          </cell>
          <cell r="D392" t="str">
            <v>41430-09-0005-000</v>
          </cell>
          <cell r="H392" t="str">
            <v>CERTIFICACION RECIBOS SUELDOS</v>
          </cell>
        </row>
        <row r="393">
          <cell r="A393">
            <v>26202</v>
          </cell>
          <cell r="B393">
            <v>43906</v>
          </cell>
          <cell r="C393" t="str">
            <v>41431-9-006</v>
          </cell>
          <cell r="D393" t="str">
            <v>41430-09-0006-000</v>
          </cell>
          <cell r="H393" t="str">
            <v>CONSTANCIA O CARTA DE NO INHABILITACION</v>
          </cell>
        </row>
        <row r="394">
          <cell r="A394">
            <v>21300</v>
          </cell>
          <cell r="B394">
            <v>43907</v>
          </cell>
          <cell r="C394" t="str">
            <v>41431-9-007</v>
          </cell>
          <cell r="D394" t="str">
            <v>41430-09-0007-000</v>
          </cell>
          <cell r="H394" t="str">
            <v>EXPEDICION DE CERTIFICADOS</v>
          </cell>
        </row>
        <row r="395">
          <cell r="A395">
            <v>27910</v>
          </cell>
          <cell r="B395">
            <v>43908</v>
          </cell>
          <cell r="C395" t="str">
            <v>41431-9-008</v>
          </cell>
          <cell r="D395" t="str">
            <v>41430-09-0008-000</v>
          </cell>
          <cell r="H395" t="str">
            <v>ACTUALIZACION E INTERESES DEV. DIVERSOS DERECHOS</v>
          </cell>
        </row>
        <row r="396">
          <cell r="A396">
            <v>26203</v>
          </cell>
          <cell r="B396">
            <v>43909</v>
          </cell>
          <cell r="C396" t="str">
            <v>41431-9-009</v>
          </cell>
          <cell r="D396" t="str">
            <v>41430-09-0009-000</v>
          </cell>
          <cell r="H396" t="str">
            <v>COPIAS DIVERSAS</v>
          </cell>
        </row>
        <row r="397">
          <cell r="A397">
            <v>26204</v>
          </cell>
          <cell r="B397">
            <v>43910</v>
          </cell>
          <cell r="C397" t="str">
            <v>41431-9-010</v>
          </cell>
          <cell r="D397" t="str">
            <v>41430-09-0010-000</v>
          </cell>
          <cell r="H397" t="str">
            <v>BUSQUEDA Y LOCALIZACION DE DOCUMENTOS</v>
          </cell>
        </row>
        <row r="398">
          <cell r="A398">
            <v>21601</v>
          </cell>
          <cell r="B398">
            <v>43911</v>
          </cell>
          <cell r="C398" t="str">
            <v>41431-9-011</v>
          </cell>
          <cell r="D398" t="str">
            <v>41430-09-0011-000</v>
          </cell>
          <cell r="H398" t="str">
            <v>LICENCIAS Y PERMISOS ESP(LEY DE ALCOHOLES)</v>
          </cell>
        </row>
        <row r="400">
          <cell r="B400">
            <v>44</v>
          </cell>
          <cell r="C400" t="str">
            <v>41491-0-000</v>
          </cell>
          <cell r="D400" t="str">
            <v>41490-00-0000-000</v>
          </cell>
          <cell r="F400" t="str">
            <v>OTROS DERECHOS</v>
          </cell>
        </row>
        <row r="403">
          <cell r="B403">
            <v>45</v>
          </cell>
          <cell r="C403" t="str">
            <v>41441-0-000</v>
          </cell>
          <cell r="D403" t="str">
            <v>41440-00-0000-000</v>
          </cell>
          <cell r="F403" t="str">
            <v>ACCESORIOS DE DERECHOS</v>
          </cell>
        </row>
        <row r="405">
          <cell r="B405">
            <v>451</v>
          </cell>
          <cell r="C405" t="str">
            <v>41441-1-000</v>
          </cell>
          <cell r="D405" t="str">
            <v>41440-01-0000-000</v>
          </cell>
          <cell r="G405" t="str">
            <v>ACCESORIOS  SERVICIOS DERECHOS DIRECCION DE REGISTRO PUBLICO DE LA PROPIEDAD (SGG)</v>
          </cell>
        </row>
        <row r="406">
          <cell r="A406">
            <v>40110</v>
          </cell>
          <cell r="B406">
            <v>45101</v>
          </cell>
          <cell r="C406" t="str">
            <v>41441-1-001</v>
          </cell>
          <cell r="D406" t="str">
            <v>41440-01-0001-000</v>
          </cell>
          <cell r="H406" t="str">
            <v>SANCIONES EN CARTAS DE NO PROPIEDAD</v>
          </cell>
        </row>
        <row r="407">
          <cell r="A407">
            <v>40160</v>
          </cell>
          <cell r="B407">
            <v>45102</v>
          </cell>
          <cell r="C407" t="str">
            <v>41441-1-002</v>
          </cell>
          <cell r="D407" t="str">
            <v>41440-01-0002-000</v>
          </cell>
          <cell r="H407" t="str">
            <v>SUBSIDIOS SANCIONES EN CARTAS DE NO PROPIEDAD</v>
          </cell>
        </row>
        <row r="408">
          <cell r="A408">
            <v>40200</v>
          </cell>
          <cell r="B408">
            <v>45103</v>
          </cell>
          <cell r="C408" t="str">
            <v>41441-1-003</v>
          </cell>
          <cell r="D408" t="str">
            <v>41440-01-0003-000</v>
          </cell>
          <cell r="H408" t="str">
            <v>RECARGOS</v>
          </cell>
        </row>
        <row r="410">
          <cell r="B410">
            <v>452</v>
          </cell>
          <cell r="C410" t="str">
            <v>41441-2-000</v>
          </cell>
          <cell r="D410" t="str">
            <v>41440-02-0000-000</v>
          </cell>
          <cell r="G410" t="str">
            <v>ACCESORIOS SERVICIOS DERECHOS DIRECCION DE CATASTRO (SFYTGE)</v>
          </cell>
        </row>
        <row r="411">
          <cell r="A411">
            <v>40111</v>
          </cell>
          <cell r="B411">
            <v>45201</v>
          </cell>
          <cell r="C411" t="str">
            <v>41441-2-001</v>
          </cell>
          <cell r="D411" t="str">
            <v>41440-02-0001-000</v>
          </cell>
          <cell r="H411" t="str">
            <v>SANCIONES POR REGULARIZACION DE CONTRUCCION</v>
          </cell>
        </row>
        <row r="412">
          <cell r="A412">
            <v>40161</v>
          </cell>
          <cell r="B412">
            <v>45202</v>
          </cell>
          <cell r="C412" t="str">
            <v>41441-2-002</v>
          </cell>
          <cell r="D412" t="str">
            <v>41440-02-0002-000</v>
          </cell>
          <cell r="H412" t="str">
            <v>SUBSIDIO SANCIONES POR REGULARIZACION DE CONSTRUCCION</v>
          </cell>
        </row>
        <row r="413">
          <cell r="A413">
            <v>40112</v>
          </cell>
          <cell r="B413">
            <v>45203</v>
          </cell>
          <cell r="C413" t="str">
            <v>41441-2-003</v>
          </cell>
          <cell r="D413" t="str">
            <v>41440-02-0003-000</v>
          </cell>
          <cell r="H413" t="str">
            <v>SANCIONES PRESENTACION DE AVISOS DE ENAJENACION</v>
          </cell>
        </row>
        <row r="414">
          <cell r="A414">
            <v>40162</v>
          </cell>
          <cell r="B414">
            <v>45204</v>
          </cell>
          <cell r="C414" t="str">
            <v>41441-2-004</v>
          </cell>
          <cell r="D414" t="str">
            <v>41440-02-0004-000</v>
          </cell>
          <cell r="H414" t="str">
            <v>SUBSIDIO SANCIONES PRESENTACION DE AVISOS DE ENAJENACION</v>
          </cell>
        </row>
        <row r="416">
          <cell r="B416">
            <v>453</v>
          </cell>
          <cell r="C416" t="str">
            <v>41441-3-000</v>
          </cell>
          <cell r="D416" t="str">
            <v>41440-03-0000-000</v>
          </cell>
          <cell r="G416" t="str">
            <v>ACCESORIOS SERVICIOS DERECHOS INSTITUTO CONTROL VEHICULAR (SSFYTGE)</v>
          </cell>
        </row>
        <row r="417">
          <cell r="A417">
            <v>26901</v>
          </cell>
          <cell r="B417">
            <v>45301</v>
          </cell>
          <cell r="C417" t="str">
            <v>41441-3-001</v>
          </cell>
          <cell r="D417" t="str">
            <v>41440-03-0001-000</v>
          </cell>
          <cell r="H417" t="str">
            <v>MULTAS DE CONTROL VEHICULAR</v>
          </cell>
        </row>
        <row r="418">
          <cell r="A418">
            <v>28010</v>
          </cell>
          <cell r="B418">
            <v>45302</v>
          </cell>
          <cell r="C418" t="str">
            <v>41441-3-002</v>
          </cell>
          <cell r="D418" t="str">
            <v>41440-03-0002-000</v>
          </cell>
          <cell r="H418" t="str">
            <v>SUBSIDIO SANCIONES REF.VEH. PRODIAT 100%</v>
          </cell>
        </row>
        <row r="419">
          <cell r="A419">
            <v>26903</v>
          </cell>
          <cell r="B419">
            <v>45303</v>
          </cell>
          <cell r="C419" t="str">
            <v>41441-3-003</v>
          </cell>
          <cell r="D419" t="str">
            <v>41440-03-0003-000</v>
          </cell>
          <cell r="H419" t="str">
            <v>SANCIONES POR CANJE DE PLACAS EXTEMPORANEAS</v>
          </cell>
        </row>
        <row r="420">
          <cell r="A420">
            <v>26904</v>
          </cell>
          <cell r="B420">
            <v>45304</v>
          </cell>
          <cell r="C420" t="str">
            <v>41441-3-004</v>
          </cell>
          <cell r="D420" t="str">
            <v>41440-03-0004-000</v>
          </cell>
          <cell r="H420" t="str">
            <v>SANC. DERECHOS CONTROL VEH. PRESENTE AÑO</v>
          </cell>
        </row>
        <row r="421">
          <cell r="A421">
            <v>26905</v>
          </cell>
          <cell r="B421">
            <v>45305</v>
          </cell>
          <cell r="C421" t="str">
            <v>41441-3-005</v>
          </cell>
          <cell r="D421" t="str">
            <v>41440-03-0005-000</v>
          </cell>
          <cell r="H421" t="str">
            <v>SANC. DERECHOS CONTROL VEH. REZAGO</v>
          </cell>
        </row>
        <row r="422">
          <cell r="A422">
            <v>26908</v>
          </cell>
          <cell r="B422">
            <v>45306</v>
          </cell>
          <cell r="C422" t="str">
            <v>41441-3-006</v>
          </cell>
          <cell r="D422" t="str">
            <v>41440-03-0006-000</v>
          </cell>
          <cell r="H422" t="str">
            <v>RECARGOS CONVENIO CONTROL VEHICULAR</v>
          </cell>
        </row>
        <row r="423">
          <cell r="A423">
            <v>26909</v>
          </cell>
          <cell r="B423">
            <v>45307</v>
          </cell>
          <cell r="C423" t="str">
            <v>41441-3-007</v>
          </cell>
          <cell r="D423" t="str">
            <v>41440-03-0007-000</v>
          </cell>
          <cell r="H423" t="str">
            <v>GASTOS DE EJEC.CONV. CONTROL VEH.</v>
          </cell>
        </row>
        <row r="425">
          <cell r="B425">
            <v>454</v>
          </cell>
          <cell r="C425" t="str">
            <v>41441-4-000</v>
          </cell>
          <cell r="D425" t="str">
            <v>41440-04-0000-000</v>
          </cell>
          <cell r="G425" t="str">
            <v>ACCS SERVICIOS VARIOS DE DERECHOS</v>
          </cell>
        </row>
        <row r="426">
          <cell r="A426">
            <v>40803</v>
          </cell>
          <cell r="B426">
            <v>45401</v>
          </cell>
          <cell r="C426" t="str">
            <v>41441-4-001</v>
          </cell>
          <cell r="D426" t="str">
            <v>41440-04-0001-000</v>
          </cell>
          <cell r="H426" t="str">
            <v>DESCUENTO S/ ACCESORIOS DE CERT.ESC.TEC.LIC.NOR.PREP.ENF.Y TIT.PROF</v>
          </cell>
        </row>
        <row r="427">
          <cell r="A427">
            <v>40804</v>
          </cell>
          <cell r="B427">
            <v>45402</v>
          </cell>
          <cell r="C427" t="str">
            <v>41441-4-002</v>
          </cell>
          <cell r="D427" t="str">
            <v>41440-04-0002-000</v>
          </cell>
          <cell r="H427" t="str">
            <v>DESCUENTO S/ ACCESORIOS DE INCORPORACION REDES AGUA Y DRENAJE</v>
          </cell>
        </row>
        <row r="428">
          <cell r="A428">
            <v>40805</v>
          </cell>
          <cell r="B428">
            <v>45403</v>
          </cell>
          <cell r="C428" t="str">
            <v>41441-4-003</v>
          </cell>
          <cell r="D428" t="str">
            <v>41440-04-0003-000</v>
          </cell>
          <cell r="H428" t="str">
            <v>DESCUENTO S/ ACCESORIOS DE DIVERSOS</v>
          </cell>
        </row>
        <row r="429">
          <cell r="A429">
            <v>40806</v>
          </cell>
          <cell r="B429">
            <v>45404</v>
          </cell>
          <cell r="C429" t="str">
            <v>41441-4-004</v>
          </cell>
          <cell r="D429" t="str">
            <v>41440-04-0004-000</v>
          </cell>
          <cell r="H429" t="str">
            <v>DESCUENTO S/ ACCESORIOS DE RECUPERACION POR CURSOS DE CAPACITACION</v>
          </cell>
        </row>
        <row r="431">
          <cell r="B431">
            <v>49</v>
          </cell>
          <cell r="C431" t="str">
            <v>41921-0-000</v>
          </cell>
          <cell r="D431" t="str">
            <v>41920-02-0000-000</v>
          </cell>
          <cell r="F431" t="str">
            <v>DERECHOS NO COMPRENDIDOS EN LAS FRACCIONES DE LA LEY DE</v>
          </cell>
        </row>
        <row r="432">
          <cell r="F432" t="str">
            <v>INGRESOS CAUSADAS EN EJERCICIOS FISCALES ANTERIORES PENDIENTES</v>
          </cell>
        </row>
        <row r="433">
          <cell r="F433" t="str">
            <v>DE LIQUIDACION O PAGO</v>
          </cell>
        </row>
        <row r="435">
          <cell r="B435">
            <v>5</v>
          </cell>
          <cell r="C435" t="str">
            <v>41500-0-000</v>
          </cell>
          <cell r="E435" t="str">
            <v>PRODUCTOS</v>
          </cell>
        </row>
        <row r="436">
          <cell r="B436">
            <v>51</v>
          </cell>
          <cell r="C436" t="str">
            <v>41500-0-000</v>
          </cell>
          <cell r="D436" t="str">
            <v>41500-00-0000-000</v>
          </cell>
          <cell r="F436" t="str">
            <v>PRODUCTOS TIPO CORRIENTE</v>
          </cell>
        </row>
        <row r="438">
          <cell r="B438">
            <v>511</v>
          </cell>
          <cell r="C438" t="str">
            <v>41591-2-000</v>
          </cell>
          <cell r="D438" t="str">
            <v>41590-02-0000-000</v>
          </cell>
          <cell r="G438" t="str">
            <v>PRODUCTOS H.TRIBUNAL SUPERIOR DE JUSTICIA</v>
          </cell>
        </row>
        <row r="439">
          <cell r="A439">
            <v>30701</v>
          </cell>
          <cell r="B439">
            <v>51101</v>
          </cell>
          <cell r="C439" t="str">
            <v>41591-2-001</v>
          </cell>
          <cell r="D439" t="str">
            <v>41590-02-0001-000</v>
          </cell>
          <cell r="H439" t="str">
            <v>INSERCIONES EN EL BOLETIN JUDICIAL</v>
          </cell>
        </row>
        <row r="440">
          <cell r="A440">
            <v>30702</v>
          </cell>
          <cell r="B440">
            <v>51102</v>
          </cell>
          <cell r="C440" t="str">
            <v>41591-2-002</v>
          </cell>
          <cell r="D440" t="str">
            <v>41590-02-0002-000</v>
          </cell>
          <cell r="H440" t="str">
            <v>VENTA DEL BOLETIN JUDICIAL</v>
          </cell>
        </row>
        <row r="441">
          <cell r="A441">
            <v>30703</v>
          </cell>
          <cell r="B441">
            <v>51103</v>
          </cell>
          <cell r="C441" t="str">
            <v>41591-2-003</v>
          </cell>
          <cell r="D441" t="str">
            <v>41590-02-0003-000</v>
          </cell>
          <cell r="H441" t="str">
            <v>COPIAS SIMPLES</v>
          </cell>
        </row>
        <row r="443">
          <cell r="B443">
            <v>512</v>
          </cell>
          <cell r="C443" t="str">
            <v>41591-3-000</v>
          </cell>
          <cell r="D443" t="str">
            <v>41590-03-0000-000</v>
          </cell>
          <cell r="G443" t="str">
            <v>PRODUCTOS RECTORIA DE LA ACADEMIA ESTATAL DE SEGURIDAD PUBLICA (SSP)</v>
          </cell>
        </row>
        <row r="444">
          <cell r="A444">
            <v>31300</v>
          </cell>
          <cell r="B444">
            <v>51201</v>
          </cell>
          <cell r="C444" t="str">
            <v>41591-3-001</v>
          </cell>
          <cell r="D444" t="str">
            <v>41590-03-0001-000</v>
          </cell>
          <cell r="H444" t="str">
            <v>SERV.PRESTADOS P/ ACADEMIA EST. DE POLICIA</v>
          </cell>
        </row>
        <row r="446">
          <cell r="B446">
            <v>513</v>
          </cell>
          <cell r="C446" t="str">
            <v>41591-1-000</v>
          </cell>
          <cell r="D446" t="str">
            <v>41590-01-0000-000</v>
          </cell>
          <cell r="G446" t="str">
            <v>PRODUCTOS DIRECCION DE RELACIONES FEDERALES CONSULARES Y ATENCION AL MIGRANTE(SGG)</v>
          </cell>
        </row>
        <row r="447">
          <cell r="A447">
            <v>21201</v>
          </cell>
          <cell r="B447">
            <v>51301</v>
          </cell>
          <cell r="C447" t="str">
            <v>41591-1-001</v>
          </cell>
          <cell r="D447" t="str">
            <v>41590-01-0001-000</v>
          </cell>
          <cell r="H447" t="str">
            <v xml:space="preserve">ASESORIA PARA SOLICITUD DE VISA TURISTA </v>
          </cell>
        </row>
        <row r="448">
          <cell r="A448">
            <v>21202</v>
          </cell>
          <cell r="B448">
            <v>51302</v>
          </cell>
          <cell r="C448" t="str">
            <v>41591-1-002</v>
          </cell>
          <cell r="D448" t="str">
            <v>41590-01-0002-000</v>
          </cell>
          <cell r="H448" t="str">
            <v>GESTION PARA SOLICITUD VISA ESTUDIANTE COMERC</v>
          </cell>
        </row>
        <row r="449">
          <cell r="A449">
            <v>21203</v>
          </cell>
          <cell r="B449">
            <v>51303</v>
          </cell>
          <cell r="C449" t="str">
            <v>41591-1-003</v>
          </cell>
          <cell r="D449" t="str">
            <v>41590-01-0003-000</v>
          </cell>
          <cell r="H449" t="str">
            <v>ASESORIA PARA SOLICITUD DE VISA PROFESIONISTA</v>
          </cell>
        </row>
        <row r="450">
          <cell r="A450">
            <v>21204</v>
          </cell>
          <cell r="B450">
            <v>51304</v>
          </cell>
          <cell r="C450" t="str">
            <v>41591-1-004</v>
          </cell>
          <cell r="D450" t="str">
            <v>41590-01-0004-000</v>
          </cell>
          <cell r="H450" t="str">
            <v>ASESORIA PARA SOLICICTUD VISA INVERSIONISTA Y T. ESP</v>
          </cell>
        </row>
        <row r="451">
          <cell r="A451">
            <v>21205</v>
          </cell>
          <cell r="B451">
            <v>51305</v>
          </cell>
          <cell r="C451" t="str">
            <v>41591-1-005</v>
          </cell>
          <cell r="D451" t="str">
            <v>41590-01-0005-000</v>
          </cell>
          <cell r="H451" t="str">
            <v>SERVICIOS PRESTADOS A LAS EMPRESAS EUA</v>
          </cell>
        </row>
        <row r="452">
          <cell r="A452">
            <v>21206</v>
          </cell>
          <cell r="B452">
            <v>51306</v>
          </cell>
          <cell r="C452" t="str">
            <v>41591-1-006</v>
          </cell>
          <cell r="D452" t="str">
            <v>41590-01-0006-000</v>
          </cell>
          <cell r="H452" t="str">
            <v>EMISION CREDENCIAL IDENTIFICACION COMO CAM ID</v>
          </cell>
        </row>
        <row r="453">
          <cell r="A453">
            <v>21207</v>
          </cell>
          <cell r="B453">
            <v>51307</v>
          </cell>
          <cell r="C453" t="str">
            <v>41591-1-007</v>
          </cell>
          <cell r="D453" t="str">
            <v>41590-01-0007-000</v>
          </cell>
          <cell r="H453" t="str">
            <v>POR LA ESTANCIA EN LA CASA MIGRANTE MEX</v>
          </cell>
        </row>
        <row r="454">
          <cell r="A454">
            <v>21208</v>
          </cell>
          <cell r="B454">
            <v>51308</v>
          </cell>
          <cell r="C454" t="str">
            <v>41591-1-008</v>
          </cell>
          <cell r="D454" t="str">
            <v>41590-01-0008-000</v>
          </cell>
          <cell r="H454" t="str">
            <v>ASESORIA PARA VISA DE TURISTAS RETENIDA APLICANDO EN MTY</v>
          </cell>
        </row>
        <row r="455">
          <cell r="A455">
            <v>21209</v>
          </cell>
          <cell r="B455">
            <v>51309</v>
          </cell>
          <cell r="C455" t="str">
            <v>41591-1-009</v>
          </cell>
          <cell r="D455" t="str">
            <v>41590-01-0009-000</v>
          </cell>
          <cell r="H455" t="str">
            <v>ASESORIA EN SOLICITUDES DIRIGIDAS AL CONSUL GAL.DE LOS EU EN CD.JUAR</v>
          </cell>
        </row>
        <row r="457">
          <cell r="B457">
            <v>514</v>
          </cell>
          <cell r="C457" t="str">
            <v>41511-1-000</v>
          </cell>
          <cell r="D457" t="str">
            <v>41510-01-0000-000</v>
          </cell>
          <cell r="G457" t="str">
            <v>PRODUCTOS DIRECCION DE T.V. ESTATAL Y RADIO NUEVO LEON (SGG)</v>
          </cell>
        </row>
        <row r="458">
          <cell r="A458">
            <v>31100</v>
          </cell>
          <cell r="B458">
            <v>51401</v>
          </cell>
          <cell r="C458" t="str">
            <v>41511-1-001</v>
          </cell>
          <cell r="D458" t="str">
            <v>41510-01-0001-000</v>
          </cell>
          <cell r="H458" t="str">
            <v>PUBLICIDAD RADIO GOBIERNO</v>
          </cell>
        </row>
        <row r="459">
          <cell r="A459">
            <v>31101</v>
          </cell>
          <cell r="B459">
            <v>51402</v>
          </cell>
          <cell r="C459" t="str">
            <v>41511-1-002</v>
          </cell>
          <cell r="D459" t="str">
            <v>41510-01-0002-000</v>
          </cell>
          <cell r="H459" t="str">
            <v>PUBLICIDAD CANAL 28</v>
          </cell>
        </row>
        <row r="461">
          <cell r="B461">
            <v>515</v>
          </cell>
          <cell r="C461" t="str">
            <v>41591-4-000</v>
          </cell>
          <cell r="D461" t="str">
            <v>41590-04-0000-000</v>
          </cell>
          <cell r="G461" t="str">
            <v>PRODUCTOS DIRECCION DE RECAUDACION (SFYTGE)</v>
          </cell>
        </row>
        <row r="462">
          <cell r="A462">
            <v>33001</v>
          </cell>
          <cell r="B462">
            <v>51501</v>
          </cell>
          <cell r="C462" t="str">
            <v>41591-4-001</v>
          </cell>
          <cell r="D462" t="str">
            <v>41590-04-0001-000</v>
          </cell>
          <cell r="H462" t="str">
            <v>DEVOLUCION DE PRODUCTOS</v>
          </cell>
        </row>
        <row r="463">
          <cell r="A463">
            <v>33002</v>
          </cell>
          <cell r="B463">
            <v>51502</v>
          </cell>
          <cell r="C463" t="str">
            <v>41591-4-002</v>
          </cell>
          <cell r="D463" t="str">
            <v>41590-04-0002-000</v>
          </cell>
          <cell r="H463" t="str">
            <v>DEVOLUCION DE PAGO DE BASES DE LICITACION</v>
          </cell>
        </row>
        <row r="464">
          <cell r="A464">
            <v>30600</v>
          </cell>
          <cell r="B464">
            <v>51503</v>
          </cell>
          <cell r="C464" t="str">
            <v>41591-4-003</v>
          </cell>
          <cell r="D464" t="str">
            <v>41590-04-0003-000</v>
          </cell>
          <cell r="H464" t="str">
            <v>VENTA DE PAPALERIA DIVERSA</v>
          </cell>
        </row>
        <row r="466">
          <cell r="B466">
            <v>516</v>
          </cell>
          <cell r="C466" t="str">
            <v>41591-7-000</v>
          </cell>
          <cell r="D466" t="str">
            <v>41590-07-0000-000</v>
          </cell>
          <cell r="G466" t="str">
            <v>PRODUCTOS DIRECCION DE PATRIMONIO (SFYTGE)</v>
          </cell>
        </row>
        <row r="467">
          <cell r="A467">
            <v>30801</v>
          </cell>
          <cell r="B467">
            <v>51601</v>
          </cell>
          <cell r="C467" t="str">
            <v>41591-7-001</v>
          </cell>
          <cell r="D467" t="str">
            <v>41590-07-0001-000</v>
          </cell>
          <cell r="H467" t="str">
            <v>BIENES MUEBLES</v>
          </cell>
        </row>
        <row r="468">
          <cell r="A468">
            <v>30802</v>
          </cell>
          <cell r="B468">
            <v>51602</v>
          </cell>
          <cell r="C468" t="str">
            <v>41591-7-002</v>
          </cell>
          <cell r="D468" t="str">
            <v>41590-07-0002-000</v>
          </cell>
          <cell r="H468" t="str">
            <v>BIENES INMUEBLES</v>
          </cell>
        </row>
        <row r="469">
          <cell r="A469">
            <v>30803</v>
          </cell>
          <cell r="B469">
            <v>51603</v>
          </cell>
          <cell r="C469" t="str">
            <v>41591-7-003</v>
          </cell>
          <cell r="D469" t="str">
            <v>41590-07-0003-000</v>
          </cell>
          <cell r="H469" t="str">
            <v>PARQUES INDUSTRIALES Y SUS DERIVADOS</v>
          </cell>
        </row>
        <row r="470">
          <cell r="A470">
            <v>30804</v>
          </cell>
          <cell r="B470">
            <v>51604</v>
          </cell>
          <cell r="C470" t="str">
            <v>41591-7-004</v>
          </cell>
          <cell r="D470" t="str">
            <v>41590-07-0004-000</v>
          </cell>
          <cell r="H470" t="str">
            <v>OTROS BIENES</v>
          </cell>
        </row>
        <row r="471">
          <cell r="A471">
            <v>30805</v>
          </cell>
          <cell r="B471">
            <v>51605</v>
          </cell>
          <cell r="C471" t="str">
            <v>41591-7-005</v>
          </cell>
          <cell r="D471" t="str">
            <v>41590-07-0005-000</v>
          </cell>
          <cell r="H471" t="str">
            <v>VENTA DE BIENES EMB.ADJ. A FAVOR DEL FISCO</v>
          </cell>
        </row>
        <row r="472">
          <cell r="A472">
            <v>30806</v>
          </cell>
          <cell r="B472">
            <v>51606</v>
          </cell>
          <cell r="C472" t="str">
            <v>41591-7-006</v>
          </cell>
          <cell r="D472" t="str">
            <v>41590-07-0006-000</v>
          </cell>
          <cell r="H472" t="str">
            <v>VENTA DE VEHICULOS Y DAÑOS PATRIMONIALES</v>
          </cell>
        </row>
        <row r="474">
          <cell r="B474">
            <v>517</v>
          </cell>
          <cell r="C474" t="str">
            <v>41511-2-000</v>
          </cell>
          <cell r="D474" t="str">
            <v>41510-02-0000-000</v>
          </cell>
          <cell r="G474" t="str">
            <v>PRODUCTOS DIRECCION DE PATRIMONIO (SFYTGE)</v>
          </cell>
        </row>
        <row r="475">
          <cell r="A475">
            <v>31800</v>
          </cell>
          <cell r="B475">
            <v>51701</v>
          </cell>
          <cell r="C475" t="str">
            <v>41511-2-001</v>
          </cell>
          <cell r="D475" t="str">
            <v>41510-02-0001-000</v>
          </cell>
          <cell r="H475" t="str">
            <v>ARRENDAMIENTO DE BIENES MUEBLES E INMUEBLES</v>
          </cell>
        </row>
        <row r="476">
          <cell r="A476">
            <v>30902</v>
          </cell>
          <cell r="B476">
            <v>51702</v>
          </cell>
          <cell r="C476" t="str">
            <v>41511-2-002</v>
          </cell>
          <cell r="D476" t="str">
            <v>41510-02-0002-000</v>
          </cell>
          <cell r="H476" t="str">
            <v>IMPUESTO AL VALOR AGREGADO</v>
          </cell>
        </row>
        <row r="477">
          <cell r="A477">
            <v>32603</v>
          </cell>
          <cell r="B477">
            <v>51703</v>
          </cell>
          <cell r="C477" t="str">
            <v>41511-2-003</v>
          </cell>
          <cell r="D477" t="str">
            <v>41510-02-0003-000</v>
          </cell>
          <cell r="H477" t="str">
            <v>ESTACIONAMIENTO MATAMOROS Y ZUAZUA</v>
          </cell>
        </row>
        <row r="478">
          <cell r="A478">
            <v>31801</v>
          </cell>
          <cell r="B478">
            <v>51704</v>
          </cell>
          <cell r="C478" t="str">
            <v>41511-2-004</v>
          </cell>
          <cell r="D478" t="str">
            <v>41510-02-0004-000</v>
          </cell>
          <cell r="H478" t="str">
            <v>ARRENDAMIENTO DE LOCALES LA PASTORA</v>
          </cell>
        </row>
        <row r="480">
          <cell r="B480">
            <v>518</v>
          </cell>
          <cell r="C480" t="str">
            <v>41511-3-000</v>
          </cell>
          <cell r="D480" t="str">
            <v>41510-03-0000-000</v>
          </cell>
          <cell r="G480" t="str">
            <v>PRODUCTOS DIRECCION DE CONTABILIDAD Y CUENTA PUBLICA (SFYTGE)</v>
          </cell>
        </row>
        <row r="481">
          <cell r="A481">
            <v>31000</v>
          </cell>
          <cell r="B481">
            <v>51801</v>
          </cell>
          <cell r="C481" t="str">
            <v>41511-3-001</v>
          </cell>
          <cell r="D481" t="str">
            <v>41510-03-0001-000</v>
          </cell>
          <cell r="H481" t="str">
            <v>INTERESES POR DEPTO. A PLAZO FIJO</v>
          </cell>
        </row>
        <row r="482">
          <cell r="A482">
            <v>31001</v>
          </cell>
          <cell r="B482">
            <v>51802</v>
          </cell>
          <cell r="C482" t="str">
            <v>41511-3-002</v>
          </cell>
          <cell r="D482" t="str">
            <v>41510-03-0002-000</v>
          </cell>
          <cell r="H482" t="str">
            <v>INTERESES UNIDAD INTEGRACION EDUCATIVA</v>
          </cell>
        </row>
        <row r="483">
          <cell r="A483">
            <v>31002</v>
          </cell>
          <cell r="B483">
            <v>51803</v>
          </cell>
          <cell r="C483" t="str">
            <v>41511-3-003</v>
          </cell>
          <cell r="D483" t="str">
            <v>41510-03-0003-000</v>
          </cell>
          <cell r="H483" t="str">
            <v>INTERESES IDEICOM. J.P. MORGAN</v>
          </cell>
        </row>
        <row r="484">
          <cell r="A484">
            <v>31003</v>
          </cell>
          <cell r="B484">
            <v>51804</v>
          </cell>
          <cell r="C484" t="str">
            <v>41511-3-004</v>
          </cell>
          <cell r="D484" t="str">
            <v>41510-03-0004-000</v>
          </cell>
          <cell r="H484" t="str">
            <v>INTERESES FIDEICOMISO BANOBRAS</v>
          </cell>
        </row>
        <row r="485">
          <cell r="A485">
            <v>31004</v>
          </cell>
          <cell r="B485">
            <v>51805</v>
          </cell>
          <cell r="C485" t="str">
            <v>41511-3-005</v>
          </cell>
          <cell r="D485" t="str">
            <v>41510-03-0005-000</v>
          </cell>
          <cell r="H485" t="str">
            <v>INTERESES INVERSIONES CERTIFICADOS</v>
          </cell>
        </row>
        <row r="486">
          <cell r="A486">
            <v>31005</v>
          </cell>
          <cell r="B486">
            <v>51806</v>
          </cell>
          <cell r="C486" t="str">
            <v>41511-3-006</v>
          </cell>
          <cell r="D486" t="str">
            <v>41510-03-0006-000</v>
          </cell>
          <cell r="H486" t="str">
            <v>INTERESES CUENTA CHEQUES</v>
          </cell>
        </row>
        <row r="487">
          <cell r="A487">
            <v>31006</v>
          </cell>
          <cell r="B487">
            <v>51807</v>
          </cell>
          <cell r="C487" t="str">
            <v>41511-3-007</v>
          </cell>
          <cell r="D487" t="str">
            <v>41510-03-0007-000</v>
          </cell>
          <cell r="H487" t="str">
            <v>INTERESES FINANZAS Y RENTAS</v>
          </cell>
        </row>
        <row r="488">
          <cell r="A488">
            <v>31008</v>
          </cell>
          <cell r="B488">
            <v>51808</v>
          </cell>
          <cell r="C488" t="str">
            <v>41511-3-008</v>
          </cell>
          <cell r="D488" t="str">
            <v>41510-03-0008-000</v>
          </cell>
          <cell r="H488" t="str">
            <v>INTERESES FIDEICOM. HSBC</v>
          </cell>
        </row>
        <row r="489">
          <cell r="A489">
            <v>31009</v>
          </cell>
          <cell r="B489">
            <v>51809</v>
          </cell>
          <cell r="C489" t="str">
            <v>41511-3-009</v>
          </cell>
          <cell r="D489" t="str">
            <v>41510-03-0009-000</v>
          </cell>
          <cell r="H489" t="str">
            <v>INTERESES FAEB</v>
          </cell>
        </row>
        <row r="490">
          <cell r="A490">
            <v>31010</v>
          </cell>
          <cell r="B490">
            <v>51810</v>
          </cell>
          <cell r="C490" t="str">
            <v>41511-3-010</v>
          </cell>
          <cell r="D490" t="str">
            <v>41510-03-0010-000</v>
          </cell>
          <cell r="H490" t="str">
            <v>INTERESES FASSA</v>
          </cell>
        </row>
        <row r="491">
          <cell r="A491">
            <v>31011</v>
          </cell>
          <cell r="B491">
            <v>51811</v>
          </cell>
          <cell r="C491" t="str">
            <v>41511-3-011</v>
          </cell>
          <cell r="D491" t="str">
            <v>41510-03-0011-000</v>
          </cell>
          <cell r="H491" t="str">
            <v>INTERESES FISM</v>
          </cell>
        </row>
        <row r="492">
          <cell r="A492">
            <v>31012</v>
          </cell>
          <cell r="B492">
            <v>51812</v>
          </cell>
          <cell r="C492" t="str">
            <v>41511-3-012</v>
          </cell>
          <cell r="D492" t="str">
            <v>41510-03-0012-000</v>
          </cell>
          <cell r="H492" t="str">
            <v>INTERESES FISE</v>
          </cell>
        </row>
        <row r="493">
          <cell r="A493">
            <v>31013</v>
          </cell>
          <cell r="B493">
            <v>51813</v>
          </cell>
          <cell r="C493" t="str">
            <v>41511-3-013</v>
          </cell>
          <cell r="D493" t="str">
            <v>41510-03-0013-000</v>
          </cell>
          <cell r="H493" t="str">
            <v>INTERESES FORTAMUN-DF</v>
          </cell>
        </row>
        <row r="494">
          <cell r="A494">
            <v>31014</v>
          </cell>
          <cell r="B494">
            <v>51814</v>
          </cell>
          <cell r="C494" t="str">
            <v>41511-3-014</v>
          </cell>
          <cell r="D494" t="str">
            <v>41510-03-0014-000</v>
          </cell>
          <cell r="H494" t="str">
            <v>INTERESES FAM</v>
          </cell>
        </row>
        <row r="495">
          <cell r="A495">
            <v>31015</v>
          </cell>
          <cell r="B495">
            <v>51815</v>
          </cell>
          <cell r="C495" t="str">
            <v>41511-3-015</v>
          </cell>
          <cell r="D495" t="str">
            <v>41510-03-0015-000</v>
          </cell>
          <cell r="H495" t="str">
            <v>INTERESES FAETA</v>
          </cell>
        </row>
        <row r="496">
          <cell r="A496">
            <v>31016</v>
          </cell>
          <cell r="B496">
            <v>51816</v>
          </cell>
          <cell r="C496" t="str">
            <v>41511-3-016</v>
          </cell>
          <cell r="D496" t="str">
            <v>41510-03-0016-000</v>
          </cell>
          <cell r="H496" t="str">
            <v>INTERESES FASP</v>
          </cell>
        </row>
        <row r="497">
          <cell r="A497">
            <v>31017</v>
          </cell>
          <cell r="B497">
            <v>51817</v>
          </cell>
          <cell r="C497" t="str">
            <v>41511-3-017</v>
          </cell>
          <cell r="D497" t="str">
            <v>41510-03-0017-000</v>
          </cell>
          <cell r="H497" t="str">
            <v>INTERESES PAFEF</v>
          </cell>
        </row>
        <row r="498">
          <cell r="A498">
            <v>31018</v>
          </cell>
          <cell r="B498">
            <v>51818</v>
          </cell>
          <cell r="C498" t="str">
            <v>41511-3-018</v>
          </cell>
          <cell r="D498" t="str">
            <v>41510-03-0018-000</v>
          </cell>
          <cell r="H498" t="str">
            <v>INTERESES FIES</v>
          </cell>
        </row>
        <row r="499">
          <cell r="A499">
            <v>31019</v>
          </cell>
          <cell r="B499">
            <v>51819</v>
          </cell>
          <cell r="C499" t="str">
            <v>41511-3-019</v>
          </cell>
          <cell r="D499" t="str">
            <v>41510-03-0019-000</v>
          </cell>
          <cell r="H499" t="str">
            <v>INTERESES OTRAS APORTACIONES EDUCACION</v>
          </cell>
        </row>
        <row r="500">
          <cell r="A500">
            <v>31020</v>
          </cell>
          <cell r="B500">
            <v>51820</v>
          </cell>
          <cell r="C500" t="str">
            <v>41511-3-020</v>
          </cell>
          <cell r="D500" t="str">
            <v>41510-03-0020-000</v>
          </cell>
          <cell r="H500" t="str">
            <v>INTERESES OTRAS APORTACIONES DE SALUD</v>
          </cell>
        </row>
        <row r="501">
          <cell r="A501">
            <v>31021</v>
          </cell>
          <cell r="B501">
            <v>51821</v>
          </cell>
          <cell r="C501" t="str">
            <v>41511-3-021</v>
          </cell>
          <cell r="D501" t="str">
            <v>41510-03-0021-000</v>
          </cell>
          <cell r="H501" t="str">
            <v>INTERESES EDUCACION SUPERIOR</v>
          </cell>
        </row>
        <row r="502">
          <cell r="A502">
            <v>31022</v>
          </cell>
          <cell r="B502">
            <v>51822</v>
          </cell>
          <cell r="C502" t="str">
            <v>41511-3-022</v>
          </cell>
          <cell r="D502" t="str">
            <v>41510-03-0022-000</v>
          </cell>
          <cell r="H502" t="str">
            <v>INTERESES OTRAS APORTACIONES FEDERALES</v>
          </cell>
        </row>
        <row r="503">
          <cell r="A503">
            <v>31023</v>
          </cell>
          <cell r="B503">
            <v>51823</v>
          </cell>
          <cell r="C503" t="str">
            <v>41511-3-023</v>
          </cell>
          <cell r="D503" t="str">
            <v>41510-03-0023-000</v>
          </cell>
          <cell r="H503" t="str">
            <v>INTERESES APORTACIONES EDUCACION RAMO 11</v>
          </cell>
        </row>
        <row r="504">
          <cell r="A504">
            <v>31024</v>
          </cell>
          <cell r="B504">
            <v>51824</v>
          </cell>
          <cell r="C504" t="str">
            <v>41511-3-024</v>
          </cell>
          <cell r="D504" t="str">
            <v>41510-03-0024-000</v>
          </cell>
          <cell r="H504" t="str">
            <v>INTERESES APORTACIONES DESARROLLO REG RAMO 23</v>
          </cell>
        </row>
        <row r="505">
          <cell r="A505">
            <v>31025</v>
          </cell>
          <cell r="B505">
            <v>51825</v>
          </cell>
          <cell r="C505" t="str">
            <v>41511-3-025</v>
          </cell>
          <cell r="D505" t="str">
            <v>41510-03-0025-000</v>
          </cell>
          <cell r="H505" t="str">
            <v>INTERESES FEIEF</v>
          </cell>
        </row>
        <row r="506">
          <cell r="A506">
            <v>31026</v>
          </cell>
          <cell r="B506">
            <v>51826</v>
          </cell>
          <cell r="C506" t="str">
            <v>41511-3-026</v>
          </cell>
          <cell r="D506" t="str">
            <v>41510-03-0026-000</v>
          </cell>
          <cell r="H506" t="str">
            <v>INTERESES INVEX FID. 948</v>
          </cell>
        </row>
        <row r="507">
          <cell r="A507">
            <v>31027</v>
          </cell>
          <cell r="B507">
            <v>51827</v>
          </cell>
          <cell r="C507" t="str">
            <v>41511-3-027</v>
          </cell>
          <cell r="D507" t="str">
            <v>41510-03-0027-000</v>
          </cell>
          <cell r="H507" t="str">
            <v>INTERESES FAEB 2009</v>
          </cell>
        </row>
        <row r="508">
          <cell r="A508">
            <v>31028</v>
          </cell>
          <cell r="B508">
            <v>51828</v>
          </cell>
          <cell r="C508" t="str">
            <v>41511-3-028</v>
          </cell>
          <cell r="D508" t="str">
            <v>41510-03-0028-000</v>
          </cell>
          <cell r="H508" t="str">
            <v>INTERESES FASSA 2009</v>
          </cell>
        </row>
        <row r="509">
          <cell r="A509">
            <v>31029</v>
          </cell>
          <cell r="B509">
            <v>51829</v>
          </cell>
          <cell r="C509" t="str">
            <v>41511-3-029</v>
          </cell>
          <cell r="D509" t="str">
            <v>41510-03-0029-000</v>
          </cell>
          <cell r="H509" t="str">
            <v>INTERESES FISM 2009</v>
          </cell>
        </row>
        <row r="510">
          <cell r="A510">
            <v>31030</v>
          </cell>
          <cell r="B510">
            <v>51830</v>
          </cell>
          <cell r="C510" t="str">
            <v>41511-3-030</v>
          </cell>
          <cell r="D510" t="str">
            <v>41510-03-0030-000</v>
          </cell>
          <cell r="H510" t="str">
            <v>INTERESES FISE 2009</v>
          </cell>
        </row>
        <row r="511">
          <cell r="A511">
            <v>31031</v>
          </cell>
          <cell r="B511">
            <v>51831</v>
          </cell>
          <cell r="C511" t="str">
            <v>41511-3-031</v>
          </cell>
          <cell r="D511" t="str">
            <v>41510-03-0031-000</v>
          </cell>
          <cell r="H511" t="str">
            <v>INTERESES FORTAMUN-DF 2009</v>
          </cell>
        </row>
        <row r="512">
          <cell r="A512">
            <v>31032</v>
          </cell>
          <cell r="B512">
            <v>51832</v>
          </cell>
          <cell r="C512" t="str">
            <v>41511-3-032</v>
          </cell>
          <cell r="D512" t="str">
            <v>41510-03-0032-000</v>
          </cell>
          <cell r="H512" t="str">
            <v>INTERESES FAM 2009</v>
          </cell>
        </row>
        <row r="513">
          <cell r="A513">
            <v>31033</v>
          </cell>
          <cell r="B513">
            <v>51833</v>
          </cell>
          <cell r="C513" t="str">
            <v>41511-3-033</v>
          </cell>
          <cell r="D513" t="str">
            <v>41510-03-0033-000</v>
          </cell>
          <cell r="H513" t="str">
            <v>INTERESES FAETA 2009</v>
          </cell>
        </row>
        <row r="514">
          <cell r="A514">
            <v>31034</v>
          </cell>
          <cell r="B514">
            <v>51834</v>
          </cell>
          <cell r="C514" t="str">
            <v>41511-3-034</v>
          </cell>
          <cell r="D514" t="str">
            <v>41510-03-0034-000</v>
          </cell>
          <cell r="H514" t="str">
            <v>INTERESES FASP 2009</v>
          </cell>
        </row>
        <row r="515">
          <cell r="A515">
            <v>31035</v>
          </cell>
          <cell r="B515">
            <v>51835</v>
          </cell>
          <cell r="C515" t="str">
            <v>41511-3-035</v>
          </cell>
          <cell r="D515" t="str">
            <v>41510-03-0035-000</v>
          </cell>
          <cell r="H515" t="str">
            <v>INTERESES PAFEF 2009</v>
          </cell>
        </row>
        <row r="516">
          <cell r="A516">
            <v>31036</v>
          </cell>
          <cell r="B516">
            <v>51836</v>
          </cell>
          <cell r="C516" t="str">
            <v>41511-3-036</v>
          </cell>
          <cell r="D516" t="str">
            <v>41510-03-0036-000</v>
          </cell>
          <cell r="H516" t="str">
            <v>INTERESES FIES 2009</v>
          </cell>
        </row>
        <row r="517">
          <cell r="A517">
            <v>31037</v>
          </cell>
          <cell r="B517">
            <v>51837</v>
          </cell>
          <cell r="C517" t="str">
            <v>41511-3-037</v>
          </cell>
          <cell r="D517" t="str">
            <v>41510-03-0037-000</v>
          </cell>
          <cell r="H517" t="str">
            <v>INTERESES FEIEF 2009</v>
          </cell>
        </row>
        <row r="518">
          <cell r="A518">
            <v>31400</v>
          </cell>
          <cell r="B518">
            <v>51838</v>
          </cell>
          <cell r="C518" t="str">
            <v>41511-3-039</v>
          </cell>
          <cell r="D518" t="str">
            <v>41510-03-0038-000</v>
          </cell>
          <cell r="H518" t="str">
            <v>INTERESES SOBRE PRESTAMOS DIRECTOS</v>
          </cell>
        </row>
        <row r="519">
          <cell r="A519">
            <v>31401</v>
          </cell>
          <cell r="B519">
            <v>51839</v>
          </cell>
          <cell r="C519" t="str">
            <v>41511-3-038</v>
          </cell>
          <cell r="D519" t="str">
            <v>41510-03-0039-000</v>
          </cell>
          <cell r="H519" t="str">
            <v>INTERESES TRIBUNAL SUPERIOR DE JUSTICIA</v>
          </cell>
        </row>
        <row r="520">
          <cell r="A520">
            <v>31038</v>
          </cell>
          <cell r="B520">
            <v>51840</v>
          </cell>
          <cell r="C520" t="str">
            <v>41511-3-040</v>
          </cell>
          <cell r="D520" t="str">
            <v>41510-03-0040-000</v>
          </cell>
          <cell r="H520" t="str">
            <v>INTERESES FISE 2011</v>
          </cell>
        </row>
        <row r="521">
          <cell r="A521">
            <v>31007</v>
          </cell>
          <cell r="B521">
            <v>51841</v>
          </cell>
          <cell r="C521" t="str">
            <v>41511-3-041</v>
          </cell>
          <cell r="D521" t="str">
            <v>41510-03-0041-000</v>
          </cell>
          <cell r="H521" t="str">
            <v>INTERESE FIDEICOMISO 1485 DEUTSCHE BANK</v>
          </cell>
        </row>
        <row r="522">
          <cell r="A522">
            <v>31039</v>
          </cell>
          <cell r="B522">
            <v>51842</v>
          </cell>
          <cell r="C522" t="str">
            <v>41511-3-042</v>
          </cell>
          <cell r="D522" t="str">
            <v>41510-03-0042-000</v>
          </cell>
          <cell r="H522" t="str">
            <v>INTERESES SANTANDER FID. 1868</v>
          </cell>
        </row>
        <row r="523">
          <cell r="A523">
            <v>31040</v>
          </cell>
          <cell r="B523">
            <v>51843</v>
          </cell>
          <cell r="C523" t="str">
            <v>41511-3-043</v>
          </cell>
          <cell r="D523" t="str">
            <v>41510-03-0043-000</v>
          </cell>
          <cell r="H523" t="str">
            <v>INTERESES SUBSEMUN SP</v>
          </cell>
        </row>
        <row r="524">
          <cell r="B524">
            <v>51844</v>
          </cell>
          <cell r="D524" t="str">
            <v>41510-03-0044-000</v>
          </cell>
          <cell r="H524" t="str">
            <v>INTERESES FID IXE 984</v>
          </cell>
        </row>
        <row r="526">
          <cell r="B526">
            <v>519</v>
          </cell>
          <cell r="D526" t="str">
            <v>41590-08-0000-000</v>
          </cell>
          <cell r="G526" t="str">
            <v>PRODUCTOS VARIAS SECRETARIAS</v>
          </cell>
        </row>
        <row r="527">
          <cell r="A527">
            <v>30200</v>
          </cell>
          <cell r="B527">
            <v>51901</v>
          </cell>
          <cell r="C527" t="str">
            <v>41591-5-001</v>
          </cell>
          <cell r="D527" t="str">
            <v>41590-08-0001-000</v>
          </cell>
          <cell r="H527" t="str">
            <v>VENTA DE LEYES Y PAPELERIA OFICIAL</v>
          </cell>
        </row>
        <row r="528">
          <cell r="A528">
            <v>30201</v>
          </cell>
          <cell r="B528">
            <v>51902</v>
          </cell>
          <cell r="C528" t="str">
            <v>41591-8-003</v>
          </cell>
          <cell r="D528" t="str">
            <v>41590-08-0002-000</v>
          </cell>
          <cell r="H528" t="str">
            <v>VENTA DE IMPRESOS (INFORMATEL)</v>
          </cell>
        </row>
        <row r="529">
          <cell r="A529">
            <v>30300</v>
          </cell>
          <cell r="B529">
            <v>51903</v>
          </cell>
          <cell r="C529" t="str">
            <v>41591-8-002</v>
          </cell>
          <cell r="D529" t="str">
            <v>41590-08-0003-000</v>
          </cell>
          <cell r="H529" t="str">
            <v>VENTA DE IMPRESOS IMPRENTA DEL ESTADO</v>
          </cell>
        </row>
        <row r="530">
          <cell r="A530">
            <v>30500</v>
          </cell>
          <cell r="B530">
            <v>51904</v>
          </cell>
          <cell r="C530" t="str">
            <v>41591-8-001</v>
          </cell>
          <cell r="D530" t="str">
            <v>41590-08-0004-000</v>
          </cell>
          <cell r="H530" t="str">
            <v>VENTA DEL PERIODICO OFICIAL</v>
          </cell>
        </row>
        <row r="531">
          <cell r="A531">
            <v>30900</v>
          </cell>
          <cell r="B531">
            <v>51905</v>
          </cell>
          <cell r="C531" t="str">
            <v>41591-6-001</v>
          </cell>
          <cell r="D531" t="str">
            <v>41590-08-0005-000</v>
          </cell>
          <cell r="H531" t="str">
            <v>DIVERSOS</v>
          </cell>
        </row>
        <row r="533">
          <cell r="B533">
            <v>52</v>
          </cell>
          <cell r="F533" t="str">
            <v>PRODUCTOS DE CAPITAL</v>
          </cell>
        </row>
        <row r="535">
          <cell r="B535">
            <v>59</v>
          </cell>
          <cell r="C535" t="str">
            <v>41921-0-000</v>
          </cell>
          <cell r="D535" t="str">
            <v>41920-03-0000-000</v>
          </cell>
          <cell r="F535" t="str">
            <v>PRODUCTOS NO COMPRENDIDOS EN LAS FRACCIONES DE LA LEY DE INGRESOS CAUSADAS EN EJERCICIOS</v>
          </cell>
        </row>
        <row r="536">
          <cell r="F536" t="str">
            <v>FISCALES ANTERIORES PENDIENTES DE LIQUIDACION O PAGO</v>
          </cell>
        </row>
        <row r="539">
          <cell r="B539">
            <v>6</v>
          </cell>
          <cell r="C539" t="str">
            <v>41600-0-000</v>
          </cell>
          <cell r="D539" t="str">
            <v>41600-00-0000-000</v>
          </cell>
          <cell r="E539" t="str">
            <v>APROVECHAMIENTOS</v>
          </cell>
        </row>
        <row r="540">
          <cell r="B540">
            <v>61</v>
          </cell>
          <cell r="C540" t="str">
            <v>41600-0-000</v>
          </cell>
          <cell r="D540" t="str">
            <v>41600-00-0000-000</v>
          </cell>
          <cell r="F540" t="str">
            <v>APROVECHAMIENTOS DE TIPO CORRIENTE</v>
          </cell>
        </row>
        <row r="541">
          <cell r="D541" t="str">
            <v>41610-01-0000-000</v>
          </cell>
          <cell r="G541" t="str">
            <v>INCENTIVOS</v>
          </cell>
        </row>
        <row r="542">
          <cell r="A542">
            <v>51601</v>
          </cell>
          <cell r="B542">
            <v>61429</v>
          </cell>
          <cell r="D542" t="str">
            <v>41610-01-0001-000</v>
          </cell>
          <cell r="H542" t="str">
            <v>INCENTIVOS X FISCALIZACION CONCURRENTE</v>
          </cell>
        </row>
        <row r="543">
          <cell r="A543">
            <v>51602</v>
          </cell>
          <cell r="B543">
            <v>61430</v>
          </cell>
          <cell r="D543" t="str">
            <v>41610-01-0002-000</v>
          </cell>
          <cell r="H543" t="str">
            <v>INCENTIVOS X VIGILANCIA OBLIGACIONES</v>
          </cell>
        </row>
        <row r="544">
          <cell r="A544">
            <v>51603</v>
          </cell>
          <cell r="B544">
            <v>61431</v>
          </cell>
          <cell r="D544" t="str">
            <v>41610-01-0003-000</v>
          </cell>
          <cell r="H544" t="str">
            <v>INCENTIVOS X REGIMEN PEQ. CONTRIBUYENTES</v>
          </cell>
        </row>
        <row r="545">
          <cell r="A545">
            <v>51604</v>
          </cell>
          <cell r="B545">
            <v>61432</v>
          </cell>
          <cell r="D545" t="str">
            <v>41610-01-0004-000</v>
          </cell>
          <cell r="H545" t="str">
            <v>INCENTIVOS X REGIMEN INTERMEDIO</v>
          </cell>
        </row>
        <row r="546">
          <cell r="A546">
            <v>51605</v>
          </cell>
          <cell r="B546">
            <v>61433</v>
          </cell>
          <cell r="D546" t="str">
            <v>41610-01-0005-000</v>
          </cell>
          <cell r="H546" t="str">
            <v>INCENTIVOS X GANANCIA ENAJ. BIENES</v>
          </cell>
        </row>
        <row r="547">
          <cell r="A547">
            <v>51606</v>
          </cell>
          <cell r="B547">
            <v>61623</v>
          </cell>
          <cell r="D547" t="str">
            <v>41610-01-0006-000</v>
          </cell>
          <cell r="H547" t="str">
            <v>INCENTIVOS X IEPS, GASOLINA Y DIESEL</v>
          </cell>
        </row>
        <row r="548">
          <cell r="A548">
            <v>51607</v>
          </cell>
          <cell r="B548">
            <v>61121</v>
          </cell>
          <cell r="D548" t="str">
            <v>41610-01-0007-000</v>
          </cell>
          <cell r="H548" t="str">
            <v>INCENTIVOS X ISAN</v>
          </cell>
        </row>
        <row r="549">
          <cell r="A549">
            <v>53813</v>
          </cell>
          <cell r="B549">
            <v>61122</v>
          </cell>
          <cell r="D549" t="str">
            <v>41610-01-0008-000</v>
          </cell>
          <cell r="H549" t="str">
            <v>INCENTIVOS X ISAN REZAGO</v>
          </cell>
        </row>
        <row r="550">
          <cell r="A550">
            <v>51608</v>
          </cell>
          <cell r="B550">
            <v>61434</v>
          </cell>
          <cell r="D550" t="str">
            <v>41610-01-0009-000</v>
          </cell>
          <cell r="H550" t="str">
            <v>INCENTIVOS CARTERA CREDITO SAT</v>
          </cell>
        </row>
        <row r="551">
          <cell r="B551">
            <v>611</v>
          </cell>
          <cell r="C551" t="str">
            <v>41611-2-000</v>
          </cell>
          <cell r="D551" t="str">
            <v>41610-02-0000-000</v>
          </cell>
          <cell r="G551" t="str">
            <v>IMPUESTO SOBRE AUTOMOVILES NUEVOS</v>
          </cell>
        </row>
        <row r="552">
          <cell r="A552">
            <v>53809</v>
          </cell>
          <cell r="B552">
            <v>61101</v>
          </cell>
          <cell r="C552" t="str">
            <v>41611-2-001</v>
          </cell>
          <cell r="D552" t="str">
            <v>41610-02-0001-000</v>
          </cell>
          <cell r="H552" t="str">
            <v>ISAN PAGOS PROVISIONALES</v>
          </cell>
        </row>
        <row r="553">
          <cell r="A553">
            <v>53811</v>
          </cell>
          <cell r="B553">
            <v>61102</v>
          </cell>
          <cell r="C553" t="str">
            <v>41611-2-003</v>
          </cell>
          <cell r="D553" t="str">
            <v>41610-02-0002-000</v>
          </cell>
          <cell r="H553" t="str">
            <v>FONDO DE COMPENSACION ISAN</v>
          </cell>
        </row>
        <row r="554">
          <cell r="A554">
            <v>53816</v>
          </cell>
          <cell r="B554">
            <v>61103</v>
          </cell>
          <cell r="C554" t="str">
            <v>41611-2-002</v>
          </cell>
          <cell r="D554" t="str">
            <v>41610-02-0003-000</v>
          </cell>
          <cell r="H554" t="str">
            <v>ISAN PAGOS PROVISIONALES REZAGO</v>
          </cell>
        </row>
        <row r="555">
          <cell r="A555">
            <v>53819</v>
          </cell>
          <cell r="B555">
            <v>61104</v>
          </cell>
          <cell r="C555" t="str">
            <v>41611-2-004</v>
          </cell>
          <cell r="D555" t="str">
            <v>41610-02-0004-000</v>
          </cell>
          <cell r="H555" t="str">
            <v>FONDO DE COMPENSACION ISAN REZAGO</v>
          </cell>
        </row>
        <row r="556">
          <cell r="A556">
            <v>53810</v>
          </cell>
          <cell r="B556">
            <v>61105</v>
          </cell>
          <cell r="C556" t="str">
            <v>41611-2-005</v>
          </cell>
          <cell r="D556" t="str">
            <v>41610-02-0005-000</v>
          </cell>
          <cell r="H556" t="str">
            <v>ACTUALIZACION DE ISAN</v>
          </cell>
        </row>
        <row r="557">
          <cell r="A557">
            <v>53817</v>
          </cell>
          <cell r="B557">
            <v>61106</v>
          </cell>
          <cell r="C557" t="str">
            <v>41611-2-006</v>
          </cell>
          <cell r="D557" t="str">
            <v>41610-02-0006-000</v>
          </cell>
          <cell r="H557" t="str">
            <v>ACTUALIZACION DE ISAN REZAGO</v>
          </cell>
        </row>
        <row r="558">
          <cell r="A558">
            <v>53901</v>
          </cell>
          <cell r="B558">
            <v>61107</v>
          </cell>
          <cell r="C558" t="str">
            <v>41611-2-007</v>
          </cell>
          <cell r="D558" t="str">
            <v>41610-02-0007-000</v>
          </cell>
          <cell r="H558" t="str">
            <v>DEVOLUCION IMP. SOBRE AUTOMOVILES NUEVOS</v>
          </cell>
        </row>
        <row r="559">
          <cell r="A559">
            <v>53903</v>
          </cell>
          <cell r="B559">
            <v>61108</v>
          </cell>
          <cell r="C559" t="str">
            <v>41611-2-008</v>
          </cell>
          <cell r="D559" t="str">
            <v>41610-02-0008-000</v>
          </cell>
          <cell r="H559" t="str">
            <v>DEVOLUCION IMP. SOBRE AUTOMOVILES NUEVOS REZAGO</v>
          </cell>
        </row>
        <row r="560">
          <cell r="A560">
            <v>53902</v>
          </cell>
          <cell r="B560">
            <v>61109</v>
          </cell>
          <cell r="C560" t="str">
            <v>41611-2-009</v>
          </cell>
          <cell r="D560" t="str">
            <v>41610-02-0009-000</v>
          </cell>
          <cell r="H560" t="str">
            <v xml:space="preserve">ACT.E INTS.POR DEV. IMP. S/AUTOM. NUEVOS </v>
          </cell>
        </row>
        <row r="561">
          <cell r="A561">
            <v>53904</v>
          </cell>
          <cell r="B561">
            <v>61110</v>
          </cell>
          <cell r="C561" t="str">
            <v>41611-2-010</v>
          </cell>
          <cell r="D561" t="str">
            <v>41610-02-0010-000</v>
          </cell>
          <cell r="H561" t="str">
            <v>ACT.E INTS.POR DEV. IMP. S/AUTOM. NUEVOS REZAGO</v>
          </cell>
        </row>
        <row r="562">
          <cell r="A562">
            <v>53812</v>
          </cell>
          <cell r="B562">
            <v>61111</v>
          </cell>
          <cell r="C562" t="str">
            <v>41611-2-011</v>
          </cell>
          <cell r="D562" t="str">
            <v>41610-02-0011-000</v>
          </cell>
          <cell r="H562" t="str">
            <v>MULTAS POR AUTOCORRECCION ISAN</v>
          </cell>
        </row>
        <row r="563">
          <cell r="A563">
            <v>53818</v>
          </cell>
          <cell r="B563">
            <v>61112</v>
          </cell>
          <cell r="C563" t="str">
            <v>41611-2-012</v>
          </cell>
          <cell r="D563" t="str">
            <v>41610-02-0012-000</v>
          </cell>
          <cell r="H563" t="str">
            <v>MULTAS POR AUTOCORRECCION ISAN REZAGO</v>
          </cell>
        </row>
        <row r="564">
          <cell r="A564">
            <v>53814</v>
          </cell>
          <cell r="B564">
            <v>61113</v>
          </cell>
          <cell r="C564" t="str">
            <v>41611-2-016</v>
          </cell>
          <cell r="D564" t="str">
            <v>41610-02-0013-000</v>
          </cell>
          <cell r="H564" t="str">
            <v>RECARGOS DE ISAN REZAGO</v>
          </cell>
        </row>
        <row r="565">
          <cell r="A565">
            <v>53803</v>
          </cell>
          <cell r="B565">
            <v>61114</v>
          </cell>
          <cell r="C565" t="str">
            <v>41611-2-013</v>
          </cell>
          <cell r="D565" t="str">
            <v>41610-02-0014-000</v>
          </cell>
          <cell r="H565" t="str">
            <v>SANCIONES ISAN</v>
          </cell>
        </row>
        <row r="566">
          <cell r="A566">
            <v>53815</v>
          </cell>
          <cell r="B566">
            <v>61115</v>
          </cell>
          <cell r="C566" t="str">
            <v>41611-2-014</v>
          </cell>
          <cell r="D566" t="str">
            <v>41610-02-0015-000</v>
          </cell>
          <cell r="H566" t="str">
            <v>SANCIONES ISAN REZAGO</v>
          </cell>
        </row>
        <row r="567">
          <cell r="A567">
            <v>53802</v>
          </cell>
          <cell r="B567">
            <v>61116</v>
          </cell>
          <cell r="C567" t="str">
            <v>41611-2-015</v>
          </cell>
          <cell r="D567" t="str">
            <v>41610-02-0016-000</v>
          </cell>
          <cell r="H567" t="str">
            <v>RECARGOS DE ISAN</v>
          </cell>
        </row>
        <row r="568">
          <cell r="A568">
            <v>57401</v>
          </cell>
          <cell r="B568">
            <v>61117</v>
          </cell>
          <cell r="C568" t="str">
            <v>41611-2-017</v>
          </cell>
          <cell r="D568" t="str">
            <v>41610-02-0017-000</v>
          </cell>
          <cell r="H568" t="str">
            <v>GASTOS DE EJECUCION ISAN</v>
          </cell>
        </row>
        <row r="569">
          <cell r="A569">
            <v>57407</v>
          </cell>
          <cell r="B569">
            <v>61118</v>
          </cell>
          <cell r="C569" t="str">
            <v>41611-2-018</v>
          </cell>
          <cell r="D569" t="str">
            <v>41610-02-0018-000</v>
          </cell>
          <cell r="H569" t="str">
            <v>GASTOS DE EJECUCION ISAN REZAGO</v>
          </cell>
        </row>
        <row r="570">
          <cell r="A570">
            <v>58002</v>
          </cell>
          <cell r="B570">
            <v>61119</v>
          </cell>
          <cell r="C570" t="str">
            <v>41611-2-019</v>
          </cell>
          <cell r="D570" t="str">
            <v>41610-02-0019-000</v>
          </cell>
          <cell r="H570" t="str">
            <v>HONORARIOS EJECUCION ISAN</v>
          </cell>
        </row>
        <row r="571">
          <cell r="A571">
            <v>58004</v>
          </cell>
          <cell r="B571">
            <v>61120</v>
          </cell>
          <cell r="C571" t="str">
            <v>41611-2-020</v>
          </cell>
          <cell r="D571" t="str">
            <v>41610-02-0020-000</v>
          </cell>
          <cell r="H571" t="str">
            <v>HONORARIOS EJECUCION ISAN REZAGO</v>
          </cell>
        </row>
        <row r="572">
          <cell r="A572">
            <v>51607</v>
          </cell>
          <cell r="B572">
            <v>61121</v>
          </cell>
          <cell r="C572" t="str">
            <v>41611-1-007</v>
          </cell>
          <cell r="D572" t="str">
            <v>41610-02-0021-000</v>
          </cell>
          <cell r="H572" t="str">
            <v xml:space="preserve">INCENTIVOS POR ISAN   </v>
          </cell>
        </row>
        <row r="573">
          <cell r="A573">
            <v>53813</v>
          </cell>
          <cell r="B573">
            <v>61122</v>
          </cell>
          <cell r="C573" t="str">
            <v>41611-1-008</v>
          </cell>
          <cell r="D573" t="str">
            <v>41610-02-0022-000</v>
          </cell>
          <cell r="H573" t="str">
            <v>INCENTIVOS POR ISAN REZAGO</v>
          </cell>
        </row>
        <row r="575">
          <cell r="B575">
            <v>612</v>
          </cell>
          <cell r="C575" t="str">
            <v>41611-3-000</v>
          </cell>
          <cell r="D575" t="str">
            <v>41610-03-0000-000</v>
          </cell>
          <cell r="G575" t="str">
            <v>IMPUESTO SOBRE TENENCIA O USO DE VEHICULOS</v>
          </cell>
        </row>
        <row r="576">
          <cell r="A576">
            <v>55800</v>
          </cell>
          <cell r="B576">
            <v>61201</v>
          </cell>
          <cell r="C576" t="str">
            <v>41611-3-001</v>
          </cell>
          <cell r="D576" t="str">
            <v>41610-03-0001-000</v>
          </cell>
          <cell r="H576" t="str">
            <v>IMPUESTO SOBRE TENENCIA O USO DE VEHICULOS</v>
          </cell>
        </row>
        <row r="577">
          <cell r="A577">
            <v>55801</v>
          </cell>
          <cell r="B577">
            <v>61202</v>
          </cell>
          <cell r="C577" t="str">
            <v>41611-3-002</v>
          </cell>
          <cell r="D577" t="str">
            <v>41610-03-0002-000</v>
          </cell>
          <cell r="H577" t="str">
            <v>IMPUESTO SOBRE TENENCIA MOTOCICLETAS</v>
          </cell>
        </row>
        <row r="578">
          <cell r="A578">
            <v>55804</v>
          </cell>
          <cell r="B578">
            <v>61203</v>
          </cell>
          <cell r="C578" t="str">
            <v>41611-3-003</v>
          </cell>
          <cell r="D578" t="str">
            <v>41610-03-0003-000</v>
          </cell>
          <cell r="H578" t="str">
            <v>IMPUESTO SOBRE TENENCIA O USO DE VEHICULOS REZAGO</v>
          </cell>
        </row>
        <row r="579">
          <cell r="A579">
            <v>55805</v>
          </cell>
          <cell r="B579">
            <v>61204</v>
          </cell>
          <cell r="C579" t="str">
            <v>41611-3-004</v>
          </cell>
          <cell r="D579" t="str">
            <v>41610-03-0004-000</v>
          </cell>
          <cell r="H579" t="str">
            <v>IMPUESTO SOBRE TENENCIA MOTOCICLETAS REZAGO</v>
          </cell>
        </row>
        <row r="580">
          <cell r="A580">
            <v>56101</v>
          </cell>
          <cell r="B580">
            <v>61205</v>
          </cell>
          <cell r="C580" t="str">
            <v>41611-3-005</v>
          </cell>
          <cell r="D580" t="str">
            <v>41610-03-0005-000</v>
          </cell>
          <cell r="H580" t="str">
            <v>ACTUALIZACION IMPUESTO SOBRE TENENCIA DE VEH.</v>
          </cell>
        </row>
        <row r="581">
          <cell r="A581">
            <v>56102</v>
          </cell>
          <cell r="B581">
            <v>61206</v>
          </cell>
          <cell r="C581" t="str">
            <v>41611-3-006</v>
          </cell>
          <cell r="D581" t="str">
            <v>41610-03-0006-000</v>
          </cell>
          <cell r="H581" t="str">
            <v>ACTUALIZACION IMPUESTO SOBRE TENENCIA DE MOTOS</v>
          </cell>
        </row>
        <row r="582">
          <cell r="A582">
            <v>56103</v>
          </cell>
          <cell r="B582">
            <v>61207</v>
          </cell>
          <cell r="C582" t="str">
            <v>41611-3-007</v>
          </cell>
          <cell r="D582" t="str">
            <v>41610-03-0007-000</v>
          </cell>
          <cell r="H582" t="str">
            <v>ACTUALIZACION IMPUESTO SOBRE TENENCIA DE VEH.REZAGO</v>
          </cell>
        </row>
        <row r="583">
          <cell r="A583">
            <v>56104</v>
          </cell>
          <cell r="B583">
            <v>61208</v>
          </cell>
          <cell r="C583" t="str">
            <v>41611-3-008</v>
          </cell>
          <cell r="D583" t="str">
            <v>41610-03-0008-000</v>
          </cell>
          <cell r="H583" t="str">
            <v>ACTUALIZACION IMPUESTO SOBRE TENENCIA DE MOTOS REZAGO</v>
          </cell>
        </row>
        <row r="584">
          <cell r="A584">
            <v>57100</v>
          </cell>
          <cell r="B584">
            <v>61209</v>
          </cell>
          <cell r="C584" t="str">
            <v>41611-3-009</v>
          </cell>
          <cell r="D584" t="str">
            <v>41610-03-0009-000</v>
          </cell>
          <cell r="H584" t="str">
            <v>DEVOLUCION IMPUESTOS SOBRE TENENCIA</v>
          </cell>
        </row>
        <row r="585">
          <cell r="A585">
            <v>57103</v>
          </cell>
          <cell r="B585">
            <v>61210</v>
          </cell>
          <cell r="C585" t="str">
            <v>41611-3-010</v>
          </cell>
          <cell r="D585" t="str">
            <v>41610-03-0010-000</v>
          </cell>
          <cell r="H585" t="str">
            <v>DEVOLUCION IMPUESTOS SOBRE TENENCIA REZAGO</v>
          </cell>
        </row>
        <row r="586">
          <cell r="A586">
            <v>57101</v>
          </cell>
          <cell r="B586">
            <v>61211</v>
          </cell>
          <cell r="C586" t="str">
            <v>41611-3-011</v>
          </cell>
          <cell r="D586" t="str">
            <v>41610-03-0011-000</v>
          </cell>
          <cell r="H586" t="str">
            <v>ACT. E INTS. POR DEV. IMP. S/ TENENCIA</v>
          </cell>
        </row>
        <row r="587">
          <cell r="A587">
            <v>57104</v>
          </cell>
          <cell r="B587">
            <v>61212</v>
          </cell>
          <cell r="C587" t="str">
            <v>41611-3-012</v>
          </cell>
          <cell r="D587" t="str">
            <v>41610-03-0012-000</v>
          </cell>
          <cell r="H587" t="str">
            <v>ACT. E INTS. POR DEV. IMP. S/ TENENCIA REZAGO</v>
          </cell>
        </row>
        <row r="588">
          <cell r="A588">
            <v>57507</v>
          </cell>
          <cell r="B588">
            <v>61213</v>
          </cell>
          <cell r="C588" t="str">
            <v>41611-3-013</v>
          </cell>
          <cell r="D588" t="str">
            <v>41610-03-0013-000</v>
          </cell>
          <cell r="H588" t="str">
            <v>MULTAS IMPUESTO S/TENENCIA CONTROL OBLIG.</v>
          </cell>
        </row>
        <row r="589">
          <cell r="A589">
            <v>57509</v>
          </cell>
          <cell r="B589">
            <v>61214</v>
          </cell>
          <cell r="C589" t="str">
            <v>41611-3-014</v>
          </cell>
          <cell r="D589" t="str">
            <v>41610-03-0014-000</v>
          </cell>
          <cell r="H589" t="str">
            <v>MULTAS IMP.S/TENENCIA CONTROLOBLIG.100% REZAGO</v>
          </cell>
        </row>
        <row r="590">
          <cell r="A590">
            <v>55900</v>
          </cell>
          <cell r="B590">
            <v>61215</v>
          </cell>
          <cell r="C590" t="str">
            <v>41611-3-015</v>
          </cell>
          <cell r="D590" t="str">
            <v>41610-03-0015-000</v>
          </cell>
          <cell r="H590" t="str">
            <v>RECARGOS Y ACT. DE IMP. S/TENENCIA DE VEHICULOS</v>
          </cell>
        </row>
        <row r="591">
          <cell r="A591">
            <v>55901</v>
          </cell>
          <cell r="B591">
            <v>61216</v>
          </cell>
          <cell r="C591" t="str">
            <v>41611-3-016</v>
          </cell>
          <cell r="D591" t="str">
            <v>41610-03-0016-000</v>
          </cell>
          <cell r="H591" t="str">
            <v>RECARGOS Y ACT. DE IMP. S/TENENCIA MOTOS</v>
          </cell>
        </row>
        <row r="592">
          <cell r="A592">
            <v>55903</v>
          </cell>
          <cell r="B592">
            <v>61217</v>
          </cell>
          <cell r="C592" t="str">
            <v>41611-3-017</v>
          </cell>
          <cell r="D592" t="str">
            <v>41610-03-0017-000</v>
          </cell>
          <cell r="H592" t="str">
            <v>RECARGOS Y ACT. DE IMP. S/TENENCIA DE VEHICULOS REZAGO</v>
          </cell>
        </row>
        <row r="593">
          <cell r="A593">
            <v>55904</v>
          </cell>
          <cell r="B593">
            <v>61218</v>
          </cell>
          <cell r="C593" t="str">
            <v>41611-3-018</v>
          </cell>
          <cell r="D593" t="str">
            <v>41610-03-0018-000</v>
          </cell>
          <cell r="H593" t="str">
            <v>RECARGOS Y ACT. DE IMP. S/TENENCIA MOTOS REZAGO</v>
          </cell>
        </row>
        <row r="594">
          <cell r="A594">
            <v>57404</v>
          </cell>
          <cell r="B594">
            <v>61219</v>
          </cell>
          <cell r="C594" t="str">
            <v>41611-3-019</v>
          </cell>
          <cell r="D594" t="str">
            <v>41610-03-0019-000</v>
          </cell>
          <cell r="H594" t="str">
            <v>GASTOS DE EJECUCION IMP. S/TENENCIA</v>
          </cell>
        </row>
        <row r="595">
          <cell r="A595">
            <v>57406</v>
          </cell>
          <cell r="B595">
            <v>61220</v>
          </cell>
          <cell r="C595" t="str">
            <v>41611-3-020</v>
          </cell>
          <cell r="D595" t="str">
            <v>41610-03-0020-000</v>
          </cell>
          <cell r="H595" t="str">
            <v>GASTOS DE EJECUCION IMP.S/TENENCIA REZAGO</v>
          </cell>
        </row>
        <row r="596">
          <cell r="A596">
            <v>56201</v>
          </cell>
          <cell r="B596">
            <v>61221</v>
          </cell>
          <cell r="C596" t="str">
            <v>41611-3-021</v>
          </cell>
          <cell r="D596" t="str">
            <v>41610-03-0021-000</v>
          </cell>
          <cell r="H596" t="str">
            <v>SUBSIDIO RECARGOS Y ACTUALIZACION DE IMP.S /TENENCIA VEH</v>
          </cell>
        </row>
        <row r="597">
          <cell r="A597">
            <v>56202</v>
          </cell>
          <cell r="B597">
            <v>61222</v>
          </cell>
          <cell r="C597" t="str">
            <v>41611-3-022</v>
          </cell>
          <cell r="D597" t="str">
            <v>41610-03-0022-000</v>
          </cell>
          <cell r="H597" t="str">
            <v>DCTO ACCS IST O USO VEHICULOS REZAGO</v>
          </cell>
        </row>
        <row r="599">
          <cell r="B599">
            <v>613</v>
          </cell>
          <cell r="C599" t="str">
            <v>41611-4-000</v>
          </cell>
          <cell r="D599" t="str">
            <v>41610-04-0000-000</v>
          </cell>
          <cell r="G599" t="str">
            <v>IMPUESTO EMPRESARIAL A TASA UNICA (IETU)</v>
          </cell>
        </row>
        <row r="600">
          <cell r="A600">
            <v>56601</v>
          </cell>
          <cell r="B600">
            <v>61301</v>
          </cell>
          <cell r="C600" t="str">
            <v>41611-4-001</v>
          </cell>
          <cell r="D600" t="str">
            <v>41610-04-0001-000</v>
          </cell>
          <cell r="H600" t="str">
            <v>IMPUESTO EMPRESARIAL A TASA UNICA IETU</v>
          </cell>
        </row>
        <row r="601">
          <cell r="A601">
            <v>56602</v>
          </cell>
          <cell r="B601">
            <v>61302</v>
          </cell>
          <cell r="C601" t="str">
            <v>41611-4-002</v>
          </cell>
          <cell r="D601" t="str">
            <v>41610-04-0002-000</v>
          </cell>
          <cell r="H601" t="str">
            <v>SUBSIDIO POR BENEFICIOS FISCALES IETU 100%</v>
          </cell>
        </row>
        <row r="602">
          <cell r="A602">
            <v>57911</v>
          </cell>
          <cell r="B602">
            <v>61303</v>
          </cell>
          <cell r="C602" t="str">
            <v>41611-4-003</v>
          </cell>
          <cell r="D602" t="str">
            <v>41610-04-0003-000</v>
          </cell>
          <cell r="H602" t="str">
            <v>ACT. IETU REG.PEQ.CONTRIBUYENTES (REPECOS)</v>
          </cell>
        </row>
        <row r="603">
          <cell r="A603">
            <v>57613</v>
          </cell>
          <cell r="B603">
            <v>61304</v>
          </cell>
          <cell r="C603" t="str">
            <v>41611-4-004</v>
          </cell>
          <cell r="D603" t="str">
            <v>41610-04-0004-000</v>
          </cell>
          <cell r="H603" t="str">
            <v>REC. IETU REG.PEQ.CONTRIBUYENTES (REPECOS)</v>
          </cell>
        </row>
        <row r="604">
          <cell r="A604">
            <v>56603</v>
          </cell>
          <cell r="B604">
            <v>61305</v>
          </cell>
          <cell r="C604" t="str">
            <v>41611-4-005</v>
          </cell>
          <cell r="D604" t="str">
            <v>41610-04-0005-000</v>
          </cell>
          <cell r="H604" t="str">
            <v>IETU DEL EJERCICIO</v>
          </cell>
        </row>
        <row r="605">
          <cell r="A605">
            <v>57920</v>
          </cell>
          <cell r="B605">
            <v>61306</v>
          </cell>
          <cell r="C605" t="str">
            <v>41611-4-006</v>
          </cell>
          <cell r="D605" t="str">
            <v>41610-04-0006-000</v>
          </cell>
          <cell r="H605" t="str">
            <v>ACTUALIZACION IETU DEL EJERCICIO</v>
          </cell>
        </row>
        <row r="606">
          <cell r="A606">
            <v>57620</v>
          </cell>
          <cell r="B606">
            <v>61307</v>
          </cell>
          <cell r="C606" t="str">
            <v>41611-4-007</v>
          </cell>
          <cell r="D606" t="str">
            <v>41610-04-0007-000</v>
          </cell>
          <cell r="H606" t="str">
            <v>RECARGOS IETU DEL EJERCICIO</v>
          </cell>
        </row>
        <row r="607">
          <cell r="A607">
            <v>57511</v>
          </cell>
          <cell r="B607">
            <v>61308</v>
          </cell>
          <cell r="C607" t="str">
            <v>41611-4-008</v>
          </cell>
          <cell r="D607" t="str">
            <v>41610-04-0008-000</v>
          </cell>
          <cell r="H607" t="str">
            <v>MULTAS IETU DEL EJERCICIO</v>
          </cell>
        </row>
        <row r="608">
          <cell r="A608">
            <v>56604</v>
          </cell>
          <cell r="B608">
            <v>61309</v>
          </cell>
          <cell r="C608" t="str">
            <v>41611-4-009</v>
          </cell>
          <cell r="D608" t="str">
            <v>41610-04-0009-000</v>
          </cell>
          <cell r="H608" t="str">
            <v>IETU PAGOS PROVISIONALES</v>
          </cell>
        </row>
        <row r="609">
          <cell r="A609">
            <v>57921</v>
          </cell>
          <cell r="B609">
            <v>61310</v>
          </cell>
          <cell r="C609" t="str">
            <v>41611-4-010</v>
          </cell>
          <cell r="D609" t="str">
            <v>41610-04-0010-000</v>
          </cell>
          <cell r="H609" t="str">
            <v>ACTUALIZACION IETU PAGOS PROVISIONALES</v>
          </cell>
        </row>
        <row r="610">
          <cell r="A610">
            <v>57621</v>
          </cell>
          <cell r="B610">
            <v>61311</v>
          </cell>
          <cell r="C610" t="str">
            <v>41611-4-011</v>
          </cell>
          <cell r="D610" t="str">
            <v>41610-04-0011-000</v>
          </cell>
          <cell r="H610" t="str">
            <v>RECARGOS IETU PAGOS PROVISIONALES</v>
          </cell>
        </row>
        <row r="611">
          <cell r="A611">
            <v>57512</v>
          </cell>
          <cell r="B611">
            <v>61312</v>
          </cell>
          <cell r="C611" t="str">
            <v>41611-4-012</v>
          </cell>
          <cell r="D611" t="str">
            <v>41610-04-0012-000</v>
          </cell>
          <cell r="H611" t="str">
            <v>MULTAS IETU PAGOS PROVISIONALES</v>
          </cell>
        </row>
        <row r="612">
          <cell r="A612">
            <v>57707</v>
          </cell>
          <cell r="B612">
            <v>61313</v>
          </cell>
          <cell r="C612" t="str">
            <v>41611-4-013</v>
          </cell>
          <cell r="D612" t="str">
            <v>41610-04-0013-000</v>
          </cell>
          <cell r="H612" t="str">
            <v>DCTO ACCS IETU REG PEQ CONT. (REPECOS) 100%</v>
          </cell>
        </row>
        <row r="614">
          <cell r="B614">
            <v>614</v>
          </cell>
          <cell r="C614" t="str">
            <v>41611-5-000</v>
          </cell>
          <cell r="D614" t="str">
            <v>41610-05-0000-000</v>
          </cell>
          <cell r="G614" t="str">
            <v>IMPUESTO SOBRE LA RENTA</v>
          </cell>
        </row>
        <row r="615">
          <cell r="A615">
            <v>56704</v>
          </cell>
          <cell r="B615">
            <v>61401</v>
          </cell>
          <cell r="C615" t="str">
            <v>41611-5-001</v>
          </cell>
          <cell r="D615" t="str">
            <v>41610-05-0001-000</v>
          </cell>
          <cell r="H615" t="str">
            <v>ISR PERSONAS MORALES PAGOS PROV.75%</v>
          </cell>
        </row>
        <row r="616">
          <cell r="A616">
            <v>76704</v>
          </cell>
          <cell r="B616">
            <v>61402</v>
          </cell>
          <cell r="C616" t="str">
            <v>41611-5-002</v>
          </cell>
          <cell r="D616" t="str">
            <v>41610-05-0002-000</v>
          </cell>
          <cell r="H616" t="str">
            <v>ISR PERSONAS MORALES PAGOS PROV.25%</v>
          </cell>
        </row>
        <row r="617">
          <cell r="A617">
            <v>56739</v>
          </cell>
          <cell r="B617">
            <v>61403</v>
          </cell>
          <cell r="C617" t="str">
            <v>41611-5-005</v>
          </cell>
          <cell r="D617" t="str">
            <v>41610-05-0003-000</v>
          </cell>
          <cell r="H617" t="str">
            <v>ISR PERS.MORALES PAGOS PROV.100%</v>
          </cell>
        </row>
        <row r="618">
          <cell r="A618">
            <v>56748</v>
          </cell>
          <cell r="B618">
            <v>61404</v>
          </cell>
          <cell r="C618" t="str">
            <v>41611-5-006</v>
          </cell>
          <cell r="D618" t="str">
            <v>41610-05-0004-000</v>
          </cell>
          <cell r="H618" t="str">
            <v>ISR PERS FIS PAG. PROV. ACT. PEQ. CONT. 100%</v>
          </cell>
        </row>
        <row r="619">
          <cell r="A619">
            <v>56754</v>
          </cell>
          <cell r="B619">
            <v>61405</v>
          </cell>
          <cell r="C619" t="str">
            <v>41611-5-008</v>
          </cell>
          <cell r="D619" t="str">
            <v>41610-05-0005-000</v>
          </cell>
          <cell r="H619" t="str">
            <v>ISR RET. P. MOR. Y FIS. PAG. PROV. ENAJ.BIENES 100%</v>
          </cell>
        </row>
        <row r="620">
          <cell r="A620">
            <v>56756</v>
          </cell>
          <cell r="B620">
            <v>61406</v>
          </cell>
          <cell r="C620" t="str">
            <v>41611-5-011</v>
          </cell>
          <cell r="D620" t="str">
            <v>41610-05-0006-000</v>
          </cell>
          <cell r="H620" t="str">
            <v>ISR PERS.FISLPAG.PROV.ACT.EMPR.REG.INT.100%</v>
          </cell>
        </row>
        <row r="621">
          <cell r="A621">
            <v>56757</v>
          </cell>
          <cell r="B621">
            <v>61407</v>
          </cell>
          <cell r="C621" t="str">
            <v>41611-5-014</v>
          </cell>
          <cell r="D621" t="str">
            <v>41610-05-0007-000</v>
          </cell>
          <cell r="H621" t="str">
            <v>SUBS.POR BENEFICIOS FISCALES ISR 100%</v>
          </cell>
        </row>
        <row r="622">
          <cell r="A622">
            <v>57902</v>
          </cell>
          <cell r="B622">
            <v>61408</v>
          </cell>
          <cell r="C622" t="str">
            <v>41611-5-003</v>
          </cell>
          <cell r="D622" t="str">
            <v>41610-05-0008-000</v>
          </cell>
          <cell r="H622" t="str">
            <v>ACTUALIZACION  ISR 75%</v>
          </cell>
        </row>
        <row r="623">
          <cell r="A623">
            <v>77902</v>
          </cell>
          <cell r="B623">
            <v>61409</v>
          </cell>
          <cell r="C623" t="str">
            <v>41611-5-004</v>
          </cell>
          <cell r="D623" t="str">
            <v>41610-05-0009-000</v>
          </cell>
          <cell r="H623" t="str">
            <v>ACTUALIZACION  ISR 25%</v>
          </cell>
        </row>
        <row r="624">
          <cell r="A624">
            <v>57908</v>
          </cell>
          <cell r="B624">
            <v>61410</v>
          </cell>
          <cell r="C624" t="str">
            <v>41611-5-007</v>
          </cell>
          <cell r="D624" t="str">
            <v>41610-05-0010-000</v>
          </cell>
          <cell r="H624" t="str">
            <v>ACTUALIZACION ISR REPECOS 100%</v>
          </cell>
        </row>
        <row r="625">
          <cell r="A625">
            <v>57910</v>
          </cell>
          <cell r="B625">
            <v>61411</v>
          </cell>
          <cell r="C625" t="str">
            <v>41611-5-009</v>
          </cell>
          <cell r="D625" t="str">
            <v>41610-05-0011-000</v>
          </cell>
          <cell r="H625" t="str">
            <v>ACTUALIZACION ISR 5% S/ENAJ.DE INMUEBLES</v>
          </cell>
        </row>
        <row r="626">
          <cell r="A626">
            <v>57508</v>
          </cell>
          <cell r="B626">
            <v>61412</v>
          </cell>
          <cell r="C626" t="str">
            <v>41611-5-010</v>
          </cell>
          <cell r="D626" t="str">
            <v>41610-05-0012-000</v>
          </cell>
          <cell r="H626" t="str">
            <v>MULTAS ISR 5% S/ENAJENACION DE INMUEBLES</v>
          </cell>
        </row>
        <row r="627">
          <cell r="A627">
            <v>57912</v>
          </cell>
          <cell r="B627">
            <v>61413</v>
          </cell>
          <cell r="C627" t="str">
            <v>41611-5-012</v>
          </cell>
          <cell r="D627" t="str">
            <v>41610-05-0013-000</v>
          </cell>
          <cell r="H627" t="str">
            <v>ACT. ISR 5% REGIMEN INTERMEDIO 100%</v>
          </cell>
        </row>
        <row r="628">
          <cell r="A628">
            <v>57510</v>
          </cell>
          <cell r="B628">
            <v>61414</v>
          </cell>
          <cell r="C628" t="str">
            <v>41611-5-013</v>
          </cell>
          <cell r="D628" t="str">
            <v>41610-05-0014-000</v>
          </cell>
          <cell r="H628" t="str">
            <v>MULTAS ISR 5% REGIMEN INTERMEDIO 100%</v>
          </cell>
        </row>
        <row r="629">
          <cell r="A629">
            <v>57502</v>
          </cell>
          <cell r="B629">
            <v>61415</v>
          </cell>
          <cell r="C629" t="str">
            <v>41611-5-015</v>
          </cell>
          <cell r="D629" t="str">
            <v>41610-05-0015-000</v>
          </cell>
          <cell r="H629" t="str">
            <v>MULTAS ISR IA IVA E IEPS FISC. 100%</v>
          </cell>
        </row>
        <row r="630">
          <cell r="A630">
            <v>57914</v>
          </cell>
          <cell r="B630">
            <v>61416</v>
          </cell>
          <cell r="C630" t="str">
            <v>41611-5-016</v>
          </cell>
          <cell r="D630" t="str">
            <v>41610-05-0016-000</v>
          </cell>
          <cell r="H630" t="str">
            <v>ACT.DE MULTAS IMPUESTAS POR FISCALIZACION 1005</v>
          </cell>
        </row>
        <row r="631">
          <cell r="A631">
            <v>57503</v>
          </cell>
          <cell r="B631">
            <v>61417</v>
          </cell>
          <cell r="C631" t="str">
            <v>41611-5-017</v>
          </cell>
          <cell r="D631" t="str">
            <v>41610-05-0017-000</v>
          </cell>
          <cell r="H631" t="str">
            <v>MULTAS ISR IA IVA E IEPS VIG.OBLIG.</v>
          </cell>
        </row>
        <row r="632">
          <cell r="A632">
            <v>57505</v>
          </cell>
          <cell r="B632">
            <v>61418</v>
          </cell>
          <cell r="C632" t="str">
            <v>41611-5-018</v>
          </cell>
          <cell r="D632" t="str">
            <v>41610-05-0018-000</v>
          </cell>
          <cell r="H632" t="str">
            <v>MULTAS POR CORRECCION FISCAL</v>
          </cell>
        </row>
        <row r="633">
          <cell r="A633">
            <v>57605</v>
          </cell>
          <cell r="B633">
            <v>61419</v>
          </cell>
          <cell r="C633" t="str">
            <v>41611-5-019</v>
          </cell>
          <cell r="D633" t="str">
            <v>41610-05-0019-000</v>
          </cell>
          <cell r="H633" t="str">
            <v>RECARGOS ISR 100%</v>
          </cell>
        </row>
        <row r="634">
          <cell r="A634">
            <v>57608</v>
          </cell>
          <cell r="B634">
            <v>61420</v>
          </cell>
          <cell r="C634" t="str">
            <v>41611-5-020</v>
          </cell>
          <cell r="D634" t="str">
            <v>41610-05-0020-000</v>
          </cell>
          <cell r="H634" t="str">
            <v>RECARGOS ISR REPECOS 100%</v>
          </cell>
        </row>
        <row r="635">
          <cell r="A635">
            <v>57611</v>
          </cell>
          <cell r="B635">
            <v>61421</v>
          </cell>
          <cell r="C635" t="str">
            <v>41611-5-021</v>
          </cell>
          <cell r="D635" t="str">
            <v>41610-05-0021-000</v>
          </cell>
          <cell r="H635" t="str">
            <v>REC. POR MORA CREDITOS FISC.75%</v>
          </cell>
        </row>
        <row r="636">
          <cell r="A636">
            <v>77611</v>
          </cell>
          <cell r="B636">
            <v>61422</v>
          </cell>
          <cell r="C636" t="str">
            <v>41611-5-022</v>
          </cell>
          <cell r="D636" t="str">
            <v>41610-05-0022-000</v>
          </cell>
          <cell r="H636" t="str">
            <v>REC. POR MORA CREDITOS FISC.25%</v>
          </cell>
        </row>
        <row r="637">
          <cell r="A637">
            <v>57612</v>
          </cell>
          <cell r="B637">
            <v>61423</v>
          </cell>
          <cell r="C637" t="str">
            <v>41611-5-023</v>
          </cell>
          <cell r="D637" t="str">
            <v>41610-05-0023-000</v>
          </cell>
          <cell r="H637" t="str">
            <v>RECARGOS ISR 5% S/ENAJ.DE INMUEBLES</v>
          </cell>
        </row>
        <row r="638">
          <cell r="A638">
            <v>57614</v>
          </cell>
          <cell r="B638">
            <v>61424</v>
          </cell>
          <cell r="C638" t="str">
            <v>41611-5-024</v>
          </cell>
          <cell r="D638" t="str">
            <v>41610-05-0024-000</v>
          </cell>
          <cell r="H638" t="str">
            <v>RECARGOS ISR 5% REGIMEN INTERMEDIO 100%</v>
          </cell>
        </row>
        <row r="639">
          <cell r="A639">
            <v>57610</v>
          </cell>
          <cell r="B639">
            <v>61425</v>
          </cell>
          <cell r="C639" t="str">
            <v>41611-5-025</v>
          </cell>
          <cell r="D639" t="str">
            <v>41610-05-0025-000</v>
          </cell>
          <cell r="H639" t="str">
            <v>INT. POR PLAZO CREDITOS FISCALIZACION 100%</v>
          </cell>
        </row>
        <row r="640">
          <cell r="A640">
            <v>77610</v>
          </cell>
          <cell r="B640">
            <v>61426</v>
          </cell>
          <cell r="C640" t="str">
            <v>41611-5-026</v>
          </cell>
          <cell r="D640" t="str">
            <v>41610-05-0026-000</v>
          </cell>
          <cell r="H640" t="str">
            <v>INTERESES POR PLAZO CREDITOS FISC.25%</v>
          </cell>
        </row>
        <row r="641">
          <cell r="A641">
            <v>57403</v>
          </cell>
          <cell r="B641">
            <v>61427</v>
          </cell>
          <cell r="C641" t="str">
            <v>41611-5-027</v>
          </cell>
          <cell r="D641" t="str">
            <v>41610-05-0027-000</v>
          </cell>
          <cell r="H641" t="str">
            <v>GASTOS DE EJECUCION VIG. DE OBLIGACIONES</v>
          </cell>
        </row>
        <row r="642">
          <cell r="A642">
            <v>57405</v>
          </cell>
          <cell r="B642">
            <v>61428</v>
          </cell>
          <cell r="C642" t="str">
            <v>41611-5-028</v>
          </cell>
          <cell r="D642" t="str">
            <v>41610-05-0028-000</v>
          </cell>
          <cell r="H642" t="str">
            <v>GASTOS DE EJECUCION FISCALIZACION</v>
          </cell>
        </row>
        <row r="643">
          <cell r="A643">
            <v>51601</v>
          </cell>
          <cell r="B643">
            <v>61429</v>
          </cell>
          <cell r="C643" t="str">
            <v>41611-1-001</v>
          </cell>
          <cell r="D643" t="str">
            <v>41610-05-0029-000</v>
          </cell>
          <cell r="H643" t="str">
            <v>INCENTIVOS POR FISCALIZACION CONCURRENTE</v>
          </cell>
        </row>
        <row r="644">
          <cell r="A644">
            <v>51602</v>
          </cell>
          <cell r="B644">
            <v>61430</v>
          </cell>
          <cell r="C644" t="str">
            <v>41611-1-002</v>
          </cell>
          <cell r="D644" t="str">
            <v>41610-05-0030-000</v>
          </cell>
          <cell r="H644" t="str">
            <v>INCENTIVOS POR VIGILANCIA DE OBLIGACIONES</v>
          </cell>
        </row>
        <row r="645">
          <cell r="A645">
            <v>51603</v>
          </cell>
          <cell r="B645">
            <v>61431</v>
          </cell>
          <cell r="C645" t="str">
            <v>41611-1-003</v>
          </cell>
          <cell r="D645" t="str">
            <v>41610-05-0031-000</v>
          </cell>
          <cell r="H645" t="str">
            <v>INCENTIVOS POR REGIMEN DE PEQ. CONTRIBUYENTES</v>
          </cell>
        </row>
        <row r="646">
          <cell r="A646">
            <v>51604</v>
          </cell>
          <cell r="B646">
            <v>61432</v>
          </cell>
          <cell r="C646" t="str">
            <v>41611-1-004</v>
          </cell>
          <cell r="D646" t="str">
            <v>41610-05-0032-000</v>
          </cell>
          <cell r="H646" t="str">
            <v>INCENTIVOS POR REGIMEN INTERMEDIO</v>
          </cell>
        </row>
        <row r="647">
          <cell r="A647">
            <v>51605</v>
          </cell>
          <cell r="B647">
            <v>61433</v>
          </cell>
          <cell r="C647" t="str">
            <v>41611-1-005</v>
          </cell>
          <cell r="D647" t="str">
            <v>41610-05-0033-000</v>
          </cell>
          <cell r="H647" t="str">
            <v>INCENTIVOS POR GANANCIA DE ENAJENACION DE BIENES</v>
          </cell>
        </row>
        <row r="648">
          <cell r="A648">
            <v>51608</v>
          </cell>
          <cell r="B648">
            <v>61434</v>
          </cell>
          <cell r="C648" t="str">
            <v>41611-1-009</v>
          </cell>
          <cell r="D648" t="str">
            <v>41610-05-0034-000</v>
          </cell>
          <cell r="H648" t="str">
            <v>INCENTIVOS CARTERA CREDITOS SAT</v>
          </cell>
        </row>
        <row r="649">
          <cell r="A649">
            <v>56758</v>
          </cell>
          <cell r="B649">
            <v>61435</v>
          </cell>
          <cell r="C649" t="str">
            <v>41611-5-029</v>
          </cell>
          <cell r="D649" t="str">
            <v>41610-05-0035-000</v>
          </cell>
          <cell r="H649" t="str">
            <v>ISR DEL EJERCICIO</v>
          </cell>
        </row>
        <row r="650">
          <cell r="A650">
            <v>57915</v>
          </cell>
          <cell r="B650">
            <v>61436</v>
          </cell>
          <cell r="C650" t="str">
            <v>41611-5-030</v>
          </cell>
          <cell r="D650" t="str">
            <v>41610-05-0036-000</v>
          </cell>
          <cell r="H650" t="str">
            <v>ACTUALIZACION ISR DEL EJERCICIO</v>
          </cell>
        </row>
        <row r="651">
          <cell r="A651">
            <v>56740</v>
          </cell>
          <cell r="B651">
            <v>61437</v>
          </cell>
          <cell r="C651" t="str">
            <v>41611-5-031</v>
          </cell>
          <cell r="D651" t="str">
            <v>41610-05-0037-000</v>
          </cell>
          <cell r="H651" t="str">
            <v>ISR RETENCION DE SALARIOS</v>
          </cell>
        </row>
        <row r="652">
          <cell r="A652">
            <v>57916</v>
          </cell>
          <cell r="B652">
            <v>61438</v>
          </cell>
          <cell r="C652" t="str">
            <v>41611-5-032</v>
          </cell>
          <cell r="D652" t="str">
            <v>41610-05-0038-000</v>
          </cell>
          <cell r="H652" t="str">
            <v>ACTUALIZACION ISR RETENCION DE SALARIOS</v>
          </cell>
        </row>
        <row r="653">
          <cell r="A653">
            <v>57616</v>
          </cell>
          <cell r="B653">
            <v>61439</v>
          </cell>
          <cell r="C653" t="str">
            <v>41611-5-033</v>
          </cell>
          <cell r="D653" t="str">
            <v>41610-05-0039-000</v>
          </cell>
          <cell r="H653" t="str">
            <v>RECARGOS ISR RETENCION DE SALARIOS</v>
          </cell>
        </row>
        <row r="654">
          <cell r="A654">
            <v>56759</v>
          </cell>
          <cell r="B654">
            <v>61440</v>
          </cell>
          <cell r="C654" t="str">
            <v>41611-5-034</v>
          </cell>
          <cell r="D654" t="str">
            <v>41610-05-0040-000</v>
          </cell>
          <cell r="H654" t="str">
            <v>ISR RETENCIONES  HONORARIOS</v>
          </cell>
        </row>
        <row r="655">
          <cell r="A655">
            <v>57917</v>
          </cell>
          <cell r="B655">
            <v>61441</v>
          </cell>
          <cell r="C655" t="str">
            <v>41611-5-035</v>
          </cell>
          <cell r="D655" t="str">
            <v>41610-05-0041-000</v>
          </cell>
          <cell r="H655" t="str">
            <v>ACTUALIZACION ISR RETENCIONES  HONORARIOS</v>
          </cell>
        </row>
        <row r="656">
          <cell r="A656">
            <v>57617</v>
          </cell>
          <cell r="B656">
            <v>61442</v>
          </cell>
          <cell r="C656" t="str">
            <v>41611-5-036</v>
          </cell>
          <cell r="D656" t="str">
            <v>41610-05-0042-000</v>
          </cell>
          <cell r="H656" t="str">
            <v>RECARGOS ISR RETENCIONES  HONORARIOS</v>
          </cell>
        </row>
        <row r="657">
          <cell r="A657">
            <v>57918</v>
          </cell>
          <cell r="B657">
            <v>61443</v>
          </cell>
          <cell r="C657" t="str">
            <v>41611-5-037</v>
          </cell>
          <cell r="D657" t="str">
            <v>41610-05-0043-000</v>
          </cell>
          <cell r="H657" t="str">
            <v>ACTUALIZACION ISR PAGOS PROVISIONALES</v>
          </cell>
        </row>
        <row r="658">
          <cell r="A658">
            <v>57618</v>
          </cell>
          <cell r="B658">
            <v>61444</v>
          </cell>
          <cell r="C658" t="str">
            <v>41611-5-038</v>
          </cell>
          <cell r="D658" t="str">
            <v>41610-05-0044-000</v>
          </cell>
          <cell r="H658" t="str">
            <v>RECARGOS ISR PAGOS PROVISIONALES</v>
          </cell>
        </row>
        <row r="659">
          <cell r="A659">
            <v>57702</v>
          </cell>
          <cell r="B659">
            <v>61445</v>
          </cell>
          <cell r="C659" t="str">
            <v>41611-5-039</v>
          </cell>
          <cell r="D659" t="str">
            <v>41610-05-0045-000</v>
          </cell>
          <cell r="H659" t="str">
            <v>DCTO ACCS MULTAS ISR, IA, IVA E IEPS FISC 100%</v>
          </cell>
        </row>
        <row r="660">
          <cell r="A660">
            <v>57703</v>
          </cell>
          <cell r="B660">
            <v>61446</v>
          </cell>
          <cell r="C660" t="str">
            <v>41611-5-040</v>
          </cell>
          <cell r="D660" t="str">
            <v>41610-05-0046-000</v>
          </cell>
          <cell r="H660" t="str">
            <v>DCTO ACCS MULTAS ISR, IA, IVA E IEPS VIG OBLIG 100%</v>
          </cell>
        </row>
        <row r="661">
          <cell r="A661">
            <v>57704</v>
          </cell>
          <cell r="B661">
            <v>61447</v>
          </cell>
          <cell r="C661" t="str">
            <v>41611-5-041</v>
          </cell>
          <cell r="D661" t="str">
            <v>41610-05-0047-000</v>
          </cell>
          <cell r="H661" t="str">
            <v>DCTO ACCS MULTA CTROL OBLIG REG GRAL LEY</v>
          </cell>
        </row>
        <row r="662">
          <cell r="A662">
            <v>57705</v>
          </cell>
          <cell r="B662">
            <v>61448</v>
          </cell>
          <cell r="C662" t="str">
            <v>41611-5-042</v>
          </cell>
          <cell r="D662" t="str">
            <v>41610-05-0048-000</v>
          </cell>
          <cell r="H662" t="str">
            <v>DCTO ACCS ISR P.FISICAS PAG. PROV. ACT PEQ CONT. 100%</v>
          </cell>
        </row>
        <row r="663">
          <cell r="A663">
            <v>57514</v>
          </cell>
          <cell r="B663">
            <v>61449</v>
          </cell>
          <cell r="C663" t="str">
            <v>41611-5-043</v>
          </cell>
          <cell r="D663" t="str">
            <v>41610-05-0049-000</v>
          </cell>
          <cell r="H663" t="str">
            <v>DESC. S/MULTAS ISR IA IVA E IESPS FISC 100%</v>
          </cell>
        </row>
        <row r="664">
          <cell r="A664">
            <v>57515</v>
          </cell>
          <cell r="B664">
            <v>61450</v>
          </cell>
          <cell r="C664" t="str">
            <v>41611-5-044</v>
          </cell>
          <cell r="D664" t="str">
            <v>41610-05-0050-000</v>
          </cell>
          <cell r="H664" t="str">
            <v>DESC.S/MULTAS ISR IA IVA E IESPS VIG OBLIG 100%</v>
          </cell>
        </row>
        <row r="665">
          <cell r="A665">
            <v>57516</v>
          </cell>
          <cell r="B665">
            <v>61451</v>
          </cell>
          <cell r="C665" t="str">
            <v>41611-5-045</v>
          </cell>
          <cell r="D665" t="str">
            <v>41610-05-0051-000</v>
          </cell>
          <cell r="H665" t="str">
            <v>DESC.S/MULTA DE CONTROL DE OBLIG REG GRAL LEY</v>
          </cell>
        </row>
        <row r="666">
          <cell r="A666">
            <v>57622</v>
          </cell>
          <cell r="B666">
            <v>61452</v>
          </cell>
          <cell r="C666" t="str">
            <v>41611-5-046</v>
          </cell>
          <cell r="D666" t="str">
            <v>41610-05-0052-000</v>
          </cell>
          <cell r="H666" t="str">
            <v>INT. POR PLAZO PEQ. CONTRIBUYENTE 100%</v>
          </cell>
        </row>
        <row r="667">
          <cell r="A667">
            <v>57623</v>
          </cell>
          <cell r="B667">
            <v>61453</v>
          </cell>
          <cell r="C667" t="str">
            <v>41611-5-047</v>
          </cell>
          <cell r="D667" t="str">
            <v>41610-05-0053-000</v>
          </cell>
          <cell r="H667" t="str">
            <v>REC. POR MORA PEQ. CONTRIBUYENTE 100%</v>
          </cell>
        </row>
        <row r="669">
          <cell r="B669">
            <v>615</v>
          </cell>
          <cell r="C669" t="str">
            <v>41611-6-000</v>
          </cell>
          <cell r="D669" t="str">
            <v>41610-06-0000-000</v>
          </cell>
          <cell r="G669" t="str">
            <v>IMPUESTO AL VALOR AGREGADO</v>
          </cell>
        </row>
        <row r="670">
          <cell r="A670">
            <v>56901</v>
          </cell>
          <cell r="B670">
            <v>61501</v>
          </cell>
          <cell r="C670" t="str">
            <v>41611-6-001</v>
          </cell>
          <cell r="D670" t="str">
            <v>41610-06-0001-000</v>
          </cell>
          <cell r="H670" t="str">
            <v>IVA PAG PROV.PERS.MOR. Y FIS. 100%</v>
          </cell>
        </row>
        <row r="671">
          <cell r="A671">
            <v>56905</v>
          </cell>
          <cell r="B671">
            <v>61502</v>
          </cell>
          <cell r="C671" t="str">
            <v>41611-6-002</v>
          </cell>
          <cell r="D671" t="str">
            <v>41610-06-0002-000</v>
          </cell>
          <cell r="H671" t="str">
            <v>DEC.ANUAL Y COMPL.R.SIMPLIF.100%</v>
          </cell>
        </row>
        <row r="672">
          <cell r="A672">
            <v>56913</v>
          </cell>
          <cell r="B672">
            <v>61503</v>
          </cell>
          <cell r="C672" t="str">
            <v>41611-6-003</v>
          </cell>
          <cell r="D672" t="str">
            <v>41610-06-0003-000</v>
          </cell>
          <cell r="H672" t="str">
            <v>REGIMEN PEQ.CONTRIB. 100%</v>
          </cell>
        </row>
        <row r="673">
          <cell r="A673">
            <v>56914</v>
          </cell>
          <cell r="B673">
            <v>61504</v>
          </cell>
          <cell r="C673" t="str">
            <v>41611-6-004</v>
          </cell>
          <cell r="D673" t="str">
            <v>41610-06-0004-000</v>
          </cell>
          <cell r="H673" t="str">
            <v>SUBSIDIO POR BENEFICIOS FISCALES IVA 100%</v>
          </cell>
        </row>
        <row r="674">
          <cell r="A674">
            <v>57609</v>
          </cell>
          <cell r="B674">
            <v>61505</v>
          </cell>
          <cell r="C674" t="str">
            <v>41611-6-006</v>
          </cell>
          <cell r="D674" t="str">
            <v>41610-06-0005-000</v>
          </cell>
          <cell r="H674" t="str">
            <v>RECARGOS IVA REPECOS 100%</v>
          </cell>
        </row>
        <row r="675">
          <cell r="A675">
            <v>57909</v>
          </cell>
          <cell r="B675">
            <v>61506</v>
          </cell>
          <cell r="C675" t="str">
            <v>41611-6-005</v>
          </cell>
          <cell r="D675" t="str">
            <v>41610-06-0006-000</v>
          </cell>
          <cell r="H675" t="str">
            <v>ACTUALIZACION IVA REPECOS 100%</v>
          </cell>
        </row>
        <row r="676">
          <cell r="A676">
            <v>57919</v>
          </cell>
          <cell r="B676">
            <v>61507</v>
          </cell>
          <cell r="C676" t="str">
            <v>41611-6-007</v>
          </cell>
          <cell r="D676" t="str">
            <v>41610-06-0007-000</v>
          </cell>
          <cell r="H676" t="str">
            <v xml:space="preserve">ACTUALIZACION IVA </v>
          </cell>
        </row>
        <row r="677">
          <cell r="A677">
            <v>57619</v>
          </cell>
          <cell r="B677">
            <v>61508</v>
          </cell>
          <cell r="C677" t="str">
            <v>41611-6-008</v>
          </cell>
          <cell r="D677" t="str">
            <v>41610-06-0008-000</v>
          </cell>
          <cell r="H677" t="str">
            <v xml:space="preserve">RECARGOS IVA </v>
          </cell>
        </row>
        <row r="678">
          <cell r="A678">
            <v>57706</v>
          </cell>
          <cell r="B678">
            <v>61509</v>
          </cell>
          <cell r="C678" t="str">
            <v>41611-6-009</v>
          </cell>
          <cell r="D678" t="str">
            <v>41610-06-0009-000</v>
          </cell>
          <cell r="H678" t="str">
            <v>DCTO ACCS IVA REGIMEN PEQ CONTRIB 100%</v>
          </cell>
        </row>
        <row r="680">
          <cell r="B680">
            <v>616</v>
          </cell>
          <cell r="C680" t="str">
            <v>41611-7-000</v>
          </cell>
          <cell r="D680" t="str">
            <v>41610-07-0000-000</v>
          </cell>
          <cell r="G680" t="str">
            <v>IMPUESTO ESPECIAL  SOBRE PRODUCCION Y SERVICIOS</v>
          </cell>
        </row>
        <row r="681">
          <cell r="A681">
            <v>57201</v>
          </cell>
          <cell r="B681">
            <v>61601</v>
          </cell>
          <cell r="C681" t="str">
            <v>41611-7-001</v>
          </cell>
          <cell r="D681" t="str">
            <v>41610-07-0001-000</v>
          </cell>
          <cell r="H681" t="str">
            <v>IEPS GASOLINA 9/11</v>
          </cell>
        </row>
        <row r="682">
          <cell r="A682">
            <v>77201</v>
          </cell>
          <cell r="B682">
            <v>61602</v>
          </cell>
          <cell r="C682" t="str">
            <v>41611-7-002</v>
          </cell>
          <cell r="D682" t="str">
            <v>41610-07-0002-000</v>
          </cell>
          <cell r="H682" t="str">
            <v>IEPS GASOLINA 2/11</v>
          </cell>
        </row>
        <row r="683">
          <cell r="A683">
            <v>57211</v>
          </cell>
          <cell r="B683">
            <v>61603</v>
          </cell>
          <cell r="C683" t="str">
            <v>41611-7-005</v>
          </cell>
          <cell r="D683" t="str">
            <v>41610-07-0003-000</v>
          </cell>
          <cell r="H683" t="str">
            <v>IEPS GASOLINA 9/11 FISCALIZADO</v>
          </cell>
        </row>
        <row r="684">
          <cell r="A684">
            <v>77211</v>
          </cell>
          <cell r="B684">
            <v>61604</v>
          </cell>
          <cell r="C684" t="str">
            <v>41611-7-006</v>
          </cell>
          <cell r="D684" t="str">
            <v>41610-07-0004-000</v>
          </cell>
          <cell r="H684" t="str">
            <v>IEPS GASOLINA 2/11 FISCALIZADO</v>
          </cell>
        </row>
        <row r="685">
          <cell r="A685">
            <v>57203</v>
          </cell>
          <cell r="B685">
            <v>61605</v>
          </cell>
          <cell r="C685" t="str">
            <v>41611-7-003</v>
          </cell>
          <cell r="D685" t="str">
            <v>41610-07-0005-000</v>
          </cell>
          <cell r="H685" t="str">
            <v>ACTUALIZACION IEPS GASOLINA 9/11</v>
          </cell>
        </row>
        <row r="686">
          <cell r="A686">
            <v>77203</v>
          </cell>
          <cell r="B686">
            <v>61606</v>
          </cell>
          <cell r="C686" t="str">
            <v>41611-7-004</v>
          </cell>
          <cell r="D686" t="str">
            <v>41610-07-0006-000</v>
          </cell>
          <cell r="H686" t="str">
            <v>ACTUALIZACION IEPS GASOLINA 2/11</v>
          </cell>
        </row>
        <row r="687">
          <cell r="A687">
            <v>57213</v>
          </cell>
          <cell r="B687">
            <v>61607</v>
          </cell>
          <cell r="C687" t="str">
            <v>41611-7-007</v>
          </cell>
          <cell r="D687" t="str">
            <v>41610-07-0007-000</v>
          </cell>
          <cell r="H687" t="str">
            <v>ACTUALIZACION IEPS GASOLINA 9/11 FISCALIZADO</v>
          </cell>
        </row>
        <row r="688">
          <cell r="A688">
            <v>77213</v>
          </cell>
          <cell r="B688">
            <v>61608</v>
          </cell>
          <cell r="C688" t="str">
            <v>41611-7-008</v>
          </cell>
          <cell r="D688" t="str">
            <v>41610-07-0008-000</v>
          </cell>
          <cell r="H688" t="str">
            <v>ACTUALIZACION IEPS GASOLINA 2/11 FISCALIZADO</v>
          </cell>
        </row>
        <row r="689">
          <cell r="A689">
            <v>57206</v>
          </cell>
          <cell r="B689">
            <v>61609</v>
          </cell>
          <cell r="C689" t="str">
            <v>41611-7-009</v>
          </cell>
          <cell r="D689" t="str">
            <v>41610-07-0009-000</v>
          </cell>
          <cell r="H689" t="str">
            <v>MULTAS POR INCUMPLIMIENTO A REQUERIMIENTO IEPS 9/11</v>
          </cell>
        </row>
        <row r="690">
          <cell r="A690">
            <v>77206</v>
          </cell>
          <cell r="B690">
            <v>61610</v>
          </cell>
          <cell r="C690" t="str">
            <v>41611-7-010</v>
          </cell>
          <cell r="D690" t="str">
            <v>41610-07-0010-000</v>
          </cell>
          <cell r="H690" t="str">
            <v>MULTAS POR INCUMPL. A REQ.IEPS GAS 2/11</v>
          </cell>
        </row>
        <row r="691">
          <cell r="A691">
            <v>57207</v>
          </cell>
          <cell r="B691">
            <v>61611</v>
          </cell>
          <cell r="C691" t="str">
            <v>41611-7-011</v>
          </cell>
          <cell r="D691" t="str">
            <v>41610-07-0011-000</v>
          </cell>
          <cell r="H691" t="str">
            <v>MULTAS POR EXTEMPORANEIDAD IEPS GASOLINA 9/11</v>
          </cell>
        </row>
        <row r="692">
          <cell r="A692">
            <v>77207</v>
          </cell>
          <cell r="B692">
            <v>61612</v>
          </cell>
          <cell r="C692" t="str">
            <v>41611-7-012</v>
          </cell>
          <cell r="D692" t="str">
            <v>41610-07-0012-000</v>
          </cell>
          <cell r="H692" t="str">
            <v>MULTAS POR EXTEMPORANEIDAD IEPS GAS 2/11</v>
          </cell>
        </row>
        <row r="693">
          <cell r="A693">
            <v>57204</v>
          </cell>
          <cell r="B693">
            <v>61613</v>
          </cell>
          <cell r="C693" t="str">
            <v>41611-7-013</v>
          </cell>
          <cell r="D693" t="str">
            <v>41610-07-0013-000</v>
          </cell>
          <cell r="H693" t="str">
            <v>MULTAS POR CORRECCION FISCAL IEPS GASOLINA 9/11</v>
          </cell>
        </row>
        <row r="694">
          <cell r="A694">
            <v>77204</v>
          </cell>
          <cell r="B694">
            <v>61614</v>
          </cell>
          <cell r="C694" t="str">
            <v>41611-7-014</v>
          </cell>
          <cell r="D694" t="str">
            <v>41610-07-0014-000</v>
          </cell>
          <cell r="H694" t="str">
            <v>MULTAS POR CORRECC.FISC.IEPS GAS 2/11</v>
          </cell>
        </row>
        <row r="695">
          <cell r="A695">
            <v>57214</v>
          </cell>
          <cell r="B695">
            <v>61615</v>
          </cell>
          <cell r="C695" t="str">
            <v>41611-7-015</v>
          </cell>
          <cell r="D695" t="str">
            <v>41610-07-0015-000</v>
          </cell>
          <cell r="H695" t="str">
            <v>MULTA POR CORRECC.FISCAL IEPS GASOLINA 9/11 FISCALIZ.</v>
          </cell>
        </row>
        <row r="696">
          <cell r="A696">
            <v>77214</v>
          </cell>
          <cell r="B696">
            <v>61616</v>
          </cell>
          <cell r="C696" t="str">
            <v>41611-7-016</v>
          </cell>
          <cell r="D696" t="str">
            <v>41610-07-0016-000</v>
          </cell>
          <cell r="H696" t="str">
            <v>MULTA POR CORRECC.FISCAL IEPS GASOLINA 2/11 FISCALIZ.</v>
          </cell>
        </row>
        <row r="697">
          <cell r="A697">
            <v>57202</v>
          </cell>
          <cell r="B697">
            <v>61617</v>
          </cell>
          <cell r="C697" t="str">
            <v>41611-7-017</v>
          </cell>
          <cell r="D697" t="str">
            <v>41610-07-0017-000</v>
          </cell>
          <cell r="H697" t="str">
            <v>RECARGOS IEPS GASOLINA 9/11</v>
          </cell>
        </row>
        <row r="698">
          <cell r="A698">
            <v>77202</v>
          </cell>
          <cell r="B698">
            <v>61618</v>
          </cell>
          <cell r="C698" t="str">
            <v>41611-7-018</v>
          </cell>
          <cell r="D698" t="str">
            <v>41610-07-0018-000</v>
          </cell>
          <cell r="H698" t="str">
            <v>RECARGOS IEPS GASOLINA 2/11</v>
          </cell>
        </row>
        <row r="699">
          <cell r="A699">
            <v>57212</v>
          </cell>
          <cell r="B699">
            <v>61619</v>
          </cell>
          <cell r="C699" t="str">
            <v>41611-7-019</v>
          </cell>
          <cell r="D699" t="str">
            <v>41610-07-0019-000</v>
          </cell>
          <cell r="H699" t="str">
            <v>RECARGOS IEPS GASOLINA 9/11 FISCALIZADO</v>
          </cell>
        </row>
        <row r="700">
          <cell r="A700">
            <v>77212</v>
          </cell>
          <cell r="B700">
            <v>61620</v>
          </cell>
          <cell r="C700" t="str">
            <v>41611-7-020</v>
          </cell>
          <cell r="D700" t="str">
            <v>41610-07-0020-000</v>
          </cell>
          <cell r="H700" t="str">
            <v>RECARGOS IEPS GASOLINA 2/11 FISCALIZADO</v>
          </cell>
        </row>
        <row r="701">
          <cell r="A701">
            <v>57205</v>
          </cell>
          <cell r="B701">
            <v>61621</v>
          </cell>
          <cell r="C701" t="str">
            <v>41611-7-021</v>
          </cell>
          <cell r="D701" t="str">
            <v>41610-07-0021-000</v>
          </cell>
          <cell r="H701" t="str">
            <v>GASTOS DE EJECUCION IEPS GASOLINA 9/11</v>
          </cell>
        </row>
        <row r="702">
          <cell r="A702">
            <v>77205</v>
          </cell>
          <cell r="B702">
            <v>61622</v>
          </cell>
          <cell r="C702" t="str">
            <v>41611-7-022</v>
          </cell>
          <cell r="D702" t="str">
            <v>41610-07-0022-000</v>
          </cell>
          <cell r="H702" t="str">
            <v>GASTOS DE EJECUCION IEPS GAS 2/11</v>
          </cell>
        </row>
        <row r="703">
          <cell r="A703">
            <v>51606</v>
          </cell>
          <cell r="B703">
            <v>61623</v>
          </cell>
          <cell r="C703" t="str">
            <v>41611-1-006</v>
          </cell>
          <cell r="D703" t="str">
            <v>41610-07-0023-000</v>
          </cell>
          <cell r="H703" t="str">
            <v>INCENTIVOS POR IEPS GASOLINA Y DIESEL</v>
          </cell>
        </row>
        <row r="704">
          <cell r="A704">
            <v>57215</v>
          </cell>
          <cell r="B704">
            <v>61624</v>
          </cell>
          <cell r="C704" t="str">
            <v>41611-7-023</v>
          </cell>
          <cell r="D704" t="str">
            <v>41610-07-0024-000</v>
          </cell>
          <cell r="H704" t="str">
            <v>DCTO ACCS MULTAS INCUMP. REQUER. IEPS 9/11</v>
          </cell>
        </row>
        <row r="705">
          <cell r="A705">
            <v>77215</v>
          </cell>
          <cell r="B705">
            <v>61625</v>
          </cell>
          <cell r="C705" t="str">
            <v>41611-7-024</v>
          </cell>
          <cell r="D705" t="str">
            <v>41610-07-0025-000</v>
          </cell>
          <cell r="H705" t="str">
            <v>DCTO ACCS MULTAS INCUMP. REQUER. IEPS 2/11</v>
          </cell>
        </row>
        <row r="706">
          <cell r="A706">
            <v>57216</v>
          </cell>
          <cell r="B706">
            <v>61626</v>
          </cell>
          <cell r="C706" t="str">
            <v>41611-7-025</v>
          </cell>
          <cell r="D706" t="str">
            <v>41610-07-0026-000</v>
          </cell>
          <cell r="H706" t="str">
            <v>DCTO ACCS MULTAS EXTEMPORAN. IEPS 9/11</v>
          </cell>
        </row>
        <row r="707">
          <cell r="A707">
            <v>77216</v>
          </cell>
          <cell r="B707">
            <v>61627</v>
          </cell>
          <cell r="C707" t="str">
            <v>41611-7-026</v>
          </cell>
          <cell r="D707" t="str">
            <v>41610-07-0027-000</v>
          </cell>
          <cell r="H707" t="str">
            <v>DCTO ACCS MULTAS EXTEMPORAN. IEPS 2/11</v>
          </cell>
        </row>
        <row r="708">
          <cell r="A708">
            <v>57217</v>
          </cell>
          <cell r="B708">
            <v>61628</v>
          </cell>
          <cell r="C708" t="str">
            <v>41611-7-027</v>
          </cell>
          <cell r="D708" t="str">
            <v>41610-07-0028-000</v>
          </cell>
          <cell r="H708" t="str">
            <v>DESC.S/MULTAS X INCUMPLIMIENTO A REQ.IEPS 9/11</v>
          </cell>
        </row>
        <row r="709">
          <cell r="A709">
            <v>77217</v>
          </cell>
          <cell r="B709">
            <v>61629</v>
          </cell>
          <cell r="C709" t="str">
            <v>41611-7-028</v>
          </cell>
          <cell r="D709" t="str">
            <v>41610-07-0029-000</v>
          </cell>
          <cell r="H709" t="str">
            <v>DESC.S/MULTAS X INCUMPLIMIENTO A REQ.IEPS 2/11</v>
          </cell>
        </row>
        <row r="710">
          <cell r="A710">
            <v>57218</v>
          </cell>
          <cell r="B710">
            <v>61630</v>
          </cell>
          <cell r="C710" t="str">
            <v>41611-7-029</v>
          </cell>
          <cell r="D710" t="str">
            <v>41610-07-0030-000</v>
          </cell>
          <cell r="H710" t="str">
            <v>DESC.S/MULTAS POR EXTEMPORANEIDAD IEPS 9/11</v>
          </cell>
        </row>
        <row r="711">
          <cell r="A711">
            <v>77218</v>
          </cell>
          <cell r="B711">
            <v>61631</v>
          </cell>
          <cell r="C711" t="str">
            <v>41611-7-030</v>
          </cell>
          <cell r="D711" t="str">
            <v>41610-07-0031-000</v>
          </cell>
          <cell r="H711" t="str">
            <v>DESC.S/MULTAS POR EXTEMPORANEIDAD IEPS 2/11</v>
          </cell>
        </row>
        <row r="713">
          <cell r="B713">
            <v>617</v>
          </cell>
          <cell r="C713" t="str">
            <v>41611-8-000</v>
          </cell>
          <cell r="D713" t="str">
            <v>41610-08-0000-000</v>
          </cell>
          <cell r="G713" t="str">
            <v>PESCA DEPORTIVA Y VIDA SILVESTRE</v>
          </cell>
        </row>
        <row r="714">
          <cell r="A714">
            <v>57301</v>
          </cell>
          <cell r="B714">
            <v>61701</v>
          </cell>
          <cell r="C714" t="str">
            <v>41611-8-001</v>
          </cell>
          <cell r="D714" t="str">
            <v>41610-08-0001-000</v>
          </cell>
          <cell r="H714" t="str">
            <v>PERMISOS PARA PESCA DEPORTIVA</v>
          </cell>
        </row>
        <row r="715">
          <cell r="A715">
            <v>57302</v>
          </cell>
          <cell r="B715">
            <v>61702</v>
          </cell>
          <cell r="C715" t="str">
            <v>41611-8-002</v>
          </cell>
          <cell r="D715" t="str">
            <v>41610-08-0002-000</v>
          </cell>
          <cell r="H715" t="str">
            <v>APROVECHAMIENTO RECURSOS PESQUEROS</v>
          </cell>
        </row>
        <row r="716">
          <cell r="A716">
            <v>57303</v>
          </cell>
          <cell r="B716">
            <v>61703</v>
          </cell>
          <cell r="C716" t="str">
            <v>41611-8-003</v>
          </cell>
          <cell r="D716" t="str">
            <v>41610-08-0003-000</v>
          </cell>
          <cell r="H716" t="str">
            <v>LICENCIA DE CAZA DEPORTIVA</v>
          </cell>
        </row>
        <row r="717">
          <cell r="A717">
            <v>57304</v>
          </cell>
          <cell r="B717">
            <v>61704</v>
          </cell>
          <cell r="C717" t="str">
            <v>41611-8-004</v>
          </cell>
          <cell r="D717" t="str">
            <v>41610-08-0004-000</v>
          </cell>
          <cell r="H717" t="str">
            <v>REGISTRO DE ORGANIZACIONES (CLUBS CAZA)</v>
          </cell>
        </row>
        <row r="718">
          <cell r="A718">
            <v>57305</v>
          </cell>
          <cell r="B718">
            <v>61705</v>
          </cell>
          <cell r="C718" t="str">
            <v>41611-8-005</v>
          </cell>
          <cell r="D718" t="str">
            <v>41610-08-0005-000</v>
          </cell>
          <cell r="H718" t="str">
            <v>REGISTRO PRESTADORES DE SERVICIO (TIENDAS DE MASCOTAS)</v>
          </cell>
        </row>
        <row r="719">
          <cell r="A719">
            <v>57306</v>
          </cell>
          <cell r="B719">
            <v>61706</v>
          </cell>
          <cell r="C719" t="str">
            <v>41611-8-006</v>
          </cell>
          <cell r="D719" t="str">
            <v>41610-08-0006-000</v>
          </cell>
          <cell r="H719" t="str">
            <v>REGISTRO PRESTADORES DE SERVICIO (TAXI DERMISTAS)</v>
          </cell>
        </row>
        <row r="720">
          <cell r="A720">
            <v>57308</v>
          </cell>
          <cell r="B720">
            <v>61707</v>
          </cell>
          <cell r="C720" t="str">
            <v>41611-8-007</v>
          </cell>
          <cell r="D720" t="str">
            <v>41610-08-0007-000</v>
          </cell>
          <cell r="H720" t="str">
            <v>LICENCIAS DE PRESTADORES DE SERVICIOS A PROVEC</v>
          </cell>
        </row>
        <row r="721">
          <cell r="A721">
            <v>57309</v>
          </cell>
          <cell r="B721">
            <v>61708</v>
          </cell>
          <cell r="C721" t="str">
            <v>41611-8-008</v>
          </cell>
          <cell r="D721" t="str">
            <v>41610-08-0008-000</v>
          </cell>
          <cell r="H721" t="str">
            <v>REGISTRO DE RECOLEC.D/ESPECIMENES D/VIDA SILVESTRE</v>
          </cell>
        </row>
        <row r="722">
          <cell r="A722">
            <v>57310</v>
          </cell>
          <cell r="B722">
            <v>61709</v>
          </cell>
          <cell r="C722" t="str">
            <v>41611-8-009</v>
          </cell>
          <cell r="D722" t="str">
            <v>41610-08-0009-000</v>
          </cell>
          <cell r="H722" t="str">
            <v>REG. DE EJEMP. D/FAUNA SILVESTRE MOD.AVE D/PRESA</v>
          </cell>
        </row>
        <row r="723">
          <cell r="A723">
            <v>57311</v>
          </cell>
          <cell r="B723">
            <v>61710</v>
          </cell>
          <cell r="C723" t="str">
            <v>41611-8-010</v>
          </cell>
          <cell r="D723" t="str">
            <v>41610-08-0010-000</v>
          </cell>
          <cell r="H723" t="str">
            <v>EXPEDICION DE CINTILLOS</v>
          </cell>
        </row>
        <row r="724">
          <cell r="A724">
            <v>57312</v>
          </cell>
          <cell r="B724">
            <v>61711</v>
          </cell>
          <cell r="C724" t="str">
            <v>41611-8-011</v>
          </cell>
          <cell r="D724" t="str">
            <v>41610-08-0011-000</v>
          </cell>
          <cell r="H724" t="str">
            <v>REG. DE EJEMP. D/ FAUNA SILV. MOD. MASCOTA</v>
          </cell>
        </row>
        <row r="725">
          <cell r="A725">
            <v>57313</v>
          </cell>
          <cell r="B725">
            <v>61712</v>
          </cell>
          <cell r="C725" t="str">
            <v>41611-8-012</v>
          </cell>
          <cell r="D725" t="str">
            <v>41610-08-0012-000</v>
          </cell>
          <cell r="H725" t="str">
            <v>ACT. DE LA LICENCIA DE PRESTADOR DE SERVICIO</v>
          </cell>
        </row>
        <row r="726">
          <cell r="A726">
            <v>57314</v>
          </cell>
          <cell r="B726">
            <v>61713</v>
          </cell>
          <cell r="C726" t="str">
            <v>41611-8-013</v>
          </cell>
          <cell r="D726" t="str">
            <v>41610-08-0013-000</v>
          </cell>
          <cell r="H726" t="str">
            <v>TRAMITE PARA EXPEDICION DE PERMISOS P/PESCA DEPORTIVA</v>
          </cell>
        </row>
        <row r="727">
          <cell r="A727">
            <v>57315</v>
          </cell>
          <cell r="B727">
            <v>61714</v>
          </cell>
          <cell r="C727" t="str">
            <v>41611-8-014</v>
          </cell>
          <cell r="D727" t="str">
            <v>41610-08-0014-000</v>
          </cell>
          <cell r="H727" t="str">
            <v>MULTAS DE PARQUES Y VIDA SILVESTRE</v>
          </cell>
        </row>
        <row r="728">
          <cell r="A728">
            <v>57316</v>
          </cell>
          <cell r="B728">
            <v>61715</v>
          </cell>
          <cell r="C728" t="str">
            <v>41611-8-015</v>
          </cell>
          <cell r="D728" t="str">
            <v>41610-08-0015-000</v>
          </cell>
          <cell r="H728" t="str">
            <v>REGISTRO DE PADRON DE PARQ. ZOO Y ESP. PUB. (PIMVS)</v>
          </cell>
        </row>
        <row r="730">
          <cell r="B730">
            <v>618</v>
          </cell>
          <cell r="C730" t="str">
            <v>41611-9-000</v>
          </cell>
          <cell r="D730" t="str">
            <v>41610-09-0000-000</v>
          </cell>
          <cell r="G730" t="str">
            <v>MULTAS ADMINISTRATIVAS FEDERALES NO FISCALES</v>
          </cell>
        </row>
        <row r="731">
          <cell r="A731">
            <v>58901</v>
          </cell>
          <cell r="B731">
            <v>61801</v>
          </cell>
          <cell r="C731" t="str">
            <v>41611-9-001</v>
          </cell>
          <cell r="D731" t="str">
            <v>41610-09-0001-000</v>
          </cell>
          <cell r="H731" t="str">
            <v>MULTAS INFRACC.LEY FED.TRABAJO 98%</v>
          </cell>
        </row>
        <row r="732">
          <cell r="A732">
            <v>58902</v>
          </cell>
          <cell r="B732">
            <v>61802</v>
          </cell>
          <cell r="C732" t="str">
            <v>41611-9-002</v>
          </cell>
          <cell r="D732" t="str">
            <v>41610-09-0002-000</v>
          </cell>
          <cell r="H732" t="str">
            <v>MULTAS INFR.REGLEMEN.DE TRANS.FED.98%</v>
          </cell>
        </row>
        <row r="733">
          <cell r="A733">
            <v>58903</v>
          </cell>
          <cell r="B733">
            <v>61803</v>
          </cell>
          <cell r="C733" t="str">
            <v>41611-9-003</v>
          </cell>
          <cell r="D733" t="str">
            <v>41610-09-0003-000</v>
          </cell>
          <cell r="H733" t="str">
            <v>MULTAS DE LA PROFECO 98%</v>
          </cell>
        </row>
        <row r="734">
          <cell r="A734">
            <v>58904</v>
          </cell>
          <cell r="B734">
            <v>61804</v>
          </cell>
          <cell r="C734" t="str">
            <v>41611-9-004</v>
          </cell>
          <cell r="D734" t="str">
            <v>41610-09-0004-000</v>
          </cell>
          <cell r="H734" t="str">
            <v>MULTAS DE VARIAS DEP. FED. 98%</v>
          </cell>
        </row>
        <row r="735">
          <cell r="A735">
            <v>58905</v>
          </cell>
          <cell r="B735">
            <v>61805</v>
          </cell>
          <cell r="C735" t="str">
            <v>41611-9-005</v>
          </cell>
          <cell r="D735" t="str">
            <v>41610-09-0005-000</v>
          </cell>
          <cell r="H735" t="str">
            <v>MULTAS SECOFI 98%</v>
          </cell>
        </row>
        <row r="736">
          <cell r="A736">
            <v>58906</v>
          </cell>
          <cell r="B736">
            <v>61806</v>
          </cell>
          <cell r="C736" t="str">
            <v>41611-9-006</v>
          </cell>
          <cell r="D736" t="str">
            <v>41610-09-0006-000</v>
          </cell>
          <cell r="H736" t="str">
            <v>MULTAS PROFEPA 98%</v>
          </cell>
        </row>
        <row r="737">
          <cell r="A737">
            <v>78901</v>
          </cell>
          <cell r="B737">
            <v>61807</v>
          </cell>
          <cell r="C737" t="str">
            <v>41611-9-009</v>
          </cell>
          <cell r="D737" t="str">
            <v>41610-09-0007-000</v>
          </cell>
          <cell r="H737" t="str">
            <v>MULTAS INFRACC.LEY FED.TRABAJO 2%</v>
          </cell>
        </row>
        <row r="738">
          <cell r="A738">
            <v>78902</v>
          </cell>
          <cell r="B738">
            <v>61808</v>
          </cell>
          <cell r="C738" t="str">
            <v>41611-9-010</v>
          </cell>
          <cell r="D738" t="str">
            <v>41610-09-0008-000</v>
          </cell>
          <cell r="H738" t="str">
            <v>MULTAS INFR.REGLEMEN.DE TRANS.FED.2%</v>
          </cell>
        </row>
        <row r="739">
          <cell r="A739">
            <v>78903</v>
          </cell>
          <cell r="B739">
            <v>61809</v>
          </cell>
          <cell r="C739" t="str">
            <v>41611-9-011</v>
          </cell>
          <cell r="D739" t="str">
            <v>41610-09-0009-000</v>
          </cell>
          <cell r="H739" t="str">
            <v>MULTAS DE LA PROFECO 2%</v>
          </cell>
        </row>
        <row r="740">
          <cell r="A740">
            <v>78904</v>
          </cell>
          <cell r="B740">
            <v>61810</v>
          </cell>
          <cell r="C740" t="str">
            <v>41611-9-012</v>
          </cell>
          <cell r="D740" t="str">
            <v>41610-09-0010-000</v>
          </cell>
          <cell r="H740" t="str">
            <v>MULTAS DE VARIAS DEP. FED. 2%</v>
          </cell>
        </row>
        <row r="741">
          <cell r="A741">
            <v>78905</v>
          </cell>
          <cell r="B741">
            <v>61811</v>
          </cell>
          <cell r="C741" t="str">
            <v>41611-9-013</v>
          </cell>
          <cell r="D741" t="str">
            <v>41610-09-0011-000</v>
          </cell>
          <cell r="H741" t="str">
            <v>MULTAS SECOFI 2%</v>
          </cell>
        </row>
        <row r="742">
          <cell r="A742">
            <v>78906</v>
          </cell>
          <cell r="B742">
            <v>61812</v>
          </cell>
          <cell r="C742" t="str">
            <v>41611-9-014</v>
          </cell>
          <cell r="D742" t="str">
            <v>41610-09-0012-000</v>
          </cell>
          <cell r="H742" t="str">
            <v>MULTAS PROFEPA 2%</v>
          </cell>
        </row>
        <row r="743">
          <cell r="A743">
            <v>58910</v>
          </cell>
          <cell r="B743">
            <v>61813</v>
          </cell>
          <cell r="C743" t="str">
            <v>41611-9-007</v>
          </cell>
          <cell r="D743" t="str">
            <v>41610-09-0013-000</v>
          </cell>
          <cell r="H743" t="str">
            <v>DEV S/MULTAS ADMVAS. FED 98%</v>
          </cell>
        </row>
        <row r="744">
          <cell r="A744">
            <v>78910</v>
          </cell>
          <cell r="B744">
            <v>61814</v>
          </cell>
          <cell r="C744" t="str">
            <v>41611-9-015</v>
          </cell>
          <cell r="D744" t="str">
            <v>41610-09-0014-000</v>
          </cell>
          <cell r="H744" t="str">
            <v>DEV S/MULTAS ADMVAS. FED 2%</v>
          </cell>
        </row>
        <row r="745">
          <cell r="A745">
            <v>57913</v>
          </cell>
          <cell r="B745">
            <v>61815</v>
          </cell>
          <cell r="C745" t="str">
            <v>41611-9-008</v>
          </cell>
          <cell r="D745" t="str">
            <v>41610-09-0015-000</v>
          </cell>
          <cell r="H745" t="str">
            <v>ACT.DE MULTAS ADMVAS.FED.NO FISCALES 98%</v>
          </cell>
        </row>
        <row r="746">
          <cell r="A746">
            <v>77913</v>
          </cell>
          <cell r="B746">
            <v>61816</v>
          </cell>
          <cell r="C746" t="str">
            <v>41611-9-016</v>
          </cell>
          <cell r="D746" t="str">
            <v>41610-09-0016-000</v>
          </cell>
          <cell r="H746" t="str">
            <v>ACT.DE MULTAS ADMVAS.FED.NO FISCALES 2%</v>
          </cell>
        </row>
        <row r="747">
          <cell r="A747">
            <v>57615</v>
          </cell>
          <cell r="B747">
            <v>61817</v>
          </cell>
          <cell r="C747" t="str">
            <v>41611-9-017</v>
          </cell>
          <cell r="D747" t="str">
            <v>41610-09-0017-000</v>
          </cell>
          <cell r="H747" t="str">
            <v>REC.MULTAS ADMVAS.FED.NO FISCALES 98%</v>
          </cell>
        </row>
        <row r="748">
          <cell r="A748">
            <v>77615</v>
          </cell>
          <cell r="B748">
            <v>61818</v>
          </cell>
          <cell r="C748" t="str">
            <v>41611-9-018</v>
          </cell>
          <cell r="D748" t="str">
            <v>41610-09-0018-000</v>
          </cell>
          <cell r="H748" t="str">
            <v>REC.MULTAS ADMVAS.FED.NO FISCALES 2%</v>
          </cell>
        </row>
        <row r="749">
          <cell r="A749">
            <v>57408</v>
          </cell>
          <cell r="B749">
            <v>61819</v>
          </cell>
          <cell r="C749" t="str">
            <v>41611-9-019</v>
          </cell>
          <cell r="D749" t="str">
            <v>41610-09-0019-000</v>
          </cell>
          <cell r="H749" t="str">
            <v>GASTOS DE EJECUCION MULTAS FED.NO FISC.</v>
          </cell>
        </row>
        <row r="750">
          <cell r="A750">
            <v>57604</v>
          </cell>
          <cell r="B750">
            <v>61820</v>
          </cell>
          <cell r="C750" t="str">
            <v>41611-9-020</v>
          </cell>
          <cell r="D750" t="str">
            <v>41610-09-0020-000</v>
          </cell>
          <cell r="H750" t="str">
            <v>INTERESES POR PLAZO 98%</v>
          </cell>
        </row>
        <row r="751">
          <cell r="A751">
            <v>77604</v>
          </cell>
          <cell r="B751">
            <v>61821</v>
          </cell>
          <cell r="C751" t="str">
            <v>41611-9-021</v>
          </cell>
          <cell r="D751" t="str">
            <v>41610-09-0021-000</v>
          </cell>
          <cell r="H751" t="str">
            <v>INTERESES POR PLAZO 2%</v>
          </cell>
        </row>
        <row r="752">
          <cell r="A752">
            <v>58001</v>
          </cell>
          <cell r="B752">
            <v>61822</v>
          </cell>
          <cell r="C752" t="str">
            <v>41611-9-022</v>
          </cell>
          <cell r="D752" t="str">
            <v>41610-09-0022-000</v>
          </cell>
          <cell r="H752" t="str">
            <v>HONORARIOS EJECUCION CONTROL VEHICULAR</v>
          </cell>
        </row>
        <row r="753">
          <cell r="A753">
            <v>58003</v>
          </cell>
          <cell r="B753">
            <v>61823</v>
          </cell>
          <cell r="C753" t="str">
            <v>41611-9-023</v>
          </cell>
          <cell r="D753" t="str">
            <v>41610-09-0023-000</v>
          </cell>
          <cell r="H753" t="str">
            <v>HONORARIOS EJECUCION POR CONTROLOBLIG.100%</v>
          </cell>
        </row>
        <row r="754">
          <cell r="A754">
            <v>58005</v>
          </cell>
          <cell r="B754">
            <v>61824</v>
          </cell>
          <cell r="C754" t="str">
            <v>41611-9-024</v>
          </cell>
          <cell r="D754" t="str">
            <v>41610-09-0024-000</v>
          </cell>
          <cell r="H754" t="str">
            <v xml:space="preserve">HONORARIOS DE NOTIFICACION CREDITOS Y COBRANZAS </v>
          </cell>
        </row>
        <row r="755">
          <cell r="A755">
            <v>58911</v>
          </cell>
          <cell r="B755">
            <v>61825</v>
          </cell>
          <cell r="C755" t="str">
            <v>41611-9-025</v>
          </cell>
          <cell r="D755" t="str">
            <v>41610-09-0025-000</v>
          </cell>
          <cell r="H755" t="str">
            <v>DCTO ACCS MULTAS ADMVAS FED. NO FISCALES 98%</v>
          </cell>
        </row>
        <row r="756">
          <cell r="A756">
            <v>78911</v>
          </cell>
          <cell r="B756">
            <v>61826</v>
          </cell>
          <cell r="C756" t="str">
            <v>41611-9-026</v>
          </cell>
          <cell r="D756" t="str">
            <v>41610-09-0026-000</v>
          </cell>
          <cell r="H756" t="str">
            <v>DCTO ACCS MULTAS ADMVAS FED. NO FISCALES 2%</v>
          </cell>
        </row>
        <row r="757">
          <cell r="A757">
            <v>58912</v>
          </cell>
          <cell r="B757">
            <v>61827</v>
          </cell>
          <cell r="C757" t="str">
            <v>41611-9-027</v>
          </cell>
          <cell r="D757" t="str">
            <v>41610-09-0027-000</v>
          </cell>
          <cell r="H757" t="str">
            <v>DCTO MULTAS FEDERALES NO FISCALES 98%</v>
          </cell>
        </row>
        <row r="758">
          <cell r="A758">
            <v>78912</v>
          </cell>
          <cell r="B758">
            <v>61828</v>
          </cell>
          <cell r="C758" t="str">
            <v>41611-9-028</v>
          </cell>
          <cell r="D758" t="str">
            <v>41610-09-0028-000</v>
          </cell>
          <cell r="H758" t="str">
            <v>DCTO MULTAS FEDERALES NO FISCALES 2%</v>
          </cell>
        </row>
        <row r="759">
          <cell r="G759" t="str">
            <v>APROVECHAMIENTOS TIPO CORRIENTE VARIOS</v>
          </cell>
        </row>
        <row r="760">
          <cell r="B760">
            <v>619</v>
          </cell>
          <cell r="D760" t="str">
            <v>41620-00-0000-000</v>
          </cell>
          <cell r="H760" t="str">
            <v xml:space="preserve">Multas </v>
          </cell>
        </row>
        <row r="761">
          <cell r="C761" t="str">
            <v>41621-1-000</v>
          </cell>
          <cell r="D761" t="str">
            <v>41620-01-0000-000</v>
          </cell>
          <cell r="H761" t="str">
            <v>MULTAS</v>
          </cell>
        </row>
        <row r="762">
          <cell r="A762">
            <v>20526</v>
          </cell>
          <cell r="B762">
            <v>61901</v>
          </cell>
          <cell r="C762" t="str">
            <v>41621-1-001</v>
          </cell>
          <cell r="D762" t="str">
            <v>41620-01-0001-000</v>
          </cell>
          <cell r="H762" t="str">
            <v>MULTAS Y AJUSTES</v>
          </cell>
        </row>
        <row r="763">
          <cell r="A763">
            <v>40100</v>
          </cell>
          <cell r="B763">
            <v>61902</v>
          </cell>
          <cell r="C763" t="str">
            <v>41621-1-002</v>
          </cell>
          <cell r="D763" t="str">
            <v>41620-01-0002-000</v>
          </cell>
          <cell r="H763" t="str">
            <v>MULTAS</v>
          </cell>
        </row>
        <row r="764">
          <cell r="A764">
            <v>40101</v>
          </cell>
          <cell r="B764">
            <v>61903</v>
          </cell>
          <cell r="C764" t="str">
            <v>41621-1-003</v>
          </cell>
          <cell r="D764" t="str">
            <v>41620-01-0003-000</v>
          </cell>
          <cell r="H764" t="str">
            <v>MULTAS IMP. AGENCIA ESTATAL TPTE</v>
          </cell>
        </row>
        <row r="765">
          <cell r="A765">
            <v>40102</v>
          </cell>
          <cell r="B765">
            <v>61904</v>
          </cell>
          <cell r="C765" t="str">
            <v>41621-1-004</v>
          </cell>
          <cell r="D765" t="str">
            <v>41620-01-0004-000</v>
          </cell>
          <cell r="H765" t="str">
            <v>MULTAS SUBSECRETARIA SALUD</v>
          </cell>
        </row>
        <row r="766">
          <cell r="A766">
            <v>40103</v>
          </cell>
          <cell r="B766">
            <v>61905</v>
          </cell>
          <cell r="C766" t="str">
            <v>41621-1-005</v>
          </cell>
          <cell r="D766" t="str">
            <v>41620-01-0005-000</v>
          </cell>
          <cell r="H766" t="str">
            <v>MULTAS SUBSECRETARIA ECOLOGIA</v>
          </cell>
        </row>
        <row r="767">
          <cell r="A767">
            <v>40104</v>
          </cell>
          <cell r="B767">
            <v>61906</v>
          </cell>
          <cell r="C767" t="str">
            <v>41621-1-006</v>
          </cell>
          <cell r="D767" t="str">
            <v>41620-01-0006-000</v>
          </cell>
          <cell r="H767" t="str">
            <v>MULTAS SUBSECRETARIA TRABAJO</v>
          </cell>
        </row>
        <row r="768">
          <cell r="A768">
            <v>40107</v>
          </cell>
          <cell r="B768">
            <v>61908</v>
          </cell>
          <cell r="C768" t="str">
            <v>41621-1-007</v>
          </cell>
          <cell r="D768" t="str">
            <v>41620-01-0007-000</v>
          </cell>
          <cell r="H768" t="str">
            <v>MULTAS DIR. PROTECCION CIVIL</v>
          </cell>
        </row>
        <row r="769">
          <cell r="A769">
            <v>40117</v>
          </cell>
          <cell r="B769">
            <v>61909</v>
          </cell>
          <cell r="C769" t="str">
            <v>41621-1-008</v>
          </cell>
          <cell r="D769" t="str">
            <v>41620-01-0008-000</v>
          </cell>
          <cell r="H769" t="str">
            <v>MULTAS PODER JUDICIAL</v>
          </cell>
        </row>
        <row r="770">
          <cell r="A770">
            <v>40118</v>
          </cell>
          <cell r="B770">
            <v>61910</v>
          </cell>
          <cell r="C770" t="str">
            <v>41621-1-009</v>
          </cell>
          <cell r="D770" t="str">
            <v>41620-01-0009-000</v>
          </cell>
          <cell r="H770" t="str">
            <v>MULTAS IMPUESTAS POR CONTRALORIA</v>
          </cell>
        </row>
        <row r="771">
          <cell r="A771">
            <v>40119</v>
          </cell>
          <cell r="B771">
            <v>61911</v>
          </cell>
          <cell r="C771" t="str">
            <v>41621-1-010</v>
          </cell>
          <cell r="D771" t="str">
            <v>41620-01-0010-000</v>
          </cell>
          <cell r="H771" t="str">
            <v xml:space="preserve">MULTAS TPTE PUBLICO (TAXIS SIN CONCESION) </v>
          </cell>
        </row>
        <row r="772">
          <cell r="A772">
            <v>40105</v>
          </cell>
          <cell r="B772">
            <v>61907</v>
          </cell>
          <cell r="C772" t="str">
            <v>41621-1-011</v>
          </cell>
          <cell r="D772" t="str">
            <v>41620-01-0011-000</v>
          </cell>
          <cell r="H772" t="str">
            <v>OTRAS MULTAS</v>
          </cell>
        </row>
        <row r="773">
          <cell r="A773">
            <v>57513</v>
          </cell>
          <cell r="B773">
            <v>61954</v>
          </cell>
          <cell r="C773" t="str">
            <v>41621-1-012</v>
          </cell>
          <cell r="D773" t="str">
            <v>41620-01-0012-000</v>
          </cell>
          <cell r="H773" t="str">
            <v>MULTAS CTROL OBLIG. REGL. GRAL LEY</v>
          </cell>
        </row>
        <row r="774">
          <cell r="A774">
            <v>40120</v>
          </cell>
          <cell r="B774">
            <v>61967</v>
          </cell>
          <cell r="C774" t="str">
            <v>41621-1-013</v>
          </cell>
          <cell r="D774" t="str">
            <v>41620-01-0013-000</v>
          </cell>
          <cell r="H774" t="str">
            <v>DESCUENTO S/ MULTAS</v>
          </cell>
        </row>
        <row r="775">
          <cell r="A775">
            <v>40121</v>
          </cell>
          <cell r="B775">
            <v>61968</v>
          </cell>
          <cell r="C775" t="str">
            <v>41621-1-014</v>
          </cell>
          <cell r="D775" t="str">
            <v>41620-01-0014-000</v>
          </cell>
          <cell r="H775" t="str">
            <v>DCTO MULTA IMPTO AGENCIA ESTATAL TPTE.</v>
          </cell>
        </row>
        <row r="776">
          <cell r="A776">
            <v>40122</v>
          </cell>
          <cell r="B776">
            <v>61969</v>
          </cell>
          <cell r="C776" t="str">
            <v>41621-1-015</v>
          </cell>
          <cell r="D776" t="str">
            <v>41620-01-0015-000</v>
          </cell>
          <cell r="H776" t="str">
            <v>DCTO MULTAS SUBSRIA DE SALUD</v>
          </cell>
        </row>
        <row r="777">
          <cell r="A777">
            <v>40123</v>
          </cell>
          <cell r="B777">
            <v>61970</v>
          </cell>
          <cell r="C777" t="str">
            <v>41621-1-016</v>
          </cell>
          <cell r="D777" t="str">
            <v>41620-01-0016-000</v>
          </cell>
          <cell r="H777" t="str">
            <v>DCTO MULTAS SUBSRIA DE ECOLOGIA</v>
          </cell>
        </row>
        <row r="778">
          <cell r="A778">
            <v>40124</v>
          </cell>
          <cell r="B778">
            <v>61971</v>
          </cell>
          <cell r="C778" t="str">
            <v>41621-1-017</v>
          </cell>
          <cell r="D778" t="str">
            <v>41620-01-0017-000</v>
          </cell>
          <cell r="H778" t="str">
            <v>DESCUENTO S/ OTRAS MULTAS</v>
          </cell>
        </row>
        <row r="779">
          <cell r="A779">
            <v>40125</v>
          </cell>
          <cell r="B779">
            <v>61972</v>
          </cell>
          <cell r="C779" t="str">
            <v>41621-1-018</v>
          </cell>
          <cell r="D779" t="str">
            <v>41620-01-0018-000</v>
          </cell>
          <cell r="H779" t="str">
            <v>DCTO MULTAS DIRECCION PROTECCION CIVIL</v>
          </cell>
        </row>
        <row r="780">
          <cell r="A780">
            <v>40126</v>
          </cell>
          <cell r="B780">
            <v>61973</v>
          </cell>
          <cell r="C780" t="str">
            <v>41621-1-019</v>
          </cell>
          <cell r="D780" t="str">
            <v>41620-01-0019-000</v>
          </cell>
          <cell r="H780" t="str">
            <v>DCTO MULTAS X INCUMPLIMIENTO DE REQ.</v>
          </cell>
        </row>
        <row r="781">
          <cell r="A781">
            <v>40127</v>
          </cell>
          <cell r="B781">
            <v>61974</v>
          </cell>
          <cell r="C781" t="str">
            <v>41621-1-020</v>
          </cell>
          <cell r="D781" t="str">
            <v>41620-01-0020-000</v>
          </cell>
          <cell r="H781" t="str">
            <v>DCTO MULTAS PODER JUDICIAL</v>
          </cell>
        </row>
        <row r="782">
          <cell r="A782">
            <v>40128</v>
          </cell>
          <cell r="B782">
            <v>61975</v>
          </cell>
          <cell r="C782" t="str">
            <v>41621-1-021</v>
          </cell>
          <cell r="D782" t="str">
            <v>41620-01-0021-000</v>
          </cell>
          <cell r="H782" t="str">
            <v>DCTO MULTAS IMPUESTAS X CONTRALORIA</v>
          </cell>
        </row>
        <row r="783">
          <cell r="A783">
            <v>40129</v>
          </cell>
          <cell r="B783">
            <v>61976</v>
          </cell>
          <cell r="C783" t="str">
            <v>41621-1-022</v>
          </cell>
          <cell r="D783" t="str">
            <v>41620-01-0022-000</v>
          </cell>
          <cell r="H783" t="str">
            <v>DCTO MULTAS TPTE PUB (TAXIS) SIN CONCESION</v>
          </cell>
        </row>
        <row r="785">
          <cell r="C785" t="str">
            <v>41621-2-000</v>
          </cell>
          <cell r="D785" t="str">
            <v>41620-02-0000-000</v>
          </cell>
          <cell r="H785" t="str">
            <v>Actualizaciones</v>
          </cell>
        </row>
        <row r="786">
          <cell r="A786">
            <v>40602</v>
          </cell>
          <cell r="B786">
            <v>61913</v>
          </cell>
          <cell r="C786" t="str">
            <v>41621-2-001</v>
          </cell>
          <cell r="D786" t="str">
            <v>41620-02-0001-000</v>
          </cell>
          <cell r="H786" t="str">
            <v>ACTUALIZACION MULTAS AGENCIA ESTATAL DEL TRANSPORTE</v>
          </cell>
        </row>
        <row r="787">
          <cell r="A787">
            <v>40601</v>
          </cell>
          <cell r="B787">
            <v>61912</v>
          </cell>
          <cell r="C787" t="str">
            <v>41621-2-002</v>
          </cell>
          <cell r="D787" t="str">
            <v>41620-02-0002-000</v>
          </cell>
          <cell r="H787" t="str">
            <v>ACTUALIZACION MULTAS ESTATALES DIR. CRED. Y COB</v>
          </cell>
        </row>
        <row r="788">
          <cell r="A788">
            <v>40603</v>
          </cell>
          <cell r="B788">
            <v>61977</v>
          </cell>
          <cell r="C788" t="str">
            <v>41621-2-003</v>
          </cell>
          <cell r="D788" t="str">
            <v>41620-02-0003-000</v>
          </cell>
          <cell r="H788" t="str">
            <v>DCTO ACT MULTAS ESTAT. CREDITO Y COBRANZA</v>
          </cell>
        </row>
        <row r="789">
          <cell r="C789" t="str">
            <v>41621-3-000</v>
          </cell>
          <cell r="D789" t="str">
            <v>41620-03-0000-000</v>
          </cell>
          <cell r="H789" t="str">
            <v>Subsidios</v>
          </cell>
        </row>
        <row r="790">
          <cell r="A790">
            <v>40163</v>
          </cell>
          <cell r="B790">
            <v>61914</v>
          </cell>
          <cell r="C790" t="str">
            <v>41621-3-001</v>
          </cell>
          <cell r="D790" t="str">
            <v>41620-03-0001-000</v>
          </cell>
          <cell r="H790" t="str">
            <v>SUBSIDIO MULTAS TRANSPORTE PUB. (TAXIS SIN CONCESION)</v>
          </cell>
        </row>
        <row r="791">
          <cell r="C791" t="str">
            <v>41621-4-000</v>
          </cell>
          <cell r="D791" t="str">
            <v>41620-04-0000-000</v>
          </cell>
          <cell r="H791" t="str">
            <v>Sanciones</v>
          </cell>
        </row>
        <row r="792">
          <cell r="A792">
            <v>40300</v>
          </cell>
          <cell r="B792">
            <v>61915</v>
          </cell>
          <cell r="C792" t="str">
            <v>41621-4-001</v>
          </cell>
          <cell r="D792" t="str">
            <v>41620-04-0001-000</v>
          </cell>
          <cell r="H792" t="str">
            <v>SANCIONES ADMINISTRATIVAS</v>
          </cell>
        </row>
        <row r="793">
          <cell r="A793">
            <v>40906</v>
          </cell>
          <cell r="B793">
            <v>61916</v>
          </cell>
          <cell r="C793" t="str">
            <v>41621-4-002</v>
          </cell>
          <cell r="D793" t="str">
            <v>41620-04-0002-000</v>
          </cell>
          <cell r="H793" t="str">
            <v>SANCIONES A CONTRATISTAS P.E.I.</v>
          </cell>
        </row>
        <row r="794">
          <cell r="C794" t="str">
            <v>41621-5-000</v>
          </cell>
          <cell r="D794" t="str">
            <v>41620-05-0000-000</v>
          </cell>
          <cell r="H794" t="str">
            <v>Gastos de Ejecución</v>
          </cell>
        </row>
        <row r="795">
          <cell r="A795">
            <v>40500</v>
          </cell>
          <cell r="B795">
            <v>61917</v>
          </cell>
          <cell r="C795" t="str">
            <v>41621-5-001</v>
          </cell>
          <cell r="D795" t="str">
            <v>41620-05-0001-000</v>
          </cell>
          <cell r="H795" t="str">
            <v>GASTOS DE EJECUCION</v>
          </cell>
        </row>
        <row r="796">
          <cell r="C796" t="str">
            <v>41621-6-000</v>
          </cell>
          <cell r="D796" t="str">
            <v>41620-06-0000-000</v>
          </cell>
          <cell r="H796" t="str">
            <v>DCTO ACCESORIOS MULTAS ESTATALES</v>
          </cell>
        </row>
        <row r="797">
          <cell r="A797">
            <v>40807</v>
          </cell>
          <cell r="B797">
            <v>61955</v>
          </cell>
          <cell r="C797" t="str">
            <v>41621-6-001</v>
          </cell>
          <cell r="D797" t="str">
            <v>41620-06-0001-000</v>
          </cell>
          <cell r="H797" t="str">
            <v>DCTO ACCESORIOS DE MULTAS</v>
          </cell>
        </row>
        <row r="798">
          <cell r="A798">
            <v>40808</v>
          </cell>
          <cell r="B798">
            <v>61956</v>
          </cell>
          <cell r="C798" t="str">
            <v>41621-6-002</v>
          </cell>
          <cell r="D798" t="str">
            <v>41620-06-0002-000</v>
          </cell>
          <cell r="H798" t="str">
            <v>DCTO ACCS MULTA IMPTO AGENCIA ESTATAL TPTE</v>
          </cell>
        </row>
        <row r="799">
          <cell r="A799">
            <v>40809</v>
          </cell>
          <cell r="B799">
            <v>61957</v>
          </cell>
          <cell r="C799" t="str">
            <v>41621-6-003</v>
          </cell>
          <cell r="D799" t="str">
            <v>41620-06-0003-000</v>
          </cell>
          <cell r="H799" t="str">
            <v>DCTO ACCS MULTAS SUBSCRIA SALUD</v>
          </cell>
        </row>
        <row r="800">
          <cell r="A800">
            <v>40810</v>
          </cell>
          <cell r="B800">
            <v>61958</v>
          </cell>
          <cell r="C800" t="str">
            <v>41621-6-004</v>
          </cell>
          <cell r="D800" t="str">
            <v>41620-06-0004-000</v>
          </cell>
          <cell r="H800" t="str">
            <v>DCTO ACCS MULTAS SUBSCRIA ECOLOGIA</v>
          </cell>
        </row>
        <row r="801">
          <cell r="A801">
            <v>40811</v>
          </cell>
          <cell r="B801">
            <v>61959</v>
          </cell>
          <cell r="C801" t="str">
            <v>41621-6-005</v>
          </cell>
          <cell r="D801" t="str">
            <v>41620-06-0005-000</v>
          </cell>
          <cell r="H801" t="str">
            <v>DCTO ACCESORIOS OTRAS MULTAS</v>
          </cell>
        </row>
        <row r="802">
          <cell r="A802">
            <v>40812</v>
          </cell>
          <cell r="B802">
            <v>61960</v>
          </cell>
          <cell r="C802" t="str">
            <v>41621-6-006</v>
          </cell>
          <cell r="D802" t="str">
            <v>41620-06-0006-000</v>
          </cell>
          <cell r="H802" t="str">
            <v>DCTO ACCS MULTAS PROTECCION CIVIL</v>
          </cell>
        </row>
        <row r="803">
          <cell r="A803">
            <v>40813</v>
          </cell>
          <cell r="B803">
            <v>61961</v>
          </cell>
          <cell r="C803" t="str">
            <v>41621-6-007</v>
          </cell>
          <cell r="D803" t="str">
            <v>41620-06-0007-000</v>
          </cell>
          <cell r="H803" t="str">
            <v>DCTO ACCS MULTAS X INCUMPL. REQUERIMIENTO</v>
          </cell>
        </row>
        <row r="804">
          <cell r="A804">
            <v>40814</v>
          </cell>
          <cell r="B804">
            <v>61962</v>
          </cell>
          <cell r="C804" t="str">
            <v>41621-6-008</v>
          </cell>
          <cell r="D804" t="str">
            <v>41620-06-0008-000</v>
          </cell>
          <cell r="H804" t="str">
            <v>DCTO ACCS MULTAS PODER JUDICIAL</v>
          </cell>
        </row>
        <row r="805">
          <cell r="A805">
            <v>40815</v>
          </cell>
          <cell r="B805">
            <v>61963</v>
          </cell>
          <cell r="C805" t="str">
            <v>41621-6-009</v>
          </cell>
          <cell r="D805" t="str">
            <v>41620-06-0009-000</v>
          </cell>
          <cell r="H805" t="str">
            <v>DCTO ACCS MULTAS IMPTAS X CONTRALORIA</v>
          </cell>
        </row>
        <row r="806">
          <cell r="A806">
            <v>40816</v>
          </cell>
          <cell r="B806">
            <v>61964</v>
          </cell>
          <cell r="C806" t="str">
            <v>41621-6-010</v>
          </cell>
          <cell r="D806" t="str">
            <v>41620-06-0010-000</v>
          </cell>
          <cell r="H806" t="str">
            <v>DCTO ACCS MULTAS TPTE PUBLICO (TAXIS) SIN CONCESION</v>
          </cell>
        </row>
        <row r="807">
          <cell r="A807">
            <v>40818</v>
          </cell>
          <cell r="B807">
            <v>61965</v>
          </cell>
          <cell r="C807" t="str">
            <v>41621-6-011</v>
          </cell>
          <cell r="D807" t="str">
            <v>41620-06-0012-000</v>
          </cell>
          <cell r="H807" t="str">
            <v>DCTO ACCS CONMUTACION DE PENAS</v>
          </cell>
        </row>
        <row r="808">
          <cell r="A808">
            <v>40819</v>
          </cell>
          <cell r="B808">
            <v>61966</v>
          </cell>
          <cell r="C808" t="str">
            <v>41621-6-012</v>
          </cell>
          <cell r="D808" t="str">
            <v>41620-06-0013-000</v>
          </cell>
          <cell r="H808" t="str">
            <v>DCTO ACCS ACT. MULTAS ESTATALES CREDITOS Y COBRANZAS</v>
          </cell>
        </row>
        <row r="809">
          <cell r="C809" t="str">
            <v>41681-1-000</v>
          </cell>
          <cell r="D809" t="str">
            <v>41680-01-0000-000</v>
          </cell>
          <cell r="H809" t="str">
            <v>Accesorios de Aprovechamientos</v>
          </cell>
        </row>
        <row r="810">
          <cell r="A810">
            <v>40212</v>
          </cell>
          <cell r="B810">
            <v>61936</v>
          </cell>
          <cell r="C810" t="str">
            <v>41681-1-001</v>
          </cell>
          <cell r="D810" t="str">
            <v>41680-01-0001-000</v>
          </cell>
          <cell r="H810" t="str">
            <v>RECARGOS PLUSVALIA LINCOLN</v>
          </cell>
        </row>
        <row r="811">
          <cell r="A811">
            <v>40209</v>
          </cell>
          <cell r="B811">
            <v>61937</v>
          </cell>
          <cell r="C811" t="str">
            <v>41681-1-002</v>
          </cell>
          <cell r="D811" t="str">
            <v>41680-01-0002-000</v>
          </cell>
          <cell r="H811" t="str">
            <v>RECARGOS POR MULTAS AGENCIA ESTATAL DEL TRANSPORTE</v>
          </cell>
        </row>
        <row r="812">
          <cell r="A812">
            <v>40505</v>
          </cell>
          <cell r="B812">
            <v>61941</v>
          </cell>
          <cell r="C812" t="str">
            <v>41681-1-003</v>
          </cell>
          <cell r="D812" t="str">
            <v>41680-01-0003-000</v>
          </cell>
          <cell r="H812" t="str">
            <v>GASTOS DE EJECUCION CHEQUES NO PAGADOS</v>
          </cell>
        </row>
        <row r="813">
          <cell r="A813">
            <v>40502</v>
          </cell>
          <cell r="B813">
            <v>61942</v>
          </cell>
          <cell r="C813" t="str">
            <v>41681-1-004</v>
          </cell>
          <cell r="D813" t="str">
            <v>41680-01-0004-000</v>
          </cell>
          <cell r="H813" t="str">
            <v>GASTOS DE EJECUCION X MULTAS AGENCIA EST.TRANSP</v>
          </cell>
        </row>
        <row r="814">
          <cell r="A814">
            <v>57409</v>
          </cell>
          <cell r="B814">
            <v>61953</v>
          </cell>
          <cell r="C814" t="str">
            <v>41681-1-005</v>
          </cell>
          <cell r="D814" t="str">
            <v>41680-01-0005-000</v>
          </cell>
          <cell r="H814" t="str">
            <v>GTOS COBRO CRED. FISC MULTAS GRAL LEY</v>
          </cell>
        </row>
        <row r="815">
          <cell r="A815">
            <v>40821</v>
          </cell>
          <cell r="B815">
            <v>61979</v>
          </cell>
          <cell r="D815" t="str">
            <v>41680-01-0007-000</v>
          </cell>
          <cell r="H815" t="str">
            <v>DCTO ACCS DEUDORES DIV. RECAUDACION</v>
          </cell>
        </row>
        <row r="816">
          <cell r="A816">
            <v>40822</v>
          </cell>
          <cell r="B816">
            <v>61980</v>
          </cell>
          <cell r="D816" t="str">
            <v>41680-01-0008-000</v>
          </cell>
          <cell r="H816" t="str">
            <v>DCTO ACCS DEUDORES DIV. INST. CTROL VEHICULAR</v>
          </cell>
        </row>
        <row r="817">
          <cell r="C817" t="str">
            <v>41691-1-000</v>
          </cell>
          <cell r="D817" t="str">
            <v>41690-01-0000-000</v>
          </cell>
          <cell r="H817" t="str">
            <v>Donativos</v>
          </cell>
        </row>
        <row r="818">
          <cell r="A818">
            <v>41000</v>
          </cell>
          <cell r="B818">
            <v>61918</v>
          </cell>
          <cell r="C818" t="str">
            <v>41691-1-001</v>
          </cell>
          <cell r="D818" t="str">
            <v>41690-01-0001-000</v>
          </cell>
          <cell r="H818" t="str">
            <v>DONATIVOS PARA OBRAS Y GASTOS PUBLICOS</v>
          </cell>
        </row>
        <row r="819">
          <cell r="A819">
            <v>41001</v>
          </cell>
          <cell r="B819">
            <v>61919</v>
          </cell>
          <cell r="C819" t="str">
            <v>41691-1-002</v>
          </cell>
          <cell r="D819" t="str">
            <v>41690-01-0002-000</v>
          </cell>
          <cell r="H819" t="str">
            <v>DONATIVOS PARA OBRAS VIA RAPIDA</v>
          </cell>
        </row>
        <row r="820">
          <cell r="A820">
            <v>41004</v>
          </cell>
          <cell r="B820">
            <v>61920</v>
          </cell>
          <cell r="C820" t="str">
            <v>41691-1-003</v>
          </cell>
          <cell r="D820" t="str">
            <v>41690-01-0003-000</v>
          </cell>
          <cell r="H820" t="str">
            <v>DONATIVOS PARA CRUZ ROJA</v>
          </cell>
        </row>
        <row r="821">
          <cell r="A821">
            <v>41005</v>
          </cell>
          <cell r="B821">
            <v>61921</v>
          </cell>
          <cell r="C821" t="str">
            <v>41691-1-004</v>
          </cell>
          <cell r="D821" t="str">
            <v>41690-01-0004-000</v>
          </cell>
          <cell r="H821" t="str">
            <v>DONATIVOS PARA PATRONATO DE BOMBEROS</v>
          </cell>
        </row>
        <row r="822">
          <cell r="A822">
            <v>41006</v>
          </cell>
          <cell r="B822">
            <v>61922</v>
          </cell>
          <cell r="C822" t="str">
            <v>41691-1-005</v>
          </cell>
          <cell r="D822" t="str">
            <v>41690-01-0005-000</v>
          </cell>
          <cell r="H822" t="str">
            <v>DONATIVOS PARA CRUZ VERDE</v>
          </cell>
        </row>
        <row r="823">
          <cell r="A823">
            <v>41007</v>
          </cell>
          <cell r="B823">
            <v>61923</v>
          </cell>
          <cell r="C823" t="str">
            <v>41691-1-006</v>
          </cell>
          <cell r="D823" t="str">
            <v>41690-01-0006-000</v>
          </cell>
          <cell r="H823" t="str">
            <v>DONATIVOS POR APLICAR</v>
          </cell>
        </row>
        <row r="824">
          <cell r="A824">
            <v>41008</v>
          </cell>
          <cell r="B824">
            <v>61924</v>
          </cell>
          <cell r="C824" t="str">
            <v>41691-1-007</v>
          </cell>
          <cell r="D824" t="str">
            <v>41690-01-0007-000</v>
          </cell>
          <cell r="H824" t="str">
            <v>DONATIVOS PRO-PATRONATO RECONSTRUYAMOS NL</v>
          </cell>
        </row>
        <row r="825">
          <cell r="C825" t="str">
            <v>41691-2-000</v>
          </cell>
          <cell r="D825" t="str">
            <v>41690-02-0000-000</v>
          </cell>
          <cell r="H825" t="str">
            <v>Aportaciones Estatales</v>
          </cell>
        </row>
        <row r="826">
          <cell r="A826">
            <v>40904</v>
          </cell>
          <cell r="B826">
            <v>61925</v>
          </cell>
          <cell r="C826" t="str">
            <v>41691-2-001</v>
          </cell>
          <cell r="D826" t="str">
            <v>41690-02-0001-000</v>
          </cell>
          <cell r="H826" t="str">
            <v>APORTACIONES C.M.C.I.</v>
          </cell>
        </row>
        <row r="827">
          <cell r="A827">
            <v>41101</v>
          </cell>
          <cell r="B827">
            <v>61926</v>
          </cell>
          <cell r="C827" t="str">
            <v>41691-2-002</v>
          </cell>
          <cell r="D827" t="str">
            <v>41690-02-0002-000</v>
          </cell>
          <cell r="H827" t="str">
            <v>APORTACIONES UIE</v>
          </cell>
        </row>
        <row r="828">
          <cell r="A828">
            <v>41102</v>
          </cell>
          <cell r="B828">
            <v>61927</v>
          </cell>
          <cell r="C828" t="str">
            <v>41691-2-003</v>
          </cell>
          <cell r="D828" t="str">
            <v>41690-02-0003-000</v>
          </cell>
          <cell r="H828" t="str">
            <v>APORTACIONES SRIA.CONTRALORIA</v>
          </cell>
        </row>
        <row r="829">
          <cell r="A829">
            <v>41106</v>
          </cell>
          <cell r="B829">
            <v>61928</v>
          </cell>
          <cell r="C829" t="str">
            <v>41691-2-004</v>
          </cell>
          <cell r="D829" t="str">
            <v>41690-02-0004-000</v>
          </cell>
          <cell r="H829" t="str">
            <v>APORTACIONES ICV</v>
          </cell>
        </row>
        <row r="830">
          <cell r="A830">
            <v>41109</v>
          </cell>
          <cell r="B830">
            <v>61929</v>
          </cell>
          <cell r="C830" t="str">
            <v>41691-2-005</v>
          </cell>
          <cell r="D830" t="str">
            <v>41690-02-0005-000</v>
          </cell>
          <cell r="H830" t="str">
            <v>APORTACIONES UANL</v>
          </cell>
        </row>
        <row r="831">
          <cell r="A831">
            <v>41111</v>
          </cell>
          <cell r="B831">
            <v>61930</v>
          </cell>
          <cell r="C831" t="str">
            <v>41691-2-006</v>
          </cell>
          <cell r="D831" t="str">
            <v>41690-02-0006-000</v>
          </cell>
          <cell r="H831" t="str">
            <v>APORTACIONES OTROS ORGANISMOS</v>
          </cell>
        </row>
        <row r="832">
          <cell r="A832">
            <v>41607</v>
          </cell>
          <cell r="B832">
            <v>61931</v>
          </cell>
          <cell r="C832" t="str">
            <v>41691-2-007</v>
          </cell>
          <cell r="D832" t="str">
            <v>41690-02-0007-000</v>
          </cell>
          <cell r="H832" t="str">
            <v>COORD.DE PROY. INFRAC.ESTRATEGICA (COPIES)</v>
          </cell>
        </row>
        <row r="833">
          <cell r="A833">
            <v>44001</v>
          </cell>
          <cell r="B833">
            <v>61932</v>
          </cell>
          <cell r="C833" t="str">
            <v>41691-2-008</v>
          </cell>
          <cell r="D833" t="str">
            <v>41690-02-0008-000</v>
          </cell>
          <cell r="H833" t="str">
            <v>MUNICIPIOS AREA METROPOLITANA</v>
          </cell>
        </row>
        <row r="834">
          <cell r="A834">
            <v>44002</v>
          </cell>
          <cell r="B834">
            <v>61933</v>
          </cell>
          <cell r="C834" t="str">
            <v>41691-2-009</v>
          </cell>
          <cell r="D834" t="str">
            <v>41690-02-0009-000</v>
          </cell>
          <cell r="H834" t="str">
            <v>OTROS MUNICIPIOS</v>
          </cell>
        </row>
        <row r="835">
          <cell r="A835">
            <v>41002</v>
          </cell>
          <cell r="B835">
            <v>61934</v>
          </cell>
          <cell r="C835" t="str">
            <v>41691-2-010</v>
          </cell>
          <cell r="D835" t="str">
            <v>41690-02-0010-000</v>
          </cell>
          <cell r="H835" t="str">
            <v>APORT. AL GOBIERNO DEL EDO. PORK APOYO DE SEGURIDAD</v>
          </cell>
        </row>
        <row r="836">
          <cell r="A836">
            <v>40908</v>
          </cell>
          <cell r="B836">
            <v>61935</v>
          </cell>
          <cell r="C836" t="str">
            <v>41691-2-011</v>
          </cell>
          <cell r="D836" t="str">
            <v>41690-02-0011-000</v>
          </cell>
          <cell r="H836" t="str">
            <v>REINTEGROS DE PRESUPUESTO</v>
          </cell>
        </row>
        <row r="837">
          <cell r="C837" t="str">
            <v>41691-3-000</v>
          </cell>
          <cell r="D837" t="str">
            <v>41690-03-0000-000</v>
          </cell>
          <cell r="H837" t="str">
            <v>Otros Aprovechamientos Varios</v>
          </cell>
        </row>
        <row r="838">
          <cell r="A838">
            <v>40210</v>
          </cell>
          <cell r="B838">
            <v>61938</v>
          </cell>
          <cell r="C838" t="str">
            <v>41691-3-001</v>
          </cell>
          <cell r="D838" t="str">
            <v>41690-03-0001-000</v>
          </cell>
          <cell r="H838" t="str">
            <v>INTS. POR PLAZO X MULTAS ESTATALES DIR.CRED.Y COB.</v>
          </cell>
        </row>
        <row r="839">
          <cell r="A839">
            <v>40206</v>
          </cell>
          <cell r="B839">
            <v>61939</v>
          </cell>
          <cell r="C839" t="str">
            <v>41691-3-002</v>
          </cell>
          <cell r="D839" t="str">
            <v>41690-03-0002-000</v>
          </cell>
          <cell r="H839" t="str">
            <v>INTERESES POR PLAZO I.S.N.</v>
          </cell>
        </row>
        <row r="840">
          <cell r="A840">
            <v>26902</v>
          </cell>
          <cell r="B840">
            <v>61940</v>
          </cell>
          <cell r="C840" t="str">
            <v>41691-3-003</v>
          </cell>
          <cell r="D840" t="str">
            <v>41690-03-0003-000</v>
          </cell>
          <cell r="H840" t="str">
            <v>INTERESES POR CONVENIO CONTROL VEHICULAR</v>
          </cell>
        </row>
        <row r="841">
          <cell r="A841">
            <v>40509</v>
          </cell>
          <cell r="B841">
            <v>61944</v>
          </cell>
          <cell r="C841" t="str">
            <v>41691-3-004</v>
          </cell>
          <cell r="D841" t="str">
            <v>41690-03-0004-000</v>
          </cell>
          <cell r="H841" t="str">
            <v>GASTOS DE COBRANZA PLUSVALIA LINCOLN</v>
          </cell>
        </row>
        <row r="842">
          <cell r="A842">
            <v>40507</v>
          </cell>
          <cell r="B842">
            <v>61943</v>
          </cell>
          <cell r="C842" t="str">
            <v>41691-3-005</v>
          </cell>
          <cell r="D842" t="str">
            <v>41690-03-0005-000</v>
          </cell>
          <cell r="H842" t="str">
            <v>COBRO GASTOS EXTRAORDINARIOS</v>
          </cell>
        </row>
        <row r="843">
          <cell r="A843">
            <v>40701</v>
          </cell>
          <cell r="B843">
            <v>61945</v>
          </cell>
          <cell r="C843" t="str">
            <v>41691-3-006</v>
          </cell>
          <cell r="D843" t="str">
            <v>41690-03-0006-000</v>
          </cell>
          <cell r="H843" t="str">
            <v>SERVICIOS DE MENSAJERIA</v>
          </cell>
        </row>
        <row r="844">
          <cell r="A844">
            <v>40900</v>
          </cell>
          <cell r="B844">
            <v>61946</v>
          </cell>
          <cell r="C844" t="str">
            <v>41691-3-007</v>
          </cell>
          <cell r="D844" t="str">
            <v>41690-03-0007-000</v>
          </cell>
          <cell r="H844" t="str">
            <v>DIVERSOS</v>
          </cell>
        </row>
        <row r="845">
          <cell r="A845">
            <v>46001</v>
          </cell>
          <cell r="B845">
            <v>61947</v>
          </cell>
          <cell r="C845" t="str">
            <v>41691-3-008</v>
          </cell>
          <cell r="D845" t="str">
            <v>41690-03-0008-000</v>
          </cell>
          <cell r="H845" t="str">
            <v>DEVOLUCION DIVERSOS APROVECHAMIENTOS</v>
          </cell>
        </row>
        <row r="846">
          <cell r="A846">
            <v>40250</v>
          </cell>
          <cell r="B846">
            <v>61948</v>
          </cell>
          <cell r="C846" t="str">
            <v>41691-3-009</v>
          </cell>
          <cell r="D846" t="str">
            <v>41690-03-0009-000</v>
          </cell>
          <cell r="H846" t="str">
            <v>BONIFICACIONES PLUSVALIA LINCOLN</v>
          </cell>
        </row>
        <row r="847">
          <cell r="A847">
            <v>40400</v>
          </cell>
          <cell r="B847">
            <v>61949</v>
          </cell>
          <cell r="C847" t="str">
            <v>41691-3-010</v>
          </cell>
          <cell r="D847" t="str">
            <v>41690-03-0010-000</v>
          </cell>
          <cell r="H847" t="str">
            <v>CONMUTACION DE PENAS</v>
          </cell>
        </row>
        <row r="848">
          <cell r="A848">
            <v>46002</v>
          </cell>
          <cell r="B848">
            <v>61951</v>
          </cell>
          <cell r="C848" t="str">
            <v>41691-3-011</v>
          </cell>
          <cell r="D848" t="str">
            <v>41690-03-0011-000</v>
          </cell>
          <cell r="H848" t="str">
            <v>DEV.ISR, IVA, IETU PEQ.CONTRIB. (REPECOS)</v>
          </cell>
        </row>
        <row r="849">
          <cell r="A849">
            <v>57701</v>
          </cell>
          <cell r="B849">
            <v>61952</v>
          </cell>
          <cell r="C849" t="str">
            <v>41691-3-012</v>
          </cell>
          <cell r="D849" t="str">
            <v>41690-03-0012-000</v>
          </cell>
          <cell r="H849" t="str">
            <v>DESCUENTOS ACCESORIOS FEDERALES</v>
          </cell>
        </row>
        <row r="851">
          <cell r="B851">
            <v>62</v>
          </cell>
          <cell r="F851" t="str">
            <v>APROVECHAMIENTOS DE CAPITAL</v>
          </cell>
        </row>
        <row r="854">
          <cell r="B854">
            <v>69</v>
          </cell>
          <cell r="C854" t="str">
            <v>41921-0-000</v>
          </cell>
          <cell r="D854" t="str">
            <v>41920-04-0000-000</v>
          </cell>
          <cell r="F854" t="str">
            <v>APROVECHAMIENTOS NO COMPRENDIDOS EN LAS FRACCIONES DE LA LEY DE INGRESOS</v>
          </cell>
        </row>
        <row r="855">
          <cell r="F855" t="str">
            <v>CAUSADAS EN EJERCICIOS FISCALES ANTERIORES PENDIENTES DE LIQUIDACION DE PAGO</v>
          </cell>
        </row>
        <row r="857">
          <cell r="B857">
            <v>7</v>
          </cell>
          <cell r="C857" t="str">
            <v>41700-0-000</v>
          </cell>
          <cell r="D857" t="str">
            <v>41700-00-0000-000</v>
          </cell>
          <cell r="E857" t="str">
            <v>INGRESOS POR VENTAS DE BIENES Y SERVICIOS</v>
          </cell>
        </row>
        <row r="859">
          <cell r="B859">
            <v>71</v>
          </cell>
          <cell r="C859" t="str">
            <v>41731-0-000</v>
          </cell>
          <cell r="D859" t="str">
            <v>41730-00-0000-000</v>
          </cell>
          <cell r="F859" t="str">
            <v>INGRESOS POR VENTAS DE BIENES Y SERVICIOS DE ORGANISMOS DESCENTRALIZADOS</v>
          </cell>
        </row>
        <row r="861">
          <cell r="B861">
            <v>72</v>
          </cell>
          <cell r="C861" t="str">
            <v>41741-0-000</v>
          </cell>
          <cell r="D861" t="str">
            <v>41740-00-0000-000</v>
          </cell>
          <cell r="F861" t="str">
            <v>INGRESOS DE OPERACIÓN DE ENTIDADES PARAESTATALES EMPRESARIALES</v>
          </cell>
        </row>
        <row r="863">
          <cell r="B863">
            <v>73</v>
          </cell>
          <cell r="C863" t="str">
            <v>41721-0-000</v>
          </cell>
          <cell r="D863" t="str">
            <v>41720-00-0000-000</v>
          </cell>
          <cell r="F863" t="str">
            <v>INGRESOS POR VENTAS DE BIENES Y SERVICIOS PRODUCIDOS EN ESTABLECIMIENTOS</v>
          </cell>
        </row>
        <row r="864">
          <cell r="F864" t="str">
            <v>DEL GOBIERNO CENTRAL</v>
          </cell>
        </row>
        <row r="866">
          <cell r="B866">
            <v>8</v>
          </cell>
          <cell r="C866" t="str">
            <v>4200-0-0000</v>
          </cell>
          <cell r="D866" t="str">
            <v>42100-00-0000-000</v>
          </cell>
          <cell r="E866" t="str">
            <v>PARTICIPACIONES Y APORTACIONES</v>
          </cell>
        </row>
        <row r="868">
          <cell r="B868">
            <v>81</v>
          </cell>
          <cell r="C868" t="str">
            <v>42111-0-000</v>
          </cell>
          <cell r="D868" t="str">
            <v>42110-00-0000-000</v>
          </cell>
          <cell r="F868" t="str">
            <v>PARTICIPACIONES</v>
          </cell>
        </row>
        <row r="869">
          <cell r="B869">
            <v>811</v>
          </cell>
          <cell r="C869" t="str">
            <v>42111-1-000</v>
          </cell>
          <cell r="D869" t="str">
            <v>42110-01-0000-000</v>
          </cell>
          <cell r="G869" t="str">
            <v>PARTICIPACIONES</v>
          </cell>
        </row>
        <row r="870">
          <cell r="A870">
            <v>51300</v>
          </cell>
          <cell r="B870">
            <v>81101</v>
          </cell>
          <cell r="C870" t="str">
            <v>42111-1-001</v>
          </cell>
          <cell r="D870" t="str">
            <v>42110-01-0001-000</v>
          </cell>
          <cell r="H870" t="str">
            <v>FONDO DE PARTICIPACIONES FEDERALES AÑOS ANTERIORES</v>
          </cell>
        </row>
        <row r="871">
          <cell r="A871">
            <v>51400</v>
          </cell>
          <cell r="B871">
            <v>81102</v>
          </cell>
          <cell r="C871" t="str">
            <v>42111-1-002</v>
          </cell>
          <cell r="D871" t="str">
            <v>42110-01-0002-000</v>
          </cell>
          <cell r="H871" t="str">
            <v>FONDO DE FISCALIZACION</v>
          </cell>
        </row>
        <row r="872">
          <cell r="A872">
            <v>53400</v>
          </cell>
          <cell r="B872">
            <v>81103</v>
          </cell>
          <cell r="C872" t="str">
            <v>42111-1-003</v>
          </cell>
          <cell r="D872" t="str">
            <v>42110-01-0003-000</v>
          </cell>
          <cell r="H872" t="str">
            <v xml:space="preserve">FONDO GENERAL DE PARTICIPACIONES </v>
          </cell>
        </row>
        <row r="873">
          <cell r="A873">
            <v>53500</v>
          </cell>
          <cell r="B873">
            <v>81104</v>
          </cell>
          <cell r="C873" t="str">
            <v>42111-1-004</v>
          </cell>
          <cell r="D873" t="str">
            <v>42110-01-0004-000</v>
          </cell>
          <cell r="H873" t="str">
            <v>IMP. ESP. S/PRODUC. Y SERV. ALC. TAB. Y CERVEZA</v>
          </cell>
        </row>
        <row r="874">
          <cell r="A874">
            <v>53501</v>
          </cell>
          <cell r="B874">
            <v>81105</v>
          </cell>
          <cell r="C874" t="str">
            <v>42111-1-005</v>
          </cell>
          <cell r="D874" t="str">
            <v>42110-01-0005-000</v>
          </cell>
          <cell r="H874" t="str">
            <v>IMP. ESP. S/PRODUC. Y SERV. ALC. TAB. Y CERVEZA EJERC.ANTERIORES</v>
          </cell>
        </row>
        <row r="875">
          <cell r="A875">
            <v>53600</v>
          </cell>
          <cell r="B875">
            <v>81106</v>
          </cell>
          <cell r="C875" t="str">
            <v>42111-1-006</v>
          </cell>
          <cell r="D875" t="str">
            <v>42110-01-0006-000</v>
          </cell>
          <cell r="H875" t="str">
            <v>FONDO DE FOMENTO MUNICIPAL</v>
          </cell>
        </row>
        <row r="876">
          <cell r="A876">
            <v>53700</v>
          </cell>
          <cell r="B876">
            <v>81107</v>
          </cell>
          <cell r="C876" t="str">
            <v>42111-1-007</v>
          </cell>
          <cell r="D876" t="str">
            <v>42110-01-0007-000</v>
          </cell>
          <cell r="H876" t="str">
            <v>FONDO DE FOMENTO AÑOS ANTERIORES</v>
          </cell>
        </row>
        <row r="877">
          <cell r="A877">
            <v>70200</v>
          </cell>
          <cell r="B877">
            <v>81108</v>
          </cell>
          <cell r="C877" t="str">
            <v>42111-1-008</v>
          </cell>
          <cell r="D877" t="str">
            <v>42110-01-0008-000</v>
          </cell>
          <cell r="H877" t="str">
            <v>ANTICIPO DE PARTICIPACIONES PARA EL EDO. Y MPIO.</v>
          </cell>
        </row>
        <row r="878">
          <cell r="A878">
            <v>70201</v>
          </cell>
          <cell r="B878">
            <v>81109</v>
          </cell>
          <cell r="C878" t="str">
            <v>42111-1-009</v>
          </cell>
          <cell r="D878" t="str">
            <v>42110-01-0009-000</v>
          </cell>
          <cell r="H878" t="str">
            <v>ANTICIPO EXTRAORDINARIO DE PARTICIPACIONES</v>
          </cell>
        </row>
        <row r="880">
          <cell r="B880">
            <v>82</v>
          </cell>
          <cell r="C880" t="str">
            <v>42121-0-000</v>
          </cell>
          <cell r="D880" t="str">
            <v>42120-00-0000-000</v>
          </cell>
          <cell r="F880" t="str">
            <v>APORTACIONES</v>
          </cell>
        </row>
        <row r="881">
          <cell r="B881">
            <v>821</v>
          </cell>
          <cell r="C881" t="str">
            <v>42121-1-000</v>
          </cell>
          <cell r="D881" t="str">
            <v>42120-01-0000-000</v>
          </cell>
          <cell r="G881" t="str">
            <v>APORTACIONES</v>
          </cell>
        </row>
        <row r="882">
          <cell r="A882">
            <v>59101</v>
          </cell>
          <cell r="B882">
            <v>82101</v>
          </cell>
          <cell r="C882" t="str">
            <v>42121-1-001</v>
          </cell>
          <cell r="D882" t="str">
            <v>42120-01-0001-000</v>
          </cell>
          <cell r="H882" t="str">
            <v>FORTALECIMIENTO A ENTIDADES FEDERATIVAS</v>
          </cell>
        </row>
        <row r="883">
          <cell r="A883">
            <v>59201</v>
          </cell>
          <cell r="B883">
            <v>82102</v>
          </cell>
          <cell r="C883" t="str">
            <v>42121-1-002</v>
          </cell>
          <cell r="D883" t="str">
            <v>42120-01-0002-000</v>
          </cell>
          <cell r="H883" t="str">
            <v>EDUCACION BASICA Y NORMAL</v>
          </cell>
        </row>
        <row r="884">
          <cell r="A884">
            <v>59202</v>
          </cell>
          <cell r="B884">
            <v>82103</v>
          </cell>
          <cell r="C884" t="str">
            <v>42121-1-003</v>
          </cell>
          <cell r="D884" t="str">
            <v>42120-01-0003-000</v>
          </cell>
          <cell r="H884" t="str">
            <v>ALTA CARGA EDUCATIVA</v>
          </cell>
        </row>
        <row r="885">
          <cell r="A885">
            <v>59203</v>
          </cell>
          <cell r="B885">
            <v>82104</v>
          </cell>
          <cell r="C885" t="str">
            <v>42121-1-004</v>
          </cell>
          <cell r="D885" t="str">
            <v>42120-01-0004-000</v>
          </cell>
          <cell r="H885" t="str">
            <v>SERVICIOS DE SALUD</v>
          </cell>
        </row>
        <row r="886">
          <cell r="A886">
            <v>59204</v>
          </cell>
          <cell r="B886">
            <v>82105</v>
          </cell>
          <cell r="C886" t="str">
            <v>42121-1-005</v>
          </cell>
          <cell r="D886" t="str">
            <v>42120-01-0005-000</v>
          </cell>
          <cell r="H886" t="str">
            <v>INFRAESTRUCTURA SOCIAL ESTATAL (FISE)</v>
          </cell>
        </row>
        <row r="887">
          <cell r="A887">
            <v>59205</v>
          </cell>
          <cell r="B887">
            <v>82106</v>
          </cell>
          <cell r="C887" t="str">
            <v>42121-1-006</v>
          </cell>
          <cell r="D887" t="str">
            <v>42120-01-0006-000</v>
          </cell>
          <cell r="H887" t="str">
            <v>INFRAESTRUCTURA SOCIAL MUNICIPAL (FISM)</v>
          </cell>
        </row>
        <row r="888">
          <cell r="A888">
            <v>59206</v>
          </cell>
          <cell r="B888">
            <v>82107</v>
          </cell>
          <cell r="C888" t="str">
            <v>42121-1-007</v>
          </cell>
          <cell r="D888" t="str">
            <v>42120-01-0007-000</v>
          </cell>
          <cell r="H888" t="str">
            <v>FORTALECIMIENTO DE LOS MUNICIPIOS (FORTAMUN)</v>
          </cell>
        </row>
        <row r="889">
          <cell r="A889">
            <v>59207</v>
          </cell>
          <cell r="B889">
            <v>82108</v>
          </cell>
          <cell r="C889" t="str">
            <v>42121-1-008</v>
          </cell>
          <cell r="D889" t="str">
            <v>42120-01-0008-000</v>
          </cell>
          <cell r="H889" t="str">
            <v>ASISTENCIA SOCIAL</v>
          </cell>
        </row>
        <row r="890">
          <cell r="A890">
            <v>59208</v>
          </cell>
          <cell r="B890">
            <v>82109</v>
          </cell>
          <cell r="C890" t="str">
            <v>42121-1-009</v>
          </cell>
          <cell r="D890" t="str">
            <v>42120-01-0009-000</v>
          </cell>
          <cell r="H890" t="str">
            <v>INFRAESTRUCTURA EDUCATIVA BASICA</v>
          </cell>
        </row>
        <row r="891">
          <cell r="A891">
            <v>59209</v>
          </cell>
          <cell r="B891">
            <v>82110</v>
          </cell>
          <cell r="C891" t="str">
            <v>42121-1-010</v>
          </cell>
          <cell r="D891" t="str">
            <v>42120-01-0010-000</v>
          </cell>
          <cell r="H891" t="str">
            <v>INFRAESTRUCTURA EDUCATIVA SUPERIOR</v>
          </cell>
        </row>
        <row r="892">
          <cell r="A892">
            <v>59210</v>
          </cell>
          <cell r="B892">
            <v>82111</v>
          </cell>
          <cell r="C892" t="str">
            <v>42121-1-011</v>
          </cell>
          <cell r="D892" t="str">
            <v>42120-01-0011-000</v>
          </cell>
          <cell r="H892" t="str">
            <v>EDUCACION TECNOLOGICA (FAETA)</v>
          </cell>
        </row>
        <row r="893">
          <cell r="A893">
            <v>59211</v>
          </cell>
          <cell r="B893">
            <v>82112</v>
          </cell>
          <cell r="C893" t="str">
            <v>42121-1-012</v>
          </cell>
          <cell r="D893" t="str">
            <v>42120-01-0012-000</v>
          </cell>
          <cell r="H893" t="str">
            <v>EDUCACION DE ADULTOS</v>
          </cell>
        </row>
        <row r="894">
          <cell r="A894">
            <v>59212</v>
          </cell>
          <cell r="B894">
            <v>82113</v>
          </cell>
          <cell r="C894" t="str">
            <v>42121-1-013</v>
          </cell>
          <cell r="D894" t="str">
            <v>42120-01-0013-000</v>
          </cell>
          <cell r="H894" t="str">
            <v>SEGURIDAD PUBLICA</v>
          </cell>
        </row>
        <row r="895">
          <cell r="A895">
            <v>59213</v>
          </cell>
          <cell r="B895">
            <v>82114</v>
          </cell>
          <cell r="C895" t="str">
            <v>42121-1-014</v>
          </cell>
          <cell r="D895" t="str">
            <v>42120-01-0014-000</v>
          </cell>
          <cell r="H895" t="str">
            <v>APORTACIONES FEDERALES CARRERA MAGISTERIAL</v>
          </cell>
        </row>
        <row r="896">
          <cell r="A896">
            <v>59214</v>
          </cell>
          <cell r="B896">
            <v>82115</v>
          </cell>
          <cell r="C896" t="str">
            <v>42121-1-015</v>
          </cell>
          <cell r="D896" t="str">
            <v>42120-01-0015-000</v>
          </cell>
          <cell r="H896" t="str">
            <v>APORTACIONES FEDERALES CARRERA MAGISTERIAL EJERCICIOS ANTERIORES</v>
          </cell>
        </row>
        <row r="898">
          <cell r="B898">
            <v>83</v>
          </cell>
          <cell r="C898" t="str">
            <v>42131-0-000</v>
          </cell>
          <cell r="D898" t="str">
            <v>42130-00-0000-000</v>
          </cell>
          <cell r="F898" t="str">
            <v>CONVENIOS</v>
          </cell>
        </row>
        <row r="899">
          <cell r="B899">
            <v>831</v>
          </cell>
          <cell r="C899" t="str">
            <v>42131-1-000</v>
          </cell>
          <cell r="D899" t="str">
            <v>42130-01-0000-000</v>
          </cell>
          <cell r="G899" t="str">
            <v>CONVENIOS</v>
          </cell>
        </row>
        <row r="900">
          <cell r="A900">
            <v>59301</v>
          </cell>
          <cell r="B900">
            <v>83101</v>
          </cell>
          <cell r="C900" t="str">
            <v>42131-1-001</v>
          </cell>
          <cell r="D900" t="str">
            <v>42130-01-0001-000</v>
          </cell>
          <cell r="H900" t="str">
            <v>UNIVERSIDAD AUTONOMA DE NUEVO LEON</v>
          </cell>
        </row>
        <row r="901">
          <cell r="A901">
            <v>59302</v>
          </cell>
          <cell r="B901">
            <v>83102</v>
          </cell>
          <cell r="C901" t="str">
            <v>42131-1-002</v>
          </cell>
          <cell r="D901" t="str">
            <v>42130-01-0002-000</v>
          </cell>
          <cell r="H901" t="str">
            <v>APORTACIONES DIVERSAS</v>
          </cell>
        </row>
        <row r="902">
          <cell r="A902">
            <v>59304</v>
          </cell>
          <cell r="B902">
            <v>83103</v>
          </cell>
          <cell r="C902" t="str">
            <v>42131-1-003</v>
          </cell>
          <cell r="D902" t="str">
            <v>42130-01-0003-000</v>
          </cell>
          <cell r="H902" t="str">
            <v>CONAGUA</v>
          </cell>
        </row>
        <row r="903">
          <cell r="A903">
            <v>59305</v>
          </cell>
          <cell r="B903">
            <v>83104</v>
          </cell>
          <cell r="C903" t="str">
            <v>42131-1-004</v>
          </cell>
          <cell r="D903" t="str">
            <v>42130-01-0004-000</v>
          </cell>
          <cell r="H903" t="str">
            <v>CAPUFE</v>
          </cell>
        </row>
        <row r="904">
          <cell r="A904">
            <v>59312</v>
          </cell>
          <cell r="B904">
            <v>83105</v>
          </cell>
          <cell r="C904" t="str">
            <v>42131-1-005</v>
          </cell>
          <cell r="D904" t="str">
            <v>42130-01-0005-000</v>
          </cell>
          <cell r="H904" t="str">
            <v>INFRAESTRUCTURA EDUCATIVA NIVEL MEDIO SUPERIOR</v>
          </cell>
        </row>
        <row r="905">
          <cell r="A905">
            <v>59313</v>
          </cell>
          <cell r="B905">
            <v>83106</v>
          </cell>
          <cell r="C905" t="str">
            <v>42131-1-006</v>
          </cell>
          <cell r="D905" t="str">
            <v>42130-01-0006-000</v>
          </cell>
          <cell r="H905" t="str">
            <v>COMISION NACIONAL FORESTAL</v>
          </cell>
        </row>
        <row r="906">
          <cell r="A906">
            <v>59314</v>
          </cell>
          <cell r="B906">
            <v>83107</v>
          </cell>
          <cell r="C906" t="str">
            <v>42131-1-007</v>
          </cell>
          <cell r="D906" t="str">
            <v>42130-01-0007-000</v>
          </cell>
          <cell r="H906" t="str">
            <v>PROGRAMA TECNOLOGIAS EDUCATIVAS Y DE LA INFORMACION</v>
          </cell>
        </row>
        <row r="907">
          <cell r="A907">
            <v>59316</v>
          </cell>
          <cell r="B907">
            <v>83108</v>
          </cell>
          <cell r="C907" t="str">
            <v>42131-1-008</v>
          </cell>
          <cell r="D907" t="str">
            <v>42130-01-0008-000</v>
          </cell>
          <cell r="H907" t="str">
            <v>CENTRO DE DESARROLLO INFANTIL (CENDIS)</v>
          </cell>
        </row>
        <row r="908">
          <cell r="A908">
            <v>59320</v>
          </cell>
          <cell r="B908">
            <v>83109</v>
          </cell>
          <cell r="C908" t="str">
            <v>42131-1-009</v>
          </cell>
          <cell r="D908" t="str">
            <v>42130-01-0009-000</v>
          </cell>
          <cell r="H908" t="str">
            <v>INFRAESTRUCTURA EDUCATIVA (CAPFCE)</v>
          </cell>
        </row>
        <row r="909">
          <cell r="A909">
            <v>59321</v>
          </cell>
          <cell r="B909">
            <v>83110</v>
          </cell>
          <cell r="C909" t="str">
            <v>42131-1-010</v>
          </cell>
          <cell r="D909" t="str">
            <v>42130-01-0010-000</v>
          </cell>
          <cell r="H909" t="str">
            <v>OTROS SECRETARIA DE EDUCACION PUBLICA</v>
          </cell>
        </row>
        <row r="910">
          <cell r="A910">
            <v>59324</v>
          </cell>
          <cell r="B910">
            <v>83111</v>
          </cell>
          <cell r="C910" t="str">
            <v>42131-1-011</v>
          </cell>
          <cell r="D910" t="str">
            <v>42130-01-0011-000</v>
          </cell>
          <cell r="H910" t="str">
            <v>FONDO METROPOLITANO</v>
          </cell>
        </row>
        <row r="911">
          <cell r="A911">
            <v>59325</v>
          </cell>
          <cell r="B911">
            <v>83112</v>
          </cell>
          <cell r="C911" t="str">
            <v>42131-1-012</v>
          </cell>
          <cell r="D911" t="str">
            <v>42130-01-0012-000</v>
          </cell>
          <cell r="H911" t="str">
            <v>PROGRAMA DESARROLLO REGIONAL</v>
          </cell>
        </row>
        <row r="912">
          <cell r="A912">
            <v>59326</v>
          </cell>
          <cell r="B912">
            <v>83113</v>
          </cell>
          <cell r="C912" t="str">
            <v>42131-1-013</v>
          </cell>
          <cell r="D912" t="str">
            <v>42130-01-0013-000</v>
          </cell>
          <cell r="H912" t="str">
            <v>PROGRAMAS SERVICIOS DE SALUD</v>
          </cell>
        </row>
        <row r="913">
          <cell r="A913">
            <v>59329</v>
          </cell>
          <cell r="B913">
            <v>83114</v>
          </cell>
          <cell r="C913" t="str">
            <v>42131-1-014</v>
          </cell>
          <cell r="D913" t="str">
            <v>42130-01-0014-000</v>
          </cell>
          <cell r="H913" t="str">
            <v>SEGURIDAD PUBLICA SUBSIDIO MUNICIPIO MONTERREY RAMO 36</v>
          </cell>
        </row>
        <row r="914">
          <cell r="A914">
            <v>59330</v>
          </cell>
          <cell r="B914">
            <v>83115</v>
          </cell>
          <cell r="C914" t="str">
            <v>42131-1-015</v>
          </cell>
          <cell r="D914" t="str">
            <v>42130-01-0015-000</v>
          </cell>
          <cell r="H914" t="str">
            <v>(CECYTE) COLEGIO DE ESTUDIOS CIENT. Y TEC.</v>
          </cell>
        </row>
        <row r="915">
          <cell r="A915">
            <v>59331</v>
          </cell>
          <cell r="B915">
            <v>83116</v>
          </cell>
          <cell r="C915" t="str">
            <v>42131-1-016</v>
          </cell>
          <cell r="D915" t="str">
            <v>42130-01-0016-000</v>
          </cell>
          <cell r="H915" t="str">
            <v>(ICET) INST. DE CAP. Y EDUCACION P/EL TRABAJO</v>
          </cell>
        </row>
        <row r="916">
          <cell r="A916">
            <v>59332</v>
          </cell>
          <cell r="B916">
            <v>83117</v>
          </cell>
          <cell r="C916" t="str">
            <v>42131-1-017</v>
          </cell>
          <cell r="D916" t="str">
            <v>42130-01-0017-000</v>
          </cell>
          <cell r="H916" t="str">
            <v>PROGRAMA DE ACTUALIZACION Y REGISTRO(PAR)</v>
          </cell>
        </row>
        <row r="917">
          <cell r="A917">
            <v>59333</v>
          </cell>
          <cell r="B917">
            <v>83118</v>
          </cell>
          <cell r="C917" t="str">
            <v>42131-1-018</v>
          </cell>
          <cell r="D917" t="str">
            <v>42130-01-0018-000</v>
          </cell>
          <cell r="H917" t="str">
            <v>FONDO NAL. INFRA. (FONADIN)</v>
          </cell>
        </row>
        <row r="918">
          <cell r="A918">
            <v>59334</v>
          </cell>
          <cell r="B918">
            <v>83119</v>
          </cell>
          <cell r="C918" t="str">
            <v>42131-1-019</v>
          </cell>
          <cell r="D918" t="str">
            <v>42130-01-0019-000</v>
          </cell>
          <cell r="H918" t="str">
            <v>FONDO P/LA RECONSTRUCCION DE ENTID. FED.(FONAREC)</v>
          </cell>
        </row>
        <row r="919">
          <cell r="A919">
            <v>59335</v>
          </cell>
          <cell r="B919">
            <v>83120</v>
          </cell>
          <cell r="D919" t="str">
            <v>42130-01-0020-000</v>
          </cell>
          <cell r="H919" t="str">
            <v>CONV. PROGRAMA SEGURO POPULAR</v>
          </cell>
        </row>
        <row r="921">
          <cell r="B921">
            <v>9</v>
          </cell>
          <cell r="C921" t="str">
            <v>42200-0-000</v>
          </cell>
          <cell r="D921" t="str">
            <v>42200-00-0000-000</v>
          </cell>
          <cell r="E921" t="str">
            <v>TRANSFERENCIAS, ASIGNACIONES, SUBSIDIOS Y OTRAS AYUDAS</v>
          </cell>
        </row>
        <row r="923">
          <cell r="B923">
            <v>91</v>
          </cell>
          <cell r="C923" t="str">
            <v>42211-0-000</v>
          </cell>
          <cell r="D923" t="str">
            <v>42210-00-0000-000</v>
          </cell>
          <cell r="F923" t="str">
            <v>TRANSFERENCIAS INTERNAS Y ASIGNACIONES AL SECTOR PUBLICO</v>
          </cell>
        </row>
        <row r="924">
          <cell r="B924">
            <v>911</v>
          </cell>
          <cell r="C924" t="str">
            <v>42211-1-000</v>
          </cell>
          <cell r="D924" t="str">
            <v>42210-01-0000-000</v>
          </cell>
          <cell r="G924" t="str">
            <v>TRANSFERENCIAS</v>
          </cell>
        </row>
        <row r="925">
          <cell r="A925">
            <v>59303</v>
          </cell>
          <cell r="B925">
            <v>91101</v>
          </cell>
          <cell r="C925" t="str">
            <v>42211-1-001</v>
          </cell>
          <cell r="D925" t="str">
            <v>42210-01-0001-000</v>
          </cell>
          <cell r="H925" t="str">
            <v>PROGRAMAS SECRETARIA DE DESARROLLO SUSTENTABLE</v>
          </cell>
        </row>
        <row r="926">
          <cell r="A926">
            <v>59309</v>
          </cell>
          <cell r="B926">
            <v>91102</v>
          </cell>
          <cell r="C926" t="str">
            <v>42211-1-002</v>
          </cell>
          <cell r="D926" t="str">
            <v>42210-01-0002-000</v>
          </cell>
          <cell r="H926" t="str">
            <v>ALIMENTO REOS FEDERALES (SOCORRO DE LEY)</v>
          </cell>
        </row>
        <row r="927">
          <cell r="A927">
            <v>59310</v>
          </cell>
          <cell r="B927">
            <v>91103</v>
          </cell>
          <cell r="C927" t="str">
            <v>42211-1-003</v>
          </cell>
          <cell r="D927" t="str">
            <v>42210-01-0003-000</v>
          </cell>
          <cell r="H927" t="str">
            <v>FONDO DE APOYO A LA MICRO PEQ. Y MEDIANA EMPRESA</v>
          </cell>
        </row>
        <row r="928">
          <cell r="A928">
            <v>59311</v>
          </cell>
          <cell r="B928">
            <v>91104</v>
          </cell>
          <cell r="C928" t="str">
            <v>42211-1-004</v>
          </cell>
          <cell r="D928" t="str">
            <v>42210-01-0004-000</v>
          </cell>
          <cell r="H928" t="str">
            <v>FONDO DE FOMENTO A LA INTEGRACION DE CADENAS PRODUCTIVAS</v>
          </cell>
        </row>
        <row r="929">
          <cell r="A929">
            <v>59315</v>
          </cell>
          <cell r="B929">
            <v>91105</v>
          </cell>
          <cell r="C929" t="str">
            <v>42211-1-005</v>
          </cell>
          <cell r="D929" t="str">
            <v>42210-01-0005-000</v>
          </cell>
          <cell r="H929" t="str">
            <v>FIDEICOMISO INFRAESTRUCTURA DE LOS ESTADOS</v>
          </cell>
        </row>
        <row r="930">
          <cell r="A930">
            <v>59317</v>
          </cell>
          <cell r="B930">
            <v>91106</v>
          </cell>
          <cell r="C930" t="str">
            <v>42211-1-006</v>
          </cell>
          <cell r="D930" t="str">
            <v>42210-01-0006-000</v>
          </cell>
          <cell r="H930" t="str">
            <v>FIDEICOMISO INFRAESTRUCTURA DE LOS ESTADOS PTE. AÑO</v>
          </cell>
        </row>
        <row r="931">
          <cell r="A931">
            <v>59319</v>
          </cell>
          <cell r="B931">
            <v>91107</v>
          </cell>
          <cell r="C931" t="str">
            <v>42211-1-007</v>
          </cell>
          <cell r="D931" t="str">
            <v>42210-01-0007-000</v>
          </cell>
          <cell r="H931" t="str">
            <v>FONDO DE EST. DE ING. DE LAS ENTIDADES FED.</v>
          </cell>
        </row>
        <row r="932">
          <cell r="A932">
            <v>59322</v>
          </cell>
          <cell r="B932">
            <v>91108</v>
          </cell>
          <cell r="C932" t="str">
            <v>42211-1-008</v>
          </cell>
          <cell r="D932" t="str">
            <v>42210-01-0008-000</v>
          </cell>
          <cell r="H932" t="str">
            <v>FONDO DE EST.DE INGRESOS ENT. FED. EJERCICIO ANTERIORES</v>
          </cell>
        </row>
        <row r="933">
          <cell r="A933">
            <v>59323</v>
          </cell>
          <cell r="B933">
            <v>91109</v>
          </cell>
          <cell r="C933" t="str">
            <v>42211-1-009</v>
          </cell>
          <cell r="D933" t="str">
            <v>42210-01-0009-000</v>
          </cell>
          <cell r="H933" t="str">
            <v>APOYO FINANCIERO TRANSITORIO</v>
          </cell>
        </row>
        <row r="934">
          <cell r="A934">
            <v>59327</v>
          </cell>
          <cell r="B934">
            <v>91110</v>
          </cell>
          <cell r="C934" t="str">
            <v>42211-1-010</v>
          </cell>
          <cell r="D934" t="str">
            <v>42210-01-0010-000</v>
          </cell>
          <cell r="H934" t="str">
            <v>PROGRAMA PARA LA FISCALIZACION DEL GASTO FEDERALIZADO (PROFIS)</v>
          </cell>
        </row>
        <row r="935">
          <cell r="A935">
            <v>59328</v>
          </cell>
          <cell r="B935">
            <v>91111</v>
          </cell>
          <cell r="C935" t="str">
            <v>42211-1-011</v>
          </cell>
          <cell r="D935" t="str">
            <v>42210-01-0011-000</v>
          </cell>
          <cell r="H935" t="str">
            <v>PROGRAMA PARA EL DESARROLLO INDUSTRIAL SOFTWARE (PROSOFT)</v>
          </cell>
        </row>
        <row r="936">
          <cell r="A936">
            <v>59400</v>
          </cell>
          <cell r="B936">
            <v>91112</v>
          </cell>
          <cell r="C936" t="str">
            <v>42211-1-012</v>
          </cell>
          <cell r="D936" t="str">
            <v>42210-01-0012-000</v>
          </cell>
          <cell r="H936" t="str">
            <v>DEVOLUCION DE APORTACIONES FEDERALES</v>
          </cell>
        </row>
        <row r="938">
          <cell r="B938">
            <v>92</v>
          </cell>
          <cell r="C938" t="str">
            <v>42221-0-000</v>
          </cell>
          <cell r="D938" t="str">
            <v>42220-00-0000-000</v>
          </cell>
          <cell r="F938" t="str">
            <v>TRANSFERENCIAS AL RESTO DEL SECTOR PUBLICO</v>
          </cell>
        </row>
        <row r="940">
          <cell r="B940">
            <v>93</v>
          </cell>
          <cell r="C940" t="str">
            <v>42231-0-000</v>
          </cell>
          <cell r="D940" t="str">
            <v>42230-00-0000-000</v>
          </cell>
          <cell r="F940" t="str">
            <v>SUBSIDIOS Y SUBVENCIONES</v>
          </cell>
        </row>
        <row r="942">
          <cell r="B942">
            <v>94</v>
          </cell>
          <cell r="C942" t="str">
            <v>42241-0-000</v>
          </cell>
          <cell r="D942" t="str">
            <v>42240-00-0000-000</v>
          </cell>
          <cell r="F942" t="str">
            <v>AYUDAS SOCIALES</v>
          </cell>
        </row>
        <row r="943">
          <cell r="B943">
            <v>941</v>
          </cell>
          <cell r="C943" t="str">
            <v>42241-1-000</v>
          </cell>
          <cell r="D943" t="str">
            <v>42240-01-0000-000</v>
          </cell>
          <cell r="G943" t="str">
            <v>AYUDAS SOCIALES</v>
          </cell>
        </row>
        <row r="944">
          <cell r="A944">
            <v>59306</v>
          </cell>
          <cell r="B944">
            <v>94101</v>
          </cell>
          <cell r="C944" t="str">
            <v>42241-1-001</v>
          </cell>
          <cell r="D944" t="str">
            <v>42240-01-0001-000</v>
          </cell>
          <cell r="H944" t="str">
            <v>BECAS PROBECAT</v>
          </cell>
        </row>
        <row r="945">
          <cell r="A945">
            <v>59307</v>
          </cell>
          <cell r="B945">
            <v>94102</v>
          </cell>
          <cell r="C945" t="str">
            <v>42241-1-002</v>
          </cell>
          <cell r="D945" t="str">
            <v>42240-01-0002-000</v>
          </cell>
          <cell r="H945" t="str">
            <v>BECAS PROFSNE</v>
          </cell>
        </row>
        <row r="946">
          <cell r="A946">
            <v>59308</v>
          </cell>
          <cell r="B946">
            <v>94103</v>
          </cell>
          <cell r="C946" t="str">
            <v>42241-1-003</v>
          </cell>
          <cell r="D946" t="str">
            <v>42240-01-0003-000</v>
          </cell>
          <cell r="H946" t="str">
            <v>FIDEICOMISO DE APOYO A LOS AHORRADORES</v>
          </cell>
        </row>
        <row r="948">
          <cell r="B948">
            <v>95</v>
          </cell>
          <cell r="C948" t="str">
            <v>42251-0-000</v>
          </cell>
          <cell r="D948" t="str">
            <v>42250-00-0000-000</v>
          </cell>
          <cell r="F948" t="str">
            <v>PENSIONES Y JUBILACIONES</v>
          </cell>
        </row>
        <row r="950">
          <cell r="B950">
            <v>96</v>
          </cell>
          <cell r="F950" t="str">
            <v>TRANSFERENCIAS A FIDEICOMISOS, MANDATOS Y ANALOGOS</v>
          </cell>
        </row>
        <row r="952">
          <cell r="E952" t="str">
            <v>INGRESOS DERIVADOS DE FINANCIAMIENTOS</v>
          </cell>
        </row>
        <row r="953">
          <cell r="B953">
            <v>0</v>
          </cell>
        </row>
        <row r="955">
          <cell r="B955" t="str">
            <v>01</v>
          </cell>
          <cell r="F955" t="str">
            <v>ENDEUDAMIENTO INTERNO</v>
          </cell>
        </row>
        <row r="957">
          <cell r="A957">
            <v>47000</v>
          </cell>
          <cell r="B957">
            <v>97101</v>
          </cell>
          <cell r="C957" t="str">
            <v>22311-3-001</v>
          </cell>
          <cell r="D957" t="str">
            <v>22310-03-0001-000</v>
          </cell>
          <cell r="H957" t="str">
            <v>FINANCIAMIENTO PUBLICO</v>
          </cell>
        </row>
        <row r="959">
          <cell r="B959" t="str">
            <v>02</v>
          </cell>
          <cell r="F959" t="str">
            <v>ENDEUDAMIENTO EXTERNO</v>
          </cell>
        </row>
      </sheetData>
      <sheetData sheetId="2" refreshError="1">
        <row r="1">
          <cell r="A1" t="str">
            <v>PARTIDA NORMAL</v>
          </cell>
          <cell r="B1" t="str">
            <v>PARTIDA NUEVA</v>
          </cell>
          <cell r="C1" t="str">
            <v>PARTIDA CONTABLE</v>
          </cell>
          <cell r="E1" t="str">
            <v>RECAUDACIÓN DE INGRESOS MENSUAL Y ACUMULADO</v>
          </cell>
        </row>
        <row r="2">
          <cell r="E2" t="str">
            <v>Estado de Ingresos del 1o. de Enero al 31 de Agosto del 2012</v>
          </cell>
          <cell r="AE2" t="str">
            <v>PREVIO 3</v>
          </cell>
        </row>
        <row r="3">
          <cell r="D3" t="str">
            <v>PARTIDA</v>
          </cell>
          <cell r="G3" t="str">
            <v>NOMBRE</v>
          </cell>
          <cell r="H3" t="str">
            <v>ENERO</v>
          </cell>
          <cell r="I3" t="str">
            <v>FEBRERO</v>
          </cell>
          <cell r="J3" t="str">
            <v>MARZO</v>
          </cell>
          <cell r="K3" t="str">
            <v>1er TRIMESTRE</v>
          </cell>
          <cell r="L3" t="str">
            <v>ABRIL</v>
          </cell>
          <cell r="M3" t="str">
            <v>MAYO</v>
          </cell>
          <cell r="N3" t="str">
            <v>JUNIO</v>
          </cell>
          <cell r="O3" t="str">
            <v>2do TRIMESTRE</v>
          </cell>
          <cell r="P3" t="str">
            <v>JULIO</v>
          </cell>
          <cell r="Q3" t="str">
            <v>AGOSTO</v>
          </cell>
          <cell r="R3" t="str">
            <v>SEPTIEMBRE</v>
          </cell>
          <cell r="S3" t="str">
            <v>3er TRIMESTRE</v>
          </cell>
          <cell r="T3" t="str">
            <v>OCTUBRE</v>
          </cell>
          <cell r="U3" t="str">
            <v>NOVIEMBRE</v>
          </cell>
          <cell r="V3" t="str">
            <v>DICIEMBRE</v>
          </cell>
          <cell r="W3" t="str">
            <v>4to TRIMESTRE</v>
          </cell>
          <cell r="X3" t="str">
            <v>ACUMULADO</v>
          </cell>
          <cell r="AA3" t="str">
            <v>DIF</v>
          </cell>
          <cell r="AB3" t="str">
            <v xml:space="preserve">ACUMULADO </v>
          </cell>
          <cell r="AE3" t="str">
            <v>Partida</v>
          </cell>
          <cell r="AG3" t="str">
            <v>Nombre</v>
          </cell>
          <cell r="AH3" t="str">
            <v>Mensual</v>
          </cell>
          <cell r="AI3" t="str">
            <v>Acumulado</v>
          </cell>
        </row>
        <row r="4">
          <cell r="A4">
            <v>0</v>
          </cell>
          <cell r="B4" t="e">
            <v>#N/A</v>
          </cell>
          <cell r="C4" t="e">
            <v>#N/A</v>
          </cell>
          <cell r="D4">
            <v>0</v>
          </cell>
          <cell r="G4" t="str">
            <v>I  M  P  U  E  S  T  O  S</v>
          </cell>
          <cell r="H4">
            <v>0</v>
          </cell>
          <cell r="I4">
            <v>0</v>
          </cell>
          <cell r="J4">
            <v>0</v>
          </cell>
          <cell r="K4">
            <v>0</v>
          </cell>
          <cell r="L4">
            <v>0</v>
          </cell>
          <cell r="M4">
            <v>0</v>
          </cell>
          <cell r="N4">
            <v>0</v>
          </cell>
          <cell r="O4">
            <v>0</v>
          </cell>
          <cell r="P4">
            <v>0</v>
          </cell>
          <cell r="Q4">
            <v>0</v>
          </cell>
          <cell r="S4">
            <v>0</v>
          </cell>
          <cell r="W4">
            <v>0</v>
          </cell>
          <cell r="X4">
            <v>0</v>
          </cell>
          <cell r="AA4">
            <v>0</v>
          </cell>
          <cell r="AB4">
            <v>0</v>
          </cell>
          <cell r="AE4">
            <v>0</v>
          </cell>
          <cell r="AF4">
            <v>0</v>
          </cell>
          <cell r="AG4" t="str">
            <v>I  M  P  U  E  S  T  O  S</v>
          </cell>
          <cell r="AH4">
            <v>0</v>
          </cell>
          <cell r="AI4">
            <v>0</v>
          </cell>
        </row>
        <row r="5">
          <cell r="A5">
            <v>12500</v>
          </cell>
          <cell r="B5">
            <v>15101</v>
          </cell>
          <cell r="C5" t="str">
            <v>41151-1-001</v>
          </cell>
          <cell r="D5">
            <v>12500</v>
          </cell>
          <cell r="E5">
            <v>125</v>
          </cell>
          <cell r="F5">
            <v>0</v>
          </cell>
          <cell r="G5" t="str">
            <v>S O B R E   N O M I N A S</v>
          </cell>
          <cell r="H5">
            <v>382913310.25999999</v>
          </cell>
          <cell r="I5">
            <v>237297067.90000001</v>
          </cell>
          <cell r="J5">
            <v>245842624.69999999</v>
          </cell>
          <cell r="K5">
            <v>866053002.8599999</v>
          </cell>
          <cell r="L5">
            <v>296411755.94999999</v>
          </cell>
          <cell r="M5">
            <v>250016014.09</v>
          </cell>
          <cell r="N5">
            <v>267165747.90000001</v>
          </cell>
          <cell r="O5">
            <v>813593517.93999994</v>
          </cell>
          <cell r="P5">
            <v>248651208.12</v>
          </cell>
          <cell r="Q5">
            <v>267189358.16999999</v>
          </cell>
          <cell r="S5">
            <v>515840566.28999996</v>
          </cell>
          <cell r="W5">
            <v>0</v>
          </cell>
          <cell r="X5">
            <v>2195487087.0900002</v>
          </cell>
          <cell r="AA5">
            <v>0</v>
          </cell>
          <cell r="AB5">
            <v>2195487087.0900002</v>
          </cell>
          <cell r="AE5">
            <v>125</v>
          </cell>
          <cell r="AF5">
            <v>0</v>
          </cell>
          <cell r="AG5" t="str">
            <v>S O B R E   N O M I N A S</v>
          </cell>
          <cell r="AH5">
            <v>267189358.16999999</v>
          </cell>
          <cell r="AI5">
            <v>2195487087.0900002</v>
          </cell>
        </row>
        <row r="6">
          <cell r="A6">
            <v>12502</v>
          </cell>
          <cell r="B6">
            <v>15103</v>
          </cell>
          <cell r="C6" t="str">
            <v>41151-1-003</v>
          </cell>
          <cell r="D6">
            <v>12502</v>
          </cell>
          <cell r="E6">
            <v>125</v>
          </cell>
          <cell r="F6">
            <v>2</v>
          </cell>
          <cell r="G6" t="str">
            <v>I.S.N. ACTOS DE FISCALIZACION</v>
          </cell>
          <cell r="H6">
            <v>413359</v>
          </cell>
          <cell r="I6">
            <v>121180</v>
          </cell>
          <cell r="J6">
            <v>584880</v>
          </cell>
          <cell r="K6">
            <v>1119419</v>
          </cell>
          <cell r="L6">
            <v>134028</v>
          </cell>
          <cell r="M6">
            <v>305855.99</v>
          </cell>
          <cell r="N6">
            <v>997577.97</v>
          </cell>
          <cell r="O6">
            <v>1437461.96</v>
          </cell>
          <cell r="P6">
            <v>574422.44999999995</v>
          </cell>
          <cell r="Q6">
            <v>0</v>
          </cell>
          <cell r="S6">
            <v>574422.44999999995</v>
          </cell>
          <cell r="W6">
            <v>0</v>
          </cell>
          <cell r="X6">
            <v>3131303.41</v>
          </cell>
          <cell r="AA6">
            <v>0</v>
          </cell>
          <cell r="AB6">
            <v>3131303.41</v>
          </cell>
          <cell r="AE6">
            <v>125</v>
          </cell>
          <cell r="AF6">
            <v>2</v>
          </cell>
          <cell r="AG6" t="str">
            <v>I.S.N. ACTOS DE FISCALIZACION</v>
          </cell>
          <cell r="AH6">
            <v>0</v>
          </cell>
          <cell r="AI6">
            <v>3131303.41</v>
          </cell>
        </row>
        <row r="7">
          <cell r="A7">
            <v>12503</v>
          </cell>
          <cell r="B7">
            <v>15108</v>
          </cell>
          <cell r="C7" t="str">
            <v>41151-1-008</v>
          </cell>
          <cell r="D7">
            <v>12503</v>
          </cell>
          <cell r="E7">
            <v>125</v>
          </cell>
          <cell r="F7">
            <v>3</v>
          </cell>
          <cell r="G7" t="str">
            <v>ACTUALIZACION DE ISN ACTOS FIS.</v>
          </cell>
          <cell r="H7">
            <v>29302</v>
          </cell>
          <cell r="I7">
            <v>18749</v>
          </cell>
          <cell r="J7">
            <v>69618</v>
          </cell>
          <cell r="K7">
            <v>117669</v>
          </cell>
          <cell r="L7">
            <v>15613</v>
          </cell>
          <cell r="M7">
            <v>21199.02</v>
          </cell>
          <cell r="N7">
            <v>16228.19</v>
          </cell>
          <cell r="O7">
            <v>53040.210000000006</v>
          </cell>
          <cell r="P7">
            <v>60852.82</v>
          </cell>
          <cell r="Q7">
            <v>0</v>
          </cell>
          <cell r="S7">
            <v>60852.82</v>
          </cell>
          <cell r="W7">
            <v>0</v>
          </cell>
          <cell r="X7">
            <v>231562.03</v>
          </cell>
          <cell r="AA7">
            <v>0</v>
          </cell>
          <cell r="AB7">
            <v>231562.03</v>
          </cell>
          <cell r="AE7">
            <v>125</v>
          </cell>
          <cell r="AF7">
            <v>3</v>
          </cell>
          <cell r="AG7" t="str">
            <v>ACTUALIZACION DE ISN ACTOS FIS.</v>
          </cell>
          <cell r="AH7">
            <v>0</v>
          </cell>
          <cell r="AI7">
            <v>231562.03</v>
          </cell>
        </row>
        <row r="8">
          <cell r="A8">
            <v>12504</v>
          </cell>
          <cell r="B8">
            <v>15109</v>
          </cell>
          <cell r="C8" t="str">
            <v>41151-1-009</v>
          </cell>
          <cell r="D8">
            <v>12504</v>
          </cell>
          <cell r="E8">
            <v>125</v>
          </cell>
          <cell r="F8">
            <v>4</v>
          </cell>
          <cell r="G8" t="str">
            <v>ACTUALIZACION DE I.S.N.</v>
          </cell>
          <cell r="H8">
            <v>96405.7</v>
          </cell>
          <cell r="I8">
            <v>164991.01</v>
          </cell>
          <cell r="J8">
            <v>148419.04999999999</v>
          </cell>
          <cell r="K8">
            <v>409815.76</v>
          </cell>
          <cell r="L8">
            <v>131758.37</v>
          </cell>
          <cell r="M8">
            <v>162271.76999999999</v>
          </cell>
          <cell r="N8">
            <v>152522.16</v>
          </cell>
          <cell r="O8">
            <v>446552.30000000005</v>
          </cell>
          <cell r="P8">
            <v>97668.46</v>
          </cell>
          <cell r="Q8">
            <v>195336.15</v>
          </cell>
          <cell r="S8">
            <v>293004.61</v>
          </cell>
          <cell r="W8">
            <v>0</v>
          </cell>
          <cell r="X8">
            <v>1149372.67</v>
          </cell>
          <cell r="AA8">
            <v>0</v>
          </cell>
          <cell r="AB8">
            <v>1149372.67</v>
          </cell>
          <cell r="AE8">
            <v>125</v>
          </cell>
          <cell r="AF8">
            <v>4</v>
          </cell>
          <cell r="AG8" t="str">
            <v>ACTUALIZACION DE I.S.N.</v>
          </cell>
          <cell r="AH8">
            <v>195336.15</v>
          </cell>
          <cell r="AI8">
            <v>1149372.67</v>
          </cell>
        </row>
        <row r="9">
          <cell r="A9">
            <v>12505</v>
          </cell>
          <cell r="B9">
            <v>15104</v>
          </cell>
          <cell r="C9" t="str">
            <v>41151-1-004</v>
          </cell>
          <cell r="D9">
            <v>12505</v>
          </cell>
          <cell r="E9">
            <v>125</v>
          </cell>
          <cell r="F9">
            <v>5</v>
          </cell>
          <cell r="G9" t="str">
            <v>IMPUESTO SOBRE NOMINAS POR CREDITO</v>
          </cell>
          <cell r="H9">
            <v>528224.87</v>
          </cell>
          <cell r="I9">
            <v>596097.56999999995</v>
          </cell>
          <cell r="J9">
            <v>527976.55000000005</v>
          </cell>
          <cell r="K9">
            <v>1652298.99</v>
          </cell>
          <cell r="L9">
            <v>617395.72</v>
          </cell>
          <cell r="M9">
            <v>399027.18</v>
          </cell>
          <cell r="N9">
            <v>510799.44</v>
          </cell>
          <cell r="O9">
            <v>1527222.3399999999</v>
          </cell>
          <cell r="P9">
            <v>636129.59</v>
          </cell>
          <cell r="Q9">
            <v>405091.08</v>
          </cell>
          <cell r="S9">
            <v>1041220.6699999999</v>
          </cell>
          <cell r="W9">
            <v>0</v>
          </cell>
          <cell r="X9">
            <v>4220742</v>
          </cell>
          <cell r="AA9">
            <v>0</v>
          </cell>
          <cell r="AB9">
            <v>4220742</v>
          </cell>
          <cell r="AE9">
            <v>125</v>
          </cell>
          <cell r="AF9">
            <v>5</v>
          </cell>
          <cell r="AG9" t="str">
            <v>IMPUESTO SOBRE NOMINAS POR CREDITO</v>
          </cell>
          <cell r="AH9">
            <v>405091.08</v>
          </cell>
          <cell r="AI9">
            <v>4220742</v>
          </cell>
        </row>
        <row r="10">
          <cell r="A10">
            <v>12600</v>
          </cell>
          <cell r="B10">
            <v>13101</v>
          </cell>
          <cell r="C10" t="str">
            <v>41131-1-001</v>
          </cell>
          <cell r="D10">
            <v>12600</v>
          </cell>
          <cell r="E10">
            <v>126</v>
          </cell>
          <cell r="F10">
            <v>0</v>
          </cell>
          <cell r="G10" t="str">
            <v>IMPUESTO SOBRE HOSPEDAJE</v>
          </cell>
          <cell r="H10">
            <v>2591246.9</v>
          </cell>
          <cell r="I10">
            <v>2562913.85</v>
          </cell>
          <cell r="J10">
            <v>2777198.12</v>
          </cell>
          <cell r="K10">
            <v>7931358.8700000001</v>
          </cell>
          <cell r="L10">
            <v>3355181.33</v>
          </cell>
          <cell r="M10">
            <v>3068211.49</v>
          </cell>
          <cell r="N10">
            <v>3289236.67</v>
          </cell>
          <cell r="O10">
            <v>9712629.4900000002</v>
          </cell>
          <cell r="P10">
            <v>3773026.01</v>
          </cell>
          <cell r="Q10">
            <v>3448775.56</v>
          </cell>
          <cell r="S10">
            <v>7221801.5700000003</v>
          </cell>
          <cell r="W10">
            <v>0</v>
          </cell>
          <cell r="X10">
            <v>24865789.930000003</v>
          </cell>
          <cell r="AA10">
            <v>0</v>
          </cell>
          <cell r="AB10">
            <v>24865789.93</v>
          </cell>
          <cell r="AE10">
            <v>126</v>
          </cell>
          <cell r="AF10">
            <v>0</v>
          </cell>
          <cell r="AG10" t="str">
            <v>IMPUESTO SOBRE HOSPEDAJE</v>
          </cell>
          <cell r="AH10">
            <v>3448775.56</v>
          </cell>
          <cell r="AI10">
            <v>24865789.93</v>
          </cell>
        </row>
        <row r="11">
          <cell r="A11">
            <v>12603</v>
          </cell>
          <cell r="B11">
            <v>13103</v>
          </cell>
          <cell r="C11" t="str">
            <v>41131-1-002</v>
          </cell>
          <cell r="D11">
            <v>12603</v>
          </cell>
          <cell r="E11">
            <v>126</v>
          </cell>
          <cell r="F11">
            <v>3</v>
          </cell>
          <cell r="G11" t="str">
            <v>ACTUALIZACION IMP.SOBRE HOSPEDAJE</v>
          </cell>
          <cell r="H11">
            <v>876.62</v>
          </cell>
          <cell r="I11">
            <v>413</v>
          </cell>
          <cell r="J11">
            <v>1446.87</v>
          </cell>
          <cell r="K11">
            <v>2736.49</v>
          </cell>
          <cell r="L11">
            <v>1784.45</v>
          </cell>
          <cell r="M11">
            <v>264</v>
          </cell>
          <cell r="N11">
            <v>193.9</v>
          </cell>
          <cell r="O11">
            <v>2242.35</v>
          </cell>
          <cell r="P11">
            <v>18264.060000000001</v>
          </cell>
          <cell r="Q11">
            <v>1467.28</v>
          </cell>
          <cell r="S11">
            <v>19731.34</v>
          </cell>
          <cell r="W11">
            <v>0</v>
          </cell>
          <cell r="X11">
            <v>24710.18</v>
          </cell>
          <cell r="AA11">
            <v>0</v>
          </cell>
          <cell r="AB11">
            <v>24710.18</v>
          </cell>
          <cell r="AE11">
            <v>126</v>
          </cell>
          <cell r="AF11">
            <v>3</v>
          </cell>
          <cell r="AG11" t="str">
            <v>ACTUALIZACION IMP.SOBRE HOSPEDAJE</v>
          </cell>
          <cell r="AH11">
            <v>1467.28</v>
          </cell>
          <cell r="AI11">
            <v>24710.18</v>
          </cell>
        </row>
        <row r="12">
          <cell r="A12">
            <v>12700</v>
          </cell>
          <cell r="B12" t="str">
            <v>11101</v>
          </cell>
          <cell r="C12" t="str">
            <v>41111-1-001</v>
          </cell>
          <cell r="D12">
            <v>12700</v>
          </cell>
          <cell r="E12">
            <v>127</v>
          </cell>
          <cell r="F12">
            <v>0</v>
          </cell>
          <cell r="G12" t="str">
            <v>IMPUESTO POR OBTENCION DE PREMIOS</v>
          </cell>
          <cell r="H12">
            <v>4911947.1500000004</v>
          </cell>
          <cell r="I12">
            <v>1937005.52</v>
          </cell>
          <cell r="J12">
            <v>1760966.09</v>
          </cell>
          <cell r="K12">
            <v>8609918.7599999998</v>
          </cell>
          <cell r="L12">
            <v>1962817.44</v>
          </cell>
          <cell r="M12">
            <v>1820570.77</v>
          </cell>
          <cell r="N12">
            <v>2083100.47</v>
          </cell>
          <cell r="O12">
            <v>5866488.6799999997</v>
          </cell>
          <cell r="P12">
            <v>1957106.04</v>
          </cell>
          <cell r="Q12">
            <v>1776317.86</v>
          </cell>
          <cell r="S12">
            <v>3733423.9000000004</v>
          </cell>
          <cell r="W12">
            <v>0</v>
          </cell>
          <cell r="X12">
            <v>18209831.34</v>
          </cell>
          <cell r="AA12">
            <v>0</v>
          </cell>
          <cell r="AB12">
            <v>18209831.34</v>
          </cell>
          <cell r="AE12">
            <v>127</v>
          </cell>
          <cell r="AF12">
            <v>0</v>
          </cell>
          <cell r="AG12" t="str">
            <v>IMPUESTO POR OBTENCION DE PREMIOS</v>
          </cell>
          <cell r="AH12">
            <v>1776317.86</v>
          </cell>
          <cell r="AI12">
            <v>18209831.34</v>
          </cell>
        </row>
        <row r="13">
          <cell r="A13">
            <v>12900</v>
          </cell>
          <cell r="B13">
            <v>13201</v>
          </cell>
          <cell r="C13" t="str">
            <v>41131-2-001</v>
          </cell>
          <cell r="D13">
            <v>12900</v>
          </cell>
          <cell r="E13">
            <v>129</v>
          </cell>
          <cell r="F13">
            <v>0</v>
          </cell>
          <cell r="G13" t="str">
            <v>IMP.SOBRE TRANS.DE PROP.DE VEH.AUT.USADO</v>
          </cell>
          <cell r="H13">
            <v>14940828</v>
          </cell>
          <cell r="I13">
            <v>17829050.18</v>
          </cell>
          <cell r="J13">
            <v>16782781</v>
          </cell>
          <cell r="K13">
            <v>49552659.18</v>
          </cell>
          <cell r="L13">
            <v>13106440</v>
          </cell>
          <cell r="M13">
            <v>15391719</v>
          </cell>
          <cell r="N13">
            <v>13949869</v>
          </cell>
          <cell r="O13">
            <v>42448028</v>
          </cell>
          <cell r="P13">
            <v>14386480</v>
          </cell>
          <cell r="Q13">
            <v>14186178</v>
          </cell>
          <cell r="S13">
            <v>28572658</v>
          </cell>
          <cell r="W13">
            <v>0</v>
          </cell>
          <cell r="X13">
            <v>120573345.18000001</v>
          </cell>
          <cell r="AA13">
            <v>0</v>
          </cell>
          <cell r="AB13">
            <v>120573345.18000001</v>
          </cell>
          <cell r="AE13">
            <v>129</v>
          </cell>
          <cell r="AF13">
            <v>0</v>
          </cell>
          <cell r="AG13" t="str">
            <v>IMP.SOBRE TRANS.DE PROP.DE VEH.AUT.USADO</v>
          </cell>
          <cell r="AH13">
            <v>14186178</v>
          </cell>
          <cell r="AI13">
            <v>120573345.18000001</v>
          </cell>
        </row>
        <row r="14">
          <cell r="A14">
            <v>12901</v>
          </cell>
          <cell r="B14">
            <v>13202</v>
          </cell>
          <cell r="C14" t="str">
            <v>41131-2-002</v>
          </cell>
          <cell r="D14">
            <v>12901</v>
          </cell>
          <cell r="E14">
            <v>129</v>
          </cell>
          <cell r="F14">
            <v>1</v>
          </cell>
          <cell r="G14" t="str">
            <v>IMP.DE TRANSM.POR REQUERIMIENTO</v>
          </cell>
          <cell r="H14">
            <v>0</v>
          </cell>
          <cell r="I14">
            <v>0</v>
          </cell>
          <cell r="J14">
            <v>0</v>
          </cell>
          <cell r="K14">
            <v>0</v>
          </cell>
          <cell r="L14">
            <v>0</v>
          </cell>
          <cell r="M14">
            <v>0</v>
          </cell>
          <cell r="N14">
            <v>0</v>
          </cell>
          <cell r="O14">
            <v>0</v>
          </cell>
          <cell r="P14">
            <v>0</v>
          </cell>
          <cell r="Q14">
            <v>0</v>
          </cell>
          <cell r="S14">
            <v>0</v>
          </cell>
          <cell r="W14">
            <v>0</v>
          </cell>
          <cell r="X14">
            <v>0</v>
          </cell>
          <cell r="AA14">
            <v>0</v>
          </cell>
          <cell r="AB14">
            <v>0</v>
          </cell>
          <cell r="AE14">
            <v>129</v>
          </cell>
          <cell r="AF14">
            <v>1</v>
          </cell>
          <cell r="AG14" t="str">
            <v>IMP.DE TRANSM.POR REQUERIMIENTO</v>
          </cell>
          <cell r="AH14">
            <v>0</v>
          </cell>
          <cell r="AI14">
            <v>0</v>
          </cell>
        </row>
        <row r="15">
          <cell r="A15">
            <v>13001</v>
          </cell>
          <cell r="B15">
            <v>15105</v>
          </cell>
          <cell r="C15" t="str">
            <v>41151-1-005</v>
          </cell>
          <cell r="D15">
            <v>13001</v>
          </cell>
          <cell r="E15">
            <v>130</v>
          </cell>
          <cell r="F15">
            <v>1</v>
          </cell>
          <cell r="G15" t="str">
            <v>DEV.IMPTO.SOBRE NOMINA</v>
          </cell>
          <cell r="H15">
            <v>0</v>
          </cell>
          <cell r="I15">
            <v>0</v>
          </cell>
          <cell r="J15">
            <v>-81572</v>
          </cell>
          <cell r="K15">
            <v>-81572</v>
          </cell>
          <cell r="L15">
            <v>0</v>
          </cell>
          <cell r="M15">
            <v>0</v>
          </cell>
          <cell r="N15">
            <v>0</v>
          </cell>
          <cell r="O15">
            <v>0</v>
          </cell>
          <cell r="P15">
            <v>-27623.3</v>
          </cell>
          <cell r="Q15">
            <v>-573092.62</v>
          </cell>
          <cell r="S15">
            <v>-600715.92000000004</v>
          </cell>
          <cell r="W15">
            <v>0</v>
          </cell>
          <cell r="X15">
            <v>-682287.92</v>
          </cell>
          <cell r="AA15">
            <v>0</v>
          </cell>
          <cell r="AB15">
            <v>-682287.92</v>
          </cell>
          <cell r="AE15">
            <v>130</v>
          </cell>
          <cell r="AF15">
            <v>1</v>
          </cell>
          <cell r="AG15" t="str">
            <v>DEV.IMPTO.SOBRE NOMINA</v>
          </cell>
          <cell r="AH15">
            <v>-573092.62</v>
          </cell>
          <cell r="AI15">
            <v>-682287.92</v>
          </cell>
        </row>
        <row r="16">
          <cell r="A16">
            <v>13003</v>
          </cell>
          <cell r="B16" t="str">
            <v>11102</v>
          </cell>
          <cell r="C16" t="str">
            <v>41111-1-002</v>
          </cell>
          <cell r="D16">
            <v>13003</v>
          </cell>
          <cell r="E16">
            <v>130</v>
          </cell>
          <cell r="F16">
            <v>3</v>
          </cell>
          <cell r="G16" t="str">
            <v>DEV.IMP.POR OBTENCION DE PREMIOS</v>
          </cell>
          <cell r="H16">
            <v>0</v>
          </cell>
          <cell r="I16">
            <v>0</v>
          </cell>
          <cell r="J16">
            <v>0</v>
          </cell>
          <cell r="K16">
            <v>0</v>
          </cell>
          <cell r="L16">
            <v>0</v>
          </cell>
          <cell r="M16">
            <v>0</v>
          </cell>
          <cell r="N16">
            <v>0</v>
          </cell>
          <cell r="O16">
            <v>0</v>
          </cell>
          <cell r="P16">
            <v>0</v>
          </cell>
          <cell r="Q16">
            <v>0</v>
          </cell>
          <cell r="S16">
            <v>0</v>
          </cell>
          <cell r="W16">
            <v>0</v>
          </cell>
          <cell r="X16">
            <v>0</v>
          </cell>
          <cell r="AA16">
            <v>0</v>
          </cell>
          <cell r="AB16">
            <v>0</v>
          </cell>
          <cell r="AE16">
            <v>130</v>
          </cell>
          <cell r="AF16">
            <v>3</v>
          </cell>
          <cell r="AG16" t="str">
            <v>DEV.IMP.POR OBTENCION DE PREMIOS</v>
          </cell>
          <cell r="AH16">
            <v>0</v>
          </cell>
          <cell r="AI16">
            <v>0</v>
          </cell>
        </row>
        <row r="17">
          <cell r="A17">
            <v>13004</v>
          </cell>
          <cell r="B17">
            <v>15110</v>
          </cell>
          <cell r="C17" t="str">
            <v>41151-1-010</v>
          </cell>
          <cell r="D17">
            <v>13004</v>
          </cell>
          <cell r="E17">
            <v>130</v>
          </cell>
          <cell r="F17">
            <v>4</v>
          </cell>
          <cell r="G17" t="str">
            <v>ACT.E INTS.POR DEV.IMP.S/NOMINA</v>
          </cell>
          <cell r="H17">
            <v>0</v>
          </cell>
          <cell r="I17">
            <v>0</v>
          </cell>
          <cell r="J17">
            <v>0</v>
          </cell>
          <cell r="K17">
            <v>0</v>
          </cell>
          <cell r="L17">
            <v>0</v>
          </cell>
          <cell r="M17">
            <v>0</v>
          </cell>
          <cell r="N17">
            <v>0</v>
          </cell>
          <cell r="O17">
            <v>0</v>
          </cell>
          <cell r="P17">
            <v>0</v>
          </cell>
          <cell r="Q17">
            <v>0</v>
          </cell>
          <cell r="S17">
            <v>0</v>
          </cell>
          <cell r="W17">
            <v>0</v>
          </cell>
          <cell r="X17">
            <v>0</v>
          </cell>
          <cell r="AA17">
            <v>0</v>
          </cell>
          <cell r="AB17">
            <v>0</v>
          </cell>
          <cell r="AE17">
            <v>130</v>
          </cell>
          <cell r="AF17">
            <v>4</v>
          </cell>
          <cell r="AG17" t="str">
            <v>ACT.E INTS.POR DEV.IMP.S/NOMINA</v>
          </cell>
          <cell r="AH17">
            <v>0</v>
          </cell>
          <cell r="AI17">
            <v>0</v>
          </cell>
        </row>
        <row r="18">
          <cell r="A18">
            <v>13005</v>
          </cell>
          <cell r="B18">
            <v>13204</v>
          </cell>
          <cell r="C18" t="str">
            <v>41131-2-003</v>
          </cell>
          <cell r="D18">
            <v>13005</v>
          </cell>
          <cell r="E18">
            <v>130</v>
          </cell>
          <cell r="F18">
            <v>5</v>
          </cell>
          <cell r="G18" t="str">
            <v>ACT.E INTS.POR DEV.IMP.S/TRANS.VEH.USADO</v>
          </cell>
          <cell r="H18">
            <v>0</v>
          </cell>
          <cell r="I18">
            <v>0</v>
          </cell>
          <cell r="J18">
            <v>0</v>
          </cell>
          <cell r="K18">
            <v>0</v>
          </cell>
          <cell r="L18">
            <v>0</v>
          </cell>
          <cell r="M18">
            <v>0</v>
          </cell>
          <cell r="N18">
            <v>0</v>
          </cell>
          <cell r="O18">
            <v>0</v>
          </cell>
          <cell r="P18">
            <v>0</v>
          </cell>
          <cell r="Q18">
            <v>0</v>
          </cell>
          <cell r="S18">
            <v>0</v>
          </cell>
          <cell r="W18">
            <v>0</v>
          </cell>
          <cell r="X18">
            <v>0</v>
          </cell>
          <cell r="AA18">
            <v>0</v>
          </cell>
          <cell r="AB18">
            <v>0</v>
          </cell>
          <cell r="AE18">
            <v>130</v>
          </cell>
          <cell r="AF18">
            <v>5</v>
          </cell>
          <cell r="AG18" t="str">
            <v>ACT.E INTS.POR DEV.IMP.S/TRANS.VEH.USADO</v>
          </cell>
          <cell r="AH18">
            <v>0</v>
          </cell>
          <cell r="AI18">
            <v>0</v>
          </cell>
        </row>
        <row r="19">
          <cell r="A19">
            <v>13008</v>
          </cell>
          <cell r="B19">
            <v>15106</v>
          </cell>
          <cell r="C19" t="str">
            <v>41151-1-006</v>
          </cell>
          <cell r="D19">
            <v>13008</v>
          </cell>
          <cell r="E19">
            <v>130</v>
          </cell>
          <cell r="F19">
            <v>8</v>
          </cell>
          <cell r="G19" t="str">
            <v>SUBSIDIO DE ISN</v>
          </cell>
          <cell r="H19">
            <v>-1189056.56</v>
          </cell>
          <cell r="I19">
            <v>-848944.75</v>
          </cell>
          <cell r="J19">
            <v>-731453.43</v>
          </cell>
          <cell r="K19">
            <v>-2769454.74</v>
          </cell>
          <cell r="L19">
            <v>-908842.31</v>
          </cell>
          <cell r="M19">
            <v>-1355197.61</v>
          </cell>
          <cell r="N19">
            <v>-1034787.61</v>
          </cell>
          <cell r="O19">
            <v>-3298827.53</v>
          </cell>
          <cell r="P19">
            <v>-1318899.6399999999</v>
          </cell>
          <cell r="Q19">
            <v>-2111970.34</v>
          </cell>
          <cell r="S19">
            <v>-3430869.9799999995</v>
          </cell>
          <cell r="W19">
            <v>0</v>
          </cell>
          <cell r="X19">
            <v>-9499152.25</v>
          </cell>
          <cell r="AA19">
            <v>0</v>
          </cell>
          <cell r="AB19">
            <v>-9499152.25</v>
          </cell>
          <cell r="AE19">
            <v>130</v>
          </cell>
          <cell r="AF19">
            <v>8</v>
          </cell>
          <cell r="AG19" t="str">
            <v>SUBSIDIO DE ISN</v>
          </cell>
          <cell r="AH19">
            <v>-2111970.34</v>
          </cell>
          <cell r="AI19">
            <v>-9499152.25</v>
          </cell>
        </row>
        <row r="20">
          <cell r="A20">
            <v>13010</v>
          </cell>
          <cell r="B20">
            <v>13203</v>
          </cell>
          <cell r="C20" t="str">
            <v>41131-2-004</v>
          </cell>
          <cell r="D20">
            <v>13010</v>
          </cell>
          <cell r="E20">
            <v>130</v>
          </cell>
          <cell r="F20">
            <v>10</v>
          </cell>
          <cell r="G20" t="str">
            <v>DEV.IMP.S/TRANS.PROP.VEH.USADOS</v>
          </cell>
          <cell r="H20">
            <v>0</v>
          </cell>
          <cell r="I20">
            <v>0</v>
          </cell>
          <cell r="J20">
            <v>0</v>
          </cell>
          <cell r="K20">
            <v>0</v>
          </cell>
          <cell r="L20">
            <v>0</v>
          </cell>
          <cell r="M20">
            <v>0</v>
          </cell>
          <cell r="N20">
            <v>0</v>
          </cell>
          <cell r="O20">
            <v>0</v>
          </cell>
          <cell r="P20">
            <v>0</v>
          </cell>
          <cell r="Q20">
            <v>0</v>
          </cell>
          <cell r="S20">
            <v>0</v>
          </cell>
          <cell r="W20">
            <v>0</v>
          </cell>
          <cell r="X20">
            <v>0</v>
          </cell>
          <cell r="AA20">
            <v>0</v>
          </cell>
          <cell r="AB20">
            <v>0</v>
          </cell>
          <cell r="AE20">
            <v>130</v>
          </cell>
          <cell r="AF20">
            <v>10</v>
          </cell>
          <cell r="AG20" t="str">
            <v>DEV.IMP.S/TRANS.PROP.VEH.USADOS</v>
          </cell>
          <cell r="AH20">
            <v>0</v>
          </cell>
          <cell r="AI20">
            <v>0</v>
          </cell>
        </row>
        <row r="21">
          <cell r="A21">
            <v>13100</v>
          </cell>
          <cell r="B21" t="e">
            <v>#N/A</v>
          </cell>
          <cell r="C21" t="e">
            <v>#N/A</v>
          </cell>
          <cell r="D21">
            <v>13100</v>
          </cell>
          <cell r="E21">
            <v>131</v>
          </cell>
          <cell r="F21">
            <v>0</v>
          </cell>
          <cell r="G21" t="str">
            <v>SUBSIDIOS IMPUESTO</v>
          </cell>
          <cell r="H21">
            <v>0</v>
          </cell>
          <cell r="I21">
            <v>0</v>
          </cell>
          <cell r="J21">
            <v>0</v>
          </cell>
          <cell r="K21">
            <v>0</v>
          </cell>
          <cell r="L21">
            <v>0</v>
          </cell>
          <cell r="M21">
            <v>0</v>
          </cell>
          <cell r="N21">
            <v>0</v>
          </cell>
          <cell r="O21">
            <v>0</v>
          </cell>
          <cell r="P21">
            <v>0</v>
          </cell>
          <cell r="Q21">
            <v>0</v>
          </cell>
          <cell r="S21">
            <v>0</v>
          </cell>
          <cell r="W21">
            <v>0</v>
          </cell>
          <cell r="X21">
            <v>0</v>
          </cell>
          <cell r="AA21">
            <v>0</v>
          </cell>
          <cell r="AB21">
            <v>0</v>
          </cell>
          <cell r="AE21">
            <v>131</v>
          </cell>
          <cell r="AF21">
            <v>0</v>
          </cell>
          <cell r="AG21" t="str">
            <v>SUBSIDIOS IMPUESTO</v>
          </cell>
          <cell r="AH21">
            <v>0</v>
          </cell>
          <cell r="AI21">
            <v>0</v>
          </cell>
        </row>
        <row r="22">
          <cell r="A22">
            <v>13101</v>
          </cell>
          <cell r="B22">
            <v>15107</v>
          </cell>
          <cell r="C22" t="str">
            <v>41151-1-007</v>
          </cell>
          <cell r="D22">
            <v>13101</v>
          </cell>
          <cell r="E22">
            <v>131</v>
          </cell>
          <cell r="F22">
            <v>1</v>
          </cell>
          <cell r="G22" t="str">
            <v>SUB.IMP.S/NOMINA S/G ACUERDO 27-05-09</v>
          </cell>
          <cell r="H22">
            <v>-3256097.11</v>
          </cell>
          <cell r="I22">
            <v>-2611250.73</v>
          </cell>
          <cell r="J22">
            <v>-3481096.15</v>
          </cell>
          <cell r="K22">
            <v>-9348443.9900000002</v>
          </cell>
          <cell r="L22">
            <v>-3181071.2</v>
          </cell>
          <cell r="M22">
            <v>-4133446.12</v>
          </cell>
          <cell r="N22">
            <v>-3069638.77</v>
          </cell>
          <cell r="O22">
            <v>-10384156.09</v>
          </cell>
          <cell r="P22">
            <v>-3441959.7</v>
          </cell>
          <cell r="Q22">
            <v>-3687254.08</v>
          </cell>
          <cell r="S22">
            <v>-7129213.7800000003</v>
          </cell>
          <cell r="W22">
            <v>0</v>
          </cell>
          <cell r="X22">
            <v>-26861813.859999999</v>
          </cell>
          <cell r="AA22">
            <v>0</v>
          </cell>
          <cell r="AB22">
            <v>-26861813.859999999</v>
          </cell>
          <cell r="AE22">
            <v>131</v>
          </cell>
          <cell r="AF22">
            <v>1</v>
          </cell>
          <cell r="AG22" t="str">
            <v>SUB.IMP.S/NOMINA S/G ACUERDO 27-05-09</v>
          </cell>
          <cell r="AH22">
            <v>-3687254.08</v>
          </cell>
          <cell r="AI22">
            <v>-26861813.859999999</v>
          </cell>
        </row>
        <row r="23">
          <cell r="A23">
            <v>13102</v>
          </cell>
          <cell r="B23">
            <v>13102</v>
          </cell>
          <cell r="C23" t="str">
            <v>41131-1-003</v>
          </cell>
          <cell r="D23">
            <v>13102</v>
          </cell>
          <cell r="E23">
            <v>131</v>
          </cell>
          <cell r="F23">
            <v>2</v>
          </cell>
          <cell r="G23" t="str">
            <v>SUB.IMP.S/HOSPEDAJE S/G ACUERDO 27-05-09</v>
          </cell>
          <cell r="H23">
            <v>0</v>
          </cell>
          <cell r="I23">
            <v>0</v>
          </cell>
          <cell r="J23">
            <v>0</v>
          </cell>
          <cell r="K23">
            <v>0</v>
          </cell>
          <cell r="L23">
            <v>0</v>
          </cell>
          <cell r="M23">
            <v>0</v>
          </cell>
          <cell r="N23">
            <v>0</v>
          </cell>
          <cell r="O23">
            <v>0</v>
          </cell>
          <cell r="P23">
            <v>0</v>
          </cell>
          <cell r="Q23">
            <v>-80000</v>
          </cell>
          <cell r="S23">
            <v>-80000</v>
          </cell>
          <cell r="W23">
            <v>0</v>
          </cell>
          <cell r="X23">
            <v>-80000</v>
          </cell>
          <cell r="AA23">
            <v>0</v>
          </cell>
          <cell r="AB23">
            <v>-80000</v>
          </cell>
          <cell r="AE23">
            <v>131</v>
          </cell>
          <cell r="AF23">
            <v>2</v>
          </cell>
          <cell r="AG23" t="str">
            <v>SUB.IMP.S/HOSPEDAJE S/G ACUERDO 27-05-09</v>
          </cell>
          <cell r="AH23">
            <v>-80000</v>
          </cell>
          <cell r="AI23">
            <v>-80000</v>
          </cell>
        </row>
        <row r="24">
          <cell r="A24">
            <v>13103</v>
          </cell>
          <cell r="B24">
            <v>17501</v>
          </cell>
          <cell r="C24" t="str">
            <v>41171-5-001</v>
          </cell>
          <cell r="E24">
            <v>131</v>
          </cell>
          <cell r="F24">
            <v>3</v>
          </cell>
          <cell r="G24" t="str">
            <v>DESCUENTOS SOBRE ACCESORIOS ESTATALES</v>
          </cell>
          <cell r="H24">
            <v>-68557.91</v>
          </cell>
          <cell r="I24">
            <v>0</v>
          </cell>
          <cell r="J24">
            <v>0</v>
          </cell>
          <cell r="K24">
            <v>-68557.91</v>
          </cell>
          <cell r="L24">
            <v>0</v>
          </cell>
          <cell r="M24">
            <v>0</v>
          </cell>
          <cell r="N24">
            <v>0</v>
          </cell>
          <cell r="O24">
            <v>0</v>
          </cell>
          <cell r="P24">
            <v>0</v>
          </cell>
          <cell r="Q24">
            <v>0</v>
          </cell>
          <cell r="S24">
            <v>0</v>
          </cell>
          <cell r="W24">
            <v>0</v>
          </cell>
          <cell r="X24">
            <v>-68557.91</v>
          </cell>
          <cell r="AA24">
            <v>0</v>
          </cell>
          <cell r="AB24">
            <v>-68557.91</v>
          </cell>
          <cell r="AE24">
            <v>131</v>
          </cell>
          <cell r="AF24">
            <v>3</v>
          </cell>
          <cell r="AG24" t="str">
            <v>DESCUENTOS SOBRE ACCESORIOS ESTATALES</v>
          </cell>
          <cell r="AH24">
            <v>0</v>
          </cell>
          <cell r="AI24">
            <v>-68557.91</v>
          </cell>
        </row>
        <row r="25">
          <cell r="A25">
            <v>14000</v>
          </cell>
          <cell r="B25">
            <v>12100</v>
          </cell>
          <cell r="C25" t="str">
            <v>41121-1-000</v>
          </cell>
          <cell r="D25">
            <v>14000</v>
          </cell>
          <cell r="E25">
            <v>140</v>
          </cell>
          <cell r="F25">
            <v>0</v>
          </cell>
          <cell r="G25" t="str">
            <v>IMPUESTO S/TENENCIA LEY HACIENDA ESTATAL</v>
          </cell>
          <cell r="H25">
            <v>0</v>
          </cell>
          <cell r="I25">
            <v>0</v>
          </cell>
          <cell r="J25">
            <v>0</v>
          </cell>
          <cell r="K25">
            <v>0</v>
          </cell>
          <cell r="L25">
            <v>0</v>
          </cell>
          <cell r="M25">
            <v>0</v>
          </cell>
          <cell r="N25">
            <v>0</v>
          </cell>
          <cell r="O25">
            <v>0</v>
          </cell>
          <cell r="P25">
            <v>0</v>
          </cell>
          <cell r="Q25">
            <v>0</v>
          </cell>
          <cell r="S25">
            <v>0</v>
          </cell>
          <cell r="W25">
            <v>0</v>
          </cell>
          <cell r="X25">
            <v>0</v>
          </cell>
          <cell r="AA25">
            <v>0</v>
          </cell>
          <cell r="AB25">
            <v>0</v>
          </cell>
          <cell r="AE25">
            <v>140</v>
          </cell>
          <cell r="AF25">
            <v>0</v>
          </cell>
          <cell r="AG25" t="str">
            <v>IMPUESTO S/TENENCIA LEY HACIENDA ESTATAL</v>
          </cell>
          <cell r="AH25">
            <v>0</v>
          </cell>
          <cell r="AI25">
            <v>0</v>
          </cell>
        </row>
        <row r="26">
          <cell r="A26">
            <v>14001</v>
          </cell>
          <cell r="B26">
            <v>12101</v>
          </cell>
          <cell r="C26" t="str">
            <v>41121-1-001</v>
          </cell>
          <cell r="D26">
            <v>14001</v>
          </cell>
          <cell r="E26">
            <v>140</v>
          </cell>
          <cell r="F26">
            <v>1</v>
          </cell>
          <cell r="G26" t="str">
            <v>IMP.S/TENENCIA LHE AUTOS PASAJEROS</v>
          </cell>
          <cell r="H26">
            <v>275461942</v>
          </cell>
          <cell r="I26">
            <v>298495599</v>
          </cell>
          <cell r="J26">
            <v>186722197</v>
          </cell>
          <cell r="K26">
            <v>760679738</v>
          </cell>
          <cell r="L26">
            <v>185374608.63</v>
          </cell>
          <cell r="M26">
            <v>76173759</v>
          </cell>
          <cell r="N26">
            <v>47794132</v>
          </cell>
          <cell r="O26">
            <v>309342499.63</v>
          </cell>
          <cell r="P26">
            <v>40588209</v>
          </cell>
          <cell r="Q26">
            <v>33902030</v>
          </cell>
          <cell r="S26">
            <v>74490239</v>
          </cell>
          <cell r="W26">
            <v>0</v>
          </cell>
          <cell r="X26">
            <v>1144512476.6300001</v>
          </cell>
          <cell r="AA26">
            <v>0</v>
          </cell>
          <cell r="AB26">
            <v>1144512476.6300001</v>
          </cell>
          <cell r="AE26">
            <v>140</v>
          </cell>
          <cell r="AF26">
            <v>1</v>
          </cell>
          <cell r="AG26" t="str">
            <v>IMP.S/TENENCIA LHE AUTOS PASAJEROS</v>
          </cell>
          <cell r="AH26">
            <v>33902030</v>
          </cell>
          <cell r="AI26">
            <v>1144512476.6300001</v>
          </cell>
        </row>
        <row r="27">
          <cell r="A27">
            <v>14002</v>
          </cell>
          <cell r="B27">
            <v>17401</v>
          </cell>
          <cell r="C27" t="str">
            <v>41171-4-001</v>
          </cell>
          <cell r="D27">
            <v>14002</v>
          </cell>
          <cell r="E27">
            <v>140</v>
          </cell>
          <cell r="F27">
            <v>2</v>
          </cell>
          <cell r="G27" t="str">
            <v>REC.IMP.S/TENENCIA LHE AUTOS PASEJEROS</v>
          </cell>
          <cell r="H27">
            <v>0</v>
          </cell>
          <cell r="I27">
            <v>0</v>
          </cell>
          <cell r="J27">
            <v>2588</v>
          </cell>
          <cell r="K27">
            <v>2588</v>
          </cell>
          <cell r="L27">
            <v>228761.54</v>
          </cell>
          <cell r="M27">
            <v>521644.08</v>
          </cell>
          <cell r="N27">
            <v>609407.98</v>
          </cell>
          <cell r="O27">
            <v>1359813.6</v>
          </cell>
          <cell r="P27">
            <v>664509.17000000004</v>
          </cell>
          <cell r="Q27">
            <v>672291.72</v>
          </cell>
          <cell r="S27">
            <v>1336800.8900000001</v>
          </cell>
          <cell r="W27">
            <v>0</v>
          </cell>
          <cell r="X27">
            <v>2699202.49</v>
          </cell>
          <cell r="AA27">
            <v>0</v>
          </cell>
          <cell r="AB27">
            <v>2699202.49</v>
          </cell>
          <cell r="AE27">
            <v>140</v>
          </cell>
          <cell r="AF27">
            <v>2</v>
          </cell>
          <cell r="AG27" t="str">
            <v>REC.IMP.S/TENENCIA LHE AUTOS PASEJEROS</v>
          </cell>
          <cell r="AH27">
            <v>672291.72</v>
          </cell>
          <cell r="AI27">
            <v>2699202.49</v>
          </cell>
        </row>
        <row r="28">
          <cell r="A28">
            <v>14003</v>
          </cell>
          <cell r="B28">
            <v>12103</v>
          </cell>
          <cell r="C28" t="str">
            <v>41121-1-003</v>
          </cell>
          <cell r="D28">
            <v>14003</v>
          </cell>
          <cell r="E28">
            <v>140</v>
          </cell>
          <cell r="F28">
            <v>3</v>
          </cell>
          <cell r="G28" t="str">
            <v>ACTUALIZACION IST LHE AUTOS PASAJEROS</v>
          </cell>
          <cell r="H28">
            <v>0</v>
          </cell>
          <cell r="I28">
            <v>0</v>
          </cell>
          <cell r="J28">
            <v>0</v>
          </cell>
          <cell r="K28">
            <v>0</v>
          </cell>
          <cell r="L28">
            <v>0</v>
          </cell>
          <cell r="M28">
            <v>0</v>
          </cell>
          <cell r="N28">
            <v>0</v>
          </cell>
          <cell r="O28">
            <v>0</v>
          </cell>
          <cell r="P28">
            <v>0</v>
          </cell>
          <cell r="Q28">
            <v>0</v>
          </cell>
          <cell r="S28">
            <v>0</v>
          </cell>
          <cell r="W28">
            <v>0</v>
          </cell>
          <cell r="X28">
            <v>0</v>
          </cell>
          <cell r="AA28">
            <v>0</v>
          </cell>
          <cell r="AB28">
            <v>0</v>
          </cell>
          <cell r="AE28">
            <v>140</v>
          </cell>
          <cell r="AF28">
            <v>3</v>
          </cell>
          <cell r="AG28" t="str">
            <v>ACTUALIZACION IST LHE AUTOS PASAJEROS</v>
          </cell>
          <cell r="AH28">
            <v>0</v>
          </cell>
          <cell r="AI28">
            <v>0</v>
          </cell>
        </row>
        <row r="29">
          <cell r="A29">
            <v>14004</v>
          </cell>
          <cell r="B29">
            <v>12104</v>
          </cell>
          <cell r="C29" t="str">
            <v>41121-1-004</v>
          </cell>
          <cell r="D29">
            <v>14004</v>
          </cell>
          <cell r="E29">
            <v>140</v>
          </cell>
          <cell r="F29">
            <v>4</v>
          </cell>
          <cell r="G29" t="str">
            <v>IMP.S/TENENCIA LHE AUTOS PASAJEROS REZ.</v>
          </cell>
          <cell r="H29">
            <v>6510922.2999999998</v>
          </cell>
          <cell r="I29">
            <v>6758745</v>
          </cell>
          <cell r="J29">
            <v>5381676</v>
          </cell>
          <cell r="K29">
            <v>18651343.300000001</v>
          </cell>
          <cell r="L29">
            <v>5070822</v>
          </cell>
          <cell r="M29">
            <v>7247449</v>
          </cell>
          <cell r="N29">
            <v>2885161</v>
          </cell>
          <cell r="O29">
            <v>15203432</v>
          </cell>
          <cell r="P29">
            <v>2783902</v>
          </cell>
          <cell r="Q29">
            <v>2303350</v>
          </cell>
          <cell r="S29">
            <v>5087252</v>
          </cell>
          <cell r="W29">
            <v>0</v>
          </cell>
          <cell r="X29">
            <v>38942027.299999997</v>
          </cell>
          <cell r="AA29">
            <v>0</v>
          </cell>
          <cell r="AB29">
            <v>38942027.299999997</v>
          </cell>
          <cell r="AE29">
            <v>140</v>
          </cell>
          <cell r="AF29">
            <v>4</v>
          </cell>
          <cell r="AG29" t="str">
            <v>IMP.S/TENENCIA LHE AUTOS PASAJEROS REZ.</v>
          </cell>
          <cell r="AH29">
            <v>2303350</v>
          </cell>
          <cell r="AI29">
            <v>38942027.299999997</v>
          </cell>
        </row>
        <row r="30">
          <cell r="A30">
            <v>14005</v>
          </cell>
          <cell r="B30">
            <v>17402</v>
          </cell>
          <cell r="C30" t="str">
            <v>41171-4-002</v>
          </cell>
          <cell r="D30">
            <v>14005</v>
          </cell>
          <cell r="E30">
            <v>140</v>
          </cell>
          <cell r="F30">
            <v>5</v>
          </cell>
          <cell r="G30" t="str">
            <v>RECARGOS IST LHE AUTOS PASAJEROS REZAGO</v>
          </cell>
          <cell r="H30">
            <v>469379.24</v>
          </cell>
          <cell r="I30">
            <v>616943.96</v>
          </cell>
          <cell r="J30">
            <v>567352.71</v>
          </cell>
          <cell r="K30">
            <v>1653675.91</v>
          </cell>
          <cell r="L30">
            <v>612454</v>
          </cell>
          <cell r="M30">
            <v>473547.58</v>
          </cell>
          <cell r="N30">
            <v>396080</v>
          </cell>
          <cell r="O30">
            <v>1482081.58</v>
          </cell>
          <cell r="P30">
            <v>388499</v>
          </cell>
          <cell r="Q30">
            <v>335988.26</v>
          </cell>
          <cell r="S30">
            <v>724487.26</v>
          </cell>
          <cell r="W30">
            <v>0</v>
          </cell>
          <cell r="X30">
            <v>3860244.75</v>
          </cell>
          <cell r="AA30">
            <v>0</v>
          </cell>
          <cell r="AB30">
            <v>3860244.75</v>
          </cell>
          <cell r="AE30">
            <v>140</v>
          </cell>
          <cell r="AF30">
            <v>5</v>
          </cell>
          <cell r="AG30" t="str">
            <v>RECARGOS IST LHE AUTOS PASAJEROS REZAGO</v>
          </cell>
          <cell r="AH30">
            <v>335988.26</v>
          </cell>
          <cell r="AI30">
            <v>3860244.75</v>
          </cell>
        </row>
        <row r="31">
          <cell r="A31">
            <v>14006</v>
          </cell>
          <cell r="B31">
            <v>12106</v>
          </cell>
          <cell r="C31" t="str">
            <v>41121-1-006</v>
          </cell>
          <cell r="D31">
            <v>14006</v>
          </cell>
          <cell r="E31">
            <v>140</v>
          </cell>
          <cell r="F31">
            <v>6</v>
          </cell>
          <cell r="G31" t="str">
            <v>ACT.IST LHE AUTOS PASAJEROS REZAGO</v>
          </cell>
          <cell r="H31">
            <v>0</v>
          </cell>
          <cell r="I31">
            <v>0</v>
          </cell>
          <cell r="J31">
            <v>0</v>
          </cell>
          <cell r="K31">
            <v>0</v>
          </cell>
          <cell r="L31">
            <v>0</v>
          </cell>
          <cell r="M31">
            <v>0</v>
          </cell>
          <cell r="N31">
            <v>0</v>
          </cell>
          <cell r="O31">
            <v>0</v>
          </cell>
          <cell r="P31">
            <v>0</v>
          </cell>
          <cell r="Q31">
            <v>0</v>
          </cell>
          <cell r="S31">
            <v>0</v>
          </cell>
          <cell r="W31">
            <v>0</v>
          </cell>
          <cell r="X31">
            <v>0</v>
          </cell>
          <cell r="AA31">
            <v>0</v>
          </cell>
          <cell r="AB31">
            <v>0</v>
          </cell>
          <cell r="AE31">
            <v>140</v>
          </cell>
          <cell r="AF31">
            <v>6</v>
          </cell>
          <cell r="AG31" t="str">
            <v>ACT.IST LHE AUTOS PASAJEROS REZAGO</v>
          </cell>
          <cell r="AH31">
            <v>0</v>
          </cell>
          <cell r="AI31">
            <v>0</v>
          </cell>
        </row>
        <row r="32">
          <cell r="A32">
            <v>14007</v>
          </cell>
          <cell r="B32">
            <v>17403</v>
          </cell>
          <cell r="C32" t="str">
            <v>41171-4-003</v>
          </cell>
          <cell r="D32">
            <v>14007</v>
          </cell>
          <cell r="E32">
            <v>140</v>
          </cell>
          <cell r="F32">
            <v>7</v>
          </cell>
          <cell r="G32" t="str">
            <v>MULTAS IST LHE AUTOS PASAJEROS</v>
          </cell>
          <cell r="H32">
            <v>0</v>
          </cell>
          <cell r="I32">
            <v>0</v>
          </cell>
          <cell r="J32">
            <v>0</v>
          </cell>
          <cell r="K32">
            <v>0</v>
          </cell>
          <cell r="L32">
            <v>0</v>
          </cell>
          <cell r="M32">
            <v>0</v>
          </cell>
          <cell r="N32">
            <v>0</v>
          </cell>
          <cell r="O32">
            <v>0</v>
          </cell>
          <cell r="P32">
            <v>0</v>
          </cell>
          <cell r="Q32">
            <v>0</v>
          </cell>
          <cell r="S32">
            <v>0</v>
          </cell>
          <cell r="W32">
            <v>0</v>
          </cell>
          <cell r="X32">
            <v>0</v>
          </cell>
          <cell r="AA32">
            <v>0</v>
          </cell>
          <cell r="AB32">
            <v>0</v>
          </cell>
          <cell r="AE32">
            <v>140</v>
          </cell>
          <cell r="AF32">
            <v>7</v>
          </cell>
          <cell r="AG32" t="str">
            <v>MULTAS IST LHE AUTOS PASAJEROS</v>
          </cell>
          <cell r="AH32">
            <v>0</v>
          </cell>
          <cell r="AI32">
            <v>0</v>
          </cell>
        </row>
        <row r="33">
          <cell r="A33">
            <v>14008</v>
          </cell>
          <cell r="B33">
            <v>17404</v>
          </cell>
          <cell r="C33" t="str">
            <v>41171-4-004</v>
          </cell>
          <cell r="D33">
            <v>14008</v>
          </cell>
          <cell r="E33">
            <v>140</v>
          </cell>
          <cell r="F33">
            <v>8</v>
          </cell>
          <cell r="G33" t="str">
            <v>MULTAS IST LHE AUTOS PASAJEROS REZAGO</v>
          </cell>
          <cell r="H33">
            <v>0</v>
          </cell>
          <cell r="I33">
            <v>0</v>
          </cell>
          <cell r="J33">
            <v>0</v>
          </cell>
          <cell r="K33">
            <v>0</v>
          </cell>
          <cell r="L33">
            <v>0</v>
          </cell>
          <cell r="M33">
            <v>0</v>
          </cell>
          <cell r="N33">
            <v>0</v>
          </cell>
          <cell r="O33">
            <v>0</v>
          </cell>
          <cell r="P33">
            <v>0</v>
          </cell>
          <cell r="Q33">
            <v>0</v>
          </cell>
          <cell r="S33">
            <v>0</v>
          </cell>
          <cell r="W33">
            <v>0</v>
          </cell>
          <cell r="X33">
            <v>0</v>
          </cell>
          <cell r="AA33">
            <v>0</v>
          </cell>
          <cell r="AB33">
            <v>0</v>
          </cell>
          <cell r="AE33">
            <v>140</v>
          </cell>
          <cell r="AF33">
            <v>8</v>
          </cell>
          <cell r="AG33" t="str">
            <v>MULTAS IST LHE AUTOS PASAJEROS REZAGO</v>
          </cell>
          <cell r="AH33">
            <v>0</v>
          </cell>
          <cell r="AI33">
            <v>0</v>
          </cell>
        </row>
        <row r="34">
          <cell r="A34">
            <v>14009</v>
          </cell>
          <cell r="B34">
            <v>17405</v>
          </cell>
          <cell r="C34" t="str">
            <v>41171-4-005</v>
          </cell>
          <cell r="D34">
            <v>14009</v>
          </cell>
          <cell r="E34">
            <v>140</v>
          </cell>
          <cell r="F34">
            <v>9</v>
          </cell>
          <cell r="G34" t="str">
            <v>GASTOS DE EJEC.IST LHE AUTOS PASAJEROS</v>
          </cell>
          <cell r="H34">
            <v>0</v>
          </cell>
          <cell r="I34">
            <v>0</v>
          </cell>
          <cell r="J34">
            <v>0</v>
          </cell>
          <cell r="K34">
            <v>0</v>
          </cell>
          <cell r="L34">
            <v>0</v>
          </cell>
          <cell r="M34">
            <v>0</v>
          </cell>
          <cell r="N34">
            <v>0</v>
          </cell>
          <cell r="O34">
            <v>0</v>
          </cell>
          <cell r="P34">
            <v>0</v>
          </cell>
          <cell r="Q34">
            <v>0</v>
          </cell>
          <cell r="S34">
            <v>0</v>
          </cell>
          <cell r="W34">
            <v>0</v>
          </cell>
          <cell r="X34">
            <v>0</v>
          </cell>
          <cell r="AA34">
            <v>0</v>
          </cell>
          <cell r="AB34">
            <v>0</v>
          </cell>
          <cell r="AE34">
            <v>140</v>
          </cell>
          <cell r="AF34">
            <v>9</v>
          </cell>
          <cell r="AG34" t="str">
            <v>GASTOS DE EJEC.IST LHE AUTOS PASAJEROS</v>
          </cell>
          <cell r="AH34">
            <v>0</v>
          </cell>
          <cell r="AI34">
            <v>0</v>
          </cell>
        </row>
        <row r="35">
          <cell r="A35">
            <v>14010</v>
          </cell>
          <cell r="B35">
            <v>17406</v>
          </cell>
          <cell r="C35" t="str">
            <v>41171-4-006</v>
          </cell>
          <cell r="D35">
            <v>14010</v>
          </cell>
          <cell r="E35">
            <v>140</v>
          </cell>
          <cell r="F35">
            <v>10</v>
          </cell>
          <cell r="G35" t="str">
            <v>GASTOS D/EJE.IST LHE AUTOS PASAJEROS REZ</v>
          </cell>
          <cell r="H35">
            <v>0</v>
          </cell>
          <cell r="I35">
            <v>0</v>
          </cell>
          <cell r="J35">
            <v>0</v>
          </cell>
          <cell r="K35">
            <v>0</v>
          </cell>
          <cell r="L35">
            <v>0</v>
          </cell>
          <cell r="M35">
            <v>0</v>
          </cell>
          <cell r="N35">
            <v>0</v>
          </cell>
          <cell r="O35">
            <v>0</v>
          </cell>
          <cell r="P35">
            <v>0</v>
          </cell>
          <cell r="Q35">
            <v>0</v>
          </cell>
          <cell r="S35">
            <v>0</v>
          </cell>
          <cell r="W35">
            <v>0</v>
          </cell>
          <cell r="X35">
            <v>0</v>
          </cell>
          <cell r="AA35">
            <v>0</v>
          </cell>
          <cell r="AB35">
            <v>0</v>
          </cell>
          <cell r="AE35">
            <v>140</v>
          </cell>
          <cell r="AF35">
            <v>10</v>
          </cell>
          <cell r="AG35" t="str">
            <v>GASTOS D/EJE.IST LHE AUTOS PASAJEROS REZ</v>
          </cell>
          <cell r="AH35">
            <v>0</v>
          </cell>
          <cell r="AI35">
            <v>0</v>
          </cell>
        </row>
        <row r="36">
          <cell r="A36">
            <v>14011</v>
          </cell>
          <cell r="B36">
            <v>12111</v>
          </cell>
          <cell r="C36" t="str">
            <v>41121-1-011</v>
          </cell>
          <cell r="D36">
            <v>14011</v>
          </cell>
          <cell r="E36">
            <v>140</v>
          </cell>
          <cell r="F36">
            <v>11</v>
          </cell>
          <cell r="G36" t="str">
            <v>IMP.S/TENENCIA LHE AUTOS CARGA</v>
          </cell>
          <cell r="H36">
            <v>6674614</v>
          </cell>
          <cell r="I36">
            <v>12362054</v>
          </cell>
          <cell r="J36">
            <v>5150598</v>
          </cell>
          <cell r="K36">
            <v>24187266</v>
          </cell>
          <cell r="L36">
            <v>4490957</v>
          </cell>
          <cell r="M36">
            <v>2756488</v>
          </cell>
          <cell r="N36">
            <v>2716760</v>
          </cell>
          <cell r="O36">
            <v>9964205</v>
          </cell>
          <cell r="P36">
            <v>1772215</v>
          </cell>
          <cell r="Q36">
            <v>1313782</v>
          </cell>
          <cell r="S36">
            <v>3085997</v>
          </cell>
          <cell r="W36">
            <v>0</v>
          </cell>
          <cell r="X36">
            <v>37237468</v>
          </cell>
          <cell r="AA36">
            <v>0</v>
          </cell>
          <cell r="AB36">
            <v>37237468</v>
          </cell>
          <cell r="AE36">
            <v>140</v>
          </cell>
          <cell r="AF36">
            <v>11</v>
          </cell>
          <cell r="AG36" t="str">
            <v>IMP.S/TENENCIA LHE AUTOS CARGA</v>
          </cell>
          <cell r="AH36">
            <v>1313782</v>
          </cell>
          <cell r="AI36">
            <v>37237468</v>
          </cell>
        </row>
        <row r="37">
          <cell r="A37">
            <v>14012</v>
          </cell>
          <cell r="B37">
            <v>17407</v>
          </cell>
          <cell r="C37" t="str">
            <v>41171-4-007</v>
          </cell>
          <cell r="D37">
            <v>14012</v>
          </cell>
          <cell r="E37">
            <v>140</v>
          </cell>
          <cell r="F37">
            <v>12</v>
          </cell>
          <cell r="G37" t="str">
            <v>RECARGOS IST LHE AUTOS CARGA</v>
          </cell>
          <cell r="H37">
            <v>0</v>
          </cell>
          <cell r="I37">
            <v>0</v>
          </cell>
          <cell r="J37">
            <v>0</v>
          </cell>
          <cell r="K37">
            <v>0</v>
          </cell>
          <cell r="L37">
            <v>10657.88</v>
          </cell>
          <cell r="M37">
            <v>33301.519999999997</v>
          </cell>
          <cell r="N37">
            <v>62696.49</v>
          </cell>
          <cell r="O37">
            <v>106655.88999999998</v>
          </cell>
          <cell r="P37">
            <v>52446.27</v>
          </cell>
          <cell r="Q37">
            <v>41206.17</v>
          </cell>
          <cell r="S37">
            <v>93652.44</v>
          </cell>
          <cell r="W37">
            <v>0</v>
          </cell>
          <cell r="X37">
            <v>200308.33</v>
          </cell>
          <cell r="AA37">
            <v>0</v>
          </cell>
          <cell r="AB37">
            <v>200308.33</v>
          </cell>
          <cell r="AE37">
            <v>140</v>
          </cell>
          <cell r="AF37">
            <v>12</v>
          </cell>
          <cell r="AG37" t="str">
            <v>RECARGOS IST LHE AUTOS CARGA</v>
          </cell>
          <cell r="AH37">
            <v>41206.17</v>
          </cell>
          <cell r="AI37">
            <v>200308.33</v>
          </cell>
        </row>
        <row r="38">
          <cell r="A38">
            <v>14013</v>
          </cell>
          <cell r="B38">
            <v>12113</v>
          </cell>
          <cell r="C38" t="str">
            <v>41121-1-013</v>
          </cell>
          <cell r="D38">
            <v>14013</v>
          </cell>
          <cell r="E38">
            <v>140</v>
          </cell>
          <cell r="F38">
            <v>13</v>
          </cell>
          <cell r="G38" t="str">
            <v>ACTUALIZACION IST LHE AUTOS CARGA</v>
          </cell>
          <cell r="H38">
            <v>0</v>
          </cell>
          <cell r="I38">
            <v>0</v>
          </cell>
          <cell r="J38">
            <v>0</v>
          </cell>
          <cell r="K38">
            <v>0</v>
          </cell>
          <cell r="L38">
            <v>0</v>
          </cell>
          <cell r="M38">
            <v>0</v>
          </cell>
          <cell r="N38">
            <v>0</v>
          </cell>
          <cell r="O38">
            <v>0</v>
          </cell>
          <cell r="P38">
            <v>0</v>
          </cell>
          <cell r="Q38">
            <v>0</v>
          </cell>
          <cell r="S38">
            <v>0</v>
          </cell>
          <cell r="W38">
            <v>0</v>
          </cell>
          <cell r="X38">
            <v>0</v>
          </cell>
          <cell r="AA38">
            <v>0</v>
          </cell>
          <cell r="AB38">
            <v>0</v>
          </cell>
          <cell r="AE38">
            <v>140</v>
          </cell>
          <cell r="AF38">
            <v>13</v>
          </cell>
          <cell r="AG38" t="str">
            <v>ACTUALIZACION IST LHE AUTOS CARGA</v>
          </cell>
          <cell r="AH38">
            <v>0</v>
          </cell>
          <cell r="AI38">
            <v>0</v>
          </cell>
        </row>
        <row r="39">
          <cell r="A39">
            <v>14014</v>
          </cell>
          <cell r="B39">
            <v>12114</v>
          </cell>
          <cell r="C39" t="str">
            <v>41121-1-014</v>
          </cell>
          <cell r="D39">
            <v>14014</v>
          </cell>
          <cell r="E39">
            <v>140</v>
          </cell>
          <cell r="F39">
            <v>14</v>
          </cell>
          <cell r="G39" t="str">
            <v>IMP.S/TENENCIA LHE AUTOS CARGA REZAGO</v>
          </cell>
          <cell r="H39">
            <v>408544</v>
          </cell>
          <cell r="I39">
            <v>910579.1</v>
          </cell>
          <cell r="J39">
            <v>551220.96</v>
          </cell>
          <cell r="K39">
            <v>1870344.06</v>
          </cell>
          <cell r="L39">
            <v>174484.43</v>
          </cell>
          <cell r="M39">
            <v>251370.4</v>
          </cell>
          <cell r="N39">
            <v>257522.28</v>
          </cell>
          <cell r="O39">
            <v>683377.11</v>
          </cell>
          <cell r="P39">
            <v>293074.17</v>
          </cell>
          <cell r="Q39">
            <v>244971.99</v>
          </cell>
          <cell r="S39">
            <v>538046.15999999992</v>
          </cell>
          <cell r="W39">
            <v>0</v>
          </cell>
          <cell r="X39">
            <v>3091767.33</v>
          </cell>
          <cell r="AA39">
            <v>0</v>
          </cell>
          <cell r="AB39">
            <v>3091767.33</v>
          </cell>
          <cell r="AE39">
            <v>140</v>
          </cell>
          <cell r="AF39">
            <v>14</v>
          </cell>
          <cell r="AG39" t="str">
            <v>IMP.S/TENENCIA LHE AUTOS CARGA REZAGO</v>
          </cell>
          <cell r="AH39">
            <v>244971.99</v>
          </cell>
          <cell r="AI39">
            <v>3091767.33</v>
          </cell>
        </row>
        <row r="40">
          <cell r="A40">
            <v>14015</v>
          </cell>
          <cell r="B40">
            <v>17408</v>
          </cell>
          <cell r="C40" t="str">
            <v>41171-4-008</v>
          </cell>
          <cell r="D40">
            <v>14015</v>
          </cell>
          <cell r="E40">
            <v>140</v>
          </cell>
          <cell r="F40">
            <v>15</v>
          </cell>
          <cell r="G40" t="str">
            <v>RECARGOS IST LHE AUTOS CARGA REZAGO</v>
          </cell>
          <cell r="H40">
            <v>28459</v>
          </cell>
          <cell r="I40">
            <v>59243.55</v>
          </cell>
          <cell r="J40">
            <v>68103.87</v>
          </cell>
          <cell r="K40">
            <v>155806.41999999998</v>
          </cell>
          <cell r="L40">
            <v>59389.4</v>
          </cell>
          <cell r="M40">
            <v>76962.37</v>
          </cell>
          <cell r="N40">
            <v>62772.81</v>
          </cell>
          <cell r="O40">
            <v>199124.58</v>
          </cell>
          <cell r="P40">
            <v>63672.959999999999</v>
          </cell>
          <cell r="Q40">
            <v>53559.07</v>
          </cell>
          <cell r="S40">
            <v>117232.03</v>
          </cell>
          <cell r="W40">
            <v>0</v>
          </cell>
          <cell r="X40">
            <v>472163.02999999997</v>
          </cell>
          <cell r="AA40">
            <v>0</v>
          </cell>
          <cell r="AB40">
            <v>472163.03</v>
          </cell>
          <cell r="AE40">
            <v>140</v>
          </cell>
          <cell r="AF40">
            <v>15</v>
          </cell>
          <cell r="AG40" t="str">
            <v>RECARGOS IST LHE AUTOS CARGA REZAGO</v>
          </cell>
          <cell r="AH40">
            <v>53559.07</v>
          </cell>
          <cell r="AI40">
            <v>472163.03</v>
          </cell>
        </row>
        <row r="41">
          <cell r="A41">
            <v>14016</v>
          </cell>
          <cell r="B41">
            <v>12116</v>
          </cell>
          <cell r="C41" t="str">
            <v>41121-1-016</v>
          </cell>
          <cell r="D41">
            <v>14016</v>
          </cell>
          <cell r="E41">
            <v>140</v>
          </cell>
          <cell r="F41">
            <v>16</v>
          </cell>
          <cell r="G41" t="str">
            <v>ACTUALIZACION IST LHE AUTOS CARGA REZAGO</v>
          </cell>
          <cell r="H41">
            <v>0</v>
          </cell>
          <cell r="I41">
            <v>0</v>
          </cell>
          <cell r="J41">
            <v>0</v>
          </cell>
          <cell r="K41">
            <v>0</v>
          </cell>
          <cell r="L41">
            <v>0</v>
          </cell>
          <cell r="M41">
            <v>0</v>
          </cell>
          <cell r="N41">
            <v>0</v>
          </cell>
          <cell r="O41">
            <v>0</v>
          </cell>
          <cell r="P41">
            <v>0</v>
          </cell>
          <cell r="Q41">
            <v>0</v>
          </cell>
          <cell r="S41">
            <v>0</v>
          </cell>
          <cell r="W41">
            <v>0</v>
          </cell>
          <cell r="X41">
            <v>0</v>
          </cell>
          <cell r="AA41">
            <v>0</v>
          </cell>
          <cell r="AB41">
            <v>0</v>
          </cell>
          <cell r="AE41">
            <v>140</v>
          </cell>
          <cell r="AF41">
            <v>16</v>
          </cell>
          <cell r="AG41" t="str">
            <v>ACTUALIZACION IST LHE AUTOS CARGA REZAGO</v>
          </cell>
          <cell r="AH41">
            <v>0</v>
          </cell>
          <cell r="AI41">
            <v>0</v>
          </cell>
        </row>
        <row r="42">
          <cell r="A42">
            <v>14017</v>
          </cell>
          <cell r="B42">
            <v>17409</v>
          </cell>
          <cell r="C42" t="str">
            <v>41171-4-009</v>
          </cell>
          <cell r="D42">
            <v>14017</v>
          </cell>
          <cell r="E42">
            <v>140</v>
          </cell>
          <cell r="F42">
            <v>17</v>
          </cell>
          <cell r="G42" t="str">
            <v>MULTAS IST LHE AUTOS CARGA</v>
          </cell>
          <cell r="H42">
            <v>0</v>
          </cell>
          <cell r="I42">
            <v>0</v>
          </cell>
          <cell r="J42">
            <v>0</v>
          </cell>
          <cell r="K42">
            <v>0</v>
          </cell>
          <cell r="L42">
            <v>0</v>
          </cell>
          <cell r="M42">
            <v>0</v>
          </cell>
          <cell r="N42">
            <v>0</v>
          </cell>
          <cell r="O42">
            <v>0</v>
          </cell>
          <cell r="P42">
            <v>0</v>
          </cell>
          <cell r="Q42">
            <v>0</v>
          </cell>
          <cell r="S42">
            <v>0</v>
          </cell>
          <cell r="W42">
            <v>0</v>
          </cell>
          <cell r="X42">
            <v>0</v>
          </cell>
          <cell r="AA42">
            <v>0</v>
          </cell>
          <cell r="AB42">
            <v>0</v>
          </cell>
          <cell r="AE42">
            <v>140</v>
          </cell>
          <cell r="AF42">
            <v>17</v>
          </cell>
          <cell r="AG42" t="str">
            <v>MULTAS IST LHE AUTOS CARGA</v>
          </cell>
          <cell r="AH42">
            <v>0</v>
          </cell>
          <cell r="AI42">
            <v>0</v>
          </cell>
        </row>
        <row r="43">
          <cell r="A43">
            <v>14018</v>
          </cell>
          <cell r="B43">
            <v>17410</v>
          </cell>
          <cell r="C43" t="str">
            <v>41171-4-010</v>
          </cell>
          <cell r="D43">
            <v>14018</v>
          </cell>
          <cell r="E43">
            <v>140</v>
          </cell>
          <cell r="F43">
            <v>18</v>
          </cell>
          <cell r="G43" t="str">
            <v>MULTAS IST LHE AUTOS CARGA REZAGO</v>
          </cell>
          <cell r="H43">
            <v>0</v>
          </cell>
          <cell r="I43">
            <v>0</v>
          </cell>
          <cell r="J43">
            <v>0</v>
          </cell>
          <cell r="K43">
            <v>0</v>
          </cell>
          <cell r="L43">
            <v>0</v>
          </cell>
          <cell r="M43">
            <v>0</v>
          </cell>
          <cell r="N43">
            <v>0</v>
          </cell>
          <cell r="O43">
            <v>0</v>
          </cell>
          <cell r="P43">
            <v>0</v>
          </cell>
          <cell r="Q43">
            <v>0</v>
          </cell>
          <cell r="S43">
            <v>0</v>
          </cell>
          <cell r="W43">
            <v>0</v>
          </cell>
          <cell r="X43">
            <v>0</v>
          </cell>
          <cell r="AA43">
            <v>0</v>
          </cell>
          <cell r="AB43">
            <v>0</v>
          </cell>
          <cell r="AE43">
            <v>140</v>
          </cell>
          <cell r="AF43">
            <v>18</v>
          </cell>
          <cell r="AG43" t="str">
            <v>MULTAS IST LHE AUTOS CARGA REZAGO</v>
          </cell>
          <cell r="AH43">
            <v>0</v>
          </cell>
          <cell r="AI43">
            <v>0</v>
          </cell>
        </row>
        <row r="44">
          <cell r="A44">
            <v>14019</v>
          </cell>
          <cell r="B44">
            <v>17411</v>
          </cell>
          <cell r="C44" t="str">
            <v>41171-4-011</v>
          </cell>
          <cell r="D44">
            <v>14019</v>
          </cell>
          <cell r="E44">
            <v>140</v>
          </cell>
          <cell r="F44">
            <v>19</v>
          </cell>
          <cell r="G44" t="str">
            <v>GASTOS DE EJECUCION IST LHE AUTOS CARGA</v>
          </cell>
          <cell r="H44">
            <v>0</v>
          </cell>
          <cell r="I44">
            <v>0</v>
          </cell>
          <cell r="J44">
            <v>0</v>
          </cell>
          <cell r="K44">
            <v>0</v>
          </cell>
          <cell r="L44">
            <v>0</v>
          </cell>
          <cell r="M44">
            <v>0</v>
          </cell>
          <cell r="N44">
            <v>0</v>
          </cell>
          <cell r="O44">
            <v>0</v>
          </cell>
          <cell r="P44">
            <v>0</v>
          </cell>
          <cell r="Q44">
            <v>0</v>
          </cell>
          <cell r="S44">
            <v>0</v>
          </cell>
          <cell r="W44">
            <v>0</v>
          </cell>
          <cell r="X44">
            <v>0</v>
          </cell>
          <cell r="AA44">
            <v>0</v>
          </cell>
          <cell r="AB44">
            <v>0</v>
          </cell>
          <cell r="AE44">
            <v>140</v>
          </cell>
          <cell r="AF44">
            <v>19</v>
          </cell>
          <cell r="AG44" t="str">
            <v>GASTOS DE EJECUCION IST LHE AUTOS CARGA</v>
          </cell>
          <cell r="AH44">
            <v>0</v>
          </cell>
          <cell r="AI44">
            <v>0</v>
          </cell>
        </row>
        <row r="45">
          <cell r="A45">
            <v>14020</v>
          </cell>
          <cell r="B45">
            <v>17412</v>
          </cell>
          <cell r="C45" t="str">
            <v>41171-4-012</v>
          </cell>
          <cell r="D45">
            <v>14020</v>
          </cell>
          <cell r="E45">
            <v>140</v>
          </cell>
          <cell r="F45">
            <v>20</v>
          </cell>
          <cell r="G45" t="str">
            <v>GASTOS DE EJEC.IST LHE AUTOS CARGA REZ.</v>
          </cell>
          <cell r="H45">
            <v>0</v>
          </cell>
          <cell r="I45">
            <v>0</v>
          </cell>
          <cell r="J45">
            <v>0</v>
          </cell>
          <cell r="K45">
            <v>0</v>
          </cell>
          <cell r="L45">
            <v>0</v>
          </cell>
          <cell r="M45">
            <v>0</v>
          </cell>
          <cell r="N45">
            <v>0</v>
          </cell>
          <cell r="O45">
            <v>0</v>
          </cell>
          <cell r="P45">
            <v>0</v>
          </cell>
          <cell r="Q45">
            <v>0</v>
          </cell>
          <cell r="S45">
            <v>0</v>
          </cell>
          <cell r="W45">
            <v>0</v>
          </cell>
          <cell r="X45">
            <v>0</v>
          </cell>
          <cell r="AA45">
            <v>0</v>
          </cell>
          <cell r="AB45">
            <v>0</v>
          </cell>
          <cell r="AE45">
            <v>140</v>
          </cell>
          <cell r="AF45">
            <v>20</v>
          </cell>
          <cell r="AG45" t="str">
            <v>GASTOS DE EJEC.IST LHE AUTOS CARGA REZ.</v>
          </cell>
          <cell r="AH45">
            <v>0</v>
          </cell>
          <cell r="AI45">
            <v>0</v>
          </cell>
        </row>
        <row r="46">
          <cell r="A46">
            <v>14021</v>
          </cell>
          <cell r="B46">
            <v>12121</v>
          </cell>
          <cell r="C46" t="str">
            <v>41121-1-021</v>
          </cell>
          <cell r="D46">
            <v>14021</v>
          </cell>
          <cell r="E46">
            <v>140</v>
          </cell>
          <cell r="F46">
            <v>21</v>
          </cell>
          <cell r="G46" t="str">
            <v>IMP.S/TENENCIA LHE MOTOCICLETAS</v>
          </cell>
          <cell r="H46">
            <v>1105786</v>
          </cell>
          <cell r="I46">
            <v>1889492</v>
          </cell>
          <cell r="J46">
            <v>1774543</v>
          </cell>
          <cell r="K46">
            <v>4769821</v>
          </cell>
          <cell r="L46">
            <v>1122502</v>
          </cell>
          <cell r="M46">
            <v>739214</v>
          </cell>
          <cell r="N46">
            <v>574919</v>
          </cell>
          <cell r="O46">
            <v>2436635</v>
          </cell>
          <cell r="P46">
            <v>455801</v>
          </cell>
          <cell r="Q46">
            <v>394699</v>
          </cell>
          <cell r="S46">
            <v>850500</v>
          </cell>
          <cell r="W46">
            <v>0</v>
          </cell>
          <cell r="X46">
            <v>8056956</v>
          </cell>
          <cell r="AA46">
            <v>0</v>
          </cell>
          <cell r="AB46">
            <v>8056956</v>
          </cell>
          <cell r="AE46">
            <v>140</v>
          </cell>
          <cell r="AF46">
            <v>21</v>
          </cell>
          <cell r="AG46" t="str">
            <v>IMP.S/TENENCIA LHE MOTOCICLETAS</v>
          </cell>
          <cell r="AH46">
            <v>394699</v>
          </cell>
          <cell r="AI46">
            <v>8056956</v>
          </cell>
        </row>
        <row r="47">
          <cell r="A47">
            <v>14022</v>
          </cell>
          <cell r="B47">
            <v>17413</v>
          </cell>
          <cell r="C47" t="str">
            <v>41171-4-013</v>
          </cell>
          <cell r="D47">
            <v>14022</v>
          </cell>
          <cell r="E47">
            <v>140</v>
          </cell>
          <cell r="F47">
            <v>22</v>
          </cell>
          <cell r="G47" t="str">
            <v>RECARGOS IST LHE MOTOCICLETAS</v>
          </cell>
          <cell r="H47">
            <v>0</v>
          </cell>
          <cell r="I47">
            <v>0</v>
          </cell>
          <cell r="J47">
            <v>0</v>
          </cell>
          <cell r="K47">
            <v>0</v>
          </cell>
          <cell r="L47">
            <v>1411</v>
          </cell>
          <cell r="M47">
            <v>4562.22</v>
          </cell>
          <cell r="N47">
            <v>7785.91</v>
          </cell>
          <cell r="O47">
            <v>13759.130000000001</v>
          </cell>
          <cell r="P47">
            <v>6603</v>
          </cell>
          <cell r="Q47">
            <v>8066</v>
          </cell>
          <cell r="S47">
            <v>14669</v>
          </cell>
          <cell r="W47">
            <v>0</v>
          </cell>
          <cell r="X47">
            <v>28428.13</v>
          </cell>
          <cell r="AA47">
            <v>0</v>
          </cell>
          <cell r="AB47">
            <v>28428.13</v>
          </cell>
          <cell r="AE47">
            <v>140</v>
          </cell>
          <cell r="AF47">
            <v>22</v>
          </cell>
          <cell r="AG47" t="str">
            <v>RECARGOS IST LHE MOTOCICLETAS</v>
          </cell>
          <cell r="AH47">
            <v>8066</v>
          </cell>
          <cell r="AI47">
            <v>28428.13</v>
          </cell>
        </row>
        <row r="48">
          <cell r="A48">
            <v>14023</v>
          </cell>
          <cell r="B48">
            <v>12123</v>
          </cell>
          <cell r="C48" t="str">
            <v>41121-1-023</v>
          </cell>
          <cell r="D48">
            <v>14023</v>
          </cell>
          <cell r="E48">
            <v>140</v>
          </cell>
          <cell r="F48">
            <v>23</v>
          </cell>
          <cell r="G48" t="str">
            <v>ACTUALIZACION IST LHE MOTOCICLETAS</v>
          </cell>
          <cell r="H48">
            <v>0</v>
          </cell>
          <cell r="I48">
            <v>0</v>
          </cell>
          <cell r="J48">
            <v>0</v>
          </cell>
          <cell r="K48">
            <v>0</v>
          </cell>
          <cell r="L48">
            <v>0</v>
          </cell>
          <cell r="M48">
            <v>0</v>
          </cell>
          <cell r="N48">
            <v>0</v>
          </cell>
          <cell r="O48">
            <v>0</v>
          </cell>
          <cell r="P48">
            <v>0</v>
          </cell>
          <cell r="Q48">
            <v>0</v>
          </cell>
          <cell r="S48">
            <v>0</v>
          </cell>
          <cell r="W48">
            <v>0</v>
          </cell>
          <cell r="X48">
            <v>0</v>
          </cell>
          <cell r="AA48">
            <v>0</v>
          </cell>
          <cell r="AB48">
            <v>0</v>
          </cell>
          <cell r="AE48">
            <v>140</v>
          </cell>
          <cell r="AF48">
            <v>23</v>
          </cell>
          <cell r="AG48" t="str">
            <v>ACTUALIZACION IST LHE MOTOCICLETAS</v>
          </cell>
          <cell r="AH48">
            <v>0</v>
          </cell>
          <cell r="AI48">
            <v>0</v>
          </cell>
        </row>
        <row r="49">
          <cell r="A49">
            <v>14024</v>
          </cell>
          <cell r="B49">
            <v>17414</v>
          </cell>
          <cell r="C49" t="str">
            <v>41171-4-014</v>
          </cell>
          <cell r="D49">
            <v>14024</v>
          </cell>
          <cell r="E49">
            <v>140</v>
          </cell>
          <cell r="F49">
            <v>24</v>
          </cell>
          <cell r="G49" t="str">
            <v>GASTOS DE EJECUCION IST LHE MOTOCICLETAS</v>
          </cell>
          <cell r="H49">
            <v>0</v>
          </cell>
          <cell r="I49">
            <v>0</v>
          </cell>
          <cell r="J49">
            <v>0</v>
          </cell>
          <cell r="K49">
            <v>0</v>
          </cell>
          <cell r="L49">
            <v>0</v>
          </cell>
          <cell r="M49">
            <v>0</v>
          </cell>
          <cell r="N49">
            <v>0</v>
          </cell>
          <cell r="O49">
            <v>0</v>
          </cell>
          <cell r="P49">
            <v>0</v>
          </cell>
          <cell r="Q49">
            <v>0</v>
          </cell>
          <cell r="S49">
            <v>0</v>
          </cell>
          <cell r="W49">
            <v>0</v>
          </cell>
          <cell r="X49">
            <v>0</v>
          </cell>
          <cell r="AA49">
            <v>0</v>
          </cell>
          <cell r="AB49">
            <v>0</v>
          </cell>
          <cell r="AE49">
            <v>140</v>
          </cell>
          <cell r="AF49">
            <v>24</v>
          </cell>
          <cell r="AG49" t="str">
            <v>GASTOS DE EJECUCION IST LHE MOTOCICLETAS</v>
          </cell>
          <cell r="AH49">
            <v>0</v>
          </cell>
          <cell r="AI49">
            <v>0</v>
          </cell>
        </row>
        <row r="50">
          <cell r="A50">
            <v>14025</v>
          </cell>
          <cell r="B50">
            <v>17415</v>
          </cell>
          <cell r="C50" t="str">
            <v>41171-4-015</v>
          </cell>
          <cell r="D50">
            <v>14025</v>
          </cell>
          <cell r="E50">
            <v>140</v>
          </cell>
          <cell r="F50">
            <v>25</v>
          </cell>
          <cell r="G50" t="str">
            <v>MULTAS IST LHE MOTOCICLETAS</v>
          </cell>
          <cell r="H50">
            <v>0</v>
          </cell>
          <cell r="I50">
            <v>0</v>
          </cell>
          <cell r="J50">
            <v>0</v>
          </cell>
          <cell r="K50">
            <v>0</v>
          </cell>
          <cell r="L50">
            <v>0</v>
          </cell>
          <cell r="M50">
            <v>0</v>
          </cell>
          <cell r="N50">
            <v>0</v>
          </cell>
          <cell r="O50">
            <v>0</v>
          </cell>
          <cell r="P50">
            <v>0</v>
          </cell>
          <cell r="Q50">
            <v>0</v>
          </cell>
          <cell r="S50">
            <v>0</v>
          </cell>
          <cell r="W50">
            <v>0</v>
          </cell>
          <cell r="X50">
            <v>0</v>
          </cell>
          <cell r="AA50">
            <v>0</v>
          </cell>
          <cell r="AB50">
            <v>0</v>
          </cell>
          <cell r="AE50">
            <v>140</v>
          </cell>
          <cell r="AF50">
            <v>25</v>
          </cell>
          <cell r="AG50" t="str">
            <v>MULTAS IST LHE MOTOCICLETAS</v>
          </cell>
          <cell r="AH50">
            <v>0</v>
          </cell>
          <cell r="AI50">
            <v>0</v>
          </cell>
        </row>
        <row r="51">
          <cell r="A51">
            <v>14026</v>
          </cell>
          <cell r="B51">
            <v>12126</v>
          </cell>
          <cell r="C51" t="str">
            <v>41121-1-026</v>
          </cell>
          <cell r="D51">
            <v>14026</v>
          </cell>
          <cell r="E51">
            <v>140</v>
          </cell>
          <cell r="F51">
            <v>26</v>
          </cell>
          <cell r="G51" t="str">
            <v>IMP.S/TENENCIA LHE MOTOCICLETAS REZAGO</v>
          </cell>
          <cell r="H51">
            <v>84820</v>
          </cell>
          <cell r="I51">
            <v>190078</v>
          </cell>
          <cell r="J51">
            <v>199577</v>
          </cell>
          <cell r="K51">
            <v>474475</v>
          </cell>
          <cell r="L51">
            <v>173678</v>
          </cell>
          <cell r="M51">
            <v>122908</v>
          </cell>
          <cell r="N51">
            <v>110631</v>
          </cell>
          <cell r="O51">
            <v>407217</v>
          </cell>
          <cell r="P51">
            <v>85982</v>
          </cell>
          <cell r="Q51">
            <v>78448</v>
          </cell>
          <cell r="S51">
            <v>164430</v>
          </cell>
          <cell r="W51">
            <v>0</v>
          </cell>
          <cell r="X51">
            <v>1046122</v>
          </cell>
          <cell r="AA51">
            <v>0</v>
          </cell>
          <cell r="AB51">
            <v>1046122</v>
          </cell>
          <cell r="AE51">
            <v>140</v>
          </cell>
          <cell r="AF51">
            <v>26</v>
          </cell>
          <cell r="AG51" t="str">
            <v>IMP.S/TENENCIA LHE MOTOCICLETAS REZAGO</v>
          </cell>
          <cell r="AH51">
            <v>78448</v>
          </cell>
          <cell r="AI51">
            <v>1046122</v>
          </cell>
        </row>
        <row r="52">
          <cell r="A52">
            <v>14027</v>
          </cell>
          <cell r="B52">
            <v>17416</v>
          </cell>
          <cell r="C52" t="str">
            <v>41171-4-016</v>
          </cell>
          <cell r="D52">
            <v>14027</v>
          </cell>
          <cell r="E52">
            <v>140</v>
          </cell>
          <cell r="F52">
            <v>27</v>
          </cell>
          <cell r="G52" t="str">
            <v>RECARGOS IST LHE MOTOCICLETAS REZAGO</v>
          </cell>
          <cell r="H52">
            <v>7557</v>
          </cell>
          <cell r="I52">
            <v>15849</v>
          </cell>
          <cell r="J52">
            <v>17342</v>
          </cell>
          <cell r="K52">
            <v>40748</v>
          </cell>
          <cell r="L52">
            <v>14970</v>
          </cell>
          <cell r="M52">
            <v>11412</v>
          </cell>
          <cell r="N52">
            <v>11525</v>
          </cell>
          <cell r="O52">
            <v>37907</v>
          </cell>
          <cell r="P52">
            <v>9478</v>
          </cell>
          <cell r="Q52">
            <v>11197</v>
          </cell>
          <cell r="S52">
            <v>20675</v>
          </cell>
          <cell r="W52">
            <v>0</v>
          </cell>
          <cell r="X52">
            <v>99330</v>
          </cell>
          <cell r="AA52">
            <v>0</v>
          </cell>
          <cell r="AB52">
            <v>99330</v>
          </cell>
          <cell r="AE52">
            <v>140</v>
          </cell>
          <cell r="AF52">
            <v>27</v>
          </cell>
          <cell r="AG52" t="str">
            <v>RECARGOS IST LHE MOTOCICLETAS REZAGO</v>
          </cell>
          <cell r="AH52">
            <v>11197</v>
          </cell>
          <cell r="AI52">
            <v>99330</v>
          </cell>
        </row>
        <row r="53">
          <cell r="A53">
            <v>14028</v>
          </cell>
          <cell r="B53">
            <v>12128</v>
          </cell>
          <cell r="C53" t="str">
            <v>41121-1-028</v>
          </cell>
          <cell r="D53">
            <v>14028</v>
          </cell>
          <cell r="E53">
            <v>140</v>
          </cell>
          <cell r="F53">
            <v>28</v>
          </cell>
          <cell r="G53" t="str">
            <v>ACTUALIZACION IST LHE MOTOCICLETAS REZ.</v>
          </cell>
          <cell r="H53">
            <v>0</v>
          </cell>
          <cell r="I53">
            <v>0</v>
          </cell>
          <cell r="J53">
            <v>0</v>
          </cell>
          <cell r="K53">
            <v>0</v>
          </cell>
          <cell r="L53">
            <v>0</v>
          </cell>
          <cell r="M53">
            <v>0</v>
          </cell>
          <cell r="N53">
            <v>0</v>
          </cell>
          <cell r="O53">
            <v>0</v>
          </cell>
          <cell r="P53">
            <v>0</v>
          </cell>
          <cell r="Q53">
            <v>0</v>
          </cell>
          <cell r="S53">
            <v>0</v>
          </cell>
          <cell r="W53">
            <v>0</v>
          </cell>
          <cell r="X53">
            <v>0</v>
          </cell>
          <cell r="AA53">
            <v>0</v>
          </cell>
          <cell r="AB53">
            <v>0</v>
          </cell>
          <cell r="AE53">
            <v>140</v>
          </cell>
          <cell r="AF53">
            <v>28</v>
          </cell>
          <cell r="AG53" t="str">
            <v>ACTUALIZACION IST LHE MOTOCICLETAS REZ.</v>
          </cell>
          <cell r="AH53">
            <v>0</v>
          </cell>
          <cell r="AI53">
            <v>0</v>
          </cell>
        </row>
        <row r="54">
          <cell r="A54">
            <v>14029</v>
          </cell>
          <cell r="B54">
            <v>17417</v>
          </cell>
          <cell r="C54" t="str">
            <v>41171-4-017</v>
          </cell>
          <cell r="D54">
            <v>14029</v>
          </cell>
          <cell r="E54">
            <v>140</v>
          </cell>
          <cell r="F54">
            <v>29</v>
          </cell>
          <cell r="G54" t="str">
            <v>GASTOS DE EJEC.IST LHE MOTOCICLETAS REZ.</v>
          </cell>
          <cell r="H54">
            <v>0</v>
          </cell>
          <cell r="I54">
            <v>0</v>
          </cell>
          <cell r="J54">
            <v>0</v>
          </cell>
          <cell r="K54">
            <v>0</v>
          </cell>
          <cell r="L54">
            <v>0</v>
          </cell>
          <cell r="M54">
            <v>0</v>
          </cell>
          <cell r="N54">
            <v>0</v>
          </cell>
          <cell r="O54">
            <v>0</v>
          </cell>
          <cell r="P54">
            <v>0</v>
          </cell>
          <cell r="Q54">
            <v>0</v>
          </cell>
          <cell r="S54">
            <v>0</v>
          </cell>
          <cell r="W54">
            <v>0</v>
          </cell>
          <cell r="X54">
            <v>0</v>
          </cell>
          <cell r="AA54">
            <v>0</v>
          </cell>
          <cell r="AB54">
            <v>0</v>
          </cell>
          <cell r="AE54">
            <v>140</v>
          </cell>
          <cell r="AF54">
            <v>29</v>
          </cell>
          <cell r="AG54" t="str">
            <v>GASTOS DE EJEC.IST LHE MOTOCICLETAS REZ.</v>
          </cell>
          <cell r="AH54">
            <v>0</v>
          </cell>
          <cell r="AI54">
            <v>0</v>
          </cell>
        </row>
        <row r="55">
          <cell r="A55">
            <v>14030</v>
          </cell>
          <cell r="B55">
            <v>17418</v>
          </cell>
          <cell r="C55" t="str">
            <v>41171-4-018</v>
          </cell>
          <cell r="D55">
            <v>14030</v>
          </cell>
          <cell r="E55">
            <v>140</v>
          </cell>
          <cell r="F55">
            <v>30</v>
          </cell>
          <cell r="G55" t="str">
            <v>MULTAS IST LHE MOTOCICLETAS REZAGO</v>
          </cell>
          <cell r="H55">
            <v>0</v>
          </cell>
          <cell r="I55">
            <v>0</v>
          </cell>
          <cell r="J55">
            <v>0</v>
          </cell>
          <cell r="K55">
            <v>0</v>
          </cell>
          <cell r="L55">
            <v>0</v>
          </cell>
          <cell r="M55">
            <v>0</v>
          </cell>
          <cell r="N55">
            <v>0</v>
          </cell>
          <cell r="O55">
            <v>0</v>
          </cell>
          <cell r="P55">
            <v>0</v>
          </cell>
          <cell r="Q55">
            <v>0</v>
          </cell>
          <cell r="S55">
            <v>0</v>
          </cell>
          <cell r="W55">
            <v>0</v>
          </cell>
          <cell r="X55">
            <v>0</v>
          </cell>
          <cell r="AA55">
            <v>0</v>
          </cell>
          <cell r="AB55">
            <v>0</v>
          </cell>
          <cell r="AE55">
            <v>140</v>
          </cell>
          <cell r="AF55">
            <v>30</v>
          </cell>
          <cell r="AG55" t="str">
            <v>MULTAS IST LHE MOTOCICLETAS REZAGO</v>
          </cell>
          <cell r="AH55">
            <v>0</v>
          </cell>
          <cell r="AI55">
            <v>0</v>
          </cell>
        </row>
        <row r="56">
          <cell r="A56">
            <v>14031</v>
          </cell>
          <cell r="B56">
            <v>12131</v>
          </cell>
          <cell r="C56" t="str">
            <v>41121-1-031</v>
          </cell>
          <cell r="D56">
            <v>14031</v>
          </cell>
          <cell r="E56">
            <v>140</v>
          </cell>
          <cell r="F56">
            <v>31</v>
          </cell>
          <cell r="G56" t="str">
            <v>IMP.S/TENENCIA LHE AERONAVES</v>
          </cell>
          <cell r="H56">
            <v>0</v>
          </cell>
          <cell r="I56">
            <v>0</v>
          </cell>
          <cell r="J56">
            <v>0</v>
          </cell>
          <cell r="K56">
            <v>0</v>
          </cell>
          <cell r="L56">
            <v>0</v>
          </cell>
          <cell r="M56">
            <v>0</v>
          </cell>
          <cell r="N56">
            <v>0</v>
          </cell>
          <cell r="O56">
            <v>0</v>
          </cell>
          <cell r="P56">
            <v>0</v>
          </cell>
          <cell r="Q56">
            <v>0</v>
          </cell>
          <cell r="S56">
            <v>0</v>
          </cell>
          <cell r="W56">
            <v>0</v>
          </cell>
          <cell r="X56">
            <v>0</v>
          </cell>
          <cell r="AA56">
            <v>0</v>
          </cell>
          <cell r="AB56">
            <v>0</v>
          </cell>
          <cell r="AE56">
            <v>140</v>
          </cell>
          <cell r="AF56">
            <v>31</v>
          </cell>
          <cell r="AG56" t="str">
            <v>IMP.S/TENENCIA LHE AERONAVES</v>
          </cell>
          <cell r="AH56">
            <v>0</v>
          </cell>
          <cell r="AI56">
            <v>0</v>
          </cell>
        </row>
        <row r="57">
          <cell r="A57">
            <v>14032</v>
          </cell>
          <cell r="B57">
            <v>17419</v>
          </cell>
          <cell r="C57" t="str">
            <v>41171-4-019</v>
          </cell>
          <cell r="D57">
            <v>14032</v>
          </cell>
          <cell r="E57">
            <v>140</v>
          </cell>
          <cell r="F57">
            <v>32</v>
          </cell>
          <cell r="G57" t="str">
            <v>RECARGOS IST LHE AERONAVES</v>
          </cell>
          <cell r="H57">
            <v>0</v>
          </cell>
          <cell r="I57">
            <v>0</v>
          </cell>
          <cell r="J57">
            <v>0</v>
          </cell>
          <cell r="K57">
            <v>0</v>
          </cell>
          <cell r="L57">
            <v>0</v>
          </cell>
          <cell r="M57">
            <v>0</v>
          </cell>
          <cell r="N57">
            <v>0</v>
          </cell>
          <cell r="O57">
            <v>0</v>
          </cell>
          <cell r="P57">
            <v>0</v>
          </cell>
          <cell r="Q57">
            <v>0</v>
          </cell>
          <cell r="S57">
            <v>0</v>
          </cell>
          <cell r="W57">
            <v>0</v>
          </cell>
          <cell r="X57">
            <v>0</v>
          </cell>
          <cell r="AA57">
            <v>0</v>
          </cell>
          <cell r="AB57">
            <v>0</v>
          </cell>
          <cell r="AE57">
            <v>140</v>
          </cell>
          <cell r="AF57">
            <v>32</v>
          </cell>
          <cell r="AG57" t="str">
            <v>RECARGOS IST LHE AERONAVES</v>
          </cell>
          <cell r="AH57">
            <v>0</v>
          </cell>
          <cell r="AI57">
            <v>0</v>
          </cell>
        </row>
        <row r="58">
          <cell r="A58">
            <v>14033</v>
          </cell>
          <cell r="B58">
            <v>12133</v>
          </cell>
          <cell r="C58" t="str">
            <v>41121-1-033</v>
          </cell>
          <cell r="D58">
            <v>14033</v>
          </cell>
          <cell r="E58">
            <v>140</v>
          </cell>
          <cell r="F58">
            <v>33</v>
          </cell>
          <cell r="G58" t="str">
            <v>ACTUALIZACION IST LHE AERONAVES</v>
          </cell>
          <cell r="H58">
            <v>0</v>
          </cell>
          <cell r="I58">
            <v>0</v>
          </cell>
          <cell r="J58">
            <v>0</v>
          </cell>
          <cell r="K58">
            <v>0</v>
          </cell>
          <cell r="L58">
            <v>0</v>
          </cell>
          <cell r="M58">
            <v>0</v>
          </cell>
          <cell r="N58">
            <v>0</v>
          </cell>
          <cell r="O58">
            <v>0</v>
          </cell>
          <cell r="P58">
            <v>0</v>
          </cell>
          <cell r="Q58">
            <v>0</v>
          </cell>
          <cell r="S58">
            <v>0</v>
          </cell>
          <cell r="W58">
            <v>0</v>
          </cell>
          <cell r="X58">
            <v>0</v>
          </cell>
          <cell r="AA58">
            <v>0</v>
          </cell>
          <cell r="AB58">
            <v>0</v>
          </cell>
          <cell r="AE58">
            <v>140</v>
          </cell>
          <cell r="AF58">
            <v>33</v>
          </cell>
          <cell r="AG58" t="str">
            <v>ACTUALIZACION IST LHE AERONAVES</v>
          </cell>
          <cell r="AH58">
            <v>0</v>
          </cell>
          <cell r="AI58">
            <v>0</v>
          </cell>
        </row>
        <row r="59">
          <cell r="A59">
            <v>14034</v>
          </cell>
          <cell r="B59">
            <v>12134</v>
          </cell>
          <cell r="C59" t="str">
            <v>41121-1-034</v>
          </cell>
          <cell r="D59">
            <v>14034</v>
          </cell>
          <cell r="E59">
            <v>140</v>
          </cell>
          <cell r="F59">
            <v>34</v>
          </cell>
          <cell r="G59" t="str">
            <v>IMP.S/TENENCIA LHE AERONAVES REZAGO</v>
          </cell>
          <cell r="H59">
            <v>0</v>
          </cell>
          <cell r="I59">
            <v>0</v>
          </cell>
          <cell r="J59">
            <v>0</v>
          </cell>
          <cell r="K59">
            <v>0</v>
          </cell>
          <cell r="L59">
            <v>0</v>
          </cell>
          <cell r="M59">
            <v>0</v>
          </cell>
          <cell r="N59">
            <v>0</v>
          </cell>
          <cell r="O59">
            <v>0</v>
          </cell>
          <cell r="P59">
            <v>0</v>
          </cell>
          <cell r="Q59">
            <v>0</v>
          </cell>
          <cell r="S59">
            <v>0</v>
          </cell>
          <cell r="W59">
            <v>0</v>
          </cell>
          <cell r="X59">
            <v>0</v>
          </cell>
          <cell r="AA59">
            <v>0</v>
          </cell>
          <cell r="AB59">
            <v>0</v>
          </cell>
          <cell r="AE59">
            <v>140</v>
          </cell>
          <cell r="AF59">
            <v>34</v>
          </cell>
          <cell r="AG59" t="str">
            <v>IMP.S/TENENCIA LHE AERONAVES REZAGO</v>
          </cell>
          <cell r="AH59">
            <v>0</v>
          </cell>
          <cell r="AI59">
            <v>0</v>
          </cell>
        </row>
        <row r="60">
          <cell r="A60">
            <v>14035</v>
          </cell>
          <cell r="B60">
            <v>17420</v>
          </cell>
          <cell r="C60" t="str">
            <v>41171-4-020</v>
          </cell>
          <cell r="D60">
            <v>14035</v>
          </cell>
          <cell r="E60">
            <v>140</v>
          </cell>
          <cell r="F60">
            <v>35</v>
          </cell>
          <cell r="G60" t="str">
            <v>RECARGOS IST LHE AERONAVES REZAGO</v>
          </cell>
          <cell r="H60">
            <v>0</v>
          </cell>
          <cell r="I60">
            <v>0</v>
          </cell>
          <cell r="J60">
            <v>0</v>
          </cell>
          <cell r="K60">
            <v>0</v>
          </cell>
          <cell r="L60">
            <v>0</v>
          </cell>
          <cell r="M60">
            <v>0</v>
          </cell>
          <cell r="N60">
            <v>0</v>
          </cell>
          <cell r="O60">
            <v>0</v>
          </cell>
          <cell r="P60">
            <v>0</v>
          </cell>
          <cell r="Q60">
            <v>0</v>
          </cell>
          <cell r="S60">
            <v>0</v>
          </cell>
          <cell r="W60">
            <v>0</v>
          </cell>
          <cell r="X60">
            <v>0</v>
          </cell>
          <cell r="AA60">
            <v>0</v>
          </cell>
          <cell r="AB60">
            <v>0</v>
          </cell>
          <cell r="AE60">
            <v>140</v>
          </cell>
          <cell r="AF60">
            <v>35</v>
          </cell>
          <cell r="AG60" t="str">
            <v>RECARGOS IST LHE AERONAVES REZAGO</v>
          </cell>
          <cell r="AH60">
            <v>0</v>
          </cell>
          <cell r="AI60">
            <v>0</v>
          </cell>
        </row>
        <row r="61">
          <cell r="A61">
            <v>14036</v>
          </cell>
          <cell r="B61">
            <v>12136</v>
          </cell>
          <cell r="C61" t="str">
            <v>41121-1-036</v>
          </cell>
          <cell r="D61">
            <v>14036</v>
          </cell>
          <cell r="E61">
            <v>140</v>
          </cell>
          <cell r="F61">
            <v>36</v>
          </cell>
          <cell r="G61" t="str">
            <v>ACTUALIZACION IST LHE AERONAVES REZAGO</v>
          </cell>
          <cell r="H61">
            <v>0</v>
          </cell>
          <cell r="I61">
            <v>0</v>
          </cell>
          <cell r="J61">
            <v>0</v>
          </cell>
          <cell r="K61">
            <v>0</v>
          </cell>
          <cell r="L61">
            <v>0</v>
          </cell>
          <cell r="M61">
            <v>0</v>
          </cell>
          <cell r="N61">
            <v>0</v>
          </cell>
          <cell r="O61">
            <v>0</v>
          </cell>
          <cell r="P61">
            <v>0</v>
          </cell>
          <cell r="Q61">
            <v>0</v>
          </cell>
          <cell r="S61">
            <v>0</v>
          </cell>
          <cell r="W61">
            <v>0</v>
          </cell>
          <cell r="X61">
            <v>0</v>
          </cell>
          <cell r="AA61">
            <v>0</v>
          </cell>
          <cell r="AB61">
            <v>0</v>
          </cell>
          <cell r="AE61">
            <v>140</v>
          </cell>
          <cell r="AF61">
            <v>36</v>
          </cell>
          <cell r="AG61" t="str">
            <v>ACTUALIZACION IST LHE AERONAVES REZAGO</v>
          </cell>
          <cell r="AH61">
            <v>0</v>
          </cell>
          <cell r="AI61">
            <v>0</v>
          </cell>
        </row>
        <row r="62">
          <cell r="A62">
            <v>14037</v>
          </cell>
          <cell r="B62">
            <v>17421</v>
          </cell>
          <cell r="C62" t="str">
            <v>41171-4-021</v>
          </cell>
          <cell r="D62">
            <v>14037</v>
          </cell>
          <cell r="E62">
            <v>140</v>
          </cell>
          <cell r="F62">
            <v>37</v>
          </cell>
          <cell r="G62" t="str">
            <v>MULTAS IST LHE AERONAVES</v>
          </cell>
          <cell r="H62">
            <v>0</v>
          </cell>
          <cell r="I62">
            <v>0</v>
          </cell>
          <cell r="J62">
            <v>0</v>
          </cell>
          <cell r="K62">
            <v>0</v>
          </cell>
          <cell r="L62">
            <v>0</v>
          </cell>
          <cell r="M62">
            <v>0</v>
          </cell>
          <cell r="N62">
            <v>0</v>
          </cell>
          <cell r="O62">
            <v>0</v>
          </cell>
          <cell r="P62">
            <v>0</v>
          </cell>
          <cell r="Q62">
            <v>0</v>
          </cell>
          <cell r="S62">
            <v>0</v>
          </cell>
          <cell r="W62">
            <v>0</v>
          </cell>
          <cell r="X62">
            <v>0</v>
          </cell>
          <cell r="AA62">
            <v>0</v>
          </cell>
          <cell r="AB62">
            <v>0</v>
          </cell>
          <cell r="AE62">
            <v>140</v>
          </cell>
          <cell r="AF62">
            <v>37</v>
          </cell>
          <cell r="AG62" t="str">
            <v>MULTAS IST LHE AERONAVES</v>
          </cell>
          <cell r="AH62">
            <v>0</v>
          </cell>
          <cell r="AI62">
            <v>0</v>
          </cell>
        </row>
        <row r="63">
          <cell r="A63">
            <v>14038</v>
          </cell>
          <cell r="B63">
            <v>17422</v>
          </cell>
          <cell r="C63" t="str">
            <v>41171-4-022</v>
          </cell>
          <cell r="D63">
            <v>14038</v>
          </cell>
          <cell r="E63">
            <v>140</v>
          </cell>
          <cell r="F63">
            <v>38</v>
          </cell>
          <cell r="G63" t="str">
            <v>MULTAS IST LHE AERONAVES REZAGO</v>
          </cell>
          <cell r="H63">
            <v>0</v>
          </cell>
          <cell r="I63">
            <v>0</v>
          </cell>
          <cell r="J63">
            <v>0</v>
          </cell>
          <cell r="K63">
            <v>0</v>
          </cell>
          <cell r="L63">
            <v>0</v>
          </cell>
          <cell r="M63">
            <v>0</v>
          </cell>
          <cell r="N63">
            <v>0</v>
          </cell>
          <cell r="O63">
            <v>0</v>
          </cell>
          <cell r="P63">
            <v>0</v>
          </cell>
          <cell r="Q63">
            <v>0</v>
          </cell>
          <cell r="S63">
            <v>0</v>
          </cell>
          <cell r="W63">
            <v>0</v>
          </cell>
          <cell r="X63">
            <v>0</v>
          </cell>
          <cell r="AA63">
            <v>0</v>
          </cell>
          <cell r="AB63">
            <v>0</v>
          </cell>
          <cell r="AE63">
            <v>140</v>
          </cell>
          <cell r="AF63">
            <v>38</v>
          </cell>
          <cell r="AG63" t="str">
            <v>MULTAS IST LHE AERONAVES REZAGO</v>
          </cell>
          <cell r="AH63">
            <v>0</v>
          </cell>
          <cell r="AI63">
            <v>0</v>
          </cell>
        </row>
        <row r="64">
          <cell r="A64">
            <v>14039</v>
          </cell>
          <cell r="B64">
            <v>17423</v>
          </cell>
          <cell r="C64" t="str">
            <v>41171-4-023</v>
          </cell>
          <cell r="D64">
            <v>14039</v>
          </cell>
          <cell r="E64">
            <v>140</v>
          </cell>
          <cell r="F64">
            <v>39</v>
          </cell>
          <cell r="G64" t="str">
            <v>GASTOS DE EJECUCION IST LHE AERONAVES</v>
          </cell>
          <cell r="H64">
            <v>0</v>
          </cell>
          <cell r="I64">
            <v>0</v>
          </cell>
          <cell r="J64">
            <v>0</v>
          </cell>
          <cell r="K64">
            <v>0</v>
          </cell>
          <cell r="L64">
            <v>0</v>
          </cell>
          <cell r="M64">
            <v>0</v>
          </cell>
          <cell r="N64">
            <v>0</v>
          </cell>
          <cell r="O64">
            <v>0</v>
          </cell>
          <cell r="P64">
            <v>0</v>
          </cell>
          <cell r="Q64">
            <v>0</v>
          </cell>
          <cell r="S64">
            <v>0</v>
          </cell>
          <cell r="W64">
            <v>0</v>
          </cell>
          <cell r="X64">
            <v>0</v>
          </cell>
          <cell r="AA64">
            <v>0</v>
          </cell>
          <cell r="AB64">
            <v>0</v>
          </cell>
          <cell r="AE64">
            <v>140</v>
          </cell>
          <cell r="AF64">
            <v>39</v>
          </cell>
          <cell r="AG64" t="str">
            <v>GASTOS DE EJECUCION IST LHE AERONAVES</v>
          </cell>
          <cell r="AH64">
            <v>0</v>
          </cell>
          <cell r="AI64">
            <v>0</v>
          </cell>
        </row>
        <row r="65">
          <cell r="A65">
            <v>14040</v>
          </cell>
          <cell r="B65">
            <v>17424</v>
          </cell>
          <cell r="C65" t="str">
            <v>41171-4-024</v>
          </cell>
          <cell r="D65">
            <v>14040</v>
          </cell>
          <cell r="E65">
            <v>140</v>
          </cell>
          <cell r="F65">
            <v>40</v>
          </cell>
          <cell r="G65" t="str">
            <v>GASTOS DE EJE.IST LHE AERONAVES REZAGO</v>
          </cell>
          <cell r="H65">
            <v>0</v>
          </cell>
          <cell r="I65">
            <v>0</v>
          </cell>
          <cell r="J65">
            <v>0</v>
          </cell>
          <cell r="K65">
            <v>0</v>
          </cell>
          <cell r="L65">
            <v>0</v>
          </cell>
          <cell r="M65">
            <v>0</v>
          </cell>
          <cell r="N65">
            <v>0</v>
          </cell>
          <cell r="O65">
            <v>0</v>
          </cell>
          <cell r="P65">
            <v>0</v>
          </cell>
          <cell r="Q65">
            <v>0</v>
          </cell>
          <cell r="S65">
            <v>0</v>
          </cell>
          <cell r="W65">
            <v>0</v>
          </cell>
          <cell r="X65">
            <v>0</v>
          </cell>
          <cell r="AA65">
            <v>0</v>
          </cell>
          <cell r="AB65">
            <v>0</v>
          </cell>
          <cell r="AE65">
            <v>140</v>
          </cell>
          <cell r="AF65">
            <v>40</v>
          </cell>
          <cell r="AG65" t="str">
            <v>GASTOS DE EJE.IST LHE AERONAVES REZAGO</v>
          </cell>
          <cell r="AH65">
            <v>0</v>
          </cell>
          <cell r="AI65">
            <v>0</v>
          </cell>
        </row>
        <row r="66">
          <cell r="A66">
            <v>14041</v>
          </cell>
          <cell r="B66">
            <v>12141</v>
          </cell>
          <cell r="C66" t="str">
            <v>41121-1-041</v>
          </cell>
          <cell r="D66">
            <v>14041</v>
          </cell>
          <cell r="E66">
            <v>140</v>
          </cell>
          <cell r="F66">
            <v>41</v>
          </cell>
          <cell r="G66" t="str">
            <v>IMP.S/TENENCIA LHE EMBARCACIONES</v>
          </cell>
          <cell r="H66">
            <v>0</v>
          </cell>
          <cell r="I66">
            <v>0</v>
          </cell>
          <cell r="J66">
            <v>0</v>
          </cell>
          <cell r="K66">
            <v>0</v>
          </cell>
          <cell r="L66">
            <v>0</v>
          </cell>
          <cell r="M66">
            <v>0</v>
          </cell>
          <cell r="N66">
            <v>0</v>
          </cell>
          <cell r="O66">
            <v>0</v>
          </cell>
          <cell r="P66">
            <v>0</v>
          </cell>
          <cell r="Q66">
            <v>0</v>
          </cell>
          <cell r="S66">
            <v>0</v>
          </cell>
          <cell r="W66">
            <v>0</v>
          </cell>
          <cell r="X66">
            <v>0</v>
          </cell>
          <cell r="AA66">
            <v>0</v>
          </cell>
          <cell r="AB66">
            <v>0</v>
          </cell>
          <cell r="AE66">
            <v>140</v>
          </cell>
          <cell r="AF66">
            <v>41</v>
          </cell>
          <cell r="AG66" t="str">
            <v>IMP.S/TENENCIA LHE EMBARCACIONES</v>
          </cell>
          <cell r="AH66">
            <v>0</v>
          </cell>
          <cell r="AI66">
            <v>0</v>
          </cell>
        </row>
        <row r="67">
          <cell r="A67">
            <v>14042</v>
          </cell>
          <cell r="B67">
            <v>17425</v>
          </cell>
          <cell r="C67" t="str">
            <v>41171-4-025</v>
          </cell>
          <cell r="D67">
            <v>14042</v>
          </cell>
          <cell r="E67">
            <v>140</v>
          </cell>
          <cell r="F67">
            <v>42</v>
          </cell>
          <cell r="G67" t="str">
            <v>RECARGOS IST LHE EMBARCACIONES</v>
          </cell>
          <cell r="H67">
            <v>0</v>
          </cell>
          <cell r="I67">
            <v>0</v>
          </cell>
          <cell r="J67">
            <v>0</v>
          </cell>
          <cell r="K67">
            <v>0</v>
          </cell>
          <cell r="L67">
            <v>0</v>
          </cell>
          <cell r="M67">
            <v>0</v>
          </cell>
          <cell r="N67">
            <v>0</v>
          </cell>
          <cell r="O67">
            <v>0</v>
          </cell>
          <cell r="P67">
            <v>0</v>
          </cell>
          <cell r="Q67">
            <v>0</v>
          </cell>
          <cell r="S67">
            <v>0</v>
          </cell>
          <cell r="W67">
            <v>0</v>
          </cell>
          <cell r="X67">
            <v>0</v>
          </cell>
          <cell r="AA67">
            <v>0</v>
          </cell>
          <cell r="AB67">
            <v>0</v>
          </cell>
          <cell r="AE67">
            <v>140</v>
          </cell>
          <cell r="AF67">
            <v>42</v>
          </cell>
          <cell r="AG67" t="str">
            <v>RECARGOS IST LHE EMBARCACIONES</v>
          </cell>
          <cell r="AH67">
            <v>0</v>
          </cell>
          <cell r="AI67">
            <v>0</v>
          </cell>
        </row>
        <row r="68">
          <cell r="A68">
            <v>14043</v>
          </cell>
          <cell r="B68">
            <v>12143</v>
          </cell>
          <cell r="C68" t="str">
            <v>41121-1-043</v>
          </cell>
          <cell r="D68">
            <v>14043</v>
          </cell>
          <cell r="E68">
            <v>140</v>
          </cell>
          <cell r="F68">
            <v>43</v>
          </cell>
          <cell r="G68" t="str">
            <v>ACTUALIZACION IST LHE EMBARCACIONES</v>
          </cell>
          <cell r="H68">
            <v>0</v>
          </cell>
          <cell r="I68">
            <v>0</v>
          </cell>
          <cell r="J68">
            <v>0</v>
          </cell>
          <cell r="K68">
            <v>0</v>
          </cell>
          <cell r="L68">
            <v>0</v>
          </cell>
          <cell r="M68">
            <v>0</v>
          </cell>
          <cell r="N68">
            <v>0</v>
          </cell>
          <cell r="O68">
            <v>0</v>
          </cell>
          <cell r="P68">
            <v>0</v>
          </cell>
          <cell r="Q68">
            <v>0</v>
          </cell>
          <cell r="S68">
            <v>0</v>
          </cell>
          <cell r="W68">
            <v>0</v>
          </cell>
          <cell r="X68">
            <v>0</v>
          </cell>
          <cell r="AA68">
            <v>0</v>
          </cell>
          <cell r="AB68">
            <v>0</v>
          </cell>
          <cell r="AE68">
            <v>140</v>
          </cell>
          <cell r="AF68">
            <v>43</v>
          </cell>
          <cell r="AG68" t="str">
            <v>ACTUALIZACION IST LHE EMBARCACIONES</v>
          </cell>
          <cell r="AH68">
            <v>0</v>
          </cell>
          <cell r="AI68">
            <v>0</v>
          </cell>
        </row>
        <row r="69">
          <cell r="A69">
            <v>14044</v>
          </cell>
          <cell r="B69">
            <v>12144</v>
          </cell>
          <cell r="C69" t="str">
            <v>41121-1-044</v>
          </cell>
          <cell r="D69">
            <v>14044</v>
          </cell>
          <cell r="E69">
            <v>140</v>
          </cell>
          <cell r="F69">
            <v>44</v>
          </cell>
          <cell r="G69" t="str">
            <v>IMP.S/TENENCIA LHE EMBARCACIONES REZAGO</v>
          </cell>
          <cell r="H69">
            <v>0</v>
          </cell>
          <cell r="I69">
            <v>0</v>
          </cell>
          <cell r="J69">
            <v>0</v>
          </cell>
          <cell r="K69">
            <v>0</v>
          </cell>
          <cell r="L69">
            <v>0</v>
          </cell>
          <cell r="M69">
            <v>0</v>
          </cell>
          <cell r="N69">
            <v>0</v>
          </cell>
          <cell r="O69">
            <v>0</v>
          </cell>
          <cell r="P69">
            <v>0</v>
          </cell>
          <cell r="Q69">
            <v>0</v>
          </cell>
          <cell r="S69">
            <v>0</v>
          </cell>
          <cell r="W69">
            <v>0</v>
          </cell>
          <cell r="X69">
            <v>0</v>
          </cell>
          <cell r="AA69">
            <v>0</v>
          </cell>
          <cell r="AB69">
            <v>0</v>
          </cell>
          <cell r="AE69">
            <v>140</v>
          </cell>
          <cell r="AF69">
            <v>44</v>
          </cell>
          <cell r="AG69" t="str">
            <v>IMP.S/TENENCIA LHE EMBARCACIONES REZAGO</v>
          </cell>
          <cell r="AH69">
            <v>0</v>
          </cell>
          <cell r="AI69">
            <v>0</v>
          </cell>
        </row>
        <row r="70">
          <cell r="A70">
            <v>14045</v>
          </cell>
          <cell r="B70">
            <v>17426</v>
          </cell>
          <cell r="C70" t="str">
            <v>41171-4-026</v>
          </cell>
          <cell r="D70">
            <v>14045</v>
          </cell>
          <cell r="E70">
            <v>140</v>
          </cell>
          <cell r="F70">
            <v>45</v>
          </cell>
          <cell r="G70" t="str">
            <v>RECARGOS IST LHE EMBARCACIONES REZAGOS</v>
          </cell>
          <cell r="H70">
            <v>0</v>
          </cell>
          <cell r="I70">
            <v>0</v>
          </cell>
          <cell r="J70">
            <v>0</v>
          </cell>
          <cell r="K70">
            <v>0</v>
          </cell>
          <cell r="L70">
            <v>0</v>
          </cell>
          <cell r="M70">
            <v>0</v>
          </cell>
          <cell r="N70">
            <v>0</v>
          </cell>
          <cell r="O70">
            <v>0</v>
          </cell>
          <cell r="P70">
            <v>0</v>
          </cell>
          <cell r="Q70">
            <v>0</v>
          </cell>
          <cell r="S70">
            <v>0</v>
          </cell>
          <cell r="W70">
            <v>0</v>
          </cell>
          <cell r="X70">
            <v>0</v>
          </cell>
          <cell r="AA70">
            <v>0</v>
          </cell>
          <cell r="AB70">
            <v>0</v>
          </cell>
          <cell r="AE70">
            <v>140</v>
          </cell>
          <cell r="AF70">
            <v>45</v>
          </cell>
          <cell r="AG70" t="str">
            <v>RECARGOS IST LHE EMBARCACIONES REZAGOS</v>
          </cell>
          <cell r="AH70">
            <v>0</v>
          </cell>
          <cell r="AI70">
            <v>0</v>
          </cell>
        </row>
        <row r="71">
          <cell r="A71">
            <v>14046</v>
          </cell>
          <cell r="B71">
            <v>12146</v>
          </cell>
          <cell r="C71" t="str">
            <v>41121-1-046</v>
          </cell>
          <cell r="D71">
            <v>14046</v>
          </cell>
          <cell r="E71">
            <v>140</v>
          </cell>
          <cell r="F71">
            <v>46</v>
          </cell>
          <cell r="G71" t="str">
            <v>ACT.IST LHE EMBARCACIONES REZAGO</v>
          </cell>
          <cell r="H71">
            <v>0</v>
          </cell>
          <cell r="I71">
            <v>0</v>
          </cell>
          <cell r="J71">
            <v>0</v>
          </cell>
          <cell r="K71">
            <v>0</v>
          </cell>
          <cell r="L71">
            <v>0</v>
          </cell>
          <cell r="M71">
            <v>0</v>
          </cell>
          <cell r="N71">
            <v>0</v>
          </cell>
          <cell r="O71">
            <v>0</v>
          </cell>
          <cell r="P71">
            <v>0</v>
          </cell>
          <cell r="Q71">
            <v>0</v>
          </cell>
          <cell r="S71">
            <v>0</v>
          </cell>
          <cell r="W71">
            <v>0</v>
          </cell>
          <cell r="X71">
            <v>0</v>
          </cell>
          <cell r="AA71">
            <v>0</v>
          </cell>
          <cell r="AB71">
            <v>0</v>
          </cell>
          <cell r="AE71">
            <v>140</v>
          </cell>
          <cell r="AF71">
            <v>46</v>
          </cell>
          <cell r="AG71" t="str">
            <v>ACT.IST LHE EMBARCACIONES REZAGO</v>
          </cell>
          <cell r="AH71">
            <v>0</v>
          </cell>
          <cell r="AI71">
            <v>0</v>
          </cell>
        </row>
        <row r="72">
          <cell r="A72">
            <v>14047</v>
          </cell>
          <cell r="B72">
            <v>17427</v>
          </cell>
          <cell r="C72" t="str">
            <v>41171-4-027</v>
          </cell>
          <cell r="D72">
            <v>14047</v>
          </cell>
          <cell r="E72">
            <v>140</v>
          </cell>
          <cell r="F72">
            <v>47</v>
          </cell>
          <cell r="G72" t="str">
            <v>MULTAS IST LHE EMBARCACIONES</v>
          </cell>
          <cell r="H72">
            <v>0</v>
          </cell>
          <cell r="I72">
            <v>0</v>
          </cell>
          <cell r="J72">
            <v>0</v>
          </cell>
          <cell r="K72">
            <v>0</v>
          </cell>
          <cell r="L72">
            <v>0</v>
          </cell>
          <cell r="M72">
            <v>0</v>
          </cell>
          <cell r="N72">
            <v>0</v>
          </cell>
          <cell r="O72">
            <v>0</v>
          </cell>
          <cell r="P72">
            <v>0</v>
          </cell>
          <cell r="Q72">
            <v>0</v>
          </cell>
          <cell r="S72">
            <v>0</v>
          </cell>
          <cell r="W72">
            <v>0</v>
          </cell>
          <cell r="X72">
            <v>0</v>
          </cell>
          <cell r="AA72">
            <v>0</v>
          </cell>
          <cell r="AB72">
            <v>0</v>
          </cell>
          <cell r="AE72">
            <v>140</v>
          </cell>
          <cell r="AF72">
            <v>47</v>
          </cell>
          <cell r="AG72" t="str">
            <v>MULTAS IST LHE EMBARCACIONES</v>
          </cell>
          <cell r="AH72">
            <v>0</v>
          </cell>
          <cell r="AI72">
            <v>0</v>
          </cell>
        </row>
        <row r="73">
          <cell r="A73">
            <v>14048</v>
          </cell>
          <cell r="B73">
            <v>17428</v>
          </cell>
          <cell r="C73" t="str">
            <v>41171-4-028</v>
          </cell>
          <cell r="D73">
            <v>14048</v>
          </cell>
          <cell r="E73">
            <v>140</v>
          </cell>
          <cell r="F73">
            <v>48</v>
          </cell>
          <cell r="G73" t="str">
            <v>MULTAS IST LHE EMBARCACIONES REZAGO</v>
          </cell>
          <cell r="H73">
            <v>0</v>
          </cell>
          <cell r="I73">
            <v>0</v>
          </cell>
          <cell r="J73">
            <v>0</v>
          </cell>
          <cell r="K73">
            <v>0</v>
          </cell>
          <cell r="L73">
            <v>0</v>
          </cell>
          <cell r="M73">
            <v>0</v>
          </cell>
          <cell r="N73">
            <v>0</v>
          </cell>
          <cell r="O73">
            <v>0</v>
          </cell>
          <cell r="P73">
            <v>0</v>
          </cell>
          <cell r="Q73">
            <v>0</v>
          </cell>
          <cell r="S73">
            <v>0</v>
          </cell>
          <cell r="W73">
            <v>0</v>
          </cell>
          <cell r="X73">
            <v>0</v>
          </cell>
          <cell r="AA73">
            <v>0</v>
          </cell>
          <cell r="AB73">
            <v>0</v>
          </cell>
          <cell r="AE73">
            <v>140</v>
          </cell>
          <cell r="AF73">
            <v>48</v>
          </cell>
          <cell r="AG73" t="str">
            <v>MULTAS IST LHE EMBARCACIONES REZAGO</v>
          </cell>
          <cell r="AH73">
            <v>0</v>
          </cell>
          <cell r="AI73">
            <v>0</v>
          </cell>
        </row>
        <row r="74">
          <cell r="A74">
            <v>14049</v>
          </cell>
          <cell r="B74">
            <v>17429</v>
          </cell>
          <cell r="C74" t="str">
            <v>41171-4-029</v>
          </cell>
          <cell r="D74">
            <v>14049</v>
          </cell>
          <cell r="E74">
            <v>140</v>
          </cell>
          <cell r="F74">
            <v>49</v>
          </cell>
          <cell r="G74" t="str">
            <v>GASTOS DE EJEC.IST LHE EMBARCACIONES</v>
          </cell>
          <cell r="H74">
            <v>0</v>
          </cell>
          <cell r="I74">
            <v>0</v>
          </cell>
          <cell r="J74">
            <v>0</v>
          </cell>
          <cell r="K74">
            <v>0</v>
          </cell>
          <cell r="L74">
            <v>0</v>
          </cell>
          <cell r="M74">
            <v>0</v>
          </cell>
          <cell r="N74">
            <v>0</v>
          </cell>
          <cell r="O74">
            <v>0</v>
          </cell>
          <cell r="P74">
            <v>0</v>
          </cell>
          <cell r="Q74">
            <v>0</v>
          </cell>
          <cell r="S74">
            <v>0</v>
          </cell>
          <cell r="W74">
            <v>0</v>
          </cell>
          <cell r="X74">
            <v>0</v>
          </cell>
          <cell r="AA74">
            <v>0</v>
          </cell>
          <cell r="AB74">
            <v>0</v>
          </cell>
          <cell r="AE74">
            <v>140</v>
          </cell>
          <cell r="AF74">
            <v>49</v>
          </cell>
          <cell r="AG74" t="str">
            <v>GASTOS DE EJEC.IST LHE EMBARCACIONES</v>
          </cell>
          <cell r="AH74">
            <v>0</v>
          </cell>
          <cell r="AI74">
            <v>0</v>
          </cell>
        </row>
        <row r="75">
          <cell r="A75">
            <v>14050</v>
          </cell>
          <cell r="B75">
            <v>17430</v>
          </cell>
          <cell r="C75" t="str">
            <v>41171-4-030</v>
          </cell>
          <cell r="D75">
            <v>14050</v>
          </cell>
          <cell r="E75">
            <v>140</v>
          </cell>
          <cell r="F75">
            <v>50</v>
          </cell>
          <cell r="G75" t="str">
            <v>GASTOS DE EJEC.IST LHE EMBARCACIONES REZ</v>
          </cell>
          <cell r="H75">
            <v>0</v>
          </cell>
          <cell r="I75">
            <v>0</v>
          </cell>
          <cell r="J75">
            <v>0</v>
          </cell>
          <cell r="K75">
            <v>0</v>
          </cell>
          <cell r="L75">
            <v>0</v>
          </cell>
          <cell r="M75">
            <v>0</v>
          </cell>
          <cell r="N75">
            <v>0</v>
          </cell>
          <cell r="O75">
            <v>0</v>
          </cell>
          <cell r="P75">
            <v>0</v>
          </cell>
          <cell r="Q75">
            <v>0</v>
          </cell>
          <cell r="S75">
            <v>0</v>
          </cell>
          <cell r="W75">
            <v>0</v>
          </cell>
          <cell r="X75">
            <v>0</v>
          </cell>
          <cell r="AA75">
            <v>0</v>
          </cell>
          <cell r="AB75">
            <v>0</v>
          </cell>
          <cell r="AE75">
            <v>140</v>
          </cell>
          <cell r="AF75">
            <v>50</v>
          </cell>
          <cell r="AG75" t="str">
            <v>GASTOS DE EJEC.IST LHE EMBARCACIONES REZ</v>
          </cell>
          <cell r="AH75">
            <v>0</v>
          </cell>
          <cell r="AI75">
            <v>0</v>
          </cell>
        </row>
        <row r="76">
          <cell r="A76">
            <v>14051</v>
          </cell>
          <cell r="B76">
            <v>12151</v>
          </cell>
          <cell r="C76" t="str">
            <v>41121-1-051</v>
          </cell>
          <cell r="D76">
            <v>14051</v>
          </cell>
          <cell r="E76">
            <v>140</v>
          </cell>
          <cell r="F76">
            <v>51</v>
          </cell>
          <cell r="G76" t="str">
            <v>DEVOLUCION IMP.S/TENENCIA LHE</v>
          </cell>
          <cell r="H76">
            <v>0</v>
          </cell>
          <cell r="I76">
            <v>-2758074.26</v>
          </cell>
          <cell r="J76">
            <v>-1625404.46</v>
          </cell>
          <cell r="K76">
            <v>-4383478.72</v>
          </cell>
          <cell r="L76">
            <v>-1448770.46</v>
          </cell>
          <cell r="M76">
            <v>-2371235.42</v>
          </cell>
          <cell r="N76">
            <v>-52042.74</v>
          </cell>
          <cell r="O76">
            <v>-3872048.62</v>
          </cell>
          <cell r="P76">
            <v>0</v>
          </cell>
          <cell r="Q76">
            <v>-13917.45</v>
          </cell>
          <cell r="S76">
            <v>-13917.45</v>
          </cell>
          <cell r="W76">
            <v>0</v>
          </cell>
          <cell r="X76">
            <v>-8269444.79</v>
          </cell>
          <cell r="AA76">
            <v>0</v>
          </cell>
          <cell r="AB76">
            <v>-8269444.79</v>
          </cell>
          <cell r="AE76">
            <v>140</v>
          </cell>
          <cell r="AF76">
            <v>51</v>
          </cell>
          <cell r="AG76" t="str">
            <v>DEVOLUCION IMP.S/TENENCIA LHE</v>
          </cell>
          <cell r="AH76">
            <v>-13917.45</v>
          </cell>
          <cell r="AI76">
            <v>-8269444.79</v>
          </cell>
        </row>
        <row r="77">
          <cell r="A77">
            <v>14052</v>
          </cell>
          <cell r="B77">
            <v>12152</v>
          </cell>
          <cell r="C77" t="str">
            <v>41121-1-052</v>
          </cell>
          <cell r="D77">
            <v>14052</v>
          </cell>
          <cell r="E77">
            <v>140</v>
          </cell>
          <cell r="F77">
            <v>52</v>
          </cell>
          <cell r="G77" t="str">
            <v>ACT.E INTS.DEVOLUCION IMP.TENENCIA LHE</v>
          </cell>
          <cell r="H77">
            <v>0</v>
          </cell>
          <cell r="I77">
            <v>0</v>
          </cell>
          <cell r="J77">
            <v>0</v>
          </cell>
          <cell r="K77">
            <v>0</v>
          </cell>
          <cell r="L77">
            <v>0</v>
          </cell>
          <cell r="M77">
            <v>0</v>
          </cell>
          <cell r="N77">
            <v>0</v>
          </cell>
          <cell r="O77">
            <v>0</v>
          </cell>
          <cell r="P77">
            <v>0</v>
          </cell>
          <cell r="Q77">
            <v>0</v>
          </cell>
          <cell r="S77">
            <v>0</v>
          </cell>
          <cell r="W77">
            <v>0</v>
          </cell>
          <cell r="X77">
            <v>0</v>
          </cell>
          <cell r="AA77">
            <v>0</v>
          </cell>
          <cell r="AB77">
            <v>0</v>
          </cell>
          <cell r="AE77">
            <v>140</v>
          </cell>
          <cell r="AF77">
            <v>52</v>
          </cell>
          <cell r="AG77" t="str">
            <v>ACT.E INTS.DEVOLUCION IMP.TENENCIA LHE</v>
          </cell>
          <cell r="AH77">
            <v>0</v>
          </cell>
          <cell r="AI77">
            <v>0</v>
          </cell>
        </row>
        <row r="78">
          <cell r="A78">
            <v>14053</v>
          </cell>
          <cell r="B78">
            <v>12153</v>
          </cell>
          <cell r="C78" t="str">
            <v>41121-1-053</v>
          </cell>
          <cell r="D78">
            <v>14053</v>
          </cell>
          <cell r="E78">
            <v>140</v>
          </cell>
          <cell r="F78">
            <v>53</v>
          </cell>
          <cell r="G78" t="str">
            <v>DEVOLUCION IMP.TENENCIA LHE REZAGO</v>
          </cell>
          <cell r="H78">
            <v>0</v>
          </cell>
          <cell r="I78">
            <v>0</v>
          </cell>
          <cell r="J78">
            <v>0</v>
          </cell>
          <cell r="K78">
            <v>0</v>
          </cell>
          <cell r="L78">
            <v>0</v>
          </cell>
          <cell r="M78">
            <v>0</v>
          </cell>
          <cell r="N78">
            <v>0</v>
          </cell>
          <cell r="O78">
            <v>0</v>
          </cell>
          <cell r="P78">
            <v>0</v>
          </cell>
          <cell r="Q78">
            <v>0</v>
          </cell>
          <cell r="S78">
            <v>0</v>
          </cell>
          <cell r="W78">
            <v>0</v>
          </cell>
          <cell r="X78">
            <v>0</v>
          </cell>
          <cell r="AA78">
            <v>0</v>
          </cell>
          <cell r="AB78">
            <v>0</v>
          </cell>
          <cell r="AE78">
            <v>140</v>
          </cell>
          <cell r="AF78">
            <v>53</v>
          </cell>
          <cell r="AG78" t="str">
            <v>DEVOLUCION IMP.TENENCIA LHE REZAGO</v>
          </cell>
          <cell r="AH78">
            <v>0</v>
          </cell>
          <cell r="AI78">
            <v>0</v>
          </cell>
        </row>
        <row r="79">
          <cell r="A79">
            <v>14054</v>
          </cell>
          <cell r="B79">
            <v>12154</v>
          </cell>
          <cell r="C79" t="str">
            <v>41121-1-054</v>
          </cell>
          <cell r="D79">
            <v>14054</v>
          </cell>
          <cell r="E79">
            <v>140</v>
          </cell>
          <cell r="F79">
            <v>54</v>
          </cell>
          <cell r="G79" t="str">
            <v>ACT.E INTS.DEV.IMP.TENENCIA LHE REZAGO</v>
          </cell>
          <cell r="H79">
            <v>0</v>
          </cell>
          <cell r="I79">
            <v>0</v>
          </cell>
          <cell r="J79">
            <v>0</v>
          </cell>
          <cell r="K79">
            <v>0</v>
          </cell>
          <cell r="L79">
            <v>0</v>
          </cell>
          <cell r="M79">
            <v>0</v>
          </cell>
          <cell r="N79">
            <v>0</v>
          </cell>
          <cell r="O79">
            <v>0</v>
          </cell>
          <cell r="P79">
            <v>0</v>
          </cell>
          <cell r="Q79">
            <v>0</v>
          </cell>
          <cell r="S79">
            <v>0</v>
          </cell>
          <cell r="W79">
            <v>0</v>
          </cell>
          <cell r="X79">
            <v>0</v>
          </cell>
          <cell r="AA79">
            <v>0</v>
          </cell>
          <cell r="AB79">
            <v>0</v>
          </cell>
          <cell r="AE79">
            <v>140</v>
          </cell>
          <cell r="AF79">
            <v>54</v>
          </cell>
          <cell r="AG79" t="str">
            <v>ACT.E INTS.DEV.IMP.TENENCIA LHE REZAGO</v>
          </cell>
          <cell r="AH79">
            <v>0</v>
          </cell>
          <cell r="AI79">
            <v>0</v>
          </cell>
        </row>
        <row r="80">
          <cell r="A80">
            <v>14055</v>
          </cell>
          <cell r="B80">
            <v>12155</v>
          </cell>
          <cell r="C80" t="str">
            <v>41121-1-055</v>
          </cell>
          <cell r="D80">
            <v>14055</v>
          </cell>
          <cell r="E80">
            <v>140</v>
          </cell>
          <cell r="F80">
            <v>55</v>
          </cell>
          <cell r="G80" t="str">
            <v>APOYO TENENCIA LHE</v>
          </cell>
          <cell r="H80">
            <v>-75251252</v>
          </cell>
          <cell r="I80">
            <v>75251252</v>
          </cell>
          <cell r="J80">
            <v>0</v>
          </cell>
          <cell r="K80">
            <v>0</v>
          </cell>
          <cell r="L80">
            <v>0</v>
          </cell>
          <cell r="M80">
            <v>0</v>
          </cell>
          <cell r="N80">
            <v>0</v>
          </cell>
          <cell r="O80">
            <v>0</v>
          </cell>
          <cell r="P80">
            <v>0</v>
          </cell>
          <cell r="Q80">
            <v>0</v>
          </cell>
          <cell r="S80">
            <v>0</v>
          </cell>
          <cell r="W80">
            <v>0</v>
          </cell>
          <cell r="X80">
            <v>0</v>
          </cell>
          <cell r="AA80">
            <v>0</v>
          </cell>
          <cell r="AB80">
            <v>0</v>
          </cell>
          <cell r="AE80">
            <v>140</v>
          </cell>
          <cell r="AF80">
            <v>55</v>
          </cell>
          <cell r="AG80" t="str">
            <v>APOYO TENENCIA LHE</v>
          </cell>
          <cell r="AH80">
            <v>0</v>
          </cell>
          <cell r="AI80">
            <v>0</v>
          </cell>
        </row>
        <row r="81">
          <cell r="A81">
            <v>14065</v>
          </cell>
          <cell r="B81">
            <v>12165</v>
          </cell>
          <cell r="C81" t="str">
            <v>41121-1-065</v>
          </cell>
          <cell r="D81">
            <v>14065</v>
          </cell>
          <cell r="E81">
            <v>140</v>
          </cell>
          <cell r="F81">
            <v>65</v>
          </cell>
          <cell r="G81" t="str">
            <v>SUBSIDIO IMP.SOBRE TENENCIA LHE POR ROBO</v>
          </cell>
          <cell r="H81">
            <v>-16276</v>
          </cell>
          <cell r="I81">
            <v>-262345</v>
          </cell>
          <cell r="J81">
            <v>-242213</v>
          </cell>
          <cell r="K81">
            <v>-520834</v>
          </cell>
          <cell r="L81">
            <v>-200025</v>
          </cell>
          <cell r="M81">
            <v>-159199</v>
          </cell>
          <cell r="N81">
            <v>-20930</v>
          </cell>
          <cell r="O81">
            <v>-380154</v>
          </cell>
          <cell r="P81">
            <v>-14283</v>
          </cell>
          <cell r="Q81">
            <v>-11102</v>
          </cell>
          <cell r="S81">
            <v>-25385</v>
          </cell>
          <cell r="W81">
            <v>0</v>
          </cell>
          <cell r="X81">
            <v>-926373</v>
          </cell>
          <cell r="AA81">
            <v>0</v>
          </cell>
          <cell r="AB81">
            <v>-926373</v>
          </cell>
          <cell r="AE81">
            <v>140</v>
          </cell>
          <cell r="AF81">
            <v>65</v>
          </cell>
          <cell r="AG81" t="str">
            <v>SUBSIDIO IMP.SOBRE TENENCIA LHE POR ROBO</v>
          </cell>
          <cell r="AH81">
            <v>-11102</v>
          </cell>
          <cell r="AI81">
            <v>-926373</v>
          </cell>
        </row>
        <row r="82">
          <cell r="A82">
            <v>14066</v>
          </cell>
          <cell r="B82">
            <v>12166</v>
          </cell>
          <cell r="C82" t="str">
            <v>41121-1-066</v>
          </cell>
          <cell r="D82">
            <v>14066</v>
          </cell>
          <cell r="E82">
            <v>140</v>
          </cell>
          <cell r="F82">
            <v>66</v>
          </cell>
          <cell r="G82" t="str">
            <v>SUBSIDIO TENENCIA LHE POR PERDIDA</v>
          </cell>
          <cell r="H82">
            <v>-11951</v>
          </cell>
          <cell r="I82">
            <v>-334988</v>
          </cell>
          <cell r="J82">
            <v>-271260</v>
          </cell>
          <cell r="K82">
            <v>-618199</v>
          </cell>
          <cell r="L82">
            <v>-173275</v>
          </cell>
          <cell r="M82">
            <v>-161985</v>
          </cell>
          <cell r="N82">
            <v>-16214</v>
          </cell>
          <cell r="O82">
            <v>-351474</v>
          </cell>
          <cell r="P82">
            <v>-63510</v>
          </cell>
          <cell r="Q82">
            <v>-92100</v>
          </cell>
          <cell r="S82">
            <v>-155610</v>
          </cell>
          <cell r="W82">
            <v>0</v>
          </cell>
          <cell r="X82">
            <v>-1125283</v>
          </cell>
          <cell r="AA82">
            <v>0</v>
          </cell>
          <cell r="AB82">
            <v>-1125283</v>
          </cell>
          <cell r="AE82">
            <v>140</v>
          </cell>
          <cell r="AF82">
            <v>66</v>
          </cell>
          <cell r="AG82" t="str">
            <v>SUBSIDIO TENENCIA LHE POR PERDIDA</v>
          </cell>
          <cell r="AH82">
            <v>-92100</v>
          </cell>
          <cell r="AI82">
            <v>-1125283</v>
          </cell>
        </row>
        <row r="83">
          <cell r="A83">
            <v>0</v>
          </cell>
          <cell r="B83" t="e">
            <v>#N/A</v>
          </cell>
          <cell r="C83" t="e">
            <v>#N/A</v>
          </cell>
          <cell r="D83">
            <v>0</v>
          </cell>
          <cell r="G83" t="str">
            <v>TOTAL IMPUESTOS</v>
          </cell>
          <cell r="H83">
            <v>617384333.46000004</v>
          </cell>
          <cell r="I83">
            <v>650261700.89999998</v>
          </cell>
          <cell r="J83">
            <v>462498109.88</v>
          </cell>
          <cell r="K83">
            <v>1730144144.2400002</v>
          </cell>
          <cell r="L83">
            <v>507159486.17000002</v>
          </cell>
          <cell r="M83">
            <v>351416688.32999998</v>
          </cell>
          <cell r="N83">
            <v>339461056.05000001</v>
          </cell>
          <cell r="O83">
            <v>1198037230.55</v>
          </cell>
          <cell r="P83">
            <v>312453273.48000002</v>
          </cell>
          <cell r="Q83">
            <v>319992676.81999999</v>
          </cell>
          <cell r="S83">
            <v>632445950.29999995</v>
          </cell>
          <cell r="W83">
            <v>0</v>
          </cell>
          <cell r="X83">
            <v>3560627325.0900002</v>
          </cell>
          <cell r="AA83">
            <v>0</v>
          </cell>
          <cell r="AB83">
            <v>3560627325.0900002</v>
          </cell>
          <cell r="AE83">
            <v>0</v>
          </cell>
          <cell r="AF83">
            <v>0</v>
          </cell>
          <cell r="AG83" t="str">
            <v>TOTAL IMPUESTOS</v>
          </cell>
          <cell r="AH83">
            <v>319992676.81999999</v>
          </cell>
          <cell r="AI83">
            <v>3560627325.0900002</v>
          </cell>
        </row>
        <row r="84">
          <cell r="A84">
            <v>0</v>
          </cell>
          <cell r="B84" t="e">
            <v>#N/A</v>
          </cell>
          <cell r="C84" t="e">
            <v>#N/A</v>
          </cell>
          <cell r="D84">
            <v>0</v>
          </cell>
          <cell r="G84" t="str">
            <v>D  E  R  E  C  H  O  S</v>
          </cell>
          <cell r="H84">
            <v>0</v>
          </cell>
          <cell r="I84">
            <v>0</v>
          </cell>
          <cell r="J84">
            <v>0</v>
          </cell>
          <cell r="K84">
            <v>0</v>
          </cell>
          <cell r="L84">
            <v>0</v>
          </cell>
          <cell r="M84">
            <v>0</v>
          </cell>
          <cell r="N84">
            <v>0</v>
          </cell>
          <cell r="O84">
            <v>0</v>
          </cell>
          <cell r="P84">
            <v>0</v>
          </cell>
          <cell r="Q84">
            <v>0</v>
          </cell>
          <cell r="S84">
            <v>0</v>
          </cell>
          <cell r="W84">
            <v>0</v>
          </cell>
          <cell r="X84">
            <v>0</v>
          </cell>
          <cell r="AA84">
            <v>0</v>
          </cell>
          <cell r="AB84">
            <v>0</v>
          </cell>
          <cell r="AE84">
            <v>0</v>
          </cell>
          <cell r="AF84">
            <v>0</v>
          </cell>
          <cell r="AG84" t="str">
            <v>D  E  R  E  C  H  O  S</v>
          </cell>
          <cell r="AH84">
            <v>0</v>
          </cell>
          <cell r="AI84">
            <v>0</v>
          </cell>
        </row>
        <row r="85">
          <cell r="A85">
            <v>20201</v>
          </cell>
          <cell r="B85">
            <v>43101</v>
          </cell>
          <cell r="C85" t="str">
            <v>41431-1-001</v>
          </cell>
          <cell r="D85">
            <v>20201</v>
          </cell>
          <cell r="E85">
            <v>202</v>
          </cell>
          <cell r="F85">
            <v>1</v>
          </cell>
          <cell r="G85" t="str">
            <v>DUPLICADOS DE ESCUELAS COMERCIALES</v>
          </cell>
          <cell r="H85">
            <v>606</v>
          </cell>
          <cell r="I85">
            <v>1089</v>
          </cell>
          <cell r="J85">
            <v>969</v>
          </cell>
          <cell r="K85">
            <v>2664</v>
          </cell>
          <cell r="L85">
            <v>182</v>
          </cell>
          <cell r="M85">
            <v>545</v>
          </cell>
          <cell r="N85">
            <v>0</v>
          </cell>
          <cell r="O85">
            <v>727</v>
          </cell>
          <cell r="P85">
            <v>4236</v>
          </cell>
          <cell r="Q85">
            <v>2997</v>
          </cell>
          <cell r="S85">
            <v>7233</v>
          </cell>
          <cell r="W85">
            <v>0</v>
          </cell>
          <cell r="X85">
            <v>10624</v>
          </cell>
          <cell r="AA85">
            <v>0</v>
          </cell>
          <cell r="AB85">
            <v>10624</v>
          </cell>
          <cell r="AE85">
            <v>202</v>
          </cell>
          <cell r="AF85">
            <v>1</v>
          </cell>
          <cell r="AG85" t="str">
            <v>DUPLICADOS DE ESCUELAS COMERCIALES</v>
          </cell>
          <cell r="AH85">
            <v>2997</v>
          </cell>
          <cell r="AI85">
            <v>10624</v>
          </cell>
        </row>
        <row r="86">
          <cell r="A86">
            <v>20202</v>
          </cell>
          <cell r="B86">
            <v>43102</v>
          </cell>
          <cell r="C86" t="str">
            <v>41431-1-002</v>
          </cell>
          <cell r="D86">
            <v>20202</v>
          </cell>
          <cell r="E86">
            <v>202</v>
          </cell>
          <cell r="F86">
            <v>2</v>
          </cell>
          <cell r="G86" t="str">
            <v>DUPLICADOS DE ESCUELAS PRIMARIAS</v>
          </cell>
          <cell r="H86">
            <v>17460</v>
          </cell>
          <cell r="I86">
            <v>33168</v>
          </cell>
          <cell r="J86">
            <v>23670</v>
          </cell>
          <cell r="K86">
            <v>74298</v>
          </cell>
          <cell r="L86">
            <v>11280</v>
          </cell>
          <cell r="M86">
            <v>20736</v>
          </cell>
          <cell r="N86">
            <v>19292</v>
          </cell>
          <cell r="O86">
            <v>51308</v>
          </cell>
          <cell r="P86">
            <v>21660</v>
          </cell>
          <cell r="Q86">
            <v>25020</v>
          </cell>
          <cell r="S86">
            <v>46680</v>
          </cell>
          <cell r="W86">
            <v>0</v>
          </cell>
          <cell r="X86">
            <v>172286</v>
          </cell>
          <cell r="AA86">
            <v>0</v>
          </cell>
          <cell r="AB86">
            <v>172286</v>
          </cell>
          <cell r="AE86">
            <v>202</v>
          </cell>
          <cell r="AF86">
            <v>2</v>
          </cell>
          <cell r="AG86" t="str">
            <v>DUPLICADOS DE ESCUELAS PRIMARIAS</v>
          </cell>
          <cell r="AH86">
            <v>25020</v>
          </cell>
          <cell r="AI86">
            <v>172286</v>
          </cell>
        </row>
        <row r="87">
          <cell r="A87">
            <v>20203</v>
          </cell>
          <cell r="B87">
            <v>43103</v>
          </cell>
          <cell r="C87" t="str">
            <v>41431-1-003</v>
          </cell>
          <cell r="D87">
            <v>20203</v>
          </cell>
          <cell r="E87">
            <v>202</v>
          </cell>
          <cell r="F87">
            <v>3</v>
          </cell>
          <cell r="G87" t="str">
            <v>DUPLICADOS DE ESCUELAS SECUNDARIAS</v>
          </cell>
          <cell r="H87">
            <v>60975</v>
          </cell>
          <cell r="I87">
            <v>62520</v>
          </cell>
          <cell r="J87">
            <v>51333</v>
          </cell>
          <cell r="K87">
            <v>174828</v>
          </cell>
          <cell r="L87">
            <v>27333</v>
          </cell>
          <cell r="M87">
            <v>48783</v>
          </cell>
          <cell r="N87">
            <v>46620</v>
          </cell>
          <cell r="O87">
            <v>122736</v>
          </cell>
          <cell r="P87">
            <v>54240</v>
          </cell>
          <cell r="Q87">
            <v>61380</v>
          </cell>
          <cell r="S87">
            <v>115620</v>
          </cell>
          <cell r="W87">
            <v>0</v>
          </cell>
          <cell r="X87">
            <v>413184</v>
          </cell>
          <cell r="AA87">
            <v>0</v>
          </cell>
          <cell r="AB87">
            <v>413184</v>
          </cell>
          <cell r="AE87">
            <v>202</v>
          </cell>
          <cell r="AF87">
            <v>3</v>
          </cell>
          <cell r="AG87" t="str">
            <v>DUPLICADOS DE ESCUELAS SECUNDARIAS</v>
          </cell>
          <cell r="AH87">
            <v>61380</v>
          </cell>
          <cell r="AI87">
            <v>413184</v>
          </cell>
        </row>
        <row r="88">
          <cell r="A88">
            <v>20204</v>
          </cell>
          <cell r="B88">
            <v>43104</v>
          </cell>
          <cell r="C88" t="str">
            <v>41431-1-004</v>
          </cell>
          <cell r="D88">
            <v>20204</v>
          </cell>
          <cell r="E88">
            <v>202</v>
          </cell>
          <cell r="F88">
            <v>4</v>
          </cell>
          <cell r="G88" t="str">
            <v>CONST.DE SERV.SOCIAL Y CONST.DE ESTUDIOS</v>
          </cell>
          <cell r="H88">
            <v>3446</v>
          </cell>
          <cell r="I88">
            <v>7591</v>
          </cell>
          <cell r="J88">
            <v>4480</v>
          </cell>
          <cell r="K88">
            <v>15517</v>
          </cell>
          <cell r="L88">
            <v>815</v>
          </cell>
          <cell r="M88">
            <v>5476</v>
          </cell>
          <cell r="N88">
            <v>8230</v>
          </cell>
          <cell r="O88">
            <v>14521</v>
          </cell>
          <cell r="P88">
            <v>12775</v>
          </cell>
          <cell r="Q88">
            <v>5201</v>
          </cell>
          <cell r="S88">
            <v>17976</v>
          </cell>
          <cell r="W88">
            <v>0</v>
          </cell>
          <cell r="X88">
            <v>48014</v>
          </cell>
          <cell r="AA88">
            <v>0</v>
          </cell>
          <cell r="AB88">
            <v>48014</v>
          </cell>
          <cell r="AE88">
            <v>202</v>
          </cell>
          <cell r="AF88">
            <v>4</v>
          </cell>
          <cell r="AG88" t="str">
            <v>CONST.DE SERV.SOCIAL Y CONST.DE ESTUDIOS</v>
          </cell>
          <cell r="AH88">
            <v>5201</v>
          </cell>
          <cell r="AI88">
            <v>48014</v>
          </cell>
        </row>
        <row r="89">
          <cell r="A89">
            <v>20205</v>
          </cell>
          <cell r="B89">
            <v>43105</v>
          </cell>
          <cell r="C89" t="str">
            <v>41431-1-005</v>
          </cell>
          <cell r="D89">
            <v>20205</v>
          </cell>
          <cell r="E89">
            <v>202</v>
          </cell>
          <cell r="F89">
            <v>5</v>
          </cell>
          <cell r="G89" t="str">
            <v>CERT.ESC.TEC.LIC.NOR.PREP.ENF.Y TIT.PROF</v>
          </cell>
          <cell r="H89">
            <v>440519</v>
          </cell>
          <cell r="I89">
            <v>1026875</v>
          </cell>
          <cell r="J89">
            <v>1312764</v>
          </cell>
          <cell r="K89">
            <v>2780158</v>
          </cell>
          <cell r="L89">
            <v>456649</v>
          </cell>
          <cell r="M89">
            <v>1119030</v>
          </cell>
          <cell r="N89">
            <v>1512539</v>
          </cell>
          <cell r="O89">
            <v>3088218</v>
          </cell>
          <cell r="P89">
            <v>1421112</v>
          </cell>
          <cell r="Q89">
            <v>842859</v>
          </cell>
          <cell r="S89">
            <v>2263971</v>
          </cell>
          <cell r="W89">
            <v>0</v>
          </cell>
          <cell r="X89">
            <v>8132347</v>
          </cell>
          <cell r="AA89">
            <v>0</v>
          </cell>
          <cell r="AB89">
            <v>8132347</v>
          </cell>
          <cell r="AE89">
            <v>202</v>
          </cell>
          <cell r="AF89">
            <v>5</v>
          </cell>
          <cell r="AG89" t="str">
            <v>CERT.ESC.TEC.LIC.NOR.PREP.ENF.Y TIT.PROF</v>
          </cell>
          <cell r="AH89">
            <v>842859</v>
          </cell>
          <cell r="AI89">
            <v>8132347</v>
          </cell>
        </row>
        <row r="90">
          <cell r="A90">
            <v>20206</v>
          </cell>
          <cell r="B90">
            <v>43106</v>
          </cell>
          <cell r="C90" t="str">
            <v>41431-1-006</v>
          </cell>
          <cell r="D90">
            <v>20206</v>
          </cell>
          <cell r="E90">
            <v>202</v>
          </cell>
          <cell r="F90">
            <v>6</v>
          </cell>
          <cell r="G90" t="str">
            <v>DUPLICADOS DE PREESCOLAR</v>
          </cell>
          <cell r="H90">
            <v>390</v>
          </cell>
          <cell r="I90">
            <v>570</v>
          </cell>
          <cell r="J90">
            <v>330</v>
          </cell>
          <cell r="K90">
            <v>1290</v>
          </cell>
          <cell r="L90">
            <v>150</v>
          </cell>
          <cell r="M90">
            <v>270</v>
          </cell>
          <cell r="N90">
            <v>720</v>
          </cell>
          <cell r="O90">
            <v>1140</v>
          </cell>
          <cell r="P90">
            <v>1260</v>
          </cell>
          <cell r="Q90">
            <v>2406</v>
          </cell>
          <cell r="S90">
            <v>3666</v>
          </cell>
          <cell r="W90">
            <v>0</v>
          </cell>
          <cell r="X90">
            <v>6096</v>
          </cell>
          <cell r="AA90">
            <v>0</v>
          </cell>
          <cell r="AB90">
            <v>6096</v>
          </cell>
          <cell r="AE90">
            <v>202</v>
          </cell>
          <cell r="AF90">
            <v>6</v>
          </cell>
          <cell r="AG90" t="str">
            <v>DUPLICADOS DE PREESCOLAR</v>
          </cell>
          <cell r="AH90">
            <v>2406</v>
          </cell>
          <cell r="AI90">
            <v>6096</v>
          </cell>
        </row>
        <row r="91">
          <cell r="A91">
            <v>20207</v>
          </cell>
          <cell r="B91">
            <v>43107</v>
          </cell>
          <cell r="C91" t="str">
            <v>41431-1-007</v>
          </cell>
          <cell r="D91">
            <v>20207</v>
          </cell>
          <cell r="E91">
            <v>202</v>
          </cell>
          <cell r="F91">
            <v>7</v>
          </cell>
          <cell r="G91" t="str">
            <v>EQUIVALENCIAS Y REVALIDACIONES CEDU.PROF</v>
          </cell>
          <cell r="H91">
            <v>72286</v>
          </cell>
          <cell r="I91">
            <v>180527</v>
          </cell>
          <cell r="J91">
            <v>195902</v>
          </cell>
          <cell r="K91">
            <v>448715</v>
          </cell>
          <cell r="L91">
            <v>105432</v>
          </cell>
          <cell r="M91">
            <v>169401</v>
          </cell>
          <cell r="N91">
            <v>189284</v>
          </cell>
          <cell r="O91">
            <v>464117</v>
          </cell>
          <cell r="P91">
            <v>205625</v>
          </cell>
          <cell r="Q91">
            <v>195344</v>
          </cell>
          <cell r="S91">
            <v>400969</v>
          </cell>
          <cell r="W91">
            <v>0</v>
          </cell>
          <cell r="X91">
            <v>1313801</v>
          </cell>
          <cell r="AA91">
            <v>0</v>
          </cell>
          <cell r="AB91">
            <v>1313801</v>
          </cell>
          <cell r="AE91">
            <v>202</v>
          </cell>
          <cell r="AF91">
            <v>7</v>
          </cell>
          <cell r="AG91" t="str">
            <v>EQUIVALENCIAS Y REVALIDACIONES CEDU.PROF</v>
          </cell>
          <cell r="AH91">
            <v>195344</v>
          </cell>
          <cell r="AI91">
            <v>1313801</v>
          </cell>
        </row>
        <row r="92">
          <cell r="A92">
            <v>20208</v>
          </cell>
          <cell r="B92">
            <v>43108</v>
          </cell>
          <cell r="C92" t="str">
            <v>41431-1-008</v>
          </cell>
          <cell r="D92">
            <v>20208</v>
          </cell>
          <cell r="E92">
            <v>202</v>
          </cell>
          <cell r="F92">
            <v>8</v>
          </cell>
          <cell r="G92" t="str">
            <v>SUBSIDIOS DE SERVICIOS DE EDUCACION</v>
          </cell>
          <cell r="H92">
            <v>0</v>
          </cell>
          <cell r="I92">
            <v>-87984</v>
          </cell>
          <cell r="J92">
            <v>-191343</v>
          </cell>
          <cell r="K92">
            <v>-279327</v>
          </cell>
          <cell r="L92">
            <v>-58461</v>
          </cell>
          <cell r="M92">
            <v>-130175</v>
          </cell>
          <cell r="N92">
            <v>-110534</v>
          </cell>
          <cell r="O92">
            <v>-299170</v>
          </cell>
          <cell r="P92">
            <v>-175553</v>
          </cell>
          <cell r="Q92">
            <v>-105530</v>
          </cell>
          <cell r="S92">
            <v>-281083</v>
          </cell>
          <cell r="W92">
            <v>0</v>
          </cell>
          <cell r="X92">
            <v>-859580</v>
          </cell>
          <cell r="AA92">
            <v>0</v>
          </cell>
          <cell r="AB92">
            <v>-859580</v>
          </cell>
          <cell r="AE92">
            <v>202</v>
          </cell>
          <cell r="AF92">
            <v>8</v>
          </cell>
          <cell r="AG92" t="str">
            <v>SUBSIDIOS DE SERVICIOS DE EDUCACION</v>
          </cell>
          <cell r="AH92">
            <v>-105530</v>
          </cell>
          <cell r="AI92">
            <v>-859580</v>
          </cell>
        </row>
        <row r="93">
          <cell r="A93">
            <v>20209</v>
          </cell>
          <cell r="B93">
            <v>43109</v>
          </cell>
          <cell r="C93" t="str">
            <v>41431-1-009</v>
          </cell>
          <cell r="D93">
            <v>20209</v>
          </cell>
          <cell r="E93">
            <v>202</v>
          </cell>
          <cell r="F93">
            <v>9</v>
          </cell>
          <cell r="G93" t="str">
            <v>LEG.DE TRAN.TITULO PROF.D/GDO.O TEC.SUP.</v>
          </cell>
          <cell r="H93">
            <v>30</v>
          </cell>
          <cell r="I93">
            <v>5908</v>
          </cell>
          <cell r="J93">
            <v>15634</v>
          </cell>
          <cell r="K93">
            <v>21572</v>
          </cell>
          <cell r="L93">
            <v>5090</v>
          </cell>
          <cell r="M93">
            <v>7494</v>
          </cell>
          <cell r="N93">
            <v>13482</v>
          </cell>
          <cell r="O93">
            <v>26066</v>
          </cell>
          <cell r="P93">
            <v>4926</v>
          </cell>
          <cell r="Q93">
            <v>2636</v>
          </cell>
          <cell r="S93">
            <v>7562</v>
          </cell>
          <cell r="W93">
            <v>0</v>
          </cell>
          <cell r="X93">
            <v>55200</v>
          </cell>
          <cell r="AA93">
            <v>0</v>
          </cell>
          <cell r="AB93">
            <v>55200</v>
          </cell>
          <cell r="AE93">
            <v>202</v>
          </cell>
          <cell r="AF93">
            <v>9</v>
          </cell>
          <cell r="AG93" t="str">
            <v>LEG.DE TRAN.TITULO PROF.D/GDO.O TEC.SUP.</v>
          </cell>
          <cell r="AH93">
            <v>2636</v>
          </cell>
          <cell r="AI93">
            <v>55200</v>
          </cell>
        </row>
        <row r="94">
          <cell r="A94">
            <v>20210</v>
          </cell>
          <cell r="B94">
            <v>43110</v>
          </cell>
          <cell r="C94" t="str">
            <v>41431-1-010</v>
          </cell>
          <cell r="D94">
            <v>20210</v>
          </cell>
          <cell r="E94">
            <v>202</v>
          </cell>
          <cell r="F94">
            <v>10</v>
          </cell>
          <cell r="G94" t="str">
            <v>LEG.DE TRANS.TITULOS TEC.Y/O ENFERMERIA</v>
          </cell>
          <cell r="H94">
            <v>3152</v>
          </cell>
          <cell r="I94">
            <v>394</v>
          </cell>
          <cell r="J94">
            <v>394</v>
          </cell>
          <cell r="K94">
            <v>3940</v>
          </cell>
          <cell r="L94">
            <v>32702</v>
          </cell>
          <cell r="M94">
            <v>4334</v>
          </cell>
          <cell r="N94">
            <v>394</v>
          </cell>
          <cell r="O94">
            <v>37430</v>
          </cell>
          <cell r="P94">
            <v>28368</v>
          </cell>
          <cell r="Q94">
            <v>0</v>
          </cell>
          <cell r="S94">
            <v>28368</v>
          </cell>
          <cell r="W94">
            <v>0</v>
          </cell>
          <cell r="X94">
            <v>69738</v>
          </cell>
          <cell r="AA94">
            <v>0</v>
          </cell>
          <cell r="AB94">
            <v>69738</v>
          </cell>
          <cell r="AE94">
            <v>202</v>
          </cell>
          <cell r="AF94">
            <v>10</v>
          </cell>
          <cell r="AG94" t="str">
            <v>LEG.DE TRANS.TITULOS TEC.Y/O ENFERMERIA</v>
          </cell>
          <cell r="AH94">
            <v>0</v>
          </cell>
          <cell r="AI94">
            <v>69738</v>
          </cell>
        </row>
        <row r="95">
          <cell r="A95">
            <v>20211</v>
          </cell>
          <cell r="B95">
            <v>43111</v>
          </cell>
          <cell r="C95" t="str">
            <v>41431-1-011</v>
          </cell>
          <cell r="D95">
            <v>20211</v>
          </cell>
          <cell r="E95">
            <v>202</v>
          </cell>
          <cell r="F95">
            <v>11</v>
          </cell>
          <cell r="G95" t="str">
            <v>LEG.TRAN.ACTA D/EXAMEN PROF.D/GDO.TEC.SU</v>
          </cell>
          <cell r="H95">
            <v>4362</v>
          </cell>
          <cell r="I95">
            <v>28076</v>
          </cell>
          <cell r="J95">
            <v>20444</v>
          </cell>
          <cell r="K95">
            <v>52882</v>
          </cell>
          <cell r="L95">
            <v>5088</v>
          </cell>
          <cell r="M95">
            <v>12358</v>
          </cell>
          <cell r="N95">
            <v>32348</v>
          </cell>
          <cell r="O95">
            <v>49794</v>
          </cell>
          <cell r="P95">
            <v>141740</v>
          </cell>
          <cell r="Q95">
            <v>79592</v>
          </cell>
          <cell r="S95">
            <v>221332</v>
          </cell>
          <cell r="W95">
            <v>0</v>
          </cell>
          <cell r="X95">
            <v>324008</v>
          </cell>
          <cell r="AA95">
            <v>0</v>
          </cell>
          <cell r="AB95">
            <v>324008</v>
          </cell>
          <cell r="AE95">
            <v>202</v>
          </cell>
          <cell r="AF95">
            <v>11</v>
          </cell>
          <cell r="AG95" t="str">
            <v>LEG.TRAN.ACTA D/EXAMEN PROF.D/GDO.TEC.SU</v>
          </cell>
          <cell r="AH95">
            <v>79592</v>
          </cell>
          <cell r="AI95">
            <v>324008</v>
          </cell>
        </row>
        <row r="96">
          <cell r="A96">
            <v>20212</v>
          </cell>
          <cell r="B96">
            <v>43112</v>
          </cell>
          <cell r="C96" t="str">
            <v>41431-1-012</v>
          </cell>
          <cell r="D96">
            <v>20212</v>
          </cell>
          <cell r="E96">
            <v>202</v>
          </cell>
          <cell r="F96">
            <v>12</v>
          </cell>
          <cell r="G96" t="str">
            <v>LEG.TRANS.ACTA D/EXAMEN D/ENFER.Y TEC.</v>
          </cell>
          <cell r="H96">
            <v>485</v>
          </cell>
          <cell r="I96">
            <v>0</v>
          </cell>
          <cell r="J96">
            <v>303</v>
          </cell>
          <cell r="K96">
            <v>788</v>
          </cell>
          <cell r="L96">
            <v>303</v>
          </cell>
          <cell r="M96">
            <v>970</v>
          </cell>
          <cell r="N96">
            <v>1515</v>
          </cell>
          <cell r="O96">
            <v>2788</v>
          </cell>
          <cell r="P96">
            <v>303</v>
          </cell>
          <cell r="Q96">
            <v>0</v>
          </cell>
          <cell r="S96">
            <v>303</v>
          </cell>
          <cell r="W96">
            <v>0</v>
          </cell>
          <cell r="X96">
            <v>3879</v>
          </cell>
          <cell r="AA96">
            <v>0</v>
          </cell>
          <cell r="AB96">
            <v>3879</v>
          </cell>
          <cell r="AE96">
            <v>202</v>
          </cell>
          <cell r="AF96">
            <v>12</v>
          </cell>
          <cell r="AG96" t="str">
            <v>LEG.TRANS.ACTA D/EXAMEN D/ENFER.Y TEC.</v>
          </cell>
          <cell r="AH96">
            <v>0</v>
          </cell>
          <cell r="AI96">
            <v>3879</v>
          </cell>
        </row>
        <row r="97">
          <cell r="A97">
            <v>20200</v>
          </cell>
          <cell r="B97" t="e">
            <v>#N/A</v>
          </cell>
          <cell r="C97" t="e">
            <v>#N/A</v>
          </cell>
          <cell r="D97">
            <v>20200</v>
          </cell>
          <cell r="E97">
            <v>202</v>
          </cell>
          <cell r="F97">
            <v>0</v>
          </cell>
          <cell r="G97" t="str">
            <v>SERVICIOS DE EDUCACION</v>
          </cell>
          <cell r="H97">
            <v>603711</v>
          </cell>
          <cell r="I97">
            <v>1258734</v>
          </cell>
          <cell r="J97">
            <v>1434880</v>
          </cell>
          <cell r="K97">
            <v>3297325</v>
          </cell>
          <cell r="L97">
            <v>586563</v>
          </cell>
          <cell r="M97">
            <v>1259222</v>
          </cell>
          <cell r="N97">
            <v>1713890</v>
          </cell>
          <cell r="O97">
            <v>3559675</v>
          </cell>
          <cell r="P97">
            <v>1720692</v>
          </cell>
          <cell r="Q97">
            <v>1111905</v>
          </cell>
          <cell r="S97">
            <v>2832597</v>
          </cell>
          <cell r="W97">
            <v>0</v>
          </cell>
          <cell r="X97">
            <v>9689597</v>
          </cell>
          <cell r="AA97">
            <v>0</v>
          </cell>
          <cell r="AB97">
            <v>9689597</v>
          </cell>
          <cell r="AE97">
            <v>202</v>
          </cell>
          <cell r="AF97">
            <v>0</v>
          </cell>
          <cell r="AG97" t="str">
            <v>SERVICIOS DE EDUCACION</v>
          </cell>
          <cell r="AH97">
            <v>1111905</v>
          </cell>
          <cell r="AI97">
            <v>9689597</v>
          </cell>
        </row>
        <row r="98">
          <cell r="A98">
            <v>20300</v>
          </cell>
          <cell r="B98">
            <v>43901</v>
          </cell>
          <cell r="C98" t="str">
            <v>41431-9-001</v>
          </cell>
          <cell r="D98">
            <v>20300</v>
          </cell>
          <cell r="E98">
            <v>203</v>
          </cell>
          <cell r="F98">
            <v>0</v>
          </cell>
          <cell r="G98" t="str">
            <v>SERVICIOS DE VIGILANCIA</v>
          </cell>
          <cell r="H98">
            <v>90000</v>
          </cell>
          <cell r="I98">
            <v>126000</v>
          </cell>
          <cell r="J98">
            <v>120000</v>
          </cell>
          <cell r="K98">
            <v>336000</v>
          </cell>
          <cell r="L98">
            <v>81000</v>
          </cell>
          <cell r="M98">
            <v>180000</v>
          </cell>
          <cell r="N98">
            <v>75000</v>
          </cell>
          <cell r="O98">
            <v>336000</v>
          </cell>
          <cell r="P98">
            <v>0</v>
          </cell>
          <cell r="Q98">
            <v>30280</v>
          </cell>
          <cell r="S98">
            <v>30280</v>
          </cell>
          <cell r="W98">
            <v>0</v>
          </cell>
          <cell r="X98">
            <v>702280</v>
          </cell>
          <cell r="AA98">
            <v>0</v>
          </cell>
          <cell r="AB98">
            <v>702280</v>
          </cell>
          <cell r="AE98">
            <v>203</v>
          </cell>
          <cell r="AF98">
            <v>0</v>
          </cell>
          <cell r="AG98" t="str">
            <v>SERVICIOS DE VIGILANCIA</v>
          </cell>
          <cell r="AH98">
            <v>30280</v>
          </cell>
          <cell r="AI98">
            <v>702280</v>
          </cell>
        </row>
        <row r="99">
          <cell r="A99">
            <v>20410</v>
          </cell>
          <cell r="B99">
            <v>43201</v>
          </cell>
          <cell r="C99" t="str">
            <v>41431-2-001</v>
          </cell>
          <cell r="D99">
            <v>20410</v>
          </cell>
          <cell r="E99">
            <v>204</v>
          </cell>
          <cell r="F99">
            <v>10</v>
          </cell>
          <cell r="G99" t="str">
            <v>CAMBIO DE PROYECTO DE CONSTRUCCION</v>
          </cell>
          <cell r="H99">
            <v>3137</v>
          </cell>
          <cell r="I99">
            <v>29596</v>
          </cell>
          <cell r="J99">
            <v>5685</v>
          </cell>
          <cell r="K99">
            <v>38418</v>
          </cell>
          <cell r="L99">
            <v>13892</v>
          </cell>
          <cell r="M99">
            <v>30955</v>
          </cell>
          <cell r="N99">
            <v>38052</v>
          </cell>
          <cell r="O99">
            <v>82899</v>
          </cell>
          <cell r="P99">
            <v>16761</v>
          </cell>
          <cell r="Q99">
            <v>14221</v>
          </cell>
          <cell r="S99">
            <v>30982</v>
          </cell>
          <cell r="W99">
            <v>0</v>
          </cell>
          <cell r="X99">
            <v>152299</v>
          </cell>
          <cell r="AA99">
            <v>0</v>
          </cell>
          <cell r="AB99">
            <v>152299</v>
          </cell>
          <cell r="AE99">
            <v>204</v>
          </cell>
          <cell r="AF99">
            <v>10</v>
          </cell>
          <cell r="AG99" t="str">
            <v>CAMBIO DE PROYECTO DE CONSTRUCCION</v>
          </cell>
          <cell r="AH99">
            <v>14221</v>
          </cell>
          <cell r="AI99">
            <v>152299</v>
          </cell>
        </row>
        <row r="100">
          <cell r="A100">
            <v>20411</v>
          </cell>
          <cell r="B100">
            <v>43202</v>
          </cell>
          <cell r="C100" t="str">
            <v>41431-2-002</v>
          </cell>
          <cell r="D100">
            <v>20411</v>
          </cell>
          <cell r="E100">
            <v>204</v>
          </cell>
          <cell r="F100">
            <v>11</v>
          </cell>
          <cell r="G100" t="str">
            <v>INFORMATIVO DE VALOR CATASTRAL</v>
          </cell>
          <cell r="H100">
            <v>822811</v>
          </cell>
          <cell r="I100">
            <v>1245595</v>
          </cell>
          <cell r="J100">
            <v>1218293</v>
          </cell>
          <cell r="K100">
            <v>3286699</v>
          </cell>
          <cell r="L100">
            <v>1092042</v>
          </cell>
          <cell r="M100">
            <v>1119524</v>
          </cell>
          <cell r="N100">
            <v>1311606</v>
          </cell>
          <cell r="O100">
            <v>3523172</v>
          </cell>
          <cell r="P100">
            <v>986658</v>
          </cell>
          <cell r="Q100">
            <v>1086156</v>
          </cell>
          <cell r="S100">
            <v>2072814</v>
          </cell>
          <cell r="W100">
            <v>0</v>
          </cell>
          <cell r="X100">
            <v>8882685</v>
          </cell>
          <cell r="AA100">
            <v>0</v>
          </cell>
          <cell r="AB100">
            <v>8882685</v>
          </cell>
          <cell r="AE100">
            <v>204</v>
          </cell>
          <cell r="AF100">
            <v>11</v>
          </cell>
          <cell r="AG100" t="str">
            <v>INFORMATIVO DE VALOR CATASTRAL</v>
          </cell>
          <cell r="AH100">
            <v>1086156</v>
          </cell>
          <cell r="AI100">
            <v>8882685</v>
          </cell>
        </row>
        <row r="101">
          <cell r="A101">
            <v>20412</v>
          </cell>
          <cell r="B101">
            <v>43203</v>
          </cell>
          <cell r="C101" t="str">
            <v>41431-2-003</v>
          </cell>
          <cell r="D101">
            <v>20412</v>
          </cell>
          <cell r="E101">
            <v>204</v>
          </cell>
          <cell r="F101">
            <v>12</v>
          </cell>
          <cell r="G101" t="str">
            <v>AVALUO DE LA SEDUE</v>
          </cell>
          <cell r="H101">
            <v>4077</v>
          </cell>
          <cell r="I101">
            <v>7097</v>
          </cell>
          <cell r="J101">
            <v>5738</v>
          </cell>
          <cell r="K101">
            <v>16912</v>
          </cell>
          <cell r="L101">
            <v>4832</v>
          </cell>
          <cell r="M101">
            <v>11627</v>
          </cell>
          <cell r="N101">
            <v>5436</v>
          </cell>
          <cell r="O101">
            <v>21895</v>
          </cell>
          <cell r="P101">
            <v>18120</v>
          </cell>
          <cell r="Q101">
            <v>10570</v>
          </cell>
          <cell r="S101">
            <v>28690</v>
          </cell>
          <cell r="W101">
            <v>0</v>
          </cell>
          <cell r="X101">
            <v>67497</v>
          </cell>
          <cell r="AA101">
            <v>0</v>
          </cell>
          <cell r="AB101">
            <v>67497</v>
          </cell>
          <cell r="AE101">
            <v>204</v>
          </cell>
          <cell r="AF101">
            <v>12</v>
          </cell>
          <cell r="AG101" t="str">
            <v>AVALUO DE LA SEDUE</v>
          </cell>
          <cell r="AH101">
            <v>10570</v>
          </cell>
          <cell r="AI101">
            <v>67497</v>
          </cell>
        </row>
        <row r="102">
          <cell r="A102">
            <v>20413</v>
          </cell>
          <cell r="B102">
            <v>43204</v>
          </cell>
          <cell r="C102" t="str">
            <v>41431-2-004</v>
          </cell>
          <cell r="D102">
            <v>20413</v>
          </cell>
          <cell r="E102">
            <v>204</v>
          </cell>
          <cell r="F102">
            <v>13</v>
          </cell>
          <cell r="G102" t="str">
            <v>AVALUO CATASTRAL</v>
          </cell>
          <cell r="H102">
            <v>47810</v>
          </cell>
          <cell r="I102">
            <v>94413</v>
          </cell>
          <cell r="J102">
            <v>111069</v>
          </cell>
          <cell r="K102">
            <v>253292</v>
          </cell>
          <cell r="L102">
            <v>41334</v>
          </cell>
          <cell r="M102">
            <v>86303</v>
          </cell>
          <cell r="N102">
            <v>96847</v>
          </cell>
          <cell r="O102">
            <v>224484</v>
          </cell>
          <cell r="P102">
            <v>86613</v>
          </cell>
          <cell r="Q102">
            <v>84435</v>
          </cell>
          <cell r="S102">
            <v>171048</v>
          </cell>
          <cell r="W102">
            <v>0</v>
          </cell>
          <cell r="X102">
            <v>648824</v>
          </cell>
          <cell r="AA102">
            <v>0</v>
          </cell>
          <cell r="AB102">
            <v>648824</v>
          </cell>
          <cell r="AE102">
            <v>204</v>
          </cell>
          <cell r="AF102">
            <v>13</v>
          </cell>
          <cell r="AG102" t="str">
            <v>AVALUO CATASTRAL</v>
          </cell>
          <cell r="AH102">
            <v>84435</v>
          </cell>
          <cell r="AI102">
            <v>648824</v>
          </cell>
        </row>
        <row r="103">
          <cell r="A103">
            <v>20414</v>
          </cell>
          <cell r="B103">
            <v>43205</v>
          </cell>
          <cell r="C103" t="str">
            <v>41431-2-005</v>
          </cell>
          <cell r="D103">
            <v>20414</v>
          </cell>
          <cell r="E103">
            <v>204</v>
          </cell>
          <cell r="F103">
            <v>14</v>
          </cell>
          <cell r="G103" t="str">
            <v>CERTIFICACION DE NO INSCRIPCION CATASTRA</v>
          </cell>
          <cell r="H103">
            <v>32561</v>
          </cell>
          <cell r="I103">
            <v>26288</v>
          </cell>
          <cell r="J103">
            <v>18451</v>
          </cell>
          <cell r="K103">
            <v>77300</v>
          </cell>
          <cell r="L103">
            <v>10639</v>
          </cell>
          <cell r="M103">
            <v>12716</v>
          </cell>
          <cell r="N103">
            <v>17477</v>
          </cell>
          <cell r="O103">
            <v>40832</v>
          </cell>
          <cell r="P103">
            <v>15943</v>
          </cell>
          <cell r="Q103">
            <v>14967</v>
          </cell>
          <cell r="S103">
            <v>30910</v>
          </cell>
          <cell r="W103">
            <v>0</v>
          </cell>
          <cell r="X103">
            <v>149042</v>
          </cell>
          <cell r="AA103">
            <v>0</v>
          </cell>
          <cell r="AB103">
            <v>149042</v>
          </cell>
          <cell r="AE103">
            <v>204</v>
          </cell>
          <cell r="AF103">
            <v>14</v>
          </cell>
          <cell r="AG103" t="str">
            <v>CERTIFICACION DE NO INSCRIPCION CATASTRA</v>
          </cell>
          <cell r="AH103">
            <v>14967</v>
          </cell>
          <cell r="AI103">
            <v>149042</v>
          </cell>
        </row>
        <row r="104">
          <cell r="A104">
            <v>20415</v>
          </cell>
          <cell r="B104">
            <v>43206</v>
          </cell>
          <cell r="C104" t="str">
            <v>41431-2-006</v>
          </cell>
          <cell r="D104">
            <v>20415</v>
          </cell>
          <cell r="E104">
            <v>204</v>
          </cell>
          <cell r="F104">
            <v>15</v>
          </cell>
          <cell r="G104" t="str">
            <v>CERTIFICACIONES</v>
          </cell>
          <cell r="H104">
            <v>155415</v>
          </cell>
          <cell r="I104">
            <v>310563.39</v>
          </cell>
          <cell r="J104">
            <v>14960642</v>
          </cell>
          <cell r="K104">
            <v>15426620.390000001</v>
          </cell>
          <cell r="L104">
            <v>163695</v>
          </cell>
          <cell r="M104">
            <v>229155</v>
          </cell>
          <cell r="N104">
            <v>266245</v>
          </cell>
          <cell r="O104">
            <v>659095</v>
          </cell>
          <cell r="P104">
            <v>246598</v>
          </cell>
          <cell r="Q104">
            <v>246989</v>
          </cell>
          <cell r="S104">
            <v>493587</v>
          </cell>
          <cell r="W104">
            <v>0</v>
          </cell>
          <cell r="X104">
            <v>16579302.390000001</v>
          </cell>
          <cell r="AA104">
            <v>0</v>
          </cell>
          <cell r="AB104">
            <v>16579302.390000001</v>
          </cell>
          <cell r="AE104">
            <v>204</v>
          </cell>
          <cell r="AF104">
            <v>15</v>
          </cell>
          <cell r="AG104" t="str">
            <v>CERTIFICACIONES</v>
          </cell>
          <cell r="AH104">
            <v>246989</v>
          </cell>
          <cell r="AI104">
            <v>16579302.390000001</v>
          </cell>
        </row>
        <row r="105">
          <cell r="A105">
            <v>20416</v>
          </cell>
          <cell r="B105">
            <v>43207</v>
          </cell>
          <cell r="C105" t="str">
            <v>41431-2-007</v>
          </cell>
          <cell r="D105">
            <v>20416</v>
          </cell>
          <cell r="E105">
            <v>204</v>
          </cell>
          <cell r="F105">
            <v>16</v>
          </cell>
          <cell r="G105" t="str">
            <v>ACLARACIONES</v>
          </cell>
          <cell r="H105">
            <v>2912</v>
          </cell>
          <cell r="I105">
            <v>8624</v>
          </cell>
          <cell r="J105">
            <v>8203</v>
          </cell>
          <cell r="K105">
            <v>19739</v>
          </cell>
          <cell r="L105">
            <v>3715</v>
          </cell>
          <cell r="M105">
            <v>9296</v>
          </cell>
          <cell r="N105">
            <v>5353</v>
          </cell>
          <cell r="O105">
            <v>18364</v>
          </cell>
          <cell r="P105">
            <v>2132</v>
          </cell>
          <cell r="Q105">
            <v>10311</v>
          </cell>
          <cell r="S105">
            <v>12443</v>
          </cell>
          <cell r="W105">
            <v>0</v>
          </cell>
          <cell r="X105">
            <v>50546</v>
          </cell>
          <cell r="AA105">
            <v>0</v>
          </cell>
          <cell r="AB105">
            <v>50546</v>
          </cell>
          <cell r="AE105">
            <v>204</v>
          </cell>
          <cell r="AF105">
            <v>16</v>
          </cell>
          <cell r="AG105" t="str">
            <v>ACLARACIONES</v>
          </cell>
          <cell r="AH105">
            <v>10311</v>
          </cell>
          <cell r="AI105">
            <v>50546</v>
          </cell>
        </row>
        <row r="106">
          <cell r="A106">
            <v>20417</v>
          </cell>
          <cell r="B106">
            <v>43208</v>
          </cell>
          <cell r="C106" t="str">
            <v>41431-2-008</v>
          </cell>
          <cell r="D106">
            <v>20417</v>
          </cell>
          <cell r="E106">
            <v>204</v>
          </cell>
          <cell r="F106">
            <v>17</v>
          </cell>
          <cell r="G106" t="str">
            <v>INFORMACION Y UBICACION DE PREDIOS</v>
          </cell>
          <cell r="H106">
            <v>0</v>
          </cell>
          <cell r="I106">
            <v>0</v>
          </cell>
          <cell r="J106">
            <v>0</v>
          </cell>
          <cell r="K106">
            <v>0</v>
          </cell>
          <cell r="L106">
            <v>0</v>
          </cell>
          <cell r="M106">
            <v>0</v>
          </cell>
          <cell r="N106">
            <v>0</v>
          </cell>
          <cell r="O106">
            <v>0</v>
          </cell>
          <cell r="P106">
            <v>0</v>
          </cell>
          <cell r="Q106">
            <v>0</v>
          </cell>
          <cell r="S106">
            <v>0</v>
          </cell>
          <cell r="W106">
            <v>0</v>
          </cell>
          <cell r="X106">
            <v>0</v>
          </cell>
          <cell r="AA106">
            <v>0</v>
          </cell>
          <cell r="AB106">
            <v>0</v>
          </cell>
          <cell r="AE106">
            <v>204</v>
          </cell>
          <cell r="AF106">
            <v>17</v>
          </cell>
          <cell r="AG106" t="str">
            <v>INFORMACION Y UBICACION DE PREDIOS</v>
          </cell>
          <cell r="AH106">
            <v>0</v>
          </cell>
          <cell r="AI106">
            <v>0</v>
          </cell>
        </row>
        <row r="107">
          <cell r="A107">
            <v>20418</v>
          </cell>
          <cell r="B107">
            <v>43209</v>
          </cell>
          <cell r="C107" t="str">
            <v>41431-2-009</v>
          </cell>
          <cell r="D107">
            <v>20418</v>
          </cell>
          <cell r="E107">
            <v>204</v>
          </cell>
          <cell r="F107">
            <v>18</v>
          </cell>
          <cell r="G107" t="str">
            <v>RECTIFICACIONES</v>
          </cell>
          <cell r="H107">
            <v>0</v>
          </cell>
          <cell r="I107">
            <v>0</v>
          </cell>
          <cell r="J107">
            <v>0</v>
          </cell>
          <cell r="K107">
            <v>0</v>
          </cell>
          <cell r="L107">
            <v>0</v>
          </cell>
          <cell r="M107">
            <v>0</v>
          </cell>
          <cell r="N107">
            <v>0</v>
          </cell>
          <cell r="O107">
            <v>0</v>
          </cell>
          <cell r="P107">
            <v>920</v>
          </cell>
          <cell r="Q107">
            <v>0</v>
          </cell>
          <cell r="S107">
            <v>920</v>
          </cell>
          <cell r="W107">
            <v>0</v>
          </cell>
          <cell r="X107">
            <v>920</v>
          </cell>
          <cell r="AA107">
            <v>0</v>
          </cell>
          <cell r="AB107">
            <v>920</v>
          </cell>
          <cell r="AE107">
            <v>204</v>
          </cell>
          <cell r="AF107">
            <v>18</v>
          </cell>
          <cell r="AG107" t="str">
            <v>RECTIFICACIONES</v>
          </cell>
          <cell r="AH107">
            <v>0</v>
          </cell>
          <cell r="AI107">
            <v>920</v>
          </cell>
        </row>
        <row r="108">
          <cell r="A108">
            <v>20419</v>
          </cell>
          <cell r="B108">
            <v>43210</v>
          </cell>
          <cell r="C108" t="str">
            <v>41431-2-010</v>
          </cell>
          <cell r="D108">
            <v>20419</v>
          </cell>
          <cell r="E108">
            <v>204</v>
          </cell>
          <cell r="F108">
            <v>19</v>
          </cell>
          <cell r="G108" t="str">
            <v>PLANOS DE NUEVAS CONSTRUCCIONES</v>
          </cell>
          <cell r="H108">
            <v>2958190</v>
          </cell>
          <cell r="I108">
            <v>4377554</v>
          </cell>
          <cell r="J108">
            <v>4340973.5</v>
          </cell>
          <cell r="K108">
            <v>11676717.5</v>
          </cell>
          <cell r="L108">
            <v>4279050</v>
          </cell>
          <cell r="M108">
            <v>2454253.5</v>
          </cell>
          <cell r="N108">
            <v>4420913</v>
          </cell>
          <cell r="O108">
            <v>11154216.5</v>
          </cell>
          <cell r="P108">
            <v>9443458.5</v>
          </cell>
          <cell r="Q108">
            <v>3368825</v>
          </cell>
          <cell r="S108">
            <v>12812283.5</v>
          </cell>
          <cell r="W108">
            <v>0</v>
          </cell>
          <cell r="X108">
            <v>35643217.5</v>
          </cell>
          <cell r="AA108">
            <v>0</v>
          </cell>
          <cell r="AB108">
            <v>35643217.5</v>
          </cell>
          <cell r="AE108">
            <v>204</v>
          </cell>
          <cell r="AF108">
            <v>19</v>
          </cell>
          <cell r="AG108" t="str">
            <v>PLANOS DE NUEVAS CONSTRUCCIONES</v>
          </cell>
          <cell r="AH108">
            <v>3368825</v>
          </cell>
          <cell r="AI108">
            <v>35643217.5</v>
          </cell>
        </row>
        <row r="109">
          <cell r="A109">
            <v>20420</v>
          </cell>
          <cell r="B109">
            <v>43211</v>
          </cell>
          <cell r="C109" t="str">
            <v>41431-2-011</v>
          </cell>
          <cell r="D109">
            <v>20420</v>
          </cell>
          <cell r="E109">
            <v>204</v>
          </cell>
          <cell r="F109">
            <v>20</v>
          </cell>
          <cell r="G109" t="str">
            <v>REGULARIZACION DE CONSTRUCCIONES</v>
          </cell>
          <cell r="H109">
            <v>220698</v>
          </cell>
          <cell r="I109">
            <v>902462.41</v>
          </cell>
          <cell r="J109">
            <v>772136.5</v>
          </cell>
          <cell r="K109">
            <v>1895296.9100000001</v>
          </cell>
          <cell r="L109">
            <v>128792.3</v>
          </cell>
          <cell r="M109">
            <v>469798</v>
          </cell>
          <cell r="N109">
            <v>607153.30000000005</v>
          </cell>
          <cell r="O109">
            <v>1205743.6000000001</v>
          </cell>
          <cell r="P109">
            <v>614953.38</v>
          </cell>
          <cell r="Q109">
            <v>660765.80000000005</v>
          </cell>
          <cell r="S109">
            <v>1275719.1800000002</v>
          </cell>
          <cell r="W109">
            <v>0</v>
          </cell>
          <cell r="X109">
            <v>4376759.6900000004</v>
          </cell>
          <cell r="AA109">
            <v>0</v>
          </cell>
          <cell r="AB109">
            <v>4376759.6900000004</v>
          </cell>
          <cell r="AE109">
            <v>204</v>
          </cell>
          <cell r="AF109">
            <v>20</v>
          </cell>
          <cell r="AG109" t="str">
            <v>REGULARIZACION DE CONSTRUCCIONES</v>
          </cell>
          <cell r="AH109">
            <v>660765.80000000005</v>
          </cell>
          <cell r="AI109">
            <v>4376759.6900000004</v>
          </cell>
        </row>
        <row r="110">
          <cell r="A110">
            <v>20421</v>
          </cell>
          <cell r="B110">
            <v>43212</v>
          </cell>
          <cell r="C110" t="str">
            <v>41431-2-012</v>
          </cell>
          <cell r="D110">
            <v>20421</v>
          </cell>
          <cell r="E110">
            <v>204</v>
          </cell>
          <cell r="F110">
            <v>21</v>
          </cell>
          <cell r="G110" t="str">
            <v>PLANO DE FRACCIONAMIENTO</v>
          </cell>
          <cell r="H110">
            <v>150577</v>
          </cell>
          <cell r="I110">
            <v>53967</v>
          </cell>
          <cell r="J110">
            <v>169475</v>
          </cell>
          <cell r="K110">
            <v>374019</v>
          </cell>
          <cell r="L110">
            <v>176683</v>
          </cell>
          <cell r="M110">
            <v>237252</v>
          </cell>
          <cell r="N110">
            <v>186434</v>
          </cell>
          <cell r="O110">
            <v>600369</v>
          </cell>
          <cell r="P110">
            <v>474686</v>
          </cell>
          <cell r="Q110">
            <v>71412</v>
          </cell>
          <cell r="S110">
            <v>546098</v>
          </cell>
          <cell r="W110">
            <v>0</v>
          </cell>
          <cell r="X110">
            <v>1520486</v>
          </cell>
          <cell r="AA110">
            <v>0</v>
          </cell>
          <cell r="AB110">
            <v>1520486</v>
          </cell>
          <cell r="AE110">
            <v>204</v>
          </cell>
          <cell r="AF110">
            <v>21</v>
          </cell>
          <cell r="AG110" t="str">
            <v>PLANO DE FRACCIONAMIENTO</v>
          </cell>
          <cell r="AH110">
            <v>71412</v>
          </cell>
          <cell r="AI110">
            <v>1520486</v>
          </cell>
        </row>
        <row r="111">
          <cell r="A111">
            <v>20422</v>
          </cell>
          <cell r="B111">
            <v>43213</v>
          </cell>
          <cell r="C111" t="str">
            <v>41431-2-013</v>
          </cell>
          <cell r="D111">
            <v>20422</v>
          </cell>
          <cell r="E111">
            <v>204</v>
          </cell>
          <cell r="F111">
            <v>22</v>
          </cell>
          <cell r="G111" t="str">
            <v>SUBDIVISIONES Y FUSIONES</v>
          </cell>
          <cell r="H111">
            <v>10995.35</v>
          </cell>
          <cell r="I111">
            <v>21748</v>
          </cell>
          <cell r="J111">
            <v>14481</v>
          </cell>
          <cell r="K111">
            <v>47224.35</v>
          </cell>
          <cell r="L111">
            <v>15396.44</v>
          </cell>
          <cell r="M111">
            <v>13023</v>
          </cell>
          <cell r="N111">
            <v>31144</v>
          </cell>
          <cell r="O111">
            <v>59563.44</v>
          </cell>
          <cell r="P111">
            <v>22535.17</v>
          </cell>
          <cell r="Q111">
            <v>18936.57</v>
          </cell>
          <cell r="S111">
            <v>41471.74</v>
          </cell>
          <cell r="W111">
            <v>0</v>
          </cell>
          <cell r="X111">
            <v>148259.53</v>
          </cell>
          <cell r="AA111">
            <v>0</v>
          </cell>
          <cell r="AB111">
            <v>148259.53</v>
          </cell>
          <cell r="AE111">
            <v>204</v>
          </cell>
          <cell r="AF111">
            <v>22</v>
          </cell>
          <cell r="AG111" t="str">
            <v>SUBDIVISIONES Y FUSIONES</v>
          </cell>
          <cell r="AH111">
            <v>18936.57</v>
          </cell>
          <cell r="AI111">
            <v>148259.53</v>
          </cell>
        </row>
        <row r="112">
          <cell r="A112">
            <v>20423</v>
          </cell>
          <cell r="B112">
            <v>43214</v>
          </cell>
          <cell r="C112" t="str">
            <v>41431-2-014</v>
          </cell>
          <cell r="D112">
            <v>20423</v>
          </cell>
          <cell r="E112">
            <v>204</v>
          </cell>
          <cell r="F112">
            <v>23</v>
          </cell>
          <cell r="G112" t="str">
            <v>DESGLOSES</v>
          </cell>
          <cell r="H112">
            <v>727</v>
          </cell>
          <cell r="I112">
            <v>1696</v>
          </cell>
          <cell r="J112">
            <v>788</v>
          </cell>
          <cell r="K112">
            <v>3211</v>
          </cell>
          <cell r="L112">
            <v>1636</v>
          </cell>
          <cell r="M112">
            <v>1393</v>
          </cell>
          <cell r="N112">
            <v>1698</v>
          </cell>
          <cell r="O112">
            <v>4727</v>
          </cell>
          <cell r="P112">
            <v>41322</v>
          </cell>
          <cell r="Q112">
            <v>1335</v>
          </cell>
          <cell r="S112">
            <v>42657</v>
          </cell>
          <cell r="W112">
            <v>0</v>
          </cell>
          <cell r="X112">
            <v>50595</v>
          </cell>
          <cell r="AA112">
            <v>0</v>
          </cell>
          <cell r="AB112">
            <v>50595</v>
          </cell>
          <cell r="AE112">
            <v>204</v>
          </cell>
          <cell r="AF112">
            <v>23</v>
          </cell>
          <cell r="AG112" t="str">
            <v>DESGLOSES</v>
          </cell>
          <cell r="AH112">
            <v>1335</v>
          </cell>
          <cell r="AI112">
            <v>50595</v>
          </cell>
        </row>
        <row r="113">
          <cell r="A113">
            <v>20424</v>
          </cell>
          <cell r="B113">
            <v>43215</v>
          </cell>
          <cell r="C113" t="str">
            <v>41431-2-015</v>
          </cell>
          <cell r="D113">
            <v>20424</v>
          </cell>
          <cell r="E113">
            <v>204</v>
          </cell>
          <cell r="F113">
            <v>24</v>
          </cell>
          <cell r="G113" t="str">
            <v>RELOTIFICACIONES</v>
          </cell>
          <cell r="H113">
            <v>242</v>
          </cell>
          <cell r="I113">
            <v>56028</v>
          </cell>
          <cell r="J113">
            <v>19927</v>
          </cell>
          <cell r="K113">
            <v>76197</v>
          </cell>
          <cell r="L113">
            <v>10600</v>
          </cell>
          <cell r="M113">
            <v>5269</v>
          </cell>
          <cell r="N113">
            <v>11387</v>
          </cell>
          <cell r="O113">
            <v>27256</v>
          </cell>
          <cell r="P113">
            <v>2483</v>
          </cell>
          <cell r="Q113">
            <v>2060</v>
          </cell>
          <cell r="S113">
            <v>4543</v>
          </cell>
          <cell r="W113">
            <v>0</v>
          </cell>
          <cell r="X113">
            <v>107996</v>
          </cell>
          <cell r="AA113">
            <v>0</v>
          </cell>
          <cell r="AB113">
            <v>107996</v>
          </cell>
          <cell r="AE113">
            <v>204</v>
          </cell>
          <cell r="AF113">
            <v>24</v>
          </cell>
          <cell r="AG113" t="str">
            <v>RELOTIFICACIONES</v>
          </cell>
          <cell r="AH113">
            <v>2060</v>
          </cell>
          <cell r="AI113">
            <v>107996</v>
          </cell>
        </row>
        <row r="114">
          <cell r="A114">
            <v>20425</v>
          </cell>
          <cell r="B114">
            <v>43216</v>
          </cell>
          <cell r="C114" t="str">
            <v>41431-2-016</v>
          </cell>
          <cell r="D114">
            <v>20425</v>
          </cell>
          <cell r="E114">
            <v>204</v>
          </cell>
          <cell r="F114">
            <v>25</v>
          </cell>
          <cell r="G114" t="str">
            <v>RESELLOS</v>
          </cell>
          <cell r="H114">
            <v>31826</v>
          </cell>
          <cell r="I114">
            <v>20085</v>
          </cell>
          <cell r="J114">
            <v>18729</v>
          </cell>
          <cell r="K114">
            <v>70640</v>
          </cell>
          <cell r="L114">
            <v>4983</v>
          </cell>
          <cell r="M114">
            <v>43042</v>
          </cell>
          <cell r="N114">
            <v>11779</v>
          </cell>
          <cell r="O114">
            <v>59804</v>
          </cell>
          <cell r="P114">
            <v>11779</v>
          </cell>
          <cell r="Q114">
            <v>2718</v>
          </cell>
          <cell r="S114">
            <v>14497</v>
          </cell>
          <cell r="W114">
            <v>0</v>
          </cell>
          <cell r="X114">
            <v>144941</v>
          </cell>
          <cell r="AA114">
            <v>0</v>
          </cell>
          <cell r="AB114">
            <v>144941</v>
          </cell>
          <cell r="AE114">
            <v>204</v>
          </cell>
          <cell r="AF114">
            <v>25</v>
          </cell>
          <cell r="AG114" t="str">
            <v>RESELLOS</v>
          </cell>
          <cell r="AH114">
            <v>2718</v>
          </cell>
          <cell r="AI114">
            <v>144941</v>
          </cell>
        </row>
        <row r="115">
          <cell r="A115">
            <v>20426</v>
          </cell>
          <cell r="B115">
            <v>43217</v>
          </cell>
          <cell r="C115" t="str">
            <v>41431-2-017</v>
          </cell>
          <cell r="D115">
            <v>20426</v>
          </cell>
          <cell r="E115">
            <v>204</v>
          </cell>
          <cell r="F115">
            <v>26</v>
          </cell>
          <cell r="G115" t="str">
            <v>ALTAS</v>
          </cell>
          <cell r="H115">
            <v>3172</v>
          </cell>
          <cell r="I115">
            <v>7320</v>
          </cell>
          <cell r="J115">
            <v>6771</v>
          </cell>
          <cell r="K115">
            <v>17263</v>
          </cell>
          <cell r="L115">
            <v>3599</v>
          </cell>
          <cell r="M115">
            <v>4026</v>
          </cell>
          <cell r="N115">
            <v>5275</v>
          </cell>
          <cell r="O115">
            <v>12900</v>
          </cell>
          <cell r="P115">
            <v>4025</v>
          </cell>
          <cell r="Q115">
            <v>6587</v>
          </cell>
          <cell r="S115">
            <v>10612</v>
          </cell>
          <cell r="W115">
            <v>0</v>
          </cell>
          <cell r="X115">
            <v>40775</v>
          </cell>
          <cell r="AA115">
            <v>0</v>
          </cell>
          <cell r="AB115">
            <v>40775</v>
          </cell>
          <cell r="AE115">
            <v>204</v>
          </cell>
          <cell r="AF115">
            <v>26</v>
          </cell>
          <cell r="AG115" t="str">
            <v>ALTAS</v>
          </cell>
          <cell r="AH115">
            <v>6587</v>
          </cell>
          <cell r="AI115">
            <v>40775</v>
          </cell>
        </row>
        <row r="116">
          <cell r="A116">
            <v>20427</v>
          </cell>
          <cell r="B116">
            <v>43218</v>
          </cell>
          <cell r="C116" t="str">
            <v>41431-2-018</v>
          </cell>
          <cell r="D116">
            <v>20427</v>
          </cell>
          <cell r="E116">
            <v>204</v>
          </cell>
          <cell r="F116">
            <v>27</v>
          </cell>
          <cell r="G116" t="str">
            <v>OTROS</v>
          </cell>
          <cell r="H116">
            <v>424</v>
          </cell>
          <cell r="I116">
            <v>212</v>
          </cell>
          <cell r="J116">
            <v>3464</v>
          </cell>
          <cell r="K116">
            <v>4100</v>
          </cell>
          <cell r="L116">
            <v>698</v>
          </cell>
          <cell r="M116">
            <v>415</v>
          </cell>
          <cell r="N116">
            <v>77249</v>
          </cell>
          <cell r="O116">
            <v>78362</v>
          </cell>
          <cell r="P116">
            <v>243</v>
          </cell>
          <cell r="Q116">
            <v>8735</v>
          </cell>
          <cell r="S116">
            <v>8978</v>
          </cell>
          <cell r="W116">
            <v>0</v>
          </cell>
          <cell r="X116">
            <v>91440</v>
          </cell>
          <cell r="AA116">
            <v>0</v>
          </cell>
          <cell r="AB116">
            <v>91440</v>
          </cell>
          <cell r="AE116">
            <v>204</v>
          </cell>
          <cell r="AF116">
            <v>27</v>
          </cell>
          <cell r="AG116" t="str">
            <v>OTROS</v>
          </cell>
          <cell r="AH116">
            <v>8735</v>
          </cell>
          <cell r="AI116">
            <v>91440</v>
          </cell>
        </row>
        <row r="117">
          <cell r="A117">
            <v>20428</v>
          </cell>
          <cell r="B117">
            <v>43219</v>
          </cell>
          <cell r="C117" t="str">
            <v>41431-2-019</v>
          </cell>
          <cell r="D117">
            <v>20428</v>
          </cell>
          <cell r="E117">
            <v>204</v>
          </cell>
          <cell r="F117">
            <v>28</v>
          </cell>
          <cell r="G117" t="str">
            <v>CONDOMINIO</v>
          </cell>
          <cell r="H117">
            <v>39067</v>
          </cell>
          <cell r="I117">
            <v>147488</v>
          </cell>
          <cell r="J117">
            <v>148156</v>
          </cell>
          <cell r="K117">
            <v>334711</v>
          </cell>
          <cell r="L117">
            <v>54816</v>
          </cell>
          <cell r="M117">
            <v>89038</v>
          </cell>
          <cell r="N117">
            <v>78197</v>
          </cell>
          <cell r="O117">
            <v>222051</v>
          </cell>
          <cell r="P117">
            <v>59541</v>
          </cell>
          <cell r="Q117">
            <v>98849</v>
          </cell>
          <cell r="S117">
            <v>158390</v>
          </cell>
          <cell r="W117">
            <v>0</v>
          </cell>
          <cell r="X117">
            <v>715152</v>
          </cell>
          <cell r="AA117">
            <v>0</v>
          </cell>
          <cell r="AB117">
            <v>715152</v>
          </cell>
          <cell r="AE117">
            <v>204</v>
          </cell>
          <cell r="AF117">
            <v>28</v>
          </cell>
          <cell r="AG117" t="str">
            <v>CONDOMINIO</v>
          </cell>
          <cell r="AH117">
            <v>98849</v>
          </cell>
          <cell r="AI117">
            <v>715152</v>
          </cell>
        </row>
        <row r="118">
          <cell r="A118">
            <v>20429</v>
          </cell>
          <cell r="B118">
            <v>43220</v>
          </cell>
          <cell r="C118" t="str">
            <v>41431-2-020</v>
          </cell>
          <cell r="D118">
            <v>20429</v>
          </cell>
          <cell r="E118">
            <v>204</v>
          </cell>
          <cell r="F118">
            <v>29</v>
          </cell>
          <cell r="G118" t="str">
            <v>NUMERACION</v>
          </cell>
          <cell r="H118">
            <v>1963</v>
          </cell>
          <cell r="I118">
            <v>3020</v>
          </cell>
          <cell r="J118">
            <v>1510</v>
          </cell>
          <cell r="K118">
            <v>6493</v>
          </cell>
          <cell r="L118">
            <v>1510</v>
          </cell>
          <cell r="M118">
            <v>2265</v>
          </cell>
          <cell r="N118">
            <v>3775</v>
          </cell>
          <cell r="O118">
            <v>7550</v>
          </cell>
          <cell r="P118">
            <v>2416</v>
          </cell>
          <cell r="Q118">
            <v>4530</v>
          </cell>
          <cell r="S118">
            <v>6946</v>
          </cell>
          <cell r="W118">
            <v>0</v>
          </cell>
          <cell r="X118">
            <v>20989</v>
          </cell>
          <cell r="AA118">
            <v>0</v>
          </cell>
          <cell r="AB118">
            <v>20989</v>
          </cell>
          <cell r="AE118">
            <v>204</v>
          </cell>
          <cell r="AF118">
            <v>29</v>
          </cell>
          <cell r="AG118" t="str">
            <v>NUMERACION</v>
          </cell>
          <cell r="AH118">
            <v>4530</v>
          </cell>
          <cell r="AI118">
            <v>20989</v>
          </cell>
        </row>
        <row r="119">
          <cell r="A119">
            <v>20430</v>
          </cell>
          <cell r="B119">
            <v>43221</v>
          </cell>
          <cell r="C119" t="str">
            <v>41431-2-021</v>
          </cell>
          <cell r="D119">
            <v>20430</v>
          </cell>
          <cell r="E119">
            <v>204</v>
          </cell>
          <cell r="F119">
            <v>30</v>
          </cell>
          <cell r="G119" t="str">
            <v>BAJA DE CONSTRUCCION</v>
          </cell>
          <cell r="H119">
            <v>5436</v>
          </cell>
          <cell r="I119">
            <v>10419</v>
          </cell>
          <cell r="J119">
            <v>20234</v>
          </cell>
          <cell r="K119">
            <v>36089</v>
          </cell>
          <cell r="L119">
            <v>11778</v>
          </cell>
          <cell r="M119">
            <v>22046</v>
          </cell>
          <cell r="N119">
            <v>11174</v>
          </cell>
          <cell r="O119">
            <v>44998</v>
          </cell>
          <cell r="P119">
            <v>12835</v>
          </cell>
          <cell r="Q119">
            <v>29898</v>
          </cell>
          <cell r="S119">
            <v>42733</v>
          </cell>
          <cell r="W119">
            <v>0</v>
          </cell>
          <cell r="X119">
            <v>123820</v>
          </cell>
          <cell r="AA119">
            <v>0</v>
          </cell>
          <cell r="AB119">
            <v>123820</v>
          </cell>
          <cell r="AE119">
            <v>204</v>
          </cell>
          <cell r="AF119">
            <v>30</v>
          </cell>
          <cell r="AG119" t="str">
            <v>BAJA DE CONSTRUCCION</v>
          </cell>
          <cell r="AH119">
            <v>29898</v>
          </cell>
          <cell r="AI119">
            <v>123820</v>
          </cell>
        </row>
        <row r="120">
          <cell r="A120">
            <v>20431</v>
          </cell>
          <cell r="B120">
            <v>43222</v>
          </cell>
          <cell r="C120" t="str">
            <v>41431-2-022</v>
          </cell>
          <cell r="D120">
            <v>20431</v>
          </cell>
          <cell r="E120">
            <v>204</v>
          </cell>
          <cell r="F120">
            <v>31</v>
          </cell>
          <cell r="G120" t="str">
            <v>COPIAS DE PLANOS</v>
          </cell>
          <cell r="H120">
            <v>63443</v>
          </cell>
          <cell r="I120">
            <v>127163</v>
          </cell>
          <cell r="J120">
            <v>131101</v>
          </cell>
          <cell r="K120">
            <v>321707</v>
          </cell>
          <cell r="L120">
            <v>64157</v>
          </cell>
          <cell r="M120">
            <v>94733</v>
          </cell>
          <cell r="N120">
            <v>110485</v>
          </cell>
          <cell r="O120">
            <v>269375</v>
          </cell>
          <cell r="P120">
            <v>105989</v>
          </cell>
          <cell r="Q120">
            <v>108001</v>
          </cell>
          <cell r="S120">
            <v>213990</v>
          </cell>
          <cell r="W120">
            <v>0</v>
          </cell>
          <cell r="X120">
            <v>805072</v>
          </cell>
          <cell r="AA120">
            <v>0</v>
          </cell>
          <cell r="AB120">
            <v>805072</v>
          </cell>
          <cell r="AE120">
            <v>204</v>
          </cell>
          <cell r="AF120">
            <v>31</v>
          </cell>
          <cell r="AG120" t="str">
            <v>COPIAS DE PLANOS</v>
          </cell>
          <cell r="AH120">
            <v>108001</v>
          </cell>
          <cell r="AI120">
            <v>805072</v>
          </cell>
        </row>
        <row r="121">
          <cell r="A121">
            <v>20460</v>
          </cell>
          <cell r="B121">
            <v>43223</v>
          </cell>
          <cell r="C121" t="str">
            <v>41431-2-023</v>
          </cell>
          <cell r="D121">
            <v>20460</v>
          </cell>
          <cell r="E121">
            <v>204</v>
          </cell>
          <cell r="F121">
            <v>60</v>
          </cell>
          <cell r="G121" t="str">
            <v>SUBSIDIOS CAMBIO DE PROYECTO DE CONSTRUC</v>
          </cell>
          <cell r="H121">
            <v>0</v>
          </cell>
          <cell r="I121">
            <v>0</v>
          </cell>
          <cell r="J121">
            <v>0</v>
          </cell>
          <cell r="K121">
            <v>0</v>
          </cell>
          <cell r="L121">
            <v>0</v>
          </cell>
          <cell r="M121">
            <v>0</v>
          </cell>
          <cell r="N121">
            <v>0</v>
          </cell>
          <cell r="O121">
            <v>0</v>
          </cell>
          <cell r="P121">
            <v>0</v>
          </cell>
          <cell r="Q121">
            <v>0</v>
          </cell>
          <cell r="S121">
            <v>0</v>
          </cell>
          <cell r="W121">
            <v>0</v>
          </cell>
          <cell r="X121">
            <v>0</v>
          </cell>
          <cell r="AA121">
            <v>0</v>
          </cell>
          <cell r="AB121">
            <v>0</v>
          </cell>
          <cell r="AE121">
            <v>204</v>
          </cell>
          <cell r="AF121">
            <v>60</v>
          </cell>
          <cell r="AG121" t="str">
            <v>SUBSIDIOS CAMBIO DE PROYECTO DE CONSTRUC</v>
          </cell>
          <cell r="AH121">
            <v>0</v>
          </cell>
          <cell r="AI121">
            <v>0</v>
          </cell>
        </row>
        <row r="122">
          <cell r="A122">
            <v>20461</v>
          </cell>
          <cell r="B122">
            <v>43224</v>
          </cell>
          <cell r="C122" t="str">
            <v>41431-2-024</v>
          </cell>
          <cell r="D122">
            <v>20461</v>
          </cell>
          <cell r="E122">
            <v>204</v>
          </cell>
          <cell r="F122">
            <v>61</v>
          </cell>
          <cell r="G122" t="str">
            <v>SUBSIDIOS INFORMATIVO DE VALOR CATASTRAL</v>
          </cell>
          <cell r="H122">
            <v>-154340</v>
          </cell>
          <cell r="I122">
            <v>-265919</v>
          </cell>
          <cell r="J122">
            <v>-302025</v>
          </cell>
          <cell r="K122">
            <v>-722284</v>
          </cell>
          <cell r="L122">
            <v>-204766</v>
          </cell>
          <cell r="M122">
            <v>-232852</v>
          </cell>
          <cell r="N122">
            <v>-306550</v>
          </cell>
          <cell r="O122">
            <v>-744168</v>
          </cell>
          <cell r="P122">
            <v>-239661</v>
          </cell>
          <cell r="Q122">
            <v>-229394</v>
          </cell>
          <cell r="S122">
            <v>-469055</v>
          </cell>
          <cell r="W122">
            <v>0</v>
          </cell>
          <cell r="X122">
            <v>-1935507</v>
          </cell>
          <cell r="AA122">
            <v>0</v>
          </cell>
          <cell r="AB122">
            <v>-1935507</v>
          </cell>
          <cell r="AE122">
            <v>204</v>
          </cell>
          <cell r="AF122">
            <v>61</v>
          </cell>
          <cell r="AG122" t="str">
            <v>SUBSIDIOS INFORMATIVO DE VALOR CATASTRAL</v>
          </cell>
          <cell r="AH122">
            <v>-229394</v>
          </cell>
          <cell r="AI122">
            <v>-1935507</v>
          </cell>
        </row>
        <row r="123">
          <cell r="A123">
            <v>20462</v>
          </cell>
          <cell r="B123">
            <v>43225</v>
          </cell>
          <cell r="C123" t="str">
            <v>41431-2-025</v>
          </cell>
          <cell r="D123">
            <v>20462</v>
          </cell>
          <cell r="E123">
            <v>204</v>
          </cell>
          <cell r="F123">
            <v>62</v>
          </cell>
          <cell r="G123" t="str">
            <v>SUBSIDIOS AVALUO DE LA SEDUE</v>
          </cell>
          <cell r="H123">
            <v>0</v>
          </cell>
          <cell r="I123">
            <v>0</v>
          </cell>
          <cell r="J123">
            <v>0</v>
          </cell>
          <cell r="K123">
            <v>0</v>
          </cell>
          <cell r="L123">
            <v>0</v>
          </cell>
          <cell r="M123">
            <v>0</v>
          </cell>
          <cell r="N123">
            <v>0</v>
          </cell>
          <cell r="O123">
            <v>0</v>
          </cell>
          <cell r="P123">
            <v>0</v>
          </cell>
          <cell r="Q123">
            <v>0</v>
          </cell>
          <cell r="S123">
            <v>0</v>
          </cell>
          <cell r="W123">
            <v>0</v>
          </cell>
          <cell r="X123">
            <v>0</v>
          </cell>
          <cell r="AA123">
            <v>0</v>
          </cell>
          <cell r="AB123">
            <v>0</v>
          </cell>
          <cell r="AE123">
            <v>204</v>
          </cell>
          <cell r="AF123">
            <v>62</v>
          </cell>
          <cell r="AG123" t="str">
            <v>SUBSIDIOS AVALUO DE LA SEDUE</v>
          </cell>
          <cell r="AH123">
            <v>0</v>
          </cell>
          <cell r="AI123">
            <v>0</v>
          </cell>
        </row>
        <row r="124">
          <cell r="A124">
            <v>20463</v>
          </cell>
          <cell r="B124">
            <v>43226</v>
          </cell>
          <cell r="C124" t="str">
            <v>41431-2-026</v>
          </cell>
          <cell r="D124">
            <v>20463</v>
          </cell>
          <cell r="E124">
            <v>204</v>
          </cell>
          <cell r="F124">
            <v>63</v>
          </cell>
          <cell r="G124" t="str">
            <v>SUBSIDIOS AVALUO CATASTRAL</v>
          </cell>
          <cell r="H124">
            <v>0</v>
          </cell>
          <cell r="I124">
            <v>-1937</v>
          </cell>
          <cell r="J124">
            <v>-3149</v>
          </cell>
          <cell r="K124">
            <v>-5086</v>
          </cell>
          <cell r="L124">
            <v>-1454</v>
          </cell>
          <cell r="M124">
            <v>-1151</v>
          </cell>
          <cell r="N124">
            <v>-3634</v>
          </cell>
          <cell r="O124">
            <v>-6239</v>
          </cell>
          <cell r="P124">
            <v>-3876</v>
          </cell>
          <cell r="Q124">
            <v>-5572</v>
          </cell>
          <cell r="S124">
            <v>-9448</v>
          </cell>
          <cell r="W124">
            <v>0</v>
          </cell>
          <cell r="X124">
            <v>-20773</v>
          </cell>
          <cell r="AA124">
            <v>0</v>
          </cell>
          <cell r="AB124">
            <v>-20773</v>
          </cell>
          <cell r="AE124">
            <v>204</v>
          </cell>
          <cell r="AF124">
            <v>63</v>
          </cell>
          <cell r="AG124" t="str">
            <v>SUBSIDIOS AVALUO CATASTRAL</v>
          </cell>
          <cell r="AH124">
            <v>-5572</v>
          </cell>
          <cell r="AI124">
            <v>-20773</v>
          </cell>
        </row>
        <row r="125">
          <cell r="A125">
            <v>20464</v>
          </cell>
          <cell r="B125">
            <v>43227</v>
          </cell>
          <cell r="C125" t="str">
            <v>41431-2-027</v>
          </cell>
          <cell r="D125">
            <v>20464</v>
          </cell>
          <cell r="E125">
            <v>204</v>
          </cell>
          <cell r="F125">
            <v>64</v>
          </cell>
          <cell r="G125" t="str">
            <v>SUBSIDIOS CERTIF DE NO INSCRIP CATASTRAL</v>
          </cell>
          <cell r="H125">
            <v>0</v>
          </cell>
          <cell r="I125">
            <v>0</v>
          </cell>
          <cell r="J125">
            <v>0</v>
          </cell>
          <cell r="K125">
            <v>0</v>
          </cell>
          <cell r="L125">
            <v>0</v>
          </cell>
          <cell r="M125">
            <v>0</v>
          </cell>
          <cell r="N125">
            <v>0</v>
          </cell>
          <cell r="O125">
            <v>0</v>
          </cell>
          <cell r="P125">
            <v>0</v>
          </cell>
          <cell r="Q125">
            <v>0</v>
          </cell>
          <cell r="S125">
            <v>0</v>
          </cell>
          <cell r="W125">
            <v>0</v>
          </cell>
          <cell r="X125">
            <v>0</v>
          </cell>
          <cell r="AA125">
            <v>0</v>
          </cell>
          <cell r="AB125">
            <v>0</v>
          </cell>
          <cell r="AE125">
            <v>204</v>
          </cell>
          <cell r="AF125">
            <v>64</v>
          </cell>
          <cell r="AG125" t="str">
            <v>SUBSIDIOS CERTIF DE NO INSCRIP CATASTRAL</v>
          </cell>
          <cell r="AH125">
            <v>0</v>
          </cell>
          <cell r="AI125">
            <v>0</v>
          </cell>
        </row>
        <row r="126">
          <cell r="A126">
            <v>20465</v>
          </cell>
          <cell r="B126">
            <v>43228</v>
          </cell>
          <cell r="C126" t="str">
            <v>41431-2-028</v>
          </cell>
          <cell r="D126">
            <v>20465</v>
          </cell>
          <cell r="E126">
            <v>204</v>
          </cell>
          <cell r="F126">
            <v>65</v>
          </cell>
          <cell r="G126" t="str">
            <v>SUBSIDIOS CERTIFICACIONES</v>
          </cell>
          <cell r="H126">
            <v>-11285</v>
          </cell>
          <cell r="I126">
            <v>-40616</v>
          </cell>
          <cell r="J126">
            <v>-14724533</v>
          </cell>
          <cell r="K126">
            <v>-14776434</v>
          </cell>
          <cell r="L126">
            <v>-25071</v>
          </cell>
          <cell r="M126">
            <v>-50142</v>
          </cell>
          <cell r="N126">
            <v>-20243</v>
          </cell>
          <cell r="O126">
            <v>-95456</v>
          </cell>
          <cell r="P126">
            <v>-72890</v>
          </cell>
          <cell r="Q126">
            <v>-26466</v>
          </cell>
          <cell r="S126">
            <v>-99356</v>
          </cell>
          <cell r="W126">
            <v>0</v>
          </cell>
          <cell r="X126">
            <v>-14971246</v>
          </cell>
          <cell r="AA126">
            <v>0</v>
          </cell>
          <cell r="AB126">
            <v>-14971246</v>
          </cell>
          <cell r="AE126">
            <v>204</v>
          </cell>
          <cell r="AF126">
            <v>65</v>
          </cell>
          <cell r="AG126" t="str">
            <v>SUBSIDIOS CERTIFICACIONES</v>
          </cell>
          <cell r="AH126">
            <v>-26466</v>
          </cell>
          <cell r="AI126">
            <v>-14971246</v>
          </cell>
        </row>
        <row r="127">
          <cell r="A127">
            <v>20466</v>
          </cell>
          <cell r="B127">
            <v>43229</v>
          </cell>
          <cell r="C127" t="str">
            <v>41431-2-029</v>
          </cell>
          <cell r="D127">
            <v>20466</v>
          </cell>
          <cell r="E127">
            <v>204</v>
          </cell>
          <cell r="F127">
            <v>66</v>
          </cell>
          <cell r="G127" t="str">
            <v>SUBSIDIOS ACLARACIONES</v>
          </cell>
          <cell r="H127">
            <v>0</v>
          </cell>
          <cell r="I127">
            <v>0</v>
          </cell>
          <cell r="J127">
            <v>0</v>
          </cell>
          <cell r="K127">
            <v>0</v>
          </cell>
          <cell r="L127">
            <v>0</v>
          </cell>
          <cell r="M127">
            <v>0</v>
          </cell>
          <cell r="N127">
            <v>0</v>
          </cell>
          <cell r="O127">
            <v>0</v>
          </cell>
          <cell r="P127">
            <v>0</v>
          </cell>
          <cell r="Q127">
            <v>0</v>
          </cell>
          <cell r="S127">
            <v>0</v>
          </cell>
          <cell r="W127">
            <v>0</v>
          </cell>
          <cell r="X127">
            <v>0</v>
          </cell>
          <cell r="AA127">
            <v>0</v>
          </cell>
          <cell r="AB127">
            <v>0</v>
          </cell>
          <cell r="AE127">
            <v>204</v>
          </cell>
          <cell r="AF127">
            <v>66</v>
          </cell>
          <cell r="AG127" t="str">
            <v>SUBSIDIOS ACLARACIONES</v>
          </cell>
          <cell r="AH127">
            <v>0</v>
          </cell>
          <cell r="AI127">
            <v>0</v>
          </cell>
        </row>
        <row r="128">
          <cell r="A128">
            <v>20467</v>
          </cell>
          <cell r="B128">
            <v>43230</v>
          </cell>
          <cell r="C128" t="str">
            <v>41431-2-030</v>
          </cell>
          <cell r="D128">
            <v>20467</v>
          </cell>
          <cell r="E128">
            <v>204</v>
          </cell>
          <cell r="F128">
            <v>67</v>
          </cell>
          <cell r="G128" t="str">
            <v>SUBSIDIOS INFOR Y UBICACION DE PREDIOS</v>
          </cell>
          <cell r="H128">
            <v>0</v>
          </cell>
          <cell r="I128">
            <v>0</v>
          </cell>
          <cell r="J128">
            <v>0</v>
          </cell>
          <cell r="K128">
            <v>0</v>
          </cell>
          <cell r="L128">
            <v>0</v>
          </cell>
          <cell r="M128">
            <v>0</v>
          </cell>
          <cell r="N128">
            <v>0</v>
          </cell>
          <cell r="O128">
            <v>0</v>
          </cell>
          <cell r="P128">
            <v>0</v>
          </cell>
          <cell r="Q128">
            <v>0</v>
          </cell>
          <cell r="S128">
            <v>0</v>
          </cell>
          <cell r="W128">
            <v>0</v>
          </cell>
          <cell r="X128">
            <v>0</v>
          </cell>
          <cell r="AA128">
            <v>0</v>
          </cell>
          <cell r="AB128">
            <v>0</v>
          </cell>
          <cell r="AE128">
            <v>204</v>
          </cell>
          <cell r="AF128">
            <v>67</v>
          </cell>
          <cell r="AG128" t="str">
            <v>SUBSIDIOS INFOR Y UBICACION DE PREDIOS</v>
          </cell>
          <cell r="AH128">
            <v>0</v>
          </cell>
          <cell r="AI128">
            <v>0</v>
          </cell>
        </row>
        <row r="129">
          <cell r="A129">
            <v>20468</v>
          </cell>
          <cell r="B129">
            <v>43231</v>
          </cell>
          <cell r="C129" t="str">
            <v>41431-2-031</v>
          </cell>
          <cell r="D129">
            <v>20468</v>
          </cell>
          <cell r="E129">
            <v>204</v>
          </cell>
          <cell r="F129">
            <v>68</v>
          </cell>
          <cell r="G129" t="str">
            <v>SUBSIDIOS RECTIFICACIONES</v>
          </cell>
          <cell r="H129">
            <v>0</v>
          </cell>
          <cell r="I129">
            <v>0</v>
          </cell>
          <cell r="J129">
            <v>0</v>
          </cell>
          <cell r="K129">
            <v>0</v>
          </cell>
          <cell r="L129">
            <v>0</v>
          </cell>
          <cell r="M129">
            <v>0</v>
          </cell>
          <cell r="N129">
            <v>0</v>
          </cell>
          <cell r="O129">
            <v>0</v>
          </cell>
          <cell r="P129">
            <v>0</v>
          </cell>
          <cell r="Q129">
            <v>0</v>
          </cell>
          <cell r="S129">
            <v>0</v>
          </cell>
          <cell r="W129">
            <v>0</v>
          </cell>
          <cell r="X129">
            <v>0</v>
          </cell>
          <cell r="AA129">
            <v>0</v>
          </cell>
          <cell r="AB129">
            <v>0</v>
          </cell>
          <cell r="AE129">
            <v>204</v>
          </cell>
          <cell r="AF129">
            <v>68</v>
          </cell>
          <cell r="AG129" t="str">
            <v>SUBSIDIOS RECTIFICACIONES</v>
          </cell>
          <cell r="AH129">
            <v>0</v>
          </cell>
          <cell r="AI129">
            <v>0</v>
          </cell>
        </row>
        <row r="130">
          <cell r="A130">
            <v>20469</v>
          </cell>
          <cell r="B130">
            <v>43232</v>
          </cell>
          <cell r="C130" t="str">
            <v>41431-2-032</v>
          </cell>
          <cell r="D130">
            <v>20469</v>
          </cell>
          <cell r="E130">
            <v>204</v>
          </cell>
          <cell r="F130">
            <v>69</v>
          </cell>
          <cell r="G130" t="str">
            <v>SUBSIDIOS PLANOS DE NUEVAS CONSTRUCC</v>
          </cell>
          <cell r="H130">
            <v>-7131</v>
          </cell>
          <cell r="I130">
            <v>-468298</v>
          </cell>
          <cell r="J130">
            <v>-217990.5</v>
          </cell>
          <cell r="K130">
            <v>-693419.5</v>
          </cell>
          <cell r="L130">
            <v>-1254675</v>
          </cell>
          <cell r="M130">
            <v>-159879.5</v>
          </cell>
          <cell r="N130">
            <v>-811543</v>
          </cell>
          <cell r="O130">
            <v>-2226097.5</v>
          </cell>
          <cell r="P130">
            <v>-274985.5</v>
          </cell>
          <cell r="Q130">
            <v>-360842</v>
          </cell>
          <cell r="S130">
            <v>-635827.5</v>
          </cell>
          <cell r="W130">
            <v>0</v>
          </cell>
          <cell r="X130">
            <v>-3555344.5</v>
          </cell>
          <cell r="AA130">
            <v>0</v>
          </cell>
          <cell r="AB130">
            <v>-3555344.5</v>
          </cell>
          <cell r="AE130">
            <v>204</v>
          </cell>
          <cell r="AF130">
            <v>69</v>
          </cell>
          <cell r="AG130" t="str">
            <v>SUBSIDIOS PLANOS DE NUEVAS CONSTRUCC</v>
          </cell>
          <cell r="AH130">
            <v>-360842</v>
          </cell>
          <cell r="AI130">
            <v>-3555344.5</v>
          </cell>
        </row>
        <row r="131">
          <cell r="A131">
            <v>20470</v>
          </cell>
          <cell r="B131">
            <v>43233</v>
          </cell>
          <cell r="C131" t="str">
            <v>41431-2-033</v>
          </cell>
          <cell r="D131">
            <v>20470</v>
          </cell>
          <cell r="E131">
            <v>204</v>
          </cell>
          <cell r="F131">
            <v>70</v>
          </cell>
          <cell r="G131" t="str">
            <v>SUBSIDIOS REGULARIZACION DE CONSTRUCC</v>
          </cell>
          <cell r="H131">
            <v>0</v>
          </cell>
          <cell r="I131">
            <v>-9</v>
          </cell>
          <cell r="J131">
            <v>-392</v>
          </cell>
          <cell r="K131">
            <v>-401</v>
          </cell>
          <cell r="L131">
            <v>0</v>
          </cell>
          <cell r="M131">
            <v>0</v>
          </cell>
          <cell r="N131">
            <v>0</v>
          </cell>
          <cell r="O131">
            <v>0</v>
          </cell>
          <cell r="P131">
            <v>-604</v>
          </cell>
          <cell r="Q131">
            <v>0</v>
          </cell>
          <cell r="S131">
            <v>-604</v>
          </cell>
          <cell r="W131">
            <v>0</v>
          </cell>
          <cell r="X131">
            <v>-1005</v>
          </cell>
          <cell r="AA131">
            <v>0</v>
          </cell>
          <cell r="AB131">
            <v>-1005</v>
          </cell>
          <cell r="AE131">
            <v>204</v>
          </cell>
          <cell r="AF131">
            <v>70</v>
          </cell>
          <cell r="AG131" t="str">
            <v>SUBSIDIOS REGULARIZACION DE CONSTRUCC</v>
          </cell>
          <cell r="AH131">
            <v>0</v>
          </cell>
          <cell r="AI131">
            <v>-1005</v>
          </cell>
        </row>
        <row r="132">
          <cell r="A132">
            <v>20471</v>
          </cell>
          <cell r="B132">
            <v>43234</v>
          </cell>
          <cell r="C132" t="str">
            <v>41431-2-034</v>
          </cell>
          <cell r="D132">
            <v>20471</v>
          </cell>
          <cell r="E132">
            <v>204</v>
          </cell>
          <cell r="F132">
            <v>71</v>
          </cell>
          <cell r="G132" t="str">
            <v>SUBSIDIOS PLANO DE FRACCIONAMIENTO</v>
          </cell>
          <cell r="H132">
            <v>-909</v>
          </cell>
          <cell r="I132">
            <v>-33192</v>
          </cell>
          <cell r="J132">
            <v>-8904</v>
          </cell>
          <cell r="K132">
            <v>-43005</v>
          </cell>
          <cell r="L132">
            <v>0</v>
          </cell>
          <cell r="M132">
            <v>0</v>
          </cell>
          <cell r="N132">
            <v>-40824</v>
          </cell>
          <cell r="O132">
            <v>-40824</v>
          </cell>
          <cell r="P132">
            <v>-74440</v>
          </cell>
          <cell r="Q132">
            <v>-15203</v>
          </cell>
          <cell r="S132">
            <v>-89643</v>
          </cell>
          <cell r="W132">
            <v>0</v>
          </cell>
          <cell r="X132">
            <v>-173472</v>
          </cell>
          <cell r="AA132">
            <v>0</v>
          </cell>
          <cell r="AB132">
            <v>-173472</v>
          </cell>
          <cell r="AE132">
            <v>204</v>
          </cell>
          <cell r="AF132">
            <v>71</v>
          </cell>
          <cell r="AG132" t="str">
            <v>SUBSIDIOS PLANO DE FRACCIONAMIENTO</v>
          </cell>
          <cell r="AH132">
            <v>-15203</v>
          </cell>
          <cell r="AI132">
            <v>-173472</v>
          </cell>
        </row>
        <row r="133">
          <cell r="A133">
            <v>20472</v>
          </cell>
          <cell r="B133">
            <v>43235</v>
          </cell>
          <cell r="C133" t="str">
            <v>41431-2-035</v>
          </cell>
          <cell r="D133">
            <v>20472</v>
          </cell>
          <cell r="E133">
            <v>204</v>
          </cell>
          <cell r="F133">
            <v>72</v>
          </cell>
          <cell r="G133" t="str">
            <v>SUBSIDIOS SUBDIVISIONES Y FUSIONES</v>
          </cell>
          <cell r="H133">
            <v>0</v>
          </cell>
          <cell r="I133">
            <v>-242</v>
          </cell>
          <cell r="J133">
            <v>-364</v>
          </cell>
          <cell r="K133">
            <v>-606</v>
          </cell>
          <cell r="L133">
            <v>-1331</v>
          </cell>
          <cell r="M133">
            <v>-121</v>
          </cell>
          <cell r="N133">
            <v>0</v>
          </cell>
          <cell r="O133">
            <v>-1452</v>
          </cell>
          <cell r="P133">
            <v>-667</v>
          </cell>
          <cell r="Q133">
            <v>-61</v>
          </cell>
          <cell r="S133">
            <v>-728</v>
          </cell>
          <cell r="W133">
            <v>0</v>
          </cell>
          <cell r="X133">
            <v>-2786</v>
          </cell>
          <cell r="AA133">
            <v>0</v>
          </cell>
          <cell r="AB133">
            <v>-2786</v>
          </cell>
          <cell r="AE133">
            <v>204</v>
          </cell>
          <cell r="AF133">
            <v>72</v>
          </cell>
          <cell r="AG133" t="str">
            <v>SUBSIDIOS SUBDIVISIONES Y FUSIONES</v>
          </cell>
          <cell r="AH133">
            <v>-61</v>
          </cell>
          <cell r="AI133">
            <v>-2786</v>
          </cell>
        </row>
        <row r="134">
          <cell r="A134">
            <v>20473</v>
          </cell>
          <cell r="B134">
            <v>43236</v>
          </cell>
          <cell r="C134" t="str">
            <v>41431-2-036</v>
          </cell>
          <cell r="D134">
            <v>20473</v>
          </cell>
          <cell r="E134">
            <v>204</v>
          </cell>
          <cell r="F134">
            <v>73</v>
          </cell>
          <cell r="G134" t="str">
            <v>SUBSIDIOS DESGLOSES</v>
          </cell>
          <cell r="H134">
            <v>0</v>
          </cell>
          <cell r="I134">
            <v>0</v>
          </cell>
          <cell r="J134">
            <v>0</v>
          </cell>
          <cell r="K134">
            <v>0</v>
          </cell>
          <cell r="L134">
            <v>0</v>
          </cell>
          <cell r="M134">
            <v>0</v>
          </cell>
          <cell r="N134">
            <v>0</v>
          </cell>
          <cell r="O134">
            <v>0</v>
          </cell>
          <cell r="P134">
            <v>0</v>
          </cell>
          <cell r="Q134">
            <v>0</v>
          </cell>
          <cell r="S134">
            <v>0</v>
          </cell>
          <cell r="W134">
            <v>0</v>
          </cell>
          <cell r="X134">
            <v>0</v>
          </cell>
          <cell r="AA134">
            <v>0</v>
          </cell>
          <cell r="AB134">
            <v>0</v>
          </cell>
          <cell r="AE134">
            <v>204</v>
          </cell>
          <cell r="AF134">
            <v>73</v>
          </cell>
          <cell r="AG134" t="str">
            <v>SUBSIDIOS DESGLOSES</v>
          </cell>
          <cell r="AH134">
            <v>0</v>
          </cell>
          <cell r="AI134">
            <v>0</v>
          </cell>
        </row>
        <row r="135">
          <cell r="A135">
            <v>20474</v>
          </cell>
          <cell r="B135">
            <v>43237</v>
          </cell>
          <cell r="C135" t="str">
            <v>41431-2-037</v>
          </cell>
          <cell r="D135">
            <v>20474</v>
          </cell>
          <cell r="E135">
            <v>204</v>
          </cell>
          <cell r="F135">
            <v>74</v>
          </cell>
          <cell r="G135" t="str">
            <v>SUBSIDIOS RELOTIFICACIONES</v>
          </cell>
          <cell r="H135">
            <v>0</v>
          </cell>
          <cell r="I135">
            <v>-242</v>
          </cell>
          <cell r="J135">
            <v>-2544</v>
          </cell>
          <cell r="K135">
            <v>-2786</v>
          </cell>
          <cell r="L135">
            <v>0</v>
          </cell>
          <cell r="M135">
            <v>0</v>
          </cell>
          <cell r="N135">
            <v>0</v>
          </cell>
          <cell r="O135">
            <v>0</v>
          </cell>
          <cell r="P135">
            <v>0</v>
          </cell>
          <cell r="Q135">
            <v>0</v>
          </cell>
          <cell r="S135">
            <v>0</v>
          </cell>
          <cell r="W135">
            <v>0</v>
          </cell>
          <cell r="X135">
            <v>-2786</v>
          </cell>
          <cell r="AA135">
            <v>0</v>
          </cell>
          <cell r="AB135">
            <v>-2786</v>
          </cell>
          <cell r="AE135">
            <v>204</v>
          </cell>
          <cell r="AF135">
            <v>74</v>
          </cell>
          <cell r="AG135" t="str">
            <v>SUBSIDIOS RELOTIFICACIONES</v>
          </cell>
          <cell r="AH135">
            <v>0</v>
          </cell>
          <cell r="AI135">
            <v>-2786</v>
          </cell>
        </row>
        <row r="136">
          <cell r="A136">
            <v>20475</v>
          </cell>
          <cell r="B136">
            <v>43238</v>
          </cell>
          <cell r="C136" t="str">
            <v>41431-2-038</v>
          </cell>
          <cell r="D136">
            <v>20475</v>
          </cell>
          <cell r="E136">
            <v>204</v>
          </cell>
          <cell r="F136">
            <v>75</v>
          </cell>
          <cell r="G136" t="str">
            <v>SUBSIDIOS RESELLOS</v>
          </cell>
          <cell r="H136">
            <v>0</v>
          </cell>
          <cell r="I136">
            <v>0</v>
          </cell>
          <cell r="J136">
            <v>0</v>
          </cell>
          <cell r="K136">
            <v>0</v>
          </cell>
          <cell r="L136">
            <v>0</v>
          </cell>
          <cell r="M136">
            <v>0</v>
          </cell>
          <cell r="N136">
            <v>0</v>
          </cell>
          <cell r="O136">
            <v>0</v>
          </cell>
          <cell r="P136">
            <v>0</v>
          </cell>
          <cell r="Q136">
            <v>0</v>
          </cell>
          <cell r="S136">
            <v>0</v>
          </cell>
          <cell r="W136">
            <v>0</v>
          </cell>
          <cell r="X136">
            <v>0</v>
          </cell>
          <cell r="AA136">
            <v>0</v>
          </cell>
          <cell r="AB136">
            <v>0</v>
          </cell>
          <cell r="AE136">
            <v>204</v>
          </cell>
          <cell r="AF136">
            <v>75</v>
          </cell>
          <cell r="AG136" t="str">
            <v>SUBSIDIOS RESELLOS</v>
          </cell>
          <cell r="AH136">
            <v>0</v>
          </cell>
          <cell r="AI136">
            <v>0</v>
          </cell>
        </row>
        <row r="137">
          <cell r="A137">
            <v>20476</v>
          </cell>
          <cell r="B137">
            <v>43239</v>
          </cell>
          <cell r="C137" t="str">
            <v>41431-2-039</v>
          </cell>
          <cell r="D137">
            <v>20476</v>
          </cell>
          <cell r="E137">
            <v>204</v>
          </cell>
          <cell r="F137">
            <v>76</v>
          </cell>
          <cell r="G137" t="str">
            <v>SUBSIDIOS ALTAS</v>
          </cell>
          <cell r="H137">
            <v>0</v>
          </cell>
          <cell r="I137">
            <v>-61</v>
          </cell>
          <cell r="J137">
            <v>0</v>
          </cell>
          <cell r="K137">
            <v>-61</v>
          </cell>
          <cell r="L137">
            <v>0</v>
          </cell>
          <cell r="M137">
            <v>0</v>
          </cell>
          <cell r="N137">
            <v>-61</v>
          </cell>
          <cell r="O137">
            <v>-61</v>
          </cell>
          <cell r="P137">
            <v>0</v>
          </cell>
          <cell r="Q137">
            <v>-61</v>
          </cell>
          <cell r="S137">
            <v>-61</v>
          </cell>
          <cell r="W137">
            <v>0</v>
          </cell>
          <cell r="X137">
            <v>-183</v>
          </cell>
          <cell r="AA137">
            <v>0</v>
          </cell>
          <cell r="AB137">
            <v>-183</v>
          </cell>
          <cell r="AE137">
            <v>204</v>
          </cell>
          <cell r="AF137">
            <v>76</v>
          </cell>
          <cell r="AG137" t="str">
            <v>SUBSIDIOS ALTAS</v>
          </cell>
          <cell r="AH137">
            <v>-61</v>
          </cell>
          <cell r="AI137">
            <v>-183</v>
          </cell>
        </row>
        <row r="138">
          <cell r="A138">
            <v>20477</v>
          </cell>
          <cell r="B138">
            <v>43240</v>
          </cell>
          <cell r="C138" t="str">
            <v>41431-2-040</v>
          </cell>
          <cell r="D138">
            <v>20477</v>
          </cell>
          <cell r="E138">
            <v>204</v>
          </cell>
          <cell r="F138">
            <v>77</v>
          </cell>
          <cell r="G138" t="str">
            <v>SUBSIDIOS OTROS</v>
          </cell>
          <cell r="H138">
            <v>0</v>
          </cell>
          <cell r="I138">
            <v>0</v>
          </cell>
          <cell r="J138">
            <v>0</v>
          </cell>
          <cell r="K138">
            <v>0</v>
          </cell>
          <cell r="L138">
            <v>0</v>
          </cell>
          <cell r="M138">
            <v>0</v>
          </cell>
          <cell r="N138">
            <v>0</v>
          </cell>
          <cell r="O138">
            <v>0</v>
          </cell>
          <cell r="P138">
            <v>0</v>
          </cell>
          <cell r="Q138">
            <v>0</v>
          </cell>
          <cell r="S138">
            <v>0</v>
          </cell>
          <cell r="W138">
            <v>0</v>
          </cell>
          <cell r="X138">
            <v>0</v>
          </cell>
          <cell r="AA138">
            <v>0</v>
          </cell>
          <cell r="AB138">
            <v>0</v>
          </cell>
          <cell r="AE138">
            <v>204</v>
          </cell>
          <cell r="AF138">
            <v>77</v>
          </cell>
          <cell r="AG138" t="str">
            <v>SUBSIDIOS OTROS</v>
          </cell>
          <cell r="AH138">
            <v>0</v>
          </cell>
          <cell r="AI138">
            <v>0</v>
          </cell>
        </row>
        <row r="139">
          <cell r="A139">
            <v>20478</v>
          </cell>
          <cell r="B139">
            <v>43241</v>
          </cell>
          <cell r="C139" t="str">
            <v>41431-2-041</v>
          </cell>
          <cell r="D139">
            <v>20478</v>
          </cell>
          <cell r="E139">
            <v>204</v>
          </cell>
          <cell r="F139">
            <v>78</v>
          </cell>
          <cell r="G139" t="str">
            <v>SUBSIDIOS CONDOMINIO</v>
          </cell>
          <cell r="H139">
            <v>-1514</v>
          </cell>
          <cell r="I139">
            <v>0</v>
          </cell>
          <cell r="J139">
            <v>0</v>
          </cell>
          <cell r="K139">
            <v>-1514</v>
          </cell>
          <cell r="L139">
            <v>0</v>
          </cell>
          <cell r="M139">
            <v>0</v>
          </cell>
          <cell r="N139">
            <v>0</v>
          </cell>
          <cell r="O139">
            <v>0</v>
          </cell>
          <cell r="P139">
            <v>0</v>
          </cell>
          <cell r="Q139">
            <v>-20533</v>
          </cell>
          <cell r="S139">
            <v>-20533</v>
          </cell>
          <cell r="W139">
            <v>0</v>
          </cell>
          <cell r="X139">
            <v>-22047</v>
          </cell>
          <cell r="AA139">
            <v>0</v>
          </cell>
          <cell r="AB139">
            <v>-22047</v>
          </cell>
          <cell r="AE139">
            <v>204</v>
          </cell>
          <cell r="AF139">
            <v>78</v>
          </cell>
          <cell r="AG139" t="str">
            <v>SUBSIDIOS CONDOMINIO</v>
          </cell>
          <cell r="AH139">
            <v>-20533</v>
          </cell>
          <cell r="AI139">
            <v>-22047</v>
          </cell>
        </row>
        <row r="140">
          <cell r="A140">
            <v>20479</v>
          </cell>
          <cell r="B140">
            <v>43242</v>
          </cell>
          <cell r="C140" t="str">
            <v>41431-2-042</v>
          </cell>
          <cell r="D140">
            <v>20479</v>
          </cell>
          <cell r="E140">
            <v>204</v>
          </cell>
          <cell r="F140">
            <v>79</v>
          </cell>
          <cell r="G140" t="str">
            <v>SUBSIDIOS NUMERACION</v>
          </cell>
          <cell r="H140">
            <v>0</v>
          </cell>
          <cell r="I140">
            <v>0</v>
          </cell>
          <cell r="J140">
            <v>0</v>
          </cell>
          <cell r="K140">
            <v>0</v>
          </cell>
          <cell r="L140">
            <v>0</v>
          </cell>
          <cell r="M140">
            <v>0</v>
          </cell>
          <cell r="N140">
            <v>0</v>
          </cell>
          <cell r="O140">
            <v>0</v>
          </cell>
          <cell r="P140">
            <v>0</v>
          </cell>
          <cell r="Q140">
            <v>-453</v>
          </cell>
          <cell r="S140">
            <v>-453</v>
          </cell>
          <cell r="W140">
            <v>0</v>
          </cell>
          <cell r="X140">
            <v>-453</v>
          </cell>
          <cell r="AA140">
            <v>0</v>
          </cell>
          <cell r="AB140">
            <v>-453</v>
          </cell>
          <cell r="AE140">
            <v>204</v>
          </cell>
          <cell r="AF140">
            <v>79</v>
          </cell>
          <cell r="AG140" t="str">
            <v>SUBSIDIOS NUMERACION</v>
          </cell>
          <cell r="AH140">
            <v>-453</v>
          </cell>
          <cell r="AI140">
            <v>-453</v>
          </cell>
        </row>
        <row r="141">
          <cell r="A141">
            <v>20480</v>
          </cell>
          <cell r="B141">
            <v>43243</v>
          </cell>
          <cell r="C141" t="str">
            <v>41431-2-043</v>
          </cell>
          <cell r="D141">
            <v>20480</v>
          </cell>
          <cell r="E141">
            <v>204</v>
          </cell>
          <cell r="F141">
            <v>80</v>
          </cell>
          <cell r="G141" t="str">
            <v>SUBSIDIOS BAJA DE CONSTRUCCION</v>
          </cell>
          <cell r="H141">
            <v>0</v>
          </cell>
          <cell r="I141">
            <v>0</v>
          </cell>
          <cell r="J141">
            <v>0</v>
          </cell>
          <cell r="K141">
            <v>0</v>
          </cell>
          <cell r="L141">
            <v>0</v>
          </cell>
          <cell r="M141">
            <v>0</v>
          </cell>
          <cell r="N141">
            <v>0</v>
          </cell>
          <cell r="O141">
            <v>0</v>
          </cell>
          <cell r="P141">
            <v>0</v>
          </cell>
          <cell r="Q141">
            <v>0</v>
          </cell>
          <cell r="S141">
            <v>0</v>
          </cell>
          <cell r="W141">
            <v>0</v>
          </cell>
          <cell r="X141">
            <v>0</v>
          </cell>
          <cell r="AA141">
            <v>0</v>
          </cell>
          <cell r="AB141">
            <v>0</v>
          </cell>
          <cell r="AE141">
            <v>204</v>
          </cell>
          <cell r="AF141">
            <v>80</v>
          </cell>
          <cell r="AG141" t="str">
            <v>SUBSIDIOS BAJA DE CONSTRUCCION</v>
          </cell>
          <cell r="AH141">
            <v>0</v>
          </cell>
          <cell r="AI141">
            <v>0</v>
          </cell>
        </row>
        <row r="142">
          <cell r="A142">
            <v>20481</v>
          </cell>
          <cell r="B142">
            <v>43244</v>
          </cell>
          <cell r="C142" t="str">
            <v>41431-2-044</v>
          </cell>
          <cell r="D142">
            <v>20481</v>
          </cell>
          <cell r="E142">
            <v>204</v>
          </cell>
          <cell r="F142">
            <v>81</v>
          </cell>
          <cell r="G142" t="str">
            <v>SUBSIDIOS COPIAS DE PLANOS</v>
          </cell>
          <cell r="H142">
            <v>0</v>
          </cell>
          <cell r="I142">
            <v>0</v>
          </cell>
          <cell r="J142">
            <v>0</v>
          </cell>
          <cell r="K142">
            <v>0</v>
          </cell>
          <cell r="L142">
            <v>0</v>
          </cell>
          <cell r="M142">
            <v>0</v>
          </cell>
          <cell r="N142">
            <v>-728</v>
          </cell>
          <cell r="O142">
            <v>-728</v>
          </cell>
          <cell r="P142">
            <v>0</v>
          </cell>
          <cell r="Q142">
            <v>0</v>
          </cell>
          <cell r="S142">
            <v>0</v>
          </cell>
          <cell r="W142">
            <v>0</v>
          </cell>
          <cell r="X142">
            <v>-728</v>
          </cell>
          <cell r="AA142">
            <v>0</v>
          </cell>
          <cell r="AB142">
            <v>-728</v>
          </cell>
          <cell r="AE142">
            <v>204</v>
          </cell>
          <cell r="AF142">
            <v>81</v>
          </cell>
          <cell r="AG142" t="str">
            <v>SUBSIDIOS COPIAS DE PLANOS</v>
          </cell>
          <cell r="AH142">
            <v>0</v>
          </cell>
          <cell r="AI142">
            <v>-728</v>
          </cell>
        </row>
        <row r="143">
          <cell r="A143">
            <v>20500</v>
          </cell>
          <cell r="B143" t="e">
            <v>#N/A</v>
          </cell>
          <cell r="C143" t="e">
            <v>#N/A</v>
          </cell>
          <cell r="D143">
            <v>20500</v>
          </cell>
          <cell r="E143">
            <v>205</v>
          </cell>
          <cell r="F143">
            <v>0</v>
          </cell>
          <cell r="G143" t="str">
            <v>SERV SRIA DESARROLLO SUSTENTATABLE</v>
          </cell>
          <cell r="H143">
            <v>0</v>
          </cell>
          <cell r="I143">
            <v>0</v>
          </cell>
          <cell r="J143">
            <v>0</v>
          </cell>
          <cell r="K143">
            <v>0</v>
          </cell>
          <cell r="L143">
            <v>0</v>
          </cell>
          <cell r="M143">
            <v>0</v>
          </cell>
          <cell r="N143">
            <v>0</v>
          </cell>
          <cell r="O143">
            <v>0</v>
          </cell>
          <cell r="P143">
            <v>0</v>
          </cell>
          <cell r="Q143">
            <v>0</v>
          </cell>
          <cell r="S143">
            <v>0</v>
          </cell>
          <cell r="W143">
            <v>0</v>
          </cell>
          <cell r="X143">
            <v>0</v>
          </cell>
          <cell r="AA143">
            <v>0</v>
          </cell>
          <cell r="AB143">
            <v>0</v>
          </cell>
          <cell r="AE143">
            <v>205</v>
          </cell>
          <cell r="AF143">
            <v>0</v>
          </cell>
          <cell r="AG143" t="str">
            <v>SERV SRIA DESARROLLO SUSTENTATABLE</v>
          </cell>
          <cell r="AH143">
            <v>0</v>
          </cell>
          <cell r="AI143">
            <v>0</v>
          </cell>
        </row>
        <row r="144">
          <cell r="A144">
            <v>20501</v>
          </cell>
          <cell r="B144">
            <v>43301</v>
          </cell>
          <cell r="C144" t="str">
            <v>41431-3-001</v>
          </cell>
          <cell r="D144">
            <v>20501</v>
          </cell>
          <cell r="E144">
            <v>205</v>
          </cell>
          <cell r="F144">
            <v>1</v>
          </cell>
          <cell r="G144" t="str">
            <v>PRESTADOS D/SERV.EN MATERIA D/IMPCT AMBI</v>
          </cell>
          <cell r="H144">
            <v>4149</v>
          </cell>
          <cell r="I144">
            <v>8298</v>
          </cell>
          <cell r="J144">
            <v>8298</v>
          </cell>
          <cell r="K144">
            <v>20745</v>
          </cell>
          <cell r="L144">
            <v>4149</v>
          </cell>
          <cell r="M144">
            <v>4149</v>
          </cell>
          <cell r="N144">
            <v>33192</v>
          </cell>
          <cell r="O144">
            <v>41490</v>
          </cell>
          <cell r="P144">
            <v>20745</v>
          </cell>
          <cell r="Q144">
            <v>37341</v>
          </cell>
          <cell r="S144">
            <v>58086</v>
          </cell>
          <cell r="W144">
            <v>0</v>
          </cell>
          <cell r="X144">
            <v>120321</v>
          </cell>
          <cell r="AA144">
            <v>0</v>
          </cell>
          <cell r="AB144">
            <v>120321</v>
          </cell>
          <cell r="AE144">
            <v>205</v>
          </cell>
          <cell r="AF144">
            <v>1</v>
          </cell>
          <cell r="AG144" t="str">
            <v>PRESTADOS D/SERV.EN MATERIA D/IMPCT AMBI</v>
          </cell>
          <cell r="AH144">
            <v>37341</v>
          </cell>
          <cell r="AI144">
            <v>120321</v>
          </cell>
        </row>
        <row r="145">
          <cell r="A145">
            <v>20502</v>
          </cell>
          <cell r="B145">
            <v>43302</v>
          </cell>
          <cell r="C145" t="str">
            <v>41431-3-002</v>
          </cell>
          <cell r="D145">
            <v>20502</v>
          </cell>
          <cell r="E145">
            <v>205</v>
          </cell>
          <cell r="F145">
            <v>2</v>
          </cell>
          <cell r="G145" t="str">
            <v>INFORME PREVENTIVO</v>
          </cell>
          <cell r="H145">
            <v>45428</v>
          </cell>
          <cell r="I145">
            <v>22714</v>
          </cell>
          <cell r="J145">
            <v>68142</v>
          </cell>
          <cell r="K145">
            <v>136284</v>
          </cell>
          <cell r="L145">
            <v>22714</v>
          </cell>
          <cell r="M145">
            <v>68142</v>
          </cell>
          <cell r="N145">
            <v>34071</v>
          </cell>
          <cell r="O145">
            <v>124927</v>
          </cell>
          <cell r="P145">
            <v>34071</v>
          </cell>
          <cell r="Q145">
            <v>34071</v>
          </cell>
          <cell r="S145">
            <v>68142</v>
          </cell>
          <cell r="W145">
            <v>0</v>
          </cell>
          <cell r="X145">
            <v>329353</v>
          </cell>
          <cell r="AA145">
            <v>0</v>
          </cell>
          <cell r="AB145">
            <v>329353</v>
          </cell>
          <cell r="AE145">
            <v>205</v>
          </cell>
          <cell r="AF145">
            <v>2</v>
          </cell>
          <cell r="AG145" t="str">
            <v>INFORME PREVENTIVO</v>
          </cell>
          <cell r="AH145">
            <v>34071</v>
          </cell>
          <cell r="AI145">
            <v>329353</v>
          </cell>
        </row>
        <row r="146">
          <cell r="A146">
            <v>20503</v>
          </cell>
          <cell r="B146">
            <v>43303</v>
          </cell>
          <cell r="C146" t="str">
            <v>41431-3-003</v>
          </cell>
          <cell r="D146">
            <v>20503</v>
          </cell>
          <cell r="E146">
            <v>205</v>
          </cell>
          <cell r="F146">
            <v>3</v>
          </cell>
          <cell r="G146" t="str">
            <v>MIA GENERAL</v>
          </cell>
          <cell r="H146">
            <v>22714</v>
          </cell>
          <cell r="I146">
            <v>248939</v>
          </cell>
          <cell r="J146">
            <v>204426</v>
          </cell>
          <cell r="K146">
            <v>476079</v>
          </cell>
          <cell r="L146">
            <v>204426</v>
          </cell>
          <cell r="M146">
            <v>227140</v>
          </cell>
          <cell r="N146">
            <v>408852</v>
          </cell>
          <cell r="O146">
            <v>840418</v>
          </cell>
          <cell r="P146">
            <v>113570</v>
          </cell>
          <cell r="Q146">
            <v>408852</v>
          </cell>
          <cell r="S146">
            <v>522422</v>
          </cell>
          <cell r="W146">
            <v>0</v>
          </cell>
          <cell r="X146">
            <v>1838919</v>
          </cell>
          <cell r="AA146">
            <v>0</v>
          </cell>
          <cell r="AB146">
            <v>1838919</v>
          </cell>
          <cell r="AE146">
            <v>205</v>
          </cell>
          <cell r="AF146">
            <v>3</v>
          </cell>
          <cell r="AG146" t="str">
            <v>MIA GENERAL</v>
          </cell>
          <cell r="AH146">
            <v>408852</v>
          </cell>
          <cell r="AI146">
            <v>1838919</v>
          </cell>
        </row>
        <row r="147">
          <cell r="A147">
            <v>20504</v>
          </cell>
          <cell r="B147">
            <v>43304</v>
          </cell>
          <cell r="C147" t="str">
            <v>41431-3-004</v>
          </cell>
          <cell r="D147">
            <v>20504</v>
          </cell>
          <cell r="E147">
            <v>205</v>
          </cell>
          <cell r="F147">
            <v>4</v>
          </cell>
          <cell r="G147" t="str">
            <v>MIA INDUSTRIAL</v>
          </cell>
          <cell r="H147">
            <v>22714</v>
          </cell>
          <cell r="I147">
            <v>45428</v>
          </cell>
          <cell r="J147">
            <v>68142</v>
          </cell>
          <cell r="K147">
            <v>136284</v>
          </cell>
          <cell r="L147">
            <v>28468</v>
          </cell>
          <cell r="M147">
            <v>5754</v>
          </cell>
          <cell r="N147">
            <v>113570</v>
          </cell>
          <cell r="O147">
            <v>147792</v>
          </cell>
          <cell r="P147">
            <v>45428</v>
          </cell>
          <cell r="Q147">
            <v>181712</v>
          </cell>
          <cell r="S147">
            <v>227140</v>
          </cell>
          <cell r="W147">
            <v>0</v>
          </cell>
          <cell r="X147">
            <v>511216</v>
          </cell>
          <cell r="AA147">
            <v>0</v>
          </cell>
          <cell r="AB147">
            <v>511216</v>
          </cell>
          <cell r="AE147">
            <v>205</v>
          </cell>
          <cell r="AF147">
            <v>4</v>
          </cell>
          <cell r="AG147" t="str">
            <v>MIA INDUSTRIAL</v>
          </cell>
          <cell r="AH147">
            <v>181712</v>
          </cell>
          <cell r="AI147">
            <v>511216</v>
          </cell>
        </row>
        <row r="148">
          <cell r="A148">
            <v>20505</v>
          </cell>
          <cell r="B148">
            <v>43305</v>
          </cell>
          <cell r="C148" t="str">
            <v>41431-3-005</v>
          </cell>
          <cell r="D148">
            <v>20505</v>
          </cell>
          <cell r="E148">
            <v>205</v>
          </cell>
          <cell r="F148">
            <v>5</v>
          </cell>
          <cell r="G148" t="str">
            <v>ANALISIS DE RIESGO</v>
          </cell>
          <cell r="H148">
            <v>0</v>
          </cell>
          <cell r="I148">
            <v>45428</v>
          </cell>
          <cell r="J148">
            <v>68142</v>
          </cell>
          <cell r="K148">
            <v>113570</v>
          </cell>
          <cell r="L148">
            <v>113570</v>
          </cell>
          <cell r="M148">
            <v>204426</v>
          </cell>
          <cell r="N148">
            <v>90856</v>
          </cell>
          <cell r="O148">
            <v>408852</v>
          </cell>
          <cell r="P148">
            <v>45428</v>
          </cell>
          <cell r="Q148">
            <v>204426</v>
          </cell>
          <cell r="S148">
            <v>249854</v>
          </cell>
          <cell r="W148">
            <v>0</v>
          </cell>
          <cell r="X148">
            <v>772276</v>
          </cell>
          <cell r="AA148">
            <v>0</v>
          </cell>
          <cell r="AB148">
            <v>772276</v>
          </cell>
          <cell r="AE148">
            <v>205</v>
          </cell>
          <cell r="AF148">
            <v>5</v>
          </cell>
          <cell r="AG148" t="str">
            <v>ANALISIS DE RIESGO</v>
          </cell>
          <cell r="AH148">
            <v>204426</v>
          </cell>
          <cell r="AI148">
            <v>772276</v>
          </cell>
        </row>
        <row r="149">
          <cell r="A149">
            <v>20506</v>
          </cell>
          <cell r="B149">
            <v>43306</v>
          </cell>
          <cell r="C149" t="str">
            <v>41431-3-006</v>
          </cell>
          <cell r="D149">
            <v>20506</v>
          </cell>
          <cell r="E149">
            <v>205</v>
          </cell>
          <cell r="F149">
            <v>6</v>
          </cell>
          <cell r="G149" t="str">
            <v>GENERADOR DE RESIDUOS DE MANEJO ESPECIAL</v>
          </cell>
          <cell r="H149">
            <v>32695</v>
          </cell>
          <cell r="I149">
            <v>59628</v>
          </cell>
          <cell r="J149">
            <v>24708</v>
          </cell>
          <cell r="K149">
            <v>117031</v>
          </cell>
          <cell r="L149">
            <v>37062</v>
          </cell>
          <cell r="M149">
            <v>30885</v>
          </cell>
          <cell r="N149">
            <v>25344</v>
          </cell>
          <cell r="O149">
            <v>93291</v>
          </cell>
          <cell r="P149">
            <v>37062</v>
          </cell>
          <cell r="Q149">
            <v>45215</v>
          </cell>
          <cell r="S149">
            <v>82277</v>
          </cell>
          <cell r="W149">
            <v>0</v>
          </cell>
          <cell r="X149">
            <v>292599</v>
          </cell>
          <cell r="AA149">
            <v>0</v>
          </cell>
          <cell r="AB149">
            <v>292599</v>
          </cell>
          <cell r="AE149">
            <v>205</v>
          </cell>
          <cell r="AF149">
            <v>6</v>
          </cell>
          <cell r="AG149" t="str">
            <v>GENERADOR DE RESIDUOS DE MANEJO ESPECIAL</v>
          </cell>
          <cell r="AH149">
            <v>45215</v>
          </cell>
          <cell r="AI149">
            <v>292599</v>
          </cell>
        </row>
        <row r="150">
          <cell r="A150">
            <v>20507</v>
          </cell>
          <cell r="B150">
            <v>43307</v>
          </cell>
          <cell r="C150" t="str">
            <v>41431-3-007</v>
          </cell>
          <cell r="D150">
            <v>20507</v>
          </cell>
          <cell r="E150">
            <v>205</v>
          </cell>
          <cell r="F150">
            <v>7</v>
          </cell>
          <cell r="G150" t="str">
            <v>RECOLECTOR</v>
          </cell>
          <cell r="H150">
            <v>4118</v>
          </cell>
          <cell r="I150">
            <v>4118</v>
          </cell>
          <cell r="J150">
            <v>8236</v>
          </cell>
          <cell r="K150">
            <v>16472</v>
          </cell>
          <cell r="L150">
            <v>2059</v>
          </cell>
          <cell r="M150">
            <v>6177</v>
          </cell>
          <cell r="N150">
            <v>2059</v>
          </cell>
          <cell r="O150">
            <v>10295</v>
          </cell>
          <cell r="P150">
            <v>4118</v>
          </cell>
          <cell r="Q150">
            <v>6177</v>
          </cell>
          <cell r="S150">
            <v>10295</v>
          </cell>
          <cell r="W150">
            <v>0</v>
          </cell>
          <cell r="X150">
            <v>37062</v>
          </cell>
          <cell r="AA150">
            <v>0</v>
          </cell>
          <cell r="AB150">
            <v>37062</v>
          </cell>
          <cell r="AE150">
            <v>205</v>
          </cell>
          <cell r="AF150">
            <v>7</v>
          </cell>
          <cell r="AG150" t="str">
            <v>RECOLECTOR</v>
          </cell>
          <cell r="AH150">
            <v>6177</v>
          </cell>
          <cell r="AI150">
            <v>37062</v>
          </cell>
        </row>
        <row r="151">
          <cell r="A151">
            <v>20508</v>
          </cell>
          <cell r="B151">
            <v>43308</v>
          </cell>
          <cell r="C151" t="str">
            <v>41431-3-008</v>
          </cell>
          <cell r="D151">
            <v>20508</v>
          </cell>
          <cell r="E151">
            <v>205</v>
          </cell>
          <cell r="F151">
            <v>8</v>
          </cell>
          <cell r="G151" t="str">
            <v>TRANSPORTISTA</v>
          </cell>
          <cell r="H151">
            <v>20590</v>
          </cell>
          <cell r="I151">
            <v>24708</v>
          </cell>
          <cell r="J151">
            <v>39121</v>
          </cell>
          <cell r="K151">
            <v>84419</v>
          </cell>
          <cell r="L151">
            <v>8236</v>
          </cell>
          <cell r="M151">
            <v>26767</v>
          </cell>
          <cell r="N151">
            <v>16472</v>
          </cell>
          <cell r="O151">
            <v>51475</v>
          </cell>
          <cell r="P151">
            <v>24708</v>
          </cell>
          <cell r="Q151">
            <v>12354</v>
          </cell>
          <cell r="S151">
            <v>37062</v>
          </cell>
          <cell r="W151">
            <v>0</v>
          </cell>
          <cell r="X151">
            <v>172956</v>
          </cell>
          <cell r="AA151">
            <v>0</v>
          </cell>
          <cell r="AB151">
            <v>172956</v>
          </cell>
          <cell r="AE151">
            <v>205</v>
          </cell>
          <cell r="AF151">
            <v>8</v>
          </cell>
          <cell r="AG151" t="str">
            <v>TRANSPORTISTA</v>
          </cell>
          <cell r="AH151">
            <v>12354</v>
          </cell>
          <cell r="AI151">
            <v>172956</v>
          </cell>
        </row>
        <row r="152">
          <cell r="A152">
            <v>20509</v>
          </cell>
          <cell r="B152">
            <v>43309</v>
          </cell>
          <cell r="C152" t="str">
            <v>41431-3-009</v>
          </cell>
          <cell r="D152">
            <v>20509</v>
          </cell>
          <cell r="E152">
            <v>205</v>
          </cell>
          <cell r="F152">
            <v>9</v>
          </cell>
          <cell r="G152" t="str">
            <v>RECICLADOR</v>
          </cell>
          <cell r="H152">
            <v>0</v>
          </cell>
          <cell r="I152">
            <v>0</v>
          </cell>
          <cell r="J152">
            <v>8236</v>
          </cell>
          <cell r="K152">
            <v>8236</v>
          </cell>
          <cell r="L152">
            <v>2059</v>
          </cell>
          <cell r="M152">
            <v>2059</v>
          </cell>
          <cell r="N152">
            <v>0</v>
          </cell>
          <cell r="O152">
            <v>4118</v>
          </cell>
          <cell r="P152">
            <v>0</v>
          </cell>
          <cell r="Q152">
            <v>4118</v>
          </cell>
          <cell r="S152">
            <v>4118</v>
          </cell>
          <cell r="W152">
            <v>0</v>
          </cell>
          <cell r="X152">
            <v>16472</v>
          </cell>
          <cell r="AA152">
            <v>0</v>
          </cell>
          <cell r="AB152">
            <v>16472</v>
          </cell>
          <cell r="AE152">
            <v>205</v>
          </cell>
          <cell r="AF152">
            <v>9</v>
          </cell>
          <cell r="AG152" t="str">
            <v>RECICLADOR</v>
          </cell>
          <cell r="AH152">
            <v>4118</v>
          </cell>
          <cell r="AI152">
            <v>16472</v>
          </cell>
        </row>
        <row r="153">
          <cell r="A153">
            <v>20510</v>
          </cell>
          <cell r="B153">
            <v>43310</v>
          </cell>
          <cell r="C153" t="str">
            <v>41431-3-010</v>
          </cell>
          <cell r="D153">
            <v>20510</v>
          </cell>
          <cell r="E153">
            <v>205</v>
          </cell>
          <cell r="F153">
            <v>10</v>
          </cell>
          <cell r="G153" t="str">
            <v>REUSO</v>
          </cell>
          <cell r="H153">
            <v>0</v>
          </cell>
          <cell r="I153">
            <v>0</v>
          </cell>
          <cell r="J153">
            <v>0</v>
          </cell>
          <cell r="K153">
            <v>0</v>
          </cell>
          <cell r="L153">
            <v>0</v>
          </cell>
          <cell r="M153">
            <v>0</v>
          </cell>
          <cell r="N153">
            <v>0</v>
          </cell>
          <cell r="O153">
            <v>0</v>
          </cell>
          <cell r="P153">
            <v>2059</v>
          </cell>
          <cell r="Q153">
            <v>0</v>
          </cell>
          <cell r="S153">
            <v>2059</v>
          </cell>
          <cell r="W153">
            <v>0</v>
          </cell>
          <cell r="X153">
            <v>2059</v>
          </cell>
          <cell r="AA153">
            <v>0</v>
          </cell>
          <cell r="AB153">
            <v>2059</v>
          </cell>
          <cell r="AE153">
            <v>205</v>
          </cell>
          <cell r="AF153">
            <v>10</v>
          </cell>
          <cell r="AG153" t="str">
            <v>REUSO</v>
          </cell>
          <cell r="AH153">
            <v>0</v>
          </cell>
          <cell r="AI153">
            <v>2059</v>
          </cell>
        </row>
        <row r="154">
          <cell r="A154">
            <v>20511</v>
          </cell>
          <cell r="B154">
            <v>43311</v>
          </cell>
          <cell r="C154" t="str">
            <v>41431-3-011</v>
          </cell>
          <cell r="D154">
            <v>20511</v>
          </cell>
          <cell r="E154">
            <v>205</v>
          </cell>
          <cell r="F154">
            <v>11</v>
          </cell>
          <cell r="G154" t="str">
            <v>DISP.FINAL D/RESIDUOS DE MANEJO ESPECIAL</v>
          </cell>
          <cell r="H154">
            <v>16306</v>
          </cell>
          <cell r="I154">
            <v>78159</v>
          </cell>
          <cell r="J154">
            <v>26767</v>
          </cell>
          <cell r="K154">
            <v>121232</v>
          </cell>
          <cell r="L154">
            <v>32944</v>
          </cell>
          <cell r="M154">
            <v>28826</v>
          </cell>
          <cell r="N154">
            <v>28826</v>
          </cell>
          <cell r="O154">
            <v>90596</v>
          </cell>
          <cell r="P154">
            <v>39121</v>
          </cell>
          <cell r="Q154">
            <v>41097</v>
          </cell>
          <cell r="S154">
            <v>80218</v>
          </cell>
          <cell r="W154">
            <v>0</v>
          </cell>
          <cell r="X154">
            <v>292046</v>
          </cell>
          <cell r="AA154">
            <v>0</v>
          </cell>
          <cell r="AB154">
            <v>292046</v>
          </cell>
          <cell r="AE154">
            <v>205</v>
          </cell>
          <cell r="AF154">
            <v>11</v>
          </cell>
          <cell r="AG154" t="str">
            <v>DISP.FINAL D/RESIDUOS DE MANEJO ESPECIAL</v>
          </cell>
          <cell r="AH154">
            <v>41097</v>
          </cell>
          <cell r="AI154">
            <v>292046</v>
          </cell>
        </row>
        <row r="155">
          <cell r="A155">
            <v>20512</v>
          </cell>
          <cell r="B155">
            <v>43312</v>
          </cell>
          <cell r="C155" t="str">
            <v>41431-3-012</v>
          </cell>
          <cell r="D155">
            <v>20512</v>
          </cell>
          <cell r="E155">
            <v>205</v>
          </cell>
          <cell r="F155">
            <v>12</v>
          </cell>
          <cell r="G155" t="str">
            <v>RELLENOS SANITARIOS</v>
          </cell>
          <cell r="H155">
            <v>0</v>
          </cell>
          <cell r="I155">
            <v>0</v>
          </cell>
          <cell r="J155">
            <v>0</v>
          </cell>
          <cell r="K155">
            <v>0</v>
          </cell>
          <cell r="L155">
            <v>0</v>
          </cell>
          <cell r="M155">
            <v>0</v>
          </cell>
          <cell r="N155">
            <v>0</v>
          </cell>
          <cell r="O155">
            <v>0</v>
          </cell>
          <cell r="P155">
            <v>0</v>
          </cell>
          <cell r="Q155">
            <v>0</v>
          </cell>
          <cell r="S155">
            <v>0</v>
          </cell>
          <cell r="W155">
            <v>0</v>
          </cell>
          <cell r="X155">
            <v>0</v>
          </cell>
          <cell r="AA155">
            <v>0</v>
          </cell>
          <cell r="AB155">
            <v>0</v>
          </cell>
          <cell r="AE155">
            <v>205</v>
          </cell>
          <cell r="AF155">
            <v>12</v>
          </cell>
          <cell r="AG155" t="str">
            <v>RELLENOS SANITARIOS</v>
          </cell>
          <cell r="AH155">
            <v>0</v>
          </cell>
          <cell r="AI155">
            <v>0</v>
          </cell>
        </row>
        <row r="156">
          <cell r="A156">
            <v>20513</v>
          </cell>
          <cell r="B156">
            <v>43313</v>
          </cell>
          <cell r="C156" t="str">
            <v>41431-3-013</v>
          </cell>
          <cell r="D156">
            <v>20513</v>
          </cell>
          <cell r="E156">
            <v>205</v>
          </cell>
          <cell r="F156">
            <v>13</v>
          </cell>
          <cell r="G156" t="str">
            <v>ESCOMBRERAS</v>
          </cell>
          <cell r="H156">
            <v>0</v>
          </cell>
          <cell r="I156">
            <v>12478</v>
          </cell>
          <cell r="J156">
            <v>0</v>
          </cell>
          <cell r="K156">
            <v>12478</v>
          </cell>
          <cell r="L156">
            <v>18717</v>
          </cell>
          <cell r="M156">
            <v>0</v>
          </cell>
          <cell r="N156">
            <v>0</v>
          </cell>
          <cell r="O156">
            <v>18717</v>
          </cell>
          <cell r="P156">
            <v>0</v>
          </cell>
          <cell r="Q156">
            <v>0</v>
          </cell>
          <cell r="S156">
            <v>0</v>
          </cell>
          <cell r="W156">
            <v>0</v>
          </cell>
          <cell r="X156">
            <v>31195</v>
          </cell>
          <cell r="AA156">
            <v>0</v>
          </cell>
          <cell r="AB156">
            <v>31195</v>
          </cell>
          <cell r="AE156">
            <v>205</v>
          </cell>
          <cell r="AF156">
            <v>13</v>
          </cell>
          <cell r="AG156" t="str">
            <v>ESCOMBRERAS</v>
          </cell>
          <cell r="AH156">
            <v>0</v>
          </cell>
          <cell r="AI156">
            <v>31195</v>
          </cell>
        </row>
        <row r="157">
          <cell r="A157">
            <v>20514</v>
          </cell>
          <cell r="B157">
            <v>43314</v>
          </cell>
          <cell r="C157" t="str">
            <v>41431-3-014</v>
          </cell>
          <cell r="D157">
            <v>20514</v>
          </cell>
          <cell r="E157">
            <v>205</v>
          </cell>
          <cell r="F157">
            <v>14</v>
          </cell>
          <cell r="G157" t="str">
            <v>PLANTAS D/TRATAMIENTOS TERMICOS D/RESIDU</v>
          </cell>
          <cell r="H157">
            <v>0</v>
          </cell>
          <cell r="I157">
            <v>0</v>
          </cell>
          <cell r="J157">
            <v>0</v>
          </cell>
          <cell r="K157">
            <v>0</v>
          </cell>
          <cell r="L157">
            <v>0</v>
          </cell>
          <cell r="M157">
            <v>0</v>
          </cell>
          <cell r="N157">
            <v>0</v>
          </cell>
          <cell r="O157">
            <v>0</v>
          </cell>
          <cell r="P157">
            <v>0</v>
          </cell>
          <cell r="Q157">
            <v>0</v>
          </cell>
          <cell r="S157">
            <v>0</v>
          </cell>
          <cell r="W157">
            <v>0</v>
          </cell>
          <cell r="X157">
            <v>0</v>
          </cell>
          <cell r="AA157">
            <v>0</v>
          </cell>
          <cell r="AB157">
            <v>0</v>
          </cell>
          <cell r="AE157">
            <v>205</v>
          </cell>
          <cell r="AF157">
            <v>14</v>
          </cell>
          <cell r="AG157" t="str">
            <v>PLANTAS D/TRATAMIENTOS TERMICOS D/RESIDU</v>
          </cell>
          <cell r="AH157">
            <v>0</v>
          </cell>
          <cell r="AI157">
            <v>0</v>
          </cell>
        </row>
        <row r="158">
          <cell r="A158">
            <v>20515</v>
          </cell>
          <cell r="B158">
            <v>43315</v>
          </cell>
          <cell r="C158" t="str">
            <v>41431-3-015</v>
          </cell>
          <cell r="D158">
            <v>20515</v>
          </cell>
          <cell r="E158">
            <v>205</v>
          </cell>
          <cell r="F158">
            <v>15</v>
          </cell>
          <cell r="G158" t="str">
            <v>RECOLECTOR D/RESIDUOS EN VARIOS MPIOS</v>
          </cell>
          <cell r="H158">
            <v>0</v>
          </cell>
          <cell r="I158">
            <v>0</v>
          </cell>
          <cell r="J158">
            <v>0</v>
          </cell>
          <cell r="K158">
            <v>0</v>
          </cell>
          <cell r="L158">
            <v>0</v>
          </cell>
          <cell r="M158">
            <v>2059</v>
          </cell>
          <cell r="N158">
            <v>0</v>
          </cell>
          <cell r="O158">
            <v>2059</v>
          </cell>
          <cell r="P158">
            <v>2059</v>
          </cell>
          <cell r="Q158">
            <v>0</v>
          </cell>
          <cell r="S158">
            <v>2059</v>
          </cell>
          <cell r="W158">
            <v>0</v>
          </cell>
          <cell r="X158">
            <v>4118</v>
          </cell>
          <cell r="AA158">
            <v>0</v>
          </cell>
          <cell r="AB158">
            <v>4118</v>
          </cell>
          <cell r="AE158">
            <v>205</v>
          </cell>
          <cell r="AF158">
            <v>15</v>
          </cell>
          <cell r="AG158" t="str">
            <v>RECOLECTOR D/RESIDUOS EN VARIOS MPIOS</v>
          </cell>
          <cell r="AH158">
            <v>0</v>
          </cell>
          <cell r="AI158">
            <v>4118</v>
          </cell>
        </row>
        <row r="159">
          <cell r="A159">
            <v>20516</v>
          </cell>
          <cell r="B159">
            <v>43316</v>
          </cell>
          <cell r="C159" t="str">
            <v>41431-3-016</v>
          </cell>
          <cell r="D159">
            <v>20516</v>
          </cell>
          <cell r="E159">
            <v>205</v>
          </cell>
          <cell r="F159">
            <v>16</v>
          </cell>
          <cell r="G159" t="str">
            <v>EMP.DEDICADA A COMPRA-VENTA D/MTRL RECIC</v>
          </cell>
          <cell r="H159">
            <v>22649</v>
          </cell>
          <cell r="I159">
            <v>28826</v>
          </cell>
          <cell r="J159">
            <v>36979</v>
          </cell>
          <cell r="K159">
            <v>88454</v>
          </cell>
          <cell r="L159">
            <v>10295</v>
          </cell>
          <cell r="M159">
            <v>26767</v>
          </cell>
          <cell r="N159">
            <v>20590</v>
          </cell>
          <cell r="O159">
            <v>57652</v>
          </cell>
          <cell r="P159">
            <v>8236</v>
          </cell>
          <cell r="Q159">
            <v>14413</v>
          </cell>
          <cell r="S159">
            <v>22649</v>
          </cell>
          <cell r="W159">
            <v>0</v>
          </cell>
          <cell r="X159">
            <v>168755</v>
          </cell>
          <cell r="AA159">
            <v>0</v>
          </cell>
          <cell r="AB159">
            <v>168755</v>
          </cell>
          <cell r="AE159">
            <v>205</v>
          </cell>
          <cell r="AF159">
            <v>16</v>
          </cell>
          <cell r="AG159" t="str">
            <v>EMP.DEDICADA A COMPRA-VENTA D/MTRL RECIC</v>
          </cell>
          <cell r="AH159">
            <v>14413</v>
          </cell>
          <cell r="AI159">
            <v>168755</v>
          </cell>
        </row>
        <row r="160">
          <cell r="A160">
            <v>20517</v>
          </cell>
          <cell r="B160">
            <v>43317</v>
          </cell>
          <cell r="C160" t="str">
            <v>41431-3-017</v>
          </cell>
          <cell r="D160">
            <v>20517</v>
          </cell>
          <cell r="E160">
            <v>205</v>
          </cell>
          <cell r="F160">
            <v>17</v>
          </cell>
          <cell r="G160" t="str">
            <v>CENTRO DE COMPOSTEO</v>
          </cell>
          <cell r="H160">
            <v>0</v>
          </cell>
          <cell r="I160">
            <v>0</v>
          </cell>
          <cell r="J160">
            <v>0</v>
          </cell>
          <cell r="K160">
            <v>0</v>
          </cell>
          <cell r="L160">
            <v>0</v>
          </cell>
          <cell r="M160">
            <v>0</v>
          </cell>
          <cell r="N160">
            <v>0</v>
          </cell>
          <cell r="O160">
            <v>0</v>
          </cell>
          <cell r="P160">
            <v>0</v>
          </cell>
          <cell r="Q160">
            <v>0</v>
          </cell>
          <cell r="S160">
            <v>0</v>
          </cell>
          <cell r="W160">
            <v>0</v>
          </cell>
          <cell r="X160">
            <v>0</v>
          </cell>
          <cell r="AA160">
            <v>0</v>
          </cell>
          <cell r="AB160">
            <v>0</v>
          </cell>
          <cell r="AE160">
            <v>205</v>
          </cell>
          <cell r="AF160">
            <v>17</v>
          </cell>
          <cell r="AG160" t="str">
            <v>CENTRO DE COMPOSTEO</v>
          </cell>
          <cell r="AH160">
            <v>0</v>
          </cell>
          <cell r="AI160">
            <v>0</v>
          </cell>
        </row>
        <row r="161">
          <cell r="A161">
            <v>20518</v>
          </cell>
          <cell r="B161">
            <v>43318</v>
          </cell>
          <cell r="C161" t="str">
            <v>41431-3-018</v>
          </cell>
          <cell r="D161">
            <v>20518</v>
          </cell>
          <cell r="E161">
            <v>205</v>
          </cell>
          <cell r="F161">
            <v>18</v>
          </cell>
          <cell r="G161" t="str">
            <v>FOSA SEPTICA</v>
          </cell>
          <cell r="H161">
            <v>1090</v>
          </cell>
          <cell r="I161">
            <v>1090</v>
          </cell>
          <cell r="J161">
            <v>2180</v>
          </cell>
          <cell r="K161">
            <v>4360</v>
          </cell>
          <cell r="L161">
            <v>1635</v>
          </cell>
          <cell r="M161">
            <v>2180</v>
          </cell>
          <cell r="N161">
            <v>2725</v>
          </cell>
          <cell r="O161">
            <v>6540</v>
          </cell>
          <cell r="P161">
            <v>0</v>
          </cell>
          <cell r="Q161">
            <v>4360</v>
          </cell>
          <cell r="S161">
            <v>4360</v>
          </cell>
          <cell r="W161">
            <v>0</v>
          </cell>
          <cell r="X161">
            <v>15260</v>
          </cell>
          <cell r="AA161">
            <v>0</v>
          </cell>
          <cell r="AB161">
            <v>15260</v>
          </cell>
          <cell r="AE161">
            <v>205</v>
          </cell>
          <cell r="AF161">
            <v>18</v>
          </cell>
          <cell r="AG161" t="str">
            <v>FOSA SEPTICA</v>
          </cell>
          <cell r="AH161">
            <v>4360</v>
          </cell>
          <cell r="AI161">
            <v>15260</v>
          </cell>
        </row>
        <row r="162">
          <cell r="A162">
            <v>20519</v>
          </cell>
          <cell r="B162">
            <v>43319</v>
          </cell>
          <cell r="C162" t="str">
            <v>41431-3-019</v>
          </cell>
          <cell r="D162">
            <v>20519</v>
          </cell>
          <cell r="E162">
            <v>205</v>
          </cell>
          <cell r="F162">
            <v>19</v>
          </cell>
          <cell r="G162" t="str">
            <v>REGISTRO DE DESCARGAS</v>
          </cell>
          <cell r="H162">
            <v>91154</v>
          </cell>
          <cell r="I162">
            <v>93604</v>
          </cell>
          <cell r="J162">
            <v>99736</v>
          </cell>
          <cell r="K162">
            <v>284494</v>
          </cell>
          <cell r="L162">
            <v>49812</v>
          </cell>
          <cell r="M162">
            <v>96838</v>
          </cell>
          <cell r="N162">
            <v>100296</v>
          </cell>
          <cell r="O162">
            <v>246946</v>
          </cell>
          <cell r="P162">
            <v>108654</v>
          </cell>
          <cell r="Q162">
            <v>136458</v>
          </cell>
          <cell r="S162">
            <v>245112</v>
          </cell>
          <cell r="W162">
            <v>0</v>
          </cell>
          <cell r="X162">
            <v>776552</v>
          </cell>
          <cell r="AA162">
            <v>0</v>
          </cell>
          <cell r="AB162">
            <v>776552</v>
          </cell>
          <cell r="AE162">
            <v>205</v>
          </cell>
          <cell r="AF162">
            <v>19</v>
          </cell>
          <cell r="AG162" t="str">
            <v>REGISTRO DE DESCARGAS</v>
          </cell>
          <cell r="AH162">
            <v>136458</v>
          </cell>
          <cell r="AI162">
            <v>776552</v>
          </cell>
        </row>
        <row r="163">
          <cell r="A163">
            <v>20520</v>
          </cell>
          <cell r="B163">
            <v>43320</v>
          </cell>
          <cell r="C163" t="str">
            <v>41431-3-020</v>
          </cell>
          <cell r="D163">
            <v>20520</v>
          </cell>
          <cell r="E163">
            <v>205</v>
          </cell>
          <cell r="F163">
            <v>20</v>
          </cell>
          <cell r="G163" t="str">
            <v>PLANTA DE TRATAMIENTO</v>
          </cell>
          <cell r="H163">
            <v>0</v>
          </cell>
          <cell r="I163">
            <v>8358</v>
          </cell>
          <cell r="J163">
            <v>2786</v>
          </cell>
          <cell r="K163">
            <v>11144</v>
          </cell>
          <cell r="L163">
            <v>0</v>
          </cell>
          <cell r="M163">
            <v>0</v>
          </cell>
          <cell r="N163">
            <v>0</v>
          </cell>
          <cell r="O163">
            <v>0</v>
          </cell>
          <cell r="P163">
            <v>0</v>
          </cell>
          <cell r="Q163">
            <v>0</v>
          </cell>
          <cell r="S163">
            <v>0</v>
          </cell>
          <cell r="W163">
            <v>0</v>
          </cell>
          <cell r="X163">
            <v>11144</v>
          </cell>
          <cell r="AA163">
            <v>0</v>
          </cell>
          <cell r="AB163">
            <v>11144</v>
          </cell>
          <cell r="AE163">
            <v>205</v>
          </cell>
          <cell r="AF163">
            <v>20</v>
          </cell>
          <cell r="AG163" t="str">
            <v>PLANTA DE TRATAMIENTO</v>
          </cell>
          <cell r="AH163">
            <v>0</v>
          </cell>
          <cell r="AI163">
            <v>11144</v>
          </cell>
        </row>
        <row r="164">
          <cell r="A164">
            <v>20521</v>
          </cell>
          <cell r="B164">
            <v>43321</v>
          </cell>
          <cell r="C164" t="str">
            <v>41431-3-021</v>
          </cell>
          <cell r="D164">
            <v>20521</v>
          </cell>
          <cell r="E164">
            <v>205</v>
          </cell>
          <cell r="F164">
            <v>21</v>
          </cell>
          <cell r="G164" t="str">
            <v>INFORME SEMESTRAL DE DESCARGA</v>
          </cell>
          <cell r="H164">
            <v>47898</v>
          </cell>
          <cell r="I164">
            <v>67932</v>
          </cell>
          <cell r="J164">
            <v>31941</v>
          </cell>
          <cell r="K164">
            <v>147771</v>
          </cell>
          <cell r="L164">
            <v>17316</v>
          </cell>
          <cell r="M164">
            <v>20592</v>
          </cell>
          <cell r="N164">
            <v>33939</v>
          </cell>
          <cell r="O164">
            <v>71847</v>
          </cell>
          <cell r="P164">
            <v>110556</v>
          </cell>
          <cell r="Q164">
            <v>77256</v>
          </cell>
          <cell r="S164">
            <v>187812</v>
          </cell>
          <cell r="W164">
            <v>0</v>
          </cell>
          <cell r="X164">
            <v>407430</v>
          </cell>
          <cell r="AA164">
            <v>0</v>
          </cell>
          <cell r="AB164">
            <v>407430</v>
          </cell>
          <cell r="AE164">
            <v>205</v>
          </cell>
          <cell r="AF164">
            <v>21</v>
          </cell>
          <cell r="AG164" t="str">
            <v>INFORME SEMESTRAL DE DESCARGA</v>
          </cell>
          <cell r="AH164">
            <v>77256</v>
          </cell>
          <cell r="AI164">
            <v>407430</v>
          </cell>
        </row>
        <row r="165">
          <cell r="A165">
            <v>20522</v>
          </cell>
          <cell r="B165">
            <v>43322</v>
          </cell>
          <cell r="C165" t="str">
            <v>41431-3-022</v>
          </cell>
          <cell r="D165">
            <v>20522</v>
          </cell>
          <cell r="E165">
            <v>205</v>
          </cell>
          <cell r="F165">
            <v>22</v>
          </cell>
          <cell r="G165" t="str">
            <v>SIMULACRO DE INCENDIO</v>
          </cell>
          <cell r="H165">
            <v>3270</v>
          </cell>
          <cell r="I165">
            <v>3815</v>
          </cell>
          <cell r="J165">
            <v>2725</v>
          </cell>
          <cell r="K165">
            <v>9810</v>
          </cell>
          <cell r="L165">
            <v>2725</v>
          </cell>
          <cell r="M165">
            <v>16043</v>
          </cell>
          <cell r="N165">
            <v>7085</v>
          </cell>
          <cell r="O165">
            <v>25853</v>
          </cell>
          <cell r="P165">
            <v>2180</v>
          </cell>
          <cell r="Q165">
            <v>5995</v>
          </cell>
          <cell r="S165">
            <v>8175</v>
          </cell>
          <cell r="W165">
            <v>0</v>
          </cell>
          <cell r="X165">
            <v>43838</v>
          </cell>
          <cell r="AA165">
            <v>0</v>
          </cell>
          <cell r="AB165">
            <v>43838</v>
          </cell>
          <cell r="AE165">
            <v>205</v>
          </cell>
          <cell r="AF165">
            <v>22</v>
          </cell>
          <cell r="AG165" t="str">
            <v>SIMULACRO DE INCENDIO</v>
          </cell>
          <cell r="AH165">
            <v>5995</v>
          </cell>
          <cell r="AI165">
            <v>43838</v>
          </cell>
        </row>
        <row r="166">
          <cell r="A166">
            <v>20523</v>
          </cell>
          <cell r="B166">
            <v>43323</v>
          </cell>
          <cell r="C166" t="str">
            <v>41431-3-023</v>
          </cell>
          <cell r="D166">
            <v>20523</v>
          </cell>
          <cell r="E166">
            <v>205</v>
          </cell>
          <cell r="F166">
            <v>23</v>
          </cell>
          <cell r="G166" t="str">
            <v>ACTUALIZACION DE INFORMACION</v>
          </cell>
          <cell r="H166">
            <v>0</v>
          </cell>
          <cell r="I166">
            <v>0</v>
          </cell>
          <cell r="J166">
            <v>0</v>
          </cell>
          <cell r="K166">
            <v>0</v>
          </cell>
          <cell r="L166">
            <v>0</v>
          </cell>
          <cell r="M166">
            <v>0</v>
          </cell>
          <cell r="N166">
            <v>0</v>
          </cell>
          <cell r="O166">
            <v>0</v>
          </cell>
          <cell r="P166">
            <v>0</v>
          </cell>
          <cell r="Q166">
            <v>0</v>
          </cell>
          <cell r="S166">
            <v>0</v>
          </cell>
          <cell r="W166">
            <v>0</v>
          </cell>
          <cell r="X166">
            <v>0</v>
          </cell>
          <cell r="AA166">
            <v>0</v>
          </cell>
          <cell r="AB166">
            <v>0</v>
          </cell>
          <cell r="AE166">
            <v>205</v>
          </cell>
          <cell r="AF166">
            <v>23</v>
          </cell>
          <cell r="AG166" t="str">
            <v>ACTUALIZACION DE INFORMACION</v>
          </cell>
          <cell r="AH166">
            <v>0</v>
          </cell>
          <cell r="AI166">
            <v>0</v>
          </cell>
        </row>
        <row r="167">
          <cell r="A167">
            <v>20524</v>
          </cell>
          <cell r="B167">
            <v>43324</v>
          </cell>
          <cell r="C167" t="str">
            <v>41431-3-024</v>
          </cell>
          <cell r="D167">
            <v>20524</v>
          </cell>
          <cell r="E167">
            <v>205</v>
          </cell>
          <cell r="F167">
            <v>24</v>
          </cell>
          <cell r="G167" t="str">
            <v>COA</v>
          </cell>
          <cell r="H167">
            <v>80556</v>
          </cell>
          <cell r="I167">
            <v>103572</v>
          </cell>
          <cell r="J167">
            <v>402780</v>
          </cell>
          <cell r="K167">
            <v>586908</v>
          </cell>
          <cell r="L167">
            <v>1806756</v>
          </cell>
          <cell r="M167">
            <v>1656890.01</v>
          </cell>
          <cell r="N167">
            <v>34524.01</v>
          </cell>
          <cell r="O167">
            <v>3498170.0199999996</v>
          </cell>
          <cell r="P167">
            <v>28790</v>
          </cell>
          <cell r="Q167">
            <v>28770</v>
          </cell>
          <cell r="S167">
            <v>57560</v>
          </cell>
          <cell r="W167">
            <v>0</v>
          </cell>
          <cell r="X167">
            <v>4142638.0199999996</v>
          </cell>
          <cell r="AA167">
            <v>0</v>
          </cell>
          <cell r="AB167">
            <v>4142638.02</v>
          </cell>
          <cell r="AE167">
            <v>205</v>
          </cell>
          <cell r="AF167">
            <v>24</v>
          </cell>
          <cell r="AG167" t="str">
            <v>COA</v>
          </cell>
          <cell r="AH167">
            <v>28770</v>
          </cell>
          <cell r="AI167">
            <v>4142638.02</v>
          </cell>
        </row>
        <row r="168">
          <cell r="A168">
            <v>20525</v>
          </cell>
          <cell r="B168">
            <v>43325</v>
          </cell>
          <cell r="C168" t="str">
            <v>41431-3-025</v>
          </cell>
          <cell r="D168">
            <v>20525</v>
          </cell>
          <cell r="E168">
            <v>205</v>
          </cell>
          <cell r="F168">
            <v>25</v>
          </cell>
          <cell r="G168" t="str">
            <v>PEDRERAS</v>
          </cell>
          <cell r="H168">
            <v>0</v>
          </cell>
          <cell r="I168">
            <v>0</v>
          </cell>
          <cell r="J168">
            <v>0</v>
          </cell>
          <cell r="K168">
            <v>0</v>
          </cell>
          <cell r="L168">
            <v>0</v>
          </cell>
          <cell r="M168">
            <v>5754</v>
          </cell>
          <cell r="N168">
            <v>0</v>
          </cell>
          <cell r="O168">
            <v>5754</v>
          </cell>
          <cell r="P168">
            <v>0</v>
          </cell>
          <cell r="Q168">
            <v>0</v>
          </cell>
          <cell r="S168">
            <v>0</v>
          </cell>
          <cell r="W168">
            <v>0</v>
          </cell>
          <cell r="X168">
            <v>5754</v>
          </cell>
          <cell r="AA168">
            <v>0</v>
          </cell>
          <cell r="AB168">
            <v>5754</v>
          </cell>
          <cell r="AE168">
            <v>205</v>
          </cell>
          <cell r="AF168">
            <v>25</v>
          </cell>
          <cell r="AG168" t="str">
            <v>PEDRERAS</v>
          </cell>
          <cell r="AH168">
            <v>0</v>
          </cell>
          <cell r="AI168">
            <v>5754</v>
          </cell>
        </row>
        <row r="169">
          <cell r="A169">
            <v>20526</v>
          </cell>
          <cell r="B169">
            <v>61901</v>
          </cell>
          <cell r="C169" t="str">
            <v>41621-1-001</v>
          </cell>
          <cell r="D169">
            <v>20526</v>
          </cell>
          <cell r="E169">
            <v>205</v>
          </cell>
          <cell r="F169">
            <v>26</v>
          </cell>
          <cell r="G169" t="str">
            <v>MULTAS Y AJUSTES</v>
          </cell>
          <cell r="H169">
            <v>12198.73</v>
          </cell>
          <cell r="I169">
            <v>984</v>
          </cell>
          <cell r="J169">
            <v>110</v>
          </cell>
          <cell r="K169">
            <v>13292.73</v>
          </cell>
          <cell r="L169">
            <v>668.22</v>
          </cell>
          <cell r="M169">
            <v>609.02</v>
          </cell>
          <cell r="N169">
            <v>94.11</v>
          </cell>
          <cell r="O169">
            <v>1371.35</v>
          </cell>
          <cell r="P169">
            <v>64.2</v>
          </cell>
          <cell r="Q169">
            <v>119.84</v>
          </cell>
          <cell r="S169">
            <v>184.04000000000002</v>
          </cell>
          <cell r="W169">
            <v>0</v>
          </cell>
          <cell r="X169">
            <v>14848.119999999999</v>
          </cell>
          <cell r="AA169">
            <v>0</v>
          </cell>
          <cell r="AB169">
            <v>14848.12</v>
          </cell>
          <cell r="AE169">
            <v>205</v>
          </cell>
          <cell r="AF169">
            <v>26</v>
          </cell>
          <cell r="AG169" t="str">
            <v>MULTAS Y AJUSTES</v>
          </cell>
          <cell r="AH169">
            <v>119.84</v>
          </cell>
          <cell r="AI169">
            <v>14848.12</v>
          </cell>
        </row>
        <row r="170">
          <cell r="A170">
            <v>0</v>
          </cell>
          <cell r="B170" t="e">
            <v>#N/A</v>
          </cell>
          <cell r="C170" t="e">
            <v>#N/A</v>
          </cell>
          <cell r="D170">
            <v>0</v>
          </cell>
          <cell r="E170">
            <v>204</v>
          </cell>
          <cell r="F170">
            <v>0</v>
          </cell>
          <cell r="G170" t="str">
            <v>SERVICIOS DE CATASTRO</v>
          </cell>
          <cell r="H170">
            <v>4380304.3499999996</v>
          </cell>
          <cell r="I170">
            <v>6640822.7999999998</v>
          </cell>
          <cell r="J170">
            <v>6715925.5</v>
          </cell>
          <cell r="K170">
            <v>17737052.649999999</v>
          </cell>
          <cell r="L170">
            <v>4596550.74</v>
          </cell>
          <cell r="M170">
            <v>4491984</v>
          </cell>
          <cell r="N170">
            <v>6114096.2999999998</v>
          </cell>
          <cell r="O170">
            <v>15202631.039999999</v>
          </cell>
          <cell r="P170">
            <v>11502887.550000001</v>
          </cell>
          <cell r="Q170">
            <v>5191716.37</v>
          </cell>
          <cell r="S170">
            <v>16694603.920000002</v>
          </cell>
          <cell r="W170">
            <v>0</v>
          </cell>
          <cell r="X170">
            <v>49634287.609999999</v>
          </cell>
          <cell r="AA170">
            <v>0</v>
          </cell>
          <cell r="AB170">
            <v>49634287.609999999</v>
          </cell>
          <cell r="AE170">
            <v>204</v>
          </cell>
          <cell r="AF170">
            <v>0</v>
          </cell>
          <cell r="AG170" t="str">
            <v>SERVICIOS DE CATASTRO</v>
          </cell>
          <cell r="AH170">
            <v>5191716.37</v>
          </cell>
          <cell r="AI170">
            <v>49634287.609999999</v>
          </cell>
        </row>
        <row r="171">
          <cell r="A171">
            <v>20600</v>
          </cell>
          <cell r="B171">
            <v>43326</v>
          </cell>
          <cell r="C171" t="str">
            <v>41431-3-026</v>
          </cell>
          <cell r="D171">
            <v>20600</v>
          </cell>
          <cell r="E171">
            <v>206</v>
          </cell>
          <cell r="F171">
            <v>0</v>
          </cell>
          <cell r="G171" t="str">
            <v>INCORPORACION REDES AGUA Y DRENAJE</v>
          </cell>
          <cell r="H171">
            <v>2809964.81</v>
          </cell>
          <cell r="I171">
            <v>1549486.71</v>
          </cell>
          <cell r="J171">
            <v>3161465.42</v>
          </cell>
          <cell r="K171">
            <v>7520916.9399999995</v>
          </cell>
          <cell r="L171">
            <v>784383.13</v>
          </cell>
          <cell r="M171">
            <v>1573483.08</v>
          </cell>
          <cell r="N171">
            <v>2486243.14</v>
          </cell>
          <cell r="O171">
            <v>4844109.3499999996</v>
          </cell>
          <cell r="P171">
            <v>4397827.22</v>
          </cell>
          <cell r="Q171">
            <v>1290961.22</v>
          </cell>
          <cell r="S171">
            <v>5688788.4399999995</v>
          </cell>
          <cell r="W171">
            <v>0</v>
          </cell>
          <cell r="X171">
            <v>18053814.729999997</v>
          </cell>
          <cell r="AA171">
            <v>0</v>
          </cell>
          <cell r="AB171">
            <v>18053814.73</v>
          </cell>
          <cell r="AE171">
            <v>206</v>
          </cell>
          <cell r="AF171">
            <v>0</v>
          </cell>
          <cell r="AG171" t="str">
            <v>INCORPORACION REDES AGUA Y DRENAJE</v>
          </cell>
          <cell r="AH171">
            <v>1290961.22</v>
          </cell>
          <cell r="AI171">
            <v>18053814.73</v>
          </cell>
        </row>
        <row r="172">
          <cell r="A172">
            <v>20606</v>
          </cell>
          <cell r="B172">
            <v>43327</v>
          </cell>
          <cell r="C172" t="str">
            <v>41431-3-027</v>
          </cell>
          <cell r="D172">
            <v>20606</v>
          </cell>
          <cell r="E172">
            <v>206</v>
          </cell>
          <cell r="F172">
            <v>6</v>
          </cell>
          <cell r="G172" t="str">
            <v>SUBSIDIO INCORP REDES DE AGUA Y DRENAJE</v>
          </cell>
          <cell r="H172">
            <v>-951702.07</v>
          </cell>
          <cell r="I172">
            <v>-769219.77</v>
          </cell>
          <cell r="J172">
            <v>-1440070.45</v>
          </cell>
          <cell r="K172">
            <v>-3160992.29</v>
          </cell>
          <cell r="L172">
            <v>-568943.77</v>
          </cell>
          <cell r="M172">
            <v>-747305.67</v>
          </cell>
          <cell r="N172">
            <v>-1729716.05</v>
          </cell>
          <cell r="O172">
            <v>-3045965.49</v>
          </cell>
          <cell r="P172">
            <v>-3665380.39</v>
          </cell>
          <cell r="Q172">
            <v>-800835.45</v>
          </cell>
          <cell r="S172">
            <v>-4466215.84</v>
          </cell>
          <cell r="W172">
            <v>0</v>
          </cell>
          <cell r="X172">
            <v>-10673173.620000001</v>
          </cell>
          <cell r="AA172">
            <v>0</v>
          </cell>
          <cell r="AB172">
            <v>-10673173.619999999</v>
          </cell>
          <cell r="AE172">
            <v>206</v>
          </cell>
          <cell r="AF172">
            <v>6</v>
          </cell>
          <cell r="AG172" t="str">
            <v>SUBSIDIO INCORP REDES DE AGUA Y DRENAJE</v>
          </cell>
          <cell r="AH172">
            <v>-800835.45</v>
          </cell>
          <cell r="AI172">
            <v>-10673173.619999999</v>
          </cell>
        </row>
        <row r="173">
          <cell r="A173">
            <v>20700</v>
          </cell>
          <cell r="B173">
            <v>43616</v>
          </cell>
          <cell r="C173" t="str">
            <v>41431-6-016</v>
          </cell>
          <cell r="D173">
            <v>20700</v>
          </cell>
          <cell r="E173">
            <v>207</v>
          </cell>
          <cell r="F173">
            <v>0</v>
          </cell>
          <cell r="G173" t="str">
            <v>PUBLICACI AVISOS EDICTOS CONVOC EN EL PO</v>
          </cell>
          <cell r="H173">
            <v>129234</v>
          </cell>
          <cell r="I173">
            <v>207740.01</v>
          </cell>
          <cell r="J173">
            <v>225292</v>
          </cell>
          <cell r="K173">
            <v>562266.01</v>
          </cell>
          <cell r="L173">
            <v>147447</v>
          </cell>
          <cell r="M173">
            <v>232784</v>
          </cell>
          <cell r="N173">
            <v>238864</v>
          </cell>
          <cell r="O173">
            <v>619095</v>
          </cell>
          <cell r="P173">
            <v>142454</v>
          </cell>
          <cell r="Q173">
            <v>255050</v>
          </cell>
          <cell r="S173">
            <v>397504</v>
          </cell>
          <cell r="W173">
            <v>0</v>
          </cell>
          <cell r="X173">
            <v>1578865.01</v>
          </cell>
          <cell r="AA173">
            <v>0</v>
          </cell>
          <cell r="AB173">
            <v>1578865.01</v>
          </cell>
          <cell r="AE173">
            <v>207</v>
          </cell>
          <cell r="AF173">
            <v>0</v>
          </cell>
          <cell r="AG173" t="str">
            <v>PUBLICACI AVISOS EDICTOS CONVOC EN EL PO</v>
          </cell>
          <cell r="AH173">
            <v>255050</v>
          </cell>
          <cell r="AI173">
            <v>1578865.01</v>
          </cell>
        </row>
        <row r="174">
          <cell r="A174">
            <v>20705</v>
          </cell>
          <cell r="B174">
            <v>43617</v>
          </cell>
          <cell r="C174" t="str">
            <v>41431-6-017</v>
          </cell>
          <cell r="D174">
            <v>20705</v>
          </cell>
          <cell r="E174">
            <v>207</v>
          </cell>
          <cell r="F174">
            <v>5</v>
          </cell>
          <cell r="G174" t="str">
            <v>SUBSIDIO INSERCIONES PERIODICO OFICIAL</v>
          </cell>
          <cell r="H174">
            <v>0</v>
          </cell>
          <cell r="I174">
            <v>-15300</v>
          </cell>
          <cell r="J174">
            <v>-15323</v>
          </cell>
          <cell r="K174">
            <v>-30623</v>
          </cell>
          <cell r="L174">
            <v>-9000</v>
          </cell>
          <cell r="M174">
            <v>-14844</v>
          </cell>
          <cell r="N174">
            <v>-15084</v>
          </cell>
          <cell r="O174">
            <v>-38928</v>
          </cell>
          <cell r="P174">
            <v>-2520</v>
          </cell>
          <cell r="Q174">
            <v>-10008</v>
          </cell>
          <cell r="S174">
            <v>-12528</v>
          </cell>
          <cell r="W174">
            <v>0</v>
          </cell>
          <cell r="X174">
            <v>-82079</v>
          </cell>
          <cell r="AA174">
            <v>0</v>
          </cell>
          <cell r="AB174">
            <v>-82079</v>
          </cell>
          <cell r="AE174">
            <v>207</v>
          </cell>
          <cell r="AF174">
            <v>5</v>
          </cell>
          <cell r="AG174" t="str">
            <v>SUBSIDIO INSERCIONES PERIODICO OFICIAL</v>
          </cell>
          <cell r="AH174">
            <v>-10008</v>
          </cell>
          <cell r="AI174">
            <v>-82079</v>
          </cell>
        </row>
        <row r="175">
          <cell r="A175">
            <v>20800</v>
          </cell>
          <cell r="B175" t="e">
            <v>#N/A</v>
          </cell>
          <cell r="C175" t="e">
            <v>#N/A</v>
          </cell>
          <cell r="D175">
            <v>20800</v>
          </cell>
          <cell r="E175">
            <v>208</v>
          </cell>
          <cell r="F175">
            <v>0</v>
          </cell>
          <cell r="G175" t="str">
            <v>OFICIALIAS DE REGISTRO CIVIL</v>
          </cell>
          <cell r="H175">
            <v>0</v>
          </cell>
          <cell r="I175">
            <v>0</v>
          </cell>
          <cell r="J175">
            <v>0</v>
          </cell>
          <cell r="K175">
            <v>0</v>
          </cell>
          <cell r="L175">
            <v>0</v>
          </cell>
          <cell r="M175">
            <v>0</v>
          </cell>
          <cell r="N175">
            <v>0</v>
          </cell>
          <cell r="O175">
            <v>0</v>
          </cell>
          <cell r="P175">
            <v>0</v>
          </cell>
          <cell r="Q175">
            <v>0</v>
          </cell>
          <cell r="S175">
            <v>0</v>
          </cell>
          <cell r="W175">
            <v>0</v>
          </cell>
          <cell r="X175">
            <v>0</v>
          </cell>
          <cell r="AA175">
            <v>0</v>
          </cell>
          <cell r="AB175">
            <v>0</v>
          </cell>
          <cell r="AE175">
            <v>208</v>
          </cell>
          <cell r="AF175">
            <v>0</v>
          </cell>
          <cell r="AG175" t="str">
            <v>OFICIALIAS DE REGISTRO CIVIL</v>
          </cell>
          <cell r="AH175">
            <v>0</v>
          </cell>
          <cell r="AI175">
            <v>0</v>
          </cell>
        </row>
        <row r="176">
          <cell r="A176">
            <v>20801</v>
          </cell>
          <cell r="B176">
            <v>43401</v>
          </cell>
          <cell r="C176" t="str">
            <v>41431-4-001</v>
          </cell>
          <cell r="D176">
            <v>20801</v>
          </cell>
          <cell r="E176">
            <v>208</v>
          </cell>
          <cell r="F176">
            <v>1</v>
          </cell>
          <cell r="G176" t="str">
            <v>ACTAS DE NACIMIENTO</v>
          </cell>
          <cell r="H176">
            <v>436974</v>
          </cell>
          <cell r="I176">
            <v>538347</v>
          </cell>
          <cell r="J176">
            <v>441022</v>
          </cell>
          <cell r="K176">
            <v>1416343</v>
          </cell>
          <cell r="L176">
            <v>307465</v>
          </cell>
          <cell r="M176">
            <v>502603</v>
          </cell>
          <cell r="N176">
            <v>451890</v>
          </cell>
          <cell r="O176">
            <v>1261958</v>
          </cell>
          <cell r="P176">
            <v>448409</v>
          </cell>
          <cell r="Q176">
            <v>520648</v>
          </cell>
          <cell r="S176">
            <v>969057</v>
          </cell>
          <cell r="W176">
            <v>0</v>
          </cell>
          <cell r="X176">
            <v>3647358</v>
          </cell>
          <cell r="AA176">
            <v>0</v>
          </cell>
          <cell r="AB176">
            <v>3647358</v>
          </cell>
          <cell r="AE176">
            <v>208</v>
          </cell>
          <cell r="AF176">
            <v>1</v>
          </cell>
          <cell r="AG176" t="str">
            <v>ACTAS DE NACIMIENTO</v>
          </cell>
          <cell r="AH176">
            <v>520648</v>
          </cell>
          <cell r="AI176">
            <v>3647358</v>
          </cell>
        </row>
        <row r="177">
          <cell r="A177">
            <v>20802</v>
          </cell>
          <cell r="B177">
            <v>43402</v>
          </cell>
          <cell r="C177" t="str">
            <v>41431-4-002</v>
          </cell>
          <cell r="D177">
            <v>20802</v>
          </cell>
          <cell r="E177">
            <v>208</v>
          </cell>
          <cell r="F177">
            <v>2</v>
          </cell>
          <cell r="G177" t="str">
            <v>ACTAS DE RECONOCIMIENTO DE HIJOS</v>
          </cell>
          <cell r="H177">
            <v>4919</v>
          </cell>
          <cell r="I177">
            <v>9518</v>
          </cell>
          <cell r="J177">
            <v>8790</v>
          </cell>
          <cell r="K177">
            <v>23227</v>
          </cell>
          <cell r="L177">
            <v>4919</v>
          </cell>
          <cell r="M177">
            <v>8087</v>
          </cell>
          <cell r="N177">
            <v>9656</v>
          </cell>
          <cell r="O177">
            <v>22662</v>
          </cell>
          <cell r="P177">
            <v>9286</v>
          </cell>
          <cell r="Q177">
            <v>9623</v>
          </cell>
          <cell r="S177">
            <v>18909</v>
          </cell>
          <cell r="W177">
            <v>0</v>
          </cell>
          <cell r="X177">
            <v>64798</v>
          </cell>
          <cell r="AA177">
            <v>0</v>
          </cell>
          <cell r="AB177">
            <v>64798</v>
          </cell>
          <cell r="AE177">
            <v>208</v>
          </cell>
          <cell r="AF177">
            <v>2</v>
          </cell>
          <cell r="AG177" t="str">
            <v>ACTAS DE RECONOCIMIENTO DE HIJOS</v>
          </cell>
          <cell r="AH177">
            <v>9623</v>
          </cell>
          <cell r="AI177">
            <v>64798</v>
          </cell>
        </row>
        <row r="178">
          <cell r="A178">
            <v>20803</v>
          </cell>
          <cell r="B178">
            <v>43403</v>
          </cell>
          <cell r="C178" t="str">
            <v>41431-4-003</v>
          </cell>
          <cell r="D178">
            <v>20803</v>
          </cell>
          <cell r="E178">
            <v>208</v>
          </cell>
          <cell r="F178">
            <v>3</v>
          </cell>
          <cell r="G178" t="str">
            <v>ACTAS DE ADOPCION O TUTELA</v>
          </cell>
          <cell r="H178">
            <v>1497</v>
          </cell>
          <cell r="I178">
            <v>427</v>
          </cell>
          <cell r="J178">
            <v>1098</v>
          </cell>
          <cell r="K178">
            <v>3022</v>
          </cell>
          <cell r="L178">
            <v>1037</v>
          </cell>
          <cell r="M178">
            <v>732</v>
          </cell>
          <cell r="N178">
            <v>1564</v>
          </cell>
          <cell r="O178">
            <v>3333</v>
          </cell>
          <cell r="P178">
            <v>1586</v>
          </cell>
          <cell r="Q178">
            <v>1281</v>
          </cell>
          <cell r="S178">
            <v>2867</v>
          </cell>
          <cell r="W178">
            <v>0</v>
          </cell>
          <cell r="X178">
            <v>9222</v>
          </cell>
          <cell r="AA178">
            <v>0</v>
          </cell>
          <cell r="AB178">
            <v>9222</v>
          </cell>
          <cell r="AE178">
            <v>208</v>
          </cell>
          <cell r="AF178">
            <v>3</v>
          </cell>
          <cell r="AG178" t="str">
            <v>ACTAS DE ADOPCION O TUTELA</v>
          </cell>
          <cell r="AH178">
            <v>1281</v>
          </cell>
          <cell r="AI178">
            <v>9222</v>
          </cell>
        </row>
        <row r="179">
          <cell r="A179">
            <v>20804</v>
          </cell>
          <cell r="B179">
            <v>43404</v>
          </cell>
          <cell r="C179" t="str">
            <v>41431-4-004</v>
          </cell>
          <cell r="D179">
            <v>20804</v>
          </cell>
          <cell r="E179">
            <v>208</v>
          </cell>
          <cell r="F179">
            <v>4</v>
          </cell>
          <cell r="G179" t="str">
            <v>ACTAS DE DEFUNCION</v>
          </cell>
          <cell r="H179">
            <v>131411</v>
          </cell>
          <cell r="I179">
            <v>131959</v>
          </cell>
          <cell r="J179">
            <v>132004</v>
          </cell>
          <cell r="K179">
            <v>395374</v>
          </cell>
          <cell r="L179">
            <v>98897</v>
          </cell>
          <cell r="M179">
            <v>119954</v>
          </cell>
          <cell r="N179">
            <v>111705</v>
          </cell>
          <cell r="O179">
            <v>330556</v>
          </cell>
          <cell r="P179">
            <v>120997</v>
          </cell>
          <cell r="Q179">
            <v>116035</v>
          </cell>
          <cell r="S179">
            <v>237032</v>
          </cell>
          <cell r="W179">
            <v>0</v>
          </cell>
          <cell r="X179">
            <v>962962</v>
          </cell>
          <cell r="AA179">
            <v>0</v>
          </cell>
          <cell r="AB179">
            <v>962962</v>
          </cell>
          <cell r="AE179">
            <v>208</v>
          </cell>
          <cell r="AF179">
            <v>4</v>
          </cell>
          <cell r="AG179" t="str">
            <v>ACTAS DE DEFUNCION</v>
          </cell>
          <cell r="AH179">
            <v>116035</v>
          </cell>
          <cell r="AI179">
            <v>962962</v>
          </cell>
        </row>
        <row r="180">
          <cell r="A180">
            <v>20805</v>
          </cell>
          <cell r="B180">
            <v>43405</v>
          </cell>
          <cell r="C180" t="str">
            <v>41431-4-005</v>
          </cell>
          <cell r="D180">
            <v>20805</v>
          </cell>
          <cell r="E180">
            <v>208</v>
          </cell>
          <cell r="F180">
            <v>5</v>
          </cell>
          <cell r="G180" t="str">
            <v>ACTAS DE MATRIMONIO EN OFICIALIA</v>
          </cell>
          <cell r="H180">
            <v>179166</v>
          </cell>
          <cell r="I180">
            <v>189052</v>
          </cell>
          <cell r="J180">
            <v>217871</v>
          </cell>
          <cell r="K180">
            <v>586089</v>
          </cell>
          <cell r="L180">
            <v>154677</v>
          </cell>
          <cell r="M180">
            <v>246249</v>
          </cell>
          <cell r="N180">
            <v>212905</v>
          </cell>
          <cell r="O180">
            <v>613831</v>
          </cell>
          <cell r="P180">
            <v>212646</v>
          </cell>
          <cell r="Q180">
            <v>233023</v>
          </cell>
          <cell r="S180">
            <v>445669</v>
          </cell>
          <cell r="W180">
            <v>0</v>
          </cell>
          <cell r="X180">
            <v>1645589</v>
          </cell>
          <cell r="AA180">
            <v>0</v>
          </cell>
          <cell r="AB180">
            <v>1645589</v>
          </cell>
          <cell r="AE180">
            <v>208</v>
          </cell>
          <cell r="AF180">
            <v>5</v>
          </cell>
          <cell r="AG180" t="str">
            <v>ACTAS DE MATRIMONIO EN OFICIALIA</v>
          </cell>
          <cell r="AH180">
            <v>233023</v>
          </cell>
          <cell r="AI180">
            <v>1645589</v>
          </cell>
        </row>
        <row r="181">
          <cell r="A181">
            <v>20806</v>
          </cell>
          <cell r="B181">
            <v>43406</v>
          </cell>
          <cell r="C181" t="str">
            <v>41431-4-006</v>
          </cell>
          <cell r="D181">
            <v>20806</v>
          </cell>
          <cell r="E181">
            <v>208</v>
          </cell>
          <cell r="F181">
            <v>6</v>
          </cell>
          <cell r="G181" t="str">
            <v>ACTAS DE MATRIMONIO A DOMICILIO</v>
          </cell>
          <cell r="H181">
            <v>629651</v>
          </cell>
          <cell r="I181">
            <v>538933</v>
          </cell>
          <cell r="J181">
            <v>773958</v>
          </cell>
          <cell r="K181">
            <v>1942542</v>
          </cell>
          <cell r="L181">
            <v>653377</v>
          </cell>
          <cell r="M181">
            <v>847565</v>
          </cell>
          <cell r="N181">
            <v>719581</v>
          </cell>
          <cell r="O181">
            <v>2220523</v>
          </cell>
          <cell r="P181">
            <v>830915</v>
          </cell>
          <cell r="Q181">
            <v>923588</v>
          </cell>
          <cell r="S181">
            <v>1754503</v>
          </cell>
          <cell r="W181">
            <v>0</v>
          </cell>
          <cell r="X181">
            <v>5917568</v>
          </cell>
          <cell r="AA181">
            <v>0</v>
          </cell>
          <cell r="AB181">
            <v>5917568</v>
          </cell>
          <cell r="AE181">
            <v>208</v>
          </cell>
          <cell r="AF181">
            <v>6</v>
          </cell>
          <cell r="AG181" t="str">
            <v>ACTAS DE MATRIMONIO A DOMICILIO</v>
          </cell>
          <cell r="AH181">
            <v>923588</v>
          </cell>
          <cell r="AI181">
            <v>5917568</v>
          </cell>
        </row>
        <row r="182">
          <cell r="A182">
            <v>20807</v>
          </cell>
          <cell r="B182">
            <v>43407</v>
          </cell>
          <cell r="C182" t="str">
            <v>41431-4-007</v>
          </cell>
          <cell r="D182">
            <v>20807</v>
          </cell>
          <cell r="E182">
            <v>208</v>
          </cell>
          <cell r="F182">
            <v>7</v>
          </cell>
          <cell r="G182" t="str">
            <v>ACTAS DE DIVORCIO</v>
          </cell>
          <cell r="H182">
            <v>234108</v>
          </cell>
          <cell r="I182">
            <v>237057</v>
          </cell>
          <cell r="J182">
            <v>275509</v>
          </cell>
          <cell r="K182">
            <v>746674</v>
          </cell>
          <cell r="L182">
            <v>156496</v>
          </cell>
          <cell r="M182">
            <v>254182</v>
          </cell>
          <cell r="N182">
            <v>285772</v>
          </cell>
          <cell r="O182">
            <v>696450</v>
          </cell>
          <cell r="P182">
            <v>223427</v>
          </cell>
          <cell r="Q182">
            <v>211196</v>
          </cell>
          <cell r="S182">
            <v>434623</v>
          </cell>
          <cell r="W182">
            <v>0</v>
          </cell>
          <cell r="X182">
            <v>1877747</v>
          </cell>
          <cell r="AA182">
            <v>0</v>
          </cell>
          <cell r="AB182">
            <v>1877747</v>
          </cell>
          <cell r="AE182">
            <v>208</v>
          </cell>
          <cell r="AF182">
            <v>7</v>
          </cell>
          <cell r="AG182" t="str">
            <v>ACTAS DE DIVORCIO</v>
          </cell>
          <cell r="AH182">
            <v>211196</v>
          </cell>
          <cell r="AI182">
            <v>1877747</v>
          </cell>
        </row>
        <row r="183">
          <cell r="A183">
            <v>20808</v>
          </cell>
          <cell r="B183">
            <v>43408</v>
          </cell>
          <cell r="C183" t="str">
            <v>41431-4-008</v>
          </cell>
          <cell r="D183">
            <v>20808</v>
          </cell>
          <cell r="E183">
            <v>208</v>
          </cell>
          <cell r="F183">
            <v>8</v>
          </cell>
          <cell r="G183" t="str">
            <v>COPIAS CERTIFICADAS</v>
          </cell>
          <cell r="H183">
            <v>2867469</v>
          </cell>
          <cell r="I183">
            <v>4062932</v>
          </cell>
          <cell r="J183">
            <v>2920452</v>
          </cell>
          <cell r="K183">
            <v>9850853</v>
          </cell>
          <cell r="L183">
            <v>1841742</v>
          </cell>
          <cell r="M183">
            <v>3183695</v>
          </cell>
          <cell r="N183">
            <v>3284587</v>
          </cell>
          <cell r="O183">
            <v>8310024</v>
          </cell>
          <cell r="P183">
            <v>3284037</v>
          </cell>
          <cell r="Q183">
            <v>3466389</v>
          </cell>
          <cell r="S183">
            <v>6750426</v>
          </cell>
          <cell r="W183">
            <v>0</v>
          </cell>
          <cell r="X183">
            <v>24911303</v>
          </cell>
          <cell r="AA183">
            <v>0</v>
          </cell>
          <cell r="AB183">
            <v>24911303</v>
          </cell>
          <cell r="AE183">
            <v>208</v>
          </cell>
          <cell r="AF183">
            <v>8</v>
          </cell>
          <cell r="AG183" t="str">
            <v>COPIAS CERTIFICADAS</v>
          </cell>
          <cell r="AH183">
            <v>3466389</v>
          </cell>
          <cell r="AI183">
            <v>24911303</v>
          </cell>
        </row>
        <row r="184">
          <cell r="A184">
            <v>20809</v>
          </cell>
          <cell r="B184">
            <v>43409</v>
          </cell>
          <cell r="C184" t="str">
            <v>41431-4-009</v>
          </cell>
          <cell r="D184">
            <v>20809</v>
          </cell>
          <cell r="E184">
            <v>208</v>
          </cell>
          <cell r="F184">
            <v>9</v>
          </cell>
          <cell r="G184" t="str">
            <v>ANOTACIONES MARGINALES</v>
          </cell>
          <cell r="H184">
            <v>2037445</v>
          </cell>
          <cell r="I184">
            <v>1995449</v>
          </cell>
          <cell r="J184">
            <v>2235314</v>
          </cell>
          <cell r="K184">
            <v>6268208</v>
          </cell>
          <cell r="L184">
            <v>1583927</v>
          </cell>
          <cell r="M184">
            <v>2243147</v>
          </cell>
          <cell r="N184">
            <v>2061318</v>
          </cell>
          <cell r="O184">
            <v>5888392</v>
          </cell>
          <cell r="P184">
            <v>2095027</v>
          </cell>
          <cell r="Q184">
            <v>2155870</v>
          </cell>
          <cell r="S184">
            <v>4250897</v>
          </cell>
          <cell r="W184">
            <v>0</v>
          </cell>
          <cell r="X184">
            <v>16407497</v>
          </cell>
          <cell r="AA184">
            <v>0</v>
          </cell>
          <cell r="AB184">
            <v>16407497</v>
          </cell>
          <cell r="AE184">
            <v>208</v>
          </cell>
          <cell r="AF184">
            <v>9</v>
          </cell>
          <cell r="AG184" t="str">
            <v>ANOTACIONES MARGINALES</v>
          </cell>
          <cell r="AH184">
            <v>2155870</v>
          </cell>
          <cell r="AI184">
            <v>16407497</v>
          </cell>
        </row>
        <row r="185">
          <cell r="A185">
            <v>20820</v>
          </cell>
          <cell r="B185" t="e">
            <v>#N/A</v>
          </cell>
          <cell r="C185" t="e">
            <v>#N/A</v>
          </cell>
          <cell r="D185">
            <v>20820</v>
          </cell>
          <cell r="E185">
            <v>208</v>
          </cell>
          <cell r="F185">
            <v>20</v>
          </cell>
          <cell r="G185" t="str">
            <v>SUB-TOTAL EDIFICIO CENTRAL REG. CIVIL</v>
          </cell>
          <cell r="H185">
            <v>0</v>
          </cell>
          <cell r="I185">
            <v>0</v>
          </cell>
          <cell r="J185">
            <v>0</v>
          </cell>
          <cell r="K185">
            <v>0</v>
          </cell>
          <cell r="L185">
            <v>0</v>
          </cell>
          <cell r="M185">
            <v>0</v>
          </cell>
          <cell r="N185">
            <v>0</v>
          </cell>
          <cell r="O185">
            <v>0</v>
          </cell>
          <cell r="P185">
            <v>0</v>
          </cell>
          <cell r="Q185">
            <v>0</v>
          </cell>
          <cell r="S185">
            <v>0</v>
          </cell>
          <cell r="W185">
            <v>0</v>
          </cell>
          <cell r="X185">
            <v>0</v>
          </cell>
          <cell r="AA185">
            <v>0</v>
          </cell>
          <cell r="AB185">
            <v>0</v>
          </cell>
          <cell r="AE185">
            <v>208</v>
          </cell>
          <cell r="AF185">
            <v>20</v>
          </cell>
          <cell r="AG185" t="str">
            <v>SUB-TOTAL EDIFICIO CENTRAL REG. CIVIL</v>
          </cell>
          <cell r="AH185">
            <v>0</v>
          </cell>
          <cell r="AI185">
            <v>0</v>
          </cell>
        </row>
        <row r="186">
          <cell r="A186">
            <v>20822</v>
          </cell>
          <cell r="B186">
            <v>43410</v>
          </cell>
          <cell r="C186" t="str">
            <v>41431-4-010</v>
          </cell>
          <cell r="D186">
            <v>20822</v>
          </cell>
          <cell r="E186">
            <v>208</v>
          </cell>
          <cell r="F186">
            <v>22</v>
          </cell>
          <cell r="G186" t="str">
            <v>COPIAS CERTIFICADAS DIRECCION</v>
          </cell>
          <cell r="H186">
            <v>2511642</v>
          </cell>
          <cell r="I186">
            <v>2203380</v>
          </cell>
          <cell r="J186">
            <v>2497572</v>
          </cell>
          <cell r="K186">
            <v>7212594</v>
          </cell>
          <cell r="L186">
            <v>1962324</v>
          </cell>
          <cell r="M186">
            <v>2371536</v>
          </cell>
          <cell r="N186">
            <v>2235312</v>
          </cell>
          <cell r="O186">
            <v>6569172</v>
          </cell>
          <cell r="P186">
            <v>2768868</v>
          </cell>
          <cell r="Q186">
            <v>2880362</v>
          </cell>
          <cell r="S186">
            <v>5649230</v>
          </cell>
          <cell r="W186">
            <v>0</v>
          </cell>
          <cell r="X186">
            <v>19430996</v>
          </cell>
          <cell r="AA186">
            <v>0</v>
          </cell>
          <cell r="AB186">
            <v>19430996</v>
          </cell>
          <cell r="AE186">
            <v>208</v>
          </cell>
          <cell r="AF186">
            <v>22</v>
          </cell>
          <cell r="AG186" t="str">
            <v>COPIAS CERTIFICADAS DIRECCION</v>
          </cell>
          <cell r="AH186">
            <v>2880362</v>
          </cell>
          <cell r="AI186">
            <v>19430996</v>
          </cell>
        </row>
        <row r="187">
          <cell r="A187">
            <v>20823</v>
          </cell>
          <cell r="B187">
            <v>43411</v>
          </cell>
          <cell r="C187" t="str">
            <v>41431-4-011</v>
          </cell>
          <cell r="D187">
            <v>20823</v>
          </cell>
          <cell r="E187">
            <v>208</v>
          </cell>
          <cell r="F187">
            <v>23</v>
          </cell>
          <cell r="G187" t="str">
            <v>JUICIOS DE ACLARACION</v>
          </cell>
          <cell r="H187">
            <v>66236</v>
          </cell>
          <cell r="I187">
            <v>71456</v>
          </cell>
          <cell r="J187">
            <v>78648</v>
          </cell>
          <cell r="K187">
            <v>216340</v>
          </cell>
          <cell r="L187">
            <v>41992</v>
          </cell>
          <cell r="M187">
            <v>77256</v>
          </cell>
          <cell r="N187">
            <v>74356</v>
          </cell>
          <cell r="O187">
            <v>193604</v>
          </cell>
          <cell r="P187">
            <v>81548</v>
          </cell>
          <cell r="Q187">
            <v>78184</v>
          </cell>
          <cell r="S187">
            <v>159732</v>
          </cell>
          <cell r="W187">
            <v>0</v>
          </cell>
          <cell r="X187">
            <v>569676</v>
          </cell>
          <cell r="AA187">
            <v>0</v>
          </cell>
          <cell r="AB187">
            <v>569676</v>
          </cell>
          <cell r="AE187">
            <v>208</v>
          </cell>
          <cell r="AF187">
            <v>23</v>
          </cell>
          <cell r="AG187" t="str">
            <v>JUICIOS DE ACLARACION</v>
          </cell>
          <cell r="AH187">
            <v>78184</v>
          </cell>
          <cell r="AI187">
            <v>569676</v>
          </cell>
        </row>
        <row r="188">
          <cell r="A188">
            <v>20824</v>
          </cell>
          <cell r="B188">
            <v>43412</v>
          </cell>
          <cell r="C188" t="str">
            <v>41431-4-012</v>
          </cell>
          <cell r="D188">
            <v>20824</v>
          </cell>
          <cell r="E188">
            <v>208</v>
          </cell>
          <cell r="F188">
            <v>24</v>
          </cell>
          <cell r="G188" t="str">
            <v>JUICIOS DE RECTIFICACION</v>
          </cell>
          <cell r="H188">
            <v>20068</v>
          </cell>
          <cell r="I188">
            <v>22388</v>
          </cell>
          <cell r="J188">
            <v>27492</v>
          </cell>
          <cell r="K188">
            <v>69948</v>
          </cell>
          <cell r="L188">
            <v>16588</v>
          </cell>
          <cell r="M188">
            <v>21112</v>
          </cell>
          <cell r="N188">
            <v>20300</v>
          </cell>
          <cell r="O188">
            <v>58000</v>
          </cell>
          <cell r="P188">
            <v>25989</v>
          </cell>
          <cell r="Q188">
            <v>24592</v>
          </cell>
          <cell r="S188">
            <v>50581</v>
          </cell>
          <cell r="W188">
            <v>0</v>
          </cell>
          <cell r="X188">
            <v>178529</v>
          </cell>
          <cell r="AA188">
            <v>0</v>
          </cell>
          <cell r="AB188">
            <v>178529</v>
          </cell>
          <cell r="AE188">
            <v>208</v>
          </cell>
          <cell r="AF188">
            <v>24</v>
          </cell>
          <cell r="AG188" t="str">
            <v>JUICIOS DE RECTIFICACION</v>
          </cell>
          <cell r="AH188">
            <v>24592</v>
          </cell>
          <cell r="AI188">
            <v>178529</v>
          </cell>
        </row>
        <row r="189">
          <cell r="A189">
            <v>20825</v>
          </cell>
          <cell r="B189">
            <v>43413</v>
          </cell>
          <cell r="C189" t="str">
            <v>41431-4-013</v>
          </cell>
          <cell r="D189">
            <v>20825</v>
          </cell>
          <cell r="E189">
            <v>208</v>
          </cell>
          <cell r="F189">
            <v>25</v>
          </cell>
          <cell r="G189" t="str">
            <v>LOCALIZACIONES,SOLTERIAS E INEXISTENCIAS</v>
          </cell>
          <cell r="H189">
            <v>122332</v>
          </cell>
          <cell r="I189">
            <v>149104</v>
          </cell>
          <cell r="J189">
            <v>161219</v>
          </cell>
          <cell r="K189">
            <v>432655</v>
          </cell>
          <cell r="L189">
            <v>82806</v>
          </cell>
          <cell r="M189">
            <v>127872</v>
          </cell>
          <cell r="N189">
            <v>135985</v>
          </cell>
          <cell r="O189">
            <v>346663</v>
          </cell>
          <cell r="P189">
            <v>144078</v>
          </cell>
          <cell r="Q189">
            <v>171458</v>
          </cell>
          <cell r="S189">
            <v>315536</v>
          </cell>
          <cell r="W189">
            <v>0</v>
          </cell>
          <cell r="X189">
            <v>1094854</v>
          </cell>
          <cell r="AA189">
            <v>0</v>
          </cell>
          <cell r="AB189">
            <v>1094854</v>
          </cell>
          <cell r="AE189">
            <v>208</v>
          </cell>
          <cell r="AF189">
            <v>25</v>
          </cell>
          <cell r="AG189" t="str">
            <v>LOCALIZACIONES,SOLTERIAS E INEXISTENCIAS</v>
          </cell>
          <cell r="AH189">
            <v>171458</v>
          </cell>
          <cell r="AI189">
            <v>1094854</v>
          </cell>
        </row>
        <row r="190">
          <cell r="A190">
            <v>20826</v>
          </cell>
          <cell r="B190">
            <v>43414</v>
          </cell>
          <cell r="C190" t="str">
            <v>41431-4-014</v>
          </cell>
          <cell r="D190">
            <v>20826</v>
          </cell>
          <cell r="E190">
            <v>208</v>
          </cell>
          <cell r="F190">
            <v>26</v>
          </cell>
          <cell r="G190" t="str">
            <v>COPIAS DE ACTAS DE OTROS ESTADOS</v>
          </cell>
          <cell r="H190">
            <v>11658</v>
          </cell>
          <cell r="I190">
            <v>36888</v>
          </cell>
          <cell r="J190">
            <v>35674</v>
          </cell>
          <cell r="K190">
            <v>84220</v>
          </cell>
          <cell r="L190">
            <v>16008</v>
          </cell>
          <cell r="M190">
            <v>30945</v>
          </cell>
          <cell r="N190">
            <v>29268</v>
          </cell>
          <cell r="O190">
            <v>76221</v>
          </cell>
          <cell r="P190">
            <v>40890</v>
          </cell>
          <cell r="Q190">
            <v>43307</v>
          </cell>
          <cell r="S190">
            <v>84197</v>
          </cell>
          <cell r="W190">
            <v>0</v>
          </cell>
          <cell r="X190">
            <v>244638</v>
          </cell>
          <cell r="AA190">
            <v>0</v>
          </cell>
          <cell r="AB190">
            <v>244638</v>
          </cell>
          <cell r="AE190">
            <v>208</v>
          </cell>
          <cell r="AF190">
            <v>26</v>
          </cell>
          <cell r="AG190" t="str">
            <v>COPIAS DE ACTAS DE OTROS ESTADOS</v>
          </cell>
          <cell r="AH190">
            <v>43307</v>
          </cell>
          <cell r="AI190">
            <v>244638</v>
          </cell>
        </row>
        <row r="191">
          <cell r="A191">
            <v>20827</v>
          </cell>
          <cell r="B191">
            <v>43415</v>
          </cell>
          <cell r="C191" t="str">
            <v>41431-4-015</v>
          </cell>
          <cell r="D191">
            <v>20827</v>
          </cell>
          <cell r="E191">
            <v>208</v>
          </cell>
          <cell r="F191">
            <v>27</v>
          </cell>
          <cell r="G191" t="str">
            <v>ANOTACIONES MARGINALES</v>
          </cell>
          <cell r="H191">
            <v>241654</v>
          </cell>
          <cell r="I191">
            <v>299700</v>
          </cell>
          <cell r="J191">
            <v>346098</v>
          </cell>
          <cell r="K191">
            <v>887452</v>
          </cell>
          <cell r="L191">
            <v>197580</v>
          </cell>
          <cell r="M191">
            <v>297258</v>
          </cell>
          <cell r="N191">
            <v>284382</v>
          </cell>
          <cell r="O191">
            <v>779220</v>
          </cell>
          <cell r="P191">
            <v>308580</v>
          </cell>
          <cell r="Q191">
            <v>331668</v>
          </cell>
          <cell r="S191">
            <v>640248</v>
          </cell>
          <cell r="W191">
            <v>0</v>
          </cell>
          <cell r="X191">
            <v>2306920</v>
          </cell>
          <cell r="AA191">
            <v>0</v>
          </cell>
          <cell r="AB191">
            <v>2306920</v>
          </cell>
          <cell r="AE191">
            <v>208</v>
          </cell>
          <cell r="AF191">
            <v>27</v>
          </cell>
          <cell r="AG191" t="str">
            <v>ANOTACIONES MARGINALES</v>
          </cell>
          <cell r="AH191">
            <v>331668</v>
          </cell>
          <cell r="AI191">
            <v>2306920</v>
          </cell>
        </row>
        <row r="192">
          <cell r="A192">
            <v>20830</v>
          </cell>
          <cell r="B192" t="e">
            <v>#N/A</v>
          </cell>
          <cell r="C192" t="e">
            <v>#N/A</v>
          </cell>
          <cell r="D192">
            <v>20830</v>
          </cell>
          <cell r="E192">
            <v>208</v>
          </cell>
          <cell r="F192">
            <v>30</v>
          </cell>
          <cell r="G192" t="str">
            <v>SUB-TOTAL DIVERSOS REGISTRO CIVIL</v>
          </cell>
          <cell r="H192">
            <v>0</v>
          </cell>
          <cell r="I192">
            <v>0</v>
          </cell>
          <cell r="J192">
            <v>0</v>
          </cell>
          <cell r="K192">
            <v>0</v>
          </cell>
          <cell r="L192">
            <v>0</v>
          </cell>
          <cell r="M192">
            <v>0</v>
          </cell>
          <cell r="N192">
            <v>0</v>
          </cell>
          <cell r="O192">
            <v>0</v>
          </cell>
          <cell r="P192">
            <v>0</v>
          </cell>
          <cell r="Q192">
            <v>0</v>
          </cell>
          <cell r="S192">
            <v>0</v>
          </cell>
          <cell r="W192">
            <v>0</v>
          </cell>
          <cell r="X192">
            <v>0</v>
          </cell>
          <cell r="AA192">
            <v>0</v>
          </cell>
          <cell r="AB192">
            <v>0</v>
          </cell>
          <cell r="AE192">
            <v>208</v>
          </cell>
          <cell r="AF192">
            <v>30</v>
          </cell>
          <cell r="AG192" t="str">
            <v>SUB-TOTAL DIVERSOS REGISTRO CIVIL</v>
          </cell>
          <cell r="AH192">
            <v>0</v>
          </cell>
          <cell r="AI192">
            <v>0</v>
          </cell>
        </row>
        <row r="193">
          <cell r="A193">
            <v>20831</v>
          </cell>
          <cell r="B193">
            <v>43416</v>
          </cell>
          <cell r="C193" t="str">
            <v>41431-4-016</v>
          </cell>
          <cell r="D193">
            <v>20831</v>
          </cell>
          <cell r="E193">
            <v>208</v>
          </cell>
          <cell r="F193">
            <v>31</v>
          </cell>
          <cell r="G193" t="str">
            <v>MODULOS EN TESORERIA</v>
          </cell>
          <cell r="H193">
            <v>0</v>
          </cell>
          <cell r="I193">
            <v>61</v>
          </cell>
          <cell r="J193">
            <v>0</v>
          </cell>
          <cell r="K193">
            <v>61</v>
          </cell>
          <cell r="L193">
            <v>0</v>
          </cell>
          <cell r="M193">
            <v>0</v>
          </cell>
          <cell r="N193">
            <v>0</v>
          </cell>
          <cell r="O193">
            <v>0</v>
          </cell>
          <cell r="P193">
            <v>0</v>
          </cell>
          <cell r="Q193">
            <v>0</v>
          </cell>
          <cell r="S193">
            <v>0</v>
          </cell>
          <cell r="W193">
            <v>0</v>
          </cell>
          <cell r="X193">
            <v>61</v>
          </cell>
          <cell r="AA193">
            <v>0</v>
          </cell>
          <cell r="AB193">
            <v>61</v>
          </cell>
          <cell r="AE193">
            <v>208</v>
          </cell>
          <cell r="AF193">
            <v>31</v>
          </cell>
          <cell r="AG193" t="str">
            <v>MODULOS EN TESORERIA</v>
          </cell>
          <cell r="AH193">
            <v>0</v>
          </cell>
          <cell r="AI193">
            <v>61</v>
          </cell>
        </row>
        <row r="194">
          <cell r="A194">
            <v>20833</v>
          </cell>
          <cell r="B194">
            <v>43417</v>
          </cell>
          <cell r="C194" t="str">
            <v>41431-4-017</v>
          </cell>
          <cell r="D194">
            <v>20833</v>
          </cell>
          <cell r="E194">
            <v>208</v>
          </cell>
          <cell r="F194">
            <v>33</v>
          </cell>
          <cell r="G194" t="str">
            <v>COPIAS CERTIFICADAS EN BRIGADAS</v>
          </cell>
          <cell r="H194">
            <v>672552</v>
          </cell>
          <cell r="I194">
            <v>482040</v>
          </cell>
          <cell r="J194">
            <v>1522008</v>
          </cell>
          <cell r="K194">
            <v>2676600</v>
          </cell>
          <cell r="L194">
            <v>417852</v>
          </cell>
          <cell r="M194">
            <v>149076</v>
          </cell>
          <cell r="N194">
            <v>3096</v>
          </cell>
          <cell r="O194">
            <v>570024</v>
          </cell>
          <cell r="P194">
            <v>853020</v>
          </cell>
          <cell r="Q194">
            <v>758628</v>
          </cell>
          <cell r="S194">
            <v>1611648</v>
          </cell>
          <cell r="W194">
            <v>0</v>
          </cell>
          <cell r="X194">
            <v>4858272</v>
          </cell>
          <cell r="AA194">
            <v>0</v>
          </cell>
          <cell r="AB194">
            <v>4858272</v>
          </cell>
          <cell r="AE194">
            <v>208</v>
          </cell>
          <cell r="AF194">
            <v>33</v>
          </cell>
          <cell r="AG194" t="str">
            <v>COPIAS CERTIFICADAS EN BRIGADAS</v>
          </cell>
          <cell r="AH194">
            <v>758628</v>
          </cell>
          <cell r="AI194">
            <v>4858272</v>
          </cell>
        </row>
        <row r="195">
          <cell r="A195">
            <v>20834</v>
          </cell>
          <cell r="B195">
            <v>43418</v>
          </cell>
          <cell r="C195" t="str">
            <v>41431-4-018</v>
          </cell>
          <cell r="D195">
            <v>20834</v>
          </cell>
          <cell r="E195">
            <v>208</v>
          </cell>
          <cell r="F195">
            <v>34</v>
          </cell>
          <cell r="G195" t="str">
            <v>JUICIOS DIVERSOS EN BRIGADAS</v>
          </cell>
          <cell r="H195">
            <v>1508</v>
          </cell>
          <cell r="I195">
            <v>6264</v>
          </cell>
          <cell r="J195">
            <v>13456</v>
          </cell>
          <cell r="K195">
            <v>21228</v>
          </cell>
          <cell r="L195">
            <v>5568</v>
          </cell>
          <cell r="M195">
            <v>2552</v>
          </cell>
          <cell r="N195">
            <v>0</v>
          </cell>
          <cell r="O195">
            <v>8120</v>
          </cell>
          <cell r="P195">
            <v>10092</v>
          </cell>
          <cell r="Q195">
            <v>13572</v>
          </cell>
          <cell r="S195">
            <v>23664</v>
          </cell>
          <cell r="W195">
            <v>0</v>
          </cell>
          <cell r="X195">
            <v>53012</v>
          </cell>
          <cell r="AA195">
            <v>0</v>
          </cell>
          <cell r="AB195">
            <v>53012</v>
          </cell>
          <cell r="AE195">
            <v>208</v>
          </cell>
          <cell r="AF195">
            <v>34</v>
          </cell>
          <cell r="AG195" t="str">
            <v>JUICIOS DIVERSOS EN BRIGADAS</v>
          </cell>
          <cell r="AH195">
            <v>13572</v>
          </cell>
          <cell r="AI195">
            <v>53012</v>
          </cell>
        </row>
        <row r="196">
          <cell r="A196">
            <v>20835</v>
          </cell>
          <cell r="B196">
            <v>43419</v>
          </cell>
          <cell r="C196" t="str">
            <v>41431-4-019</v>
          </cell>
          <cell r="D196">
            <v>20835</v>
          </cell>
          <cell r="E196">
            <v>208</v>
          </cell>
          <cell r="F196">
            <v>35</v>
          </cell>
          <cell r="G196" t="str">
            <v>SUBSIDIOS SERVICIO REGISTRO CIVIL</v>
          </cell>
          <cell r="H196">
            <v>-772377</v>
          </cell>
          <cell r="I196">
            <v>-549677</v>
          </cell>
          <cell r="J196">
            <v>-1705766</v>
          </cell>
          <cell r="K196">
            <v>-3027820</v>
          </cell>
          <cell r="L196">
            <v>-522105</v>
          </cell>
          <cell r="M196">
            <v>-280659</v>
          </cell>
          <cell r="N196">
            <v>-124061.9</v>
          </cell>
          <cell r="O196">
            <v>-926825.9</v>
          </cell>
          <cell r="P196">
            <v>-1062168</v>
          </cell>
          <cell r="Q196">
            <v>-985918</v>
          </cell>
          <cell r="S196">
            <v>-2048086</v>
          </cell>
          <cell r="W196">
            <v>0</v>
          </cell>
          <cell r="X196">
            <v>-6002731.9000000004</v>
          </cell>
          <cell r="AA196">
            <v>0</v>
          </cell>
          <cell r="AB196">
            <v>-6002731.9000000004</v>
          </cell>
          <cell r="AE196">
            <v>208</v>
          </cell>
          <cell r="AF196">
            <v>35</v>
          </cell>
          <cell r="AG196" t="str">
            <v>SUBSIDIOS SERVICIO REGISTRO CIVIL</v>
          </cell>
          <cell r="AH196">
            <v>-985918</v>
          </cell>
          <cell r="AI196">
            <v>-6002731.9000000004</v>
          </cell>
        </row>
        <row r="197">
          <cell r="A197">
            <v>20836</v>
          </cell>
          <cell r="B197">
            <v>43420</v>
          </cell>
          <cell r="C197" t="str">
            <v>41431-4-020</v>
          </cell>
          <cell r="D197">
            <v>20836</v>
          </cell>
          <cell r="E197">
            <v>208</v>
          </cell>
          <cell r="F197">
            <v>36</v>
          </cell>
          <cell r="G197" t="str">
            <v>DIVERSOS</v>
          </cell>
          <cell r="H197">
            <v>49063</v>
          </cell>
          <cell r="I197">
            <v>54579</v>
          </cell>
          <cell r="J197">
            <v>52286</v>
          </cell>
          <cell r="K197">
            <v>155928</v>
          </cell>
          <cell r="L197">
            <v>31575</v>
          </cell>
          <cell r="M197">
            <v>36398</v>
          </cell>
          <cell r="N197">
            <v>58374</v>
          </cell>
          <cell r="O197">
            <v>126347</v>
          </cell>
          <cell r="P197">
            <v>64989</v>
          </cell>
          <cell r="Q197">
            <v>45162</v>
          </cell>
          <cell r="S197">
            <v>110151</v>
          </cell>
          <cell r="W197">
            <v>0</v>
          </cell>
          <cell r="X197">
            <v>392426</v>
          </cell>
          <cell r="AA197">
            <v>0</v>
          </cell>
          <cell r="AB197">
            <v>392426</v>
          </cell>
          <cell r="AE197">
            <v>208</v>
          </cell>
          <cell r="AF197">
            <v>36</v>
          </cell>
          <cell r="AG197" t="str">
            <v>DIVERSOS</v>
          </cell>
          <cell r="AH197">
            <v>45162</v>
          </cell>
          <cell r="AI197">
            <v>392426</v>
          </cell>
        </row>
        <row r="198">
          <cell r="A198">
            <v>20901</v>
          </cell>
          <cell r="B198">
            <v>43903</v>
          </cell>
          <cell r="C198" t="str">
            <v>41431-9-003</v>
          </cell>
          <cell r="D198">
            <v>20901</v>
          </cell>
          <cell r="E198">
            <v>209</v>
          </cell>
          <cell r="F198">
            <v>1</v>
          </cell>
          <cell r="G198" t="str">
            <v>RECUPERACION POR CURSOS DE CAPACITACION</v>
          </cell>
          <cell r="H198">
            <v>76806.66</v>
          </cell>
          <cell r="I198">
            <v>211470.01</v>
          </cell>
          <cell r="J198">
            <v>190791</v>
          </cell>
          <cell r="K198">
            <v>479067.67000000004</v>
          </cell>
          <cell r="L198">
            <v>167210</v>
          </cell>
          <cell r="M198">
            <v>60150</v>
          </cell>
          <cell r="N198">
            <v>124100</v>
          </cell>
          <cell r="O198">
            <v>351460</v>
          </cell>
          <cell r="P198">
            <v>204860</v>
          </cell>
          <cell r="Q198">
            <v>109500</v>
          </cell>
          <cell r="S198">
            <v>314360</v>
          </cell>
          <cell r="W198">
            <v>0</v>
          </cell>
          <cell r="X198">
            <v>1144887.67</v>
          </cell>
          <cell r="AA198">
            <v>0</v>
          </cell>
          <cell r="AB198">
            <v>1144887.67</v>
          </cell>
          <cell r="AE198">
            <v>209</v>
          </cell>
          <cell r="AF198">
            <v>1</v>
          </cell>
          <cell r="AG198" t="str">
            <v>RECUPERACION POR CURSOS DE CAPACITACION</v>
          </cell>
          <cell r="AH198">
            <v>109500</v>
          </cell>
          <cell r="AI198">
            <v>1144887.67</v>
          </cell>
        </row>
        <row r="199">
          <cell r="A199">
            <v>20800</v>
          </cell>
          <cell r="B199" t="e">
            <v>#N/A</v>
          </cell>
          <cell r="C199" t="e">
            <v>#N/A</v>
          </cell>
          <cell r="D199">
            <v>20800</v>
          </cell>
          <cell r="E199">
            <v>208</v>
          </cell>
          <cell r="F199">
            <v>0</v>
          </cell>
          <cell r="G199" t="str">
            <v>SERVICIOS DE REG. CIVIL</v>
          </cell>
          <cell r="H199">
            <v>76806.66</v>
          </cell>
          <cell r="I199">
            <v>211470.01</v>
          </cell>
          <cell r="J199">
            <v>190791</v>
          </cell>
          <cell r="K199">
            <v>479067.67000000004</v>
          </cell>
          <cell r="L199">
            <v>167210</v>
          </cell>
          <cell r="M199">
            <v>60150</v>
          </cell>
          <cell r="N199">
            <v>124100</v>
          </cell>
          <cell r="O199">
            <v>351460</v>
          </cell>
          <cell r="P199">
            <v>204860</v>
          </cell>
          <cell r="Q199">
            <v>109500</v>
          </cell>
          <cell r="S199">
            <v>314360</v>
          </cell>
          <cell r="W199">
            <v>0</v>
          </cell>
          <cell r="X199">
            <v>1144887.67</v>
          </cell>
          <cell r="AA199">
            <v>0</v>
          </cell>
          <cell r="AB199">
            <v>1144887.67</v>
          </cell>
          <cell r="AE199">
            <v>208</v>
          </cell>
          <cell r="AF199">
            <v>0</v>
          </cell>
          <cell r="AG199" t="str">
            <v>SERVICIOS DE REG. CIVIL</v>
          </cell>
          <cell r="AH199">
            <v>109500</v>
          </cell>
          <cell r="AI199">
            <v>1144887.67</v>
          </cell>
        </row>
        <row r="200">
          <cell r="A200">
            <v>21001</v>
          </cell>
          <cell r="B200">
            <v>43501</v>
          </cell>
          <cell r="C200" t="str">
            <v>41431-5-001</v>
          </cell>
          <cell r="D200">
            <v>21001</v>
          </cell>
          <cell r="E200">
            <v>210</v>
          </cell>
          <cell r="F200">
            <v>1</v>
          </cell>
          <cell r="G200" t="str">
            <v>REGISTROS DE COMPRA VENTA</v>
          </cell>
          <cell r="H200">
            <v>6756573.1600000001</v>
          </cell>
          <cell r="I200">
            <v>15381978.359999999</v>
          </cell>
          <cell r="J200">
            <v>143870871.72</v>
          </cell>
          <cell r="K200">
            <v>166009423.24000001</v>
          </cell>
          <cell r="L200">
            <v>8402874.9499999993</v>
          </cell>
          <cell r="M200">
            <v>455690075.70999998</v>
          </cell>
          <cell r="N200">
            <v>-560581564.10000002</v>
          </cell>
          <cell r="O200">
            <v>-96488613.440000057</v>
          </cell>
          <cell r="P200">
            <v>11645087.59</v>
          </cell>
          <cell r="Q200">
            <v>12688493.4</v>
          </cell>
          <cell r="S200">
            <v>24333580.990000002</v>
          </cell>
          <cell r="W200">
            <v>0</v>
          </cell>
          <cell r="X200">
            <v>93854390.789999962</v>
          </cell>
          <cell r="AA200">
            <v>0</v>
          </cell>
          <cell r="AB200">
            <v>93854390.790000007</v>
          </cell>
          <cell r="AE200">
            <v>210</v>
          </cell>
          <cell r="AF200">
            <v>1</v>
          </cell>
          <cell r="AG200" t="str">
            <v>REGISTROS DE COMPRA VENTA</v>
          </cell>
          <cell r="AH200">
            <v>12688493.4</v>
          </cell>
          <cell r="AI200">
            <v>93854390.790000007</v>
          </cell>
        </row>
        <row r="201">
          <cell r="A201">
            <v>21002</v>
          </cell>
          <cell r="B201">
            <v>43502</v>
          </cell>
          <cell r="C201" t="str">
            <v>41431-5-002</v>
          </cell>
          <cell r="D201">
            <v>21002</v>
          </cell>
          <cell r="E201">
            <v>210</v>
          </cell>
          <cell r="F201">
            <v>2</v>
          </cell>
          <cell r="G201" t="str">
            <v>REGISTROS DE HIPOTECAS</v>
          </cell>
          <cell r="H201">
            <v>596016.9</v>
          </cell>
          <cell r="I201">
            <v>849669.37</v>
          </cell>
          <cell r="J201">
            <v>870811</v>
          </cell>
          <cell r="K201">
            <v>2316497.27</v>
          </cell>
          <cell r="L201">
            <v>604821</v>
          </cell>
          <cell r="M201">
            <v>1318106</v>
          </cell>
          <cell r="N201">
            <v>1448578.96</v>
          </cell>
          <cell r="O201">
            <v>3371505.96</v>
          </cell>
          <cell r="P201">
            <v>1219616.5</v>
          </cell>
          <cell r="Q201">
            <v>1037745.42</v>
          </cell>
          <cell r="S201">
            <v>2257361.9199999999</v>
          </cell>
          <cell r="W201">
            <v>0</v>
          </cell>
          <cell r="X201">
            <v>7945365.1500000004</v>
          </cell>
          <cell r="AA201">
            <v>0</v>
          </cell>
          <cell r="AB201">
            <v>7945365.1500000004</v>
          </cell>
          <cell r="AE201">
            <v>210</v>
          </cell>
          <cell r="AF201">
            <v>2</v>
          </cell>
          <cell r="AG201" t="str">
            <v>REGISTROS DE HIPOTECAS</v>
          </cell>
          <cell r="AH201">
            <v>1037745.42</v>
          </cell>
          <cell r="AI201">
            <v>7945365.1500000004</v>
          </cell>
        </row>
        <row r="202">
          <cell r="A202">
            <v>21003</v>
          </cell>
          <cell r="B202">
            <v>43503</v>
          </cell>
          <cell r="C202" t="str">
            <v>41431-5-003</v>
          </cell>
          <cell r="D202">
            <v>21003</v>
          </cell>
          <cell r="E202">
            <v>210</v>
          </cell>
          <cell r="F202">
            <v>3</v>
          </cell>
          <cell r="G202" t="str">
            <v>REGISTROS DE DONACIONES</v>
          </cell>
          <cell r="H202">
            <v>603385.77</v>
          </cell>
          <cell r="I202">
            <v>878165</v>
          </cell>
          <cell r="J202">
            <v>875410.65</v>
          </cell>
          <cell r="K202">
            <v>2356961.42</v>
          </cell>
          <cell r="L202">
            <v>476730</v>
          </cell>
          <cell r="M202">
            <v>922948.6</v>
          </cell>
          <cell r="N202">
            <v>887503.21</v>
          </cell>
          <cell r="O202">
            <v>2287181.81</v>
          </cell>
          <cell r="P202">
            <v>826942.72</v>
          </cell>
          <cell r="Q202">
            <v>1095492</v>
          </cell>
          <cell r="S202">
            <v>1922434.72</v>
          </cell>
          <cell r="W202">
            <v>0</v>
          </cell>
          <cell r="X202">
            <v>6566577.9500000002</v>
          </cell>
          <cell r="AA202">
            <v>0</v>
          </cell>
          <cell r="AB202">
            <v>6566577.9500000002</v>
          </cell>
          <cell r="AE202">
            <v>210</v>
          </cell>
          <cell r="AF202">
            <v>3</v>
          </cell>
          <cell r="AG202" t="str">
            <v>REGISTROS DE DONACIONES</v>
          </cell>
          <cell r="AH202">
            <v>1095492</v>
          </cell>
          <cell r="AI202">
            <v>6566577.9500000002</v>
          </cell>
        </row>
        <row r="203">
          <cell r="A203">
            <v>21004</v>
          </cell>
          <cell r="B203">
            <v>43504</v>
          </cell>
          <cell r="C203" t="str">
            <v>41431-5-004</v>
          </cell>
          <cell r="D203">
            <v>21004</v>
          </cell>
          <cell r="E203">
            <v>210</v>
          </cell>
          <cell r="F203">
            <v>4</v>
          </cell>
          <cell r="G203" t="str">
            <v>REGISTROS DE CREDITOS OTORGADOS</v>
          </cell>
          <cell r="H203">
            <v>246131106.25999999</v>
          </cell>
          <cell r="I203">
            <v>7790286.2800000003</v>
          </cell>
          <cell r="J203">
            <v>6654821.3499999996</v>
          </cell>
          <cell r="K203">
            <v>260576213.88999999</v>
          </cell>
          <cell r="L203">
            <v>4657607.53</v>
          </cell>
          <cell r="M203">
            <v>56397540.799999997</v>
          </cell>
          <cell r="N203">
            <v>-287975936.94</v>
          </cell>
          <cell r="O203">
            <v>-226920788.61000001</v>
          </cell>
          <cell r="P203">
            <v>5700441.8300000001</v>
          </cell>
          <cell r="Q203">
            <v>6353283.5</v>
          </cell>
          <cell r="S203">
            <v>12053725.33</v>
          </cell>
          <cell r="W203">
            <v>0</v>
          </cell>
          <cell r="X203">
            <v>45709150.609999985</v>
          </cell>
          <cell r="AA203">
            <v>0</v>
          </cell>
          <cell r="AB203">
            <v>45709150.609999999</v>
          </cell>
          <cell r="AE203">
            <v>210</v>
          </cell>
          <cell r="AF203">
            <v>4</v>
          </cell>
          <cell r="AG203" t="str">
            <v>REGISTROS DE CREDITOS OTORGADOS</v>
          </cell>
          <cell r="AH203">
            <v>6353283.5</v>
          </cell>
          <cell r="AI203">
            <v>45709150.609999999</v>
          </cell>
        </row>
        <row r="204">
          <cell r="A204">
            <v>21005</v>
          </cell>
          <cell r="B204">
            <v>43505</v>
          </cell>
          <cell r="C204" t="str">
            <v>41431-5-005</v>
          </cell>
          <cell r="D204">
            <v>21005</v>
          </cell>
          <cell r="E204">
            <v>210</v>
          </cell>
          <cell r="F204">
            <v>5</v>
          </cell>
          <cell r="G204" t="str">
            <v>REG. DE AUMENTO O DISMINUCION DE CAPITAL</v>
          </cell>
          <cell r="H204">
            <v>455761.12</v>
          </cell>
          <cell r="I204">
            <v>1063660</v>
          </cell>
          <cell r="J204">
            <v>751493.25</v>
          </cell>
          <cell r="K204">
            <v>2270914.37</v>
          </cell>
          <cell r="L204">
            <v>430126.5</v>
          </cell>
          <cell r="M204">
            <v>783844.5</v>
          </cell>
          <cell r="N204">
            <v>776023</v>
          </cell>
          <cell r="O204">
            <v>1989994</v>
          </cell>
          <cell r="P204">
            <v>779225</v>
          </cell>
          <cell r="Q204">
            <v>805225.5</v>
          </cell>
          <cell r="S204">
            <v>1584450.5</v>
          </cell>
          <cell r="W204">
            <v>0</v>
          </cell>
          <cell r="X204">
            <v>5845358.8700000001</v>
          </cell>
          <cell r="AA204">
            <v>0</v>
          </cell>
          <cell r="AB204">
            <v>5845358.8700000001</v>
          </cell>
          <cell r="AE204">
            <v>210</v>
          </cell>
          <cell r="AF204">
            <v>5</v>
          </cell>
          <cell r="AG204" t="str">
            <v>REG. DE AUMENTO O DISMINUCION DE CAPITAL</v>
          </cell>
          <cell r="AH204">
            <v>805225.5</v>
          </cell>
          <cell r="AI204">
            <v>5845358.8700000001</v>
          </cell>
        </row>
        <row r="205">
          <cell r="A205">
            <v>21006</v>
          </cell>
          <cell r="B205">
            <v>43506</v>
          </cell>
          <cell r="C205" t="str">
            <v>41431-5-006</v>
          </cell>
          <cell r="D205">
            <v>21006</v>
          </cell>
          <cell r="E205">
            <v>210</v>
          </cell>
          <cell r="F205">
            <v>6</v>
          </cell>
          <cell r="G205" t="str">
            <v>REGISTRO DE INSCRIPCION DE SOCIEDADES</v>
          </cell>
          <cell r="H205">
            <v>156950</v>
          </cell>
          <cell r="I205">
            <v>322098</v>
          </cell>
          <cell r="J205">
            <v>274384</v>
          </cell>
          <cell r="K205">
            <v>753432</v>
          </cell>
          <cell r="L205">
            <v>181582</v>
          </cell>
          <cell r="M205">
            <v>192744</v>
          </cell>
          <cell r="N205">
            <v>224385</v>
          </cell>
          <cell r="O205">
            <v>598711</v>
          </cell>
          <cell r="P205">
            <v>142067</v>
          </cell>
          <cell r="Q205">
            <v>244371</v>
          </cell>
          <cell r="S205">
            <v>386438</v>
          </cell>
          <cell r="W205">
            <v>0</v>
          </cell>
          <cell r="X205">
            <v>1738581</v>
          </cell>
          <cell r="AA205">
            <v>0</v>
          </cell>
          <cell r="AB205">
            <v>1738581</v>
          </cell>
          <cell r="AE205">
            <v>210</v>
          </cell>
          <cell r="AF205">
            <v>6</v>
          </cell>
          <cell r="AG205" t="str">
            <v>REGISTRO DE INSCRIPCION DE SOCIEDADES</v>
          </cell>
          <cell r="AH205">
            <v>244371</v>
          </cell>
          <cell r="AI205">
            <v>1738581</v>
          </cell>
        </row>
        <row r="206">
          <cell r="A206">
            <v>21007</v>
          </cell>
          <cell r="B206">
            <v>43507</v>
          </cell>
          <cell r="C206" t="str">
            <v>41431-5-007</v>
          </cell>
          <cell r="D206">
            <v>21007</v>
          </cell>
          <cell r="E206">
            <v>210</v>
          </cell>
          <cell r="F206">
            <v>7</v>
          </cell>
          <cell r="G206" t="str">
            <v>REGISTRO DE SENTENCIAS Y SOCIEDADES</v>
          </cell>
          <cell r="H206">
            <v>3107</v>
          </cell>
          <cell r="I206">
            <v>2920</v>
          </cell>
          <cell r="J206">
            <v>4397</v>
          </cell>
          <cell r="K206">
            <v>10424</v>
          </cell>
          <cell r="L206">
            <v>2184</v>
          </cell>
          <cell r="M206">
            <v>9202</v>
          </cell>
          <cell r="N206">
            <v>4174</v>
          </cell>
          <cell r="O206">
            <v>15560</v>
          </cell>
          <cell r="P206">
            <v>3830</v>
          </cell>
          <cell r="Q206">
            <v>3971.5</v>
          </cell>
          <cell r="S206">
            <v>7801.5</v>
          </cell>
          <cell r="W206">
            <v>0</v>
          </cell>
          <cell r="X206">
            <v>33785.5</v>
          </cell>
          <cell r="AA206">
            <v>0</v>
          </cell>
          <cell r="AB206">
            <v>33785.5</v>
          </cell>
          <cell r="AE206">
            <v>210</v>
          </cell>
          <cell r="AF206">
            <v>7</v>
          </cell>
          <cell r="AG206" t="str">
            <v>REGISTRO DE SENTENCIAS Y SOCIEDADES</v>
          </cell>
          <cell r="AH206">
            <v>3971.5</v>
          </cell>
          <cell r="AI206">
            <v>33785.5</v>
          </cell>
        </row>
        <row r="207">
          <cell r="A207">
            <v>21008</v>
          </cell>
          <cell r="B207">
            <v>43508</v>
          </cell>
          <cell r="C207" t="str">
            <v>41431-5-008</v>
          </cell>
          <cell r="D207">
            <v>21008</v>
          </cell>
          <cell r="E207">
            <v>210</v>
          </cell>
          <cell r="F207">
            <v>8</v>
          </cell>
          <cell r="G207" t="str">
            <v>REGISTRO DE CONSTANCIAS Y CERTIFICADOS</v>
          </cell>
          <cell r="H207">
            <v>1206313</v>
          </cell>
          <cell r="I207">
            <v>2221978</v>
          </cell>
          <cell r="J207">
            <v>2097205</v>
          </cell>
          <cell r="K207">
            <v>5525496</v>
          </cell>
          <cell r="L207">
            <v>1239085</v>
          </cell>
          <cell r="M207">
            <v>1620215</v>
          </cell>
          <cell r="N207">
            <v>1837237</v>
          </cell>
          <cell r="O207">
            <v>4696537</v>
          </cell>
          <cell r="P207">
            <v>1589578</v>
          </cell>
          <cell r="Q207">
            <v>2003956</v>
          </cell>
          <cell r="S207">
            <v>3593534</v>
          </cell>
          <cell r="W207">
            <v>0</v>
          </cell>
          <cell r="X207">
            <v>13815567</v>
          </cell>
          <cell r="AA207">
            <v>0</v>
          </cell>
          <cell r="AB207">
            <v>13815567</v>
          </cell>
          <cell r="AE207">
            <v>210</v>
          </cell>
          <cell r="AF207">
            <v>8</v>
          </cell>
          <cell r="AG207" t="str">
            <v>REGISTRO DE CONSTANCIAS Y CERTIFICADOS</v>
          </cell>
          <cell r="AH207">
            <v>2003956</v>
          </cell>
          <cell r="AI207">
            <v>13815567</v>
          </cell>
        </row>
        <row r="208">
          <cell r="A208">
            <v>21009</v>
          </cell>
          <cell r="B208">
            <v>43509</v>
          </cell>
          <cell r="C208" t="str">
            <v>41431-5-009</v>
          </cell>
          <cell r="D208">
            <v>21009</v>
          </cell>
          <cell r="E208">
            <v>210</v>
          </cell>
          <cell r="F208">
            <v>9</v>
          </cell>
          <cell r="G208" t="str">
            <v>REGISTRO DE ARRENDAMIENTO</v>
          </cell>
          <cell r="H208">
            <v>26821</v>
          </cell>
          <cell r="I208">
            <v>69235</v>
          </cell>
          <cell r="J208">
            <v>21805</v>
          </cell>
          <cell r="K208">
            <v>117861</v>
          </cell>
          <cell r="L208">
            <v>47540</v>
          </cell>
          <cell r="M208">
            <v>28297</v>
          </cell>
          <cell r="N208">
            <v>35785</v>
          </cell>
          <cell r="O208">
            <v>111622</v>
          </cell>
          <cell r="P208">
            <v>44428</v>
          </cell>
          <cell r="Q208">
            <v>70340</v>
          </cell>
          <cell r="S208">
            <v>114768</v>
          </cell>
          <cell r="W208">
            <v>0</v>
          </cell>
          <cell r="X208">
            <v>344251</v>
          </cell>
          <cell r="AA208">
            <v>0</v>
          </cell>
          <cell r="AB208">
            <v>344251</v>
          </cell>
          <cell r="AE208">
            <v>210</v>
          </cell>
          <cell r="AF208">
            <v>9</v>
          </cell>
          <cell r="AG208" t="str">
            <v>REGISTRO DE ARRENDAMIENTO</v>
          </cell>
          <cell r="AH208">
            <v>70340</v>
          </cell>
          <cell r="AI208">
            <v>344251</v>
          </cell>
        </row>
        <row r="209">
          <cell r="A209">
            <v>21010</v>
          </cell>
          <cell r="B209">
            <v>43510</v>
          </cell>
          <cell r="C209" t="str">
            <v>41431-5-010</v>
          </cell>
          <cell r="D209">
            <v>21010</v>
          </cell>
          <cell r="E209">
            <v>210</v>
          </cell>
          <cell r="F209">
            <v>10</v>
          </cell>
          <cell r="G209" t="str">
            <v>REGISTRO DE RECONOCIMIENTO DE ADEUDO</v>
          </cell>
          <cell r="H209">
            <v>168179.81</v>
          </cell>
          <cell r="I209">
            <v>442130.32</v>
          </cell>
          <cell r="J209">
            <v>310624.48</v>
          </cell>
          <cell r="K209">
            <v>920934.61</v>
          </cell>
          <cell r="L209">
            <v>377026.82</v>
          </cell>
          <cell r="M209">
            <v>356810.18</v>
          </cell>
          <cell r="N209">
            <v>311570.43</v>
          </cell>
          <cell r="O209">
            <v>1045407.4299999999</v>
          </cell>
          <cell r="P209">
            <v>253616.63</v>
          </cell>
          <cell r="Q209">
            <v>324312.62</v>
          </cell>
          <cell r="S209">
            <v>577929.25</v>
          </cell>
          <cell r="W209">
            <v>0</v>
          </cell>
          <cell r="X209">
            <v>2544271.29</v>
          </cell>
          <cell r="AA209">
            <v>0</v>
          </cell>
          <cell r="AB209">
            <v>2544271.29</v>
          </cell>
          <cell r="AE209">
            <v>210</v>
          </cell>
          <cell r="AF209">
            <v>10</v>
          </cell>
          <cell r="AG209" t="str">
            <v>REGISTRO DE RECONOCIMIENTO DE ADEUDO</v>
          </cell>
          <cell r="AH209">
            <v>324312.62</v>
          </cell>
          <cell r="AI209">
            <v>2544271.29</v>
          </cell>
        </row>
        <row r="210">
          <cell r="A210">
            <v>21011</v>
          </cell>
          <cell r="B210">
            <v>43511</v>
          </cell>
          <cell r="C210" t="str">
            <v>41431-5-011</v>
          </cell>
          <cell r="D210">
            <v>21011</v>
          </cell>
          <cell r="E210">
            <v>210</v>
          </cell>
          <cell r="F210">
            <v>11</v>
          </cell>
          <cell r="G210" t="str">
            <v>REGISTRO DE CANCELACIONES</v>
          </cell>
          <cell r="H210">
            <v>634696.68999999994</v>
          </cell>
          <cell r="I210">
            <v>1252774.1100000001</v>
          </cell>
          <cell r="J210">
            <v>1182142.6399999999</v>
          </cell>
          <cell r="K210">
            <v>3069613.44</v>
          </cell>
          <cell r="L210">
            <v>805508.69</v>
          </cell>
          <cell r="M210">
            <v>1044556.57</v>
          </cell>
          <cell r="N210">
            <v>1086414.32</v>
          </cell>
          <cell r="O210">
            <v>2936479.58</v>
          </cell>
          <cell r="P210">
            <v>1051030.5900000001</v>
          </cell>
          <cell r="Q210">
            <v>1228290.8400000001</v>
          </cell>
          <cell r="S210">
            <v>2279321.4300000002</v>
          </cell>
          <cell r="W210">
            <v>0</v>
          </cell>
          <cell r="X210">
            <v>8285414.4499999993</v>
          </cell>
          <cell r="AA210">
            <v>0</v>
          </cell>
          <cell r="AB210">
            <v>8285414.4500000002</v>
          </cell>
          <cell r="AE210">
            <v>210</v>
          </cell>
          <cell r="AF210">
            <v>11</v>
          </cell>
          <cell r="AG210" t="str">
            <v>REGISTRO DE CANCELACIONES</v>
          </cell>
          <cell r="AH210">
            <v>1228290.8400000001</v>
          </cell>
          <cell r="AI210">
            <v>8285414.4500000002</v>
          </cell>
        </row>
        <row r="211">
          <cell r="A211">
            <v>21012</v>
          </cell>
          <cell r="B211">
            <v>43512</v>
          </cell>
          <cell r="C211" t="str">
            <v>41431-5-012</v>
          </cell>
          <cell r="D211">
            <v>21012</v>
          </cell>
          <cell r="E211">
            <v>210</v>
          </cell>
          <cell r="F211">
            <v>12</v>
          </cell>
          <cell r="G211" t="str">
            <v>REGISTRO DE DERECHOS POR HOJA</v>
          </cell>
          <cell r="H211">
            <v>380996.63</v>
          </cell>
          <cell r="I211">
            <v>766402.95</v>
          </cell>
          <cell r="J211">
            <v>741140.77</v>
          </cell>
          <cell r="K211">
            <v>1888540.35</v>
          </cell>
          <cell r="L211">
            <v>516292.68</v>
          </cell>
          <cell r="M211">
            <v>621435.65</v>
          </cell>
          <cell r="N211">
            <v>635794.56999999995</v>
          </cell>
          <cell r="O211">
            <v>1773522.9</v>
          </cell>
          <cell r="P211">
            <v>570131.53</v>
          </cell>
          <cell r="Q211">
            <v>596500.41</v>
          </cell>
          <cell r="S211">
            <v>1166631.94</v>
          </cell>
          <cell r="W211">
            <v>0</v>
          </cell>
          <cell r="X211">
            <v>4828695.1899999995</v>
          </cell>
          <cell r="AA211">
            <v>0</v>
          </cell>
          <cell r="AB211">
            <v>4828695.1900000004</v>
          </cell>
          <cell r="AE211">
            <v>210</v>
          </cell>
          <cell r="AF211">
            <v>12</v>
          </cell>
          <cell r="AG211" t="str">
            <v>REGISTRO DE DERECHOS POR HOJA</v>
          </cell>
          <cell r="AH211">
            <v>596500.41</v>
          </cell>
          <cell r="AI211">
            <v>4828695.1900000004</v>
          </cell>
        </row>
        <row r="212">
          <cell r="A212">
            <v>21013</v>
          </cell>
          <cell r="B212">
            <v>43513</v>
          </cell>
          <cell r="C212" t="str">
            <v>41431-5-013</v>
          </cell>
          <cell r="D212">
            <v>21013</v>
          </cell>
          <cell r="E212">
            <v>210</v>
          </cell>
          <cell r="F212">
            <v>13</v>
          </cell>
          <cell r="G212" t="str">
            <v>REGISTRO DE EMBARGOS</v>
          </cell>
          <cell r="H212">
            <v>187324.21</v>
          </cell>
          <cell r="I212">
            <v>691097</v>
          </cell>
          <cell r="J212">
            <v>522695</v>
          </cell>
          <cell r="K212">
            <v>1401116.21</v>
          </cell>
          <cell r="L212">
            <v>404145</v>
          </cell>
          <cell r="M212">
            <v>362829</v>
          </cell>
          <cell r="N212">
            <v>519191</v>
          </cell>
          <cell r="O212">
            <v>1286165</v>
          </cell>
          <cell r="P212">
            <v>301483</v>
          </cell>
          <cell r="Q212">
            <v>440944</v>
          </cell>
          <cell r="S212">
            <v>742427</v>
          </cell>
          <cell r="W212">
            <v>0</v>
          </cell>
          <cell r="X212">
            <v>3429708.21</v>
          </cell>
          <cell r="AA212">
            <v>0</v>
          </cell>
          <cell r="AB212">
            <v>3429708.21</v>
          </cell>
          <cell r="AE212">
            <v>210</v>
          </cell>
          <cell r="AF212">
            <v>13</v>
          </cell>
          <cell r="AG212" t="str">
            <v>REGISTRO DE EMBARGOS</v>
          </cell>
          <cell r="AH212">
            <v>440944</v>
          </cell>
          <cell r="AI212">
            <v>3429708.21</v>
          </cell>
        </row>
        <row r="213">
          <cell r="A213">
            <v>21014</v>
          </cell>
          <cell r="B213">
            <v>43514</v>
          </cell>
          <cell r="C213" t="str">
            <v>41431-5-014</v>
          </cell>
          <cell r="D213">
            <v>21014</v>
          </cell>
          <cell r="E213">
            <v>210</v>
          </cell>
          <cell r="F213">
            <v>14</v>
          </cell>
          <cell r="G213" t="str">
            <v>REGISTRO DE HIJUELAS</v>
          </cell>
          <cell r="H213">
            <v>270191</v>
          </cell>
          <cell r="I213">
            <v>612152.85</v>
          </cell>
          <cell r="J213">
            <v>476183.27</v>
          </cell>
          <cell r="K213">
            <v>1358527.12</v>
          </cell>
          <cell r="L213">
            <v>265944.5</v>
          </cell>
          <cell r="M213">
            <v>374985.69</v>
          </cell>
          <cell r="N213">
            <v>508940.87</v>
          </cell>
          <cell r="O213">
            <v>1149871.06</v>
          </cell>
          <cell r="P213">
            <v>431964.3</v>
          </cell>
          <cell r="Q213">
            <v>502042.63</v>
          </cell>
          <cell r="S213">
            <v>934006.92999999993</v>
          </cell>
          <cell r="W213">
            <v>0</v>
          </cell>
          <cell r="X213">
            <v>3442405.1100000003</v>
          </cell>
          <cell r="AA213">
            <v>0</v>
          </cell>
          <cell r="AB213">
            <v>3442405.11</v>
          </cell>
          <cell r="AE213">
            <v>210</v>
          </cell>
          <cell r="AF213">
            <v>14</v>
          </cell>
          <cell r="AG213" t="str">
            <v>REGISTRO DE HIJUELAS</v>
          </cell>
          <cell r="AH213">
            <v>502042.63</v>
          </cell>
          <cell r="AI213">
            <v>3442405.11</v>
          </cell>
        </row>
        <row r="214">
          <cell r="A214">
            <v>21015</v>
          </cell>
          <cell r="B214">
            <v>43515</v>
          </cell>
          <cell r="C214" t="str">
            <v>41431-5-015</v>
          </cell>
          <cell r="D214">
            <v>21015</v>
          </cell>
          <cell r="E214">
            <v>210</v>
          </cell>
          <cell r="F214">
            <v>15</v>
          </cell>
          <cell r="G214" t="str">
            <v>OTROS REGISTROS DEL REG PUB DE LA PROP</v>
          </cell>
          <cell r="H214">
            <v>4729056.3499999996</v>
          </cell>
          <cell r="I214">
            <v>8651532.3599999994</v>
          </cell>
          <cell r="J214">
            <v>7999814.6399999997</v>
          </cell>
          <cell r="K214">
            <v>21380403.349999998</v>
          </cell>
          <cell r="L214">
            <v>6158822.8899999997</v>
          </cell>
          <cell r="M214">
            <v>6641527.3600000003</v>
          </cell>
          <cell r="N214">
            <v>7781638.6299999999</v>
          </cell>
          <cell r="O214">
            <v>20581988.879999999</v>
          </cell>
          <cell r="P214">
            <v>7067481.6299999999</v>
          </cell>
          <cell r="Q214">
            <v>7376629.0800000001</v>
          </cell>
          <cell r="S214">
            <v>14444110.710000001</v>
          </cell>
          <cell r="W214">
            <v>0</v>
          </cell>
          <cell r="X214">
            <v>56406502.939999998</v>
          </cell>
          <cell r="AA214">
            <v>0</v>
          </cell>
          <cell r="AB214">
            <v>56406502.939999998</v>
          </cell>
          <cell r="AE214">
            <v>210</v>
          </cell>
          <cell r="AF214">
            <v>15</v>
          </cell>
          <cell r="AG214" t="str">
            <v>OTROS REGISTROS DEL REG PUB DE LA PROP</v>
          </cell>
          <cell r="AH214">
            <v>7376629.0800000001</v>
          </cell>
          <cell r="AI214">
            <v>56406502.939999998</v>
          </cell>
        </row>
        <row r="215">
          <cell r="B215" t="e">
            <v>#N/A</v>
          </cell>
          <cell r="C215" t="e">
            <v>#N/A</v>
          </cell>
          <cell r="D215">
            <v>21000</v>
          </cell>
          <cell r="E215">
            <v>210</v>
          </cell>
          <cell r="F215">
            <v>0</v>
          </cell>
          <cell r="G215" t="str">
            <v>SERVICIOS DE REG. PUBLICO</v>
          </cell>
          <cell r="H215">
            <v>262306478.90000001</v>
          </cell>
          <cell r="I215">
            <v>40996079.600000001</v>
          </cell>
          <cell r="J215">
            <v>166653799.77000001</v>
          </cell>
          <cell r="K215">
            <v>469956358.26999998</v>
          </cell>
          <cell r="L215">
            <v>24570291.559999999</v>
          </cell>
          <cell r="M215">
            <v>526365118.06</v>
          </cell>
          <cell r="N215">
            <v>-832500265.04999995</v>
          </cell>
          <cell r="O215">
            <v>-281564855.42999995</v>
          </cell>
          <cell r="P215">
            <v>31626924.32</v>
          </cell>
          <cell r="Q215">
            <v>34771597.899999999</v>
          </cell>
          <cell r="S215">
            <v>66398522.219999999</v>
          </cell>
          <cell r="W215">
            <v>0</v>
          </cell>
          <cell r="X215">
            <v>254790025.06000003</v>
          </cell>
          <cell r="AA215">
            <v>0</v>
          </cell>
          <cell r="AB215">
            <v>254790025.06</v>
          </cell>
          <cell r="AE215">
            <v>210</v>
          </cell>
          <cell r="AF215">
            <v>0</v>
          </cell>
          <cell r="AG215" t="str">
            <v>SERVICIOS DE REG. PUBLICO</v>
          </cell>
          <cell r="AH215">
            <v>34771597.899999999</v>
          </cell>
          <cell r="AI215">
            <v>254790025.06</v>
          </cell>
        </row>
        <row r="216">
          <cell r="A216">
            <v>21100</v>
          </cell>
          <cell r="B216">
            <v>43601</v>
          </cell>
          <cell r="C216" t="str">
            <v>41431-6-001</v>
          </cell>
          <cell r="D216">
            <v>21100</v>
          </cell>
          <cell r="E216">
            <v>211</v>
          </cell>
          <cell r="F216">
            <v>0</v>
          </cell>
          <cell r="G216" t="str">
            <v>AUTORIZACION DE PROTOCOLOS</v>
          </cell>
          <cell r="H216">
            <v>10210</v>
          </cell>
          <cell r="I216">
            <v>19536</v>
          </cell>
          <cell r="J216">
            <v>22080</v>
          </cell>
          <cell r="K216">
            <v>51826</v>
          </cell>
          <cell r="L216">
            <v>10678</v>
          </cell>
          <cell r="M216">
            <v>14235</v>
          </cell>
          <cell r="N216">
            <v>9116</v>
          </cell>
          <cell r="O216">
            <v>34029</v>
          </cell>
          <cell r="P216">
            <v>4240</v>
          </cell>
          <cell r="Q216">
            <v>12526</v>
          </cell>
          <cell r="S216">
            <v>16766</v>
          </cell>
          <cell r="W216">
            <v>0</v>
          </cell>
          <cell r="X216">
            <v>102621</v>
          </cell>
          <cell r="AA216">
            <v>0</v>
          </cell>
          <cell r="AB216">
            <v>102621</v>
          </cell>
          <cell r="AE216">
            <v>211</v>
          </cell>
          <cell r="AF216">
            <v>0</v>
          </cell>
          <cell r="AG216" t="str">
            <v>AUTORIZACION DE PROTOCOLOS</v>
          </cell>
          <cell r="AH216">
            <v>12526</v>
          </cell>
          <cell r="AI216">
            <v>102621</v>
          </cell>
        </row>
        <row r="217">
          <cell r="A217">
            <v>21101</v>
          </cell>
          <cell r="B217">
            <v>43602</v>
          </cell>
          <cell r="C217" t="str">
            <v>41431-6-002</v>
          </cell>
          <cell r="D217">
            <v>21101</v>
          </cell>
          <cell r="E217">
            <v>211</v>
          </cell>
          <cell r="F217">
            <v>1</v>
          </cell>
          <cell r="G217" t="str">
            <v>APERTURA DE FOLIOS DE PROTOCOLOS</v>
          </cell>
          <cell r="H217">
            <v>0</v>
          </cell>
          <cell r="I217">
            <v>598400</v>
          </cell>
          <cell r="J217">
            <v>824000</v>
          </cell>
          <cell r="K217">
            <v>1422400</v>
          </cell>
          <cell r="L217">
            <v>0</v>
          </cell>
          <cell r="M217">
            <v>1460000</v>
          </cell>
          <cell r="N217">
            <v>864000</v>
          </cell>
          <cell r="O217">
            <v>2324000</v>
          </cell>
          <cell r="P217">
            <v>621000</v>
          </cell>
          <cell r="Q217">
            <v>823939</v>
          </cell>
          <cell r="S217">
            <v>1444939</v>
          </cell>
          <cell r="W217">
            <v>0</v>
          </cell>
          <cell r="X217">
            <v>5191339</v>
          </cell>
          <cell r="AA217">
            <v>0</v>
          </cell>
          <cell r="AB217">
            <v>5191339</v>
          </cell>
          <cell r="AE217">
            <v>211</v>
          </cell>
          <cell r="AF217">
            <v>1</v>
          </cell>
          <cell r="AG217" t="str">
            <v>APERTURA DE FOLIOS DE PROTOCOLOS</v>
          </cell>
          <cell r="AH217">
            <v>823939</v>
          </cell>
          <cell r="AI217">
            <v>5191339</v>
          </cell>
        </row>
        <row r="218">
          <cell r="A218">
            <v>21102</v>
          </cell>
          <cell r="B218">
            <v>43603</v>
          </cell>
          <cell r="C218" t="str">
            <v>41431-6-003</v>
          </cell>
          <cell r="D218">
            <v>21102</v>
          </cell>
          <cell r="E218">
            <v>211</v>
          </cell>
          <cell r="F218">
            <v>2</v>
          </cell>
          <cell r="G218" t="str">
            <v>CIERRE DE FOLIOS DE PROTOCOLOS</v>
          </cell>
          <cell r="H218">
            <v>446800</v>
          </cell>
          <cell r="I218">
            <v>1913600</v>
          </cell>
          <cell r="J218">
            <v>1249600</v>
          </cell>
          <cell r="K218">
            <v>3610000</v>
          </cell>
          <cell r="L218">
            <v>358400</v>
          </cell>
          <cell r="M218">
            <v>1111200</v>
          </cell>
          <cell r="N218">
            <v>880400</v>
          </cell>
          <cell r="O218">
            <v>2350000</v>
          </cell>
          <cell r="P218">
            <v>548800</v>
          </cell>
          <cell r="Q218">
            <v>537600</v>
          </cell>
          <cell r="S218">
            <v>1086400</v>
          </cell>
          <cell r="W218">
            <v>0</v>
          </cell>
          <cell r="X218">
            <v>7046400</v>
          </cell>
          <cell r="AA218">
            <v>0</v>
          </cell>
          <cell r="AB218">
            <v>7046400</v>
          </cell>
          <cell r="AE218">
            <v>211</v>
          </cell>
          <cell r="AF218">
            <v>2</v>
          </cell>
          <cell r="AG218" t="str">
            <v>CIERRE DE FOLIOS DE PROTOCOLOS</v>
          </cell>
          <cell r="AH218">
            <v>537600</v>
          </cell>
          <cell r="AI218">
            <v>7046400</v>
          </cell>
        </row>
        <row r="219">
          <cell r="A219">
            <v>21200</v>
          </cell>
          <cell r="B219" t="e">
            <v>#N/A</v>
          </cell>
          <cell r="C219" t="e">
            <v>#N/A</v>
          </cell>
          <cell r="D219">
            <v>21200</v>
          </cell>
          <cell r="E219">
            <v>212</v>
          </cell>
          <cell r="F219">
            <v>0</v>
          </cell>
          <cell r="G219" t="str">
            <v>CENTRO DE ATENCION A MIGRANTES</v>
          </cell>
          <cell r="H219">
            <v>0</v>
          </cell>
          <cell r="I219">
            <v>0</v>
          </cell>
          <cell r="J219">
            <v>0</v>
          </cell>
          <cell r="K219">
            <v>0</v>
          </cell>
          <cell r="L219">
            <v>0</v>
          </cell>
          <cell r="M219">
            <v>0</v>
          </cell>
          <cell r="N219">
            <v>0</v>
          </cell>
          <cell r="O219">
            <v>0</v>
          </cell>
          <cell r="P219">
            <v>0</v>
          </cell>
          <cell r="Q219">
            <v>0</v>
          </cell>
          <cell r="S219">
            <v>0</v>
          </cell>
          <cell r="W219">
            <v>0</v>
          </cell>
          <cell r="X219">
            <v>0</v>
          </cell>
          <cell r="AA219">
            <v>0</v>
          </cell>
          <cell r="AB219">
            <v>0</v>
          </cell>
          <cell r="AE219">
            <v>212</v>
          </cell>
          <cell r="AF219">
            <v>0</v>
          </cell>
          <cell r="AG219" t="str">
            <v>CENTRO DE ATENCION A MIGRANTES</v>
          </cell>
          <cell r="AH219">
            <v>0</v>
          </cell>
          <cell r="AI219">
            <v>0</v>
          </cell>
        </row>
        <row r="220">
          <cell r="A220">
            <v>21201</v>
          </cell>
          <cell r="B220">
            <v>51301</v>
          </cell>
          <cell r="C220" t="str">
            <v>41591-1-001</v>
          </cell>
          <cell r="D220">
            <v>21201</v>
          </cell>
          <cell r="E220">
            <v>212</v>
          </cell>
          <cell r="F220">
            <v>1</v>
          </cell>
          <cell r="G220" t="str">
            <v>ASESORIA P/SOLICITUD VISA TURISTA,A DOME</v>
          </cell>
          <cell r="H220">
            <v>1272</v>
          </cell>
          <cell r="I220">
            <v>2544</v>
          </cell>
          <cell r="J220">
            <v>5512</v>
          </cell>
          <cell r="K220">
            <v>9328</v>
          </cell>
          <cell r="L220">
            <v>848</v>
          </cell>
          <cell r="M220">
            <v>3392</v>
          </cell>
          <cell r="N220">
            <v>4647</v>
          </cell>
          <cell r="O220">
            <v>8887</v>
          </cell>
          <cell r="P220">
            <v>848</v>
          </cell>
          <cell r="Q220">
            <v>5088</v>
          </cell>
          <cell r="S220">
            <v>5936</v>
          </cell>
          <cell r="W220">
            <v>0</v>
          </cell>
          <cell r="X220">
            <v>24151</v>
          </cell>
          <cell r="AA220">
            <v>0</v>
          </cell>
          <cell r="AB220">
            <v>24151</v>
          </cell>
          <cell r="AE220">
            <v>212</v>
          </cell>
          <cell r="AF220">
            <v>1</v>
          </cell>
          <cell r="AG220" t="str">
            <v>ASESORIA P/SOLICITUD VISA TURISTA,A DOME</v>
          </cell>
          <cell r="AH220">
            <v>5088</v>
          </cell>
          <cell r="AI220">
            <v>24151</v>
          </cell>
        </row>
        <row r="221">
          <cell r="A221">
            <v>21202</v>
          </cell>
          <cell r="B221">
            <v>51302</v>
          </cell>
          <cell r="C221" t="str">
            <v>41591-1-002</v>
          </cell>
          <cell r="D221">
            <v>21202</v>
          </cell>
          <cell r="E221">
            <v>212</v>
          </cell>
          <cell r="F221">
            <v>2</v>
          </cell>
          <cell r="G221" t="str">
            <v>GESTION P/SOLICIT VISA ESTUDIANTE,COMERC</v>
          </cell>
          <cell r="H221">
            <v>0</v>
          </cell>
          <cell r="I221">
            <v>0</v>
          </cell>
          <cell r="J221">
            <v>0</v>
          </cell>
          <cell r="K221">
            <v>0</v>
          </cell>
          <cell r="L221">
            <v>0</v>
          </cell>
          <cell r="M221">
            <v>0</v>
          </cell>
          <cell r="N221">
            <v>0</v>
          </cell>
          <cell r="O221">
            <v>0</v>
          </cell>
          <cell r="P221">
            <v>0</v>
          </cell>
          <cell r="Q221">
            <v>0</v>
          </cell>
          <cell r="S221">
            <v>0</v>
          </cell>
          <cell r="W221">
            <v>0</v>
          </cell>
          <cell r="X221">
            <v>0</v>
          </cell>
          <cell r="AA221">
            <v>0</v>
          </cell>
          <cell r="AB221">
            <v>0</v>
          </cell>
          <cell r="AE221">
            <v>212</v>
          </cell>
          <cell r="AF221">
            <v>2</v>
          </cell>
          <cell r="AG221" t="str">
            <v>GESTION P/SOLICIT VISA ESTUDIANTE,COMERC</v>
          </cell>
          <cell r="AH221">
            <v>0</v>
          </cell>
          <cell r="AI221">
            <v>0</v>
          </cell>
        </row>
        <row r="222">
          <cell r="A222">
            <v>21203</v>
          </cell>
          <cell r="B222">
            <v>51303</v>
          </cell>
          <cell r="C222" t="str">
            <v>41591-1-003</v>
          </cell>
          <cell r="D222">
            <v>21203</v>
          </cell>
          <cell r="E222">
            <v>212</v>
          </cell>
          <cell r="F222">
            <v>3</v>
          </cell>
          <cell r="G222" t="str">
            <v>ASESOR P/SOLICITUD VISA PROFES Y CHIPRE</v>
          </cell>
          <cell r="H222">
            <v>0</v>
          </cell>
          <cell r="I222">
            <v>0</v>
          </cell>
          <cell r="J222">
            <v>0</v>
          </cell>
          <cell r="K222">
            <v>0</v>
          </cell>
          <cell r="L222">
            <v>0</v>
          </cell>
          <cell r="M222">
            <v>0</v>
          </cell>
          <cell r="N222">
            <v>0</v>
          </cell>
          <cell r="O222">
            <v>0</v>
          </cell>
          <cell r="P222">
            <v>0</v>
          </cell>
          <cell r="Q222">
            <v>0</v>
          </cell>
          <cell r="S222">
            <v>0</v>
          </cell>
          <cell r="W222">
            <v>0</v>
          </cell>
          <cell r="X222">
            <v>0</v>
          </cell>
          <cell r="AA222">
            <v>0</v>
          </cell>
          <cell r="AB222">
            <v>0</v>
          </cell>
          <cell r="AE222">
            <v>212</v>
          </cell>
          <cell r="AF222">
            <v>3</v>
          </cell>
          <cell r="AG222" t="str">
            <v>ASESOR P/SOLICITUD VISA PROFES Y CHIPRE</v>
          </cell>
          <cell r="AH222">
            <v>0</v>
          </cell>
          <cell r="AI222">
            <v>0</v>
          </cell>
        </row>
        <row r="223">
          <cell r="A223">
            <v>21204</v>
          </cell>
          <cell r="B223">
            <v>51304</v>
          </cell>
          <cell r="C223" t="str">
            <v>41591-1-004</v>
          </cell>
          <cell r="D223">
            <v>21204</v>
          </cell>
          <cell r="E223">
            <v>212</v>
          </cell>
          <cell r="F223">
            <v>4</v>
          </cell>
          <cell r="G223" t="str">
            <v>ASE.P/SOLICIT VISA INVERSIONISTA Y T.ESP</v>
          </cell>
          <cell r="H223">
            <v>0</v>
          </cell>
          <cell r="I223">
            <v>0</v>
          </cell>
          <cell r="J223">
            <v>0</v>
          </cell>
          <cell r="K223">
            <v>0</v>
          </cell>
          <cell r="L223">
            <v>0</v>
          </cell>
          <cell r="M223">
            <v>0</v>
          </cell>
          <cell r="N223">
            <v>0</v>
          </cell>
          <cell r="O223">
            <v>0</v>
          </cell>
          <cell r="P223">
            <v>0</v>
          </cell>
          <cell r="Q223">
            <v>0</v>
          </cell>
          <cell r="S223">
            <v>0</v>
          </cell>
          <cell r="W223">
            <v>0</v>
          </cell>
          <cell r="X223">
            <v>0</v>
          </cell>
          <cell r="AA223">
            <v>0</v>
          </cell>
          <cell r="AB223">
            <v>0</v>
          </cell>
          <cell r="AE223">
            <v>212</v>
          </cell>
          <cell r="AF223">
            <v>4</v>
          </cell>
          <cell r="AG223" t="str">
            <v>ASE.P/SOLICIT VISA INVERSIONISTA Y T.ESP</v>
          </cell>
          <cell r="AH223">
            <v>0</v>
          </cell>
          <cell r="AI223">
            <v>0</v>
          </cell>
        </row>
        <row r="224">
          <cell r="A224">
            <v>21205</v>
          </cell>
          <cell r="B224">
            <v>51305</v>
          </cell>
          <cell r="C224" t="str">
            <v>41591-1-005</v>
          </cell>
          <cell r="D224">
            <v>21205</v>
          </cell>
          <cell r="E224">
            <v>212</v>
          </cell>
          <cell r="F224">
            <v>5</v>
          </cell>
          <cell r="G224" t="str">
            <v>SERVICIOS PRESTADOS A LAS EMPRESAS E.U.A</v>
          </cell>
          <cell r="H224">
            <v>0</v>
          </cell>
          <cell r="I224">
            <v>0</v>
          </cell>
          <cell r="J224">
            <v>0</v>
          </cell>
          <cell r="K224">
            <v>0</v>
          </cell>
          <cell r="L224">
            <v>0</v>
          </cell>
          <cell r="M224">
            <v>0</v>
          </cell>
          <cell r="N224">
            <v>0</v>
          </cell>
          <cell r="O224">
            <v>0</v>
          </cell>
          <cell r="P224">
            <v>0</v>
          </cell>
          <cell r="Q224">
            <v>0</v>
          </cell>
          <cell r="S224">
            <v>0</v>
          </cell>
          <cell r="W224">
            <v>0</v>
          </cell>
          <cell r="X224">
            <v>0</v>
          </cell>
          <cell r="AA224">
            <v>0</v>
          </cell>
          <cell r="AB224">
            <v>0</v>
          </cell>
          <cell r="AE224">
            <v>212</v>
          </cell>
          <cell r="AF224">
            <v>5</v>
          </cell>
          <cell r="AG224" t="str">
            <v>SERVICIOS PRESTADOS A LAS EMPRESAS E.U.A</v>
          </cell>
          <cell r="AH224">
            <v>0</v>
          </cell>
          <cell r="AI224">
            <v>0</v>
          </cell>
        </row>
        <row r="225">
          <cell r="A225">
            <v>21206</v>
          </cell>
          <cell r="B225">
            <v>51306</v>
          </cell>
          <cell r="C225" t="str">
            <v>41591-1-006</v>
          </cell>
          <cell r="D225">
            <v>21206</v>
          </cell>
          <cell r="E225">
            <v>212</v>
          </cell>
          <cell r="F225">
            <v>6</v>
          </cell>
          <cell r="G225" t="str">
            <v>EMISION CREDENCIAL IDENTIF COMO "CAM ID"</v>
          </cell>
          <cell r="H225">
            <v>0</v>
          </cell>
          <cell r="I225">
            <v>0</v>
          </cell>
          <cell r="J225">
            <v>363</v>
          </cell>
          <cell r="K225">
            <v>363</v>
          </cell>
          <cell r="L225">
            <v>363</v>
          </cell>
          <cell r="M225">
            <v>0</v>
          </cell>
          <cell r="N225">
            <v>0</v>
          </cell>
          <cell r="O225">
            <v>363</v>
          </cell>
          <cell r="P225">
            <v>0</v>
          </cell>
          <cell r="Q225">
            <v>0</v>
          </cell>
          <cell r="S225">
            <v>0</v>
          </cell>
          <cell r="W225">
            <v>0</v>
          </cell>
          <cell r="X225">
            <v>726</v>
          </cell>
          <cell r="AA225">
            <v>0</v>
          </cell>
          <cell r="AB225">
            <v>726</v>
          </cell>
          <cell r="AE225">
            <v>212</v>
          </cell>
          <cell r="AF225">
            <v>6</v>
          </cell>
          <cell r="AG225" t="str">
            <v>EMISION CREDENCIAL IDENTIF COMO "CAM ID"</v>
          </cell>
          <cell r="AH225">
            <v>0</v>
          </cell>
          <cell r="AI225">
            <v>726</v>
          </cell>
        </row>
        <row r="226">
          <cell r="A226">
            <v>21207</v>
          </cell>
          <cell r="B226">
            <v>51307</v>
          </cell>
          <cell r="C226" t="str">
            <v>41591-1-007</v>
          </cell>
          <cell r="D226">
            <v>21207</v>
          </cell>
          <cell r="E226">
            <v>212</v>
          </cell>
          <cell r="F226">
            <v>7</v>
          </cell>
          <cell r="G226" t="str">
            <v>POR LA ESTANCIA EN LA CASA MIGRANTE MEXI</v>
          </cell>
          <cell r="H226">
            <v>0</v>
          </cell>
          <cell r="I226">
            <v>0</v>
          </cell>
          <cell r="J226">
            <v>0</v>
          </cell>
          <cell r="K226">
            <v>0</v>
          </cell>
          <cell r="L226">
            <v>0</v>
          </cell>
          <cell r="M226">
            <v>0</v>
          </cell>
          <cell r="N226">
            <v>0</v>
          </cell>
          <cell r="O226">
            <v>0</v>
          </cell>
          <cell r="P226">
            <v>0</v>
          </cell>
          <cell r="Q226">
            <v>0</v>
          </cell>
          <cell r="S226">
            <v>0</v>
          </cell>
          <cell r="W226">
            <v>0</v>
          </cell>
          <cell r="X226">
            <v>0</v>
          </cell>
          <cell r="AA226">
            <v>0</v>
          </cell>
          <cell r="AB226">
            <v>0</v>
          </cell>
          <cell r="AE226">
            <v>212</v>
          </cell>
          <cell r="AF226">
            <v>7</v>
          </cell>
          <cell r="AG226" t="str">
            <v>POR LA ESTANCIA EN LA CASA MIGRANTE MEXI</v>
          </cell>
          <cell r="AH226">
            <v>0</v>
          </cell>
          <cell r="AI226">
            <v>0</v>
          </cell>
        </row>
        <row r="227">
          <cell r="A227">
            <v>21208</v>
          </cell>
          <cell r="B227">
            <v>51308</v>
          </cell>
          <cell r="C227" t="str">
            <v>41591-1-008</v>
          </cell>
          <cell r="D227">
            <v>21208</v>
          </cell>
          <cell r="E227">
            <v>212</v>
          </cell>
          <cell r="F227">
            <v>8</v>
          </cell>
          <cell r="G227" t="str">
            <v>ASESORIA P/VISA D/TURISTA RET.APLICA.MTY</v>
          </cell>
          <cell r="H227">
            <v>0</v>
          </cell>
          <cell r="I227">
            <v>1211</v>
          </cell>
          <cell r="J227">
            <v>1211</v>
          </cell>
          <cell r="K227">
            <v>2422</v>
          </cell>
          <cell r="L227">
            <v>0</v>
          </cell>
          <cell r="M227">
            <v>1211</v>
          </cell>
          <cell r="N227">
            <v>0</v>
          </cell>
          <cell r="O227">
            <v>1211</v>
          </cell>
          <cell r="P227">
            <v>0</v>
          </cell>
          <cell r="Q227">
            <v>0</v>
          </cell>
          <cell r="S227">
            <v>0</v>
          </cell>
          <cell r="W227">
            <v>0</v>
          </cell>
          <cell r="X227">
            <v>3633</v>
          </cell>
          <cell r="AA227">
            <v>0</v>
          </cell>
          <cell r="AB227">
            <v>3633</v>
          </cell>
          <cell r="AE227">
            <v>212</v>
          </cell>
          <cell r="AF227">
            <v>8</v>
          </cell>
          <cell r="AG227" t="str">
            <v>ASESORIA P/VISA D/TURISTA RET.APLICA.MTY</v>
          </cell>
          <cell r="AH227">
            <v>0</v>
          </cell>
          <cell r="AI227">
            <v>3633</v>
          </cell>
        </row>
        <row r="228">
          <cell r="A228">
            <v>21209</v>
          </cell>
          <cell r="B228">
            <v>51309</v>
          </cell>
          <cell r="C228" t="str">
            <v>41591-1-009</v>
          </cell>
          <cell r="D228">
            <v>21209</v>
          </cell>
          <cell r="E228">
            <v>212</v>
          </cell>
          <cell r="F228">
            <v>9</v>
          </cell>
          <cell r="G228" t="str">
            <v>ASESORIA SOLI.DIR.CONSUL.EU EN CD JUAREZ</v>
          </cell>
          <cell r="H228">
            <v>0</v>
          </cell>
          <cell r="I228">
            <v>0</v>
          </cell>
          <cell r="J228">
            <v>0</v>
          </cell>
          <cell r="K228">
            <v>0</v>
          </cell>
          <cell r="L228">
            <v>0</v>
          </cell>
          <cell r="M228">
            <v>0</v>
          </cell>
          <cell r="N228">
            <v>0</v>
          </cell>
          <cell r="O228">
            <v>0</v>
          </cell>
          <cell r="P228">
            <v>0</v>
          </cell>
          <cell r="Q228">
            <v>0</v>
          </cell>
          <cell r="S228">
            <v>0</v>
          </cell>
          <cell r="W228">
            <v>0</v>
          </cell>
          <cell r="X228">
            <v>0</v>
          </cell>
          <cell r="AA228">
            <v>0</v>
          </cell>
          <cell r="AB228">
            <v>0</v>
          </cell>
          <cell r="AE228">
            <v>212</v>
          </cell>
          <cell r="AF228">
            <v>9</v>
          </cell>
          <cell r="AG228" t="str">
            <v>ASESORIA SOLI.DIR.CONSUL.EU EN CD JUAREZ</v>
          </cell>
          <cell r="AH228">
            <v>0</v>
          </cell>
          <cell r="AI228">
            <v>0</v>
          </cell>
        </row>
        <row r="229">
          <cell r="A229">
            <v>21300</v>
          </cell>
          <cell r="B229">
            <v>43907</v>
          </cell>
          <cell r="C229" t="str">
            <v>41431-9-007</v>
          </cell>
          <cell r="D229">
            <v>21300</v>
          </cell>
          <cell r="E229">
            <v>213</v>
          </cell>
          <cell r="F229">
            <v>0</v>
          </cell>
          <cell r="G229" t="str">
            <v>EXPEDICION DE CERTIFICADOS</v>
          </cell>
          <cell r="H229">
            <v>144212</v>
          </cell>
          <cell r="I229">
            <v>204295</v>
          </cell>
          <cell r="J229">
            <v>209491</v>
          </cell>
          <cell r="K229">
            <v>557998</v>
          </cell>
          <cell r="L229">
            <v>141389</v>
          </cell>
          <cell r="M229">
            <v>199661</v>
          </cell>
          <cell r="N229">
            <v>195421</v>
          </cell>
          <cell r="O229">
            <v>536471</v>
          </cell>
          <cell r="P229">
            <v>105765</v>
          </cell>
          <cell r="Q229">
            <v>212599</v>
          </cell>
          <cell r="S229">
            <v>318364</v>
          </cell>
          <cell r="W229">
            <v>0</v>
          </cell>
          <cell r="X229">
            <v>1412833</v>
          </cell>
          <cell r="AA229">
            <v>0</v>
          </cell>
          <cell r="AB229">
            <v>1412833</v>
          </cell>
          <cell r="AE229">
            <v>213</v>
          </cell>
          <cell r="AF229">
            <v>0</v>
          </cell>
          <cell r="AG229" t="str">
            <v>EXPEDICION DE CERTIFICADOS</v>
          </cell>
          <cell r="AH229">
            <v>212599</v>
          </cell>
          <cell r="AI229">
            <v>1412833</v>
          </cell>
        </row>
        <row r="230">
          <cell r="A230">
            <v>21301</v>
          </cell>
          <cell r="B230">
            <v>43605</v>
          </cell>
          <cell r="C230" t="str">
            <v>41431-6-005</v>
          </cell>
          <cell r="D230">
            <v>21301</v>
          </cell>
          <cell r="E230">
            <v>213</v>
          </cell>
          <cell r="F230">
            <v>1</v>
          </cell>
          <cell r="G230" t="str">
            <v>EXP.DE CARTAS DE NO ANTECEDENTES PENALES</v>
          </cell>
          <cell r="H230">
            <v>1128134</v>
          </cell>
          <cell r="I230">
            <v>1287893</v>
          </cell>
          <cell r="J230">
            <v>1214449</v>
          </cell>
          <cell r="K230">
            <v>3630476</v>
          </cell>
          <cell r="L230">
            <v>1107516</v>
          </cell>
          <cell r="M230">
            <v>1332423</v>
          </cell>
          <cell r="N230">
            <v>1479736</v>
          </cell>
          <cell r="O230">
            <v>3919675</v>
          </cell>
          <cell r="P230">
            <v>1487973</v>
          </cell>
          <cell r="Q230">
            <v>1452837</v>
          </cell>
          <cell r="S230">
            <v>2940810</v>
          </cell>
          <cell r="W230">
            <v>0</v>
          </cell>
          <cell r="X230">
            <v>10490961</v>
          </cell>
          <cell r="AA230">
            <v>0</v>
          </cell>
          <cell r="AB230">
            <v>10490961</v>
          </cell>
          <cell r="AE230">
            <v>213</v>
          </cell>
          <cell r="AF230">
            <v>1</v>
          </cell>
          <cell r="AG230" t="str">
            <v>EXP.DE CARTAS DE NO ANTECEDENTES PENALES</v>
          </cell>
          <cell r="AH230">
            <v>1452837</v>
          </cell>
          <cell r="AI230">
            <v>10490961</v>
          </cell>
        </row>
        <row r="231">
          <cell r="A231">
            <v>21306</v>
          </cell>
          <cell r="B231">
            <v>43606</v>
          </cell>
          <cell r="C231" t="str">
            <v>41431-6-006</v>
          </cell>
          <cell r="D231">
            <v>21306</v>
          </cell>
          <cell r="E231">
            <v>213</v>
          </cell>
          <cell r="F231">
            <v>6</v>
          </cell>
          <cell r="G231" t="str">
            <v>SUB.CARTAS DE NO ANTECEDENTES PENALES</v>
          </cell>
          <cell r="H231">
            <v>0</v>
          </cell>
          <cell r="I231">
            <v>636</v>
          </cell>
          <cell r="J231">
            <v>636</v>
          </cell>
          <cell r="K231">
            <v>1272</v>
          </cell>
          <cell r="L231">
            <v>504</v>
          </cell>
          <cell r="M231">
            <v>0</v>
          </cell>
          <cell r="N231">
            <v>636</v>
          </cell>
          <cell r="O231">
            <v>1140</v>
          </cell>
          <cell r="P231">
            <v>0</v>
          </cell>
          <cell r="Q231">
            <v>636</v>
          </cell>
          <cell r="S231">
            <v>636</v>
          </cell>
          <cell r="W231">
            <v>0</v>
          </cell>
          <cell r="X231">
            <v>3048</v>
          </cell>
          <cell r="AA231">
            <v>0</v>
          </cell>
          <cell r="AB231">
            <v>3048</v>
          </cell>
          <cell r="AE231">
            <v>213</v>
          </cell>
          <cell r="AF231">
            <v>6</v>
          </cell>
          <cell r="AG231" t="str">
            <v>SUB.CARTAS DE NO ANTECEDENTES PENALES</v>
          </cell>
          <cell r="AH231">
            <v>636</v>
          </cell>
          <cell r="AI231">
            <v>3048</v>
          </cell>
        </row>
        <row r="232">
          <cell r="A232">
            <v>21400</v>
          </cell>
          <cell r="B232">
            <v>43607</v>
          </cell>
          <cell r="C232" t="str">
            <v>41431-6-007</v>
          </cell>
          <cell r="D232">
            <v>21400</v>
          </cell>
          <cell r="E232">
            <v>214</v>
          </cell>
          <cell r="F232">
            <v>0</v>
          </cell>
          <cell r="G232" t="str">
            <v>LEGALIZACION DE FIRMAS</v>
          </cell>
          <cell r="H232">
            <v>0</v>
          </cell>
          <cell r="I232">
            <v>0</v>
          </cell>
          <cell r="J232">
            <v>0</v>
          </cell>
          <cell r="K232">
            <v>0</v>
          </cell>
          <cell r="L232">
            <v>0</v>
          </cell>
          <cell r="M232">
            <v>0</v>
          </cell>
          <cell r="N232">
            <v>0</v>
          </cell>
          <cell r="O232">
            <v>0</v>
          </cell>
          <cell r="P232">
            <v>0</v>
          </cell>
          <cell r="Q232">
            <v>0</v>
          </cell>
          <cell r="S232">
            <v>0</v>
          </cell>
          <cell r="W232">
            <v>0</v>
          </cell>
          <cell r="X232">
            <v>0</v>
          </cell>
          <cell r="AA232">
            <v>0</v>
          </cell>
          <cell r="AB232">
            <v>0</v>
          </cell>
          <cell r="AE232">
            <v>214</v>
          </cell>
          <cell r="AF232">
            <v>0</v>
          </cell>
          <cell r="AG232" t="str">
            <v>LEGALIZACION DE FIRMAS</v>
          </cell>
          <cell r="AH232">
            <v>0</v>
          </cell>
          <cell r="AI232">
            <v>0</v>
          </cell>
        </row>
        <row r="233">
          <cell r="A233">
            <v>21401</v>
          </cell>
          <cell r="B233">
            <v>43608</v>
          </cell>
          <cell r="C233" t="str">
            <v>41431-6-008</v>
          </cell>
          <cell r="D233">
            <v>21401</v>
          </cell>
          <cell r="E233">
            <v>214</v>
          </cell>
          <cell r="F233">
            <v>1</v>
          </cell>
          <cell r="G233" t="str">
            <v>LEGALIZAC Y/O APOSTILLA D FIRMAS DEL TSJ</v>
          </cell>
          <cell r="H233">
            <v>2794</v>
          </cell>
          <cell r="I233">
            <v>854</v>
          </cell>
          <cell r="J233">
            <v>2064</v>
          </cell>
          <cell r="K233">
            <v>5712</v>
          </cell>
          <cell r="L233">
            <v>2030</v>
          </cell>
          <cell r="M233">
            <v>2123</v>
          </cell>
          <cell r="N233">
            <v>3341</v>
          </cell>
          <cell r="O233">
            <v>7494</v>
          </cell>
          <cell r="P233">
            <v>728</v>
          </cell>
          <cell r="Q233">
            <v>3821</v>
          </cell>
          <cell r="S233">
            <v>4549</v>
          </cell>
          <cell r="W233">
            <v>0</v>
          </cell>
          <cell r="X233">
            <v>17755</v>
          </cell>
          <cell r="AA233">
            <v>0</v>
          </cell>
          <cell r="AB233">
            <v>17755</v>
          </cell>
          <cell r="AE233">
            <v>214</v>
          </cell>
          <cell r="AF233">
            <v>1</v>
          </cell>
          <cell r="AG233" t="str">
            <v>LEGALIZAC Y/O APOSTILLA D FIRMAS DEL TSJ</v>
          </cell>
          <cell r="AH233">
            <v>3821</v>
          </cell>
          <cell r="AI233">
            <v>17755</v>
          </cell>
        </row>
        <row r="234">
          <cell r="A234">
            <v>21402</v>
          </cell>
          <cell r="B234">
            <v>43609</v>
          </cell>
          <cell r="C234" t="str">
            <v>41431-6-009</v>
          </cell>
          <cell r="D234">
            <v>21402</v>
          </cell>
          <cell r="E234">
            <v>214</v>
          </cell>
          <cell r="F234">
            <v>2</v>
          </cell>
          <cell r="G234" t="str">
            <v>LEG Y/O APOSTILLA FIRMAS NOTARIOS Y RPC</v>
          </cell>
          <cell r="H234">
            <v>84840</v>
          </cell>
          <cell r="I234">
            <v>122715</v>
          </cell>
          <cell r="J234">
            <v>116958</v>
          </cell>
          <cell r="K234">
            <v>324513</v>
          </cell>
          <cell r="L234">
            <v>76053</v>
          </cell>
          <cell r="M234">
            <v>105141</v>
          </cell>
          <cell r="N234">
            <v>107565</v>
          </cell>
          <cell r="O234">
            <v>288759</v>
          </cell>
          <cell r="P234">
            <v>64842</v>
          </cell>
          <cell r="Q234">
            <v>137562</v>
          </cell>
          <cell r="S234">
            <v>202404</v>
          </cell>
          <cell r="W234">
            <v>0</v>
          </cell>
          <cell r="X234">
            <v>815676</v>
          </cell>
          <cell r="AA234">
            <v>0</v>
          </cell>
          <cell r="AB234">
            <v>815676</v>
          </cell>
          <cell r="AE234">
            <v>214</v>
          </cell>
          <cell r="AF234">
            <v>2</v>
          </cell>
          <cell r="AG234" t="str">
            <v>LEG Y/O APOSTILLA FIRMAS NOTARIOS Y RPC</v>
          </cell>
          <cell r="AH234">
            <v>137562</v>
          </cell>
          <cell r="AI234">
            <v>815676</v>
          </cell>
        </row>
        <row r="235">
          <cell r="A235">
            <v>21403</v>
          </cell>
          <cell r="B235">
            <v>43610</v>
          </cell>
          <cell r="C235" t="str">
            <v>41431-6-010</v>
          </cell>
          <cell r="D235">
            <v>21403</v>
          </cell>
          <cell r="E235">
            <v>214</v>
          </cell>
          <cell r="F235">
            <v>3</v>
          </cell>
          <cell r="G235" t="str">
            <v>LEG Y/O APOSTILLA FIRMAS D DEPEND VARIAS</v>
          </cell>
          <cell r="H235">
            <v>22602</v>
          </cell>
          <cell r="I235">
            <v>25999</v>
          </cell>
          <cell r="J235">
            <v>31021</v>
          </cell>
          <cell r="K235">
            <v>79622</v>
          </cell>
          <cell r="L235">
            <v>23074</v>
          </cell>
          <cell r="M235">
            <v>24707</v>
          </cell>
          <cell r="N235">
            <v>43623</v>
          </cell>
          <cell r="O235">
            <v>91404</v>
          </cell>
          <cell r="P235">
            <v>32755</v>
          </cell>
          <cell r="Q235">
            <v>31551</v>
          </cell>
          <cell r="S235">
            <v>64306</v>
          </cell>
          <cell r="W235">
            <v>0</v>
          </cell>
          <cell r="X235">
            <v>235332</v>
          </cell>
          <cell r="AA235">
            <v>0</v>
          </cell>
          <cell r="AB235">
            <v>235332</v>
          </cell>
          <cell r="AE235">
            <v>214</v>
          </cell>
          <cell r="AF235">
            <v>3</v>
          </cell>
          <cell r="AG235" t="str">
            <v>LEG Y/O APOSTILLA FIRMAS D DEPEND VARIAS</v>
          </cell>
          <cell r="AH235">
            <v>31551</v>
          </cell>
          <cell r="AI235">
            <v>235332</v>
          </cell>
        </row>
        <row r="236">
          <cell r="A236">
            <v>21404</v>
          </cell>
          <cell r="B236">
            <v>43611</v>
          </cell>
          <cell r="C236" t="str">
            <v>41431-6-011</v>
          </cell>
          <cell r="D236">
            <v>21404</v>
          </cell>
          <cell r="E236">
            <v>214</v>
          </cell>
          <cell r="F236">
            <v>4</v>
          </cell>
          <cell r="G236" t="str">
            <v>LEG Y/O APOS FIRMA P MUNICIPAL Y S AYUNT</v>
          </cell>
          <cell r="H236">
            <v>915</v>
          </cell>
          <cell r="I236">
            <v>854</v>
          </cell>
          <cell r="J236">
            <v>915</v>
          </cell>
          <cell r="K236">
            <v>2684</v>
          </cell>
          <cell r="L236">
            <v>671</v>
          </cell>
          <cell r="M236">
            <v>976</v>
          </cell>
          <cell r="N236">
            <v>1586</v>
          </cell>
          <cell r="O236">
            <v>3233</v>
          </cell>
          <cell r="P236">
            <v>793</v>
          </cell>
          <cell r="Q236">
            <v>610</v>
          </cell>
          <cell r="S236">
            <v>1403</v>
          </cell>
          <cell r="W236">
            <v>0</v>
          </cell>
          <cell r="X236">
            <v>7320</v>
          </cell>
          <cell r="AA236">
            <v>0</v>
          </cell>
          <cell r="AB236">
            <v>7320</v>
          </cell>
          <cell r="AE236">
            <v>214</v>
          </cell>
          <cell r="AF236">
            <v>4</v>
          </cell>
          <cell r="AG236" t="str">
            <v>LEG Y/O APOS FIRMA P MUNICIPAL Y S AYUNT</v>
          </cell>
          <cell r="AH236">
            <v>610</v>
          </cell>
          <cell r="AI236">
            <v>7320</v>
          </cell>
        </row>
        <row r="237">
          <cell r="A237">
            <v>21405</v>
          </cell>
          <cell r="B237">
            <v>43612</v>
          </cell>
          <cell r="C237" t="str">
            <v>41431-6-012</v>
          </cell>
          <cell r="D237">
            <v>21405</v>
          </cell>
          <cell r="E237">
            <v>214</v>
          </cell>
          <cell r="F237">
            <v>5</v>
          </cell>
          <cell r="G237" t="str">
            <v>LEG Y/O APOS FIRMAS DOC ESCOLARES UANL</v>
          </cell>
          <cell r="H237">
            <v>102291</v>
          </cell>
          <cell r="I237">
            <v>134386</v>
          </cell>
          <cell r="J237">
            <v>160747</v>
          </cell>
          <cell r="K237">
            <v>397424</v>
          </cell>
          <cell r="L237">
            <v>95097</v>
          </cell>
          <cell r="M237">
            <v>149524</v>
          </cell>
          <cell r="N237">
            <v>162477</v>
          </cell>
          <cell r="O237">
            <v>407098</v>
          </cell>
          <cell r="P237">
            <v>133599</v>
          </cell>
          <cell r="Q237">
            <v>128985</v>
          </cell>
          <cell r="S237">
            <v>262584</v>
          </cell>
          <cell r="W237">
            <v>0</v>
          </cell>
          <cell r="X237">
            <v>1067106</v>
          </cell>
          <cell r="AA237">
            <v>0</v>
          </cell>
          <cell r="AB237">
            <v>1067106</v>
          </cell>
          <cell r="AE237">
            <v>214</v>
          </cell>
          <cell r="AF237">
            <v>5</v>
          </cell>
          <cell r="AG237" t="str">
            <v>LEG Y/O APOS FIRMAS DOC ESCOLARES UANL</v>
          </cell>
          <cell r="AH237">
            <v>128985</v>
          </cell>
          <cell r="AI237">
            <v>1067106</v>
          </cell>
        </row>
        <row r="238">
          <cell r="A238">
            <v>21406</v>
          </cell>
          <cell r="B238">
            <v>43613</v>
          </cell>
          <cell r="C238" t="str">
            <v>41431-6-013</v>
          </cell>
          <cell r="D238">
            <v>21406</v>
          </cell>
          <cell r="E238">
            <v>214</v>
          </cell>
          <cell r="F238">
            <v>6</v>
          </cell>
          <cell r="G238" t="str">
            <v>LEG Y/O APOS FIRMAS DOC ESCOLARES DE SE</v>
          </cell>
          <cell r="H238">
            <v>30156</v>
          </cell>
          <cell r="I238">
            <v>39304</v>
          </cell>
          <cell r="J238">
            <v>60772</v>
          </cell>
          <cell r="K238">
            <v>130232</v>
          </cell>
          <cell r="L238">
            <v>42372</v>
          </cell>
          <cell r="M238">
            <v>42447</v>
          </cell>
          <cell r="N238">
            <v>54297</v>
          </cell>
          <cell r="O238">
            <v>139116</v>
          </cell>
          <cell r="P238">
            <v>33188</v>
          </cell>
          <cell r="Q238">
            <v>57400</v>
          </cell>
          <cell r="S238">
            <v>90588</v>
          </cell>
          <cell r="W238">
            <v>0</v>
          </cell>
          <cell r="X238">
            <v>359936</v>
          </cell>
          <cell r="AA238">
            <v>0</v>
          </cell>
          <cell r="AB238">
            <v>359936</v>
          </cell>
          <cell r="AE238">
            <v>214</v>
          </cell>
          <cell r="AF238">
            <v>6</v>
          </cell>
          <cell r="AG238" t="str">
            <v>LEG Y/O APOS FIRMAS DOC ESCOLARES DE SE</v>
          </cell>
          <cell r="AH238">
            <v>57400</v>
          </cell>
          <cell r="AI238">
            <v>359936</v>
          </cell>
        </row>
        <row r="239">
          <cell r="A239">
            <v>21407</v>
          </cell>
          <cell r="B239">
            <v>43614</v>
          </cell>
          <cell r="C239" t="str">
            <v>41431-6-014</v>
          </cell>
          <cell r="D239">
            <v>21407</v>
          </cell>
          <cell r="E239">
            <v>214</v>
          </cell>
          <cell r="F239">
            <v>7</v>
          </cell>
          <cell r="G239" t="str">
            <v>LEG Y/O APOS FIRMA X SUBS Y/O EXENTOS SE</v>
          </cell>
          <cell r="H239">
            <v>0</v>
          </cell>
          <cell r="I239">
            <v>0</v>
          </cell>
          <cell r="J239">
            <v>0</v>
          </cell>
          <cell r="K239">
            <v>0</v>
          </cell>
          <cell r="L239">
            <v>0</v>
          </cell>
          <cell r="M239">
            <v>0</v>
          </cell>
          <cell r="N239">
            <v>0</v>
          </cell>
          <cell r="O239">
            <v>0</v>
          </cell>
          <cell r="P239">
            <v>0</v>
          </cell>
          <cell r="Q239">
            <v>0</v>
          </cell>
          <cell r="S239">
            <v>0</v>
          </cell>
          <cell r="W239">
            <v>0</v>
          </cell>
          <cell r="X239">
            <v>0</v>
          </cell>
          <cell r="AA239">
            <v>0</v>
          </cell>
          <cell r="AB239">
            <v>0</v>
          </cell>
          <cell r="AE239">
            <v>214</v>
          </cell>
          <cell r="AF239">
            <v>7</v>
          </cell>
          <cell r="AG239" t="str">
            <v>LEG Y/O APOS FIRMA X SUBS Y/O EXENTOS SE</v>
          </cell>
          <cell r="AH239">
            <v>0</v>
          </cell>
          <cell r="AI239">
            <v>0</v>
          </cell>
        </row>
        <row r="240">
          <cell r="A240">
            <v>21408</v>
          </cell>
          <cell r="B240">
            <v>43615</v>
          </cell>
          <cell r="C240" t="str">
            <v>41431-6-015</v>
          </cell>
          <cell r="D240">
            <v>21408</v>
          </cell>
          <cell r="E240">
            <v>214</v>
          </cell>
          <cell r="F240">
            <v>8</v>
          </cell>
          <cell r="G240" t="str">
            <v>LEG Y/O APOS FIR X SUB Y/O EXE TSJ OTROS</v>
          </cell>
          <cell r="H240">
            <v>0</v>
          </cell>
          <cell r="I240">
            <v>0</v>
          </cell>
          <cell r="J240">
            <v>0</v>
          </cell>
          <cell r="K240">
            <v>0</v>
          </cell>
          <cell r="L240">
            <v>0</v>
          </cell>
          <cell r="M240">
            <v>0</v>
          </cell>
          <cell r="N240">
            <v>0</v>
          </cell>
          <cell r="O240">
            <v>0</v>
          </cell>
          <cell r="P240">
            <v>0</v>
          </cell>
          <cell r="Q240">
            <v>0</v>
          </cell>
          <cell r="S240">
            <v>0</v>
          </cell>
          <cell r="W240">
            <v>0</v>
          </cell>
          <cell r="X240">
            <v>0</v>
          </cell>
          <cell r="AA240">
            <v>0</v>
          </cell>
          <cell r="AB240">
            <v>0</v>
          </cell>
          <cell r="AE240">
            <v>214</v>
          </cell>
          <cell r="AF240">
            <v>8</v>
          </cell>
          <cell r="AG240" t="str">
            <v>LEG Y/O APOS FIR X SUB Y/O EXE TSJ OTROS</v>
          </cell>
          <cell r="AH240">
            <v>0</v>
          </cell>
          <cell r="AI240">
            <v>0</v>
          </cell>
        </row>
        <row r="241">
          <cell r="A241">
            <v>21500</v>
          </cell>
          <cell r="B241">
            <v>43902</v>
          </cell>
          <cell r="C241" t="str">
            <v>41431-9-002</v>
          </cell>
          <cell r="D241">
            <v>21500</v>
          </cell>
          <cell r="E241">
            <v>215</v>
          </cell>
          <cell r="F241">
            <v>0</v>
          </cell>
          <cell r="G241" t="str">
            <v>REGISTRO DE TITULOS PROFESIONALES</v>
          </cell>
          <cell r="H241">
            <v>6795</v>
          </cell>
          <cell r="I241">
            <v>10268</v>
          </cell>
          <cell r="J241">
            <v>9966</v>
          </cell>
          <cell r="K241">
            <v>27029</v>
          </cell>
          <cell r="L241">
            <v>12533</v>
          </cell>
          <cell r="M241">
            <v>10417</v>
          </cell>
          <cell r="N241">
            <v>10117</v>
          </cell>
          <cell r="O241">
            <v>33067</v>
          </cell>
          <cell r="P241">
            <v>4832</v>
          </cell>
          <cell r="Q241">
            <v>9966</v>
          </cell>
          <cell r="S241">
            <v>14798</v>
          </cell>
          <cell r="W241">
            <v>0</v>
          </cell>
          <cell r="X241">
            <v>74894</v>
          </cell>
          <cell r="AA241">
            <v>0</v>
          </cell>
          <cell r="AB241">
            <v>74894</v>
          </cell>
          <cell r="AE241">
            <v>215</v>
          </cell>
          <cell r="AF241">
            <v>0</v>
          </cell>
          <cell r="AG241" t="str">
            <v>REGISTRO DE TITULOS PROFESIONALES</v>
          </cell>
          <cell r="AH241">
            <v>9966</v>
          </cell>
          <cell r="AI241">
            <v>74894</v>
          </cell>
        </row>
        <row r="242">
          <cell r="A242">
            <v>21601</v>
          </cell>
          <cell r="B242">
            <v>43911</v>
          </cell>
          <cell r="C242" t="str">
            <v>41431-9-011</v>
          </cell>
          <cell r="E242">
            <v>216</v>
          </cell>
          <cell r="F242">
            <v>1</v>
          </cell>
          <cell r="G242" t="str">
            <v>LICENCIAS Y PERMISOS ESP(LEYDEALCOHOLES)</v>
          </cell>
          <cell r="H242">
            <v>0</v>
          </cell>
          <cell r="I242">
            <v>0</v>
          </cell>
          <cell r="J242">
            <v>5300</v>
          </cell>
          <cell r="K242">
            <v>5300</v>
          </cell>
          <cell r="L242">
            <v>2907</v>
          </cell>
          <cell r="M242">
            <v>0</v>
          </cell>
          <cell r="N242">
            <v>0</v>
          </cell>
          <cell r="O242">
            <v>2907</v>
          </cell>
          <cell r="P242">
            <v>0</v>
          </cell>
          <cell r="Q242">
            <v>3634</v>
          </cell>
          <cell r="S242">
            <v>3634</v>
          </cell>
          <cell r="W242">
            <v>0</v>
          </cell>
          <cell r="X242">
            <v>11841</v>
          </cell>
          <cell r="AA242">
            <v>0</v>
          </cell>
          <cell r="AB242">
            <v>11841</v>
          </cell>
          <cell r="AE242">
            <v>216</v>
          </cell>
          <cell r="AF242">
            <v>1</v>
          </cell>
          <cell r="AG242" t="str">
            <v>LICENCIAS Y PERMISOS ESP(LEYDEALCOHOLES)</v>
          </cell>
          <cell r="AH242">
            <v>3634</v>
          </cell>
          <cell r="AI242">
            <v>11841</v>
          </cell>
        </row>
        <row r="243">
          <cell r="A243">
            <v>21800</v>
          </cell>
          <cell r="B243">
            <v>43904</v>
          </cell>
          <cell r="C243" t="str">
            <v>41431-9-004</v>
          </cell>
          <cell r="D243">
            <v>21800</v>
          </cell>
          <cell r="E243">
            <v>218</v>
          </cell>
          <cell r="F243">
            <v>0</v>
          </cell>
          <cell r="G243" t="str">
            <v>CONCURSOS PUBLICOS/DIR. ADQUISICIONES</v>
          </cell>
          <cell r="H243">
            <v>15951.1</v>
          </cell>
          <cell r="I243">
            <v>7450</v>
          </cell>
          <cell r="J243">
            <v>24050</v>
          </cell>
          <cell r="K243">
            <v>47451.1</v>
          </cell>
          <cell r="L243">
            <v>41900</v>
          </cell>
          <cell r="M243">
            <v>58800</v>
          </cell>
          <cell r="N243">
            <v>42800</v>
          </cell>
          <cell r="O243">
            <v>143500</v>
          </cell>
          <cell r="P243">
            <v>23585.599999999999</v>
          </cell>
          <cell r="Q243">
            <v>2900</v>
          </cell>
          <cell r="S243">
            <v>26485.599999999999</v>
          </cell>
          <cell r="W243">
            <v>0</v>
          </cell>
          <cell r="X243">
            <v>217436.7</v>
          </cell>
          <cell r="AA243">
            <v>0</v>
          </cell>
          <cell r="AB243">
            <v>217436.7</v>
          </cell>
          <cell r="AE243">
            <v>218</v>
          </cell>
          <cell r="AF243">
            <v>0</v>
          </cell>
          <cell r="AG243" t="str">
            <v>CONCURSOS PUBLICOS/DIR. ADQUISICIONES</v>
          </cell>
          <cell r="AH243">
            <v>2900</v>
          </cell>
          <cell r="AI243">
            <v>217436.7</v>
          </cell>
        </row>
        <row r="244">
          <cell r="A244">
            <v>21901</v>
          </cell>
          <cell r="B244" t="e">
            <v>#N/A</v>
          </cell>
          <cell r="C244" t="e">
            <v>#N/A</v>
          </cell>
          <cell r="E244">
            <v>219</v>
          </cell>
          <cell r="F244">
            <v>1</v>
          </cell>
          <cell r="G244" t="str">
            <v>BASES DE LICITACION ECOVIA</v>
          </cell>
          <cell r="K244">
            <v>0</v>
          </cell>
          <cell r="O244">
            <v>0</v>
          </cell>
          <cell r="Q244">
            <v>10000</v>
          </cell>
          <cell r="S244">
            <v>10000</v>
          </cell>
          <cell r="W244">
            <v>0</v>
          </cell>
          <cell r="X244">
            <v>10000</v>
          </cell>
          <cell r="AA244">
            <v>0</v>
          </cell>
          <cell r="AB244">
            <v>10000</v>
          </cell>
          <cell r="AE244">
            <v>219</v>
          </cell>
          <cell r="AF244">
            <v>1</v>
          </cell>
          <cell r="AG244" t="str">
            <v>BASES DE LICITACION ECOVIA</v>
          </cell>
          <cell r="AH244">
            <v>10000</v>
          </cell>
          <cell r="AI244">
            <v>10000</v>
          </cell>
        </row>
        <row r="245">
          <cell r="A245">
            <v>22300</v>
          </cell>
          <cell r="B245" t="e">
            <v>#N/A</v>
          </cell>
          <cell r="C245" t="e">
            <v>#N/A</v>
          </cell>
          <cell r="D245">
            <v>22300</v>
          </cell>
          <cell r="E245">
            <v>223</v>
          </cell>
          <cell r="F245">
            <v>0</v>
          </cell>
          <cell r="G245" t="str">
            <v>POR INTRODUCCION DE SERVICIOS</v>
          </cell>
          <cell r="H245">
            <v>0</v>
          </cell>
          <cell r="I245">
            <v>0</v>
          </cell>
          <cell r="J245">
            <v>0</v>
          </cell>
          <cell r="K245">
            <v>0</v>
          </cell>
          <cell r="L245">
            <v>0</v>
          </cell>
          <cell r="M245">
            <v>0</v>
          </cell>
          <cell r="N245">
            <v>0</v>
          </cell>
          <cell r="O245">
            <v>0</v>
          </cell>
          <cell r="P245">
            <v>0</v>
          </cell>
          <cell r="Q245">
            <v>0</v>
          </cell>
          <cell r="S245">
            <v>0</v>
          </cell>
          <cell r="W245">
            <v>0</v>
          </cell>
          <cell r="X245">
            <v>0</v>
          </cell>
          <cell r="AA245">
            <v>0</v>
          </cell>
          <cell r="AB245">
            <v>0</v>
          </cell>
          <cell r="AE245">
            <v>223</v>
          </cell>
          <cell r="AF245">
            <v>0</v>
          </cell>
          <cell r="AG245" t="str">
            <v>POR INTRODUCCION DE SERVICIOS</v>
          </cell>
          <cell r="AH245">
            <v>0</v>
          </cell>
          <cell r="AI245">
            <v>0</v>
          </cell>
        </row>
        <row r="246">
          <cell r="A246">
            <v>22400</v>
          </cell>
          <cell r="B246">
            <v>43604</v>
          </cell>
          <cell r="C246" t="str">
            <v>41431-6-004</v>
          </cell>
          <cell r="D246">
            <v>22400</v>
          </cell>
          <cell r="E246">
            <v>224</v>
          </cell>
          <cell r="F246">
            <v>0</v>
          </cell>
          <cell r="G246" t="str">
            <v>EXAMEN Y REF PATENTE NOTARIOS PUBL</v>
          </cell>
          <cell r="H246">
            <v>223515</v>
          </cell>
          <cell r="I246">
            <v>183509</v>
          </cell>
          <cell r="J246">
            <v>59874</v>
          </cell>
          <cell r="K246">
            <v>466898</v>
          </cell>
          <cell r="L246">
            <v>15134</v>
          </cell>
          <cell r="M246">
            <v>20503</v>
          </cell>
          <cell r="N246">
            <v>0</v>
          </cell>
          <cell r="O246">
            <v>35637</v>
          </cell>
          <cell r="P246">
            <v>5669</v>
          </cell>
          <cell r="Q246">
            <v>5269</v>
          </cell>
          <cell r="S246">
            <v>10938</v>
          </cell>
          <cell r="W246">
            <v>0</v>
          </cell>
          <cell r="X246">
            <v>513473</v>
          </cell>
          <cell r="AA246">
            <v>0</v>
          </cell>
          <cell r="AB246">
            <v>513473</v>
          </cell>
          <cell r="AE246">
            <v>224</v>
          </cell>
          <cell r="AF246">
            <v>0</v>
          </cell>
          <cell r="AG246" t="str">
            <v>EXAMEN Y REF PATENTE NOTARIOS PUBL</v>
          </cell>
          <cell r="AH246">
            <v>5269</v>
          </cell>
          <cell r="AI246">
            <v>513473</v>
          </cell>
        </row>
        <row r="247">
          <cell r="A247">
            <v>23000</v>
          </cell>
          <cell r="B247" t="e">
            <v>#N/A</v>
          </cell>
          <cell r="C247" t="e">
            <v>#N/A</v>
          </cell>
          <cell r="D247">
            <v>23000</v>
          </cell>
          <cell r="E247">
            <v>230</v>
          </cell>
          <cell r="F247">
            <v>0</v>
          </cell>
          <cell r="G247" t="str">
            <v>AGENCIA P/LA RACIONAL.Y MOD.TRANSP.PUB.</v>
          </cell>
          <cell r="H247">
            <v>0</v>
          </cell>
          <cell r="I247">
            <v>0</v>
          </cell>
          <cell r="J247">
            <v>0</v>
          </cell>
          <cell r="K247">
            <v>0</v>
          </cell>
          <cell r="L247">
            <v>0</v>
          </cell>
          <cell r="M247">
            <v>0</v>
          </cell>
          <cell r="N247">
            <v>0</v>
          </cell>
          <cell r="O247">
            <v>0</v>
          </cell>
          <cell r="P247">
            <v>0</v>
          </cell>
          <cell r="Q247">
            <v>0</v>
          </cell>
          <cell r="S247">
            <v>0</v>
          </cell>
          <cell r="W247">
            <v>0</v>
          </cell>
          <cell r="X247">
            <v>0</v>
          </cell>
          <cell r="AA247">
            <v>0</v>
          </cell>
          <cell r="AB247">
            <v>0</v>
          </cell>
          <cell r="AE247">
            <v>230</v>
          </cell>
          <cell r="AF247">
            <v>0</v>
          </cell>
          <cell r="AG247" t="str">
            <v>AGENCIA P/LA RACIONAL.Y MOD.TRANSP.PUB.</v>
          </cell>
          <cell r="AH247">
            <v>0</v>
          </cell>
          <cell r="AI247">
            <v>0</v>
          </cell>
        </row>
        <row r="248">
          <cell r="A248">
            <v>23001</v>
          </cell>
          <cell r="B248">
            <v>43801</v>
          </cell>
          <cell r="C248" t="str">
            <v>41431-8-001</v>
          </cell>
          <cell r="D248">
            <v>23001</v>
          </cell>
          <cell r="E248">
            <v>230</v>
          </cell>
          <cell r="F248">
            <v>1</v>
          </cell>
          <cell r="G248" t="str">
            <v>EXPEDICION O REFRENDO DE LA CONCESION</v>
          </cell>
          <cell r="H248">
            <v>0</v>
          </cell>
          <cell r="I248">
            <v>0</v>
          </cell>
          <cell r="J248">
            <v>905970</v>
          </cell>
          <cell r="K248">
            <v>905970</v>
          </cell>
          <cell r="L248">
            <v>0</v>
          </cell>
          <cell r="M248">
            <v>0</v>
          </cell>
          <cell r="N248">
            <v>133926</v>
          </cell>
          <cell r="O248">
            <v>133926</v>
          </cell>
          <cell r="P248">
            <v>0</v>
          </cell>
          <cell r="Q248">
            <v>0</v>
          </cell>
          <cell r="S248">
            <v>0</v>
          </cell>
          <cell r="W248">
            <v>0</v>
          </cell>
          <cell r="X248">
            <v>1039896</v>
          </cell>
          <cell r="AA248">
            <v>0</v>
          </cell>
          <cell r="AB248">
            <v>1039896</v>
          </cell>
          <cell r="AE248">
            <v>230</v>
          </cell>
          <cell r="AF248">
            <v>1</v>
          </cell>
          <cell r="AG248" t="str">
            <v>EXPEDICION O REFRENDO DE LA CONCESION</v>
          </cell>
          <cell r="AH248">
            <v>0</v>
          </cell>
          <cell r="AI248">
            <v>1039896</v>
          </cell>
        </row>
        <row r="249">
          <cell r="A249">
            <v>23002</v>
          </cell>
          <cell r="B249">
            <v>43802</v>
          </cell>
          <cell r="C249" t="str">
            <v>41431-8-002</v>
          </cell>
          <cell r="D249">
            <v>23002</v>
          </cell>
          <cell r="E249">
            <v>230</v>
          </cell>
          <cell r="F249">
            <v>2</v>
          </cell>
          <cell r="G249" t="str">
            <v>TRAMITE DE CESION DE DER.DE LA CONCESION</v>
          </cell>
          <cell r="H249">
            <v>0</v>
          </cell>
          <cell r="I249">
            <v>0</v>
          </cell>
          <cell r="J249">
            <v>484480</v>
          </cell>
          <cell r="K249">
            <v>484480</v>
          </cell>
          <cell r="L249">
            <v>0</v>
          </cell>
          <cell r="M249">
            <v>0</v>
          </cell>
          <cell r="N249">
            <v>423920</v>
          </cell>
          <cell r="O249">
            <v>423920</v>
          </cell>
          <cell r="P249">
            <v>0</v>
          </cell>
          <cell r="Q249">
            <v>0</v>
          </cell>
          <cell r="S249">
            <v>0</v>
          </cell>
          <cell r="W249">
            <v>0</v>
          </cell>
          <cell r="X249">
            <v>908400</v>
          </cell>
          <cell r="AA249">
            <v>0</v>
          </cell>
          <cell r="AB249">
            <v>908400</v>
          </cell>
          <cell r="AE249">
            <v>230</v>
          </cell>
          <cell r="AF249">
            <v>2</v>
          </cell>
          <cell r="AG249" t="str">
            <v>TRAMITE DE CESION DE DER.DE LA CONCESION</v>
          </cell>
          <cell r="AH249">
            <v>0</v>
          </cell>
          <cell r="AI249">
            <v>908400</v>
          </cell>
        </row>
        <row r="250">
          <cell r="A250">
            <v>23003</v>
          </cell>
          <cell r="B250">
            <v>43803</v>
          </cell>
          <cell r="C250" t="str">
            <v>41431-8-003</v>
          </cell>
          <cell r="D250">
            <v>23003</v>
          </cell>
          <cell r="E250">
            <v>230</v>
          </cell>
          <cell r="F250">
            <v>3</v>
          </cell>
          <cell r="G250" t="str">
            <v>REP.DE DOC.EN EL QUE CONSTA LA CONCESION</v>
          </cell>
          <cell r="H250">
            <v>0</v>
          </cell>
          <cell r="I250">
            <v>0</v>
          </cell>
          <cell r="J250">
            <v>0</v>
          </cell>
          <cell r="K250">
            <v>0</v>
          </cell>
          <cell r="L250">
            <v>0</v>
          </cell>
          <cell r="M250">
            <v>0</v>
          </cell>
          <cell r="N250">
            <v>147258</v>
          </cell>
          <cell r="O250">
            <v>147258</v>
          </cell>
          <cell r="P250">
            <v>0</v>
          </cell>
          <cell r="Q250">
            <v>0</v>
          </cell>
          <cell r="S250">
            <v>0</v>
          </cell>
          <cell r="W250">
            <v>0</v>
          </cell>
          <cell r="X250">
            <v>147258</v>
          </cell>
          <cell r="AA250">
            <v>0</v>
          </cell>
          <cell r="AB250">
            <v>147258</v>
          </cell>
          <cell r="AE250">
            <v>230</v>
          </cell>
          <cell r="AF250">
            <v>3</v>
          </cell>
          <cell r="AG250" t="str">
            <v>REP.DE DOC.EN EL QUE CONSTA LA CONCESION</v>
          </cell>
          <cell r="AH250">
            <v>0</v>
          </cell>
          <cell r="AI250">
            <v>147258</v>
          </cell>
        </row>
        <row r="251">
          <cell r="A251">
            <v>23004</v>
          </cell>
          <cell r="B251">
            <v>43804</v>
          </cell>
          <cell r="C251" t="str">
            <v>41431-8-004</v>
          </cell>
          <cell r="D251">
            <v>23004</v>
          </cell>
          <cell r="E251">
            <v>230</v>
          </cell>
          <cell r="F251">
            <v>4</v>
          </cell>
          <cell r="G251" t="str">
            <v>CAMBIO DE VEHICULO OBJ.DE LA CONCESION</v>
          </cell>
          <cell r="H251">
            <v>0</v>
          </cell>
          <cell r="I251">
            <v>0</v>
          </cell>
          <cell r="J251">
            <v>575700</v>
          </cell>
          <cell r="K251">
            <v>575700</v>
          </cell>
          <cell r="L251">
            <v>0</v>
          </cell>
          <cell r="M251">
            <v>0</v>
          </cell>
          <cell r="N251">
            <v>354510</v>
          </cell>
          <cell r="O251">
            <v>354510</v>
          </cell>
          <cell r="P251">
            <v>0</v>
          </cell>
          <cell r="Q251">
            <v>0</v>
          </cell>
          <cell r="S251">
            <v>0</v>
          </cell>
          <cell r="W251">
            <v>0</v>
          </cell>
          <cell r="X251">
            <v>930210</v>
          </cell>
          <cell r="AA251">
            <v>0</v>
          </cell>
          <cell r="AB251">
            <v>930210</v>
          </cell>
          <cell r="AE251">
            <v>230</v>
          </cell>
          <cell r="AF251">
            <v>4</v>
          </cell>
          <cell r="AG251" t="str">
            <v>CAMBIO DE VEHICULO OBJ.DE LA CONCESION</v>
          </cell>
          <cell r="AH251">
            <v>0</v>
          </cell>
          <cell r="AI251">
            <v>930210</v>
          </cell>
        </row>
        <row r="252">
          <cell r="A252">
            <v>26200</v>
          </cell>
          <cell r="B252" t="e">
            <v>#N/A</v>
          </cell>
          <cell r="C252" t="e">
            <v>#N/A</v>
          </cell>
          <cell r="D252">
            <v>26200</v>
          </cell>
          <cell r="E252">
            <v>262</v>
          </cell>
          <cell r="F252">
            <v>0</v>
          </cell>
          <cell r="G252" t="str">
            <v>CERTIFICACION</v>
          </cell>
          <cell r="H252">
            <v>0</v>
          </cell>
          <cell r="I252">
            <v>0</v>
          </cell>
          <cell r="J252">
            <v>0</v>
          </cell>
          <cell r="K252">
            <v>0</v>
          </cell>
          <cell r="L252">
            <v>0</v>
          </cell>
          <cell r="M252">
            <v>0</v>
          </cell>
          <cell r="N252">
            <v>0</v>
          </cell>
          <cell r="O252">
            <v>0</v>
          </cell>
          <cell r="P252">
            <v>0</v>
          </cell>
          <cell r="Q252">
            <v>0</v>
          </cell>
          <cell r="S252">
            <v>0</v>
          </cell>
          <cell r="W252">
            <v>0</v>
          </cell>
          <cell r="X252">
            <v>0</v>
          </cell>
          <cell r="AA252">
            <v>0</v>
          </cell>
          <cell r="AB252">
            <v>0</v>
          </cell>
          <cell r="AE252">
            <v>262</v>
          </cell>
          <cell r="AF252">
            <v>0</v>
          </cell>
          <cell r="AG252" t="str">
            <v>CERTIFICACION</v>
          </cell>
          <cell r="AH252">
            <v>0</v>
          </cell>
          <cell r="AI252">
            <v>0</v>
          </cell>
        </row>
        <row r="253">
          <cell r="A253">
            <v>26201</v>
          </cell>
          <cell r="B253">
            <v>43905</v>
          </cell>
          <cell r="C253" t="str">
            <v>41431-9-005</v>
          </cell>
          <cell r="D253">
            <v>26201</v>
          </cell>
          <cell r="E253">
            <v>262</v>
          </cell>
          <cell r="F253">
            <v>1</v>
          </cell>
          <cell r="G253" t="str">
            <v>CERTIFICACION RECIBOS SUELDOS</v>
          </cell>
          <cell r="H253">
            <v>17568</v>
          </cell>
          <cell r="I253">
            <v>19398</v>
          </cell>
          <cell r="J253">
            <v>8784</v>
          </cell>
          <cell r="K253">
            <v>45750</v>
          </cell>
          <cell r="L253">
            <v>2074</v>
          </cell>
          <cell r="M253">
            <v>6466</v>
          </cell>
          <cell r="N253">
            <v>4697</v>
          </cell>
          <cell r="O253">
            <v>13237</v>
          </cell>
          <cell r="P253">
            <v>6649</v>
          </cell>
          <cell r="Q253">
            <v>14457</v>
          </cell>
          <cell r="S253">
            <v>21106</v>
          </cell>
          <cell r="W253">
            <v>0</v>
          </cell>
          <cell r="X253">
            <v>80093</v>
          </cell>
          <cell r="AA253">
            <v>0</v>
          </cell>
          <cell r="AB253">
            <v>80093</v>
          </cell>
          <cell r="AE253">
            <v>262</v>
          </cell>
          <cell r="AF253">
            <v>1</v>
          </cell>
          <cell r="AG253" t="str">
            <v>CERTIFICACION RECIBOS SUELDOS</v>
          </cell>
          <cell r="AH253">
            <v>14457</v>
          </cell>
          <cell r="AI253">
            <v>80093</v>
          </cell>
        </row>
        <row r="254">
          <cell r="A254">
            <v>26202</v>
          </cell>
          <cell r="B254">
            <v>43906</v>
          </cell>
          <cell r="C254" t="str">
            <v>41431-9-006</v>
          </cell>
          <cell r="D254">
            <v>26202</v>
          </cell>
          <cell r="E254">
            <v>262</v>
          </cell>
          <cell r="F254">
            <v>2</v>
          </cell>
          <cell r="G254" t="str">
            <v>CONSTANCIA O CARTA DE NO INHABILITACION</v>
          </cell>
          <cell r="H254">
            <v>93574</v>
          </cell>
          <cell r="I254">
            <v>108949</v>
          </cell>
          <cell r="J254">
            <v>122915</v>
          </cell>
          <cell r="K254">
            <v>325438</v>
          </cell>
          <cell r="L254">
            <v>107299</v>
          </cell>
          <cell r="M254">
            <v>89731</v>
          </cell>
          <cell r="N254">
            <v>150914</v>
          </cell>
          <cell r="O254">
            <v>347944</v>
          </cell>
          <cell r="P254">
            <v>152805</v>
          </cell>
          <cell r="Q254">
            <v>112606</v>
          </cell>
          <cell r="S254">
            <v>265411</v>
          </cell>
          <cell r="W254">
            <v>0</v>
          </cell>
          <cell r="X254">
            <v>938793</v>
          </cell>
          <cell r="AA254">
            <v>0</v>
          </cell>
          <cell r="AB254">
            <v>938793</v>
          </cell>
          <cell r="AE254">
            <v>262</v>
          </cell>
          <cell r="AF254">
            <v>2</v>
          </cell>
          <cell r="AG254" t="str">
            <v>CONSTANCIA O CARTA DE NO INHABILITACION</v>
          </cell>
          <cell r="AH254">
            <v>112606</v>
          </cell>
          <cell r="AI254">
            <v>938793</v>
          </cell>
        </row>
        <row r="255">
          <cell r="A255">
            <v>26203</v>
          </cell>
          <cell r="B255">
            <v>43909</v>
          </cell>
          <cell r="C255" t="str">
            <v>41431-9-009</v>
          </cell>
          <cell r="D255">
            <v>26203</v>
          </cell>
          <cell r="E255">
            <v>262</v>
          </cell>
          <cell r="F255">
            <v>3</v>
          </cell>
          <cell r="G255" t="str">
            <v>COPIAS DIVERSAS</v>
          </cell>
          <cell r="H255">
            <v>4756.4799999999996</v>
          </cell>
          <cell r="I255">
            <v>10620.11</v>
          </cell>
          <cell r="J255">
            <v>12657.38</v>
          </cell>
          <cell r="K255">
            <v>28033.97</v>
          </cell>
          <cell r="L255">
            <v>7801.72</v>
          </cell>
          <cell r="M255">
            <v>10607.34</v>
          </cell>
          <cell r="N255">
            <v>10777.47</v>
          </cell>
          <cell r="O255">
            <v>29186.53</v>
          </cell>
          <cell r="P255">
            <v>10301.52</v>
          </cell>
          <cell r="Q255">
            <v>9337.2900000000009</v>
          </cell>
          <cell r="S255">
            <v>19638.810000000001</v>
          </cell>
          <cell r="W255">
            <v>0</v>
          </cell>
          <cell r="X255">
            <v>76859.31</v>
          </cell>
          <cell r="AA255">
            <v>0</v>
          </cell>
          <cell r="AB255">
            <v>76859.31</v>
          </cell>
          <cell r="AE255">
            <v>262</v>
          </cell>
          <cell r="AF255">
            <v>3</v>
          </cell>
          <cell r="AG255" t="str">
            <v>COPIAS DIVERSAS</v>
          </cell>
          <cell r="AH255">
            <v>9337.2900000000009</v>
          </cell>
          <cell r="AI255">
            <v>76859.31</v>
          </cell>
        </row>
        <row r="256">
          <cell r="A256">
            <v>26204</v>
          </cell>
          <cell r="B256">
            <v>43910</v>
          </cell>
          <cell r="C256" t="str">
            <v>41431-9-010</v>
          </cell>
          <cell r="D256">
            <v>26204</v>
          </cell>
          <cell r="E256">
            <v>262</v>
          </cell>
          <cell r="F256">
            <v>4</v>
          </cell>
          <cell r="G256" t="str">
            <v>BUSQUEDA Y LOCALIZACION DE DOCUMENTOS</v>
          </cell>
          <cell r="H256">
            <v>244</v>
          </cell>
          <cell r="I256">
            <v>122</v>
          </cell>
          <cell r="J256">
            <v>0</v>
          </cell>
          <cell r="K256">
            <v>366</v>
          </cell>
          <cell r="L256">
            <v>668.64</v>
          </cell>
          <cell r="M256">
            <v>12.5</v>
          </cell>
          <cell r="N256">
            <v>0</v>
          </cell>
          <cell r="O256">
            <v>681.14</v>
          </cell>
          <cell r="P256">
            <v>122</v>
          </cell>
          <cell r="Q256">
            <v>241</v>
          </cell>
          <cell r="S256">
            <v>363</v>
          </cell>
          <cell r="W256">
            <v>0</v>
          </cell>
          <cell r="X256">
            <v>1410.1399999999999</v>
          </cell>
          <cell r="AA256">
            <v>0</v>
          </cell>
          <cell r="AB256">
            <v>1410.14</v>
          </cell>
          <cell r="AE256">
            <v>262</v>
          </cell>
          <cell r="AF256">
            <v>4</v>
          </cell>
          <cell r="AG256" t="str">
            <v>BUSQUEDA Y LOCALIZACION DE DOCUMENTOS</v>
          </cell>
          <cell r="AH256">
            <v>241</v>
          </cell>
          <cell r="AI256">
            <v>1410.14</v>
          </cell>
        </row>
        <row r="257">
          <cell r="A257">
            <v>26300</v>
          </cell>
          <cell r="B257" t="e">
            <v>#N/A</v>
          </cell>
          <cell r="C257" t="e">
            <v>#N/A</v>
          </cell>
          <cell r="D257">
            <v>26300</v>
          </cell>
          <cell r="E257">
            <v>263</v>
          </cell>
          <cell r="F257">
            <v>0</v>
          </cell>
          <cell r="G257" t="str">
            <v>CONTROL VEHICULAR</v>
          </cell>
          <cell r="H257">
            <v>0</v>
          </cell>
          <cell r="I257">
            <v>0</v>
          </cell>
          <cell r="J257">
            <v>0</v>
          </cell>
          <cell r="K257">
            <v>0</v>
          </cell>
          <cell r="L257">
            <v>0</v>
          </cell>
          <cell r="M257">
            <v>0</v>
          </cell>
          <cell r="N257">
            <v>0</v>
          </cell>
          <cell r="O257">
            <v>0</v>
          </cell>
          <cell r="P257">
            <v>0</v>
          </cell>
          <cell r="Q257">
            <v>0</v>
          </cell>
          <cell r="S257">
            <v>0</v>
          </cell>
          <cell r="W257">
            <v>0</v>
          </cell>
          <cell r="X257">
            <v>0</v>
          </cell>
          <cell r="AA257">
            <v>0</v>
          </cell>
          <cell r="AB257">
            <v>0</v>
          </cell>
          <cell r="AE257">
            <v>263</v>
          </cell>
          <cell r="AF257">
            <v>0</v>
          </cell>
          <cell r="AG257" t="str">
            <v>CONTROL VEHICULAR</v>
          </cell>
          <cell r="AH257">
            <v>0</v>
          </cell>
          <cell r="AI257">
            <v>0</v>
          </cell>
        </row>
        <row r="258">
          <cell r="A258">
            <v>26301</v>
          </cell>
          <cell r="B258">
            <v>43701</v>
          </cell>
          <cell r="C258" t="str">
            <v>41431-7-001</v>
          </cell>
          <cell r="D258">
            <v>26301</v>
          </cell>
          <cell r="E258">
            <v>263</v>
          </cell>
          <cell r="F258">
            <v>1</v>
          </cell>
          <cell r="G258" t="str">
            <v>DERECHOS DE CONTROL VEHICULAR PTE. AÑO</v>
          </cell>
          <cell r="H258">
            <v>0</v>
          </cell>
          <cell r="I258">
            <v>0</v>
          </cell>
          <cell r="J258">
            <v>757557255</v>
          </cell>
          <cell r="K258">
            <v>757557255</v>
          </cell>
          <cell r="L258">
            <v>0</v>
          </cell>
          <cell r="M258">
            <v>0</v>
          </cell>
          <cell r="N258">
            <v>279026924</v>
          </cell>
          <cell r="O258">
            <v>279026924</v>
          </cell>
          <cell r="P258">
            <v>0</v>
          </cell>
          <cell r="Q258">
            <v>0</v>
          </cell>
          <cell r="S258">
            <v>0</v>
          </cell>
          <cell r="W258">
            <v>0</v>
          </cell>
          <cell r="X258">
            <v>1036584179</v>
          </cell>
          <cell r="AA258">
            <v>0</v>
          </cell>
          <cell r="AB258">
            <v>1036584179</v>
          </cell>
          <cell r="AE258">
            <v>263</v>
          </cell>
          <cell r="AF258">
            <v>1</v>
          </cell>
          <cell r="AG258" t="str">
            <v>DERECHOS DE CONTROL VEHICULAR PTE. AÑO</v>
          </cell>
          <cell r="AH258">
            <v>0</v>
          </cell>
          <cell r="AI258">
            <v>1036584179</v>
          </cell>
        </row>
        <row r="259">
          <cell r="A259">
            <v>26302</v>
          </cell>
          <cell r="B259">
            <v>43702</v>
          </cell>
          <cell r="C259" t="str">
            <v>41431-7-002</v>
          </cell>
          <cell r="D259">
            <v>26302</v>
          </cell>
          <cell r="E259">
            <v>263</v>
          </cell>
          <cell r="F259">
            <v>2</v>
          </cell>
          <cell r="G259" t="str">
            <v>DERECHOS DE CONTROL VEHICULAR REZAGOS</v>
          </cell>
          <cell r="H259">
            <v>0</v>
          </cell>
          <cell r="I259">
            <v>0</v>
          </cell>
          <cell r="J259">
            <v>35445594.07</v>
          </cell>
          <cell r="K259">
            <v>35445594.07</v>
          </cell>
          <cell r="L259">
            <v>0</v>
          </cell>
          <cell r="M259">
            <v>0</v>
          </cell>
          <cell r="N259">
            <v>23571578.800000001</v>
          </cell>
          <cell r="O259">
            <v>23571578.800000001</v>
          </cell>
          <cell r="P259">
            <v>0</v>
          </cell>
          <cell r="Q259">
            <v>0</v>
          </cell>
          <cell r="S259">
            <v>0</v>
          </cell>
          <cell r="W259">
            <v>0</v>
          </cell>
          <cell r="X259">
            <v>59017172.870000005</v>
          </cell>
          <cell r="AA259">
            <v>0</v>
          </cell>
          <cell r="AB259">
            <v>59017172.869999997</v>
          </cell>
          <cell r="AE259">
            <v>263</v>
          </cell>
          <cell r="AF259">
            <v>2</v>
          </cell>
          <cell r="AG259" t="str">
            <v>DERECHOS DE CONTROL VEHICULAR REZAGOS</v>
          </cell>
          <cell r="AH259">
            <v>0</v>
          </cell>
          <cell r="AI259">
            <v>59017172.869999997</v>
          </cell>
        </row>
        <row r="260">
          <cell r="A260">
            <v>26303</v>
          </cell>
          <cell r="B260">
            <v>43703</v>
          </cell>
          <cell r="C260" t="str">
            <v>41431-7-003</v>
          </cell>
          <cell r="D260">
            <v>26303</v>
          </cell>
          <cell r="E260">
            <v>263</v>
          </cell>
          <cell r="F260">
            <v>3</v>
          </cell>
          <cell r="G260" t="str">
            <v>EXP.DE CERTIFICADOS DE CONTROL VEHICULAR</v>
          </cell>
          <cell r="H260">
            <v>0</v>
          </cell>
          <cell r="I260">
            <v>0</v>
          </cell>
          <cell r="J260">
            <v>804440</v>
          </cell>
          <cell r="K260">
            <v>804440</v>
          </cell>
          <cell r="L260">
            <v>0</v>
          </cell>
          <cell r="M260">
            <v>0</v>
          </cell>
          <cell r="N260">
            <v>770952</v>
          </cell>
          <cell r="O260">
            <v>770952</v>
          </cell>
          <cell r="P260">
            <v>0</v>
          </cell>
          <cell r="Q260">
            <v>0</v>
          </cell>
          <cell r="S260">
            <v>0</v>
          </cell>
          <cell r="W260">
            <v>0</v>
          </cell>
          <cell r="X260">
            <v>1575392</v>
          </cell>
          <cell r="AA260">
            <v>0</v>
          </cell>
          <cell r="AB260">
            <v>1575392</v>
          </cell>
          <cell r="AE260">
            <v>263</v>
          </cell>
          <cell r="AF260">
            <v>3</v>
          </cell>
          <cell r="AG260" t="str">
            <v>EXP.DE CERTIFICADOS DE CONTROL VEHICULAR</v>
          </cell>
          <cell r="AH260">
            <v>0</v>
          </cell>
          <cell r="AI260">
            <v>1575392</v>
          </cell>
        </row>
        <row r="261">
          <cell r="A261">
            <v>26304</v>
          </cell>
          <cell r="B261">
            <v>43704</v>
          </cell>
          <cell r="C261" t="str">
            <v>41431-7-004</v>
          </cell>
          <cell r="D261">
            <v>26304</v>
          </cell>
          <cell r="E261">
            <v>263</v>
          </cell>
          <cell r="F261">
            <v>4</v>
          </cell>
          <cell r="G261" t="str">
            <v>EXP.DE CERT.DE CTRL.VEH.OTROS ESTADOS</v>
          </cell>
          <cell r="H261">
            <v>0</v>
          </cell>
          <cell r="I261">
            <v>0</v>
          </cell>
          <cell r="J261">
            <v>1152646</v>
          </cell>
          <cell r="K261">
            <v>1152646</v>
          </cell>
          <cell r="L261">
            <v>0</v>
          </cell>
          <cell r="M261">
            <v>0</v>
          </cell>
          <cell r="N261">
            <v>1024386</v>
          </cell>
          <cell r="O261">
            <v>1024386</v>
          </cell>
          <cell r="P261">
            <v>0</v>
          </cell>
          <cell r="Q261">
            <v>0</v>
          </cell>
          <cell r="S261">
            <v>0</v>
          </cell>
          <cell r="W261">
            <v>0</v>
          </cell>
          <cell r="X261">
            <v>2177032</v>
          </cell>
          <cell r="AA261">
            <v>0</v>
          </cell>
          <cell r="AB261">
            <v>2177032</v>
          </cell>
          <cell r="AE261">
            <v>263</v>
          </cell>
          <cell r="AF261">
            <v>4</v>
          </cell>
          <cell r="AG261" t="str">
            <v>EXP.DE CERT.DE CTRL.VEH.OTROS ESTADOS</v>
          </cell>
          <cell r="AH261">
            <v>0</v>
          </cell>
          <cell r="AI261">
            <v>2177032</v>
          </cell>
        </row>
        <row r="262">
          <cell r="A262">
            <v>26305</v>
          </cell>
          <cell r="B262">
            <v>43705</v>
          </cell>
          <cell r="C262" t="str">
            <v>41431-7-005</v>
          </cell>
          <cell r="D262">
            <v>26305</v>
          </cell>
          <cell r="E262">
            <v>263</v>
          </cell>
          <cell r="F262">
            <v>5</v>
          </cell>
          <cell r="G262" t="str">
            <v>EXP.DE CERT.DE DOC.DE CTRL.VEHICULAR</v>
          </cell>
          <cell r="H262">
            <v>0</v>
          </cell>
          <cell r="I262">
            <v>0</v>
          </cell>
          <cell r="J262">
            <v>48412</v>
          </cell>
          <cell r="K262">
            <v>48412</v>
          </cell>
          <cell r="L262">
            <v>0</v>
          </cell>
          <cell r="M262">
            <v>0</v>
          </cell>
          <cell r="N262">
            <v>36218</v>
          </cell>
          <cell r="O262">
            <v>36218</v>
          </cell>
          <cell r="P262">
            <v>0</v>
          </cell>
          <cell r="Q262">
            <v>0</v>
          </cell>
          <cell r="S262">
            <v>0</v>
          </cell>
          <cell r="W262">
            <v>0</v>
          </cell>
          <cell r="X262">
            <v>84630</v>
          </cell>
          <cell r="AA262">
            <v>0</v>
          </cell>
          <cell r="AB262">
            <v>84630</v>
          </cell>
          <cell r="AE262">
            <v>263</v>
          </cell>
          <cell r="AF262">
            <v>5</v>
          </cell>
          <cell r="AG262" t="str">
            <v>EXP.DE CERT.DE DOC.DE CTRL.VEHICULAR</v>
          </cell>
          <cell r="AH262">
            <v>0</v>
          </cell>
          <cell r="AI262">
            <v>84630</v>
          </cell>
        </row>
        <row r="263">
          <cell r="A263">
            <v>26306</v>
          </cell>
          <cell r="B263">
            <v>43743</v>
          </cell>
          <cell r="C263" t="str">
            <v>41431-7-043</v>
          </cell>
          <cell r="D263">
            <v>26306</v>
          </cell>
          <cell r="E263">
            <v>263</v>
          </cell>
          <cell r="F263">
            <v>6</v>
          </cell>
          <cell r="G263" t="str">
            <v>EXPEDICION CONSTANCIA REGISTRO VEHICULAR</v>
          </cell>
          <cell r="H263">
            <v>0</v>
          </cell>
          <cell r="I263">
            <v>0</v>
          </cell>
          <cell r="J263">
            <v>7096710</v>
          </cell>
          <cell r="K263">
            <v>7096710</v>
          </cell>
          <cell r="L263">
            <v>0</v>
          </cell>
          <cell r="M263">
            <v>0</v>
          </cell>
          <cell r="N263">
            <v>8728218</v>
          </cell>
          <cell r="O263">
            <v>8728218</v>
          </cell>
          <cell r="P263">
            <v>0</v>
          </cell>
          <cell r="Q263">
            <v>0</v>
          </cell>
          <cell r="S263">
            <v>0</v>
          </cell>
          <cell r="W263">
            <v>0</v>
          </cell>
          <cell r="X263">
            <v>15824928</v>
          </cell>
          <cell r="AA263">
            <v>0</v>
          </cell>
          <cell r="AB263">
            <v>15824928</v>
          </cell>
          <cell r="AE263">
            <v>263</v>
          </cell>
          <cell r="AF263">
            <v>6</v>
          </cell>
          <cell r="AG263" t="str">
            <v>EXPEDICION CONSTANCIA REGISTRO VEHICULAR</v>
          </cell>
          <cell r="AH263">
            <v>0</v>
          </cell>
          <cell r="AI263">
            <v>15824928</v>
          </cell>
        </row>
        <row r="264">
          <cell r="A264">
            <v>26307</v>
          </cell>
          <cell r="B264">
            <v>43744</v>
          </cell>
          <cell r="C264" t="str">
            <v>41431-7-044</v>
          </cell>
          <cell r="D264">
            <v>26307</v>
          </cell>
          <cell r="E264">
            <v>263</v>
          </cell>
          <cell r="F264">
            <v>7</v>
          </cell>
          <cell r="G264" t="str">
            <v>REPOSICION CONSTANCIA REGISTRO VEHICULAR</v>
          </cell>
          <cell r="H264">
            <v>0</v>
          </cell>
          <cell r="I264">
            <v>0</v>
          </cell>
          <cell r="J264">
            <v>0</v>
          </cell>
          <cell r="K264">
            <v>0</v>
          </cell>
          <cell r="L264">
            <v>0</v>
          </cell>
          <cell r="M264">
            <v>0</v>
          </cell>
          <cell r="N264">
            <v>0</v>
          </cell>
          <cell r="O264">
            <v>0</v>
          </cell>
          <cell r="P264">
            <v>0</v>
          </cell>
          <cell r="Q264">
            <v>0</v>
          </cell>
          <cell r="S264">
            <v>0</v>
          </cell>
          <cell r="W264">
            <v>0</v>
          </cell>
          <cell r="X264">
            <v>0</v>
          </cell>
          <cell r="AA264">
            <v>0</v>
          </cell>
          <cell r="AB264">
            <v>0</v>
          </cell>
          <cell r="AE264">
            <v>263</v>
          </cell>
          <cell r="AF264">
            <v>7</v>
          </cell>
          <cell r="AG264" t="str">
            <v>REPOSICION CONSTANCIA REGISTRO VEHICULAR</v>
          </cell>
          <cell r="AH264">
            <v>0</v>
          </cell>
          <cell r="AI264">
            <v>0</v>
          </cell>
        </row>
        <row r="265">
          <cell r="A265">
            <v>26400</v>
          </cell>
          <cell r="B265">
            <v>43706</v>
          </cell>
          <cell r="C265" t="str">
            <v>41431-7-018</v>
          </cell>
          <cell r="D265">
            <v>26400</v>
          </cell>
          <cell r="E265">
            <v>264</v>
          </cell>
          <cell r="F265">
            <v>0</v>
          </cell>
          <cell r="G265" t="str">
            <v>PLACAS DE CIRCULACION VEHICULAR</v>
          </cell>
          <cell r="H265">
            <v>0</v>
          </cell>
          <cell r="I265">
            <v>0</v>
          </cell>
          <cell r="J265">
            <v>17659205</v>
          </cell>
          <cell r="K265">
            <v>17659205</v>
          </cell>
          <cell r="L265">
            <v>0</v>
          </cell>
          <cell r="M265">
            <v>0</v>
          </cell>
          <cell r="N265">
            <v>14853082</v>
          </cell>
          <cell r="O265">
            <v>14853082</v>
          </cell>
          <cell r="P265">
            <v>0</v>
          </cell>
          <cell r="Q265">
            <v>0</v>
          </cell>
          <cell r="S265">
            <v>0</v>
          </cell>
          <cell r="W265">
            <v>0</v>
          </cell>
          <cell r="X265">
            <v>32512287</v>
          </cell>
          <cell r="AA265">
            <v>0</v>
          </cell>
          <cell r="AB265">
            <v>32512287</v>
          </cell>
          <cell r="AE265">
            <v>264</v>
          </cell>
          <cell r="AF265">
            <v>0</v>
          </cell>
          <cell r="AG265" t="str">
            <v>PLACAS DE CIRCULACION VEHICULAR</v>
          </cell>
          <cell r="AH265">
            <v>0</v>
          </cell>
          <cell r="AI265">
            <v>32512287</v>
          </cell>
        </row>
        <row r="266">
          <cell r="A266">
            <v>26500</v>
          </cell>
          <cell r="B266">
            <v>43707</v>
          </cell>
          <cell r="C266" t="str">
            <v>41431-7-019</v>
          </cell>
          <cell r="D266">
            <v>26500</v>
          </cell>
          <cell r="E266">
            <v>265</v>
          </cell>
          <cell r="F266">
            <v>0</v>
          </cell>
          <cell r="G266" t="str">
            <v>LICENCIAS DE CONDUCIR</v>
          </cell>
          <cell r="H266">
            <v>0</v>
          </cell>
          <cell r="I266">
            <v>0</v>
          </cell>
          <cell r="J266">
            <v>32191630</v>
          </cell>
          <cell r="K266">
            <v>32191630</v>
          </cell>
          <cell r="L266">
            <v>0</v>
          </cell>
          <cell r="M266">
            <v>0</v>
          </cell>
          <cell r="N266">
            <v>29145570</v>
          </cell>
          <cell r="O266">
            <v>29145570</v>
          </cell>
          <cell r="P266">
            <v>0</v>
          </cell>
          <cell r="Q266">
            <v>0</v>
          </cell>
          <cell r="S266">
            <v>0</v>
          </cell>
          <cell r="W266">
            <v>0</v>
          </cell>
          <cell r="X266">
            <v>61337200</v>
          </cell>
          <cell r="AA266">
            <v>0</v>
          </cell>
          <cell r="AB266">
            <v>61337200</v>
          </cell>
          <cell r="AE266">
            <v>265</v>
          </cell>
          <cell r="AF266">
            <v>0</v>
          </cell>
          <cell r="AG266" t="str">
            <v>LICENCIAS DE CONDUCIR</v>
          </cell>
          <cell r="AH266">
            <v>0</v>
          </cell>
          <cell r="AI266">
            <v>61337200</v>
          </cell>
        </row>
        <row r="267">
          <cell r="A267">
            <v>26503</v>
          </cell>
          <cell r="B267">
            <v>43708</v>
          </cell>
          <cell r="C267" t="str">
            <v>41431-7-020</v>
          </cell>
          <cell r="D267">
            <v>26503</v>
          </cell>
          <cell r="E267">
            <v>265</v>
          </cell>
          <cell r="F267">
            <v>3</v>
          </cell>
          <cell r="G267" t="str">
            <v>EXP.DE CERT.DE LICENCIAS DE CONDUCIR</v>
          </cell>
          <cell r="H267">
            <v>0</v>
          </cell>
          <cell r="I267">
            <v>0</v>
          </cell>
          <cell r="J267">
            <v>18928</v>
          </cell>
          <cell r="K267">
            <v>18928</v>
          </cell>
          <cell r="L267">
            <v>0</v>
          </cell>
          <cell r="M267">
            <v>0</v>
          </cell>
          <cell r="N267">
            <v>20020</v>
          </cell>
          <cell r="O267">
            <v>20020</v>
          </cell>
          <cell r="P267">
            <v>0</v>
          </cell>
          <cell r="Q267">
            <v>0</v>
          </cell>
          <cell r="S267">
            <v>0</v>
          </cell>
          <cell r="W267">
            <v>0</v>
          </cell>
          <cell r="X267">
            <v>38948</v>
          </cell>
          <cell r="AA267">
            <v>0</v>
          </cell>
          <cell r="AB267">
            <v>38948</v>
          </cell>
          <cell r="AE267">
            <v>265</v>
          </cell>
          <cell r="AF267">
            <v>3</v>
          </cell>
          <cell r="AG267" t="str">
            <v>EXP.DE CERT.DE LICENCIAS DE CONDUCIR</v>
          </cell>
          <cell r="AH267">
            <v>0</v>
          </cell>
          <cell r="AI267">
            <v>38948</v>
          </cell>
        </row>
        <row r="268">
          <cell r="A268">
            <v>26600</v>
          </cell>
          <cell r="B268">
            <v>43709</v>
          </cell>
          <cell r="C268" t="str">
            <v>41431-7-021</v>
          </cell>
          <cell r="D268">
            <v>26600</v>
          </cell>
          <cell r="E268">
            <v>266</v>
          </cell>
          <cell r="F268">
            <v>0</v>
          </cell>
          <cell r="G268" t="str">
            <v>DUPLICADOS DE LICENCIAS</v>
          </cell>
          <cell r="H268">
            <v>0</v>
          </cell>
          <cell r="I268">
            <v>0</v>
          </cell>
          <cell r="J268">
            <v>0</v>
          </cell>
          <cell r="K268">
            <v>0</v>
          </cell>
          <cell r="L268">
            <v>0</v>
          </cell>
          <cell r="M268">
            <v>0</v>
          </cell>
          <cell r="N268">
            <v>0</v>
          </cell>
          <cell r="O268">
            <v>0</v>
          </cell>
          <cell r="P268">
            <v>0</v>
          </cell>
          <cell r="Q268">
            <v>0</v>
          </cell>
          <cell r="S268">
            <v>0</v>
          </cell>
          <cell r="W268">
            <v>0</v>
          </cell>
          <cell r="X268">
            <v>0</v>
          </cell>
          <cell r="AA268">
            <v>0</v>
          </cell>
          <cell r="AB268">
            <v>0</v>
          </cell>
          <cell r="AE268">
            <v>266</v>
          </cell>
          <cell r="AF268">
            <v>0</v>
          </cell>
          <cell r="AG268" t="str">
            <v>DUPLICADOS DE LICENCIAS</v>
          </cell>
          <cell r="AH268">
            <v>0</v>
          </cell>
          <cell r="AI268">
            <v>0</v>
          </cell>
        </row>
        <row r="269">
          <cell r="A269">
            <v>26700</v>
          </cell>
          <cell r="B269">
            <v>43710</v>
          </cell>
          <cell r="C269" t="str">
            <v>41431-7-022</v>
          </cell>
          <cell r="D269">
            <v>26700</v>
          </cell>
          <cell r="E269">
            <v>267</v>
          </cell>
          <cell r="F269">
            <v>0</v>
          </cell>
          <cell r="G269" t="str">
            <v>DUPLICADOS DE TARJETAS DE CIRCULACION</v>
          </cell>
          <cell r="H269">
            <v>0</v>
          </cell>
          <cell r="I269">
            <v>0</v>
          </cell>
          <cell r="J269">
            <v>264143</v>
          </cell>
          <cell r="K269">
            <v>264143</v>
          </cell>
          <cell r="L269">
            <v>0</v>
          </cell>
          <cell r="M269">
            <v>0</v>
          </cell>
          <cell r="N269">
            <v>658240</v>
          </cell>
          <cell r="O269">
            <v>658240</v>
          </cell>
          <cell r="P269">
            <v>0</v>
          </cell>
          <cell r="Q269">
            <v>0</v>
          </cell>
          <cell r="S269">
            <v>0</v>
          </cell>
          <cell r="W269">
            <v>0</v>
          </cell>
          <cell r="X269">
            <v>922383</v>
          </cell>
          <cell r="AA269">
            <v>0</v>
          </cell>
          <cell r="AB269">
            <v>922383</v>
          </cell>
          <cell r="AE269">
            <v>267</v>
          </cell>
          <cell r="AF269">
            <v>0</v>
          </cell>
          <cell r="AG269" t="str">
            <v>DUPLICADOS DE TARJETAS DE CIRCULACION</v>
          </cell>
          <cell r="AH269">
            <v>0</v>
          </cell>
          <cell r="AI269">
            <v>922383</v>
          </cell>
        </row>
        <row r="270">
          <cell r="A270">
            <v>26800</v>
          </cell>
          <cell r="B270">
            <v>43711</v>
          </cell>
          <cell r="C270" t="str">
            <v>41431-7-023</v>
          </cell>
          <cell r="D270">
            <v>26800</v>
          </cell>
          <cell r="E270">
            <v>268</v>
          </cell>
          <cell r="F270">
            <v>0</v>
          </cell>
          <cell r="G270" t="str">
            <v>BAJAS DE VEHICULOS DE MOTOR</v>
          </cell>
          <cell r="H270">
            <v>0</v>
          </cell>
          <cell r="I270">
            <v>0</v>
          </cell>
          <cell r="J270">
            <v>2133260</v>
          </cell>
          <cell r="K270">
            <v>2133260</v>
          </cell>
          <cell r="L270">
            <v>0</v>
          </cell>
          <cell r="M270">
            <v>0</v>
          </cell>
          <cell r="N270">
            <v>2146326</v>
          </cell>
          <cell r="O270">
            <v>2146326</v>
          </cell>
          <cell r="P270">
            <v>0</v>
          </cell>
          <cell r="Q270">
            <v>0</v>
          </cell>
          <cell r="S270">
            <v>0</v>
          </cell>
          <cell r="W270">
            <v>0</v>
          </cell>
          <cell r="X270">
            <v>4279586</v>
          </cell>
          <cell r="AA270">
            <v>0</v>
          </cell>
          <cell r="AB270">
            <v>4279586</v>
          </cell>
          <cell r="AE270">
            <v>268</v>
          </cell>
          <cell r="AF270">
            <v>0</v>
          </cell>
          <cell r="AG270" t="str">
            <v>BAJAS DE VEHICULOS DE MOTOR</v>
          </cell>
          <cell r="AH270">
            <v>0</v>
          </cell>
          <cell r="AI270">
            <v>4279586</v>
          </cell>
        </row>
        <row r="271">
          <cell r="A271">
            <v>26801</v>
          </cell>
          <cell r="B271">
            <v>43745</v>
          </cell>
          <cell r="C271" t="str">
            <v>41431-7-045</v>
          </cell>
          <cell r="D271">
            <v>26801</v>
          </cell>
          <cell r="E271">
            <v>268</v>
          </cell>
          <cell r="F271">
            <v>1</v>
          </cell>
          <cell r="G271" t="str">
            <v>SUBSIDIO BAJA VEHICULO DE MOTOR POR ROBO</v>
          </cell>
          <cell r="H271">
            <v>0</v>
          </cell>
          <cell r="I271">
            <v>0</v>
          </cell>
          <cell r="J271">
            <v>0</v>
          </cell>
          <cell r="K271">
            <v>0</v>
          </cell>
          <cell r="L271">
            <v>0</v>
          </cell>
          <cell r="M271">
            <v>0</v>
          </cell>
          <cell r="N271">
            <v>0</v>
          </cell>
          <cell r="O271">
            <v>0</v>
          </cell>
          <cell r="P271">
            <v>0</v>
          </cell>
          <cell r="Q271">
            <v>0</v>
          </cell>
          <cell r="S271">
            <v>0</v>
          </cell>
          <cell r="W271">
            <v>0</v>
          </cell>
          <cell r="X271">
            <v>0</v>
          </cell>
          <cell r="AA271">
            <v>0</v>
          </cell>
          <cell r="AB271">
            <v>0</v>
          </cell>
          <cell r="AE271">
            <v>268</v>
          </cell>
          <cell r="AF271">
            <v>1</v>
          </cell>
          <cell r="AG271" t="str">
            <v>SUBSIDIO BAJA VEHICULO DE MOTOR POR ROBO</v>
          </cell>
          <cell r="AH271">
            <v>0</v>
          </cell>
          <cell r="AI271">
            <v>0</v>
          </cell>
        </row>
        <row r="272">
          <cell r="A272">
            <v>26802</v>
          </cell>
          <cell r="B272">
            <v>43748</v>
          </cell>
          <cell r="C272" t="str">
            <v>41431-7-047</v>
          </cell>
          <cell r="D272">
            <v>26802</v>
          </cell>
          <cell r="E272">
            <v>268</v>
          </cell>
          <cell r="F272">
            <v>2</v>
          </cell>
          <cell r="G272" t="str">
            <v>SUBSIDIO BAJA POR PERDIDA</v>
          </cell>
          <cell r="H272">
            <v>0</v>
          </cell>
          <cell r="I272">
            <v>0</v>
          </cell>
          <cell r="J272">
            <v>-406682</v>
          </cell>
          <cell r="K272">
            <v>-406682</v>
          </cell>
          <cell r="L272">
            <v>0</v>
          </cell>
          <cell r="M272">
            <v>0</v>
          </cell>
          <cell r="N272">
            <v>-436800</v>
          </cell>
          <cell r="O272">
            <v>-436800</v>
          </cell>
          <cell r="P272">
            <v>0</v>
          </cell>
          <cell r="Q272">
            <v>0</v>
          </cell>
          <cell r="S272">
            <v>0</v>
          </cell>
          <cell r="W272">
            <v>0</v>
          </cell>
          <cell r="X272">
            <v>-843482</v>
          </cell>
          <cell r="AA272">
            <v>0</v>
          </cell>
          <cell r="AB272">
            <v>-843482</v>
          </cell>
          <cell r="AE272">
            <v>268</v>
          </cell>
          <cell r="AF272">
            <v>2</v>
          </cell>
          <cell r="AG272" t="str">
            <v>SUBSIDIO BAJA POR PERDIDA</v>
          </cell>
          <cell r="AH272">
            <v>0</v>
          </cell>
          <cell r="AI272">
            <v>-843482</v>
          </cell>
        </row>
        <row r="273">
          <cell r="A273">
            <v>26901</v>
          </cell>
          <cell r="B273">
            <v>45301</v>
          </cell>
          <cell r="C273" t="str">
            <v>41441-3-001</v>
          </cell>
          <cell r="D273">
            <v>26901</v>
          </cell>
          <cell r="E273">
            <v>269</v>
          </cell>
          <cell r="F273">
            <v>1</v>
          </cell>
          <cell r="G273" t="str">
            <v>MULTAS DE CONTROL VEHICULAR</v>
          </cell>
          <cell r="H273">
            <v>0</v>
          </cell>
          <cell r="I273">
            <v>0</v>
          </cell>
          <cell r="J273">
            <v>5960</v>
          </cell>
          <cell r="K273">
            <v>5960</v>
          </cell>
          <cell r="L273">
            <v>0</v>
          </cell>
          <cell r="M273">
            <v>0</v>
          </cell>
          <cell r="N273">
            <v>0</v>
          </cell>
          <cell r="O273">
            <v>0</v>
          </cell>
          <cell r="P273">
            <v>0</v>
          </cell>
          <cell r="Q273">
            <v>0</v>
          </cell>
          <cell r="S273">
            <v>0</v>
          </cell>
          <cell r="W273">
            <v>0</v>
          </cell>
          <cell r="X273">
            <v>5960</v>
          </cell>
          <cell r="AA273">
            <v>0</v>
          </cell>
          <cell r="AB273">
            <v>5960</v>
          </cell>
          <cell r="AE273">
            <v>269</v>
          </cell>
          <cell r="AF273">
            <v>1</v>
          </cell>
          <cell r="AG273" t="str">
            <v>MULTAS DE CONTROL VEHICULAR</v>
          </cell>
          <cell r="AH273">
            <v>0</v>
          </cell>
          <cell r="AI273">
            <v>5960</v>
          </cell>
        </row>
        <row r="274">
          <cell r="A274">
            <v>26902</v>
          </cell>
          <cell r="B274">
            <v>61940</v>
          </cell>
          <cell r="C274" t="str">
            <v>41691-3-003</v>
          </cell>
          <cell r="D274">
            <v>26902</v>
          </cell>
          <cell r="E274">
            <v>269</v>
          </cell>
          <cell r="F274">
            <v>2</v>
          </cell>
          <cell r="G274" t="str">
            <v>INTERESES POR CONVENIO CONTROL VEHICULAR</v>
          </cell>
          <cell r="H274">
            <v>0</v>
          </cell>
          <cell r="I274">
            <v>0</v>
          </cell>
          <cell r="J274">
            <v>3225152.74</v>
          </cell>
          <cell r="K274">
            <v>3225152.74</v>
          </cell>
          <cell r="L274">
            <v>0</v>
          </cell>
          <cell r="M274">
            <v>0</v>
          </cell>
          <cell r="N274">
            <v>2657639.8199999998</v>
          </cell>
          <cell r="O274">
            <v>2657639.8199999998</v>
          </cell>
          <cell r="P274">
            <v>0</v>
          </cell>
          <cell r="Q274">
            <v>0</v>
          </cell>
          <cell r="S274">
            <v>0</v>
          </cell>
          <cell r="W274">
            <v>0</v>
          </cell>
          <cell r="X274">
            <v>5882792.5600000005</v>
          </cell>
          <cell r="AA274">
            <v>0</v>
          </cell>
          <cell r="AB274">
            <v>5882792.5599999996</v>
          </cell>
          <cell r="AE274">
            <v>269</v>
          </cell>
          <cell r="AF274">
            <v>2</v>
          </cell>
          <cell r="AG274" t="str">
            <v>INTERESES POR CONVENIO CONTROL VEHICULAR</v>
          </cell>
          <cell r="AH274">
            <v>0</v>
          </cell>
          <cell r="AI274">
            <v>5882792.5599999996</v>
          </cell>
        </row>
        <row r="275">
          <cell r="A275">
            <v>26903</v>
          </cell>
          <cell r="B275">
            <v>45303</v>
          </cell>
          <cell r="C275" t="str">
            <v>41441-3-003</v>
          </cell>
          <cell r="D275">
            <v>26903</v>
          </cell>
          <cell r="E275">
            <v>269</v>
          </cell>
          <cell r="F275">
            <v>3</v>
          </cell>
          <cell r="G275" t="str">
            <v>SANCIONES POR CANJE DE PLACAS EXTEMP</v>
          </cell>
          <cell r="H275">
            <v>0</v>
          </cell>
          <cell r="I275">
            <v>0</v>
          </cell>
          <cell r="J275">
            <v>6383251</v>
          </cell>
          <cell r="K275">
            <v>6383251</v>
          </cell>
          <cell r="L275">
            <v>0</v>
          </cell>
          <cell r="M275">
            <v>0</v>
          </cell>
          <cell r="N275">
            <v>4108377</v>
          </cell>
          <cell r="O275">
            <v>4108377</v>
          </cell>
          <cell r="P275">
            <v>0</v>
          </cell>
          <cell r="Q275">
            <v>0</v>
          </cell>
          <cell r="S275">
            <v>0</v>
          </cell>
          <cell r="W275">
            <v>0</v>
          </cell>
          <cell r="X275">
            <v>10491628</v>
          </cell>
          <cell r="AA275">
            <v>0</v>
          </cell>
          <cell r="AB275">
            <v>10491628</v>
          </cell>
          <cell r="AE275">
            <v>269</v>
          </cell>
          <cell r="AF275">
            <v>3</v>
          </cell>
          <cell r="AG275" t="str">
            <v>SANCIONES POR CANJE DE PLACAS EXTEMP</v>
          </cell>
          <cell r="AH275">
            <v>0</v>
          </cell>
          <cell r="AI275">
            <v>10491628</v>
          </cell>
        </row>
        <row r="276">
          <cell r="A276">
            <v>26904</v>
          </cell>
          <cell r="B276">
            <v>45304</v>
          </cell>
          <cell r="C276" t="str">
            <v>41441-3-004</v>
          </cell>
          <cell r="D276">
            <v>26904</v>
          </cell>
          <cell r="E276">
            <v>269</v>
          </cell>
          <cell r="F276">
            <v>4</v>
          </cell>
          <cell r="G276" t="str">
            <v>SAN.DE DER.DE CONTROL VEHICULAR PTE.AÑO</v>
          </cell>
          <cell r="H276">
            <v>0</v>
          </cell>
          <cell r="I276">
            <v>0</v>
          </cell>
          <cell r="J276">
            <v>2436</v>
          </cell>
          <cell r="K276">
            <v>2436</v>
          </cell>
          <cell r="L276">
            <v>0</v>
          </cell>
          <cell r="M276">
            <v>0</v>
          </cell>
          <cell r="N276">
            <v>8975832</v>
          </cell>
          <cell r="O276">
            <v>8975832</v>
          </cell>
          <cell r="P276">
            <v>0</v>
          </cell>
          <cell r="Q276">
            <v>0</v>
          </cell>
          <cell r="S276">
            <v>0</v>
          </cell>
          <cell r="W276">
            <v>0</v>
          </cell>
          <cell r="X276">
            <v>8978268</v>
          </cell>
          <cell r="AA276">
            <v>0</v>
          </cell>
          <cell r="AB276">
            <v>8978268</v>
          </cell>
          <cell r="AE276">
            <v>269</v>
          </cell>
          <cell r="AF276">
            <v>4</v>
          </cell>
          <cell r="AG276" t="str">
            <v>SAN.DE DER.DE CONTROL VEHICULAR PTE.AÑO</v>
          </cell>
          <cell r="AH276">
            <v>0</v>
          </cell>
          <cell r="AI276">
            <v>8978268</v>
          </cell>
        </row>
        <row r="277">
          <cell r="A277">
            <v>26905</v>
          </cell>
          <cell r="B277">
            <v>45305</v>
          </cell>
          <cell r="C277" t="str">
            <v>41441-3-005</v>
          </cell>
          <cell r="D277">
            <v>26905</v>
          </cell>
          <cell r="E277">
            <v>269</v>
          </cell>
          <cell r="F277">
            <v>5</v>
          </cell>
          <cell r="G277" t="str">
            <v>SAN.DE DER.DE CONTROL VEHICULAR REZAGO</v>
          </cell>
          <cell r="H277">
            <v>0</v>
          </cell>
          <cell r="I277">
            <v>0</v>
          </cell>
          <cell r="J277">
            <v>6575449.6699999999</v>
          </cell>
          <cell r="K277">
            <v>6575449.6699999999</v>
          </cell>
          <cell r="L277">
            <v>0</v>
          </cell>
          <cell r="M277">
            <v>0</v>
          </cell>
          <cell r="N277">
            <v>5126896.12</v>
          </cell>
          <cell r="O277">
            <v>5126896.12</v>
          </cell>
          <cell r="P277">
            <v>0</v>
          </cell>
          <cell r="Q277">
            <v>0</v>
          </cell>
          <cell r="S277">
            <v>0</v>
          </cell>
          <cell r="W277">
            <v>0</v>
          </cell>
          <cell r="X277">
            <v>11702345.789999999</v>
          </cell>
          <cell r="AA277">
            <v>0</v>
          </cell>
          <cell r="AB277">
            <v>11702345.789999999</v>
          </cell>
          <cell r="AE277">
            <v>269</v>
          </cell>
          <cell r="AF277">
            <v>5</v>
          </cell>
          <cell r="AG277" t="str">
            <v>SAN.DE DER.DE CONTROL VEHICULAR REZAGO</v>
          </cell>
          <cell r="AH277">
            <v>0</v>
          </cell>
          <cell r="AI277">
            <v>11702345.789999999</v>
          </cell>
        </row>
        <row r="278">
          <cell r="A278">
            <v>26906</v>
          </cell>
          <cell r="B278">
            <v>43712</v>
          </cell>
          <cell r="C278" t="str">
            <v>41431-7-024</v>
          </cell>
          <cell r="D278">
            <v>26906</v>
          </cell>
          <cell r="E278">
            <v>269</v>
          </cell>
          <cell r="F278">
            <v>6</v>
          </cell>
          <cell r="G278" t="str">
            <v>10% INFRACC.DE TRANSITO AREA METR.</v>
          </cell>
          <cell r="H278">
            <v>0</v>
          </cell>
          <cell r="I278">
            <v>0</v>
          </cell>
          <cell r="J278">
            <v>7992680.4699999997</v>
          </cell>
          <cell r="K278">
            <v>7992680.4699999997</v>
          </cell>
          <cell r="L278">
            <v>0</v>
          </cell>
          <cell r="M278">
            <v>0</v>
          </cell>
          <cell r="N278">
            <v>3804316.54</v>
          </cell>
          <cell r="O278">
            <v>3804316.54</v>
          </cell>
          <cell r="P278">
            <v>0</v>
          </cell>
          <cell r="Q278">
            <v>0</v>
          </cell>
          <cell r="S278">
            <v>0</v>
          </cell>
          <cell r="W278">
            <v>0</v>
          </cell>
          <cell r="X278">
            <v>11796997.01</v>
          </cell>
          <cell r="AA278">
            <v>0</v>
          </cell>
          <cell r="AB278">
            <v>11796997.01</v>
          </cell>
          <cell r="AE278">
            <v>269</v>
          </cell>
          <cell r="AF278">
            <v>6</v>
          </cell>
          <cell r="AG278" t="str">
            <v>10% INFRACC.DE TRANSITO AREA METR.</v>
          </cell>
          <cell r="AH278">
            <v>0</v>
          </cell>
          <cell r="AI278">
            <v>11796997.01</v>
          </cell>
        </row>
        <row r="279">
          <cell r="A279">
            <v>26907</v>
          </cell>
          <cell r="B279">
            <v>43713</v>
          </cell>
          <cell r="C279" t="str">
            <v>41431-7-025</v>
          </cell>
          <cell r="D279">
            <v>26907</v>
          </cell>
          <cell r="E279">
            <v>269</v>
          </cell>
          <cell r="F279">
            <v>7</v>
          </cell>
          <cell r="G279" t="str">
            <v>EXDECENTE PAGOS CONTROL VEHICULAR</v>
          </cell>
          <cell r="H279">
            <v>0</v>
          </cell>
          <cell r="I279">
            <v>0</v>
          </cell>
          <cell r="J279">
            <v>237679.19</v>
          </cell>
          <cell r="K279">
            <v>237679.19</v>
          </cell>
          <cell r="L279">
            <v>0</v>
          </cell>
          <cell r="M279">
            <v>0</v>
          </cell>
          <cell r="N279">
            <v>241877.35</v>
          </cell>
          <cell r="O279">
            <v>241877.35</v>
          </cell>
          <cell r="P279">
            <v>0</v>
          </cell>
          <cell r="Q279">
            <v>0</v>
          </cell>
          <cell r="S279">
            <v>0</v>
          </cell>
          <cell r="W279">
            <v>0</v>
          </cell>
          <cell r="X279">
            <v>479556.54000000004</v>
          </cell>
          <cell r="AA279">
            <v>0</v>
          </cell>
          <cell r="AB279">
            <v>479556.54</v>
          </cell>
          <cell r="AE279">
            <v>269</v>
          </cell>
          <cell r="AF279">
            <v>7</v>
          </cell>
          <cell r="AG279" t="str">
            <v>EXDECENTE PAGOS CONTROL VEHICULAR</v>
          </cell>
          <cell r="AH279">
            <v>0</v>
          </cell>
          <cell r="AI279">
            <v>479556.54</v>
          </cell>
        </row>
        <row r="280">
          <cell r="A280">
            <v>26908</v>
          </cell>
          <cell r="B280">
            <v>45306</v>
          </cell>
          <cell r="C280" t="str">
            <v>41441-3-006</v>
          </cell>
          <cell r="D280">
            <v>26908</v>
          </cell>
          <cell r="E280">
            <v>269</v>
          </cell>
          <cell r="F280">
            <v>8</v>
          </cell>
          <cell r="G280" t="str">
            <v>RECARGOS CONVENIO CONTROL VEHICULAR</v>
          </cell>
          <cell r="H280">
            <v>0</v>
          </cell>
          <cell r="I280">
            <v>0</v>
          </cell>
          <cell r="J280">
            <v>0</v>
          </cell>
          <cell r="K280">
            <v>0</v>
          </cell>
          <cell r="L280">
            <v>0</v>
          </cell>
          <cell r="M280">
            <v>0</v>
          </cell>
          <cell r="N280">
            <v>0</v>
          </cell>
          <cell r="O280">
            <v>0</v>
          </cell>
          <cell r="P280">
            <v>0</v>
          </cell>
          <cell r="Q280">
            <v>0</v>
          </cell>
          <cell r="S280">
            <v>0</v>
          </cell>
          <cell r="W280">
            <v>0</v>
          </cell>
          <cell r="X280">
            <v>0</v>
          </cell>
          <cell r="AA280">
            <v>0</v>
          </cell>
          <cell r="AB280">
            <v>0</v>
          </cell>
          <cell r="AE280">
            <v>269</v>
          </cell>
          <cell r="AF280">
            <v>8</v>
          </cell>
          <cell r="AG280" t="str">
            <v>RECARGOS CONVENIO CONTROL VEHICULAR</v>
          </cell>
          <cell r="AH280">
            <v>0</v>
          </cell>
          <cell r="AI280">
            <v>0</v>
          </cell>
        </row>
        <row r="281">
          <cell r="A281">
            <v>26909</v>
          </cell>
          <cell r="B281">
            <v>45307</v>
          </cell>
          <cell r="C281" t="str">
            <v>41441-3-007</v>
          </cell>
          <cell r="D281">
            <v>26909</v>
          </cell>
          <cell r="E281">
            <v>269</v>
          </cell>
          <cell r="F281">
            <v>9</v>
          </cell>
          <cell r="G281" t="str">
            <v>GASTOS DE EJECUCION CONV.CONTROL VEH.</v>
          </cell>
          <cell r="H281">
            <v>0</v>
          </cell>
          <cell r="I281">
            <v>0</v>
          </cell>
          <cell r="J281">
            <v>0</v>
          </cell>
          <cell r="K281">
            <v>0</v>
          </cell>
          <cell r="L281">
            <v>0</v>
          </cell>
          <cell r="M281">
            <v>0</v>
          </cell>
          <cell r="N281">
            <v>0</v>
          </cell>
          <cell r="O281">
            <v>0</v>
          </cell>
          <cell r="P281">
            <v>0</v>
          </cell>
          <cell r="Q281">
            <v>0</v>
          </cell>
          <cell r="S281">
            <v>0</v>
          </cell>
          <cell r="W281">
            <v>0</v>
          </cell>
          <cell r="X281">
            <v>0</v>
          </cell>
          <cell r="AA281">
            <v>0</v>
          </cell>
          <cell r="AB281">
            <v>0</v>
          </cell>
          <cell r="AE281">
            <v>269</v>
          </cell>
          <cell r="AF281">
            <v>9</v>
          </cell>
          <cell r="AG281" t="str">
            <v>GASTOS DE EJECUCION CONV.CONTROL VEH.</v>
          </cell>
          <cell r="AH281">
            <v>0</v>
          </cell>
          <cell r="AI281">
            <v>0</v>
          </cell>
        </row>
        <row r="282">
          <cell r="A282">
            <v>26910</v>
          </cell>
          <cell r="B282">
            <v>43714</v>
          </cell>
          <cell r="C282" t="str">
            <v>41431-7-026</v>
          </cell>
          <cell r="D282">
            <v>26910</v>
          </cell>
          <cell r="E282">
            <v>269</v>
          </cell>
          <cell r="F282">
            <v>10</v>
          </cell>
          <cell r="G282" t="str">
            <v>QUALITAS</v>
          </cell>
          <cell r="H282">
            <v>0</v>
          </cell>
          <cell r="I282">
            <v>0</v>
          </cell>
          <cell r="J282">
            <v>0</v>
          </cell>
          <cell r="K282">
            <v>0</v>
          </cell>
          <cell r="L282">
            <v>0</v>
          </cell>
          <cell r="M282">
            <v>0</v>
          </cell>
          <cell r="N282">
            <v>0</v>
          </cell>
          <cell r="O282">
            <v>0</v>
          </cell>
          <cell r="P282">
            <v>0</v>
          </cell>
          <cell r="Q282">
            <v>0</v>
          </cell>
          <cell r="S282">
            <v>0</v>
          </cell>
          <cell r="W282">
            <v>0</v>
          </cell>
          <cell r="X282">
            <v>0</v>
          </cell>
          <cell r="AA282">
            <v>0</v>
          </cell>
          <cell r="AB282">
            <v>0</v>
          </cell>
          <cell r="AE282">
            <v>269</v>
          </cell>
          <cell r="AF282">
            <v>10</v>
          </cell>
          <cell r="AG282" t="str">
            <v>QUALITAS</v>
          </cell>
          <cell r="AH282">
            <v>0</v>
          </cell>
          <cell r="AI282">
            <v>0</v>
          </cell>
        </row>
        <row r="283">
          <cell r="A283">
            <v>26911</v>
          </cell>
          <cell r="B283">
            <v>43715</v>
          </cell>
          <cell r="C283" t="str">
            <v>41431-7-027</v>
          </cell>
          <cell r="D283">
            <v>26911</v>
          </cell>
          <cell r="E283">
            <v>269</v>
          </cell>
          <cell r="F283">
            <v>11</v>
          </cell>
          <cell r="G283" t="str">
            <v>ZURICH SEGUROS</v>
          </cell>
          <cell r="H283">
            <v>0</v>
          </cell>
          <cell r="I283">
            <v>0</v>
          </cell>
          <cell r="J283">
            <v>0</v>
          </cell>
          <cell r="K283">
            <v>0</v>
          </cell>
          <cell r="L283">
            <v>0</v>
          </cell>
          <cell r="M283">
            <v>0</v>
          </cell>
          <cell r="N283">
            <v>0</v>
          </cell>
          <cell r="O283">
            <v>0</v>
          </cell>
          <cell r="P283">
            <v>0</v>
          </cell>
          <cell r="Q283">
            <v>0</v>
          </cell>
          <cell r="S283">
            <v>0</v>
          </cell>
          <cell r="W283">
            <v>0</v>
          </cell>
          <cell r="X283">
            <v>0</v>
          </cell>
          <cell r="AA283">
            <v>0</v>
          </cell>
          <cell r="AB283">
            <v>0</v>
          </cell>
          <cell r="AE283">
            <v>269</v>
          </cell>
          <cell r="AF283">
            <v>11</v>
          </cell>
          <cell r="AG283" t="str">
            <v>ZURICH SEGUROS</v>
          </cell>
          <cell r="AH283">
            <v>0</v>
          </cell>
          <cell r="AI283">
            <v>0</v>
          </cell>
        </row>
        <row r="284">
          <cell r="A284">
            <v>26912</v>
          </cell>
          <cell r="B284">
            <v>43716</v>
          </cell>
          <cell r="C284" t="str">
            <v>41431-7-028</v>
          </cell>
          <cell r="D284">
            <v>26912</v>
          </cell>
          <cell r="E284">
            <v>269</v>
          </cell>
          <cell r="F284">
            <v>12</v>
          </cell>
          <cell r="G284" t="str">
            <v>SEGUROS BANORTE GENERALI</v>
          </cell>
          <cell r="H284">
            <v>0</v>
          </cell>
          <cell r="I284">
            <v>0</v>
          </cell>
          <cell r="J284">
            <v>0</v>
          </cell>
          <cell r="K284">
            <v>0</v>
          </cell>
          <cell r="L284">
            <v>0</v>
          </cell>
          <cell r="M284">
            <v>0</v>
          </cell>
          <cell r="N284">
            <v>0</v>
          </cell>
          <cell r="O284">
            <v>0</v>
          </cell>
          <cell r="P284">
            <v>0</v>
          </cell>
          <cell r="Q284">
            <v>0</v>
          </cell>
          <cell r="S284">
            <v>0</v>
          </cell>
          <cell r="W284">
            <v>0</v>
          </cell>
          <cell r="X284">
            <v>0</v>
          </cell>
          <cell r="AA284">
            <v>0</v>
          </cell>
          <cell r="AB284">
            <v>0</v>
          </cell>
          <cell r="AE284">
            <v>269</v>
          </cell>
          <cell r="AF284">
            <v>12</v>
          </cell>
          <cell r="AG284" t="str">
            <v>SEGUROS BANORTE GENERALI</v>
          </cell>
          <cell r="AH284">
            <v>0</v>
          </cell>
          <cell r="AI284">
            <v>0</v>
          </cell>
        </row>
        <row r="285">
          <cell r="A285">
            <v>26913</v>
          </cell>
          <cell r="B285">
            <v>43717</v>
          </cell>
          <cell r="C285" t="str">
            <v>41431-7-029</v>
          </cell>
          <cell r="D285">
            <v>26913</v>
          </cell>
          <cell r="E285">
            <v>269</v>
          </cell>
          <cell r="F285">
            <v>13</v>
          </cell>
          <cell r="G285" t="str">
            <v>SEGUROS ATLAS, S.A.</v>
          </cell>
          <cell r="H285">
            <v>0</v>
          </cell>
          <cell r="I285">
            <v>0</v>
          </cell>
          <cell r="J285">
            <v>0</v>
          </cell>
          <cell r="K285">
            <v>0</v>
          </cell>
          <cell r="L285">
            <v>0</v>
          </cell>
          <cell r="M285">
            <v>0</v>
          </cell>
          <cell r="N285">
            <v>0</v>
          </cell>
          <cell r="O285">
            <v>0</v>
          </cell>
          <cell r="P285">
            <v>0</v>
          </cell>
          <cell r="Q285">
            <v>0</v>
          </cell>
          <cell r="S285">
            <v>0</v>
          </cell>
          <cell r="W285">
            <v>0</v>
          </cell>
          <cell r="X285">
            <v>0</v>
          </cell>
          <cell r="AA285">
            <v>0</v>
          </cell>
          <cell r="AB285">
            <v>0</v>
          </cell>
          <cell r="AE285">
            <v>269</v>
          </cell>
          <cell r="AF285">
            <v>13</v>
          </cell>
          <cell r="AG285" t="str">
            <v>SEGUROS ATLAS, S.A.</v>
          </cell>
          <cell r="AH285">
            <v>0</v>
          </cell>
          <cell r="AI285">
            <v>0</v>
          </cell>
        </row>
        <row r="286">
          <cell r="A286">
            <v>26914</v>
          </cell>
          <cell r="B286">
            <v>43718</v>
          </cell>
          <cell r="C286" t="str">
            <v>41431-7-030</v>
          </cell>
          <cell r="D286">
            <v>26914</v>
          </cell>
          <cell r="E286">
            <v>269</v>
          </cell>
          <cell r="F286">
            <v>14</v>
          </cell>
          <cell r="G286" t="str">
            <v>SEGUROS AFIRME</v>
          </cell>
          <cell r="H286">
            <v>0</v>
          </cell>
          <cell r="I286">
            <v>0</v>
          </cell>
          <cell r="J286">
            <v>0</v>
          </cell>
          <cell r="K286">
            <v>0</v>
          </cell>
          <cell r="L286">
            <v>0</v>
          </cell>
          <cell r="M286">
            <v>0</v>
          </cell>
          <cell r="N286">
            <v>0</v>
          </cell>
          <cell r="O286">
            <v>0</v>
          </cell>
          <cell r="P286">
            <v>0</v>
          </cell>
          <cell r="Q286">
            <v>0</v>
          </cell>
          <cell r="S286">
            <v>0</v>
          </cell>
          <cell r="W286">
            <v>0</v>
          </cell>
          <cell r="X286">
            <v>0</v>
          </cell>
          <cell r="AA286">
            <v>0</v>
          </cell>
          <cell r="AB286">
            <v>0</v>
          </cell>
          <cell r="AE286">
            <v>269</v>
          </cell>
          <cell r="AF286">
            <v>14</v>
          </cell>
          <cell r="AG286" t="str">
            <v>SEGUROS AFIRME</v>
          </cell>
          <cell r="AH286">
            <v>0</v>
          </cell>
          <cell r="AI286">
            <v>0</v>
          </cell>
        </row>
        <row r="287">
          <cell r="A287">
            <v>26915</v>
          </cell>
          <cell r="B287">
            <v>43719</v>
          </cell>
          <cell r="C287" t="str">
            <v>41431-7-031</v>
          </cell>
          <cell r="D287">
            <v>26915</v>
          </cell>
          <cell r="E287">
            <v>269</v>
          </cell>
          <cell r="F287">
            <v>15</v>
          </cell>
          <cell r="G287" t="str">
            <v>SEGUROS BANCOMER</v>
          </cell>
          <cell r="H287">
            <v>0</v>
          </cell>
          <cell r="I287">
            <v>0</v>
          </cell>
          <cell r="J287">
            <v>0</v>
          </cell>
          <cell r="K287">
            <v>0</v>
          </cell>
          <cell r="L287">
            <v>0</v>
          </cell>
          <cell r="M287">
            <v>0</v>
          </cell>
          <cell r="N287">
            <v>0</v>
          </cell>
          <cell r="O287">
            <v>0</v>
          </cell>
          <cell r="P287">
            <v>0</v>
          </cell>
          <cell r="Q287">
            <v>0</v>
          </cell>
          <cell r="S287">
            <v>0</v>
          </cell>
          <cell r="W287">
            <v>0</v>
          </cell>
          <cell r="X287">
            <v>0</v>
          </cell>
          <cell r="AA287">
            <v>0</v>
          </cell>
          <cell r="AB287">
            <v>0</v>
          </cell>
          <cell r="AE287">
            <v>269</v>
          </cell>
          <cell r="AF287">
            <v>15</v>
          </cell>
          <cell r="AG287" t="str">
            <v>SEGUROS BANCOMER</v>
          </cell>
          <cell r="AH287">
            <v>0</v>
          </cell>
          <cell r="AI287">
            <v>0</v>
          </cell>
        </row>
        <row r="288">
          <cell r="A288">
            <v>26916</v>
          </cell>
          <cell r="B288">
            <v>43720</v>
          </cell>
          <cell r="C288" t="str">
            <v>41431-7-032</v>
          </cell>
          <cell r="D288">
            <v>26916</v>
          </cell>
          <cell r="E288">
            <v>269</v>
          </cell>
          <cell r="F288">
            <v>16</v>
          </cell>
          <cell r="G288" t="str">
            <v>10% INFRACC.DE TRANSITO ELECTRONICAS</v>
          </cell>
          <cell r="H288">
            <v>0</v>
          </cell>
          <cell r="I288">
            <v>0</v>
          </cell>
          <cell r="J288">
            <v>0</v>
          </cell>
          <cell r="K288">
            <v>0</v>
          </cell>
          <cell r="L288">
            <v>0</v>
          </cell>
          <cell r="M288">
            <v>0</v>
          </cell>
          <cell r="N288">
            <v>90.85</v>
          </cell>
          <cell r="O288">
            <v>90.85</v>
          </cell>
          <cell r="P288">
            <v>0</v>
          </cell>
          <cell r="Q288">
            <v>0</v>
          </cell>
          <cell r="S288">
            <v>0</v>
          </cell>
          <cell r="W288">
            <v>0</v>
          </cell>
          <cell r="X288">
            <v>90.85</v>
          </cell>
          <cell r="AA288">
            <v>0</v>
          </cell>
          <cell r="AB288">
            <v>90.85</v>
          </cell>
          <cell r="AE288">
            <v>269</v>
          </cell>
          <cell r="AF288">
            <v>16</v>
          </cell>
          <cell r="AG288" t="str">
            <v>10% INFRACC.DE TRANSITO ELECTRONICAS</v>
          </cell>
          <cell r="AH288">
            <v>0</v>
          </cell>
          <cell r="AI288">
            <v>90.85</v>
          </cell>
        </row>
        <row r="289">
          <cell r="A289">
            <v>26917</v>
          </cell>
          <cell r="B289">
            <v>43721</v>
          </cell>
          <cell r="C289" t="str">
            <v>41431-7-033</v>
          </cell>
          <cell r="D289">
            <v>26917</v>
          </cell>
          <cell r="E289">
            <v>269</v>
          </cell>
          <cell r="F289">
            <v>17</v>
          </cell>
          <cell r="G289" t="str">
            <v>1ER.SORTEO ABRE UNA PTA.A LA SUERTE(REF)</v>
          </cell>
          <cell r="H289">
            <v>0</v>
          </cell>
          <cell r="I289">
            <v>0</v>
          </cell>
          <cell r="J289">
            <v>0</v>
          </cell>
          <cell r="K289">
            <v>0</v>
          </cell>
          <cell r="L289">
            <v>0</v>
          </cell>
          <cell r="M289">
            <v>0</v>
          </cell>
          <cell r="N289">
            <v>0</v>
          </cell>
          <cell r="O289">
            <v>0</v>
          </cell>
          <cell r="P289">
            <v>0</v>
          </cell>
          <cell r="Q289">
            <v>0</v>
          </cell>
          <cell r="S289">
            <v>0</v>
          </cell>
          <cell r="W289">
            <v>0</v>
          </cell>
          <cell r="X289">
            <v>0</v>
          </cell>
          <cell r="AA289">
            <v>0</v>
          </cell>
          <cell r="AB289">
            <v>0</v>
          </cell>
          <cell r="AE289">
            <v>269</v>
          </cell>
          <cell r="AF289">
            <v>17</v>
          </cell>
          <cell r="AG289" t="str">
            <v>1ER.SORTEO ABRE UNA PTA.A LA SUERTE(REF)</v>
          </cell>
          <cell r="AH289">
            <v>0</v>
          </cell>
          <cell r="AI289">
            <v>0</v>
          </cell>
        </row>
        <row r="290">
          <cell r="A290">
            <v>26918</v>
          </cell>
          <cell r="B290">
            <v>43722</v>
          </cell>
          <cell r="C290" t="str">
            <v>41431-7-034</v>
          </cell>
          <cell r="D290">
            <v>26918</v>
          </cell>
          <cell r="E290">
            <v>269</v>
          </cell>
          <cell r="F290">
            <v>18</v>
          </cell>
          <cell r="G290" t="str">
            <v>1ER.SORTEO ABRE UNA PTA.A LA SUERTE(LIC)</v>
          </cell>
          <cell r="H290">
            <v>0</v>
          </cell>
          <cell r="I290">
            <v>0</v>
          </cell>
          <cell r="J290">
            <v>0</v>
          </cell>
          <cell r="K290">
            <v>0</v>
          </cell>
          <cell r="L290">
            <v>0</v>
          </cell>
          <cell r="M290">
            <v>0</v>
          </cell>
          <cell r="N290">
            <v>0</v>
          </cell>
          <cell r="O290">
            <v>0</v>
          </cell>
          <cell r="P290">
            <v>0</v>
          </cell>
          <cell r="Q290">
            <v>0</v>
          </cell>
          <cell r="S290">
            <v>0</v>
          </cell>
          <cell r="W290">
            <v>0</v>
          </cell>
          <cell r="X290">
            <v>0</v>
          </cell>
          <cell r="AA290">
            <v>0</v>
          </cell>
          <cell r="AB290">
            <v>0</v>
          </cell>
          <cell r="AE290">
            <v>269</v>
          </cell>
          <cell r="AF290">
            <v>18</v>
          </cell>
          <cell r="AG290" t="str">
            <v>1ER.SORTEO ABRE UNA PTA.A LA SUERTE(LIC)</v>
          </cell>
          <cell r="AH290">
            <v>0</v>
          </cell>
          <cell r="AI290">
            <v>0</v>
          </cell>
        </row>
        <row r="291">
          <cell r="A291">
            <v>26919</v>
          </cell>
          <cell r="B291">
            <v>43723</v>
          </cell>
          <cell r="C291" t="str">
            <v>41431-7-035</v>
          </cell>
          <cell r="D291">
            <v>26919</v>
          </cell>
          <cell r="E291">
            <v>269</v>
          </cell>
          <cell r="F291">
            <v>19</v>
          </cell>
          <cell r="G291" t="str">
            <v>SERVICIOS DE MENSAJERIA</v>
          </cell>
          <cell r="H291">
            <v>0</v>
          </cell>
          <cell r="I291">
            <v>0</v>
          </cell>
          <cell r="J291">
            <v>4026.28</v>
          </cell>
          <cell r="K291">
            <v>4026.28</v>
          </cell>
          <cell r="L291">
            <v>0</v>
          </cell>
          <cell r="M291">
            <v>0</v>
          </cell>
          <cell r="N291">
            <v>11473.09</v>
          </cell>
          <cell r="O291">
            <v>11473.09</v>
          </cell>
          <cell r="P291">
            <v>0</v>
          </cell>
          <cell r="Q291">
            <v>0</v>
          </cell>
          <cell r="S291">
            <v>0</v>
          </cell>
          <cell r="W291">
            <v>0</v>
          </cell>
          <cell r="X291">
            <v>15499.37</v>
          </cell>
          <cell r="AA291">
            <v>0</v>
          </cell>
          <cell r="AB291">
            <v>15499.37</v>
          </cell>
          <cell r="AE291">
            <v>269</v>
          </cell>
          <cell r="AF291">
            <v>19</v>
          </cell>
          <cell r="AG291" t="str">
            <v>SERVICIOS DE MENSAJERIA</v>
          </cell>
          <cell r="AH291">
            <v>0</v>
          </cell>
          <cell r="AI291">
            <v>15499.37</v>
          </cell>
        </row>
        <row r="292">
          <cell r="A292">
            <v>26920</v>
          </cell>
          <cell r="B292">
            <v>43724</v>
          </cell>
          <cell r="C292" t="str">
            <v>41431-7-036</v>
          </cell>
          <cell r="D292">
            <v>26920</v>
          </cell>
          <cell r="E292">
            <v>269</v>
          </cell>
          <cell r="F292">
            <v>20</v>
          </cell>
          <cell r="G292" t="str">
            <v>DEV.DE ING.POR PAGO DE LO INDEBIDO</v>
          </cell>
          <cell r="H292">
            <v>0</v>
          </cell>
          <cell r="I292">
            <v>0</v>
          </cell>
          <cell r="J292">
            <v>15689.03</v>
          </cell>
          <cell r="K292">
            <v>15689.03</v>
          </cell>
          <cell r="L292">
            <v>0</v>
          </cell>
          <cell r="M292">
            <v>0</v>
          </cell>
          <cell r="N292">
            <v>0</v>
          </cell>
          <cell r="O292">
            <v>0</v>
          </cell>
          <cell r="P292">
            <v>0</v>
          </cell>
          <cell r="Q292">
            <v>0</v>
          </cell>
          <cell r="S292">
            <v>0</v>
          </cell>
          <cell r="W292">
            <v>0</v>
          </cell>
          <cell r="X292">
            <v>15689.03</v>
          </cell>
          <cell r="AA292">
            <v>0</v>
          </cell>
          <cell r="AB292">
            <v>15689.03</v>
          </cell>
          <cell r="AE292">
            <v>269</v>
          </cell>
          <cell r="AF292">
            <v>20</v>
          </cell>
          <cell r="AG292" t="str">
            <v>DEV.DE ING.POR PAGO DE LO INDEBIDO</v>
          </cell>
          <cell r="AH292">
            <v>0</v>
          </cell>
          <cell r="AI292">
            <v>15689.03</v>
          </cell>
        </row>
        <row r="293">
          <cell r="A293">
            <v>27500</v>
          </cell>
          <cell r="B293">
            <v>43516</v>
          </cell>
          <cell r="C293" t="str">
            <v>41431-5-016</v>
          </cell>
          <cell r="D293">
            <v>27500</v>
          </cell>
          <cell r="E293">
            <v>275</v>
          </cell>
          <cell r="F293">
            <v>0</v>
          </cell>
          <cell r="G293" t="str">
            <v>SUBSIDIO POR REG. PUBLICO DE LA PROP.</v>
          </cell>
          <cell r="H293">
            <v>-250914661.56999999</v>
          </cell>
          <cell r="I293">
            <v>-18355819.399999999</v>
          </cell>
          <cell r="J293">
            <v>-145484960.03</v>
          </cell>
          <cell r="K293">
            <v>-414755441</v>
          </cell>
          <cell r="L293">
            <v>-11016408.970000001</v>
          </cell>
          <cell r="M293">
            <v>-507700075.94999999</v>
          </cell>
          <cell r="N293">
            <v>852801157.79999995</v>
          </cell>
          <cell r="O293">
            <v>334084672.87999994</v>
          </cell>
          <cell r="P293">
            <v>-12882015.279999999</v>
          </cell>
          <cell r="Q293">
            <v>-14428805</v>
          </cell>
          <cell r="S293">
            <v>-27310820.280000001</v>
          </cell>
          <cell r="W293">
            <v>0</v>
          </cell>
          <cell r="X293">
            <v>-107981588.4000001</v>
          </cell>
          <cell r="AA293">
            <v>0</v>
          </cell>
          <cell r="AB293">
            <v>-107981588.40000001</v>
          </cell>
          <cell r="AE293">
            <v>275</v>
          </cell>
          <cell r="AF293">
            <v>0</v>
          </cell>
          <cell r="AG293" t="str">
            <v>SUBSIDIO POR REG. PUBLICO DE LA PROP.</v>
          </cell>
          <cell r="AH293">
            <v>-14428805</v>
          </cell>
          <cell r="AI293">
            <v>-107981588.40000001</v>
          </cell>
        </row>
        <row r="294">
          <cell r="A294">
            <v>27900</v>
          </cell>
          <cell r="B294" t="e">
            <v>#N/A</v>
          </cell>
          <cell r="C294" t="e">
            <v>#N/A</v>
          </cell>
          <cell r="D294">
            <v>27900</v>
          </cell>
          <cell r="E294">
            <v>279</v>
          </cell>
          <cell r="F294">
            <v>0</v>
          </cell>
          <cell r="G294" t="str">
            <v>DEVOLUCIONES DE DERECHOS</v>
          </cell>
          <cell r="H294">
            <v>0</v>
          </cell>
          <cell r="I294">
            <v>0</v>
          </cell>
          <cell r="J294">
            <v>0</v>
          </cell>
          <cell r="K294">
            <v>0</v>
          </cell>
          <cell r="L294">
            <v>0</v>
          </cell>
          <cell r="M294">
            <v>0</v>
          </cell>
          <cell r="N294">
            <v>0</v>
          </cell>
          <cell r="O294">
            <v>0</v>
          </cell>
          <cell r="P294">
            <v>0</v>
          </cell>
          <cell r="Q294">
            <v>0</v>
          </cell>
          <cell r="S294">
            <v>0</v>
          </cell>
          <cell r="W294">
            <v>0</v>
          </cell>
          <cell r="X294">
            <v>0</v>
          </cell>
          <cell r="AA294">
            <v>0</v>
          </cell>
          <cell r="AB294">
            <v>0</v>
          </cell>
          <cell r="AE294">
            <v>279</v>
          </cell>
          <cell r="AF294">
            <v>0</v>
          </cell>
          <cell r="AG294" t="str">
            <v>DEVOLUCIONES DE DERECHOS</v>
          </cell>
          <cell r="AH294">
            <v>0</v>
          </cell>
          <cell r="AI294">
            <v>0</v>
          </cell>
        </row>
        <row r="295">
          <cell r="A295">
            <v>27901</v>
          </cell>
          <cell r="B295">
            <v>43517</v>
          </cell>
          <cell r="C295" t="str">
            <v>41431-5-017</v>
          </cell>
          <cell r="D295">
            <v>27901</v>
          </cell>
          <cell r="E295">
            <v>279</v>
          </cell>
          <cell r="F295">
            <v>1</v>
          </cell>
          <cell r="G295" t="str">
            <v>DEV.REG.PUB. DE LA PROPIEDAD</v>
          </cell>
          <cell r="H295">
            <v>0</v>
          </cell>
          <cell r="I295">
            <v>0</v>
          </cell>
          <cell r="J295">
            <v>-129118</v>
          </cell>
          <cell r="K295">
            <v>-129118</v>
          </cell>
          <cell r="L295">
            <v>0</v>
          </cell>
          <cell r="M295">
            <v>-2270</v>
          </cell>
          <cell r="N295">
            <v>-209786.05</v>
          </cell>
          <cell r="O295">
            <v>-212056.05</v>
          </cell>
          <cell r="P295">
            <v>-7970</v>
          </cell>
          <cell r="Q295">
            <v>-53826</v>
          </cell>
          <cell r="S295">
            <v>-61796</v>
          </cell>
          <cell r="W295">
            <v>0</v>
          </cell>
          <cell r="X295">
            <v>-402970.05</v>
          </cell>
          <cell r="AA295">
            <v>0</v>
          </cell>
          <cell r="AB295">
            <v>-402970.05</v>
          </cell>
          <cell r="AE295">
            <v>279</v>
          </cell>
          <cell r="AF295">
            <v>1</v>
          </cell>
          <cell r="AG295" t="str">
            <v>DEV.REG.PUB. DE LA PROPIEDAD</v>
          </cell>
          <cell r="AH295">
            <v>-53826</v>
          </cell>
          <cell r="AI295">
            <v>-402970.05</v>
          </cell>
        </row>
        <row r="296">
          <cell r="A296">
            <v>27902</v>
          </cell>
          <cell r="B296">
            <v>43245</v>
          </cell>
          <cell r="C296" t="str">
            <v>41431-2-045</v>
          </cell>
          <cell r="D296">
            <v>27902</v>
          </cell>
          <cell r="E296">
            <v>279</v>
          </cell>
          <cell r="F296">
            <v>2</v>
          </cell>
          <cell r="G296" t="str">
            <v>DEV. SERVICIOS DE CATASTRO</v>
          </cell>
          <cell r="H296">
            <v>0</v>
          </cell>
          <cell r="I296">
            <v>0</v>
          </cell>
          <cell r="J296">
            <v>0</v>
          </cell>
          <cell r="K296">
            <v>0</v>
          </cell>
          <cell r="L296">
            <v>0</v>
          </cell>
          <cell r="M296">
            <v>0</v>
          </cell>
          <cell r="N296">
            <v>0</v>
          </cell>
          <cell r="O296">
            <v>0</v>
          </cell>
          <cell r="P296">
            <v>0</v>
          </cell>
          <cell r="Q296">
            <v>0</v>
          </cell>
          <cell r="S296">
            <v>0</v>
          </cell>
          <cell r="W296">
            <v>0</v>
          </cell>
          <cell r="X296">
            <v>0</v>
          </cell>
          <cell r="AA296">
            <v>0</v>
          </cell>
          <cell r="AB296">
            <v>0</v>
          </cell>
          <cell r="AE296">
            <v>279</v>
          </cell>
          <cell r="AF296">
            <v>2</v>
          </cell>
          <cell r="AG296" t="str">
            <v>DEV. SERVICIOS DE CATASTRO</v>
          </cell>
          <cell r="AH296">
            <v>0</v>
          </cell>
          <cell r="AI296">
            <v>0</v>
          </cell>
        </row>
        <row r="297">
          <cell r="A297">
            <v>27903</v>
          </cell>
          <cell r="B297">
            <v>43725</v>
          </cell>
          <cell r="C297" t="str">
            <v>41431-7-037</v>
          </cell>
          <cell r="D297">
            <v>27903</v>
          </cell>
          <cell r="E297">
            <v>279</v>
          </cell>
          <cell r="F297">
            <v>3</v>
          </cell>
          <cell r="G297" t="str">
            <v>DEV. CONTROL VEHICULAR</v>
          </cell>
          <cell r="H297">
            <v>0</v>
          </cell>
          <cell r="I297">
            <v>0</v>
          </cell>
          <cell r="J297">
            <v>-19530.28</v>
          </cell>
          <cell r="K297">
            <v>-19530.28</v>
          </cell>
          <cell r="L297">
            <v>-863.25</v>
          </cell>
          <cell r="M297">
            <v>-40825.94</v>
          </cell>
          <cell r="N297">
            <v>-35842.949999999997</v>
          </cell>
          <cell r="O297">
            <v>-77532.14</v>
          </cell>
          <cell r="P297">
            <v>-32017.599999999999</v>
          </cell>
          <cell r="Q297">
            <v>-888.67</v>
          </cell>
          <cell r="S297">
            <v>-32906.269999999997</v>
          </cell>
          <cell r="W297">
            <v>0</v>
          </cell>
          <cell r="X297">
            <v>-129968.69</v>
          </cell>
          <cell r="AA297">
            <v>0</v>
          </cell>
          <cell r="AB297">
            <v>-129968.69</v>
          </cell>
          <cell r="AE297">
            <v>279</v>
          </cell>
          <cell r="AF297">
            <v>3</v>
          </cell>
          <cell r="AG297" t="str">
            <v>DEV. CONTROL VEHICULAR</v>
          </cell>
          <cell r="AH297">
            <v>-888.67</v>
          </cell>
          <cell r="AI297">
            <v>-129968.69</v>
          </cell>
        </row>
        <row r="298">
          <cell r="A298">
            <v>27907</v>
          </cell>
          <cell r="B298">
            <v>43421</v>
          </cell>
          <cell r="C298" t="str">
            <v>41431-4-021</v>
          </cell>
          <cell r="D298">
            <v>27907</v>
          </cell>
          <cell r="E298">
            <v>279</v>
          </cell>
          <cell r="F298">
            <v>7</v>
          </cell>
          <cell r="G298" t="str">
            <v>DEVOLUCION SERVICIOS DE REGISTRO CIVIL</v>
          </cell>
          <cell r="H298">
            <v>0</v>
          </cell>
          <cell r="I298">
            <v>0</v>
          </cell>
          <cell r="J298">
            <v>0</v>
          </cell>
          <cell r="K298">
            <v>0</v>
          </cell>
          <cell r="L298">
            <v>0</v>
          </cell>
          <cell r="M298">
            <v>0</v>
          </cell>
          <cell r="N298">
            <v>0</v>
          </cell>
          <cell r="O298">
            <v>0</v>
          </cell>
          <cell r="P298">
            <v>0</v>
          </cell>
          <cell r="Q298">
            <v>0</v>
          </cell>
          <cell r="S298">
            <v>0</v>
          </cell>
          <cell r="W298">
            <v>0</v>
          </cell>
          <cell r="X298">
            <v>0</v>
          </cell>
          <cell r="AA298">
            <v>0</v>
          </cell>
          <cell r="AB298">
            <v>0</v>
          </cell>
          <cell r="AE298">
            <v>279</v>
          </cell>
          <cell r="AF298">
            <v>7</v>
          </cell>
          <cell r="AG298" t="str">
            <v>DEVOLUCION SERVICIOS DE REGISTRO CIVIL</v>
          </cell>
          <cell r="AH298">
            <v>0</v>
          </cell>
          <cell r="AI298">
            <v>0</v>
          </cell>
        </row>
        <row r="299">
          <cell r="A299">
            <v>27910</v>
          </cell>
          <cell r="B299">
            <v>43908</v>
          </cell>
          <cell r="C299" t="str">
            <v>41431-9-008</v>
          </cell>
          <cell r="D299">
            <v>27910</v>
          </cell>
          <cell r="E299">
            <v>279</v>
          </cell>
          <cell r="F299">
            <v>10</v>
          </cell>
          <cell r="G299" t="str">
            <v>ACTUALIZACION E INTERESES DEV.DERECHOS</v>
          </cell>
          <cell r="H299">
            <v>0</v>
          </cell>
          <cell r="I299">
            <v>0</v>
          </cell>
          <cell r="J299">
            <v>-2007.74</v>
          </cell>
          <cell r="K299">
            <v>-2007.74</v>
          </cell>
          <cell r="L299">
            <v>0</v>
          </cell>
          <cell r="M299">
            <v>0</v>
          </cell>
          <cell r="N299">
            <v>-1837.49</v>
          </cell>
          <cell r="O299">
            <v>-1837.49</v>
          </cell>
          <cell r="P299">
            <v>0</v>
          </cell>
          <cell r="Q299">
            <v>-28159.48</v>
          </cell>
          <cell r="S299">
            <v>-28159.48</v>
          </cell>
          <cell r="W299">
            <v>0</v>
          </cell>
          <cell r="X299">
            <v>-32004.710000000003</v>
          </cell>
          <cell r="AA299">
            <v>0</v>
          </cell>
          <cell r="AB299">
            <v>-32004.71</v>
          </cell>
          <cell r="AE299">
            <v>279</v>
          </cell>
          <cell r="AF299">
            <v>10</v>
          </cell>
          <cell r="AG299" t="str">
            <v>ACTUALIZACION E INTERESES DEV.DERECHOS</v>
          </cell>
          <cell r="AH299">
            <v>-28159.48</v>
          </cell>
          <cell r="AI299">
            <v>-32004.71</v>
          </cell>
        </row>
        <row r="300">
          <cell r="A300">
            <v>28001</v>
          </cell>
          <cell r="B300">
            <v>43726</v>
          </cell>
          <cell r="C300" t="str">
            <v>41431-7-006</v>
          </cell>
          <cell r="D300">
            <v>28001</v>
          </cell>
          <cell r="E300">
            <v>280</v>
          </cell>
          <cell r="F300">
            <v>1</v>
          </cell>
          <cell r="G300" t="str">
            <v>SUBSIDIO 10% Y 5%</v>
          </cell>
          <cell r="H300">
            <v>0</v>
          </cell>
          <cell r="I300">
            <v>0</v>
          </cell>
          <cell r="J300">
            <v>-32294195</v>
          </cell>
          <cell r="K300">
            <v>-32294195</v>
          </cell>
          <cell r="L300">
            <v>0</v>
          </cell>
          <cell r="M300">
            <v>0</v>
          </cell>
          <cell r="N300">
            <v>-130647</v>
          </cell>
          <cell r="O300">
            <v>-130647</v>
          </cell>
          <cell r="P300">
            <v>0</v>
          </cell>
          <cell r="Q300">
            <v>0</v>
          </cell>
          <cell r="S300">
            <v>0</v>
          </cell>
          <cell r="W300">
            <v>0</v>
          </cell>
          <cell r="X300">
            <v>-32424842</v>
          </cell>
          <cell r="AA300">
            <v>0</v>
          </cell>
          <cell r="AB300">
            <v>-32424842</v>
          </cell>
          <cell r="AE300">
            <v>280</v>
          </cell>
          <cell r="AF300">
            <v>1</v>
          </cell>
          <cell r="AG300" t="str">
            <v>SUBSIDIO 10% Y 5%</v>
          </cell>
          <cell r="AH300">
            <v>0</v>
          </cell>
          <cell r="AI300">
            <v>-32424842</v>
          </cell>
        </row>
        <row r="301">
          <cell r="A301">
            <v>28002</v>
          </cell>
          <cell r="B301">
            <v>43727</v>
          </cell>
          <cell r="C301" t="str">
            <v>41431-7-007</v>
          </cell>
          <cell r="D301">
            <v>28002</v>
          </cell>
          <cell r="E301">
            <v>280</v>
          </cell>
          <cell r="F301">
            <v>2</v>
          </cell>
          <cell r="G301" t="str">
            <v>SUBSIDIO ANTIGÜEDAD 5 AÑOS</v>
          </cell>
          <cell r="H301">
            <v>0</v>
          </cell>
          <cell r="I301">
            <v>0</v>
          </cell>
          <cell r="J301">
            <v>-70101736</v>
          </cell>
          <cell r="K301">
            <v>-70101736</v>
          </cell>
          <cell r="L301">
            <v>0</v>
          </cell>
          <cell r="M301">
            <v>0</v>
          </cell>
          <cell r="N301">
            <v>-23511215</v>
          </cell>
          <cell r="O301">
            <v>-23511215</v>
          </cell>
          <cell r="P301">
            <v>0</v>
          </cell>
          <cell r="Q301">
            <v>0</v>
          </cell>
          <cell r="S301">
            <v>0</v>
          </cell>
          <cell r="W301">
            <v>0</v>
          </cell>
          <cell r="X301">
            <v>-93612951</v>
          </cell>
          <cell r="AA301">
            <v>0</v>
          </cell>
          <cell r="AB301">
            <v>-93612951</v>
          </cell>
          <cell r="AE301">
            <v>280</v>
          </cell>
          <cell r="AF301">
            <v>2</v>
          </cell>
          <cell r="AG301" t="str">
            <v>SUBSIDIO ANTIGÜEDAD 5 AÑOS</v>
          </cell>
          <cell r="AH301">
            <v>0</v>
          </cell>
          <cell r="AI301">
            <v>-93612951</v>
          </cell>
        </row>
        <row r="302">
          <cell r="A302">
            <v>28003</v>
          </cell>
          <cell r="B302">
            <v>43728</v>
          </cell>
          <cell r="C302" t="str">
            <v>41431-7-008</v>
          </cell>
          <cell r="D302">
            <v>28003</v>
          </cell>
          <cell r="E302">
            <v>280</v>
          </cell>
          <cell r="F302">
            <v>3</v>
          </cell>
          <cell r="G302" t="str">
            <v>SUBSIDIO ANTIGÜEDAD 10 AÑOS</v>
          </cell>
          <cell r="H302">
            <v>0</v>
          </cell>
          <cell r="I302">
            <v>0</v>
          </cell>
          <cell r="J302">
            <v>-205179584</v>
          </cell>
          <cell r="K302">
            <v>-205179584</v>
          </cell>
          <cell r="L302">
            <v>0</v>
          </cell>
          <cell r="M302">
            <v>0</v>
          </cell>
          <cell r="N302">
            <v>-67627268</v>
          </cell>
          <cell r="O302">
            <v>-67627268</v>
          </cell>
          <cell r="P302">
            <v>0</v>
          </cell>
          <cell r="Q302">
            <v>0</v>
          </cell>
          <cell r="S302">
            <v>0</v>
          </cell>
          <cell r="W302">
            <v>0</v>
          </cell>
          <cell r="X302">
            <v>-272806852</v>
          </cell>
          <cell r="AA302">
            <v>0</v>
          </cell>
          <cell r="AB302">
            <v>-272806852</v>
          </cell>
          <cell r="AE302">
            <v>280</v>
          </cell>
          <cell r="AF302">
            <v>3</v>
          </cell>
          <cell r="AG302" t="str">
            <v>SUBSIDIO ANTIGÜEDAD 10 AÑOS</v>
          </cell>
          <cell r="AH302">
            <v>0</v>
          </cell>
          <cell r="AI302">
            <v>-272806852</v>
          </cell>
        </row>
        <row r="303">
          <cell r="A303">
            <v>28004</v>
          </cell>
          <cell r="B303">
            <v>43729</v>
          </cell>
          <cell r="C303" t="str">
            <v>41431-7-009</v>
          </cell>
          <cell r="D303">
            <v>28004</v>
          </cell>
          <cell r="E303">
            <v>280</v>
          </cell>
          <cell r="F303">
            <v>4</v>
          </cell>
          <cell r="G303" t="str">
            <v>SUBSIDIO LAMINAS CONTROL VEHICULAR</v>
          </cell>
          <cell r="H303">
            <v>0</v>
          </cell>
          <cell r="I303">
            <v>0</v>
          </cell>
          <cell r="J303">
            <v>-3627</v>
          </cell>
          <cell r="K303">
            <v>-3627</v>
          </cell>
          <cell r="L303">
            <v>0</v>
          </cell>
          <cell r="M303">
            <v>0</v>
          </cell>
          <cell r="N303">
            <v>-1953</v>
          </cell>
          <cell r="O303">
            <v>-1953</v>
          </cell>
          <cell r="P303">
            <v>0</v>
          </cell>
          <cell r="Q303">
            <v>0</v>
          </cell>
          <cell r="S303">
            <v>0</v>
          </cell>
          <cell r="W303">
            <v>0</v>
          </cell>
          <cell r="X303">
            <v>-5580</v>
          </cell>
          <cell r="AA303">
            <v>0</v>
          </cell>
          <cell r="AB303">
            <v>-5580</v>
          </cell>
          <cell r="AE303">
            <v>280</v>
          </cell>
          <cell r="AF303">
            <v>4</v>
          </cell>
          <cell r="AG303" t="str">
            <v>SUBSIDIO LAMINAS CONTROL VEHICULAR</v>
          </cell>
          <cell r="AH303">
            <v>0</v>
          </cell>
          <cell r="AI303">
            <v>-5580</v>
          </cell>
        </row>
        <row r="304">
          <cell r="A304">
            <v>28005</v>
          </cell>
          <cell r="B304">
            <v>43730</v>
          </cell>
          <cell r="C304" t="str">
            <v>41431-7-010</v>
          </cell>
          <cell r="D304">
            <v>28005</v>
          </cell>
          <cell r="E304">
            <v>280</v>
          </cell>
          <cell r="F304">
            <v>5</v>
          </cell>
          <cell r="G304" t="str">
            <v>SUBSIDIO DERECHOS CONTROL VEHICULAR</v>
          </cell>
          <cell r="H304">
            <v>0</v>
          </cell>
          <cell r="I304">
            <v>0</v>
          </cell>
          <cell r="J304">
            <v>0</v>
          </cell>
          <cell r="K304">
            <v>0</v>
          </cell>
          <cell r="L304">
            <v>0</v>
          </cell>
          <cell r="M304">
            <v>0</v>
          </cell>
          <cell r="N304">
            <v>0</v>
          </cell>
          <cell r="O304">
            <v>0</v>
          </cell>
          <cell r="P304">
            <v>0</v>
          </cell>
          <cell r="Q304">
            <v>0</v>
          </cell>
          <cell r="S304">
            <v>0</v>
          </cell>
          <cell r="W304">
            <v>0</v>
          </cell>
          <cell r="X304">
            <v>0</v>
          </cell>
          <cell r="AA304">
            <v>0</v>
          </cell>
          <cell r="AB304">
            <v>0</v>
          </cell>
          <cell r="AE304">
            <v>280</v>
          </cell>
          <cell r="AF304">
            <v>5</v>
          </cell>
          <cell r="AG304" t="str">
            <v>SUBSIDIO DERECHOS CONTROL VEHICULAR</v>
          </cell>
          <cell r="AH304">
            <v>0</v>
          </cell>
          <cell r="AI304">
            <v>0</v>
          </cell>
        </row>
        <row r="305">
          <cell r="A305">
            <v>28006</v>
          </cell>
          <cell r="B305">
            <v>43731</v>
          </cell>
          <cell r="C305" t="str">
            <v>41431-7-011</v>
          </cell>
          <cell r="D305">
            <v>28006</v>
          </cell>
          <cell r="E305">
            <v>280</v>
          </cell>
          <cell r="F305">
            <v>6</v>
          </cell>
          <cell r="G305" t="str">
            <v>SUBSIDIOS LICENCIAS DE MANEJO</v>
          </cell>
          <cell r="H305">
            <v>0</v>
          </cell>
          <cell r="I305">
            <v>0</v>
          </cell>
          <cell r="J305">
            <v>-59413</v>
          </cell>
          <cell r="K305">
            <v>-59413</v>
          </cell>
          <cell r="L305">
            <v>0</v>
          </cell>
          <cell r="M305">
            <v>0</v>
          </cell>
          <cell r="N305">
            <v>-49268</v>
          </cell>
          <cell r="O305">
            <v>-49268</v>
          </cell>
          <cell r="P305">
            <v>0</v>
          </cell>
          <cell r="Q305">
            <v>0</v>
          </cell>
          <cell r="S305">
            <v>0</v>
          </cell>
          <cell r="W305">
            <v>0</v>
          </cell>
          <cell r="X305">
            <v>-108681</v>
          </cell>
          <cell r="AA305">
            <v>0</v>
          </cell>
          <cell r="AB305">
            <v>-108681</v>
          </cell>
          <cell r="AE305">
            <v>280</v>
          </cell>
          <cell r="AF305">
            <v>6</v>
          </cell>
          <cell r="AG305" t="str">
            <v>SUBSIDIOS LICENCIAS DE MANEJO</v>
          </cell>
          <cell r="AH305">
            <v>0</v>
          </cell>
          <cell r="AI305">
            <v>-108681</v>
          </cell>
        </row>
        <row r="306">
          <cell r="A306">
            <v>28007</v>
          </cell>
          <cell r="B306">
            <v>43732</v>
          </cell>
          <cell r="C306" t="str">
            <v>41431-7-012</v>
          </cell>
          <cell r="D306">
            <v>28007</v>
          </cell>
          <cell r="E306">
            <v>280</v>
          </cell>
          <cell r="F306">
            <v>7</v>
          </cell>
          <cell r="G306" t="str">
            <v>SUB MAT.DE CONT.VEH.A PERS.MAYORES 65AÑO</v>
          </cell>
          <cell r="H306">
            <v>0</v>
          </cell>
          <cell r="I306">
            <v>0</v>
          </cell>
          <cell r="J306">
            <v>-3774614</v>
          </cell>
          <cell r="K306">
            <v>-3774614</v>
          </cell>
          <cell r="L306">
            <v>0</v>
          </cell>
          <cell r="M306">
            <v>0</v>
          </cell>
          <cell r="N306">
            <v>-762521</v>
          </cell>
          <cell r="O306">
            <v>-762521</v>
          </cell>
          <cell r="P306">
            <v>0</v>
          </cell>
          <cell r="Q306">
            <v>0</v>
          </cell>
          <cell r="S306">
            <v>0</v>
          </cell>
          <cell r="W306">
            <v>0</v>
          </cell>
          <cell r="X306">
            <v>-4537135</v>
          </cell>
          <cell r="AA306">
            <v>0</v>
          </cell>
          <cell r="AB306">
            <v>-4537135</v>
          </cell>
          <cell r="AE306">
            <v>280</v>
          </cell>
          <cell r="AF306">
            <v>7</v>
          </cell>
          <cell r="AG306" t="str">
            <v>SUB MAT.DE CONT.VEH.A PERS.MAYORES 65AÑO</v>
          </cell>
          <cell r="AH306">
            <v>0</v>
          </cell>
          <cell r="AI306">
            <v>-4537135</v>
          </cell>
        </row>
        <row r="307">
          <cell r="A307">
            <v>28008</v>
          </cell>
          <cell r="B307">
            <v>43733</v>
          </cell>
          <cell r="C307" t="str">
            <v>41431-7-013</v>
          </cell>
          <cell r="D307">
            <v>28008</v>
          </cell>
          <cell r="E307">
            <v>280</v>
          </cell>
          <cell r="F307">
            <v>8</v>
          </cell>
          <cell r="G307" t="str">
            <v>SUBSIDIO REC.DERECHOS CTRL.VEH.PTE.AÑO</v>
          </cell>
          <cell r="H307">
            <v>0</v>
          </cell>
          <cell r="I307">
            <v>0</v>
          </cell>
          <cell r="J307">
            <v>0</v>
          </cell>
          <cell r="K307">
            <v>0</v>
          </cell>
          <cell r="L307">
            <v>0</v>
          </cell>
          <cell r="M307">
            <v>0</v>
          </cell>
          <cell r="N307">
            <v>0</v>
          </cell>
          <cell r="O307">
            <v>0</v>
          </cell>
          <cell r="P307">
            <v>0</v>
          </cell>
          <cell r="Q307">
            <v>0</v>
          </cell>
          <cell r="S307">
            <v>0</v>
          </cell>
          <cell r="W307">
            <v>0</v>
          </cell>
          <cell r="X307">
            <v>0</v>
          </cell>
          <cell r="AA307">
            <v>0</v>
          </cell>
          <cell r="AB307">
            <v>0</v>
          </cell>
          <cell r="AE307">
            <v>280</v>
          </cell>
          <cell r="AF307">
            <v>8</v>
          </cell>
          <cell r="AG307" t="str">
            <v>SUBSIDIO REC.DERECHOS CTRL.VEH.PTE.AÑO</v>
          </cell>
          <cell r="AH307">
            <v>0</v>
          </cell>
          <cell r="AI307">
            <v>0</v>
          </cell>
        </row>
        <row r="308">
          <cell r="A308">
            <v>28009</v>
          </cell>
          <cell r="B308">
            <v>43734</v>
          </cell>
          <cell r="C308" t="str">
            <v>41431-7-014</v>
          </cell>
          <cell r="D308">
            <v>28009</v>
          </cell>
          <cell r="E308">
            <v>280</v>
          </cell>
          <cell r="F308">
            <v>9</v>
          </cell>
          <cell r="G308" t="str">
            <v>SUBSIDIO BAJAS VEH MOTOR PRODIAT 100%</v>
          </cell>
          <cell r="H308">
            <v>0</v>
          </cell>
          <cell r="I308">
            <v>0</v>
          </cell>
          <cell r="J308">
            <v>-206878</v>
          </cell>
          <cell r="K308">
            <v>-206878</v>
          </cell>
          <cell r="L308">
            <v>0</v>
          </cell>
          <cell r="M308">
            <v>0</v>
          </cell>
          <cell r="N308">
            <v>-182364</v>
          </cell>
          <cell r="O308">
            <v>-182364</v>
          </cell>
          <cell r="P308">
            <v>0</v>
          </cell>
          <cell r="Q308">
            <v>0</v>
          </cell>
          <cell r="S308">
            <v>0</v>
          </cell>
          <cell r="W308">
            <v>0</v>
          </cell>
          <cell r="X308">
            <v>-389242</v>
          </cell>
          <cell r="AA308">
            <v>0</v>
          </cell>
          <cell r="AB308">
            <v>-389242</v>
          </cell>
          <cell r="AE308">
            <v>280</v>
          </cell>
          <cell r="AF308">
            <v>9</v>
          </cell>
          <cell r="AG308" t="str">
            <v>SUBSIDIO BAJAS VEH MOTOR PRODIAT 100%</v>
          </cell>
          <cell r="AH308">
            <v>0</v>
          </cell>
          <cell r="AI308">
            <v>-389242</v>
          </cell>
        </row>
        <row r="309">
          <cell r="A309">
            <v>28010</v>
          </cell>
          <cell r="B309">
            <v>45302</v>
          </cell>
          <cell r="C309" t="str">
            <v>41441-3-002</v>
          </cell>
          <cell r="D309">
            <v>28010</v>
          </cell>
          <cell r="E309">
            <v>280</v>
          </cell>
          <cell r="F309">
            <v>10</v>
          </cell>
          <cell r="G309" t="str">
            <v>SUB.SANCIONES REFRENDO VEH.PRODIAT 100%</v>
          </cell>
          <cell r="H309">
            <v>0</v>
          </cell>
          <cell r="I309">
            <v>0</v>
          </cell>
          <cell r="J309">
            <v>0</v>
          </cell>
          <cell r="K309">
            <v>0</v>
          </cell>
          <cell r="L309">
            <v>0</v>
          </cell>
          <cell r="M309">
            <v>0</v>
          </cell>
          <cell r="N309">
            <v>0</v>
          </cell>
          <cell r="O309">
            <v>0</v>
          </cell>
          <cell r="P309">
            <v>0</v>
          </cell>
          <cell r="Q309">
            <v>0</v>
          </cell>
          <cell r="S309">
            <v>0</v>
          </cell>
          <cell r="W309">
            <v>0</v>
          </cell>
          <cell r="X309">
            <v>0</v>
          </cell>
          <cell r="AA309">
            <v>0</v>
          </cell>
          <cell r="AB309">
            <v>0</v>
          </cell>
          <cell r="AE309">
            <v>280</v>
          </cell>
          <cell r="AF309">
            <v>10</v>
          </cell>
          <cell r="AG309" t="str">
            <v>SUB.SANCIONES REFRENDO VEH.PRODIAT 100%</v>
          </cell>
          <cell r="AH309">
            <v>0</v>
          </cell>
          <cell r="AI309">
            <v>0</v>
          </cell>
        </row>
        <row r="310">
          <cell r="A310">
            <v>28011</v>
          </cell>
          <cell r="B310">
            <v>43735</v>
          </cell>
          <cell r="C310" t="str">
            <v>41431-7-015</v>
          </cell>
          <cell r="D310">
            <v>28011</v>
          </cell>
          <cell r="E310">
            <v>280</v>
          </cell>
          <cell r="F310">
            <v>11</v>
          </cell>
          <cell r="G310" t="str">
            <v>SUB.INSC.Y REF.VEH.PTE.AÑO PRODIAT 100%</v>
          </cell>
          <cell r="H310">
            <v>0</v>
          </cell>
          <cell r="I310">
            <v>0</v>
          </cell>
          <cell r="J310">
            <v>0</v>
          </cell>
          <cell r="K310">
            <v>0</v>
          </cell>
          <cell r="L310">
            <v>0</v>
          </cell>
          <cell r="M310">
            <v>0</v>
          </cell>
          <cell r="N310">
            <v>0</v>
          </cell>
          <cell r="O310">
            <v>0</v>
          </cell>
          <cell r="P310">
            <v>0</v>
          </cell>
          <cell r="Q310">
            <v>0</v>
          </cell>
          <cell r="S310">
            <v>0</v>
          </cell>
          <cell r="W310">
            <v>0</v>
          </cell>
          <cell r="X310">
            <v>0</v>
          </cell>
          <cell r="AA310">
            <v>0</v>
          </cell>
          <cell r="AB310">
            <v>0</v>
          </cell>
          <cell r="AE310">
            <v>280</v>
          </cell>
          <cell r="AF310">
            <v>11</v>
          </cell>
          <cell r="AG310" t="str">
            <v>SUB.INSC.Y REF.VEH.PTE.AÑO PRODIAT 100%</v>
          </cell>
          <cell r="AH310">
            <v>0</v>
          </cell>
          <cell r="AI310">
            <v>0</v>
          </cell>
        </row>
        <row r="311">
          <cell r="A311">
            <v>28012</v>
          </cell>
          <cell r="B311">
            <v>43736</v>
          </cell>
          <cell r="C311" t="str">
            <v>41431-7-016</v>
          </cell>
          <cell r="D311">
            <v>28012</v>
          </cell>
          <cell r="E311">
            <v>280</v>
          </cell>
          <cell r="F311">
            <v>12</v>
          </cell>
          <cell r="G311" t="str">
            <v>SUBSIDIO INSC.Y REF.VEH.REZ.PRODIAT 50%</v>
          </cell>
          <cell r="H311">
            <v>0</v>
          </cell>
          <cell r="I311">
            <v>0</v>
          </cell>
          <cell r="J311">
            <v>0</v>
          </cell>
          <cell r="K311">
            <v>0</v>
          </cell>
          <cell r="L311">
            <v>0</v>
          </cell>
          <cell r="M311">
            <v>0</v>
          </cell>
          <cell r="N311">
            <v>0</v>
          </cell>
          <cell r="O311">
            <v>0</v>
          </cell>
          <cell r="P311">
            <v>0</v>
          </cell>
          <cell r="Q311">
            <v>0</v>
          </cell>
          <cell r="S311">
            <v>0</v>
          </cell>
          <cell r="W311">
            <v>0</v>
          </cell>
          <cell r="X311">
            <v>0</v>
          </cell>
          <cell r="AA311">
            <v>0</v>
          </cell>
          <cell r="AB311">
            <v>0</v>
          </cell>
          <cell r="AE311">
            <v>280</v>
          </cell>
          <cell r="AF311">
            <v>12</v>
          </cell>
          <cell r="AG311" t="str">
            <v>SUBSIDIO INSC.Y REF.VEH.REZ.PRODIAT 50%</v>
          </cell>
          <cell r="AH311">
            <v>0</v>
          </cell>
          <cell r="AI311">
            <v>0</v>
          </cell>
        </row>
        <row r="312">
          <cell r="A312">
            <v>28013</v>
          </cell>
          <cell r="B312">
            <v>43737</v>
          </cell>
          <cell r="C312" t="str">
            <v>41431-7-017</v>
          </cell>
          <cell r="D312">
            <v>28013</v>
          </cell>
          <cell r="E312">
            <v>280</v>
          </cell>
          <cell r="F312">
            <v>13</v>
          </cell>
          <cell r="G312" t="str">
            <v>SUB.PLACAS CIRCULACION VEH PRODIAT 100%</v>
          </cell>
          <cell r="H312">
            <v>0</v>
          </cell>
          <cell r="I312">
            <v>0</v>
          </cell>
          <cell r="J312">
            <v>0</v>
          </cell>
          <cell r="K312">
            <v>0</v>
          </cell>
          <cell r="L312">
            <v>0</v>
          </cell>
          <cell r="M312">
            <v>0</v>
          </cell>
          <cell r="N312">
            <v>0</v>
          </cell>
          <cell r="O312">
            <v>0</v>
          </cell>
          <cell r="P312">
            <v>0</v>
          </cell>
          <cell r="Q312">
            <v>0</v>
          </cell>
          <cell r="S312">
            <v>0</v>
          </cell>
          <cell r="W312">
            <v>0</v>
          </cell>
          <cell r="X312">
            <v>0</v>
          </cell>
          <cell r="AA312">
            <v>0</v>
          </cell>
          <cell r="AB312">
            <v>0</v>
          </cell>
          <cell r="AE312">
            <v>280</v>
          </cell>
          <cell r="AF312">
            <v>13</v>
          </cell>
          <cell r="AG312" t="str">
            <v>SUB.PLACAS CIRCULACION VEH PRODIAT 100%</v>
          </cell>
          <cell r="AH312">
            <v>0</v>
          </cell>
          <cell r="AI312">
            <v>0</v>
          </cell>
        </row>
        <row r="313">
          <cell r="A313">
            <v>28014</v>
          </cell>
          <cell r="B313">
            <v>43738</v>
          </cell>
          <cell r="C313" t="str">
            <v>41431-7-038</v>
          </cell>
          <cell r="D313">
            <v>28014</v>
          </cell>
          <cell r="E313">
            <v>280</v>
          </cell>
          <cell r="F313">
            <v>14</v>
          </cell>
          <cell r="G313" t="str">
            <v>SUBSIDIO REFRENDO REMOLQUE</v>
          </cell>
          <cell r="H313">
            <v>0</v>
          </cell>
          <cell r="I313">
            <v>0</v>
          </cell>
          <cell r="J313">
            <v>0</v>
          </cell>
          <cell r="K313">
            <v>0</v>
          </cell>
          <cell r="L313">
            <v>0</v>
          </cell>
          <cell r="M313">
            <v>0</v>
          </cell>
          <cell r="N313">
            <v>0</v>
          </cell>
          <cell r="O313">
            <v>0</v>
          </cell>
          <cell r="P313">
            <v>0</v>
          </cell>
          <cell r="Q313">
            <v>0</v>
          </cell>
          <cell r="S313">
            <v>0</v>
          </cell>
          <cell r="W313">
            <v>0</v>
          </cell>
          <cell r="X313">
            <v>0</v>
          </cell>
          <cell r="AA313">
            <v>0</v>
          </cell>
          <cell r="AB313">
            <v>0</v>
          </cell>
          <cell r="AE313">
            <v>280</v>
          </cell>
          <cell r="AF313">
            <v>14</v>
          </cell>
          <cell r="AG313" t="str">
            <v>SUBSIDIO REFRENDO REMOLQUE</v>
          </cell>
          <cell r="AH313">
            <v>0</v>
          </cell>
          <cell r="AI313">
            <v>0</v>
          </cell>
        </row>
        <row r="314">
          <cell r="A314">
            <v>28015</v>
          </cell>
          <cell r="B314">
            <v>43739</v>
          </cell>
          <cell r="C314" t="str">
            <v>41431-7-039</v>
          </cell>
          <cell r="D314">
            <v>28015</v>
          </cell>
          <cell r="E314">
            <v>280</v>
          </cell>
          <cell r="F314">
            <v>15</v>
          </cell>
          <cell r="G314" t="str">
            <v>SUBSIDIO REFRENDO MOTOCICLETA</v>
          </cell>
          <cell r="H314">
            <v>0</v>
          </cell>
          <cell r="I314">
            <v>0</v>
          </cell>
          <cell r="J314">
            <v>0</v>
          </cell>
          <cell r="K314">
            <v>0</v>
          </cell>
          <cell r="L314">
            <v>0</v>
          </cell>
          <cell r="M314">
            <v>0</v>
          </cell>
          <cell r="N314">
            <v>0</v>
          </cell>
          <cell r="O314">
            <v>0</v>
          </cell>
          <cell r="P314">
            <v>0</v>
          </cell>
          <cell r="Q314">
            <v>0</v>
          </cell>
          <cell r="S314">
            <v>0</v>
          </cell>
          <cell r="W314">
            <v>0</v>
          </cell>
          <cell r="X314">
            <v>0</v>
          </cell>
          <cell r="AA314">
            <v>0</v>
          </cell>
          <cell r="AB314">
            <v>0</v>
          </cell>
          <cell r="AE314">
            <v>280</v>
          </cell>
          <cell r="AF314">
            <v>15</v>
          </cell>
          <cell r="AG314" t="str">
            <v>SUBSIDIO REFRENDO MOTOCICLETA</v>
          </cell>
          <cell r="AH314">
            <v>0</v>
          </cell>
          <cell r="AI314">
            <v>0</v>
          </cell>
        </row>
        <row r="315">
          <cell r="A315">
            <v>28016</v>
          </cell>
          <cell r="B315">
            <v>43740</v>
          </cell>
          <cell r="C315" t="str">
            <v>41431-7-040</v>
          </cell>
          <cell r="D315">
            <v>28016</v>
          </cell>
          <cell r="E315">
            <v>280</v>
          </cell>
          <cell r="F315">
            <v>16</v>
          </cell>
          <cell r="G315" t="str">
            <v>SUBSIDIO LAMINAS REMOLQUE</v>
          </cell>
          <cell r="H315">
            <v>0</v>
          </cell>
          <cell r="I315">
            <v>0</v>
          </cell>
          <cell r="J315">
            <v>0</v>
          </cell>
          <cell r="K315">
            <v>0</v>
          </cell>
          <cell r="L315">
            <v>0</v>
          </cell>
          <cell r="M315">
            <v>0</v>
          </cell>
          <cell r="N315">
            <v>0</v>
          </cell>
          <cell r="O315">
            <v>0</v>
          </cell>
          <cell r="P315">
            <v>0</v>
          </cell>
          <cell r="Q315">
            <v>0</v>
          </cell>
          <cell r="S315">
            <v>0</v>
          </cell>
          <cell r="W315">
            <v>0</v>
          </cell>
          <cell r="X315">
            <v>0</v>
          </cell>
          <cell r="AA315">
            <v>0</v>
          </cell>
          <cell r="AB315">
            <v>0</v>
          </cell>
          <cell r="AE315">
            <v>280</v>
          </cell>
          <cell r="AF315">
            <v>16</v>
          </cell>
          <cell r="AG315" t="str">
            <v>SUBSIDIO LAMINAS REMOLQUE</v>
          </cell>
          <cell r="AH315">
            <v>0</v>
          </cell>
          <cell r="AI315">
            <v>0</v>
          </cell>
        </row>
        <row r="316">
          <cell r="A316">
            <v>28017</v>
          </cell>
          <cell r="B316">
            <v>43741</v>
          </cell>
          <cell r="C316" t="str">
            <v>41431-7-041</v>
          </cell>
          <cell r="D316">
            <v>28017</v>
          </cell>
          <cell r="E316">
            <v>280</v>
          </cell>
          <cell r="F316">
            <v>17</v>
          </cell>
          <cell r="G316" t="str">
            <v>SUBSIDIO LAMINAS MOTOCICLETA</v>
          </cell>
          <cell r="H316">
            <v>0</v>
          </cell>
          <cell r="I316">
            <v>0</v>
          </cell>
          <cell r="J316">
            <v>0</v>
          </cell>
          <cell r="K316">
            <v>0</v>
          </cell>
          <cell r="L316">
            <v>0</v>
          </cell>
          <cell r="M316">
            <v>0</v>
          </cell>
          <cell r="N316">
            <v>0</v>
          </cell>
          <cell r="O316">
            <v>0</v>
          </cell>
          <cell r="P316">
            <v>0</v>
          </cell>
          <cell r="Q316">
            <v>0</v>
          </cell>
          <cell r="S316">
            <v>0</v>
          </cell>
          <cell r="W316">
            <v>0</v>
          </cell>
          <cell r="X316">
            <v>0</v>
          </cell>
          <cell r="AA316">
            <v>0</v>
          </cell>
          <cell r="AB316">
            <v>0</v>
          </cell>
          <cell r="AE316">
            <v>280</v>
          </cell>
          <cell r="AF316">
            <v>17</v>
          </cell>
          <cell r="AG316" t="str">
            <v>SUBSIDIO LAMINAS MOTOCICLETA</v>
          </cell>
          <cell r="AH316">
            <v>0</v>
          </cell>
          <cell r="AI316">
            <v>0</v>
          </cell>
        </row>
        <row r="317">
          <cell r="A317">
            <v>28018</v>
          </cell>
          <cell r="B317">
            <v>43742</v>
          </cell>
          <cell r="C317" t="str">
            <v>41431-7-042</v>
          </cell>
          <cell r="D317">
            <v>28018</v>
          </cell>
          <cell r="E317">
            <v>280</v>
          </cell>
          <cell r="F317">
            <v>18</v>
          </cell>
          <cell r="G317" t="str">
            <v>SUBSIDIO CONSTANCIA REGISTRO VEHICULAR</v>
          </cell>
          <cell r="H317">
            <v>0</v>
          </cell>
          <cell r="I317">
            <v>0</v>
          </cell>
          <cell r="J317">
            <v>-3783</v>
          </cell>
          <cell r="K317">
            <v>-3783</v>
          </cell>
          <cell r="L317">
            <v>0</v>
          </cell>
          <cell r="M317">
            <v>0</v>
          </cell>
          <cell r="N317">
            <v>0</v>
          </cell>
          <cell r="O317">
            <v>0</v>
          </cell>
          <cell r="P317">
            <v>0</v>
          </cell>
          <cell r="Q317">
            <v>0</v>
          </cell>
          <cell r="S317">
            <v>0</v>
          </cell>
          <cell r="W317">
            <v>0</v>
          </cell>
          <cell r="X317">
            <v>-3783</v>
          </cell>
          <cell r="AA317">
            <v>0</v>
          </cell>
          <cell r="AB317">
            <v>-3783</v>
          </cell>
          <cell r="AE317">
            <v>280</v>
          </cell>
          <cell r="AF317">
            <v>18</v>
          </cell>
          <cell r="AG317" t="str">
            <v>SUBSIDIO CONSTANCIA REGISTRO VEHICULAR</v>
          </cell>
          <cell r="AH317">
            <v>0</v>
          </cell>
          <cell r="AI317">
            <v>-3783</v>
          </cell>
        </row>
        <row r="318">
          <cell r="A318">
            <v>28019</v>
          </cell>
          <cell r="B318">
            <v>43746</v>
          </cell>
          <cell r="C318" t="str">
            <v>41431-7-046</v>
          </cell>
          <cell r="D318">
            <v>28019</v>
          </cell>
          <cell r="E318">
            <v>280</v>
          </cell>
          <cell r="F318">
            <v>19</v>
          </cell>
          <cell r="G318" t="str">
            <v>SUBSIDIO REFRENDO POR ROBO</v>
          </cell>
          <cell r="H318">
            <v>0</v>
          </cell>
          <cell r="I318">
            <v>0</v>
          </cell>
          <cell r="J318">
            <v>-283676</v>
          </cell>
          <cell r="K318">
            <v>-283676</v>
          </cell>
          <cell r="L318">
            <v>0</v>
          </cell>
          <cell r="M318">
            <v>0</v>
          </cell>
          <cell r="N318">
            <v>-178892</v>
          </cell>
          <cell r="O318">
            <v>-178892</v>
          </cell>
          <cell r="P318">
            <v>0</v>
          </cell>
          <cell r="Q318">
            <v>0</v>
          </cell>
          <cell r="S318">
            <v>0</v>
          </cell>
          <cell r="W318">
            <v>0</v>
          </cell>
          <cell r="X318">
            <v>-462568</v>
          </cell>
          <cell r="AA318">
            <v>0</v>
          </cell>
          <cell r="AB318">
            <v>-462568</v>
          </cell>
          <cell r="AE318">
            <v>280</v>
          </cell>
          <cell r="AF318">
            <v>19</v>
          </cell>
          <cell r="AG318" t="str">
            <v>SUBSIDIO REFRENDO POR ROBO</v>
          </cell>
          <cell r="AH318">
            <v>0</v>
          </cell>
          <cell r="AI318">
            <v>-462568</v>
          </cell>
        </row>
        <row r="319">
          <cell r="A319">
            <v>28020</v>
          </cell>
          <cell r="B319">
            <v>43747</v>
          </cell>
          <cell r="C319" t="str">
            <v>41431-7-048</v>
          </cell>
          <cell r="E319">
            <v>280</v>
          </cell>
          <cell r="F319">
            <v>20</v>
          </cell>
          <cell r="G319" t="str">
            <v>SUBSIDIO REFRENDO POR PERDIDA</v>
          </cell>
          <cell r="H319">
            <v>0</v>
          </cell>
          <cell r="I319">
            <v>0</v>
          </cell>
          <cell r="J319">
            <v>-787036</v>
          </cell>
          <cell r="K319">
            <v>-787036</v>
          </cell>
          <cell r="L319">
            <v>0</v>
          </cell>
          <cell r="M319">
            <v>0</v>
          </cell>
          <cell r="N319">
            <v>-295892</v>
          </cell>
          <cell r="O319">
            <v>-295892</v>
          </cell>
          <cell r="P319">
            <v>0</v>
          </cell>
          <cell r="Q319">
            <v>0</v>
          </cell>
          <cell r="S319">
            <v>0</v>
          </cell>
          <cell r="W319">
            <v>0</v>
          </cell>
          <cell r="X319">
            <v>-1082928</v>
          </cell>
          <cell r="AA319">
            <v>0</v>
          </cell>
          <cell r="AB319">
            <v>-1082928</v>
          </cell>
          <cell r="AE319">
            <v>280</v>
          </cell>
          <cell r="AF319">
            <v>20</v>
          </cell>
          <cell r="AG319" t="str">
            <v>SUBSIDIO REFRENDO POR PERDIDA</v>
          </cell>
          <cell r="AH319">
            <v>0</v>
          </cell>
          <cell r="AI319">
            <v>-1082928</v>
          </cell>
        </row>
        <row r="320">
          <cell r="A320">
            <v>28021</v>
          </cell>
          <cell r="B320">
            <v>43749</v>
          </cell>
          <cell r="C320" t="str">
            <v>41431-7-049</v>
          </cell>
          <cell r="E320">
            <v>280</v>
          </cell>
          <cell r="F320">
            <v>21</v>
          </cell>
          <cell r="G320" t="str">
            <v>SUBSIDIO PAGO EN BANCO</v>
          </cell>
          <cell r="H320">
            <v>0</v>
          </cell>
          <cell r="I320">
            <v>0</v>
          </cell>
          <cell r="J320">
            <v>0</v>
          </cell>
          <cell r="K320">
            <v>0</v>
          </cell>
          <cell r="L320">
            <v>0</v>
          </cell>
          <cell r="M320">
            <v>0</v>
          </cell>
          <cell r="N320">
            <v>0</v>
          </cell>
          <cell r="O320">
            <v>0</v>
          </cell>
          <cell r="P320">
            <v>0</v>
          </cell>
          <cell r="Q320">
            <v>0</v>
          </cell>
          <cell r="S320">
            <v>0</v>
          </cell>
          <cell r="W320">
            <v>0</v>
          </cell>
          <cell r="X320">
            <v>0</v>
          </cell>
          <cell r="AA320">
            <v>0</v>
          </cell>
          <cell r="AB320">
            <v>0</v>
          </cell>
          <cell r="AE320">
            <v>280</v>
          </cell>
          <cell r="AF320">
            <v>21</v>
          </cell>
          <cell r="AG320" t="str">
            <v>SUBSIDIO PAGO EN BANCO</v>
          </cell>
          <cell r="AH320">
            <v>0</v>
          </cell>
          <cell r="AI320">
            <v>0</v>
          </cell>
        </row>
        <row r="321">
          <cell r="A321">
            <v>28022</v>
          </cell>
          <cell r="B321">
            <v>43750</v>
          </cell>
          <cell r="C321" t="str">
            <v>41431-7-050</v>
          </cell>
          <cell r="E321">
            <v>280</v>
          </cell>
          <cell r="F321">
            <v>22</v>
          </cell>
          <cell r="G321" t="str">
            <v>SUBSIDIO PAGO PORTAL WEB</v>
          </cell>
          <cell r="H321">
            <v>0</v>
          </cell>
          <cell r="I321">
            <v>0</v>
          </cell>
          <cell r="J321">
            <v>0</v>
          </cell>
          <cell r="K321">
            <v>0</v>
          </cell>
          <cell r="L321">
            <v>0</v>
          </cell>
          <cell r="M321">
            <v>0</v>
          </cell>
          <cell r="N321">
            <v>0</v>
          </cell>
          <cell r="O321">
            <v>0</v>
          </cell>
          <cell r="P321">
            <v>0</v>
          </cell>
          <cell r="Q321">
            <v>0</v>
          </cell>
          <cell r="S321">
            <v>0</v>
          </cell>
          <cell r="W321">
            <v>0</v>
          </cell>
          <cell r="X321">
            <v>0</v>
          </cell>
          <cell r="AA321">
            <v>0</v>
          </cell>
          <cell r="AB321">
            <v>0</v>
          </cell>
          <cell r="AE321">
            <v>280</v>
          </cell>
          <cell r="AF321">
            <v>22</v>
          </cell>
          <cell r="AG321" t="str">
            <v>SUBSIDIO PAGO PORTAL WEB</v>
          </cell>
          <cell r="AH321">
            <v>0</v>
          </cell>
          <cell r="AI321">
            <v>0</v>
          </cell>
        </row>
        <row r="322">
          <cell r="A322">
            <v>0</v>
          </cell>
          <cell r="B322" t="e">
            <v>#N/A</v>
          </cell>
          <cell r="C322" t="e">
            <v>#N/A</v>
          </cell>
          <cell r="D322">
            <v>0</v>
          </cell>
          <cell r="G322" t="str">
            <v>TOTAL DERECHOS</v>
          </cell>
          <cell r="H322">
            <v>30741271.390000001</v>
          </cell>
          <cell r="I322">
            <v>47880473.07</v>
          </cell>
          <cell r="J322">
            <v>614372143.01999998</v>
          </cell>
          <cell r="K322">
            <v>692993887.48000002</v>
          </cell>
          <cell r="L322">
            <v>30803878.02</v>
          </cell>
          <cell r="M322">
            <v>42972613.450000003</v>
          </cell>
          <cell r="N322">
            <v>336686265.91000003</v>
          </cell>
          <cell r="O322">
            <v>410462757.38</v>
          </cell>
          <cell r="P322">
            <v>47333302.140000001</v>
          </cell>
          <cell r="Q322">
            <v>43253455.020000003</v>
          </cell>
          <cell r="S322">
            <v>90586757.159999996</v>
          </cell>
          <cell r="W322">
            <v>0</v>
          </cell>
          <cell r="X322">
            <v>1194043402.02</v>
          </cell>
          <cell r="AA322">
            <v>0</v>
          </cell>
          <cell r="AB322">
            <v>1194043402.02</v>
          </cell>
          <cell r="AE322">
            <v>0</v>
          </cell>
          <cell r="AF322">
            <v>0</v>
          </cell>
          <cell r="AG322" t="str">
            <v>TOTAL DERECHOS</v>
          </cell>
          <cell r="AH322">
            <v>43253455.020000003</v>
          </cell>
          <cell r="AI322">
            <v>1194043402.02</v>
          </cell>
        </row>
        <row r="323">
          <cell r="A323">
            <v>0</v>
          </cell>
          <cell r="B323" t="e">
            <v>#N/A</v>
          </cell>
          <cell r="C323" t="e">
            <v>#N/A</v>
          </cell>
          <cell r="D323">
            <v>0</v>
          </cell>
          <cell r="G323" t="str">
            <v>P R O D U C T O S</v>
          </cell>
          <cell r="H323">
            <v>0</v>
          </cell>
          <cell r="I323">
            <v>0</v>
          </cell>
          <cell r="J323">
            <v>0</v>
          </cell>
          <cell r="K323">
            <v>0</v>
          </cell>
          <cell r="L323">
            <v>0</v>
          </cell>
          <cell r="M323">
            <v>0</v>
          </cell>
          <cell r="N323">
            <v>0</v>
          </cell>
          <cell r="O323">
            <v>0</v>
          </cell>
          <cell r="P323">
            <v>0</v>
          </cell>
          <cell r="Q323">
            <v>0</v>
          </cell>
          <cell r="S323">
            <v>0</v>
          </cell>
          <cell r="W323">
            <v>0</v>
          </cell>
          <cell r="X323">
            <v>0</v>
          </cell>
          <cell r="AA323">
            <v>0</v>
          </cell>
          <cell r="AB323">
            <v>0</v>
          </cell>
          <cell r="AE323">
            <v>0</v>
          </cell>
          <cell r="AF323">
            <v>0</v>
          </cell>
          <cell r="AG323" t="str">
            <v>P R O D U C T O S</v>
          </cell>
          <cell r="AH323">
            <v>0</v>
          </cell>
          <cell r="AI323">
            <v>0</v>
          </cell>
        </row>
        <row r="324">
          <cell r="A324">
            <v>30200</v>
          </cell>
          <cell r="B324">
            <v>51901</v>
          </cell>
          <cell r="C324" t="str">
            <v>41591-5-001</v>
          </cell>
          <cell r="D324">
            <v>30200</v>
          </cell>
          <cell r="E324">
            <v>302</v>
          </cell>
          <cell r="F324">
            <v>0</v>
          </cell>
          <cell r="G324" t="str">
            <v>VENTA LEYES E IMPRESOS</v>
          </cell>
          <cell r="H324">
            <v>0</v>
          </cell>
          <cell r="I324">
            <v>560</v>
          </cell>
          <cell r="J324">
            <v>0</v>
          </cell>
          <cell r="K324">
            <v>560</v>
          </cell>
          <cell r="L324">
            <v>0</v>
          </cell>
          <cell r="M324">
            <v>580</v>
          </cell>
          <cell r="N324">
            <v>15503</v>
          </cell>
          <cell r="O324">
            <v>16083</v>
          </cell>
          <cell r="P324">
            <v>2900</v>
          </cell>
          <cell r="Q324">
            <v>-13473</v>
          </cell>
          <cell r="S324">
            <v>-10573</v>
          </cell>
          <cell r="W324">
            <v>0</v>
          </cell>
          <cell r="X324">
            <v>6070</v>
          </cell>
          <cell r="AA324">
            <v>0</v>
          </cell>
          <cell r="AB324">
            <v>6070</v>
          </cell>
          <cell r="AE324">
            <v>302</v>
          </cell>
          <cell r="AF324">
            <v>0</v>
          </cell>
          <cell r="AG324" t="str">
            <v>VENTA LEYES E IMPRESOS</v>
          </cell>
          <cell r="AH324">
            <v>-13473</v>
          </cell>
          <cell r="AI324">
            <v>6070</v>
          </cell>
        </row>
        <row r="325">
          <cell r="A325">
            <v>30201</v>
          </cell>
          <cell r="B325">
            <v>51902</v>
          </cell>
          <cell r="C325" t="str">
            <v>41591-8-003</v>
          </cell>
          <cell r="D325">
            <v>30201</v>
          </cell>
          <cell r="E325">
            <v>302</v>
          </cell>
          <cell r="F325">
            <v>1</v>
          </cell>
          <cell r="G325" t="str">
            <v>VENTA DE IMPRESOS (INFORMATEL)</v>
          </cell>
          <cell r="H325">
            <v>0</v>
          </cell>
          <cell r="I325">
            <v>0</v>
          </cell>
          <cell r="J325">
            <v>9824</v>
          </cell>
          <cell r="K325">
            <v>9824</v>
          </cell>
          <cell r="L325">
            <v>0</v>
          </cell>
          <cell r="M325">
            <v>260</v>
          </cell>
          <cell r="N325">
            <v>0</v>
          </cell>
          <cell r="O325">
            <v>260</v>
          </cell>
          <cell r="P325">
            <v>2580</v>
          </cell>
          <cell r="Q325">
            <v>0</v>
          </cell>
          <cell r="S325">
            <v>2580</v>
          </cell>
          <cell r="W325">
            <v>0</v>
          </cell>
          <cell r="X325">
            <v>12664</v>
          </cell>
          <cell r="AA325">
            <v>0</v>
          </cell>
          <cell r="AB325">
            <v>12664</v>
          </cell>
          <cell r="AE325">
            <v>302</v>
          </cell>
          <cell r="AF325">
            <v>1</v>
          </cell>
          <cell r="AG325" t="str">
            <v>VENTA DE IMPRESOS (INFORMATEL)</v>
          </cell>
          <cell r="AH325">
            <v>0</v>
          </cell>
          <cell r="AI325">
            <v>12664</v>
          </cell>
        </row>
        <row r="326">
          <cell r="A326">
            <v>30300</v>
          </cell>
          <cell r="B326">
            <v>51903</v>
          </cell>
          <cell r="C326" t="str">
            <v>41591-8-002</v>
          </cell>
          <cell r="D326">
            <v>30300</v>
          </cell>
          <cell r="E326">
            <v>303</v>
          </cell>
          <cell r="F326">
            <v>0</v>
          </cell>
          <cell r="G326" t="str">
            <v>VENTA DE IMPRESOS IMPRENTA DEL ESTADO</v>
          </cell>
          <cell r="H326">
            <v>0</v>
          </cell>
          <cell r="I326">
            <v>0</v>
          </cell>
          <cell r="J326">
            <v>33933.879999999997</v>
          </cell>
          <cell r="K326">
            <v>33933.879999999997</v>
          </cell>
          <cell r="L326">
            <v>597</v>
          </cell>
          <cell r="M326">
            <v>6156.44</v>
          </cell>
          <cell r="N326">
            <v>4812.66</v>
          </cell>
          <cell r="O326">
            <v>11566.099999999999</v>
          </cell>
          <cell r="P326">
            <v>7136</v>
          </cell>
          <cell r="Q326">
            <v>22834.400000000001</v>
          </cell>
          <cell r="S326">
            <v>29970.400000000001</v>
          </cell>
          <cell r="W326">
            <v>0</v>
          </cell>
          <cell r="X326">
            <v>75470.38</v>
          </cell>
          <cell r="AA326">
            <v>0</v>
          </cell>
          <cell r="AB326">
            <v>75470.38</v>
          </cell>
          <cell r="AE326">
            <v>303</v>
          </cell>
          <cell r="AF326">
            <v>0</v>
          </cell>
          <cell r="AG326" t="str">
            <v>VENTA DE IMPRESOS IMPRENTA DEL ESTADO</v>
          </cell>
          <cell r="AH326">
            <v>22834.400000000001</v>
          </cell>
          <cell r="AI326">
            <v>75470.38</v>
          </cell>
        </row>
        <row r="327">
          <cell r="A327">
            <v>30500</v>
          </cell>
          <cell r="B327">
            <v>51904</v>
          </cell>
          <cell r="C327" t="str">
            <v>41591-8-001</v>
          </cell>
          <cell r="D327">
            <v>30500</v>
          </cell>
          <cell r="E327">
            <v>305</v>
          </cell>
          <cell r="F327">
            <v>0</v>
          </cell>
          <cell r="G327" t="str">
            <v>SUSCRIPSIONES AL PERIOD OFICIAL DEL EDO</v>
          </cell>
          <cell r="H327">
            <v>4467</v>
          </cell>
          <cell r="I327">
            <v>3370</v>
          </cell>
          <cell r="J327">
            <v>3425</v>
          </cell>
          <cell r="K327">
            <v>11262</v>
          </cell>
          <cell r="L327">
            <v>1603</v>
          </cell>
          <cell r="M327">
            <v>1483</v>
          </cell>
          <cell r="N327">
            <v>2108</v>
          </cell>
          <cell r="O327">
            <v>5194</v>
          </cell>
          <cell r="P327">
            <v>2570</v>
          </cell>
          <cell r="Q327">
            <v>1528</v>
          </cell>
          <cell r="S327">
            <v>4098</v>
          </cell>
          <cell r="W327">
            <v>0</v>
          </cell>
          <cell r="X327">
            <v>20554</v>
          </cell>
          <cell r="AA327">
            <v>0</v>
          </cell>
          <cell r="AB327">
            <v>20554</v>
          </cell>
          <cell r="AE327">
            <v>305</v>
          </cell>
          <cell r="AF327">
            <v>0</v>
          </cell>
          <cell r="AG327" t="str">
            <v>SUSCRIPSIONES AL PERIOD OFICIAL DEL EDO</v>
          </cell>
          <cell r="AH327">
            <v>1528</v>
          </cell>
          <cell r="AI327">
            <v>20554</v>
          </cell>
        </row>
        <row r="328">
          <cell r="A328">
            <v>30600</v>
          </cell>
          <cell r="B328">
            <v>51503</v>
          </cell>
          <cell r="C328" t="str">
            <v>41591-4-003</v>
          </cell>
          <cell r="D328">
            <v>30600</v>
          </cell>
          <cell r="E328">
            <v>306</v>
          </cell>
          <cell r="F328">
            <v>0</v>
          </cell>
          <cell r="G328" t="str">
            <v>VENTA DE PAPELERIA DIVERSA</v>
          </cell>
          <cell r="H328">
            <v>20646</v>
          </cell>
          <cell r="I328">
            <v>35754.5</v>
          </cell>
          <cell r="J328">
            <v>23539</v>
          </cell>
          <cell r="K328">
            <v>79939.5</v>
          </cell>
          <cell r="L328">
            <v>14810</v>
          </cell>
          <cell r="M328">
            <v>20244</v>
          </cell>
          <cell r="N328">
            <v>14600</v>
          </cell>
          <cell r="O328">
            <v>49654</v>
          </cell>
          <cell r="P328">
            <v>15456.5</v>
          </cell>
          <cell r="Q328">
            <v>18483</v>
          </cell>
          <cell r="S328">
            <v>33939.5</v>
          </cell>
          <cell r="W328">
            <v>0</v>
          </cell>
          <cell r="X328">
            <v>163533</v>
          </cell>
          <cell r="AA328">
            <v>0</v>
          </cell>
          <cell r="AB328">
            <v>163533</v>
          </cell>
          <cell r="AE328">
            <v>306</v>
          </cell>
          <cell r="AF328">
            <v>0</v>
          </cell>
          <cell r="AG328" t="str">
            <v>VENTA DE PAPELERIA DIVERSA</v>
          </cell>
          <cell r="AH328">
            <v>18483</v>
          </cell>
          <cell r="AI328">
            <v>163533</v>
          </cell>
        </row>
        <row r="329">
          <cell r="A329">
            <v>30701</v>
          </cell>
          <cell r="B329">
            <v>51101</v>
          </cell>
          <cell r="C329" t="str">
            <v>41591-2-001</v>
          </cell>
          <cell r="D329">
            <v>30701</v>
          </cell>
          <cell r="E329">
            <v>307</v>
          </cell>
          <cell r="F329">
            <v>1</v>
          </cell>
          <cell r="G329" t="str">
            <v>INSERCIONES EN EL BOLETIN JUDICIAL</v>
          </cell>
          <cell r="H329">
            <v>65233</v>
          </cell>
          <cell r="I329">
            <v>58052</v>
          </cell>
          <cell r="J329">
            <v>56148</v>
          </cell>
          <cell r="K329">
            <v>179433</v>
          </cell>
          <cell r="L329">
            <v>53502</v>
          </cell>
          <cell r="M329">
            <v>80719</v>
          </cell>
          <cell r="N329">
            <v>56269</v>
          </cell>
          <cell r="O329">
            <v>190490</v>
          </cell>
          <cell r="P329">
            <v>25469</v>
          </cell>
          <cell r="Q329">
            <v>58546</v>
          </cell>
          <cell r="S329">
            <v>84015</v>
          </cell>
          <cell r="W329">
            <v>0</v>
          </cell>
          <cell r="X329">
            <v>453938</v>
          </cell>
          <cell r="AA329">
            <v>0</v>
          </cell>
          <cell r="AB329">
            <v>453938</v>
          </cell>
          <cell r="AE329">
            <v>307</v>
          </cell>
          <cell r="AF329">
            <v>1</v>
          </cell>
          <cell r="AG329" t="str">
            <v>INSERCIONES EN EL BOLETIN JUDICIAL</v>
          </cell>
          <cell r="AH329">
            <v>58546</v>
          </cell>
          <cell r="AI329">
            <v>453938</v>
          </cell>
        </row>
        <row r="330">
          <cell r="A330">
            <v>30702</v>
          </cell>
          <cell r="B330">
            <v>51102</v>
          </cell>
          <cell r="C330" t="str">
            <v>41591-2-002</v>
          </cell>
          <cell r="D330">
            <v>30702</v>
          </cell>
          <cell r="E330">
            <v>307</v>
          </cell>
          <cell r="F330">
            <v>2</v>
          </cell>
          <cell r="G330" t="str">
            <v>VENTA DEL BOLETIN JUDICIAL</v>
          </cell>
          <cell r="H330">
            <v>0</v>
          </cell>
          <cell r="I330">
            <v>0</v>
          </cell>
          <cell r="J330">
            <v>0</v>
          </cell>
          <cell r="K330">
            <v>0</v>
          </cell>
          <cell r="L330">
            <v>0</v>
          </cell>
          <cell r="M330">
            <v>0</v>
          </cell>
          <cell r="N330">
            <v>0</v>
          </cell>
          <cell r="O330">
            <v>0</v>
          </cell>
          <cell r="P330">
            <v>0</v>
          </cell>
          <cell r="Q330">
            <v>0</v>
          </cell>
          <cell r="S330">
            <v>0</v>
          </cell>
          <cell r="W330">
            <v>0</v>
          </cell>
          <cell r="X330">
            <v>0</v>
          </cell>
          <cell r="AA330">
            <v>0</v>
          </cell>
          <cell r="AB330">
            <v>0</v>
          </cell>
          <cell r="AE330">
            <v>307</v>
          </cell>
          <cell r="AF330">
            <v>2</v>
          </cell>
          <cell r="AG330" t="str">
            <v>VENTA DEL BOLETIN JUDICIAL</v>
          </cell>
          <cell r="AH330">
            <v>0</v>
          </cell>
          <cell r="AI330">
            <v>0</v>
          </cell>
        </row>
        <row r="331">
          <cell r="A331">
            <v>30703</v>
          </cell>
          <cell r="B331">
            <v>51103</v>
          </cell>
          <cell r="C331" t="str">
            <v>41591-2-003</v>
          </cell>
          <cell r="D331">
            <v>30703</v>
          </cell>
          <cell r="E331">
            <v>307</v>
          </cell>
          <cell r="F331">
            <v>3</v>
          </cell>
          <cell r="G331" t="str">
            <v>COPIAS SIMPLES</v>
          </cell>
          <cell r="H331">
            <v>0</v>
          </cell>
          <cell r="I331">
            <v>0</v>
          </cell>
          <cell r="J331">
            <v>0</v>
          </cell>
          <cell r="K331">
            <v>0</v>
          </cell>
          <cell r="L331">
            <v>0</v>
          </cell>
          <cell r="M331">
            <v>0</v>
          </cell>
          <cell r="N331">
            <v>0</v>
          </cell>
          <cell r="O331">
            <v>0</v>
          </cell>
          <cell r="P331">
            <v>0</v>
          </cell>
          <cell r="Q331">
            <v>0</v>
          </cell>
          <cell r="S331">
            <v>0</v>
          </cell>
          <cell r="W331">
            <v>0</v>
          </cell>
          <cell r="X331">
            <v>0</v>
          </cell>
          <cell r="AA331">
            <v>0</v>
          </cell>
          <cell r="AB331">
            <v>0</v>
          </cell>
          <cell r="AE331">
            <v>307</v>
          </cell>
          <cell r="AF331">
            <v>3</v>
          </cell>
          <cell r="AG331" t="str">
            <v>COPIAS SIMPLES</v>
          </cell>
          <cell r="AH331">
            <v>0</v>
          </cell>
          <cell r="AI331">
            <v>0</v>
          </cell>
        </row>
        <row r="332">
          <cell r="A332">
            <v>30801</v>
          </cell>
          <cell r="B332">
            <v>51601</v>
          </cell>
          <cell r="C332" t="str">
            <v>41591-7-001</v>
          </cell>
          <cell r="D332">
            <v>30801</v>
          </cell>
          <cell r="E332">
            <v>308</v>
          </cell>
          <cell r="F332">
            <v>1</v>
          </cell>
          <cell r="G332" t="str">
            <v>BIENES MUEBLES</v>
          </cell>
          <cell r="H332">
            <v>0</v>
          </cell>
          <cell r="I332">
            <v>0</v>
          </cell>
          <cell r="J332">
            <v>0</v>
          </cell>
          <cell r="K332">
            <v>0</v>
          </cell>
          <cell r="L332">
            <v>0</v>
          </cell>
          <cell r="M332">
            <v>0</v>
          </cell>
          <cell r="N332">
            <v>0</v>
          </cell>
          <cell r="O332">
            <v>0</v>
          </cell>
          <cell r="P332">
            <v>0</v>
          </cell>
          <cell r="Q332">
            <v>0</v>
          </cell>
          <cell r="S332">
            <v>0</v>
          </cell>
          <cell r="W332">
            <v>0</v>
          </cell>
          <cell r="X332">
            <v>0</v>
          </cell>
          <cell r="AA332">
            <v>0</v>
          </cell>
          <cell r="AB332">
            <v>0</v>
          </cell>
          <cell r="AE332">
            <v>308</v>
          </cell>
          <cell r="AF332">
            <v>1</v>
          </cell>
          <cell r="AG332" t="str">
            <v>RESULTADO EN VENTA DE BIENES MUEBLES</v>
          </cell>
          <cell r="AH332">
            <v>0</v>
          </cell>
          <cell r="AI332">
            <v>0</v>
          </cell>
        </row>
        <row r="333">
          <cell r="A333">
            <v>30802</v>
          </cell>
          <cell r="B333">
            <v>51602</v>
          </cell>
          <cell r="C333" t="str">
            <v>41591-7-002</v>
          </cell>
          <cell r="D333">
            <v>30802</v>
          </cell>
          <cell r="E333">
            <v>308</v>
          </cell>
          <cell r="F333">
            <v>2</v>
          </cell>
          <cell r="G333" t="str">
            <v>BIENES INMUEBLES</v>
          </cell>
          <cell r="H333">
            <v>0</v>
          </cell>
          <cell r="I333">
            <v>0</v>
          </cell>
          <cell r="J333">
            <v>2717284.96</v>
          </cell>
          <cell r="K333">
            <v>2717284.96</v>
          </cell>
          <cell r="L333">
            <v>0</v>
          </cell>
          <cell r="M333">
            <v>4861380.4800000004</v>
          </cell>
          <cell r="N333">
            <v>0</v>
          </cell>
          <cell r="O333">
            <v>4861380.4800000004</v>
          </cell>
          <cell r="P333">
            <v>0</v>
          </cell>
          <cell r="Q333">
            <v>26400</v>
          </cell>
          <cell r="S333">
            <v>26400</v>
          </cell>
          <cell r="W333">
            <v>0</v>
          </cell>
          <cell r="X333">
            <v>7605065.4400000004</v>
          </cell>
          <cell r="AA333">
            <v>0</v>
          </cell>
          <cell r="AB333">
            <v>7605065.4400000004</v>
          </cell>
          <cell r="AE333">
            <v>308</v>
          </cell>
          <cell r="AF333">
            <v>2</v>
          </cell>
          <cell r="AG333" t="str">
            <v>RESULTADO EN VENTA DE BIENES INMUEBLES</v>
          </cell>
          <cell r="AH333">
            <v>26400</v>
          </cell>
          <cell r="AI333">
            <v>7605065.4400000004</v>
          </cell>
        </row>
        <row r="334">
          <cell r="A334">
            <v>30804</v>
          </cell>
          <cell r="B334">
            <v>51604</v>
          </cell>
          <cell r="C334" t="str">
            <v>41591-7-004</v>
          </cell>
          <cell r="D334">
            <v>30804</v>
          </cell>
          <cell r="E334">
            <v>308</v>
          </cell>
          <cell r="F334">
            <v>4</v>
          </cell>
          <cell r="G334" t="str">
            <v>OTROS BIENES</v>
          </cell>
          <cell r="H334">
            <v>0</v>
          </cell>
          <cell r="I334">
            <v>0</v>
          </cell>
          <cell r="J334">
            <v>0</v>
          </cell>
          <cell r="K334">
            <v>0</v>
          </cell>
          <cell r="L334">
            <v>22600</v>
          </cell>
          <cell r="M334">
            <v>-360</v>
          </cell>
          <cell r="N334">
            <v>0</v>
          </cell>
          <cell r="O334">
            <v>22240</v>
          </cell>
          <cell r="P334">
            <v>35300</v>
          </cell>
          <cell r="Q334">
            <v>0</v>
          </cell>
          <cell r="S334">
            <v>35300</v>
          </cell>
          <cell r="W334">
            <v>0</v>
          </cell>
          <cell r="X334">
            <v>57540</v>
          </cell>
          <cell r="AA334">
            <v>0</v>
          </cell>
          <cell r="AB334">
            <v>57540</v>
          </cell>
          <cell r="AE334">
            <v>308</v>
          </cell>
          <cell r="AF334">
            <v>4</v>
          </cell>
          <cell r="AG334" t="str">
            <v>OTROS BIENES</v>
          </cell>
          <cell r="AH334">
            <v>0</v>
          </cell>
          <cell r="AI334">
            <v>57540</v>
          </cell>
        </row>
        <row r="335">
          <cell r="A335">
            <v>30806</v>
          </cell>
          <cell r="B335">
            <v>51606</v>
          </cell>
          <cell r="C335" t="str">
            <v>41591-7-006</v>
          </cell>
          <cell r="D335">
            <v>30806</v>
          </cell>
          <cell r="E335">
            <v>308</v>
          </cell>
          <cell r="F335">
            <v>6</v>
          </cell>
          <cell r="G335" t="str">
            <v>VENTA DE VEHICULOS Y DAÑOS PATRIMONIALES</v>
          </cell>
          <cell r="H335">
            <v>352220.02</v>
          </cell>
          <cell r="I335">
            <v>3625.02</v>
          </cell>
          <cell r="J335">
            <v>104445.48</v>
          </cell>
          <cell r="K335">
            <v>460290.52</v>
          </cell>
          <cell r="L335">
            <v>1482408.28</v>
          </cell>
          <cell r="M335">
            <v>30118.98</v>
          </cell>
          <cell r="N335">
            <v>20065.3</v>
          </cell>
          <cell r="O335">
            <v>1532592.56</v>
          </cell>
          <cell r="P335">
            <v>666081.42000000004</v>
          </cell>
          <cell r="Q335">
            <v>81317.75</v>
          </cell>
          <cell r="S335">
            <v>747399.17</v>
          </cell>
          <cell r="W335">
            <v>0</v>
          </cell>
          <cell r="X335">
            <v>2740282.25</v>
          </cell>
          <cell r="AA335">
            <v>0</v>
          </cell>
          <cell r="AB335">
            <v>2740282.25</v>
          </cell>
          <cell r="AE335">
            <v>308</v>
          </cell>
          <cell r="AF335">
            <v>6</v>
          </cell>
          <cell r="AG335" t="str">
            <v>RES.EN VTA.DE VEH.Y DAÑOS PATRI(EMPLEAD)</v>
          </cell>
          <cell r="AH335">
            <v>81317.75</v>
          </cell>
          <cell r="AI335">
            <v>2740282.25</v>
          </cell>
        </row>
        <row r="336">
          <cell r="B336" t="e">
            <v>#N/A</v>
          </cell>
          <cell r="C336" t="e">
            <v>#N/A</v>
          </cell>
          <cell r="D336">
            <v>30800</v>
          </cell>
          <cell r="E336">
            <v>308</v>
          </cell>
          <cell r="F336">
            <v>0</v>
          </cell>
          <cell r="G336" t="str">
            <v>VENTA DE BIENES DEL ESTADO</v>
          </cell>
          <cell r="H336">
            <v>352220.02</v>
          </cell>
          <cell r="I336">
            <v>3625.02</v>
          </cell>
          <cell r="J336">
            <v>2821730.44</v>
          </cell>
          <cell r="K336">
            <v>3177575.48</v>
          </cell>
          <cell r="L336">
            <v>1505008.28</v>
          </cell>
          <cell r="M336">
            <v>4891139.46</v>
          </cell>
          <cell r="N336">
            <v>20065.3</v>
          </cell>
          <cell r="O336">
            <v>6416213.04</v>
          </cell>
          <cell r="P336">
            <v>701381.42</v>
          </cell>
          <cell r="Q336">
            <v>107717.75</v>
          </cell>
          <cell r="S336">
            <v>809099.17</v>
          </cell>
          <cell r="W336">
            <v>0</v>
          </cell>
          <cell r="X336">
            <v>10402887.689999999</v>
          </cell>
          <cell r="AA336">
            <v>0</v>
          </cell>
          <cell r="AB336">
            <v>10402887.689999999</v>
          </cell>
          <cell r="AE336">
            <v>308</v>
          </cell>
          <cell r="AF336">
            <v>0</v>
          </cell>
          <cell r="AG336" t="str">
            <v>VENTA DE BIENES DEL ESTADO</v>
          </cell>
          <cell r="AH336">
            <v>107717.75</v>
          </cell>
          <cell r="AI336">
            <v>10402887.689999999</v>
          </cell>
        </row>
        <row r="337">
          <cell r="A337">
            <v>30900</v>
          </cell>
          <cell r="B337">
            <v>51905</v>
          </cell>
          <cell r="C337" t="str">
            <v>41591-6-001</v>
          </cell>
          <cell r="D337">
            <v>30900</v>
          </cell>
          <cell r="E337">
            <v>309</v>
          </cell>
          <cell r="F337">
            <v>0</v>
          </cell>
          <cell r="G337" t="str">
            <v>DIVERSOS</v>
          </cell>
          <cell r="H337">
            <v>16116.06</v>
          </cell>
          <cell r="I337">
            <v>53206.86</v>
          </cell>
          <cell r="J337">
            <v>49022.45</v>
          </cell>
          <cell r="K337">
            <v>118345.37</v>
          </cell>
          <cell r="L337">
            <v>40638.160000000003</v>
          </cell>
          <cell r="M337">
            <v>36300.660000000003</v>
          </cell>
          <cell r="N337">
            <v>47710.49</v>
          </cell>
          <cell r="O337">
            <v>124649.31</v>
          </cell>
          <cell r="P337">
            <v>34362.15</v>
          </cell>
          <cell r="Q337">
            <v>29190.22</v>
          </cell>
          <cell r="S337">
            <v>63552.37</v>
          </cell>
          <cell r="W337">
            <v>0</v>
          </cell>
          <cell r="X337">
            <v>306547.05</v>
          </cell>
          <cell r="AA337">
            <v>0</v>
          </cell>
          <cell r="AB337">
            <v>306547.05</v>
          </cell>
          <cell r="AE337">
            <v>309</v>
          </cell>
          <cell r="AF337">
            <v>0</v>
          </cell>
          <cell r="AG337" t="str">
            <v>DIVERSOS</v>
          </cell>
          <cell r="AH337">
            <v>29190.22</v>
          </cell>
          <cell r="AI337">
            <v>306547.05</v>
          </cell>
        </row>
        <row r="338">
          <cell r="A338">
            <v>30902</v>
          </cell>
          <cell r="B338">
            <v>51702</v>
          </cell>
          <cell r="C338" t="str">
            <v>41511-2-002</v>
          </cell>
          <cell r="D338">
            <v>30902</v>
          </cell>
          <cell r="E338">
            <v>309</v>
          </cell>
          <cell r="F338">
            <v>2</v>
          </cell>
          <cell r="G338" t="str">
            <v>IMPUESTO AL VALOR AGREGADO</v>
          </cell>
          <cell r="H338">
            <v>29349.02</v>
          </cell>
          <cell r="I338">
            <v>41369.089999999997</v>
          </cell>
          <cell r="J338">
            <v>30972.7</v>
          </cell>
          <cell r="K338">
            <v>101690.81</v>
          </cell>
          <cell r="L338">
            <v>29432.98</v>
          </cell>
          <cell r="M338">
            <v>41913.25</v>
          </cell>
          <cell r="N338">
            <v>30904.98</v>
          </cell>
          <cell r="O338">
            <v>102251.20999999999</v>
          </cell>
          <cell r="P338">
            <v>32196.3</v>
          </cell>
          <cell r="Q338">
            <v>22584.66</v>
          </cell>
          <cell r="S338">
            <v>54780.959999999999</v>
          </cell>
          <cell r="W338">
            <v>0</v>
          </cell>
          <cell r="X338">
            <v>258722.97999999998</v>
          </cell>
          <cell r="AA338">
            <v>0</v>
          </cell>
          <cell r="AB338">
            <v>258722.98</v>
          </cell>
          <cell r="AE338">
            <v>309</v>
          </cell>
          <cell r="AF338">
            <v>2</v>
          </cell>
          <cell r="AG338" t="str">
            <v>IMPUESTO AL VALOR AGREGADO</v>
          </cell>
          <cell r="AH338">
            <v>22584.66</v>
          </cell>
          <cell r="AI338">
            <v>258722.98</v>
          </cell>
        </row>
        <row r="339">
          <cell r="A339">
            <v>31000</v>
          </cell>
          <cell r="B339">
            <v>51801</v>
          </cell>
          <cell r="C339" t="str">
            <v>41511-3-001</v>
          </cell>
          <cell r="D339">
            <v>31000</v>
          </cell>
          <cell r="E339">
            <v>310</v>
          </cell>
          <cell r="F339">
            <v>0</v>
          </cell>
          <cell r="G339" t="str">
            <v>INTERESES</v>
          </cell>
          <cell r="H339">
            <v>6895306.9000000004</v>
          </cell>
          <cell r="I339">
            <v>4067485.86</v>
          </cell>
          <cell r="J339">
            <v>4287009.4400000004</v>
          </cell>
          <cell r="K339">
            <v>15249802.199999999</v>
          </cell>
          <cell r="L339">
            <v>3847261.51</v>
          </cell>
          <cell r="M339">
            <v>2354269.0699999998</v>
          </cell>
          <cell r="N339">
            <v>1364824.07</v>
          </cell>
          <cell r="O339">
            <v>7566354.6500000004</v>
          </cell>
          <cell r="P339">
            <v>1924334.61</v>
          </cell>
          <cell r="Q339">
            <v>8386577.8300000001</v>
          </cell>
          <cell r="S339">
            <v>10310912.439999999</v>
          </cell>
          <cell r="W339">
            <v>0</v>
          </cell>
          <cell r="X339">
            <v>33127069.289999999</v>
          </cell>
          <cell r="AA339">
            <v>0</v>
          </cell>
          <cell r="AB339">
            <v>33127069.289999999</v>
          </cell>
          <cell r="AE339">
            <v>310</v>
          </cell>
          <cell r="AF339">
            <v>0</v>
          </cell>
          <cell r="AG339" t="str">
            <v>INTERESES</v>
          </cell>
          <cell r="AH339">
            <v>8386577.8300000001</v>
          </cell>
          <cell r="AI339">
            <v>33127069.289999999</v>
          </cell>
        </row>
        <row r="340">
          <cell r="A340">
            <v>31001</v>
          </cell>
          <cell r="B340">
            <v>51802</v>
          </cell>
          <cell r="C340" t="str">
            <v>41511-3-002</v>
          </cell>
          <cell r="D340">
            <v>31001</v>
          </cell>
          <cell r="E340">
            <v>310</v>
          </cell>
          <cell r="F340">
            <v>1</v>
          </cell>
          <cell r="G340" t="str">
            <v>INTERESES UNIDAD INTEGRACION EDUCATIVA</v>
          </cell>
          <cell r="H340">
            <v>1194454.79</v>
          </cell>
          <cell r="I340">
            <v>1796385.5</v>
          </cell>
          <cell r="J340">
            <v>1947058.98</v>
          </cell>
          <cell r="K340">
            <v>4937899.2699999996</v>
          </cell>
          <cell r="L340">
            <v>1713539.35</v>
          </cell>
          <cell r="M340">
            <v>363807.23</v>
          </cell>
          <cell r="N340">
            <v>660363.81999999995</v>
          </cell>
          <cell r="O340">
            <v>2737710.4</v>
          </cell>
          <cell r="P340">
            <v>1394031.63</v>
          </cell>
          <cell r="Q340">
            <v>301098.65000000002</v>
          </cell>
          <cell r="S340">
            <v>1695130.2799999998</v>
          </cell>
          <cell r="W340">
            <v>0</v>
          </cell>
          <cell r="X340">
            <v>9370739.9499999993</v>
          </cell>
          <cell r="AA340">
            <v>0</v>
          </cell>
          <cell r="AB340">
            <v>9370739.9499999993</v>
          </cell>
          <cell r="AE340">
            <v>310</v>
          </cell>
          <cell r="AF340">
            <v>1</v>
          </cell>
          <cell r="AG340" t="str">
            <v>INTERESES UNIDAD INTEGRACION EDUCATIVA</v>
          </cell>
          <cell r="AH340">
            <v>301098.65000000002</v>
          </cell>
          <cell r="AI340">
            <v>9370739.9499999993</v>
          </cell>
        </row>
        <row r="341">
          <cell r="A341">
            <v>31002</v>
          </cell>
          <cell r="B341">
            <v>51803</v>
          </cell>
          <cell r="C341" t="str">
            <v>41511-3-003</v>
          </cell>
          <cell r="D341">
            <v>31002</v>
          </cell>
          <cell r="E341">
            <v>310</v>
          </cell>
          <cell r="F341">
            <v>2</v>
          </cell>
          <cell r="G341" t="str">
            <v>INTERESES FIDEICOM.J.P.MORGAN</v>
          </cell>
          <cell r="H341">
            <v>957660.73</v>
          </cell>
          <cell r="I341">
            <v>920887.14</v>
          </cell>
          <cell r="J341">
            <v>974430.49</v>
          </cell>
          <cell r="K341">
            <v>2852978.3600000003</v>
          </cell>
          <cell r="L341">
            <v>827938</v>
          </cell>
          <cell r="M341">
            <v>943072</v>
          </cell>
          <cell r="N341">
            <v>898094.95</v>
          </cell>
          <cell r="O341">
            <v>2669104.9500000002</v>
          </cell>
          <cell r="P341">
            <v>856693.37</v>
          </cell>
          <cell r="Q341">
            <v>0</v>
          </cell>
          <cell r="S341">
            <v>856693.37</v>
          </cell>
          <cell r="W341">
            <v>0</v>
          </cell>
          <cell r="X341">
            <v>6378776.6800000006</v>
          </cell>
          <cell r="AA341">
            <v>0</v>
          </cell>
          <cell r="AB341">
            <v>6378776.6799999997</v>
          </cell>
          <cell r="AE341">
            <v>310</v>
          </cell>
          <cell r="AF341">
            <v>2</v>
          </cell>
          <cell r="AG341" t="str">
            <v>INTERESES FIDEICOM.J.P.MORGAN</v>
          </cell>
          <cell r="AH341">
            <v>0</v>
          </cell>
          <cell r="AI341">
            <v>6378776.6799999997</v>
          </cell>
        </row>
        <row r="342">
          <cell r="A342">
            <v>31003</v>
          </cell>
          <cell r="B342">
            <v>51804</v>
          </cell>
          <cell r="C342" t="str">
            <v>41511-3-004</v>
          </cell>
          <cell r="D342">
            <v>31003</v>
          </cell>
          <cell r="E342">
            <v>310</v>
          </cell>
          <cell r="F342">
            <v>3</v>
          </cell>
          <cell r="G342" t="str">
            <v>INTERESES FIDEICOM BANOBRAS</v>
          </cell>
          <cell r="H342">
            <v>431624.78</v>
          </cell>
          <cell r="I342">
            <v>0</v>
          </cell>
          <cell r="J342">
            <v>0</v>
          </cell>
          <cell r="K342">
            <v>431624.78</v>
          </cell>
          <cell r="L342">
            <v>649522.49</v>
          </cell>
          <cell r="M342">
            <v>336393.27</v>
          </cell>
          <cell r="N342">
            <v>647784.98</v>
          </cell>
          <cell r="O342">
            <v>1633700.74</v>
          </cell>
          <cell r="P342">
            <v>0</v>
          </cell>
          <cell r="Q342">
            <v>0</v>
          </cell>
          <cell r="S342">
            <v>0</v>
          </cell>
          <cell r="W342">
            <v>0</v>
          </cell>
          <cell r="X342">
            <v>2065325.52</v>
          </cell>
          <cell r="AA342">
            <v>0</v>
          </cell>
          <cell r="AB342">
            <v>2065325.52</v>
          </cell>
          <cell r="AE342">
            <v>310</v>
          </cell>
          <cell r="AF342">
            <v>3</v>
          </cell>
          <cell r="AG342" t="str">
            <v>INTERESES FIDEICOM BANOBRAS</v>
          </cell>
          <cell r="AH342">
            <v>0</v>
          </cell>
          <cell r="AI342">
            <v>2065325.52</v>
          </cell>
        </row>
        <row r="343">
          <cell r="A343">
            <v>31004</v>
          </cell>
          <cell r="B343">
            <v>51805</v>
          </cell>
          <cell r="C343" t="str">
            <v>41511-3-005</v>
          </cell>
          <cell r="D343">
            <v>31004</v>
          </cell>
          <cell r="E343">
            <v>310</v>
          </cell>
          <cell r="F343">
            <v>4</v>
          </cell>
          <cell r="G343" t="str">
            <v>INTERESES INVERSIONES CERTIFICADOS</v>
          </cell>
          <cell r="H343">
            <v>0</v>
          </cell>
          <cell r="I343">
            <v>0</v>
          </cell>
          <cell r="J343">
            <v>0</v>
          </cell>
          <cell r="K343">
            <v>0</v>
          </cell>
          <cell r="L343">
            <v>0</v>
          </cell>
          <cell r="M343">
            <v>0</v>
          </cell>
          <cell r="N343">
            <v>0</v>
          </cell>
          <cell r="O343">
            <v>0</v>
          </cell>
          <cell r="P343">
            <v>0</v>
          </cell>
          <cell r="Q343">
            <v>0</v>
          </cell>
          <cell r="S343">
            <v>0</v>
          </cell>
          <cell r="W343">
            <v>0</v>
          </cell>
          <cell r="X343">
            <v>0</v>
          </cell>
          <cell r="AA343">
            <v>0</v>
          </cell>
          <cell r="AB343">
            <v>0</v>
          </cell>
          <cell r="AE343">
            <v>310</v>
          </cell>
          <cell r="AF343">
            <v>4</v>
          </cell>
          <cell r="AG343" t="str">
            <v>INTERESES INVERSIONES CERTIFICADOS</v>
          </cell>
          <cell r="AH343">
            <v>0</v>
          </cell>
          <cell r="AI343">
            <v>0</v>
          </cell>
        </row>
        <row r="344">
          <cell r="A344">
            <v>31005</v>
          </cell>
          <cell r="B344">
            <v>51806</v>
          </cell>
          <cell r="C344" t="str">
            <v>41511-3-006</v>
          </cell>
          <cell r="D344">
            <v>31005</v>
          </cell>
          <cell r="E344">
            <v>310</v>
          </cell>
          <cell r="F344">
            <v>5</v>
          </cell>
          <cell r="G344" t="str">
            <v>INTERESES CUENTA DE CHEQUES</v>
          </cell>
          <cell r="H344">
            <v>361773.22</v>
          </cell>
          <cell r="I344">
            <v>1189468.6399999999</v>
          </cell>
          <cell r="J344">
            <v>792341.74</v>
          </cell>
          <cell r="K344">
            <v>2343583.5999999996</v>
          </cell>
          <cell r="L344">
            <v>651751.46</v>
          </cell>
          <cell r="M344">
            <v>1224871.31</v>
          </cell>
          <cell r="N344">
            <v>1078412.95</v>
          </cell>
          <cell r="O344">
            <v>2955035.7199999997</v>
          </cell>
          <cell r="P344">
            <v>320913.71000000002</v>
          </cell>
          <cell r="Q344">
            <v>235877.77</v>
          </cell>
          <cell r="S344">
            <v>556791.48</v>
          </cell>
          <cell r="W344">
            <v>0</v>
          </cell>
          <cell r="X344">
            <v>5855410.7999999989</v>
          </cell>
          <cell r="AA344">
            <v>0</v>
          </cell>
          <cell r="AB344">
            <v>5855410.7999999998</v>
          </cell>
          <cell r="AE344">
            <v>310</v>
          </cell>
          <cell r="AF344">
            <v>5</v>
          </cell>
          <cell r="AG344" t="str">
            <v>INTERESES CUENTA DE CHEQUES</v>
          </cell>
          <cell r="AH344">
            <v>235877.77</v>
          </cell>
          <cell r="AI344">
            <v>5855410.7999999998</v>
          </cell>
        </row>
        <row r="345">
          <cell r="A345">
            <v>31006</v>
          </cell>
          <cell r="B345">
            <v>51807</v>
          </cell>
          <cell r="C345" t="str">
            <v>41511-3-007</v>
          </cell>
          <cell r="D345">
            <v>31006</v>
          </cell>
          <cell r="E345">
            <v>310</v>
          </cell>
          <cell r="F345">
            <v>6</v>
          </cell>
          <cell r="G345" t="str">
            <v>INTERESES FINANZAS Y RENTAS</v>
          </cell>
          <cell r="H345">
            <v>19700</v>
          </cell>
          <cell r="I345">
            <v>89800.21</v>
          </cell>
          <cell r="J345">
            <v>0</v>
          </cell>
          <cell r="K345">
            <v>109500.21</v>
          </cell>
          <cell r="L345">
            <v>0</v>
          </cell>
          <cell r="M345">
            <v>102713.15</v>
          </cell>
          <cell r="N345">
            <v>371</v>
          </cell>
          <cell r="O345">
            <v>103084.15</v>
          </cell>
          <cell r="P345">
            <v>0</v>
          </cell>
          <cell r="Q345">
            <v>0</v>
          </cell>
          <cell r="S345">
            <v>0</v>
          </cell>
          <cell r="W345">
            <v>0</v>
          </cell>
          <cell r="X345">
            <v>212584.36</v>
          </cell>
          <cell r="AA345">
            <v>0</v>
          </cell>
          <cell r="AB345">
            <v>212584.36</v>
          </cell>
          <cell r="AE345">
            <v>310</v>
          </cell>
          <cell r="AF345">
            <v>6</v>
          </cell>
          <cell r="AG345" t="str">
            <v>INTERESES FINANZAS Y RENTAS</v>
          </cell>
          <cell r="AH345">
            <v>0</v>
          </cell>
          <cell r="AI345">
            <v>212584.36</v>
          </cell>
        </row>
        <row r="346">
          <cell r="A346">
            <v>31007</v>
          </cell>
          <cell r="B346">
            <v>51841</v>
          </cell>
          <cell r="C346" t="str">
            <v>41511-3-041</v>
          </cell>
          <cell r="E346">
            <v>310</v>
          </cell>
          <cell r="F346">
            <v>7</v>
          </cell>
          <cell r="G346" t="str">
            <v>INTERESES FIDEICOMISO 1485 DEUTSCHE BANK</v>
          </cell>
          <cell r="H346">
            <v>0</v>
          </cell>
          <cell r="I346">
            <v>0</v>
          </cell>
          <cell r="J346">
            <v>0</v>
          </cell>
          <cell r="K346">
            <v>0</v>
          </cell>
          <cell r="L346">
            <v>0</v>
          </cell>
          <cell r="M346">
            <v>0</v>
          </cell>
          <cell r="N346">
            <v>2606063.92</v>
          </cell>
          <cell r="O346">
            <v>2606063.92</v>
          </cell>
          <cell r="P346">
            <v>0</v>
          </cell>
          <cell r="Q346">
            <v>0</v>
          </cell>
          <cell r="S346">
            <v>0</v>
          </cell>
          <cell r="W346">
            <v>0</v>
          </cell>
          <cell r="X346">
            <v>2606063.92</v>
          </cell>
          <cell r="AA346">
            <v>0</v>
          </cell>
          <cell r="AB346">
            <v>2606063.92</v>
          </cell>
          <cell r="AE346">
            <v>310</v>
          </cell>
          <cell r="AF346">
            <v>7</v>
          </cell>
          <cell r="AG346" t="str">
            <v>INTERESES FIDEICOMISO 1485 DEUTSCHE BANK</v>
          </cell>
          <cell r="AH346">
            <v>0</v>
          </cell>
          <cell r="AI346">
            <v>2606063.92</v>
          </cell>
        </row>
        <row r="347">
          <cell r="A347">
            <v>31008</v>
          </cell>
          <cell r="B347">
            <v>51808</v>
          </cell>
          <cell r="C347" t="str">
            <v>41511-3-008</v>
          </cell>
          <cell r="D347">
            <v>31008</v>
          </cell>
          <cell r="E347">
            <v>310</v>
          </cell>
          <cell r="F347">
            <v>8</v>
          </cell>
          <cell r="G347" t="str">
            <v>INTERESES FID. H.S.B.C</v>
          </cell>
          <cell r="H347">
            <v>203917.97</v>
          </cell>
          <cell r="I347">
            <v>141441.98000000001</v>
          </cell>
          <cell r="J347">
            <v>146996.74</v>
          </cell>
          <cell r="K347">
            <v>492356.69</v>
          </cell>
          <cell r="L347">
            <v>0</v>
          </cell>
          <cell r="M347">
            <v>324312.62</v>
          </cell>
          <cell r="N347">
            <v>0</v>
          </cell>
          <cell r="O347">
            <v>324312.62</v>
          </cell>
          <cell r="P347">
            <v>145764.85999999999</v>
          </cell>
          <cell r="Q347">
            <v>0</v>
          </cell>
          <cell r="S347">
            <v>145764.85999999999</v>
          </cell>
          <cell r="W347">
            <v>0</v>
          </cell>
          <cell r="X347">
            <v>962434.16999999993</v>
          </cell>
          <cell r="AA347">
            <v>0</v>
          </cell>
          <cell r="AB347">
            <v>962434.17</v>
          </cell>
          <cell r="AE347">
            <v>310</v>
          </cell>
          <cell r="AF347">
            <v>8</v>
          </cell>
          <cell r="AG347" t="str">
            <v>INTERESES FID. H.S.B.C</v>
          </cell>
          <cell r="AH347">
            <v>0</v>
          </cell>
          <cell r="AI347">
            <v>962434.17</v>
          </cell>
        </row>
        <row r="348">
          <cell r="A348">
            <v>31009</v>
          </cell>
          <cell r="B348">
            <v>51809</v>
          </cell>
          <cell r="C348" t="str">
            <v>41511-3-009</v>
          </cell>
          <cell r="D348">
            <v>31009</v>
          </cell>
          <cell r="E348">
            <v>310</v>
          </cell>
          <cell r="F348">
            <v>9</v>
          </cell>
          <cell r="G348" t="str">
            <v>INTERESES FAEB</v>
          </cell>
          <cell r="H348">
            <v>21649.71</v>
          </cell>
          <cell r="I348">
            <v>345.75</v>
          </cell>
          <cell r="J348">
            <v>369.45</v>
          </cell>
          <cell r="K348">
            <v>22364.91</v>
          </cell>
          <cell r="L348">
            <v>109608.46</v>
          </cell>
          <cell r="M348">
            <v>761.34</v>
          </cell>
          <cell r="N348">
            <v>736.66</v>
          </cell>
          <cell r="O348">
            <v>111106.46</v>
          </cell>
          <cell r="P348">
            <v>760.14</v>
          </cell>
          <cell r="Q348">
            <v>764.63</v>
          </cell>
          <cell r="S348">
            <v>1524.77</v>
          </cell>
          <cell r="W348">
            <v>0</v>
          </cell>
          <cell r="X348">
            <v>134996.14000000001</v>
          </cell>
          <cell r="AA348">
            <v>0</v>
          </cell>
          <cell r="AB348">
            <v>134996.14000000001</v>
          </cell>
          <cell r="AE348">
            <v>310</v>
          </cell>
          <cell r="AF348">
            <v>9</v>
          </cell>
          <cell r="AG348" t="str">
            <v>INTERESES FAEB</v>
          </cell>
          <cell r="AH348">
            <v>764.63</v>
          </cell>
          <cell r="AI348">
            <v>134996.14000000001</v>
          </cell>
        </row>
        <row r="349">
          <cell r="A349">
            <v>31010</v>
          </cell>
          <cell r="B349">
            <v>51810</v>
          </cell>
          <cell r="C349" t="str">
            <v>41511-3-010</v>
          </cell>
          <cell r="D349">
            <v>31010</v>
          </cell>
          <cell r="E349">
            <v>310</v>
          </cell>
          <cell r="F349">
            <v>10</v>
          </cell>
          <cell r="G349" t="str">
            <v>INTERESES FASSA</v>
          </cell>
          <cell r="H349">
            <v>4434.75</v>
          </cell>
          <cell r="I349">
            <v>9440.1200000000008</v>
          </cell>
          <cell r="J349">
            <v>53222.48</v>
          </cell>
          <cell r="K349">
            <v>67097.350000000006</v>
          </cell>
          <cell r="L349">
            <v>111137.63</v>
          </cell>
          <cell r="M349">
            <v>172487.94</v>
          </cell>
          <cell r="N349">
            <v>56207.7</v>
          </cell>
          <cell r="O349">
            <v>339833.27</v>
          </cell>
          <cell r="P349">
            <v>21670.33</v>
          </cell>
          <cell r="Q349">
            <v>55566.75</v>
          </cell>
          <cell r="S349">
            <v>77237.08</v>
          </cell>
          <cell r="W349">
            <v>0</v>
          </cell>
          <cell r="X349">
            <v>484167.70000000007</v>
          </cell>
          <cell r="AA349">
            <v>0</v>
          </cell>
          <cell r="AB349">
            <v>484167.7</v>
          </cell>
          <cell r="AE349">
            <v>310</v>
          </cell>
          <cell r="AF349">
            <v>10</v>
          </cell>
          <cell r="AG349" t="str">
            <v>INTERESES FASSA</v>
          </cell>
          <cell r="AH349">
            <v>55566.75</v>
          </cell>
          <cell r="AI349">
            <v>484167.7</v>
          </cell>
        </row>
        <row r="350">
          <cell r="A350">
            <v>31011</v>
          </cell>
          <cell r="B350">
            <v>51811</v>
          </cell>
          <cell r="C350" t="str">
            <v>41511-3-011</v>
          </cell>
          <cell r="D350">
            <v>31011</v>
          </cell>
          <cell r="E350">
            <v>310</v>
          </cell>
          <cell r="F350">
            <v>11</v>
          </cell>
          <cell r="G350" t="str">
            <v>INTERESES FISM</v>
          </cell>
          <cell r="H350">
            <v>3.87</v>
          </cell>
          <cell r="I350">
            <v>30.34</v>
          </cell>
          <cell r="J350">
            <v>175.18</v>
          </cell>
          <cell r="K350">
            <v>209.39000000000001</v>
          </cell>
          <cell r="L350">
            <v>10.53</v>
          </cell>
          <cell r="M350">
            <v>11.84</v>
          </cell>
          <cell r="N350">
            <v>7.41</v>
          </cell>
          <cell r="O350">
            <v>29.779999999999998</v>
          </cell>
          <cell r="P350">
            <v>4.99</v>
          </cell>
          <cell r="Q350">
            <v>4.3899999999999997</v>
          </cell>
          <cell r="S350">
            <v>9.379999999999999</v>
          </cell>
          <cell r="W350">
            <v>0</v>
          </cell>
          <cell r="X350">
            <v>248.55</v>
          </cell>
          <cell r="AA350">
            <v>0</v>
          </cell>
          <cell r="AB350">
            <v>248.55</v>
          </cell>
          <cell r="AE350">
            <v>310</v>
          </cell>
          <cell r="AF350">
            <v>11</v>
          </cell>
          <cell r="AG350" t="str">
            <v>INTERESES FISM</v>
          </cell>
          <cell r="AH350">
            <v>4.3899999999999997</v>
          </cell>
          <cell r="AI350">
            <v>248.55</v>
          </cell>
        </row>
        <row r="351">
          <cell r="A351">
            <v>31012</v>
          </cell>
          <cell r="B351">
            <v>51812</v>
          </cell>
          <cell r="C351" t="str">
            <v>41511-3-012</v>
          </cell>
          <cell r="D351">
            <v>31012</v>
          </cell>
          <cell r="E351">
            <v>310</v>
          </cell>
          <cell r="F351">
            <v>12</v>
          </cell>
          <cell r="G351" t="str">
            <v>INTERESES FISE</v>
          </cell>
          <cell r="H351">
            <v>16650.68</v>
          </cell>
          <cell r="I351">
            <v>71089.39</v>
          </cell>
          <cell r="J351">
            <v>121581.67</v>
          </cell>
          <cell r="K351">
            <v>209321.74</v>
          </cell>
          <cell r="L351">
            <v>130782.35</v>
          </cell>
          <cell r="M351">
            <v>48376.98</v>
          </cell>
          <cell r="N351">
            <v>27720.76</v>
          </cell>
          <cell r="O351">
            <v>206880.09000000003</v>
          </cell>
          <cell r="P351">
            <v>50160.01</v>
          </cell>
          <cell r="Q351">
            <v>66906.649999999994</v>
          </cell>
          <cell r="S351">
            <v>117066.66</v>
          </cell>
          <cell r="W351">
            <v>0</v>
          </cell>
          <cell r="X351">
            <v>533268.49</v>
          </cell>
          <cell r="AA351">
            <v>0</v>
          </cell>
          <cell r="AB351">
            <v>533268.49</v>
          </cell>
          <cell r="AE351">
            <v>310</v>
          </cell>
          <cell r="AF351">
            <v>12</v>
          </cell>
          <cell r="AG351" t="str">
            <v>INTERESES FISE</v>
          </cell>
          <cell r="AH351">
            <v>66906.649999999994</v>
          </cell>
          <cell r="AI351">
            <v>533268.49</v>
          </cell>
        </row>
        <row r="352">
          <cell r="A352">
            <v>31013</v>
          </cell>
          <cell r="B352">
            <v>51813</v>
          </cell>
          <cell r="C352" t="str">
            <v>41511-3-013</v>
          </cell>
          <cell r="D352">
            <v>31013</v>
          </cell>
          <cell r="E352">
            <v>310</v>
          </cell>
          <cell r="F352">
            <v>13</v>
          </cell>
          <cell r="G352" t="str">
            <v>INTERESES FORTAMUN-DF</v>
          </cell>
          <cell r="H352">
            <v>20624.22</v>
          </cell>
          <cell r="I352">
            <v>45306.89</v>
          </cell>
          <cell r="J352">
            <v>11410.68</v>
          </cell>
          <cell r="K352">
            <v>77341.790000000008</v>
          </cell>
          <cell r="L352">
            <v>5872.79</v>
          </cell>
          <cell r="M352">
            <v>5652.48</v>
          </cell>
          <cell r="N352">
            <v>3500.57</v>
          </cell>
          <cell r="O352">
            <v>15025.84</v>
          </cell>
          <cell r="P352">
            <v>1845.49</v>
          </cell>
          <cell r="Q352">
            <v>3054.09</v>
          </cell>
          <cell r="S352">
            <v>4899.58</v>
          </cell>
          <cell r="W352">
            <v>0</v>
          </cell>
          <cell r="X352">
            <v>97267.21</v>
          </cell>
          <cell r="AA352">
            <v>0</v>
          </cell>
          <cell r="AB352">
            <v>97267.21</v>
          </cell>
          <cell r="AE352">
            <v>310</v>
          </cell>
          <cell r="AF352">
            <v>13</v>
          </cell>
          <cell r="AG352" t="str">
            <v>INTERESES FORTAMUN-DF</v>
          </cell>
          <cell r="AH352">
            <v>3054.09</v>
          </cell>
          <cell r="AI352">
            <v>97267.21</v>
          </cell>
        </row>
        <row r="353">
          <cell r="A353">
            <v>31014</v>
          </cell>
          <cell r="B353">
            <v>51814</v>
          </cell>
          <cell r="C353" t="str">
            <v>41511-3-014</v>
          </cell>
          <cell r="D353">
            <v>31014</v>
          </cell>
          <cell r="E353">
            <v>310</v>
          </cell>
          <cell r="F353">
            <v>14</v>
          </cell>
          <cell r="G353" t="str">
            <v>INTERESES FAM</v>
          </cell>
          <cell r="H353">
            <v>1010411.28</v>
          </cell>
          <cell r="I353">
            <v>687441.49</v>
          </cell>
          <cell r="J353">
            <v>433041.46</v>
          </cell>
          <cell r="K353">
            <v>2130894.23</v>
          </cell>
          <cell r="L353">
            <v>709964.49</v>
          </cell>
          <cell r="M353">
            <v>515818.71</v>
          </cell>
          <cell r="N353">
            <v>457428.69</v>
          </cell>
          <cell r="O353">
            <v>1683211.89</v>
          </cell>
          <cell r="P353">
            <v>137966.39999999999</v>
          </cell>
          <cell r="Q353">
            <v>119270.74</v>
          </cell>
          <cell r="S353">
            <v>257237.14</v>
          </cell>
          <cell r="W353">
            <v>0</v>
          </cell>
          <cell r="X353">
            <v>4071343.26</v>
          </cell>
          <cell r="AA353">
            <v>0</v>
          </cell>
          <cell r="AB353">
            <v>4071343.26</v>
          </cell>
          <cell r="AE353">
            <v>310</v>
          </cell>
          <cell r="AF353">
            <v>14</v>
          </cell>
          <cell r="AG353" t="str">
            <v>INTERESES FAM</v>
          </cell>
          <cell r="AH353">
            <v>119270.74</v>
          </cell>
          <cell r="AI353">
            <v>4071343.26</v>
          </cell>
        </row>
        <row r="354">
          <cell r="A354">
            <v>31015</v>
          </cell>
          <cell r="B354">
            <v>51815</v>
          </cell>
          <cell r="C354" t="str">
            <v>41511-3-015</v>
          </cell>
          <cell r="D354">
            <v>31015</v>
          </cell>
          <cell r="E354">
            <v>310</v>
          </cell>
          <cell r="F354">
            <v>15</v>
          </cell>
          <cell r="G354" t="str">
            <v>INTERESES FAETA</v>
          </cell>
          <cell r="H354">
            <v>345.52</v>
          </cell>
          <cell r="I354">
            <v>130.04</v>
          </cell>
          <cell r="J354">
            <v>54.68</v>
          </cell>
          <cell r="K354">
            <v>530.2399999999999</v>
          </cell>
          <cell r="L354">
            <v>20.43</v>
          </cell>
          <cell r="M354">
            <v>77.34</v>
          </cell>
          <cell r="N354">
            <v>48.48</v>
          </cell>
          <cell r="O354">
            <v>146.25</v>
          </cell>
          <cell r="P354">
            <v>61.86</v>
          </cell>
          <cell r="Q354">
            <v>460.66</v>
          </cell>
          <cell r="S354">
            <v>522.52</v>
          </cell>
          <cell r="W354">
            <v>0</v>
          </cell>
          <cell r="X354">
            <v>1199.0099999999998</v>
          </cell>
          <cell r="AA354">
            <v>0</v>
          </cell>
          <cell r="AB354">
            <v>1199.01</v>
          </cell>
          <cell r="AE354">
            <v>310</v>
          </cell>
          <cell r="AF354">
            <v>15</v>
          </cell>
          <cell r="AG354" t="str">
            <v>INTERESES FAETA</v>
          </cell>
          <cell r="AH354">
            <v>460.66</v>
          </cell>
          <cell r="AI354">
            <v>1199.01</v>
          </cell>
        </row>
        <row r="355">
          <cell r="A355">
            <v>31016</v>
          </cell>
          <cell r="B355">
            <v>51816</v>
          </cell>
          <cell r="C355" t="str">
            <v>41511-3-016</v>
          </cell>
          <cell r="D355">
            <v>31016</v>
          </cell>
          <cell r="E355">
            <v>310</v>
          </cell>
          <cell r="F355">
            <v>16</v>
          </cell>
          <cell r="G355" t="str">
            <v>INTERESES FASP</v>
          </cell>
          <cell r="H355">
            <v>1649632.99</v>
          </cell>
          <cell r="I355">
            <v>1253092.32</v>
          </cell>
          <cell r="J355">
            <v>794462.73</v>
          </cell>
          <cell r="K355">
            <v>3697188.04</v>
          </cell>
          <cell r="L355">
            <v>909499.5</v>
          </cell>
          <cell r="M355">
            <v>1423967.89</v>
          </cell>
          <cell r="N355">
            <v>1101478.08</v>
          </cell>
          <cell r="O355">
            <v>3434945.4699999997</v>
          </cell>
          <cell r="P355">
            <v>286749.28000000003</v>
          </cell>
          <cell r="Q355">
            <v>581936.13</v>
          </cell>
          <cell r="S355">
            <v>868685.41</v>
          </cell>
          <cell r="W355">
            <v>0</v>
          </cell>
          <cell r="X355">
            <v>8000818.9199999999</v>
          </cell>
          <cell r="AA355">
            <v>0</v>
          </cell>
          <cell r="AB355">
            <v>8000818.9199999999</v>
          </cell>
          <cell r="AE355">
            <v>310</v>
          </cell>
          <cell r="AF355">
            <v>16</v>
          </cell>
          <cell r="AG355" t="str">
            <v>INTERESES FASP</v>
          </cell>
          <cell r="AH355">
            <v>581936.13</v>
          </cell>
          <cell r="AI355">
            <v>8000818.9199999999</v>
          </cell>
        </row>
        <row r="356">
          <cell r="A356">
            <v>31017</v>
          </cell>
          <cell r="B356">
            <v>51817</v>
          </cell>
          <cell r="C356" t="str">
            <v>41511-3-017</v>
          </cell>
          <cell r="D356">
            <v>31017</v>
          </cell>
          <cell r="E356">
            <v>310</v>
          </cell>
          <cell r="F356">
            <v>17</v>
          </cell>
          <cell r="G356" t="str">
            <v>INTERESES PAFEF</v>
          </cell>
          <cell r="H356">
            <v>9774.48</v>
          </cell>
          <cell r="I356">
            <v>371794.12</v>
          </cell>
          <cell r="J356">
            <v>432892.41</v>
          </cell>
          <cell r="K356">
            <v>814461.01</v>
          </cell>
          <cell r="L356">
            <v>387352.06</v>
          </cell>
          <cell r="M356">
            <v>191768.52</v>
          </cell>
          <cell r="N356">
            <v>84129.48</v>
          </cell>
          <cell r="O356">
            <v>663250.05999999994</v>
          </cell>
          <cell r="P356">
            <v>65720.52</v>
          </cell>
          <cell r="Q356">
            <v>137447.67000000001</v>
          </cell>
          <cell r="S356">
            <v>203168.19</v>
          </cell>
          <cell r="W356">
            <v>0</v>
          </cell>
          <cell r="X356">
            <v>1680879.26</v>
          </cell>
          <cell r="AA356">
            <v>0</v>
          </cell>
          <cell r="AB356">
            <v>1680879.26</v>
          </cell>
          <cell r="AE356">
            <v>310</v>
          </cell>
          <cell r="AF356">
            <v>17</v>
          </cell>
          <cell r="AG356" t="str">
            <v>INTERESES PAFEF</v>
          </cell>
          <cell r="AH356">
            <v>137447.67000000001</v>
          </cell>
          <cell r="AI356">
            <v>1680879.26</v>
          </cell>
        </row>
        <row r="357">
          <cell r="A357">
            <v>31018</v>
          </cell>
          <cell r="B357">
            <v>51818</v>
          </cell>
          <cell r="C357" t="str">
            <v>41511-3-018</v>
          </cell>
          <cell r="D357">
            <v>31018</v>
          </cell>
          <cell r="E357">
            <v>310</v>
          </cell>
          <cell r="F357">
            <v>18</v>
          </cell>
          <cell r="G357" t="str">
            <v>INTERESES FIES</v>
          </cell>
          <cell r="H357">
            <v>17577.78</v>
          </cell>
          <cell r="I357">
            <v>45968.33</v>
          </cell>
          <cell r="J357">
            <v>32413.54</v>
          </cell>
          <cell r="K357">
            <v>95959.65</v>
          </cell>
          <cell r="L357">
            <v>31315.599999999999</v>
          </cell>
          <cell r="M357">
            <v>9534.5300000000007</v>
          </cell>
          <cell r="N357">
            <v>156.38</v>
          </cell>
          <cell r="O357">
            <v>41006.509999999995</v>
          </cell>
          <cell r="P357">
            <v>162.66</v>
          </cell>
          <cell r="Q357">
            <v>163.62</v>
          </cell>
          <cell r="S357">
            <v>326.27999999999997</v>
          </cell>
          <cell r="W357">
            <v>0</v>
          </cell>
          <cell r="X357">
            <v>137292.44</v>
          </cell>
          <cell r="AA357">
            <v>0</v>
          </cell>
          <cell r="AB357">
            <v>137292.44</v>
          </cell>
          <cell r="AE357">
            <v>310</v>
          </cell>
          <cell r="AF357">
            <v>18</v>
          </cell>
          <cell r="AG357" t="str">
            <v>INTERESES FIES</v>
          </cell>
          <cell r="AH357">
            <v>163.62</v>
          </cell>
          <cell r="AI357">
            <v>137292.44</v>
          </cell>
        </row>
        <row r="358">
          <cell r="A358">
            <v>31019</v>
          </cell>
          <cell r="B358">
            <v>51819</v>
          </cell>
          <cell r="C358" t="str">
            <v>41511-3-019</v>
          </cell>
          <cell r="D358">
            <v>31019</v>
          </cell>
          <cell r="E358">
            <v>310</v>
          </cell>
          <cell r="F358">
            <v>19</v>
          </cell>
          <cell r="G358" t="str">
            <v>INTERESES OTRAS APORTACIONES EDUCACION</v>
          </cell>
          <cell r="H358">
            <v>1079.55</v>
          </cell>
          <cell r="I358">
            <v>736.89</v>
          </cell>
          <cell r="J358">
            <v>805.88</v>
          </cell>
          <cell r="K358">
            <v>2622.32</v>
          </cell>
          <cell r="L358">
            <v>23.57</v>
          </cell>
          <cell r="M358">
            <v>1588.59</v>
          </cell>
          <cell r="N358">
            <v>67.34</v>
          </cell>
          <cell r="O358">
            <v>1679.4999999999998</v>
          </cell>
          <cell r="P358">
            <v>1385.17</v>
          </cell>
          <cell r="Q358">
            <v>4650.93</v>
          </cell>
          <cell r="S358">
            <v>6036.1</v>
          </cell>
          <cell r="W358">
            <v>0</v>
          </cell>
          <cell r="X358">
            <v>10337.92</v>
          </cell>
          <cell r="AA358">
            <v>0</v>
          </cell>
          <cell r="AB358">
            <v>10337.92</v>
          </cell>
          <cell r="AE358">
            <v>310</v>
          </cell>
          <cell r="AF358">
            <v>19</v>
          </cell>
          <cell r="AG358" t="str">
            <v>INTERESES OTRAS APORTACIONES EDUCACION</v>
          </cell>
          <cell r="AH358">
            <v>4650.93</v>
          </cell>
          <cell r="AI358">
            <v>10337.92</v>
          </cell>
        </row>
        <row r="359">
          <cell r="A359">
            <v>31020</v>
          </cell>
          <cell r="B359">
            <v>51820</v>
          </cell>
          <cell r="C359" t="str">
            <v>41511-3-020</v>
          </cell>
          <cell r="D359">
            <v>31020</v>
          </cell>
          <cell r="E359">
            <v>310</v>
          </cell>
          <cell r="F359">
            <v>20</v>
          </cell>
          <cell r="G359" t="str">
            <v>INTERESES OTRAS APORTACIONES SALUD</v>
          </cell>
          <cell r="H359">
            <v>620.15</v>
          </cell>
          <cell r="I359">
            <v>16572.650000000001</v>
          </cell>
          <cell r="J359">
            <v>63032.2</v>
          </cell>
          <cell r="K359">
            <v>80225</v>
          </cell>
          <cell r="L359">
            <v>92885.15</v>
          </cell>
          <cell r="M359">
            <v>54789.72</v>
          </cell>
          <cell r="N359">
            <v>152884.98000000001</v>
          </cell>
          <cell r="O359">
            <v>300559.84999999998</v>
          </cell>
          <cell r="P359">
            <v>307694.23</v>
          </cell>
          <cell r="Q359">
            <v>420168.69</v>
          </cell>
          <cell r="S359">
            <v>727862.91999999993</v>
          </cell>
          <cell r="W359">
            <v>0</v>
          </cell>
          <cell r="X359">
            <v>1108647.77</v>
          </cell>
          <cell r="AA359">
            <v>0</v>
          </cell>
          <cell r="AB359">
            <v>1108647.77</v>
          </cell>
          <cell r="AE359">
            <v>310</v>
          </cell>
          <cell r="AF359">
            <v>20</v>
          </cell>
          <cell r="AG359" t="str">
            <v>INTERESES OTRAS APORTACIONES SALUD</v>
          </cell>
          <cell r="AH359">
            <v>420168.69</v>
          </cell>
          <cell r="AI359">
            <v>1108647.77</v>
          </cell>
        </row>
        <row r="360">
          <cell r="A360">
            <v>31021</v>
          </cell>
          <cell r="B360">
            <v>51821</v>
          </cell>
          <cell r="C360" t="str">
            <v>41511-3-021</v>
          </cell>
          <cell r="D360">
            <v>31021</v>
          </cell>
          <cell r="E360">
            <v>310</v>
          </cell>
          <cell r="F360">
            <v>21</v>
          </cell>
          <cell r="G360" t="str">
            <v>INTERESES EDUCACION SUPERIOR</v>
          </cell>
          <cell r="H360">
            <v>0</v>
          </cell>
          <cell r="I360">
            <v>0</v>
          </cell>
          <cell r="J360">
            <v>0</v>
          </cell>
          <cell r="K360">
            <v>0</v>
          </cell>
          <cell r="L360">
            <v>0</v>
          </cell>
          <cell r="M360">
            <v>0</v>
          </cell>
          <cell r="N360">
            <v>0</v>
          </cell>
          <cell r="O360">
            <v>0</v>
          </cell>
          <cell r="P360">
            <v>0</v>
          </cell>
          <cell r="Q360">
            <v>0</v>
          </cell>
          <cell r="S360">
            <v>0</v>
          </cell>
          <cell r="W360">
            <v>0</v>
          </cell>
          <cell r="X360">
            <v>0</v>
          </cell>
          <cell r="AA360">
            <v>0</v>
          </cell>
          <cell r="AB360">
            <v>0</v>
          </cell>
          <cell r="AE360">
            <v>310</v>
          </cell>
          <cell r="AF360">
            <v>21</v>
          </cell>
          <cell r="AG360" t="str">
            <v>INTERESES EDUCACION SUPERIOR</v>
          </cell>
          <cell r="AH360">
            <v>0</v>
          </cell>
          <cell r="AI360">
            <v>0</v>
          </cell>
        </row>
        <row r="361">
          <cell r="A361">
            <v>31022</v>
          </cell>
          <cell r="B361">
            <v>51822</v>
          </cell>
          <cell r="C361" t="str">
            <v>41511-3-022</v>
          </cell>
          <cell r="D361">
            <v>31022</v>
          </cell>
          <cell r="E361">
            <v>310</v>
          </cell>
          <cell r="F361">
            <v>22</v>
          </cell>
          <cell r="G361" t="str">
            <v>INTERESES OTRAS APORTACIONES FEDERALES</v>
          </cell>
          <cell r="H361">
            <v>204041.7</v>
          </cell>
          <cell r="I361">
            <v>1258979.9099999999</v>
          </cell>
          <cell r="J361">
            <v>934379.88</v>
          </cell>
          <cell r="K361">
            <v>2397401.4899999998</v>
          </cell>
          <cell r="L361">
            <v>883295.07</v>
          </cell>
          <cell r="M361">
            <v>728369.81</v>
          </cell>
          <cell r="N361">
            <v>1152066.26</v>
          </cell>
          <cell r="O361">
            <v>2763731.1399999997</v>
          </cell>
          <cell r="P361">
            <v>586009.03</v>
          </cell>
          <cell r="Q361">
            <v>976062.56</v>
          </cell>
          <cell r="S361">
            <v>1562071.59</v>
          </cell>
          <cell r="W361">
            <v>0</v>
          </cell>
          <cell r="X361">
            <v>6723204.2199999988</v>
          </cell>
          <cell r="AA361">
            <v>0</v>
          </cell>
          <cell r="AB361">
            <v>6723204.2199999997</v>
          </cell>
          <cell r="AE361">
            <v>310</v>
          </cell>
          <cell r="AF361">
            <v>22</v>
          </cell>
          <cell r="AG361" t="str">
            <v>INTERESES OTRAS APORTACIONES FEDERALES</v>
          </cell>
          <cell r="AH361">
            <v>976062.56</v>
          </cell>
          <cell r="AI361">
            <v>6723204.2199999997</v>
          </cell>
        </row>
        <row r="362">
          <cell r="A362">
            <v>31023</v>
          </cell>
          <cell r="B362">
            <v>51823</v>
          </cell>
          <cell r="C362" t="str">
            <v>41511-3-023</v>
          </cell>
          <cell r="D362">
            <v>31023</v>
          </cell>
          <cell r="E362">
            <v>310</v>
          </cell>
          <cell r="F362">
            <v>23</v>
          </cell>
          <cell r="G362" t="str">
            <v>INTERESES APORTACIONES EDUCACION RAMO 11</v>
          </cell>
          <cell r="H362">
            <v>4220.49</v>
          </cell>
          <cell r="I362">
            <v>4058.93</v>
          </cell>
          <cell r="J362">
            <v>3769.58</v>
          </cell>
          <cell r="K362">
            <v>12049</v>
          </cell>
          <cell r="L362">
            <v>3906.09</v>
          </cell>
          <cell r="M362">
            <v>3867.96</v>
          </cell>
          <cell r="N362">
            <v>2631.68</v>
          </cell>
          <cell r="O362">
            <v>10405.73</v>
          </cell>
          <cell r="P362">
            <v>1008.71</v>
          </cell>
          <cell r="Q362">
            <v>2159.44</v>
          </cell>
          <cell r="S362">
            <v>3168.15</v>
          </cell>
          <cell r="W362">
            <v>0</v>
          </cell>
          <cell r="X362">
            <v>25622.879999999997</v>
          </cell>
          <cell r="AA362">
            <v>0</v>
          </cell>
          <cell r="AB362">
            <v>25622.880000000001</v>
          </cell>
          <cell r="AE362">
            <v>310</v>
          </cell>
          <cell r="AF362">
            <v>23</v>
          </cell>
          <cell r="AG362" t="str">
            <v>INTERESES APORTACIONES EDUCACION RAMO 11</v>
          </cell>
          <cell r="AH362">
            <v>2159.44</v>
          </cell>
          <cell r="AI362">
            <v>25622.880000000001</v>
          </cell>
        </row>
        <row r="363">
          <cell r="A363">
            <v>31024</v>
          </cell>
          <cell r="B363">
            <v>51824</v>
          </cell>
          <cell r="C363" t="str">
            <v>41511-3-024</v>
          </cell>
          <cell r="D363">
            <v>31024</v>
          </cell>
          <cell r="E363">
            <v>310</v>
          </cell>
          <cell r="F363">
            <v>24</v>
          </cell>
          <cell r="G363" t="str">
            <v>INTERESES APORTACIONES DESAR REG RAMO 23</v>
          </cell>
          <cell r="H363">
            <v>53370.17</v>
          </cell>
          <cell r="I363">
            <v>86106.18</v>
          </cell>
          <cell r="J363">
            <v>88151.62</v>
          </cell>
          <cell r="K363">
            <v>227627.96999999997</v>
          </cell>
          <cell r="L363">
            <v>82115.929999999993</v>
          </cell>
          <cell r="M363">
            <v>26078.91</v>
          </cell>
          <cell r="N363">
            <v>7863.51</v>
          </cell>
          <cell r="O363">
            <v>116058.34999999999</v>
          </cell>
          <cell r="P363">
            <v>8179.5</v>
          </cell>
          <cell r="Q363">
            <v>7143.02</v>
          </cell>
          <cell r="S363">
            <v>15322.52</v>
          </cell>
          <cell r="W363">
            <v>0</v>
          </cell>
          <cell r="X363">
            <v>359008.83999999997</v>
          </cell>
          <cell r="AA363">
            <v>0</v>
          </cell>
          <cell r="AB363">
            <v>359008.84</v>
          </cell>
          <cell r="AE363">
            <v>310</v>
          </cell>
          <cell r="AF363">
            <v>24</v>
          </cell>
          <cell r="AG363" t="str">
            <v>INTERESES APORTACIONES DESAR REG RAMO 23</v>
          </cell>
          <cell r="AH363">
            <v>7143.02</v>
          </cell>
          <cell r="AI363">
            <v>359008.84</v>
          </cell>
        </row>
        <row r="364">
          <cell r="A364">
            <v>31025</v>
          </cell>
          <cell r="B364">
            <v>51825</v>
          </cell>
          <cell r="C364" t="str">
            <v>41511-3-025</v>
          </cell>
          <cell r="D364">
            <v>31025</v>
          </cell>
          <cell r="E364">
            <v>310</v>
          </cell>
          <cell r="F364">
            <v>25</v>
          </cell>
          <cell r="G364" t="str">
            <v>INTERESES FEIEF</v>
          </cell>
          <cell r="H364">
            <v>0</v>
          </cell>
          <cell r="I364">
            <v>0</v>
          </cell>
          <cell r="J364">
            <v>0</v>
          </cell>
          <cell r="K364">
            <v>0</v>
          </cell>
          <cell r="L364">
            <v>0</v>
          </cell>
          <cell r="M364">
            <v>0</v>
          </cell>
          <cell r="N364">
            <v>0</v>
          </cell>
          <cell r="O364">
            <v>0</v>
          </cell>
          <cell r="P364">
            <v>0</v>
          </cell>
          <cell r="Q364">
            <v>0</v>
          </cell>
          <cell r="S364">
            <v>0</v>
          </cell>
          <cell r="W364">
            <v>0</v>
          </cell>
          <cell r="X364">
            <v>0</v>
          </cell>
          <cell r="AA364">
            <v>0</v>
          </cell>
          <cell r="AB364">
            <v>0</v>
          </cell>
          <cell r="AE364">
            <v>310</v>
          </cell>
          <cell r="AF364">
            <v>25</v>
          </cell>
          <cell r="AG364" t="str">
            <v>INTERESES FEIEF</v>
          </cell>
          <cell r="AH364">
            <v>0</v>
          </cell>
          <cell r="AI364">
            <v>0</v>
          </cell>
        </row>
        <row r="365">
          <cell r="A365">
            <v>31026</v>
          </cell>
          <cell r="B365">
            <v>51826</v>
          </cell>
          <cell r="C365" t="str">
            <v>41511-3-026</v>
          </cell>
          <cell r="D365">
            <v>31026</v>
          </cell>
          <cell r="E365">
            <v>310</v>
          </cell>
          <cell r="F365">
            <v>26</v>
          </cell>
          <cell r="G365" t="str">
            <v>INTERESES INVEX FID. 948</v>
          </cell>
          <cell r="H365">
            <v>495060.73</v>
          </cell>
          <cell r="I365">
            <v>0</v>
          </cell>
          <cell r="J365">
            <v>0</v>
          </cell>
          <cell r="K365">
            <v>495060.73</v>
          </cell>
          <cell r="L365">
            <v>1076718.33</v>
          </cell>
          <cell r="M365">
            <v>506321.97</v>
          </cell>
          <cell r="N365">
            <v>1190491.2</v>
          </cell>
          <cell r="O365">
            <v>2773531.5</v>
          </cell>
          <cell r="P365">
            <v>0</v>
          </cell>
          <cell r="Q365">
            <v>0</v>
          </cell>
          <cell r="S365">
            <v>0</v>
          </cell>
          <cell r="W365">
            <v>0</v>
          </cell>
          <cell r="X365">
            <v>3268592.23</v>
          </cell>
          <cell r="AA365">
            <v>0</v>
          </cell>
          <cell r="AB365">
            <v>3268592.23</v>
          </cell>
          <cell r="AE365">
            <v>310</v>
          </cell>
          <cell r="AF365">
            <v>26</v>
          </cell>
          <cell r="AG365" t="str">
            <v>INTERESES INVEX FID. 948</v>
          </cell>
          <cell r="AH365">
            <v>0</v>
          </cell>
          <cell r="AI365">
            <v>3268592.23</v>
          </cell>
        </row>
        <row r="366">
          <cell r="A366">
            <v>31027</v>
          </cell>
          <cell r="B366">
            <v>51827</v>
          </cell>
          <cell r="C366" t="str">
            <v>41511-3-027</v>
          </cell>
          <cell r="D366">
            <v>31027</v>
          </cell>
          <cell r="E366">
            <v>310</v>
          </cell>
          <cell r="F366">
            <v>27</v>
          </cell>
          <cell r="G366" t="str">
            <v>INTERESES FAEB 2009</v>
          </cell>
          <cell r="H366">
            <v>0</v>
          </cell>
          <cell r="I366">
            <v>0</v>
          </cell>
          <cell r="J366">
            <v>0</v>
          </cell>
          <cell r="K366">
            <v>0</v>
          </cell>
          <cell r="L366">
            <v>0</v>
          </cell>
          <cell r="M366">
            <v>0</v>
          </cell>
          <cell r="N366">
            <v>0</v>
          </cell>
          <cell r="O366">
            <v>0</v>
          </cell>
          <cell r="P366">
            <v>0</v>
          </cell>
          <cell r="Q366">
            <v>0</v>
          </cell>
          <cell r="S366">
            <v>0</v>
          </cell>
          <cell r="W366">
            <v>0</v>
          </cell>
          <cell r="X366">
            <v>0</v>
          </cell>
          <cell r="AA366">
            <v>0</v>
          </cell>
          <cell r="AB366">
            <v>0</v>
          </cell>
          <cell r="AE366">
            <v>310</v>
          </cell>
          <cell r="AF366">
            <v>27</v>
          </cell>
          <cell r="AG366" t="str">
            <v>INTERESES FAEB 2009</v>
          </cell>
          <cell r="AH366">
            <v>0</v>
          </cell>
          <cell r="AI366">
            <v>0</v>
          </cell>
        </row>
        <row r="367">
          <cell r="A367">
            <v>31028</v>
          </cell>
          <cell r="B367">
            <v>51828</v>
          </cell>
          <cell r="C367" t="str">
            <v>41511-3-028</v>
          </cell>
          <cell r="D367">
            <v>31028</v>
          </cell>
          <cell r="E367">
            <v>310</v>
          </cell>
          <cell r="F367">
            <v>28</v>
          </cell>
          <cell r="G367" t="str">
            <v>INTERESES FASSA 2009</v>
          </cell>
          <cell r="H367">
            <v>0</v>
          </cell>
          <cell r="I367">
            <v>0</v>
          </cell>
          <cell r="J367">
            <v>0</v>
          </cell>
          <cell r="K367">
            <v>0</v>
          </cell>
          <cell r="L367">
            <v>0</v>
          </cell>
          <cell r="M367">
            <v>0</v>
          </cell>
          <cell r="N367">
            <v>0</v>
          </cell>
          <cell r="O367">
            <v>0</v>
          </cell>
          <cell r="P367">
            <v>0</v>
          </cell>
          <cell r="Q367">
            <v>0</v>
          </cell>
          <cell r="S367">
            <v>0</v>
          </cell>
          <cell r="W367">
            <v>0</v>
          </cell>
          <cell r="X367">
            <v>0</v>
          </cell>
          <cell r="AA367">
            <v>0</v>
          </cell>
          <cell r="AB367">
            <v>0</v>
          </cell>
          <cell r="AE367">
            <v>310</v>
          </cell>
          <cell r="AF367">
            <v>28</v>
          </cell>
          <cell r="AG367" t="str">
            <v>INTERESES FASSA 2009</v>
          </cell>
          <cell r="AH367">
            <v>0</v>
          </cell>
          <cell r="AI367">
            <v>0</v>
          </cell>
        </row>
        <row r="368">
          <cell r="A368">
            <v>31029</v>
          </cell>
          <cell r="B368">
            <v>51829</v>
          </cell>
          <cell r="C368" t="str">
            <v>41511-3-029</v>
          </cell>
          <cell r="D368">
            <v>31029</v>
          </cell>
          <cell r="E368">
            <v>310</v>
          </cell>
          <cell r="F368">
            <v>29</v>
          </cell>
          <cell r="G368" t="str">
            <v>INTERESES FISM 2009</v>
          </cell>
          <cell r="H368">
            <v>0</v>
          </cell>
          <cell r="I368">
            <v>0</v>
          </cell>
          <cell r="J368">
            <v>0</v>
          </cell>
          <cell r="K368">
            <v>0</v>
          </cell>
          <cell r="L368">
            <v>0</v>
          </cell>
          <cell r="M368">
            <v>0</v>
          </cell>
          <cell r="N368">
            <v>0</v>
          </cell>
          <cell r="O368">
            <v>0</v>
          </cell>
          <cell r="P368">
            <v>0</v>
          </cell>
          <cell r="Q368">
            <v>0</v>
          </cell>
          <cell r="S368">
            <v>0</v>
          </cell>
          <cell r="W368">
            <v>0</v>
          </cell>
          <cell r="X368">
            <v>0</v>
          </cell>
          <cell r="AA368">
            <v>0</v>
          </cell>
          <cell r="AB368">
            <v>0</v>
          </cell>
          <cell r="AE368">
            <v>310</v>
          </cell>
          <cell r="AF368">
            <v>29</v>
          </cell>
          <cell r="AG368" t="str">
            <v>INTERESES FISM 2009</v>
          </cell>
          <cell r="AH368">
            <v>0</v>
          </cell>
          <cell r="AI368">
            <v>0</v>
          </cell>
        </row>
        <row r="369">
          <cell r="A369">
            <v>31030</v>
          </cell>
          <cell r="B369">
            <v>51830</v>
          </cell>
          <cell r="C369" t="str">
            <v>41511-3-030</v>
          </cell>
          <cell r="D369">
            <v>31030</v>
          </cell>
          <cell r="E369">
            <v>310</v>
          </cell>
          <cell r="F369">
            <v>30</v>
          </cell>
          <cell r="G369" t="str">
            <v>INTERESES FISE 2009</v>
          </cell>
          <cell r="H369">
            <v>0</v>
          </cell>
          <cell r="I369">
            <v>0</v>
          </cell>
          <cell r="J369">
            <v>0</v>
          </cell>
          <cell r="K369">
            <v>0</v>
          </cell>
          <cell r="L369">
            <v>0</v>
          </cell>
          <cell r="M369">
            <v>0</v>
          </cell>
          <cell r="N369">
            <v>0</v>
          </cell>
          <cell r="O369">
            <v>0</v>
          </cell>
          <cell r="P369">
            <v>0</v>
          </cell>
          <cell r="Q369">
            <v>0</v>
          </cell>
          <cell r="S369">
            <v>0</v>
          </cell>
          <cell r="W369">
            <v>0</v>
          </cell>
          <cell r="X369">
            <v>0</v>
          </cell>
          <cell r="AA369">
            <v>0</v>
          </cell>
          <cell r="AB369">
            <v>0</v>
          </cell>
          <cell r="AE369">
            <v>310</v>
          </cell>
          <cell r="AF369">
            <v>30</v>
          </cell>
          <cell r="AG369" t="str">
            <v>INTERESES FISE 2009</v>
          </cell>
          <cell r="AH369">
            <v>0</v>
          </cell>
          <cell r="AI369">
            <v>0</v>
          </cell>
        </row>
        <row r="370">
          <cell r="A370">
            <v>31031</v>
          </cell>
          <cell r="B370">
            <v>51831</v>
          </cell>
          <cell r="C370" t="str">
            <v>41511-3-031</v>
          </cell>
          <cell r="D370">
            <v>31031</v>
          </cell>
          <cell r="E370">
            <v>310</v>
          </cell>
          <cell r="F370">
            <v>31</v>
          </cell>
          <cell r="G370" t="str">
            <v>INTERESES FORTAMUN-DF 2009</v>
          </cell>
          <cell r="H370">
            <v>0</v>
          </cell>
          <cell r="I370">
            <v>0</v>
          </cell>
          <cell r="J370">
            <v>0</v>
          </cell>
          <cell r="K370">
            <v>0</v>
          </cell>
          <cell r="L370">
            <v>0</v>
          </cell>
          <cell r="M370">
            <v>0</v>
          </cell>
          <cell r="N370">
            <v>0</v>
          </cell>
          <cell r="O370">
            <v>0</v>
          </cell>
          <cell r="P370">
            <v>0</v>
          </cell>
          <cell r="Q370">
            <v>0</v>
          </cell>
          <cell r="S370">
            <v>0</v>
          </cell>
          <cell r="W370">
            <v>0</v>
          </cell>
          <cell r="X370">
            <v>0</v>
          </cell>
          <cell r="AA370">
            <v>0</v>
          </cell>
          <cell r="AB370">
            <v>0</v>
          </cell>
          <cell r="AE370">
            <v>310</v>
          </cell>
          <cell r="AF370">
            <v>31</v>
          </cell>
          <cell r="AG370" t="str">
            <v>INTERESES FORTAMUN-DF 2009</v>
          </cell>
          <cell r="AH370">
            <v>0</v>
          </cell>
          <cell r="AI370">
            <v>0</v>
          </cell>
        </row>
        <row r="371">
          <cell r="A371">
            <v>31032</v>
          </cell>
          <cell r="B371">
            <v>51832</v>
          </cell>
          <cell r="C371" t="str">
            <v>41511-3-032</v>
          </cell>
          <cell r="D371">
            <v>31032</v>
          </cell>
          <cell r="E371">
            <v>310</v>
          </cell>
          <cell r="F371">
            <v>32</v>
          </cell>
          <cell r="G371" t="str">
            <v>INTERESES FAM 2009</v>
          </cell>
          <cell r="H371">
            <v>0</v>
          </cell>
          <cell r="I371">
            <v>0</v>
          </cell>
          <cell r="J371">
            <v>0</v>
          </cell>
          <cell r="K371">
            <v>0</v>
          </cell>
          <cell r="L371">
            <v>0</v>
          </cell>
          <cell r="M371">
            <v>0</v>
          </cell>
          <cell r="N371">
            <v>0</v>
          </cell>
          <cell r="O371">
            <v>0</v>
          </cell>
          <cell r="P371">
            <v>0</v>
          </cell>
          <cell r="Q371">
            <v>0</v>
          </cell>
          <cell r="S371">
            <v>0</v>
          </cell>
          <cell r="W371">
            <v>0</v>
          </cell>
          <cell r="X371">
            <v>0</v>
          </cell>
          <cell r="AA371">
            <v>0</v>
          </cell>
          <cell r="AB371">
            <v>0</v>
          </cell>
          <cell r="AE371">
            <v>310</v>
          </cell>
          <cell r="AF371">
            <v>32</v>
          </cell>
          <cell r="AG371" t="str">
            <v>INTERESES FAM 2009</v>
          </cell>
          <cell r="AH371">
            <v>0</v>
          </cell>
          <cell r="AI371">
            <v>0</v>
          </cell>
        </row>
        <row r="372">
          <cell r="A372">
            <v>31033</v>
          </cell>
          <cell r="B372">
            <v>51833</v>
          </cell>
          <cell r="C372" t="str">
            <v>41511-3-033</v>
          </cell>
          <cell r="D372">
            <v>31033</v>
          </cell>
          <cell r="E372">
            <v>310</v>
          </cell>
          <cell r="F372">
            <v>33</v>
          </cell>
          <cell r="G372" t="str">
            <v>INTERESES FAETA 2009</v>
          </cell>
          <cell r="H372">
            <v>0</v>
          </cell>
          <cell r="I372">
            <v>0</v>
          </cell>
          <cell r="J372">
            <v>0</v>
          </cell>
          <cell r="K372">
            <v>0</v>
          </cell>
          <cell r="L372">
            <v>0</v>
          </cell>
          <cell r="M372">
            <v>0</v>
          </cell>
          <cell r="N372">
            <v>0</v>
          </cell>
          <cell r="O372">
            <v>0</v>
          </cell>
          <cell r="P372">
            <v>0</v>
          </cell>
          <cell r="Q372">
            <v>0</v>
          </cell>
          <cell r="S372">
            <v>0</v>
          </cell>
          <cell r="W372">
            <v>0</v>
          </cell>
          <cell r="X372">
            <v>0</v>
          </cell>
          <cell r="AA372">
            <v>0</v>
          </cell>
          <cell r="AB372">
            <v>0</v>
          </cell>
          <cell r="AE372">
            <v>310</v>
          </cell>
          <cell r="AF372">
            <v>33</v>
          </cell>
          <cell r="AG372" t="str">
            <v>INTERESES FAETA 2009</v>
          </cell>
          <cell r="AH372">
            <v>0</v>
          </cell>
          <cell r="AI372">
            <v>0</v>
          </cell>
        </row>
        <row r="373">
          <cell r="A373">
            <v>31034</v>
          </cell>
          <cell r="B373">
            <v>51834</v>
          </cell>
          <cell r="C373" t="str">
            <v>41511-3-034</v>
          </cell>
          <cell r="D373">
            <v>31034</v>
          </cell>
          <cell r="E373">
            <v>310</v>
          </cell>
          <cell r="F373">
            <v>34</v>
          </cell>
          <cell r="G373" t="str">
            <v>INTERESES FASP 2009</v>
          </cell>
          <cell r="H373">
            <v>0</v>
          </cell>
          <cell r="I373">
            <v>0</v>
          </cell>
          <cell r="J373">
            <v>0</v>
          </cell>
          <cell r="K373">
            <v>0</v>
          </cell>
          <cell r="L373">
            <v>0</v>
          </cell>
          <cell r="M373">
            <v>0</v>
          </cell>
          <cell r="N373">
            <v>0</v>
          </cell>
          <cell r="O373">
            <v>0</v>
          </cell>
          <cell r="P373">
            <v>0</v>
          </cell>
          <cell r="Q373">
            <v>0</v>
          </cell>
          <cell r="S373">
            <v>0</v>
          </cell>
          <cell r="W373">
            <v>0</v>
          </cell>
          <cell r="X373">
            <v>0</v>
          </cell>
          <cell r="AA373">
            <v>0</v>
          </cell>
          <cell r="AB373">
            <v>0</v>
          </cell>
          <cell r="AE373">
            <v>310</v>
          </cell>
          <cell r="AF373">
            <v>34</v>
          </cell>
          <cell r="AG373" t="str">
            <v>INTERESES FASP 2009</v>
          </cell>
          <cell r="AH373">
            <v>0</v>
          </cell>
          <cell r="AI373">
            <v>0</v>
          </cell>
        </row>
        <row r="374">
          <cell r="A374">
            <v>31035</v>
          </cell>
          <cell r="B374">
            <v>51835</v>
          </cell>
          <cell r="C374" t="str">
            <v>41511-3-035</v>
          </cell>
          <cell r="D374">
            <v>31035</v>
          </cell>
          <cell r="E374">
            <v>310</v>
          </cell>
          <cell r="F374">
            <v>35</v>
          </cell>
          <cell r="G374" t="str">
            <v>INTERESES PAFEF 2009</v>
          </cell>
          <cell r="H374">
            <v>0</v>
          </cell>
          <cell r="I374">
            <v>0</v>
          </cell>
          <cell r="J374">
            <v>0</v>
          </cell>
          <cell r="K374">
            <v>0</v>
          </cell>
          <cell r="L374">
            <v>0</v>
          </cell>
          <cell r="M374">
            <v>0</v>
          </cell>
          <cell r="N374">
            <v>0</v>
          </cell>
          <cell r="O374">
            <v>0</v>
          </cell>
          <cell r="P374">
            <v>0</v>
          </cell>
          <cell r="Q374">
            <v>0</v>
          </cell>
          <cell r="S374">
            <v>0</v>
          </cell>
          <cell r="W374">
            <v>0</v>
          </cell>
          <cell r="X374">
            <v>0</v>
          </cell>
          <cell r="AA374">
            <v>0</v>
          </cell>
          <cell r="AB374">
            <v>0</v>
          </cell>
          <cell r="AE374">
            <v>310</v>
          </cell>
          <cell r="AF374">
            <v>35</v>
          </cell>
          <cell r="AG374" t="str">
            <v>INTERESES PAFEF 2009</v>
          </cell>
          <cell r="AH374">
            <v>0</v>
          </cell>
          <cell r="AI374">
            <v>0</v>
          </cell>
        </row>
        <row r="375">
          <cell r="A375">
            <v>31036</v>
          </cell>
          <cell r="B375">
            <v>51836</v>
          </cell>
          <cell r="C375" t="str">
            <v>41511-3-036</v>
          </cell>
          <cell r="D375">
            <v>31036</v>
          </cell>
          <cell r="E375">
            <v>310</v>
          </cell>
          <cell r="F375">
            <v>36</v>
          </cell>
          <cell r="G375" t="str">
            <v>INTERESES FIES 2009</v>
          </cell>
          <cell r="H375">
            <v>0</v>
          </cell>
          <cell r="I375">
            <v>0</v>
          </cell>
          <cell r="J375">
            <v>0</v>
          </cell>
          <cell r="K375">
            <v>0</v>
          </cell>
          <cell r="L375">
            <v>0</v>
          </cell>
          <cell r="M375">
            <v>0</v>
          </cell>
          <cell r="N375">
            <v>0</v>
          </cell>
          <cell r="O375">
            <v>0</v>
          </cell>
          <cell r="P375">
            <v>0</v>
          </cell>
          <cell r="Q375">
            <v>0</v>
          </cell>
          <cell r="S375">
            <v>0</v>
          </cell>
          <cell r="W375">
            <v>0</v>
          </cell>
          <cell r="X375">
            <v>0</v>
          </cell>
          <cell r="AA375">
            <v>0</v>
          </cell>
          <cell r="AB375">
            <v>0</v>
          </cell>
          <cell r="AE375">
            <v>310</v>
          </cell>
          <cell r="AF375">
            <v>36</v>
          </cell>
          <cell r="AG375" t="str">
            <v>INTERESES FIES 2009</v>
          </cell>
          <cell r="AH375">
            <v>0</v>
          </cell>
          <cell r="AI375">
            <v>0</v>
          </cell>
        </row>
        <row r="376">
          <cell r="A376">
            <v>31037</v>
          </cell>
          <cell r="B376">
            <v>51837</v>
          </cell>
          <cell r="C376" t="str">
            <v>41511-3-037</v>
          </cell>
          <cell r="D376">
            <v>31037</v>
          </cell>
          <cell r="E376">
            <v>310</v>
          </cell>
          <cell r="F376">
            <v>37</v>
          </cell>
          <cell r="G376" t="str">
            <v>INTERESES FEIEF 2009</v>
          </cell>
          <cell r="H376">
            <v>0</v>
          </cell>
          <cell r="I376">
            <v>0</v>
          </cell>
          <cell r="J376">
            <v>0</v>
          </cell>
          <cell r="K376">
            <v>0</v>
          </cell>
          <cell r="L376">
            <v>0</v>
          </cell>
          <cell r="M376">
            <v>0</v>
          </cell>
          <cell r="N376">
            <v>0</v>
          </cell>
          <cell r="O376">
            <v>0</v>
          </cell>
          <cell r="P376">
            <v>0</v>
          </cell>
          <cell r="Q376">
            <v>0</v>
          </cell>
          <cell r="S376">
            <v>0</v>
          </cell>
          <cell r="W376">
            <v>0</v>
          </cell>
          <cell r="X376">
            <v>0</v>
          </cell>
          <cell r="AA376">
            <v>0</v>
          </cell>
          <cell r="AB376">
            <v>0</v>
          </cell>
          <cell r="AE376">
            <v>310</v>
          </cell>
          <cell r="AF376">
            <v>37</v>
          </cell>
          <cell r="AG376" t="str">
            <v>INTERESES FEIEF 2009</v>
          </cell>
          <cell r="AH376">
            <v>0</v>
          </cell>
          <cell r="AI376">
            <v>0</v>
          </cell>
        </row>
        <row r="377">
          <cell r="A377">
            <v>31038</v>
          </cell>
          <cell r="B377">
            <v>51840</v>
          </cell>
          <cell r="C377" t="str">
            <v>41511-3-040</v>
          </cell>
          <cell r="E377">
            <v>310</v>
          </cell>
          <cell r="F377">
            <v>38</v>
          </cell>
          <cell r="G377" t="str">
            <v>INTERESES FISE 2011</v>
          </cell>
          <cell r="H377">
            <v>0</v>
          </cell>
          <cell r="I377">
            <v>0</v>
          </cell>
          <cell r="J377">
            <v>0</v>
          </cell>
          <cell r="K377">
            <v>0</v>
          </cell>
          <cell r="L377">
            <v>0</v>
          </cell>
          <cell r="M377">
            <v>0</v>
          </cell>
          <cell r="N377">
            <v>0</v>
          </cell>
          <cell r="O377">
            <v>0</v>
          </cell>
          <cell r="P377">
            <v>0</v>
          </cell>
          <cell r="Q377">
            <v>0</v>
          </cell>
          <cell r="S377">
            <v>0</v>
          </cell>
          <cell r="W377">
            <v>0</v>
          </cell>
          <cell r="X377">
            <v>0</v>
          </cell>
          <cell r="AA377">
            <v>0</v>
          </cell>
          <cell r="AB377">
            <v>0</v>
          </cell>
          <cell r="AE377">
            <v>310</v>
          </cell>
          <cell r="AF377">
            <v>38</v>
          </cell>
          <cell r="AG377" t="str">
            <v>INTERESES FISE 2011</v>
          </cell>
          <cell r="AH377">
            <v>0</v>
          </cell>
          <cell r="AI377">
            <v>0</v>
          </cell>
        </row>
        <row r="378">
          <cell r="A378">
            <v>31039</v>
          </cell>
          <cell r="B378">
            <v>51842</v>
          </cell>
          <cell r="C378" t="str">
            <v>41511-3-042</v>
          </cell>
          <cell r="E378">
            <v>310</v>
          </cell>
          <cell r="F378">
            <v>39</v>
          </cell>
          <cell r="G378" t="str">
            <v>INTERESES SANTANDER FID.1868</v>
          </cell>
          <cell r="H378">
            <v>0</v>
          </cell>
          <cell r="I378">
            <v>0</v>
          </cell>
          <cell r="J378">
            <v>0</v>
          </cell>
          <cell r="K378">
            <v>0</v>
          </cell>
          <cell r="L378">
            <v>0</v>
          </cell>
          <cell r="M378">
            <v>0</v>
          </cell>
          <cell r="N378">
            <v>1839213.79</v>
          </cell>
          <cell r="O378">
            <v>1839213.79</v>
          </cell>
          <cell r="P378">
            <v>0</v>
          </cell>
          <cell r="Q378">
            <v>0</v>
          </cell>
          <cell r="S378">
            <v>0</v>
          </cell>
          <cell r="W378">
            <v>0</v>
          </cell>
          <cell r="X378">
            <v>1839213.79</v>
          </cell>
          <cell r="AA378">
            <v>0</v>
          </cell>
          <cell r="AB378">
            <v>1839213.79</v>
          </cell>
          <cell r="AE378">
            <v>310</v>
          </cell>
          <cell r="AF378">
            <v>39</v>
          </cell>
          <cell r="AG378" t="str">
            <v>INTERESES SANTANDER FID.1868</v>
          </cell>
          <cell r="AH378">
            <v>0</v>
          </cell>
          <cell r="AI378">
            <v>1839213.79</v>
          </cell>
        </row>
        <row r="379">
          <cell r="A379">
            <v>31040</v>
          </cell>
          <cell r="B379">
            <v>51843</v>
          </cell>
          <cell r="C379" t="str">
            <v>41511-3-043</v>
          </cell>
          <cell r="E379">
            <v>310</v>
          </cell>
          <cell r="F379">
            <v>40</v>
          </cell>
          <cell r="G379" t="str">
            <v>INTERESES SUBSEMUN SEGURIDAD PUBLICA</v>
          </cell>
          <cell r="H379">
            <v>43944.4</v>
          </cell>
          <cell r="I379">
            <v>0</v>
          </cell>
          <cell r="J379">
            <v>0</v>
          </cell>
          <cell r="K379">
            <v>43944.4</v>
          </cell>
          <cell r="L379">
            <v>0</v>
          </cell>
          <cell r="M379">
            <v>0</v>
          </cell>
          <cell r="N379">
            <v>0</v>
          </cell>
          <cell r="O379">
            <v>0</v>
          </cell>
          <cell r="P379">
            <v>0</v>
          </cell>
          <cell r="Q379">
            <v>0</v>
          </cell>
          <cell r="S379">
            <v>0</v>
          </cell>
          <cell r="W379">
            <v>0</v>
          </cell>
          <cell r="X379">
            <v>43944.4</v>
          </cell>
          <cell r="AA379">
            <v>0</v>
          </cell>
          <cell r="AB379">
            <v>43944.4</v>
          </cell>
          <cell r="AE379">
            <v>310</v>
          </cell>
          <cell r="AF379">
            <v>40</v>
          </cell>
          <cell r="AG379" t="str">
            <v>INTERESES SUBSEMUN SEGURIDAD PUBLICA</v>
          </cell>
          <cell r="AH379">
            <v>0</v>
          </cell>
          <cell r="AI379">
            <v>43944.4</v>
          </cell>
        </row>
        <row r="380">
          <cell r="A380">
            <v>31041</v>
          </cell>
          <cell r="B380" t="e">
            <v>#N/A</v>
          </cell>
          <cell r="C380" t="e">
            <v>#N/A</v>
          </cell>
          <cell r="E380">
            <v>310</v>
          </cell>
          <cell r="F380">
            <v>41</v>
          </cell>
          <cell r="G380" t="str">
            <v>INTERESES FIDEICOMISO IXE 984</v>
          </cell>
          <cell r="H380">
            <v>0</v>
          </cell>
          <cell r="I380">
            <v>0</v>
          </cell>
          <cell r="J380">
            <v>0</v>
          </cell>
          <cell r="K380">
            <v>0</v>
          </cell>
          <cell r="L380">
            <v>101348.54</v>
          </cell>
          <cell r="M380">
            <v>97534.720000000001</v>
          </cell>
          <cell r="N380">
            <v>90957.3</v>
          </cell>
          <cell r="O380">
            <v>289840.56</v>
          </cell>
          <cell r="P380">
            <v>0</v>
          </cell>
          <cell r="Q380">
            <v>0</v>
          </cell>
          <cell r="S380">
            <v>0</v>
          </cell>
          <cell r="W380">
            <v>0</v>
          </cell>
          <cell r="X380">
            <v>289840.56</v>
          </cell>
          <cell r="AA380">
            <v>0</v>
          </cell>
          <cell r="AB380">
            <v>289840.56</v>
          </cell>
          <cell r="AE380">
            <v>310</v>
          </cell>
          <cell r="AF380">
            <v>41</v>
          </cell>
          <cell r="AG380" t="str">
            <v>INTERESES FIDEICOMISO IXE 984</v>
          </cell>
          <cell r="AH380">
            <v>0</v>
          </cell>
          <cell r="AI380">
            <v>289840.56</v>
          </cell>
        </row>
        <row r="381">
          <cell r="A381">
            <v>31100</v>
          </cell>
          <cell r="B381">
            <v>51401</v>
          </cell>
          <cell r="C381" t="str">
            <v>41511-1-001</v>
          </cell>
          <cell r="D381">
            <v>31100</v>
          </cell>
          <cell r="E381">
            <v>311</v>
          </cell>
          <cell r="F381">
            <v>0</v>
          </cell>
          <cell r="G381" t="str">
            <v>PUBLICIDAD RADIO GOBIERNO</v>
          </cell>
          <cell r="H381">
            <v>0</v>
          </cell>
          <cell r="I381">
            <v>0</v>
          </cell>
          <cell r="J381">
            <v>0</v>
          </cell>
          <cell r="K381">
            <v>0</v>
          </cell>
          <cell r="L381">
            <v>0</v>
          </cell>
          <cell r="M381">
            <v>0</v>
          </cell>
          <cell r="N381">
            <v>0</v>
          </cell>
          <cell r="O381">
            <v>0</v>
          </cell>
          <cell r="P381">
            <v>0</v>
          </cell>
          <cell r="Q381">
            <v>0</v>
          </cell>
          <cell r="S381">
            <v>0</v>
          </cell>
          <cell r="W381">
            <v>0</v>
          </cell>
          <cell r="X381">
            <v>0</v>
          </cell>
          <cell r="AA381">
            <v>0</v>
          </cell>
          <cell r="AB381">
            <v>0</v>
          </cell>
          <cell r="AE381">
            <v>311</v>
          </cell>
          <cell r="AF381">
            <v>0</v>
          </cell>
          <cell r="AG381" t="str">
            <v>PUBLICIDAD RADIO GOBIERNO</v>
          </cell>
          <cell r="AH381">
            <v>0</v>
          </cell>
          <cell r="AI381">
            <v>0</v>
          </cell>
        </row>
        <row r="382">
          <cell r="A382">
            <v>31101</v>
          </cell>
          <cell r="B382">
            <v>51402</v>
          </cell>
          <cell r="C382" t="str">
            <v>41511-1-002</v>
          </cell>
          <cell r="D382">
            <v>31101</v>
          </cell>
          <cell r="E382">
            <v>311</v>
          </cell>
          <cell r="F382">
            <v>1</v>
          </cell>
          <cell r="G382" t="str">
            <v>PUBLICIDAD CANAL 28</v>
          </cell>
          <cell r="H382">
            <v>0</v>
          </cell>
          <cell r="I382">
            <v>55416.5</v>
          </cell>
          <cell r="J382">
            <v>0</v>
          </cell>
          <cell r="K382">
            <v>55416.5</v>
          </cell>
          <cell r="L382">
            <v>0</v>
          </cell>
          <cell r="M382">
            <v>0</v>
          </cell>
          <cell r="N382">
            <v>125548.75</v>
          </cell>
          <cell r="O382">
            <v>125548.75</v>
          </cell>
          <cell r="P382">
            <v>0</v>
          </cell>
          <cell r="Q382">
            <v>131594.4</v>
          </cell>
          <cell r="S382">
            <v>131594.4</v>
          </cell>
          <cell r="W382">
            <v>0</v>
          </cell>
          <cell r="X382">
            <v>312559.65000000002</v>
          </cell>
          <cell r="AA382">
            <v>0</v>
          </cell>
          <cell r="AB382">
            <v>312559.65000000002</v>
          </cell>
          <cell r="AE382">
            <v>311</v>
          </cell>
          <cell r="AF382">
            <v>1</v>
          </cell>
          <cell r="AG382" t="str">
            <v>PUBLICIDAD CANAL 28</v>
          </cell>
          <cell r="AH382">
            <v>131594.4</v>
          </cell>
          <cell r="AI382">
            <v>312559.65000000002</v>
          </cell>
        </row>
        <row r="383">
          <cell r="A383">
            <v>31300</v>
          </cell>
          <cell r="B383">
            <v>51201</v>
          </cell>
          <cell r="C383" t="str">
            <v>41591-3-001</v>
          </cell>
          <cell r="D383">
            <v>31300</v>
          </cell>
          <cell r="E383">
            <v>313</v>
          </cell>
          <cell r="F383">
            <v>0</v>
          </cell>
          <cell r="G383" t="str">
            <v>SERVICIOS ACADEMIA DE POLICIA</v>
          </cell>
          <cell r="H383">
            <v>0</v>
          </cell>
          <cell r="I383">
            <v>0</v>
          </cell>
          <cell r="J383">
            <v>0</v>
          </cell>
          <cell r="K383">
            <v>0</v>
          </cell>
          <cell r="L383">
            <v>0</v>
          </cell>
          <cell r="M383">
            <v>0</v>
          </cell>
          <cell r="N383">
            <v>0</v>
          </cell>
          <cell r="O383">
            <v>0</v>
          </cell>
          <cell r="P383">
            <v>0</v>
          </cell>
          <cell r="Q383">
            <v>0</v>
          </cell>
          <cell r="S383">
            <v>0</v>
          </cell>
          <cell r="W383">
            <v>0</v>
          </cell>
          <cell r="X383">
            <v>0</v>
          </cell>
          <cell r="AA383">
            <v>0</v>
          </cell>
          <cell r="AB383">
            <v>0</v>
          </cell>
          <cell r="AE383">
            <v>313</v>
          </cell>
          <cell r="AF383">
            <v>0</v>
          </cell>
          <cell r="AG383" t="str">
            <v>SERVICIOS ACADEMIA DE POLICIA</v>
          </cell>
          <cell r="AH383">
            <v>0</v>
          </cell>
          <cell r="AI383">
            <v>0</v>
          </cell>
        </row>
        <row r="384">
          <cell r="A384">
            <v>31400</v>
          </cell>
          <cell r="B384">
            <v>51838</v>
          </cell>
          <cell r="C384" t="str">
            <v>41511-3-039</v>
          </cell>
          <cell r="D384">
            <v>31400</v>
          </cell>
          <cell r="E384">
            <v>314</v>
          </cell>
          <cell r="F384">
            <v>0</v>
          </cell>
          <cell r="G384" t="str">
            <v>INTERESES SOBRE PRESTAMOS DIRECTOS</v>
          </cell>
          <cell r="H384">
            <v>0</v>
          </cell>
          <cell r="I384">
            <v>0</v>
          </cell>
          <cell r="J384">
            <v>1804469</v>
          </cell>
          <cell r="K384">
            <v>1804469</v>
          </cell>
          <cell r="L384">
            <v>511748</v>
          </cell>
          <cell r="M384">
            <v>427730</v>
          </cell>
          <cell r="N384">
            <v>393660</v>
          </cell>
          <cell r="O384">
            <v>1333138</v>
          </cell>
          <cell r="P384">
            <v>316892</v>
          </cell>
          <cell r="Q384">
            <v>256840</v>
          </cell>
          <cell r="S384">
            <v>573732</v>
          </cell>
          <cell r="W384">
            <v>0</v>
          </cell>
          <cell r="X384">
            <v>3711339</v>
          </cell>
          <cell r="AA384">
            <v>0</v>
          </cell>
          <cell r="AB384">
            <v>3711339</v>
          </cell>
          <cell r="AE384">
            <v>314</v>
          </cell>
          <cell r="AF384">
            <v>0</v>
          </cell>
          <cell r="AG384" t="str">
            <v>INTERESES SOBRE PRESTAMOS DIRECTOS</v>
          </cell>
          <cell r="AH384">
            <v>256840</v>
          </cell>
          <cell r="AI384">
            <v>3711339</v>
          </cell>
        </row>
        <row r="385">
          <cell r="A385">
            <v>31401</v>
          </cell>
          <cell r="B385">
            <v>51839</v>
          </cell>
          <cell r="C385" t="str">
            <v>41511-3-038</v>
          </cell>
          <cell r="D385">
            <v>31401</v>
          </cell>
          <cell r="E385">
            <v>314</v>
          </cell>
          <cell r="F385">
            <v>1</v>
          </cell>
          <cell r="G385" t="str">
            <v>INTERESES TRIBUNAL SUPERIOR DE JUSTICIA</v>
          </cell>
          <cell r="H385">
            <v>19246.93</v>
          </cell>
          <cell r="I385">
            <v>19531.09</v>
          </cell>
          <cell r="J385">
            <v>19549.400000000001</v>
          </cell>
          <cell r="K385">
            <v>58327.420000000006</v>
          </cell>
          <cell r="L385">
            <v>10042.82</v>
          </cell>
          <cell r="M385">
            <v>10888.51</v>
          </cell>
          <cell r="N385">
            <v>20590.11</v>
          </cell>
          <cell r="O385">
            <v>41521.440000000002</v>
          </cell>
          <cell r="P385">
            <v>23919.35</v>
          </cell>
          <cell r="Q385">
            <v>25119.58</v>
          </cell>
          <cell r="S385">
            <v>49038.93</v>
          </cell>
          <cell r="W385">
            <v>0</v>
          </cell>
          <cell r="X385">
            <v>148887.79</v>
          </cell>
          <cell r="AA385">
            <v>0</v>
          </cell>
          <cell r="AB385">
            <v>148887.79</v>
          </cell>
          <cell r="AE385">
            <v>314</v>
          </cell>
          <cell r="AF385">
            <v>1</v>
          </cell>
          <cell r="AG385" t="str">
            <v>INTERESES TRIBUNAL SUPERIOR DE JUSTICIA</v>
          </cell>
          <cell r="AH385">
            <v>25119.58</v>
          </cell>
          <cell r="AI385">
            <v>148887.79</v>
          </cell>
        </row>
        <row r="386">
          <cell r="A386">
            <v>31800</v>
          </cell>
          <cell r="B386">
            <v>51701</v>
          </cell>
          <cell r="C386" t="str">
            <v>41511-2-001</v>
          </cell>
          <cell r="D386">
            <v>31800</v>
          </cell>
          <cell r="E386">
            <v>318</v>
          </cell>
          <cell r="F386">
            <v>0</v>
          </cell>
          <cell r="G386" t="str">
            <v>ARREND. DE BIENES MUEBLES E INMUEBLES</v>
          </cell>
          <cell r="H386">
            <v>170165.91</v>
          </cell>
          <cell r="I386">
            <v>258198.31</v>
          </cell>
          <cell r="J386">
            <v>175373.11</v>
          </cell>
          <cell r="K386">
            <v>603737.32999999996</v>
          </cell>
          <cell r="L386">
            <v>170264.64</v>
          </cell>
          <cell r="M386">
            <v>254343.99</v>
          </cell>
          <cell r="N386">
            <v>176744.64</v>
          </cell>
          <cell r="O386">
            <v>601353.27</v>
          </cell>
          <cell r="P386">
            <v>185176.84</v>
          </cell>
          <cell r="Q386">
            <v>127717.44</v>
          </cell>
          <cell r="S386">
            <v>312894.28000000003</v>
          </cell>
          <cell r="W386">
            <v>0</v>
          </cell>
          <cell r="X386">
            <v>1517984.88</v>
          </cell>
          <cell r="AA386">
            <v>0</v>
          </cell>
          <cell r="AB386">
            <v>1517984.88</v>
          </cell>
          <cell r="AE386">
            <v>318</v>
          </cell>
          <cell r="AF386">
            <v>0</v>
          </cell>
          <cell r="AG386" t="str">
            <v>ARREND. DE BIENES MUEBLES E INMUEBLES</v>
          </cell>
          <cell r="AH386">
            <v>127717.44</v>
          </cell>
          <cell r="AI386">
            <v>1517984.88</v>
          </cell>
        </row>
        <row r="387">
          <cell r="A387">
            <v>31801</v>
          </cell>
          <cell r="B387">
            <v>51704</v>
          </cell>
          <cell r="C387" t="str">
            <v>41511-2-004</v>
          </cell>
          <cell r="D387">
            <v>31301</v>
          </cell>
          <cell r="E387">
            <v>318</v>
          </cell>
          <cell r="F387">
            <v>1</v>
          </cell>
          <cell r="G387" t="str">
            <v>ARRENDAMIENTO DE LOCALES LA PASTORA</v>
          </cell>
          <cell r="H387">
            <v>12076.62</v>
          </cell>
          <cell r="I387">
            <v>8051.08</v>
          </cell>
          <cell r="J387">
            <v>12076.62</v>
          </cell>
          <cell r="K387">
            <v>32204.32</v>
          </cell>
          <cell r="L387">
            <v>12076.62</v>
          </cell>
          <cell r="M387">
            <v>12076.62</v>
          </cell>
          <cell r="N387">
            <v>12076.62</v>
          </cell>
          <cell r="O387">
            <v>36229.86</v>
          </cell>
          <cell r="P387">
            <v>12076.62</v>
          </cell>
          <cell r="Q387">
            <v>12076.62</v>
          </cell>
          <cell r="S387">
            <v>24153.24</v>
          </cell>
          <cell r="W387">
            <v>0</v>
          </cell>
          <cell r="X387">
            <v>92587.420000000013</v>
          </cell>
          <cell r="AA387">
            <v>0</v>
          </cell>
          <cell r="AB387">
            <v>92587.42</v>
          </cell>
          <cell r="AE387">
            <v>318</v>
          </cell>
          <cell r="AF387">
            <v>1</v>
          </cell>
          <cell r="AG387" t="str">
            <v>ARRENDAMIENTO DE LOCALES LA PASTORA</v>
          </cell>
          <cell r="AH387">
            <v>12076.62</v>
          </cell>
          <cell r="AI387">
            <v>92587.42</v>
          </cell>
        </row>
        <row r="388">
          <cell r="A388">
            <v>32601</v>
          </cell>
          <cell r="B388" t="e">
            <v>#N/A</v>
          </cell>
          <cell r="C388" t="e">
            <v>#N/A</v>
          </cell>
          <cell r="E388">
            <v>326</v>
          </cell>
          <cell r="F388">
            <v>1</v>
          </cell>
          <cell r="G388" t="str">
            <v>ESTACIONAMIENTO TORRE ADMINISTRATIVA</v>
          </cell>
          <cell r="K388">
            <v>0</v>
          </cell>
          <cell r="N388">
            <v>1500</v>
          </cell>
          <cell r="O388">
            <v>1500</v>
          </cell>
          <cell r="P388">
            <v>1000</v>
          </cell>
          <cell r="Q388">
            <v>1950</v>
          </cell>
          <cell r="S388">
            <v>2950</v>
          </cell>
          <cell r="W388">
            <v>0</v>
          </cell>
          <cell r="X388">
            <v>4450</v>
          </cell>
          <cell r="AA388">
            <v>0</v>
          </cell>
          <cell r="AB388">
            <v>4450</v>
          </cell>
          <cell r="AE388">
            <v>326</v>
          </cell>
          <cell r="AF388">
            <v>1</v>
          </cell>
          <cell r="AG388" t="str">
            <v>ESTACIONAMIENTO TORRE ADMINISTRATIVA</v>
          </cell>
          <cell r="AH388">
            <v>1950</v>
          </cell>
          <cell r="AI388">
            <v>4450</v>
          </cell>
        </row>
        <row r="389">
          <cell r="A389">
            <v>32603</v>
          </cell>
          <cell r="B389">
            <v>51703</v>
          </cell>
          <cell r="C389" t="str">
            <v>41511-2-003</v>
          </cell>
          <cell r="D389">
            <v>32603</v>
          </cell>
          <cell r="E389">
            <v>326</v>
          </cell>
          <cell r="F389">
            <v>3</v>
          </cell>
          <cell r="G389" t="str">
            <v>ESTACIONAMIENTO MATAMOROS Y ZUAZUA</v>
          </cell>
          <cell r="H389">
            <v>206720</v>
          </cell>
          <cell r="I389">
            <v>120905</v>
          </cell>
          <cell r="J389">
            <v>225564</v>
          </cell>
          <cell r="K389">
            <v>553189</v>
          </cell>
          <cell r="L389">
            <v>197055</v>
          </cell>
          <cell r="M389">
            <v>184080</v>
          </cell>
          <cell r="N389">
            <v>270993</v>
          </cell>
          <cell r="O389">
            <v>652128</v>
          </cell>
          <cell r="P389">
            <v>182645</v>
          </cell>
          <cell r="Q389">
            <v>112665</v>
          </cell>
          <cell r="S389">
            <v>295310</v>
          </cell>
          <cell r="W389">
            <v>0</v>
          </cell>
          <cell r="X389">
            <v>1500627</v>
          </cell>
          <cell r="AA389">
            <v>0</v>
          </cell>
          <cell r="AB389">
            <v>1500627</v>
          </cell>
          <cell r="AE389">
            <v>326</v>
          </cell>
          <cell r="AF389">
            <v>3</v>
          </cell>
          <cell r="AG389" t="str">
            <v>ESTACIONAMIENTO MATAMOROS Y ZUAZUA</v>
          </cell>
          <cell r="AH389">
            <v>112665</v>
          </cell>
          <cell r="AI389">
            <v>1500627</v>
          </cell>
        </row>
        <row r="390">
          <cell r="A390">
            <v>33001</v>
          </cell>
          <cell r="B390">
            <v>51501</v>
          </cell>
          <cell r="C390" t="str">
            <v>41591-4-001</v>
          </cell>
          <cell r="D390">
            <v>33001</v>
          </cell>
          <cell r="E390">
            <v>330</v>
          </cell>
          <cell r="F390">
            <v>1</v>
          </cell>
          <cell r="G390" t="str">
            <v>DEVOLUCION DE PRODUCTOS</v>
          </cell>
          <cell r="H390">
            <v>0</v>
          </cell>
          <cell r="I390">
            <v>0</v>
          </cell>
          <cell r="J390">
            <v>-49985.32</v>
          </cell>
          <cell r="K390">
            <v>-49985.32</v>
          </cell>
          <cell r="L390">
            <v>-58204.160000000003</v>
          </cell>
          <cell r="M390">
            <v>-183556.19</v>
          </cell>
          <cell r="N390">
            <v>-90147.44</v>
          </cell>
          <cell r="O390">
            <v>-331907.79000000004</v>
          </cell>
          <cell r="P390">
            <v>-37597.379999999997</v>
          </cell>
          <cell r="Q390">
            <v>-205529.86</v>
          </cell>
          <cell r="S390">
            <v>-243127.24</v>
          </cell>
          <cell r="W390">
            <v>0</v>
          </cell>
          <cell r="X390">
            <v>-625020.35</v>
          </cell>
          <cell r="AA390">
            <v>0</v>
          </cell>
          <cell r="AB390">
            <v>-625020.35</v>
          </cell>
          <cell r="AE390">
            <v>330</v>
          </cell>
          <cell r="AF390">
            <v>1</v>
          </cell>
          <cell r="AG390" t="str">
            <v>DEVOLUCION DE PRODUCTOS</v>
          </cell>
          <cell r="AH390">
            <v>-205529.86</v>
          </cell>
          <cell r="AI390">
            <v>-625020.35</v>
          </cell>
        </row>
        <row r="391">
          <cell r="A391">
            <v>33002</v>
          </cell>
          <cell r="B391">
            <v>51502</v>
          </cell>
          <cell r="C391" t="str">
            <v>41591-4-002</v>
          </cell>
          <cell r="D391">
            <v>33002</v>
          </cell>
          <cell r="E391">
            <v>330</v>
          </cell>
          <cell r="F391">
            <v>2</v>
          </cell>
          <cell r="G391" t="str">
            <v>DEV. DE PAGO DE BASES DE LICITACION</v>
          </cell>
          <cell r="H391">
            <v>0</v>
          </cell>
          <cell r="I391">
            <v>0</v>
          </cell>
          <cell r="J391">
            <v>0</v>
          </cell>
          <cell r="K391">
            <v>0</v>
          </cell>
          <cell r="L391">
            <v>0</v>
          </cell>
          <cell r="M391">
            <v>0</v>
          </cell>
          <cell r="N391">
            <v>0</v>
          </cell>
          <cell r="O391">
            <v>0</v>
          </cell>
          <cell r="P391">
            <v>0</v>
          </cell>
          <cell r="Q391">
            <v>0</v>
          </cell>
          <cell r="S391">
            <v>0</v>
          </cell>
          <cell r="W391">
            <v>0</v>
          </cell>
          <cell r="X391">
            <v>0</v>
          </cell>
          <cell r="AA391">
            <v>0</v>
          </cell>
          <cell r="AB391">
            <v>0</v>
          </cell>
          <cell r="AE391">
            <v>330</v>
          </cell>
          <cell r="AF391">
            <v>2</v>
          </cell>
          <cell r="AG391" t="str">
            <v>DEV. DE PAGO DE BASES DE LICITACION</v>
          </cell>
          <cell r="AH391">
            <v>0</v>
          </cell>
          <cell r="AI391">
            <v>0</v>
          </cell>
        </row>
        <row r="392">
          <cell r="A392">
            <v>33000</v>
          </cell>
          <cell r="B392" t="e">
            <v>#N/A</v>
          </cell>
          <cell r="C392" t="e">
            <v>#N/A</v>
          </cell>
          <cell r="D392">
            <v>33000</v>
          </cell>
          <cell r="E392">
            <v>330</v>
          </cell>
          <cell r="F392">
            <v>0</v>
          </cell>
          <cell r="G392" t="str">
            <v>ESTACIONAMIENTO DE VEHICULOS</v>
          </cell>
          <cell r="H392">
            <v>206720</v>
          </cell>
          <cell r="I392">
            <v>120905</v>
          </cell>
          <cell r="J392">
            <v>225564</v>
          </cell>
          <cell r="K392">
            <v>553189</v>
          </cell>
          <cell r="L392">
            <v>197055</v>
          </cell>
          <cell r="M392">
            <v>184080</v>
          </cell>
          <cell r="N392">
            <v>272493</v>
          </cell>
          <cell r="O392">
            <v>653628</v>
          </cell>
          <cell r="P392">
            <v>183645</v>
          </cell>
          <cell r="Q392">
            <v>114615</v>
          </cell>
          <cell r="S392">
            <v>298260</v>
          </cell>
          <cell r="W392">
            <v>0</v>
          </cell>
          <cell r="X392">
            <v>1505077</v>
          </cell>
          <cell r="AA392">
            <v>0</v>
          </cell>
          <cell r="AB392">
            <v>1505077</v>
          </cell>
          <cell r="AE392">
            <v>330</v>
          </cell>
          <cell r="AF392">
            <v>0</v>
          </cell>
          <cell r="AG392" t="str">
            <v>ESTACIONAMIENTO DE VEHICULOS</v>
          </cell>
          <cell r="AH392">
            <v>114615</v>
          </cell>
          <cell r="AI392">
            <v>1505077</v>
          </cell>
        </row>
        <row r="393">
          <cell r="A393">
            <v>0</v>
          </cell>
          <cell r="B393" t="e">
            <v>#N/A</v>
          </cell>
          <cell r="C393" t="e">
            <v>#N/A</v>
          </cell>
          <cell r="D393">
            <v>0</v>
          </cell>
          <cell r="G393" t="str">
            <v>TOTAL PRODUCTOS</v>
          </cell>
          <cell r="H393">
            <v>14514121.42</v>
          </cell>
          <cell r="I393">
            <v>12714602.130000001</v>
          </cell>
          <cell r="J393">
            <v>16333243.109999999</v>
          </cell>
          <cell r="K393">
            <v>43561966.659999996</v>
          </cell>
          <cell r="L393">
            <v>14814443.67</v>
          </cell>
          <cell r="M393">
            <v>15220806.640000001</v>
          </cell>
          <cell r="N393">
            <v>14526445.07</v>
          </cell>
          <cell r="O393">
            <v>44561695.380000003</v>
          </cell>
          <cell r="P393">
            <v>7619280.2999999998</v>
          </cell>
          <cell r="Q393">
            <v>12009158.43</v>
          </cell>
          <cell r="S393">
            <v>19628438.73</v>
          </cell>
          <cell r="W393">
            <v>0</v>
          </cell>
          <cell r="X393">
            <v>107752100.77</v>
          </cell>
          <cell r="AA393">
            <v>0</v>
          </cell>
          <cell r="AB393">
            <v>107752100.77</v>
          </cell>
          <cell r="AE393">
            <v>0</v>
          </cell>
          <cell r="AF393">
            <v>0</v>
          </cell>
          <cell r="AG393" t="str">
            <v>TOTAL PRODUCTOS</v>
          </cell>
          <cell r="AH393">
            <v>12009158.43</v>
          </cell>
          <cell r="AI393">
            <v>107752100.77</v>
          </cell>
        </row>
        <row r="394">
          <cell r="A394">
            <v>0</v>
          </cell>
          <cell r="B394" t="e">
            <v>#N/A</v>
          </cell>
          <cell r="C394" t="e">
            <v>#N/A</v>
          </cell>
          <cell r="D394">
            <v>0</v>
          </cell>
          <cell r="G394" t="str">
            <v>A P R O V E C H A M I E N T O S</v>
          </cell>
          <cell r="H394">
            <v>0</v>
          </cell>
          <cell r="I394">
            <v>0</v>
          </cell>
          <cell r="J394">
            <v>0</v>
          </cell>
          <cell r="K394">
            <v>0</v>
          </cell>
          <cell r="L394">
            <v>0</v>
          </cell>
          <cell r="M394">
            <v>0</v>
          </cell>
          <cell r="N394">
            <v>0</v>
          </cell>
          <cell r="O394">
            <v>0</v>
          </cell>
          <cell r="P394">
            <v>0</v>
          </cell>
          <cell r="Q394">
            <v>0</v>
          </cell>
          <cell r="S394">
            <v>0</v>
          </cell>
          <cell r="W394">
            <v>0</v>
          </cell>
          <cell r="X394">
            <v>0</v>
          </cell>
          <cell r="AA394">
            <v>0</v>
          </cell>
          <cell r="AB394">
            <v>0</v>
          </cell>
          <cell r="AE394">
            <v>0</v>
          </cell>
          <cell r="AF394">
            <v>0</v>
          </cell>
          <cell r="AG394" t="str">
            <v>A P R O V E C H A M I E N T O S</v>
          </cell>
          <cell r="AH394">
            <v>0</v>
          </cell>
          <cell r="AI394">
            <v>0</v>
          </cell>
        </row>
        <row r="395">
          <cell r="A395">
            <v>40100</v>
          </cell>
          <cell r="B395">
            <v>61902</v>
          </cell>
          <cell r="C395" t="str">
            <v>41621-1-002</v>
          </cell>
          <cell r="D395">
            <v>40100</v>
          </cell>
          <cell r="E395">
            <v>401</v>
          </cell>
          <cell r="F395">
            <v>0</v>
          </cell>
          <cell r="G395" t="str">
            <v>MULTAS</v>
          </cell>
          <cell r="H395">
            <v>191</v>
          </cell>
          <cell r="I395">
            <v>24877.41</v>
          </cell>
          <cell r="J395">
            <v>103459.67</v>
          </cell>
          <cell r="K395">
            <v>128528.08</v>
          </cell>
          <cell r="L395">
            <v>0</v>
          </cell>
          <cell r="M395">
            <v>915</v>
          </cell>
          <cell r="N395">
            <v>199974.37</v>
          </cell>
          <cell r="O395">
            <v>200889.37</v>
          </cell>
          <cell r="P395">
            <v>218980.63</v>
          </cell>
          <cell r="Q395">
            <v>59639.62</v>
          </cell>
          <cell r="S395">
            <v>278620.25</v>
          </cell>
          <cell r="W395">
            <v>0</v>
          </cell>
          <cell r="X395">
            <v>608037.69999999995</v>
          </cell>
          <cell r="AA395">
            <v>0</v>
          </cell>
          <cell r="AB395">
            <v>608037.69999999995</v>
          </cell>
          <cell r="AE395">
            <v>401</v>
          </cell>
          <cell r="AF395">
            <v>0</v>
          </cell>
          <cell r="AG395" t="str">
            <v>MULTAS</v>
          </cell>
          <cell r="AH395">
            <v>59639.62</v>
          </cell>
          <cell r="AI395">
            <v>608037.69999999995</v>
          </cell>
        </row>
        <row r="396">
          <cell r="A396">
            <v>40101</v>
          </cell>
          <cell r="B396">
            <v>61903</v>
          </cell>
          <cell r="C396" t="str">
            <v>41621-1-003</v>
          </cell>
          <cell r="D396">
            <v>40101</v>
          </cell>
          <cell r="E396">
            <v>401</v>
          </cell>
          <cell r="F396">
            <v>1</v>
          </cell>
          <cell r="G396" t="str">
            <v>MULTA IMP. P/LA AGENCIA EST.DE TRANSP.</v>
          </cell>
          <cell r="H396">
            <v>357138</v>
          </cell>
          <cell r="I396">
            <v>535767</v>
          </cell>
          <cell r="J396">
            <v>273255</v>
          </cell>
          <cell r="K396">
            <v>1166160</v>
          </cell>
          <cell r="L396">
            <v>230492</v>
          </cell>
          <cell r="M396">
            <v>301778.8</v>
          </cell>
          <cell r="N396">
            <v>452028</v>
          </cell>
          <cell r="O396">
            <v>984298.8</v>
          </cell>
          <cell r="P396">
            <v>296864</v>
          </cell>
          <cell r="Q396">
            <v>496233</v>
          </cell>
          <cell r="S396">
            <v>793097</v>
          </cell>
          <cell r="W396">
            <v>0</v>
          </cell>
          <cell r="X396">
            <v>2943555.8</v>
          </cell>
          <cell r="AA396">
            <v>0</v>
          </cell>
          <cell r="AB396">
            <v>2943555.8</v>
          </cell>
          <cell r="AE396">
            <v>401</v>
          </cell>
          <cell r="AF396">
            <v>1</v>
          </cell>
          <cell r="AG396" t="str">
            <v>MULTA IMP. P/LA AGENCIA EST.DE TRANSP.</v>
          </cell>
          <cell r="AH396">
            <v>496233</v>
          </cell>
          <cell r="AI396">
            <v>2943555.8</v>
          </cell>
        </row>
        <row r="397">
          <cell r="A397">
            <v>40102</v>
          </cell>
          <cell r="B397">
            <v>61904</v>
          </cell>
          <cell r="C397" t="str">
            <v>41621-1-004</v>
          </cell>
          <cell r="D397">
            <v>40102</v>
          </cell>
          <cell r="E397">
            <v>401</v>
          </cell>
          <cell r="F397">
            <v>2</v>
          </cell>
          <cell r="G397" t="str">
            <v>MULTAS DE LA SUBSECRETARIA DE SALUD</v>
          </cell>
          <cell r="H397">
            <v>106757.85</v>
          </cell>
          <cell r="I397">
            <v>413016.97</v>
          </cell>
          <cell r="J397">
            <v>287861.28999999998</v>
          </cell>
          <cell r="K397">
            <v>807636.10999999987</v>
          </cell>
          <cell r="L397">
            <v>351806.01</v>
          </cell>
          <cell r="M397">
            <v>270326.23</v>
          </cell>
          <cell r="N397">
            <v>387645.41</v>
          </cell>
          <cell r="O397">
            <v>1009777.6499999999</v>
          </cell>
          <cell r="P397">
            <v>133662.54999999999</v>
          </cell>
          <cell r="Q397">
            <v>171716.08</v>
          </cell>
          <cell r="S397">
            <v>305378.63</v>
          </cell>
          <cell r="W397">
            <v>0</v>
          </cell>
          <cell r="X397">
            <v>2122792.3899999997</v>
          </cell>
          <cell r="AA397">
            <v>0</v>
          </cell>
          <cell r="AB397">
            <v>2122792.39</v>
          </cell>
          <cell r="AE397">
            <v>401</v>
          </cell>
          <cell r="AF397">
            <v>2</v>
          </cell>
          <cell r="AG397" t="str">
            <v>MULTAS DE LA SUBSECRETARIA DE SALUD</v>
          </cell>
          <cell r="AH397">
            <v>171716.08</v>
          </cell>
          <cell r="AI397">
            <v>2122792.39</v>
          </cell>
        </row>
        <row r="398">
          <cell r="A398">
            <v>40103</v>
          </cell>
          <cell r="B398">
            <v>61905</v>
          </cell>
          <cell r="C398" t="str">
            <v>41621-1-005</v>
          </cell>
          <cell r="D398">
            <v>40103</v>
          </cell>
          <cell r="E398">
            <v>401</v>
          </cell>
          <cell r="F398">
            <v>3</v>
          </cell>
          <cell r="G398" t="str">
            <v>MULTAS DE LA SUBSECRETARIA DE ECOLOGIA</v>
          </cell>
          <cell r="H398">
            <v>0</v>
          </cell>
          <cell r="I398">
            <v>3312.4</v>
          </cell>
          <cell r="J398">
            <v>0</v>
          </cell>
          <cell r="K398">
            <v>3312.4</v>
          </cell>
          <cell r="L398">
            <v>1019.2</v>
          </cell>
          <cell r="M398">
            <v>530.15</v>
          </cell>
          <cell r="N398">
            <v>600</v>
          </cell>
          <cell r="O398">
            <v>2149.35</v>
          </cell>
          <cell r="P398">
            <v>0</v>
          </cell>
          <cell r="Q398">
            <v>7585.5</v>
          </cell>
          <cell r="S398">
            <v>7585.5</v>
          </cell>
          <cell r="W398">
            <v>0</v>
          </cell>
          <cell r="X398">
            <v>13047.25</v>
          </cell>
          <cell r="AA398">
            <v>0</v>
          </cell>
          <cell r="AB398">
            <v>13047.25</v>
          </cell>
          <cell r="AE398">
            <v>401</v>
          </cell>
          <cell r="AF398">
            <v>3</v>
          </cell>
          <cell r="AG398" t="str">
            <v>MULTAS DE LA SUBSECRETARIA DE ECOLOGIA</v>
          </cell>
          <cell r="AH398">
            <v>7585.5</v>
          </cell>
          <cell r="AI398">
            <v>13047.25</v>
          </cell>
        </row>
        <row r="399">
          <cell r="A399">
            <v>40104</v>
          </cell>
          <cell r="B399">
            <v>61906</v>
          </cell>
          <cell r="C399" t="str">
            <v>41621-1-006</v>
          </cell>
          <cell r="D399">
            <v>40104</v>
          </cell>
          <cell r="E399">
            <v>401</v>
          </cell>
          <cell r="F399">
            <v>4</v>
          </cell>
          <cell r="G399" t="str">
            <v>MULTAS DE LA SUBSECRETARIA DEL TRABAJO</v>
          </cell>
          <cell r="H399">
            <v>0</v>
          </cell>
          <cell r="I399">
            <v>0</v>
          </cell>
          <cell r="J399">
            <v>0</v>
          </cell>
          <cell r="K399">
            <v>0</v>
          </cell>
          <cell r="L399">
            <v>0</v>
          </cell>
          <cell r="M399">
            <v>0</v>
          </cell>
          <cell r="N399">
            <v>0</v>
          </cell>
          <cell r="O399">
            <v>0</v>
          </cell>
          <cell r="P399">
            <v>0</v>
          </cell>
          <cell r="Q399">
            <v>0</v>
          </cell>
          <cell r="S399">
            <v>0</v>
          </cell>
          <cell r="W399">
            <v>0</v>
          </cell>
          <cell r="X399">
            <v>0</v>
          </cell>
          <cell r="AA399">
            <v>0</v>
          </cell>
          <cell r="AB399">
            <v>0</v>
          </cell>
          <cell r="AE399">
            <v>401</v>
          </cell>
          <cell r="AF399">
            <v>4</v>
          </cell>
          <cell r="AG399" t="str">
            <v>MULTAS DE LA SUBSECRETARIA DEL TRABAJO</v>
          </cell>
          <cell r="AH399">
            <v>0</v>
          </cell>
          <cell r="AI399">
            <v>0</v>
          </cell>
        </row>
        <row r="400">
          <cell r="A400">
            <v>40105</v>
          </cell>
          <cell r="B400">
            <v>61907</v>
          </cell>
          <cell r="C400" t="str">
            <v>41621-1-011</v>
          </cell>
          <cell r="D400">
            <v>40105</v>
          </cell>
          <cell r="E400">
            <v>401</v>
          </cell>
          <cell r="F400">
            <v>5</v>
          </cell>
          <cell r="G400" t="str">
            <v>OTRAS MULTAS</v>
          </cell>
          <cell r="H400">
            <v>148832.62</v>
          </cell>
          <cell r="I400">
            <v>35533.15</v>
          </cell>
          <cell r="J400">
            <v>38619.230000000003</v>
          </cell>
          <cell r="K400">
            <v>222985</v>
          </cell>
          <cell r="L400">
            <v>137454.74</v>
          </cell>
          <cell r="M400">
            <v>13607.37</v>
          </cell>
          <cell r="N400">
            <v>40428.21</v>
          </cell>
          <cell r="O400">
            <v>191490.31999999998</v>
          </cell>
          <cell r="P400">
            <v>26494.94</v>
          </cell>
          <cell r="Q400">
            <v>24139.43</v>
          </cell>
          <cell r="S400">
            <v>50634.369999999995</v>
          </cell>
          <cell r="W400">
            <v>0</v>
          </cell>
          <cell r="X400">
            <v>465109.68999999994</v>
          </cell>
          <cell r="AA400">
            <v>0</v>
          </cell>
          <cell r="AB400">
            <v>465109.69</v>
          </cell>
          <cell r="AE400">
            <v>401</v>
          </cell>
          <cell r="AF400">
            <v>5</v>
          </cell>
          <cell r="AG400" t="str">
            <v>OTRAS MULTAS</v>
          </cell>
          <cell r="AH400">
            <v>24139.43</v>
          </cell>
          <cell r="AI400">
            <v>465109.69</v>
          </cell>
        </row>
        <row r="401">
          <cell r="A401">
            <v>40107</v>
          </cell>
          <cell r="B401">
            <v>61908</v>
          </cell>
          <cell r="C401" t="str">
            <v>41621-1-007</v>
          </cell>
          <cell r="D401">
            <v>40107</v>
          </cell>
          <cell r="E401">
            <v>401</v>
          </cell>
          <cell r="F401">
            <v>7</v>
          </cell>
          <cell r="G401" t="str">
            <v>MULTAS DIRECCION DE PROTECCION CIVIL</v>
          </cell>
          <cell r="H401">
            <v>0</v>
          </cell>
          <cell r="I401">
            <v>0</v>
          </cell>
          <cell r="J401">
            <v>0</v>
          </cell>
          <cell r="K401">
            <v>0</v>
          </cell>
          <cell r="L401">
            <v>0</v>
          </cell>
          <cell r="M401">
            <v>0</v>
          </cell>
          <cell r="N401">
            <v>0</v>
          </cell>
          <cell r="O401">
            <v>0</v>
          </cell>
          <cell r="P401">
            <v>0</v>
          </cell>
          <cell r="Q401">
            <v>0</v>
          </cell>
          <cell r="S401">
            <v>0</v>
          </cell>
          <cell r="W401">
            <v>0</v>
          </cell>
          <cell r="X401">
            <v>0</v>
          </cell>
          <cell r="AA401">
            <v>0</v>
          </cell>
          <cell r="AB401">
            <v>0</v>
          </cell>
          <cell r="AE401">
            <v>401</v>
          </cell>
          <cell r="AF401">
            <v>7</v>
          </cell>
          <cell r="AG401" t="str">
            <v>MULTAS DIRECCION DE PROTECCION CIVIL</v>
          </cell>
          <cell r="AH401">
            <v>0</v>
          </cell>
          <cell r="AI401">
            <v>0</v>
          </cell>
        </row>
        <row r="402">
          <cell r="A402">
            <v>40108</v>
          </cell>
          <cell r="B402">
            <v>17309</v>
          </cell>
          <cell r="C402" t="str">
            <v>41171-3-009</v>
          </cell>
          <cell r="D402">
            <v>40108</v>
          </cell>
          <cell r="E402">
            <v>401</v>
          </cell>
          <cell r="F402">
            <v>8</v>
          </cell>
          <cell r="G402" t="str">
            <v>MULTAS POR INCUM.DE REQUERIMIENTOS</v>
          </cell>
          <cell r="H402">
            <v>2357</v>
          </cell>
          <cell r="I402">
            <v>0</v>
          </cell>
          <cell r="J402">
            <v>0</v>
          </cell>
          <cell r="K402">
            <v>2357</v>
          </cell>
          <cell r="L402">
            <v>515</v>
          </cell>
          <cell r="M402">
            <v>0</v>
          </cell>
          <cell r="N402">
            <v>888.2</v>
          </cell>
          <cell r="O402">
            <v>1403.2</v>
          </cell>
          <cell r="P402">
            <v>0</v>
          </cell>
          <cell r="Q402">
            <v>0</v>
          </cell>
          <cell r="S402">
            <v>0</v>
          </cell>
          <cell r="W402">
            <v>0</v>
          </cell>
          <cell r="X402">
            <v>3760.2</v>
          </cell>
          <cell r="AA402">
            <v>0</v>
          </cell>
          <cell r="AB402">
            <v>3760.2</v>
          </cell>
          <cell r="AE402">
            <v>401</v>
          </cell>
          <cell r="AF402">
            <v>8</v>
          </cell>
          <cell r="AG402" t="str">
            <v>MULTAS POR INCUM.DE REQUERIMIENTOS</v>
          </cell>
          <cell r="AH402">
            <v>0</v>
          </cell>
          <cell r="AI402">
            <v>3760.2</v>
          </cell>
        </row>
        <row r="403">
          <cell r="A403">
            <v>40109</v>
          </cell>
          <cell r="B403">
            <v>17202</v>
          </cell>
          <cell r="C403" t="str">
            <v>41171-2-002</v>
          </cell>
          <cell r="D403">
            <v>40109</v>
          </cell>
          <cell r="E403">
            <v>401</v>
          </cell>
          <cell r="F403">
            <v>9</v>
          </cell>
          <cell r="G403" t="str">
            <v>MULTAS DEL IMP.DE TRANSMISION</v>
          </cell>
          <cell r="H403">
            <v>0</v>
          </cell>
          <cell r="I403">
            <v>0</v>
          </cell>
          <cell r="J403">
            <v>0</v>
          </cell>
          <cell r="K403">
            <v>0</v>
          </cell>
          <cell r="L403">
            <v>0</v>
          </cell>
          <cell r="M403">
            <v>0</v>
          </cell>
          <cell r="N403">
            <v>0</v>
          </cell>
          <cell r="O403">
            <v>0</v>
          </cell>
          <cell r="P403">
            <v>0</v>
          </cell>
          <cell r="Q403">
            <v>0</v>
          </cell>
          <cell r="S403">
            <v>0</v>
          </cell>
          <cell r="W403">
            <v>0</v>
          </cell>
          <cell r="X403">
            <v>0</v>
          </cell>
          <cell r="AA403">
            <v>0</v>
          </cell>
          <cell r="AB403">
            <v>0</v>
          </cell>
          <cell r="AE403">
            <v>401</v>
          </cell>
          <cell r="AF403">
            <v>9</v>
          </cell>
          <cell r="AG403" t="str">
            <v>MULTAS DEL IMP.DE TRANSMISION</v>
          </cell>
          <cell r="AH403">
            <v>0</v>
          </cell>
          <cell r="AI403">
            <v>0</v>
          </cell>
        </row>
        <row r="404">
          <cell r="A404">
            <v>40110</v>
          </cell>
          <cell r="B404">
            <v>45101</v>
          </cell>
          <cell r="C404" t="str">
            <v>41441-1-001</v>
          </cell>
          <cell r="D404">
            <v>40110</v>
          </cell>
          <cell r="E404">
            <v>401</v>
          </cell>
          <cell r="F404">
            <v>10</v>
          </cell>
          <cell r="G404" t="str">
            <v>SANCIONES EN CARTAS DE NO PROPIEDAD</v>
          </cell>
          <cell r="H404">
            <v>0</v>
          </cell>
          <cell r="I404">
            <v>0</v>
          </cell>
          <cell r="J404">
            <v>0</v>
          </cell>
          <cell r="K404">
            <v>0</v>
          </cell>
          <cell r="L404">
            <v>0</v>
          </cell>
          <cell r="M404">
            <v>0</v>
          </cell>
          <cell r="N404">
            <v>0</v>
          </cell>
          <cell r="O404">
            <v>0</v>
          </cell>
          <cell r="P404">
            <v>0</v>
          </cell>
          <cell r="Q404">
            <v>0</v>
          </cell>
          <cell r="S404">
            <v>0</v>
          </cell>
          <cell r="W404">
            <v>0</v>
          </cell>
          <cell r="X404">
            <v>0</v>
          </cell>
          <cell r="AA404">
            <v>0</v>
          </cell>
          <cell r="AB404">
            <v>0</v>
          </cell>
          <cell r="AE404">
            <v>401</v>
          </cell>
          <cell r="AF404">
            <v>10</v>
          </cell>
          <cell r="AG404" t="str">
            <v>SANCIONES EN CARTAS DE NO PROPIEDAD</v>
          </cell>
          <cell r="AH404">
            <v>0</v>
          </cell>
          <cell r="AI404">
            <v>0</v>
          </cell>
        </row>
        <row r="405">
          <cell r="A405">
            <v>40111</v>
          </cell>
          <cell r="B405">
            <v>45201</v>
          </cell>
          <cell r="C405" t="str">
            <v>41441-2-001</v>
          </cell>
          <cell r="D405">
            <v>40111</v>
          </cell>
          <cell r="E405">
            <v>401</v>
          </cell>
          <cell r="F405">
            <v>11</v>
          </cell>
          <cell r="G405" t="str">
            <v>SANC POR REGULARIZACION DE CONSTRUCCION</v>
          </cell>
          <cell r="H405">
            <v>42660</v>
          </cell>
          <cell r="I405">
            <v>126600</v>
          </cell>
          <cell r="J405">
            <v>14092</v>
          </cell>
          <cell r="K405">
            <v>183352</v>
          </cell>
          <cell r="L405">
            <v>6384</v>
          </cell>
          <cell r="M405">
            <v>12521</v>
          </cell>
          <cell r="N405">
            <v>7471</v>
          </cell>
          <cell r="O405">
            <v>26376</v>
          </cell>
          <cell r="P405">
            <v>12979</v>
          </cell>
          <cell r="Q405">
            <v>5303</v>
          </cell>
          <cell r="S405">
            <v>18282</v>
          </cell>
          <cell r="W405">
            <v>0</v>
          </cell>
          <cell r="X405">
            <v>228010</v>
          </cell>
          <cell r="AA405">
            <v>0</v>
          </cell>
          <cell r="AB405">
            <v>228010</v>
          </cell>
          <cell r="AE405">
            <v>401</v>
          </cell>
          <cell r="AF405">
            <v>11</v>
          </cell>
          <cell r="AG405" t="str">
            <v>SANC POR REGULARIZACION DE CONSTRUCCION</v>
          </cell>
          <cell r="AH405">
            <v>5303</v>
          </cell>
          <cell r="AI405">
            <v>228010</v>
          </cell>
        </row>
        <row r="406">
          <cell r="A406">
            <v>40112</v>
          </cell>
          <cell r="B406">
            <v>45203</v>
          </cell>
          <cell r="C406" t="str">
            <v>41441-2-003</v>
          </cell>
          <cell r="D406">
            <v>40112</v>
          </cell>
          <cell r="E406">
            <v>401</v>
          </cell>
          <cell r="F406">
            <v>12</v>
          </cell>
          <cell r="G406" t="str">
            <v>SANC PRESENTACION DE AVISOS DE ENAJ</v>
          </cell>
          <cell r="H406">
            <v>0</v>
          </cell>
          <cell r="I406">
            <v>0</v>
          </cell>
          <cell r="J406">
            <v>0</v>
          </cell>
          <cell r="K406">
            <v>0</v>
          </cell>
          <cell r="L406">
            <v>0</v>
          </cell>
          <cell r="M406">
            <v>0</v>
          </cell>
          <cell r="N406">
            <v>0</v>
          </cell>
          <cell r="O406">
            <v>0</v>
          </cell>
          <cell r="P406">
            <v>0</v>
          </cell>
          <cell r="Q406">
            <v>0</v>
          </cell>
          <cell r="S406">
            <v>0</v>
          </cell>
          <cell r="W406">
            <v>0</v>
          </cell>
          <cell r="X406">
            <v>0</v>
          </cell>
          <cell r="AA406">
            <v>0</v>
          </cell>
          <cell r="AB406">
            <v>0</v>
          </cell>
          <cell r="AE406">
            <v>401</v>
          </cell>
          <cell r="AF406">
            <v>12</v>
          </cell>
          <cell r="AG406" t="str">
            <v>SANC PRESENTACION DE AVISOS DE ENAJ</v>
          </cell>
          <cell r="AH406">
            <v>0</v>
          </cell>
          <cell r="AI406">
            <v>0</v>
          </cell>
        </row>
        <row r="407">
          <cell r="A407">
            <v>40113</v>
          </cell>
          <cell r="B407">
            <v>17307</v>
          </cell>
          <cell r="C407" t="str">
            <v>41171-3-007</v>
          </cell>
          <cell r="D407">
            <v>40113</v>
          </cell>
          <cell r="E407">
            <v>401</v>
          </cell>
          <cell r="F407">
            <v>13</v>
          </cell>
          <cell r="G407" t="str">
            <v>MULTA POR AUTOCORRECCION ISN FISCALIZ.</v>
          </cell>
          <cell r="H407">
            <v>0</v>
          </cell>
          <cell r="I407">
            <v>43675.91</v>
          </cell>
          <cell r="J407">
            <v>178213.87</v>
          </cell>
          <cell r="K407">
            <v>221889.78</v>
          </cell>
          <cell r="L407">
            <v>6612.33</v>
          </cell>
          <cell r="M407">
            <v>0</v>
          </cell>
          <cell r="N407">
            <v>29307.53</v>
          </cell>
          <cell r="O407">
            <v>35919.86</v>
          </cell>
          <cell r="P407">
            <v>0</v>
          </cell>
          <cell r="Q407">
            <v>0</v>
          </cell>
          <cell r="S407">
            <v>0</v>
          </cell>
          <cell r="W407">
            <v>0</v>
          </cell>
          <cell r="X407">
            <v>257809.64</v>
          </cell>
          <cell r="AA407">
            <v>0</v>
          </cell>
          <cell r="AB407">
            <v>257809.64</v>
          </cell>
          <cell r="AE407">
            <v>401</v>
          </cell>
          <cell r="AF407">
            <v>13</v>
          </cell>
          <cell r="AG407" t="str">
            <v>MULTA POR AUTOCORRECCION ISN FISCALIZ.</v>
          </cell>
          <cell r="AH407">
            <v>0</v>
          </cell>
          <cell r="AI407">
            <v>257809.64</v>
          </cell>
        </row>
        <row r="408">
          <cell r="A408">
            <v>40114</v>
          </cell>
          <cell r="B408">
            <v>17308</v>
          </cell>
          <cell r="C408" t="str">
            <v>41171-3-008</v>
          </cell>
          <cell r="D408">
            <v>40114</v>
          </cell>
          <cell r="E408">
            <v>401</v>
          </cell>
          <cell r="F408">
            <v>14</v>
          </cell>
          <cell r="G408" t="str">
            <v>MULTA POR DESACATO ISN FISCALIZ.</v>
          </cell>
          <cell r="H408">
            <v>0</v>
          </cell>
          <cell r="I408">
            <v>5588</v>
          </cell>
          <cell r="J408">
            <v>0</v>
          </cell>
          <cell r="K408">
            <v>5588</v>
          </cell>
          <cell r="L408">
            <v>0</v>
          </cell>
          <cell r="M408">
            <v>0</v>
          </cell>
          <cell r="N408">
            <v>16142.85</v>
          </cell>
          <cell r="O408">
            <v>16142.85</v>
          </cell>
          <cell r="P408">
            <v>3725.06</v>
          </cell>
          <cell r="Q408">
            <v>5587.58</v>
          </cell>
          <cell r="S408">
            <v>9312.64</v>
          </cell>
          <cell r="W408">
            <v>0</v>
          </cell>
          <cell r="X408">
            <v>31043.489999999998</v>
          </cell>
          <cell r="AA408">
            <v>0</v>
          </cell>
          <cell r="AB408">
            <v>31043.49</v>
          </cell>
          <cell r="AE408">
            <v>401</v>
          </cell>
          <cell r="AF408">
            <v>14</v>
          </cell>
          <cell r="AG408" t="str">
            <v>MULTA POR DESACATO ISN FISCALIZ.</v>
          </cell>
          <cell r="AH408">
            <v>5587.58</v>
          </cell>
          <cell r="AI408">
            <v>31043.49</v>
          </cell>
        </row>
        <row r="409">
          <cell r="A409">
            <v>40117</v>
          </cell>
          <cell r="B409">
            <v>61909</v>
          </cell>
          <cell r="C409" t="str">
            <v>41621-1-008</v>
          </cell>
          <cell r="D409">
            <v>40117</v>
          </cell>
          <cell r="E409">
            <v>401</v>
          </cell>
          <cell r="F409">
            <v>17</v>
          </cell>
          <cell r="G409" t="str">
            <v>MULTAS PODER JUDICIAL</v>
          </cell>
          <cell r="H409">
            <v>36537.26</v>
          </cell>
          <cell r="I409">
            <v>44604.1</v>
          </cell>
          <cell r="J409">
            <v>79976.41</v>
          </cell>
          <cell r="K409">
            <v>161117.77000000002</v>
          </cell>
          <cell r="L409">
            <v>107891.05</v>
          </cell>
          <cell r="M409">
            <v>268223.45</v>
          </cell>
          <cell r="N409">
            <v>257831.2</v>
          </cell>
          <cell r="O409">
            <v>633945.69999999995</v>
          </cell>
          <cell r="P409">
            <v>1189285.6399999999</v>
          </cell>
          <cell r="Q409">
            <v>131176.42000000001</v>
          </cell>
          <cell r="S409">
            <v>1320462.0599999998</v>
          </cell>
          <cell r="W409">
            <v>0</v>
          </cell>
          <cell r="X409">
            <v>2115525.5299999998</v>
          </cell>
          <cell r="AA409">
            <v>0</v>
          </cell>
          <cell r="AB409">
            <v>2115525.5299999998</v>
          </cell>
          <cell r="AE409">
            <v>401</v>
          </cell>
          <cell r="AF409">
            <v>17</v>
          </cell>
          <cell r="AG409" t="str">
            <v>MULTAS PODER JUDICIAL</v>
          </cell>
          <cell r="AH409">
            <v>131176.42000000001</v>
          </cell>
          <cell r="AI409">
            <v>2115525.5299999998</v>
          </cell>
        </row>
        <row r="410">
          <cell r="A410">
            <v>40118</v>
          </cell>
          <cell r="B410">
            <v>61910</v>
          </cell>
          <cell r="C410" t="str">
            <v>41621-1-009</v>
          </cell>
          <cell r="D410">
            <v>40118</v>
          </cell>
          <cell r="E410">
            <v>401</v>
          </cell>
          <cell r="F410">
            <v>18</v>
          </cell>
          <cell r="G410" t="str">
            <v>MULTAS IMPUESTAS POR LA CONTRALORIA</v>
          </cell>
          <cell r="H410">
            <v>6590.46</v>
          </cell>
          <cell r="I410">
            <v>7459.5</v>
          </cell>
          <cell r="J410">
            <v>12228.15</v>
          </cell>
          <cell r="K410">
            <v>26278.11</v>
          </cell>
          <cell r="L410">
            <v>15272.41</v>
          </cell>
          <cell r="M410">
            <v>16160.9</v>
          </cell>
          <cell r="N410">
            <v>31505.26</v>
          </cell>
          <cell r="O410">
            <v>62938.569999999992</v>
          </cell>
          <cell r="P410">
            <v>13434.18</v>
          </cell>
          <cell r="Q410">
            <v>9050.39</v>
          </cell>
          <cell r="S410">
            <v>22484.57</v>
          </cell>
          <cell r="W410">
            <v>0</v>
          </cell>
          <cell r="X410">
            <v>111701.24999999999</v>
          </cell>
          <cell r="AA410">
            <v>0</v>
          </cell>
          <cell r="AB410">
            <v>111701.25</v>
          </cell>
          <cell r="AE410">
            <v>401</v>
          </cell>
          <cell r="AF410">
            <v>18</v>
          </cell>
          <cell r="AG410" t="str">
            <v>MULTAS IMPUESTAS POR LA CONTRALORIA</v>
          </cell>
          <cell r="AH410">
            <v>9050.39</v>
          </cell>
          <cell r="AI410">
            <v>111701.25</v>
          </cell>
        </row>
        <row r="411">
          <cell r="A411">
            <v>40119</v>
          </cell>
          <cell r="B411">
            <v>61911</v>
          </cell>
          <cell r="C411" t="str">
            <v>41621-1-010</v>
          </cell>
          <cell r="D411">
            <v>40119</v>
          </cell>
          <cell r="E411">
            <v>401</v>
          </cell>
          <cell r="F411">
            <v>19</v>
          </cell>
          <cell r="G411" t="str">
            <v>MULTAS TRANSP.PUB.(TAXI)SIN CONCESION</v>
          </cell>
          <cell r="H411">
            <v>0</v>
          </cell>
          <cell r="I411">
            <v>0</v>
          </cell>
          <cell r="J411">
            <v>0</v>
          </cell>
          <cell r="K411">
            <v>0</v>
          </cell>
          <cell r="L411">
            <v>4998</v>
          </cell>
          <cell r="M411">
            <v>0</v>
          </cell>
          <cell r="N411">
            <v>0</v>
          </cell>
          <cell r="O411">
            <v>4998</v>
          </cell>
          <cell r="P411">
            <v>0</v>
          </cell>
          <cell r="Q411">
            <v>0</v>
          </cell>
          <cell r="S411">
            <v>0</v>
          </cell>
          <cell r="W411">
            <v>0</v>
          </cell>
          <cell r="X411">
            <v>4998</v>
          </cell>
          <cell r="AA411">
            <v>0</v>
          </cell>
          <cell r="AB411">
            <v>4998</v>
          </cell>
          <cell r="AE411">
            <v>401</v>
          </cell>
          <cell r="AF411">
            <v>19</v>
          </cell>
          <cell r="AG411" t="str">
            <v>MULTAS TRANSP.PUB.(TAXI)SIN CONCESION</v>
          </cell>
          <cell r="AH411">
            <v>0</v>
          </cell>
          <cell r="AI411">
            <v>4998</v>
          </cell>
        </row>
        <row r="412">
          <cell r="A412">
            <v>40120</v>
          </cell>
          <cell r="B412">
            <v>61967</v>
          </cell>
          <cell r="C412" t="str">
            <v>41621-1-013</v>
          </cell>
          <cell r="E412">
            <v>401</v>
          </cell>
          <cell r="F412">
            <v>20</v>
          </cell>
          <cell r="G412" t="str">
            <v>DESCUENTO S/MULTAS</v>
          </cell>
          <cell r="H412">
            <v>0</v>
          </cell>
          <cell r="I412">
            <v>-5899.29</v>
          </cell>
          <cell r="J412">
            <v>-25644.54</v>
          </cell>
          <cell r="K412">
            <v>-31543.83</v>
          </cell>
          <cell r="L412">
            <v>0</v>
          </cell>
          <cell r="M412">
            <v>0</v>
          </cell>
          <cell r="N412">
            <v>-900.2</v>
          </cell>
          <cell r="O412">
            <v>-900.2</v>
          </cell>
          <cell r="P412">
            <v>0</v>
          </cell>
          <cell r="Q412">
            <v>0</v>
          </cell>
          <cell r="S412">
            <v>0</v>
          </cell>
          <cell r="W412">
            <v>0</v>
          </cell>
          <cell r="X412">
            <v>-32444.030000000002</v>
          </cell>
          <cell r="AA412">
            <v>0</v>
          </cell>
          <cell r="AB412">
            <v>-32444.03</v>
          </cell>
          <cell r="AE412">
            <v>401</v>
          </cell>
          <cell r="AF412">
            <v>20</v>
          </cell>
          <cell r="AG412" t="str">
            <v>DESCUENTO S/MULTAS</v>
          </cell>
          <cell r="AH412">
            <v>0</v>
          </cell>
          <cell r="AI412">
            <v>-32444.03</v>
          </cell>
        </row>
        <row r="413">
          <cell r="A413">
            <v>40121</v>
          </cell>
          <cell r="B413">
            <v>61968</v>
          </cell>
          <cell r="C413" t="str">
            <v>41621-1-014</v>
          </cell>
          <cell r="E413">
            <v>401</v>
          </cell>
          <cell r="F413">
            <v>21</v>
          </cell>
          <cell r="G413" t="str">
            <v>DESC.S/MULTA IMP.P/LA AGENCIA EST.D/TRAN</v>
          </cell>
          <cell r="H413">
            <v>0</v>
          </cell>
          <cell r="I413">
            <v>0</v>
          </cell>
          <cell r="J413">
            <v>0</v>
          </cell>
          <cell r="K413">
            <v>0</v>
          </cell>
          <cell r="L413">
            <v>0</v>
          </cell>
          <cell r="M413">
            <v>0</v>
          </cell>
          <cell r="N413">
            <v>0</v>
          </cell>
          <cell r="O413">
            <v>0</v>
          </cell>
          <cell r="P413">
            <v>0</v>
          </cell>
          <cell r="Q413">
            <v>0</v>
          </cell>
          <cell r="S413">
            <v>0</v>
          </cell>
          <cell r="W413">
            <v>0</v>
          </cell>
          <cell r="X413">
            <v>0</v>
          </cell>
          <cell r="AA413">
            <v>0</v>
          </cell>
          <cell r="AB413">
            <v>0</v>
          </cell>
          <cell r="AE413">
            <v>401</v>
          </cell>
          <cell r="AF413">
            <v>21</v>
          </cell>
          <cell r="AG413" t="str">
            <v>DESC.S/MULTA IMP.P/LA AGENCIA EST.D/TRAN</v>
          </cell>
          <cell r="AH413">
            <v>0</v>
          </cell>
          <cell r="AI413">
            <v>0</v>
          </cell>
        </row>
        <row r="414">
          <cell r="A414">
            <v>40122</v>
          </cell>
          <cell r="B414">
            <v>61969</v>
          </cell>
          <cell r="C414" t="str">
            <v>41621-1-015</v>
          </cell>
          <cell r="E414">
            <v>401</v>
          </cell>
          <cell r="F414">
            <v>22</v>
          </cell>
          <cell r="G414" t="str">
            <v>DESC.S/MULTAS D/LA SUBSECRETARIA D/SALUD</v>
          </cell>
          <cell r="H414">
            <v>0</v>
          </cell>
          <cell r="I414">
            <v>0</v>
          </cell>
          <cell r="J414">
            <v>0</v>
          </cell>
          <cell r="K414">
            <v>0</v>
          </cell>
          <cell r="L414">
            <v>0</v>
          </cell>
          <cell r="M414">
            <v>0</v>
          </cell>
          <cell r="N414">
            <v>0</v>
          </cell>
          <cell r="O414">
            <v>0</v>
          </cell>
          <cell r="P414">
            <v>0</v>
          </cell>
          <cell r="Q414">
            <v>0</v>
          </cell>
          <cell r="S414">
            <v>0</v>
          </cell>
          <cell r="W414">
            <v>0</v>
          </cell>
          <cell r="X414">
            <v>0</v>
          </cell>
          <cell r="AA414">
            <v>0</v>
          </cell>
          <cell r="AB414">
            <v>0</v>
          </cell>
          <cell r="AE414">
            <v>401</v>
          </cell>
          <cell r="AF414">
            <v>22</v>
          </cell>
          <cell r="AG414" t="str">
            <v>DESC.S/MULTAS D/LA SUBSECRETARIA D/SALUD</v>
          </cell>
          <cell r="AH414">
            <v>0</v>
          </cell>
          <cell r="AI414">
            <v>0</v>
          </cell>
        </row>
        <row r="415">
          <cell r="A415">
            <v>40123</v>
          </cell>
          <cell r="B415">
            <v>61970</v>
          </cell>
          <cell r="C415" t="str">
            <v>41621-1-016</v>
          </cell>
          <cell r="E415">
            <v>401</v>
          </cell>
          <cell r="F415">
            <v>23</v>
          </cell>
          <cell r="G415" t="str">
            <v>DES.S/MULTAS D/LA SUBSECRETARIA D/ECOLOG</v>
          </cell>
          <cell r="H415">
            <v>0</v>
          </cell>
          <cell r="I415">
            <v>0</v>
          </cell>
          <cell r="J415">
            <v>0</v>
          </cell>
          <cell r="K415">
            <v>0</v>
          </cell>
          <cell r="L415">
            <v>0</v>
          </cell>
          <cell r="M415">
            <v>0</v>
          </cell>
          <cell r="N415">
            <v>0</v>
          </cell>
          <cell r="O415">
            <v>0</v>
          </cell>
          <cell r="P415">
            <v>0</v>
          </cell>
          <cell r="Q415">
            <v>0</v>
          </cell>
          <cell r="S415">
            <v>0</v>
          </cell>
          <cell r="W415">
            <v>0</v>
          </cell>
          <cell r="X415">
            <v>0</v>
          </cell>
          <cell r="AA415">
            <v>0</v>
          </cell>
          <cell r="AB415">
            <v>0</v>
          </cell>
          <cell r="AE415">
            <v>401</v>
          </cell>
          <cell r="AF415">
            <v>23</v>
          </cell>
          <cell r="AG415" t="str">
            <v>DES.S/MULTAS D/LA SUBSECRETARIA D/ECOLOG</v>
          </cell>
          <cell r="AH415">
            <v>0</v>
          </cell>
          <cell r="AI415">
            <v>0</v>
          </cell>
        </row>
        <row r="416">
          <cell r="A416">
            <v>40124</v>
          </cell>
          <cell r="B416">
            <v>61971</v>
          </cell>
          <cell r="C416" t="str">
            <v>41621-1-017</v>
          </cell>
          <cell r="E416">
            <v>401</v>
          </cell>
          <cell r="F416">
            <v>24</v>
          </cell>
          <cell r="G416" t="str">
            <v>DESCUENTO S/OTRAS MULTAS</v>
          </cell>
          <cell r="H416">
            <v>0</v>
          </cell>
          <cell r="I416">
            <v>0</v>
          </cell>
          <cell r="J416">
            <v>0</v>
          </cell>
          <cell r="K416">
            <v>0</v>
          </cell>
          <cell r="L416">
            <v>0</v>
          </cell>
          <cell r="M416">
            <v>0</v>
          </cell>
          <cell r="N416">
            <v>0</v>
          </cell>
          <cell r="O416">
            <v>0</v>
          </cell>
          <cell r="P416">
            <v>0</v>
          </cell>
          <cell r="Q416">
            <v>0</v>
          </cell>
          <cell r="S416">
            <v>0</v>
          </cell>
          <cell r="W416">
            <v>0</v>
          </cell>
          <cell r="X416">
            <v>0</v>
          </cell>
          <cell r="AA416">
            <v>0</v>
          </cell>
          <cell r="AB416">
            <v>0</v>
          </cell>
          <cell r="AE416">
            <v>401</v>
          </cell>
          <cell r="AF416">
            <v>24</v>
          </cell>
          <cell r="AG416" t="str">
            <v>DESCUENTO S/OTRAS MULTAS</v>
          </cell>
          <cell r="AH416">
            <v>0</v>
          </cell>
          <cell r="AI416">
            <v>0</v>
          </cell>
        </row>
        <row r="417">
          <cell r="A417">
            <v>40125</v>
          </cell>
          <cell r="B417">
            <v>61972</v>
          </cell>
          <cell r="C417" t="str">
            <v>41621-1-018</v>
          </cell>
          <cell r="E417">
            <v>401</v>
          </cell>
          <cell r="F417">
            <v>25</v>
          </cell>
          <cell r="G417" t="str">
            <v>DESC.S/MULTAS DIREC. DE PROTECCION CIVIL</v>
          </cell>
          <cell r="H417">
            <v>0</v>
          </cell>
          <cell r="I417">
            <v>0</v>
          </cell>
          <cell r="J417">
            <v>0</v>
          </cell>
          <cell r="K417">
            <v>0</v>
          </cell>
          <cell r="L417">
            <v>0</v>
          </cell>
          <cell r="M417">
            <v>0</v>
          </cell>
          <cell r="N417">
            <v>0</v>
          </cell>
          <cell r="O417">
            <v>0</v>
          </cell>
          <cell r="P417">
            <v>0</v>
          </cell>
          <cell r="Q417">
            <v>0</v>
          </cell>
          <cell r="S417">
            <v>0</v>
          </cell>
          <cell r="W417">
            <v>0</v>
          </cell>
          <cell r="X417">
            <v>0</v>
          </cell>
          <cell r="AA417">
            <v>0</v>
          </cell>
          <cell r="AB417">
            <v>0</v>
          </cell>
          <cell r="AE417">
            <v>401</v>
          </cell>
          <cell r="AF417">
            <v>25</v>
          </cell>
          <cell r="AG417" t="str">
            <v>DESC.S/MULTAS DIREC. DE PROTECCION CIVIL</v>
          </cell>
          <cell r="AH417">
            <v>0</v>
          </cell>
          <cell r="AI417">
            <v>0</v>
          </cell>
        </row>
        <row r="418">
          <cell r="A418">
            <v>40126</v>
          </cell>
          <cell r="B418">
            <v>61973</v>
          </cell>
          <cell r="C418" t="str">
            <v>41621-1-019</v>
          </cell>
          <cell r="E418">
            <v>401</v>
          </cell>
          <cell r="F418">
            <v>26</v>
          </cell>
          <cell r="G418" t="str">
            <v>DESC.S/MULTAS POR INCUMPLIMIENTO DE REQ.</v>
          </cell>
          <cell r="H418">
            <v>0</v>
          </cell>
          <cell r="I418">
            <v>0</v>
          </cell>
          <cell r="J418">
            <v>0</v>
          </cell>
          <cell r="K418">
            <v>0</v>
          </cell>
          <cell r="L418">
            <v>0</v>
          </cell>
          <cell r="M418">
            <v>0</v>
          </cell>
          <cell r="N418">
            <v>0</v>
          </cell>
          <cell r="O418">
            <v>0</v>
          </cell>
          <cell r="P418">
            <v>0</v>
          </cell>
          <cell r="Q418">
            <v>0</v>
          </cell>
          <cell r="S418">
            <v>0</v>
          </cell>
          <cell r="W418">
            <v>0</v>
          </cell>
          <cell r="X418">
            <v>0</v>
          </cell>
          <cell r="AA418">
            <v>0</v>
          </cell>
          <cell r="AB418">
            <v>0</v>
          </cell>
          <cell r="AE418">
            <v>401</v>
          </cell>
          <cell r="AF418">
            <v>26</v>
          </cell>
          <cell r="AG418" t="str">
            <v>DESC.S/MULTAS POR INCUMPLIMIENTO DE REQ.</v>
          </cell>
          <cell r="AH418">
            <v>0</v>
          </cell>
          <cell r="AI418">
            <v>0</v>
          </cell>
        </row>
        <row r="419">
          <cell r="A419">
            <v>40127</v>
          </cell>
          <cell r="B419">
            <v>61974</v>
          </cell>
          <cell r="C419" t="str">
            <v>41621-1-020</v>
          </cell>
          <cell r="E419">
            <v>401</v>
          </cell>
          <cell r="F419">
            <v>27</v>
          </cell>
          <cell r="G419" t="str">
            <v>DESCUENTO S/MULTAS PODER JUDICIAL</v>
          </cell>
          <cell r="H419">
            <v>0</v>
          </cell>
          <cell r="I419">
            <v>0</v>
          </cell>
          <cell r="J419">
            <v>0</v>
          </cell>
          <cell r="K419">
            <v>0</v>
          </cell>
          <cell r="L419">
            <v>0</v>
          </cell>
          <cell r="M419">
            <v>0</v>
          </cell>
          <cell r="N419">
            <v>0</v>
          </cell>
          <cell r="O419">
            <v>0</v>
          </cell>
          <cell r="P419">
            <v>0</v>
          </cell>
          <cell r="Q419">
            <v>0</v>
          </cell>
          <cell r="S419">
            <v>0</v>
          </cell>
          <cell r="W419">
            <v>0</v>
          </cell>
          <cell r="X419">
            <v>0</v>
          </cell>
          <cell r="AA419">
            <v>0</v>
          </cell>
          <cell r="AB419">
            <v>0</v>
          </cell>
          <cell r="AE419">
            <v>401</v>
          </cell>
          <cell r="AF419">
            <v>27</v>
          </cell>
          <cell r="AG419" t="str">
            <v>DESCUENTO S/MULTAS PODER JUDICIAL</v>
          </cell>
          <cell r="AH419">
            <v>0</v>
          </cell>
          <cell r="AI419">
            <v>0</v>
          </cell>
        </row>
        <row r="420">
          <cell r="A420">
            <v>40128</v>
          </cell>
          <cell r="B420">
            <v>61975</v>
          </cell>
          <cell r="C420" t="str">
            <v>41621-1-021</v>
          </cell>
          <cell r="E420">
            <v>401</v>
          </cell>
          <cell r="F420">
            <v>28</v>
          </cell>
          <cell r="G420" t="str">
            <v>DESC.S/MULTAS IMPUESTAS POR CONTRALORIA</v>
          </cell>
          <cell r="H420">
            <v>0</v>
          </cell>
          <cell r="I420">
            <v>0</v>
          </cell>
          <cell r="J420">
            <v>0</v>
          </cell>
          <cell r="K420">
            <v>0</v>
          </cell>
          <cell r="L420">
            <v>0</v>
          </cell>
          <cell r="M420">
            <v>0</v>
          </cell>
          <cell r="N420">
            <v>0</v>
          </cell>
          <cell r="O420">
            <v>0</v>
          </cell>
          <cell r="P420">
            <v>0</v>
          </cell>
          <cell r="Q420">
            <v>0</v>
          </cell>
          <cell r="S420">
            <v>0</v>
          </cell>
          <cell r="W420">
            <v>0</v>
          </cell>
          <cell r="X420">
            <v>0</v>
          </cell>
          <cell r="AA420">
            <v>0</v>
          </cell>
          <cell r="AB420">
            <v>0</v>
          </cell>
          <cell r="AE420">
            <v>401</v>
          </cell>
          <cell r="AF420">
            <v>28</v>
          </cell>
          <cell r="AG420" t="str">
            <v>DESC.S/MULTAS IMPUESTAS POR CONTRALORIA</v>
          </cell>
          <cell r="AH420">
            <v>0</v>
          </cell>
          <cell r="AI420">
            <v>0</v>
          </cell>
        </row>
        <row r="421">
          <cell r="A421">
            <v>40129</v>
          </cell>
          <cell r="B421">
            <v>61976</v>
          </cell>
          <cell r="C421" t="str">
            <v>41621-1-022</v>
          </cell>
          <cell r="E421">
            <v>401</v>
          </cell>
          <cell r="F421">
            <v>29</v>
          </cell>
          <cell r="G421" t="str">
            <v>DES.S/MULTAS TRANS.PUB(TAXIS)SIN CONCESI</v>
          </cell>
          <cell r="H421">
            <v>0</v>
          </cell>
          <cell r="I421">
            <v>0</v>
          </cell>
          <cell r="J421">
            <v>0</v>
          </cell>
          <cell r="K421">
            <v>0</v>
          </cell>
          <cell r="L421">
            <v>0</v>
          </cell>
          <cell r="M421">
            <v>0</v>
          </cell>
          <cell r="N421">
            <v>0</v>
          </cell>
          <cell r="O421">
            <v>0</v>
          </cell>
          <cell r="P421">
            <v>0</v>
          </cell>
          <cell r="Q421">
            <v>0</v>
          </cell>
          <cell r="S421">
            <v>0</v>
          </cell>
          <cell r="W421">
            <v>0</v>
          </cell>
          <cell r="X421">
            <v>0</v>
          </cell>
          <cell r="AA421">
            <v>0</v>
          </cell>
          <cell r="AB421">
            <v>0</v>
          </cell>
          <cell r="AE421">
            <v>401</v>
          </cell>
          <cell r="AF421">
            <v>29</v>
          </cell>
          <cell r="AG421" t="str">
            <v>DES.S/MULTAS TRANS.PUB(TAXIS)SIN CONCESI</v>
          </cell>
          <cell r="AH421">
            <v>0</v>
          </cell>
          <cell r="AI421">
            <v>0</v>
          </cell>
        </row>
        <row r="422">
          <cell r="A422">
            <v>40160</v>
          </cell>
          <cell r="B422">
            <v>45102</v>
          </cell>
          <cell r="C422" t="str">
            <v>41441-1-002</v>
          </cell>
          <cell r="D422">
            <v>40160</v>
          </cell>
          <cell r="E422">
            <v>401</v>
          </cell>
          <cell r="F422">
            <v>60</v>
          </cell>
          <cell r="G422" t="str">
            <v>SUBSIDIOS SANCIONES EN CARTAS DE NO PROP</v>
          </cell>
          <cell r="H422">
            <v>0</v>
          </cell>
          <cell r="I422">
            <v>0</v>
          </cell>
          <cell r="J422">
            <v>0</v>
          </cell>
          <cell r="K422">
            <v>0</v>
          </cell>
          <cell r="L422">
            <v>0</v>
          </cell>
          <cell r="M422">
            <v>0</v>
          </cell>
          <cell r="N422">
            <v>0</v>
          </cell>
          <cell r="O422">
            <v>0</v>
          </cell>
          <cell r="P422">
            <v>0</v>
          </cell>
          <cell r="Q422">
            <v>0</v>
          </cell>
          <cell r="S422">
            <v>0</v>
          </cell>
          <cell r="W422">
            <v>0</v>
          </cell>
          <cell r="X422">
            <v>0</v>
          </cell>
          <cell r="AA422">
            <v>0</v>
          </cell>
          <cell r="AB422">
            <v>0</v>
          </cell>
          <cell r="AE422">
            <v>401</v>
          </cell>
          <cell r="AF422">
            <v>60</v>
          </cell>
          <cell r="AG422" t="str">
            <v>SUBSIDIOS SANCIONES EN CARTAS DE NO PROP</v>
          </cell>
          <cell r="AH422">
            <v>0</v>
          </cell>
          <cell r="AI422">
            <v>0</v>
          </cell>
        </row>
        <row r="423">
          <cell r="A423">
            <v>40161</v>
          </cell>
          <cell r="B423">
            <v>45202</v>
          </cell>
          <cell r="C423" t="str">
            <v>41441-2-002</v>
          </cell>
          <cell r="D423">
            <v>40161</v>
          </cell>
          <cell r="E423">
            <v>401</v>
          </cell>
          <cell r="F423">
            <v>61</v>
          </cell>
          <cell r="G423" t="str">
            <v>SUB SANCIONES POR REG DE CONSTRUCCION</v>
          </cell>
          <cell r="H423">
            <v>-42660</v>
          </cell>
          <cell r="I423">
            <v>-126400</v>
          </cell>
          <cell r="J423">
            <v>-14092</v>
          </cell>
          <cell r="K423">
            <v>-183152</v>
          </cell>
          <cell r="L423">
            <v>-6384</v>
          </cell>
          <cell r="M423">
            <v>-12521</v>
          </cell>
          <cell r="N423">
            <v>-7471</v>
          </cell>
          <cell r="O423">
            <v>-26376</v>
          </cell>
          <cell r="P423">
            <v>-12979</v>
          </cell>
          <cell r="Q423">
            <v>-5303</v>
          </cell>
          <cell r="S423">
            <v>-18282</v>
          </cell>
          <cell r="W423">
            <v>0</v>
          </cell>
          <cell r="X423">
            <v>-227810</v>
          </cell>
          <cell r="AA423">
            <v>0</v>
          </cell>
          <cell r="AB423">
            <v>-227810</v>
          </cell>
          <cell r="AE423">
            <v>401</v>
          </cell>
          <cell r="AF423">
            <v>61</v>
          </cell>
          <cell r="AG423" t="str">
            <v>SUB SANCIONES POR REG DE CONSTRUCCION</v>
          </cell>
          <cell r="AH423">
            <v>-5303</v>
          </cell>
          <cell r="AI423">
            <v>-227810</v>
          </cell>
        </row>
        <row r="424">
          <cell r="A424">
            <v>40162</v>
          </cell>
          <cell r="B424">
            <v>45204</v>
          </cell>
          <cell r="C424" t="str">
            <v>41441-2-004</v>
          </cell>
          <cell r="D424">
            <v>40162</v>
          </cell>
          <cell r="E424">
            <v>401</v>
          </cell>
          <cell r="F424">
            <v>62</v>
          </cell>
          <cell r="G424" t="str">
            <v>SUB SANCIONES PRESENT DE AVISOS DE ENAJ</v>
          </cell>
          <cell r="H424">
            <v>0</v>
          </cell>
          <cell r="I424">
            <v>0</v>
          </cell>
          <cell r="J424">
            <v>0</v>
          </cell>
          <cell r="K424">
            <v>0</v>
          </cell>
          <cell r="L424">
            <v>0</v>
          </cell>
          <cell r="M424">
            <v>0</v>
          </cell>
          <cell r="N424">
            <v>0</v>
          </cell>
          <cell r="O424">
            <v>0</v>
          </cell>
          <cell r="P424">
            <v>0</v>
          </cell>
          <cell r="Q424">
            <v>0</v>
          </cell>
          <cell r="S424">
            <v>0</v>
          </cell>
          <cell r="W424">
            <v>0</v>
          </cell>
          <cell r="X424">
            <v>0</v>
          </cell>
          <cell r="AA424">
            <v>0</v>
          </cell>
          <cell r="AB424">
            <v>0</v>
          </cell>
          <cell r="AE424">
            <v>401</v>
          </cell>
          <cell r="AF424">
            <v>62</v>
          </cell>
          <cell r="AG424" t="str">
            <v>SUB SANCIONES PRESENT DE AVISOS DE ENAJ</v>
          </cell>
          <cell r="AH424">
            <v>0</v>
          </cell>
          <cell r="AI424">
            <v>0</v>
          </cell>
        </row>
        <row r="425">
          <cell r="A425">
            <v>40163</v>
          </cell>
          <cell r="B425">
            <v>61914</v>
          </cell>
          <cell r="C425" t="str">
            <v>41621-3-001</v>
          </cell>
          <cell r="D425">
            <v>40163</v>
          </cell>
          <cell r="E425">
            <v>401</v>
          </cell>
          <cell r="F425">
            <v>63</v>
          </cell>
          <cell r="G425" t="str">
            <v>SUBSIDIO MULTAS TRANSP.PUB.(TAXI)S/CONCE</v>
          </cell>
          <cell r="H425">
            <v>0</v>
          </cell>
          <cell r="I425">
            <v>0</v>
          </cell>
          <cell r="J425">
            <v>0</v>
          </cell>
          <cell r="K425">
            <v>0</v>
          </cell>
          <cell r="L425">
            <v>0</v>
          </cell>
          <cell r="M425">
            <v>0</v>
          </cell>
          <cell r="N425">
            <v>0</v>
          </cell>
          <cell r="O425">
            <v>0</v>
          </cell>
          <cell r="P425">
            <v>0</v>
          </cell>
          <cell r="Q425">
            <v>0</v>
          </cell>
          <cell r="S425">
            <v>0</v>
          </cell>
          <cell r="W425">
            <v>0</v>
          </cell>
          <cell r="X425">
            <v>0</v>
          </cell>
          <cell r="AA425">
            <v>0</v>
          </cell>
          <cell r="AB425">
            <v>0</v>
          </cell>
          <cell r="AE425">
            <v>401</v>
          </cell>
          <cell r="AF425">
            <v>63</v>
          </cell>
          <cell r="AG425" t="str">
            <v>SUBSIDIO MULTAS TRANSP.PUB.(TAXI)S/CONCE</v>
          </cell>
          <cell r="AH425">
            <v>0</v>
          </cell>
          <cell r="AI425">
            <v>0</v>
          </cell>
        </row>
        <row r="426">
          <cell r="A426">
            <v>40200</v>
          </cell>
          <cell r="B426">
            <v>45103</v>
          </cell>
          <cell r="C426" t="str">
            <v>41441-1-003</v>
          </cell>
          <cell r="D426">
            <v>40200</v>
          </cell>
          <cell r="E426">
            <v>402</v>
          </cell>
          <cell r="F426">
            <v>0</v>
          </cell>
          <cell r="G426" t="str">
            <v>RECARGOS</v>
          </cell>
          <cell r="H426">
            <v>30</v>
          </cell>
          <cell r="I426">
            <v>0</v>
          </cell>
          <cell r="J426">
            <v>141.54</v>
          </cell>
          <cell r="K426">
            <v>171.54</v>
          </cell>
          <cell r="L426">
            <v>109.91</v>
          </cell>
          <cell r="M426">
            <v>3428</v>
          </cell>
          <cell r="N426">
            <v>175.91</v>
          </cell>
          <cell r="O426">
            <v>3713.8199999999997</v>
          </cell>
          <cell r="P426">
            <v>3839.6</v>
          </cell>
          <cell r="Q426">
            <v>290.94</v>
          </cell>
          <cell r="S426">
            <v>4130.54</v>
          </cell>
          <cell r="W426">
            <v>0</v>
          </cell>
          <cell r="X426">
            <v>8015.9</v>
          </cell>
          <cell r="AA426">
            <v>0</v>
          </cell>
          <cell r="AB426">
            <v>8015.9</v>
          </cell>
          <cell r="AE426">
            <v>402</v>
          </cell>
          <cell r="AF426">
            <v>0</v>
          </cell>
          <cell r="AG426" t="str">
            <v>RECARGOS</v>
          </cell>
          <cell r="AH426">
            <v>290.94</v>
          </cell>
          <cell r="AI426">
            <v>8015.9</v>
          </cell>
        </row>
        <row r="427">
          <cell r="A427">
            <v>40201</v>
          </cell>
          <cell r="B427">
            <v>17301</v>
          </cell>
          <cell r="C427" t="str">
            <v>41171-3-001</v>
          </cell>
          <cell r="D427">
            <v>40201</v>
          </cell>
          <cell r="E427">
            <v>402</v>
          </cell>
          <cell r="F427">
            <v>1</v>
          </cell>
          <cell r="G427" t="str">
            <v>RECARGOS I.S.N. FISCALIZ.</v>
          </cell>
          <cell r="H427">
            <v>98106</v>
          </cell>
          <cell r="I427">
            <v>69651</v>
          </cell>
          <cell r="J427">
            <v>223676</v>
          </cell>
          <cell r="K427">
            <v>391433</v>
          </cell>
          <cell r="L427">
            <v>48965</v>
          </cell>
          <cell r="M427">
            <v>75379.09</v>
          </cell>
          <cell r="N427">
            <v>103448.32000000001</v>
          </cell>
          <cell r="O427">
            <v>227792.41</v>
          </cell>
          <cell r="P427">
            <v>262294.34999999998</v>
          </cell>
          <cell r="Q427">
            <v>0</v>
          </cell>
          <cell r="S427">
            <v>262294.34999999998</v>
          </cell>
          <cell r="W427">
            <v>0</v>
          </cell>
          <cell r="X427">
            <v>881519.76</v>
          </cell>
          <cell r="AA427">
            <v>0</v>
          </cell>
          <cell r="AB427">
            <v>881519.76</v>
          </cell>
          <cell r="AE427">
            <v>402</v>
          </cell>
          <cell r="AF427">
            <v>1</v>
          </cell>
          <cell r="AG427" t="str">
            <v>RECARGOS I.S.N. FISCALIZ.</v>
          </cell>
          <cell r="AH427">
            <v>0</v>
          </cell>
          <cell r="AI427">
            <v>881519.76</v>
          </cell>
        </row>
        <row r="428">
          <cell r="A428">
            <v>40203</v>
          </cell>
          <cell r="B428">
            <v>17201</v>
          </cell>
          <cell r="C428" t="str">
            <v>41171-2-001</v>
          </cell>
          <cell r="D428">
            <v>40203</v>
          </cell>
          <cell r="E428">
            <v>402</v>
          </cell>
          <cell r="F428">
            <v>3</v>
          </cell>
          <cell r="G428" t="str">
            <v>RECARGOS DE IMP.DE TRANSMISION</v>
          </cell>
          <cell r="H428">
            <v>0</v>
          </cell>
          <cell r="I428">
            <v>0</v>
          </cell>
          <cell r="J428">
            <v>0</v>
          </cell>
          <cell r="K428">
            <v>0</v>
          </cell>
          <cell r="L428">
            <v>0</v>
          </cell>
          <cell r="M428">
            <v>0</v>
          </cell>
          <cell r="N428">
            <v>0</v>
          </cell>
          <cell r="O428">
            <v>0</v>
          </cell>
          <cell r="P428">
            <v>0</v>
          </cell>
          <cell r="Q428">
            <v>0</v>
          </cell>
          <cell r="S428">
            <v>0</v>
          </cell>
          <cell r="W428">
            <v>0</v>
          </cell>
          <cell r="X428">
            <v>0</v>
          </cell>
          <cell r="AA428">
            <v>0</v>
          </cell>
          <cell r="AB428">
            <v>0</v>
          </cell>
          <cell r="AE428">
            <v>402</v>
          </cell>
          <cell r="AF428">
            <v>3</v>
          </cell>
          <cell r="AG428" t="str">
            <v>RECARGOS DE IMP.DE TRANSMISION</v>
          </cell>
          <cell r="AH428">
            <v>0</v>
          </cell>
          <cell r="AI428">
            <v>0</v>
          </cell>
        </row>
        <row r="429">
          <cell r="A429">
            <v>40204</v>
          </cell>
          <cell r="B429">
            <v>17302</v>
          </cell>
          <cell r="C429" t="str">
            <v>41171-3-002</v>
          </cell>
          <cell r="D429">
            <v>40204</v>
          </cell>
          <cell r="E429">
            <v>402</v>
          </cell>
          <cell r="F429">
            <v>4</v>
          </cell>
          <cell r="G429" t="str">
            <v>RECARGOS DEL I.S.N</v>
          </cell>
          <cell r="H429">
            <v>445418.89</v>
          </cell>
          <cell r="I429">
            <v>632959.77</v>
          </cell>
          <cell r="J429">
            <v>516162.74</v>
          </cell>
          <cell r="K429">
            <v>1594541.4000000001</v>
          </cell>
          <cell r="L429">
            <v>510760.78</v>
          </cell>
          <cell r="M429">
            <v>679821.64</v>
          </cell>
          <cell r="N429">
            <v>833330.15</v>
          </cell>
          <cell r="O429">
            <v>2023912.5699999998</v>
          </cell>
          <cell r="P429">
            <v>651229.81000000006</v>
          </cell>
          <cell r="Q429">
            <v>976823.86</v>
          </cell>
          <cell r="S429">
            <v>1628053.67</v>
          </cell>
          <cell r="W429">
            <v>0</v>
          </cell>
          <cell r="X429">
            <v>5246507.6399999997</v>
          </cell>
          <cell r="AA429">
            <v>0</v>
          </cell>
          <cell r="AB429">
            <v>5246507.6399999997</v>
          </cell>
          <cell r="AE429">
            <v>402</v>
          </cell>
          <cell r="AF429">
            <v>4</v>
          </cell>
          <cell r="AG429" t="str">
            <v>RECARGOS DEL I.S.N</v>
          </cell>
          <cell r="AH429">
            <v>976823.86</v>
          </cell>
          <cell r="AI429">
            <v>5246507.6399999997</v>
          </cell>
        </row>
        <row r="430">
          <cell r="A430">
            <v>40205</v>
          </cell>
          <cell r="B430">
            <v>17101</v>
          </cell>
          <cell r="C430" t="str">
            <v>41171-1-001</v>
          </cell>
          <cell r="D430">
            <v>40205</v>
          </cell>
          <cell r="E430">
            <v>402</v>
          </cell>
          <cell r="F430">
            <v>5</v>
          </cell>
          <cell r="G430" t="str">
            <v>RECARGOS DEL IMP.SOBRE HOSPEDAJE</v>
          </cell>
          <cell r="H430">
            <v>1335.55</v>
          </cell>
          <cell r="I430">
            <v>2920.81</v>
          </cell>
          <cell r="J430">
            <v>4366.62</v>
          </cell>
          <cell r="K430">
            <v>8622.98</v>
          </cell>
          <cell r="L430">
            <v>8460.1</v>
          </cell>
          <cell r="M430">
            <v>3310.17</v>
          </cell>
          <cell r="N430">
            <v>2472.52</v>
          </cell>
          <cell r="O430">
            <v>14242.79</v>
          </cell>
          <cell r="P430">
            <v>90568.33</v>
          </cell>
          <cell r="Q430">
            <v>7164.79</v>
          </cell>
          <cell r="S430">
            <v>97733.119999999995</v>
          </cell>
          <cell r="W430">
            <v>0</v>
          </cell>
          <cell r="X430">
            <v>120598.89</v>
          </cell>
          <cell r="AA430">
            <v>0</v>
          </cell>
          <cell r="AB430">
            <v>120598.89</v>
          </cell>
          <cell r="AE430">
            <v>402</v>
          </cell>
          <cell r="AF430">
            <v>5</v>
          </cell>
          <cell r="AG430" t="str">
            <v>RECARGOS DEL IMP.SOBRE HOSPEDAJE</v>
          </cell>
          <cell r="AH430">
            <v>7164.79</v>
          </cell>
          <cell r="AI430">
            <v>120598.89</v>
          </cell>
        </row>
        <row r="431">
          <cell r="A431">
            <v>40206</v>
          </cell>
          <cell r="B431">
            <v>61939</v>
          </cell>
          <cell r="C431" t="str">
            <v>41691-3-002</v>
          </cell>
          <cell r="D431">
            <v>40206</v>
          </cell>
          <cell r="E431">
            <v>402</v>
          </cell>
          <cell r="F431">
            <v>6</v>
          </cell>
          <cell r="G431" t="str">
            <v>INTERESES POR PLAZO I.S.N.</v>
          </cell>
          <cell r="H431">
            <v>72905.850000000006</v>
          </cell>
          <cell r="I431">
            <v>72874.63</v>
          </cell>
          <cell r="J431">
            <v>73364.83</v>
          </cell>
          <cell r="K431">
            <v>219145.31</v>
          </cell>
          <cell r="L431">
            <v>80192.289999999994</v>
          </cell>
          <cell r="M431">
            <v>53692.35</v>
          </cell>
          <cell r="N431">
            <v>71644.990000000005</v>
          </cell>
          <cell r="O431">
            <v>205529.63</v>
          </cell>
          <cell r="P431">
            <v>82594.94</v>
          </cell>
          <cell r="Q431">
            <v>54570.49</v>
          </cell>
          <cell r="S431">
            <v>137165.43</v>
          </cell>
          <cell r="W431">
            <v>0</v>
          </cell>
          <cell r="X431">
            <v>561840.37</v>
          </cell>
          <cell r="AA431">
            <v>0</v>
          </cell>
          <cell r="AB431">
            <v>561840.37</v>
          </cell>
          <cell r="AE431">
            <v>402</v>
          </cell>
          <cell r="AF431">
            <v>6</v>
          </cell>
          <cell r="AG431" t="str">
            <v>INTERESES POR PLAZO I.S.N.</v>
          </cell>
          <cell r="AH431">
            <v>54570.49</v>
          </cell>
          <cell r="AI431">
            <v>561840.37</v>
          </cell>
        </row>
        <row r="432">
          <cell r="A432">
            <v>40209</v>
          </cell>
          <cell r="B432">
            <v>61937</v>
          </cell>
          <cell r="C432" t="str">
            <v>41681-1-002</v>
          </cell>
          <cell r="D432">
            <v>40209</v>
          </cell>
          <cell r="E432">
            <v>402</v>
          </cell>
          <cell r="F432">
            <v>9</v>
          </cell>
          <cell r="G432" t="str">
            <v>RECARGOS X MULTAS AGENCIA EST.DE TRANSP.</v>
          </cell>
          <cell r="H432">
            <v>0</v>
          </cell>
          <cell r="I432">
            <v>0</v>
          </cell>
          <cell r="J432">
            <v>0</v>
          </cell>
          <cell r="K432">
            <v>0</v>
          </cell>
          <cell r="L432">
            <v>0</v>
          </cell>
          <cell r="M432">
            <v>0</v>
          </cell>
          <cell r="N432">
            <v>0</v>
          </cell>
          <cell r="O432">
            <v>0</v>
          </cell>
          <cell r="P432">
            <v>0</v>
          </cell>
          <cell r="Q432">
            <v>0</v>
          </cell>
          <cell r="S432">
            <v>0</v>
          </cell>
          <cell r="W432">
            <v>0</v>
          </cell>
          <cell r="X432">
            <v>0</v>
          </cell>
          <cell r="AA432">
            <v>0</v>
          </cell>
          <cell r="AB432">
            <v>0</v>
          </cell>
          <cell r="AE432">
            <v>402</v>
          </cell>
          <cell r="AF432">
            <v>9</v>
          </cell>
          <cell r="AG432" t="str">
            <v>RECARGOS X MULTAS AGENCIA EST.DE TRANSP.</v>
          </cell>
          <cell r="AH432">
            <v>0</v>
          </cell>
          <cell r="AI432">
            <v>0</v>
          </cell>
        </row>
        <row r="433">
          <cell r="A433">
            <v>40210</v>
          </cell>
          <cell r="B433">
            <v>61938</v>
          </cell>
          <cell r="C433" t="str">
            <v>41691-3-001</v>
          </cell>
          <cell r="D433">
            <v>40210</v>
          </cell>
          <cell r="E433">
            <v>402</v>
          </cell>
          <cell r="F433">
            <v>10</v>
          </cell>
          <cell r="G433" t="str">
            <v>INTS.X PLAZO X MULT.ESTAT.DIR.CRED.Y COB</v>
          </cell>
          <cell r="H433">
            <v>0</v>
          </cell>
          <cell r="I433">
            <v>0</v>
          </cell>
          <cell r="J433">
            <v>0</v>
          </cell>
          <cell r="K433">
            <v>0</v>
          </cell>
          <cell r="L433">
            <v>0</v>
          </cell>
          <cell r="M433">
            <v>0</v>
          </cell>
          <cell r="N433">
            <v>0</v>
          </cell>
          <cell r="O433">
            <v>0</v>
          </cell>
          <cell r="P433">
            <v>0</v>
          </cell>
          <cell r="Q433">
            <v>0</v>
          </cell>
          <cell r="S433">
            <v>0</v>
          </cell>
          <cell r="W433">
            <v>0</v>
          </cell>
          <cell r="X433">
            <v>0</v>
          </cell>
          <cell r="AA433">
            <v>0</v>
          </cell>
          <cell r="AB433">
            <v>0</v>
          </cell>
          <cell r="AE433">
            <v>402</v>
          </cell>
          <cell r="AF433">
            <v>10</v>
          </cell>
          <cell r="AG433" t="str">
            <v>INTS.X PLAZO X MULT.ESTAT.DIR.CRED.Y COB</v>
          </cell>
          <cell r="AH433">
            <v>0</v>
          </cell>
          <cell r="AI433">
            <v>0</v>
          </cell>
        </row>
        <row r="434">
          <cell r="A434">
            <v>40211</v>
          </cell>
          <cell r="B434">
            <v>17303</v>
          </cell>
          <cell r="C434" t="str">
            <v>41171-3-003</v>
          </cell>
          <cell r="D434">
            <v>40211</v>
          </cell>
          <cell r="E434">
            <v>402</v>
          </cell>
          <cell r="F434">
            <v>11</v>
          </cell>
          <cell r="G434" t="str">
            <v>SUB.DE RECARGOS DE IMPUESTO S/NOMINAS</v>
          </cell>
          <cell r="H434">
            <v>0</v>
          </cell>
          <cell r="I434">
            <v>0</v>
          </cell>
          <cell r="J434">
            <v>0</v>
          </cell>
          <cell r="K434">
            <v>0</v>
          </cell>
          <cell r="L434">
            <v>0</v>
          </cell>
          <cell r="M434">
            <v>0</v>
          </cell>
          <cell r="N434">
            <v>0</v>
          </cell>
          <cell r="O434">
            <v>0</v>
          </cell>
          <cell r="P434">
            <v>0</v>
          </cell>
          <cell r="Q434">
            <v>0</v>
          </cell>
          <cell r="S434">
            <v>0</v>
          </cell>
          <cell r="W434">
            <v>0</v>
          </cell>
          <cell r="X434">
            <v>0</v>
          </cell>
          <cell r="AA434">
            <v>0</v>
          </cell>
          <cell r="AB434">
            <v>0</v>
          </cell>
          <cell r="AE434">
            <v>402</v>
          </cell>
          <cell r="AF434">
            <v>11</v>
          </cell>
          <cell r="AG434" t="str">
            <v>SUB.DE RECARGOS DE IMPUESTO S/NOMINAS</v>
          </cell>
          <cell r="AH434">
            <v>0</v>
          </cell>
          <cell r="AI434">
            <v>0</v>
          </cell>
        </row>
        <row r="435">
          <cell r="A435">
            <v>40212</v>
          </cell>
          <cell r="B435">
            <v>61936</v>
          </cell>
          <cell r="C435" t="str">
            <v>41681-1-001</v>
          </cell>
          <cell r="D435">
            <v>40212</v>
          </cell>
          <cell r="E435">
            <v>402</v>
          </cell>
          <cell r="F435">
            <v>12</v>
          </cell>
          <cell r="G435" t="str">
            <v>RECARGOS PLUSVALIA LINCOLN</v>
          </cell>
          <cell r="H435">
            <v>6426.59</v>
          </cell>
          <cell r="I435">
            <v>0</v>
          </cell>
          <cell r="J435">
            <v>11705.11</v>
          </cell>
          <cell r="K435">
            <v>18131.7</v>
          </cell>
          <cell r="L435">
            <v>48332.9</v>
          </cell>
          <cell r="M435">
            <v>10439.9</v>
          </cell>
          <cell r="N435">
            <v>773.32</v>
          </cell>
          <cell r="O435">
            <v>59546.12</v>
          </cell>
          <cell r="P435">
            <v>18069.25</v>
          </cell>
          <cell r="Q435">
            <v>2215.85</v>
          </cell>
          <cell r="S435">
            <v>20285.099999999999</v>
          </cell>
          <cell r="W435">
            <v>0</v>
          </cell>
          <cell r="X435">
            <v>97962.92</v>
          </cell>
          <cell r="AA435">
            <v>0</v>
          </cell>
          <cell r="AB435">
            <v>97962.92</v>
          </cell>
          <cell r="AE435">
            <v>402</v>
          </cell>
          <cell r="AF435">
            <v>12</v>
          </cell>
          <cell r="AG435" t="str">
            <v>RECARGOS PLUSVALIA LINCOLN</v>
          </cell>
          <cell r="AH435">
            <v>2215.85</v>
          </cell>
          <cell r="AI435">
            <v>97962.92</v>
          </cell>
        </row>
        <row r="436">
          <cell r="A436">
            <v>40300</v>
          </cell>
          <cell r="B436">
            <v>61915</v>
          </cell>
          <cell r="C436" t="str">
            <v>41621-4-001</v>
          </cell>
          <cell r="D436">
            <v>40300</v>
          </cell>
          <cell r="E436">
            <v>403</v>
          </cell>
          <cell r="F436">
            <v>0</v>
          </cell>
          <cell r="G436" t="str">
            <v>SANCIONES</v>
          </cell>
          <cell r="H436">
            <v>125175.64</v>
          </cell>
          <cell r="I436">
            <v>55650.93</v>
          </cell>
          <cell r="J436">
            <v>66291.44</v>
          </cell>
          <cell r="K436">
            <v>247118.01</v>
          </cell>
          <cell r="L436">
            <v>345603.4</v>
          </cell>
          <cell r="M436">
            <v>195274.69</v>
          </cell>
          <cell r="N436">
            <v>187742.25</v>
          </cell>
          <cell r="O436">
            <v>728620.34000000008</v>
          </cell>
          <cell r="P436">
            <v>178268.45</v>
          </cell>
          <cell r="Q436">
            <v>206890.74</v>
          </cell>
          <cell r="S436">
            <v>385159.19</v>
          </cell>
          <cell r="W436">
            <v>0</v>
          </cell>
          <cell r="X436">
            <v>1360897.54</v>
          </cell>
          <cell r="AA436">
            <v>0</v>
          </cell>
          <cell r="AB436">
            <v>1360897.54</v>
          </cell>
          <cell r="AE436">
            <v>403</v>
          </cell>
          <cell r="AF436">
            <v>0</v>
          </cell>
          <cell r="AG436" t="str">
            <v>SANCIONES</v>
          </cell>
          <cell r="AH436">
            <v>206890.74</v>
          </cell>
          <cell r="AI436">
            <v>1360897.54</v>
          </cell>
        </row>
        <row r="437">
          <cell r="A437">
            <v>40302</v>
          </cell>
          <cell r="B437">
            <v>17102</v>
          </cell>
          <cell r="C437" t="str">
            <v>41171-1-002</v>
          </cell>
          <cell r="D437">
            <v>40302</v>
          </cell>
          <cell r="E437">
            <v>403</v>
          </cell>
          <cell r="F437">
            <v>2</v>
          </cell>
          <cell r="G437" t="str">
            <v>SANCIONES IMPUESTO SOBRE HOSPEDAJE</v>
          </cell>
          <cell r="H437">
            <v>0</v>
          </cell>
          <cell r="I437">
            <v>118</v>
          </cell>
          <cell r="J437">
            <v>2369.8000000000002</v>
          </cell>
          <cell r="K437">
            <v>2487.8000000000002</v>
          </cell>
          <cell r="L437">
            <v>33448</v>
          </cell>
          <cell r="M437">
            <v>0</v>
          </cell>
          <cell r="N437">
            <v>2013</v>
          </cell>
          <cell r="O437">
            <v>35461</v>
          </cell>
          <cell r="P437">
            <v>6097</v>
          </cell>
          <cell r="Q437">
            <v>5710</v>
          </cell>
          <cell r="S437">
            <v>11807</v>
          </cell>
          <cell r="W437">
            <v>0</v>
          </cell>
          <cell r="X437">
            <v>49755.8</v>
          </cell>
          <cell r="AA437">
            <v>0</v>
          </cell>
          <cell r="AB437">
            <v>49755.8</v>
          </cell>
          <cell r="AE437">
            <v>403</v>
          </cell>
          <cell r="AF437">
            <v>2</v>
          </cell>
          <cell r="AG437" t="str">
            <v>SANCIONES IMPUESTO SOBRE HOSPEDAJE</v>
          </cell>
          <cell r="AH437">
            <v>5710</v>
          </cell>
          <cell r="AI437">
            <v>49755.8</v>
          </cell>
        </row>
        <row r="438">
          <cell r="A438">
            <v>40305</v>
          </cell>
          <cell r="B438">
            <v>17304</v>
          </cell>
          <cell r="C438" t="str">
            <v>41171-3-004</v>
          </cell>
          <cell r="D438">
            <v>40305</v>
          </cell>
          <cell r="E438">
            <v>403</v>
          </cell>
          <cell r="F438">
            <v>5</v>
          </cell>
          <cell r="G438" t="str">
            <v>SANCIONES I.S.N.</v>
          </cell>
          <cell r="H438">
            <v>207838.41</v>
          </cell>
          <cell r="I438">
            <v>883594.72</v>
          </cell>
          <cell r="J438">
            <v>429352.78</v>
          </cell>
          <cell r="K438">
            <v>1520785.91</v>
          </cell>
          <cell r="L438">
            <v>511963.37</v>
          </cell>
          <cell r="M438">
            <v>448188.53</v>
          </cell>
          <cell r="N438">
            <v>563657.02</v>
          </cell>
          <cell r="O438">
            <v>1523808.92</v>
          </cell>
          <cell r="P438">
            <v>364842.6</v>
          </cell>
          <cell r="Q438">
            <v>617895.81999999995</v>
          </cell>
          <cell r="S438">
            <v>982738.41999999993</v>
          </cell>
          <cell r="W438">
            <v>0</v>
          </cell>
          <cell r="X438">
            <v>4027333.25</v>
          </cell>
          <cell r="AA438">
            <v>0</v>
          </cell>
          <cell r="AB438">
            <v>4027333.25</v>
          </cell>
          <cell r="AE438">
            <v>403</v>
          </cell>
          <cell r="AF438">
            <v>5</v>
          </cell>
          <cell r="AG438" t="str">
            <v>SANCIONES I.S.N.</v>
          </cell>
          <cell r="AH438">
            <v>617895.81999999995</v>
          </cell>
          <cell r="AI438">
            <v>4027333.25</v>
          </cell>
        </row>
        <row r="439">
          <cell r="A439">
            <v>40306</v>
          </cell>
          <cell r="B439">
            <v>17312</v>
          </cell>
          <cell r="C439" t="str">
            <v>41171-3-012</v>
          </cell>
          <cell r="E439">
            <v>403</v>
          </cell>
          <cell r="F439">
            <v>6</v>
          </cell>
          <cell r="G439" t="str">
            <v>DESC.S/SANCION DE IMPUESTO SOBRE NOMINAS</v>
          </cell>
          <cell r="H439">
            <v>0</v>
          </cell>
          <cell r="I439">
            <v>0</v>
          </cell>
          <cell r="J439">
            <v>0</v>
          </cell>
          <cell r="K439">
            <v>0</v>
          </cell>
          <cell r="L439">
            <v>0</v>
          </cell>
          <cell r="M439">
            <v>0</v>
          </cell>
          <cell r="N439">
            <v>0</v>
          </cell>
          <cell r="O439">
            <v>0</v>
          </cell>
          <cell r="P439">
            <v>0</v>
          </cell>
          <cell r="Q439">
            <v>0</v>
          </cell>
          <cell r="S439">
            <v>0</v>
          </cell>
          <cell r="W439">
            <v>0</v>
          </cell>
          <cell r="X439">
            <v>0</v>
          </cell>
          <cell r="AA439">
            <v>0</v>
          </cell>
          <cell r="AB439">
            <v>0</v>
          </cell>
          <cell r="AE439">
            <v>403</v>
          </cell>
          <cell r="AF439">
            <v>6</v>
          </cell>
          <cell r="AG439" t="str">
            <v>DESC.S/SANCION DE IMPUESTO SOBRE NOMINAS</v>
          </cell>
          <cell r="AH439">
            <v>0</v>
          </cell>
          <cell r="AI439">
            <v>0</v>
          </cell>
        </row>
        <row r="440">
          <cell r="A440">
            <v>40311</v>
          </cell>
          <cell r="B440">
            <v>17305</v>
          </cell>
          <cell r="C440" t="str">
            <v>41171-3-005</v>
          </cell>
          <cell r="D440">
            <v>40311</v>
          </cell>
          <cell r="E440">
            <v>403</v>
          </cell>
          <cell r="F440">
            <v>11</v>
          </cell>
          <cell r="G440" t="str">
            <v>CONDONACION DE SANCIONES DE ISN</v>
          </cell>
          <cell r="H440">
            <v>0</v>
          </cell>
          <cell r="I440">
            <v>0</v>
          </cell>
          <cell r="J440">
            <v>0</v>
          </cell>
          <cell r="K440">
            <v>0</v>
          </cell>
          <cell r="L440">
            <v>0</v>
          </cell>
          <cell r="M440">
            <v>0</v>
          </cell>
          <cell r="N440">
            <v>0</v>
          </cell>
          <cell r="O440">
            <v>0</v>
          </cell>
          <cell r="P440">
            <v>0</v>
          </cell>
          <cell r="Q440">
            <v>0</v>
          </cell>
          <cell r="S440">
            <v>0</v>
          </cell>
          <cell r="W440">
            <v>0</v>
          </cell>
          <cell r="X440">
            <v>0</v>
          </cell>
          <cell r="AA440">
            <v>0</v>
          </cell>
          <cell r="AB440">
            <v>0</v>
          </cell>
          <cell r="AE440">
            <v>403</v>
          </cell>
          <cell r="AF440">
            <v>11</v>
          </cell>
          <cell r="AG440" t="str">
            <v>CONDONACION DE SANCIONES DE ISN</v>
          </cell>
          <cell r="AH440">
            <v>0</v>
          </cell>
          <cell r="AI440">
            <v>0</v>
          </cell>
        </row>
        <row r="441">
          <cell r="A441">
            <v>40400</v>
          </cell>
          <cell r="B441">
            <v>61949</v>
          </cell>
          <cell r="C441" t="str">
            <v>41691-3-010</v>
          </cell>
          <cell r="D441">
            <v>40400</v>
          </cell>
          <cell r="E441">
            <v>404</v>
          </cell>
          <cell r="F441">
            <v>0</v>
          </cell>
          <cell r="G441" t="str">
            <v>CONMUTACION DE PENAS</v>
          </cell>
          <cell r="H441">
            <v>78000</v>
          </cell>
          <cell r="I441">
            <v>111478</v>
          </cell>
          <cell r="J441">
            <v>114178.8</v>
          </cell>
          <cell r="K441">
            <v>303656.8</v>
          </cell>
          <cell r="L441">
            <v>33000</v>
          </cell>
          <cell r="M441">
            <v>173925.5</v>
          </cell>
          <cell r="N441">
            <v>108313.5</v>
          </cell>
          <cell r="O441">
            <v>315239</v>
          </cell>
          <cell r="P441">
            <v>38363.199999999997</v>
          </cell>
          <cell r="Q441">
            <v>32640</v>
          </cell>
          <cell r="S441">
            <v>71003.199999999997</v>
          </cell>
          <cell r="W441">
            <v>0</v>
          </cell>
          <cell r="X441">
            <v>689899</v>
          </cell>
          <cell r="AA441">
            <v>0</v>
          </cell>
          <cell r="AB441">
            <v>689899</v>
          </cell>
          <cell r="AE441">
            <v>404</v>
          </cell>
          <cell r="AF441">
            <v>0</v>
          </cell>
          <cell r="AG441" t="str">
            <v>CONMUTACION DE PENAS</v>
          </cell>
          <cell r="AH441">
            <v>32640</v>
          </cell>
          <cell r="AI441">
            <v>689899</v>
          </cell>
        </row>
        <row r="442">
          <cell r="A442">
            <v>40500</v>
          </cell>
          <cell r="B442">
            <v>61917</v>
          </cell>
          <cell r="C442" t="str">
            <v>41621-5-001</v>
          </cell>
          <cell r="D442">
            <v>40500</v>
          </cell>
          <cell r="E442">
            <v>405</v>
          </cell>
          <cell r="F442">
            <v>0</v>
          </cell>
          <cell r="G442" t="str">
            <v>GASTOS DE EJECUCION</v>
          </cell>
          <cell r="H442">
            <v>6459.6</v>
          </cell>
          <cell r="I442">
            <v>61712.97</v>
          </cell>
          <cell r="J442">
            <v>26225.53</v>
          </cell>
          <cell r="K442">
            <v>94398.1</v>
          </cell>
          <cell r="L442">
            <v>54238.51</v>
          </cell>
          <cell r="M442">
            <v>43594.71</v>
          </cell>
          <cell r="N442">
            <v>87560.4</v>
          </cell>
          <cell r="O442">
            <v>185393.62</v>
          </cell>
          <cell r="P442">
            <v>31781.86</v>
          </cell>
          <cell r="Q442">
            <v>104706.57</v>
          </cell>
          <cell r="S442">
            <v>136488.43</v>
          </cell>
          <cell r="W442">
            <v>0</v>
          </cell>
          <cell r="X442">
            <v>416280.15</v>
          </cell>
          <cell r="AA442">
            <v>0</v>
          </cell>
          <cell r="AB442">
            <v>416280.15</v>
          </cell>
          <cell r="AE442">
            <v>405</v>
          </cell>
          <cell r="AF442">
            <v>0</v>
          </cell>
          <cell r="AG442" t="str">
            <v>GASTOS DE EJECUCION</v>
          </cell>
          <cell r="AH442">
            <v>104706.57</v>
          </cell>
          <cell r="AI442">
            <v>416280.15</v>
          </cell>
        </row>
        <row r="443">
          <cell r="A443">
            <v>40502</v>
          </cell>
          <cell r="B443">
            <v>61942</v>
          </cell>
          <cell r="C443" t="str">
            <v>41681-1-004</v>
          </cell>
          <cell r="D443">
            <v>40502</v>
          </cell>
          <cell r="E443">
            <v>405</v>
          </cell>
          <cell r="F443">
            <v>2</v>
          </cell>
          <cell r="G443" t="str">
            <v>GASTOS D/EJEC.X MULT.AGENCIA EST.D/TRANS</v>
          </cell>
          <cell r="H443">
            <v>0</v>
          </cell>
          <cell r="I443">
            <v>61</v>
          </cell>
          <cell r="J443">
            <v>0</v>
          </cell>
          <cell r="K443">
            <v>61</v>
          </cell>
          <cell r="L443">
            <v>0</v>
          </cell>
          <cell r="M443">
            <v>0</v>
          </cell>
          <cell r="N443">
            <v>0</v>
          </cell>
          <cell r="O443">
            <v>0</v>
          </cell>
          <cell r="P443">
            <v>0</v>
          </cell>
          <cell r="Q443">
            <v>0</v>
          </cell>
          <cell r="S443">
            <v>0</v>
          </cell>
          <cell r="W443">
            <v>0</v>
          </cell>
          <cell r="X443">
            <v>61</v>
          </cell>
          <cell r="AA443">
            <v>0</v>
          </cell>
          <cell r="AB443">
            <v>61</v>
          </cell>
          <cell r="AE443">
            <v>405</v>
          </cell>
          <cell r="AF443">
            <v>2</v>
          </cell>
          <cell r="AG443" t="str">
            <v>GASTOS D/EJEC.X MULT.AGENCIA EST.D/TRANS</v>
          </cell>
          <cell r="AH443">
            <v>0</v>
          </cell>
          <cell r="AI443">
            <v>61</v>
          </cell>
        </row>
        <row r="444">
          <cell r="A444">
            <v>40503</v>
          </cell>
          <cell r="B444">
            <v>17306</v>
          </cell>
          <cell r="C444" t="str">
            <v>41171-3-006</v>
          </cell>
          <cell r="D444">
            <v>40503</v>
          </cell>
          <cell r="E444">
            <v>405</v>
          </cell>
          <cell r="F444">
            <v>3</v>
          </cell>
          <cell r="G444" t="str">
            <v>GASTOS DE EJECUCION I.S.N.</v>
          </cell>
          <cell r="H444">
            <v>100336.83</v>
          </cell>
          <cell r="I444">
            <v>165945.75</v>
          </cell>
          <cell r="J444">
            <v>143745.72</v>
          </cell>
          <cell r="K444">
            <v>410028.30000000005</v>
          </cell>
          <cell r="L444">
            <v>128028.26</v>
          </cell>
          <cell r="M444">
            <v>164200.29</v>
          </cell>
          <cell r="N444">
            <v>191621.68</v>
          </cell>
          <cell r="O444">
            <v>483850.23</v>
          </cell>
          <cell r="P444">
            <v>130269.39</v>
          </cell>
          <cell r="Q444">
            <v>192344.16</v>
          </cell>
          <cell r="S444">
            <v>322613.55</v>
          </cell>
          <cell r="W444">
            <v>0</v>
          </cell>
          <cell r="X444">
            <v>1216492.08</v>
          </cell>
          <cell r="AA444">
            <v>0</v>
          </cell>
          <cell r="AB444">
            <v>1216492.08</v>
          </cell>
          <cell r="AE444">
            <v>405</v>
          </cell>
          <cell r="AF444">
            <v>3</v>
          </cell>
          <cell r="AG444" t="str">
            <v>GASTOS DE EJECUCION I.S.N.</v>
          </cell>
          <cell r="AH444">
            <v>192344.16</v>
          </cell>
          <cell r="AI444">
            <v>1216492.08</v>
          </cell>
        </row>
        <row r="445">
          <cell r="A445">
            <v>40504</v>
          </cell>
          <cell r="B445">
            <v>17103</v>
          </cell>
          <cell r="C445" t="str">
            <v>41171-1-003</v>
          </cell>
          <cell r="D445">
            <v>40504</v>
          </cell>
          <cell r="E445">
            <v>405</v>
          </cell>
          <cell r="F445">
            <v>4</v>
          </cell>
          <cell r="G445" t="str">
            <v>GASTOS DE EJECUCION IMP.SOBRE HOSPEDAJE</v>
          </cell>
          <cell r="H445">
            <v>497.2</v>
          </cell>
          <cell r="I445">
            <v>61</v>
          </cell>
          <cell r="J445">
            <v>1620.1</v>
          </cell>
          <cell r="K445">
            <v>2178.3000000000002</v>
          </cell>
          <cell r="L445">
            <v>3732.2</v>
          </cell>
          <cell r="M445">
            <v>0</v>
          </cell>
          <cell r="N445">
            <v>1662.8</v>
          </cell>
          <cell r="O445">
            <v>5395</v>
          </cell>
          <cell r="P445">
            <v>1233.7</v>
          </cell>
          <cell r="Q445">
            <v>1043.5</v>
          </cell>
          <cell r="S445">
            <v>2277.1999999999998</v>
          </cell>
          <cell r="W445">
            <v>0</v>
          </cell>
          <cell r="X445">
            <v>9850.5</v>
          </cell>
          <cell r="AA445">
            <v>0</v>
          </cell>
          <cell r="AB445">
            <v>9850.5</v>
          </cell>
          <cell r="AE445">
            <v>405</v>
          </cell>
          <cell r="AF445">
            <v>4</v>
          </cell>
          <cell r="AG445" t="str">
            <v>GASTOS DE EJECUCION IMP.SOBRE HOSPEDAJE</v>
          </cell>
          <cell r="AH445">
            <v>1043.5</v>
          </cell>
          <cell r="AI445">
            <v>9850.5</v>
          </cell>
        </row>
        <row r="446">
          <cell r="A446">
            <v>40505</v>
          </cell>
          <cell r="B446">
            <v>61941</v>
          </cell>
          <cell r="C446" t="str">
            <v>41681-1-003</v>
          </cell>
          <cell r="D446">
            <v>40505</v>
          </cell>
          <cell r="E446">
            <v>405</v>
          </cell>
          <cell r="F446">
            <v>5</v>
          </cell>
          <cell r="G446" t="str">
            <v>GASTOS DE EJECUCION CHEQUES NO PAG.</v>
          </cell>
          <cell r="H446">
            <v>63080.29</v>
          </cell>
          <cell r="I446">
            <v>16370.28</v>
          </cell>
          <cell r="J446">
            <v>15455.24</v>
          </cell>
          <cell r="K446">
            <v>94905.810000000012</v>
          </cell>
          <cell r="L446">
            <v>73974.77</v>
          </cell>
          <cell r="M446">
            <v>77163.520000000004</v>
          </cell>
          <cell r="N446">
            <v>35805.379999999997</v>
          </cell>
          <cell r="O446">
            <v>186943.67</v>
          </cell>
          <cell r="P446">
            <v>85132.81</v>
          </cell>
          <cell r="Q446">
            <v>41380.83</v>
          </cell>
          <cell r="S446">
            <v>126513.64</v>
          </cell>
          <cell r="W446">
            <v>0</v>
          </cell>
          <cell r="X446">
            <v>408363.12</v>
          </cell>
          <cell r="AA446">
            <v>0</v>
          </cell>
          <cell r="AB446">
            <v>408363.12</v>
          </cell>
          <cell r="AE446">
            <v>405</v>
          </cell>
          <cell r="AF446">
            <v>5</v>
          </cell>
          <cell r="AG446" t="str">
            <v>GASTOS DE EJECUCION CHEQUES NO PAG.</v>
          </cell>
          <cell r="AH446">
            <v>41380.83</v>
          </cell>
          <cell r="AI446">
            <v>408363.12</v>
          </cell>
        </row>
        <row r="447">
          <cell r="A447">
            <v>40506</v>
          </cell>
          <cell r="B447">
            <v>17203</v>
          </cell>
          <cell r="C447" t="str">
            <v>41171-2-003</v>
          </cell>
          <cell r="D447">
            <v>40506</v>
          </cell>
          <cell r="E447">
            <v>405</v>
          </cell>
          <cell r="F447">
            <v>6</v>
          </cell>
          <cell r="G447" t="str">
            <v>GASTOS DE EJEC.TRANS.VEH.MOTOR</v>
          </cell>
          <cell r="H447">
            <v>0</v>
          </cell>
          <cell r="I447">
            <v>0</v>
          </cell>
          <cell r="J447">
            <v>0</v>
          </cell>
          <cell r="K447">
            <v>0</v>
          </cell>
          <cell r="L447">
            <v>0</v>
          </cell>
          <cell r="M447">
            <v>0</v>
          </cell>
          <cell r="N447">
            <v>0</v>
          </cell>
          <cell r="O447">
            <v>0</v>
          </cell>
          <cell r="P447">
            <v>0</v>
          </cell>
          <cell r="Q447">
            <v>0</v>
          </cell>
          <cell r="S447">
            <v>0</v>
          </cell>
          <cell r="W447">
            <v>0</v>
          </cell>
          <cell r="X447">
            <v>0</v>
          </cell>
          <cell r="AA447">
            <v>0</v>
          </cell>
          <cell r="AB447">
            <v>0</v>
          </cell>
          <cell r="AE447">
            <v>405</v>
          </cell>
          <cell r="AF447">
            <v>6</v>
          </cell>
          <cell r="AG447" t="str">
            <v>GASTOS DE EJEC.TRANS.VEH.MOTOR</v>
          </cell>
          <cell r="AH447">
            <v>0</v>
          </cell>
          <cell r="AI447">
            <v>0</v>
          </cell>
        </row>
        <row r="448">
          <cell r="A448">
            <v>40507</v>
          </cell>
          <cell r="B448">
            <v>61943</v>
          </cell>
          <cell r="C448" t="str">
            <v>41691-3-005</v>
          </cell>
          <cell r="D448">
            <v>40507</v>
          </cell>
          <cell r="E448">
            <v>405</v>
          </cell>
          <cell r="F448">
            <v>7</v>
          </cell>
          <cell r="G448" t="str">
            <v>COBRO DE GASTOS EXTRAORDINARIOS</v>
          </cell>
          <cell r="H448">
            <v>36403.339999999997</v>
          </cell>
          <cell r="I448">
            <v>1445</v>
          </cell>
          <cell r="J448">
            <v>4706</v>
          </cell>
          <cell r="K448">
            <v>42554.34</v>
          </cell>
          <cell r="L448">
            <v>0</v>
          </cell>
          <cell r="M448">
            <v>0</v>
          </cell>
          <cell r="N448">
            <v>0</v>
          </cell>
          <cell r="O448">
            <v>0</v>
          </cell>
          <cell r="P448">
            <v>250</v>
          </cell>
          <cell r="Q448">
            <v>6363.73</v>
          </cell>
          <cell r="S448">
            <v>6613.73</v>
          </cell>
          <cell r="W448">
            <v>0</v>
          </cell>
          <cell r="X448">
            <v>49168.069999999992</v>
          </cell>
          <cell r="AA448">
            <v>0</v>
          </cell>
          <cell r="AB448">
            <v>49168.07</v>
          </cell>
          <cell r="AE448">
            <v>405</v>
          </cell>
          <cell r="AF448">
            <v>7</v>
          </cell>
          <cell r="AG448" t="str">
            <v>INGRESOS POR GTS EXTRAORDINAR.CRED Y COB</v>
          </cell>
          <cell r="AH448">
            <v>6363.73</v>
          </cell>
          <cell r="AI448">
            <v>49168.07</v>
          </cell>
        </row>
        <row r="449">
          <cell r="A449">
            <v>40509</v>
          </cell>
          <cell r="B449">
            <v>61944</v>
          </cell>
          <cell r="C449" t="str">
            <v>41691-3-004</v>
          </cell>
          <cell r="D449">
            <v>40509</v>
          </cell>
          <cell r="E449">
            <v>405</v>
          </cell>
          <cell r="F449">
            <v>9</v>
          </cell>
          <cell r="G449" t="str">
            <v>GASTOS DE COBRANZAS PLUSVALIA LINCOLN</v>
          </cell>
          <cell r="H449">
            <v>0</v>
          </cell>
          <cell r="I449">
            <v>29485.54</v>
          </cell>
          <cell r="J449">
            <v>0</v>
          </cell>
          <cell r="K449">
            <v>29485.54</v>
          </cell>
          <cell r="L449">
            <v>0</v>
          </cell>
          <cell r="M449">
            <v>0</v>
          </cell>
          <cell r="N449">
            <v>0</v>
          </cell>
          <cell r="O449">
            <v>0</v>
          </cell>
          <cell r="P449">
            <v>0</v>
          </cell>
          <cell r="Q449">
            <v>0</v>
          </cell>
          <cell r="S449">
            <v>0</v>
          </cell>
          <cell r="W449">
            <v>0</v>
          </cell>
          <cell r="X449">
            <v>29485.54</v>
          </cell>
          <cell r="AA449">
            <v>0</v>
          </cell>
          <cell r="AB449">
            <v>29485.54</v>
          </cell>
          <cell r="AE449">
            <v>405</v>
          </cell>
          <cell r="AF449">
            <v>9</v>
          </cell>
          <cell r="AG449" t="str">
            <v>GASTOS DE COBRANZAS PLUSVALIA LINCOLN</v>
          </cell>
          <cell r="AH449">
            <v>0</v>
          </cell>
          <cell r="AI449">
            <v>29485.54</v>
          </cell>
        </row>
        <row r="450">
          <cell r="A450">
            <v>40600</v>
          </cell>
          <cell r="B450" t="e">
            <v>#N/A</v>
          </cell>
          <cell r="C450" t="e">
            <v>#N/A</v>
          </cell>
          <cell r="D450">
            <v>40600</v>
          </cell>
          <cell r="E450">
            <v>406</v>
          </cell>
          <cell r="F450">
            <v>0</v>
          </cell>
          <cell r="G450" t="str">
            <v>ACTUALIZACION</v>
          </cell>
          <cell r="H450">
            <v>0</v>
          </cell>
          <cell r="I450">
            <v>0</v>
          </cell>
          <cell r="J450">
            <v>0</v>
          </cell>
          <cell r="K450">
            <v>0</v>
          </cell>
          <cell r="L450">
            <v>0</v>
          </cell>
          <cell r="M450">
            <v>0</v>
          </cell>
          <cell r="N450">
            <v>0</v>
          </cell>
          <cell r="O450">
            <v>0</v>
          </cell>
          <cell r="P450">
            <v>0</v>
          </cell>
          <cell r="Q450">
            <v>0</v>
          </cell>
          <cell r="S450">
            <v>0</v>
          </cell>
          <cell r="W450">
            <v>0</v>
          </cell>
          <cell r="X450">
            <v>0</v>
          </cell>
          <cell r="AA450">
            <v>0</v>
          </cell>
          <cell r="AB450">
            <v>0</v>
          </cell>
          <cell r="AE450">
            <v>406</v>
          </cell>
          <cell r="AF450">
            <v>0</v>
          </cell>
          <cell r="AG450" t="str">
            <v>ACTUALIZACION</v>
          </cell>
          <cell r="AH450">
            <v>0</v>
          </cell>
          <cell r="AI450">
            <v>0</v>
          </cell>
        </row>
        <row r="451">
          <cell r="A451">
            <v>40601</v>
          </cell>
          <cell r="B451">
            <v>61912</v>
          </cell>
          <cell r="C451" t="str">
            <v>41621-2-002</v>
          </cell>
          <cell r="D451">
            <v>40601</v>
          </cell>
          <cell r="E451">
            <v>406</v>
          </cell>
          <cell r="F451">
            <v>1</v>
          </cell>
          <cell r="G451" t="str">
            <v>ACT.MULTAS ESTATALES DIR.CRED.Y COB.</v>
          </cell>
          <cell r="H451">
            <v>12359.25</v>
          </cell>
          <cell r="I451">
            <v>51106.82</v>
          </cell>
          <cell r="J451">
            <v>9819.15</v>
          </cell>
          <cell r="K451">
            <v>73285.22</v>
          </cell>
          <cell r="L451">
            <v>22784.3</v>
          </cell>
          <cell r="M451">
            <v>50218.53</v>
          </cell>
          <cell r="N451">
            <v>26965.57</v>
          </cell>
          <cell r="O451">
            <v>99968.4</v>
          </cell>
          <cell r="P451">
            <v>21332.28</v>
          </cell>
          <cell r="Q451">
            <v>101457.5</v>
          </cell>
          <cell r="S451">
            <v>122789.78</v>
          </cell>
          <cell r="W451">
            <v>0</v>
          </cell>
          <cell r="X451">
            <v>296043.40000000002</v>
          </cell>
          <cell r="AA451">
            <v>0</v>
          </cell>
          <cell r="AB451">
            <v>296043.40000000002</v>
          </cell>
          <cell r="AE451">
            <v>406</v>
          </cell>
          <cell r="AF451">
            <v>1</v>
          </cell>
          <cell r="AG451" t="str">
            <v>ACT.MULTAS ESTATALES DIR.CRED.Y COB.</v>
          </cell>
          <cell r="AH451">
            <v>101457.5</v>
          </cell>
          <cell r="AI451">
            <v>296043.40000000002</v>
          </cell>
        </row>
        <row r="452">
          <cell r="A452">
            <v>40602</v>
          </cell>
          <cell r="B452">
            <v>61913</v>
          </cell>
          <cell r="C452" t="str">
            <v>41621-2-001</v>
          </cell>
          <cell r="D452">
            <v>40602</v>
          </cell>
          <cell r="E452">
            <v>406</v>
          </cell>
          <cell r="F452">
            <v>2</v>
          </cell>
          <cell r="G452" t="str">
            <v>ACTUALIZACION MULT.AGENCIA EST.DE TRANSP</v>
          </cell>
          <cell r="H452">
            <v>0</v>
          </cell>
          <cell r="I452">
            <v>0</v>
          </cell>
          <cell r="J452">
            <v>0</v>
          </cell>
          <cell r="K452">
            <v>0</v>
          </cell>
          <cell r="L452">
            <v>0</v>
          </cell>
          <cell r="M452">
            <v>0</v>
          </cell>
          <cell r="N452">
            <v>0</v>
          </cell>
          <cell r="O452">
            <v>0</v>
          </cell>
          <cell r="P452">
            <v>0</v>
          </cell>
          <cell r="Q452">
            <v>0</v>
          </cell>
          <cell r="S452">
            <v>0</v>
          </cell>
          <cell r="W452">
            <v>0</v>
          </cell>
          <cell r="X452">
            <v>0</v>
          </cell>
          <cell r="AA452">
            <v>0</v>
          </cell>
          <cell r="AB452">
            <v>0</v>
          </cell>
          <cell r="AE452">
            <v>406</v>
          </cell>
          <cell r="AF452">
            <v>2</v>
          </cell>
          <cell r="AG452" t="str">
            <v>ACTUALIZACION MULT.AGENCIA EST.DE TRANSP</v>
          </cell>
          <cell r="AH452">
            <v>0</v>
          </cell>
          <cell r="AI452">
            <v>0</v>
          </cell>
        </row>
        <row r="453">
          <cell r="A453">
            <v>40603</v>
          </cell>
          <cell r="B453">
            <v>61977</v>
          </cell>
          <cell r="C453" t="str">
            <v>41621-2-003</v>
          </cell>
          <cell r="E453">
            <v>406</v>
          </cell>
          <cell r="F453">
            <v>3</v>
          </cell>
          <cell r="G453" t="str">
            <v>DESC.S/ACT.MULTAS ESTATALES DIR CRED.Y C</v>
          </cell>
          <cell r="H453">
            <v>0</v>
          </cell>
          <cell r="I453">
            <v>0</v>
          </cell>
          <cell r="J453">
            <v>0</v>
          </cell>
          <cell r="K453">
            <v>0</v>
          </cell>
          <cell r="L453">
            <v>0</v>
          </cell>
          <cell r="M453">
            <v>0</v>
          </cell>
          <cell r="N453">
            <v>0</v>
          </cell>
          <cell r="O453">
            <v>0</v>
          </cell>
          <cell r="P453">
            <v>0</v>
          </cell>
          <cell r="Q453">
            <v>0</v>
          </cell>
          <cell r="S453">
            <v>0</v>
          </cell>
          <cell r="W453">
            <v>0</v>
          </cell>
          <cell r="X453">
            <v>0</v>
          </cell>
          <cell r="AA453">
            <v>0</v>
          </cell>
          <cell r="AB453">
            <v>0</v>
          </cell>
          <cell r="AE453">
            <v>406</v>
          </cell>
          <cell r="AF453">
            <v>3</v>
          </cell>
          <cell r="AG453" t="str">
            <v>DESC.S/ACT.MULTAS ESTATALES DIR CRED.Y C</v>
          </cell>
          <cell r="AH453">
            <v>0</v>
          </cell>
          <cell r="AI453">
            <v>0</v>
          </cell>
        </row>
        <row r="454">
          <cell r="A454">
            <v>40700</v>
          </cell>
          <cell r="B454" t="e">
            <v>#N/A</v>
          </cell>
          <cell r="C454" t="e">
            <v>#N/A</v>
          </cell>
          <cell r="D454">
            <v>40700</v>
          </cell>
          <cell r="E454">
            <v>407</v>
          </cell>
          <cell r="F454">
            <v>0</v>
          </cell>
          <cell r="G454" t="str">
            <v>SERVICIOS DE MENSAJERIA</v>
          </cell>
          <cell r="H454">
            <v>0</v>
          </cell>
          <cell r="I454">
            <v>0</v>
          </cell>
          <cell r="J454">
            <v>0</v>
          </cell>
          <cell r="K454">
            <v>0</v>
          </cell>
          <cell r="L454">
            <v>0</v>
          </cell>
          <cell r="M454">
            <v>0</v>
          </cell>
          <cell r="N454">
            <v>0</v>
          </cell>
          <cell r="O454">
            <v>0</v>
          </cell>
          <cell r="P454">
            <v>0</v>
          </cell>
          <cell r="Q454">
            <v>0</v>
          </cell>
          <cell r="S454">
            <v>0</v>
          </cell>
          <cell r="W454">
            <v>0</v>
          </cell>
          <cell r="X454">
            <v>0</v>
          </cell>
          <cell r="AA454">
            <v>0</v>
          </cell>
          <cell r="AB454">
            <v>0</v>
          </cell>
          <cell r="AE454">
            <v>407</v>
          </cell>
          <cell r="AF454">
            <v>0</v>
          </cell>
          <cell r="AG454" t="str">
            <v>SERVICIOS DE MENSAJERIA</v>
          </cell>
          <cell r="AH454">
            <v>0</v>
          </cell>
          <cell r="AI454">
            <v>0</v>
          </cell>
        </row>
        <row r="455">
          <cell r="A455">
            <v>40701</v>
          </cell>
          <cell r="B455">
            <v>61945</v>
          </cell>
          <cell r="C455" t="str">
            <v>41691-3-006</v>
          </cell>
          <cell r="D455">
            <v>40701</v>
          </cell>
          <cell r="E455">
            <v>407</v>
          </cell>
          <cell r="F455">
            <v>1</v>
          </cell>
          <cell r="G455" t="str">
            <v>SERVICIOS DE MENSAJERIA</v>
          </cell>
          <cell r="H455">
            <v>0</v>
          </cell>
          <cell r="I455">
            <v>0</v>
          </cell>
          <cell r="J455">
            <v>0</v>
          </cell>
          <cell r="K455">
            <v>0</v>
          </cell>
          <cell r="L455">
            <v>0</v>
          </cell>
          <cell r="M455">
            <v>0</v>
          </cell>
          <cell r="N455">
            <v>0</v>
          </cell>
          <cell r="O455">
            <v>0</v>
          </cell>
          <cell r="P455">
            <v>0</v>
          </cell>
          <cell r="Q455">
            <v>0</v>
          </cell>
          <cell r="S455">
            <v>0</v>
          </cell>
          <cell r="W455">
            <v>0</v>
          </cell>
          <cell r="X455">
            <v>0</v>
          </cell>
          <cell r="AA455">
            <v>0</v>
          </cell>
          <cell r="AB455">
            <v>0</v>
          </cell>
          <cell r="AE455">
            <v>407</v>
          </cell>
          <cell r="AF455">
            <v>1</v>
          </cell>
          <cell r="AG455" t="str">
            <v>SERVICIOS DE MENSAJERIA</v>
          </cell>
          <cell r="AH455">
            <v>0</v>
          </cell>
          <cell r="AI455">
            <v>0</v>
          </cell>
        </row>
        <row r="456">
          <cell r="A456">
            <v>40800</v>
          </cell>
          <cell r="B456" t="e">
            <v>#N/A</v>
          </cell>
          <cell r="C456" t="e">
            <v>#N/A</v>
          </cell>
          <cell r="E456">
            <v>408</v>
          </cell>
          <cell r="F456">
            <v>0</v>
          </cell>
          <cell r="G456" t="str">
            <v>DESCUENTO S/ACCESORIOS</v>
          </cell>
          <cell r="H456">
            <v>0</v>
          </cell>
          <cell r="I456">
            <v>0</v>
          </cell>
          <cell r="J456">
            <v>0</v>
          </cell>
          <cell r="K456">
            <v>0</v>
          </cell>
          <cell r="L456">
            <v>0</v>
          </cell>
          <cell r="M456">
            <v>0</v>
          </cell>
          <cell r="N456">
            <v>0</v>
          </cell>
          <cell r="O456">
            <v>0</v>
          </cell>
          <cell r="P456">
            <v>0</v>
          </cell>
          <cell r="Q456">
            <v>0</v>
          </cell>
          <cell r="S456">
            <v>0</v>
          </cell>
          <cell r="W456">
            <v>0</v>
          </cell>
          <cell r="X456">
            <v>0</v>
          </cell>
          <cell r="AA456">
            <v>0</v>
          </cell>
          <cell r="AB456">
            <v>0</v>
          </cell>
          <cell r="AE456">
            <v>408</v>
          </cell>
          <cell r="AF456">
            <v>0</v>
          </cell>
          <cell r="AG456" t="str">
            <v>DESCUENTO S/ACCESORIOS</v>
          </cell>
          <cell r="AH456">
            <v>0</v>
          </cell>
          <cell r="AI456">
            <v>0</v>
          </cell>
        </row>
        <row r="457">
          <cell r="A457">
            <v>40801</v>
          </cell>
          <cell r="B457">
            <v>17310</v>
          </cell>
          <cell r="C457" t="str">
            <v>41171-3-010</v>
          </cell>
          <cell r="E457">
            <v>408</v>
          </cell>
          <cell r="F457">
            <v>1</v>
          </cell>
          <cell r="G457" t="str">
            <v>DESCUENTO S/ACCESORIOS D ISN POR CREDITO</v>
          </cell>
          <cell r="H457">
            <v>0</v>
          </cell>
          <cell r="I457">
            <v>0</v>
          </cell>
          <cell r="J457">
            <v>0</v>
          </cell>
          <cell r="K457">
            <v>0</v>
          </cell>
          <cell r="L457">
            <v>0</v>
          </cell>
          <cell r="M457">
            <v>0</v>
          </cell>
          <cell r="N457">
            <v>0</v>
          </cell>
          <cell r="O457">
            <v>0</v>
          </cell>
          <cell r="P457">
            <v>0</v>
          </cell>
          <cell r="Q457">
            <v>0</v>
          </cell>
          <cell r="S457">
            <v>0</v>
          </cell>
          <cell r="W457">
            <v>0</v>
          </cell>
          <cell r="X457">
            <v>0</v>
          </cell>
          <cell r="AA457">
            <v>0</v>
          </cell>
          <cell r="AB457">
            <v>0</v>
          </cell>
          <cell r="AE457">
            <v>408</v>
          </cell>
          <cell r="AF457">
            <v>1</v>
          </cell>
          <cell r="AG457" t="str">
            <v>DESCUENTO S/ACCESORIOS D ISN POR CREDITO</v>
          </cell>
          <cell r="AH457">
            <v>0</v>
          </cell>
          <cell r="AI457">
            <v>0</v>
          </cell>
        </row>
        <row r="458">
          <cell r="A458">
            <v>40802</v>
          </cell>
          <cell r="B458">
            <v>17204</v>
          </cell>
          <cell r="C458" t="str">
            <v>41171-2-004</v>
          </cell>
          <cell r="E458">
            <v>408</v>
          </cell>
          <cell r="F458">
            <v>2</v>
          </cell>
          <cell r="G458" t="str">
            <v>DESCUENT S/ACCES DE IMP D TRANSM POR REQ</v>
          </cell>
          <cell r="H458">
            <v>0</v>
          </cell>
          <cell r="I458">
            <v>0</v>
          </cell>
          <cell r="J458">
            <v>0</v>
          </cell>
          <cell r="K458">
            <v>0</v>
          </cell>
          <cell r="L458">
            <v>0</v>
          </cell>
          <cell r="M458">
            <v>0</v>
          </cell>
          <cell r="N458">
            <v>0</v>
          </cell>
          <cell r="O458">
            <v>0</v>
          </cell>
          <cell r="P458">
            <v>0</v>
          </cell>
          <cell r="Q458">
            <v>0</v>
          </cell>
          <cell r="S458">
            <v>0</v>
          </cell>
          <cell r="W458">
            <v>0</v>
          </cell>
          <cell r="X458">
            <v>0</v>
          </cell>
          <cell r="AA458">
            <v>0</v>
          </cell>
          <cell r="AB458">
            <v>0</v>
          </cell>
          <cell r="AE458">
            <v>408</v>
          </cell>
          <cell r="AF458">
            <v>2</v>
          </cell>
          <cell r="AG458" t="str">
            <v>DESCUENT S/ACCES DE IMP D TRANSM POR REQ</v>
          </cell>
          <cell r="AH458">
            <v>0</v>
          </cell>
          <cell r="AI458">
            <v>0</v>
          </cell>
        </row>
        <row r="459">
          <cell r="A459">
            <v>40803</v>
          </cell>
          <cell r="B459">
            <v>45401</v>
          </cell>
          <cell r="C459" t="str">
            <v>41441-4-001</v>
          </cell>
          <cell r="E459">
            <v>408</v>
          </cell>
          <cell r="F459">
            <v>3</v>
          </cell>
          <cell r="G459" t="str">
            <v>DESC S/ACCES D/CERT.ESC.TEC.LICYTIT.PROF</v>
          </cell>
          <cell r="H459">
            <v>0</v>
          </cell>
          <cell r="I459">
            <v>0</v>
          </cell>
          <cell r="J459">
            <v>0</v>
          </cell>
          <cell r="K459">
            <v>0</v>
          </cell>
          <cell r="L459">
            <v>0</v>
          </cell>
          <cell r="M459">
            <v>0</v>
          </cell>
          <cell r="N459">
            <v>0</v>
          </cell>
          <cell r="O459">
            <v>0</v>
          </cell>
          <cell r="P459">
            <v>0</v>
          </cell>
          <cell r="Q459">
            <v>0</v>
          </cell>
          <cell r="S459">
            <v>0</v>
          </cell>
          <cell r="W459">
            <v>0</v>
          </cell>
          <cell r="X459">
            <v>0</v>
          </cell>
          <cell r="AA459">
            <v>0</v>
          </cell>
          <cell r="AB459">
            <v>0</v>
          </cell>
          <cell r="AE459">
            <v>408</v>
          </cell>
          <cell r="AF459">
            <v>3</v>
          </cell>
          <cell r="AG459" t="str">
            <v>DESC S/ACCES D/CERT.ESC.TEC.LICYTIT.PROF</v>
          </cell>
          <cell r="AH459">
            <v>0</v>
          </cell>
          <cell r="AI459">
            <v>0</v>
          </cell>
        </row>
        <row r="460">
          <cell r="A460">
            <v>40804</v>
          </cell>
          <cell r="B460">
            <v>45402</v>
          </cell>
          <cell r="C460" t="str">
            <v>41441-4-002</v>
          </cell>
          <cell r="E460">
            <v>408</v>
          </cell>
          <cell r="F460">
            <v>4</v>
          </cell>
          <cell r="G460" t="str">
            <v>DESC S/ACCES DE INCORPOR REDES AGUA Y DR</v>
          </cell>
          <cell r="H460">
            <v>0</v>
          </cell>
          <cell r="I460">
            <v>0</v>
          </cell>
          <cell r="J460">
            <v>0</v>
          </cell>
          <cell r="K460">
            <v>0</v>
          </cell>
          <cell r="L460">
            <v>0</v>
          </cell>
          <cell r="M460">
            <v>0</v>
          </cell>
          <cell r="N460">
            <v>0</v>
          </cell>
          <cell r="O460">
            <v>0</v>
          </cell>
          <cell r="P460">
            <v>0</v>
          </cell>
          <cell r="Q460">
            <v>0</v>
          </cell>
          <cell r="S460">
            <v>0</v>
          </cell>
          <cell r="W460">
            <v>0</v>
          </cell>
          <cell r="X460">
            <v>0</v>
          </cell>
          <cell r="AA460">
            <v>0</v>
          </cell>
          <cell r="AB460">
            <v>0</v>
          </cell>
          <cell r="AE460">
            <v>408</v>
          </cell>
          <cell r="AF460">
            <v>4</v>
          </cell>
          <cell r="AG460" t="str">
            <v>DESC S/ACCES DE INCORPOR REDES AGUA Y DR</v>
          </cell>
          <cell r="AH460">
            <v>0</v>
          </cell>
          <cell r="AI460">
            <v>0</v>
          </cell>
        </row>
        <row r="461">
          <cell r="A461">
            <v>40805</v>
          </cell>
          <cell r="B461">
            <v>45403</v>
          </cell>
          <cell r="C461" t="str">
            <v>41441-4-003</v>
          </cell>
          <cell r="E461">
            <v>408</v>
          </cell>
          <cell r="F461">
            <v>5</v>
          </cell>
          <cell r="G461" t="str">
            <v>DESCUENTO S/ACCESORIOS DE DIVERSOS</v>
          </cell>
          <cell r="H461">
            <v>0</v>
          </cell>
          <cell r="I461">
            <v>0</v>
          </cell>
          <cell r="J461">
            <v>0</v>
          </cell>
          <cell r="K461">
            <v>0</v>
          </cell>
          <cell r="L461">
            <v>0</v>
          </cell>
          <cell r="M461">
            <v>0</v>
          </cell>
          <cell r="N461">
            <v>0</v>
          </cell>
          <cell r="O461">
            <v>0</v>
          </cell>
          <cell r="P461">
            <v>0</v>
          </cell>
          <cell r="Q461">
            <v>0</v>
          </cell>
          <cell r="S461">
            <v>0</v>
          </cell>
          <cell r="W461">
            <v>0</v>
          </cell>
          <cell r="X461">
            <v>0</v>
          </cell>
          <cell r="AA461">
            <v>0</v>
          </cell>
          <cell r="AB461">
            <v>0</v>
          </cell>
          <cell r="AE461">
            <v>408</v>
          </cell>
          <cell r="AF461">
            <v>5</v>
          </cell>
          <cell r="AG461" t="str">
            <v>DESCUENTO S/ACCESORIOS DE DIVERSOS</v>
          </cell>
          <cell r="AH461">
            <v>0</v>
          </cell>
          <cell r="AI461">
            <v>0</v>
          </cell>
        </row>
        <row r="462">
          <cell r="A462">
            <v>40806</v>
          </cell>
          <cell r="B462">
            <v>45404</v>
          </cell>
          <cell r="C462" t="str">
            <v>41441-4-004</v>
          </cell>
          <cell r="E462">
            <v>408</v>
          </cell>
          <cell r="F462">
            <v>6</v>
          </cell>
          <cell r="G462" t="str">
            <v>DESC S/ACC.D RECUPE POR USOS D CAPACITAC</v>
          </cell>
          <cell r="H462">
            <v>0</v>
          </cell>
          <cell r="I462">
            <v>0</v>
          </cell>
          <cell r="J462">
            <v>0</v>
          </cell>
          <cell r="K462">
            <v>0</v>
          </cell>
          <cell r="L462">
            <v>0</v>
          </cell>
          <cell r="M462">
            <v>0</v>
          </cell>
          <cell r="N462">
            <v>0</v>
          </cell>
          <cell r="O462">
            <v>0</v>
          </cell>
          <cell r="P462">
            <v>0</v>
          </cell>
          <cell r="Q462">
            <v>0</v>
          </cell>
          <cell r="S462">
            <v>0</v>
          </cell>
          <cell r="W462">
            <v>0</v>
          </cell>
          <cell r="X462">
            <v>0</v>
          </cell>
          <cell r="AA462">
            <v>0</v>
          </cell>
          <cell r="AB462">
            <v>0</v>
          </cell>
          <cell r="AE462">
            <v>408</v>
          </cell>
          <cell r="AF462">
            <v>6</v>
          </cell>
          <cell r="AG462" t="str">
            <v>DESC S/ACC.D RECUPE POR USOS D CAPACITAC</v>
          </cell>
          <cell r="AH462">
            <v>0</v>
          </cell>
          <cell r="AI462">
            <v>0</v>
          </cell>
        </row>
        <row r="463">
          <cell r="A463">
            <v>40807</v>
          </cell>
          <cell r="B463">
            <v>61955</v>
          </cell>
          <cell r="C463" t="str">
            <v>41621-6-001</v>
          </cell>
          <cell r="E463">
            <v>408</v>
          </cell>
          <cell r="F463">
            <v>7</v>
          </cell>
          <cell r="G463" t="str">
            <v>DESCUENTO S/ACCESORIOS DE MULTAS</v>
          </cell>
          <cell r="H463">
            <v>0</v>
          </cell>
          <cell r="I463">
            <v>-183.75</v>
          </cell>
          <cell r="J463">
            <v>0</v>
          </cell>
          <cell r="K463">
            <v>-183.75</v>
          </cell>
          <cell r="L463">
            <v>0</v>
          </cell>
          <cell r="M463">
            <v>0</v>
          </cell>
          <cell r="N463">
            <v>0</v>
          </cell>
          <cell r="O463">
            <v>0</v>
          </cell>
          <cell r="P463">
            <v>0</v>
          </cell>
          <cell r="Q463">
            <v>0</v>
          </cell>
          <cell r="S463">
            <v>0</v>
          </cell>
          <cell r="W463">
            <v>0</v>
          </cell>
          <cell r="X463">
            <v>-183.75</v>
          </cell>
          <cell r="AA463">
            <v>0</v>
          </cell>
          <cell r="AB463">
            <v>-183.75</v>
          </cell>
          <cell r="AE463">
            <v>408</v>
          </cell>
          <cell r="AF463">
            <v>7</v>
          </cell>
          <cell r="AG463" t="str">
            <v>DESCUENTO S/ACCESORIOS DE MULTAS</v>
          </cell>
          <cell r="AH463">
            <v>0</v>
          </cell>
          <cell r="AI463">
            <v>-183.75</v>
          </cell>
        </row>
        <row r="464">
          <cell r="A464">
            <v>40808</v>
          </cell>
          <cell r="B464">
            <v>61956</v>
          </cell>
          <cell r="C464" t="str">
            <v>41621-6-002</v>
          </cell>
          <cell r="E464">
            <v>408</v>
          </cell>
          <cell r="F464">
            <v>8</v>
          </cell>
          <cell r="G464" t="str">
            <v>DESC S/ACC MULTA IMP P/LA A.E.TRANSPORTE</v>
          </cell>
          <cell r="H464">
            <v>0</v>
          </cell>
          <cell r="I464">
            <v>0</v>
          </cell>
          <cell r="J464">
            <v>0</v>
          </cell>
          <cell r="K464">
            <v>0</v>
          </cell>
          <cell r="L464">
            <v>0</v>
          </cell>
          <cell r="M464">
            <v>0</v>
          </cell>
          <cell r="N464">
            <v>0</v>
          </cell>
          <cell r="O464">
            <v>0</v>
          </cell>
          <cell r="P464">
            <v>0</v>
          </cell>
          <cell r="Q464">
            <v>0</v>
          </cell>
          <cell r="S464">
            <v>0</v>
          </cell>
          <cell r="W464">
            <v>0</v>
          </cell>
          <cell r="X464">
            <v>0</v>
          </cell>
          <cell r="AA464">
            <v>0</v>
          </cell>
          <cell r="AB464">
            <v>0</v>
          </cell>
          <cell r="AE464">
            <v>408</v>
          </cell>
          <cell r="AF464">
            <v>8</v>
          </cell>
          <cell r="AG464" t="str">
            <v>DESC S/ACC MULTA IMP P/LA A.E.TRANSPORTE</v>
          </cell>
          <cell r="AH464">
            <v>0</v>
          </cell>
          <cell r="AI464">
            <v>0</v>
          </cell>
        </row>
        <row r="465">
          <cell r="A465">
            <v>40809</v>
          </cell>
          <cell r="B465">
            <v>61957</v>
          </cell>
          <cell r="C465" t="str">
            <v>41621-6-003</v>
          </cell>
          <cell r="E465">
            <v>408</v>
          </cell>
          <cell r="F465">
            <v>9</v>
          </cell>
          <cell r="G465" t="str">
            <v>DESC S/ACCES D MULTAS D LA SUBSE D SALUD</v>
          </cell>
          <cell r="H465">
            <v>0</v>
          </cell>
          <cell r="I465">
            <v>-3290.06</v>
          </cell>
          <cell r="J465">
            <v>0</v>
          </cell>
          <cell r="K465">
            <v>-3290.06</v>
          </cell>
          <cell r="L465">
            <v>-58.95</v>
          </cell>
          <cell r="M465">
            <v>0</v>
          </cell>
          <cell r="N465">
            <v>0</v>
          </cell>
          <cell r="O465">
            <v>-58.95</v>
          </cell>
          <cell r="P465">
            <v>0</v>
          </cell>
          <cell r="Q465">
            <v>0</v>
          </cell>
          <cell r="S465">
            <v>0</v>
          </cell>
          <cell r="W465">
            <v>0</v>
          </cell>
          <cell r="X465">
            <v>-3349.0099999999998</v>
          </cell>
          <cell r="AA465">
            <v>0</v>
          </cell>
          <cell r="AB465">
            <v>-3349.01</v>
          </cell>
          <cell r="AE465">
            <v>408</v>
          </cell>
          <cell r="AF465">
            <v>9</v>
          </cell>
          <cell r="AG465" t="str">
            <v>DESC S/ACCES D MULTAS D LA SUBSE D SALUD</v>
          </cell>
          <cell r="AH465">
            <v>0</v>
          </cell>
          <cell r="AI465">
            <v>-3349.01</v>
          </cell>
        </row>
        <row r="466">
          <cell r="A466">
            <v>40810</v>
          </cell>
          <cell r="B466">
            <v>61958</v>
          </cell>
          <cell r="C466" t="str">
            <v>41621-6-004</v>
          </cell>
          <cell r="E466">
            <v>408</v>
          </cell>
          <cell r="F466">
            <v>10</v>
          </cell>
          <cell r="G466" t="str">
            <v>DESC S/AC D MULTAS D LA SUBSE D ECOLOGIA</v>
          </cell>
          <cell r="H466">
            <v>0</v>
          </cell>
          <cell r="I466">
            <v>0</v>
          </cell>
          <cell r="J466">
            <v>0</v>
          </cell>
          <cell r="K466">
            <v>0</v>
          </cell>
          <cell r="L466">
            <v>0</v>
          </cell>
          <cell r="M466">
            <v>0</v>
          </cell>
          <cell r="N466">
            <v>0</v>
          </cell>
          <cell r="O466">
            <v>0</v>
          </cell>
          <cell r="P466">
            <v>0</v>
          </cell>
          <cell r="Q466">
            <v>0</v>
          </cell>
          <cell r="S466">
            <v>0</v>
          </cell>
          <cell r="W466">
            <v>0</v>
          </cell>
          <cell r="X466">
            <v>0</v>
          </cell>
          <cell r="AA466">
            <v>0</v>
          </cell>
          <cell r="AB466">
            <v>0</v>
          </cell>
          <cell r="AE466">
            <v>408</v>
          </cell>
          <cell r="AF466">
            <v>10</v>
          </cell>
          <cell r="AG466" t="str">
            <v>DESC S/AC D MULTAS D LA SUBSE D ECOLOGIA</v>
          </cell>
          <cell r="AH466">
            <v>0</v>
          </cell>
          <cell r="AI466">
            <v>0</v>
          </cell>
        </row>
        <row r="467">
          <cell r="A467">
            <v>40811</v>
          </cell>
          <cell r="B467">
            <v>61959</v>
          </cell>
          <cell r="C467" t="str">
            <v>41621-6-005</v>
          </cell>
          <cell r="E467">
            <v>408</v>
          </cell>
          <cell r="F467">
            <v>11</v>
          </cell>
          <cell r="G467" t="str">
            <v>DESCUENTO S/ACCESORIOS DE OTRAS MULTAS</v>
          </cell>
          <cell r="H467">
            <v>0</v>
          </cell>
          <cell r="I467">
            <v>0</v>
          </cell>
          <cell r="J467">
            <v>0</v>
          </cell>
          <cell r="K467">
            <v>0</v>
          </cell>
          <cell r="L467">
            <v>0</v>
          </cell>
          <cell r="M467">
            <v>0</v>
          </cell>
          <cell r="N467">
            <v>0</v>
          </cell>
          <cell r="O467">
            <v>0</v>
          </cell>
          <cell r="P467">
            <v>0</v>
          </cell>
          <cell r="Q467">
            <v>0</v>
          </cell>
          <cell r="S467">
            <v>0</v>
          </cell>
          <cell r="W467">
            <v>0</v>
          </cell>
          <cell r="X467">
            <v>0</v>
          </cell>
          <cell r="AA467">
            <v>0</v>
          </cell>
          <cell r="AB467">
            <v>0</v>
          </cell>
          <cell r="AE467">
            <v>408</v>
          </cell>
          <cell r="AF467">
            <v>11</v>
          </cell>
          <cell r="AG467" t="str">
            <v>DESCUENTO S/ACCESORIOS DE OTRAS MULTAS</v>
          </cell>
          <cell r="AH467">
            <v>0</v>
          </cell>
          <cell r="AI467">
            <v>0</v>
          </cell>
        </row>
        <row r="468">
          <cell r="A468">
            <v>40812</v>
          </cell>
          <cell r="B468">
            <v>61960</v>
          </cell>
          <cell r="C468" t="str">
            <v>41621-6-006</v>
          </cell>
          <cell r="E468">
            <v>408</v>
          </cell>
          <cell r="F468">
            <v>12</v>
          </cell>
          <cell r="G468" t="str">
            <v>DESC S/ACCE MULTAS DIR.PROTECCION CIVIL</v>
          </cell>
          <cell r="H468">
            <v>0</v>
          </cell>
          <cell r="I468">
            <v>0</v>
          </cell>
          <cell r="J468">
            <v>0</v>
          </cell>
          <cell r="K468">
            <v>0</v>
          </cell>
          <cell r="L468">
            <v>0</v>
          </cell>
          <cell r="M468">
            <v>0</v>
          </cell>
          <cell r="N468">
            <v>0</v>
          </cell>
          <cell r="O468">
            <v>0</v>
          </cell>
          <cell r="P468">
            <v>0</v>
          </cell>
          <cell r="Q468">
            <v>0</v>
          </cell>
          <cell r="S468">
            <v>0</v>
          </cell>
          <cell r="W468">
            <v>0</v>
          </cell>
          <cell r="X468">
            <v>0</v>
          </cell>
          <cell r="AA468">
            <v>0</v>
          </cell>
          <cell r="AB468">
            <v>0</v>
          </cell>
          <cell r="AE468">
            <v>408</v>
          </cell>
          <cell r="AF468">
            <v>12</v>
          </cell>
          <cell r="AG468" t="str">
            <v>DESC S/ACCE MULTAS DIR.PROTECCION CIVIL</v>
          </cell>
          <cell r="AH468">
            <v>0</v>
          </cell>
          <cell r="AI468">
            <v>0</v>
          </cell>
        </row>
        <row r="469">
          <cell r="A469">
            <v>40813</v>
          </cell>
          <cell r="B469">
            <v>61961</v>
          </cell>
          <cell r="C469" t="str">
            <v>41621-6-007</v>
          </cell>
          <cell r="E469">
            <v>408</v>
          </cell>
          <cell r="F469">
            <v>13</v>
          </cell>
          <cell r="G469" t="str">
            <v>DESC S/ACCES D MULTAS POR INCUMP D REQ.</v>
          </cell>
          <cell r="H469">
            <v>0</v>
          </cell>
          <cell r="I469">
            <v>0</v>
          </cell>
          <cell r="J469">
            <v>0</v>
          </cell>
          <cell r="K469">
            <v>0</v>
          </cell>
          <cell r="L469">
            <v>0</v>
          </cell>
          <cell r="M469">
            <v>0</v>
          </cell>
          <cell r="N469">
            <v>0</v>
          </cell>
          <cell r="O469">
            <v>0</v>
          </cell>
          <cell r="P469">
            <v>0</v>
          </cell>
          <cell r="Q469">
            <v>0</v>
          </cell>
          <cell r="S469">
            <v>0</v>
          </cell>
          <cell r="W469">
            <v>0</v>
          </cell>
          <cell r="X469">
            <v>0</v>
          </cell>
          <cell r="AA469">
            <v>0</v>
          </cell>
          <cell r="AB469">
            <v>0</v>
          </cell>
          <cell r="AE469">
            <v>408</v>
          </cell>
          <cell r="AF469">
            <v>13</v>
          </cell>
          <cell r="AG469" t="str">
            <v>DESC S/ACCES D MULTAS POR INCUMP D REQ.</v>
          </cell>
          <cell r="AH469">
            <v>0</v>
          </cell>
          <cell r="AI469">
            <v>0</v>
          </cell>
        </row>
        <row r="470">
          <cell r="A470">
            <v>40814</v>
          </cell>
          <cell r="B470">
            <v>61962</v>
          </cell>
          <cell r="C470" t="str">
            <v>41621-6-008</v>
          </cell>
          <cell r="E470">
            <v>408</v>
          </cell>
          <cell r="F470">
            <v>14</v>
          </cell>
          <cell r="G470" t="str">
            <v>DESC S/ACCES DE MULTAS PODER JUDICIAL</v>
          </cell>
          <cell r="H470">
            <v>0</v>
          </cell>
          <cell r="I470">
            <v>0</v>
          </cell>
          <cell r="J470">
            <v>0</v>
          </cell>
          <cell r="K470">
            <v>0</v>
          </cell>
          <cell r="L470">
            <v>-354.85</v>
          </cell>
          <cell r="M470">
            <v>-959.36</v>
          </cell>
          <cell r="N470">
            <v>0</v>
          </cell>
          <cell r="O470">
            <v>-1314.21</v>
          </cell>
          <cell r="P470">
            <v>0</v>
          </cell>
          <cell r="Q470">
            <v>-989.45</v>
          </cell>
          <cell r="S470">
            <v>-989.45</v>
          </cell>
          <cell r="W470">
            <v>0</v>
          </cell>
          <cell r="X470">
            <v>-2303.66</v>
          </cell>
          <cell r="AA470">
            <v>0</v>
          </cell>
          <cell r="AB470">
            <v>-2303.66</v>
          </cell>
          <cell r="AE470">
            <v>408</v>
          </cell>
          <cell r="AF470">
            <v>14</v>
          </cell>
          <cell r="AG470" t="str">
            <v>DESC S/ACCES DE MULTAS PODER JUDICIAL</v>
          </cell>
          <cell r="AH470">
            <v>-989.45</v>
          </cell>
          <cell r="AI470">
            <v>-2303.66</v>
          </cell>
        </row>
        <row r="471">
          <cell r="A471">
            <v>40815</v>
          </cell>
          <cell r="B471">
            <v>61963</v>
          </cell>
          <cell r="C471" t="str">
            <v>41621-6-009</v>
          </cell>
          <cell r="E471">
            <v>408</v>
          </cell>
          <cell r="F471">
            <v>15</v>
          </cell>
          <cell r="G471" t="str">
            <v>DESC S/ACC D MULTAS IMP POR CONTRALORIA</v>
          </cell>
          <cell r="H471">
            <v>0</v>
          </cell>
          <cell r="I471">
            <v>0</v>
          </cell>
          <cell r="J471">
            <v>0</v>
          </cell>
          <cell r="K471">
            <v>0</v>
          </cell>
          <cell r="L471">
            <v>0</v>
          </cell>
          <cell r="M471">
            <v>0</v>
          </cell>
          <cell r="N471">
            <v>0</v>
          </cell>
          <cell r="O471">
            <v>0</v>
          </cell>
          <cell r="P471">
            <v>0</v>
          </cell>
          <cell r="Q471">
            <v>0</v>
          </cell>
          <cell r="S471">
            <v>0</v>
          </cell>
          <cell r="W471">
            <v>0</v>
          </cell>
          <cell r="X471">
            <v>0</v>
          </cell>
          <cell r="AA471">
            <v>0</v>
          </cell>
          <cell r="AB471">
            <v>0</v>
          </cell>
          <cell r="AE471">
            <v>408</v>
          </cell>
          <cell r="AF471">
            <v>15</v>
          </cell>
          <cell r="AG471" t="str">
            <v>DESC S/ACC D MULTAS IMP POR CONTRALORIA</v>
          </cell>
          <cell r="AH471">
            <v>0</v>
          </cell>
          <cell r="AI471">
            <v>0</v>
          </cell>
        </row>
        <row r="472">
          <cell r="A472">
            <v>40816</v>
          </cell>
          <cell r="B472">
            <v>61964</v>
          </cell>
          <cell r="C472" t="str">
            <v>41621-6-010</v>
          </cell>
          <cell r="E472">
            <v>408</v>
          </cell>
          <cell r="F472">
            <v>16</v>
          </cell>
          <cell r="G472" t="str">
            <v>DESC S/AC MUL.TRAN.PUB TAXIS S/CONCESION</v>
          </cell>
          <cell r="H472">
            <v>0</v>
          </cell>
          <cell r="I472">
            <v>0</v>
          </cell>
          <cell r="J472">
            <v>0</v>
          </cell>
          <cell r="K472">
            <v>0</v>
          </cell>
          <cell r="L472">
            <v>0</v>
          </cell>
          <cell r="M472">
            <v>0</v>
          </cell>
          <cell r="N472">
            <v>0</v>
          </cell>
          <cell r="O472">
            <v>0</v>
          </cell>
          <cell r="P472">
            <v>0</v>
          </cell>
          <cell r="Q472">
            <v>0</v>
          </cell>
          <cell r="S472">
            <v>0</v>
          </cell>
          <cell r="W472">
            <v>0</v>
          </cell>
          <cell r="X472">
            <v>0</v>
          </cell>
          <cell r="AA472">
            <v>0</v>
          </cell>
          <cell r="AB472">
            <v>0</v>
          </cell>
          <cell r="AE472">
            <v>408</v>
          </cell>
          <cell r="AF472">
            <v>16</v>
          </cell>
          <cell r="AG472" t="str">
            <v>DESC S/AC MUL.TRAN.PUB TAXIS S/CONCESION</v>
          </cell>
          <cell r="AH472">
            <v>0</v>
          </cell>
          <cell r="AI472">
            <v>0</v>
          </cell>
        </row>
        <row r="473">
          <cell r="A473">
            <v>40817</v>
          </cell>
          <cell r="B473">
            <v>17311</v>
          </cell>
          <cell r="C473" t="str">
            <v>41171-3-011</v>
          </cell>
          <cell r="E473">
            <v>408</v>
          </cell>
          <cell r="F473">
            <v>17</v>
          </cell>
          <cell r="G473" t="str">
            <v>DESCUENTO S/ACCESORIOS DE SANCIONES ISN</v>
          </cell>
          <cell r="H473">
            <v>0</v>
          </cell>
          <cell r="I473">
            <v>0</v>
          </cell>
          <cell r="J473">
            <v>0</v>
          </cell>
          <cell r="K473">
            <v>0</v>
          </cell>
          <cell r="L473">
            <v>0</v>
          </cell>
          <cell r="M473">
            <v>0</v>
          </cell>
          <cell r="N473">
            <v>0</v>
          </cell>
          <cell r="O473">
            <v>0</v>
          </cell>
          <cell r="P473">
            <v>0</v>
          </cell>
          <cell r="Q473">
            <v>0</v>
          </cell>
          <cell r="S473">
            <v>0</v>
          </cell>
          <cell r="W473">
            <v>0</v>
          </cell>
          <cell r="X473">
            <v>0</v>
          </cell>
          <cell r="AA473">
            <v>0</v>
          </cell>
          <cell r="AB473">
            <v>0</v>
          </cell>
          <cell r="AE473">
            <v>408</v>
          </cell>
          <cell r="AF473">
            <v>17</v>
          </cell>
          <cell r="AG473" t="str">
            <v>DESCUENTO S/ACCESORIOS DE SANCIONES ISN</v>
          </cell>
          <cell r="AH473">
            <v>0</v>
          </cell>
          <cell r="AI473">
            <v>0</v>
          </cell>
        </row>
        <row r="474">
          <cell r="A474">
            <v>40818</v>
          </cell>
          <cell r="B474">
            <v>61965</v>
          </cell>
          <cell r="C474" t="str">
            <v>41621-6-011</v>
          </cell>
          <cell r="E474">
            <v>408</v>
          </cell>
          <cell r="F474">
            <v>18</v>
          </cell>
          <cell r="G474" t="str">
            <v>DESC S/ACCES DE CONMUTACION DE PENAS</v>
          </cell>
          <cell r="H474">
            <v>0</v>
          </cell>
          <cell r="I474">
            <v>0</v>
          </cell>
          <cell r="J474">
            <v>0</v>
          </cell>
          <cell r="K474">
            <v>0</v>
          </cell>
          <cell r="L474">
            <v>0</v>
          </cell>
          <cell r="M474">
            <v>0</v>
          </cell>
          <cell r="N474">
            <v>0</v>
          </cell>
          <cell r="O474">
            <v>0</v>
          </cell>
          <cell r="P474">
            <v>0</v>
          </cell>
          <cell r="Q474">
            <v>0</v>
          </cell>
          <cell r="S474">
            <v>0</v>
          </cell>
          <cell r="W474">
            <v>0</v>
          </cell>
          <cell r="X474">
            <v>0</v>
          </cell>
          <cell r="AA474">
            <v>0</v>
          </cell>
          <cell r="AB474">
            <v>0</v>
          </cell>
          <cell r="AE474">
            <v>408</v>
          </cell>
          <cell r="AF474">
            <v>18</v>
          </cell>
          <cell r="AG474" t="str">
            <v>DESC S/ACCES DE CONMUTACION DE PENAS</v>
          </cell>
          <cell r="AH474">
            <v>0</v>
          </cell>
          <cell r="AI474">
            <v>0</v>
          </cell>
        </row>
        <row r="475">
          <cell r="A475">
            <v>40819</v>
          </cell>
          <cell r="B475">
            <v>61966</v>
          </cell>
          <cell r="C475" t="str">
            <v>41621-6-012</v>
          </cell>
          <cell r="E475">
            <v>408</v>
          </cell>
          <cell r="F475">
            <v>19</v>
          </cell>
          <cell r="G475" t="str">
            <v>DESC S/ACC D ACT.MLTAS EST DIR CRE Y CO</v>
          </cell>
          <cell r="H475">
            <v>0</v>
          </cell>
          <cell r="I475">
            <v>0</v>
          </cell>
          <cell r="J475">
            <v>0</v>
          </cell>
          <cell r="K475">
            <v>0</v>
          </cell>
          <cell r="L475">
            <v>0</v>
          </cell>
          <cell r="M475">
            <v>0</v>
          </cell>
          <cell r="N475">
            <v>0</v>
          </cell>
          <cell r="O475">
            <v>0</v>
          </cell>
          <cell r="P475">
            <v>0</v>
          </cell>
          <cell r="Q475">
            <v>0</v>
          </cell>
          <cell r="S475">
            <v>0</v>
          </cell>
          <cell r="W475">
            <v>0</v>
          </cell>
          <cell r="X475">
            <v>0</v>
          </cell>
          <cell r="AA475">
            <v>0</v>
          </cell>
          <cell r="AB475">
            <v>0</v>
          </cell>
          <cell r="AE475">
            <v>408</v>
          </cell>
          <cell r="AF475">
            <v>19</v>
          </cell>
          <cell r="AG475" t="str">
            <v>DESC S/ACC D ACT.MLTAS EST DIR CRE Y CO</v>
          </cell>
          <cell r="AH475">
            <v>0</v>
          </cell>
          <cell r="AI475">
            <v>0</v>
          </cell>
        </row>
        <row r="476">
          <cell r="A476">
            <v>40820</v>
          </cell>
          <cell r="B476" t="e">
            <v>#N/A</v>
          </cell>
          <cell r="C476" t="e">
            <v>#N/A</v>
          </cell>
          <cell r="E476">
            <v>408</v>
          </cell>
          <cell r="F476">
            <v>20</v>
          </cell>
          <cell r="G476" t="str">
            <v>DESC.S/ACCES.AL IMP.MEJORA ESPECIF.PLUSV</v>
          </cell>
          <cell r="H476">
            <v>0</v>
          </cell>
          <cell r="I476">
            <v>-58829.83</v>
          </cell>
          <cell r="J476">
            <v>0</v>
          </cell>
          <cell r="K476">
            <v>-58829.83</v>
          </cell>
          <cell r="L476">
            <v>0</v>
          </cell>
          <cell r="M476">
            <v>0</v>
          </cell>
          <cell r="N476">
            <v>0</v>
          </cell>
          <cell r="O476">
            <v>0</v>
          </cell>
          <cell r="P476">
            <v>0</v>
          </cell>
          <cell r="Q476">
            <v>0</v>
          </cell>
          <cell r="S476">
            <v>0</v>
          </cell>
          <cell r="W476">
            <v>0</v>
          </cell>
          <cell r="X476">
            <v>-58829.83</v>
          </cell>
          <cell r="AA476">
            <v>0</v>
          </cell>
          <cell r="AB476">
            <v>-58829.83</v>
          </cell>
          <cell r="AE476">
            <v>408</v>
          </cell>
          <cell r="AF476">
            <v>20</v>
          </cell>
          <cell r="AG476" t="str">
            <v>DESC.S/ACCES.AL IMP.MEJORA ESPECIF.PLUSV</v>
          </cell>
          <cell r="AH476">
            <v>0</v>
          </cell>
          <cell r="AI476">
            <v>-58829.83</v>
          </cell>
        </row>
        <row r="477">
          <cell r="A477">
            <v>40821</v>
          </cell>
          <cell r="B477">
            <v>61979</v>
          </cell>
          <cell r="C477">
            <v>0</v>
          </cell>
          <cell r="E477">
            <v>408</v>
          </cell>
          <cell r="F477">
            <v>21</v>
          </cell>
          <cell r="G477" t="str">
            <v>DESC.S/ACCES.DEU.DIV.DIR.DE RECAUDACION</v>
          </cell>
          <cell r="H477">
            <v>0</v>
          </cell>
          <cell r="I477">
            <v>0</v>
          </cell>
          <cell r="J477">
            <v>-679.71</v>
          </cell>
          <cell r="K477">
            <v>-679.71</v>
          </cell>
          <cell r="L477">
            <v>-314386.09999999998</v>
          </cell>
          <cell r="M477">
            <v>-119089.82</v>
          </cell>
          <cell r="N477">
            <v>-16764.009999999998</v>
          </cell>
          <cell r="O477">
            <v>-450239.93</v>
          </cell>
          <cell r="P477">
            <v>-89524.63</v>
          </cell>
          <cell r="Q477">
            <v>-9782.1</v>
          </cell>
          <cell r="S477">
            <v>-99306.73000000001</v>
          </cell>
          <cell r="W477">
            <v>0</v>
          </cell>
          <cell r="X477">
            <v>-550226.37</v>
          </cell>
          <cell r="AA477">
            <v>0</v>
          </cell>
          <cell r="AB477">
            <v>-550226.37</v>
          </cell>
          <cell r="AE477">
            <v>408</v>
          </cell>
          <cell r="AF477">
            <v>21</v>
          </cell>
          <cell r="AG477" t="str">
            <v>DESC.S/ACCES.DEU.DIV.DIR.DE RECAUDACION</v>
          </cell>
          <cell r="AH477">
            <v>-9782.1</v>
          </cell>
          <cell r="AI477">
            <v>-550226.37</v>
          </cell>
        </row>
        <row r="478">
          <cell r="A478">
            <v>40822</v>
          </cell>
          <cell r="B478">
            <v>61980</v>
          </cell>
          <cell r="C478">
            <v>0</v>
          </cell>
          <cell r="E478">
            <v>408</v>
          </cell>
          <cell r="F478">
            <v>22</v>
          </cell>
          <cell r="G478" t="str">
            <v>DESC.S/ACCES.DEU DIV.DIR INST.CTRL.VEH.</v>
          </cell>
          <cell r="H478">
            <v>0</v>
          </cell>
          <cell r="I478">
            <v>0</v>
          </cell>
          <cell r="J478">
            <v>-5304.86</v>
          </cell>
          <cell r="K478">
            <v>-5304.86</v>
          </cell>
          <cell r="L478">
            <v>-22610.45</v>
          </cell>
          <cell r="M478">
            <v>-45436.3</v>
          </cell>
          <cell r="N478">
            <v>-113477.77</v>
          </cell>
          <cell r="O478">
            <v>-181524.52000000002</v>
          </cell>
          <cell r="P478">
            <v>-13736.64</v>
          </cell>
          <cell r="Q478">
            <v>0</v>
          </cell>
          <cell r="S478">
            <v>-13736.64</v>
          </cell>
          <cell r="W478">
            <v>0</v>
          </cell>
          <cell r="X478">
            <v>-200566.02000000002</v>
          </cell>
          <cell r="AA478">
            <v>0</v>
          </cell>
          <cell r="AB478">
            <v>-200566.02</v>
          </cell>
          <cell r="AE478">
            <v>408</v>
          </cell>
          <cell r="AF478">
            <v>22</v>
          </cell>
          <cell r="AG478" t="str">
            <v>DESC.S/ACCES.DEU DIV.DIR INST.CTRL.VEH.</v>
          </cell>
          <cell r="AH478">
            <v>0</v>
          </cell>
          <cell r="AI478">
            <v>-200566.02</v>
          </cell>
        </row>
        <row r="479">
          <cell r="A479">
            <v>40900</v>
          </cell>
          <cell r="B479">
            <v>61946</v>
          </cell>
          <cell r="C479" t="str">
            <v>41691-3-007</v>
          </cell>
          <cell r="D479">
            <v>40900</v>
          </cell>
          <cell r="E479">
            <v>409</v>
          </cell>
          <cell r="F479">
            <v>0</v>
          </cell>
          <cell r="G479" t="str">
            <v>DIVERSOS</v>
          </cell>
          <cell r="H479">
            <v>2304318.61</v>
          </cell>
          <cell r="I479">
            <v>7281.49</v>
          </cell>
          <cell r="J479">
            <v>177252177.87</v>
          </cell>
          <cell r="K479">
            <v>179563777.97</v>
          </cell>
          <cell r="L479">
            <v>2024.61</v>
          </cell>
          <cell r="M479">
            <v>104.97</v>
          </cell>
          <cell r="N479">
            <v>165946598.78999999</v>
          </cell>
          <cell r="O479">
            <v>165948728.37</v>
          </cell>
          <cell r="P479">
            <v>319.38</v>
          </cell>
          <cell r="Q479">
            <v>653.41999999999996</v>
          </cell>
          <cell r="S479">
            <v>972.8</v>
          </cell>
          <cell r="W479">
            <v>0</v>
          </cell>
          <cell r="X479">
            <v>345513479.13999999</v>
          </cell>
          <cell r="AA479">
            <v>0</v>
          </cell>
          <cell r="AB479">
            <v>345513479.13999999</v>
          </cell>
          <cell r="AE479">
            <v>409</v>
          </cell>
          <cell r="AF479">
            <v>0</v>
          </cell>
          <cell r="AG479" t="str">
            <v>DIVERSOS</v>
          </cell>
          <cell r="AH479">
            <v>653.41999999999996</v>
          </cell>
          <cell r="AI479">
            <v>345513479.13999999</v>
          </cell>
        </row>
        <row r="480">
          <cell r="A480">
            <v>40904</v>
          </cell>
          <cell r="B480">
            <v>61925</v>
          </cell>
          <cell r="C480" t="str">
            <v>41691-2-001</v>
          </cell>
          <cell r="D480">
            <v>40904</v>
          </cell>
          <cell r="E480">
            <v>409</v>
          </cell>
          <cell r="F480">
            <v>4</v>
          </cell>
          <cell r="G480" t="str">
            <v>APORTACION C.M.C.I.</v>
          </cell>
          <cell r="H480">
            <v>0</v>
          </cell>
          <cell r="I480">
            <v>0</v>
          </cell>
          <cell r="J480">
            <v>0</v>
          </cell>
          <cell r="K480">
            <v>0</v>
          </cell>
          <cell r="L480">
            <v>0</v>
          </cell>
          <cell r="M480">
            <v>0</v>
          </cell>
          <cell r="N480">
            <v>0</v>
          </cell>
          <cell r="O480">
            <v>0</v>
          </cell>
          <cell r="P480">
            <v>0</v>
          </cell>
          <cell r="Q480">
            <v>0</v>
          </cell>
          <cell r="S480">
            <v>0</v>
          </cell>
          <cell r="W480">
            <v>0</v>
          </cell>
          <cell r="X480">
            <v>0</v>
          </cell>
          <cell r="AA480">
            <v>0</v>
          </cell>
          <cell r="AB480">
            <v>0</v>
          </cell>
          <cell r="AE480">
            <v>409</v>
          </cell>
          <cell r="AF480">
            <v>4</v>
          </cell>
          <cell r="AG480" t="str">
            <v>APORTACION C.M.C.I.</v>
          </cell>
          <cell r="AH480">
            <v>0</v>
          </cell>
          <cell r="AI480">
            <v>0</v>
          </cell>
        </row>
        <row r="481">
          <cell r="A481">
            <v>40906</v>
          </cell>
          <cell r="B481">
            <v>61916</v>
          </cell>
          <cell r="C481" t="str">
            <v>41621-4-002</v>
          </cell>
          <cell r="D481">
            <v>40906</v>
          </cell>
          <cell r="E481">
            <v>409</v>
          </cell>
          <cell r="F481">
            <v>6</v>
          </cell>
          <cell r="G481" t="str">
            <v>SANCIONES A CONTRATISTAS P.E.I.</v>
          </cell>
          <cell r="H481">
            <v>0</v>
          </cell>
          <cell r="I481">
            <v>0</v>
          </cell>
          <cell r="J481">
            <v>0</v>
          </cell>
          <cell r="K481">
            <v>0</v>
          </cell>
          <cell r="L481">
            <v>0</v>
          </cell>
          <cell r="M481">
            <v>0</v>
          </cell>
          <cell r="N481">
            <v>0</v>
          </cell>
          <cell r="O481">
            <v>0</v>
          </cell>
          <cell r="P481">
            <v>0</v>
          </cell>
          <cell r="Q481">
            <v>0</v>
          </cell>
          <cell r="S481">
            <v>0</v>
          </cell>
          <cell r="W481">
            <v>0</v>
          </cell>
          <cell r="X481">
            <v>0</v>
          </cell>
          <cell r="AA481">
            <v>0</v>
          </cell>
          <cell r="AB481">
            <v>0</v>
          </cell>
          <cell r="AE481">
            <v>409</v>
          </cell>
          <cell r="AF481">
            <v>6</v>
          </cell>
          <cell r="AG481" t="str">
            <v>SANCIONES A CONTRATISTAS P.E.I.</v>
          </cell>
          <cell r="AH481">
            <v>0</v>
          </cell>
          <cell r="AI481">
            <v>0</v>
          </cell>
        </row>
        <row r="482">
          <cell r="A482">
            <v>40908</v>
          </cell>
          <cell r="B482">
            <v>61935</v>
          </cell>
          <cell r="C482" t="str">
            <v>41691-2-011</v>
          </cell>
          <cell r="D482">
            <v>40908</v>
          </cell>
          <cell r="E482">
            <v>409</v>
          </cell>
          <cell r="F482">
            <v>8</v>
          </cell>
          <cell r="G482" t="str">
            <v>REINTEGROS DE PRESUPUESTO</v>
          </cell>
          <cell r="H482">
            <v>6556137.7699999996</v>
          </cell>
          <cell r="I482">
            <v>469445.95</v>
          </cell>
          <cell r="J482">
            <v>3657795.59</v>
          </cell>
          <cell r="K482">
            <v>10683379.309999999</v>
          </cell>
          <cell r="L482">
            <v>2313093.35</v>
          </cell>
          <cell r="M482">
            <v>3613308.25</v>
          </cell>
          <cell r="N482">
            <v>5807809.6200000001</v>
          </cell>
          <cell r="O482">
            <v>11734211.219999999</v>
          </cell>
          <cell r="P482">
            <v>56956710.549999997</v>
          </cell>
          <cell r="Q482">
            <v>3961108.73</v>
          </cell>
          <cell r="S482">
            <v>60917819.279999994</v>
          </cell>
          <cell r="W482">
            <v>0</v>
          </cell>
          <cell r="X482">
            <v>83335409.810000002</v>
          </cell>
          <cell r="AA482">
            <v>0</v>
          </cell>
          <cell r="AB482">
            <v>83335409.810000002</v>
          </cell>
          <cell r="AE482">
            <v>409</v>
          </cell>
          <cell r="AF482">
            <v>8</v>
          </cell>
          <cell r="AG482" t="str">
            <v>REINTEGROS DE PRESUPUESTO</v>
          </cell>
          <cell r="AH482">
            <v>3961108.73</v>
          </cell>
          <cell r="AI482">
            <v>83335409.810000002</v>
          </cell>
        </row>
        <row r="483">
          <cell r="A483">
            <v>41000</v>
          </cell>
          <cell r="B483">
            <v>61918</v>
          </cell>
          <cell r="C483" t="str">
            <v>41691-1-001</v>
          </cell>
          <cell r="D483">
            <v>41000</v>
          </cell>
          <cell r="E483">
            <v>410</v>
          </cell>
          <cell r="F483">
            <v>0</v>
          </cell>
          <cell r="G483" t="str">
            <v>DONATIVOS PARA OBRAS Y GASTOS PUBLICOS</v>
          </cell>
          <cell r="H483">
            <v>21200</v>
          </cell>
          <cell r="I483">
            <v>15000000</v>
          </cell>
          <cell r="J483">
            <v>21040</v>
          </cell>
          <cell r="K483">
            <v>15042240</v>
          </cell>
          <cell r="L483">
            <v>0</v>
          </cell>
          <cell r="M483">
            <v>0</v>
          </cell>
          <cell r="N483">
            <v>0</v>
          </cell>
          <cell r="O483">
            <v>0</v>
          </cell>
          <cell r="P483">
            <v>0</v>
          </cell>
          <cell r="Q483">
            <v>10000000</v>
          </cell>
          <cell r="S483">
            <v>10000000</v>
          </cell>
          <cell r="W483">
            <v>0</v>
          </cell>
          <cell r="X483">
            <v>25042240</v>
          </cell>
          <cell r="AA483">
            <v>0</v>
          </cell>
          <cell r="AB483">
            <v>25042240</v>
          </cell>
          <cell r="AE483">
            <v>410</v>
          </cell>
          <cell r="AF483">
            <v>0</v>
          </cell>
          <cell r="AG483" t="str">
            <v>DONATIVOS PARA OBRAS Y GASTOS PUBLICOS</v>
          </cell>
          <cell r="AH483">
            <v>10000000</v>
          </cell>
          <cell r="AI483">
            <v>25042240</v>
          </cell>
        </row>
        <row r="484">
          <cell r="A484">
            <v>41001</v>
          </cell>
          <cell r="B484">
            <v>61919</v>
          </cell>
          <cell r="C484" t="str">
            <v>41691-1-002</v>
          </cell>
          <cell r="D484">
            <v>41001</v>
          </cell>
          <cell r="E484">
            <v>410</v>
          </cell>
          <cell r="F484">
            <v>1</v>
          </cell>
          <cell r="G484" t="str">
            <v>DONATIVO PARA OBRAS VIA RAPIDA</v>
          </cell>
          <cell r="H484">
            <v>0</v>
          </cell>
          <cell r="I484">
            <v>0</v>
          </cell>
          <cell r="J484">
            <v>0</v>
          </cell>
          <cell r="K484">
            <v>0</v>
          </cell>
          <cell r="L484">
            <v>0</v>
          </cell>
          <cell r="M484">
            <v>0</v>
          </cell>
          <cell r="N484">
            <v>0</v>
          </cell>
          <cell r="O484">
            <v>0</v>
          </cell>
          <cell r="P484">
            <v>0</v>
          </cell>
          <cell r="Q484">
            <v>0</v>
          </cell>
          <cell r="S484">
            <v>0</v>
          </cell>
          <cell r="W484">
            <v>0</v>
          </cell>
          <cell r="X484">
            <v>0</v>
          </cell>
          <cell r="AA484">
            <v>0</v>
          </cell>
          <cell r="AB484">
            <v>0</v>
          </cell>
          <cell r="AE484">
            <v>410</v>
          </cell>
          <cell r="AF484">
            <v>1</v>
          </cell>
          <cell r="AG484" t="str">
            <v>DONATIVO PARA OBRAS VIA RAPIDA</v>
          </cell>
          <cell r="AH484">
            <v>0</v>
          </cell>
          <cell r="AI484">
            <v>0</v>
          </cell>
        </row>
        <row r="485">
          <cell r="A485">
            <v>41002</v>
          </cell>
          <cell r="B485">
            <v>61934</v>
          </cell>
          <cell r="C485" t="str">
            <v>41691-2-010</v>
          </cell>
          <cell r="D485">
            <v>41002</v>
          </cell>
          <cell r="E485">
            <v>410</v>
          </cell>
          <cell r="F485">
            <v>2</v>
          </cell>
          <cell r="G485" t="str">
            <v>APORT.AL GOB.DEL EDO. POR APOYO DE SEG.</v>
          </cell>
          <cell r="H485">
            <v>400000</v>
          </cell>
          <cell r="I485">
            <v>262500</v>
          </cell>
          <cell r="J485">
            <v>512500</v>
          </cell>
          <cell r="K485">
            <v>1175000</v>
          </cell>
          <cell r="L485">
            <v>450000</v>
          </cell>
          <cell r="M485">
            <v>387500</v>
          </cell>
          <cell r="N485">
            <v>387500</v>
          </cell>
          <cell r="O485">
            <v>1225000</v>
          </cell>
          <cell r="P485">
            <v>412500</v>
          </cell>
          <cell r="Q485">
            <v>387500</v>
          </cell>
          <cell r="S485">
            <v>800000</v>
          </cell>
          <cell r="W485">
            <v>0</v>
          </cell>
          <cell r="X485">
            <v>3200000</v>
          </cell>
          <cell r="AA485">
            <v>0</v>
          </cell>
          <cell r="AB485">
            <v>3200000</v>
          </cell>
          <cell r="AE485">
            <v>410</v>
          </cell>
          <cell r="AF485">
            <v>2</v>
          </cell>
          <cell r="AG485" t="str">
            <v>APORT.AL GOB.DEL EDO. POR APOYO DE SEG.</v>
          </cell>
          <cell r="AH485">
            <v>387500</v>
          </cell>
          <cell r="AI485">
            <v>3200000</v>
          </cell>
        </row>
        <row r="486">
          <cell r="A486">
            <v>41004</v>
          </cell>
          <cell r="B486">
            <v>61920</v>
          </cell>
          <cell r="C486" t="str">
            <v>41691-1-003</v>
          </cell>
          <cell r="D486">
            <v>41004</v>
          </cell>
          <cell r="E486">
            <v>410</v>
          </cell>
          <cell r="F486">
            <v>4</v>
          </cell>
          <cell r="G486" t="str">
            <v>DONATIVOS PARA CRUZ ROJA</v>
          </cell>
          <cell r="H486">
            <v>70200</v>
          </cell>
          <cell r="I486">
            <v>40890</v>
          </cell>
          <cell r="J486">
            <v>32001.65</v>
          </cell>
          <cell r="K486">
            <v>143091.65</v>
          </cell>
          <cell r="L486">
            <v>42737</v>
          </cell>
          <cell r="M486">
            <v>7170</v>
          </cell>
          <cell r="N486">
            <v>5720</v>
          </cell>
          <cell r="O486">
            <v>55627</v>
          </cell>
          <cell r="P486">
            <v>4635</v>
          </cell>
          <cell r="Q486">
            <v>4395</v>
          </cell>
          <cell r="S486">
            <v>9030</v>
          </cell>
          <cell r="W486">
            <v>0</v>
          </cell>
          <cell r="X486">
            <v>207748.65</v>
          </cell>
          <cell r="AA486">
            <v>0</v>
          </cell>
          <cell r="AB486">
            <v>207748.65</v>
          </cell>
          <cell r="AE486">
            <v>410</v>
          </cell>
          <cell r="AF486">
            <v>4</v>
          </cell>
          <cell r="AG486" t="str">
            <v>DONATIVOS PARA CRUZ ROJA</v>
          </cell>
          <cell r="AH486">
            <v>4395</v>
          </cell>
          <cell r="AI486">
            <v>207748.65</v>
          </cell>
        </row>
        <row r="487">
          <cell r="A487">
            <v>41005</v>
          </cell>
          <cell r="B487">
            <v>61921</v>
          </cell>
          <cell r="C487" t="str">
            <v>41691-1-004</v>
          </cell>
          <cell r="D487">
            <v>41005</v>
          </cell>
          <cell r="E487">
            <v>410</v>
          </cell>
          <cell r="F487">
            <v>5</v>
          </cell>
          <cell r="G487" t="str">
            <v>DONATIVOS PARA PATRONATO DE BOMBEROS</v>
          </cell>
          <cell r="H487">
            <v>23400</v>
          </cell>
          <cell r="I487">
            <v>13630</v>
          </cell>
          <cell r="J487">
            <v>10640</v>
          </cell>
          <cell r="K487">
            <v>47670</v>
          </cell>
          <cell r="L487">
            <v>14205</v>
          </cell>
          <cell r="M487">
            <v>2390</v>
          </cell>
          <cell r="N487">
            <v>1900</v>
          </cell>
          <cell r="O487">
            <v>18495</v>
          </cell>
          <cell r="P487">
            <v>1545</v>
          </cell>
          <cell r="Q487">
            <v>1465</v>
          </cell>
          <cell r="S487">
            <v>3010</v>
          </cell>
          <cell r="W487">
            <v>0</v>
          </cell>
          <cell r="X487">
            <v>69175</v>
          </cell>
          <cell r="AA487">
            <v>0</v>
          </cell>
          <cell r="AB487">
            <v>69175</v>
          </cell>
          <cell r="AE487">
            <v>410</v>
          </cell>
          <cell r="AF487">
            <v>5</v>
          </cell>
          <cell r="AG487" t="str">
            <v>DONATIVOS PARA PATRONATO DE BOMBEROS</v>
          </cell>
          <cell r="AH487">
            <v>1465</v>
          </cell>
          <cell r="AI487">
            <v>69175</v>
          </cell>
        </row>
        <row r="488">
          <cell r="A488">
            <v>41006</v>
          </cell>
          <cell r="B488">
            <v>61922</v>
          </cell>
          <cell r="C488" t="str">
            <v>41691-1-005</v>
          </cell>
          <cell r="D488">
            <v>41006</v>
          </cell>
          <cell r="E488">
            <v>410</v>
          </cell>
          <cell r="F488">
            <v>6</v>
          </cell>
          <cell r="G488" t="str">
            <v>DONATIVOS PARA CRUZ VERDE</v>
          </cell>
          <cell r="H488">
            <v>0</v>
          </cell>
          <cell r="I488">
            <v>0</v>
          </cell>
          <cell r="J488">
            <v>0</v>
          </cell>
          <cell r="K488">
            <v>0</v>
          </cell>
          <cell r="L488">
            <v>0</v>
          </cell>
          <cell r="M488">
            <v>0</v>
          </cell>
          <cell r="N488">
            <v>0</v>
          </cell>
          <cell r="O488">
            <v>0</v>
          </cell>
          <cell r="P488">
            <v>0</v>
          </cell>
          <cell r="Q488">
            <v>0</v>
          </cell>
          <cell r="S488">
            <v>0</v>
          </cell>
          <cell r="W488">
            <v>0</v>
          </cell>
          <cell r="X488">
            <v>0</v>
          </cell>
          <cell r="AA488">
            <v>0</v>
          </cell>
          <cell r="AB488">
            <v>0</v>
          </cell>
          <cell r="AE488">
            <v>410</v>
          </cell>
          <cell r="AF488">
            <v>6</v>
          </cell>
          <cell r="AG488" t="str">
            <v>DONATIVOS PARA CRUZ VERDE</v>
          </cell>
          <cell r="AH488">
            <v>0</v>
          </cell>
          <cell r="AI488">
            <v>0</v>
          </cell>
        </row>
        <row r="489">
          <cell r="A489">
            <v>41007</v>
          </cell>
          <cell r="B489">
            <v>61923</v>
          </cell>
          <cell r="C489" t="str">
            <v>41691-1-006</v>
          </cell>
          <cell r="D489">
            <v>41007</v>
          </cell>
          <cell r="E489">
            <v>410</v>
          </cell>
          <cell r="F489">
            <v>7</v>
          </cell>
          <cell r="G489" t="str">
            <v>DONATIVOS POR APLICAR</v>
          </cell>
          <cell r="H489">
            <v>0</v>
          </cell>
          <cell r="I489">
            <v>0</v>
          </cell>
          <cell r="J489">
            <v>0</v>
          </cell>
          <cell r="K489">
            <v>0</v>
          </cell>
          <cell r="L489">
            <v>0</v>
          </cell>
          <cell r="M489">
            <v>0</v>
          </cell>
          <cell r="N489">
            <v>0</v>
          </cell>
          <cell r="O489">
            <v>0</v>
          </cell>
          <cell r="P489">
            <v>0</v>
          </cell>
          <cell r="Q489">
            <v>0</v>
          </cell>
          <cell r="S489">
            <v>0</v>
          </cell>
          <cell r="W489">
            <v>0</v>
          </cell>
          <cell r="X489">
            <v>0</v>
          </cell>
          <cell r="AA489">
            <v>0</v>
          </cell>
          <cell r="AB489">
            <v>0</v>
          </cell>
          <cell r="AE489">
            <v>410</v>
          </cell>
          <cell r="AF489">
            <v>7</v>
          </cell>
          <cell r="AG489" t="str">
            <v>DONATIVOS POR APLICAR</v>
          </cell>
          <cell r="AH489">
            <v>0</v>
          </cell>
          <cell r="AI489">
            <v>0</v>
          </cell>
        </row>
        <row r="490">
          <cell r="A490">
            <v>41008</v>
          </cell>
          <cell r="B490">
            <v>61924</v>
          </cell>
          <cell r="C490" t="str">
            <v>41691-1-007</v>
          </cell>
          <cell r="D490">
            <v>41008</v>
          </cell>
          <cell r="E490">
            <v>410</v>
          </cell>
          <cell r="F490">
            <v>8</v>
          </cell>
          <cell r="G490" t="str">
            <v>DONATIVO PRO PATRONATO RECONSTRUYAMOS NL</v>
          </cell>
          <cell r="H490">
            <v>0</v>
          </cell>
          <cell r="I490">
            <v>0</v>
          </cell>
          <cell r="J490">
            <v>0</v>
          </cell>
          <cell r="K490">
            <v>0</v>
          </cell>
          <cell r="L490">
            <v>0</v>
          </cell>
          <cell r="M490">
            <v>0</v>
          </cell>
          <cell r="N490">
            <v>0</v>
          </cell>
          <cell r="O490">
            <v>0</v>
          </cell>
          <cell r="P490">
            <v>0</v>
          </cell>
          <cell r="Q490">
            <v>0</v>
          </cell>
          <cell r="S490">
            <v>0</v>
          </cell>
          <cell r="W490">
            <v>0</v>
          </cell>
          <cell r="X490">
            <v>0</v>
          </cell>
          <cell r="AA490">
            <v>0</v>
          </cell>
          <cell r="AB490">
            <v>0</v>
          </cell>
          <cell r="AE490">
            <v>410</v>
          </cell>
          <cell r="AF490">
            <v>8</v>
          </cell>
          <cell r="AG490" t="str">
            <v>DONATIVO PRO PATRONATO RECONSTRUYAMOS NL</v>
          </cell>
          <cell r="AH490">
            <v>0</v>
          </cell>
          <cell r="AI490">
            <v>0</v>
          </cell>
        </row>
        <row r="491">
          <cell r="A491">
            <v>41100</v>
          </cell>
          <cell r="B491" t="e">
            <v>#N/A</v>
          </cell>
          <cell r="C491" t="e">
            <v>#N/A</v>
          </cell>
          <cell r="D491">
            <v>41100</v>
          </cell>
          <cell r="E491">
            <v>411</v>
          </cell>
          <cell r="F491">
            <v>0</v>
          </cell>
          <cell r="G491" t="str">
            <v>APORT.DE ORGS.PARAESTATALES Y OTRAS ENTI</v>
          </cell>
          <cell r="H491">
            <v>0</v>
          </cell>
          <cell r="I491">
            <v>0</v>
          </cell>
          <cell r="J491">
            <v>0</v>
          </cell>
          <cell r="K491">
            <v>0</v>
          </cell>
          <cell r="L491">
            <v>0</v>
          </cell>
          <cell r="M491">
            <v>0</v>
          </cell>
          <cell r="N491">
            <v>0</v>
          </cell>
          <cell r="O491">
            <v>0</v>
          </cell>
          <cell r="P491">
            <v>0</v>
          </cell>
          <cell r="Q491">
            <v>0</v>
          </cell>
          <cell r="S491">
            <v>0</v>
          </cell>
          <cell r="W491">
            <v>0</v>
          </cell>
          <cell r="X491">
            <v>0</v>
          </cell>
          <cell r="AA491">
            <v>0</v>
          </cell>
          <cell r="AB491">
            <v>0</v>
          </cell>
          <cell r="AE491">
            <v>411</v>
          </cell>
          <cell r="AF491">
            <v>0</v>
          </cell>
          <cell r="AG491" t="str">
            <v>APORT.DE ORGS.PARAESTATALES Y OTRAS ENTI</v>
          </cell>
          <cell r="AH491">
            <v>0</v>
          </cell>
          <cell r="AI491">
            <v>0</v>
          </cell>
        </row>
        <row r="492">
          <cell r="A492">
            <v>41101</v>
          </cell>
          <cell r="B492">
            <v>61926</v>
          </cell>
          <cell r="C492" t="str">
            <v>41691-2-002</v>
          </cell>
          <cell r="D492">
            <v>41101</v>
          </cell>
          <cell r="E492">
            <v>411</v>
          </cell>
          <cell r="F492">
            <v>1</v>
          </cell>
          <cell r="G492" t="str">
            <v>APORTACIONES U.I.E.</v>
          </cell>
          <cell r="H492">
            <v>0</v>
          </cell>
          <cell r="I492">
            <v>0</v>
          </cell>
          <cell r="J492">
            <v>0</v>
          </cell>
          <cell r="K492">
            <v>0</v>
          </cell>
          <cell r="L492">
            <v>0</v>
          </cell>
          <cell r="M492">
            <v>0</v>
          </cell>
          <cell r="N492">
            <v>204898.64</v>
          </cell>
          <cell r="O492">
            <v>204898.64</v>
          </cell>
          <cell r="P492">
            <v>23019459.949999999</v>
          </cell>
          <cell r="Q492">
            <v>0</v>
          </cell>
          <cell r="S492">
            <v>23019459.949999999</v>
          </cell>
          <cell r="W492">
            <v>0</v>
          </cell>
          <cell r="X492">
            <v>23224358.59</v>
          </cell>
          <cell r="AA492">
            <v>0</v>
          </cell>
          <cell r="AB492">
            <v>23224358.59</v>
          </cell>
          <cell r="AE492">
            <v>411</v>
          </cell>
          <cell r="AF492">
            <v>1</v>
          </cell>
          <cell r="AG492" t="str">
            <v>APORTACIONES U.I.E.</v>
          </cell>
          <cell r="AH492">
            <v>0</v>
          </cell>
          <cell r="AI492">
            <v>23224358.59</v>
          </cell>
        </row>
        <row r="493">
          <cell r="A493">
            <v>41102</v>
          </cell>
          <cell r="B493">
            <v>61927</v>
          </cell>
          <cell r="C493" t="str">
            <v>41691-2-003</v>
          </cell>
          <cell r="D493">
            <v>41102</v>
          </cell>
          <cell r="E493">
            <v>411</v>
          </cell>
          <cell r="F493">
            <v>2</v>
          </cell>
          <cell r="G493" t="str">
            <v>APORTACIONES SRIA. CONTRALORIA</v>
          </cell>
          <cell r="H493">
            <v>0</v>
          </cell>
          <cell r="I493">
            <v>0</v>
          </cell>
          <cell r="J493">
            <v>0</v>
          </cell>
          <cell r="K493">
            <v>0</v>
          </cell>
          <cell r="L493">
            <v>0</v>
          </cell>
          <cell r="M493">
            <v>0</v>
          </cell>
          <cell r="N493">
            <v>0</v>
          </cell>
          <cell r="O493">
            <v>0</v>
          </cell>
          <cell r="P493">
            <v>0</v>
          </cell>
          <cell r="Q493">
            <v>0</v>
          </cell>
          <cell r="S493">
            <v>0</v>
          </cell>
          <cell r="W493">
            <v>0</v>
          </cell>
          <cell r="X493">
            <v>0</v>
          </cell>
          <cell r="AA493">
            <v>0</v>
          </cell>
          <cell r="AB493">
            <v>0</v>
          </cell>
          <cell r="AE493">
            <v>411</v>
          </cell>
          <cell r="AF493">
            <v>2</v>
          </cell>
          <cell r="AG493" t="str">
            <v>APORTACIONES SRIA. CONTRALORIA</v>
          </cell>
          <cell r="AH493">
            <v>0</v>
          </cell>
          <cell r="AI493">
            <v>0</v>
          </cell>
        </row>
        <row r="494">
          <cell r="A494">
            <v>41106</v>
          </cell>
          <cell r="B494">
            <v>61928</v>
          </cell>
          <cell r="C494" t="str">
            <v>41691-2-004</v>
          </cell>
          <cell r="D494">
            <v>41106</v>
          </cell>
          <cell r="E494">
            <v>411</v>
          </cell>
          <cell r="F494">
            <v>6</v>
          </cell>
          <cell r="G494" t="str">
            <v>APORTACIONES I.C.V.</v>
          </cell>
          <cell r="H494">
            <v>0</v>
          </cell>
          <cell r="I494">
            <v>0</v>
          </cell>
          <cell r="J494">
            <v>0</v>
          </cell>
          <cell r="K494">
            <v>0</v>
          </cell>
          <cell r="L494">
            <v>0</v>
          </cell>
          <cell r="M494">
            <v>546106692.26999998</v>
          </cell>
          <cell r="N494">
            <v>0</v>
          </cell>
          <cell r="O494">
            <v>546106692.26999998</v>
          </cell>
          <cell r="P494">
            <v>0</v>
          </cell>
          <cell r="Q494">
            <v>0</v>
          </cell>
          <cell r="S494">
            <v>0</v>
          </cell>
          <cell r="W494">
            <v>0</v>
          </cell>
          <cell r="X494">
            <v>546106692.26999998</v>
          </cell>
          <cell r="AA494">
            <v>0</v>
          </cell>
          <cell r="AB494">
            <v>546106692.26999998</v>
          </cell>
          <cell r="AE494">
            <v>411</v>
          </cell>
          <cell r="AF494">
            <v>6</v>
          </cell>
          <cell r="AG494" t="str">
            <v>APORTACIONES I.C.V.</v>
          </cell>
          <cell r="AH494">
            <v>0</v>
          </cell>
          <cell r="AI494">
            <v>546106692.26999998</v>
          </cell>
        </row>
        <row r="495">
          <cell r="A495">
            <v>41109</v>
          </cell>
          <cell r="B495">
            <v>61929</v>
          </cell>
          <cell r="C495" t="str">
            <v>41691-2-005</v>
          </cell>
          <cell r="D495">
            <v>41109</v>
          </cell>
          <cell r="E495">
            <v>411</v>
          </cell>
          <cell r="F495">
            <v>9</v>
          </cell>
          <cell r="G495" t="str">
            <v>APORTACIONES U.A.N.L.</v>
          </cell>
          <cell r="H495">
            <v>0</v>
          </cell>
          <cell r="I495">
            <v>0</v>
          </cell>
          <cell r="J495">
            <v>0</v>
          </cell>
          <cell r="K495">
            <v>0</v>
          </cell>
          <cell r="L495">
            <v>0</v>
          </cell>
          <cell r="M495">
            <v>0</v>
          </cell>
          <cell r="N495">
            <v>0</v>
          </cell>
          <cell r="O495">
            <v>0</v>
          </cell>
          <cell r="P495">
            <v>0</v>
          </cell>
          <cell r="Q495">
            <v>0</v>
          </cell>
          <cell r="S495">
            <v>0</v>
          </cell>
          <cell r="W495">
            <v>0</v>
          </cell>
          <cell r="X495">
            <v>0</v>
          </cell>
          <cell r="AA495">
            <v>0</v>
          </cell>
          <cell r="AB495">
            <v>0</v>
          </cell>
          <cell r="AE495">
            <v>411</v>
          </cell>
          <cell r="AF495">
            <v>9</v>
          </cell>
          <cell r="AG495" t="str">
            <v>APORTACIONES U.A.N.L.</v>
          </cell>
          <cell r="AH495">
            <v>0</v>
          </cell>
          <cell r="AI495">
            <v>0</v>
          </cell>
        </row>
        <row r="496">
          <cell r="A496">
            <v>41111</v>
          </cell>
          <cell r="B496">
            <v>61930</v>
          </cell>
          <cell r="C496" t="str">
            <v>41691-2-006</v>
          </cell>
          <cell r="D496">
            <v>41111</v>
          </cell>
          <cell r="E496">
            <v>411</v>
          </cell>
          <cell r="F496">
            <v>11</v>
          </cell>
          <cell r="G496" t="str">
            <v>APORTACIONES OTROS ORGANISMOS</v>
          </cell>
          <cell r="H496">
            <v>0</v>
          </cell>
          <cell r="I496">
            <v>0</v>
          </cell>
          <cell r="J496">
            <v>0</v>
          </cell>
          <cell r="K496">
            <v>0</v>
          </cell>
          <cell r="L496">
            <v>22040</v>
          </cell>
          <cell r="M496">
            <v>0</v>
          </cell>
          <cell r="N496">
            <v>0</v>
          </cell>
          <cell r="O496">
            <v>22040</v>
          </cell>
          <cell r="P496">
            <v>0</v>
          </cell>
          <cell r="Q496">
            <v>0</v>
          </cell>
          <cell r="S496">
            <v>0</v>
          </cell>
          <cell r="W496">
            <v>0</v>
          </cell>
          <cell r="X496">
            <v>22040</v>
          </cell>
          <cell r="AA496">
            <v>0</v>
          </cell>
          <cell r="AB496">
            <v>22040</v>
          </cell>
          <cell r="AE496">
            <v>411</v>
          </cell>
          <cell r="AF496">
            <v>11</v>
          </cell>
          <cell r="AG496" t="str">
            <v>APORTACIONES OTROS ORGANISMOS</v>
          </cell>
          <cell r="AH496">
            <v>0</v>
          </cell>
          <cell r="AI496">
            <v>22040</v>
          </cell>
        </row>
        <row r="497">
          <cell r="A497">
            <v>41607</v>
          </cell>
          <cell r="B497">
            <v>61931</v>
          </cell>
          <cell r="C497" t="str">
            <v>41691-2-007</v>
          </cell>
          <cell r="D497">
            <v>41607</v>
          </cell>
          <cell r="E497">
            <v>416</v>
          </cell>
          <cell r="F497">
            <v>7</v>
          </cell>
          <cell r="G497" t="str">
            <v>COORD.DE PROY.INFRAC.ESTRATEGICA(COPIES)</v>
          </cell>
          <cell r="H497">
            <v>0</v>
          </cell>
          <cell r="I497">
            <v>0</v>
          </cell>
          <cell r="J497">
            <v>0</v>
          </cell>
          <cell r="K497">
            <v>0</v>
          </cell>
          <cell r="L497">
            <v>0</v>
          </cell>
          <cell r="M497">
            <v>0</v>
          </cell>
          <cell r="N497">
            <v>0</v>
          </cell>
          <cell r="O497">
            <v>0</v>
          </cell>
          <cell r="P497">
            <v>0</v>
          </cell>
          <cell r="Q497">
            <v>0</v>
          </cell>
          <cell r="S497">
            <v>0</v>
          </cell>
          <cell r="W497">
            <v>0</v>
          </cell>
          <cell r="X497">
            <v>0</v>
          </cell>
          <cell r="AA497">
            <v>0</v>
          </cell>
          <cell r="AB497">
            <v>0</v>
          </cell>
          <cell r="AE497">
            <v>412</v>
          </cell>
          <cell r="AF497">
            <v>1</v>
          </cell>
          <cell r="AG497" t="str">
            <v>UTILIDAD POR FLUCTUACION CAMBIARIA</v>
          </cell>
          <cell r="AH497">
            <v>0</v>
          </cell>
          <cell r="AI497">
            <v>0</v>
          </cell>
        </row>
        <row r="498">
          <cell r="A498">
            <v>44001</v>
          </cell>
          <cell r="B498">
            <v>61932</v>
          </cell>
          <cell r="C498" t="str">
            <v>41691-2-008</v>
          </cell>
          <cell r="D498">
            <v>44001</v>
          </cell>
          <cell r="E498">
            <v>440</v>
          </cell>
          <cell r="F498">
            <v>1</v>
          </cell>
          <cell r="G498" t="str">
            <v>MUNICIPIOS AREA METROP.</v>
          </cell>
          <cell r="H498">
            <v>0</v>
          </cell>
          <cell r="I498">
            <v>0</v>
          </cell>
          <cell r="J498">
            <v>0</v>
          </cell>
          <cell r="K498">
            <v>0</v>
          </cell>
          <cell r="L498">
            <v>0</v>
          </cell>
          <cell r="M498">
            <v>0</v>
          </cell>
          <cell r="N498">
            <v>0</v>
          </cell>
          <cell r="O498">
            <v>0</v>
          </cell>
          <cell r="P498">
            <v>0</v>
          </cell>
          <cell r="Q498">
            <v>0</v>
          </cell>
          <cell r="S498">
            <v>0</v>
          </cell>
          <cell r="W498">
            <v>0</v>
          </cell>
          <cell r="X498">
            <v>0</v>
          </cell>
          <cell r="AA498">
            <v>0</v>
          </cell>
          <cell r="AB498">
            <v>0</v>
          </cell>
          <cell r="AE498">
            <v>440</v>
          </cell>
          <cell r="AF498">
            <v>1</v>
          </cell>
          <cell r="AG498" t="str">
            <v>MUNICIPIOS AREA METROP.</v>
          </cell>
          <cell r="AH498">
            <v>0</v>
          </cell>
          <cell r="AI498">
            <v>0</v>
          </cell>
        </row>
        <row r="499">
          <cell r="A499">
            <v>44002</v>
          </cell>
          <cell r="B499">
            <v>61933</v>
          </cell>
          <cell r="C499" t="str">
            <v>41691-2-009</v>
          </cell>
          <cell r="D499">
            <v>44002</v>
          </cell>
          <cell r="E499">
            <v>440</v>
          </cell>
          <cell r="F499">
            <v>2</v>
          </cell>
          <cell r="G499" t="str">
            <v>OTROS MUNICIPIOS</v>
          </cell>
          <cell r="H499">
            <v>0</v>
          </cell>
          <cell r="I499">
            <v>0</v>
          </cell>
          <cell r="J499">
            <v>0</v>
          </cell>
          <cell r="K499">
            <v>0</v>
          </cell>
          <cell r="L499">
            <v>0</v>
          </cell>
          <cell r="M499">
            <v>0</v>
          </cell>
          <cell r="N499">
            <v>0</v>
          </cell>
          <cell r="O499">
            <v>0</v>
          </cell>
          <cell r="P499">
            <v>0</v>
          </cell>
          <cell r="Q499">
            <v>0</v>
          </cell>
          <cell r="S499">
            <v>0</v>
          </cell>
          <cell r="W499">
            <v>0</v>
          </cell>
          <cell r="X499">
            <v>0</v>
          </cell>
          <cell r="AA499">
            <v>0</v>
          </cell>
          <cell r="AB499">
            <v>0</v>
          </cell>
          <cell r="AE499">
            <v>440</v>
          </cell>
          <cell r="AF499">
            <v>2</v>
          </cell>
          <cell r="AG499" t="str">
            <v>OTROS MUNICIPIOS</v>
          </cell>
          <cell r="AH499">
            <v>0</v>
          </cell>
          <cell r="AI499">
            <v>0</v>
          </cell>
        </row>
        <row r="500">
          <cell r="A500">
            <v>46001</v>
          </cell>
          <cell r="B500">
            <v>61947</v>
          </cell>
          <cell r="C500" t="str">
            <v>41691-3-008</v>
          </cell>
          <cell r="D500">
            <v>46001</v>
          </cell>
          <cell r="E500">
            <v>460</v>
          </cell>
          <cell r="F500">
            <v>1</v>
          </cell>
          <cell r="G500" t="str">
            <v>DEV.DIVERSOS APROVECHAMIENTOS</v>
          </cell>
          <cell r="H500">
            <v>0</v>
          </cell>
          <cell r="I500">
            <v>0</v>
          </cell>
          <cell r="J500">
            <v>-444181.78</v>
          </cell>
          <cell r="K500">
            <v>-444181.78</v>
          </cell>
          <cell r="L500">
            <v>-338</v>
          </cell>
          <cell r="M500">
            <v>-82263.570000000007</v>
          </cell>
          <cell r="N500">
            <v>-117802.68</v>
          </cell>
          <cell r="O500">
            <v>-200404.25</v>
          </cell>
          <cell r="P500">
            <v>-12930.5</v>
          </cell>
          <cell r="Q500">
            <v>-37366.699999999997</v>
          </cell>
          <cell r="S500">
            <v>-50297.2</v>
          </cell>
          <cell r="W500">
            <v>0</v>
          </cell>
          <cell r="X500">
            <v>-694883.23</v>
          </cell>
          <cell r="AA500">
            <v>0</v>
          </cell>
          <cell r="AB500">
            <v>-694883.23</v>
          </cell>
          <cell r="AE500">
            <v>460</v>
          </cell>
          <cell r="AF500">
            <v>1</v>
          </cell>
          <cell r="AG500" t="str">
            <v>DEV.DIVERSOS APROVECHAMIENTOS</v>
          </cell>
          <cell r="AH500">
            <v>-37366.699999999997</v>
          </cell>
          <cell r="AI500">
            <v>-694883.23</v>
          </cell>
        </row>
        <row r="501">
          <cell r="A501">
            <v>46002</v>
          </cell>
          <cell r="B501">
            <v>61951</v>
          </cell>
          <cell r="C501" t="str">
            <v>41691-3-011</v>
          </cell>
          <cell r="D501">
            <v>46002</v>
          </cell>
          <cell r="E501">
            <v>460</v>
          </cell>
          <cell r="F501">
            <v>2</v>
          </cell>
          <cell r="G501" t="str">
            <v>DEV.DE ISR,IVA,IETU,PEQ.CONTRIB(REPECOS)</v>
          </cell>
          <cell r="H501">
            <v>0</v>
          </cell>
          <cell r="I501">
            <v>0</v>
          </cell>
          <cell r="J501">
            <v>-146743</v>
          </cell>
          <cell r="K501">
            <v>-146743</v>
          </cell>
          <cell r="L501">
            <v>0</v>
          </cell>
          <cell r="M501">
            <v>-45838</v>
          </cell>
          <cell r="N501">
            <v>-10486</v>
          </cell>
          <cell r="O501">
            <v>-56324</v>
          </cell>
          <cell r="P501">
            <v>0</v>
          </cell>
          <cell r="Q501">
            <v>0</v>
          </cell>
          <cell r="S501">
            <v>0</v>
          </cell>
          <cell r="W501">
            <v>0</v>
          </cell>
          <cell r="X501">
            <v>-203067</v>
          </cell>
          <cell r="AA501">
            <v>0</v>
          </cell>
          <cell r="AB501">
            <v>-203067</v>
          </cell>
          <cell r="AE501">
            <v>460</v>
          </cell>
          <cell r="AF501">
            <v>2</v>
          </cell>
          <cell r="AG501" t="str">
            <v>DEV.DE ISR,IVA,IETU,PEQ.CONTRIB(REPECOS)</v>
          </cell>
          <cell r="AH501">
            <v>0</v>
          </cell>
          <cell r="AI501">
            <v>-203067</v>
          </cell>
        </row>
        <row r="502">
          <cell r="A502">
            <v>47000</v>
          </cell>
          <cell r="B502">
            <v>97101</v>
          </cell>
          <cell r="C502" t="str">
            <v>22311-3-001</v>
          </cell>
          <cell r="D502">
            <v>47000</v>
          </cell>
          <cell r="E502">
            <v>470</v>
          </cell>
          <cell r="F502">
            <v>0</v>
          </cell>
          <cell r="G502" t="str">
            <v>FINANCIAMIENTO PUBLICO</v>
          </cell>
          <cell r="H502">
            <v>500000000</v>
          </cell>
          <cell r="I502">
            <v>0</v>
          </cell>
          <cell r="J502">
            <v>1298419390.47</v>
          </cell>
          <cell r="K502">
            <v>1798419390.47</v>
          </cell>
          <cell r="L502">
            <v>52657512</v>
          </cell>
          <cell r="M502">
            <v>1070000000</v>
          </cell>
          <cell r="N502">
            <v>1108994022</v>
          </cell>
          <cell r="O502">
            <v>2231651534</v>
          </cell>
          <cell r="P502">
            <v>650000000</v>
          </cell>
          <cell r="Q502">
            <v>1863022782.96</v>
          </cell>
          <cell r="S502">
            <v>2513022782.96</v>
          </cell>
          <cell r="W502">
            <v>0</v>
          </cell>
          <cell r="X502">
            <v>6543093707.4300003</v>
          </cell>
          <cell r="AA502">
            <v>0</v>
          </cell>
          <cell r="AB502">
            <v>6543093707.4300003</v>
          </cell>
          <cell r="AE502">
            <v>470</v>
          </cell>
          <cell r="AF502">
            <v>0</v>
          </cell>
          <cell r="AG502" t="str">
            <v>FINANCIAMIENTO PUBLICO</v>
          </cell>
          <cell r="AH502">
            <v>1863022782.96</v>
          </cell>
          <cell r="AI502">
            <v>6543093707.4300003</v>
          </cell>
        </row>
        <row r="503">
          <cell r="A503">
            <v>0</v>
          </cell>
          <cell r="B503" t="e">
            <v>#N/A</v>
          </cell>
          <cell r="C503" t="e">
            <v>#N/A</v>
          </cell>
          <cell r="D503">
            <v>0</v>
          </cell>
          <cell r="G503" t="str">
            <v>SUB TOTAL APROVECHAMIENTOS</v>
          </cell>
          <cell r="H503">
            <v>511288034.00999999</v>
          </cell>
          <cell r="I503">
            <v>18995015.170000002</v>
          </cell>
          <cell r="J503">
            <v>1481899786.71</v>
          </cell>
          <cell r="K503">
            <v>2012182835.8900001</v>
          </cell>
          <cell r="L503">
            <v>57923518.140000001</v>
          </cell>
          <cell r="M503">
            <v>1622673757.26</v>
          </cell>
          <cell r="N503">
            <v>1284722556.23</v>
          </cell>
          <cell r="O503">
            <v>2965319831.6300001</v>
          </cell>
          <cell r="P503">
            <v>734127592.67999995</v>
          </cell>
          <cell r="Q503">
            <v>1880586393.6600001</v>
          </cell>
          <cell r="S503">
            <v>2614713986.3400002</v>
          </cell>
          <cell r="W503">
            <v>0</v>
          </cell>
          <cell r="X503">
            <v>7592216653.8600006</v>
          </cell>
          <cell r="AA503">
            <v>0</v>
          </cell>
          <cell r="AB503">
            <v>7592216653.8599997</v>
          </cell>
          <cell r="AE503">
            <v>0</v>
          </cell>
          <cell r="AF503">
            <v>0</v>
          </cell>
          <cell r="AG503" t="str">
            <v>SUB TOTAL APROVECHAMIENTOS</v>
          </cell>
          <cell r="AH503">
            <v>1880586393.6600001</v>
          </cell>
          <cell r="AI503">
            <v>7592216653.8599997</v>
          </cell>
        </row>
        <row r="504">
          <cell r="A504">
            <v>0</v>
          </cell>
          <cell r="B504" t="e">
            <v>#N/A</v>
          </cell>
          <cell r="C504" t="e">
            <v>#N/A</v>
          </cell>
          <cell r="D504">
            <v>0</v>
          </cell>
          <cell r="G504" t="str">
            <v>INCENTIVOS POR RECAUDACION DE IMPUESTOS FEDERALES COORDINADOS</v>
          </cell>
          <cell r="H504">
            <v>0</v>
          </cell>
          <cell r="I504">
            <v>0</v>
          </cell>
          <cell r="J504">
            <v>0</v>
          </cell>
          <cell r="K504">
            <v>0</v>
          </cell>
          <cell r="L504">
            <v>0</v>
          </cell>
          <cell r="M504">
            <v>0</v>
          </cell>
          <cell r="N504">
            <v>0</v>
          </cell>
          <cell r="O504">
            <v>0</v>
          </cell>
          <cell r="P504">
            <v>0</v>
          </cell>
          <cell r="Q504">
            <v>0</v>
          </cell>
          <cell r="S504">
            <v>0</v>
          </cell>
          <cell r="W504">
            <v>0</v>
          </cell>
          <cell r="X504">
            <v>0</v>
          </cell>
          <cell r="AA504">
            <v>0</v>
          </cell>
          <cell r="AB504">
            <v>0</v>
          </cell>
          <cell r="AE504">
            <v>0</v>
          </cell>
          <cell r="AF504">
            <v>0</v>
          </cell>
          <cell r="AG504" t="str">
            <v>INCENTIVOS POR RECAUDACION DE IMPUESTOS FEDERALES COORDINADOS</v>
          </cell>
          <cell r="AH504">
            <v>0</v>
          </cell>
          <cell r="AI504">
            <v>0</v>
          </cell>
        </row>
        <row r="505">
          <cell r="A505">
            <v>51601</v>
          </cell>
          <cell r="B505">
            <v>61429</v>
          </cell>
          <cell r="C505">
            <v>0</v>
          </cell>
          <cell r="D505">
            <v>51601</v>
          </cell>
          <cell r="E505">
            <v>516</v>
          </cell>
          <cell r="F505">
            <v>1</v>
          </cell>
          <cell r="G505" t="str">
            <v>INCENTIVOS POR FISC.CONCURRENTE</v>
          </cell>
          <cell r="H505">
            <v>13643748</v>
          </cell>
          <cell r="I505">
            <v>9318490</v>
          </cell>
          <cell r="J505">
            <v>26543539</v>
          </cell>
          <cell r="K505">
            <v>49505777</v>
          </cell>
          <cell r="L505">
            <v>9007947</v>
          </cell>
          <cell r="M505">
            <v>16464286</v>
          </cell>
          <cell r="N505">
            <v>3802826</v>
          </cell>
          <cell r="O505">
            <v>29275059</v>
          </cell>
          <cell r="P505">
            <v>3820760</v>
          </cell>
          <cell r="Q505">
            <v>17887155</v>
          </cell>
          <cell r="S505">
            <v>21707915</v>
          </cell>
          <cell r="W505">
            <v>0</v>
          </cell>
          <cell r="X505">
            <v>100488751</v>
          </cell>
          <cell r="AA505">
            <v>0</v>
          </cell>
          <cell r="AB505">
            <v>100488751</v>
          </cell>
          <cell r="AE505">
            <v>516</v>
          </cell>
          <cell r="AF505">
            <v>1</v>
          </cell>
          <cell r="AG505" t="str">
            <v>INCENTIVOS POR FISC.CONCURRENTE</v>
          </cell>
          <cell r="AH505">
            <v>17887155</v>
          </cell>
          <cell r="AI505">
            <v>100488751</v>
          </cell>
        </row>
        <row r="506">
          <cell r="A506">
            <v>51602</v>
          </cell>
          <cell r="B506">
            <v>61430</v>
          </cell>
          <cell r="C506">
            <v>0</v>
          </cell>
          <cell r="D506">
            <v>51602</v>
          </cell>
          <cell r="E506">
            <v>516</v>
          </cell>
          <cell r="F506">
            <v>2</v>
          </cell>
          <cell r="G506" t="str">
            <v>INCENTIVOS POR VIG.DE OBLIGACIONES</v>
          </cell>
          <cell r="H506">
            <v>0</v>
          </cell>
          <cell r="I506">
            <v>0</v>
          </cell>
          <cell r="J506">
            <v>336255</v>
          </cell>
          <cell r="K506">
            <v>336255</v>
          </cell>
          <cell r="L506">
            <v>735148</v>
          </cell>
          <cell r="M506">
            <v>897476</v>
          </cell>
          <cell r="N506">
            <v>0</v>
          </cell>
          <cell r="O506">
            <v>1632624</v>
          </cell>
          <cell r="P506">
            <v>59493</v>
          </cell>
          <cell r="Q506">
            <v>0</v>
          </cell>
          <cell r="S506">
            <v>59493</v>
          </cell>
          <cell r="W506">
            <v>0</v>
          </cell>
          <cell r="X506">
            <v>2028372</v>
          </cell>
          <cell r="AA506">
            <v>0</v>
          </cell>
          <cell r="AB506">
            <v>2028372</v>
          </cell>
          <cell r="AE506">
            <v>516</v>
          </cell>
          <cell r="AF506">
            <v>2</v>
          </cell>
          <cell r="AG506" t="str">
            <v>INCENTIVOS POR VIG.DE OBLIGACIONES</v>
          </cell>
          <cell r="AH506">
            <v>0</v>
          </cell>
          <cell r="AI506">
            <v>2028372</v>
          </cell>
        </row>
        <row r="507">
          <cell r="A507">
            <v>51603</v>
          </cell>
          <cell r="B507">
            <v>61431</v>
          </cell>
          <cell r="C507">
            <v>0</v>
          </cell>
          <cell r="D507">
            <v>51603</v>
          </cell>
          <cell r="E507">
            <v>516</v>
          </cell>
          <cell r="F507">
            <v>3</v>
          </cell>
          <cell r="G507" t="str">
            <v>INCENTIVOS POR REG.PEQ.CONTRIBUYENTE</v>
          </cell>
          <cell r="H507">
            <v>42271</v>
          </cell>
          <cell r="I507">
            <v>14763</v>
          </cell>
          <cell r="J507">
            <v>24830</v>
          </cell>
          <cell r="K507">
            <v>81864</v>
          </cell>
          <cell r="L507">
            <v>0</v>
          </cell>
          <cell r="M507">
            <v>181397</v>
          </cell>
          <cell r="N507">
            <v>107005</v>
          </cell>
          <cell r="O507">
            <v>288402</v>
          </cell>
          <cell r="P507">
            <v>0</v>
          </cell>
          <cell r="Q507">
            <v>20037</v>
          </cell>
          <cell r="S507">
            <v>20037</v>
          </cell>
          <cell r="W507">
            <v>0</v>
          </cell>
          <cell r="X507">
            <v>390303</v>
          </cell>
          <cell r="AA507">
            <v>0</v>
          </cell>
          <cell r="AB507">
            <v>390303</v>
          </cell>
          <cell r="AE507">
            <v>516</v>
          </cell>
          <cell r="AF507">
            <v>3</v>
          </cell>
          <cell r="AG507" t="str">
            <v>INCENTIVOS POR REG.PEQ.CONTRIBUYENTE</v>
          </cell>
          <cell r="AH507">
            <v>20037</v>
          </cell>
          <cell r="AI507">
            <v>390303</v>
          </cell>
        </row>
        <row r="508">
          <cell r="A508">
            <v>51604</v>
          </cell>
          <cell r="B508">
            <v>61432</v>
          </cell>
          <cell r="C508">
            <v>0</v>
          </cell>
          <cell r="D508">
            <v>51604</v>
          </cell>
          <cell r="E508">
            <v>516</v>
          </cell>
          <cell r="F508">
            <v>4</v>
          </cell>
          <cell r="G508" t="str">
            <v>INCENTIVOS POR REG. INTERMEDIO</v>
          </cell>
          <cell r="H508">
            <v>0</v>
          </cell>
          <cell r="I508">
            <v>0</v>
          </cell>
          <cell r="J508">
            <v>0</v>
          </cell>
          <cell r="K508">
            <v>0</v>
          </cell>
          <cell r="L508">
            <v>0</v>
          </cell>
          <cell r="M508">
            <v>0</v>
          </cell>
          <cell r="N508">
            <v>0</v>
          </cell>
          <cell r="O508">
            <v>0</v>
          </cell>
          <cell r="P508">
            <v>0</v>
          </cell>
          <cell r="Q508">
            <v>0</v>
          </cell>
          <cell r="S508">
            <v>0</v>
          </cell>
          <cell r="W508">
            <v>0</v>
          </cell>
          <cell r="X508">
            <v>0</v>
          </cell>
          <cell r="AA508">
            <v>0</v>
          </cell>
          <cell r="AB508">
            <v>0</v>
          </cell>
          <cell r="AE508">
            <v>516</v>
          </cell>
          <cell r="AF508">
            <v>4</v>
          </cell>
          <cell r="AG508" t="str">
            <v>INCENTIVOS POR REG. INTERMEDIO</v>
          </cell>
          <cell r="AH508">
            <v>0</v>
          </cell>
          <cell r="AI508">
            <v>0</v>
          </cell>
        </row>
        <row r="509">
          <cell r="A509">
            <v>51605</v>
          </cell>
          <cell r="B509">
            <v>61433</v>
          </cell>
          <cell r="C509">
            <v>0</v>
          </cell>
          <cell r="D509">
            <v>51605</v>
          </cell>
          <cell r="E509">
            <v>516</v>
          </cell>
          <cell r="F509">
            <v>5</v>
          </cell>
          <cell r="G509" t="str">
            <v>INCEN.POR GANANCIA DE ENAJ.DE BIENES</v>
          </cell>
          <cell r="H509">
            <v>0</v>
          </cell>
          <cell r="I509">
            <v>0</v>
          </cell>
          <cell r="J509">
            <v>0</v>
          </cell>
          <cell r="K509">
            <v>0</v>
          </cell>
          <cell r="L509">
            <v>0</v>
          </cell>
          <cell r="M509">
            <v>0</v>
          </cell>
          <cell r="N509">
            <v>0</v>
          </cell>
          <cell r="O509">
            <v>0</v>
          </cell>
          <cell r="P509">
            <v>0</v>
          </cell>
          <cell r="Q509">
            <v>0</v>
          </cell>
          <cell r="S509">
            <v>0</v>
          </cell>
          <cell r="W509">
            <v>0</v>
          </cell>
          <cell r="X509">
            <v>0</v>
          </cell>
          <cell r="AA509">
            <v>0</v>
          </cell>
          <cell r="AB509">
            <v>0</v>
          </cell>
          <cell r="AE509">
            <v>516</v>
          </cell>
          <cell r="AF509">
            <v>5</v>
          </cell>
          <cell r="AG509" t="str">
            <v>INCEN.POR GANANCIA DE ENAJ.DE BIENES</v>
          </cell>
          <cell r="AH509">
            <v>0</v>
          </cell>
          <cell r="AI509">
            <v>0</v>
          </cell>
        </row>
        <row r="510">
          <cell r="A510">
            <v>51606</v>
          </cell>
          <cell r="B510">
            <v>61623</v>
          </cell>
          <cell r="C510">
            <v>0</v>
          </cell>
          <cell r="D510">
            <v>51606</v>
          </cell>
          <cell r="E510">
            <v>516</v>
          </cell>
          <cell r="F510">
            <v>6</v>
          </cell>
          <cell r="G510" t="str">
            <v>INCENTIVOS POR IEPS GASOLINA Y DIESEL</v>
          </cell>
          <cell r="H510">
            <v>0</v>
          </cell>
          <cell r="I510">
            <v>0</v>
          </cell>
          <cell r="J510">
            <v>0</v>
          </cell>
          <cell r="K510">
            <v>0</v>
          </cell>
          <cell r="L510">
            <v>0</v>
          </cell>
          <cell r="M510">
            <v>0</v>
          </cell>
          <cell r="N510">
            <v>0</v>
          </cell>
          <cell r="O510">
            <v>0</v>
          </cell>
          <cell r="P510">
            <v>0</v>
          </cell>
          <cell r="Q510">
            <v>0</v>
          </cell>
          <cell r="S510">
            <v>0</v>
          </cell>
          <cell r="W510">
            <v>0</v>
          </cell>
          <cell r="X510">
            <v>0</v>
          </cell>
          <cell r="AA510">
            <v>0</v>
          </cell>
          <cell r="AB510">
            <v>0</v>
          </cell>
          <cell r="AE510">
            <v>516</v>
          </cell>
          <cell r="AF510">
            <v>6</v>
          </cell>
          <cell r="AG510" t="str">
            <v>INCENTIVOS POR IEPS GASOLINA Y DIESEL</v>
          </cell>
          <cell r="AH510">
            <v>0</v>
          </cell>
          <cell r="AI510">
            <v>0</v>
          </cell>
        </row>
        <row r="511">
          <cell r="A511">
            <v>51607</v>
          </cell>
          <cell r="B511">
            <v>61121</v>
          </cell>
          <cell r="C511">
            <v>0</v>
          </cell>
          <cell r="D511">
            <v>51607</v>
          </cell>
          <cell r="E511">
            <v>516</v>
          </cell>
          <cell r="F511">
            <v>7</v>
          </cell>
          <cell r="G511" t="str">
            <v>INCENTIVOS POR ISAN</v>
          </cell>
          <cell r="H511">
            <v>0</v>
          </cell>
          <cell r="I511">
            <v>0</v>
          </cell>
          <cell r="J511">
            <v>0</v>
          </cell>
          <cell r="K511">
            <v>0</v>
          </cell>
          <cell r="L511">
            <v>0</v>
          </cell>
          <cell r="M511">
            <v>0</v>
          </cell>
          <cell r="N511">
            <v>0</v>
          </cell>
          <cell r="O511">
            <v>0</v>
          </cell>
          <cell r="P511">
            <v>0</v>
          </cell>
          <cell r="Q511">
            <v>0</v>
          </cell>
          <cell r="S511">
            <v>0</v>
          </cell>
          <cell r="W511">
            <v>0</v>
          </cell>
          <cell r="X511">
            <v>0</v>
          </cell>
          <cell r="AA511">
            <v>0</v>
          </cell>
          <cell r="AB511">
            <v>0</v>
          </cell>
          <cell r="AE511">
            <v>516</v>
          </cell>
          <cell r="AF511">
            <v>7</v>
          </cell>
          <cell r="AG511" t="str">
            <v>INCENTIVOS POR ISAN</v>
          </cell>
          <cell r="AH511">
            <v>0</v>
          </cell>
          <cell r="AI511">
            <v>0</v>
          </cell>
        </row>
        <row r="512">
          <cell r="A512">
            <v>51608</v>
          </cell>
          <cell r="B512">
            <v>61434</v>
          </cell>
          <cell r="C512">
            <v>0</v>
          </cell>
          <cell r="D512">
            <v>51608</v>
          </cell>
          <cell r="E512">
            <v>516</v>
          </cell>
          <cell r="F512">
            <v>8</v>
          </cell>
          <cell r="G512" t="str">
            <v>INCENTIVOS CARTERA DE CREDITOS SAT</v>
          </cell>
          <cell r="H512">
            <v>11486110</v>
          </cell>
          <cell r="I512">
            <v>8962344</v>
          </cell>
          <cell r="J512">
            <v>12468133</v>
          </cell>
          <cell r="K512">
            <v>32916587</v>
          </cell>
          <cell r="L512">
            <v>10983151</v>
          </cell>
          <cell r="M512">
            <v>15967231</v>
          </cell>
          <cell r="N512">
            <v>17013284</v>
          </cell>
          <cell r="O512">
            <v>43963666</v>
          </cell>
          <cell r="P512">
            <v>17521904</v>
          </cell>
          <cell r="Q512">
            <v>12686916</v>
          </cell>
          <cell r="S512">
            <v>30208820</v>
          </cell>
          <cell r="W512">
            <v>0</v>
          </cell>
          <cell r="X512">
            <v>107089073</v>
          </cell>
          <cell r="AA512">
            <v>0</v>
          </cell>
          <cell r="AB512">
            <v>107089073</v>
          </cell>
          <cell r="AE512">
            <v>516</v>
          </cell>
          <cell r="AF512">
            <v>8</v>
          </cell>
          <cell r="AG512" t="str">
            <v>INCENTIVOS CARTERA DE CREDITOS SAT</v>
          </cell>
          <cell r="AH512">
            <v>12686916</v>
          </cell>
          <cell r="AI512">
            <v>107089073</v>
          </cell>
        </row>
        <row r="513">
          <cell r="A513">
            <v>56600</v>
          </cell>
          <cell r="B513" t="e">
            <v>#N/A</v>
          </cell>
          <cell r="C513" t="e">
            <v>#N/A</v>
          </cell>
          <cell r="D513">
            <v>56600</v>
          </cell>
          <cell r="E513">
            <v>566</v>
          </cell>
          <cell r="F513">
            <v>0</v>
          </cell>
          <cell r="G513" t="str">
            <v>IMPUESTO EMPRESARIAL A TASA UNICA(IETU)</v>
          </cell>
          <cell r="H513">
            <v>0</v>
          </cell>
          <cell r="I513">
            <v>0</v>
          </cell>
          <cell r="J513">
            <v>0</v>
          </cell>
          <cell r="K513">
            <v>0</v>
          </cell>
          <cell r="L513">
            <v>0</v>
          </cell>
          <cell r="M513">
            <v>0</v>
          </cell>
          <cell r="N513">
            <v>0</v>
          </cell>
          <cell r="O513">
            <v>0</v>
          </cell>
          <cell r="P513">
            <v>0</v>
          </cell>
          <cell r="Q513">
            <v>0</v>
          </cell>
          <cell r="S513">
            <v>0</v>
          </cell>
          <cell r="W513">
            <v>0</v>
          </cell>
          <cell r="X513">
            <v>0</v>
          </cell>
          <cell r="AA513">
            <v>0</v>
          </cell>
          <cell r="AB513">
            <v>0</v>
          </cell>
          <cell r="AE513">
            <v>566</v>
          </cell>
          <cell r="AF513">
            <v>0</v>
          </cell>
          <cell r="AG513" t="str">
            <v>IMPUESTO EMPRESARIAL A TASA UNICA(IETU)</v>
          </cell>
          <cell r="AH513">
            <v>0</v>
          </cell>
          <cell r="AI513">
            <v>0</v>
          </cell>
        </row>
        <row r="514">
          <cell r="A514">
            <v>56601</v>
          </cell>
          <cell r="B514">
            <v>61301</v>
          </cell>
          <cell r="C514" t="str">
            <v>41611-4-001</v>
          </cell>
          <cell r="D514">
            <v>56601</v>
          </cell>
          <cell r="E514">
            <v>566</v>
          </cell>
          <cell r="F514">
            <v>1</v>
          </cell>
          <cell r="G514" t="str">
            <v>IETU REG. PEQ. CONTRIB.(REPECOS)100%</v>
          </cell>
          <cell r="H514">
            <v>8483491</v>
          </cell>
          <cell r="I514">
            <v>3428902.7</v>
          </cell>
          <cell r="J514">
            <v>2946980.55</v>
          </cell>
          <cell r="K514">
            <v>14859374.25</v>
          </cell>
          <cell r="L514">
            <v>8390906.2799999993</v>
          </cell>
          <cell r="M514">
            <v>3988846.87</v>
          </cell>
          <cell r="N514">
            <v>2335942.7999999998</v>
          </cell>
          <cell r="O514">
            <v>14715695.949999999</v>
          </cell>
          <cell r="P514">
            <v>8637416.8599999994</v>
          </cell>
          <cell r="Q514">
            <v>3171719.04</v>
          </cell>
          <cell r="S514">
            <v>11809135.899999999</v>
          </cell>
          <cell r="W514">
            <v>0</v>
          </cell>
          <cell r="X514">
            <v>41384206.099999994</v>
          </cell>
          <cell r="AA514">
            <v>0</v>
          </cell>
          <cell r="AB514">
            <v>41384206.100000001</v>
          </cell>
          <cell r="AE514">
            <v>566</v>
          </cell>
          <cell r="AF514">
            <v>1</v>
          </cell>
          <cell r="AG514" t="str">
            <v>IETU REG. PEQ. CONTRIB.(REPECOS)100%</v>
          </cell>
          <cell r="AH514">
            <v>3171719.04</v>
          </cell>
          <cell r="AI514">
            <v>41384206.100000001</v>
          </cell>
        </row>
        <row r="515">
          <cell r="A515">
            <v>56602</v>
          </cell>
          <cell r="B515">
            <v>61302</v>
          </cell>
          <cell r="C515" t="str">
            <v>41611-4-002</v>
          </cell>
          <cell r="D515">
            <v>56602</v>
          </cell>
          <cell r="E515">
            <v>566</v>
          </cell>
          <cell r="F515">
            <v>2</v>
          </cell>
          <cell r="G515" t="str">
            <v>SUB.POR BENEFICIOS FISCALES IETU 100%</v>
          </cell>
          <cell r="H515">
            <v>-120524</v>
          </cell>
          <cell r="I515">
            <v>-119280</v>
          </cell>
          <cell r="J515">
            <v>-124092</v>
          </cell>
          <cell r="K515">
            <v>-363896</v>
          </cell>
          <cell r="L515">
            <v>-115303</v>
          </cell>
          <cell r="M515">
            <v>-98389</v>
          </cell>
          <cell r="N515">
            <v>-80788</v>
          </cell>
          <cell r="O515">
            <v>-294480</v>
          </cell>
          <cell r="P515">
            <v>-74521</v>
          </cell>
          <cell r="Q515">
            <v>-64584</v>
          </cell>
          <cell r="S515">
            <v>-139105</v>
          </cell>
          <cell r="W515">
            <v>0</v>
          </cell>
          <cell r="X515">
            <v>-797481</v>
          </cell>
          <cell r="AA515">
            <v>0</v>
          </cell>
          <cell r="AB515">
            <v>-797481</v>
          </cell>
          <cell r="AE515">
            <v>566</v>
          </cell>
          <cell r="AF515">
            <v>2</v>
          </cell>
          <cell r="AG515" t="str">
            <v>SUB.POR BENEFICIOS FISCALES IETU 100%</v>
          </cell>
          <cell r="AH515">
            <v>-64584</v>
          </cell>
          <cell r="AI515">
            <v>-797481</v>
          </cell>
        </row>
        <row r="516">
          <cell r="A516">
            <v>56603</v>
          </cell>
          <cell r="B516">
            <v>61305</v>
          </cell>
          <cell r="C516" t="str">
            <v>41611-4-005</v>
          </cell>
          <cell r="E516">
            <v>566</v>
          </cell>
          <cell r="F516">
            <v>3</v>
          </cell>
          <cell r="G516" t="str">
            <v>IETU DEL EJERCICIO</v>
          </cell>
          <cell r="H516">
            <v>0</v>
          </cell>
          <cell r="I516">
            <v>0</v>
          </cell>
          <cell r="J516">
            <v>0</v>
          </cell>
          <cell r="K516">
            <v>0</v>
          </cell>
          <cell r="L516">
            <v>0</v>
          </cell>
          <cell r="M516">
            <v>0</v>
          </cell>
          <cell r="N516">
            <v>0</v>
          </cell>
          <cell r="O516">
            <v>0</v>
          </cell>
          <cell r="P516">
            <v>0</v>
          </cell>
          <cell r="Q516">
            <v>0</v>
          </cell>
          <cell r="S516">
            <v>0</v>
          </cell>
          <cell r="W516">
            <v>0</v>
          </cell>
          <cell r="X516">
            <v>0</v>
          </cell>
          <cell r="AA516">
            <v>0</v>
          </cell>
          <cell r="AB516">
            <v>0</v>
          </cell>
          <cell r="AE516">
            <v>566</v>
          </cell>
          <cell r="AF516">
            <v>3</v>
          </cell>
          <cell r="AG516" t="str">
            <v>IETU DEL EJERCICIO</v>
          </cell>
          <cell r="AH516">
            <v>0</v>
          </cell>
          <cell r="AI516">
            <v>0</v>
          </cell>
        </row>
        <row r="517">
          <cell r="A517">
            <v>56604</v>
          </cell>
          <cell r="B517">
            <v>61309</v>
          </cell>
          <cell r="C517" t="str">
            <v>41611-4-009</v>
          </cell>
          <cell r="E517">
            <v>566</v>
          </cell>
          <cell r="F517">
            <v>4</v>
          </cell>
          <cell r="G517" t="str">
            <v>IETU PAGOS PROVISIONALES</v>
          </cell>
          <cell r="H517">
            <v>0</v>
          </cell>
          <cell r="I517">
            <v>0</v>
          </cell>
          <cell r="J517">
            <v>0</v>
          </cell>
          <cell r="K517">
            <v>0</v>
          </cell>
          <cell r="L517">
            <v>0</v>
          </cell>
          <cell r="M517">
            <v>0</v>
          </cell>
          <cell r="N517">
            <v>0</v>
          </cell>
          <cell r="O517">
            <v>0</v>
          </cell>
          <cell r="P517">
            <v>0</v>
          </cell>
          <cell r="Q517">
            <v>0</v>
          </cell>
          <cell r="S517">
            <v>0</v>
          </cell>
          <cell r="W517">
            <v>0</v>
          </cell>
          <cell r="X517">
            <v>0</v>
          </cell>
          <cell r="AA517">
            <v>0</v>
          </cell>
          <cell r="AB517">
            <v>0</v>
          </cell>
          <cell r="AE517">
            <v>566</v>
          </cell>
          <cell r="AF517">
            <v>4</v>
          </cell>
          <cell r="AG517" t="str">
            <v>IETU PAGOS PROVISIONALES</v>
          </cell>
          <cell r="AH517">
            <v>0</v>
          </cell>
          <cell r="AI517">
            <v>0</v>
          </cell>
        </row>
        <row r="518">
          <cell r="A518">
            <v>56700</v>
          </cell>
          <cell r="B518" t="e">
            <v>#N/A</v>
          </cell>
          <cell r="C518" t="e">
            <v>#N/A</v>
          </cell>
          <cell r="D518">
            <v>56700</v>
          </cell>
          <cell r="E518">
            <v>567</v>
          </cell>
          <cell r="F518">
            <v>0</v>
          </cell>
          <cell r="G518" t="str">
            <v>IMPUESTO SOBRE LA RENTA</v>
          </cell>
          <cell r="H518">
            <v>0</v>
          </cell>
          <cell r="I518">
            <v>0</v>
          </cell>
          <cell r="J518">
            <v>0</v>
          </cell>
          <cell r="K518">
            <v>0</v>
          </cell>
          <cell r="L518">
            <v>0</v>
          </cell>
          <cell r="M518">
            <v>0</v>
          </cell>
          <cell r="N518">
            <v>0</v>
          </cell>
          <cell r="O518">
            <v>0</v>
          </cell>
          <cell r="P518">
            <v>0</v>
          </cell>
          <cell r="Q518">
            <v>0</v>
          </cell>
          <cell r="S518">
            <v>0</v>
          </cell>
          <cell r="W518">
            <v>0</v>
          </cell>
          <cell r="X518">
            <v>0</v>
          </cell>
          <cell r="AA518">
            <v>0</v>
          </cell>
          <cell r="AB518">
            <v>0</v>
          </cell>
          <cell r="AE518">
            <v>567</v>
          </cell>
          <cell r="AF518">
            <v>0</v>
          </cell>
          <cell r="AG518" t="str">
            <v>IMPUESTO SOBRE LA RENTA</v>
          </cell>
          <cell r="AH518">
            <v>0</v>
          </cell>
          <cell r="AI518">
            <v>0</v>
          </cell>
        </row>
        <row r="519">
          <cell r="A519">
            <v>56748</v>
          </cell>
          <cell r="B519">
            <v>61404</v>
          </cell>
          <cell r="C519" t="str">
            <v>41611-5-006</v>
          </cell>
          <cell r="D519">
            <v>56748</v>
          </cell>
          <cell r="E519">
            <v>567</v>
          </cell>
          <cell r="F519">
            <v>48</v>
          </cell>
          <cell r="G519" t="str">
            <v>ISR P.FIS.PAG.PROV.ACT.PEQ.CONT.100%</v>
          </cell>
          <cell r="H519">
            <v>7015258</v>
          </cell>
          <cell r="I519">
            <v>2109013.5</v>
          </cell>
          <cell r="J519">
            <v>1595632.21</v>
          </cell>
          <cell r="K519">
            <v>10719903.710000001</v>
          </cell>
          <cell r="L519">
            <v>6725037.7699999996</v>
          </cell>
          <cell r="M519">
            <v>2659275.5499999998</v>
          </cell>
          <cell r="N519">
            <v>1560769.05</v>
          </cell>
          <cell r="O519">
            <v>10945082.370000001</v>
          </cell>
          <cell r="P519">
            <v>7480592.7699999996</v>
          </cell>
          <cell r="Q519">
            <v>1823180.91</v>
          </cell>
          <cell r="S519">
            <v>9303773.6799999997</v>
          </cell>
          <cell r="W519">
            <v>0</v>
          </cell>
          <cell r="X519">
            <v>30968759.760000002</v>
          </cell>
          <cell r="AA519">
            <v>0</v>
          </cell>
          <cell r="AB519">
            <v>30968759.760000002</v>
          </cell>
          <cell r="AE519">
            <v>567</v>
          </cell>
          <cell r="AF519">
            <v>48</v>
          </cell>
          <cell r="AG519" t="str">
            <v>ISR P.FIS.PAG.PROV.ACT.PEQ.CONT.100%</v>
          </cell>
          <cell r="AH519">
            <v>1823180.91</v>
          </cell>
          <cell r="AI519">
            <v>30968759.760000002</v>
          </cell>
        </row>
        <row r="520">
          <cell r="A520">
            <v>56754</v>
          </cell>
          <cell r="B520">
            <v>61405</v>
          </cell>
          <cell r="C520" t="str">
            <v>41611-5-008</v>
          </cell>
          <cell r="D520">
            <v>56754</v>
          </cell>
          <cell r="E520">
            <v>567</v>
          </cell>
          <cell r="F520">
            <v>54</v>
          </cell>
          <cell r="G520" t="str">
            <v>ISR RET.P.MOR.YFIS.PAG.PRO.ENAJ.BIE.100%</v>
          </cell>
          <cell r="H520">
            <v>11455811</v>
          </cell>
          <cell r="I520">
            <v>8111490</v>
          </cell>
          <cell r="J520">
            <v>9131663</v>
          </cell>
          <cell r="K520">
            <v>28698964</v>
          </cell>
          <cell r="L520">
            <v>10636622</v>
          </cell>
          <cell r="M520">
            <v>9057483</v>
          </cell>
          <cell r="N520">
            <v>14463106</v>
          </cell>
          <cell r="O520">
            <v>34157211</v>
          </cell>
          <cell r="P520">
            <v>10521862</v>
          </cell>
          <cell r="Q520">
            <v>8872156</v>
          </cell>
          <cell r="S520">
            <v>19394018</v>
          </cell>
          <cell r="W520">
            <v>0</v>
          </cell>
          <cell r="X520">
            <v>82250193</v>
          </cell>
          <cell r="AA520">
            <v>0</v>
          </cell>
          <cell r="AB520">
            <v>82250193</v>
          </cell>
          <cell r="AE520">
            <v>567</v>
          </cell>
          <cell r="AF520">
            <v>54</v>
          </cell>
          <cell r="AG520" t="str">
            <v>ISR RET.P.MOR.YFIS.PAG.PRO.ENAJ.BIE.100%</v>
          </cell>
          <cell r="AH520">
            <v>8872156</v>
          </cell>
          <cell r="AI520">
            <v>82250193</v>
          </cell>
        </row>
        <row r="521">
          <cell r="A521">
            <v>56756</v>
          </cell>
          <cell r="B521">
            <v>61406</v>
          </cell>
          <cell r="C521" t="str">
            <v>41611-5-011</v>
          </cell>
          <cell r="D521">
            <v>56756</v>
          </cell>
          <cell r="E521">
            <v>567</v>
          </cell>
          <cell r="F521">
            <v>56</v>
          </cell>
          <cell r="G521" t="str">
            <v>ISR P.FIS.PAG.PROV.ACT.EMP.REG.INT.100%</v>
          </cell>
          <cell r="H521">
            <v>1261408.26</v>
          </cell>
          <cell r="I521">
            <v>1151383.97</v>
          </cell>
          <cell r="J521">
            <v>1310089.6200000001</v>
          </cell>
          <cell r="K521">
            <v>3722881.85</v>
          </cell>
          <cell r="L521">
            <v>1676419.55</v>
          </cell>
          <cell r="M521">
            <v>1617613.94</v>
          </cell>
          <cell r="N521">
            <v>1551107.63</v>
          </cell>
          <cell r="O521">
            <v>4845141.12</v>
          </cell>
          <cell r="P521">
            <v>1270594.45</v>
          </cell>
          <cell r="Q521">
            <v>1465711.82</v>
          </cell>
          <cell r="S521">
            <v>2736306.27</v>
          </cell>
          <cell r="W521">
            <v>0</v>
          </cell>
          <cell r="X521">
            <v>11304329.24</v>
          </cell>
          <cell r="AA521">
            <v>0</v>
          </cell>
          <cell r="AB521">
            <v>11304329.24</v>
          </cell>
          <cell r="AE521">
            <v>567</v>
          </cell>
          <cell r="AF521">
            <v>56</v>
          </cell>
          <cell r="AG521" t="str">
            <v>ISR P.FIS.PAG.PROV.ACT.EMP.REG.INT.100%</v>
          </cell>
          <cell r="AH521">
            <v>1465711.82</v>
          </cell>
          <cell r="AI521">
            <v>11304329.24</v>
          </cell>
        </row>
        <row r="522">
          <cell r="A522">
            <v>56757</v>
          </cell>
          <cell r="B522">
            <v>61407</v>
          </cell>
          <cell r="C522" t="str">
            <v>41611-5-014</v>
          </cell>
          <cell r="D522">
            <v>56757</v>
          </cell>
          <cell r="E522">
            <v>567</v>
          </cell>
          <cell r="F522">
            <v>57</v>
          </cell>
          <cell r="G522" t="str">
            <v>SUB.POR BENEFICIOS FISCALES ISR 100%</v>
          </cell>
          <cell r="H522">
            <v>-58335</v>
          </cell>
          <cell r="I522">
            <v>-67307</v>
          </cell>
          <cell r="J522">
            <v>-73654</v>
          </cell>
          <cell r="K522">
            <v>-199296</v>
          </cell>
          <cell r="L522">
            <v>-75886</v>
          </cell>
          <cell r="M522">
            <v>-49092</v>
          </cell>
          <cell r="N522">
            <v>-46684</v>
          </cell>
          <cell r="O522">
            <v>-171662</v>
          </cell>
          <cell r="P522">
            <v>-34369</v>
          </cell>
          <cell r="Q522">
            <v>-31575</v>
          </cell>
          <cell r="S522">
            <v>-65944</v>
          </cell>
          <cell r="W522">
            <v>0</v>
          </cell>
          <cell r="X522">
            <v>-436902</v>
          </cell>
          <cell r="AA522">
            <v>0</v>
          </cell>
          <cell r="AB522">
            <v>-436902</v>
          </cell>
          <cell r="AE522">
            <v>567</v>
          </cell>
          <cell r="AF522">
            <v>57</v>
          </cell>
          <cell r="AG522" t="str">
            <v>SUB.POR BENEFICIOS FISCALES ISR 100%</v>
          </cell>
          <cell r="AH522">
            <v>-31575</v>
          </cell>
          <cell r="AI522">
            <v>-436902</v>
          </cell>
        </row>
        <row r="523">
          <cell r="A523">
            <v>56758</v>
          </cell>
          <cell r="B523">
            <v>61435</v>
          </cell>
          <cell r="C523" t="str">
            <v>41611-5-029</v>
          </cell>
          <cell r="E523">
            <v>567</v>
          </cell>
          <cell r="F523">
            <v>58</v>
          </cell>
          <cell r="G523" t="str">
            <v>ISR DEL EJERCICIO</v>
          </cell>
          <cell r="H523">
            <v>0</v>
          </cell>
          <cell r="I523">
            <v>0</v>
          </cell>
          <cell r="J523">
            <v>0</v>
          </cell>
          <cell r="K523">
            <v>0</v>
          </cell>
          <cell r="L523">
            <v>0</v>
          </cell>
          <cell r="M523">
            <v>0</v>
          </cell>
          <cell r="N523">
            <v>0</v>
          </cell>
          <cell r="O523">
            <v>0</v>
          </cell>
          <cell r="P523">
            <v>0</v>
          </cell>
          <cell r="Q523">
            <v>0</v>
          </cell>
          <cell r="S523">
            <v>0</v>
          </cell>
          <cell r="W523">
            <v>0</v>
          </cell>
          <cell r="X523">
            <v>0</v>
          </cell>
          <cell r="AA523">
            <v>0</v>
          </cell>
          <cell r="AB523">
            <v>0</v>
          </cell>
          <cell r="AE523">
            <v>567</v>
          </cell>
          <cell r="AF523">
            <v>58</v>
          </cell>
          <cell r="AG523" t="str">
            <v>ISR DEL EJERCICIO</v>
          </cell>
          <cell r="AH523">
            <v>0</v>
          </cell>
          <cell r="AI523">
            <v>0</v>
          </cell>
        </row>
        <row r="524">
          <cell r="A524">
            <v>56759</v>
          </cell>
          <cell r="B524">
            <v>61440</v>
          </cell>
          <cell r="C524" t="str">
            <v>41611-5-034</v>
          </cell>
          <cell r="E524">
            <v>567</v>
          </cell>
          <cell r="F524">
            <v>59</v>
          </cell>
          <cell r="G524" t="str">
            <v>ISR RETENCION HONORARIOS</v>
          </cell>
          <cell r="H524">
            <v>0</v>
          </cell>
          <cell r="I524">
            <v>0</v>
          </cell>
          <cell r="J524">
            <v>0</v>
          </cell>
          <cell r="K524">
            <v>0</v>
          </cell>
          <cell r="L524">
            <v>0</v>
          </cell>
          <cell r="M524">
            <v>0</v>
          </cell>
          <cell r="N524">
            <v>0</v>
          </cell>
          <cell r="O524">
            <v>0</v>
          </cell>
          <cell r="P524">
            <v>0</v>
          </cell>
          <cell r="Q524">
            <v>0</v>
          </cell>
          <cell r="S524">
            <v>0</v>
          </cell>
          <cell r="W524">
            <v>0</v>
          </cell>
          <cell r="X524">
            <v>0</v>
          </cell>
          <cell r="AA524">
            <v>0</v>
          </cell>
          <cell r="AB524">
            <v>0</v>
          </cell>
          <cell r="AE524">
            <v>567</v>
          </cell>
          <cell r="AF524">
            <v>59</v>
          </cell>
          <cell r="AG524" t="str">
            <v>ISR RETENCION HONORARIOS</v>
          </cell>
          <cell r="AH524">
            <v>0</v>
          </cell>
          <cell r="AI524">
            <v>0</v>
          </cell>
        </row>
        <row r="525">
          <cell r="A525">
            <v>56800</v>
          </cell>
          <cell r="B525" t="e">
            <v>#N/A</v>
          </cell>
          <cell r="C525" t="e">
            <v>#N/A</v>
          </cell>
          <cell r="D525">
            <v>56800</v>
          </cell>
          <cell r="E525">
            <v>568</v>
          </cell>
          <cell r="F525">
            <v>0</v>
          </cell>
          <cell r="G525" t="str">
            <v>TOTAL IMPUESTO AL ACTIVO</v>
          </cell>
          <cell r="H525">
            <v>19674142.260000002</v>
          </cell>
          <cell r="I525">
            <v>11304580.470000001</v>
          </cell>
          <cell r="J525">
            <v>11963730.83</v>
          </cell>
          <cell r="K525">
            <v>42942453.560000002</v>
          </cell>
          <cell r="L525">
            <v>18962193.32</v>
          </cell>
          <cell r="M525">
            <v>13285280.49</v>
          </cell>
          <cell r="N525">
            <v>17528298.68</v>
          </cell>
          <cell r="O525">
            <v>49775772.490000002</v>
          </cell>
          <cell r="P525">
            <v>19238680.219999999</v>
          </cell>
          <cell r="Q525">
            <v>12129473.73</v>
          </cell>
          <cell r="S525">
            <v>31368153.949999999</v>
          </cell>
          <cell r="W525">
            <v>0</v>
          </cell>
          <cell r="X525">
            <v>124086380</v>
          </cell>
          <cell r="AA525">
            <v>0</v>
          </cell>
          <cell r="AB525">
            <v>124086380</v>
          </cell>
          <cell r="AE525">
            <v>568</v>
          </cell>
          <cell r="AF525">
            <v>0</v>
          </cell>
          <cell r="AG525" t="str">
            <v>TOTAL IMPUESTO AL ACTIVO</v>
          </cell>
          <cell r="AH525">
            <v>12129473.73</v>
          </cell>
          <cell r="AI525">
            <v>124086380</v>
          </cell>
        </row>
        <row r="526">
          <cell r="A526">
            <v>56900</v>
          </cell>
          <cell r="B526" t="e">
            <v>#N/A</v>
          </cell>
          <cell r="C526" t="e">
            <v>#N/A</v>
          </cell>
          <cell r="D526">
            <v>56900</v>
          </cell>
          <cell r="E526">
            <v>569</v>
          </cell>
          <cell r="F526">
            <v>0</v>
          </cell>
          <cell r="G526" t="str">
            <v>IMPUESTO AL VALOR AGREGADO</v>
          </cell>
          <cell r="H526">
            <v>0</v>
          </cell>
          <cell r="I526">
            <v>0</v>
          </cell>
          <cell r="J526">
            <v>0</v>
          </cell>
          <cell r="K526">
            <v>0</v>
          </cell>
          <cell r="L526">
            <v>0</v>
          </cell>
          <cell r="M526">
            <v>0</v>
          </cell>
          <cell r="N526">
            <v>0</v>
          </cell>
          <cell r="O526">
            <v>0</v>
          </cell>
          <cell r="P526">
            <v>0</v>
          </cell>
          <cell r="Q526">
            <v>0</v>
          </cell>
          <cell r="S526">
            <v>0</v>
          </cell>
          <cell r="W526">
            <v>0</v>
          </cell>
          <cell r="X526">
            <v>0</v>
          </cell>
          <cell r="AA526">
            <v>0</v>
          </cell>
          <cell r="AB526">
            <v>0</v>
          </cell>
          <cell r="AE526">
            <v>569</v>
          </cell>
          <cell r="AF526">
            <v>0</v>
          </cell>
          <cell r="AG526" t="str">
            <v>IMPUESTO AL VALOR AGREGADO</v>
          </cell>
          <cell r="AH526">
            <v>0</v>
          </cell>
          <cell r="AI526">
            <v>0</v>
          </cell>
        </row>
        <row r="527">
          <cell r="A527">
            <v>56905</v>
          </cell>
          <cell r="B527">
            <v>61502</v>
          </cell>
          <cell r="C527" t="str">
            <v>41611-6-002</v>
          </cell>
          <cell r="D527">
            <v>56905</v>
          </cell>
          <cell r="E527">
            <v>569</v>
          </cell>
          <cell r="F527">
            <v>5</v>
          </cell>
          <cell r="G527" t="str">
            <v>DEC ANUAL Y COMP R SIMPLIF 100% (054)</v>
          </cell>
          <cell r="H527">
            <v>0</v>
          </cell>
          <cell r="I527">
            <v>0</v>
          </cell>
          <cell r="J527">
            <v>0</v>
          </cell>
          <cell r="K527">
            <v>0</v>
          </cell>
          <cell r="L527">
            <v>0</v>
          </cell>
          <cell r="M527">
            <v>0</v>
          </cell>
          <cell r="N527">
            <v>0</v>
          </cell>
          <cell r="O527">
            <v>0</v>
          </cell>
          <cell r="P527">
            <v>0</v>
          </cell>
          <cell r="Q527">
            <v>0</v>
          </cell>
          <cell r="S527">
            <v>0</v>
          </cell>
          <cell r="W527">
            <v>0</v>
          </cell>
          <cell r="X527">
            <v>0</v>
          </cell>
          <cell r="AA527">
            <v>0</v>
          </cell>
          <cell r="AB527">
            <v>0</v>
          </cell>
          <cell r="AE527">
            <v>569</v>
          </cell>
          <cell r="AF527">
            <v>5</v>
          </cell>
          <cell r="AG527" t="str">
            <v>DEC ANUAL Y COMP R SIMPLIF 100% (054)</v>
          </cell>
          <cell r="AH527">
            <v>0</v>
          </cell>
          <cell r="AI527">
            <v>0</v>
          </cell>
        </row>
        <row r="528">
          <cell r="A528">
            <v>56913</v>
          </cell>
          <cell r="B528">
            <v>61503</v>
          </cell>
          <cell r="C528" t="str">
            <v>41611-6-003</v>
          </cell>
          <cell r="D528">
            <v>56913</v>
          </cell>
          <cell r="E528">
            <v>569</v>
          </cell>
          <cell r="F528">
            <v>13</v>
          </cell>
          <cell r="G528" t="str">
            <v>REGIMEN DE PEQUEÑOS CONT 100%(048)</v>
          </cell>
          <cell r="H528">
            <v>7842293</v>
          </cell>
          <cell r="I528">
            <v>2585462.9</v>
          </cell>
          <cell r="J528">
            <v>1972836.81</v>
          </cell>
          <cell r="K528">
            <v>12400592.710000001</v>
          </cell>
          <cell r="L528">
            <v>7418390.6900000004</v>
          </cell>
          <cell r="M528">
            <v>3318193.38</v>
          </cell>
          <cell r="N528">
            <v>1842764.81</v>
          </cell>
          <cell r="O528">
            <v>12579348.880000001</v>
          </cell>
          <cell r="P528">
            <v>8315280.3099999996</v>
          </cell>
          <cell r="Q528">
            <v>2575056.6</v>
          </cell>
          <cell r="S528">
            <v>10890336.91</v>
          </cell>
          <cell r="W528">
            <v>0</v>
          </cell>
          <cell r="X528">
            <v>35870278.5</v>
          </cell>
          <cell r="AA528">
            <v>0</v>
          </cell>
          <cell r="AB528">
            <v>35870278.5</v>
          </cell>
          <cell r="AE528">
            <v>569</v>
          </cell>
          <cell r="AF528">
            <v>13</v>
          </cell>
          <cell r="AG528" t="str">
            <v>REGIMEN DE PEQUEÑOS CONT 100%(048)</v>
          </cell>
          <cell r="AH528">
            <v>2575056.6</v>
          </cell>
          <cell r="AI528">
            <v>35870278.5</v>
          </cell>
        </row>
        <row r="529">
          <cell r="A529">
            <v>56914</v>
          </cell>
          <cell r="B529">
            <v>61504</v>
          </cell>
          <cell r="C529" t="str">
            <v>41611-6-004</v>
          </cell>
          <cell r="D529">
            <v>56914</v>
          </cell>
          <cell r="E529">
            <v>569</v>
          </cell>
          <cell r="F529">
            <v>14</v>
          </cell>
          <cell r="G529" t="str">
            <v>SUB.POR BENEFICIOS FISCALES IVA 100%</v>
          </cell>
          <cell r="H529">
            <v>-82640</v>
          </cell>
          <cell r="I529">
            <v>-79697</v>
          </cell>
          <cell r="J529">
            <v>-85751</v>
          </cell>
          <cell r="K529">
            <v>-248088</v>
          </cell>
          <cell r="L529">
            <v>-78555</v>
          </cell>
          <cell r="M529">
            <v>-60619</v>
          </cell>
          <cell r="N529">
            <v>-53001</v>
          </cell>
          <cell r="O529">
            <v>-192175</v>
          </cell>
          <cell r="P529">
            <v>-50440</v>
          </cell>
          <cell r="Q529">
            <v>-56416</v>
          </cell>
          <cell r="S529">
            <v>-106856</v>
          </cell>
          <cell r="W529">
            <v>0</v>
          </cell>
          <cell r="X529">
            <v>-547119</v>
          </cell>
          <cell r="AA529">
            <v>0</v>
          </cell>
          <cell r="AB529">
            <v>-547119</v>
          </cell>
          <cell r="AE529">
            <v>569</v>
          </cell>
          <cell r="AF529">
            <v>14</v>
          </cell>
          <cell r="AG529" t="str">
            <v>SUB.POR BENEFICIOS FISCALES IVA 100%</v>
          </cell>
          <cell r="AH529">
            <v>-56416</v>
          </cell>
          <cell r="AI529">
            <v>-547119</v>
          </cell>
        </row>
        <row r="530">
          <cell r="A530">
            <v>56900</v>
          </cell>
          <cell r="B530" t="e">
            <v>#N/A</v>
          </cell>
          <cell r="C530" t="e">
            <v>#N/A</v>
          </cell>
          <cell r="D530">
            <v>56900</v>
          </cell>
          <cell r="E530">
            <v>569</v>
          </cell>
          <cell r="F530">
            <v>0</v>
          </cell>
          <cell r="G530" t="str">
            <v>TOTAL IMPUESTO AL VALOR AGREGADO</v>
          </cell>
          <cell r="H530">
            <v>7759653</v>
          </cell>
          <cell r="I530">
            <v>2505765.9</v>
          </cell>
          <cell r="J530">
            <v>1887085.81</v>
          </cell>
          <cell r="K530">
            <v>12152504.710000001</v>
          </cell>
          <cell r="L530">
            <v>7339835.6900000004</v>
          </cell>
          <cell r="M530">
            <v>3257574.38</v>
          </cell>
          <cell r="N530">
            <v>1789763.81</v>
          </cell>
          <cell r="O530">
            <v>12387173.880000001</v>
          </cell>
          <cell r="P530">
            <v>8264840.3099999996</v>
          </cell>
          <cell r="Q530">
            <v>2518640.6</v>
          </cell>
          <cell r="S530">
            <v>10783480.91</v>
          </cell>
          <cell r="W530">
            <v>0</v>
          </cell>
          <cell r="X530">
            <v>35323159.5</v>
          </cell>
          <cell r="AA530">
            <v>0</v>
          </cell>
          <cell r="AB530">
            <v>35323159.5</v>
          </cell>
          <cell r="AE530">
            <v>569</v>
          </cell>
          <cell r="AF530">
            <v>0</v>
          </cell>
          <cell r="AG530" t="str">
            <v>TOTAL IMPUESTO AL VALOR AGREGADO</v>
          </cell>
          <cell r="AH530">
            <v>2518640.6</v>
          </cell>
          <cell r="AI530">
            <v>35323159.5</v>
          </cell>
        </row>
        <row r="531">
          <cell r="A531">
            <v>57400</v>
          </cell>
          <cell r="B531" t="e">
            <v>#N/A</v>
          </cell>
          <cell r="C531" t="e">
            <v>#N/A</v>
          </cell>
          <cell r="D531">
            <v>57400</v>
          </cell>
          <cell r="E531">
            <v>574</v>
          </cell>
          <cell r="F531">
            <v>0</v>
          </cell>
          <cell r="G531" t="str">
            <v>GASTOS DE EJECUCION</v>
          </cell>
          <cell r="H531">
            <v>0</v>
          </cell>
          <cell r="I531">
            <v>0</v>
          </cell>
          <cell r="J531">
            <v>0</v>
          </cell>
          <cell r="K531">
            <v>0</v>
          </cell>
          <cell r="L531">
            <v>0</v>
          </cell>
          <cell r="M531">
            <v>0</v>
          </cell>
          <cell r="N531">
            <v>0</v>
          </cell>
          <cell r="O531">
            <v>0</v>
          </cell>
          <cell r="P531">
            <v>0</v>
          </cell>
          <cell r="Q531">
            <v>0</v>
          </cell>
          <cell r="S531">
            <v>0</v>
          </cell>
          <cell r="W531">
            <v>0</v>
          </cell>
          <cell r="X531">
            <v>0</v>
          </cell>
          <cell r="AA531">
            <v>0</v>
          </cell>
          <cell r="AB531">
            <v>0</v>
          </cell>
          <cell r="AE531">
            <v>574</v>
          </cell>
          <cell r="AF531">
            <v>0</v>
          </cell>
          <cell r="AG531" t="str">
            <v>GASTOS DE EJECUCION</v>
          </cell>
          <cell r="AH531">
            <v>0</v>
          </cell>
          <cell r="AI531">
            <v>0</v>
          </cell>
        </row>
        <row r="532">
          <cell r="A532">
            <v>57401</v>
          </cell>
          <cell r="B532">
            <v>61117</v>
          </cell>
          <cell r="C532" t="str">
            <v>41611-2-017</v>
          </cell>
          <cell r="D532">
            <v>57401</v>
          </cell>
          <cell r="E532">
            <v>574</v>
          </cell>
          <cell r="F532">
            <v>1</v>
          </cell>
          <cell r="G532" t="str">
            <v>GASTOS DE EJECUCION ISAN</v>
          </cell>
          <cell r="H532">
            <v>0</v>
          </cell>
          <cell r="I532">
            <v>0</v>
          </cell>
          <cell r="J532">
            <v>0</v>
          </cell>
          <cell r="K532">
            <v>0</v>
          </cell>
          <cell r="L532">
            <v>380</v>
          </cell>
          <cell r="M532">
            <v>1520</v>
          </cell>
          <cell r="N532">
            <v>0</v>
          </cell>
          <cell r="O532">
            <v>1900</v>
          </cell>
          <cell r="P532">
            <v>0</v>
          </cell>
          <cell r="Q532">
            <v>0</v>
          </cell>
          <cell r="S532">
            <v>0</v>
          </cell>
          <cell r="W532">
            <v>0</v>
          </cell>
          <cell r="X532">
            <v>1900</v>
          </cell>
          <cell r="AA532">
            <v>0</v>
          </cell>
          <cell r="AB532">
            <v>1900</v>
          </cell>
          <cell r="AE532">
            <v>574</v>
          </cell>
          <cell r="AF532">
            <v>1</v>
          </cell>
          <cell r="AG532" t="str">
            <v>GASTOS DE EJECUCION ISAN</v>
          </cell>
          <cell r="AH532">
            <v>0</v>
          </cell>
          <cell r="AI532">
            <v>1900</v>
          </cell>
        </row>
        <row r="533">
          <cell r="A533">
            <v>57403</v>
          </cell>
          <cell r="B533">
            <v>61427</v>
          </cell>
          <cell r="C533" t="str">
            <v>41611-5-027</v>
          </cell>
          <cell r="D533">
            <v>57403</v>
          </cell>
          <cell r="E533">
            <v>574</v>
          </cell>
          <cell r="F533">
            <v>3</v>
          </cell>
          <cell r="G533" t="str">
            <v>GASTOS DE EJEC.VIG.DE OBLIGACIONES 100%</v>
          </cell>
          <cell r="H533">
            <v>0</v>
          </cell>
          <cell r="I533">
            <v>0</v>
          </cell>
          <cell r="J533">
            <v>0</v>
          </cell>
          <cell r="K533">
            <v>0</v>
          </cell>
          <cell r="L533">
            <v>0</v>
          </cell>
          <cell r="M533">
            <v>0</v>
          </cell>
          <cell r="N533">
            <v>0</v>
          </cell>
          <cell r="O533">
            <v>0</v>
          </cell>
          <cell r="P533">
            <v>0</v>
          </cell>
          <cell r="Q533">
            <v>0</v>
          </cell>
          <cell r="S533">
            <v>0</v>
          </cell>
          <cell r="W533">
            <v>0</v>
          </cell>
          <cell r="X533">
            <v>0</v>
          </cell>
          <cell r="AA533">
            <v>0</v>
          </cell>
          <cell r="AB533">
            <v>0</v>
          </cell>
          <cell r="AE533">
            <v>574</v>
          </cell>
          <cell r="AF533">
            <v>3</v>
          </cell>
          <cell r="AG533" t="str">
            <v>GASTOS DE EJEC.VIG.DE OBLIGACIONES 100%</v>
          </cell>
          <cell r="AH533">
            <v>0</v>
          </cell>
          <cell r="AI533">
            <v>0</v>
          </cell>
        </row>
        <row r="534">
          <cell r="A534">
            <v>57404</v>
          </cell>
          <cell r="B534">
            <v>61219</v>
          </cell>
          <cell r="C534" t="str">
            <v>41611-3-019</v>
          </cell>
          <cell r="D534">
            <v>57404</v>
          </cell>
          <cell r="E534">
            <v>574</v>
          </cell>
          <cell r="F534">
            <v>4</v>
          </cell>
          <cell r="G534" t="str">
            <v>GASTOS DE EJECUCION IMP. SOBRE TENENCIA</v>
          </cell>
          <cell r="H534">
            <v>0</v>
          </cell>
          <cell r="I534">
            <v>0</v>
          </cell>
          <cell r="J534">
            <v>0</v>
          </cell>
          <cell r="K534">
            <v>0</v>
          </cell>
          <cell r="L534">
            <v>0</v>
          </cell>
          <cell r="M534">
            <v>0</v>
          </cell>
          <cell r="N534">
            <v>0</v>
          </cell>
          <cell r="O534">
            <v>0</v>
          </cell>
          <cell r="P534">
            <v>0</v>
          </cell>
          <cell r="Q534">
            <v>0</v>
          </cell>
          <cell r="S534">
            <v>0</v>
          </cell>
          <cell r="W534">
            <v>0</v>
          </cell>
          <cell r="X534">
            <v>0</v>
          </cell>
          <cell r="AA534">
            <v>0</v>
          </cell>
          <cell r="AB534">
            <v>0</v>
          </cell>
          <cell r="AE534">
            <v>574</v>
          </cell>
          <cell r="AF534">
            <v>4</v>
          </cell>
          <cell r="AG534" t="str">
            <v>GASTOS DE EJECUCION IMP. SOBRE TENENCIA</v>
          </cell>
          <cell r="AH534">
            <v>0</v>
          </cell>
          <cell r="AI534">
            <v>0</v>
          </cell>
        </row>
        <row r="535">
          <cell r="A535">
            <v>57405</v>
          </cell>
          <cell r="B535">
            <v>61428</v>
          </cell>
          <cell r="C535" t="str">
            <v>41611-5-028</v>
          </cell>
          <cell r="D535">
            <v>57405</v>
          </cell>
          <cell r="E535">
            <v>574</v>
          </cell>
          <cell r="F535">
            <v>5</v>
          </cell>
          <cell r="G535" t="str">
            <v>GASTOS DE EJEC.DE CREDITOS FIS.FEDERALES</v>
          </cell>
          <cell r="H535">
            <v>38500</v>
          </cell>
          <cell r="I535">
            <v>51060</v>
          </cell>
          <cell r="J535">
            <v>107285.68</v>
          </cell>
          <cell r="K535">
            <v>196845.68</v>
          </cell>
          <cell r="L535">
            <v>45246.11</v>
          </cell>
          <cell r="M535">
            <v>65620</v>
          </cell>
          <cell r="N535">
            <v>36380</v>
          </cell>
          <cell r="O535">
            <v>147246.10999999999</v>
          </cell>
          <cell r="P535">
            <v>26886.28</v>
          </cell>
          <cell r="Q535">
            <v>32444.639999999999</v>
          </cell>
          <cell r="S535">
            <v>59330.92</v>
          </cell>
          <cell r="W535">
            <v>0</v>
          </cell>
          <cell r="X535">
            <v>403422.70999999996</v>
          </cell>
          <cell r="AA535">
            <v>0</v>
          </cell>
          <cell r="AB535">
            <v>403422.71</v>
          </cell>
          <cell r="AE535">
            <v>574</v>
          </cell>
          <cell r="AF535">
            <v>5</v>
          </cell>
          <cell r="AG535" t="str">
            <v>GASTOS DE EJEC.DE CREDITOS FIS.FEDERALES</v>
          </cell>
          <cell r="AH535">
            <v>32444.639999999999</v>
          </cell>
          <cell r="AI535">
            <v>403422.71</v>
          </cell>
        </row>
        <row r="536">
          <cell r="A536">
            <v>57406</v>
          </cell>
          <cell r="B536">
            <v>61220</v>
          </cell>
          <cell r="C536" t="str">
            <v>41611-3-020</v>
          </cell>
          <cell r="D536">
            <v>57406</v>
          </cell>
          <cell r="E536">
            <v>574</v>
          </cell>
          <cell r="F536">
            <v>6</v>
          </cell>
          <cell r="G536" t="str">
            <v>GASTOS DE EJEC.IMP.S/TENENCIA REZAGO</v>
          </cell>
          <cell r="H536">
            <v>0</v>
          </cell>
          <cell r="I536">
            <v>0</v>
          </cell>
          <cell r="J536">
            <v>0</v>
          </cell>
          <cell r="K536">
            <v>0</v>
          </cell>
          <cell r="L536">
            <v>0</v>
          </cell>
          <cell r="M536">
            <v>0</v>
          </cell>
          <cell r="N536">
            <v>0</v>
          </cell>
          <cell r="O536">
            <v>0</v>
          </cell>
          <cell r="P536">
            <v>0</v>
          </cell>
          <cell r="Q536">
            <v>0</v>
          </cell>
          <cell r="S536">
            <v>0</v>
          </cell>
          <cell r="W536">
            <v>0</v>
          </cell>
          <cell r="X536">
            <v>0</v>
          </cell>
          <cell r="AA536">
            <v>0</v>
          </cell>
          <cell r="AB536">
            <v>0</v>
          </cell>
          <cell r="AE536">
            <v>574</v>
          </cell>
          <cell r="AF536">
            <v>6</v>
          </cell>
          <cell r="AG536" t="str">
            <v>GASTOS DE EJEC.IMP.S/TENENCIA REZAGO</v>
          </cell>
          <cell r="AH536">
            <v>0</v>
          </cell>
          <cell r="AI536">
            <v>0</v>
          </cell>
        </row>
        <row r="537">
          <cell r="A537">
            <v>57407</v>
          </cell>
          <cell r="B537">
            <v>61118</v>
          </cell>
          <cell r="C537" t="str">
            <v>41611-2-018</v>
          </cell>
          <cell r="D537">
            <v>57407</v>
          </cell>
          <cell r="E537">
            <v>574</v>
          </cell>
          <cell r="F537">
            <v>7</v>
          </cell>
          <cell r="G537" t="str">
            <v>GASTOS DE EJECUCION ISAN REZAGO</v>
          </cell>
          <cell r="H537">
            <v>0</v>
          </cell>
          <cell r="I537">
            <v>0</v>
          </cell>
          <cell r="J537">
            <v>3420</v>
          </cell>
          <cell r="K537">
            <v>3420</v>
          </cell>
          <cell r="L537">
            <v>1900</v>
          </cell>
          <cell r="M537">
            <v>0</v>
          </cell>
          <cell r="N537">
            <v>3040</v>
          </cell>
          <cell r="O537">
            <v>4940</v>
          </cell>
          <cell r="P537">
            <v>0</v>
          </cell>
          <cell r="Q537">
            <v>760</v>
          </cell>
          <cell r="S537">
            <v>760</v>
          </cell>
          <cell r="W537">
            <v>0</v>
          </cell>
          <cell r="X537">
            <v>9120</v>
          </cell>
          <cell r="AA537">
            <v>0</v>
          </cell>
          <cell r="AB537">
            <v>9120</v>
          </cell>
          <cell r="AE537">
            <v>574</v>
          </cell>
          <cell r="AF537">
            <v>7</v>
          </cell>
          <cell r="AG537" t="str">
            <v>GASTOS DE EJECUCION ISAN REZAGO</v>
          </cell>
          <cell r="AH537">
            <v>760</v>
          </cell>
          <cell r="AI537">
            <v>9120</v>
          </cell>
        </row>
        <row r="538">
          <cell r="A538">
            <v>57408</v>
          </cell>
          <cell r="B538">
            <v>61819</v>
          </cell>
          <cell r="C538" t="str">
            <v>41611-9-019</v>
          </cell>
          <cell r="D538">
            <v>57408</v>
          </cell>
          <cell r="E538">
            <v>574</v>
          </cell>
          <cell r="F538">
            <v>8</v>
          </cell>
          <cell r="G538" t="str">
            <v>GASTOS DE EJEC.DE MULTAS FED.NO FISCALES</v>
          </cell>
          <cell r="H538">
            <v>10857.3</v>
          </cell>
          <cell r="I538">
            <v>104374.92</v>
          </cell>
          <cell r="J538">
            <v>138173.07999999999</v>
          </cell>
          <cell r="K538">
            <v>253405.3</v>
          </cell>
          <cell r="L538">
            <v>52611.42</v>
          </cell>
          <cell r="M538">
            <v>67488.63</v>
          </cell>
          <cell r="N538">
            <v>87825.86</v>
          </cell>
          <cell r="O538">
            <v>207925.91</v>
          </cell>
          <cell r="P538">
            <v>115027.67</v>
          </cell>
          <cell r="Q538">
            <v>63572.94</v>
          </cell>
          <cell r="S538">
            <v>178600.61</v>
          </cell>
          <cell r="W538">
            <v>0</v>
          </cell>
          <cell r="X538">
            <v>639931.82000000007</v>
          </cell>
          <cell r="AA538">
            <v>0</v>
          </cell>
          <cell r="AB538">
            <v>639931.81999999995</v>
          </cell>
          <cell r="AE538">
            <v>574</v>
          </cell>
          <cell r="AF538">
            <v>8</v>
          </cell>
          <cell r="AG538" t="str">
            <v>GASTOS DE EJEC.DE MULTAS FED.NO FISCALES</v>
          </cell>
          <cell r="AH538">
            <v>63572.94</v>
          </cell>
          <cell r="AI538">
            <v>639931.81999999995</v>
          </cell>
        </row>
        <row r="539">
          <cell r="A539">
            <v>57409</v>
          </cell>
          <cell r="B539">
            <v>61953</v>
          </cell>
          <cell r="C539" t="str">
            <v>41681-1-005</v>
          </cell>
          <cell r="E539">
            <v>574</v>
          </cell>
          <cell r="F539">
            <v>9</v>
          </cell>
          <cell r="G539" t="str">
            <v>GTS DE COBRO CRED FISC D MULTAS GRAL LEY</v>
          </cell>
          <cell r="H539">
            <v>30020</v>
          </cell>
          <cell r="I539">
            <v>0</v>
          </cell>
          <cell r="J539">
            <v>0</v>
          </cell>
          <cell r="K539">
            <v>30020</v>
          </cell>
          <cell r="L539">
            <v>12920</v>
          </cell>
          <cell r="M539">
            <v>18020</v>
          </cell>
          <cell r="N539">
            <v>44540</v>
          </cell>
          <cell r="O539">
            <v>75480</v>
          </cell>
          <cell r="P539">
            <v>378760</v>
          </cell>
          <cell r="Q539">
            <v>978520</v>
          </cell>
          <cell r="S539">
            <v>1357280</v>
          </cell>
          <cell r="W539">
            <v>0</v>
          </cell>
          <cell r="X539">
            <v>1462780</v>
          </cell>
          <cell r="AA539">
            <v>0</v>
          </cell>
          <cell r="AB539">
            <v>1462780</v>
          </cell>
          <cell r="AE539">
            <v>574</v>
          </cell>
          <cell r="AF539">
            <v>9</v>
          </cell>
          <cell r="AG539" t="str">
            <v>GTS DE COBRO CRED FISC D MULTAS GRAL LEY</v>
          </cell>
          <cell r="AH539">
            <v>978520</v>
          </cell>
          <cell r="AI539">
            <v>1462780</v>
          </cell>
        </row>
        <row r="540">
          <cell r="A540">
            <v>57410</v>
          </cell>
          <cell r="B540" t="e">
            <v>#N/A</v>
          </cell>
          <cell r="C540" t="e">
            <v>#N/A</v>
          </cell>
          <cell r="E540">
            <v>574</v>
          </cell>
          <cell r="F540">
            <v>10</v>
          </cell>
          <cell r="G540" t="str">
            <v>DES.DE GTS.DE EJEC. DE MULTAS FED.NO FIS</v>
          </cell>
          <cell r="Q540">
            <v>-680</v>
          </cell>
          <cell r="S540">
            <v>-680</v>
          </cell>
          <cell r="W540">
            <v>0</v>
          </cell>
          <cell r="X540">
            <v>-680</v>
          </cell>
          <cell r="AA540">
            <v>0</v>
          </cell>
          <cell r="AB540">
            <v>-680</v>
          </cell>
          <cell r="AE540">
            <v>574</v>
          </cell>
          <cell r="AF540">
            <v>10</v>
          </cell>
          <cell r="AG540" t="str">
            <v>DES.DE GTS.DE EJEC. DE MULTAS FED.NO FIS</v>
          </cell>
          <cell r="AH540">
            <v>-680</v>
          </cell>
          <cell r="AI540">
            <v>-680</v>
          </cell>
        </row>
        <row r="541">
          <cell r="A541">
            <v>57400</v>
          </cell>
          <cell r="B541" t="e">
            <v>#N/A</v>
          </cell>
          <cell r="C541" t="e">
            <v>#N/A</v>
          </cell>
          <cell r="D541">
            <v>57400</v>
          </cell>
          <cell r="E541">
            <v>574</v>
          </cell>
          <cell r="F541">
            <v>0</v>
          </cell>
          <cell r="G541" t="str">
            <v>GASTOS DE EJECUCION</v>
          </cell>
          <cell r="H541">
            <v>79377.3</v>
          </cell>
          <cell r="I541">
            <v>155434.92000000001</v>
          </cell>
          <cell r="J541">
            <v>248878.76</v>
          </cell>
          <cell r="K541">
            <v>483690.98000000004</v>
          </cell>
          <cell r="L541">
            <v>113057.53</v>
          </cell>
          <cell r="M541">
            <v>152648.63</v>
          </cell>
          <cell r="N541">
            <v>171785.86</v>
          </cell>
          <cell r="O541">
            <v>437492.02</v>
          </cell>
          <cell r="P541">
            <v>520673.95</v>
          </cell>
          <cell r="Q541">
            <v>1074617.58</v>
          </cell>
          <cell r="S541">
            <v>1595291.53</v>
          </cell>
          <cell r="W541">
            <v>0</v>
          </cell>
          <cell r="X541">
            <v>2516474.5300000003</v>
          </cell>
          <cell r="AA541">
            <v>0</v>
          </cell>
          <cell r="AB541">
            <v>2516474.5299999998</v>
          </cell>
          <cell r="AE541">
            <v>574</v>
          </cell>
          <cell r="AF541">
            <v>0</v>
          </cell>
          <cell r="AG541" t="str">
            <v>GASTOS DE EJECUCION</v>
          </cell>
          <cell r="AH541">
            <v>1074617.58</v>
          </cell>
          <cell r="AI541">
            <v>2516474.5299999998</v>
          </cell>
        </row>
        <row r="542">
          <cell r="A542">
            <v>57500</v>
          </cell>
          <cell r="B542" t="e">
            <v>#N/A</v>
          </cell>
          <cell r="C542" t="e">
            <v>#N/A</v>
          </cell>
          <cell r="D542">
            <v>57500</v>
          </cell>
          <cell r="E542">
            <v>575</v>
          </cell>
          <cell r="F542">
            <v>0</v>
          </cell>
          <cell r="G542" t="str">
            <v>MULTAS</v>
          </cell>
          <cell r="H542">
            <v>0</v>
          </cell>
          <cell r="I542">
            <v>0</v>
          </cell>
          <cell r="J542">
            <v>0</v>
          </cell>
          <cell r="K542">
            <v>0</v>
          </cell>
          <cell r="L542">
            <v>0</v>
          </cell>
          <cell r="M542">
            <v>0</v>
          </cell>
          <cell r="N542">
            <v>0</v>
          </cell>
          <cell r="O542">
            <v>0</v>
          </cell>
          <cell r="P542">
            <v>0</v>
          </cell>
          <cell r="Q542">
            <v>0</v>
          </cell>
          <cell r="S542">
            <v>0</v>
          </cell>
          <cell r="W542">
            <v>0</v>
          </cell>
          <cell r="X542">
            <v>0</v>
          </cell>
          <cell r="AA542">
            <v>0</v>
          </cell>
          <cell r="AB542">
            <v>0</v>
          </cell>
          <cell r="AE542">
            <v>575</v>
          </cell>
          <cell r="AF542">
            <v>0</v>
          </cell>
          <cell r="AG542" t="str">
            <v>MULTAS</v>
          </cell>
          <cell r="AH542">
            <v>0</v>
          </cell>
          <cell r="AI542">
            <v>0</v>
          </cell>
        </row>
        <row r="543">
          <cell r="A543">
            <v>57502</v>
          </cell>
          <cell r="B543">
            <v>61415</v>
          </cell>
          <cell r="C543" t="str">
            <v>41611-5-015</v>
          </cell>
          <cell r="D543">
            <v>57502</v>
          </cell>
          <cell r="E543">
            <v>575</v>
          </cell>
          <cell r="F543">
            <v>2</v>
          </cell>
          <cell r="G543" t="str">
            <v>MULTAS ISR,IA,IVA FISCALIZACION 100%</v>
          </cell>
          <cell r="H543">
            <v>63873</v>
          </cell>
          <cell r="I543">
            <v>56289.82</v>
          </cell>
          <cell r="J543">
            <v>44318.85</v>
          </cell>
          <cell r="K543">
            <v>164481.67000000001</v>
          </cell>
          <cell r="L543">
            <v>47038.400000000001</v>
          </cell>
          <cell r="M543">
            <v>126966.74</v>
          </cell>
          <cell r="N543">
            <v>298021.03999999998</v>
          </cell>
          <cell r="O543">
            <v>472026.18</v>
          </cell>
          <cell r="P543">
            <v>186813.48</v>
          </cell>
          <cell r="Q543">
            <v>105113.37</v>
          </cell>
          <cell r="S543">
            <v>291926.84999999998</v>
          </cell>
          <cell r="W543">
            <v>0</v>
          </cell>
          <cell r="X543">
            <v>928434.70000000007</v>
          </cell>
          <cell r="AA543">
            <v>0</v>
          </cell>
          <cell r="AB543">
            <v>928434.7</v>
          </cell>
          <cell r="AE543">
            <v>575</v>
          </cell>
          <cell r="AF543">
            <v>2</v>
          </cell>
          <cell r="AG543" t="str">
            <v>MULTAS ISR,IA,IVA FISCALIZACION 100%</v>
          </cell>
          <cell r="AH543">
            <v>105113.37</v>
          </cell>
          <cell r="AI543">
            <v>928434.7</v>
          </cell>
        </row>
        <row r="544">
          <cell r="A544">
            <v>57503</v>
          </cell>
          <cell r="B544">
            <v>61417</v>
          </cell>
          <cell r="C544" t="str">
            <v>41611-5-017</v>
          </cell>
          <cell r="D544">
            <v>57503</v>
          </cell>
          <cell r="E544">
            <v>575</v>
          </cell>
          <cell r="F544">
            <v>3</v>
          </cell>
          <cell r="G544" t="str">
            <v>MULTAS ISR,IA,IVA VIG OBLIGACIONES 100%</v>
          </cell>
          <cell r="H544">
            <v>441654.6</v>
          </cell>
          <cell r="I544">
            <v>450993.81</v>
          </cell>
          <cell r="J544">
            <v>697414.83</v>
          </cell>
          <cell r="K544">
            <v>1590063.2399999998</v>
          </cell>
          <cell r="L544">
            <v>445985.28000000003</v>
          </cell>
          <cell r="M544">
            <v>533461.48</v>
          </cell>
          <cell r="N544">
            <v>297929.63</v>
          </cell>
          <cell r="O544">
            <v>1277376.3900000001</v>
          </cell>
          <cell r="P544">
            <v>227972.51</v>
          </cell>
          <cell r="Q544">
            <v>276773.06</v>
          </cell>
          <cell r="S544">
            <v>504745.57</v>
          </cell>
          <cell r="W544">
            <v>0</v>
          </cell>
          <cell r="X544">
            <v>3372185.2</v>
          </cell>
          <cell r="AA544">
            <v>0</v>
          </cell>
          <cell r="AB544">
            <v>3372185.2</v>
          </cell>
          <cell r="AE544">
            <v>575</v>
          </cell>
          <cell r="AF544">
            <v>3</v>
          </cell>
          <cell r="AG544" t="str">
            <v>MULTAS ISR,IA,IVA VIG OBLIGACIONES 100%</v>
          </cell>
          <cell r="AH544">
            <v>276773.06</v>
          </cell>
          <cell r="AI544">
            <v>3372185.2</v>
          </cell>
        </row>
        <row r="545">
          <cell r="A545">
            <v>57505</v>
          </cell>
          <cell r="B545">
            <v>61418</v>
          </cell>
          <cell r="C545" t="str">
            <v>41611-5-018</v>
          </cell>
          <cell r="D545">
            <v>57505</v>
          </cell>
          <cell r="E545">
            <v>575</v>
          </cell>
          <cell r="F545">
            <v>5</v>
          </cell>
          <cell r="G545" t="str">
            <v>MULTAS POR CORRECCION FISCAL 100%</v>
          </cell>
          <cell r="H545">
            <v>30328</v>
          </cell>
          <cell r="I545">
            <v>10976</v>
          </cell>
          <cell r="J545">
            <v>10976</v>
          </cell>
          <cell r="K545">
            <v>52280</v>
          </cell>
          <cell r="L545">
            <v>0</v>
          </cell>
          <cell r="M545">
            <v>0</v>
          </cell>
          <cell r="N545">
            <v>16456</v>
          </cell>
          <cell r="O545">
            <v>16456</v>
          </cell>
          <cell r="P545">
            <v>16456</v>
          </cell>
          <cell r="Q545">
            <v>27514</v>
          </cell>
          <cell r="S545">
            <v>43970</v>
          </cell>
          <cell r="W545">
            <v>0</v>
          </cell>
          <cell r="X545">
            <v>112706</v>
          </cell>
          <cell r="AA545">
            <v>0</v>
          </cell>
          <cell r="AB545">
            <v>112706</v>
          </cell>
          <cell r="AE545">
            <v>575</v>
          </cell>
          <cell r="AF545">
            <v>5</v>
          </cell>
          <cell r="AG545" t="str">
            <v>MULTAS POR CORRECCION FISCAL 100%</v>
          </cell>
          <cell r="AH545">
            <v>27514</v>
          </cell>
          <cell r="AI545">
            <v>112706</v>
          </cell>
        </row>
        <row r="546">
          <cell r="A546">
            <v>57507</v>
          </cell>
          <cell r="B546">
            <v>61213</v>
          </cell>
          <cell r="C546" t="str">
            <v>41611-3-013</v>
          </cell>
          <cell r="D546">
            <v>57507</v>
          </cell>
          <cell r="E546">
            <v>575</v>
          </cell>
          <cell r="F546">
            <v>7</v>
          </cell>
          <cell r="G546" t="str">
            <v>MULTAS IMP S/TENENCIA CTRL.DE OBLIG 100%</v>
          </cell>
          <cell r="H546">
            <v>0</v>
          </cell>
          <cell r="I546">
            <v>0</v>
          </cell>
          <cell r="J546">
            <v>0</v>
          </cell>
          <cell r="K546">
            <v>0</v>
          </cell>
          <cell r="L546">
            <v>0</v>
          </cell>
          <cell r="M546">
            <v>0</v>
          </cell>
          <cell r="N546">
            <v>0</v>
          </cell>
          <cell r="O546">
            <v>0</v>
          </cell>
          <cell r="P546">
            <v>0</v>
          </cell>
          <cell r="Q546">
            <v>0</v>
          </cell>
          <cell r="S546">
            <v>0</v>
          </cell>
          <cell r="W546">
            <v>0</v>
          </cell>
          <cell r="X546">
            <v>0</v>
          </cell>
          <cell r="AA546">
            <v>0</v>
          </cell>
          <cell r="AB546">
            <v>0</v>
          </cell>
          <cell r="AE546">
            <v>575</v>
          </cell>
          <cell r="AF546">
            <v>7</v>
          </cell>
          <cell r="AG546" t="str">
            <v>MULTAS IMP S/TENENCIA CTRL.DE OBLIG 100%</v>
          </cell>
          <cell r="AH546">
            <v>0</v>
          </cell>
          <cell r="AI546">
            <v>0</v>
          </cell>
        </row>
        <row r="547">
          <cell r="A547">
            <v>57508</v>
          </cell>
          <cell r="B547">
            <v>61412</v>
          </cell>
          <cell r="C547" t="str">
            <v>41611-5-010</v>
          </cell>
          <cell r="D547">
            <v>57508</v>
          </cell>
          <cell r="E547">
            <v>575</v>
          </cell>
          <cell r="F547">
            <v>8</v>
          </cell>
          <cell r="G547" t="str">
            <v>MULTAS ISR 5% S/ENAJ.DE INMUEBLES</v>
          </cell>
          <cell r="H547">
            <v>0</v>
          </cell>
          <cell r="I547">
            <v>0</v>
          </cell>
          <cell r="J547">
            <v>0</v>
          </cell>
          <cell r="K547">
            <v>0</v>
          </cell>
          <cell r="L547">
            <v>0</v>
          </cell>
          <cell r="M547">
            <v>0</v>
          </cell>
          <cell r="N547">
            <v>0</v>
          </cell>
          <cell r="O547">
            <v>0</v>
          </cell>
          <cell r="P547">
            <v>0</v>
          </cell>
          <cell r="Q547">
            <v>0</v>
          </cell>
          <cell r="S547">
            <v>0</v>
          </cell>
          <cell r="W547">
            <v>0</v>
          </cell>
          <cell r="X547">
            <v>0</v>
          </cell>
          <cell r="AA547">
            <v>0</v>
          </cell>
          <cell r="AB547">
            <v>0</v>
          </cell>
          <cell r="AE547">
            <v>575</v>
          </cell>
          <cell r="AF547">
            <v>8</v>
          </cell>
          <cell r="AG547" t="str">
            <v>MULTAS ISR 5% S/ENAJ.DE INMUEBLES</v>
          </cell>
          <cell r="AH547">
            <v>0</v>
          </cell>
          <cell r="AI547">
            <v>0</v>
          </cell>
        </row>
        <row r="548">
          <cell r="A548">
            <v>57509</v>
          </cell>
          <cell r="B548">
            <v>61214</v>
          </cell>
          <cell r="C548" t="str">
            <v>41611-3-014</v>
          </cell>
          <cell r="D548">
            <v>57509</v>
          </cell>
          <cell r="E548">
            <v>575</v>
          </cell>
          <cell r="F548">
            <v>9</v>
          </cell>
          <cell r="G548" t="str">
            <v>MULTAS IMP.S/TENENCIA CTRL.OBLIG.REZAGO</v>
          </cell>
          <cell r="H548">
            <v>0</v>
          </cell>
          <cell r="I548">
            <v>0</v>
          </cell>
          <cell r="J548">
            <v>0</v>
          </cell>
          <cell r="K548">
            <v>0</v>
          </cell>
          <cell r="L548">
            <v>0</v>
          </cell>
          <cell r="M548">
            <v>0</v>
          </cell>
          <cell r="N548">
            <v>0</v>
          </cell>
          <cell r="O548">
            <v>0</v>
          </cell>
          <cell r="P548">
            <v>609</v>
          </cell>
          <cell r="Q548">
            <v>0</v>
          </cell>
          <cell r="S548">
            <v>609</v>
          </cell>
          <cell r="W548">
            <v>0</v>
          </cell>
          <cell r="X548">
            <v>609</v>
          </cell>
          <cell r="AA548">
            <v>0</v>
          </cell>
          <cell r="AB548">
            <v>609</v>
          </cell>
          <cell r="AE548">
            <v>575</v>
          </cell>
          <cell r="AF548">
            <v>9</v>
          </cell>
          <cell r="AG548" t="str">
            <v>MULTAS IMP.S/TENENCIA CTRL.OBLIG.REZAGO</v>
          </cell>
          <cell r="AH548">
            <v>0</v>
          </cell>
          <cell r="AI548">
            <v>609</v>
          </cell>
        </row>
        <row r="549">
          <cell r="A549">
            <v>57510</v>
          </cell>
          <cell r="B549">
            <v>61414</v>
          </cell>
          <cell r="C549" t="str">
            <v>41611-5-013</v>
          </cell>
          <cell r="D549">
            <v>57510</v>
          </cell>
          <cell r="E549">
            <v>575</v>
          </cell>
          <cell r="F549">
            <v>10</v>
          </cell>
          <cell r="G549" t="str">
            <v>MULTAS ISR 5% REGIMEN INTERMEDIO 100%</v>
          </cell>
          <cell r="H549">
            <v>0</v>
          </cell>
          <cell r="I549">
            <v>0</v>
          </cell>
          <cell r="J549">
            <v>0</v>
          </cell>
          <cell r="K549">
            <v>0</v>
          </cell>
          <cell r="L549">
            <v>0</v>
          </cell>
          <cell r="M549">
            <v>0</v>
          </cell>
          <cell r="N549">
            <v>0</v>
          </cell>
          <cell r="O549">
            <v>0</v>
          </cell>
          <cell r="P549">
            <v>0</v>
          </cell>
          <cell r="Q549">
            <v>0</v>
          </cell>
          <cell r="S549">
            <v>0</v>
          </cell>
          <cell r="W549">
            <v>0</v>
          </cell>
          <cell r="X549">
            <v>0</v>
          </cell>
          <cell r="AA549">
            <v>0</v>
          </cell>
          <cell r="AB549">
            <v>0</v>
          </cell>
          <cell r="AE549">
            <v>575</v>
          </cell>
          <cell r="AF549">
            <v>10</v>
          </cell>
          <cell r="AG549" t="str">
            <v>MULTAS ISR 5% REGIMEN INTERMEDIO 100%</v>
          </cell>
          <cell r="AH549">
            <v>0</v>
          </cell>
          <cell r="AI549">
            <v>0</v>
          </cell>
        </row>
        <row r="550">
          <cell r="A550">
            <v>57511</v>
          </cell>
          <cell r="B550">
            <v>61308</v>
          </cell>
          <cell r="C550" t="str">
            <v>41611-4-008</v>
          </cell>
          <cell r="E550">
            <v>575</v>
          </cell>
          <cell r="F550">
            <v>11</v>
          </cell>
          <cell r="G550" t="str">
            <v>MULTAS IETU DEL EJERCICIO</v>
          </cell>
          <cell r="H550">
            <v>0</v>
          </cell>
          <cell r="I550">
            <v>0</v>
          </cell>
          <cell r="J550">
            <v>0</v>
          </cell>
          <cell r="K550">
            <v>0</v>
          </cell>
          <cell r="L550">
            <v>0</v>
          </cell>
          <cell r="M550">
            <v>0</v>
          </cell>
          <cell r="N550">
            <v>0</v>
          </cell>
          <cell r="O550">
            <v>0</v>
          </cell>
          <cell r="P550">
            <v>0</v>
          </cell>
          <cell r="Q550">
            <v>0</v>
          </cell>
          <cell r="S550">
            <v>0</v>
          </cell>
          <cell r="W550">
            <v>0</v>
          </cell>
          <cell r="X550">
            <v>0</v>
          </cell>
          <cell r="AA550">
            <v>0</v>
          </cell>
          <cell r="AB550">
            <v>0</v>
          </cell>
          <cell r="AE550">
            <v>575</v>
          </cell>
          <cell r="AF550">
            <v>11</v>
          </cell>
          <cell r="AG550" t="str">
            <v>MULTAS IETU DEL EJERCICIO</v>
          </cell>
          <cell r="AH550">
            <v>0</v>
          </cell>
          <cell r="AI550">
            <v>0</v>
          </cell>
        </row>
        <row r="551">
          <cell r="A551">
            <v>57512</v>
          </cell>
          <cell r="B551">
            <v>61312</v>
          </cell>
          <cell r="C551" t="str">
            <v>41611-4-012</v>
          </cell>
          <cell r="E551">
            <v>575</v>
          </cell>
          <cell r="F551">
            <v>12</v>
          </cell>
          <cell r="G551" t="str">
            <v>MULTAS IETU PAGOS PROVISIONALES</v>
          </cell>
          <cell r="H551">
            <v>0</v>
          </cell>
          <cell r="I551">
            <v>0</v>
          </cell>
          <cell r="J551">
            <v>0</v>
          </cell>
          <cell r="K551">
            <v>0</v>
          </cell>
          <cell r="L551">
            <v>0</v>
          </cell>
          <cell r="M551">
            <v>0</v>
          </cell>
          <cell r="N551">
            <v>0</v>
          </cell>
          <cell r="O551">
            <v>0</v>
          </cell>
          <cell r="P551">
            <v>0</v>
          </cell>
          <cell r="Q551">
            <v>0</v>
          </cell>
          <cell r="S551">
            <v>0</v>
          </cell>
          <cell r="W551">
            <v>0</v>
          </cell>
          <cell r="X551">
            <v>0</v>
          </cell>
          <cell r="AA551">
            <v>0</v>
          </cell>
          <cell r="AB551">
            <v>0</v>
          </cell>
          <cell r="AE551">
            <v>575</v>
          </cell>
          <cell r="AF551">
            <v>12</v>
          </cell>
          <cell r="AG551" t="str">
            <v>MULTAS IETU PAGOS PROVISIONALES</v>
          </cell>
          <cell r="AH551">
            <v>0</v>
          </cell>
          <cell r="AI551">
            <v>0</v>
          </cell>
        </row>
        <row r="552">
          <cell r="A552">
            <v>57513</v>
          </cell>
          <cell r="B552">
            <v>61954</v>
          </cell>
          <cell r="C552" t="str">
            <v>41621-1-012</v>
          </cell>
          <cell r="E552">
            <v>575</v>
          </cell>
          <cell r="F552">
            <v>13</v>
          </cell>
          <cell r="G552" t="str">
            <v>MULTA DE CONTROL DE OBLIG REG GRAL LEY</v>
          </cell>
          <cell r="H552">
            <v>337512</v>
          </cell>
          <cell r="I552">
            <v>472360</v>
          </cell>
          <cell r="J552">
            <v>919240</v>
          </cell>
          <cell r="K552">
            <v>1729112</v>
          </cell>
          <cell r="L552">
            <v>508606.16</v>
          </cell>
          <cell r="M552">
            <v>389060</v>
          </cell>
          <cell r="N552">
            <v>139160</v>
          </cell>
          <cell r="O552">
            <v>1036826.1599999999</v>
          </cell>
          <cell r="P552">
            <v>1091720</v>
          </cell>
          <cell r="Q552">
            <v>2833096</v>
          </cell>
          <cell r="S552">
            <v>3924816</v>
          </cell>
          <cell r="W552">
            <v>0</v>
          </cell>
          <cell r="X552">
            <v>6690754.1600000001</v>
          </cell>
          <cell r="AA552">
            <v>0</v>
          </cell>
          <cell r="AB552">
            <v>6690754.1600000001</v>
          </cell>
          <cell r="AE552">
            <v>575</v>
          </cell>
          <cell r="AF552">
            <v>13</v>
          </cell>
          <cell r="AG552" t="str">
            <v>MULTA DE CONTROL DE OBLIG REG GRAL LEY</v>
          </cell>
          <cell r="AH552">
            <v>2833096</v>
          </cell>
          <cell r="AI552">
            <v>6690754.1600000001</v>
          </cell>
        </row>
        <row r="553">
          <cell r="A553">
            <v>57514</v>
          </cell>
          <cell r="B553">
            <v>61449</v>
          </cell>
          <cell r="C553" t="str">
            <v>41611-5-043</v>
          </cell>
          <cell r="E553">
            <v>575</v>
          </cell>
          <cell r="F553">
            <v>14</v>
          </cell>
          <cell r="G553" t="str">
            <v>DES.S/MULTAS ISR IA IVA E IEPS FISC 100%</v>
          </cell>
          <cell r="H553">
            <v>0</v>
          </cell>
          <cell r="I553">
            <v>0</v>
          </cell>
          <cell r="J553">
            <v>0</v>
          </cell>
          <cell r="K553">
            <v>0</v>
          </cell>
          <cell r="L553">
            <v>0</v>
          </cell>
          <cell r="M553">
            <v>0</v>
          </cell>
          <cell r="N553">
            <v>0</v>
          </cell>
          <cell r="O553">
            <v>0</v>
          </cell>
          <cell r="P553">
            <v>0</v>
          </cell>
          <cell r="Q553">
            <v>-20256</v>
          </cell>
          <cell r="S553">
            <v>-20256</v>
          </cell>
          <cell r="W553">
            <v>0</v>
          </cell>
          <cell r="X553">
            <v>-20256</v>
          </cell>
          <cell r="AA553">
            <v>0</v>
          </cell>
          <cell r="AB553">
            <v>-20256</v>
          </cell>
          <cell r="AE553">
            <v>575</v>
          </cell>
          <cell r="AF553">
            <v>14</v>
          </cell>
          <cell r="AG553" t="str">
            <v>DES.S/MULTAS ISR IA IVA E IEPS FISC 100%</v>
          </cell>
          <cell r="AH553">
            <v>-20256</v>
          </cell>
          <cell r="AI553">
            <v>-20256</v>
          </cell>
        </row>
        <row r="554">
          <cell r="A554">
            <v>57515</v>
          </cell>
          <cell r="B554">
            <v>61450</v>
          </cell>
          <cell r="C554" t="str">
            <v>41611-5-044</v>
          </cell>
          <cell r="E554">
            <v>575</v>
          </cell>
          <cell r="F554">
            <v>15</v>
          </cell>
          <cell r="G554" t="str">
            <v>DES.S/MUL.ISR IA IVA E IEPS VIG OBL 100%</v>
          </cell>
          <cell r="H554">
            <v>0</v>
          </cell>
          <cell r="I554">
            <v>0</v>
          </cell>
          <cell r="J554">
            <v>0</v>
          </cell>
          <cell r="K554">
            <v>0</v>
          </cell>
          <cell r="L554">
            <v>-1764</v>
          </cell>
          <cell r="M554">
            <v>0</v>
          </cell>
          <cell r="N554">
            <v>0</v>
          </cell>
          <cell r="O554">
            <v>-1764</v>
          </cell>
          <cell r="P554">
            <v>0</v>
          </cell>
          <cell r="Q554">
            <v>0</v>
          </cell>
          <cell r="S554">
            <v>0</v>
          </cell>
          <cell r="W554">
            <v>0</v>
          </cell>
          <cell r="X554">
            <v>-1764</v>
          </cell>
          <cell r="AA554">
            <v>0</v>
          </cell>
          <cell r="AB554">
            <v>-1764</v>
          </cell>
          <cell r="AE554">
            <v>575</v>
          </cell>
          <cell r="AF554">
            <v>15</v>
          </cell>
          <cell r="AG554" t="str">
            <v>DES.S/MUL.ISR IA IVA E IEPS VIG OBL 100%</v>
          </cell>
          <cell r="AH554">
            <v>0</v>
          </cell>
          <cell r="AI554">
            <v>-1764</v>
          </cell>
        </row>
        <row r="555">
          <cell r="A555">
            <v>57516</v>
          </cell>
          <cell r="B555">
            <v>61451</v>
          </cell>
          <cell r="C555" t="str">
            <v>41611-5-045</v>
          </cell>
          <cell r="E555">
            <v>575</v>
          </cell>
          <cell r="F555">
            <v>16</v>
          </cell>
          <cell r="G555" t="str">
            <v>DES.S/MULTA D/CONTROL D/OBL REG GRAL LEY</v>
          </cell>
          <cell r="H555">
            <v>0</v>
          </cell>
          <cell r="I555">
            <v>-54488</v>
          </cell>
          <cell r="J555">
            <v>-143472</v>
          </cell>
          <cell r="K555">
            <v>-197960</v>
          </cell>
          <cell r="L555">
            <v>-73500</v>
          </cell>
          <cell r="M555">
            <v>-58604</v>
          </cell>
          <cell r="N555">
            <v>-2156</v>
          </cell>
          <cell r="O555">
            <v>-134260</v>
          </cell>
          <cell r="P555">
            <v>0</v>
          </cell>
          <cell r="Q555">
            <v>-2744</v>
          </cell>
          <cell r="S555">
            <v>-2744</v>
          </cell>
          <cell r="W555">
            <v>0</v>
          </cell>
          <cell r="X555">
            <v>-334964</v>
          </cell>
          <cell r="AA555">
            <v>0</v>
          </cell>
          <cell r="AB555">
            <v>-334964</v>
          </cell>
          <cell r="AE555">
            <v>575</v>
          </cell>
          <cell r="AF555">
            <v>16</v>
          </cell>
          <cell r="AG555" t="str">
            <v>DES.S/MULTA D/CONTROL D/OBL REG GRAL LEY</v>
          </cell>
          <cell r="AH555">
            <v>-2744</v>
          </cell>
          <cell r="AI555">
            <v>-334964</v>
          </cell>
        </row>
        <row r="556">
          <cell r="A556">
            <v>57500</v>
          </cell>
          <cell r="B556" t="e">
            <v>#N/A</v>
          </cell>
          <cell r="C556" t="e">
            <v>#N/A</v>
          </cell>
          <cell r="D556">
            <v>57500</v>
          </cell>
          <cell r="E556">
            <v>575</v>
          </cell>
          <cell r="F556">
            <v>0</v>
          </cell>
          <cell r="G556" t="str">
            <v>MULTAS</v>
          </cell>
          <cell r="H556">
            <v>873367.6</v>
          </cell>
          <cell r="I556">
            <v>936131.63</v>
          </cell>
          <cell r="J556">
            <v>1528477.68</v>
          </cell>
          <cell r="K556">
            <v>3337976.91</v>
          </cell>
          <cell r="L556">
            <v>926365.84</v>
          </cell>
          <cell r="M556">
            <v>990884.22</v>
          </cell>
          <cell r="N556">
            <v>749410.67</v>
          </cell>
          <cell r="O556">
            <v>2666660.73</v>
          </cell>
          <cell r="P556">
            <v>1523570.99</v>
          </cell>
          <cell r="Q556">
            <v>3219496.43</v>
          </cell>
          <cell r="S556">
            <v>4743067.42</v>
          </cell>
          <cell r="W556">
            <v>0</v>
          </cell>
          <cell r="X556">
            <v>10747705.060000001</v>
          </cell>
          <cell r="AA556">
            <v>0</v>
          </cell>
          <cell r="AB556">
            <v>10747705.060000001</v>
          </cell>
          <cell r="AE556">
            <v>575</v>
          </cell>
          <cell r="AF556">
            <v>0</v>
          </cell>
          <cell r="AG556" t="str">
            <v>MULTAS</v>
          </cell>
          <cell r="AH556">
            <v>3219496.43</v>
          </cell>
          <cell r="AI556">
            <v>10747705.060000001</v>
          </cell>
        </row>
        <row r="557">
          <cell r="A557">
            <v>57600</v>
          </cell>
          <cell r="B557" t="e">
            <v>#N/A</v>
          </cell>
          <cell r="C557" t="e">
            <v>#N/A</v>
          </cell>
          <cell r="D557">
            <v>57600</v>
          </cell>
          <cell r="E557">
            <v>576</v>
          </cell>
          <cell r="F557">
            <v>0</v>
          </cell>
          <cell r="G557" t="str">
            <v>RECARGOS</v>
          </cell>
          <cell r="H557">
            <v>0</v>
          </cell>
          <cell r="I557">
            <v>0</v>
          </cell>
          <cell r="J557">
            <v>0</v>
          </cell>
          <cell r="K557">
            <v>0</v>
          </cell>
          <cell r="L557">
            <v>0</v>
          </cell>
          <cell r="M557">
            <v>0</v>
          </cell>
          <cell r="N557">
            <v>0</v>
          </cell>
          <cell r="O557">
            <v>0</v>
          </cell>
          <cell r="P557">
            <v>0</v>
          </cell>
          <cell r="Q557">
            <v>0</v>
          </cell>
          <cell r="S557">
            <v>0</v>
          </cell>
          <cell r="W557">
            <v>0</v>
          </cell>
          <cell r="X557">
            <v>0</v>
          </cell>
          <cell r="AA557">
            <v>0</v>
          </cell>
          <cell r="AB557">
            <v>0</v>
          </cell>
          <cell r="AE557">
            <v>576</v>
          </cell>
          <cell r="AF557">
            <v>0</v>
          </cell>
          <cell r="AG557" t="str">
            <v>RECARGOS</v>
          </cell>
          <cell r="AH557">
            <v>0</v>
          </cell>
          <cell r="AI557">
            <v>0</v>
          </cell>
        </row>
        <row r="558">
          <cell r="A558">
            <v>57604</v>
          </cell>
          <cell r="B558">
            <v>61820</v>
          </cell>
          <cell r="C558" t="str">
            <v>41611-9-020</v>
          </cell>
          <cell r="D558">
            <v>57604</v>
          </cell>
          <cell r="E558">
            <v>576</v>
          </cell>
          <cell r="F558">
            <v>4</v>
          </cell>
          <cell r="G558" t="str">
            <v>INTERESES POR PLAZO (98%)</v>
          </cell>
          <cell r="H558">
            <v>635.97</v>
          </cell>
          <cell r="I558">
            <v>639.41</v>
          </cell>
          <cell r="J558">
            <v>639.41</v>
          </cell>
          <cell r="K558">
            <v>1914.79</v>
          </cell>
          <cell r="L558">
            <v>110.92</v>
          </cell>
          <cell r="M558">
            <v>642.85</v>
          </cell>
          <cell r="N558">
            <v>639.41</v>
          </cell>
          <cell r="O558">
            <v>1393.1799999999998</v>
          </cell>
          <cell r="P558">
            <v>1278.82</v>
          </cell>
          <cell r="Q558">
            <v>639.41</v>
          </cell>
          <cell r="S558">
            <v>1918.23</v>
          </cell>
          <cell r="W558">
            <v>0</v>
          </cell>
          <cell r="X558">
            <v>5226.2</v>
          </cell>
          <cell r="AA558">
            <v>0</v>
          </cell>
          <cell r="AB558">
            <v>5226.2</v>
          </cell>
          <cell r="AE558">
            <v>576</v>
          </cell>
          <cell r="AF558">
            <v>4</v>
          </cell>
          <cell r="AG558" t="str">
            <v>INTERESES POR PLAZO (98%)</v>
          </cell>
          <cell r="AH558">
            <v>639.41</v>
          </cell>
          <cell r="AI558">
            <v>5226.2</v>
          </cell>
        </row>
        <row r="559">
          <cell r="A559">
            <v>57605</v>
          </cell>
          <cell r="B559">
            <v>61419</v>
          </cell>
          <cell r="C559" t="str">
            <v>41611-5-019</v>
          </cell>
          <cell r="D559">
            <v>57605</v>
          </cell>
          <cell r="E559">
            <v>576</v>
          </cell>
          <cell r="F559">
            <v>5</v>
          </cell>
          <cell r="G559" t="str">
            <v>RECARGOS ISR 100%</v>
          </cell>
          <cell r="H559">
            <v>0</v>
          </cell>
          <cell r="I559">
            <v>0</v>
          </cell>
          <cell r="J559">
            <v>0</v>
          </cell>
          <cell r="K559">
            <v>0</v>
          </cell>
          <cell r="L559">
            <v>0</v>
          </cell>
          <cell r="M559">
            <v>0</v>
          </cell>
          <cell r="N559">
            <v>0</v>
          </cell>
          <cell r="O559">
            <v>0</v>
          </cell>
          <cell r="P559">
            <v>0</v>
          </cell>
          <cell r="Q559">
            <v>0</v>
          </cell>
          <cell r="S559">
            <v>0</v>
          </cell>
          <cell r="W559">
            <v>0</v>
          </cell>
          <cell r="X559">
            <v>0</v>
          </cell>
          <cell r="AA559">
            <v>0</v>
          </cell>
          <cell r="AB559">
            <v>0</v>
          </cell>
          <cell r="AE559">
            <v>576</v>
          </cell>
          <cell r="AF559">
            <v>5</v>
          </cell>
          <cell r="AG559" t="str">
            <v>RECARGOS ISR 100%</v>
          </cell>
          <cell r="AH559">
            <v>0</v>
          </cell>
          <cell r="AI559">
            <v>0</v>
          </cell>
        </row>
        <row r="560">
          <cell r="A560">
            <v>57608</v>
          </cell>
          <cell r="B560">
            <v>61420</v>
          </cell>
          <cell r="C560" t="str">
            <v>41611-5-020</v>
          </cell>
          <cell r="D560">
            <v>57608</v>
          </cell>
          <cell r="E560">
            <v>576</v>
          </cell>
          <cell r="F560">
            <v>8</v>
          </cell>
          <cell r="G560" t="str">
            <v>RECARGOS ISR REPECOS 100%</v>
          </cell>
          <cell r="H560">
            <v>155279</v>
          </cell>
          <cell r="I560">
            <v>160751</v>
          </cell>
          <cell r="J560">
            <v>203774.93</v>
          </cell>
          <cell r="K560">
            <v>519804.93</v>
          </cell>
          <cell r="L560">
            <v>244833</v>
          </cell>
          <cell r="M560">
            <v>176993</v>
          </cell>
          <cell r="N560">
            <v>170891.73</v>
          </cell>
          <cell r="O560">
            <v>592717.73</v>
          </cell>
          <cell r="P560">
            <v>148876.5</v>
          </cell>
          <cell r="Q560">
            <v>127136.06</v>
          </cell>
          <cell r="S560">
            <v>276012.56</v>
          </cell>
          <cell r="W560">
            <v>0</v>
          </cell>
          <cell r="X560">
            <v>1388535.22</v>
          </cell>
          <cell r="AA560">
            <v>0</v>
          </cell>
          <cell r="AB560">
            <v>1388535.22</v>
          </cell>
          <cell r="AE560">
            <v>576</v>
          </cell>
          <cell r="AF560">
            <v>8</v>
          </cell>
          <cell r="AG560" t="str">
            <v>RECARGOS ISR REPECOS 100%</v>
          </cell>
          <cell r="AH560">
            <v>127136.06</v>
          </cell>
          <cell r="AI560">
            <v>1388535.22</v>
          </cell>
        </row>
        <row r="561">
          <cell r="A561">
            <v>57609</v>
          </cell>
          <cell r="B561">
            <v>61505</v>
          </cell>
          <cell r="C561" t="str">
            <v>41611-6-006</v>
          </cell>
          <cell r="D561">
            <v>57609</v>
          </cell>
          <cell r="E561">
            <v>576</v>
          </cell>
          <cell r="F561">
            <v>9</v>
          </cell>
          <cell r="G561" t="str">
            <v>RECARGOS IVA REPECOS 100%</v>
          </cell>
          <cell r="H561">
            <v>192424</v>
          </cell>
          <cell r="I561">
            <v>214379.6</v>
          </cell>
          <cell r="J561">
            <v>225553.7</v>
          </cell>
          <cell r="K561">
            <v>632357.30000000005</v>
          </cell>
          <cell r="L561">
            <v>260213</v>
          </cell>
          <cell r="M561">
            <v>217418.64</v>
          </cell>
          <cell r="N561">
            <v>177880.71</v>
          </cell>
          <cell r="O561">
            <v>655512.35</v>
          </cell>
          <cell r="P561">
            <v>207506.6</v>
          </cell>
          <cell r="Q561">
            <v>200569.04</v>
          </cell>
          <cell r="S561">
            <v>408075.64</v>
          </cell>
          <cell r="W561">
            <v>0</v>
          </cell>
          <cell r="X561">
            <v>1695945.29</v>
          </cell>
          <cell r="AA561">
            <v>0</v>
          </cell>
          <cell r="AB561">
            <v>1695945.29</v>
          </cell>
          <cell r="AE561">
            <v>576</v>
          </cell>
          <cell r="AF561">
            <v>9</v>
          </cell>
          <cell r="AG561" t="str">
            <v>RECARGOS IVA REPECOS 100%</v>
          </cell>
          <cell r="AH561">
            <v>200569.04</v>
          </cell>
          <cell r="AI561">
            <v>1695945.29</v>
          </cell>
        </row>
        <row r="562">
          <cell r="A562">
            <v>57610</v>
          </cell>
          <cell r="B562">
            <v>61425</v>
          </cell>
          <cell r="C562" t="str">
            <v>41611-5-025</v>
          </cell>
          <cell r="D562">
            <v>57610</v>
          </cell>
          <cell r="E562">
            <v>576</v>
          </cell>
          <cell r="F562">
            <v>10</v>
          </cell>
          <cell r="G562" t="str">
            <v>INT.POR PLAZO CREDITOS FISCALIZ. 100%</v>
          </cell>
          <cell r="H562">
            <v>0</v>
          </cell>
          <cell r="I562">
            <v>290.86</v>
          </cell>
          <cell r="J562">
            <v>1393.57</v>
          </cell>
          <cell r="K562">
            <v>1684.4299999999998</v>
          </cell>
          <cell r="L562">
            <v>81.459999999999994</v>
          </cell>
          <cell r="M562">
            <v>0</v>
          </cell>
          <cell r="N562">
            <v>0</v>
          </cell>
          <cell r="O562">
            <v>81.459999999999994</v>
          </cell>
          <cell r="P562">
            <v>0</v>
          </cell>
          <cell r="Q562">
            <v>0</v>
          </cell>
          <cell r="S562">
            <v>0</v>
          </cell>
          <cell r="W562">
            <v>0</v>
          </cell>
          <cell r="X562">
            <v>1765.8899999999999</v>
          </cell>
          <cell r="AA562">
            <v>0</v>
          </cell>
          <cell r="AB562">
            <v>1765.89</v>
          </cell>
          <cell r="AE562">
            <v>576</v>
          </cell>
          <cell r="AF562">
            <v>10</v>
          </cell>
          <cell r="AG562" t="str">
            <v>INT.POR PLAZO CREDITOS FISCALIZ. 100%</v>
          </cell>
          <cell r="AH562">
            <v>0</v>
          </cell>
          <cell r="AI562">
            <v>1765.89</v>
          </cell>
        </row>
        <row r="563">
          <cell r="A563">
            <v>57611</v>
          </cell>
          <cell r="B563">
            <v>61421</v>
          </cell>
          <cell r="C563" t="str">
            <v>41611-5-021</v>
          </cell>
          <cell r="D563">
            <v>57611</v>
          </cell>
          <cell r="E563">
            <v>576</v>
          </cell>
          <cell r="F563">
            <v>11</v>
          </cell>
          <cell r="G563" t="str">
            <v>REC.POR MORA CREDITOS FISCALIZ. 100%</v>
          </cell>
          <cell r="H563">
            <v>0</v>
          </cell>
          <cell r="I563">
            <v>0</v>
          </cell>
          <cell r="J563">
            <v>0</v>
          </cell>
          <cell r="K563">
            <v>0</v>
          </cell>
          <cell r="L563">
            <v>0</v>
          </cell>
          <cell r="M563">
            <v>0</v>
          </cell>
          <cell r="N563">
            <v>0</v>
          </cell>
          <cell r="O563">
            <v>0</v>
          </cell>
          <cell r="P563">
            <v>0</v>
          </cell>
          <cell r="Q563">
            <v>0</v>
          </cell>
          <cell r="S563">
            <v>0</v>
          </cell>
          <cell r="W563">
            <v>0</v>
          </cell>
          <cell r="X563">
            <v>0</v>
          </cell>
          <cell r="AA563">
            <v>0</v>
          </cell>
          <cell r="AB563">
            <v>0</v>
          </cell>
          <cell r="AE563">
            <v>576</v>
          </cell>
          <cell r="AF563">
            <v>11</v>
          </cell>
          <cell r="AG563" t="str">
            <v>REC.POR MORA CREDITOS FISCALIZ. 100%</v>
          </cell>
          <cell r="AH563">
            <v>0</v>
          </cell>
          <cell r="AI563">
            <v>0</v>
          </cell>
        </row>
        <row r="564">
          <cell r="A564">
            <v>57612</v>
          </cell>
          <cell r="B564">
            <v>61423</v>
          </cell>
          <cell r="C564" t="str">
            <v>41611-5-023</v>
          </cell>
          <cell r="D564">
            <v>57612</v>
          </cell>
          <cell r="E564">
            <v>576</v>
          </cell>
          <cell r="F564">
            <v>12</v>
          </cell>
          <cell r="G564" t="str">
            <v>RECARGOS ISR 5% S/ENAJ.DE INMUEBLES</v>
          </cell>
          <cell r="H564">
            <v>0</v>
          </cell>
          <cell r="I564">
            <v>0</v>
          </cell>
          <cell r="J564">
            <v>0</v>
          </cell>
          <cell r="K564">
            <v>0</v>
          </cell>
          <cell r="L564">
            <v>0</v>
          </cell>
          <cell r="M564">
            <v>0</v>
          </cell>
          <cell r="N564">
            <v>0</v>
          </cell>
          <cell r="O564">
            <v>0</v>
          </cell>
          <cell r="P564">
            <v>0</v>
          </cell>
          <cell r="Q564">
            <v>0</v>
          </cell>
          <cell r="S564">
            <v>0</v>
          </cell>
          <cell r="W564">
            <v>0</v>
          </cell>
          <cell r="X564">
            <v>0</v>
          </cell>
          <cell r="AA564">
            <v>0</v>
          </cell>
          <cell r="AB564">
            <v>0</v>
          </cell>
          <cell r="AE564">
            <v>576</v>
          </cell>
          <cell r="AF564">
            <v>12</v>
          </cell>
          <cell r="AG564" t="str">
            <v>RECARGOS ISR 5% S/ENAJ.DE INMUEBLES</v>
          </cell>
          <cell r="AH564">
            <v>0</v>
          </cell>
          <cell r="AI564">
            <v>0</v>
          </cell>
        </row>
        <row r="565">
          <cell r="A565">
            <v>57613</v>
          </cell>
          <cell r="B565">
            <v>61304</v>
          </cell>
          <cell r="C565" t="str">
            <v>41611-4-004</v>
          </cell>
          <cell r="D565">
            <v>57613</v>
          </cell>
          <cell r="E565">
            <v>576</v>
          </cell>
          <cell r="F565">
            <v>13</v>
          </cell>
          <cell r="G565" t="str">
            <v>REC.IETU REG.PEQ.CONTRIB.(REPECOS)100%</v>
          </cell>
          <cell r="H565">
            <v>318412</v>
          </cell>
          <cell r="I565">
            <v>330334.2</v>
          </cell>
          <cell r="J565">
            <v>353168.44</v>
          </cell>
          <cell r="K565">
            <v>1001914.6399999999</v>
          </cell>
          <cell r="L565">
            <v>332509</v>
          </cell>
          <cell r="M565">
            <v>298711.89</v>
          </cell>
          <cell r="N565">
            <v>262481.95</v>
          </cell>
          <cell r="O565">
            <v>893702.84000000008</v>
          </cell>
          <cell r="P565">
            <v>266995.08</v>
          </cell>
          <cell r="Q565">
            <v>240080.03</v>
          </cell>
          <cell r="S565">
            <v>507075.11</v>
          </cell>
          <cell r="W565">
            <v>0</v>
          </cell>
          <cell r="X565">
            <v>2402692.59</v>
          </cell>
          <cell r="AA565">
            <v>0</v>
          </cell>
          <cell r="AB565">
            <v>2402692.59</v>
          </cell>
          <cell r="AE565">
            <v>576</v>
          </cell>
          <cell r="AF565">
            <v>13</v>
          </cell>
          <cell r="AG565" t="str">
            <v>REC.IETU REG.PEQ.CONTRIB.(REPECOS)100%</v>
          </cell>
          <cell r="AH565">
            <v>240080.03</v>
          </cell>
          <cell r="AI565">
            <v>2402692.59</v>
          </cell>
        </row>
        <row r="566">
          <cell r="A566">
            <v>57614</v>
          </cell>
          <cell r="B566">
            <v>61424</v>
          </cell>
          <cell r="C566" t="str">
            <v>41611-5-024</v>
          </cell>
          <cell r="D566">
            <v>57614</v>
          </cell>
          <cell r="E566">
            <v>576</v>
          </cell>
          <cell r="F566">
            <v>14</v>
          </cell>
          <cell r="G566" t="str">
            <v>RECARGOS ISR 5% REGIMEN INTERMEDIO 100%</v>
          </cell>
          <cell r="H566">
            <v>33810</v>
          </cell>
          <cell r="I566">
            <v>54730</v>
          </cell>
          <cell r="J566">
            <v>55434</v>
          </cell>
          <cell r="K566">
            <v>143974</v>
          </cell>
          <cell r="L566">
            <v>66973</v>
          </cell>
          <cell r="M566">
            <v>87130</v>
          </cell>
          <cell r="N566">
            <v>91189</v>
          </cell>
          <cell r="O566">
            <v>245292</v>
          </cell>
          <cell r="P566">
            <v>64612</v>
          </cell>
          <cell r="Q566">
            <v>55130</v>
          </cell>
          <cell r="S566">
            <v>119742</v>
          </cell>
          <cell r="W566">
            <v>0</v>
          </cell>
          <cell r="X566">
            <v>509008</v>
          </cell>
          <cell r="AA566">
            <v>0</v>
          </cell>
          <cell r="AB566">
            <v>509008</v>
          </cell>
          <cell r="AE566">
            <v>576</v>
          </cell>
          <cell r="AF566">
            <v>14</v>
          </cell>
          <cell r="AG566" t="str">
            <v>RECARGOS ISR 5% REGIMEN INTERMEDIO 100%</v>
          </cell>
          <cell r="AH566">
            <v>55130</v>
          </cell>
          <cell r="AI566">
            <v>509008</v>
          </cell>
        </row>
        <row r="567">
          <cell r="A567">
            <v>57615</v>
          </cell>
          <cell r="B567">
            <v>61817</v>
          </cell>
          <cell r="C567" t="str">
            <v>41611-9-017</v>
          </cell>
          <cell r="D567">
            <v>57615</v>
          </cell>
          <cell r="E567">
            <v>576</v>
          </cell>
          <cell r="F567">
            <v>15</v>
          </cell>
          <cell r="G567" t="str">
            <v>REC.DE MULTAS ADM.FED.NO FISCALES 98%</v>
          </cell>
          <cell r="H567">
            <v>0</v>
          </cell>
          <cell r="I567">
            <v>0.36</v>
          </cell>
          <cell r="J567">
            <v>0.36</v>
          </cell>
          <cell r="K567">
            <v>0.72</v>
          </cell>
          <cell r="L567">
            <v>138.47</v>
          </cell>
          <cell r="M567">
            <v>1.4</v>
          </cell>
          <cell r="N567">
            <v>56.03</v>
          </cell>
          <cell r="O567">
            <v>195.9</v>
          </cell>
          <cell r="P567">
            <v>0.69</v>
          </cell>
          <cell r="Q567">
            <v>0</v>
          </cell>
          <cell r="S567">
            <v>0.69</v>
          </cell>
          <cell r="W567">
            <v>0</v>
          </cell>
          <cell r="X567">
            <v>197.31</v>
          </cell>
          <cell r="AA567">
            <v>0</v>
          </cell>
          <cell r="AB567">
            <v>197.31</v>
          </cell>
          <cell r="AE567">
            <v>576</v>
          </cell>
          <cell r="AF567">
            <v>15</v>
          </cell>
          <cell r="AG567" t="str">
            <v>REC.DE MULTAS ADM.FED.NO FISCALES 98%</v>
          </cell>
          <cell r="AH567">
            <v>0</v>
          </cell>
          <cell r="AI567">
            <v>197.31</v>
          </cell>
        </row>
        <row r="568">
          <cell r="A568">
            <v>57616</v>
          </cell>
          <cell r="B568">
            <v>61439</v>
          </cell>
          <cell r="C568" t="str">
            <v>41611-5-033</v>
          </cell>
          <cell r="E568">
            <v>576</v>
          </cell>
          <cell r="F568">
            <v>16</v>
          </cell>
          <cell r="G568" t="str">
            <v>RECARGOS ISR RET.SALARIO</v>
          </cell>
          <cell r="H568">
            <v>0</v>
          </cell>
          <cell r="I568">
            <v>0</v>
          </cell>
          <cell r="J568">
            <v>0</v>
          </cell>
          <cell r="K568">
            <v>0</v>
          </cell>
          <cell r="L568">
            <v>0</v>
          </cell>
          <cell r="M568">
            <v>0</v>
          </cell>
          <cell r="N568">
            <v>0</v>
          </cell>
          <cell r="O568">
            <v>0</v>
          </cell>
          <cell r="P568">
            <v>0</v>
          </cell>
          <cell r="Q568">
            <v>0</v>
          </cell>
          <cell r="S568">
            <v>0</v>
          </cell>
          <cell r="W568">
            <v>0</v>
          </cell>
          <cell r="X568">
            <v>0</v>
          </cell>
          <cell r="AA568">
            <v>0</v>
          </cell>
          <cell r="AB568">
            <v>0</v>
          </cell>
          <cell r="AE568">
            <v>576</v>
          </cell>
          <cell r="AF568">
            <v>16</v>
          </cell>
          <cell r="AG568" t="str">
            <v>RECARGOS ISR RET.SALARIO</v>
          </cell>
          <cell r="AH568">
            <v>0</v>
          </cell>
          <cell r="AI568">
            <v>0</v>
          </cell>
        </row>
        <row r="569">
          <cell r="A569">
            <v>57617</v>
          </cell>
          <cell r="B569">
            <v>61442</v>
          </cell>
          <cell r="C569" t="str">
            <v>41611-5-036</v>
          </cell>
          <cell r="E569">
            <v>576</v>
          </cell>
          <cell r="F569">
            <v>17</v>
          </cell>
          <cell r="G569" t="str">
            <v>RECARGOS ISR RET.HONORARIOS</v>
          </cell>
          <cell r="H569">
            <v>0</v>
          </cell>
          <cell r="I569">
            <v>0</v>
          </cell>
          <cell r="J569">
            <v>0</v>
          </cell>
          <cell r="K569">
            <v>0</v>
          </cell>
          <cell r="L569">
            <v>0</v>
          </cell>
          <cell r="M569">
            <v>0</v>
          </cell>
          <cell r="N569">
            <v>0</v>
          </cell>
          <cell r="O569">
            <v>0</v>
          </cell>
          <cell r="P569">
            <v>0</v>
          </cell>
          <cell r="Q569">
            <v>0</v>
          </cell>
          <cell r="S569">
            <v>0</v>
          </cell>
          <cell r="W569">
            <v>0</v>
          </cell>
          <cell r="X569">
            <v>0</v>
          </cell>
          <cell r="AA569">
            <v>0</v>
          </cell>
          <cell r="AB569">
            <v>0</v>
          </cell>
          <cell r="AE569">
            <v>576</v>
          </cell>
          <cell r="AF569">
            <v>17</v>
          </cell>
          <cell r="AG569" t="str">
            <v>RECARGOS ISR RET.HONORARIOS</v>
          </cell>
          <cell r="AH569">
            <v>0</v>
          </cell>
          <cell r="AI569">
            <v>0</v>
          </cell>
        </row>
        <row r="570">
          <cell r="A570">
            <v>57618</v>
          </cell>
          <cell r="B570">
            <v>61444</v>
          </cell>
          <cell r="C570" t="str">
            <v>41611-5-038</v>
          </cell>
          <cell r="E570">
            <v>576</v>
          </cell>
          <cell r="F570">
            <v>18</v>
          </cell>
          <cell r="G570" t="str">
            <v>RECARGOS ISR PAGOS PROVISIONALES</v>
          </cell>
          <cell r="H570">
            <v>0</v>
          </cell>
          <cell r="I570">
            <v>0</v>
          </cell>
          <cell r="J570">
            <v>0</v>
          </cell>
          <cell r="K570">
            <v>0</v>
          </cell>
          <cell r="L570">
            <v>0</v>
          </cell>
          <cell r="M570">
            <v>0</v>
          </cell>
          <cell r="N570">
            <v>0</v>
          </cell>
          <cell r="O570">
            <v>0</v>
          </cell>
          <cell r="P570">
            <v>0</v>
          </cell>
          <cell r="Q570">
            <v>0</v>
          </cell>
          <cell r="S570">
            <v>0</v>
          </cell>
          <cell r="W570">
            <v>0</v>
          </cell>
          <cell r="X570">
            <v>0</v>
          </cell>
          <cell r="AA570">
            <v>0</v>
          </cell>
          <cell r="AB570">
            <v>0</v>
          </cell>
          <cell r="AE570">
            <v>576</v>
          </cell>
          <cell r="AF570">
            <v>18</v>
          </cell>
          <cell r="AG570" t="str">
            <v>RECARGOS ISR PAGOS PROVISIONALES</v>
          </cell>
          <cell r="AH570">
            <v>0</v>
          </cell>
          <cell r="AI570">
            <v>0</v>
          </cell>
        </row>
        <row r="571">
          <cell r="A571">
            <v>57619</v>
          </cell>
          <cell r="B571">
            <v>61508</v>
          </cell>
          <cell r="C571" t="str">
            <v>41611-6-008</v>
          </cell>
          <cell r="E571">
            <v>576</v>
          </cell>
          <cell r="F571">
            <v>19</v>
          </cell>
          <cell r="G571" t="str">
            <v>RECARGOS IVA</v>
          </cell>
          <cell r="H571">
            <v>0</v>
          </cell>
          <cell r="I571">
            <v>0</v>
          </cell>
          <cell r="J571">
            <v>0</v>
          </cell>
          <cell r="K571">
            <v>0</v>
          </cell>
          <cell r="L571">
            <v>0</v>
          </cell>
          <cell r="M571">
            <v>0</v>
          </cell>
          <cell r="N571">
            <v>0</v>
          </cell>
          <cell r="O571">
            <v>0</v>
          </cell>
          <cell r="P571">
            <v>0</v>
          </cell>
          <cell r="Q571">
            <v>0</v>
          </cell>
          <cell r="S571">
            <v>0</v>
          </cell>
          <cell r="W571">
            <v>0</v>
          </cell>
          <cell r="X571">
            <v>0</v>
          </cell>
          <cell r="AA571">
            <v>0</v>
          </cell>
          <cell r="AB571">
            <v>0</v>
          </cell>
          <cell r="AE571">
            <v>576</v>
          </cell>
          <cell r="AF571">
            <v>19</v>
          </cell>
          <cell r="AG571" t="str">
            <v>RECARGOS IVA</v>
          </cell>
          <cell r="AH571">
            <v>0</v>
          </cell>
          <cell r="AI571">
            <v>0</v>
          </cell>
        </row>
        <row r="572">
          <cell r="A572">
            <v>57620</v>
          </cell>
          <cell r="B572">
            <v>61307</v>
          </cell>
          <cell r="C572" t="str">
            <v>41611-4-007</v>
          </cell>
          <cell r="E572">
            <v>576</v>
          </cell>
          <cell r="F572">
            <v>20</v>
          </cell>
          <cell r="G572" t="str">
            <v>RECARGOS IETU DEL EJERCICIO</v>
          </cell>
          <cell r="H572">
            <v>0</v>
          </cell>
          <cell r="I572">
            <v>0</v>
          </cell>
          <cell r="J572">
            <v>0</v>
          </cell>
          <cell r="K572">
            <v>0</v>
          </cell>
          <cell r="L572">
            <v>0</v>
          </cell>
          <cell r="M572">
            <v>0</v>
          </cell>
          <cell r="N572">
            <v>0</v>
          </cell>
          <cell r="O572">
            <v>0</v>
          </cell>
          <cell r="P572">
            <v>0</v>
          </cell>
          <cell r="Q572">
            <v>0</v>
          </cell>
          <cell r="S572">
            <v>0</v>
          </cell>
          <cell r="W572">
            <v>0</v>
          </cell>
          <cell r="X572">
            <v>0</v>
          </cell>
          <cell r="AA572">
            <v>0</v>
          </cell>
          <cell r="AB572">
            <v>0</v>
          </cell>
          <cell r="AE572">
            <v>576</v>
          </cell>
          <cell r="AF572">
            <v>20</v>
          </cell>
          <cell r="AG572" t="str">
            <v>RECARGOS IETU DEL EJERCICIO</v>
          </cell>
          <cell r="AH572">
            <v>0</v>
          </cell>
          <cell r="AI572">
            <v>0</v>
          </cell>
        </row>
        <row r="573">
          <cell r="A573">
            <v>57621</v>
          </cell>
          <cell r="B573">
            <v>61311</v>
          </cell>
          <cell r="C573" t="str">
            <v>41611-4-011</v>
          </cell>
          <cell r="E573">
            <v>576</v>
          </cell>
          <cell r="F573">
            <v>21</v>
          </cell>
          <cell r="G573" t="str">
            <v>RECARGOS IETU PAGOS PROVISIONALES</v>
          </cell>
          <cell r="H573">
            <v>0</v>
          </cell>
          <cell r="I573">
            <v>0</v>
          </cell>
          <cell r="J573">
            <v>0</v>
          </cell>
          <cell r="K573">
            <v>0</v>
          </cell>
          <cell r="L573">
            <v>0</v>
          </cell>
          <cell r="M573">
            <v>0</v>
          </cell>
          <cell r="N573">
            <v>0</v>
          </cell>
          <cell r="O573">
            <v>0</v>
          </cell>
          <cell r="P573">
            <v>0</v>
          </cell>
          <cell r="Q573">
            <v>0</v>
          </cell>
          <cell r="S573">
            <v>0</v>
          </cell>
          <cell r="W573">
            <v>0</v>
          </cell>
          <cell r="X573">
            <v>0</v>
          </cell>
          <cell r="AA573">
            <v>0</v>
          </cell>
          <cell r="AB573">
            <v>0</v>
          </cell>
          <cell r="AE573">
            <v>576</v>
          </cell>
          <cell r="AF573">
            <v>21</v>
          </cell>
          <cell r="AG573" t="str">
            <v>RECARGOS IETU PAGOS PROVISIONALES</v>
          </cell>
          <cell r="AH573">
            <v>0</v>
          </cell>
          <cell r="AI573">
            <v>0</v>
          </cell>
        </row>
        <row r="574">
          <cell r="A574">
            <v>57622</v>
          </cell>
          <cell r="B574">
            <v>61452</v>
          </cell>
          <cell r="C574" t="str">
            <v>41611-5-046</v>
          </cell>
          <cell r="E574">
            <v>576</v>
          </cell>
          <cell r="F574">
            <v>22</v>
          </cell>
          <cell r="G574" t="str">
            <v>INT. POR PLAZO PEQ. CONTRIBUYENTE 100%</v>
          </cell>
          <cell r="H574">
            <v>0</v>
          </cell>
          <cell r="I574">
            <v>0</v>
          </cell>
          <cell r="J574">
            <v>802.53</v>
          </cell>
          <cell r="K574">
            <v>802.53</v>
          </cell>
          <cell r="L574">
            <v>1333.9</v>
          </cell>
          <cell r="M574">
            <v>2745.04</v>
          </cell>
          <cell r="N574">
            <v>2065.8000000000002</v>
          </cell>
          <cell r="O574">
            <v>6144.74</v>
          </cell>
          <cell r="P574">
            <v>4700.84</v>
          </cell>
          <cell r="Q574">
            <v>6097.72</v>
          </cell>
          <cell r="S574">
            <v>10798.560000000001</v>
          </cell>
          <cell r="W574">
            <v>0</v>
          </cell>
          <cell r="X574">
            <v>17745.830000000002</v>
          </cell>
          <cell r="AA574">
            <v>0</v>
          </cell>
          <cell r="AB574">
            <v>17745.830000000002</v>
          </cell>
          <cell r="AE574">
            <v>576</v>
          </cell>
          <cell r="AF574">
            <v>22</v>
          </cell>
          <cell r="AG574" t="str">
            <v>INT. POR PLAZO PEQ. CONTRIBUYENTE 100%</v>
          </cell>
          <cell r="AH574">
            <v>6097.72</v>
          </cell>
          <cell r="AI574">
            <v>17745.830000000002</v>
          </cell>
        </row>
        <row r="575">
          <cell r="A575">
            <v>57623</v>
          </cell>
          <cell r="B575">
            <v>61453</v>
          </cell>
          <cell r="C575" t="str">
            <v>41611-5-047</v>
          </cell>
          <cell r="E575">
            <v>576</v>
          </cell>
          <cell r="F575">
            <v>23</v>
          </cell>
          <cell r="G575" t="str">
            <v>REC. POR MORA PEQ. CONTRIBUYENTE 100%</v>
          </cell>
          <cell r="H575">
            <v>0</v>
          </cell>
          <cell r="I575">
            <v>0</v>
          </cell>
          <cell r="J575">
            <v>0</v>
          </cell>
          <cell r="K575">
            <v>0</v>
          </cell>
          <cell r="L575">
            <v>0</v>
          </cell>
          <cell r="M575">
            <v>0</v>
          </cell>
          <cell r="N575">
            <v>0</v>
          </cell>
          <cell r="O575">
            <v>0</v>
          </cell>
          <cell r="P575">
            <v>0</v>
          </cell>
          <cell r="Q575">
            <v>0</v>
          </cell>
          <cell r="S575">
            <v>0</v>
          </cell>
          <cell r="W575">
            <v>0</v>
          </cell>
          <cell r="X575">
            <v>0</v>
          </cell>
          <cell r="AA575">
            <v>0</v>
          </cell>
          <cell r="AB575">
            <v>0</v>
          </cell>
          <cell r="AE575">
            <v>576</v>
          </cell>
          <cell r="AF575">
            <v>23</v>
          </cell>
          <cell r="AG575" t="str">
            <v>REC. POR MORA PEQ. CONTRIBUYENTE 100%</v>
          </cell>
          <cell r="AH575">
            <v>0</v>
          </cell>
          <cell r="AI575">
            <v>0</v>
          </cell>
        </row>
        <row r="576">
          <cell r="A576">
            <v>57700</v>
          </cell>
          <cell r="B576" t="e">
            <v>#N/A</v>
          </cell>
          <cell r="C576" t="e">
            <v>#N/A</v>
          </cell>
          <cell r="E576">
            <v>577</v>
          </cell>
          <cell r="F576">
            <v>0</v>
          </cell>
          <cell r="G576" t="str">
            <v>DESCUENTOS SOBRE ACCESORIOS FEDERALES</v>
          </cell>
          <cell r="H576">
            <v>0</v>
          </cell>
          <cell r="I576">
            <v>0</v>
          </cell>
          <cell r="J576">
            <v>0</v>
          </cell>
          <cell r="K576">
            <v>0</v>
          </cell>
          <cell r="L576">
            <v>0</v>
          </cell>
          <cell r="M576">
            <v>0</v>
          </cell>
          <cell r="N576">
            <v>0</v>
          </cell>
          <cell r="O576">
            <v>0</v>
          </cell>
          <cell r="P576">
            <v>0</v>
          </cell>
          <cell r="Q576">
            <v>0</v>
          </cell>
          <cell r="S576">
            <v>0</v>
          </cell>
          <cell r="W576">
            <v>0</v>
          </cell>
          <cell r="X576">
            <v>0</v>
          </cell>
          <cell r="AA576">
            <v>0</v>
          </cell>
          <cell r="AB576">
            <v>0</v>
          </cell>
          <cell r="AE576">
            <v>577</v>
          </cell>
          <cell r="AF576">
            <v>0</v>
          </cell>
          <cell r="AG576" t="str">
            <v>DESCUENTOS SOBRE ACCESORIOS FEDERALES</v>
          </cell>
          <cell r="AH576">
            <v>0</v>
          </cell>
          <cell r="AI576">
            <v>0</v>
          </cell>
        </row>
        <row r="577">
          <cell r="A577">
            <v>57702</v>
          </cell>
          <cell r="B577">
            <v>61445</v>
          </cell>
          <cell r="C577" t="str">
            <v>41611-5-039</v>
          </cell>
          <cell r="E577">
            <v>577</v>
          </cell>
          <cell r="F577">
            <v>2</v>
          </cell>
          <cell r="G577" t="str">
            <v>DESCUENT S/ACCES D MULTA ISR IA IVA FISC</v>
          </cell>
          <cell r="H577">
            <v>0</v>
          </cell>
          <cell r="I577">
            <v>0</v>
          </cell>
          <cell r="J577">
            <v>0</v>
          </cell>
          <cell r="K577">
            <v>0</v>
          </cell>
          <cell r="L577">
            <v>0</v>
          </cell>
          <cell r="M577">
            <v>0</v>
          </cell>
          <cell r="N577">
            <v>0</v>
          </cell>
          <cell r="O577">
            <v>0</v>
          </cell>
          <cell r="P577">
            <v>0</v>
          </cell>
          <cell r="Q577">
            <v>0</v>
          </cell>
          <cell r="S577">
            <v>0</v>
          </cell>
          <cell r="W577">
            <v>0</v>
          </cell>
          <cell r="X577">
            <v>0</v>
          </cell>
          <cell r="AA577">
            <v>0</v>
          </cell>
          <cell r="AB577">
            <v>0</v>
          </cell>
          <cell r="AE577">
            <v>577</v>
          </cell>
          <cell r="AF577">
            <v>2</v>
          </cell>
          <cell r="AG577" t="str">
            <v>DESCUENT S/ACCES D MULTA ISR IA IVA FISC</v>
          </cell>
          <cell r="AH577">
            <v>0</v>
          </cell>
          <cell r="AI577">
            <v>0</v>
          </cell>
        </row>
        <row r="578">
          <cell r="A578">
            <v>57703</v>
          </cell>
          <cell r="B578">
            <v>61446</v>
          </cell>
          <cell r="C578" t="str">
            <v>41611-5-040</v>
          </cell>
          <cell r="E578">
            <v>577</v>
          </cell>
          <cell r="F578">
            <v>3</v>
          </cell>
          <cell r="G578" t="str">
            <v>DES S/ACCE D MULTA ISR IA IVA VIG OBLIG</v>
          </cell>
          <cell r="H578">
            <v>-6692</v>
          </cell>
          <cell r="I578">
            <v>0</v>
          </cell>
          <cell r="J578">
            <v>0</v>
          </cell>
          <cell r="K578">
            <v>-6692</v>
          </cell>
          <cell r="L578">
            <v>0</v>
          </cell>
          <cell r="M578">
            <v>0</v>
          </cell>
          <cell r="N578">
            <v>0</v>
          </cell>
          <cell r="O578">
            <v>0</v>
          </cell>
          <cell r="P578">
            <v>0</v>
          </cell>
          <cell r="Q578">
            <v>0</v>
          </cell>
          <cell r="S578">
            <v>0</v>
          </cell>
          <cell r="W578">
            <v>0</v>
          </cell>
          <cell r="X578">
            <v>-6692</v>
          </cell>
          <cell r="AA578">
            <v>0</v>
          </cell>
          <cell r="AB578">
            <v>-6692</v>
          </cell>
          <cell r="AE578">
            <v>577</v>
          </cell>
          <cell r="AF578">
            <v>3</v>
          </cell>
          <cell r="AG578" t="str">
            <v>DES S/ACCE D MULTA ISR IA IVA VIG OBLIG</v>
          </cell>
          <cell r="AH578">
            <v>0</v>
          </cell>
          <cell r="AI578">
            <v>-6692</v>
          </cell>
        </row>
        <row r="579">
          <cell r="A579">
            <v>57704</v>
          </cell>
          <cell r="B579">
            <v>61447</v>
          </cell>
          <cell r="C579" t="str">
            <v>41611-5-041</v>
          </cell>
          <cell r="E579">
            <v>577</v>
          </cell>
          <cell r="F579">
            <v>4</v>
          </cell>
          <cell r="G579" t="str">
            <v>DES S/AC MULTA D CONT OBLIG REG GRAL LEY</v>
          </cell>
          <cell r="H579">
            <v>-33516</v>
          </cell>
          <cell r="I579">
            <v>-31556</v>
          </cell>
          <cell r="J579">
            <v>0</v>
          </cell>
          <cell r="K579">
            <v>-65072</v>
          </cell>
          <cell r="L579">
            <v>0</v>
          </cell>
          <cell r="M579">
            <v>-680</v>
          </cell>
          <cell r="N579">
            <v>0</v>
          </cell>
          <cell r="O579">
            <v>-680</v>
          </cell>
          <cell r="P579">
            <v>0</v>
          </cell>
          <cell r="Q579">
            <v>-52217.98</v>
          </cell>
          <cell r="S579">
            <v>-52217.98</v>
          </cell>
          <cell r="W579">
            <v>0</v>
          </cell>
          <cell r="X579">
            <v>-117969.98000000001</v>
          </cell>
          <cell r="AA579">
            <v>0</v>
          </cell>
          <cell r="AB579">
            <v>-117969.98</v>
          </cell>
          <cell r="AE579">
            <v>577</v>
          </cell>
          <cell r="AF579">
            <v>4</v>
          </cell>
          <cell r="AG579" t="str">
            <v>DES S/AC MULTA D CONT OBLIG REG GRAL LEY</v>
          </cell>
          <cell r="AH579">
            <v>-52217.98</v>
          </cell>
          <cell r="AI579">
            <v>-117969.98</v>
          </cell>
        </row>
        <row r="580">
          <cell r="A580">
            <v>57705</v>
          </cell>
          <cell r="B580">
            <v>61448</v>
          </cell>
          <cell r="C580" t="str">
            <v>41611-5-042</v>
          </cell>
          <cell r="E580">
            <v>577</v>
          </cell>
          <cell r="F580">
            <v>5</v>
          </cell>
          <cell r="G580" t="str">
            <v>DESC S/ACCES DE ISR P.FIS.PEQ CONT.100%</v>
          </cell>
          <cell r="H580">
            <v>0</v>
          </cell>
          <cell r="I580">
            <v>0</v>
          </cell>
          <cell r="J580">
            <v>0</v>
          </cell>
          <cell r="K580">
            <v>0</v>
          </cell>
          <cell r="L580">
            <v>0</v>
          </cell>
          <cell r="M580">
            <v>0</v>
          </cell>
          <cell r="N580">
            <v>0</v>
          </cell>
          <cell r="O580">
            <v>0</v>
          </cell>
          <cell r="P580">
            <v>0</v>
          </cell>
          <cell r="Q580">
            <v>0</v>
          </cell>
          <cell r="S580">
            <v>0</v>
          </cell>
          <cell r="W580">
            <v>0</v>
          </cell>
          <cell r="X580">
            <v>0</v>
          </cell>
          <cell r="AA580">
            <v>0</v>
          </cell>
          <cell r="AB580">
            <v>0</v>
          </cell>
          <cell r="AE580">
            <v>577</v>
          </cell>
          <cell r="AF580">
            <v>5</v>
          </cell>
          <cell r="AG580" t="str">
            <v>DESC S/ACCES DE ISR P.FIS.PEQ CONT.100%</v>
          </cell>
          <cell r="AH580">
            <v>0</v>
          </cell>
          <cell r="AI580">
            <v>0</v>
          </cell>
        </row>
        <row r="581">
          <cell r="A581">
            <v>57706</v>
          </cell>
          <cell r="B581">
            <v>61509</v>
          </cell>
          <cell r="C581" t="str">
            <v>41611-6-009</v>
          </cell>
          <cell r="E581">
            <v>577</v>
          </cell>
          <cell r="F581">
            <v>6</v>
          </cell>
          <cell r="G581" t="str">
            <v>DESC S/ACCES DE IVA REG PEQ CONT.100%</v>
          </cell>
          <cell r="H581">
            <v>0</v>
          </cell>
          <cell r="I581">
            <v>0</v>
          </cell>
          <cell r="J581">
            <v>0</v>
          </cell>
          <cell r="K581">
            <v>0</v>
          </cell>
          <cell r="L581">
            <v>0</v>
          </cell>
          <cell r="M581">
            <v>0</v>
          </cell>
          <cell r="N581">
            <v>0</v>
          </cell>
          <cell r="O581">
            <v>0</v>
          </cell>
          <cell r="P581">
            <v>0</v>
          </cell>
          <cell r="Q581">
            <v>0</v>
          </cell>
          <cell r="S581">
            <v>0</v>
          </cell>
          <cell r="W581">
            <v>0</v>
          </cell>
          <cell r="X581">
            <v>0</v>
          </cell>
          <cell r="AA581">
            <v>0</v>
          </cell>
          <cell r="AB581">
            <v>0</v>
          </cell>
          <cell r="AE581">
            <v>577</v>
          </cell>
          <cell r="AF581">
            <v>6</v>
          </cell>
          <cell r="AG581" t="str">
            <v>DESC S/ACCES DE IVA REG PEQ CONT.100%</v>
          </cell>
          <cell r="AH581">
            <v>0</v>
          </cell>
          <cell r="AI581">
            <v>0</v>
          </cell>
        </row>
        <row r="582">
          <cell r="A582">
            <v>57707</v>
          </cell>
          <cell r="B582">
            <v>61313</v>
          </cell>
          <cell r="C582" t="str">
            <v>41611-4-013</v>
          </cell>
          <cell r="E582">
            <v>577</v>
          </cell>
          <cell r="F582">
            <v>7</v>
          </cell>
          <cell r="G582" t="str">
            <v>DES S/ACC DE IETU REG.PEQ.CONTRIBUYENTES</v>
          </cell>
          <cell r="H582">
            <v>0</v>
          </cell>
          <cell r="I582">
            <v>0</v>
          </cell>
          <cell r="J582">
            <v>0</v>
          </cell>
          <cell r="K582">
            <v>0</v>
          </cell>
          <cell r="L582">
            <v>0</v>
          </cell>
          <cell r="M582">
            <v>0</v>
          </cell>
          <cell r="N582">
            <v>0</v>
          </cell>
          <cell r="O582">
            <v>0</v>
          </cell>
          <cell r="P582">
            <v>0</v>
          </cell>
          <cell r="Q582">
            <v>0</v>
          </cell>
          <cell r="S582">
            <v>0</v>
          </cell>
          <cell r="W582">
            <v>0</v>
          </cell>
          <cell r="X582">
            <v>0</v>
          </cell>
          <cell r="AA582">
            <v>0</v>
          </cell>
          <cell r="AB582">
            <v>0</v>
          </cell>
          <cell r="AE582">
            <v>577</v>
          </cell>
          <cell r="AF582">
            <v>7</v>
          </cell>
          <cell r="AG582" t="str">
            <v>DES S/ACC DE IETU REG.PEQ.CONTRIBUYENTES</v>
          </cell>
          <cell r="AH582">
            <v>0</v>
          </cell>
          <cell r="AI582">
            <v>0</v>
          </cell>
        </row>
        <row r="583">
          <cell r="A583">
            <v>57600</v>
          </cell>
          <cell r="B583" t="e">
            <v>#N/A</v>
          </cell>
          <cell r="C583" t="e">
            <v>#N/A</v>
          </cell>
          <cell r="D583">
            <v>57600</v>
          </cell>
          <cell r="E583">
            <v>576</v>
          </cell>
          <cell r="F583">
            <v>0</v>
          </cell>
          <cell r="G583" t="str">
            <v>RECARGOS</v>
          </cell>
          <cell r="H583">
            <v>700560.97</v>
          </cell>
          <cell r="I583">
            <v>761125.43</v>
          </cell>
          <cell r="J583">
            <v>840766.94</v>
          </cell>
          <cell r="K583">
            <v>2302453.34</v>
          </cell>
          <cell r="L583">
            <v>906192.75</v>
          </cell>
          <cell r="M583">
            <v>783642.82</v>
          </cell>
          <cell r="N583">
            <v>705204.63</v>
          </cell>
          <cell r="O583">
            <v>2395040.1999999997</v>
          </cell>
          <cell r="P583">
            <v>693970.53</v>
          </cell>
          <cell r="Q583">
            <v>629652.26</v>
          </cell>
          <cell r="S583">
            <v>1323622.79</v>
          </cell>
          <cell r="W583">
            <v>0</v>
          </cell>
          <cell r="X583">
            <v>6021116.3300000001</v>
          </cell>
          <cell r="AA583">
            <v>0</v>
          </cell>
          <cell r="AB583">
            <v>6021116.3300000001</v>
          </cell>
          <cell r="AE583">
            <v>576</v>
          </cell>
          <cell r="AF583">
            <v>0</v>
          </cell>
          <cell r="AG583" t="str">
            <v>RECARGOS</v>
          </cell>
          <cell r="AH583">
            <v>629652.26</v>
          </cell>
          <cell r="AI583">
            <v>6021116.3300000001</v>
          </cell>
        </row>
        <row r="584">
          <cell r="A584">
            <v>57900</v>
          </cell>
          <cell r="B584" t="e">
            <v>#N/A</v>
          </cell>
          <cell r="C584" t="e">
            <v>#N/A</v>
          </cell>
          <cell r="D584">
            <v>57900</v>
          </cell>
          <cell r="E584">
            <v>579</v>
          </cell>
          <cell r="F584">
            <v>0</v>
          </cell>
          <cell r="G584" t="str">
            <v>ACTUALIZACION</v>
          </cell>
          <cell r="H584">
            <v>0</v>
          </cell>
          <cell r="I584">
            <v>0</v>
          </cell>
          <cell r="J584">
            <v>0</v>
          </cell>
          <cell r="K584">
            <v>0</v>
          </cell>
          <cell r="L584">
            <v>0</v>
          </cell>
          <cell r="M584">
            <v>0</v>
          </cell>
          <cell r="N584">
            <v>0</v>
          </cell>
          <cell r="O584">
            <v>0</v>
          </cell>
          <cell r="P584">
            <v>0</v>
          </cell>
          <cell r="Q584">
            <v>0</v>
          </cell>
          <cell r="S584">
            <v>0</v>
          </cell>
          <cell r="W584">
            <v>0</v>
          </cell>
          <cell r="X584">
            <v>0</v>
          </cell>
          <cell r="AA584">
            <v>0</v>
          </cell>
          <cell r="AB584">
            <v>0</v>
          </cell>
          <cell r="AE584">
            <v>579</v>
          </cell>
          <cell r="AF584">
            <v>0</v>
          </cell>
          <cell r="AG584" t="str">
            <v>ACTUALIZACION</v>
          </cell>
          <cell r="AH584">
            <v>0</v>
          </cell>
          <cell r="AI584">
            <v>0</v>
          </cell>
        </row>
        <row r="585">
          <cell r="A585">
            <v>57908</v>
          </cell>
          <cell r="B585">
            <v>61410</v>
          </cell>
          <cell r="C585" t="str">
            <v>41611-5-007</v>
          </cell>
          <cell r="D585">
            <v>57908</v>
          </cell>
          <cell r="E585">
            <v>579</v>
          </cell>
          <cell r="F585">
            <v>8</v>
          </cell>
          <cell r="G585" t="str">
            <v>ACTUALIZACION ISR REPECOS 100%</v>
          </cell>
          <cell r="H585">
            <v>49302</v>
          </cell>
          <cell r="I585">
            <v>52383</v>
          </cell>
          <cell r="J585">
            <v>64716</v>
          </cell>
          <cell r="K585">
            <v>166401</v>
          </cell>
          <cell r="L585">
            <v>71758</v>
          </cell>
          <cell r="M585">
            <v>45346</v>
          </cell>
          <cell r="N585">
            <v>39018</v>
          </cell>
          <cell r="O585">
            <v>156122</v>
          </cell>
          <cell r="P585">
            <v>30682</v>
          </cell>
          <cell r="Q585">
            <v>28862</v>
          </cell>
          <cell r="S585">
            <v>59544</v>
          </cell>
          <cell r="W585">
            <v>0</v>
          </cell>
          <cell r="X585">
            <v>382067</v>
          </cell>
          <cell r="AA585">
            <v>0</v>
          </cell>
          <cell r="AB585">
            <v>382067</v>
          </cell>
          <cell r="AE585">
            <v>579</v>
          </cell>
          <cell r="AF585">
            <v>8</v>
          </cell>
          <cell r="AG585" t="str">
            <v>ACTUALIZACION ISR REPECOS 100%</v>
          </cell>
          <cell r="AH585">
            <v>28862</v>
          </cell>
          <cell r="AI585">
            <v>382067</v>
          </cell>
        </row>
        <row r="586">
          <cell r="A586">
            <v>57909</v>
          </cell>
          <cell r="B586">
            <v>61506</v>
          </cell>
          <cell r="C586" t="str">
            <v>41611-6-005</v>
          </cell>
          <cell r="D586">
            <v>57909</v>
          </cell>
          <cell r="E586">
            <v>579</v>
          </cell>
          <cell r="F586">
            <v>9</v>
          </cell>
          <cell r="G586" t="str">
            <v>ACTUALIZACION IVA REPECOS 100%</v>
          </cell>
          <cell r="H586">
            <v>60792</v>
          </cell>
          <cell r="I586">
            <v>68860</v>
          </cell>
          <cell r="J586">
            <v>73108</v>
          </cell>
          <cell r="K586">
            <v>202760</v>
          </cell>
          <cell r="L586">
            <v>76697</v>
          </cell>
          <cell r="M586">
            <v>55379</v>
          </cell>
          <cell r="N586">
            <v>39675</v>
          </cell>
          <cell r="O586">
            <v>171751</v>
          </cell>
          <cell r="P586">
            <v>44265</v>
          </cell>
          <cell r="Q586">
            <v>45634</v>
          </cell>
          <cell r="S586">
            <v>89899</v>
          </cell>
          <cell r="W586">
            <v>0</v>
          </cell>
          <cell r="X586">
            <v>464410</v>
          </cell>
          <cell r="AA586">
            <v>0</v>
          </cell>
          <cell r="AB586">
            <v>464410</v>
          </cell>
          <cell r="AE586">
            <v>579</v>
          </cell>
          <cell r="AF586">
            <v>9</v>
          </cell>
          <cell r="AG586" t="str">
            <v>ACTUALIZACION IVA REPECOS 100%</v>
          </cell>
          <cell r="AH586">
            <v>45634</v>
          </cell>
          <cell r="AI586">
            <v>464410</v>
          </cell>
        </row>
        <row r="587">
          <cell r="A587">
            <v>57910</v>
          </cell>
          <cell r="B587">
            <v>61411</v>
          </cell>
          <cell r="C587" t="str">
            <v>41611-5-009</v>
          </cell>
          <cell r="D587">
            <v>57910</v>
          </cell>
          <cell r="E587">
            <v>579</v>
          </cell>
          <cell r="F587">
            <v>10</v>
          </cell>
          <cell r="G587" t="str">
            <v>ACTUALIZACION ISR 5% S/ENAJ.DE INMUEBLES</v>
          </cell>
          <cell r="H587">
            <v>0</v>
          </cell>
          <cell r="I587">
            <v>0</v>
          </cell>
          <cell r="J587">
            <v>0</v>
          </cell>
          <cell r="K587">
            <v>0</v>
          </cell>
          <cell r="L587">
            <v>0</v>
          </cell>
          <cell r="M587">
            <v>0</v>
          </cell>
          <cell r="N587">
            <v>0</v>
          </cell>
          <cell r="O587">
            <v>0</v>
          </cell>
          <cell r="P587">
            <v>0</v>
          </cell>
          <cell r="Q587">
            <v>0</v>
          </cell>
          <cell r="S587">
            <v>0</v>
          </cell>
          <cell r="W587">
            <v>0</v>
          </cell>
          <cell r="X587">
            <v>0</v>
          </cell>
          <cell r="AA587">
            <v>0</v>
          </cell>
          <cell r="AB587">
            <v>0</v>
          </cell>
          <cell r="AE587">
            <v>579</v>
          </cell>
          <cell r="AF587">
            <v>10</v>
          </cell>
          <cell r="AG587" t="str">
            <v>ACTUALIZACION ISR 5% S/ENAJ.DE INMUEBLES</v>
          </cell>
          <cell r="AH587">
            <v>0</v>
          </cell>
          <cell r="AI587">
            <v>0</v>
          </cell>
        </row>
        <row r="588">
          <cell r="A588">
            <v>57911</v>
          </cell>
          <cell r="B588">
            <v>61303</v>
          </cell>
          <cell r="C588" t="str">
            <v>41611-4-003</v>
          </cell>
          <cell r="D588">
            <v>57911</v>
          </cell>
          <cell r="E588">
            <v>579</v>
          </cell>
          <cell r="F588">
            <v>11</v>
          </cell>
          <cell r="G588" t="str">
            <v>ACT.IETU REG.PEQ.CONTRIB.(REPECOS)100%</v>
          </cell>
          <cell r="H588">
            <v>97512</v>
          </cell>
          <cell r="I588">
            <v>102705</v>
          </cell>
          <cell r="J588">
            <v>111157</v>
          </cell>
          <cell r="K588">
            <v>311374</v>
          </cell>
          <cell r="L588">
            <v>97101</v>
          </cell>
          <cell r="M588">
            <v>76798</v>
          </cell>
          <cell r="N588">
            <v>60322</v>
          </cell>
          <cell r="O588">
            <v>234221</v>
          </cell>
          <cell r="P588">
            <v>57827</v>
          </cell>
          <cell r="Q588">
            <v>54602</v>
          </cell>
          <cell r="S588">
            <v>112429</v>
          </cell>
          <cell r="W588">
            <v>0</v>
          </cell>
          <cell r="X588">
            <v>658024</v>
          </cell>
          <cell r="AA588">
            <v>0</v>
          </cell>
          <cell r="AB588">
            <v>658024</v>
          </cell>
          <cell r="AE588">
            <v>579</v>
          </cell>
          <cell r="AF588">
            <v>11</v>
          </cell>
          <cell r="AG588" t="str">
            <v>ACT.IETU REG.PEQ.CONTRIB.(REPECOS)100%</v>
          </cell>
          <cell r="AH588">
            <v>54602</v>
          </cell>
          <cell r="AI588">
            <v>658024</v>
          </cell>
        </row>
        <row r="589">
          <cell r="A589">
            <v>57912</v>
          </cell>
          <cell r="B589">
            <v>61413</v>
          </cell>
          <cell r="C589" t="str">
            <v>41611-5-012</v>
          </cell>
          <cell r="D589">
            <v>57912</v>
          </cell>
          <cell r="E589">
            <v>579</v>
          </cell>
          <cell r="F589">
            <v>12</v>
          </cell>
          <cell r="G589" t="str">
            <v>ACT. ISR 5% REGIMEN INTERMEDIO 100%</v>
          </cell>
          <cell r="H589">
            <v>18313</v>
          </cell>
          <cell r="I589">
            <v>17672</v>
          </cell>
          <cell r="J589">
            <v>24326</v>
          </cell>
          <cell r="K589">
            <v>60311</v>
          </cell>
          <cell r="L589">
            <v>26972</v>
          </cell>
          <cell r="M589">
            <v>29202</v>
          </cell>
          <cell r="N589">
            <v>28895</v>
          </cell>
          <cell r="O589">
            <v>85069</v>
          </cell>
          <cell r="P589">
            <v>23450</v>
          </cell>
          <cell r="Q589">
            <v>17042</v>
          </cell>
          <cell r="S589">
            <v>40492</v>
          </cell>
          <cell r="W589">
            <v>0</v>
          </cell>
          <cell r="X589">
            <v>185872</v>
          </cell>
          <cell r="AA589">
            <v>0</v>
          </cell>
          <cell r="AB589">
            <v>185872</v>
          </cell>
          <cell r="AE589">
            <v>579</v>
          </cell>
          <cell r="AF589">
            <v>12</v>
          </cell>
          <cell r="AG589" t="str">
            <v>ACT. ISR 5% REGIMEN INTERMEDIO 100%</v>
          </cell>
          <cell r="AH589">
            <v>17042</v>
          </cell>
          <cell r="AI589">
            <v>185872</v>
          </cell>
        </row>
        <row r="590">
          <cell r="A590">
            <v>57913</v>
          </cell>
          <cell r="B590">
            <v>61815</v>
          </cell>
          <cell r="C590" t="str">
            <v>41611-9-008</v>
          </cell>
          <cell r="D590">
            <v>57913</v>
          </cell>
          <cell r="E590">
            <v>579</v>
          </cell>
          <cell r="F590">
            <v>13</v>
          </cell>
          <cell r="G590" t="str">
            <v>ACT.DE MULTAS ADM.FED.NO FISCALES 98%</v>
          </cell>
          <cell r="H590">
            <v>10114.950000000001</v>
          </cell>
          <cell r="I590">
            <v>122023.72</v>
          </cell>
          <cell r="J590">
            <v>102428.83</v>
          </cell>
          <cell r="K590">
            <v>234567.5</v>
          </cell>
          <cell r="L590">
            <v>40521.26</v>
          </cell>
          <cell r="M590">
            <v>36391.800000000003</v>
          </cell>
          <cell r="N590">
            <v>38781.69</v>
          </cell>
          <cell r="O590">
            <v>115694.75</v>
          </cell>
          <cell r="P590">
            <v>16356.14</v>
          </cell>
          <cell r="Q590">
            <v>18736.48</v>
          </cell>
          <cell r="S590">
            <v>35092.619999999995</v>
          </cell>
          <cell r="W590">
            <v>0</v>
          </cell>
          <cell r="X590">
            <v>385354.87</v>
          </cell>
          <cell r="AA590">
            <v>0</v>
          </cell>
          <cell r="AB590">
            <v>385354.87</v>
          </cell>
          <cell r="AE590">
            <v>579</v>
          </cell>
          <cell r="AF590">
            <v>13</v>
          </cell>
          <cell r="AG590" t="str">
            <v>ACT.DE MULTAS ADM.FED.NO FISCALES 98%</v>
          </cell>
          <cell r="AH590">
            <v>18736.48</v>
          </cell>
          <cell r="AI590">
            <v>385354.87</v>
          </cell>
        </row>
        <row r="591">
          <cell r="A591">
            <v>57914</v>
          </cell>
          <cell r="B591">
            <v>61416</v>
          </cell>
          <cell r="C591" t="str">
            <v>41611-5-016</v>
          </cell>
          <cell r="D591">
            <v>57914</v>
          </cell>
          <cell r="E591">
            <v>579</v>
          </cell>
          <cell r="F591">
            <v>14</v>
          </cell>
          <cell r="G591" t="str">
            <v>ACT MULTAS ISR,IA,IVA IMP POR FISC 100%</v>
          </cell>
          <cell r="H591">
            <v>14670.46</v>
          </cell>
          <cell r="I591">
            <v>21411.29</v>
          </cell>
          <cell r="J591">
            <v>34002.370000000003</v>
          </cell>
          <cell r="K591">
            <v>70084.12</v>
          </cell>
          <cell r="L591">
            <v>24936.43</v>
          </cell>
          <cell r="M591">
            <v>32653.27</v>
          </cell>
          <cell r="N591">
            <v>15328</v>
          </cell>
          <cell r="O591">
            <v>72917.7</v>
          </cell>
          <cell r="P591">
            <v>15695.4</v>
          </cell>
          <cell r="Q591">
            <v>30958.68</v>
          </cell>
          <cell r="S591">
            <v>46654.080000000002</v>
          </cell>
          <cell r="W591">
            <v>0</v>
          </cell>
          <cell r="X591">
            <v>189655.9</v>
          </cell>
          <cell r="AA591">
            <v>0</v>
          </cell>
          <cell r="AB591">
            <v>189655.9</v>
          </cell>
          <cell r="AE591">
            <v>579</v>
          </cell>
          <cell r="AF591">
            <v>14</v>
          </cell>
          <cell r="AG591" t="str">
            <v>ACT MULTAS ISR,IA,IVA IMP POR FISC 100%</v>
          </cell>
          <cell r="AH591">
            <v>30958.68</v>
          </cell>
          <cell r="AI591">
            <v>189655.9</v>
          </cell>
        </row>
        <row r="592">
          <cell r="A592">
            <v>57915</v>
          </cell>
          <cell r="B592">
            <v>61436</v>
          </cell>
          <cell r="C592" t="str">
            <v>41611-5-030</v>
          </cell>
          <cell r="E592">
            <v>579</v>
          </cell>
          <cell r="F592">
            <v>15</v>
          </cell>
          <cell r="G592" t="str">
            <v>ACTUALIZACION ISR DEL EJERCICIO</v>
          </cell>
          <cell r="H592">
            <v>0</v>
          </cell>
          <cell r="I592">
            <v>0</v>
          </cell>
          <cell r="J592">
            <v>0</v>
          </cell>
          <cell r="K592">
            <v>0</v>
          </cell>
          <cell r="L592">
            <v>0</v>
          </cell>
          <cell r="M592">
            <v>0</v>
          </cell>
          <cell r="N592">
            <v>0</v>
          </cell>
          <cell r="O592">
            <v>0</v>
          </cell>
          <cell r="P592">
            <v>0</v>
          </cell>
          <cell r="Q592">
            <v>0</v>
          </cell>
          <cell r="S592">
            <v>0</v>
          </cell>
          <cell r="W592">
            <v>0</v>
          </cell>
          <cell r="X592">
            <v>0</v>
          </cell>
          <cell r="AA592">
            <v>0</v>
          </cell>
          <cell r="AB592">
            <v>0</v>
          </cell>
          <cell r="AE592">
            <v>579</v>
          </cell>
          <cell r="AF592">
            <v>15</v>
          </cell>
          <cell r="AG592" t="str">
            <v>ACTUALIZACION ISR DEL EJERCICIO</v>
          </cell>
          <cell r="AH592">
            <v>0</v>
          </cell>
          <cell r="AI592">
            <v>0</v>
          </cell>
        </row>
        <row r="593">
          <cell r="A593">
            <v>57916</v>
          </cell>
          <cell r="B593">
            <v>61438</v>
          </cell>
          <cell r="C593" t="str">
            <v>41611-5-032</v>
          </cell>
          <cell r="E593">
            <v>579</v>
          </cell>
          <cell r="F593">
            <v>16</v>
          </cell>
          <cell r="G593" t="str">
            <v>ACTUALIZACION ISR RET.SALARIO</v>
          </cell>
          <cell r="H593">
            <v>0</v>
          </cell>
          <cell r="I593">
            <v>0</v>
          </cell>
          <cell r="J593">
            <v>0</v>
          </cell>
          <cell r="K593">
            <v>0</v>
          </cell>
          <cell r="L593">
            <v>0</v>
          </cell>
          <cell r="M593">
            <v>0</v>
          </cell>
          <cell r="N593">
            <v>0</v>
          </cell>
          <cell r="O593">
            <v>0</v>
          </cell>
          <cell r="P593">
            <v>0</v>
          </cell>
          <cell r="Q593">
            <v>0</v>
          </cell>
          <cell r="S593">
            <v>0</v>
          </cell>
          <cell r="W593">
            <v>0</v>
          </cell>
          <cell r="X593">
            <v>0</v>
          </cell>
          <cell r="AA593">
            <v>0</v>
          </cell>
          <cell r="AB593">
            <v>0</v>
          </cell>
          <cell r="AE593">
            <v>579</v>
          </cell>
          <cell r="AF593">
            <v>16</v>
          </cell>
          <cell r="AG593" t="str">
            <v>ACTUALIZACION ISR RET.SALARIO</v>
          </cell>
          <cell r="AH593">
            <v>0</v>
          </cell>
          <cell r="AI593">
            <v>0</v>
          </cell>
        </row>
        <row r="594">
          <cell r="A594">
            <v>57917</v>
          </cell>
          <cell r="B594">
            <v>61441</v>
          </cell>
          <cell r="C594" t="str">
            <v>41611-5-035</v>
          </cell>
          <cell r="E594">
            <v>579</v>
          </cell>
          <cell r="F594">
            <v>17</v>
          </cell>
          <cell r="G594" t="str">
            <v>ACTUALIZACION ISR RET.HONORARIOS</v>
          </cell>
          <cell r="H594">
            <v>0</v>
          </cell>
          <cell r="I594">
            <v>0</v>
          </cell>
          <cell r="J594">
            <v>0</v>
          </cell>
          <cell r="K594">
            <v>0</v>
          </cell>
          <cell r="L594">
            <v>0</v>
          </cell>
          <cell r="M594">
            <v>0</v>
          </cell>
          <cell r="N594">
            <v>0</v>
          </cell>
          <cell r="O594">
            <v>0</v>
          </cell>
          <cell r="P594">
            <v>0</v>
          </cell>
          <cell r="Q594">
            <v>0</v>
          </cell>
          <cell r="S594">
            <v>0</v>
          </cell>
          <cell r="W594">
            <v>0</v>
          </cell>
          <cell r="X594">
            <v>0</v>
          </cell>
          <cell r="AA594">
            <v>0</v>
          </cell>
          <cell r="AB594">
            <v>0</v>
          </cell>
          <cell r="AE594">
            <v>579</v>
          </cell>
          <cell r="AF594">
            <v>17</v>
          </cell>
          <cell r="AG594" t="str">
            <v>ACTUALIZACION ISR RET.HONORARIOS</v>
          </cell>
          <cell r="AH594">
            <v>0</v>
          </cell>
          <cell r="AI594">
            <v>0</v>
          </cell>
        </row>
        <row r="595">
          <cell r="A595">
            <v>57918</v>
          </cell>
          <cell r="B595">
            <v>61443</v>
          </cell>
          <cell r="C595" t="str">
            <v>41611-5-037</v>
          </cell>
          <cell r="E595">
            <v>579</v>
          </cell>
          <cell r="F595">
            <v>18</v>
          </cell>
          <cell r="G595" t="str">
            <v>ACTUALIZACION ISR PAGOS PROVISIONALES</v>
          </cell>
          <cell r="H595">
            <v>0</v>
          </cell>
          <cell r="I595">
            <v>0</v>
          </cell>
          <cell r="J595">
            <v>0</v>
          </cell>
          <cell r="K595">
            <v>0</v>
          </cell>
          <cell r="L595">
            <v>0</v>
          </cell>
          <cell r="M595">
            <v>0</v>
          </cell>
          <cell r="N595">
            <v>0</v>
          </cell>
          <cell r="O595">
            <v>0</v>
          </cell>
          <cell r="P595">
            <v>0</v>
          </cell>
          <cell r="Q595">
            <v>0</v>
          </cell>
          <cell r="S595">
            <v>0</v>
          </cell>
          <cell r="W595">
            <v>0</v>
          </cell>
          <cell r="X595">
            <v>0</v>
          </cell>
          <cell r="AA595">
            <v>0</v>
          </cell>
          <cell r="AB595">
            <v>0</v>
          </cell>
          <cell r="AE595">
            <v>579</v>
          </cell>
          <cell r="AF595">
            <v>18</v>
          </cell>
          <cell r="AG595" t="str">
            <v>ACTUALIZACION ISR PAGOS PROVISIONALES</v>
          </cell>
          <cell r="AH595">
            <v>0</v>
          </cell>
          <cell r="AI595">
            <v>0</v>
          </cell>
        </row>
        <row r="596">
          <cell r="A596">
            <v>57919</v>
          </cell>
          <cell r="B596">
            <v>61507</v>
          </cell>
          <cell r="C596" t="str">
            <v>41611-6-007</v>
          </cell>
          <cell r="E596">
            <v>579</v>
          </cell>
          <cell r="F596">
            <v>19</v>
          </cell>
          <cell r="G596" t="str">
            <v>ACTUALIZACION IVA</v>
          </cell>
          <cell r="H596">
            <v>0</v>
          </cell>
          <cell r="I596">
            <v>0</v>
          </cell>
          <cell r="J596">
            <v>0</v>
          </cell>
          <cell r="K596">
            <v>0</v>
          </cell>
          <cell r="L596">
            <v>0</v>
          </cell>
          <cell r="M596">
            <v>0</v>
          </cell>
          <cell r="N596">
            <v>0</v>
          </cell>
          <cell r="O596">
            <v>0</v>
          </cell>
          <cell r="P596">
            <v>0</v>
          </cell>
          <cell r="Q596">
            <v>0</v>
          </cell>
          <cell r="S596">
            <v>0</v>
          </cell>
          <cell r="W596">
            <v>0</v>
          </cell>
          <cell r="X596">
            <v>0</v>
          </cell>
          <cell r="AA596">
            <v>0</v>
          </cell>
          <cell r="AB596">
            <v>0</v>
          </cell>
          <cell r="AE596">
            <v>579</v>
          </cell>
          <cell r="AF596">
            <v>19</v>
          </cell>
          <cell r="AG596" t="str">
            <v>ACTUALIZACION IVA</v>
          </cell>
          <cell r="AH596">
            <v>0</v>
          </cell>
          <cell r="AI596">
            <v>0</v>
          </cell>
        </row>
        <row r="597">
          <cell r="A597">
            <v>57920</v>
          </cell>
          <cell r="B597">
            <v>61306</v>
          </cell>
          <cell r="C597" t="str">
            <v>41611-4-006</v>
          </cell>
          <cell r="E597">
            <v>579</v>
          </cell>
          <cell r="F597">
            <v>20</v>
          </cell>
          <cell r="G597" t="str">
            <v>ACTUALIZACION IETU DEL EJERCICIO</v>
          </cell>
          <cell r="H597">
            <v>0</v>
          </cell>
          <cell r="I597">
            <v>0</v>
          </cell>
          <cell r="J597">
            <v>0</v>
          </cell>
          <cell r="K597">
            <v>0</v>
          </cell>
          <cell r="L597">
            <v>0</v>
          </cell>
          <cell r="M597">
            <v>0</v>
          </cell>
          <cell r="N597">
            <v>0</v>
          </cell>
          <cell r="O597">
            <v>0</v>
          </cell>
          <cell r="P597">
            <v>0</v>
          </cell>
          <cell r="Q597">
            <v>0</v>
          </cell>
          <cell r="S597">
            <v>0</v>
          </cell>
          <cell r="W597">
            <v>0</v>
          </cell>
          <cell r="X597">
            <v>0</v>
          </cell>
          <cell r="AA597">
            <v>0</v>
          </cell>
          <cell r="AB597">
            <v>0</v>
          </cell>
          <cell r="AE597">
            <v>579</v>
          </cell>
          <cell r="AF597">
            <v>20</v>
          </cell>
          <cell r="AG597" t="str">
            <v>ACTUALIZACION IETU DEL EJERCICIO</v>
          </cell>
          <cell r="AH597">
            <v>0</v>
          </cell>
          <cell r="AI597">
            <v>0</v>
          </cell>
        </row>
        <row r="598">
          <cell r="A598">
            <v>57921</v>
          </cell>
          <cell r="B598">
            <v>61310</v>
          </cell>
          <cell r="C598" t="str">
            <v>41611-4-010</v>
          </cell>
          <cell r="E598">
            <v>579</v>
          </cell>
          <cell r="F598">
            <v>21</v>
          </cell>
          <cell r="G598" t="str">
            <v>ACTUALIZACION IETU PAGOS PROVISIONALES</v>
          </cell>
          <cell r="H598">
            <v>0</v>
          </cell>
          <cell r="I598">
            <v>0</v>
          </cell>
          <cell r="J598">
            <v>0</v>
          </cell>
          <cell r="K598">
            <v>0</v>
          </cell>
          <cell r="L598">
            <v>0</v>
          </cell>
          <cell r="M598">
            <v>0</v>
          </cell>
          <cell r="N598">
            <v>0</v>
          </cell>
          <cell r="O598">
            <v>0</v>
          </cell>
          <cell r="P598">
            <v>0</v>
          </cell>
          <cell r="Q598">
            <v>0</v>
          </cell>
          <cell r="S598">
            <v>0</v>
          </cell>
          <cell r="W598">
            <v>0</v>
          </cell>
          <cell r="X598">
            <v>0</v>
          </cell>
          <cell r="AA598">
            <v>0</v>
          </cell>
          <cell r="AB598">
            <v>0</v>
          </cell>
          <cell r="AE598">
            <v>579</v>
          </cell>
          <cell r="AF598">
            <v>21</v>
          </cell>
          <cell r="AG598" t="str">
            <v>ACTUALIZACION IETU PAGOS PROVISIONALES</v>
          </cell>
          <cell r="AH598">
            <v>0</v>
          </cell>
          <cell r="AI598">
            <v>0</v>
          </cell>
        </row>
        <row r="599">
          <cell r="A599">
            <v>57900</v>
          </cell>
          <cell r="B599" t="e">
            <v>#N/A</v>
          </cell>
          <cell r="C599" t="e">
            <v>#N/A</v>
          </cell>
          <cell r="D599">
            <v>57900</v>
          </cell>
          <cell r="E599">
            <v>579</v>
          </cell>
          <cell r="F599">
            <v>0</v>
          </cell>
          <cell r="G599" t="str">
            <v>ACTUALIZACION</v>
          </cell>
          <cell r="H599">
            <v>250704.41</v>
          </cell>
          <cell r="I599">
            <v>385055.01</v>
          </cell>
          <cell r="J599">
            <v>409738.2</v>
          </cell>
          <cell r="K599">
            <v>1045497.6200000001</v>
          </cell>
          <cell r="L599">
            <v>337985.69</v>
          </cell>
          <cell r="M599">
            <v>275770.07</v>
          </cell>
          <cell r="N599">
            <v>222019.69</v>
          </cell>
          <cell r="O599">
            <v>835775.45</v>
          </cell>
          <cell r="P599">
            <v>188275.54</v>
          </cell>
          <cell r="Q599">
            <v>195835.16</v>
          </cell>
          <cell r="S599">
            <v>384110.7</v>
          </cell>
          <cell r="W599">
            <v>0</v>
          </cell>
          <cell r="X599">
            <v>2265383.77</v>
          </cell>
          <cell r="AA599">
            <v>0</v>
          </cell>
          <cell r="AB599">
            <v>2265383.77</v>
          </cell>
          <cell r="AE599">
            <v>579</v>
          </cell>
          <cell r="AF599">
            <v>0</v>
          </cell>
          <cell r="AG599" t="str">
            <v>ACTUALIZACION</v>
          </cell>
          <cell r="AH599">
            <v>195835.16</v>
          </cell>
          <cell r="AI599">
            <v>2265383.77</v>
          </cell>
        </row>
        <row r="600">
          <cell r="A600">
            <v>58000</v>
          </cell>
          <cell r="B600" t="e">
            <v>#N/A</v>
          </cell>
          <cell r="C600" t="e">
            <v>#N/A</v>
          </cell>
          <cell r="D600">
            <v>58000</v>
          </cell>
          <cell r="E600">
            <v>580</v>
          </cell>
          <cell r="F600">
            <v>0</v>
          </cell>
          <cell r="G600" t="str">
            <v>HONORARIOS DE EJECUCION</v>
          </cell>
          <cell r="H600">
            <v>0</v>
          </cell>
          <cell r="I600">
            <v>0</v>
          </cell>
          <cell r="J600">
            <v>0</v>
          </cell>
          <cell r="K600">
            <v>0</v>
          </cell>
          <cell r="L600">
            <v>0</v>
          </cell>
          <cell r="M600">
            <v>0</v>
          </cell>
          <cell r="N600">
            <v>0</v>
          </cell>
          <cell r="O600">
            <v>0</v>
          </cell>
          <cell r="P600">
            <v>0</v>
          </cell>
          <cell r="Q600">
            <v>0</v>
          </cell>
          <cell r="S600">
            <v>0</v>
          </cell>
          <cell r="W600">
            <v>0</v>
          </cell>
          <cell r="X600">
            <v>0</v>
          </cell>
          <cell r="AA600">
            <v>0</v>
          </cell>
          <cell r="AB600">
            <v>0</v>
          </cell>
          <cell r="AE600">
            <v>580</v>
          </cell>
          <cell r="AF600">
            <v>0</v>
          </cell>
          <cell r="AG600" t="str">
            <v>HONORARIOS DE EJECUCION</v>
          </cell>
          <cell r="AH600">
            <v>0</v>
          </cell>
          <cell r="AI600">
            <v>0</v>
          </cell>
        </row>
        <row r="601">
          <cell r="A601">
            <v>58001</v>
          </cell>
          <cell r="B601">
            <v>61822</v>
          </cell>
          <cell r="C601" t="str">
            <v>41611-9-022</v>
          </cell>
          <cell r="D601">
            <v>58001</v>
          </cell>
          <cell r="E601">
            <v>580</v>
          </cell>
          <cell r="F601">
            <v>1</v>
          </cell>
          <cell r="G601" t="str">
            <v>HONORARIOS EJEC.POR CONTROL VEHICULAR</v>
          </cell>
          <cell r="H601">
            <v>0</v>
          </cell>
          <cell r="I601">
            <v>0</v>
          </cell>
          <cell r="J601">
            <v>0</v>
          </cell>
          <cell r="K601">
            <v>0</v>
          </cell>
          <cell r="L601">
            <v>0</v>
          </cell>
          <cell r="M601">
            <v>0</v>
          </cell>
          <cell r="N601">
            <v>0</v>
          </cell>
          <cell r="O601">
            <v>0</v>
          </cell>
          <cell r="P601">
            <v>0</v>
          </cell>
          <cell r="Q601">
            <v>0</v>
          </cell>
          <cell r="S601">
            <v>0</v>
          </cell>
          <cell r="W601">
            <v>0</v>
          </cell>
          <cell r="X601">
            <v>0</v>
          </cell>
          <cell r="AA601">
            <v>0</v>
          </cell>
          <cell r="AB601">
            <v>0</v>
          </cell>
          <cell r="AE601">
            <v>580</v>
          </cell>
          <cell r="AF601">
            <v>1</v>
          </cell>
          <cell r="AG601" t="str">
            <v>HONORARIOS EJEC.POR CONTROL VEHICULAR</v>
          </cell>
          <cell r="AH601">
            <v>0</v>
          </cell>
          <cell r="AI601">
            <v>0</v>
          </cell>
        </row>
        <row r="602">
          <cell r="A602">
            <v>58002</v>
          </cell>
          <cell r="B602">
            <v>61119</v>
          </cell>
          <cell r="C602" t="str">
            <v>41611-2-019</v>
          </cell>
          <cell r="D602">
            <v>58002</v>
          </cell>
          <cell r="E602">
            <v>580</v>
          </cell>
          <cell r="F602">
            <v>2</v>
          </cell>
          <cell r="G602" t="str">
            <v>HONORARIOS EJEC. ISAN</v>
          </cell>
          <cell r="H602">
            <v>0</v>
          </cell>
          <cell r="I602">
            <v>0</v>
          </cell>
          <cell r="J602">
            <v>0</v>
          </cell>
          <cell r="K602">
            <v>0</v>
          </cell>
          <cell r="L602">
            <v>0</v>
          </cell>
          <cell r="M602">
            <v>0</v>
          </cell>
          <cell r="N602">
            <v>0</v>
          </cell>
          <cell r="O602">
            <v>0</v>
          </cell>
          <cell r="P602">
            <v>0</v>
          </cell>
          <cell r="Q602">
            <v>0</v>
          </cell>
          <cell r="S602">
            <v>0</v>
          </cell>
          <cell r="W602">
            <v>0</v>
          </cell>
          <cell r="X602">
            <v>0</v>
          </cell>
          <cell r="AA602">
            <v>0</v>
          </cell>
          <cell r="AB602">
            <v>0</v>
          </cell>
          <cell r="AE602">
            <v>580</v>
          </cell>
          <cell r="AF602">
            <v>2</v>
          </cell>
          <cell r="AG602" t="str">
            <v>HONORARIOS EJEC. ISAN</v>
          </cell>
          <cell r="AH602">
            <v>0</v>
          </cell>
          <cell r="AI602">
            <v>0</v>
          </cell>
        </row>
        <row r="603">
          <cell r="A603">
            <v>58003</v>
          </cell>
          <cell r="B603">
            <v>61823</v>
          </cell>
          <cell r="C603" t="str">
            <v>41611-9-023</v>
          </cell>
          <cell r="D603">
            <v>58003</v>
          </cell>
          <cell r="E603">
            <v>580</v>
          </cell>
          <cell r="F603">
            <v>3</v>
          </cell>
          <cell r="G603" t="str">
            <v>HONORARIOS EJEC.POR CONTROL OBLIG.100%</v>
          </cell>
          <cell r="H603">
            <v>201660</v>
          </cell>
          <cell r="I603">
            <v>638529.81999999995</v>
          </cell>
          <cell r="J603">
            <v>543240</v>
          </cell>
          <cell r="K603">
            <v>1383429.8199999998</v>
          </cell>
          <cell r="L603">
            <v>526210</v>
          </cell>
          <cell r="M603">
            <v>462595</v>
          </cell>
          <cell r="N603">
            <v>549714</v>
          </cell>
          <cell r="O603">
            <v>1538519</v>
          </cell>
          <cell r="P603">
            <v>624678</v>
          </cell>
          <cell r="Q603">
            <v>294936.34000000003</v>
          </cell>
          <cell r="S603">
            <v>919614.34000000008</v>
          </cell>
          <cell r="W603">
            <v>0</v>
          </cell>
          <cell r="X603">
            <v>3841563.1599999997</v>
          </cell>
          <cell r="AA603">
            <v>0</v>
          </cell>
          <cell r="AB603">
            <v>3841563.16</v>
          </cell>
          <cell r="AE603">
            <v>580</v>
          </cell>
          <cell r="AF603">
            <v>3</v>
          </cell>
          <cell r="AG603" t="str">
            <v>HONORARIOS EJEC.POR CONTROL OBLIG.100%</v>
          </cell>
          <cell r="AH603">
            <v>294936.34000000003</v>
          </cell>
          <cell r="AI603">
            <v>3841563.16</v>
          </cell>
        </row>
        <row r="604">
          <cell r="A604">
            <v>58004</v>
          </cell>
          <cell r="B604">
            <v>61120</v>
          </cell>
          <cell r="C604" t="str">
            <v>41611-2-020</v>
          </cell>
          <cell r="D604">
            <v>58004</v>
          </cell>
          <cell r="E604">
            <v>580</v>
          </cell>
          <cell r="F604">
            <v>4</v>
          </cell>
          <cell r="G604" t="str">
            <v>HONORARIOS DE EJECUCION ISAN REZAGO</v>
          </cell>
          <cell r="H604">
            <v>0</v>
          </cell>
          <cell r="I604">
            <v>0</v>
          </cell>
          <cell r="J604">
            <v>0</v>
          </cell>
          <cell r="K604">
            <v>0</v>
          </cell>
          <cell r="L604">
            <v>0</v>
          </cell>
          <cell r="M604">
            <v>0</v>
          </cell>
          <cell r="N604">
            <v>0</v>
          </cell>
          <cell r="O604">
            <v>0</v>
          </cell>
          <cell r="P604">
            <v>0</v>
          </cell>
          <cell r="Q604">
            <v>0</v>
          </cell>
          <cell r="S604">
            <v>0</v>
          </cell>
          <cell r="W604">
            <v>0</v>
          </cell>
          <cell r="X604">
            <v>0</v>
          </cell>
          <cell r="AA604">
            <v>0</v>
          </cell>
          <cell r="AB604">
            <v>0</v>
          </cell>
          <cell r="AE604">
            <v>580</v>
          </cell>
          <cell r="AF604">
            <v>4</v>
          </cell>
          <cell r="AG604" t="str">
            <v>HONORARIOS DE EJECUCION ISAN REZAGO</v>
          </cell>
          <cell r="AH604">
            <v>0</v>
          </cell>
          <cell r="AI604">
            <v>0</v>
          </cell>
        </row>
        <row r="605">
          <cell r="A605">
            <v>58005</v>
          </cell>
          <cell r="B605">
            <v>61824</v>
          </cell>
          <cell r="C605" t="str">
            <v>41611-9-024</v>
          </cell>
          <cell r="D605">
            <v>58005</v>
          </cell>
          <cell r="E605">
            <v>580</v>
          </cell>
          <cell r="F605">
            <v>5</v>
          </cell>
          <cell r="G605" t="str">
            <v>HONORARIOS DE NOTIFI CREDITOS Y COBRANZA</v>
          </cell>
          <cell r="H605">
            <v>11400</v>
          </cell>
          <cell r="I605">
            <v>66120</v>
          </cell>
          <cell r="J605">
            <v>147320</v>
          </cell>
          <cell r="K605">
            <v>224840</v>
          </cell>
          <cell r="L605">
            <v>159980</v>
          </cell>
          <cell r="M605">
            <v>79040</v>
          </cell>
          <cell r="N605">
            <v>7220</v>
          </cell>
          <cell r="O605">
            <v>246240</v>
          </cell>
          <cell r="P605">
            <v>102600</v>
          </cell>
          <cell r="Q605">
            <v>339720</v>
          </cell>
          <cell r="S605">
            <v>442320</v>
          </cell>
          <cell r="W605">
            <v>0</v>
          </cell>
          <cell r="X605">
            <v>913400</v>
          </cell>
          <cell r="AA605">
            <v>0</v>
          </cell>
          <cell r="AB605">
            <v>913400</v>
          </cell>
          <cell r="AE605">
            <v>580</v>
          </cell>
          <cell r="AF605">
            <v>5</v>
          </cell>
          <cell r="AG605" t="str">
            <v>HONORARIOS DE NOTIFI CREDITOS Y COBRANZA</v>
          </cell>
          <cell r="AH605">
            <v>339720</v>
          </cell>
          <cell r="AI605">
            <v>913400</v>
          </cell>
        </row>
        <row r="606">
          <cell r="A606">
            <v>58900</v>
          </cell>
          <cell r="B606" t="e">
            <v>#N/A</v>
          </cell>
          <cell r="C606" t="e">
            <v>#N/A</v>
          </cell>
          <cell r="D606">
            <v>58900</v>
          </cell>
          <cell r="E606">
            <v>589</v>
          </cell>
          <cell r="F606">
            <v>0</v>
          </cell>
          <cell r="G606" t="str">
            <v>MULTAS ADMVAS FEDERALES NO FISCALES 98%</v>
          </cell>
          <cell r="H606">
            <v>0</v>
          </cell>
          <cell r="I606">
            <v>0</v>
          </cell>
          <cell r="J606">
            <v>0</v>
          </cell>
          <cell r="K606">
            <v>0</v>
          </cell>
          <cell r="L606">
            <v>0</v>
          </cell>
          <cell r="M606">
            <v>0</v>
          </cell>
          <cell r="N606">
            <v>0</v>
          </cell>
          <cell r="O606">
            <v>0</v>
          </cell>
          <cell r="P606">
            <v>0</v>
          </cell>
          <cell r="Q606">
            <v>0</v>
          </cell>
          <cell r="S606">
            <v>0</v>
          </cell>
          <cell r="W606">
            <v>0</v>
          </cell>
          <cell r="X606">
            <v>0</v>
          </cell>
          <cell r="AA606">
            <v>0</v>
          </cell>
          <cell r="AB606">
            <v>0</v>
          </cell>
          <cell r="AE606">
            <v>589</v>
          </cell>
          <cell r="AF606">
            <v>0</v>
          </cell>
          <cell r="AG606" t="str">
            <v>MULTAS ADMVAS FEDERALES NO FISCALES 98%</v>
          </cell>
          <cell r="AH606">
            <v>0</v>
          </cell>
          <cell r="AI606">
            <v>0</v>
          </cell>
        </row>
        <row r="607">
          <cell r="A607">
            <v>58901</v>
          </cell>
          <cell r="B607">
            <v>61801</v>
          </cell>
          <cell r="C607" t="str">
            <v>41611-9-001</v>
          </cell>
          <cell r="D607">
            <v>58901</v>
          </cell>
          <cell r="E607">
            <v>589</v>
          </cell>
          <cell r="F607">
            <v>1</v>
          </cell>
          <cell r="G607" t="str">
            <v>MULTAS INFRACC LEY FED TRAB 98% (325)</v>
          </cell>
          <cell r="H607">
            <v>74825.259999999995</v>
          </cell>
          <cell r="I607">
            <v>60351.1</v>
          </cell>
          <cell r="J607">
            <v>64416.52</v>
          </cell>
          <cell r="K607">
            <v>199592.87999999998</v>
          </cell>
          <cell r="L607">
            <v>37897.54</v>
          </cell>
          <cell r="M607">
            <v>90340.04</v>
          </cell>
          <cell r="N607">
            <v>60334.53</v>
          </cell>
          <cell r="O607">
            <v>188572.11</v>
          </cell>
          <cell r="P607">
            <v>19353.310000000001</v>
          </cell>
          <cell r="Q607">
            <v>85218.6</v>
          </cell>
          <cell r="S607">
            <v>104571.91</v>
          </cell>
          <cell r="W607">
            <v>0</v>
          </cell>
          <cell r="X607">
            <v>492736.9</v>
          </cell>
          <cell r="AA607">
            <v>0</v>
          </cell>
          <cell r="AB607">
            <v>492736.9</v>
          </cell>
          <cell r="AE607">
            <v>589</v>
          </cell>
          <cell r="AF607">
            <v>1</v>
          </cell>
          <cell r="AG607" t="str">
            <v>MULTAS INFRACC LEY FED TRAB 98% (325)</v>
          </cell>
          <cell r="AH607">
            <v>85218.6</v>
          </cell>
          <cell r="AI607">
            <v>492736.9</v>
          </cell>
        </row>
        <row r="608">
          <cell r="A608">
            <v>58902</v>
          </cell>
          <cell r="B608">
            <v>61802</v>
          </cell>
          <cell r="C608" t="str">
            <v>41611-9-002</v>
          </cell>
          <cell r="D608">
            <v>58902</v>
          </cell>
          <cell r="E608">
            <v>589</v>
          </cell>
          <cell r="F608">
            <v>2</v>
          </cell>
          <cell r="G608" t="str">
            <v>MULTAS INF REGLAM DE TRAN FED 98% (327)</v>
          </cell>
          <cell r="H608">
            <v>7419.85</v>
          </cell>
          <cell r="I608">
            <v>31658.07</v>
          </cell>
          <cell r="J608">
            <v>187855.76</v>
          </cell>
          <cell r="K608">
            <v>226933.68</v>
          </cell>
          <cell r="L608">
            <v>57508.42</v>
          </cell>
          <cell r="M608">
            <v>11368.5</v>
          </cell>
          <cell r="N608">
            <v>11130.36</v>
          </cell>
          <cell r="O608">
            <v>80007.28</v>
          </cell>
          <cell r="P608">
            <v>13553.5</v>
          </cell>
          <cell r="Q608">
            <v>6371.03</v>
          </cell>
          <cell r="S608">
            <v>19924.53</v>
          </cell>
          <cell r="W608">
            <v>0</v>
          </cell>
          <cell r="X608">
            <v>326865.49</v>
          </cell>
          <cell r="AA608">
            <v>0</v>
          </cell>
          <cell r="AB608">
            <v>326865.49</v>
          </cell>
          <cell r="AE608">
            <v>589</v>
          </cell>
          <cell r="AF608">
            <v>2</v>
          </cell>
          <cell r="AG608" t="str">
            <v>MULTAS INF REGLAM DE TRAN FED 98% (327)</v>
          </cell>
          <cell r="AH608">
            <v>6371.03</v>
          </cell>
          <cell r="AI608">
            <v>326865.49</v>
          </cell>
        </row>
        <row r="609">
          <cell r="A609">
            <v>58903</v>
          </cell>
          <cell r="B609">
            <v>61803</v>
          </cell>
          <cell r="C609" t="str">
            <v>41611-9-003</v>
          </cell>
          <cell r="D609">
            <v>58903</v>
          </cell>
          <cell r="E609">
            <v>589</v>
          </cell>
          <cell r="F609">
            <v>3</v>
          </cell>
          <cell r="G609" t="str">
            <v>MULTAS DE LA PROFECO 98% (332)</v>
          </cell>
          <cell r="H609">
            <v>111001.95</v>
          </cell>
          <cell r="I609">
            <v>2677892.5499999998</v>
          </cell>
          <cell r="J609">
            <v>1303656.8899999999</v>
          </cell>
          <cell r="K609">
            <v>4092551.3899999997</v>
          </cell>
          <cell r="L609">
            <v>518484.96</v>
          </cell>
          <cell r="M609">
            <v>422962.52</v>
          </cell>
          <cell r="N609">
            <v>1244770.3899999999</v>
          </cell>
          <cell r="O609">
            <v>2186217.87</v>
          </cell>
          <cell r="P609">
            <v>462021.47</v>
          </cell>
          <cell r="Q609">
            <v>667703.09</v>
          </cell>
          <cell r="S609">
            <v>1129724.56</v>
          </cell>
          <cell r="W609">
            <v>0</v>
          </cell>
          <cell r="X609">
            <v>7408493.8200000003</v>
          </cell>
          <cell r="AA609">
            <v>0</v>
          </cell>
          <cell r="AB609">
            <v>7408493.8200000003</v>
          </cell>
          <cell r="AE609">
            <v>589</v>
          </cell>
          <cell r="AF609">
            <v>3</v>
          </cell>
          <cell r="AG609" t="str">
            <v>MULTAS DE LA PROFECO 98% (332)</v>
          </cell>
          <cell r="AH609">
            <v>667703.09</v>
          </cell>
          <cell r="AI609">
            <v>7408493.8200000003</v>
          </cell>
        </row>
        <row r="610">
          <cell r="A610">
            <v>58904</v>
          </cell>
          <cell r="B610">
            <v>61804</v>
          </cell>
          <cell r="C610" t="str">
            <v>41611-9-004</v>
          </cell>
          <cell r="D610">
            <v>58904</v>
          </cell>
          <cell r="E610">
            <v>589</v>
          </cell>
          <cell r="F610">
            <v>4</v>
          </cell>
          <cell r="G610" t="str">
            <v>MULTAS DE VARIAS DEP FED 98% (334)</v>
          </cell>
          <cell r="H610">
            <v>1172.47</v>
          </cell>
          <cell r="I610">
            <v>0</v>
          </cell>
          <cell r="J610">
            <v>29311.8</v>
          </cell>
          <cell r="K610">
            <v>30484.27</v>
          </cell>
          <cell r="L610">
            <v>119814.51</v>
          </cell>
          <cell r="M610">
            <v>120744.9</v>
          </cell>
          <cell r="N610">
            <v>32859.06</v>
          </cell>
          <cell r="O610">
            <v>273418.46999999997</v>
          </cell>
          <cell r="P610">
            <v>1256412.77</v>
          </cell>
          <cell r="Q610">
            <v>71071.56</v>
          </cell>
          <cell r="S610">
            <v>1327484.33</v>
          </cell>
          <cell r="W610">
            <v>0</v>
          </cell>
          <cell r="X610">
            <v>1631387.07</v>
          </cell>
          <cell r="AA610">
            <v>0</v>
          </cell>
          <cell r="AB610">
            <v>1631387.07</v>
          </cell>
          <cell r="AE610">
            <v>589</v>
          </cell>
          <cell r="AF610">
            <v>4</v>
          </cell>
          <cell r="AG610" t="str">
            <v>MULTAS DE VARIAS DEP FED 98% (334)</v>
          </cell>
          <cell r="AH610">
            <v>71071.56</v>
          </cell>
          <cell r="AI610">
            <v>1631387.07</v>
          </cell>
        </row>
        <row r="611">
          <cell r="A611">
            <v>58905</v>
          </cell>
          <cell r="B611">
            <v>61805</v>
          </cell>
          <cell r="C611" t="str">
            <v>41611-9-005</v>
          </cell>
          <cell r="D611">
            <v>58905</v>
          </cell>
          <cell r="E611">
            <v>589</v>
          </cell>
          <cell r="F611">
            <v>5</v>
          </cell>
          <cell r="G611" t="str">
            <v>MULTAS SECOFI 98%</v>
          </cell>
          <cell r="H611">
            <v>0</v>
          </cell>
          <cell r="I611">
            <v>0</v>
          </cell>
          <cell r="J611">
            <v>0</v>
          </cell>
          <cell r="K611">
            <v>0</v>
          </cell>
          <cell r="L611">
            <v>0</v>
          </cell>
          <cell r="M611">
            <v>0</v>
          </cell>
          <cell r="N611">
            <v>0</v>
          </cell>
          <cell r="O611">
            <v>0</v>
          </cell>
          <cell r="P611">
            <v>0</v>
          </cell>
          <cell r="Q611">
            <v>476.28</v>
          </cell>
          <cell r="S611">
            <v>476.28</v>
          </cell>
          <cell r="W611">
            <v>0</v>
          </cell>
          <cell r="X611">
            <v>476.28</v>
          </cell>
          <cell r="AA611">
            <v>0</v>
          </cell>
          <cell r="AB611">
            <v>476.28</v>
          </cell>
          <cell r="AE611">
            <v>589</v>
          </cell>
          <cell r="AF611">
            <v>5</v>
          </cell>
          <cell r="AG611" t="str">
            <v>MULTAS SECOFI 98%</v>
          </cell>
          <cell r="AH611">
            <v>476.28</v>
          </cell>
          <cell r="AI611">
            <v>476.28</v>
          </cell>
        </row>
        <row r="612">
          <cell r="A612">
            <v>58906</v>
          </cell>
          <cell r="B612">
            <v>61806</v>
          </cell>
          <cell r="C612" t="str">
            <v>41611-9-006</v>
          </cell>
          <cell r="D612">
            <v>58906</v>
          </cell>
          <cell r="E612">
            <v>589</v>
          </cell>
          <cell r="F612">
            <v>6</v>
          </cell>
          <cell r="G612" t="str">
            <v>MULTAS PROFEPA 98%</v>
          </cell>
          <cell r="H612">
            <v>2931.18</v>
          </cell>
          <cell r="I612">
            <v>13831.92</v>
          </cell>
          <cell r="J612">
            <v>27925.1</v>
          </cell>
          <cell r="K612">
            <v>44688.2</v>
          </cell>
          <cell r="L612">
            <v>6615.98</v>
          </cell>
          <cell r="M612">
            <v>30070.55</v>
          </cell>
          <cell r="N612">
            <v>383640.35</v>
          </cell>
          <cell r="O612">
            <v>420326.88</v>
          </cell>
          <cell r="P612">
            <v>566272.56999999995</v>
          </cell>
          <cell r="Q612">
            <v>88594.94</v>
          </cell>
          <cell r="S612">
            <v>654867.51</v>
          </cell>
          <cell r="W612">
            <v>0</v>
          </cell>
          <cell r="X612">
            <v>1119882.5900000001</v>
          </cell>
          <cell r="AA612">
            <v>0</v>
          </cell>
          <cell r="AB612">
            <v>1119882.5900000001</v>
          </cell>
          <cell r="AE612">
            <v>589</v>
          </cell>
          <cell r="AF612">
            <v>6</v>
          </cell>
          <cell r="AG612" t="str">
            <v>MULTAS PROFEPA 98%</v>
          </cell>
          <cell r="AH612">
            <v>88594.94</v>
          </cell>
          <cell r="AI612">
            <v>1119882.5900000001</v>
          </cell>
        </row>
        <row r="613">
          <cell r="A613">
            <v>58910</v>
          </cell>
          <cell r="B613">
            <v>61813</v>
          </cell>
          <cell r="C613" t="str">
            <v>41611-9-007</v>
          </cell>
          <cell r="D613">
            <v>58910</v>
          </cell>
          <cell r="E613">
            <v>589</v>
          </cell>
          <cell r="F613">
            <v>10</v>
          </cell>
          <cell r="G613" t="str">
            <v>DEV. S/MULTAS ADMVAS FED(98%)</v>
          </cell>
          <cell r="H613">
            <v>0</v>
          </cell>
          <cell r="I613">
            <v>0</v>
          </cell>
          <cell r="J613">
            <v>0</v>
          </cell>
          <cell r="K613">
            <v>0</v>
          </cell>
          <cell r="L613">
            <v>0</v>
          </cell>
          <cell r="M613">
            <v>0</v>
          </cell>
          <cell r="N613">
            <v>0</v>
          </cell>
          <cell r="O613">
            <v>0</v>
          </cell>
          <cell r="P613">
            <v>0</v>
          </cell>
          <cell r="Q613">
            <v>0</v>
          </cell>
          <cell r="S613">
            <v>0</v>
          </cell>
          <cell r="W613">
            <v>0</v>
          </cell>
          <cell r="X613">
            <v>0</v>
          </cell>
          <cell r="AA613">
            <v>0</v>
          </cell>
          <cell r="AB613">
            <v>0</v>
          </cell>
          <cell r="AE613">
            <v>589</v>
          </cell>
          <cell r="AF613">
            <v>10</v>
          </cell>
          <cell r="AG613" t="str">
            <v>DEV. S/MULTAS ADMVAS FED(98%)</v>
          </cell>
          <cell r="AH613">
            <v>0</v>
          </cell>
          <cell r="AI613">
            <v>0</v>
          </cell>
        </row>
        <row r="614">
          <cell r="A614">
            <v>58911</v>
          </cell>
          <cell r="B614">
            <v>61825</v>
          </cell>
          <cell r="C614" t="str">
            <v>41611-9-025</v>
          </cell>
          <cell r="E614">
            <v>589</v>
          </cell>
          <cell r="F614">
            <v>11</v>
          </cell>
          <cell r="G614" t="str">
            <v>DES S/ACC S/MULTAS FEDER NO FISCALES 98%</v>
          </cell>
          <cell r="H614">
            <v>0</v>
          </cell>
          <cell r="I614">
            <v>-8319.5</v>
          </cell>
          <cell r="J614">
            <v>-9222.02</v>
          </cell>
          <cell r="K614">
            <v>-17541.52</v>
          </cell>
          <cell r="L614">
            <v>-5716.41</v>
          </cell>
          <cell r="M614">
            <v>-340</v>
          </cell>
          <cell r="N614">
            <v>-8931.8799999999992</v>
          </cell>
          <cell r="O614">
            <v>-14988.289999999999</v>
          </cell>
          <cell r="P614">
            <v>-392.78</v>
          </cell>
          <cell r="Q614">
            <v>0</v>
          </cell>
          <cell r="S614">
            <v>-392.78</v>
          </cell>
          <cell r="W614">
            <v>0</v>
          </cell>
          <cell r="X614">
            <v>-32922.589999999997</v>
          </cell>
          <cell r="AA614">
            <v>0</v>
          </cell>
          <cell r="AB614">
            <v>-32922.589999999997</v>
          </cell>
          <cell r="AE614">
            <v>589</v>
          </cell>
          <cell r="AF614">
            <v>11</v>
          </cell>
          <cell r="AG614" t="str">
            <v>DES S/ACTUAL. D/MULTAS FED. NO FISC. 98%</v>
          </cell>
          <cell r="AH614">
            <v>0</v>
          </cell>
          <cell r="AI614">
            <v>-32922.589999999997</v>
          </cell>
        </row>
        <row r="615">
          <cell r="A615">
            <v>58912</v>
          </cell>
          <cell r="B615">
            <v>61827</v>
          </cell>
          <cell r="C615" t="str">
            <v>41611-9-027</v>
          </cell>
          <cell r="E615">
            <v>589</v>
          </cell>
          <cell r="F615">
            <v>12</v>
          </cell>
          <cell r="G615" t="str">
            <v>DESC.S/MULTAS FEDERALES NO FISCALES 98%</v>
          </cell>
          <cell r="H615">
            <v>0</v>
          </cell>
          <cell r="I615">
            <v>-22393</v>
          </cell>
          <cell r="J615">
            <v>0</v>
          </cell>
          <cell r="K615">
            <v>-22393</v>
          </cell>
          <cell r="L615">
            <v>0</v>
          </cell>
          <cell r="M615">
            <v>0</v>
          </cell>
          <cell r="N615">
            <v>0</v>
          </cell>
          <cell r="O615">
            <v>0</v>
          </cell>
          <cell r="P615">
            <v>0</v>
          </cell>
          <cell r="Q615">
            <v>0</v>
          </cell>
          <cell r="S615">
            <v>0</v>
          </cell>
          <cell r="W615">
            <v>0</v>
          </cell>
          <cell r="X615">
            <v>-22393</v>
          </cell>
          <cell r="AA615">
            <v>0</v>
          </cell>
          <cell r="AB615">
            <v>-22393</v>
          </cell>
          <cell r="AE615">
            <v>589</v>
          </cell>
          <cell r="AF615">
            <v>12</v>
          </cell>
          <cell r="AG615" t="str">
            <v>DESC.S/MULTAS FEDERALES NO FISCALES 98%</v>
          </cell>
          <cell r="AH615">
            <v>0</v>
          </cell>
          <cell r="AI615">
            <v>-22393</v>
          </cell>
        </row>
        <row r="616">
          <cell r="A616">
            <v>57900</v>
          </cell>
          <cell r="B616" t="e">
            <v>#N/A</v>
          </cell>
          <cell r="C616" t="e">
            <v>#N/A</v>
          </cell>
          <cell r="D616">
            <v>57900</v>
          </cell>
          <cell r="E616">
            <v>579</v>
          </cell>
          <cell r="F616">
            <v>0</v>
          </cell>
          <cell r="G616" t="str">
            <v>TOTAL MULTAS</v>
          </cell>
          <cell r="H616">
            <v>197350.71</v>
          </cell>
          <cell r="I616">
            <v>2753021.14</v>
          </cell>
          <cell r="J616">
            <v>1603944.05</v>
          </cell>
          <cell r="K616">
            <v>4554315.9000000004</v>
          </cell>
          <cell r="L616">
            <v>734605</v>
          </cell>
          <cell r="M616">
            <v>675146.51</v>
          </cell>
          <cell r="N616">
            <v>1723802.81</v>
          </cell>
          <cell r="O616">
            <v>3133554.3200000003</v>
          </cell>
          <cell r="P616">
            <v>2317220.84</v>
          </cell>
          <cell r="Q616">
            <v>919435.5</v>
          </cell>
          <cell r="S616">
            <v>3236656.34</v>
          </cell>
          <cell r="W616">
            <v>0</v>
          </cell>
          <cell r="X616">
            <v>10924526.560000001</v>
          </cell>
          <cell r="AA616">
            <v>0</v>
          </cell>
          <cell r="AB616">
            <v>10924526.560000001</v>
          </cell>
          <cell r="AE616">
            <v>579</v>
          </cell>
          <cell r="AF616">
            <v>0</v>
          </cell>
          <cell r="AG616" t="str">
            <v>TOTAL MULTAS</v>
          </cell>
          <cell r="AH616">
            <v>919435.5</v>
          </cell>
          <cell r="AI616">
            <v>10924526.560000001</v>
          </cell>
        </row>
        <row r="617">
          <cell r="A617">
            <v>0</v>
          </cell>
          <cell r="B617" t="e">
            <v>#N/A</v>
          </cell>
          <cell r="C617" t="e">
            <v>#N/A</v>
          </cell>
          <cell r="D617">
            <v>0</v>
          </cell>
          <cell r="G617" t="str">
            <v>SUB TOTAL INCENTIVOS</v>
          </cell>
          <cell r="H617">
            <v>63243104.25</v>
          </cell>
          <cell r="I617">
            <v>41079428.020000003</v>
          </cell>
          <cell r="J617">
            <v>61368827.82</v>
          </cell>
          <cell r="K617">
            <v>165691360.09</v>
          </cell>
          <cell r="L617">
            <v>59008275.100000001</v>
          </cell>
          <cell r="M617">
            <v>57362749.990000002</v>
          </cell>
          <cell r="N617">
            <v>46625489.950000003</v>
          </cell>
          <cell r="O617">
            <v>162996515.04000002</v>
          </cell>
          <cell r="P617">
            <v>63439563.240000002</v>
          </cell>
          <cell r="Q617">
            <v>54970832.659999996</v>
          </cell>
          <cell r="S617">
            <v>118410395.90000001</v>
          </cell>
          <cell r="W617">
            <v>0</v>
          </cell>
          <cell r="X617">
            <v>447098271.03000009</v>
          </cell>
          <cell r="AA617">
            <v>0</v>
          </cell>
          <cell r="AB617">
            <v>447098271.02999997</v>
          </cell>
          <cell r="AE617">
            <v>0</v>
          </cell>
          <cell r="AF617">
            <v>0</v>
          </cell>
          <cell r="AG617" t="str">
            <v>SUB TOTAL INCENTIVOS</v>
          </cell>
          <cell r="AH617">
            <v>54970832.659999996</v>
          </cell>
          <cell r="AI617">
            <v>447098271.02999997</v>
          </cell>
        </row>
        <row r="618">
          <cell r="A618">
            <v>0</v>
          </cell>
          <cell r="B618" t="e">
            <v>#N/A</v>
          </cell>
          <cell r="C618" t="e">
            <v>#N/A</v>
          </cell>
          <cell r="D618">
            <v>0</v>
          </cell>
          <cell r="G618" t="str">
            <v>TOTAL APROVECHAMIENTOS</v>
          </cell>
          <cell r="H618">
            <v>574531138.25999999</v>
          </cell>
          <cell r="I618">
            <v>60074443.189999998</v>
          </cell>
          <cell r="J618">
            <v>1543268614.53</v>
          </cell>
          <cell r="K618">
            <v>2177874195.98</v>
          </cell>
          <cell r="L618">
            <v>116931793.23999999</v>
          </cell>
          <cell r="M618">
            <v>1680036507.25</v>
          </cell>
          <cell r="N618">
            <v>1331348046.1800001</v>
          </cell>
          <cell r="O618">
            <v>3128316346.6700001</v>
          </cell>
          <cell r="P618">
            <v>797567155.91999996</v>
          </cell>
          <cell r="Q618">
            <v>1935557226.3199999</v>
          </cell>
          <cell r="S618">
            <v>2733124382.2399998</v>
          </cell>
          <cell r="W618">
            <v>0</v>
          </cell>
          <cell r="X618">
            <v>8039314924.8899994</v>
          </cell>
          <cell r="AA618">
            <v>0</v>
          </cell>
          <cell r="AB618">
            <v>8039314924.8900003</v>
          </cell>
          <cell r="AE618">
            <v>0</v>
          </cell>
          <cell r="AF618">
            <v>0</v>
          </cell>
          <cell r="AG618" t="str">
            <v>TOTAL APROVECHAMIENTOS</v>
          </cell>
          <cell r="AH618">
            <v>1935557226.3199999</v>
          </cell>
          <cell r="AI618">
            <v>8039314924.8900003</v>
          </cell>
        </row>
        <row r="619">
          <cell r="A619">
            <v>0</v>
          </cell>
          <cell r="B619" t="e">
            <v>#N/A</v>
          </cell>
          <cell r="C619" t="e">
            <v>#N/A</v>
          </cell>
          <cell r="D619">
            <v>0</v>
          </cell>
          <cell r="G619" t="str">
            <v>PARTICIPACION ESTATAL EN  IMPUESTOS FEDERALES COORDINADOS</v>
          </cell>
          <cell r="H619">
            <v>0</v>
          </cell>
          <cell r="I619">
            <v>0</v>
          </cell>
          <cell r="J619">
            <v>0</v>
          </cell>
          <cell r="K619">
            <v>0</v>
          </cell>
          <cell r="L619">
            <v>0</v>
          </cell>
          <cell r="M619">
            <v>0</v>
          </cell>
          <cell r="N619">
            <v>0</v>
          </cell>
          <cell r="O619">
            <v>0</v>
          </cell>
          <cell r="P619">
            <v>0</v>
          </cell>
          <cell r="Q619">
            <v>0</v>
          </cell>
          <cell r="S619">
            <v>0</v>
          </cell>
          <cell r="W619">
            <v>0</v>
          </cell>
          <cell r="X619">
            <v>0</v>
          </cell>
          <cell r="AA619">
            <v>0</v>
          </cell>
          <cell r="AB619">
            <v>0</v>
          </cell>
          <cell r="AE619">
            <v>0</v>
          </cell>
          <cell r="AF619">
            <v>0</v>
          </cell>
          <cell r="AG619" t="str">
            <v>PARTICIPACION ESTATAL EN  IMPUESTOS FEDERALES COORDINADOS</v>
          </cell>
          <cell r="AH619">
            <v>0</v>
          </cell>
          <cell r="AI619">
            <v>0</v>
          </cell>
        </row>
        <row r="620">
          <cell r="A620">
            <v>51300</v>
          </cell>
          <cell r="B620">
            <v>81101</v>
          </cell>
          <cell r="C620" t="str">
            <v>42111-1-001</v>
          </cell>
          <cell r="D620">
            <v>51300</v>
          </cell>
          <cell r="E620">
            <v>513</v>
          </cell>
          <cell r="F620">
            <v>0</v>
          </cell>
          <cell r="G620" t="str">
            <v>FONDO DE PART. FEDERALES AÑOS ANTERIORES</v>
          </cell>
          <cell r="H620">
            <v>0</v>
          </cell>
          <cell r="I620">
            <v>315224112</v>
          </cell>
          <cell r="J620">
            <v>0</v>
          </cell>
          <cell r="K620">
            <v>315224112</v>
          </cell>
          <cell r="L620">
            <v>0</v>
          </cell>
          <cell r="M620">
            <v>34479506</v>
          </cell>
          <cell r="N620">
            <v>0</v>
          </cell>
          <cell r="O620">
            <v>34479506</v>
          </cell>
          <cell r="P620">
            <v>0</v>
          </cell>
          <cell r="Q620">
            <v>0</v>
          </cell>
          <cell r="S620">
            <v>0</v>
          </cell>
          <cell r="W620">
            <v>0</v>
          </cell>
          <cell r="X620">
            <v>349703618</v>
          </cell>
          <cell r="AA620">
            <v>0</v>
          </cell>
          <cell r="AB620">
            <v>349703618</v>
          </cell>
          <cell r="AE620">
            <v>513</v>
          </cell>
          <cell r="AF620">
            <v>0</v>
          </cell>
          <cell r="AG620" t="str">
            <v>FONDO DE PART. FEDERALES AÑOS ANTERIORES</v>
          </cell>
          <cell r="AH620">
            <v>0</v>
          </cell>
          <cell r="AI620">
            <v>349703618</v>
          </cell>
        </row>
        <row r="621">
          <cell r="A621">
            <v>51400</v>
          </cell>
          <cell r="B621">
            <v>81102</v>
          </cell>
          <cell r="C621" t="str">
            <v>42111-1-002</v>
          </cell>
          <cell r="D621">
            <v>51400</v>
          </cell>
          <cell r="E621">
            <v>514</v>
          </cell>
          <cell r="F621">
            <v>0</v>
          </cell>
          <cell r="G621" t="str">
            <v>FONDO DE FISCALIZACION</v>
          </cell>
          <cell r="H621">
            <v>111291421</v>
          </cell>
          <cell r="I621">
            <v>53091560</v>
          </cell>
          <cell r="J621">
            <v>53091560</v>
          </cell>
          <cell r="K621">
            <v>217474541</v>
          </cell>
          <cell r="L621">
            <v>122395950</v>
          </cell>
          <cell r="M621">
            <v>60121377</v>
          </cell>
          <cell r="N621">
            <v>53091560</v>
          </cell>
          <cell r="O621">
            <v>235608887</v>
          </cell>
          <cell r="P621">
            <v>99368469</v>
          </cell>
          <cell r="Q621">
            <v>58022944</v>
          </cell>
          <cell r="S621">
            <v>157391413</v>
          </cell>
          <cell r="W621">
            <v>0</v>
          </cell>
          <cell r="X621">
            <v>610474841</v>
          </cell>
          <cell r="AA621">
            <v>0</v>
          </cell>
          <cell r="AB621">
            <v>610474841</v>
          </cell>
          <cell r="AE621">
            <v>514</v>
          </cell>
          <cell r="AF621">
            <v>0</v>
          </cell>
          <cell r="AG621" t="str">
            <v>FONDO DE FISCALIZACION</v>
          </cell>
          <cell r="AH621">
            <v>58022944</v>
          </cell>
          <cell r="AI621">
            <v>610474841</v>
          </cell>
        </row>
        <row r="622">
          <cell r="A622">
            <v>53400</v>
          </cell>
          <cell r="B622">
            <v>81103</v>
          </cell>
          <cell r="C622" t="str">
            <v>42111-1-003</v>
          </cell>
          <cell r="D622">
            <v>53400</v>
          </cell>
          <cell r="E622">
            <v>534</v>
          </cell>
          <cell r="F622">
            <v>0</v>
          </cell>
          <cell r="G622" t="str">
            <v>FONDO GENERAL DE PARTICIPACIONES</v>
          </cell>
          <cell r="H622">
            <v>1692370619</v>
          </cell>
          <cell r="I622">
            <v>1784552973</v>
          </cell>
          <cell r="J622">
            <v>1496428021</v>
          </cell>
          <cell r="K622">
            <v>4973351613</v>
          </cell>
          <cell r="L622">
            <v>1518653507</v>
          </cell>
          <cell r="M622">
            <v>1464652612</v>
          </cell>
          <cell r="N622">
            <v>1327807310</v>
          </cell>
          <cell r="O622">
            <v>4311113429</v>
          </cell>
          <cell r="P622">
            <v>1404995159</v>
          </cell>
          <cell r="Q622">
            <v>1406037744</v>
          </cell>
          <cell r="S622">
            <v>2811032903</v>
          </cell>
          <cell r="W622">
            <v>0</v>
          </cell>
          <cell r="X622">
            <v>12095497945</v>
          </cell>
          <cell r="AA622">
            <v>0</v>
          </cell>
          <cell r="AB622">
            <v>12095497945</v>
          </cell>
          <cell r="AE622">
            <v>534</v>
          </cell>
          <cell r="AF622">
            <v>0</v>
          </cell>
          <cell r="AG622" t="str">
            <v>FONDO GENERAL DE PARTICIPACIONES</v>
          </cell>
          <cell r="AH622">
            <v>1406037744</v>
          </cell>
          <cell r="AI622">
            <v>12095497945</v>
          </cell>
        </row>
        <row r="623">
          <cell r="A623">
            <v>53500</v>
          </cell>
          <cell r="B623">
            <v>81104</v>
          </cell>
          <cell r="C623" t="str">
            <v>42111-1-004</v>
          </cell>
          <cell r="D623">
            <v>53500</v>
          </cell>
          <cell r="E623">
            <v>535</v>
          </cell>
          <cell r="F623">
            <v>0</v>
          </cell>
          <cell r="G623" t="str">
            <v>IMP ESP S/PROD Y SERV ALC, TAB Y CERVEZA</v>
          </cell>
          <cell r="H623">
            <v>52458598</v>
          </cell>
          <cell r="I623">
            <v>58307627</v>
          </cell>
          <cell r="J623">
            <v>74354834</v>
          </cell>
          <cell r="K623">
            <v>185121059</v>
          </cell>
          <cell r="L623">
            <v>32474868</v>
          </cell>
          <cell r="M623">
            <v>36919240</v>
          </cell>
          <cell r="N623">
            <v>60514835</v>
          </cell>
          <cell r="O623">
            <v>129908943</v>
          </cell>
          <cell r="P623">
            <v>58055630</v>
          </cell>
          <cell r="Q623">
            <v>53428720</v>
          </cell>
          <cell r="S623">
            <v>111484350</v>
          </cell>
          <cell r="W623">
            <v>0</v>
          </cell>
          <cell r="X623">
            <v>426514352</v>
          </cell>
          <cell r="AA623">
            <v>0</v>
          </cell>
          <cell r="AB623">
            <v>426514352</v>
          </cell>
          <cell r="AE623">
            <v>535</v>
          </cell>
          <cell r="AF623">
            <v>0</v>
          </cell>
          <cell r="AG623" t="str">
            <v>IMP ESP S/PROD Y SERV ALC, TAB Y CERVEZA</v>
          </cell>
          <cell r="AH623">
            <v>53428720</v>
          </cell>
          <cell r="AI623">
            <v>426514352</v>
          </cell>
        </row>
        <row r="624">
          <cell r="A624">
            <v>53501</v>
          </cell>
          <cell r="B624">
            <v>81105</v>
          </cell>
          <cell r="C624" t="str">
            <v>42111-1-005</v>
          </cell>
          <cell r="D624">
            <v>53501</v>
          </cell>
          <cell r="E624">
            <v>535</v>
          </cell>
          <cell r="F624">
            <v>1</v>
          </cell>
          <cell r="G624" t="str">
            <v>I.E.P.S. EJERCICIOS ANTERIORES</v>
          </cell>
          <cell r="H624">
            <v>0</v>
          </cell>
          <cell r="I624">
            <v>4739095</v>
          </cell>
          <cell r="J624">
            <v>0</v>
          </cell>
          <cell r="K624">
            <v>4739095</v>
          </cell>
          <cell r="L624">
            <v>0</v>
          </cell>
          <cell r="M624">
            <v>-203782</v>
          </cell>
          <cell r="N624">
            <v>0</v>
          </cell>
          <cell r="O624">
            <v>-203782</v>
          </cell>
          <cell r="P624">
            <v>0</v>
          </cell>
          <cell r="Q624">
            <v>0</v>
          </cell>
          <cell r="S624">
            <v>0</v>
          </cell>
          <cell r="W624">
            <v>0</v>
          </cell>
          <cell r="X624">
            <v>4535313</v>
          </cell>
          <cell r="AA624">
            <v>0</v>
          </cell>
          <cell r="AB624">
            <v>4535313</v>
          </cell>
          <cell r="AE624">
            <v>535</v>
          </cell>
          <cell r="AF624">
            <v>1</v>
          </cell>
          <cell r="AG624" t="str">
            <v>I.E.P.S. EJERCICIOS ANTERIORES</v>
          </cell>
          <cell r="AH624">
            <v>0</v>
          </cell>
          <cell r="AI624">
            <v>4535313</v>
          </cell>
        </row>
        <row r="625">
          <cell r="A625">
            <v>53600</v>
          </cell>
          <cell r="B625">
            <v>81106</v>
          </cell>
          <cell r="C625" t="str">
            <v>42111-1-006</v>
          </cell>
          <cell r="D625">
            <v>53600</v>
          </cell>
          <cell r="E625">
            <v>536</v>
          </cell>
          <cell r="F625">
            <v>0</v>
          </cell>
          <cell r="G625" t="str">
            <v>FONDO DE FOMENTO MUNICIPAL</v>
          </cell>
          <cell r="H625">
            <v>43534098</v>
          </cell>
          <cell r="I625">
            <v>47928300</v>
          </cell>
          <cell r="J625">
            <v>34189829</v>
          </cell>
          <cell r="K625">
            <v>125652227</v>
          </cell>
          <cell r="L625">
            <v>35249592</v>
          </cell>
          <cell r="M625">
            <v>32673896</v>
          </cell>
          <cell r="N625">
            <v>30096851</v>
          </cell>
          <cell r="O625">
            <v>98020339</v>
          </cell>
          <cell r="P625">
            <v>39569138</v>
          </cell>
          <cell r="Q625">
            <v>31441888</v>
          </cell>
          <cell r="S625">
            <v>71011026</v>
          </cell>
          <cell r="W625">
            <v>0</v>
          </cell>
          <cell r="X625">
            <v>294683592</v>
          </cell>
          <cell r="AA625">
            <v>0</v>
          </cell>
          <cell r="AB625">
            <v>294683592</v>
          </cell>
          <cell r="AE625">
            <v>536</v>
          </cell>
          <cell r="AF625">
            <v>0</v>
          </cell>
          <cell r="AG625" t="str">
            <v>FONDO DE FOMENTO MUNICIPAL</v>
          </cell>
          <cell r="AH625">
            <v>31441888</v>
          </cell>
          <cell r="AI625">
            <v>294683592</v>
          </cell>
        </row>
        <row r="626">
          <cell r="A626">
            <v>53700</v>
          </cell>
          <cell r="B626">
            <v>81107</v>
          </cell>
          <cell r="C626" t="str">
            <v>42111-1-007</v>
          </cell>
          <cell r="D626">
            <v>53700</v>
          </cell>
          <cell r="E626">
            <v>537</v>
          </cell>
          <cell r="F626">
            <v>0</v>
          </cell>
          <cell r="G626" t="str">
            <v>FONDO DE FOMENTO AÑOS ANTERIORES</v>
          </cell>
          <cell r="H626">
            <v>0</v>
          </cell>
          <cell r="I626">
            <v>14408620</v>
          </cell>
          <cell r="J626">
            <v>0</v>
          </cell>
          <cell r="K626">
            <v>14408620</v>
          </cell>
          <cell r="L626">
            <v>0</v>
          </cell>
          <cell r="M626">
            <v>-335491</v>
          </cell>
          <cell r="N626">
            <v>0</v>
          </cell>
          <cell r="O626">
            <v>-335491</v>
          </cell>
          <cell r="P626">
            <v>0</v>
          </cell>
          <cell r="Q626">
            <v>0</v>
          </cell>
          <cell r="S626">
            <v>0</v>
          </cell>
          <cell r="W626">
            <v>0</v>
          </cell>
          <cell r="X626">
            <v>14073129</v>
          </cell>
          <cell r="AA626">
            <v>0</v>
          </cell>
          <cell r="AB626">
            <v>14073129</v>
          </cell>
          <cell r="AE626">
            <v>537</v>
          </cell>
          <cell r="AF626">
            <v>0</v>
          </cell>
          <cell r="AG626" t="str">
            <v>FONDO DE FOMENTO AÑOS ANTERIORES</v>
          </cell>
          <cell r="AH626">
            <v>0</v>
          </cell>
          <cell r="AI626">
            <v>14073129</v>
          </cell>
        </row>
        <row r="627">
          <cell r="A627">
            <v>53800</v>
          </cell>
          <cell r="B627" t="e">
            <v>#N/A</v>
          </cell>
          <cell r="C627" t="e">
            <v>#N/A</v>
          </cell>
          <cell r="D627">
            <v>53800</v>
          </cell>
          <cell r="E627">
            <v>538</v>
          </cell>
          <cell r="F627">
            <v>0</v>
          </cell>
          <cell r="G627" t="str">
            <v>I.S.A.N. PAGOS PROVISIONALES</v>
          </cell>
          <cell r="H627">
            <v>0</v>
          </cell>
          <cell r="I627">
            <v>0</v>
          </cell>
          <cell r="J627">
            <v>0</v>
          </cell>
          <cell r="K627">
            <v>0</v>
          </cell>
          <cell r="L627">
            <v>0</v>
          </cell>
          <cell r="M627">
            <v>0</v>
          </cell>
          <cell r="N627">
            <v>0</v>
          </cell>
          <cell r="O627">
            <v>0</v>
          </cell>
          <cell r="P627">
            <v>0</v>
          </cell>
          <cell r="Q627">
            <v>0</v>
          </cell>
          <cell r="S627">
            <v>0</v>
          </cell>
          <cell r="W627">
            <v>0</v>
          </cell>
          <cell r="X627">
            <v>0</v>
          </cell>
          <cell r="AA627">
            <v>0</v>
          </cell>
          <cell r="AB627">
            <v>0</v>
          </cell>
          <cell r="AE627">
            <v>538</v>
          </cell>
          <cell r="AF627">
            <v>0</v>
          </cell>
          <cell r="AG627" t="str">
            <v>I.S.A.N. PAGOS PROVISIONALES</v>
          </cell>
          <cell r="AH627">
            <v>0</v>
          </cell>
          <cell r="AI627">
            <v>0</v>
          </cell>
        </row>
        <row r="628">
          <cell r="A628">
            <v>53802</v>
          </cell>
          <cell r="B628">
            <v>61116</v>
          </cell>
          <cell r="C628" t="str">
            <v>41611-2-015</v>
          </cell>
          <cell r="D628">
            <v>53802</v>
          </cell>
          <cell r="E628">
            <v>538</v>
          </cell>
          <cell r="F628">
            <v>2</v>
          </cell>
          <cell r="G628" t="str">
            <v>RECARGOS DE I.S.A.N.</v>
          </cell>
          <cell r="H628">
            <v>0</v>
          </cell>
          <cell r="I628">
            <v>0</v>
          </cell>
          <cell r="J628">
            <v>0</v>
          </cell>
          <cell r="K628">
            <v>0</v>
          </cell>
          <cell r="L628">
            <v>3408</v>
          </cell>
          <cell r="M628">
            <v>0</v>
          </cell>
          <cell r="N628">
            <v>0</v>
          </cell>
          <cell r="O628">
            <v>3408</v>
          </cell>
          <cell r="P628">
            <v>0</v>
          </cell>
          <cell r="Q628">
            <v>0</v>
          </cell>
          <cell r="S628">
            <v>0</v>
          </cell>
          <cell r="W628">
            <v>0</v>
          </cell>
          <cell r="X628">
            <v>3408</v>
          </cell>
          <cell r="AA628">
            <v>0</v>
          </cell>
          <cell r="AB628">
            <v>3408</v>
          </cell>
          <cell r="AE628">
            <v>538</v>
          </cell>
          <cell r="AF628">
            <v>2</v>
          </cell>
          <cell r="AG628" t="str">
            <v>RECARGOS DE I.S.A.N.</v>
          </cell>
          <cell r="AH628">
            <v>0</v>
          </cell>
          <cell r="AI628">
            <v>3408</v>
          </cell>
        </row>
        <row r="629">
          <cell r="A629">
            <v>53803</v>
          </cell>
          <cell r="B629">
            <v>61114</v>
          </cell>
          <cell r="C629" t="str">
            <v>41611-2-013</v>
          </cell>
          <cell r="D629">
            <v>53803</v>
          </cell>
          <cell r="E629">
            <v>538</v>
          </cell>
          <cell r="F629">
            <v>3</v>
          </cell>
          <cell r="G629" t="str">
            <v>SANCIONES ISAN</v>
          </cell>
          <cell r="H629">
            <v>0</v>
          </cell>
          <cell r="I629">
            <v>0</v>
          </cell>
          <cell r="J629">
            <v>8820</v>
          </cell>
          <cell r="K629">
            <v>8820</v>
          </cell>
          <cell r="L629">
            <v>4900</v>
          </cell>
          <cell r="M629">
            <v>3920</v>
          </cell>
          <cell r="N629">
            <v>17640</v>
          </cell>
          <cell r="O629">
            <v>26460</v>
          </cell>
          <cell r="P629">
            <v>0</v>
          </cell>
          <cell r="Q629">
            <v>1960</v>
          </cell>
          <cell r="S629">
            <v>1960</v>
          </cell>
          <cell r="W629">
            <v>0</v>
          </cell>
          <cell r="X629">
            <v>37240</v>
          </cell>
          <cell r="AA629">
            <v>0</v>
          </cell>
          <cell r="AB629">
            <v>37240</v>
          </cell>
          <cell r="AE629">
            <v>538</v>
          </cell>
          <cell r="AF629">
            <v>3</v>
          </cell>
          <cell r="AG629" t="str">
            <v>SANCIONES ISAN</v>
          </cell>
          <cell r="AH629">
            <v>1960</v>
          </cell>
          <cell r="AI629">
            <v>37240</v>
          </cell>
        </row>
        <row r="630">
          <cell r="A630">
            <v>53809</v>
          </cell>
          <cell r="B630">
            <v>61101</v>
          </cell>
          <cell r="C630" t="str">
            <v>41611-2-001</v>
          </cell>
          <cell r="D630">
            <v>53809</v>
          </cell>
          <cell r="E630">
            <v>538</v>
          </cell>
          <cell r="F630">
            <v>9</v>
          </cell>
          <cell r="G630" t="str">
            <v>I.S.A.N. PAGOS PROVISIONALES</v>
          </cell>
          <cell r="H630">
            <v>6756927</v>
          </cell>
          <cell r="I630">
            <v>21428883.809999999</v>
          </cell>
          <cell r="J630">
            <v>23493718</v>
          </cell>
          <cell r="K630">
            <v>51679528.810000002</v>
          </cell>
          <cell r="L630">
            <v>28495891</v>
          </cell>
          <cell r="M630">
            <v>21781438</v>
          </cell>
          <cell r="N630">
            <v>29987294</v>
          </cell>
          <cell r="O630">
            <v>80264623</v>
          </cell>
          <cell r="P630">
            <v>25987829.280000001</v>
          </cell>
          <cell r="Q630">
            <v>26539054</v>
          </cell>
          <cell r="S630">
            <v>52526883.280000001</v>
          </cell>
          <cell r="W630">
            <v>0</v>
          </cell>
          <cell r="X630">
            <v>184471035.09</v>
          </cell>
          <cell r="AA630">
            <v>0</v>
          </cell>
          <cell r="AB630">
            <v>184471035.09</v>
          </cell>
          <cell r="AE630">
            <v>538</v>
          </cell>
          <cell r="AF630">
            <v>9</v>
          </cell>
          <cell r="AG630" t="str">
            <v>I.S.A.N. PAGOS PROVISIONALES</v>
          </cell>
          <cell r="AH630">
            <v>26539054</v>
          </cell>
          <cell r="AI630">
            <v>184471035.09</v>
          </cell>
        </row>
        <row r="631">
          <cell r="A631">
            <v>53810</v>
          </cell>
          <cell r="B631">
            <v>61105</v>
          </cell>
          <cell r="C631" t="str">
            <v>41611-2-005</v>
          </cell>
          <cell r="D631">
            <v>53810</v>
          </cell>
          <cell r="E631">
            <v>538</v>
          </cell>
          <cell r="F631">
            <v>10</v>
          </cell>
          <cell r="G631" t="str">
            <v>ACTUALIZACION DE I.S.A.N.</v>
          </cell>
          <cell r="H631">
            <v>0</v>
          </cell>
          <cell r="I631">
            <v>0</v>
          </cell>
          <cell r="J631">
            <v>0</v>
          </cell>
          <cell r="K631">
            <v>0</v>
          </cell>
          <cell r="L631">
            <v>948</v>
          </cell>
          <cell r="M631">
            <v>0</v>
          </cell>
          <cell r="N631">
            <v>0</v>
          </cell>
          <cell r="O631">
            <v>948</v>
          </cell>
          <cell r="P631">
            <v>0</v>
          </cell>
          <cell r="Q631">
            <v>0</v>
          </cell>
          <cell r="S631">
            <v>0</v>
          </cell>
          <cell r="W631">
            <v>0</v>
          </cell>
          <cell r="X631">
            <v>948</v>
          </cell>
          <cell r="AA631">
            <v>0</v>
          </cell>
          <cell r="AB631">
            <v>948</v>
          </cell>
          <cell r="AE631">
            <v>538</v>
          </cell>
          <cell r="AF631">
            <v>10</v>
          </cell>
          <cell r="AG631" t="str">
            <v>ACTUALIZACION DE I.S.A.N.</v>
          </cell>
          <cell r="AH631">
            <v>0</v>
          </cell>
          <cell r="AI631">
            <v>948</v>
          </cell>
        </row>
        <row r="632">
          <cell r="A632">
            <v>53811</v>
          </cell>
          <cell r="B632">
            <v>61102</v>
          </cell>
          <cell r="C632" t="str">
            <v>41611-2-003</v>
          </cell>
          <cell r="D632">
            <v>53811</v>
          </cell>
          <cell r="E632">
            <v>538</v>
          </cell>
          <cell r="F632">
            <v>11</v>
          </cell>
          <cell r="G632" t="str">
            <v>FONDO DE COMPENSACION DEL I.S.A.N.</v>
          </cell>
          <cell r="H632">
            <v>11508566</v>
          </cell>
          <cell r="I632">
            <v>11508566</v>
          </cell>
          <cell r="J632">
            <v>11508566</v>
          </cell>
          <cell r="K632">
            <v>34525698</v>
          </cell>
          <cell r="L632">
            <v>11508566</v>
          </cell>
          <cell r="M632">
            <v>11508566</v>
          </cell>
          <cell r="N632">
            <v>11508566</v>
          </cell>
          <cell r="O632">
            <v>34525698</v>
          </cell>
          <cell r="P632">
            <v>11508566</v>
          </cell>
          <cell r="Q632">
            <v>11508566</v>
          </cell>
          <cell r="S632">
            <v>23017132</v>
          </cell>
          <cell r="W632">
            <v>0</v>
          </cell>
          <cell r="X632">
            <v>92068528</v>
          </cell>
          <cell r="AA632">
            <v>0</v>
          </cell>
          <cell r="AB632">
            <v>92068528</v>
          </cell>
          <cell r="AE632">
            <v>538</v>
          </cell>
          <cell r="AF632">
            <v>11</v>
          </cell>
          <cell r="AG632" t="str">
            <v>FONDO DE COMPENSACION DEL I.S.A.N.</v>
          </cell>
          <cell r="AH632">
            <v>11508566</v>
          </cell>
          <cell r="AI632">
            <v>92068528</v>
          </cell>
        </row>
        <row r="633">
          <cell r="A633">
            <v>53812</v>
          </cell>
          <cell r="B633">
            <v>61111</v>
          </cell>
          <cell r="C633" t="str">
            <v>41611-2-011</v>
          </cell>
          <cell r="D633">
            <v>53812</v>
          </cell>
          <cell r="E633">
            <v>538</v>
          </cell>
          <cell r="F633">
            <v>12</v>
          </cell>
          <cell r="G633" t="str">
            <v>MULTAS POR AUTOCORRECCION I.S.A.N.</v>
          </cell>
          <cell r="H633">
            <v>0</v>
          </cell>
          <cell r="I633">
            <v>0</v>
          </cell>
          <cell r="J633">
            <v>0</v>
          </cell>
          <cell r="K633">
            <v>0</v>
          </cell>
          <cell r="L633">
            <v>0</v>
          </cell>
          <cell r="M633">
            <v>0</v>
          </cell>
          <cell r="N633">
            <v>0</v>
          </cell>
          <cell r="O633">
            <v>0</v>
          </cell>
          <cell r="P633">
            <v>0</v>
          </cell>
          <cell r="Q633">
            <v>0</v>
          </cell>
          <cell r="S633">
            <v>0</v>
          </cell>
          <cell r="W633">
            <v>0</v>
          </cell>
          <cell r="X633">
            <v>0</v>
          </cell>
          <cell r="AA633">
            <v>0</v>
          </cell>
          <cell r="AB633">
            <v>0</v>
          </cell>
          <cell r="AE633">
            <v>538</v>
          </cell>
          <cell r="AF633">
            <v>12</v>
          </cell>
          <cell r="AG633" t="str">
            <v>MULTAS POR AUTOCORRECCION I.S.A.N.</v>
          </cell>
          <cell r="AH633">
            <v>0</v>
          </cell>
          <cell r="AI633">
            <v>0</v>
          </cell>
        </row>
        <row r="634">
          <cell r="A634">
            <v>53813</v>
          </cell>
          <cell r="B634">
            <v>61122</v>
          </cell>
          <cell r="C634">
            <v>0</v>
          </cell>
          <cell r="D634">
            <v>53813</v>
          </cell>
          <cell r="E634">
            <v>538</v>
          </cell>
          <cell r="F634">
            <v>13</v>
          </cell>
          <cell r="G634" t="str">
            <v>INCENTIVOS POR ISAN REZAGO</v>
          </cell>
          <cell r="H634">
            <v>0</v>
          </cell>
          <cell r="I634">
            <v>0</v>
          </cell>
          <cell r="J634">
            <v>0</v>
          </cell>
          <cell r="K634">
            <v>0</v>
          </cell>
          <cell r="L634">
            <v>0</v>
          </cell>
          <cell r="M634">
            <v>0</v>
          </cell>
          <cell r="N634">
            <v>0</v>
          </cell>
          <cell r="O634">
            <v>0</v>
          </cell>
          <cell r="P634">
            <v>0</v>
          </cell>
          <cell r="Q634">
            <v>0</v>
          </cell>
          <cell r="S634">
            <v>0</v>
          </cell>
          <cell r="W634">
            <v>0</v>
          </cell>
          <cell r="X634">
            <v>0</v>
          </cell>
          <cell r="AA634">
            <v>0</v>
          </cell>
          <cell r="AB634">
            <v>0</v>
          </cell>
          <cell r="AE634">
            <v>538</v>
          </cell>
          <cell r="AF634">
            <v>13</v>
          </cell>
          <cell r="AG634" t="str">
            <v>INCENTIVOS POR ISAN REZAGO</v>
          </cell>
          <cell r="AH634">
            <v>0</v>
          </cell>
          <cell r="AI634">
            <v>0</v>
          </cell>
        </row>
        <row r="635">
          <cell r="A635">
            <v>53814</v>
          </cell>
          <cell r="B635">
            <v>61113</v>
          </cell>
          <cell r="C635" t="str">
            <v>41611-2-016</v>
          </cell>
          <cell r="D635">
            <v>53814</v>
          </cell>
          <cell r="E635">
            <v>538</v>
          </cell>
          <cell r="F635">
            <v>14</v>
          </cell>
          <cell r="G635" t="str">
            <v>RECARGOS ISAN REZAGO</v>
          </cell>
          <cell r="H635">
            <v>6306</v>
          </cell>
          <cell r="I635">
            <v>34105</v>
          </cell>
          <cell r="J635">
            <v>125305</v>
          </cell>
          <cell r="K635">
            <v>165716</v>
          </cell>
          <cell r="L635">
            <v>5410</v>
          </cell>
          <cell r="M635">
            <v>3793</v>
          </cell>
          <cell r="N635">
            <v>8569</v>
          </cell>
          <cell r="O635">
            <v>17772</v>
          </cell>
          <cell r="P635">
            <v>4187</v>
          </cell>
          <cell r="Q635">
            <v>10397</v>
          </cell>
          <cell r="S635">
            <v>14584</v>
          </cell>
          <cell r="W635">
            <v>0</v>
          </cell>
          <cell r="X635">
            <v>198072</v>
          </cell>
          <cell r="AA635">
            <v>0</v>
          </cell>
          <cell r="AB635">
            <v>198072</v>
          </cell>
          <cell r="AE635">
            <v>538</v>
          </cell>
          <cell r="AF635">
            <v>14</v>
          </cell>
          <cell r="AG635" t="str">
            <v>RECARGOS ISAN REZAGO</v>
          </cell>
          <cell r="AH635">
            <v>10397</v>
          </cell>
          <cell r="AI635">
            <v>198072</v>
          </cell>
        </row>
        <row r="636">
          <cell r="A636">
            <v>53815</v>
          </cell>
          <cell r="B636">
            <v>61115</v>
          </cell>
          <cell r="C636" t="str">
            <v>41611-2-014</v>
          </cell>
          <cell r="D636">
            <v>53815</v>
          </cell>
          <cell r="E636">
            <v>538</v>
          </cell>
          <cell r="F636">
            <v>15</v>
          </cell>
          <cell r="G636" t="str">
            <v>SANCIONES ISAN REZAGO</v>
          </cell>
          <cell r="H636">
            <v>0</v>
          </cell>
          <cell r="I636">
            <v>0</v>
          </cell>
          <cell r="J636">
            <v>0</v>
          </cell>
          <cell r="K636">
            <v>0</v>
          </cell>
          <cell r="L636">
            <v>0</v>
          </cell>
          <cell r="M636">
            <v>0</v>
          </cell>
          <cell r="N636">
            <v>0</v>
          </cell>
          <cell r="O636">
            <v>0</v>
          </cell>
          <cell r="P636">
            <v>0</v>
          </cell>
          <cell r="Q636">
            <v>0</v>
          </cell>
          <cell r="S636">
            <v>0</v>
          </cell>
          <cell r="W636">
            <v>0</v>
          </cell>
          <cell r="X636">
            <v>0</v>
          </cell>
          <cell r="AA636">
            <v>0</v>
          </cell>
          <cell r="AB636">
            <v>0</v>
          </cell>
          <cell r="AE636">
            <v>538</v>
          </cell>
          <cell r="AF636">
            <v>15</v>
          </cell>
          <cell r="AG636" t="str">
            <v>SANCIONES ISAN REZAGO</v>
          </cell>
          <cell r="AH636">
            <v>0</v>
          </cell>
          <cell r="AI636">
            <v>0</v>
          </cell>
        </row>
        <row r="637">
          <cell r="A637">
            <v>53816</v>
          </cell>
          <cell r="B637">
            <v>61103</v>
          </cell>
          <cell r="C637" t="str">
            <v>41611-2-002</v>
          </cell>
          <cell r="D637">
            <v>53816</v>
          </cell>
          <cell r="E637">
            <v>538</v>
          </cell>
          <cell r="F637">
            <v>16</v>
          </cell>
          <cell r="G637" t="str">
            <v>ISAN PAGOS PROVISIONALES REZAGO</v>
          </cell>
          <cell r="H637">
            <v>249033</v>
          </cell>
          <cell r="I637">
            <v>176452</v>
          </cell>
          <cell r="J637">
            <v>410133</v>
          </cell>
          <cell r="K637">
            <v>835618</v>
          </cell>
          <cell r="L637">
            <v>224709</v>
          </cell>
          <cell r="M637">
            <v>526736</v>
          </cell>
          <cell r="N637">
            <v>549179</v>
          </cell>
          <cell r="O637">
            <v>1300624</v>
          </cell>
          <cell r="P637">
            <v>305115</v>
          </cell>
          <cell r="Q637">
            <v>876184</v>
          </cell>
          <cell r="S637">
            <v>1181299</v>
          </cell>
          <cell r="W637">
            <v>0</v>
          </cell>
          <cell r="X637">
            <v>3317541</v>
          </cell>
          <cell r="AA637">
            <v>0</v>
          </cell>
          <cell r="AB637">
            <v>3317541</v>
          </cell>
          <cell r="AE637">
            <v>538</v>
          </cell>
          <cell r="AF637">
            <v>16</v>
          </cell>
          <cell r="AG637" t="str">
            <v>ISAN PAGOS PROVISIONALES REZAGO</v>
          </cell>
          <cell r="AH637">
            <v>876184</v>
          </cell>
          <cell r="AI637">
            <v>3317541</v>
          </cell>
        </row>
        <row r="638">
          <cell r="A638">
            <v>53817</v>
          </cell>
          <cell r="B638">
            <v>61106</v>
          </cell>
          <cell r="C638" t="str">
            <v>41611-2-006</v>
          </cell>
          <cell r="D638">
            <v>53817</v>
          </cell>
          <cell r="E638">
            <v>538</v>
          </cell>
          <cell r="F638">
            <v>17</v>
          </cell>
          <cell r="G638" t="str">
            <v>ACTUALIZACION DE ISAN REZAGO</v>
          </cell>
          <cell r="H638">
            <v>2545</v>
          </cell>
          <cell r="I638">
            <v>9306</v>
          </cell>
          <cell r="J638">
            <v>40457</v>
          </cell>
          <cell r="K638">
            <v>52308</v>
          </cell>
          <cell r="L638">
            <v>2126</v>
          </cell>
          <cell r="M638">
            <v>856</v>
          </cell>
          <cell r="N638">
            <v>510</v>
          </cell>
          <cell r="O638">
            <v>3492</v>
          </cell>
          <cell r="P638">
            <v>15</v>
          </cell>
          <cell r="Q638">
            <v>441</v>
          </cell>
          <cell r="S638">
            <v>456</v>
          </cell>
          <cell r="W638">
            <v>0</v>
          </cell>
          <cell r="X638">
            <v>56256</v>
          </cell>
          <cell r="AA638">
            <v>0</v>
          </cell>
          <cell r="AB638">
            <v>56256</v>
          </cell>
          <cell r="AE638">
            <v>538</v>
          </cell>
          <cell r="AF638">
            <v>17</v>
          </cell>
          <cell r="AG638" t="str">
            <v>ACTUALIZACION DE ISAN REZAGO</v>
          </cell>
          <cell r="AH638">
            <v>441</v>
          </cell>
          <cell r="AI638">
            <v>56256</v>
          </cell>
        </row>
        <row r="639">
          <cell r="A639">
            <v>53818</v>
          </cell>
          <cell r="B639">
            <v>61112</v>
          </cell>
          <cell r="C639" t="str">
            <v>41611-2-012</v>
          </cell>
          <cell r="D639">
            <v>53818</v>
          </cell>
          <cell r="E639">
            <v>538</v>
          </cell>
          <cell r="F639">
            <v>18</v>
          </cell>
          <cell r="G639" t="str">
            <v>MULTAS POR AUTOCORRECION ISAN REZAGO</v>
          </cell>
          <cell r="H639">
            <v>0</v>
          </cell>
          <cell r="I639">
            <v>0</v>
          </cell>
          <cell r="J639">
            <v>0</v>
          </cell>
          <cell r="K639">
            <v>0</v>
          </cell>
          <cell r="L639">
            <v>0</v>
          </cell>
          <cell r="M639">
            <v>0</v>
          </cell>
          <cell r="N639">
            <v>0</v>
          </cell>
          <cell r="O639">
            <v>0</v>
          </cell>
          <cell r="P639">
            <v>0</v>
          </cell>
          <cell r="Q639">
            <v>0</v>
          </cell>
          <cell r="S639">
            <v>0</v>
          </cell>
          <cell r="W639">
            <v>0</v>
          </cell>
          <cell r="X639">
            <v>0</v>
          </cell>
          <cell r="AA639">
            <v>0</v>
          </cell>
          <cell r="AB639">
            <v>0</v>
          </cell>
          <cell r="AE639">
            <v>538</v>
          </cell>
          <cell r="AF639">
            <v>18</v>
          </cell>
          <cell r="AG639" t="str">
            <v>MULTAS POR AUTOCORRECION ISAN REZAGO</v>
          </cell>
          <cell r="AH639">
            <v>0</v>
          </cell>
          <cell r="AI639">
            <v>0</v>
          </cell>
        </row>
        <row r="640">
          <cell r="A640">
            <v>53819</v>
          </cell>
          <cell r="B640">
            <v>61104</v>
          </cell>
          <cell r="C640" t="str">
            <v>41611-2-004</v>
          </cell>
          <cell r="D640">
            <v>53819</v>
          </cell>
          <cell r="E640">
            <v>538</v>
          </cell>
          <cell r="F640">
            <v>19</v>
          </cell>
          <cell r="G640" t="str">
            <v>FONDO DE COMPENSACION DEL ISAN REZAGO</v>
          </cell>
          <cell r="H640">
            <v>0</v>
          </cell>
          <cell r="I640">
            <v>0</v>
          </cell>
          <cell r="J640">
            <v>0</v>
          </cell>
          <cell r="K640">
            <v>0</v>
          </cell>
          <cell r="L640">
            <v>0</v>
          </cell>
          <cell r="M640">
            <v>0</v>
          </cell>
          <cell r="N640">
            <v>0</v>
          </cell>
          <cell r="O640">
            <v>0</v>
          </cell>
          <cell r="P640">
            <v>0</v>
          </cell>
          <cell r="Q640">
            <v>0</v>
          </cell>
          <cell r="S640">
            <v>0</v>
          </cell>
          <cell r="W640">
            <v>0</v>
          </cell>
          <cell r="X640">
            <v>0</v>
          </cell>
          <cell r="AA640">
            <v>0</v>
          </cell>
          <cell r="AB640">
            <v>0</v>
          </cell>
          <cell r="AE640">
            <v>538</v>
          </cell>
          <cell r="AF640">
            <v>19</v>
          </cell>
          <cell r="AG640" t="str">
            <v>FONDO DE COMPENSACION DEL ISAN REZAGO</v>
          </cell>
          <cell r="AH640">
            <v>0</v>
          </cell>
          <cell r="AI640">
            <v>0</v>
          </cell>
        </row>
        <row r="641">
          <cell r="A641">
            <v>53901</v>
          </cell>
          <cell r="B641">
            <v>61107</v>
          </cell>
          <cell r="C641" t="str">
            <v>41611-2-007</v>
          </cell>
          <cell r="D641">
            <v>53901</v>
          </cell>
          <cell r="E641">
            <v>539</v>
          </cell>
          <cell r="F641">
            <v>1</v>
          </cell>
          <cell r="G641" t="str">
            <v>DEVOLUCION IMP. SOBRE AUTOMOVILES NUEVOS</v>
          </cell>
          <cell r="H641">
            <v>0</v>
          </cell>
          <cell r="I641">
            <v>0</v>
          </cell>
          <cell r="J641">
            <v>0</v>
          </cell>
          <cell r="K641">
            <v>0</v>
          </cell>
          <cell r="L641">
            <v>0</v>
          </cell>
          <cell r="M641">
            <v>0</v>
          </cell>
          <cell r="N641">
            <v>0</v>
          </cell>
          <cell r="O641">
            <v>0</v>
          </cell>
          <cell r="P641">
            <v>0</v>
          </cell>
          <cell r="Q641">
            <v>0</v>
          </cell>
          <cell r="S641">
            <v>0</v>
          </cell>
          <cell r="W641">
            <v>0</v>
          </cell>
          <cell r="X641">
            <v>0</v>
          </cell>
          <cell r="AA641">
            <v>0</v>
          </cell>
          <cell r="AB641">
            <v>0</v>
          </cell>
          <cell r="AE641">
            <v>539</v>
          </cell>
          <cell r="AF641">
            <v>1</v>
          </cell>
          <cell r="AG641" t="str">
            <v>DEVOLUCION IMP. SOBRE AUTOMOVILES NUEVOS</v>
          </cell>
          <cell r="AH641">
            <v>0</v>
          </cell>
          <cell r="AI641">
            <v>0</v>
          </cell>
        </row>
        <row r="642">
          <cell r="A642">
            <v>53902</v>
          </cell>
          <cell r="B642">
            <v>61109</v>
          </cell>
          <cell r="C642" t="str">
            <v>41611-2-009</v>
          </cell>
          <cell r="D642">
            <v>53902</v>
          </cell>
          <cell r="E642">
            <v>539</v>
          </cell>
          <cell r="F642">
            <v>2</v>
          </cell>
          <cell r="G642" t="str">
            <v>ACT.E INT'S.POR DEV.IMP.S/AUTOMOV.NVOS.</v>
          </cell>
          <cell r="H642">
            <v>0</v>
          </cell>
          <cell r="I642">
            <v>0</v>
          </cell>
          <cell r="J642">
            <v>0</v>
          </cell>
          <cell r="K642">
            <v>0</v>
          </cell>
          <cell r="L642">
            <v>0</v>
          </cell>
          <cell r="M642">
            <v>0</v>
          </cell>
          <cell r="N642">
            <v>0</v>
          </cell>
          <cell r="O642">
            <v>0</v>
          </cell>
          <cell r="P642">
            <v>0</v>
          </cell>
          <cell r="Q642">
            <v>0</v>
          </cell>
          <cell r="S642">
            <v>0</v>
          </cell>
          <cell r="W642">
            <v>0</v>
          </cell>
          <cell r="X642">
            <v>0</v>
          </cell>
          <cell r="AA642">
            <v>0</v>
          </cell>
          <cell r="AB642">
            <v>0</v>
          </cell>
          <cell r="AE642">
            <v>539</v>
          </cell>
          <cell r="AF642">
            <v>2</v>
          </cell>
          <cell r="AG642" t="str">
            <v>ACT.E INT'S.POR DEV.IMP.S/AUTOMOV.NVOS.</v>
          </cell>
          <cell r="AH642">
            <v>0</v>
          </cell>
          <cell r="AI642">
            <v>0</v>
          </cell>
        </row>
        <row r="643">
          <cell r="A643">
            <v>53903</v>
          </cell>
          <cell r="B643">
            <v>61108</v>
          </cell>
          <cell r="C643" t="str">
            <v>41611-2-008</v>
          </cell>
          <cell r="D643">
            <v>53903</v>
          </cell>
          <cell r="E643">
            <v>539</v>
          </cell>
          <cell r="F643">
            <v>3</v>
          </cell>
          <cell r="G643" t="str">
            <v>DEV.IMP.S/AUTOMOVILES NUEVOS REZAGO</v>
          </cell>
          <cell r="H643">
            <v>0</v>
          </cell>
          <cell r="I643">
            <v>0</v>
          </cell>
          <cell r="J643">
            <v>0</v>
          </cell>
          <cell r="K643">
            <v>0</v>
          </cell>
          <cell r="L643">
            <v>0</v>
          </cell>
          <cell r="M643">
            <v>0</v>
          </cell>
          <cell r="N643">
            <v>0</v>
          </cell>
          <cell r="O643">
            <v>0</v>
          </cell>
          <cell r="P643">
            <v>0</v>
          </cell>
          <cell r="Q643">
            <v>0</v>
          </cell>
          <cell r="S643">
            <v>0</v>
          </cell>
          <cell r="W643">
            <v>0</v>
          </cell>
          <cell r="X643">
            <v>0</v>
          </cell>
          <cell r="AA643">
            <v>0</v>
          </cell>
          <cell r="AB643">
            <v>0</v>
          </cell>
          <cell r="AE643">
            <v>539</v>
          </cell>
          <cell r="AF643">
            <v>3</v>
          </cell>
          <cell r="AG643" t="str">
            <v>DEV.IMP.S/AUTOMOVILES NUEVOS REZAGO</v>
          </cell>
          <cell r="AH643">
            <v>0</v>
          </cell>
          <cell r="AI643">
            <v>0</v>
          </cell>
        </row>
        <row r="644">
          <cell r="A644">
            <v>53904</v>
          </cell>
          <cell r="B644">
            <v>61110</v>
          </cell>
          <cell r="C644" t="str">
            <v>41611-2-010</v>
          </cell>
          <cell r="D644">
            <v>53904</v>
          </cell>
          <cell r="E644">
            <v>539</v>
          </cell>
          <cell r="F644">
            <v>4</v>
          </cell>
          <cell r="G644" t="str">
            <v>ACT.E INT'S POR DEV.ISAN REZAGO</v>
          </cell>
          <cell r="H644">
            <v>0</v>
          </cell>
          <cell r="I644">
            <v>0</v>
          </cell>
          <cell r="J644">
            <v>0</v>
          </cell>
          <cell r="K644">
            <v>0</v>
          </cell>
          <cell r="L644">
            <v>0</v>
          </cell>
          <cell r="M644">
            <v>0</v>
          </cell>
          <cell r="N644">
            <v>0</v>
          </cell>
          <cell r="O644">
            <v>0</v>
          </cell>
          <cell r="P644">
            <v>0</v>
          </cell>
          <cell r="Q644">
            <v>0</v>
          </cell>
          <cell r="S644">
            <v>0</v>
          </cell>
          <cell r="W644">
            <v>0</v>
          </cell>
          <cell r="X644">
            <v>0</v>
          </cell>
          <cell r="AA644">
            <v>0</v>
          </cell>
          <cell r="AB644">
            <v>0</v>
          </cell>
          <cell r="AE644">
            <v>539</v>
          </cell>
          <cell r="AF644">
            <v>4</v>
          </cell>
          <cell r="AG644" t="str">
            <v>ACT.E INT'S POR DEV.ISAN REZAGO</v>
          </cell>
          <cell r="AH644">
            <v>0</v>
          </cell>
          <cell r="AI644">
            <v>0</v>
          </cell>
        </row>
        <row r="645">
          <cell r="A645">
            <v>55804</v>
          </cell>
          <cell r="B645">
            <v>61203</v>
          </cell>
          <cell r="C645" t="str">
            <v>41611-3-003</v>
          </cell>
          <cell r="D645">
            <v>55804</v>
          </cell>
          <cell r="E645">
            <v>558</v>
          </cell>
          <cell r="F645">
            <v>4</v>
          </cell>
          <cell r="G645" t="str">
            <v>IMP.S/TENENCIA O USO DE VEHICULOS REZAGO</v>
          </cell>
          <cell r="H645">
            <v>9953868.8000000007</v>
          </cell>
          <cell r="I645">
            <v>10711886.41</v>
          </cell>
          <cell r="J645">
            <v>8628886.1400000006</v>
          </cell>
          <cell r="K645">
            <v>29294641.350000001</v>
          </cell>
          <cell r="L645">
            <v>7376307.3799999999</v>
          </cell>
          <cell r="M645">
            <v>7705479.6299999999</v>
          </cell>
          <cell r="N645">
            <v>5540477.5199999996</v>
          </cell>
          <cell r="O645">
            <v>20622264.530000001</v>
          </cell>
          <cell r="P645">
            <v>5482958.4000000004</v>
          </cell>
          <cell r="Q645">
            <v>5017612.7</v>
          </cell>
          <cell r="S645">
            <v>10500571.100000001</v>
          </cell>
          <cell r="W645">
            <v>0</v>
          </cell>
          <cell r="X645">
            <v>60417476.980000004</v>
          </cell>
          <cell r="AA645">
            <v>0</v>
          </cell>
          <cell r="AB645">
            <v>60417476.979999997</v>
          </cell>
          <cell r="AE645">
            <v>558</v>
          </cell>
          <cell r="AF645">
            <v>4</v>
          </cell>
          <cell r="AG645" t="str">
            <v>IMP.S/TENENCIA O USO DE VEHICULOS REZAGO</v>
          </cell>
          <cell r="AH645">
            <v>5017612.7</v>
          </cell>
          <cell r="AI645">
            <v>60417476.979999997</v>
          </cell>
        </row>
        <row r="646">
          <cell r="A646">
            <v>55805</v>
          </cell>
          <cell r="B646">
            <v>61204</v>
          </cell>
          <cell r="C646" t="str">
            <v>41611-3-004</v>
          </cell>
          <cell r="D646">
            <v>55805</v>
          </cell>
          <cell r="E646">
            <v>558</v>
          </cell>
          <cell r="F646">
            <v>5</v>
          </cell>
          <cell r="G646" t="str">
            <v>IMP.S/TENENCIA MOTOCICLETAS REZAGO</v>
          </cell>
          <cell r="H646">
            <v>81360</v>
          </cell>
          <cell r="I646">
            <v>215651</v>
          </cell>
          <cell r="J646">
            <v>222263</v>
          </cell>
          <cell r="K646">
            <v>519274</v>
          </cell>
          <cell r="L646">
            <v>183278.84</v>
          </cell>
          <cell r="M646">
            <v>160013</v>
          </cell>
          <cell r="N646">
            <v>114697</v>
          </cell>
          <cell r="O646">
            <v>457988.83999999997</v>
          </cell>
          <cell r="P646">
            <v>97954</v>
          </cell>
          <cell r="Q646">
            <v>98784.36</v>
          </cell>
          <cell r="S646">
            <v>196738.36</v>
          </cell>
          <cell r="W646">
            <v>0</v>
          </cell>
          <cell r="X646">
            <v>1174001.2</v>
          </cell>
          <cell r="AA646">
            <v>0</v>
          </cell>
          <cell r="AB646">
            <v>1174001.2</v>
          </cell>
          <cell r="AE646">
            <v>558</v>
          </cell>
          <cell r="AF646">
            <v>5</v>
          </cell>
          <cell r="AG646" t="str">
            <v>IMP.S/TENENCIA MOTOCICLETAS REZAGO</v>
          </cell>
          <cell r="AH646">
            <v>98784.36</v>
          </cell>
          <cell r="AI646">
            <v>1174001.2</v>
          </cell>
        </row>
        <row r="647">
          <cell r="A647">
            <v>55903</v>
          </cell>
          <cell r="B647">
            <v>61217</v>
          </cell>
          <cell r="C647" t="str">
            <v>41611-3-017</v>
          </cell>
          <cell r="D647">
            <v>55903</v>
          </cell>
          <cell r="E647">
            <v>559</v>
          </cell>
          <cell r="F647">
            <v>3</v>
          </cell>
          <cell r="G647" t="str">
            <v>REC.Y ACT.DE IMP.S/TEN.O USO REZAGO</v>
          </cell>
          <cell r="H647">
            <v>2838558.66</v>
          </cell>
          <cell r="I647">
            <v>4066154.03</v>
          </cell>
          <cell r="J647">
            <v>3542064.63</v>
          </cell>
          <cell r="K647">
            <v>10446777.32</v>
          </cell>
          <cell r="L647">
            <v>3255555.71</v>
          </cell>
          <cell r="M647">
            <v>3036725.88</v>
          </cell>
          <cell r="N647">
            <v>2371132.67</v>
          </cell>
          <cell r="O647">
            <v>8663414.2599999998</v>
          </cell>
          <cell r="P647">
            <v>2461238.21</v>
          </cell>
          <cell r="Q647">
            <v>2303641.06</v>
          </cell>
          <cell r="S647">
            <v>4764879.2699999996</v>
          </cell>
          <cell r="W647">
            <v>0</v>
          </cell>
          <cell r="X647">
            <v>23875070.850000001</v>
          </cell>
          <cell r="AA647">
            <v>0</v>
          </cell>
          <cell r="AB647">
            <v>23875070.850000001</v>
          </cell>
          <cell r="AE647">
            <v>559</v>
          </cell>
          <cell r="AF647">
            <v>3</v>
          </cell>
          <cell r="AG647" t="str">
            <v>REC.Y ACT.DE IMP.S/TEN.O USO REZAGO</v>
          </cell>
          <cell r="AH647">
            <v>2303641.06</v>
          </cell>
          <cell r="AI647">
            <v>23875070.850000001</v>
          </cell>
        </row>
        <row r="648">
          <cell r="A648">
            <v>55904</v>
          </cell>
          <cell r="B648">
            <v>61218</v>
          </cell>
          <cell r="C648" t="str">
            <v>41611-3-018</v>
          </cell>
          <cell r="D648">
            <v>55904</v>
          </cell>
          <cell r="E648">
            <v>559</v>
          </cell>
          <cell r="F648">
            <v>4</v>
          </cell>
          <cell r="G648" t="str">
            <v>REC.Y ACT.DE IMP.S/TEN.MOTOCICLETA REZ.</v>
          </cell>
          <cell r="H648">
            <v>27029.49</v>
          </cell>
          <cell r="I648">
            <v>64451</v>
          </cell>
          <cell r="J648">
            <v>53382</v>
          </cell>
          <cell r="K648">
            <v>144862.49</v>
          </cell>
          <cell r="L648">
            <v>44167.7</v>
          </cell>
          <cell r="M648">
            <v>49686</v>
          </cell>
          <cell r="N648">
            <v>37146.6</v>
          </cell>
          <cell r="O648">
            <v>131000.29999999999</v>
          </cell>
          <cell r="P648">
            <v>33319</v>
          </cell>
          <cell r="Q648">
            <v>47236.22</v>
          </cell>
          <cell r="S648">
            <v>80555.22</v>
          </cell>
          <cell r="W648">
            <v>0</v>
          </cell>
          <cell r="X648">
            <v>356418.01</v>
          </cell>
          <cell r="AA648">
            <v>0</v>
          </cell>
          <cell r="AB648">
            <v>356418.01</v>
          </cell>
          <cell r="AE648">
            <v>559</v>
          </cell>
          <cell r="AF648">
            <v>4</v>
          </cell>
          <cell r="AG648" t="str">
            <v>REC.Y ACT.DE IMP.S/TEN.MOTOCICLETA REZ.</v>
          </cell>
          <cell r="AH648">
            <v>47236.22</v>
          </cell>
          <cell r="AI648">
            <v>356418.01</v>
          </cell>
        </row>
        <row r="649">
          <cell r="A649">
            <v>56103</v>
          </cell>
          <cell r="B649">
            <v>61207</v>
          </cell>
          <cell r="C649" t="str">
            <v>41611-3-007</v>
          </cell>
          <cell r="D649">
            <v>56103</v>
          </cell>
          <cell r="E649">
            <v>561</v>
          </cell>
          <cell r="F649">
            <v>3</v>
          </cell>
          <cell r="G649" t="str">
            <v>ACT.IMP.S/TENENCIA VEHICULOS REZAGO</v>
          </cell>
          <cell r="H649">
            <v>0</v>
          </cell>
          <cell r="I649">
            <v>0</v>
          </cell>
          <cell r="J649">
            <v>0</v>
          </cell>
          <cell r="K649">
            <v>0</v>
          </cell>
          <cell r="L649">
            <v>0</v>
          </cell>
          <cell r="M649">
            <v>0</v>
          </cell>
          <cell r="N649">
            <v>0</v>
          </cell>
          <cell r="O649">
            <v>0</v>
          </cell>
          <cell r="P649">
            <v>0</v>
          </cell>
          <cell r="Q649">
            <v>0</v>
          </cell>
          <cell r="S649">
            <v>0</v>
          </cell>
          <cell r="W649">
            <v>0</v>
          </cell>
          <cell r="X649">
            <v>0</v>
          </cell>
          <cell r="AA649">
            <v>0</v>
          </cell>
          <cell r="AB649">
            <v>0</v>
          </cell>
          <cell r="AE649">
            <v>561</v>
          </cell>
          <cell r="AF649">
            <v>3</v>
          </cell>
          <cell r="AG649" t="str">
            <v>ACT.IMP.S/TENENCIA VEHICULOS REZAGO</v>
          </cell>
          <cell r="AH649">
            <v>0</v>
          </cell>
          <cell r="AI649">
            <v>0</v>
          </cell>
        </row>
        <row r="650">
          <cell r="A650">
            <v>56104</v>
          </cell>
          <cell r="B650">
            <v>61208</v>
          </cell>
          <cell r="C650" t="str">
            <v>41611-3-008</v>
          </cell>
          <cell r="D650">
            <v>56104</v>
          </cell>
          <cell r="E650">
            <v>561</v>
          </cell>
          <cell r="F650">
            <v>4</v>
          </cell>
          <cell r="G650" t="str">
            <v>ACT.IMP.S/TENENCIA MOTOCICLETAS REZAGO</v>
          </cell>
          <cell r="H650">
            <v>0</v>
          </cell>
          <cell r="I650">
            <v>0</v>
          </cell>
          <cell r="J650">
            <v>0</v>
          </cell>
          <cell r="K650">
            <v>0</v>
          </cell>
          <cell r="L650">
            <v>0</v>
          </cell>
          <cell r="M650">
            <v>0</v>
          </cell>
          <cell r="N650">
            <v>0</v>
          </cell>
          <cell r="O650">
            <v>0</v>
          </cell>
          <cell r="P650">
            <v>0</v>
          </cell>
          <cell r="Q650">
            <v>0</v>
          </cell>
          <cell r="S650">
            <v>0</v>
          </cell>
          <cell r="W650">
            <v>0</v>
          </cell>
          <cell r="X650">
            <v>0</v>
          </cell>
          <cell r="AA650">
            <v>0</v>
          </cell>
          <cell r="AB650">
            <v>0</v>
          </cell>
          <cell r="AE650">
            <v>561</v>
          </cell>
          <cell r="AF650">
            <v>4</v>
          </cell>
          <cell r="AG650" t="str">
            <v>ACT.IMP.S/TENENCIA MOTOCICLETAS REZAGO</v>
          </cell>
          <cell r="AH650">
            <v>0</v>
          </cell>
          <cell r="AI650">
            <v>0</v>
          </cell>
        </row>
        <row r="651">
          <cell r="A651">
            <v>56202</v>
          </cell>
          <cell r="B651">
            <v>61222</v>
          </cell>
          <cell r="C651" t="str">
            <v>41611-3-022</v>
          </cell>
          <cell r="D651">
            <v>56201</v>
          </cell>
          <cell r="E651">
            <v>562</v>
          </cell>
          <cell r="F651">
            <v>2</v>
          </cell>
          <cell r="G651" t="str">
            <v>DESC S/ACC D IMP.S/TEN O USO VEH REZAGO</v>
          </cell>
          <cell r="H651">
            <v>0</v>
          </cell>
          <cell r="I651">
            <v>0</v>
          </cell>
          <cell r="J651">
            <v>0</v>
          </cell>
          <cell r="K651">
            <v>0</v>
          </cell>
          <cell r="L651">
            <v>0</v>
          </cell>
          <cell r="M651">
            <v>0</v>
          </cell>
          <cell r="N651">
            <v>0</v>
          </cell>
          <cell r="O651">
            <v>0</v>
          </cell>
          <cell r="P651">
            <v>0</v>
          </cell>
          <cell r="Q651">
            <v>0</v>
          </cell>
          <cell r="S651">
            <v>0</v>
          </cell>
          <cell r="W651">
            <v>0</v>
          </cell>
          <cell r="X651">
            <v>0</v>
          </cell>
          <cell r="AA651">
            <v>0</v>
          </cell>
          <cell r="AB651">
            <v>0</v>
          </cell>
          <cell r="AE651">
            <v>562</v>
          </cell>
          <cell r="AF651">
            <v>2</v>
          </cell>
          <cell r="AG651" t="str">
            <v>DESC S/ACC D IMP.S/TEN O USO VEH REZAGO</v>
          </cell>
          <cell r="AH651">
            <v>0</v>
          </cell>
          <cell r="AI651">
            <v>0</v>
          </cell>
        </row>
        <row r="652">
          <cell r="A652">
            <v>57103</v>
          </cell>
          <cell r="B652">
            <v>61210</v>
          </cell>
          <cell r="C652" t="str">
            <v>41611-3-010</v>
          </cell>
          <cell r="D652">
            <v>57103</v>
          </cell>
          <cell r="E652">
            <v>571</v>
          </cell>
          <cell r="F652">
            <v>3</v>
          </cell>
          <cell r="G652" t="str">
            <v>DEVOLUCION IMP.S/TENENCIA REZAGO</v>
          </cell>
          <cell r="H652">
            <v>0</v>
          </cell>
          <cell r="I652">
            <v>0</v>
          </cell>
          <cell r="J652">
            <v>-58463.45</v>
          </cell>
          <cell r="K652">
            <v>-58463.45</v>
          </cell>
          <cell r="L652">
            <v>-1211.25</v>
          </cell>
          <cell r="M652">
            <v>-339705.7</v>
          </cell>
          <cell r="N652">
            <v>-96747.44</v>
          </cell>
          <cell r="O652">
            <v>-437664.39</v>
          </cell>
          <cell r="P652">
            <v>-85826.77</v>
          </cell>
          <cell r="Q652">
            <v>-2684</v>
          </cell>
          <cell r="S652">
            <v>-88510.77</v>
          </cell>
          <cell r="W652">
            <v>0</v>
          </cell>
          <cell r="X652">
            <v>-584638.61</v>
          </cell>
          <cell r="AA652">
            <v>0</v>
          </cell>
          <cell r="AB652">
            <v>-584638.61</v>
          </cell>
          <cell r="AE652">
            <v>571</v>
          </cell>
          <cell r="AF652">
            <v>3</v>
          </cell>
          <cell r="AG652" t="str">
            <v>DEVOLUCION IMP.S/TENENCIA REZAGO</v>
          </cell>
          <cell r="AH652">
            <v>-2684</v>
          </cell>
          <cell r="AI652">
            <v>-584638.61</v>
          </cell>
        </row>
        <row r="653">
          <cell r="A653">
            <v>57104</v>
          </cell>
          <cell r="B653">
            <v>61212</v>
          </cell>
          <cell r="C653" t="str">
            <v>41611-3-012</v>
          </cell>
          <cell r="D653">
            <v>57104</v>
          </cell>
          <cell r="E653">
            <v>571</v>
          </cell>
          <cell r="F653">
            <v>4</v>
          </cell>
          <cell r="G653" t="str">
            <v>ACT.E INTS.POR DEV.IMP.S/TENENCIA REZAGO</v>
          </cell>
          <cell r="H653">
            <v>0</v>
          </cell>
          <cell r="I653">
            <v>0</v>
          </cell>
          <cell r="J653">
            <v>0</v>
          </cell>
          <cell r="K653">
            <v>0</v>
          </cell>
          <cell r="L653">
            <v>0</v>
          </cell>
          <cell r="M653">
            <v>0</v>
          </cell>
          <cell r="N653">
            <v>0</v>
          </cell>
          <cell r="O653">
            <v>0</v>
          </cell>
          <cell r="P653">
            <v>0</v>
          </cell>
          <cell r="Q653">
            <v>0</v>
          </cell>
          <cell r="S653">
            <v>0</v>
          </cell>
          <cell r="W653">
            <v>0</v>
          </cell>
          <cell r="X653">
            <v>0</v>
          </cell>
          <cell r="AA653">
            <v>0</v>
          </cell>
          <cell r="AB653">
            <v>0</v>
          </cell>
          <cell r="AE653">
            <v>571</v>
          </cell>
          <cell r="AF653">
            <v>4</v>
          </cell>
          <cell r="AG653" t="str">
            <v>ACT.E INTS.POR DEV.IMP.S/TENENCIA REZAGO</v>
          </cell>
          <cell r="AH653">
            <v>0</v>
          </cell>
          <cell r="AI653">
            <v>0</v>
          </cell>
        </row>
        <row r="654">
          <cell r="A654">
            <v>57200</v>
          </cell>
          <cell r="B654" t="e">
            <v>#N/A</v>
          </cell>
          <cell r="C654" t="e">
            <v>#N/A</v>
          </cell>
          <cell r="D654">
            <v>57200</v>
          </cell>
          <cell r="E654">
            <v>572</v>
          </cell>
          <cell r="F654">
            <v>0</v>
          </cell>
          <cell r="G654" t="str">
            <v>IEPS GASOLINA Y DIESEL</v>
          </cell>
          <cell r="H654">
            <v>0</v>
          </cell>
          <cell r="I654">
            <v>0</v>
          </cell>
          <cell r="J654">
            <v>0</v>
          </cell>
          <cell r="K654">
            <v>0</v>
          </cell>
          <cell r="L654">
            <v>0</v>
          </cell>
          <cell r="M654">
            <v>0</v>
          </cell>
          <cell r="N654">
            <v>0</v>
          </cell>
          <cell r="O654">
            <v>0</v>
          </cell>
          <cell r="P654">
            <v>0</v>
          </cell>
          <cell r="Q654">
            <v>0</v>
          </cell>
          <cell r="S654">
            <v>0</v>
          </cell>
          <cell r="W654">
            <v>0</v>
          </cell>
          <cell r="X654">
            <v>0</v>
          </cell>
          <cell r="AA654">
            <v>0</v>
          </cell>
          <cell r="AB654">
            <v>0</v>
          </cell>
          <cell r="AE654">
            <v>572</v>
          </cell>
          <cell r="AF654">
            <v>0</v>
          </cell>
          <cell r="AG654" t="str">
            <v>IEPS GASOLINA Y DIESEL</v>
          </cell>
          <cell r="AH654">
            <v>0</v>
          </cell>
          <cell r="AI654">
            <v>0</v>
          </cell>
        </row>
        <row r="655">
          <cell r="A655">
            <v>57201</v>
          </cell>
          <cell r="B655">
            <v>61601</v>
          </cell>
          <cell r="C655" t="str">
            <v>41611-7-001</v>
          </cell>
          <cell r="D655">
            <v>57201</v>
          </cell>
          <cell r="E655">
            <v>572</v>
          </cell>
          <cell r="F655">
            <v>1</v>
          </cell>
          <cell r="G655" t="str">
            <v>IEPS GASOLINA 9/11</v>
          </cell>
          <cell r="H655">
            <v>68416410.269999996</v>
          </cell>
          <cell r="I655">
            <v>62726688</v>
          </cell>
          <cell r="J655">
            <v>62483690.450000003</v>
          </cell>
          <cell r="K655">
            <v>193626788.72</v>
          </cell>
          <cell r="L655">
            <v>74863235.459999993</v>
          </cell>
          <cell r="M655">
            <v>65393567.18</v>
          </cell>
          <cell r="N655">
            <v>73703857.090000004</v>
          </cell>
          <cell r="O655">
            <v>213960659.72999999</v>
          </cell>
          <cell r="P655">
            <v>73490119.359999999</v>
          </cell>
          <cell r="Q655">
            <v>67961200.909999996</v>
          </cell>
          <cell r="S655">
            <v>141451320.26999998</v>
          </cell>
          <cell r="W655">
            <v>0</v>
          </cell>
          <cell r="X655">
            <v>549038768.72000003</v>
          </cell>
          <cell r="AA655">
            <v>0</v>
          </cell>
          <cell r="AB655">
            <v>549038768.72000003</v>
          </cell>
          <cell r="AE655">
            <v>572</v>
          </cell>
          <cell r="AF655">
            <v>1</v>
          </cell>
          <cell r="AG655" t="str">
            <v>IEPS GASOLINA 9/11</v>
          </cell>
          <cell r="AH655">
            <v>67961200.909999996</v>
          </cell>
          <cell r="AI655">
            <v>549038768.72000003</v>
          </cell>
        </row>
        <row r="656">
          <cell r="A656">
            <v>57202</v>
          </cell>
          <cell r="B656">
            <v>61617</v>
          </cell>
          <cell r="C656" t="str">
            <v>41611-7-017</v>
          </cell>
          <cell r="D656">
            <v>57202</v>
          </cell>
          <cell r="E656">
            <v>572</v>
          </cell>
          <cell r="F656">
            <v>2</v>
          </cell>
          <cell r="G656" t="str">
            <v>RECARGOS IEPS GASOLINA 9/11</v>
          </cell>
          <cell r="H656">
            <v>240212.45</v>
          </cell>
          <cell r="I656">
            <v>742553.18</v>
          </cell>
          <cell r="J656">
            <v>713487.27</v>
          </cell>
          <cell r="K656">
            <v>1696252.9000000001</v>
          </cell>
          <cell r="L656">
            <v>115743.27</v>
          </cell>
          <cell r="M656">
            <v>344316.27</v>
          </cell>
          <cell r="N656">
            <v>1004393.45</v>
          </cell>
          <cell r="O656">
            <v>1464452.99</v>
          </cell>
          <cell r="P656">
            <v>1071372.27</v>
          </cell>
          <cell r="Q656">
            <v>671375.45</v>
          </cell>
          <cell r="S656">
            <v>1742747.72</v>
          </cell>
          <cell r="W656">
            <v>0</v>
          </cell>
          <cell r="X656">
            <v>4903453.6100000003</v>
          </cell>
          <cell r="AA656">
            <v>0</v>
          </cell>
          <cell r="AB656">
            <v>4903453.6100000003</v>
          </cell>
          <cell r="AE656">
            <v>572</v>
          </cell>
          <cell r="AF656">
            <v>2</v>
          </cell>
          <cell r="AG656" t="str">
            <v>RECARGOS IEPS GASOLINA 9/11</v>
          </cell>
          <cell r="AH656">
            <v>671375.45</v>
          </cell>
          <cell r="AI656">
            <v>4903453.6100000003</v>
          </cell>
        </row>
        <row r="657">
          <cell r="A657">
            <v>57203</v>
          </cell>
          <cell r="B657">
            <v>61605</v>
          </cell>
          <cell r="C657" t="str">
            <v>41611-7-003</v>
          </cell>
          <cell r="D657">
            <v>57203</v>
          </cell>
          <cell r="E657">
            <v>572</v>
          </cell>
          <cell r="F657">
            <v>3</v>
          </cell>
          <cell r="G657" t="str">
            <v>ACTUALIZACION IEPS GASOLINA 9/11</v>
          </cell>
          <cell r="H657">
            <v>76375.460000000006</v>
          </cell>
          <cell r="I657">
            <v>181403.56</v>
          </cell>
          <cell r="J657">
            <v>228754.33</v>
          </cell>
          <cell r="K657">
            <v>486533.35</v>
          </cell>
          <cell r="L657">
            <v>29516.92</v>
          </cell>
          <cell r="M657">
            <v>91244.86</v>
          </cell>
          <cell r="N657">
            <v>214445.68</v>
          </cell>
          <cell r="O657">
            <v>335207.45999999996</v>
          </cell>
          <cell r="P657">
            <v>244241.18</v>
          </cell>
          <cell r="Q657">
            <v>133691.76</v>
          </cell>
          <cell r="S657">
            <v>377932.94</v>
          </cell>
          <cell r="W657">
            <v>0</v>
          </cell>
          <cell r="X657">
            <v>1199673.75</v>
          </cell>
          <cell r="AA657">
            <v>0</v>
          </cell>
          <cell r="AB657">
            <v>1199673.75</v>
          </cell>
          <cell r="AE657">
            <v>572</v>
          </cell>
          <cell r="AF657">
            <v>3</v>
          </cell>
          <cell r="AG657" t="str">
            <v>ACTUALIZACION IEPS GASOLINA 9/11</v>
          </cell>
          <cell r="AH657">
            <v>133691.76</v>
          </cell>
          <cell r="AI657">
            <v>1199673.75</v>
          </cell>
        </row>
        <row r="658">
          <cell r="A658">
            <v>57204</v>
          </cell>
          <cell r="B658">
            <v>61613</v>
          </cell>
          <cell r="C658" t="str">
            <v>41611-7-013</v>
          </cell>
          <cell r="D658">
            <v>57204</v>
          </cell>
          <cell r="E658">
            <v>572</v>
          </cell>
          <cell r="F658">
            <v>4</v>
          </cell>
          <cell r="G658" t="str">
            <v>MULTAS POR COR FISCAL IEPS GASOLINA 9/11</v>
          </cell>
          <cell r="H658">
            <v>93495.27</v>
          </cell>
          <cell r="I658">
            <v>0</v>
          </cell>
          <cell r="J658">
            <v>100548</v>
          </cell>
          <cell r="K658">
            <v>194043.27000000002</v>
          </cell>
          <cell r="L658">
            <v>0</v>
          </cell>
          <cell r="M658">
            <v>108068.73</v>
          </cell>
          <cell r="N658">
            <v>130907.45</v>
          </cell>
          <cell r="O658">
            <v>238976.18</v>
          </cell>
          <cell r="P658">
            <v>78234.55</v>
          </cell>
          <cell r="Q658">
            <v>121330.64</v>
          </cell>
          <cell r="S658">
            <v>199565.19</v>
          </cell>
          <cell r="W658">
            <v>0</v>
          </cell>
          <cell r="X658">
            <v>632584.64</v>
          </cell>
          <cell r="AA658">
            <v>0</v>
          </cell>
          <cell r="AB658">
            <v>632584.64</v>
          </cell>
          <cell r="AE658">
            <v>572</v>
          </cell>
          <cell r="AF658">
            <v>4</v>
          </cell>
          <cell r="AG658" t="str">
            <v>MULTAS POR COR FISCAL IEPS GASOLINA 9/11</v>
          </cell>
          <cell r="AH658">
            <v>121330.64</v>
          </cell>
          <cell r="AI658">
            <v>632584.64</v>
          </cell>
        </row>
        <row r="659">
          <cell r="A659">
            <v>57205</v>
          </cell>
          <cell r="B659">
            <v>61621</v>
          </cell>
          <cell r="C659" t="str">
            <v>41611-7-021</v>
          </cell>
          <cell r="D659">
            <v>57205</v>
          </cell>
          <cell r="E659">
            <v>572</v>
          </cell>
          <cell r="F659">
            <v>5</v>
          </cell>
          <cell r="G659" t="str">
            <v>GASTOS DE EJECUCION IEPS 9/11</v>
          </cell>
          <cell r="H659">
            <v>5400</v>
          </cell>
          <cell r="I659">
            <v>1112.73</v>
          </cell>
          <cell r="J659">
            <v>278.18</v>
          </cell>
          <cell r="K659">
            <v>6790.91</v>
          </cell>
          <cell r="L659">
            <v>63425.46</v>
          </cell>
          <cell r="M659">
            <v>17525.45</v>
          </cell>
          <cell r="N659">
            <v>2503.64</v>
          </cell>
          <cell r="O659">
            <v>83454.55</v>
          </cell>
          <cell r="P659">
            <v>0</v>
          </cell>
          <cell r="Q659">
            <v>28652.73</v>
          </cell>
          <cell r="S659">
            <v>28652.73</v>
          </cell>
          <cell r="W659">
            <v>0</v>
          </cell>
          <cell r="X659">
            <v>118898.19</v>
          </cell>
          <cell r="AA659">
            <v>0</v>
          </cell>
          <cell r="AB659">
            <v>118898.19</v>
          </cell>
          <cell r="AE659">
            <v>572</v>
          </cell>
          <cell r="AF659">
            <v>5</v>
          </cell>
          <cell r="AG659" t="str">
            <v>GASTOS DE EJECUCION IEPS 9/11</v>
          </cell>
          <cell r="AH659">
            <v>28652.73</v>
          </cell>
          <cell r="AI659">
            <v>118898.19</v>
          </cell>
        </row>
        <row r="660">
          <cell r="A660">
            <v>57206</v>
          </cell>
          <cell r="B660">
            <v>61609</v>
          </cell>
          <cell r="C660" t="str">
            <v>41611-7-009</v>
          </cell>
          <cell r="D660">
            <v>57206</v>
          </cell>
          <cell r="E660">
            <v>572</v>
          </cell>
          <cell r="F660">
            <v>6</v>
          </cell>
          <cell r="G660" t="str">
            <v>MULTAS X INCUMPLIMIENTO A REQ.IEPS 9/11</v>
          </cell>
          <cell r="H660">
            <v>21354.55</v>
          </cell>
          <cell r="I660">
            <v>9621.82</v>
          </cell>
          <cell r="J660">
            <v>19243.64</v>
          </cell>
          <cell r="K660">
            <v>50220.009999999995</v>
          </cell>
          <cell r="L660">
            <v>137969.18</v>
          </cell>
          <cell r="M660">
            <v>43118.18</v>
          </cell>
          <cell r="N660">
            <v>45327.27</v>
          </cell>
          <cell r="O660">
            <v>226414.62999999998</v>
          </cell>
          <cell r="P660">
            <v>0</v>
          </cell>
          <cell r="Q660">
            <v>85719.27</v>
          </cell>
          <cell r="S660">
            <v>85719.27</v>
          </cell>
          <cell r="W660">
            <v>0</v>
          </cell>
          <cell r="X660">
            <v>362353.91</v>
          </cell>
          <cell r="AA660">
            <v>0</v>
          </cell>
          <cell r="AB660">
            <v>362353.91</v>
          </cell>
          <cell r="AE660">
            <v>572</v>
          </cell>
          <cell r="AF660">
            <v>6</v>
          </cell>
          <cell r="AG660" t="str">
            <v>MULTAS X INCUMPLIMIENTO A REQ.IEPS 9/11</v>
          </cell>
          <cell r="AH660">
            <v>85719.27</v>
          </cell>
          <cell r="AI660">
            <v>362353.91</v>
          </cell>
        </row>
        <row r="661">
          <cell r="A661">
            <v>57207</v>
          </cell>
          <cell r="B661">
            <v>61611</v>
          </cell>
          <cell r="C661" t="str">
            <v>41611-7-011</v>
          </cell>
          <cell r="D661">
            <v>57207</v>
          </cell>
          <cell r="E661">
            <v>572</v>
          </cell>
          <cell r="F661">
            <v>7</v>
          </cell>
          <cell r="G661" t="str">
            <v>MULTAS POR EXTEMPORANEIDAD IEPS 9/11</v>
          </cell>
          <cell r="H661">
            <v>2405.4499999999998</v>
          </cell>
          <cell r="I661">
            <v>4009.09</v>
          </cell>
          <cell r="J661">
            <v>42496.36</v>
          </cell>
          <cell r="K661">
            <v>48910.9</v>
          </cell>
          <cell r="L661">
            <v>71770.91</v>
          </cell>
          <cell r="M661">
            <v>7216.36</v>
          </cell>
          <cell r="N661">
            <v>2912.73</v>
          </cell>
          <cell r="O661">
            <v>81900</v>
          </cell>
          <cell r="P661">
            <v>0</v>
          </cell>
          <cell r="Q661">
            <v>52887.27</v>
          </cell>
          <cell r="S661">
            <v>52887.27</v>
          </cell>
          <cell r="W661">
            <v>0</v>
          </cell>
          <cell r="X661">
            <v>183698.16999999998</v>
          </cell>
          <cell r="AA661">
            <v>0</v>
          </cell>
          <cell r="AB661">
            <v>183698.17</v>
          </cell>
          <cell r="AE661">
            <v>572</v>
          </cell>
          <cell r="AF661">
            <v>7</v>
          </cell>
          <cell r="AG661" t="str">
            <v>MULTAS POR EXTEMPORANEIDAD IEPS 9/11</v>
          </cell>
          <cell r="AH661">
            <v>52887.27</v>
          </cell>
          <cell r="AI661">
            <v>183698.17</v>
          </cell>
        </row>
        <row r="662">
          <cell r="A662">
            <v>57211</v>
          </cell>
          <cell r="B662">
            <v>61603</v>
          </cell>
          <cell r="C662" t="str">
            <v>41611-7-005</v>
          </cell>
          <cell r="D662">
            <v>57211</v>
          </cell>
          <cell r="E662">
            <v>572</v>
          </cell>
          <cell r="F662">
            <v>11</v>
          </cell>
          <cell r="G662" t="str">
            <v>IEPS GASOLINA 9/11 FISCALIZADO</v>
          </cell>
          <cell r="H662">
            <v>0</v>
          </cell>
          <cell r="I662">
            <v>0</v>
          </cell>
          <cell r="J662">
            <v>0</v>
          </cell>
          <cell r="K662">
            <v>0</v>
          </cell>
          <cell r="L662">
            <v>0</v>
          </cell>
          <cell r="M662">
            <v>0</v>
          </cell>
          <cell r="N662">
            <v>0</v>
          </cell>
          <cell r="O662">
            <v>0</v>
          </cell>
          <cell r="P662">
            <v>0</v>
          </cell>
          <cell r="Q662">
            <v>0</v>
          </cell>
          <cell r="S662">
            <v>0</v>
          </cell>
          <cell r="W662">
            <v>0</v>
          </cell>
          <cell r="X662">
            <v>0</v>
          </cell>
          <cell r="AA662">
            <v>0</v>
          </cell>
          <cell r="AB662">
            <v>0</v>
          </cell>
          <cell r="AE662">
            <v>572</v>
          </cell>
          <cell r="AF662">
            <v>11</v>
          </cell>
          <cell r="AG662" t="str">
            <v>IEPS GASOLINA 9/11 FISCALIZADO</v>
          </cell>
          <cell r="AH662">
            <v>0</v>
          </cell>
          <cell r="AI662">
            <v>0</v>
          </cell>
        </row>
        <row r="663">
          <cell r="A663">
            <v>57212</v>
          </cell>
          <cell r="B663">
            <v>61619</v>
          </cell>
          <cell r="C663" t="str">
            <v>41611-7-019</v>
          </cell>
          <cell r="D663">
            <v>57212</v>
          </cell>
          <cell r="E663">
            <v>572</v>
          </cell>
          <cell r="F663">
            <v>12</v>
          </cell>
          <cell r="G663" t="str">
            <v>RECARGOS IEPS GASOLINA 9/11 FISCALIZADO</v>
          </cell>
          <cell r="H663">
            <v>0</v>
          </cell>
          <cell r="I663">
            <v>0</v>
          </cell>
          <cell r="J663">
            <v>0</v>
          </cell>
          <cell r="K663">
            <v>0</v>
          </cell>
          <cell r="L663">
            <v>0</v>
          </cell>
          <cell r="M663">
            <v>0</v>
          </cell>
          <cell r="N663">
            <v>0</v>
          </cell>
          <cell r="O663">
            <v>0</v>
          </cell>
          <cell r="P663">
            <v>0</v>
          </cell>
          <cell r="Q663">
            <v>0</v>
          </cell>
          <cell r="S663">
            <v>0</v>
          </cell>
          <cell r="W663">
            <v>0</v>
          </cell>
          <cell r="X663">
            <v>0</v>
          </cell>
          <cell r="AA663">
            <v>0</v>
          </cell>
          <cell r="AB663">
            <v>0</v>
          </cell>
          <cell r="AE663">
            <v>572</v>
          </cell>
          <cell r="AF663">
            <v>12</v>
          </cell>
          <cell r="AG663" t="str">
            <v>RECARGOS IEPS GASOLINA 9/11 FISCALIZADO</v>
          </cell>
          <cell r="AH663">
            <v>0</v>
          </cell>
          <cell r="AI663">
            <v>0</v>
          </cell>
        </row>
        <row r="664">
          <cell r="A664">
            <v>57213</v>
          </cell>
          <cell r="B664">
            <v>61607</v>
          </cell>
          <cell r="C664" t="str">
            <v>41611-7-007</v>
          </cell>
          <cell r="D664">
            <v>57213</v>
          </cell>
          <cell r="E664">
            <v>572</v>
          </cell>
          <cell r="F664">
            <v>13</v>
          </cell>
          <cell r="G664" t="str">
            <v>ACTUALIZACION IEPS GASOLINA 9/11 FISCALI</v>
          </cell>
          <cell r="H664">
            <v>0</v>
          </cell>
          <cell r="I664">
            <v>0</v>
          </cell>
          <cell r="J664">
            <v>0</v>
          </cell>
          <cell r="K664">
            <v>0</v>
          </cell>
          <cell r="L664">
            <v>0</v>
          </cell>
          <cell r="M664">
            <v>0</v>
          </cell>
          <cell r="N664">
            <v>0</v>
          </cell>
          <cell r="O664">
            <v>0</v>
          </cell>
          <cell r="P664">
            <v>0</v>
          </cell>
          <cell r="Q664">
            <v>0</v>
          </cell>
          <cell r="S664">
            <v>0</v>
          </cell>
          <cell r="W664">
            <v>0</v>
          </cell>
          <cell r="X664">
            <v>0</v>
          </cell>
          <cell r="AA664">
            <v>0</v>
          </cell>
          <cell r="AB664">
            <v>0</v>
          </cell>
          <cell r="AE664">
            <v>572</v>
          </cell>
          <cell r="AF664">
            <v>13</v>
          </cell>
          <cell r="AG664" t="str">
            <v>ACTUALIZACION IEPS GASOLINA 9/11 FISCALI</v>
          </cell>
          <cell r="AH664">
            <v>0</v>
          </cell>
          <cell r="AI664">
            <v>0</v>
          </cell>
        </row>
        <row r="665">
          <cell r="A665">
            <v>57214</v>
          </cell>
          <cell r="B665">
            <v>61615</v>
          </cell>
          <cell r="C665" t="str">
            <v>41611-7-015</v>
          </cell>
          <cell r="D665">
            <v>57214</v>
          </cell>
          <cell r="E665">
            <v>572</v>
          </cell>
          <cell r="F665">
            <v>14</v>
          </cell>
          <cell r="G665" t="str">
            <v>MULTA X CORREC.FISCAL IEPS GAS.9/11 FISC</v>
          </cell>
          <cell r="H665">
            <v>0</v>
          </cell>
          <cell r="I665">
            <v>0</v>
          </cell>
          <cell r="J665">
            <v>0</v>
          </cell>
          <cell r="K665">
            <v>0</v>
          </cell>
          <cell r="L665">
            <v>0</v>
          </cell>
          <cell r="M665">
            <v>0</v>
          </cell>
          <cell r="N665">
            <v>0</v>
          </cell>
          <cell r="O665">
            <v>0</v>
          </cell>
          <cell r="P665">
            <v>0</v>
          </cell>
          <cell r="Q665">
            <v>0</v>
          </cell>
          <cell r="S665">
            <v>0</v>
          </cell>
          <cell r="W665">
            <v>0</v>
          </cell>
          <cell r="X665">
            <v>0</v>
          </cell>
          <cell r="AA665">
            <v>0</v>
          </cell>
          <cell r="AB665">
            <v>0</v>
          </cell>
          <cell r="AE665">
            <v>572</v>
          </cell>
          <cell r="AF665">
            <v>14</v>
          </cell>
          <cell r="AG665" t="str">
            <v>MULTA X CORREC.FISCAL IEPS GAS.9/11 FISC</v>
          </cell>
          <cell r="AH665">
            <v>0</v>
          </cell>
          <cell r="AI665">
            <v>0</v>
          </cell>
        </row>
        <row r="666">
          <cell r="A666">
            <v>57215</v>
          </cell>
          <cell r="B666">
            <v>61624</v>
          </cell>
          <cell r="C666" t="str">
            <v>41611-7-023</v>
          </cell>
          <cell r="E666">
            <v>572</v>
          </cell>
          <cell r="F666">
            <v>15</v>
          </cell>
          <cell r="G666" t="str">
            <v>DES S/ACC MULTAS X INCUM A REQ.IEPS 9/11</v>
          </cell>
          <cell r="H666">
            <v>-3008.83</v>
          </cell>
          <cell r="I666">
            <v>0</v>
          </cell>
          <cell r="J666">
            <v>-278.18</v>
          </cell>
          <cell r="K666">
            <v>-3287.0099999999998</v>
          </cell>
          <cell r="L666">
            <v>-69512.73</v>
          </cell>
          <cell r="M666">
            <v>-29454.55</v>
          </cell>
          <cell r="N666">
            <v>0</v>
          </cell>
          <cell r="O666">
            <v>-98967.28</v>
          </cell>
          <cell r="P666">
            <v>0</v>
          </cell>
          <cell r="Q666">
            <v>-41102.379999999997</v>
          </cell>
          <cell r="S666">
            <v>-41102.379999999997</v>
          </cell>
          <cell r="W666">
            <v>0</v>
          </cell>
          <cell r="X666">
            <v>-143356.67000000001</v>
          </cell>
          <cell r="AA666">
            <v>0</v>
          </cell>
          <cell r="AB666">
            <v>-143356.67000000001</v>
          </cell>
          <cell r="AE666">
            <v>572</v>
          </cell>
          <cell r="AF666">
            <v>15</v>
          </cell>
          <cell r="AG666" t="str">
            <v>DES S/ACC MULTAS X INCUM A REQ.IEPS 9/11</v>
          </cell>
          <cell r="AH666">
            <v>-41102.379999999997</v>
          </cell>
          <cell r="AI666">
            <v>-143356.67000000001</v>
          </cell>
        </row>
        <row r="667">
          <cell r="A667">
            <v>57216</v>
          </cell>
          <cell r="B667">
            <v>61626</v>
          </cell>
          <cell r="C667" t="str">
            <v>41611-7-025</v>
          </cell>
          <cell r="E667">
            <v>572</v>
          </cell>
          <cell r="F667">
            <v>16</v>
          </cell>
          <cell r="G667" t="str">
            <v>DESC S/ACCES D MULTA X EXTEMP IEPS 9/11</v>
          </cell>
          <cell r="H667">
            <v>-549.65</v>
          </cell>
          <cell r="I667">
            <v>0</v>
          </cell>
          <cell r="J667">
            <v>0</v>
          </cell>
          <cell r="K667">
            <v>-549.65</v>
          </cell>
          <cell r="L667">
            <v>-20274.55</v>
          </cell>
          <cell r="M667">
            <v>-2945.45</v>
          </cell>
          <cell r="N667">
            <v>0</v>
          </cell>
          <cell r="O667">
            <v>-23220</v>
          </cell>
          <cell r="P667">
            <v>0</v>
          </cell>
          <cell r="Q667">
            <v>-14576.38</v>
          </cell>
          <cell r="S667">
            <v>-14576.38</v>
          </cell>
          <cell r="W667">
            <v>0</v>
          </cell>
          <cell r="X667">
            <v>-38346.03</v>
          </cell>
          <cell r="AA667">
            <v>0</v>
          </cell>
          <cell r="AB667">
            <v>-38346.03</v>
          </cell>
          <cell r="AE667">
            <v>572</v>
          </cell>
          <cell r="AF667">
            <v>16</v>
          </cell>
          <cell r="AG667" t="str">
            <v>DESC S/ACCES D MULTA X EXTEMP IEPS 9/11</v>
          </cell>
          <cell r="AH667">
            <v>-14576.38</v>
          </cell>
          <cell r="AI667">
            <v>-38346.03</v>
          </cell>
        </row>
        <row r="668">
          <cell r="A668">
            <v>57217</v>
          </cell>
          <cell r="B668">
            <v>61628</v>
          </cell>
          <cell r="C668" t="str">
            <v>41611-7-027</v>
          </cell>
          <cell r="E668">
            <v>572</v>
          </cell>
          <cell r="F668">
            <v>17</v>
          </cell>
          <cell r="G668" t="str">
            <v>DESC.S/MULTAS X INCUMP.A REQ.IEPS 9/11</v>
          </cell>
          <cell r="H668">
            <v>0</v>
          </cell>
          <cell r="I668">
            <v>-1282.9100000000001</v>
          </cell>
          <cell r="J668">
            <v>-3367.64</v>
          </cell>
          <cell r="K668">
            <v>-4650.55</v>
          </cell>
          <cell r="L668">
            <v>-320.73</v>
          </cell>
          <cell r="M668">
            <v>0</v>
          </cell>
          <cell r="N668">
            <v>0</v>
          </cell>
          <cell r="O668">
            <v>-320.73</v>
          </cell>
          <cell r="P668">
            <v>0</v>
          </cell>
          <cell r="Q668">
            <v>-4219.3599999999997</v>
          </cell>
          <cell r="S668">
            <v>-4219.3599999999997</v>
          </cell>
          <cell r="W668">
            <v>0</v>
          </cell>
          <cell r="X668">
            <v>-9190.64</v>
          </cell>
          <cell r="AA668">
            <v>0</v>
          </cell>
          <cell r="AB668">
            <v>-9190.64</v>
          </cell>
          <cell r="AE668">
            <v>572</v>
          </cell>
          <cell r="AF668">
            <v>17</v>
          </cell>
          <cell r="AG668" t="str">
            <v>DESC.S/MULTAS X INCUMP.A REQ.IEPS 9/11</v>
          </cell>
          <cell r="AH668">
            <v>-4219.3599999999997</v>
          </cell>
          <cell r="AI668">
            <v>-9190.64</v>
          </cell>
        </row>
        <row r="669">
          <cell r="A669">
            <v>57218</v>
          </cell>
          <cell r="B669">
            <v>61630</v>
          </cell>
          <cell r="C669" t="str">
            <v>41611-7-029</v>
          </cell>
          <cell r="E669">
            <v>572</v>
          </cell>
          <cell r="F669">
            <v>18</v>
          </cell>
          <cell r="G669" t="str">
            <v>DES.S/MULTAS X EXTEMPORANEIDAD IEPS 9/11</v>
          </cell>
          <cell r="H669">
            <v>0</v>
          </cell>
          <cell r="I669">
            <v>-801.82</v>
          </cell>
          <cell r="J669">
            <v>-6735.27</v>
          </cell>
          <cell r="K669">
            <v>-7537.09</v>
          </cell>
          <cell r="L669">
            <v>-2065.09</v>
          </cell>
          <cell r="M669">
            <v>0</v>
          </cell>
          <cell r="N669">
            <v>0</v>
          </cell>
          <cell r="O669">
            <v>-2065.09</v>
          </cell>
          <cell r="P669">
            <v>0</v>
          </cell>
          <cell r="Q669">
            <v>-5026.91</v>
          </cell>
          <cell r="S669">
            <v>-5026.91</v>
          </cell>
          <cell r="W669">
            <v>0</v>
          </cell>
          <cell r="X669">
            <v>-14629.09</v>
          </cell>
          <cell r="AA669">
            <v>0</v>
          </cell>
          <cell r="AB669">
            <v>-14629.09</v>
          </cell>
          <cell r="AE669">
            <v>572</v>
          </cell>
          <cell r="AF669">
            <v>18</v>
          </cell>
          <cell r="AG669" t="str">
            <v>DES.S/MULTAS X EXTEMPORANEIDAD IEPS 9/11</v>
          </cell>
          <cell r="AH669">
            <v>-5026.91</v>
          </cell>
          <cell r="AI669">
            <v>-14629.09</v>
          </cell>
        </row>
        <row r="670">
          <cell r="A670">
            <v>57300</v>
          </cell>
          <cell r="B670" t="e">
            <v>#N/A</v>
          </cell>
          <cell r="C670" t="e">
            <v>#N/A</v>
          </cell>
          <cell r="D670">
            <v>57300</v>
          </cell>
          <cell r="E670">
            <v>573</v>
          </cell>
          <cell r="F670">
            <v>0</v>
          </cell>
          <cell r="G670" t="str">
            <v>PESCA DEPORTIVA Y VIDA SILVESTRE</v>
          </cell>
          <cell r="H670">
            <v>0</v>
          </cell>
          <cell r="I670">
            <v>0</v>
          </cell>
          <cell r="J670">
            <v>0</v>
          </cell>
          <cell r="K670">
            <v>0</v>
          </cell>
          <cell r="L670">
            <v>0</v>
          </cell>
          <cell r="M670">
            <v>0</v>
          </cell>
          <cell r="N670">
            <v>0</v>
          </cell>
          <cell r="O670">
            <v>0</v>
          </cell>
          <cell r="P670">
            <v>0</v>
          </cell>
          <cell r="Q670">
            <v>0</v>
          </cell>
          <cell r="S670">
            <v>0</v>
          </cell>
          <cell r="W670">
            <v>0</v>
          </cell>
          <cell r="X670">
            <v>0</v>
          </cell>
          <cell r="AA670">
            <v>0</v>
          </cell>
          <cell r="AB670">
            <v>0</v>
          </cell>
          <cell r="AE670">
            <v>573</v>
          </cell>
          <cell r="AF670">
            <v>0</v>
          </cell>
          <cell r="AG670" t="str">
            <v>PESCA DEPORTIVA Y VIDA SILVESTRE</v>
          </cell>
          <cell r="AH670">
            <v>0</v>
          </cell>
          <cell r="AI670">
            <v>0</v>
          </cell>
        </row>
        <row r="671">
          <cell r="A671">
            <v>57301</v>
          </cell>
          <cell r="B671">
            <v>61701</v>
          </cell>
          <cell r="C671" t="str">
            <v>41611-8-001</v>
          </cell>
          <cell r="D671">
            <v>57301</v>
          </cell>
          <cell r="E671">
            <v>573</v>
          </cell>
          <cell r="F671">
            <v>1</v>
          </cell>
          <cell r="G671" t="str">
            <v>PERMISOS PARA PESCA DEPORTIVA</v>
          </cell>
          <cell r="H671">
            <v>553</v>
          </cell>
          <cell r="I671">
            <v>5764</v>
          </cell>
          <cell r="J671">
            <v>17143</v>
          </cell>
          <cell r="K671">
            <v>23460</v>
          </cell>
          <cell r="L671">
            <v>24608</v>
          </cell>
          <cell r="M671">
            <v>4424</v>
          </cell>
          <cell r="N671">
            <v>4977</v>
          </cell>
          <cell r="O671">
            <v>34009</v>
          </cell>
          <cell r="P671">
            <v>4424</v>
          </cell>
          <cell r="Q671">
            <v>13271</v>
          </cell>
          <cell r="S671">
            <v>17695</v>
          </cell>
          <cell r="W671">
            <v>0</v>
          </cell>
          <cell r="X671">
            <v>75164</v>
          </cell>
          <cell r="AA671">
            <v>0</v>
          </cell>
          <cell r="AB671">
            <v>75164</v>
          </cell>
          <cell r="AE671">
            <v>573</v>
          </cell>
          <cell r="AF671">
            <v>1</v>
          </cell>
          <cell r="AG671" t="str">
            <v>PERMISOS PARA PESCA DEPORTIVA</v>
          </cell>
          <cell r="AH671">
            <v>13271</v>
          </cell>
          <cell r="AI671">
            <v>75164</v>
          </cell>
        </row>
        <row r="672">
          <cell r="A672">
            <v>57302</v>
          </cell>
          <cell r="B672">
            <v>61702</v>
          </cell>
          <cell r="C672" t="str">
            <v>41611-8-002</v>
          </cell>
          <cell r="D672">
            <v>57302</v>
          </cell>
          <cell r="E672">
            <v>573</v>
          </cell>
          <cell r="F672">
            <v>2</v>
          </cell>
          <cell r="G672" t="str">
            <v>APROVECHAMIENTO RECURSOS PESQUEROS</v>
          </cell>
          <cell r="H672">
            <v>0</v>
          </cell>
          <cell r="I672">
            <v>0</v>
          </cell>
          <cell r="J672">
            <v>0</v>
          </cell>
          <cell r="K672">
            <v>0</v>
          </cell>
          <cell r="L672">
            <v>0</v>
          </cell>
          <cell r="M672">
            <v>0</v>
          </cell>
          <cell r="N672">
            <v>0</v>
          </cell>
          <cell r="O672">
            <v>0</v>
          </cell>
          <cell r="P672">
            <v>0</v>
          </cell>
          <cell r="Q672">
            <v>0</v>
          </cell>
          <cell r="S672">
            <v>0</v>
          </cell>
          <cell r="W672">
            <v>0</v>
          </cell>
          <cell r="X672">
            <v>0</v>
          </cell>
          <cell r="AA672">
            <v>0</v>
          </cell>
          <cell r="AB672">
            <v>0</v>
          </cell>
          <cell r="AE672">
            <v>573</v>
          </cell>
          <cell r="AF672">
            <v>2</v>
          </cell>
          <cell r="AG672" t="str">
            <v>APROVECHAMIENTO RECURSOS PESQUEROS</v>
          </cell>
          <cell r="AH672">
            <v>0</v>
          </cell>
          <cell r="AI672">
            <v>0</v>
          </cell>
        </row>
        <row r="673">
          <cell r="A673">
            <v>57303</v>
          </cell>
          <cell r="B673">
            <v>61703</v>
          </cell>
          <cell r="C673" t="str">
            <v>41611-8-003</v>
          </cell>
          <cell r="D673">
            <v>57303</v>
          </cell>
          <cell r="E673">
            <v>573</v>
          </cell>
          <cell r="F673">
            <v>3</v>
          </cell>
          <cell r="G673" t="str">
            <v>LICENCIA DE CAZA DEPORTIVA</v>
          </cell>
          <cell r="H673">
            <v>109958</v>
          </cell>
          <cell r="I673">
            <v>60779</v>
          </cell>
          <cell r="J673">
            <v>49128</v>
          </cell>
          <cell r="K673">
            <v>219865</v>
          </cell>
          <cell r="L673">
            <v>37013</v>
          </cell>
          <cell r="M673">
            <v>71349</v>
          </cell>
          <cell r="N673">
            <v>88721</v>
          </cell>
          <cell r="O673">
            <v>197083</v>
          </cell>
          <cell r="P673">
            <v>257638</v>
          </cell>
          <cell r="Q673">
            <v>242433</v>
          </cell>
          <cell r="S673">
            <v>500071</v>
          </cell>
          <cell r="W673">
            <v>0</v>
          </cell>
          <cell r="X673">
            <v>917019</v>
          </cell>
          <cell r="AA673">
            <v>0</v>
          </cell>
          <cell r="AB673">
            <v>917019</v>
          </cell>
          <cell r="AE673">
            <v>573</v>
          </cell>
          <cell r="AF673">
            <v>3</v>
          </cell>
          <cell r="AG673" t="str">
            <v>LICENCIA DE CAZA DEPORTIVA</v>
          </cell>
          <cell r="AH673">
            <v>242433</v>
          </cell>
          <cell r="AI673">
            <v>917019</v>
          </cell>
        </row>
        <row r="674">
          <cell r="A674">
            <v>57304</v>
          </cell>
          <cell r="B674">
            <v>61704</v>
          </cell>
          <cell r="C674" t="str">
            <v>41611-8-004</v>
          </cell>
          <cell r="D674">
            <v>57304</v>
          </cell>
          <cell r="E674">
            <v>573</v>
          </cell>
          <cell r="F674">
            <v>4</v>
          </cell>
          <cell r="G674" t="str">
            <v>REGISTRO DE ORGANIZACIONES (CLUBS CAZA)</v>
          </cell>
          <cell r="H674">
            <v>0</v>
          </cell>
          <cell r="I674">
            <v>0</v>
          </cell>
          <cell r="J674">
            <v>0</v>
          </cell>
          <cell r="K674">
            <v>0</v>
          </cell>
          <cell r="L674">
            <v>0</v>
          </cell>
          <cell r="M674">
            <v>0</v>
          </cell>
          <cell r="N674">
            <v>0</v>
          </cell>
          <cell r="O674">
            <v>0</v>
          </cell>
          <cell r="P674">
            <v>0</v>
          </cell>
          <cell r="Q674">
            <v>0</v>
          </cell>
          <cell r="S674">
            <v>0</v>
          </cell>
          <cell r="W674">
            <v>0</v>
          </cell>
          <cell r="X674">
            <v>0</v>
          </cell>
          <cell r="AA674">
            <v>0</v>
          </cell>
          <cell r="AB674">
            <v>0</v>
          </cell>
          <cell r="AE674">
            <v>573</v>
          </cell>
          <cell r="AF674">
            <v>4</v>
          </cell>
          <cell r="AG674" t="str">
            <v>REGISTRO DE ORGANIZACIONES (CLUBS CAZA)</v>
          </cell>
          <cell r="AH674">
            <v>0</v>
          </cell>
          <cell r="AI674">
            <v>0</v>
          </cell>
        </row>
        <row r="675">
          <cell r="A675">
            <v>57305</v>
          </cell>
          <cell r="B675">
            <v>61705</v>
          </cell>
          <cell r="C675" t="str">
            <v>41611-8-005</v>
          </cell>
          <cell r="D675">
            <v>57305</v>
          </cell>
          <cell r="E675">
            <v>573</v>
          </cell>
          <cell r="F675">
            <v>5</v>
          </cell>
          <cell r="G675" t="str">
            <v>REG.PRESTADORES D/SERV(TIENDAS MASCOTAS)</v>
          </cell>
          <cell r="H675">
            <v>0</v>
          </cell>
          <cell r="I675">
            <v>0</v>
          </cell>
          <cell r="J675">
            <v>0</v>
          </cell>
          <cell r="K675">
            <v>0</v>
          </cell>
          <cell r="L675">
            <v>0</v>
          </cell>
          <cell r="M675">
            <v>0</v>
          </cell>
          <cell r="N675">
            <v>0</v>
          </cell>
          <cell r="O675">
            <v>0</v>
          </cell>
          <cell r="P675">
            <v>0</v>
          </cell>
          <cell r="Q675">
            <v>0</v>
          </cell>
          <cell r="S675">
            <v>0</v>
          </cell>
          <cell r="W675">
            <v>0</v>
          </cell>
          <cell r="X675">
            <v>0</v>
          </cell>
          <cell r="AA675">
            <v>0</v>
          </cell>
          <cell r="AB675">
            <v>0</v>
          </cell>
          <cell r="AE675">
            <v>573</v>
          </cell>
          <cell r="AF675">
            <v>5</v>
          </cell>
          <cell r="AG675" t="str">
            <v>REG.PRESTADORES D/SERV(TIENDAS MASCOTAS)</v>
          </cell>
          <cell r="AH675">
            <v>0</v>
          </cell>
          <cell r="AI675">
            <v>0</v>
          </cell>
        </row>
        <row r="676">
          <cell r="A676">
            <v>57306</v>
          </cell>
          <cell r="B676">
            <v>61706</v>
          </cell>
          <cell r="C676" t="str">
            <v>41611-8-006</v>
          </cell>
          <cell r="D676">
            <v>57306</v>
          </cell>
          <cell r="E676">
            <v>573</v>
          </cell>
          <cell r="F676">
            <v>6</v>
          </cell>
          <cell r="G676" t="str">
            <v>REG.PRESTADORES D/SERV.(TAXIDERMISTAS)</v>
          </cell>
          <cell r="H676">
            <v>0</v>
          </cell>
          <cell r="I676">
            <v>0</v>
          </cell>
          <cell r="J676">
            <v>0</v>
          </cell>
          <cell r="K676">
            <v>0</v>
          </cell>
          <cell r="L676">
            <v>0</v>
          </cell>
          <cell r="M676">
            <v>0</v>
          </cell>
          <cell r="N676">
            <v>0</v>
          </cell>
          <cell r="O676">
            <v>0</v>
          </cell>
          <cell r="P676">
            <v>0</v>
          </cell>
          <cell r="Q676">
            <v>0</v>
          </cell>
          <cell r="S676">
            <v>0</v>
          </cell>
          <cell r="W676">
            <v>0</v>
          </cell>
          <cell r="X676">
            <v>0</v>
          </cell>
          <cell r="AA676">
            <v>0</v>
          </cell>
          <cell r="AB676">
            <v>0</v>
          </cell>
          <cell r="AE676">
            <v>573</v>
          </cell>
          <cell r="AF676">
            <v>6</v>
          </cell>
          <cell r="AG676" t="str">
            <v>REG.PRESTADORES D/SERV.(TAXIDERMISTAS)</v>
          </cell>
          <cell r="AH676">
            <v>0</v>
          </cell>
          <cell r="AI676">
            <v>0</v>
          </cell>
        </row>
        <row r="677">
          <cell r="A677">
            <v>57308</v>
          </cell>
          <cell r="B677">
            <v>61707</v>
          </cell>
          <cell r="C677" t="str">
            <v>41611-8-007</v>
          </cell>
          <cell r="D677">
            <v>57308</v>
          </cell>
          <cell r="E677">
            <v>573</v>
          </cell>
          <cell r="F677">
            <v>8</v>
          </cell>
          <cell r="G677" t="str">
            <v>LICENCIAS DE PRESTADORES D/SERV.APROVEC.</v>
          </cell>
          <cell r="H677">
            <v>0</v>
          </cell>
          <cell r="I677">
            <v>0</v>
          </cell>
          <cell r="J677">
            <v>0</v>
          </cell>
          <cell r="K677">
            <v>0</v>
          </cell>
          <cell r="L677">
            <v>0</v>
          </cell>
          <cell r="M677">
            <v>0</v>
          </cell>
          <cell r="N677">
            <v>0</v>
          </cell>
          <cell r="O677">
            <v>0</v>
          </cell>
          <cell r="P677">
            <v>0</v>
          </cell>
          <cell r="Q677">
            <v>0</v>
          </cell>
          <cell r="S677">
            <v>0</v>
          </cell>
          <cell r="W677">
            <v>0</v>
          </cell>
          <cell r="X677">
            <v>0</v>
          </cell>
          <cell r="AA677">
            <v>0</v>
          </cell>
          <cell r="AB677">
            <v>0</v>
          </cell>
          <cell r="AE677">
            <v>573</v>
          </cell>
          <cell r="AF677">
            <v>8</v>
          </cell>
          <cell r="AG677" t="str">
            <v>LICENCIAS DE PRESTADORES D/SERV.APROVEC.</v>
          </cell>
          <cell r="AH677">
            <v>0</v>
          </cell>
          <cell r="AI677">
            <v>0</v>
          </cell>
        </row>
        <row r="678">
          <cell r="A678">
            <v>57309</v>
          </cell>
          <cell r="B678">
            <v>61708</v>
          </cell>
          <cell r="C678" t="str">
            <v>41611-8-008</v>
          </cell>
          <cell r="D678">
            <v>57309</v>
          </cell>
          <cell r="E678">
            <v>573</v>
          </cell>
          <cell r="F678">
            <v>9</v>
          </cell>
          <cell r="G678" t="str">
            <v>REG.DE COLECC.D/ESPECIMENES D/VIDA SILV.</v>
          </cell>
          <cell r="H678">
            <v>0</v>
          </cell>
          <cell r="I678">
            <v>0</v>
          </cell>
          <cell r="J678">
            <v>0</v>
          </cell>
          <cell r="K678">
            <v>0</v>
          </cell>
          <cell r="L678">
            <v>0</v>
          </cell>
          <cell r="M678">
            <v>0</v>
          </cell>
          <cell r="N678">
            <v>0</v>
          </cell>
          <cell r="O678">
            <v>0</v>
          </cell>
          <cell r="P678">
            <v>0</v>
          </cell>
          <cell r="Q678">
            <v>0</v>
          </cell>
          <cell r="S678">
            <v>0</v>
          </cell>
          <cell r="W678">
            <v>0</v>
          </cell>
          <cell r="X678">
            <v>0</v>
          </cell>
          <cell r="AA678">
            <v>0</v>
          </cell>
          <cell r="AB678">
            <v>0</v>
          </cell>
          <cell r="AE678">
            <v>573</v>
          </cell>
          <cell r="AF678">
            <v>9</v>
          </cell>
          <cell r="AG678" t="str">
            <v>REG.DE COLECC.D/ESPECIMENES D/VIDA SILV.</v>
          </cell>
          <cell r="AH678">
            <v>0</v>
          </cell>
          <cell r="AI678">
            <v>0</v>
          </cell>
        </row>
        <row r="679">
          <cell r="A679">
            <v>57310</v>
          </cell>
          <cell r="B679">
            <v>61709</v>
          </cell>
          <cell r="C679" t="str">
            <v>41611-8-009</v>
          </cell>
          <cell r="D679">
            <v>57310</v>
          </cell>
          <cell r="E679">
            <v>573</v>
          </cell>
          <cell r="F679">
            <v>10</v>
          </cell>
          <cell r="G679" t="str">
            <v>REG.D/EJEMP.D/FAUNA SILV.MOD.AVE D/PRESA</v>
          </cell>
          <cell r="H679">
            <v>0</v>
          </cell>
          <cell r="I679">
            <v>0</v>
          </cell>
          <cell r="J679">
            <v>0</v>
          </cell>
          <cell r="K679">
            <v>0</v>
          </cell>
          <cell r="L679">
            <v>0</v>
          </cell>
          <cell r="M679">
            <v>0</v>
          </cell>
          <cell r="N679">
            <v>0</v>
          </cell>
          <cell r="O679">
            <v>0</v>
          </cell>
          <cell r="P679">
            <v>0</v>
          </cell>
          <cell r="Q679">
            <v>0</v>
          </cell>
          <cell r="S679">
            <v>0</v>
          </cell>
          <cell r="W679">
            <v>0</v>
          </cell>
          <cell r="X679">
            <v>0</v>
          </cell>
          <cell r="AA679">
            <v>0</v>
          </cell>
          <cell r="AB679">
            <v>0</v>
          </cell>
          <cell r="AE679">
            <v>573</v>
          </cell>
          <cell r="AF679">
            <v>10</v>
          </cell>
          <cell r="AG679" t="str">
            <v>REG.D/EJEMP.D/FAUNA SILV.MOD.AVE D/PRESA</v>
          </cell>
          <cell r="AH679">
            <v>0</v>
          </cell>
          <cell r="AI679">
            <v>0</v>
          </cell>
        </row>
        <row r="680">
          <cell r="A680">
            <v>57311</v>
          </cell>
          <cell r="B680">
            <v>61710</v>
          </cell>
          <cell r="C680" t="str">
            <v>41611-8-010</v>
          </cell>
          <cell r="D680">
            <v>57311</v>
          </cell>
          <cell r="E680">
            <v>573</v>
          </cell>
          <cell r="F680">
            <v>11</v>
          </cell>
          <cell r="G680" t="str">
            <v>EXPEDICION DE CINTILLOS</v>
          </cell>
          <cell r="H680">
            <v>77675</v>
          </cell>
          <cell r="I680">
            <v>11711</v>
          </cell>
          <cell r="J680">
            <v>22466</v>
          </cell>
          <cell r="K680">
            <v>111852</v>
          </cell>
          <cell r="L680">
            <v>0</v>
          </cell>
          <cell r="M680">
            <v>956</v>
          </cell>
          <cell r="N680">
            <v>239</v>
          </cell>
          <cell r="O680">
            <v>1195</v>
          </cell>
          <cell r="P680">
            <v>0</v>
          </cell>
          <cell r="Q680">
            <v>72895</v>
          </cell>
          <cell r="S680">
            <v>72895</v>
          </cell>
          <cell r="W680">
            <v>0</v>
          </cell>
          <cell r="X680">
            <v>185942</v>
          </cell>
          <cell r="AA680">
            <v>0</v>
          </cell>
          <cell r="AB680">
            <v>185942</v>
          </cell>
          <cell r="AE680">
            <v>573</v>
          </cell>
          <cell r="AF680">
            <v>11</v>
          </cell>
          <cell r="AG680" t="str">
            <v>EXPEDICION DE CINTILLOS</v>
          </cell>
          <cell r="AH680">
            <v>72895</v>
          </cell>
          <cell r="AI680">
            <v>185942</v>
          </cell>
        </row>
        <row r="681">
          <cell r="A681">
            <v>57312</v>
          </cell>
          <cell r="B681">
            <v>61711</v>
          </cell>
          <cell r="C681" t="str">
            <v>41611-8-011</v>
          </cell>
          <cell r="D681">
            <v>57312</v>
          </cell>
          <cell r="E681">
            <v>573</v>
          </cell>
          <cell r="F681">
            <v>12</v>
          </cell>
          <cell r="G681" t="str">
            <v>REG.D/EJEMP.D/FAUNA SILV.MOD.MASCOTA</v>
          </cell>
          <cell r="H681">
            <v>0</v>
          </cell>
          <cell r="I681">
            <v>0</v>
          </cell>
          <cell r="J681">
            <v>0</v>
          </cell>
          <cell r="K681">
            <v>0</v>
          </cell>
          <cell r="L681">
            <v>0</v>
          </cell>
          <cell r="M681">
            <v>0</v>
          </cell>
          <cell r="N681">
            <v>0</v>
          </cell>
          <cell r="O681">
            <v>0</v>
          </cell>
          <cell r="P681">
            <v>0</v>
          </cell>
          <cell r="Q681">
            <v>0</v>
          </cell>
          <cell r="S681">
            <v>0</v>
          </cell>
          <cell r="W681">
            <v>0</v>
          </cell>
          <cell r="X681">
            <v>0</v>
          </cell>
          <cell r="AA681">
            <v>0</v>
          </cell>
          <cell r="AB681">
            <v>0</v>
          </cell>
          <cell r="AE681">
            <v>573</v>
          </cell>
          <cell r="AF681">
            <v>12</v>
          </cell>
          <cell r="AG681" t="str">
            <v>REG.D/EJEMP.D/FAUNA SILV.MOD.MASCOTA</v>
          </cell>
          <cell r="AH681">
            <v>0</v>
          </cell>
          <cell r="AI681">
            <v>0</v>
          </cell>
        </row>
        <row r="682">
          <cell r="A682">
            <v>57313</v>
          </cell>
          <cell r="B682">
            <v>61712</v>
          </cell>
          <cell r="C682" t="str">
            <v>41611-8-012</v>
          </cell>
          <cell r="D682">
            <v>57313</v>
          </cell>
          <cell r="E682">
            <v>573</v>
          </cell>
          <cell r="F682">
            <v>13</v>
          </cell>
          <cell r="G682" t="str">
            <v>ACT.DE LA LIC.DE PRESTADOR DE SERVICIOS</v>
          </cell>
          <cell r="H682">
            <v>0</v>
          </cell>
          <cell r="I682">
            <v>0</v>
          </cell>
          <cell r="J682">
            <v>0</v>
          </cell>
          <cell r="K682">
            <v>0</v>
          </cell>
          <cell r="L682">
            <v>0</v>
          </cell>
          <cell r="M682">
            <v>0</v>
          </cell>
          <cell r="N682">
            <v>0</v>
          </cell>
          <cell r="O682">
            <v>0</v>
          </cell>
          <cell r="P682">
            <v>0</v>
          </cell>
          <cell r="Q682">
            <v>0</v>
          </cell>
          <cell r="S682">
            <v>0</v>
          </cell>
          <cell r="W682">
            <v>0</v>
          </cell>
          <cell r="X682">
            <v>0</v>
          </cell>
          <cell r="AA682">
            <v>0</v>
          </cell>
          <cell r="AB682">
            <v>0</v>
          </cell>
          <cell r="AE682">
            <v>573</v>
          </cell>
          <cell r="AF682">
            <v>13</v>
          </cell>
          <cell r="AG682" t="str">
            <v>ACT.DE LA LIC.DE PRESTADOR DE SERVICIOS</v>
          </cell>
          <cell r="AH682">
            <v>0</v>
          </cell>
          <cell r="AI682">
            <v>0</v>
          </cell>
        </row>
        <row r="683">
          <cell r="A683">
            <v>57314</v>
          </cell>
          <cell r="B683">
            <v>61713</v>
          </cell>
          <cell r="C683" t="str">
            <v>41611-8-013</v>
          </cell>
          <cell r="D683">
            <v>57314</v>
          </cell>
          <cell r="E683">
            <v>573</v>
          </cell>
          <cell r="F683">
            <v>14</v>
          </cell>
          <cell r="G683" t="str">
            <v>TRAMITE P/EXP.DE PERMISOS P/PESCA DEPOR.</v>
          </cell>
          <cell r="H683">
            <v>0</v>
          </cell>
          <cell r="I683">
            <v>0</v>
          </cell>
          <cell r="J683">
            <v>0</v>
          </cell>
          <cell r="K683">
            <v>0</v>
          </cell>
          <cell r="L683">
            <v>0</v>
          </cell>
          <cell r="M683">
            <v>0</v>
          </cell>
          <cell r="N683">
            <v>0</v>
          </cell>
          <cell r="O683">
            <v>0</v>
          </cell>
          <cell r="P683">
            <v>0</v>
          </cell>
          <cell r="Q683">
            <v>0</v>
          </cell>
          <cell r="S683">
            <v>0</v>
          </cell>
          <cell r="W683">
            <v>0</v>
          </cell>
          <cell r="X683">
            <v>0</v>
          </cell>
          <cell r="AA683">
            <v>0</v>
          </cell>
          <cell r="AB683">
            <v>0</v>
          </cell>
          <cell r="AE683">
            <v>573</v>
          </cell>
          <cell r="AF683">
            <v>14</v>
          </cell>
          <cell r="AG683" t="str">
            <v>TRAMITE P/EXP.DE PERMISOS P/PESCA DEPOR.</v>
          </cell>
          <cell r="AH683">
            <v>0</v>
          </cell>
          <cell r="AI683">
            <v>0</v>
          </cell>
        </row>
        <row r="684">
          <cell r="A684">
            <v>57315</v>
          </cell>
          <cell r="B684">
            <v>61714</v>
          </cell>
          <cell r="C684" t="str">
            <v>41611-8-014</v>
          </cell>
          <cell r="D684">
            <v>57315</v>
          </cell>
          <cell r="E684">
            <v>573</v>
          </cell>
          <cell r="F684">
            <v>15</v>
          </cell>
          <cell r="G684" t="str">
            <v>MULTAS DE PARQUES Y VIDA SILVESTRE</v>
          </cell>
          <cell r="H684">
            <v>0</v>
          </cell>
          <cell r="I684">
            <v>0</v>
          </cell>
          <cell r="J684">
            <v>0</v>
          </cell>
          <cell r="K684">
            <v>0</v>
          </cell>
          <cell r="L684">
            <v>0</v>
          </cell>
          <cell r="M684">
            <v>0</v>
          </cell>
          <cell r="N684">
            <v>0</v>
          </cell>
          <cell r="O684">
            <v>0</v>
          </cell>
          <cell r="P684">
            <v>0</v>
          </cell>
          <cell r="Q684">
            <v>0</v>
          </cell>
          <cell r="S684">
            <v>0</v>
          </cell>
          <cell r="W684">
            <v>0</v>
          </cell>
          <cell r="X684">
            <v>0</v>
          </cell>
          <cell r="AA684">
            <v>0</v>
          </cell>
          <cell r="AB684">
            <v>0</v>
          </cell>
          <cell r="AE684">
            <v>573</v>
          </cell>
          <cell r="AF684">
            <v>15</v>
          </cell>
          <cell r="AG684" t="str">
            <v>MULTAS DE PARQUES Y VIDA SILVESTRE</v>
          </cell>
          <cell r="AH684">
            <v>0</v>
          </cell>
          <cell r="AI684">
            <v>0</v>
          </cell>
        </row>
        <row r="685">
          <cell r="A685">
            <v>57316</v>
          </cell>
          <cell r="B685">
            <v>61715</v>
          </cell>
          <cell r="C685" t="str">
            <v>41611-8-015</v>
          </cell>
          <cell r="D685">
            <v>57316</v>
          </cell>
          <cell r="E685">
            <v>573</v>
          </cell>
          <cell r="F685">
            <v>16</v>
          </cell>
          <cell r="G685" t="str">
            <v>REG PADRON DE PARQ,ZOO Y ESP PUB(PIMVS)</v>
          </cell>
          <cell r="H685">
            <v>0</v>
          </cell>
          <cell r="I685">
            <v>0</v>
          </cell>
          <cell r="J685">
            <v>371</v>
          </cell>
          <cell r="K685">
            <v>371</v>
          </cell>
          <cell r="L685">
            <v>0</v>
          </cell>
          <cell r="M685">
            <v>0</v>
          </cell>
          <cell r="N685">
            <v>742</v>
          </cell>
          <cell r="O685">
            <v>742</v>
          </cell>
          <cell r="P685">
            <v>0</v>
          </cell>
          <cell r="Q685">
            <v>0</v>
          </cell>
          <cell r="S685">
            <v>0</v>
          </cell>
          <cell r="W685">
            <v>0</v>
          </cell>
          <cell r="X685">
            <v>1113</v>
          </cell>
          <cell r="AA685">
            <v>0</v>
          </cell>
          <cell r="AB685">
            <v>1113</v>
          </cell>
          <cell r="AE685">
            <v>573</v>
          </cell>
          <cell r="AF685">
            <v>16</v>
          </cell>
          <cell r="AG685" t="str">
            <v>REG PADRON DE PARQ,ZOO Y ESP PUB(PIMVS)</v>
          </cell>
          <cell r="AH685">
            <v>0</v>
          </cell>
          <cell r="AI685">
            <v>1113</v>
          </cell>
        </row>
        <row r="686">
          <cell r="A686">
            <v>59000</v>
          </cell>
          <cell r="B686" t="e">
            <v>#N/A</v>
          </cell>
          <cell r="C686" t="e">
            <v>#N/A</v>
          </cell>
          <cell r="D686">
            <v>59000</v>
          </cell>
          <cell r="E686">
            <v>590</v>
          </cell>
          <cell r="F686">
            <v>0</v>
          </cell>
          <cell r="G686" t="str">
            <v>APORTACIONES FEDERALES</v>
          </cell>
          <cell r="H686">
            <v>0</v>
          </cell>
          <cell r="I686">
            <v>0</v>
          </cell>
          <cell r="J686">
            <v>0</v>
          </cell>
          <cell r="K686">
            <v>0</v>
          </cell>
          <cell r="L686">
            <v>0</v>
          </cell>
          <cell r="M686">
            <v>0</v>
          </cell>
          <cell r="N686">
            <v>0</v>
          </cell>
          <cell r="O686">
            <v>0</v>
          </cell>
          <cell r="P686">
            <v>0</v>
          </cell>
          <cell r="Q686">
            <v>0</v>
          </cell>
          <cell r="S686">
            <v>0</v>
          </cell>
          <cell r="W686">
            <v>0</v>
          </cell>
          <cell r="X686">
            <v>0</v>
          </cell>
          <cell r="AA686">
            <v>0</v>
          </cell>
          <cell r="AB686">
            <v>0</v>
          </cell>
          <cell r="AE686">
            <v>590</v>
          </cell>
          <cell r="AF686">
            <v>0</v>
          </cell>
          <cell r="AG686" t="str">
            <v>APORTACIONES FEDERALES</v>
          </cell>
          <cell r="AH686">
            <v>0</v>
          </cell>
          <cell r="AI686">
            <v>0</v>
          </cell>
        </row>
        <row r="687">
          <cell r="A687">
            <v>59100</v>
          </cell>
          <cell r="B687" t="e">
            <v>#N/A</v>
          </cell>
          <cell r="C687" t="e">
            <v>#N/A</v>
          </cell>
          <cell r="D687">
            <v>59100</v>
          </cell>
          <cell r="E687">
            <v>591</v>
          </cell>
          <cell r="F687">
            <v>0</v>
          </cell>
          <cell r="G687" t="str">
            <v>RAMO 39</v>
          </cell>
          <cell r="H687">
            <v>0</v>
          </cell>
          <cell r="I687">
            <v>0</v>
          </cell>
          <cell r="J687">
            <v>0</v>
          </cell>
          <cell r="K687">
            <v>0</v>
          </cell>
          <cell r="L687">
            <v>0</v>
          </cell>
          <cell r="M687">
            <v>0</v>
          </cell>
          <cell r="N687">
            <v>0</v>
          </cell>
          <cell r="O687">
            <v>0</v>
          </cell>
          <cell r="P687">
            <v>0</v>
          </cell>
          <cell r="Q687">
            <v>0</v>
          </cell>
          <cell r="S687">
            <v>0</v>
          </cell>
          <cell r="W687">
            <v>0</v>
          </cell>
          <cell r="X687">
            <v>0</v>
          </cell>
          <cell r="AA687">
            <v>0</v>
          </cell>
          <cell r="AB687">
            <v>0</v>
          </cell>
          <cell r="AE687">
            <v>591</v>
          </cell>
          <cell r="AF687">
            <v>0</v>
          </cell>
          <cell r="AG687" t="str">
            <v>RAMO 39</v>
          </cell>
          <cell r="AH687">
            <v>0</v>
          </cell>
          <cell r="AI687">
            <v>0</v>
          </cell>
        </row>
        <row r="688">
          <cell r="A688">
            <v>59101</v>
          </cell>
          <cell r="B688">
            <v>82101</v>
          </cell>
          <cell r="C688" t="str">
            <v>42121-1-001</v>
          </cell>
          <cell r="D688">
            <v>59101</v>
          </cell>
          <cell r="E688">
            <v>591</v>
          </cell>
          <cell r="F688">
            <v>1</v>
          </cell>
          <cell r="G688" t="str">
            <v>FORTALECIMIENTO A ENTIDADES FEDERATIVAS</v>
          </cell>
          <cell r="H688">
            <v>83232304</v>
          </cell>
          <cell r="I688">
            <v>83232304</v>
          </cell>
          <cell r="J688">
            <v>83232304</v>
          </cell>
          <cell r="K688">
            <v>249696912</v>
          </cell>
          <cell r="L688">
            <v>83232304</v>
          </cell>
          <cell r="M688">
            <v>83232304</v>
          </cell>
          <cell r="N688">
            <v>83232304</v>
          </cell>
          <cell r="O688">
            <v>249696912</v>
          </cell>
          <cell r="P688">
            <v>83232304</v>
          </cell>
          <cell r="Q688">
            <v>83232304</v>
          </cell>
          <cell r="S688">
            <v>166464608</v>
          </cell>
          <cell r="W688">
            <v>0</v>
          </cell>
          <cell r="X688">
            <v>665858432</v>
          </cell>
          <cell r="AA688">
            <v>0</v>
          </cell>
          <cell r="AB688">
            <v>665858432</v>
          </cell>
          <cell r="AE688">
            <v>591</v>
          </cell>
          <cell r="AF688">
            <v>1</v>
          </cell>
          <cell r="AG688" t="str">
            <v>FORTALECIMIENTO A ENTIDADES FEDERATIVAS</v>
          </cell>
          <cell r="AH688">
            <v>83232304</v>
          </cell>
          <cell r="AI688">
            <v>665858432</v>
          </cell>
        </row>
        <row r="689">
          <cell r="A689">
            <v>59200</v>
          </cell>
          <cell r="B689" t="e">
            <v>#N/A</v>
          </cell>
          <cell r="C689" t="e">
            <v>#N/A</v>
          </cell>
          <cell r="D689">
            <v>59200</v>
          </cell>
          <cell r="E689">
            <v>592</v>
          </cell>
          <cell r="F689">
            <v>0</v>
          </cell>
          <cell r="G689" t="str">
            <v>RAMO 33</v>
          </cell>
          <cell r="H689">
            <v>0</v>
          </cell>
          <cell r="I689">
            <v>0</v>
          </cell>
          <cell r="J689">
            <v>0</v>
          </cell>
          <cell r="K689">
            <v>0</v>
          </cell>
          <cell r="L689">
            <v>0</v>
          </cell>
          <cell r="M689">
            <v>0</v>
          </cell>
          <cell r="N689">
            <v>0</v>
          </cell>
          <cell r="O689">
            <v>0</v>
          </cell>
          <cell r="P689">
            <v>0</v>
          </cell>
          <cell r="Q689">
            <v>0</v>
          </cell>
          <cell r="S689">
            <v>0</v>
          </cell>
          <cell r="W689">
            <v>0</v>
          </cell>
          <cell r="X689">
            <v>0</v>
          </cell>
          <cell r="AA689">
            <v>0</v>
          </cell>
          <cell r="AB689">
            <v>0</v>
          </cell>
          <cell r="AE689">
            <v>592</v>
          </cell>
          <cell r="AF689">
            <v>0</v>
          </cell>
          <cell r="AG689" t="str">
            <v>RAMO 33</v>
          </cell>
          <cell r="AH689">
            <v>0</v>
          </cell>
          <cell r="AI689">
            <v>0</v>
          </cell>
        </row>
        <row r="690">
          <cell r="A690">
            <v>59201</v>
          </cell>
          <cell r="B690">
            <v>82102</v>
          </cell>
          <cell r="C690" t="str">
            <v>42121-1-002</v>
          </cell>
          <cell r="D690">
            <v>59201</v>
          </cell>
          <cell r="E690">
            <v>592</v>
          </cell>
          <cell r="F690">
            <v>1</v>
          </cell>
          <cell r="G690" t="str">
            <v>EDUCACION BASICA Y NORMAL</v>
          </cell>
          <cell r="H690">
            <v>1005546723.54</v>
          </cell>
          <cell r="I690">
            <v>660027223.12</v>
          </cell>
          <cell r="J690">
            <v>848440938.34000003</v>
          </cell>
          <cell r="K690">
            <v>2514014885</v>
          </cell>
          <cell r="L690">
            <v>343903444.98000002</v>
          </cell>
          <cell r="M690">
            <v>680129305</v>
          </cell>
          <cell r="N690">
            <v>897189551.53999996</v>
          </cell>
          <cell r="O690">
            <v>1921222301.52</v>
          </cell>
          <cell r="P690">
            <v>958466565.47000003</v>
          </cell>
          <cell r="Q690">
            <v>77485696</v>
          </cell>
          <cell r="S690">
            <v>1035952261.47</v>
          </cell>
          <cell r="W690">
            <v>0</v>
          </cell>
          <cell r="X690">
            <v>5471189447.9899998</v>
          </cell>
          <cell r="AA690">
            <v>0</v>
          </cell>
          <cell r="AB690">
            <v>5471189447.9899998</v>
          </cell>
          <cell r="AE690">
            <v>592</v>
          </cell>
          <cell r="AF690">
            <v>1</v>
          </cell>
          <cell r="AG690" t="str">
            <v>EDUCACION BASICA Y NORMAL</v>
          </cell>
          <cell r="AH690">
            <v>77485696</v>
          </cell>
          <cell r="AI690">
            <v>5471189447.9899998</v>
          </cell>
        </row>
        <row r="691">
          <cell r="A691">
            <v>59202</v>
          </cell>
          <cell r="B691">
            <v>82103</v>
          </cell>
          <cell r="C691" t="str">
            <v>42121-1-003</v>
          </cell>
          <cell r="D691">
            <v>59202</v>
          </cell>
          <cell r="E691">
            <v>592</v>
          </cell>
          <cell r="F691">
            <v>2</v>
          </cell>
          <cell r="G691" t="str">
            <v>ALTA CARGA EDUCATIVA</v>
          </cell>
          <cell r="H691">
            <v>0</v>
          </cell>
          <cell r="I691">
            <v>0</v>
          </cell>
          <cell r="J691">
            <v>0</v>
          </cell>
          <cell r="K691">
            <v>0</v>
          </cell>
          <cell r="L691">
            <v>201911192</v>
          </cell>
          <cell r="M691">
            <v>0</v>
          </cell>
          <cell r="N691">
            <v>0</v>
          </cell>
          <cell r="O691">
            <v>201911192</v>
          </cell>
          <cell r="P691">
            <v>173066736</v>
          </cell>
          <cell r="Q691">
            <v>0</v>
          </cell>
          <cell r="S691">
            <v>173066736</v>
          </cell>
          <cell r="W691">
            <v>0</v>
          </cell>
          <cell r="X691">
            <v>374977928</v>
          </cell>
          <cell r="AA691">
            <v>0</v>
          </cell>
          <cell r="AB691">
            <v>374977928</v>
          </cell>
          <cell r="AE691">
            <v>592</v>
          </cell>
          <cell r="AF691">
            <v>2</v>
          </cell>
          <cell r="AG691" t="str">
            <v>ALTA CARGA EDUCATIVA</v>
          </cell>
          <cell r="AH691">
            <v>0</v>
          </cell>
          <cell r="AI691">
            <v>374977928</v>
          </cell>
        </row>
        <row r="692">
          <cell r="A692">
            <v>59203</v>
          </cell>
          <cell r="B692">
            <v>82104</v>
          </cell>
          <cell r="C692" t="str">
            <v>42121-1-004</v>
          </cell>
          <cell r="D692">
            <v>59203</v>
          </cell>
          <cell r="E692">
            <v>592</v>
          </cell>
          <cell r="F692">
            <v>3</v>
          </cell>
          <cell r="G692" t="str">
            <v>SERVICIOS DE SALUD</v>
          </cell>
          <cell r="H692">
            <v>157074779</v>
          </cell>
          <cell r="I692">
            <v>131232650.31999999</v>
          </cell>
          <cell r="J692">
            <v>148490031.58000001</v>
          </cell>
          <cell r="K692">
            <v>436797460.89999998</v>
          </cell>
          <cell r="L692">
            <v>141124269.22</v>
          </cell>
          <cell r="M692">
            <v>145222593.53999999</v>
          </cell>
          <cell r="N692">
            <v>148623997.15000001</v>
          </cell>
          <cell r="O692">
            <v>434970859.90999997</v>
          </cell>
          <cell r="P692">
            <v>143815520.03</v>
          </cell>
          <cell r="Q692">
            <v>142045060.41</v>
          </cell>
          <cell r="S692">
            <v>285860580.44</v>
          </cell>
          <cell r="W692">
            <v>0</v>
          </cell>
          <cell r="X692">
            <v>1157628901.25</v>
          </cell>
          <cell r="AA692">
            <v>0</v>
          </cell>
          <cell r="AB692">
            <v>1157628901.25</v>
          </cell>
          <cell r="AE692">
            <v>592</v>
          </cell>
          <cell r="AF692">
            <v>3</v>
          </cell>
          <cell r="AG692" t="str">
            <v>SERVICIOS DE SALUD</v>
          </cell>
          <cell r="AH692">
            <v>142045060.41</v>
          </cell>
          <cell r="AI692">
            <v>1157628901.25</v>
          </cell>
        </row>
        <row r="693">
          <cell r="A693">
            <v>59204</v>
          </cell>
          <cell r="B693">
            <v>82105</v>
          </cell>
          <cell r="C693" t="str">
            <v>42121-1-005</v>
          </cell>
          <cell r="D693">
            <v>59204</v>
          </cell>
          <cell r="E693">
            <v>592</v>
          </cell>
          <cell r="F693">
            <v>4</v>
          </cell>
          <cell r="G693" t="str">
            <v>INFRAESTRUCTURA SOCIAL ESTATAL (FISE)</v>
          </cell>
          <cell r="H693">
            <v>6941282</v>
          </cell>
          <cell r="I693">
            <v>6941282</v>
          </cell>
          <cell r="J693">
            <v>6941282</v>
          </cell>
          <cell r="K693">
            <v>20823846</v>
          </cell>
          <cell r="L693">
            <v>6941282</v>
          </cell>
          <cell r="M693">
            <v>6941282</v>
          </cell>
          <cell r="N693">
            <v>6941282</v>
          </cell>
          <cell r="O693">
            <v>20823846</v>
          </cell>
          <cell r="P693">
            <v>6941282</v>
          </cell>
          <cell r="Q693">
            <v>6941282</v>
          </cell>
          <cell r="S693">
            <v>13882564</v>
          </cell>
          <cell r="W693">
            <v>0</v>
          </cell>
          <cell r="X693">
            <v>55530256</v>
          </cell>
          <cell r="AA693">
            <v>0</v>
          </cell>
          <cell r="AB693">
            <v>55530256</v>
          </cell>
          <cell r="AE693">
            <v>592</v>
          </cell>
          <cell r="AF693">
            <v>4</v>
          </cell>
          <cell r="AG693" t="str">
            <v>INFRAESTRUCTURA SOCIAL ESTATAL (FISE)</v>
          </cell>
          <cell r="AH693">
            <v>6941282</v>
          </cell>
          <cell r="AI693">
            <v>55530256</v>
          </cell>
        </row>
        <row r="694">
          <cell r="A694">
            <v>59205</v>
          </cell>
          <cell r="B694">
            <v>82106</v>
          </cell>
          <cell r="C694" t="str">
            <v>42121-1-006</v>
          </cell>
          <cell r="D694">
            <v>59205</v>
          </cell>
          <cell r="E694">
            <v>592</v>
          </cell>
          <cell r="F694">
            <v>5</v>
          </cell>
          <cell r="G694" t="str">
            <v>INFRAESTRUCTURA SOCIAL MUNICIPAL (FISM)</v>
          </cell>
          <cell r="H694">
            <v>50330019</v>
          </cell>
          <cell r="I694">
            <v>50330019</v>
          </cell>
          <cell r="J694">
            <v>50330019</v>
          </cell>
          <cell r="K694">
            <v>150990057</v>
          </cell>
          <cell r="L694">
            <v>50330019</v>
          </cell>
          <cell r="M694">
            <v>50330019</v>
          </cell>
          <cell r="N694">
            <v>50330019</v>
          </cell>
          <cell r="O694">
            <v>150990057</v>
          </cell>
          <cell r="P694">
            <v>50330019</v>
          </cell>
          <cell r="Q694">
            <v>50330019</v>
          </cell>
          <cell r="S694">
            <v>100660038</v>
          </cell>
          <cell r="W694">
            <v>0</v>
          </cell>
          <cell r="X694">
            <v>402640152</v>
          </cell>
          <cell r="AA694">
            <v>0</v>
          </cell>
          <cell r="AB694">
            <v>402640152</v>
          </cell>
          <cell r="AE694">
            <v>592</v>
          </cell>
          <cell r="AF694">
            <v>5</v>
          </cell>
          <cell r="AG694" t="str">
            <v>INFRAESTRUCTURA SOCIAL MUNICIPAL (FISM)</v>
          </cell>
          <cell r="AH694">
            <v>50330019</v>
          </cell>
          <cell r="AI694">
            <v>402640152</v>
          </cell>
        </row>
        <row r="695">
          <cell r="A695">
            <v>59206</v>
          </cell>
          <cell r="B695">
            <v>82107</v>
          </cell>
          <cell r="C695" t="str">
            <v>42121-1-007</v>
          </cell>
          <cell r="D695">
            <v>59206</v>
          </cell>
          <cell r="E695">
            <v>592</v>
          </cell>
          <cell r="F695">
            <v>6</v>
          </cell>
          <cell r="G695" t="str">
            <v>FORTALECIMIENTO DE LOS MUN. (FORTAMUN)</v>
          </cell>
          <cell r="H695">
            <v>175153950</v>
          </cell>
          <cell r="I695">
            <v>175153950</v>
          </cell>
          <cell r="J695">
            <v>175153950</v>
          </cell>
          <cell r="K695">
            <v>525461850</v>
          </cell>
          <cell r="L695">
            <v>175153950</v>
          </cell>
          <cell r="M695">
            <v>175153950</v>
          </cell>
          <cell r="N695">
            <v>175153950</v>
          </cell>
          <cell r="O695">
            <v>525461850</v>
          </cell>
          <cell r="P695">
            <v>175153950</v>
          </cell>
          <cell r="Q695">
            <v>175153950</v>
          </cell>
          <cell r="S695">
            <v>350307900</v>
          </cell>
          <cell r="W695">
            <v>0</v>
          </cell>
          <cell r="X695">
            <v>1401231600</v>
          </cell>
          <cell r="AA695">
            <v>0</v>
          </cell>
          <cell r="AB695">
            <v>1401231600</v>
          </cell>
          <cell r="AE695">
            <v>592</v>
          </cell>
          <cell r="AF695">
            <v>6</v>
          </cell>
          <cell r="AG695" t="str">
            <v>FORTALECIMIENTO DE LOS MUN. (FORTAMUN)</v>
          </cell>
          <cell r="AH695">
            <v>175153950</v>
          </cell>
          <cell r="AI695">
            <v>1401231600</v>
          </cell>
        </row>
        <row r="696">
          <cell r="A696">
            <v>59207</v>
          </cell>
          <cell r="B696">
            <v>82108</v>
          </cell>
          <cell r="C696" t="str">
            <v>42121-1-008</v>
          </cell>
          <cell r="D696">
            <v>59207</v>
          </cell>
          <cell r="E696">
            <v>592</v>
          </cell>
          <cell r="F696">
            <v>7</v>
          </cell>
          <cell r="G696" t="str">
            <v>ASISTENCIA SOCIAL</v>
          </cell>
          <cell r="H696">
            <v>15105001</v>
          </cell>
          <cell r="I696">
            <v>15105001</v>
          </cell>
          <cell r="J696">
            <v>15105001</v>
          </cell>
          <cell r="K696">
            <v>45315003</v>
          </cell>
          <cell r="L696">
            <v>15105001</v>
          </cell>
          <cell r="M696">
            <v>15105001</v>
          </cell>
          <cell r="N696">
            <v>15105001</v>
          </cell>
          <cell r="O696">
            <v>45315003</v>
          </cell>
          <cell r="P696">
            <v>15105001</v>
          </cell>
          <cell r="Q696">
            <v>15104998</v>
          </cell>
          <cell r="S696">
            <v>30209999</v>
          </cell>
          <cell r="W696">
            <v>0</v>
          </cell>
          <cell r="X696">
            <v>120840005</v>
          </cell>
          <cell r="AA696">
            <v>0</v>
          </cell>
          <cell r="AB696">
            <v>120840005</v>
          </cell>
          <cell r="AE696">
            <v>592</v>
          </cell>
          <cell r="AF696">
            <v>7</v>
          </cell>
          <cell r="AG696" t="str">
            <v>ASISTENCIA SOCIAL</v>
          </cell>
          <cell r="AH696">
            <v>15104998</v>
          </cell>
          <cell r="AI696">
            <v>120840005</v>
          </cell>
        </row>
        <row r="697">
          <cell r="A697">
            <v>59208</v>
          </cell>
          <cell r="B697">
            <v>82109</v>
          </cell>
          <cell r="C697" t="str">
            <v>42121-1-009</v>
          </cell>
          <cell r="D697">
            <v>59208</v>
          </cell>
          <cell r="E697">
            <v>592</v>
          </cell>
          <cell r="F697">
            <v>8</v>
          </cell>
          <cell r="G697" t="str">
            <v>INFRAESTRUCTURA EDUCATIVA BASICA</v>
          </cell>
          <cell r="H697">
            <v>0</v>
          </cell>
          <cell r="I697">
            <v>29063012</v>
          </cell>
          <cell r="J697">
            <v>29063012</v>
          </cell>
          <cell r="K697">
            <v>58126024</v>
          </cell>
          <cell r="L697">
            <v>29063012</v>
          </cell>
          <cell r="M697">
            <v>29063012</v>
          </cell>
          <cell r="N697">
            <v>29063013</v>
          </cell>
          <cell r="O697">
            <v>87189037</v>
          </cell>
          <cell r="P697">
            <v>0</v>
          </cell>
          <cell r="Q697">
            <v>0</v>
          </cell>
          <cell r="S697">
            <v>0</v>
          </cell>
          <cell r="W697">
            <v>0</v>
          </cell>
          <cell r="X697">
            <v>145315061</v>
          </cell>
          <cell r="AA697">
            <v>0</v>
          </cell>
          <cell r="AB697">
            <v>145315061</v>
          </cell>
          <cell r="AE697">
            <v>592</v>
          </cell>
          <cell r="AF697">
            <v>8</v>
          </cell>
          <cell r="AG697" t="str">
            <v>INFRAESTRUCTURA EDUCATIVA BASICA</v>
          </cell>
          <cell r="AH697">
            <v>0</v>
          </cell>
          <cell r="AI697">
            <v>145315061</v>
          </cell>
        </row>
        <row r="698">
          <cell r="A698">
            <v>59209</v>
          </cell>
          <cell r="B698">
            <v>82110</v>
          </cell>
          <cell r="C698" t="str">
            <v>42121-1-010</v>
          </cell>
          <cell r="D698">
            <v>59209</v>
          </cell>
          <cell r="E698">
            <v>592</v>
          </cell>
          <cell r="F698">
            <v>9</v>
          </cell>
          <cell r="G698" t="str">
            <v>INFRAESTRUCTURA EDUCATIVA SUPERIOR</v>
          </cell>
          <cell r="H698">
            <v>0</v>
          </cell>
          <cell r="I698">
            <v>21957490</v>
          </cell>
          <cell r="J698">
            <v>21957490</v>
          </cell>
          <cell r="K698">
            <v>43914980</v>
          </cell>
          <cell r="L698">
            <v>21957490</v>
          </cell>
          <cell r="M698">
            <v>21957490</v>
          </cell>
          <cell r="N698">
            <v>21957489</v>
          </cell>
          <cell r="O698">
            <v>65872469</v>
          </cell>
          <cell r="P698">
            <v>0</v>
          </cell>
          <cell r="Q698">
            <v>0</v>
          </cell>
          <cell r="S698">
            <v>0</v>
          </cell>
          <cell r="W698">
            <v>0</v>
          </cell>
          <cell r="X698">
            <v>109787449</v>
          </cell>
          <cell r="AA698">
            <v>0</v>
          </cell>
          <cell r="AB698">
            <v>109787449</v>
          </cell>
          <cell r="AE698">
            <v>592</v>
          </cell>
          <cell r="AF698">
            <v>9</v>
          </cell>
          <cell r="AG698" t="str">
            <v>INFRAESTRUCTURA EDUCATIVA SUPERIOR</v>
          </cell>
          <cell r="AH698">
            <v>0</v>
          </cell>
          <cell r="AI698">
            <v>109787449</v>
          </cell>
        </row>
        <row r="699">
          <cell r="A699">
            <v>59210</v>
          </cell>
          <cell r="B699">
            <v>82111</v>
          </cell>
          <cell r="C699" t="str">
            <v>42121-1-011</v>
          </cell>
          <cell r="D699">
            <v>59210</v>
          </cell>
          <cell r="E699">
            <v>592</v>
          </cell>
          <cell r="F699">
            <v>10</v>
          </cell>
          <cell r="G699" t="str">
            <v>EDUCACION TECNOLOGICA (FAETA)</v>
          </cell>
          <cell r="H699">
            <v>16172757</v>
          </cell>
          <cell r="I699">
            <v>11997775</v>
          </cell>
          <cell r="J699">
            <v>11473239</v>
          </cell>
          <cell r="K699">
            <v>39643771</v>
          </cell>
          <cell r="L699">
            <v>11997772</v>
          </cell>
          <cell r="M699">
            <v>11473239</v>
          </cell>
          <cell r="N699">
            <v>11997772</v>
          </cell>
          <cell r="O699">
            <v>35468783</v>
          </cell>
          <cell r="P699">
            <v>17095054</v>
          </cell>
          <cell r="Q699">
            <v>14813480</v>
          </cell>
          <cell r="S699">
            <v>31908534</v>
          </cell>
          <cell r="W699">
            <v>0</v>
          </cell>
          <cell r="X699">
            <v>107021088</v>
          </cell>
          <cell r="AA699">
            <v>0</v>
          </cell>
          <cell r="AB699">
            <v>107021088</v>
          </cell>
          <cell r="AE699">
            <v>592</v>
          </cell>
          <cell r="AF699">
            <v>10</v>
          </cell>
          <cell r="AG699" t="str">
            <v>EDUCACION TECNOLOGICA (FAETA)</v>
          </cell>
          <cell r="AH699">
            <v>14813480</v>
          </cell>
          <cell r="AI699">
            <v>107021088</v>
          </cell>
        </row>
        <row r="700">
          <cell r="A700">
            <v>59211</v>
          </cell>
          <cell r="B700">
            <v>82112</v>
          </cell>
          <cell r="C700" t="str">
            <v>42121-1-012</v>
          </cell>
          <cell r="D700">
            <v>59211</v>
          </cell>
          <cell r="E700">
            <v>592</v>
          </cell>
          <cell r="F700">
            <v>11</v>
          </cell>
          <cell r="G700" t="str">
            <v>EDUCACION DE ADULTOS</v>
          </cell>
          <cell r="H700">
            <v>0</v>
          </cell>
          <cell r="I700">
            <v>0</v>
          </cell>
          <cell r="J700">
            <v>0</v>
          </cell>
          <cell r="K700">
            <v>0</v>
          </cell>
          <cell r="L700">
            <v>0</v>
          </cell>
          <cell r="M700">
            <v>0</v>
          </cell>
          <cell r="N700">
            <v>0</v>
          </cell>
          <cell r="O700">
            <v>0</v>
          </cell>
          <cell r="P700">
            <v>0</v>
          </cell>
          <cell r="Q700">
            <v>0</v>
          </cell>
          <cell r="S700">
            <v>0</v>
          </cell>
          <cell r="W700">
            <v>0</v>
          </cell>
          <cell r="X700">
            <v>0</v>
          </cell>
          <cell r="AA700">
            <v>0</v>
          </cell>
          <cell r="AB700">
            <v>0</v>
          </cell>
          <cell r="AE700">
            <v>592</v>
          </cell>
          <cell r="AF700">
            <v>11</v>
          </cell>
          <cell r="AG700" t="str">
            <v>EDUCACION DE ADULTOS</v>
          </cell>
          <cell r="AH700">
            <v>0</v>
          </cell>
          <cell r="AI700">
            <v>0</v>
          </cell>
        </row>
        <row r="701">
          <cell r="A701">
            <v>59212</v>
          </cell>
          <cell r="B701">
            <v>82113</v>
          </cell>
          <cell r="C701" t="str">
            <v>42121-1-013</v>
          </cell>
          <cell r="D701">
            <v>59212</v>
          </cell>
          <cell r="E701">
            <v>592</v>
          </cell>
          <cell r="F701">
            <v>12</v>
          </cell>
          <cell r="G701" t="str">
            <v>SEGURIDAD PUBLICA</v>
          </cell>
          <cell r="H701">
            <v>28318363</v>
          </cell>
          <cell r="I701">
            <v>28318363</v>
          </cell>
          <cell r="J701">
            <v>28318363</v>
          </cell>
          <cell r="K701">
            <v>84955089</v>
          </cell>
          <cell r="L701">
            <v>28318363</v>
          </cell>
          <cell r="M701">
            <v>28318363</v>
          </cell>
          <cell r="N701">
            <v>28318363</v>
          </cell>
          <cell r="O701">
            <v>84955089</v>
          </cell>
          <cell r="P701">
            <v>28318363</v>
          </cell>
          <cell r="Q701">
            <v>28318363</v>
          </cell>
          <cell r="S701">
            <v>56636726</v>
          </cell>
          <cell r="W701">
            <v>0</v>
          </cell>
          <cell r="X701">
            <v>226546904</v>
          </cell>
          <cell r="AA701">
            <v>0</v>
          </cell>
          <cell r="AB701">
            <v>226546904</v>
          </cell>
          <cell r="AE701">
            <v>592</v>
          </cell>
          <cell r="AF701">
            <v>12</v>
          </cell>
          <cell r="AG701" t="str">
            <v>SEGURIDAD PUBLICA</v>
          </cell>
          <cell r="AH701">
            <v>28318363</v>
          </cell>
          <cell r="AI701">
            <v>226546904</v>
          </cell>
        </row>
        <row r="702">
          <cell r="A702">
            <v>59213</v>
          </cell>
          <cell r="B702">
            <v>82114</v>
          </cell>
          <cell r="C702" t="str">
            <v>42121-1-014</v>
          </cell>
          <cell r="D702">
            <v>59213</v>
          </cell>
          <cell r="E702">
            <v>592</v>
          </cell>
          <cell r="F702">
            <v>13</v>
          </cell>
          <cell r="G702" t="str">
            <v>APORT. FEDERALES CARRERA MAGISTERIAL</v>
          </cell>
          <cell r="H702">
            <v>72026185.459999993</v>
          </cell>
          <cell r="I702">
            <v>71910901.879999995</v>
          </cell>
          <cell r="J702">
            <v>-143937087.34</v>
          </cell>
          <cell r="K702">
            <v>0</v>
          </cell>
          <cell r="L702">
            <v>251727365.02000001</v>
          </cell>
          <cell r="M702">
            <v>0</v>
          </cell>
          <cell r="N702">
            <v>0</v>
          </cell>
          <cell r="O702">
            <v>251727365.02000001</v>
          </cell>
          <cell r="P702">
            <v>268765731.92000002</v>
          </cell>
          <cell r="Q702">
            <v>0</v>
          </cell>
          <cell r="S702">
            <v>268765731.92000002</v>
          </cell>
          <cell r="W702">
            <v>0</v>
          </cell>
          <cell r="X702">
            <v>520493096.94000006</v>
          </cell>
          <cell r="AA702">
            <v>0</v>
          </cell>
          <cell r="AB702">
            <v>520493096.94</v>
          </cell>
          <cell r="AE702">
            <v>592</v>
          </cell>
          <cell r="AF702">
            <v>13</v>
          </cell>
          <cell r="AG702" t="str">
            <v>APORT. FEDERALES CARRERA MAGISTERIAL</v>
          </cell>
          <cell r="AH702">
            <v>0</v>
          </cell>
          <cell r="AI702">
            <v>520493096.94</v>
          </cell>
        </row>
        <row r="703">
          <cell r="A703">
            <v>59214</v>
          </cell>
          <cell r="B703">
            <v>82115</v>
          </cell>
          <cell r="C703" t="str">
            <v>42121-1-015</v>
          </cell>
          <cell r="D703">
            <v>59214</v>
          </cell>
          <cell r="E703">
            <v>592</v>
          </cell>
          <cell r="F703">
            <v>14</v>
          </cell>
          <cell r="G703" t="str">
            <v>APORT CARRERA MAGISTRAL EJ. ANTERIORES</v>
          </cell>
          <cell r="H703">
            <v>0</v>
          </cell>
          <cell r="I703">
            <v>0</v>
          </cell>
          <cell r="J703">
            <v>0</v>
          </cell>
          <cell r="K703">
            <v>0</v>
          </cell>
          <cell r="L703">
            <v>0</v>
          </cell>
          <cell r="M703">
            <v>0</v>
          </cell>
          <cell r="N703">
            <v>0</v>
          </cell>
          <cell r="O703">
            <v>0</v>
          </cell>
          <cell r="P703">
            <v>0</v>
          </cell>
          <cell r="Q703">
            <v>0</v>
          </cell>
          <cell r="S703">
            <v>0</v>
          </cell>
          <cell r="W703">
            <v>0</v>
          </cell>
          <cell r="X703">
            <v>0</v>
          </cell>
          <cell r="AA703">
            <v>0</v>
          </cell>
          <cell r="AB703">
            <v>0</v>
          </cell>
          <cell r="AE703">
            <v>592</v>
          </cell>
          <cell r="AF703">
            <v>14</v>
          </cell>
          <cell r="AG703" t="str">
            <v>APORT CARRERA MAGISTRAL EJ. ANTERIORES</v>
          </cell>
          <cell r="AH703">
            <v>0</v>
          </cell>
          <cell r="AI703">
            <v>0</v>
          </cell>
        </row>
        <row r="704">
          <cell r="A704">
            <v>59215</v>
          </cell>
          <cell r="B704" t="e">
            <v>#N/A</v>
          </cell>
          <cell r="C704" t="e">
            <v>#N/A</v>
          </cell>
          <cell r="E704">
            <v>592</v>
          </cell>
          <cell r="F704">
            <v>15</v>
          </cell>
          <cell r="G704" t="str">
            <v>INFRAESTRUCTURA EDUCATIVA MEDIA SUPERIOR</v>
          </cell>
          <cell r="H704">
            <v>0</v>
          </cell>
          <cell r="I704">
            <v>0</v>
          </cell>
          <cell r="J704">
            <v>9974214</v>
          </cell>
          <cell r="K704">
            <v>9974214</v>
          </cell>
          <cell r="L704">
            <v>4987107</v>
          </cell>
          <cell r="M704">
            <v>4987107</v>
          </cell>
          <cell r="N704">
            <v>4987106</v>
          </cell>
          <cell r="O704">
            <v>14961320</v>
          </cell>
          <cell r="P704">
            <v>0</v>
          </cell>
          <cell r="Q704">
            <v>0</v>
          </cell>
          <cell r="S704">
            <v>0</v>
          </cell>
          <cell r="W704">
            <v>0</v>
          </cell>
          <cell r="X704">
            <v>24935534</v>
          </cell>
          <cell r="AA704">
            <v>0</v>
          </cell>
          <cell r="AB704">
            <v>24935534</v>
          </cell>
          <cell r="AE704">
            <v>592</v>
          </cell>
          <cell r="AF704">
            <v>15</v>
          </cell>
          <cell r="AG704" t="str">
            <v>INFRAESTRUCTURA EDUCATIVA MEDIA SUPERIOR</v>
          </cell>
          <cell r="AH704">
            <v>0</v>
          </cell>
          <cell r="AI704">
            <v>24935534</v>
          </cell>
        </row>
        <row r="705">
          <cell r="A705">
            <v>59300</v>
          </cell>
          <cell r="B705" t="e">
            <v>#N/A</v>
          </cell>
          <cell r="C705" t="e">
            <v>#N/A</v>
          </cell>
          <cell r="D705">
            <v>59300</v>
          </cell>
          <cell r="E705">
            <v>593</v>
          </cell>
          <cell r="F705">
            <v>0</v>
          </cell>
          <cell r="G705" t="str">
            <v>OTRAS APORTACIONES</v>
          </cell>
          <cell r="H705">
            <v>0</v>
          </cell>
          <cell r="I705">
            <v>0</v>
          </cell>
          <cell r="J705">
            <v>0</v>
          </cell>
          <cell r="K705">
            <v>0</v>
          </cell>
          <cell r="L705">
            <v>0</v>
          </cell>
          <cell r="M705">
            <v>0</v>
          </cell>
          <cell r="N705">
            <v>0</v>
          </cell>
          <cell r="O705">
            <v>0</v>
          </cell>
          <cell r="P705">
            <v>0</v>
          </cell>
          <cell r="Q705">
            <v>0</v>
          </cell>
          <cell r="S705">
            <v>0</v>
          </cell>
          <cell r="W705">
            <v>0</v>
          </cell>
          <cell r="X705">
            <v>0</v>
          </cell>
          <cell r="AA705">
            <v>0</v>
          </cell>
          <cell r="AB705">
            <v>0</v>
          </cell>
          <cell r="AE705">
            <v>593</v>
          </cell>
          <cell r="AF705">
            <v>0</v>
          </cell>
          <cell r="AG705" t="str">
            <v>OTRAS APORTACIONES</v>
          </cell>
          <cell r="AH705">
            <v>0</v>
          </cell>
          <cell r="AI705">
            <v>0</v>
          </cell>
        </row>
        <row r="706">
          <cell r="A706">
            <v>59301</v>
          </cell>
          <cell r="B706">
            <v>83101</v>
          </cell>
          <cell r="C706" t="str">
            <v>42131-1-001</v>
          </cell>
          <cell r="D706">
            <v>59301</v>
          </cell>
          <cell r="E706">
            <v>593</v>
          </cell>
          <cell r="F706">
            <v>1</v>
          </cell>
          <cell r="G706" t="str">
            <v>UNIVERSIDAD AUTONOMA DE N.L. (UANL)</v>
          </cell>
          <cell r="H706">
            <v>701000000</v>
          </cell>
          <cell r="I706">
            <v>354448400</v>
          </cell>
          <cell r="J706">
            <v>395750000</v>
          </cell>
          <cell r="K706">
            <v>1451198400</v>
          </cell>
          <cell r="L706">
            <v>145250000</v>
          </cell>
          <cell r="M706">
            <v>368494000</v>
          </cell>
          <cell r="N706">
            <v>443234060</v>
          </cell>
          <cell r="O706">
            <v>956978060</v>
          </cell>
          <cell r="P706">
            <v>495329305</v>
          </cell>
          <cell r="Q706">
            <v>487478366</v>
          </cell>
          <cell r="S706">
            <v>982807671</v>
          </cell>
          <cell r="W706">
            <v>0</v>
          </cell>
          <cell r="X706">
            <v>3390984131</v>
          </cell>
          <cell r="AA706">
            <v>0</v>
          </cell>
          <cell r="AB706">
            <v>3390984131</v>
          </cell>
          <cell r="AE706">
            <v>593</v>
          </cell>
          <cell r="AF706">
            <v>1</v>
          </cell>
          <cell r="AG706" t="str">
            <v>UNIVERSIDAD AUTONOMA DE N.L. (UANL)</v>
          </cell>
          <cell r="AH706">
            <v>487478366</v>
          </cell>
          <cell r="AI706">
            <v>3390984131</v>
          </cell>
        </row>
        <row r="707">
          <cell r="A707">
            <v>59302</v>
          </cell>
          <cell r="B707">
            <v>83102</v>
          </cell>
          <cell r="C707" t="str">
            <v>42131-1-002</v>
          </cell>
          <cell r="D707">
            <v>59302</v>
          </cell>
          <cell r="E707">
            <v>593</v>
          </cell>
          <cell r="F707">
            <v>2</v>
          </cell>
          <cell r="G707" t="str">
            <v>APORTACIONES DIVERSAS</v>
          </cell>
          <cell r="H707">
            <v>30000000</v>
          </cell>
          <cell r="I707">
            <v>0</v>
          </cell>
          <cell r="J707">
            <v>17817883.260000002</v>
          </cell>
          <cell r="K707">
            <v>47817883.260000005</v>
          </cell>
          <cell r="L707">
            <v>556569789.70000005</v>
          </cell>
          <cell r="M707">
            <v>0</v>
          </cell>
          <cell r="N707">
            <v>164204182.96000001</v>
          </cell>
          <cell r="O707">
            <v>720773972.66000009</v>
          </cell>
          <cell r="P707">
            <v>75120046.189999998</v>
          </cell>
          <cell r="Q707">
            <v>75251682.109999999</v>
          </cell>
          <cell r="S707">
            <v>150371728.30000001</v>
          </cell>
          <cell r="W707">
            <v>0</v>
          </cell>
          <cell r="X707">
            <v>918963584.22000003</v>
          </cell>
          <cell r="AA707">
            <v>0</v>
          </cell>
          <cell r="AB707">
            <v>918963584.22000003</v>
          </cell>
          <cell r="AE707">
            <v>593</v>
          </cell>
          <cell r="AF707">
            <v>2</v>
          </cell>
          <cell r="AG707" t="str">
            <v>APORTACIONES DIVERSAS</v>
          </cell>
          <cell r="AH707">
            <v>75251682.109999999</v>
          </cell>
          <cell r="AI707">
            <v>918963584.22000003</v>
          </cell>
        </row>
        <row r="708">
          <cell r="A708">
            <v>59303</v>
          </cell>
          <cell r="B708">
            <v>91101</v>
          </cell>
          <cell r="C708" t="str">
            <v>42211-1-001</v>
          </cell>
          <cell r="D708">
            <v>59303</v>
          </cell>
          <cell r="E708">
            <v>593</v>
          </cell>
          <cell r="F708">
            <v>3</v>
          </cell>
          <cell r="G708" t="str">
            <v>PROGRAMAS SRIA.DESARROLLO SUSTENTABLE</v>
          </cell>
          <cell r="H708">
            <v>11278467.99</v>
          </cell>
          <cell r="I708">
            <v>0</v>
          </cell>
          <cell r="J708">
            <v>0</v>
          </cell>
          <cell r="K708">
            <v>11278467.99</v>
          </cell>
          <cell r="L708">
            <v>0</v>
          </cell>
          <cell r="M708">
            <v>0</v>
          </cell>
          <cell r="N708">
            <v>5319930</v>
          </cell>
          <cell r="O708">
            <v>5319930</v>
          </cell>
          <cell r="P708">
            <v>14114145</v>
          </cell>
          <cell r="Q708">
            <v>5489970</v>
          </cell>
          <cell r="S708">
            <v>19604115</v>
          </cell>
          <cell r="W708">
            <v>0</v>
          </cell>
          <cell r="X708">
            <v>36202512.990000002</v>
          </cell>
          <cell r="AA708">
            <v>0</v>
          </cell>
          <cell r="AB708">
            <v>36202512.990000002</v>
          </cell>
          <cell r="AE708">
            <v>593</v>
          </cell>
          <cell r="AF708">
            <v>3</v>
          </cell>
          <cell r="AG708" t="str">
            <v>PROGRAMAS SRIA.DESARROLLO SUSTENTABLE</v>
          </cell>
          <cell r="AH708">
            <v>5489970</v>
          </cell>
          <cell r="AI708">
            <v>36202512.990000002</v>
          </cell>
        </row>
        <row r="709">
          <cell r="A709">
            <v>59304</v>
          </cell>
          <cell r="B709">
            <v>83103</v>
          </cell>
          <cell r="C709" t="str">
            <v>42131-1-003</v>
          </cell>
          <cell r="D709">
            <v>59304</v>
          </cell>
          <cell r="E709">
            <v>593</v>
          </cell>
          <cell r="F709">
            <v>4</v>
          </cell>
          <cell r="G709" t="str">
            <v>CONAGUA</v>
          </cell>
          <cell r="H709">
            <v>5426079</v>
          </cell>
          <cell r="I709">
            <v>0</v>
          </cell>
          <cell r="J709">
            <v>0</v>
          </cell>
          <cell r="K709">
            <v>5426079</v>
          </cell>
          <cell r="L709">
            <v>20000000</v>
          </cell>
          <cell r="M709">
            <v>46573146</v>
          </cell>
          <cell r="N709">
            <v>81408256.890000001</v>
          </cell>
          <cell r="O709">
            <v>147981402.88999999</v>
          </cell>
          <cell r="P709">
            <v>52202934.450000003</v>
          </cell>
          <cell r="Q709">
            <v>74861915.109999999</v>
          </cell>
          <cell r="S709">
            <v>127064849.56</v>
          </cell>
          <cell r="W709">
            <v>0</v>
          </cell>
          <cell r="X709">
            <v>280472331.44999999</v>
          </cell>
          <cell r="AA709">
            <v>0</v>
          </cell>
          <cell r="AB709">
            <v>280472331.44999999</v>
          </cell>
          <cell r="AE709">
            <v>593</v>
          </cell>
          <cell r="AF709">
            <v>4</v>
          </cell>
          <cell r="AG709" t="str">
            <v>CONAGUA</v>
          </cell>
          <cell r="AH709">
            <v>74861915.109999999</v>
          </cell>
          <cell r="AI709">
            <v>280472331.44999999</v>
          </cell>
        </row>
        <row r="710">
          <cell r="A710">
            <v>59305</v>
          </cell>
          <cell r="B710">
            <v>83104</v>
          </cell>
          <cell r="C710" t="str">
            <v>42131-1-004</v>
          </cell>
          <cell r="D710">
            <v>59305</v>
          </cell>
          <cell r="E710">
            <v>593</v>
          </cell>
          <cell r="F710">
            <v>5</v>
          </cell>
          <cell r="G710" t="str">
            <v>CAPUFE</v>
          </cell>
          <cell r="H710">
            <v>103650.67</v>
          </cell>
          <cell r="I710">
            <v>206197.05</v>
          </cell>
          <cell r="J710">
            <v>299629.94</v>
          </cell>
          <cell r="K710">
            <v>609477.65999999992</v>
          </cell>
          <cell r="L710">
            <v>110948.38</v>
          </cell>
          <cell r="M710">
            <v>297280.2</v>
          </cell>
          <cell r="N710">
            <v>207498.13</v>
          </cell>
          <cell r="O710">
            <v>615726.71</v>
          </cell>
          <cell r="P710">
            <v>196876.53</v>
          </cell>
          <cell r="Q710">
            <v>200037.08</v>
          </cell>
          <cell r="S710">
            <v>396913.61</v>
          </cell>
          <cell r="W710">
            <v>0</v>
          </cell>
          <cell r="X710">
            <v>1622117.98</v>
          </cell>
          <cell r="AA710">
            <v>0</v>
          </cell>
          <cell r="AB710">
            <v>1622117.98</v>
          </cell>
          <cell r="AE710">
            <v>593</v>
          </cell>
          <cell r="AF710">
            <v>5</v>
          </cell>
          <cell r="AG710" t="str">
            <v>CAPUFE</v>
          </cell>
          <cell r="AH710">
            <v>200037.08</v>
          </cell>
          <cell r="AI710">
            <v>1622117.98</v>
          </cell>
        </row>
        <row r="711">
          <cell r="A711">
            <v>59306</v>
          </cell>
          <cell r="B711">
            <v>94101</v>
          </cell>
          <cell r="C711" t="str">
            <v>42241-1-001</v>
          </cell>
          <cell r="D711">
            <v>59306</v>
          </cell>
          <cell r="E711">
            <v>593</v>
          </cell>
          <cell r="F711">
            <v>6</v>
          </cell>
          <cell r="G711" t="str">
            <v>BECAS PROBECAT</v>
          </cell>
          <cell r="H711">
            <v>0</v>
          </cell>
          <cell r="I711">
            <v>0</v>
          </cell>
          <cell r="J711">
            <v>0</v>
          </cell>
          <cell r="K711">
            <v>0</v>
          </cell>
          <cell r="L711">
            <v>0</v>
          </cell>
          <cell r="M711">
            <v>0</v>
          </cell>
          <cell r="N711">
            <v>0</v>
          </cell>
          <cell r="O711">
            <v>0</v>
          </cell>
          <cell r="P711">
            <v>0</v>
          </cell>
          <cell r="Q711">
            <v>0</v>
          </cell>
          <cell r="S711">
            <v>0</v>
          </cell>
          <cell r="W711">
            <v>0</v>
          </cell>
          <cell r="X711">
            <v>0</v>
          </cell>
          <cell r="AA711">
            <v>0</v>
          </cell>
          <cell r="AB711">
            <v>0</v>
          </cell>
          <cell r="AE711">
            <v>593</v>
          </cell>
          <cell r="AF711">
            <v>6</v>
          </cell>
          <cell r="AG711" t="str">
            <v>BECAS PROBECAT</v>
          </cell>
          <cell r="AH711">
            <v>0</v>
          </cell>
          <cell r="AI711">
            <v>0</v>
          </cell>
        </row>
        <row r="712">
          <cell r="A712">
            <v>59307</v>
          </cell>
          <cell r="B712">
            <v>94102</v>
          </cell>
          <cell r="C712" t="str">
            <v>42241-1-002</v>
          </cell>
          <cell r="D712">
            <v>59307</v>
          </cell>
          <cell r="E712">
            <v>593</v>
          </cell>
          <cell r="F712">
            <v>7</v>
          </cell>
          <cell r="G712" t="str">
            <v>BECAS PROFSNE</v>
          </cell>
          <cell r="H712">
            <v>0</v>
          </cell>
          <cell r="I712">
            <v>0</v>
          </cell>
          <cell r="J712">
            <v>0</v>
          </cell>
          <cell r="K712">
            <v>0</v>
          </cell>
          <cell r="L712">
            <v>0</v>
          </cell>
          <cell r="M712">
            <v>0</v>
          </cell>
          <cell r="N712">
            <v>0</v>
          </cell>
          <cell r="O712">
            <v>0</v>
          </cell>
          <cell r="P712">
            <v>0</v>
          </cell>
          <cell r="Q712">
            <v>0</v>
          </cell>
          <cell r="S712">
            <v>0</v>
          </cell>
          <cell r="W712">
            <v>0</v>
          </cell>
          <cell r="X712">
            <v>0</v>
          </cell>
          <cell r="AA712">
            <v>0</v>
          </cell>
          <cell r="AB712">
            <v>0</v>
          </cell>
          <cell r="AE712">
            <v>593</v>
          </cell>
          <cell r="AF712">
            <v>7</v>
          </cell>
          <cell r="AG712" t="str">
            <v>BECAS PROFSNE</v>
          </cell>
          <cell r="AH712">
            <v>0</v>
          </cell>
          <cell r="AI712">
            <v>0</v>
          </cell>
        </row>
        <row r="713">
          <cell r="A713">
            <v>59308</v>
          </cell>
          <cell r="B713">
            <v>94103</v>
          </cell>
          <cell r="C713" t="str">
            <v>42241-1-003</v>
          </cell>
          <cell r="D713">
            <v>59308</v>
          </cell>
          <cell r="E713">
            <v>593</v>
          </cell>
          <cell r="F713">
            <v>8</v>
          </cell>
          <cell r="G713" t="str">
            <v>FIDEICOMISO DE APOYO A LOS AHORRADORES</v>
          </cell>
          <cell r="H713">
            <v>0</v>
          </cell>
          <cell r="I713">
            <v>0</v>
          </cell>
          <cell r="J713">
            <v>0</v>
          </cell>
          <cell r="K713">
            <v>0</v>
          </cell>
          <cell r="L713">
            <v>0</v>
          </cell>
          <cell r="M713">
            <v>0</v>
          </cell>
          <cell r="N713">
            <v>0</v>
          </cell>
          <cell r="O713">
            <v>0</v>
          </cell>
          <cell r="P713">
            <v>0</v>
          </cell>
          <cell r="Q713">
            <v>0</v>
          </cell>
          <cell r="S713">
            <v>0</v>
          </cell>
          <cell r="W713">
            <v>0</v>
          </cell>
          <cell r="X713">
            <v>0</v>
          </cell>
          <cell r="AA713">
            <v>0</v>
          </cell>
          <cell r="AB713">
            <v>0</v>
          </cell>
          <cell r="AE713">
            <v>593</v>
          </cell>
          <cell r="AF713">
            <v>8</v>
          </cell>
          <cell r="AG713" t="str">
            <v>FIDEICOMISO DE APOYO A LOS AHORRADORES</v>
          </cell>
          <cell r="AH713">
            <v>0</v>
          </cell>
          <cell r="AI713">
            <v>0</v>
          </cell>
        </row>
        <row r="714">
          <cell r="A714">
            <v>59309</v>
          </cell>
          <cell r="B714">
            <v>91102</v>
          </cell>
          <cell r="C714" t="str">
            <v>42211-1-002</v>
          </cell>
          <cell r="D714">
            <v>59309</v>
          </cell>
          <cell r="E714">
            <v>593</v>
          </cell>
          <cell r="F714">
            <v>9</v>
          </cell>
          <cell r="G714" t="str">
            <v>ALIM.REOS FEDERALES(SOCORRO DE LEY)</v>
          </cell>
          <cell r="H714">
            <v>0</v>
          </cell>
          <cell r="I714">
            <v>0</v>
          </cell>
          <cell r="J714">
            <v>4415050</v>
          </cell>
          <cell r="K714">
            <v>4415050</v>
          </cell>
          <cell r="L714">
            <v>3181450</v>
          </cell>
          <cell r="M714">
            <v>0</v>
          </cell>
          <cell r="N714">
            <v>0</v>
          </cell>
          <cell r="O714">
            <v>3181450</v>
          </cell>
          <cell r="P714">
            <v>9486500</v>
          </cell>
          <cell r="Q714">
            <v>2944400</v>
          </cell>
          <cell r="S714">
            <v>12430900</v>
          </cell>
          <cell r="W714">
            <v>0</v>
          </cell>
          <cell r="X714">
            <v>20027400</v>
          </cell>
          <cell r="AA714">
            <v>0</v>
          </cell>
          <cell r="AB714">
            <v>20027400</v>
          </cell>
          <cell r="AE714">
            <v>593</v>
          </cell>
          <cell r="AF714">
            <v>9</v>
          </cell>
          <cell r="AG714" t="str">
            <v>ALIM.REOS FEDERALES(SOCORRO DE LEY)</v>
          </cell>
          <cell r="AH714">
            <v>2944400</v>
          </cell>
          <cell r="AI714">
            <v>20027400</v>
          </cell>
        </row>
        <row r="715">
          <cell r="A715">
            <v>59310</v>
          </cell>
          <cell r="B715">
            <v>91103</v>
          </cell>
          <cell r="C715" t="str">
            <v>42211-1-003</v>
          </cell>
          <cell r="D715">
            <v>59310</v>
          </cell>
          <cell r="E715">
            <v>593</v>
          </cell>
          <cell r="F715">
            <v>10</v>
          </cell>
          <cell r="G715" t="str">
            <v>FONDO DE APOYO A LA MIC. PEQ. Y MED. EMP</v>
          </cell>
          <cell r="H715">
            <v>0</v>
          </cell>
          <cell r="I715">
            <v>0</v>
          </cell>
          <cell r="J715">
            <v>0</v>
          </cell>
          <cell r="K715">
            <v>0</v>
          </cell>
          <cell r="L715">
            <v>0</v>
          </cell>
          <cell r="M715">
            <v>0</v>
          </cell>
          <cell r="N715">
            <v>0</v>
          </cell>
          <cell r="O715">
            <v>0</v>
          </cell>
          <cell r="P715">
            <v>0</v>
          </cell>
          <cell r="Q715">
            <v>0</v>
          </cell>
          <cell r="S715">
            <v>0</v>
          </cell>
          <cell r="W715">
            <v>0</v>
          </cell>
          <cell r="X715">
            <v>0</v>
          </cell>
          <cell r="AA715">
            <v>0</v>
          </cell>
          <cell r="AB715">
            <v>0</v>
          </cell>
          <cell r="AE715">
            <v>593</v>
          </cell>
          <cell r="AF715">
            <v>10</v>
          </cell>
          <cell r="AG715" t="str">
            <v>FONDO DE APOYO A LA MIC. PEQ. Y MED. EMP</v>
          </cell>
          <cell r="AH715">
            <v>0</v>
          </cell>
          <cell r="AI715">
            <v>0</v>
          </cell>
        </row>
        <row r="716">
          <cell r="A716">
            <v>59311</v>
          </cell>
          <cell r="B716">
            <v>91104</v>
          </cell>
          <cell r="C716" t="str">
            <v>42211-1-004</v>
          </cell>
          <cell r="D716">
            <v>59311</v>
          </cell>
          <cell r="E716">
            <v>593</v>
          </cell>
          <cell r="F716">
            <v>11</v>
          </cell>
          <cell r="G716" t="str">
            <v>FONDO DE FOM. A LA INTEG. DE CAD. PROD.</v>
          </cell>
          <cell r="H716">
            <v>0</v>
          </cell>
          <cell r="I716">
            <v>0</v>
          </cell>
          <cell r="J716">
            <v>0</v>
          </cell>
          <cell r="K716">
            <v>0</v>
          </cell>
          <cell r="L716">
            <v>0</v>
          </cell>
          <cell r="M716">
            <v>0</v>
          </cell>
          <cell r="N716">
            <v>0</v>
          </cell>
          <cell r="O716">
            <v>0</v>
          </cell>
          <cell r="P716">
            <v>0</v>
          </cell>
          <cell r="Q716">
            <v>0</v>
          </cell>
          <cell r="S716">
            <v>0</v>
          </cell>
          <cell r="W716">
            <v>0</v>
          </cell>
          <cell r="X716">
            <v>0</v>
          </cell>
          <cell r="AA716">
            <v>0</v>
          </cell>
          <cell r="AB716">
            <v>0</v>
          </cell>
          <cell r="AE716">
            <v>593</v>
          </cell>
          <cell r="AF716">
            <v>11</v>
          </cell>
          <cell r="AG716" t="str">
            <v>FONDO DE FOM. A LA INTEG. DE CAD. PROD.</v>
          </cell>
          <cell r="AH716">
            <v>0</v>
          </cell>
          <cell r="AI716">
            <v>0</v>
          </cell>
        </row>
        <row r="717">
          <cell r="A717">
            <v>59312</v>
          </cell>
          <cell r="B717">
            <v>83105</v>
          </cell>
          <cell r="C717" t="str">
            <v>42131-1-005</v>
          </cell>
          <cell r="D717">
            <v>59312</v>
          </cell>
          <cell r="E717">
            <v>593</v>
          </cell>
          <cell r="F717">
            <v>12</v>
          </cell>
          <cell r="G717" t="str">
            <v>INFRAESTRUC EDUCATIVA NIVEL MEDIO SUP</v>
          </cell>
          <cell r="H717">
            <v>0</v>
          </cell>
          <cell r="I717">
            <v>0</v>
          </cell>
          <cell r="J717">
            <v>0</v>
          </cell>
          <cell r="K717">
            <v>0</v>
          </cell>
          <cell r="L717">
            <v>0</v>
          </cell>
          <cell r="M717">
            <v>0</v>
          </cell>
          <cell r="N717">
            <v>0</v>
          </cell>
          <cell r="O717">
            <v>0</v>
          </cell>
          <cell r="P717">
            <v>0</v>
          </cell>
          <cell r="Q717">
            <v>0</v>
          </cell>
          <cell r="S717">
            <v>0</v>
          </cell>
          <cell r="W717">
            <v>0</v>
          </cell>
          <cell r="X717">
            <v>0</v>
          </cell>
          <cell r="AA717">
            <v>0</v>
          </cell>
          <cell r="AB717">
            <v>0</v>
          </cell>
          <cell r="AE717">
            <v>593</v>
          </cell>
          <cell r="AF717">
            <v>12</v>
          </cell>
          <cell r="AG717" t="str">
            <v>INFRAESTRUC EDUCATIVA NIVEL MEDIO SUP</v>
          </cell>
          <cell r="AH717">
            <v>0</v>
          </cell>
          <cell r="AI717">
            <v>0</v>
          </cell>
        </row>
        <row r="718">
          <cell r="A718">
            <v>59313</v>
          </cell>
          <cell r="B718">
            <v>83106</v>
          </cell>
          <cell r="C718" t="str">
            <v>42131-1-006</v>
          </cell>
          <cell r="D718">
            <v>59313</v>
          </cell>
          <cell r="E718">
            <v>593</v>
          </cell>
          <cell r="F718">
            <v>13</v>
          </cell>
          <cell r="G718" t="str">
            <v>COMISION NACIONAL FORESTAL</v>
          </cell>
          <cell r="H718">
            <v>0</v>
          </cell>
          <cell r="I718">
            <v>0</v>
          </cell>
          <cell r="J718">
            <v>0</v>
          </cell>
          <cell r="K718">
            <v>0</v>
          </cell>
          <cell r="L718">
            <v>0</v>
          </cell>
          <cell r="M718">
            <v>0</v>
          </cell>
          <cell r="N718">
            <v>0</v>
          </cell>
          <cell r="O718">
            <v>0</v>
          </cell>
          <cell r="P718">
            <v>0</v>
          </cell>
          <cell r="Q718">
            <v>0</v>
          </cell>
          <cell r="S718">
            <v>0</v>
          </cell>
          <cell r="W718">
            <v>0</v>
          </cell>
          <cell r="X718">
            <v>0</v>
          </cell>
          <cell r="AA718">
            <v>0</v>
          </cell>
          <cell r="AB718">
            <v>0</v>
          </cell>
          <cell r="AE718">
            <v>593</v>
          </cell>
          <cell r="AF718">
            <v>13</v>
          </cell>
          <cell r="AG718" t="str">
            <v>COMISION NACIONAL FORESTAL</v>
          </cell>
          <cell r="AH718">
            <v>0</v>
          </cell>
          <cell r="AI718">
            <v>0</v>
          </cell>
        </row>
        <row r="719">
          <cell r="A719">
            <v>59314</v>
          </cell>
          <cell r="B719">
            <v>83107</v>
          </cell>
          <cell r="C719" t="str">
            <v>42131-1-007</v>
          </cell>
          <cell r="D719">
            <v>59314</v>
          </cell>
          <cell r="E719">
            <v>593</v>
          </cell>
          <cell r="F719">
            <v>14</v>
          </cell>
          <cell r="G719" t="str">
            <v>PROG.TECNOLOGIAS EDUCATIVAS Y DE LA INF.</v>
          </cell>
          <cell r="H719">
            <v>0</v>
          </cell>
          <cell r="I719">
            <v>0</v>
          </cell>
          <cell r="J719">
            <v>0</v>
          </cell>
          <cell r="K719">
            <v>0</v>
          </cell>
          <cell r="L719">
            <v>0</v>
          </cell>
          <cell r="M719">
            <v>0</v>
          </cell>
          <cell r="N719">
            <v>0</v>
          </cell>
          <cell r="O719">
            <v>0</v>
          </cell>
          <cell r="P719">
            <v>0</v>
          </cell>
          <cell r="Q719">
            <v>0</v>
          </cell>
          <cell r="S719">
            <v>0</v>
          </cell>
          <cell r="W719">
            <v>0</v>
          </cell>
          <cell r="X719">
            <v>0</v>
          </cell>
          <cell r="AA719">
            <v>0</v>
          </cell>
          <cell r="AB719">
            <v>0</v>
          </cell>
          <cell r="AE719">
            <v>593</v>
          </cell>
          <cell r="AF719">
            <v>14</v>
          </cell>
          <cell r="AG719" t="str">
            <v>PROG.TECNOLOGIAS EDUCATIVAS Y DE LA INF.</v>
          </cell>
          <cell r="AH719">
            <v>0</v>
          </cell>
          <cell r="AI719">
            <v>0</v>
          </cell>
        </row>
        <row r="720">
          <cell r="A720">
            <v>59315</v>
          </cell>
          <cell r="B720">
            <v>91105</v>
          </cell>
          <cell r="C720" t="str">
            <v>42211-1-005</v>
          </cell>
          <cell r="D720">
            <v>59315</v>
          </cell>
          <cell r="E720">
            <v>593</v>
          </cell>
          <cell r="F720">
            <v>15</v>
          </cell>
          <cell r="G720" t="str">
            <v>FIDEICOMISO INFRAESTRUCTURA DE LOS EDOS.</v>
          </cell>
          <cell r="H720">
            <v>0</v>
          </cell>
          <cell r="I720">
            <v>0</v>
          </cell>
          <cell r="J720">
            <v>0</v>
          </cell>
          <cell r="K720">
            <v>0</v>
          </cell>
          <cell r="L720">
            <v>0</v>
          </cell>
          <cell r="M720">
            <v>0</v>
          </cell>
          <cell r="N720">
            <v>0</v>
          </cell>
          <cell r="O720">
            <v>0</v>
          </cell>
          <cell r="P720">
            <v>0</v>
          </cell>
          <cell r="Q720">
            <v>0</v>
          </cell>
          <cell r="S720">
            <v>0</v>
          </cell>
          <cell r="W720">
            <v>0</v>
          </cell>
          <cell r="X720">
            <v>0</v>
          </cell>
          <cell r="AA720">
            <v>0</v>
          </cell>
          <cell r="AB720">
            <v>0</v>
          </cell>
          <cell r="AE720">
            <v>593</v>
          </cell>
          <cell r="AF720">
            <v>15</v>
          </cell>
          <cell r="AG720" t="str">
            <v>FIDEICOMISO INFRAESTRUCTURA DE LOS EDOS.</v>
          </cell>
          <cell r="AH720">
            <v>0</v>
          </cell>
          <cell r="AI720">
            <v>0</v>
          </cell>
        </row>
        <row r="721">
          <cell r="A721">
            <v>59316</v>
          </cell>
          <cell r="B721">
            <v>83108</v>
          </cell>
          <cell r="C721" t="str">
            <v>42131-1-008</v>
          </cell>
          <cell r="D721">
            <v>59316</v>
          </cell>
          <cell r="E721">
            <v>593</v>
          </cell>
          <cell r="F721">
            <v>16</v>
          </cell>
          <cell r="G721" t="str">
            <v>CENTRO DE DESARROLLO INFANTIL(CENDIS)</v>
          </cell>
          <cell r="H721">
            <v>0</v>
          </cell>
          <cell r="I721">
            <v>0</v>
          </cell>
          <cell r="J721">
            <v>0</v>
          </cell>
          <cell r="K721">
            <v>0</v>
          </cell>
          <cell r="L721">
            <v>0</v>
          </cell>
          <cell r="M721">
            <v>0</v>
          </cell>
          <cell r="N721">
            <v>0</v>
          </cell>
          <cell r="O721">
            <v>0</v>
          </cell>
          <cell r="P721">
            <v>0</v>
          </cell>
          <cell r="Q721">
            <v>0</v>
          </cell>
          <cell r="S721">
            <v>0</v>
          </cell>
          <cell r="W721">
            <v>0</v>
          </cell>
          <cell r="X721">
            <v>0</v>
          </cell>
          <cell r="AA721">
            <v>0</v>
          </cell>
          <cell r="AB721">
            <v>0</v>
          </cell>
          <cell r="AE721">
            <v>593</v>
          </cell>
          <cell r="AF721">
            <v>16</v>
          </cell>
          <cell r="AG721" t="str">
            <v>CENTRO DE DESARROLLO INFANTIL(CENDIS)</v>
          </cell>
          <cell r="AH721">
            <v>0</v>
          </cell>
          <cell r="AI721">
            <v>0</v>
          </cell>
        </row>
        <row r="722">
          <cell r="A722">
            <v>59317</v>
          </cell>
          <cell r="B722">
            <v>91106</v>
          </cell>
          <cell r="C722" t="str">
            <v>42211-1-006</v>
          </cell>
          <cell r="D722">
            <v>59317</v>
          </cell>
          <cell r="E722">
            <v>593</v>
          </cell>
          <cell r="F722">
            <v>17</v>
          </cell>
          <cell r="G722" t="str">
            <v>FIDEICOMISO INFRA.DE LOS EDOS.PTE.AÑO</v>
          </cell>
          <cell r="H722">
            <v>0</v>
          </cell>
          <cell r="I722">
            <v>0</v>
          </cell>
          <cell r="J722">
            <v>0</v>
          </cell>
          <cell r="K722">
            <v>0</v>
          </cell>
          <cell r="L722">
            <v>0</v>
          </cell>
          <cell r="M722">
            <v>0</v>
          </cell>
          <cell r="N722">
            <v>0</v>
          </cell>
          <cell r="O722">
            <v>0</v>
          </cell>
          <cell r="P722">
            <v>0</v>
          </cell>
          <cell r="Q722">
            <v>0</v>
          </cell>
          <cell r="S722">
            <v>0</v>
          </cell>
          <cell r="W722">
            <v>0</v>
          </cell>
          <cell r="X722">
            <v>0</v>
          </cell>
          <cell r="AA722">
            <v>0</v>
          </cell>
          <cell r="AB722">
            <v>0</v>
          </cell>
          <cell r="AE722">
            <v>593</v>
          </cell>
          <cell r="AF722">
            <v>17</v>
          </cell>
          <cell r="AG722" t="str">
            <v>FIDEICOMISO INFRA.DE LOS EDOS.PTE.AÑO</v>
          </cell>
          <cell r="AH722">
            <v>0</v>
          </cell>
          <cell r="AI722">
            <v>0</v>
          </cell>
        </row>
        <row r="723">
          <cell r="A723">
            <v>59319</v>
          </cell>
          <cell r="B723">
            <v>91107</v>
          </cell>
          <cell r="C723" t="str">
            <v>42211-1-007</v>
          </cell>
          <cell r="D723">
            <v>59319</v>
          </cell>
          <cell r="E723">
            <v>593</v>
          </cell>
          <cell r="F723">
            <v>19</v>
          </cell>
          <cell r="G723" t="str">
            <v>FONDO DE EST.DE ING.DE LAS ENTIDADES FED</v>
          </cell>
          <cell r="H723">
            <v>0</v>
          </cell>
          <cell r="I723">
            <v>0</v>
          </cell>
          <cell r="J723">
            <v>0</v>
          </cell>
          <cell r="K723">
            <v>0</v>
          </cell>
          <cell r="L723">
            <v>0</v>
          </cell>
          <cell r="M723">
            <v>0</v>
          </cell>
          <cell r="N723">
            <v>0</v>
          </cell>
          <cell r="O723">
            <v>0</v>
          </cell>
          <cell r="P723">
            <v>0</v>
          </cell>
          <cell r="Q723">
            <v>0</v>
          </cell>
          <cell r="S723">
            <v>0</v>
          </cell>
          <cell r="W723">
            <v>0</v>
          </cell>
          <cell r="X723">
            <v>0</v>
          </cell>
          <cell r="AA723">
            <v>0</v>
          </cell>
          <cell r="AB723">
            <v>0</v>
          </cell>
          <cell r="AE723">
            <v>593</v>
          </cell>
          <cell r="AF723">
            <v>19</v>
          </cell>
          <cell r="AG723" t="str">
            <v>FONDO DE EST.DE ING.DE LAS ENTIDADES FED</v>
          </cell>
          <cell r="AH723">
            <v>0</v>
          </cell>
          <cell r="AI723">
            <v>0</v>
          </cell>
        </row>
        <row r="724">
          <cell r="A724">
            <v>59320</v>
          </cell>
          <cell r="B724">
            <v>83109</v>
          </cell>
          <cell r="C724" t="str">
            <v>42131-1-009</v>
          </cell>
          <cell r="D724">
            <v>59320</v>
          </cell>
          <cell r="E724">
            <v>593</v>
          </cell>
          <cell r="F724">
            <v>20</v>
          </cell>
          <cell r="G724" t="str">
            <v>INFRAESTRUCTURA EDUCATIVA (CAPFCE)</v>
          </cell>
          <cell r="H724">
            <v>0</v>
          </cell>
          <cell r="I724">
            <v>0</v>
          </cell>
          <cell r="J724">
            <v>0</v>
          </cell>
          <cell r="K724">
            <v>0</v>
          </cell>
          <cell r="L724">
            <v>0</v>
          </cell>
          <cell r="M724">
            <v>0</v>
          </cell>
          <cell r="N724">
            <v>0</v>
          </cell>
          <cell r="O724">
            <v>0</v>
          </cell>
          <cell r="P724">
            <v>0</v>
          </cell>
          <cell r="Q724">
            <v>0</v>
          </cell>
          <cell r="S724">
            <v>0</v>
          </cell>
          <cell r="W724">
            <v>0</v>
          </cell>
          <cell r="X724">
            <v>0</v>
          </cell>
          <cell r="AA724">
            <v>0</v>
          </cell>
          <cell r="AB724">
            <v>0</v>
          </cell>
          <cell r="AE724">
            <v>593</v>
          </cell>
          <cell r="AF724">
            <v>20</v>
          </cell>
          <cell r="AG724" t="str">
            <v>INFRAESTRUCTURA EDUCATIVA (CAPFCE)</v>
          </cell>
          <cell r="AH724">
            <v>0</v>
          </cell>
          <cell r="AI724">
            <v>0</v>
          </cell>
        </row>
        <row r="725">
          <cell r="A725">
            <v>59321</v>
          </cell>
          <cell r="B725">
            <v>83110</v>
          </cell>
          <cell r="C725" t="str">
            <v>42131-1-010</v>
          </cell>
          <cell r="D725">
            <v>59321</v>
          </cell>
          <cell r="E725">
            <v>593</v>
          </cell>
          <cell r="F725">
            <v>21</v>
          </cell>
          <cell r="G725" t="str">
            <v>OTROS SECRETARIA DE EDUCACION PUBLICA</v>
          </cell>
          <cell r="H725">
            <v>62000</v>
          </cell>
          <cell r="I725">
            <v>334000</v>
          </cell>
          <cell r="J725">
            <v>2221759.4300000002</v>
          </cell>
          <cell r="K725">
            <v>2617759.4300000002</v>
          </cell>
          <cell r="L725">
            <v>31473335</v>
          </cell>
          <cell r="M725">
            <v>29209334.399999999</v>
          </cell>
          <cell r="N725">
            <v>86036368.290000007</v>
          </cell>
          <cell r="O725">
            <v>146719037.69</v>
          </cell>
          <cell r="P725">
            <v>334000</v>
          </cell>
          <cell r="Q725">
            <v>1180603</v>
          </cell>
          <cell r="S725">
            <v>1514603</v>
          </cell>
          <cell r="W725">
            <v>0</v>
          </cell>
          <cell r="X725">
            <v>150851400.12</v>
          </cell>
          <cell r="AA725">
            <v>0</v>
          </cell>
          <cell r="AB725">
            <v>150851400.12</v>
          </cell>
          <cell r="AE725">
            <v>593</v>
          </cell>
          <cell r="AF725">
            <v>21</v>
          </cell>
          <cell r="AG725" t="str">
            <v>OTROS SECRETARIA DE EDUCACION PUBLICA</v>
          </cell>
          <cell r="AH725">
            <v>1180603</v>
          </cell>
          <cell r="AI725">
            <v>150851400.12</v>
          </cell>
        </row>
        <row r="726">
          <cell r="A726">
            <v>59322</v>
          </cell>
          <cell r="B726">
            <v>91108</v>
          </cell>
          <cell r="C726" t="str">
            <v>42211-1-008</v>
          </cell>
          <cell r="D726">
            <v>59322</v>
          </cell>
          <cell r="E726">
            <v>593</v>
          </cell>
          <cell r="F726">
            <v>22</v>
          </cell>
          <cell r="G726" t="str">
            <v>FONDO D/EST.D/INGRESOS ENT.FED.EJER.ANT.</v>
          </cell>
          <cell r="H726">
            <v>0</v>
          </cell>
          <cell r="I726">
            <v>0</v>
          </cell>
          <cell r="J726">
            <v>0</v>
          </cell>
          <cell r="K726">
            <v>0</v>
          </cell>
          <cell r="L726">
            <v>0</v>
          </cell>
          <cell r="M726">
            <v>0</v>
          </cell>
          <cell r="N726">
            <v>0</v>
          </cell>
          <cell r="O726">
            <v>0</v>
          </cell>
          <cell r="P726">
            <v>0</v>
          </cell>
          <cell r="Q726">
            <v>0</v>
          </cell>
          <cell r="S726">
            <v>0</v>
          </cell>
          <cell r="W726">
            <v>0</v>
          </cell>
          <cell r="X726">
            <v>0</v>
          </cell>
          <cell r="AA726">
            <v>0</v>
          </cell>
          <cell r="AB726">
            <v>0</v>
          </cell>
          <cell r="AE726">
            <v>593</v>
          </cell>
          <cell r="AF726">
            <v>22</v>
          </cell>
          <cell r="AG726" t="str">
            <v>FONDO D/EST.D/INGRESOS ENT.FED.EJER.ANT.</v>
          </cell>
          <cell r="AH726">
            <v>0</v>
          </cell>
          <cell r="AI726">
            <v>0</v>
          </cell>
        </row>
        <row r="727">
          <cell r="A727">
            <v>59323</v>
          </cell>
          <cell r="B727">
            <v>91109</v>
          </cell>
          <cell r="C727" t="str">
            <v>42211-1-009</v>
          </cell>
          <cell r="D727">
            <v>59323</v>
          </cell>
          <cell r="E727">
            <v>593</v>
          </cell>
          <cell r="F727">
            <v>23</v>
          </cell>
          <cell r="G727" t="str">
            <v>APOYO FINANCIERO TRANSITORIO</v>
          </cell>
          <cell r="H727">
            <v>0</v>
          </cell>
          <cell r="I727">
            <v>0</v>
          </cell>
          <cell r="J727">
            <v>0</v>
          </cell>
          <cell r="K727">
            <v>0</v>
          </cell>
          <cell r="L727">
            <v>0</v>
          </cell>
          <cell r="M727">
            <v>0</v>
          </cell>
          <cell r="N727">
            <v>0</v>
          </cell>
          <cell r="O727">
            <v>0</v>
          </cell>
          <cell r="P727">
            <v>0</v>
          </cell>
          <cell r="Q727">
            <v>0</v>
          </cell>
          <cell r="S727">
            <v>0</v>
          </cell>
          <cell r="W727">
            <v>0</v>
          </cell>
          <cell r="X727">
            <v>0</v>
          </cell>
          <cell r="AA727">
            <v>0</v>
          </cell>
          <cell r="AB727">
            <v>0</v>
          </cell>
          <cell r="AE727">
            <v>593</v>
          </cell>
          <cell r="AF727">
            <v>23</v>
          </cell>
          <cell r="AG727" t="str">
            <v>APOYO FINANCIERO TRANSITORIO</v>
          </cell>
          <cell r="AH727">
            <v>0</v>
          </cell>
          <cell r="AI727">
            <v>0</v>
          </cell>
        </row>
        <row r="728">
          <cell r="A728">
            <v>59324</v>
          </cell>
          <cell r="B728">
            <v>83111</v>
          </cell>
          <cell r="C728" t="str">
            <v>42131-1-011</v>
          </cell>
          <cell r="D728">
            <v>59324</v>
          </cell>
          <cell r="E728">
            <v>593</v>
          </cell>
          <cell r="F728">
            <v>24</v>
          </cell>
          <cell r="G728" t="str">
            <v>FONDO METROPOLITANO</v>
          </cell>
          <cell r="H728">
            <v>0</v>
          </cell>
          <cell r="I728">
            <v>0</v>
          </cell>
          <cell r="J728">
            <v>0</v>
          </cell>
          <cell r="K728">
            <v>0</v>
          </cell>
          <cell r="L728">
            <v>0</v>
          </cell>
          <cell r="M728">
            <v>0</v>
          </cell>
          <cell r="N728">
            <v>0</v>
          </cell>
          <cell r="O728">
            <v>0</v>
          </cell>
          <cell r="P728">
            <v>0</v>
          </cell>
          <cell r="Q728">
            <v>758000000</v>
          </cell>
          <cell r="S728">
            <v>758000000</v>
          </cell>
          <cell r="W728">
            <v>0</v>
          </cell>
          <cell r="X728">
            <v>758000000</v>
          </cell>
          <cell r="AA728">
            <v>0</v>
          </cell>
          <cell r="AB728">
            <v>758000000</v>
          </cell>
          <cell r="AE728">
            <v>593</v>
          </cell>
          <cell r="AF728">
            <v>24</v>
          </cell>
          <cell r="AG728" t="str">
            <v>FONDO METROPOLITANO</v>
          </cell>
          <cell r="AH728">
            <v>758000000</v>
          </cell>
          <cell r="AI728">
            <v>758000000</v>
          </cell>
        </row>
        <row r="729">
          <cell r="A729">
            <v>59325</v>
          </cell>
          <cell r="B729">
            <v>83112</v>
          </cell>
          <cell r="C729" t="str">
            <v>42131-1-012</v>
          </cell>
          <cell r="D729">
            <v>59325</v>
          </cell>
          <cell r="E729">
            <v>593</v>
          </cell>
          <cell r="F729">
            <v>25</v>
          </cell>
          <cell r="G729" t="str">
            <v>PROGRAMA DESARROLLO REGIONAL</v>
          </cell>
          <cell r="H729">
            <v>0</v>
          </cell>
          <cell r="I729">
            <v>0</v>
          </cell>
          <cell r="J729">
            <v>0</v>
          </cell>
          <cell r="K729">
            <v>0</v>
          </cell>
          <cell r="L729">
            <v>0</v>
          </cell>
          <cell r="M729">
            <v>0</v>
          </cell>
          <cell r="N729">
            <v>0</v>
          </cell>
          <cell r="O729">
            <v>0</v>
          </cell>
          <cell r="P729">
            <v>0</v>
          </cell>
          <cell r="Q729">
            <v>0</v>
          </cell>
          <cell r="S729">
            <v>0</v>
          </cell>
          <cell r="W729">
            <v>0</v>
          </cell>
          <cell r="X729">
            <v>0</v>
          </cell>
          <cell r="AA729">
            <v>0</v>
          </cell>
          <cell r="AB729">
            <v>0</v>
          </cell>
          <cell r="AE729">
            <v>593</v>
          </cell>
          <cell r="AF729">
            <v>25</v>
          </cell>
          <cell r="AG729" t="str">
            <v>PROGRAMA DESARROLLO REGIONAL</v>
          </cell>
          <cell r="AH729">
            <v>0</v>
          </cell>
          <cell r="AI729">
            <v>0</v>
          </cell>
        </row>
        <row r="730">
          <cell r="A730">
            <v>59326</v>
          </cell>
          <cell r="B730">
            <v>83113</v>
          </cell>
          <cell r="C730" t="str">
            <v>42131-1-013</v>
          </cell>
          <cell r="D730">
            <v>59326</v>
          </cell>
          <cell r="E730">
            <v>593</v>
          </cell>
          <cell r="F730">
            <v>26</v>
          </cell>
          <cell r="G730" t="str">
            <v>PROGRAMAS SERVICIOS DE SALUD</v>
          </cell>
          <cell r="H730">
            <v>3411880.52</v>
          </cell>
          <cell r="I730">
            <v>116170419.88</v>
          </cell>
          <cell r="J730">
            <v>148446492.47999999</v>
          </cell>
          <cell r="K730">
            <v>268028792.88</v>
          </cell>
          <cell r="L730">
            <v>8825089.8000000007</v>
          </cell>
          <cell r="M730">
            <v>-236494758.44999999</v>
          </cell>
          <cell r="N730">
            <v>47936934.640000001</v>
          </cell>
          <cell r="O730">
            <v>-179732734.00999999</v>
          </cell>
          <cell r="P730">
            <v>32868977.149999999</v>
          </cell>
          <cell r="Q730">
            <v>33823244.409999996</v>
          </cell>
          <cell r="S730">
            <v>66692221.559999995</v>
          </cell>
          <cell r="W730">
            <v>0</v>
          </cell>
          <cell r="X730">
            <v>154988280.43000001</v>
          </cell>
          <cell r="AA730">
            <v>0</v>
          </cell>
          <cell r="AB730">
            <v>154988280.43000001</v>
          </cell>
          <cell r="AE730">
            <v>593</v>
          </cell>
          <cell r="AF730">
            <v>26</v>
          </cell>
          <cell r="AG730" t="str">
            <v>PROGRAMAS SERVICIOS DE SALUD</v>
          </cell>
          <cell r="AH730">
            <v>33823244.409999996</v>
          </cell>
          <cell r="AI730">
            <v>154988280.43000001</v>
          </cell>
        </row>
        <row r="731">
          <cell r="A731">
            <v>59327</v>
          </cell>
          <cell r="B731">
            <v>91110</v>
          </cell>
          <cell r="C731" t="str">
            <v>42211-1-010</v>
          </cell>
          <cell r="D731">
            <v>59327</v>
          </cell>
          <cell r="E731">
            <v>593</v>
          </cell>
          <cell r="F731">
            <v>27</v>
          </cell>
          <cell r="G731" t="str">
            <v>PROG.P/LA FIS.DEL GTO.FED.(PROFIS)</v>
          </cell>
          <cell r="H731">
            <v>0</v>
          </cell>
          <cell r="I731">
            <v>0</v>
          </cell>
          <cell r="J731">
            <v>0</v>
          </cell>
          <cell r="K731">
            <v>0</v>
          </cell>
          <cell r="L731">
            <v>0</v>
          </cell>
          <cell r="M731">
            <v>2271110</v>
          </cell>
          <cell r="N731">
            <v>454222</v>
          </cell>
          <cell r="O731">
            <v>2725332</v>
          </cell>
          <cell r="P731">
            <v>454222</v>
          </cell>
          <cell r="Q731">
            <v>454222</v>
          </cell>
          <cell r="S731">
            <v>908444</v>
          </cell>
          <cell r="W731">
            <v>0</v>
          </cell>
          <cell r="X731">
            <v>3633776</v>
          </cell>
          <cell r="AA731">
            <v>0</v>
          </cell>
          <cell r="AB731">
            <v>3633776</v>
          </cell>
          <cell r="AE731">
            <v>593</v>
          </cell>
          <cell r="AF731">
            <v>27</v>
          </cell>
          <cell r="AG731" t="str">
            <v>PROG.P/LA FIS.DEL GTO.FED.(PROFIS)</v>
          </cell>
          <cell r="AH731">
            <v>454222</v>
          </cell>
          <cell r="AI731">
            <v>3633776</v>
          </cell>
        </row>
        <row r="732">
          <cell r="A732">
            <v>59328</v>
          </cell>
          <cell r="B732">
            <v>91111</v>
          </cell>
          <cell r="C732" t="str">
            <v>42211-1-011</v>
          </cell>
          <cell r="D732">
            <v>59328</v>
          </cell>
          <cell r="E732">
            <v>593</v>
          </cell>
          <cell r="F732">
            <v>28</v>
          </cell>
          <cell r="G732" t="str">
            <v>PROG.P/EL DES.IND.SOFTWARE(PROSOFT)</v>
          </cell>
          <cell r="H732">
            <v>0</v>
          </cell>
          <cell r="I732">
            <v>0</v>
          </cell>
          <cell r="J732">
            <v>0</v>
          </cell>
          <cell r="K732">
            <v>0</v>
          </cell>
          <cell r="L732">
            <v>0</v>
          </cell>
          <cell r="M732">
            <v>0</v>
          </cell>
          <cell r="N732">
            <v>0</v>
          </cell>
          <cell r="O732">
            <v>0</v>
          </cell>
          <cell r="P732">
            <v>23566368.800000001</v>
          </cell>
          <cell r="Q732">
            <v>10962981.5</v>
          </cell>
          <cell r="S732">
            <v>34529350.299999997</v>
          </cell>
          <cell r="W732">
            <v>0</v>
          </cell>
          <cell r="X732">
            <v>34529350.299999997</v>
          </cell>
          <cell r="AA732">
            <v>0</v>
          </cell>
          <cell r="AB732">
            <v>34529350.299999997</v>
          </cell>
          <cell r="AE732">
            <v>593</v>
          </cell>
          <cell r="AF732">
            <v>28</v>
          </cell>
          <cell r="AG732" t="str">
            <v>PROG.P/EL DES.IND.SOFTWARE(PROSOFT)</v>
          </cell>
          <cell r="AH732">
            <v>10962981.5</v>
          </cell>
          <cell r="AI732">
            <v>34529350.299999997</v>
          </cell>
        </row>
        <row r="733">
          <cell r="A733">
            <v>59329</v>
          </cell>
          <cell r="B733">
            <v>83114</v>
          </cell>
          <cell r="C733" t="str">
            <v>42131-1-014</v>
          </cell>
          <cell r="D733">
            <v>59329</v>
          </cell>
          <cell r="E733">
            <v>593</v>
          </cell>
          <cell r="F733">
            <v>29</v>
          </cell>
          <cell r="G733" t="str">
            <v>SEGURIDAD PUBLICA SUB.MPIO MTY RAMO 36</v>
          </cell>
          <cell r="H733">
            <v>0</v>
          </cell>
          <cell r="I733">
            <v>0</v>
          </cell>
          <cell r="J733">
            <v>0</v>
          </cell>
          <cell r="K733">
            <v>0</v>
          </cell>
          <cell r="L733">
            <v>0</v>
          </cell>
          <cell r="M733">
            <v>73752772.739999995</v>
          </cell>
          <cell r="N733">
            <v>0</v>
          </cell>
          <cell r="O733">
            <v>73752772.739999995</v>
          </cell>
          <cell r="P733">
            <v>0</v>
          </cell>
          <cell r="Q733">
            <v>0</v>
          </cell>
          <cell r="S733">
            <v>0</v>
          </cell>
          <cell r="W733">
            <v>0</v>
          </cell>
          <cell r="X733">
            <v>73752772.739999995</v>
          </cell>
          <cell r="AA733">
            <v>0</v>
          </cell>
          <cell r="AB733">
            <v>73752772.739999995</v>
          </cell>
          <cell r="AE733">
            <v>593</v>
          </cell>
          <cell r="AF733">
            <v>29</v>
          </cell>
          <cell r="AG733" t="str">
            <v>SEGURIDAD PUBLICA SUB.MPIO MTY RAMO 36</v>
          </cell>
          <cell r="AH733">
            <v>0</v>
          </cell>
          <cell r="AI733">
            <v>73752772.739999995</v>
          </cell>
        </row>
        <row r="734">
          <cell r="A734">
            <v>59330</v>
          </cell>
          <cell r="B734">
            <v>83115</v>
          </cell>
          <cell r="C734" t="str">
            <v>42131-1-015</v>
          </cell>
          <cell r="D734">
            <v>59330</v>
          </cell>
          <cell r="E734">
            <v>593</v>
          </cell>
          <cell r="F734">
            <v>30</v>
          </cell>
          <cell r="G734" t="str">
            <v>(CECYTE)COLEGIO DE ESTUDIOS CIENT Y TECN</v>
          </cell>
          <cell r="H734">
            <v>14913887</v>
          </cell>
          <cell r="I734">
            <v>8185854</v>
          </cell>
          <cell r="J734">
            <v>3773218</v>
          </cell>
          <cell r="K734">
            <v>26872959</v>
          </cell>
          <cell r="L734">
            <v>5867960</v>
          </cell>
          <cell r="M734">
            <v>6722012</v>
          </cell>
          <cell r="N734">
            <v>16651688</v>
          </cell>
          <cell r="O734">
            <v>29241660</v>
          </cell>
          <cell r="P734">
            <v>4008049.62</v>
          </cell>
          <cell r="Q734">
            <v>10128223</v>
          </cell>
          <cell r="S734">
            <v>14136272.620000001</v>
          </cell>
          <cell r="W734">
            <v>0</v>
          </cell>
          <cell r="X734">
            <v>70250891.620000005</v>
          </cell>
          <cell r="AA734">
            <v>0</v>
          </cell>
          <cell r="AB734">
            <v>70250891.620000005</v>
          </cell>
          <cell r="AE734">
            <v>593</v>
          </cell>
          <cell r="AF734">
            <v>30</v>
          </cell>
          <cell r="AG734" t="str">
            <v>(CECYTE)COLEGIO DE ESTUDIOS CIENT Y TECN</v>
          </cell>
          <cell r="AH734">
            <v>10128223</v>
          </cell>
          <cell r="AI734">
            <v>70250891.620000005</v>
          </cell>
        </row>
        <row r="735">
          <cell r="A735">
            <v>59331</v>
          </cell>
          <cell r="B735">
            <v>83116</v>
          </cell>
          <cell r="C735" t="str">
            <v>42131-1-016</v>
          </cell>
          <cell r="D735">
            <v>59331</v>
          </cell>
          <cell r="E735">
            <v>593</v>
          </cell>
          <cell r="F735">
            <v>31</v>
          </cell>
          <cell r="G735" t="str">
            <v>(ICET)INST.DE CAP.Y EDUCACION P/EL TRAB.</v>
          </cell>
          <cell r="H735">
            <v>4207557</v>
          </cell>
          <cell r="I735">
            <v>2643302</v>
          </cell>
          <cell r="J735">
            <v>2643302</v>
          </cell>
          <cell r="K735">
            <v>9494161</v>
          </cell>
          <cell r="L735">
            <v>3034365</v>
          </cell>
          <cell r="M735">
            <v>6410943</v>
          </cell>
          <cell r="N735">
            <v>2643302</v>
          </cell>
          <cell r="O735">
            <v>12088610</v>
          </cell>
          <cell r="P735">
            <v>2643302</v>
          </cell>
          <cell r="Q735">
            <v>3964644</v>
          </cell>
          <cell r="S735">
            <v>6607946</v>
          </cell>
          <cell r="W735">
            <v>0</v>
          </cell>
          <cell r="X735">
            <v>28190717</v>
          </cell>
          <cell r="AA735">
            <v>0</v>
          </cell>
          <cell r="AB735">
            <v>28190717</v>
          </cell>
          <cell r="AE735">
            <v>593</v>
          </cell>
          <cell r="AF735">
            <v>31</v>
          </cell>
          <cell r="AG735" t="str">
            <v>(ICET)INST.DE CAP.Y EDUCACION P/EL TRAB.</v>
          </cell>
          <cell r="AH735">
            <v>3964644</v>
          </cell>
          <cell r="AI735">
            <v>28190717</v>
          </cell>
        </row>
        <row r="736">
          <cell r="A736">
            <v>59332</v>
          </cell>
          <cell r="B736">
            <v>83117</v>
          </cell>
          <cell r="C736" t="str">
            <v>42131-1-017</v>
          </cell>
          <cell r="E736">
            <v>593</v>
          </cell>
          <cell r="F736">
            <v>32</v>
          </cell>
          <cell r="G736" t="str">
            <v>PROGRAMA DE ACTUALIZACION Y REGISTR(PAR)</v>
          </cell>
          <cell r="H736">
            <v>7881598</v>
          </cell>
          <cell r="I736">
            <v>0</v>
          </cell>
          <cell r="J736">
            <v>0</v>
          </cell>
          <cell r="K736">
            <v>7881598</v>
          </cell>
          <cell r="L736">
            <v>0</v>
          </cell>
          <cell r="M736">
            <v>0</v>
          </cell>
          <cell r="N736">
            <v>0</v>
          </cell>
          <cell r="O736">
            <v>0</v>
          </cell>
          <cell r="P736">
            <v>0</v>
          </cell>
          <cell r="Q736">
            <v>9117635</v>
          </cell>
          <cell r="S736">
            <v>9117635</v>
          </cell>
          <cell r="W736">
            <v>0</v>
          </cell>
          <cell r="X736">
            <v>16999233</v>
          </cell>
          <cell r="AA736">
            <v>0</v>
          </cell>
          <cell r="AB736">
            <v>16999233</v>
          </cell>
          <cell r="AE736">
            <v>593</v>
          </cell>
          <cell r="AF736">
            <v>32</v>
          </cell>
          <cell r="AG736" t="str">
            <v>PROGRAMA DE ACTUALIZACION Y REGISTR(PAR)</v>
          </cell>
          <cell r="AH736">
            <v>9117635</v>
          </cell>
          <cell r="AI736">
            <v>16999233</v>
          </cell>
        </row>
        <row r="737">
          <cell r="A737">
            <v>59333</v>
          </cell>
          <cell r="B737">
            <v>83118</v>
          </cell>
          <cell r="C737" t="str">
            <v>42131-1-018</v>
          </cell>
          <cell r="E737">
            <v>593</v>
          </cell>
          <cell r="F737">
            <v>33</v>
          </cell>
          <cell r="G737" t="str">
            <v>FONDO NACIONAL DE INFRAESTRUCTU(FONADIN)</v>
          </cell>
          <cell r="H737">
            <v>0</v>
          </cell>
          <cell r="I737">
            <v>91485397.620000005</v>
          </cell>
          <cell r="J737">
            <v>9530054.9499999993</v>
          </cell>
          <cell r="K737">
            <v>101015452.57000001</v>
          </cell>
          <cell r="L737">
            <v>15905952.9</v>
          </cell>
          <cell r="M737">
            <v>0</v>
          </cell>
          <cell r="N737">
            <v>55411298.130000003</v>
          </cell>
          <cell r="O737">
            <v>71317251.030000001</v>
          </cell>
          <cell r="P737">
            <v>2736958.28</v>
          </cell>
          <cell r="Q737">
            <v>55846016.719999999</v>
          </cell>
          <cell r="S737">
            <v>58582975</v>
          </cell>
          <cell r="W737">
            <v>0</v>
          </cell>
          <cell r="X737">
            <v>230915678.60000002</v>
          </cell>
          <cell r="AA737">
            <v>0</v>
          </cell>
          <cell r="AB737">
            <v>230915678.59999999</v>
          </cell>
          <cell r="AE737">
            <v>593</v>
          </cell>
          <cell r="AF737">
            <v>33</v>
          </cell>
          <cell r="AG737" t="str">
            <v>FONDO NACIONAL DE INFRAESTRUCTU(FONADIN)</v>
          </cell>
          <cell r="AH737">
            <v>55846016.719999999</v>
          </cell>
          <cell r="AI737">
            <v>230915678.59999999</v>
          </cell>
        </row>
        <row r="738">
          <cell r="A738">
            <v>59334</v>
          </cell>
          <cell r="B738">
            <v>83119</v>
          </cell>
          <cell r="C738" t="str">
            <v>42131-1-019</v>
          </cell>
          <cell r="E738">
            <v>593</v>
          </cell>
          <cell r="F738">
            <v>34</v>
          </cell>
          <cell r="G738" t="str">
            <v>FONDO P/LA RECONST DE ENTID.FED(FONAREC)</v>
          </cell>
          <cell r="H738">
            <v>1403895809</v>
          </cell>
          <cell r="I738">
            <v>0</v>
          </cell>
          <cell r="J738">
            <v>0</v>
          </cell>
          <cell r="K738">
            <v>1403895809</v>
          </cell>
          <cell r="L738">
            <v>0</v>
          </cell>
          <cell r="M738">
            <v>0</v>
          </cell>
          <cell r="N738">
            <v>0</v>
          </cell>
          <cell r="O738">
            <v>0</v>
          </cell>
          <cell r="P738">
            <v>0</v>
          </cell>
          <cell r="Q738">
            <v>0</v>
          </cell>
          <cell r="S738">
            <v>0</v>
          </cell>
          <cell r="W738">
            <v>0</v>
          </cell>
          <cell r="X738">
            <v>1403895809</v>
          </cell>
          <cell r="AA738">
            <v>0</v>
          </cell>
          <cell r="AB738">
            <v>1403895809</v>
          </cell>
          <cell r="AE738">
            <v>593</v>
          </cell>
          <cell r="AF738">
            <v>34</v>
          </cell>
          <cell r="AG738" t="str">
            <v>FONDO P/LA RECONST DE ENTID.FED(FONAREC)</v>
          </cell>
          <cell r="AH738">
            <v>0</v>
          </cell>
          <cell r="AI738">
            <v>1403895809</v>
          </cell>
        </row>
        <row r="739">
          <cell r="A739">
            <v>59335</v>
          </cell>
          <cell r="B739">
            <v>83120</v>
          </cell>
          <cell r="C739">
            <v>0</v>
          </cell>
          <cell r="E739">
            <v>593</v>
          </cell>
          <cell r="F739">
            <v>35</v>
          </cell>
          <cell r="G739" t="str">
            <v>PROGRAMA SEGURO POPULAR</v>
          </cell>
          <cell r="H739">
            <v>0</v>
          </cell>
          <cell r="I739">
            <v>0</v>
          </cell>
          <cell r="J739">
            <v>0</v>
          </cell>
          <cell r="K739">
            <v>0</v>
          </cell>
          <cell r="L739">
            <v>0</v>
          </cell>
          <cell r="M739">
            <v>253557055.44999999</v>
          </cell>
          <cell r="N739">
            <v>251908702.56999999</v>
          </cell>
          <cell r="O739">
            <v>505465758.01999998</v>
          </cell>
          <cell r="P739">
            <v>196444264.49000001</v>
          </cell>
          <cell r="Q739">
            <v>0</v>
          </cell>
          <cell r="S739">
            <v>196444264.49000001</v>
          </cell>
          <cell r="W739">
            <v>0</v>
          </cell>
          <cell r="X739">
            <v>701910022.50999999</v>
          </cell>
          <cell r="AA739">
            <v>0</v>
          </cell>
          <cell r="AB739">
            <v>701910022.50999999</v>
          </cell>
          <cell r="AE739">
            <v>593</v>
          </cell>
          <cell r="AF739">
            <v>35</v>
          </cell>
          <cell r="AG739" t="str">
            <v>PROGRAMA SEGURO POPULAR</v>
          </cell>
          <cell r="AH739">
            <v>0</v>
          </cell>
          <cell r="AI739">
            <v>701910022.50999999</v>
          </cell>
        </row>
        <row r="740">
          <cell r="A740">
            <v>59400</v>
          </cell>
          <cell r="B740">
            <v>91112</v>
          </cell>
          <cell r="C740" t="str">
            <v>42211-1-012</v>
          </cell>
          <cell r="D740">
            <v>59400</v>
          </cell>
          <cell r="E740">
            <v>594</v>
          </cell>
          <cell r="F740">
            <v>0</v>
          </cell>
          <cell r="G740" t="str">
            <v>DEVOLUCION DE APORTACIONES FEDERALES</v>
          </cell>
          <cell r="H740">
            <v>0</v>
          </cell>
          <cell r="I740">
            <v>0</v>
          </cell>
          <cell r="J740">
            <v>0</v>
          </cell>
          <cell r="K740">
            <v>0</v>
          </cell>
          <cell r="L740">
            <v>0</v>
          </cell>
          <cell r="M740">
            <v>0</v>
          </cell>
          <cell r="N740">
            <v>0</v>
          </cell>
          <cell r="O740">
            <v>0</v>
          </cell>
          <cell r="P740">
            <v>0</v>
          </cell>
          <cell r="Q740">
            <v>0</v>
          </cell>
          <cell r="S740">
            <v>0</v>
          </cell>
          <cell r="W740">
            <v>0</v>
          </cell>
          <cell r="X740">
            <v>0</v>
          </cell>
          <cell r="AA740">
            <v>0</v>
          </cell>
          <cell r="AB740">
            <v>0</v>
          </cell>
          <cell r="AE740">
            <v>594</v>
          </cell>
          <cell r="AF740">
            <v>0</v>
          </cell>
          <cell r="AG740" t="str">
            <v>DEVOLUCION DE APORTACIONES FEDERALES</v>
          </cell>
          <cell r="AH740">
            <v>0</v>
          </cell>
          <cell r="AI740">
            <v>0</v>
          </cell>
        </row>
        <row r="741">
          <cell r="A741">
            <v>0</v>
          </cell>
          <cell r="B741" t="e">
            <v>#N/A</v>
          </cell>
          <cell r="C741" t="e">
            <v>#N/A</v>
          </cell>
          <cell r="D741">
            <v>0</v>
          </cell>
          <cell r="E741">
            <v>0</v>
          </cell>
          <cell r="F741">
            <v>0</v>
          </cell>
          <cell r="G741" t="str">
            <v>SUB TOTAL PARTICIPACIONES</v>
          </cell>
          <cell r="H741">
            <v>5792201504.1000004</v>
          </cell>
          <cell r="I741">
            <v>4248952841.77</v>
          </cell>
          <cell r="J741">
            <v>3639146747.0999999</v>
          </cell>
          <cell r="K741">
            <v>13680301092.970001</v>
          </cell>
          <cell r="L741">
            <v>3991100544.48</v>
          </cell>
          <cell r="M741">
            <v>3541500812.7199998</v>
          </cell>
          <cell r="N741">
            <v>4225064337.96</v>
          </cell>
          <cell r="O741">
            <v>11757665695.16</v>
          </cell>
          <cell r="P741">
            <v>4552726256.4099998</v>
          </cell>
          <cell r="Q741">
            <v>3787780112.6799998</v>
          </cell>
          <cell r="S741">
            <v>8340506369.0900002</v>
          </cell>
          <cell r="W741">
            <v>0</v>
          </cell>
          <cell r="X741">
            <v>33778473157.220001</v>
          </cell>
          <cell r="AA741">
            <v>0</v>
          </cell>
          <cell r="AB741">
            <v>33778473157.220001</v>
          </cell>
          <cell r="AE741">
            <v>0</v>
          </cell>
          <cell r="AF741">
            <v>0</v>
          </cell>
          <cell r="AG741" t="str">
            <v>SUB TOTAL PARTICIPACIONES</v>
          </cell>
          <cell r="AH741">
            <v>3787780112.6799998</v>
          </cell>
          <cell r="AI741">
            <v>33778473157.220001</v>
          </cell>
        </row>
        <row r="742">
          <cell r="A742">
            <v>0</v>
          </cell>
          <cell r="B742" t="e">
            <v>#N/A</v>
          </cell>
          <cell r="C742" t="e">
            <v>#N/A</v>
          </cell>
          <cell r="D742">
            <v>0</v>
          </cell>
          <cell r="E742">
            <v>0</v>
          </cell>
          <cell r="F742">
            <v>0</v>
          </cell>
          <cell r="G742" t="str">
            <v>TOTAL PRESUPUESTAL</v>
          </cell>
          <cell r="H742">
            <v>7029372368.6300001</v>
          </cell>
          <cell r="I742">
            <v>5019884061.0600004</v>
          </cell>
          <cell r="J742">
            <v>6275618857.6400003</v>
          </cell>
          <cell r="K742">
            <v>18324875287.330002</v>
          </cell>
          <cell r="L742">
            <v>4660810145.5799999</v>
          </cell>
          <cell r="M742">
            <v>5631147428.3900003</v>
          </cell>
          <cell r="N742">
            <v>6247086151.1700001</v>
          </cell>
          <cell r="O742">
            <v>16539043725.140001</v>
          </cell>
          <cell r="P742">
            <v>5717699268.25</v>
          </cell>
          <cell r="Q742">
            <v>6098592629.2700005</v>
          </cell>
          <cell r="S742">
            <v>11816291897.52</v>
          </cell>
          <cell r="W742">
            <v>0</v>
          </cell>
          <cell r="X742">
            <v>46680210909.990005</v>
          </cell>
          <cell r="AA742">
            <v>0</v>
          </cell>
          <cell r="AB742">
            <v>46680210909.989998</v>
          </cell>
          <cell r="AE742">
            <v>0</v>
          </cell>
          <cell r="AF742">
            <v>0</v>
          </cell>
          <cell r="AG742" t="str">
            <v>TOTAL PRESUPUESTAL</v>
          </cell>
          <cell r="AH742">
            <v>6098592629.2700005</v>
          </cell>
          <cell r="AI742">
            <v>46680210909.989998</v>
          </cell>
        </row>
        <row r="743">
          <cell r="A743">
            <v>0</v>
          </cell>
          <cell r="B743" t="e">
            <v>#N/A</v>
          </cell>
          <cell r="C743" t="e">
            <v>#N/A</v>
          </cell>
          <cell r="D743">
            <v>0</v>
          </cell>
          <cell r="E743">
            <v>0</v>
          </cell>
          <cell r="F743">
            <v>0</v>
          </cell>
          <cell r="G743" t="str">
            <v>INGRESOS EXTRAORDINARIOS AJENOS</v>
          </cell>
          <cell r="H743">
            <v>0</v>
          </cell>
          <cell r="I743">
            <v>0</v>
          </cell>
          <cell r="J743">
            <v>0</v>
          </cell>
          <cell r="K743">
            <v>0</v>
          </cell>
          <cell r="L743">
            <v>0</v>
          </cell>
          <cell r="M743">
            <v>0</v>
          </cell>
          <cell r="N743">
            <v>0</v>
          </cell>
          <cell r="O743">
            <v>0</v>
          </cell>
          <cell r="P743">
            <v>0</v>
          </cell>
          <cell r="Q743">
            <v>0</v>
          </cell>
          <cell r="S743">
            <v>0</v>
          </cell>
          <cell r="W743">
            <v>0</v>
          </cell>
          <cell r="X743">
            <v>0</v>
          </cell>
          <cell r="AA743">
            <v>0</v>
          </cell>
          <cell r="AB743">
            <v>0</v>
          </cell>
          <cell r="AE743">
            <v>0</v>
          </cell>
          <cell r="AF743">
            <v>0</v>
          </cell>
          <cell r="AG743" t="str">
            <v>INGRESOS EXTRAORDINARIOS AJENOS</v>
          </cell>
          <cell r="AH743">
            <v>0</v>
          </cell>
          <cell r="AI743">
            <v>0</v>
          </cell>
        </row>
        <row r="744">
          <cell r="A744">
            <v>61000</v>
          </cell>
          <cell r="B744" t="e">
            <v>#N/A</v>
          </cell>
          <cell r="C744" t="e">
            <v>#N/A</v>
          </cell>
          <cell r="D744">
            <v>61000</v>
          </cell>
          <cell r="E744">
            <v>610</v>
          </cell>
          <cell r="F744">
            <v>0</v>
          </cell>
          <cell r="G744" t="str">
            <v>REINTEGROS APLICABLES A EGRESOS</v>
          </cell>
          <cell r="H744">
            <v>0</v>
          </cell>
          <cell r="I744">
            <v>4245992.87</v>
          </cell>
          <cell r="J744">
            <v>-4245992.87</v>
          </cell>
          <cell r="K744">
            <v>0</v>
          </cell>
          <cell r="L744">
            <v>0</v>
          </cell>
          <cell r="M744">
            <v>0</v>
          </cell>
          <cell r="N744">
            <v>0</v>
          </cell>
          <cell r="O744">
            <v>0</v>
          </cell>
          <cell r="P744">
            <v>0</v>
          </cell>
          <cell r="Q744">
            <v>0</v>
          </cell>
          <cell r="S744">
            <v>0</v>
          </cell>
          <cell r="W744">
            <v>0</v>
          </cell>
          <cell r="X744">
            <v>0</v>
          </cell>
          <cell r="AA744">
            <v>0</v>
          </cell>
          <cell r="AB744">
            <v>0</v>
          </cell>
          <cell r="AE744">
            <v>610</v>
          </cell>
          <cell r="AF744">
            <v>0</v>
          </cell>
          <cell r="AG744" t="str">
            <v>REINTEGROS APLICABLES A EGRESOS</v>
          </cell>
          <cell r="AH744">
            <v>0</v>
          </cell>
          <cell r="AI744">
            <v>0</v>
          </cell>
        </row>
        <row r="745">
          <cell r="A745">
            <v>62300</v>
          </cell>
          <cell r="B745" t="e">
            <v>#N/A</v>
          </cell>
          <cell r="C745" t="e">
            <v>#N/A</v>
          </cell>
          <cell r="D745">
            <v>62300</v>
          </cell>
          <cell r="E745">
            <v>623</v>
          </cell>
          <cell r="F745">
            <v>0</v>
          </cell>
          <cell r="G745" t="str">
            <v>DONATIVOS AJENOS</v>
          </cell>
          <cell r="H745">
            <v>0</v>
          </cell>
          <cell r="I745">
            <v>0</v>
          </cell>
          <cell r="J745">
            <v>0</v>
          </cell>
          <cell r="K745">
            <v>0</v>
          </cell>
          <cell r="L745">
            <v>0</v>
          </cell>
          <cell r="M745">
            <v>0</v>
          </cell>
          <cell r="N745">
            <v>0</v>
          </cell>
          <cell r="O745">
            <v>0</v>
          </cell>
          <cell r="P745">
            <v>0</v>
          </cell>
          <cell r="Q745">
            <v>0</v>
          </cell>
          <cell r="S745">
            <v>0</v>
          </cell>
          <cell r="W745">
            <v>0</v>
          </cell>
          <cell r="X745">
            <v>0</v>
          </cell>
          <cell r="AA745">
            <v>0</v>
          </cell>
          <cell r="AB745">
            <v>0</v>
          </cell>
          <cell r="AE745">
            <v>623</v>
          </cell>
          <cell r="AF745">
            <v>0</v>
          </cell>
          <cell r="AG745" t="str">
            <v>DONATIVOS AJENOS</v>
          </cell>
          <cell r="AH745">
            <v>0</v>
          </cell>
          <cell r="AI745">
            <v>0</v>
          </cell>
        </row>
        <row r="746">
          <cell r="A746">
            <v>62301</v>
          </cell>
          <cell r="B746" t="e">
            <v>#N/A</v>
          </cell>
          <cell r="C746" t="e">
            <v>#N/A</v>
          </cell>
          <cell r="D746">
            <v>62301</v>
          </cell>
          <cell r="E746">
            <v>623</v>
          </cell>
          <cell r="F746">
            <v>1</v>
          </cell>
          <cell r="G746" t="str">
            <v>DONATIVOS AJENOS</v>
          </cell>
          <cell r="H746">
            <v>0</v>
          </cell>
          <cell r="I746">
            <v>0</v>
          </cell>
          <cell r="J746">
            <v>0</v>
          </cell>
          <cell r="K746">
            <v>0</v>
          </cell>
          <cell r="L746">
            <v>0</v>
          </cell>
          <cell r="M746">
            <v>0</v>
          </cell>
          <cell r="N746">
            <v>0</v>
          </cell>
          <cell r="O746">
            <v>0</v>
          </cell>
          <cell r="P746">
            <v>0</v>
          </cell>
          <cell r="Q746">
            <v>0</v>
          </cell>
          <cell r="S746">
            <v>0</v>
          </cell>
          <cell r="W746">
            <v>0</v>
          </cell>
          <cell r="X746">
            <v>0</v>
          </cell>
          <cell r="AA746">
            <v>0</v>
          </cell>
          <cell r="AB746">
            <v>0</v>
          </cell>
          <cell r="AE746">
            <v>623</v>
          </cell>
          <cell r="AF746">
            <v>1</v>
          </cell>
          <cell r="AG746" t="str">
            <v>DONATIVOS AJENOS</v>
          </cell>
          <cell r="AH746">
            <v>0</v>
          </cell>
          <cell r="AI746">
            <v>0</v>
          </cell>
        </row>
        <row r="747">
          <cell r="A747">
            <v>63000</v>
          </cell>
          <cell r="B747" t="e">
            <v>#N/A</v>
          </cell>
          <cell r="C747" t="e">
            <v>#N/A</v>
          </cell>
          <cell r="D747">
            <v>63000</v>
          </cell>
          <cell r="E747">
            <v>630</v>
          </cell>
          <cell r="F747">
            <v>0</v>
          </cell>
          <cell r="G747" t="str">
            <v>INGRESOS DE BANCOS POR APLICAR</v>
          </cell>
          <cell r="H747">
            <v>0</v>
          </cell>
          <cell r="I747">
            <v>0</v>
          </cell>
          <cell r="J747">
            <v>0</v>
          </cell>
          <cell r="K747">
            <v>0</v>
          </cell>
          <cell r="L747">
            <v>0</v>
          </cell>
          <cell r="M747">
            <v>0</v>
          </cell>
          <cell r="N747">
            <v>0</v>
          </cell>
          <cell r="O747">
            <v>0</v>
          </cell>
          <cell r="P747">
            <v>0</v>
          </cell>
          <cell r="Q747">
            <v>0</v>
          </cell>
          <cell r="S747">
            <v>0</v>
          </cell>
          <cell r="W747">
            <v>0</v>
          </cell>
          <cell r="X747">
            <v>0</v>
          </cell>
          <cell r="AA747">
            <v>0</v>
          </cell>
          <cell r="AB747">
            <v>0</v>
          </cell>
          <cell r="AE747">
            <v>630</v>
          </cell>
          <cell r="AF747">
            <v>0</v>
          </cell>
          <cell r="AG747" t="str">
            <v>INGRESOS DE BANCOS POR APLICAR</v>
          </cell>
          <cell r="AH747">
            <v>0</v>
          </cell>
          <cell r="AI747">
            <v>0</v>
          </cell>
        </row>
        <row r="748">
          <cell r="A748">
            <v>0</v>
          </cell>
          <cell r="B748" t="e">
            <v>#N/A</v>
          </cell>
          <cell r="C748" t="e">
            <v>#N/A</v>
          </cell>
          <cell r="D748">
            <v>0</v>
          </cell>
          <cell r="G748" t="str">
            <v>TOTAL ING. EXTRAORDINARIOS</v>
          </cell>
          <cell r="H748">
            <v>0</v>
          </cell>
          <cell r="I748">
            <v>4245992.87</v>
          </cell>
          <cell r="J748">
            <v>-4245992.87</v>
          </cell>
          <cell r="K748">
            <v>0</v>
          </cell>
          <cell r="L748">
            <v>0</v>
          </cell>
          <cell r="M748">
            <v>0</v>
          </cell>
          <cell r="N748">
            <v>0</v>
          </cell>
          <cell r="O748">
            <v>0</v>
          </cell>
          <cell r="P748">
            <v>0</v>
          </cell>
          <cell r="Q748">
            <v>0</v>
          </cell>
          <cell r="S748">
            <v>0</v>
          </cell>
          <cell r="W748">
            <v>0</v>
          </cell>
          <cell r="X748">
            <v>0</v>
          </cell>
          <cell r="AA748">
            <v>0</v>
          </cell>
          <cell r="AB748">
            <v>0</v>
          </cell>
          <cell r="AE748">
            <v>0</v>
          </cell>
          <cell r="AF748">
            <v>0</v>
          </cell>
          <cell r="AG748" t="str">
            <v>TOTAL ING. EXTRAORDINARIOS</v>
          </cell>
          <cell r="AH748">
            <v>0</v>
          </cell>
          <cell r="AI748">
            <v>0</v>
          </cell>
        </row>
        <row r="749">
          <cell r="A749">
            <v>0</v>
          </cell>
          <cell r="B749" t="e">
            <v>#N/A</v>
          </cell>
          <cell r="C749" t="e">
            <v>#N/A</v>
          </cell>
          <cell r="D749">
            <v>0</v>
          </cell>
          <cell r="G749" t="str">
            <v>INGRESOS FED. CONVENIO DE COORD.</v>
          </cell>
          <cell r="H749">
            <v>0</v>
          </cell>
          <cell r="I749">
            <v>0</v>
          </cell>
          <cell r="J749">
            <v>0</v>
          </cell>
          <cell r="K749">
            <v>0</v>
          </cell>
          <cell r="L749">
            <v>0</v>
          </cell>
          <cell r="M749">
            <v>0</v>
          </cell>
          <cell r="N749">
            <v>0</v>
          </cell>
          <cell r="O749">
            <v>0</v>
          </cell>
          <cell r="P749">
            <v>0</v>
          </cell>
          <cell r="Q749">
            <v>0</v>
          </cell>
          <cell r="S749">
            <v>0</v>
          </cell>
          <cell r="W749">
            <v>0</v>
          </cell>
          <cell r="X749">
            <v>0</v>
          </cell>
          <cell r="AA749">
            <v>0</v>
          </cell>
          <cell r="AB749">
            <v>0</v>
          </cell>
          <cell r="AE749">
            <v>0</v>
          </cell>
          <cell r="AF749">
            <v>0</v>
          </cell>
          <cell r="AG749" t="str">
            <v>INGRESOS FED. CONVENIO DE COORD.</v>
          </cell>
          <cell r="AH749">
            <v>0</v>
          </cell>
          <cell r="AI749">
            <v>0</v>
          </cell>
        </row>
        <row r="750">
          <cell r="A750">
            <v>70200</v>
          </cell>
          <cell r="B750">
            <v>81108</v>
          </cell>
          <cell r="C750" t="str">
            <v>42111-1-008</v>
          </cell>
          <cell r="D750">
            <v>70200</v>
          </cell>
          <cell r="E750">
            <v>702</v>
          </cell>
          <cell r="F750">
            <v>0</v>
          </cell>
          <cell r="G750" t="str">
            <v>ANTICIPOS DE PART PARA EL EDO Y MPIOS</v>
          </cell>
          <cell r="H750">
            <v>0</v>
          </cell>
          <cell r="I750">
            <v>0</v>
          </cell>
          <cell r="J750">
            <v>0</v>
          </cell>
          <cell r="K750">
            <v>0</v>
          </cell>
          <cell r="L750">
            <v>0</v>
          </cell>
          <cell r="M750">
            <v>0</v>
          </cell>
          <cell r="N750">
            <v>0</v>
          </cell>
          <cell r="O750">
            <v>0</v>
          </cell>
          <cell r="P750">
            <v>0</v>
          </cell>
          <cell r="Q750">
            <v>0</v>
          </cell>
          <cell r="S750">
            <v>0</v>
          </cell>
          <cell r="W750">
            <v>0</v>
          </cell>
          <cell r="X750">
            <v>0</v>
          </cell>
          <cell r="AA750">
            <v>0</v>
          </cell>
          <cell r="AB750">
            <v>0</v>
          </cell>
          <cell r="AE750">
            <v>702</v>
          </cell>
          <cell r="AF750">
            <v>0</v>
          </cell>
          <cell r="AG750" t="str">
            <v>ANTICIPOS DE PART PARA EL EDO Y MPIOS</v>
          </cell>
          <cell r="AH750">
            <v>0</v>
          </cell>
          <cell r="AI750">
            <v>0</v>
          </cell>
        </row>
        <row r="751">
          <cell r="A751">
            <v>70201</v>
          </cell>
          <cell r="B751">
            <v>81109</v>
          </cell>
          <cell r="C751" t="str">
            <v>42111-1-009</v>
          </cell>
          <cell r="D751">
            <v>70201</v>
          </cell>
          <cell r="E751">
            <v>702</v>
          </cell>
          <cell r="F751">
            <v>1</v>
          </cell>
          <cell r="G751" t="str">
            <v>ANTICIPO EXTRAORDINARIO PARTICIPACIONES</v>
          </cell>
          <cell r="H751">
            <v>1500000000</v>
          </cell>
          <cell r="I751">
            <v>-165000000</v>
          </cell>
          <cell r="J751">
            <v>-165000000</v>
          </cell>
          <cell r="K751">
            <v>1170000000</v>
          </cell>
          <cell r="L751">
            <v>-165000000</v>
          </cell>
          <cell r="M751">
            <v>-165000000</v>
          </cell>
          <cell r="N751">
            <v>-165000000</v>
          </cell>
          <cell r="O751">
            <v>-495000000</v>
          </cell>
          <cell r="P751">
            <v>-165000000</v>
          </cell>
          <cell r="Q751">
            <v>-165000000</v>
          </cell>
          <cell r="S751">
            <v>-330000000</v>
          </cell>
          <cell r="W751">
            <v>0</v>
          </cell>
          <cell r="X751">
            <v>345000000</v>
          </cell>
          <cell r="AA751">
            <v>0</v>
          </cell>
          <cell r="AB751">
            <v>345000000</v>
          </cell>
          <cell r="AE751">
            <v>702</v>
          </cell>
          <cell r="AF751">
            <v>1</v>
          </cell>
          <cell r="AG751" t="str">
            <v>ANTICIPO EXTRAORDINARIO PARTICIPACIONES</v>
          </cell>
          <cell r="AH751">
            <v>-165000000</v>
          </cell>
          <cell r="AI751">
            <v>345000000</v>
          </cell>
        </row>
        <row r="752">
          <cell r="A752">
            <v>77200</v>
          </cell>
          <cell r="B752" t="e">
            <v>#N/A</v>
          </cell>
          <cell r="C752" t="e">
            <v>#N/A</v>
          </cell>
          <cell r="D752">
            <v>77200</v>
          </cell>
          <cell r="E752">
            <v>772</v>
          </cell>
          <cell r="F752">
            <v>0</v>
          </cell>
          <cell r="G752" t="str">
            <v>IEPS GASOLINA Y DIESEL</v>
          </cell>
          <cell r="H752">
            <v>0</v>
          </cell>
          <cell r="I752">
            <v>0</v>
          </cell>
          <cell r="J752">
            <v>0</v>
          </cell>
          <cell r="K752">
            <v>0</v>
          </cell>
          <cell r="L752">
            <v>0</v>
          </cell>
          <cell r="M752">
            <v>0</v>
          </cell>
          <cell r="N752">
            <v>0</v>
          </cell>
          <cell r="O752">
            <v>0</v>
          </cell>
          <cell r="P752">
            <v>0</v>
          </cell>
          <cell r="Q752">
            <v>0</v>
          </cell>
          <cell r="S752">
            <v>0</v>
          </cell>
          <cell r="W752">
            <v>0</v>
          </cell>
          <cell r="X752">
            <v>0</v>
          </cell>
          <cell r="AA752">
            <v>0</v>
          </cell>
          <cell r="AB752">
            <v>0</v>
          </cell>
          <cell r="AE752">
            <v>772</v>
          </cell>
          <cell r="AF752">
            <v>0</v>
          </cell>
          <cell r="AG752" t="str">
            <v>IEPS GASOLINA Y DIESEL</v>
          </cell>
          <cell r="AH752">
            <v>0</v>
          </cell>
          <cell r="AI752">
            <v>0</v>
          </cell>
        </row>
        <row r="753">
          <cell r="A753">
            <v>77201</v>
          </cell>
          <cell r="B753">
            <v>61602</v>
          </cell>
          <cell r="C753" t="str">
            <v>41611-7-002</v>
          </cell>
          <cell r="D753">
            <v>77201</v>
          </cell>
          <cell r="E753">
            <v>772</v>
          </cell>
          <cell r="F753">
            <v>1</v>
          </cell>
          <cell r="G753" t="str">
            <v>IEPS GASOLINA 2/11</v>
          </cell>
          <cell r="H753">
            <v>0</v>
          </cell>
          <cell r="I753">
            <v>0</v>
          </cell>
          <cell r="J753">
            <v>0</v>
          </cell>
          <cell r="K753">
            <v>0</v>
          </cell>
          <cell r="L753">
            <v>0</v>
          </cell>
          <cell r="M753">
            <v>0</v>
          </cell>
          <cell r="N753">
            <v>0</v>
          </cell>
          <cell r="O753">
            <v>0</v>
          </cell>
          <cell r="P753">
            <v>0</v>
          </cell>
          <cell r="Q753">
            <v>0</v>
          </cell>
          <cell r="S753">
            <v>0</v>
          </cell>
          <cell r="W753">
            <v>0</v>
          </cell>
          <cell r="X753">
            <v>0</v>
          </cell>
          <cell r="AA753">
            <v>0</v>
          </cell>
          <cell r="AB753">
            <v>0</v>
          </cell>
          <cell r="AE753">
            <v>772</v>
          </cell>
          <cell r="AF753">
            <v>1</v>
          </cell>
          <cell r="AG753" t="str">
            <v>IEPS GASOLINA 2/11</v>
          </cell>
          <cell r="AH753">
            <v>0</v>
          </cell>
          <cell r="AI753">
            <v>0</v>
          </cell>
        </row>
        <row r="754">
          <cell r="A754">
            <v>77202</v>
          </cell>
          <cell r="B754">
            <v>61618</v>
          </cell>
          <cell r="C754" t="str">
            <v>41611-7-018</v>
          </cell>
          <cell r="D754">
            <v>77202</v>
          </cell>
          <cell r="E754">
            <v>772</v>
          </cell>
          <cell r="F754">
            <v>2</v>
          </cell>
          <cell r="G754" t="str">
            <v>RECARGOS IEPS GASOLINA 2/11</v>
          </cell>
          <cell r="H754">
            <v>0</v>
          </cell>
          <cell r="I754">
            <v>0</v>
          </cell>
          <cell r="J754">
            <v>0</v>
          </cell>
          <cell r="K754">
            <v>0</v>
          </cell>
          <cell r="L754">
            <v>0</v>
          </cell>
          <cell r="M754">
            <v>0</v>
          </cell>
          <cell r="N754">
            <v>0</v>
          </cell>
          <cell r="O754">
            <v>0</v>
          </cell>
          <cell r="P754">
            <v>0</v>
          </cell>
          <cell r="Q754">
            <v>0</v>
          </cell>
          <cell r="S754">
            <v>0</v>
          </cell>
          <cell r="W754">
            <v>0</v>
          </cell>
          <cell r="X754">
            <v>0</v>
          </cell>
          <cell r="AA754">
            <v>0</v>
          </cell>
          <cell r="AB754">
            <v>0</v>
          </cell>
          <cell r="AE754">
            <v>772</v>
          </cell>
          <cell r="AF754">
            <v>2</v>
          </cell>
          <cell r="AG754" t="str">
            <v>RECARGOS IEPS GASOLINA 2/11</v>
          </cell>
          <cell r="AH754">
            <v>0</v>
          </cell>
          <cell r="AI754">
            <v>0</v>
          </cell>
        </row>
        <row r="755">
          <cell r="A755">
            <v>77203</v>
          </cell>
          <cell r="B755">
            <v>61606</v>
          </cell>
          <cell r="C755" t="str">
            <v>41611-7-004</v>
          </cell>
          <cell r="D755">
            <v>77203</v>
          </cell>
          <cell r="E755">
            <v>772</v>
          </cell>
          <cell r="F755">
            <v>3</v>
          </cell>
          <cell r="G755" t="str">
            <v>ACTUALIZACION IEPS GASOLINA 2/11</v>
          </cell>
          <cell r="H755">
            <v>0</v>
          </cell>
          <cell r="I755">
            <v>0</v>
          </cell>
          <cell r="J755">
            <v>0</v>
          </cell>
          <cell r="K755">
            <v>0</v>
          </cell>
          <cell r="L755">
            <v>0</v>
          </cell>
          <cell r="M755">
            <v>0</v>
          </cell>
          <cell r="N755">
            <v>0</v>
          </cell>
          <cell r="O755">
            <v>0</v>
          </cell>
          <cell r="P755">
            <v>0</v>
          </cell>
          <cell r="Q755">
            <v>0</v>
          </cell>
          <cell r="S755">
            <v>0</v>
          </cell>
          <cell r="W755">
            <v>0</v>
          </cell>
          <cell r="X755">
            <v>0</v>
          </cell>
          <cell r="AA755">
            <v>0</v>
          </cell>
          <cell r="AB755">
            <v>0</v>
          </cell>
          <cell r="AE755">
            <v>772</v>
          </cell>
          <cell r="AF755">
            <v>3</v>
          </cell>
          <cell r="AG755" t="str">
            <v>ACTUALIZACION IEPS GASOLINA 2/11</v>
          </cell>
          <cell r="AH755">
            <v>0</v>
          </cell>
          <cell r="AI755">
            <v>0</v>
          </cell>
        </row>
        <row r="756">
          <cell r="A756">
            <v>77204</v>
          </cell>
          <cell r="B756">
            <v>61614</v>
          </cell>
          <cell r="C756" t="str">
            <v>41611-7-014</v>
          </cell>
          <cell r="D756">
            <v>77204</v>
          </cell>
          <cell r="E756">
            <v>772</v>
          </cell>
          <cell r="F756">
            <v>4</v>
          </cell>
          <cell r="G756" t="str">
            <v>MULTAS POR COR FISCAL IEPS GASOLINA 2/11</v>
          </cell>
          <cell r="H756">
            <v>0</v>
          </cell>
          <cell r="I756">
            <v>0</v>
          </cell>
          <cell r="J756">
            <v>0</v>
          </cell>
          <cell r="K756">
            <v>0</v>
          </cell>
          <cell r="L756">
            <v>0</v>
          </cell>
          <cell r="M756">
            <v>0</v>
          </cell>
          <cell r="N756">
            <v>0</v>
          </cell>
          <cell r="O756">
            <v>0</v>
          </cell>
          <cell r="P756">
            <v>0</v>
          </cell>
          <cell r="Q756">
            <v>0</v>
          </cell>
          <cell r="S756">
            <v>0</v>
          </cell>
          <cell r="W756">
            <v>0</v>
          </cell>
          <cell r="X756">
            <v>0</v>
          </cell>
          <cell r="AA756">
            <v>0</v>
          </cell>
          <cell r="AB756">
            <v>0</v>
          </cell>
          <cell r="AE756">
            <v>772</v>
          </cell>
          <cell r="AF756">
            <v>4</v>
          </cell>
          <cell r="AG756" t="str">
            <v>MULTAS POR COR FISCAL IEPS GASOLINA 2/11</v>
          </cell>
          <cell r="AH756">
            <v>0</v>
          </cell>
          <cell r="AI756">
            <v>0</v>
          </cell>
        </row>
        <row r="757">
          <cell r="A757">
            <v>77205</v>
          </cell>
          <cell r="B757">
            <v>61622</v>
          </cell>
          <cell r="C757" t="str">
            <v>41611-7-022</v>
          </cell>
          <cell r="D757">
            <v>77205</v>
          </cell>
          <cell r="E757">
            <v>772</v>
          </cell>
          <cell r="F757">
            <v>5</v>
          </cell>
          <cell r="G757" t="str">
            <v>GASTOS DE EJECUCION IEPS 2/11</v>
          </cell>
          <cell r="H757">
            <v>0</v>
          </cell>
          <cell r="I757">
            <v>0</v>
          </cell>
          <cell r="J757">
            <v>0</v>
          </cell>
          <cell r="K757">
            <v>0</v>
          </cell>
          <cell r="L757">
            <v>0</v>
          </cell>
          <cell r="M757">
            <v>0</v>
          </cell>
          <cell r="N757">
            <v>0</v>
          </cell>
          <cell r="O757">
            <v>0</v>
          </cell>
          <cell r="P757">
            <v>0</v>
          </cell>
          <cell r="Q757">
            <v>0</v>
          </cell>
          <cell r="S757">
            <v>0</v>
          </cell>
          <cell r="W757">
            <v>0</v>
          </cell>
          <cell r="X757">
            <v>0</v>
          </cell>
          <cell r="AA757">
            <v>0</v>
          </cell>
          <cell r="AB757">
            <v>0</v>
          </cell>
          <cell r="AE757">
            <v>772</v>
          </cell>
          <cell r="AF757">
            <v>5</v>
          </cell>
          <cell r="AG757" t="str">
            <v>GASTOS DE EJECUCION IEPS 2/11</v>
          </cell>
          <cell r="AH757">
            <v>0</v>
          </cell>
          <cell r="AI757">
            <v>0</v>
          </cell>
        </row>
        <row r="758">
          <cell r="A758">
            <v>77206</v>
          </cell>
          <cell r="B758">
            <v>61610</v>
          </cell>
          <cell r="C758" t="str">
            <v>41611-7-010</v>
          </cell>
          <cell r="D758">
            <v>77206</v>
          </cell>
          <cell r="E758">
            <v>772</v>
          </cell>
          <cell r="F758">
            <v>6</v>
          </cell>
          <cell r="G758" t="str">
            <v>MULTAS X INCUMPLIMIENTO A REQ.IEPS 2/11</v>
          </cell>
          <cell r="H758">
            <v>0</v>
          </cell>
          <cell r="I758">
            <v>0</v>
          </cell>
          <cell r="J758">
            <v>0</v>
          </cell>
          <cell r="K758">
            <v>0</v>
          </cell>
          <cell r="L758">
            <v>0</v>
          </cell>
          <cell r="M758">
            <v>0</v>
          </cell>
          <cell r="N758">
            <v>0</v>
          </cell>
          <cell r="O758">
            <v>0</v>
          </cell>
          <cell r="P758">
            <v>0</v>
          </cell>
          <cell r="Q758">
            <v>0</v>
          </cell>
          <cell r="S758">
            <v>0</v>
          </cell>
          <cell r="W758">
            <v>0</v>
          </cell>
          <cell r="X758">
            <v>0</v>
          </cell>
          <cell r="AA758">
            <v>0</v>
          </cell>
          <cell r="AB758">
            <v>0</v>
          </cell>
          <cell r="AE758">
            <v>772</v>
          </cell>
          <cell r="AF758">
            <v>6</v>
          </cell>
          <cell r="AG758" t="str">
            <v>MULTAS X INCUMPLIMIENTO A REQ.IEPS 2/11</v>
          </cell>
          <cell r="AH758">
            <v>0</v>
          </cell>
          <cell r="AI758">
            <v>0</v>
          </cell>
        </row>
        <row r="759">
          <cell r="A759">
            <v>77207</v>
          </cell>
          <cell r="B759">
            <v>61612</v>
          </cell>
          <cell r="C759" t="str">
            <v>41611-7-012</v>
          </cell>
          <cell r="D759">
            <v>77207</v>
          </cell>
          <cell r="E759">
            <v>772</v>
          </cell>
          <cell r="F759">
            <v>7</v>
          </cell>
          <cell r="G759" t="str">
            <v>MULTAS POR EXTEMPORANEIDAD IEPS 2/11</v>
          </cell>
          <cell r="H759">
            <v>0</v>
          </cell>
          <cell r="I759">
            <v>0</v>
          </cell>
          <cell r="J759">
            <v>0</v>
          </cell>
          <cell r="K759">
            <v>0</v>
          </cell>
          <cell r="L759">
            <v>0</v>
          </cell>
          <cell r="M759">
            <v>0</v>
          </cell>
          <cell r="N759">
            <v>0</v>
          </cell>
          <cell r="O759">
            <v>0</v>
          </cell>
          <cell r="P759">
            <v>0</v>
          </cell>
          <cell r="Q759">
            <v>0</v>
          </cell>
          <cell r="S759">
            <v>0</v>
          </cell>
          <cell r="W759">
            <v>0</v>
          </cell>
          <cell r="X759">
            <v>0</v>
          </cell>
          <cell r="AA759">
            <v>0</v>
          </cell>
          <cell r="AB759">
            <v>0</v>
          </cell>
          <cell r="AE759">
            <v>772</v>
          </cell>
          <cell r="AF759">
            <v>7</v>
          </cell>
          <cell r="AG759" t="str">
            <v>MULTAS POR EXTEMPORANEIDAD IEPS 2/11</v>
          </cell>
          <cell r="AH759">
            <v>0</v>
          </cell>
          <cell r="AI759">
            <v>0</v>
          </cell>
        </row>
        <row r="760">
          <cell r="A760">
            <v>77211</v>
          </cell>
          <cell r="B760">
            <v>61604</v>
          </cell>
          <cell r="C760" t="str">
            <v>41611-7-006</v>
          </cell>
          <cell r="D760">
            <v>77211</v>
          </cell>
          <cell r="E760">
            <v>772</v>
          </cell>
          <cell r="F760">
            <v>11</v>
          </cell>
          <cell r="G760" t="str">
            <v>IEPS GASOLINA 2/11 FISCALIZADO</v>
          </cell>
          <cell r="H760">
            <v>0</v>
          </cell>
          <cell r="I760">
            <v>0</v>
          </cell>
          <cell r="J760">
            <v>0</v>
          </cell>
          <cell r="K760">
            <v>0</v>
          </cell>
          <cell r="L760">
            <v>0</v>
          </cell>
          <cell r="M760">
            <v>0</v>
          </cell>
          <cell r="N760">
            <v>0</v>
          </cell>
          <cell r="O760">
            <v>0</v>
          </cell>
          <cell r="P760">
            <v>0</v>
          </cell>
          <cell r="Q760">
            <v>0</v>
          </cell>
          <cell r="S760">
            <v>0</v>
          </cell>
          <cell r="W760">
            <v>0</v>
          </cell>
          <cell r="X760">
            <v>0</v>
          </cell>
          <cell r="AA760">
            <v>0</v>
          </cell>
          <cell r="AB760">
            <v>0</v>
          </cell>
          <cell r="AE760">
            <v>772</v>
          </cell>
          <cell r="AF760">
            <v>11</v>
          </cell>
          <cell r="AG760" t="str">
            <v>IEPS GASOLINA 2/11 FISCALIZADO</v>
          </cell>
          <cell r="AH760">
            <v>0</v>
          </cell>
          <cell r="AI760">
            <v>0</v>
          </cell>
        </row>
        <row r="761">
          <cell r="A761">
            <v>77212</v>
          </cell>
          <cell r="B761">
            <v>61620</v>
          </cell>
          <cell r="C761" t="str">
            <v>41611-7-020</v>
          </cell>
          <cell r="D761">
            <v>77212</v>
          </cell>
          <cell r="E761">
            <v>772</v>
          </cell>
          <cell r="F761">
            <v>12</v>
          </cell>
          <cell r="G761" t="str">
            <v>RECARGOS IEPS GASOLINA 2/11 FISCALIZADO</v>
          </cell>
          <cell r="H761">
            <v>0</v>
          </cell>
          <cell r="I761">
            <v>0</v>
          </cell>
          <cell r="J761">
            <v>0</v>
          </cell>
          <cell r="K761">
            <v>0</v>
          </cell>
          <cell r="L761">
            <v>0</v>
          </cell>
          <cell r="M761">
            <v>0</v>
          </cell>
          <cell r="N761">
            <v>0</v>
          </cell>
          <cell r="O761">
            <v>0</v>
          </cell>
          <cell r="P761">
            <v>0</v>
          </cell>
          <cell r="Q761">
            <v>0</v>
          </cell>
          <cell r="S761">
            <v>0</v>
          </cell>
          <cell r="W761">
            <v>0</v>
          </cell>
          <cell r="X761">
            <v>0</v>
          </cell>
          <cell r="AA761">
            <v>0</v>
          </cell>
          <cell r="AB761">
            <v>0</v>
          </cell>
          <cell r="AE761">
            <v>772</v>
          </cell>
          <cell r="AF761">
            <v>12</v>
          </cell>
          <cell r="AG761" t="str">
            <v>RECARGOS IEPS GASOLINA 2/11 FISCALIZADO</v>
          </cell>
          <cell r="AH761">
            <v>0</v>
          </cell>
          <cell r="AI761">
            <v>0</v>
          </cell>
        </row>
        <row r="762">
          <cell r="A762">
            <v>77213</v>
          </cell>
          <cell r="B762">
            <v>61608</v>
          </cell>
          <cell r="C762" t="str">
            <v>41611-7-008</v>
          </cell>
          <cell r="D762">
            <v>77213</v>
          </cell>
          <cell r="E762">
            <v>772</v>
          </cell>
          <cell r="F762">
            <v>13</v>
          </cell>
          <cell r="G762" t="str">
            <v>ACTUALIZACION IEPS GASOLINA 2/11 FISCALI</v>
          </cell>
          <cell r="H762">
            <v>0</v>
          </cell>
          <cell r="I762">
            <v>0</v>
          </cell>
          <cell r="J762">
            <v>0</v>
          </cell>
          <cell r="K762">
            <v>0</v>
          </cell>
          <cell r="L762">
            <v>0</v>
          </cell>
          <cell r="M762">
            <v>0</v>
          </cell>
          <cell r="N762">
            <v>0</v>
          </cell>
          <cell r="O762">
            <v>0</v>
          </cell>
          <cell r="P762">
            <v>0</v>
          </cell>
          <cell r="Q762">
            <v>0</v>
          </cell>
          <cell r="S762">
            <v>0</v>
          </cell>
          <cell r="W762">
            <v>0</v>
          </cell>
          <cell r="X762">
            <v>0</v>
          </cell>
          <cell r="AA762">
            <v>0</v>
          </cell>
          <cell r="AB762">
            <v>0</v>
          </cell>
          <cell r="AE762">
            <v>772</v>
          </cell>
          <cell r="AF762">
            <v>13</v>
          </cell>
          <cell r="AG762" t="str">
            <v>ACTUALIZACION IEPS GASOLINA 2/11 FISCALI</v>
          </cell>
          <cell r="AH762">
            <v>0</v>
          </cell>
          <cell r="AI762">
            <v>0</v>
          </cell>
        </row>
        <row r="763">
          <cell r="A763">
            <v>77214</v>
          </cell>
          <cell r="B763">
            <v>61616</v>
          </cell>
          <cell r="C763" t="str">
            <v>41611-7-016</v>
          </cell>
          <cell r="D763">
            <v>77214</v>
          </cell>
          <cell r="E763">
            <v>772</v>
          </cell>
          <cell r="F763">
            <v>14</v>
          </cell>
          <cell r="G763" t="str">
            <v>MULTA X CORREC.FISCAL IEPS GAS.2/11 FISC</v>
          </cell>
          <cell r="H763">
            <v>0</v>
          </cell>
          <cell r="I763">
            <v>0</v>
          </cell>
          <cell r="J763">
            <v>0</v>
          </cell>
          <cell r="K763">
            <v>0</v>
          </cell>
          <cell r="L763">
            <v>0</v>
          </cell>
          <cell r="M763">
            <v>0</v>
          </cell>
          <cell r="N763">
            <v>0</v>
          </cell>
          <cell r="O763">
            <v>0</v>
          </cell>
          <cell r="P763">
            <v>0</v>
          </cell>
          <cell r="Q763">
            <v>0</v>
          </cell>
          <cell r="S763">
            <v>0</v>
          </cell>
          <cell r="W763">
            <v>0</v>
          </cell>
          <cell r="X763">
            <v>0</v>
          </cell>
          <cell r="AA763">
            <v>0</v>
          </cell>
          <cell r="AB763">
            <v>0</v>
          </cell>
          <cell r="AE763">
            <v>772</v>
          </cell>
          <cell r="AF763">
            <v>14</v>
          </cell>
          <cell r="AG763" t="str">
            <v>MULTA X CORREC.FISCAL IEPS GAS.2/11 FISC</v>
          </cell>
          <cell r="AH763">
            <v>0</v>
          </cell>
          <cell r="AI763">
            <v>0</v>
          </cell>
        </row>
        <row r="764">
          <cell r="A764">
            <v>77215</v>
          </cell>
          <cell r="B764">
            <v>61625</v>
          </cell>
          <cell r="C764" t="str">
            <v>41611-7-024</v>
          </cell>
          <cell r="E764">
            <v>772</v>
          </cell>
          <cell r="F764">
            <v>15</v>
          </cell>
          <cell r="G764" t="str">
            <v>DES S/AC D MUL X INCUMPL A REQ.IEPS 2/11</v>
          </cell>
          <cell r="H764">
            <v>0</v>
          </cell>
          <cell r="I764">
            <v>0</v>
          </cell>
          <cell r="J764">
            <v>0</v>
          </cell>
          <cell r="K764">
            <v>0</v>
          </cell>
          <cell r="L764">
            <v>0</v>
          </cell>
          <cell r="M764">
            <v>0</v>
          </cell>
          <cell r="N764">
            <v>0</v>
          </cell>
          <cell r="O764">
            <v>0</v>
          </cell>
          <cell r="P764">
            <v>0</v>
          </cell>
          <cell r="Q764">
            <v>0</v>
          </cell>
          <cell r="S764">
            <v>0</v>
          </cell>
          <cell r="W764">
            <v>0</v>
          </cell>
          <cell r="X764">
            <v>0</v>
          </cell>
          <cell r="AA764">
            <v>0</v>
          </cell>
          <cell r="AB764">
            <v>0</v>
          </cell>
          <cell r="AE764">
            <v>772</v>
          </cell>
          <cell r="AF764">
            <v>15</v>
          </cell>
          <cell r="AG764" t="str">
            <v>DES S/AC D MUL X INCUMPL A REQ.IEPS 2/11</v>
          </cell>
          <cell r="AH764">
            <v>0</v>
          </cell>
          <cell r="AI764">
            <v>0</v>
          </cell>
        </row>
        <row r="765">
          <cell r="A765">
            <v>77216</v>
          </cell>
          <cell r="B765">
            <v>61627</v>
          </cell>
          <cell r="C765" t="str">
            <v>41611-7-026</v>
          </cell>
          <cell r="E765">
            <v>772</v>
          </cell>
          <cell r="F765">
            <v>16</v>
          </cell>
          <cell r="G765" t="str">
            <v>DESC S/ACCES D MULTA X EXTEMP IEPS 2/11</v>
          </cell>
          <cell r="H765">
            <v>0</v>
          </cell>
          <cell r="I765">
            <v>0</v>
          </cell>
          <cell r="J765">
            <v>0</v>
          </cell>
          <cell r="K765">
            <v>0</v>
          </cell>
          <cell r="L765">
            <v>0</v>
          </cell>
          <cell r="M765">
            <v>0</v>
          </cell>
          <cell r="N765">
            <v>0</v>
          </cell>
          <cell r="O765">
            <v>0</v>
          </cell>
          <cell r="P765">
            <v>0</v>
          </cell>
          <cell r="Q765">
            <v>0</v>
          </cell>
          <cell r="S765">
            <v>0</v>
          </cell>
          <cell r="W765">
            <v>0</v>
          </cell>
          <cell r="X765">
            <v>0</v>
          </cell>
          <cell r="AA765">
            <v>0</v>
          </cell>
          <cell r="AB765">
            <v>0</v>
          </cell>
          <cell r="AE765">
            <v>772</v>
          </cell>
          <cell r="AF765">
            <v>16</v>
          </cell>
          <cell r="AG765" t="str">
            <v>DESC S/ACCES D MULTA X EXTEMP IEPS 2/11</v>
          </cell>
          <cell r="AH765">
            <v>0</v>
          </cell>
          <cell r="AI765">
            <v>0</v>
          </cell>
        </row>
        <row r="766">
          <cell r="A766">
            <v>77217</v>
          </cell>
          <cell r="B766">
            <v>61629</v>
          </cell>
          <cell r="C766" t="str">
            <v>41611-7-028</v>
          </cell>
          <cell r="E766">
            <v>772</v>
          </cell>
          <cell r="F766">
            <v>17</v>
          </cell>
          <cell r="G766" t="str">
            <v>DESC.S/MULTAS X INCUMP.A REQ.IEPS 2/11</v>
          </cell>
          <cell r="H766">
            <v>0</v>
          </cell>
          <cell r="I766">
            <v>0</v>
          </cell>
          <cell r="J766">
            <v>0</v>
          </cell>
          <cell r="K766">
            <v>0</v>
          </cell>
          <cell r="L766">
            <v>0</v>
          </cell>
          <cell r="M766">
            <v>0</v>
          </cell>
          <cell r="N766">
            <v>0</v>
          </cell>
          <cell r="O766">
            <v>0</v>
          </cell>
          <cell r="P766">
            <v>0</v>
          </cell>
          <cell r="Q766">
            <v>0</v>
          </cell>
          <cell r="S766">
            <v>0</v>
          </cell>
          <cell r="W766">
            <v>0</v>
          </cell>
          <cell r="X766">
            <v>0</v>
          </cell>
          <cell r="AA766">
            <v>0</v>
          </cell>
          <cell r="AB766">
            <v>0</v>
          </cell>
          <cell r="AE766">
            <v>772</v>
          </cell>
          <cell r="AF766">
            <v>17</v>
          </cell>
          <cell r="AG766" t="str">
            <v>DESC.S/MULTAS X INCUMP.A REQ.IEPS 2/11</v>
          </cell>
          <cell r="AH766">
            <v>0</v>
          </cell>
          <cell r="AI766">
            <v>0</v>
          </cell>
        </row>
        <row r="767">
          <cell r="A767">
            <v>77218</v>
          </cell>
          <cell r="B767">
            <v>61631</v>
          </cell>
          <cell r="C767" t="str">
            <v>41611-7-030</v>
          </cell>
          <cell r="E767">
            <v>772</v>
          </cell>
          <cell r="F767">
            <v>18</v>
          </cell>
          <cell r="G767" t="str">
            <v>DES.S/MULTAS X EXTEMPORANEIDAD IEPS 2/11</v>
          </cell>
          <cell r="H767">
            <v>0</v>
          </cell>
          <cell r="I767">
            <v>0</v>
          </cell>
          <cell r="J767">
            <v>0</v>
          </cell>
          <cell r="K767">
            <v>0</v>
          </cell>
          <cell r="L767">
            <v>0</v>
          </cell>
          <cell r="M767">
            <v>0</v>
          </cell>
          <cell r="N767">
            <v>0</v>
          </cell>
          <cell r="O767">
            <v>0</v>
          </cell>
          <cell r="P767">
            <v>0</v>
          </cell>
          <cell r="Q767">
            <v>0</v>
          </cell>
          <cell r="S767">
            <v>0</v>
          </cell>
          <cell r="W767">
            <v>0</v>
          </cell>
          <cell r="X767">
            <v>0</v>
          </cell>
          <cell r="AA767">
            <v>0</v>
          </cell>
          <cell r="AB767">
            <v>0</v>
          </cell>
          <cell r="AE767">
            <v>772</v>
          </cell>
          <cell r="AF767">
            <v>18</v>
          </cell>
          <cell r="AG767" t="str">
            <v>DES.S/MULTAS X EXTEMPORANEIDAD IEPS 2/11</v>
          </cell>
          <cell r="AH767">
            <v>0</v>
          </cell>
          <cell r="AI767">
            <v>0</v>
          </cell>
        </row>
        <row r="768">
          <cell r="A768">
            <v>77604</v>
          </cell>
          <cell r="B768">
            <v>61821</v>
          </cell>
          <cell r="C768" t="str">
            <v>41611-9-021</v>
          </cell>
          <cell r="D768">
            <v>77604</v>
          </cell>
          <cell r="E768">
            <v>776</v>
          </cell>
          <cell r="F768">
            <v>4</v>
          </cell>
          <cell r="G768" t="str">
            <v>INTERESES POR PLAZO (2%)</v>
          </cell>
          <cell r="H768">
            <v>0</v>
          </cell>
          <cell r="I768">
            <v>0</v>
          </cell>
          <cell r="J768">
            <v>0</v>
          </cell>
          <cell r="K768">
            <v>0</v>
          </cell>
          <cell r="L768">
            <v>0</v>
          </cell>
          <cell r="M768">
            <v>0</v>
          </cell>
          <cell r="N768">
            <v>0</v>
          </cell>
          <cell r="O768">
            <v>0</v>
          </cell>
          <cell r="P768">
            <v>0</v>
          </cell>
          <cell r="Q768">
            <v>0</v>
          </cell>
          <cell r="S768">
            <v>0</v>
          </cell>
          <cell r="W768">
            <v>0</v>
          </cell>
          <cell r="X768">
            <v>0</v>
          </cell>
          <cell r="AA768">
            <v>0</v>
          </cell>
          <cell r="AB768">
            <v>0</v>
          </cell>
          <cell r="AE768">
            <v>776</v>
          </cell>
          <cell r="AF768">
            <v>4</v>
          </cell>
          <cell r="AG768" t="str">
            <v>INTERESES POR PLAZO (2%)</v>
          </cell>
          <cell r="AH768">
            <v>0</v>
          </cell>
          <cell r="AI768">
            <v>0</v>
          </cell>
        </row>
        <row r="769">
          <cell r="A769">
            <v>77615</v>
          </cell>
          <cell r="B769">
            <v>61818</v>
          </cell>
          <cell r="C769" t="str">
            <v>41611-9-018</v>
          </cell>
          <cell r="D769">
            <v>77615</v>
          </cell>
          <cell r="E769">
            <v>776</v>
          </cell>
          <cell r="F769">
            <v>15</v>
          </cell>
          <cell r="G769" t="str">
            <v>REC.DE MULTAS ADM.FED.NO FISCALES 2%</v>
          </cell>
          <cell r="H769">
            <v>0</v>
          </cell>
          <cell r="I769">
            <v>0</v>
          </cell>
          <cell r="J769">
            <v>0</v>
          </cell>
          <cell r="K769">
            <v>0</v>
          </cell>
          <cell r="L769">
            <v>0</v>
          </cell>
          <cell r="M769">
            <v>0</v>
          </cell>
          <cell r="N769">
            <v>0</v>
          </cell>
          <cell r="O769">
            <v>0</v>
          </cell>
          <cell r="P769">
            <v>0</v>
          </cell>
          <cell r="Q769">
            <v>0</v>
          </cell>
          <cell r="S769">
            <v>0</v>
          </cell>
          <cell r="W769">
            <v>0</v>
          </cell>
          <cell r="X769">
            <v>0</v>
          </cell>
          <cell r="AA769">
            <v>0</v>
          </cell>
          <cell r="AB769">
            <v>0</v>
          </cell>
          <cell r="AE769">
            <v>776</v>
          </cell>
          <cell r="AF769">
            <v>15</v>
          </cell>
          <cell r="AG769" t="str">
            <v>REC.DE MULTAS ADM.FED.NO FISCALES 2%</v>
          </cell>
          <cell r="AH769">
            <v>0</v>
          </cell>
          <cell r="AI769">
            <v>0</v>
          </cell>
        </row>
        <row r="770">
          <cell r="A770">
            <v>77913</v>
          </cell>
          <cell r="B770">
            <v>61816</v>
          </cell>
          <cell r="C770" t="str">
            <v>41611-9-016</v>
          </cell>
          <cell r="D770">
            <v>77913</v>
          </cell>
          <cell r="E770">
            <v>779</v>
          </cell>
          <cell r="F770">
            <v>13</v>
          </cell>
          <cell r="G770" t="str">
            <v>ACT.MULTAS ADM.FEDERALES NO FISCALES 2%</v>
          </cell>
          <cell r="H770">
            <v>0</v>
          </cell>
          <cell r="I770">
            <v>0</v>
          </cell>
          <cell r="J770">
            <v>0</v>
          </cell>
          <cell r="K770">
            <v>0</v>
          </cell>
          <cell r="L770">
            <v>0</v>
          </cell>
          <cell r="M770">
            <v>0</v>
          </cell>
          <cell r="N770">
            <v>0</v>
          </cell>
          <cell r="O770">
            <v>0</v>
          </cell>
          <cell r="P770">
            <v>0</v>
          </cell>
          <cell r="Q770">
            <v>0</v>
          </cell>
          <cell r="S770">
            <v>0</v>
          </cell>
          <cell r="W770">
            <v>0</v>
          </cell>
          <cell r="X770">
            <v>0</v>
          </cell>
          <cell r="AA770">
            <v>0</v>
          </cell>
          <cell r="AB770">
            <v>0</v>
          </cell>
          <cell r="AE770">
            <v>779</v>
          </cell>
          <cell r="AF770">
            <v>13</v>
          </cell>
          <cell r="AG770" t="str">
            <v>ACT.MULTAS ADM.FEDERALES NO FISCALES 2%</v>
          </cell>
          <cell r="AH770">
            <v>0</v>
          </cell>
          <cell r="AI770">
            <v>0</v>
          </cell>
        </row>
        <row r="771">
          <cell r="A771">
            <v>78901</v>
          </cell>
          <cell r="B771">
            <v>61807</v>
          </cell>
          <cell r="C771" t="str">
            <v>41611-9-009</v>
          </cell>
          <cell r="D771">
            <v>78901</v>
          </cell>
          <cell r="E771">
            <v>789</v>
          </cell>
          <cell r="F771">
            <v>1</v>
          </cell>
          <cell r="G771" t="str">
            <v>MULTAS INFRACC LEY FED TRAB 2% (325)</v>
          </cell>
          <cell r="H771">
            <v>0</v>
          </cell>
          <cell r="I771">
            <v>0</v>
          </cell>
          <cell r="J771">
            <v>0</v>
          </cell>
          <cell r="K771">
            <v>0</v>
          </cell>
          <cell r="L771">
            <v>0</v>
          </cell>
          <cell r="M771">
            <v>0</v>
          </cell>
          <cell r="N771">
            <v>0</v>
          </cell>
          <cell r="O771">
            <v>0</v>
          </cell>
          <cell r="P771">
            <v>0</v>
          </cell>
          <cell r="Q771">
            <v>0</v>
          </cell>
          <cell r="S771">
            <v>0</v>
          </cell>
          <cell r="W771">
            <v>0</v>
          </cell>
          <cell r="X771">
            <v>0</v>
          </cell>
          <cell r="AA771">
            <v>0</v>
          </cell>
          <cell r="AB771">
            <v>0</v>
          </cell>
          <cell r="AE771">
            <v>789</v>
          </cell>
          <cell r="AF771">
            <v>1</v>
          </cell>
          <cell r="AG771" t="str">
            <v>MULTAS INFRACC LEY FED TRAB 2% (325)</v>
          </cell>
          <cell r="AH771">
            <v>0</v>
          </cell>
          <cell r="AI771">
            <v>0</v>
          </cell>
        </row>
        <row r="772">
          <cell r="A772">
            <v>78902</v>
          </cell>
          <cell r="B772">
            <v>61808</v>
          </cell>
          <cell r="C772" t="str">
            <v>41611-9-010</v>
          </cell>
          <cell r="D772">
            <v>78902</v>
          </cell>
          <cell r="E772">
            <v>789</v>
          </cell>
          <cell r="F772">
            <v>2</v>
          </cell>
          <cell r="G772" t="str">
            <v>MULTAS INFRACC REG TRAN FED 2% (327)</v>
          </cell>
          <cell r="H772">
            <v>0</v>
          </cell>
          <cell r="I772">
            <v>0</v>
          </cell>
          <cell r="J772">
            <v>0</v>
          </cell>
          <cell r="K772">
            <v>0</v>
          </cell>
          <cell r="L772">
            <v>0</v>
          </cell>
          <cell r="M772">
            <v>0</v>
          </cell>
          <cell r="N772">
            <v>0</v>
          </cell>
          <cell r="O772">
            <v>0</v>
          </cell>
          <cell r="P772">
            <v>0</v>
          </cell>
          <cell r="Q772">
            <v>0</v>
          </cell>
          <cell r="S772">
            <v>0</v>
          </cell>
          <cell r="W772">
            <v>0</v>
          </cell>
          <cell r="X772">
            <v>0</v>
          </cell>
          <cell r="AA772">
            <v>0</v>
          </cell>
          <cell r="AB772">
            <v>0</v>
          </cell>
          <cell r="AE772">
            <v>789</v>
          </cell>
          <cell r="AF772">
            <v>2</v>
          </cell>
          <cell r="AG772" t="str">
            <v>MULTAS INFRACC REG TRAN FED 2% (327)</v>
          </cell>
          <cell r="AH772">
            <v>0</v>
          </cell>
          <cell r="AI772">
            <v>0</v>
          </cell>
        </row>
        <row r="773">
          <cell r="A773">
            <v>78903</v>
          </cell>
          <cell r="B773">
            <v>61809</v>
          </cell>
          <cell r="C773" t="str">
            <v>41611-9-011</v>
          </cell>
          <cell r="D773">
            <v>78903</v>
          </cell>
          <cell r="E773">
            <v>789</v>
          </cell>
          <cell r="F773">
            <v>3</v>
          </cell>
          <cell r="G773" t="str">
            <v>MULTAS DE LA PROFECO 2% (332)</v>
          </cell>
          <cell r="H773">
            <v>0</v>
          </cell>
          <cell r="I773">
            <v>0</v>
          </cell>
          <cell r="J773">
            <v>0</v>
          </cell>
          <cell r="K773">
            <v>0</v>
          </cell>
          <cell r="L773">
            <v>0</v>
          </cell>
          <cell r="M773">
            <v>0</v>
          </cell>
          <cell r="N773">
            <v>0</v>
          </cell>
          <cell r="O773">
            <v>0</v>
          </cell>
          <cell r="P773">
            <v>0</v>
          </cell>
          <cell r="Q773">
            <v>0</v>
          </cell>
          <cell r="S773">
            <v>0</v>
          </cell>
          <cell r="W773">
            <v>0</v>
          </cell>
          <cell r="X773">
            <v>0</v>
          </cell>
          <cell r="AA773">
            <v>0</v>
          </cell>
          <cell r="AB773">
            <v>0</v>
          </cell>
          <cell r="AE773">
            <v>789</v>
          </cell>
          <cell r="AF773">
            <v>3</v>
          </cell>
          <cell r="AG773" t="str">
            <v>MULTAS DE LA PROFECO 2% (332)</v>
          </cell>
          <cell r="AH773">
            <v>0</v>
          </cell>
          <cell r="AI773">
            <v>0</v>
          </cell>
        </row>
        <row r="774">
          <cell r="A774">
            <v>78904</v>
          </cell>
          <cell r="B774">
            <v>61810</v>
          </cell>
          <cell r="C774" t="str">
            <v>41611-9-012</v>
          </cell>
          <cell r="D774">
            <v>78904</v>
          </cell>
          <cell r="E774">
            <v>789</v>
          </cell>
          <cell r="F774">
            <v>4</v>
          </cell>
          <cell r="G774" t="str">
            <v>MULTAS DE VARIAS DEP FED 2% (334)</v>
          </cell>
          <cell r="H774">
            <v>0</v>
          </cell>
          <cell r="I774">
            <v>0</v>
          </cell>
          <cell r="J774">
            <v>0</v>
          </cell>
          <cell r="K774">
            <v>0</v>
          </cell>
          <cell r="L774">
            <v>0</v>
          </cell>
          <cell r="M774">
            <v>0</v>
          </cell>
          <cell r="N774">
            <v>0</v>
          </cell>
          <cell r="O774">
            <v>0</v>
          </cell>
          <cell r="P774">
            <v>0</v>
          </cell>
          <cell r="Q774">
            <v>0</v>
          </cell>
          <cell r="S774">
            <v>0</v>
          </cell>
          <cell r="W774">
            <v>0</v>
          </cell>
          <cell r="X774">
            <v>0</v>
          </cell>
          <cell r="AA774">
            <v>0</v>
          </cell>
          <cell r="AB774">
            <v>0</v>
          </cell>
          <cell r="AE774">
            <v>789</v>
          </cell>
          <cell r="AF774">
            <v>4</v>
          </cell>
          <cell r="AG774" t="str">
            <v>MULTAS DE VARIAS DEP FED 2% (334)</v>
          </cell>
          <cell r="AH774">
            <v>0</v>
          </cell>
          <cell r="AI774">
            <v>0</v>
          </cell>
        </row>
        <row r="775">
          <cell r="A775">
            <v>78905</v>
          </cell>
          <cell r="B775">
            <v>61811</v>
          </cell>
          <cell r="C775" t="str">
            <v>41611-9-013</v>
          </cell>
          <cell r="D775">
            <v>78905</v>
          </cell>
          <cell r="E775">
            <v>789</v>
          </cell>
          <cell r="F775">
            <v>5</v>
          </cell>
          <cell r="G775" t="str">
            <v>MULTAS SECOFI 2%</v>
          </cell>
          <cell r="H775">
            <v>0</v>
          </cell>
          <cell r="I775">
            <v>0</v>
          </cell>
          <cell r="J775">
            <v>0</v>
          </cell>
          <cell r="K775">
            <v>0</v>
          </cell>
          <cell r="L775">
            <v>0</v>
          </cell>
          <cell r="M775">
            <v>0</v>
          </cell>
          <cell r="N775">
            <v>0</v>
          </cell>
          <cell r="O775">
            <v>0</v>
          </cell>
          <cell r="P775">
            <v>0</v>
          </cell>
          <cell r="Q775">
            <v>0</v>
          </cell>
          <cell r="S775">
            <v>0</v>
          </cell>
          <cell r="W775">
            <v>0</v>
          </cell>
          <cell r="X775">
            <v>0</v>
          </cell>
          <cell r="AA775">
            <v>0</v>
          </cell>
          <cell r="AB775">
            <v>0</v>
          </cell>
          <cell r="AE775">
            <v>789</v>
          </cell>
          <cell r="AF775">
            <v>5</v>
          </cell>
          <cell r="AG775" t="str">
            <v>MULTAS SECOFI 2%</v>
          </cell>
          <cell r="AH775">
            <v>0</v>
          </cell>
          <cell r="AI775">
            <v>0</v>
          </cell>
        </row>
        <row r="776">
          <cell r="A776">
            <v>78906</v>
          </cell>
          <cell r="B776">
            <v>61812</v>
          </cell>
          <cell r="C776" t="str">
            <v>41611-9-014</v>
          </cell>
          <cell r="D776">
            <v>78906</v>
          </cell>
          <cell r="E776">
            <v>789</v>
          </cell>
          <cell r="F776">
            <v>6</v>
          </cell>
          <cell r="G776" t="str">
            <v>MULTAS PROFEPA 2%</v>
          </cell>
          <cell r="H776">
            <v>0</v>
          </cell>
          <cell r="I776">
            <v>0</v>
          </cell>
          <cell r="J776">
            <v>0</v>
          </cell>
          <cell r="K776">
            <v>0</v>
          </cell>
          <cell r="L776">
            <v>0</v>
          </cell>
          <cell r="M776">
            <v>0</v>
          </cell>
          <cell r="N776">
            <v>0</v>
          </cell>
          <cell r="O776">
            <v>0</v>
          </cell>
          <cell r="P776">
            <v>0</v>
          </cell>
          <cell r="Q776">
            <v>0</v>
          </cell>
          <cell r="S776">
            <v>0</v>
          </cell>
          <cell r="W776">
            <v>0</v>
          </cell>
          <cell r="X776">
            <v>0</v>
          </cell>
          <cell r="AA776">
            <v>0</v>
          </cell>
          <cell r="AB776">
            <v>0</v>
          </cell>
          <cell r="AE776">
            <v>789</v>
          </cell>
          <cell r="AF776">
            <v>6</v>
          </cell>
          <cell r="AG776" t="str">
            <v>MULTAS PROFEPA 2%</v>
          </cell>
          <cell r="AH776">
            <v>0</v>
          </cell>
          <cell r="AI776">
            <v>0</v>
          </cell>
        </row>
        <row r="777">
          <cell r="A777">
            <v>78910</v>
          </cell>
          <cell r="B777">
            <v>61814</v>
          </cell>
          <cell r="C777" t="str">
            <v>41611-9-015</v>
          </cell>
          <cell r="D777">
            <v>78910</v>
          </cell>
          <cell r="E777">
            <v>789</v>
          </cell>
          <cell r="F777">
            <v>10</v>
          </cell>
          <cell r="G777" t="str">
            <v>DEV. S/MULTAS ADMVAS FED(2%)</v>
          </cell>
          <cell r="H777">
            <v>0</v>
          </cell>
          <cell r="I777">
            <v>0</v>
          </cell>
          <cell r="J777">
            <v>0</v>
          </cell>
          <cell r="K777">
            <v>0</v>
          </cell>
          <cell r="L777">
            <v>0</v>
          </cell>
          <cell r="M777">
            <v>0</v>
          </cell>
          <cell r="N777">
            <v>0</v>
          </cell>
          <cell r="O777">
            <v>0</v>
          </cell>
          <cell r="P777">
            <v>0</v>
          </cell>
          <cell r="Q777">
            <v>0</v>
          </cell>
          <cell r="S777">
            <v>0</v>
          </cell>
          <cell r="W777">
            <v>0</v>
          </cell>
          <cell r="X777">
            <v>0</v>
          </cell>
          <cell r="AA777">
            <v>0</v>
          </cell>
          <cell r="AB777">
            <v>0</v>
          </cell>
          <cell r="AE777">
            <v>789</v>
          </cell>
          <cell r="AF777">
            <v>10</v>
          </cell>
          <cell r="AG777" t="str">
            <v>DEV. S/MULTAS ADMVAS FED(2%)</v>
          </cell>
          <cell r="AH777">
            <v>0</v>
          </cell>
          <cell r="AI777">
            <v>0</v>
          </cell>
        </row>
        <row r="778">
          <cell r="A778">
            <v>78911</v>
          </cell>
          <cell r="B778">
            <v>61826</v>
          </cell>
          <cell r="C778" t="str">
            <v>41611-9-026</v>
          </cell>
          <cell r="E778">
            <v>789</v>
          </cell>
          <cell r="F778">
            <v>11</v>
          </cell>
          <cell r="G778" t="str">
            <v>DES S/ACC S/MULTAS FEDER NO FISCALES 2%</v>
          </cell>
          <cell r="H778">
            <v>0</v>
          </cell>
          <cell r="I778">
            <v>0</v>
          </cell>
          <cell r="J778">
            <v>0</v>
          </cell>
          <cell r="K778">
            <v>0</v>
          </cell>
          <cell r="L778">
            <v>0</v>
          </cell>
          <cell r="M778">
            <v>0</v>
          </cell>
          <cell r="N778">
            <v>0</v>
          </cell>
          <cell r="O778">
            <v>0</v>
          </cell>
          <cell r="P778">
            <v>0</v>
          </cell>
          <cell r="Q778">
            <v>0</v>
          </cell>
          <cell r="S778">
            <v>0</v>
          </cell>
          <cell r="W778">
            <v>0</v>
          </cell>
          <cell r="X778">
            <v>0</v>
          </cell>
          <cell r="AA778">
            <v>0</v>
          </cell>
          <cell r="AB778">
            <v>0</v>
          </cell>
          <cell r="AE778">
            <v>789</v>
          </cell>
          <cell r="AF778">
            <v>11</v>
          </cell>
          <cell r="AG778" t="str">
            <v>DES S/ACTUAL. D/MULTAS FED. NO FISC. 02%</v>
          </cell>
          <cell r="AH778">
            <v>0</v>
          </cell>
          <cell r="AI778">
            <v>0</v>
          </cell>
        </row>
        <row r="779">
          <cell r="A779">
            <v>78912</v>
          </cell>
          <cell r="B779">
            <v>61828</v>
          </cell>
          <cell r="C779" t="str">
            <v>41611-9-028</v>
          </cell>
          <cell r="E779">
            <v>789</v>
          </cell>
          <cell r="F779">
            <v>12</v>
          </cell>
          <cell r="G779" t="str">
            <v>DESC.S/MULTAS FEDERALES NO FISCALES 02%</v>
          </cell>
          <cell r="H779">
            <v>0</v>
          </cell>
          <cell r="I779">
            <v>0</v>
          </cell>
          <cell r="J779">
            <v>0</v>
          </cell>
          <cell r="K779">
            <v>0</v>
          </cell>
          <cell r="L779">
            <v>0</v>
          </cell>
          <cell r="M779">
            <v>0</v>
          </cell>
          <cell r="N779">
            <v>0</v>
          </cell>
          <cell r="O779">
            <v>0</v>
          </cell>
          <cell r="P779">
            <v>0</v>
          </cell>
          <cell r="Q779">
            <v>0</v>
          </cell>
          <cell r="S779">
            <v>0</v>
          </cell>
          <cell r="W779">
            <v>0</v>
          </cell>
          <cell r="X779">
            <v>0</v>
          </cell>
          <cell r="AA779">
            <v>0</v>
          </cell>
          <cell r="AB779">
            <v>0</v>
          </cell>
          <cell r="AE779">
            <v>789</v>
          </cell>
          <cell r="AF779">
            <v>12</v>
          </cell>
          <cell r="AG779" t="str">
            <v>DESC.S/MULTAS FEDERALES NO FISCALES 02%</v>
          </cell>
          <cell r="AH779">
            <v>0</v>
          </cell>
          <cell r="AI779">
            <v>0</v>
          </cell>
        </row>
        <row r="780">
          <cell r="A780">
            <v>78900</v>
          </cell>
          <cell r="B780" t="e">
            <v>#NAME?</v>
          </cell>
          <cell r="C780" t="e">
            <v>#NAME?</v>
          </cell>
          <cell r="D780">
            <v>78900</v>
          </cell>
          <cell r="E780">
            <v>789</v>
          </cell>
          <cell r="F780">
            <v>0</v>
          </cell>
          <cell r="G780" t="str">
            <v>TOTAL MULTAS</v>
          </cell>
          <cell r="H780">
            <v>0</v>
          </cell>
          <cell r="I780">
            <v>0</v>
          </cell>
          <cell r="J780">
            <v>0</v>
          </cell>
          <cell r="K780">
            <v>0</v>
          </cell>
          <cell r="L780">
            <v>0</v>
          </cell>
          <cell r="M780">
            <v>0</v>
          </cell>
          <cell r="N780">
            <v>0</v>
          </cell>
          <cell r="O780">
            <v>0</v>
          </cell>
          <cell r="P780">
            <v>0</v>
          </cell>
          <cell r="Q780">
            <v>0</v>
          </cell>
          <cell r="S780">
            <v>0</v>
          </cell>
          <cell r="W780">
            <v>0</v>
          </cell>
          <cell r="X780">
            <v>0</v>
          </cell>
          <cell r="AA780">
            <v>0</v>
          </cell>
          <cell r="AB780">
            <v>0</v>
          </cell>
          <cell r="AE780">
            <v>789</v>
          </cell>
          <cell r="AF780">
            <v>0</v>
          </cell>
          <cell r="AG780" t="str">
            <v>TOTAL MULTAS</v>
          </cell>
          <cell r="AH780">
            <v>0</v>
          </cell>
          <cell r="AI780">
            <v>0</v>
          </cell>
        </row>
        <row r="781">
          <cell r="A781">
            <v>0</v>
          </cell>
          <cell r="B781" t="e">
            <v>#N/A</v>
          </cell>
          <cell r="C781" t="e">
            <v>#N/A</v>
          </cell>
          <cell r="D781">
            <v>0</v>
          </cell>
          <cell r="E781">
            <v>0</v>
          </cell>
          <cell r="F781">
            <v>0</v>
          </cell>
          <cell r="G781" t="str">
            <v>TOTAL ING. FEDERALES DE COORDINACION</v>
          </cell>
          <cell r="H781">
            <v>1500000000</v>
          </cell>
          <cell r="I781">
            <v>-165000000</v>
          </cell>
          <cell r="J781">
            <v>-165000000</v>
          </cell>
          <cell r="K781">
            <v>1170000000</v>
          </cell>
          <cell r="L781">
            <v>-165000000</v>
          </cell>
          <cell r="M781">
            <v>-165000000</v>
          </cell>
          <cell r="N781">
            <v>-165000000</v>
          </cell>
          <cell r="O781">
            <v>-495000000</v>
          </cell>
          <cell r="P781">
            <v>-165000000</v>
          </cell>
          <cell r="Q781">
            <v>-165000000</v>
          </cell>
          <cell r="S781">
            <v>-330000000</v>
          </cell>
          <cell r="W781">
            <v>0</v>
          </cell>
          <cell r="X781">
            <v>345000000</v>
          </cell>
          <cell r="AA781">
            <v>0</v>
          </cell>
          <cell r="AB781">
            <v>345000000</v>
          </cell>
          <cell r="AE781">
            <v>0</v>
          </cell>
          <cell r="AF781">
            <v>0</v>
          </cell>
          <cell r="AG781" t="str">
            <v>TOTAL ING. FEDERALES DE COORDINACION</v>
          </cell>
          <cell r="AH781">
            <v>-165000000</v>
          </cell>
          <cell r="AI781">
            <v>345000000</v>
          </cell>
        </row>
        <row r="782">
          <cell r="A782">
            <v>78900</v>
          </cell>
          <cell r="B782" t="e">
            <v>#N/A</v>
          </cell>
          <cell r="C782" t="e">
            <v>#N/A</v>
          </cell>
          <cell r="D782">
            <v>78900</v>
          </cell>
          <cell r="E782">
            <v>789</v>
          </cell>
          <cell r="F782">
            <v>0</v>
          </cell>
          <cell r="G782" t="str">
            <v>TOTAL MULTAS</v>
          </cell>
          <cell r="H782">
            <v>0</v>
          </cell>
          <cell r="I782">
            <v>0</v>
          </cell>
          <cell r="J782">
            <v>0</v>
          </cell>
          <cell r="K782">
            <v>0</v>
          </cell>
          <cell r="L782">
            <v>0</v>
          </cell>
          <cell r="M782">
            <v>0</v>
          </cell>
          <cell r="N782">
            <v>0</v>
          </cell>
          <cell r="O782">
            <v>0</v>
          </cell>
          <cell r="P782">
            <v>0</v>
          </cell>
          <cell r="Q782">
            <v>0</v>
          </cell>
          <cell r="S782">
            <v>0</v>
          </cell>
          <cell r="W782">
            <v>0</v>
          </cell>
          <cell r="X782">
            <v>0</v>
          </cell>
          <cell r="AA782">
            <v>0</v>
          </cell>
          <cell r="AB782">
            <v>0</v>
          </cell>
          <cell r="AE782">
            <v>789</v>
          </cell>
          <cell r="AF782">
            <v>0</v>
          </cell>
          <cell r="AG782" t="str">
            <v>TOTAL MULTAS</v>
          </cell>
          <cell r="AH782">
            <v>0</v>
          </cell>
          <cell r="AI782">
            <v>0</v>
          </cell>
        </row>
        <row r="783">
          <cell r="A783">
            <v>78900</v>
          </cell>
          <cell r="B783" t="e">
            <v>#N/A</v>
          </cell>
          <cell r="C783" t="e">
            <v>#N/A</v>
          </cell>
          <cell r="D783">
            <v>78900</v>
          </cell>
          <cell r="E783">
            <v>789</v>
          </cell>
          <cell r="F783">
            <v>0</v>
          </cell>
          <cell r="G783" t="str">
            <v>ACREEDORES DIVERSOS DE ADMINISTRACION</v>
          </cell>
          <cell r="H783">
            <v>0</v>
          </cell>
          <cell r="I783">
            <v>0</v>
          </cell>
          <cell r="J783">
            <v>0</v>
          </cell>
          <cell r="K783">
            <v>0</v>
          </cell>
          <cell r="L783">
            <v>0</v>
          </cell>
          <cell r="M783">
            <v>0</v>
          </cell>
          <cell r="N783">
            <v>0</v>
          </cell>
          <cell r="O783">
            <v>0</v>
          </cell>
          <cell r="P783">
            <v>0</v>
          </cell>
          <cell r="Q783">
            <v>0</v>
          </cell>
          <cell r="S783">
            <v>0</v>
          </cell>
          <cell r="W783">
            <v>0</v>
          </cell>
          <cell r="X783">
            <v>0</v>
          </cell>
          <cell r="AA783">
            <v>0</v>
          </cell>
          <cell r="AB783">
            <v>0</v>
          </cell>
          <cell r="AE783">
            <v>789</v>
          </cell>
          <cell r="AF783">
            <v>0</v>
          </cell>
          <cell r="AG783" t="str">
            <v>ACREEDORES DIVERSOS DE ADMINISTRACION</v>
          </cell>
          <cell r="AH783">
            <v>0</v>
          </cell>
          <cell r="AI783">
            <v>0</v>
          </cell>
        </row>
        <row r="784">
          <cell r="A784">
            <v>80600</v>
          </cell>
          <cell r="B784" t="e">
            <v>#N/A</v>
          </cell>
          <cell r="C784" t="e">
            <v>#N/A</v>
          </cell>
          <cell r="D784">
            <v>80600</v>
          </cell>
          <cell r="E784">
            <v>806</v>
          </cell>
          <cell r="F784">
            <v>0</v>
          </cell>
          <cell r="G784" t="str">
            <v>PLUSVALIA LINCOLN</v>
          </cell>
          <cell r="H784">
            <v>0</v>
          </cell>
          <cell r="I784">
            <v>0</v>
          </cell>
          <cell r="J784">
            <v>0</v>
          </cell>
          <cell r="K784">
            <v>0</v>
          </cell>
          <cell r="L784">
            <v>0</v>
          </cell>
          <cell r="M784">
            <v>0</v>
          </cell>
          <cell r="N784">
            <v>0</v>
          </cell>
          <cell r="O784">
            <v>0</v>
          </cell>
          <cell r="P784">
            <v>0</v>
          </cell>
          <cell r="Q784">
            <v>0</v>
          </cell>
          <cell r="S784">
            <v>0</v>
          </cell>
          <cell r="W784">
            <v>0</v>
          </cell>
          <cell r="X784">
            <v>0</v>
          </cell>
          <cell r="AA784">
            <v>0</v>
          </cell>
          <cell r="AB784">
            <v>0</v>
          </cell>
          <cell r="AE784">
            <v>806</v>
          </cell>
          <cell r="AF784">
            <v>0</v>
          </cell>
          <cell r="AG784" t="str">
            <v>PLUSVALIA LINCOLN</v>
          </cell>
          <cell r="AH784">
            <v>0</v>
          </cell>
          <cell r="AI784">
            <v>0</v>
          </cell>
        </row>
        <row r="785">
          <cell r="A785">
            <v>80601</v>
          </cell>
          <cell r="B785" t="e">
            <v>#N/A</v>
          </cell>
          <cell r="C785" t="e">
            <v>#N/A</v>
          </cell>
          <cell r="D785">
            <v>80601</v>
          </cell>
          <cell r="E785">
            <v>806</v>
          </cell>
          <cell r="F785">
            <v>1</v>
          </cell>
          <cell r="G785" t="str">
            <v>IMP.MEJORA ESPECIFICA PLUSVALIA LINCOLN</v>
          </cell>
          <cell r="H785">
            <v>0</v>
          </cell>
          <cell r="I785">
            <v>0</v>
          </cell>
          <cell r="J785">
            <v>0</v>
          </cell>
          <cell r="K785">
            <v>0</v>
          </cell>
          <cell r="L785">
            <v>0</v>
          </cell>
          <cell r="M785">
            <v>0</v>
          </cell>
          <cell r="N785">
            <v>0</v>
          </cell>
          <cell r="O785">
            <v>0</v>
          </cell>
          <cell r="P785">
            <v>0</v>
          </cell>
          <cell r="Q785">
            <v>0</v>
          </cell>
          <cell r="S785">
            <v>0</v>
          </cell>
          <cell r="W785">
            <v>0</v>
          </cell>
          <cell r="X785">
            <v>0</v>
          </cell>
          <cell r="AA785">
            <v>0</v>
          </cell>
          <cell r="AB785">
            <v>0</v>
          </cell>
          <cell r="AE785">
            <v>806</v>
          </cell>
          <cell r="AF785">
            <v>1</v>
          </cell>
          <cell r="AG785" t="str">
            <v>IMP.MEJORA ESPECIFICA PLUSVALIA LINCOLN</v>
          </cell>
          <cell r="AH785">
            <v>0</v>
          </cell>
          <cell r="AI785">
            <v>0</v>
          </cell>
        </row>
        <row r="786">
          <cell r="A786">
            <v>80602</v>
          </cell>
          <cell r="B786" t="e">
            <v>#N/A</v>
          </cell>
          <cell r="C786" t="e">
            <v>#N/A</v>
          </cell>
          <cell r="D786">
            <v>80602</v>
          </cell>
          <cell r="E786">
            <v>806</v>
          </cell>
          <cell r="F786">
            <v>2</v>
          </cell>
          <cell r="G786" t="str">
            <v>FINANCIAMIENTO PLUSVALIA LINCOLN</v>
          </cell>
          <cell r="H786">
            <v>0</v>
          </cell>
          <cell r="I786">
            <v>0</v>
          </cell>
          <cell r="J786">
            <v>0</v>
          </cell>
          <cell r="K786">
            <v>0</v>
          </cell>
          <cell r="L786">
            <v>0</v>
          </cell>
          <cell r="M786">
            <v>0</v>
          </cell>
          <cell r="N786">
            <v>0</v>
          </cell>
          <cell r="O786">
            <v>0</v>
          </cell>
          <cell r="P786">
            <v>0</v>
          </cell>
          <cell r="Q786">
            <v>0</v>
          </cell>
          <cell r="S786">
            <v>0</v>
          </cell>
          <cell r="W786">
            <v>0</v>
          </cell>
          <cell r="X786">
            <v>0</v>
          </cell>
          <cell r="AA786">
            <v>0</v>
          </cell>
          <cell r="AB786">
            <v>0</v>
          </cell>
          <cell r="AE786">
            <v>806</v>
          </cell>
          <cell r="AF786">
            <v>2</v>
          </cell>
          <cell r="AG786" t="str">
            <v>FINANCIAMIENTO PLUSVALIA LINCOLN</v>
          </cell>
          <cell r="AH786">
            <v>0</v>
          </cell>
          <cell r="AI786">
            <v>0</v>
          </cell>
        </row>
        <row r="787">
          <cell r="A787">
            <v>80603</v>
          </cell>
          <cell r="B787" t="e">
            <v>#N/A</v>
          </cell>
          <cell r="C787" t="e">
            <v>#N/A</v>
          </cell>
          <cell r="D787">
            <v>80603</v>
          </cell>
          <cell r="E787">
            <v>806</v>
          </cell>
          <cell r="F787">
            <v>3</v>
          </cell>
          <cell r="G787" t="str">
            <v>COMP.S/IMP.MEJORA ESP.PLUSVALIA LINCOLN</v>
          </cell>
          <cell r="H787">
            <v>0</v>
          </cell>
          <cell r="I787">
            <v>0</v>
          </cell>
          <cell r="J787">
            <v>0</v>
          </cell>
          <cell r="K787">
            <v>0</v>
          </cell>
          <cell r="L787">
            <v>0</v>
          </cell>
          <cell r="M787">
            <v>0</v>
          </cell>
          <cell r="N787">
            <v>0</v>
          </cell>
          <cell r="O787">
            <v>0</v>
          </cell>
          <cell r="P787">
            <v>0</v>
          </cell>
          <cell r="Q787">
            <v>0</v>
          </cell>
          <cell r="S787">
            <v>0</v>
          </cell>
          <cell r="W787">
            <v>0</v>
          </cell>
          <cell r="X787">
            <v>0</v>
          </cell>
          <cell r="AA787">
            <v>0</v>
          </cell>
          <cell r="AB787">
            <v>0</v>
          </cell>
          <cell r="AE787">
            <v>806</v>
          </cell>
          <cell r="AF787">
            <v>3</v>
          </cell>
          <cell r="AG787" t="str">
            <v>COMP.S/IMP.MEJORA ESP.PLUSVALIA LINCOLN</v>
          </cell>
          <cell r="AH787">
            <v>0</v>
          </cell>
          <cell r="AI787">
            <v>0</v>
          </cell>
        </row>
        <row r="788">
          <cell r="A788">
            <v>80700</v>
          </cell>
          <cell r="B788" t="e">
            <v>#N/A</v>
          </cell>
          <cell r="C788" t="e">
            <v>#N/A</v>
          </cell>
          <cell r="D788">
            <v>80700</v>
          </cell>
          <cell r="E788">
            <v>807</v>
          </cell>
          <cell r="F788">
            <v>0</v>
          </cell>
          <cell r="G788" t="str">
            <v>RET DEL 2 AL MILLAR S/RECURSOS RAMO 33</v>
          </cell>
          <cell r="H788">
            <v>0</v>
          </cell>
          <cell r="I788">
            <v>0</v>
          </cell>
          <cell r="J788">
            <v>0</v>
          </cell>
          <cell r="K788">
            <v>0</v>
          </cell>
          <cell r="L788">
            <v>0</v>
          </cell>
          <cell r="M788">
            <v>0</v>
          </cell>
          <cell r="N788">
            <v>0</v>
          </cell>
          <cell r="O788">
            <v>0</v>
          </cell>
          <cell r="P788">
            <v>0</v>
          </cell>
          <cell r="Q788">
            <v>0</v>
          </cell>
          <cell r="S788">
            <v>0</v>
          </cell>
          <cell r="W788">
            <v>0</v>
          </cell>
          <cell r="X788">
            <v>0</v>
          </cell>
          <cell r="AA788">
            <v>0</v>
          </cell>
          <cell r="AB788">
            <v>0</v>
          </cell>
          <cell r="AE788">
            <v>807</v>
          </cell>
          <cell r="AF788">
            <v>0</v>
          </cell>
          <cell r="AG788" t="str">
            <v>RET DEL 2 AL MILLAR S/RECURSOS RAMO 33</v>
          </cell>
          <cell r="AH788">
            <v>0</v>
          </cell>
          <cell r="AI788">
            <v>0</v>
          </cell>
        </row>
        <row r="789">
          <cell r="A789">
            <v>80800</v>
          </cell>
          <cell r="B789" t="e">
            <v>#N/A</v>
          </cell>
          <cell r="C789" t="e">
            <v>#N/A</v>
          </cell>
          <cell r="D789">
            <v>80800</v>
          </cell>
          <cell r="E789">
            <v>808</v>
          </cell>
          <cell r="F789">
            <v>0</v>
          </cell>
          <cell r="G789" t="str">
            <v>RET DEL 5 AL MILLAR P/INSP Y VIG DE O.P.</v>
          </cell>
          <cell r="H789">
            <v>0</v>
          </cell>
          <cell r="I789">
            <v>0</v>
          </cell>
          <cell r="J789">
            <v>0</v>
          </cell>
          <cell r="K789">
            <v>0</v>
          </cell>
          <cell r="L789">
            <v>0</v>
          </cell>
          <cell r="M789">
            <v>0</v>
          </cell>
          <cell r="N789">
            <v>0</v>
          </cell>
          <cell r="O789">
            <v>0</v>
          </cell>
          <cell r="P789">
            <v>0</v>
          </cell>
          <cell r="Q789">
            <v>0</v>
          </cell>
          <cell r="S789">
            <v>0</v>
          </cell>
          <cell r="W789">
            <v>0</v>
          </cell>
          <cell r="X789">
            <v>0</v>
          </cell>
          <cell r="AA789">
            <v>0</v>
          </cell>
          <cell r="AB789">
            <v>0</v>
          </cell>
          <cell r="AE789">
            <v>808</v>
          </cell>
          <cell r="AF789">
            <v>0</v>
          </cell>
          <cell r="AG789" t="str">
            <v>RET DEL 5 AL MILLAR P/INSP Y VIG DE O.P.</v>
          </cell>
          <cell r="AH789">
            <v>0</v>
          </cell>
          <cell r="AI789">
            <v>0</v>
          </cell>
        </row>
        <row r="790">
          <cell r="A790">
            <v>81700</v>
          </cell>
          <cell r="B790" t="e">
            <v>#N/A</v>
          </cell>
          <cell r="C790" t="e">
            <v>#N/A</v>
          </cell>
          <cell r="D790">
            <v>81700</v>
          </cell>
          <cell r="E790">
            <v>817</v>
          </cell>
          <cell r="F790">
            <v>0</v>
          </cell>
          <cell r="G790" t="str">
            <v>APORT.DE CONT. P/ICIC (2 AL MILLAR)</v>
          </cell>
          <cell r="H790">
            <v>0</v>
          </cell>
          <cell r="I790">
            <v>0</v>
          </cell>
          <cell r="J790">
            <v>0</v>
          </cell>
          <cell r="K790">
            <v>0</v>
          </cell>
          <cell r="L790">
            <v>0</v>
          </cell>
          <cell r="M790">
            <v>0</v>
          </cell>
          <cell r="N790">
            <v>0</v>
          </cell>
          <cell r="O790">
            <v>0</v>
          </cell>
          <cell r="P790">
            <v>0</v>
          </cell>
          <cell r="Q790">
            <v>0</v>
          </cell>
          <cell r="S790">
            <v>0</v>
          </cell>
          <cell r="W790">
            <v>0</v>
          </cell>
          <cell r="X790">
            <v>0</v>
          </cell>
          <cell r="AA790">
            <v>0</v>
          </cell>
          <cell r="AB790">
            <v>0</v>
          </cell>
          <cell r="AE790">
            <v>817</v>
          </cell>
          <cell r="AF790">
            <v>0</v>
          </cell>
          <cell r="AG790" t="str">
            <v>APORT.DE CONT. P/ICIC (2 AL MILLAR)</v>
          </cell>
          <cell r="AH790">
            <v>0</v>
          </cell>
          <cell r="AI790">
            <v>0</v>
          </cell>
        </row>
        <row r="791">
          <cell r="A791">
            <v>82500</v>
          </cell>
          <cell r="B791" t="e">
            <v>#N/A</v>
          </cell>
          <cell r="C791" t="e">
            <v>#N/A</v>
          </cell>
          <cell r="D791">
            <v>82500</v>
          </cell>
          <cell r="E791">
            <v>825</v>
          </cell>
          <cell r="F791">
            <v>0</v>
          </cell>
          <cell r="G791" t="str">
            <v>PROGRAMA TIERRA PROPIA</v>
          </cell>
          <cell r="H791">
            <v>0</v>
          </cell>
          <cell r="I791">
            <v>0</v>
          </cell>
          <cell r="J791">
            <v>0</v>
          </cell>
          <cell r="K791">
            <v>0</v>
          </cell>
          <cell r="L791">
            <v>0</v>
          </cell>
          <cell r="M791">
            <v>0</v>
          </cell>
          <cell r="N791">
            <v>0</v>
          </cell>
          <cell r="O791">
            <v>0</v>
          </cell>
          <cell r="P791">
            <v>0</v>
          </cell>
          <cell r="Q791">
            <v>0</v>
          </cell>
          <cell r="S791">
            <v>0</v>
          </cell>
          <cell r="W791">
            <v>0</v>
          </cell>
          <cell r="X791">
            <v>0</v>
          </cell>
          <cell r="AA791">
            <v>0</v>
          </cell>
          <cell r="AB791">
            <v>0</v>
          </cell>
          <cell r="AE791">
            <v>825</v>
          </cell>
          <cell r="AF791">
            <v>0</v>
          </cell>
          <cell r="AG791" t="str">
            <v>PROGRAMA TIERRA PROPIA</v>
          </cell>
          <cell r="AH791">
            <v>0</v>
          </cell>
          <cell r="AI791">
            <v>0</v>
          </cell>
        </row>
        <row r="792">
          <cell r="A792">
            <v>83900</v>
          </cell>
          <cell r="B792" t="e">
            <v>#N/A</v>
          </cell>
          <cell r="C792" t="e">
            <v>#N/A</v>
          </cell>
          <cell r="D792">
            <v>83900</v>
          </cell>
          <cell r="E792">
            <v>839</v>
          </cell>
          <cell r="F792">
            <v>0</v>
          </cell>
          <cell r="G792" t="str">
            <v>DEP EN GARANTIA FIANZAS PODER JUD P/ANO</v>
          </cell>
          <cell r="H792">
            <v>0</v>
          </cell>
          <cell r="I792">
            <v>0</v>
          </cell>
          <cell r="J792">
            <v>0</v>
          </cell>
          <cell r="K792">
            <v>0</v>
          </cell>
          <cell r="L792">
            <v>0</v>
          </cell>
          <cell r="M792">
            <v>0</v>
          </cell>
          <cell r="N792">
            <v>0</v>
          </cell>
          <cell r="O792">
            <v>0</v>
          </cell>
          <cell r="P792">
            <v>0</v>
          </cell>
          <cell r="Q792">
            <v>0</v>
          </cell>
          <cell r="S792">
            <v>0</v>
          </cell>
          <cell r="W792">
            <v>0</v>
          </cell>
          <cell r="X792">
            <v>0</v>
          </cell>
          <cell r="AA792">
            <v>0</v>
          </cell>
          <cell r="AB792">
            <v>0</v>
          </cell>
          <cell r="AE792">
            <v>839</v>
          </cell>
          <cell r="AF792">
            <v>0</v>
          </cell>
          <cell r="AG792" t="str">
            <v>DEP EN GARANTIA FIANZAS PODER JUD P/ANO</v>
          </cell>
          <cell r="AH792">
            <v>0</v>
          </cell>
          <cell r="AI792">
            <v>0</v>
          </cell>
        </row>
        <row r="793">
          <cell r="A793">
            <v>83901</v>
          </cell>
          <cell r="B793" t="e">
            <v>#N/A</v>
          </cell>
          <cell r="C793" t="e">
            <v>#N/A</v>
          </cell>
          <cell r="D793">
            <v>83901</v>
          </cell>
          <cell r="E793">
            <v>839</v>
          </cell>
          <cell r="F793">
            <v>1</v>
          </cell>
          <cell r="G793" t="str">
            <v>FIANZAS DE INTERES SOCIAL</v>
          </cell>
          <cell r="H793">
            <v>0</v>
          </cell>
          <cell r="I793">
            <v>0</v>
          </cell>
          <cell r="J793">
            <v>0</v>
          </cell>
          <cell r="K793">
            <v>0</v>
          </cell>
          <cell r="L793">
            <v>0</v>
          </cell>
          <cell r="M793">
            <v>0</v>
          </cell>
          <cell r="N793">
            <v>0</v>
          </cell>
          <cell r="O793">
            <v>0</v>
          </cell>
          <cell r="P793">
            <v>0</v>
          </cell>
          <cell r="Q793">
            <v>0</v>
          </cell>
          <cell r="S793">
            <v>0</v>
          </cell>
          <cell r="W793">
            <v>0</v>
          </cell>
          <cell r="X793">
            <v>0</v>
          </cell>
          <cell r="AA793">
            <v>0</v>
          </cell>
          <cell r="AB793">
            <v>0</v>
          </cell>
          <cell r="AE793">
            <v>839</v>
          </cell>
          <cell r="AF793">
            <v>1</v>
          </cell>
          <cell r="AG793" t="str">
            <v>FIANZAS DE INTERES SOCIAL</v>
          </cell>
          <cell r="AH793">
            <v>0</v>
          </cell>
          <cell r="AI793">
            <v>0</v>
          </cell>
        </row>
        <row r="794">
          <cell r="A794">
            <v>84000</v>
          </cell>
          <cell r="B794" t="e">
            <v>#N/A</v>
          </cell>
          <cell r="C794" t="e">
            <v>#N/A</v>
          </cell>
          <cell r="D794">
            <v>84000</v>
          </cell>
          <cell r="E794">
            <v>840</v>
          </cell>
          <cell r="F794">
            <v>0</v>
          </cell>
          <cell r="G794" t="str">
            <v>DEP DE RENTA JUZGADOS PTE ANO</v>
          </cell>
          <cell r="H794">
            <v>0</v>
          </cell>
          <cell r="I794">
            <v>0</v>
          </cell>
          <cell r="J794">
            <v>0</v>
          </cell>
          <cell r="K794">
            <v>0</v>
          </cell>
          <cell r="L794">
            <v>0</v>
          </cell>
          <cell r="M794">
            <v>0</v>
          </cell>
          <cell r="N794">
            <v>0</v>
          </cell>
          <cell r="O794">
            <v>0</v>
          </cell>
          <cell r="P794">
            <v>0</v>
          </cell>
          <cell r="Q794">
            <v>0</v>
          </cell>
          <cell r="S794">
            <v>0</v>
          </cell>
          <cell r="W794">
            <v>0</v>
          </cell>
          <cell r="X794">
            <v>0</v>
          </cell>
          <cell r="AA794">
            <v>0</v>
          </cell>
          <cell r="AB794">
            <v>0</v>
          </cell>
          <cell r="AE794">
            <v>840</v>
          </cell>
          <cell r="AF794">
            <v>0</v>
          </cell>
          <cell r="AG794" t="str">
            <v>DEP DE RENTA JUZGADOS PTE ANO</v>
          </cell>
          <cell r="AH794">
            <v>0</v>
          </cell>
          <cell r="AI794">
            <v>0</v>
          </cell>
        </row>
        <row r="795">
          <cell r="A795">
            <v>85000</v>
          </cell>
          <cell r="B795" t="e">
            <v>#N/A</v>
          </cell>
          <cell r="C795" t="e">
            <v>#N/A</v>
          </cell>
          <cell r="D795">
            <v>85000</v>
          </cell>
          <cell r="E795">
            <v>850</v>
          </cell>
          <cell r="F795">
            <v>0</v>
          </cell>
          <cell r="G795" t="str">
            <v>ACREEDORES DIVERSOS ADMINISTRACION</v>
          </cell>
          <cell r="H795">
            <v>0</v>
          </cell>
          <cell r="I795">
            <v>0</v>
          </cell>
          <cell r="J795">
            <v>0</v>
          </cell>
          <cell r="K795">
            <v>0</v>
          </cell>
          <cell r="L795">
            <v>0</v>
          </cell>
          <cell r="M795">
            <v>0</v>
          </cell>
          <cell r="N795">
            <v>0</v>
          </cell>
          <cell r="O795">
            <v>0</v>
          </cell>
          <cell r="P795">
            <v>0</v>
          </cell>
          <cell r="Q795">
            <v>0</v>
          </cell>
          <cell r="S795">
            <v>0</v>
          </cell>
          <cell r="W795">
            <v>0</v>
          </cell>
          <cell r="X795">
            <v>0</v>
          </cell>
          <cell r="AA795">
            <v>0</v>
          </cell>
          <cell r="AB795">
            <v>0</v>
          </cell>
          <cell r="AE795">
            <v>850</v>
          </cell>
          <cell r="AF795">
            <v>0</v>
          </cell>
          <cell r="AG795" t="str">
            <v>ACREEDORES DIVERSOS ADMINISTRACION</v>
          </cell>
          <cell r="AH795">
            <v>0</v>
          </cell>
          <cell r="AI795">
            <v>0</v>
          </cell>
        </row>
        <row r="796">
          <cell r="A796">
            <v>89000</v>
          </cell>
          <cell r="B796" t="e">
            <v>#N/A</v>
          </cell>
          <cell r="C796" t="e">
            <v>#N/A</v>
          </cell>
          <cell r="D796">
            <v>89000</v>
          </cell>
          <cell r="E796">
            <v>890</v>
          </cell>
          <cell r="F796">
            <v>0</v>
          </cell>
          <cell r="G796" t="str">
            <v>TRANSFERENCIAS INFORMATICA</v>
          </cell>
          <cell r="H796">
            <v>0</v>
          </cell>
          <cell r="I796">
            <v>0</v>
          </cell>
          <cell r="J796">
            <v>0</v>
          </cell>
          <cell r="K796">
            <v>0</v>
          </cell>
          <cell r="L796">
            <v>0</v>
          </cell>
          <cell r="M796">
            <v>0</v>
          </cell>
          <cell r="N796">
            <v>0</v>
          </cell>
          <cell r="O796">
            <v>0</v>
          </cell>
          <cell r="P796">
            <v>0</v>
          </cell>
          <cell r="Q796">
            <v>-356895948.75</v>
          </cell>
          <cell r="S796">
            <v>-356895948.75</v>
          </cell>
          <cell r="W796">
            <v>0</v>
          </cell>
          <cell r="X796">
            <v>-356895948.75</v>
          </cell>
          <cell r="AA796">
            <v>0</v>
          </cell>
          <cell r="AB796">
            <v>-356895948.75</v>
          </cell>
          <cell r="AE796">
            <v>890</v>
          </cell>
          <cell r="AF796">
            <v>0</v>
          </cell>
          <cell r="AG796" t="str">
            <v>TRANSFERENCIAS INFORMATICA</v>
          </cell>
          <cell r="AH796">
            <v>-356895948.75</v>
          </cell>
          <cell r="AI796">
            <v>-356895948.75</v>
          </cell>
        </row>
        <row r="797">
          <cell r="A797">
            <v>89001</v>
          </cell>
          <cell r="B797" t="e">
            <v>#N/A</v>
          </cell>
          <cell r="C797" t="e">
            <v>#N/A</v>
          </cell>
          <cell r="D797">
            <v>89001</v>
          </cell>
          <cell r="E797">
            <v>890</v>
          </cell>
          <cell r="F797">
            <v>1</v>
          </cell>
          <cell r="G797" t="str">
            <v>TRANSFERENCIAS DEPOSITOS DEL DIA</v>
          </cell>
          <cell r="H797">
            <v>0</v>
          </cell>
          <cell r="I797">
            <v>0</v>
          </cell>
          <cell r="J797">
            <v>0</v>
          </cell>
          <cell r="K797">
            <v>0</v>
          </cell>
          <cell r="L797">
            <v>0</v>
          </cell>
          <cell r="M797">
            <v>0</v>
          </cell>
          <cell r="N797">
            <v>0</v>
          </cell>
          <cell r="O797">
            <v>0</v>
          </cell>
          <cell r="P797">
            <v>0</v>
          </cell>
          <cell r="Q797">
            <v>0</v>
          </cell>
          <cell r="S797">
            <v>0</v>
          </cell>
          <cell r="W797">
            <v>0</v>
          </cell>
          <cell r="X797">
            <v>0</v>
          </cell>
          <cell r="AA797">
            <v>0</v>
          </cell>
          <cell r="AB797">
            <v>0</v>
          </cell>
          <cell r="AE797">
            <v>890</v>
          </cell>
          <cell r="AF797">
            <v>1</v>
          </cell>
          <cell r="AG797" t="str">
            <v>TRANSFERENCIAS DEPOSITOS DEL DIA</v>
          </cell>
          <cell r="AH797">
            <v>0</v>
          </cell>
          <cell r="AI797">
            <v>0</v>
          </cell>
        </row>
        <row r="798">
          <cell r="A798">
            <v>89102</v>
          </cell>
          <cell r="B798" t="e">
            <v>#N/A</v>
          </cell>
          <cell r="C798" t="e">
            <v>#N/A</v>
          </cell>
          <cell r="D798">
            <v>89102</v>
          </cell>
          <cell r="E798">
            <v>891</v>
          </cell>
          <cell r="F798">
            <v>2</v>
          </cell>
          <cell r="G798" t="str">
            <v>RESTO MUNICIPIOS</v>
          </cell>
          <cell r="H798">
            <v>0</v>
          </cell>
          <cell r="I798">
            <v>0</v>
          </cell>
          <cell r="J798">
            <v>0</v>
          </cell>
          <cell r="K798">
            <v>0</v>
          </cell>
          <cell r="L798">
            <v>0</v>
          </cell>
          <cell r="M798">
            <v>0</v>
          </cell>
          <cell r="N798">
            <v>0</v>
          </cell>
          <cell r="O798">
            <v>0</v>
          </cell>
          <cell r="P798">
            <v>0</v>
          </cell>
          <cell r="Q798">
            <v>0</v>
          </cell>
          <cell r="S798">
            <v>0</v>
          </cell>
          <cell r="W798">
            <v>0</v>
          </cell>
          <cell r="X798">
            <v>0</v>
          </cell>
          <cell r="AA798">
            <v>0</v>
          </cell>
          <cell r="AB798">
            <v>0</v>
          </cell>
          <cell r="AE798">
            <v>891</v>
          </cell>
          <cell r="AF798">
            <v>2</v>
          </cell>
          <cell r="AG798" t="str">
            <v>RESTO MUNICIPIOS</v>
          </cell>
          <cell r="AH798">
            <v>0</v>
          </cell>
          <cell r="AI798">
            <v>0</v>
          </cell>
        </row>
        <row r="799">
          <cell r="A799">
            <v>89201</v>
          </cell>
          <cell r="B799" t="e">
            <v>#N/A</v>
          </cell>
          <cell r="C799" t="e">
            <v>#N/A</v>
          </cell>
          <cell r="D799">
            <v>89201</v>
          </cell>
          <cell r="E799">
            <v>892</v>
          </cell>
          <cell r="F799">
            <v>1</v>
          </cell>
          <cell r="G799" t="str">
            <v>ISR H.CONGRESO DEL ESTADO</v>
          </cell>
          <cell r="H799">
            <v>0</v>
          </cell>
          <cell r="I799">
            <v>0</v>
          </cell>
          <cell r="J799">
            <v>0</v>
          </cell>
          <cell r="K799">
            <v>0</v>
          </cell>
          <cell r="L799">
            <v>0</v>
          </cell>
          <cell r="M799">
            <v>0</v>
          </cell>
          <cell r="N799">
            <v>0</v>
          </cell>
          <cell r="O799">
            <v>0</v>
          </cell>
          <cell r="P799">
            <v>0</v>
          </cell>
          <cell r="Q799">
            <v>0</v>
          </cell>
          <cell r="S799">
            <v>0</v>
          </cell>
          <cell r="W799">
            <v>0</v>
          </cell>
          <cell r="X799">
            <v>0</v>
          </cell>
          <cell r="AA799">
            <v>0</v>
          </cell>
          <cell r="AB799">
            <v>0</v>
          </cell>
          <cell r="AE799">
            <v>892</v>
          </cell>
          <cell r="AF799">
            <v>1</v>
          </cell>
          <cell r="AG799" t="str">
            <v>ISR H.CONGRESO DEL ESTADO</v>
          </cell>
          <cell r="AH799">
            <v>0</v>
          </cell>
          <cell r="AI799">
            <v>0</v>
          </cell>
        </row>
        <row r="800">
          <cell r="A800">
            <v>89202</v>
          </cell>
          <cell r="B800" t="e">
            <v>#N/A</v>
          </cell>
          <cell r="C800" t="e">
            <v>#N/A</v>
          </cell>
          <cell r="D800">
            <v>89202</v>
          </cell>
          <cell r="E800">
            <v>892</v>
          </cell>
          <cell r="F800">
            <v>2</v>
          </cell>
          <cell r="G800" t="str">
            <v>ISR TRIBUNAL SUPERIOR DE JUSTICIA</v>
          </cell>
          <cell r="H800">
            <v>0</v>
          </cell>
          <cell r="I800">
            <v>0</v>
          </cell>
          <cell r="J800">
            <v>0</v>
          </cell>
          <cell r="K800">
            <v>0</v>
          </cell>
          <cell r="L800">
            <v>0</v>
          </cell>
          <cell r="M800">
            <v>0</v>
          </cell>
          <cell r="N800">
            <v>0</v>
          </cell>
          <cell r="O800">
            <v>0</v>
          </cell>
          <cell r="P800">
            <v>0</v>
          </cell>
          <cell r="Q800">
            <v>0</v>
          </cell>
          <cell r="S800">
            <v>0</v>
          </cell>
          <cell r="W800">
            <v>0</v>
          </cell>
          <cell r="X800">
            <v>0</v>
          </cell>
          <cell r="AA800">
            <v>0</v>
          </cell>
          <cell r="AB800">
            <v>0</v>
          </cell>
          <cell r="AE800">
            <v>892</v>
          </cell>
          <cell r="AF800">
            <v>2</v>
          </cell>
          <cell r="AG800" t="str">
            <v>ISR TRIBUNAL SUPERIOR DE JUSTICIA</v>
          </cell>
          <cell r="AH800">
            <v>0</v>
          </cell>
          <cell r="AI800">
            <v>0</v>
          </cell>
        </row>
        <row r="801">
          <cell r="A801">
            <v>89203</v>
          </cell>
          <cell r="B801" t="e">
            <v>#N/A</v>
          </cell>
          <cell r="C801" t="e">
            <v>#N/A</v>
          </cell>
          <cell r="D801">
            <v>89203</v>
          </cell>
          <cell r="E801">
            <v>892</v>
          </cell>
          <cell r="F801">
            <v>3</v>
          </cell>
          <cell r="G801" t="str">
            <v>ISR CONTADURIA MAYOR DE HACIENDA</v>
          </cell>
          <cell r="H801">
            <v>0</v>
          </cell>
          <cell r="I801">
            <v>0</v>
          </cell>
          <cell r="J801">
            <v>0</v>
          </cell>
          <cell r="K801">
            <v>0</v>
          </cell>
          <cell r="L801">
            <v>0</v>
          </cell>
          <cell r="M801">
            <v>0</v>
          </cell>
          <cell r="N801">
            <v>0</v>
          </cell>
          <cell r="O801">
            <v>0</v>
          </cell>
          <cell r="P801">
            <v>0</v>
          </cell>
          <cell r="Q801">
            <v>0</v>
          </cell>
          <cell r="S801">
            <v>0</v>
          </cell>
          <cell r="W801">
            <v>0</v>
          </cell>
          <cell r="X801">
            <v>0</v>
          </cell>
          <cell r="AA801">
            <v>0</v>
          </cell>
          <cell r="AB801">
            <v>0</v>
          </cell>
          <cell r="AE801">
            <v>892</v>
          </cell>
          <cell r="AF801">
            <v>3</v>
          </cell>
          <cell r="AG801" t="str">
            <v>ISR CONTADURIA MAYOR DE HACIENDA</v>
          </cell>
          <cell r="AH801">
            <v>0</v>
          </cell>
          <cell r="AI801">
            <v>0</v>
          </cell>
        </row>
        <row r="802">
          <cell r="A802">
            <v>89204</v>
          </cell>
          <cell r="B802" t="e">
            <v>#N/A</v>
          </cell>
          <cell r="C802" t="e">
            <v>#N/A</v>
          </cell>
          <cell r="D802">
            <v>89204</v>
          </cell>
          <cell r="E802">
            <v>892</v>
          </cell>
          <cell r="F802">
            <v>4</v>
          </cell>
          <cell r="G802" t="str">
            <v>ISR FIDEICOMISO DE SEGURIDAD PUBLICA</v>
          </cell>
          <cell r="H802">
            <v>0</v>
          </cell>
          <cell r="I802">
            <v>0</v>
          </cell>
          <cell r="J802">
            <v>0</v>
          </cell>
          <cell r="K802">
            <v>0</v>
          </cell>
          <cell r="L802">
            <v>0</v>
          </cell>
          <cell r="M802">
            <v>0</v>
          </cell>
          <cell r="N802">
            <v>0</v>
          </cell>
          <cell r="O802">
            <v>0</v>
          </cell>
          <cell r="P802">
            <v>0</v>
          </cell>
          <cell r="Q802">
            <v>0</v>
          </cell>
          <cell r="S802">
            <v>0</v>
          </cell>
          <cell r="W802">
            <v>0</v>
          </cell>
          <cell r="X802">
            <v>0</v>
          </cell>
          <cell r="AA802">
            <v>0</v>
          </cell>
          <cell r="AB802">
            <v>0</v>
          </cell>
          <cell r="AE802">
            <v>892</v>
          </cell>
          <cell r="AF802">
            <v>4</v>
          </cell>
          <cell r="AG802" t="str">
            <v>ISR FIDEICOMISO DE SEGURIDAD PUBLICA</v>
          </cell>
          <cell r="AH802">
            <v>0</v>
          </cell>
          <cell r="AI802">
            <v>0</v>
          </cell>
        </row>
        <row r="803">
          <cell r="A803">
            <v>89205</v>
          </cell>
          <cell r="B803" t="e">
            <v>#N/A</v>
          </cell>
          <cell r="C803" t="e">
            <v>#N/A</v>
          </cell>
          <cell r="D803">
            <v>89205</v>
          </cell>
          <cell r="E803">
            <v>892</v>
          </cell>
          <cell r="F803">
            <v>5</v>
          </cell>
          <cell r="G803" t="str">
            <v>ISR NORMAL SUPERIOR</v>
          </cell>
          <cell r="H803">
            <v>0</v>
          </cell>
          <cell r="I803">
            <v>0</v>
          </cell>
          <cell r="J803">
            <v>0</v>
          </cell>
          <cell r="K803">
            <v>0</v>
          </cell>
          <cell r="L803">
            <v>0</v>
          </cell>
          <cell r="M803">
            <v>0</v>
          </cell>
          <cell r="N803">
            <v>0</v>
          </cell>
          <cell r="O803">
            <v>0</v>
          </cell>
          <cell r="P803">
            <v>0</v>
          </cell>
          <cell r="Q803">
            <v>0</v>
          </cell>
          <cell r="S803">
            <v>0</v>
          </cell>
          <cell r="W803">
            <v>0</v>
          </cell>
          <cell r="X803">
            <v>0</v>
          </cell>
          <cell r="AA803">
            <v>0</v>
          </cell>
          <cell r="AB803">
            <v>0</v>
          </cell>
          <cell r="AE803">
            <v>892</v>
          </cell>
          <cell r="AF803">
            <v>5</v>
          </cell>
          <cell r="AG803" t="str">
            <v>ISR NORMAL SUPERIOR</v>
          </cell>
          <cell r="AH803">
            <v>0</v>
          </cell>
          <cell r="AI803">
            <v>0</v>
          </cell>
        </row>
        <row r="804">
          <cell r="A804">
            <v>89206</v>
          </cell>
          <cell r="B804" t="e">
            <v>#N/A</v>
          </cell>
          <cell r="C804" t="e">
            <v>#N/A</v>
          </cell>
          <cell r="D804">
            <v>89206</v>
          </cell>
          <cell r="E804">
            <v>892</v>
          </cell>
          <cell r="F804">
            <v>6</v>
          </cell>
          <cell r="G804" t="str">
            <v>ISR CONSEJO DE LA JUDICATURA</v>
          </cell>
          <cell r="H804">
            <v>0</v>
          </cell>
          <cell r="I804">
            <v>0</v>
          </cell>
          <cell r="J804">
            <v>0</v>
          </cell>
          <cell r="K804">
            <v>0</v>
          </cell>
          <cell r="L804">
            <v>0</v>
          </cell>
          <cell r="M804">
            <v>0</v>
          </cell>
          <cell r="N804">
            <v>0</v>
          </cell>
          <cell r="O804">
            <v>0</v>
          </cell>
          <cell r="P804">
            <v>0</v>
          </cell>
          <cell r="Q804">
            <v>0</v>
          </cell>
          <cell r="S804">
            <v>0</v>
          </cell>
          <cell r="W804">
            <v>0</v>
          </cell>
          <cell r="X804">
            <v>0</v>
          </cell>
          <cell r="AA804">
            <v>0</v>
          </cell>
          <cell r="AB804">
            <v>0</v>
          </cell>
          <cell r="AE804">
            <v>892</v>
          </cell>
          <cell r="AF804">
            <v>6</v>
          </cell>
          <cell r="AG804" t="str">
            <v>ISR CONSEJO DE LA JUDICATURA</v>
          </cell>
          <cell r="AH804">
            <v>0</v>
          </cell>
          <cell r="AI804">
            <v>0</v>
          </cell>
        </row>
        <row r="805">
          <cell r="A805">
            <v>89207</v>
          </cell>
          <cell r="B805" t="e">
            <v>#N/A</v>
          </cell>
          <cell r="C805" t="e">
            <v>#N/A</v>
          </cell>
          <cell r="D805">
            <v>89207</v>
          </cell>
          <cell r="E805">
            <v>892</v>
          </cell>
          <cell r="F805">
            <v>7</v>
          </cell>
          <cell r="G805" t="str">
            <v>ISR ESCUELAS DE CALIDAD</v>
          </cell>
          <cell r="H805">
            <v>0</v>
          </cell>
          <cell r="I805">
            <v>0</v>
          </cell>
          <cell r="J805">
            <v>0</v>
          </cell>
          <cell r="K805">
            <v>0</v>
          </cell>
          <cell r="L805">
            <v>0</v>
          </cell>
          <cell r="M805">
            <v>0</v>
          </cell>
          <cell r="N805">
            <v>0</v>
          </cell>
          <cell r="O805">
            <v>0</v>
          </cell>
          <cell r="P805">
            <v>0</v>
          </cell>
          <cell r="Q805">
            <v>0</v>
          </cell>
          <cell r="S805">
            <v>0</v>
          </cell>
          <cell r="W805">
            <v>0</v>
          </cell>
          <cell r="X805">
            <v>0</v>
          </cell>
          <cell r="AA805">
            <v>0</v>
          </cell>
          <cell r="AB805">
            <v>0</v>
          </cell>
          <cell r="AE805">
            <v>892</v>
          </cell>
          <cell r="AF805">
            <v>7</v>
          </cell>
          <cell r="AG805" t="str">
            <v>ISR ESCUELAS DE CALIDAD</v>
          </cell>
          <cell r="AH805">
            <v>0</v>
          </cell>
          <cell r="AI805">
            <v>0</v>
          </cell>
        </row>
        <row r="806">
          <cell r="A806">
            <v>89208</v>
          </cell>
          <cell r="B806" t="e">
            <v>#N/A</v>
          </cell>
          <cell r="C806" t="e">
            <v>#N/A</v>
          </cell>
          <cell r="D806">
            <v>89208</v>
          </cell>
          <cell r="E806">
            <v>892</v>
          </cell>
          <cell r="F806">
            <v>8</v>
          </cell>
          <cell r="G806" t="str">
            <v>ISR FIRECOM</v>
          </cell>
          <cell r="H806">
            <v>0</v>
          </cell>
          <cell r="I806">
            <v>0</v>
          </cell>
          <cell r="J806">
            <v>0</v>
          </cell>
          <cell r="K806">
            <v>0</v>
          </cell>
          <cell r="L806">
            <v>0</v>
          </cell>
          <cell r="M806">
            <v>0</v>
          </cell>
          <cell r="N806">
            <v>0</v>
          </cell>
          <cell r="O806">
            <v>0</v>
          </cell>
          <cell r="P806">
            <v>0</v>
          </cell>
          <cell r="Q806">
            <v>0</v>
          </cell>
          <cell r="S806">
            <v>0</v>
          </cell>
          <cell r="W806">
            <v>0</v>
          </cell>
          <cell r="X806">
            <v>0</v>
          </cell>
          <cell r="AA806">
            <v>0</v>
          </cell>
          <cell r="AB806">
            <v>0</v>
          </cell>
          <cell r="AE806">
            <v>892</v>
          </cell>
          <cell r="AF806">
            <v>8</v>
          </cell>
          <cell r="AG806" t="str">
            <v>ISR FIRECOM</v>
          </cell>
          <cell r="AH806">
            <v>0</v>
          </cell>
          <cell r="AI806">
            <v>0</v>
          </cell>
        </row>
        <row r="807">
          <cell r="A807">
            <v>89209</v>
          </cell>
          <cell r="B807" t="e">
            <v>#N/A</v>
          </cell>
          <cell r="C807" t="e">
            <v>#N/A</v>
          </cell>
          <cell r="D807">
            <v>89209</v>
          </cell>
          <cell r="E807">
            <v>892</v>
          </cell>
          <cell r="F807">
            <v>9</v>
          </cell>
          <cell r="G807" t="str">
            <v>ISR FID.FONDO DE FOM.AGROPECUARIO</v>
          </cell>
          <cell r="H807">
            <v>0</v>
          </cell>
          <cell r="I807">
            <v>0</v>
          </cell>
          <cell r="J807">
            <v>0</v>
          </cell>
          <cell r="K807">
            <v>0</v>
          </cell>
          <cell r="L807">
            <v>0</v>
          </cell>
          <cell r="M807">
            <v>0</v>
          </cell>
          <cell r="N807">
            <v>0</v>
          </cell>
          <cell r="O807">
            <v>0</v>
          </cell>
          <cell r="P807">
            <v>0</v>
          </cell>
          <cell r="Q807">
            <v>0</v>
          </cell>
          <cell r="S807">
            <v>0</v>
          </cell>
          <cell r="W807">
            <v>0</v>
          </cell>
          <cell r="X807">
            <v>0</v>
          </cell>
          <cell r="AA807">
            <v>0</v>
          </cell>
          <cell r="AB807">
            <v>0</v>
          </cell>
          <cell r="AE807">
            <v>892</v>
          </cell>
          <cell r="AF807">
            <v>9</v>
          </cell>
          <cell r="AG807" t="str">
            <v>ISR FID.FONDO DE FOM.AGROPECUARIO</v>
          </cell>
          <cell r="AH807">
            <v>0</v>
          </cell>
          <cell r="AI807">
            <v>0</v>
          </cell>
        </row>
        <row r="808">
          <cell r="A808">
            <v>89210</v>
          </cell>
          <cell r="B808" t="e">
            <v>#N/A</v>
          </cell>
          <cell r="C808" t="e">
            <v>#N/A</v>
          </cell>
          <cell r="D808">
            <v>89210</v>
          </cell>
          <cell r="E808">
            <v>892</v>
          </cell>
          <cell r="F808">
            <v>10</v>
          </cell>
          <cell r="G808" t="str">
            <v>ISR CONTRALORIA</v>
          </cell>
          <cell r="H808">
            <v>0</v>
          </cell>
          <cell r="I808">
            <v>0</v>
          </cell>
          <cell r="J808">
            <v>0</v>
          </cell>
          <cell r="K808">
            <v>0</v>
          </cell>
          <cell r="L808">
            <v>0</v>
          </cell>
          <cell r="M808">
            <v>0</v>
          </cell>
          <cell r="N808">
            <v>0</v>
          </cell>
          <cell r="O808">
            <v>0</v>
          </cell>
          <cell r="P808">
            <v>0</v>
          </cell>
          <cell r="Q808">
            <v>0</v>
          </cell>
          <cell r="S808">
            <v>0</v>
          </cell>
          <cell r="W808">
            <v>0</v>
          </cell>
          <cell r="X808">
            <v>0</v>
          </cell>
          <cell r="AA808">
            <v>0</v>
          </cell>
          <cell r="AB808">
            <v>0</v>
          </cell>
          <cell r="AE808">
            <v>892</v>
          </cell>
          <cell r="AF808">
            <v>10</v>
          </cell>
          <cell r="AG808" t="str">
            <v>ISR CONTRALORIA</v>
          </cell>
          <cell r="AH808">
            <v>0</v>
          </cell>
          <cell r="AI808">
            <v>0</v>
          </cell>
        </row>
        <row r="809">
          <cell r="A809">
            <v>89211</v>
          </cell>
          <cell r="B809" t="e">
            <v>#N/A</v>
          </cell>
          <cell r="C809" t="e">
            <v>#N/A</v>
          </cell>
          <cell r="D809">
            <v>89211</v>
          </cell>
          <cell r="E809">
            <v>892</v>
          </cell>
          <cell r="F809">
            <v>11</v>
          </cell>
          <cell r="G809" t="str">
            <v>FONDO DE AHORRO</v>
          </cell>
          <cell r="H809">
            <v>0</v>
          </cell>
          <cell r="I809">
            <v>0</v>
          </cell>
          <cell r="J809">
            <v>0</v>
          </cell>
          <cell r="K809">
            <v>0</v>
          </cell>
          <cell r="L809">
            <v>0</v>
          </cell>
          <cell r="M809">
            <v>0</v>
          </cell>
          <cell r="N809">
            <v>0</v>
          </cell>
          <cell r="O809">
            <v>0</v>
          </cell>
          <cell r="P809">
            <v>0</v>
          </cell>
          <cell r="Q809">
            <v>0</v>
          </cell>
          <cell r="S809">
            <v>0</v>
          </cell>
          <cell r="W809">
            <v>0</v>
          </cell>
          <cell r="X809">
            <v>0</v>
          </cell>
          <cell r="AA809">
            <v>0</v>
          </cell>
          <cell r="AB809">
            <v>0</v>
          </cell>
          <cell r="AE809">
            <v>892</v>
          </cell>
          <cell r="AF809">
            <v>11</v>
          </cell>
          <cell r="AG809" t="str">
            <v>FONDO DE AHORRO</v>
          </cell>
          <cell r="AH809">
            <v>0</v>
          </cell>
          <cell r="AI809">
            <v>0</v>
          </cell>
        </row>
        <row r="810">
          <cell r="A810">
            <v>0</v>
          </cell>
          <cell r="B810" t="e">
            <v>#N/A</v>
          </cell>
          <cell r="C810" t="e">
            <v>#N/A</v>
          </cell>
          <cell r="D810">
            <v>0</v>
          </cell>
          <cell r="G810" t="str">
            <v>SUB TOTAL PARTICIPACIONES FEDERALES A MPIOS</v>
          </cell>
          <cell r="H810">
            <v>0</v>
          </cell>
          <cell r="I810">
            <v>0</v>
          </cell>
          <cell r="J810">
            <v>0</v>
          </cell>
          <cell r="K810">
            <v>0</v>
          </cell>
          <cell r="L810">
            <v>0</v>
          </cell>
          <cell r="M810">
            <v>0</v>
          </cell>
          <cell r="N810">
            <v>0</v>
          </cell>
          <cell r="O810">
            <v>0</v>
          </cell>
          <cell r="P810">
            <v>0</v>
          </cell>
          <cell r="Q810">
            <v>-356895948.75</v>
          </cell>
          <cell r="S810">
            <v>-356895948.75</v>
          </cell>
          <cell r="W810">
            <v>0</v>
          </cell>
          <cell r="X810">
            <v>-356895948.75</v>
          </cell>
          <cell r="AA810">
            <v>0</v>
          </cell>
          <cell r="AB810">
            <v>-356895948.75</v>
          </cell>
          <cell r="AE810">
            <v>0</v>
          </cell>
          <cell r="AF810">
            <v>0</v>
          </cell>
          <cell r="AG810" t="str">
            <v>SUB TOTAL PARTICIPACIONES FEDERALES A MPIOS</v>
          </cell>
          <cell r="AH810">
            <v>-356895948.75</v>
          </cell>
          <cell r="AI810">
            <v>-356895948.75</v>
          </cell>
        </row>
        <row r="811">
          <cell r="A811">
            <v>0</v>
          </cell>
          <cell r="B811" t="e">
            <v>#N/A</v>
          </cell>
          <cell r="C811" t="e">
            <v>#N/A</v>
          </cell>
          <cell r="D811">
            <v>0</v>
          </cell>
          <cell r="G811" t="str">
            <v>TOTAL ACREEDORES</v>
          </cell>
          <cell r="H811">
            <v>0</v>
          </cell>
          <cell r="I811">
            <v>0</v>
          </cell>
          <cell r="J811">
            <v>0</v>
          </cell>
          <cell r="K811">
            <v>0</v>
          </cell>
          <cell r="L811">
            <v>0</v>
          </cell>
          <cell r="M811">
            <v>0</v>
          </cell>
          <cell r="N811">
            <v>0</v>
          </cell>
          <cell r="O811">
            <v>0</v>
          </cell>
          <cell r="P811">
            <v>0</v>
          </cell>
          <cell r="Q811">
            <v>-356895948.75</v>
          </cell>
          <cell r="S811">
            <v>-356895948.75</v>
          </cell>
          <cell r="W811">
            <v>0</v>
          </cell>
          <cell r="X811">
            <v>-356895948.75</v>
          </cell>
          <cell r="AA811">
            <v>0</v>
          </cell>
          <cell r="AB811">
            <v>-356895948.75</v>
          </cell>
          <cell r="AE811">
            <v>0</v>
          </cell>
          <cell r="AF811">
            <v>0</v>
          </cell>
          <cell r="AG811" t="str">
            <v>TOTAL ACREEDORES</v>
          </cell>
          <cell r="AH811">
            <v>-356895948.75</v>
          </cell>
          <cell r="AI811">
            <v>-356895948.75</v>
          </cell>
        </row>
        <row r="812">
          <cell r="A812">
            <v>0</v>
          </cell>
          <cell r="B812" t="e">
            <v>#N/A</v>
          </cell>
          <cell r="C812" t="e">
            <v>#N/A</v>
          </cell>
          <cell r="D812">
            <v>0</v>
          </cell>
          <cell r="G812" t="str">
            <v>DEUDORES DIVERSOS DE ADMINISTRACION</v>
          </cell>
          <cell r="H812">
            <v>0</v>
          </cell>
          <cell r="I812">
            <v>0</v>
          </cell>
          <cell r="J812">
            <v>0</v>
          </cell>
          <cell r="K812">
            <v>0</v>
          </cell>
          <cell r="L812">
            <v>0</v>
          </cell>
          <cell r="M812">
            <v>0</v>
          </cell>
          <cell r="N812">
            <v>0</v>
          </cell>
          <cell r="O812">
            <v>0</v>
          </cell>
          <cell r="P812">
            <v>0</v>
          </cell>
          <cell r="Q812">
            <v>0</v>
          </cell>
          <cell r="S812">
            <v>0</v>
          </cell>
          <cell r="W812">
            <v>0</v>
          </cell>
          <cell r="X812">
            <v>0</v>
          </cell>
          <cell r="AA812">
            <v>0</v>
          </cell>
          <cell r="AB812">
            <v>0</v>
          </cell>
          <cell r="AE812">
            <v>0</v>
          </cell>
          <cell r="AF812">
            <v>0</v>
          </cell>
          <cell r="AG812" t="str">
            <v>DEUDORES DIVERSOS DE ADMINISTRACION</v>
          </cell>
          <cell r="AH812">
            <v>0</v>
          </cell>
          <cell r="AI812">
            <v>0</v>
          </cell>
        </row>
        <row r="813">
          <cell r="A813">
            <v>90200</v>
          </cell>
          <cell r="B813" t="e">
            <v>#N/A</v>
          </cell>
          <cell r="C813" t="e">
            <v>#N/A</v>
          </cell>
          <cell r="D813">
            <v>90200</v>
          </cell>
          <cell r="E813">
            <v>902</v>
          </cell>
          <cell r="F813">
            <v>0</v>
          </cell>
          <cell r="G813" t="str">
            <v>DEUDORES DIVERSOS DE ADMINISTRACION</v>
          </cell>
          <cell r="H813">
            <v>91654.56</v>
          </cell>
          <cell r="I813">
            <v>299953.64</v>
          </cell>
          <cell r="J813">
            <v>-391608.2</v>
          </cell>
          <cell r="K813">
            <v>0</v>
          </cell>
          <cell r="L813">
            <v>128866.29</v>
          </cell>
          <cell r="M813">
            <v>-128866.29</v>
          </cell>
          <cell r="N813">
            <v>0</v>
          </cell>
          <cell r="O813">
            <v>0</v>
          </cell>
          <cell r="P813">
            <v>0</v>
          </cell>
          <cell r="Q813">
            <v>101056.5</v>
          </cell>
          <cell r="S813">
            <v>101056.5</v>
          </cell>
          <cell r="W813">
            <v>0</v>
          </cell>
          <cell r="X813">
            <v>101056.5</v>
          </cell>
          <cell r="AA813">
            <v>0</v>
          </cell>
          <cell r="AB813">
            <v>101056.5</v>
          </cell>
          <cell r="AE813">
            <v>902</v>
          </cell>
          <cell r="AF813">
            <v>0</v>
          </cell>
          <cell r="AG813" t="str">
            <v>DEUDORES DIVERSOS DE ADMINISTRACION</v>
          </cell>
          <cell r="AH813">
            <v>101056.5</v>
          </cell>
          <cell r="AI813">
            <v>101056.5</v>
          </cell>
        </row>
        <row r="814">
          <cell r="A814">
            <v>90201</v>
          </cell>
          <cell r="B814" t="e">
            <v>#N/A</v>
          </cell>
          <cell r="C814" t="e">
            <v>#N/A</v>
          </cell>
          <cell r="D814">
            <v>90201</v>
          </cell>
          <cell r="E814">
            <v>902</v>
          </cell>
          <cell r="F814">
            <v>1</v>
          </cell>
          <cell r="G814" t="str">
            <v>DEUDORES DIVERSOS DIRECC DE RECAUDACION</v>
          </cell>
          <cell r="H814">
            <v>595376.47</v>
          </cell>
          <cell r="I814">
            <v>81212.320000000007</v>
          </cell>
          <cell r="J814">
            <v>-676588.79</v>
          </cell>
          <cell r="K814">
            <v>0</v>
          </cell>
          <cell r="L814">
            <v>1502568.98</v>
          </cell>
          <cell r="M814">
            <v>-1502568.98</v>
          </cell>
          <cell r="N814">
            <v>0</v>
          </cell>
          <cell r="O814">
            <v>0</v>
          </cell>
          <cell r="P814">
            <v>0</v>
          </cell>
          <cell r="Q814">
            <v>370124.02</v>
          </cell>
          <cell r="S814">
            <v>370124.02</v>
          </cell>
          <cell r="W814">
            <v>0</v>
          </cell>
          <cell r="X814">
            <v>370124.02</v>
          </cell>
          <cell r="AA814">
            <v>0</v>
          </cell>
          <cell r="AB814">
            <v>370124.02</v>
          </cell>
          <cell r="AE814">
            <v>902</v>
          </cell>
          <cell r="AF814">
            <v>1</v>
          </cell>
          <cell r="AG814" t="str">
            <v>DEUDORES DIVERSOS DIRECC DE RECAUDACION</v>
          </cell>
          <cell r="AH814">
            <v>370124.02</v>
          </cell>
          <cell r="AI814">
            <v>370124.02</v>
          </cell>
        </row>
        <row r="815">
          <cell r="A815">
            <v>90202</v>
          </cell>
          <cell r="B815" t="e">
            <v>#N/A</v>
          </cell>
          <cell r="C815" t="e">
            <v>#N/A</v>
          </cell>
          <cell r="D815">
            <v>90202</v>
          </cell>
          <cell r="E815">
            <v>902</v>
          </cell>
          <cell r="F815">
            <v>2</v>
          </cell>
          <cell r="G815" t="str">
            <v>DEUDORES DIVERSOS INST.CONTROL VEHICULAR</v>
          </cell>
          <cell r="H815">
            <v>0</v>
          </cell>
          <cell r="I815">
            <v>0</v>
          </cell>
          <cell r="J815">
            <v>0</v>
          </cell>
          <cell r="K815">
            <v>0</v>
          </cell>
          <cell r="L815">
            <v>0</v>
          </cell>
          <cell r="M815">
            <v>0</v>
          </cell>
          <cell r="N815">
            <v>0</v>
          </cell>
          <cell r="O815">
            <v>0</v>
          </cell>
          <cell r="P815">
            <v>0</v>
          </cell>
          <cell r="Q815">
            <v>0</v>
          </cell>
          <cell r="S815">
            <v>0</v>
          </cell>
          <cell r="W815">
            <v>0</v>
          </cell>
          <cell r="X815">
            <v>0</v>
          </cell>
          <cell r="AA815">
            <v>0</v>
          </cell>
          <cell r="AB815">
            <v>0</v>
          </cell>
          <cell r="AE815">
            <v>902</v>
          </cell>
          <cell r="AF815">
            <v>2</v>
          </cell>
          <cell r="AG815" t="str">
            <v>DEUDORES DIVERSOS INST.CONTROL VEHICULAR</v>
          </cell>
          <cell r="AH815">
            <v>0</v>
          </cell>
          <cell r="AI815">
            <v>0</v>
          </cell>
        </row>
        <row r="816">
          <cell r="A816">
            <v>95000</v>
          </cell>
          <cell r="B816" t="e">
            <v>#N/A</v>
          </cell>
          <cell r="C816" t="e">
            <v>#N/A</v>
          </cell>
          <cell r="D816">
            <v>95000</v>
          </cell>
          <cell r="E816">
            <v>950</v>
          </cell>
          <cell r="F816">
            <v>0</v>
          </cell>
          <cell r="G816" t="str">
            <v>DEPOSITOS DIVERSOS DE ADMINISTRACION</v>
          </cell>
          <cell r="H816">
            <v>0</v>
          </cell>
          <cell r="I816">
            <v>0</v>
          </cell>
          <cell r="J816">
            <v>0</v>
          </cell>
          <cell r="K816">
            <v>0</v>
          </cell>
          <cell r="L816">
            <v>0</v>
          </cell>
          <cell r="M816">
            <v>0</v>
          </cell>
          <cell r="N816">
            <v>0</v>
          </cell>
          <cell r="O816">
            <v>0</v>
          </cell>
          <cell r="P816">
            <v>0</v>
          </cell>
          <cell r="Q816">
            <v>0</v>
          </cell>
          <cell r="S816">
            <v>0</v>
          </cell>
          <cell r="W816">
            <v>0</v>
          </cell>
          <cell r="X816">
            <v>0</v>
          </cell>
          <cell r="AA816">
            <v>0</v>
          </cell>
          <cell r="AB816">
            <v>0</v>
          </cell>
          <cell r="AE816">
            <v>950</v>
          </cell>
          <cell r="AF816">
            <v>0</v>
          </cell>
          <cell r="AG816" t="str">
            <v>DEPOSITOS DIVERSOS DE ADMINISTRACION</v>
          </cell>
          <cell r="AH816">
            <v>0</v>
          </cell>
          <cell r="AI816">
            <v>0</v>
          </cell>
        </row>
        <row r="817">
          <cell r="A817">
            <v>95100</v>
          </cell>
          <cell r="B817" t="e">
            <v>#N/A</v>
          </cell>
          <cell r="C817" t="e">
            <v>#N/A</v>
          </cell>
          <cell r="D817">
            <v>95100</v>
          </cell>
          <cell r="E817">
            <v>951</v>
          </cell>
          <cell r="F817">
            <v>0</v>
          </cell>
          <cell r="G817" t="str">
            <v>INSTITUTO CONTROL VEH.RECURSOS PROPIOS</v>
          </cell>
          <cell r="H817">
            <v>0</v>
          </cell>
          <cell r="I817">
            <v>0</v>
          </cell>
          <cell r="J817">
            <v>0</v>
          </cell>
          <cell r="K817">
            <v>0</v>
          </cell>
          <cell r="L817">
            <v>0</v>
          </cell>
          <cell r="M817">
            <v>0</v>
          </cell>
          <cell r="N817">
            <v>0</v>
          </cell>
          <cell r="O817">
            <v>0</v>
          </cell>
          <cell r="P817">
            <v>0</v>
          </cell>
          <cell r="Q817">
            <v>0</v>
          </cell>
          <cell r="S817">
            <v>0</v>
          </cell>
          <cell r="W817">
            <v>0</v>
          </cell>
          <cell r="X817">
            <v>0</v>
          </cell>
          <cell r="AA817">
            <v>0</v>
          </cell>
          <cell r="AB817">
            <v>0</v>
          </cell>
          <cell r="AE817">
            <v>951</v>
          </cell>
          <cell r="AF817">
            <v>0</v>
          </cell>
          <cell r="AG817" t="str">
            <v>INSTITUTO CONTROL VEH.RECURSOS PROPIOS</v>
          </cell>
          <cell r="AH817">
            <v>0</v>
          </cell>
          <cell r="AI817">
            <v>0</v>
          </cell>
        </row>
        <row r="818">
          <cell r="A818">
            <v>95101</v>
          </cell>
          <cell r="B818" t="e">
            <v>#N/A</v>
          </cell>
          <cell r="C818" t="e">
            <v>#N/A</v>
          </cell>
          <cell r="D818">
            <v>95101</v>
          </cell>
          <cell r="E818">
            <v>951</v>
          </cell>
          <cell r="F818">
            <v>1</v>
          </cell>
          <cell r="G818" t="str">
            <v>DERECHOS DE CONTROL VEHICULAR PTE.AÑO</v>
          </cell>
          <cell r="H818">
            <v>0</v>
          </cell>
          <cell r="I818">
            <v>0</v>
          </cell>
          <cell r="J818">
            <v>0</v>
          </cell>
          <cell r="K818">
            <v>0</v>
          </cell>
          <cell r="L818">
            <v>0</v>
          </cell>
          <cell r="M818">
            <v>0</v>
          </cell>
          <cell r="N818">
            <v>0</v>
          </cell>
          <cell r="O818">
            <v>0</v>
          </cell>
          <cell r="P818">
            <v>0</v>
          </cell>
          <cell r="Q818">
            <v>0</v>
          </cell>
          <cell r="S818">
            <v>0</v>
          </cell>
          <cell r="W818">
            <v>0</v>
          </cell>
          <cell r="X818">
            <v>0</v>
          </cell>
          <cell r="AA818">
            <v>0</v>
          </cell>
          <cell r="AB818">
            <v>0</v>
          </cell>
          <cell r="AE818">
            <v>951</v>
          </cell>
          <cell r="AF818">
            <v>1</v>
          </cell>
          <cell r="AG818" t="str">
            <v>DERECHOS DE CONTROL VEHICULAR PTE.AÑO</v>
          </cell>
          <cell r="AH818">
            <v>0</v>
          </cell>
          <cell r="AI818">
            <v>0</v>
          </cell>
        </row>
        <row r="819">
          <cell r="A819">
            <v>95102</v>
          </cell>
          <cell r="B819" t="e">
            <v>#N/A</v>
          </cell>
          <cell r="C819" t="e">
            <v>#N/A</v>
          </cell>
          <cell r="D819">
            <v>95102</v>
          </cell>
          <cell r="E819">
            <v>951</v>
          </cell>
          <cell r="F819">
            <v>2</v>
          </cell>
          <cell r="G819" t="str">
            <v>DERECHOS DE CONTROL VEHICULAR REZAGOS</v>
          </cell>
          <cell r="H819">
            <v>0</v>
          </cell>
          <cell r="I819">
            <v>0</v>
          </cell>
          <cell r="J819">
            <v>0</v>
          </cell>
          <cell r="K819">
            <v>0</v>
          </cell>
          <cell r="L819">
            <v>0</v>
          </cell>
          <cell r="M819">
            <v>0</v>
          </cell>
          <cell r="N819">
            <v>0</v>
          </cell>
          <cell r="O819">
            <v>0</v>
          </cell>
          <cell r="P819">
            <v>0</v>
          </cell>
          <cell r="Q819">
            <v>0</v>
          </cell>
          <cell r="S819">
            <v>0</v>
          </cell>
          <cell r="W819">
            <v>0</v>
          </cell>
          <cell r="X819">
            <v>0</v>
          </cell>
          <cell r="AA819">
            <v>0</v>
          </cell>
          <cell r="AB819">
            <v>0</v>
          </cell>
          <cell r="AE819">
            <v>951</v>
          </cell>
          <cell r="AF819">
            <v>2</v>
          </cell>
          <cell r="AG819" t="str">
            <v>DERECHOS DE CONTROL VEHICULAR REZAGOS</v>
          </cell>
          <cell r="AH819">
            <v>0</v>
          </cell>
          <cell r="AI819">
            <v>0</v>
          </cell>
        </row>
        <row r="820">
          <cell r="A820">
            <v>95103</v>
          </cell>
          <cell r="B820" t="e">
            <v>#N/A</v>
          </cell>
          <cell r="C820" t="e">
            <v>#N/A</v>
          </cell>
          <cell r="D820">
            <v>95103</v>
          </cell>
          <cell r="E820">
            <v>951</v>
          </cell>
          <cell r="F820">
            <v>3</v>
          </cell>
          <cell r="G820" t="str">
            <v>DEVOLUCION CONTROL VEHICULAR</v>
          </cell>
          <cell r="H820">
            <v>0</v>
          </cell>
          <cell r="I820">
            <v>0</v>
          </cell>
          <cell r="J820">
            <v>0</v>
          </cell>
          <cell r="K820">
            <v>0</v>
          </cell>
          <cell r="L820">
            <v>0</v>
          </cell>
          <cell r="M820">
            <v>0</v>
          </cell>
          <cell r="N820">
            <v>0</v>
          </cell>
          <cell r="O820">
            <v>0</v>
          </cell>
          <cell r="P820">
            <v>0</v>
          </cell>
          <cell r="Q820">
            <v>0</v>
          </cell>
          <cell r="S820">
            <v>0</v>
          </cell>
          <cell r="W820">
            <v>0</v>
          </cell>
          <cell r="X820">
            <v>0</v>
          </cell>
          <cell r="AA820">
            <v>0</v>
          </cell>
          <cell r="AB820">
            <v>0</v>
          </cell>
          <cell r="AE820">
            <v>951</v>
          </cell>
          <cell r="AF820">
            <v>3</v>
          </cell>
          <cell r="AG820" t="str">
            <v>DEVOLUCION CONTROL VEHICULAR</v>
          </cell>
          <cell r="AH820">
            <v>0</v>
          </cell>
          <cell r="AI820">
            <v>0</v>
          </cell>
        </row>
        <row r="821">
          <cell r="A821">
            <v>95104</v>
          </cell>
          <cell r="B821" t="e">
            <v>#N/A</v>
          </cell>
          <cell r="C821" t="e">
            <v>#N/A</v>
          </cell>
          <cell r="D821">
            <v>95104</v>
          </cell>
          <cell r="E821">
            <v>951</v>
          </cell>
          <cell r="F821">
            <v>4</v>
          </cell>
          <cell r="G821" t="str">
            <v>SUBSIDIO 10% Y 5%</v>
          </cell>
          <cell r="H821">
            <v>0</v>
          </cell>
          <cell r="I821">
            <v>0</v>
          </cell>
          <cell r="J821">
            <v>0</v>
          </cell>
          <cell r="K821">
            <v>0</v>
          </cell>
          <cell r="L821">
            <v>0</v>
          </cell>
          <cell r="M821">
            <v>0</v>
          </cell>
          <cell r="N821">
            <v>0</v>
          </cell>
          <cell r="O821">
            <v>0</v>
          </cell>
          <cell r="P821">
            <v>0</v>
          </cell>
          <cell r="Q821">
            <v>0</v>
          </cell>
          <cell r="S821">
            <v>0</v>
          </cell>
          <cell r="W821">
            <v>0</v>
          </cell>
          <cell r="X821">
            <v>0</v>
          </cell>
          <cell r="AA821">
            <v>0</v>
          </cell>
          <cell r="AB821">
            <v>0</v>
          </cell>
          <cell r="AE821">
            <v>951</v>
          </cell>
          <cell r="AF821">
            <v>4</v>
          </cell>
          <cell r="AG821" t="str">
            <v>SUBSIDIO 10% Y 5%</v>
          </cell>
          <cell r="AH821">
            <v>0</v>
          </cell>
          <cell r="AI821">
            <v>0</v>
          </cell>
        </row>
        <row r="822">
          <cell r="A822">
            <v>95105</v>
          </cell>
          <cell r="B822" t="e">
            <v>#N/A</v>
          </cell>
          <cell r="C822" t="e">
            <v>#N/A</v>
          </cell>
          <cell r="D822">
            <v>95105</v>
          </cell>
          <cell r="E822">
            <v>951</v>
          </cell>
          <cell r="F822">
            <v>5</v>
          </cell>
          <cell r="G822" t="str">
            <v>SUBSIDIO ANTIGUEDAD 5 AÑOS</v>
          </cell>
          <cell r="H822">
            <v>0</v>
          </cell>
          <cell r="I822">
            <v>0</v>
          </cell>
          <cell r="J822">
            <v>0</v>
          </cell>
          <cell r="K822">
            <v>0</v>
          </cell>
          <cell r="L822">
            <v>0</v>
          </cell>
          <cell r="M822">
            <v>0</v>
          </cell>
          <cell r="N822">
            <v>0</v>
          </cell>
          <cell r="O822">
            <v>0</v>
          </cell>
          <cell r="P822">
            <v>0</v>
          </cell>
          <cell r="Q822">
            <v>0</v>
          </cell>
          <cell r="S822">
            <v>0</v>
          </cell>
          <cell r="W822">
            <v>0</v>
          </cell>
          <cell r="X822">
            <v>0</v>
          </cell>
          <cell r="AA822">
            <v>0</v>
          </cell>
          <cell r="AB822">
            <v>0</v>
          </cell>
          <cell r="AE822">
            <v>951</v>
          </cell>
          <cell r="AF822">
            <v>5</v>
          </cell>
          <cell r="AG822" t="str">
            <v>SUBSIDIO ANTIGUEDAD 5 AÑOS</v>
          </cell>
          <cell r="AH822">
            <v>0</v>
          </cell>
          <cell r="AI822">
            <v>0</v>
          </cell>
        </row>
        <row r="823">
          <cell r="A823">
            <v>95106</v>
          </cell>
          <cell r="B823" t="e">
            <v>#N/A</v>
          </cell>
          <cell r="C823" t="e">
            <v>#N/A</v>
          </cell>
          <cell r="D823">
            <v>95106</v>
          </cell>
          <cell r="E823">
            <v>951</v>
          </cell>
          <cell r="F823">
            <v>6</v>
          </cell>
          <cell r="G823" t="str">
            <v>SUBSIDIO ANTIGUEDAD 10 AÑOS</v>
          </cell>
          <cell r="H823">
            <v>0</v>
          </cell>
          <cell r="I823">
            <v>0</v>
          </cell>
          <cell r="J823">
            <v>0</v>
          </cell>
          <cell r="K823">
            <v>0</v>
          </cell>
          <cell r="L823">
            <v>0</v>
          </cell>
          <cell r="M823">
            <v>0</v>
          </cell>
          <cell r="N823">
            <v>0</v>
          </cell>
          <cell r="O823">
            <v>0</v>
          </cell>
          <cell r="P823">
            <v>0</v>
          </cell>
          <cell r="Q823">
            <v>0</v>
          </cell>
          <cell r="S823">
            <v>0</v>
          </cell>
          <cell r="W823">
            <v>0</v>
          </cell>
          <cell r="X823">
            <v>0</v>
          </cell>
          <cell r="AA823">
            <v>0</v>
          </cell>
          <cell r="AB823">
            <v>0</v>
          </cell>
          <cell r="AE823">
            <v>951</v>
          </cell>
          <cell r="AF823">
            <v>6</v>
          </cell>
          <cell r="AG823" t="str">
            <v>SUBSIDIO ANTIGUEDAD 10 AÑOS</v>
          </cell>
          <cell r="AH823">
            <v>0</v>
          </cell>
          <cell r="AI823">
            <v>0</v>
          </cell>
        </row>
        <row r="824">
          <cell r="A824">
            <v>95107</v>
          </cell>
          <cell r="B824" t="e">
            <v>#N/A</v>
          </cell>
          <cell r="C824" t="e">
            <v>#N/A</v>
          </cell>
          <cell r="D824">
            <v>95107</v>
          </cell>
          <cell r="E824">
            <v>951</v>
          </cell>
          <cell r="F824">
            <v>7</v>
          </cell>
          <cell r="G824" t="str">
            <v>SUBSIDIO DERECHOS CONTROL VEHICULAR</v>
          </cell>
          <cell r="H824">
            <v>0</v>
          </cell>
          <cell r="I824">
            <v>0</v>
          </cell>
          <cell r="J824">
            <v>0</v>
          </cell>
          <cell r="K824">
            <v>0</v>
          </cell>
          <cell r="L824">
            <v>0</v>
          </cell>
          <cell r="M824">
            <v>0</v>
          </cell>
          <cell r="N824">
            <v>0</v>
          </cell>
          <cell r="O824">
            <v>0</v>
          </cell>
          <cell r="P824">
            <v>0</v>
          </cell>
          <cell r="Q824">
            <v>0</v>
          </cell>
          <cell r="S824">
            <v>0</v>
          </cell>
          <cell r="W824">
            <v>0</v>
          </cell>
          <cell r="X824">
            <v>0</v>
          </cell>
          <cell r="AA824">
            <v>0</v>
          </cell>
          <cell r="AB824">
            <v>0</v>
          </cell>
          <cell r="AE824">
            <v>951</v>
          </cell>
          <cell r="AF824">
            <v>7</v>
          </cell>
          <cell r="AG824" t="str">
            <v>SUBSIDIO DERECHOS CONTROL VEHICULAR</v>
          </cell>
          <cell r="AH824">
            <v>0</v>
          </cell>
          <cell r="AI824">
            <v>0</v>
          </cell>
        </row>
        <row r="825">
          <cell r="A825">
            <v>95108</v>
          </cell>
          <cell r="B825" t="e">
            <v>#N/A</v>
          </cell>
          <cell r="C825" t="e">
            <v>#N/A</v>
          </cell>
          <cell r="D825">
            <v>95108</v>
          </cell>
          <cell r="E825">
            <v>951</v>
          </cell>
          <cell r="F825">
            <v>8</v>
          </cell>
          <cell r="G825" t="str">
            <v>SUB.MAT.CONT.VEH.A PERS.MAYORES 65 AÑOS</v>
          </cell>
          <cell r="H825">
            <v>0</v>
          </cell>
          <cell r="I825">
            <v>0</v>
          </cell>
          <cell r="J825">
            <v>0</v>
          </cell>
          <cell r="K825">
            <v>0</v>
          </cell>
          <cell r="L825">
            <v>0</v>
          </cell>
          <cell r="M825">
            <v>0</v>
          </cell>
          <cell r="N825">
            <v>0</v>
          </cell>
          <cell r="O825">
            <v>0</v>
          </cell>
          <cell r="P825">
            <v>0</v>
          </cell>
          <cell r="Q825">
            <v>0</v>
          </cell>
          <cell r="S825">
            <v>0</v>
          </cell>
          <cell r="W825">
            <v>0</v>
          </cell>
          <cell r="X825">
            <v>0</v>
          </cell>
          <cell r="AA825">
            <v>0</v>
          </cell>
          <cell r="AB825">
            <v>0</v>
          </cell>
          <cell r="AE825">
            <v>951</v>
          </cell>
          <cell r="AF825">
            <v>8</v>
          </cell>
          <cell r="AG825" t="str">
            <v>SUB.MAT.CONT.VEH.A PERS.MAYORES 65 AÑOS</v>
          </cell>
          <cell r="AH825">
            <v>0</v>
          </cell>
          <cell r="AI825">
            <v>0</v>
          </cell>
        </row>
        <row r="826">
          <cell r="A826">
            <v>95109</v>
          </cell>
          <cell r="B826" t="e">
            <v>#N/A</v>
          </cell>
          <cell r="C826" t="e">
            <v>#N/A</v>
          </cell>
          <cell r="D826">
            <v>95109</v>
          </cell>
          <cell r="E826">
            <v>951</v>
          </cell>
          <cell r="F826">
            <v>9</v>
          </cell>
          <cell r="G826" t="str">
            <v>EXP.DE CERTIFICADOS DE CONTROL VEHICULAR</v>
          </cell>
          <cell r="H826">
            <v>0</v>
          </cell>
          <cell r="I826">
            <v>0</v>
          </cell>
          <cell r="J826">
            <v>0</v>
          </cell>
          <cell r="K826">
            <v>0</v>
          </cell>
          <cell r="L826">
            <v>0</v>
          </cell>
          <cell r="M826">
            <v>0</v>
          </cell>
          <cell r="N826">
            <v>0</v>
          </cell>
          <cell r="O826">
            <v>0</v>
          </cell>
          <cell r="P826">
            <v>0</v>
          </cell>
          <cell r="Q826">
            <v>0</v>
          </cell>
          <cell r="S826">
            <v>0</v>
          </cell>
          <cell r="W826">
            <v>0</v>
          </cell>
          <cell r="X826">
            <v>0</v>
          </cell>
          <cell r="AA826">
            <v>0</v>
          </cell>
          <cell r="AB826">
            <v>0</v>
          </cell>
          <cell r="AE826">
            <v>951</v>
          </cell>
          <cell r="AF826">
            <v>9</v>
          </cell>
          <cell r="AG826" t="str">
            <v>EXP.DE CERTIFICADOS DE CONTROL VEHICULAR</v>
          </cell>
          <cell r="AH826">
            <v>0</v>
          </cell>
          <cell r="AI826">
            <v>0</v>
          </cell>
        </row>
        <row r="827">
          <cell r="A827">
            <v>95110</v>
          </cell>
          <cell r="B827" t="e">
            <v>#N/A</v>
          </cell>
          <cell r="C827" t="e">
            <v>#N/A</v>
          </cell>
          <cell r="D827">
            <v>95110</v>
          </cell>
          <cell r="E827">
            <v>951</v>
          </cell>
          <cell r="F827">
            <v>10</v>
          </cell>
          <cell r="G827" t="str">
            <v>EXP.DE CERT.DE CONTROL VEH.OTROS ESTADOS</v>
          </cell>
          <cell r="H827">
            <v>0</v>
          </cell>
          <cell r="I827">
            <v>0</v>
          </cell>
          <cell r="J827">
            <v>0</v>
          </cell>
          <cell r="K827">
            <v>0</v>
          </cell>
          <cell r="L827">
            <v>0</v>
          </cell>
          <cell r="M827">
            <v>0</v>
          </cell>
          <cell r="N827">
            <v>0</v>
          </cell>
          <cell r="O827">
            <v>0</v>
          </cell>
          <cell r="P827">
            <v>0</v>
          </cell>
          <cell r="Q827">
            <v>0</v>
          </cell>
          <cell r="S827">
            <v>0</v>
          </cell>
          <cell r="W827">
            <v>0</v>
          </cell>
          <cell r="X827">
            <v>0</v>
          </cell>
          <cell r="AA827">
            <v>0</v>
          </cell>
          <cell r="AB827">
            <v>0</v>
          </cell>
          <cell r="AE827">
            <v>951</v>
          </cell>
          <cell r="AF827">
            <v>10</v>
          </cell>
          <cell r="AG827" t="str">
            <v>EXP.DE CERT.DE CONTROL VEH.OTROS ESTADOS</v>
          </cell>
          <cell r="AH827">
            <v>0</v>
          </cell>
          <cell r="AI827">
            <v>0</v>
          </cell>
        </row>
        <row r="828">
          <cell r="A828">
            <v>95111</v>
          </cell>
          <cell r="B828" t="e">
            <v>#N/A</v>
          </cell>
          <cell r="C828" t="e">
            <v>#N/A</v>
          </cell>
          <cell r="D828">
            <v>95111</v>
          </cell>
          <cell r="E828">
            <v>951</v>
          </cell>
          <cell r="F828">
            <v>11</v>
          </cell>
          <cell r="G828" t="str">
            <v>EXP.DE CERT.DE DOCUM.DE CTRL.VEHICULAR</v>
          </cell>
          <cell r="H828">
            <v>0</v>
          </cell>
          <cell r="I828">
            <v>0</v>
          </cell>
          <cell r="J828">
            <v>0</v>
          </cell>
          <cell r="K828">
            <v>0</v>
          </cell>
          <cell r="L828">
            <v>0</v>
          </cell>
          <cell r="M828">
            <v>0</v>
          </cell>
          <cell r="N828">
            <v>0</v>
          </cell>
          <cell r="O828">
            <v>0</v>
          </cell>
          <cell r="P828">
            <v>0</v>
          </cell>
          <cell r="Q828">
            <v>0</v>
          </cell>
          <cell r="S828">
            <v>0</v>
          </cell>
          <cell r="W828">
            <v>0</v>
          </cell>
          <cell r="X828">
            <v>0</v>
          </cell>
          <cell r="AA828">
            <v>0</v>
          </cell>
          <cell r="AB828">
            <v>0</v>
          </cell>
          <cell r="AE828">
            <v>951</v>
          </cell>
          <cell r="AF828">
            <v>11</v>
          </cell>
          <cell r="AG828" t="str">
            <v>EXP.DE CERT.DE DOCUM.DE CTRL.VEHICULAR</v>
          </cell>
          <cell r="AH828">
            <v>0</v>
          </cell>
          <cell r="AI828">
            <v>0</v>
          </cell>
        </row>
        <row r="829">
          <cell r="A829">
            <v>95112</v>
          </cell>
          <cell r="B829" t="e">
            <v>#N/A</v>
          </cell>
          <cell r="C829" t="e">
            <v>#N/A</v>
          </cell>
          <cell r="D829">
            <v>95112</v>
          </cell>
          <cell r="E829">
            <v>951</v>
          </cell>
          <cell r="F829">
            <v>12</v>
          </cell>
          <cell r="G829" t="str">
            <v>PLACAS DE CIRCULACION VEHICULAR</v>
          </cell>
          <cell r="H829">
            <v>0</v>
          </cell>
          <cell r="I829">
            <v>0</v>
          </cell>
          <cell r="J829">
            <v>0</v>
          </cell>
          <cell r="K829">
            <v>0</v>
          </cell>
          <cell r="L829">
            <v>0</v>
          </cell>
          <cell r="M829">
            <v>0</v>
          </cell>
          <cell r="N829">
            <v>0</v>
          </cell>
          <cell r="O829">
            <v>0</v>
          </cell>
          <cell r="P829">
            <v>0</v>
          </cell>
          <cell r="Q829">
            <v>0</v>
          </cell>
          <cell r="S829">
            <v>0</v>
          </cell>
          <cell r="W829">
            <v>0</v>
          </cell>
          <cell r="X829">
            <v>0</v>
          </cell>
          <cell r="AA829">
            <v>0</v>
          </cell>
          <cell r="AB829">
            <v>0</v>
          </cell>
          <cell r="AE829">
            <v>951</v>
          </cell>
          <cell r="AF829">
            <v>12</v>
          </cell>
          <cell r="AG829" t="str">
            <v>PLACAS DE CIRCULACION VEHICULAR</v>
          </cell>
          <cell r="AH829">
            <v>0</v>
          </cell>
          <cell r="AI829">
            <v>0</v>
          </cell>
        </row>
        <row r="830">
          <cell r="A830">
            <v>95113</v>
          </cell>
          <cell r="B830" t="e">
            <v>#N/A</v>
          </cell>
          <cell r="C830" t="e">
            <v>#N/A</v>
          </cell>
          <cell r="D830">
            <v>95113</v>
          </cell>
          <cell r="E830">
            <v>951</v>
          </cell>
          <cell r="F830">
            <v>13</v>
          </cell>
          <cell r="G830" t="str">
            <v>LICENCIAS DE MANEJAR</v>
          </cell>
          <cell r="H830">
            <v>0</v>
          </cell>
          <cell r="I830">
            <v>0</v>
          </cell>
          <cell r="J830">
            <v>0</v>
          </cell>
          <cell r="K830">
            <v>0</v>
          </cell>
          <cell r="L830">
            <v>0</v>
          </cell>
          <cell r="M830">
            <v>0</v>
          </cell>
          <cell r="N830">
            <v>0</v>
          </cell>
          <cell r="O830">
            <v>0</v>
          </cell>
          <cell r="P830">
            <v>0</v>
          </cell>
          <cell r="Q830">
            <v>0</v>
          </cell>
          <cell r="S830">
            <v>0</v>
          </cell>
          <cell r="W830">
            <v>0</v>
          </cell>
          <cell r="X830">
            <v>0</v>
          </cell>
          <cell r="AA830">
            <v>0</v>
          </cell>
          <cell r="AB830">
            <v>0</v>
          </cell>
          <cell r="AE830">
            <v>951</v>
          </cell>
          <cell r="AF830">
            <v>13</v>
          </cell>
          <cell r="AG830" t="str">
            <v>LICENCIAS DE MANEJAR</v>
          </cell>
          <cell r="AH830">
            <v>0</v>
          </cell>
          <cell r="AI830">
            <v>0</v>
          </cell>
        </row>
        <row r="831">
          <cell r="A831">
            <v>95114</v>
          </cell>
          <cell r="B831" t="e">
            <v>#N/A</v>
          </cell>
          <cell r="C831" t="e">
            <v>#N/A</v>
          </cell>
          <cell r="D831">
            <v>95114</v>
          </cell>
          <cell r="E831">
            <v>951</v>
          </cell>
          <cell r="F831">
            <v>14</v>
          </cell>
          <cell r="G831" t="str">
            <v>EXP.DE CERT.DE LICENCIAS DE CONDUCIR</v>
          </cell>
          <cell r="H831">
            <v>0</v>
          </cell>
          <cell r="I831">
            <v>0</v>
          </cell>
          <cell r="J831">
            <v>0</v>
          </cell>
          <cell r="K831">
            <v>0</v>
          </cell>
          <cell r="L831">
            <v>0</v>
          </cell>
          <cell r="M831">
            <v>0</v>
          </cell>
          <cell r="N831">
            <v>0</v>
          </cell>
          <cell r="O831">
            <v>0</v>
          </cell>
          <cell r="P831">
            <v>0</v>
          </cell>
          <cell r="Q831">
            <v>0</v>
          </cell>
          <cell r="S831">
            <v>0</v>
          </cell>
          <cell r="W831">
            <v>0</v>
          </cell>
          <cell r="X831">
            <v>0</v>
          </cell>
          <cell r="AA831">
            <v>0</v>
          </cell>
          <cell r="AB831">
            <v>0</v>
          </cell>
          <cell r="AE831">
            <v>951</v>
          </cell>
          <cell r="AF831">
            <v>14</v>
          </cell>
          <cell r="AG831" t="str">
            <v>EXP.DE CERT.DE LICENCIAS DE CONDUCIR</v>
          </cell>
          <cell r="AH831">
            <v>0</v>
          </cell>
          <cell r="AI831">
            <v>0</v>
          </cell>
        </row>
        <row r="832">
          <cell r="A832">
            <v>95115</v>
          </cell>
          <cell r="B832" t="e">
            <v>#N/A</v>
          </cell>
          <cell r="C832" t="e">
            <v>#N/A</v>
          </cell>
          <cell r="D832">
            <v>95115</v>
          </cell>
          <cell r="E832">
            <v>951</v>
          </cell>
          <cell r="F832">
            <v>15</v>
          </cell>
          <cell r="G832" t="str">
            <v>DUPLICADOS DE LICENCIAS</v>
          </cell>
          <cell r="H832">
            <v>0</v>
          </cell>
          <cell r="I832">
            <v>0</v>
          </cell>
          <cell r="J832">
            <v>0</v>
          </cell>
          <cell r="K832">
            <v>0</v>
          </cell>
          <cell r="L832">
            <v>0</v>
          </cell>
          <cell r="M832">
            <v>0</v>
          </cell>
          <cell r="N832">
            <v>0</v>
          </cell>
          <cell r="O832">
            <v>0</v>
          </cell>
          <cell r="P832">
            <v>0</v>
          </cell>
          <cell r="Q832">
            <v>0</v>
          </cell>
          <cell r="S832">
            <v>0</v>
          </cell>
          <cell r="W832">
            <v>0</v>
          </cell>
          <cell r="X832">
            <v>0</v>
          </cell>
          <cell r="AA832">
            <v>0</v>
          </cell>
          <cell r="AB832">
            <v>0</v>
          </cell>
          <cell r="AE832">
            <v>951</v>
          </cell>
          <cell r="AF832">
            <v>15</v>
          </cell>
          <cell r="AG832" t="str">
            <v>DUPLICADOS DE LICENCIAS</v>
          </cell>
          <cell r="AH832">
            <v>0</v>
          </cell>
          <cell r="AI832">
            <v>0</v>
          </cell>
        </row>
        <row r="833">
          <cell r="A833">
            <v>95116</v>
          </cell>
          <cell r="B833" t="e">
            <v>#N/A</v>
          </cell>
          <cell r="C833" t="e">
            <v>#N/A</v>
          </cell>
          <cell r="D833">
            <v>95116</v>
          </cell>
          <cell r="E833">
            <v>951</v>
          </cell>
          <cell r="F833">
            <v>16</v>
          </cell>
          <cell r="G833" t="str">
            <v>DUPLICADOS DE TARJETAS DE CIRCULACION</v>
          </cell>
          <cell r="H833">
            <v>0</v>
          </cell>
          <cell r="I833">
            <v>0</v>
          </cell>
          <cell r="J833">
            <v>0</v>
          </cell>
          <cell r="K833">
            <v>0</v>
          </cell>
          <cell r="L833">
            <v>0</v>
          </cell>
          <cell r="M833">
            <v>0</v>
          </cell>
          <cell r="N833">
            <v>0</v>
          </cell>
          <cell r="O833">
            <v>0</v>
          </cell>
          <cell r="P833">
            <v>0</v>
          </cell>
          <cell r="Q833">
            <v>0</v>
          </cell>
          <cell r="S833">
            <v>0</v>
          </cell>
          <cell r="W833">
            <v>0</v>
          </cell>
          <cell r="X833">
            <v>0</v>
          </cell>
          <cell r="AA833">
            <v>0</v>
          </cell>
          <cell r="AB833">
            <v>0</v>
          </cell>
          <cell r="AE833">
            <v>951</v>
          </cell>
          <cell r="AF833">
            <v>16</v>
          </cell>
          <cell r="AG833" t="str">
            <v>DUPLICADOS DE TARJETAS DE CIRCULACION</v>
          </cell>
          <cell r="AH833">
            <v>0</v>
          </cell>
          <cell r="AI833">
            <v>0</v>
          </cell>
        </row>
        <row r="834">
          <cell r="A834">
            <v>95117</v>
          </cell>
          <cell r="B834" t="e">
            <v>#N/A</v>
          </cell>
          <cell r="C834" t="e">
            <v>#N/A</v>
          </cell>
          <cell r="D834">
            <v>95117</v>
          </cell>
          <cell r="E834">
            <v>951</v>
          </cell>
          <cell r="F834">
            <v>17</v>
          </cell>
          <cell r="G834" t="str">
            <v>BAJAS DE VEHICULOS DE MOTOR</v>
          </cell>
          <cell r="H834">
            <v>0</v>
          </cell>
          <cell r="I834">
            <v>0</v>
          </cell>
          <cell r="J834">
            <v>0</v>
          </cell>
          <cell r="K834">
            <v>0</v>
          </cell>
          <cell r="L834">
            <v>0</v>
          </cell>
          <cell r="M834">
            <v>0</v>
          </cell>
          <cell r="N834">
            <v>0</v>
          </cell>
          <cell r="O834">
            <v>0</v>
          </cell>
          <cell r="P834">
            <v>0</v>
          </cell>
          <cell r="Q834">
            <v>34762</v>
          </cell>
          <cell r="S834">
            <v>34762</v>
          </cell>
          <cell r="W834">
            <v>0</v>
          </cell>
          <cell r="X834">
            <v>34762</v>
          </cell>
          <cell r="AA834">
            <v>0</v>
          </cell>
          <cell r="AB834">
            <v>34762</v>
          </cell>
          <cell r="AE834">
            <v>951</v>
          </cell>
          <cell r="AF834">
            <v>17</v>
          </cell>
          <cell r="AG834" t="str">
            <v>BAJAS DE VEHICULOS DE MOTOR</v>
          </cell>
          <cell r="AH834">
            <v>34762</v>
          </cell>
          <cell r="AI834">
            <v>34762</v>
          </cell>
        </row>
        <row r="835">
          <cell r="A835">
            <v>95118</v>
          </cell>
          <cell r="B835" t="e">
            <v>#N/A</v>
          </cell>
          <cell r="C835" t="e">
            <v>#N/A</v>
          </cell>
          <cell r="D835">
            <v>95118</v>
          </cell>
          <cell r="E835">
            <v>951</v>
          </cell>
          <cell r="F835">
            <v>18</v>
          </cell>
          <cell r="G835" t="str">
            <v>SUBSIDIO LAMINAS CONTROL VEHICULAR</v>
          </cell>
          <cell r="H835">
            <v>0</v>
          </cell>
          <cell r="I835">
            <v>0</v>
          </cell>
          <cell r="J835">
            <v>0</v>
          </cell>
          <cell r="K835">
            <v>0</v>
          </cell>
          <cell r="L835">
            <v>0</v>
          </cell>
          <cell r="M835">
            <v>0</v>
          </cell>
          <cell r="N835">
            <v>0</v>
          </cell>
          <cell r="O835">
            <v>0</v>
          </cell>
          <cell r="P835">
            <v>0</v>
          </cell>
          <cell r="Q835">
            <v>-34762</v>
          </cell>
          <cell r="S835">
            <v>-34762</v>
          </cell>
          <cell r="W835">
            <v>0</v>
          </cell>
          <cell r="X835">
            <v>-34762</v>
          </cell>
          <cell r="AA835">
            <v>0</v>
          </cell>
          <cell r="AB835">
            <v>-34762</v>
          </cell>
          <cell r="AE835">
            <v>951</v>
          </cell>
          <cell r="AF835">
            <v>18</v>
          </cell>
          <cell r="AG835" t="str">
            <v>SUBSIDIO LAMINAS CONTROL VEHICULAR</v>
          </cell>
          <cell r="AH835">
            <v>-34762</v>
          </cell>
          <cell r="AI835">
            <v>-34762</v>
          </cell>
        </row>
        <row r="836">
          <cell r="A836">
            <v>95119</v>
          </cell>
          <cell r="B836" t="e">
            <v>#N/A</v>
          </cell>
          <cell r="C836" t="e">
            <v>#N/A</v>
          </cell>
          <cell r="D836">
            <v>95119</v>
          </cell>
          <cell r="E836">
            <v>951</v>
          </cell>
          <cell r="F836">
            <v>19</v>
          </cell>
          <cell r="G836" t="str">
            <v>SUBSIDIOS LICENCIAS DE MANEJO</v>
          </cell>
          <cell r="H836">
            <v>0</v>
          </cell>
          <cell r="I836">
            <v>0</v>
          </cell>
          <cell r="J836">
            <v>0</v>
          </cell>
          <cell r="K836">
            <v>0</v>
          </cell>
          <cell r="L836">
            <v>0</v>
          </cell>
          <cell r="M836">
            <v>0</v>
          </cell>
          <cell r="N836">
            <v>0</v>
          </cell>
          <cell r="O836">
            <v>0</v>
          </cell>
          <cell r="P836">
            <v>0</v>
          </cell>
          <cell r="Q836">
            <v>0</v>
          </cell>
          <cell r="S836">
            <v>0</v>
          </cell>
          <cell r="W836">
            <v>0</v>
          </cell>
          <cell r="X836">
            <v>0</v>
          </cell>
          <cell r="AA836">
            <v>0</v>
          </cell>
          <cell r="AB836">
            <v>0</v>
          </cell>
          <cell r="AE836">
            <v>951</v>
          </cell>
          <cell r="AF836">
            <v>19</v>
          </cell>
          <cell r="AG836" t="str">
            <v>SUBSIDIOS LICENCIAS DE MANEJO</v>
          </cell>
          <cell r="AH836">
            <v>0</v>
          </cell>
          <cell r="AI836">
            <v>0</v>
          </cell>
        </row>
        <row r="837">
          <cell r="A837">
            <v>95120</v>
          </cell>
          <cell r="B837" t="e">
            <v>#N/A</v>
          </cell>
          <cell r="C837" t="e">
            <v>#N/A</v>
          </cell>
          <cell r="D837">
            <v>95120</v>
          </cell>
          <cell r="E837">
            <v>951</v>
          </cell>
          <cell r="F837">
            <v>20</v>
          </cell>
          <cell r="G837" t="str">
            <v>MULTAS DE CONTROL VEHICULAR</v>
          </cell>
          <cell r="H837">
            <v>0</v>
          </cell>
          <cell r="I837">
            <v>0</v>
          </cell>
          <cell r="J837">
            <v>0</v>
          </cell>
          <cell r="K837">
            <v>0</v>
          </cell>
          <cell r="L837">
            <v>0</v>
          </cell>
          <cell r="M837">
            <v>0</v>
          </cell>
          <cell r="N837">
            <v>0</v>
          </cell>
          <cell r="O837">
            <v>0</v>
          </cell>
          <cell r="P837">
            <v>0</v>
          </cell>
          <cell r="Q837">
            <v>0</v>
          </cell>
          <cell r="S837">
            <v>0</v>
          </cell>
          <cell r="W837">
            <v>0</v>
          </cell>
          <cell r="X837">
            <v>0</v>
          </cell>
          <cell r="AA837">
            <v>0</v>
          </cell>
          <cell r="AB837">
            <v>0</v>
          </cell>
          <cell r="AE837">
            <v>951</v>
          </cell>
          <cell r="AF837">
            <v>20</v>
          </cell>
          <cell r="AG837" t="str">
            <v>MULTAS DE CONTROL VEHICULAR</v>
          </cell>
          <cell r="AH837">
            <v>0</v>
          </cell>
          <cell r="AI837">
            <v>0</v>
          </cell>
        </row>
        <row r="838">
          <cell r="A838">
            <v>95121</v>
          </cell>
          <cell r="B838" t="e">
            <v>#N/A</v>
          </cell>
          <cell r="C838" t="e">
            <v>#N/A</v>
          </cell>
          <cell r="D838">
            <v>95121</v>
          </cell>
          <cell r="E838">
            <v>951</v>
          </cell>
          <cell r="F838">
            <v>21</v>
          </cell>
          <cell r="G838" t="str">
            <v>INTERESES POR CONVENIO CONTROL VEHICULAR</v>
          </cell>
          <cell r="H838">
            <v>0</v>
          </cell>
          <cell r="I838">
            <v>0</v>
          </cell>
          <cell r="J838">
            <v>0</v>
          </cell>
          <cell r="K838">
            <v>0</v>
          </cell>
          <cell r="L838">
            <v>0</v>
          </cell>
          <cell r="M838">
            <v>0</v>
          </cell>
          <cell r="N838">
            <v>0</v>
          </cell>
          <cell r="O838">
            <v>0</v>
          </cell>
          <cell r="P838">
            <v>0</v>
          </cell>
          <cell r="Q838">
            <v>0</v>
          </cell>
          <cell r="S838">
            <v>0</v>
          </cell>
          <cell r="W838">
            <v>0</v>
          </cell>
          <cell r="X838">
            <v>0</v>
          </cell>
          <cell r="AA838">
            <v>0</v>
          </cell>
          <cell r="AB838">
            <v>0</v>
          </cell>
          <cell r="AE838">
            <v>951</v>
          </cell>
          <cell r="AF838">
            <v>21</v>
          </cell>
          <cell r="AG838" t="str">
            <v>INTERESES POR CONVENIO CONTROL VEHICULAR</v>
          </cell>
          <cell r="AH838">
            <v>0</v>
          </cell>
          <cell r="AI838">
            <v>0</v>
          </cell>
        </row>
        <row r="839">
          <cell r="A839">
            <v>95122</v>
          </cell>
          <cell r="B839" t="e">
            <v>#N/A</v>
          </cell>
          <cell r="C839" t="e">
            <v>#N/A</v>
          </cell>
          <cell r="D839">
            <v>95122</v>
          </cell>
          <cell r="E839">
            <v>951</v>
          </cell>
          <cell r="F839">
            <v>22</v>
          </cell>
          <cell r="G839" t="str">
            <v>SANCIONES POR CANJE DE PLACAS EXTEMP.</v>
          </cell>
          <cell r="H839">
            <v>0</v>
          </cell>
          <cell r="I839">
            <v>0</v>
          </cell>
          <cell r="J839">
            <v>0</v>
          </cell>
          <cell r="K839">
            <v>0</v>
          </cell>
          <cell r="L839">
            <v>0</v>
          </cell>
          <cell r="M839">
            <v>0</v>
          </cell>
          <cell r="N839">
            <v>0</v>
          </cell>
          <cell r="O839">
            <v>0</v>
          </cell>
          <cell r="P839">
            <v>0</v>
          </cell>
          <cell r="Q839">
            <v>0</v>
          </cell>
          <cell r="S839">
            <v>0</v>
          </cell>
          <cell r="W839">
            <v>0</v>
          </cell>
          <cell r="X839">
            <v>0</v>
          </cell>
          <cell r="AA839">
            <v>0</v>
          </cell>
          <cell r="AB839">
            <v>0</v>
          </cell>
          <cell r="AE839">
            <v>951</v>
          </cell>
          <cell r="AF839">
            <v>22</v>
          </cell>
          <cell r="AG839" t="str">
            <v>SANCIONES POR CANJE DE PLACAS EXTEMP.</v>
          </cell>
          <cell r="AH839">
            <v>0</v>
          </cell>
          <cell r="AI839">
            <v>0</v>
          </cell>
        </row>
        <row r="840">
          <cell r="A840">
            <v>95123</v>
          </cell>
          <cell r="B840" t="e">
            <v>#N/A</v>
          </cell>
          <cell r="C840" t="e">
            <v>#N/A</v>
          </cell>
          <cell r="D840">
            <v>95123</v>
          </cell>
          <cell r="E840">
            <v>951</v>
          </cell>
          <cell r="F840">
            <v>23</v>
          </cell>
          <cell r="G840" t="str">
            <v>SAN.DE DER.DE CONTROL VEH.PTE.AÑO</v>
          </cell>
          <cell r="H840">
            <v>0</v>
          </cell>
          <cell r="I840">
            <v>0</v>
          </cell>
          <cell r="J840">
            <v>0</v>
          </cell>
          <cell r="K840">
            <v>0</v>
          </cell>
          <cell r="L840">
            <v>0</v>
          </cell>
          <cell r="M840">
            <v>0</v>
          </cell>
          <cell r="N840">
            <v>0</v>
          </cell>
          <cell r="O840">
            <v>0</v>
          </cell>
          <cell r="P840">
            <v>0</v>
          </cell>
          <cell r="Q840">
            <v>0</v>
          </cell>
          <cell r="S840">
            <v>0</v>
          </cell>
          <cell r="W840">
            <v>0</v>
          </cell>
          <cell r="X840">
            <v>0</v>
          </cell>
          <cell r="AA840">
            <v>0</v>
          </cell>
          <cell r="AB840">
            <v>0</v>
          </cell>
          <cell r="AE840">
            <v>951</v>
          </cell>
          <cell r="AF840">
            <v>23</v>
          </cell>
          <cell r="AG840" t="str">
            <v>SAN.DE DER.DE CONTROL VEH.PTE.AÑO</v>
          </cell>
          <cell r="AH840">
            <v>0</v>
          </cell>
          <cell r="AI840">
            <v>0</v>
          </cell>
        </row>
        <row r="841">
          <cell r="A841">
            <v>95124</v>
          </cell>
          <cell r="B841" t="e">
            <v>#N/A</v>
          </cell>
          <cell r="C841" t="e">
            <v>#N/A</v>
          </cell>
          <cell r="D841">
            <v>95124</v>
          </cell>
          <cell r="E841">
            <v>951</v>
          </cell>
          <cell r="F841">
            <v>24</v>
          </cell>
          <cell r="G841" t="str">
            <v>SAN.DE DER.CONTROL VEH.REZAGO</v>
          </cell>
          <cell r="H841">
            <v>0</v>
          </cell>
          <cell r="I841">
            <v>0</v>
          </cell>
          <cell r="J841">
            <v>0</v>
          </cell>
          <cell r="K841">
            <v>0</v>
          </cell>
          <cell r="L841">
            <v>0</v>
          </cell>
          <cell r="M841">
            <v>0</v>
          </cell>
          <cell r="N841">
            <v>0</v>
          </cell>
          <cell r="O841">
            <v>0</v>
          </cell>
          <cell r="P841">
            <v>0</v>
          </cell>
          <cell r="Q841">
            <v>0</v>
          </cell>
          <cell r="S841">
            <v>0</v>
          </cell>
          <cell r="W841">
            <v>0</v>
          </cell>
          <cell r="X841">
            <v>0</v>
          </cell>
          <cell r="AA841">
            <v>0</v>
          </cell>
          <cell r="AB841">
            <v>0</v>
          </cell>
          <cell r="AE841">
            <v>951</v>
          </cell>
          <cell r="AF841">
            <v>24</v>
          </cell>
          <cell r="AG841" t="str">
            <v>SAN.DE DER.CONTROL VEH.REZAGO</v>
          </cell>
          <cell r="AH841">
            <v>0</v>
          </cell>
          <cell r="AI841">
            <v>0</v>
          </cell>
        </row>
        <row r="842">
          <cell r="A842">
            <v>95125</v>
          </cell>
          <cell r="B842" t="e">
            <v>#N/A</v>
          </cell>
          <cell r="C842" t="e">
            <v>#N/A</v>
          </cell>
          <cell r="D842">
            <v>95125</v>
          </cell>
          <cell r="E842">
            <v>951</v>
          </cell>
          <cell r="F842">
            <v>25</v>
          </cell>
          <cell r="G842" t="str">
            <v>10% INFRACC.DE TRANSITO AREA MET.</v>
          </cell>
          <cell r="H842">
            <v>0</v>
          </cell>
          <cell r="I842">
            <v>0</v>
          </cell>
          <cell r="J842">
            <v>0</v>
          </cell>
          <cell r="K842">
            <v>0</v>
          </cell>
          <cell r="L842">
            <v>0</v>
          </cell>
          <cell r="M842">
            <v>0</v>
          </cell>
          <cell r="N842">
            <v>0</v>
          </cell>
          <cell r="O842">
            <v>0</v>
          </cell>
          <cell r="P842">
            <v>0</v>
          </cell>
          <cell r="Q842">
            <v>0</v>
          </cell>
          <cell r="S842">
            <v>0</v>
          </cell>
          <cell r="W842">
            <v>0</v>
          </cell>
          <cell r="X842">
            <v>0</v>
          </cell>
          <cell r="AA842">
            <v>0</v>
          </cell>
          <cell r="AB842">
            <v>0</v>
          </cell>
          <cell r="AE842">
            <v>951</v>
          </cell>
          <cell r="AF842">
            <v>25</v>
          </cell>
          <cell r="AG842" t="str">
            <v>10% INFRACC.DE TRANSITO AREA MET.</v>
          </cell>
          <cell r="AH842">
            <v>0</v>
          </cell>
          <cell r="AI842">
            <v>0</v>
          </cell>
        </row>
        <row r="843">
          <cell r="A843">
            <v>95126</v>
          </cell>
          <cell r="B843" t="e">
            <v>#N/A</v>
          </cell>
          <cell r="C843" t="e">
            <v>#N/A</v>
          </cell>
          <cell r="D843">
            <v>95126</v>
          </cell>
          <cell r="E843">
            <v>951</v>
          </cell>
          <cell r="F843">
            <v>26</v>
          </cell>
          <cell r="G843" t="str">
            <v>EXCEDENTE PAGOS CONTROL VEHICULAR</v>
          </cell>
          <cell r="H843">
            <v>0</v>
          </cell>
          <cell r="I843">
            <v>0</v>
          </cell>
          <cell r="J843">
            <v>0</v>
          </cell>
          <cell r="K843">
            <v>0</v>
          </cell>
          <cell r="L843">
            <v>0</v>
          </cell>
          <cell r="M843">
            <v>0</v>
          </cell>
          <cell r="N843">
            <v>0</v>
          </cell>
          <cell r="O843">
            <v>0</v>
          </cell>
          <cell r="P843">
            <v>0</v>
          </cell>
          <cell r="Q843">
            <v>0</v>
          </cell>
          <cell r="S843">
            <v>0</v>
          </cell>
          <cell r="W843">
            <v>0</v>
          </cell>
          <cell r="X843">
            <v>0</v>
          </cell>
          <cell r="AA843">
            <v>0</v>
          </cell>
          <cell r="AB843">
            <v>0</v>
          </cell>
          <cell r="AE843">
            <v>951</v>
          </cell>
          <cell r="AF843">
            <v>26</v>
          </cell>
          <cell r="AG843" t="str">
            <v>EXCEDENTE PAGOS CONTROL VEHICULAR</v>
          </cell>
          <cell r="AH843">
            <v>0</v>
          </cell>
          <cell r="AI843">
            <v>0</v>
          </cell>
        </row>
        <row r="844">
          <cell r="A844">
            <v>95127</v>
          </cell>
          <cell r="B844" t="e">
            <v>#N/A</v>
          </cell>
          <cell r="C844" t="e">
            <v>#N/A</v>
          </cell>
          <cell r="D844">
            <v>95127</v>
          </cell>
          <cell r="E844">
            <v>951</v>
          </cell>
          <cell r="F844">
            <v>27</v>
          </cell>
          <cell r="G844" t="str">
            <v>RECARGOS CONVENIO CONTROL VEHICULAR</v>
          </cell>
          <cell r="H844">
            <v>0</v>
          </cell>
          <cell r="I844">
            <v>0</v>
          </cell>
          <cell r="J844">
            <v>0</v>
          </cell>
          <cell r="K844">
            <v>0</v>
          </cell>
          <cell r="L844">
            <v>0</v>
          </cell>
          <cell r="M844">
            <v>0</v>
          </cell>
          <cell r="N844">
            <v>0</v>
          </cell>
          <cell r="O844">
            <v>0</v>
          </cell>
          <cell r="P844">
            <v>0</v>
          </cell>
          <cell r="Q844">
            <v>0</v>
          </cell>
          <cell r="S844">
            <v>0</v>
          </cell>
          <cell r="W844">
            <v>0</v>
          </cell>
          <cell r="X844">
            <v>0</v>
          </cell>
          <cell r="AA844">
            <v>0</v>
          </cell>
          <cell r="AB844">
            <v>0</v>
          </cell>
          <cell r="AE844">
            <v>951</v>
          </cell>
          <cell r="AF844">
            <v>27</v>
          </cell>
          <cell r="AG844" t="str">
            <v>RECARGOS CONVENIO CONTROL VEHICULAR</v>
          </cell>
          <cell r="AH844">
            <v>0</v>
          </cell>
          <cell r="AI844">
            <v>0</v>
          </cell>
        </row>
        <row r="845">
          <cell r="A845">
            <v>95128</v>
          </cell>
          <cell r="B845" t="e">
            <v>#N/A</v>
          </cell>
          <cell r="C845" t="e">
            <v>#N/A</v>
          </cell>
          <cell r="D845">
            <v>95128</v>
          </cell>
          <cell r="E845">
            <v>951</v>
          </cell>
          <cell r="F845">
            <v>28</v>
          </cell>
          <cell r="G845" t="str">
            <v>GASTOS DE EJE.CONV.CONTROL VEHICULAR</v>
          </cell>
          <cell r="H845">
            <v>0</v>
          </cell>
          <cell r="I845">
            <v>0</v>
          </cell>
          <cell r="J845">
            <v>0</v>
          </cell>
          <cell r="K845">
            <v>0</v>
          </cell>
          <cell r="L845">
            <v>0</v>
          </cell>
          <cell r="M845">
            <v>0</v>
          </cell>
          <cell r="N845">
            <v>0</v>
          </cell>
          <cell r="O845">
            <v>0</v>
          </cell>
          <cell r="P845">
            <v>0</v>
          </cell>
          <cell r="Q845">
            <v>0</v>
          </cell>
          <cell r="S845">
            <v>0</v>
          </cell>
          <cell r="W845">
            <v>0</v>
          </cell>
          <cell r="X845">
            <v>0</v>
          </cell>
          <cell r="AA845">
            <v>0</v>
          </cell>
          <cell r="AB845">
            <v>0</v>
          </cell>
          <cell r="AE845">
            <v>951</v>
          </cell>
          <cell r="AF845">
            <v>28</v>
          </cell>
          <cell r="AG845" t="str">
            <v>GASTOS DE EJE.CONV.CONTROL VEHICULAR</v>
          </cell>
          <cell r="AH845">
            <v>0</v>
          </cell>
          <cell r="AI845">
            <v>0</v>
          </cell>
        </row>
        <row r="846">
          <cell r="A846">
            <v>95129</v>
          </cell>
          <cell r="B846" t="e">
            <v>#N/A</v>
          </cell>
          <cell r="C846" t="e">
            <v>#N/A</v>
          </cell>
          <cell r="D846">
            <v>95129</v>
          </cell>
          <cell r="E846">
            <v>951</v>
          </cell>
          <cell r="F846">
            <v>29</v>
          </cell>
          <cell r="G846" t="str">
            <v>QUALITAS COMPAÑIA DE SEGUROS</v>
          </cell>
          <cell r="H846">
            <v>0</v>
          </cell>
          <cell r="I846">
            <v>0</v>
          </cell>
          <cell r="J846">
            <v>0</v>
          </cell>
          <cell r="K846">
            <v>0</v>
          </cell>
          <cell r="L846">
            <v>0</v>
          </cell>
          <cell r="M846">
            <v>0</v>
          </cell>
          <cell r="N846">
            <v>0</v>
          </cell>
          <cell r="O846">
            <v>0</v>
          </cell>
          <cell r="P846">
            <v>0</v>
          </cell>
          <cell r="Q846">
            <v>0</v>
          </cell>
          <cell r="S846">
            <v>0</v>
          </cell>
          <cell r="W846">
            <v>0</v>
          </cell>
          <cell r="X846">
            <v>0</v>
          </cell>
          <cell r="AA846">
            <v>0</v>
          </cell>
          <cell r="AB846">
            <v>0</v>
          </cell>
          <cell r="AE846">
            <v>951</v>
          </cell>
          <cell r="AF846">
            <v>29</v>
          </cell>
          <cell r="AG846" t="str">
            <v>QUALITAS COMPAÑIA DE SEGUROS</v>
          </cell>
          <cell r="AH846">
            <v>0</v>
          </cell>
          <cell r="AI846">
            <v>0</v>
          </cell>
        </row>
        <row r="847">
          <cell r="A847">
            <v>95130</v>
          </cell>
          <cell r="B847" t="e">
            <v>#N/A</v>
          </cell>
          <cell r="C847" t="e">
            <v>#N/A</v>
          </cell>
          <cell r="D847">
            <v>95130</v>
          </cell>
          <cell r="E847">
            <v>951</v>
          </cell>
          <cell r="F847">
            <v>30</v>
          </cell>
          <cell r="G847" t="str">
            <v>ZURICH SEGUROS</v>
          </cell>
          <cell r="H847">
            <v>0</v>
          </cell>
          <cell r="I847">
            <v>0</v>
          </cell>
          <cell r="J847">
            <v>0</v>
          </cell>
          <cell r="K847">
            <v>0</v>
          </cell>
          <cell r="L847">
            <v>0</v>
          </cell>
          <cell r="M847">
            <v>0</v>
          </cell>
          <cell r="N847">
            <v>0</v>
          </cell>
          <cell r="O847">
            <v>0</v>
          </cell>
          <cell r="P847">
            <v>0</v>
          </cell>
          <cell r="Q847">
            <v>0</v>
          </cell>
          <cell r="S847">
            <v>0</v>
          </cell>
          <cell r="W847">
            <v>0</v>
          </cell>
          <cell r="X847">
            <v>0</v>
          </cell>
          <cell r="AA847">
            <v>0</v>
          </cell>
          <cell r="AB847">
            <v>0</v>
          </cell>
          <cell r="AE847">
            <v>951</v>
          </cell>
          <cell r="AF847">
            <v>30</v>
          </cell>
          <cell r="AG847" t="str">
            <v>ZURICH SEGUROS</v>
          </cell>
          <cell r="AH847">
            <v>0</v>
          </cell>
          <cell r="AI847">
            <v>0</v>
          </cell>
        </row>
        <row r="848">
          <cell r="A848">
            <v>95131</v>
          </cell>
          <cell r="B848" t="e">
            <v>#N/A</v>
          </cell>
          <cell r="C848" t="e">
            <v>#N/A</v>
          </cell>
          <cell r="D848">
            <v>95131</v>
          </cell>
          <cell r="E848">
            <v>951</v>
          </cell>
          <cell r="F848">
            <v>31</v>
          </cell>
          <cell r="G848" t="str">
            <v>SEGUROS BANORTE GENERALI</v>
          </cell>
          <cell r="H848">
            <v>0</v>
          </cell>
          <cell r="I848">
            <v>0</v>
          </cell>
          <cell r="J848">
            <v>0</v>
          </cell>
          <cell r="K848">
            <v>0</v>
          </cell>
          <cell r="L848">
            <v>0</v>
          </cell>
          <cell r="M848">
            <v>0</v>
          </cell>
          <cell r="N848">
            <v>0</v>
          </cell>
          <cell r="O848">
            <v>0</v>
          </cell>
          <cell r="P848">
            <v>0</v>
          </cell>
          <cell r="Q848">
            <v>0</v>
          </cell>
          <cell r="S848">
            <v>0</v>
          </cell>
          <cell r="W848">
            <v>0</v>
          </cell>
          <cell r="X848">
            <v>0</v>
          </cell>
          <cell r="AA848">
            <v>0</v>
          </cell>
          <cell r="AB848">
            <v>0</v>
          </cell>
          <cell r="AE848">
            <v>951</v>
          </cell>
          <cell r="AF848">
            <v>31</v>
          </cell>
          <cell r="AG848" t="str">
            <v>SEGUROS BANORTE GENERALI</v>
          </cell>
          <cell r="AH848">
            <v>0</v>
          </cell>
          <cell r="AI848">
            <v>0</v>
          </cell>
        </row>
        <row r="849">
          <cell r="A849">
            <v>95132</v>
          </cell>
          <cell r="B849" t="e">
            <v>#N/A</v>
          </cell>
          <cell r="C849" t="e">
            <v>#N/A</v>
          </cell>
          <cell r="D849">
            <v>95132</v>
          </cell>
          <cell r="E849">
            <v>951</v>
          </cell>
          <cell r="F849">
            <v>32</v>
          </cell>
          <cell r="G849" t="str">
            <v>SEGUROS ATLAS,S.A.</v>
          </cell>
          <cell r="H849">
            <v>0</v>
          </cell>
          <cell r="I849">
            <v>0</v>
          </cell>
          <cell r="J849">
            <v>0</v>
          </cell>
          <cell r="K849">
            <v>0</v>
          </cell>
          <cell r="L849">
            <v>0</v>
          </cell>
          <cell r="M849">
            <v>0</v>
          </cell>
          <cell r="N849">
            <v>0</v>
          </cell>
          <cell r="O849">
            <v>0</v>
          </cell>
          <cell r="P849">
            <v>0</v>
          </cell>
          <cell r="Q849">
            <v>0</v>
          </cell>
          <cell r="S849">
            <v>0</v>
          </cell>
          <cell r="W849">
            <v>0</v>
          </cell>
          <cell r="X849">
            <v>0</v>
          </cell>
          <cell r="AA849">
            <v>0</v>
          </cell>
          <cell r="AB849">
            <v>0</v>
          </cell>
          <cell r="AE849">
            <v>951</v>
          </cell>
          <cell r="AF849">
            <v>32</v>
          </cell>
          <cell r="AG849" t="str">
            <v>SEGUROS ATLAS,S.A.</v>
          </cell>
          <cell r="AH849">
            <v>0</v>
          </cell>
          <cell r="AI849">
            <v>0</v>
          </cell>
        </row>
        <row r="850">
          <cell r="A850">
            <v>95133</v>
          </cell>
          <cell r="B850" t="e">
            <v>#N/A</v>
          </cell>
          <cell r="C850" t="e">
            <v>#N/A</v>
          </cell>
          <cell r="D850">
            <v>95133</v>
          </cell>
          <cell r="E850">
            <v>951</v>
          </cell>
          <cell r="F850">
            <v>33</v>
          </cell>
          <cell r="G850" t="str">
            <v>SEGUROS AFIRME</v>
          </cell>
          <cell r="H850">
            <v>0</v>
          </cell>
          <cell r="I850">
            <v>0</v>
          </cell>
          <cell r="J850">
            <v>0</v>
          </cell>
          <cell r="K850">
            <v>0</v>
          </cell>
          <cell r="L850">
            <v>0</v>
          </cell>
          <cell r="M850">
            <v>0</v>
          </cell>
          <cell r="N850">
            <v>0</v>
          </cell>
          <cell r="O850">
            <v>0</v>
          </cell>
          <cell r="P850">
            <v>0</v>
          </cell>
          <cell r="Q850">
            <v>0</v>
          </cell>
          <cell r="S850">
            <v>0</v>
          </cell>
          <cell r="W850">
            <v>0</v>
          </cell>
          <cell r="X850">
            <v>0</v>
          </cell>
          <cell r="AA850">
            <v>0</v>
          </cell>
          <cell r="AB850">
            <v>0</v>
          </cell>
          <cell r="AE850">
            <v>951</v>
          </cell>
          <cell r="AF850">
            <v>33</v>
          </cell>
          <cell r="AG850" t="str">
            <v>SEGUROS AFIRME</v>
          </cell>
          <cell r="AH850">
            <v>0</v>
          </cell>
          <cell r="AI850">
            <v>0</v>
          </cell>
        </row>
        <row r="851">
          <cell r="A851">
            <v>95134</v>
          </cell>
          <cell r="B851" t="e">
            <v>#N/A</v>
          </cell>
          <cell r="C851" t="e">
            <v>#N/A</v>
          </cell>
          <cell r="D851">
            <v>95134</v>
          </cell>
          <cell r="E851">
            <v>951</v>
          </cell>
          <cell r="F851">
            <v>34</v>
          </cell>
          <cell r="G851" t="str">
            <v>SEGUROS BANCOMER</v>
          </cell>
          <cell r="H851">
            <v>0</v>
          </cell>
          <cell r="I851">
            <v>0</v>
          </cell>
          <cell r="J851">
            <v>0</v>
          </cell>
          <cell r="K851">
            <v>0</v>
          </cell>
          <cell r="L851">
            <v>0</v>
          </cell>
          <cell r="M851">
            <v>0</v>
          </cell>
          <cell r="N851">
            <v>0</v>
          </cell>
          <cell r="O851">
            <v>0</v>
          </cell>
          <cell r="P851">
            <v>0</v>
          </cell>
          <cell r="Q851">
            <v>0</v>
          </cell>
          <cell r="S851">
            <v>0</v>
          </cell>
          <cell r="W851">
            <v>0</v>
          </cell>
          <cell r="X851">
            <v>0</v>
          </cell>
          <cell r="AA851">
            <v>0</v>
          </cell>
          <cell r="AB851">
            <v>0</v>
          </cell>
          <cell r="AE851">
            <v>951</v>
          </cell>
          <cell r="AF851">
            <v>34</v>
          </cell>
          <cell r="AG851" t="str">
            <v>SEGUROS BANCOMER</v>
          </cell>
          <cell r="AH851">
            <v>0</v>
          </cell>
          <cell r="AI851">
            <v>0</v>
          </cell>
        </row>
        <row r="852">
          <cell r="A852">
            <v>95135</v>
          </cell>
          <cell r="B852" t="e">
            <v>#N/A</v>
          </cell>
          <cell r="C852" t="e">
            <v>#N/A</v>
          </cell>
          <cell r="D852">
            <v>95135</v>
          </cell>
          <cell r="E852">
            <v>951</v>
          </cell>
          <cell r="F852">
            <v>35</v>
          </cell>
          <cell r="G852" t="str">
            <v>10% INFRACCIONES D/TRANSITO ELECTRONICAS</v>
          </cell>
          <cell r="H852">
            <v>0</v>
          </cell>
          <cell r="I852">
            <v>0</v>
          </cell>
          <cell r="J852">
            <v>0</v>
          </cell>
          <cell r="K852">
            <v>0</v>
          </cell>
          <cell r="L852">
            <v>0</v>
          </cell>
          <cell r="M852">
            <v>0</v>
          </cell>
          <cell r="N852">
            <v>0</v>
          </cell>
          <cell r="O852">
            <v>0</v>
          </cell>
          <cell r="P852">
            <v>0</v>
          </cell>
          <cell r="Q852">
            <v>0</v>
          </cell>
          <cell r="S852">
            <v>0</v>
          </cell>
          <cell r="W852">
            <v>0</v>
          </cell>
          <cell r="X852">
            <v>0</v>
          </cell>
          <cell r="AA852">
            <v>0</v>
          </cell>
          <cell r="AB852">
            <v>0</v>
          </cell>
          <cell r="AE852">
            <v>951</v>
          </cell>
          <cell r="AF852">
            <v>35</v>
          </cell>
          <cell r="AG852" t="str">
            <v>10% INFRACCIONES D/TRANSITO ELECTRONICAS</v>
          </cell>
          <cell r="AH852">
            <v>0</v>
          </cell>
          <cell r="AI852">
            <v>0</v>
          </cell>
        </row>
        <row r="853">
          <cell r="A853">
            <v>95136</v>
          </cell>
          <cell r="B853" t="e">
            <v>#N/A</v>
          </cell>
          <cell r="C853" t="e">
            <v>#N/A</v>
          </cell>
          <cell r="D853">
            <v>95136</v>
          </cell>
          <cell r="E853">
            <v>951</v>
          </cell>
          <cell r="F853">
            <v>36</v>
          </cell>
          <cell r="G853" t="str">
            <v>SUBSIDIO REC.DERECHOS CTRL.VEH.PTE.AÑO</v>
          </cell>
          <cell r="H853">
            <v>0</v>
          </cell>
          <cell r="I853">
            <v>0</v>
          </cell>
          <cell r="J853">
            <v>0</v>
          </cell>
          <cell r="K853">
            <v>0</v>
          </cell>
          <cell r="L853">
            <v>0</v>
          </cell>
          <cell r="M853">
            <v>0</v>
          </cell>
          <cell r="N853">
            <v>0</v>
          </cell>
          <cell r="O853">
            <v>0</v>
          </cell>
          <cell r="P853">
            <v>0</v>
          </cell>
          <cell r="Q853">
            <v>0</v>
          </cell>
          <cell r="S853">
            <v>0</v>
          </cell>
          <cell r="W853">
            <v>0</v>
          </cell>
          <cell r="X853">
            <v>0</v>
          </cell>
          <cell r="AA853">
            <v>0</v>
          </cell>
          <cell r="AB853">
            <v>0</v>
          </cell>
          <cell r="AE853">
            <v>951</v>
          </cell>
          <cell r="AF853">
            <v>36</v>
          </cell>
          <cell r="AG853" t="str">
            <v>SUBSIDIO REC.DERECHOS CTRL.VEH.PTE.AÑO</v>
          </cell>
          <cell r="AH853">
            <v>0</v>
          </cell>
          <cell r="AI853">
            <v>0</v>
          </cell>
        </row>
        <row r="854">
          <cell r="A854">
            <v>95137</v>
          </cell>
          <cell r="B854" t="e">
            <v>#N/A</v>
          </cell>
          <cell r="C854" t="e">
            <v>#N/A</v>
          </cell>
          <cell r="D854">
            <v>95137</v>
          </cell>
          <cell r="E854">
            <v>951</v>
          </cell>
          <cell r="F854">
            <v>37</v>
          </cell>
          <cell r="G854" t="str">
            <v>1ER SORTEO ABRE UNA PTA.A LA SUERTE(REF)</v>
          </cell>
          <cell r="H854">
            <v>0</v>
          </cell>
          <cell r="I854">
            <v>0</v>
          </cell>
          <cell r="J854">
            <v>0</v>
          </cell>
          <cell r="K854">
            <v>0</v>
          </cell>
          <cell r="L854">
            <v>0</v>
          </cell>
          <cell r="M854">
            <v>0</v>
          </cell>
          <cell r="N854">
            <v>0</v>
          </cell>
          <cell r="O854">
            <v>0</v>
          </cell>
          <cell r="P854">
            <v>0</v>
          </cell>
          <cell r="Q854">
            <v>0</v>
          </cell>
          <cell r="S854">
            <v>0</v>
          </cell>
          <cell r="W854">
            <v>0</v>
          </cell>
          <cell r="X854">
            <v>0</v>
          </cell>
          <cell r="AA854">
            <v>0</v>
          </cell>
          <cell r="AB854">
            <v>0</v>
          </cell>
          <cell r="AE854">
            <v>951</v>
          </cell>
          <cell r="AF854">
            <v>37</v>
          </cell>
          <cell r="AG854" t="str">
            <v>1ER SORTEO ABRE UNA PTA.A LA SUERTE(REF)</v>
          </cell>
          <cell r="AH854">
            <v>0</v>
          </cell>
          <cell r="AI854">
            <v>0</v>
          </cell>
        </row>
        <row r="855">
          <cell r="A855">
            <v>95138</v>
          </cell>
          <cell r="B855" t="e">
            <v>#N/A</v>
          </cell>
          <cell r="C855" t="e">
            <v>#N/A</v>
          </cell>
          <cell r="D855">
            <v>95138</v>
          </cell>
          <cell r="E855">
            <v>951</v>
          </cell>
          <cell r="F855">
            <v>38</v>
          </cell>
          <cell r="G855" t="str">
            <v>1ER SORTEO ABRE UNA PTA.A LA SUERTE(LIC)</v>
          </cell>
          <cell r="H855">
            <v>0</v>
          </cell>
          <cell r="I855">
            <v>0</v>
          </cell>
          <cell r="J855">
            <v>0</v>
          </cell>
          <cell r="K855">
            <v>0</v>
          </cell>
          <cell r="L855">
            <v>0</v>
          </cell>
          <cell r="M855">
            <v>0</v>
          </cell>
          <cell r="N855">
            <v>0</v>
          </cell>
          <cell r="O855">
            <v>0</v>
          </cell>
          <cell r="P855">
            <v>0</v>
          </cell>
          <cell r="Q855">
            <v>0</v>
          </cell>
          <cell r="S855">
            <v>0</v>
          </cell>
          <cell r="W855">
            <v>0</v>
          </cell>
          <cell r="X855">
            <v>0</v>
          </cell>
          <cell r="AA855">
            <v>0</v>
          </cell>
          <cell r="AB855">
            <v>0</v>
          </cell>
          <cell r="AE855">
            <v>951</v>
          </cell>
          <cell r="AF855">
            <v>38</v>
          </cell>
          <cell r="AG855" t="str">
            <v>1ER SORTEO ABRE UNA PTA.A LA SUERTE(LIC)</v>
          </cell>
          <cell r="AH855">
            <v>0</v>
          </cell>
          <cell r="AI855">
            <v>0</v>
          </cell>
        </row>
        <row r="856">
          <cell r="A856">
            <v>95139</v>
          </cell>
          <cell r="B856" t="e">
            <v>#N/A</v>
          </cell>
          <cell r="C856" t="e">
            <v>#N/A</v>
          </cell>
          <cell r="D856">
            <v>95139</v>
          </cell>
          <cell r="E856">
            <v>951</v>
          </cell>
          <cell r="F856">
            <v>39</v>
          </cell>
          <cell r="G856" t="str">
            <v>SERVICIOS DE MENSAJERIA</v>
          </cell>
          <cell r="H856">
            <v>0</v>
          </cell>
          <cell r="I856">
            <v>0</v>
          </cell>
          <cell r="J856">
            <v>0</v>
          </cell>
          <cell r="K856">
            <v>0</v>
          </cell>
          <cell r="L856">
            <v>0</v>
          </cell>
          <cell r="M856">
            <v>0</v>
          </cell>
          <cell r="N856">
            <v>0</v>
          </cell>
          <cell r="O856">
            <v>0</v>
          </cell>
          <cell r="P856">
            <v>0</v>
          </cell>
          <cell r="Q856">
            <v>0</v>
          </cell>
          <cell r="S856">
            <v>0</v>
          </cell>
          <cell r="W856">
            <v>0</v>
          </cell>
          <cell r="X856">
            <v>0</v>
          </cell>
          <cell r="AA856">
            <v>0</v>
          </cell>
          <cell r="AB856">
            <v>0</v>
          </cell>
          <cell r="AE856">
            <v>951</v>
          </cell>
          <cell r="AF856">
            <v>39</v>
          </cell>
          <cell r="AG856" t="str">
            <v>SERVICIOS DE MENSAJERIA</v>
          </cell>
          <cell r="AH856">
            <v>0</v>
          </cell>
          <cell r="AI856">
            <v>0</v>
          </cell>
        </row>
        <row r="857">
          <cell r="A857">
            <v>95140</v>
          </cell>
          <cell r="B857" t="e">
            <v>#N/A</v>
          </cell>
          <cell r="C857" t="e">
            <v>#N/A</v>
          </cell>
          <cell r="D857">
            <v>95140</v>
          </cell>
          <cell r="E857">
            <v>951</v>
          </cell>
          <cell r="F857">
            <v>40</v>
          </cell>
          <cell r="G857" t="str">
            <v>90% INFRACC.TRANSITO AREA METROPOLITANA</v>
          </cell>
          <cell r="H857">
            <v>0</v>
          </cell>
          <cell r="I857">
            <v>0</v>
          </cell>
          <cell r="J857">
            <v>0</v>
          </cell>
          <cell r="K857">
            <v>0</v>
          </cell>
          <cell r="L857">
            <v>0</v>
          </cell>
          <cell r="M857">
            <v>0</v>
          </cell>
          <cell r="N857">
            <v>0</v>
          </cell>
          <cell r="O857">
            <v>0</v>
          </cell>
          <cell r="P857">
            <v>0</v>
          </cell>
          <cell r="Q857">
            <v>0</v>
          </cell>
          <cell r="S857">
            <v>0</v>
          </cell>
          <cell r="W857">
            <v>0</v>
          </cell>
          <cell r="X857">
            <v>0</v>
          </cell>
          <cell r="AA857">
            <v>0</v>
          </cell>
          <cell r="AB857">
            <v>0</v>
          </cell>
          <cell r="AE857">
            <v>951</v>
          </cell>
          <cell r="AF857">
            <v>40</v>
          </cell>
          <cell r="AG857" t="str">
            <v>90% INFRACC.TRANSITO AREA METROPOLITANA</v>
          </cell>
          <cell r="AH857">
            <v>0</v>
          </cell>
          <cell r="AI857">
            <v>0</v>
          </cell>
        </row>
        <row r="858">
          <cell r="A858">
            <v>95141</v>
          </cell>
          <cell r="B858" t="e">
            <v>#N/A</v>
          </cell>
          <cell r="C858" t="e">
            <v>#N/A</v>
          </cell>
          <cell r="D858">
            <v>95141</v>
          </cell>
          <cell r="E858">
            <v>951</v>
          </cell>
          <cell r="F858">
            <v>41</v>
          </cell>
          <cell r="G858" t="str">
            <v>90% INFRACCIONES D/TRANSITO ELECTRONICAS</v>
          </cell>
          <cell r="H858">
            <v>0</v>
          </cell>
          <cell r="I858">
            <v>0</v>
          </cell>
          <cell r="J858">
            <v>0</v>
          </cell>
          <cell r="K858">
            <v>0</v>
          </cell>
          <cell r="L858">
            <v>0</v>
          </cell>
          <cell r="M858">
            <v>0</v>
          </cell>
          <cell r="N858">
            <v>0</v>
          </cell>
          <cell r="O858">
            <v>0</v>
          </cell>
          <cell r="P858">
            <v>0</v>
          </cell>
          <cell r="Q858">
            <v>0</v>
          </cell>
          <cell r="S858">
            <v>0</v>
          </cell>
          <cell r="W858">
            <v>0</v>
          </cell>
          <cell r="X858">
            <v>0</v>
          </cell>
          <cell r="AA858">
            <v>0</v>
          </cell>
          <cell r="AB858">
            <v>0</v>
          </cell>
          <cell r="AE858">
            <v>951</v>
          </cell>
          <cell r="AF858">
            <v>41</v>
          </cell>
          <cell r="AG858" t="str">
            <v>90% INFRACCIONES D/TRANSITO ELECTRONICAS</v>
          </cell>
          <cell r="AH858">
            <v>0</v>
          </cell>
          <cell r="AI858">
            <v>0</v>
          </cell>
        </row>
        <row r="859">
          <cell r="A859">
            <v>95142</v>
          </cell>
          <cell r="B859" t="e">
            <v>#N/A</v>
          </cell>
          <cell r="C859" t="e">
            <v>#N/A</v>
          </cell>
          <cell r="D859">
            <v>95142</v>
          </cell>
          <cell r="E859">
            <v>951</v>
          </cell>
          <cell r="F859">
            <v>42</v>
          </cell>
          <cell r="G859" t="str">
            <v>SUBSIDIO BAJAS VEH MOTOR PRODIAT 100%</v>
          </cell>
          <cell r="H859">
            <v>0</v>
          </cell>
          <cell r="I859">
            <v>0</v>
          </cell>
          <cell r="J859">
            <v>0</v>
          </cell>
          <cell r="K859">
            <v>0</v>
          </cell>
          <cell r="L859">
            <v>0</v>
          </cell>
          <cell r="M859">
            <v>0</v>
          </cell>
          <cell r="N859">
            <v>0</v>
          </cell>
          <cell r="O859">
            <v>0</v>
          </cell>
          <cell r="P859">
            <v>0</v>
          </cell>
          <cell r="Q859">
            <v>0</v>
          </cell>
          <cell r="S859">
            <v>0</v>
          </cell>
          <cell r="W859">
            <v>0</v>
          </cell>
          <cell r="X859">
            <v>0</v>
          </cell>
          <cell r="AA859">
            <v>0</v>
          </cell>
          <cell r="AB859">
            <v>0</v>
          </cell>
          <cell r="AE859">
            <v>951</v>
          </cell>
          <cell r="AF859">
            <v>42</v>
          </cell>
          <cell r="AG859" t="str">
            <v>SUBSIDIO BAJAS VEH MOTOR PRODIAT 100%</v>
          </cell>
          <cell r="AH859">
            <v>0</v>
          </cell>
          <cell r="AI859">
            <v>0</v>
          </cell>
        </row>
        <row r="860">
          <cell r="A860">
            <v>95143</v>
          </cell>
          <cell r="B860" t="e">
            <v>#N/A</v>
          </cell>
          <cell r="C860" t="e">
            <v>#N/A</v>
          </cell>
          <cell r="D860">
            <v>95143</v>
          </cell>
          <cell r="E860">
            <v>951</v>
          </cell>
          <cell r="F860">
            <v>43</v>
          </cell>
          <cell r="G860" t="str">
            <v>SUB.SANCIONES REFRENDO VEH.PRODIAT 100%</v>
          </cell>
          <cell r="H860">
            <v>0</v>
          </cell>
          <cell r="I860">
            <v>0</v>
          </cell>
          <cell r="J860">
            <v>0</v>
          </cell>
          <cell r="K860">
            <v>0</v>
          </cell>
          <cell r="L860">
            <v>0</v>
          </cell>
          <cell r="M860">
            <v>0</v>
          </cell>
          <cell r="N860">
            <v>0</v>
          </cell>
          <cell r="O860">
            <v>0</v>
          </cell>
          <cell r="P860">
            <v>0</v>
          </cell>
          <cell r="Q860">
            <v>0</v>
          </cell>
          <cell r="S860">
            <v>0</v>
          </cell>
          <cell r="W860">
            <v>0</v>
          </cell>
          <cell r="X860">
            <v>0</v>
          </cell>
          <cell r="AA860">
            <v>0</v>
          </cell>
          <cell r="AB860">
            <v>0</v>
          </cell>
          <cell r="AE860">
            <v>951</v>
          </cell>
          <cell r="AF860">
            <v>43</v>
          </cell>
          <cell r="AG860" t="str">
            <v>SUB.SANCIONES REFRENDO VEH.PRODIAT 100%</v>
          </cell>
          <cell r="AH860">
            <v>0</v>
          </cell>
          <cell r="AI860">
            <v>0</v>
          </cell>
        </row>
        <row r="861">
          <cell r="A861">
            <v>95144</v>
          </cell>
          <cell r="B861" t="e">
            <v>#N/A</v>
          </cell>
          <cell r="C861" t="e">
            <v>#N/A</v>
          </cell>
          <cell r="D861">
            <v>95144</v>
          </cell>
          <cell r="E861">
            <v>951</v>
          </cell>
          <cell r="F861">
            <v>44</v>
          </cell>
          <cell r="G861" t="str">
            <v>SUB.INSC.Y REF.VEH.PTE.AÑO PRODIAT 100%</v>
          </cell>
          <cell r="H861">
            <v>0</v>
          </cell>
          <cell r="I861">
            <v>0</v>
          </cell>
          <cell r="J861">
            <v>0</v>
          </cell>
          <cell r="K861">
            <v>0</v>
          </cell>
          <cell r="L861">
            <v>0</v>
          </cell>
          <cell r="M861">
            <v>0</v>
          </cell>
          <cell r="N861">
            <v>0</v>
          </cell>
          <cell r="O861">
            <v>0</v>
          </cell>
          <cell r="P861">
            <v>0</v>
          </cell>
          <cell r="Q861">
            <v>0</v>
          </cell>
          <cell r="S861">
            <v>0</v>
          </cell>
          <cell r="W861">
            <v>0</v>
          </cell>
          <cell r="X861">
            <v>0</v>
          </cell>
          <cell r="AA861">
            <v>0</v>
          </cell>
          <cell r="AB861">
            <v>0</v>
          </cell>
          <cell r="AE861">
            <v>951</v>
          </cell>
          <cell r="AF861">
            <v>44</v>
          </cell>
          <cell r="AG861" t="str">
            <v>SUB.INSC.Y REF.VEH.PTE.AÑO PRODIAT 100%</v>
          </cell>
          <cell r="AH861">
            <v>0</v>
          </cell>
          <cell r="AI861">
            <v>0</v>
          </cell>
        </row>
        <row r="862">
          <cell r="A862">
            <v>95145</v>
          </cell>
          <cell r="B862" t="e">
            <v>#N/A</v>
          </cell>
          <cell r="C862" t="e">
            <v>#N/A</v>
          </cell>
          <cell r="D862">
            <v>95145</v>
          </cell>
          <cell r="E862">
            <v>951</v>
          </cell>
          <cell r="F862">
            <v>45</v>
          </cell>
          <cell r="G862" t="str">
            <v>SUBSIDIO INSC.Y REF.VEH.REZ.PRODIAT 50%</v>
          </cell>
          <cell r="H862">
            <v>0</v>
          </cell>
          <cell r="I862">
            <v>0</v>
          </cell>
          <cell r="J862">
            <v>0</v>
          </cell>
          <cell r="K862">
            <v>0</v>
          </cell>
          <cell r="L862">
            <v>0</v>
          </cell>
          <cell r="M862">
            <v>0</v>
          </cell>
          <cell r="N862">
            <v>0</v>
          </cell>
          <cell r="O862">
            <v>0</v>
          </cell>
          <cell r="P862">
            <v>0</v>
          </cell>
          <cell r="Q862">
            <v>0</v>
          </cell>
          <cell r="S862">
            <v>0</v>
          </cell>
          <cell r="W862">
            <v>0</v>
          </cell>
          <cell r="X862">
            <v>0</v>
          </cell>
          <cell r="AA862">
            <v>0</v>
          </cell>
          <cell r="AB862">
            <v>0</v>
          </cell>
          <cell r="AE862">
            <v>951</v>
          </cell>
          <cell r="AF862">
            <v>45</v>
          </cell>
          <cell r="AG862" t="str">
            <v>SUBSIDIO INSC.Y REF.VEH.REZ.PRODIAT 50%</v>
          </cell>
          <cell r="AH862">
            <v>0</v>
          </cell>
          <cell r="AI862">
            <v>0</v>
          </cell>
        </row>
        <row r="863">
          <cell r="A863">
            <v>95146</v>
          </cell>
          <cell r="B863" t="e">
            <v>#N/A</v>
          </cell>
          <cell r="C863" t="e">
            <v>#N/A</v>
          </cell>
          <cell r="D863">
            <v>95146</v>
          </cell>
          <cell r="E863">
            <v>951</v>
          </cell>
          <cell r="F863">
            <v>46</v>
          </cell>
          <cell r="G863" t="str">
            <v>SUB.PLACAS CIRCULACION VEH PRODIAT 100%</v>
          </cell>
          <cell r="H863">
            <v>0</v>
          </cell>
          <cell r="I863">
            <v>0</v>
          </cell>
          <cell r="J863">
            <v>0</v>
          </cell>
          <cell r="K863">
            <v>0</v>
          </cell>
          <cell r="L863">
            <v>0</v>
          </cell>
          <cell r="M863">
            <v>0</v>
          </cell>
          <cell r="N863">
            <v>0</v>
          </cell>
          <cell r="O863">
            <v>0</v>
          </cell>
          <cell r="P863">
            <v>0</v>
          </cell>
          <cell r="Q863">
            <v>0</v>
          </cell>
          <cell r="S863">
            <v>0</v>
          </cell>
          <cell r="W863">
            <v>0</v>
          </cell>
          <cell r="X863">
            <v>0</v>
          </cell>
          <cell r="AA863">
            <v>0</v>
          </cell>
          <cell r="AB863">
            <v>0</v>
          </cell>
          <cell r="AE863">
            <v>951</v>
          </cell>
          <cell r="AF863">
            <v>46</v>
          </cell>
          <cell r="AG863" t="str">
            <v>SUB.PLACAS CIRCULACION VEH PRODIAT 100%</v>
          </cell>
          <cell r="AH863">
            <v>0</v>
          </cell>
          <cell r="AI863">
            <v>0</v>
          </cell>
        </row>
        <row r="864">
          <cell r="A864">
            <v>95147</v>
          </cell>
          <cell r="B864" t="e">
            <v>#N/A</v>
          </cell>
          <cell r="C864" t="e">
            <v>#N/A</v>
          </cell>
          <cell r="D864">
            <v>95147</v>
          </cell>
          <cell r="E864">
            <v>951</v>
          </cell>
          <cell r="F864">
            <v>47</v>
          </cell>
          <cell r="G864" t="str">
            <v>COMPRA DE BASES DE LICITACIONES PUBLICAS</v>
          </cell>
          <cell r="H864">
            <v>0</v>
          </cell>
          <cell r="I864">
            <v>0</v>
          </cell>
          <cell r="J864">
            <v>0</v>
          </cell>
          <cell r="K864">
            <v>0</v>
          </cell>
          <cell r="L864">
            <v>0</v>
          </cell>
          <cell r="M864">
            <v>0</v>
          </cell>
          <cell r="N864">
            <v>0</v>
          </cell>
          <cell r="O864">
            <v>0</v>
          </cell>
          <cell r="P864">
            <v>0</v>
          </cell>
          <cell r="Q864">
            <v>0</v>
          </cell>
          <cell r="S864">
            <v>0</v>
          </cell>
          <cell r="W864">
            <v>0</v>
          </cell>
          <cell r="X864">
            <v>0</v>
          </cell>
          <cell r="AA864">
            <v>0</v>
          </cell>
          <cell r="AB864">
            <v>0</v>
          </cell>
          <cell r="AE864">
            <v>951</v>
          </cell>
          <cell r="AF864">
            <v>47</v>
          </cell>
          <cell r="AG864" t="str">
            <v>COMPRA DE BASES DE LICITACIONES PUBLICAS</v>
          </cell>
          <cell r="AH864">
            <v>0</v>
          </cell>
          <cell r="AI864">
            <v>0</v>
          </cell>
        </row>
        <row r="865">
          <cell r="A865">
            <v>95148</v>
          </cell>
          <cell r="B865" t="e">
            <v>#N/A</v>
          </cell>
          <cell r="C865" t="e">
            <v>#N/A</v>
          </cell>
          <cell r="D865">
            <v>95148</v>
          </cell>
          <cell r="E865">
            <v>951</v>
          </cell>
          <cell r="F865">
            <v>48</v>
          </cell>
          <cell r="G865" t="str">
            <v>SUBSIDIO BAJA VEHICULO DE MOTOR POR ROBO</v>
          </cell>
          <cell r="H865">
            <v>0</v>
          </cell>
          <cell r="I865">
            <v>0</v>
          </cell>
          <cell r="J865">
            <v>0</v>
          </cell>
          <cell r="K865">
            <v>0</v>
          </cell>
          <cell r="L865">
            <v>0</v>
          </cell>
          <cell r="M865">
            <v>0</v>
          </cell>
          <cell r="N865">
            <v>0</v>
          </cell>
          <cell r="O865">
            <v>0</v>
          </cell>
          <cell r="P865">
            <v>0</v>
          </cell>
          <cell r="Q865">
            <v>0</v>
          </cell>
          <cell r="S865">
            <v>0</v>
          </cell>
          <cell r="W865">
            <v>0</v>
          </cell>
          <cell r="X865">
            <v>0</v>
          </cell>
          <cell r="AA865">
            <v>0</v>
          </cell>
          <cell r="AB865">
            <v>0</v>
          </cell>
          <cell r="AE865">
            <v>951</v>
          </cell>
          <cell r="AF865">
            <v>48</v>
          </cell>
          <cell r="AG865" t="str">
            <v>SUBSIDIO BAJA VEHICULO DE MOTOR POR ROBO</v>
          </cell>
          <cell r="AH865">
            <v>0</v>
          </cell>
          <cell r="AI865">
            <v>0</v>
          </cell>
        </row>
        <row r="866">
          <cell r="A866">
            <v>95149</v>
          </cell>
          <cell r="B866" t="e">
            <v>#N/A</v>
          </cell>
          <cell r="C866" t="e">
            <v>#N/A</v>
          </cell>
          <cell r="D866">
            <v>95149</v>
          </cell>
          <cell r="E866">
            <v>951</v>
          </cell>
          <cell r="F866">
            <v>49</v>
          </cell>
          <cell r="G866" t="str">
            <v>SUBSIDIO REFRENDO REMOLQUE</v>
          </cell>
          <cell r="H866">
            <v>0</v>
          </cell>
          <cell r="I866">
            <v>0</v>
          </cell>
          <cell r="J866">
            <v>0</v>
          </cell>
          <cell r="K866">
            <v>0</v>
          </cell>
          <cell r="L866">
            <v>0</v>
          </cell>
          <cell r="M866">
            <v>0</v>
          </cell>
          <cell r="N866">
            <v>0</v>
          </cell>
          <cell r="O866">
            <v>0</v>
          </cell>
          <cell r="P866">
            <v>0</v>
          </cell>
          <cell r="Q866">
            <v>0</v>
          </cell>
          <cell r="S866">
            <v>0</v>
          </cell>
          <cell r="W866">
            <v>0</v>
          </cell>
          <cell r="X866">
            <v>0</v>
          </cell>
          <cell r="AA866">
            <v>0</v>
          </cell>
          <cell r="AB866">
            <v>0</v>
          </cell>
          <cell r="AE866">
            <v>951</v>
          </cell>
          <cell r="AF866">
            <v>49</v>
          </cell>
          <cell r="AG866" t="str">
            <v>SUBSIDIO REFRENDO REMOLQUE</v>
          </cell>
          <cell r="AH866">
            <v>0</v>
          </cell>
          <cell r="AI866">
            <v>0</v>
          </cell>
        </row>
        <row r="867">
          <cell r="A867">
            <v>95150</v>
          </cell>
          <cell r="B867" t="e">
            <v>#N/A</v>
          </cell>
          <cell r="C867" t="e">
            <v>#N/A</v>
          </cell>
          <cell r="D867">
            <v>95150</v>
          </cell>
          <cell r="E867">
            <v>951</v>
          </cell>
          <cell r="F867">
            <v>50</v>
          </cell>
          <cell r="G867" t="str">
            <v>SUBSIDIO REFRENDO MOTOCICLETA</v>
          </cell>
          <cell r="H867">
            <v>0</v>
          </cell>
          <cell r="I867">
            <v>0</v>
          </cell>
          <cell r="J867">
            <v>0</v>
          </cell>
          <cell r="K867">
            <v>0</v>
          </cell>
          <cell r="L867">
            <v>0</v>
          </cell>
          <cell r="M867">
            <v>0</v>
          </cell>
          <cell r="N867">
            <v>0</v>
          </cell>
          <cell r="O867">
            <v>0</v>
          </cell>
          <cell r="P867">
            <v>0</v>
          </cell>
          <cell r="Q867">
            <v>0</v>
          </cell>
          <cell r="S867">
            <v>0</v>
          </cell>
          <cell r="W867">
            <v>0</v>
          </cell>
          <cell r="X867">
            <v>0</v>
          </cell>
          <cell r="AA867">
            <v>0</v>
          </cell>
          <cell r="AB867">
            <v>0</v>
          </cell>
          <cell r="AE867">
            <v>951</v>
          </cell>
          <cell r="AF867">
            <v>50</v>
          </cell>
          <cell r="AG867" t="str">
            <v>SUBSIDIO REFRENDO MOTOCICLETA</v>
          </cell>
          <cell r="AH867">
            <v>0</v>
          </cell>
          <cell r="AI867">
            <v>0</v>
          </cell>
        </row>
        <row r="868">
          <cell r="A868">
            <v>95151</v>
          </cell>
          <cell r="B868" t="e">
            <v>#N/A</v>
          </cell>
          <cell r="C868" t="e">
            <v>#N/A</v>
          </cell>
          <cell r="D868">
            <v>95151</v>
          </cell>
          <cell r="E868">
            <v>951</v>
          </cell>
          <cell r="F868">
            <v>51</v>
          </cell>
          <cell r="G868" t="str">
            <v>SUBSIDIO LAMINAS REMOLQUE</v>
          </cell>
          <cell r="H868">
            <v>0</v>
          </cell>
          <cell r="I868">
            <v>0</v>
          </cell>
          <cell r="J868">
            <v>0</v>
          </cell>
          <cell r="K868">
            <v>0</v>
          </cell>
          <cell r="L868">
            <v>0</v>
          </cell>
          <cell r="M868">
            <v>0</v>
          </cell>
          <cell r="N868">
            <v>0</v>
          </cell>
          <cell r="O868">
            <v>0</v>
          </cell>
          <cell r="P868">
            <v>0</v>
          </cell>
          <cell r="Q868">
            <v>0</v>
          </cell>
          <cell r="S868">
            <v>0</v>
          </cell>
          <cell r="W868">
            <v>0</v>
          </cell>
          <cell r="X868">
            <v>0</v>
          </cell>
          <cell r="AA868">
            <v>0</v>
          </cell>
          <cell r="AB868">
            <v>0</v>
          </cell>
          <cell r="AE868">
            <v>951</v>
          </cell>
          <cell r="AF868">
            <v>51</v>
          </cell>
          <cell r="AG868" t="str">
            <v>SUBSIDIO LAMINAS REMOLQUE</v>
          </cell>
          <cell r="AH868">
            <v>0</v>
          </cell>
          <cell r="AI868">
            <v>0</v>
          </cell>
        </row>
        <row r="869">
          <cell r="A869">
            <v>95152</v>
          </cell>
          <cell r="B869" t="e">
            <v>#N/A</v>
          </cell>
          <cell r="C869" t="e">
            <v>#N/A</v>
          </cell>
          <cell r="D869">
            <v>95152</v>
          </cell>
          <cell r="E869">
            <v>951</v>
          </cell>
          <cell r="F869">
            <v>52</v>
          </cell>
          <cell r="G869" t="str">
            <v>SUBSIDIO LAMINAS MOTOCICLETA</v>
          </cell>
          <cell r="H869">
            <v>0</v>
          </cell>
          <cell r="I869">
            <v>0</v>
          </cell>
          <cell r="J869">
            <v>0</v>
          </cell>
          <cell r="K869">
            <v>0</v>
          </cell>
          <cell r="L869">
            <v>0</v>
          </cell>
          <cell r="M869">
            <v>0</v>
          </cell>
          <cell r="N869">
            <v>0</v>
          </cell>
          <cell r="O869">
            <v>0</v>
          </cell>
          <cell r="P869">
            <v>0</v>
          </cell>
          <cell r="Q869">
            <v>0</v>
          </cell>
          <cell r="S869">
            <v>0</v>
          </cell>
          <cell r="W869">
            <v>0</v>
          </cell>
          <cell r="X869">
            <v>0</v>
          </cell>
          <cell r="AA869">
            <v>0</v>
          </cell>
          <cell r="AB869">
            <v>0</v>
          </cell>
          <cell r="AE869">
            <v>951</v>
          </cell>
          <cell r="AF869">
            <v>52</v>
          </cell>
          <cell r="AG869" t="str">
            <v>SUBSIDIO LAMINAS MOTOCICLETA</v>
          </cell>
          <cell r="AH869">
            <v>0</v>
          </cell>
          <cell r="AI869">
            <v>0</v>
          </cell>
        </row>
        <row r="870">
          <cell r="A870">
            <v>95153</v>
          </cell>
          <cell r="B870" t="e">
            <v>#N/A</v>
          </cell>
          <cell r="C870" t="e">
            <v>#N/A</v>
          </cell>
          <cell r="D870">
            <v>95153</v>
          </cell>
          <cell r="E870">
            <v>951</v>
          </cell>
          <cell r="F870">
            <v>53</v>
          </cell>
          <cell r="G870" t="str">
            <v>EXPEDICION CONSTANCIA REGISTRO VEHICULAR</v>
          </cell>
          <cell r="H870">
            <v>0</v>
          </cell>
          <cell r="I870">
            <v>0</v>
          </cell>
          <cell r="J870">
            <v>0</v>
          </cell>
          <cell r="K870">
            <v>0</v>
          </cell>
          <cell r="L870">
            <v>0</v>
          </cell>
          <cell r="M870">
            <v>0</v>
          </cell>
          <cell r="N870">
            <v>0</v>
          </cell>
          <cell r="O870">
            <v>0</v>
          </cell>
          <cell r="P870">
            <v>0</v>
          </cell>
          <cell r="Q870">
            <v>0</v>
          </cell>
          <cell r="S870">
            <v>0</v>
          </cell>
          <cell r="W870">
            <v>0</v>
          </cell>
          <cell r="X870">
            <v>0</v>
          </cell>
          <cell r="AA870">
            <v>0</v>
          </cell>
          <cell r="AB870">
            <v>0</v>
          </cell>
          <cell r="AE870">
            <v>951</v>
          </cell>
          <cell r="AF870">
            <v>53</v>
          </cell>
          <cell r="AG870" t="str">
            <v>EXPEDICION CONSTANCIA REGISTRO VEHICULAR</v>
          </cell>
          <cell r="AH870">
            <v>0</v>
          </cell>
          <cell r="AI870">
            <v>0</v>
          </cell>
        </row>
        <row r="871">
          <cell r="A871">
            <v>95154</v>
          </cell>
          <cell r="B871" t="e">
            <v>#N/A</v>
          </cell>
          <cell r="C871" t="e">
            <v>#N/A</v>
          </cell>
          <cell r="D871">
            <v>95154</v>
          </cell>
          <cell r="E871">
            <v>951</v>
          </cell>
          <cell r="F871">
            <v>54</v>
          </cell>
          <cell r="G871" t="str">
            <v>REPOSICION CONSTANCIA REGISTRO VEHICULAR</v>
          </cell>
          <cell r="H871">
            <v>0</v>
          </cell>
          <cell r="I871">
            <v>0</v>
          </cell>
          <cell r="J871">
            <v>0</v>
          </cell>
          <cell r="K871">
            <v>0</v>
          </cell>
          <cell r="L871">
            <v>0</v>
          </cell>
          <cell r="M871">
            <v>0</v>
          </cell>
          <cell r="N871">
            <v>0</v>
          </cell>
          <cell r="O871">
            <v>0</v>
          </cell>
          <cell r="P871">
            <v>0</v>
          </cell>
          <cell r="Q871">
            <v>0</v>
          </cell>
          <cell r="S871">
            <v>0</v>
          </cell>
          <cell r="W871">
            <v>0</v>
          </cell>
          <cell r="X871">
            <v>0</v>
          </cell>
          <cell r="AA871">
            <v>0</v>
          </cell>
          <cell r="AB871">
            <v>0</v>
          </cell>
          <cell r="AE871">
            <v>951</v>
          </cell>
          <cell r="AF871">
            <v>54</v>
          </cell>
          <cell r="AG871" t="str">
            <v>REPOSICION CONSTANCIA REGISTRO VEHICULAR</v>
          </cell>
          <cell r="AH871">
            <v>0</v>
          </cell>
          <cell r="AI871">
            <v>0</v>
          </cell>
        </row>
        <row r="872">
          <cell r="A872">
            <v>95155</v>
          </cell>
          <cell r="B872" t="e">
            <v>#N/A</v>
          </cell>
          <cell r="C872" t="e">
            <v>#N/A</v>
          </cell>
          <cell r="D872">
            <v>95155</v>
          </cell>
          <cell r="E872">
            <v>951</v>
          </cell>
          <cell r="F872">
            <v>55</v>
          </cell>
          <cell r="G872" t="str">
            <v>SUBSIDIO CONSTANCIA REGISTRO VEHICULAR</v>
          </cell>
          <cell r="H872">
            <v>0</v>
          </cell>
          <cell r="I872">
            <v>0</v>
          </cell>
          <cell r="J872">
            <v>0</v>
          </cell>
          <cell r="K872">
            <v>0</v>
          </cell>
          <cell r="L872">
            <v>0</v>
          </cell>
          <cell r="M872">
            <v>0</v>
          </cell>
          <cell r="N872">
            <v>0</v>
          </cell>
          <cell r="O872">
            <v>0</v>
          </cell>
          <cell r="P872">
            <v>0</v>
          </cell>
          <cell r="Q872">
            <v>0</v>
          </cell>
          <cell r="S872">
            <v>0</v>
          </cell>
          <cell r="W872">
            <v>0</v>
          </cell>
          <cell r="X872">
            <v>0</v>
          </cell>
          <cell r="AA872">
            <v>0</v>
          </cell>
          <cell r="AB872">
            <v>0</v>
          </cell>
          <cell r="AE872">
            <v>951</v>
          </cell>
          <cell r="AF872">
            <v>55</v>
          </cell>
          <cell r="AG872" t="str">
            <v>SUBSIDIO CONSTANCIA REGISTRO VEHICULAR</v>
          </cell>
          <cell r="AH872">
            <v>0</v>
          </cell>
          <cell r="AI872">
            <v>0</v>
          </cell>
        </row>
        <row r="873">
          <cell r="A873">
            <v>95156</v>
          </cell>
          <cell r="B873" t="e">
            <v>#N/A</v>
          </cell>
          <cell r="C873" t="e">
            <v>#N/A</v>
          </cell>
          <cell r="D873">
            <v>95156</v>
          </cell>
          <cell r="E873">
            <v>951</v>
          </cell>
          <cell r="F873">
            <v>56</v>
          </cell>
          <cell r="G873" t="str">
            <v>SUBSIDIO REFRENDO POR ROBO</v>
          </cell>
          <cell r="H873">
            <v>0</v>
          </cell>
          <cell r="I873">
            <v>0</v>
          </cell>
          <cell r="J873">
            <v>0</v>
          </cell>
          <cell r="K873">
            <v>0</v>
          </cell>
          <cell r="L873">
            <v>0</v>
          </cell>
          <cell r="M873">
            <v>0</v>
          </cell>
          <cell r="N873">
            <v>0</v>
          </cell>
          <cell r="O873">
            <v>0</v>
          </cell>
          <cell r="P873">
            <v>0</v>
          </cell>
          <cell r="Q873">
            <v>0</v>
          </cell>
          <cell r="S873">
            <v>0</v>
          </cell>
          <cell r="W873">
            <v>0</v>
          </cell>
          <cell r="X873">
            <v>0</v>
          </cell>
          <cell r="AA873">
            <v>0</v>
          </cell>
          <cell r="AB873">
            <v>0</v>
          </cell>
          <cell r="AE873">
            <v>951</v>
          </cell>
          <cell r="AF873">
            <v>56</v>
          </cell>
          <cell r="AG873" t="str">
            <v>SUBSIDIO REFRENDO POR ROBO</v>
          </cell>
          <cell r="AH873">
            <v>0</v>
          </cell>
          <cell r="AI873">
            <v>0</v>
          </cell>
        </row>
        <row r="874">
          <cell r="A874">
            <v>95157</v>
          </cell>
          <cell r="B874" t="e">
            <v>#N/A</v>
          </cell>
          <cell r="C874" t="e">
            <v>#N/A</v>
          </cell>
          <cell r="D874">
            <v>95157</v>
          </cell>
          <cell r="E874">
            <v>951</v>
          </cell>
          <cell r="F874">
            <v>57</v>
          </cell>
          <cell r="G874" t="str">
            <v>SUBSIDIO BAJA POR PERDIDA</v>
          </cell>
          <cell r="H874">
            <v>0</v>
          </cell>
          <cell r="I874">
            <v>0</v>
          </cell>
          <cell r="J874">
            <v>0</v>
          </cell>
          <cell r="K874">
            <v>0</v>
          </cell>
          <cell r="L874">
            <v>0</v>
          </cell>
          <cell r="M874">
            <v>0</v>
          </cell>
          <cell r="N874">
            <v>0</v>
          </cell>
          <cell r="O874">
            <v>0</v>
          </cell>
          <cell r="P874">
            <v>0</v>
          </cell>
          <cell r="Q874">
            <v>0</v>
          </cell>
          <cell r="S874">
            <v>0</v>
          </cell>
          <cell r="W874">
            <v>0</v>
          </cell>
          <cell r="X874">
            <v>0</v>
          </cell>
          <cell r="AA874">
            <v>0</v>
          </cell>
          <cell r="AB874">
            <v>0</v>
          </cell>
          <cell r="AE874">
            <v>951</v>
          </cell>
          <cell r="AF874">
            <v>57</v>
          </cell>
          <cell r="AG874" t="str">
            <v>SUBSIDIO BAJA POR PERDIDA</v>
          </cell>
          <cell r="AH874">
            <v>0</v>
          </cell>
          <cell r="AI874">
            <v>0</v>
          </cell>
        </row>
        <row r="875">
          <cell r="A875">
            <v>95158</v>
          </cell>
          <cell r="B875" t="e">
            <v>#N/A</v>
          </cell>
          <cell r="C875" t="e">
            <v>#N/A</v>
          </cell>
          <cell r="D875">
            <v>95158</v>
          </cell>
          <cell r="E875">
            <v>951</v>
          </cell>
          <cell r="F875">
            <v>58</v>
          </cell>
          <cell r="G875" t="str">
            <v>SUBSIDIO REFRENDO POR PERDIDA</v>
          </cell>
          <cell r="H875">
            <v>0</v>
          </cell>
          <cell r="I875">
            <v>0</v>
          </cell>
          <cell r="J875">
            <v>0</v>
          </cell>
          <cell r="K875">
            <v>0</v>
          </cell>
          <cell r="L875">
            <v>0</v>
          </cell>
          <cell r="M875">
            <v>0</v>
          </cell>
          <cell r="N875">
            <v>0</v>
          </cell>
          <cell r="O875">
            <v>0</v>
          </cell>
          <cell r="P875">
            <v>0</v>
          </cell>
          <cell r="Q875">
            <v>0</v>
          </cell>
          <cell r="S875">
            <v>0</v>
          </cell>
          <cell r="W875">
            <v>0</v>
          </cell>
          <cell r="X875">
            <v>0</v>
          </cell>
          <cell r="AA875">
            <v>0</v>
          </cell>
          <cell r="AB875">
            <v>0</v>
          </cell>
          <cell r="AE875">
            <v>951</v>
          </cell>
          <cell r="AF875">
            <v>58</v>
          </cell>
          <cell r="AG875" t="str">
            <v>SUBSIDIO REFRENDO POR PERDIDA</v>
          </cell>
          <cell r="AH875">
            <v>0</v>
          </cell>
          <cell r="AI875">
            <v>0</v>
          </cell>
        </row>
        <row r="876">
          <cell r="A876">
            <v>95159</v>
          </cell>
          <cell r="B876" t="e">
            <v>#N/A</v>
          </cell>
          <cell r="C876" t="e">
            <v>#N/A</v>
          </cell>
          <cell r="E876">
            <v>951</v>
          </cell>
          <cell r="F876">
            <v>59</v>
          </cell>
          <cell r="G876" t="str">
            <v>SUBSIDIO PAGO EN BANCO</v>
          </cell>
          <cell r="H876">
            <v>0</v>
          </cell>
          <cell r="I876">
            <v>0</v>
          </cell>
          <cell r="J876">
            <v>0</v>
          </cell>
          <cell r="K876">
            <v>0</v>
          </cell>
          <cell r="L876">
            <v>0</v>
          </cell>
          <cell r="M876">
            <v>0</v>
          </cell>
          <cell r="N876">
            <v>0</v>
          </cell>
          <cell r="O876">
            <v>0</v>
          </cell>
          <cell r="P876">
            <v>0</v>
          </cell>
          <cell r="Q876">
            <v>0</v>
          </cell>
          <cell r="S876">
            <v>0</v>
          </cell>
          <cell r="W876">
            <v>0</v>
          </cell>
          <cell r="X876">
            <v>0</v>
          </cell>
          <cell r="AA876">
            <v>0</v>
          </cell>
          <cell r="AB876">
            <v>0</v>
          </cell>
          <cell r="AE876">
            <v>951</v>
          </cell>
          <cell r="AF876">
            <v>59</v>
          </cell>
          <cell r="AG876" t="str">
            <v>SUBSIDIO PAGO EN BANCO</v>
          </cell>
          <cell r="AH876">
            <v>0</v>
          </cell>
          <cell r="AI876">
            <v>0</v>
          </cell>
        </row>
        <row r="877">
          <cell r="A877">
            <v>95160</v>
          </cell>
          <cell r="B877" t="e">
            <v>#N/A</v>
          </cell>
          <cell r="C877" t="e">
            <v>#N/A</v>
          </cell>
          <cell r="E877">
            <v>951</v>
          </cell>
          <cell r="F877">
            <v>60</v>
          </cell>
          <cell r="G877" t="str">
            <v>SUBSIDIO PAGO PORTAL WEB</v>
          </cell>
          <cell r="H877">
            <v>0</v>
          </cell>
          <cell r="I877">
            <v>0</v>
          </cell>
          <cell r="J877">
            <v>0</v>
          </cell>
          <cell r="K877">
            <v>0</v>
          </cell>
          <cell r="L877">
            <v>0</v>
          </cell>
          <cell r="M877">
            <v>0</v>
          </cell>
          <cell r="N877">
            <v>0</v>
          </cell>
          <cell r="O877">
            <v>0</v>
          </cell>
          <cell r="P877">
            <v>0</v>
          </cell>
          <cell r="Q877">
            <v>0</v>
          </cell>
          <cell r="S877">
            <v>0</v>
          </cell>
          <cell r="W877">
            <v>0</v>
          </cell>
          <cell r="X877">
            <v>0</v>
          </cell>
          <cell r="AA877">
            <v>0</v>
          </cell>
          <cell r="AB877">
            <v>0</v>
          </cell>
          <cell r="AE877">
            <v>951</v>
          </cell>
          <cell r="AF877">
            <v>60</v>
          </cell>
          <cell r="AG877" t="str">
            <v>SUBSIDIO PAGO PORTAL WEB</v>
          </cell>
          <cell r="AH877">
            <v>0</v>
          </cell>
          <cell r="AI877">
            <v>0</v>
          </cell>
        </row>
        <row r="878">
          <cell r="A878">
            <v>95200</v>
          </cell>
          <cell r="B878" t="e">
            <v>#N/A</v>
          </cell>
          <cell r="C878" t="e">
            <v>#N/A</v>
          </cell>
          <cell r="D878">
            <v>95200</v>
          </cell>
          <cell r="E878">
            <v>952</v>
          </cell>
          <cell r="F878">
            <v>0</v>
          </cell>
          <cell r="G878" t="str">
            <v>INSTITUTO DE CONTROL VEH.RECURSOS ADMON.</v>
          </cell>
          <cell r="H878">
            <v>0</v>
          </cell>
          <cell r="I878">
            <v>0</v>
          </cell>
          <cell r="J878">
            <v>0</v>
          </cell>
          <cell r="K878">
            <v>0</v>
          </cell>
          <cell r="L878">
            <v>0</v>
          </cell>
          <cell r="M878">
            <v>0</v>
          </cell>
          <cell r="N878">
            <v>0</v>
          </cell>
          <cell r="O878">
            <v>0</v>
          </cell>
          <cell r="P878">
            <v>0</v>
          </cell>
          <cell r="Q878">
            <v>0</v>
          </cell>
          <cell r="S878">
            <v>0</v>
          </cell>
          <cell r="W878">
            <v>0</v>
          </cell>
          <cell r="X878">
            <v>0</v>
          </cell>
          <cell r="AA878">
            <v>0</v>
          </cell>
          <cell r="AB878">
            <v>0</v>
          </cell>
          <cell r="AE878">
            <v>952</v>
          </cell>
          <cell r="AF878">
            <v>0</v>
          </cell>
          <cell r="AG878" t="str">
            <v>INSTITUTO DE CONTROL VEH.RECURSOS ADMON.</v>
          </cell>
          <cell r="AH878">
            <v>0</v>
          </cell>
          <cell r="AI878">
            <v>0</v>
          </cell>
        </row>
        <row r="879">
          <cell r="A879">
            <v>95201</v>
          </cell>
          <cell r="B879" t="e">
            <v>#N/A</v>
          </cell>
          <cell r="C879" t="e">
            <v>#N/A</v>
          </cell>
          <cell r="D879">
            <v>95201</v>
          </cell>
          <cell r="E879">
            <v>952</v>
          </cell>
          <cell r="F879">
            <v>1</v>
          </cell>
          <cell r="G879" t="str">
            <v>IMP.SOBRE TRANS.DE PROP.DE VEH.AUT.USADO</v>
          </cell>
          <cell r="H879">
            <v>0</v>
          </cell>
          <cell r="I879">
            <v>0</v>
          </cell>
          <cell r="J879">
            <v>0</v>
          </cell>
          <cell r="K879">
            <v>0</v>
          </cell>
          <cell r="L879">
            <v>0</v>
          </cell>
          <cell r="M879">
            <v>0</v>
          </cell>
          <cell r="N879">
            <v>0</v>
          </cell>
          <cell r="O879">
            <v>0</v>
          </cell>
          <cell r="P879">
            <v>0</v>
          </cell>
          <cell r="Q879">
            <v>0</v>
          </cell>
          <cell r="S879">
            <v>0</v>
          </cell>
          <cell r="W879">
            <v>0</v>
          </cell>
          <cell r="X879">
            <v>0</v>
          </cell>
          <cell r="AA879">
            <v>0</v>
          </cell>
          <cell r="AB879">
            <v>0</v>
          </cell>
          <cell r="AE879">
            <v>952</v>
          </cell>
          <cell r="AF879">
            <v>1</v>
          </cell>
          <cell r="AG879" t="str">
            <v>IMP.SOBRE TRANS.DE PROP.DE VEH.AUT.USADO</v>
          </cell>
          <cell r="AH879">
            <v>0</v>
          </cell>
          <cell r="AI879">
            <v>0</v>
          </cell>
        </row>
        <row r="880">
          <cell r="A880">
            <v>95202</v>
          </cell>
          <cell r="B880" t="e">
            <v>#N/A</v>
          </cell>
          <cell r="C880" t="e">
            <v>#N/A</v>
          </cell>
          <cell r="D880">
            <v>95202</v>
          </cell>
          <cell r="E880">
            <v>952</v>
          </cell>
          <cell r="F880">
            <v>2</v>
          </cell>
          <cell r="G880" t="str">
            <v>IMP.DE TRANSM.POR REQUERIMIENTO</v>
          </cell>
          <cell r="H880">
            <v>0</v>
          </cell>
          <cell r="I880">
            <v>0</v>
          </cell>
          <cell r="J880">
            <v>0</v>
          </cell>
          <cell r="K880">
            <v>0</v>
          </cell>
          <cell r="L880">
            <v>0</v>
          </cell>
          <cell r="M880">
            <v>0</v>
          </cell>
          <cell r="N880">
            <v>0</v>
          </cell>
          <cell r="O880">
            <v>0</v>
          </cell>
          <cell r="P880">
            <v>0</v>
          </cell>
          <cell r="Q880">
            <v>0</v>
          </cell>
          <cell r="S880">
            <v>0</v>
          </cell>
          <cell r="W880">
            <v>0</v>
          </cell>
          <cell r="X880">
            <v>0</v>
          </cell>
          <cell r="AA880">
            <v>0</v>
          </cell>
          <cell r="AB880">
            <v>0</v>
          </cell>
          <cell r="AE880">
            <v>952</v>
          </cell>
          <cell r="AF880">
            <v>2</v>
          </cell>
          <cell r="AG880" t="str">
            <v>IMP.DE TRANSM.POR REQUERIMIENTO</v>
          </cell>
          <cell r="AH880">
            <v>0</v>
          </cell>
          <cell r="AI880">
            <v>0</v>
          </cell>
        </row>
        <row r="881">
          <cell r="A881">
            <v>95203</v>
          </cell>
          <cell r="B881" t="e">
            <v>#N/A</v>
          </cell>
          <cell r="C881" t="e">
            <v>#N/A</v>
          </cell>
          <cell r="D881">
            <v>95203</v>
          </cell>
          <cell r="E881">
            <v>952</v>
          </cell>
          <cell r="F881">
            <v>3</v>
          </cell>
          <cell r="G881" t="str">
            <v>ACT.E INTS.POR DEV.IMP.S/TRANS.VEH.USADO</v>
          </cell>
          <cell r="H881">
            <v>0</v>
          </cell>
          <cell r="I881">
            <v>0</v>
          </cell>
          <cell r="J881">
            <v>0</v>
          </cell>
          <cell r="K881">
            <v>0</v>
          </cell>
          <cell r="L881">
            <v>0</v>
          </cell>
          <cell r="M881">
            <v>0</v>
          </cell>
          <cell r="N881">
            <v>0</v>
          </cell>
          <cell r="O881">
            <v>0</v>
          </cell>
          <cell r="P881">
            <v>0</v>
          </cell>
          <cell r="Q881">
            <v>0</v>
          </cell>
          <cell r="S881">
            <v>0</v>
          </cell>
          <cell r="W881">
            <v>0</v>
          </cell>
          <cell r="X881">
            <v>0</v>
          </cell>
          <cell r="AA881">
            <v>0</v>
          </cell>
          <cell r="AB881">
            <v>0</v>
          </cell>
          <cell r="AE881">
            <v>952</v>
          </cell>
          <cell r="AF881">
            <v>3</v>
          </cell>
          <cell r="AG881" t="str">
            <v>ACT.E INTS.POR DEV.IMP.S/TRANS.VEH.USADO</v>
          </cell>
          <cell r="AH881">
            <v>0</v>
          </cell>
          <cell r="AI881">
            <v>0</v>
          </cell>
        </row>
        <row r="882">
          <cell r="A882">
            <v>95204</v>
          </cell>
          <cell r="B882" t="e">
            <v>#N/A</v>
          </cell>
          <cell r="C882" t="e">
            <v>#N/A</v>
          </cell>
          <cell r="D882">
            <v>95204</v>
          </cell>
          <cell r="E882">
            <v>952</v>
          </cell>
          <cell r="F882">
            <v>4</v>
          </cell>
          <cell r="G882" t="str">
            <v>DEV.IMP.S/TRANS.PROP.VEH.USADOS</v>
          </cell>
          <cell r="H882">
            <v>0</v>
          </cell>
          <cell r="I882">
            <v>0</v>
          </cell>
          <cell r="J882">
            <v>0</v>
          </cell>
          <cell r="K882">
            <v>0</v>
          </cell>
          <cell r="L882">
            <v>0</v>
          </cell>
          <cell r="M882">
            <v>0</v>
          </cell>
          <cell r="N882">
            <v>0</v>
          </cell>
          <cell r="O882">
            <v>0</v>
          </cell>
          <cell r="P882">
            <v>0</v>
          </cell>
          <cell r="Q882">
            <v>0</v>
          </cell>
          <cell r="S882">
            <v>0</v>
          </cell>
          <cell r="W882">
            <v>0</v>
          </cell>
          <cell r="X882">
            <v>0</v>
          </cell>
          <cell r="AA882">
            <v>0</v>
          </cell>
          <cell r="AB882">
            <v>0</v>
          </cell>
          <cell r="AE882">
            <v>952</v>
          </cell>
          <cell r="AF882">
            <v>4</v>
          </cell>
          <cell r="AG882" t="str">
            <v>DEV.IMP.S/TRANS.PROP.VEH.USADOS</v>
          </cell>
          <cell r="AH882">
            <v>0</v>
          </cell>
          <cell r="AI882">
            <v>0</v>
          </cell>
        </row>
        <row r="883">
          <cell r="A883">
            <v>95205</v>
          </cell>
          <cell r="B883" t="e">
            <v>#N/A</v>
          </cell>
          <cell r="C883" t="e">
            <v>#N/A</v>
          </cell>
          <cell r="D883">
            <v>95205</v>
          </cell>
          <cell r="E883">
            <v>952</v>
          </cell>
          <cell r="F883">
            <v>5</v>
          </cell>
          <cell r="G883" t="str">
            <v>MULTA IMP.P/LA AGENCIA EST.DE TRANSP.</v>
          </cell>
          <cell r="H883">
            <v>0</v>
          </cell>
          <cell r="I883">
            <v>0</v>
          </cell>
          <cell r="J883">
            <v>0</v>
          </cell>
          <cell r="K883">
            <v>0</v>
          </cell>
          <cell r="L883">
            <v>0</v>
          </cell>
          <cell r="M883">
            <v>0</v>
          </cell>
          <cell r="N883">
            <v>0</v>
          </cell>
          <cell r="O883">
            <v>0</v>
          </cell>
          <cell r="P883">
            <v>0</v>
          </cell>
          <cell r="Q883">
            <v>0</v>
          </cell>
          <cell r="S883">
            <v>0</v>
          </cell>
          <cell r="W883">
            <v>0</v>
          </cell>
          <cell r="X883">
            <v>0</v>
          </cell>
          <cell r="AA883">
            <v>0</v>
          </cell>
          <cell r="AB883">
            <v>0</v>
          </cell>
          <cell r="AE883">
            <v>952</v>
          </cell>
          <cell r="AF883">
            <v>5</v>
          </cell>
          <cell r="AG883" t="str">
            <v>MULTA IMP.P/LA AGENCIA EST.DE TRANSP.</v>
          </cell>
          <cell r="AH883">
            <v>0</v>
          </cell>
          <cell r="AI883">
            <v>0</v>
          </cell>
        </row>
        <row r="884">
          <cell r="A884">
            <v>95206</v>
          </cell>
          <cell r="B884" t="e">
            <v>#N/A</v>
          </cell>
          <cell r="C884" t="e">
            <v>#N/A</v>
          </cell>
          <cell r="D884">
            <v>95206</v>
          </cell>
          <cell r="E884">
            <v>952</v>
          </cell>
          <cell r="F884">
            <v>6</v>
          </cell>
          <cell r="G884" t="str">
            <v>MULTA DEL IMP.DE TRANSMISION</v>
          </cell>
          <cell r="H884">
            <v>0</v>
          </cell>
          <cell r="I884">
            <v>0</v>
          </cell>
          <cell r="J884">
            <v>0</v>
          </cell>
          <cell r="K884">
            <v>0</v>
          </cell>
          <cell r="L884">
            <v>0</v>
          </cell>
          <cell r="M884">
            <v>0</v>
          </cell>
          <cell r="N884">
            <v>0</v>
          </cell>
          <cell r="O884">
            <v>0</v>
          </cell>
          <cell r="P884">
            <v>0</v>
          </cell>
          <cell r="Q884">
            <v>0</v>
          </cell>
          <cell r="S884">
            <v>0</v>
          </cell>
          <cell r="W884">
            <v>0</v>
          </cell>
          <cell r="X884">
            <v>0</v>
          </cell>
          <cell r="AA884">
            <v>0</v>
          </cell>
          <cell r="AB884">
            <v>0</v>
          </cell>
          <cell r="AE884">
            <v>952</v>
          </cell>
          <cell r="AF884">
            <v>6</v>
          </cell>
          <cell r="AG884" t="str">
            <v>MULTA DEL IMP.DE TRANSMISION</v>
          </cell>
          <cell r="AH884">
            <v>0</v>
          </cell>
          <cell r="AI884">
            <v>0</v>
          </cell>
        </row>
        <row r="885">
          <cell r="A885">
            <v>95207</v>
          </cell>
          <cell r="B885" t="e">
            <v>#N/A</v>
          </cell>
          <cell r="C885" t="e">
            <v>#N/A</v>
          </cell>
          <cell r="D885">
            <v>95207</v>
          </cell>
          <cell r="E885">
            <v>952</v>
          </cell>
          <cell r="F885">
            <v>7</v>
          </cell>
          <cell r="G885" t="str">
            <v>RECARGOS DE IMP.DE TRANSMISION</v>
          </cell>
          <cell r="H885">
            <v>0</v>
          </cell>
          <cell r="I885">
            <v>0</v>
          </cell>
          <cell r="J885">
            <v>0</v>
          </cell>
          <cell r="K885">
            <v>0</v>
          </cell>
          <cell r="L885">
            <v>0</v>
          </cell>
          <cell r="M885">
            <v>0</v>
          </cell>
          <cell r="N885">
            <v>0</v>
          </cell>
          <cell r="O885">
            <v>0</v>
          </cell>
          <cell r="P885">
            <v>0</v>
          </cell>
          <cell r="Q885">
            <v>0</v>
          </cell>
          <cell r="S885">
            <v>0</v>
          </cell>
          <cell r="W885">
            <v>0</v>
          </cell>
          <cell r="X885">
            <v>0</v>
          </cell>
          <cell r="AA885">
            <v>0</v>
          </cell>
          <cell r="AB885">
            <v>0</v>
          </cell>
          <cell r="AE885">
            <v>952</v>
          </cell>
          <cell r="AF885">
            <v>7</v>
          </cell>
          <cell r="AG885" t="str">
            <v>RECARGOS DE IMP.DE TRANSMISION</v>
          </cell>
          <cell r="AH885">
            <v>0</v>
          </cell>
          <cell r="AI885">
            <v>0</v>
          </cell>
        </row>
        <row r="886">
          <cell r="A886">
            <v>95208</v>
          </cell>
          <cell r="B886" t="e">
            <v>#N/A</v>
          </cell>
          <cell r="C886" t="e">
            <v>#N/A</v>
          </cell>
          <cell r="D886">
            <v>95208</v>
          </cell>
          <cell r="E886">
            <v>952</v>
          </cell>
          <cell r="F886">
            <v>8</v>
          </cell>
          <cell r="G886" t="str">
            <v>GASTOS DE EJEC.TRANS.VEH.MOTOR</v>
          </cell>
          <cell r="H886">
            <v>0</v>
          </cell>
          <cell r="I886">
            <v>0</v>
          </cell>
          <cell r="J886">
            <v>0</v>
          </cell>
          <cell r="K886">
            <v>0</v>
          </cell>
          <cell r="L886">
            <v>0</v>
          </cell>
          <cell r="M886">
            <v>0</v>
          </cell>
          <cell r="N886">
            <v>0</v>
          </cell>
          <cell r="O886">
            <v>0</v>
          </cell>
          <cell r="P886">
            <v>0</v>
          </cell>
          <cell r="Q886">
            <v>0</v>
          </cell>
          <cell r="S886">
            <v>0</v>
          </cell>
          <cell r="W886">
            <v>0</v>
          </cell>
          <cell r="X886">
            <v>0</v>
          </cell>
          <cell r="AA886">
            <v>0</v>
          </cell>
          <cell r="AB886">
            <v>0</v>
          </cell>
          <cell r="AE886">
            <v>952</v>
          </cell>
          <cell r="AF886">
            <v>8</v>
          </cell>
          <cell r="AG886" t="str">
            <v>GASTOS DE EJEC.TRANS.VEH.MOTOR</v>
          </cell>
          <cell r="AH886">
            <v>0</v>
          </cell>
          <cell r="AI886">
            <v>0</v>
          </cell>
        </row>
        <row r="887">
          <cell r="A887">
            <v>95210</v>
          </cell>
          <cell r="B887" t="e">
            <v>#N/A</v>
          </cell>
          <cell r="C887" t="e">
            <v>#N/A</v>
          </cell>
          <cell r="D887">
            <v>95210</v>
          </cell>
          <cell r="E887">
            <v>952</v>
          </cell>
          <cell r="F887">
            <v>10</v>
          </cell>
          <cell r="G887" t="str">
            <v>RECARGOS DE ISAN</v>
          </cell>
          <cell r="H887">
            <v>0</v>
          </cell>
          <cell r="I887">
            <v>0</v>
          </cell>
          <cell r="J887">
            <v>0</v>
          </cell>
          <cell r="K887">
            <v>0</v>
          </cell>
          <cell r="L887">
            <v>0</v>
          </cell>
          <cell r="M887">
            <v>0</v>
          </cell>
          <cell r="N887">
            <v>0</v>
          </cell>
          <cell r="O887">
            <v>0</v>
          </cell>
          <cell r="P887">
            <v>0</v>
          </cell>
          <cell r="Q887">
            <v>0</v>
          </cell>
          <cell r="S887">
            <v>0</v>
          </cell>
          <cell r="W887">
            <v>0</v>
          </cell>
          <cell r="X887">
            <v>0</v>
          </cell>
          <cell r="AA887">
            <v>0</v>
          </cell>
          <cell r="AB887">
            <v>0</v>
          </cell>
          <cell r="AE887">
            <v>952</v>
          </cell>
          <cell r="AF887">
            <v>10</v>
          </cell>
          <cell r="AG887" t="str">
            <v>RECARGOS DE ISAN</v>
          </cell>
          <cell r="AH887">
            <v>0</v>
          </cell>
          <cell r="AI887">
            <v>0</v>
          </cell>
        </row>
        <row r="888">
          <cell r="A888">
            <v>95211</v>
          </cell>
          <cell r="B888" t="e">
            <v>#N/A</v>
          </cell>
          <cell r="C888" t="e">
            <v>#N/A</v>
          </cell>
          <cell r="D888">
            <v>95211</v>
          </cell>
          <cell r="E888">
            <v>952</v>
          </cell>
          <cell r="F888">
            <v>11</v>
          </cell>
          <cell r="G888" t="str">
            <v>SANCIONES ISAN</v>
          </cell>
          <cell r="H888">
            <v>0</v>
          </cell>
          <cell r="I888">
            <v>0</v>
          </cell>
          <cell r="J888">
            <v>0</v>
          </cell>
          <cell r="K888">
            <v>0</v>
          </cell>
          <cell r="L888">
            <v>0</v>
          </cell>
          <cell r="M888">
            <v>0</v>
          </cell>
          <cell r="N888">
            <v>0</v>
          </cell>
          <cell r="O888">
            <v>0</v>
          </cell>
          <cell r="P888">
            <v>0</v>
          </cell>
          <cell r="Q888">
            <v>0</v>
          </cell>
          <cell r="S888">
            <v>0</v>
          </cell>
          <cell r="W888">
            <v>0</v>
          </cell>
          <cell r="X888">
            <v>0</v>
          </cell>
          <cell r="AA888">
            <v>0</v>
          </cell>
          <cell r="AB888">
            <v>0</v>
          </cell>
          <cell r="AE888">
            <v>952</v>
          </cell>
          <cell r="AF888">
            <v>11</v>
          </cell>
          <cell r="AG888" t="str">
            <v>SANCIONES ISAN</v>
          </cell>
          <cell r="AH888">
            <v>0</v>
          </cell>
          <cell r="AI888">
            <v>0</v>
          </cell>
        </row>
        <row r="889">
          <cell r="A889">
            <v>95212</v>
          </cell>
          <cell r="B889" t="e">
            <v>#N/A</v>
          </cell>
          <cell r="C889" t="e">
            <v>#N/A</v>
          </cell>
          <cell r="D889">
            <v>95212</v>
          </cell>
          <cell r="E889">
            <v>952</v>
          </cell>
          <cell r="F889">
            <v>12</v>
          </cell>
          <cell r="G889" t="str">
            <v>ISAN PAGOS PROVISIONALES</v>
          </cell>
          <cell r="H889">
            <v>0</v>
          </cell>
          <cell r="I889">
            <v>0</v>
          </cell>
          <cell r="J889">
            <v>0</v>
          </cell>
          <cell r="K889">
            <v>0</v>
          </cell>
          <cell r="L889">
            <v>0</v>
          </cell>
          <cell r="M889">
            <v>0</v>
          </cell>
          <cell r="N889">
            <v>0</v>
          </cell>
          <cell r="O889">
            <v>0</v>
          </cell>
          <cell r="P889">
            <v>0</v>
          </cell>
          <cell r="Q889">
            <v>0</v>
          </cell>
          <cell r="S889">
            <v>0</v>
          </cell>
          <cell r="W889">
            <v>0</v>
          </cell>
          <cell r="X889">
            <v>0</v>
          </cell>
          <cell r="AA889">
            <v>0</v>
          </cell>
          <cell r="AB889">
            <v>0</v>
          </cell>
          <cell r="AE889">
            <v>952</v>
          </cell>
          <cell r="AF889">
            <v>12</v>
          </cell>
          <cell r="AG889" t="str">
            <v>ISAN PAGOS PROVISIONALES</v>
          </cell>
          <cell r="AH889">
            <v>0</v>
          </cell>
          <cell r="AI889">
            <v>0</v>
          </cell>
        </row>
        <row r="890">
          <cell r="A890">
            <v>95213</v>
          </cell>
          <cell r="B890" t="e">
            <v>#N/A</v>
          </cell>
          <cell r="C890" t="e">
            <v>#N/A</v>
          </cell>
          <cell r="D890">
            <v>95213</v>
          </cell>
          <cell r="E890">
            <v>952</v>
          </cell>
          <cell r="F890">
            <v>13</v>
          </cell>
          <cell r="G890" t="str">
            <v>ACTUALIZACION DE ISAN</v>
          </cell>
          <cell r="H890">
            <v>0</v>
          </cell>
          <cell r="I890">
            <v>0</v>
          </cell>
          <cell r="J890">
            <v>0</v>
          </cell>
          <cell r="K890">
            <v>0</v>
          </cell>
          <cell r="L890">
            <v>0</v>
          </cell>
          <cell r="M890">
            <v>0</v>
          </cell>
          <cell r="N890">
            <v>0</v>
          </cell>
          <cell r="O890">
            <v>0</v>
          </cell>
          <cell r="P890">
            <v>0</v>
          </cell>
          <cell r="Q890">
            <v>0</v>
          </cell>
          <cell r="S890">
            <v>0</v>
          </cell>
          <cell r="W890">
            <v>0</v>
          </cell>
          <cell r="X890">
            <v>0</v>
          </cell>
          <cell r="AA890">
            <v>0</v>
          </cell>
          <cell r="AB890">
            <v>0</v>
          </cell>
          <cell r="AE890">
            <v>952</v>
          </cell>
          <cell r="AF890">
            <v>13</v>
          </cell>
          <cell r="AG890" t="str">
            <v>ACTUALIZACION DE ISAN</v>
          </cell>
          <cell r="AH890">
            <v>0</v>
          </cell>
          <cell r="AI890">
            <v>0</v>
          </cell>
        </row>
        <row r="891">
          <cell r="A891">
            <v>95214</v>
          </cell>
          <cell r="B891" t="e">
            <v>#N/A</v>
          </cell>
          <cell r="C891" t="e">
            <v>#N/A</v>
          </cell>
          <cell r="D891">
            <v>95214</v>
          </cell>
          <cell r="E891">
            <v>952</v>
          </cell>
          <cell r="F891">
            <v>14</v>
          </cell>
          <cell r="G891" t="str">
            <v>DEVOLUCION IMP.SOBRE AUTOMOVILES NUEVOS</v>
          </cell>
          <cell r="H891">
            <v>0</v>
          </cell>
          <cell r="I891">
            <v>0</v>
          </cell>
          <cell r="J891">
            <v>0</v>
          </cell>
          <cell r="K891">
            <v>0</v>
          </cell>
          <cell r="L891">
            <v>0</v>
          </cell>
          <cell r="M891">
            <v>0</v>
          </cell>
          <cell r="N891">
            <v>0</v>
          </cell>
          <cell r="O891">
            <v>0</v>
          </cell>
          <cell r="P891">
            <v>0</v>
          </cell>
          <cell r="Q891">
            <v>0</v>
          </cell>
          <cell r="S891">
            <v>0</v>
          </cell>
          <cell r="W891">
            <v>0</v>
          </cell>
          <cell r="X891">
            <v>0</v>
          </cell>
          <cell r="AA891">
            <v>0</v>
          </cell>
          <cell r="AB891">
            <v>0</v>
          </cell>
          <cell r="AE891">
            <v>952</v>
          </cell>
          <cell r="AF891">
            <v>14</v>
          </cell>
          <cell r="AG891" t="str">
            <v>DEVOLUCION IMP.SOBRE AUTOMOVILES NUEVOS</v>
          </cell>
          <cell r="AH891">
            <v>0</v>
          </cell>
          <cell r="AI891">
            <v>0</v>
          </cell>
        </row>
        <row r="892">
          <cell r="A892">
            <v>95215</v>
          </cell>
          <cell r="B892" t="e">
            <v>#N/A</v>
          </cell>
          <cell r="C892" t="e">
            <v>#N/A</v>
          </cell>
          <cell r="D892">
            <v>95215</v>
          </cell>
          <cell r="E892">
            <v>952</v>
          </cell>
          <cell r="F892">
            <v>15</v>
          </cell>
          <cell r="G892" t="str">
            <v>ACT.E INT'S.POR DEV.ISAN</v>
          </cell>
          <cell r="H892">
            <v>0</v>
          </cell>
          <cell r="I892">
            <v>0</v>
          </cell>
          <cell r="J892">
            <v>0</v>
          </cell>
          <cell r="K892">
            <v>0</v>
          </cell>
          <cell r="L892">
            <v>0</v>
          </cell>
          <cell r="M892">
            <v>0</v>
          </cell>
          <cell r="N892">
            <v>0</v>
          </cell>
          <cell r="O892">
            <v>0</v>
          </cell>
          <cell r="P892">
            <v>0</v>
          </cell>
          <cell r="Q892">
            <v>0</v>
          </cell>
          <cell r="S892">
            <v>0</v>
          </cell>
          <cell r="W892">
            <v>0</v>
          </cell>
          <cell r="X892">
            <v>0</v>
          </cell>
          <cell r="AA892">
            <v>0</v>
          </cell>
          <cell r="AB892">
            <v>0</v>
          </cell>
          <cell r="AE892">
            <v>952</v>
          </cell>
          <cell r="AF892">
            <v>15</v>
          </cell>
          <cell r="AG892" t="str">
            <v>ACT.E INT'S.POR DEV.ISAN</v>
          </cell>
          <cell r="AH892">
            <v>0</v>
          </cell>
          <cell r="AI892">
            <v>0</v>
          </cell>
        </row>
        <row r="893">
          <cell r="A893">
            <v>95223</v>
          </cell>
          <cell r="B893" t="e">
            <v>#N/A</v>
          </cell>
          <cell r="C893" t="e">
            <v>#N/A</v>
          </cell>
          <cell r="E893">
            <v>952</v>
          </cell>
          <cell r="F893">
            <v>23</v>
          </cell>
          <cell r="G893" t="str">
            <v>GASTOS DE EJECUCION ISAN</v>
          </cell>
          <cell r="H893">
            <v>0</v>
          </cell>
          <cell r="I893">
            <v>0</v>
          </cell>
          <cell r="J893">
            <v>0</v>
          </cell>
          <cell r="K893">
            <v>0</v>
          </cell>
          <cell r="L893">
            <v>0</v>
          </cell>
          <cell r="M893">
            <v>0</v>
          </cell>
          <cell r="N893">
            <v>0</v>
          </cell>
          <cell r="O893">
            <v>0</v>
          </cell>
          <cell r="P893">
            <v>0</v>
          </cell>
          <cell r="Q893">
            <v>0</v>
          </cell>
          <cell r="S893">
            <v>0</v>
          </cell>
          <cell r="W893">
            <v>0</v>
          </cell>
          <cell r="X893">
            <v>0</v>
          </cell>
          <cell r="AA893">
            <v>0</v>
          </cell>
          <cell r="AB893">
            <v>0</v>
          </cell>
          <cell r="AE893">
            <v>952</v>
          </cell>
          <cell r="AF893">
            <v>23</v>
          </cell>
          <cell r="AG893" t="str">
            <v>GASTOS DE EJECUCION ISAN</v>
          </cell>
          <cell r="AH893">
            <v>0</v>
          </cell>
          <cell r="AI893">
            <v>0</v>
          </cell>
        </row>
        <row r="894">
          <cell r="A894">
            <v>95224</v>
          </cell>
          <cell r="B894" t="e">
            <v>#N/A</v>
          </cell>
          <cell r="C894" t="e">
            <v>#N/A</v>
          </cell>
          <cell r="E894">
            <v>952</v>
          </cell>
          <cell r="F894">
            <v>24</v>
          </cell>
          <cell r="G894" t="str">
            <v>GASTOS DE EJEC.IMP.SOBRE TENENCIA</v>
          </cell>
          <cell r="H894">
            <v>0</v>
          </cell>
          <cell r="I894">
            <v>0</v>
          </cell>
          <cell r="J894">
            <v>0</v>
          </cell>
          <cell r="K894">
            <v>0</v>
          </cell>
          <cell r="L894">
            <v>0</v>
          </cell>
          <cell r="M894">
            <v>0</v>
          </cell>
          <cell r="N894">
            <v>0</v>
          </cell>
          <cell r="O894">
            <v>0</v>
          </cell>
          <cell r="P894">
            <v>0</v>
          </cell>
          <cell r="Q894">
            <v>0</v>
          </cell>
          <cell r="S894">
            <v>0</v>
          </cell>
          <cell r="W894">
            <v>0</v>
          </cell>
          <cell r="X894">
            <v>0</v>
          </cell>
          <cell r="AA894">
            <v>0</v>
          </cell>
          <cell r="AB894">
            <v>0</v>
          </cell>
          <cell r="AE894">
            <v>952</v>
          </cell>
          <cell r="AF894">
            <v>24</v>
          </cell>
          <cell r="AG894" t="str">
            <v>GASTOS DE EJEC.IMP.SOBRE TENENCIA</v>
          </cell>
          <cell r="AH894">
            <v>0</v>
          </cell>
          <cell r="AI894">
            <v>0</v>
          </cell>
        </row>
        <row r="895">
          <cell r="A895">
            <v>95225</v>
          </cell>
          <cell r="B895" t="e">
            <v>#N/A</v>
          </cell>
          <cell r="C895" t="e">
            <v>#N/A</v>
          </cell>
          <cell r="E895">
            <v>952</v>
          </cell>
          <cell r="F895">
            <v>25</v>
          </cell>
          <cell r="G895" t="str">
            <v>MULTAS IMP.S/TENENCIA CTRL.DE OBLIG.100%</v>
          </cell>
          <cell r="H895">
            <v>0</v>
          </cell>
          <cell r="I895">
            <v>0</v>
          </cell>
          <cell r="J895">
            <v>0</v>
          </cell>
          <cell r="K895">
            <v>0</v>
          </cell>
          <cell r="L895">
            <v>0</v>
          </cell>
          <cell r="M895">
            <v>0</v>
          </cell>
          <cell r="N895">
            <v>0</v>
          </cell>
          <cell r="O895">
            <v>0</v>
          </cell>
          <cell r="P895">
            <v>0</v>
          </cell>
          <cell r="Q895">
            <v>0</v>
          </cell>
          <cell r="S895">
            <v>0</v>
          </cell>
          <cell r="W895">
            <v>0</v>
          </cell>
          <cell r="X895">
            <v>0</v>
          </cell>
          <cell r="AA895">
            <v>0</v>
          </cell>
          <cell r="AB895">
            <v>0</v>
          </cell>
          <cell r="AE895">
            <v>952</v>
          </cell>
          <cell r="AF895">
            <v>25</v>
          </cell>
          <cell r="AG895" t="str">
            <v>MULTAS IMP.S/TENENCIA CTRL.DE OBLIG.100%</v>
          </cell>
          <cell r="AH895">
            <v>0</v>
          </cell>
          <cell r="AI895">
            <v>0</v>
          </cell>
        </row>
        <row r="896">
          <cell r="A896">
            <v>95226</v>
          </cell>
          <cell r="B896" t="e">
            <v>#N/A</v>
          </cell>
          <cell r="C896" t="e">
            <v>#N/A</v>
          </cell>
          <cell r="E896">
            <v>952</v>
          </cell>
          <cell r="F896">
            <v>26</v>
          </cell>
          <cell r="G896" t="str">
            <v>HONORARIOS EJEC.POR CONTROL VEHICULAR</v>
          </cell>
          <cell r="H896">
            <v>0</v>
          </cell>
          <cell r="I896">
            <v>0</v>
          </cell>
          <cell r="J896">
            <v>0</v>
          </cell>
          <cell r="K896">
            <v>0</v>
          </cell>
          <cell r="L896">
            <v>0</v>
          </cell>
          <cell r="M896">
            <v>0</v>
          </cell>
          <cell r="N896">
            <v>0</v>
          </cell>
          <cell r="O896">
            <v>0</v>
          </cell>
          <cell r="P896">
            <v>0</v>
          </cell>
          <cell r="Q896">
            <v>0</v>
          </cell>
          <cell r="S896">
            <v>0</v>
          </cell>
          <cell r="W896">
            <v>0</v>
          </cell>
          <cell r="X896">
            <v>0</v>
          </cell>
          <cell r="AA896">
            <v>0</v>
          </cell>
          <cell r="AB896">
            <v>0</v>
          </cell>
          <cell r="AE896">
            <v>952</v>
          </cell>
          <cell r="AF896">
            <v>26</v>
          </cell>
          <cell r="AG896" t="str">
            <v>HONORARIOS EJEC.POR CONTROL VEHICULAR</v>
          </cell>
          <cell r="AH896">
            <v>0</v>
          </cell>
          <cell r="AI896">
            <v>0</v>
          </cell>
        </row>
        <row r="897">
          <cell r="A897">
            <v>95227</v>
          </cell>
          <cell r="B897" t="e">
            <v>#N/A</v>
          </cell>
          <cell r="C897" t="e">
            <v>#N/A</v>
          </cell>
          <cell r="E897">
            <v>952</v>
          </cell>
          <cell r="F897">
            <v>27</v>
          </cell>
          <cell r="G897" t="str">
            <v>HONORARIOS EJECUCION ISAN</v>
          </cell>
          <cell r="H897">
            <v>0</v>
          </cell>
          <cell r="I897">
            <v>0</v>
          </cell>
          <cell r="J897">
            <v>0</v>
          </cell>
          <cell r="K897">
            <v>0</v>
          </cell>
          <cell r="L897">
            <v>0</v>
          </cell>
          <cell r="M897">
            <v>0</v>
          </cell>
          <cell r="N897">
            <v>0</v>
          </cell>
          <cell r="O897">
            <v>0</v>
          </cell>
          <cell r="P897">
            <v>0</v>
          </cell>
          <cell r="Q897">
            <v>0</v>
          </cell>
          <cell r="S897">
            <v>0</v>
          </cell>
          <cell r="W897">
            <v>0</v>
          </cell>
          <cell r="X897">
            <v>0</v>
          </cell>
          <cell r="AA897">
            <v>0</v>
          </cell>
          <cell r="AB897">
            <v>0</v>
          </cell>
          <cell r="AE897">
            <v>952</v>
          </cell>
          <cell r="AF897">
            <v>27</v>
          </cell>
          <cell r="AG897" t="str">
            <v>HONORARIOS EJECUCION ISAN</v>
          </cell>
          <cell r="AH897">
            <v>0</v>
          </cell>
          <cell r="AI897">
            <v>0</v>
          </cell>
        </row>
        <row r="898">
          <cell r="A898">
            <v>95228</v>
          </cell>
          <cell r="B898" t="e">
            <v>#N/A</v>
          </cell>
          <cell r="C898" t="e">
            <v>#N/A</v>
          </cell>
          <cell r="E898">
            <v>952</v>
          </cell>
          <cell r="F898">
            <v>28</v>
          </cell>
          <cell r="G898" t="str">
            <v>90% INFRACC.TRANSITO AREA METROPOLITANA</v>
          </cell>
          <cell r="H898">
            <v>0</v>
          </cell>
          <cell r="I898">
            <v>0</v>
          </cell>
          <cell r="J898">
            <v>0</v>
          </cell>
          <cell r="K898">
            <v>0</v>
          </cell>
          <cell r="L898">
            <v>0</v>
          </cell>
          <cell r="M898">
            <v>0</v>
          </cell>
          <cell r="N898">
            <v>0</v>
          </cell>
          <cell r="O898">
            <v>0</v>
          </cell>
          <cell r="P898">
            <v>0</v>
          </cell>
          <cell r="Q898">
            <v>0</v>
          </cell>
          <cell r="S898">
            <v>0</v>
          </cell>
          <cell r="W898">
            <v>0</v>
          </cell>
          <cell r="X898">
            <v>0</v>
          </cell>
          <cell r="AA898">
            <v>0</v>
          </cell>
          <cell r="AB898">
            <v>0</v>
          </cell>
          <cell r="AE898">
            <v>952</v>
          </cell>
          <cell r="AF898">
            <v>28</v>
          </cell>
          <cell r="AG898" t="str">
            <v>90% INFRACC.TRANSITO AREA METROPOLITANA</v>
          </cell>
          <cell r="AH898">
            <v>0</v>
          </cell>
          <cell r="AI898">
            <v>0</v>
          </cell>
        </row>
        <row r="899">
          <cell r="A899">
            <v>95229</v>
          </cell>
          <cell r="B899" t="e">
            <v>#N/A</v>
          </cell>
          <cell r="C899" t="e">
            <v>#N/A</v>
          </cell>
          <cell r="E899">
            <v>952</v>
          </cell>
          <cell r="F899">
            <v>29</v>
          </cell>
          <cell r="G899" t="str">
            <v>MULTAS POR AUTOCORRECCION I.S.A.N.</v>
          </cell>
          <cell r="H899">
            <v>0</v>
          </cell>
          <cell r="I899">
            <v>0</v>
          </cell>
          <cell r="J899">
            <v>0</v>
          </cell>
          <cell r="K899">
            <v>0</v>
          </cell>
          <cell r="L899">
            <v>0</v>
          </cell>
          <cell r="M899">
            <v>0</v>
          </cell>
          <cell r="N899">
            <v>0</v>
          </cell>
          <cell r="O899">
            <v>0</v>
          </cell>
          <cell r="P899">
            <v>0</v>
          </cell>
          <cell r="Q899">
            <v>0</v>
          </cell>
          <cell r="S899">
            <v>0</v>
          </cell>
          <cell r="W899">
            <v>0</v>
          </cell>
          <cell r="X899">
            <v>0</v>
          </cell>
          <cell r="AA899">
            <v>0</v>
          </cell>
          <cell r="AB899">
            <v>0</v>
          </cell>
          <cell r="AE899">
            <v>952</v>
          </cell>
          <cell r="AF899">
            <v>29</v>
          </cell>
          <cell r="AG899" t="str">
            <v>MULTAS POR AUTOCORRECCION I.S.A.N.</v>
          </cell>
          <cell r="AH899">
            <v>0</v>
          </cell>
          <cell r="AI899">
            <v>0</v>
          </cell>
        </row>
        <row r="900">
          <cell r="A900">
            <v>95235</v>
          </cell>
          <cell r="B900" t="e">
            <v>#N/A</v>
          </cell>
          <cell r="C900" t="e">
            <v>#N/A</v>
          </cell>
          <cell r="E900">
            <v>952</v>
          </cell>
          <cell r="F900">
            <v>35</v>
          </cell>
          <cell r="G900" t="str">
            <v>FONDO DE COMPENSACIÓN ISAN</v>
          </cell>
          <cell r="H900">
            <v>0</v>
          </cell>
          <cell r="I900">
            <v>0</v>
          </cell>
          <cell r="J900">
            <v>0</v>
          </cell>
          <cell r="K900">
            <v>0</v>
          </cell>
          <cell r="L900">
            <v>0</v>
          </cell>
          <cell r="M900">
            <v>0</v>
          </cell>
          <cell r="N900">
            <v>0</v>
          </cell>
          <cell r="O900">
            <v>0</v>
          </cell>
          <cell r="P900">
            <v>0</v>
          </cell>
          <cell r="Q900">
            <v>0</v>
          </cell>
          <cell r="S900">
            <v>0</v>
          </cell>
          <cell r="W900">
            <v>0</v>
          </cell>
          <cell r="X900">
            <v>0</v>
          </cell>
          <cell r="AA900">
            <v>0</v>
          </cell>
          <cell r="AB900">
            <v>0</v>
          </cell>
          <cell r="AE900">
            <v>952</v>
          </cell>
          <cell r="AF900">
            <v>35</v>
          </cell>
          <cell r="AG900" t="str">
            <v>FONDO DE COMPENSACIÓN ISAN</v>
          </cell>
          <cell r="AH900">
            <v>0</v>
          </cell>
          <cell r="AI900">
            <v>0</v>
          </cell>
        </row>
        <row r="901">
          <cell r="A901">
            <v>95246</v>
          </cell>
          <cell r="B901" t="e">
            <v>#N/A</v>
          </cell>
          <cell r="C901" t="e">
            <v>#N/A</v>
          </cell>
          <cell r="E901">
            <v>952</v>
          </cell>
          <cell r="F901">
            <v>46</v>
          </cell>
          <cell r="G901" t="str">
            <v>EXPEDICION O REFRENDO DE LA CONCESION</v>
          </cell>
          <cell r="H901">
            <v>0</v>
          </cell>
          <cell r="I901">
            <v>0</v>
          </cell>
          <cell r="J901">
            <v>0</v>
          </cell>
          <cell r="K901">
            <v>0</v>
          </cell>
          <cell r="L901">
            <v>0</v>
          </cell>
          <cell r="M901">
            <v>0</v>
          </cell>
          <cell r="N901">
            <v>0</v>
          </cell>
          <cell r="O901">
            <v>0</v>
          </cell>
          <cell r="P901">
            <v>0</v>
          </cell>
          <cell r="Q901">
            <v>0</v>
          </cell>
          <cell r="S901">
            <v>0</v>
          </cell>
          <cell r="W901">
            <v>0</v>
          </cell>
          <cell r="X901">
            <v>0</v>
          </cell>
          <cell r="AA901">
            <v>0</v>
          </cell>
          <cell r="AB901">
            <v>0</v>
          </cell>
          <cell r="AE901">
            <v>952</v>
          </cell>
          <cell r="AF901">
            <v>46</v>
          </cell>
          <cell r="AG901" t="str">
            <v>EXPEDICION O REFRENDO DE LA CONCESION</v>
          </cell>
          <cell r="AH901">
            <v>0</v>
          </cell>
          <cell r="AI901">
            <v>0</v>
          </cell>
        </row>
        <row r="902">
          <cell r="A902">
            <v>95247</v>
          </cell>
          <cell r="B902" t="e">
            <v>#N/A</v>
          </cell>
          <cell r="C902" t="e">
            <v>#N/A</v>
          </cell>
          <cell r="E902">
            <v>952</v>
          </cell>
          <cell r="F902">
            <v>47</v>
          </cell>
          <cell r="G902" t="str">
            <v>TRAMITE DE CESION DE DER.DE LA CONCESION</v>
          </cell>
          <cell r="H902">
            <v>0</v>
          </cell>
          <cell r="I902">
            <v>0</v>
          </cell>
          <cell r="J902">
            <v>0</v>
          </cell>
          <cell r="K902">
            <v>0</v>
          </cell>
          <cell r="L902">
            <v>0</v>
          </cell>
          <cell r="M902">
            <v>0</v>
          </cell>
          <cell r="N902">
            <v>0</v>
          </cell>
          <cell r="O902">
            <v>0</v>
          </cell>
          <cell r="P902">
            <v>0</v>
          </cell>
          <cell r="Q902">
            <v>0</v>
          </cell>
          <cell r="S902">
            <v>0</v>
          </cell>
          <cell r="W902">
            <v>0</v>
          </cell>
          <cell r="X902">
            <v>0</v>
          </cell>
          <cell r="AA902">
            <v>0</v>
          </cell>
          <cell r="AB902">
            <v>0</v>
          </cell>
          <cell r="AE902">
            <v>952</v>
          </cell>
          <cell r="AF902">
            <v>47</v>
          </cell>
          <cell r="AG902" t="str">
            <v>TRAMITE DE CESION DE DER.DE LA CONCESION</v>
          </cell>
          <cell r="AH902">
            <v>0</v>
          </cell>
          <cell r="AI902">
            <v>0</v>
          </cell>
        </row>
        <row r="903">
          <cell r="A903">
            <v>95248</v>
          </cell>
          <cell r="B903" t="e">
            <v>#N/A</v>
          </cell>
          <cell r="C903" t="e">
            <v>#N/A</v>
          </cell>
          <cell r="E903">
            <v>952</v>
          </cell>
          <cell r="F903">
            <v>48</v>
          </cell>
          <cell r="G903" t="str">
            <v>REP.DE DOC.EN EL QUE CONSTA LA CONCESION</v>
          </cell>
          <cell r="H903">
            <v>0</v>
          </cell>
          <cell r="I903">
            <v>0</v>
          </cell>
          <cell r="J903">
            <v>0</v>
          </cell>
          <cell r="K903">
            <v>0</v>
          </cell>
          <cell r="L903">
            <v>0</v>
          </cell>
          <cell r="M903">
            <v>0</v>
          </cell>
          <cell r="N903">
            <v>0</v>
          </cell>
          <cell r="O903">
            <v>0</v>
          </cell>
          <cell r="P903">
            <v>0</v>
          </cell>
          <cell r="Q903">
            <v>0</v>
          </cell>
          <cell r="S903">
            <v>0</v>
          </cell>
          <cell r="W903">
            <v>0</v>
          </cell>
          <cell r="X903">
            <v>0</v>
          </cell>
          <cell r="AA903">
            <v>0</v>
          </cell>
          <cell r="AB903">
            <v>0</v>
          </cell>
          <cell r="AE903">
            <v>952</v>
          </cell>
          <cell r="AF903">
            <v>48</v>
          </cell>
          <cell r="AG903" t="str">
            <v>REP.DE DOC.EN EL QUE CONSTA LA CONCESION</v>
          </cell>
          <cell r="AH903">
            <v>0</v>
          </cell>
          <cell r="AI903">
            <v>0</v>
          </cell>
        </row>
        <row r="904">
          <cell r="A904">
            <v>95249</v>
          </cell>
          <cell r="B904" t="e">
            <v>#N/A</v>
          </cell>
          <cell r="C904" t="e">
            <v>#N/A</v>
          </cell>
          <cell r="E904">
            <v>952</v>
          </cell>
          <cell r="F904">
            <v>49</v>
          </cell>
          <cell r="G904" t="str">
            <v>CAMBIO DE VEHICULO OBJ.DE LA CONCESION</v>
          </cell>
          <cell r="H904">
            <v>0</v>
          </cell>
          <cell r="I904">
            <v>0</v>
          </cell>
          <cell r="J904">
            <v>0</v>
          </cell>
          <cell r="K904">
            <v>0</v>
          </cell>
          <cell r="L904">
            <v>0</v>
          </cell>
          <cell r="M904">
            <v>0</v>
          </cell>
          <cell r="N904">
            <v>0</v>
          </cell>
          <cell r="O904">
            <v>0</v>
          </cell>
          <cell r="P904">
            <v>0</v>
          </cell>
          <cell r="Q904">
            <v>0</v>
          </cell>
          <cell r="S904">
            <v>0</v>
          </cell>
          <cell r="W904">
            <v>0</v>
          </cell>
          <cell r="X904">
            <v>0</v>
          </cell>
          <cell r="AA904">
            <v>0</v>
          </cell>
          <cell r="AB904">
            <v>0</v>
          </cell>
          <cell r="AE904">
            <v>952</v>
          </cell>
          <cell r="AF904">
            <v>49</v>
          </cell>
          <cell r="AG904" t="str">
            <v>CAMBIO DE VEHICULO OBJ.DE LA CONCESION</v>
          </cell>
          <cell r="AH904">
            <v>0</v>
          </cell>
          <cell r="AI904">
            <v>0</v>
          </cell>
        </row>
        <row r="905">
          <cell r="A905">
            <v>95250</v>
          </cell>
          <cell r="B905" t="e">
            <v>#N/A</v>
          </cell>
          <cell r="C905" t="e">
            <v>#N/A</v>
          </cell>
          <cell r="E905">
            <v>952</v>
          </cell>
          <cell r="F905">
            <v>50</v>
          </cell>
          <cell r="G905" t="str">
            <v>DONATIVOS PARA CRUZ ROJA</v>
          </cell>
          <cell r="H905">
            <v>0</v>
          </cell>
          <cell r="I905">
            <v>0</v>
          </cell>
          <cell r="J905">
            <v>0</v>
          </cell>
          <cell r="K905">
            <v>0</v>
          </cell>
          <cell r="L905">
            <v>0</v>
          </cell>
          <cell r="M905">
            <v>0</v>
          </cell>
          <cell r="N905">
            <v>0</v>
          </cell>
          <cell r="O905">
            <v>0</v>
          </cell>
          <cell r="P905">
            <v>0</v>
          </cell>
          <cell r="Q905">
            <v>0</v>
          </cell>
          <cell r="S905">
            <v>0</v>
          </cell>
          <cell r="W905">
            <v>0</v>
          </cell>
          <cell r="X905">
            <v>0</v>
          </cell>
          <cell r="AA905">
            <v>0</v>
          </cell>
          <cell r="AB905">
            <v>0</v>
          </cell>
          <cell r="AE905">
            <v>952</v>
          </cell>
          <cell r="AF905">
            <v>50</v>
          </cell>
          <cell r="AG905" t="str">
            <v>DONATIVOS PARA CRUZ ROJA</v>
          </cell>
          <cell r="AH905">
            <v>0</v>
          </cell>
          <cell r="AI905">
            <v>0</v>
          </cell>
        </row>
        <row r="906">
          <cell r="A906">
            <v>95251</v>
          </cell>
          <cell r="B906" t="e">
            <v>#N/A</v>
          </cell>
          <cell r="C906" t="e">
            <v>#N/A</v>
          </cell>
          <cell r="E906">
            <v>952</v>
          </cell>
          <cell r="F906">
            <v>51</v>
          </cell>
          <cell r="G906" t="str">
            <v>DONATIVOS PARA PATRONATO DE BOMBEROS</v>
          </cell>
          <cell r="H906">
            <v>0</v>
          </cell>
          <cell r="I906">
            <v>0</v>
          </cell>
          <cell r="J906">
            <v>0</v>
          </cell>
          <cell r="K906">
            <v>0</v>
          </cell>
          <cell r="L906">
            <v>0</v>
          </cell>
          <cell r="M906">
            <v>0</v>
          </cell>
          <cell r="N906">
            <v>0</v>
          </cell>
          <cell r="O906">
            <v>0</v>
          </cell>
          <cell r="P906">
            <v>0</v>
          </cell>
          <cell r="Q906">
            <v>0</v>
          </cell>
          <cell r="S906">
            <v>0</v>
          </cell>
          <cell r="W906">
            <v>0</v>
          </cell>
          <cell r="X906">
            <v>0</v>
          </cell>
          <cell r="AA906">
            <v>0</v>
          </cell>
          <cell r="AB906">
            <v>0</v>
          </cell>
          <cell r="AE906">
            <v>952</v>
          </cell>
          <cell r="AF906">
            <v>51</v>
          </cell>
          <cell r="AG906" t="str">
            <v>DONATIVOS PARA PATRONATO DE BOMBEROS</v>
          </cell>
          <cell r="AH906">
            <v>0</v>
          </cell>
          <cell r="AI906">
            <v>0</v>
          </cell>
        </row>
        <row r="907">
          <cell r="A907">
            <v>95252</v>
          </cell>
          <cell r="B907" t="e">
            <v>#N/A</v>
          </cell>
          <cell r="C907" t="e">
            <v>#N/A</v>
          </cell>
          <cell r="E907">
            <v>952</v>
          </cell>
          <cell r="F907">
            <v>52</v>
          </cell>
          <cell r="G907" t="str">
            <v>DONATIVOS PARA CRUZ VERDE</v>
          </cell>
          <cell r="H907">
            <v>0</v>
          </cell>
          <cell r="I907">
            <v>0</v>
          </cell>
          <cell r="J907">
            <v>0</v>
          </cell>
          <cell r="K907">
            <v>0</v>
          </cell>
          <cell r="L907">
            <v>0</v>
          </cell>
          <cell r="M907">
            <v>0</v>
          </cell>
          <cell r="N907">
            <v>0</v>
          </cell>
          <cell r="O907">
            <v>0</v>
          </cell>
          <cell r="P907">
            <v>0</v>
          </cell>
          <cell r="Q907">
            <v>0</v>
          </cell>
          <cell r="S907">
            <v>0</v>
          </cell>
          <cell r="W907">
            <v>0</v>
          </cell>
          <cell r="X907">
            <v>0</v>
          </cell>
          <cell r="AA907">
            <v>0</v>
          </cell>
          <cell r="AB907">
            <v>0</v>
          </cell>
          <cell r="AE907">
            <v>952</v>
          </cell>
          <cell r="AF907">
            <v>52</v>
          </cell>
          <cell r="AG907" t="str">
            <v>DONATIVOS PARA CRUZ VERDE</v>
          </cell>
          <cell r="AH907">
            <v>0</v>
          </cell>
          <cell r="AI907">
            <v>0</v>
          </cell>
        </row>
        <row r="908">
          <cell r="A908">
            <v>95253</v>
          </cell>
          <cell r="B908" t="e">
            <v>#N/A</v>
          </cell>
          <cell r="C908" t="e">
            <v>#N/A</v>
          </cell>
          <cell r="E908">
            <v>952</v>
          </cell>
          <cell r="F908">
            <v>53</v>
          </cell>
          <cell r="G908" t="str">
            <v>DONATIVOS POR APLICAR</v>
          </cell>
          <cell r="H908">
            <v>0</v>
          </cell>
          <cell r="I908">
            <v>0</v>
          </cell>
          <cell r="J908">
            <v>0</v>
          </cell>
          <cell r="K908">
            <v>0</v>
          </cell>
          <cell r="L908">
            <v>0</v>
          </cell>
          <cell r="M908">
            <v>0</v>
          </cell>
          <cell r="N908">
            <v>0</v>
          </cell>
          <cell r="O908">
            <v>0</v>
          </cell>
          <cell r="P908">
            <v>0</v>
          </cell>
          <cell r="Q908">
            <v>0</v>
          </cell>
          <cell r="S908">
            <v>0</v>
          </cell>
          <cell r="W908">
            <v>0</v>
          </cell>
          <cell r="X908">
            <v>0</v>
          </cell>
          <cell r="AA908">
            <v>0</v>
          </cell>
          <cell r="AB908">
            <v>0</v>
          </cell>
          <cell r="AE908">
            <v>952</v>
          </cell>
          <cell r="AF908">
            <v>53</v>
          </cell>
          <cell r="AG908" t="str">
            <v>DONATIVOS POR APLICAR</v>
          </cell>
          <cell r="AH908">
            <v>0</v>
          </cell>
          <cell r="AI908">
            <v>0</v>
          </cell>
        </row>
        <row r="909">
          <cell r="A909">
            <v>95254</v>
          </cell>
          <cell r="B909" t="e">
            <v>#N/A</v>
          </cell>
          <cell r="C909" t="e">
            <v>#N/A</v>
          </cell>
          <cell r="E909">
            <v>952</v>
          </cell>
          <cell r="F909">
            <v>54</v>
          </cell>
          <cell r="G909" t="str">
            <v>MULTAS TRANSP.PUB. (TAXIS) SIN CONCESION</v>
          </cell>
          <cell r="H909">
            <v>0</v>
          </cell>
          <cell r="I909">
            <v>0</v>
          </cell>
          <cell r="J909">
            <v>0</v>
          </cell>
          <cell r="K909">
            <v>0</v>
          </cell>
          <cell r="L909">
            <v>0</v>
          </cell>
          <cell r="M909">
            <v>0</v>
          </cell>
          <cell r="N909">
            <v>0</v>
          </cell>
          <cell r="O909">
            <v>0</v>
          </cell>
          <cell r="P909">
            <v>0</v>
          </cell>
          <cell r="Q909">
            <v>0</v>
          </cell>
          <cell r="S909">
            <v>0</v>
          </cell>
          <cell r="W909">
            <v>0</v>
          </cell>
          <cell r="X909">
            <v>0</v>
          </cell>
          <cell r="AA909">
            <v>0</v>
          </cell>
          <cell r="AB909">
            <v>0</v>
          </cell>
          <cell r="AE909">
            <v>952</v>
          </cell>
          <cell r="AF909">
            <v>54</v>
          </cell>
          <cell r="AG909" t="str">
            <v>MULTAS TRANSP.PUB. (TAXIS) SIN CONCESION</v>
          </cell>
          <cell r="AH909">
            <v>0</v>
          </cell>
          <cell r="AI909">
            <v>0</v>
          </cell>
        </row>
        <row r="910">
          <cell r="A910">
            <v>95255</v>
          </cell>
          <cell r="B910" t="e">
            <v>#N/A</v>
          </cell>
          <cell r="C910" t="e">
            <v>#N/A</v>
          </cell>
          <cell r="E910">
            <v>952</v>
          </cell>
          <cell r="F910">
            <v>55</v>
          </cell>
          <cell r="G910" t="str">
            <v>SUBSIDIO MULTAS TRANSP.PUB.(TAXI)S/CONCE</v>
          </cell>
          <cell r="H910">
            <v>0</v>
          </cell>
          <cell r="I910">
            <v>0</v>
          </cell>
          <cell r="J910">
            <v>0</v>
          </cell>
          <cell r="K910">
            <v>0</v>
          </cell>
          <cell r="L910">
            <v>0</v>
          </cell>
          <cell r="M910">
            <v>0</v>
          </cell>
          <cell r="N910">
            <v>0</v>
          </cell>
          <cell r="O910">
            <v>0</v>
          </cell>
          <cell r="P910">
            <v>0</v>
          </cell>
          <cell r="Q910">
            <v>0</v>
          </cell>
          <cell r="S910">
            <v>0</v>
          </cell>
          <cell r="W910">
            <v>0</v>
          </cell>
          <cell r="X910">
            <v>0</v>
          </cell>
          <cell r="AA910">
            <v>0</v>
          </cell>
          <cell r="AB910">
            <v>0</v>
          </cell>
          <cell r="AE910">
            <v>952</v>
          </cell>
          <cell r="AF910">
            <v>55</v>
          </cell>
          <cell r="AG910" t="str">
            <v>SUBSIDIO MULTAS TRANSP.PUB.(TAXI)S/CONCE</v>
          </cell>
          <cell r="AH910">
            <v>0</v>
          </cell>
          <cell r="AI910">
            <v>0</v>
          </cell>
        </row>
        <row r="911">
          <cell r="A911">
            <v>95256</v>
          </cell>
          <cell r="B911" t="e">
            <v>#N/A</v>
          </cell>
          <cell r="C911" t="e">
            <v>#N/A</v>
          </cell>
          <cell r="E911">
            <v>952</v>
          </cell>
          <cell r="F911">
            <v>56</v>
          </cell>
          <cell r="G911" t="str">
            <v>90% INFRACCIONES D/TRANSITO ELECTRONICAS</v>
          </cell>
          <cell r="H911">
            <v>0</v>
          </cell>
          <cell r="I911">
            <v>0</v>
          </cell>
          <cell r="J911">
            <v>0</v>
          </cell>
          <cell r="K911">
            <v>0</v>
          </cell>
          <cell r="L911">
            <v>0</v>
          </cell>
          <cell r="M911">
            <v>0</v>
          </cell>
          <cell r="N911">
            <v>0</v>
          </cell>
          <cell r="O911">
            <v>0</v>
          </cell>
          <cell r="P911">
            <v>0</v>
          </cell>
          <cell r="Q911">
            <v>0</v>
          </cell>
          <cell r="S911">
            <v>0</v>
          </cell>
          <cell r="W911">
            <v>0</v>
          </cell>
          <cell r="X911">
            <v>0</v>
          </cell>
          <cell r="AA911">
            <v>0</v>
          </cell>
          <cell r="AB911">
            <v>0</v>
          </cell>
          <cell r="AE911">
            <v>952</v>
          </cell>
          <cell r="AF911">
            <v>56</v>
          </cell>
          <cell r="AG911" t="str">
            <v>90% INFRACCIONES D/TRANSITO ELECTRONICAS</v>
          </cell>
          <cell r="AH911">
            <v>0</v>
          </cell>
          <cell r="AI911">
            <v>0</v>
          </cell>
        </row>
        <row r="912">
          <cell r="A912">
            <v>95261</v>
          </cell>
          <cell r="B912" t="e">
            <v>#N/A</v>
          </cell>
          <cell r="C912" t="e">
            <v>#N/A</v>
          </cell>
          <cell r="E912">
            <v>952</v>
          </cell>
          <cell r="F912">
            <v>61</v>
          </cell>
          <cell r="G912" t="str">
            <v>RECARGOS X MULTAS AGENCIA EST.DE TRANSP.</v>
          </cell>
          <cell r="H912">
            <v>0</v>
          </cell>
          <cell r="I912">
            <v>0</v>
          </cell>
          <cell r="J912">
            <v>0</v>
          </cell>
          <cell r="K912">
            <v>0</v>
          </cell>
          <cell r="L912">
            <v>0</v>
          </cell>
          <cell r="M912">
            <v>0</v>
          </cell>
          <cell r="N912">
            <v>0</v>
          </cell>
          <cell r="O912">
            <v>0</v>
          </cell>
          <cell r="P912">
            <v>0</v>
          </cell>
          <cell r="Q912">
            <v>0</v>
          </cell>
          <cell r="S912">
            <v>0</v>
          </cell>
          <cell r="W912">
            <v>0</v>
          </cell>
          <cell r="X912">
            <v>0</v>
          </cell>
          <cell r="AA912">
            <v>0</v>
          </cell>
          <cell r="AB912">
            <v>0</v>
          </cell>
          <cell r="AE912">
            <v>952</v>
          </cell>
          <cell r="AF912">
            <v>61</v>
          </cell>
          <cell r="AG912" t="str">
            <v>RECARGOS X MULTAS AGENCIA EST.DE TRANSP.</v>
          </cell>
          <cell r="AH912">
            <v>0</v>
          </cell>
          <cell r="AI912">
            <v>0</v>
          </cell>
        </row>
        <row r="913">
          <cell r="A913">
            <v>95262</v>
          </cell>
          <cell r="B913" t="e">
            <v>#N/A</v>
          </cell>
          <cell r="C913" t="e">
            <v>#N/A</v>
          </cell>
          <cell r="E913">
            <v>952</v>
          </cell>
          <cell r="F913">
            <v>62</v>
          </cell>
          <cell r="G913" t="str">
            <v>GASTOS D/EJEC.X MULT.AGENCIA EST.D/TRANS</v>
          </cell>
          <cell r="H913">
            <v>0</v>
          </cell>
          <cell r="I913">
            <v>0</v>
          </cell>
          <cell r="J913">
            <v>0</v>
          </cell>
          <cell r="K913">
            <v>0</v>
          </cell>
          <cell r="L913">
            <v>0</v>
          </cell>
          <cell r="M913">
            <v>0</v>
          </cell>
          <cell r="N913">
            <v>0</v>
          </cell>
          <cell r="O913">
            <v>0</v>
          </cell>
          <cell r="P913">
            <v>0</v>
          </cell>
          <cell r="Q913">
            <v>0</v>
          </cell>
          <cell r="S913">
            <v>0</v>
          </cell>
          <cell r="W913">
            <v>0</v>
          </cell>
          <cell r="X913">
            <v>0</v>
          </cell>
          <cell r="AA913">
            <v>0</v>
          </cell>
          <cell r="AB913">
            <v>0</v>
          </cell>
          <cell r="AE913">
            <v>952</v>
          </cell>
          <cell r="AF913">
            <v>62</v>
          </cell>
          <cell r="AG913" t="str">
            <v>GASTOS D/EJEC.X MULT.AGENCIA EST.D/TRANS</v>
          </cell>
          <cell r="AH913">
            <v>0</v>
          </cell>
          <cell r="AI913">
            <v>0</v>
          </cell>
        </row>
        <row r="914">
          <cell r="A914">
            <v>95263</v>
          </cell>
          <cell r="B914" t="e">
            <v>#N/A</v>
          </cell>
          <cell r="C914" t="e">
            <v>#N/A</v>
          </cell>
          <cell r="E914">
            <v>952</v>
          </cell>
          <cell r="F914">
            <v>63</v>
          </cell>
          <cell r="G914" t="str">
            <v>ACTUALIZACION MULT.AGENCIA EST.DE TRANSP</v>
          </cell>
          <cell r="H914">
            <v>0</v>
          </cell>
          <cell r="I914">
            <v>0</v>
          </cell>
          <cell r="J914">
            <v>0</v>
          </cell>
          <cell r="K914">
            <v>0</v>
          </cell>
          <cell r="L914">
            <v>0</v>
          </cell>
          <cell r="M914">
            <v>0</v>
          </cell>
          <cell r="N914">
            <v>0</v>
          </cell>
          <cell r="O914">
            <v>0</v>
          </cell>
          <cell r="P914">
            <v>0</v>
          </cell>
          <cell r="Q914">
            <v>0</v>
          </cell>
          <cell r="S914">
            <v>0</v>
          </cell>
          <cell r="W914">
            <v>0</v>
          </cell>
          <cell r="X914">
            <v>0</v>
          </cell>
          <cell r="AA914">
            <v>0</v>
          </cell>
          <cell r="AB914">
            <v>0</v>
          </cell>
          <cell r="AE914">
            <v>952</v>
          </cell>
          <cell r="AF914">
            <v>63</v>
          </cell>
          <cell r="AG914" t="str">
            <v>ACTUALIZACION MULT.AGENCIA EST.DE TRANSP</v>
          </cell>
          <cell r="AH914">
            <v>0</v>
          </cell>
          <cell r="AI914">
            <v>0</v>
          </cell>
        </row>
        <row r="915">
          <cell r="A915">
            <v>95264</v>
          </cell>
          <cell r="B915" t="e">
            <v>#N/A</v>
          </cell>
          <cell r="C915" t="e">
            <v>#N/A</v>
          </cell>
          <cell r="E915">
            <v>952</v>
          </cell>
          <cell r="F915">
            <v>64</v>
          </cell>
          <cell r="G915" t="str">
            <v>INTS.X PLAZO X MULT.ESTAT.DIR.CRED.Y COB</v>
          </cell>
          <cell r="H915">
            <v>0</v>
          </cell>
          <cell r="I915">
            <v>0</v>
          </cell>
          <cell r="J915">
            <v>0</v>
          </cell>
          <cell r="K915">
            <v>0</v>
          </cell>
          <cell r="L915">
            <v>0</v>
          </cell>
          <cell r="M915">
            <v>0</v>
          </cell>
          <cell r="N915">
            <v>0</v>
          </cell>
          <cell r="O915">
            <v>0</v>
          </cell>
          <cell r="P915">
            <v>0</v>
          </cell>
          <cell r="Q915">
            <v>0</v>
          </cell>
          <cell r="S915">
            <v>0</v>
          </cell>
          <cell r="W915">
            <v>0</v>
          </cell>
          <cell r="X915">
            <v>0</v>
          </cell>
          <cell r="AA915">
            <v>0</v>
          </cell>
          <cell r="AB915">
            <v>0</v>
          </cell>
          <cell r="AE915">
            <v>952</v>
          </cell>
          <cell r="AF915">
            <v>64</v>
          </cell>
          <cell r="AG915" t="str">
            <v>INTS.X PLAZO X MULT.ESTAT.DIR.CRED.Y COB</v>
          </cell>
          <cell r="AH915">
            <v>0</v>
          </cell>
          <cell r="AI915">
            <v>0</v>
          </cell>
        </row>
        <row r="916">
          <cell r="A916">
            <v>95265</v>
          </cell>
          <cell r="B916" t="e">
            <v>#N/A</v>
          </cell>
          <cell r="C916" t="e">
            <v>#N/A</v>
          </cell>
          <cell r="E916">
            <v>952</v>
          </cell>
          <cell r="F916">
            <v>65</v>
          </cell>
          <cell r="G916" t="str">
            <v>DONATIVO PRO PATRONATO RECONSTRUYAMOS NL</v>
          </cell>
          <cell r="H916">
            <v>0</v>
          </cell>
          <cell r="I916">
            <v>0</v>
          </cell>
          <cell r="J916">
            <v>0</v>
          </cell>
          <cell r="K916">
            <v>0</v>
          </cell>
          <cell r="L916">
            <v>0</v>
          </cell>
          <cell r="M916">
            <v>0</v>
          </cell>
          <cell r="N916">
            <v>0</v>
          </cell>
          <cell r="O916">
            <v>0</v>
          </cell>
          <cell r="P916">
            <v>0</v>
          </cell>
          <cell r="Q916">
            <v>0</v>
          </cell>
          <cell r="S916">
            <v>0</v>
          </cell>
          <cell r="W916">
            <v>0</v>
          </cell>
          <cell r="X916">
            <v>0</v>
          </cell>
          <cell r="AA916">
            <v>0</v>
          </cell>
          <cell r="AB916">
            <v>0</v>
          </cell>
          <cell r="AE916">
            <v>952</v>
          </cell>
          <cell r="AF916">
            <v>65</v>
          </cell>
          <cell r="AG916" t="str">
            <v>DONATIVO PRO PATRONATO RECONSTRUYAMOS NL</v>
          </cell>
          <cell r="AH916">
            <v>0</v>
          </cell>
          <cell r="AI916">
            <v>0</v>
          </cell>
        </row>
        <row r="917">
          <cell r="A917">
            <v>95301</v>
          </cell>
          <cell r="B917" t="e">
            <v>#N/A</v>
          </cell>
          <cell r="C917" t="e">
            <v>#N/A</v>
          </cell>
          <cell r="E917">
            <v>953</v>
          </cell>
          <cell r="F917">
            <v>1</v>
          </cell>
          <cell r="G917" t="str">
            <v>IMP.S/TENENCIA O USO DE VEHICULOS REZAGO</v>
          </cell>
          <cell r="H917">
            <v>0</v>
          </cell>
          <cell r="I917">
            <v>0</v>
          </cell>
          <cell r="J917">
            <v>0</v>
          </cell>
          <cell r="K917">
            <v>0</v>
          </cell>
          <cell r="L917">
            <v>0</v>
          </cell>
          <cell r="M917">
            <v>0</v>
          </cell>
          <cell r="N917">
            <v>0</v>
          </cell>
          <cell r="O917">
            <v>0</v>
          </cell>
          <cell r="P917">
            <v>0</v>
          </cell>
          <cell r="Q917">
            <v>0</v>
          </cell>
          <cell r="S917">
            <v>0</v>
          </cell>
          <cell r="W917">
            <v>0</v>
          </cell>
          <cell r="X917">
            <v>0</v>
          </cell>
          <cell r="AA917">
            <v>0</v>
          </cell>
          <cell r="AB917">
            <v>0</v>
          </cell>
          <cell r="AE917">
            <v>953</v>
          </cell>
          <cell r="AF917">
            <v>1</v>
          </cell>
          <cell r="AG917" t="str">
            <v>IMP.S/TENENCIA O USO DE VEHICULOS REZAGO</v>
          </cell>
          <cell r="AH917">
            <v>0</v>
          </cell>
          <cell r="AI917">
            <v>0</v>
          </cell>
        </row>
        <row r="918">
          <cell r="A918">
            <v>95302</v>
          </cell>
          <cell r="B918" t="e">
            <v>#N/A</v>
          </cell>
          <cell r="C918" t="e">
            <v>#N/A</v>
          </cell>
          <cell r="E918">
            <v>953</v>
          </cell>
          <cell r="F918">
            <v>2</v>
          </cell>
          <cell r="G918" t="str">
            <v>IMP.S/TENENCIA MOTOCICLETAS REZAGO</v>
          </cell>
          <cell r="H918">
            <v>0</v>
          </cell>
          <cell r="I918">
            <v>0</v>
          </cell>
          <cell r="J918">
            <v>0</v>
          </cell>
          <cell r="K918">
            <v>0</v>
          </cell>
          <cell r="L918">
            <v>0</v>
          </cell>
          <cell r="M918">
            <v>0</v>
          </cell>
          <cell r="N918">
            <v>0</v>
          </cell>
          <cell r="O918">
            <v>0</v>
          </cell>
          <cell r="P918">
            <v>0</v>
          </cell>
          <cell r="Q918">
            <v>0</v>
          </cell>
          <cell r="S918">
            <v>0</v>
          </cell>
          <cell r="W918">
            <v>0</v>
          </cell>
          <cell r="X918">
            <v>0</v>
          </cell>
          <cell r="AA918">
            <v>0</v>
          </cell>
          <cell r="AB918">
            <v>0</v>
          </cell>
          <cell r="AE918">
            <v>953</v>
          </cell>
          <cell r="AF918">
            <v>2</v>
          </cell>
          <cell r="AG918" t="str">
            <v>IMP.S/TENENCIA MOTOCICLETAS REZAGO</v>
          </cell>
          <cell r="AH918">
            <v>0</v>
          </cell>
          <cell r="AI918">
            <v>0</v>
          </cell>
        </row>
        <row r="919">
          <cell r="A919">
            <v>95303</v>
          </cell>
          <cell r="B919" t="e">
            <v>#N/A</v>
          </cell>
          <cell r="C919" t="e">
            <v>#N/A</v>
          </cell>
          <cell r="E919">
            <v>953</v>
          </cell>
          <cell r="F919">
            <v>3</v>
          </cell>
          <cell r="G919" t="str">
            <v>REC.Y ACT.DE IMP.S/TEN. O USO VEH.REZAGO</v>
          </cell>
          <cell r="H919">
            <v>0</v>
          </cell>
          <cell r="I919">
            <v>0</v>
          </cell>
          <cell r="J919">
            <v>0</v>
          </cell>
          <cell r="K919">
            <v>0</v>
          </cell>
          <cell r="L919">
            <v>0</v>
          </cell>
          <cell r="M919">
            <v>0</v>
          </cell>
          <cell r="N919">
            <v>0</v>
          </cell>
          <cell r="O919">
            <v>0</v>
          </cell>
          <cell r="P919">
            <v>0</v>
          </cell>
          <cell r="Q919">
            <v>0.11</v>
          </cell>
          <cell r="S919">
            <v>0.11</v>
          </cell>
          <cell r="W919">
            <v>0</v>
          </cell>
          <cell r="X919">
            <v>0.11</v>
          </cell>
          <cell r="AA919">
            <v>0</v>
          </cell>
          <cell r="AB919">
            <v>0.11</v>
          </cell>
          <cell r="AE919">
            <v>953</v>
          </cell>
          <cell r="AF919">
            <v>3</v>
          </cell>
          <cell r="AG919" t="str">
            <v>REC.Y ACT.DE IMP.S/TEN. O USO VEH.REZAGO</v>
          </cell>
          <cell r="AH919">
            <v>0.11</v>
          </cell>
          <cell r="AI919">
            <v>0.11</v>
          </cell>
        </row>
        <row r="920">
          <cell r="A920">
            <v>95304</v>
          </cell>
          <cell r="B920" t="e">
            <v>#N/A</v>
          </cell>
          <cell r="C920" t="e">
            <v>#N/A</v>
          </cell>
          <cell r="E920">
            <v>953</v>
          </cell>
          <cell r="F920">
            <v>4</v>
          </cell>
          <cell r="G920" t="str">
            <v>REC.Y ACT.DE IMP.S/TEN.MOTOCICLETA REZ.</v>
          </cell>
          <cell r="H920">
            <v>0</v>
          </cell>
          <cell r="I920">
            <v>0</v>
          </cell>
          <cell r="J920">
            <v>0</v>
          </cell>
          <cell r="K920">
            <v>0</v>
          </cell>
          <cell r="L920">
            <v>0</v>
          </cell>
          <cell r="M920">
            <v>0</v>
          </cell>
          <cell r="N920">
            <v>0</v>
          </cell>
          <cell r="O920">
            <v>0</v>
          </cell>
          <cell r="P920">
            <v>0</v>
          </cell>
          <cell r="Q920">
            <v>0</v>
          </cell>
          <cell r="S920">
            <v>0</v>
          </cell>
          <cell r="W920">
            <v>0</v>
          </cell>
          <cell r="X920">
            <v>0</v>
          </cell>
          <cell r="AA920">
            <v>0</v>
          </cell>
          <cell r="AB920">
            <v>0</v>
          </cell>
          <cell r="AE920">
            <v>953</v>
          </cell>
          <cell r="AF920">
            <v>4</v>
          </cell>
          <cell r="AG920" t="str">
            <v>REC.Y ACT.DE IMP.S/TEN.MOTOCICLETA REZ.</v>
          </cell>
          <cell r="AH920">
            <v>0</v>
          </cell>
          <cell r="AI920">
            <v>0</v>
          </cell>
        </row>
        <row r="921">
          <cell r="A921">
            <v>95305</v>
          </cell>
          <cell r="B921" t="e">
            <v>#N/A</v>
          </cell>
          <cell r="C921" t="e">
            <v>#N/A</v>
          </cell>
          <cell r="E921">
            <v>953</v>
          </cell>
          <cell r="F921">
            <v>5</v>
          </cell>
          <cell r="G921" t="str">
            <v>DEVOLUCION IMP.S/TENENCIA REZAGO</v>
          </cell>
          <cell r="H921">
            <v>0</v>
          </cell>
          <cell r="I921">
            <v>0</v>
          </cell>
          <cell r="J921">
            <v>0</v>
          </cell>
          <cell r="K921">
            <v>0</v>
          </cell>
          <cell r="L921">
            <v>0</v>
          </cell>
          <cell r="M921">
            <v>0</v>
          </cell>
          <cell r="N921">
            <v>0</v>
          </cell>
          <cell r="O921">
            <v>0</v>
          </cell>
          <cell r="P921">
            <v>0</v>
          </cell>
          <cell r="Q921">
            <v>0</v>
          </cell>
          <cell r="S921">
            <v>0</v>
          </cell>
          <cell r="W921">
            <v>0</v>
          </cell>
          <cell r="X921">
            <v>0</v>
          </cell>
          <cell r="AA921">
            <v>0</v>
          </cell>
          <cell r="AB921">
            <v>0</v>
          </cell>
          <cell r="AE921">
            <v>953</v>
          </cell>
          <cell r="AF921">
            <v>5</v>
          </cell>
          <cell r="AG921" t="str">
            <v>DEVOLUCION IMP.S/TENENCIA REZAGO</v>
          </cell>
          <cell r="AH921">
            <v>0</v>
          </cell>
          <cell r="AI921">
            <v>0</v>
          </cell>
        </row>
        <row r="922">
          <cell r="A922">
            <v>95306</v>
          </cell>
          <cell r="B922" t="e">
            <v>#N/A</v>
          </cell>
          <cell r="C922" t="e">
            <v>#N/A</v>
          </cell>
          <cell r="E922">
            <v>953</v>
          </cell>
          <cell r="F922">
            <v>6</v>
          </cell>
          <cell r="G922" t="str">
            <v>ACT.E INTS.POR DEV.IMP.S/TENENCIA REZAGO</v>
          </cell>
          <cell r="H922">
            <v>0</v>
          </cell>
          <cell r="I922">
            <v>0</v>
          </cell>
          <cell r="J922">
            <v>0</v>
          </cell>
          <cell r="K922">
            <v>0</v>
          </cell>
          <cell r="L922">
            <v>0</v>
          </cell>
          <cell r="M922">
            <v>0</v>
          </cell>
          <cell r="N922">
            <v>0</v>
          </cell>
          <cell r="O922">
            <v>0</v>
          </cell>
          <cell r="P922">
            <v>0</v>
          </cell>
          <cell r="Q922">
            <v>0</v>
          </cell>
          <cell r="S922">
            <v>0</v>
          </cell>
          <cell r="W922">
            <v>0</v>
          </cell>
          <cell r="X922">
            <v>0</v>
          </cell>
          <cell r="AA922">
            <v>0</v>
          </cell>
          <cell r="AB922">
            <v>0</v>
          </cell>
          <cell r="AE922">
            <v>953</v>
          </cell>
          <cell r="AF922">
            <v>6</v>
          </cell>
          <cell r="AG922" t="str">
            <v>ACT.E INTS.POR DEV.IMP.S/TENENCIA REZAGO</v>
          </cell>
          <cell r="AH922">
            <v>0</v>
          </cell>
          <cell r="AI922">
            <v>0</v>
          </cell>
        </row>
        <row r="923">
          <cell r="A923">
            <v>95308</v>
          </cell>
          <cell r="B923" t="e">
            <v>#N/A</v>
          </cell>
          <cell r="C923" t="e">
            <v>#N/A</v>
          </cell>
          <cell r="E923">
            <v>953</v>
          </cell>
          <cell r="F923">
            <v>8</v>
          </cell>
          <cell r="G923" t="str">
            <v>GASTOS DE EJEC.IMP.S/TENENCIA REZAGO</v>
          </cell>
          <cell r="H923">
            <v>0</v>
          </cell>
          <cell r="I923">
            <v>0</v>
          </cell>
          <cell r="J923">
            <v>0</v>
          </cell>
          <cell r="K923">
            <v>0</v>
          </cell>
          <cell r="L923">
            <v>0</v>
          </cell>
          <cell r="M923">
            <v>0</v>
          </cell>
          <cell r="N923">
            <v>0</v>
          </cell>
          <cell r="O923">
            <v>0</v>
          </cell>
          <cell r="P923">
            <v>0</v>
          </cell>
          <cell r="Q923">
            <v>0</v>
          </cell>
          <cell r="S923">
            <v>0</v>
          </cell>
          <cell r="W923">
            <v>0</v>
          </cell>
          <cell r="X923">
            <v>0</v>
          </cell>
          <cell r="AA923">
            <v>0</v>
          </cell>
          <cell r="AB923">
            <v>0</v>
          </cell>
          <cell r="AE923">
            <v>953</v>
          </cell>
          <cell r="AF923">
            <v>8</v>
          </cell>
          <cell r="AG923" t="str">
            <v>GASTOS DE EJEC.IMP.S/TENENCIA REZAGO</v>
          </cell>
          <cell r="AH923">
            <v>0</v>
          </cell>
          <cell r="AI923">
            <v>0</v>
          </cell>
        </row>
        <row r="924">
          <cell r="A924">
            <v>95309</v>
          </cell>
          <cell r="B924" t="e">
            <v>#N/A</v>
          </cell>
          <cell r="C924" t="e">
            <v>#N/A</v>
          </cell>
          <cell r="E924">
            <v>953</v>
          </cell>
          <cell r="F924">
            <v>9</v>
          </cell>
          <cell r="G924" t="str">
            <v>MULTAS IMP.S/TENENCIA CTRL.OBLIG.REZAGO</v>
          </cell>
          <cell r="H924">
            <v>0</v>
          </cell>
          <cell r="I924">
            <v>0</v>
          </cell>
          <cell r="J924">
            <v>0</v>
          </cell>
          <cell r="K924">
            <v>0</v>
          </cell>
          <cell r="L924">
            <v>0</v>
          </cell>
          <cell r="M924">
            <v>0</v>
          </cell>
          <cell r="N924">
            <v>0</v>
          </cell>
          <cell r="O924">
            <v>0</v>
          </cell>
          <cell r="P924">
            <v>0</v>
          </cell>
          <cell r="Q924">
            <v>0</v>
          </cell>
          <cell r="S924">
            <v>0</v>
          </cell>
          <cell r="W924">
            <v>0</v>
          </cell>
          <cell r="X924">
            <v>0</v>
          </cell>
          <cell r="AA924">
            <v>0</v>
          </cell>
          <cell r="AB924">
            <v>0</v>
          </cell>
          <cell r="AE924">
            <v>953</v>
          </cell>
          <cell r="AF924">
            <v>9</v>
          </cell>
          <cell r="AG924" t="str">
            <v>MULTAS IMP.S/TENENCIA CTRL.OBLIG.REZAGO</v>
          </cell>
          <cell r="AH924">
            <v>0</v>
          </cell>
          <cell r="AI924">
            <v>0</v>
          </cell>
        </row>
        <row r="925">
          <cell r="A925">
            <v>95310</v>
          </cell>
          <cell r="B925" t="e">
            <v>#N/A</v>
          </cell>
          <cell r="C925" t="e">
            <v>#N/A</v>
          </cell>
          <cell r="E925">
            <v>953</v>
          </cell>
          <cell r="F925">
            <v>10</v>
          </cell>
          <cell r="G925" t="str">
            <v>ACT.IMP.S/TENENCIA VEHICULOS REZAGO</v>
          </cell>
          <cell r="H925">
            <v>0</v>
          </cell>
          <cell r="I925">
            <v>0</v>
          </cell>
          <cell r="J925">
            <v>0</v>
          </cell>
          <cell r="K925">
            <v>0</v>
          </cell>
          <cell r="L925">
            <v>0</v>
          </cell>
          <cell r="M925">
            <v>0</v>
          </cell>
          <cell r="N925">
            <v>0</v>
          </cell>
          <cell r="O925">
            <v>0</v>
          </cell>
          <cell r="P925">
            <v>0</v>
          </cell>
          <cell r="Q925">
            <v>0</v>
          </cell>
          <cell r="S925">
            <v>0</v>
          </cell>
          <cell r="W925">
            <v>0</v>
          </cell>
          <cell r="X925">
            <v>0</v>
          </cell>
          <cell r="AA925">
            <v>0</v>
          </cell>
          <cell r="AB925">
            <v>0</v>
          </cell>
          <cell r="AE925">
            <v>953</v>
          </cell>
          <cell r="AF925">
            <v>10</v>
          </cell>
          <cell r="AG925" t="str">
            <v>ACT.IMP.S/TENENCIA VEHICULOS REZAGO</v>
          </cell>
          <cell r="AH925">
            <v>0</v>
          </cell>
          <cell r="AI925">
            <v>0</v>
          </cell>
        </row>
        <row r="926">
          <cell r="A926">
            <v>95311</v>
          </cell>
          <cell r="B926" t="e">
            <v>#N/A</v>
          </cell>
          <cell r="C926" t="e">
            <v>#N/A</v>
          </cell>
          <cell r="E926">
            <v>953</v>
          </cell>
          <cell r="F926">
            <v>11</v>
          </cell>
          <cell r="G926" t="str">
            <v>ACT.IMP.S/TENENCIA MOTOCICLETAS REZAGO</v>
          </cell>
          <cell r="H926">
            <v>0</v>
          </cell>
          <cell r="I926">
            <v>0</v>
          </cell>
          <cell r="J926">
            <v>0</v>
          </cell>
          <cell r="K926">
            <v>0</v>
          </cell>
          <cell r="L926">
            <v>0</v>
          </cell>
          <cell r="M926">
            <v>0</v>
          </cell>
          <cell r="N926">
            <v>0</v>
          </cell>
          <cell r="O926">
            <v>0</v>
          </cell>
          <cell r="P926">
            <v>0</v>
          </cell>
          <cell r="Q926">
            <v>0</v>
          </cell>
          <cell r="S926">
            <v>0</v>
          </cell>
          <cell r="W926">
            <v>0</v>
          </cell>
          <cell r="X926">
            <v>0</v>
          </cell>
          <cell r="AA926">
            <v>0</v>
          </cell>
          <cell r="AB926">
            <v>0</v>
          </cell>
          <cell r="AE926">
            <v>953</v>
          </cell>
          <cell r="AF926">
            <v>11</v>
          </cell>
          <cell r="AG926" t="str">
            <v>ACT.IMP.S/TENENCIA MOTOCICLETAS REZAGO</v>
          </cell>
          <cell r="AH926">
            <v>0</v>
          </cell>
          <cell r="AI926">
            <v>0</v>
          </cell>
        </row>
        <row r="927">
          <cell r="A927">
            <v>95401</v>
          </cell>
          <cell r="B927" t="e">
            <v>#N/A</v>
          </cell>
          <cell r="C927" t="e">
            <v>#N/A</v>
          </cell>
          <cell r="E927">
            <v>954</v>
          </cell>
          <cell r="F927">
            <v>1</v>
          </cell>
          <cell r="G927" t="str">
            <v>INCENTIVOS POR ISAN REZAGO</v>
          </cell>
          <cell r="H927">
            <v>0</v>
          </cell>
          <cell r="I927">
            <v>0</v>
          </cell>
          <cell r="J927">
            <v>0</v>
          </cell>
          <cell r="K927">
            <v>0</v>
          </cell>
          <cell r="L927">
            <v>0</v>
          </cell>
          <cell r="M927">
            <v>0</v>
          </cell>
          <cell r="N927">
            <v>0</v>
          </cell>
          <cell r="O927">
            <v>0</v>
          </cell>
          <cell r="P927">
            <v>0</v>
          </cell>
          <cell r="Q927">
            <v>0</v>
          </cell>
          <cell r="S927">
            <v>0</v>
          </cell>
          <cell r="W927">
            <v>0</v>
          </cell>
          <cell r="X927">
            <v>0</v>
          </cell>
          <cell r="AA927">
            <v>0</v>
          </cell>
          <cell r="AB927">
            <v>0</v>
          </cell>
          <cell r="AE927">
            <v>954</v>
          </cell>
          <cell r="AF927">
            <v>1</v>
          </cell>
          <cell r="AG927" t="str">
            <v>INCENTIVOS POR ISAN REZAGO</v>
          </cell>
          <cell r="AH927">
            <v>0</v>
          </cell>
          <cell r="AI927">
            <v>0</v>
          </cell>
        </row>
        <row r="928">
          <cell r="A928">
            <v>95402</v>
          </cell>
          <cell r="B928" t="e">
            <v>#N/A</v>
          </cell>
          <cell r="C928" t="e">
            <v>#N/A</v>
          </cell>
          <cell r="E928">
            <v>954</v>
          </cell>
          <cell r="F928">
            <v>2</v>
          </cell>
          <cell r="G928" t="str">
            <v>RECARGOS DE ISAN REZAGO</v>
          </cell>
          <cell r="H928">
            <v>0</v>
          </cell>
          <cell r="I928">
            <v>0</v>
          </cell>
          <cell r="J928">
            <v>0</v>
          </cell>
          <cell r="K928">
            <v>0</v>
          </cell>
          <cell r="L928">
            <v>0</v>
          </cell>
          <cell r="M928">
            <v>0</v>
          </cell>
          <cell r="N928">
            <v>0</v>
          </cell>
          <cell r="O928">
            <v>0</v>
          </cell>
          <cell r="P928">
            <v>0</v>
          </cell>
          <cell r="Q928">
            <v>0</v>
          </cell>
          <cell r="S928">
            <v>0</v>
          </cell>
          <cell r="W928">
            <v>0</v>
          </cell>
          <cell r="X928">
            <v>0</v>
          </cell>
          <cell r="AA928">
            <v>0</v>
          </cell>
          <cell r="AB928">
            <v>0</v>
          </cell>
          <cell r="AE928">
            <v>954</v>
          </cell>
          <cell r="AF928">
            <v>2</v>
          </cell>
          <cell r="AG928" t="str">
            <v>RECARGOS DE ISAN REZAGO</v>
          </cell>
          <cell r="AH928">
            <v>0</v>
          </cell>
          <cell r="AI928">
            <v>0</v>
          </cell>
        </row>
        <row r="929">
          <cell r="A929">
            <v>95403</v>
          </cell>
          <cell r="B929" t="e">
            <v>#N/A</v>
          </cell>
          <cell r="C929" t="e">
            <v>#N/A</v>
          </cell>
          <cell r="E929">
            <v>954</v>
          </cell>
          <cell r="F929">
            <v>3</v>
          </cell>
          <cell r="G929" t="str">
            <v>SANCIONES ISAN REZAGO</v>
          </cell>
          <cell r="H929">
            <v>0</v>
          </cell>
          <cell r="I929">
            <v>0</v>
          </cell>
          <cell r="J929">
            <v>0</v>
          </cell>
          <cell r="K929">
            <v>0</v>
          </cell>
          <cell r="L929">
            <v>0</v>
          </cell>
          <cell r="M929">
            <v>0</v>
          </cell>
          <cell r="N929">
            <v>0</v>
          </cell>
          <cell r="O929">
            <v>0</v>
          </cell>
          <cell r="P929">
            <v>0</v>
          </cell>
          <cell r="Q929">
            <v>0</v>
          </cell>
          <cell r="S929">
            <v>0</v>
          </cell>
          <cell r="W929">
            <v>0</v>
          </cell>
          <cell r="X929">
            <v>0</v>
          </cell>
          <cell r="AA929">
            <v>0</v>
          </cell>
          <cell r="AB929">
            <v>0</v>
          </cell>
          <cell r="AE929">
            <v>954</v>
          </cell>
          <cell r="AF929">
            <v>3</v>
          </cell>
          <cell r="AG929" t="str">
            <v>SANCIONES ISAN REZAGO</v>
          </cell>
          <cell r="AH929">
            <v>0</v>
          </cell>
          <cell r="AI929">
            <v>0</v>
          </cell>
        </row>
        <row r="930">
          <cell r="A930">
            <v>95404</v>
          </cell>
          <cell r="B930" t="e">
            <v>#N/A</v>
          </cell>
          <cell r="C930" t="e">
            <v>#N/A</v>
          </cell>
          <cell r="E930">
            <v>954</v>
          </cell>
          <cell r="F930">
            <v>4</v>
          </cell>
          <cell r="G930" t="str">
            <v>ISAN PAGOS PROVISIONALES REZAGO</v>
          </cell>
          <cell r="H930">
            <v>0</v>
          </cell>
          <cell r="I930">
            <v>0</v>
          </cell>
          <cell r="J930">
            <v>0</v>
          </cell>
          <cell r="K930">
            <v>0</v>
          </cell>
          <cell r="L930">
            <v>0</v>
          </cell>
          <cell r="M930">
            <v>0</v>
          </cell>
          <cell r="N930">
            <v>0</v>
          </cell>
          <cell r="O930">
            <v>0</v>
          </cell>
          <cell r="P930">
            <v>0</v>
          </cell>
          <cell r="Q930">
            <v>833239</v>
          </cell>
          <cell r="S930">
            <v>833239</v>
          </cell>
          <cell r="W930">
            <v>0</v>
          </cell>
          <cell r="X930">
            <v>833239</v>
          </cell>
          <cell r="AA930">
            <v>0</v>
          </cell>
          <cell r="AB930">
            <v>833239</v>
          </cell>
          <cell r="AE930">
            <v>954</v>
          </cell>
          <cell r="AF930">
            <v>4</v>
          </cell>
          <cell r="AG930" t="str">
            <v>ISAN PAGOS PROVISIONALES REZAGO</v>
          </cell>
          <cell r="AH930">
            <v>833239</v>
          </cell>
          <cell r="AI930">
            <v>833239</v>
          </cell>
        </row>
        <row r="931">
          <cell r="A931">
            <v>95405</v>
          </cell>
          <cell r="B931" t="e">
            <v>#N/A</v>
          </cell>
          <cell r="C931" t="e">
            <v>#N/A</v>
          </cell>
          <cell r="E931">
            <v>954</v>
          </cell>
          <cell r="F931">
            <v>5</v>
          </cell>
          <cell r="G931" t="str">
            <v>ACTUALIZACION DE ISAN REZAGO</v>
          </cell>
          <cell r="H931">
            <v>0</v>
          </cell>
          <cell r="I931">
            <v>0</v>
          </cell>
          <cell r="J931">
            <v>0</v>
          </cell>
          <cell r="K931">
            <v>0</v>
          </cell>
          <cell r="L931">
            <v>0</v>
          </cell>
          <cell r="M931">
            <v>0</v>
          </cell>
          <cell r="N931">
            <v>0</v>
          </cell>
          <cell r="O931">
            <v>0</v>
          </cell>
          <cell r="P931">
            <v>0</v>
          </cell>
          <cell r="Q931">
            <v>0</v>
          </cell>
          <cell r="S931">
            <v>0</v>
          </cell>
          <cell r="W931">
            <v>0</v>
          </cell>
          <cell r="X931">
            <v>0</v>
          </cell>
          <cell r="AA931">
            <v>0</v>
          </cell>
          <cell r="AB931">
            <v>0</v>
          </cell>
          <cell r="AE931">
            <v>954</v>
          </cell>
          <cell r="AF931">
            <v>5</v>
          </cell>
          <cell r="AG931" t="str">
            <v>ACTUALIZACION DE ISAN REZAGO</v>
          </cell>
          <cell r="AH931">
            <v>0</v>
          </cell>
          <cell r="AI931">
            <v>0</v>
          </cell>
        </row>
        <row r="932">
          <cell r="A932">
            <v>95406</v>
          </cell>
          <cell r="B932" t="e">
            <v>#N/A</v>
          </cell>
          <cell r="C932" t="e">
            <v>#N/A</v>
          </cell>
          <cell r="E932">
            <v>954</v>
          </cell>
          <cell r="F932">
            <v>6</v>
          </cell>
          <cell r="G932" t="str">
            <v>DEV.IMP.S/AUTOMOVILES NUEVOS REZAGO</v>
          </cell>
          <cell r="H932">
            <v>0</v>
          </cell>
          <cell r="I932">
            <v>0</v>
          </cell>
          <cell r="J932">
            <v>0</v>
          </cell>
          <cell r="K932">
            <v>0</v>
          </cell>
          <cell r="L932">
            <v>0</v>
          </cell>
          <cell r="M932">
            <v>0</v>
          </cell>
          <cell r="N932">
            <v>0</v>
          </cell>
          <cell r="O932">
            <v>0</v>
          </cell>
          <cell r="P932">
            <v>0</v>
          </cell>
          <cell r="Q932">
            <v>0</v>
          </cell>
          <cell r="S932">
            <v>0</v>
          </cell>
          <cell r="W932">
            <v>0</v>
          </cell>
          <cell r="X932">
            <v>0</v>
          </cell>
          <cell r="AA932">
            <v>0</v>
          </cell>
          <cell r="AB932">
            <v>0</v>
          </cell>
          <cell r="AE932">
            <v>954</v>
          </cell>
          <cell r="AF932">
            <v>6</v>
          </cell>
          <cell r="AG932" t="str">
            <v>DEV.IMP.S/AUTOMOVILES NUEVOS REZAGO</v>
          </cell>
          <cell r="AH932">
            <v>0</v>
          </cell>
          <cell r="AI932">
            <v>0</v>
          </cell>
        </row>
        <row r="933">
          <cell r="A933">
            <v>95407</v>
          </cell>
          <cell r="B933" t="e">
            <v>#N/A</v>
          </cell>
          <cell r="C933" t="e">
            <v>#N/A</v>
          </cell>
          <cell r="E933">
            <v>954</v>
          </cell>
          <cell r="F933">
            <v>7</v>
          </cell>
          <cell r="G933" t="str">
            <v>ACT.E INT'S POR DEV.ISAN REZAGO</v>
          </cell>
          <cell r="H933">
            <v>0</v>
          </cell>
          <cell r="I933">
            <v>0</v>
          </cell>
          <cell r="J933">
            <v>0</v>
          </cell>
          <cell r="K933">
            <v>0</v>
          </cell>
          <cell r="L933">
            <v>0</v>
          </cell>
          <cell r="M933">
            <v>0</v>
          </cell>
          <cell r="N933">
            <v>0</v>
          </cell>
          <cell r="O933">
            <v>0</v>
          </cell>
          <cell r="P933">
            <v>0</v>
          </cell>
          <cell r="Q933">
            <v>0</v>
          </cell>
          <cell r="S933">
            <v>0</v>
          </cell>
          <cell r="W933">
            <v>0</v>
          </cell>
          <cell r="X933">
            <v>0</v>
          </cell>
          <cell r="AA933">
            <v>0</v>
          </cell>
          <cell r="AB933">
            <v>0</v>
          </cell>
          <cell r="AE933">
            <v>954</v>
          </cell>
          <cell r="AF933">
            <v>7</v>
          </cell>
          <cell r="AG933" t="str">
            <v>ACT.E INT'S POR DEV.ISAN REZAGO</v>
          </cell>
          <cell r="AH933">
            <v>0</v>
          </cell>
          <cell r="AI933">
            <v>0</v>
          </cell>
        </row>
        <row r="934">
          <cell r="A934">
            <v>95408</v>
          </cell>
          <cell r="B934" t="e">
            <v>#N/A</v>
          </cell>
          <cell r="C934" t="e">
            <v>#N/A</v>
          </cell>
          <cell r="E934">
            <v>954</v>
          </cell>
          <cell r="F934">
            <v>8</v>
          </cell>
          <cell r="G934" t="str">
            <v>GASTOS DE EJECUCION ISAN REZAGO</v>
          </cell>
          <cell r="H934">
            <v>0</v>
          </cell>
          <cell r="I934">
            <v>0</v>
          </cell>
          <cell r="J934">
            <v>0</v>
          </cell>
          <cell r="K934">
            <v>0</v>
          </cell>
          <cell r="L934">
            <v>0</v>
          </cell>
          <cell r="M934">
            <v>0</v>
          </cell>
          <cell r="N934">
            <v>0</v>
          </cell>
          <cell r="O934">
            <v>0</v>
          </cell>
          <cell r="P934">
            <v>0</v>
          </cell>
          <cell r="Q934">
            <v>0</v>
          </cell>
          <cell r="S934">
            <v>0</v>
          </cell>
          <cell r="W934">
            <v>0</v>
          </cell>
          <cell r="X934">
            <v>0</v>
          </cell>
          <cell r="AA934">
            <v>0</v>
          </cell>
          <cell r="AB934">
            <v>0</v>
          </cell>
          <cell r="AE934">
            <v>954</v>
          </cell>
          <cell r="AF934">
            <v>8</v>
          </cell>
          <cell r="AG934" t="str">
            <v>GASTOS DE EJECUCION ISAN REZAGO</v>
          </cell>
          <cell r="AH934">
            <v>0</v>
          </cell>
          <cell r="AI934">
            <v>0</v>
          </cell>
        </row>
        <row r="935">
          <cell r="A935">
            <v>95409</v>
          </cell>
          <cell r="B935" t="e">
            <v>#N/A</v>
          </cell>
          <cell r="C935" t="e">
            <v>#N/A</v>
          </cell>
          <cell r="E935">
            <v>954</v>
          </cell>
          <cell r="F935">
            <v>9</v>
          </cell>
          <cell r="G935" t="str">
            <v>HONORARIOS DE EJECUCION ISAN REZAGO</v>
          </cell>
          <cell r="H935">
            <v>0</v>
          </cell>
          <cell r="I935">
            <v>0</v>
          </cell>
          <cell r="J935">
            <v>0</v>
          </cell>
          <cell r="K935">
            <v>0</v>
          </cell>
          <cell r="L935">
            <v>0</v>
          </cell>
          <cell r="M935">
            <v>0</v>
          </cell>
          <cell r="N935">
            <v>0</v>
          </cell>
          <cell r="O935">
            <v>0</v>
          </cell>
          <cell r="P935">
            <v>0</v>
          </cell>
          <cell r="Q935">
            <v>0</v>
          </cell>
          <cell r="S935">
            <v>0</v>
          </cell>
          <cell r="W935">
            <v>0</v>
          </cell>
          <cell r="X935">
            <v>0</v>
          </cell>
          <cell r="AA935">
            <v>0</v>
          </cell>
          <cell r="AB935">
            <v>0</v>
          </cell>
          <cell r="AE935">
            <v>954</v>
          </cell>
          <cell r="AF935">
            <v>9</v>
          </cell>
          <cell r="AG935" t="str">
            <v>HONORARIOS DE EJECUCION ISAN REZAGO</v>
          </cell>
          <cell r="AH935">
            <v>0</v>
          </cell>
          <cell r="AI935">
            <v>0</v>
          </cell>
        </row>
        <row r="936">
          <cell r="A936">
            <v>95410</v>
          </cell>
          <cell r="B936" t="e">
            <v>#N/A</v>
          </cell>
          <cell r="C936" t="e">
            <v>#N/A</v>
          </cell>
          <cell r="E936">
            <v>954</v>
          </cell>
          <cell r="F936">
            <v>10</v>
          </cell>
          <cell r="G936" t="str">
            <v>MULTAS POR AUTOCORRECION ISAN REZAGO</v>
          </cell>
          <cell r="H936">
            <v>0</v>
          </cell>
          <cell r="I936">
            <v>0</v>
          </cell>
          <cell r="J936">
            <v>0</v>
          </cell>
          <cell r="K936">
            <v>0</v>
          </cell>
          <cell r="L936">
            <v>0</v>
          </cell>
          <cell r="M936">
            <v>0</v>
          </cell>
          <cell r="N936">
            <v>0</v>
          </cell>
          <cell r="O936">
            <v>0</v>
          </cell>
          <cell r="P936">
            <v>0</v>
          </cell>
          <cell r="Q936">
            <v>0</v>
          </cell>
          <cell r="S936">
            <v>0</v>
          </cell>
          <cell r="W936">
            <v>0</v>
          </cell>
          <cell r="X936">
            <v>0</v>
          </cell>
          <cell r="AA936">
            <v>0</v>
          </cell>
          <cell r="AB936">
            <v>0</v>
          </cell>
          <cell r="AE936">
            <v>954</v>
          </cell>
          <cell r="AF936">
            <v>10</v>
          </cell>
          <cell r="AG936" t="str">
            <v>MULTAS POR AUTOCORRECION ISAN REZAGO</v>
          </cell>
          <cell r="AH936">
            <v>0</v>
          </cell>
          <cell r="AI936">
            <v>0</v>
          </cell>
        </row>
        <row r="937">
          <cell r="A937">
            <v>95411</v>
          </cell>
          <cell r="B937" t="e">
            <v>#N/A</v>
          </cell>
          <cell r="C937" t="e">
            <v>#N/A</v>
          </cell>
          <cell r="E937">
            <v>954</v>
          </cell>
          <cell r="F937">
            <v>11</v>
          </cell>
          <cell r="G937" t="str">
            <v>FONDO DE COMPENSACION DEL ISAN REZAGO</v>
          </cell>
          <cell r="H937">
            <v>0</v>
          </cell>
          <cell r="I937">
            <v>0</v>
          </cell>
          <cell r="J937">
            <v>0</v>
          </cell>
          <cell r="K937">
            <v>0</v>
          </cell>
          <cell r="L937">
            <v>0</v>
          </cell>
          <cell r="M937">
            <v>0</v>
          </cell>
          <cell r="N937">
            <v>0</v>
          </cell>
          <cell r="O937">
            <v>0</v>
          </cell>
          <cell r="P937">
            <v>0</v>
          </cell>
          <cell r="Q937">
            <v>0</v>
          </cell>
          <cell r="S937">
            <v>0</v>
          </cell>
          <cell r="W937">
            <v>0</v>
          </cell>
          <cell r="X937">
            <v>0</v>
          </cell>
          <cell r="AA937">
            <v>0</v>
          </cell>
          <cell r="AB937">
            <v>0</v>
          </cell>
          <cell r="AE937">
            <v>954</v>
          </cell>
          <cell r="AF937">
            <v>11</v>
          </cell>
          <cell r="AG937" t="str">
            <v>FONDO DE COMPENSACION DEL ISAN REZAGO</v>
          </cell>
          <cell r="AH937">
            <v>0</v>
          </cell>
          <cell r="AI937">
            <v>0</v>
          </cell>
        </row>
        <row r="938">
          <cell r="A938">
            <v>95500</v>
          </cell>
          <cell r="B938" t="e">
            <v>#N/A</v>
          </cell>
          <cell r="C938" t="e">
            <v>#N/A</v>
          </cell>
          <cell r="E938">
            <v>955</v>
          </cell>
          <cell r="F938">
            <v>0</v>
          </cell>
          <cell r="G938" t="str">
            <v>IMPUESTO S/TENENCIA LEY HACIENDA ESTATAL</v>
          </cell>
          <cell r="H938">
            <v>0</v>
          </cell>
          <cell r="I938">
            <v>0</v>
          </cell>
          <cell r="J938">
            <v>0</v>
          </cell>
          <cell r="K938">
            <v>0</v>
          </cell>
          <cell r="L938">
            <v>0</v>
          </cell>
          <cell r="M938">
            <v>0</v>
          </cell>
          <cell r="N938">
            <v>0</v>
          </cell>
          <cell r="O938">
            <v>0</v>
          </cell>
          <cell r="P938">
            <v>0</v>
          </cell>
          <cell r="Q938">
            <v>0</v>
          </cell>
          <cell r="S938">
            <v>0</v>
          </cell>
          <cell r="W938">
            <v>0</v>
          </cell>
          <cell r="X938">
            <v>0</v>
          </cell>
          <cell r="AA938">
            <v>0</v>
          </cell>
          <cell r="AB938">
            <v>0</v>
          </cell>
          <cell r="AE938">
            <v>955</v>
          </cell>
          <cell r="AF938">
            <v>0</v>
          </cell>
          <cell r="AG938" t="str">
            <v>IMPUESTO S/TENENCIA LEY HACIENDA ESTATAL</v>
          </cell>
          <cell r="AH938">
            <v>0</v>
          </cell>
          <cell r="AI938">
            <v>0</v>
          </cell>
        </row>
        <row r="939">
          <cell r="A939">
            <v>95501</v>
          </cell>
          <cell r="B939" t="e">
            <v>#N/A</v>
          </cell>
          <cell r="C939" t="e">
            <v>#N/A</v>
          </cell>
          <cell r="E939">
            <v>955</v>
          </cell>
          <cell r="F939">
            <v>1</v>
          </cell>
          <cell r="G939" t="str">
            <v>IMP.S/TENENCIA LHE AUTOS PASAJEROS</v>
          </cell>
          <cell r="H939">
            <v>0</v>
          </cell>
          <cell r="I939">
            <v>0</v>
          </cell>
          <cell r="J939">
            <v>0</v>
          </cell>
          <cell r="K939">
            <v>0</v>
          </cell>
          <cell r="L939">
            <v>0</v>
          </cell>
          <cell r="M939">
            <v>0</v>
          </cell>
          <cell r="N939">
            <v>0</v>
          </cell>
          <cell r="O939">
            <v>0</v>
          </cell>
          <cell r="P939">
            <v>0</v>
          </cell>
          <cell r="Q939">
            <v>-15175.08</v>
          </cell>
          <cell r="S939">
            <v>-15175.08</v>
          </cell>
          <cell r="W939">
            <v>0</v>
          </cell>
          <cell r="X939">
            <v>-15175.08</v>
          </cell>
          <cell r="AA939">
            <v>0</v>
          </cell>
          <cell r="AB939">
            <v>-15175.08</v>
          </cell>
          <cell r="AE939">
            <v>955</v>
          </cell>
          <cell r="AF939">
            <v>1</v>
          </cell>
          <cell r="AG939" t="str">
            <v>IMP.S/TENENCIA LHE AUTOS PASAJEROS</v>
          </cell>
          <cell r="AH939">
            <v>-15175.08</v>
          </cell>
          <cell r="AI939">
            <v>-15175.08</v>
          </cell>
        </row>
        <row r="940">
          <cell r="A940">
            <v>95502</v>
          </cell>
          <cell r="B940" t="e">
            <v>#N/A</v>
          </cell>
          <cell r="C940" t="e">
            <v>#N/A</v>
          </cell>
          <cell r="E940">
            <v>955</v>
          </cell>
          <cell r="F940">
            <v>2</v>
          </cell>
          <cell r="G940" t="str">
            <v>REC.IMP.S/TENENCIA LHE AUTOS PASEJEROS</v>
          </cell>
          <cell r="H940">
            <v>0</v>
          </cell>
          <cell r="I940">
            <v>0</v>
          </cell>
          <cell r="J940">
            <v>0</v>
          </cell>
          <cell r="K940">
            <v>0</v>
          </cell>
          <cell r="L940">
            <v>0</v>
          </cell>
          <cell r="M940">
            <v>0</v>
          </cell>
          <cell r="N940">
            <v>0</v>
          </cell>
          <cell r="O940">
            <v>0</v>
          </cell>
          <cell r="P940">
            <v>0</v>
          </cell>
          <cell r="Q940">
            <v>15175.18</v>
          </cell>
          <cell r="S940">
            <v>15175.18</v>
          </cell>
          <cell r="W940">
            <v>0</v>
          </cell>
          <cell r="X940">
            <v>15175.18</v>
          </cell>
          <cell r="AA940">
            <v>0</v>
          </cell>
          <cell r="AB940">
            <v>15175.18</v>
          </cell>
          <cell r="AE940">
            <v>955</v>
          </cell>
          <cell r="AF940">
            <v>2</v>
          </cell>
          <cell r="AG940" t="str">
            <v>REC.IMP.S/TENENCIA LHE AUTOS PASEJEROS</v>
          </cell>
          <cell r="AH940">
            <v>15175.18</v>
          </cell>
          <cell r="AI940">
            <v>15175.18</v>
          </cell>
        </row>
        <row r="941">
          <cell r="A941">
            <v>95503</v>
          </cell>
          <cell r="B941" t="e">
            <v>#N/A</v>
          </cell>
          <cell r="C941" t="e">
            <v>#N/A</v>
          </cell>
          <cell r="E941">
            <v>955</v>
          </cell>
          <cell r="F941">
            <v>3</v>
          </cell>
          <cell r="G941" t="str">
            <v>ACTUALIZACION IST LHE AUTOS PASAJEROS</v>
          </cell>
          <cell r="H941">
            <v>0</v>
          </cell>
          <cell r="I941">
            <v>0</v>
          </cell>
          <cell r="J941">
            <v>0</v>
          </cell>
          <cell r="K941">
            <v>0</v>
          </cell>
          <cell r="L941">
            <v>0</v>
          </cell>
          <cell r="M941">
            <v>0</v>
          </cell>
          <cell r="N941">
            <v>0</v>
          </cell>
          <cell r="O941">
            <v>0</v>
          </cell>
          <cell r="P941">
            <v>0</v>
          </cell>
          <cell r="Q941">
            <v>0</v>
          </cell>
          <cell r="S941">
            <v>0</v>
          </cell>
          <cell r="W941">
            <v>0</v>
          </cell>
          <cell r="X941">
            <v>0</v>
          </cell>
          <cell r="AA941">
            <v>0</v>
          </cell>
          <cell r="AB941">
            <v>0</v>
          </cell>
          <cell r="AE941">
            <v>955</v>
          </cell>
          <cell r="AF941">
            <v>3</v>
          </cell>
          <cell r="AG941" t="str">
            <v>ACTUALIZACION IST LHE AUTOS PASAJEROS</v>
          </cell>
          <cell r="AH941">
            <v>0</v>
          </cell>
          <cell r="AI941">
            <v>0</v>
          </cell>
        </row>
        <row r="942">
          <cell r="A942">
            <v>95504</v>
          </cell>
          <cell r="B942" t="e">
            <v>#N/A</v>
          </cell>
          <cell r="C942" t="e">
            <v>#N/A</v>
          </cell>
          <cell r="E942">
            <v>955</v>
          </cell>
          <cell r="F942">
            <v>4</v>
          </cell>
          <cell r="G942" t="str">
            <v>IMP.S/TENENCIA LHE AUTOS PASAJEROS REZ.</v>
          </cell>
          <cell r="H942">
            <v>0</v>
          </cell>
          <cell r="I942">
            <v>0</v>
          </cell>
          <cell r="J942">
            <v>0</v>
          </cell>
          <cell r="K942">
            <v>0</v>
          </cell>
          <cell r="L942">
            <v>0</v>
          </cell>
          <cell r="M942">
            <v>0</v>
          </cell>
          <cell r="N942">
            <v>0</v>
          </cell>
          <cell r="O942">
            <v>0</v>
          </cell>
          <cell r="P942">
            <v>0</v>
          </cell>
          <cell r="Q942">
            <v>-833239</v>
          </cell>
          <cell r="S942">
            <v>-833239</v>
          </cell>
          <cell r="W942">
            <v>0</v>
          </cell>
          <cell r="X942">
            <v>-833239</v>
          </cell>
          <cell r="AA942">
            <v>0</v>
          </cell>
          <cell r="AB942">
            <v>-833239</v>
          </cell>
          <cell r="AE942">
            <v>955</v>
          </cell>
          <cell r="AF942">
            <v>4</v>
          </cell>
          <cell r="AG942" t="str">
            <v>IMP.S/TENENCIA LHE AUTOS PASAJEROS REZ.</v>
          </cell>
          <cell r="AH942">
            <v>-833239</v>
          </cell>
          <cell r="AI942">
            <v>-833239</v>
          </cell>
        </row>
        <row r="943">
          <cell r="A943">
            <v>95505</v>
          </cell>
          <cell r="B943" t="e">
            <v>#N/A</v>
          </cell>
          <cell r="C943" t="e">
            <v>#N/A</v>
          </cell>
          <cell r="E943">
            <v>955</v>
          </cell>
          <cell r="F943">
            <v>5</v>
          </cell>
          <cell r="G943" t="str">
            <v>RECARGOS IST LHE AUTOS PASAJEROS REZAGO</v>
          </cell>
          <cell r="H943">
            <v>0</v>
          </cell>
          <cell r="I943">
            <v>0</v>
          </cell>
          <cell r="J943">
            <v>0</v>
          </cell>
          <cell r="K943">
            <v>0</v>
          </cell>
          <cell r="L943">
            <v>0</v>
          </cell>
          <cell r="M943">
            <v>0</v>
          </cell>
          <cell r="N943">
            <v>0</v>
          </cell>
          <cell r="O943">
            <v>0</v>
          </cell>
          <cell r="P943">
            <v>0</v>
          </cell>
          <cell r="Q943">
            <v>0</v>
          </cell>
          <cell r="S943">
            <v>0</v>
          </cell>
          <cell r="W943">
            <v>0</v>
          </cell>
          <cell r="X943">
            <v>0</v>
          </cell>
          <cell r="AA943">
            <v>0</v>
          </cell>
          <cell r="AB943">
            <v>0</v>
          </cell>
          <cell r="AE943">
            <v>955</v>
          </cell>
          <cell r="AF943">
            <v>5</v>
          </cell>
          <cell r="AG943" t="str">
            <v>RECARGOS IST LHE AUTOS PASAJEROS REZAGO</v>
          </cell>
          <cell r="AH943">
            <v>0</v>
          </cell>
          <cell r="AI943">
            <v>0</v>
          </cell>
        </row>
        <row r="944">
          <cell r="A944">
            <v>95506</v>
          </cell>
          <cell r="B944" t="e">
            <v>#N/A</v>
          </cell>
          <cell r="C944" t="e">
            <v>#N/A</v>
          </cell>
          <cell r="E944">
            <v>955</v>
          </cell>
          <cell r="F944">
            <v>6</v>
          </cell>
          <cell r="G944" t="str">
            <v>ACT.IST LHE AUTOS PASAJEROS REZAGO</v>
          </cell>
          <cell r="H944">
            <v>0</v>
          </cell>
          <cell r="I944">
            <v>0</v>
          </cell>
          <cell r="J944">
            <v>0</v>
          </cell>
          <cell r="K944">
            <v>0</v>
          </cell>
          <cell r="L944">
            <v>0</v>
          </cell>
          <cell r="M944">
            <v>0</v>
          </cell>
          <cell r="N944">
            <v>0</v>
          </cell>
          <cell r="O944">
            <v>0</v>
          </cell>
          <cell r="P944">
            <v>0</v>
          </cell>
          <cell r="Q944">
            <v>0</v>
          </cell>
          <cell r="S944">
            <v>0</v>
          </cell>
          <cell r="W944">
            <v>0</v>
          </cell>
          <cell r="X944">
            <v>0</v>
          </cell>
          <cell r="AA944">
            <v>0</v>
          </cell>
          <cell r="AB944">
            <v>0</v>
          </cell>
          <cell r="AE944">
            <v>955</v>
          </cell>
          <cell r="AF944">
            <v>6</v>
          </cell>
          <cell r="AG944" t="str">
            <v>ACT.IST LHE AUTOS PASAJEROS REZAGO</v>
          </cell>
          <cell r="AH944">
            <v>0</v>
          </cell>
          <cell r="AI944">
            <v>0</v>
          </cell>
        </row>
        <row r="945">
          <cell r="A945">
            <v>95507</v>
          </cell>
          <cell r="B945" t="e">
            <v>#N/A</v>
          </cell>
          <cell r="C945" t="e">
            <v>#N/A</v>
          </cell>
          <cell r="E945">
            <v>955</v>
          </cell>
          <cell r="F945">
            <v>7</v>
          </cell>
          <cell r="G945" t="str">
            <v>MULTAS IST LHE AUTOS PASAJEROS</v>
          </cell>
          <cell r="H945">
            <v>0</v>
          </cell>
          <cell r="I945">
            <v>0</v>
          </cell>
          <cell r="J945">
            <v>0</v>
          </cell>
          <cell r="K945">
            <v>0</v>
          </cell>
          <cell r="L945">
            <v>0</v>
          </cell>
          <cell r="M945">
            <v>0</v>
          </cell>
          <cell r="N945">
            <v>0</v>
          </cell>
          <cell r="O945">
            <v>0</v>
          </cell>
          <cell r="P945">
            <v>0</v>
          </cell>
          <cell r="Q945">
            <v>0</v>
          </cell>
          <cell r="S945">
            <v>0</v>
          </cell>
          <cell r="W945">
            <v>0</v>
          </cell>
          <cell r="X945">
            <v>0</v>
          </cell>
          <cell r="AA945">
            <v>0</v>
          </cell>
          <cell r="AB945">
            <v>0</v>
          </cell>
          <cell r="AE945">
            <v>955</v>
          </cell>
          <cell r="AF945">
            <v>7</v>
          </cell>
          <cell r="AG945" t="str">
            <v>MULTAS IST LHE AUTOS PASAJEROS</v>
          </cell>
          <cell r="AH945">
            <v>0</v>
          </cell>
          <cell r="AI945">
            <v>0</v>
          </cell>
        </row>
        <row r="946">
          <cell r="A946">
            <v>95508</v>
          </cell>
          <cell r="B946" t="e">
            <v>#N/A</v>
          </cell>
          <cell r="C946" t="e">
            <v>#N/A</v>
          </cell>
          <cell r="E946">
            <v>955</v>
          </cell>
          <cell r="F946">
            <v>8</v>
          </cell>
          <cell r="G946" t="str">
            <v>MULTAS IST LHE AUTOS PASAJEROS REZAGO</v>
          </cell>
          <cell r="H946">
            <v>0</v>
          </cell>
          <cell r="I946">
            <v>0</v>
          </cell>
          <cell r="J946">
            <v>0</v>
          </cell>
          <cell r="K946">
            <v>0</v>
          </cell>
          <cell r="L946">
            <v>0</v>
          </cell>
          <cell r="M946">
            <v>0</v>
          </cell>
          <cell r="N946">
            <v>0</v>
          </cell>
          <cell r="O946">
            <v>0</v>
          </cell>
          <cell r="P946">
            <v>0</v>
          </cell>
          <cell r="Q946">
            <v>0</v>
          </cell>
          <cell r="S946">
            <v>0</v>
          </cell>
          <cell r="W946">
            <v>0</v>
          </cell>
          <cell r="X946">
            <v>0</v>
          </cell>
          <cell r="AA946">
            <v>0</v>
          </cell>
          <cell r="AB946">
            <v>0</v>
          </cell>
          <cell r="AE946">
            <v>955</v>
          </cell>
          <cell r="AF946">
            <v>8</v>
          </cell>
          <cell r="AG946" t="str">
            <v>MULTAS IST LHE AUTOS PASAJEROS REZAGO</v>
          </cell>
          <cell r="AH946">
            <v>0</v>
          </cell>
          <cell r="AI946">
            <v>0</v>
          </cell>
        </row>
        <row r="947">
          <cell r="A947">
            <v>95509</v>
          </cell>
          <cell r="B947" t="e">
            <v>#N/A</v>
          </cell>
          <cell r="C947" t="e">
            <v>#N/A</v>
          </cell>
          <cell r="E947">
            <v>955</v>
          </cell>
          <cell r="F947">
            <v>9</v>
          </cell>
          <cell r="G947" t="str">
            <v>GASTOS DE EJEC.IST LHE AUTOS PASAJEROS</v>
          </cell>
          <cell r="H947">
            <v>0</v>
          </cell>
          <cell r="I947">
            <v>0</v>
          </cell>
          <cell r="J947">
            <v>0</v>
          </cell>
          <cell r="K947">
            <v>0</v>
          </cell>
          <cell r="L947">
            <v>0</v>
          </cell>
          <cell r="M947">
            <v>0</v>
          </cell>
          <cell r="N947">
            <v>0</v>
          </cell>
          <cell r="O947">
            <v>0</v>
          </cell>
          <cell r="P947">
            <v>0</v>
          </cell>
          <cell r="Q947">
            <v>0</v>
          </cell>
          <cell r="S947">
            <v>0</v>
          </cell>
          <cell r="W947">
            <v>0</v>
          </cell>
          <cell r="X947">
            <v>0</v>
          </cell>
          <cell r="AA947">
            <v>0</v>
          </cell>
          <cell r="AB947">
            <v>0</v>
          </cell>
          <cell r="AE947">
            <v>955</v>
          </cell>
          <cell r="AF947">
            <v>9</v>
          </cell>
          <cell r="AG947" t="str">
            <v>GASTOS DE EJEC.IST LHE AUTOS PASAJEROS</v>
          </cell>
          <cell r="AH947">
            <v>0</v>
          </cell>
          <cell r="AI947">
            <v>0</v>
          </cell>
        </row>
        <row r="948">
          <cell r="A948">
            <v>95510</v>
          </cell>
          <cell r="B948" t="e">
            <v>#N/A</v>
          </cell>
          <cell r="C948" t="e">
            <v>#N/A</v>
          </cell>
          <cell r="E948">
            <v>955</v>
          </cell>
          <cell r="F948">
            <v>10</v>
          </cell>
          <cell r="G948" t="str">
            <v>GASTOS D/EJE.IST LHE AUTOS PASAJEROS REZ</v>
          </cell>
          <cell r="H948">
            <v>0</v>
          </cell>
          <cell r="I948">
            <v>0</v>
          </cell>
          <cell r="J948">
            <v>0</v>
          </cell>
          <cell r="K948">
            <v>0</v>
          </cell>
          <cell r="L948">
            <v>0</v>
          </cell>
          <cell r="M948">
            <v>0</v>
          </cell>
          <cell r="N948">
            <v>0</v>
          </cell>
          <cell r="O948">
            <v>0</v>
          </cell>
          <cell r="P948">
            <v>0</v>
          </cell>
          <cell r="Q948">
            <v>0</v>
          </cell>
          <cell r="S948">
            <v>0</v>
          </cell>
          <cell r="W948">
            <v>0</v>
          </cell>
          <cell r="X948">
            <v>0</v>
          </cell>
          <cell r="AA948">
            <v>0</v>
          </cell>
          <cell r="AB948">
            <v>0</v>
          </cell>
          <cell r="AE948">
            <v>955</v>
          </cell>
          <cell r="AF948">
            <v>10</v>
          </cell>
          <cell r="AG948" t="str">
            <v>GASTOS D/EJE.IST LHE AUTOS PASAJEROS REZ</v>
          </cell>
          <cell r="AH948">
            <v>0</v>
          </cell>
          <cell r="AI948">
            <v>0</v>
          </cell>
        </row>
        <row r="949">
          <cell r="A949">
            <v>95511</v>
          </cell>
          <cell r="B949" t="e">
            <v>#N/A</v>
          </cell>
          <cell r="C949" t="e">
            <v>#N/A</v>
          </cell>
          <cell r="E949">
            <v>955</v>
          </cell>
          <cell r="F949">
            <v>11</v>
          </cell>
          <cell r="G949" t="str">
            <v>IMP.S/TENENCIA LHE AUTOS CARGA</v>
          </cell>
          <cell r="H949">
            <v>0</v>
          </cell>
          <cell r="I949">
            <v>0</v>
          </cell>
          <cell r="J949">
            <v>0</v>
          </cell>
          <cell r="K949">
            <v>0</v>
          </cell>
          <cell r="L949">
            <v>0</v>
          </cell>
          <cell r="M949">
            <v>0</v>
          </cell>
          <cell r="N949">
            <v>0</v>
          </cell>
          <cell r="O949">
            <v>0</v>
          </cell>
          <cell r="P949">
            <v>0</v>
          </cell>
          <cell r="Q949">
            <v>0</v>
          </cell>
          <cell r="S949">
            <v>0</v>
          </cell>
          <cell r="W949">
            <v>0</v>
          </cell>
          <cell r="X949">
            <v>0</v>
          </cell>
          <cell r="AA949">
            <v>0</v>
          </cell>
          <cell r="AB949">
            <v>0</v>
          </cell>
          <cell r="AE949">
            <v>955</v>
          </cell>
          <cell r="AF949">
            <v>11</v>
          </cell>
          <cell r="AG949" t="str">
            <v>IMP.S/TENENCIA LHE AUTOS CARGA</v>
          </cell>
          <cell r="AH949">
            <v>0</v>
          </cell>
          <cell r="AI949">
            <v>0</v>
          </cell>
        </row>
        <row r="950">
          <cell r="A950">
            <v>95512</v>
          </cell>
          <cell r="B950" t="e">
            <v>#N/A</v>
          </cell>
          <cell r="C950" t="e">
            <v>#N/A</v>
          </cell>
          <cell r="E950">
            <v>955</v>
          </cell>
          <cell r="F950">
            <v>12</v>
          </cell>
          <cell r="G950" t="str">
            <v>RECARGOS IST LHE AUTOS CARGA</v>
          </cell>
          <cell r="H950">
            <v>0</v>
          </cell>
          <cell r="I950">
            <v>0</v>
          </cell>
          <cell r="J950">
            <v>0</v>
          </cell>
          <cell r="K950">
            <v>0</v>
          </cell>
          <cell r="L950">
            <v>0</v>
          </cell>
          <cell r="M950">
            <v>0</v>
          </cell>
          <cell r="N950">
            <v>0</v>
          </cell>
          <cell r="O950">
            <v>0</v>
          </cell>
          <cell r="P950">
            <v>0</v>
          </cell>
          <cell r="Q950">
            <v>0</v>
          </cell>
          <cell r="S950">
            <v>0</v>
          </cell>
          <cell r="W950">
            <v>0</v>
          </cell>
          <cell r="X950">
            <v>0</v>
          </cell>
          <cell r="AA950">
            <v>0</v>
          </cell>
          <cell r="AB950">
            <v>0</v>
          </cell>
          <cell r="AE950">
            <v>955</v>
          </cell>
          <cell r="AF950">
            <v>12</v>
          </cell>
          <cell r="AG950" t="str">
            <v>RECARGOS IST LHE AUTOS CARGA</v>
          </cell>
          <cell r="AH950">
            <v>0</v>
          </cell>
          <cell r="AI950">
            <v>0</v>
          </cell>
        </row>
        <row r="951">
          <cell r="A951">
            <v>95513</v>
          </cell>
          <cell r="B951" t="e">
            <v>#N/A</v>
          </cell>
          <cell r="C951" t="e">
            <v>#N/A</v>
          </cell>
          <cell r="E951">
            <v>955</v>
          </cell>
          <cell r="F951">
            <v>13</v>
          </cell>
          <cell r="G951" t="str">
            <v>ACTUALIZACION IST LHE AUTOS CARGA</v>
          </cell>
          <cell r="H951">
            <v>0</v>
          </cell>
          <cell r="I951">
            <v>0</v>
          </cell>
          <cell r="J951">
            <v>0</v>
          </cell>
          <cell r="K951">
            <v>0</v>
          </cell>
          <cell r="L951">
            <v>0</v>
          </cell>
          <cell r="M951">
            <v>0</v>
          </cell>
          <cell r="N951">
            <v>0</v>
          </cell>
          <cell r="O951">
            <v>0</v>
          </cell>
          <cell r="P951">
            <v>0</v>
          </cell>
          <cell r="Q951">
            <v>0</v>
          </cell>
          <cell r="S951">
            <v>0</v>
          </cell>
          <cell r="W951">
            <v>0</v>
          </cell>
          <cell r="X951">
            <v>0</v>
          </cell>
          <cell r="AA951">
            <v>0</v>
          </cell>
          <cell r="AB951">
            <v>0</v>
          </cell>
          <cell r="AE951">
            <v>955</v>
          </cell>
          <cell r="AF951">
            <v>13</v>
          </cell>
          <cell r="AG951" t="str">
            <v>ACTUALIZACION IST LHE AUTOS CARGA</v>
          </cell>
          <cell r="AH951">
            <v>0</v>
          </cell>
          <cell r="AI951">
            <v>0</v>
          </cell>
        </row>
        <row r="952">
          <cell r="A952">
            <v>95514</v>
          </cell>
          <cell r="B952" t="e">
            <v>#N/A</v>
          </cell>
          <cell r="C952" t="e">
            <v>#N/A</v>
          </cell>
          <cell r="E952">
            <v>955</v>
          </cell>
          <cell r="F952">
            <v>14</v>
          </cell>
          <cell r="G952" t="str">
            <v>IMP.S/TENENCIA LHE AUTOS CARGA REZAGO</v>
          </cell>
          <cell r="H952">
            <v>0</v>
          </cell>
          <cell r="I952">
            <v>0</v>
          </cell>
          <cell r="J952">
            <v>0</v>
          </cell>
          <cell r="K952">
            <v>0</v>
          </cell>
          <cell r="L952">
            <v>0</v>
          </cell>
          <cell r="M952">
            <v>0</v>
          </cell>
          <cell r="N952">
            <v>0</v>
          </cell>
          <cell r="O952">
            <v>0</v>
          </cell>
          <cell r="P952">
            <v>0</v>
          </cell>
          <cell r="Q952">
            <v>0</v>
          </cell>
          <cell r="S952">
            <v>0</v>
          </cell>
          <cell r="W952">
            <v>0</v>
          </cell>
          <cell r="X952">
            <v>0</v>
          </cell>
          <cell r="AA952">
            <v>0</v>
          </cell>
          <cell r="AB952">
            <v>0</v>
          </cell>
          <cell r="AE952">
            <v>955</v>
          </cell>
          <cell r="AF952">
            <v>14</v>
          </cell>
          <cell r="AG952" t="str">
            <v>IMP.S/TENENCIA LHE AUTOS CARGA REZAGO</v>
          </cell>
          <cell r="AH952">
            <v>0</v>
          </cell>
          <cell r="AI952">
            <v>0</v>
          </cell>
        </row>
        <row r="953">
          <cell r="A953">
            <v>95515</v>
          </cell>
          <cell r="B953" t="e">
            <v>#N/A</v>
          </cell>
          <cell r="C953" t="e">
            <v>#N/A</v>
          </cell>
          <cell r="E953">
            <v>955</v>
          </cell>
          <cell r="F953">
            <v>15</v>
          </cell>
          <cell r="G953" t="str">
            <v>RECARGOS IST LHE AUTOS CARGA REZAGO</v>
          </cell>
          <cell r="H953">
            <v>0</v>
          </cell>
          <cell r="I953">
            <v>0.2</v>
          </cell>
          <cell r="J953">
            <v>-0.2</v>
          </cell>
          <cell r="K953">
            <v>0</v>
          </cell>
          <cell r="L953">
            <v>0</v>
          </cell>
          <cell r="M953">
            <v>0</v>
          </cell>
          <cell r="N953">
            <v>0</v>
          </cell>
          <cell r="O953">
            <v>0</v>
          </cell>
          <cell r="P953">
            <v>0</v>
          </cell>
          <cell r="Q953">
            <v>0</v>
          </cell>
          <cell r="S953">
            <v>0</v>
          </cell>
          <cell r="W953">
            <v>0</v>
          </cell>
          <cell r="X953">
            <v>0</v>
          </cell>
          <cell r="AA953">
            <v>0</v>
          </cell>
          <cell r="AB953">
            <v>0</v>
          </cell>
          <cell r="AE953">
            <v>955</v>
          </cell>
          <cell r="AF953">
            <v>15</v>
          </cell>
          <cell r="AG953" t="str">
            <v>RECARGOS IST LHE AUTOS CARGA REZAGO</v>
          </cell>
          <cell r="AH953">
            <v>0</v>
          </cell>
          <cell r="AI953">
            <v>0</v>
          </cell>
        </row>
        <row r="954">
          <cell r="A954">
            <v>95516</v>
          </cell>
          <cell r="B954" t="e">
            <v>#N/A</v>
          </cell>
          <cell r="C954" t="e">
            <v>#N/A</v>
          </cell>
          <cell r="E954">
            <v>955</v>
          </cell>
          <cell r="F954">
            <v>16</v>
          </cell>
          <cell r="G954" t="str">
            <v>ACTUALIZACION IST LHE AUTOS CARGA REZAGO</v>
          </cell>
          <cell r="H954">
            <v>0</v>
          </cell>
          <cell r="I954">
            <v>0</v>
          </cell>
          <cell r="J954">
            <v>0</v>
          </cell>
          <cell r="K954">
            <v>0</v>
          </cell>
          <cell r="L954">
            <v>0</v>
          </cell>
          <cell r="M954">
            <v>0</v>
          </cell>
          <cell r="N954">
            <v>0</v>
          </cell>
          <cell r="O954">
            <v>0</v>
          </cell>
          <cell r="P954">
            <v>0</v>
          </cell>
          <cell r="Q954">
            <v>0</v>
          </cell>
          <cell r="S954">
            <v>0</v>
          </cell>
          <cell r="W954">
            <v>0</v>
          </cell>
          <cell r="X954">
            <v>0</v>
          </cell>
          <cell r="AA954">
            <v>0</v>
          </cell>
          <cell r="AB954">
            <v>0</v>
          </cell>
          <cell r="AE954">
            <v>955</v>
          </cell>
          <cell r="AF954">
            <v>16</v>
          </cell>
          <cell r="AG954" t="str">
            <v>ACTUALIZACION IST LHE AUTOS CARGA REZAGO</v>
          </cell>
          <cell r="AH954">
            <v>0</v>
          </cell>
          <cell r="AI954">
            <v>0</v>
          </cell>
        </row>
        <row r="955">
          <cell r="A955">
            <v>95517</v>
          </cell>
          <cell r="B955" t="e">
            <v>#N/A</v>
          </cell>
          <cell r="C955" t="e">
            <v>#N/A</v>
          </cell>
          <cell r="E955">
            <v>955</v>
          </cell>
          <cell r="F955">
            <v>17</v>
          </cell>
          <cell r="G955" t="str">
            <v>MULTAS IST LHE AUTOS CARGA</v>
          </cell>
          <cell r="H955">
            <v>0</v>
          </cell>
          <cell r="I955">
            <v>0</v>
          </cell>
          <cell r="J955">
            <v>0</v>
          </cell>
          <cell r="K955">
            <v>0</v>
          </cell>
          <cell r="L955">
            <v>0</v>
          </cell>
          <cell r="M955">
            <v>0</v>
          </cell>
          <cell r="N955">
            <v>0</v>
          </cell>
          <cell r="O955">
            <v>0</v>
          </cell>
          <cell r="P955">
            <v>0</v>
          </cell>
          <cell r="Q955">
            <v>0</v>
          </cell>
          <cell r="S955">
            <v>0</v>
          </cell>
          <cell r="W955">
            <v>0</v>
          </cell>
          <cell r="X955">
            <v>0</v>
          </cell>
          <cell r="AA955">
            <v>0</v>
          </cell>
          <cell r="AB955">
            <v>0</v>
          </cell>
          <cell r="AE955">
            <v>955</v>
          </cell>
          <cell r="AF955">
            <v>17</v>
          </cell>
          <cell r="AG955" t="str">
            <v>MULTAS IST LHE AUTOS CARGA</v>
          </cell>
          <cell r="AH955">
            <v>0</v>
          </cell>
          <cell r="AI955">
            <v>0</v>
          </cell>
        </row>
        <row r="956">
          <cell r="A956">
            <v>95518</v>
          </cell>
          <cell r="B956" t="e">
            <v>#N/A</v>
          </cell>
          <cell r="C956" t="e">
            <v>#N/A</v>
          </cell>
          <cell r="E956">
            <v>955</v>
          </cell>
          <cell r="F956">
            <v>18</v>
          </cell>
          <cell r="G956" t="str">
            <v>MULTAS IST LHE AUTOS CARGA REZAGO</v>
          </cell>
          <cell r="H956">
            <v>0</v>
          </cell>
          <cell r="I956">
            <v>0</v>
          </cell>
          <cell r="J956">
            <v>0</v>
          </cell>
          <cell r="K956">
            <v>0</v>
          </cell>
          <cell r="L956">
            <v>0</v>
          </cell>
          <cell r="M956">
            <v>0</v>
          </cell>
          <cell r="N956">
            <v>0</v>
          </cell>
          <cell r="O956">
            <v>0</v>
          </cell>
          <cell r="P956">
            <v>0</v>
          </cell>
          <cell r="Q956">
            <v>0</v>
          </cell>
          <cell r="S956">
            <v>0</v>
          </cell>
          <cell r="W956">
            <v>0</v>
          </cell>
          <cell r="X956">
            <v>0</v>
          </cell>
          <cell r="AA956">
            <v>0</v>
          </cell>
          <cell r="AB956">
            <v>0</v>
          </cell>
          <cell r="AE956">
            <v>955</v>
          </cell>
          <cell r="AF956">
            <v>18</v>
          </cell>
          <cell r="AG956" t="str">
            <v>MULTAS IST LHE AUTOS CARGA REZAGO</v>
          </cell>
          <cell r="AH956">
            <v>0</v>
          </cell>
          <cell r="AI956">
            <v>0</v>
          </cell>
        </row>
        <row r="957">
          <cell r="A957">
            <v>95519</v>
          </cell>
          <cell r="B957" t="e">
            <v>#N/A</v>
          </cell>
          <cell r="C957" t="e">
            <v>#N/A</v>
          </cell>
          <cell r="E957">
            <v>955</v>
          </cell>
          <cell r="F957">
            <v>19</v>
          </cell>
          <cell r="G957" t="str">
            <v>GASTOS DE EJECUCION IST LHE AUTOS CARGA</v>
          </cell>
          <cell r="H957">
            <v>0</v>
          </cell>
          <cell r="I957">
            <v>0</v>
          </cell>
          <cell r="J957">
            <v>0</v>
          </cell>
          <cell r="K957">
            <v>0</v>
          </cell>
          <cell r="L957">
            <v>0</v>
          </cell>
          <cell r="M957">
            <v>0</v>
          </cell>
          <cell r="N957">
            <v>0</v>
          </cell>
          <cell r="O957">
            <v>0</v>
          </cell>
          <cell r="P957">
            <v>0</v>
          </cell>
          <cell r="Q957">
            <v>0</v>
          </cell>
          <cell r="S957">
            <v>0</v>
          </cell>
          <cell r="W957">
            <v>0</v>
          </cell>
          <cell r="X957">
            <v>0</v>
          </cell>
          <cell r="AA957">
            <v>0</v>
          </cell>
          <cell r="AB957">
            <v>0</v>
          </cell>
          <cell r="AE957">
            <v>955</v>
          </cell>
          <cell r="AF957">
            <v>19</v>
          </cell>
          <cell r="AG957" t="str">
            <v>GASTOS DE EJECUCION IST LHE AUTOS CARGA</v>
          </cell>
          <cell r="AH957">
            <v>0</v>
          </cell>
          <cell r="AI957">
            <v>0</v>
          </cell>
        </row>
        <row r="958">
          <cell r="A958">
            <v>95520</v>
          </cell>
          <cell r="B958" t="e">
            <v>#N/A</v>
          </cell>
          <cell r="C958" t="e">
            <v>#N/A</v>
          </cell>
          <cell r="E958">
            <v>955</v>
          </cell>
          <cell r="F958">
            <v>20</v>
          </cell>
          <cell r="G958" t="str">
            <v>GASTOS DE EJEC.IST LHE AUTOS CARGA REZ.</v>
          </cell>
          <cell r="H958">
            <v>0</v>
          </cell>
          <cell r="I958">
            <v>0</v>
          </cell>
          <cell r="J958">
            <v>0</v>
          </cell>
          <cell r="K958">
            <v>0</v>
          </cell>
          <cell r="L958">
            <v>0</v>
          </cell>
          <cell r="M958">
            <v>0</v>
          </cell>
          <cell r="N958">
            <v>0</v>
          </cell>
          <cell r="O958">
            <v>0</v>
          </cell>
          <cell r="P958">
            <v>0</v>
          </cell>
          <cell r="Q958">
            <v>0</v>
          </cell>
          <cell r="S958">
            <v>0</v>
          </cell>
          <cell r="W958">
            <v>0</v>
          </cell>
          <cell r="X958">
            <v>0</v>
          </cell>
          <cell r="AA958">
            <v>0</v>
          </cell>
          <cell r="AB958">
            <v>0</v>
          </cell>
          <cell r="AE958">
            <v>955</v>
          </cell>
          <cell r="AF958">
            <v>20</v>
          </cell>
          <cell r="AG958" t="str">
            <v>GASTOS DE EJEC.IST LHE AUTOS CARGA REZ.</v>
          </cell>
          <cell r="AH958">
            <v>0</v>
          </cell>
          <cell r="AI958">
            <v>0</v>
          </cell>
        </row>
        <row r="959">
          <cell r="A959">
            <v>95521</v>
          </cell>
          <cell r="B959" t="e">
            <v>#N/A</v>
          </cell>
          <cell r="C959" t="e">
            <v>#N/A</v>
          </cell>
          <cell r="E959">
            <v>955</v>
          </cell>
          <cell r="F959">
            <v>21</v>
          </cell>
          <cell r="G959" t="str">
            <v>IMP.S/TENENCIA LHE MOTOCICLETAS</v>
          </cell>
          <cell r="H959">
            <v>0</v>
          </cell>
          <cell r="I959">
            <v>0</v>
          </cell>
          <cell r="J959">
            <v>0</v>
          </cell>
          <cell r="K959">
            <v>0</v>
          </cell>
          <cell r="L959">
            <v>0</v>
          </cell>
          <cell r="M959">
            <v>0</v>
          </cell>
          <cell r="N959">
            <v>0</v>
          </cell>
          <cell r="O959">
            <v>0</v>
          </cell>
          <cell r="P959">
            <v>0</v>
          </cell>
          <cell r="Q959">
            <v>0</v>
          </cell>
          <cell r="S959">
            <v>0</v>
          </cell>
          <cell r="W959">
            <v>0</v>
          </cell>
          <cell r="X959">
            <v>0</v>
          </cell>
          <cell r="AA959">
            <v>0</v>
          </cell>
          <cell r="AB959">
            <v>0</v>
          </cell>
          <cell r="AE959">
            <v>955</v>
          </cell>
          <cell r="AF959">
            <v>21</v>
          </cell>
          <cell r="AG959" t="str">
            <v>IMP.S/TENENCIA LHE MOTOCICLETAS</v>
          </cell>
          <cell r="AH959">
            <v>0</v>
          </cell>
          <cell r="AI959">
            <v>0</v>
          </cell>
        </row>
        <row r="960">
          <cell r="A960">
            <v>95522</v>
          </cell>
          <cell r="B960" t="e">
            <v>#N/A</v>
          </cell>
          <cell r="C960" t="e">
            <v>#N/A</v>
          </cell>
          <cell r="E960">
            <v>955</v>
          </cell>
          <cell r="F960">
            <v>22</v>
          </cell>
          <cell r="G960" t="str">
            <v>RECARGOS IST LHE MOTOCICLETAS</v>
          </cell>
          <cell r="H960">
            <v>0</v>
          </cell>
          <cell r="I960">
            <v>0</v>
          </cell>
          <cell r="J960">
            <v>0</v>
          </cell>
          <cell r="K960">
            <v>0</v>
          </cell>
          <cell r="L960">
            <v>0</v>
          </cell>
          <cell r="M960">
            <v>0</v>
          </cell>
          <cell r="N960">
            <v>0</v>
          </cell>
          <cell r="O960">
            <v>0</v>
          </cell>
          <cell r="P960">
            <v>0</v>
          </cell>
          <cell r="Q960">
            <v>0</v>
          </cell>
          <cell r="S960">
            <v>0</v>
          </cell>
          <cell r="W960">
            <v>0</v>
          </cell>
          <cell r="X960">
            <v>0</v>
          </cell>
          <cell r="AA960">
            <v>0</v>
          </cell>
          <cell r="AB960">
            <v>0</v>
          </cell>
          <cell r="AE960">
            <v>955</v>
          </cell>
          <cell r="AF960">
            <v>22</v>
          </cell>
          <cell r="AG960" t="str">
            <v>RECARGOS IST LHE MOTOCICLETAS</v>
          </cell>
          <cell r="AH960">
            <v>0</v>
          </cell>
          <cell r="AI960">
            <v>0</v>
          </cell>
        </row>
        <row r="961">
          <cell r="A961">
            <v>95523</v>
          </cell>
          <cell r="B961" t="e">
            <v>#N/A</v>
          </cell>
          <cell r="C961" t="e">
            <v>#N/A</v>
          </cell>
          <cell r="E961">
            <v>955</v>
          </cell>
          <cell r="F961">
            <v>23</v>
          </cell>
          <cell r="G961" t="str">
            <v>ACTUALIZACION IST LHE MOTOCICLETAS</v>
          </cell>
          <cell r="H961">
            <v>0</v>
          </cell>
          <cell r="I961">
            <v>0</v>
          </cell>
          <cell r="J961">
            <v>0</v>
          </cell>
          <cell r="K961">
            <v>0</v>
          </cell>
          <cell r="L961">
            <v>0</v>
          </cell>
          <cell r="M961">
            <v>0</v>
          </cell>
          <cell r="N961">
            <v>0</v>
          </cell>
          <cell r="O961">
            <v>0</v>
          </cell>
          <cell r="P961">
            <v>0</v>
          </cell>
          <cell r="Q961">
            <v>0</v>
          </cell>
          <cell r="S961">
            <v>0</v>
          </cell>
          <cell r="W961">
            <v>0</v>
          </cell>
          <cell r="X961">
            <v>0</v>
          </cell>
          <cell r="AA961">
            <v>0</v>
          </cell>
          <cell r="AB961">
            <v>0</v>
          </cell>
          <cell r="AE961">
            <v>955</v>
          </cell>
          <cell r="AF961">
            <v>23</v>
          </cell>
          <cell r="AG961" t="str">
            <v>ACTUALIZACION IST LHE MOTOCICLETAS</v>
          </cell>
          <cell r="AH961">
            <v>0</v>
          </cell>
          <cell r="AI961">
            <v>0</v>
          </cell>
        </row>
        <row r="962">
          <cell r="A962">
            <v>95524</v>
          </cell>
          <cell r="B962" t="e">
            <v>#N/A</v>
          </cell>
          <cell r="C962" t="e">
            <v>#N/A</v>
          </cell>
          <cell r="E962">
            <v>955</v>
          </cell>
          <cell r="F962">
            <v>24</v>
          </cell>
          <cell r="G962" t="str">
            <v>GASTOS DE EJECUCION IST LHE MOTOCICLETAS</v>
          </cell>
          <cell r="H962">
            <v>0</v>
          </cell>
          <cell r="I962">
            <v>0</v>
          </cell>
          <cell r="J962">
            <v>0</v>
          </cell>
          <cell r="K962">
            <v>0</v>
          </cell>
          <cell r="L962">
            <v>0</v>
          </cell>
          <cell r="M962">
            <v>0</v>
          </cell>
          <cell r="N962">
            <v>0</v>
          </cell>
          <cell r="O962">
            <v>0</v>
          </cell>
          <cell r="P962">
            <v>0</v>
          </cell>
          <cell r="Q962">
            <v>0</v>
          </cell>
          <cell r="S962">
            <v>0</v>
          </cell>
          <cell r="W962">
            <v>0</v>
          </cell>
          <cell r="X962">
            <v>0</v>
          </cell>
          <cell r="AA962">
            <v>0</v>
          </cell>
          <cell r="AB962">
            <v>0</v>
          </cell>
          <cell r="AE962">
            <v>955</v>
          </cell>
          <cell r="AF962">
            <v>24</v>
          </cell>
          <cell r="AG962" t="str">
            <v>GASTOS DE EJECUCION IST LHE MOTOCICLETAS</v>
          </cell>
          <cell r="AH962">
            <v>0</v>
          </cell>
          <cell r="AI962">
            <v>0</v>
          </cell>
        </row>
        <row r="963">
          <cell r="A963">
            <v>95525</v>
          </cell>
          <cell r="B963" t="e">
            <v>#N/A</v>
          </cell>
          <cell r="C963" t="e">
            <v>#N/A</v>
          </cell>
          <cell r="E963">
            <v>955</v>
          </cell>
          <cell r="F963">
            <v>25</v>
          </cell>
          <cell r="G963" t="str">
            <v>MULTAS IST LHE MOTOCICLETAS</v>
          </cell>
          <cell r="H963">
            <v>0</v>
          </cell>
          <cell r="I963">
            <v>0</v>
          </cell>
          <cell r="J963">
            <v>0</v>
          </cell>
          <cell r="K963">
            <v>0</v>
          </cell>
          <cell r="L963">
            <v>0</v>
          </cell>
          <cell r="M963">
            <v>0</v>
          </cell>
          <cell r="N963">
            <v>0</v>
          </cell>
          <cell r="O963">
            <v>0</v>
          </cell>
          <cell r="P963">
            <v>0</v>
          </cell>
          <cell r="Q963">
            <v>0</v>
          </cell>
          <cell r="S963">
            <v>0</v>
          </cell>
          <cell r="W963">
            <v>0</v>
          </cell>
          <cell r="X963">
            <v>0</v>
          </cell>
          <cell r="AA963">
            <v>0</v>
          </cell>
          <cell r="AB963">
            <v>0</v>
          </cell>
          <cell r="AE963">
            <v>955</v>
          </cell>
          <cell r="AF963">
            <v>25</v>
          </cell>
          <cell r="AG963" t="str">
            <v>MULTAS IST LHE MOTOCICLETAS</v>
          </cell>
          <cell r="AH963">
            <v>0</v>
          </cell>
          <cell r="AI963">
            <v>0</v>
          </cell>
        </row>
        <row r="964">
          <cell r="A964">
            <v>95526</v>
          </cell>
          <cell r="B964" t="e">
            <v>#N/A</v>
          </cell>
          <cell r="C964" t="e">
            <v>#N/A</v>
          </cell>
          <cell r="E964">
            <v>955</v>
          </cell>
          <cell r="F964">
            <v>26</v>
          </cell>
          <cell r="G964" t="str">
            <v>IMP.S/TENENCIA LHE MOTOCICLETAS REZAGO</v>
          </cell>
          <cell r="H964">
            <v>0</v>
          </cell>
          <cell r="I964">
            <v>0</v>
          </cell>
          <cell r="J964">
            <v>0</v>
          </cell>
          <cell r="K964">
            <v>0</v>
          </cell>
          <cell r="L964">
            <v>0</v>
          </cell>
          <cell r="M964">
            <v>0</v>
          </cell>
          <cell r="N964">
            <v>0</v>
          </cell>
          <cell r="O964">
            <v>0</v>
          </cell>
          <cell r="P964">
            <v>0</v>
          </cell>
          <cell r="Q964">
            <v>0</v>
          </cell>
          <cell r="S964">
            <v>0</v>
          </cell>
          <cell r="W964">
            <v>0</v>
          </cell>
          <cell r="X964">
            <v>0</v>
          </cell>
          <cell r="AA964">
            <v>0</v>
          </cell>
          <cell r="AB964">
            <v>0</v>
          </cell>
          <cell r="AE964">
            <v>955</v>
          </cell>
          <cell r="AF964">
            <v>26</v>
          </cell>
          <cell r="AG964" t="str">
            <v>IMP.S/TENENCIA LHE MOTOCICLETAS REZAGO</v>
          </cell>
          <cell r="AH964">
            <v>0</v>
          </cell>
          <cell r="AI964">
            <v>0</v>
          </cell>
        </row>
        <row r="965">
          <cell r="A965">
            <v>95527</v>
          </cell>
          <cell r="B965" t="e">
            <v>#N/A</v>
          </cell>
          <cell r="C965" t="e">
            <v>#N/A</v>
          </cell>
          <cell r="E965">
            <v>955</v>
          </cell>
          <cell r="F965">
            <v>27</v>
          </cell>
          <cell r="G965" t="str">
            <v>RECARGOS IST LHE MOTOCICLETAS REZAGO</v>
          </cell>
          <cell r="H965">
            <v>0</v>
          </cell>
          <cell r="I965">
            <v>0</v>
          </cell>
          <cell r="J965">
            <v>0</v>
          </cell>
          <cell r="K965">
            <v>0</v>
          </cell>
          <cell r="L965">
            <v>0</v>
          </cell>
          <cell r="M965">
            <v>0</v>
          </cell>
          <cell r="N965">
            <v>0</v>
          </cell>
          <cell r="O965">
            <v>0</v>
          </cell>
          <cell r="P965">
            <v>0</v>
          </cell>
          <cell r="Q965">
            <v>0</v>
          </cell>
          <cell r="S965">
            <v>0</v>
          </cell>
          <cell r="W965">
            <v>0</v>
          </cell>
          <cell r="X965">
            <v>0</v>
          </cell>
          <cell r="AA965">
            <v>0</v>
          </cell>
          <cell r="AB965">
            <v>0</v>
          </cell>
          <cell r="AE965">
            <v>955</v>
          </cell>
          <cell r="AF965">
            <v>27</v>
          </cell>
          <cell r="AG965" t="str">
            <v>RECARGOS IST LHE MOTOCICLETAS REZAGO</v>
          </cell>
          <cell r="AH965">
            <v>0</v>
          </cell>
          <cell r="AI965">
            <v>0</v>
          </cell>
        </row>
        <row r="966">
          <cell r="A966">
            <v>95528</v>
          </cell>
          <cell r="B966" t="e">
            <v>#N/A</v>
          </cell>
          <cell r="C966" t="e">
            <v>#N/A</v>
          </cell>
          <cell r="E966">
            <v>955</v>
          </cell>
          <cell r="F966">
            <v>28</v>
          </cell>
          <cell r="G966" t="str">
            <v>ACTUALIZACION IST LHE MOTOCICLETAS REZ.</v>
          </cell>
          <cell r="H966">
            <v>0</v>
          </cell>
          <cell r="I966">
            <v>0</v>
          </cell>
          <cell r="J966">
            <v>0</v>
          </cell>
          <cell r="K966">
            <v>0</v>
          </cell>
          <cell r="L966">
            <v>0</v>
          </cell>
          <cell r="M966">
            <v>0</v>
          </cell>
          <cell r="N966">
            <v>0</v>
          </cell>
          <cell r="O966">
            <v>0</v>
          </cell>
          <cell r="P966">
            <v>0</v>
          </cell>
          <cell r="Q966">
            <v>0</v>
          </cell>
          <cell r="S966">
            <v>0</v>
          </cell>
          <cell r="W966">
            <v>0</v>
          </cell>
          <cell r="X966">
            <v>0</v>
          </cell>
          <cell r="AA966">
            <v>0</v>
          </cell>
          <cell r="AB966">
            <v>0</v>
          </cell>
          <cell r="AE966">
            <v>955</v>
          </cell>
          <cell r="AF966">
            <v>28</v>
          </cell>
          <cell r="AG966" t="str">
            <v>ACTUALIZACION IST LHE MOTOCICLETAS REZ.</v>
          </cell>
          <cell r="AH966">
            <v>0</v>
          </cell>
          <cell r="AI966">
            <v>0</v>
          </cell>
        </row>
        <row r="967">
          <cell r="A967">
            <v>95529</v>
          </cell>
          <cell r="B967" t="e">
            <v>#N/A</v>
          </cell>
          <cell r="C967" t="e">
            <v>#N/A</v>
          </cell>
          <cell r="E967">
            <v>955</v>
          </cell>
          <cell r="F967">
            <v>29</v>
          </cell>
          <cell r="G967" t="str">
            <v>GASTOS DE EJEC.IST LHE MOTOCICLETAS REZ.</v>
          </cell>
          <cell r="H967">
            <v>0</v>
          </cell>
          <cell r="I967">
            <v>0</v>
          </cell>
          <cell r="J967">
            <v>0</v>
          </cell>
          <cell r="K967">
            <v>0</v>
          </cell>
          <cell r="L967">
            <v>0</v>
          </cell>
          <cell r="M967">
            <v>0</v>
          </cell>
          <cell r="N967">
            <v>0</v>
          </cell>
          <cell r="O967">
            <v>0</v>
          </cell>
          <cell r="P967">
            <v>0</v>
          </cell>
          <cell r="Q967">
            <v>0</v>
          </cell>
          <cell r="S967">
            <v>0</v>
          </cell>
          <cell r="W967">
            <v>0</v>
          </cell>
          <cell r="X967">
            <v>0</v>
          </cell>
          <cell r="AA967">
            <v>0</v>
          </cell>
          <cell r="AB967">
            <v>0</v>
          </cell>
          <cell r="AE967">
            <v>955</v>
          </cell>
          <cell r="AF967">
            <v>29</v>
          </cell>
          <cell r="AG967" t="str">
            <v>GASTOS DE EJEC.IST LHE MOTOCICLETAS REZ.</v>
          </cell>
          <cell r="AH967">
            <v>0</v>
          </cell>
          <cell r="AI967">
            <v>0</v>
          </cell>
        </row>
        <row r="968">
          <cell r="A968">
            <v>95530</v>
          </cell>
          <cell r="B968" t="e">
            <v>#N/A</v>
          </cell>
          <cell r="C968" t="e">
            <v>#N/A</v>
          </cell>
          <cell r="E968">
            <v>955</v>
          </cell>
          <cell r="F968">
            <v>30</v>
          </cell>
          <cell r="G968" t="str">
            <v>MULTAS IST LHE MOTOCICLETAS REZAGO</v>
          </cell>
          <cell r="H968">
            <v>0</v>
          </cell>
          <cell r="I968">
            <v>0</v>
          </cell>
          <cell r="J968">
            <v>0</v>
          </cell>
          <cell r="K968">
            <v>0</v>
          </cell>
          <cell r="L968">
            <v>0</v>
          </cell>
          <cell r="M968">
            <v>0</v>
          </cell>
          <cell r="N968">
            <v>0</v>
          </cell>
          <cell r="O968">
            <v>0</v>
          </cell>
          <cell r="P968">
            <v>0</v>
          </cell>
          <cell r="Q968">
            <v>0</v>
          </cell>
          <cell r="S968">
            <v>0</v>
          </cell>
          <cell r="W968">
            <v>0</v>
          </cell>
          <cell r="X968">
            <v>0</v>
          </cell>
          <cell r="AA968">
            <v>0</v>
          </cell>
          <cell r="AB968">
            <v>0</v>
          </cell>
          <cell r="AE968">
            <v>955</v>
          </cell>
          <cell r="AF968">
            <v>30</v>
          </cell>
          <cell r="AG968" t="str">
            <v>MULTAS IST LHE MOTOCICLETAS REZAGO</v>
          </cell>
          <cell r="AH968">
            <v>0</v>
          </cell>
          <cell r="AI968">
            <v>0</v>
          </cell>
        </row>
        <row r="969">
          <cell r="A969">
            <v>95531</v>
          </cell>
          <cell r="B969" t="e">
            <v>#N/A</v>
          </cell>
          <cell r="C969" t="e">
            <v>#N/A</v>
          </cell>
          <cell r="E969">
            <v>955</v>
          </cell>
          <cell r="F969">
            <v>31</v>
          </cell>
          <cell r="G969" t="str">
            <v>IMP.S/TENENCIA LHE AERONAVES</v>
          </cell>
          <cell r="H969">
            <v>0</v>
          </cell>
          <cell r="I969">
            <v>0</v>
          </cell>
          <cell r="J969">
            <v>0</v>
          </cell>
          <cell r="K969">
            <v>0</v>
          </cell>
          <cell r="L969">
            <v>0</v>
          </cell>
          <cell r="M969">
            <v>0</v>
          </cell>
          <cell r="N969">
            <v>0</v>
          </cell>
          <cell r="O969">
            <v>0</v>
          </cell>
          <cell r="P969">
            <v>0</v>
          </cell>
          <cell r="Q969">
            <v>0</v>
          </cell>
          <cell r="S969">
            <v>0</v>
          </cell>
          <cell r="W969">
            <v>0</v>
          </cell>
          <cell r="X969">
            <v>0</v>
          </cell>
          <cell r="AA969">
            <v>0</v>
          </cell>
          <cell r="AB969">
            <v>0</v>
          </cell>
          <cell r="AE969">
            <v>955</v>
          </cell>
          <cell r="AF969">
            <v>31</v>
          </cell>
          <cell r="AG969" t="str">
            <v>IMP.S/TENENCIA LHE AERONAVES</v>
          </cell>
          <cell r="AH969">
            <v>0</v>
          </cell>
          <cell r="AI969">
            <v>0</v>
          </cell>
        </row>
        <row r="970">
          <cell r="A970">
            <v>95532</v>
          </cell>
          <cell r="B970" t="e">
            <v>#N/A</v>
          </cell>
          <cell r="C970" t="e">
            <v>#N/A</v>
          </cell>
          <cell r="E970">
            <v>955</v>
          </cell>
          <cell r="F970">
            <v>32</v>
          </cell>
          <cell r="G970" t="str">
            <v>RECARGOS IST LHE AERONAVES</v>
          </cell>
          <cell r="H970">
            <v>0</v>
          </cell>
          <cell r="I970">
            <v>0</v>
          </cell>
          <cell r="J970">
            <v>0</v>
          </cell>
          <cell r="K970">
            <v>0</v>
          </cell>
          <cell r="L970">
            <v>0</v>
          </cell>
          <cell r="M970">
            <v>0</v>
          </cell>
          <cell r="N970">
            <v>0</v>
          </cell>
          <cell r="O970">
            <v>0</v>
          </cell>
          <cell r="P970">
            <v>0</v>
          </cell>
          <cell r="Q970">
            <v>0</v>
          </cell>
          <cell r="S970">
            <v>0</v>
          </cell>
          <cell r="W970">
            <v>0</v>
          </cell>
          <cell r="X970">
            <v>0</v>
          </cell>
          <cell r="AA970">
            <v>0</v>
          </cell>
          <cell r="AB970">
            <v>0</v>
          </cell>
          <cell r="AE970">
            <v>955</v>
          </cell>
          <cell r="AF970">
            <v>32</v>
          </cell>
          <cell r="AG970" t="str">
            <v>RECARGOS IST LHE AERONAVES</v>
          </cell>
          <cell r="AH970">
            <v>0</v>
          </cell>
          <cell r="AI970">
            <v>0</v>
          </cell>
        </row>
        <row r="971">
          <cell r="A971">
            <v>95533</v>
          </cell>
          <cell r="B971" t="e">
            <v>#N/A</v>
          </cell>
          <cell r="C971" t="e">
            <v>#N/A</v>
          </cell>
          <cell r="E971">
            <v>955</v>
          </cell>
          <cell r="F971">
            <v>33</v>
          </cell>
          <cell r="G971" t="str">
            <v>ACTUALIZACION IST LHE AERONAVES</v>
          </cell>
          <cell r="H971">
            <v>0</v>
          </cell>
          <cell r="I971">
            <v>0</v>
          </cell>
          <cell r="J971">
            <v>0</v>
          </cell>
          <cell r="K971">
            <v>0</v>
          </cell>
          <cell r="L971">
            <v>0</v>
          </cell>
          <cell r="M971">
            <v>0</v>
          </cell>
          <cell r="N971">
            <v>0</v>
          </cell>
          <cell r="O971">
            <v>0</v>
          </cell>
          <cell r="P971">
            <v>0</v>
          </cell>
          <cell r="Q971">
            <v>0</v>
          </cell>
          <cell r="S971">
            <v>0</v>
          </cell>
          <cell r="W971">
            <v>0</v>
          </cell>
          <cell r="X971">
            <v>0</v>
          </cell>
          <cell r="AA971">
            <v>0</v>
          </cell>
          <cell r="AB971">
            <v>0</v>
          </cell>
          <cell r="AE971">
            <v>955</v>
          </cell>
          <cell r="AF971">
            <v>33</v>
          </cell>
          <cell r="AG971" t="str">
            <v>ACTUALIZACION IST LHE AERONAVES</v>
          </cell>
          <cell r="AH971">
            <v>0</v>
          </cell>
          <cell r="AI971">
            <v>0</v>
          </cell>
        </row>
        <row r="972">
          <cell r="A972">
            <v>95534</v>
          </cell>
          <cell r="B972" t="e">
            <v>#N/A</v>
          </cell>
          <cell r="C972" t="e">
            <v>#N/A</v>
          </cell>
          <cell r="E972">
            <v>955</v>
          </cell>
          <cell r="F972">
            <v>34</v>
          </cell>
          <cell r="G972" t="str">
            <v>IMP.S/TENENCIA LHE AERONAVES REZAGO</v>
          </cell>
          <cell r="H972">
            <v>0</v>
          </cell>
          <cell r="I972">
            <v>0</v>
          </cell>
          <cell r="J972">
            <v>0</v>
          </cell>
          <cell r="K972">
            <v>0</v>
          </cell>
          <cell r="L972">
            <v>0</v>
          </cell>
          <cell r="M972">
            <v>0</v>
          </cell>
          <cell r="N972">
            <v>0</v>
          </cell>
          <cell r="O972">
            <v>0</v>
          </cell>
          <cell r="P972">
            <v>0</v>
          </cell>
          <cell r="Q972">
            <v>0</v>
          </cell>
          <cell r="S972">
            <v>0</v>
          </cell>
          <cell r="W972">
            <v>0</v>
          </cell>
          <cell r="X972">
            <v>0</v>
          </cell>
          <cell r="AA972">
            <v>0</v>
          </cell>
          <cell r="AB972">
            <v>0</v>
          </cell>
          <cell r="AE972">
            <v>955</v>
          </cell>
          <cell r="AF972">
            <v>34</v>
          </cell>
          <cell r="AG972" t="str">
            <v>IMP.S/TENENCIA LHE AERONAVES REZAGO</v>
          </cell>
          <cell r="AH972">
            <v>0</v>
          </cell>
          <cell r="AI972">
            <v>0</v>
          </cell>
        </row>
        <row r="973">
          <cell r="A973">
            <v>95535</v>
          </cell>
          <cell r="B973" t="e">
            <v>#N/A</v>
          </cell>
          <cell r="C973" t="e">
            <v>#N/A</v>
          </cell>
          <cell r="E973">
            <v>955</v>
          </cell>
          <cell r="F973">
            <v>35</v>
          </cell>
          <cell r="G973" t="str">
            <v>RECARGOS IST LHE AERONAVES REZAGO</v>
          </cell>
          <cell r="H973">
            <v>0</v>
          </cell>
          <cell r="I973">
            <v>0</v>
          </cell>
          <cell r="J973">
            <v>0</v>
          </cell>
          <cell r="K973">
            <v>0</v>
          </cell>
          <cell r="L973">
            <v>0</v>
          </cell>
          <cell r="M973">
            <v>0</v>
          </cell>
          <cell r="N973">
            <v>0</v>
          </cell>
          <cell r="O973">
            <v>0</v>
          </cell>
          <cell r="P973">
            <v>0</v>
          </cell>
          <cell r="Q973">
            <v>0</v>
          </cell>
          <cell r="S973">
            <v>0</v>
          </cell>
          <cell r="W973">
            <v>0</v>
          </cell>
          <cell r="X973">
            <v>0</v>
          </cell>
          <cell r="AA973">
            <v>0</v>
          </cell>
          <cell r="AB973">
            <v>0</v>
          </cell>
          <cell r="AE973">
            <v>955</v>
          </cell>
          <cell r="AF973">
            <v>35</v>
          </cell>
          <cell r="AG973" t="str">
            <v>RECARGOS IST LHE AERONAVES REZAGO</v>
          </cell>
          <cell r="AH973">
            <v>0</v>
          </cell>
          <cell r="AI973">
            <v>0</v>
          </cell>
        </row>
        <row r="974">
          <cell r="A974">
            <v>95536</v>
          </cell>
          <cell r="B974" t="e">
            <v>#N/A</v>
          </cell>
          <cell r="C974" t="e">
            <v>#N/A</v>
          </cell>
          <cell r="E974">
            <v>955</v>
          </cell>
          <cell r="F974">
            <v>36</v>
          </cell>
          <cell r="G974" t="str">
            <v>ACTUALIZACION IST LHE AERONAVES REZAGO</v>
          </cell>
          <cell r="H974">
            <v>0</v>
          </cell>
          <cell r="I974">
            <v>0</v>
          </cell>
          <cell r="J974">
            <v>0</v>
          </cell>
          <cell r="K974">
            <v>0</v>
          </cell>
          <cell r="L974">
            <v>0</v>
          </cell>
          <cell r="M974">
            <v>0</v>
          </cell>
          <cell r="N974">
            <v>0</v>
          </cell>
          <cell r="O974">
            <v>0</v>
          </cell>
          <cell r="P974">
            <v>0</v>
          </cell>
          <cell r="Q974">
            <v>0</v>
          </cell>
          <cell r="S974">
            <v>0</v>
          </cell>
          <cell r="W974">
            <v>0</v>
          </cell>
          <cell r="X974">
            <v>0</v>
          </cell>
          <cell r="AA974">
            <v>0</v>
          </cell>
          <cell r="AB974">
            <v>0</v>
          </cell>
          <cell r="AE974">
            <v>955</v>
          </cell>
          <cell r="AF974">
            <v>36</v>
          </cell>
          <cell r="AG974" t="str">
            <v>ACTUALIZACION IST LHE AERONAVES REZAGO</v>
          </cell>
          <cell r="AH974">
            <v>0</v>
          </cell>
          <cell r="AI974">
            <v>0</v>
          </cell>
        </row>
        <row r="975">
          <cell r="A975">
            <v>95537</v>
          </cell>
          <cell r="B975" t="e">
            <v>#N/A</v>
          </cell>
          <cell r="C975" t="e">
            <v>#N/A</v>
          </cell>
          <cell r="E975">
            <v>955</v>
          </cell>
          <cell r="F975">
            <v>37</v>
          </cell>
          <cell r="G975" t="str">
            <v>MULTAS IST LHE AERONAVES</v>
          </cell>
          <cell r="H975">
            <v>0</v>
          </cell>
          <cell r="I975">
            <v>0</v>
          </cell>
          <cell r="J975">
            <v>0</v>
          </cell>
          <cell r="K975">
            <v>0</v>
          </cell>
          <cell r="L975">
            <v>0</v>
          </cell>
          <cell r="M975">
            <v>0</v>
          </cell>
          <cell r="N975">
            <v>0</v>
          </cell>
          <cell r="O975">
            <v>0</v>
          </cell>
          <cell r="P975">
            <v>0</v>
          </cell>
          <cell r="Q975">
            <v>0</v>
          </cell>
          <cell r="S975">
            <v>0</v>
          </cell>
          <cell r="W975">
            <v>0</v>
          </cell>
          <cell r="X975">
            <v>0</v>
          </cell>
          <cell r="AA975">
            <v>0</v>
          </cell>
          <cell r="AB975">
            <v>0</v>
          </cell>
          <cell r="AE975">
            <v>955</v>
          </cell>
          <cell r="AF975">
            <v>37</v>
          </cell>
          <cell r="AG975" t="str">
            <v>MULTAS IST LHE AERONAVES</v>
          </cell>
          <cell r="AH975">
            <v>0</v>
          </cell>
          <cell r="AI975">
            <v>0</v>
          </cell>
        </row>
        <row r="976">
          <cell r="A976">
            <v>95538</v>
          </cell>
          <cell r="B976" t="e">
            <v>#N/A</v>
          </cell>
          <cell r="C976" t="e">
            <v>#N/A</v>
          </cell>
          <cell r="E976">
            <v>955</v>
          </cell>
          <cell r="F976">
            <v>38</v>
          </cell>
          <cell r="G976" t="str">
            <v>MULTAS IST LHE AERONAVES REZAGO</v>
          </cell>
          <cell r="H976">
            <v>0</v>
          </cell>
          <cell r="I976">
            <v>0</v>
          </cell>
          <cell r="J976">
            <v>0</v>
          </cell>
          <cell r="K976">
            <v>0</v>
          </cell>
          <cell r="L976">
            <v>0</v>
          </cell>
          <cell r="M976">
            <v>0</v>
          </cell>
          <cell r="N976">
            <v>0</v>
          </cell>
          <cell r="O976">
            <v>0</v>
          </cell>
          <cell r="P976">
            <v>0</v>
          </cell>
          <cell r="Q976">
            <v>0</v>
          </cell>
          <cell r="S976">
            <v>0</v>
          </cell>
          <cell r="W976">
            <v>0</v>
          </cell>
          <cell r="X976">
            <v>0</v>
          </cell>
          <cell r="AA976">
            <v>0</v>
          </cell>
          <cell r="AB976">
            <v>0</v>
          </cell>
          <cell r="AE976">
            <v>955</v>
          </cell>
          <cell r="AF976">
            <v>38</v>
          </cell>
          <cell r="AG976" t="str">
            <v>MULTAS IST LHE AERONAVES REZAGO</v>
          </cell>
          <cell r="AH976">
            <v>0</v>
          </cell>
          <cell r="AI976">
            <v>0</v>
          </cell>
        </row>
        <row r="977">
          <cell r="A977">
            <v>95539</v>
          </cell>
          <cell r="B977" t="e">
            <v>#N/A</v>
          </cell>
          <cell r="C977" t="e">
            <v>#N/A</v>
          </cell>
          <cell r="E977">
            <v>955</v>
          </cell>
          <cell r="F977">
            <v>39</v>
          </cell>
          <cell r="G977" t="str">
            <v>GASTOS DE EJECUCION IST LHE AERONAVES</v>
          </cell>
          <cell r="H977">
            <v>0</v>
          </cell>
          <cell r="I977">
            <v>0</v>
          </cell>
          <cell r="J977">
            <v>0</v>
          </cell>
          <cell r="K977">
            <v>0</v>
          </cell>
          <cell r="L977">
            <v>0</v>
          </cell>
          <cell r="M977">
            <v>0</v>
          </cell>
          <cell r="N977">
            <v>0</v>
          </cell>
          <cell r="O977">
            <v>0</v>
          </cell>
          <cell r="P977">
            <v>0</v>
          </cell>
          <cell r="Q977">
            <v>0</v>
          </cell>
          <cell r="S977">
            <v>0</v>
          </cell>
          <cell r="W977">
            <v>0</v>
          </cell>
          <cell r="X977">
            <v>0</v>
          </cell>
          <cell r="AA977">
            <v>0</v>
          </cell>
          <cell r="AB977">
            <v>0</v>
          </cell>
          <cell r="AE977">
            <v>955</v>
          </cell>
          <cell r="AF977">
            <v>39</v>
          </cell>
          <cell r="AG977" t="str">
            <v>GASTOS DE EJECUCION IST LHE AERONAVES</v>
          </cell>
          <cell r="AH977">
            <v>0</v>
          </cell>
          <cell r="AI977">
            <v>0</v>
          </cell>
        </row>
        <row r="978">
          <cell r="A978">
            <v>95540</v>
          </cell>
          <cell r="B978" t="e">
            <v>#N/A</v>
          </cell>
          <cell r="C978" t="e">
            <v>#N/A</v>
          </cell>
          <cell r="E978">
            <v>955</v>
          </cell>
          <cell r="F978">
            <v>40</v>
          </cell>
          <cell r="G978" t="str">
            <v>GASTOS DE EJE.IST LHE AERONAVES REZAGO</v>
          </cell>
          <cell r="H978">
            <v>0</v>
          </cell>
          <cell r="I978">
            <v>0</v>
          </cell>
          <cell r="J978">
            <v>0</v>
          </cell>
          <cell r="K978">
            <v>0</v>
          </cell>
          <cell r="L978">
            <v>0</v>
          </cell>
          <cell r="M978">
            <v>0</v>
          </cell>
          <cell r="N978">
            <v>0</v>
          </cell>
          <cell r="O978">
            <v>0</v>
          </cell>
          <cell r="P978">
            <v>0</v>
          </cell>
          <cell r="Q978">
            <v>0</v>
          </cell>
          <cell r="S978">
            <v>0</v>
          </cell>
          <cell r="W978">
            <v>0</v>
          </cell>
          <cell r="X978">
            <v>0</v>
          </cell>
          <cell r="AA978">
            <v>0</v>
          </cell>
          <cell r="AB978">
            <v>0</v>
          </cell>
          <cell r="AE978">
            <v>955</v>
          </cell>
          <cell r="AF978">
            <v>40</v>
          </cell>
          <cell r="AG978" t="str">
            <v>GASTOS DE EJE.IST LHE AERONAVES REZAGO</v>
          </cell>
          <cell r="AH978">
            <v>0</v>
          </cell>
          <cell r="AI978">
            <v>0</v>
          </cell>
        </row>
        <row r="979">
          <cell r="A979">
            <v>95541</v>
          </cell>
          <cell r="B979" t="e">
            <v>#N/A</v>
          </cell>
          <cell r="C979" t="e">
            <v>#N/A</v>
          </cell>
          <cell r="E979">
            <v>955</v>
          </cell>
          <cell r="F979">
            <v>41</v>
          </cell>
          <cell r="G979" t="str">
            <v>IMP.S/TENENCIA LHE EMBARCACIONES</v>
          </cell>
          <cell r="H979">
            <v>0</v>
          </cell>
          <cell r="I979">
            <v>0</v>
          </cell>
          <cell r="J979">
            <v>0</v>
          </cell>
          <cell r="K979">
            <v>0</v>
          </cell>
          <cell r="L979">
            <v>0</v>
          </cell>
          <cell r="M979">
            <v>0</v>
          </cell>
          <cell r="N979">
            <v>0</v>
          </cell>
          <cell r="O979">
            <v>0</v>
          </cell>
          <cell r="P979">
            <v>0</v>
          </cell>
          <cell r="Q979">
            <v>0</v>
          </cell>
          <cell r="S979">
            <v>0</v>
          </cell>
          <cell r="W979">
            <v>0</v>
          </cell>
          <cell r="X979">
            <v>0</v>
          </cell>
          <cell r="AA979">
            <v>0</v>
          </cell>
          <cell r="AB979">
            <v>0</v>
          </cell>
          <cell r="AE979">
            <v>955</v>
          </cell>
          <cell r="AF979">
            <v>41</v>
          </cell>
          <cell r="AG979" t="str">
            <v>IMP.S/TENENCIA LHE EMBARCACIONES</v>
          </cell>
          <cell r="AH979">
            <v>0</v>
          </cell>
          <cell r="AI979">
            <v>0</v>
          </cell>
        </row>
        <row r="980">
          <cell r="A980">
            <v>95542</v>
          </cell>
          <cell r="B980" t="e">
            <v>#N/A</v>
          </cell>
          <cell r="C980" t="e">
            <v>#N/A</v>
          </cell>
          <cell r="E980">
            <v>955</v>
          </cell>
          <cell r="F980">
            <v>42</v>
          </cell>
          <cell r="G980" t="str">
            <v>RECARGOS IST LHE EMBARCACIONES</v>
          </cell>
          <cell r="H980">
            <v>0</v>
          </cell>
          <cell r="I980">
            <v>0</v>
          </cell>
          <cell r="J980">
            <v>0</v>
          </cell>
          <cell r="K980">
            <v>0</v>
          </cell>
          <cell r="L980">
            <v>0</v>
          </cell>
          <cell r="M980">
            <v>0</v>
          </cell>
          <cell r="N980">
            <v>0</v>
          </cell>
          <cell r="O980">
            <v>0</v>
          </cell>
          <cell r="P980">
            <v>0</v>
          </cell>
          <cell r="Q980">
            <v>0</v>
          </cell>
          <cell r="S980">
            <v>0</v>
          </cell>
          <cell r="W980">
            <v>0</v>
          </cell>
          <cell r="X980">
            <v>0</v>
          </cell>
          <cell r="AA980">
            <v>0</v>
          </cell>
          <cell r="AB980">
            <v>0</v>
          </cell>
          <cell r="AE980">
            <v>955</v>
          </cell>
          <cell r="AF980">
            <v>42</v>
          </cell>
          <cell r="AG980" t="str">
            <v>RECARGOS IST LHE EMBARCACIONES</v>
          </cell>
          <cell r="AH980">
            <v>0</v>
          </cell>
          <cell r="AI980">
            <v>0</v>
          </cell>
        </row>
        <row r="981">
          <cell r="A981">
            <v>95543</v>
          </cell>
          <cell r="B981" t="e">
            <v>#N/A</v>
          </cell>
          <cell r="C981" t="e">
            <v>#N/A</v>
          </cell>
          <cell r="E981">
            <v>955</v>
          </cell>
          <cell r="F981">
            <v>43</v>
          </cell>
          <cell r="G981" t="str">
            <v>ACTUALIZACION IST LHE EMBARCACIONES</v>
          </cell>
          <cell r="H981">
            <v>0</v>
          </cell>
          <cell r="I981">
            <v>0</v>
          </cell>
          <cell r="J981">
            <v>0</v>
          </cell>
          <cell r="K981">
            <v>0</v>
          </cell>
          <cell r="L981">
            <v>0</v>
          </cell>
          <cell r="M981">
            <v>0</v>
          </cell>
          <cell r="N981">
            <v>0</v>
          </cell>
          <cell r="O981">
            <v>0</v>
          </cell>
          <cell r="P981">
            <v>0</v>
          </cell>
          <cell r="Q981">
            <v>0</v>
          </cell>
          <cell r="S981">
            <v>0</v>
          </cell>
          <cell r="W981">
            <v>0</v>
          </cell>
          <cell r="X981">
            <v>0</v>
          </cell>
          <cell r="AA981">
            <v>0</v>
          </cell>
          <cell r="AB981">
            <v>0</v>
          </cell>
          <cell r="AE981">
            <v>955</v>
          </cell>
          <cell r="AF981">
            <v>43</v>
          </cell>
          <cell r="AG981" t="str">
            <v>ACTUALIZACION IST LHE EMBARCACIONES</v>
          </cell>
          <cell r="AH981">
            <v>0</v>
          </cell>
          <cell r="AI981">
            <v>0</v>
          </cell>
        </row>
        <row r="982">
          <cell r="A982">
            <v>95544</v>
          </cell>
          <cell r="B982" t="e">
            <v>#N/A</v>
          </cell>
          <cell r="C982" t="e">
            <v>#N/A</v>
          </cell>
          <cell r="E982">
            <v>955</v>
          </cell>
          <cell r="F982">
            <v>44</v>
          </cell>
          <cell r="G982" t="str">
            <v>IMP.S/TENENCIA LHE EMBARCACIONES REZAGO</v>
          </cell>
          <cell r="H982">
            <v>0</v>
          </cell>
          <cell r="I982">
            <v>0</v>
          </cell>
          <cell r="J982">
            <v>0</v>
          </cell>
          <cell r="K982">
            <v>0</v>
          </cell>
          <cell r="L982">
            <v>0</v>
          </cell>
          <cell r="M982">
            <v>0</v>
          </cell>
          <cell r="N982">
            <v>0</v>
          </cell>
          <cell r="O982">
            <v>0</v>
          </cell>
          <cell r="P982">
            <v>0</v>
          </cell>
          <cell r="Q982">
            <v>0</v>
          </cell>
          <cell r="S982">
            <v>0</v>
          </cell>
          <cell r="W982">
            <v>0</v>
          </cell>
          <cell r="X982">
            <v>0</v>
          </cell>
          <cell r="AA982">
            <v>0</v>
          </cell>
          <cell r="AB982">
            <v>0</v>
          </cell>
          <cell r="AE982">
            <v>955</v>
          </cell>
          <cell r="AF982">
            <v>44</v>
          </cell>
          <cell r="AG982" t="str">
            <v>IMP.S/TENENCIA LHE EMBARCACIONES REZAGO</v>
          </cell>
          <cell r="AH982">
            <v>0</v>
          </cell>
          <cell r="AI982">
            <v>0</v>
          </cell>
        </row>
        <row r="983">
          <cell r="A983">
            <v>95545</v>
          </cell>
          <cell r="B983" t="e">
            <v>#N/A</v>
          </cell>
          <cell r="C983" t="e">
            <v>#N/A</v>
          </cell>
          <cell r="E983">
            <v>955</v>
          </cell>
          <cell r="F983">
            <v>45</v>
          </cell>
          <cell r="G983" t="str">
            <v>RECARGOS IST LHE EMBARCACIONES REZAGOS</v>
          </cell>
          <cell r="H983">
            <v>0</v>
          </cell>
          <cell r="I983">
            <v>0</v>
          </cell>
          <cell r="J983">
            <v>0</v>
          </cell>
          <cell r="K983">
            <v>0</v>
          </cell>
          <cell r="L983">
            <v>0</v>
          </cell>
          <cell r="M983">
            <v>0</v>
          </cell>
          <cell r="N983">
            <v>0</v>
          </cell>
          <cell r="O983">
            <v>0</v>
          </cell>
          <cell r="P983">
            <v>0</v>
          </cell>
          <cell r="Q983">
            <v>0</v>
          </cell>
          <cell r="S983">
            <v>0</v>
          </cell>
          <cell r="W983">
            <v>0</v>
          </cell>
          <cell r="X983">
            <v>0</v>
          </cell>
          <cell r="AA983">
            <v>0</v>
          </cell>
          <cell r="AB983">
            <v>0</v>
          </cell>
          <cell r="AE983">
            <v>955</v>
          </cell>
          <cell r="AF983">
            <v>45</v>
          </cell>
          <cell r="AG983" t="str">
            <v>RECARGOS IST LHE EMBARCACIONES REZAGOS</v>
          </cell>
          <cell r="AH983">
            <v>0</v>
          </cell>
          <cell r="AI983">
            <v>0</v>
          </cell>
        </row>
        <row r="984">
          <cell r="A984">
            <v>95546</v>
          </cell>
          <cell r="B984" t="e">
            <v>#N/A</v>
          </cell>
          <cell r="C984" t="e">
            <v>#N/A</v>
          </cell>
          <cell r="E984">
            <v>955</v>
          </cell>
          <cell r="F984">
            <v>46</v>
          </cell>
          <cell r="G984" t="str">
            <v>ACT.IST LHE EMBARCACIONES REZAGO</v>
          </cell>
          <cell r="H984">
            <v>0</v>
          </cell>
          <cell r="I984">
            <v>0</v>
          </cell>
          <cell r="J984">
            <v>0</v>
          </cell>
          <cell r="K984">
            <v>0</v>
          </cell>
          <cell r="L984">
            <v>0</v>
          </cell>
          <cell r="M984">
            <v>0</v>
          </cell>
          <cell r="N984">
            <v>0</v>
          </cell>
          <cell r="O984">
            <v>0</v>
          </cell>
          <cell r="P984">
            <v>0</v>
          </cell>
          <cell r="Q984">
            <v>0</v>
          </cell>
          <cell r="S984">
            <v>0</v>
          </cell>
          <cell r="W984">
            <v>0</v>
          </cell>
          <cell r="X984">
            <v>0</v>
          </cell>
          <cell r="AA984">
            <v>0</v>
          </cell>
          <cell r="AB984">
            <v>0</v>
          </cell>
          <cell r="AE984">
            <v>955</v>
          </cell>
          <cell r="AF984">
            <v>46</v>
          </cell>
          <cell r="AG984" t="str">
            <v>ACT.IST LHE EMBARCACIONES REZAGO</v>
          </cell>
          <cell r="AH984">
            <v>0</v>
          </cell>
          <cell r="AI984">
            <v>0</v>
          </cell>
        </row>
        <row r="985">
          <cell r="A985">
            <v>95547</v>
          </cell>
          <cell r="B985" t="e">
            <v>#N/A</v>
          </cell>
          <cell r="C985" t="e">
            <v>#N/A</v>
          </cell>
          <cell r="E985">
            <v>955</v>
          </cell>
          <cell r="F985">
            <v>47</v>
          </cell>
          <cell r="G985" t="str">
            <v>MULTAS IST LHE EMBARCACIONES</v>
          </cell>
          <cell r="H985">
            <v>0</v>
          </cell>
          <cell r="I985">
            <v>0</v>
          </cell>
          <cell r="J985">
            <v>0</v>
          </cell>
          <cell r="K985">
            <v>0</v>
          </cell>
          <cell r="L985">
            <v>0</v>
          </cell>
          <cell r="M985">
            <v>0</v>
          </cell>
          <cell r="N985">
            <v>0</v>
          </cell>
          <cell r="O985">
            <v>0</v>
          </cell>
          <cell r="P985">
            <v>0</v>
          </cell>
          <cell r="Q985">
            <v>0</v>
          </cell>
          <cell r="S985">
            <v>0</v>
          </cell>
          <cell r="W985">
            <v>0</v>
          </cell>
          <cell r="X985">
            <v>0</v>
          </cell>
          <cell r="AA985">
            <v>0</v>
          </cell>
          <cell r="AB985">
            <v>0</v>
          </cell>
          <cell r="AE985">
            <v>955</v>
          </cell>
          <cell r="AF985">
            <v>47</v>
          </cell>
          <cell r="AG985" t="str">
            <v>MULTAS IST LHE EMBARCACIONES</v>
          </cell>
          <cell r="AH985">
            <v>0</v>
          </cell>
          <cell r="AI985">
            <v>0</v>
          </cell>
        </row>
        <row r="986">
          <cell r="A986">
            <v>95548</v>
          </cell>
          <cell r="B986" t="e">
            <v>#N/A</v>
          </cell>
          <cell r="C986" t="e">
            <v>#N/A</v>
          </cell>
          <cell r="E986">
            <v>955</v>
          </cell>
          <cell r="F986">
            <v>48</v>
          </cell>
          <cell r="G986" t="str">
            <v>MULTAS IST LHE EMBARCACIONES REZAGO</v>
          </cell>
          <cell r="H986">
            <v>0</v>
          </cell>
          <cell r="I986">
            <v>0</v>
          </cell>
          <cell r="J986">
            <v>0</v>
          </cell>
          <cell r="K986">
            <v>0</v>
          </cell>
          <cell r="L986">
            <v>0</v>
          </cell>
          <cell r="M986">
            <v>0</v>
          </cell>
          <cell r="N986">
            <v>0</v>
          </cell>
          <cell r="O986">
            <v>0</v>
          </cell>
          <cell r="P986">
            <v>0</v>
          </cell>
          <cell r="Q986">
            <v>0</v>
          </cell>
          <cell r="S986">
            <v>0</v>
          </cell>
          <cell r="W986">
            <v>0</v>
          </cell>
          <cell r="X986">
            <v>0</v>
          </cell>
          <cell r="AA986">
            <v>0</v>
          </cell>
          <cell r="AB986">
            <v>0</v>
          </cell>
          <cell r="AE986">
            <v>955</v>
          </cell>
          <cell r="AF986">
            <v>48</v>
          </cell>
          <cell r="AG986" t="str">
            <v>MULTAS IST LHE EMBARCACIONES REZAGO</v>
          </cell>
          <cell r="AH986">
            <v>0</v>
          </cell>
          <cell r="AI986">
            <v>0</v>
          </cell>
        </row>
        <row r="987">
          <cell r="A987">
            <v>95549</v>
          </cell>
          <cell r="B987" t="e">
            <v>#N/A</v>
          </cell>
          <cell r="C987" t="e">
            <v>#N/A</v>
          </cell>
          <cell r="E987">
            <v>955</v>
          </cell>
          <cell r="F987">
            <v>49</v>
          </cell>
          <cell r="G987" t="str">
            <v>GASTOS DE EJEC.IST LHE EMBARCACIONES</v>
          </cell>
          <cell r="H987">
            <v>0</v>
          </cell>
          <cell r="I987">
            <v>0</v>
          </cell>
          <cell r="J987">
            <v>0</v>
          </cell>
          <cell r="K987">
            <v>0</v>
          </cell>
          <cell r="L987">
            <v>0</v>
          </cell>
          <cell r="M987">
            <v>0</v>
          </cell>
          <cell r="N987">
            <v>0</v>
          </cell>
          <cell r="O987">
            <v>0</v>
          </cell>
          <cell r="P987">
            <v>0</v>
          </cell>
          <cell r="Q987">
            <v>0</v>
          </cell>
          <cell r="S987">
            <v>0</v>
          </cell>
          <cell r="W987">
            <v>0</v>
          </cell>
          <cell r="X987">
            <v>0</v>
          </cell>
          <cell r="AA987">
            <v>0</v>
          </cell>
          <cell r="AB987">
            <v>0</v>
          </cell>
          <cell r="AE987">
            <v>955</v>
          </cell>
          <cell r="AF987">
            <v>49</v>
          </cell>
          <cell r="AG987" t="str">
            <v>GASTOS DE EJEC.IST LHE EMBARCACIONES</v>
          </cell>
          <cell r="AH987">
            <v>0</v>
          </cell>
          <cell r="AI987">
            <v>0</v>
          </cell>
        </row>
        <row r="988">
          <cell r="A988">
            <v>95550</v>
          </cell>
          <cell r="B988" t="e">
            <v>#N/A</v>
          </cell>
          <cell r="C988" t="e">
            <v>#N/A</v>
          </cell>
          <cell r="E988">
            <v>955</v>
          </cell>
          <cell r="F988">
            <v>50</v>
          </cell>
          <cell r="G988" t="str">
            <v>GASTOS DE EJEC.IST LHE EMBARCACIONES REZ</v>
          </cell>
          <cell r="H988">
            <v>0</v>
          </cell>
          <cell r="I988">
            <v>0</v>
          </cell>
          <cell r="J988">
            <v>0</v>
          </cell>
          <cell r="K988">
            <v>0</v>
          </cell>
          <cell r="L988">
            <v>0</v>
          </cell>
          <cell r="M988">
            <v>0</v>
          </cell>
          <cell r="N988">
            <v>0</v>
          </cell>
          <cell r="O988">
            <v>0</v>
          </cell>
          <cell r="P988">
            <v>0</v>
          </cell>
          <cell r="Q988">
            <v>0</v>
          </cell>
          <cell r="S988">
            <v>0</v>
          </cell>
          <cell r="W988">
            <v>0</v>
          </cell>
          <cell r="X988">
            <v>0</v>
          </cell>
          <cell r="AA988">
            <v>0</v>
          </cell>
          <cell r="AB988">
            <v>0</v>
          </cell>
          <cell r="AE988">
            <v>955</v>
          </cell>
          <cell r="AF988">
            <v>50</v>
          </cell>
          <cell r="AG988" t="str">
            <v>GASTOS DE EJEC.IST LHE EMBARCACIONES REZ</v>
          </cell>
          <cell r="AH988">
            <v>0</v>
          </cell>
          <cell r="AI988">
            <v>0</v>
          </cell>
        </row>
        <row r="989">
          <cell r="A989">
            <v>95551</v>
          </cell>
          <cell r="B989" t="e">
            <v>#N/A</v>
          </cell>
          <cell r="C989" t="e">
            <v>#N/A</v>
          </cell>
          <cell r="E989">
            <v>955</v>
          </cell>
          <cell r="F989">
            <v>51</v>
          </cell>
          <cell r="G989" t="str">
            <v>DEVOLUCION IMP.S/TENENCIA LHE</v>
          </cell>
          <cell r="H989">
            <v>0</v>
          </cell>
          <cell r="I989">
            <v>0</v>
          </cell>
          <cell r="J989">
            <v>0</v>
          </cell>
          <cell r="K989">
            <v>0</v>
          </cell>
          <cell r="L989">
            <v>0</v>
          </cell>
          <cell r="M989">
            <v>0</v>
          </cell>
          <cell r="N989">
            <v>0</v>
          </cell>
          <cell r="O989">
            <v>0</v>
          </cell>
          <cell r="P989">
            <v>0</v>
          </cell>
          <cell r="Q989">
            <v>0</v>
          </cell>
          <cell r="S989">
            <v>0</v>
          </cell>
          <cell r="W989">
            <v>0</v>
          </cell>
          <cell r="X989">
            <v>0</v>
          </cell>
          <cell r="AA989">
            <v>0</v>
          </cell>
          <cell r="AB989">
            <v>0</v>
          </cell>
          <cell r="AE989">
            <v>955</v>
          </cell>
          <cell r="AF989">
            <v>51</v>
          </cell>
          <cell r="AG989" t="str">
            <v>DEVOLUCION IMP.S/TENENCIA LHE</v>
          </cell>
          <cell r="AH989">
            <v>0</v>
          </cell>
          <cell r="AI989">
            <v>0</v>
          </cell>
        </row>
        <row r="990">
          <cell r="A990">
            <v>95552</v>
          </cell>
          <cell r="B990" t="e">
            <v>#N/A</v>
          </cell>
          <cell r="C990" t="e">
            <v>#N/A</v>
          </cell>
          <cell r="E990">
            <v>955</v>
          </cell>
          <cell r="F990">
            <v>52</v>
          </cell>
          <cell r="G990" t="str">
            <v>ACT.E INTS.DEVOLUCION IMP.TENENCIA LHE</v>
          </cell>
          <cell r="H990">
            <v>0</v>
          </cell>
          <cell r="I990">
            <v>0</v>
          </cell>
          <cell r="J990">
            <v>0</v>
          </cell>
          <cell r="K990">
            <v>0</v>
          </cell>
          <cell r="L990">
            <v>0</v>
          </cell>
          <cell r="M990">
            <v>0</v>
          </cell>
          <cell r="N990">
            <v>0</v>
          </cell>
          <cell r="O990">
            <v>0</v>
          </cell>
          <cell r="P990">
            <v>0</v>
          </cell>
          <cell r="Q990">
            <v>0</v>
          </cell>
          <cell r="S990">
            <v>0</v>
          </cell>
          <cell r="W990">
            <v>0</v>
          </cell>
          <cell r="X990">
            <v>0</v>
          </cell>
          <cell r="AA990">
            <v>0</v>
          </cell>
          <cell r="AB990">
            <v>0</v>
          </cell>
          <cell r="AE990">
            <v>955</v>
          </cell>
          <cell r="AF990">
            <v>52</v>
          </cell>
          <cell r="AG990" t="str">
            <v>ACT.E INTS.DEVOLUCION IMP.TENENCIA LHE</v>
          </cell>
          <cell r="AH990">
            <v>0</v>
          </cell>
          <cell r="AI990">
            <v>0</v>
          </cell>
        </row>
        <row r="991">
          <cell r="A991">
            <v>95553</v>
          </cell>
          <cell r="B991" t="e">
            <v>#N/A</v>
          </cell>
          <cell r="C991" t="e">
            <v>#N/A</v>
          </cell>
          <cell r="E991">
            <v>955</v>
          </cell>
          <cell r="F991">
            <v>53</v>
          </cell>
          <cell r="G991" t="str">
            <v>DEVOLUCION IMP.TENENCIA LHE REZAGO</v>
          </cell>
          <cell r="H991">
            <v>0</v>
          </cell>
          <cell r="I991">
            <v>0</v>
          </cell>
          <cell r="J991">
            <v>0</v>
          </cell>
          <cell r="K991">
            <v>0</v>
          </cell>
          <cell r="L991">
            <v>0</v>
          </cell>
          <cell r="M991">
            <v>0</v>
          </cell>
          <cell r="N991">
            <v>0</v>
          </cell>
          <cell r="O991">
            <v>0</v>
          </cell>
          <cell r="P991">
            <v>0</v>
          </cell>
          <cell r="Q991">
            <v>0</v>
          </cell>
          <cell r="S991">
            <v>0</v>
          </cell>
          <cell r="W991">
            <v>0</v>
          </cell>
          <cell r="X991">
            <v>0</v>
          </cell>
          <cell r="AA991">
            <v>0</v>
          </cell>
          <cell r="AB991">
            <v>0</v>
          </cell>
          <cell r="AE991">
            <v>955</v>
          </cell>
          <cell r="AF991">
            <v>53</v>
          </cell>
          <cell r="AG991" t="str">
            <v>DEVOLUCION IMP.TENENCIA LHE REZAGO</v>
          </cell>
          <cell r="AH991">
            <v>0</v>
          </cell>
          <cell r="AI991">
            <v>0</v>
          </cell>
        </row>
        <row r="992">
          <cell r="A992">
            <v>95554</v>
          </cell>
          <cell r="B992" t="e">
            <v>#N/A</v>
          </cell>
          <cell r="C992" t="e">
            <v>#N/A</v>
          </cell>
          <cell r="E992">
            <v>955</v>
          </cell>
          <cell r="F992">
            <v>54</v>
          </cell>
          <cell r="G992" t="str">
            <v>ACT.E INTS.DEV.IMP.TENENCIA LHE REZAGO</v>
          </cell>
          <cell r="H992">
            <v>0</v>
          </cell>
          <cell r="I992">
            <v>0</v>
          </cell>
          <cell r="J992">
            <v>0</v>
          </cell>
          <cell r="K992">
            <v>0</v>
          </cell>
          <cell r="L992">
            <v>0</v>
          </cell>
          <cell r="M992">
            <v>0</v>
          </cell>
          <cell r="N992">
            <v>0</v>
          </cell>
          <cell r="O992">
            <v>0</v>
          </cell>
          <cell r="P992">
            <v>0</v>
          </cell>
          <cell r="Q992">
            <v>0</v>
          </cell>
          <cell r="S992">
            <v>0</v>
          </cell>
          <cell r="W992">
            <v>0</v>
          </cell>
          <cell r="X992">
            <v>0</v>
          </cell>
          <cell r="AA992">
            <v>0</v>
          </cell>
          <cell r="AB992">
            <v>0</v>
          </cell>
          <cell r="AE992">
            <v>955</v>
          </cell>
          <cell r="AF992">
            <v>54</v>
          </cell>
          <cell r="AG992" t="str">
            <v>ACT.E INTS.DEV.IMP.TENENCIA LHE REZAGO</v>
          </cell>
          <cell r="AH992">
            <v>0</v>
          </cell>
          <cell r="AI992">
            <v>0</v>
          </cell>
        </row>
        <row r="993">
          <cell r="A993">
            <v>95555</v>
          </cell>
          <cell r="B993" t="e">
            <v>#N/A</v>
          </cell>
          <cell r="C993" t="e">
            <v>#N/A</v>
          </cell>
          <cell r="E993">
            <v>955</v>
          </cell>
          <cell r="F993">
            <v>55</v>
          </cell>
          <cell r="G993" t="str">
            <v>APOYO TENENCIA LHE</v>
          </cell>
          <cell r="H993">
            <v>0</v>
          </cell>
          <cell r="I993">
            <v>0</v>
          </cell>
          <cell r="J993">
            <v>0</v>
          </cell>
          <cell r="K993">
            <v>0</v>
          </cell>
          <cell r="L993">
            <v>0</v>
          </cell>
          <cell r="M993">
            <v>0</v>
          </cell>
          <cell r="N993">
            <v>0</v>
          </cell>
          <cell r="O993">
            <v>0</v>
          </cell>
          <cell r="P993">
            <v>0</v>
          </cell>
          <cell r="Q993">
            <v>0</v>
          </cell>
          <cell r="S993">
            <v>0</v>
          </cell>
          <cell r="W993">
            <v>0</v>
          </cell>
          <cell r="X993">
            <v>0</v>
          </cell>
          <cell r="AA993">
            <v>0</v>
          </cell>
          <cell r="AB993">
            <v>0</v>
          </cell>
          <cell r="AE993">
            <v>955</v>
          </cell>
          <cell r="AF993">
            <v>55</v>
          </cell>
          <cell r="AG993" t="str">
            <v>APOYO TENENCIA LHE</v>
          </cell>
          <cell r="AH993">
            <v>0</v>
          </cell>
          <cell r="AI993">
            <v>0</v>
          </cell>
        </row>
        <row r="994">
          <cell r="A994">
            <v>95565</v>
          </cell>
          <cell r="B994" t="e">
            <v>#N/A</v>
          </cell>
          <cell r="C994" t="e">
            <v>#N/A</v>
          </cell>
          <cell r="E994">
            <v>955</v>
          </cell>
          <cell r="F994">
            <v>65</v>
          </cell>
          <cell r="G994" t="str">
            <v>SUBSIDIO IMP.SOBRE TENENCIA LHE POR ROBO</v>
          </cell>
          <cell r="H994">
            <v>0</v>
          </cell>
          <cell r="I994">
            <v>0</v>
          </cell>
          <cell r="J994">
            <v>0</v>
          </cell>
          <cell r="K994">
            <v>0</v>
          </cell>
          <cell r="L994">
            <v>0</v>
          </cell>
          <cell r="M994">
            <v>0</v>
          </cell>
          <cell r="N994">
            <v>0</v>
          </cell>
          <cell r="O994">
            <v>0</v>
          </cell>
          <cell r="P994">
            <v>0</v>
          </cell>
          <cell r="Q994">
            <v>0</v>
          </cell>
          <cell r="S994">
            <v>0</v>
          </cell>
          <cell r="W994">
            <v>0</v>
          </cell>
          <cell r="X994">
            <v>0</v>
          </cell>
          <cell r="AA994">
            <v>0</v>
          </cell>
          <cell r="AB994">
            <v>0</v>
          </cell>
          <cell r="AE994">
            <v>955</v>
          </cell>
          <cell r="AF994">
            <v>65</v>
          </cell>
          <cell r="AG994" t="str">
            <v>SUBSIDIO IMP.SOBRE TENENCIA LHE POR ROBO</v>
          </cell>
          <cell r="AH994">
            <v>0</v>
          </cell>
          <cell r="AI994">
            <v>0</v>
          </cell>
        </row>
        <row r="995">
          <cell r="A995">
            <v>95566</v>
          </cell>
          <cell r="B995" t="e">
            <v>#N/A</v>
          </cell>
          <cell r="C995" t="e">
            <v>#N/A</v>
          </cell>
          <cell r="E995">
            <v>955</v>
          </cell>
          <cell r="F995">
            <v>66</v>
          </cell>
          <cell r="G995" t="str">
            <v>SUBSIDIO TENENCIA LHE POR PERDIDA</v>
          </cell>
          <cell r="H995">
            <v>0</v>
          </cell>
          <cell r="I995">
            <v>0</v>
          </cell>
          <cell r="J995">
            <v>0</v>
          </cell>
          <cell r="K995">
            <v>0</v>
          </cell>
          <cell r="L995">
            <v>0</v>
          </cell>
          <cell r="M995">
            <v>0</v>
          </cell>
          <cell r="N995">
            <v>0</v>
          </cell>
          <cell r="O995">
            <v>0</v>
          </cell>
          <cell r="P995">
            <v>0</v>
          </cell>
          <cell r="Q995">
            <v>0</v>
          </cell>
          <cell r="S995">
            <v>0</v>
          </cell>
          <cell r="W995">
            <v>0</v>
          </cell>
          <cell r="X995">
            <v>0</v>
          </cell>
          <cell r="AA995">
            <v>0</v>
          </cell>
          <cell r="AB995">
            <v>0</v>
          </cell>
          <cell r="AE995">
            <v>955</v>
          </cell>
          <cell r="AF995">
            <v>66</v>
          </cell>
          <cell r="AG995" t="str">
            <v>SUBSIDIO TENENCIA LHE POR PERDIDA</v>
          </cell>
          <cell r="AH995">
            <v>0</v>
          </cell>
          <cell r="AI995">
            <v>0</v>
          </cell>
        </row>
        <row r="996">
          <cell r="A996">
            <v>99999</v>
          </cell>
          <cell r="B996" t="e">
            <v>#N/A</v>
          </cell>
          <cell r="C996" t="e">
            <v>#N/A</v>
          </cell>
          <cell r="D996">
            <v>99999</v>
          </cell>
          <cell r="G996" t="str">
            <v>TOTAL DEUDORES</v>
          </cell>
          <cell r="H996">
            <v>687031.03</v>
          </cell>
          <cell r="I996">
            <v>381166.16</v>
          </cell>
          <cell r="J996">
            <v>-1068197.19</v>
          </cell>
          <cell r="K996">
            <v>0</v>
          </cell>
          <cell r="L996">
            <v>1631435.27</v>
          </cell>
          <cell r="M996">
            <v>-1631435.27</v>
          </cell>
          <cell r="N996">
            <v>0</v>
          </cell>
          <cell r="O996">
            <v>0</v>
          </cell>
          <cell r="P996">
            <v>0</v>
          </cell>
          <cell r="Q996">
            <v>471180.73</v>
          </cell>
          <cell r="S996">
            <v>471180.73</v>
          </cell>
          <cell r="W996">
            <v>0</v>
          </cell>
          <cell r="X996">
            <v>471180.73</v>
          </cell>
          <cell r="AA996">
            <v>0</v>
          </cell>
          <cell r="AB996">
            <v>471180.73</v>
          </cell>
          <cell r="AE996">
            <v>0</v>
          </cell>
          <cell r="AF996">
            <v>0</v>
          </cell>
          <cell r="AG996" t="str">
            <v>TOTAL DEUDORES</v>
          </cell>
          <cell r="AH996">
            <v>471180.73</v>
          </cell>
          <cell r="AI996">
            <v>471180.73</v>
          </cell>
        </row>
        <row r="997">
          <cell r="B997" t="e">
            <v>#N/A</v>
          </cell>
          <cell r="C997" t="e">
            <v>#N/A</v>
          </cell>
          <cell r="G997" t="str">
            <v>TOTAL NO PRESUPUESTAL</v>
          </cell>
          <cell r="H997">
            <v>1500687031.03</v>
          </cell>
          <cell r="I997">
            <v>-160372840.97</v>
          </cell>
          <cell r="J997">
            <v>-170314190.06</v>
          </cell>
          <cell r="K997">
            <v>1170000000</v>
          </cell>
          <cell r="L997">
            <v>-163368564.72999999</v>
          </cell>
          <cell r="M997">
            <v>-166631435.27000001</v>
          </cell>
          <cell r="N997">
            <v>-165000000</v>
          </cell>
          <cell r="O997">
            <v>-495000000</v>
          </cell>
          <cell r="P997">
            <v>-165000000</v>
          </cell>
          <cell r="Q997">
            <v>-521424768.01999998</v>
          </cell>
          <cell r="S997">
            <v>-686424768.01999998</v>
          </cell>
          <cell r="W997">
            <v>0</v>
          </cell>
          <cell r="X997">
            <v>-11424768.019999981</v>
          </cell>
          <cell r="AA997">
            <v>1.862645149230957E-8</v>
          </cell>
          <cell r="AB997">
            <v>-11424768.02</v>
          </cell>
          <cell r="AE997">
            <v>0</v>
          </cell>
          <cell r="AF997">
            <v>0</v>
          </cell>
          <cell r="AG997" t="str">
            <v>TOTAL NO PRESUPUESTAL</v>
          </cell>
          <cell r="AH997">
            <v>-521424768.01999998</v>
          </cell>
          <cell r="AI997">
            <v>-11424768.02</v>
          </cell>
        </row>
        <row r="998">
          <cell r="B998" t="e">
            <v>#N/A</v>
          </cell>
          <cell r="C998" t="e">
            <v>#N/A</v>
          </cell>
          <cell r="G998" t="str">
            <v>TOTAL GENERAL</v>
          </cell>
          <cell r="H998">
            <v>8530059399.6599998</v>
          </cell>
          <cell r="I998">
            <v>4859511220.0900002</v>
          </cell>
          <cell r="J998">
            <v>6105304667.5799999</v>
          </cell>
          <cell r="K998">
            <v>19494875287.330002</v>
          </cell>
          <cell r="L998">
            <v>4497441580.8500004</v>
          </cell>
          <cell r="M998">
            <v>5464515993.1199999</v>
          </cell>
          <cell r="N998">
            <v>6082086151.1700001</v>
          </cell>
          <cell r="O998">
            <v>16044043725.140001</v>
          </cell>
          <cell r="P998">
            <v>5552699268.25</v>
          </cell>
          <cell r="Q998">
            <v>5577167861.25</v>
          </cell>
          <cell r="S998">
            <v>11129867129.5</v>
          </cell>
          <cell r="W998">
            <v>0</v>
          </cell>
          <cell r="X998">
            <v>46668786141.970001</v>
          </cell>
          <cell r="AA998">
            <v>0</v>
          </cell>
          <cell r="AB998">
            <v>46668786141.970001</v>
          </cell>
          <cell r="AE998">
            <v>0</v>
          </cell>
          <cell r="AF998">
            <v>0</v>
          </cell>
          <cell r="AG998" t="str">
            <v>TOTAL GENERAL</v>
          </cell>
          <cell r="AH998">
            <v>5577167861.25</v>
          </cell>
          <cell r="AI998">
            <v>46668786141.970001</v>
          </cell>
        </row>
      </sheetData>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3 (2)"/>
      <sheetName val="2.24 (2)"/>
      <sheetName val="2.22 (2)"/>
      <sheetName val="2.4 (2)"/>
      <sheetName val="2.3 (2)"/>
      <sheetName val="2.2 (2)"/>
      <sheetName val="2.1a"/>
      <sheetName val="2.1b"/>
      <sheetName val="2.2"/>
      <sheetName val="2.3"/>
      <sheetName val="2.4"/>
      <sheetName val="2.5"/>
      <sheetName val="2.6"/>
      <sheetName val="2.7"/>
      <sheetName val="2.8"/>
      <sheetName val="2.9"/>
      <sheetName val="2.10"/>
      <sheetName val="2.11"/>
      <sheetName val="2.12"/>
      <sheetName val="2.13"/>
      <sheetName val="2.14"/>
      <sheetName val="2.15"/>
      <sheetName val="2.16a"/>
      <sheetName val="2.16b"/>
      <sheetName val="2.17"/>
      <sheetName val="2.18a"/>
      <sheetName val="2.18b"/>
      <sheetName val="2.19a"/>
      <sheetName val="2.19b"/>
      <sheetName val="2.20"/>
      <sheetName val="2.21"/>
      <sheetName val="2.22"/>
      <sheetName val="2.23"/>
      <sheetName val="2.24"/>
      <sheetName val="2.25"/>
      <sheetName val="2.26"/>
      <sheetName val="2.27"/>
      <sheetName val="2.28"/>
      <sheetName val="2.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INGRESOS POR CONCEPTO ORIG"/>
      <sheetName val="(INFORMATICA)"/>
    </sheetNames>
    <sheetDataSet>
      <sheetData sheetId="0"/>
      <sheetData sheetId="1">
        <row r="1">
          <cell r="A1" t="str">
            <v>Gobierno del Estado de Nuevo León</v>
          </cell>
        </row>
        <row r="2">
          <cell r="A2" t="str">
            <v>Secretaría de Finanzas y Tesorería General del Estado</v>
          </cell>
        </row>
        <row r="3">
          <cell r="A3" t="str">
            <v>Subsecretaría de Egresos</v>
          </cell>
        </row>
        <row r="4">
          <cell r="A4" t="str">
            <v>Dirección de Contabilidad y Cuenta Pública</v>
          </cell>
        </row>
        <row r="5">
          <cell r="A5" t="str">
            <v>Estado de Ingresos del 1o. de Enero al 31 de Julio del 2006</v>
          </cell>
        </row>
        <row r="7">
          <cell r="A7" t="str">
            <v>Cifras en pesos</v>
          </cell>
        </row>
        <row r="8">
          <cell r="A8" t="str">
            <v xml:space="preserve">Numero </v>
          </cell>
          <cell r="C8" t="str">
            <v>Recaudación</v>
          </cell>
        </row>
        <row r="9">
          <cell r="A9" t="str">
            <v>de Cuenta</v>
          </cell>
          <cell r="B9" t="str">
            <v>Concepto</v>
          </cell>
          <cell r="C9" t="str">
            <v>Mensual</v>
          </cell>
          <cell r="D9" t="str">
            <v>Acumulada</v>
          </cell>
        </row>
        <row r="11">
          <cell r="B11" t="str">
            <v>I  M  P  U  E  S  T  O  S</v>
          </cell>
        </row>
        <row r="13">
          <cell r="B13" t="str">
            <v>IMPUESTO SOBRE NOMINAS</v>
          </cell>
          <cell r="C13" t="str">
            <v xml:space="preserve"> </v>
          </cell>
        </row>
        <row r="15">
          <cell r="A15">
            <v>12500</v>
          </cell>
          <cell r="B15" t="str">
            <v>S O B R E   N O M I N A S</v>
          </cell>
          <cell r="C15">
            <v>148394406.55000001</v>
          </cell>
          <cell r="D15">
            <v>1114849856.0699999</v>
          </cell>
        </row>
        <row r="16">
          <cell r="A16">
            <v>12501</v>
          </cell>
          <cell r="B16" t="str">
            <v>CONVENIOS DE NOMINAS</v>
          </cell>
          <cell r="C16">
            <v>0</v>
          </cell>
          <cell r="D16">
            <v>79628.17</v>
          </cell>
        </row>
        <row r="17">
          <cell r="A17">
            <v>12502</v>
          </cell>
          <cell r="B17" t="str">
            <v>I.S.N. ACTOS DE FISCALIZACION</v>
          </cell>
          <cell r="C17">
            <v>158846.57999999999</v>
          </cell>
          <cell r="D17">
            <v>1783729.33</v>
          </cell>
        </row>
        <row r="18">
          <cell r="A18">
            <v>12503</v>
          </cell>
          <cell r="B18" t="str">
            <v>ACTUALIZACION DE ISN ACTOS FISCALIZACION</v>
          </cell>
          <cell r="C18">
            <v>12886</v>
          </cell>
          <cell r="D18">
            <v>100635.76</v>
          </cell>
        </row>
        <row r="19">
          <cell r="A19">
            <v>12504</v>
          </cell>
          <cell r="B19" t="str">
            <v>ACTUALIZACION DE I.S.N.</v>
          </cell>
          <cell r="C19">
            <v>118205.33</v>
          </cell>
          <cell r="D19">
            <v>686072.66</v>
          </cell>
        </row>
        <row r="20">
          <cell r="A20">
            <v>13001</v>
          </cell>
          <cell r="B20" t="str">
            <v>DEV.IMPTO.SOBRE NOMINA</v>
          </cell>
          <cell r="C20">
            <v>0</v>
          </cell>
          <cell r="D20">
            <v>-1373.97</v>
          </cell>
        </row>
        <row r="21">
          <cell r="A21">
            <v>13004</v>
          </cell>
          <cell r="B21" t="str">
            <v>ACT.E INTS.POR DEV.IMP.S/NOMINA</v>
          </cell>
          <cell r="C21">
            <v>0</v>
          </cell>
          <cell r="D21">
            <v>-216.35</v>
          </cell>
        </row>
        <row r="23">
          <cell r="A23" t="str">
            <v>SOBRE NÓMINAS</v>
          </cell>
          <cell r="B23" t="str">
            <v>TOTAL IMPUESTO SOBRE NOMINAS</v>
          </cell>
          <cell r="C23">
            <v>148684344.46000004</v>
          </cell>
          <cell r="D23">
            <v>1117498331.6700001</v>
          </cell>
        </row>
        <row r="25">
          <cell r="B25" t="str">
            <v>IMPUESTO SOBRE HOSPEDAJE</v>
          </cell>
        </row>
        <row r="26">
          <cell r="C26" t="str">
            <v xml:space="preserve"> </v>
          </cell>
        </row>
        <row r="27">
          <cell r="A27">
            <v>12600</v>
          </cell>
          <cell r="B27" t="str">
            <v>IMPUESTO SOBRE HOSPEDAJE</v>
          </cell>
          <cell r="C27">
            <v>2705333.82</v>
          </cell>
          <cell r="D27">
            <v>18896850.920000002</v>
          </cell>
        </row>
        <row r="28">
          <cell r="A28">
            <v>12603</v>
          </cell>
          <cell r="B28" t="str">
            <v>ACTUALIZACION IMP.SOBRE HOSPEDAJE</v>
          </cell>
          <cell r="C28">
            <v>132.41</v>
          </cell>
          <cell r="D28">
            <v>3522.9</v>
          </cell>
        </row>
        <row r="30">
          <cell r="A30" t="str">
            <v>SOBRE HOSPEDAJE</v>
          </cell>
          <cell r="B30" t="str">
            <v>TOTAL IMPUESTO SOBRE HOSPEDAJE</v>
          </cell>
          <cell r="C30">
            <v>2705466.23</v>
          </cell>
          <cell r="D30">
            <v>18900373.82</v>
          </cell>
        </row>
        <row r="32">
          <cell r="B32" t="str">
            <v>IMPUESTO POR OBTENCION DE PREMIOS</v>
          </cell>
        </row>
        <row r="34">
          <cell r="A34">
            <v>12700</v>
          </cell>
          <cell r="B34" t="str">
            <v>IMPUESTO POR OBTENCION DE PREMIOS</v>
          </cell>
          <cell r="C34">
            <v>2492998.09</v>
          </cell>
          <cell r="D34">
            <v>9662222.9000000004</v>
          </cell>
        </row>
        <row r="36">
          <cell r="A36" t="str">
            <v>POR OBTENCIÓN DE PREMIOS</v>
          </cell>
          <cell r="B36" t="str">
            <v>TOTAL IMPUESTO POR OBTENCION DE PREMIOS</v>
          </cell>
          <cell r="C36">
            <v>2492998.09</v>
          </cell>
          <cell r="D36">
            <v>9662222.9000000004</v>
          </cell>
        </row>
        <row r="38">
          <cell r="B38" t="str">
            <v xml:space="preserve">IMPUESTO SOBRE TRANSMISION DE PROPIEDAD DE VEHICULOS AUTOMOTORES USADOS </v>
          </cell>
        </row>
        <row r="40">
          <cell r="A40">
            <v>12900</v>
          </cell>
          <cell r="B40" t="str">
            <v>IMP.SOBRE TRANS.DE PROP.DE VEH.AUT.USADO</v>
          </cell>
          <cell r="C40">
            <v>12771062.25</v>
          </cell>
          <cell r="D40">
            <v>106896863.73</v>
          </cell>
        </row>
        <row r="41">
          <cell r="A41">
            <v>12901</v>
          </cell>
          <cell r="B41" t="str">
            <v>IMP.DE TRANSM.POR REQUERIMIENTO</v>
          </cell>
          <cell r="C41">
            <v>0</v>
          </cell>
          <cell r="D41">
            <v>1047.48</v>
          </cell>
        </row>
        <row r="42">
          <cell r="A42">
            <v>13005</v>
          </cell>
          <cell r="B42" t="str">
            <v>ACT.E INTS.POR DEV.IMP.S/TRANS.VEH.USADO</v>
          </cell>
          <cell r="C42">
            <v>0</v>
          </cell>
          <cell r="D42">
            <v>-369.6</v>
          </cell>
        </row>
        <row r="43">
          <cell r="A43">
            <v>13010</v>
          </cell>
          <cell r="B43" t="str">
            <v>DEV.IMP.S/TRANS.PROP.VEH.USADOS</v>
          </cell>
          <cell r="C43">
            <v>0</v>
          </cell>
          <cell r="D43">
            <v>-34170.800000000003</v>
          </cell>
        </row>
        <row r="45">
          <cell r="A45" t="str">
            <v>SOBRE TRANSMISIÓN DE PROPIEDAD DE VEHÍCULOS AUTOMOTORES USADOS</v>
          </cell>
          <cell r="B45" t="str">
            <v xml:space="preserve">TOTAL IMPUESTO SOBRE TRANSMISION DE PROPIEDAD DE VEHICULOS AUTOMOTORES USADOS </v>
          </cell>
          <cell r="C45">
            <v>12771062.25</v>
          </cell>
          <cell r="D45">
            <v>106863370.81000002</v>
          </cell>
        </row>
        <row r="47">
          <cell r="B47" t="str">
            <v>TOTAL IMPUESTOS</v>
          </cell>
          <cell r="C47">
            <v>166653871.03000003</v>
          </cell>
          <cell r="D47">
            <v>1252924299.2</v>
          </cell>
        </row>
        <row r="49">
          <cell r="B49" t="str">
            <v>D  E  R  E  C  H  O  S</v>
          </cell>
        </row>
        <row r="51">
          <cell r="B51" t="str">
            <v>SECRETARIA DE EDUCACION</v>
          </cell>
        </row>
        <row r="53">
          <cell r="A53">
            <v>20201</v>
          </cell>
          <cell r="B53" t="str">
            <v>SERVICIOS DE CERTIFICACION DE FIRMAS</v>
          </cell>
          <cell r="C53">
            <v>24910</v>
          </cell>
          <cell r="D53">
            <v>33488</v>
          </cell>
        </row>
        <row r="54">
          <cell r="A54">
            <v>20202</v>
          </cell>
          <cell r="B54" t="str">
            <v>EXPEDICION DE CERTIFICADOS DE PRIMARIA</v>
          </cell>
          <cell r="C54">
            <v>18384</v>
          </cell>
          <cell r="D54">
            <v>89544</v>
          </cell>
        </row>
        <row r="55">
          <cell r="A55">
            <v>20203</v>
          </cell>
          <cell r="B55" t="str">
            <v>EXPEDICION DE CERTIFICADOS DE SECUNDARIA</v>
          </cell>
          <cell r="C55">
            <v>32970</v>
          </cell>
          <cell r="D55">
            <v>191102.64</v>
          </cell>
        </row>
        <row r="56">
          <cell r="A56">
            <v>20204</v>
          </cell>
          <cell r="B56" t="str">
            <v>EXPEDICION DE OTROS CERTIFICADOS</v>
          </cell>
          <cell r="C56">
            <v>27773</v>
          </cell>
          <cell r="D56">
            <v>44080</v>
          </cell>
        </row>
        <row r="57">
          <cell r="A57">
            <v>20205</v>
          </cell>
          <cell r="B57" t="str">
            <v>LEGALIZACION DE CERTIFICADOS Y TITULOS</v>
          </cell>
          <cell r="C57">
            <v>1062358.5</v>
          </cell>
          <cell r="D57">
            <v>5589058.5</v>
          </cell>
        </row>
        <row r="58">
          <cell r="A58">
            <v>20207</v>
          </cell>
          <cell r="B58" t="str">
            <v>OTROS SERVICIOS DE EDUCACION</v>
          </cell>
          <cell r="C58">
            <v>98699</v>
          </cell>
          <cell r="D58">
            <v>650293</v>
          </cell>
        </row>
        <row r="59">
          <cell r="A59">
            <v>20208</v>
          </cell>
          <cell r="B59" t="str">
            <v>SUBSIDIOS SERVICIOS DE EDUCACION</v>
          </cell>
          <cell r="C59">
            <v>-30616</v>
          </cell>
          <cell r="D59">
            <v>-272449</v>
          </cell>
        </row>
        <row r="61">
          <cell r="A61" t="str">
            <v>SERVICIOS PRESTADOS POR LA SECRETARÍA DE EDUCACIÓN</v>
          </cell>
          <cell r="B61" t="str">
            <v>TOTAL SERVICIOS PRESTADOS POR LA SECRETARIA DE EDUCACION</v>
          </cell>
          <cell r="C61">
            <v>1234478.5</v>
          </cell>
          <cell r="D61">
            <v>6325117.1399999997</v>
          </cell>
        </row>
        <row r="63">
          <cell r="B63" t="str">
            <v>SECRETARIA DE SEGURIDAD PUBLICA</v>
          </cell>
        </row>
        <row r="65">
          <cell r="A65">
            <v>20300</v>
          </cell>
          <cell r="B65" t="str">
            <v>SERVICIOS DE VIGILANCIA</v>
          </cell>
          <cell r="C65">
            <v>87927.27</v>
          </cell>
          <cell r="D65">
            <v>876262.61</v>
          </cell>
        </row>
        <row r="67">
          <cell r="A67" t="str">
            <v>POR SERVICIOS PRESTADOS POR DIVERSAS DEPENDENCIAS</v>
          </cell>
          <cell r="B67" t="str">
            <v>TOTAL SERVICIOS PRESTADOS POR SECRETARIA DE SEGURIDAD PUBLICA</v>
          </cell>
          <cell r="C67">
            <v>87927.27</v>
          </cell>
          <cell r="D67">
            <v>876262.61</v>
          </cell>
        </row>
        <row r="69">
          <cell r="B69" t="str">
            <v>SECRETARIA DE FINANZAS Y TESORERIA GENERAL DEL ESTADO</v>
          </cell>
        </row>
        <row r="71">
          <cell r="B71" t="str">
            <v xml:space="preserve">SERVICIOS CATASTRALES </v>
          </cell>
        </row>
        <row r="73">
          <cell r="A73">
            <v>20410</v>
          </cell>
          <cell r="B73" t="str">
            <v>CAMBIO DE PROYECTO DE CONSTRUCCION</v>
          </cell>
          <cell r="C73">
            <v>1416</v>
          </cell>
          <cell r="D73">
            <v>34426</v>
          </cell>
        </row>
        <row r="74">
          <cell r="A74">
            <v>20411</v>
          </cell>
          <cell r="B74" t="str">
            <v>INFORMATIVO DE VALOR CATASTRAL</v>
          </cell>
          <cell r="C74">
            <v>1449748</v>
          </cell>
          <cell r="D74">
            <v>9602303</v>
          </cell>
        </row>
        <row r="75">
          <cell r="A75">
            <v>20412</v>
          </cell>
          <cell r="B75" t="str">
            <v>AVALUO DE LA SEDUE</v>
          </cell>
          <cell r="C75">
            <v>5546</v>
          </cell>
          <cell r="D75">
            <v>40120</v>
          </cell>
        </row>
        <row r="76">
          <cell r="A76">
            <v>20413</v>
          </cell>
          <cell r="B76" t="str">
            <v>AVALUO CATASTRAL</v>
          </cell>
          <cell r="C76">
            <v>49585</v>
          </cell>
          <cell r="D76">
            <v>378996</v>
          </cell>
        </row>
        <row r="77">
          <cell r="A77">
            <v>20414</v>
          </cell>
          <cell r="B77" t="str">
            <v>CERTIFICACION DE NO INSCRIPCION CATASTRA</v>
          </cell>
          <cell r="C77">
            <v>7992</v>
          </cell>
          <cell r="D77">
            <v>84792</v>
          </cell>
        </row>
        <row r="78">
          <cell r="A78">
            <v>20415</v>
          </cell>
          <cell r="B78" t="str">
            <v>CERTIFICACIONES</v>
          </cell>
          <cell r="C78">
            <v>3196</v>
          </cell>
          <cell r="D78">
            <v>33273</v>
          </cell>
        </row>
        <row r="79">
          <cell r="A79">
            <v>20416</v>
          </cell>
          <cell r="B79" t="str">
            <v>ACLARACIONES</v>
          </cell>
          <cell r="C79">
            <v>2397</v>
          </cell>
          <cell r="D79">
            <v>17343</v>
          </cell>
        </row>
        <row r="80">
          <cell r="A80">
            <v>20417</v>
          </cell>
          <cell r="B80" t="str">
            <v>INFORMACION Y UBICACION DE PREDIOS</v>
          </cell>
          <cell r="C80">
            <v>47</v>
          </cell>
          <cell r="D80">
            <v>1505</v>
          </cell>
        </row>
        <row r="81">
          <cell r="A81">
            <v>20418</v>
          </cell>
          <cell r="B81" t="str">
            <v>RECTIFICACIONES</v>
          </cell>
          <cell r="C81">
            <v>4136</v>
          </cell>
          <cell r="D81">
            <v>28764</v>
          </cell>
        </row>
        <row r="82">
          <cell r="A82">
            <v>20419</v>
          </cell>
          <cell r="B82" t="str">
            <v>PLANOS DE NUEVAS CONSTRUCCIONES</v>
          </cell>
          <cell r="C82">
            <v>2977578</v>
          </cell>
          <cell r="D82">
            <v>22954173.300000001</v>
          </cell>
        </row>
        <row r="83">
          <cell r="A83">
            <v>20420</v>
          </cell>
          <cell r="B83" t="str">
            <v>REGULARIZACION DE CONSTRUCCIONES</v>
          </cell>
          <cell r="C83">
            <v>472105</v>
          </cell>
          <cell r="D83">
            <v>4522217</v>
          </cell>
        </row>
        <row r="84">
          <cell r="A84">
            <v>20421</v>
          </cell>
          <cell r="B84" t="str">
            <v>PLANO DE FRACCIONAMIENTO</v>
          </cell>
          <cell r="C84">
            <v>404539</v>
          </cell>
          <cell r="D84">
            <v>2113477</v>
          </cell>
        </row>
        <row r="85">
          <cell r="A85">
            <v>20422</v>
          </cell>
          <cell r="B85" t="str">
            <v>SUBDIVISIONES Y FUSIONES</v>
          </cell>
          <cell r="C85">
            <v>29478</v>
          </cell>
          <cell r="D85">
            <v>165127</v>
          </cell>
        </row>
        <row r="86">
          <cell r="A86">
            <v>20423</v>
          </cell>
          <cell r="B86" t="str">
            <v>DESGLOSES</v>
          </cell>
          <cell r="C86">
            <v>2491</v>
          </cell>
          <cell r="D86">
            <v>9636</v>
          </cell>
        </row>
        <row r="87">
          <cell r="A87">
            <v>20424</v>
          </cell>
          <cell r="B87" t="str">
            <v>RELOTIFICACIONES</v>
          </cell>
          <cell r="C87">
            <v>660</v>
          </cell>
          <cell r="D87">
            <v>34189</v>
          </cell>
        </row>
        <row r="88">
          <cell r="A88">
            <v>20425</v>
          </cell>
          <cell r="B88" t="str">
            <v>RESELLOS</v>
          </cell>
          <cell r="C88">
            <v>2774</v>
          </cell>
          <cell r="D88">
            <v>67776</v>
          </cell>
        </row>
        <row r="89">
          <cell r="A89">
            <v>20426</v>
          </cell>
          <cell r="B89" t="str">
            <v>ALTAS</v>
          </cell>
          <cell r="C89">
            <v>11609</v>
          </cell>
          <cell r="D89">
            <v>50572</v>
          </cell>
        </row>
        <row r="90">
          <cell r="A90">
            <v>20427</v>
          </cell>
          <cell r="B90" t="str">
            <v>OTROS</v>
          </cell>
          <cell r="C90">
            <v>6911</v>
          </cell>
          <cell r="D90">
            <v>31359</v>
          </cell>
        </row>
        <row r="91">
          <cell r="A91">
            <v>20428</v>
          </cell>
          <cell r="B91" t="str">
            <v>CONDOMINIO</v>
          </cell>
          <cell r="C91">
            <v>7499</v>
          </cell>
          <cell r="D91">
            <v>48578</v>
          </cell>
        </row>
        <row r="92">
          <cell r="A92">
            <v>20429</v>
          </cell>
          <cell r="B92" t="str">
            <v>NUMERACION</v>
          </cell>
          <cell r="C92">
            <v>1652</v>
          </cell>
          <cell r="D92">
            <v>12744</v>
          </cell>
        </row>
        <row r="93">
          <cell r="A93">
            <v>20430</v>
          </cell>
          <cell r="B93" t="str">
            <v>BAJA DE CONSTRUCCION</v>
          </cell>
          <cell r="C93">
            <v>13066</v>
          </cell>
          <cell r="D93">
            <v>37208</v>
          </cell>
        </row>
        <row r="94">
          <cell r="A94">
            <v>20431</v>
          </cell>
          <cell r="B94" t="str">
            <v>COPIAS DE PLANOS</v>
          </cell>
          <cell r="C94">
            <v>44580</v>
          </cell>
          <cell r="D94">
            <v>318918</v>
          </cell>
        </row>
        <row r="95">
          <cell r="A95">
            <v>20461</v>
          </cell>
          <cell r="B95" t="str">
            <v>SUBSIDIOS INFORMATIVO DE VALOR CATASTRAL</v>
          </cell>
          <cell r="C95">
            <v>-506800</v>
          </cell>
          <cell r="D95">
            <v>-2977968</v>
          </cell>
        </row>
        <row r="96">
          <cell r="A96">
            <v>20463</v>
          </cell>
          <cell r="B96" t="str">
            <v>SUBSIDIOS AVALUO CATASTRAL</v>
          </cell>
          <cell r="C96">
            <v>-360</v>
          </cell>
          <cell r="D96">
            <v>-11205</v>
          </cell>
        </row>
        <row r="97">
          <cell r="A97">
            <v>20465</v>
          </cell>
          <cell r="B97" t="str">
            <v>SUBSIDIOS CERTIFICACIONES</v>
          </cell>
          <cell r="C97">
            <v>-89</v>
          </cell>
          <cell r="D97">
            <v>-89</v>
          </cell>
        </row>
        <row r="98">
          <cell r="A98">
            <v>20468</v>
          </cell>
          <cell r="B98" t="str">
            <v>SUBSIDIOS RECTIFICACIONES</v>
          </cell>
          <cell r="C98">
            <v>0</v>
          </cell>
          <cell r="D98">
            <v>-360</v>
          </cell>
        </row>
        <row r="99">
          <cell r="A99">
            <v>20469</v>
          </cell>
          <cell r="B99" t="str">
            <v>SUBSIDIOS PLANOS DE NUEVAS CONSTRUCC</v>
          </cell>
          <cell r="C99">
            <v>-298476</v>
          </cell>
          <cell r="D99">
            <v>-1691716</v>
          </cell>
        </row>
        <row r="100">
          <cell r="A100">
            <v>20470</v>
          </cell>
          <cell r="B100" t="str">
            <v>SUBSIDIOS REGULARIZACION DE CONSTRUCC</v>
          </cell>
          <cell r="C100">
            <v>-824</v>
          </cell>
          <cell r="D100">
            <v>-2702</v>
          </cell>
        </row>
        <row r="101">
          <cell r="A101">
            <v>20471</v>
          </cell>
          <cell r="B101" t="str">
            <v>SUBSIDIOS PLANO DE FRACCIONAMIENTO</v>
          </cell>
          <cell r="C101">
            <v>-15278</v>
          </cell>
          <cell r="D101">
            <v>-391389</v>
          </cell>
        </row>
        <row r="102">
          <cell r="A102">
            <v>20472</v>
          </cell>
          <cell r="B102" t="str">
            <v>SUBSIDIOS SUBDIVISIONES Y FUSIONES</v>
          </cell>
          <cell r="C102">
            <v>-581</v>
          </cell>
          <cell r="D102">
            <v>-1518</v>
          </cell>
        </row>
        <row r="103">
          <cell r="A103">
            <v>20473</v>
          </cell>
          <cell r="B103" t="str">
            <v>SUBSIDIOS DESGLOSES</v>
          </cell>
          <cell r="C103">
            <v>0</v>
          </cell>
          <cell r="D103">
            <v>-1</v>
          </cell>
        </row>
        <row r="104">
          <cell r="A104">
            <v>20474</v>
          </cell>
          <cell r="B104" t="str">
            <v>SUBSIDIOS RELOTIFICACIONES</v>
          </cell>
          <cell r="C104">
            <v>-89</v>
          </cell>
          <cell r="D104">
            <v>-9989</v>
          </cell>
        </row>
        <row r="105">
          <cell r="A105">
            <v>20476</v>
          </cell>
          <cell r="B105" t="str">
            <v>SUBSIDIOS ALTAS</v>
          </cell>
          <cell r="C105">
            <v>0</v>
          </cell>
          <cell r="D105">
            <v>-404</v>
          </cell>
        </row>
        <row r="106">
          <cell r="A106">
            <v>20477</v>
          </cell>
          <cell r="B106" t="str">
            <v>SUBSIDIOS OTROS</v>
          </cell>
          <cell r="C106">
            <v>-3662</v>
          </cell>
          <cell r="D106">
            <v>-8792</v>
          </cell>
        </row>
        <row r="107">
          <cell r="A107">
            <v>20478</v>
          </cell>
          <cell r="B107" t="str">
            <v>SUBSIDIOS CONDOMINIO</v>
          </cell>
          <cell r="C107">
            <v>-180</v>
          </cell>
          <cell r="D107">
            <v>-180</v>
          </cell>
        </row>
        <row r="108">
          <cell r="A108">
            <v>20479</v>
          </cell>
          <cell r="B108" t="str">
            <v>SUBSIDIOS NUMERACION</v>
          </cell>
          <cell r="C108">
            <v>0</v>
          </cell>
          <cell r="D108">
            <v>-2464</v>
          </cell>
        </row>
        <row r="109">
          <cell r="A109">
            <v>20481</v>
          </cell>
          <cell r="B109" t="str">
            <v>SUBSIDIOS COPIAS DE PLANOS</v>
          </cell>
          <cell r="C109">
            <v>-2990</v>
          </cell>
          <cell r="D109">
            <v>-11358</v>
          </cell>
        </row>
        <row r="111">
          <cell r="B111" t="str">
            <v xml:space="preserve">TOTAL SERVICIOS CATASTRALES </v>
          </cell>
          <cell r="C111">
            <v>4669676</v>
          </cell>
          <cell r="D111">
            <v>35477361.299999997</v>
          </cell>
        </row>
        <row r="113">
          <cell r="B113" t="str">
            <v>SERVICIOS DE CONTROL VEHICULAR</v>
          </cell>
        </row>
        <row r="115">
          <cell r="A115">
            <v>23001</v>
          </cell>
          <cell r="B115" t="str">
            <v>EXPEDICION O REFRENDO DE LA CONCESION</v>
          </cell>
          <cell r="C115">
            <v>0</v>
          </cell>
          <cell r="D115">
            <v>472</v>
          </cell>
        </row>
        <row r="116">
          <cell r="A116">
            <v>23002</v>
          </cell>
          <cell r="B116" t="str">
            <v>TRAMITE DE CESION DE DER.DE LA CONCESION</v>
          </cell>
          <cell r="C116">
            <v>326583</v>
          </cell>
          <cell r="D116">
            <v>2012553</v>
          </cell>
        </row>
        <row r="117">
          <cell r="A117">
            <v>23004</v>
          </cell>
          <cell r="B117" t="str">
            <v>CAMBIO DE VEHICULO OBJ.DE LA CONCESION</v>
          </cell>
          <cell r="C117">
            <v>111392</v>
          </cell>
          <cell r="D117">
            <v>1082059</v>
          </cell>
        </row>
        <row r="118">
          <cell r="A118">
            <v>27903</v>
          </cell>
          <cell r="B118" t="str">
            <v>DEV. CONTROL VEHICULAR</v>
          </cell>
          <cell r="C118">
            <v>0</v>
          </cell>
          <cell r="D118">
            <v>-29307</v>
          </cell>
        </row>
        <row r="120">
          <cell r="B120" t="str">
            <v>TOTAL SERVICIOS DE CONTROL VEHICULAR</v>
          </cell>
          <cell r="C120">
            <v>437975</v>
          </cell>
          <cell r="D120">
            <v>3065777</v>
          </cell>
        </row>
        <row r="122">
          <cell r="A122" t="str">
            <v>SERVICIOS PRESTADOS POR LA SECRETARÍA DE FINANZAS Y TESORERÍA GENERAL DEL ESTADO</v>
          </cell>
          <cell r="B122" t="str">
            <v>TOTAL SERVICIOS PRESTADOS POR LA SECRETARIA DE FINANZAS Y TESORERIA GENERAL DEL ESTADO</v>
          </cell>
          <cell r="C122">
            <v>5107651</v>
          </cell>
          <cell r="D122">
            <v>38543138.299999997</v>
          </cell>
        </row>
        <row r="124">
          <cell r="B124" t="str">
            <v>SECRETARIA DE DESARROLLO URBANO Y OBRAS PUBLICAS</v>
          </cell>
        </row>
        <row r="126">
          <cell r="B126" t="str">
            <v>INCORPORACION DE REDES DE AGUA</v>
          </cell>
        </row>
        <row r="128">
          <cell r="A128">
            <v>20600</v>
          </cell>
          <cell r="B128" t="str">
            <v>INCORPORACION DE REDES DE AGUA Y DRENAJE</v>
          </cell>
          <cell r="C128">
            <v>1988810.23</v>
          </cell>
          <cell r="D128">
            <v>8125134.3499999996</v>
          </cell>
        </row>
        <row r="129">
          <cell r="A129">
            <v>20606</v>
          </cell>
          <cell r="B129" t="str">
            <v>SUBSIDIO INCORP REDES DE AGUA Y DRENAJE</v>
          </cell>
          <cell r="C129">
            <v>0</v>
          </cell>
          <cell r="D129">
            <v>495</v>
          </cell>
        </row>
        <row r="131">
          <cell r="A131">
            <v>2</v>
          </cell>
          <cell r="B131" t="str">
            <v>TOTAL SERVICIOS PRESTADOS POR LA SECRETARIA DE DESARROLLO URBANO Y OBRAS PUBLICAS</v>
          </cell>
          <cell r="C131">
            <v>1988810.23</v>
          </cell>
          <cell r="D131">
            <v>8125629.3499999996</v>
          </cell>
        </row>
        <row r="133">
          <cell r="B133" t="str">
            <v>SECRETARIA GENERAL DE GOBIERNO</v>
          </cell>
        </row>
        <row r="135">
          <cell r="B135" t="str">
            <v>SERVICIOS PERIODICO OFICIAL</v>
          </cell>
        </row>
        <row r="137">
          <cell r="A137">
            <v>20700</v>
          </cell>
          <cell r="B137" t="str">
            <v>INSERCIONES EN EL PERIODICO OFICIAL</v>
          </cell>
          <cell r="C137">
            <v>124716</v>
          </cell>
          <cell r="D137">
            <v>882307</v>
          </cell>
        </row>
        <row r="138">
          <cell r="A138">
            <v>20705</v>
          </cell>
          <cell r="B138" t="str">
            <v>SUBSIDIO INSERCIONES PERIODICO OFICIAL</v>
          </cell>
          <cell r="C138">
            <v>-6669</v>
          </cell>
          <cell r="D138">
            <v>-19482</v>
          </cell>
        </row>
        <row r="140">
          <cell r="B140" t="str">
            <v>TOTAL SERVICIOS PERIODICO OFICIAL</v>
          </cell>
          <cell r="C140">
            <v>118047</v>
          </cell>
          <cell r="D140">
            <v>862825</v>
          </cell>
        </row>
        <row r="142">
          <cell r="B142" t="str">
            <v>SERVICIOS DE REGISTRO CIVIL</v>
          </cell>
        </row>
        <row r="144">
          <cell r="A144">
            <v>20801</v>
          </cell>
          <cell r="B144" t="str">
            <v>ACTAS DE NACIMIENTO</v>
          </cell>
          <cell r="C144">
            <v>342265</v>
          </cell>
          <cell r="D144">
            <v>2343896</v>
          </cell>
        </row>
        <row r="145">
          <cell r="A145">
            <v>20802</v>
          </cell>
          <cell r="B145" t="str">
            <v>ACTAS DE RECONOCIMIENTO DE HIJOS</v>
          </cell>
          <cell r="C145">
            <v>6202</v>
          </cell>
          <cell r="D145">
            <v>36071</v>
          </cell>
        </row>
        <row r="146">
          <cell r="A146">
            <v>20803</v>
          </cell>
          <cell r="B146" t="str">
            <v>ACTAS DE ADOPCION O TUTELA</v>
          </cell>
          <cell r="C146">
            <v>517</v>
          </cell>
          <cell r="D146">
            <v>5696</v>
          </cell>
        </row>
        <row r="147">
          <cell r="A147">
            <v>20804</v>
          </cell>
          <cell r="B147" t="str">
            <v>ACTAS DE DEFUNCION</v>
          </cell>
          <cell r="C147">
            <v>65916</v>
          </cell>
          <cell r="D147">
            <v>544169</v>
          </cell>
        </row>
        <row r="148">
          <cell r="A148">
            <v>20805</v>
          </cell>
          <cell r="B148" t="str">
            <v>ACTAS DE MATRIMONIO EN OFICIALIA</v>
          </cell>
          <cell r="C148">
            <v>188541</v>
          </cell>
          <cell r="D148">
            <v>1204733</v>
          </cell>
        </row>
        <row r="149">
          <cell r="A149">
            <v>20806</v>
          </cell>
          <cell r="B149" t="str">
            <v>ACTAS DE MATRIMONIO A DOMICILIO</v>
          </cell>
          <cell r="C149">
            <v>702551</v>
          </cell>
          <cell r="D149">
            <v>4453803</v>
          </cell>
        </row>
        <row r="150">
          <cell r="A150">
            <v>20807</v>
          </cell>
          <cell r="B150" t="str">
            <v>ACTAS DE DIVORCIO</v>
          </cell>
          <cell r="C150">
            <v>137843</v>
          </cell>
          <cell r="D150">
            <v>939734</v>
          </cell>
        </row>
        <row r="151">
          <cell r="A151">
            <v>20808</v>
          </cell>
          <cell r="B151" t="str">
            <v>COPIAS CERTIFICADAS</v>
          </cell>
          <cell r="C151">
            <v>1953762</v>
          </cell>
          <cell r="D151">
            <v>11792101</v>
          </cell>
        </row>
        <row r="152">
          <cell r="A152">
            <v>20809</v>
          </cell>
          <cell r="B152" t="str">
            <v>ANOTACIONES MARGINALES</v>
          </cell>
          <cell r="C152">
            <v>1570546</v>
          </cell>
          <cell r="D152">
            <v>10779801</v>
          </cell>
        </row>
        <row r="153">
          <cell r="A153">
            <v>20822</v>
          </cell>
          <cell r="B153" t="str">
            <v>COPIAS CERTIFICADAS DIRECCION</v>
          </cell>
          <cell r="C153">
            <v>2061922</v>
          </cell>
          <cell r="D153">
            <v>12687712</v>
          </cell>
        </row>
        <row r="154">
          <cell r="A154">
            <v>20823</v>
          </cell>
          <cell r="B154" t="str">
            <v>JUICIOS DE ACLARACION</v>
          </cell>
          <cell r="C154">
            <v>59514</v>
          </cell>
          <cell r="D154">
            <v>383109</v>
          </cell>
        </row>
        <row r="155">
          <cell r="A155">
            <v>20824</v>
          </cell>
          <cell r="B155" t="str">
            <v>JUICIOS DE RECTIFICACION</v>
          </cell>
          <cell r="C155">
            <v>455</v>
          </cell>
          <cell r="D155">
            <v>1182</v>
          </cell>
        </row>
        <row r="156">
          <cell r="A156">
            <v>20825</v>
          </cell>
          <cell r="B156" t="str">
            <v>LOCALIZACIONES,SOLTERIAS E INEXISTENCIAS</v>
          </cell>
          <cell r="C156">
            <v>68971</v>
          </cell>
          <cell r="D156">
            <v>442059</v>
          </cell>
        </row>
        <row r="157">
          <cell r="A157">
            <v>20826</v>
          </cell>
          <cell r="B157" t="str">
            <v>COPIAS DE ACTAS DE OTROS ESTADOS</v>
          </cell>
          <cell r="C157">
            <v>36582</v>
          </cell>
          <cell r="D157">
            <v>212024</v>
          </cell>
        </row>
        <row r="158">
          <cell r="A158">
            <v>20827</v>
          </cell>
          <cell r="B158" t="str">
            <v>ANOTACIONES MARGINALES</v>
          </cell>
          <cell r="C158">
            <v>171390</v>
          </cell>
          <cell r="D158">
            <v>1029906</v>
          </cell>
        </row>
        <row r="159">
          <cell r="A159">
            <v>20831</v>
          </cell>
          <cell r="B159" t="str">
            <v>MODULOS EN TESORERIA</v>
          </cell>
          <cell r="C159">
            <v>7140</v>
          </cell>
          <cell r="D159">
            <v>47582</v>
          </cell>
        </row>
        <row r="160">
          <cell r="A160">
            <v>20833</v>
          </cell>
          <cell r="B160" t="str">
            <v>COPIAS CERTIFICADAS EN BRIGADAS</v>
          </cell>
          <cell r="C160">
            <v>705824</v>
          </cell>
          <cell r="D160">
            <v>4476248</v>
          </cell>
        </row>
        <row r="161">
          <cell r="A161">
            <v>20834</v>
          </cell>
          <cell r="B161" t="str">
            <v>JUICIOS DIVERSOS EN BRIGADAS</v>
          </cell>
          <cell r="C161">
            <v>13013</v>
          </cell>
          <cell r="D161">
            <v>62699</v>
          </cell>
        </row>
        <row r="162">
          <cell r="A162">
            <v>20835</v>
          </cell>
          <cell r="B162" t="str">
            <v>SUBSIDIOS SERVICIO REGISTRO CIVIL</v>
          </cell>
          <cell r="C162">
            <v>-788248</v>
          </cell>
          <cell r="D162">
            <v>-5098188.4000000004</v>
          </cell>
        </row>
        <row r="163">
          <cell r="A163">
            <v>20836</v>
          </cell>
          <cell r="B163" t="str">
            <v>DIVERSOS</v>
          </cell>
          <cell r="C163">
            <v>48314</v>
          </cell>
          <cell r="D163">
            <v>222131</v>
          </cell>
        </row>
        <row r="165">
          <cell r="A165" t="str">
            <v xml:space="preserve"> </v>
          </cell>
          <cell r="B165" t="str">
            <v>TOTAL SERVICIOS DE REGISTRO CIVIL</v>
          </cell>
          <cell r="C165">
            <v>7353020</v>
          </cell>
          <cell r="D165">
            <v>46566467.600000001</v>
          </cell>
        </row>
        <row r="167">
          <cell r="B167" t="str">
            <v>SERVICIOS DEL REGISTRO PUBLICO</v>
          </cell>
        </row>
        <row r="169">
          <cell r="A169">
            <v>21001</v>
          </cell>
          <cell r="B169" t="str">
            <v>REGISTROS DE COMPRA VENTA</v>
          </cell>
          <cell r="C169">
            <v>7578443.1200000001</v>
          </cell>
          <cell r="D169">
            <v>47825811.630000003</v>
          </cell>
        </row>
        <row r="170">
          <cell r="A170">
            <v>21002</v>
          </cell>
          <cell r="B170" t="str">
            <v>REGISTROS DE HIPOTECAS</v>
          </cell>
          <cell r="C170">
            <v>3669892</v>
          </cell>
          <cell r="D170">
            <v>22780781.66</v>
          </cell>
        </row>
        <row r="171">
          <cell r="A171">
            <v>21003</v>
          </cell>
          <cell r="B171" t="str">
            <v>REGISTROS DE DONACIONES</v>
          </cell>
          <cell r="C171">
            <v>643983.93000000005</v>
          </cell>
          <cell r="D171">
            <v>3840537.13</v>
          </cell>
        </row>
        <row r="172">
          <cell r="A172">
            <v>21004</v>
          </cell>
          <cell r="B172" t="str">
            <v>REGISTROS DE CREDITOS OTORGADOS</v>
          </cell>
          <cell r="C172">
            <v>542046.5</v>
          </cell>
          <cell r="D172">
            <v>4897967.13</v>
          </cell>
        </row>
        <row r="173">
          <cell r="A173">
            <v>21005</v>
          </cell>
          <cell r="B173" t="str">
            <v>REG. DE AUMENTO O DISMINUCION DE CAPITAL</v>
          </cell>
          <cell r="C173">
            <v>240066</v>
          </cell>
          <cell r="D173">
            <v>2451464</v>
          </cell>
        </row>
        <row r="174">
          <cell r="A174">
            <v>21006</v>
          </cell>
          <cell r="B174" t="str">
            <v>REGISTRO DE INSCRIPCION DE SOCIEDADES</v>
          </cell>
          <cell r="C174">
            <v>233917.28</v>
          </cell>
          <cell r="D174">
            <v>1151452.28</v>
          </cell>
        </row>
        <row r="175">
          <cell r="A175">
            <v>21007</v>
          </cell>
          <cell r="B175" t="str">
            <v>REGISTRO DE SENTENCIAS Y SOCIEDADES</v>
          </cell>
          <cell r="C175">
            <v>17263</v>
          </cell>
          <cell r="D175">
            <v>150877</v>
          </cell>
        </row>
        <row r="176">
          <cell r="A176">
            <v>21008</v>
          </cell>
          <cell r="B176" t="str">
            <v>REGISTRO DE CONSTANCIAS Y CERTIFICADOS</v>
          </cell>
          <cell r="C176">
            <v>1744752</v>
          </cell>
          <cell r="D176">
            <v>10369103.800000001</v>
          </cell>
        </row>
        <row r="177">
          <cell r="A177">
            <v>21009</v>
          </cell>
          <cell r="B177" t="str">
            <v>REGISTRO DE ARRENDAMIENTO</v>
          </cell>
          <cell r="C177">
            <v>12600</v>
          </cell>
          <cell r="D177">
            <v>116831</v>
          </cell>
        </row>
        <row r="178">
          <cell r="A178">
            <v>21010</v>
          </cell>
          <cell r="B178" t="str">
            <v>REGISTRO DE RECONOCIMIENTO DE ADEUDO</v>
          </cell>
          <cell r="C178">
            <v>187945</v>
          </cell>
          <cell r="D178">
            <v>1197207</v>
          </cell>
        </row>
        <row r="179">
          <cell r="A179">
            <v>21011</v>
          </cell>
          <cell r="B179" t="str">
            <v>REGISTRO DE CANCELACIONES</v>
          </cell>
          <cell r="C179">
            <v>545163</v>
          </cell>
          <cell r="D179">
            <v>3412954.5</v>
          </cell>
        </row>
        <row r="180">
          <cell r="A180">
            <v>21012</v>
          </cell>
          <cell r="B180" t="str">
            <v>REGISTRO DE DERECHOS POR HOJA</v>
          </cell>
          <cell r="C180">
            <v>294867</v>
          </cell>
          <cell r="D180">
            <v>1977755</v>
          </cell>
        </row>
        <row r="181">
          <cell r="A181">
            <v>21013</v>
          </cell>
          <cell r="B181" t="str">
            <v>REGISTRO DE EMBARGOS</v>
          </cell>
          <cell r="C181">
            <v>206970</v>
          </cell>
          <cell r="D181">
            <v>1993912.5</v>
          </cell>
        </row>
        <row r="182">
          <cell r="A182">
            <v>21014</v>
          </cell>
          <cell r="B182" t="str">
            <v>REGISTRO DE HIJUELAS</v>
          </cell>
          <cell r="C182">
            <v>365797.59</v>
          </cell>
          <cell r="D182">
            <v>1899578.59</v>
          </cell>
        </row>
        <row r="183">
          <cell r="A183">
            <v>21015</v>
          </cell>
          <cell r="B183" t="str">
            <v>OTROS REGISTROS DEL REG. PUB. DE LA PROP.</v>
          </cell>
          <cell r="C183">
            <v>3996437.76</v>
          </cell>
          <cell r="D183">
            <v>26475076.949999999</v>
          </cell>
        </row>
        <row r="184">
          <cell r="A184">
            <v>21100</v>
          </cell>
          <cell r="B184" t="str">
            <v>AUTORIZACION DE PROTOCOLOS</v>
          </cell>
          <cell r="C184">
            <v>8582</v>
          </cell>
          <cell r="D184">
            <v>154385</v>
          </cell>
        </row>
        <row r="185">
          <cell r="A185">
            <v>21101</v>
          </cell>
          <cell r="B185" t="str">
            <v>APERTURA DE FOLIOS DE PROTOCOLOS</v>
          </cell>
          <cell r="C185">
            <v>451200</v>
          </cell>
          <cell r="D185">
            <v>3403860</v>
          </cell>
        </row>
        <row r="186">
          <cell r="A186">
            <v>21102</v>
          </cell>
          <cell r="B186" t="str">
            <v>CIERRE DE FOLIOS DE PROTOCOLOS</v>
          </cell>
          <cell r="C186">
            <v>271400</v>
          </cell>
          <cell r="D186">
            <v>1393701</v>
          </cell>
        </row>
        <row r="187">
          <cell r="A187">
            <v>27500</v>
          </cell>
          <cell r="B187" t="str">
            <v>SUBSIDIO POR REG. PUBLICO DE LA PROP.</v>
          </cell>
          <cell r="C187">
            <v>-6421468.7800000003</v>
          </cell>
          <cell r="D187">
            <v>-40022758.229999997</v>
          </cell>
        </row>
        <row r="188">
          <cell r="A188">
            <v>27901</v>
          </cell>
          <cell r="B188" t="str">
            <v>DEV.REG.PUB. DE LA PROPIEDAD</v>
          </cell>
          <cell r="C188">
            <v>0</v>
          </cell>
          <cell r="D188">
            <v>-300855</v>
          </cell>
        </row>
        <row r="190">
          <cell r="B190" t="str">
            <v>TOTAL SERVICIOS DEL REGISTRO PUBLICO</v>
          </cell>
          <cell r="C190">
            <v>14589857.399999999</v>
          </cell>
          <cell r="D190">
            <v>95169642.940000027</v>
          </cell>
        </row>
        <row r="192">
          <cell r="B192" t="str">
            <v>OTROS SERVICIOS SEC. GENERAL DE GOBIERNO</v>
          </cell>
        </row>
        <row r="194">
          <cell r="A194">
            <v>21301</v>
          </cell>
          <cell r="B194" t="str">
            <v>EXP.DE CARTAS DE NO ANTECEDENTES PENALES</v>
          </cell>
          <cell r="C194">
            <v>422060</v>
          </cell>
          <cell r="D194">
            <v>3361673</v>
          </cell>
        </row>
        <row r="195">
          <cell r="A195">
            <v>21400</v>
          </cell>
          <cell r="B195" t="str">
            <v>LEGALIZACION DE FIRMAS</v>
          </cell>
          <cell r="C195">
            <v>80833</v>
          </cell>
          <cell r="D195">
            <v>591203</v>
          </cell>
        </row>
        <row r="196">
          <cell r="A196">
            <v>21500</v>
          </cell>
          <cell r="B196" t="str">
            <v>REGISTRO DE TITULOS PROFESIONALES</v>
          </cell>
          <cell r="C196">
            <v>5396</v>
          </cell>
          <cell r="D196">
            <v>26862</v>
          </cell>
        </row>
        <row r="197">
          <cell r="A197">
            <v>22400</v>
          </cell>
          <cell r="B197" t="str">
            <v>EXAMEN Y REF. DE PATENTE DE NOTARIOS PUB</v>
          </cell>
          <cell r="C197">
            <v>17770</v>
          </cell>
          <cell r="D197">
            <v>168568</v>
          </cell>
        </row>
        <row r="199">
          <cell r="B199" t="str">
            <v>TOTAL OTROS SERVICIOS SECRETARIA GENERAL DE GOBIERNO</v>
          </cell>
          <cell r="C199">
            <v>526059</v>
          </cell>
          <cell r="D199">
            <v>4148306</v>
          </cell>
        </row>
        <row r="201">
          <cell r="A201" t="str">
            <v>SERVICIOS PRESTADOS POR LA SECRETARÍA GENERAL DEL ESTADO</v>
          </cell>
          <cell r="B201" t="str">
            <v>TOTAL SERVICIOS PRESTADOS POR LA SECRETARIA GENERAL DE GOBIERNO</v>
          </cell>
          <cell r="C201">
            <v>22586983.399999999</v>
          </cell>
          <cell r="D201">
            <v>146747241.54000002</v>
          </cell>
        </row>
        <row r="203">
          <cell r="B203" t="str">
            <v>OTROS SERVICIOS DIVERSAS DEPENDENCIAS</v>
          </cell>
        </row>
        <row r="205">
          <cell r="A205">
            <v>21300</v>
          </cell>
          <cell r="B205" t="str">
            <v>EXPEDICION DE CERTIFICADOS</v>
          </cell>
          <cell r="C205">
            <v>106543</v>
          </cell>
          <cell r="D205">
            <v>833448.53</v>
          </cell>
        </row>
        <row r="206">
          <cell r="A206">
            <v>21800</v>
          </cell>
          <cell r="B206" t="str">
            <v>CONCURSOS PUBLICOS/DIR. ADQUISICIONES</v>
          </cell>
          <cell r="C206">
            <v>108432.32000000001</v>
          </cell>
          <cell r="D206">
            <v>316934.8</v>
          </cell>
        </row>
        <row r="207">
          <cell r="A207">
            <v>26201</v>
          </cell>
          <cell r="B207" t="str">
            <v>CERTIFICACION RECIBOS SUELDOS</v>
          </cell>
          <cell r="C207">
            <v>1551</v>
          </cell>
          <cell r="D207">
            <v>11797</v>
          </cell>
        </row>
        <row r="208">
          <cell r="A208">
            <v>26202</v>
          </cell>
          <cell r="B208" t="str">
            <v>CONSTANCIA O CARTA DE NO INHABILITACION</v>
          </cell>
          <cell r="C208">
            <v>16450</v>
          </cell>
          <cell r="D208">
            <v>132963</v>
          </cell>
        </row>
        <row r="209">
          <cell r="A209">
            <v>26203</v>
          </cell>
          <cell r="B209" t="str">
            <v>COPIAS DIVERSAS</v>
          </cell>
          <cell r="C209">
            <v>181125.28</v>
          </cell>
          <cell r="D209">
            <v>1090472.5900000001</v>
          </cell>
        </row>
        <row r="210">
          <cell r="A210">
            <v>26204</v>
          </cell>
          <cell r="B210" t="str">
            <v>BUSQUEDA Y LOCALIZACION DE DOCUMENTOS</v>
          </cell>
          <cell r="C210">
            <v>900</v>
          </cell>
          <cell r="D210">
            <v>3074.8</v>
          </cell>
        </row>
        <row r="211">
          <cell r="A211">
            <v>27908</v>
          </cell>
          <cell r="B211" t="str">
            <v>DEV. DIVERSOS DERECHOS</v>
          </cell>
          <cell r="C211">
            <v>0</v>
          </cell>
          <cell r="D211">
            <v>-30036.04</v>
          </cell>
        </row>
        <row r="212">
          <cell r="A212">
            <v>27910</v>
          </cell>
          <cell r="B212" t="str">
            <v>ACTUALIZACION E INTERESES DEV.DERECHOS</v>
          </cell>
          <cell r="C212">
            <v>0</v>
          </cell>
          <cell r="D212">
            <v>-2157.4499999999998</v>
          </cell>
        </row>
        <row r="214">
          <cell r="A214">
            <v>3</v>
          </cell>
          <cell r="B214" t="str">
            <v>TOTAL OTROS SERVICIOS DIVERSAS DEPENDENCIAS</v>
          </cell>
          <cell r="C214">
            <v>415001.59999999998</v>
          </cell>
          <cell r="D214">
            <v>2356497.23</v>
          </cell>
        </row>
        <row r="216">
          <cell r="B216" t="str">
            <v>TOTAL DERECHOS</v>
          </cell>
          <cell r="C216">
            <v>31420852</v>
          </cell>
          <cell r="D216">
            <v>202973886.17000002</v>
          </cell>
        </row>
        <row r="218">
          <cell r="B218" t="str">
            <v>P R O D U C T O S</v>
          </cell>
        </row>
        <row r="220">
          <cell r="B220" t="str">
            <v>VENTA DE LEYES Y PAPELERIA OFICIAL</v>
          </cell>
        </row>
        <row r="222">
          <cell r="A222">
            <v>30200</v>
          </cell>
          <cell r="B222" t="str">
            <v>VENTA DE LEYES Y PAPELERIA OFICIAL</v>
          </cell>
          <cell r="C222">
            <v>750</v>
          </cell>
          <cell r="D222">
            <v>14820.5</v>
          </cell>
        </row>
        <row r="223">
          <cell r="A223">
            <v>30201</v>
          </cell>
          <cell r="B223" t="str">
            <v>VENTA DE IMPRESOS (INFORMATEL)</v>
          </cell>
          <cell r="C223">
            <v>15163</v>
          </cell>
          <cell r="D223">
            <v>48719</v>
          </cell>
        </row>
        <row r="224">
          <cell r="A224">
            <v>30300</v>
          </cell>
          <cell r="B224" t="str">
            <v>VENTA DE IMPRESOS IMPRENTA DEL ESTADO</v>
          </cell>
          <cell r="C224">
            <v>55028.37</v>
          </cell>
          <cell r="D224">
            <v>278064.92</v>
          </cell>
        </row>
        <row r="225">
          <cell r="A225">
            <v>30500</v>
          </cell>
          <cell r="B225" t="str">
            <v>DEL PERIODICO OFICIAL</v>
          </cell>
          <cell r="C225">
            <v>5800</v>
          </cell>
          <cell r="D225">
            <v>34925</v>
          </cell>
        </row>
        <row r="226">
          <cell r="A226">
            <v>30600</v>
          </cell>
          <cell r="B226" t="str">
            <v>VENTA DE PAPELERIA DIVERSA</v>
          </cell>
          <cell r="C226">
            <v>45572.5</v>
          </cell>
          <cell r="D226">
            <v>431372</v>
          </cell>
        </row>
        <row r="228">
          <cell r="B228" t="str">
            <v>TOTAL VENTA DE LEYES Y PAPELERIA OFICIAL</v>
          </cell>
          <cell r="C228">
            <v>122313.87</v>
          </cell>
          <cell r="D228">
            <v>807901.42</v>
          </cell>
        </row>
        <row r="230">
          <cell r="B230" t="str">
            <v>TRIBUNAL SUPERIOR DE JUSTICIA</v>
          </cell>
        </row>
        <row r="232">
          <cell r="A232">
            <v>30701</v>
          </cell>
          <cell r="B232" t="str">
            <v>INSERCIONES EN EL BOLETIN JUDICIAL</v>
          </cell>
          <cell r="C232">
            <v>45444</v>
          </cell>
          <cell r="D232">
            <v>329803</v>
          </cell>
        </row>
        <row r="233">
          <cell r="A233">
            <v>30703</v>
          </cell>
          <cell r="B233" t="str">
            <v>COPIAS SIMPLES</v>
          </cell>
          <cell r="C233">
            <v>193562</v>
          </cell>
          <cell r="D233">
            <v>822521</v>
          </cell>
        </row>
        <row r="235">
          <cell r="B235" t="str">
            <v>TOTAL TRIBUNAL SUPERIOR DE JUSTICIA</v>
          </cell>
          <cell r="C235">
            <v>239006</v>
          </cell>
          <cell r="D235">
            <v>1152324</v>
          </cell>
        </row>
        <row r="237">
          <cell r="B237" t="str">
            <v>VENTA DE BIENES</v>
          </cell>
        </row>
        <row r="239">
          <cell r="A239">
            <v>30802</v>
          </cell>
          <cell r="B239" t="str">
            <v>BIENES INMUEBLES</v>
          </cell>
          <cell r="C239">
            <v>0</v>
          </cell>
          <cell r="D239">
            <v>348083.03</v>
          </cell>
        </row>
        <row r="240">
          <cell r="A240">
            <v>30804</v>
          </cell>
          <cell r="B240" t="str">
            <v>OTROS BIENES</v>
          </cell>
          <cell r="C240">
            <v>109000</v>
          </cell>
          <cell r="D240">
            <v>167000</v>
          </cell>
        </row>
        <row r="241">
          <cell r="A241">
            <v>30806</v>
          </cell>
          <cell r="B241" t="str">
            <v>VENTA DE VEHICULOS Y DAÑOS PATRIMONIALES</v>
          </cell>
          <cell r="C241">
            <v>646145.55000000005</v>
          </cell>
          <cell r="D241">
            <v>2566878.27</v>
          </cell>
        </row>
        <row r="243">
          <cell r="A243" t="str">
            <v xml:space="preserve"> </v>
          </cell>
          <cell r="B243" t="str">
            <v>TOTAL DE VENTA DE BIENES</v>
          </cell>
          <cell r="C243">
            <v>755145.55</v>
          </cell>
          <cell r="D243">
            <v>3081961.3</v>
          </cell>
        </row>
        <row r="245">
          <cell r="B245" t="str">
            <v>INTERESES POR DEPOSITOS A PLAZO FIJO</v>
          </cell>
        </row>
        <row r="247">
          <cell r="A247">
            <v>31000</v>
          </cell>
          <cell r="B247" t="str">
            <v>INTERESES POR DPTOS. A PLAZO FIJO</v>
          </cell>
          <cell r="C247">
            <v>17231485.66</v>
          </cell>
          <cell r="D247">
            <v>57359879.520000003</v>
          </cell>
        </row>
        <row r="248">
          <cell r="A248">
            <v>31001</v>
          </cell>
          <cell r="B248" t="str">
            <v>INTERESES UNIDAD INTEGRACION EDUCATIVA</v>
          </cell>
          <cell r="C248">
            <v>1496346.27</v>
          </cell>
          <cell r="D248">
            <v>4053564.18</v>
          </cell>
        </row>
        <row r="249">
          <cell r="A249">
            <v>31002</v>
          </cell>
          <cell r="B249" t="str">
            <v>INTERESES FIDEICOM.  J.P. MORGAN</v>
          </cell>
          <cell r="C249">
            <v>487610.99</v>
          </cell>
          <cell r="D249">
            <v>4482939.3499999996</v>
          </cell>
        </row>
        <row r="250">
          <cell r="A250">
            <v>31003</v>
          </cell>
          <cell r="B250" t="str">
            <v>INTERESES FIDEICOM BANOBRAS</v>
          </cell>
          <cell r="C250">
            <v>0</v>
          </cell>
          <cell r="D250">
            <v>619325.38</v>
          </cell>
        </row>
        <row r="251">
          <cell r="A251">
            <v>31004</v>
          </cell>
          <cell r="B251" t="str">
            <v>INTERESES INVERSIONES CERTIFICADOS</v>
          </cell>
          <cell r="C251">
            <v>5009383.0999999996</v>
          </cell>
          <cell r="D251">
            <v>10860516.65</v>
          </cell>
        </row>
        <row r="252">
          <cell r="A252">
            <v>31005</v>
          </cell>
          <cell r="B252" t="str">
            <v>INTERESES CUENTA DE CHEQUES</v>
          </cell>
          <cell r="C252">
            <v>1304618.31</v>
          </cell>
          <cell r="D252">
            <v>6035559.3399999999</v>
          </cell>
        </row>
        <row r="253">
          <cell r="A253">
            <v>31006</v>
          </cell>
          <cell r="B253" t="str">
            <v>INTERESES FIANZAS Y RENTAS</v>
          </cell>
          <cell r="C253">
            <v>2439605.34</v>
          </cell>
          <cell r="D253">
            <v>13606505.439999999</v>
          </cell>
        </row>
        <row r="254">
          <cell r="A254">
            <v>31007</v>
          </cell>
          <cell r="B254" t="str">
            <v>INTERESES FIDEICOMISO BANORTE(BANCEN)</v>
          </cell>
          <cell r="C254">
            <v>218003.69</v>
          </cell>
          <cell r="D254">
            <v>1439527.01</v>
          </cell>
        </row>
        <row r="255">
          <cell r="A255">
            <v>31401</v>
          </cell>
          <cell r="B255" t="str">
            <v>INTERESES TRIBUNAL SUPERIOR DE JUSTICIA</v>
          </cell>
          <cell r="C255">
            <v>94564.81</v>
          </cell>
          <cell r="D255">
            <v>723661.69</v>
          </cell>
        </row>
        <row r="257">
          <cell r="A257" t="str">
            <v>INTERESES</v>
          </cell>
          <cell r="B257" t="str">
            <v>TOTAL INTERESES POR DEPOSITOS A PLAZO FIJO</v>
          </cell>
          <cell r="C257">
            <v>28281618.169999994</v>
          </cell>
          <cell r="D257">
            <v>99181478.560000017</v>
          </cell>
        </row>
        <row r="259">
          <cell r="B259" t="str">
            <v>INTERESES PRESTAMOS DIRECTOS</v>
          </cell>
        </row>
        <row r="261">
          <cell r="A261">
            <v>31400</v>
          </cell>
          <cell r="B261" t="str">
            <v>INTERESES SOBRE PRESTAMOS DIRECTOS</v>
          </cell>
          <cell r="C261">
            <v>308485</v>
          </cell>
          <cell r="D261">
            <v>4853329</v>
          </cell>
        </row>
        <row r="263">
          <cell r="A263">
            <v>4</v>
          </cell>
          <cell r="B263" t="str">
            <v>TOTAL INTERESES PRESTAMOS DIRECTOS</v>
          </cell>
          <cell r="C263">
            <v>308485</v>
          </cell>
          <cell r="D263">
            <v>4853329</v>
          </cell>
        </row>
        <row r="265">
          <cell r="B265" t="str">
            <v>ARRENDAMIENTO DE BIENES</v>
          </cell>
        </row>
        <row r="267">
          <cell r="A267">
            <v>31800</v>
          </cell>
          <cell r="B267" t="str">
            <v>ARREND. DE BIENES MUEBLES E INMUEBLES</v>
          </cell>
          <cell r="C267">
            <v>1090059.69</v>
          </cell>
          <cell r="D267">
            <v>2170610.35</v>
          </cell>
        </row>
        <row r="269">
          <cell r="A269" t="str">
            <v>ARRENDAMIENTO O EXPLOTACIÓN DE BIENES MUEBLES O INMUEBLES DEL DOMINIO PRIVADO</v>
          </cell>
          <cell r="B269" t="str">
            <v>TOTAL ARRENDAMIENTO DE BIENES</v>
          </cell>
          <cell r="C269">
            <v>1090059.69</v>
          </cell>
          <cell r="D269">
            <v>2170610.35</v>
          </cell>
        </row>
        <row r="271">
          <cell r="B271" t="str">
            <v>OTROS PRODUCTOS</v>
          </cell>
        </row>
        <row r="273">
          <cell r="A273">
            <v>30900</v>
          </cell>
          <cell r="B273" t="str">
            <v>DIVERSOS</v>
          </cell>
          <cell r="C273">
            <v>413079.05</v>
          </cell>
          <cell r="D273">
            <v>14305020.99</v>
          </cell>
        </row>
        <row r="274">
          <cell r="A274">
            <v>30902</v>
          </cell>
          <cell r="B274" t="str">
            <v>IMPUESTO AL VALOR AGREGADO</v>
          </cell>
          <cell r="C274">
            <v>157756.53</v>
          </cell>
          <cell r="D274">
            <v>268262.89</v>
          </cell>
        </row>
        <row r="275">
          <cell r="A275">
            <v>31100</v>
          </cell>
          <cell r="B275" t="str">
            <v>PUBLICIDAD RADIO GOBIERNO</v>
          </cell>
          <cell r="C275">
            <v>0</v>
          </cell>
          <cell r="D275">
            <v>80051</v>
          </cell>
        </row>
        <row r="276">
          <cell r="A276">
            <v>31101</v>
          </cell>
          <cell r="B276" t="str">
            <v>PUBLICIDAD CANAL 28</v>
          </cell>
          <cell r="C276">
            <v>59340</v>
          </cell>
          <cell r="D276">
            <v>661431.72</v>
          </cell>
        </row>
        <row r="277">
          <cell r="A277">
            <v>31300</v>
          </cell>
          <cell r="B277" t="str">
            <v>SERV.PREST.P/ACADEMIA EST.DE POLICIA</v>
          </cell>
          <cell r="C277">
            <v>52950</v>
          </cell>
          <cell r="D277">
            <v>627900</v>
          </cell>
        </row>
        <row r="278">
          <cell r="A278">
            <v>32603</v>
          </cell>
          <cell r="B278" t="str">
            <v>ESTACIONAMIENTO MATAMOROS Y ZUAZUA</v>
          </cell>
          <cell r="C278">
            <v>228465</v>
          </cell>
          <cell r="D278">
            <v>1698127.1</v>
          </cell>
        </row>
        <row r="280">
          <cell r="B280" t="str">
            <v>TOTAL OTROS PRODUCTOS</v>
          </cell>
          <cell r="C280">
            <v>911590.58</v>
          </cell>
          <cell r="D280">
            <v>17640793.700000003</v>
          </cell>
        </row>
        <row r="282">
          <cell r="A282">
            <v>5</v>
          </cell>
          <cell r="B282" t="str">
            <v>TOTAL PRODUCTOS</v>
          </cell>
          <cell r="C282">
            <v>31708218.859999996</v>
          </cell>
          <cell r="D282">
            <v>128888398.33000001</v>
          </cell>
        </row>
        <row r="284">
          <cell r="B284" t="str">
            <v>A P R O V E C H A M I E N T O S</v>
          </cell>
        </row>
        <row r="286">
          <cell r="B286" t="str">
            <v>MULTAS</v>
          </cell>
        </row>
        <row r="288">
          <cell r="A288">
            <v>40100</v>
          </cell>
          <cell r="B288" t="str">
            <v>MULTAS</v>
          </cell>
          <cell r="C288">
            <v>29930.27</v>
          </cell>
          <cell r="D288">
            <v>475779.31</v>
          </cell>
        </row>
        <row r="289">
          <cell r="A289">
            <v>40101</v>
          </cell>
          <cell r="B289" t="str">
            <v>MULTA IMP. P/LA AGENCIA EST.DE TRANSP.</v>
          </cell>
          <cell r="C289">
            <v>667583</v>
          </cell>
          <cell r="D289">
            <v>5008217</v>
          </cell>
        </row>
        <row r="290">
          <cell r="A290">
            <v>40102</v>
          </cell>
          <cell r="B290" t="str">
            <v>MULTAS DE LA SUBSECRETARIA DE SALUD</v>
          </cell>
          <cell r="C290">
            <v>29637.67</v>
          </cell>
          <cell r="D290">
            <v>233166.99</v>
          </cell>
        </row>
        <row r="291">
          <cell r="A291">
            <v>40103</v>
          </cell>
          <cell r="B291" t="str">
            <v>MULTAS DE LA SUBSECRETARIA DE ECOLOGIA</v>
          </cell>
          <cell r="C291">
            <v>0</v>
          </cell>
          <cell r="D291">
            <v>2993.1</v>
          </cell>
        </row>
        <row r="292">
          <cell r="A292">
            <v>40105</v>
          </cell>
          <cell r="B292" t="str">
            <v>OTRAS MULTAS</v>
          </cell>
          <cell r="C292">
            <v>17395</v>
          </cell>
          <cell r="D292">
            <v>168553.69</v>
          </cell>
        </row>
        <row r="293">
          <cell r="A293">
            <v>40108</v>
          </cell>
          <cell r="B293" t="str">
            <v>MULTAS POR INCUM.DE REQUERIMIENTOS</v>
          </cell>
          <cell r="C293">
            <v>36975</v>
          </cell>
          <cell r="D293">
            <v>186358</v>
          </cell>
        </row>
        <row r="294">
          <cell r="A294">
            <v>40113</v>
          </cell>
          <cell r="B294" t="str">
            <v>MULTA POR AUTOCORRECCION ISN FISCALIZ.</v>
          </cell>
          <cell r="C294">
            <v>103685.06</v>
          </cell>
          <cell r="D294">
            <v>305708.83</v>
          </cell>
        </row>
        <row r="295">
          <cell r="A295">
            <v>40114</v>
          </cell>
          <cell r="B295" t="str">
            <v>MULTA POR DESACATO ISN FISCALIZ.</v>
          </cell>
          <cell r="C295">
            <v>9110.2000000000007</v>
          </cell>
          <cell r="D295">
            <v>72618.59</v>
          </cell>
        </row>
        <row r="296">
          <cell r="A296">
            <v>40117</v>
          </cell>
          <cell r="B296" t="str">
            <v>MULTAS PODER JUDICIAL</v>
          </cell>
          <cell r="C296">
            <v>5496.8</v>
          </cell>
          <cell r="D296">
            <v>48011.51</v>
          </cell>
        </row>
        <row r="297">
          <cell r="A297">
            <v>40118</v>
          </cell>
          <cell r="B297" t="str">
            <v>MULTAS IMPUESTAS POR LA CONTRALORIA</v>
          </cell>
          <cell r="C297">
            <v>8538.32</v>
          </cell>
          <cell r="D297">
            <v>64056.73</v>
          </cell>
        </row>
        <row r="299">
          <cell r="A299" t="str">
            <v>MULTAS</v>
          </cell>
          <cell r="B299" t="str">
            <v>TOTAL MULTAS</v>
          </cell>
          <cell r="C299">
            <v>908351.32</v>
          </cell>
          <cell r="D299">
            <v>6565463.75</v>
          </cell>
        </row>
        <row r="301">
          <cell r="B301" t="str">
            <v>SANCIONES</v>
          </cell>
        </row>
        <row r="303">
          <cell r="A303">
            <v>40110</v>
          </cell>
          <cell r="B303" t="str">
            <v>SANCIONES EN CARTAS DE NO PROPIEDAD</v>
          </cell>
          <cell r="C303">
            <v>330</v>
          </cell>
          <cell r="D303">
            <v>2475</v>
          </cell>
        </row>
        <row r="304">
          <cell r="A304">
            <v>40111</v>
          </cell>
          <cell r="B304" t="str">
            <v>SANC POR REGULARIZACION DE CONSTRUCCION</v>
          </cell>
          <cell r="C304">
            <v>384190.9</v>
          </cell>
          <cell r="D304">
            <v>3416830.97</v>
          </cell>
        </row>
        <row r="305">
          <cell r="A305">
            <v>40112</v>
          </cell>
          <cell r="B305" t="str">
            <v>SANC PRESENTACION DE AVISOS DE ENAJ</v>
          </cell>
          <cell r="C305">
            <v>122388</v>
          </cell>
          <cell r="D305">
            <v>624207</v>
          </cell>
        </row>
        <row r="306">
          <cell r="A306">
            <v>40300</v>
          </cell>
          <cell r="B306" t="str">
            <v>SANCIONES ADMINISTRATIVAS</v>
          </cell>
          <cell r="C306">
            <v>74976.649999999994</v>
          </cell>
          <cell r="D306">
            <v>721895.32</v>
          </cell>
        </row>
        <row r="307">
          <cell r="A307">
            <v>40302</v>
          </cell>
          <cell r="B307" t="str">
            <v>SANCIONES IMPUESTO SOBRE HOSPEDAJE</v>
          </cell>
          <cell r="C307">
            <v>0</v>
          </cell>
          <cell r="D307">
            <v>52.4</v>
          </cell>
        </row>
        <row r="308">
          <cell r="A308">
            <v>40305</v>
          </cell>
          <cell r="B308" t="str">
            <v>SANCIONES I.S.N.</v>
          </cell>
          <cell r="C308">
            <v>728697.39</v>
          </cell>
          <cell r="D308">
            <v>4122493.15</v>
          </cell>
        </row>
        <row r="309">
          <cell r="A309">
            <v>40906</v>
          </cell>
          <cell r="B309" t="str">
            <v>SANCIONES A CONTRATISTAS P.E.I.</v>
          </cell>
          <cell r="C309">
            <v>3595.54</v>
          </cell>
          <cell r="D309">
            <v>177824.6</v>
          </cell>
        </row>
        <row r="310">
          <cell r="A310">
            <v>40161</v>
          </cell>
          <cell r="B310" t="str">
            <v>SUB SANCIONES POR REG DE CONSTRUCCION</v>
          </cell>
          <cell r="C310">
            <v>-1553</v>
          </cell>
          <cell r="D310">
            <v>-236087</v>
          </cell>
        </row>
        <row r="311">
          <cell r="A311">
            <v>40311</v>
          </cell>
          <cell r="B311" t="str">
            <v>CONDONACION DE SANCIONES DE ISN</v>
          </cell>
          <cell r="C311">
            <v>-27539.1</v>
          </cell>
          <cell r="D311">
            <v>-146965.13</v>
          </cell>
        </row>
        <row r="313">
          <cell r="A313" t="str">
            <v>MULTAS2</v>
          </cell>
          <cell r="B313" t="str">
            <v>TOTAL SANCIONES</v>
          </cell>
          <cell r="C313">
            <v>1285086.3799999999</v>
          </cell>
          <cell r="D313">
            <v>8682726.3099999987</v>
          </cell>
        </row>
        <row r="315">
          <cell r="B315" t="str">
            <v>RECARGOS</v>
          </cell>
        </row>
        <row r="317">
          <cell r="A317">
            <v>40200</v>
          </cell>
          <cell r="B317" t="str">
            <v>RECARGOS</v>
          </cell>
          <cell r="C317">
            <v>4158.45</v>
          </cell>
          <cell r="D317">
            <v>16971.919999999998</v>
          </cell>
        </row>
        <row r="318">
          <cell r="A318">
            <v>40201</v>
          </cell>
          <cell r="B318" t="str">
            <v>RECARGOS I.S.N. FISCALIZ.</v>
          </cell>
          <cell r="C318">
            <v>59726</v>
          </cell>
          <cell r="D318">
            <v>474010.51</v>
          </cell>
        </row>
        <row r="319">
          <cell r="A319">
            <v>40202</v>
          </cell>
          <cell r="B319" t="str">
            <v>RECARGOS IMP.SOBRE HOSPEDAJE FISCALIZ.</v>
          </cell>
          <cell r="C319">
            <v>0</v>
          </cell>
          <cell r="D319">
            <v>106.26</v>
          </cell>
        </row>
        <row r="320">
          <cell r="A320">
            <v>40203</v>
          </cell>
          <cell r="B320" t="str">
            <v>RECARGOS DE IMP.DE TRANSMISION</v>
          </cell>
          <cell r="C320">
            <v>0</v>
          </cell>
          <cell r="D320">
            <v>-1305.2</v>
          </cell>
        </row>
        <row r="321">
          <cell r="A321">
            <v>40204</v>
          </cell>
          <cell r="B321" t="str">
            <v>RECARGOS DEL I.S.N</v>
          </cell>
          <cell r="C321">
            <v>711696.72</v>
          </cell>
          <cell r="D321">
            <v>2708037.88</v>
          </cell>
        </row>
        <row r="322">
          <cell r="A322">
            <v>40205</v>
          </cell>
          <cell r="B322" t="str">
            <v>RECARGOS DEL IMP.SOBRE HOSPEDAJE</v>
          </cell>
          <cell r="C322">
            <v>3936.9</v>
          </cell>
          <cell r="D322">
            <v>63418.37</v>
          </cell>
        </row>
        <row r="323">
          <cell r="A323">
            <v>40206</v>
          </cell>
          <cell r="B323" t="str">
            <v>INTERESES POR PLAZO I.S.N.</v>
          </cell>
          <cell r="C323">
            <v>150872.97</v>
          </cell>
          <cell r="D323">
            <v>152093.6</v>
          </cell>
        </row>
        <row r="325">
          <cell r="A325" t="str">
            <v>RECARGOS</v>
          </cell>
          <cell r="B325" t="str">
            <v>TOTAL RECARGOS</v>
          </cell>
          <cell r="C325">
            <v>930391.04000000004</v>
          </cell>
          <cell r="D325">
            <v>3413333.34</v>
          </cell>
        </row>
        <row r="327">
          <cell r="B327" t="str">
            <v>GASTOS DE EJECUCION</v>
          </cell>
        </row>
        <row r="329">
          <cell r="A329">
            <v>40500</v>
          </cell>
          <cell r="B329" t="str">
            <v>GASTOS DE EJECUCION</v>
          </cell>
          <cell r="C329">
            <v>8385.68</v>
          </cell>
          <cell r="D329">
            <v>50432.66</v>
          </cell>
        </row>
        <row r="330">
          <cell r="A330">
            <v>40503</v>
          </cell>
          <cell r="B330" t="str">
            <v>GASTOS DE EJECUCION I.S.N.</v>
          </cell>
          <cell r="C330">
            <v>176452.63</v>
          </cell>
          <cell r="D330">
            <v>867471.92</v>
          </cell>
        </row>
        <row r="331">
          <cell r="A331">
            <v>40504</v>
          </cell>
          <cell r="B331" t="str">
            <v>GASTOS DE EJECUCION IMP.SOBRE HOSPEDAJE</v>
          </cell>
          <cell r="C331">
            <v>0</v>
          </cell>
          <cell r="D331">
            <v>600</v>
          </cell>
        </row>
        <row r="332">
          <cell r="A332">
            <v>40505</v>
          </cell>
          <cell r="B332" t="str">
            <v>GASTOS DE EJECUCION CHEQUES NO PAG.</v>
          </cell>
          <cell r="C332">
            <v>9107.15</v>
          </cell>
          <cell r="D332">
            <v>211402.42</v>
          </cell>
        </row>
        <row r="333">
          <cell r="A333">
            <v>40506</v>
          </cell>
          <cell r="B333" t="str">
            <v>GASTOS DE EJEC.TRANS.VEH.MOTOR</v>
          </cell>
          <cell r="C333">
            <v>0</v>
          </cell>
          <cell r="D333">
            <v>88.83</v>
          </cell>
        </row>
        <row r="335">
          <cell r="A335" t="str">
            <v>MULTAS3</v>
          </cell>
          <cell r="B335" t="str">
            <v>TOTAL GASTOS DE EJECUCION</v>
          </cell>
          <cell r="C335">
            <v>193945.46</v>
          </cell>
          <cell r="D335">
            <v>1129995.83</v>
          </cell>
        </row>
        <row r="337">
          <cell r="B337" t="str">
            <v>APORTACIONES DE ORGANISMOS PARAESTATALES</v>
          </cell>
        </row>
        <row r="339">
          <cell r="A339">
            <v>40901</v>
          </cell>
          <cell r="B339" t="str">
            <v>UNIDAD DE INTEGRACION EDUCATIVA</v>
          </cell>
          <cell r="C339">
            <v>47</v>
          </cell>
          <cell r="D339">
            <v>98094</v>
          </cell>
        </row>
        <row r="340">
          <cell r="A340">
            <v>40902</v>
          </cell>
          <cell r="B340" t="str">
            <v>APORT. SECRETARIA DE LA CONTRALORIA</v>
          </cell>
          <cell r="C340">
            <v>0</v>
          </cell>
          <cell r="D340">
            <v>3660000</v>
          </cell>
        </row>
        <row r="341">
          <cell r="A341">
            <v>41603</v>
          </cell>
          <cell r="B341" t="str">
            <v>APORTACIONES INST. DE CONTROL VEHICULAR</v>
          </cell>
          <cell r="C341">
            <v>0</v>
          </cell>
          <cell r="D341">
            <v>2771777200.27</v>
          </cell>
        </row>
        <row r="343">
          <cell r="A343" t="str">
            <v>APROVECHAMIENTOS DE ORGANISMOS PARAESTATALES</v>
          </cell>
          <cell r="B343" t="str">
            <v>TOTAL APORTACIONES DE ORGANISMOS PARAESTATALES</v>
          </cell>
          <cell r="C343">
            <v>47</v>
          </cell>
          <cell r="D343">
            <v>2775535294.27</v>
          </cell>
        </row>
        <row r="345">
          <cell r="B345" t="str">
            <v>APORTACIONES MUNICIPIOS</v>
          </cell>
        </row>
        <row r="347">
          <cell r="A347">
            <v>44001</v>
          </cell>
          <cell r="B347" t="str">
            <v>MUNICIPIOS AREA METROP.</v>
          </cell>
          <cell r="C347">
            <v>2000000</v>
          </cell>
          <cell r="D347">
            <v>22950066</v>
          </cell>
        </row>
        <row r="348">
          <cell r="A348">
            <v>44002</v>
          </cell>
          <cell r="B348" t="str">
            <v>OTROS MUNICIPIOS</v>
          </cell>
          <cell r="C348">
            <v>3818544</v>
          </cell>
          <cell r="D348">
            <v>9629708.8300000001</v>
          </cell>
        </row>
        <row r="349">
          <cell r="A349">
            <v>45101</v>
          </cell>
          <cell r="B349" t="str">
            <v>UNIVERSIDAD AUTONOMA DE N. L.</v>
          </cell>
          <cell r="C349">
            <v>0</v>
          </cell>
          <cell r="D349">
            <v>13942339.289999999</v>
          </cell>
        </row>
        <row r="350">
          <cell r="A350">
            <v>45200</v>
          </cell>
          <cell r="B350" t="str">
            <v>OTROS ORGANISMOS</v>
          </cell>
          <cell r="C350">
            <v>1356860</v>
          </cell>
          <cell r="D350">
            <v>2157729</v>
          </cell>
        </row>
        <row r="351">
          <cell r="A351">
            <v>40903</v>
          </cell>
          <cell r="B351" t="str">
            <v>10% INFRACC.DE TRANSITO AREA MET.</v>
          </cell>
          <cell r="C351">
            <v>20.23</v>
          </cell>
          <cell r="D351">
            <v>180.86</v>
          </cell>
        </row>
        <row r="353">
          <cell r="A353">
            <v>6</v>
          </cell>
          <cell r="B353" t="str">
            <v>TOTAL APORTACIONES MUNICIPIOS</v>
          </cell>
          <cell r="C353">
            <v>7175424.2300000004</v>
          </cell>
          <cell r="D353">
            <v>48680023.979999997</v>
          </cell>
        </row>
        <row r="355">
          <cell r="B355" t="str">
            <v>DONATIVOS</v>
          </cell>
        </row>
        <row r="357">
          <cell r="A357">
            <v>40904</v>
          </cell>
          <cell r="B357" t="str">
            <v>APORTACION C.M.C.I.</v>
          </cell>
          <cell r="C357">
            <v>21285.61</v>
          </cell>
          <cell r="D357">
            <v>109725.27</v>
          </cell>
        </row>
        <row r="358">
          <cell r="A358">
            <v>41000</v>
          </cell>
          <cell r="B358" t="str">
            <v>DONATIVOS PARA OBRAS Y GASTOS PUBLICOS</v>
          </cell>
          <cell r="C358">
            <v>20444.189999999999</v>
          </cell>
          <cell r="D358">
            <v>2234673.36</v>
          </cell>
        </row>
        <row r="359">
          <cell r="A359">
            <v>41001</v>
          </cell>
          <cell r="B359" t="str">
            <v>DONATIVO PARA OBRAS VIA RAPIDA</v>
          </cell>
          <cell r="C359">
            <v>0</v>
          </cell>
          <cell r="D359">
            <v>10868.27</v>
          </cell>
        </row>
        <row r="360">
          <cell r="A360">
            <v>41002</v>
          </cell>
          <cell r="B360" t="str">
            <v>APORT.AL GOB.DEL EDO. POR APOYO DE SEG.</v>
          </cell>
          <cell r="C360">
            <v>173000</v>
          </cell>
          <cell r="D360">
            <v>1778000</v>
          </cell>
        </row>
        <row r="362">
          <cell r="A362" t="str">
            <v>DONATIVOS</v>
          </cell>
          <cell r="B362" t="str">
            <v>TOTAL DONATIVOS</v>
          </cell>
          <cell r="C362">
            <v>214729.8</v>
          </cell>
          <cell r="D362">
            <v>4133266.9</v>
          </cell>
        </row>
        <row r="364">
          <cell r="B364" t="str">
            <v>DIVERSOS</v>
          </cell>
        </row>
        <row r="366">
          <cell r="A366">
            <v>40400</v>
          </cell>
          <cell r="B366" t="str">
            <v>CONMUTACION DE PENAS</v>
          </cell>
          <cell r="C366">
            <v>296374.69</v>
          </cell>
          <cell r="D366">
            <v>1551366.03</v>
          </cell>
        </row>
        <row r="367">
          <cell r="A367">
            <v>40900</v>
          </cell>
          <cell r="B367" t="str">
            <v>DIVERSOS</v>
          </cell>
          <cell r="C367">
            <v>330974.59999999998</v>
          </cell>
          <cell r="D367">
            <v>2168384.46</v>
          </cell>
        </row>
        <row r="368">
          <cell r="A368">
            <v>40905</v>
          </cell>
          <cell r="B368" t="str">
            <v>DEVOLUCION SUELDOS Y PRESTACIONES</v>
          </cell>
          <cell r="C368">
            <v>165</v>
          </cell>
          <cell r="D368">
            <v>165</v>
          </cell>
        </row>
        <row r="369">
          <cell r="A369">
            <v>46001</v>
          </cell>
          <cell r="B369" t="str">
            <v>DEV.DIVERSOS APROVECHAMIENTOS</v>
          </cell>
          <cell r="C369">
            <v>-63098.48</v>
          </cell>
          <cell r="D369">
            <v>-172324.27</v>
          </cell>
        </row>
        <row r="371">
          <cell r="A371">
            <v>7</v>
          </cell>
          <cell r="B371" t="str">
            <v>TOTAL DIVERSOS</v>
          </cell>
          <cell r="C371">
            <v>564415.81000000006</v>
          </cell>
          <cell r="D371">
            <v>3547591.22</v>
          </cell>
        </row>
        <row r="373">
          <cell r="B373" t="str">
            <v>TOTAL APROVECHAMIENTOS PROVENIENTES DE CONTRIBUCIONES ESTATALES</v>
          </cell>
          <cell r="C373">
            <v>11272391.040000001</v>
          </cell>
          <cell r="D373">
            <v>2851687695.5999999</v>
          </cell>
        </row>
        <row r="375">
          <cell r="B375" t="str">
            <v>PROVENIENTES DE INCENTIVOS POR RECAUDACION DE IMPUESTOS FEDERALES COORDINADOS</v>
          </cell>
        </row>
        <row r="377">
          <cell r="B377" t="str">
            <v>INCENTIVOS</v>
          </cell>
        </row>
        <row r="379">
          <cell r="A379">
            <v>51601</v>
          </cell>
          <cell r="B379" t="str">
            <v>INCENTIVOS POR FISC.CONCURRENTE</v>
          </cell>
          <cell r="C379">
            <v>4050392</v>
          </cell>
          <cell r="D379">
            <v>10995710</v>
          </cell>
        </row>
        <row r="380">
          <cell r="A380">
            <v>51603</v>
          </cell>
          <cell r="B380" t="str">
            <v>INCENTIVOS POR REG.PEQ.CONTRIBUYENTE</v>
          </cell>
          <cell r="C380">
            <v>6441181</v>
          </cell>
          <cell r="D380">
            <v>21670255</v>
          </cell>
        </row>
        <row r="381">
          <cell r="A381">
            <v>51604</v>
          </cell>
          <cell r="B381" t="str">
            <v>INCENTIVOS POR REG. INTERMEDIO</v>
          </cell>
          <cell r="C381">
            <v>1371022</v>
          </cell>
          <cell r="D381">
            <v>5307735</v>
          </cell>
        </row>
        <row r="382">
          <cell r="A382">
            <v>51605</v>
          </cell>
          <cell r="B382" t="str">
            <v>INCEN.POR GANANCIA DE ENAJ.DE BIENES</v>
          </cell>
          <cell r="C382">
            <v>22500</v>
          </cell>
          <cell r="D382">
            <v>199624</v>
          </cell>
        </row>
        <row r="384">
          <cell r="B384" t="str">
            <v>TOTAL INCENTIVOS</v>
          </cell>
          <cell r="C384">
            <v>11885095</v>
          </cell>
          <cell r="D384">
            <v>38173324</v>
          </cell>
        </row>
        <row r="385">
          <cell r="C385" t="str">
            <v xml:space="preserve"> </v>
          </cell>
        </row>
        <row r="386">
          <cell r="B386" t="str">
            <v>IMPUESTO SOBRE LA RENTA</v>
          </cell>
        </row>
        <row r="388">
          <cell r="A388">
            <v>56748</v>
          </cell>
          <cell r="B388" t="str">
            <v>ISR P.FIS.PAG.PROV.ACT.PEQ.CONT.100%</v>
          </cell>
          <cell r="C388">
            <v>365624.3</v>
          </cell>
          <cell r="D388">
            <v>409260.87</v>
          </cell>
        </row>
        <row r="390">
          <cell r="B390" t="str">
            <v>TOTAL IMPUESTO SOBRE LA RENTA</v>
          </cell>
          <cell r="C390">
            <v>365624.3</v>
          </cell>
          <cell r="D390">
            <v>409260.87</v>
          </cell>
        </row>
        <row r="392">
          <cell r="B392" t="str">
            <v>IMPUESTO AL VALOR AGREGADO</v>
          </cell>
        </row>
        <row r="394">
          <cell r="A394">
            <v>56903</v>
          </cell>
          <cell r="B394" t="str">
            <v>IVA PAG.DEF.PERS.MOR. Y FIS. 100%</v>
          </cell>
          <cell r="C394">
            <v>4661.6899999999996</v>
          </cell>
          <cell r="D394">
            <v>32647.06</v>
          </cell>
        </row>
        <row r="395">
          <cell r="A395">
            <v>56913</v>
          </cell>
          <cell r="B395" t="str">
            <v>IVA PAG.DEF.PERS.MOR. Y FIS. 100%</v>
          </cell>
          <cell r="C395">
            <v>165749</v>
          </cell>
          <cell r="D395">
            <v>165749</v>
          </cell>
        </row>
        <row r="397">
          <cell r="A397" t="str">
            <v xml:space="preserve"> </v>
          </cell>
          <cell r="B397" t="str">
            <v>TOTAL IMPUESTO AL VALOR AGREGADO</v>
          </cell>
          <cell r="C397">
            <v>170410.69</v>
          </cell>
          <cell r="D397">
            <v>198396.06</v>
          </cell>
        </row>
        <row r="399">
          <cell r="B399" t="str">
            <v>GASTOS DE EJECUCION</v>
          </cell>
        </row>
        <row r="401">
          <cell r="A401">
            <v>57401</v>
          </cell>
          <cell r="B401" t="str">
            <v>GASTOS DE EJECUCION ISAN</v>
          </cell>
          <cell r="C401">
            <v>0</v>
          </cell>
          <cell r="D401">
            <v>810</v>
          </cell>
        </row>
        <row r="402">
          <cell r="A402">
            <v>57404</v>
          </cell>
          <cell r="B402" t="str">
            <v>GASTOS DE EJECUCION IMP. SOBRE TENENCIA</v>
          </cell>
          <cell r="C402">
            <v>2853.51</v>
          </cell>
          <cell r="D402">
            <v>22078.07</v>
          </cell>
        </row>
        <row r="403">
          <cell r="A403">
            <v>57405</v>
          </cell>
          <cell r="B403" t="str">
            <v>GASTOS DE EJECUCION FISCALIZACION 100%</v>
          </cell>
          <cell r="C403">
            <v>163.49</v>
          </cell>
          <cell r="D403">
            <v>14847.01</v>
          </cell>
        </row>
        <row r="405">
          <cell r="A405" t="str">
            <v xml:space="preserve"> </v>
          </cell>
          <cell r="B405" t="str">
            <v>TOTAL GASTOS DE EJECUCION</v>
          </cell>
          <cell r="C405">
            <v>3017</v>
          </cell>
          <cell r="D405">
            <v>37735.08</v>
          </cell>
        </row>
        <row r="407">
          <cell r="B407" t="str">
            <v>MULTAS</v>
          </cell>
        </row>
        <row r="409">
          <cell r="A409">
            <v>57502</v>
          </cell>
          <cell r="B409" t="str">
            <v>MULTAS ISR IA IVA E IESPS FISC 100%(653)</v>
          </cell>
          <cell r="C409">
            <v>30930.58</v>
          </cell>
          <cell r="D409">
            <v>406909.28</v>
          </cell>
        </row>
        <row r="410">
          <cell r="A410">
            <v>57503</v>
          </cell>
          <cell r="B410" t="str">
            <v>MULT ISR,IA,IVA E IESPS V OBL 100% (317)</v>
          </cell>
          <cell r="C410">
            <v>15073.5</v>
          </cell>
          <cell r="D410">
            <v>755307.93</v>
          </cell>
        </row>
        <row r="411">
          <cell r="A411">
            <v>57505</v>
          </cell>
          <cell r="B411" t="str">
            <v>MULTAS POR CORRECCION FISCAL 100%(194)</v>
          </cell>
          <cell r="C411">
            <v>0</v>
          </cell>
          <cell r="D411">
            <v>14678</v>
          </cell>
        </row>
        <row r="412">
          <cell r="A412">
            <v>57507</v>
          </cell>
          <cell r="B412" t="str">
            <v>MULTAS IMP S/TENENCIA CTRL.DE OBLIG 100%</v>
          </cell>
          <cell r="C412">
            <v>41080</v>
          </cell>
          <cell r="D412">
            <v>407655.13</v>
          </cell>
        </row>
        <row r="414">
          <cell r="B414" t="str">
            <v>TOTAL MULTAS</v>
          </cell>
          <cell r="C414">
            <v>87084.08</v>
          </cell>
          <cell r="D414">
            <v>1584550.34</v>
          </cell>
        </row>
        <row r="416">
          <cell r="B416" t="str">
            <v>RECARGOS</v>
          </cell>
        </row>
        <row r="418">
          <cell r="A418">
            <v>57601</v>
          </cell>
          <cell r="B418" t="str">
            <v>RECARGOS IVA 100%</v>
          </cell>
          <cell r="C418">
            <v>2892.17</v>
          </cell>
          <cell r="D418">
            <v>20668.28</v>
          </cell>
        </row>
        <row r="419">
          <cell r="A419">
            <v>57602</v>
          </cell>
          <cell r="B419" t="str">
            <v>RECARGOS ISR 75%</v>
          </cell>
          <cell r="C419">
            <v>0</v>
          </cell>
          <cell r="D419">
            <v>16027.58</v>
          </cell>
        </row>
        <row r="420">
          <cell r="A420">
            <v>57604</v>
          </cell>
          <cell r="B420" t="str">
            <v>INTERESES POR PLAZO (98%)</v>
          </cell>
          <cell r="C420">
            <v>229.98</v>
          </cell>
          <cell r="D420">
            <v>7972.24</v>
          </cell>
        </row>
        <row r="421">
          <cell r="A421">
            <v>57605</v>
          </cell>
          <cell r="B421" t="str">
            <v>RECARGOS ISR 100%</v>
          </cell>
          <cell r="C421">
            <v>0</v>
          </cell>
          <cell r="D421">
            <v>214.05</v>
          </cell>
        </row>
        <row r="422">
          <cell r="A422">
            <v>57608</v>
          </cell>
          <cell r="B422" t="str">
            <v>RECARGOS ISR REPECOS 100%</v>
          </cell>
          <cell r="C422">
            <v>1185.07</v>
          </cell>
          <cell r="D422">
            <v>2635.8</v>
          </cell>
        </row>
        <row r="423">
          <cell r="A423">
            <v>57609</v>
          </cell>
          <cell r="B423" t="str">
            <v>RECARGOS IVA REPECOS 100%</v>
          </cell>
          <cell r="C423">
            <v>818</v>
          </cell>
          <cell r="D423">
            <v>818</v>
          </cell>
        </row>
        <row r="424">
          <cell r="A424">
            <v>57610</v>
          </cell>
          <cell r="B424" t="str">
            <v>INT.POR PLAZO CREDITOS FISCALIZACION 75%</v>
          </cell>
          <cell r="C424">
            <v>371.95</v>
          </cell>
          <cell r="D424">
            <v>1095.3699999999999</v>
          </cell>
        </row>
        <row r="425">
          <cell r="A425">
            <v>57611</v>
          </cell>
          <cell r="B425" t="str">
            <v>REC.POR MORA CREDITOS FISCALIZACION 75%</v>
          </cell>
          <cell r="C425">
            <v>61.67</v>
          </cell>
          <cell r="D425">
            <v>61.67</v>
          </cell>
        </row>
        <row r="427">
          <cell r="A427" t="str">
            <v xml:space="preserve"> </v>
          </cell>
          <cell r="B427" t="str">
            <v>TOTAL RECARGOS</v>
          </cell>
          <cell r="C427">
            <v>5558.84</v>
          </cell>
          <cell r="D427">
            <v>49492.99</v>
          </cell>
        </row>
        <row r="429">
          <cell r="B429" t="str">
            <v>ACTUALIZACION</v>
          </cell>
        </row>
        <row r="431">
          <cell r="A431">
            <v>57901</v>
          </cell>
          <cell r="B431" t="str">
            <v>ACTUALIZACION IVA 100%</v>
          </cell>
          <cell r="C431">
            <v>658.65</v>
          </cell>
          <cell r="D431">
            <v>4613.29</v>
          </cell>
        </row>
        <row r="432">
          <cell r="A432">
            <v>57902</v>
          </cell>
          <cell r="B432" t="str">
            <v>ACTUALIZACION ISR 75%</v>
          </cell>
          <cell r="C432">
            <v>0</v>
          </cell>
          <cell r="D432">
            <v>4998.3999999999996</v>
          </cell>
        </row>
        <row r="433">
          <cell r="A433">
            <v>57908</v>
          </cell>
          <cell r="B433" t="str">
            <v>ACTUALIZACION ISR REPECOS 100%</v>
          </cell>
          <cell r="C433">
            <v>147.93</v>
          </cell>
          <cell r="D433">
            <v>469.02</v>
          </cell>
        </row>
        <row r="434">
          <cell r="A434">
            <v>57909</v>
          </cell>
          <cell r="B434" t="str">
            <v>ACTUALIZACION IVA REPECOS 100%</v>
          </cell>
          <cell r="C434">
            <v>4</v>
          </cell>
          <cell r="D434">
            <v>4</v>
          </cell>
        </row>
        <row r="436">
          <cell r="A436" t="str">
            <v xml:space="preserve"> </v>
          </cell>
          <cell r="B436" t="str">
            <v>TOTAL ACTUALIZACION</v>
          </cell>
          <cell r="C436">
            <v>810.58</v>
          </cell>
          <cell r="D436">
            <v>10084.709999999999</v>
          </cell>
        </row>
        <row r="438">
          <cell r="B438" t="str">
            <v xml:space="preserve">HONORARIOS  EJECUCION </v>
          </cell>
        </row>
        <row r="440">
          <cell r="A440">
            <v>58001</v>
          </cell>
          <cell r="B440" t="str">
            <v>HONORARIOS EJEC.POR CONTROL VEHICULAR</v>
          </cell>
          <cell r="C440">
            <v>1920</v>
          </cell>
          <cell r="D440">
            <v>22080</v>
          </cell>
        </row>
        <row r="441">
          <cell r="A441">
            <v>58003</v>
          </cell>
          <cell r="B441" t="str">
            <v>HONORARIOS EJEC.POR CONTROL OBLIG.100%</v>
          </cell>
          <cell r="C441">
            <v>3990</v>
          </cell>
          <cell r="D441">
            <v>99407</v>
          </cell>
        </row>
        <row r="443">
          <cell r="B443" t="str">
            <v>TOTAL HONORARIOS EJECUCION</v>
          </cell>
          <cell r="C443">
            <v>5910</v>
          </cell>
          <cell r="D443">
            <v>121487</v>
          </cell>
        </row>
        <row r="445">
          <cell r="B445" t="str">
            <v>MULTAS ADMINISTRATIVAS NO FISCALES</v>
          </cell>
        </row>
        <row r="447">
          <cell r="A447">
            <v>58901</v>
          </cell>
          <cell r="B447" t="str">
            <v>MULTAS INFRACC LEY FED TRAB 98% (325)</v>
          </cell>
          <cell r="C447">
            <v>12352.41</v>
          </cell>
          <cell r="D447">
            <v>43509.18</v>
          </cell>
        </row>
        <row r="448">
          <cell r="A448">
            <v>58902</v>
          </cell>
          <cell r="B448" t="str">
            <v>MULTAS INF REGLAM DE TRAN FED 98% (327)</v>
          </cell>
          <cell r="C448">
            <v>184205.31</v>
          </cell>
          <cell r="D448">
            <v>4726169.0599999996</v>
          </cell>
        </row>
        <row r="449">
          <cell r="A449">
            <v>58903</v>
          </cell>
          <cell r="B449" t="str">
            <v>MULTAS DE LA PROFECO 98% (332)</v>
          </cell>
          <cell r="C449">
            <v>280039.03000000003</v>
          </cell>
          <cell r="D449">
            <v>1686751.23</v>
          </cell>
        </row>
        <row r="450">
          <cell r="A450">
            <v>58904</v>
          </cell>
          <cell r="B450" t="str">
            <v>MULTAS DE VARIAS DEP FED 98% (334)</v>
          </cell>
          <cell r="C450">
            <v>7840</v>
          </cell>
          <cell r="D450">
            <v>85698.06</v>
          </cell>
        </row>
        <row r="451">
          <cell r="A451">
            <v>58905</v>
          </cell>
          <cell r="B451" t="str">
            <v>MULTAS SECOFI 98%</v>
          </cell>
          <cell r="C451">
            <v>187590.31</v>
          </cell>
          <cell r="D451">
            <v>1054903.05</v>
          </cell>
        </row>
        <row r="452">
          <cell r="A452">
            <v>58906</v>
          </cell>
          <cell r="B452" t="str">
            <v>MULTAS PROFEPA 98%</v>
          </cell>
          <cell r="C452">
            <v>3887.27</v>
          </cell>
          <cell r="D452">
            <v>33719.599999999999</v>
          </cell>
        </row>
        <row r="454">
          <cell r="A454" t="str">
            <v xml:space="preserve"> </v>
          </cell>
          <cell r="B454" t="str">
            <v>TOTAL MULTAS ADMINISTRATIVAS NO FISCALES</v>
          </cell>
          <cell r="C454">
            <v>675914.33</v>
          </cell>
          <cell r="D454">
            <v>7630750.1799999978</v>
          </cell>
        </row>
        <row r="456">
          <cell r="A456" t="str">
            <v>INCENTIVOS EN RECAUDACIÓN DE IMPUESTOS FEDERALES</v>
          </cell>
          <cell r="B456" t="str">
            <v>TOTAL DE INCENTIVOS POR RECAUDACION DE IMPUESTOS FEDERALES COORDINADOS</v>
          </cell>
          <cell r="C456">
            <v>13199424.82</v>
          </cell>
          <cell r="D456">
            <v>48215081.229999997</v>
          </cell>
        </row>
        <row r="458">
          <cell r="B458" t="str">
            <v>TOTAL APROVECHAMIENTOS</v>
          </cell>
          <cell r="C458">
            <v>24471815.859999999</v>
          </cell>
          <cell r="D458">
            <v>2899902776.8299999</v>
          </cell>
        </row>
        <row r="459">
          <cell r="C459" t="str">
            <v xml:space="preserve"> </v>
          </cell>
        </row>
        <row r="460">
          <cell r="B460" t="str">
            <v>PARTICIPACION ESTATAL EN  IMPUESTOS FEDERALES COORDINADOS</v>
          </cell>
        </row>
        <row r="462">
          <cell r="B462" t="str">
            <v>PARTICIPACIONES</v>
          </cell>
        </row>
        <row r="464">
          <cell r="A464">
            <v>51300</v>
          </cell>
          <cell r="B464" t="str">
            <v>FONDO DE PART. FEDERALES AÑOS ANTERIORES</v>
          </cell>
          <cell r="C464">
            <v>-108666950</v>
          </cell>
          <cell r="D464">
            <v>-24600209</v>
          </cell>
        </row>
        <row r="465">
          <cell r="A465">
            <v>53400</v>
          </cell>
          <cell r="B465" t="str">
            <v>FONDO GRAL DE PART Y COORD EN DERECHOS</v>
          </cell>
          <cell r="C465">
            <v>1320320609</v>
          </cell>
          <cell r="D465">
            <v>8665588844</v>
          </cell>
        </row>
        <row r="466">
          <cell r="A466">
            <v>53500</v>
          </cell>
          <cell r="B466" t="str">
            <v>IMP ESP S/PROD Y SERV ALC, TAB Y CERVEZA</v>
          </cell>
          <cell r="C466">
            <v>33529745</v>
          </cell>
          <cell r="D466">
            <v>204909939</v>
          </cell>
        </row>
        <row r="467">
          <cell r="A467">
            <v>53501</v>
          </cell>
          <cell r="B467" t="str">
            <v>I.E.P.S. EJERCICIOS ANTERIORES</v>
          </cell>
          <cell r="C467">
            <v>-15116720</v>
          </cell>
          <cell r="D467">
            <v>-16892456</v>
          </cell>
        </row>
        <row r="468">
          <cell r="A468">
            <v>53600</v>
          </cell>
          <cell r="B468" t="str">
            <v>FONDO DE FOMENTO MUNICIPAL</v>
          </cell>
          <cell r="C468">
            <v>16788365</v>
          </cell>
          <cell r="D468">
            <v>110557814</v>
          </cell>
        </row>
        <row r="469">
          <cell r="A469">
            <v>53700</v>
          </cell>
          <cell r="B469" t="str">
            <v>FONDO DE FOMENTO AÑOS ANTERIORES</v>
          </cell>
          <cell r="C469">
            <v>31119</v>
          </cell>
          <cell r="D469">
            <v>1328178</v>
          </cell>
        </row>
        <row r="471">
          <cell r="B471" t="str">
            <v>TOTAL PARTICIPACIONES</v>
          </cell>
          <cell r="C471">
            <v>1246886168</v>
          </cell>
          <cell r="D471">
            <v>8940892110</v>
          </cell>
        </row>
        <row r="473">
          <cell r="B473" t="str">
            <v>IMPUESTO SOBRE AUTOMOVILES NUEVOS (I.S.A.N.)</v>
          </cell>
        </row>
        <row r="475">
          <cell r="A475">
            <v>53802</v>
          </cell>
          <cell r="B475" t="str">
            <v>RECARGOS DE I.S.A.N.</v>
          </cell>
          <cell r="C475">
            <v>27862</v>
          </cell>
          <cell r="D475">
            <v>2386970</v>
          </cell>
        </row>
        <row r="476">
          <cell r="A476">
            <v>53803</v>
          </cell>
          <cell r="B476" t="str">
            <v>SANCIONES ISAN</v>
          </cell>
          <cell r="C476">
            <v>0</v>
          </cell>
          <cell r="D476">
            <v>20339</v>
          </cell>
        </row>
        <row r="477">
          <cell r="A477">
            <v>53809</v>
          </cell>
          <cell r="B477" t="str">
            <v>I.S.A.N. PAGOS PROVISIONALES</v>
          </cell>
          <cell r="C477">
            <v>31682225.359999999</v>
          </cell>
          <cell r="D477">
            <v>245658783.49000001</v>
          </cell>
        </row>
        <row r="478">
          <cell r="A478">
            <v>53810</v>
          </cell>
          <cell r="B478" t="str">
            <v>ACTUALIZACION DE I.S.A.N.</v>
          </cell>
          <cell r="C478">
            <v>956</v>
          </cell>
          <cell r="D478">
            <v>882860</v>
          </cell>
        </row>
        <row r="479">
          <cell r="A479">
            <v>53811</v>
          </cell>
          <cell r="B479" t="str">
            <v>FONDO DE COMPENSACION DEL I.S.A.N.</v>
          </cell>
          <cell r="C479">
            <v>7378775</v>
          </cell>
          <cell r="D479">
            <v>51651425</v>
          </cell>
        </row>
        <row r="480">
          <cell r="A480">
            <v>53812</v>
          </cell>
          <cell r="B480" t="str">
            <v>MULTAS POR AUTOCORRECCION I.S.A.N.</v>
          </cell>
          <cell r="C480">
            <v>0</v>
          </cell>
          <cell r="D480">
            <v>202709</v>
          </cell>
        </row>
        <row r="482">
          <cell r="A482">
            <v>8</v>
          </cell>
          <cell r="B482" t="str">
            <v>TOTAL IMPUESTO SOBRE AUTOMOVILES NUEVOS (I.S.A.N.)</v>
          </cell>
          <cell r="C482">
            <v>39089818.359999999</v>
          </cell>
          <cell r="D482">
            <v>300803086.49000001</v>
          </cell>
        </row>
        <row r="484">
          <cell r="B484" t="str">
            <v>IMPUESTO SOBRE TENENCIA</v>
          </cell>
        </row>
        <row r="486">
          <cell r="A486">
            <v>55800</v>
          </cell>
          <cell r="B486" t="str">
            <v>IMPUESTO S/TENENCIA O USO DE VEHICULOS</v>
          </cell>
          <cell r="C486">
            <v>41933785.460000001</v>
          </cell>
          <cell r="D486">
            <v>1037376838.61</v>
          </cell>
        </row>
        <row r="487">
          <cell r="A487">
            <v>55801</v>
          </cell>
          <cell r="B487" t="str">
            <v>IMPUESTO S/TENENCIA, MOTOCICLETAS</v>
          </cell>
          <cell r="C487">
            <v>354453</v>
          </cell>
          <cell r="D487">
            <v>5302650.16</v>
          </cell>
        </row>
        <row r="488">
          <cell r="A488">
            <v>55900</v>
          </cell>
          <cell r="B488" t="str">
            <v>RECARGOS Y ACT DE IMP S/TENENCIA DE VEH</v>
          </cell>
          <cell r="C488">
            <v>2850151.04</v>
          </cell>
          <cell r="D488">
            <v>20772264.57</v>
          </cell>
        </row>
        <row r="489">
          <cell r="A489">
            <v>55901</v>
          </cell>
          <cell r="B489" t="str">
            <v>RECARGOS Y ACT DE IMP S/TEN DE MOTOS</v>
          </cell>
          <cell r="C489">
            <v>16386.060000000001</v>
          </cell>
          <cell r="D489">
            <v>160161.32</v>
          </cell>
        </row>
        <row r="490">
          <cell r="A490">
            <v>57100</v>
          </cell>
          <cell r="B490" t="str">
            <v>DEVOLUCION IMPUESTOS SOBRE TENENCIA</v>
          </cell>
          <cell r="C490">
            <v>0</v>
          </cell>
          <cell r="D490">
            <v>-4466624.08</v>
          </cell>
        </row>
        <row r="491">
          <cell r="A491">
            <v>57101</v>
          </cell>
          <cell r="B491" t="str">
            <v>ACT.E INTS.POR DEV.IMP.S/TENENCIA</v>
          </cell>
          <cell r="C491">
            <v>0</v>
          </cell>
          <cell r="D491">
            <v>-2012939.06</v>
          </cell>
        </row>
        <row r="493">
          <cell r="A493">
            <v>9</v>
          </cell>
          <cell r="B493" t="str">
            <v>TOTAL IMPUESTO SOBRE TENENCIA</v>
          </cell>
          <cell r="C493">
            <v>45154775.560000002</v>
          </cell>
          <cell r="D493">
            <v>1057132351.5200001</v>
          </cell>
        </row>
        <row r="495">
          <cell r="B495" t="str">
            <v>INSCRIPCION VEHICULOS EXTRANJEROS</v>
          </cell>
        </row>
        <row r="497">
          <cell r="A497">
            <v>57001</v>
          </cell>
          <cell r="B497" t="str">
            <v>DEV.INSCR.VEH.EXTRANJEROS</v>
          </cell>
          <cell r="C497">
            <v>0</v>
          </cell>
          <cell r="D497">
            <v>-78850</v>
          </cell>
        </row>
        <row r="498">
          <cell r="A498">
            <v>57002</v>
          </cell>
          <cell r="B498" t="str">
            <v>ACT.E INTS.POR DEV.INSCR.VEH.EXTRANJEROS</v>
          </cell>
          <cell r="C498">
            <v>0</v>
          </cell>
          <cell r="D498">
            <v>-4432.07</v>
          </cell>
        </row>
        <row r="500">
          <cell r="B500" t="str">
            <v>TOTAL INSCRIPCION VEHICULOS EXTRANJEROS</v>
          </cell>
          <cell r="C500">
            <v>0</v>
          </cell>
          <cell r="D500">
            <v>-83282.070000000007</v>
          </cell>
        </row>
        <row r="502">
          <cell r="B502" t="str">
            <v>PERMISOS DE PESCA</v>
          </cell>
        </row>
        <row r="504">
          <cell r="A504">
            <v>57301</v>
          </cell>
          <cell r="B504" t="str">
            <v>PERMISOS PARA PESCA DEPORTIVA</v>
          </cell>
          <cell r="C504">
            <v>25841</v>
          </cell>
          <cell r="D504">
            <v>297202</v>
          </cell>
        </row>
        <row r="506">
          <cell r="B506" t="str">
            <v>TOTAL PERMISOS DE PESCA</v>
          </cell>
          <cell r="C506">
            <v>25841</v>
          </cell>
          <cell r="D506">
            <v>297202</v>
          </cell>
        </row>
        <row r="508">
          <cell r="B508" t="str">
            <v>TOTAL PARTICIPACIONES</v>
          </cell>
          <cell r="C508">
            <v>1331156602.9200001</v>
          </cell>
          <cell r="D508">
            <v>10299041467.940001</v>
          </cell>
        </row>
        <row r="510">
          <cell r="B510" t="str">
            <v>APORTACIONES FEDERALES</v>
          </cell>
        </row>
        <row r="512">
          <cell r="B512" t="str">
            <v>RAMO 39</v>
          </cell>
        </row>
        <row r="514">
          <cell r="A514">
            <v>59101</v>
          </cell>
          <cell r="B514" t="str">
            <v>FORTALECIMIENTO A ENTIDADES FEDERATIVAS</v>
          </cell>
          <cell r="C514">
            <v>85807644</v>
          </cell>
          <cell r="D514">
            <v>600653508</v>
          </cell>
        </row>
        <row r="517">
          <cell r="A517">
            <v>10</v>
          </cell>
          <cell r="B517" t="str">
            <v>TOTAL RAMO 39</v>
          </cell>
          <cell r="C517">
            <v>85807644</v>
          </cell>
          <cell r="D517">
            <v>600653508</v>
          </cell>
        </row>
        <row r="519">
          <cell r="B519" t="str">
            <v>RAMO 33</v>
          </cell>
        </row>
        <row r="521">
          <cell r="A521">
            <v>59201</v>
          </cell>
          <cell r="B521" t="str">
            <v>EDUCACION BASICA Y NORMAL</v>
          </cell>
          <cell r="C521">
            <v>755678587.23000002</v>
          </cell>
          <cell r="D521">
            <v>3384938367.23</v>
          </cell>
        </row>
        <row r="522">
          <cell r="A522">
            <v>59202</v>
          </cell>
          <cell r="B522" t="str">
            <v>ALTA CARGA EDUCATIVA</v>
          </cell>
          <cell r="C522">
            <v>42511250</v>
          </cell>
          <cell r="D522">
            <v>297578750</v>
          </cell>
        </row>
        <row r="523">
          <cell r="A523">
            <v>59203</v>
          </cell>
          <cell r="B523" t="str">
            <v>SERVICIOS DE SALUD</v>
          </cell>
          <cell r="C523">
            <v>86844626.469999999</v>
          </cell>
          <cell r="D523">
            <v>599610456.89999998</v>
          </cell>
        </row>
        <row r="524">
          <cell r="A524">
            <v>59204</v>
          </cell>
          <cell r="B524" t="str">
            <v>INFRAESTRUCTURA SOCIAL ESTATAL (FISE)</v>
          </cell>
          <cell r="C524">
            <v>3320978</v>
          </cell>
          <cell r="D524">
            <v>23246846</v>
          </cell>
        </row>
        <row r="525">
          <cell r="A525">
            <v>59205</v>
          </cell>
          <cell r="B525" t="str">
            <v>INFRAESTRUCTURA SOCIAL MUNICIPAL (FISM)</v>
          </cell>
          <cell r="C525">
            <v>24079827</v>
          </cell>
          <cell r="D525">
            <v>168558789</v>
          </cell>
        </row>
        <row r="526">
          <cell r="A526">
            <v>59206</v>
          </cell>
          <cell r="B526" t="str">
            <v>FORTALECIMIENTO DE LOS MUN. (FORTAMUN)</v>
          </cell>
          <cell r="C526">
            <v>96258830</v>
          </cell>
          <cell r="D526">
            <v>673811810</v>
          </cell>
        </row>
        <row r="527">
          <cell r="A527">
            <v>59207</v>
          </cell>
          <cell r="B527" t="str">
            <v>ASISTENCIA SOCIAL</v>
          </cell>
          <cell r="C527">
            <v>5790962</v>
          </cell>
          <cell r="D527">
            <v>57346039</v>
          </cell>
        </row>
        <row r="528">
          <cell r="A528">
            <v>59208</v>
          </cell>
          <cell r="B528" t="str">
            <v>INFRAESTRUCTURA EDUCATIVA BASICA</v>
          </cell>
          <cell r="C528">
            <v>10379174</v>
          </cell>
          <cell r="D528">
            <v>72654219</v>
          </cell>
        </row>
        <row r="529">
          <cell r="A529">
            <v>59209</v>
          </cell>
          <cell r="B529" t="str">
            <v>INFRAESTRUCTURA EDUCATIVA SUPERIOR</v>
          </cell>
          <cell r="C529">
            <v>4509983</v>
          </cell>
          <cell r="D529">
            <v>31569885</v>
          </cell>
        </row>
        <row r="530">
          <cell r="A530">
            <v>59210</v>
          </cell>
          <cell r="B530" t="str">
            <v>EDUCACION TECNOLOGICA (FAETA)</v>
          </cell>
          <cell r="C530">
            <v>13085905</v>
          </cell>
          <cell r="D530">
            <v>62310114</v>
          </cell>
        </row>
        <row r="531">
          <cell r="A531">
            <v>59212</v>
          </cell>
          <cell r="B531" t="str">
            <v>SEGURIDAD PUBLICA</v>
          </cell>
          <cell r="C531">
            <v>19476267</v>
          </cell>
          <cell r="D531">
            <v>134720966</v>
          </cell>
        </row>
        <row r="532">
          <cell r="A532">
            <v>59213</v>
          </cell>
          <cell r="B532" t="str">
            <v>APORT. FEDERALES CARRERA MAGISTERIAL</v>
          </cell>
          <cell r="C532">
            <v>62086669.770000003</v>
          </cell>
          <cell r="D532">
            <v>303746198.89999998</v>
          </cell>
        </row>
        <row r="534">
          <cell r="B534" t="str">
            <v>TOTAL RAMO 33</v>
          </cell>
          <cell r="C534">
            <v>1124023059.47</v>
          </cell>
          <cell r="D534">
            <v>5810092441.0299997</v>
          </cell>
        </row>
        <row r="536">
          <cell r="B536" t="str">
            <v>U.A.N.L.</v>
          </cell>
          <cell r="D536" t="str">
            <v xml:space="preserve"> </v>
          </cell>
        </row>
        <row r="538">
          <cell r="A538">
            <v>59301</v>
          </cell>
          <cell r="B538" t="str">
            <v>UNIVERSIDAD AUTONOMA DE N.L. (UANL)</v>
          </cell>
          <cell r="C538">
            <v>125484622</v>
          </cell>
          <cell r="D538">
            <v>1798822221.4100001</v>
          </cell>
        </row>
        <row r="540">
          <cell r="A540">
            <v>11</v>
          </cell>
          <cell r="B540" t="str">
            <v>TOTAL U.A.N.L.</v>
          </cell>
          <cell r="C540">
            <v>125484622</v>
          </cell>
          <cell r="D540">
            <v>1798822221.4100001</v>
          </cell>
        </row>
        <row r="542">
          <cell r="B542" t="str">
            <v>FIDEICOMISO PARA LA INFRESTRUCTURA DE LOS ESTADOS (F.I.E.S.)</v>
          </cell>
        </row>
        <row r="544">
          <cell r="A544">
            <v>59315</v>
          </cell>
          <cell r="B544" t="str">
            <v>FIDEICOMISO INFRAESTRUCTURA DE LOS EDOS.</v>
          </cell>
          <cell r="C544">
            <v>0</v>
          </cell>
          <cell r="D544">
            <v>234145913</v>
          </cell>
        </row>
        <row r="545">
          <cell r="A545">
            <v>59317</v>
          </cell>
          <cell r="B545" t="str">
            <v>FIDEICOMISO INFRA. DE LOS EDOS. PTE. AÑO</v>
          </cell>
          <cell r="C545">
            <v>0</v>
          </cell>
          <cell r="D545">
            <v>2012196</v>
          </cell>
        </row>
        <row r="547">
          <cell r="A547" t="str">
            <v>FIDEICOMISO PARA LA INFRAESTRUCTURA DE LOS ESTADOS  (FIES)</v>
          </cell>
          <cell r="B547" t="str">
            <v>TOTAL FIDEICOMISO PARA LA INFRESTRUCTURA DE LOS ESTADOS (F.I.E.S.)</v>
          </cell>
          <cell r="C547">
            <v>0</v>
          </cell>
          <cell r="D547">
            <v>236158109</v>
          </cell>
        </row>
        <row r="549">
          <cell r="A549">
            <v>59302</v>
          </cell>
          <cell r="B549" t="str">
            <v>APORTACIONES DIVERSAS</v>
          </cell>
          <cell r="C549" t="str">
            <v xml:space="preserve"> </v>
          </cell>
          <cell r="D549" t="str">
            <v xml:space="preserve"> </v>
          </cell>
        </row>
        <row r="551">
          <cell r="B551" t="str">
            <v>PROGRAMA PARA EL DESARROLLO IND. SOFTWARE</v>
          </cell>
          <cell r="C551">
            <v>0</v>
          </cell>
          <cell r="D551">
            <v>45000000</v>
          </cell>
        </row>
        <row r="552">
          <cell r="B552" t="str">
            <v>CONADE</v>
          </cell>
          <cell r="C552">
            <v>5000000</v>
          </cell>
          <cell r="D552">
            <v>5000000</v>
          </cell>
        </row>
        <row r="553">
          <cell r="B553" t="str">
            <v>PROGRAMA P/FISCALIZACION DEL GASTO FEDERALIZADO</v>
          </cell>
          <cell r="C553">
            <v>363893</v>
          </cell>
          <cell r="D553">
            <v>41328534.859999999</v>
          </cell>
        </row>
        <row r="554">
          <cell r="B554" t="str">
            <v>SECRETARIA TURISMO</v>
          </cell>
          <cell r="C554">
            <v>2000000</v>
          </cell>
          <cell r="D554">
            <v>4000000</v>
          </cell>
        </row>
        <row r="556">
          <cell r="B556" t="str">
            <v>TOTAL APORTACIONES DIVERSAS</v>
          </cell>
          <cell r="C556">
            <v>7363893</v>
          </cell>
          <cell r="D556">
            <v>95328534.859999999</v>
          </cell>
        </row>
        <row r="558">
          <cell r="B558" t="str">
            <v>OTRAS APORTACIONES</v>
          </cell>
        </row>
        <row r="560">
          <cell r="A560">
            <v>59304</v>
          </cell>
          <cell r="B560" t="str">
            <v>CONAGUA</v>
          </cell>
          <cell r="C560">
            <v>7091000</v>
          </cell>
          <cell r="D560">
            <v>92868781</v>
          </cell>
        </row>
        <row r="561">
          <cell r="A561">
            <v>59305</v>
          </cell>
          <cell r="B561" t="str">
            <v>CAPUFE</v>
          </cell>
          <cell r="C561">
            <v>242731.21</v>
          </cell>
          <cell r="D561">
            <v>1683486.67</v>
          </cell>
        </row>
        <row r="562">
          <cell r="A562">
            <v>59306</v>
          </cell>
          <cell r="B562" t="str">
            <v>BECAS PROBECAT</v>
          </cell>
          <cell r="C562">
            <v>6407186.6900000004</v>
          </cell>
          <cell r="D562">
            <v>14647359.52</v>
          </cell>
        </row>
        <row r="563">
          <cell r="A563">
            <v>59307</v>
          </cell>
          <cell r="B563" t="str">
            <v>BECAS PROFSNE</v>
          </cell>
          <cell r="C563">
            <v>1116980.8799999999</v>
          </cell>
          <cell r="D563">
            <v>12436583.050000001</v>
          </cell>
        </row>
        <row r="564">
          <cell r="A564">
            <v>59309</v>
          </cell>
          <cell r="B564" t="str">
            <v>ALIM.REOS FEDERALES(SOCORRO DE LEY)</v>
          </cell>
          <cell r="C564">
            <v>1537585</v>
          </cell>
          <cell r="D564">
            <v>11335865</v>
          </cell>
        </row>
        <row r="566">
          <cell r="B566" t="str">
            <v>TOTAL OTRAS APORTACIONES</v>
          </cell>
          <cell r="C566">
            <v>16395483.780000001</v>
          </cell>
          <cell r="D566">
            <v>132972075.23999999</v>
          </cell>
        </row>
        <row r="568">
          <cell r="B568" t="str">
            <v>DEVOLUCION DE APORTACIONES FEDERALES</v>
          </cell>
        </row>
        <row r="570">
          <cell r="A570">
            <v>59400</v>
          </cell>
          <cell r="B570" t="str">
            <v>DEVOLUCION DE APORTACIONES FEDERALES</v>
          </cell>
          <cell r="C570">
            <v>0</v>
          </cell>
          <cell r="D570">
            <v>-3772323.37</v>
          </cell>
        </row>
        <row r="572">
          <cell r="B572" t="str">
            <v>TOTAL DEVOLUCION DE APORTACIONES FEDERALES</v>
          </cell>
          <cell r="C572">
            <v>0</v>
          </cell>
          <cell r="D572">
            <v>-3772323.37</v>
          </cell>
        </row>
        <row r="575">
          <cell r="B575" t="str">
            <v>TOTAL APORTACIONES FEDERALES</v>
          </cell>
          <cell r="C575">
            <v>1359074702.25</v>
          </cell>
          <cell r="D575">
            <v>8670254566.1700001</v>
          </cell>
        </row>
        <row r="577">
          <cell r="B577" t="str">
            <v>TOTAL INGRESOS PRESUPUESTALES</v>
          </cell>
          <cell r="C577">
            <v>2690231305.1700001</v>
          </cell>
          <cell r="D577">
            <v>18969296034.110001</v>
          </cell>
        </row>
        <row r="579">
          <cell r="B579" t="str">
            <v>ANTICIPO PARTICIPACIONES INGRESOS FEDERALES CONVENIO DE COORD.</v>
          </cell>
        </row>
        <row r="581">
          <cell r="A581">
            <v>70200</v>
          </cell>
          <cell r="B581" t="str">
            <v>ANTICIPOS DE PART. PARA EL EDO. Y MPIOS.</v>
          </cell>
          <cell r="C581">
            <v>-77926073</v>
          </cell>
          <cell r="D581">
            <v>1394439479</v>
          </cell>
        </row>
        <row r="582">
          <cell r="A582">
            <v>77602</v>
          </cell>
          <cell r="B582" t="str">
            <v>RECARGOS ISR 25%</v>
          </cell>
          <cell r="C582">
            <v>0</v>
          </cell>
          <cell r="D582">
            <v>0</v>
          </cell>
        </row>
        <row r="583">
          <cell r="A583">
            <v>77604</v>
          </cell>
          <cell r="B583" t="str">
            <v>INTERESES POR PLAZO (2%)</v>
          </cell>
          <cell r="C583">
            <v>-1.78</v>
          </cell>
          <cell r="D583">
            <v>4.6900000000000004</v>
          </cell>
        </row>
        <row r="584">
          <cell r="A584">
            <v>77610</v>
          </cell>
          <cell r="B584" t="str">
            <v>INT.POR PLAZO CREDITOS FISCALIZACION 25%</v>
          </cell>
          <cell r="C584">
            <v>-117.15</v>
          </cell>
          <cell r="D584">
            <v>123.98</v>
          </cell>
        </row>
        <row r="585">
          <cell r="A585">
            <v>77611</v>
          </cell>
          <cell r="B585" t="str">
            <v>REC.POR MORA CREDITOS FISCALIZACION 25%</v>
          </cell>
          <cell r="C585">
            <v>20.56</v>
          </cell>
          <cell r="D585">
            <v>20.56</v>
          </cell>
        </row>
        <row r="586">
          <cell r="A586">
            <v>77902</v>
          </cell>
          <cell r="B586" t="str">
            <v>ACTUALIZACION ISR 25%</v>
          </cell>
          <cell r="C586">
            <v>0</v>
          </cell>
          <cell r="D586">
            <v>0</v>
          </cell>
        </row>
        <row r="587">
          <cell r="A587">
            <v>78901</v>
          </cell>
          <cell r="B587" t="str">
            <v>MULTAS INFRACC LEY FED TRAB 2% (325)</v>
          </cell>
          <cell r="C587">
            <v>181.35</v>
          </cell>
          <cell r="D587">
            <v>252.09</v>
          </cell>
        </row>
        <row r="588">
          <cell r="A588">
            <v>78902</v>
          </cell>
          <cell r="B588" t="str">
            <v>MULTAS INFRACC REG TRAN FED 2% (327)</v>
          </cell>
          <cell r="C588">
            <v>393.59</v>
          </cell>
          <cell r="D588">
            <v>3759.29</v>
          </cell>
        </row>
        <row r="589">
          <cell r="A589">
            <v>78903</v>
          </cell>
          <cell r="B589" t="str">
            <v>MULTAS DE LA PROFECO 2% (332)</v>
          </cell>
          <cell r="C589">
            <v>1030.21</v>
          </cell>
          <cell r="D589">
            <v>5715.08</v>
          </cell>
        </row>
        <row r="590">
          <cell r="A590">
            <v>78904</v>
          </cell>
          <cell r="B590" t="str">
            <v>MULTAS DE VARIAS DEP FED 2% (334)</v>
          </cell>
          <cell r="C590">
            <v>-520</v>
          </cell>
          <cell r="D590">
            <v>160</v>
          </cell>
        </row>
        <row r="591">
          <cell r="A591">
            <v>78905</v>
          </cell>
          <cell r="B591" t="str">
            <v>MULTAS SECOFI 2%</v>
          </cell>
          <cell r="C591">
            <v>-3416.57</v>
          </cell>
          <cell r="D591">
            <v>3828.37</v>
          </cell>
        </row>
        <row r="592">
          <cell r="A592">
            <v>78906</v>
          </cell>
          <cell r="B592" t="str">
            <v>MULTAS PROFEPA 2%</v>
          </cell>
          <cell r="C592">
            <v>-267.77</v>
          </cell>
          <cell r="D592">
            <v>79.33</v>
          </cell>
        </row>
        <row r="594">
          <cell r="B594" t="str">
            <v>TOTAL ANTICIPO DE PARTICIPACIONES FEDERALES</v>
          </cell>
          <cell r="C594">
            <v>-77928770.560000002</v>
          </cell>
          <cell r="D594">
            <v>1394453422.3899996</v>
          </cell>
        </row>
        <row r="597">
          <cell r="B597" t="str">
            <v>TOTAL PRESUPUESTAL</v>
          </cell>
          <cell r="C597">
            <v>2944486062.9200006</v>
          </cell>
          <cell r="D597">
            <v>23453985394.640003</v>
          </cell>
        </row>
        <row r="599">
          <cell r="B599" t="str">
            <v>TOTAL NO PRESUPUESTAL</v>
          </cell>
          <cell r="C599">
            <v>-77928770.560000002</v>
          </cell>
          <cell r="D599">
            <v>1394453422.3899996</v>
          </cell>
        </row>
        <row r="601">
          <cell r="B601" t="str">
            <v>TOTAL GENERAL</v>
          </cell>
          <cell r="C601">
            <v>2866557292.3600006</v>
          </cell>
          <cell r="D601">
            <v>24848438817.030003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INGRESOS POR CONCEPTO ORIG"/>
      <sheetName val="(INFORMATICA)"/>
    </sheetNames>
    <sheetDataSet>
      <sheetData sheetId="0"/>
      <sheetData sheetId="1">
        <row r="1">
          <cell r="A1" t="str">
            <v>Gobierno del Estado de Nuevo León</v>
          </cell>
        </row>
        <row r="2">
          <cell r="A2" t="str">
            <v>Secretaría de Finanzas y Tesorería General del Estado</v>
          </cell>
        </row>
        <row r="3">
          <cell r="A3" t="str">
            <v>Subsecretaría de Egresos</v>
          </cell>
        </row>
        <row r="4">
          <cell r="A4" t="str">
            <v>Dirección de Contabilidad y Cuenta Pública</v>
          </cell>
        </row>
        <row r="5">
          <cell r="A5" t="str">
            <v>Estado de Ingresos del 1o. de Enero al 31 de Julio del 2006</v>
          </cell>
        </row>
        <row r="7">
          <cell r="A7" t="str">
            <v>Cifras en pesos</v>
          </cell>
        </row>
        <row r="8">
          <cell r="A8" t="str">
            <v xml:space="preserve">Numero </v>
          </cell>
          <cell r="C8" t="str">
            <v>Recaudación</v>
          </cell>
        </row>
        <row r="9">
          <cell r="A9" t="str">
            <v>de Cuenta</v>
          </cell>
          <cell r="B9" t="str">
            <v>Concepto</v>
          </cell>
          <cell r="C9" t="str">
            <v>Mensual</v>
          </cell>
          <cell r="D9" t="str">
            <v>Acumulada</v>
          </cell>
        </row>
        <row r="11">
          <cell r="B11" t="str">
            <v>I  M  P  U  E  S  T  O  S</v>
          </cell>
        </row>
        <row r="13">
          <cell r="B13" t="str">
            <v>IMPUESTO SOBRE NOMINAS</v>
          </cell>
          <cell r="C13" t="str">
            <v xml:space="preserve"> </v>
          </cell>
        </row>
        <row r="15">
          <cell r="A15">
            <v>12500</v>
          </cell>
          <cell r="B15" t="str">
            <v>S O B R E   N O M I N A S</v>
          </cell>
          <cell r="C15">
            <v>148394406.55000001</v>
          </cell>
          <cell r="D15">
            <v>1114849856.0699999</v>
          </cell>
        </row>
        <row r="16">
          <cell r="A16">
            <v>12501</v>
          </cell>
          <cell r="B16" t="str">
            <v>CONVENIOS DE NOMINAS</v>
          </cell>
          <cell r="C16">
            <v>0</v>
          </cell>
          <cell r="D16">
            <v>79628.17</v>
          </cell>
        </row>
        <row r="17">
          <cell r="A17">
            <v>12502</v>
          </cell>
          <cell r="B17" t="str">
            <v>I.S.N. ACTOS DE FISCALIZACION</v>
          </cell>
          <cell r="C17">
            <v>158846.57999999999</v>
          </cell>
          <cell r="D17">
            <v>1783729.33</v>
          </cell>
        </row>
        <row r="18">
          <cell r="A18">
            <v>12503</v>
          </cell>
          <cell r="B18" t="str">
            <v>ACTUALIZACION DE ISN ACTOS FISCALIZACION</v>
          </cell>
          <cell r="C18">
            <v>12886</v>
          </cell>
          <cell r="D18">
            <v>100635.76</v>
          </cell>
        </row>
        <row r="19">
          <cell r="A19">
            <v>12504</v>
          </cell>
          <cell r="B19" t="str">
            <v>ACTUALIZACION DE I.S.N.</v>
          </cell>
          <cell r="C19">
            <v>118205.33</v>
          </cell>
          <cell r="D19">
            <v>686072.66</v>
          </cell>
        </row>
        <row r="20">
          <cell r="A20">
            <v>13001</v>
          </cell>
          <cell r="B20" t="str">
            <v>DEV.IMPTO.SOBRE NOMINA</v>
          </cell>
          <cell r="C20">
            <v>0</v>
          </cell>
          <cell r="D20">
            <v>-1373.97</v>
          </cell>
        </row>
        <row r="21">
          <cell r="A21">
            <v>13004</v>
          </cell>
          <cell r="B21" t="str">
            <v>ACT.E INTS.POR DEV.IMP.S/NOMINA</v>
          </cell>
          <cell r="C21">
            <v>0</v>
          </cell>
          <cell r="D21">
            <v>-216.35</v>
          </cell>
        </row>
        <row r="23">
          <cell r="A23" t="str">
            <v>SOBRE NÓMINAS</v>
          </cell>
          <cell r="B23" t="str">
            <v>TOTAL IMPUESTO SOBRE NOMINAS</v>
          </cell>
          <cell r="C23">
            <v>148684344.46000004</v>
          </cell>
          <cell r="D23">
            <v>1117498331.6700001</v>
          </cell>
        </row>
        <row r="25">
          <cell r="B25" t="str">
            <v>IMPUESTO SOBRE HOSPEDAJE</v>
          </cell>
        </row>
        <row r="26">
          <cell r="C26" t="str">
            <v xml:space="preserve"> </v>
          </cell>
        </row>
        <row r="27">
          <cell r="A27">
            <v>12600</v>
          </cell>
          <cell r="B27" t="str">
            <v>IMPUESTO SOBRE HOSPEDAJE</v>
          </cell>
          <cell r="C27">
            <v>2705333.82</v>
          </cell>
          <cell r="D27">
            <v>18896850.920000002</v>
          </cell>
        </row>
        <row r="28">
          <cell r="A28">
            <v>12603</v>
          </cell>
          <cell r="B28" t="str">
            <v>ACTUALIZACION IMP.SOBRE HOSPEDAJE</v>
          </cell>
          <cell r="C28">
            <v>132.41</v>
          </cell>
          <cell r="D28">
            <v>3522.9</v>
          </cell>
        </row>
        <row r="30">
          <cell r="A30" t="str">
            <v>SOBRE HOSPEDAJE</v>
          </cell>
          <cell r="B30" t="str">
            <v>TOTAL IMPUESTO SOBRE HOSPEDAJE</v>
          </cell>
          <cell r="C30">
            <v>2705466.23</v>
          </cell>
          <cell r="D30">
            <v>18900373.82</v>
          </cell>
        </row>
        <row r="32">
          <cell r="B32" t="str">
            <v>IMPUESTO POR OBTENCION DE PREMIOS</v>
          </cell>
        </row>
        <row r="34">
          <cell r="A34">
            <v>12700</v>
          </cell>
          <cell r="B34" t="str">
            <v>IMPUESTO POR OBTENCION DE PREMIOS</v>
          </cell>
          <cell r="C34">
            <v>2492998.09</v>
          </cell>
          <cell r="D34">
            <v>9662222.9000000004</v>
          </cell>
        </row>
        <row r="36">
          <cell r="A36" t="str">
            <v>POR OBTENCIÓN DE PREMIOS</v>
          </cell>
          <cell r="B36" t="str">
            <v>TOTAL IMPUESTO POR OBTENCION DE PREMIOS</v>
          </cell>
          <cell r="C36">
            <v>2492998.09</v>
          </cell>
          <cell r="D36">
            <v>9662222.9000000004</v>
          </cell>
        </row>
        <row r="38">
          <cell r="B38" t="str">
            <v xml:space="preserve">IMPUESTO SOBRE TRANSMISION DE PROPIEDAD DE VEHICULOS AUTOMOTORES USADOS </v>
          </cell>
        </row>
        <row r="40">
          <cell r="A40">
            <v>12900</v>
          </cell>
          <cell r="B40" t="str">
            <v>IMP.SOBRE TRANS.DE PROP.DE VEH.AUT.USADO</v>
          </cell>
          <cell r="C40">
            <v>12771062.25</v>
          </cell>
          <cell r="D40">
            <v>106896863.73</v>
          </cell>
        </row>
        <row r="41">
          <cell r="A41">
            <v>12901</v>
          </cell>
          <cell r="B41" t="str">
            <v>IMP.DE TRANSM.POR REQUERIMIENTO</v>
          </cell>
          <cell r="C41">
            <v>0</v>
          </cell>
          <cell r="D41">
            <v>1047.48</v>
          </cell>
        </row>
        <row r="42">
          <cell r="A42">
            <v>13005</v>
          </cell>
          <cell r="B42" t="str">
            <v>ACT.E INTS.POR DEV.IMP.S/TRANS.VEH.USADO</v>
          </cell>
          <cell r="C42">
            <v>0</v>
          </cell>
          <cell r="D42">
            <v>-369.6</v>
          </cell>
        </row>
        <row r="43">
          <cell r="A43">
            <v>13010</v>
          </cell>
          <cell r="B43" t="str">
            <v>DEV.IMP.S/TRANS.PROP.VEH.USADOS</v>
          </cell>
          <cell r="C43">
            <v>0</v>
          </cell>
          <cell r="D43">
            <v>-34170.800000000003</v>
          </cell>
        </row>
        <row r="45">
          <cell r="A45" t="str">
            <v>SOBRE TRANSMISIÓN DE PROPIEDAD DE VEHÍCULOS AUTOMOTORES USADOS</v>
          </cell>
          <cell r="B45" t="str">
            <v xml:space="preserve">TOTAL IMPUESTO SOBRE TRANSMISION DE PROPIEDAD DE VEHICULOS AUTOMOTORES USADOS </v>
          </cell>
          <cell r="C45">
            <v>12771062.25</v>
          </cell>
          <cell r="D45">
            <v>106863370.81000002</v>
          </cell>
        </row>
        <row r="47">
          <cell r="B47" t="str">
            <v>TOTAL IMPUESTOS</v>
          </cell>
          <cell r="C47">
            <v>166653871.03000003</v>
          </cell>
          <cell r="D47">
            <v>1252924299.2</v>
          </cell>
        </row>
        <row r="49">
          <cell r="B49" t="str">
            <v>D  E  R  E  C  H  O  S</v>
          </cell>
        </row>
        <row r="51">
          <cell r="B51" t="str">
            <v>SECRETARIA DE EDUCACION</v>
          </cell>
        </row>
        <row r="53">
          <cell r="A53">
            <v>20201</v>
          </cell>
          <cell r="B53" t="str">
            <v>SERVICIOS DE CERTIFICACION DE FIRMAS</v>
          </cell>
          <cell r="C53">
            <v>24910</v>
          </cell>
          <cell r="D53">
            <v>33488</v>
          </cell>
        </row>
        <row r="54">
          <cell r="A54">
            <v>20202</v>
          </cell>
          <cell r="B54" t="str">
            <v>EXPEDICION DE CERTIFICADOS DE PRIMARIA</v>
          </cell>
          <cell r="C54">
            <v>18384</v>
          </cell>
          <cell r="D54">
            <v>89544</v>
          </cell>
        </row>
        <row r="55">
          <cell r="A55">
            <v>20203</v>
          </cell>
          <cell r="B55" t="str">
            <v>EXPEDICION DE CERTIFICADOS DE SECUNDARIA</v>
          </cell>
          <cell r="C55">
            <v>32970</v>
          </cell>
          <cell r="D55">
            <v>191102.64</v>
          </cell>
        </row>
        <row r="56">
          <cell r="A56">
            <v>20204</v>
          </cell>
          <cell r="B56" t="str">
            <v>EXPEDICION DE OTROS CERTIFICADOS</v>
          </cell>
          <cell r="C56">
            <v>27773</v>
          </cell>
          <cell r="D56">
            <v>44080</v>
          </cell>
        </row>
        <row r="57">
          <cell r="A57">
            <v>20205</v>
          </cell>
          <cell r="B57" t="str">
            <v>LEGALIZACION DE CERTIFICADOS Y TITULOS</v>
          </cell>
          <cell r="C57">
            <v>1062358.5</v>
          </cell>
          <cell r="D57">
            <v>5589058.5</v>
          </cell>
        </row>
        <row r="58">
          <cell r="A58">
            <v>20207</v>
          </cell>
          <cell r="B58" t="str">
            <v>OTROS SERVICIOS DE EDUCACION</v>
          </cell>
          <cell r="C58">
            <v>98699</v>
          </cell>
          <cell r="D58">
            <v>650293</v>
          </cell>
        </row>
        <row r="59">
          <cell r="A59">
            <v>20208</v>
          </cell>
          <cell r="B59" t="str">
            <v>SUBSIDIOS SERVICIOS DE EDUCACION</v>
          </cell>
          <cell r="C59">
            <v>-30616</v>
          </cell>
          <cell r="D59">
            <v>-272449</v>
          </cell>
        </row>
        <row r="61">
          <cell r="A61" t="str">
            <v>SERVICIOS PRESTADOS POR LA SECRETARÍA DE EDUCACIÓN</v>
          </cell>
          <cell r="B61" t="str">
            <v>TOTAL SERVICIOS PRESTADOS POR LA SECRETARIA DE EDUCACION</v>
          </cell>
          <cell r="C61">
            <v>1234478.5</v>
          </cell>
          <cell r="D61">
            <v>6325117.1399999997</v>
          </cell>
        </row>
        <row r="63">
          <cell r="B63" t="str">
            <v>SECRETARIA DE SEGURIDAD PUBLICA</v>
          </cell>
        </row>
        <row r="65">
          <cell r="A65">
            <v>20300</v>
          </cell>
          <cell r="B65" t="str">
            <v>SERVICIOS DE VIGILANCIA</v>
          </cell>
          <cell r="C65">
            <v>87927.27</v>
          </cell>
          <cell r="D65">
            <v>876262.61</v>
          </cell>
        </row>
        <row r="67">
          <cell r="A67" t="str">
            <v>POR SERVICIOS PRESTADOS POR DIVERSAS DEPENDENCIAS</v>
          </cell>
          <cell r="B67" t="str">
            <v>TOTAL SERVICIOS PRESTADOS POR SECRETARIA DE SEGURIDAD PUBLICA</v>
          </cell>
          <cell r="C67">
            <v>87927.27</v>
          </cell>
          <cell r="D67">
            <v>876262.61</v>
          </cell>
        </row>
        <row r="69">
          <cell r="B69" t="str">
            <v>SECRETARIA DE FINANZAS Y TESORERIA GENERAL DEL ESTADO</v>
          </cell>
        </row>
        <row r="71">
          <cell r="B71" t="str">
            <v xml:space="preserve">SERVICIOS CATASTRALES </v>
          </cell>
        </row>
        <row r="73">
          <cell r="A73">
            <v>20410</v>
          </cell>
          <cell r="B73" t="str">
            <v>CAMBIO DE PROYECTO DE CONSTRUCCION</v>
          </cell>
          <cell r="C73">
            <v>1416</v>
          </cell>
          <cell r="D73">
            <v>34426</v>
          </cell>
        </row>
        <row r="74">
          <cell r="A74">
            <v>20411</v>
          </cell>
          <cell r="B74" t="str">
            <v>INFORMATIVO DE VALOR CATASTRAL</v>
          </cell>
          <cell r="C74">
            <v>1449748</v>
          </cell>
          <cell r="D74">
            <v>9602303</v>
          </cell>
        </row>
        <row r="75">
          <cell r="A75">
            <v>20412</v>
          </cell>
          <cell r="B75" t="str">
            <v>AVALUO DE LA SEDUE</v>
          </cell>
          <cell r="C75">
            <v>5546</v>
          </cell>
          <cell r="D75">
            <v>40120</v>
          </cell>
        </row>
        <row r="76">
          <cell r="A76">
            <v>20413</v>
          </cell>
          <cell r="B76" t="str">
            <v>AVALUO CATASTRAL</v>
          </cell>
          <cell r="C76">
            <v>49585</v>
          </cell>
          <cell r="D76">
            <v>378996</v>
          </cell>
        </row>
        <row r="77">
          <cell r="A77">
            <v>20414</v>
          </cell>
          <cell r="B77" t="str">
            <v>CERTIFICACION DE NO INSCRIPCION CATASTRA</v>
          </cell>
          <cell r="C77">
            <v>7992</v>
          </cell>
          <cell r="D77">
            <v>84792</v>
          </cell>
        </row>
        <row r="78">
          <cell r="A78">
            <v>20415</v>
          </cell>
          <cell r="B78" t="str">
            <v>CERTIFICACIONES</v>
          </cell>
          <cell r="C78">
            <v>3196</v>
          </cell>
          <cell r="D78">
            <v>33273</v>
          </cell>
        </row>
        <row r="79">
          <cell r="A79">
            <v>20416</v>
          </cell>
          <cell r="B79" t="str">
            <v>ACLARACIONES</v>
          </cell>
          <cell r="C79">
            <v>2397</v>
          </cell>
          <cell r="D79">
            <v>17343</v>
          </cell>
        </row>
        <row r="80">
          <cell r="A80">
            <v>20417</v>
          </cell>
          <cell r="B80" t="str">
            <v>INFORMACION Y UBICACION DE PREDIOS</v>
          </cell>
          <cell r="C80">
            <v>47</v>
          </cell>
          <cell r="D80">
            <v>1505</v>
          </cell>
        </row>
        <row r="81">
          <cell r="A81">
            <v>20418</v>
          </cell>
          <cell r="B81" t="str">
            <v>RECTIFICACIONES</v>
          </cell>
          <cell r="C81">
            <v>4136</v>
          </cell>
          <cell r="D81">
            <v>28764</v>
          </cell>
        </row>
        <row r="82">
          <cell r="A82">
            <v>20419</v>
          </cell>
          <cell r="B82" t="str">
            <v>PLANOS DE NUEVAS CONSTRUCCIONES</v>
          </cell>
          <cell r="C82">
            <v>2977578</v>
          </cell>
          <cell r="D82">
            <v>22954173.300000001</v>
          </cell>
        </row>
        <row r="83">
          <cell r="A83">
            <v>20420</v>
          </cell>
          <cell r="B83" t="str">
            <v>REGULARIZACION DE CONSTRUCCIONES</v>
          </cell>
          <cell r="C83">
            <v>472105</v>
          </cell>
          <cell r="D83">
            <v>4522217</v>
          </cell>
        </row>
        <row r="84">
          <cell r="A84">
            <v>20421</v>
          </cell>
          <cell r="B84" t="str">
            <v>PLANO DE FRACCIONAMIENTO</v>
          </cell>
          <cell r="C84">
            <v>404539</v>
          </cell>
          <cell r="D84">
            <v>2113477</v>
          </cell>
        </row>
        <row r="85">
          <cell r="A85">
            <v>20422</v>
          </cell>
          <cell r="B85" t="str">
            <v>SUBDIVISIONES Y FUSIONES</v>
          </cell>
          <cell r="C85">
            <v>29478</v>
          </cell>
          <cell r="D85">
            <v>165127</v>
          </cell>
        </row>
        <row r="86">
          <cell r="A86">
            <v>20423</v>
          </cell>
          <cell r="B86" t="str">
            <v>DESGLOSES</v>
          </cell>
          <cell r="C86">
            <v>2491</v>
          </cell>
          <cell r="D86">
            <v>9636</v>
          </cell>
        </row>
        <row r="87">
          <cell r="A87">
            <v>20424</v>
          </cell>
          <cell r="B87" t="str">
            <v>RELOTIFICACIONES</v>
          </cell>
          <cell r="C87">
            <v>660</v>
          </cell>
          <cell r="D87">
            <v>34189</v>
          </cell>
        </row>
        <row r="88">
          <cell r="A88">
            <v>20425</v>
          </cell>
          <cell r="B88" t="str">
            <v>RESELLOS</v>
          </cell>
          <cell r="C88">
            <v>2774</v>
          </cell>
          <cell r="D88">
            <v>67776</v>
          </cell>
        </row>
        <row r="89">
          <cell r="A89">
            <v>20426</v>
          </cell>
          <cell r="B89" t="str">
            <v>ALTAS</v>
          </cell>
          <cell r="C89">
            <v>11609</v>
          </cell>
          <cell r="D89">
            <v>50572</v>
          </cell>
        </row>
        <row r="90">
          <cell r="A90">
            <v>20427</v>
          </cell>
          <cell r="B90" t="str">
            <v>OTROS</v>
          </cell>
          <cell r="C90">
            <v>6911</v>
          </cell>
          <cell r="D90">
            <v>31359</v>
          </cell>
        </row>
        <row r="91">
          <cell r="A91">
            <v>20428</v>
          </cell>
          <cell r="B91" t="str">
            <v>CONDOMINIO</v>
          </cell>
          <cell r="C91">
            <v>7499</v>
          </cell>
          <cell r="D91">
            <v>48578</v>
          </cell>
        </row>
        <row r="92">
          <cell r="A92">
            <v>20429</v>
          </cell>
          <cell r="B92" t="str">
            <v>NUMERACION</v>
          </cell>
          <cell r="C92">
            <v>1652</v>
          </cell>
          <cell r="D92">
            <v>12744</v>
          </cell>
        </row>
        <row r="93">
          <cell r="A93">
            <v>20430</v>
          </cell>
          <cell r="B93" t="str">
            <v>BAJA DE CONSTRUCCION</v>
          </cell>
          <cell r="C93">
            <v>13066</v>
          </cell>
          <cell r="D93">
            <v>37208</v>
          </cell>
        </row>
        <row r="94">
          <cell r="A94">
            <v>20431</v>
          </cell>
          <cell r="B94" t="str">
            <v>COPIAS DE PLANOS</v>
          </cell>
          <cell r="C94">
            <v>44580</v>
          </cell>
          <cell r="D94">
            <v>318918</v>
          </cell>
        </row>
        <row r="95">
          <cell r="A95">
            <v>20461</v>
          </cell>
          <cell r="B95" t="str">
            <v>SUBSIDIOS INFORMATIVO DE VALOR CATASTRAL</v>
          </cell>
          <cell r="C95">
            <v>-506800</v>
          </cell>
          <cell r="D95">
            <v>-2977968</v>
          </cell>
        </row>
        <row r="96">
          <cell r="A96">
            <v>20463</v>
          </cell>
          <cell r="B96" t="str">
            <v>SUBSIDIOS AVALUO CATASTRAL</v>
          </cell>
          <cell r="C96">
            <v>-360</v>
          </cell>
          <cell r="D96">
            <v>-11205</v>
          </cell>
        </row>
        <row r="97">
          <cell r="A97">
            <v>20465</v>
          </cell>
          <cell r="B97" t="str">
            <v>SUBSIDIOS CERTIFICACIONES</v>
          </cell>
          <cell r="C97">
            <v>-89</v>
          </cell>
          <cell r="D97">
            <v>-89</v>
          </cell>
        </row>
        <row r="98">
          <cell r="A98">
            <v>20468</v>
          </cell>
          <cell r="B98" t="str">
            <v>SUBSIDIOS RECTIFICACIONES</v>
          </cell>
          <cell r="C98">
            <v>0</v>
          </cell>
          <cell r="D98">
            <v>-360</v>
          </cell>
        </row>
        <row r="99">
          <cell r="A99">
            <v>20469</v>
          </cell>
          <cell r="B99" t="str">
            <v>SUBSIDIOS PLANOS DE NUEVAS CONSTRUCC</v>
          </cell>
          <cell r="C99">
            <v>-298476</v>
          </cell>
          <cell r="D99">
            <v>-1691716</v>
          </cell>
        </row>
        <row r="100">
          <cell r="A100">
            <v>20470</v>
          </cell>
          <cell r="B100" t="str">
            <v>SUBSIDIOS REGULARIZACION DE CONSTRUCC</v>
          </cell>
          <cell r="C100">
            <v>-824</v>
          </cell>
          <cell r="D100">
            <v>-2702</v>
          </cell>
        </row>
        <row r="101">
          <cell r="A101">
            <v>20471</v>
          </cell>
          <cell r="B101" t="str">
            <v>SUBSIDIOS PLANO DE FRACCIONAMIENTO</v>
          </cell>
          <cell r="C101">
            <v>-15278</v>
          </cell>
          <cell r="D101">
            <v>-391389</v>
          </cell>
        </row>
        <row r="102">
          <cell r="A102">
            <v>20472</v>
          </cell>
          <cell r="B102" t="str">
            <v>SUBSIDIOS SUBDIVISIONES Y FUSIONES</v>
          </cell>
          <cell r="C102">
            <v>-581</v>
          </cell>
          <cell r="D102">
            <v>-1518</v>
          </cell>
        </row>
        <row r="103">
          <cell r="A103">
            <v>20473</v>
          </cell>
          <cell r="B103" t="str">
            <v>SUBSIDIOS DESGLOSES</v>
          </cell>
          <cell r="C103">
            <v>0</v>
          </cell>
          <cell r="D103">
            <v>-1</v>
          </cell>
        </row>
        <row r="104">
          <cell r="A104">
            <v>20474</v>
          </cell>
          <cell r="B104" t="str">
            <v>SUBSIDIOS RELOTIFICACIONES</v>
          </cell>
          <cell r="C104">
            <v>-89</v>
          </cell>
          <cell r="D104">
            <v>-9989</v>
          </cell>
        </row>
        <row r="105">
          <cell r="A105">
            <v>20476</v>
          </cell>
          <cell r="B105" t="str">
            <v>SUBSIDIOS ALTAS</v>
          </cell>
          <cell r="C105">
            <v>0</v>
          </cell>
          <cell r="D105">
            <v>-404</v>
          </cell>
        </row>
        <row r="106">
          <cell r="A106">
            <v>20477</v>
          </cell>
          <cell r="B106" t="str">
            <v>SUBSIDIOS OTROS</v>
          </cell>
          <cell r="C106">
            <v>-3662</v>
          </cell>
          <cell r="D106">
            <v>-8792</v>
          </cell>
        </row>
        <row r="107">
          <cell r="A107">
            <v>20478</v>
          </cell>
          <cell r="B107" t="str">
            <v>SUBSIDIOS CONDOMINIO</v>
          </cell>
          <cell r="C107">
            <v>-180</v>
          </cell>
          <cell r="D107">
            <v>-180</v>
          </cell>
        </row>
        <row r="108">
          <cell r="A108">
            <v>20479</v>
          </cell>
          <cell r="B108" t="str">
            <v>SUBSIDIOS NUMERACION</v>
          </cell>
          <cell r="C108">
            <v>0</v>
          </cell>
          <cell r="D108">
            <v>-2464</v>
          </cell>
        </row>
        <row r="109">
          <cell r="A109">
            <v>20481</v>
          </cell>
          <cell r="B109" t="str">
            <v>SUBSIDIOS COPIAS DE PLANOS</v>
          </cell>
          <cell r="C109">
            <v>-2990</v>
          </cell>
          <cell r="D109">
            <v>-11358</v>
          </cell>
        </row>
        <row r="111">
          <cell r="B111" t="str">
            <v xml:space="preserve">TOTAL SERVICIOS CATASTRALES </v>
          </cell>
          <cell r="C111">
            <v>4669676</v>
          </cell>
          <cell r="D111">
            <v>35477361.299999997</v>
          </cell>
        </row>
        <row r="113">
          <cell r="B113" t="str">
            <v>SERVICIOS DE CONTROL VEHICULAR</v>
          </cell>
        </row>
        <row r="115">
          <cell r="A115">
            <v>23001</v>
          </cell>
          <cell r="B115" t="str">
            <v>EXPEDICION O REFRENDO DE LA CONCESION</v>
          </cell>
          <cell r="C115">
            <v>0</v>
          </cell>
          <cell r="D115">
            <v>472</v>
          </cell>
        </row>
        <row r="116">
          <cell r="A116">
            <v>23002</v>
          </cell>
          <cell r="B116" t="str">
            <v>TRAMITE DE CESION DE DER.DE LA CONCESION</v>
          </cell>
          <cell r="C116">
            <v>326583</v>
          </cell>
          <cell r="D116">
            <v>2012553</v>
          </cell>
        </row>
        <row r="117">
          <cell r="A117">
            <v>23004</v>
          </cell>
          <cell r="B117" t="str">
            <v>CAMBIO DE VEHICULO OBJ.DE LA CONCESION</v>
          </cell>
          <cell r="C117">
            <v>111392</v>
          </cell>
          <cell r="D117">
            <v>1082059</v>
          </cell>
        </row>
        <row r="118">
          <cell r="A118">
            <v>27903</v>
          </cell>
          <cell r="B118" t="str">
            <v>DEV. CONTROL VEHICULAR</v>
          </cell>
          <cell r="C118">
            <v>0</v>
          </cell>
          <cell r="D118">
            <v>-29307</v>
          </cell>
        </row>
        <row r="120">
          <cell r="B120" t="str">
            <v>TOTAL SERVICIOS DE CONTROL VEHICULAR</v>
          </cell>
          <cell r="C120">
            <v>437975</v>
          </cell>
          <cell r="D120">
            <v>3065777</v>
          </cell>
        </row>
        <row r="122">
          <cell r="A122" t="str">
            <v>SERVICIOS PRESTADOS POR LA SECRETARÍA DE FINANZAS Y TESORERÍA GENERAL DEL ESTADO</v>
          </cell>
          <cell r="B122" t="str">
            <v>TOTAL SERVICIOS PRESTADOS POR LA SECRETARIA DE FINANZAS Y TESORERIA GENERAL DEL ESTADO</v>
          </cell>
          <cell r="C122">
            <v>5107651</v>
          </cell>
          <cell r="D122">
            <v>38543138.299999997</v>
          </cell>
        </row>
        <row r="124">
          <cell r="B124" t="str">
            <v>SECRETARIA DE DESARROLLO URBANO Y OBRAS PUBLICAS</v>
          </cell>
        </row>
        <row r="126">
          <cell r="B126" t="str">
            <v>INCORPORACION DE REDES DE AGUA</v>
          </cell>
        </row>
        <row r="128">
          <cell r="A128">
            <v>20600</v>
          </cell>
          <cell r="B128" t="str">
            <v>INCORPORACION DE REDES DE AGUA Y DRENAJE</v>
          </cell>
          <cell r="C128">
            <v>1988810.23</v>
          </cell>
          <cell r="D128">
            <v>8125134.3499999996</v>
          </cell>
        </row>
        <row r="129">
          <cell r="A129">
            <v>20606</v>
          </cell>
          <cell r="B129" t="str">
            <v>SUBSIDIO INCORP REDES DE AGUA Y DRENAJE</v>
          </cell>
          <cell r="C129">
            <v>0</v>
          </cell>
          <cell r="D129">
            <v>495</v>
          </cell>
        </row>
        <row r="131">
          <cell r="A131">
            <v>2</v>
          </cell>
          <cell r="B131" t="str">
            <v>TOTAL SERVICIOS PRESTADOS POR LA SECRETARIA DE DESARROLLO URBANO Y OBRAS PUBLICAS</v>
          </cell>
          <cell r="C131">
            <v>1988810.23</v>
          </cell>
          <cell r="D131">
            <v>8125629.3499999996</v>
          </cell>
        </row>
        <row r="133">
          <cell r="B133" t="str">
            <v>SECRETARIA GENERAL DE GOBIERNO</v>
          </cell>
        </row>
        <row r="135">
          <cell r="B135" t="str">
            <v>SERVICIOS PERIODICO OFICIAL</v>
          </cell>
        </row>
        <row r="137">
          <cell r="A137">
            <v>20700</v>
          </cell>
          <cell r="B137" t="str">
            <v>INSERCIONES EN EL PERIODICO OFICIAL</v>
          </cell>
          <cell r="C137">
            <v>124716</v>
          </cell>
          <cell r="D137">
            <v>882307</v>
          </cell>
        </row>
        <row r="138">
          <cell r="A138">
            <v>20705</v>
          </cell>
          <cell r="B138" t="str">
            <v>SUBSIDIO INSERCIONES PERIODICO OFICIAL</v>
          </cell>
          <cell r="C138">
            <v>-6669</v>
          </cell>
          <cell r="D138">
            <v>-19482</v>
          </cell>
        </row>
        <row r="140">
          <cell r="B140" t="str">
            <v>TOTAL SERVICIOS PERIODICO OFICIAL</v>
          </cell>
          <cell r="C140">
            <v>118047</v>
          </cell>
          <cell r="D140">
            <v>862825</v>
          </cell>
        </row>
        <row r="142">
          <cell r="B142" t="str">
            <v>SERVICIOS DE REGISTRO CIVIL</v>
          </cell>
        </row>
        <row r="144">
          <cell r="A144">
            <v>20801</v>
          </cell>
          <cell r="B144" t="str">
            <v>ACTAS DE NACIMIENTO</v>
          </cell>
          <cell r="C144">
            <v>342265</v>
          </cell>
          <cell r="D144">
            <v>2343896</v>
          </cell>
        </row>
        <row r="145">
          <cell r="A145">
            <v>20802</v>
          </cell>
          <cell r="B145" t="str">
            <v>ACTAS DE RECONOCIMIENTO DE HIJOS</v>
          </cell>
          <cell r="C145">
            <v>6202</v>
          </cell>
          <cell r="D145">
            <v>36071</v>
          </cell>
        </row>
        <row r="146">
          <cell r="A146">
            <v>20803</v>
          </cell>
          <cell r="B146" t="str">
            <v>ACTAS DE ADOPCION O TUTELA</v>
          </cell>
          <cell r="C146">
            <v>517</v>
          </cell>
          <cell r="D146">
            <v>5696</v>
          </cell>
        </row>
        <row r="147">
          <cell r="A147">
            <v>20804</v>
          </cell>
          <cell r="B147" t="str">
            <v>ACTAS DE DEFUNCION</v>
          </cell>
          <cell r="C147">
            <v>65916</v>
          </cell>
          <cell r="D147">
            <v>544169</v>
          </cell>
        </row>
        <row r="148">
          <cell r="A148">
            <v>20805</v>
          </cell>
          <cell r="B148" t="str">
            <v>ACTAS DE MATRIMONIO EN OFICIALIA</v>
          </cell>
          <cell r="C148">
            <v>188541</v>
          </cell>
          <cell r="D148">
            <v>1204733</v>
          </cell>
        </row>
        <row r="149">
          <cell r="A149">
            <v>20806</v>
          </cell>
          <cell r="B149" t="str">
            <v>ACTAS DE MATRIMONIO A DOMICILIO</v>
          </cell>
          <cell r="C149">
            <v>702551</v>
          </cell>
          <cell r="D149">
            <v>4453803</v>
          </cell>
        </row>
        <row r="150">
          <cell r="A150">
            <v>20807</v>
          </cell>
          <cell r="B150" t="str">
            <v>ACTAS DE DIVORCIO</v>
          </cell>
          <cell r="C150">
            <v>137843</v>
          </cell>
          <cell r="D150">
            <v>939734</v>
          </cell>
        </row>
        <row r="151">
          <cell r="A151">
            <v>20808</v>
          </cell>
          <cell r="B151" t="str">
            <v>COPIAS CERTIFICADAS</v>
          </cell>
          <cell r="C151">
            <v>1953762</v>
          </cell>
          <cell r="D151">
            <v>11792101</v>
          </cell>
        </row>
        <row r="152">
          <cell r="A152">
            <v>20809</v>
          </cell>
          <cell r="B152" t="str">
            <v>ANOTACIONES MARGINALES</v>
          </cell>
          <cell r="C152">
            <v>1570546</v>
          </cell>
          <cell r="D152">
            <v>10779801</v>
          </cell>
        </row>
        <row r="153">
          <cell r="A153">
            <v>20822</v>
          </cell>
          <cell r="B153" t="str">
            <v>COPIAS CERTIFICADAS DIRECCION</v>
          </cell>
          <cell r="C153">
            <v>2061922</v>
          </cell>
          <cell r="D153">
            <v>12687712</v>
          </cell>
        </row>
        <row r="154">
          <cell r="A154">
            <v>20823</v>
          </cell>
          <cell r="B154" t="str">
            <v>JUICIOS DE ACLARACION</v>
          </cell>
          <cell r="C154">
            <v>59514</v>
          </cell>
          <cell r="D154">
            <v>383109</v>
          </cell>
        </row>
        <row r="155">
          <cell r="A155">
            <v>20824</v>
          </cell>
          <cell r="B155" t="str">
            <v>JUICIOS DE RECTIFICACION</v>
          </cell>
          <cell r="C155">
            <v>455</v>
          </cell>
          <cell r="D155">
            <v>1182</v>
          </cell>
        </row>
        <row r="156">
          <cell r="A156">
            <v>20825</v>
          </cell>
          <cell r="B156" t="str">
            <v>LOCALIZACIONES,SOLTERIAS E INEXISTENCIAS</v>
          </cell>
          <cell r="C156">
            <v>68971</v>
          </cell>
          <cell r="D156">
            <v>442059</v>
          </cell>
        </row>
        <row r="157">
          <cell r="A157">
            <v>20826</v>
          </cell>
          <cell r="B157" t="str">
            <v>COPIAS DE ACTAS DE OTROS ESTADOS</v>
          </cell>
          <cell r="C157">
            <v>36582</v>
          </cell>
          <cell r="D157">
            <v>212024</v>
          </cell>
        </row>
        <row r="158">
          <cell r="A158">
            <v>20827</v>
          </cell>
          <cell r="B158" t="str">
            <v>ANOTACIONES MARGINALES</v>
          </cell>
          <cell r="C158">
            <v>171390</v>
          </cell>
          <cell r="D158">
            <v>1029906</v>
          </cell>
        </row>
        <row r="159">
          <cell r="A159">
            <v>20831</v>
          </cell>
          <cell r="B159" t="str">
            <v>MODULOS EN TESORERIA</v>
          </cell>
          <cell r="C159">
            <v>7140</v>
          </cell>
          <cell r="D159">
            <v>47582</v>
          </cell>
        </row>
        <row r="160">
          <cell r="A160">
            <v>20833</v>
          </cell>
          <cell r="B160" t="str">
            <v>COPIAS CERTIFICADAS EN BRIGADAS</v>
          </cell>
          <cell r="C160">
            <v>705824</v>
          </cell>
          <cell r="D160">
            <v>4476248</v>
          </cell>
        </row>
        <row r="161">
          <cell r="A161">
            <v>20834</v>
          </cell>
          <cell r="B161" t="str">
            <v>JUICIOS DIVERSOS EN BRIGADAS</v>
          </cell>
          <cell r="C161">
            <v>13013</v>
          </cell>
          <cell r="D161">
            <v>62699</v>
          </cell>
        </row>
        <row r="162">
          <cell r="A162">
            <v>20835</v>
          </cell>
          <cell r="B162" t="str">
            <v>SUBSIDIOS SERVICIO REGISTRO CIVIL</v>
          </cell>
          <cell r="C162">
            <v>-788248</v>
          </cell>
          <cell r="D162">
            <v>-5098188.4000000004</v>
          </cell>
        </row>
        <row r="163">
          <cell r="A163">
            <v>20836</v>
          </cell>
          <cell r="B163" t="str">
            <v>DIVERSOS</v>
          </cell>
          <cell r="C163">
            <v>48314</v>
          </cell>
          <cell r="D163">
            <v>222131</v>
          </cell>
        </row>
        <row r="165">
          <cell r="A165" t="str">
            <v xml:space="preserve"> </v>
          </cell>
          <cell r="B165" t="str">
            <v>TOTAL SERVICIOS DE REGISTRO CIVIL</v>
          </cell>
          <cell r="C165">
            <v>7353020</v>
          </cell>
          <cell r="D165">
            <v>46566467.600000001</v>
          </cell>
        </row>
        <row r="167">
          <cell r="B167" t="str">
            <v>SERVICIOS DEL REGISTRO PUBLICO</v>
          </cell>
        </row>
        <row r="169">
          <cell r="A169">
            <v>21001</v>
          </cell>
          <cell r="B169" t="str">
            <v>REGISTROS DE COMPRA VENTA</v>
          </cell>
          <cell r="C169">
            <v>7578443.1200000001</v>
          </cell>
          <cell r="D169">
            <v>47825811.630000003</v>
          </cell>
        </row>
        <row r="170">
          <cell r="A170">
            <v>21002</v>
          </cell>
          <cell r="B170" t="str">
            <v>REGISTROS DE HIPOTECAS</v>
          </cell>
          <cell r="C170">
            <v>3669892</v>
          </cell>
          <cell r="D170">
            <v>22780781.66</v>
          </cell>
        </row>
        <row r="171">
          <cell r="A171">
            <v>21003</v>
          </cell>
          <cell r="B171" t="str">
            <v>REGISTROS DE DONACIONES</v>
          </cell>
          <cell r="C171">
            <v>643983.93000000005</v>
          </cell>
          <cell r="D171">
            <v>3840537.13</v>
          </cell>
        </row>
        <row r="172">
          <cell r="A172">
            <v>21004</v>
          </cell>
          <cell r="B172" t="str">
            <v>REGISTROS DE CREDITOS OTORGADOS</v>
          </cell>
          <cell r="C172">
            <v>542046.5</v>
          </cell>
          <cell r="D172">
            <v>4897967.13</v>
          </cell>
        </row>
        <row r="173">
          <cell r="A173">
            <v>21005</v>
          </cell>
          <cell r="B173" t="str">
            <v>REG. DE AUMENTO O DISMINUCION DE CAPITAL</v>
          </cell>
          <cell r="C173">
            <v>240066</v>
          </cell>
          <cell r="D173">
            <v>2451464</v>
          </cell>
        </row>
        <row r="174">
          <cell r="A174">
            <v>21006</v>
          </cell>
          <cell r="B174" t="str">
            <v>REGISTRO DE INSCRIPCION DE SOCIEDADES</v>
          </cell>
          <cell r="C174">
            <v>233917.28</v>
          </cell>
          <cell r="D174">
            <v>1151452.28</v>
          </cell>
        </row>
        <row r="175">
          <cell r="A175">
            <v>21007</v>
          </cell>
          <cell r="B175" t="str">
            <v>REGISTRO DE SENTENCIAS Y SOCIEDADES</v>
          </cell>
          <cell r="C175">
            <v>17263</v>
          </cell>
          <cell r="D175">
            <v>150877</v>
          </cell>
        </row>
        <row r="176">
          <cell r="A176">
            <v>21008</v>
          </cell>
          <cell r="B176" t="str">
            <v>REGISTRO DE CONSTANCIAS Y CERTIFICADOS</v>
          </cell>
          <cell r="C176">
            <v>1744752</v>
          </cell>
          <cell r="D176">
            <v>10369103.800000001</v>
          </cell>
        </row>
        <row r="177">
          <cell r="A177">
            <v>21009</v>
          </cell>
          <cell r="B177" t="str">
            <v>REGISTRO DE ARRENDAMIENTO</v>
          </cell>
          <cell r="C177">
            <v>12600</v>
          </cell>
          <cell r="D177">
            <v>116831</v>
          </cell>
        </row>
        <row r="178">
          <cell r="A178">
            <v>21010</v>
          </cell>
          <cell r="B178" t="str">
            <v>REGISTRO DE RECONOCIMIENTO DE ADEUDO</v>
          </cell>
          <cell r="C178">
            <v>187945</v>
          </cell>
          <cell r="D178">
            <v>1197207</v>
          </cell>
        </row>
        <row r="179">
          <cell r="A179">
            <v>21011</v>
          </cell>
          <cell r="B179" t="str">
            <v>REGISTRO DE CANCELACIONES</v>
          </cell>
          <cell r="C179">
            <v>545163</v>
          </cell>
          <cell r="D179">
            <v>3412954.5</v>
          </cell>
        </row>
        <row r="180">
          <cell r="A180">
            <v>21012</v>
          </cell>
          <cell r="B180" t="str">
            <v>REGISTRO DE DERECHOS POR HOJA</v>
          </cell>
          <cell r="C180">
            <v>294867</v>
          </cell>
          <cell r="D180">
            <v>1977755</v>
          </cell>
        </row>
        <row r="181">
          <cell r="A181">
            <v>21013</v>
          </cell>
          <cell r="B181" t="str">
            <v>REGISTRO DE EMBARGOS</v>
          </cell>
          <cell r="C181">
            <v>206970</v>
          </cell>
          <cell r="D181">
            <v>1993912.5</v>
          </cell>
        </row>
        <row r="182">
          <cell r="A182">
            <v>21014</v>
          </cell>
          <cell r="B182" t="str">
            <v>REGISTRO DE HIJUELAS</v>
          </cell>
          <cell r="C182">
            <v>365797.59</v>
          </cell>
          <cell r="D182">
            <v>1899578.59</v>
          </cell>
        </row>
        <row r="183">
          <cell r="A183">
            <v>21015</v>
          </cell>
          <cell r="B183" t="str">
            <v>OTROS REGISTROS DEL REG. PUB. DE LA PROP.</v>
          </cell>
          <cell r="C183">
            <v>3996437.76</v>
          </cell>
          <cell r="D183">
            <v>26475076.949999999</v>
          </cell>
        </row>
        <row r="184">
          <cell r="A184">
            <v>21100</v>
          </cell>
          <cell r="B184" t="str">
            <v>AUTORIZACION DE PROTOCOLOS</v>
          </cell>
          <cell r="C184">
            <v>8582</v>
          </cell>
          <cell r="D184">
            <v>154385</v>
          </cell>
        </row>
        <row r="185">
          <cell r="A185">
            <v>21101</v>
          </cell>
          <cell r="B185" t="str">
            <v>APERTURA DE FOLIOS DE PROTOCOLOS</v>
          </cell>
          <cell r="C185">
            <v>451200</v>
          </cell>
          <cell r="D185">
            <v>3403860</v>
          </cell>
        </row>
        <row r="186">
          <cell r="A186">
            <v>21102</v>
          </cell>
          <cell r="B186" t="str">
            <v>CIERRE DE FOLIOS DE PROTOCOLOS</v>
          </cell>
          <cell r="C186">
            <v>271400</v>
          </cell>
          <cell r="D186">
            <v>1393701</v>
          </cell>
        </row>
        <row r="187">
          <cell r="A187">
            <v>27500</v>
          </cell>
          <cell r="B187" t="str">
            <v>SUBSIDIO POR REG. PUBLICO DE LA PROP.</v>
          </cell>
          <cell r="C187">
            <v>-6421468.7800000003</v>
          </cell>
          <cell r="D187">
            <v>-40022758.229999997</v>
          </cell>
        </row>
        <row r="188">
          <cell r="A188">
            <v>27901</v>
          </cell>
          <cell r="B188" t="str">
            <v>DEV.REG.PUB. DE LA PROPIEDAD</v>
          </cell>
          <cell r="C188">
            <v>0</v>
          </cell>
          <cell r="D188">
            <v>-300855</v>
          </cell>
        </row>
        <row r="190">
          <cell r="B190" t="str">
            <v>TOTAL SERVICIOS DEL REGISTRO PUBLICO</v>
          </cell>
          <cell r="C190">
            <v>14589857.399999999</v>
          </cell>
          <cell r="D190">
            <v>95169642.940000027</v>
          </cell>
        </row>
        <row r="192">
          <cell r="B192" t="str">
            <v>OTROS SERVICIOS SEC. GENERAL DE GOBIERNO</v>
          </cell>
        </row>
        <row r="194">
          <cell r="A194">
            <v>21301</v>
          </cell>
          <cell r="B194" t="str">
            <v>EXP.DE CARTAS DE NO ANTECEDENTES PENALES</v>
          </cell>
          <cell r="C194">
            <v>422060</v>
          </cell>
          <cell r="D194">
            <v>3361673</v>
          </cell>
        </row>
        <row r="195">
          <cell r="A195">
            <v>21400</v>
          </cell>
          <cell r="B195" t="str">
            <v>LEGALIZACION DE FIRMAS</v>
          </cell>
          <cell r="C195">
            <v>80833</v>
          </cell>
          <cell r="D195">
            <v>591203</v>
          </cell>
        </row>
        <row r="196">
          <cell r="A196">
            <v>21500</v>
          </cell>
          <cell r="B196" t="str">
            <v>REGISTRO DE TITULOS PROFESIONALES</v>
          </cell>
          <cell r="C196">
            <v>5396</v>
          </cell>
          <cell r="D196">
            <v>26862</v>
          </cell>
        </row>
        <row r="197">
          <cell r="A197">
            <v>22400</v>
          </cell>
          <cell r="B197" t="str">
            <v>EXAMEN Y REF. DE PATENTE DE NOTARIOS PUB</v>
          </cell>
          <cell r="C197">
            <v>17770</v>
          </cell>
          <cell r="D197">
            <v>168568</v>
          </cell>
        </row>
        <row r="199">
          <cell r="B199" t="str">
            <v>TOTAL OTROS SERVICIOS SECRETARIA GENERAL DE GOBIERNO</v>
          </cell>
          <cell r="C199">
            <v>526059</v>
          </cell>
          <cell r="D199">
            <v>4148306</v>
          </cell>
        </row>
        <row r="201">
          <cell r="A201" t="str">
            <v>SERVICIOS PRESTADOS POR LA SECRETARÍA GENERAL DEL ESTADO</v>
          </cell>
          <cell r="B201" t="str">
            <v>TOTAL SERVICIOS PRESTADOS POR LA SECRETARIA GENERAL DE GOBIERNO</v>
          </cell>
          <cell r="C201">
            <v>22586983.399999999</v>
          </cell>
          <cell r="D201">
            <v>146747241.54000002</v>
          </cell>
        </row>
        <row r="203">
          <cell r="B203" t="str">
            <v>OTROS SERVICIOS DIVERSAS DEPENDENCIAS</v>
          </cell>
        </row>
        <row r="205">
          <cell r="A205">
            <v>21300</v>
          </cell>
          <cell r="B205" t="str">
            <v>EXPEDICION DE CERTIFICADOS</v>
          </cell>
          <cell r="C205">
            <v>106543</v>
          </cell>
          <cell r="D205">
            <v>833448.53</v>
          </cell>
        </row>
        <row r="206">
          <cell r="A206">
            <v>21800</v>
          </cell>
          <cell r="B206" t="str">
            <v>CONCURSOS PUBLICOS/DIR. ADQUISICIONES</v>
          </cell>
          <cell r="C206">
            <v>108432.32000000001</v>
          </cell>
          <cell r="D206">
            <v>316934.8</v>
          </cell>
        </row>
        <row r="207">
          <cell r="A207">
            <v>26201</v>
          </cell>
          <cell r="B207" t="str">
            <v>CERTIFICACION RECIBOS SUELDOS</v>
          </cell>
          <cell r="C207">
            <v>1551</v>
          </cell>
          <cell r="D207">
            <v>11797</v>
          </cell>
        </row>
        <row r="208">
          <cell r="A208">
            <v>26202</v>
          </cell>
          <cell r="B208" t="str">
            <v>CONSTANCIA O CARTA DE NO INHABILITACION</v>
          </cell>
          <cell r="C208">
            <v>16450</v>
          </cell>
          <cell r="D208">
            <v>132963</v>
          </cell>
        </row>
        <row r="209">
          <cell r="A209">
            <v>26203</v>
          </cell>
          <cell r="B209" t="str">
            <v>COPIAS DIVERSAS</v>
          </cell>
          <cell r="C209">
            <v>181125.28</v>
          </cell>
          <cell r="D209">
            <v>1090472.5900000001</v>
          </cell>
        </row>
        <row r="210">
          <cell r="A210">
            <v>26204</v>
          </cell>
          <cell r="B210" t="str">
            <v>BUSQUEDA Y LOCALIZACION DE DOCUMENTOS</v>
          </cell>
          <cell r="C210">
            <v>900</v>
          </cell>
          <cell r="D210">
            <v>3074.8</v>
          </cell>
        </row>
        <row r="211">
          <cell r="A211">
            <v>27908</v>
          </cell>
          <cell r="B211" t="str">
            <v>DEV. DIVERSOS DERECHOS</v>
          </cell>
          <cell r="C211">
            <v>0</v>
          </cell>
          <cell r="D211">
            <v>-30036.04</v>
          </cell>
        </row>
        <row r="212">
          <cell r="A212">
            <v>27910</v>
          </cell>
          <cell r="B212" t="str">
            <v>ACTUALIZACION E INTERESES DEV.DERECHOS</v>
          </cell>
          <cell r="C212">
            <v>0</v>
          </cell>
          <cell r="D212">
            <v>-2157.4499999999998</v>
          </cell>
        </row>
        <row r="214">
          <cell r="A214">
            <v>3</v>
          </cell>
          <cell r="B214" t="str">
            <v>TOTAL OTROS SERVICIOS DIVERSAS DEPENDENCIAS</v>
          </cell>
          <cell r="C214">
            <v>415001.59999999998</v>
          </cell>
          <cell r="D214">
            <v>2356497.23</v>
          </cell>
        </row>
        <row r="216">
          <cell r="B216" t="str">
            <v>TOTAL DERECHOS</v>
          </cell>
          <cell r="C216">
            <v>31420852</v>
          </cell>
          <cell r="D216">
            <v>202973886.17000002</v>
          </cell>
        </row>
        <row r="218">
          <cell r="B218" t="str">
            <v>P R O D U C T O S</v>
          </cell>
        </row>
        <row r="220">
          <cell r="B220" t="str">
            <v>VENTA DE LEYES Y PAPELERIA OFICIAL</v>
          </cell>
        </row>
        <row r="222">
          <cell r="A222">
            <v>30200</v>
          </cell>
          <cell r="B222" t="str">
            <v>VENTA DE LEYES Y PAPELERIA OFICIAL</v>
          </cell>
          <cell r="C222">
            <v>750</v>
          </cell>
          <cell r="D222">
            <v>14820.5</v>
          </cell>
        </row>
        <row r="223">
          <cell r="A223">
            <v>30201</v>
          </cell>
          <cell r="B223" t="str">
            <v>VENTA DE IMPRESOS (INFORMATEL)</v>
          </cell>
          <cell r="C223">
            <v>15163</v>
          </cell>
          <cell r="D223">
            <v>48719</v>
          </cell>
        </row>
        <row r="224">
          <cell r="A224">
            <v>30300</v>
          </cell>
          <cell r="B224" t="str">
            <v>VENTA DE IMPRESOS IMPRENTA DEL ESTADO</v>
          </cell>
          <cell r="C224">
            <v>55028.37</v>
          </cell>
          <cell r="D224">
            <v>278064.92</v>
          </cell>
        </row>
        <row r="225">
          <cell r="A225">
            <v>30500</v>
          </cell>
          <cell r="B225" t="str">
            <v>DEL PERIODICO OFICIAL</v>
          </cell>
          <cell r="C225">
            <v>5800</v>
          </cell>
          <cell r="D225">
            <v>34925</v>
          </cell>
        </row>
        <row r="226">
          <cell r="A226">
            <v>30600</v>
          </cell>
          <cell r="B226" t="str">
            <v>VENTA DE PAPELERIA DIVERSA</v>
          </cell>
          <cell r="C226">
            <v>45572.5</v>
          </cell>
          <cell r="D226">
            <v>431372</v>
          </cell>
        </row>
        <row r="228">
          <cell r="B228" t="str">
            <v>TOTAL VENTA DE LEYES Y PAPELERIA OFICIAL</v>
          </cell>
          <cell r="C228">
            <v>122313.87</v>
          </cell>
          <cell r="D228">
            <v>807901.42</v>
          </cell>
        </row>
        <row r="230">
          <cell r="B230" t="str">
            <v>TRIBUNAL SUPERIOR DE JUSTICIA</v>
          </cell>
        </row>
        <row r="232">
          <cell r="A232">
            <v>30701</v>
          </cell>
          <cell r="B232" t="str">
            <v>INSERCIONES EN EL BOLETIN JUDICIAL</v>
          </cell>
          <cell r="C232">
            <v>45444</v>
          </cell>
          <cell r="D232">
            <v>329803</v>
          </cell>
        </row>
        <row r="233">
          <cell r="A233">
            <v>30703</v>
          </cell>
          <cell r="B233" t="str">
            <v>COPIAS SIMPLES</v>
          </cell>
          <cell r="C233">
            <v>193562</v>
          </cell>
          <cell r="D233">
            <v>822521</v>
          </cell>
        </row>
        <row r="235">
          <cell r="B235" t="str">
            <v>TOTAL TRIBUNAL SUPERIOR DE JUSTICIA</v>
          </cell>
          <cell r="C235">
            <v>239006</v>
          </cell>
          <cell r="D235">
            <v>1152324</v>
          </cell>
        </row>
        <row r="237">
          <cell r="B237" t="str">
            <v>VENTA DE BIENES</v>
          </cell>
        </row>
        <row r="239">
          <cell r="A239">
            <v>30802</v>
          </cell>
          <cell r="B239" t="str">
            <v>BIENES INMUEBLES</v>
          </cell>
          <cell r="C239">
            <v>0</v>
          </cell>
          <cell r="D239">
            <v>348083.03</v>
          </cell>
        </row>
        <row r="240">
          <cell r="A240">
            <v>30804</v>
          </cell>
          <cell r="B240" t="str">
            <v>OTROS BIENES</v>
          </cell>
          <cell r="C240">
            <v>109000</v>
          </cell>
          <cell r="D240">
            <v>167000</v>
          </cell>
        </row>
        <row r="241">
          <cell r="A241">
            <v>30806</v>
          </cell>
          <cell r="B241" t="str">
            <v>VENTA DE VEHICULOS Y DAÑOS PATRIMONIALES</v>
          </cell>
          <cell r="C241">
            <v>646145.55000000005</v>
          </cell>
          <cell r="D241">
            <v>2566878.27</v>
          </cell>
        </row>
        <row r="243">
          <cell r="A243" t="str">
            <v xml:space="preserve"> </v>
          </cell>
          <cell r="B243" t="str">
            <v>TOTAL DE VENTA DE BIENES</v>
          </cell>
          <cell r="C243">
            <v>755145.55</v>
          </cell>
          <cell r="D243">
            <v>3081961.3</v>
          </cell>
        </row>
        <row r="245">
          <cell r="B245" t="str">
            <v>INTERESES POR DEPOSITOS A PLAZO FIJO</v>
          </cell>
        </row>
        <row r="247">
          <cell r="A247">
            <v>31000</v>
          </cell>
          <cell r="B247" t="str">
            <v>INTERESES POR DPTOS. A PLAZO FIJO</v>
          </cell>
          <cell r="C247">
            <v>17231485.66</v>
          </cell>
          <cell r="D247">
            <v>57359879.520000003</v>
          </cell>
        </row>
        <row r="248">
          <cell r="A248">
            <v>31001</v>
          </cell>
          <cell r="B248" t="str">
            <v>INTERESES UNIDAD INTEGRACION EDUCATIVA</v>
          </cell>
          <cell r="C248">
            <v>1496346.27</v>
          </cell>
          <cell r="D248">
            <v>4053564.18</v>
          </cell>
        </row>
        <row r="249">
          <cell r="A249">
            <v>31002</v>
          </cell>
          <cell r="B249" t="str">
            <v>INTERESES FIDEICOM.  J.P. MORGAN</v>
          </cell>
          <cell r="C249">
            <v>487610.99</v>
          </cell>
          <cell r="D249">
            <v>4482939.3499999996</v>
          </cell>
        </row>
        <row r="250">
          <cell r="A250">
            <v>31003</v>
          </cell>
          <cell r="B250" t="str">
            <v>INTERESES FIDEICOM BANOBRAS</v>
          </cell>
          <cell r="C250">
            <v>0</v>
          </cell>
          <cell r="D250">
            <v>619325.38</v>
          </cell>
        </row>
        <row r="251">
          <cell r="A251">
            <v>31004</v>
          </cell>
          <cell r="B251" t="str">
            <v>INTERESES INVERSIONES CERTIFICADOS</v>
          </cell>
          <cell r="C251">
            <v>5009383.0999999996</v>
          </cell>
          <cell r="D251">
            <v>10860516.65</v>
          </cell>
        </row>
        <row r="252">
          <cell r="A252">
            <v>31005</v>
          </cell>
          <cell r="B252" t="str">
            <v>INTERESES CUENTA DE CHEQUES</v>
          </cell>
          <cell r="C252">
            <v>1304618.31</v>
          </cell>
          <cell r="D252">
            <v>6035559.3399999999</v>
          </cell>
        </row>
        <row r="253">
          <cell r="A253">
            <v>31006</v>
          </cell>
          <cell r="B253" t="str">
            <v>INTERESES FIANZAS Y RENTAS</v>
          </cell>
          <cell r="C253">
            <v>2439605.34</v>
          </cell>
          <cell r="D253">
            <v>13606505.439999999</v>
          </cell>
        </row>
        <row r="254">
          <cell r="A254">
            <v>31007</v>
          </cell>
          <cell r="B254" t="str">
            <v>INTERESES FIDEICOMISO BANORTE(BANCEN)</v>
          </cell>
          <cell r="C254">
            <v>218003.69</v>
          </cell>
          <cell r="D254">
            <v>1439527.01</v>
          </cell>
        </row>
        <row r="255">
          <cell r="A255">
            <v>31401</v>
          </cell>
          <cell r="B255" t="str">
            <v>INTERESES TRIBUNAL SUPERIOR DE JUSTICIA</v>
          </cell>
          <cell r="C255">
            <v>94564.81</v>
          </cell>
          <cell r="D255">
            <v>723661.69</v>
          </cell>
        </row>
        <row r="257">
          <cell r="A257" t="str">
            <v>INTERESES</v>
          </cell>
          <cell r="B257" t="str">
            <v>TOTAL INTERESES POR DEPOSITOS A PLAZO FIJO</v>
          </cell>
          <cell r="C257">
            <v>28281618.169999994</v>
          </cell>
          <cell r="D257">
            <v>99181478.560000017</v>
          </cell>
        </row>
        <row r="259">
          <cell r="B259" t="str">
            <v>INTERESES PRESTAMOS DIRECTOS</v>
          </cell>
        </row>
        <row r="261">
          <cell r="A261">
            <v>31400</v>
          </cell>
          <cell r="B261" t="str">
            <v>INTERESES SOBRE PRESTAMOS DIRECTOS</v>
          </cell>
          <cell r="C261">
            <v>308485</v>
          </cell>
          <cell r="D261">
            <v>4853329</v>
          </cell>
        </row>
        <row r="263">
          <cell r="A263">
            <v>4</v>
          </cell>
          <cell r="B263" t="str">
            <v>TOTAL INTERESES PRESTAMOS DIRECTOS</v>
          </cell>
          <cell r="C263">
            <v>308485</v>
          </cell>
          <cell r="D263">
            <v>4853329</v>
          </cell>
        </row>
        <row r="265">
          <cell r="B265" t="str">
            <v>ARRENDAMIENTO DE BIENES</v>
          </cell>
        </row>
        <row r="267">
          <cell r="A267">
            <v>31800</v>
          </cell>
          <cell r="B267" t="str">
            <v>ARREND. DE BIENES MUEBLES E INMUEBLES</v>
          </cell>
          <cell r="C267">
            <v>1090059.69</v>
          </cell>
          <cell r="D267">
            <v>2170610.35</v>
          </cell>
        </row>
        <row r="269">
          <cell r="A269" t="str">
            <v>ARRENDAMIENTO O EXPLOTACIÓN DE BIENES MUEBLES O INMUEBLES DEL DOMINIO PRIVADO</v>
          </cell>
          <cell r="B269" t="str">
            <v>TOTAL ARRENDAMIENTO DE BIENES</v>
          </cell>
          <cell r="C269">
            <v>1090059.69</v>
          </cell>
          <cell r="D269">
            <v>2170610.35</v>
          </cell>
        </row>
        <row r="271">
          <cell r="B271" t="str">
            <v>OTROS PRODUCTOS</v>
          </cell>
        </row>
        <row r="273">
          <cell r="A273">
            <v>30900</v>
          </cell>
          <cell r="B273" t="str">
            <v>DIVERSOS</v>
          </cell>
          <cell r="C273">
            <v>413079.05</v>
          </cell>
          <cell r="D273">
            <v>14305020.99</v>
          </cell>
        </row>
        <row r="274">
          <cell r="A274">
            <v>30902</v>
          </cell>
          <cell r="B274" t="str">
            <v>IMPUESTO AL VALOR AGREGADO</v>
          </cell>
          <cell r="C274">
            <v>157756.53</v>
          </cell>
          <cell r="D274">
            <v>268262.89</v>
          </cell>
        </row>
        <row r="275">
          <cell r="A275">
            <v>31100</v>
          </cell>
          <cell r="B275" t="str">
            <v>PUBLICIDAD RADIO GOBIERNO</v>
          </cell>
          <cell r="C275">
            <v>0</v>
          </cell>
          <cell r="D275">
            <v>80051</v>
          </cell>
        </row>
        <row r="276">
          <cell r="A276">
            <v>31101</v>
          </cell>
          <cell r="B276" t="str">
            <v>PUBLICIDAD CANAL 28</v>
          </cell>
          <cell r="C276">
            <v>59340</v>
          </cell>
          <cell r="D276">
            <v>661431.72</v>
          </cell>
        </row>
        <row r="277">
          <cell r="A277">
            <v>31300</v>
          </cell>
          <cell r="B277" t="str">
            <v>SERV.PREST.P/ACADEMIA EST.DE POLICIA</v>
          </cell>
          <cell r="C277">
            <v>52950</v>
          </cell>
          <cell r="D277">
            <v>627900</v>
          </cell>
        </row>
        <row r="278">
          <cell r="A278">
            <v>32603</v>
          </cell>
          <cell r="B278" t="str">
            <v>ESTACIONAMIENTO MATAMOROS Y ZUAZUA</v>
          </cell>
          <cell r="C278">
            <v>228465</v>
          </cell>
          <cell r="D278">
            <v>1698127.1</v>
          </cell>
        </row>
        <row r="280">
          <cell r="B280" t="str">
            <v>TOTAL OTROS PRODUCTOS</v>
          </cell>
          <cell r="C280">
            <v>911590.58</v>
          </cell>
          <cell r="D280">
            <v>17640793.700000003</v>
          </cell>
        </row>
        <row r="282">
          <cell r="A282">
            <v>5</v>
          </cell>
          <cell r="B282" t="str">
            <v>TOTAL PRODUCTOS</v>
          </cell>
          <cell r="C282">
            <v>31708218.859999996</v>
          </cell>
          <cell r="D282">
            <v>128888398.33000001</v>
          </cell>
        </row>
        <row r="284">
          <cell r="B284" t="str">
            <v>A P R O V E C H A M I E N T O S</v>
          </cell>
        </row>
        <row r="286">
          <cell r="B286" t="str">
            <v>MULTAS</v>
          </cell>
        </row>
        <row r="288">
          <cell r="A288">
            <v>40100</v>
          </cell>
          <cell r="B288" t="str">
            <v>MULTAS</v>
          </cell>
          <cell r="C288">
            <v>29930.27</v>
          </cell>
          <cell r="D288">
            <v>475779.31</v>
          </cell>
        </row>
        <row r="289">
          <cell r="A289">
            <v>40101</v>
          </cell>
          <cell r="B289" t="str">
            <v>MULTA IMP. P/LA AGENCIA EST.DE TRANSP.</v>
          </cell>
          <cell r="C289">
            <v>667583</v>
          </cell>
          <cell r="D289">
            <v>5008217</v>
          </cell>
        </row>
        <row r="290">
          <cell r="A290">
            <v>40102</v>
          </cell>
          <cell r="B290" t="str">
            <v>MULTAS DE LA SUBSECRETARIA DE SALUD</v>
          </cell>
          <cell r="C290">
            <v>29637.67</v>
          </cell>
          <cell r="D290">
            <v>233166.99</v>
          </cell>
        </row>
        <row r="291">
          <cell r="A291">
            <v>40103</v>
          </cell>
          <cell r="B291" t="str">
            <v>MULTAS DE LA SUBSECRETARIA DE ECOLOGIA</v>
          </cell>
          <cell r="C291">
            <v>0</v>
          </cell>
          <cell r="D291">
            <v>2993.1</v>
          </cell>
        </row>
        <row r="292">
          <cell r="A292">
            <v>40105</v>
          </cell>
          <cell r="B292" t="str">
            <v>OTRAS MULTAS</v>
          </cell>
          <cell r="C292">
            <v>17395</v>
          </cell>
          <cell r="D292">
            <v>168553.69</v>
          </cell>
        </row>
        <row r="293">
          <cell r="A293">
            <v>40108</v>
          </cell>
          <cell r="B293" t="str">
            <v>MULTAS POR INCUM.DE REQUERIMIENTOS</v>
          </cell>
          <cell r="C293">
            <v>36975</v>
          </cell>
          <cell r="D293">
            <v>186358</v>
          </cell>
        </row>
        <row r="294">
          <cell r="A294">
            <v>40113</v>
          </cell>
          <cell r="B294" t="str">
            <v>MULTA POR AUTOCORRECCION ISN FISCALIZ.</v>
          </cell>
          <cell r="C294">
            <v>103685.06</v>
          </cell>
          <cell r="D294">
            <v>305708.83</v>
          </cell>
        </row>
        <row r="295">
          <cell r="A295">
            <v>40114</v>
          </cell>
          <cell r="B295" t="str">
            <v>MULTA POR DESACATO ISN FISCALIZ.</v>
          </cell>
          <cell r="C295">
            <v>9110.2000000000007</v>
          </cell>
          <cell r="D295">
            <v>72618.59</v>
          </cell>
        </row>
        <row r="296">
          <cell r="A296">
            <v>40117</v>
          </cell>
          <cell r="B296" t="str">
            <v>MULTAS PODER JUDICIAL</v>
          </cell>
          <cell r="C296">
            <v>5496.8</v>
          </cell>
          <cell r="D296">
            <v>48011.51</v>
          </cell>
        </row>
        <row r="297">
          <cell r="A297">
            <v>40118</v>
          </cell>
          <cell r="B297" t="str">
            <v>MULTAS IMPUESTAS POR LA CONTRALORIA</v>
          </cell>
          <cell r="C297">
            <v>8538.32</v>
          </cell>
          <cell r="D297">
            <v>64056.73</v>
          </cell>
        </row>
        <row r="299">
          <cell r="A299" t="str">
            <v>MULTAS</v>
          </cell>
          <cell r="B299" t="str">
            <v>TOTAL MULTAS</v>
          </cell>
          <cell r="C299">
            <v>908351.32</v>
          </cell>
          <cell r="D299">
            <v>6565463.75</v>
          </cell>
        </row>
        <row r="301">
          <cell r="B301" t="str">
            <v>SANCIONES</v>
          </cell>
        </row>
        <row r="303">
          <cell r="A303">
            <v>40110</v>
          </cell>
          <cell r="B303" t="str">
            <v>SANCIONES EN CARTAS DE NO PROPIEDAD</v>
          </cell>
          <cell r="C303">
            <v>330</v>
          </cell>
          <cell r="D303">
            <v>2475</v>
          </cell>
        </row>
        <row r="304">
          <cell r="A304">
            <v>40111</v>
          </cell>
          <cell r="B304" t="str">
            <v>SANC POR REGULARIZACION DE CONSTRUCCION</v>
          </cell>
          <cell r="C304">
            <v>384190.9</v>
          </cell>
          <cell r="D304">
            <v>3416830.97</v>
          </cell>
        </row>
        <row r="305">
          <cell r="A305">
            <v>40112</v>
          </cell>
          <cell r="B305" t="str">
            <v>SANC PRESENTACION DE AVISOS DE ENAJ</v>
          </cell>
          <cell r="C305">
            <v>122388</v>
          </cell>
          <cell r="D305">
            <v>624207</v>
          </cell>
        </row>
        <row r="306">
          <cell r="A306">
            <v>40300</v>
          </cell>
          <cell r="B306" t="str">
            <v>SANCIONES ADMINISTRATIVAS</v>
          </cell>
          <cell r="C306">
            <v>74976.649999999994</v>
          </cell>
          <cell r="D306">
            <v>721895.32</v>
          </cell>
        </row>
        <row r="307">
          <cell r="A307">
            <v>40302</v>
          </cell>
          <cell r="B307" t="str">
            <v>SANCIONES IMPUESTO SOBRE HOSPEDAJE</v>
          </cell>
          <cell r="C307">
            <v>0</v>
          </cell>
          <cell r="D307">
            <v>52.4</v>
          </cell>
        </row>
        <row r="308">
          <cell r="A308">
            <v>40305</v>
          </cell>
          <cell r="B308" t="str">
            <v>SANCIONES I.S.N.</v>
          </cell>
          <cell r="C308">
            <v>728697.39</v>
          </cell>
          <cell r="D308">
            <v>4122493.15</v>
          </cell>
        </row>
        <row r="309">
          <cell r="A309">
            <v>40906</v>
          </cell>
          <cell r="B309" t="str">
            <v>SANCIONES A CONTRATISTAS P.E.I.</v>
          </cell>
          <cell r="C309">
            <v>3595.54</v>
          </cell>
          <cell r="D309">
            <v>177824.6</v>
          </cell>
        </row>
        <row r="310">
          <cell r="A310">
            <v>40161</v>
          </cell>
          <cell r="B310" t="str">
            <v>SUB SANCIONES POR REG DE CONSTRUCCION</v>
          </cell>
          <cell r="C310">
            <v>-1553</v>
          </cell>
          <cell r="D310">
            <v>-236087</v>
          </cell>
        </row>
        <row r="311">
          <cell r="A311">
            <v>40311</v>
          </cell>
          <cell r="B311" t="str">
            <v>CONDONACION DE SANCIONES DE ISN</v>
          </cell>
          <cell r="C311">
            <v>-27539.1</v>
          </cell>
          <cell r="D311">
            <v>-146965.13</v>
          </cell>
        </row>
        <row r="313">
          <cell r="A313" t="str">
            <v>MULTAS2</v>
          </cell>
          <cell r="B313" t="str">
            <v>TOTAL SANCIONES</v>
          </cell>
          <cell r="C313">
            <v>1285086.3799999999</v>
          </cell>
          <cell r="D313">
            <v>8682726.3099999987</v>
          </cell>
        </row>
        <row r="315">
          <cell r="B315" t="str">
            <v>RECARGOS</v>
          </cell>
        </row>
        <row r="317">
          <cell r="A317">
            <v>40200</v>
          </cell>
          <cell r="B317" t="str">
            <v>RECARGOS</v>
          </cell>
          <cell r="C317">
            <v>4158.45</v>
          </cell>
          <cell r="D317">
            <v>16971.919999999998</v>
          </cell>
        </row>
        <row r="318">
          <cell r="A318">
            <v>40201</v>
          </cell>
          <cell r="B318" t="str">
            <v>RECARGOS I.S.N. FISCALIZ.</v>
          </cell>
          <cell r="C318">
            <v>59726</v>
          </cell>
          <cell r="D318">
            <v>474010.51</v>
          </cell>
        </row>
        <row r="319">
          <cell r="A319">
            <v>40202</v>
          </cell>
          <cell r="B319" t="str">
            <v>RECARGOS IMP.SOBRE HOSPEDAJE FISCALIZ.</v>
          </cell>
          <cell r="C319">
            <v>0</v>
          </cell>
          <cell r="D319">
            <v>106.26</v>
          </cell>
        </row>
        <row r="320">
          <cell r="A320">
            <v>40203</v>
          </cell>
          <cell r="B320" t="str">
            <v>RECARGOS DE IMP.DE TRANSMISION</v>
          </cell>
          <cell r="C320">
            <v>0</v>
          </cell>
          <cell r="D320">
            <v>-1305.2</v>
          </cell>
        </row>
        <row r="321">
          <cell r="A321">
            <v>40204</v>
          </cell>
          <cell r="B321" t="str">
            <v>RECARGOS DEL I.S.N</v>
          </cell>
          <cell r="C321">
            <v>711696.72</v>
          </cell>
          <cell r="D321">
            <v>2708037.88</v>
          </cell>
        </row>
        <row r="322">
          <cell r="A322">
            <v>40205</v>
          </cell>
          <cell r="B322" t="str">
            <v>RECARGOS DEL IMP.SOBRE HOSPEDAJE</v>
          </cell>
          <cell r="C322">
            <v>3936.9</v>
          </cell>
          <cell r="D322">
            <v>63418.37</v>
          </cell>
        </row>
        <row r="323">
          <cell r="A323">
            <v>40206</v>
          </cell>
          <cell r="B323" t="str">
            <v>INTERESES POR PLAZO I.S.N.</v>
          </cell>
          <cell r="C323">
            <v>150872.97</v>
          </cell>
          <cell r="D323">
            <v>152093.6</v>
          </cell>
        </row>
        <row r="325">
          <cell r="A325" t="str">
            <v>RECARGOS</v>
          </cell>
          <cell r="B325" t="str">
            <v>TOTAL RECARGOS</v>
          </cell>
          <cell r="C325">
            <v>930391.04000000004</v>
          </cell>
          <cell r="D325">
            <v>3413333.34</v>
          </cell>
        </row>
        <row r="327">
          <cell r="B327" t="str">
            <v>GASTOS DE EJECUCION</v>
          </cell>
        </row>
        <row r="329">
          <cell r="A329">
            <v>40500</v>
          </cell>
          <cell r="B329" t="str">
            <v>GASTOS DE EJECUCION</v>
          </cell>
          <cell r="C329">
            <v>8385.68</v>
          </cell>
          <cell r="D329">
            <v>50432.66</v>
          </cell>
        </row>
        <row r="330">
          <cell r="A330">
            <v>40503</v>
          </cell>
          <cell r="B330" t="str">
            <v>GASTOS DE EJECUCION I.S.N.</v>
          </cell>
          <cell r="C330">
            <v>176452.63</v>
          </cell>
          <cell r="D330">
            <v>867471.92</v>
          </cell>
        </row>
        <row r="331">
          <cell r="A331">
            <v>40504</v>
          </cell>
          <cell r="B331" t="str">
            <v>GASTOS DE EJECUCION IMP.SOBRE HOSPEDAJE</v>
          </cell>
          <cell r="C331">
            <v>0</v>
          </cell>
          <cell r="D331">
            <v>600</v>
          </cell>
        </row>
        <row r="332">
          <cell r="A332">
            <v>40505</v>
          </cell>
          <cell r="B332" t="str">
            <v>GASTOS DE EJECUCION CHEQUES NO PAG.</v>
          </cell>
          <cell r="C332">
            <v>9107.15</v>
          </cell>
          <cell r="D332">
            <v>211402.42</v>
          </cell>
        </row>
        <row r="333">
          <cell r="A333">
            <v>40506</v>
          </cell>
          <cell r="B333" t="str">
            <v>GASTOS DE EJEC.TRANS.VEH.MOTOR</v>
          </cell>
          <cell r="C333">
            <v>0</v>
          </cell>
          <cell r="D333">
            <v>88.83</v>
          </cell>
        </row>
        <row r="335">
          <cell r="A335" t="str">
            <v>MULTAS3</v>
          </cell>
          <cell r="B335" t="str">
            <v>TOTAL GASTOS DE EJECUCION</v>
          </cell>
          <cell r="C335">
            <v>193945.46</v>
          </cell>
          <cell r="D335">
            <v>1129995.83</v>
          </cell>
        </row>
        <row r="337">
          <cell r="B337" t="str">
            <v>APORTACIONES DE ORGANISMOS PARAESTATALES</v>
          </cell>
        </row>
        <row r="339">
          <cell r="A339">
            <v>40901</v>
          </cell>
          <cell r="B339" t="str">
            <v>UNIDAD DE INTEGRACION EDUCATIVA</v>
          </cell>
          <cell r="C339">
            <v>47</v>
          </cell>
          <cell r="D339">
            <v>98094</v>
          </cell>
        </row>
        <row r="340">
          <cell r="A340">
            <v>40902</v>
          </cell>
          <cell r="B340" t="str">
            <v>APORT. SECRETARIA DE LA CONTRALORIA</v>
          </cell>
          <cell r="C340">
            <v>0</v>
          </cell>
          <cell r="D340">
            <v>3660000</v>
          </cell>
        </row>
        <row r="341">
          <cell r="A341">
            <v>41603</v>
          </cell>
          <cell r="B341" t="str">
            <v>APORTACIONES INST. DE CONTROL VEHICULAR</v>
          </cell>
          <cell r="C341">
            <v>0</v>
          </cell>
          <cell r="D341">
            <v>2771777200.27</v>
          </cell>
        </row>
        <row r="343">
          <cell r="A343" t="str">
            <v>APROVECHAMIENTOS DE ORGANISMOS PARAESTATALES</v>
          </cell>
          <cell r="B343" t="str">
            <v>TOTAL APORTACIONES DE ORGANISMOS PARAESTATALES</v>
          </cell>
          <cell r="C343">
            <v>47</v>
          </cell>
          <cell r="D343">
            <v>2775535294.27</v>
          </cell>
        </row>
        <row r="345">
          <cell r="B345" t="str">
            <v>APORTACIONES MUNICIPIOS</v>
          </cell>
        </row>
        <row r="347">
          <cell r="A347">
            <v>44001</v>
          </cell>
          <cell r="B347" t="str">
            <v>MUNICIPIOS AREA METROP.</v>
          </cell>
          <cell r="C347">
            <v>2000000</v>
          </cell>
          <cell r="D347">
            <v>22950066</v>
          </cell>
        </row>
        <row r="348">
          <cell r="A348">
            <v>44002</v>
          </cell>
          <cell r="B348" t="str">
            <v>OTROS MUNICIPIOS</v>
          </cell>
          <cell r="C348">
            <v>3818544</v>
          </cell>
          <cell r="D348">
            <v>9629708.8300000001</v>
          </cell>
        </row>
        <row r="349">
          <cell r="A349">
            <v>45101</v>
          </cell>
          <cell r="B349" t="str">
            <v>UNIVERSIDAD AUTONOMA DE N. L.</v>
          </cell>
          <cell r="C349">
            <v>0</v>
          </cell>
          <cell r="D349">
            <v>13942339.289999999</v>
          </cell>
        </row>
        <row r="350">
          <cell r="A350">
            <v>45200</v>
          </cell>
          <cell r="B350" t="str">
            <v>OTROS ORGANISMOS</v>
          </cell>
          <cell r="C350">
            <v>1356860</v>
          </cell>
          <cell r="D350">
            <v>2157729</v>
          </cell>
        </row>
        <row r="351">
          <cell r="A351">
            <v>40903</v>
          </cell>
          <cell r="B351" t="str">
            <v>10% INFRACC.DE TRANSITO AREA MET.</v>
          </cell>
          <cell r="C351">
            <v>20.23</v>
          </cell>
          <cell r="D351">
            <v>180.86</v>
          </cell>
        </row>
        <row r="353">
          <cell r="A353">
            <v>6</v>
          </cell>
          <cell r="B353" t="str">
            <v>TOTAL APORTACIONES MUNICIPIOS</v>
          </cell>
          <cell r="C353">
            <v>7175424.2300000004</v>
          </cell>
          <cell r="D353">
            <v>48680023.979999997</v>
          </cell>
        </row>
        <row r="355">
          <cell r="B355" t="str">
            <v>DONATIVOS</v>
          </cell>
        </row>
        <row r="357">
          <cell r="A357">
            <v>40904</v>
          </cell>
          <cell r="B357" t="str">
            <v>APORTACION C.M.C.I.</v>
          </cell>
          <cell r="C357">
            <v>21285.61</v>
          </cell>
          <cell r="D357">
            <v>109725.27</v>
          </cell>
        </row>
        <row r="358">
          <cell r="A358">
            <v>41000</v>
          </cell>
          <cell r="B358" t="str">
            <v>DONATIVOS PARA OBRAS Y GASTOS PUBLICOS</v>
          </cell>
          <cell r="C358">
            <v>20444.189999999999</v>
          </cell>
          <cell r="D358">
            <v>2234673.36</v>
          </cell>
        </row>
        <row r="359">
          <cell r="A359">
            <v>41001</v>
          </cell>
          <cell r="B359" t="str">
            <v>DONATIVO PARA OBRAS VIA RAPIDA</v>
          </cell>
          <cell r="C359">
            <v>0</v>
          </cell>
          <cell r="D359">
            <v>10868.27</v>
          </cell>
        </row>
        <row r="360">
          <cell r="A360">
            <v>41002</v>
          </cell>
          <cell r="B360" t="str">
            <v>APORT.AL GOB.DEL EDO. POR APOYO DE SEG.</v>
          </cell>
          <cell r="C360">
            <v>173000</v>
          </cell>
          <cell r="D360">
            <v>1778000</v>
          </cell>
        </row>
        <row r="362">
          <cell r="A362" t="str">
            <v>DONATIVOS</v>
          </cell>
          <cell r="B362" t="str">
            <v>TOTAL DONATIVOS</v>
          </cell>
          <cell r="C362">
            <v>214729.8</v>
          </cell>
          <cell r="D362">
            <v>4133266.9</v>
          </cell>
        </row>
        <row r="364">
          <cell r="B364" t="str">
            <v>DIVERSOS</v>
          </cell>
        </row>
        <row r="366">
          <cell r="A366">
            <v>40400</v>
          </cell>
          <cell r="B366" t="str">
            <v>CONMUTACION DE PENAS</v>
          </cell>
          <cell r="C366">
            <v>296374.69</v>
          </cell>
          <cell r="D366">
            <v>1551366.03</v>
          </cell>
        </row>
        <row r="367">
          <cell r="A367">
            <v>40900</v>
          </cell>
          <cell r="B367" t="str">
            <v>DIVERSOS</v>
          </cell>
          <cell r="C367">
            <v>330974.59999999998</v>
          </cell>
          <cell r="D367">
            <v>2168384.46</v>
          </cell>
        </row>
        <row r="368">
          <cell r="A368">
            <v>40905</v>
          </cell>
          <cell r="B368" t="str">
            <v>DEVOLUCION SUELDOS Y PRESTACIONES</v>
          </cell>
          <cell r="C368">
            <v>165</v>
          </cell>
          <cell r="D368">
            <v>165</v>
          </cell>
        </row>
        <row r="369">
          <cell r="A369">
            <v>46001</v>
          </cell>
          <cell r="B369" t="str">
            <v>DEV.DIVERSOS APROVECHAMIENTOS</v>
          </cell>
          <cell r="C369">
            <v>-63098.48</v>
          </cell>
          <cell r="D369">
            <v>-172324.27</v>
          </cell>
        </row>
        <row r="371">
          <cell r="A371">
            <v>7</v>
          </cell>
          <cell r="B371" t="str">
            <v>TOTAL DIVERSOS</v>
          </cell>
          <cell r="C371">
            <v>564415.81000000006</v>
          </cell>
          <cell r="D371">
            <v>3547591.22</v>
          </cell>
        </row>
        <row r="373">
          <cell r="B373" t="str">
            <v>TOTAL APROVECHAMIENTOS PROVENIENTES DE CONTRIBUCIONES ESTATALES</v>
          </cell>
          <cell r="C373">
            <v>11272391.040000001</v>
          </cell>
          <cell r="D373">
            <v>2851687695.5999999</v>
          </cell>
        </row>
        <row r="375">
          <cell r="B375" t="str">
            <v>PROVENIENTES DE INCENTIVOS POR RECAUDACION DE IMPUESTOS FEDERALES COORDINADOS</v>
          </cell>
        </row>
        <row r="377">
          <cell r="B377" t="str">
            <v>INCENTIVOS</v>
          </cell>
        </row>
        <row r="379">
          <cell r="A379">
            <v>51601</v>
          </cell>
          <cell r="B379" t="str">
            <v>INCENTIVOS POR FISC.CONCURRENTE</v>
          </cell>
          <cell r="C379">
            <v>4050392</v>
          </cell>
          <cell r="D379">
            <v>10995710</v>
          </cell>
        </row>
        <row r="380">
          <cell r="A380">
            <v>51603</v>
          </cell>
          <cell r="B380" t="str">
            <v>INCENTIVOS POR REG.PEQ.CONTRIBUYENTE</v>
          </cell>
          <cell r="C380">
            <v>6441181</v>
          </cell>
          <cell r="D380">
            <v>21670255</v>
          </cell>
        </row>
        <row r="381">
          <cell r="A381">
            <v>51604</v>
          </cell>
          <cell r="B381" t="str">
            <v>INCENTIVOS POR REG. INTERMEDIO</v>
          </cell>
          <cell r="C381">
            <v>1371022</v>
          </cell>
          <cell r="D381">
            <v>5307735</v>
          </cell>
        </row>
        <row r="382">
          <cell r="A382">
            <v>51605</v>
          </cell>
          <cell r="B382" t="str">
            <v>INCEN.POR GANANCIA DE ENAJ.DE BIENES</v>
          </cell>
          <cell r="C382">
            <v>22500</v>
          </cell>
          <cell r="D382">
            <v>199624</v>
          </cell>
        </row>
        <row r="384">
          <cell r="B384" t="str">
            <v>TOTAL INCENTIVOS</v>
          </cell>
          <cell r="C384">
            <v>11885095</v>
          </cell>
          <cell r="D384">
            <v>38173324</v>
          </cell>
        </row>
        <row r="385">
          <cell r="C385" t="str">
            <v xml:space="preserve"> </v>
          </cell>
        </row>
        <row r="386">
          <cell r="B386" t="str">
            <v>IMPUESTO SOBRE LA RENTA</v>
          </cell>
        </row>
        <row r="388">
          <cell r="A388">
            <v>56748</v>
          </cell>
          <cell r="B388" t="str">
            <v>ISR P.FIS.PAG.PROV.ACT.PEQ.CONT.100%</v>
          </cell>
          <cell r="C388">
            <v>365624.3</v>
          </cell>
          <cell r="D388">
            <v>409260.87</v>
          </cell>
        </row>
        <row r="390">
          <cell r="B390" t="str">
            <v>TOTAL IMPUESTO SOBRE LA RENTA</v>
          </cell>
          <cell r="C390">
            <v>365624.3</v>
          </cell>
          <cell r="D390">
            <v>409260.87</v>
          </cell>
        </row>
        <row r="392">
          <cell r="B392" t="str">
            <v>IMPUESTO AL VALOR AGREGADO</v>
          </cell>
        </row>
        <row r="394">
          <cell r="A394">
            <v>56903</v>
          </cell>
          <cell r="B394" t="str">
            <v>IVA PAG.DEF.PERS.MOR. Y FIS. 100%</v>
          </cell>
          <cell r="C394">
            <v>4661.6899999999996</v>
          </cell>
          <cell r="D394">
            <v>32647.06</v>
          </cell>
        </row>
        <row r="395">
          <cell r="A395">
            <v>56913</v>
          </cell>
          <cell r="B395" t="str">
            <v>IVA PAG.DEF.PERS.MOR. Y FIS. 100%</v>
          </cell>
          <cell r="C395">
            <v>165749</v>
          </cell>
          <cell r="D395">
            <v>165749</v>
          </cell>
        </row>
        <row r="397">
          <cell r="A397" t="str">
            <v xml:space="preserve"> </v>
          </cell>
          <cell r="B397" t="str">
            <v>TOTAL IMPUESTO AL VALOR AGREGADO</v>
          </cell>
          <cell r="C397">
            <v>170410.69</v>
          </cell>
          <cell r="D397">
            <v>198396.06</v>
          </cell>
        </row>
        <row r="399">
          <cell r="B399" t="str">
            <v>GASTOS DE EJECUCION</v>
          </cell>
        </row>
        <row r="401">
          <cell r="A401">
            <v>57401</v>
          </cell>
          <cell r="B401" t="str">
            <v>GASTOS DE EJECUCION ISAN</v>
          </cell>
          <cell r="C401">
            <v>0</v>
          </cell>
          <cell r="D401">
            <v>810</v>
          </cell>
        </row>
        <row r="402">
          <cell r="A402">
            <v>57404</v>
          </cell>
          <cell r="B402" t="str">
            <v>GASTOS DE EJECUCION IMP. SOBRE TENENCIA</v>
          </cell>
          <cell r="C402">
            <v>2853.51</v>
          </cell>
          <cell r="D402">
            <v>22078.07</v>
          </cell>
        </row>
        <row r="403">
          <cell r="A403">
            <v>57405</v>
          </cell>
          <cell r="B403" t="str">
            <v>GASTOS DE EJECUCION FISCALIZACION 100%</v>
          </cell>
          <cell r="C403">
            <v>163.49</v>
          </cell>
          <cell r="D403">
            <v>14847.01</v>
          </cell>
        </row>
        <row r="405">
          <cell r="A405" t="str">
            <v xml:space="preserve"> </v>
          </cell>
          <cell r="B405" t="str">
            <v>TOTAL GASTOS DE EJECUCION</v>
          </cell>
          <cell r="C405">
            <v>3017</v>
          </cell>
          <cell r="D405">
            <v>37735.08</v>
          </cell>
        </row>
        <row r="407">
          <cell r="B407" t="str">
            <v>MULTAS</v>
          </cell>
        </row>
        <row r="409">
          <cell r="A409">
            <v>57502</v>
          </cell>
          <cell r="B409" t="str">
            <v>MULTAS ISR IA IVA E IESPS FISC 100%(653)</v>
          </cell>
          <cell r="C409">
            <v>30930.58</v>
          </cell>
          <cell r="D409">
            <v>406909.28</v>
          </cell>
        </row>
        <row r="410">
          <cell r="A410">
            <v>57503</v>
          </cell>
          <cell r="B410" t="str">
            <v>MULT ISR,IA,IVA E IESPS V OBL 100% (317)</v>
          </cell>
          <cell r="C410">
            <v>15073.5</v>
          </cell>
          <cell r="D410">
            <v>755307.93</v>
          </cell>
        </row>
        <row r="411">
          <cell r="A411">
            <v>57505</v>
          </cell>
          <cell r="B411" t="str">
            <v>MULTAS POR CORRECCION FISCAL 100%(194)</v>
          </cell>
          <cell r="C411">
            <v>0</v>
          </cell>
          <cell r="D411">
            <v>14678</v>
          </cell>
        </row>
        <row r="412">
          <cell r="A412">
            <v>57507</v>
          </cell>
          <cell r="B412" t="str">
            <v>MULTAS IMP S/TENENCIA CTRL.DE OBLIG 100%</v>
          </cell>
          <cell r="C412">
            <v>41080</v>
          </cell>
          <cell r="D412">
            <v>407655.13</v>
          </cell>
        </row>
        <row r="414">
          <cell r="B414" t="str">
            <v>TOTAL MULTAS</v>
          </cell>
          <cell r="C414">
            <v>87084.08</v>
          </cell>
          <cell r="D414">
            <v>1584550.34</v>
          </cell>
        </row>
        <row r="416">
          <cell r="B416" t="str">
            <v>RECARGOS</v>
          </cell>
        </row>
        <row r="418">
          <cell r="A418">
            <v>57601</v>
          </cell>
          <cell r="B418" t="str">
            <v>RECARGOS IVA 100%</v>
          </cell>
          <cell r="C418">
            <v>2892.17</v>
          </cell>
          <cell r="D418">
            <v>20668.28</v>
          </cell>
        </row>
        <row r="419">
          <cell r="A419">
            <v>57602</v>
          </cell>
          <cell r="B419" t="str">
            <v>RECARGOS ISR 75%</v>
          </cell>
          <cell r="C419">
            <v>0</v>
          </cell>
          <cell r="D419">
            <v>16027.58</v>
          </cell>
        </row>
        <row r="420">
          <cell r="A420">
            <v>57604</v>
          </cell>
          <cell r="B420" t="str">
            <v>INTERESES POR PLAZO (98%)</v>
          </cell>
          <cell r="C420">
            <v>229.98</v>
          </cell>
          <cell r="D420">
            <v>7972.24</v>
          </cell>
        </row>
        <row r="421">
          <cell r="A421">
            <v>57605</v>
          </cell>
          <cell r="B421" t="str">
            <v>RECARGOS ISR 100%</v>
          </cell>
          <cell r="C421">
            <v>0</v>
          </cell>
          <cell r="D421">
            <v>214.05</v>
          </cell>
        </row>
        <row r="422">
          <cell r="A422">
            <v>57608</v>
          </cell>
          <cell r="B422" t="str">
            <v>RECARGOS ISR REPECOS 100%</v>
          </cell>
          <cell r="C422">
            <v>1185.07</v>
          </cell>
          <cell r="D422">
            <v>2635.8</v>
          </cell>
        </row>
        <row r="423">
          <cell r="A423">
            <v>57609</v>
          </cell>
          <cell r="B423" t="str">
            <v>RECARGOS IVA REPECOS 100%</v>
          </cell>
          <cell r="C423">
            <v>818</v>
          </cell>
          <cell r="D423">
            <v>818</v>
          </cell>
        </row>
        <row r="424">
          <cell r="A424">
            <v>57610</v>
          </cell>
          <cell r="B424" t="str">
            <v>INT.POR PLAZO CREDITOS FISCALIZACION 75%</v>
          </cell>
          <cell r="C424">
            <v>371.95</v>
          </cell>
          <cell r="D424">
            <v>1095.3699999999999</v>
          </cell>
        </row>
        <row r="425">
          <cell r="A425">
            <v>57611</v>
          </cell>
          <cell r="B425" t="str">
            <v>REC.POR MORA CREDITOS FISCALIZACION 75%</v>
          </cell>
          <cell r="C425">
            <v>61.67</v>
          </cell>
          <cell r="D425">
            <v>61.67</v>
          </cell>
        </row>
        <row r="427">
          <cell r="A427" t="str">
            <v xml:space="preserve"> </v>
          </cell>
          <cell r="B427" t="str">
            <v>TOTAL RECARGOS</v>
          </cell>
          <cell r="C427">
            <v>5558.84</v>
          </cell>
          <cell r="D427">
            <v>49492.99</v>
          </cell>
        </row>
        <row r="429">
          <cell r="B429" t="str">
            <v>ACTUALIZACION</v>
          </cell>
        </row>
        <row r="431">
          <cell r="A431">
            <v>57901</v>
          </cell>
          <cell r="B431" t="str">
            <v>ACTUALIZACION IVA 100%</v>
          </cell>
          <cell r="C431">
            <v>658.65</v>
          </cell>
          <cell r="D431">
            <v>4613.29</v>
          </cell>
        </row>
        <row r="432">
          <cell r="A432">
            <v>57902</v>
          </cell>
          <cell r="B432" t="str">
            <v>ACTUALIZACION ISR 75%</v>
          </cell>
          <cell r="C432">
            <v>0</v>
          </cell>
          <cell r="D432">
            <v>4998.3999999999996</v>
          </cell>
        </row>
        <row r="433">
          <cell r="A433">
            <v>57908</v>
          </cell>
          <cell r="B433" t="str">
            <v>ACTUALIZACION ISR REPECOS 100%</v>
          </cell>
          <cell r="C433">
            <v>147.93</v>
          </cell>
          <cell r="D433">
            <v>469.02</v>
          </cell>
        </row>
        <row r="434">
          <cell r="A434">
            <v>57909</v>
          </cell>
          <cell r="B434" t="str">
            <v>ACTUALIZACION IVA REPECOS 100%</v>
          </cell>
          <cell r="C434">
            <v>4</v>
          </cell>
          <cell r="D434">
            <v>4</v>
          </cell>
        </row>
        <row r="436">
          <cell r="A436" t="str">
            <v xml:space="preserve"> </v>
          </cell>
          <cell r="B436" t="str">
            <v>TOTAL ACTUALIZACION</v>
          </cell>
          <cell r="C436">
            <v>810.58</v>
          </cell>
          <cell r="D436">
            <v>10084.709999999999</v>
          </cell>
        </row>
        <row r="438">
          <cell r="B438" t="str">
            <v xml:space="preserve">HONORARIOS  EJECUCION </v>
          </cell>
        </row>
        <row r="440">
          <cell r="A440">
            <v>58001</v>
          </cell>
          <cell r="B440" t="str">
            <v>HONORARIOS EJEC.POR CONTROL VEHICULAR</v>
          </cell>
          <cell r="C440">
            <v>1920</v>
          </cell>
          <cell r="D440">
            <v>22080</v>
          </cell>
        </row>
        <row r="441">
          <cell r="A441">
            <v>58003</v>
          </cell>
          <cell r="B441" t="str">
            <v>HONORARIOS EJEC.POR CONTROL OBLIG.100%</v>
          </cell>
          <cell r="C441">
            <v>3990</v>
          </cell>
          <cell r="D441">
            <v>99407</v>
          </cell>
        </row>
        <row r="443">
          <cell r="B443" t="str">
            <v>TOTAL HONORARIOS EJECUCION</v>
          </cell>
          <cell r="C443">
            <v>5910</v>
          </cell>
          <cell r="D443">
            <v>121487</v>
          </cell>
        </row>
        <row r="445">
          <cell r="B445" t="str">
            <v>MULTAS ADMINISTRATIVAS NO FISCALES</v>
          </cell>
        </row>
        <row r="447">
          <cell r="A447">
            <v>58901</v>
          </cell>
          <cell r="B447" t="str">
            <v>MULTAS INFRACC LEY FED TRAB 98% (325)</v>
          </cell>
          <cell r="C447">
            <v>12352.41</v>
          </cell>
          <cell r="D447">
            <v>43509.18</v>
          </cell>
        </row>
        <row r="448">
          <cell r="A448">
            <v>58902</v>
          </cell>
          <cell r="B448" t="str">
            <v>MULTAS INF REGLAM DE TRAN FED 98% (327)</v>
          </cell>
          <cell r="C448">
            <v>184205.31</v>
          </cell>
          <cell r="D448">
            <v>4726169.0599999996</v>
          </cell>
        </row>
        <row r="449">
          <cell r="A449">
            <v>58903</v>
          </cell>
          <cell r="B449" t="str">
            <v>MULTAS DE LA PROFECO 98% (332)</v>
          </cell>
          <cell r="C449">
            <v>280039.03000000003</v>
          </cell>
          <cell r="D449">
            <v>1686751.23</v>
          </cell>
        </row>
        <row r="450">
          <cell r="A450">
            <v>58904</v>
          </cell>
          <cell r="B450" t="str">
            <v>MULTAS DE VARIAS DEP FED 98% (334)</v>
          </cell>
          <cell r="C450">
            <v>7840</v>
          </cell>
          <cell r="D450">
            <v>85698.06</v>
          </cell>
        </row>
        <row r="451">
          <cell r="A451">
            <v>58905</v>
          </cell>
          <cell r="B451" t="str">
            <v>MULTAS SECOFI 98%</v>
          </cell>
          <cell r="C451">
            <v>187590.31</v>
          </cell>
          <cell r="D451">
            <v>1054903.05</v>
          </cell>
        </row>
        <row r="452">
          <cell r="A452">
            <v>58906</v>
          </cell>
          <cell r="B452" t="str">
            <v>MULTAS PROFEPA 98%</v>
          </cell>
          <cell r="C452">
            <v>3887.27</v>
          </cell>
          <cell r="D452">
            <v>33719.599999999999</v>
          </cell>
        </row>
        <row r="454">
          <cell r="A454" t="str">
            <v xml:space="preserve"> </v>
          </cell>
          <cell r="B454" t="str">
            <v>TOTAL MULTAS ADMINISTRATIVAS NO FISCALES</v>
          </cell>
          <cell r="C454">
            <v>675914.33</v>
          </cell>
          <cell r="D454">
            <v>7630750.1799999978</v>
          </cell>
        </row>
        <row r="456">
          <cell r="A456" t="str">
            <v>INCENTIVOS EN RECAUDACIÓN DE IMPUESTOS FEDERALES</v>
          </cell>
          <cell r="B456" t="str">
            <v>TOTAL DE INCENTIVOS POR RECAUDACION DE IMPUESTOS FEDERALES COORDINADOS</v>
          </cell>
          <cell r="C456">
            <v>13199424.82</v>
          </cell>
          <cell r="D456">
            <v>48215081.229999997</v>
          </cell>
        </row>
        <row r="458">
          <cell r="B458" t="str">
            <v>TOTAL APROVECHAMIENTOS</v>
          </cell>
          <cell r="C458">
            <v>24471815.859999999</v>
          </cell>
          <cell r="D458">
            <v>2899902776.8299999</v>
          </cell>
        </row>
        <row r="459">
          <cell r="C459" t="str">
            <v xml:space="preserve"> </v>
          </cell>
        </row>
        <row r="460">
          <cell r="B460" t="str">
            <v>PARTICIPACION ESTATAL EN  IMPUESTOS FEDERALES COORDINADOS</v>
          </cell>
        </row>
        <row r="462">
          <cell r="B462" t="str">
            <v>PARTICIPACIONES</v>
          </cell>
        </row>
        <row r="464">
          <cell r="A464">
            <v>51300</v>
          </cell>
          <cell r="B464" t="str">
            <v>FONDO DE PART. FEDERALES AÑOS ANTERIORES</v>
          </cell>
          <cell r="C464">
            <v>-108666950</v>
          </cell>
          <cell r="D464">
            <v>-24600209</v>
          </cell>
        </row>
        <row r="465">
          <cell r="A465">
            <v>53400</v>
          </cell>
          <cell r="B465" t="str">
            <v>FONDO GRAL DE PART Y COORD EN DERECHOS</v>
          </cell>
          <cell r="C465">
            <v>1320320609</v>
          </cell>
          <cell r="D465">
            <v>8665588844</v>
          </cell>
        </row>
        <row r="466">
          <cell r="A466">
            <v>53500</v>
          </cell>
          <cell r="B466" t="str">
            <v>IMP ESP S/PROD Y SERV ALC, TAB Y CERVEZA</v>
          </cell>
          <cell r="C466">
            <v>33529745</v>
          </cell>
          <cell r="D466">
            <v>204909939</v>
          </cell>
        </row>
        <row r="467">
          <cell r="A467">
            <v>53501</v>
          </cell>
          <cell r="B467" t="str">
            <v>I.E.P.S. EJERCICIOS ANTERIORES</v>
          </cell>
          <cell r="C467">
            <v>-15116720</v>
          </cell>
          <cell r="D467">
            <v>-16892456</v>
          </cell>
        </row>
        <row r="468">
          <cell r="A468">
            <v>53600</v>
          </cell>
          <cell r="B468" t="str">
            <v>FONDO DE FOMENTO MUNICIPAL</v>
          </cell>
          <cell r="C468">
            <v>16788365</v>
          </cell>
          <cell r="D468">
            <v>110557814</v>
          </cell>
        </row>
        <row r="469">
          <cell r="A469">
            <v>53700</v>
          </cell>
          <cell r="B469" t="str">
            <v>FONDO DE FOMENTO AÑOS ANTERIORES</v>
          </cell>
          <cell r="C469">
            <v>31119</v>
          </cell>
          <cell r="D469">
            <v>1328178</v>
          </cell>
        </row>
        <row r="471">
          <cell r="B471" t="str">
            <v>TOTAL PARTICIPACIONES</v>
          </cell>
          <cell r="C471">
            <v>1246886168</v>
          </cell>
          <cell r="D471">
            <v>8940892110</v>
          </cell>
        </row>
        <row r="473">
          <cell r="B473" t="str">
            <v>IMPUESTO SOBRE AUTOMOVILES NUEVOS (I.S.A.N.)</v>
          </cell>
        </row>
        <row r="475">
          <cell r="A475">
            <v>53802</v>
          </cell>
          <cell r="B475" t="str">
            <v>RECARGOS DE I.S.A.N.</v>
          </cell>
          <cell r="C475">
            <v>27862</v>
          </cell>
          <cell r="D475">
            <v>2386970</v>
          </cell>
        </row>
        <row r="476">
          <cell r="A476">
            <v>53803</v>
          </cell>
          <cell r="B476" t="str">
            <v>SANCIONES ISAN</v>
          </cell>
          <cell r="C476">
            <v>0</v>
          </cell>
          <cell r="D476">
            <v>20339</v>
          </cell>
        </row>
        <row r="477">
          <cell r="A477">
            <v>53809</v>
          </cell>
          <cell r="B477" t="str">
            <v>I.S.A.N. PAGOS PROVISIONALES</v>
          </cell>
          <cell r="C477">
            <v>31682225.359999999</v>
          </cell>
          <cell r="D477">
            <v>245658783.49000001</v>
          </cell>
        </row>
        <row r="478">
          <cell r="A478">
            <v>53810</v>
          </cell>
          <cell r="B478" t="str">
            <v>ACTUALIZACION DE I.S.A.N.</v>
          </cell>
          <cell r="C478">
            <v>956</v>
          </cell>
          <cell r="D478">
            <v>882860</v>
          </cell>
        </row>
        <row r="479">
          <cell r="A479">
            <v>53811</v>
          </cell>
          <cell r="B479" t="str">
            <v>FONDO DE COMPENSACION DEL I.S.A.N.</v>
          </cell>
          <cell r="C479">
            <v>7378775</v>
          </cell>
          <cell r="D479">
            <v>51651425</v>
          </cell>
        </row>
        <row r="480">
          <cell r="A480">
            <v>53812</v>
          </cell>
          <cell r="B480" t="str">
            <v>MULTAS POR AUTOCORRECCION I.S.A.N.</v>
          </cell>
          <cell r="C480">
            <v>0</v>
          </cell>
          <cell r="D480">
            <v>202709</v>
          </cell>
        </row>
        <row r="482">
          <cell r="A482">
            <v>8</v>
          </cell>
          <cell r="B482" t="str">
            <v>TOTAL IMPUESTO SOBRE AUTOMOVILES NUEVOS (I.S.A.N.)</v>
          </cell>
          <cell r="C482">
            <v>39089818.359999999</v>
          </cell>
          <cell r="D482">
            <v>300803086.49000001</v>
          </cell>
        </row>
        <row r="484">
          <cell r="B484" t="str">
            <v>IMPUESTO SOBRE TENENCIA</v>
          </cell>
        </row>
        <row r="486">
          <cell r="A486">
            <v>55800</v>
          </cell>
          <cell r="B486" t="str">
            <v>IMPUESTO S/TENENCIA O USO DE VEHICULOS</v>
          </cell>
          <cell r="C486">
            <v>41933785.460000001</v>
          </cell>
          <cell r="D486">
            <v>1037376838.61</v>
          </cell>
        </row>
        <row r="487">
          <cell r="A487">
            <v>55801</v>
          </cell>
          <cell r="B487" t="str">
            <v>IMPUESTO S/TENENCIA, MOTOCICLETAS</v>
          </cell>
          <cell r="C487">
            <v>354453</v>
          </cell>
          <cell r="D487">
            <v>5302650.16</v>
          </cell>
        </row>
        <row r="488">
          <cell r="A488">
            <v>55900</v>
          </cell>
          <cell r="B488" t="str">
            <v>RECARGOS Y ACT DE IMP S/TENENCIA DE VEH</v>
          </cell>
          <cell r="C488">
            <v>2850151.04</v>
          </cell>
          <cell r="D488">
            <v>20772264.57</v>
          </cell>
        </row>
        <row r="489">
          <cell r="A489">
            <v>55901</v>
          </cell>
          <cell r="B489" t="str">
            <v>RECARGOS Y ACT DE IMP S/TEN DE MOTOS</v>
          </cell>
          <cell r="C489">
            <v>16386.060000000001</v>
          </cell>
          <cell r="D489">
            <v>160161.32</v>
          </cell>
        </row>
        <row r="490">
          <cell r="A490">
            <v>57100</v>
          </cell>
          <cell r="B490" t="str">
            <v>DEVOLUCION IMPUESTOS SOBRE TENENCIA</v>
          </cell>
          <cell r="C490">
            <v>0</v>
          </cell>
          <cell r="D490">
            <v>-4466624.08</v>
          </cell>
        </row>
        <row r="491">
          <cell r="A491">
            <v>57101</v>
          </cell>
          <cell r="B491" t="str">
            <v>ACT.E INTS.POR DEV.IMP.S/TENENCIA</v>
          </cell>
          <cell r="C491">
            <v>0</v>
          </cell>
          <cell r="D491">
            <v>-2012939.06</v>
          </cell>
        </row>
        <row r="493">
          <cell r="A493">
            <v>9</v>
          </cell>
          <cell r="B493" t="str">
            <v>TOTAL IMPUESTO SOBRE TENENCIA</v>
          </cell>
          <cell r="C493">
            <v>45154775.560000002</v>
          </cell>
          <cell r="D493">
            <v>1057132351.5200001</v>
          </cell>
        </row>
        <row r="495">
          <cell r="B495" t="str">
            <v>INSCRIPCION VEHICULOS EXTRANJEROS</v>
          </cell>
        </row>
        <row r="497">
          <cell r="A497">
            <v>57001</v>
          </cell>
          <cell r="B497" t="str">
            <v>DEV.INSCR.VEH.EXTRANJEROS</v>
          </cell>
          <cell r="C497">
            <v>0</v>
          </cell>
          <cell r="D497">
            <v>-78850</v>
          </cell>
        </row>
        <row r="498">
          <cell r="A498">
            <v>57002</v>
          </cell>
          <cell r="B498" t="str">
            <v>ACT.E INTS.POR DEV.INSCR.VEH.EXTRANJEROS</v>
          </cell>
          <cell r="C498">
            <v>0</v>
          </cell>
          <cell r="D498">
            <v>-4432.07</v>
          </cell>
        </row>
        <row r="500">
          <cell r="B500" t="str">
            <v>TOTAL INSCRIPCION VEHICULOS EXTRANJEROS</v>
          </cell>
          <cell r="C500">
            <v>0</v>
          </cell>
          <cell r="D500">
            <v>-83282.070000000007</v>
          </cell>
        </row>
        <row r="502">
          <cell r="B502" t="str">
            <v>PERMISOS DE PESCA</v>
          </cell>
        </row>
        <row r="504">
          <cell r="A504">
            <v>57301</v>
          </cell>
          <cell r="B504" t="str">
            <v>PERMISOS PARA PESCA DEPORTIVA</v>
          </cell>
          <cell r="C504">
            <v>25841</v>
          </cell>
          <cell r="D504">
            <v>297202</v>
          </cell>
        </row>
        <row r="506">
          <cell r="B506" t="str">
            <v>TOTAL PERMISOS DE PESCA</v>
          </cell>
          <cell r="C506">
            <v>25841</v>
          </cell>
          <cell r="D506">
            <v>297202</v>
          </cell>
        </row>
        <row r="508">
          <cell r="B508" t="str">
            <v>TOTAL PARTICIPACIONES</v>
          </cell>
          <cell r="C508">
            <v>1331156602.9200001</v>
          </cell>
          <cell r="D508">
            <v>10299041467.940001</v>
          </cell>
        </row>
        <row r="510">
          <cell r="B510" t="str">
            <v>APORTACIONES FEDERALES</v>
          </cell>
        </row>
        <row r="512">
          <cell r="B512" t="str">
            <v>RAMO 39</v>
          </cell>
        </row>
        <row r="514">
          <cell r="A514">
            <v>59101</v>
          </cell>
          <cell r="B514" t="str">
            <v>FORTALECIMIENTO A ENTIDADES FEDERATIVAS</v>
          </cell>
          <cell r="C514">
            <v>85807644</v>
          </cell>
          <cell r="D514">
            <v>600653508</v>
          </cell>
        </row>
        <row r="517">
          <cell r="A517">
            <v>10</v>
          </cell>
          <cell r="B517" t="str">
            <v>TOTAL RAMO 39</v>
          </cell>
          <cell r="C517">
            <v>85807644</v>
          </cell>
          <cell r="D517">
            <v>600653508</v>
          </cell>
        </row>
        <row r="519">
          <cell r="B519" t="str">
            <v>RAMO 33</v>
          </cell>
        </row>
        <row r="521">
          <cell r="A521">
            <v>59201</v>
          </cell>
          <cell r="B521" t="str">
            <v>EDUCACION BASICA Y NORMAL</v>
          </cell>
          <cell r="C521">
            <v>755678587.23000002</v>
          </cell>
          <cell r="D521">
            <v>3384938367.23</v>
          </cell>
        </row>
        <row r="522">
          <cell r="A522">
            <v>59202</v>
          </cell>
          <cell r="B522" t="str">
            <v>ALTA CARGA EDUCATIVA</v>
          </cell>
          <cell r="C522">
            <v>42511250</v>
          </cell>
          <cell r="D522">
            <v>297578750</v>
          </cell>
        </row>
        <row r="523">
          <cell r="A523">
            <v>59203</v>
          </cell>
          <cell r="B523" t="str">
            <v>SERVICIOS DE SALUD</v>
          </cell>
          <cell r="C523">
            <v>86844626.469999999</v>
          </cell>
          <cell r="D523">
            <v>599610456.89999998</v>
          </cell>
        </row>
        <row r="524">
          <cell r="A524">
            <v>59204</v>
          </cell>
          <cell r="B524" t="str">
            <v>INFRAESTRUCTURA SOCIAL ESTATAL (FISE)</v>
          </cell>
          <cell r="C524">
            <v>3320978</v>
          </cell>
          <cell r="D524">
            <v>23246846</v>
          </cell>
        </row>
        <row r="525">
          <cell r="A525">
            <v>59205</v>
          </cell>
          <cell r="B525" t="str">
            <v>INFRAESTRUCTURA SOCIAL MUNICIPAL (FISM)</v>
          </cell>
          <cell r="C525">
            <v>24079827</v>
          </cell>
          <cell r="D525">
            <v>168558789</v>
          </cell>
        </row>
        <row r="526">
          <cell r="A526">
            <v>59206</v>
          </cell>
          <cell r="B526" t="str">
            <v>FORTALECIMIENTO DE LOS MUN. (FORTAMUN)</v>
          </cell>
          <cell r="C526">
            <v>96258830</v>
          </cell>
          <cell r="D526">
            <v>673811810</v>
          </cell>
        </row>
        <row r="527">
          <cell r="A527">
            <v>59207</v>
          </cell>
          <cell r="B527" t="str">
            <v>ASISTENCIA SOCIAL</v>
          </cell>
          <cell r="C527">
            <v>5790962</v>
          </cell>
          <cell r="D527">
            <v>57346039</v>
          </cell>
        </row>
        <row r="528">
          <cell r="A528">
            <v>59208</v>
          </cell>
          <cell r="B528" t="str">
            <v>INFRAESTRUCTURA EDUCATIVA BASICA</v>
          </cell>
          <cell r="C528">
            <v>10379174</v>
          </cell>
          <cell r="D528">
            <v>72654219</v>
          </cell>
        </row>
        <row r="529">
          <cell r="A529">
            <v>59209</v>
          </cell>
          <cell r="B529" t="str">
            <v>INFRAESTRUCTURA EDUCATIVA SUPERIOR</v>
          </cell>
          <cell r="C529">
            <v>4509983</v>
          </cell>
          <cell r="D529">
            <v>31569885</v>
          </cell>
        </row>
        <row r="530">
          <cell r="A530">
            <v>59210</v>
          </cell>
          <cell r="B530" t="str">
            <v>EDUCACION TECNOLOGICA (FAETA)</v>
          </cell>
          <cell r="C530">
            <v>13085905</v>
          </cell>
          <cell r="D530">
            <v>62310114</v>
          </cell>
        </row>
        <row r="531">
          <cell r="A531">
            <v>59212</v>
          </cell>
          <cell r="B531" t="str">
            <v>SEGURIDAD PUBLICA</v>
          </cell>
          <cell r="C531">
            <v>19476267</v>
          </cell>
          <cell r="D531">
            <v>134720966</v>
          </cell>
        </row>
        <row r="532">
          <cell r="A532">
            <v>59213</v>
          </cell>
          <cell r="B532" t="str">
            <v>APORT. FEDERALES CARRERA MAGISTERIAL</v>
          </cell>
          <cell r="C532">
            <v>62086669.770000003</v>
          </cell>
          <cell r="D532">
            <v>303746198.89999998</v>
          </cell>
        </row>
        <row r="534">
          <cell r="B534" t="str">
            <v>TOTAL RAMO 33</v>
          </cell>
          <cell r="C534">
            <v>1124023059.47</v>
          </cell>
          <cell r="D534">
            <v>5810092441.0299997</v>
          </cell>
        </row>
        <row r="536">
          <cell r="B536" t="str">
            <v>U.A.N.L.</v>
          </cell>
          <cell r="D536" t="str">
            <v xml:space="preserve"> </v>
          </cell>
        </row>
        <row r="538">
          <cell r="A538">
            <v>59301</v>
          </cell>
          <cell r="B538" t="str">
            <v>UNIVERSIDAD AUTONOMA DE N.L. (UANL)</v>
          </cell>
          <cell r="C538">
            <v>125484622</v>
          </cell>
          <cell r="D538">
            <v>1798822221.4100001</v>
          </cell>
        </row>
        <row r="540">
          <cell r="A540">
            <v>11</v>
          </cell>
          <cell r="B540" t="str">
            <v>TOTAL U.A.N.L.</v>
          </cell>
          <cell r="C540">
            <v>125484622</v>
          </cell>
          <cell r="D540">
            <v>1798822221.4100001</v>
          </cell>
        </row>
        <row r="542">
          <cell r="B542" t="str">
            <v>FIDEICOMISO PARA LA INFRESTRUCTURA DE LOS ESTADOS (F.I.E.S.)</v>
          </cell>
        </row>
        <row r="544">
          <cell r="A544">
            <v>59315</v>
          </cell>
          <cell r="B544" t="str">
            <v>FIDEICOMISO INFRAESTRUCTURA DE LOS EDOS.</v>
          </cell>
          <cell r="C544">
            <v>0</v>
          </cell>
          <cell r="D544">
            <v>234145913</v>
          </cell>
        </row>
        <row r="545">
          <cell r="A545">
            <v>59317</v>
          </cell>
          <cell r="B545" t="str">
            <v>FIDEICOMISO INFRA. DE LOS EDOS. PTE. AÑO</v>
          </cell>
          <cell r="C545">
            <v>0</v>
          </cell>
          <cell r="D545">
            <v>2012196</v>
          </cell>
        </row>
        <row r="547">
          <cell r="A547" t="str">
            <v>FIDEICOMISO PARA LA INFRAESTRUCTURA DE LOS ESTADOS  (FIES)</v>
          </cell>
          <cell r="B547" t="str">
            <v>TOTAL FIDEICOMISO PARA LA INFRESTRUCTURA DE LOS ESTADOS (F.I.E.S.)</v>
          </cell>
          <cell r="C547">
            <v>0</v>
          </cell>
          <cell r="D547">
            <v>236158109</v>
          </cell>
        </row>
        <row r="549">
          <cell r="A549">
            <v>59302</v>
          </cell>
          <cell r="B549" t="str">
            <v>APORTACIONES DIVERSAS</v>
          </cell>
          <cell r="C549" t="str">
            <v xml:space="preserve"> </v>
          </cell>
          <cell r="D549" t="str">
            <v xml:space="preserve"> </v>
          </cell>
        </row>
        <row r="551">
          <cell r="B551" t="str">
            <v>PROGRAMA PARA EL DESARROLLO IND. SOFTWARE</v>
          </cell>
          <cell r="C551">
            <v>0</v>
          </cell>
          <cell r="D551">
            <v>45000000</v>
          </cell>
        </row>
        <row r="552">
          <cell r="B552" t="str">
            <v>CONADE</v>
          </cell>
          <cell r="C552">
            <v>5000000</v>
          </cell>
          <cell r="D552">
            <v>5000000</v>
          </cell>
        </row>
        <row r="553">
          <cell r="B553" t="str">
            <v>PROGRAMA P/FISCALIZACION DEL GASTO FEDERALIZADO</v>
          </cell>
          <cell r="C553">
            <v>363893</v>
          </cell>
          <cell r="D553">
            <v>41328534.859999999</v>
          </cell>
        </row>
        <row r="554">
          <cell r="B554" t="str">
            <v>SECRETARIA TURISMO</v>
          </cell>
          <cell r="C554">
            <v>2000000</v>
          </cell>
          <cell r="D554">
            <v>4000000</v>
          </cell>
        </row>
        <row r="556">
          <cell r="B556" t="str">
            <v>TOTAL APORTACIONES DIVERSAS</v>
          </cell>
          <cell r="C556">
            <v>7363893</v>
          </cell>
          <cell r="D556">
            <v>95328534.859999999</v>
          </cell>
        </row>
        <row r="558">
          <cell r="B558" t="str">
            <v>OTRAS APORTACIONES</v>
          </cell>
        </row>
        <row r="560">
          <cell r="A560">
            <v>59304</v>
          </cell>
          <cell r="B560" t="str">
            <v>CONAGUA</v>
          </cell>
          <cell r="C560">
            <v>7091000</v>
          </cell>
          <cell r="D560">
            <v>92868781</v>
          </cell>
        </row>
        <row r="561">
          <cell r="A561">
            <v>59305</v>
          </cell>
          <cell r="B561" t="str">
            <v>CAPUFE</v>
          </cell>
          <cell r="C561">
            <v>242731.21</v>
          </cell>
          <cell r="D561">
            <v>1683486.67</v>
          </cell>
        </row>
        <row r="562">
          <cell r="A562">
            <v>59306</v>
          </cell>
          <cell r="B562" t="str">
            <v>BECAS PROBECAT</v>
          </cell>
          <cell r="C562">
            <v>6407186.6900000004</v>
          </cell>
          <cell r="D562">
            <v>14647359.52</v>
          </cell>
        </row>
        <row r="563">
          <cell r="A563">
            <v>59307</v>
          </cell>
          <cell r="B563" t="str">
            <v>BECAS PROFSNE</v>
          </cell>
          <cell r="C563">
            <v>1116980.8799999999</v>
          </cell>
          <cell r="D563">
            <v>12436583.050000001</v>
          </cell>
        </row>
        <row r="564">
          <cell r="A564">
            <v>59309</v>
          </cell>
          <cell r="B564" t="str">
            <v>ALIM.REOS FEDERALES(SOCORRO DE LEY)</v>
          </cell>
          <cell r="C564">
            <v>1537585</v>
          </cell>
          <cell r="D564">
            <v>11335865</v>
          </cell>
        </row>
        <row r="566">
          <cell r="B566" t="str">
            <v>TOTAL OTRAS APORTACIONES</v>
          </cell>
          <cell r="C566">
            <v>16395483.780000001</v>
          </cell>
          <cell r="D566">
            <v>132972075.23999999</v>
          </cell>
        </row>
        <row r="568">
          <cell r="B568" t="str">
            <v>DEVOLUCION DE APORTACIONES FEDERALES</v>
          </cell>
        </row>
        <row r="570">
          <cell r="A570">
            <v>59400</v>
          </cell>
          <cell r="B570" t="str">
            <v>DEVOLUCION DE APORTACIONES FEDERALES</v>
          </cell>
          <cell r="C570">
            <v>0</v>
          </cell>
          <cell r="D570">
            <v>-3772323.37</v>
          </cell>
        </row>
        <row r="572">
          <cell r="B572" t="str">
            <v>TOTAL DEVOLUCION DE APORTACIONES FEDERALES</v>
          </cell>
          <cell r="C572">
            <v>0</v>
          </cell>
          <cell r="D572">
            <v>-3772323.37</v>
          </cell>
        </row>
        <row r="575">
          <cell r="B575" t="str">
            <v>TOTAL APORTACIONES FEDERALES</v>
          </cell>
          <cell r="C575">
            <v>1359074702.25</v>
          </cell>
          <cell r="D575">
            <v>8670254566.1700001</v>
          </cell>
        </row>
        <row r="577">
          <cell r="B577" t="str">
            <v>TOTAL INGRESOS PRESUPUESTALES</v>
          </cell>
          <cell r="C577">
            <v>2690231305.1700001</v>
          </cell>
          <cell r="D577">
            <v>18969296034.110001</v>
          </cell>
        </row>
        <row r="579">
          <cell r="B579" t="str">
            <v>ANTICIPO PARTICIPACIONES INGRESOS FEDERALES CONVENIO DE COORD.</v>
          </cell>
        </row>
        <row r="581">
          <cell r="A581">
            <v>70200</v>
          </cell>
          <cell r="B581" t="str">
            <v>ANTICIPOS DE PART. PARA EL EDO. Y MPIOS.</v>
          </cell>
          <cell r="C581">
            <v>-77926073</v>
          </cell>
          <cell r="D581">
            <v>1394439479</v>
          </cell>
        </row>
        <row r="582">
          <cell r="A582">
            <v>77602</v>
          </cell>
          <cell r="B582" t="str">
            <v>RECARGOS ISR 25%</v>
          </cell>
          <cell r="C582">
            <v>0</v>
          </cell>
          <cell r="D582">
            <v>0</v>
          </cell>
        </row>
        <row r="583">
          <cell r="A583">
            <v>77604</v>
          </cell>
          <cell r="B583" t="str">
            <v>INTERESES POR PLAZO (2%)</v>
          </cell>
          <cell r="C583">
            <v>-1.78</v>
          </cell>
          <cell r="D583">
            <v>4.6900000000000004</v>
          </cell>
        </row>
        <row r="584">
          <cell r="A584">
            <v>77610</v>
          </cell>
          <cell r="B584" t="str">
            <v>INT.POR PLAZO CREDITOS FISCALIZACION 25%</v>
          </cell>
          <cell r="C584">
            <v>-117.15</v>
          </cell>
          <cell r="D584">
            <v>123.98</v>
          </cell>
        </row>
        <row r="585">
          <cell r="A585">
            <v>77611</v>
          </cell>
          <cell r="B585" t="str">
            <v>REC.POR MORA CREDITOS FISCALIZACION 25%</v>
          </cell>
          <cell r="C585">
            <v>20.56</v>
          </cell>
          <cell r="D585">
            <v>20.56</v>
          </cell>
        </row>
        <row r="586">
          <cell r="A586">
            <v>77902</v>
          </cell>
          <cell r="B586" t="str">
            <v>ACTUALIZACION ISR 25%</v>
          </cell>
          <cell r="C586">
            <v>0</v>
          </cell>
          <cell r="D586">
            <v>0</v>
          </cell>
        </row>
        <row r="587">
          <cell r="A587">
            <v>78901</v>
          </cell>
          <cell r="B587" t="str">
            <v>MULTAS INFRACC LEY FED TRAB 2% (325)</v>
          </cell>
          <cell r="C587">
            <v>181.35</v>
          </cell>
          <cell r="D587">
            <v>252.09</v>
          </cell>
        </row>
        <row r="588">
          <cell r="A588">
            <v>78902</v>
          </cell>
          <cell r="B588" t="str">
            <v>MULTAS INFRACC REG TRAN FED 2% (327)</v>
          </cell>
          <cell r="C588">
            <v>393.59</v>
          </cell>
          <cell r="D588">
            <v>3759.29</v>
          </cell>
        </row>
        <row r="589">
          <cell r="A589">
            <v>78903</v>
          </cell>
          <cell r="B589" t="str">
            <v>MULTAS DE LA PROFECO 2% (332)</v>
          </cell>
          <cell r="C589">
            <v>1030.21</v>
          </cell>
          <cell r="D589">
            <v>5715.08</v>
          </cell>
        </row>
        <row r="590">
          <cell r="A590">
            <v>78904</v>
          </cell>
          <cell r="B590" t="str">
            <v>MULTAS DE VARIAS DEP FED 2% (334)</v>
          </cell>
          <cell r="C590">
            <v>-520</v>
          </cell>
          <cell r="D590">
            <v>160</v>
          </cell>
        </row>
        <row r="591">
          <cell r="A591">
            <v>78905</v>
          </cell>
          <cell r="B591" t="str">
            <v>MULTAS SECOFI 2%</v>
          </cell>
          <cell r="C591">
            <v>-3416.57</v>
          </cell>
          <cell r="D591">
            <v>3828.37</v>
          </cell>
        </row>
        <row r="592">
          <cell r="A592">
            <v>78906</v>
          </cell>
          <cell r="B592" t="str">
            <v>MULTAS PROFEPA 2%</v>
          </cell>
          <cell r="C592">
            <v>-267.77</v>
          </cell>
          <cell r="D592">
            <v>79.33</v>
          </cell>
        </row>
        <row r="594">
          <cell r="B594" t="str">
            <v>TOTAL ANTICIPO DE PARTICIPACIONES FEDERALES</v>
          </cell>
          <cell r="C594">
            <v>-77928770.560000002</v>
          </cell>
          <cell r="D594">
            <v>1394453422.3899996</v>
          </cell>
        </row>
        <row r="597">
          <cell r="B597" t="str">
            <v>TOTAL PRESUPUESTAL</v>
          </cell>
          <cell r="C597">
            <v>2944486062.9200006</v>
          </cell>
          <cell r="D597">
            <v>23453985394.640003</v>
          </cell>
        </row>
        <row r="599">
          <cell r="B599" t="str">
            <v>TOTAL NO PRESUPUESTAL</v>
          </cell>
          <cell r="C599">
            <v>-77928770.560000002</v>
          </cell>
          <cell r="D599">
            <v>1394453422.3899996</v>
          </cell>
        </row>
        <row r="601">
          <cell r="B601" t="str">
            <v>TOTAL GENERAL</v>
          </cell>
          <cell r="C601">
            <v>2866557292.3600006</v>
          </cell>
          <cell r="D601">
            <v>24848438817.030003</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G5.1"/>
      <sheetName val="5.3"/>
      <sheetName val="5.4"/>
      <sheetName val="5.5 y 5.6"/>
      <sheetName val="5.6"/>
      <sheetName val="5.7"/>
      <sheetName val="5.8"/>
      <sheetName val="5.9"/>
      <sheetName val="G5.2"/>
      <sheetName val="5.10"/>
      <sheetName val="5.11"/>
      <sheetName val="5.12"/>
      <sheetName val="5.13"/>
      <sheetName val="5.14"/>
      <sheetName val="5.15"/>
      <sheetName val="5.16 y 5.17"/>
      <sheetName val="5.17"/>
      <sheetName val="5.18"/>
      <sheetName val="5.19"/>
      <sheetName val="G5.3"/>
      <sheetName val="5.20"/>
      <sheetName val="G5.4"/>
      <sheetName val="5.21"/>
      <sheetName val="5.22"/>
      <sheetName val="G5.5"/>
      <sheetName val="5.23"/>
      <sheetName val="5.24"/>
      <sheetName val="5.25"/>
      <sheetName val="5.26"/>
      <sheetName val="5.27"/>
      <sheetName val="5.28"/>
      <sheetName val="5.29"/>
      <sheetName val="5.30"/>
      <sheetName val="G5.6"/>
      <sheetName val="5.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2.2.1"/>
      <sheetName val="C2.2.2"/>
      <sheetName val="G2.2.1"/>
      <sheetName val="C2.2.3"/>
      <sheetName val="C2.2.4"/>
      <sheetName val="C2.2.5(1)"/>
      <sheetName val="C2.2.5(2)"/>
      <sheetName val="G2.2.2"/>
      <sheetName val="C2.2.6"/>
      <sheetName val="C2.2.7"/>
      <sheetName val="G2.2.3"/>
      <sheetName val="C2.2.8"/>
      <sheetName val="C2.2.9"/>
      <sheetName val="C2.2.10"/>
      <sheetName val="C2.2.11"/>
      <sheetName val="C2.2.12"/>
      <sheetName val="C2.2.13"/>
      <sheetName val="C2.2.14"/>
      <sheetName val="C2.2.15"/>
      <sheetName val="C2.2.16"/>
      <sheetName val="C2.2.17"/>
      <sheetName val="C2.2.18"/>
      <sheetName val="C2.2.19"/>
      <sheetName val="C2.2.20"/>
      <sheetName val="C2.2.21"/>
      <sheetName val="C2.2.22"/>
      <sheetName val="C2.2.23"/>
      <sheetName val="C2.2.24"/>
      <sheetName val="C2.2.25"/>
      <sheetName val="C2.2.26"/>
      <sheetName val="C2.2.27"/>
      <sheetName val="C2.2.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
      <sheetName val="21.3"/>
      <sheetName val="21.4"/>
      <sheetName val="21.5"/>
      <sheetName val="21.6"/>
      <sheetName val="21.7a"/>
      <sheetName val="21.7b"/>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30"/>
      <sheetName val="21.31"/>
      <sheetName val="21.32"/>
      <sheetName val="21.3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
      <sheetName val="5.3"/>
      <sheetName val="5.4"/>
      <sheetName val="5.5"/>
      <sheetName val="5.6"/>
      <sheetName val="5.7"/>
      <sheetName val="5.7 (2)"/>
      <sheetName val="5.9"/>
      <sheetName val="5.10"/>
      <sheetName val="5.11"/>
      <sheetName val="Hoja1"/>
      <sheetName val="anexo 5.11"/>
      <sheetName val="5.12 "/>
      <sheetName val="5.13"/>
      <sheetName val="5.14"/>
      <sheetName val="5.15"/>
      <sheetName val="5.16"/>
      <sheetName val="5.18 "/>
      <sheetName val="5.19a"/>
      <sheetName val="5.19b"/>
      <sheetName val="5.20a"/>
      <sheetName val="5.20b"/>
      <sheetName val="5.3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acreedor"/>
      <sheetName val="aux deudor"/>
      <sheetName val="balanza"/>
      <sheetName val="total"/>
      <sheetName val="feb 28"/>
      <sheetName val="feb 27"/>
      <sheetName val="feb 24"/>
      <sheetName val="feb 23"/>
      <sheetName val="feb 22"/>
      <sheetName val="feb 21"/>
      <sheetName val="feb 20"/>
      <sheetName val="feb 17"/>
      <sheetName val="feb 16"/>
      <sheetName val="feb 15"/>
      <sheetName val="feb 14"/>
      <sheetName val="feb 13"/>
      <sheetName val="feb 10"/>
      <sheetName val="feb 9"/>
      <sheetName val="feb 8"/>
      <sheetName val="feb 7"/>
      <sheetName val="feb 3"/>
      <sheetName val="feb 2"/>
      <sheetName val="feb 1"/>
    </sheetNames>
    <sheetDataSet>
      <sheetData sheetId="0"/>
      <sheetData sheetId="1"/>
      <sheetData sheetId="2"/>
      <sheetData sheetId="3">
        <row r="1">
          <cell r="A1" t="str">
            <v>de Cuenta</v>
          </cell>
          <cell r="C1" t="str">
            <v>Cargo</v>
          </cell>
          <cell r="D1" t="str">
            <v>Crédito</v>
          </cell>
        </row>
        <row r="2">
          <cell r="A2" t="str">
            <v>1201-0001</v>
          </cell>
          <cell r="B2" t="str">
            <v>DERECHOS DE CONTROL VEHICULAR PTE. AÑO</v>
          </cell>
          <cell r="C2">
            <v>19078207</v>
          </cell>
          <cell r="E2" t="str">
            <v>Póliza -83-</v>
          </cell>
        </row>
        <row r="3">
          <cell r="A3" t="str">
            <v>1201-0002</v>
          </cell>
          <cell r="B3" t="str">
            <v>DERECHOS DE CONTROL VEHICULAR REZAGOS</v>
          </cell>
          <cell r="C3">
            <v>505134.76</v>
          </cell>
          <cell r="E3" t="str">
            <v>Póliza -83-</v>
          </cell>
        </row>
        <row r="4">
          <cell r="A4" t="str">
            <v>1201-0003</v>
          </cell>
          <cell r="B4" t="str">
            <v>DEV. CONTROL VEHICULAR</v>
          </cell>
          <cell r="C4">
            <v>0</v>
          </cell>
          <cell r="E4" t="str">
            <v>Póliza -83-</v>
          </cell>
        </row>
        <row r="5">
          <cell r="A5" t="str">
            <v>1201-0004</v>
          </cell>
          <cell r="B5" t="str">
            <v>SUBSIDIO 10% Y 5%</v>
          </cell>
          <cell r="D5">
            <v>1325724</v>
          </cell>
          <cell r="E5" t="str">
            <v>Póliza -83-</v>
          </cell>
        </row>
        <row r="6">
          <cell r="A6" t="str">
            <v>1201-0005</v>
          </cell>
          <cell r="B6" t="str">
            <v>SUBSIDIO ANTIGÜEDAD 5 AÑOS</v>
          </cell>
          <cell r="D6">
            <v>3120168</v>
          </cell>
          <cell r="E6" t="str">
            <v>Póliza -83-</v>
          </cell>
        </row>
        <row r="7">
          <cell r="A7" t="str">
            <v>1201-0006</v>
          </cell>
          <cell r="B7" t="str">
            <v>SUBSIDIO ANTIGÜEDAD 10 AÑOS</v>
          </cell>
          <cell r="D7">
            <v>1580256</v>
          </cell>
          <cell r="E7" t="str">
            <v>Póliza -83-</v>
          </cell>
        </row>
        <row r="8">
          <cell r="A8" t="str">
            <v>1201-0007</v>
          </cell>
          <cell r="B8" t="str">
            <v>SUBSIDIO DERECHOS CONTROL VEHICULAR</v>
          </cell>
          <cell r="C8">
            <v>0</v>
          </cell>
          <cell r="E8" t="str">
            <v>Póliza -83-</v>
          </cell>
        </row>
        <row r="9">
          <cell r="A9" t="str">
            <v>1201-0008</v>
          </cell>
          <cell r="B9" t="str">
            <v>SUB MAT.DE CONT.VEH.A PERS.MAYORES 65 AÑOS</v>
          </cell>
          <cell r="D9">
            <v>8669</v>
          </cell>
          <cell r="E9" t="str">
            <v>Póliza -83-</v>
          </cell>
        </row>
        <row r="10">
          <cell r="A10" t="str">
            <v>1201-0009</v>
          </cell>
          <cell r="B10" t="str">
            <v>EXP.DE CERTIFICADOS DE CONTROL VEHICULAR</v>
          </cell>
          <cell r="C10">
            <v>7853</v>
          </cell>
          <cell r="E10" t="str">
            <v>Póliza -83-</v>
          </cell>
        </row>
        <row r="11">
          <cell r="A11" t="str">
            <v>1201-0010</v>
          </cell>
          <cell r="B11" t="str">
            <v>EXP.DE CERT.DE CTRL.VEH.OTROS ESTADOS</v>
          </cell>
          <cell r="C11">
            <v>6426</v>
          </cell>
          <cell r="E11" t="str">
            <v>Póliza -83-</v>
          </cell>
        </row>
        <row r="12">
          <cell r="A12" t="str">
            <v>1201-0011</v>
          </cell>
          <cell r="B12" t="str">
            <v>EXP.DE CERT.DE DOC.DE CTRL.VEHICULAR</v>
          </cell>
          <cell r="C12">
            <v>564</v>
          </cell>
          <cell r="E12" t="str">
            <v>Póliza -83-</v>
          </cell>
        </row>
        <row r="13">
          <cell r="A13" t="str">
            <v>1201-0012</v>
          </cell>
          <cell r="B13" t="str">
            <v>PLACAS DE CIRCULACION VEHICULAR</v>
          </cell>
          <cell r="C13">
            <v>371858</v>
          </cell>
          <cell r="E13" t="str">
            <v>Póliza -83-</v>
          </cell>
        </row>
        <row r="14">
          <cell r="A14" t="str">
            <v>1201-0013</v>
          </cell>
          <cell r="B14" t="str">
            <v>LICENCIAS DE MANEJAR</v>
          </cell>
          <cell r="C14">
            <v>330636</v>
          </cell>
          <cell r="E14" t="str">
            <v>Póliza -83-</v>
          </cell>
        </row>
        <row r="15">
          <cell r="A15" t="str">
            <v>1201-0014</v>
          </cell>
          <cell r="B15" t="str">
            <v>EXP.DE CERT.DE LICENCIAS DE CONDUCIR</v>
          </cell>
          <cell r="C15">
            <v>141</v>
          </cell>
          <cell r="E15" t="str">
            <v>Póliza -83-</v>
          </cell>
        </row>
        <row r="16">
          <cell r="A16" t="str">
            <v>1201-0015</v>
          </cell>
          <cell r="B16" t="str">
            <v>DUPLICADOS DE LICENCIAS</v>
          </cell>
          <cell r="C16">
            <v>6136</v>
          </cell>
          <cell r="E16" t="str">
            <v>Póliza -83-</v>
          </cell>
        </row>
        <row r="17">
          <cell r="A17" t="str">
            <v>1201-0016</v>
          </cell>
          <cell r="B17" t="str">
            <v>DUPLICADOS DE TARJETAS DE CIRCULACION</v>
          </cell>
          <cell r="C17">
            <v>1410</v>
          </cell>
          <cell r="E17" t="str">
            <v>Póliza -83-</v>
          </cell>
        </row>
        <row r="18">
          <cell r="A18" t="str">
            <v>1201-0017</v>
          </cell>
          <cell r="B18" t="str">
            <v>BAJAS DE VEHICULOS DE MOTOR</v>
          </cell>
          <cell r="C18">
            <v>21150</v>
          </cell>
          <cell r="E18" t="str">
            <v>Póliza -83-</v>
          </cell>
        </row>
        <row r="19">
          <cell r="A19" t="str">
            <v>1201-0018</v>
          </cell>
          <cell r="B19" t="str">
            <v>SUBSIDIO LAMINAS CONTROL VEHICULAR</v>
          </cell>
          <cell r="C19">
            <v>0</v>
          </cell>
          <cell r="E19" t="str">
            <v>Póliza -83-</v>
          </cell>
        </row>
        <row r="20">
          <cell r="A20" t="str">
            <v>1201-0019</v>
          </cell>
          <cell r="B20" t="str">
            <v>SUBSIDIOS LICENCIAS DE MANEJO</v>
          </cell>
          <cell r="C20">
            <v>0</v>
          </cell>
          <cell r="E20" t="str">
            <v>Póliza -83-</v>
          </cell>
        </row>
        <row r="21">
          <cell r="A21" t="str">
            <v>1201-0020</v>
          </cell>
          <cell r="B21" t="str">
            <v>MULTAS DE CONTROL VEHICULAR</v>
          </cell>
          <cell r="C21">
            <v>0</v>
          </cell>
          <cell r="E21" t="str">
            <v>Póliza -83-</v>
          </cell>
        </row>
        <row r="22">
          <cell r="A22" t="str">
            <v>1201-0021</v>
          </cell>
          <cell r="B22" t="str">
            <v>INTERESES POR CONVENIO CONTROL VEHICULAR</v>
          </cell>
          <cell r="C22">
            <v>39935</v>
          </cell>
          <cell r="E22" t="str">
            <v>Póliza -83-</v>
          </cell>
        </row>
        <row r="23">
          <cell r="A23" t="str">
            <v>1201-0022</v>
          </cell>
          <cell r="B23" t="str">
            <v>SANCIONES POR CANJE DE PLACAS EXTEMP.</v>
          </cell>
          <cell r="C23">
            <v>31799</v>
          </cell>
          <cell r="E23" t="str">
            <v>Póliza -83-</v>
          </cell>
        </row>
        <row r="24">
          <cell r="A24" t="str">
            <v>1201-0023</v>
          </cell>
          <cell r="B24" t="str">
            <v>SAN.DE DER.DE CONTROL VEH.PTE.AÑO</v>
          </cell>
          <cell r="C24">
            <v>0</v>
          </cell>
          <cell r="E24" t="str">
            <v>Póliza -83-</v>
          </cell>
        </row>
        <row r="25">
          <cell r="A25" t="str">
            <v>1201-0024</v>
          </cell>
          <cell r="B25" t="str">
            <v>SAN.DE DER.CONTROL VEH. REZAGO</v>
          </cell>
          <cell r="C25">
            <v>159198.54</v>
          </cell>
          <cell r="E25" t="str">
            <v>Póliza -83-</v>
          </cell>
        </row>
        <row r="26">
          <cell r="A26" t="str">
            <v>1201-0025</v>
          </cell>
          <cell r="B26" t="str">
            <v>10% INFRACC.DE TRANSITO AREA MET.</v>
          </cell>
          <cell r="C26">
            <v>216613.93</v>
          </cell>
          <cell r="E26" t="str">
            <v>Póliza -83-</v>
          </cell>
        </row>
        <row r="27">
          <cell r="A27" t="str">
            <v>1201-0026</v>
          </cell>
          <cell r="B27" t="str">
            <v>IMP.SOBRE TRANS.DE PROP.DE VEH.AUT.USADO</v>
          </cell>
          <cell r="C27">
            <v>892929.27</v>
          </cell>
          <cell r="E27" t="str">
            <v>Póliza -83-</v>
          </cell>
        </row>
        <row r="28">
          <cell r="A28" t="str">
            <v>1201-0027</v>
          </cell>
          <cell r="B28" t="str">
            <v>IMP.DE TRANSM.POR REQUERIMIENTO</v>
          </cell>
          <cell r="C28">
            <v>0</v>
          </cell>
          <cell r="E28" t="str">
            <v>Póliza -83-</v>
          </cell>
        </row>
        <row r="29">
          <cell r="A29" t="str">
            <v>1201-0028</v>
          </cell>
          <cell r="B29" t="str">
            <v>ACT.E INTS.POR DEV.IMP.S/TRANS.VEH.USADO</v>
          </cell>
          <cell r="C29">
            <v>0</v>
          </cell>
          <cell r="E29" t="str">
            <v>Póliza -83-</v>
          </cell>
        </row>
        <row r="30">
          <cell r="A30" t="str">
            <v>1201-0029</v>
          </cell>
          <cell r="B30" t="str">
            <v>DEV.IMP.S/TRANS.PROP.VEH.USADOS</v>
          </cell>
          <cell r="C30">
            <v>0</v>
          </cell>
          <cell r="E30" t="str">
            <v>Póliza -83-</v>
          </cell>
        </row>
        <row r="31">
          <cell r="A31" t="str">
            <v>1201-0030</v>
          </cell>
          <cell r="B31" t="str">
            <v>MULTA IMP. P/LA AGENCIA EST.DE TRANSP.</v>
          </cell>
          <cell r="C31">
            <v>30886</v>
          </cell>
          <cell r="E31" t="str">
            <v>Póliza -83-</v>
          </cell>
        </row>
        <row r="32">
          <cell r="A32" t="str">
            <v>1201-0031</v>
          </cell>
          <cell r="B32" t="str">
            <v>MULTAS DEL IMP.DE TRANSMISION</v>
          </cell>
          <cell r="C32">
            <v>0</v>
          </cell>
          <cell r="E32" t="str">
            <v>Póliza -83-</v>
          </cell>
        </row>
        <row r="33">
          <cell r="A33" t="str">
            <v>1201-0032</v>
          </cell>
          <cell r="B33" t="str">
            <v>RECARGOS DE IMP.DE TRANSMISION</v>
          </cell>
          <cell r="C33">
            <v>0</v>
          </cell>
          <cell r="E33" t="str">
            <v>Póliza -83-</v>
          </cell>
        </row>
        <row r="34">
          <cell r="A34" t="str">
            <v>1201-0033</v>
          </cell>
          <cell r="B34" t="str">
            <v>GASTOS DE EJEC.TRANS.VEH.MOTOR</v>
          </cell>
          <cell r="C34">
            <v>0</v>
          </cell>
          <cell r="E34" t="str">
            <v>Póliza -83-</v>
          </cell>
        </row>
        <row r="35">
          <cell r="A35" t="str">
            <v>1201-0034</v>
          </cell>
          <cell r="B35" t="str">
            <v>INCENTIVOS POR ISAN</v>
          </cell>
          <cell r="C35">
            <v>0</v>
          </cell>
          <cell r="E35" t="str">
            <v>Póliza -83-</v>
          </cell>
        </row>
        <row r="36">
          <cell r="A36" t="str">
            <v>1201-0035</v>
          </cell>
          <cell r="B36" t="str">
            <v>RECARGOS DE I.S.A.N.</v>
          </cell>
          <cell r="C36">
            <v>0</v>
          </cell>
          <cell r="E36" t="str">
            <v>Póliza -83-</v>
          </cell>
        </row>
        <row r="37">
          <cell r="A37" t="str">
            <v>1201-0036</v>
          </cell>
          <cell r="B37" t="str">
            <v>SANCIONES ISAN</v>
          </cell>
          <cell r="C37">
            <v>0</v>
          </cell>
          <cell r="E37" t="str">
            <v>Póliza -83-</v>
          </cell>
        </row>
        <row r="38">
          <cell r="A38" t="str">
            <v>1201-0037</v>
          </cell>
          <cell r="B38" t="str">
            <v>I.S.A.N. PAGOS PROVISIONALES</v>
          </cell>
          <cell r="C38">
            <v>0</v>
          </cell>
          <cell r="E38" t="str">
            <v>Póliza -83-</v>
          </cell>
        </row>
        <row r="39">
          <cell r="A39" t="str">
            <v>1201-0038</v>
          </cell>
          <cell r="B39" t="str">
            <v>ACTUALIZACION DE I.S.A.N.</v>
          </cell>
          <cell r="C39">
            <v>0</v>
          </cell>
          <cell r="E39" t="str">
            <v>Póliza -83-</v>
          </cell>
        </row>
        <row r="40">
          <cell r="A40" t="str">
            <v>1201-0039</v>
          </cell>
          <cell r="B40" t="str">
            <v>DEVOLUCION IMP. SOBRE AUTOMOVILES NUEVOS</v>
          </cell>
          <cell r="C40">
            <v>0</v>
          </cell>
          <cell r="E40" t="str">
            <v>Póliza -83-</v>
          </cell>
        </row>
        <row r="41">
          <cell r="A41" t="str">
            <v>1201-0040</v>
          </cell>
          <cell r="B41" t="str">
            <v>ACT.E INT'S.POR DEV.IMP.S/AUTOMOV.NVOS.</v>
          </cell>
          <cell r="C41">
            <v>0</v>
          </cell>
          <cell r="E41" t="str">
            <v>Póliza -83-</v>
          </cell>
        </row>
        <row r="42">
          <cell r="A42" t="str">
            <v>1201-0041</v>
          </cell>
          <cell r="B42" t="str">
            <v>IMPUESTO S/TENENCIA O USO DE VEHICULOS</v>
          </cell>
          <cell r="C42">
            <v>25037579.57</v>
          </cell>
          <cell r="E42" t="str">
            <v>Póliza -83-</v>
          </cell>
        </row>
        <row r="43">
          <cell r="A43" t="str">
            <v>1201-0042</v>
          </cell>
          <cell r="B43" t="str">
            <v>IMPUESTO S/TENENCIA, MOTOCICLETAS</v>
          </cell>
          <cell r="C43">
            <v>104711</v>
          </cell>
          <cell r="E43" t="str">
            <v>Póliza -83-</v>
          </cell>
        </row>
        <row r="44">
          <cell r="A44" t="str">
            <v>1201-0043</v>
          </cell>
          <cell r="B44" t="str">
            <v>RECARGOS Y ACT DE IMP S/TENENCIA DE VEH</v>
          </cell>
          <cell r="C44">
            <v>147079.14000000001</v>
          </cell>
          <cell r="E44" t="str">
            <v>Póliza -83-</v>
          </cell>
        </row>
        <row r="45">
          <cell r="A45" t="str">
            <v>1201-0044</v>
          </cell>
          <cell r="B45" t="str">
            <v>RECARGOS Y ACT DE IMP S/TEN DE MOTOS</v>
          </cell>
          <cell r="C45">
            <v>119</v>
          </cell>
          <cell r="E45" t="str">
            <v>Póliza -83-</v>
          </cell>
        </row>
        <row r="46">
          <cell r="A46" t="str">
            <v>1201-0045</v>
          </cell>
          <cell r="B46" t="str">
            <v>DEVOLUCION IMPUESTOS SOBRE TENENCIA</v>
          </cell>
          <cell r="C46">
            <v>0</v>
          </cell>
          <cell r="E46" t="str">
            <v>Póliza -83-</v>
          </cell>
        </row>
        <row r="47">
          <cell r="A47" t="str">
            <v>1201-0046</v>
          </cell>
          <cell r="B47" t="str">
            <v>ACT.E INTS.POR DEV.IMP.S/TENENCIA</v>
          </cell>
          <cell r="C47">
            <v>0</v>
          </cell>
          <cell r="E47" t="str">
            <v>Póliza -83-</v>
          </cell>
        </row>
        <row r="48">
          <cell r="A48" t="str">
            <v>1201-0047</v>
          </cell>
          <cell r="B48" t="str">
            <v>ACREDITAMENTO DEL IMP.S/TENENCIA AR.15-D</v>
          </cell>
          <cell r="C48">
            <v>0</v>
          </cell>
          <cell r="E48" t="str">
            <v>Póliza -83-</v>
          </cell>
        </row>
        <row r="49">
          <cell r="A49" t="str">
            <v>1201-0048</v>
          </cell>
          <cell r="B49" t="str">
            <v>GASTOS DE EJECUCION ISAN</v>
          </cell>
          <cell r="C49">
            <v>0</v>
          </cell>
          <cell r="E49" t="str">
            <v>Póliza -83-</v>
          </cell>
        </row>
        <row r="50">
          <cell r="A50" t="str">
            <v>1201-0049</v>
          </cell>
          <cell r="B50" t="str">
            <v>GASTOS DE EJECUCION IMP. SOBRE TENENCIA</v>
          </cell>
          <cell r="C50">
            <v>180</v>
          </cell>
          <cell r="E50" t="str">
            <v>Póliza -83-</v>
          </cell>
        </row>
        <row r="51">
          <cell r="A51" t="str">
            <v>1201-0050</v>
          </cell>
          <cell r="B51" t="str">
            <v>MULTAS IMP S/TENENCIA CTRL.DE OBLIG 100%</v>
          </cell>
          <cell r="C51">
            <v>4263</v>
          </cell>
          <cell r="E51" t="str">
            <v>Póliza -83-</v>
          </cell>
        </row>
        <row r="52">
          <cell r="A52" t="str">
            <v>1201-0051</v>
          </cell>
          <cell r="B52" t="str">
            <v>HONORARIOS EJEC.POR CONTROL VEHICULAR</v>
          </cell>
          <cell r="C52">
            <v>210</v>
          </cell>
          <cell r="E52" t="str">
            <v>Póliza -83-</v>
          </cell>
        </row>
        <row r="53">
          <cell r="A53" t="str">
            <v>1201-0052</v>
          </cell>
          <cell r="B53" t="str">
            <v>HONORARIOS EJEC. ISAN</v>
          </cell>
          <cell r="C53">
            <v>0</v>
          </cell>
          <cell r="E53" t="str">
            <v>Póliza -83-</v>
          </cell>
        </row>
        <row r="54">
          <cell r="A54" t="str">
            <v>1201-0053</v>
          </cell>
          <cell r="B54" t="str">
            <v>90% INFRACC. TRANSITO AREA METROPOLITANA</v>
          </cell>
          <cell r="C54">
            <v>1949659.73</v>
          </cell>
          <cell r="E54" t="str">
            <v>Póliza -83-</v>
          </cell>
        </row>
        <row r="55">
          <cell r="A55" t="str">
            <v>4101-0001</v>
          </cell>
          <cell r="B55" t="str">
            <v>DERECHOS DE CONTROL VEHICULAR PTE. AÑO</v>
          </cell>
          <cell r="D55">
            <v>19078207</v>
          </cell>
          <cell r="E55" t="str">
            <v>Póliza -83-</v>
          </cell>
        </row>
        <row r="56">
          <cell r="A56" t="str">
            <v>4101-0002</v>
          </cell>
          <cell r="B56" t="str">
            <v>DERECHOS DE CONTROL VEHICULAR REZAGOS</v>
          </cell>
          <cell r="D56">
            <v>505134.76</v>
          </cell>
          <cell r="E56" t="str">
            <v>Póliza -83-</v>
          </cell>
        </row>
        <row r="57">
          <cell r="A57" t="str">
            <v>4101-0003</v>
          </cell>
          <cell r="B57" t="str">
            <v>DEV. CONTROL VEHICULAR</v>
          </cell>
          <cell r="D57">
            <v>0</v>
          </cell>
          <cell r="E57" t="str">
            <v>Póliza -83-</v>
          </cell>
        </row>
        <row r="58">
          <cell r="A58" t="str">
            <v>4101-0004</v>
          </cell>
          <cell r="B58" t="str">
            <v>SUBSIDIO 10% Y 5%</v>
          </cell>
          <cell r="C58">
            <v>1325724</v>
          </cell>
          <cell r="E58" t="str">
            <v>Póliza -83-</v>
          </cell>
        </row>
        <row r="59">
          <cell r="A59" t="str">
            <v>4101-0005</v>
          </cell>
          <cell r="B59" t="str">
            <v>SUBSIDIO ANTIGÜEDAD 5 AÑOS</v>
          </cell>
          <cell r="C59">
            <v>3120168</v>
          </cell>
          <cell r="E59" t="str">
            <v>Póliza -83-</v>
          </cell>
        </row>
        <row r="60">
          <cell r="A60" t="str">
            <v>4101-0006</v>
          </cell>
          <cell r="B60" t="str">
            <v>SUBSIDIO ANTIGÜEDAD 10 AÑOS</v>
          </cell>
          <cell r="C60">
            <v>1580256</v>
          </cell>
          <cell r="E60" t="str">
            <v>Póliza -83-</v>
          </cell>
        </row>
        <row r="61">
          <cell r="A61" t="str">
            <v>4101-0007</v>
          </cell>
          <cell r="B61" t="str">
            <v>SUBSIDIO DERECHOS CONTROL VEHICULAR</v>
          </cell>
          <cell r="D61">
            <v>0</v>
          </cell>
          <cell r="E61" t="str">
            <v>Póliza -83-</v>
          </cell>
        </row>
        <row r="62">
          <cell r="A62" t="str">
            <v>4101-0008</v>
          </cell>
          <cell r="B62" t="str">
            <v>SUB MAT.DE CONT.VEH.A PERS.MAYORES 65 AÑOS</v>
          </cell>
          <cell r="C62">
            <v>8669</v>
          </cell>
          <cell r="E62" t="str">
            <v>Póliza -83-</v>
          </cell>
        </row>
        <row r="63">
          <cell r="A63" t="str">
            <v>4101-0009</v>
          </cell>
          <cell r="B63" t="str">
            <v>EXP.DE CERTIFICADOS DE CONTROL VEHICULAR</v>
          </cell>
          <cell r="D63">
            <v>7853</v>
          </cell>
          <cell r="E63" t="str">
            <v>Póliza -83-</v>
          </cell>
        </row>
        <row r="64">
          <cell r="A64" t="str">
            <v>4101-0010</v>
          </cell>
          <cell r="B64" t="str">
            <v>EXP.DE CERT.DE CTRL.VEH.OTROS ESTADOS</v>
          </cell>
          <cell r="D64">
            <v>6426</v>
          </cell>
          <cell r="E64" t="str">
            <v>Póliza -83-</v>
          </cell>
        </row>
        <row r="65">
          <cell r="A65" t="str">
            <v>4101-0011</v>
          </cell>
          <cell r="B65" t="str">
            <v>EXP.DE CERT.DE DOC.DE CTRL.VEHICULAR</v>
          </cell>
          <cell r="D65">
            <v>564</v>
          </cell>
          <cell r="E65" t="str">
            <v>Póliza -83-</v>
          </cell>
        </row>
        <row r="66">
          <cell r="A66" t="str">
            <v>4101-0012</v>
          </cell>
          <cell r="B66" t="str">
            <v>PLACAS DE CIRCULACION VEHICULAR</v>
          </cell>
          <cell r="D66">
            <v>371858</v>
          </cell>
          <cell r="E66" t="str">
            <v>Póliza -83-</v>
          </cell>
        </row>
        <row r="67">
          <cell r="A67" t="str">
            <v>4101-0013</v>
          </cell>
          <cell r="B67" t="str">
            <v>LICENCIAS DE MANEJAR</v>
          </cell>
          <cell r="D67">
            <v>330636</v>
          </cell>
          <cell r="E67" t="str">
            <v>Póliza -83-</v>
          </cell>
        </row>
        <row r="68">
          <cell r="A68" t="str">
            <v>4101-0014</v>
          </cell>
          <cell r="B68" t="str">
            <v>EXP.DE CERT.DE LICENCIAS DE CONDUCIR</v>
          </cell>
          <cell r="D68">
            <v>141</v>
          </cell>
          <cell r="E68" t="str">
            <v>Póliza -83-</v>
          </cell>
        </row>
        <row r="69">
          <cell r="A69" t="str">
            <v>4101-0015</v>
          </cell>
          <cell r="B69" t="str">
            <v>DUPLICADOS DE LICENCIAS</v>
          </cell>
          <cell r="D69">
            <v>6136</v>
          </cell>
          <cell r="E69" t="str">
            <v>Póliza -83-</v>
          </cell>
        </row>
        <row r="70">
          <cell r="A70" t="str">
            <v>4101-0016</v>
          </cell>
          <cell r="B70" t="str">
            <v>DUPLICADOS DE TARJETAS DE CIRCULACION</v>
          </cell>
          <cell r="D70">
            <v>1410</v>
          </cell>
          <cell r="E70" t="str">
            <v>Póliza -83-</v>
          </cell>
        </row>
        <row r="71">
          <cell r="A71" t="str">
            <v>4101-0017</v>
          </cell>
          <cell r="B71" t="str">
            <v>BAJAS DE VEHICULOS DE MOTOR</v>
          </cell>
          <cell r="D71">
            <v>21150</v>
          </cell>
          <cell r="E71" t="str">
            <v>Póliza -83-</v>
          </cell>
        </row>
        <row r="72">
          <cell r="A72" t="str">
            <v>4101-0018</v>
          </cell>
          <cell r="B72" t="str">
            <v>SUBSIDIO LAMINAS CONTROL VEHICULAR</v>
          </cell>
          <cell r="D72">
            <v>0</v>
          </cell>
          <cell r="E72" t="str">
            <v>Póliza -83-</v>
          </cell>
        </row>
        <row r="73">
          <cell r="A73" t="str">
            <v>4101-0019</v>
          </cell>
          <cell r="B73" t="str">
            <v>SUBSIDIOS LICENCIAS DE MANEJO</v>
          </cell>
          <cell r="D73">
            <v>0</v>
          </cell>
          <cell r="E73" t="str">
            <v>Póliza -83-</v>
          </cell>
        </row>
        <row r="74">
          <cell r="A74" t="str">
            <v>4101-0020</v>
          </cell>
          <cell r="B74" t="str">
            <v>MULTAS DE CONTROL VEHICULAR</v>
          </cell>
          <cell r="D74">
            <v>0</v>
          </cell>
          <cell r="E74" t="str">
            <v>Póliza -83-</v>
          </cell>
        </row>
        <row r="75">
          <cell r="A75" t="str">
            <v>4101-0021</v>
          </cell>
          <cell r="B75" t="str">
            <v>INTERESES POR CONVENIO CONTROL VEHICULAR</v>
          </cell>
          <cell r="D75">
            <v>39935</v>
          </cell>
          <cell r="E75" t="str">
            <v>Póliza -83-</v>
          </cell>
        </row>
        <row r="76">
          <cell r="A76" t="str">
            <v>4101-0022</v>
          </cell>
          <cell r="B76" t="str">
            <v>SANCIONES POR CANJE DE PLACAS EXTEMP.</v>
          </cell>
          <cell r="D76">
            <v>31799</v>
          </cell>
          <cell r="E76" t="str">
            <v>Póliza -83-</v>
          </cell>
        </row>
        <row r="77">
          <cell r="A77" t="str">
            <v>4101-0023</v>
          </cell>
          <cell r="B77" t="str">
            <v>SAN.DE DER.DE CONTROL VEH.PTE.AÑO</v>
          </cell>
          <cell r="D77">
            <v>0</v>
          </cell>
          <cell r="E77" t="str">
            <v>Póliza -83-</v>
          </cell>
        </row>
        <row r="78">
          <cell r="A78" t="str">
            <v>4101-0024</v>
          </cell>
          <cell r="B78" t="str">
            <v>SAN.DE DER.CONTROL VEH. REZAGO</v>
          </cell>
          <cell r="D78">
            <v>159198.54</v>
          </cell>
          <cell r="E78" t="str">
            <v>Póliza -83-</v>
          </cell>
        </row>
        <row r="79">
          <cell r="A79" t="str">
            <v>4101-0025</v>
          </cell>
          <cell r="B79" t="str">
            <v>10% INFRACC.DE TRANSITO AREA MET.</v>
          </cell>
          <cell r="D79">
            <v>216613.93</v>
          </cell>
          <cell r="E79" t="str">
            <v>Póliza -83-</v>
          </cell>
        </row>
        <row r="80">
          <cell r="A80" t="str">
            <v>2102-1001</v>
          </cell>
          <cell r="B80" t="str">
            <v>IMP.SOBRE TRANS.DE PROP.DE VEH.AUT.USADO</v>
          </cell>
          <cell r="D80">
            <v>892929.27</v>
          </cell>
          <cell r="E80" t="str">
            <v>Póliza -83-</v>
          </cell>
        </row>
        <row r="81">
          <cell r="A81" t="str">
            <v>2102-1002</v>
          </cell>
          <cell r="B81" t="str">
            <v>IMP.DE TRANSM.POR REQUERIMIENTO</v>
          </cell>
          <cell r="D81">
            <v>0</v>
          </cell>
          <cell r="E81" t="str">
            <v>Póliza -83-</v>
          </cell>
        </row>
        <row r="82">
          <cell r="A82" t="str">
            <v>2102-1003</v>
          </cell>
          <cell r="B82" t="str">
            <v>ACT.E INTS.POR DEV.IMP.S/TRANS.VEH.USADO</v>
          </cell>
          <cell r="D82">
            <v>0</v>
          </cell>
          <cell r="E82" t="str">
            <v>Póliza -83-</v>
          </cell>
        </row>
        <row r="83">
          <cell r="A83" t="str">
            <v>2102-1004</v>
          </cell>
          <cell r="B83" t="str">
            <v>DEV.IMP.S/TRANS.PROP.VEH.USADOS</v>
          </cell>
          <cell r="D83">
            <v>0</v>
          </cell>
          <cell r="E83" t="str">
            <v>Póliza -83-</v>
          </cell>
        </row>
        <row r="84">
          <cell r="A84" t="str">
            <v>2102-1005</v>
          </cell>
          <cell r="B84" t="str">
            <v>MULTA IMP. P/LA AGENCIA EST.DE TRANSP.</v>
          </cell>
          <cell r="D84">
            <v>30886</v>
          </cell>
          <cell r="E84" t="str">
            <v>Póliza -83-</v>
          </cell>
        </row>
        <row r="85">
          <cell r="A85" t="str">
            <v>2102-1006</v>
          </cell>
          <cell r="B85" t="str">
            <v>MULTAS DEL IMP.DE TRANSMISION</v>
          </cell>
          <cell r="D85">
            <v>0</v>
          </cell>
          <cell r="E85" t="str">
            <v>Póliza -83-</v>
          </cell>
        </row>
        <row r="86">
          <cell r="A86" t="str">
            <v>2102-1007</v>
          </cell>
          <cell r="B86" t="str">
            <v>RECARGOS DE IMP.DE TRANSMISION</v>
          </cell>
          <cell r="D86">
            <v>0</v>
          </cell>
          <cell r="E86" t="str">
            <v>Póliza -83-</v>
          </cell>
        </row>
        <row r="87">
          <cell r="A87" t="str">
            <v>2102-1008</v>
          </cell>
          <cell r="B87" t="str">
            <v>GASTOS DE EJEC.TRANS.VEH.MOTOR</v>
          </cell>
          <cell r="D87">
            <v>0</v>
          </cell>
          <cell r="E87" t="str">
            <v>Póliza -83-</v>
          </cell>
        </row>
        <row r="88">
          <cell r="A88" t="str">
            <v>2102-1009</v>
          </cell>
          <cell r="B88" t="str">
            <v>INCENTIVOS POR ISAN</v>
          </cell>
          <cell r="D88">
            <v>0</v>
          </cell>
          <cell r="E88" t="str">
            <v>Póliza -83-</v>
          </cell>
        </row>
        <row r="89">
          <cell r="A89" t="str">
            <v>2102-1010</v>
          </cell>
          <cell r="B89" t="str">
            <v>RECARGOS DE I.S.A.N.</v>
          </cell>
          <cell r="D89">
            <v>0</v>
          </cell>
          <cell r="E89" t="str">
            <v>Póliza -83-</v>
          </cell>
        </row>
        <row r="90">
          <cell r="A90" t="str">
            <v>2102-1011</v>
          </cell>
          <cell r="B90" t="str">
            <v>SANCIONES ISAN</v>
          </cell>
          <cell r="D90">
            <v>0</v>
          </cell>
          <cell r="E90" t="str">
            <v>Póliza -83-</v>
          </cell>
        </row>
        <row r="91">
          <cell r="A91" t="str">
            <v>2102-1012</v>
          </cell>
          <cell r="B91" t="str">
            <v>I.S.A.N. PAGOS PROVISIONALES</v>
          </cell>
          <cell r="D91">
            <v>0</v>
          </cell>
          <cell r="E91" t="str">
            <v>Póliza -83-</v>
          </cell>
        </row>
        <row r="92">
          <cell r="A92" t="str">
            <v>2102-1013</v>
          </cell>
          <cell r="B92" t="str">
            <v>ACTUALIZACION DE I.S.A.N.</v>
          </cell>
          <cell r="D92">
            <v>0</v>
          </cell>
          <cell r="E92" t="str">
            <v>Póliza -83-</v>
          </cell>
        </row>
        <row r="93">
          <cell r="A93" t="str">
            <v>2102-1014</v>
          </cell>
          <cell r="B93" t="str">
            <v>DEVOLUCION IMP. SOBRE AUTOMOVILES NUEVOS</v>
          </cell>
          <cell r="D93">
            <v>0</v>
          </cell>
          <cell r="E93" t="str">
            <v>Póliza -83-</v>
          </cell>
        </row>
        <row r="94">
          <cell r="A94" t="str">
            <v>2102-1015</v>
          </cell>
          <cell r="B94" t="str">
            <v>ACT.E INT'S.POR DEV.IMP.S/AUTOMOV.NVOS.</v>
          </cell>
          <cell r="D94">
            <v>0</v>
          </cell>
          <cell r="E94" t="str">
            <v>Póliza -83-</v>
          </cell>
        </row>
        <row r="95">
          <cell r="A95" t="str">
            <v>2102-1016</v>
          </cell>
          <cell r="B95" t="str">
            <v>IMPUESTO S/TENENCIA O USO DE VEHICULOS</v>
          </cell>
          <cell r="D95">
            <v>25037579.57</v>
          </cell>
          <cell r="E95" t="str">
            <v>Póliza -83-</v>
          </cell>
        </row>
        <row r="96">
          <cell r="A96" t="str">
            <v>2102-1017</v>
          </cell>
          <cell r="B96" t="str">
            <v>IMPUESTO S/TENENCIA, MOTOCICLETAS</v>
          </cell>
          <cell r="D96">
            <v>104711</v>
          </cell>
          <cell r="E96" t="str">
            <v>Póliza -83-</v>
          </cell>
        </row>
        <row r="97">
          <cell r="A97" t="str">
            <v>2102-1018</v>
          </cell>
          <cell r="B97" t="str">
            <v>RECARGOS Y ACT DE IMP S/TENENCIA DE VEH</v>
          </cell>
          <cell r="D97">
            <v>147079.14000000001</v>
          </cell>
          <cell r="E97" t="str">
            <v>Póliza -83-</v>
          </cell>
        </row>
        <row r="98">
          <cell r="A98" t="str">
            <v>2102-1019</v>
          </cell>
          <cell r="B98" t="str">
            <v>RECARGOS Y ACT DE IMP S/TEN DE MOTOS</v>
          </cell>
          <cell r="D98">
            <v>119</v>
          </cell>
          <cell r="E98" t="str">
            <v>Póliza -83-</v>
          </cell>
        </row>
        <row r="99">
          <cell r="A99" t="str">
            <v>2102-1020</v>
          </cell>
          <cell r="B99" t="str">
            <v>DEVOLUCION IMPUESTOS SOBRE TENENCIA</v>
          </cell>
          <cell r="D99">
            <v>0</v>
          </cell>
          <cell r="E99" t="str">
            <v>Póliza -83-</v>
          </cell>
        </row>
        <row r="100">
          <cell r="A100" t="str">
            <v>2102-1021</v>
          </cell>
          <cell r="B100" t="str">
            <v>ACT.E INTS.POR DEV.IMP.S/TENENCIA</v>
          </cell>
          <cell r="D100">
            <v>0</v>
          </cell>
          <cell r="E100" t="str">
            <v>Póliza -83-</v>
          </cell>
        </row>
        <row r="101">
          <cell r="A101" t="str">
            <v>2102-1022</v>
          </cell>
          <cell r="B101" t="str">
            <v>ACREDITAMENTO DEL IMP.S/TENENCIA AR.15-D</v>
          </cell>
          <cell r="D101">
            <v>0</v>
          </cell>
          <cell r="E101" t="str">
            <v>Póliza -83-</v>
          </cell>
        </row>
        <row r="102">
          <cell r="A102" t="str">
            <v>2102-1023</v>
          </cell>
          <cell r="B102" t="str">
            <v>GASTOS DE EJECUCION ISAN</v>
          </cell>
          <cell r="D102">
            <v>0</v>
          </cell>
          <cell r="E102" t="str">
            <v>Póliza -83-</v>
          </cell>
        </row>
        <row r="103">
          <cell r="A103" t="str">
            <v>2102-1024</v>
          </cell>
          <cell r="B103" t="str">
            <v>GASTOS DE EJECUCION IMP. SOBRE TENENCIA</v>
          </cell>
          <cell r="D103">
            <v>180</v>
          </cell>
          <cell r="E103" t="str">
            <v>Póliza -83-</v>
          </cell>
        </row>
        <row r="104">
          <cell r="A104" t="str">
            <v>2102-1025</v>
          </cell>
          <cell r="B104" t="str">
            <v>MULTAS IMP S/TENENCIA CTRL.DE OBLIG 100%</v>
          </cell>
          <cell r="D104">
            <v>4263</v>
          </cell>
          <cell r="E104" t="str">
            <v>Póliza -83-</v>
          </cell>
        </row>
        <row r="105">
          <cell r="A105" t="str">
            <v>2102-1026</v>
          </cell>
          <cell r="B105" t="str">
            <v>HONORARIOS EJEC.POR CONTROL VEHICULAR</v>
          </cell>
          <cell r="D105">
            <v>210</v>
          </cell>
          <cell r="E105" t="str">
            <v>Póliza -83-</v>
          </cell>
        </row>
        <row r="106">
          <cell r="A106" t="str">
            <v>2102-1027</v>
          </cell>
          <cell r="B106" t="str">
            <v>HONORARIOS EJEC. ISAN</v>
          </cell>
          <cell r="D106">
            <v>0</v>
          </cell>
          <cell r="E106" t="str">
            <v>Póliza -83-</v>
          </cell>
        </row>
        <row r="107">
          <cell r="A107" t="str">
            <v>2102-1028</v>
          </cell>
          <cell r="B107" t="str">
            <v>90% INFRACC. TRANSITO AREA METROPOLITANA</v>
          </cell>
          <cell r="D107">
            <v>1949659.73</v>
          </cell>
          <cell r="E107" t="str">
            <v>Póliza -83-</v>
          </cell>
        </row>
        <row r="109">
          <cell r="C109">
            <v>54979495.939999998</v>
          </cell>
          <cell r="D109">
            <v>54979495.939999998</v>
          </cell>
        </row>
        <row r="111">
          <cell r="A111" t="str">
            <v>REGISTRO DE LOS INGRESOS DEL DIA</v>
          </cell>
        </row>
        <row r="112">
          <cell r="D112" t="str">
            <v>Póliza -83-</v>
          </cell>
        </row>
        <row r="115">
          <cell r="B115" t="str">
            <v>Gobierno del Estado de Nuevo León</v>
          </cell>
        </row>
        <row r="116">
          <cell r="B116" t="str">
            <v>Secretaría de Finanzas y Tesorería General del Estado</v>
          </cell>
        </row>
        <row r="117">
          <cell r="B117" t="str">
            <v>Subsecretaría de Egresos</v>
          </cell>
        </row>
        <row r="118">
          <cell r="B118" t="str">
            <v>Dirección de Contabilidad y Cuenta Pública</v>
          </cell>
        </row>
        <row r="119">
          <cell r="B119" t="str">
            <v>Instituto de Control Vehicular</v>
          </cell>
        </row>
        <row r="120">
          <cell r="B120" t="str">
            <v>Recaudaciòn Diaria 1 Febrero 2006</v>
          </cell>
        </row>
        <row r="121">
          <cell r="A121" t="str">
            <v xml:space="preserve">Numero </v>
          </cell>
          <cell r="B121" t="str">
            <v>Concepto</v>
          </cell>
          <cell r="C121" t="str">
            <v>Recaudación Daria</v>
          </cell>
        </row>
        <row r="122">
          <cell r="A122" t="str">
            <v>de Cuenta</v>
          </cell>
          <cell r="C122" t="str">
            <v>Cargo</v>
          </cell>
          <cell r="D122" t="str">
            <v>Crédito</v>
          </cell>
        </row>
        <row r="124">
          <cell r="A124" t="str">
            <v>2102-1001</v>
          </cell>
          <cell r="B124" t="str">
            <v>IMP.SOBRE TRANS.DE PROP.DE VEH.AUT.USADO</v>
          </cell>
          <cell r="C124">
            <v>892929.27</v>
          </cell>
          <cell r="E124" t="str">
            <v>Póliza -84-</v>
          </cell>
        </row>
        <row r="125">
          <cell r="A125" t="str">
            <v>2102-1002</v>
          </cell>
          <cell r="B125" t="str">
            <v>IMP.DE TRANSM.POR REQUERIMIENTO</v>
          </cell>
          <cell r="C125">
            <v>0</v>
          </cell>
          <cell r="E125" t="str">
            <v>Póliza -84-</v>
          </cell>
        </row>
        <row r="126">
          <cell r="A126" t="str">
            <v>2102-1003</v>
          </cell>
          <cell r="B126" t="str">
            <v>ACT.E INTS.POR DEV.IMP.S/TRANS.VEH.USADO</v>
          </cell>
          <cell r="C126">
            <v>0</v>
          </cell>
          <cell r="E126" t="str">
            <v>Póliza -84-</v>
          </cell>
        </row>
        <row r="127">
          <cell r="A127" t="str">
            <v>2102-1004</v>
          </cell>
          <cell r="B127" t="str">
            <v>DEV.IMP.S/TRANS.PROP.VEH.USADOS</v>
          </cell>
          <cell r="C127">
            <v>0</v>
          </cell>
          <cell r="E127" t="str">
            <v>Póliza -84-</v>
          </cell>
        </row>
        <row r="128">
          <cell r="A128" t="str">
            <v>2102-1005</v>
          </cell>
          <cell r="B128" t="str">
            <v>MULTA IMP. P/LA AGENCIA EST.DE TRANSP.</v>
          </cell>
          <cell r="C128">
            <v>30886</v>
          </cell>
          <cell r="E128" t="str">
            <v>Póliza -84-</v>
          </cell>
        </row>
        <row r="129">
          <cell r="A129" t="str">
            <v>2102-1006</v>
          </cell>
          <cell r="B129" t="str">
            <v>MULTAS DEL IMP.DE TRANSMISION</v>
          </cell>
          <cell r="C129">
            <v>0</v>
          </cell>
          <cell r="E129" t="str">
            <v>Póliza -84-</v>
          </cell>
        </row>
        <row r="130">
          <cell r="A130" t="str">
            <v>2102-1007</v>
          </cell>
          <cell r="B130" t="str">
            <v>RECARGOS DE IMP.DE TRANSMISION</v>
          </cell>
          <cell r="C130">
            <v>0</v>
          </cell>
          <cell r="E130" t="str">
            <v>Póliza -84-</v>
          </cell>
        </row>
        <row r="131">
          <cell r="A131" t="str">
            <v>2102-1008</v>
          </cell>
          <cell r="B131" t="str">
            <v>GASTOS DE EJEC.TRANS.VEH.MOTOR</v>
          </cell>
          <cell r="C131">
            <v>0</v>
          </cell>
          <cell r="E131" t="str">
            <v>Póliza -84-</v>
          </cell>
        </row>
        <row r="132">
          <cell r="A132" t="str">
            <v>2102-1009</v>
          </cell>
          <cell r="B132" t="str">
            <v>INCENTIVOS POR ISAN</v>
          </cell>
          <cell r="C132">
            <v>0</v>
          </cell>
          <cell r="E132" t="str">
            <v>Póliza -84-</v>
          </cell>
        </row>
        <row r="133">
          <cell r="A133" t="str">
            <v>2102-1010</v>
          </cell>
          <cell r="B133" t="str">
            <v>RECARGOS DE I.S.A.N.</v>
          </cell>
          <cell r="C133">
            <v>0</v>
          </cell>
          <cell r="E133" t="str">
            <v>Póliza -84-</v>
          </cell>
        </row>
        <row r="134">
          <cell r="A134" t="str">
            <v>2102-1011</v>
          </cell>
          <cell r="B134" t="str">
            <v>SANCIONES ISAN</v>
          </cell>
          <cell r="C134">
            <v>0</v>
          </cell>
          <cell r="E134" t="str">
            <v>Póliza -84-</v>
          </cell>
        </row>
        <row r="135">
          <cell r="A135" t="str">
            <v>2102-1012</v>
          </cell>
          <cell r="B135" t="str">
            <v>I.S.A.N. PAGOS PROVISIONALES</v>
          </cell>
          <cell r="C135">
            <v>0</v>
          </cell>
          <cell r="E135" t="str">
            <v>Póliza -84-</v>
          </cell>
        </row>
        <row r="136">
          <cell r="A136" t="str">
            <v>2102-1013</v>
          </cell>
          <cell r="B136" t="str">
            <v>ACTUALIZACION DE I.S.A.N.</v>
          </cell>
          <cell r="C136">
            <v>0</v>
          </cell>
          <cell r="E136" t="str">
            <v>Póliza -84-</v>
          </cell>
        </row>
        <row r="137">
          <cell r="A137" t="str">
            <v>2102-1014</v>
          </cell>
          <cell r="B137" t="str">
            <v>DEVOLUCION IMP. SOBRE AUTOMOVILES NUEVOS</v>
          </cell>
          <cell r="C137">
            <v>0</v>
          </cell>
          <cell r="E137" t="str">
            <v>Póliza -84-</v>
          </cell>
        </row>
        <row r="138">
          <cell r="A138" t="str">
            <v>2102-1015</v>
          </cell>
          <cell r="B138" t="str">
            <v>ACT.E INT'S.POR DEV.IMP.S/AUTOMOV.NVOS.</v>
          </cell>
          <cell r="C138">
            <v>0</v>
          </cell>
          <cell r="E138" t="str">
            <v>Póliza -84-</v>
          </cell>
        </row>
        <row r="139">
          <cell r="A139" t="str">
            <v>2102-1016</v>
          </cell>
          <cell r="B139" t="str">
            <v>IMPUESTO S/TENENCIA O USO DE VEHICULOS</v>
          </cell>
          <cell r="C139">
            <v>25037579.57</v>
          </cell>
          <cell r="E139" t="str">
            <v>Póliza -84-</v>
          </cell>
        </row>
        <row r="140">
          <cell r="A140" t="str">
            <v>2102-1017</v>
          </cell>
          <cell r="B140" t="str">
            <v>IMPUESTO S/TENENCIA, MOTOCICLETAS</v>
          </cell>
          <cell r="C140">
            <v>104711</v>
          </cell>
          <cell r="E140" t="str">
            <v>Póliza -84-</v>
          </cell>
        </row>
        <row r="141">
          <cell r="A141" t="str">
            <v>2102-1018</v>
          </cell>
          <cell r="B141" t="str">
            <v>RECARGOS Y ACT DE IMP S/TENENCIA DE VEH</v>
          </cell>
          <cell r="C141">
            <v>147079.14000000001</v>
          </cell>
          <cell r="E141" t="str">
            <v>Póliza -84-</v>
          </cell>
        </row>
        <row r="142">
          <cell r="A142" t="str">
            <v>2102-1019</v>
          </cell>
          <cell r="B142" t="str">
            <v>RECARGOS Y ACT DE IMP S/TEN DE MOTOS</v>
          </cell>
          <cell r="C142">
            <v>119</v>
          </cell>
          <cell r="E142" t="str">
            <v>Póliza -84-</v>
          </cell>
        </row>
        <row r="143">
          <cell r="A143" t="str">
            <v>2102-1020</v>
          </cell>
          <cell r="B143" t="str">
            <v>DEVOLUCION IMPUESTOS SOBRE TENENCIA</v>
          </cell>
          <cell r="C143">
            <v>0</v>
          </cell>
          <cell r="E143" t="str">
            <v>Póliza -84-</v>
          </cell>
        </row>
        <row r="144">
          <cell r="A144" t="str">
            <v>2102-1021</v>
          </cell>
          <cell r="B144" t="str">
            <v>ACT.E INTS.POR DEV.IMP.S/TENENCIA</v>
          </cell>
          <cell r="C144">
            <v>0</v>
          </cell>
          <cell r="E144" t="str">
            <v>Póliza -84-</v>
          </cell>
        </row>
        <row r="145">
          <cell r="A145" t="str">
            <v>2102-1022</v>
          </cell>
          <cell r="B145" t="str">
            <v>ACREDITAMENTO DEL IMP.S/TENENCIA AR.15-D</v>
          </cell>
          <cell r="C145">
            <v>0</v>
          </cell>
          <cell r="E145" t="str">
            <v>Póliza -84-</v>
          </cell>
        </row>
        <row r="146">
          <cell r="A146" t="str">
            <v>2102-1023</v>
          </cell>
          <cell r="B146" t="str">
            <v>GASTOS DE EJECUCION ISAN</v>
          </cell>
          <cell r="C146">
            <v>0</v>
          </cell>
          <cell r="E146" t="str">
            <v>Póliza -84-</v>
          </cell>
        </row>
        <row r="147">
          <cell r="A147" t="str">
            <v>2102-1024</v>
          </cell>
          <cell r="B147" t="str">
            <v>GASTOS DE EJECUCION IMP. SOBRE TENENCIA</v>
          </cell>
          <cell r="C147">
            <v>180</v>
          </cell>
          <cell r="E147" t="str">
            <v>Póliza -84-</v>
          </cell>
        </row>
        <row r="148">
          <cell r="A148" t="str">
            <v>2102-1025</v>
          </cell>
          <cell r="B148" t="str">
            <v>MULTAS IMP S/TENENCIA CTRL.DE OBLIG 100%</v>
          </cell>
          <cell r="C148">
            <v>4263</v>
          </cell>
          <cell r="E148" t="str">
            <v>Póliza -84-</v>
          </cell>
        </row>
        <row r="149">
          <cell r="A149" t="str">
            <v>2102-1026</v>
          </cell>
          <cell r="B149" t="str">
            <v>HONORARIOS EJEC.POR CONTROL VEHICULAR</v>
          </cell>
          <cell r="C149">
            <v>210</v>
          </cell>
          <cell r="E149" t="str">
            <v>Póliza -84-</v>
          </cell>
        </row>
        <row r="150">
          <cell r="A150" t="str">
            <v>2102-1027</v>
          </cell>
          <cell r="B150" t="str">
            <v>HONORARIOS EJEC. ISAN</v>
          </cell>
          <cell r="C150">
            <v>0</v>
          </cell>
          <cell r="E150" t="str">
            <v>Póliza -84-</v>
          </cell>
        </row>
        <row r="151">
          <cell r="A151" t="str">
            <v>2102-1028</v>
          </cell>
          <cell r="B151" t="str">
            <v>90% INFRACC. TRANSITO AREA METROPOLITANA</v>
          </cell>
          <cell r="C151">
            <v>1949659.73</v>
          </cell>
          <cell r="E151" t="str">
            <v>Póliza -84-</v>
          </cell>
        </row>
        <row r="152">
          <cell r="A152" t="str">
            <v>1201-0026</v>
          </cell>
          <cell r="B152" t="str">
            <v>IMP.SOBRE TRANS.DE PROP.DE VEH.AUT.USADO</v>
          </cell>
          <cell r="D152">
            <v>892929.27</v>
          </cell>
          <cell r="E152" t="str">
            <v>Póliza -84-</v>
          </cell>
        </row>
        <row r="153">
          <cell r="A153" t="str">
            <v>1201-0027</v>
          </cell>
          <cell r="B153" t="str">
            <v>IMP.DE TRANSM.POR REQUERIMIENTO</v>
          </cell>
          <cell r="D153">
            <v>0</v>
          </cell>
          <cell r="E153" t="str">
            <v>Póliza -84-</v>
          </cell>
        </row>
        <row r="154">
          <cell r="A154" t="str">
            <v>1201-0028</v>
          </cell>
          <cell r="B154" t="str">
            <v>ACT.E INTS.POR DEV.IMP.S/TRANS.VEH.USADO</v>
          </cell>
          <cell r="D154">
            <v>0</v>
          </cell>
          <cell r="E154" t="str">
            <v>Póliza -84-</v>
          </cell>
        </row>
        <row r="155">
          <cell r="A155" t="str">
            <v>1201-0029</v>
          </cell>
          <cell r="B155" t="str">
            <v>DEV.IMP.S/TRANS.PROP.VEH.USADOS</v>
          </cell>
          <cell r="D155">
            <v>0</v>
          </cell>
          <cell r="E155" t="str">
            <v>Póliza -84-</v>
          </cell>
        </row>
        <row r="156">
          <cell r="A156" t="str">
            <v>1201-0030</v>
          </cell>
          <cell r="B156" t="str">
            <v>MULTA IMP. P/LA AGENCIA EST.DE TRANSP.</v>
          </cell>
          <cell r="D156">
            <v>30886</v>
          </cell>
          <cell r="E156" t="str">
            <v>Póliza -84-</v>
          </cell>
        </row>
        <row r="157">
          <cell r="A157" t="str">
            <v>1201-0031</v>
          </cell>
          <cell r="B157" t="str">
            <v>MULTAS DEL IMP.DE TRANSMISION</v>
          </cell>
          <cell r="D157">
            <v>0</v>
          </cell>
          <cell r="E157" t="str">
            <v>Póliza -84-</v>
          </cell>
        </row>
        <row r="158">
          <cell r="A158" t="str">
            <v>1201-0032</v>
          </cell>
          <cell r="B158" t="str">
            <v>RECARGOS DE IMP.DE TRANSMISION</v>
          </cell>
          <cell r="D158">
            <v>0</v>
          </cell>
          <cell r="E158" t="str">
            <v>Póliza -84-</v>
          </cell>
        </row>
        <row r="159">
          <cell r="A159" t="str">
            <v>1201-0033</v>
          </cell>
          <cell r="B159" t="str">
            <v>GASTOS DE EJEC.TRANS.VEH.MOTOR</v>
          </cell>
          <cell r="D159">
            <v>0</v>
          </cell>
          <cell r="E159" t="str">
            <v>Póliza -84-</v>
          </cell>
        </row>
        <row r="160">
          <cell r="A160" t="str">
            <v>1201-0034</v>
          </cell>
          <cell r="B160" t="str">
            <v>INCENTIVOS POR ISAN</v>
          </cell>
          <cell r="D160">
            <v>0</v>
          </cell>
          <cell r="E160" t="str">
            <v>Póliza -84-</v>
          </cell>
        </row>
        <row r="161">
          <cell r="A161" t="str">
            <v>1201-0035</v>
          </cell>
          <cell r="B161" t="str">
            <v>RECARGOS DE I.S.A.N.</v>
          </cell>
          <cell r="D161">
            <v>0</v>
          </cell>
          <cell r="E161" t="str">
            <v>Póliza -84-</v>
          </cell>
        </row>
        <row r="162">
          <cell r="A162" t="str">
            <v>1201-0036</v>
          </cell>
          <cell r="B162" t="str">
            <v>SANCIONES ISAN</v>
          </cell>
          <cell r="D162">
            <v>0</v>
          </cell>
          <cell r="E162" t="str">
            <v>Póliza -84-</v>
          </cell>
        </row>
        <row r="163">
          <cell r="A163" t="str">
            <v>1201-0037</v>
          </cell>
          <cell r="B163" t="str">
            <v>I.S.A.N. PAGOS PROVISIONALES</v>
          </cell>
          <cell r="D163">
            <v>0</v>
          </cell>
          <cell r="E163" t="str">
            <v>Póliza -84-</v>
          </cell>
        </row>
        <row r="164">
          <cell r="A164" t="str">
            <v>1201-0038</v>
          </cell>
          <cell r="B164" t="str">
            <v>ACTUALIZACION DE I.S.A.N.</v>
          </cell>
          <cell r="D164">
            <v>0</v>
          </cell>
          <cell r="E164" t="str">
            <v>Póliza -84-</v>
          </cell>
        </row>
        <row r="165">
          <cell r="A165" t="str">
            <v>1201-0039</v>
          </cell>
          <cell r="B165" t="str">
            <v>DEVOLUCION IMP. SOBRE AUTOMOVILES NUEVOS</v>
          </cell>
          <cell r="D165">
            <v>0</v>
          </cell>
          <cell r="E165" t="str">
            <v>Póliza -84-</v>
          </cell>
        </row>
        <row r="166">
          <cell r="A166" t="str">
            <v>1201-0040</v>
          </cell>
          <cell r="B166" t="str">
            <v>ACT.E INT'S.POR DEV.IMP.S/AUTOMOV.NVOS.</v>
          </cell>
          <cell r="D166">
            <v>0</v>
          </cell>
          <cell r="E166" t="str">
            <v>Póliza -84-</v>
          </cell>
        </row>
        <row r="167">
          <cell r="A167" t="str">
            <v>1201-0041</v>
          </cell>
          <cell r="B167" t="str">
            <v>IMPUESTO S/TENENCIA O USO DE VEHICULOS</v>
          </cell>
          <cell r="D167">
            <v>25037579.57</v>
          </cell>
          <cell r="E167" t="str">
            <v>Póliza -84-</v>
          </cell>
        </row>
        <row r="168">
          <cell r="A168" t="str">
            <v>1201-0042</v>
          </cell>
          <cell r="B168" t="str">
            <v>IMPUESTO S/TENENCIA, MOTOCICLETAS</v>
          </cell>
          <cell r="D168">
            <v>104711</v>
          </cell>
          <cell r="E168" t="str">
            <v>Póliza -84-</v>
          </cell>
        </row>
        <row r="169">
          <cell r="A169" t="str">
            <v>1201-0043</v>
          </cell>
          <cell r="B169" t="str">
            <v>RECARGOS Y ACT DE IMP S/TENENCIA DE VEH</v>
          </cell>
          <cell r="D169">
            <v>147079.14000000001</v>
          </cell>
          <cell r="E169" t="str">
            <v>Póliza -84-</v>
          </cell>
        </row>
        <row r="170">
          <cell r="A170" t="str">
            <v>1201-0044</v>
          </cell>
          <cell r="B170" t="str">
            <v>RECARGOS Y ACT DE IMP S/TEN DE MOTOS</v>
          </cell>
          <cell r="D170">
            <v>119</v>
          </cell>
          <cell r="E170" t="str">
            <v>Póliza -84-</v>
          </cell>
        </row>
        <row r="171">
          <cell r="A171" t="str">
            <v>1201-0045</v>
          </cell>
          <cell r="B171" t="str">
            <v>DEVOLUCION IMPUESTOS SOBRE TENENCIA</v>
          </cell>
          <cell r="D171">
            <v>0</v>
          </cell>
          <cell r="E171" t="str">
            <v>Póliza -84-</v>
          </cell>
        </row>
        <row r="172">
          <cell r="A172" t="str">
            <v>1201-0046</v>
          </cell>
          <cell r="B172" t="str">
            <v>ACT.E INTS.POR DEV.IMP.S/TENENCIA</v>
          </cell>
          <cell r="D172">
            <v>0</v>
          </cell>
          <cell r="E172" t="str">
            <v>Póliza -84-</v>
          </cell>
        </row>
        <row r="173">
          <cell r="A173" t="str">
            <v>1201-0047</v>
          </cell>
          <cell r="B173" t="str">
            <v>ACREDITAMENTO DEL IMP.S/TENENCIA AR.15-D</v>
          </cell>
          <cell r="D173">
            <v>0</v>
          </cell>
          <cell r="E173" t="str">
            <v>Póliza -84-</v>
          </cell>
        </row>
        <row r="174">
          <cell r="A174" t="str">
            <v>1201-0048</v>
          </cell>
          <cell r="B174" t="str">
            <v>GASTOS DE EJECUCION ISAN</v>
          </cell>
          <cell r="D174">
            <v>0</v>
          </cell>
          <cell r="E174" t="str">
            <v>Póliza -84-</v>
          </cell>
        </row>
        <row r="175">
          <cell r="A175" t="str">
            <v>1201-0049</v>
          </cell>
          <cell r="B175" t="str">
            <v>GASTOS DE EJECUCION IMP. SOBRE TENENCIA</v>
          </cell>
          <cell r="D175">
            <v>180</v>
          </cell>
          <cell r="E175" t="str">
            <v>Póliza -84-</v>
          </cell>
        </row>
        <row r="176">
          <cell r="A176" t="str">
            <v>1201-0050</v>
          </cell>
          <cell r="B176" t="str">
            <v>MULTAS IMP S/TENENCIA CTRL.DE OBLIG 100%</v>
          </cell>
          <cell r="D176">
            <v>4263</v>
          </cell>
          <cell r="E176" t="str">
            <v>Póliza -84-</v>
          </cell>
        </row>
        <row r="177">
          <cell r="A177" t="str">
            <v>1201-0051</v>
          </cell>
          <cell r="B177" t="str">
            <v>HONORARIOS EJEC.POR CONTROL VEHICULAR</v>
          </cell>
          <cell r="D177">
            <v>210</v>
          </cell>
          <cell r="E177" t="str">
            <v>Póliza -84-</v>
          </cell>
        </row>
        <row r="178">
          <cell r="A178" t="str">
            <v>1201-0052</v>
          </cell>
          <cell r="B178" t="str">
            <v>HONORARIOS EJEC. ISAN</v>
          </cell>
          <cell r="D178">
            <v>0</v>
          </cell>
          <cell r="E178" t="str">
            <v>Póliza -84-</v>
          </cell>
        </row>
        <row r="179">
          <cell r="A179" t="str">
            <v>1201-0053</v>
          </cell>
          <cell r="B179" t="str">
            <v>90% INFRACC. TRANSITO AREA METROPOLITANA</v>
          </cell>
          <cell r="D179">
            <v>1949659.73</v>
          </cell>
          <cell r="E179" t="str">
            <v>Póliza -84-</v>
          </cell>
        </row>
        <row r="181">
          <cell r="C181">
            <v>28167616.710000001</v>
          </cell>
          <cell r="D181">
            <v>28167616.710000001</v>
          </cell>
        </row>
        <row r="183">
          <cell r="A183" t="str">
            <v>RECLASIFICACION DE LOS INGRESOS EN ADMON.</v>
          </cell>
        </row>
        <row r="185">
          <cell r="D185" t="str">
            <v>Póliza -84-</v>
          </cell>
        </row>
        <row r="187">
          <cell r="A187" t="str">
            <v>de Cuenta</v>
          </cell>
          <cell r="C187" t="str">
            <v>Cargo</v>
          </cell>
          <cell r="D187" t="str">
            <v>Crédito</v>
          </cell>
        </row>
        <row r="188">
          <cell r="A188" t="str">
            <v>1201-0001</v>
          </cell>
          <cell r="B188" t="str">
            <v>DERECHOS DE CONTROL VEHICULAR PTE. AÑO</v>
          </cell>
          <cell r="C188">
            <v>18116553</v>
          </cell>
          <cell r="E188" t="str">
            <v>Póliza -85-</v>
          </cell>
        </row>
        <row r="189">
          <cell r="A189" t="str">
            <v>1201-0002</v>
          </cell>
          <cell r="B189" t="str">
            <v>DERECHOS DE CONTROL VEHICULAR REZAGOS</v>
          </cell>
          <cell r="C189">
            <v>523167.93</v>
          </cell>
          <cell r="E189" t="str">
            <v>Póliza -85-</v>
          </cell>
        </row>
        <row r="190">
          <cell r="A190" t="str">
            <v>1201-0003</v>
          </cell>
          <cell r="B190" t="str">
            <v>DEV. CONTROL VEHICULAR</v>
          </cell>
          <cell r="C190">
            <v>0</v>
          </cell>
          <cell r="E190" t="str">
            <v>Póliza -85-</v>
          </cell>
        </row>
        <row r="191">
          <cell r="A191" t="str">
            <v>1201-0004</v>
          </cell>
          <cell r="B191" t="str">
            <v>SUBSIDIO 10% Y 5%</v>
          </cell>
          <cell r="D191">
            <v>1173513</v>
          </cell>
          <cell r="E191" t="str">
            <v>Póliza -85-</v>
          </cell>
        </row>
        <row r="192">
          <cell r="A192" t="str">
            <v>1201-0005</v>
          </cell>
          <cell r="B192" t="str">
            <v>SUBSIDIO ANTIGÜEDAD 5 AÑOS</v>
          </cell>
          <cell r="D192">
            <v>2694347</v>
          </cell>
          <cell r="E192" t="str">
            <v>Póliza -85-</v>
          </cell>
        </row>
        <row r="193">
          <cell r="A193" t="str">
            <v>1201-0006</v>
          </cell>
          <cell r="B193" t="str">
            <v>SUBSIDIO ANTIGÜEDAD 10 AÑOS</v>
          </cell>
          <cell r="D193">
            <v>1781328</v>
          </cell>
          <cell r="E193" t="str">
            <v>Póliza -85-</v>
          </cell>
        </row>
        <row r="194">
          <cell r="A194" t="str">
            <v>1201-0007</v>
          </cell>
          <cell r="B194" t="str">
            <v>SUBSIDIO DERECHOS CONTROL VEHICULAR</v>
          </cell>
          <cell r="C194">
            <v>0</v>
          </cell>
          <cell r="E194" t="str">
            <v>Póliza -85-</v>
          </cell>
        </row>
        <row r="195">
          <cell r="A195" t="str">
            <v>1201-0008</v>
          </cell>
          <cell r="B195" t="str">
            <v>SUB MAT.DE CONT.VEH.A PERS.MAYORES 65 AÑOS</v>
          </cell>
          <cell r="D195">
            <v>8482</v>
          </cell>
          <cell r="E195" t="str">
            <v>Póliza -85-</v>
          </cell>
        </row>
        <row r="196">
          <cell r="A196" t="str">
            <v>1201-0009</v>
          </cell>
          <cell r="B196" t="str">
            <v>EXP.DE CERTIFICADOS DE CONTROL VEHICULAR</v>
          </cell>
          <cell r="C196">
            <v>9165</v>
          </cell>
          <cell r="E196" t="str">
            <v>Póliza -85-</v>
          </cell>
        </row>
        <row r="197">
          <cell r="A197" t="str">
            <v>1201-0010</v>
          </cell>
          <cell r="B197" t="str">
            <v>EXP.DE CERT.DE CTRL.VEH.OTROS ESTADOS</v>
          </cell>
          <cell r="C197">
            <v>5670</v>
          </cell>
          <cell r="E197" t="str">
            <v>Póliza -85-</v>
          </cell>
        </row>
        <row r="198">
          <cell r="A198" t="str">
            <v>1201-0011</v>
          </cell>
          <cell r="B198" t="str">
            <v>EXP.DE CERT.DE DOC.DE CTRL.VEHICULAR</v>
          </cell>
          <cell r="C198">
            <v>423</v>
          </cell>
          <cell r="E198" t="str">
            <v>Póliza -85-</v>
          </cell>
        </row>
        <row r="199">
          <cell r="A199" t="str">
            <v>1201-0012</v>
          </cell>
          <cell r="B199" t="str">
            <v>PLACAS DE CIRCULACION VEHICULAR</v>
          </cell>
          <cell r="C199">
            <v>424253</v>
          </cell>
          <cell r="E199" t="str">
            <v>Póliza -85-</v>
          </cell>
        </row>
        <row r="200">
          <cell r="A200" t="str">
            <v>1201-0013</v>
          </cell>
          <cell r="B200" t="str">
            <v>LICENCIAS DE MANEJAR</v>
          </cell>
          <cell r="C200">
            <v>533832</v>
          </cell>
          <cell r="E200" t="str">
            <v>Póliza -85-</v>
          </cell>
        </row>
        <row r="201">
          <cell r="A201" t="str">
            <v>1201-0014</v>
          </cell>
          <cell r="B201" t="str">
            <v>EXP.DE CERT.DE LICENCIAS DE CONDUCIR</v>
          </cell>
          <cell r="C201">
            <v>141</v>
          </cell>
          <cell r="E201" t="str">
            <v>Póliza -85-</v>
          </cell>
        </row>
        <row r="202">
          <cell r="A202" t="str">
            <v>1201-0015</v>
          </cell>
          <cell r="B202" t="str">
            <v>DUPLICADOS DE LICENCIAS</v>
          </cell>
          <cell r="C202">
            <v>7788</v>
          </cell>
          <cell r="E202" t="str">
            <v>Póliza -85-</v>
          </cell>
        </row>
        <row r="203">
          <cell r="A203" t="str">
            <v>1201-0016</v>
          </cell>
          <cell r="B203" t="str">
            <v>DUPLICADOS DE TARJETAS DE CIRCULACION</v>
          </cell>
          <cell r="C203">
            <v>1222</v>
          </cell>
          <cell r="E203" t="str">
            <v>Póliza -85-</v>
          </cell>
        </row>
        <row r="204">
          <cell r="A204" t="str">
            <v>1201-0017</v>
          </cell>
          <cell r="B204" t="str">
            <v>BAJAS DE VEHICULOS DE MOTOR</v>
          </cell>
          <cell r="C204">
            <v>23406</v>
          </cell>
          <cell r="E204" t="str">
            <v>Póliza -85-</v>
          </cell>
        </row>
        <row r="205">
          <cell r="A205" t="str">
            <v>1201-0018</v>
          </cell>
          <cell r="B205" t="str">
            <v>SUBSIDIO LAMINAS CONTROL VEHICULAR</v>
          </cell>
          <cell r="C205">
            <v>0</v>
          </cell>
          <cell r="E205" t="str">
            <v>Póliza -85-</v>
          </cell>
        </row>
        <row r="206">
          <cell r="A206" t="str">
            <v>1201-0019</v>
          </cell>
          <cell r="B206" t="str">
            <v>SUBSIDIOS LICENCIAS DE MANEJO</v>
          </cell>
          <cell r="C206">
            <v>0</v>
          </cell>
          <cell r="E206" t="str">
            <v>Póliza -85-</v>
          </cell>
        </row>
        <row r="207">
          <cell r="A207" t="str">
            <v>1201-0020</v>
          </cell>
          <cell r="B207" t="str">
            <v>MULTAS DE CONTROL VEHICULAR</v>
          </cell>
          <cell r="C207">
            <v>0</v>
          </cell>
          <cell r="E207" t="str">
            <v>Póliza -85-</v>
          </cell>
        </row>
        <row r="208">
          <cell r="A208" t="str">
            <v>1201-0021</v>
          </cell>
          <cell r="B208" t="str">
            <v>INTERESES POR CONVENIO CONTROL VEHICULAR</v>
          </cell>
          <cell r="C208">
            <v>32907.61</v>
          </cell>
          <cell r="E208" t="str">
            <v>Póliza -85-</v>
          </cell>
        </row>
        <row r="209">
          <cell r="A209" t="str">
            <v>1201-0022</v>
          </cell>
          <cell r="B209" t="str">
            <v>SANCIONES POR CANJE DE PLACAS EXTEMP.</v>
          </cell>
          <cell r="C209">
            <v>34670</v>
          </cell>
          <cell r="E209" t="str">
            <v>Póliza -85-</v>
          </cell>
        </row>
        <row r="210">
          <cell r="A210" t="str">
            <v>1201-0023</v>
          </cell>
          <cell r="B210" t="str">
            <v>SAN.DE DER.DE CONTROL VEH.PTE.AÑO</v>
          </cell>
          <cell r="C210">
            <v>0</v>
          </cell>
          <cell r="E210" t="str">
            <v>Póliza -85-</v>
          </cell>
        </row>
        <row r="211">
          <cell r="A211" t="str">
            <v>1201-0024</v>
          </cell>
          <cell r="B211" t="str">
            <v>SAN.DE DER.CONTROL VEH. REZAGO</v>
          </cell>
          <cell r="C211">
            <v>127831.19</v>
          </cell>
          <cell r="E211" t="str">
            <v>Póliza -85-</v>
          </cell>
        </row>
        <row r="212">
          <cell r="A212" t="str">
            <v>1201-0025</v>
          </cell>
          <cell r="B212" t="str">
            <v>10% INFRACC.DE TRANSITO AREA MET.</v>
          </cell>
          <cell r="C212">
            <v>293666.5</v>
          </cell>
          <cell r="E212" t="str">
            <v>Póliza -85-</v>
          </cell>
        </row>
        <row r="213">
          <cell r="A213" t="str">
            <v>1201-0026</v>
          </cell>
          <cell r="B213" t="str">
            <v>IMP.SOBRE TRANS.DE PROP.DE VEH.AUT.USADO</v>
          </cell>
          <cell r="C213">
            <v>1068569.72</v>
          </cell>
          <cell r="E213" t="str">
            <v>Póliza -85-</v>
          </cell>
        </row>
        <row r="214">
          <cell r="A214" t="str">
            <v>1201-0027</v>
          </cell>
          <cell r="B214" t="str">
            <v>IMP.DE TRANSM.POR REQUERIMIENTO</v>
          </cell>
          <cell r="C214">
            <v>0</v>
          </cell>
          <cell r="E214" t="str">
            <v>Póliza -85-</v>
          </cell>
        </row>
        <row r="215">
          <cell r="A215" t="str">
            <v>1201-0028</v>
          </cell>
          <cell r="B215" t="str">
            <v>ACT.E INTS.POR DEV.IMP.S/TRANS.VEH.USADO</v>
          </cell>
          <cell r="C215">
            <v>0</v>
          </cell>
          <cell r="E215" t="str">
            <v>Póliza -85-</v>
          </cell>
        </row>
        <row r="216">
          <cell r="A216" t="str">
            <v>1201-0029</v>
          </cell>
          <cell r="B216" t="str">
            <v>DEV.IMP.S/TRANS.PROP.VEH.USADOS</v>
          </cell>
          <cell r="C216">
            <v>0</v>
          </cell>
          <cell r="E216" t="str">
            <v>Póliza -85-</v>
          </cell>
        </row>
        <row r="217">
          <cell r="A217" t="str">
            <v>1201-0030</v>
          </cell>
          <cell r="B217" t="str">
            <v>MULTA IMP. P/LA AGENCIA EST.DE TRANSP.</v>
          </cell>
          <cell r="C217">
            <v>43758</v>
          </cell>
          <cell r="E217" t="str">
            <v>Póliza -85-</v>
          </cell>
        </row>
        <row r="218">
          <cell r="A218" t="str">
            <v>1201-0031</v>
          </cell>
          <cell r="B218" t="str">
            <v>MULTAS DEL IMP.DE TRANSMISION</v>
          </cell>
          <cell r="C218">
            <v>0</v>
          </cell>
          <cell r="E218" t="str">
            <v>Póliza -85-</v>
          </cell>
        </row>
        <row r="219">
          <cell r="A219" t="str">
            <v>1201-0032</v>
          </cell>
          <cell r="B219" t="str">
            <v>RECARGOS DE IMP.DE TRANSMISION</v>
          </cell>
          <cell r="C219">
            <v>0</v>
          </cell>
          <cell r="E219" t="str">
            <v>Póliza -85-</v>
          </cell>
        </row>
        <row r="220">
          <cell r="A220" t="str">
            <v>1201-0033</v>
          </cell>
          <cell r="B220" t="str">
            <v>GASTOS DE EJEC.TRANS.VEH.MOTOR</v>
          </cell>
          <cell r="C220">
            <v>0</v>
          </cell>
          <cell r="E220" t="str">
            <v>Póliza -85-</v>
          </cell>
        </row>
        <row r="221">
          <cell r="A221" t="str">
            <v>1201-0034</v>
          </cell>
          <cell r="B221" t="str">
            <v>INCENTIVOS POR ISAN</v>
          </cell>
          <cell r="C221">
            <v>0</v>
          </cell>
          <cell r="E221" t="str">
            <v>Póliza -85-</v>
          </cell>
        </row>
        <row r="222">
          <cell r="A222" t="str">
            <v>1201-0035</v>
          </cell>
          <cell r="B222" t="str">
            <v>RECARGOS DE I.S.A.N.</v>
          </cell>
          <cell r="C222">
            <v>0</v>
          </cell>
          <cell r="E222" t="str">
            <v>Póliza -85-</v>
          </cell>
        </row>
        <row r="223">
          <cell r="A223" t="str">
            <v>1201-0036</v>
          </cell>
          <cell r="B223" t="str">
            <v>SANCIONES ISAN</v>
          </cell>
          <cell r="C223">
            <v>0</v>
          </cell>
          <cell r="E223" t="str">
            <v>Póliza -85-</v>
          </cell>
        </row>
        <row r="224">
          <cell r="A224" t="str">
            <v>1201-0037</v>
          </cell>
          <cell r="B224" t="str">
            <v>I.S.A.N. PAGOS PROVISIONALES</v>
          </cell>
          <cell r="C224">
            <v>0</v>
          </cell>
          <cell r="E224" t="str">
            <v>Póliza -85-</v>
          </cell>
        </row>
        <row r="225">
          <cell r="A225" t="str">
            <v>1201-0038</v>
          </cell>
          <cell r="B225" t="str">
            <v>ACTUALIZACION DE I.S.A.N.</v>
          </cell>
          <cell r="C225">
            <v>0</v>
          </cell>
          <cell r="E225" t="str">
            <v>Póliza -85-</v>
          </cell>
        </row>
        <row r="226">
          <cell r="A226" t="str">
            <v>1201-0039</v>
          </cell>
          <cell r="B226" t="str">
            <v>DEVOLUCION IMP. SOBRE AUTOMOVILES NUEVOS</v>
          </cell>
          <cell r="C226">
            <v>0</v>
          </cell>
          <cell r="E226" t="str">
            <v>Póliza -85-</v>
          </cell>
        </row>
        <row r="227">
          <cell r="A227" t="str">
            <v>1201-0040</v>
          </cell>
          <cell r="B227" t="str">
            <v>ACT.E INT'S.POR DEV.IMP.S/AUTOMOV.NVOS.</v>
          </cell>
          <cell r="C227">
            <v>0</v>
          </cell>
          <cell r="E227" t="str">
            <v>Póliza -85-</v>
          </cell>
        </row>
        <row r="228">
          <cell r="A228" t="str">
            <v>1201-0041</v>
          </cell>
          <cell r="B228" t="str">
            <v>IMPUESTO S/TENENCIA O USO DE VEHICULOS</v>
          </cell>
          <cell r="C228">
            <v>31097385.940000001</v>
          </cell>
          <cell r="E228" t="str">
            <v>Póliza -85-</v>
          </cell>
        </row>
        <row r="229">
          <cell r="A229" t="str">
            <v>1201-0042</v>
          </cell>
          <cell r="B229" t="str">
            <v>IMPUESTO S/TENENCIA, MOTOCICLETAS</v>
          </cell>
          <cell r="C229">
            <v>90544</v>
          </cell>
          <cell r="E229" t="str">
            <v>Póliza -85-</v>
          </cell>
        </row>
        <row r="230">
          <cell r="A230" t="str">
            <v>1201-0043</v>
          </cell>
          <cell r="B230" t="str">
            <v>RECARGOS Y ACT DE IMP S/TENENCIA DE VEH</v>
          </cell>
          <cell r="C230">
            <v>173984.84</v>
          </cell>
          <cell r="E230" t="str">
            <v>Póliza -85-</v>
          </cell>
        </row>
        <row r="231">
          <cell r="A231" t="str">
            <v>1201-0044</v>
          </cell>
          <cell r="B231" t="str">
            <v>RECARGOS Y ACT DE IMP S/TEN DE MOTOS</v>
          </cell>
          <cell r="C231">
            <v>3377</v>
          </cell>
          <cell r="E231" t="str">
            <v>Póliza -85-</v>
          </cell>
        </row>
        <row r="232">
          <cell r="A232" t="str">
            <v>1201-0045</v>
          </cell>
          <cell r="B232" t="str">
            <v>DEVOLUCION IMPUESTOS SOBRE TENENCIA</v>
          </cell>
          <cell r="C232">
            <v>0</v>
          </cell>
          <cell r="E232" t="str">
            <v>Póliza -85-</v>
          </cell>
        </row>
        <row r="233">
          <cell r="A233" t="str">
            <v>1201-0046</v>
          </cell>
          <cell r="B233" t="str">
            <v>ACT.E INTS.POR DEV.IMP.S/TENENCIA</v>
          </cell>
          <cell r="C233">
            <v>0</v>
          </cell>
          <cell r="E233" t="str">
            <v>Póliza -85-</v>
          </cell>
        </row>
        <row r="234">
          <cell r="A234" t="str">
            <v>1201-0047</v>
          </cell>
          <cell r="B234" t="str">
            <v>ACREDITAMENTO DEL IMP.S/TENENCIA AR.15-D</v>
          </cell>
          <cell r="C234">
            <v>0</v>
          </cell>
          <cell r="E234" t="str">
            <v>Póliza -85-</v>
          </cell>
        </row>
        <row r="235">
          <cell r="A235" t="str">
            <v>1201-0048</v>
          </cell>
          <cell r="B235" t="str">
            <v>GASTOS DE EJECUCION ISAN</v>
          </cell>
          <cell r="C235">
            <v>0</v>
          </cell>
          <cell r="E235" t="str">
            <v>Póliza -85-</v>
          </cell>
        </row>
        <row r="236">
          <cell r="A236" t="str">
            <v>1201-0049</v>
          </cell>
          <cell r="B236" t="str">
            <v>GASTOS DE EJECUCION IMP. SOBRE TENENCIA</v>
          </cell>
          <cell r="C236">
            <v>60</v>
          </cell>
          <cell r="E236" t="str">
            <v>Póliza -85-</v>
          </cell>
        </row>
        <row r="237">
          <cell r="A237" t="str">
            <v>1201-0050</v>
          </cell>
          <cell r="B237" t="str">
            <v>MULTAS IMP S/TENENCIA CTRL.DE OBLIG 100%</v>
          </cell>
          <cell r="C237">
            <v>0</v>
          </cell>
          <cell r="E237" t="str">
            <v>Póliza -85-</v>
          </cell>
        </row>
        <row r="238">
          <cell r="A238" t="str">
            <v>1201-0051</v>
          </cell>
          <cell r="B238" t="str">
            <v>HONORARIOS EJEC.POR CONTROL VEHICULAR</v>
          </cell>
          <cell r="C238">
            <v>90</v>
          </cell>
          <cell r="E238" t="str">
            <v>Póliza -85-</v>
          </cell>
        </row>
        <row r="239">
          <cell r="A239" t="str">
            <v>1201-0052</v>
          </cell>
          <cell r="B239" t="str">
            <v>HONORARIOS EJEC. ISAN</v>
          </cell>
          <cell r="C239">
            <v>0</v>
          </cell>
          <cell r="E239" t="str">
            <v>Póliza -85-</v>
          </cell>
        </row>
        <row r="240">
          <cell r="A240" t="str">
            <v>1201-0053</v>
          </cell>
          <cell r="B240" t="str">
            <v>90% INFRACC. TRANSITO AREA METROPOLITANA</v>
          </cell>
          <cell r="C240">
            <v>2643172.98</v>
          </cell>
          <cell r="E240" t="str">
            <v>Póliza -85-</v>
          </cell>
        </row>
        <row r="241">
          <cell r="A241" t="str">
            <v>4101-0001</v>
          </cell>
          <cell r="B241" t="str">
            <v>DERECHOS DE CONTROL VEHICULAR PTE. AÑO</v>
          </cell>
          <cell r="D241">
            <v>18116553</v>
          </cell>
          <cell r="E241" t="str">
            <v>Póliza -85-</v>
          </cell>
        </row>
        <row r="242">
          <cell r="A242" t="str">
            <v>4101-0002</v>
          </cell>
          <cell r="B242" t="str">
            <v>DERECHOS DE CONTROL VEHICULAR REZAGOS</v>
          </cell>
          <cell r="D242">
            <v>523167.93</v>
          </cell>
          <cell r="E242" t="str">
            <v>Póliza -85-</v>
          </cell>
        </row>
        <row r="243">
          <cell r="A243" t="str">
            <v>4101-0003</v>
          </cell>
          <cell r="B243" t="str">
            <v>DEV. CONTROL VEHICULAR</v>
          </cell>
          <cell r="D243">
            <v>0</v>
          </cell>
          <cell r="E243" t="str">
            <v>Póliza -85-</v>
          </cell>
        </row>
        <row r="244">
          <cell r="A244" t="str">
            <v>4101-0004</v>
          </cell>
          <cell r="B244" t="str">
            <v>SUBSIDIO 10% Y 5%</v>
          </cell>
          <cell r="C244">
            <v>1173513</v>
          </cell>
          <cell r="E244" t="str">
            <v>Póliza -85-</v>
          </cell>
        </row>
        <row r="245">
          <cell r="A245" t="str">
            <v>4101-0005</v>
          </cell>
          <cell r="B245" t="str">
            <v>SUBSIDIO ANTIGÜEDAD 5 AÑOS</v>
          </cell>
          <cell r="C245">
            <v>2694347</v>
          </cell>
          <cell r="E245" t="str">
            <v>Póliza -85-</v>
          </cell>
        </row>
        <row r="246">
          <cell r="A246" t="str">
            <v>4101-0006</v>
          </cell>
          <cell r="B246" t="str">
            <v>SUBSIDIO ANTIGÜEDAD 10 AÑOS</v>
          </cell>
          <cell r="C246">
            <v>1781328</v>
          </cell>
          <cell r="E246" t="str">
            <v>Póliza -85-</v>
          </cell>
        </row>
        <row r="247">
          <cell r="A247" t="str">
            <v>4101-0007</v>
          </cell>
          <cell r="B247" t="str">
            <v>SUBSIDIO DERECHOS CONTROL VEHICULAR</v>
          </cell>
          <cell r="D247">
            <v>0</v>
          </cell>
          <cell r="E247" t="str">
            <v>Póliza -85-</v>
          </cell>
        </row>
        <row r="248">
          <cell r="A248" t="str">
            <v>4101-0008</v>
          </cell>
          <cell r="B248" t="str">
            <v>SUB MAT.DE CONT.VEH.A PERS.MAYORES 65 AÑOS</v>
          </cell>
          <cell r="C248">
            <v>8482</v>
          </cell>
          <cell r="E248" t="str">
            <v>Póliza -85-</v>
          </cell>
        </row>
        <row r="249">
          <cell r="A249" t="str">
            <v>4101-0009</v>
          </cell>
          <cell r="B249" t="str">
            <v>EXP.DE CERTIFICADOS DE CONTROL VEHICULAR</v>
          </cell>
          <cell r="D249">
            <v>9165</v>
          </cell>
          <cell r="E249" t="str">
            <v>Póliza -85-</v>
          </cell>
        </row>
        <row r="250">
          <cell r="A250" t="str">
            <v>4101-0010</v>
          </cell>
          <cell r="B250" t="str">
            <v>EXP.DE CERT.DE CTRL.VEH.OTROS ESTADOS</v>
          </cell>
          <cell r="D250">
            <v>5670</v>
          </cell>
          <cell r="E250" t="str">
            <v>Póliza -85-</v>
          </cell>
        </row>
        <row r="251">
          <cell r="A251" t="str">
            <v>4101-0011</v>
          </cell>
          <cell r="B251" t="str">
            <v>EXP.DE CERT.DE DOC.DE CTRL.VEHICULAR</v>
          </cell>
          <cell r="D251">
            <v>423</v>
          </cell>
          <cell r="E251" t="str">
            <v>Póliza -85-</v>
          </cell>
        </row>
        <row r="252">
          <cell r="A252" t="str">
            <v>4101-0012</v>
          </cell>
          <cell r="B252" t="str">
            <v>PLACAS DE CIRCULACION VEHICULAR</v>
          </cell>
          <cell r="D252">
            <v>424253</v>
          </cell>
          <cell r="E252" t="str">
            <v>Póliza -85-</v>
          </cell>
        </row>
        <row r="253">
          <cell r="A253" t="str">
            <v>4101-0013</v>
          </cell>
          <cell r="B253" t="str">
            <v>LICENCIAS DE MANEJAR</v>
          </cell>
          <cell r="D253">
            <v>533832</v>
          </cell>
          <cell r="E253" t="str">
            <v>Póliza -85-</v>
          </cell>
        </row>
        <row r="254">
          <cell r="A254" t="str">
            <v>4101-0014</v>
          </cell>
          <cell r="B254" t="str">
            <v>EXP.DE CERT.DE LICENCIAS DE CONDUCIR</v>
          </cell>
          <cell r="D254">
            <v>141</v>
          </cell>
          <cell r="E254" t="str">
            <v>Póliza -85-</v>
          </cell>
        </row>
        <row r="255">
          <cell r="A255" t="str">
            <v>4101-0015</v>
          </cell>
          <cell r="B255" t="str">
            <v>DUPLICADOS DE LICENCIAS</v>
          </cell>
          <cell r="D255">
            <v>7788</v>
          </cell>
          <cell r="E255" t="str">
            <v>Póliza -85-</v>
          </cell>
        </row>
        <row r="256">
          <cell r="A256" t="str">
            <v>4101-0016</v>
          </cell>
          <cell r="B256" t="str">
            <v>DUPLICADOS DE TARJETAS DE CIRCULACION</v>
          </cell>
          <cell r="D256">
            <v>1222</v>
          </cell>
          <cell r="E256" t="str">
            <v>Póliza -85-</v>
          </cell>
        </row>
        <row r="257">
          <cell r="A257" t="str">
            <v>4101-0017</v>
          </cell>
          <cell r="B257" t="str">
            <v>BAJAS DE VEHICULOS DE MOTOR</v>
          </cell>
          <cell r="D257">
            <v>23406</v>
          </cell>
          <cell r="E257" t="str">
            <v>Póliza -85-</v>
          </cell>
        </row>
        <row r="258">
          <cell r="A258" t="str">
            <v>4101-0018</v>
          </cell>
          <cell r="B258" t="str">
            <v>SUBSIDIO LAMINAS CONTROL VEHICULAR</v>
          </cell>
          <cell r="D258">
            <v>0</v>
          </cell>
          <cell r="E258" t="str">
            <v>Póliza -85-</v>
          </cell>
        </row>
        <row r="259">
          <cell r="A259" t="str">
            <v>4101-0019</v>
          </cell>
          <cell r="B259" t="str">
            <v>SUBSIDIOS LICENCIAS DE MANEJO</v>
          </cell>
          <cell r="D259">
            <v>0</v>
          </cell>
          <cell r="E259" t="str">
            <v>Póliza -85-</v>
          </cell>
        </row>
        <row r="260">
          <cell r="A260" t="str">
            <v>4101-0020</v>
          </cell>
          <cell r="B260" t="str">
            <v>MULTAS DE CONTROL VEHICULAR</v>
          </cell>
          <cell r="D260">
            <v>0</v>
          </cell>
          <cell r="E260" t="str">
            <v>Póliza -85-</v>
          </cell>
        </row>
        <row r="261">
          <cell r="A261" t="str">
            <v>4101-0021</v>
          </cell>
          <cell r="B261" t="str">
            <v>INTERESES POR CONVENIO CONTROL VEHICULAR</v>
          </cell>
          <cell r="D261">
            <v>32907.61</v>
          </cell>
          <cell r="E261" t="str">
            <v>Póliza -85-</v>
          </cell>
        </row>
        <row r="262">
          <cell r="A262" t="str">
            <v>4101-0022</v>
          </cell>
          <cell r="B262" t="str">
            <v>SANCIONES POR CANJE DE PLACAS EXTEMP.</v>
          </cell>
          <cell r="D262">
            <v>34670</v>
          </cell>
          <cell r="E262" t="str">
            <v>Póliza -85-</v>
          </cell>
        </row>
        <row r="263">
          <cell r="A263" t="str">
            <v>4101-0023</v>
          </cell>
          <cell r="B263" t="str">
            <v>SAN.DE DER.DE CONTROL VEH.PTE.AÑO</v>
          </cell>
          <cell r="D263">
            <v>0</v>
          </cell>
          <cell r="E263" t="str">
            <v>Póliza -85-</v>
          </cell>
        </row>
        <row r="264">
          <cell r="A264" t="str">
            <v>4101-0024</v>
          </cell>
          <cell r="B264" t="str">
            <v>SAN.DE DER.CONTROL VEH. REZAGO</v>
          </cell>
          <cell r="D264">
            <v>127831.19</v>
          </cell>
          <cell r="E264" t="str">
            <v>Póliza -85-</v>
          </cell>
        </row>
        <row r="265">
          <cell r="A265" t="str">
            <v>4101-0025</v>
          </cell>
          <cell r="B265" t="str">
            <v>10% INFRACC.DE TRANSITO AREA MET.</v>
          </cell>
          <cell r="D265">
            <v>293666.5</v>
          </cell>
          <cell r="E265" t="str">
            <v>Póliza -85-</v>
          </cell>
        </row>
        <row r="266">
          <cell r="A266" t="str">
            <v>2102-1001</v>
          </cell>
          <cell r="B266" t="str">
            <v>IMP.SOBRE TRANS.DE PROP.DE VEH.AUT.USADO</v>
          </cell>
          <cell r="D266">
            <v>1068569.72</v>
          </cell>
          <cell r="E266" t="str">
            <v>Póliza -85-</v>
          </cell>
        </row>
        <row r="267">
          <cell r="A267" t="str">
            <v>2102-1002</v>
          </cell>
          <cell r="B267" t="str">
            <v>IMP.DE TRANSM.POR REQUERIMIENTO</v>
          </cell>
          <cell r="D267">
            <v>0</v>
          </cell>
          <cell r="E267" t="str">
            <v>Póliza -85-</v>
          </cell>
        </row>
        <row r="268">
          <cell r="A268" t="str">
            <v>2102-1003</v>
          </cell>
          <cell r="B268" t="str">
            <v>ACT.E INTS.POR DEV.IMP.S/TRANS.VEH.USADO</v>
          </cell>
          <cell r="D268">
            <v>0</v>
          </cell>
          <cell r="E268" t="str">
            <v>Póliza -85-</v>
          </cell>
        </row>
        <row r="269">
          <cell r="A269" t="str">
            <v>2102-1004</v>
          </cell>
          <cell r="B269" t="str">
            <v>DEV.IMP.S/TRANS.PROP.VEH.USADOS</v>
          </cell>
          <cell r="D269">
            <v>0</v>
          </cell>
          <cell r="E269" t="str">
            <v>Póliza -85-</v>
          </cell>
        </row>
        <row r="270">
          <cell r="A270" t="str">
            <v>2102-1005</v>
          </cell>
          <cell r="B270" t="str">
            <v>MULTA IMP. P/LA AGENCIA EST.DE TRANSP.</v>
          </cell>
          <cell r="D270">
            <v>43758</v>
          </cell>
          <cell r="E270" t="str">
            <v>Póliza -85-</v>
          </cell>
        </row>
        <row r="271">
          <cell r="A271" t="str">
            <v>2102-1006</v>
          </cell>
          <cell r="B271" t="str">
            <v>MULTAS DEL IMP.DE TRANSMISION</v>
          </cell>
          <cell r="D271">
            <v>0</v>
          </cell>
          <cell r="E271" t="str">
            <v>Póliza -85-</v>
          </cell>
        </row>
        <row r="272">
          <cell r="A272" t="str">
            <v>2102-1007</v>
          </cell>
          <cell r="B272" t="str">
            <v>RECARGOS DE IMP.DE TRANSMISION</v>
          </cell>
          <cell r="D272">
            <v>0</v>
          </cell>
          <cell r="E272" t="str">
            <v>Póliza -85-</v>
          </cell>
        </row>
        <row r="273">
          <cell r="A273" t="str">
            <v>2102-1008</v>
          </cell>
          <cell r="B273" t="str">
            <v>GASTOS DE EJEC.TRANS.VEH.MOTOR</v>
          </cell>
          <cell r="D273">
            <v>0</v>
          </cell>
          <cell r="E273" t="str">
            <v>Póliza -85-</v>
          </cell>
        </row>
        <row r="274">
          <cell r="A274" t="str">
            <v>2102-1009</v>
          </cell>
          <cell r="B274" t="str">
            <v>INCENTIVOS POR ISAN</v>
          </cell>
          <cell r="D274">
            <v>0</v>
          </cell>
          <cell r="E274" t="str">
            <v>Póliza -85-</v>
          </cell>
        </row>
        <row r="275">
          <cell r="A275" t="str">
            <v>2102-1010</v>
          </cell>
          <cell r="B275" t="str">
            <v>RECARGOS DE I.S.A.N.</v>
          </cell>
          <cell r="D275">
            <v>0</v>
          </cell>
          <cell r="E275" t="str">
            <v>Póliza -85-</v>
          </cell>
        </row>
        <row r="276">
          <cell r="A276" t="str">
            <v>2102-1011</v>
          </cell>
          <cell r="B276" t="str">
            <v>SANCIONES ISAN</v>
          </cell>
          <cell r="D276">
            <v>0</v>
          </cell>
          <cell r="E276" t="str">
            <v>Póliza -85-</v>
          </cell>
        </row>
        <row r="277">
          <cell r="A277" t="str">
            <v>2102-1012</v>
          </cell>
          <cell r="B277" t="str">
            <v>I.S.A.N. PAGOS PROVISIONALES</v>
          </cell>
          <cell r="D277">
            <v>0</v>
          </cell>
          <cell r="E277" t="str">
            <v>Póliza -85-</v>
          </cell>
        </row>
        <row r="278">
          <cell r="A278" t="str">
            <v>2102-1013</v>
          </cell>
          <cell r="B278" t="str">
            <v>ACTUALIZACION DE I.S.A.N.</v>
          </cell>
          <cell r="D278">
            <v>0</v>
          </cell>
          <cell r="E278" t="str">
            <v>Póliza -85-</v>
          </cell>
        </row>
        <row r="279">
          <cell r="A279" t="str">
            <v>2102-1014</v>
          </cell>
          <cell r="B279" t="str">
            <v>DEVOLUCION IMP. SOBRE AUTOMOVILES NUEVOS</v>
          </cell>
          <cell r="D279">
            <v>0</v>
          </cell>
          <cell r="E279" t="str">
            <v>Póliza -85-</v>
          </cell>
        </row>
        <row r="280">
          <cell r="A280" t="str">
            <v>2102-1015</v>
          </cell>
          <cell r="B280" t="str">
            <v>ACT.E INT'S.POR DEV.IMP.S/AUTOMOV.NVOS.</v>
          </cell>
          <cell r="D280">
            <v>0</v>
          </cell>
          <cell r="E280" t="str">
            <v>Póliza -85-</v>
          </cell>
        </row>
        <row r="281">
          <cell r="A281" t="str">
            <v>2102-1016</v>
          </cell>
          <cell r="B281" t="str">
            <v>IMPUESTO S/TENENCIA O USO DE VEHICULOS</v>
          </cell>
          <cell r="D281">
            <v>31097385.940000001</v>
          </cell>
          <cell r="E281" t="str">
            <v>Póliza -85-</v>
          </cell>
        </row>
        <row r="282">
          <cell r="A282" t="str">
            <v>2102-1017</v>
          </cell>
          <cell r="B282" t="str">
            <v>IMPUESTO S/TENENCIA, MOTOCICLETAS</v>
          </cell>
          <cell r="D282">
            <v>90544</v>
          </cell>
          <cell r="E282" t="str">
            <v>Póliza -85-</v>
          </cell>
        </row>
        <row r="283">
          <cell r="A283" t="str">
            <v>2102-1018</v>
          </cell>
          <cell r="B283" t="str">
            <v>RECARGOS Y ACT DE IMP S/TENENCIA DE VEH</v>
          </cell>
          <cell r="D283">
            <v>173984.84</v>
          </cell>
          <cell r="E283" t="str">
            <v>Póliza -85-</v>
          </cell>
        </row>
        <row r="284">
          <cell r="A284" t="str">
            <v>2102-1019</v>
          </cell>
          <cell r="B284" t="str">
            <v>RECARGOS Y ACT DE IMP S/TEN DE MOTOS</v>
          </cell>
          <cell r="D284">
            <v>3377</v>
          </cell>
          <cell r="E284" t="str">
            <v>Póliza -85-</v>
          </cell>
        </row>
        <row r="285">
          <cell r="A285" t="str">
            <v>2102-1020</v>
          </cell>
          <cell r="B285" t="str">
            <v>DEVOLUCION IMPUESTOS SOBRE TENENCIA</v>
          </cell>
          <cell r="D285">
            <v>0</v>
          </cell>
          <cell r="E285" t="str">
            <v>Póliza -85-</v>
          </cell>
        </row>
        <row r="286">
          <cell r="A286" t="str">
            <v>2102-1021</v>
          </cell>
          <cell r="B286" t="str">
            <v>ACT.E INTS.POR DEV.IMP.S/TENENCIA</v>
          </cell>
          <cell r="D286">
            <v>0</v>
          </cell>
          <cell r="E286" t="str">
            <v>Póliza -85-</v>
          </cell>
        </row>
        <row r="287">
          <cell r="A287" t="str">
            <v>2102-1022</v>
          </cell>
          <cell r="B287" t="str">
            <v>ACREDITAMENTO DEL IMP.S/TENENCIA AR.15-D</v>
          </cell>
          <cell r="D287">
            <v>0</v>
          </cell>
          <cell r="E287" t="str">
            <v>Póliza -85-</v>
          </cell>
        </row>
        <row r="288">
          <cell r="A288" t="str">
            <v>2102-1023</v>
          </cell>
          <cell r="B288" t="str">
            <v>GASTOS DE EJECUCION ISAN</v>
          </cell>
          <cell r="D288">
            <v>0</v>
          </cell>
          <cell r="E288" t="str">
            <v>Póliza -85-</v>
          </cell>
        </row>
        <row r="289">
          <cell r="A289" t="str">
            <v>2102-1024</v>
          </cell>
          <cell r="B289" t="str">
            <v>GASTOS DE EJECUCION IMP. SOBRE TENENCIA</v>
          </cell>
          <cell r="D289">
            <v>60</v>
          </cell>
          <cell r="E289" t="str">
            <v>Póliza -85-</v>
          </cell>
        </row>
        <row r="290">
          <cell r="A290" t="str">
            <v>2102-1025</v>
          </cell>
          <cell r="B290" t="str">
            <v>MULTAS IMP S/TENENCIA CTRL.DE OBLIG 100%</v>
          </cell>
          <cell r="D290">
            <v>0</v>
          </cell>
          <cell r="E290" t="str">
            <v>Póliza -85-</v>
          </cell>
        </row>
        <row r="291">
          <cell r="A291" t="str">
            <v>2102-1026</v>
          </cell>
          <cell r="B291" t="str">
            <v>HONORARIOS EJEC.POR CONTROL VEHICULAR</v>
          </cell>
          <cell r="D291">
            <v>90</v>
          </cell>
          <cell r="E291" t="str">
            <v>Póliza -85-</v>
          </cell>
        </row>
        <row r="292">
          <cell r="A292" t="str">
            <v>2102-1027</v>
          </cell>
          <cell r="B292" t="str">
            <v>HONORARIOS EJEC. ISAN</v>
          </cell>
          <cell r="D292">
            <v>0</v>
          </cell>
          <cell r="E292" t="str">
            <v>Póliza -85-</v>
          </cell>
        </row>
        <row r="293">
          <cell r="A293" t="str">
            <v>2102-1028</v>
          </cell>
          <cell r="B293" t="str">
            <v>90% INFRACC. TRANSITO AREA METROPOLITANA</v>
          </cell>
          <cell r="D293">
            <v>2643172.98</v>
          </cell>
          <cell r="E293" t="str">
            <v>Póliza -85-</v>
          </cell>
        </row>
        <row r="295">
          <cell r="C295">
            <v>60913308.710000001</v>
          </cell>
          <cell r="D295">
            <v>60913308.710000001</v>
          </cell>
        </row>
        <row r="297">
          <cell r="A297" t="str">
            <v>REGISTRO DE LOS INGRESOS DEL DIA</v>
          </cell>
        </row>
        <row r="298">
          <cell r="D298" t="str">
            <v>Póliza -85-</v>
          </cell>
        </row>
        <row r="301">
          <cell r="B301" t="str">
            <v>Gobierno del Estado de Nuevo León</v>
          </cell>
        </row>
        <row r="302">
          <cell r="B302" t="str">
            <v>Secretaría de Finanzas y Tesorería General del Estado</v>
          </cell>
        </row>
        <row r="303">
          <cell r="B303" t="str">
            <v>Subsecretaría de Egresos</v>
          </cell>
        </row>
        <row r="304">
          <cell r="B304" t="str">
            <v>Dirección de Contabilidad y Cuenta Pública</v>
          </cell>
        </row>
        <row r="305">
          <cell r="B305" t="str">
            <v>Instituto de Control Vehicular</v>
          </cell>
        </row>
        <row r="306">
          <cell r="B306" t="str">
            <v>Recaudaciòn Diaria 2 Febrero 2006</v>
          </cell>
        </row>
        <row r="307">
          <cell r="A307" t="str">
            <v xml:space="preserve">Numero </v>
          </cell>
          <cell r="B307" t="str">
            <v>Concepto</v>
          </cell>
          <cell r="C307" t="str">
            <v>Recaudación Daria</v>
          </cell>
        </row>
        <row r="308">
          <cell r="A308" t="str">
            <v>de Cuenta</v>
          </cell>
          <cell r="C308" t="str">
            <v>Cargo</v>
          </cell>
          <cell r="D308" t="str">
            <v>Crédito</v>
          </cell>
        </row>
        <row r="310">
          <cell r="A310" t="str">
            <v>2102-1001</v>
          </cell>
          <cell r="B310" t="str">
            <v>IMP.SOBRE TRANS.DE PROP.DE VEH.AUT.USADO</v>
          </cell>
          <cell r="C310">
            <v>1068569.72</v>
          </cell>
          <cell r="E310" t="str">
            <v>Póliza -86-</v>
          </cell>
        </row>
        <row r="311">
          <cell r="A311" t="str">
            <v>2102-1002</v>
          </cell>
          <cell r="B311" t="str">
            <v>IMP.DE TRANSM.POR REQUERIMIENTO</v>
          </cell>
          <cell r="C311">
            <v>0</v>
          </cell>
          <cell r="E311" t="str">
            <v>Póliza -86-</v>
          </cell>
        </row>
        <row r="312">
          <cell r="A312" t="str">
            <v>2102-1003</v>
          </cell>
          <cell r="B312" t="str">
            <v>ACT.E INTS.POR DEV.IMP.S/TRANS.VEH.USADO</v>
          </cell>
          <cell r="C312">
            <v>0</v>
          </cell>
          <cell r="E312" t="str">
            <v>Póliza -86-</v>
          </cell>
        </row>
        <row r="313">
          <cell r="A313" t="str">
            <v>2102-1004</v>
          </cell>
          <cell r="B313" t="str">
            <v>DEV.IMP.S/TRANS.PROP.VEH.USADOS</v>
          </cell>
          <cell r="C313">
            <v>0</v>
          </cell>
          <cell r="E313" t="str">
            <v>Póliza -86-</v>
          </cell>
        </row>
        <row r="314">
          <cell r="A314" t="str">
            <v>2102-1005</v>
          </cell>
          <cell r="B314" t="str">
            <v>MULTA IMP. P/LA AGENCIA EST.DE TRANSP.</v>
          </cell>
          <cell r="C314">
            <v>43758</v>
          </cell>
          <cell r="E314" t="str">
            <v>Póliza -86-</v>
          </cell>
        </row>
        <row r="315">
          <cell r="A315" t="str">
            <v>2102-1006</v>
          </cell>
          <cell r="B315" t="str">
            <v>MULTAS DEL IMP.DE TRANSMISION</v>
          </cell>
          <cell r="C315">
            <v>0</v>
          </cell>
          <cell r="E315" t="str">
            <v>Póliza -86-</v>
          </cell>
        </row>
        <row r="316">
          <cell r="A316" t="str">
            <v>2102-1007</v>
          </cell>
          <cell r="B316" t="str">
            <v>RECARGOS DE IMP.DE TRANSMISION</v>
          </cell>
          <cell r="C316">
            <v>0</v>
          </cell>
          <cell r="E316" t="str">
            <v>Póliza -86-</v>
          </cell>
        </row>
        <row r="317">
          <cell r="A317" t="str">
            <v>2102-1008</v>
          </cell>
          <cell r="B317" t="str">
            <v>GASTOS DE EJEC.TRANS.VEH.MOTOR</v>
          </cell>
          <cell r="C317">
            <v>0</v>
          </cell>
          <cell r="E317" t="str">
            <v>Póliza -86-</v>
          </cell>
        </row>
        <row r="318">
          <cell r="A318" t="str">
            <v>2102-1009</v>
          </cell>
          <cell r="B318" t="str">
            <v>INCENTIVOS POR ISAN</v>
          </cell>
          <cell r="C318">
            <v>0</v>
          </cell>
          <cell r="E318" t="str">
            <v>Póliza -86-</v>
          </cell>
        </row>
        <row r="319">
          <cell r="A319" t="str">
            <v>2102-1010</v>
          </cell>
          <cell r="B319" t="str">
            <v>RECARGOS DE I.S.A.N.</v>
          </cell>
          <cell r="C319">
            <v>0</v>
          </cell>
          <cell r="E319" t="str">
            <v>Póliza -86-</v>
          </cell>
        </row>
        <row r="320">
          <cell r="A320" t="str">
            <v>2102-1011</v>
          </cell>
          <cell r="B320" t="str">
            <v>SANCIONES ISAN</v>
          </cell>
          <cell r="C320">
            <v>0</v>
          </cell>
          <cell r="E320" t="str">
            <v>Póliza -86-</v>
          </cell>
        </row>
        <row r="321">
          <cell r="A321" t="str">
            <v>2102-1012</v>
          </cell>
          <cell r="B321" t="str">
            <v>I.S.A.N. PAGOS PROVISIONALES</v>
          </cell>
          <cell r="C321">
            <v>0</v>
          </cell>
          <cell r="E321" t="str">
            <v>Póliza -86-</v>
          </cell>
        </row>
        <row r="322">
          <cell r="A322" t="str">
            <v>2102-1013</v>
          </cell>
          <cell r="B322" t="str">
            <v>ACTUALIZACION DE I.S.A.N.</v>
          </cell>
          <cell r="C322">
            <v>0</v>
          </cell>
          <cell r="E322" t="str">
            <v>Póliza -86-</v>
          </cell>
        </row>
        <row r="323">
          <cell r="A323" t="str">
            <v>2102-1014</v>
          </cell>
          <cell r="B323" t="str">
            <v>DEVOLUCION IMP. SOBRE AUTOMOVILES NUEVOS</v>
          </cell>
          <cell r="C323">
            <v>0</v>
          </cell>
          <cell r="E323" t="str">
            <v>Póliza -86-</v>
          </cell>
        </row>
        <row r="324">
          <cell r="A324" t="str">
            <v>2102-1015</v>
          </cell>
          <cell r="B324" t="str">
            <v>ACT.E INT'S.POR DEV.IMP.S/AUTOMOV.NVOS.</v>
          </cell>
          <cell r="C324">
            <v>0</v>
          </cell>
          <cell r="E324" t="str">
            <v>Póliza -86-</v>
          </cell>
        </row>
        <row r="325">
          <cell r="A325" t="str">
            <v>2102-1016</v>
          </cell>
          <cell r="B325" t="str">
            <v>IMPUESTO S/TENENCIA O USO DE VEHICULOS</v>
          </cell>
          <cell r="C325">
            <v>31097385.940000001</v>
          </cell>
          <cell r="E325" t="str">
            <v>Póliza -86-</v>
          </cell>
        </row>
        <row r="326">
          <cell r="A326" t="str">
            <v>2102-1017</v>
          </cell>
          <cell r="B326" t="str">
            <v>IMPUESTO S/TENENCIA, MOTOCICLETAS</v>
          </cell>
          <cell r="C326">
            <v>90544</v>
          </cell>
          <cell r="E326" t="str">
            <v>Póliza -86-</v>
          </cell>
        </row>
        <row r="327">
          <cell r="A327" t="str">
            <v>2102-1018</v>
          </cell>
          <cell r="B327" t="str">
            <v>RECARGOS Y ACT DE IMP S/TENENCIA DE VEH</v>
          </cell>
          <cell r="C327">
            <v>173984.84</v>
          </cell>
          <cell r="E327" t="str">
            <v>Póliza -86-</v>
          </cell>
        </row>
        <row r="328">
          <cell r="A328" t="str">
            <v>2102-1019</v>
          </cell>
          <cell r="B328" t="str">
            <v>RECARGOS Y ACT DE IMP S/TEN DE MOTOS</v>
          </cell>
          <cell r="C328">
            <v>3377</v>
          </cell>
          <cell r="E328" t="str">
            <v>Póliza -86-</v>
          </cell>
        </row>
        <row r="329">
          <cell r="A329" t="str">
            <v>2102-1020</v>
          </cell>
          <cell r="B329" t="str">
            <v>DEVOLUCION IMPUESTOS SOBRE TENENCIA</v>
          </cell>
          <cell r="C329">
            <v>0</v>
          </cell>
          <cell r="E329" t="str">
            <v>Póliza -86-</v>
          </cell>
        </row>
        <row r="330">
          <cell r="A330" t="str">
            <v>2102-1021</v>
          </cell>
          <cell r="B330" t="str">
            <v>ACT.E INTS.POR DEV.IMP.S/TENENCIA</v>
          </cell>
          <cell r="C330">
            <v>0</v>
          </cell>
          <cell r="E330" t="str">
            <v>Póliza -86-</v>
          </cell>
        </row>
        <row r="331">
          <cell r="A331" t="str">
            <v>2102-1022</v>
          </cell>
          <cell r="B331" t="str">
            <v>ACREDITAMENTO DEL IMP.S/TENENCIA AR.15-D</v>
          </cell>
          <cell r="C331">
            <v>0</v>
          </cell>
          <cell r="E331" t="str">
            <v>Póliza -86-</v>
          </cell>
        </row>
        <row r="332">
          <cell r="A332" t="str">
            <v>2102-1023</v>
          </cell>
          <cell r="B332" t="str">
            <v>GASTOS DE EJECUCION ISAN</v>
          </cell>
          <cell r="C332">
            <v>0</v>
          </cell>
          <cell r="E332" t="str">
            <v>Póliza -86-</v>
          </cell>
        </row>
        <row r="333">
          <cell r="A333" t="str">
            <v>2102-1024</v>
          </cell>
          <cell r="B333" t="str">
            <v>GASTOS DE EJECUCION IMP. SOBRE TENENCIA</v>
          </cell>
          <cell r="C333">
            <v>60</v>
          </cell>
          <cell r="E333" t="str">
            <v>Póliza -86-</v>
          </cell>
        </row>
        <row r="334">
          <cell r="A334" t="str">
            <v>2102-1025</v>
          </cell>
          <cell r="B334" t="str">
            <v>MULTAS IMP S/TENENCIA CTRL.DE OBLIG 100%</v>
          </cell>
          <cell r="C334">
            <v>0</v>
          </cell>
          <cell r="E334" t="str">
            <v>Póliza -86-</v>
          </cell>
        </row>
        <row r="335">
          <cell r="A335" t="str">
            <v>2102-1026</v>
          </cell>
          <cell r="B335" t="str">
            <v>HONORARIOS EJEC.POR CONTROL VEHICULAR</v>
          </cell>
          <cell r="C335">
            <v>90</v>
          </cell>
          <cell r="E335" t="str">
            <v>Póliza -86-</v>
          </cell>
        </row>
        <row r="336">
          <cell r="A336" t="str">
            <v>2102-1027</v>
          </cell>
          <cell r="B336" t="str">
            <v>HONORARIOS EJEC. ISAN</v>
          </cell>
          <cell r="C336">
            <v>0</v>
          </cell>
          <cell r="E336" t="str">
            <v>Póliza -86-</v>
          </cell>
        </row>
        <row r="337">
          <cell r="A337" t="str">
            <v>2102-1028</v>
          </cell>
          <cell r="B337" t="str">
            <v>90% INFRACC. TRANSITO AREA METROPOLITANA</v>
          </cell>
          <cell r="C337">
            <v>2643172.98</v>
          </cell>
          <cell r="E337" t="str">
            <v>Póliza -86-</v>
          </cell>
        </row>
        <row r="338">
          <cell r="A338" t="str">
            <v>1201-0026</v>
          </cell>
          <cell r="B338" t="str">
            <v>IMP.SOBRE TRANS.DE PROP.DE VEH.AUT.USADO</v>
          </cell>
          <cell r="D338">
            <v>1068569.72</v>
          </cell>
          <cell r="E338" t="str">
            <v>Póliza -86-</v>
          </cell>
        </row>
        <row r="339">
          <cell r="A339" t="str">
            <v>1201-0027</v>
          </cell>
          <cell r="B339" t="str">
            <v>IMP.DE TRANSM.POR REQUERIMIENTO</v>
          </cell>
          <cell r="D339">
            <v>0</v>
          </cell>
          <cell r="E339" t="str">
            <v>Póliza -86-</v>
          </cell>
        </row>
        <row r="340">
          <cell r="A340" t="str">
            <v>1201-0028</v>
          </cell>
          <cell r="B340" t="str">
            <v>ACT.E INTS.POR DEV.IMP.S/TRANS.VEH.USADO</v>
          </cell>
          <cell r="D340">
            <v>0</v>
          </cell>
          <cell r="E340" t="str">
            <v>Póliza -86-</v>
          </cell>
        </row>
        <row r="341">
          <cell r="A341" t="str">
            <v>1201-0029</v>
          </cell>
          <cell r="B341" t="str">
            <v>DEV.IMP.S/TRANS.PROP.VEH.USADOS</v>
          </cell>
          <cell r="D341">
            <v>0</v>
          </cell>
          <cell r="E341" t="str">
            <v>Póliza -86-</v>
          </cell>
        </row>
        <row r="342">
          <cell r="A342" t="str">
            <v>1201-0030</v>
          </cell>
          <cell r="B342" t="str">
            <v>MULTA IMP. P/LA AGENCIA EST.DE TRANSP.</v>
          </cell>
          <cell r="D342">
            <v>43758</v>
          </cell>
          <cell r="E342" t="str">
            <v>Póliza -86-</v>
          </cell>
        </row>
        <row r="343">
          <cell r="A343" t="str">
            <v>1201-0031</v>
          </cell>
          <cell r="B343" t="str">
            <v>MULTAS DEL IMP.DE TRANSMISION</v>
          </cell>
          <cell r="D343">
            <v>0</v>
          </cell>
          <cell r="E343" t="str">
            <v>Póliza -86-</v>
          </cell>
        </row>
        <row r="344">
          <cell r="A344" t="str">
            <v>1201-0032</v>
          </cell>
          <cell r="B344" t="str">
            <v>RECARGOS DE IMP.DE TRANSMISION</v>
          </cell>
          <cell r="D344">
            <v>0</v>
          </cell>
          <cell r="E344" t="str">
            <v>Póliza -86-</v>
          </cell>
        </row>
        <row r="345">
          <cell r="A345" t="str">
            <v>1201-0033</v>
          </cell>
          <cell r="B345" t="str">
            <v>GASTOS DE EJEC.TRANS.VEH.MOTOR</v>
          </cell>
          <cell r="D345">
            <v>0</v>
          </cell>
          <cell r="E345" t="str">
            <v>Póliza -86-</v>
          </cell>
        </row>
        <row r="346">
          <cell r="A346" t="str">
            <v>1201-0034</v>
          </cell>
          <cell r="B346" t="str">
            <v>INCENTIVOS POR ISAN</v>
          </cell>
          <cell r="D346">
            <v>0</v>
          </cell>
          <cell r="E346" t="str">
            <v>Póliza -86-</v>
          </cell>
        </row>
        <row r="347">
          <cell r="A347" t="str">
            <v>1201-0035</v>
          </cell>
          <cell r="B347" t="str">
            <v>RECARGOS DE I.S.A.N.</v>
          </cell>
          <cell r="D347">
            <v>0</v>
          </cell>
          <cell r="E347" t="str">
            <v>Póliza -86-</v>
          </cell>
        </row>
        <row r="348">
          <cell r="A348" t="str">
            <v>1201-0036</v>
          </cell>
          <cell r="B348" t="str">
            <v>SANCIONES ISAN</v>
          </cell>
          <cell r="D348">
            <v>0</v>
          </cell>
          <cell r="E348" t="str">
            <v>Póliza -86-</v>
          </cell>
        </row>
        <row r="349">
          <cell r="A349" t="str">
            <v>1201-0037</v>
          </cell>
          <cell r="B349" t="str">
            <v>I.S.A.N. PAGOS PROVISIONALES</v>
          </cell>
          <cell r="D349">
            <v>0</v>
          </cell>
          <cell r="E349" t="str">
            <v>Póliza -86-</v>
          </cell>
        </row>
        <row r="350">
          <cell r="A350" t="str">
            <v>1201-0038</v>
          </cell>
          <cell r="B350" t="str">
            <v>ACTUALIZACION DE I.S.A.N.</v>
          </cell>
          <cell r="D350">
            <v>0</v>
          </cell>
          <cell r="E350" t="str">
            <v>Póliza -86-</v>
          </cell>
        </row>
        <row r="351">
          <cell r="A351" t="str">
            <v>1201-0039</v>
          </cell>
          <cell r="B351" t="str">
            <v>DEVOLUCION IMP. SOBRE AUTOMOVILES NUEVOS</v>
          </cell>
          <cell r="D351">
            <v>0</v>
          </cell>
          <cell r="E351" t="str">
            <v>Póliza -86-</v>
          </cell>
        </row>
        <row r="352">
          <cell r="A352" t="str">
            <v>1201-0040</v>
          </cell>
          <cell r="B352" t="str">
            <v>ACT.E INT'S.POR DEV.IMP.S/AUTOMOV.NVOS.</v>
          </cell>
          <cell r="D352">
            <v>0</v>
          </cell>
          <cell r="E352" t="str">
            <v>Póliza -86-</v>
          </cell>
        </row>
        <row r="353">
          <cell r="A353" t="str">
            <v>1201-0041</v>
          </cell>
          <cell r="B353" t="str">
            <v>IMPUESTO S/TENENCIA O USO DE VEHICULOS</v>
          </cell>
          <cell r="D353">
            <v>31097385.940000001</v>
          </cell>
          <cell r="E353" t="str">
            <v>Póliza -86-</v>
          </cell>
        </row>
        <row r="354">
          <cell r="A354" t="str">
            <v>1201-0042</v>
          </cell>
          <cell r="B354" t="str">
            <v>IMPUESTO S/TENENCIA, MOTOCICLETAS</v>
          </cell>
          <cell r="D354">
            <v>90544</v>
          </cell>
          <cell r="E354" t="str">
            <v>Póliza -86-</v>
          </cell>
        </row>
        <row r="355">
          <cell r="A355" t="str">
            <v>1201-0043</v>
          </cell>
          <cell r="B355" t="str">
            <v>RECARGOS Y ACT DE IMP S/TENENCIA DE VEH</v>
          </cell>
          <cell r="D355">
            <v>173984.84</v>
          </cell>
          <cell r="E355" t="str">
            <v>Póliza -86-</v>
          </cell>
        </row>
        <row r="356">
          <cell r="A356" t="str">
            <v>1201-0044</v>
          </cell>
          <cell r="B356" t="str">
            <v>RECARGOS Y ACT DE IMP S/TEN DE MOTOS</v>
          </cell>
          <cell r="D356">
            <v>3377</v>
          </cell>
          <cell r="E356" t="str">
            <v>Póliza -86-</v>
          </cell>
        </row>
        <row r="357">
          <cell r="A357" t="str">
            <v>1201-0045</v>
          </cell>
          <cell r="B357" t="str">
            <v>DEVOLUCION IMPUESTOS SOBRE TENENCIA</v>
          </cell>
          <cell r="D357">
            <v>0</v>
          </cell>
          <cell r="E357" t="str">
            <v>Póliza -86-</v>
          </cell>
        </row>
        <row r="358">
          <cell r="A358" t="str">
            <v>1201-0046</v>
          </cell>
          <cell r="B358" t="str">
            <v>ACT.E INTS.POR DEV.IMP.S/TENENCIA</v>
          </cell>
          <cell r="D358">
            <v>0</v>
          </cell>
          <cell r="E358" t="str">
            <v>Póliza -86-</v>
          </cell>
        </row>
        <row r="359">
          <cell r="A359" t="str">
            <v>1201-0047</v>
          </cell>
          <cell r="B359" t="str">
            <v>ACREDITAMENTO DEL IMP.S/TENENCIA AR.15-D</v>
          </cell>
          <cell r="D359">
            <v>0</v>
          </cell>
          <cell r="E359" t="str">
            <v>Póliza -86-</v>
          </cell>
        </row>
        <row r="360">
          <cell r="A360" t="str">
            <v>1201-0048</v>
          </cell>
          <cell r="B360" t="str">
            <v>GASTOS DE EJECUCION ISAN</v>
          </cell>
          <cell r="D360">
            <v>0</v>
          </cell>
          <cell r="E360" t="str">
            <v>Póliza -86-</v>
          </cell>
        </row>
        <row r="361">
          <cell r="A361" t="str">
            <v>1201-0049</v>
          </cell>
          <cell r="B361" t="str">
            <v>GASTOS DE EJECUCION IMP. SOBRE TENENCIA</v>
          </cell>
          <cell r="D361">
            <v>60</v>
          </cell>
          <cell r="E361" t="str">
            <v>Póliza -86-</v>
          </cell>
        </row>
        <row r="362">
          <cell r="A362" t="str">
            <v>1201-0050</v>
          </cell>
          <cell r="B362" t="str">
            <v>MULTAS IMP S/TENENCIA CTRL.DE OBLIG 100%</v>
          </cell>
          <cell r="D362">
            <v>0</v>
          </cell>
          <cell r="E362" t="str">
            <v>Póliza -86-</v>
          </cell>
        </row>
        <row r="363">
          <cell r="A363" t="str">
            <v>1201-0051</v>
          </cell>
          <cell r="B363" t="str">
            <v>HONORARIOS EJEC.POR CONTROL VEHICULAR</v>
          </cell>
          <cell r="D363">
            <v>90</v>
          </cell>
          <cell r="E363" t="str">
            <v>Póliza -86-</v>
          </cell>
        </row>
        <row r="364">
          <cell r="A364" t="str">
            <v>1201-0052</v>
          </cell>
          <cell r="B364" t="str">
            <v>HONORARIOS EJEC. ISAN</v>
          </cell>
          <cell r="D364">
            <v>0</v>
          </cell>
          <cell r="E364" t="str">
            <v>Póliza -86-</v>
          </cell>
        </row>
        <row r="365">
          <cell r="A365" t="str">
            <v>1201-0053</v>
          </cell>
          <cell r="B365" t="str">
            <v>90% INFRACC. TRANSITO AREA METROPOLITANA</v>
          </cell>
          <cell r="D365">
            <v>2643172.98</v>
          </cell>
          <cell r="E365" t="str">
            <v>Póliza -86-</v>
          </cell>
        </row>
        <row r="367">
          <cell r="C367">
            <v>35120942.479999997</v>
          </cell>
          <cell r="D367">
            <v>35120942.479999997</v>
          </cell>
        </row>
        <row r="369">
          <cell r="A369" t="str">
            <v>RECLASIFICACION DE LOS INGRESOS EN ADMON.</v>
          </cell>
        </row>
        <row r="371">
          <cell r="D371" t="str">
            <v>Póliza -86-</v>
          </cell>
        </row>
        <row r="373">
          <cell r="A373" t="str">
            <v>de Cuenta</v>
          </cell>
          <cell r="C373" t="str">
            <v>Cargo</v>
          </cell>
          <cell r="D373" t="str">
            <v>Crédito</v>
          </cell>
        </row>
        <row r="374">
          <cell r="A374" t="str">
            <v>1201-0001</v>
          </cell>
          <cell r="B374" t="str">
            <v>DERECHOS DE CONTROL VEHICULAR PTE. AÑO</v>
          </cell>
          <cell r="C374">
            <v>7561700</v>
          </cell>
          <cell r="E374" t="str">
            <v>Póliza -87-</v>
          </cell>
        </row>
        <row r="375">
          <cell r="A375" t="str">
            <v>1201-0002</v>
          </cell>
          <cell r="B375" t="str">
            <v>DERECHOS DE CONTROL VEHICULAR REZAGOS</v>
          </cell>
          <cell r="C375">
            <v>376053.92</v>
          </cell>
          <cell r="E375" t="str">
            <v>Póliza -87-</v>
          </cell>
        </row>
        <row r="376">
          <cell r="A376" t="str">
            <v>1201-0003</v>
          </cell>
          <cell r="B376" t="str">
            <v>DEV. CONTROL VEHICULAR</v>
          </cell>
          <cell r="C376">
            <v>0</v>
          </cell>
          <cell r="E376" t="str">
            <v>Póliza -87-</v>
          </cell>
        </row>
        <row r="377">
          <cell r="A377" t="str">
            <v>1201-0004</v>
          </cell>
          <cell r="B377" t="str">
            <v>SUBSIDIO 10% Y 5%</v>
          </cell>
          <cell r="D377">
            <v>325502</v>
          </cell>
          <cell r="E377" t="str">
            <v>Póliza -87-</v>
          </cell>
        </row>
        <row r="378">
          <cell r="A378" t="str">
            <v>1201-0005</v>
          </cell>
          <cell r="B378" t="str">
            <v>SUBSIDIO ANTIGÜEDAD 5 AÑOS</v>
          </cell>
          <cell r="D378">
            <v>1648502</v>
          </cell>
          <cell r="E378" t="str">
            <v>Póliza -87-</v>
          </cell>
        </row>
        <row r="379">
          <cell r="A379" t="str">
            <v>1201-0006</v>
          </cell>
          <cell r="B379" t="str">
            <v>SUBSIDIO ANTIGÜEDAD 10 AÑOS</v>
          </cell>
          <cell r="D379">
            <v>317184</v>
          </cell>
          <cell r="E379" t="str">
            <v>Póliza -87-</v>
          </cell>
        </row>
        <row r="380">
          <cell r="A380" t="str">
            <v>1201-0007</v>
          </cell>
          <cell r="B380" t="str">
            <v>SUBSIDIO DERECHOS CONTROL VEHICULAR</v>
          </cell>
          <cell r="C380">
            <v>0</v>
          </cell>
          <cell r="E380" t="str">
            <v>Póliza -87-</v>
          </cell>
        </row>
        <row r="381">
          <cell r="A381" t="str">
            <v>1201-0008</v>
          </cell>
          <cell r="B381" t="str">
            <v>SUB MAT.DE CONT.VEH.A PERS.MAYORES 65 AÑOS</v>
          </cell>
          <cell r="D381">
            <v>7833</v>
          </cell>
          <cell r="E381" t="str">
            <v>Póliza -87-</v>
          </cell>
        </row>
        <row r="382">
          <cell r="A382" t="str">
            <v>1201-0009</v>
          </cell>
          <cell r="B382" t="str">
            <v>EXP.DE CERTIFICADOS DE CONTROL VEHICULAR</v>
          </cell>
          <cell r="C382">
            <v>7332</v>
          </cell>
          <cell r="E382" t="str">
            <v>Póliza -87-</v>
          </cell>
        </row>
        <row r="383">
          <cell r="A383" t="str">
            <v>1201-0010</v>
          </cell>
          <cell r="B383" t="str">
            <v>EXP.DE CERT.DE CTRL.VEH.OTROS ESTADOS</v>
          </cell>
          <cell r="C383">
            <v>6237</v>
          </cell>
          <cell r="E383" t="str">
            <v>Póliza -87-</v>
          </cell>
        </row>
        <row r="384">
          <cell r="A384" t="str">
            <v>1201-0011</v>
          </cell>
          <cell r="B384" t="str">
            <v>EXP.DE CERT.DE DOC.DE CTRL.VEHICULAR</v>
          </cell>
          <cell r="C384">
            <v>564</v>
          </cell>
          <cell r="E384" t="str">
            <v>Póliza -87-</v>
          </cell>
        </row>
        <row r="385">
          <cell r="A385" t="str">
            <v>1201-0012</v>
          </cell>
          <cell r="B385" t="str">
            <v>PLACAS DE CIRCULACION VEHICULAR</v>
          </cell>
          <cell r="C385">
            <v>417126</v>
          </cell>
          <cell r="E385" t="str">
            <v>Póliza -87-</v>
          </cell>
        </row>
        <row r="386">
          <cell r="A386" t="str">
            <v>1201-0013</v>
          </cell>
          <cell r="B386" t="str">
            <v>LICENCIAS DE MANEJAR</v>
          </cell>
          <cell r="C386">
            <v>362496</v>
          </cell>
          <cell r="E386" t="str">
            <v>Póliza -87-</v>
          </cell>
        </row>
        <row r="387">
          <cell r="A387" t="str">
            <v>1201-0014</v>
          </cell>
          <cell r="B387" t="str">
            <v>EXP.DE CERT.DE LICENCIAS DE CONDUCIR</v>
          </cell>
          <cell r="C387">
            <v>0</v>
          </cell>
          <cell r="E387" t="str">
            <v>Póliza -87-</v>
          </cell>
        </row>
        <row r="388">
          <cell r="A388" t="str">
            <v>1201-0015</v>
          </cell>
          <cell r="B388" t="str">
            <v>DUPLICADOS DE LICENCIAS</v>
          </cell>
          <cell r="C388">
            <v>6372</v>
          </cell>
          <cell r="E388" t="str">
            <v>Póliza -87-</v>
          </cell>
        </row>
        <row r="389">
          <cell r="A389" t="str">
            <v>1201-0016</v>
          </cell>
          <cell r="B389" t="str">
            <v>DUPLICADOS DE TARJETAS DE CIRCULACION</v>
          </cell>
          <cell r="C389">
            <v>2162</v>
          </cell>
          <cell r="E389" t="str">
            <v>Póliza -87-</v>
          </cell>
        </row>
        <row r="390">
          <cell r="A390" t="str">
            <v>1201-0017</v>
          </cell>
          <cell r="B390" t="str">
            <v>BAJAS DE VEHICULOS DE MOTOR</v>
          </cell>
          <cell r="C390">
            <v>26931</v>
          </cell>
          <cell r="E390" t="str">
            <v>Póliza -87-</v>
          </cell>
        </row>
        <row r="391">
          <cell r="A391" t="str">
            <v>1201-0018</v>
          </cell>
          <cell r="B391" t="str">
            <v>SUBSIDIO LAMINAS CONTROL VEHICULAR</v>
          </cell>
          <cell r="C391">
            <v>0</v>
          </cell>
          <cell r="E391" t="str">
            <v>Póliza -87-</v>
          </cell>
        </row>
        <row r="392">
          <cell r="A392" t="str">
            <v>1201-0019</v>
          </cell>
          <cell r="B392" t="str">
            <v>SUBSIDIOS LICENCIAS DE MANEJO</v>
          </cell>
          <cell r="C392">
            <v>0</v>
          </cell>
          <cell r="E392" t="str">
            <v>Póliza -87-</v>
          </cell>
        </row>
        <row r="393">
          <cell r="A393" t="str">
            <v>1201-0020</v>
          </cell>
          <cell r="B393" t="str">
            <v>MULTAS DE CONTROL VEHICULAR</v>
          </cell>
          <cell r="C393">
            <v>0</v>
          </cell>
          <cell r="E393" t="str">
            <v>Póliza -87-</v>
          </cell>
        </row>
        <row r="394">
          <cell r="A394" t="str">
            <v>1201-0021</v>
          </cell>
          <cell r="B394" t="str">
            <v>INTERESES POR CONVENIO CONTROL VEHICULAR</v>
          </cell>
          <cell r="C394">
            <v>15896.69</v>
          </cell>
          <cell r="E394" t="str">
            <v>Póliza -87-</v>
          </cell>
        </row>
        <row r="395">
          <cell r="A395" t="str">
            <v>1201-0022</v>
          </cell>
          <cell r="B395" t="str">
            <v>SANCIONES POR CANJE DE PLACAS EXTEMP.</v>
          </cell>
          <cell r="C395">
            <v>25977</v>
          </cell>
          <cell r="E395" t="str">
            <v>Póliza -87-</v>
          </cell>
        </row>
        <row r="396">
          <cell r="A396" t="str">
            <v>1201-0023</v>
          </cell>
          <cell r="B396" t="str">
            <v>SAN.DE DER.DE CONTROL VEH.PTE.AÑO</v>
          </cell>
          <cell r="C396">
            <v>0</v>
          </cell>
          <cell r="E396" t="str">
            <v>Póliza -87-</v>
          </cell>
        </row>
        <row r="397">
          <cell r="A397" t="str">
            <v>1201-0024</v>
          </cell>
          <cell r="B397" t="str">
            <v>SAN.DE DER.CONTROL VEH. REZAGO</v>
          </cell>
          <cell r="C397">
            <v>84942.69</v>
          </cell>
          <cell r="E397" t="str">
            <v>Póliza -87-</v>
          </cell>
        </row>
        <row r="398">
          <cell r="A398" t="str">
            <v>1201-0025</v>
          </cell>
          <cell r="B398" t="str">
            <v>10% INFRACC.DE TRANSITO AREA MET.</v>
          </cell>
          <cell r="C398">
            <v>91918.12</v>
          </cell>
          <cell r="E398" t="str">
            <v>Póliza -87-</v>
          </cell>
        </row>
        <row r="399">
          <cell r="A399" t="str">
            <v>1201-0026</v>
          </cell>
          <cell r="B399" t="str">
            <v>IMP.SOBRE TRANS.DE PROP.DE VEH.AUT.USADO</v>
          </cell>
          <cell r="C399">
            <v>859688.04</v>
          </cell>
          <cell r="E399" t="str">
            <v>Póliza -87-</v>
          </cell>
        </row>
        <row r="400">
          <cell r="A400" t="str">
            <v>1201-0027</v>
          </cell>
          <cell r="B400" t="str">
            <v>IMP.DE TRANSM.POR REQUERIMIENTO</v>
          </cell>
          <cell r="C400">
            <v>0</v>
          </cell>
          <cell r="E400" t="str">
            <v>Póliza -87-</v>
          </cell>
        </row>
        <row r="401">
          <cell r="A401" t="str">
            <v>1201-0028</v>
          </cell>
          <cell r="B401" t="str">
            <v>ACT.E INTS.POR DEV.IMP.S/TRANS.VEH.USADO</v>
          </cell>
          <cell r="C401">
            <v>0</v>
          </cell>
          <cell r="E401" t="str">
            <v>Póliza -87-</v>
          </cell>
        </row>
        <row r="402">
          <cell r="A402" t="str">
            <v>1201-0029</v>
          </cell>
          <cell r="B402" t="str">
            <v>DEV.IMP.S/TRANS.PROP.VEH.USADOS</v>
          </cell>
          <cell r="C402">
            <v>0</v>
          </cell>
          <cell r="E402" t="str">
            <v>Póliza -87-</v>
          </cell>
        </row>
        <row r="403">
          <cell r="A403" t="str">
            <v>1201-0030</v>
          </cell>
          <cell r="B403" t="str">
            <v>MULTA IMP. P/LA AGENCIA EST.DE TRANSP.</v>
          </cell>
          <cell r="C403">
            <v>31768</v>
          </cell>
          <cell r="E403" t="str">
            <v>Póliza -87-</v>
          </cell>
        </row>
        <row r="404">
          <cell r="A404" t="str">
            <v>1201-0031</v>
          </cell>
          <cell r="B404" t="str">
            <v>MULTAS DEL IMP.DE TRANSMISION</v>
          </cell>
          <cell r="C404">
            <v>0</v>
          </cell>
          <cell r="E404" t="str">
            <v>Póliza -87-</v>
          </cell>
        </row>
        <row r="405">
          <cell r="A405" t="str">
            <v>1201-0032</v>
          </cell>
          <cell r="B405" t="str">
            <v>RECARGOS DE IMP.DE TRANSMISION</v>
          </cell>
          <cell r="C405">
            <v>0</v>
          </cell>
          <cell r="E405" t="str">
            <v>Póliza -87-</v>
          </cell>
        </row>
        <row r="406">
          <cell r="A406" t="str">
            <v>1201-0033</v>
          </cell>
          <cell r="B406" t="str">
            <v>GASTOS DE EJEC.TRANS.VEH.MOTOR</v>
          </cell>
          <cell r="C406">
            <v>0</v>
          </cell>
          <cell r="E406" t="str">
            <v>Póliza -87-</v>
          </cell>
        </row>
        <row r="407">
          <cell r="A407" t="str">
            <v>1201-0034</v>
          </cell>
          <cell r="B407" t="str">
            <v>INCENTIVOS POR ISAN</v>
          </cell>
          <cell r="C407">
            <v>0</v>
          </cell>
          <cell r="E407" t="str">
            <v>Póliza -87-</v>
          </cell>
        </row>
        <row r="408">
          <cell r="A408" t="str">
            <v>1201-0035</v>
          </cell>
          <cell r="B408" t="str">
            <v>RECARGOS DE I.S.A.N.</v>
          </cell>
          <cell r="C408">
            <v>0</v>
          </cell>
          <cell r="E408" t="str">
            <v>Póliza -87-</v>
          </cell>
        </row>
        <row r="409">
          <cell r="A409" t="str">
            <v>1201-0036</v>
          </cell>
          <cell r="B409" t="str">
            <v>SANCIONES ISAN</v>
          </cell>
          <cell r="C409">
            <v>0</v>
          </cell>
          <cell r="E409" t="str">
            <v>Póliza -87-</v>
          </cell>
        </row>
        <row r="410">
          <cell r="A410" t="str">
            <v>1201-0037</v>
          </cell>
          <cell r="B410" t="str">
            <v>I.S.A.N. PAGOS PROVISIONALES</v>
          </cell>
          <cell r="C410">
            <v>0</v>
          </cell>
          <cell r="E410" t="str">
            <v>Póliza -87-</v>
          </cell>
        </row>
        <row r="411">
          <cell r="A411" t="str">
            <v>1201-0038</v>
          </cell>
          <cell r="B411" t="str">
            <v>ACTUALIZACION DE I.S.A.N.</v>
          </cell>
          <cell r="C411">
            <v>0</v>
          </cell>
          <cell r="E411" t="str">
            <v>Póliza -87-</v>
          </cell>
        </row>
        <row r="412">
          <cell r="A412" t="str">
            <v>1201-0039</v>
          </cell>
          <cell r="B412" t="str">
            <v>DEVOLUCION IMP. SOBRE AUTOMOVILES NUEVOS</v>
          </cell>
          <cell r="C412">
            <v>0</v>
          </cell>
          <cell r="E412" t="str">
            <v>Póliza -87-</v>
          </cell>
        </row>
        <row r="413">
          <cell r="A413" t="str">
            <v>1201-0040</v>
          </cell>
          <cell r="B413" t="str">
            <v>ACT.E INT'S.POR DEV.IMP.S/AUTOMOV.NVOS.</v>
          </cell>
          <cell r="C413">
            <v>0</v>
          </cell>
          <cell r="E413" t="str">
            <v>Póliza -87-</v>
          </cell>
        </row>
        <row r="414">
          <cell r="A414" t="str">
            <v>1201-0041</v>
          </cell>
          <cell r="B414" t="str">
            <v>IMPUESTO S/TENENCIA O USO DE VEHICULOS</v>
          </cell>
          <cell r="C414">
            <v>11825449.18</v>
          </cell>
          <cell r="E414" t="str">
            <v>Póliza -87-</v>
          </cell>
        </row>
        <row r="415">
          <cell r="A415" t="str">
            <v>1201-0042</v>
          </cell>
          <cell r="B415" t="str">
            <v>IMPUESTO S/TENENCIA, MOTOCICLETAS</v>
          </cell>
          <cell r="C415">
            <v>56493.25</v>
          </cell>
          <cell r="E415" t="str">
            <v>Póliza -87-</v>
          </cell>
        </row>
        <row r="416">
          <cell r="A416" t="str">
            <v>1201-0043</v>
          </cell>
          <cell r="B416" t="str">
            <v>RECARGOS Y ACT DE IMP S/TENENCIA DE VEH</v>
          </cell>
          <cell r="C416">
            <v>125308.84</v>
          </cell>
          <cell r="E416" t="str">
            <v>Póliza -87-</v>
          </cell>
        </row>
        <row r="417">
          <cell r="A417" t="str">
            <v>1201-0044</v>
          </cell>
          <cell r="B417" t="str">
            <v>RECARGOS Y ACT DE IMP S/TEN DE MOTOS</v>
          </cell>
          <cell r="C417">
            <v>1382</v>
          </cell>
          <cell r="E417" t="str">
            <v>Póliza -87-</v>
          </cell>
        </row>
        <row r="418">
          <cell r="A418" t="str">
            <v>1201-0045</v>
          </cell>
          <cell r="B418" t="str">
            <v>DEVOLUCION IMPUESTOS SOBRE TENENCIA</v>
          </cell>
          <cell r="C418">
            <v>0</v>
          </cell>
          <cell r="E418" t="str">
            <v>Póliza -87-</v>
          </cell>
        </row>
        <row r="419">
          <cell r="A419" t="str">
            <v>1201-0046</v>
          </cell>
          <cell r="B419" t="str">
            <v>ACT.E INTS.POR DEV.IMP.S/TENENCIA</v>
          </cell>
          <cell r="C419">
            <v>0</v>
          </cell>
          <cell r="E419" t="str">
            <v>Póliza -87-</v>
          </cell>
        </row>
        <row r="420">
          <cell r="A420" t="str">
            <v>1201-0047</v>
          </cell>
          <cell r="B420" t="str">
            <v>ACREDITAMENTO DEL IMP.S/TENENCIA AR.15-D</v>
          </cell>
          <cell r="C420">
            <v>0</v>
          </cell>
          <cell r="E420" t="str">
            <v>Póliza -87-</v>
          </cell>
        </row>
        <row r="421">
          <cell r="A421" t="str">
            <v>1201-0048</v>
          </cell>
          <cell r="B421" t="str">
            <v>GASTOS DE EJECUCION ISAN</v>
          </cell>
          <cell r="C421">
            <v>0</v>
          </cell>
          <cell r="E421" t="str">
            <v>Póliza -87-</v>
          </cell>
        </row>
        <row r="422">
          <cell r="A422" t="str">
            <v>1201-0049</v>
          </cell>
          <cell r="B422" t="str">
            <v>GASTOS DE EJECUCION IMP. SOBRE TENENCIA</v>
          </cell>
          <cell r="C422">
            <v>342</v>
          </cell>
          <cell r="E422" t="str">
            <v>Póliza -87-</v>
          </cell>
        </row>
        <row r="423">
          <cell r="A423" t="str">
            <v>1201-0050</v>
          </cell>
          <cell r="B423" t="str">
            <v>MULTAS IMP S/TENENCIA CTRL.DE OBLIG 100%</v>
          </cell>
          <cell r="C423">
            <v>3654</v>
          </cell>
          <cell r="E423" t="str">
            <v>Póliza -87-</v>
          </cell>
        </row>
        <row r="424">
          <cell r="A424" t="str">
            <v>1201-0051</v>
          </cell>
          <cell r="B424" t="str">
            <v>HONORARIOS EJEC.POR CONTROL VEHICULAR</v>
          </cell>
          <cell r="C424">
            <v>210</v>
          </cell>
          <cell r="E424" t="str">
            <v>Póliza -87-</v>
          </cell>
        </row>
        <row r="425">
          <cell r="A425" t="str">
            <v>1201-0052</v>
          </cell>
          <cell r="B425" t="str">
            <v>HONORARIOS EJEC. ISAN</v>
          </cell>
          <cell r="C425">
            <v>0</v>
          </cell>
          <cell r="E425" t="str">
            <v>Póliza -87-</v>
          </cell>
        </row>
        <row r="426">
          <cell r="A426" t="str">
            <v>1201-0053</v>
          </cell>
          <cell r="B426" t="str">
            <v>90% INFRACC. TRANSITO AREA METROPOLITANA</v>
          </cell>
          <cell r="C426">
            <v>827319.59</v>
          </cell>
          <cell r="E426" t="str">
            <v>Póliza -87-</v>
          </cell>
        </row>
        <row r="427">
          <cell r="A427" t="str">
            <v>4101-0001</v>
          </cell>
          <cell r="B427" t="str">
            <v>DERECHOS DE CONTROL VEHICULAR PTE. AÑO</v>
          </cell>
          <cell r="D427">
            <v>7561700</v>
          </cell>
          <cell r="E427" t="str">
            <v>Póliza -87-</v>
          </cell>
        </row>
        <row r="428">
          <cell r="A428" t="str">
            <v>4101-0002</v>
          </cell>
          <cell r="B428" t="str">
            <v>DERECHOS DE CONTROL VEHICULAR REZAGOS</v>
          </cell>
          <cell r="D428">
            <v>376053.92</v>
          </cell>
          <cell r="E428" t="str">
            <v>Póliza -87-</v>
          </cell>
        </row>
        <row r="429">
          <cell r="A429" t="str">
            <v>4101-0003</v>
          </cell>
          <cell r="B429" t="str">
            <v>DEV. CONTROL VEHICULAR</v>
          </cell>
          <cell r="D429">
            <v>0</v>
          </cell>
          <cell r="E429" t="str">
            <v>Póliza -87-</v>
          </cell>
        </row>
        <row r="430">
          <cell r="A430" t="str">
            <v>4101-0004</v>
          </cell>
          <cell r="B430" t="str">
            <v>SUBSIDIO 10% Y 5%</v>
          </cell>
          <cell r="C430">
            <v>325502</v>
          </cell>
          <cell r="E430" t="str">
            <v>Póliza -87-</v>
          </cell>
        </row>
        <row r="431">
          <cell r="A431" t="str">
            <v>4101-0005</v>
          </cell>
          <cell r="B431" t="str">
            <v>SUBSIDIO ANTIGÜEDAD 5 AÑOS</v>
          </cell>
          <cell r="C431">
            <v>1648502</v>
          </cell>
          <cell r="E431" t="str">
            <v>Póliza -87-</v>
          </cell>
        </row>
        <row r="432">
          <cell r="A432" t="str">
            <v>4101-0006</v>
          </cell>
          <cell r="B432" t="str">
            <v>SUBSIDIO ANTIGÜEDAD 10 AÑOS</v>
          </cell>
          <cell r="C432">
            <v>317184</v>
          </cell>
          <cell r="E432" t="str">
            <v>Póliza -87-</v>
          </cell>
        </row>
        <row r="433">
          <cell r="A433" t="str">
            <v>4101-0007</v>
          </cell>
          <cell r="B433" t="str">
            <v>SUBSIDIO DERECHOS CONTROL VEHICULAR</v>
          </cell>
          <cell r="D433">
            <v>0</v>
          </cell>
          <cell r="E433" t="str">
            <v>Póliza -87-</v>
          </cell>
        </row>
        <row r="434">
          <cell r="A434" t="str">
            <v>4101-0008</v>
          </cell>
          <cell r="B434" t="str">
            <v>SUB MAT.DE CONT.VEH.A PERS.MAYORES 65 AÑOS</v>
          </cell>
          <cell r="C434">
            <v>7833</v>
          </cell>
          <cell r="E434" t="str">
            <v>Póliza -87-</v>
          </cell>
        </row>
        <row r="435">
          <cell r="A435" t="str">
            <v>4101-0009</v>
          </cell>
          <cell r="B435" t="str">
            <v>EXP.DE CERTIFICADOS DE CONTROL VEHICULAR</v>
          </cell>
          <cell r="D435">
            <v>7332</v>
          </cell>
          <cell r="E435" t="str">
            <v>Póliza -87-</v>
          </cell>
        </row>
        <row r="436">
          <cell r="A436" t="str">
            <v>4101-0010</v>
          </cell>
          <cell r="B436" t="str">
            <v>EXP.DE CERT.DE CTRL.VEH.OTROS ESTADOS</v>
          </cell>
          <cell r="D436">
            <v>6237</v>
          </cell>
          <cell r="E436" t="str">
            <v>Póliza -87-</v>
          </cell>
        </row>
        <row r="437">
          <cell r="A437" t="str">
            <v>4101-0011</v>
          </cell>
          <cell r="B437" t="str">
            <v>EXP.DE CERT.DE DOC.DE CTRL.VEHICULAR</v>
          </cell>
          <cell r="D437">
            <v>564</v>
          </cell>
          <cell r="E437" t="str">
            <v>Póliza -87-</v>
          </cell>
        </row>
        <row r="438">
          <cell r="A438" t="str">
            <v>4101-0012</v>
          </cell>
          <cell r="B438" t="str">
            <v>PLACAS DE CIRCULACION VEHICULAR</v>
          </cell>
          <cell r="D438">
            <v>417126</v>
          </cell>
          <cell r="E438" t="str">
            <v>Póliza -87-</v>
          </cell>
        </row>
        <row r="439">
          <cell r="A439" t="str">
            <v>4101-0013</v>
          </cell>
          <cell r="B439" t="str">
            <v>LICENCIAS DE MANEJAR</v>
          </cell>
          <cell r="D439">
            <v>362496</v>
          </cell>
          <cell r="E439" t="str">
            <v>Póliza -87-</v>
          </cell>
        </row>
        <row r="440">
          <cell r="A440" t="str">
            <v>4101-0014</v>
          </cell>
          <cell r="B440" t="str">
            <v>EXP.DE CERT.DE LICENCIAS DE CONDUCIR</v>
          </cell>
          <cell r="D440">
            <v>0</v>
          </cell>
          <cell r="E440" t="str">
            <v>Póliza -87-</v>
          </cell>
        </row>
        <row r="441">
          <cell r="A441" t="str">
            <v>4101-0015</v>
          </cell>
          <cell r="B441" t="str">
            <v>DUPLICADOS DE LICENCIAS</v>
          </cell>
          <cell r="D441">
            <v>6372</v>
          </cell>
          <cell r="E441" t="str">
            <v>Póliza -87-</v>
          </cell>
        </row>
        <row r="442">
          <cell r="A442" t="str">
            <v>4101-0016</v>
          </cell>
          <cell r="B442" t="str">
            <v>DUPLICADOS DE TARJETAS DE CIRCULACION</v>
          </cell>
          <cell r="D442">
            <v>2162</v>
          </cell>
          <cell r="E442" t="str">
            <v>Póliza -87-</v>
          </cell>
        </row>
        <row r="443">
          <cell r="A443" t="str">
            <v>4101-0017</v>
          </cell>
          <cell r="B443" t="str">
            <v>BAJAS DE VEHICULOS DE MOTOR</v>
          </cell>
          <cell r="D443">
            <v>26931</v>
          </cell>
          <cell r="E443" t="str">
            <v>Póliza -87-</v>
          </cell>
        </row>
        <row r="444">
          <cell r="A444" t="str">
            <v>4101-0018</v>
          </cell>
          <cell r="B444" t="str">
            <v>SUBSIDIO LAMINAS CONTROL VEHICULAR</v>
          </cell>
          <cell r="D444">
            <v>0</v>
          </cell>
          <cell r="E444" t="str">
            <v>Póliza -87-</v>
          </cell>
        </row>
        <row r="445">
          <cell r="A445" t="str">
            <v>4101-0019</v>
          </cell>
          <cell r="B445" t="str">
            <v>SUBSIDIOS LICENCIAS DE MANEJO</v>
          </cell>
          <cell r="D445">
            <v>0</v>
          </cell>
          <cell r="E445" t="str">
            <v>Póliza -87-</v>
          </cell>
        </row>
        <row r="446">
          <cell r="A446" t="str">
            <v>4101-0020</v>
          </cell>
          <cell r="B446" t="str">
            <v>MULTAS DE CONTROL VEHICULAR</v>
          </cell>
          <cell r="D446">
            <v>0</v>
          </cell>
          <cell r="E446" t="str">
            <v>Póliza -87-</v>
          </cell>
        </row>
        <row r="447">
          <cell r="A447" t="str">
            <v>4101-0021</v>
          </cell>
          <cell r="B447" t="str">
            <v>INTERESES POR CONVENIO CONTROL VEHICULAR</v>
          </cell>
          <cell r="D447">
            <v>15896.69</v>
          </cell>
          <cell r="E447" t="str">
            <v>Póliza -87-</v>
          </cell>
        </row>
        <row r="448">
          <cell r="A448" t="str">
            <v>4101-0022</v>
          </cell>
          <cell r="B448" t="str">
            <v>SANCIONES POR CANJE DE PLACAS EXTEMP.</v>
          </cell>
          <cell r="D448">
            <v>25977</v>
          </cell>
          <cell r="E448" t="str">
            <v>Póliza -87-</v>
          </cell>
        </row>
        <row r="449">
          <cell r="A449" t="str">
            <v>4101-0023</v>
          </cell>
          <cell r="B449" t="str">
            <v>SAN.DE DER.DE CONTROL VEH.PTE.AÑO</v>
          </cell>
          <cell r="D449">
            <v>0</v>
          </cell>
          <cell r="E449" t="str">
            <v>Póliza -87-</v>
          </cell>
        </row>
        <row r="450">
          <cell r="A450" t="str">
            <v>4101-0024</v>
          </cell>
          <cell r="B450" t="str">
            <v>SAN.DE DER.CONTROL VEH. REZAGO</v>
          </cell>
          <cell r="D450">
            <v>84942.69</v>
          </cell>
          <cell r="E450" t="str">
            <v>Póliza -87-</v>
          </cell>
        </row>
        <row r="451">
          <cell r="A451" t="str">
            <v>4101-0025</v>
          </cell>
          <cell r="B451" t="str">
            <v>10% INFRACC.DE TRANSITO AREA MET.</v>
          </cell>
          <cell r="D451">
            <v>91918.12</v>
          </cell>
          <cell r="E451" t="str">
            <v>Póliza -87-</v>
          </cell>
        </row>
        <row r="452">
          <cell r="A452" t="str">
            <v>2102-1001</v>
          </cell>
          <cell r="B452" t="str">
            <v>IMP.SOBRE TRANS.DE PROP.DE VEH.AUT.USADO</v>
          </cell>
          <cell r="D452">
            <v>859688.04</v>
          </cell>
          <cell r="E452" t="str">
            <v>Póliza -87-</v>
          </cell>
        </row>
        <row r="453">
          <cell r="A453" t="str">
            <v>2102-1002</v>
          </cell>
          <cell r="B453" t="str">
            <v>IMP.DE TRANSM.POR REQUERIMIENTO</v>
          </cell>
          <cell r="D453">
            <v>0</v>
          </cell>
          <cell r="E453" t="str">
            <v>Póliza -87-</v>
          </cell>
        </row>
        <row r="454">
          <cell r="A454" t="str">
            <v>2102-1003</v>
          </cell>
          <cell r="B454" t="str">
            <v>ACT.E INTS.POR DEV.IMP.S/TRANS.VEH.USADO</v>
          </cell>
          <cell r="D454">
            <v>0</v>
          </cell>
          <cell r="E454" t="str">
            <v>Póliza -87-</v>
          </cell>
        </row>
        <row r="455">
          <cell r="A455" t="str">
            <v>2102-1004</v>
          </cell>
          <cell r="B455" t="str">
            <v>DEV.IMP.S/TRANS.PROP.VEH.USADOS</v>
          </cell>
          <cell r="D455">
            <v>0</v>
          </cell>
          <cell r="E455" t="str">
            <v>Póliza -87-</v>
          </cell>
        </row>
        <row r="456">
          <cell r="A456" t="str">
            <v>2102-1005</v>
          </cell>
          <cell r="B456" t="str">
            <v>MULTA IMP. P/LA AGENCIA EST.DE TRANSP.</v>
          </cell>
          <cell r="D456">
            <v>31768</v>
          </cell>
          <cell r="E456" t="str">
            <v>Póliza -87-</v>
          </cell>
        </row>
        <row r="457">
          <cell r="A457" t="str">
            <v>2102-1006</v>
          </cell>
          <cell r="B457" t="str">
            <v>MULTAS DEL IMP.DE TRANSMISION</v>
          </cell>
          <cell r="D457">
            <v>0</v>
          </cell>
          <cell r="E457" t="str">
            <v>Póliza -87-</v>
          </cell>
        </row>
        <row r="458">
          <cell r="A458" t="str">
            <v>2102-1007</v>
          </cell>
          <cell r="B458" t="str">
            <v>RECARGOS DE IMP.DE TRANSMISION</v>
          </cell>
          <cell r="D458">
            <v>0</v>
          </cell>
          <cell r="E458" t="str">
            <v>Póliza -87-</v>
          </cell>
        </row>
        <row r="459">
          <cell r="A459" t="str">
            <v>2102-1008</v>
          </cell>
          <cell r="B459" t="str">
            <v>GASTOS DE EJEC.TRANS.VEH.MOTOR</v>
          </cell>
          <cell r="D459">
            <v>0</v>
          </cell>
          <cell r="E459" t="str">
            <v>Póliza -87-</v>
          </cell>
        </row>
        <row r="460">
          <cell r="A460" t="str">
            <v>2102-1009</v>
          </cell>
          <cell r="B460" t="str">
            <v>INCENTIVOS POR ISAN</v>
          </cell>
          <cell r="D460">
            <v>0</v>
          </cell>
          <cell r="E460" t="str">
            <v>Póliza -87-</v>
          </cell>
        </row>
        <row r="461">
          <cell r="A461" t="str">
            <v>2102-1010</v>
          </cell>
          <cell r="B461" t="str">
            <v>RECARGOS DE I.S.A.N.</v>
          </cell>
          <cell r="D461">
            <v>0</v>
          </cell>
          <cell r="E461" t="str">
            <v>Póliza -87-</v>
          </cell>
        </row>
        <row r="462">
          <cell r="A462" t="str">
            <v>2102-1011</v>
          </cell>
          <cell r="B462" t="str">
            <v>SANCIONES ISAN</v>
          </cell>
          <cell r="D462">
            <v>0</v>
          </cell>
          <cell r="E462" t="str">
            <v>Póliza -87-</v>
          </cell>
        </row>
        <row r="463">
          <cell r="A463" t="str">
            <v>2102-1012</v>
          </cell>
          <cell r="B463" t="str">
            <v>I.S.A.N. PAGOS PROVISIONALES</v>
          </cell>
          <cell r="D463">
            <v>0</v>
          </cell>
          <cell r="E463" t="str">
            <v>Póliza -87-</v>
          </cell>
        </row>
        <row r="464">
          <cell r="A464" t="str">
            <v>2102-1013</v>
          </cell>
          <cell r="B464" t="str">
            <v>ACTUALIZACION DE I.S.A.N.</v>
          </cell>
          <cell r="D464">
            <v>0</v>
          </cell>
          <cell r="E464" t="str">
            <v>Póliza -87-</v>
          </cell>
        </row>
        <row r="465">
          <cell r="A465" t="str">
            <v>2102-1014</v>
          </cell>
          <cell r="B465" t="str">
            <v>DEVOLUCION IMP. SOBRE AUTOMOVILES NUEVOS</v>
          </cell>
          <cell r="D465">
            <v>0</v>
          </cell>
          <cell r="E465" t="str">
            <v>Póliza -87-</v>
          </cell>
        </row>
        <row r="466">
          <cell r="A466" t="str">
            <v>2102-1015</v>
          </cell>
          <cell r="B466" t="str">
            <v>ACT.E INT'S.POR DEV.IMP.S/AUTOMOV.NVOS.</v>
          </cell>
          <cell r="D466">
            <v>0</v>
          </cell>
          <cell r="E466" t="str">
            <v>Póliza -87-</v>
          </cell>
        </row>
        <row r="467">
          <cell r="A467" t="str">
            <v>2102-1016</v>
          </cell>
          <cell r="B467" t="str">
            <v>IMPUESTO S/TENENCIA O USO DE VEHICULOS</v>
          </cell>
          <cell r="D467">
            <v>11825449.18</v>
          </cell>
          <cell r="E467" t="str">
            <v>Póliza -87-</v>
          </cell>
        </row>
        <row r="468">
          <cell r="A468" t="str">
            <v>2102-1017</v>
          </cell>
          <cell r="B468" t="str">
            <v>IMPUESTO S/TENENCIA, MOTOCICLETAS</v>
          </cell>
          <cell r="D468">
            <v>56493.25</v>
          </cell>
          <cell r="E468" t="str">
            <v>Póliza -87-</v>
          </cell>
        </row>
        <row r="469">
          <cell r="A469" t="str">
            <v>2102-1018</v>
          </cell>
          <cell r="B469" t="str">
            <v>RECARGOS Y ACT DE IMP S/TENENCIA DE VEH</v>
          </cell>
          <cell r="D469">
            <v>125308.84</v>
          </cell>
          <cell r="E469" t="str">
            <v>Póliza -87-</v>
          </cell>
        </row>
        <row r="470">
          <cell r="A470" t="str">
            <v>2102-1019</v>
          </cell>
          <cell r="B470" t="str">
            <v>RECARGOS Y ACT DE IMP S/TEN DE MOTOS</v>
          </cell>
          <cell r="D470">
            <v>1382</v>
          </cell>
          <cell r="E470" t="str">
            <v>Póliza -87-</v>
          </cell>
        </row>
        <row r="471">
          <cell r="A471" t="str">
            <v>2102-1020</v>
          </cell>
          <cell r="B471" t="str">
            <v>DEVOLUCION IMPUESTOS SOBRE TENENCIA</v>
          </cell>
          <cell r="D471">
            <v>0</v>
          </cell>
          <cell r="E471" t="str">
            <v>Póliza -87-</v>
          </cell>
        </row>
        <row r="472">
          <cell r="A472" t="str">
            <v>2102-1021</v>
          </cell>
          <cell r="B472" t="str">
            <v>ACT.E INTS.POR DEV.IMP.S/TENENCIA</v>
          </cell>
          <cell r="D472">
            <v>0</v>
          </cell>
          <cell r="E472" t="str">
            <v>Póliza -87-</v>
          </cell>
        </row>
        <row r="473">
          <cell r="A473" t="str">
            <v>2102-1022</v>
          </cell>
          <cell r="B473" t="str">
            <v>ACREDITAMENTO DEL IMP.S/TENENCIA AR.15-D</v>
          </cell>
          <cell r="D473">
            <v>0</v>
          </cell>
          <cell r="E473" t="str">
            <v>Póliza -87-</v>
          </cell>
        </row>
        <row r="474">
          <cell r="A474" t="str">
            <v>2102-1023</v>
          </cell>
          <cell r="B474" t="str">
            <v>GASTOS DE EJECUCION ISAN</v>
          </cell>
          <cell r="D474">
            <v>0</v>
          </cell>
          <cell r="E474" t="str">
            <v>Póliza -87-</v>
          </cell>
        </row>
        <row r="475">
          <cell r="A475" t="str">
            <v>2102-1024</v>
          </cell>
          <cell r="B475" t="str">
            <v>GASTOS DE EJECUCION IMP. SOBRE TENENCIA</v>
          </cell>
          <cell r="D475">
            <v>342</v>
          </cell>
          <cell r="E475" t="str">
            <v>Póliza -87-</v>
          </cell>
        </row>
        <row r="476">
          <cell r="A476" t="str">
            <v>2102-1025</v>
          </cell>
          <cell r="B476" t="str">
            <v>MULTAS IMP S/TENENCIA CTRL.DE OBLIG 100%</v>
          </cell>
          <cell r="D476">
            <v>3654</v>
          </cell>
          <cell r="E476" t="str">
            <v>Póliza -87-</v>
          </cell>
        </row>
        <row r="477">
          <cell r="A477" t="str">
            <v>2102-1026</v>
          </cell>
          <cell r="B477" t="str">
            <v>HONORARIOS EJEC.POR CONTROL VEHICULAR</v>
          </cell>
          <cell r="D477">
            <v>210</v>
          </cell>
          <cell r="E477" t="str">
            <v>Póliza -87-</v>
          </cell>
        </row>
        <row r="478">
          <cell r="A478" t="str">
            <v>2102-1027</v>
          </cell>
          <cell r="B478" t="str">
            <v>HONORARIOS EJEC. ISAN</v>
          </cell>
          <cell r="D478">
            <v>0</v>
          </cell>
          <cell r="E478" t="str">
            <v>Póliza -87-</v>
          </cell>
        </row>
        <row r="479">
          <cell r="A479" t="str">
            <v>2102-1028</v>
          </cell>
          <cell r="B479" t="str">
            <v>90% INFRACC. TRANSITO AREA METROPOLITANA</v>
          </cell>
          <cell r="D479">
            <v>827319.59</v>
          </cell>
          <cell r="E479" t="str">
            <v>Póliza -87-</v>
          </cell>
        </row>
        <row r="481">
          <cell r="C481">
            <v>25016344.319999997</v>
          </cell>
          <cell r="D481">
            <v>25016344.319999997</v>
          </cell>
        </row>
        <row r="483">
          <cell r="A483" t="str">
            <v>REGISTRO DE LOS INGRESOS DEL DIA</v>
          </cell>
        </row>
        <row r="484">
          <cell r="D484" t="str">
            <v>Póliza -87-</v>
          </cell>
        </row>
        <row r="487">
          <cell r="B487" t="str">
            <v>Gobierno del Estado de Nuevo León</v>
          </cell>
        </row>
        <row r="488">
          <cell r="B488" t="str">
            <v>Secretaría de Finanzas y Tesorería General del Estado</v>
          </cell>
        </row>
        <row r="489">
          <cell r="B489" t="str">
            <v>Subsecretaría de Egresos</v>
          </cell>
        </row>
        <row r="490">
          <cell r="B490" t="str">
            <v>Dirección de Contabilidad y Cuenta Pública</v>
          </cell>
        </row>
        <row r="491">
          <cell r="B491" t="str">
            <v>Instituto de Control Vehicular</v>
          </cell>
        </row>
        <row r="492">
          <cell r="B492" t="str">
            <v>Recaudaciòn Diaria 3 Febrero 2006</v>
          </cell>
        </row>
        <row r="493">
          <cell r="A493" t="str">
            <v xml:space="preserve">Numero </v>
          </cell>
          <cell r="B493" t="str">
            <v>Concepto</v>
          </cell>
          <cell r="C493" t="str">
            <v>Recaudación Daria</v>
          </cell>
        </row>
        <row r="494">
          <cell r="A494" t="str">
            <v>de Cuenta</v>
          </cell>
          <cell r="C494" t="str">
            <v>Cargo</v>
          </cell>
          <cell r="D494" t="str">
            <v>Crédito</v>
          </cell>
        </row>
        <row r="496">
          <cell r="A496" t="str">
            <v>2102-1001</v>
          </cell>
          <cell r="B496" t="str">
            <v>IMP.SOBRE TRANS.DE PROP.DE VEH.AUT.USADO</v>
          </cell>
          <cell r="C496">
            <v>859688.04</v>
          </cell>
          <cell r="E496" t="str">
            <v>Póliza -88-</v>
          </cell>
        </row>
        <row r="497">
          <cell r="A497" t="str">
            <v>2102-1002</v>
          </cell>
          <cell r="B497" t="str">
            <v>IMP.DE TRANSM.POR REQUERIMIENTO</v>
          </cell>
          <cell r="C497">
            <v>0</v>
          </cell>
          <cell r="E497" t="str">
            <v>Póliza -88-</v>
          </cell>
        </row>
        <row r="498">
          <cell r="A498" t="str">
            <v>2102-1003</v>
          </cell>
          <cell r="B498" t="str">
            <v>ACT.E INTS.POR DEV.IMP.S/TRANS.VEH.USADO</v>
          </cell>
          <cell r="C498">
            <v>0</v>
          </cell>
          <cell r="E498" t="str">
            <v>Póliza -88-</v>
          </cell>
        </row>
        <row r="499">
          <cell r="A499" t="str">
            <v>2102-1004</v>
          </cell>
          <cell r="B499" t="str">
            <v>DEV.IMP.S/TRANS.PROP.VEH.USADOS</v>
          </cell>
          <cell r="C499">
            <v>0</v>
          </cell>
          <cell r="E499" t="str">
            <v>Póliza -88-</v>
          </cell>
        </row>
        <row r="500">
          <cell r="A500" t="str">
            <v>2102-1005</v>
          </cell>
          <cell r="B500" t="str">
            <v>MULTA IMP. P/LA AGENCIA EST.DE TRANSP.</v>
          </cell>
          <cell r="C500">
            <v>31768</v>
          </cell>
          <cell r="E500" t="str">
            <v>Póliza -88-</v>
          </cell>
        </row>
        <row r="501">
          <cell r="A501" t="str">
            <v>2102-1006</v>
          </cell>
          <cell r="B501" t="str">
            <v>MULTAS DEL IMP.DE TRANSMISION</v>
          </cell>
          <cell r="C501">
            <v>0</v>
          </cell>
          <cell r="E501" t="str">
            <v>Póliza -88-</v>
          </cell>
        </row>
        <row r="502">
          <cell r="A502" t="str">
            <v>2102-1007</v>
          </cell>
          <cell r="B502" t="str">
            <v>RECARGOS DE IMP.DE TRANSMISION</v>
          </cell>
          <cell r="C502">
            <v>0</v>
          </cell>
          <cell r="E502" t="str">
            <v>Póliza -88-</v>
          </cell>
        </row>
        <row r="503">
          <cell r="A503" t="str">
            <v>2102-1008</v>
          </cell>
          <cell r="B503" t="str">
            <v>GASTOS DE EJEC.TRANS.VEH.MOTOR</v>
          </cell>
          <cell r="C503">
            <v>0</v>
          </cell>
          <cell r="E503" t="str">
            <v>Póliza -88-</v>
          </cell>
        </row>
        <row r="504">
          <cell r="A504" t="str">
            <v>2102-1009</v>
          </cell>
          <cell r="B504" t="str">
            <v>INCENTIVOS POR ISAN</v>
          </cell>
          <cell r="C504">
            <v>0</v>
          </cell>
          <cell r="E504" t="str">
            <v>Póliza -88-</v>
          </cell>
        </row>
        <row r="505">
          <cell r="A505" t="str">
            <v>2102-1010</v>
          </cell>
          <cell r="B505" t="str">
            <v>RECARGOS DE I.S.A.N.</v>
          </cell>
          <cell r="C505">
            <v>0</v>
          </cell>
          <cell r="E505" t="str">
            <v>Póliza -88-</v>
          </cell>
        </row>
        <row r="506">
          <cell r="A506" t="str">
            <v>2102-1011</v>
          </cell>
          <cell r="B506" t="str">
            <v>SANCIONES ISAN</v>
          </cell>
          <cell r="C506">
            <v>0</v>
          </cell>
          <cell r="E506" t="str">
            <v>Póliza -88-</v>
          </cell>
        </row>
        <row r="507">
          <cell r="A507" t="str">
            <v>2102-1012</v>
          </cell>
          <cell r="B507" t="str">
            <v>I.S.A.N. PAGOS PROVISIONALES</v>
          </cell>
          <cell r="C507">
            <v>0</v>
          </cell>
          <cell r="E507" t="str">
            <v>Póliza -88-</v>
          </cell>
        </row>
        <row r="508">
          <cell r="A508" t="str">
            <v>2102-1013</v>
          </cell>
          <cell r="B508" t="str">
            <v>ACTUALIZACION DE I.S.A.N.</v>
          </cell>
          <cell r="C508">
            <v>0</v>
          </cell>
          <cell r="E508" t="str">
            <v>Póliza -88-</v>
          </cell>
        </row>
        <row r="509">
          <cell r="A509" t="str">
            <v>2102-1014</v>
          </cell>
          <cell r="B509" t="str">
            <v>DEVOLUCION IMP. SOBRE AUTOMOVILES NUEVOS</v>
          </cell>
          <cell r="C509">
            <v>0</v>
          </cell>
          <cell r="E509" t="str">
            <v>Póliza -88-</v>
          </cell>
        </row>
        <row r="510">
          <cell r="A510" t="str">
            <v>2102-1015</v>
          </cell>
          <cell r="B510" t="str">
            <v>ACT.E INT'S.POR DEV.IMP.S/AUTOMOV.NVOS.</v>
          </cell>
          <cell r="C510">
            <v>0</v>
          </cell>
          <cell r="E510" t="str">
            <v>Póliza -88-</v>
          </cell>
        </row>
        <row r="511">
          <cell r="A511" t="str">
            <v>2102-1016</v>
          </cell>
          <cell r="B511" t="str">
            <v>IMPUESTO S/TENENCIA O USO DE VEHICULOS</v>
          </cell>
          <cell r="C511">
            <v>11825449.18</v>
          </cell>
          <cell r="E511" t="str">
            <v>Póliza -88-</v>
          </cell>
        </row>
        <row r="512">
          <cell r="A512" t="str">
            <v>2102-1017</v>
          </cell>
          <cell r="B512" t="str">
            <v>IMPUESTO S/TENENCIA, MOTOCICLETAS</v>
          </cell>
          <cell r="C512">
            <v>56493.25</v>
          </cell>
          <cell r="E512" t="str">
            <v>Póliza -88-</v>
          </cell>
        </row>
        <row r="513">
          <cell r="A513" t="str">
            <v>2102-1018</v>
          </cell>
          <cell r="B513" t="str">
            <v>RECARGOS Y ACT DE IMP S/TENENCIA DE VEH</v>
          </cell>
          <cell r="C513">
            <v>125308.84</v>
          </cell>
          <cell r="E513" t="str">
            <v>Póliza -88-</v>
          </cell>
        </row>
        <row r="514">
          <cell r="A514" t="str">
            <v>2102-1019</v>
          </cell>
          <cell r="B514" t="str">
            <v>RECARGOS Y ACT DE IMP S/TEN DE MOTOS</v>
          </cell>
          <cell r="C514">
            <v>1382</v>
          </cell>
          <cell r="E514" t="str">
            <v>Póliza -88-</v>
          </cell>
        </row>
        <row r="515">
          <cell r="A515" t="str">
            <v>2102-1020</v>
          </cell>
          <cell r="B515" t="str">
            <v>DEVOLUCION IMPUESTOS SOBRE TENENCIA</v>
          </cell>
          <cell r="C515">
            <v>0</v>
          </cell>
          <cell r="E515" t="str">
            <v>Póliza -88-</v>
          </cell>
        </row>
        <row r="516">
          <cell r="A516" t="str">
            <v>2102-1021</v>
          </cell>
          <cell r="B516" t="str">
            <v>ACT.E INTS.POR DEV.IMP.S/TENENCIA</v>
          </cell>
          <cell r="C516">
            <v>0</v>
          </cell>
          <cell r="E516" t="str">
            <v>Póliza -88-</v>
          </cell>
        </row>
        <row r="517">
          <cell r="A517" t="str">
            <v>2102-1022</v>
          </cell>
          <cell r="B517" t="str">
            <v>ACREDITAMENTO DEL IMP.S/TENENCIA AR.15-D</v>
          </cell>
          <cell r="C517">
            <v>0</v>
          </cell>
          <cell r="E517" t="str">
            <v>Póliza -88-</v>
          </cell>
        </row>
        <row r="518">
          <cell r="A518" t="str">
            <v>2102-1023</v>
          </cell>
          <cell r="B518" t="str">
            <v>GASTOS DE EJECUCION ISAN</v>
          </cell>
          <cell r="C518">
            <v>0</v>
          </cell>
          <cell r="E518" t="str">
            <v>Póliza -88-</v>
          </cell>
        </row>
        <row r="519">
          <cell r="A519" t="str">
            <v>2102-1024</v>
          </cell>
          <cell r="B519" t="str">
            <v>GASTOS DE EJECUCION IMP. SOBRE TENENCIA</v>
          </cell>
          <cell r="C519">
            <v>342</v>
          </cell>
          <cell r="E519" t="str">
            <v>Póliza -88-</v>
          </cell>
        </row>
        <row r="520">
          <cell r="A520" t="str">
            <v>2102-1025</v>
          </cell>
          <cell r="B520" t="str">
            <v>MULTAS IMP S/TENENCIA CTRL.DE OBLIG 100%</v>
          </cell>
          <cell r="C520">
            <v>3654</v>
          </cell>
          <cell r="E520" t="str">
            <v>Póliza -88-</v>
          </cell>
        </row>
        <row r="521">
          <cell r="A521" t="str">
            <v>2102-1026</v>
          </cell>
          <cell r="B521" t="str">
            <v>HONORARIOS EJEC.POR CONTROL VEHICULAR</v>
          </cell>
          <cell r="C521">
            <v>210</v>
          </cell>
          <cell r="E521" t="str">
            <v>Póliza -88-</v>
          </cell>
        </row>
        <row r="522">
          <cell r="A522" t="str">
            <v>2102-1027</v>
          </cell>
          <cell r="B522" t="str">
            <v>HONORARIOS EJEC. ISAN</v>
          </cell>
          <cell r="C522">
            <v>0</v>
          </cell>
          <cell r="E522" t="str">
            <v>Póliza -88-</v>
          </cell>
        </row>
        <row r="523">
          <cell r="A523" t="str">
            <v>2102-1028</v>
          </cell>
          <cell r="B523" t="str">
            <v>90% INFRACC. TRANSITO AREA METROPOLITANA</v>
          </cell>
          <cell r="C523">
            <v>827319.59</v>
          </cell>
          <cell r="E523" t="str">
            <v>Póliza -88-</v>
          </cell>
        </row>
        <row r="524">
          <cell r="A524" t="str">
            <v>1201-0026</v>
          </cell>
          <cell r="B524" t="str">
            <v>IMP.SOBRE TRANS.DE PROP.DE VEH.AUT.USADO</v>
          </cell>
          <cell r="D524">
            <v>859688.04</v>
          </cell>
          <cell r="E524" t="str">
            <v>Póliza -88-</v>
          </cell>
        </row>
        <row r="525">
          <cell r="A525" t="str">
            <v>1201-0027</v>
          </cell>
          <cell r="B525" t="str">
            <v>IMP.DE TRANSM.POR REQUERIMIENTO</v>
          </cell>
          <cell r="D525">
            <v>0</v>
          </cell>
          <cell r="E525" t="str">
            <v>Póliza -88-</v>
          </cell>
        </row>
        <row r="526">
          <cell r="A526" t="str">
            <v>1201-0028</v>
          </cell>
          <cell r="B526" t="str">
            <v>ACT.E INTS.POR DEV.IMP.S/TRANS.VEH.USADO</v>
          </cell>
          <cell r="D526">
            <v>0</v>
          </cell>
          <cell r="E526" t="str">
            <v>Póliza -88-</v>
          </cell>
        </row>
        <row r="527">
          <cell r="A527" t="str">
            <v>1201-0029</v>
          </cell>
          <cell r="B527" t="str">
            <v>DEV.IMP.S/TRANS.PROP.VEH.USADOS</v>
          </cell>
          <cell r="D527">
            <v>0</v>
          </cell>
          <cell r="E527" t="str">
            <v>Póliza -88-</v>
          </cell>
        </row>
        <row r="528">
          <cell r="A528" t="str">
            <v>1201-0030</v>
          </cell>
          <cell r="B528" t="str">
            <v>MULTA IMP. P/LA AGENCIA EST.DE TRANSP.</v>
          </cell>
          <cell r="D528">
            <v>31768</v>
          </cell>
          <cell r="E528" t="str">
            <v>Póliza -88-</v>
          </cell>
        </row>
        <row r="529">
          <cell r="A529" t="str">
            <v>1201-0031</v>
          </cell>
          <cell r="B529" t="str">
            <v>MULTAS DEL IMP.DE TRANSMISION</v>
          </cell>
          <cell r="D529">
            <v>0</v>
          </cell>
          <cell r="E529" t="str">
            <v>Póliza -88-</v>
          </cell>
        </row>
        <row r="530">
          <cell r="A530" t="str">
            <v>1201-0032</v>
          </cell>
          <cell r="B530" t="str">
            <v>RECARGOS DE IMP.DE TRANSMISION</v>
          </cell>
          <cell r="D530">
            <v>0</v>
          </cell>
          <cell r="E530" t="str">
            <v>Póliza -88-</v>
          </cell>
        </row>
        <row r="531">
          <cell r="A531" t="str">
            <v>1201-0033</v>
          </cell>
          <cell r="B531" t="str">
            <v>GASTOS DE EJEC.TRANS.VEH.MOTOR</v>
          </cell>
          <cell r="D531">
            <v>0</v>
          </cell>
          <cell r="E531" t="str">
            <v>Póliza -88-</v>
          </cell>
        </row>
        <row r="532">
          <cell r="A532" t="str">
            <v>1201-0034</v>
          </cell>
          <cell r="B532" t="str">
            <v>INCENTIVOS POR ISAN</v>
          </cell>
          <cell r="D532">
            <v>0</v>
          </cell>
          <cell r="E532" t="str">
            <v>Póliza -88-</v>
          </cell>
        </row>
        <row r="533">
          <cell r="A533" t="str">
            <v>1201-0035</v>
          </cell>
          <cell r="B533" t="str">
            <v>RECARGOS DE I.S.A.N.</v>
          </cell>
          <cell r="D533">
            <v>0</v>
          </cell>
          <cell r="E533" t="str">
            <v>Póliza -88-</v>
          </cell>
        </row>
        <row r="534">
          <cell r="A534" t="str">
            <v>1201-0036</v>
          </cell>
          <cell r="B534" t="str">
            <v>SANCIONES ISAN</v>
          </cell>
          <cell r="D534">
            <v>0</v>
          </cell>
          <cell r="E534" t="str">
            <v>Póliza -88-</v>
          </cell>
        </row>
        <row r="535">
          <cell r="A535" t="str">
            <v>1201-0037</v>
          </cell>
          <cell r="B535" t="str">
            <v>I.S.A.N. PAGOS PROVISIONALES</v>
          </cell>
          <cell r="D535">
            <v>0</v>
          </cell>
          <cell r="E535" t="str">
            <v>Póliza -88-</v>
          </cell>
        </row>
        <row r="536">
          <cell r="A536" t="str">
            <v>1201-0038</v>
          </cell>
          <cell r="B536" t="str">
            <v>ACTUALIZACION DE I.S.A.N.</v>
          </cell>
          <cell r="D536">
            <v>0</v>
          </cell>
          <cell r="E536" t="str">
            <v>Póliza -88-</v>
          </cell>
        </row>
        <row r="537">
          <cell r="A537" t="str">
            <v>1201-0039</v>
          </cell>
          <cell r="B537" t="str">
            <v>DEVOLUCION IMP. SOBRE AUTOMOVILES NUEVOS</v>
          </cell>
          <cell r="D537">
            <v>0</v>
          </cell>
          <cell r="E537" t="str">
            <v>Póliza -88-</v>
          </cell>
        </row>
        <row r="538">
          <cell r="A538" t="str">
            <v>1201-0040</v>
          </cell>
          <cell r="B538" t="str">
            <v>ACT.E INT'S.POR DEV.IMP.S/AUTOMOV.NVOS.</v>
          </cell>
          <cell r="D538">
            <v>0</v>
          </cell>
          <cell r="E538" t="str">
            <v>Póliza -88-</v>
          </cell>
        </row>
        <row r="539">
          <cell r="A539" t="str">
            <v>1201-0041</v>
          </cell>
          <cell r="B539" t="str">
            <v>IMPUESTO S/TENENCIA O USO DE VEHICULOS</v>
          </cell>
          <cell r="D539">
            <v>11825449.18</v>
          </cell>
          <cell r="E539" t="str">
            <v>Póliza -88-</v>
          </cell>
        </row>
        <row r="540">
          <cell r="A540" t="str">
            <v>1201-0042</v>
          </cell>
          <cell r="B540" t="str">
            <v>IMPUESTO S/TENENCIA, MOTOCICLETAS</v>
          </cell>
          <cell r="D540">
            <v>56493.25</v>
          </cell>
          <cell r="E540" t="str">
            <v>Póliza -88-</v>
          </cell>
        </row>
        <row r="541">
          <cell r="A541" t="str">
            <v>1201-0043</v>
          </cell>
          <cell r="B541" t="str">
            <v>RECARGOS Y ACT DE IMP S/TENENCIA DE VEH</v>
          </cell>
          <cell r="D541">
            <v>125308.84</v>
          </cell>
          <cell r="E541" t="str">
            <v>Póliza -88-</v>
          </cell>
        </row>
        <row r="542">
          <cell r="A542" t="str">
            <v>1201-0044</v>
          </cell>
          <cell r="B542" t="str">
            <v>RECARGOS Y ACT DE IMP S/TEN DE MOTOS</v>
          </cell>
          <cell r="D542">
            <v>1382</v>
          </cell>
          <cell r="E542" t="str">
            <v>Póliza -88-</v>
          </cell>
        </row>
        <row r="543">
          <cell r="A543" t="str">
            <v>1201-0045</v>
          </cell>
          <cell r="B543" t="str">
            <v>DEVOLUCION IMPUESTOS SOBRE TENENCIA</v>
          </cell>
          <cell r="D543">
            <v>0</v>
          </cell>
          <cell r="E543" t="str">
            <v>Póliza -88-</v>
          </cell>
        </row>
        <row r="544">
          <cell r="A544" t="str">
            <v>1201-0046</v>
          </cell>
          <cell r="B544" t="str">
            <v>ACT.E INTS.POR DEV.IMP.S/TENENCIA</v>
          </cell>
          <cell r="D544">
            <v>0</v>
          </cell>
          <cell r="E544" t="str">
            <v>Póliza -88-</v>
          </cell>
        </row>
        <row r="545">
          <cell r="A545" t="str">
            <v>1201-0047</v>
          </cell>
          <cell r="B545" t="str">
            <v>ACREDITAMENTO DEL IMP.S/TENENCIA AR.15-D</v>
          </cell>
          <cell r="D545">
            <v>0</v>
          </cell>
          <cell r="E545" t="str">
            <v>Póliza -88-</v>
          </cell>
        </row>
        <row r="546">
          <cell r="A546" t="str">
            <v>1201-0048</v>
          </cell>
          <cell r="B546" t="str">
            <v>GASTOS DE EJECUCION ISAN</v>
          </cell>
          <cell r="D546">
            <v>0</v>
          </cell>
          <cell r="E546" t="str">
            <v>Póliza -88-</v>
          </cell>
        </row>
        <row r="547">
          <cell r="A547" t="str">
            <v>1201-0049</v>
          </cell>
          <cell r="B547" t="str">
            <v>GASTOS DE EJECUCION IMP. SOBRE TENENCIA</v>
          </cell>
          <cell r="D547">
            <v>342</v>
          </cell>
          <cell r="E547" t="str">
            <v>Póliza -88-</v>
          </cell>
        </row>
        <row r="548">
          <cell r="A548" t="str">
            <v>1201-0050</v>
          </cell>
          <cell r="B548" t="str">
            <v>MULTAS IMP S/TENENCIA CTRL.DE OBLIG 100%</v>
          </cell>
          <cell r="D548">
            <v>3654</v>
          </cell>
          <cell r="E548" t="str">
            <v>Póliza -88-</v>
          </cell>
        </row>
        <row r="549">
          <cell r="A549" t="str">
            <v>1201-0051</v>
          </cell>
          <cell r="B549" t="str">
            <v>HONORARIOS EJEC.POR CONTROL VEHICULAR</v>
          </cell>
          <cell r="D549">
            <v>210</v>
          </cell>
          <cell r="E549" t="str">
            <v>Póliza -88-</v>
          </cell>
        </row>
        <row r="550">
          <cell r="A550" t="str">
            <v>1201-0052</v>
          </cell>
          <cell r="B550" t="str">
            <v>HONORARIOS EJEC. ISAN</v>
          </cell>
          <cell r="D550">
            <v>0</v>
          </cell>
          <cell r="E550" t="str">
            <v>Póliza -88-</v>
          </cell>
        </row>
        <row r="551">
          <cell r="A551" t="str">
            <v>1201-0053</v>
          </cell>
          <cell r="B551" t="str">
            <v>90% INFRACC. TRANSITO AREA METROPOLITANA</v>
          </cell>
          <cell r="D551">
            <v>827319.59</v>
          </cell>
          <cell r="E551" t="str">
            <v>Póliza -88-</v>
          </cell>
        </row>
        <row r="553">
          <cell r="C553">
            <v>13731614.899999999</v>
          </cell>
          <cell r="D553">
            <v>13731614.899999999</v>
          </cell>
        </row>
        <row r="555">
          <cell r="A555" t="str">
            <v>RECLASIFICACION DE LOS INGRESOS EN ADMON.</v>
          </cell>
        </row>
        <row r="557">
          <cell r="D557" t="str">
            <v>Póliza -88-</v>
          </cell>
        </row>
        <row r="559">
          <cell r="A559" t="str">
            <v>de Cuenta</v>
          </cell>
          <cell r="C559" t="str">
            <v>Cargo</v>
          </cell>
          <cell r="D559" t="str">
            <v>Crédito</v>
          </cell>
        </row>
        <row r="560">
          <cell r="A560" t="str">
            <v>1201-0001</v>
          </cell>
          <cell r="B560" t="str">
            <v>DERECHOS DE CONTROL VEHICULAR PTE. AÑO</v>
          </cell>
          <cell r="C560">
            <v>7176622</v>
          </cell>
          <cell r="E560" t="str">
            <v>Póliza -89-</v>
          </cell>
        </row>
        <row r="561">
          <cell r="A561" t="str">
            <v>1201-0002</v>
          </cell>
          <cell r="B561" t="str">
            <v>DERECHOS DE CONTROL VEHICULAR REZAGOS</v>
          </cell>
          <cell r="C561">
            <v>485759.17</v>
          </cell>
          <cell r="E561" t="str">
            <v>Póliza -89-</v>
          </cell>
        </row>
        <row r="562">
          <cell r="A562" t="str">
            <v>1201-0003</v>
          </cell>
          <cell r="B562" t="str">
            <v>DEV. CONTROL VEHICULAR</v>
          </cell>
          <cell r="C562">
            <v>0</v>
          </cell>
          <cell r="E562" t="str">
            <v>Póliza -89-</v>
          </cell>
        </row>
        <row r="563">
          <cell r="A563" t="str">
            <v>1201-0004</v>
          </cell>
          <cell r="B563" t="str">
            <v>SUBSIDIO 10% Y 5%</v>
          </cell>
          <cell r="D563">
            <v>225565</v>
          </cell>
          <cell r="E563" t="str">
            <v>Póliza -89-</v>
          </cell>
        </row>
        <row r="564">
          <cell r="A564" t="str">
            <v>1201-0005</v>
          </cell>
          <cell r="B564" t="str">
            <v>SUBSIDIO ANTIGÜEDAD 5 AÑOS</v>
          </cell>
          <cell r="D564">
            <v>1698990</v>
          </cell>
          <cell r="E564" t="str">
            <v>Póliza -89-</v>
          </cell>
        </row>
        <row r="565">
          <cell r="A565" t="str">
            <v>1201-0006</v>
          </cell>
          <cell r="B565" t="str">
            <v>SUBSIDIO ANTIGÜEDAD 10 AÑOS</v>
          </cell>
          <cell r="D565">
            <v>283200</v>
          </cell>
          <cell r="E565" t="str">
            <v>Póliza -89-</v>
          </cell>
        </row>
        <row r="566">
          <cell r="A566" t="str">
            <v>1201-0007</v>
          </cell>
          <cell r="B566" t="str">
            <v>SUBSIDIO DERECHOS CONTROL VEHICULAR</v>
          </cell>
          <cell r="C566">
            <v>0</v>
          </cell>
          <cell r="E566" t="str">
            <v>Póliza -89-</v>
          </cell>
        </row>
        <row r="567">
          <cell r="A567" t="str">
            <v>1201-0008</v>
          </cell>
          <cell r="B567" t="str">
            <v>SUB MAT.DE CONT.VEH.A PERS.MAYORES 65 AÑOS</v>
          </cell>
          <cell r="D567">
            <v>15695</v>
          </cell>
          <cell r="E567" t="str">
            <v>Póliza -89-</v>
          </cell>
        </row>
        <row r="568">
          <cell r="A568" t="str">
            <v>1201-0009</v>
          </cell>
          <cell r="B568" t="str">
            <v>EXP.DE CERTIFICADOS DE CONTROL VEHICULAR</v>
          </cell>
          <cell r="C568">
            <v>2961</v>
          </cell>
          <cell r="E568" t="str">
            <v>Póliza -89-</v>
          </cell>
        </row>
        <row r="569">
          <cell r="A569" t="str">
            <v>1201-0010</v>
          </cell>
          <cell r="B569" t="str">
            <v>EXP.DE CERT.DE CTRL.VEH.OTROS ESTADOS</v>
          </cell>
          <cell r="C569">
            <v>6615</v>
          </cell>
          <cell r="E569" t="str">
            <v>Póliza -89-</v>
          </cell>
        </row>
        <row r="570">
          <cell r="A570" t="str">
            <v>1201-0011</v>
          </cell>
          <cell r="B570" t="str">
            <v>EXP.DE CERT.DE DOC.DE CTRL.VEHICULAR</v>
          </cell>
          <cell r="C570">
            <v>141</v>
          </cell>
          <cell r="E570" t="str">
            <v>Póliza -89-</v>
          </cell>
        </row>
        <row r="571">
          <cell r="A571" t="str">
            <v>1201-0012</v>
          </cell>
          <cell r="B571" t="str">
            <v>PLACAS DE CIRCULACION VEHICULAR</v>
          </cell>
          <cell r="C571">
            <v>556623</v>
          </cell>
          <cell r="E571" t="str">
            <v>Póliza -89-</v>
          </cell>
        </row>
        <row r="572">
          <cell r="A572" t="str">
            <v>1201-0013</v>
          </cell>
          <cell r="B572" t="str">
            <v>LICENCIAS DE MANEJAR</v>
          </cell>
          <cell r="C572">
            <v>529820</v>
          </cell>
          <cell r="E572" t="str">
            <v>Póliza -89-</v>
          </cell>
        </row>
        <row r="573">
          <cell r="A573" t="str">
            <v>1201-0014</v>
          </cell>
          <cell r="B573" t="str">
            <v>EXP.DE CERT.DE LICENCIAS DE CONDUCIR</v>
          </cell>
          <cell r="C573">
            <v>0</v>
          </cell>
          <cell r="E573" t="str">
            <v>Póliza -89-</v>
          </cell>
        </row>
        <row r="574">
          <cell r="A574" t="str">
            <v>1201-0015</v>
          </cell>
          <cell r="B574" t="str">
            <v>DUPLICADOS DE LICENCIAS</v>
          </cell>
          <cell r="C574">
            <v>5664</v>
          </cell>
          <cell r="E574" t="str">
            <v>Póliza -89-</v>
          </cell>
        </row>
        <row r="575">
          <cell r="A575" t="str">
            <v>1201-0016</v>
          </cell>
          <cell r="B575" t="str">
            <v>DUPLICADOS DE TARJETAS DE CIRCULACION</v>
          </cell>
          <cell r="C575">
            <v>2444</v>
          </cell>
          <cell r="E575" t="str">
            <v>Póliza -89-</v>
          </cell>
        </row>
        <row r="576">
          <cell r="A576" t="str">
            <v>1201-0017</v>
          </cell>
          <cell r="B576" t="str">
            <v>BAJAS DE VEHICULOS DE MOTOR</v>
          </cell>
          <cell r="C576">
            <v>29610</v>
          </cell>
          <cell r="E576" t="str">
            <v>Póliza -89-</v>
          </cell>
        </row>
        <row r="577">
          <cell r="A577" t="str">
            <v>1201-0018</v>
          </cell>
          <cell r="B577" t="str">
            <v>SUBSIDIO LAMINAS CONTROL VEHICULAR</v>
          </cell>
          <cell r="C577">
            <v>0</v>
          </cell>
          <cell r="E577" t="str">
            <v>Póliza -89-</v>
          </cell>
        </row>
        <row r="578">
          <cell r="A578" t="str">
            <v>1201-0019</v>
          </cell>
          <cell r="B578" t="str">
            <v>SUBSIDIOS LICENCIAS DE MANEJO</v>
          </cell>
          <cell r="C578">
            <v>0</v>
          </cell>
          <cell r="E578" t="str">
            <v>Póliza -89-</v>
          </cell>
        </row>
        <row r="579">
          <cell r="A579" t="str">
            <v>1201-0020</v>
          </cell>
          <cell r="B579" t="str">
            <v>MULTAS DE CONTROL VEHICULAR</v>
          </cell>
          <cell r="C579">
            <v>4716</v>
          </cell>
          <cell r="E579" t="str">
            <v>Póliza -89-</v>
          </cell>
        </row>
        <row r="580">
          <cell r="A580" t="str">
            <v>1201-0021</v>
          </cell>
          <cell r="B580" t="str">
            <v>INTERESES POR CONVENIO CONTROL VEHICULAR</v>
          </cell>
          <cell r="C580">
            <v>21941.75</v>
          </cell>
          <cell r="E580" t="str">
            <v>Póliza -89-</v>
          </cell>
        </row>
        <row r="581">
          <cell r="A581" t="str">
            <v>1201-0022</v>
          </cell>
          <cell r="B581" t="str">
            <v>SANCIONES POR CANJE DE PLACAS EXTEMP.</v>
          </cell>
          <cell r="C581">
            <v>31128</v>
          </cell>
          <cell r="E581" t="str">
            <v>Póliza -89-</v>
          </cell>
        </row>
        <row r="582">
          <cell r="A582" t="str">
            <v>1201-0023</v>
          </cell>
          <cell r="B582" t="str">
            <v>SAN.DE DER.DE CONTROL VEH.PTE.AÑO</v>
          </cell>
          <cell r="C582">
            <v>0</v>
          </cell>
          <cell r="E582" t="str">
            <v>Póliza -89-</v>
          </cell>
        </row>
        <row r="583">
          <cell r="A583" t="str">
            <v>1201-0024</v>
          </cell>
          <cell r="B583" t="str">
            <v>SAN.DE DER.CONTROL VEH. REZAGO</v>
          </cell>
          <cell r="C583">
            <v>115406.9</v>
          </cell>
          <cell r="E583" t="str">
            <v>Póliza -89-</v>
          </cell>
        </row>
        <row r="584">
          <cell r="A584" t="str">
            <v>1201-0025</v>
          </cell>
          <cell r="B584" t="str">
            <v>10% INFRACC.DE TRANSITO AREA MET.</v>
          </cell>
          <cell r="C584">
            <v>52023.94</v>
          </cell>
          <cell r="E584" t="str">
            <v>Póliza -89-</v>
          </cell>
        </row>
        <row r="585">
          <cell r="A585" t="str">
            <v>1201-0026</v>
          </cell>
          <cell r="B585" t="str">
            <v>IMP.SOBRE TRANS.DE PROP.DE VEH.AUT.USADO</v>
          </cell>
          <cell r="C585">
            <v>973562.4</v>
          </cell>
          <cell r="E585" t="str">
            <v>Póliza -89-</v>
          </cell>
        </row>
        <row r="586">
          <cell r="A586" t="str">
            <v>1201-0027</v>
          </cell>
          <cell r="B586" t="str">
            <v>IMP.DE TRANSM.POR REQUERIMIENTO</v>
          </cell>
          <cell r="C586">
            <v>0</v>
          </cell>
          <cell r="E586" t="str">
            <v>Póliza -89-</v>
          </cell>
        </row>
        <row r="587">
          <cell r="A587" t="str">
            <v>1201-0028</v>
          </cell>
          <cell r="B587" t="str">
            <v>ACT.E INTS.POR DEV.IMP.S/TRANS.VEH.USADO</v>
          </cell>
          <cell r="C587">
            <v>0</v>
          </cell>
          <cell r="E587" t="str">
            <v>Póliza -89-</v>
          </cell>
        </row>
        <row r="588">
          <cell r="A588" t="str">
            <v>1201-0029</v>
          </cell>
          <cell r="B588" t="str">
            <v>DEV.IMP.S/TRANS.PROP.VEH.USADOS</v>
          </cell>
          <cell r="C588">
            <v>0</v>
          </cell>
          <cell r="E588" t="str">
            <v>Póliza -89-</v>
          </cell>
        </row>
        <row r="589">
          <cell r="A589" t="str">
            <v>1201-0030</v>
          </cell>
          <cell r="B589" t="str">
            <v>MULTA IMP. P/LA AGENCIA EST.DE TRANSP.</v>
          </cell>
          <cell r="C589">
            <v>32523</v>
          </cell>
          <cell r="E589" t="str">
            <v>Póliza -89-</v>
          </cell>
        </row>
        <row r="590">
          <cell r="A590" t="str">
            <v>1201-0031</v>
          </cell>
          <cell r="B590" t="str">
            <v>MULTAS DEL IMP.DE TRANSMISION</v>
          </cell>
          <cell r="C590">
            <v>0</v>
          </cell>
          <cell r="E590" t="str">
            <v>Póliza -89-</v>
          </cell>
        </row>
        <row r="591">
          <cell r="A591" t="str">
            <v>1201-0032</v>
          </cell>
          <cell r="B591" t="str">
            <v>RECARGOS DE IMP.DE TRANSMISION</v>
          </cell>
          <cell r="C591">
            <v>0</v>
          </cell>
          <cell r="E591" t="str">
            <v>Póliza -89-</v>
          </cell>
        </row>
        <row r="592">
          <cell r="A592" t="str">
            <v>1201-0033</v>
          </cell>
          <cell r="B592" t="str">
            <v>GASTOS DE EJEC.TRANS.VEH.MOTOR</v>
          </cell>
          <cell r="C592">
            <v>0</v>
          </cell>
          <cell r="E592" t="str">
            <v>Póliza -89-</v>
          </cell>
        </row>
        <row r="593">
          <cell r="A593" t="str">
            <v>1201-0034</v>
          </cell>
          <cell r="B593" t="str">
            <v>INCENTIVOS POR ISAN</v>
          </cell>
          <cell r="C593">
            <v>0</v>
          </cell>
          <cell r="E593" t="str">
            <v>Póliza -89-</v>
          </cell>
        </row>
        <row r="594">
          <cell r="A594" t="str">
            <v>1201-0035</v>
          </cell>
          <cell r="B594" t="str">
            <v>RECARGOS DE I.S.A.N.</v>
          </cell>
          <cell r="C594">
            <v>0</v>
          </cell>
          <cell r="E594" t="str">
            <v>Póliza -89-</v>
          </cell>
        </row>
        <row r="595">
          <cell r="A595" t="str">
            <v>1201-0036</v>
          </cell>
          <cell r="B595" t="str">
            <v>SANCIONES ISAN</v>
          </cell>
          <cell r="C595">
            <v>0</v>
          </cell>
          <cell r="E595" t="str">
            <v>Póliza -89-</v>
          </cell>
        </row>
        <row r="596">
          <cell r="A596" t="str">
            <v>1201-0037</v>
          </cell>
          <cell r="B596" t="str">
            <v>I.S.A.N. PAGOS PROVISIONALES</v>
          </cell>
          <cell r="C596">
            <v>0</v>
          </cell>
          <cell r="E596" t="str">
            <v>Póliza -89-</v>
          </cell>
        </row>
        <row r="597">
          <cell r="A597" t="str">
            <v>1201-0038</v>
          </cell>
          <cell r="B597" t="str">
            <v>ACTUALIZACION DE I.S.A.N.</v>
          </cell>
          <cell r="C597">
            <v>0</v>
          </cell>
          <cell r="E597" t="str">
            <v>Póliza -89-</v>
          </cell>
        </row>
        <row r="598">
          <cell r="A598" t="str">
            <v>1201-0039</v>
          </cell>
          <cell r="B598" t="str">
            <v>DEVOLUCION IMP. SOBRE AUTOMOVILES NUEVOS</v>
          </cell>
          <cell r="C598">
            <v>0</v>
          </cell>
          <cell r="E598" t="str">
            <v>Póliza -89-</v>
          </cell>
        </row>
        <row r="599">
          <cell r="A599" t="str">
            <v>1201-0040</v>
          </cell>
          <cell r="B599" t="str">
            <v>ACT.E INT'S.POR DEV.IMP.S/AUTOMOV.NVOS.</v>
          </cell>
          <cell r="C599">
            <v>0</v>
          </cell>
          <cell r="E599" t="str">
            <v>Póliza -89-</v>
          </cell>
        </row>
        <row r="600">
          <cell r="A600" t="str">
            <v>1201-0041</v>
          </cell>
          <cell r="B600" t="str">
            <v>IMPUESTO S/TENENCIA O USO DE VEHICULOS</v>
          </cell>
          <cell r="C600">
            <v>8060300.2800000003</v>
          </cell>
          <cell r="E600" t="str">
            <v>Póliza -89-</v>
          </cell>
        </row>
        <row r="601">
          <cell r="A601" t="str">
            <v>1201-0042</v>
          </cell>
          <cell r="B601" t="str">
            <v>IMPUESTO S/TENENCIA, MOTOCICLETAS</v>
          </cell>
          <cell r="C601">
            <v>78015</v>
          </cell>
          <cell r="E601" t="str">
            <v>Póliza -89-</v>
          </cell>
        </row>
        <row r="602">
          <cell r="A602" t="str">
            <v>1201-0043</v>
          </cell>
          <cell r="B602" t="str">
            <v>RECARGOS Y ACT DE IMP S/TENENCIA DE VEH</v>
          </cell>
          <cell r="C602">
            <v>123595.88</v>
          </cell>
          <cell r="E602" t="str">
            <v>Póliza -89-</v>
          </cell>
        </row>
        <row r="603">
          <cell r="A603" t="str">
            <v>1201-0044</v>
          </cell>
          <cell r="B603" t="str">
            <v>RECARGOS Y ACT DE IMP S/TEN DE MOTOS</v>
          </cell>
          <cell r="C603">
            <v>4998</v>
          </cell>
          <cell r="E603" t="str">
            <v>Póliza -89-</v>
          </cell>
        </row>
        <row r="604">
          <cell r="A604" t="str">
            <v>1201-0045</v>
          </cell>
          <cell r="B604" t="str">
            <v>DEVOLUCION IMPUESTOS SOBRE TENENCIA</v>
          </cell>
          <cell r="C604">
            <v>0</v>
          </cell>
          <cell r="E604" t="str">
            <v>Póliza -89-</v>
          </cell>
        </row>
        <row r="605">
          <cell r="A605" t="str">
            <v>1201-0046</v>
          </cell>
          <cell r="B605" t="str">
            <v>ACT.E INTS.POR DEV.IMP.S/TENENCIA</v>
          </cell>
          <cell r="C605">
            <v>0</v>
          </cell>
          <cell r="E605" t="str">
            <v>Póliza -89-</v>
          </cell>
        </row>
        <row r="606">
          <cell r="A606" t="str">
            <v>1201-0047</v>
          </cell>
          <cell r="B606" t="str">
            <v>ACREDITAMENTO DEL IMP.S/TENENCIA AR.15-D</v>
          </cell>
          <cell r="C606">
            <v>0</v>
          </cell>
          <cell r="E606" t="str">
            <v>Póliza -89-</v>
          </cell>
        </row>
        <row r="607">
          <cell r="A607" t="str">
            <v>1201-0048</v>
          </cell>
          <cell r="B607" t="str">
            <v>GASTOS DE EJECUCION ISAN</v>
          </cell>
          <cell r="C607">
            <v>0</v>
          </cell>
          <cell r="E607" t="str">
            <v>Póliza -89-</v>
          </cell>
        </row>
        <row r="608">
          <cell r="A608" t="str">
            <v>1201-0049</v>
          </cell>
          <cell r="B608" t="str">
            <v>GASTOS DE EJECUCION IMP. SOBRE TENENCIA</v>
          </cell>
          <cell r="C608">
            <v>90</v>
          </cell>
          <cell r="E608" t="str">
            <v>Póliza -89-</v>
          </cell>
        </row>
        <row r="609">
          <cell r="A609" t="str">
            <v>1201-0050</v>
          </cell>
          <cell r="B609" t="str">
            <v>MULTAS IMP S/TENENCIA CTRL.DE OBLIG 100%</v>
          </cell>
          <cell r="C609">
            <v>3654</v>
          </cell>
          <cell r="E609" t="str">
            <v>Póliza -89-</v>
          </cell>
        </row>
        <row r="610">
          <cell r="A610" t="str">
            <v>1201-0051</v>
          </cell>
          <cell r="B610" t="str">
            <v>HONORARIOS EJEC.POR CONTROL VEHICULAR</v>
          </cell>
          <cell r="C610">
            <v>240</v>
          </cell>
          <cell r="E610" t="str">
            <v>Póliza -89-</v>
          </cell>
        </row>
        <row r="611">
          <cell r="A611" t="str">
            <v>1201-0052</v>
          </cell>
          <cell r="B611" t="str">
            <v>HONORARIOS EJEC. ISAN</v>
          </cell>
          <cell r="C611">
            <v>0</v>
          </cell>
          <cell r="E611" t="str">
            <v>Póliza -89-</v>
          </cell>
        </row>
        <row r="612">
          <cell r="A612" t="str">
            <v>1201-0053</v>
          </cell>
          <cell r="B612" t="str">
            <v>90% INFRACC. TRANSITO AREA METROPOLITANA</v>
          </cell>
          <cell r="C612">
            <v>468249.1</v>
          </cell>
          <cell r="E612" t="str">
            <v>Póliza -89-</v>
          </cell>
        </row>
        <row r="613">
          <cell r="A613" t="str">
            <v>4101-0001</v>
          </cell>
          <cell r="B613" t="str">
            <v>DERECHOS DE CONTROL VEHICULAR PTE. AÑO</v>
          </cell>
          <cell r="D613">
            <v>7176622</v>
          </cell>
          <cell r="E613" t="str">
            <v>Póliza -89-</v>
          </cell>
        </row>
        <row r="614">
          <cell r="A614" t="str">
            <v>4101-0002</v>
          </cell>
          <cell r="B614" t="str">
            <v>DERECHOS DE CONTROL VEHICULAR REZAGOS</v>
          </cell>
          <cell r="D614">
            <v>485759.17</v>
          </cell>
          <cell r="E614" t="str">
            <v>Póliza -89-</v>
          </cell>
        </row>
        <row r="615">
          <cell r="A615" t="str">
            <v>4101-0003</v>
          </cell>
          <cell r="B615" t="str">
            <v>DEV. CONTROL VEHICULAR</v>
          </cell>
          <cell r="D615">
            <v>0</v>
          </cell>
          <cell r="E615" t="str">
            <v>Póliza -89-</v>
          </cell>
        </row>
        <row r="616">
          <cell r="A616" t="str">
            <v>4101-0004</v>
          </cell>
          <cell r="B616" t="str">
            <v>SUBSIDIO 10% Y 5%</v>
          </cell>
          <cell r="C616">
            <v>225565</v>
          </cell>
          <cell r="E616" t="str">
            <v>Póliza -89-</v>
          </cell>
        </row>
        <row r="617">
          <cell r="A617" t="str">
            <v>4101-0005</v>
          </cell>
          <cell r="B617" t="str">
            <v>SUBSIDIO ANTIGÜEDAD 5 AÑOS</v>
          </cell>
          <cell r="C617">
            <v>1698990</v>
          </cell>
          <cell r="E617" t="str">
            <v>Póliza -89-</v>
          </cell>
        </row>
        <row r="618">
          <cell r="A618" t="str">
            <v>4101-0006</v>
          </cell>
          <cell r="B618" t="str">
            <v>SUBSIDIO ANTIGÜEDAD 10 AÑOS</v>
          </cell>
          <cell r="C618">
            <v>283200</v>
          </cell>
          <cell r="E618" t="str">
            <v>Póliza -89-</v>
          </cell>
        </row>
        <row r="619">
          <cell r="A619" t="str">
            <v>4101-0007</v>
          </cell>
          <cell r="B619" t="str">
            <v>SUBSIDIO DERECHOS CONTROL VEHICULAR</v>
          </cell>
          <cell r="D619">
            <v>0</v>
          </cell>
          <cell r="E619" t="str">
            <v>Póliza -89-</v>
          </cell>
        </row>
        <row r="620">
          <cell r="A620" t="str">
            <v>4101-0008</v>
          </cell>
          <cell r="B620" t="str">
            <v>SUB MAT.DE CONT.VEH.A PERS.MAYORES 65 AÑOS</v>
          </cell>
          <cell r="C620">
            <v>15695</v>
          </cell>
          <cell r="E620" t="str">
            <v>Póliza -89-</v>
          </cell>
        </row>
        <row r="621">
          <cell r="A621" t="str">
            <v>4101-0009</v>
          </cell>
          <cell r="B621" t="str">
            <v>EXP.DE CERTIFICADOS DE CONTROL VEHICULAR</v>
          </cell>
          <cell r="D621">
            <v>2961</v>
          </cell>
          <cell r="E621" t="str">
            <v>Póliza -89-</v>
          </cell>
        </row>
        <row r="622">
          <cell r="A622" t="str">
            <v>4101-0010</v>
          </cell>
          <cell r="B622" t="str">
            <v>EXP.DE CERT.DE CTRL.VEH.OTROS ESTADOS</v>
          </cell>
          <cell r="D622">
            <v>6615</v>
          </cell>
          <cell r="E622" t="str">
            <v>Póliza -89-</v>
          </cell>
        </row>
        <row r="623">
          <cell r="A623" t="str">
            <v>4101-0011</v>
          </cell>
          <cell r="B623" t="str">
            <v>EXP.DE CERT.DE DOC.DE CTRL.VEHICULAR</v>
          </cell>
          <cell r="D623">
            <v>141</v>
          </cell>
          <cell r="E623" t="str">
            <v>Póliza -89-</v>
          </cell>
        </row>
        <row r="624">
          <cell r="A624" t="str">
            <v>4101-0012</v>
          </cell>
          <cell r="B624" t="str">
            <v>PLACAS DE CIRCULACION VEHICULAR</v>
          </cell>
          <cell r="D624">
            <v>556623</v>
          </cell>
          <cell r="E624" t="str">
            <v>Póliza -89-</v>
          </cell>
        </row>
        <row r="625">
          <cell r="A625" t="str">
            <v>4101-0013</v>
          </cell>
          <cell r="B625" t="str">
            <v>LICENCIAS DE MANEJAR</v>
          </cell>
          <cell r="D625">
            <v>529820</v>
          </cell>
          <cell r="E625" t="str">
            <v>Póliza -89-</v>
          </cell>
        </row>
        <row r="626">
          <cell r="A626" t="str">
            <v>4101-0014</v>
          </cell>
          <cell r="B626" t="str">
            <v>EXP.DE CERT.DE LICENCIAS DE CONDUCIR</v>
          </cell>
          <cell r="D626">
            <v>0</v>
          </cell>
          <cell r="E626" t="str">
            <v>Póliza -89-</v>
          </cell>
        </row>
        <row r="627">
          <cell r="A627" t="str">
            <v>4101-0015</v>
          </cell>
          <cell r="B627" t="str">
            <v>DUPLICADOS DE LICENCIAS</v>
          </cell>
          <cell r="D627">
            <v>5664</v>
          </cell>
          <cell r="E627" t="str">
            <v>Póliza -89-</v>
          </cell>
        </row>
        <row r="628">
          <cell r="A628" t="str">
            <v>4101-0016</v>
          </cell>
          <cell r="B628" t="str">
            <v>DUPLICADOS DE TARJETAS DE CIRCULACION</v>
          </cell>
          <cell r="D628">
            <v>2444</v>
          </cell>
          <cell r="E628" t="str">
            <v>Póliza -89-</v>
          </cell>
        </row>
        <row r="629">
          <cell r="A629" t="str">
            <v>4101-0017</v>
          </cell>
          <cell r="B629" t="str">
            <v>BAJAS DE VEHICULOS DE MOTOR</v>
          </cell>
          <cell r="D629">
            <v>29610</v>
          </cell>
          <cell r="E629" t="str">
            <v>Póliza -89-</v>
          </cell>
        </row>
        <row r="630">
          <cell r="A630" t="str">
            <v>4101-0018</v>
          </cell>
          <cell r="B630" t="str">
            <v>SUBSIDIO LAMINAS CONTROL VEHICULAR</v>
          </cell>
          <cell r="D630">
            <v>0</v>
          </cell>
          <cell r="E630" t="str">
            <v>Póliza -89-</v>
          </cell>
        </row>
        <row r="631">
          <cell r="A631" t="str">
            <v>4101-0019</v>
          </cell>
          <cell r="B631" t="str">
            <v>SUBSIDIOS LICENCIAS DE MANEJO</v>
          </cell>
          <cell r="D631">
            <v>0</v>
          </cell>
          <cell r="E631" t="str">
            <v>Póliza -89-</v>
          </cell>
        </row>
        <row r="632">
          <cell r="A632" t="str">
            <v>4101-0020</v>
          </cell>
          <cell r="B632" t="str">
            <v>MULTAS DE CONTROL VEHICULAR</v>
          </cell>
          <cell r="D632">
            <v>4716</v>
          </cell>
          <cell r="E632" t="str">
            <v>Póliza -89-</v>
          </cell>
        </row>
        <row r="633">
          <cell r="A633" t="str">
            <v>4101-0021</v>
          </cell>
          <cell r="B633" t="str">
            <v>INTERESES POR CONVENIO CONTROL VEHICULAR</v>
          </cell>
          <cell r="D633">
            <v>21941.75</v>
          </cell>
          <cell r="E633" t="str">
            <v>Póliza -89-</v>
          </cell>
        </row>
        <row r="634">
          <cell r="A634" t="str">
            <v>4101-0022</v>
          </cell>
          <cell r="B634" t="str">
            <v>SANCIONES POR CANJE DE PLACAS EXTEMP.</v>
          </cell>
          <cell r="D634">
            <v>31128</v>
          </cell>
          <cell r="E634" t="str">
            <v>Póliza -89-</v>
          </cell>
        </row>
        <row r="635">
          <cell r="A635" t="str">
            <v>4101-0023</v>
          </cell>
          <cell r="B635" t="str">
            <v>SAN.DE DER.DE CONTROL VEH.PTE.AÑO</v>
          </cell>
          <cell r="D635">
            <v>0</v>
          </cell>
          <cell r="E635" t="str">
            <v>Póliza -89-</v>
          </cell>
        </row>
        <row r="636">
          <cell r="A636" t="str">
            <v>4101-0024</v>
          </cell>
          <cell r="B636" t="str">
            <v>SAN.DE DER.CONTROL VEH. REZAGO</v>
          </cell>
          <cell r="D636">
            <v>115406.9</v>
          </cell>
          <cell r="E636" t="str">
            <v>Póliza -89-</v>
          </cell>
        </row>
        <row r="637">
          <cell r="A637" t="str">
            <v>4101-0025</v>
          </cell>
          <cell r="B637" t="str">
            <v>10% INFRACC.DE TRANSITO AREA MET.</v>
          </cell>
          <cell r="D637">
            <v>52023.94</v>
          </cell>
          <cell r="E637" t="str">
            <v>Póliza -89-</v>
          </cell>
        </row>
        <row r="638">
          <cell r="A638" t="str">
            <v>2102-1001</v>
          </cell>
          <cell r="B638" t="str">
            <v>IMP.SOBRE TRANS.DE PROP.DE VEH.AUT.USADO</v>
          </cell>
          <cell r="D638">
            <v>973562.4</v>
          </cell>
          <cell r="E638" t="str">
            <v>Póliza -89-</v>
          </cell>
        </row>
        <row r="639">
          <cell r="A639" t="str">
            <v>2102-1002</v>
          </cell>
          <cell r="B639" t="str">
            <v>IMP.DE TRANSM.POR REQUERIMIENTO</v>
          </cell>
          <cell r="D639">
            <v>0</v>
          </cell>
          <cell r="E639" t="str">
            <v>Póliza -89-</v>
          </cell>
        </row>
        <row r="640">
          <cell r="A640" t="str">
            <v>2102-1003</v>
          </cell>
          <cell r="B640" t="str">
            <v>ACT.E INTS.POR DEV.IMP.S/TRANS.VEH.USADO</v>
          </cell>
          <cell r="D640">
            <v>0</v>
          </cell>
          <cell r="E640" t="str">
            <v>Póliza -89-</v>
          </cell>
        </row>
        <row r="641">
          <cell r="A641" t="str">
            <v>2102-1004</v>
          </cell>
          <cell r="B641" t="str">
            <v>DEV.IMP.S/TRANS.PROP.VEH.USADOS</v>
          </cell>
          <cell r="D641">
            <v>0</v>
          </cell>
          <cell r="E641" t="str">
            <v>Póliza -89-</v>
          </cell>
        </row>
        <row r="642">
          <cell r="A642" t="str">
            <v>2102-1005</v>
          </cell>
          <cell r="B642" t="str">
            <v>MULTA IMP. P/LA AGENCIA EST.DE TRANSP.</v>
          </cell>
          <cell r="D642">
            <v>32523</v>
          </cell>
          <cell r="E642" t="str">
            <v>Póliza -89-</v>
          </cell>
        </row>
        <row r="643">
          <cell r="A643" t="str">
            <v>2102-1006</v>
          </cell>
          <cell r="B643" t="str">
            <v>MULTAS DEL IMP.DE TRANSMISION</v>
          </cell>
          <cell r="D643">
            <v>0</v>
          </cell>
          <cell r="E643" t="str">
            <v>Póliza -89-</v>
          </cell>
        </row>
        <row r="644">
          <cell r="A644" t="str">
            <v>2102-1007</v>
          </cell>
          <cell r="B644" t="str">
            <v>RECARGOS DE IMP.DE TRANSMISION</v>
          </cell>
          <cell r="D644">
            <v>0</v>
          </cell>
          <cell r="E644" t="str">
            <v>Póliza -89-</v>
          </cell>
        </row>
        <row r="645">
          <cell r="A645" t="str">
            <v>2102-1008</v>
          </cell>
          <cell r="B645" t="str">
            <v>GASTOS DE EJEC.TRANS.VEH.MOTOR</v>
          </cell>
          <cell r="D645">
            <v>0</v>
          </cell>
          <cell r="E645" t="str">
            <v>Póliza -89-</v>
          </cell>
        </row>
        <row r="646">
          <cell r="A646" t="str">
            <v>2102-1009</v>
          </cell>
          <cell r="B646" t="str">
            <v>INCENTIVOS POR ISAN</v>
          </cell>
          <cell r="D646">
            <v>0</v>
          </cell>
          <cell r="E646" t="str">
            <v>Póliza -89-</v>
          </cell>
        </row>
        <row r="647">
          <cell r="A647" t="str">
            <v>2102-1010</v>
          </cell>
          <cell r="B647" t="str">
            <v>RECARGOS DE I.S.A.N.</v>
          </cell>
          <cell r="D647">
            <v>0</v>
          </cell>
          <cell r="E647" t="str">
            <v>Póliza -89-</v>
          </cell>
        </row>
        <row r="648">
          <cell r="A648" t="str">
            <v>2102-1011</v>
          </cell>
          <cell r="B648" t="str">
            <v>SANCIONES ISAN</v>
          </cell>
          <cell r="D648">
            <v>0</v>
          </cell>
          <cell r="E648" t="str">
            <v>Póliza -89-</v>
          </cell>
        </row>
        <row r="649">
          <cell r="A649" t="str">
            <v>2102-1012</v>
          </cell>
          <cell r="B649" t="str">
            <v>I.S.A.N. PAGOS PROVISIONALES</v>
          </cell>
          <cell r="D649">
            <v>0</v>
          </cell>
          <cell r="E649" t="str">
            <v>Póliza -89-</v>
          </cell>
        </row>
        <row r="650">
          <cell r="A650" t="str">
            <v>2102-1013</v>
          </cell>
          <cell r="B650" t="str">
            <v>ACTUALIZACION DE I.S.A.N.</v>
          </cell>
          <cell r="D650">
            <v>0</v>
          </cell>
          <cell r="E650" t="str">
            <v>Póliza -89-</v>
          </cell>
        </row>
        <row r="651">
          <cell r="A651" t="str">
            <v>2102-1014</v>
          </cell>
          <cell r="B651" t="str">
            <v>DEVOLUCION IMP. SOBRE AUTOMOVILES NUEVOS</v>
          </cell>
          <cell r="D651">
            <v>0</v>
          </cell>
          <cell r="E651" t="str">
            <v>Póliza -89-</v>
          </cell>
        </row>
        <row r="652">
          <cell r="A652" t="str">
            <v>2102-1015</v>
          </cell>
          <cell r="B652" t="str">
            <v>ACT.E INT'S.POR DEV.IMP.S/AUTOMOV.NVOS.</v>
          </cell>
          <cell r="D652">
            <v>0</v>
          </cell>
          <cell r="E652" t="str">
            <v>Póliza -89-</v>
          </cell>
        </row>
        <row r="653">
          <cell r="A653" t="str">
            <v>2102-1016</v>
          </cell>
          <cell r="B653" t="str">
            <v>IMPUESTO S/TENENCIA O USO DE VEHICULOS</v>
          </cell>
          <cell r="D653">
            <v>8060300.2800000003</v>
          </cell>
          <cell r="E653" t="str">
            <v>Póliza -89-</v>
          </cell>
        </row>
        <row r="654">
          <cell r="A654" t="str">
            <v>2102-1017</v>
          </cell>
          <cell r="B654" t="str">
            <v>IMPUESTO S/TENENCIA, MOTOCICLETAS</v>
          </cell>
          <cell r="D654">
            <v>78015</v>
          </cell>
          <cell r="E654" t="str">
            <v>Póliza -89-</v>
          </cell>
        </row>
        <row r="655">
          <cell r="A655" t="str">
            <v>2102-1018</v>
          </cell>
          <cell r="B655" t="str">
            <v>RECARGOS Y ACT DE IMP S/TENENCIA DE VEH</v>
          </cell>
          <cell r="D655">
            <v>123595.88</v>
          </cell>
          <cell r="E655" t="str">
            <v>Póliza -89-</v>
          </cell>
        </row>
        <row r="656">
          <cell r="A656" t="str">
            <v>2102-1019</v>
          </cell>
          <cell r="B656" t="str">
            <v>RECARGOS Y ACT DE IMP S/TEN DE MOTOS</v>
          </cell>
          <cell r="D656">
            <v>4998</v>
          </cell>
          <cell r="E656" t="str">
            <v>Póliza -89-</v>
          </cell>
        </row>
        <row r="657">
          <cell r="A657" t="str">
            <v>2102-1020</v>
          </cell>
          <cell r="B657" t="str">
            <v>DEVOLUCION IMPUESTOS SOBRE TENENCIA</v>
          </cell>
          <cell r="D657">
            <v>0</v>
          </cell>
          <cell r="E657" t="str">
            <v>Póliza -89-</v>
          </cell>
        </row>
        <row r="658">
          <cell r="A658" t="str">
            <v>2102-1021</v>
          </cell>
          <cell r="B658" t="str">
            <v>ACT.E INTS.POR DEV.IMP.S/TENENCIA</v>
          </cell>
          <cell r="D658">
            <v>0</v>
          </cell>
          <cell r="E658" t="str">
            <v>Póliza -89-</v>
          </cell>
        </row>
        <row r="659">
          <cell r="A659" t="str">
            <v>2102-1022</v>
          </cell>
          <cell r="B659" t="str">
            <v>ACREDITAMENTO DEL IMP.S/TENENCIA AR.15-D</v>
          </cell>
          <cell r="D659">
            <v>0</v>
          </cell>
          <cell r="E659" t="str">
            <v>Póliza -89-</v>
          </cell>
        </row>
        <row r="660">
          <cell r="A660" t="str">
            <v>2102-1023</v>
          </cell>
          <cell r="B660" t="str">
            <v>GASTOS DE EJECUCION ISAN</v>
          </cell>
          <cell r="D660">
            <v>0</v>
          </cell>
          <cell r="E660" t="str">
            <v>Póliza -89-</v>
          </cell>
        </row>
        <row r="661">
          <cell r="A661" t="str">
            <v>2102-1024</v>
          </cell>
          <cell r="B661" t="str">
            <v>GASTOS DE EJECUCION IMP. SOBRE TENENCIA</v>
          </cell>
          <cell r="D661">
            <v>90</v>
          </cell>
          <cell r="E661" t="str">
            <v>Póliza -89-</v>
          </cell>
        </row>
        <row r="662">
          <cell r="A662" t="str">
            <v>2102-1025</v>
          </cell>
          <cell r="B662" t="str">
            <v>MULTAS IMP S/TENENCIA CTRL.DE OBLIG 100%</v>
          </cell>
          <cell r="D662">
            <v>3654</v>
          </cell>
          <cell r="E662" t="str">
            <v>Póliza -89-</v>
          </cell>
        </row>
        <row r="663">
          <cell r="A663" t="str">
            <v>2102-1026</v>
          </cell>
          <cell r="B663" t="str">
            <v>HONORARIOS EJEC.POR CONTROL VEHICULAR</v>
          </cell>
          <cell r="D663">
            <v>240</v>
          </cell>
          <cell r="E663" t="str">
            <v>Póliza -89-</v>
          </cell>
        </row>
        <row r="664">
          <cell r="A664" t="str">
            <v>2102-1027</v>
          </cell>
          <cell r="B664" t="str">
            <v>HONORARIOS EJEC. ISAN</v>
          </cell>
          <cell r="D664">
            <v>0</v>
          </cell>
          <cell r="E664" t="str">
            <v>Póliza -89-</v>
          </cell>
        </row>
        <row r="665">
          <cell r="A665" t="str">
            <v>2102-1028</v>
          </cell>
          <cell r="B665" t="str">
            <v>90% INFRACC. TRANSITO AREA METROPOLITANA</v>
          </cell>
          <cell r="D665">
            <v>468249.1</v>
          </cell>
          <cell r="E665" t="str">
            <v>Póliza -89-</v>
          </cell>
        </row>
        <row r="667">
          <cell r="C667">
            <v>20990153.420000002</v>
          </cell>
          <cell r="D667">
            <v>20990153.420000002</v>
          </cell>
        </row>
        <row r="669">
          <cell r="A669" t="str">
            <v>REGISTRO DE LOS INGRESOS DEL DIA</v>
          </cell>
        </row>
        <row r="670">
          <cell r="D670" t="str">
            <v>Póliza -89-</v>
          </cell>
        </row>
        <row r="673">
          <cell r="B673" t="str">
            <v>Gobierno del Estado de Nuevo León</v>
          </cell>
        </row>
        <row r="674">
          <cell r="B674" t="str">
            <v>Secretaría de Finanzas y Tesorería General del Estado</v>
          </cell>
        </row>
        <row r="675">
          <cell r="B675" t="str">
            <v>Subsecretaría de Egresos</v>
          </cell>
        </row>
        <row r="676">
          <cell r="B676" t="str">
            <v>Dirección de Contabilidad y Cuenta Pública</v>
          </cell>
        </row>
        <row r="677">
          <cell r="B677" t="str">
            <v>Instituto de Control Vehicular</v>
          </cell>
        </row>
        <row r="678">
          <cell r="B678" t="str">
            <v>Recaudaciòn Diaria 7 Febrero 2006</v>
          </cell>
        </row>
        <row r="679">
          <cell r="A679" t="str">
            <v xml:space="preserve">Numero </v>
          </cell>
          <cell r="B679" t="str">
            <v>Concepto</v>
          </cell>
          <cell r="C679" t="str">
            <v>Recaudación Daria</v>
          </cell>
        </row>
        <row r="680">
          <cell r="A680" t="str">
            <v>de Cuenta</v>
          </cell>
          <cell r="C680" t="str">
            <v>Cargo</v>
          </cell>
          <cell r="D680" t="str">
            <v>Crédito</v>
          </cell>
        </row>
        <row r="682">
          <cell r="A682" t="str">
            <v>2102-1001</v>
          </cell>
          <cell r="B682" t="str">
            <v>IMP.SOBRE TRANS.DE PROP.DE VEH.AUT.USADO</v>
          </cell>
          <cell r="C682">
            <v>973562.4</v>
          </cell>
          <cell r="E682" t="str">
            <v>Póliza -90-</v>
          </cell>
        </row>
        <row r="683">
          <cell r="A683" t="str">
            <v>2102-1002</v>
          </cell>
          <cell r="B683" t="str">
            <v>IMP.DE TRANSM.POR REQUERIMIENTO</v>
          </cell>
          <cell r="C683">
            <v>0</v>
          </cell>
          <cell r="E683" t="str">
            <v>Póliza -90-</v>
          </cell>
        </row>
        <row r="684">
          <cell r="A684" t="str">
            <v>2102-1003</v>
          </cell>
          <cell r="B684" t="str">
            <v>ACT.E INTS.POR DEV.IMP.S/TRANS.VEH.USADO</v>
          </cell>
          <cell r="C684">
            <v>0</v>
          </cell>
          <cell r="E684" t="str">
            <v>Póliza -90-</v>
          </cell>
        </row>
        <row r="685">
          <cell r="A685" t="str">
            <v>2102-1004</v>
          </cell>
          <cell r="B685" t="str">
            <v>DEV.IMP.S/TRANS.PROP.VEH.USADOS</v>
          </cell>
          <cell r="C685">
            <v>0</v>
          </cell>
          <cell r="E685" t="str">
            <v>Póliza -90-</v>
          </cell>
        </row>
        <row r="686">
          <cell r="A686" t="str">
            <v>2102-1005</v>
          </cell>
          <cell r="B686" t="str">
            <v>MULTA IMP. P/LA AGENCIA EST.DE TRANSP.</v>
          </cell>
          <cell r="C686">
            <v>32523</v>
          </cell>
          <cell r="E686" t="str">
            <v>Póliza -90-</v>
          </cell>
        </row>
        <row r="687">
          <cell r="A687" t="str">
            <v>2102-1006</v>
          </cell>
          <cell r="B687" t="str">
            <v>MULTAS DEL IMP.DE TRANSMISION</v>
          </cell>
          <cell r="C687">
            <v>0</v>
          </cell>
          <cell r="E687" t="str">
            <v>Póliza -90-</v>
          </cell>
        </row>
        <row r="688">
          <cell r="A688" t="str">
            <v>2102-1007</v>
          </cell>
          <cell r="B688" t="str">
            <v>RECARGOS DE IMP.DE TRANSMISION</v>
          </cell>
          <cell r="C688">
            <v>0</v>
          </cell>
          <cell r="E688" t="str">
            <v>Póliza -90-</v>
          </cell>
        </row>
        <row r="689">
          <cell r="A689" t="str">
            <v>2102-1008</v>
          </cell>
          <cell r="B689" t="str">
            <v>GASTOS DE EJEC.TRANS.VEH.MOTOR</v>
          </cell>
          <cell r="C689">
            <v>0</v>
          </cell>
          <cell r="E689" t="str">
            <v>Póliza -90-</v>
          </cell>
        </row>
        <row r="690">
          <cell r="A690" t="str">
            <v>2102-1009</v>
          </cell>
          <cell r="B690" t="str">
            <v>INCENTIVOS POR ISAN</v>
          </cell>
          <cell r="C690">
            <v>0</v>
          </cell>
          <cell r="E690" t="str">
            <v>Póliza -90-</v>
          </cell>
        </row>
        <row r="691">
          <cell r="A691" t="str">
            <v>2102-1010</v>
          </cell>
          <cell r="B691" t="str">
            <v>RECARGOS DE I.S.A.N.</v>
          </cell>
          <cell r="C691">
            <v>0</v>
          </cell>
          <cell r="E691" t="str">
            <v>Póliza -90-</v>
          </cell>
        </row>
        <row r="692">
          <cell r="A692" t="str">
            <v>2102-1011</v>
          </cell>
          <cell r="B692" t="str">
            <v>SANCIONES ISAN</v>
          </cell>
          <cell r="C692">
            <v>0</v>
          </cell>
          <cell r="E692" t="str">
            <v>Póliza -90-</v>
          </cell>
        </row>
        <row r="693">
          <cell r="A693" t="str">
            <v>2102-1012</v>
          </cell>
          <cell r="B693" t="str">
            <v>I.S.A.N. PAGOS PROVISIONALES</v>
          </cell>
          <cell r="C693">
            <v>0</v>
          </cell>
          <cell r="E693" t="str">
            <v>Póliza -90-</v>
          </cell>
        </row>
        <row r="694">
          <cell r="A694" t="str">
            <v>2102-1013</v>
          </cell>
          <cell r="B694" t="str">
            <v>ACTUALIZACION DE I.S.A.N.</v>
          </cell>
          <cell r="C694">
            <v>0</v>
          </cell>
          <cell r="E694" t="str">
            <v>Póliza -90-</v>
          </cell>
        </row>
        <row r="695">
          <cell r="A695" t="str">
            <v>2102-1014</v>
          </cell>
          <cell r="B695" t="str">
            <v>DEVOLUCION IMP. SOBRE AUTOMOVILES NUEVOS</v>
          </cell>
          <cell r="C695">
            <v>0</v>
          </cell>
          <cell r="E695" t="str">
            <v>Póliza -90-</v>
          </cell>
        </row>
        <row r="696">
          <cell r="A696" t="str">
            <v>2102-1015</v>
          </cell>
          <cell r="B696" t="str">
            <v>ACT.E INT'S.POR DEV.IMP.S/AUTOMOV.NVOS.</v>
          </cell>
          <cell r="C696">
            <v>0</v>
          </cell>
          <cell r="E696" t="str">
            <v>Póliza -90-</v>
          </cell>
        </row>
        <row r="697">
          <cell r="A697" t="str">
            <v>2102-1016</v>
          </cell>
          <cell r="B697" t="str">
            <v>IMPUESTO S/TENENCIA O USO DE VEHICULOS</v>
          </cell>
          <cell r="C697">
            <v>8060300.2800000003</v>
          </cell>
          <cell r="E697" t="str">
            <v>Póliza -90-</v>
          </cell>
        </row>
        <row r="698">
          <cell r="A698" t="str">
            <v>2102-1017</v>
          </cell>
          <cell r="B698" t="str">
            <v>IMPUESTO S/TENENCIA, MOTOCICLETAS</v>
          </cell>
          <cell r="C698">
            <v>78015</v>
          </cell>
          <cell r="E698" t="str">
            <v>Póliza -90-</v>
          </cell>
        </row>
        <row r="699">
          <cell r="A699" t="str">
            <v>2102-1018</v>
          </cell>
          <cell r="B699" t="str">
            <v>RECARGOS Y ACT DE IMP S/TENENCIA DE VEH</v>
          </cell>
          <cell r="C699">
            <v>123595.88</v>
          </cell>
          <cell r="E699" t="str">
            <v>Póliza -90-</v>
          </cell>
        </row>
        <row r="700">
          <cell r="A700" t="str">
            <v>2102-1019</v>
          </cell>
          <cell r="B700" t="str">
            <v>RECARGOS Y ACT DE IMP S/TEN DE MOTOS</v>
          </cell>
          <cell r="C700">
            <v>4998</v>
          </cell>
          <cell r="E700" t="str">
            <v>Póliza -90-</v>
          </cell>
        </row>
        <row r="701">
          <cell r="A701" t="str">
            <v>2102-1020</v>
          </cell>
          <cell r="B701" t="str">
            <v>DEVOLUCION IMPUESTOS SOBRE TENENCIA</v>
          </cell>
          <cell r="C701">
            <v>0</v>
          </cell>
          <cell r="E701" t="str">
            <v>Póliza -90-</v>
          </cell>
        </row>
        <row r="702">
          <cell r="A702" t="str">
            <v>2102-1021</v>
          </cell>
          <cell r="B702" t="str">
            <v>ACT.E INTS.POR DEV.IMP.S/TENENCIA</v>
          </cell>
          <cell r="C702">
            <v>0</v>
          </cell>
          <cell r="E702" t="str">
            <v>Póliza -90-</v>
          </cell>
        </row>
        <row r="703">
          <cell r="A703" t="str">
            <v>2102-1022</v>
          </cell>
          <cell r="B703" t="str">
            <v>ACREDITAMENTO DEL IMP.S/TENENCIA AR.15-D</v>
          </cell>
          <cell r="C703">
            <v>0</v>
          </cell>
          <cell r="E703" t="str">
            <v>Póliza -90-</v>
          </cell>
        </row>
        <row r="704">
          <cell r="A704" t="str">
            <v>2102-1023</v>
          </cell>
          <cell r="B704" t="str">
            <v>GASTOS DE EJECUCION ISAN</v>
          </cell>
          <cell r="C704">
            <v>0</v>
          </cell>
          <cell r="E704" t="str">
            <v>Póliza -90-</v>
          </cell>
        </row>
        <row r="705">
          <cell r="A705" t="str">
            <v>2102-1024</v>
          </cell>
          <cell r="B705" t="str">
            <v>GASTOS DE EJECUCION IMP. SOBRE TENENCIA</v>
          </cell>
          <cell r="C705">
            <v>90</v>
          </cell>
          <cell r="E705" t="str">
            <v>Póliza -90-</v>
          </cell>
        </row>
        <row r="706">
          <cell r="A706" t="str">
            <v>2102-1025</v>
          </cell>
          <cell r="B706" t="str">
            <v>MULTAS IMP S/TENENCIA CTRL.DE OBLIG 100%</v>
          </cell>
          <cell r="C706">
            <v>3654</v>
          </cell>
          <cell r="E706" t="str">
            <v>Póliza -90-</v>
          </cell>
        </row>
        <row r="707">
          <cell r="A707" t="str">
            <v>2102-1026</v>
          </cell>
          <cell r="B707" t="str">
            <v>HONORARIOS EJEC.POR CONTROL VEHICULAR</v>
          </cell>
          <cell r="C707">
            <v>240</v>
          </cell>
          <cell r="E707" t="str">
            <v>Póliza -90-</v>
          </cell>
        </row>
        <row r="708">
          <cell r="A708" t="str">
            <v>2102-1027</v>
          </cell>
          <cell r="B708" t="str">
            <v>HONORARIOS EJEC. ISAN</v>
          </cell>
          <cell r="C708">
            <v>0</v>
          </cell>
          <cell r="E708" t="str">
            <v>Póliza -90-</v>
          </cell>
        </row>
        <row r="709">
          <cell r="A709" t="str">
            <v>2102-1028</v>
          </cell>
          <cell r="B709" t="str">
            <v>90% INFRACC. TRANSITO AREA METROPOLITANA</v>
          </cell>
          <cell r="C709">
            <v>468249.1</v>
          </cell>
          <cell r="E709" t="str">
            <v>Póliza -90-</v>
          </cell>
        </row>
        <row r="710">
          <cell r="A710" t="str">
            <v>1201-0026</v>
          </cell>
          <cell r="B710" t="str">
            <v>IMP.SOBRE TRANS.DE PROP.DE VEH.AUT.USADO</v>
          </cell>
          <cell r="D710">
            <v>973562.4</v>
          </cell>
          <cell r="E710" t="str">
            <v>Póliza -90-</v>
          </cell>
        </row>
        <row r="711">
          <cell r="A711" t="str">
            <v>1201-0027</v>
          </cell>
          <cell r="B711" t="str">
            <v>IMP.DE TRANSM.POR REQUERIMIENTO</v>
          </cell>
          <cell r="D711">
            <v>0</v>
          </cell>
          <cell r="E711" t="str">
            <v>Póliza -90-</v>
          </cell>
        </row>
        <row r="712">
          <cell r="A712" t="str">
            <v>1201-0028</v>
          </cell>
          <cell r="B712" t="str">
            <v>ACT.E INTS.POR DEV.IMP.S/TRANS.VEH.USADO</v>
          </cell>
          <cell r="D712">
            <v>0</v>
          </cell>
          <cell r="E712" t="str">
            <v>Póliza -90-</v>
          </cell>
        </row>
        <row r="713">
          <cell r="A713" t="str">
            <v>1201-0029</v>
          </cell>
          <cell r="B713" t="str">
            <v>DEV.IMP.S/TRANS.PROP.VEH.USADOS</v>
          </cell>
          <cell r="D713">
            <v>0</v>
          </cell>
          <cell r="E713" t="str">
            <v>Póliza -90-</v>
          </cell>
        </row>
        <row r="714">
          <cell r="A714" t="str">
            <v>1201-0030</v>
          </cell>
          <cell r="B714" t="str">
            <v>MULTA IMP. P/LA AGENCIA EST.DE TRANSP.</v>
          </cell>
          <cell r="D714">
            <v>32523</v>
          </cell>
          <cell r="E714" t="str">
            <v>Póliza -90-</v>
          </cell>
        </row>
        <row r="715">
          <cell r="A715" t="str">
            <v>1201-0031</v>
          </cell>
          <cell r="B715" t="str">
            <v>MULTAS DEL IMP.DE TRANSMISION</v>
          </cell>
          <cell r="D715">
            <v>0</v>
          </cell>
          <cell r="E715" t="str">
            <v>Póliza -90-</v>
          </cell>
        </row>
        <row r="716">
          <cell r="A716" t="str">
            <v>1201-0032</v>
          </cell>
          <cell r="B716" t="str">
            <v>RECARGOS DE IMP.DE TRANSMISION</v>
          </cell>
          <cell r="D716">
            <v>0</v>
          </cell>
          <cell r="E716" t="str">
            <v>Póliza -90-</v>
          </cell>
        </row>
        <row r="717">
          <cell r="A717" t="str">
            <v>1201-0033</v>
          </cell>
          <cell r="B717" t="str">
            <v>GASTOS DE EJEC.TRANS.VEH.MOTOR</v>
          </cell>
          <cell r="D717">
            <v>0</v>
          </cell>
          <cell r="E717" t="str">
            <v>Póliza -90-</v>
          </cell>
        </row>
        <row r="718">
          <cell r="A718" t="str">
            <v>1201-0034</v>
          </cell>
          <cell r="B718" t="str">
            <v>INCENTIVOS POR ISAN</v>
          </cell>
          <cell r="D718">
            <v>0</v>
          </cell>
          <cell r="E718" t="str">
            <v>Póliza -90-</v>
          </cell>
        </row>
        <row r="719">
          <cell r="A719" t="str">
            <v>1201-0035</v>
          </cell>
          <cell r="B719" t="str">
            <v>RECARGOS DE I.S.A.N.</v>
          </cell>
          <cell r="D719">
            <v>0</v>
          </cell>
          <cell r="E719" t="str">
            <v>Póliza -90-</v>
          </cell>
        </row>
        <row r="720">
          <cell r="A720" t="str">
            <v>1201-0036</v>
          </cell>
          <cell r="B720" t="str">
            <v>SANCIONES ISAN</v>
          </cell>
          <cell r="D720">
            <v>0</v>
          </cell>
          <cell r="E720" t="str">
            <v>Póliza -90-</v>
          </cell>
        </row>
        <row r="721">
          <cell r="A721" t="str">
            <v>1201-0037</v>
          </cell>
          <cell r="B721" t="str">
            <v>I.S.A.N. PAGOS PROVISIONALES</v>
          </cell>
          <cell r="D721">
            <v>0</v>
          </cell>
          <cell r="E721" t="str">
            <v>Póliza -90-</v>
          </cell>
        </row>
        <row r="722">
          <cell r="A722" t="str">
            <v>1201-0038</v>
          </cell>
          <cell r="B722" t="str">
            <v>ACTUALIZACION DE I.S.A.N.</v>
          </cell>
          <cell r="D722">
            <v>0</v>
          </cell>
          <cell r="E722" t="str">
            <v>Póliza -90-</v>
          </cell>
        </row>
        <row r="723">
          <cell r="A723" t="str">
            <v>1201-0039</v>
          </cell>
          <cell r="B723" t="str">
            <v>DEVOLUCION IMP. SOBRE AUTOMOVILES NUEVOS</v>
          </cell>
          <cell r="D723">
            <v>0</v>
          </cell>
          <cell r="E723" t="str">
            <v>Póliza -90-</v>
          </cell>
        </row>
        <row r="724">
          <cell r="A724" t="str">
            <v>1201-0040</v>
          </cell>
          <cell r="B724" t="str">
            <v>ACT.E INT'S.POR DEV.IMP.S/AUTOMOV.NVOS.</v>
          </cell>
          <cell r="D724">
            <v>0</v>
          </cell>
          <cell r="E724" t="str">
            <v>Póliza -90-</v>
          </cell>
        </row>
        <row r="725">
          <cell r="A725" t="str">
            <v>1201-0041</v>
          </cell>
          <cell r="B725" t="str">
            <v>IMPUESTO S/TENENCIA O USO DE VEHICULOS</v>
          </cell>
          <cell r="D725">
            <v>8060300.2800000003</v>
          </cell>
          <cell r="E725" t="str">
            <v>Póliza -90-</v>
          </cell>
        </row>
        <row r="726">
          <cell r="A726" t="str">
            <v>1201-0042</v>
          </cell>
          <cell r="B726" t="str">
            <v>IMPUESTO S/TENENCIA, MOTOCICLETAS</v>
          </cell>
          <cell r="D726">
            <v>78015</v>
          </cell>
          <cell r="E726" t="str">
            <v>Póliza -90-</v>
          </cell>
        </row>
        <row r="727">
          <cell r="A727" t="str">
            <v>1201-0043</v>
          </cell>
          <cell r="B727" t="str">
            <v>RECARGOS Y ACT DE IMP S/TENENCIA DE VEH</v>
          </cell>
          <cell r="D727">
            <v>123595.88</v>
          </cell>
          <cell r="E727" t="str">
            <v>Póliza -90-</v>
          </cell>
        </row>
        <row r="728">
          <cell r="A728" t="str">
            <v>1201-0044</v>
          </cell>
          <cell r="B728" t="str">
            <v>RECARGOS Y ACT DE IMP S/TEN DE MOTOS</v>
          </cell>
          <cell r="D728">
            <v>4998</v>
          </cell>
          <cell r="E728" t="str">
            <v>Póliza -90-</v>
          </cell>
        </row>
        <row r="729">
          <cell r="A729" t="str">
            <v>1201-0045</v>
          </cell>
          <cell r="B729" t="str">
            <v>DEVOLUCION IMPUESTOS SOBRE TENENCIA</v>
          </cell>
          <cell r="D729">
            <v>0</v>
          </cell>
          <cell r="E729" t="str">
            <v>Póliza -90-</v>
          </cell>
        </row>
        <row r="730">
          <cell r="A730" t="str">
            <v>1201-0046</v>
          </cell>
          <cell r="B730" t="str">
            <v>ACT.E INTS.POR DEV.IMP.S/TENENCIA</v>
          </cell>
          <cell r="D730">
            <v>0</v>
          </cell>
          <cell r="E730" t="str">
            <v>Póliza -90-</v>
          </cell>
        </row>
        <row r="731">
          <cell r="A731" t="str">
            <v>1201-0047</v>
          </cell>
          <cell r="B731" t="str">
            <v>ACREDITAMENTO DEL IMP.S/TENENCIA AR.15-D</v>
          </cell>
          <cell r="D731">
            <v>0</v>
          </cell>
          <cell r="E731" t="str">
            <v>Póliza -90-</v>
          </cell>
        </row>
        <row r="732">
          <cell r="A732" t="str">
            <v>1201-0048</v>
          </cell>
          <cell r="B732" t="str">
            <v>GASTOS DE EJECUCION ISAN</v>
          </cell>
          <cell r="D732">
            <v>0</v>
          </cell>
          <cell r="E732" t="str">
            <v>Póliza -90-</v>
          </cell>
        </row>
        <row r="733">
          <cell r="A733" t="str">
            <v>1201-0049</v>
          </cell>
          <cell r="B733" t="str">
            <v>GASTOS DE EJECUCION IMP. SOBRE TENENCIA</v>
          </cell>
          <cell r="D733">
            <v>90</v>
          </cell>
          <cell r="E733" t="str">
            <v>Póliza -90-</v>
          </cell>
        </row>
        <row r="734">
          <cell r="A734" t="str">
            <v>1201-0050</v>
          </cell>
          <cell r="B734" t="str">
            <v>MULTAS IMP S/TENENCIA CTRL.DE OBLIG 100%</v>
          </cell>
          <cell r="D734">
            <v>3654</v>
          </cell>
          <cell r="E734" t="str">
            <v>Póliza -90-</v>
          </cell>
        </row>
        <row r="735">
          <cell r="A735" t="str">
            <v>1201-0051</v>
          </cell>
          <cell r="B735" t="str">
            <v>HONORARIOS EJEC.POR CONTROL VEHICULAR</v>
          </cell>
          <cell r="D735">
            <v>240</v>
          </cell>
          <cell r="E735" t="str">
            <v>Póliza -90-</v>
          </cell>
        </row>
        <row r="736">
          <cell r="A736" t="str">
            <v>1201-0052</v>
          </cell>
          <cell r="B736" t="str">
            <v>HONORARIOS EJEC. ISAN</v>
          </cell>
          <cell r="D736">
            <v>0</v>
          </cell>
          <cell r="E736" t="str">
            <v>Póliza -90-</v>
          </cell>
        </row>
        <row r="737">
          <cell r="A737" t="str">
            <v>1201-0053</v>
          </cell>
          <cell r="B737" t="str">
            <v>90% INFRACC. TRANSITO AREA METROPOLITANA</v>
          </cell>
          <cell r="D737">
            <v>468249.1</v>
          </cell>
          <cell r="E737" t="str">
            <v>Póliza -90-</v>
          </cell>
        </row>
        <row r="739">
          <cell r="C739">
            <v>9745227.6600000001</v>
          </cell>
          <cell r="D739">
            <v>9745227.6600000001</v>
          </cell>
        </row>
        <row r="741">
          <cell r="A741" t="str">
            <v>RECLASIFICACION DE LOS INGRESOS EN ADMON.</v>
          </cell>
        </row>
        <row r="743">
          <cell r="D743" t="str">
            <v>Póliza -90-</v>
          </cell>
        </row>
        <row r="745">
          <cell r="A745" t="str">
            <v>de Cuenta</v>
          </cell>
          <cell r="C745" t="str">
            <v>Cargo</v>
          </cell>
          <cell r="D745" t="str">
            <v>Crédito</v>
          </cell>
        </row>
        <row r="746">
          <cell r="A746" t="str">
            <v>1201-0001</v>
          </cell>
          <cell r="B746" t="str">
            <v>DERECHOS DE CONTROL VEHICULAR PTE. AÑO</v>
          </cell>
          <cell r="C746">
            <v>4577181</v>
          </cell>
          <cell r="E746" t="str">
            <v>Póliza -91-</v>
          </cell>
        </row>
        <row r="747">
          <cell r="A747" t="str">
            <v>1201-0002</v>
          </cell>
          <cell r="B747" t="str">
            <v>DERECHOS DE CONTROL VEHICULAR REZAGOS</v>
          </cell>
          <cell r="C747">
            <v>355245.48</v>
          </cell>
          <cell r="E747" t="str">
            <v>Póliza -91-</v>
          </cell>
        </row>
        <row r="748">
          <cell r="A748" t="str">
            <v>1201-0003</v>
          </cell>
          <cell r="B748" t="str">
            <v>DEV. CONTROL VEHICULAR</v>
          </cell>
          <cell r="C748">
            <v>0</v>
          </cell>
          <cell r="E748" t="str">
            <v>Póliza -91-</v>
          </cell>
        </row>
        <row r="749">
          <cell r="A749" t="str">
            <v>1201-0004</v>
          </cell>
          <cell r="B749" t="str">
            <v>SUBSIDIO 10% Y 5%</v>
          </cell>
          <cell r="D749">
            <v>93425</v>
          </cell>
          <cell r="E749" t="str">
            <v>Póliza -91-</v>
          </cell>
        </row>
        <row r="750">
          <cell r="A750" t="str">
            <v>1201-0005</v>
          </cell>
          <cell r="B750" t="str">
            <v>SUBSIDIO ANTIGÜEDAD 5 AÑOS</v>
          </cell>
          <cell r="D750">
            <v>864705</v>
          </cell>
          <cell r="E750" t="str">
            <v>Póliza -91-</v>
          </cell>
        </row>
        <row r="751">
          <cell r="A751" t="str">
            <v>1201-0006</v>
          </cell>
          <cell r="B751" t="str">
            <v>SUBSIDIO ANTIGÜEDAD 10 AÑOS</v>
          </cell>
          <cell r="D751">
            <v>213344</v>
          </cell>
          <cell r="E751" t="str">
            <v>Póliza -91-</v>
          </cell>
        </row>
        <row r="752">
          <cell r="A752" t="str">
            <v>1201-0007</v>
          </cell>
          <cell r="B752" t="str">
            <v>SUBSIDIO DERECHOS CONTROL VEHICULAR</v>
          </cell>
          <cell r="C752">
            <v>0</v>
          </cell>
          <cell r="E752" t="str">
            <v>Póliza -91-</v>
          </cell>
        </row>
        <row r="753">
          <cell r="A753" t="str">
            <v>1201-0008</v>
          </cell>
          <cell r="B753" t="str">
            <v>SUB MAT.DE CONT.VEH.A PERS.MAYORES 65 AÑOS</v>
          </cell>
          <cell r="D753">
            <v>3285</v>
          </cell>
          <cell r="E753" t="str">
            <v>Póliza -91-</v>
          </cell>
        </row>
        <row r="754">
          <cell r="A754" t="str">
            <v>1201-0009</v>
          </cell>
          <cell r="B754" t="str">
            <v>EXP.DE CERTIFICADOS DE CONTROL VEHICULAR</v>
          </cell>
          <cell r="C754">
            <v>10434</v>
          </cell>
          <cell r="E754" t="str">
            <v>Póliza -91-</v>
          </cell>
        </row>
        <row r="755">
          <cell r="A755" t="str">
            <v>1201-0010</v>
          </cell>
          <cell r="B755" t="str">
            <v>EXP.DE CERT.DE CTRL.VEH.OTROS ESTADOS</v>
          </cell>
          <cell r="C755">
            <v>7182</v>
          </cell>
          <cell r="E755" t="str">
            <v>Póliza -91-</v>
          </cell>
        </row>
        <row r="756">
          <cell r="A756" t="str">
            <v>1201-0011</v>
          </cell>
          <cell r="B756" t="str">
            <v>EXP.DE CERT.DE DOC.DE CTRL.VEHICULAR</v>
          </cell>
          <cell r="C756">
            <v>282</v>
          </cell>
          <cell r="E756" t="str">
            <v>Póliza -91-</v>
          </cell>
        </row>
        <row r="757">
          <cell r="A757" t="str">
            <v>1201-0012</v>
          </cell>
          <cell r="B757" t="str">
            <v>PLACAS DE CIRCULACION VEHICULAR</v>
          </cell>
          <cell r="C757">
            <v>393383</v>
          </cell>
          <cell r="E757" t="str">
            <v>Póliza -91-</v>
          </cell>
        </row>
        <row r="758">
          <cell r="A758" t="str">
            <v>1201-0013</v>
          </cell>
          <cell r="B758" t="str">
            <v>LICENCIAS DE MANEJAR</v>
          </cell>
          <cell r="C758">
            <v>534304</v>
          </cell>
          <cell r="E758" t="str">
            <v>Póliza -91-</v>
          </cell>
        </row>
        <row r="759">
          <cell r="A759" t="str">
            <v>1201-0014</v>
          </cell>
          <cell r="B759" t="str">
            <v>EXP.DE CERT.DE LICENCIAS DE CONDUCIR</v>
          </cell>
          <cell r="C759">
            <v>564</v>
          </cell>
          <cell r="E759" t="str">
            <v>Póliza -91-</v>
          </cell>
        </row>
        <row r="760">
          <cell r="A760" t="str">
            <v>1201-0015</v>
          </cell>
          <cell r="B760" t="str">
            <v>DUPLICADOS DE LICENCIAS</v>
          </cell>
          <cell r="C760">
            <v>10384</v>
          </cell>
          <cell r="E760" t="str">
            <v>Póliza -91-</v>
          </cell>
        </row>
        <row r="761">
          <cell r="A761" t="str">
            <v>1201-0016</v>
          </cell>
          <cell r="B761" t="str">
            <v>DUPLICADOS DE TARJETAS DE CIRCULACION</v>
          </cell>
          <cell r="C761">
            <v>2632</v>
          </cell>
          <cell r="E761" t="str">
            <v>Póliza -91-</v>
          </cell>
        </row>
        <row r="762">
          <cell r="A762" t="str">
            <v>1201-0017</v>
          </cell>
          <cell r="B762" t="str">
            <v>BAJAS DE VEHICULOS DE MOTOR</v>
          </cell>
          <cell r="C762">
            <v>25993</v>
          </cell>
          <cell r="E762" t="str">
            <v>Póliza -91-</v>
          </cell>
        </row>
        <row r="763">
          <cell r="A763" t="str">
            <v>1201-0018</v>
          </cell>
          <cell r="B763" t="str">
            <v>SUBSIDIO LAMINAS CONTROL VEHICULAR</v>
          </cell>
          <cell r="C763">
            <v>0</v>
          </cell>
          <cell r="E763" t="str">
            <v>Póliza -91-</v>
          </cell>
        </row>
        <row r="764">
          <cell r="A764" t="str">
            <v>1201-0019</v>
          </cell>
          <cell r="B764" t="str">
            <v>SUBSIDIOS LICENCIAS DE MANEJO</v>
          </cell>
          <cell r="C764">
            <v>0</v>
          </cell>
          <cell r="E764" t="str">
            <v>Póliza -91-</v>
          </cell>
        </row>
        <row r="765">
          <cell r="A765" t="str">
            <v>1201-0020</v>
          </cell>
          <cell r="B765" t="str">
            <v>MULTAS DE CONTROL VEHICULAR</v>
          </cell>
          <cell r="C765">
            <v>0</v>
          </cell>
          <cell r="E765" t="str">
            <v>Póliza -91-</v>
          </cell>
        </row>
        <row r="766">
          <cell r="A766" t="str">
            <v>1201-0021</v>
          </cell>
          <cell r="B766" t="str">
            <v>INTERESES POR CONVENIO CONTROL VEHICULAR</v>
          </cell>
          <cell r="C766">
            <v>32397.68</v>
          </cell>
          <cell r="E766" t="str">
            <v>Póliza -91-</v>
          </cell>
        </row>
        <row r="767">
          <cell r="A767" t="str">
            <v>1201-0022</v>
          </cell>
          <cell r="B767" t="str">
            <v>SANCIONES POR CANJE DE PLACAS EXTEMP.</v>
          </cell>
          <cell r="C767">
            <v>22043</v>
          </cell>
          <cell r="E767" t="str">
            <v>Póliza -91-</v>
          </cell>
        </row>
        <row r="768">
          <cell r="A768" t="str">
            <v>1201-0023</v>
          </cell>
          <cell r="B768" t="str">
            <v>SAN.DE DER.DE CONTROL VEH.PTE.AÑO</v>
          </cell>
          <cell r="C768">
            <v>0</v>
          </cell>
          <cell r="E768" t="str">
            <v>Póliza -91-</v>
          </cell>
        </row>
        <row r="769">
          <cell r="A769" t="str">
            <v>1201-0024</v>
          </cell>
          <cell r="B769" t="str">
            <v>SAN.DE DER.CONTROL VEH. REZAGO</v>
          </cell>
          <cell r="C769">
            <v>96525.07</v>
          </cell>
          <cell r="E769" t="str">
            <v>Póliza -91-</v>
          </cell>
        </row>
        <row r="770">
          <cell r="A770" t="str">
            <v>1201-0025</v>
          </cell>
          <cell r="B770" t="str">
            <v>10% INFRACC.DE TRANSITO AREA MET.</v>
          </cell>
          <cell r="C770">
            <v>48686.57</v>
          </cell>
          <cell r="E770" t="str">
            <v>Póliza -91-</v>
          </cell>
        </row>
        <row r="771">
          <cell r="A771" t="str">
            <v>1201-0026</v>
          </cell>
          <cell r="B771" t="str">
            <v>IMP.SOBRE TRANS.DE PROP.DE VEH.AUT.USADO</v>
          </cell>
          <cell r="C771">
            <v>988754.85</v>
          </cell>
          <cell r="E771" t="str">
            <v>Póliza -91-</v>
          </cell>
        </row>
        <row r="772">
          <cell r="A772" t="str">
            <v>1201-0027</v>
          </cell>
          <cell r="B772" t="str">
            <v>IMP.DE TRANSM.POR REQUERIMIENTO</v>
          </cell>
          <cell r="C772">
            <v>0</v>
          </cell>
          <cell r="E772" t="str">
            <v>Póliza -91-</v>
          </cell>
        </row>
        <row r="773">
          <cell r="A773" t="str">
            <v>1201-0028</v>
          </cell>
          <cell r="B773" t="str">
            <v>ACT.E INTS.POR DEV.IMP.S/TRANS.VEH.USADO</v>
          </cell>
          <cell r="C773">
            <v>0</v>
          </cell>
          <cell r="E773" t="str">
            <v>Póliza -91-</v>
          </cell>
        </row>
        <row r="774">
          <cell r="A774" t="str">
            <v>1201-0029</v>
          </cell>
          <cell r="B774" t="str">
            <v>DEV.IMP.S/TRANS.PROP.VEH.USADOS</v>
          </cell>
          <cell r="C774">
            <v>0</v>
          </cell>
          <cell r="E774" t="str">
            <v>Póliza -91-</v>
          </cell>
        </row>
        <row r="775">
          <cell r="A775" t="str">
            <v>1201-0030</v>
          </cell>
          <cell r="B775" t="str">
            <v>MULTA IMP. P/LA AGENCIA EST.DE TRANSP.</v>
          </cell>
          <cell r="C775">
            <v>49446</v>
          </cell>
          <cell r="E775" t="str">
            <v>Póliza -91-</v>
          </cell>
        </row>
        <row r="776">
          <cell r="A776" t="str">
            <v>1201-0031</v>
          </cell>
          <cell r="B776" t="str">
            <v>MULTAS DEL IMP.DE TRANSMISION</v>
          </cell>
          <cell r="C776">
            <v>0</v>
          </cell>
          <cell r="E776" t="str">
            <v>Póliza -91-</v>
          </cell>
        </row>
        <row r="777">
          <cell r="A777" t="str">
            <v>1201-0032</v>
          </cell>
          <cell r="B777" t="str">
            <v>RECARGOS DE IMP.DE TRANSMISION</v>
          </cell>
          <cell r="C777">
            <v>0</v>
          </cell>
          <cell r="E777" t="str">
            <v>Póliza -91-</v>
          </cell>
        </row>
        <row r="778">
          <cell r="A778" t="str">
            <v>1201-0033</v>
          </cell>
          <cell r="B778" t="str">
            <v>GASTOS DE EJEC.TRANS.VEH.MOTOR</v>
          </cell>
          <cell r="C778">
            <v>0</v>
          </cell>
          <cell r="E778" t="str">
            <v>Póliza -91-</v>
          </cell>
        </row>
        <row r="779">
          <cell r="A779" t="str">
            <v>1201-0034</v>
          </cell>
          <cell r="B779" t="str">
            <v>INCENTIVOS POR ISAN</v>
          </cell>
          <cell r="C779">
            <v>0</v>
          </cell>
          <cell r="E779" t="str">
            <v>Póliza -91-</v>
          </cell>
        </row>
        <row r="780">
          <cell r="A780" t="str">
            <v>1201-0035</v>
          </cell>
          <cell r="B780" t="str">
            <v>RECARGOS DE I.S.A.N.</v>
          </cell>
          <cell r="C780">
            <v>0</v>
          </cell>
          <cell r="E780" t="str">
            <v>Póliza -91-</v>
          </cell>
        </row>
        <row r="781">
          <cell r="A781" t="str">
            <v>1201-0036</v>
          </cell>
          <cell r="B781" t="str">
            <v>SANCIONES ISAN</v>
          </cell>
          <cell r="C781">
            <v>0</v>
          </cell>
          <cell r="E781" t="str">
            <v>Póliza -91-</v>
          </cell>
        </row>
        <row r="782">
          <cell r="A782" t="str">
            <v>1201-0037</v>
          </cell>
          <cell r="B782" t="str">
            <v>I.S.A.N. PAGOS PROVISIONALES</v>
          </cell>
          <cell r="C782">
            <v>12524</v>
          </cell>
          <cell r="E782" t="str">
            <v>Póliza -91-</v>
          </cell>
        </row>
        <row r="783">
          <cell r="A783" t="str">
            <v>1201-0038</v>
          </cell>
          <cell r="B783" t="str">
            <v>ACTUALIZACION DE I.S.A.N.</v>
          </cell>
          <cell r="C783">
            <v>0</v>
          </cell>
          <cell r="E783" t="str">
            <v>Póliza -91-</v>
          </cell>
        </row>
        <row r="784">
          <cell r="A784" t="str">
            <v>1201-0039</v>
          </cell>
          <cell r="B784" t="str">
            <v>DEVOLUCION IMP. SOBRE AUTOMOVILES NUEVOS</v>
          </cell>
          <cell r="C784">
            <v>0</v>
          </cell>
          <cell r="E784" t="str">
            <v>Póliza -91-</v>
          </cell>
        </row>
        <row r="785">
          <cell r="A785" t="str">
            <v>1201-0040</v>
          </cell>
          <cell r="B785" t="str">
            <v>ACT.E INT'S.POR DEV.IMP.S/AUTOMOV.NVOS.</v>
          </cell>
          <cell r="C785">
            <v>0</v>
          </cell>
          <cell r="E785" t="str">
            <v>Póliza -91-</v>
          </cell>
        </row>
        <row r="786">
          <cell r="A786" t="str">
            <v>1201-0041</v>
          </cell>
          <cell r="B786" t="str">
            <v>IMPUESTO S/TENENCIA O USO DE VEHICULOS</v>
          </cell>
          <cell r="C786">
            <v>7204503.5</v>
          </cell>
          <cell r="E786" t="str">
            <v>Póliza -91-</v>
          </cell>
        </row>
        <row r="787">
          <cell r="A787" t="str">
            <v>1201-0042</v>
          </cell>
          <cell r="B787" t="str">
            <v>IMPUESTO S/TENENCIA, MOTOCICLETAS</v>
          </cell>
          <cell r="C787">
            <v>33746</v>
          </cell>
          <cell r="E787" t="str">
            <v>Póliza -91-</v>
          </cell>
        </row>
        <row r="788">
          <cell r="A788" t="str">
            <v>1201-0043</v>
          </cell>
          <cell r="B788" t="str">
            <v>RECARGOS Y ACT DE IMP S/TENENCIA DE VEH</v>
          </cell>
          <cell r="C788">
            <v>140910.85</v>
          </cell>
          <cell r="E788" t="str">
            <v>Póliza -91-</v>
          </cell>
        </row>
        <row r="789">
          <cell r="A789" t="str">
            <v>1201-0044</v>
          </cell>
          <cell r="B789" t="str">
            <v>RECARGOS Y ACT DE IMP S/TEN DE MOTOS</v>
          </cell>
          <cell r="C789">
            <v>1620</v>
          </cell>
          <cell r="E789" t="str">
            <v>Póliza -91-</v>
          </cell>
        </row>
        <row r="790">
          <cell r="A790" t="str">
            <v>1201-0045</v>
          </cell>
          <cell r="B790" t="str">
            <v>DEVOLUCION IMPUESTOS SOBRE TENENCIA</v>
          </cell>
          <cell r="C790">
            <v>0</v>
          </cell>
          <cell r="E790" t="str">
            <v>Póliza -91-</v>
          </cell>
        </row>
        <row r="791">
          <cell r="A791" t="str">
            <v>1201-0046</v>
          </cell>
          <cell r="B791" t="str">
            <v>ACT.E INTS.POR DEV.IMP.S/TENENCIA</v>
          </cell>
          <cell r="C791">
            <v>0</v>
          </cell>
          <cell r="E791" t="str">
            <v>Póliza -91-</v>
          </cell>
        </row>
        <row r="792">
          <cell r="A792" t="str">
            <v>1201-0047</v>
          </cell>
          <cell r="B792" t="str">
            <v>ACREDITAMENTO DEL IMP.S/TENENCIA AR.15-D</v>
          </cell>
          <cell r="C792">
            <v>0</v>
          </cell>
          <cell r="E792" t="str">
            <v>Póliza -91-</v>
          </cell>
        </row>
        <row r="793">
          <cell r="A793" t="str">
            <v>1201-0048</v>
          </cell>
          <cell r="B793" t="str">
            <v>GASTOS DE EJECUCION ISAN</v>
          </cell>
          <cell r="C793">
            <v>0</v>
          </cell>
          <cell r="E793" t="str">
            <v>Póliza -91-</v>
          </cell>
        </row>
        <row r="794">
          <cell r="A794" t="str">
            <v>1201-0049</v>
          </cell>
          <cell r="B794" t="str">
            <v>GASTOS DE EJECUCION IMP. SOBRE TENENCIA</v>
          </cell>
          <cell r="C794">
            <v>432</v>
          </cell>
          <cell r="E794" t="str">
            <v>Póliza -91-</v>
          </cell>
        </row>
        <row r="795">
          <cell r="A795" t="str">
            <v>1201-0050</v>
          </cell>
          <cell r="B795" t="str">
            <v>MULTAS IMP S/TENENCIA CTRL.DE OBLIG 100%</v>
          </cell>
          <cell r="C795">
            <v>1827</v>
          </cell>
          <cell r="E795" t="str">
            <v>Póliza -91-</v>
          </cell>
        </row>
        <row r="796">
          <cell r="A796" t="str">
            <v>1201-0051</v>
          </cell>
          <cell r="B796" t="str">
            <v>HONORARIOS EJEC.POR CONTROL VEHICULAR</v>
          </cell>
          <cell r="C796">
            <v>120</v>
          </cell>
          <cell r="E796" t="str">
            <v>Póliza -91-</v>
          </cell>
        </row>
        <row r="797">
          <cell r="A797" t="str">
            <v>1201-0052</v>
          </cell>
          <cell r="B797" t="str">
            <v>HONORARIOS EJEC. ISAN</v>
          </cell>
          <cell r="C797">
            <v>0</v>
          </cell>
          <cell r="E797" t="str">
            <v>Póliza -91-</v>
          </cell>
        </row>
        <row r="798">
          <cell r="A798" t="str">
            <v>1201-0053</v>
          </cell>
          <cell r="B798" t="str">
            <v>90% INFRACC. TRANSITO AREA METROPOLITANA</v>
          </cell>
          <cell r="C798">
            <v>438207.59</v>
          </cell>
          <cell r="E798" t="str">
            <v>Póliza -91-</v>
          </cell>
        </row>
        <row r="799">
          <cell r="A799" t="str">
            <v>4101-0001</v>
          </cell>
          <cell r="B799" t="str">
            <v>DERECHOS DE CONTROL VEHICULAR PTE. AÑO</v>
          </cell>
          <cell r="D799">
            <v>4577181</v>
          </cell>
          <cell r="E799" t="str">
            <v>Póliza -91-</v>
          </cell>
        </row>
        <row r="800">
          <cell r="A800" t="str">
            <v>4101-0002</v>
          </cell>
          <cell r="B800" t="str">
            <v>DERECHOS DE CONTROL VEHICULAR REZAGOS</v>
          </cell>
          <cell r="D800">
            <v>355245.48</v>
          </cell>
          <cell r="E800" t="str">
            <v>Póliza -91-</v>
          </cell>
        </row>
        <row r="801">
          <cell r="A801" t="str">
            <v>4101-0003</v>
          </cell>
          <cell r="B801" t="str">
            <v>DEV. CONTROL VEHICULAR</v>
          </cell>
          <cell r="D801">
            <v>0</v>
          </cell>
          <cell r="E801" t="str">
            <v>Póliza -91-</v>
          </cell>
        </row>
        <row r="802">
          <cell r="A802" t="str">
            <v>4101-0004</v>
          </cell>
          <cell r="B802" t="str">
            <v>SUBSIDIO 10% Y 5%</v>
          </cell>
          <cell r="C802">
            <v>93425</v>
          </cell>
          <cell r="E802" t="str">
            <v>Póliza -91-</v>
          </cell>
        </row>
        <row r="803">
          <cell r="A803" t="str">
            <v>4101-0005</v>
          </cell>
          <cell r="B803" t="str">
            <v>SUBSIDIO ANTIGÜEDAD 5 AÑOS</v>
          </cell>
          <cell r="C803">
            <v>864705</v>
          </cell>
          <cell r="E803" t="str">
            <v>Póliza -91-</v>
          </cell>
        </row>
        <row r="804">
          <cell r="A804" t="str">
            <v>4101-0006</v>
          </cell>
          <cell r="B804" t="str">
            <v>SUBSIDIO ANTIGÜEDAD 10 AÑOS</v>
          </cell>
          <cell r="C804">
            <v>213344</v>
          </cell>
          <cell r="E804" t="str">
            <v>Póliza -91-</v>
          </cell>
        </row>
        <row r="805">
          <cell r="A805" t="str">
            <v>4101-0007</v>
          </cell>
          <cell r="B805" t="str">
            <v>SUBSIDIO DERECHOS CONTROL VEHICULAR</v>
          </cell>
          <cell r="D805">
            <v>0</v>
          </cell>
          <cell r="E805" t="str">
            <v>Póliza -91-</v>
          </cell>
        </row>
        <row r="806">
          <cell r="A806" t="str">
            <v>4101-0008</v>
          </cell>
          <cell r="B806" t="str">
            <v>SUB MAT.DE CONT.VEH.A PERS.MAYORES 65 AÑOS</v>
          </cell>
          <cell r="C806">
            <v>3285</v>
          </cell>
          <cell r="E806" t="str">
            <v>Póliza -91-</v>
          </cell>
        </row>
        <row r="807">
          <cell r="A807" t="str">
            <v>4101-0009</v>
          </cell>
          <cell r="B807" t="str">
            <v>EXP.DE CERTIFICADOS DE CONTROL VEHICULAR</v>
          </cell>
          <cell r="D807">
            <v>10434</v>
          </cell>
          <cell r="E807" t="str">
            <v>Póliza -91-</v>
          </cell>
        </row>
        <row r="808">
          <cell r="A808" t="str">
            <v>4101-0010</v>
          </cell>
          <cell r="B808" t="str">
            <v>EXP.DE CERT.DE CTRL.VEH.OTROS ESTADOS</v>
          </cell>
          <cell r="D808">
            <v>7182</v>
          </cell>
          <cell r="E808" t="str">
            <v>Póliza -91-</v>
          </cell>
        </row>
        <row r="809">
          <cell r="A809" t="str">
            <v>4101-0011</v>
          </cell>
          <cell r="B809" t="str">
            <v>EXP.DE CERT.DE DOC.DE CTRL.VEHICULAR</v>
          </cell>
          <cell r="D809">
            <v>282</v>
          </cell>
          <cell r="E809" t="str">
            <v>Póliza -91-</v>
          </cell>
        </row>
        <row r="810">
          <cell r="A810" t="str">
            <v>4101-0012</v>
          </cell>
          <cell r="B810" t="str">
            <v>PLACAS DE CIRCULACION VEHICULAR</v>
          </cell>
          <cell r="D810">
            <v>393383</v>
          </cell>
          <cell r="E810" t="str">
            <v>Póliza -91-</v>
          </cell>
        </row>
        <row r="811">
          <cell r="A811" t="str">
            <v>4101-0013</v>
          </cell>
          <cell r="B811" t="str">
            <v>LICENCIAS DE MANEJAR</v>
          </cell>
          <cell r="D811">
            <v>534304</v>
          </cell>
          <cell r="E811" t="str">
            <v>Póliza -91-</v>
          </cell>
        </row>
        <row r="812">
          <cell r="A812" t="str">
            <v>4101-0014</v>
          </cell>
          <cell r="B812" t="str">
            <v>EXP.DE CERT.DE LICENCIAS DE CONDUCIR</v>
          </cell>
          <cell r="D812">
            <v>564</v>
          </cell>
          <cell r="E812" t="str">
            <v>Póliza -91-</v>
          </cell>
        </row>
        <row r="813">
          <cell r="A813" t="str">
            <v>4101-0015</v>
          </cell>
          <cell r="B813" t="str">
            <v>DUPLICADOS DE LICENCIAS</v>
          </cell>
          <cell r="D813">
            <v>10384</v>
          </cell>
          <cell r="E813" t="str">
            <v>Póliza -91-</v>
          </cell>
        </row>
        <row r="814">
          <cell r="A814" t="str">
            <v>4101-0016</v>
          </cell>
          <cell r="B814" t="str">
            <v>DUPLICADOS DE TARJETAS DE CIRCULACION</v>
          </cell>
          <cell r="D814">
            <v>2632</v>
          </cell>
          <cell r="E814" t="str">
            <v>Póliza -91-</v>
          </cell>
        </row>
        <row r="815">
          <cell r="A815" t="str">
            <v>4101-0017</v>
          </cell>
          <cell r="B815" t="str">
            <v>BAJAS DE VEHICULOS DE MOTOR</v>
          </cell>
          <cell r="D815">
            <v>25993</v>
          </cell>
          <cell r="E815" t="str">
            <v>Póliza -91-</v>
          </cell>
        </row>
        <row r="816">
          <cell r="A816" t="str">
            <v>4101-0018</v>
          </cell>
          <cell r="B816" t="str">
            <v>SUBSIDIO LAMINAS CONTROL VEHICULAR</v>
          </cell>
          <cell r="D816">
            <v>0</v>
          </cell>
          <cell r="E816" t="str">
            <v>Póliza -91-</v>
          </cell>
        </row>
        <row r="817">
          <cell r="A817" t="str">
            <v>4101-0019</v>
          </cell>
          <cell r="B817" t="str">
            <v>SUBSIDIOS LICENCIAS DE MANEJO</v>
          </cell>
          <cell r="D817">
            <v>0</v>
          </cell>
          <cell r="E817" t="str">
            <v>Póliza -91-</v>
          </cell>
        </row>
        <row r="818">
          <cell r="A818" t="str">
            <v>4101-0020</v>
          </cell>
          <cell r="B818" t="str">
            <v>MULTAS DE CONTROL VEHICULAR</v>
          </cell>
          <cell r="D818">
            <v>0</v>
          </cell>
          <cell r="E818" t="str">
            <v>Póliza -91-</v>
          </cell>
        </row>
        <row r="819">
          <cell r="A819" t="str">
            <v>4101-0021</v>
          </cell>
          <cell r="B819" t="str">
            <v>INTERESES POR CONVENIO CONTROL VEHICULAR</v>
          </cell>
          <cell r="D819">
            <v>32397.68</v>
          </cell>
          <cell r="E819" t="str">
            <v>Póliza -91-</v>
          </cell>
        </row>
        <row r="820">
          <cell r="A820" t="str">
            <v>4101-0022</v>
          </cell>
          <cell r="B820" t="str">
            <v>SANCIONES POR CANJE DE PLACAS EXTEMP.</v>
          </cell>
          <cell r="D820">
            <v>22043</v>
          </cell>
          <cell r="E820" t="str">
            <v>Póliza -91-</v>
          </cell>
        </row>
        <row r="821">
          <cell r="A821" t="str">
            <v>4101-0023</v>
          </cell>
          <cell r="B821" t="str">
            <v>SAN.DE DER.DE CONTROL VEH.PTE.AÑO</v>
          </cell>
          <cell r="D821">
            <v>0</v>
          </cell>
          <cell r="E821" t="str">
            <v>Póliza -91-</v>
          </cell>
        </row>
        <row r="822">
          <cell r="A822" t="str">
            <v>4101-0024</v>
          </cell>
          <cell r="B822" t="str">
            <v>SAN.DE DER.CONTROL VEH. REZAGO</v>
          </cell>
          <cell r="D822">
            <v>96525.07</v>
          </cell>
          <cell r="E822" t="str">
            <v>Póliza -91-</v>
          </cell>
        </row>
        <row r="823">
          <cell r="A823" t="str">
            <v>4101-0025</v>
          </cell>
          <cell r="B823" t="str">
            <v>10% INFRACC.DE TRANSITO AREA MET.</v>
          </cell>
          <cell r="D823">
            <v>48686.57</v>
          </cell>
          <cell r="E823" t="str">
            <v>Póliza -91-</v>
          </cell>
        </row>
        <row r="824">
          <cell r="A824" t="str">
            <v>2102-1001</v>
          </cell>
          <cell r="B824" t="str">
            <v>IMP.SOBRE TRANS.DE PROP.DE VEH.AUT.USADO</v>
          </cell>
          <cell r="D824">
            <v>988754.85</v>
          </cell>
          <cell r="E824" t="str">
            <v>Póliza -91-</v>
          </cell>
        </row>
        <row r="825">
          <cell r="A825" t="str">
            <v>2102-1002</v>
          </cell>
          <cell r="B825" t="str">
            <v>IMP.DE TRANSM.POR REQUERIMIENTO</v>
          </cell>
          <cell r="D825">
            <v>0</v>
          </cell>
          <cell r="E825" t="str">
            <v>Póliza -91-</v>
          </cell>
        </row>
        <row r="826">
          <cell r="A826" t="str">
            <v>2102-1003</v>
          </cell>
          <cell r="B826" t="str">
            <v>ACT.E INTS.POR DEV.IMP.S/TRANS.VEH.USADO</v>
          </cell>
          <cell r="D826">
            <v>0</v>
          </cell>
          <cell r="E826" t="str">
            <v>Póliza -91-</v>
          </cell>
        </row>
        <row r="827">
          <cell r="A827" t="str">
            <v>2102-1004</v>
          </cell>
          <cell r="B827" t="str">
            <v>DEV.IMP.S/TRANS.PROP.VEH.USADOS</v>
          </cell>
          <cell r="D827">
            <v>0</v>
          </cell>
          <cell r="E827" t="str">
            <v>Póliza -91-</v>
          </cell>
        </row>
        <row r="828">
          <cell r="A828" t="str">
            <v>2102-1005</v>
          </cell>
          <cell r="B828" t="str">
            <v>MULTA IMP. P/LA AGENCIA EST.DE TRANSP.</v>
          </cell>
          <cell r="D828">
            <v>49446</v>
          </cell>
          <cell r="E828" t="str">
            <v>Póliza -91-</v>
          </cell>
        </row>
        <row r="829">
          <cell r="A829" t="str">
            <v>2102-1006</v>
          </cell>
          <cell r="B829" t="str">
            <v>MULTAS DEL IMP.DE TRANSMISION</v>
          </cell>
          <cell r="D829">
            <v>0</v>
          </cell>
          <cell r="E829" t="str">
            <v>Póliza -91-</v>
          </cell>
        </row>
        <row r="830">
          <cell r="A830" t="str">
            <v>2102-1007</v>
          </cell>
          <cell r="B830" t="str">
            <v>RECARGOS DE IMP.DE TRANSMISION</v>
          </cell>
          <cell r="D830">
            <v>0</v>
          </cell>
          <cell r="E830" t="str">
            <v>Póliza -91-</v>
          </cell>
        </row>
        <row r="831">
          <cell r="A831" t="str">
            <v>2102-1008</v>
          </cell>
          <cell r="B831" t="str">
            <v>GASTOS DE EJEC.TRANS.VEH.MOTOR</v>
          </cell>
          <cell r="D831">
            <v>0</v>
          </cell>
          <cell r="E831" t="str">
            <v>Póliza -91-</v>
          </cell>
        </row>
        <row r="832">
          <cell r="A832" t="str">
            <v>2102-1009</v>
          </cell>
          <cell r="B832" t="str">
            <v>INCENTIVOS POR ISAN</v>
          </cell>
          <cell r="D832">
            <v>0</v>
          </cell>
          <cell r="E832" t="str">
            <v>Póliza -91-</v>
          </cell>
        </row>
        <row r="833">
          <cell r="A833" t="str">
            <v>2102-1010</v>
          </cell>
          <cell r="B833" t="str">
            <v>RECARGOS DE I.S.A.N.</v>
          </cell>
          <cell r="D833">
            <v>0</v>
          </cell>
          <cell r="E833" t="str">
            <v>Póliza -91-</v>
          </cell>
        </row>
        <row r="834">
          <cell r="A834" t="str">
            <v>2102-1011</v>
          </cell>
          <cell r="B834" t="str">
            <v>SANCIONES ISAN</v>
          </cell>
          <cell r="D834">
            <v>0</v>
          </cell>
          <cell r="E834" t="str">
            <v>Póliza -91-</v>
          </cell>
        </row>
        <row r="835">
          <cell r="A835" t="str">
            <v>2102-1012</v>
          </cell>
          <cell r="B835" t="str">
            <v>I.S.A.N. PAGOS PROVISIONALES</v>
          </cell>
          <cell r="D835">
            <v>12524</v>
          </cell>
          <cell r="E835" t="str">
            <v>Póliza -91-</v>
          </cell>
        </row>
        <row r="836">
          <cell r="A836" t="str">
            <v>2102-1013</v>
          </cell>
          <cell r="B836" t="str">
            <v>ACTUALIZACION DE I.S.A.N.</v>
          </cell>
          <cell r="D836">
            <v>0</v>
          </cell>
          <cell r="E836" t="str">
            <v>Póliza -91-</v>
          </cell>
        </row>
        <row r="837">
          <cell r="A837" t="str">
            <v>2102-1014</v>
          </cell>
          <cell r="B837" t="str">
            <v>DEVOLUCION IMP. SOBRE AUTOMOVILES NUEVOS</v>
          </cell>
          <cell r="D837">
            <v>0</v>
          </cell>
          <cell r="E837" t="str">
            <v>Póliza -91-</v>
          </cell>
        </row>
        <row r="838">
          <cell r="A838" t="str">
            <v>2102-1015</v>
          </cell>
          <cell r="B838" t="str">
            <v>ACT.E INT'S.POR DEV.IMP.S/AUTOMOV.NVOS.</v>
          </cell>
          <cell r="D838">
            <v>0</v>
          </cell>
          <cell r="E838" t="str">
            <v>Póliza -91-</v>
          </cell>
        </row>
        <row r="839">
          <cell r="A839" t="str">
            <v>2102-1016</v>
          </cell>
          <cell r="B839" t="str">
            <v>IMPUESTO S/TENENCIA O USO DE VEHICULOS</v>
          </cell>
          <cell r="D839">
            <v>7204503.5</v>
          </cell>
          <cell r="E839" t="str">
            <v>Póliza -91-</v>
          </cell>
        </row>
        <row r="840">
          <cell r="A840" t="str">
            <v>2102-1017</v>
          </cell>
          <cell r="B840" t="str">
            <v>IMPUESTO S/TENENCIA, MOTOCICLETAS</v>
          </cell>
          <cell r="D840">
            <v>33746</v>
          </cell>
          <cell r="E840" t="str">
            <v>Póliza -91-</v>
          </cell>
        </row>
        <row r="841">
          <cell r="A841" t="str">
            <v>2102-1018</v>
          </cell>
          <cell r="B841" t="str">
            <v>RECARGOS Y ACT DE IMP S/TENENCIA DE VEH</v>
          </cell>
          <cell r="D841">
            <v>140910.85</v>
          </cell>
          <cell r="E841" t="str">
            <v>Póliza -91-</v>
          </cell>
        </row>
        <row r="842">
          <cell r="A842" t="str">
            <v>2102-1019</v>
          </cell>
          <cell r="B842" t="str">
            <v>RECARGOS Y ACT DE IMP S/TEN DE MOTOS</v>
          </cell>
          <cell r="D842">
            <v>1620</v>
          </cell>
          <cell r="E842" t="str">
            <v>Póliza -91-</v>
          </cell>
        </row>
        <row r="843">
          <cell r="A843" t="str">
            <v>2102-1020</v>
          </cell>
          <cell r="B843" t="str">
            <v>DEVOLUCION IMPUESTOS SOBRE TENENCIA</v>
          </cell>
          <cell r="D843">
            <v>0</v>
          </cell>
          <cell r="E843" t="str">
            <v>Póliza -91-</v>
          </cell>
        </row>
        <row r="844">
          <cell r="A844" t="str">
            <v>2102-1021</v>
          </cell>
          <cell r="B844" t="str">
            <v>ACT.E INTS.POR DEV.IMP.S/TENENCIA</v>
          </cell>
          <cell r="D844">
            <v>0</v>
          </cell>
          <cell r="E844" t="str">
            <v>Póliza -91-</v>
          </cell>
        </row>
        <row r="845">
          <cell r="A845" t="str">
            <v>2102-1022</v>
          </cell>
          <cell r="B845" t="str">
            <v>ACREDITAMENTO DEL IMP.S/TENENCIA AR.15-D</v>
          </cell>
          <cell r="D845">
            <v>0</v>
          </cell>
          <cell r="E845" t="str">
            <v>Póliza -91-</v>
          </cell>
        </row>
        <row r="846">
          <cell r="A846" t="str">
            <v>2102-1023</v>
          </cell>
          <cell r="B846" t="str">
            <v>GASTOS DE EJECUCION ISAN</v>
          </cell>
          <cell r="D846">
            <v>0</v>
          </cell>
          <cell r="E846" t="str">
            <v>Póliza -91-</v>
          </cell>
        </row>
        <row r="847">
          <cell r="A847" t="str">
            <v>2102-1024</v>
          </cell>
          <cell r="B847" t="str">
            <v>GASTOS DE EJECUCION IMP. SOBRE TENENCIA</v>
          </cell>
          <cell r="D847">
            <v>432</v>
          </cell>
          <cell r="E847" t="str">
            <v>Póliza -91-</v>
          </cell>
        </row>
        <row r="848">
          <cell r="A848" t="str">
            <v>2102-1025</v>
          </cell>
          <cell r="B848" t="str">
            <v>MULTAS IMP S/TENENCIA CTRL.DE OBLIG 100%</v>
          </cell>
          <cell r="D848">
            <v>1827</v>
          </cell>
          <cell r="E848" t="str">
            <v>Póliza -91-</v>
          </cell>
        </row>
        <row r="849">
          <cell r="A849" t="str">
            <v>2102-1026</v>
          </cell>
          <cell r="B849" t="str">
            <v>HONORARIOS EJEC.POR CONTROL VEHICULAR</v>
          </cell>
          <cell r="D849">
            <v>120</v>
          </cell>
          <cell r="E849" t="str">
            <v>Póliza -91-</v>
          </cell>
        </row>
        <row r="850">
          <cell r="A850" t="str">
            <v>2102-1027</v>
          </cell>
          <cell r="B850" t="str">
            <v>HONORARIOS EJEC. ISAN</v>
          </cell>
          <cell r="D850">
            <v>0</v>
          </cell>
          <cell r="E850" t="str">
            <v>Póliza -91-</v>
          </cell>
        </row>
        <row r="851">
          <cell r="A851" t="str">
            <v>2102-1028</v>
          </cell>
          <cell r="B851" t="str">
            <v>90% INFRACC. TRANSITO AREA METROPOLITANA</v>
          </cell>
          <cell r="D851">
            <v>438207.59</v>
          </cell>
          <cell r="E851" t="str">
            <v>Póliza -91-</v>
          </cell>
        </row>
        <row r="853">
          <cell r="C853">
            <v>16164087.59</v>
          </cell>
          <cell r="D853">
            <v>16164087.59</v>
          </cell>
        </row>
        <row r="855">
          <cell r="A855" t="str">
            <v>REGISTRO DE LOS INGRESOS DEL DIA</v>
          </cell>
        </row>
        <row r="856">
          <cell r="D856" t="str">
            <v>Póliza -91-</v>
          </cell>
        </row>
        <row r="859">
          <cell r="B859" t="str">
            <v>Gobierno del Estado de Nuevo León</v>
          </cell>
        </row>
        <row r="860">
          <cell r="B860" t="str">
            <v>Secretaría de Finanzas y Tesorería General del Estado</v>
          </cell>
        </row>
        <row r="861">
          <cell r="B861" t="str">
            <v>Subsecretaría de Egresos</v>
          </cell>
        </row>
        <row r="862">
          <cell r="B862" t="str">
            <v>Dirección de Contabilidad y Cuenta Pública</v>
          </cell>
        </row>
        <row r="863">
          <cell r="B863" t="str">
            <v>Instituto de Control Vehicular</v>
          </cell>
        </row>
        <row r="864">
          <cell r="B864" t="str">
            <v>Recaudaciòn Diaria 8 Febrero 2006</v>
          </cell>
        </row>
        <row r="865">
          <cell r="A865" t="str">
            <v xml:space="preserve">Numero </v>
          </cell>
          <cell r="B865" t="str">
            <v>Concepto</v>
          </cell>
          <cell r="C865" t="str">
            <v>Recaudación Daria</v>
          </cell>
        </row>
        <row r="866">
          <cell r="A866" t="str">
            <v>de Cuenta</v>
          </cell>
          <cell r="C866" t="str">
            <v>Cargo</v>
          </cell>
          <cell r="D866" t="str">
            <v>Crédito</v>
          </cell>
        </row>
        <row r="868">
          <cell r="A868" t="str">
            <v>2102-1001</v>
          </cell>
          <cell r="B868" t="str">
            <v>IMP.SOBRE TRANS.DE PROP.DE VEH.AUT.USADO</v>
          </cell>
          <cell r="C868">
            <v>988754.85</v>
          </cell>
          <cell r="E868" t="str">
            <v>Póliza -92-</v>
          </cell>
        </row>
        <row r="869">
          <cell r="A869" t="str">
            <v>2102-1002</v>
          </cell>
          <cell r="B869" t="str">
            <v>IMP.DE TRANSM.POR REQUERIMIENTO</v>
          </cell>
          <cell r="C869">
            <v>0</v>
          </cell>
          <cell r="E869" t="str">
            <v>Póliza -92-</v>
          </cell>
        </row>
        <row r="870">
          <cell r="A870" t="str">
            <v>2102-1003</v>
          </cell>
          <cell r="B870" t="str">
            <v>ACT.E INTS.POR DEV.IMP.S/TRANS.VEH.USADO</v>
          </cell>
          <cell r="C870">
            <v>0</v>
          </cell>
          <cell r="E870" t="str">
            <v>Póliza -92-</v>
          </cell>
        </row>
        <row r="871">
          <cell r="A871" t="str">
            <v>2102-1004</v>
          </cell>
          <cell r="B871" t="str">
            <v>DEV.IMP.S/TRANS.PROP.VEH.USADOS</v>
          </cell>
          <cell r="C871">
            <v>0</v>
          </cell>
          <cell r="E871" t="str">
            <v>Póliza -92-</v>
          </cell>
        </row>
        <row r="872">
          <cell r="A872" t="str">
            <v>2102-1005</v>
          </cell>
          <cell r="B872" t="str">
            <v>MULTA IMP. P/LA AGENCIA EST.DE TRANSP.</v>
          </cell>
          <cell r="C872">
            <v>49446</v>
          </cell>
          <cell r="E872" t="str">
            <v>Póliza -92-</v>
          </cell>
        </row>
        <row r="873">
          <cell r="A873" t="str">
            <v>2102-1006</v>
          </cell>
          <cell r="B873" t="str">
            <v>MULTAS DEL IMP.DE TRANSMISION</v>
          </cell>
          <cell r="C873">
            <v>0</v>
          </cell>
          <cell r="E873" t="str">
            <v>Póliza -92-</v>
          </cell>
        </row>
        <row r="874">
          <cell r="A874" t="str">
            <v>2102-1007</v>
          </cell>
          <cell r="B874" t="str">
            <v>RECARGOS DE IMP.DE TRANSMISION</v>
          </cell>
          <cell r="C874">
            <v>0</v>
          </cell>
          <cell r="E874" t="str">
            <v>Póliza -92-</v>
          </cell>
        </row>
        <row r="875">
          <cell r="A875" t="str">
            <v>2102-1008</v>
          </cell>
          <cell r="B875" t="str">
            <v>GASTOS DE EJEC.TRANS.VEH.MOTOR</v>
          </cell>
          <cell r="C875">
            <v>0</v>
          </cell>
          <cell r="E875" t="str">
            <v>Póliza -92-</v>
          </cell>
        </row>
        <row r="876">
          <cell r="A876" t="str">
            <v>2102-1009</v>
          </cell>
          <cell r="B876" t="str">
            <v>INCENTIVOS POR ISAN</v>
          </cell>
          <cell r="C876">
            <v>0</v>
          </cell>
          <cell r="E876" t="str">
            <v>Póliza -92-</v>
          </cell>
        </row>
        <row r="877">
          <cell r="A877" t="str">
            <v>2102-1010</v>
          </cell>
          <cell r="B877" t="str">
            <v>RECARGOS DE I.S.A.N.</v>
          </cell>
          <cell r="C877">
            <v>0</v>
          </cell>
          <cell r="E877" t="str">
            <v>Póliza -92-</v>
          </cell>
        </row>
        <row r="878">
          <cell r="A878" t="str">
            <v>2102-1011</v>
          </cell>
          <cell r="B878" t="str">
            <v>SANCIONES ISAN</v>
          </cell>
          <cell r="C878">
            <v>0</v>
          </cell>
          <cell r="E878" t="str">
            <v>Póliza -92-</v>
          </cell>
        </row>
        <row r="879">
          <cell r="A879" t="str">
            <v>2102-1012</v>
          </cell>
          <cell r="B879" t="str">
            <v>I.S.A.N. PAGOS PROVISIONALES</v>
          </cell>
          <cell r="C879">
            <v>12524</v>
          </cell>
          <cell r="E879" t="str">
            <v>Póliza -92-</v>
          </cell>
        </row>
        <row r="880">
          <cell r="A880" t="str">
            <v>2102-1013</v>
          </cell>
          <cell r="B880" t="str">
            <v>ACTUALIZACION DE I.S.A.N.</v>
          </cell>
          <cell r="C880">
            <v>0</v>
          </cell>
          <cell r="E880" t="str">
            <v>Póliza -92-</v>
          </cell>
        </row>
        <row r="881">
          <cell r="A881" t="str">
            <v>2102-1014</v>
          </cell>
          <cell r="B881" t="str">
            <v>DEVOLUCION IMP. SOBRE AUTOMOVILES NUEVOS</v>
          </cell>
          <cell r="C881">
            <v>0</v>
          </cell>
          <cell r="E881" t="str">
            <v>Póliza -92-</v>
          </cell>
        </row>
        <row r="882">
          <cell r="A882" t="str">
            <v>2102-1015</v>
          </cell>
          <cell r="B882" t="str">
            <v>ACT.E INT'S.POR DEV.IMP.S/AUTOMOV.NVOS.</v>
          </cell>
          <cell r="C882">
            <v>0</v>
          </cell>
          <cell r="E882" t="str">
            <v>Póliza -92-</v>
          </cell>
        </row>
        <row r="883">
          <cell r="A883" t="str">
            <v>2102-1016</v>
          </cell>
          <cell r="B883" t="str">
            <v>IMPUESTO S/TENENCIA O USO DE VEHICULOS</v>
          </cell>
          <cell r="C883">
            <v>7204503.5</v>
          </cell>
          <cell r="E883" t="str">
            <v>Póliza -92-</v>
          </cell>
        </row>
        <row r="884">
          <cell r="A884" t="str">
            <v>2102-1017</v>
          </cell>
          <cell r="B884" t="str">
            <v>IMPUESTO S/TENENCIA, MOTOCICLETAS</v>
          </cell>
          <cell r="C884">
            <v>33746</v>
          </cell>
          <cell r="E884" t="str">
            <v>Póliza -92-</v>
          </cell>
        </row>
        <row r="885">
          <cell r="A885" t="str">
            <v>2102-1018</v>
          </cell>
          <cell r="B885" t="str">
            <v>RECARGOS Y ACT DE IMP S/TENENCIA DE VEH</v>
          </cell>
          <cell r="C885">
            <v>140910.85</v>
          </cell>
          <cell r="E885" t="str">
            <v>Póliza -92-</v>
          </cell>
        </row>
        <row r="886">
          <cell r="A886" t="str">
            <v>2102-1019</v>
          </cell>
          <cell r="B886" t="str">
            <v>RECARGOS Y ACT DE IMP S/TEN DE MOTOS</v>
          </cell>
          <cell r="C886">
            <v>1620</v>
          </cell>
          <cell r="E886" t="str">
            <v>Póliza -92-</v>
          </cell>
        </row>
        <row r="887">
          <cell r="A887" t="str">
            <v>2102-1020</v>
          </cell>
          <cell r="B887" t="str">
            <v>DEVOLUCION IMPUESTOS SOBRE TENENCIA</v>
          </cell>
          <cell r="C887">
            <v>0</v>
          </cell>
          <cell r="E887" t="str">
            <v>Póliza -92-</v>
          </cell>
        </row>
        <row r="888">
          <cell r="A888" t="str">
            <v>2102-1021</v>
          </cell>
          <cell r="B888" t="str">
            <v>ACT.E INTS.POR DEV.IMP.S/TENENCIA</v>
          </cell>
          <cell r="C888">
            <v>0</v>
          </cell>
          <cell r="E888" t="str">
            <v>Póliza -92-</v>
          </cell>
        </row>
        <row r="889">
          <cell r="A889" t="str">
            <v>2102-1022</v>
          </cell>
          <cell r="B889" t="str">
            <v>ACREDITAMENTO DEL IMP.S/TENENCIA AR.15-D</v>
          </cell>
          <cell r="C889">
            <v>0</v>
          </cell>
          <cell r="E889" t="str">
            <v>Póliza -92-</v>
          </cell>
        </row>
        <row r="890">
          <cell r="A890" t="str">
            <v>2102-1023</v>
          </cell>
          <cell r="B890" t="str">
            <v>GASTOS DE EJECUCION ISAN</v>
          </cell>
          <cell r="C890">
            <v>0</v>
          </cell>
          <cell r="E890" t="str">
            <v>Póliza -92-</v>
          </cell>
        </row>
        <row r="891">
          <cell r="A891" t="str">
            <v>2102-1024</v>
          </cell>
          <cell r="B891" t="str">
            <v>GASTOS DE EJECUCION IMP. SOBRE TENENCIA</v>
          </cell>
          <cell r="C891">
            <v>432</v>
          </cell>
          <cell r="E891" t="str">
            <v>Póliza -92-</v>
          </cell>
        </row>
        <row r="892">
          <cell r="A892" t="str">
            <v>2102-1025</v>
          </cell>
          <cell r="B892" t="str">
            <v>MULTAS IMP S/TENENCIA CTRL.DE OBLIG 100%</v>
          </cell>
          <cell r="C892">
            <v>1827</v>
          </cell>
          <cell r="E892" t="str">
            <v>Póliza -92-</v>
          </cell>
        </row>
        <row r="893">
          <cell r="A893" t="str">
            <v>2102-1026</v>
          </cell>
          <cell r="B893" t="str">
            <v>HONORARIOS EJEC.POR CONTROL VEHICULAR</v>
          </cell>
          <cell r="C893">
            <v>120</v>
          </cell>
          <cell r="E893" t="str">
            <v>Póliza -92-</v>
          </cell>
        </row>
        <row r="894">
          <cell r="A894" t="str">
            <v>2102-1027</v>
          </cell>
          <cell r="B894" t="str">
            <v>HONORARIOS EJEC. ISAN</v>
          </cell>
          <cell r="C894">
            <v>0</v>
          </cell>
          <cell r="E894" t="str">
            <v>Póliza -92-</v>
          </cell>
        </row>
        <row r="895">
          <cell r="A895" t="str">
            <v>2102-1028</v>
          </cell>
          <cell r="B895" t="str">
            <v>90% INFRACC. TRANSITO AREA METROPOLITANA</v>
          </cell>
          <cell r="C895">
            <v>438207.59</v>
          </cell>
          <cell r="E895" t="str">
            <v>Póliza -92-</v>
          </cell>
        </row>
        <row r="896">
          <cell r="A896" t="str">
            <v>1201-0026</v>
          </cell>
          <cell r="B896" t="str">
            <v>IMP.SOBRE TRANS.DE PROP.DE VEH.AUT.USADO</v>
          </cell>
          <cell r="D896">
            <v>988754.85</v>
          </cell>
          <cell r="E896" t="str">
            <v>Póliza -92-</v>
          </cell>
        </row>
        <row r="897">
          <cell r="A897" t="str">
            <v>1201-0027</v>
          </cell>
          <cell r="B897" t="str">
            <v>IMP.DE TRANSM.POR REQUERIMIENTO</v>
          </cell>
          <cell r="D897">
            <v>0</v>
          </cell>
          <cell r="E897" t="str">
            <v>Póliza -92-</v>
          </cell>
        </row>
        <row r="898">
          <cell r="A898" t="str">
            <v>1201-0028</v>
          </cell>
          <cell r="B898" t="str">
            <v>ACT.E INTS.POR DEV.IMP.S/TRANS.VEH.USADO</v>
          </cell>
          <cell r="D898">
            <v>0</v>
          </cell>
          <cell r="E898" t="str">
            <v>Póliza -92-</v>
          </cell>
        </row>
        <row r="899">
          <cell r="A899" t="str">
            <v>1201-0029</v>
          </cell>
          <cell r="B899" t="str">
            <v>DEV.IMP.S/TRANS.PROP.VEH.USADOS</v>
          </cell>
          <cell r="D899">
            <v>0</v>
          </cell>
          <cell r="E899" t="str">
            <v>Póliza -92-</v>
          </cell>
        </row>
        <row r="900">
          <cell r="A900" t="str">
            <v>1201-0030</v>
          </cell>
          <cell r="B900" t="str">
            <v>MULTA IMP. P/LA AGENCIA EST.DE TRANSP.</v>
          </cell>
          <cell r="D900">
            <v>49446</v>
          </cell>
          <cell r="E900" t="str">
            <v>Póliza -92-</v>
          </cell>
        </row>
        <row r="901">
          <cell r="A901" t="str">
            <v>1201-0031</v>
          </cell>
          <cell r="B901" t="str">
            <v>MULTAS DEL IMP.DE TRANSMISION</v>
          </cell>
          <cell r="D901">
            <v>0</v>
          </cell>
          <cell r="E901" t="str">
            <v>Póliza -92-</v>
          </cell>
        </row>
        <row r="902">
          <cell r="A902" t="str">
            <v>1201-0032</v>
          </cell>
          <cell r="B902" t="str">
            <v>RECARGOS DE IMP.DE TRANSMISION</v>
          </cell>
          <cell r="D902">
            <v>0</v>
          </cell>
          <cell r="E902" t="str">
            <v>Póliza -92-</v>
          </cell>
        </row>
        <row r="903">
          <cell r="A903" t="str">
            <v>1201-0033</v>
          </cell>
          <cell r="B903" t="str">
            <v>GASTOS DE EJEC.TRANS.VEH.MOTOR</v>
          </cell>
          <cell r="D903">
            <v>0</v>
          </cell>
          <cell r="E903" t="str">
            <v>Póliza -92-</v>
          </cell>
        </row>
        <row r="904">
          <cell r="A904" t="str">
            <v>1201-0034</v>
          </cell>
          <cell r="B904" t="str">
            <v>INCENTIVOS POR ISAN</v>
          </cell>
          <cell r="D904">
            <v>0</v>
          </cell>
          <cell r="E904" t="str">
            <v>Póliza -92-</v>
          </cell>
        </row>
        <row r="905">
          <cell r="A905" t="str">
            <v>1201-0035</v>
          </cell>
          <cell r="B905" t="str">
            <v>RECARGOS DE I.S.A.N.</v>
          </cell>
          <cell r="D905">
            <v>0</v>
          </cell>
          <cell r="E905" t="str">
            <v>Póliza -92-</v>
          </cell>
        </row>
        <row r="906">
          <cell r="A906" t="str">
            <v>1201-0036</v>
          </cell>
          <cell r="B906" t="str">
            <v>SANCIONES ISAN</v>
          </cell>
          <cell r="D906">
            <v>0</v>
          </cell>
          <cell r="E906" t="str">
            <v>Póliza -92-</v>
          </cell>
        </row>
        <row r="907">
          <cell r="A907" t="str">
            <v>1201-0037</v>
          </cell>
          <cell r="B907" t="str">
            <v>I.S.A.N. PAGOS PROVISIONALES</v>
          </cell>
          <cell r="D907">
            <v>12524</v>
          </cell>
          <cell r="E907" t="str">
            <v>Póliza -92-</v>
          </cell>
        </row>
        <row r="908">
          <cell r="A908" t="str">
            <v>1201-0038</v>
          </cell>
          <cell r="B908" t="str">
            <v>ACTUALIZACION DE I.S.A.N.</v>
          </cell>
          <cell r="D908">
            <v>0</v>
          </cell>
          <cell r="E908" t="str">
            <v>Póliza -92-</v>
          </cell>
        </row>
        <row r="909">
          <cell r="A909" t="str">
            <v>1201-0039</v>
          </cell>
          <cell r="B909" t="str">
            <v>DEVOLUCION IMP. SOBRE AUTOMOVILES NUEVOS</v>
          </cell>
          <cell r="D909">
            <v>0</v>
          </cell>
          <cell r="E909" t="str">
            <v>Póliza -92-</v>
          </cell>
        </row>
        <row r="910">
          <cell r="A910" t="str">
            <v>1201-0040</v>
          </cell>
          <cell r="B910" t="str">
            <v>ACT.E INT'S.POR DEV.IMP.S/AUTOMOV.NVOS.</v>
          </cell>
          <cell r="D910">
            <v>0</v>
          </cell>
          <cell r="E910" t="str">
            <v>Póliza -92-</v>
          </cell>
        </row>
        <row r="911">
          <cell r="A911" t="str">
            <v>1201-0041</v>
          </cell>
          <cell r="B911" t="str">
            <v>IMPUESTO S/TENENCIA O USO DE VEHICULOS</v>
          </cell>
          <cell r="D911">
            <v>7204503.5</v>
          </cell>
          <cell r="E911" t="str">
            <v>Póliza -92-</v>
          </cell>
        </row>
        <row r="912">
          <cell r="A912" t="str">
            <v>1201-0042</v>
          </cell>
          <cell r="B912" t="str">
            <v>IMPUESTO S/TENENCIA, MOTOCICLETAS</v>
          </cell>
          <cell r="D912">
            <v>33746</v>
          </cell>
          <cell r="E912" t="str">
            <v>Póliza -92-</v>
          </cell>
        </row>
        <row r="913">
          <cell r="A913" t="str">
            <v>1201-0043</v>
          </cell>
          <cell r="B913" t="str">
            <v>RECARGOS Y ACT DE IMP S/TENENCIA DE VEH</v>
          </cell>
          <cell r="D913">
            <v>140910.85</v>
          </cell>
          <cell r="E913" t="str">
            <v>Póliza -92-</v>
          </cell>
        </row>
        <row r="914">
          <cell r="A914" t="str">
            <v>1201-0044</v>
          </cell>
          <cell r="B914" t="str">
            <v>RECARGOS Y ACT DE IMP S/TEN DE MOTOS</v>
          </cell>
          <cell r="D914">
            <v>1620</v>
          </cell>
          <cell r="E914" t="str">
            <v>Póliza -92-</v>
          </cell>
        </row>
        <row r="915">
          <cell r="A915" t="str">
            <v>1201-0045</v>
          </cell>
          <cell r="B915" t="str">
            <v>DEVOLUCION IMPUESTOS SOBRE TENENCIA</v>
          </cell>
          <cell r="D915">
            <v>0</v>
          </cell>
          <cell r="E915" t="str">
            <v>Póliza -92-</v>
          </cell>
        </row>
        <row r="916">
          <cell r="A916" t="str">
            <v>1201-0046</v>
          </cell>
          <cell r="B916" t="str">
            <v>ACT.E INTS.POR DEV.IMP.S/TENENCIA</v>
          </cell>
          <cell r="D916">
            <v>0</v>
          </cell>
          <cell r="E916" t="str">
            <v>Póliza -92-</v>
          </cell>
        </row>
        <row r="917">
          <cell r="A917" t="str">
            <v>1201-0047</v>
          </cell>
          <cell r="B917" t="str">
            <v>ACREDITAMENTO DEL IMP.S/TENENCIA AR.15-D</v>
          </cell>
          <cell r="D917">
            <v>0</v>
          </cell>
          <cell r="E917" t="str">
            <v>Póliza -92-</v>
          </cell>
        </row>
        <row r="918">
          <cell r="A918" t="str">
            <v>1201-0048</v>
          </cell>
          <cell r="B918" t="str">
            <v>GASTOS DE EJECUCION ISAN</v>
          </cell>
          <cell r="D918">
            <v>0</v>
          </cell>
          <cell r="E918" t="str">
            <v>Póliza -92-</v>
          </cell>
        </row>
        <row r="919">
          <cell r="A919" t="str">
            <v>1201-0049</v>
          </cell>
          <cell r="B919" t="str">
            <v>GASTOS DE EJECUCION IMP. SOBRE TENENCIA</v>
          </cell>
          <cell r="D919">
            <v>432</v>
          </cell>
          <cell r="E919" t="str">
            <v>Póliza -92-</v>
          </cell>
        </row>
        <row r="920">
          <cell r="A920" t="str">
            <v>1201-0050</v>
          </cell>
          <cell r="B920" t="str">
            <v>MULTAS IMP S/TENENCIA CTRL.DE OBLIG 100%</v>
          </cell>
          <cell r="D920">
            <v>1827</v>
          </cell>
          <cell r="E920" t="str">
            <v>Póliza -92-</v>
          </cell>
        </row>
        <row r="921">
          <cell r="A921" t="str">
            <v>1201-0051</v>
          </cell>
          <cell r="B921" t="str">
            <v>HONORARIOS EJEC.POR CONTROL VEHICULAR</v>
          </cell>
          <cell r="D921">
            <v>120</v>
          </cell>
          <cell r="E921" t="str">
            <v>Póliza -92-</v>
          </cell>
        </row>
        <row r="922">
          <cell r="A922" t="str">
            <v>1201-0052</v>
          </cell>
          <cell r="B922" t="str">
            <v>HONORARIOS EJEC. ISAN</v>
          </cell>
          <cell r="D922">
            <v>0</v>
          </cell>
          <cell r="E922" t="str">
            <v>Póliza -92-</v>
          </cell>
        </row>
        <row r="923">
          <cell r="A923" t="str">
            <v>1201-0053</v>
          </cell>
          <cell r="B923" t="str">
            <v>90% INFRACC. TRANSITO AREA METROPOLITANA</v>
          </cell>
          <cell r="D923">
            <v>438207.59</v>
          </cell>
          <cell r="E923" t="str">
            <v>Póliza -92-</v>
          </cell>
        </row>
        <row r="925">
          <cell r="C925">
            <v>8872091.7899999991</v>
          </cell>
          <cell r="D925">
            <v>8872091.7899999991</v>
          </cell>
        </row>
        <row r="927">
          <cell r="A927" t="str">
            <v>RECLASIFICACION DE LOS INGRESOS EN ADMON.</v>
          </cell>
        </row>
        <row r="929">
          <cell r="D929" t="str">
            <v>Póliza -92-</v>
          </cell>
        </row>
        <row r="931">
          <cell r="A931" t="str">
            <v>de Cuenta</v>
          </cell>
          <cell r="C931" t="str">
            <v>Cargo</v>
          </cell>
          <cell r="D931" t="str">
            <v>Crédito</v>
          </cell>
        </row>
        <row r="932">
          <cell r="A932" t="str">
            <v>1201-0001</v>
          </cell>
          <cell r="B932" t="str">
            <v>DERECHOS DE CONTROL VEHICULAR PTE. AÑO</v>
          </cell>
          <cell r="C932">
            <v>4851265</v>
          </cell>
          <cell r="E932" t="str">
            <v>Póliza -93-</v>
          </cell>
        </row>
        <row r="933">
          <cell r="A933" t="str">
            <v>1201-0002</v>
          </cell>
          <cell r="B933" t="str">
            <v>DERECHOS DE CONTROL VEHICULAR REZAGOS</v>
          </cell>
          <cell r="C933">
            <v>333869.71999999997</v>
          </cell>
          <cell r="E933" t="str">
            <v>Póliza -93-</v>
          </cell>
        </row>
        <row r="934">
          <cell r="A934" t="str">
            <v>1201-0003</v>
          </cell>
          <cell r="B934" t="str">
            <v>DEV. CONTROL VEHICULAR</v>
          </cell>
          <cell r="C934">
            <v>0</v>
          </cell>
          <cell r="E934" t="str">
            <v>Póliza -93-</v>
          </cell>
        </row>
        <row r="935">
          <cell r="A935" t="str">
            <v>1201-0004</v>
          </cell>
          <cell r="B935" t="str">
            <v>SUBSIDIO 10% Y 5%</v>
          </cell>
          <cell r="D935">
            <v>117575</v>
          </cell>
          <cell r="E935" t="str">
            <v>Póliza -93-</v>
          </cell>
        </row>
        <row r="936">
          <cell r="A936" t="str">
            <v>1201-0005</v>
          </cell>
          <cell r="B936" t="str">
            <v>SUBSIDIO ANTIGÜEDAD 5 AÑOS</v>
          </cell>
          <cell r="D936">
            <v>1011435</v>
          </cell>
          <cell r="E936" t="str">
            <v>Póliza -93-</v>
          </cell>
        </row>
        <row r="937">
          <cell r="A937" t="str">
            <v>1201-0006</v>
          </cell>
          <cell r="B937" t="str">
            <v>SUBSIDIO ANTIGÜEDAD 10 AÑOS</v>
          </cell>
          <cell r="D937">
            <v>253464</v>
          </cell>
          <cell r="E937" t="str">
            <v>Póliza -93-</v>
          </cell>
        </row>
        <row r="938">
          <cell r="A938" t="str">
            <v>1201-0007</v>
          </cell>
          <cell r="B938" t="str">
            <v>SUBSIDIO DERECHOS CONTROL VEHICULAR</v>
          </cell>
          <cell r="C938">
            <v>0</v>
          </cell>
          <cell r="E938" t="str">
            <v>Póliza -93-</v>
          </cell>
        </row>
        <row r="939">
          <cell r="A939" t="str">
            <v>1201-0008</v>
          </cell>
          <cell r="B939" t="str">
            <v>SUB MAT.DE CONT.VEH.A PERS.MAYORES 65 AÑOS</v>
          </cell>
          <cell r="D939">
            <v>3807</v>
          </cell>
          <cell r="E939" t="str">
            <v>Póliza -93-</v>
          </cell>
        </row>
        <row r="940">
          <cell r="A940" t="str">
            <v>1201-0009</v>
          </cell>
          <cell r="B940" t="str">
            <v>EXP.DE CERTIFICADOS DE CONTROL VEHICULAR</v>
          </cell>
          <cell r="C940">
            <v>5640</v>
          </cell>
          <cell r="E940" t="str">
            <v>Póliza -93-</v>
          </cell>
        </row>
        <row r="941">
          <cell r="A941" t="str">
            <v>1201-0010</v>
          </cell>
          <cell r="B941" t="str">
            <v>EXP.DE CERT.DE CTRL.VEH.OTROS ESTADOS</v>
          </cell>
          <cell r="C941">
            <v>6426</v>
          </cell>
          <cell r="E941" t="str">
            <v>Póliza -93-</v>
          </cell>
        </row>
        <row r="942">
          <cell r="A942" t="str">
            <v>1201-0011</v>
          </cell>
          <cell r="B942" t="str">
            <v>EXP.DE CERT.DE DOC.DE CTRL.VEHICULAR</v>
          </cell>
          <cell r="C942">
            <v>282</v>
          </cell>
          <cell r="E942" t="str">
            <v>Póliza -93-</v>
          </cell>
        </row>
        <row r="943">
          <cell r="A943" t="str">
            <v>1201-0012</v>
          </cell>
          <cell r="B943" t="str">
            <v>PLACAS DE CIRCULACION VEHICULAR</v>
          </cell>
          <cell r="C943">
            <v>390128</v>
          </cell>
          <cell r="E943" t="str">
            <v>Póliza -93-</v>
          </cell>
        </row>
        <row r="944">
          <cell r="A944" t="str">
            <v>1201-0013</v>
          </cell>
          <cell r="B944" t="str">
            <v>LICENCIAS DE MANEJAR</v>
          </cell>
          <cell r="C944">
            <v>365092</v>
          </cell>
          <cell r="E944" t="str">
            <v>Póliza -93-</v>
          </cell>
        </row>
        <row r="945">
          <cell r="A945" t="str">
            <v>1201-0014</v>
          </cell>
          <cell r="B945" t="str">
            <v>EXP.DE CERT.DE LICENCIAS DE CONDUCIR</v>
          </cell>
          <cell r="C945">
            <v>846</v>
          </cell>
          <cell r="E945" t="str">
            <v>Póliza -93-</v>
          </cell>
        </row>
        <row r="946">
          <cell r="A946" t="str">
            <v>1201-0015</v>
          </cell>
          <cell r="B946" t="str">
            <v>DUPLICADOS DE LICENCIAS</v>
          </cell>
          <cell r="C946">
            <v>8260</v>
          </cell>
          <cell r="E946" t="str">
            <v>Póliza -93-</v>
          </cell>
        </row>
        <row r="947">
          <cell r="A947" t="str">
            <v>1201-0016</v>
          </cell>
          <cell r="B947" t="str">
            <v>DUPLICADOS DE TARJETAS DE CIRCULACION</v>
          </cell>
          <cell r="C947">
            <v>1974</v>
          </cell>
          <cell r="E947" t="str">
            <v>Póliza -93-</v>
          </cell>
        </row>
        <row r="948">
          <cell r="A948" t="str">
            <v>1201-0017</v>
          </cell>
          <cell r="B948" t="str">
            <v>BAJAS DE VEHICULOS DE MOTOR</v>
          </cell>
          <cell r="C948">
            <v>25803</v>
          </cell>
          <cell r="E948" t="str">
            <v>Póliza -93-</v>
          </cell>
        </row>
        <row r="949">
          <cell r="A949" t="str">
            <v>1201-0018</v>
          </cell>
          <cell r="B949" t="str">
            <v>SUBSIDIO LAMINAS CONTROL VEHICULAR</v>
          </cell>
          <cell r="C949">
            <v>0</v>
          </cell>
          <cell r="E949" t="str">
            <v>Póliza -93-</v>
          </cell>
        </row>
        <row r="950">
          <cell r="A950" t="str">
            <v>1201-0019</v>
          </cell>
          <cell r="B950" t="str">
            <v>SUBSIDIOS LICENCIAS DE MANEJO</v>
          </cell>
          <cell r="C950">
            <v>0</v>
          </cell>
          <cell r="E950" t="str">
            <v>Póliza -93-</v>
          </cell>
        </row>
        <row r="951">
          <cell r="A951" t="str">
            <v>1201-0020</v>
          </cell>
          <cell r="B951" t="str">
            <v>MULTAS DE CONTROL VEHICULAR</v>
          </cell>
          <cell r="C951">
            <v>0</v>
          </cell>
          <cell r="E951" t="str">
            <v>Póliza -93-</v>
          </cell>
        </row>
        <row r="952">
          <cell r="A952" t="str">
            <v>1201-0021</v>
          </cell>
          <cell r="B952" t="str">
            <v>INTERESES POR CONVENIO CONTROL VEHICULAR</v>
          </cell>
          <cell r="C952">
            <v>14964.68</v>
          </cell>
          <cell r="E952" t="str">
            <v>Póliza -93-</v>
          </cell>
        </row>
        <row r="953">
          <cell r="A953" t="str">
            <v>1201-0022</v>
          </cell>
          <cell r="B953" t="str">
            <v>SANCIONES POR CANJE DE PLACAS EXTEMP.</v>
          </cell>
          <cell r="C953">
            <v>22841.39</v>
          </cell>
          <cell r="E953" t="str">
            <v>Póliza -93-</v>
          </cell>
        </row>
        <row r="954">
          <cell r="A954" t="str">
            <v>1201-0023</v>
          </cell>
          <cell r="B954" t="str">
            <v>SAN.DE DER.DE CONTROL VEH.PTE.AÑO</v>
          </cell>
          <cell r="C954">
            <v>0</v>
          </cell>
          <cell r="E954" t="str">
            <v>Póliza -93-</v>
          </cell>
        </row>
        <row r="955">
          <cell r="A955" t="str">
            <v>1201-0024</v>
          </cell>
          <cell r="B955" t="str">
            <v>SAN.DE DER.CONTROL VEH. REZAGO</v>
          </cell>
          <cell r="C955">
            <v>76722.259999999995</v>
          </cell>
          <cell r="E955" t="str">
            <v>Póliza -93-</v>
          </cell>
        </row>
        <row r="956">
          <cell r="A956" t="str">
            <v>1201-0025</v>
          </cell>
          <cell r="B956" t="str">
            <v>10% INFRACC.DE TRANSITO AREA MET.</v>
          </cell>
          <cell r="C956">
            <v>46190.43</v>
          </cell>
          <cell r="E956" t="str">
            <v>Póliza -93-</v>
          </cell>
        </row>
        <row r="957">
          <cell r="A957" t="str">
            <v>1201-0026</v>
          </cell>
          <cell r="B957" t="str">
            <v>IMP.SOBRE TRANS.DE PROP.DE VEH.AUT.USADO</v>
          </cell>
          <cell r="C957">
            <v>768158.37</v>
          </cell>
          <cell r="E957" t="str">
            <v>Póliza -93-</v>
          </cell>
        </row>
        <row r="958">
          <cell r="A958" t="str">
            <v>1201-0027</v>
          </cell>
          <cell r="B958" t="str">
            <v>IMP.DE TRANSM.POR REQUERIMIENTO</v>
          </cell>
          <cell r="C958">
            <v>0</v>
          </cell>
          <cell r="E958" t="str">
            <v>Póliza -93-</v>
          </cell>
        </row>
        <row r="959">
          <cell r="A959" t="str">
            <v>1201-0028</v>
          </cell>
          <cell r="B959" t="str">
            <v>ACT.E INTS.POR DEV.IMP.S/TRANS.VEH.USADO</v>
          </cell>
          <cell r="C959">
            <v>0</v>
          </cell>
          <cell r="E959" t="str">
            <v>Póliza -93-</v>
          </cell>
        </row>
        <row r="960">
          <cell r="A960" t="str">
            <v>1201-0029</v>
          </cell>
          <cell r="B960" t="str">
            <v>DEV.IMP.S/TRANS.PROP.VEH.USADOS</v>
          </cell>
          <cell r="C960">
            <v>0</v>
          </cell>
          <cell r="E960" t="str">
            <v>Póliza -93-</v>
          </cell>
        </row>
        <row r="961">
          <cell r="A961" t="str">
            <v>1201-0030</v>
          </cell>
          <cell r="B961" t="str">
            <v>MULTA IMP. P/LA AGENCIA EST.DE TRANSP.</v>
          </cell>
          <cell r="C961">
            <v>33187</v>
          </cell>
          <cell r="E961" t="str">
            <v>Póliza -93-</v>
          </cell>
        </row>
        <row r="962">
          <cell r="A962" t="str">
            <v>1201-0031</v>
          </cell>
          <cell r="B962" t="str">
            <v>MULTAS DEL IMP.DE TRANSMISION</v>
          </cell>
          <cell r="C962">
            <v>0</v>
          </cell>
          <cell r="E962" t="str">
            <v>Póliza -93-</v>
          </cell>
        </row>
        <row r="963">
          <cell r="A963" t="str">
            <v>1201-0032</v>
          </cell>
          <cell r="B963" t="str">
            <v>RECARGOS DE IMP.DE TRANSMISION</v>
          </cell>
          <cell r="C963">
            <v>0</v>
          </cell>
          <cell r="E963" t="str">
            <v>Póliza -93-</v>
          </cell>
        </row>
        <row r="964">
          <cell r="A964" t="str">
            <v>1201-0033</v>
          </cell>
          <cell r="B964" t="str">
            <v>GASTOS DE EJEC.TRANS.VEH.MOTOR</v>
          </cell>
          <cell r="C964">
            <v>0</v>
          </cell>
          <cell r="E964" t="str">
            <v>Póliza -93-</v>
          </cell>
        </row>
        <row r="965">
          <cell r="A965" t="str">
            <v>1201-0034</v>
          </cell>
          <cell r="B965" t="str">
            <v>INCENTIVOS POR ISAN</v>
          </cell>
          <cell r="C965">
            <v>0</v>
          </cell>
          <cell r="E965" t="str">
            <v>Póliza -93-</v>
          </cell>
        </row>
        <row r="966">
          <cell r="A966" t="str">
            <v>1201-0035</v>
          </cell>
          <cell r="B966" t="str">
            <v>RECARGOS DE I.S.A.N.</v>
          </cell>
          <cell r="C966">
            <v>0</v>
          </cell>
          <cell r="E966" t="str">
            <v>Póliza -93-</v>
          </cell>
        </row>
        <row r="967">
          <cell r="A967" t="str">
            <v>1201-0036</v>
          </cell>
          <cell r="B967" t="str">
            <v>SANCIONES ISAN</v>
          </cell>
          <cell r="C967">
            <v>0</v>
          </cell>
          <cell r="E967" t="str">
            <v>Póliza -93-</v>
          </cell>
        </row>
        <row r="968">
          <cell r="A968" t="str">
            <v>1201-0037</v>
          </cell>
          <cell r="B968" t="str">
            <v>I.S.A.N. PAGOS PROVISIONALES</v>
          </cell>
          <cell r="C968">
            <v>0</v>
          </cell>
          <cell r="E968" t="str">
            <v>Póliza -93-</v>
          </cell>
        </row>
        <row r="969">
          <cell r="A969" t="str">
            <v>1201-0038</v>
          </cell>
          <cell r="B969" t="str">
            <v>ACTUALIZACION DE I.S.A.N.</v>
          </cell>
          <cell r="C969">
            <v>0</v>
          </cell>
          <cell r="E969" t="str">
            <v>Póliza -93-</v>
          </cell>
        </row>
        <row r="970">
          <cell r="A970" t="str">
            <v>1201-0039</v>
          </cell>
          <cell r="B970" t="str">
            <v>DEVOLUCION IMP. SOBRE AUTOMOVILES NUEVOS</v>
          </cell>
          <cell r="C970">
            <v>0</v>
          </cell>
          <cell r="E970" t="str">
            <v>Póliza -93-</v>
          </cell>
        </row>
        <row r="971">
          <cell r="A971" t="str">
            <v>1201-0040</v>
          </cell>
          <cell r="B971" t="str">
            <v>ACT.E INT'S.POR DEV.IMP.S/AUTOMOV.NVOS.</v>
          </cell>
          <cell r="C971">
            <v>0</v>
          </cell>
          <cell r="E971" t="str">
            <v>Póliza -93-</v>
          </cell>
        </row>
        <row r="972">
          <cell r="A972" t="str">
            <v>1201-0041</v>
          </cell>
          <cell r="B972" t="str">
            <v>IMPUESTO S/TENENCIA O USO DE VEHICULOS</v>
          </cell>
          <cell r="C972">
            <v>5950723.1100000003</v>
          </cell>
          <cell r="E972" t="str">
            <v>Póliza -93-</v>
          </cell>
        </row>
        <row r="973">
          <cell r="A973" t="str">
            <v>1201-0042</v>
          </cell>
          <cell r="B973" t="str">
            <v>IMPUESTO S/TENENCIA, MOTOCICLETAS</v>
          </cell>
          <cell r="C973">
            <v>27478</v>
          </cell>
          <cell r="E973" t="str">
            <v>Póliza -93-</v>
          </cell>
        </row>
        <row r="974">
          <cell r="A974" t="str">
            <v>1201-0043</v>
          </cell>
          <cell r="B974" t="str">
            <v>RECARGOS Y ACT DE IMP S/TENENCIA DE VEH</v>
          </cell>
          <cell r="C974">
            <v>97601.77</v>
          </cell>
          <cell r="E974" t="str">
            <v>Póliza -93-</v>
          </cell>
        </row>
        <row r="975">
          <cell r="A975" t="str">
            <v>1201-0044</v>
          </cell>
          <cell r="B975" t="str">
            <v>RECARGOS Y ACT DE IMP S/TEN DE MOTOS</v>
          </cell>
          <cell r="C975">
            <v>117</v>
          </cell>
          <cell r="E975" t="str">
            <v>Póliza -93-</v>
          </cell>
        </row>
        <row r="976">
          <cell r="A976" t="str">
            <v>1201-0045</v>
          </cell>
          <cell r="B976" t="str">
            <v>DEVOLUCION IMPUESTOS SOBRE TENENCIA</v>
          </cell>
          <cell r="C976">
            <v>0</v>
          </cell>
          <cell r="E976" t="str">
            <v>Póliza -93-</v>
          </cell>
        </row>
        <row r="977">
          <cell r="A977" t="str">
            <v>1201-0046</v>
          </cell>
          <cell r="B977" t="str">
            <v>ACT.E INTS.POR DEV.IMP.S/TENENCIA</v>
          </cell>
          <cell r="C977">
            <v>0</v>
          </cell>
          <cell r="E977" t="str">
            <v>Póliza -93-</v>
          </cell>
        </row>
        <row r="978">
          <cell r="A978" t="str">
            <v>1201-0047</v>
          </cell>
          <cell r="B978" t="str">
            <v>ACREDITAMENTO DEL IMP.S/TENENCIA AR.15-D</v>
          </cell>
          <cell r="C978">
            <v>0</v>
          </cell>
          <cell r="E978" t="str">
            <v>Póliza -93-</v>
          </cell>
        </row>
        <row r="979">
          <cell r="A979" t="str">
            <v>1201-0048</v>
          </cell>
          <cell r="B979" t="str">
            <v>GASTOS DE EJECUCION ISAN</v>
          </cell>
          <cell r="C979">
            <v>0</v>
          </cell>
          <cell r="E979" t="str">
            <v>Póliza -93-</v>
          </cell>
        </row>
        <row r="980">
          <cell r="A980" t="str">
            <v>1201-0049</v>
          </cell>
          <cell r="B980" t="str">
            <v>GASTOS DE EJECUCION IMP. SOBRE TENENCIA</v>
          </cell>
          <cell r="C980">
            <v>90</v>
          </cell>
          <cell r="E980" t="str">
            <v>Póliza -93-</v>
          </cell>
        </row>
        <row r="981">
          <cell r="A981" t="str">
            <v>1201-0050</v>
          </cell>
          <cell r="B981" t="str">
            <v>MULTAS IMP S/TENENCIA CTRL.DE OBLIG 100%</v>
          </cell>
          <cell r="C981">
            <v>2436</v>
          </cell>
          <cell r="E981" t="str">
            <v>Póliza -93-</v>
          </cell>
        </row>
        <row r="982">
          <cell r="A982" t="str">
            <v>1201-0051</v>
          </cell>
          <cell r="B982" t="str">
            <v>HONORARIOS EJEC.POR CONTROL VEHICULAR</v>
          </cell>
          <cell r="C982">
            <v>120</v>
          </cell>
          <cell r="E982" t="str">
            <v>Póliza -93-</v>
          </cell>
        </row>
        <row r="983">
          <cell r="A983" t="str">
            <v>1201-0052</v>
          </cell>
          <cell r="B983" t="str">
            <v>HONORARIOS EJEC. ISAN</v>
          </cell>
          <cell r="C983">
            <v>0</v>
          </cell>
          <cell r="E983" t="str">
            <v>Póliza -93-</v>
          </cell>
        </row>
        <row r="984">
          <cell r="A984" t="str">
            <v>1201-0053</v>
          </cell>
          <cell r="B984" t="str">
            <v>90% INFRACC. TRANSITO AREA METROPOLITANA</v>
          </cell>
          <cell r="C984">
            <v>415744.32</v>
          </cell>
          <cell r="E984" t="str">
            <v>Póliza -93-</v>
          </cell>
        </row>
        <row r="985">
          <cell r="A985" t="str">
            <v>4101-0001</v>
          </cell>
          <cell r="B985" t="str">
            <v>DERECHOS DE CONTROL VEHICULAR PTE. AÑO</v>
          </cell>
          <cell r="D985">
            <v>4851265</v>
          </cell>
          <cell r="E985" t="str">
            <v>Póliza -93-</v>
          </cell>
        </row>
        <row r="986">
          <cell r="A986" t="str">
            <v>4101-0002</v>
          </cell>
          <cell r="B986" t="str">
            <v>DERECHOS DE CONTROL VEHICULAR REZAGOS</v>
          </cell>
          <cell r="D986">
            <v>333869.71999999997</v>
          </cell>
          <cell r="E986" t="str">
            <v>Póliza -93-</v>
          </cell>
        </row>
        <row r="987">
          <cell r="A987" t="str">
            <v>4101-0003</v>
          </cell>
          <cell r="B987" t="str">
            <v>DEV. CONTROL VEHICULAR</v>
          </cell>
          <cell r="D987">
            <v>0</v>
          </cell>
          <cell r="E987" t="str">
            <v>Póliza -93-</v>
          </cell>
        </row>
        <row r="988">
          <cell r="A988" t="str">
            <v>4101-0004</v>
          </cell>
          <cell r="B988" t="str">
            <v>SUBSIDIO 10% Y 5%</v>
          </cell>
          <cell r="C988">
            <v>117575</v>
          </cell>
          <cell r="E988" t="str">
            <v>Póliza -93-</v>
          </cell>
        </row>
        <row r="989">
          <cell r="A989" t="str">
            <v>4101-0005</v>
          </cell>
          <cell r="B989" t="str">
            <v>SUBSIDIO ANTIGÜEDAD 5 AÑOS</v>
          </cell>
          <cell r="C989">
            <v>1011435</v>
          </cell>
          <cell r="E989" t="str">
            <v>Póliza -93-</v>
          </cell>
        </row>
        <row r="990">
          <cell r="A990" t="str">
            <v>4101-0006</v>
          </cell>
          <cell r="B990" t="str">
            <v>SUBSIDIO ANTIGÜEDAD 10 AÑOS</v>
          </cell>
          <cell r="C990">
            <v>253464</v>
          </cell>
          <cell r="E990" t="str">
            <v>Póliza -93-</v>
          </cell>
        </row>
        <row r="991">
          <cell r="A991" t="str">
            <v>4101-0007</v>
          </cell>
          <cell r="B991" t="str">
            <v>SUBSIDIO DERECHOS CONTROL VEHICULAR</v>
          </cell>
          <cell r="D991">
            <v>0</v>
          </cell>
          <cell r="E991" t="str">
            <v>Póliza -93-</v>
          </cell>
        </row>
        <row r="992">
          <cell r="A992" t="str">
            <v>4101-0008</v>
          </cell>
          <cell r="B992" t="str">
            <v>SUB MAT.DE CONT.VEH.A PERS.MAYORES 65 AÑOS</v>
          </cell>
          <cell r="C992">
            <v>3807</v>
          </cell>
          <cell r="E992" t="str">
            <v>Póliza -93-</v>
          </cell>
        </row>
        <row r="993">
          <cell r="A993" t="str">
            <v>4101-0009</v>
          </cell>
          <cell r="B993" t="str">
            <v>EXP.DE CERTIFICADOS DE CONTROL VEHICULAR</v>
          </cell>
          <cell r="D993">
            <v>5640</v>
          </cell>
          <cell r="E993" t="str">
            <v>Póliza -93-</v>
          </cell>
        </row>
        <row r="994">
          <cell r="A994" t="str">
            <v>4101-0010</v>
          </cell>
          <cell r="B994" t="str">
            <v>EXP.DE CERT.DE CTRL.VEH.OTROS ESTADOS</v>
          </cell>
          <cell r="D994">
            <v>6426</v>
          </cell>
          <cell r="E994" t="str">
            <v>Póliza -93-</v>
          </cell>
        </row>
        <row r="995">
          <cell r="A995" t="str">
            <v>4101-0011</v>
          </cell>
          <cell r="B995" t="str">
            <v>EXP.DE CERT.DE DOC.DE CTRL.VEHICULAR</v>
          </cell>
          <cell r="D995">
            <v>282</v>
          </cell>
          <cell r="E995" t="str">
            <v>Póliza -93-</v>
          </cell>
        </row>
        <row r="996">
          <cell r="A996" t="str">
            <v>4101-0012</v>
          </cell>
          <cell r="B996" t="str">
            <v>PLACAS DE CIRCULACION VEHICULAR</v>
          </cell>
          <cell r="D996">
            <v>390128</v>
          </cell>
          <cell r="E996" t="str">
            <v>Póliza -93-</v>
          </cell>
        </row>
        <row r="997">
          <cell r="A997" t="str">
            <v>4101-0013</v>
          </cell>
          <cell r="B997" t="str">
            <v>LICENCIAS DE MANEJAR</v>
          </cell>
          <cell r="D997">
            <v>365092</v>
          </cell>
          <cell r="E997" t="str">
            <v>Póliza -93-</v>
          </cell>
        </row>
        <row r="998">
          <cell r="A998" t="str">
            <v>4101-0014</v>
          </cell>
          <cell r="B998" t="str">
            <v>EXP.DE CERT.DE LICENCIAS DE CONDUCIR</v>
          </cell>
          <cell r="D998">
            <v>846</v>
          </cell>
          <cell r="E998" t="str">
            <v>Póliza -93-</v>
          </cell>
        </row>
        <row r="999">
          <cell r="A999" t="str">
            <v>4101-0015</v>
          </cell>
          <cell r="B999" t="str">
            <v>DUPLICADOS DE LICENCIAS</v>
          </cell>
          <cell r="D999">
            <v>8260</v>
          </cell>
          <cell r="E999" t="str">
            <v>Póliza -93-</v>
          </cell>
        </row>
        <row r="1000">
          <cell r="A1000" t="str">
            <v>4101-0016</v>
          </cell>
          <cell r="B1000" t="str">
            <v>DUPLICADOS DE TARJETAS DE CIRCULACION</v>
          </cell>
          <cell r="D1000">
            <v>1974</v>
          </cell>
          <cell r="E1000" t="str">
            <v>Póliza -93-</v>
          </cell>
        </row>
        <row r="1001">
          <cell r="A1001" t="str">
            <v>4101-0017</v>
          </cell>
          <cell r="B1001" t="str">
            <v>BAJAS DE VEHICULOS DE MOTOR</v>
          </cell>
          <cell r="D1001">
            <v>25803</v>
          </cell>
          <cell r="E1001" t="str">
            <v>Póliza -93-</v>
          </cell>
        </row>
        <row r="1002">
          <cell r="A1002" t="str">
            <v>4101-0018</v>
          </cell>
          <cell r="B1002" t="str">
            <v>SUBSIDIO LAMINAS CONTROL VEHICULAR</v>
          </cell>
          <cell r="D1002">
            <v>0</v>
          </cell>
          <cell r="E1002" t="str">
            <v>Póliza -93-</v>
          </cell>
        </row>
        <row r="1003">
          <cell r="A1003" t="str">
            <v>4101-0019</v>
          </cell>
          <cell r="B1003" t="str">
            <v>SUBSIDIOS LICENCIAS DE MANEJO</v>
          </cell>
          <cell r="D1003">
            <v>0</v>
          </cell>
          <cell r="E1003" t="str">
            <v>Póliza -93-</v>
          </cell>
        </row>
        <row r="1004">
          <cell r="A1004" t="str">
            <v>4101-0020</v>
          </cell>
          <cell r="B1004" t="str">
            <v>MULTAS DE CONTROL VEHICULAR</v>
          </cell>
          <cell r="D1004">
            <v>0</v>
          </cell>
          <cell r="E1004" t="str">
            <v>Póliza -93-</v>
          </cell>
        </row>
        <row r="1005">
          <cell r="A1005" t="str">
            <v>4101-0021</v>
          </cell>
          <cell r="B1005" t="str">
            <v>INTERESES POR CONVENIO CONTROL VEHICULAR</v>
          </cell>
          <cell r="D1005">
            <v>14964.68</v>
          </cell>
          <cell r="E1005" t="str">
            <v>Póliza -93-</v>
          </cell>
        </row>
        <row r="1006">
          <cell r="A1006" t="str">
            <v>4101-0022</v>
          </cell>
          <cell r="B1006" t="str">
            <v>SANCIONES POR CANJE DE PLACAS EXTEMP.</v>
          </cell>
          <cell r="D1006">
            <v>22841.39</v>
          </cell>
          <cell r="E1006" t="str">
            <v>Póliza -93-</v>
          </cell>
        </row>
        <row r="1007">
          <cell r="A1007" t="str">
            <v>4101-0023</v>
          </cell>
          <cell r="B1007" t="str">
            <v>SAN.DE DER.DE CONTROL VEH.PTE.AÑO</v>
          </cell>
          <cell r="D1007">
            <v>0</v>
          </cell>
          <cell r="E1007" t="str">
            <v>Póliza -93-</v>
          </cell>
        </row>
        <row r="1008">
          <cell r="A1008" t="str">
            <v>4101-0024</v>
          </cell>
          <cell r="B1008" t="str">
            <v>SAN.DE DER.CONTROL VEH. REZAGO</v>
          </cell>
          <cell r="D1008">
            <v>76722.259999999995</v>
          </cell>
          <cell r="E1008" t="str">
            <v>Póliza -93-</v>
          </cell>
        </row>
        <row r="1009">
          <cell r="A1009" t="str">
            <v>4101-0025</v>
          </cell>
          <cell r="B1009" t="str">
            <v>10% INFRACC.DE TRANSITO AREA MET.</v>
          </cell>
          <cell r="D1009">
            <v>46190.43</v>
          </cell>
          <cell r="E1009" t="str">
            <v>Póliza -93-</v>
          </cell>
        </row>
        <row r="1010">
          <cell r="A1010" t="str">
            <v>2102-1001</v>
          </cell>
          <cell r="B1010" t="str">
            <v>IMP.SOBRE TRANS.DE PROP.DE VEH.AUT.USADO</v>
          </cell>
          <cell r="D1010">
            <v>768158.37</v>
          </cell>
          <cell r="E1010" t="str">
            <v>Póliza -93-</v>
          </cell>
        </row>
        <row r="1011">
          <cell r="A1011" t="str">
            <v>2102-1002</v>
          </cell>
          <cell r="B1011" t="str">
            <v>IMP.DE TRANSM.POR REQUERIMIENTO</v>
          </cell>
          <cell r="D1011">
            <v>0</v>
          </cell>
          <cell r="E1011" t="str">
            <v>Póliza -93-</v>
          </cell>
        </row>
        <row r="1012">
          <cell r="A1012" t="str">
            <v>2102-1003</v>
          </cell>
          <cell r="B1012" t="str">
            <v>ACT.E INTS.POR DEV.IMP.S/TRANS.VEH.USADO</v>
          </cell>
          <cell r="D1012">
            <v>0</v>
          </cell>
          <cell r="E1012" t="str">
            <v>Póliza -93-</v>
          </cell>
        </row>
        <row r="1013">
          <cell r="A1013" t="str">
            <v>2102-1004</v>
          </cell>
          <cell r="B1013" t="str">
            <v>DEV.IMP.S/TRANS.PROP.VEH.USADOS</v>
          </cell>
          <cell r="D1013">
            <v>0</v>
          </cell>
          <cell r="E1013" t="str">
            <v>Póliza -93-</v>
          </cell>
        </row>
        <row r="1014">
          <cell r="A1014" t="str">
            <v>2102-1005</v>
          </cell>
          <cell r="B1014" t="str">
            <v>MULTA IMP. P/LA AGENCIA EST.DE TRANSP.</v>
          </cell>
          <cell r="D1014">
            <v>33187</v>
          </cell>
          <cell r="E1014" t="str">
            <v>Póliza -93-</v>
          </cell>
        </row>
        <row r="1015">
          <cell r="A1015" t="str">
            <v>2102-1006</v>
          </cell>
          <cell r="B1015" t="str">
            <v>MULTAS DEL IMP.DE TRANSMISION</v>
          </cell>
          <cell r="D1015">
            <v>0</v>
          </cell>
          <cell r="E1015" t="str">
            <v>Póliza -93-</v>
          </cell>
        </row>
        <row r="1016">
          <cell r="A1016" t="str">
            <v>2102-1007</v>
          </cell>
          <cell r="B1016" t="str">
            <v>RECARGOS DE IMP.DE TRANSMISION</v>
          </cell>
          <cell r="D1016">
            <v>0</v>
          </cell>
          <cell r="E1016" t="str">
            <v>Póliza -93-</v>
          </cell>
        </row>
        <row r="1017">
          <cell r="A1017" t="str">
            <v>2102-1008</v>
          </cell>
          <cell r="B1017" t="str">
            <v>GASTOS DE EJEC.TRANS.VEH.MOTOR</v>
          </cell>
          <cell r="D1017">
            <v>0</v>
          </cell>
          <cell r="E1017" t="str">
            <v>Póliza -93-</v>
          </cell>
        </row>
        <row r="1018">
          <cell r="A1018" t="str">
            <v>2102-1009</v>
          </cell>
          <cell r="B1018" t="str">
            <v>INCENTIVOS POR ISAN</v>
          </cell>
          <cell r="D1018">
            <v>0</v>
          </cell>
          <cell r="E1018" t="str">
            <v>Póliza -93-</v>
          </cell>
        </row>
        <row r="1019">
          <cell r="A1019" t="str">
            <v>2102-1010</v>
          </cell>
          <cell r="B1019" t="str">
            <v>RECARGOS DE I.S.A.N.</v>
          </cell>
          <cell r="D1019">
            <v>0</v>
          </cell>
          <cell r="E1019" t="str">
            <v>Póliza -93-</v>
          </cell>
        </row>
        <row r="1020">
          <cell r="A1020" t="str">
            <v>2102-1011</v>
          </cell>
          <cell r="B1020" t="str">
            <v>SANCIONES ISAN</v>
          </cell>
          <cell r="D1020">
            <v>0</v>
          </cell>
          <cell r="E1020" t="str">
            <v>Póliza -93-</v>
          </cell>
        </row>
        <row r="1021">
          <cell r="A1021" t="str">
            <v>2102-1012</v>
          </cell>
          <cell r="B1021" t="str">
            <v>I.S.A.N. PAGOS PROVISIONALES</v>
          </cell>
          <cell r="D1021">
            <v>0</v>
          </cell>
          <cell r="E1021" t="str">
            <v>Póliza -93-</v>
          </cell>
        </row>
        <row r="1022">
          <cell r="A1022" t="str">
            <v>2102-1013</v>
          </cell>
          <cell r="B1022" t="str">
            <v>ACTUALIZACION DE I.S.A.N.</v>
          </cell>
          <cell r="D1022">
            <v>0</v>
          </cell>
          <cell r="E1022" t="str">
            <v>Póliza -93-</v>
          </cell>
        </row>
        <row r="1023">
          <cell r="A1023" t="str">
            <v>2102-1014</v>
          </cell>
          <cell r="B1023" t="str">
            <v>DEVOLUCION IMP. SOBRE AUTOMOVILES NUEVOS</v>
          </cell>
          <cell r="D1023">
            <v>0</v>
          </cell>
          <cell r="E1023" t="str">
            <v>Póliza -93-</v>
          </cell>
        </row>
        <row r="1024">
          <cell r="A1024" t="str">
            <v>2102-1015</v>
          </cell>
          <cell r="B1024" t="str">
            <v>ACT.E INT'S.POR DEV.IMP.S/AUTOMOV.NVOS.</v>
          </cell>
          <cell r="D1024">
            <v>0</v>
          </cell>
          <cell r="E1024" t="str">
            <v>Póliza -93-</v>
          </cell>
        </row>
        <row r="1025">
          <cell r="A1025" t="str">
            <v>2102-1016</v>
          </cell>
          <cell r="B1025" t="str">
            <v>IMPUESTO S/TENENCIA O USO DE VEHICULOS</v>
          </cell>
          <cell r="D1025">
            <v>5950723.1100000003</v>
          </cell>
          <cell r="E1025" t="str">
            <v>Póliza -93-</v>
          </cell>
        </row>
        <row r="1026">
          <cell r="A1026" t="str">
            <v>2102-1017</v>
          </cell>
          <cell r="B1026" t="str">
            <v>IMPUESTO S/TENENCIA, MOTOCICLETAS</v>
          </cell>
          <cell r="D1026">
            <v>27478</v>
          </cell>
          <cell r="E1026" t="str">
            <v>Póliza -93-</v>
          </cell>
        </row>
        <row r="1027">
          <cell r="A1027" t="str">
            <v>2102-1018</v>
          </cell>
          <cell r="B1027" t="str">
            <v>RECARGOS Y ACT DE IMP S/TENENCIA DE VEH</v>
          </cell>
          <cell r="D1027">
            <v>97601.77</v>
          </cell>
          <cell r="E1027" t="str">
            <v>Póliza -93-</v>
          </cell>
        </row>
        <row r="1028">
          <cell r="A1028" t="str">
            <v>2102-1019</v>
          </cell>
          <cell r="B1028" t="str">
            <v>RECARGOS Y ACT DE IMP S/TEN DE MOTOS</v>
          </cell>
          <cell r="D1028">
            <v>117</v>
          </cell>
          <cell r="E1028" t="str">
            <v>Póliza -93-</v>
          </cell>
        </row>
        <row r="1029">
          <cell r="A1029" t="str">
            <v>2102-1020</v>
          </cell>
          <cell r="B1029" t="str">
            <v>DEVOLUCION IMPUESTOS SOBRE TENENCIA</v>
          </cell>
          <cell r="D1029">
            <v>0</v>
          </cell>
          <cell r="E1029" t="str">
            <v>Póliza -93-</v>
          </cell>
        </row>
        <row r="1030">
          <cell r="A1030" t="str">
            <v>2102-1021</v>
          </cell>
          <cell r="B1030" t="str">
            <v>ACT.E INTS.POR DEV.IMP.S/TENENCIA</v>
          </cell>
          <cell r="D1030">
            <v>0</v>
          </cell>
          <cell r="E1030" t="str">
            <v>Póliza -93-</v>
          </cell>
        </row>
        <row r="1031">
          <cell r="A1031" t="str">
            <v>2102-1022</v>
          </cell>
          <cell r="B1031" t="str">
            <v>ACREDITAMENTO DEL IMP.S/TENENCIA AR.15-D</v>
          </cell>
          <cell r="D1031">
            <v>0</v>
          </cell>
          <cell r="E1031" t="str">
            <v>Póliza -93-</v>
          </cell>
        </row>
        <row r="1032">
          <cell r="A1032" t="str">
            <v>2102-1023</v>
          </cell>
          <cell r="B1032" t="str">
            <v>GASTOS DE EJECUCION ISAN</v>
          </cell>
          <cell r="D1032">
            <v>0</v>
          </cell>
          <cell r="E1032" t="str">
            <v>Póliza -93-</v>
          </cell>
        </row>
        <row r="1033">
          <cell r="A1033" t="str">
            <v>2102-1024</v>
          </cell>
          <cell r="B1033" t="str">
            <v>GASTOS DE EJECUCION IMP. SOBRE TENENCIA</v>
          </cell>
          <cell r="D1033">
            <v>90</v>
          </cell>
          <cell r="E1033" t="str">
            <v>Póliza -93-</v>
          </cell>
        </row>
        <row r="1034">
          <cell r="A1034" t="str">
            <v>2102-1025</v>
          </cell>
          <cell r="B1034" t="str">
            <v>MULTAS IMP S/TENENCIA CTRL.DE OBLIG 100%</v>
          </cell>
          <cell r="D1034">
            <v>2436</v>
          </cell>
          <cell r="E1034" t="str">
            <v>Póliza -93-</v>
          </cell>
        </row>
        <row r="1035">
          <cell r="A1035" t="str">
            <v>2102-1026</v>
          </cell>
          <cell r="B1035" t="str">
            <v>HONORARIOS EJEC.POR CONTROL VEHICULAR</v>
          </cell>
          <cell r="D1035">
            <v>120</v>
          </cell>
          <cell r="E1035" t="str">
            <v>Póliza -93-</v>
          </cell>
        </row>
        <row r="1036">
          <cell r="A1036" t="str">
            <v>2102-1027</v>
          </cell>
          <cell r="B1036" t="str">
            <v>HONORARIOS EJEC. ISAN</v>
          </cell>
          <cell r="D1036">
            <v>0</v>
          </cell>
          <cell r="E1036" t="str">
            <v>Póliza -93-</v>
          </cell>
        </row>
        <row r="1037">
          <cell r="A1037" t="str">
            <v>2102-1028</v>
          </cell>
          <cell r="B1037" t="str">
            <v>90% INFRACC. TRANSITO AREA METROPOLITANA</v>
          </cell>
          <cell r="D1037">
            <v>415744.32</v>
          </cell>
          <cell r="E1037" t="str">
            <v>Póliza -93-</v>
          </cell>
        </row>
        <row r="1039">
          <cell r="C1039">
            <v>14832241.049999999</v>
          </cell>
          <cell r="D1039">
            <v>14832241.049999999</v>
          </cell>
        </row>
        <row r="1041">
          <cell r="A1041" t="str">
            <v>REGISTRO DE LOS INGRESOS DEL DIA</v>
          </cell>
        </row>
        <row r="1042">
          <cell r="D1042" t="str">
            <v>Póliza -93-</v>
          </cell>
        </row>
        <row r="1045">
          <cell r="B1045" t="str">
            <v>Gobierno del Estado de Nuevo León</v>
          </cell>
        </row>
        <row r="1046">
          <cell r="B1046" t="str">
            <v>Secretaría de Finanzas y Tesorería General del Estado</v>
          </cell>
        </row>
        <row r="1047">
          <cell r="B1047" t="str">
            <v>Subsecretaría de Egresos</v>
          </cell>
        </row>
        <row r="1048">
          <cell r="B1048" t="str">
            <v>Dirección de Contabilidad y Cuenta Pública</v>
          </cell>
        </row>
        <row r="1049">
          <cell r="B1049" t="str">
            <v>Instituto de Control Vehicular</v>
          </cell>
        </row>
        <row r="1050">
          <cell r="B1050" t="str">
            <v>Recaudaciòn Diaria 9 Febrero 2006</v>
          </cell>
        </row>
        <row r="1051">
          <cell r="A1051" t="str">
            <v xml:space="preserve">Numero </v>
          </cell>
          <cell r="B1051" t="str">
            <v>Concepto</v>
          </cell>
          <cell r="C1051" t="str">
            <v>Recaudación Daria</v>
          </cell>
        </row>
        <row r="1052">
          <cell r="A1052" t="str">
            <v>de Cuenta</v>
          </cell>
          <cell r="C1052" t="str">
            <v>Cargo</v>
          </cell>
          <cell r="D1052" t="str">
            <v>Crédito</v>
          </cell>
        </row>
        <row r="1054">
          <cell r="A1054" t="str">
            <v>2102-1001</v>
          </cell>
          <cell r="B1054" t="str">
            <v>IMP.SOBRE TRANS.DE PROP.DE VEH.AUT.USADO</v>
          </cell>
          <cell r="C1054">
            <v>768158.37</v>
          </cell>
          <cell r="E1054" t="str">
            <v>Póliza -94-</v>
          </cell>
        </row>
        <row r="1055">
          <cell r="A1055" t="str">
            <v>2102-1002</v>
          </cell>
          <cell r="B1055" t="str">
            <v>IMP.DE TRANSM.POR REQUERIMIENTO</v>
          </cell>
          <cell r="C1055">
            <v>0</v>
          </cell>
          <cell r="E1055" t="str">
            <v>Póliza -94-</v>
          </cell>
        </row>
        <row r="1056">
          <cell r="A1056" t="str">
            <v>2102-1003</v>
          </cell>
          <cell r="B1056" t="str">
            <v>ACT.E INTS.POR DEV.IMP.S/TRANS.VEH.USADO</v>
          </cell>
          <cell r="C1056">
            <v>0</v>
          </cell>
          <cell r="E1056" t="str">
            <v>Póliza -94-</v>
          </cell>
        </row>
        <row r="1057">
          <cell r="A1057" t="str">
            <v>2102-1004</v>
          </cell>
          <cell r="B1057" t="str">
            <v>DEV.IMP.S/TRANS.PROP.VEH.USADOS</v>
          </cell>
          <cell r="C1057">
            <v>0</v>
          </cell>
          <cell r="E1057" t="str">
            <v>Póliza -94-</v>
          </cell>
        </row>
        <row r="1058">
          <cell r="A1058" t="str">
            <v>2102-1005</v>
          </cell>
          <cell r="B1058" t="str">
            <v>MULTA IMP. P/LA AGENCIA EST.DE TRANSP.</v>
          </cell>
          <cell r="C1058">
            <v>33187</v>
          </cell>
          <cell r="E1058" t="str">
            <v>Póliza -94-</v>
          </cell>
        </row>
        <row r="1059">
          <cell r="A1059" t="str">
            <v>2102-1006</v>
          </cell>
          <cell r="B1059" t="str">
            <v>MULTAS DEL IMP.DE TRANSMISION</v>
          </cell>
          <cell r="C1059">
            <v>0</v>
          </cell>
          <cell r="E1059" t="str">
            <v>Póliza -94-</v>
          </cell>
        </row>
        <row r="1060">
          <cell r="A1060" t="str">
            <v>2102-1007</v>
          </cell>
          <cell r="B1060" t="str">
            <v>RECARGOS DE IMP.DE TRANSMISION</v>
          </cell>
          <cell r="C1060">
            <v>0</v>
          </cell>
          <cell r="E1060" t="str">
            <v>Póliza -94-</v>
          </cell>
        </row>
        <row r="1061">
          <cell r="A1061" t="str">
            <v>2102-1008</v>
          </cell>
          <cell r="B1061" t="str">
            <v>GASTOS DE EJEC.TRANS.VEH.MOTOR</v>
          </cell>
          <cell r="C1061">
            <v>0</v>
          </cell>
          <cell r="E1061" t="str">
            <v>Póliza -94-</v>
          </cell>
        </row>
        <row r="1062">
          <cell r="A1062" t="str">
            <v>2102-1009</v>
          </cell>
          <cell r="B1062" t="str">
            <v>INCENTIVOS POR ISAN</v>
          </cell>
          <cell r="C1062">
            <v>0</v>
          </cell>
          <cell r="E1062" t="str">
            <v>Póliza -94-</v>
          </cell>
        </row>
        <row r="1063">
          <cell r="A1063" t="str">
            <v>2102-1010</v>
          </cell>
          <cell r="B1063" t="str">
            <v>RECARGOS DE I.S.A.N.</v>
          </cell>
          <cell r="C1063">
            <v>0</v>
          </cell>
          <cell r="E1063" t="str">
            <v>Póliza -94-</v>
          </cell>
        </row>
        <row r="1064">
          <cell r="A1064" t="str">
            <v>2102-1011</v>
          </cell>
          <cell r="B1064" t="str">
            <v>SANCIONES ISAN</v>
          </cell>
          <cell r="C1064">
            <v>0</v>
          </cell>
          <cell r="E1064" t="str">
            <v>Póliza -94-</v>
          </cell>
        </row>
        <row r="1065">
          <cell r="A1065" t="str">
            <v>2102-1012</v>
          </cell>
          <cell r="B1065" t="str">
            <v>I.S.A.N. PAGOS PROVISIONALES</v>
          </cell>
          <cell r="C1065">
            <v>0</v>
          </cell>
          <cell r="E1065" t="str">
            <v>Póliza -94-</v>
          </cell>
        </row>
        <row r="1066">
          <cell r="A1066" t="str">
            <v>2102-1013</v>
          </cell>
          <cell r="B1066" t="str">
            <v>ACTUALIZACION DE I.S.A.N.</v>
          </cell>
          <cell r="C1066">
            <v>0</v>
          </cell>
          <cell r="E1066" t="str">
            <v>Póliza -94-</v>
          </cell>
        </row>
        <row r="1067">
          <cell r="A1067" t="str">
            <v>2102-1014</v>
          </cell>
          <cell r="B1067" t="str">
            <v>DEVOLUCION IMP. SOBRE AUTOMOVILES NUEVOS</v>
          </cell>
          <cell r="C1067">
            <v>0</v>
          </cell>
          <cell r="E1067" t="str">
            <v>Póliza -94-</v>
          </cell>
        </row>
        <row r="1068">
          <cell r="A1068" t="str">
            <v>2102-1015</v>
          </cell>
          <cell r="B1068" t="str">
            <v>ACT.E INT'S.POR DEV.IMP.S/AUTOMOV.NVOS.</v>
          </cell>
          <cell r="C1068">
            <v>0</v>
          </cell>
          <cell r="E1068" t="str">
            <v>Póliza -94-</v>
          </cell>
        </row>
        <row r="1069">
          <cell r="A1069" t="str">
            <v>2102-1016</v>
          </cell>
          <cell r="B1069" t="str">
            <v>IMPUESTO S/TENENCIA O USO DE VEHICULOS</v>
          </cell>
          <cell r="C1069">
            <v>5950723.1100000003</v>
          </cell>
          <cell r="E1069" t="str">
            <v>Póliza -94-</v>
          </cell>
        </row>
        <row r="1070">
          <cell r="A1070" t="str">
            <v>2102-1017</v>
          </cell>
          <cell r="B1070" t="str">
            <v>IMPUESTO S/TENENCIA, MOTOCICLETAS</v>
          </cell>
          <cell r="C1070">
            <v>27478</v>
          </cell>
          <cell r="E1070" t="str">
            <v>Póliza -94-</v>
          </cell>
        </row>
        <row r="1071">
          <cell r="A1071" t="str">
            <v>2102-1018</v>
          </cell>
          <cell r="B1071" t="str">
            <v>RECARGOS Y ACT DE IMP S/TENENCIA DE VEH</v>
          </cell>
          <cell r="C1071">
            <v>97601.77</v>
          </cell>
          <cell r="E1071" t="str">
            <v>Póliza -94-</v>
          </cell>
        </row>
        <row r="1072">
          <cell r="A1072" t="str">
            <v>2102-1019</v>
          </cell>
          <cell r="B1072" t="str">
            <v>RECARGOS Y ACT DE IMP S/TEN DE MOTOS</v>
          </cell>
          <cell r="C1072">
            <v>117</v>
          </cell>
          <cell r="E1072" t="str">
            <v>Póliza -94-</v>
          </cell>
        </row>
        <row r="1073">
          <cell r="A1073" t="str">
            <v>2102-1020</v>
          </cell>
          <cell r="B1073" t="str">
            <v>DEVOLUCION IMPUESTOS SOBRE TENENCIA</v>
          </cell>
          <cell r="C1073">
            <v>0</v>
          </cell>
          <cell r="E1073" t="str">
            <v>Póliza -94-</v>
          </cell>
        </row>
        <row r="1074">
          <cell r="A1074" t="str">
            <v>2102-1021</v>
          </cell>
          <cell r="B1074" t="str">
            <v>ACT.E INTS.POR DEV.IMP.S/TENENCIA</v>
          </cell>
          <cell r="C1074">
            <v>0</v>
          </cell>
          <cell r="E1074" t="str">
            <v>Póliza -94-</v>
          </cell>
        </row>
        <row r="1075">
          <cell r="A1075" t="str">
            <v>2102-1022</v>
          </cell>
          <cell r="B1075" t="str">
            <v>ACREDITAMENTO DEL IMP.S/TENENCIA AR.15-D</v>
          </cell>
          <cell r="C1075">
            <v>0</v>
          </cell>
          <cell r="E1075" t="str">
            <v>Póliza -94-</v>
          </cell>
        </row>
        <row r="1076">
          <cell r="A1076" t="str">
            <v>2102-1023</v>
          </cell>
          <cell r="B1076" t="str">
            <v>GASTOS DE EJECUCION ISAN</v>
          </cell>
          <cell r="C1076">
            <v>0</v>
          </cell>
          <cell r="E1076" t="str">
            <v>Póliza -94-</v>
          </cell>
        </row>
        <row r="1077">
          <cell r="A1077" t="str">
            <v>2102-1024</v>
          </cell>
          <cell r="B1077" t="str">
            <v>GASTOS DE EJECUCION IMP. SOBRE TENENCIA</v>
          </cell>
          <cell r="C1077">
            <v>90</v>
          </cell>
          <cell r="E1077" t="str">
            <v>Póliza -94-</v>
          </cell>
        </row>
        <row r="1078">
          <cell r="A1078" t="str">
            <v>2102-1025</v>
          </cell>
          <cell r="B1078" t="str">
            <v>MULTAS IMP S/TENENCIA CTRL.DE OBLIG 100%</v>
          </cell>
          <cell r="C1078">
            <v>2436</v>
          </cell>
          <cell r="E1078" t="str">
            <v>Póliza -94-</v>
          </cell>
        </row>
        <row r="1079">
          <cell r="A1079" t="str">
            <v>2102-1026</v>
          </cell>
          <cell r="B1079" t="str">
            <v>HONORARIOS EJEC.POR CONTROL VEHICULAR</v>
          </cell>
          <cell r="C1079">
            <v>120</v>
          </cell>
          <cell r="E1079" t="str">
            <v>Póliza -94-</v>
          </cell>
        </row>
        <row r="1080">
          <cell r="A1080" t="str">
            <v>2102-1027</v>
          </cell>
          <cell r="B1080" t="str">
            <v>HONORARIOS EJEC. ISAN</v>
          </cell>
          <cell r="C1080">
            <v>0</v>
          </cell>
          <cell r="E1080" t="str">
            <v>Póliza -94-</v>
          </cell>
        </row>
        <row r="1081">
          <cell r="A1081" t="str">
            <v>2102-1028</v>
          </cell>
          <cell r="B1081" t="str">
            <v>90% INFRACC. TRANSITO AREA METROPOLITANA</v>
          </cell>
          <cell r="C1081">
            <v>415744.32</v>
          </cell>
          <cell r="E1081" t="str">
            <v>Póliza -94-</v>
          </cell>
        </row>
        <row r="1082">
          <cell r="A1082" t="str">
            <v>1201-0026</v>
          </cell>
          <cell r="B1082" t="str">
            <v>IMP.SOBRE TRANS.DE PROP.DE VEH.AUT.USADO</v>
          </cell>
          <cell r="D1082">
            <v>768158.37</v>
          </cell>
          <cell r="E1082" t="str">
            <v>Póliza -94-</v>
          </cell>
        </row>
        <row r="1083">
          <cell r="A1083" t="str">
            <v>1201-0027</v>
          </cell>
          <cell r="B1083" t="str">
            <v>IMP.DE TRANSM.POR REQUERIMIENTO</v>
          </cell>
          <cell r="D1083">
            <v>0</v>
          </cell>
          <cell r="E1083" t="str">
            <v>Póliza -94-</v>
          </cell>
        </row>
        <row r="1084">
          <cell r="A1084" t="str">
            <v>1201-0028</v>
          </cell>
          <cell r="B1084" t="str">
            <v>ACT.E INTS.POR DEV.IMP.S/TRANS.VEH.USADO</v>
          </cell>
          <cell r="D1084">
            <v>0</v>
          </cell>
          <cell r="E1084" t="str">
            <v>Póliza -94-</v>
          </cell>
        </row>
        <row r="1085">
          <cell r="A1085" t="str">
            <v>1201-0029</v>
          </cell>
          <cell r="B1085" t="str">
            <v>DEV.IMP.S/TRANS.PROP.VEH.USADOS</v>
          </cell>
          <cell r="D1085">
            <v>0</v>
          </cell>
          <cell r="E1085" t="str">
            <v>Póliza -94-</v>
          </cell>
        </row>
        <row r="1086">
          <cell r="A1086" t="str">
            <v>1201-0030</v>
          </cell>
          <cell r="B1086" t="str">
            <v>MULTA IMP. P/LA AGENCIA EST.DE TRANSP.</v>
          </cell>
          <cell r="D1086">
            <v>33187</v>
          </cell>
          <cell r="E1086" t="str">
            <v>Póliza -94-</v>
          </cell>
        </row>
        <row r="1087">
          <cell r="A1087" t="str">
            <v>1201-0031</v>
          </cell>
          <cell r="B1087" t="str">
            <v>MULTAS DEL IMP.DE TRANSMISION</v>
          </cell>
          <cell r="D1087">
            <v>0</v>
          </cell>
          <cell r="E1087" t="str">
            <v>Póliza -94-</v>
          </cell>
        </row>
        <row r="1088">
          <cell r="A1088" t="str">
            <v>1201-0032</v>
          </cell>
          <cell r="B1088" t="str">
            <v>RECARGOS DE IMP.DE TRANSMISION</v>
          </cell>
          <cell r="D1088">
            <v>0</v>
          </cell>
          <cell r="E1088" t="str">
            <v>Póliza -94-</v>
          </cell>
        </row>
        <row r="1089">
          <cell r="A1089" t="str">
            <v>1201-0033</v>
          </cell>
          <cell r="B1089" t="str">
            <v>GASTOS DE EJEC.TRANS.VEH.MOTOR</v>
          </cell>
          <cell r="D1089">
            <v>0</v>
          </cell>
          <cell r="E1089" t="str">
            <v>Póliza -94-</v>
          </cell>
        </row>
        <row r="1090">
          <cell r="A1090" t="str">
            <v>1201-0034</v>
          </cell>
          <cell r="B1090" t="str">
            <v>INCENTIVOS POR ISAN</v>
          </cell>
          <cell r="D1090">
            <v>0</v>
          </cell>
          <cell r="E1090" t="str">
            <v>Póliza -94-</v>
          </cell>
        </row>
        <row r="1091">
          <cell r="A1091" t="str">
            <v>1201-0035</v>
          </cell>
          <cell r="B1091" t="str">
            <v>RECARGOS DE I.S.A.N.</v>
          </cell>
          <cell r="D1091">
            <v>0</v>
          </cell>
          <cell r="E1091" t="str">
            <v>Póliza -94-</v>
          </cell>
        </row>
        <row r="1092">
          <cell r="A1092" t="str">
            <v>1201-0036</v>
          </cell>
          <cell r="B1092" t="str">
            <v>SANCIONES ISAN</v>
          </cell>
          <cell r="D1092">
            <v>0</v>
          </cell>
          <cell r="E1092" t="str">
            <v>Póliza -94-</v>
          </cell>
        </row>
        <row r="1093">
          <cell r="A1093" t="str">
            <v>1201-0037</v>
          </cell>
          <cell r="B1093" t="str">
            <v>I.S.A.N. PAGOS PROVISIONALES</v>
          </cell>
          <cell r="D1093">
            <v>0</v>
          </cell>
          <cell r="E1093" t="str">
            <v>Póliza -94-</v>
          </cell>
        </row>
        <row r="1094">
          <cell r="A1094" t="str">
            <v>1201-0038</v>
          </cell>
          <cell r="B1094" t="str">
            <v>ACTUALIZACION DE I.S.A.N.</v>
          </cell>
          <cell r="D1094">
            <v>0</v>
          </cell>
          <cell r="E1094" t="str">
            <v>Póliza -94-</v>
          </cell>
        </row>
        <row r="1095">
          <cell r="A1095" t="str">
            <v>1201-0039</v>
          </cell>
          <cell r="B1095" t="str">
            <v>DEVOLUCION IMP. SOBRE AUTOMOVILES NUEVOS</v>
          </cell>
          <cell r="D1095">
            <v>0</v>
          </cell>
          <cell r="E1095" t="str">
            <v>Póliza -94-</v>
          </cell>
        </row>
        <row r="1096">
          <cell r="A1096" t="str">
            <v>1201-0040</v>
          </cell>
          <cell r="B1096" t="str">
            <v>ACT.E INT'S.POR DEV.IMP.S/AUTOMOV.NVOS.</v>
          </cell>
          <cell r="D1096">
            <v>0</v>
          </cell>
          <cell r="E1096" t="str">
            <v>Póliza -94-</v>
          </cell>
        </row>
        <row r="1097">
          <cell r="A1097" t="str">
            <v>1201-0041</v>
          </cell>
          <cell r="B1097" t="str">
            <v>IMPUESTO S/TENENCIA O USO DE VEHICULOS</v>
          </cell>
          <cell r="D1097">
            <v>5950723.1100000003</v>
          </cell>
          <cell r="E1097" t="str">
            <v>Póliza -94-</v>
          </cell>
        </row>
        <row r="1098">
          <cell r="A1098" t="str">
            <v>1201-0042</v>
          </cell>
          <cell r="B1098" t="str">
            <v>IMPUESTO S/TENENCIA, MOTOCICLETAS</v>
          </cell>
          <cell r="D1098">
            <v>27478</v>
          </cell>
          <cell r="E1098" t="str">
            <v>Póliza -94-</v>
          </cell>
        </row>
        <row r="1099">
          <cell r="A1099" t="str">
            <v>1201-0043</v>
          </cell>
          <cell r="B1099" t="str">
            <v>RECARGOS Y ACT DE IMP S/TENENCIA DE VEH</v>
          </cell>
          <cell r="D1099">
            <v>97601.77</v>
          </cell>
          <cell r="E1099" t="str">
            <v>Póliza -94-</v>
          </cell>
        </row>
        <row r="1100">
          <cell r="A1100" t="str">
            <v>1201-0044</v>
          </cell>
          <cell r="B1100" t="str">
            <v>RECARGOS Y ACT DE IMP S/TEN DE MOTOS</v>
          </cell>
          <cell r="D1100">
            <v>117</v>
          </cell>
          <cell r="E1100" t="str">
            <v>Póliza -94-</v>
          </cell>
        </row>
        <row r="1101">
          <cell r="A1101" t="str">
            <v>1201-0045</v>
          </cell>
          <cell r="B1101" t="str">
            <v>DEVOLUCION IMPUESTOS SOBRE TENENCIA</v>
          </cell>
          <cell r="D1101">
            <v>0</v>
          </cell>
          <cell r="E1101" t="str">
            <v>Póliza -94-</v>
          </cell>
        </row>
        <row r="1102">
          <cell r="A1102" t="str">
            <v>1201-0046</v>
          </cell>
          <cell r="B1102" t="str">
            <v>ACT.E INTS.POR DEV.IMP.S/TENENCIA</v>
          </cell>
          <cell r="D1102">
            <v>0</v>
          </cell>
          <cell r="E1102" t="str">
            <v>Póliza -94-</v>
          </cell>
        </row>
        <row r="1103">
          <cell r="A1103" t="str">
            <v>1201-0047</v>
          </cell>
          <cell r="B1103" t="str">
            <v>ACREDITAMENTO DEL IMP.S/TENENCIA AR.15-D</v>
          </cell>
          <cell r="D1103">
            <v>0</v>
          </cell>
          <cell r="E1103" t="str">
            <v>Póliza -94-</v>
          </cell>
        </row>
        <row r="1104">
          <cell r="A1104" t="str">
            <v>1201-0048</v>
          </cell>
          <cell r="B1104" t="str">
            <v>GASTOS DE EJECUCION ISAN</v>
          </cell>
          <cell r="D1104">
            <v>0</v>
          </cell>
          <cell r="E1104" t="str">
            <v>Póliza -94-</v>
          </cell>
        </row>
        <row r="1105">
          <cell r="A1105" t="str">
            <v>1201-0049</v>
          </cell>
          <cell r="B1105" t="str">
            <v>GASTOS DE EJECUCION IMP. SOBRE TENENCIA</v>
          </cell>
          <cell r="D1105">
            <v>90</v>
          </cell>
          <cell r="E1105" t="str">
            <v>Póliza -94-</v>
          </cell>
        </row>
        <row r="1106">
          <cell r="A1106" t="str">
            <v>1201-0050</v>
          </cell>
          <cell r="B1106" t="str">
            <v>MULTAS IMP S/TENENCIA CTRL.DE OBLIG 100%</v>
          </cell>
          <cell r="D1106">
            <v>2436</v>
          </cell>
          <cell r="E1106" t="str">
            <v>Póliza -94-</v>
          </cell>
        </row>
        <row r="1107">
          <cell r="A1107" t="str">
            <v>1201-0051</v>
          </cell>
          <cell r="B1107" t="str">
            <v>HONORARIOS EJEC.POR CONTROL VEHICULAR</v>
          </cell>
          <cell r="D1107">
            <v>120</v>
          </cell>
          <cell r="E1107" t="str">
            <v>Póliza -94-</v>
          </cell>
        </row>
        <row r="1108">
          <cell r="A1108" t="str">
            <v>1201-0052</v>
          </cell>
          <cell r="B1108" t="str">
            <v>HONORARIOS EJEC. ISAN</v>
          </cell>
          <cell r="D1108">
            <v>0</v>
          </cell>
          <cell r="E1108" t="str">
            <v>Póliza -94-</v>
          </cell>
        </row>
        <row r="1109">
          <cell r="A1109" t="str">
            <v>1201-0053</v>
          </cell>
          <cell r="B1109" t="str">
            <v>90% INFRACC. TRANSITO AREA METROPOLITANA</v>
          </cell>
          <cell r="D1109">
            <v>415744.32</v>
          </cell>
          <cell r="E1109" t="str">
            <v>Póliza -94-</v>
          </cell>
        </row>
        <row r="1111">
          <cell r="C1111">
            <v>7295655.5700000003</v>
          </cell>
          <cell r="D1111">
            <v>7295655.5700000003</v>
          </cell>
        </row>
        <row r="1113">
          <cell r="A1113" t="str">
            <v>RECLASIFICACION DE LOS INGRESOS EN ADMON.</v>
          </cell>
        </row>
        <row r="1115">
          <cell r="D1115" t="str">
            <v>Póliza -94-</v>
          </cell>
        </row>
        <row r="1117">
          <cell r="A1117" t="str">
            <v>de Cuenta</v>
          </cell>
          <cell r="C1117" t="str">
            <v>Cargo</v>
          </cell>
          <cell r="D1117" t="str">
            <v>Crédito</v>
          </cell>
        </row>
        <row r="1118">
          <cell r="A1118" t="str">
            <v>1201-0001</v>
          </cell>
          <cell r="B1118" t="str">
            <v>DERECHOS DE CONTROL VEHICULAR PTE. AÑO</v>
          </cell>
          <cell r="C1118">
            <v>4104894</v>
          </cell>
          <cell r="E1118" t="str">
            <v>Póliza -95-</v>
          </cell>
        </row>
        <row r="1119">
          <cell r="A1119" t="str">
            <v>1201-0002</v>
          </cell>
          <cell r="B1119" t="str">
            <v>DERECHOS DE CONTROL VEHICULAR REZAGOS</v>
          </cell>
          <cell r="C1119">
            <v>325266.21999999997</v>
          </cell>
          <cell r="E1119" t="str">
            <v>Póliza -95-</v>
          </cell>
        </row>
        <row r="1120">
          <cell r="A1120" t="str">
            <v>1201-0003</v>
          </cell>
          <cell r="B1120" t="str">
            <v>DEV. CONTROL VEHICULAR</v>
          </cell>
          <cell r="C1120">
            <v>0</v>
          </cell>
          <cell r="E1120" t="str">
            <v>Póliza -95-</v>
          </cell>
        </row>
        <row r="1121">
          <cell r="A1121" t="str">
            <v>1201-0004</v>
          </cell>
          <cell r="B1121" t="str">
            <v>SUBSIDIO 10% Y 5%</v>
          </cell>
          <cell r="D1121">
            <v>73711</v>
          </cell>
          <cell r="E1121" t="str">
            <v>Póliza -95-</v>
          </cell>
        </row>
        <row r="1122">
          <cell r="A1122" t="str">
            <v>1201-0005</v>
          </cell>
          <cell r="B1122" t="str">
            <v>SUBSIDIO ANTIGÜEDAD 5 AÑOS</v>
          </cell>
          <cell r="D1122">
            <v>742227</v>
          </cell>
          <cell r="E1122" t="str">
            <v>Póliza -95-</v>
          </cell>
        </row>
        <row r="1123">
          <cell r="A1123" t="str">
            <v>1201-0006</v>
          </cell>
          <cell r="B1123" t="str">
            <v>SUBSIDIO ANTIGÜEDAD 10 AÑOS</v>
          </cell>
          <cell r="D1123">
            <v>204848</v>
          </cell>
          <cell r="E1123" t="str">
            <v>Póliza -95-</v>
          </cell>
        </row>
        <row r="1124">
          <cell r="A1124" t="str">
            <v>1201-0007</v>
          </cell>
          <cell r="B1124" t="str">
            <v>SUBSIDIO DERECHOS CONTROL VEHICULAR</v>
          </cell>
          <cell r="C1124">
            <v>0</v>
          </cell>
          <cell r="E1124" t="str">
            <v>Póliza -95-</v>
          </cell>
        </row>
        <row r="1125">
          <cell r="A1125" t="str">
            <v>1201-0008</v>
          </cell>
          <cell r="B1125" t="str">
            <v>SUB MAT.DE CONT.VEH.A PERS.MAYORES 65 AÑOS</v>
          </cell>
          <cell r="D1125">
            <v>978</v>
          </cell>
          <cell r="E1125" t="str">
            <v>Póliza -95-</v>
          </cell>
        </row>
        <row r="1126">
          <cell r="A1126" t="str">
            <v>1201-0009</v>
          </cell>
          <cell r="B1126" t="str">
            <v>EXP.DE CERTIFICADOS DE CONTROL VEHICULAR</v>
          </cell>
          <cell r="C1126">
            <v>6627</v>
          </cell>
          <cell r="E1126" t="str">
            <v>Póliza -95-</v>
          </cell>
        </row>
        <row r="1127">
          <cell r="A1127" t="str">
            <v>1201-0010</v>
          </cell>
          <cell r="B1127" t="str">
            <v>EXP.DE CERT.DE CTRL.VEH.OTROS ESTADOS</v>
          </cell>
          <cell r="C1127">
            <v>6048</v>
          </cell>
          <cell r="E1127" t="str">
            <v>Póliza -95-</v>
          </cell>
        </row>
        <row r="1128">
          <cell r="A1128" t="str">
            <v>1201-0011</v>
          </cell>
          <cell r="B1128" t="str">
            <v>EXP.DE CERT.DE DOC.DE CTRL.VEHICULAR</v>
          </cell>
          <cell r="C1128">
            <v>423</v>
          </cell>
          <cell r="E1128" t="str">
            <v>Póliza -95-</v>
          </cell>
        </row>
        <row r="1129">
          <cell r="A1129" t="str">
            <v>1201-0012</v>
          </cell>
          <cell r="B1129" t="str">
            <v>PLACAS DE CIRCULACION VEHICULAR</v>
          </cell>
          <cell r="C1129">
            <v>342356</v>
          </cell>
          <cell r="E1129" t="str">
            <v>Póliza -95-</v>
          </cell>
        </row>
        <row r="1130">
          <cell r="A1130" t="str">
            <v>1201-0013</v>
          </cell>
          <cell r="B1130" t="str">
            <v>LICENCIAS DE MANEJAR</v>
          </cell>
          <cell r="C1130">
            <v>398840</v>
          </cell>
          <cell r="E1130" t="str">
            <v>Póliza -95-</v>
          </cell>
        </row>
        <row r="1131">
          <cell r="A1131" t="str">
            <v>1201-0014</v>
          </cell>
          <cell r="B1131" t="str">
            <v>EXP.DE CERT.DE LICENCIAS DE CONDUCIR</v>
          </cell>
          <cell r="C1131">
            <v>0</v>
          </cell>
          <cell r="E1131" t="str">
            <v>Póliza -95-</v>
          </cell>
        </row>
        <row r="1132">
          <cell r="A1132" t="str">
            <v>1201-0015</v>
          </cell>
          <cell r="B1132" t="str">
            <v>DUPLICADOS DE LICENCIAS</v>
          </cell>
          <cell r="C1132">
            <v>6372</v>
          </cell>
          <cell r="E1132" t="str">
            <v>Póliza -95-</v>
          </cell>
        </row>
        <row r="1133">
          <cell r="A1133" t="str">
            <v>1201-0016</v>
          </cell>
          <cell r="B1133" t="str">
            <v>DUPLICADOS DE TARJETAS DE CIRCULACION</v>
          </cell>
          <cell r="C1133">
            <v>1880</v>
          </cell>
          <cell r="E1133" t="str">
            <v>Póliza -95-</v>
          </cell>
        </row>
        <row r="1134">
          <cell r="A1134" t="str">
            <v>1201-0017</v>
          </cell>
          <cell r="B1134" t="str">
            <v>BAJAS DE VEHICULOS DE MOTOR</v>
          </cell>
          <cell r="C1134">
            <v>30315</v>
          </cell>
          <cell r="E1134" t="str">
            <v>Póliza -95-</v>
          </cell>
        </row>
        <row r="1135">
          <cell r="A1135" t="str">
            <v>1201-0018</v>
          </cell>
          <cell r="B1135" t="str">
            <v>SUBSIDIO LAMINAS CONTROL VEHICULAR</v>
          </cell>
          <cell r="C1135">
            <v>0</v>
          </cell>
          <cell r="E1135" t="str">
            <v>Póliza -95-</v>
          </cell>
        </row>
        <row r="1136">
          <cell r="A1136" t="str">
            <v>1201-0019</v>
          </cell>
          <cell r="B1136" t="str">
            <v>SUBSIDIOS LICENCIAS DE MANEJO</v>
          </cell>
          <cell r="C1136">
            <v>0</v>
          </cell>
          <cell r="E1136" t="str">
            <v>Póliza -95-</v>
          </cell>
        </row>
        <row r="1137">
          <cell r="A1137" t="str">
            <v>1201-0020</v>
          </cell>
          <cell r="B1137" t="str">
            <v>MULTAS DE CONTROL VEHICULAR</v>
          </cell>
          <cell r="C1137">
            <v>0</v>
          </cell>
          <cell r="E1137" t="str">
            <v>Póliza -95-</v>
          </cell>
        </row>
        <row r="1138">
          <cell r="A1138" t="str">
            <v>1201-0021</v>
          </cell>
          <cell r="B1138" t="str">
            <v>INTERESES POR CONVENIO CONTROL VEHICULAR</v>
          </cell>
          <cell r="C1138">
            <v>22613.43</v>
          </cell>
          <cell r="E1138" t="str">
            <v>Póliza -95-</v>
          </cell>
        </row>
        <row r="1139">
          <cell r="A1139" t="str">
            <v>1201-0022</v>
          </cell>
          <cell r="B1139" t="str">
            <v>SANCIONES POR CANJE DE PLACAS EXTEMP.</v>
          </cell>
          <cell r="C1139">
            <v>18741</v>
          </cell>
          <cell r="E1139" t="str">
            <v>Póliza -95-</v>
          </cell>
        </row>
        <row r="1140">
          <cell r="A1140" t="str">
            <v>1201-0023</v>
          </cell>
          <cell r="B1140" t="str">
            <v>SAN.DE DER.DE CONTROL VEH.PTE.AÑO</v>
          </cell>
          <cell r="C1140">
            <v>0</v>
          </cell>
          <cell r="E1140" t="str">
            <v>Póliza -95-</v>
          </cell>
        </row>
        <row r="1141">
          <cell r="A1141" t="str">
            <v>1201-0024</v>
          </cell>
          <cell r="B1141" t="str">
            <v>SAN.DE DER.CONTROL VEH. REZAGO</v>
          </cell>
          <cell r="C1141">
            <v>82479.63</v>
          </cell>
          <cell r="E1141" t="str">
            <v>Póliza -95-</v>
          </cell>
        </row>
        <row r="1142">
          <cell r="A1142" t="str">
            <v>1201-0025</v>
          </cell>
          <cell r="B1142" t="str">
            <v>10% INFRACC.DE TRANSITO AREA MET.</v>
          </cell>
          <cell r="C1142">
            <v>49028.7</v>
          </cell>
          <cell r="E1142" t="str">
            <v>Póliza -95-</v>
          </cell>
        </row>
        <row r="1143">
          <cell r="A1143" t="str">
            <v>1201-0026</v>
          </cell>
          <cell r="B1143" t="str">
            <v>IMP.SOBRE TRANS.DE PROP.DE VEH.AUT.USADO</v>
          </cell>
          <cell r="C1143">
            <v>866815.17</v>
          </cell>
          <cell r="E1143" t="str">
            <v>Póliza -95-</v>
          </cell>
        </row>
        <row r="1144">
          <cell r="A1144" t="str">
            <v>1201-0027</v>
          </cell>
          <cell r="B1144" t="str">
            <v>IMP.DE TRANSM.POR REQUERIMIENTO</v>
          </cell>
          <cell r="C1144">
            <v>0</v>
          </cell>
          <cell r="E1144" t="str">
            <v>Póliza -95-</v>
          </cell>
        </row>
        <row r="1145">
          <cell r="A1145" t="str">
            <v>1201-0028</v>
          </cell>
          <cell r="B1145" t="str">
            <v>ACT.E INTS.POR DEV.IMP.S/TRANS.VEH.USADO</v>
          </cell>
          <cell r="C1145">
            <v>0</v>
          </cell>
          <cell r="E1145" t="str">
            <v>Póliza -95-</v>
          </cell>
        </row>
        <row r="1146">
          <cell r="A1146" t="str">
            <v>1201-0029</v>
          </cell>
          <cell r="B1146" t="str">
            <v>DEV.IMP.S/TRANS.PROP.VEH.USADOS</v>
          </cell>
          <cell r="C1146">
            <v>0</v>
          </cell>
          <cell r="E1146" t="str">
            <v>Póliza -95-</v>
          </cell>
        </row>
        <row r="1147">
          <cell r="A1147" t="str">
            <v>1201-0030</v>
          </cell>
          <cell r="B1147" t="str">
            <v>MULTA IMP. P/LA AGENCIA EST.DE TRANSP.</v>
          </cell>
          <cell r="C1147">
            <v>43006</v>
          </cell>
          <cell r="E1147" t="str">
            <v>Póliza -95-</v>
          </cell>
        </row>
        <row r="1148">
          <cell r="A1148" t="str">
            <v>1201-0031</v>
          </cell>
          <cell r="B1148" t="str">
            <v>MULTAS DEL IMP.DE TRANSMISION</v>
          </cell>
          <cell r="C1148">
            <v>0</v>
          </cell>
          <cell r="E1148" t="str">
            <v>Póliza -95-</v>
          </cell>
        </row>
        <row r="1149">
          <cell r="A1149" t="str">
            <v>1201-0032</v>
          </cell>
          <cell r="B1149" t="str">
            <v>RECARGOS DE IMP.DE TRANSMISION</v>
          </cell>
          <cell r="C1149">
            <v>0</v>
          </cell>
          <cell r="E1149" t="str">
            <v>Póliza -95-</v>
          </cell>
        </row>
        <row r="1150">
          <cell r="A1150" t="str">
            <v>1201-0033</v>
          </cell>
          <cell r="B1150" t="str">
            <v>GASTOS DE EJEC.TRANS.VEH.MOTOR</v>
          </cell>
          <cell r="C1150">
            <v>0</v>
          </cell>
          <cell r="E1150" t="str">
            <v>Póliza -95-</v>
          </cell>
        </row>
        <row r="1151">
          <cell r="A1151" t="str">
            <v>1201-0034</v>
          </cell>
          <cell r="B1151" t="str">
            <v>INCENTIVOS POR ISAN</v>
          </cell>
          <cell r="C1151">
            <v>0</v>
          </cell>
          <cell r="E1151" t="str">
            <v>Póliza -95-</v>
          </cell>
        </row>
        <row r="1152">
          <cell r="A1152" t="str">
            <v>1201-0035</v>
          </cell>
          <cell r="B1152" t="str">
            <v>RECARGOS DE I.S.A.N.</v>
          </cell>
          <cell r="C1152">
            <v>0</v>
          </cell>
          <cell r="E1152" t="str">
            <v>Póliza -95-</v>
          </cell>
        </row>
        <row r="1153">
          <cell r="A1153" t="str">
            <v>1201-0036</v>
          </cell>
          <cell r="B1153" t="str">
            <v>SANCIONES ISAN</v>
          </cell>
          <cell r="C1153">
            <v>0</v>
          </cell>
          <cell r="E1153" t="str">
            <v>Póliza -95-</v>
          </cell>
        </row>
        <row r="1154">
          <cell r="A1154" t="str">
            <v>1201-0037</v>
          </cell>
          <cell r="B1154" t="str">
            <v>I.S.A.N. PAGOS PROVISIONALES</v>
          </cell>
          <cell r="C1154">
            <v>0</v>
          </cell>
          <cell r="E1154" t="str">
            <v>Póliza -95-</v>
          </cell>
        </row>
        <row r="1155">
          <cell r="A1155" t="str">
            <v>1201-0038</v>
          </cell>
          <cell r="B1155" t="str">
            <v>ACTUALIZACION DE I.S.A.N.</v>
          </cell>
          <cell r="C1155">
            <v>0</v>
          </cell>
          <cell r="E1155" t="str">
            <v>Póliza -95-</v>
          </cell>
        </row>
        <row r="1156">
          <cell r="A1156" t="str">
            <v>1201-0039</v>
          </cell>
          <cell r="B1156" t="str">
            <v>DEVOLUCION IMP. SOBRE AUTOMOVILES NUEVOS</v>
          </cell>
          <cell r="C1156">
            <v>0</v>
          </cell>
          <cell r="E1156" t="str">
            <v>Póliza -95-</v>
          </cell>
        </row>
        <row r="1157">
          <cell r="A1157" t="str">
            <v>1201-0040</v>
          </cell>
          <cell r="B1157" t="str">
            <v>ACT.E INT'S.POR DEV.IMP.S/AUTOMOV.NVOS.</v>
          </cell>
          <cell r="C1157">
            <v>0</v>
          </cell>
          <cell r="E1157" t="str">
            <v>Póliza -95-</v>
          </cell>
        </row>
        <row r="1158">
          <cell r="A1158" t="str">
            <v>1201-0041</v>
          </cell>
          <cell r="B1158" t="str">
            <v>IMPUESTO S/TENENCIA O USO DE VEHICULOS</v>
          </cell>
          <cell r="C1158">
            <v>5376110.1500000004</v>
          </cell>
          <cell r="E1158" t="str">
            <v>Póliza -95-</v>
          </cell>
        </row>
        <row r="1159">
          <cell r="A1159" t="str">
            <v>1201-0042</v>
          </cell>
          <cell r="B1159" t="str">
            <v>IMPUESTO S/TENENCIA, MOTOCICLETAS</v>
          </cell>
          <cell r="C1159">
            <v>29108</v>
          </cell>
          <cell r="E1159" t="str">
            <v>Póliza -95-</v>
          </cell>
        </row>
        <row r="1160">
          <cell r="A1160" t="str">
            <v>1201-0043</v>
          </cell>
          <cell r="B1160" t="str">
            <v>RECARGOS Y ACT DE IMP S/TENENCIA DE VEH</v>
          </cell>
          <cell r="C1160">
            <v>117349.34</v>
          </cell>
          <cell r="E1160" t="str">
            <v>Póliza -95-</v>
          </cell>
        </row>
        <row r="1161">
          <cell r="A1161" t="str">
            <v>1201-0044</v>
          </cell>
          <cell r="B1161" t="str">
            <v>RECARGOS Y ACT DE IMP S/TEN DE MOTOS</v>
          </cell>
          <cell r="C1161">
            <v>126</v>
          </cell>
          <cell r="E1161" t="str">
            <v>Póliza -95-</v>
          </cell>
        </row>
        <row r="1162">
          <cell r="A1162" t="str">
            <v>1201-0045</v>
          </cell>
          <cell r="B1162" t="str">
            <v>DEVOLUCION IMPUESTOS SOBRE TENENCIA</v>
          </cell>
          <cell r="C1162">
            <v>0</v>
          </cell>
          <cell r="E1162" t="str">
            <v>Póliza -95-</v>
          </cell>
        </row>
        <row r="1163">
          <cell r="A1163" t="str">
            <v>1201-0046</v>
          </cell>
          <cell r="B1163" t="str">
            <v>ACT.E INTS.POR DEV.IMP.S/TENENCIA</v>
          </cell>
          <cell r="C1163">
            <v>0</v>
          </cell>
          <cell r="E1163" t="str">
            <v>Póliza -95-</v>
          </cell>
        </row>
        <row r="1164">
          <cell r="A1164" t="str">
            <v>1201-0047</v>
          </cell>
          <cell r="B1164" t="str">
            <v>ACREDITAMENTO DEL IMP.S/TENENCIA AR.15-D</v>
          </cell>
          <cell r="C1164">
            <v>0</v>
          </cell>
          <cell r="E1164" t="str">
            <v>Póliza -95-</v>
          </cell>
        </row>
        <row r="1165">
          <cell r="A1165" t="str">
            <v>1201-0048</v>
          </cell>
          <cell r="B1165" t="str">
            <v>GASTOS DE EJECUCION ISAN</v>
          </cell>
          <cell r="C1165">
            <v>0</v>
          </cell>
          <cell r="E1165" t="str">
            <v>Póliza -95-</v>
          </cell>
        </row>
        <row r="1166">
          <cell r="A1166" t="str">
            <v>1201-0049</v>
          </cell>
          <cell r="B1166" t="str">
            <v>GASTOS DE EJECUCION IMP. SOBRE TENENCIA</v>
          </cell>
          <cell r="C1166">
            <v>90</v>
          </cell>
          <cell r="E1166" t="str">
            <v>Póliza -95-</v>
          </cell>
        </row>
        <row r="1167">
          <cell r="A1167" t="str">
            <v>1201-0050</v>
          </cell>
          <cell r="B1167" t="str">
            <v>MULTAS IMP S/TENENCIA CTRL.DE OBLIG 100%</v>
          </cell>
          <cell r="C1167">
            <v>1827</v>
          </cell>
          <cell r="E1167" t="str">
            <v>Póliza -95-</v>
          </cell>
        </row>
        <row r="1168">
          <cell r="A1168" t="str">
            <v>1201-0051</v>
          </cell>
          <cell r="B1168" t="str">
            <v>HONORARIOS EJEC.POR CONTROL VEHICULAR</v>
          </cell>
          <cell r="C1168">
            <v>180</v>
          </cell>
          <cell r="E1168" t="str">
            <v>Póliza -95-</v>
          </cell>
        </row>
        <row r="1169">
          <cell r="A1169" t="str">
            <v>1201-0052</v>
          </cell>
          <cell r="B1169" t="str">
            <v>HONORARIOS EJEC. ISAN</v>
          </cell>
          <cell r="C1169">
            <v>0</v>
          </cell>
          <cell r="E1169" t="str">
            <v>Póliza -95-</v>
          </cell>
        </row>
        <row r="1170">
          <cell r="A1170" t="str">
            <v>1201-0053</v>
          </cell>
          <cell r="B1170" t="str">
            <v>90% INFRACC. TRANSITO AREA METROPOLITANA</v>
          </cell>
          <cell r="C1170">
            <v>441286.63</v>
          </cell>
          <cell r="E1170" t="str">
            <v>Póliza -95-</v>
          </cell>
        </row>
        <row r="1171">
          <cell r="A1171" t="str">
            <v>4101-0001</v>
          </cell>
          <cell r="B1171" t="str">
            <v>DERECHOS DE CONTROL VEHICULAR PTE. AÑO</v>
          </cell>
          <cell r="D1171">
            <v>4104894</v>
          </cell>
          <cell r="E1171" t="str">
            <v>Póliza -95-</v>
          </cell>
        </row>
        <row r="1172">
          <cell r="A1172" t="str">
            <v>4101-0002</v>
          </cell>
          <cell r="B1172" t="str">
            <v>DERECHOS DE CONTROL VEHICULAR REZAGOS</v>
          </cell>
          <cell r="D1172">
            <v>325266.21999999997</v>
          </cell>
          <cell r="E1172" t="str">
            <v>Póliza -95-</v>
          </cell>
        </row>
        <row r="1173">
          <cell r="A1173" t="str">
            <v>4101-0003</v>
          </cell>
          <cell r="B1173" t="str">
            <v>DEV. CONTROL VEHICULAR</v>
          </cell>
          <cell r="D1173">
            <v>0</v>
          </cell>
          <cell r="E1173" t="str">
            <v>Póliza -95-</v>
          </cell>
        </row>
        <row r="1174">
          <cell r="A1174" t="str">
            <v>4101-0004</v>
          </cell>
          <cell r="B1174" t="str">
            <v>SUBSIDIO 10% Y 5%</v>
          </cell>
          <cell r="C1174">
            <v>73711</v>
          </cell>
          <cell r="E1174" t="str">
            <v>Póliza -95-</v>
          </cell>
        </row>
        <row r="1175">
          <cell r="A1175" t="str">
            <v>4101-0005</v>
          </cell>
          <cell r="B1175" t="str">
            <v>SUBSIDIO ANTIGÜEDAD 5 AÑOS</v>
          </cell>
          <cell r="C1175">
            <v>742227</v>
          </cell>
          <cell r="E1175" t="str">
            <v>Póliza -95-</v>
          </cell>
        </row>
        <row r="1176">
          <cell r="A1176" t="str">
            <v>4101-0006</v>
          </cell>
          <cell r="B1176" t="str">
            <v>SUBSIDIO ANTIGÜEDAD 10 AÑOS</v>
          </cell>
          <cell r="C1176">
            <v>204848</v>
          </cell>
          <cell r="E1176" t="str">
            <v>Póliza -95-</v>
          </cell>
        </row>
        <row r="1177">
          <cell r="A1177" t="str">
            <v>4101-0007</v>
          </cell>
          <cell r="B1177" t="str">
            <v>SUBSIDIO DERECHOS CONTROL VEHICULAR</v>
          </cell>
          <cell r="D1177">
            <v>0</v>
          </cell>
          <cell r="E1177" t="str">
            <v>Póliza -95-</v>
          </cell>
        </row>
        <row r="1178">
          <cell r="A1178" t="str">
            <v>4101-0008</v>
          </cell>
          <cell r="B1178" t="str">
            <v>SUB MAT.DE CONT.VEH.A PERS.MAYORES 65 AÑOS</v>
          </cell>
          <cell r="C1178">
            <v>978</v>
          </cell>
          <cell r="E1178" t="str">
            <v>Póliza -95-</v>
          </cell>
        </row>
        <row r="1179">
          <cell r="A1179" t="str">
            <v>4101-0009</v>
          </cell>
          <cell r="B1179" t="str">
            <v>EXP.DE CERTIFICADOS DE CONTROL VEHICULAR</v>
          </cell>
          <cell r="D1179">
            <v>6627</v>
          </cell>
          <cell r="E1179" t="str">
            <v>Póliza -95-</v>
          </cell>
        </row>
        <row r="1180">
          <cell r="A1180" t="str">
            <v>4101-0010</v>
          </cell>
          <cell r="B1180" t="str">
            <v>EXP.DE CERT.DE CTRL.VEH.OTROS ESTADOS</v>
          </cell>
          <cell r="D1180">
            <v>6048</v>
          </cell>
          <cell r="E1180" t="str">
            <v>Póliza -95-</v>
          </cell>
        </row>
        <row r="1181">
          <cell r="A1181" t="str">
            <v>4101-0011</v>
          </cell>
          <cell r="B1181" t="str">
            <v>EXP.DE CERT.DE DOC.DE CTRL.VEHICULAR</v>
          </cell>
          <cell r="D1181">
            <v>423</v>
          </cell>
          <cell r="E1181" t="str">
            <v>Póliza -95-</v>
          </cell>
        </row>
        <row r="1182">
          <cell r="A1182" t="str">
            <v>4101-0012</v>
          </cell>
          <cell r="B1182" t="str">
            <v>PLACAS DE CIRCULACION VEHICULAR</v>
          </cell>
          <cell r="D1182">
            <v>342356</v>
          </cell>
          <cell r="E1182" t="str">
            <v>Póliza -95-</v>
          </cell>
        </row>
        <row r="1183">
          <cell r="A1183" t="str">
            <v>4101-0013</v>
          </cell>
          <cell r="B1183" t="str">
            <v>LICENCIAS DE MANEJAR</v>
          </cell>
          <cell r="D1183">
            <v>398840</v>
          </cell>
          <cell r="E1183" t="str">
            <v>Póliza -95-</v>
          </cell>
        </row>
        <row r="1184">
          <cell r="A1184" t="str">
            <v>4101-0014</v>
          </cell>
          <cell r="B1184" t="str">
            <v>EXP.DE CERT.DE LICENCIAS DE CONDUCIR</v>
          </cell>
          <cell r="D1184">
            <v>0</v>
          </cell>
          <cell r="E1184" t="str">
            <v>Póliza -95-</v>
          </cell>
        </row>
        <row r="1185">
          <cell r="A1185" t="str">
            <v>4101-0015</v>
          </cell>
          <cell r="B1185" t="str">
            <v>DUPLICADOS DE LICENCIAS</v>
          </cell>
          <cell r="D1185">
            <v>6372</v>
          </cell>
          <cell r="E1185" t="str">
            <v>Póliza -95-</v>
          </cell>
        </row>
        <row r="1186">
          <cell r="A1186" t="str">
            <v>4101-0016</v>
          </cell>
          <cell r="B1186" t="str">
            <v>DUPLICADOS DE TARJETAS DE CIRCULACION</v>
          </cell>
          <cell r="D1186">
            <v>1880</v>
          </cell>
          <cell r="E1186" t="str">
            <v>Póliza -95-</v>
          </cell>
        </row>
        <row r="1187">
          <cell r="A1187" t="str">
            <v>4101-0017</v>
          </cell>
          <cell r="B1187" t="str">
            <v>BAJAS DE VEHICULOS DE MOTOR</v>
          </cell>
          <cell r="D1187">
            <v>30315</v>
          </cell>
          <cell r="E1187" t="str">
            <v>Póliza -95-</v>
          </cell>
        </row>
        <row r="1188">
          <cell r="A1188" t="str">
            <v>4101-0018</v>
          </cell>
          <cell r="B1188" t="str">
            <v>SUBSIDIO LAMINAS CONTROL VEHICULAR</v>
          </cell>
          <cell r="D1188">
            <v>0</v>
          </cell>
          <cell r="E1188" t="str">
            <v>Póliza -95-</v>
          </cell>
        </row>
        <row r="1189">
          <cell r="A1189" t="str">
            <v>4101-0019</v>
          </cell>
          <cell r="B1189" t="str">
            <v>SUBSIDIOS LICENCIAS DE MANEJO</v>
          </cell>
          <cell r="D1189">
            <v>0</v>
          </cell>
          <cell r="E1189" t="str">
            <v>Póliza -95-</v>
          </cell>
        </row>
        <row r="1190">
          <cell r="A1190" t="str">
            <v>4101-0020</v>
          </cell>
          <cell r="B1190" t="str">
            <v>MULTAS DE CONTROL VEHICULAR</v>
          </cell>
          <cell r="D1190">
            <v>0</v>
          </cell>
          <cell r="E1190" t="str">
            <v>Póliza -95-</v>
          </cell>
        </row>
        <row r="1191">
          <cell r="A1191" t="str">
            <v>4101-0021</v>
          </cell>
          <cell r="B1191" t="str">
            <v>INTERESES POR CONVENIO CONTROL VEHICULAR</v>
          </cell>
          <cell r="D1191">
            <v>22613.43</v>
          </cell>
          <cell r="E1191" t="str">
            <v>Póliza -95-</v>
          </cell>
        </row>
        <row r="1192">
          <cell r="A1192" t="str">
            <v>4101-0022</v>
          </cell>
          <cell r="B1192" t="str">
            <v>SANCIONES POR CANJE DE PLACAS EXTEMP.</v>
          </cell>
          <cell r="D1192">
            <v>18741</v>
          </cell>
          <cell r="E1192" t="str">
            <v>Póliza -95-</v>
          </cell>
        </row>
        <row r="1193">
          <cell r="A1193" t="str">
            <v>4101-0023</v>
          </cell>
          <cell r="B1193" t="str">
            <v>SAN.DE DER.DE CONTROL VEH.PTE.AÑO</v>
          </cell>
          <cell r="D1193">
            <v>0</v>
          </cell>
          <cell r="E1193" t="str">
            <v>Póliza -95-</v>
          </cell>
        </row>
        <row r="1194">
          <cell r="A1194" t="str">
            <v>4101-0024</v>
          </cell>
          <cell r="B1194" t="str">
            <v>SAN.DE DER.CONTROL VEH. REZAGO</v>
          </cell>
          <cell r="D1194">
            <v>82479.63</v>
          </cell>
          <cell r="E1194" t="str">
            <v>Póliza -95-</v>
          </cell>
        </row>
        <row r="1195">
          <cell r="A1195" t="str">
            <v>4101-0025</v>
          </cell>
          <cell r="B1195" t="str">
            <v>10% INFRACC.DE TRANSITO AREA MET.</v>
          </cell>
          <cell r="D1195">
            <v>49028.7</v>
          </cell>
          <cell r="E1195" t="str">
            <v>Póliza -95-</v>
          </cell>
        </row>
        <row r="1196">
          <cell r="A1196" t="str">
            <v>2102-1001</v>
          </cell>
          <cell r="B1196" t="str">
            <v>IMP.SOBRE TRANS.DE PROP.DE VEH.AUT.USADO</v>
          </cell>
          <cell r="D1196">
            <v>866815.17</v>
          </cell>
          <cell r="E1196" t="str">
            <v>Póliza -95-</v>
          </cell>
        </row>
        <row r="1197">
          <cell r="A1197" t="str">
            <v>2102-1002</v>
          </cell>
          <cell r="B1197" t="str">
            <v>IMP.DE TRANSM.POR REQUERIMIENTO</v>
          </cell>
          <cell r="D1197">
            <v>0</v>
          </cell>
          <cell r="E1197" t="str">
            <v>Póliza -95-</v>
          </cell>
        </row>
        <row r="1198">
          <cell r="A1198" t="str">
            <v>2102-1003</v>
          </cell>
          <cell r="B1198" t="str">
            <v>ACT.E INTS.POR DEV.IMP.S/TRANS.VEH.USADO</v>
          </cell>
          <cell r="D1198">
            <v>0</v>
          </cell>
          <cell r="E1198" t="str">
            <v>Póliza -95-</v>
          </cell>
        </row>
        <row r="1199">
          <cell r="A1199" t="str">
            <v>2102-1004</v>
          </cell>
          <cell r="B1199" t="str">
            <v>DEV.IMP.S/TRANS.PROP.VEH.USADOS</v>
          </cell>
          <cell r="D1199">
            <v>0</v>
          </cell>
          <cell r="E1199" t="str">
            <v>Póliza -95-</v>
          </cell>
        </row>
        <row r="1200">
          <cell r="A1200" t="str">
            <v>2102-1005</v>
          </cell>
          <cell r="B1200" t="str">
            <v>MULTA IMP. P/LA AGENCIA EST.DE TRANSP.</v>
          </cell>
          <cell r="D1200">
            <v>43006</v>
          </cell>
          <cell r="E1200" t="str">
            <v>Póliza -95-</v>
          </cell>
        </row>
        <row r="1201">
          <cell r="A1201" t="str">
            <v>2102-1006</v>
          </cell>
          <cell r="B1201" t="str">
            <v>MULTAS DEL IMP.DE TRANSMISION</v>
          </cell>
          <cell r="D1201">
            <v>0</v>
          </cell>
          <cell r="E1201" t="str">
            <v>Póliza -95-</v>
          </cell>
        </row>
        <row r="1202">
          <cell r="A1202" t="str">
            <v>2102-1007</v>
          </cell>
          <cell r="B1202" t="str">
            <v>RECARGOS DE IMP.DE TRANSMISION</v>
          </cell>
          <cell r="D1202">
            <v>0</v>
          </cell>
          <cell r="E1202" t="str">
            <v>Póliza -95-</v>
          </cell>
        </row>
        <row r="1203">
          <cell r="A1203" t="str">
            <v>2102-1008</v>
          </cell>
          <cell r="B1203" t="str">
            <v>GASTOS DE EJEC.TRANS.VEH.MOTOR</v>
          </cell>
          <cell r="D1203">
            <v>0</v>
          </cell>
          <cell r="E1203" t="str">
            <v>Póliza -95-</v>
          </cell>
        </row>
        <row r="1204">
          <cell r="A1204" t="str">
            <v>2102-1009</v>
          </cell>
          <cell r="B1204" t="str">
            <v>INCENTIVOS POR ISAN</v>
          </cell>
          <cell r="D1204">
            <v>0</v>
          </cell>
          <cell r="E1204" t="str">
            <v>Póliza -95-</v>
          </cell>
        </row>
        <row r="1205">
          <cell r="A1205" t="str">
            <v>2102-1010</v>
          </cell>
          <cell r="B1205" t="str">
            <v>RECARGOS DE I.S.A.N.</v>
          </cell>
          <cell r="D1205">
            <v>0</v>
          </cell>
          <cell r="E1205" t="str">
            <v>Póliza -95-</v>
          </cell>
        </row>
        <row r="1206">
          <cell r="A1206" t="str">
            <v>2102-1011</v>
          </cell>
          <cell r="B1206" t="str">
            <v>SANCIONES ISAN</v>
          </cell>
          <cell r="D1206">
            <v>0</v>
          </cell>
          <cell r="E1206" t="str">
            <v>Póliza -95-</v>
          </cell>
        </row>
        <row r="1207">
          <cell r="A1207" t="str">
            <v>2102-1012</v>
          </cell>
          <cell r="B1207" t="str">
            <v>I.S.A.N. PAGOS PROVISIONALES</v>
          </cell>
          <cell r="D1207">
            <v>0</v>
          </cell>
          <cell r="E1207" t="str">
            <v>Póliza -95-</v>
          </cell>
        </row>
        <row r="1208">
          <cell r="A1208" t="str">
            <v>2102-1013</v>
          </cell>
          <cell r="B1208" t="str">
            <v>ACTUALIZACION DE I.S.A.N.</v>
          </cell>
          <cell r="D1208">
            <v>0</v>
          </cell>
          <cell r="E1208" t="str">
            <v>Póliza -95-</v>
          </cell>
        </row>
        <row r="1209">
          <cell r="A1209" t="str">
            <v>2102-1014</v>
          </cell>
          <cell r="B1209" t="str">
            <v>DEVOLUCION IMP. SOBRE AUTOMOVILES NUEVOS</v>
          </cell>
          <cell r="D1209">
            <v>0</v>
          </cell>
          <cell r="E1209" t="str">
            <v>Póliza -95-</v>
          </cell>
        </row>
        <row r="1210">
          <cell r="A1210" t="str">
            <v>2102-1015</v>
          </cell>
          <cell r="B1210" t="str">
            <v>ACT.E INT'S.POR DEV.IMP.S/AUTOMOV.NVOS.</v>
          </cell>
          <cell r="D1210">
            <v>0</v>
          </cell>
          <cell r="E1210" t="str">
            <v>Póliza -95-</v>
          </cell>
        </row>
        <row r="1211">
          <cell r="A1211" t="str">
            <v>2102-1016</v>
          </cell>
          <cell r="B1211" t="str">
            <v>IMPUESTO S/TENENCIA O USO DE VEHICULOS</v>
          </cell>
          <cell r="D1211">
            <v>5376110.1500000004</v>
          </cell>
          <cell r="E1211" t="str">
            <v>Póliza -95-</v>
          </cell>
        </row>
        <row r="1212">
          <cell r="A1212" t="str">
            <v>2102-1017</v>
          </cell>
          <cell r="B1212" t="str">
            <v>IMPUESTO S/TENENCIA, MOTOCICLETAS</v>
          </cell>
          <cell r="D1212">
            <v>29108</v>
          </cell>
          <cell r="E1212" t="str">
            <v>Póliza -95-</v>
          </cell>
        </row>
        <row r="1213">
          <cell r="A1213" t="str">
            <v>2102-1018</v>
          </cell>
          <cell r="B1213" t="str">
            <v>RECARGOS Y ACT DE IMP S/TENENCIA DE VEH</v>
          </cell>
          <cell r="D1213">
            <v>117349.34</v>
          </cell>
          <cell r="E1213" t="str">
            <v>Póliza -95-</v>
          </cell>
        </row>
        <row r="1214">
          <cell r="A1214" t="str">
            <v>2102-1019</v>
          </cell>
          <cell r="B1214" t="str">
            <v>RECARGOS Y ACT DE IMP S/TEN DE MOTOS</v>
          </cell>
          <cell r="D1214">
            <v>126</v>
          </cell>
          <cell r="E1214" t="str">
            <v>Póliza -95-</v>
          </cell>
        </row>
        <row r="1215">
          <cell r="A1215" t="str">
            <v>2102-1020</v>
          </cell>
          <cell r="B1215" t="str">
            <v>DEVOLUCION IMPUESTOS SOBRE TENENCIA</v>
          </cell>
          <cell r="D1215">
            <v>0</v>
          </cell>
          <cell r="E1215" t="str">
            <v>Póliza -95-</v>
          </cell>
        </row>
        <row r="1216">
          <cell r="A1216" t="str">
            <v>2102-1021</v>
          </cell>
          <cell r="B1216" t="str">
            <v>ACT.E INTS.POR DEV.IMP.S/TENENCIA</v>
          </cell>
          <cell r="D1216">
            <v>0</v>
          </cell>
          <cell r="E1216" t="str">
            <v>Póliza -95-</v>
          </cell>
        </row>
        <row r="1217">
          <cell r="A1217" t="str">
            <v>2102-1022</v>
          </cell>
          <cell r="B1217" t="str">
            <v>ACREDITAMENTO DEL IMP.S/TENENCIA AR.15-D</v>
          </cell>
          <cell r="D1217">
            <v>0</v>
          </cell>
          <cell r="E1217" t="str">
            <v>Póliza -95-</v>
          </cell>
        </row>
        <row r="1218">
          <cell r="A1218" t="str">
            <v>2102-1023</v>
          </cell>
          <cell r="B1218" t="str">
            <v>GASTOS DE EJECUCION ISAN</v>
          </cell>
          <cell r="D1218">
            <v>0</v>
          </cell>
          <cell r="E1218" t="str">
            <v>Póliza -95-</v>
          </cell>
        </row>
        <row r="1219">
          <cell r="A1219" t="str">
            <v>2102-1024</v>
          </cell>
          <cell r="B1219" t="str">
            <v>GASTOS DE EJECUCION IMP. SOBRE TENENCIA</v>
          </cell>
          <cell r="D1219">
            <v>90</v>
          </cell>
          <cell r="E1219" t="str">
            <v>Póliza -95-</v>
          </cell>
        </row>
        <row r="1220">
          <cell r="A1220" t="str">
            <v>2102-1025</v>
          </cell>
          <cell r="B1220" t="str">
            <v>MULTAS IMP S/TENENCIA CTRL.DE OBLIG 100%</v>
          </cell>
          <cell r="D1220">
            <v>1827</v>
          </cell>
          <cell r="E1220" t="str">
            <v>Póliza -95-</v>
          </cell>
        </row>
        <row r="1221">
          <cell r="A1221" t="str">
            <v>2102-1026</v>
          </cell>
          <cell r="B1221" t="str">
            <v>HONORARIOS EJEC.POR CONTROL VEHICULAR</v>
          </cell>
          <cell r="D1221">
            <v>180</v>
          </cell>
          <cell r="E1221" t="str">
            <v>Póliza -95-</v>
          </cell>
        </row>
        <row r="1222">
          <cell r="A1222" t="str">
            <v>2102-1027</v>
          </cell>
          <cell r="B1222" t="str">
            <v>HONORARIOS EJEC. ISAN</v>
          </cell>
          <cell r="D1222">
            <v>0</v>
          </cell>
          <cell r="E1222" t="str">
            <v>Póliza -95-</v>
          </cell>
        </row>
        <row r="1223">
          <cell r="A1223" t="str">
            <v>2102-1028</v>
          </cell>
          <cell r="B1223" t="str">
            <v>90% INFRACC. TRANSITO AREA METROPOLITANA</v>
          </cell>
          <cell r="D1223">
            <v>441286.63</v>
          </cell>
          <cell r="E1223" t="str">
            <v>Póliza -95-</v>
          </cell>
        </row>
        <row r="1225">
          <cell r="C1225">
            <v>13293546.270000001</v>
          </cell>
          <cell r="D1225">
            <v>13293546.270000001</v>
          </cell>
        </row>
        <row r="1227">
          <cell r="A1227" t="str">
            <v>REGISTRO DE LOS INGRESOS DEL DIA</v>
          </cell>
        </row>
        <row r="1228">
          <cell r="D1228" t="str">
            <v>Póliza -95-</v>
          </cell>
        </row>
        <row r="1231">
          <cell r="B1231" t="str">
            <v>Gobierno del Estado de Nuevo León</v>
          </cell>
        </row>
        <row r="1232">
          <cell r="B1232" t="str">
            <v>Secretaría de Finanzas y Tesorería General del Estado</v>
          </cell>
        </row>
        <row r="1233">
          <cell r="B1233" t="str">
            <v>Subsecretaría de Egresos</v>
          </cell>
        </row>
        <row r="1234">
          <cell r="B1234" t="str">
            <v>Dirección de Contabilidad y Cuenta Pública</v>
          </cell>
        </row>
        <row r="1235">
          <cell r="B1235" t="str">
            <v>Instituto de Control Vehicular</v>
          </cell>
        </row>
        <row r="1236">
          <cell r="B1236" t="str">
            <v>Recaudaciòn Diaria 10 Febrero 2006</v>
          </cell>
        </row>
        <row r="1237">
          <cell r="A1237" t="str">
            <v xml:space="preserve">Numero </v>
          </cell>
          <cell r="B1237" t="str">
            <v>Concepto</v>
          </cell>
          <cell r="C1237" t="str">
            <v>Recaudación Daria</v>
          </cell>
        </row>
        <row r="1238">
          <cell r="A1238" t="str">
            <v>de Cuenta</v>
          </cell>
          <cell r="C1238" t="str">
            <v>Cargo</v>
          </cell>
          <cell r="D1238" t="str">
            <v>Crédito</v>
          </cell>
        </row>
        <row r="1240">
          <cell r="A1240" t="str">
            <v>2102-1001</v>
          </cell>
          <cell r="B1240" t="str">
            <v>IMP.SOBRE TRANS.DE PROP.DE VEH.AUT.USADO</v>
          </cell>
          <cell r="C1240">
            <v>866815.17</v>
          </cell>
          <cell r="E1240" t="str">
            <v>Póliza -96-</v>
          </cell>
        </row>
        <row r="1241">
          <cell r="A1241" t="str">
            <v>2102-1002</v>
          </cell>
          <cell r="B1241" t="str">
            <v>IMP.DE TRANSM.POR REQUERIMIENTO</v>
          </cell>
          <cell r="C1241">
            <v>0</v>
          </cell>
          <cell r="E1241" t="str">
            <v>Póliza -96-</v>
          </cell>
        </row>
        <row r="1242">
          <cell r="A1242" t="str">
            <v>2102-1003</v>
          </cell>
          <cell r="B1242" t="str">
            <v>ACT.E INTS.POR DEV.IMP.S/TRANS.VEH.USADO</v>
          </cell>
          <cell r="C1242">
            <v>0</v>
          </cell>
          <cell r="E1242" t="str">
            <v>Póliza -96-</v>
          </cell>
        </row>
        <row r="1243">
          <cell r="A1243" t="str">
            <v>2102-1004</v>
          </cell>
          <cell r="B1243" t="str">
            <v>DEV.IMP.S/TRANS.PROP.VEH.USADOS</v>
          </cell>
          <cell r="C1243">
            <v>0</v>
          </cell>
          <cell r="E1243" t="str">
            <v>Póliza -96-</v>
          </cell>
        </row>
        <row r="1244">
          <cell r="A1244" t="str">
            <v>2102-1005</v>
          </cell>
          <cell r="B1244" t="str">
            <v>MULTA IMP. P/LA AGENCIA EST.DE TRANSP.</v>
          </cell>
          <cell r="C1244">
            <v>43006</v>
          </cell>
          <cell r="E1244" t="str">
            <v>Póliza -96-</v>
          </cell>
        </row>
        <row r="1245">
          <cell r="A1245" t="str">
            <v>2102-1006</v>
          </cell>
          <cell r="B1245" t="str">
            <v>MULTAS DEL IMP.DE TRANSMISION</v>
          </cell>
          <cell r="C1245">
            <v>0</v>
          </cell>
          <cell r="E1245" t="str">
            <v>Póliza -96-</v>
          </cell>
        </row>
        <row r="1246">
          <cell r="A1246" t="str">
            <v>2102-1007</v>
          </cell>
          <cell r="B1246" t="str">
            <v>RECARGOS DE IMP.DE TRANSMISION</v>
          </cell>
          <cell r="C1246">
            <v>0</v>
          </cell>
          <cell r="E1246" t="str">
            <v>Póliza -96-</v>
          </cell>
        </row>
        <row r="1247">
          <cell r="A1247" t="str">
            <v>2102-1008</v>
          </cell>
          <cell r="B1247" t="str">
            <v>GASTOS DE EJEC.TRANS.VEH.MOTOR</v>
          </cell>
          <cell r="C1247">
            <v>0</v>
          </cell>
          <cell r="E1247" t="str">
            <v>Póliza -96-</v>
          </cell>
        </row>
        <row r="1248">
          <cell r="A1248" t="str">
            <v>2102-1009</v>
          </cell>
          <cell r="B1248" t="str">
            <v>INCENTIVOS POR ISAN</v>
          </cell>
          <cell r="C1248">
            <v>0</v>
          </cell>
          <cell r="E1248" t="str">
            <v>Póliza -96-</v>
          </cell>
        </row>
        <row r="1249">
          <cell r="A1249" t="str">
            <v>2102-1010</v>
          </cell>
          <cell r="B1249" t="str">
            <v>RECARGOS DE I.S.A.N.</v>
          </cell>
          <cell r="C1249">
            <v>0</v>
          </cell>
          <cell r="E1249" t="str">
            <v>Póliza -96-</v>
          </cell>
        </row>
        <row r="1250">
          <cell r="A1250" t="str">
            <v>2102-1011</v>
          </cell>
          <cell r="B1250" t="str">
            <v>SANCIONES ISAN</v>
          </cell>
          <cell r="C1250">
            <v>0</v>
          </cell>
          <cell r="E1250" t="str">
            <v>Póliza -96-</v>
          </cell>
        </row>
        <row r="1251">
          <cell r="A1251" t="str">
            <v>2102-1012</v>
          </cell>
          <cell r="B1251" t="str">
            <v>I.S.A.N. PAGOS PROVISIONALES</v>
          </cell>
          <cell r="C1251">
            <v>0</v>
          </cell>
          <cell r="E1251" t="str">
            <v>Póliza -96-</v>
          </cell>
        </row>
        <row r="1252">
          <cell r="A1252" t="str">
            <v>2102-1013</v>
          </cell>
          <cell r="B1252" t="str">
            <v>ACTUALIZACION DE I.S.A.N.</v>
          </cell>
          <cell r="C1252">
            <v>0</v>
          </cell>
          <cell r="E1252" t="str">
            <v>Póliza -96-</v>
          </cell>
        </row>
        <row r="1253">
          <cell r="A1253" t="str">
            <v>2102-1014</v>
          </cell>
          <cell r="B1253" t="str">
            <v>DEVOLUCION IMP. SOBRE AUTOMOVILES NUEVOS</v>
          </cell>
          <cell r="C1253">
            <v>0</v>
          </cell>
          <cell r="E1253" t="str">
            <v>Póliza -96-</v>
          </cell>
        </row>
        <row r="1254">
          <cell r="A1254" t="str">
            <v>2102-1015</v>
          </cell>
          <cell r="B1254" t="str">
            <v>ACT.E INT'S.POR DEV.IMP.S/AUTOMOV.NVOS.</v>
          </cell>
          <cell r="C1254">
            <v>0</v>
          </cell>
          <cell r="E1254" t="str">
            <v>Póliza -96-</v>
          </cell>
        </row>
        <row r="1255">
          <cell r="A1255" t="str">
            <v>2102-1016</v>
          </cell>
          <cell r="B1255" t="str">
            <v>IMPUESTO S/TENENCIA O USO DE VEHICULOS</v>
          </cell>
          <cell r="C1255">
            <v>5376110.1500000004</v>
          </cell>
          <cell r="E1255" t="str">
            <v>Póliza -96-</v>
          </cell>
        </row>
        <row r="1256">
          <cell r="A1256" t="str">
            <v>2102-1017</v>
          </cell>
          <cell r="B1256" t="str">
            <v>IMPUESTO S/TENENCIA, MOTOCICLETAS</v>
          </cell>
          <cell r="C1256">
            <v>29108</v>
          </cell>
          <cell r="E1256" t="str">
            <v>Póliza -96-</v>
          </cell>
        </row>
        <row r="1257">
          <cell r="A1257" t="str">
            <v>2102-1018</v>
          </cell>
          <cell r="B1257" t="str">
            <v>RECARGOS Y ACT DE IMP S/TENENCIA DE VEH</v>
          </cell>
          <cell r="C1257">
            <v>117349.34</v>
          </cell>
          <cell r="E1257" t="str">
            <v>Póliza -96-</v>
          </cell>
        </row>
        <row r="1258">
          <cell r="A1258" t="str">
            <v>2102-1019</v>
          </cell>
          <cell r="B1258" t="str">
            <v>RECARGOS Y ACT DE IMP S/TEN DE MOTOS</v>
          </cell>
          <cell r="C1258">
            <v>126</v>
          </cell>
          <cell r="E1258" t="str">
            <v>Póliza -96-</v>
          </cell>
        </row>
        <row r="1259">
          <cell r="A1259" t="str">
            <v>2102-1020</v>
          </cell>
          <cell r="B1259" t="str">
            <v>DEVOLUCION IMPUESTOS SOBRE TENENCIA</v>
          </cell>
          <cell r="C1259">
            <v>0</v>
          </cell>
          <cell r="E1259" t="str">
            <v>Póliza -96-</v>
          </cell>
        </row>
        <row r="1260">
          <cell r="A1260" t="str">
            <v>2102-1021</v>
          </cell>
          <cell r="B1260" t="str">
            <v>ACT.E INTS.POR DEV.IMP.S/TENENCIA</v>
          </cell>
          <cell r="C1260">
            <v>0</v>
          </cell>
          <cell r="E1260" t="str">
            <v>Póliza -96-</v>
          </cell>
        </row>
        <row r="1261">
          <cell r="A1261" t="str">
            <v>2102-1022</v>
          </cell>
          <cell r="B1261" t="str">
            <v>ACREDITAMENTO DEL IMP.S/TENENCIA AR.15-D</v>
          </cell>
          <cell r="C1261">
            <v>0</v>
          </cell>
          <cell r="E1261" t="str">
            <v>Póliza -96-</v>
          </cell>
        </row>
        <row r="1262">
          <cell r="A1262" t="str">
            <v>2102-1023</v>
          </cell>
          <cell r="B1262" t="str">
            <v>GASTOS DE EJECUCION ISAN</v>
          </cell>
          <cell r="C1262">
            <v>0</v>
          </cell>
          <cell r="E1262" t="str">
            <v>Póliza -96-</v>
          </cell>
        </row>
        <row r="1263">
          <cell r="A1263" t="str">
            <v>2102-1024</v>
          </cell>
          <cell r="B1263" t="str">
            <v>GASTOS DE EJECUCION IMP. SOBRE TENENCIA</v>
          </cell>
          <cell r="C1263">
            <v>90</v>
          </cell>
          <cell r="E1263" t="str">
            <v>Póliza -96-</v>
          </cell>
        </row>
        <row r="1264">
          <cell r="A1264" t="str">
            <v>2102-1025</v>
          </cell>
          <cell r="B1264" t="str">
            <v>MULTAS IMP S/TENENCIA CTRL.DE OBLIG 100%</v>
          </cell>
          <cell r="C1264">
            <v>1827</v>
          </cell>
          <cell r="E1264" t="str">
            <v>Póliza -96-</v>
          </cell>
        </row>
        <row r="1265">
          <cell r="A1265" t="str">
            <v>2102-1026</v>
          </cell>
          <cell r="B1265" t="str">
            <v>HONORARIOS EJEC.POR CONTROL VEHICULAR</v>
          </cell>
          <cell r="C1265">
            <v>180</v>
          </cell>
          <cell r="E1265" t="str">
            <v>Póliza -96-</v>
          </cell>
        </row>
        <row r="1266">
          <cell r="A1266" t="str">
            <v>2102-1027</v>
          </cell>
          <cell r="B1266" t="str">
            <v>HONORARIOS EJEC. ISAN</v>
          </cell>
          <cell r="C1266">
            <v>0</v>
          </cell>
          <cell r="E1266" t="str">
            <v>Póliza -96-</v>
          </cell>
        </row>
        <row r="1267">
          <cell r="A1267" t="str">
            <v>2102-1028</v>
          </cell>
          <cell r="B1267" t="str">
            <v>90% INFRACC. TRANSITO AREA METROPOLITANA</v>
          </cell>
          <cell r="C1267">
            <v>441286.63</v>
          </cell>
          <cell r="E1267" t="str">
            <v>Póliza -96-</v>
          </cell>
        </row>
        <row r="1268">
          <cell r="A1268" t="str">
            <v>1201-0026</v>
          </cell>
          <cell r="B1268" t="str">
            <v>IMP.SOBRE TRANS.DE PROP.DE VEH.AUT.USADO</v>
          </cell>
          <cell r="D1268">
            <v>866815.17</v>
          </cell>
          <cell r="E1268" t="str">
            <v>Póliza -96-</v>
          </cell>
        </row>
        <row r="1269">
          <cell r="A1269" t="str">
            <v>1201-0027</v>
          </cell>
          <cell r="B1269" t="str">
            <v>IMP.DE TRANSM.POR REQUERIMIENTO</v>
          </cell>
          <cell r="D1269">
            <v>0</v>
          </cell>
          <cell r="E1269" t="str">
            <v>Póliza -96-</v>
          </cell>
        </row>
        <row r="1270">
          <cell r="A1270" t="str">
            <v>1201-0028</v>
          </cell>
          <cell r="B1270" t="str">
            <v>ACT.E INTS.POR DEV.IMP.S/TRANS.VEH.USADO</v>
          </cell>
          <cell r="D1270">
            <v>0</v>
          </cell>
          <cell r="E1270" t="str">
            <v>Póliza -96-</v>
          </cell>
        </row>
        <row r="1271">
          <cell r="A1271" t="str">
            <v>1201-0029</v>
          </cell>
          <cell r="B1271" t="str">
            <v>DEV.IMP.S/TRANS.PROP.VEH.USADOS</v>
          </cell>
          <cell r="D1271">
            <v>0</v>
          </cell>
          <cell r="E1271" t="str">
            <v>Póliza -96-</v>
          </cell>
        </row>
        <row r="1272">
          <cell r="A1272" t="str">
            <v>1201-0030</v>
          </cell>
          <cell r="B1272" t="str">
            <v>MULTA IMP. P/LA AGENCIA EST.DE TRANSP.</v>
          </cell>
          <cell r="D1272">
            <v>43006</v>
          </cell>
          <cell r="E1272" t="str">
            <v>Póliza -96-</v>
          </cell>
        </row>
        <row r="1273">
          <cell r="A1273" t="str">
            <v>1201-0031</v>
          </cell>
          <cell r="B1273" t="str">
            <v>MULTAS DEL IMP.DE TRANSMISION</v>
          </cell>
          <cell r="D1273">
            <v>0</v>
          </cell>
          <cell r="E1273" t="str">
            <v>Póliza -96-</v>
          </cell>
        </row>
        <row r="1274">
          <cell r="A1274" t="str">
            <v>1201-0032</v>
          </cell>
          <cell r="B1274" t="str">
            <v>RECARGOS DE IMP.DE TRANSMISION</v>
          </cell>
          <cell r="D1274">
            <v>0</v>
          </cell>
          <cell r="E1274" t="str">
            <v>Póliza -96-</v>
          </cell>
        </row>
        <row r="1275">
          <cell r="A1275" t="str">
            <v>1201-0033</v>
          </cell>
          <cell r="B1275" t="str">
            <v>GASTOS DE EJEC.TRANS.VEH.MOTOR</v>
          </cell>
          <cell r="D1275">
            <v>0</v>
          </cell>
          <cell r="E1275" t="str">
            <v>Póliza -96-</v>
          </cell>
        </row>
        <row r="1276">
          <cell r="A1276" t="str">
            <v>1201-0034</v>
          </cell>
          <cell r="B1276" t="str">
            <v>INCENTIVOS POR ISAN</v>
          </cell>
          <cell r="D1276">
            <v>0</v>
          </cell>
          <cell r="E1276" t="str">
            <v>Póliza -96-</v>
          </cell>
        </row>
        <row r="1277">
          <cell r="A1277" t="str">
            <v>1201-0035</v>
          </cell>
          <cell r="B1277" t="str">
            <v>RECARGOS DE I.S.A.N.</v>
          </cell>
          <cell r="D1277">
            <v>0</v>
          </cell>
          <cell r="E1277" t="str">
            <v>Póliza -96-</v>
          </cell>
        </row>
        <row r="1278">
          <cell r="A1278" t="str">
            <v>1201-0036</v>
          </cell>
          <cell r="B1278" t="str">
            <v>SANCIONES ISAN</v>
          </cell>
          <cell r="D1278">
            <v>0</v>
          </cell>
          <cell r="E1278" t="str">
            <v>Póliza -96-</v>
          </cell>
        </row>
        <row r="1279">
          <cell r="A1279" t="str">
            <v>1201-0037</v>
          </cell>
          <cell r="B1279" t="str">
            <v>I.S.A.N. PAGOS PROVISIONALES</v>
          </cell>
          <cell r="D1279">
            <v>0</v>
          </cell>
          <cell r="E1279" t="str">
            <v>Póliza -96-</v>
          </cell>
        </row>
        <row r="1280">
          <cell r="A1280" t="str">
            <v>1201-0038</v>
          </cell>
          <cell r="B1280" t="str">
            <v>ACTUALIZACION DE I.S.A.N.</v>
          </cell>
          <cell r="D1280">
            <v>0</v>
          </cell>
          <cell r="E1280" t="str">
            <v>Póliza -96-</v>
          </cell>
        </row>
        <row r="1281">
          <cell r="A1281" t="str">
            <v>1201-0039</v>
          </cell>
          <cell r="B1281" t="str">
            <v>DEVOLUCION IMP. SOBRE AUTOMOVILES NUEVOS</v>
          </cell>
          <cell r="D1281">
            <v>0</v>
          </cell>
          <cell r="E1281" t="str">
            <v>Póliza -96-</v>
          </cell>
        </row>
        <row r="1282">
          <cell r="A1282" t="str">
            <v>1201-0040</v>
          </cell>
          <cell r="B1282" t="str">
            <v>ACT.E INT'S.POR DEV.IMP.S/AUTOMOV.NVOS.</v>
          </cell>
          <cell r="D1282">
            <v>0</v>
          </cell>
          <cell r="E1282" t="str">
            <v>Póliza -96-</v>
          </cell>
        </row>
        <row r="1283">
          <cell r="A1283" t="str">
            <v>1201-0041</v>
          </cell>
          <cell r="B1283" t="str">
            <v>IMPUESTO S/TENENCIA O USO DE VEHICULOS</v>
          </cell>
          <cell r="D1283">
            <v>5376110.1500000004</v>
          </cell>
          <cell r="E1283" t="str">
            <v>Póliza -96-</v>
          </cell>
        </row>
        <row r="1284">
          <cell r="A1284" t="str">
            <v>1201-0042</v>
          </cell>
          <cell r="B1284" t="str">
            <v>IMPUESTO S/TENENCIA, MOTOCICLETAS</v>
          </cell>
          <cell r="D1284">
            <v>29108</v>
          </cell>
          <cell r="E1284" t="str">
            <v>Póliza -96-</v>
          </cell>
        </row>
        <row r="1285">
          <cell r="A1285" t="str">
            <v>1201-0043</v>
          </cell>
          <cell r="B1285" t="str">
            <v>RECARGOS Y ACT DE IMP S/TENENCIA DE VEH</v>
          </cell>
          <cell r="D1285">
            <v>117349.34</v>
          </cell>
          <cell r="E1285" t="str">
            <v>Póliza -96-</v>
          </cell>
        </row>
        <row r="1286">
          <cell r="A1286" t="str">
            <v>1201-0044</v>
          </cell>
          <cell r="B1286" t="str">
            <v>RECARGOS Y ACT DE IMP S/TEN DE MOTOS</v>
          </cell>
          <cell r="D1286">
            <v>126</v>
          </cell>
          <cell r="E1286" t="str">
            <v>Póliza -96-</v>
          </cell>
        </row>
        <row r="1287">
          <cell r="A1287" t="str">
            <v>1201-0045</v>
          </cell>
          <cell r="B1287" t="str">
            <v>DEVOLUCION IMPUESTOS SOBRE TENENCIA</v>
          </cell>
          <cell r="D1287">
            <v>0</v>
          </cell>
          <cell r="E1287" t="str">
            <v>Póliza -96-</v>
          </cell>
        </row>
        <row r="1288">
          <cell r="A1288" t="str">
            <v>1201-0046</v>
          </cell>
          <cell r="B1288" t="str">
            <v>ACT.E INTS.POR DEV.IMP.S/TENENCIA</v>
          </cell>
          <cell r="D1288">
            <v>0</v>
          </cell>
          <cell r="E1288" t="str">
            <v>Póliza -96-</v>
          </cell>
        </row>
        <row r="1289">
          <cell r="A1289" t="str">
            <v>1201-0047</v>
          </cell>
          <cell r="B1289" t="str">
            <v>ACREDITAMENTO DEL IMP.S/TENENCIA AR.15-D</v>
          </cell>
          <cell r="D1289">
            <v>0</v>
          </cell>
          <cell r="E1289" t="str">
            <v>Póliza -96-</v>
          </cell>
        </row>
        <row r="1290">
          <cell r="A1290" t="str">
            <v>1201-0048</v>
          </cell>
          <cell r="B1290" t="str">
            <v>GASTOS DE EJECUCION ISAN</v>
          </cell>
          <cell r="D1290">
            <v>0</v>
          </cell>
          <cell r="E1290" t="str">
            <v>Póliza -96-</v>
          </cell>
        </row>
        <row r="1291">
          <cell r="A1291" t="str">
            <v>1201-0049</v>
          </cell>
          <cell r="B1291" t="str">
            <v>GASTOS DE EJECUCION IMP. SOBRE TENENCIA</v>
          </cell>
          <cell r="D1291">
            <v>90</v>
          </cell>
          <cell r="E1291" t="str">
            <v>Póliza -96-</v>
          </cell>
        </row>
        <row r="1292">
          <cell r="A1292" t="str">
            <v>1201-0050</v>
          </cell>
          <cell r="B1292" t="str">
            <v>MULTAS IMP S/TENENCIA CTRL.DE OBLIG 100%</v>
          </cell>
          <cell r="D1292">
            <v>1827</v>
          </cell>
          <cell r="E1292" t="str">
            <v>Póliza -96-</v>
          </cell>
        </row>
        <row r="1293">
          <cell r="A1293" t="str">
            <v>1201-0051</v>
          </cell>
          <cell r="B1293" t="str">
            <v>HONORARIOS EJEC.POR CONTROL VEHICULAR</v>
          </cell>
          <cell r="D1293">
            <v>180</v>
          </cell>
          <cell r="E1293" t="str">
            <v>Póliza -96-</v>
          </cell>
        </row>
        <row r="1294">
          <cell r="A1294" t="str">
            <v>1201-0052</v>
          </cell>
          <cell r="B1294" t="str">
            <v>HONORARIOS EJEC. ISAN</v>
          </cell>
          <cell r="D1294">
            <v>0</v>
          </cell>
          <cell r="E1294" t="str">
            <v>Póliza -96-</v>
          </cell>
        </row>
        <row r="1295">
          <cell r="A1295" t="str">
            <v>1201-0053</v>
          </cell>
          <cell r="B1295" t="str">
            <v>90% INFRACC. TRANSITO AREA METROPOLITANA</v>
          </cell>
          <cell r="D1295">
            <v>441286.63</v>
          </cell>
          <cell r="E1295" t="str">
            <v>Póliza -96-</v>
          </cell>
        </row>
        <row r="1297">
          <cell r="C1297">
            <v>6875898.29</v>
          </cell>
          <cell r="D1297">
            <v>6875898.29</v>
          </cell>
        </row>
        <row r="1299">
          <cell r="A1299" t="str">
            <v>RECLASIFICACION DE LOS INGRESOS EN ADMON.</v>
          </cell>
        </row>
        <row r="1301">
          <cell r="D1301" t="str">
            <v>Póliza -96-</v>
          </cell>
        </row>
        <row r="1303">
          <cell r="A1303" t="str">
            <v>de Cuenta</v>
          </cell>
          <cell r="C1303" t="str">
            <v>Cargo</v>
          </cell>
          <cell r="D1303" t="str">
            <v>Crédito</v>
          </cell>
        </row>
        <row r="1304">
          <cell r="A1304" t="str">
            <v>1201-0001</v>
          </cell>
          <cell r="B1304" t="str">
            <v>DERECHOS DE CONTROL VEHICULAR PTE. AÑO</v>
          </cell>
          <cell r="C1304">
            <v>4122501</v>
          </cell>
          <cell r="E1304" t="str">
            <v>Póliza -97-</v>
          </cell>
        </row>
        <row r="1305">
          <cell r="A1305" t="str">
            <v>1201-0002</v>
          </cell>
          <cell r="B1305" t="str">
            <v>DERECHOS DE CONTROL VEHICULAR REZAGOS</v>
          </cell>
          <cell r="C1305">
            <v>339065.23</v>
          </cell>
          <cell r="E1305" t="str">
            <v>Póliza -97-</v>
          </cell>
        </row>
        <row r="1306">
          <cell r="A1306" t="str">
            <v>1201-0003</v>
          </cell>
          <cell r="B1306" t="str">
            <v>DEV. CONTROL VEHICULAR</v>
          </cell>
          <cell r="C1306">
            <v>0</v>
          </cell>
          <cell r="E1306" t="str">
            <v>Póliza -97-</v>
          </cell>
        </row>
        <row r="1307">
          <cell r="A1307" t="str">
            <v>1201-0004</v>
          </cell>
          <cell r="B1307" t="str">
            <v>SUBSIDIO 10% Y 5%</v>
          </cell>
          <cell r="D1307">
            <v>72143</v>
          </cell>
          <cell r="E1307" t="str">
            <v>Póliza -97-</v>
          </cell>
        </row>
        <row r="1308">
          <cell r="A1308" t="str">
            <v>1201-0005</v>
          </cell>
          <cell r="B1308" t="str">
            <v>SUBSIDIO ANTIGÜEDAD 5 AÑOS</v>
          </cell>
          <cell r="D1308">
            <v>675256</v>
          </cell>
          <cell r="E1308" t="str">
            <v>Póliza -97-</v>
          </cell>
        </row>
        <row r="1309">
          <cell r="A1309" t="str">
            <v>1201-0006</v>
          </cell>
          <cell r="B1309" t="str">
            <v>SUBSIDIO ANTIGÜEDAD 10 AÑOS</v>
          </cell>
          <cell r="D1309">
            <v>177472</v>
          </cell>
          <cell r="E1309" t="str">
            <v>Póliza -97-</v>
          </cell>
        </row>
        <row r="1310">
          <cell r="A1310" t="str">
            <v>1201-0007</v>
          </cell>
          <cell r="B1310" t="str">
            <v>SUBSIDIO DERECHOS CONTROL VEHICULAR</v>
          </cell>
          <cell r="C1310">
            <v>0</v>
          </cell>
          <cell r="E1310" t="str">
            <v>Póliza -97-</v>
          </cell>
        </row>
        <row r="1311">
          <cell r="A1311" t="str">
            <v>1201-0008</v>
          </cell>
          <cell r="B1311" t="str">
            <v>SUB MAT.DE CONT.VEH.A PERS.MAYORES 65 AÑOS</v>
          </cell>
          <cell r="D1311">
            <v>652</v>
          </cell>
          <cell r="E1311" t="str">
            <v>Póliza -97-</v>
          </cell>
        </row>
        <row r="1312">
          <cell r="A1312" t="str">
            <v>1201-0009</v>
          </cell>
          <cell r="B1312" t="str">
            <v>EXP.DE CERTIFICADOS DE CONTROL VEHICULAR</v>
          </cell>
          <cell r="C1312">
            <v>8883</v>
          </cell>
          <cell r="E1312" t="str">
            <v>Póliza -97-</v>
          </cell>
        </row>
        <row r="1313">
          <cell r="A1313" t="str">
            <v>1201-0010</v>
          </cell>
          <cell r="B1313" t="str">
            <v>EXP.DE CERT.DE CTRL.VEH.OTROS ESTADOS</v>
          </cell>
          <cell r="C1313">
            <v>5292</v>
          </cell>
          <cell r="E1313" t="str">
            <v>Póliza -97-</v>
          </cell>
        </row>
        <row r="1314">
          <cell r="A1314" t="str">
            <v>1201-0011</v>
          </cell>
          <cell r="B1314" t="str">
            <v>EXP.DE CERT.DE DOC.DE CTRL.VEHICULAR</v>
          </cell>
          <cell r="C1314">
            <v>564</v>
          </cell>
          <cell r="E1314" t="str">
            <v>Póliza -97-</v>
          </cell>
        </row>
        <row r="1315">
          <cell r="A1315" t="str">
            <v>1201-0012</v>
          </cell>
          <cell r="B1315" t="str">
            <v>PLACAS DE CIRCULACION VEHICULAR</v>
          </cell>
          <cell r="C1315">
            <v>502299</v>
          </cell>
          <cell r="E1315" t="str">
            <v>Póliza -97-</v>
          </cell>
        </row>
        <row r="1316">
          <cell r="A1316" t="str">
            <v>1201-0013</v>
          </cell>
          <cell r="B1316" t="str">
            <v>LICENCIAS DE MANEJAR</v>
          </cell>
          <cell r="C1316">
            <v>404740</v>
          </cell>
          <cell r="E1316" t="str">
            <v>Póliza -97-</v>
          </cell>
        </row>
        <row r="1317">
          <cell r="A1317" t="str">
            <v>1201-0014</v>
          </cell>
          <cell r="B1317" t="str">
            <v>EXP.DE CERT.DE LICENCIAS DE CONDUCIR</v>
          </cell>
          <cell r="C1317">
            <v>423</v>
          </cell>
          <cell r="E1317" t="str">
            <v>Póliza -97-</v>
          </cell>
        </row>
        <row r="1318">
          <cell r="A1318" t="str">
            <v>1201-0015</v>
          </cell>
          <cell r="B1318" t="str">
            <v>DUPLICADOS DE LICENCIAS</v>
          </cell>
          <cell r="C1318">
            <v>7080</v>
          </cell>
          <cell r="E1318" t="str">
            <v>Póliza -97-</v>
          </cell>
        </row>
        <row r="1319">
          <cell r="A1319" t="str">
            <v>1201-0016</v>
          </cell>
          <cell r="B1319" t="str">
            <v>DUPLICADOS DE TARJETAS DE CIRCULACION</v>
          </cell>
          <cell r="C1319">
            <v>1316</v>
          </cell>
          <cell r="E1319" t="str">
            <v>Póliza -97-</v>
          </cell>
        </row>
        <row r="1320">
          <cell r="A1320" t="str">
            <v>1201-0017</v>
          </cell>
          <cell r="B1320" t="str">
            <v>BAJAS DE VEHICULOS DE MOTOR</v>
          </cell>
          <cell r="C1320">
            <v>20868</v>
          </cell>
          <cell r="E1320" t="str">
            <v>Póliza -97-</v>
          </cell>
        </row>
        <row r="1321">
          <cell r="A1321" t="str">
            <v>1201-0018</v>
          </cell>
          <cell r="B1321" t="str">
            <v>SUBSIDIO LAMINAS CONTROL VEHICULAR</v>
          </cell>
          <cell r="C1321">
            <v>0</v>
          </cell>
          <cell r="E1321" t="str">
            <v>Póliza -97-</v>
          </cell>
        </row>
        <row r="1322">
          <cell r="A1322" t="str">
            <v>1201-0019</v>
          </cell>
          <cell r="B1322" t="str">
            <v>SUBSIDIOS LICENCIAS DE MANEJO</v>
          </cell>
          <cell r="C1322">
            <v>0</v>
          </cell>
          <cell r="E1322" t="str">
            <v>Póliza -97-</v>
          </cell>
        </row>
        <row r="1323">
          <cell r="A1323" t="str">
            <v>1201-0020</v>
          </cell>
          <cell r="B1323" t="str">
            <v>MULTAS DE CONTROL VEHICULAR</v>
          </cell>
          <cell r="C1323">
            <v>0</v>
          </cell>
          <cell r="E1323" t="str">
            <v>Póliza -97-</v>
          </cell>
        </row>
        <row r="1324">
          <cell r="A1324" t="str">
            <v>1201-0021</v>
          </cell>
          <cell r="B1324" t="str">
            <v>INTERESES POR CONVENIO CONTROL VEHICULAR</v>
          </cell>
          <cell r="C1324">
            <v>17495.66</v>
          </cell>
          <cell r="E1324" t="str">
            <v>Póliza -97-</v>
          </cell>
        </row>
        <row r="1325">
          <cell r="A1325" t="str">
            <v>1201-0022</v>
          </cell>
          <cell r="B1325" t="str">
            <v>SANCIONES POR CANJE DE PLACAS EXTEMP.</v>
          </cell>
          <cell r="C1325">
            <v>17820</v>
          </cell>
          <cell r="E1325" t="str">
            <v>Póliza -97-</v>
          </cell>
        </row>
        <row r="1326">
          <cell r="A1326" t="str">
            <v>1201-0023</v>
          </cell>
          <cell r="B1326" t="str">
            <v>SAN.DE DER.DE CONTROL VEH.PTE.AÑO</v>
          </cell>
          <cell r="C1326">
            <v>0</v>
          </cell>
          <cell r="E1326" t="str">
            <v>Póliza -97-</v>
          </cell>
        </row>
        <row r="1327">
          <cell r="A1327" t="str">
            <v>1201-0024</v>
          </cell>
          <cell r="B1327" t="str">
            <v>SAN.DE DER.CONTROL VEH. REZAGO</v>
          </cell>
          <cell r="C1327">
            <v>76228.240000000005</v>
          </cell>
          <cell r="E1327" t="str">
            <v>Póliza -97-</v>
          </cell>
        </row>
        <row r="1328">
          <cell r="A1328" t="str">
            <v>1201-0025</v>
          </cell>
          <cell r="B1328" t="str">
            <v>10% INFRACC.DE TRANSITO AREA MET.</v>
          </cell>
          <cell r="C1328">
            <v>43339.199999999997</v>
          </cell>
          <cell r="E1328" t="str">
            <v>Póliza -97-</v>
          </cell>
        </row>
        <row r="1329">
          <cell r="A1329" t="str">
            <v>1201-0026</v>
          </cell>
          <cell r="B1329" t="str">
            <v>IMP.SOBRE TRANS.DE PROP.DE VEH.AUT.USADO</v>
          </cell>
          <cell r="C1329">
            <v>767084.84</v>
          </cell>
          <cell r="E1329" t="str">
            <v>Póliza -97-</v>
          </cell>
        </row>
        <row r="1330">
          <cell r="A1330" t="str">
            <v>1201-0027</v>
          </cell>
          <cell r="B1330" t="str">
            <v>IMP.DE TRANSM.POR REQUERIMIENTO</v>
          </cell>
          <cell r="C1330">
            <v>0</v>
          </cell>
          <cell r="E1330" t="str">
            <v>Póliza -97-</v>
          </cell>
        </row>
        <row r="1331">
          <cell r="A1331" t="str">
            <v>1201-0028</v>
          </cell>
          <cell r="B1331" t="str">
            <v>ACT.E INTS.POR DEV.IMP.S/TRANS.VEH.USADO</v>
          </cell>
          <cell r="C1331">
            <v>0</v>
          </cell>
          <cell r="E1331" t="str">
            <v>Póliza -97-</v>
          </cell>
        </row>
        <row r="1332">
          <cell r="A1332" t="str">
            <v>1201-0029</v>
          </cell>
          <cell r="B1332" t="str">
            <v>DEV.IMP.S/TRANS.PROP.VEH.USADOS</v>
          </cell>
          <cell r="C1332">
            <v>0</v>
          </cell>
          <cell r="E1332" t="str">
            <v>Póliza -97-</v>
          </cell>
        </row>
        <row r="1333">
          <cell r="A1333" t="str">
            <v>1201-0030</v>
          </cell>
          <cell r="B1333" t="str">
            <v>MULTA IMP. P/LA AGENCIA EST.DE TRANSP.</v>
          </cell>
          <cell r="C1333">
            <v>37851</v>
          </cell>
          <cell r="E1333" t="str">
            <v>Póliza -97-</v>
          </cell>
        </row>
        <row r="1334">
          <cell r="A1334" t="str">
            <v>1201-0031</v>
          </cell>
          <cell r="B1334" t="str">
            <v>MULTAS DEL IMP.DE TRANSMISION</v>
          </cell>
          <cell r="C1334">
            <v>0</v>
          </cell>
          <cell r="E1334" t="str">
            <v>Póliza -97-</v>
          </cell>
        </row>
        <row r="1335">
          <cell r="A1335" t="str">
            <v>1201-0032</v>
          </cell>
          <cell r="B1335" t="str">
            <v>RECARGOS DE IMP.DE TRANSMISION</v>
          </cell>
          <cell r="C1335">
            <v>0</v>
          </cell>
          <cell r="E1335" t="str">
            <v>Póliza -97-</v>
          </cell>
        </row>
        <row r="1336">
          <cell r="A1336" t="str">
            <v>1201-0033</v>
          </cell>
          <cell r="B1336" t="str">
            <v>GASTOS DE EJEC.TRANS.VEH.MOTOR</v>
          </cell>
          <cell r="C1336">
            <v>0</v>
          </cell>
          <cell r="E1336" t="str">
            <v>Póliza -97-</v>
          </cell>
        </row>
        <row r="1337">
          <cell r="A1337" t="str">
            <v>1201-0034</v>
          </cell>
          <cell r="B1337" t="str">
            <v>INCENTIVOS POR ISAN</v>
          </cell>
          <cell r="C1337">
            <v>0</v>
          </cell>
          <cell r="E1337" t="str">
            <v>Póliza -97-</v>
          </cell>
        </row>
        <row r="1338">
          <cell r="A1338" t="str">
            <v>1201-0035</v>
          </cell>
          <cell r="B1338" t="str">
            <v>RECARGOS DE I.S.A.N.</v>
          </cell>
          <cell r="C1338">
            <v>0</v>
          </cell>
          <cell r="E1338" t="str">
            <v>Póliza -97-</v>
          </cell>
        </row>
        <row r="1339">
          <cell r="A1339" t="str">
            <v>1201-0036</v>
          </cell>
          <cell r="B1339" t="str">
            <v>SANCIONES ISAN</v>
          </cell>
          <cell r="C1339">
            <v>0</v>
          </cell>
          <cell r="E1339" t="str">
            <v>Póliza -97-</v>
          </cell>
        </row>
        <row r="1340">
          <cell r="A1340" t="str">
            <v>1201-0037</v>
          </cell>
          <cell r="B1340" t="str">
            <v>I.S.A.N. PAGOS PROVISIONALES</v>
          </cell>
          <cell r="C1340">
            <v>0</v>
          </cell>
          <cell r="E1340" t="str">
            <v>Póliza -97-</v>
          </cell>
        </row>
        <row r="1341">
          <cell r="A1341" t="str">
            <v>1201-0038</v>
          </cell>
          <cell r="B1341" t="str">
            <v>ACTUALIZACION DE I.S.A.N.</v>
          </cell>
          <cell r="C1341">
            <v>0</v>
          </cell>
          <cell r="E1341" t="str">
            <v>Póliza -97-</v>
          </cell>
        </row>
        <row r="1342">
          <cell r="A1342" t="str">
            <v>1201-0039</v>
          </cell>
          <cell r="B1342" t="str">
            <v>DEVOLUCION IMP. SOBRE AUTOMOVILES NUEVOS</v>
          </cell>
          <cell r="C1342">
            <v>0</v>
          </cell>
          <cell r="E1342" t="str">
            <v>Póliza -97-</v>
          </cell>
        </row>
        <row r="1343">
          <cell r="A1343" t="str">
            <v>1201-0040</v>
          </cell>
          <cell r="B1343" t="str">
            <v>ACT.E INT'S.POR DEV.IMP.S/AUTOMOV.NVOS.</v>
          </cell>
          <cell r="C1343">
            <v>0</v>
          </cell>
          <cell r="E1343" t="str">
            <v>Póliza -97-</v>
          </cell>
        </row>
        <row r="1344">
          <cell r="A1344" t="str">
            <v>1201-0041</v>
          </cell>
          <cell r="B1344" t="str">
            <v>IMPUESTO S/TENENCIA O USO DE VEHICULOS</v>
          </cell>
          <cell r="C1344">
            <v>5911360.1100000003</v>
          </cell>
          <cell r="E1344" t="str">
            <v>Póliza -97-</v>
          </cell>
        </row>
        <row r="1345">
          <cell r="A1345" t="str">
            <v>1201-0042</v>
          </cell>
          <cell r="B1345" t="str">
            <v>IMPUESTO S/TENENCIA, MOTOCICLETAS</v>
          </cell>
          <cell r="C1345">
            <v>31723</v>
          </cell>
          <cell r="E1345" t="str">
            <v>Póliza -97-</v>
          </cell>
        </row>
        <row r="1346">
          <cell r="A1346" t="str">
            <v>1201-0043</v>
          </cell>
          <cell r="B1346" t="str">
            <v>RECARGOS Y ACT DE IMP S/TENENCIA DE VEH</v>
          </cell>
          <cell r="C1346">
            <v>114565.58</v>
          </cell>
          <cell r="E1346" t="str">
            <v>Póliza -97-</v>
          </cell>
        </row>
        <row r="1347">
          <cell r="A1347" t="str">
            <v>1201-0044</v>
          </cell>
          <cell r="B1347" t="str">
            <v>RECARGOS Y ACT DE IMP S/TEN DE MOTOS</v>
          </cell>
          <cell r="C1347">
            <v>45</v>
          </cell>
          <cell r="E1347" t="str">
            <v>Póliza -97-</v>
          </cell>
        </row>
        <row r="1348">
          <cell r="A1348" t="str">
            <v>1201-0045</v>
          </cell>
          <cell r="B1348" t="str">
            <v>DEVOLUCION IMPUESTOS SOBRE TENENCIA</v>
          </cell>
          <cell r="C1348">
            <v>0</v>
          </cell>
          <cell r="E1348" t="str">
            <v>Póliza -97-</v>
          </cell>
        </row>
        <row r="1349">
          <cell r="A1349" t="str">
            <v>1201-0046</v>
          </cell>
          <cell r="B1349" t="str">
            <v>ACT.E INTS.POR DEV.IMP.S/TENENCIA</v>
          </cell>
          <cell r="C1349">
            <v>0</v>
          </cell>
          <cell r="E1349" t="str">
            <v>Póliza -97-</v>
          </cell>
        </row>
        <row r="1350">
          <cell r="A1350" t="str">
            <v>1201-0047</v>
          </cell>
          <cell r="B1350" t="str">
            <v>ACREDITAMENTO DEL IMP.S/TENENCIA AR.15-D</v>
          </cell>
          <cell r="C1350">
            <v>0</v>
          </cell>
          <cell r="E1350" t="str">
            <v>Póliza -97-</v>
          </cell>
        </row>
        <row r="1351">
          <cell r="A1351" t="str">
            <v>1201-0048</v>
          </cell>
          <cell r="B1351" t="str">
            <v>GASTOS DE EJECUCION ISAN</v>
          </cell>
          <cell r="C1351">
            <v>0</v>
          </cell>
          <cell r="E1351" t="str">
            <v>Póliza -97-</v>
          </cell>
        </row>
        <row r="1352">
          <cell r="A1352" t="str">
            <v>1201-0049</v>
          </cell>
          <cell r="B1352" t="str">
            <v>GASTOS DE EJECUCION IMP. SOBRE TENENCIA</v>
          </cell>
          <cell r="C1352">
            <v>372</v>
          </cell>
          <cell r="E1352" t="str">
            <v>Póliza -97-</v>
          </cell>
        </row>
        <row r="1353">
          <cell r="A1353" t="str">
            <v>1201-0050</v>
          </cell>
          <cell r="B1353" t="str">
            <v>MULTAS IMP S/TENENCIA CTRL.DE OBLIG 100%</v>
          </cell>
          <cell r="C1353">
            <v>4872</v>
          </cell>
          <cell r="E1353" t="str">
            <v>Póliza -97-</v>
          </cell>
        </row>
        <row r="1354">
          <cell r="A1354" t="str">
            <v>1201-0051</v>
          </cell>
          <cell r="B1354" t="str">
            <v>HONORARIOS EJEC.POR CONTROL VEHICULAR</v>
          </cell>
          <cell r="C1354">
            <v>300</v>
          </cell>
          <cell r="E1354" t="str">
            <v>Póliza -97-</v>
          </cell>
        </row>
        <row r="1355">
          <cell r="A1355" t="str">
            <v>1201-0052</v>
          </cell>
          <cell r="B1355" t="str">
            <v>HONORARIOS EJEC. ISAN</v>
          </cell>
          <cell r="C1355">
            <v>0</v>
          </cell>
          <cell r="E1355" t="str">
            <v>Póliza -97-</v>
          </cell>
        </row>
        <row r="1356">
          <cell r="A1356" t="str">
            <v>1201-0053</v>
          </cell>
          <cell r="B1356" t="str">
            <v>90% INFRACC. TRANSITO AREA METROPOLITANA</v>
          </cell>
          <cell r="C1356">
            <v>390078.22</v>
          </cell>
          <cell r="E1356" t="str">
            <v>Póliza -97-</v>
          </cell>
        </row>
        <row r="1357">
          <cell r="A1357" t="str">
            <v>4101-0001</v>
          </cell>
          <cell r="B1357" t="str">
            <v>DERECHOS DE CONTROL VEHICULAR PTE. AÑO</v>
          </cell>
          <cell r="D1357">
            <v>4122501</v>
          </cell>
          <cell r="E1357" t="str">
            <v>Póliza -97-</v>
          </cell>
        </row>
        <row r="1358">
          <cell r="A1358" t="str">
            <v>4101-0002</v>
          </cell>
          <cell r="B1358" t="str">
            <v>DERECHOS DE CONTROL VEHICULAR REZAGOS</v>
          </cell>
          <cell r="D1358">
            <v>339065.23</v>
          </cell>
          <cell r="E1358" t="str">
            <v>Póliza -97-</v>
          </cell>
        </row>
        <row r="1359">
          <cell r="A1359" t="str">
            <v>4101-0003</v>
          </cell>
          <cell r="B1359" t="str">
            <v>DEV. CONTROL VEHICULAR</v>
          </cell>
          <cell r="D1359">
            <v>0</v>
          </cell>
          <cell r="E1359" t="str">
            <v>Póliza -97-</v>
          </cell>
        </row>
        <row r="1360">
          <cell r="A1360" t="str">
            <v>4101-0004</v>
          </cell>
          <cell r="B1360" t="str">
            <v>SUBSIDIO 10% Y 5%</v>
          </cell>
          <cell r="C1360">
            <v>72143</v>
          </cell>
          <cell r="E1360" t="str">
            <v>Póliza -97-</v>
          </cell>
        </row>
        <row r="1361">
          <cell r="A1361" t="str">
            <v>4101-0005</v>
          </cell>
          <cell r="B1361" t="str">
            <v>SUBSIDIO ANTIGÜEDAD 5 AÑOS</v>
          </cell>
          <cell r="C1361">
            <v>675256</v>
          </cell>
          <cell r="E1361" t="str">
            <v>Póliza -97-</v>
          </cell>
        </row>
        <row r="1362">
          <cell r="A1362" t="str">
            <v>4101-0006</v>
          </cell>
          <cell r="B1362" t="str">
            <v>SUBSIDIO ANTIGÜEDAD 10 AÑOS</v>
          </cell>
          <cell r="C1362">
            <v>177472</v>
          </cell>
          <cell r="E1362" t="str">
            <v>Póliza -97-</v>
          </cell>
        </row>
        <row r="1363">
          <cell r="A1363" t="str">
            <v>4101-0007</v>
          </cell>
          <cell r="B1363" t="str">
            <v>SUBSIDIO DERECHOS CONTROL VEHICULAR</v>
          </cell>
          <cell r="D1363">
            <v>0</v>
          </cell>
          <cell r="E1363" t="str">
            <v>Póliza -97-</v>
          </cell>
        </row>
        <row r="1364">
          <cell r="A1364" t="str">
            <v>4101-0008</v>
          </cell>
          <cell r="B1364" t="str">
            <v>SUB MAT.DE CONT.VEH.A PERS.MAYORES 65 AÑOS</v>
          </cell>
          <cell r="C1364">
            <v>652</v>
          </cell>
          <cell r="E1364" t="str">
            <v>Póliza -97-</v>
          </cell>
        </row>
        <row r="1365">
          <cell r="A1365" t="str">
            <v>4101-0009</v>
          </cell>
          <cell r="B1365" t="str">
            <v>EXP.DE CERTIFICADOS DE CONTROL VEHICULAR</v>
          </cell>
          <cell r="D1365">
            <v>8883</v>
          </cell>
          <cell r="E1365" t="str">
            <v>Póliza -97-</v>
          </cell>
        </row>
        <row r="1366">
          <cell r="A1366" t="str">
            <v>4101-0010</v>
          </cell>
          <cell r="B1366" t="str">
            <v>EXP.DE CERT.DE CTRL.VEH.OTROS ESTADOS</v>
          </cell>
          <cell r="D1366">
            <v>5292</v>
          </cell>
          <cell r="E1366" t="str">
            <v>Póliza -97-</v>
          </cell>
        </row>
        <row r="1367">
          <cell r="A1367" t="str">
            <v>4101-0011</v>
          </cell>
          <cell r="B1367" t="str">
            <v>EXP.DE CERT.DE DOC.DE CTRL.VEHICULAR</v>
          </cell>
          <cell r="D1367">
            <v>564</v>
          </cell>
          <cell r="E1367" t="str">
            <v>Póliza -97-</v>
          </cell>
        </row>
        <row r="1368">
          <cell r="A1368" t="str">
            <v>4101-0012</v>
          </cell>
          <cell r="B1368" t="str">
            <v>PLACAS DE CIRCULACION VEHICULAR</v>
          </cell>
          <cell r="D1368">
            <v>502299</v>
          </cell>
          <cell r="E1368" t="str">
            <v>Póliza -97-</v>
          </cell>
        </row>
        <row r="1369">
          <cell r="A1369" t="str">
            <v>4101-0013</v>
          </cell>
          <cell r="B1369" t="str">
            <v>LICENCIAS DE MANEJAR</v>
          </cell>
          <cell r="D1369">
            <v>404740</v>
          </cell>
          <cell r="E1369" t="str">
            <v>Póliza -97-</v>
          </cell>
        </row>
        <row r="1370">
          <cell r="A1370" t="str">
            <v>4101-0014</v>
          </cell>
          <cell r="B1370" t="str">
            <v>EXP.DE CERT.DE LICENCIAS DE CONDUCIR</v>
          </cell>
          <cell r="D1370">
            <v>423</v>
          </cell>
          <cell r="E1370" t="str">
            <v>Póliza -97-</v>
          </cell>
        </row>
        <row r="1371">
          <cell r="A1371" t="str">
            <v>4101-0015</v>
          </cell>
          <cell r="B1371" t="str">
            <v>DUPLICADOS DE LICENCIAS</v>
          </cell>
          <cell r="D1371">
            <v>7080</v>
          </cell>
          <cell r="E1371" t="str">
            <v>Póliza -97-</v>
          </cell>
        </row>
        <row r="1372">
          <cell r="A1372" t="str">
            <v>4101-0016</v>
          </cell>
          <cell r="B1372" t="str">
            <v>DUPLICADOS DE TARJETAS DE CIRCULACION</v>
          </cell>
          <cell r="D1372">
            <v>1316</v>
          </cell>
          <cell r="E1372" t="str">
            <v>Póliza -97-</v>
          </cell>
        </row>
        <row r="1373">
          <cell r="A1373" t="str">
            <v>4101-0017</v>
          </cell>
          <cell r="B1373" t="str">
            <v>BAJAS DE VEHICULOS DE MOTOR</v>
          </cell>
          <cell r="D1373">
            <v>20868</v>
          </cell>
          <cell r="E1373" t="str">
            <v>Póliza -97-</v>
          </cell>
        </row>
        <row r="1374">
          <cell r="A1374" t="str">
            <v>4101-0018</v>
          </cell>
          <cell r="B1374" t="str">
            <v>SUBSIDIO LAMINAS CONTROL VEHICULAR</v>
          </cell>
          <cell r="D1374">
            <v>0</v>
          </cell>
          <cell r="E1374" t="str">
            <v>Póliza -97-</v>
          </cell>
        </row>
        <row r="1375">
          <cell r="A1375" t="str">
            <v>4101-0019</v>
          </cell>
          <cell r="B1375" t="str">
            <v>SUBSIDIOS LICENCIAS DE MANEJO</v>
          </cell>
          <cell r="D1375">
            <v>0</v>
          </cell>
          <cell r="E1375" t="str">
            <v>Póliza -97-</v>
          </cell>
        </row>
        <row r="1376">
          <cell r="A1376" t="str">
            <v>4101-0020</v>
          </cell>
          <cell r="B1376" t="str">
            <v>MULTAS DE CONTROL VEHICULAR</v>
          </cell>
          <cell r="D1376">
            <v>0</v>
          </cell>
          <cell r="E1376" t="str">
            <v>Póliza -97-</v>
          </cell>
        </row>
        <row r="1377">
          <cell r="A1377" t="str">
            <v>4101-0021</v>
          </cell>
          <cell r="B1377" t="str">
            <v>INTERESES POR CONVENIO CONTROL VEHICULAR</v>
          </cell>
          <cell r="D1377">
            <v>17495.66</v>
          </cell>
          <cell r="E1377" t="str">
            <v>Póliza -97-</v>
          </cell>
        </row>
        <row r="1378">
          <cell r="A1378" t="str">
            <v>4101-0022</v>
          </cell>
          <cell r="B1378" t="str">
            <v>SANCIONES POR CANJE DE PLACAS EXTEMP.</v>
          </cell>
          <cell r="D1378">
            <v>17820</v>
          </cell>
          <cell r="E1378" t="str">
            <v>Póliza -97-</v>
          </cell>
        </row>
        <row r="1379">
          <cell r="A1379" t="str">
            <v>4101-0023</v>
          </cell>
          <cell r="B1379" t="str">
            <v>SAN.DE DER.DE CONTROL VEH.PTE.AÑO</v>
          </cell>
          <cell r="D1379">
            <v>0</v>
          </cell>
          <cell r="E1379" t="str">
            <v>Póliza -97-</v>
          </cell>
        </row>
        <row r="1380">
          <cell r="A1380" t="str">
            <v>4101-0024</v>
          </cell>
          <cell r="B1380" t="str">
            <v>SAN.DE DER.CONTROL VEH. REZAGO</v>
          </cell>
          <cell r="D1380">
            <v>76228.240000000005</v>
          </cell>
          <cell r="E1380" t="str">
            <v>Póliza -97-</v>
          </cell>
        </row>
        <row r="1381">
          <cell r="A1381" t="str">
            <v>4101-0025</v>
          </cell>
          <cell r="B1381" t="str">
            <v>10% INFRACC.DE TRANSITO AREA MET.</v>
          </cell>
          <cell r="D1381">
            <v>43339.199999999997</v>
          </cell>
          <cell r="E1381" t="str">
            <v>Póliza -97-</v>
          </cell>
        </row>
        <row r="1382">
          <cell r="A1382" t="str">
            <v>2102-1001</v>
          </cell>
          <cell r="B1382" t="str">
            <v>IMP.SOBRE TRANS.DE PROP.DE VEH.AUT.USADO</v>
          </cell>
          <cell r="D1382">
            <v>767084.84</v>
          </cell>
          <cell r="E1382" t="str">
            <v>Póliza -97-</v>
          </cell>
        </row>
        <row r="1383">
          <cell r="A1383" t="str">
            <v>2102-1002</v>
          </cell>
          <cell r="B1383" t="str">
            <v>IMP.DE TRANSM.POR REQUERIMIENTO</v>
          </cell>
          <cell r="D1383">
            <v>0</v>
          </cell>
          <cell r="E1383" t="str">
            <v>Póliza -97-</v>
          </cell>
        </row>
        <row r="1384">
          <cell r="A1384" t="str">
            <v>2102-1003</v>
          </cell>
          <cell r="B1384" t="str">
            <v>ACT.E INTS.POR DEV.IMP.S/TRANS.VEH.USADO</v>
          </cell>
          <cell r="D1384">
            <v>0</v>
          </cell>
          <cell r="E1384" t="str">
            <v>Póliza -97-</v>
          </cell>
        </row>
        <row r="1385">
          <cell r="A1385" t="str">
            <v>2102-1004</v>
          </cell>
          <cell r="B1385" t="str">
            <v>DEV.IMP.S/TRANS.PROP.VEH.USADOS</v>
          </cell>
          <cell r="D1385">
            <v>0</v>
          </cell>
          <cell r="E1385" t="str">
            <v>Póliza -97-</v>
          </cell>
        </row>
        <row r="1386">
          <cell r="A1386" t="str">
            <v>2102-1005</v>
          </cell>
          <cell r="B1386" t="str">
            <v>MULTA IMP. P/LA AGENCIA EST.DE TRANSP.</v>
          </cell>
          <cell r="D1386">
            <v>37851</v>
          </cell>
          <cell r="E1386" t="str">
            <v>Póliza -97-</v>
          </cell>
        </row>
        <row r="1387">
          <cell r="A1387" t="str">
            <v>2102-1006</v>
          </cell>
          <cell r="B1387" t="str">
            <v>MULTAS DEL IMP.DE TRANSMISION</v>
          </cell>
          <cell r="D1387">
            <v>0</v>
          </cell>
          <cell r="E1387" t="str">
            <v>Póliza -97-</v>
          </cell>
        </row>
        <row r="1388">
          <cell r="A1388" t="str">
            <v>2102-1007</v>
          </cell>
          <cell r="B1388" t="str">
            <v>RECARGOS DE IMP.DE TRANSMISION</v>
          </cell>
          <cell r="D1388">
            <v>0</v>
          </cell>
          <cell r="E1388" t="str">
            <v>Póliza -97-</v>
          </cell>
        </row>
        <row r="1389">
          <cell r="A1389" t="str">
            <v>2102-1008</v>
          </cell>
          <cell r="B1389" t="str">
            <v>GASTOS DE EJEC.TRANS.VEH.MOTOR</v>
          </cell>
          <cell r="D1389">
            <v>0</v>
          </cell>
          <cell r="E1389" t="str">
            <v>Póliza -97-</v>
          </cell>
        </row>
        <row r="1390">
          <cell r="A1390" t="str">
            <v>2102-1009</v>
          </cell>
          <cell r="B1390" t="str">
            <v>INCENTIVOS POR ISAN</v>
          </cell>
          <cell r="D1390">
            <v>0</v>
          </cell>
          <cell r="E1390" t="str">
            <v>Póliza -97-</v>
          </cell>
        </row>
        <row r="1391">
          <cell r="A1391" t="str">
            <v>2102-1010</v>
          </cell>
          <cell r="B1391" t="str">
            <v>RECARGOS DE I.S.A.N.</v>
          </cell>
          <cell r="D1391">
            <v>0</v>
          </cell>
          <cell r="E1391" t="str">
            <v>Póliza -97-</v>
          </cell>
        </row>
        <row r="1392">
          <cell r="A1392" t="str">
            <v>2102-1011</v>
          </cell>
          <cell r="B1392" t="str">
            <v>SANCIONES ISAN</v>
          </cell>
          <cell r="D1392">
            <v>0</v>
          </cell>
          <cell r="E1392" t="str">
            <v>Póliza -97-</v>
          </cell>
        </row>
        <row r="1393">
          <cell r="A1393" t="str">
            <v>2102-1012</v>
          </cell>
          <cell r="B1393" t="str">
            <v>I.S.A.N. PAGOS PROVISIONALES</v>
          </cell>
          <cell r="D1393">
            <v>0</v>
          </cell>
          <cell r="E1393" t="str">
            <v>Póliza -97-</v>
          </cell>
        </row>
        <row r="1394">
          <cell r="A1394" t="str">
            <v>2102-1013</v>
          </cell>
          <cell r="B1394" t="str">
            <v>ACTUALIZACION DE I.S.A.N.</v>
          </cell>
          <cell r="D1394">
            <v>0</v>
          </cell>
          <cell r="E1394" t="str">
            <v>Póliza -97-</v>
          </cell>
        </row>
        <row r="1395">
          <cell r="A1395" t="str">
            <v>2102-1014</v>
          </cell>
          <cell r="B1395" t="str">
            <v>DEVOLUCION IMP. SOBRE AUTOMOVILES NUEVOS</v>
          </cell>
          <cell r="D1395">
            <v>0</v>
          </cell>
          <cell r="E1395" t="str">
            <v>Póliza -97-</v>
          </cell>
        </row>
        <row r="1396">
          <cell r="A1396" t="str">
            <v>2102-1015</v>
          </cell>
          <cell r="B1396" t="str">
            <v>ACT.E INT'S.POR DEV.IMP.S/AUTOMOV.NVOS.</v>
          </cell>
          <cell r="D1396">
            <v>0</v>
          </cell>
          <cell r="E1396" t="str">
            <v>Póliza -97-</v>
          </cell>
        </row>
        <row r="1397">
          <cell r="A1397" t="str">
            <v>2102-1016</v>
          </cell>
          <cell r="B1397" t="str">
            <v>IMPUESTO S/TENENCIA O USO DE VEHICULOS</v>
          </cell>
          <cell r="D1397">
            <v>5911360.1100000003</v>
          </cell>
          <cell r="E1397" t="str">
            <v>Póliza -97-</v>
          </cell>
        </row>
        <row r="1398">
          <cell r="A1398" t="str">
            <v>2102-1017</v>
          </cell>
          <cell r="B1398" t="str">
            <v>IMPUESTO S/TENENCIA, MOTOCICLETAS</v>
          </cell>
          <cell r="D1398">
            <v>31723</v>
          </cell>
          <cell r="E1398" t="str">
            <v>Póliza -97-</v>
          </cell>
        </row>
        <row r="1399">
          <cell r="A1399" t="str">
            <v>2102-1018</v>
          </cell>
          <cell r="B1399" t="str">
            <v>RECARGOS Y ACT DE IMP S/TENENCIA DE VEH</v>
          </cell>
          <cell r="D1399">
            <v>114565.58</v>
          </cell>
          <cell r="E1399" t="str">
            <v>Póliza -97-</v>
          </cell>
        </row>
        <row r="1400">
          <cell r="A1400" t="str">
            <v>2102-1019</v>
          </cell>
          <cell r="B1400" t="str">
            <v>RECARGOS Y ACT DE IMP S/TEN DE MOTOS</v>
          </cell>
          <cell r="D1400">
            <v>45</v>
          </cell>
          <cell r="E1400" t="str">
            <v>Póliza -97-</v>
          </cell>
        </row>
        <row r="1401">
          <cell r="A1401" t="str">
            <v>2102-1020</v>
          </cell>
          <cell r="B1401" t="str">
            <v>DEVOLUCION IMPUESTOS SOBRE TENENCIA</v>
          </cell>
          <cell r="D1401">
            <v>0</v>
          </cell>
          <cell r="E1401" t="str">
            <v>Póliza -97-</v>
          </cell>
        </row>
        <row r="1402">
          <cell r="A1402" t="str">
            <v>2102-1021</v>
          </cell>
          <cell r="B1402" t="str">
            <v>ACT.E INTS.POR DEV.IMP.S/TENENCIA</v>
          </cell>
          <cell r="D1402">
            <v>0</v>
          </cell>
          <cell r="E1402" t="str">
            <v>Póliza -97-</v>
          </cell>
        </row>
        <row r="1403">
          <cell r="A1403" t="str">
            <v>2102-1022</v>
          </cell>
          <cell r="B1403" t="str">
            <v>ACREDITAMENTO DEL IMP.S/TENENCIA AR.15-D</v>
          </cell>
          <cell r="D1403">
            <v>0</v>
          </cell>
          <cell r="E1403" t="str">
            <v>Póliza -97-</v>
          </cell>
        </row>
        <row r="1404">
          <cell r="A1404" t="str">
            <v>2102-1023</v>
          </cell>
          <cell r="B1404" t="str">
            <v>GASTOS DE EJECUCION ISAN</v>
          </cell>
          <cell r="D1404">
            <v>0</v>
          </cell>
          <cell r="E1404" t="str">
            <v>Póliza -97-</v>
          </cell>
        </row>
        <row r="1405">
          <cell r="A1405" t="str">
            <v>2102-1024</v>
          </cell>
          <cell r="B1405" t="str">
            <v>GASTOS DE EJECUCION IMP. SOBRE TENENCIA</v>
          </cell>
          <cell r="D1405">
            <v>372</v>
          </cell>
          <cell r="E1405" t="str">
            <v>Póliza -97-</v>
          </cell>
        </row>
        <row r="1406">
          <cell r="A1406" t="str">
            <v>2102-1025</v>
          </cell>
          <cell r="B1406" t="str">
            <v>MULTAS IMP S/TENENCIA CTRL.DE OBLIG 100%</v>
          </cell>
          <cell r="D1406">
            <v>4872</v>
          </cell>
          <cell r="E1406" t="str">
            <v>Póliza -97-</v>
          </cell>
        </row>
        <row r="1407">
          <cell r="A1407" t="str">
            <v>2102-1026</v>
          </cell>
          <cell r="B1407" t="str">
            <v>HONORARIOS EJEC.POR CONTROL VEHICULAR</v>
          </cell>
          <cell r="D1407">
            <v>300</v>
          </cell>
          <cell r="E1407" t="str">
            <v>Póliza -97-</v>
          </cell>
        </row>
        <row r="1408">
          <cell r="A1408" t="str">
            <v>2102-1027</v>
          </cell>
          <cell r="B1408" t="str">
            <v>HONORARIOS EJEC. ISAN</v>
          </cell>
          <cell r="D1408">
            <v>0</v>
          </cell>
          <cell r="E1408" t="str">
            <v>Póliza -97-</v>
          </cell>
        </row>
        <row r="1409">
          <cell r="A1409" t="str">
            <v>2102-1028</v>
          </cell>
          <cell r="B1409" t="str">
            <v>90% INFRACC. TRANSITO AREA METROPOLITANA</v>
          </cell>
          <cell r="D1409">
            <v>390078.22</v>
          </cell>
          <cell r="E1409" t="str">
            <v>Póliza -97-</v>
          </cell>
        </row>
        <row r="1411">
          <cell r="C1411">
            <v>13751689.080000002</v>
          </cell>
          <cell r="D1411">
            <v>13751689.080000002</v>
          </cell>
        </row>
        <row r="1413">
          <cell r="A1413" t="str">
            <v>REGISTRO DE LOS INGRESOS DEL DIA</v>
          </cell>
        </row>
        <row r="1414">
          <cell r="D1414" t="str">
            <v>Póliza -97-</v>
          </cell>
        </row>
        <row r="1417">
          <cell r="B1417" t="str">
            <v>Gobierno del Estado de Nuevo León</v>
          </cell>
        </row>
        <row r="1418">
          <cell r="B1418" t="str">
            <v>Secretaría de Finanzas y Tesorería General del Estado</v>
          </cell>
        </row>
        <row r="1419">
          <cell r="B1419" t="str">
            <v>Subsecretaría de Egresos</v>
          </cell>
        </row>
        <row r="1420">
          <cell r="B1420" t="str">
            <v>Dirección de Contabilidad y Cuenta Pública</v>
          </cell>
        </row>
        <row r="1421">
          <cell r="B1421" t="str">
            <v>Instituto de Control Vehicular</v>
          </cell>
        </row>
        <row r="1422">
          <cell r="B1422" t="str">
            <v>Recaudaciòn Diaria 13 Febrero 2006</v>
          </cell>
        </row>
        <row r="1423">
          <cell r="A1423" t="str">
            <v xml:space="preserve">Numero </v>
          </cell>
          <cell r="B1423" t="str">
            <v>Concepto</v>
          </cell>
          <cell r="C1423" t="str">
            <v>Recaudación Daria</v>
          </cell>
        </row>
        <row r="1424">
          <cell r="A1424" t="str">
            <v>de Cuenta</v>
          </cell>
          <cell r="C1424" t="str">
            <v>Cargo</v>
          </cell>
          <cell r="D1424" t="str">
            <v>Crédito</v>
          </cell>
        </row>
        <row r="1426">
          <cell r="A1426" t="str">
            <v>2102-1001</v>
          </cell>
          <cell r="B1426" t="str">
            <v>IMP.SOBRE TRANS.DE PROP.DE VEH.AUT.USADO</v>
          </cell>
          <cell r="C1426">
            <v>767084.84</v>
          </cell>
          <cell r="E1426" t="str">
            <v>Póliza -98-</v>
          </cell>
        </row>
        <row r="1427">
          <cell r="A1427" t="str">
            <v>2102-1002</v>
          </cell>
          <cell r="B1427" t="str">
            <v>IMP.DE TRANSM.POR REQUERIMIENTO</v>
          </cell>
          <cell r="C1427">
            <v>0</v>
          </cell>
          <cell r="E1427" t="str">
            <v>Póliza -98-</v>
          </cell>
        </row>
        <row r="1428">
          <cell r="A1428" t="str">
            <v>2102-1003</v>
          </cell>
          <cell r="B1428" t="str">
            <v>ACT.E INTS.POR DEV.IMP.S/TRANS.VEH.USADO</v>
          </cell>
          <cell r="C1428">
            <v>0</v>
          </cell>
          <cell r="E1428" t="str">
            <v>Póliza -98-</v>
          </cell>
        </row>
        <row r="1429">
          <cell r="A1429" t="str">
            <v>2102-1004</v>
          </cell>
          <cell r="B1429" t="str">
            <v>DEV.IMP.S/TRANS.PROP.VEH.USADOS</v>
          </cell>
          <cell r="C1429">
            <v>0</v>
          </cell>
          <cell r="E1429" t="str">
            <v>Póliza -98-</v>
          </cell>
        </row>
        <row r="1430">
          <cell r="A1430" t="str">
            <v>2102-1005</v>
          </cell>
          <cell r="B1430" t="str">
            <v>MULTA IMP. P/LA AGENCIA EST.DE TRANSP.</v>
          </cell>
          <cell r="C1430">
            <v>37851</v>
          </cell>
          <cell r="E1430" t="str">
            <v>Póliza -98-</v>
          </cell>
        </row>
        <row r="1431">
          <cell r="A1431" t="str">
            <v>2102-1006</v>
          </cell>
          <cell r="B1431" t="str">
            <v>MULTAS DEL IMP.DE TRANSMISION</v>
          </cell>
          <cell r="C1431">
            <v>0</v>
          </cell>
          <cell r="E1431" t="str">
            <v>Póliza -98-</v>
          </cell>
        </row>
        <row r="1432">
          <cell r="A1432" t="str">
            <v>2102-1007</v>
          </cell>
          <cell r="B1432" t="str">
            <v>RECARGOS DE IMP.DE TRANSMISION</v>
          </cell>
          <cell r="C1432">
            <v>0</v>
          </cell>
          <cell r="E1432" t="str">
            <v>Póliza -98-</v>
          </cell>
        </row>
        <row r="1433">
          <cell r="A1433" t="str">
            <v>2102-1008</v>
          </cell>
          <cell r="B1433" t="str">
            <v>GASTOS DE EJEC.TRANS.VEH.MOTOR</v>
          </cell>
          <cell r="C1433">
            <v>0</v>
          </cell>
          <cell r="E1433" t="str">
            <v>Póliza -98-</v>
          </cell>
        </row>
        <row r="1434">
          <cell r="A1434" t="str">
            <v>2102-1009</v>
          </cell>
          <cell r="B1434" t="str">
            <v>INCENTIVOS POR ISAN</v>
          </cell>
          <cell r="C1434">
            <v>0</v>
          </cell>
          <cell r="E1434" t="str">
            <v>Póliza -98-</v>
          </cell>
        </row>
        <row r="1435">
          <cell r="A1435" t="str">
            <v>2102-1010</v>
          </cell>
          <cell r="B1435" t="str">
            <v>RECARGOS DE I.S.A.N.</v>
          </cell>
          <cell r="C1435">
            <v>0</v>
          </cell>
          <cell r="E1435" t="str">
            <v>Póliza -98-</v>
          </cell>
        </row>
        <row r="1436">
          <cell r="A1436" t="str">
            <v>2102-1011</v>
          </cell>
          <cell r="B1436" t="str">
            <v>SANCIONES ISAN</v>
          </cell>
          <cell r="C1436">
            <v>0</v>
          </cell>
          <cell r="E1436" t="str">
            <v>Póliza -98-</v>
          </cell>
        </row>
        <row r="1437">
          <cell r="A1437" t="str">
            <v>2102-1012</v>
          </cell>
          <cell r="B1437" t="str">
            <v>I.S.A.N. PAGOS PROVISIONALES</v>
          </cell>
          <cell r="C1437">
            <v>0</v>
          </cell>
          <cell r="E1437" t="str">
            <v>Póliza -98-</v>
          </cell>
        </row>
        <row r="1438">
          <cell r="A1438" t="str">
            <v>2102-1013</v>
          </cell>
          <cell r="B1438" t="str">
            <v>ACTUALIZACION DE I.S.A.N.</v>
          </cell>
          <cell r="C1438">
            <v>0</v>
          </cell>
          <cell r="E1438" t="str">
            <v>Póliza -98-</v>
          </cell>
        </row>
        <row r="1439">
          <cell r="A1439" t="str">
            <v>2102-1014</v>
          </cell>
          <cell r="B1439" t="str">
            <v>DEVOLUCION IMP. SOBRE AUTOMOVILES NUEVOS</v>
          </cell>
          <cell r="C1439">
            <v>0</v>
          </cell>
          <cell r="E1439" t="str">
            <v>Póliza -98-</v>
          </cell>
        </row>
        <row r="1440">
          <cell r="A1440" t="str">
            <v>2102-1015</v>
          </cell>
          <cell r="B1440" t="str">
            <v>ACT.E INT'S.POR DEV.IMP.S/AUTOMOV.NVOS.</v>
          </cell>
          <cell r="C1440">
            <v>0</v>
          </cell>
          <cell r="E1440" t="str">
            <v>Póliza -98-</v>
          </cell>
        </row>
        <row r="1441">
          <cell r="A1441" t="str">
            <v>2102-1016</v>
          </cell>
          <cell r="B1441" t="str">
            <v>IMPUESTO S/TENENCIA O USO DE VEHICULOS</v>
          </cell>
          <cell r="C1441">
            <v>5911360.1100000003</v>
          </cell>
          <cell r="E1441" t="str">
            <v>Póliza -98-</v>
          </cell>
        </row>
        <row r="1442">
          <cell r="A1442" t="str">
            <v>2102-1017</v>
          </cell>
          <cell r="B1442" t="str">
            <v>IMPUESTO S/TENENCIA, MOTOCICLETAS</v>
          </cell>
          <cell r="C1442">
            <v>31723</v>
          </cell>
          <cell r="E1442" t="str">
            <v>Póliza -98-</v>
          </cell>
        </row>
        <row r="1443">
          <cell r="A1443" t="str">
            <v>2102-1018</v>
          </cell>
          <cell r="B1443" t="str">
            <v>RECARGOS Y ACT DE IMP S/TENENCIA DE VEH</v>
          </cell>
          <cell r="C1443">
            <v>114565.58</v>
          </cell>
          <cell r="E1443" t="str">
            <v>Póliza -98-</v>
          </cell>
        </row>
        <row r="1444">
          <cell r="A1444" t="str">
            <v>2102-1019</v>
          </cell>
          <cell r="B1444" t="str">
            <v>RECARGOS Y ACT DE IMP S/TEN DE MOTOS</v>
          </cell>
          <cell r="C1444">
            <v>45</v>
          </cell>
          <cell r="E1444" t="str">
            <v>Póliza -98-</v>
          </cell>
        </row>
        <row r="1445">
          <cell r="A1445" t="str">
            <v>2102-1020</v>
          </cell>
          <cell r="B1445" t="str">
            <v>DEVOLUCION IMPUESTOS SOBRE TENENCIA</v>
          </cell>
          <cell r="C1445">
            <v>0</v>
          </cell>
          <cell r="E1445" t="str">
            <v>Póliza -98-</v>
          </cell>
        </row>
        <row r="1446">
          <cell r="A1446" t="str">
            <v>2102-1021</v>
          </cell>
          <cell r="B1446" t="str">
            <v>ACT.E INTS.POR DEV.IMP.S/TENENCIA</v>
          </cell>
          <cell r="C1446">
            <v>0</v>
          </cell>
          <cell r="E1446" t="str">
            <v>Póliza -98-</v>
          </cell>
        </row>
        <row r="1447">
          <cell r="A1447" t="str">
            <v>2102-1022</v>
          </cell>
          <cell r="B1447" t="str">
            <v>ACREDITAMENTO DEL IMP.S/TENENCIA AR.15-D</v>
          </cell>
          <cell r="C1447">
            <v>0</v>
          </cell>
          <cell r="E1447" t="str">
            <v>Póliza -98-</v>
          </cell>
        </row>
        <row r="1448">
          <cell r="A1448" t="str">
            <v>2102-1023</v>
          </cell>
          <cell r="B1448" t="str">
            <v>GASTOS DE EJECUCION ISAN</v>
          </cell>
          <cell r="C1448">
            <v>0</v>
          </cell>
          <cell r="E1448" t="str">
            <v>Póliza -98-</v>
          </cell>
        </row>
        <row r="1449">
          <cell r="A1449" t="str">
            <v>2102-1024</v>
          </cell>
          <cell r="B1449" t="str">
            <v>GASTOS DE EJECUCION IMP. SOBRE TENENCIA</v>
          </cell>
          <cell r="C1449">
            <v>372</v>
          </cell>
          <cell r="E1449" t="str">
            <v>Póliza -98-</v>
          </cell>
        </row>
        <row r="1450">
          <cell r="A1450" t="str">
            <v>2102-1025</v>
          </cell>
          <cell r="B1450" t="str">
            <v>MULTAS IMP S/TENENCIA CTRL.DE OBLIG 100%</v>
          </cell>
          <cell r="C1450">
            <v>4872</v>
          </cell>
          <cell r="E1450" t="str">
            <v>Póliza -98-</v>
          </cell>
        </row>
        <row r="1451">
          <cell r="A1451" t="str">
            <v>2102-1026</v>
          </cell>
          <cell r="B1451" t="str">
            <v>HONORARIOS EJEC.POR CONTROL VEHICULAR</v>
          </cell>
          <cell r="C1451">
            <v>300</v>
          </cell>
          <cell r="E1451" t="str">
            <v>Póliza -98-</v>
          </cell>
        </row>
        <row r="1452">
          <cell r="A1452" t="str">
            <v>2102-1027</v>
          </cell>
          <cell r="B1452" t="str">
            <v>HONORARIOS EJEC. ISAN</v>
          </cell>
          <cell r="C1452">
            <v>0</v>
          </cell>
          <cell r="E1452" t="str">
            <v>Póliza -98-</v>
          </cell>
        </row>
        <row r="1453">
          <cell r="A1453" t="str">
            <v>2102-1028</v>
          </cell>
          <cell r="B1453" t="str">
            <v>90% INFRACC. TRANSITO AREA METROPOLITANA</v>
          </cell>
          <cell r="C1453">
            <v>390078.22</v>
          </cell>
          <cell r="E1453" t="str">
            <v>Póliza -98-</v>
          </cell>
        </row>
        <row r="1454">
          <cell r="A1454" t="str">
            <v>1201-0026</v>
          </cell>
          <cell r="B1454" t="str">
            <v>IMP.SOBRE TRANS.DE PROP.DE VEH.AUT.USADO</v>
          </cell>
          <cell r="D1454">
            <v>767084.84</v>
          </cell>
          <cell r="E1454" t="str">
            <v>Póliza -98-</v>
          </cell>
        </row>
        <row r="1455">
          <cell r="A1455" t="str">
            <v>1201-0027</v>
          </cell>
          <cell r="B1455" t="str">
            <v>IMP.DE TRANSM.POR REQUERIMIENTO</v>
          </cell>
          <cell r="D1455">
            <v>0</v>
          </cell>
          <cell r="E1455" t="str">
            <v>Póliza -98-</v>
          </cell>
        </row>
        <row r="1456">
          <cell r="A1456" t="str">
            <v>1201-0028</v>
          </cell>
          <cell r="B1456" t="str">
            <v>ACT.E INTS.POR DEV.IMP.S/TRANS.VEH.USADO</v>
          </cell>
          <cell r="D1456">
            <v>0</v>
          </cell>
          <cell r="E1456" t="str">
            <v>Póliza -98-</v>
          </cell>
        </row>
        <row r="1457">
          <cell r="A1457" t="str">
            <v>1201-0029</v>
          </cell>
          <cell r="B1457" t="str">
            <v>DEV.IMP.S/TRANS.PROP.VEH.USADOS</v>
          </cell>
          <cell r="D1457">
            <v>0</v>
          </cell>
          <cell r="E1457" t="str">
            <v>Póliza -98-</v>
          </cell>
        </row>
        <row r="1458">
          <cell r="A1458" t="str">
            <v>1201-0030</v>
          </cell>
          <cell r="B1458" t="str">
            <v>MULTA IMP. P/LA AGENCIA EST.DE TRANSP.</v>
          </cell>
          <cell r="D1458">
            <v>37851</v>
          </cell>
          <cell r="E1458" t="str">
            <v>Póliza -98-</v>
          </cell>
        </row>
        <row r="1459">
          <cell r="A1459" t="str">
            <v>1201-0031</v>
          </cell>
          <cell r="B1459" t="str">
            <v>MULTAS DEL IMP.DE TRANSMISION</v>
          </cell>
          <cell r="D1459">
            <v>0</v>
          </cell>
          <cell r="E1459" t="str">
            <v>Póliza -98-</v>
          </cell>
        </row>
        <row r="1460">
          <cell r="A1460" t="str">
            <v>1201-0032</v>
          </cell>
          <cell r="B1460" t="str">
            <v>RECARGOS DE IMP.DE TRANSMISION</v>
          </cell>
          <cell r="D1460">
            <v>0</v>
          </cell>
          <cell r="E1460" t="str">
            <v>Póliza -98-</v>
          </cell>
        </row>
        <row r="1461">
          <cell r="A1461" t="str">
            <v>1201-0033</v>
          </cell>
          <cell r="B1461" t="str">
            <v>GASTOS DE EJEC.TRANS.VEH.MOTOR</v>
          </cell>
          <cell r="D1461">
            <v>0</v>
          </cell>
          <cell r="E1461" t="str">
            <v>Póliza -98-</v>
          </cell>
        </row>
        <row r="1462">
          <cell r="A1462" t="str">
            <v>1201-0034</v>
          </cell>
          <cell r="B1462" t="str">
            <v>INCENTIVOS POR ISAN</v>
          </cell>
          <cell r="D1462">
            <v>0</v>
          </cell>
          <cell r="E1462" t="str">
            <v>Póliza -98-</v>
          </cell>
        </row>
        <row r="1463">
          <cell r="A1463" t="str">
            <v>1201-0035</v>
          </cell>
          <cell r="B1463" t="str">
            <v>RECARGOS DE I.S.A.N.</v>
          </cell>
          <cell r="D1463">
            <v>0</v>
          </cell>
          <cell r="E1463" t="str">
            <v>Póliza -98-</v>
          </cell>
        </row>
        <row r="1464">
          <cell r="A1464" t="str">
            <v>1201-0036</v>
          </cell>
          <cell r="B1464" t="str">
            <v>SANCIONES ISAN</v>
          </cell>
          <cell r="D1464">
            <v>0</v>
          </cell>
          <cell r="E1464" t="str">
            <v>Póliza -98-</v>
          </cell>
        </row>
        <row r="1465">
          <cell r="A1465" t="str">
            <v>1201-0037</v>
          </cell>
          <cell r="B1465" t="str">
            <v>I.S.A.N. PAGOS PROVISIONALES</v>
          </cell>
          <cell r="D1465">
            <v>0</v>
          </cell>
          <cell r="E1465" t="str">
            <v>Póliza -98-</v>
          </cell>
        </row>
        <row r="1466">
          <cell r="A1466" t="str">
            <v>1201-0038</v>
          </cell>
          <cell r="B1466" t="str">
            <v>ACTUALIZACION DE I.S.A.N.</v>
          </cell>
          <cell r="D1466">
            <v>0</v>
          </cell>
          <cell r="E1466" t="str">
            <v>Póliza -98-</v>
          </cell>
        </row>
        <row r="1467">
          <cell r="A1467" t="str">
            <v>1201-0039</v>
          </cell>
          <cell r="B1467" t="str">
            <v>DEVOLUCION IMP. SOBRE AUTOMOVILES NUEVOS</v>
          </cell>
          <cell r="D1467">
            <v>0</v>
          </cell>
          <cell r="E1467" t="str">
            <v>Póliza -98-</v>
          </cell>
        </row>
        <row r="1468">
          <cell r="A1468" t="str">
            <v>1201-0040</v>
          </cell>
          <cell r="B1468" t="str">
            <v>ACT.E INT'S.POR DEV.IMP.S/AUTOMOV.NVOS.</v>
          </cell>
          <cell r="D1468">
            <v>0</v>
          </cell>
          <cell r="E1468" t="str">
            <v>Póliza -98-</v>
          </cell>
        </row>
        <row r="1469">
          <cell r="A1469" t="str">
            <v>1201-0041</v>
          </cell>
          <cell r="B1469" t="str">
            <v>IMPUESTO S/TENENCIA O USO DE VEHICULOS</v>
          </cell>
          <cell r="D1469">
            <v>5911360.1100000003</v>
          </cell>
          <cell r="E1469" t="str">
            <v>Póliza -98-</v>
          </cell>
        </row>
        <row r="1470">
          <cell r="A1470" t="str">
            <v>1201-0042</v>
          </cell>
          <cell r="B1470" t="str">
            <v>IMPUESTO S/TENENCIA, MOTOCICLETAS</v>
          </cell>
          <cell r="D1470">
            <v>31723</v>
          </cell>
          <cell r="E1470" t="str">
            <v>Póliza -98-</v>
          </cell>
        </row>
        <row r="1471">
          <cell r="A1471" t="str">
            <v>1201-0043</v>
          </cell>
          <cell r="B1471" t="str">
            <v>RECARGOS Y ACT DE IMP S/TENENCIA DE VEH</v>
          </cell>
          <cell r="D1471">
            <v>114565.58</v>
          </cell>
          <cell r="E1471" t="str">
            <v>Póliza -98-</v>
          </cell>
        </row>
        <row r="1472">
          <cell r="A1472" t="str">
            <v>1201-0044</v>
          </cell>
          <cell r="B1472" t="str">
            <v>RECARGOS Y ACT DE IMP S/TEN DE MOTOS</v>
          </cell>
          <cell r="D1472">
            <v>45</v>
          </cell>
          <cell r="E1472" t="str">
            <v>Póliza -98-</v>
          </cell>
        </row>
        <row r="1473">
          <cell r="A1473" t="str">
            <v>1201-0045</v>
          </cell>
          <cell r="B1473" t="str">
            <v>DEVOLUCION IMPUESTOS SOBRE TENENCIA</v>
          </cell>
          <cell r="D1473">
            <v>0</v>
          </cell>
          <cell r="E1473" t="str">
            <v>Póliza -98-</v>
          </cell>
        </row>
        <row r="1474">
          <cell r="A1474" t="str">
            <v>1201-0046</v>
          </cell>
          <cell r="B1474" t="str">
            <v>ACT.E INTS.POR DEV.IMP.S/TENENCIA</v>
          </cell>
          <cell r="D1474">
            <v>0</v>
          </cell>
          <cell r="E1474" t="str">
            <v>Póliza -98-</v>
          </cell>
        </row>
        <row r="1475">
          <cell r="A1475" t="str">
            <v>1201-0047</v>
          </cell>
          <cell r="B1475" t="str">
            <v>ACREDITAMENTO DEL IMP.S/TENENCIA AR.15-D</v>
          </cell>
          <cell r="D1475">
            <v>0</v>
          </cell>
          <cell r="E1475" t="str">
            <v>Póliza -98-</v>
          </cell>
        </row>
        <row r="1476">
          <cell r="A1476" t="str">
            <v>1201-0048</v>
          </cell>
          <cell r="B1476" t="str">
            <v>GASTOS DE EJECUCION ISAN</v>
          </cell>
          <cell r="D1476">
            <v>0</v>
          </cell>
          <cell r="E1476" t="str">
            <v>Póliza -98-</v>
          </cell>
        </row>
        <row r="1477">
          <cell r="A1477" t="str">
            <v>1201-0049</v>
          </cell>
          <cell r="B1477" t="str">
            <v>GASTOS DE EJECUCION IMP. SOBRE TENENCIA</v>
          </cell>
          <cell r="D1477">
            <v>372</v>
          </cell>
          <cell r="E1477" t="str">
            <v>Póliza -98-</v>
          </cell>
        </row>
        <row r="1478">
          <cell r="A1478" t="str">
            <v>1201-0050</v>
          </cell>
          <cell r="B1478" t="str">
            <v>MULTAS IMP S/TENENCIA CTRL.DE OBLIG 100%</v>
          </cell>
          <cell r="D1478">
            <v>4872</v>
          </cell>
          <cell r="E1478" t="str">
            <v>Póliza -98-</v>
          </cell>
        </row>
        <row r="1479">
          <cell r="A1479" t="str">
            <v>1201-0051</v>
          </cell>
          <cell r="B1479" t="str">
            <v>HONORARIOS EJEC.POR CONTROL VEHICULAR</v>
          </cell>
          <cell r="D1479">
            <v>300</v>
          </cell>
          <cell r="E1479" t="str">
            <v>Póliza -98-</v>
          </cell>
        </row>
        <row r="1480">
          <cell r="A1480" t="str">
            <v>1201-0052</v>
          </cell>
          <cell r="B1480" t="str">
            <v>HONORARIOS EJEC. ISAN</v>
          </cell>
          <cell r="D1480">
            <v>0</v>
          </cell>
          <cell r="E1480" t="str">
            <v>Póliza -98-</v>
          </cell>
        </row>
        <row r="1481">
          <cell r="A1481" t="str">
            <v>1201-0053</v>
          </cell>
          <cell r="B1481" t="str">
            <v>90% INFRACC. TRANSITO AREA METROPOLITANA</v>
          </cell>
          <cell r="D1481">
            <v>390078.22</v>
          </cell>
          <cell r="E1481" t="str">
            <v>Póliza -98-</v>
          </cell>
        </row>
        <row r="1483">
          <cell r="C1483">
            <v>7258251.75</v>
          </cell>
          <cell r="D1483">
            <v>7258251.75</v>
          </cell>
        </row>
        <row r="1485">
          <cell r="A1485" t="str">
            <v>RECLASIFICACION DE LOS INGRESOS EN ADMON.</v>
          </cell>
        </row>
        <row r="1487">
          <cell r="D1487" t="str">
            <v>Póliza -98-</v>
          </cell>
        </row>
        <row r="1489">
          <cell r="A1489" t="str">
            <v>de Cuenta</v>
          </cell>
          <cell r="C1489" t="str">
            <v>Cargo</v>
          </cell>
          <cell r="D1489" t="str">
            <v>Crédito</v>
          </cell>
        </row>
        <row r="1490">
          <cell r="A1490" t="str">
            <v>1201-0001</v>
          </cell>
          <cell r="B1490" t="str">
            <v>DERECHOS DE CONTROL VEHICULAR PTE. AÑO</v>
          </cell>
          <cell r="C1490">
            <v>3772409</v>
          </cell>
          <cell r="E1490" t="str">
            <v>Póliza -99-</v>
          </cell>
        </row>
        <row r="1491">
          <cell r="A1491" t="str">
            <v>1201-0002</v>
          </cell>
          <cell r="B1491" t="str">
            <v>DERECHOS DE CONTROL VEHICULAR REZAGOS</v>
          </cell>
          <cell r="C1491">
            <v>264495.58</v>
          </cell>
          <cell r="E1491" t="str">
            <v>Póliza -99-</v>
          </cell>
        </row>
        <row r="1492">
          <cell r="A1492" t="str">
            <v>1201-0003</v>
          </cell>
          <cell r="B1492" t="str">
            <v>DEV. CONTROL VEHICULAR</v>
          </cell>
          <cell r="C1492">
            <v>0</v>
          </cell>
          <cell r="E1492" t="str">
            <v>Póliza -99-</v>
          </cell>
        </row>
        <row r="1493">
          <cell r="A1493" t="str">
            <v>1201-0004</v>
          </cell>
          <cell r="B1493" t="str">
            <v>SUBSIDIO 10% Y 5%</v>
          </cell>
          <cell r="D1493">
            <v>66324</v>
          </cell>
          <cell r="E1493" t="str">
            <v>Póliza -99-</v>
          </cell>
        </row>
        <row r="1494">
          <cell r="A1494" t="str">
            <v>1201-0005</v>
          </cell>
          <cell r="B1494" t="str">
            <v>SUBSIDIO ANTIGÜEDAD 5 AÑOS</v>
          </cell>
          <cell r="D1494">
            <v>653699</v>
          </cell>
          <cell r="E1494" t="str">
            <v>Póliza -99-</v>
          </cell>
        </row>
        <row r="1495">
          <cell r="A1495" t="str">
            <v>1201-0006</v>
          </cell>
          <cell r="B1495" t="str">
            <v>SUBSIDIO ANTIGÜEDAD 10 AÑOS</v>
          </cell>
          <cell r="D1495">
            <v>195408</v>
          </cell>
          <cell r="E1495" t="str">
            <v>Póliza -99-</v>
          </cell>
        </row>
        <row r="1496">
          <cell r="A1496" t="str">
            <v>1201-0007</v>
          </cell>
          <cell r="B1496" t="str">
            <v>SUBSIDIO DERECHOS CONTROL VEHICULAR</v>
          </cell>
          <cell r="C1496">
            <v>0</v>
          </cell>
          <cell r="E1496" t="str">
            <v>Póliza -99-</v>
          </cell>
        </row>
        <row r="1497">
          <cell r="A1497" t="str">
            <v>1201-0008</v>
          </cell>
          <cell r="B1497" t="str">
            <v>SUB MAT.DE CONT.VEH.A PERS.MAYORES 65 AÑOS</v>
          </cell>
          <cell r="D1497">
            <v>978</v>
          </cell>
          <cell r="E1497" t="str">
            <v>Póliza -99-</v>
          </cell>
        </row>
        <row r="1498">
          <cell r="A1498" t="str">
            <v>1201-0009</v>
          </cell>
          <cell r="B1498" t="str">
            <v>EXP.DE CERTIFICADOS DE CONTROL VEHICULAR</v>
          </cell>
          <cell r="C1498">
            <v>8319</v>
          </cell>
          <cell r="E1498" t="str">
            <v>Póliza -99-</v>
          </cell>
        </row>
        <row r="1499">
          <cell r="A1499" t="str">
            <v>1201-0010</v>
          </cell>
          <cell r="B1499" t="str">
            <v>EXP.DE CERT.DE CTRL.VEH.OTROS ESTADOS</v>
          </cell>
          <cell r="C1499">
            <v>6048</v>
          </cell>
          <cell r="E1499" t="str">
            <v>Póliza -99-</v>
          </cell>
        </row>
        <row r="1500">
          <cell r="A1500" t="str">
            <v>1201-0011</v>
          </cell>
          <cell r="B1500" t="str">
            <v>EXP.DE CERT.DE DOC.DE CTRL.VEHICULAR</v>
          </cell>
          <cell r="C1500">
            <v>141</v>
          </cell>
          <cell r="E1500" t="str">
            <v>Póliza -99-</v>
          </cell>
        </row>
        <row r="1501">
          <cell r="A1501" t="str">
            <v>1201-0012</v>
          </cell>
          <cell r="B1501" t="str">
            <v>PLACAS DE CIRCULACION VEHICULAR</v>
          </cell>
          <cell r="C1501">
            <v>338514</v>
          </cell>
          <cell r="E1501" t="str">
            <v>Póliza -99-</v>
          </cell>
        </row>
        <row r="1502">
          <cell r="A1502" t="str">
            <v>1201-0013</v>
          </cell>
          <cell r="B1502" t="str">
            <v>LICENCIAS DE MANEJAR</v>
          </cell>
          <cell r="C1502">
            <v>305148</v>
          </cell>
          <cell r="E1502" t="str">
            <v>Póliza -99-</v>
          </cell>
        </row>
        <row r="1503">
          <cell r="A1503" t="str">
            <v>1201-0014</v>
          </cell>
          <cell r="B1503" t="str">
            <v>EXP.DE CERT.DE LICENCIAS DE CONDUCIR</v>
          </cell>
          <cell r="C1503">
            <v>141</v>
          </cell>
          <cell r="E1503" t="str">
            <v>Póliza -99-</v>
          </cell>
        </row>
        <row r="1504">
          <cell r="A1504" t="str">
            <v>1201-0015</v>
          </cell>
          <cell r="B1504" t="str">
            <v>DUPLICADOS DE LICENCIAS</v>
          </cell>
          <cell r="C1504">
            <v>5428</v>
          </cell>
          <cell r="E1504" t="str">
            <v>Póliza -99-</v>
          </cell>
        </row>
        <row r="1505">
          <cell r="A1505" t="str">
            <v>1201-0016</v>
          </cell>
          <cell r="B1505" t="str">
            <v>DUPLICADOS DE TARJETAS DE CIRCULACION</v>
          </cell>
          <cell r="C1505">
            <v>2162</v>
          </cell>
          <cell r="E1505" t="str">
            <v>Póliza -99-</v>
          </cell>
        </row>
        <row r="1506">
          <cell r="A1506" t="str">
            <v>1201-0017</v>
          </cell>
          <cell r="B1506" t="str">
            <v>BAJAS DE VEHICULOS DE MOTOR</v>
          </cell>
          <cell r="C1506">
            <v>22701</v>
          </cell>
          <cell r="E1506" t="str">
            <v>Póliza -99-</v>
          </cell>
        </row>
        <row r="1507">
          <cell r="A1507" t="str">
            <v>1201-0018</v>
          </cell>
          <cell r="B1507" t="str">
            <v>SUBSIDIO LAMINAS CONTROL VEHICULAR</v>
          </cell>
          <cell r="C1507">
            <v>0</v>
          </cell>
          <cell r="E1507" t="str">
            <v>Póliza -99-</v>
          </cell>
        </row>
        <row r="1508">
          <cell r="A1508" t="str">
            <v>1201-0019</v>
          </cell>
          <cell r="B1508" t="str">
            <v>SUBSIDIOS LICENCIAS DE MANEJO</v>
          </cell>
          <cell r="C1508">
            <v>0</v>
          </cell>
          <cell r="E1508" t="str">
            <v>Póliza -99-</v>
          </cell>
        </row>
        <row r="1509">
          <cell r="A1509" t="str">
            <v>1201-0020</v>
          </cell>
          <cell r="B1509" t="str">
            <v>MULTAS DE CONTROL VEHICULAR</v>
          </cell>
          <cell r="C1509">
            <v>0</v>
          </cell>
          <cell r="E1509" t="str">
            <v>Póliza -99-</v>
          </cell>
        </row>
        <row r="1510">
          <cell r="A1510" t="str">
            <v>1201-0021</v>
          </cell>
          <cell r="B1510" t="str">
            <v>INTERESES POR CONVENIO CONTROL VEHICULAR</v>
          </cell>
          <cell r="C1510">
            <v>25759.4</v>
          </cell>
          <cell r="E1510" t="str">
            <v>Póliza -99-</v>
          </cell>
        </row>
        <row r="1511">
          <cell r="A1511" t="str">
            <v>1201-0022</v>
          </cell>
          <cell r="B1511" t="str">
            <v>SANCIONES POR CANJE DE PLACAS EXTEMP.</v>
          </cell>
          <cell r="C1511">
            <v>16607</v>
          </cell>
          <cell r="E1511" t="str">
            <v>Póliza -99-</v>
          </cell>
        </row>
        <row r="1512">
          <cell r="A1512" t="str">
            <v>1201-0023</v>
          </cell>
          <cell r="B1512" t="str">
            <v>SAN.DE DER.DE CONTROL VEH.PTE.AÑO</v>
          </cell>
          <cell r="C1512">
            <v>0</v>
          </cell>
          <cell r="E1512" t="str">
            <v>Póliza -99-</v>
          </cell>
        </row>
        <row r="1513">
          <cell r="A1513" t="str">
            <v>1201-0024</v>
          </cell>
          <cell r="B1513" t="str">
            <v>SAN.DE DER.CONTROL VEH. REZAGO</v>
          </cell>
          <cell r="C1513">
            <v>67918.7</v>
          </cell>
          <cell r="E1513" t="str">
            <v>Póliza -99-</v>
          </cell>
        </row>
        <row r="1514">
          <cell r="A1514" t="str">
            <v>1201-0025</v>
          </cell>
          <cell r="B1514" t="str">
            <v>10% INFRACC.DE TRANSITO AREA MET.</v>
          </cell>
          <cell r="C1514">
            <v>40918.550000000003</v>
          </cell>
          <cell r="E1514" t="str">
            <v>Póliza -99-</v>
          </cell>
        </row>
        <row r="1515">
          <cell r="A1515" t="str">
            <v>1201-0026</v>
          </cell>
          <cell r="B1515" t="str">
            <v>IMP.SOBRE TRANS.DE PROP.DE VEH.AUT.USADO</v>
          </cell>
          <cell r="C1515">
            <v>820093.67</v>
          </cell>
          <cell r="E1515" t="str">
            <v>Póliza -99-</v>
          </cell>
        </row>
        <row r="1516">
          <cell r="A1516" t="str">
            <v>1201-0027</v>
          </cell>
          <cell r="B1516" t="str">
            <v>IMP.DE TRANSM.POR REQUERIMIENTO</v>
          </cell>
          <cell r="C1516">
            <v>0</v>
          </cell>
          <cell r="E1516" t="str">
            <v>Póliza -99-</v>
          </cell>
        </row>
        <row r="1517">
          <cell r="A1517" t="str">
            <v>1201-0028</v>
          </cell>
          <cell r="B1517" t="str">
            <v>ACT.E INTS.POR DEV.IMP.S/TRANS.VEH.USADO</v>
          </cell>
          <cell r="C1517">
            <v>0</v>
          </cell>
          <cell r="E1517" t="str">
            <v>Póliza -99-</v>
          </cell>
        </row>
        <row r="1518">
          <cell r="A1518" t="str">
            <v>1201-0029</v>
          </cell>
          <cell r="B1518" t="str">
            <v>DEV.IMP.S/TRANS.PROP.VEH.USADOS</v>
          </cell>
          <cell r="C1518">
            <v>0</v>
          </cell>
          <cell r="E1518" t="str">
            <v>Póliza -99-</v>
          </cell>
        </row>
        <row r="1519">
          <cell r="A1519" t="str">
            <v>1201-0030</v>
          </cell>
          <cell r="B1519" t="str">
            <v>MULTA IMP. P/LA AGENCIA EST.DE TRANSP.</v>
          </cell>
          <cell r="C1519">
            <v>45936</v>
          </cell>
          <cell r="E1519" t="str">
            <v>Póliza -99-</v>
          </cell>
        </row>
        <row r="1520">
          <cell r="A1520" t="str">
            <v>1201-0031</v>
          </cell>
          <cell r="B1520" t="str">
            <v>MULTAS DEL IMP.DE TRANSMISION</v>
          </cell>
          <cell r="C1520">
            <v>0</v>
          </cell>
          <cell r="E1520" t="str">
            <v>Póliza -99-</v>
          </cell>
        </row>
        <row r="1521">
          <cell r="A1521" t="str">
            <v>1201-0032</v>
          </cell>
          <cell r="B1521" t="str">
            <v>RECARGOS DE IMP.DE TRANSMISION</v>
          </cell>
          <cell r="C1521">
            <v>0</v>
          </cell>
          <cell r="E1521" t="str">
            <v>Póliza -99-</v>
          </cell>
        </row>
        <row r="1522">
          <cell r="A1522" t="str">
            <v>1201-0033</v>
          </cell>
          <cell r="B1522" t="str">
            <v>GASTOS DE EJEC.TRANS.VEH.MOTOR</v>
          </cell>
          <cell r="C1522">
            <v>0</v>
          </cell>
          <cell r="E1522" t="str">
            <v>Póliza -99-</v>
          </cell>
        </row>
        <row r="1523">
          <cell r="A1523" t="str">
            <v>1201-0034</v>
          </cell>
          <cell r="B1523" t="str">
            <v>INCENTIVOS POR ISAN</v>
          </cell>
          <cell r="C1523">
            <v>0</v>
          </cell>
          <cell r="E1523" t="str">
            <v>Póliza -99-</v>
          </cell>
        </row>
        <row r="1524">
          <cell r="A1524" t="str">
            <v>1201-0035</v>
          </cell>
          <cell r="B1524" t="str">
            <v>RECARGOS DE I.S.A.N.</v>
          </cell>
          <cell r="C1524">
            <v>1892552</v>
          </cell>
          <cell r="E1524" t="str">
            <v>Póliza -99-</v>
          </cell>
        </row>
        <row r="1525">
          <cell r="A1525" t="str">
            <v>1201-0036</v>
          </cell>
          <cell r="B1525" t="str">
            <v>SANCIONES ISAN</v>
          </cell>
          <cell r="C1525">
            <v>0</v>
          </cell>
          <cell r="E1525" t="str">
            <v>Póliza -99-</v>
          </cell>
        </row>
        <row r="1526">
          <cell r="A1526" t="str">
            <v>1201-0037</v>
          </cell>
          <cell r="B1526" t="str">
            <v>I.S.A.N. PAGOS PROVISIONALES</v>
          </cell>
          <cell r="C1526">
            <v>0</v>
          </cell>
          <cell r="E1526" t="str">
            <v>Póliza -99-</v>
          </cell>
        </row>
        <row r="1527">
          <cell r="A1527" t="str">
            <v>1201-0038</v>
          </cell>
          <cell r="B1527" t="str">
            <v>ACTUALIZACION DE I.S.A.N.</v>
          </cell>
          <cell r="C1527">
            <v>803041</v>
          </cell>
          <cell r="E1527" t="str">
            <v>Póliza -99-</v>
          </cell>
        </row>
        <row r="1528">
          <cell r="A1528" t="str">
            <v>1201-0039</v>
          </cell>
          <cell r="B1528" t="str">
            <v>DEVOLUCION IMP. SOBRE AUTOMOVILES NUEVOS</v>
          </cell>
          <cell r="C1528">
            <v>0</v>
          </cell>
          <cell r="E1528" t="str">
            <v>Póliza -99-</v>
          </cell>
        </row>
        <row r="1529">
          <cell r="A1529" t="str">
            <v>1201-0040</v>
          </cell>
          <cell r="B1529" t="str">
            <v>ACT.E INT'S.POR DEV.IMP.S/AUTOMOV.NVOS.</v>
          </cell>
          <cell r="C1529">
            <v>0</v>
          </cell>
          <cell r="E1529" t="str">
            <v>Póliza -99-</v>
          </cell>
        </row>
        <row r="1530">
          <cell r="A1530" t="str">
            <v>1201-0041</v>
          </cell>
          <cell r="B1530" t="str">
            <v>IMPUESTO S/TENENCIA O USO DE VEHICULOS</v>
          </cell>
          <cell r="C1530">
            <v>5459727.9100000001</v>
          </cell>
          <cell r="E1530" t="str">
            <v>Póliza -99-</v>
          </cell>
        </row>
        <row r="1531">
          <cell r="A1531" t="str">
            <v>1201-0042</v>
          </cell>
          <cell r="B1531" t="str">
            <v>IMPUESTO S/TENENCIA, MOTOCICLETAS</v>
          </cell>
          <cell r="C1531">
            <v>27250</v>
          </cell>
          <cell r="E1531" t="str">
            <v>Póliza -99-</v>
          </cell>
        </row>
        <row r="1532">
          <cell r="A1532" t="str">
            <v>1201-0043</v>
          </cell>
          <cell r="B1532" t="str">
            <v>RECARGOS Y ACT DE IMP S/TENENCIA DE VEH</v>
          </cell>
          <cell r="C1532">
            <v>82245.34</v>
          </cell>
          <cell r="E1532" t="str">
            <v>Póliza -99-</v>
          </cell>
        </row>
        <row r="1533">
          <cell r="A1533" t="str">
            <v>1201-0044</v>
          </cell>
          <cell r="B1533" t="str">
            <v>RECARGOS Y ACT DE IMP S/TEN DE MOTOS</v>
          </cell>
          <cell r="C1533">
            <v>28</v>
          </cell>
          <cell r="E1533" t="str">
            <v>Póliza -99-</v>
          </cell>
        </row>
        <row r="1534">
          <cell r="A1534" t="str">
            <v>1201-0045</v>
          </cell>
          <cell r="B1534" t="str">
            <v>DEVOLUCION IMPUESTOS SOBRE TENENCIA</v>
          </cell>
          <cell r="C1534">
            <v>0</v>
          </cell>
          <cell r="E1534" t="str">
            <v>Póliza -99-</v>
          </cell>
        </row>
        <row r="1535">
          <cell r="A1535" t="str">
            <v>1201-0046</v>
          </cell>
          <cell r="B1535" t="str">
            <v>ACT.E INTS.POR DEV.IMP.S/TENENCIA</v>
          </cell>
          <cell r="C1535">
            <v>0</v>
          </cell>
          <cell r="E1535" t="str">
            <v>Póliza -99-</v>
          </cell>
        </row>
        <row r="1536">
          <cell r="A1536" t="str">
            <v>1201-0047</v>
          </cell>
          <cell r="B1536" t="str">
            <v>ACREDITAMENTO DEL IMP.S/TENENCIA AR.15-D</v>
          </cell>
          <cell r="C1536">
            <v>0</v>
          </cell>
          <cell r="E1536" t="str">
            <v>Póliza -99-</v>
          </cell>
        </row>
        <row r="1537">
          <cell r="A1537" t="str">
            <v>1201-0048</v>
          </cell>
          <cell r="B1537" t="str">
            <v>GASTOS DE EJECUCION ISAN</v>
          </cell>
          <cell r="C1537">
            <v>210</v>
          </cell>
          <cell r="E1537" t="str">
            <v>Póliza -99-</v>
          </cell>
        </row>
        <row r="1538">
          <cell r="A1538" t="str">
            <v>1201-0049</v>
          </cell>
          <cell r="B1538" t="str">
            <v>GASTOS DE EJECUCION IMP. SOBRE TENENCIA</v>
          </cell>
          <cell r="C1538">
            <v>120</v>
          </cell>
          <cell r="E1538" t="str">
            <v>Póliza -99-</v>
          </cell>
        </row>
        <row r="1539">
          <cell r="A1539" t="str">
            <v>1201-0050</v>
          </cell>
          <cell r="B1539" t="str">
            <v>MULTAS IMP S/TENENCIA CTRL.DE OBLIG 100%</v>
          </cell>
          <cell r="C1539">
            <v>1827</v>
          </cell>
          <cell r="E1539" t="str">
            <v>Póliza -99-</v>
          </cell>
        </row>
        <row r="1540">
          <cell r="A1540" t="str">
            <v>1201-0051</v>
          </cell>
          <cell r="B1540" t="str">
            <v>HONORARIOS EJEC.POR CONTROL VEHICULAR</v>
          </cell>
          <cell r="C1540">
            <v>120</v>
          </cell>
          <cell r="E1540" t="str">
            <v>Póliza -99-</v>
          </cell>
        </row>
        <row r="1541">
          <cell r="A1541" t="str">
            <v>1201-0052</v>
          </cell>
          <cell r="B1541" t="str">
            <v>HONORARIOS EJEC. ISAN</v>
          </cell>
          <cell r="C1541">
            <v>0</v>
          </cell>
          <cell r="E1541" t="str">
            <v>Póliza -99-</v>
          </cell>
        </row>
        <row r="1542">
          <cell r="A1542" t="str">
            <v>1201-0053</v>
          </cell>
          <cell r="B1542" t="str">
            <v>90% INFRACC. TRANSITO AREA METROPOLITANA</v>
          </cell>
          <cell r="C1542">
            <v>368291.21</v>
          </cell>
          <cell r="E1542" t="str">
            <v>Póliza -99-</v>
          </cell>
        </row>
        <row r="1543">
          <cell r="A1543" t="str">
            <v>4101-0001</v>
          </cell>
          <cell r="B1543" t="str">
            <v>DERECHOS DE CONTROL VEHICULAR PTE. AÑO</v>
          </cell>
          <cell r="D1543">
            <v>3772409</v>
          </cell>
          <cell r="E1543" t="str">
            <v>Póliza -99-</v>
          </cell>
        </row>
        <row r="1544">
          <cell r="A1544" t="str">
            <v>4101-0002</v>
          </cell>
          <cell r="B1544" t="str">
            <v>DERECHOS DE CONTROL VEHICULAR REZAGOS</v>
          </cell>
          <cell r="D1544">
            <v>264495.58</v>
          </cell>
          <cell r="E1544" t="str">
            <v>Póliza -99-</v>
          </cell>
        </row>
        <row r="1545">
          <cell r="A1545" t="str">
            <v>4101-0003</v>
          </cell>
          <cell r="B1545" t="str">
            <v>DEV. CONTROL VEHICULAR</v>
          </cell>
          <cell r="D1545">
            <v>0</v>
          </cell>
          <cell r="E1545" t="str">
            <v>Póliza -99-</v>
          </cell>
        </row>
        <row r="1546">
          <cell r="A1546" t="str">
            <v>4101-0004</v>
          </cell>
          <cell r="B1546" t="str">
            <v>SUBSIDIO 10% Y 5%</v>
          </cell>
          <cell r="C1546">
            <v>66324</v>
          </cell>
          <cell r="E1546" t="str">
            <v>Póliza -99-</v>
          </cell>
        </row>
        <row r="1547">
          <cell r="A1547" t="str">
            <v>4101-0005</v>
          </cell>
          <cell r="B1547" t="str">
            <v>SUBSIDIO ANTIGÜEDAD 5 AÑOS</v>
          </cell>
          <cell r="C1547">
            <v>653699</v>
          </cell>
          <cell r="E1547" t="str">
            <v>Póliza -99-</v>
          </cell>
        </row>
        <row r="1548">
          <cell r="A1548" t="str">
            <v>4101-0006</v>
          </cell>
          <cell r="B1548" t="str">
            <v>SUBSIDIO ANTIGÜEDAD 10 AÑOS</v>
          </cell>
          <cell r="C1548">
            <v>195408</v>
          </cell>
          <cell r="E1548" t="str">
            <v>Póliza -99-</v>
          </cell>
        </row>
        <row r="1549">
          <cell r="A1549" t="str">
            <v>4101-0007</v>
          </cell>
          <cell r="B1549" t="str">
            <v>SUBSIDIO DERECHOS CONTROL VEHICULAR</v>
          </cell>
          <cell r="D1549">
            <v>0</v>
          </cell>
          <cell r="E1549" t="str">
            <v>Póliza -99-</v>
          </cell>
        </row>
        <row r="1550">
          <cell r="A1550" t="str">
            <v>4101-0008</v>
          </cell>
          <cell r="B1550" t="str">
            <v>SUB MAT.DE CONT.VEH.A PERS.MAYORES 65 AÑOS</v>
          </cell>
          <cell r="C1550">
            <v>978</v>
          </cell>
          <cell r="E1550" t="str">
            <v>Póliza -99-</v>
          </cell>
        </row>
        <row r="1551">
          <cell r="A1551" t="str">
            <v>4101-0009</v>
          </cell>
          <cell r="B1551" t="str">
            <v>EXP.DE CERTIFICADOS DE CONTROL VEHICULAR</v>
          </cell>
          <cell r="D1551">
            <v>8319</v>
          </cell>
          <cell r="E1551" t="str">
            <v>Póliza -99-</v>
          </cell>
        </row>
        <row r="1552">
          <cell r="A1552" t="str">
            <v>4101-0010</v>
          </cell>
          <cell r="B1552" t="str">
            <v>EXP.DE CERT.DE CTRL.VEH.OTROS ESTADOS</v>
          </cell>
          <cell r="D1552">
            <v>6048</v>
          </cell>
          <cell r="E1552" t="str">
            <v>Póliza -99-</v>
          </cell>
        </row>
        <row r="1553">
          <cell r="A1553" t="str">
            <v>4101-0011</v>
          </cell>
          <cell r="B1553" t="str">
            <v>EXP.DE CERT.DE DOC.DE CTRL.VEHICULAR</v>
          </cell>
          <cell r="D1553">
            <v>141</v>
          </cell>
          <cell r="E1553" t="str">
            <v>Póliza -99-</v>
          </cell>
        </row>
        <row r="1554">
          <cell r="A1554" t="str">
            <v>4101-0012</v>
          </cell>
          <cell r="B1554" t="str">
            <v>PLACAS DE CIRCULACION VEHICULAR</v>
          </cell>
          <cell r="D1554">
            <v>338514</v>
          </cell>
          <cell r="E1554" t="str">
            <v>Póliza -99-</v>
          </cell>
        </row>
        <row r="1555">
          <cell r="A1555" t="str">
            <v>4101-0013</v>
          </cell>
          <cell r="B1555" t="str">
            <v>LICENCIAS DE MANEJAR</v>
          </cell>
          <cell r="D1555">
            <v>305148</v>
          </cell>
          <cell r="E1555" t="str">
            <v>Póliza -99-</v>
          </cell>
        </row>
        <row r="1556">
          <cell r="A1556" t="str">
            <v>4101-0014</v>
          </cell>
          <cell r="B1556" t="str">
            <v>EXP.DE CERT.DE LICENCIAS DE CONDUCIR</v>
          </cell>
          <cell r="D1556">
            <v>141</v>
          </cell>
          <cell r="E1556" t="str">
            <v>Póliza -99-</v>
          </cell>
        </row>
        <row r="1557">
          <cell r="A1557" t="str">
            <v>4101-0015</v>
          </cell>
          <cell r="B1557" t="str">
            <v>DUPLICADOS DE LICENCIAS</v>
          </cell>
          <cell r="D1557">
            <v>5428</v>
          </cell>
          <cell r="E1557" t="str">
            <v>Póliza -99-</v>
          </cell>
        </row>
        <row r="1558">
          <cell r="A1558" t="str">
            <v>4101-0016</v>
          </cell>
          <cell r="B1558" t="str">
            <v>DUPLICADOS DE TARJETAS DE CIRCULACION</v>
          </cell>
          <cell r="D1558">
            <v>2162</v>
          </cell>
          <cell r="E1558" t="str">
            <v>Póliza -99-</v>
          </cell>
        </row>
        <row r="1559">
          <cell r="A1559" t="str">
            <v>4101-0017</v>
          </cell>
          <cell r="B1559" t="str">
            <v>BAJAS DE VEHICULOS DE MOTOR</v>
          </cell>
          <cell r="D1559">
            <v>22701</v>
          </cell>
          <cell r="E1559" t="str">
            <v>Póliza -99-</v>
          </cell>
        </row>
        <row r="1560">
          <cell r="A1560" t="str">
            <v>4101-0018</v>
          </cell>
          <cell r="B1560" t="str">
            <v>SUBSIDIO LAMINAS CONTROL VEHICULAR</v>
          </cell>
          <cell r="D1560">
            <v>0</v>
          </cell>
          <cell r="E1560" t="str">
            <v>Póliza -99-</v>
          </cell>
        </row>
        <row r="1561">
          <cell r="A1561" t="str">
            <v>4101-0019</v>
          </cell>
          <cell r="B1561" t="str">
            <v>SUBSIDIOS LICENCIAS DE MANEJO</v>
          </cell>
          <cell r="D1561">
            <v>0</v>
          </cell>
          <cell r="E1561" t="str">
            <v>Póliza -99-</v>
          </cell>
        </row>
        <row r="1562">
          <cell r="A1562" t="str">
            <v>4101-0020</v>
          </cell>
          <cell r="B1562" t="str">
            <v>MULTAS DE CONTROL VEHICULAR</v>
          </cell>
          <cell r="D1562">
            <v>0</v>
          </cell>
          <cell r="E1562" t="str">
            <v>Póliza -99-</v>
          </cell>
        </row>
        <row r="1563">
          <cell r="A1563" t="str">
            <v>4101-0021</v>
          </cell>
          <cell r="B1563" t="str">
            <v>INTERESES POR CONVENIO CONTROL VEHICULAR</v>
          </cell>
          <cell r="D1563">
            <v>25759.4</v>
          </cell>
          <cell r="E1563" t="str">
            <v>Póliza -99-</v>
          </cell>
        </row>
        <row r="1564">
          <cell r="A1564" t="str">
            <v>4101-0022</v>
          </cell>
          <cell r="B1564" t="str">
            <v>SANCIONES POR CANJE DE PLACAS EXTEMP.</v>
          </cell>
          <cell r="D1564">
            <v>16607</v>
          </cell>
          <cell r="E1564" t="str">
            <v>Póliza -99-</v>
          </cell>
        </row>
        <row r="1565">
          <cell r="A1565" t="str">
            <v>4101-0023</v>
          </cell>
          <cell r="B1565" t="str">
            <v>SAN.DE DER.DE CONTROL VEH.PTE.AÑO</v>
          </cell>
          <cell r="D1565">
            <v>0</v>
          </cell>
          <cell r="E1565" t="str">
            <v>Póliza -99-</v>
          </cell>
        </row>
        <row r="1566">
          <cell r="A1566" t="str">
            <v>4101-0024</v>
          </cell>
          <cell r="B1566" t="str">
            <v>SAN.DE DER.CONTROL VEH. REZAGO</v>
          </cell>
          <cell r="D1566">
            <v>67918.7</v>
          </cell>
          <cell r="E1566" t="str">
            <v>Póliza -99-</v>
          </cell>
        </row>
        <row r="1567">
          <cell r="A1567" t="str">
            <v>4101-0025</v>
          </cell>
          <cell r="B1567" t="str">
            <v>10% INFRACC.DE TRANSITO AREA MET.</v>
          </cell>
          <cell r="D1567">
            <v>40918.550000000003</v>
          </cell>
          <cell r="E1567" t="str">
            <v>Póliza -99-</v>
          </cell>
        </row>
        <row r="1568">
          <cell r="A1568" t="str">
            <v>2102-1001</v>
          </cell>
          <cell r="B1568" t="str">
            <v>IMP.SOBRE TRANS.DE PROP.DE VEH.AUT.USADO</v>
          </cell>
          <cell r="D1568">
            <v>820093.67</v>
          </cell>
          <cell r="E1568" t="str">
            <v>Póliza -99-</v>
          </cell>
        </row>
        <row r="1569">
          <cell r="A1569" t="str">
            <v>2102-1002</v>
          </cell>
          <cell r="B1569" t="str">
            <v>IMP.DE TRANSM.POR REQUERIMIENTO</v>
          </cell>
          <cell r="D1569">
            <v>0</v>
          </cell>
          <cell r="E1569" t="str">
            <v>Póliza -99-</v>
          </cell>
        </row>
        <row r="1570">
          <cell r="A1570" t="str">
            <v>2102-1003</v>
          </cell>
          <cell r="B1570" t="str">
            <v>ACT.E INTS.POR DEV.IMP.S/TRANS.VEH.USADO</v>
          </cell>
          <cell r="D1570">
            <v>0</v>
          </cell>
          <cell r="E1570" t="str">
            <v>Póliza -99-</v>
          </cell>
        </row>
        <row r="1571">
          <cell r="A1571" t="str">
            <v>2102-1004</v>
          </cell>
          <cell r="B1571" t="str">
            <v>DEV.IMP.S/TRANS.PROP.VEH.USADOS</v>
          </cell>
          <cell r="D1571">
            <v>0</v>
          </cell>
          <cell r="E1571" t="str">
            <v>Póliza -99-</v>
          </cell>
        </row>
        <row r="1572">
          <cell r="A1572" t="str">
            <v>2102-1005</v>
          </cell>
          <cell r="B1572" t="str">
            <v>MULTA IMP. P/LA AGENCIA EST.DE TRANSP.</v>
          </cell>
          <cell r="D1572">
            <v>45936</v>
          </cell>
          <cell r="E1572" t="str">
            <v>Póliza -99-</v>
          </cell>
        </row>
        <row r="1573">
          <cell r="A1573" t="str">
            <v>2102-1006</v>
          </cell>
          <cell r="B1573" t="str">
            <v>MULTAS DEL IMP.DE TRANSMISION</v>
          </cell>
          <cell r="D1573">
            <v>0</v>
          </cell>
          <cell r="E1573" t="str">
            <v>Póliza -99-</v>
          </cell>
        </row>
        <row r="1574">
          <cell r="A1574" t="str">
            <v>2102-1007</v>
          </cell>
          <cell r="B1574" t="str">
            <v>RECARGOS DE IMP.DE TRANSMISION</v>
          </cell>
          <cell r="D1574">
            <v>0</v>
          </cell>
          <cell r="E1574" t="str">
            <v>Póliza -99-</v>
          </cell>
        </row>
        <row r="1575">
          <cell r="A1575" t="str">
            <v>2102-1008</v>
          </cell>
          <cell r="B1575" t="str">
            <v>GASTOS DE EJEC.TRANS.VEH.MOTOR</v>
          </cell>
          <cell r="D1575">
            <v>0</v>
          </cell>
          <cell r="E1575" t="str">
            <v>Póliza -99-</v>
          </cell>
        </row>
        <row r="1576">
          <cell r="A1576" t="str">
            <v>2102-1009</v>
          </cell>
          <cell r="B1576" t="str">
            <v>INCENTIVOS POR ISAN</v>
          </cell>
          <cell r="D1576">
            <v>0</v>
          </cell>
          <cell r="E1576" t="str">
            <v>Póliza -99-</v>
          </cell>
        </row>
        <row r="1577">
          <cell r="A1577" t="str">
            <v>2102-1010</v>
          </cell>
          <cell r="B1577" t="str">
            <v>RECARGOS DE I.S.A.N.</v>
          </cell>
          <cell r="D1577">
            <v>1892552</v>
          </cell>
          <cell r="E1577" t="str">
            <v>Póliza -99-</v>
          </cell>
        </row>
        <row r="1578">
          <cell r="A1578" t="str">
            <v>2102-1011</v>
          </cell>
          <cell r="B1578" t="str">
            <v>SANCIONES ISAN</v>
          </cell>
          <cell r="D1578">
            <v>0</v>
          </cell>
          <cell r="E1578" t="str">
            <v>Póliza -99-</v>
          </cell>
        </row>
        <row r="1579">
          <cell r="A1579" t="str">
            <v>2102-1012</v>
          </cell>
          <cell r="B1579" t="str">
            <v>I.S.A.N. PAGOS PROVISIONALES</v>
          </cell>
          <cell r="D1579">
            <v>0</v>
          </cell>
          <cell r="E1579" t="str">
            <v>Póliza -99-</v>
          </cell>
        </row>
        <row r="1580">
          <cell r="A1580" t="str">
            <v>2102-1013</v>
          </cell>
          <cell r="B1580" t="str">
            <v>ACTUALIZACION DE I.S.A.N.</v>
          </cell>
          <cell r="D1580">
            <v>803041</v>
          </cell>
          <cell r="E1580" t="str">
            <v>Póliza -99-</v>
          </cell>
        </row>
        <row r="1581">
          <cell r="A1581" t="str">
            <v>2102-1014</v>
          </cell>
          <cell r="B1581" t="str">
            <v>DEVOLUCION IMP. SOBRE AUTOMOVILES NUEVOS</v>
          </cell>
          <cell r="D1581">
            <v>0</v>
          </cell>
          <cell r="E1581" t="str">
            <v>Póliza -99-</v>
          </cell>
        </row>
        <row r="1582">
          <cell r="A1582" t="str">
            <v>2102-1015</v>
          </cell>
          <cell r="B1582" t="str">
            <v>ACT.E INT'S.POR DEV.IMP.S/AUTOMOV.NVOS.</v>
          </cell>
          <cell r="D1582">
            <v>0</v>
          </cell>
          <cell r="E1582" t="str">
            <v>Póliza -99-</v>
          </cell>
        </row>
        <row r="1583">
          <cell r="A1583" t="str">
            <v>2102-1016</v>
          </cell>
          <cell r="B1583" t="str">
            <v>IMPUESTO S/TENENCIA O USO DE VEHICULOS</v>
          </cell>
          <cell r="D1583">
            <v>5459727.9100000001</v>
          </cell>
          <cell r="E1583" t="str">
            <v>Póliza -99-</v>
          </cell>
        </row>
        <row r="1584">
          <cell r="A1584" t="str">
            <v>2102-1017</v>
          </cell>
          <cell r="B1584" t="str">
            <v>IMPUESTO S/TENENCIA, MOTOCICLETAS</v>
          </cell>
          <cell r="D1584">
            <v>27250</v>
          </cell>
          <cell r="E1584" t="str">
            <v>Póliza -99-</v>
          </cell>
        </row>
        <row r="1585">
          <cell r="A1585" t="str">
            <v>2102-1018</v>
          </cell>
          <cell r="B1585" t="str">
            <v>RECARGOS Y ACT DE IMP S/TENENCIA DE VEH</v>
          </cell>
          <cell r="D1585">
            <v>82245.34</v>
          </cell>
          <cell r="E1585" t="str">
            <v>Póliza -99-</v>
          </cell>
        </row>
        <row r="1586">
          <cell r="A1586" t="str">
            <v>2102-1019</v>
          </cell>
          <cell r="B1586" t="str">
            <v>RECARGOS Y ACT DE IMP S/TEN DE MOTOS</v>
          </cell>
          <cell r="D1586">
            <v>28</v>
          </cell>
          <cell r="E1586" t="str">
            <v>Póliza -99-</v>
          </cell>
        </row>
        <row r="1587">
          <cell r="A1587" t="str">
            <v>2102-1020</v>
          </cell>
          <cell r="B1587" t="str">
            <v>DEVOLUCION IMPUESTOS SOBRE TENENCIA</v>
          </cell>
          <cell r="D1587">
            <v>0</v>
          </cell>
          <cell r="E1587" t="str">
            <v>Póliza -99-</v>
          </cell>
        </row>
        <row r="1588">
          <cell r="A1588" t="str">
            <v>2102-1021</v>
          </cell>
          <cell r="B1588" t="str">
            <v>ACT.E INTS.POR DEV.IMP.S/TENENCIA</v>
          </cell>
          <cell r="D1588">
            <v>0</v>
          </cell>
          <cell r="E1588" t="str">
            <v>Póliza -99-</v>
          </cell>
        </row>
        <row r="1589">
          <cell r="A1589" t="str">
            <v>2102-1022</v>
          </cell>
          <cell r="B1589" t="str">
            <v>ACREDITAMENTO DEL IMP.S/TENENCIA AR.15-D</v>
          </cell>
          <cell r="D1589">
            <v>0</v>
          </cell>
          <cell r="E1589" t="str">
            <v>Póliza -99-</v>
          </cell>
        </row>
        <row r="1590">
          <cell r="A1590" t="str">
            <v>2102-1023</v>
          </cell>
          <cell r="B1590" t="str">
            <v>GASTOS DE EJECUCION ISAN</v>
          </cell>
          <cell r="D1590">
            <v>210</v>
          </cell>
          <cell r="E1590" t="str">
            <v>Póliza -99-</v>
          </cell>
        </row>
        <row r="1591">
          <cell r="A1591" t="str">
            <v>2102-1024</v>
          </cell>
          <cell r="B1591" t="str">
            <v>GASTOS DE EJECUCION IMP. SOBRE TENENCIA</v>
          </cell>
          <cell r="D1591">
            <v>120</v>
          </cell>
          <cell r="E1591" t="str">
            <v>Póliza -99-</v>
          </cell>
        </row>
        <row r="1592">
          <cell r="A1592" t="str">
            <v>2102-1025</v>
          </cell>
          <cell r="B1592" t="str">
            <v>MULTAS IMP S/TENENCIA CTRL.DE OBLIG 100%</v>
          </cell>
          <cell r="D1592">
            <v>1827</v>
          </cell>
          <cell r="E1592" t="str">
            <v>Póliza -99-</v>
          </cell>
        </row>
        <row r="1593">
          <cell r="A1593" t="str">
            <v>2102-1026</v>
          </cell>
          <cell r="B1593" t="str">
            <v>HONORARIOS EJEC.POR CONTROL VEHICULAR</v>
          </cell>
          <cell r="D1593">
            <v>120</v>
          </cell>
          <cell r="E1593" t="str">
            <v>Póliza -99-</v>
          </cell>
        </row>
        <row r="1594">
          <cell r="A1594" t="str">
            <v>2102-1027</v>
          </cell>
          <cell r="B1594" t="str">
            <v>HONORARIOS EJEC. ISAN</v>
          </cell>
          <cell r="D1594">
            <v>0</v>
          </cell>
          <cell r="E1594" t="str">
            <v>Póliza -99-</v>
          </cell>
        </row>
        <row r="1595">
          <cell r="A1595" t="str">
            <v>2102-1028</v>
          </cell>
          <cell r="B1595" t="str">
            <v>90% INFRACC. TRANSITO AREA METROPOLITANA</v>
          </cell>
          <cell r="D1595">
            <v>368291.21</v>
          </cell>
          <cell r="E1595" t="str">
            <v>Póliza -99-</v>
          </cell>
        </row>
        <row r="1597">
          <cell r="C1597">
            <v>15294561.360000001</v>
          </cell>
          <cell r="D1597">
            <v>15294561.360000001</v>
          </cell>
        </row>
        <row r="1599">
          <cell r="A1599" t="str">
            <v>REGISTRO DE LOS INGRESOS DEL DIA</v>
          </cell>
        </row>
        <row r="1600">
          <cell r="D1600" t="str">
            <v>Póliza -99-</v>
          </cell>
        </row>
        <row r="1603">
          <cell r="B1603" t="str">
            <v>Gobierno del Estado de Nuevo León</v>
          </cell>
        </row>
        <row r="1604">
          <cell r="B1604" t="str">
            <v>Secretaría de Finanzas y Tesorería General del Estado</v>
          </cell>
        </row>
        <row r="1605">
          <cell r="B1605" t="str">
            <v>Subsecretaría de Egresos</v>
          </cell>
        </row>
        <row r="1606">
          <cell r="B1606" t="str">
            <v>Dirección de Contabilidad y Cuenta Pública</v>
          </cell>
        </row>
        <row r="1607">
          <cell r="B1607" t="str">
            <v>Instituto de Control Vehicular</v>
          </cell>
        </row>
        <row r="1608">
          <cell r="B1608" t="str">
            <v>Recaudaciòn Diaria 14 Febrero 2006</v>
          </cell>
        </row>
        <row r="1609">
          <cell r="A1609" t="str">
            <v xml:space="preserve">Numero </v>
          </cell>
          <cell r="B1609" t="str">
            <v>Concepto</v>
          </cell>
          <cell r="C1609" t="str">
            <v>Recaudación Daria</v>
          </cell>
        </row>
        <row r="1610">
          <cell r="A1610" t="str">
            <v>de Cuenta</v>
          </cell>
          <cell r="C1610" t="str">
            <v>Cargo</v>
          </cell>
          <cell r="D1610" t="str">
            <v>Crédito</v>
          </cell>
        </row>
        <row r="1612">
          <cell r="A1612" t="str">
            <v>2102-1001</v>
          </cell>
          <cell r="B1612" t="str">
            <v>IMP.SOBRE TRANS.DE PROP.DE VEH.AUT.USADO</v>
          </cell>
          <cell r="C1612">
            <v>820093.67</v>
          </cell>
          <cell r="E1612" t="str">
            <v>Póliza -100-</v>
          </cell>
        </row>
        <row r="1613">
          <cell r="A1613" t="str">
            <v>2102-1002</v>
          </cell>
          <cell r="B1613" t="str">
            <v>IMP.DE TRANSM.POR REQUERIMIENTO</v>
          </cell>
          <cell r="C1613">
            <v>0</v>
          </cell>
          <cell r="E1613" t="str">
            <v>Póliza -100-</v>
          </cell>
        </row>
        <row r="1614">
          <cell r="A1614" t="str">
            <v>2102-1003</v>
          </cell>
          <cell r="B1614" t="str">
            <v>ACT.E INTS.POR DEV.IMP.S/TRANS.VEH.USADO</v>
          </cell>
          <cell r="C1614">
            <v>0</v>
          </cell>
          <cell r="E1614" t="str">
            <v>Póliza -100-</v>
          </cell>
        </row>
        <row r="1615">
          <cell r="A1615" t="str">
            <v>2102-1004</v>
          </cell>
          <cell r="B1615" t="str">
            <v>DEV.IMP.S/TRANS.PROP.VEH.USADOS</v>
          </cell>
          <cell r="C1615">
            <v>0</v>
          </cell>
          <cell r="E1615" t="str">
            <v>Póliza -100-</v>
          </cell>
        </row>
        <row r="1616">
          <cell r="A1616" t="str">
            <v>2102-1005</v>
          </cell>
          <cell r="B1616" t="str">
            <v>MULTA IMP. P/LA AGENCIA EST.DE TRANSP.</v>
          </cell>
          <cell r="C1616">
            <v>45936</v>
          </cell>
          <cell r="E1616" t="str">
            <v>Póliza -100-</v>
          </cell>
        </row>
        <row r="1617">
          <cell r="A1617" t="str">
            <v>2102-1006</v>
          </cell>
          <cell r="B1617" t="str">
            <v>MULTAS DEL IMP.DE TRANSMISION</v>
          </cell>
          <cell r="C1617">
            <v>0</v>
          </cell>
          <cell r="E1617" t="str">
            <v>Póliza -100-</v>
          </cell>
        </row>
        <row r="1618">
          <cell r="A1618" t="str">
            <v>2102-1007</v>
          </cell>
          <cell r="B1618" t="str">
            <v>RECARGOS DE IMP.DE TRANSMISION</v>
          </cell>
          <cell r="C1618">
            <v>0</v>
          </cell>
          <cell r="E1618" t="str">
            <v>Póliza -100-</v>
          </cell>
        </row>
        <row r="1619">
          <cell r="A1619" t="str">
            <v>2102-1008</v>
          </cell>
          <cell r="B1619" t="str">
            <v>GASTOS DE EJEC.TRANS.VEH.MOTOR</v>
          </cell>
          <cell r="C1619">
            <v>0</v>
          </cell>
          <cell r="E1619" t="str">
            <v>Póliza -100-</v>
          </cell>
        </row>
        <row r="1620">
          <cell r="A1620" t="str">
            <v>2102-1009</v>
          </cell>
          <cell r="B1620" t="str">
            <v>INCENTIVOS POR ISAN</v>
          </cell>
          <cell r="C1620">
            <v>0</v>
          </cell>
          <cell r="E1620" t="str">
            <v>Póliza -100-</v>
          </cell>
        </row>
        <row r="1621">
          <cell r="A1621" t="str">
            <v>2102-1010</v>
          </cell>
          <cell r="B1621" t="str">
            <v>RECARGOS DE I.S.A.N.</v>
          </cell>
          <cell r="C1621">
            <v>1892552</v>
          </cell>
          <cell r="E1621" t="str">
            <v>Póliza -100-</v>
          </cell>
        </row>
        <row r="1622">
          <cell r="A1622" t="str">
            <v>2102-1011</v>
          </cell>
          <cell r="B1622" t="str">
            <v>SANCIONES ISAN</v>
          </cell>
          <cell r="C1622">
            <v>0</v>
          </cell>
          <cell r="E1622" t="str">
            <v>Póliza -100-</v>
          </cell>
        </row>
        <row r="1623">
          <cell r="A1623" t="str">
            <v>2102-1012</v>
          </cell>
          <cell r="B1623" t="str">
            <v>I.S.A.N. PAGOS PROVISIONALES</v>
          </cell>
          <cell r="C1623">
            <v>0</v>
          </cell>
          <cell r="E1623" t="str">
            <v>Póliza -100-</v>
          </cell>
        </row>
        <row r="1624">
          <cell r="A1624" t="str">
            <v>2102-1013</v>
          </cell>
          <cell r="B1624" t="str">
            <v>ACTUALIZACION DE I.S.A.N.</v>
          </cell>
          <cell r="C1624">
            <v>803041</v>
          </cell>
          <cell r="E1624" t="str">
            <v>Póliza -100-</v>
          </cell>
        </row>
        <row r="1625">
          <cell r="A1625" t="str">
            <v>2102-1014</v>
          </cell>
          <cell r="B1625" t="str">
            <v>DEVOLUCION IMP. SOBRE AUTOMOVILES NUEVOS</v>
          </cell>
          <cell r="C1625">
            <v>0</v>
          </cell>
          <cell r="E1625" t="str">
            <v>Póliza -100-</v>
          </cell>
        </row>
        <row r="1626">
          <cell r="A1626" t="str">
            <v>2102-1015</v>
          </cell>
          <cell r="B1626" t="str">
            <v>ACT.E INT'S.POR DEV.IMP.S/AUTOMOV.NVOS.</v>
          </cell>
          <cell r="C1626">
            <v>0</v>
          </cell>
          <cell r="E1626" t="str">
            <v>Póliza -100-</v>
          </cell>
        </row>
        <row r="1627">
          <cell r="A1627" t="str">
            <v>2102-1016</v>
          </cell>
          <cell r="B1627" t="str">
            <v>IMPUESTO S/TENENCIA O USO DE VEHICULOS</v>
          </cell>
          <cell r="C1627">
            <v>5459727.9100000001</v>
          </cell>
          <cell r="E1627" t="str">
            <v>Póliza -100-</v>
          </cell>
        </row>
        <row r="1628">
          <cell r="A1628" t="str">
            <v>2102-1017</v>
          </cell>
          <cell r="B1628" t="str">
            <v>IMPUESTO S/TENENCIA, MOTOCICLETAS</v>
          </cell>
          <cell r="C1628">
            <v>27250</v>
          </cell>
          <cell r="E1628" t="str">
            <v>Póliza -100-</v>
          </cell>
        </row>
        <row r="1629">
          <cell r="A1629" t="str">
            <v>2102-1018</v>
          </cell>
          <cell r="B1629" t="str">
            <v>RECARGOS Y ACT DE IMP S/TENENCIA DE VEH</v>
          </cell>
          <cell r="C1629">
            <v>82245.34</v>
          </cell>
          <cell r="E1629" t="str">
            <v>Póliza -100-</v>
          </cell>
        </row>
        <row r="1630">
          <cell r="A1630" t="str">
            <v>2102-1019</v>
          </cell>
          <cell r="B1630" t="str">
            <v>RECARGOS Y ACT DE IMP S/TEN DE MOTOS</v>
          </cell>
          <cell r="C1630">
            <v>28</v>
          </cell>
          <cell r="E1630" t="str">
            <v>Póliza -100-</v>
          </cell>
        </row>
        <row r="1631">
          <cell r="A1631" t="str">
            <v>2102-1020</v>
          </cell>
          <cell r="B1631" t="str">
            <v>DEVOLUCION IMPUESTOS SOBRE TENENCIA</v>
          </cell>
          <cell r="C1631">
            <v>0</v>
          </cell>
          <cell r="E1631" t="str">
            <v>Póliza -100-</v>
          </cell>
        </row>
        <row r="1632">
          <cell r="A1632" t="str">
            <v>2102-1021</v>
          </cell>
          <cell r="B1632" t="str">
            <v>ACT.E INTS.POR DEV.IMP.S/TENENCIA</v>
          </cell>
          <cell r="C1632">
            <v>0</v>
          </cell>
          <cell r="E1632" t="str">
            <v>Póliza -100-</v>
          </cell>
        </row>
        <row r="1633">
          <cell r="A1633" t="str">
            <v>2102-1022</v>
          </cell>
          <cell r="B1633" t="str">
            <v>ACREDITAMENTO DEL IMP.S/TENENCIA AR.15-D</v>
          </cell>
          <cell r="C1633">
            <v>0</v>
          </cell>
          <cell r="E1633" t="str">
            <v>Póliza -100-</v>
          </cell>
        </row>
        <row r="1634">
          <cell r="A1634" t="str">
            <v>2102-1023</v>
          </cell>
          <cell r="B1634" t="str">
            <v>GASTOS DE EJECUCION ISAN</v>
          </cell>
          <cell r="C1634">
            <v>210</v>
          </cell>
          <cell r="E1634" t="str">
            <v>Póliza -100-</v>
          </cell>
        </row>
        <row r="1635">
          <cell r="A1635" t="str">
            <v>2102-1024</v>
          </cell>
          <cell r="B1635" t="str">
            <v>GASTOS DE EJECUCION IMP. SOBRE TENENCIA</v>
          </cell>
          <cell r="C1635">
            <v>120</v>
          </cell>
          <cell r="E1635" t="str">
            <v>Póliza -100-</v>
          </cell>
        </row>
        <row r="1636">
          <cell r="A1636" t="str">
            <v>2102-1025</v>
          </cell>
          <cell r="B1636" t="str">
            <v>MULTAS IMP S/TENENCIA CTRL.DE OBLIG 100%</v>
          </cell>
          <cell r="C1636">
            <v>1827</v>
          </cell>
          <cell r="E1636" t="str">
            <v>Póliza -100-</v>
          </cell>
        </row>
        <row r="1637">
          <cell r="A1637" t="str">
            <v>2102-1026</v>
          </cell>
          <cell r="B1637" t="str">
            <v>HONORARIOS EJEC.POR CONTROL VEHICULAR</v>
          </cell>
          <cell r="C1637">
            <v>120</v>
          </cell>
          <cell r="E1637" t="str">
            <v>Póliza -100-</v>
          </cell>
        </row>
        <row r="1638">
          <cell r="A1638" t="str">
            <v>2102-1027</v>
          </cell>
          <cell r="B1638" t="str">
            <v>HONORARIOS EJEC. ISAN</v>
          </cell>
          <cell r="C1638">
            <v>0</v>
          </cell>
          <cell r="E1638" t="str">
            <v>Póliza -100-</v>
          </cell>
        </row>
        <row r="1639">
          <cell r="A1639" t="str">
            <v>2102-1028</v>
          </cell>
          <cell r="B1639" t="str">
            <v>90% INFRACC. TRANSITO AREA METROPOLITANA</v>
          </cell>
          <cell r="C1639">
            <v>368291.21</v>
          </cell>
          <cell r="E1639" t="str">
            <v>Póliza -100-</v>
          </cell>
        </row>
        <row r="1640">
          <cell r="A1640" t="str">
            <v>1201-0026</v>
          </cell>
          <cell r="B1640" t="str">
            <v>IMP.SOBRE TRANS.DE PROP.DE VEH.AUT.USADO</v>
          </cell>
          <cell r="D1640">
            <v>820093.67</v>
          </cell>
          <cell r="E1640" t="str">
            <v>Póliza -100-</v>
          </cell>
        </row>
        <row r="1641">
          <cell r="A1641" t="str">
            <v>1201-0027</v>
          </cell>
          <cell r="B1641" t="str">
            <v>IMP.DE TRANSM.POR REQUERIMIENTO</v>
          </cell>
          <cell r="D1641">
            <v>0</v>
          </cell>
          <cell r="E1641" t="str">
            <v>Póliza -100-</v>
          </cell>
        </row>
        <row r="1642">
          <cell r="A1642" t="str">
            <v>1201-0028</v>
          </cell>
          <cell r="B1642" t="str">
            <v>ACT.E INTS.POR DEV.IMP.S/TRANS.VEH.USADO</v>
          </cell>
          <cell r="D1642">
            <v>0</v>
          </cell>
          <cell r="E1642" t="str">
            <v>Póliza -100-</v>
          </cell>
        </row>
        <row r="1643">
          <cell r="A1643" t="str">
            <v>1201-0029</v>
          </cell>
          <cell r="B1643" t="str">
            <v>DEV.IMP.S/TRANS.PROP.VEH.USADOS</v>
          </cell>
          <cell r="D1643">
            <v>0</v>
          </cell>
          <cell r="E1643" t="str">
            <v>Póliza -100-</v>
          </cell>
        </row>
        <row r="1644">
          <cell r="A1644" t="str">
            <v>1201-0030</v>
          </cell>
          <cell r="B1644" t="str">
            <v>MULTA IMP. P/LA AGENCIA EST.DE TRANSP.</v>
          </cell>
          <cell r="D1644">
            <v>45936</v>
          </cell>
          <cell r="E1644" t="str">
            <v>Póliza -100-</v>
          </cell>
        </row>
        <row r="1645">
          <cell r="A1645" t="str">
            <v>1201-0031</v>
          </cell>
          <cell r="B1645" t="str">
            <v>MULTAS DEL IMP.DE TRANSMISION</v>
          </cell>
          <cell r="D1645">
            <v>0</v>
          </cell>
          <cell r="E1645" t="str">
            <v>Póliza -100-</v>
          </cell>
        </row>
        <row r="1646">
          <cell r="A1646" t="str">
            <v>1201-0032</v>
          </cell>
          <cell r="B1646" t="str">
            <v>RECARGOS DE IMP.DE TRANSMISION</v>
          </cell>
          <cell r="D1646">
            <v>0</v>
          </cell>
          <cell r="E1646" t="str">
            <v>Póliza -100-</v>
          </cell>
        </row>
        <row r="1647">
          <cell r="A1647" t="str">
            <v>1201-0033</v>
          </cell>
          <cell r="B1647" t="str">
            <v>GASTOS DE EJEC.TRANS.VEH.MOTOR</v>
          </cell>
          <cell r="D1647">
            <v>0</v>
          </cell>
          <cell r="E1647" t="str">
            <v>Póliza -100-</v>
          </cell>
        </row>
        <row r="1648">
          <cell r="A1648" t="str">
            <v>1201-0034</v>
          </cell>
          <cell r="B1648" t="str">
            <v>INCENTIVOS POR ISAN</v>
          </cell>
          <cell r="D1648">
            <v>0</v>
          </cell>
          <cell r="E1648" t="str">
            <v>Póliza -100-</v>
          </cell>
        </row>
        <row r="1649">
          <cell r="A1649" t="str">
            <v>1201-0035</v>
          </cell>
          <cell r="B1649" t="str">
            <v>RECARGOS DE I.S.A.N.</v>
          </cell>
          <cell r="D1649">
            <v>1892552</v>
          </cell>
          <cell r="E1649" t="str">
            <v>Póliza -100-</v>
          </cell>
        </row>
        <row r="1650">
          <cell r="A1650" t="str">
            <v>1201-0036</v>
          </cell>
          <cell r="B1650" t="str">
            <v>SANCIONES ISAN</v>
          </cell>
          <cell r="D1650">
            <v>0</v>
          </cell>
          <cell r="E1650" t="str">
            <v>Póliza -100-</v>
          </cell>
        </row>
        <row r="1651">
          <cell r="A1651" t="str">
            <v>1201-0037</v>
          </cell>
          <cell r="B1651" t="str">
            <v>I.S.A.N. PAGOS PROVISIONALES</v>
          </cell>
          <cell r="D1651">
            <v>0</v>
          </cell>
          <cell r="E1651" t="str">
            <v>Póliza -100-</v>
          </cell>
        </row>
        <row r="1652">
          <cell r="A1652" t="str">
            <v>1201-0038</v>
          </cell>
          <cell r="B1652" t="str">
            <v>ACTUALIZACION DE I.S.A.N.</v>
          </cell>
          <cell r="D1652">
            <v>803041</v>
          </cell>
          <cell r="E1652" t="str">
            <v>Póliza -100-</v>
          </cell>
        </row>
        <row r="1653">
          <cell r="A1653" t="str">
            <v>1201-0039</v>
          </cell>
          <cell r="B1653" t="str">
            <v>DEVOLUCION IMP. SOBRE AUTOMOVILES NUEVOS</v>
          </cell>
          <cell r="D1653">
            <v>0</v>
          </cell>
          <cell r="E1653" t="str">
            <v>Póliza -100-</v>
          </cell>
        </row>
        <row r="1654">
          <cell r="A1654" t="str">
            <v>1201-0040</v>
          </cell>
          <cell r="B1654" t="str">
            <v>ACT.E INT'S.POR DEV.IMP.S/AUTOMOV.NVOS.</v>
          </cell>
          <cell r="D1654">
            <v>0</v>
          </cell>
          <cell r="E1654" t="str">
            <v>Póliza -100-</v>
          </cell>
        </row>
        <row r="1655">
          <cell r="A1655" t="str">
            <v>1201-0041</v>
          </cell>
          <cell r="B1655" t="str">
            <v>IMPUESTO S/TENENCIA O USO DE VEHICULOS</v>
          </cell>
          <cell r="D1655">
            <v>5459727.9100000001</v>
          </cell>
          <cell r="E1655" t="str">
            <v>Póliza -100-</v>
          </cell>
        </row>
        <row r="1656">
          <cell r="A1656" t="str">
            <v>1201-0042</v>
          </cell>
          <cell r="B1656" t="str">
            <v>IMPUESTO S/TENENCIA, MOTOCICLETAS</v>
          </cell>
          <cell r="D1656">
            <v>27250</v>
          </cell>
          <cell r="E1656" t="str">
            <v>Póliza -100-</v>
          </cell>
        </row>
        <row r="1657">
          <cell r="A1657" t="str">
            <v>1201-0043</v>
          </cell>
          <cell r="B1657" t="str">
            <v>RECARGOS Y ACT DE IMP S/TENENCIA DE VEH</v>
          </cell>
          <cell r="D1657">
            <v>82245.34</v>
          </cell>
          <cell r="E1657" t="str">
            <v>Póliza -100-</v>
          </cell>
        </row>
        <row r="1658">
          <cell r="A1658" t="str">
            <v>1201-0044</v>
          </cell>
          <cell r="B1658" t="str">
            <v>RECARGOS Y ACT DE IMP S/TEN DE MOTOS</v>
          </cell>
          <cell r="D1658">
            <v>28</v>
          </cell>
          <cell r="E1658" t="str">
            <v>Póliza -100-</v>
          </cell>
        </row>
        <row r="1659">
          <cell r="A1659" t="str">
            <v>1201-0045</v>
          </cell>
          <cell r="B1659" t="str">
            <v>DEVOLUCION IMPUESTOS SOBRE TENENCIA</v>
          </cell>
          <cell r="D1659">
            <v>0</v>
          </cell>
          <cell r="E1659" t="str">
            <v>Póliza -100-</v>
          </cell>
        </row>
        <row r="1660">
          <cell r="A1660" t="str">
            <v>1201-0046</v>
          </cell>
          <cell r="B1660" t="str">
            <v>ACT.E INTS.POR DEV.IMP.S/TENENCIA</v>
          </cell>
          <cell r="D1660">
            <v>0</v>
          </cell>
          <cell r="E1660" t="str">
            <v>Póliza -100-</v>
          </cell>
        </row>
        <row r="1661">
          <cell r="A1661" t="str">
            <v>1201-0047</v>
          </cell>
          <cell r="B1661" t="str">
            <v>ACREDITAMENTO DEL IMP.S/TENENCIA AR.15-D</v>
          </cell>
          <cell r="D1661">
            <v>0</v>
          </cell>
          <cell r="E1661" t="str">
            <v>Póliza -100-</v>
          </cell>
        </row>
        <row r="1662">
          <cell r="A1662" t="str">
            <v>1201-0048</v>
          </cell>
          <cell r="B1662" t="str">
            <v>GASTOS DE EJECUCION ISAN</v>
          </cell>
          <cell r="D1662">
            <v>210</v>
          </cell>
          <cell r="E1662" t="str">
            <v>Póliza -100-</v>
          </cell>
        </row>
        <row r="1663">
          <cell r="A1663" t="str">
            <v>1201-0049</v>
          </cell>
          <cell r="B1663" t="str">
            <v>GASTOS DE EJECUCION IMP. SOBRE TENENCIA</v>
          </cell>
          <cell r="D1663">
            <v>120</v>
          </cell>
          <cell r="E1663" t="str">
            <v>Póliza -100-</v>
          </cell>
        </row>
        <row r="1664">
          <cell r="A1664" t="str">
            <v>1201-0050</v>
          </cell>
          <cell r="B1664" t="str">
            <v>MULTAS IMP S/TENENCIA CTRL.DE OBLIG 100%</v>
          </cell>
          <cell r="D1664">
            <v>1827</v>
          </cell>
          <cell r="E1664" t="str">
            <v>Póliza -100-</v>
          </cell>
        </row>
        <row r="1665">
          <cell r="A1665" t="str">
            <v>1201-0051</v>
          </cell>
          <cell r="B1665" t="str">
            <v>HONORARIOS EJEC.POR CONTROL VEHICULAR</v>
          </cell>
          <cell r="D1665">
            <v>120</v>
          </cell>
          <cell r="E1665" t="str">
            <v>Póliza -100-</v>
          </cell>
        </row>
        <row r="1666">
          <cell r="A1666" t="str">
            <v>1201-0052</v>
          </cell>
          <cell r="B1666" t="str">
            <v>HONORARIOS EJEC. ISAN</v>
          </cell>
          <cell r="D1666">
            <v>0</v>
          </cell>
          <cell r="E1666" t="str">
            <v>Póliza -100-</v>
          </cell>
        </row>
        <row r="1667">
          <cell r="A1667" t="str">
            <v>1201-0053</v>
          </cell>
          <cell r="B1667" t="str">
            <v>90% INFRACC. TRANSITO AREA METROPOLITANA</v>
          </cell>
          <cell r="D1667">
            <v>368291.21</v>
          </cell>
          <cell r="E1667" t="str">
            <v>Póliza -100-</v>
          </cell>
        </row>
        <row r="1669">
          <cell r="C1669">
            <v>9501442.1300000008</v>
          </cell>
          <cell r="D1669">
            <v>9501442.1300000008</v>
          </cell>
        </row>
        <row r="1671">
          <cell r="A1671" t="str">
            <v>RECLASIFICACION DE LOS INGRESOS EN ADMON.</v>
          </cell>
        </row>
        <row r="1673">
          <cell r="D1673" t="str">
            <v>Póliza -100-</v>
          </cell>
        </row>
        <row r="1675">
          <cell r="A1675" t="str">
            <v>de Cuenta</v>
          </cell>
          <cell r="C1675" t="str">
            <v>Cargo</v>
          </cell>
          <cell r="D1675" t="str">
            <v>Crédito</v>
          </cell>
        </row>
        <row r="1676">
          <cell r="A1676" t="str">
            <v>1201-0001</v>
          </cell>
          <cell r="B1676" t="str">
            <v>DERECHOS DE CONTROL VEHICULAR PTE. AÑO</v>
          </cell>
          <cell r="C1676">
            <v>7354579</v>
          </cell>
          <cell r="E1676" t="str">
            <v>Póliza -101-</v>
          </cell>
        </row>
        <row r="1677">
          <cell r="A1677" t="str">
            <v>1201-0002</v>
          </cell>
          <cell r="B1677" t="str">
            <v>DERECHOS DE CONTROL VEHICULAR REZAGOS</v>
          </cell>
          <cell r="C1677">
            <v>268972.64</v>
          </cell>
          <cell r="E1677" t="str">
            <v>Póliza -101-</v>
          </cell>
        </row>
        <row r="1678">
          <cell r="A1678" t="str">
            <v>1201-0003</v>
          </cell>
          <cell r="B1678" t="str">
            <v>DEV. CONTROL VEHICULAR</v>
          </cell>
          <cell r="C1678">
            <v>0</v>
          </cell>
          <cell r="E1678" t="str">
            <v>Póliza -101-</v>
          </cell>
        </row>
        <row r="1679">
          <cell r="A1679" t="str">
            <v>1201-0004</v>
          </cell>
          <cell r="B1679" t="str">
            <v>SUBSIDIO 10% Y 5%</v>
          </cell>
          <cell r="D1679">
            <v>339204</v>
          </cell>
          <cell r="E1679" t="str">
            <v>Póliza -101-</v>
          </cell>
        </row>
        <row r="1680">
          <cell r="A1680" t="str">
            <v>1201-0005</v>
          </cell>
          <cell r="B1680" t="str">
            <v>SUBSIDIO ANTIGÜEDAD 5 AÑOS</v>
          </cell>
          <cell r="D1680">
            <v>1136837</v>
          </cell>
          <cell r="E1680" t="str">
            <v>Póliza -101-</v>
          </cell>
        </row>
        <row r="1681">
          <cell r="A1681" t="str">
            <v>1201-0006</v>
          </cell>
          <cell r="B1681" t="str">
            <v>SUBSIDIO ANTIGÜEDAD 10 AÑOS</v>
          </cell>
          <cell r="D1681">
            <v>238832</v>
          </cell>
          <cell r="E1681" t="str">
            <v>Póliza -101-</v>
          </cell>
        </row>
        <row r="1682">
          <cell r="A1682" t="str">
            <v>1201-0007</v>
          </cell>
          <cell r="B1682" t="str">
            <v>SUBSIDIO DERECHOS CONTROL VEHICULAR</v>
          </cell>
          <cell r="C1682">
            <v>0</v>
          </cell>
          <cell r="E1682" t="str">
            <v>Póliza -101-</v>
          </cell>
        </row>
        <row r="1683">
          <cell r="A1683" t="str">
            <v>1201-0008</v>
          </cell>
          <cell r="B1683" t="str">
            <v>SUB MAT.DE CONT.VEH.A PERS.MAYORES 65 AÑOS</v>
          </cell>
          <cell r="D1683">
            <v>326</v>
          </cell>
          <cell r="E1683" t="str">
            <v>Póliza -101-</v>
          </cell>
        </row>
        <row r="1684">
          <cell r="A1684" t="str">
            <v>1201-0009</v>
          </cell>
          <cell r="B1684" t="str">
            <v>EXP.DE CERTIFICADOS DE CONTROL VEHICULAR</v>
          </cell>
          <cell r="C1684">
            <v>6768</v>
          </cell>
          <cell r="E1684" t="str">
            <v>Póliza -101-</v>
          </cell>
        </row>
        <row r="1685">
          <cell r="A1685" t="str">
            <v>1201-0010</v>
          </cell>
          <cell r="B1685" t="str">
            <v>EXP.DE CERT.DE CTRL.VEH.OTROS ESTADOS</v>
          </cell>
          <cell r="C1685">
            <v>4347</v>
          </cell>
          <cell r="E1685" t="str">
            <v>Póliza -101-</v>
          </cell>
        </row>
        <row r="1686">
          <cell r="A1686" t="str">
            <v>1201-0011</v>
          </cell>
          <cell r="B1686" t="str">
            <v>EXP.DE CERT.DE DOC.DE CTRL.VEHICULAR</v>
          </cell>
          <cell r="C1686">
            <v>282</v>
          </cell>
          <cell r="E1686" t="str">
            <v>Póliza -101-</v>
          </cell>
        </row>
        <row r="1687">
          <cell r="A1687" t="str">
            <v>1201-0012</v>
          </cell>
          <cell r="B1687" t="str">
            <v>PLACAS DE CIRCULACION VEHICULAR</v>
          </cell>
          <cell r="C1687">
            <v>322796</v>
          </cell>
          <cell r="E1687" t="str">
            <v>Póliza -101-</v>
          </cell>
        </row>
        <row r="1688">
          <cell r="A1688" t="str">
            <v>1201-0013</v>
          </cell>
          <cell r="B1688" t="str">
            <v>LICENCIAS DE MANEJAR</v>
          </cell>
          <cell r="C1688">
            <v>341728</v>
          </cell>
          <cell r="E1688" t="str">
            <v>Póliza -101-</v>
          </cell>
        </row>
        <row r="1689">
          <cell r="A1689" t="str">
            <v>1201-0014</v>
          </cell>
          <cell r="B1689" t="str">
            <v>EXP.DE CERT.DE LICENCIAS DE CONDUCIR</v>
          </cell>
          <cell r="C1689">
            <v>0</v>
          </cell>
          <cell r="E1689" t="str">
            <v>Póliza -101-</v>
          </cell>
        </row>
        <row r="1690">
          <cell r="A1690" t="str">
            <v>1201-0015</v>
          </cell>
          <cell r="B1690" t="str">
            <v>DUPLICADOS DE LICENCIAS</v>
          </cell>
          <cell r="C1690">
            <v>5428</v>
          </cell>
          <cell r="E1690" t="str">
            <v>Póliza -101-</v>
          </cell>
        </row>
        <row r="1691">
          <cell r="A1691" t="str">
            <v>1201-0016</v>
          </cell>
          <cell r="B1691" t="str">
            <v>DUPLICADOS DE TARJETAS DE CIRCULACION</v>
          </cell>
          <cell r="C1691">
            <v>4794</v>
          </cell>
          <cell r="E1691" t="str">
            <v>Póliza -101-</v>
          </cell>
        </row>
        <row r="1692">
          <cell r="A1692" t="str">
            <v>1201-0017</v>
          </cell>
          <cell r="B1692" t="str">
            <v>BAJAS DE VEHICULOS DE MOTOR</v>
          </cell>
          <cell r="C1692">
            <v>23970</v>
          </cell>
          <cell r="E1692" t="str">
            <v>Póliza -101-</v>
          </cell>
        </row>
        <row r="1693">
          <cell r="A1693" t="str">
            <v>1201-0018</v>
          </cell>
          <cell r="B1693" t="str">
            <v>SUBSIDIO LAMINAS CONTROL VEHICULAR</v>
          </cell>
          <cell r="C1693">
            <v>0</v>
          </cell>
          <cell r="E1693" t="str">
            <v>Póliza -101-</v>
          </cell>
        </row>
        <row r="1694">
          <cell r="A1694" t="str">
            <v>1201-0019</v>
          </cell>
          <cell r="B1694" t="str">
            <v>SUBSIDIOS LICENCIAS DE MANEJO</v>
          </cell>
          <cell r="C1694">
            <v>0</v>
          </cell>
          <cell r="E1694" t="str">
            <v>Póliza -101-</v>
          </cell>
        </row>
        <row r="1695">
          <cell r="A1695" t="str">
            <v>1201-0020</v>
          </cell>
          <cell r="B1695" t="str">
            <v>MULTAS DE CONTROL VEHICULAR</v>
          </cell>
          <cell r="C1695">
            <v>0</v>
          </cell>
          <cell r="E1695" t="str">
            <v>Póliza -101-</v>
          </cell>
        </row>
        <row r="1696">
          <cell r="A1696" t="str">
            <v>1201-0021</v>
          </cell>
          <cell r="B1696" t="str">
            <v>INTERESES POR CONVENIO CONTROL VEHICULAR</v>
          </cell>
          <cell r="C1696">
            <v>9101.91</v>
          </cell>
          <cell r="E1696" t="str">
            <v>Póliza -101-</v>
          </cell>
        </row>
        <row r="1697">
          <cell r="A1697" t="str">
            <v>1201-0022</v>
          </cell>
          <cell r="B1697" t="str">
            <v>SANCIONES POR CANJE DE PLACAS EXTEMP.</v>
          </cell>
          <cell r="C1697">
            <v>17175</v>
          </cell>
          <cell r="E1697" t="str">
            <v>Póliza -101-</v>
          </cell>
        </row>
        <row r="1698">
          <cell r="A1698" t="str">
            <v>1201-0023</v>
          </cell>
          <cell r="B1698" t="str">
            <v>SAN.DE DER.DE CONTROL VEH.PTE.AÑO</v>
          </cell>
          <cell r="C1698">
            <v>0</v>
          </cell>
          <cell r="E1698" t="str">
            <v>Póliza -101-</v>
          </cell>
        </row>
        <row r="1699">
          <cell r="A1699" t="str">
            <v>1201-0024</v>
          </cell>
          <cell r="B1699" t="str">
            <v>SAN.DE DER.CONTROL VEH. REZAGO</v>
          </cell>
          <cell r="C1699">
            <v>63290.25</v>
          </cell>
          <cell r="E1699" t="str">
            <v>Póliza -101-</v>
          </cell>
        </row>
        <row r="1700">
          <cell r="A1700" t="str">
            <v>1201-0025</v>
          </cell>
          <cell r="B1700" t="str">
            <v>10% INFRACC.DE TRANSITO AREA MET.</v>
          </cell>
          <cell r="C1700">
            <v>102172.67</v>
          </cell>
          <cell r="E1700" t="str">
            <v>Póliza -101-</v>
          </cell>
        </row>
        <row r="1701">
          <cell r="A1701" t="str">
            <v>1201-0026</v>
          </cell>
          <cell r="B1701" t="str">
            <v>IMP.SOBRE TRANS.DE PROP.DE VEH.AUT.USADO</v>
          </cell>
          <cell r="C1701">
            <v>783399.55</v>
          </cell>
          <cell r="E1701" t="str">
            <v>Póliza -101-</v>
          </cell>
        </row>
        <row r="1702">
          <cell r="A1702" t="str">
            <v>1201-0027</v>
          </cell>
          <cell r="B1702" t="str">
            <v>IMP.DE TRANSM.POR REQUERIMIENTO</v>
          </cell>
          <cell r="C1702">
            <v>0</v>
          </cell>
          <cell r="E1702" t="str">
            <v>Póliza -101-</v>
          </cell>
        </row>
        <row r="1703">
          <cell r="A1703" t="str">
            <v>1201-0028</v>
          </cell>
          <cell r="B1703" t="str">
            <v>ACT.E INTS.POR DEV.IMP.S/TRANS.VEH.USADO</v>
          </cell>
          <cell r="C1703">
            <v>0</v>
          </cell>
          <cell r="E1703" t="str">
            <v>Póliza -101-</v>
          </cell>
        </row>
        <row r="1704">
          <cell r="A1704" t="str">
            <v>1201-0029</v>
          </cell>
          <cell r="B1704" t="str">
            <v>DEV.IMP.S/TRANS.PROP.VEH.USADOS</v>
          </cell>
          <cell r="C1704">
            <v>0</v>
          </cell>
          <cell r="E1704" t="str">
            <v>Póliza -101-</v>
          </cell>
        </row>
        <row r="1705">
          <cell r="A1705" t="str">
            <v>1201-0030</v>
          </cell>
          <cell r="B1705" t="str">
            <v>MULTA IMP. P/LA AGENCIA EST.DE TRANSP.</v>
          </cell>
          <cell r="C1705">
            <v>30119</v>
          </cell>
          <cell r="E1705" t="str">
            <v>Póliza -101-</v>
          </cell>
        </row>
        <row r="1706">
          <cell r="A1706" t="str">
            <v>1201-0031</v>
          </cell>
          <cell r="B1706" t="str">
            <v>MULTAS DEL IMP.DE TRANSMISION</v>
          </cell>
          <cell r="C1706">
            <v>0</v>
          </cell>
          <cell r="E1706" t="str">
            <v>Póliza -101-</v>
          </cell>
        </row>
        <row r="1707">
          <cell r="A1707" t="str">
            <v>1201-0032</v>
          </cell>
          <cell r="B1707" t="str">
            <v>RECARGOS DE IMP.DE TRANSMISION</v>
          </cell>
          <cell r="C1707">
            <v>0</v>
          </cell>
          <cell r="E1707" t="str">
            <v>Póliza -101-</v>
          </cell>
        </row>
        <row r="1708">
          <cell r="A1708" t="str">
            <v>1201-0033</v>
          </cell>
          <cell r="B1708" t="str">
            <v>GASTOS DE EJEC.TRANS.VEH.MOTOR</v>
          </cell>
          <cell r="C1708">
            <v>0</v>
          </cell>
          <cell r="E1708" t="str">
            <v>Póliza -101-</v>
          </cell>
        </row>
        <row r="1709">
          <cell r="A1709" t="str">
            <v>1201-0034</v>
          </cell>
          <cell r="B1709" t="str">
            <v>INCENTIVOS POR ISAN</v>
          </cell>
          <cell r="C1709">
            <v>0</v>
          </cell>
          <cell r="E1709" t="str">
            <v>Póliza -101-</v>
          </cell>
        </row>
        <row r="1710">
          <cell r="A1710" t="str">
            <v>1201-0035</v>
          </cell>
          <cell r="B1710" t="str">
            <v>RECARGOS DE I.S.A.N.</v>
          </cell>
          <cell r="C1710">
            <v>0</v>
          </cell>
          <cell r="E1710" t="str">
            <v>Póliza -101-</v>
          </cell>
        </row>
        <row r="1711">
          <cell r="A1711" t="str">
            <v>1201-0036</v>
          </cell>
          <cell r="B1711" t="str">
            <v>SANCIONES ISAN</v>
          </cell>
          <cell r="C1711">
            <v>0</v>
          </cell>
          <cell r="E1711" t="str">
            <v>Póliza -101-</v>
          </cell>
        </row>
        <row r="1712">
          <cell r="A1712" t="str">
            <v>1201-0037</v>
          </cell>
          <cell r="B1712" t="str">
            <v>I.S.A.N. PAGOS PROVISIONALES</v>
          </cell>
          <cell r="C1712">
            <v>0</v>
          </cell>
          <cell r="E1712" t="str">
            <v>Póliza -101-</v>
          </cell>
        </row>
        <row r="1713">
          <cell r="A1713" t="str">
            <v>1201-0038</v>
          </cell>
          <cell r="B1713" t="str">
            <v>ACTUALIZACION DE I.S.A.N.</v>
          </cell>
          <cell r="C1713">
            <v>0</v>
          </cell>
          <cell r="E1713" t="str">
            <v>Póliza -101-</v>
          </cell>
        </row>
        <row r="1714">
          <cell r="A1714" t="str">
            <v>1201-0039</v>
          </cell>
          <cell r="B1714" t="str">
            <v>DEVOLUCION IMP. SOBRE AUTOMOVILES NUEVOS</v>
          </cell>
          <cell r="C1714">
            <v>0</v>
          </cell>
          <cell r="E1714" t="str">
            <v>Póliza -101-</v>
          </cell>
        </row>
        <row r="1715">
          <cell r="A1715" t="str">
            <v>1201-0040</v>
          </cell>
          <cell r="B1715" t="str">
            <v>ACT.E INT'S.POR DEV.IMP.S/AUTOMOV.NVOS.</v>
          </cell>
          <cell r="C1715">
            <v>0</v>
          </cell>
          <cell r="E1715" t="str">
            <v>Póliza -101-</v>
          </cell>
        </row>
        <row r="1716">
          <cell r="A1716" t="str">
            <v>1201-0041</v>
          </cell>
          <cell r="B1716" t="str">
            <v>IMPUESTO S/TENENCIA O USO DE VEHICULOS</v>
          </cell>
          <cell r="C1716">
            <v>16534962.109999999</v>
          </cell>
          <cell r="E1716" t="str">
            <v>Póliza -101-</v>
          </cell>
        </row>
        <row r="1717">
          <cell r="A1717" t="str">
            <v>1201-0042</v>
          </cell>
          <cell r="B1717" t="str">
            <v>IMPUESTO S/TENENCIA, MOTOCICLETAS</v>
          </cell>
          <cell r="C1717">
            <v>44765</v>
          </cell>
          <cell r="E1717" t="str">
            <v>Póliza -101-</v>
          </cell>
        </row>
        <row r="1718">
          <cell r="A1718" t="str">
            <v>1201-0043</v>
          </cell>
          <cell r="B1718" t="str">
            <v>RECARGOS Y ACT DE IMP S/TENENCIA DE VEH</v>
          </cell>
          <cell r="C1718">
            <v>110024.83</v>
          </cell>
          <cell r="E1718" t="str">
            <v>Póliza -101-</v>
          </cell>
        </row>
        <row r="1719">
          <cell r="A1719" t="str">
            <v>1201-0044</v>
          </cell>
          <cell r="B1719" t="str">
            <v>RECARGOS Y ACT DE IMP S/TEN DE MOTOS</v>
          </cell>
          <cell r="C1719">
            <v>2321</v>
          </cell>
          <cell r="E1719" t="str">
            <v>Póliza -101-</v>
          </cell>
        </row>
        <row r="1720">
          <cell r="A1720" t="str">
            <v>1201-0045</v>
          </cell>
          <cell r="B1720" t="str">
            <v>DEVOLUCION IMPUESTOS SOBRE TENENCIA</v>
          </cell>
          <cell r="C1720">
            <v>0</v>
          </cell>
          <cell r="E1720" t="str">
            <v>Póliza -101-</v>
          </cell>
        </row>
        <row r="1721">
          <cell r="A1721" t="str">
            <v>1201-0046</v>
          </cell>
          <cell r="B1721" t="str">
            <v>ACT.E INTS.POR DEV.IMP.S/TENENCIA</v>
          </cell>
          <cell r="C1721">
            <v>0</v>
          </cell>
          <cell r="E1721" t="str">
            <v>Póliza -101-</v>
          </cell>
        </row>
        <row r="1722">
          <cell r="A1722" t="str">
            <v>1201-0047</v>
          </cell>
          <cell r="B1722" t="str">
            <v>ACREDITAMENTO DEL IMP.S/TENENCIA AR.15-D</v>
          </cell>
          <cell r="C1722">
            <v>0</v>
          </cell>
          <cell r="E1722" t="str">
            <v>Póliza -101-</v>
          </cell>
        </row>
        <row r="1723">
          <cell r="A1723" t="str">
            <v>1201-0048</v>
          </cell>
          <cell r="B1723" t="str">
            <v>GASTOS DE EJECUCION ISAN</v>
          </cell>
          <cell r="C1723">
            <v>0</v>
          </cell>
          <cell r="E1723" t="str">
            <v>Póliza -101-</v>
          </cell>
        </row>
        <row r="1724">
          <cell r="A1724" t="str">
            <v>1201-0049</v>
          </cell>
          <cell r="B1724" t="str">
            <v>GASTOS DE EJECUCION IMP. SOBRE TENENCIA</v>
          </cell>
          <cell r="C1724">
            <v>26</v>
          </cell>
          <cell r="E1724" t="str">
            <v>Póliza -101-</v>
          </cell>
        </row>
        <row r="1725">
          <cell r="A1725" t="str">
            <v>1201-0050</v>
          </cell>
          <cell r="B1725" t="str">
            <v>MULTAS IMP S/TENENCIA CTRL.DE OBLIG 100%</v>
          </cell>
          <cell r="C1725">
            <v>1827</v>
          </cell>
          <cell r="E1725" t="str">
            <v>Póliza -101-</v>
          </cell>
        </row>
        <row r="1726">
          <cell r="A1726" t="str">
            <v>1201-0051</v>
          </cell>
          <cell r="B1726" t="str">
            <v>HONORARIOS EJEC.POR CONTROL VEHICULAR</v>
          </cell>
          <cell r="C1726">
            <v>90</v>
          </cell>
          <cell r="E1726" t="str">
            <v>Póliza -101-</v>
          </cell>
        </row>
        <row r="1727">
          <cell r="A1727" t="str">
            <v>1201-0052</v>
          </cell>
          <cell r="B1727" t="str">
            <v>HONORARIOS EJEC. ISAN</v>
          </cell>
          <cell r="C1727">
            <v>0</v>
          </cell>
          <cell r="E1727" t="str">
            <v>Póliza -101-</v>
          </cell>
        </row>
        <row r="1728">
          <cell r="A1728" t="str">
            <v>1201-0053</v>
          </cell>
          <cell r="B1728" t="str">
            <v>90% INFRACC. TRANSITO AREA METROPOLITANA</v>
          </cell>
          <cell r="C1728">
            <v>919617.84</v>
          </cell>
          <cell r="E1728" t="str">
            <v>Póliza -101-</v>
          </cell>
        </row>
        <row r="1729">
          <cell r="A1729" t="str">
            <v>4101-0001</v>
          </cell>
          <cell r="B1729" t="str">
            <v>DERECHOS DE CONTROL VEHICULAR PTE. AÑO</v>
          </cell>
          <cell r="D1729">
            <v>7354579</v>
          </cell>
          <cell r="E1729" t="str">
            <v>Póliza -101-</v>
          </cell>
        </row>
        <row r="1730">
          <cell r="A1730" t="str">
            <v>4101-0002</v>
          </cell>
          <cell r="B1730" t="str">
            <v>DERECHOS DE CONTROL VEHICULAR REZAGOS</v>
          </cell>
          <cell r="D1730">
            <v>268972.64</v>
          </cell>
          <cell r="E1730" t="str">
            <v>Póliza -101-</v>
          </cell>
        </row>
        <row r="1731">
          <cell r="A1731" t="str">
            <v>4101-0003</v>
          </cell>
          <cell r="B1731" t="str">
            <v>DEV. CONTROL VEHICULAR</v>
          </cell>
          <cell r="D1731">
            <v>0</v>
          </cell>
          <cell r="E1731" t="str">
            <v>Póliza -101-</v>
          </cell>
        </row>
        <row r="1732">
          <cell r="A1732" t="str">
            <v>4101-0004</v>
          </cell>
          <cell r="B1732" t="str">
            <v>SUBSIDIO 10% Y 5%</v>
          </cell>
          <cell r="C1732">
            <v>339204</v>
          </cell>
          <cell r="E1732" t="str">
            <v>Póliza -101-</v>
          </cell>
        </row>
        <row r="1733">
          <cell r="A1733" t="str">
            <v>4101-0005</v>
          </cell>
          <cell r="B1733" t="str">
            <v>SUBSIDIO ANTIGÜEDAD 5 AÑOS</v>
          </cell>
          <cell r="C1733">
            <v>1136837</v>
          </cell>
          <cell r="E1733" t="str">
            <v>Póliza -101-</v>
          </cell>
        </row>
        <row r="1734">
          <cell r="A1734" t="str">
            <v>4101-0006</v>
          </cell>
          <cell r="B1734" t="str">
            <v>SUBSIDIO ANTIGÜEDAD 10 AÑOS</v>
          </cell>
          <cell r="C1734">
            <v>238832</v>
          </cell>
          <cell r="E1734" t="str">
            <v>Póliza -101-</v>
          </cell>
        </row>
        <row r="1735">
          <cell r="A1735" t="str">
            <v>4101-0007</v>
          </cell>
          <cell r="B1735" t="str">
            <v>SUBSIDIO DERECHOS CONTROL VEHICULAR</v>
          </cell>
          <cell r="D1735">
            <v>0</v>
          </cell>
          <cell r="E1735" t="str">
            <v>Póliza -101-</v>
          </cell>
        </row>
        <row r="1736">
          <cell r="A1736" t="str">
            <v>4101-0008</v>
          </cell>
          <cell r="B1736" t="str">
            <v>SUB MAT.DE CONT.VEH.A PERS.MAYORES 65 AÑOS</v>
          </cell>
          <cell r="C1736">
            <v>326</v>
          </cell>
          <cell r="E1736" t="str">
            <v>Póliza -101-</v>
          </cell>
        </row>
        <row r="1737">
          <cell r="A1737" t="str">
            <v>4101-0009</v>
          </cell>
          <cell r="B1737" t="str">
            <v>EXP.DE CERTIFICADOS DE CONTROL VEHICULAR</v>
          </cell>
          <cell r="D1737">
            <v>6768</v>
          </cell>
          <cell r="E1737" t="str">
            <v>Póliza -101-</v>
          </cell>
        </row>
        <row r="1738">
          <cell r="A1738" t="str">
            <v>4101-0010</v>
          </cell>
          <cell r="B1738" t="str">
            <v>EXP.DE CERT.DE CTRL.VEH.OTROS ESTADOS</v>
          </cell>
          <cell r="D1738">
            <v>4347</v>
          </cell>
          <cell r="E1738" t="str">
            <v>Póliza -101-</v>
          </cell>
        </row>
        <row r="1739">
          <cell r="A1739" t="str">
            <v>4101-0011</v>
          </cell>
          <cell r="B1739" t="str">
            <v>EXP.DE CERT.DE DOC.DE CTRL.VEHICULAR</v>
          </cell>
          <cell r="D1739">
            <v>282</v>
          </cell>
          <cell r="E1739" t="str">
            <v>Póliza -101-</v>
          </cell>
        </row>
        <row r="1740">
          <cell r="A1740" t="str">
            <v>4101-0012</v>
          </cell>
          <cell r="B1740" t="str">
            <v>PLACAS DE CIRCULACION VEHICULAR</v>
          </cell>
          <cell r="D1740">
            <v>322796</v>
          </cell>
          <cell r="E1740" t="str">
            <v>Póliza -101-</v>
          </cell>
        </row>
        <row r="1741">
          <cell r="A1741" t="str">
            <v>4101-0013</v>
          </cell>
          <cell r="B1741" t="str">
            <v>LICENCIAS DE MANEJAR</v>
          </cell>
          <cell r="D1741">
            <v>341728</v>
          </cell>
          <cell r="E1741" t="str">
            <v>Póliza -101-</v>
          </cell>
        </row>
        <row r="1742">
          <cell r="A1742" t="str">
            <v>4101-0014</v>
          </cell>
          <cell r="B1742" t="str">
            <v>EXP.DE CERT.DE LICENCIAS DE CONDUCIR</v>
          </cell>
          <cell r="D1742">
            <v>0</v>
          </cell>
          <cell r="E1742" t="str">
            <v>Póliza -101-</v>
          </cell>
        </row>
        <row r="1743">
          <cell r="A1743" t="str">
            <v>4101-0015</v>
          </cell>
          <cell r="B1743" t="str">
            <v>DUPLICADOS DE LICENCIAS</v>
          </cell>
          <cell r="D1743">
            <v>5428</v>
          </cell>
          <cell r="E1743" t="str">
            <v>Póliza -101-</v>
          </cell>
        </row>
        <row r="1744">
          <cell r="A1744" t="str">
            <v>4101-0016</v>
          </cell>
          <cell r="B1744" t="str">
            <v>DUPLICADOS DE TARJETAS DE CIRCULACION</v>
          </cell>
          <cell r="D1744">
            <v>4794</v>
          </cell>
          <cell r="E1744" t="str">
            <v>Póliza -101-</v>
          </cell>
        </row>
        <row r="1745">
          <cell r="A1745" t="str">
            <v>4101-0017</v>
          </cell>
          <cell r="B1745" t="str">
            <v>BAJAS DE VEHICULOS DE MOTOR</v>
          </cell>
          <cell r="D1745">
            <v>23970</v>
          </cell>
          <cell r="E1745" t="str">
            <v>Póliza -101-</v>
          </cell>
        </row>
        <row r="1746">
          <cell r="A1746" t="str">
            <v>4101-0018</v>
          </cell>
          <cell r="B1746" t="str">
            <v>SUBSIDIO LAMINAS CONTROL VEHICULAR</v>
          </cell>
          <cell r="D1746">
            <v>0</v>
          </cell>
          <cell r="E1746" t="str">
            <v>Póliza -101-</v>
          </cell>
        </row>
        <row r="1747">
          <cell r="A1747" t="str">
            <v>4101-0019</v>
          </cell>
          <cell r="B1747" t="str">
            <v>SUBSIDIOS LICENCIAS DE MANEJO</v>
          </cell>
          <cell r="D1747">
            <v>0</v>
          </cell>
          <cell r="E1747" t="str">
            <v>Póliza -101-</v>
          </cell>
        </row>
        <row r="1748">
          <cell r="A1748" t="str">
            <v>4101-0020</v>
          </cell>
          <cell r="B1748" t="str">
            <v>MULTAS DE CONTROL VEHICULAR</v>
          </cell>
          <cell r="D1748">
            <v>0</v>
          </cell>
          <cell r="E1748" t="str">
            <v>Póliza -101-</v>
          </cell>
        </row>
        <row r="1749">
          <cell r="A1749" t="str">
            <v>4101-0021</v>
          </cell>
          <cell r="B1749" t="str">
            <v>INTERESES POR CONVENIO CONTROL VEHICULAR</v>
          </cell>
          <cell r="D1749">
            <v>9101.91</v>
          </cell>
          <cell r="E1749" t="str">
            <v>Póliza -101-</v>
          </cell>
        </row>
        <row r="1750">
          <cell r="A1750" t="str">
            <v>4101-0022</v>
          </cell>
          <cell r="B1750" t="str">
            <v>SANCIONES POR CANJE DE PLACAS EXTEMP.</v>
          </cell>
          <cell r="D1750">
            <v>17175</v>
          </cell>
          <cell r="E1750" t="str">
            <v>Póliza -101-</v>
          </cell>
        </row>
        <row r="1751">
          <cell r="A1751" t="str">
            <v>4101-0023</v>
          </cell>
          <cell r="B1751" t="str">
            <v>SAN.DE DER.DE CONTROL VEH.PTE.AÑO</v>
          </cell>
          <cell r="D1751">
            <v>0</v>
          </cell>
          <cell r="E1751" t="str">
            <v>Póliza -101-</v>
          </cell>
        </row>
        <row r="1752">
          <cell r="A1752" t="str">
            <v>4101-0024</v>
          </cell>
          <cell r="B1752" t="str">
            <v>SAN.DE DER.CONTROL VEH. REZAGO</v>
          </cell>
          <cell r="D1752">
            <v>63290.25</v>
          </cell>
          <cell r="E1752" t="str">
            <v>Póliza -101-</v>
          </cell>
        </row>
        <row r="1753">
          <cell r="A1753" t="str">
            <v>4101-0025</v>
          </cell>
          <cell r="B1753" t="str">
            <v>10% INFRACC.DE TRANSITO AREA MET.</v>
          </cell>
          <cell r="D1753">
            <v>102172.67</v>
          </cell>
          <cell r="E1753" t="str">
            <v>Póliza -101-</v>
          </cell>
        </row>
        <row r="1754">
          <cell r="A1754" t="str">
            <v>2102-1001</v>
          </cell>
          <cell r="B1754" t="str">
            <v>IMP.SOBRE TRANS.DE PROP.DE VEH.AUT.USADO</v>
          </cell>
          <cell r="D1754">
            <v>783399.55</v>
          </cell>
          <cell r="E1754" t="str">
            <v>Póliza -101-</v>
          </cell>
        </row>
        <row r="1755">
          <cell r="A1755" t="str">
            <v>2102-1002</v>
          </cell>
          <cell r="B1755" t="str">
            <v>IMP.DE TRANSM.POR REQUERIMIENTO</v>
          </cell>
          <cell r="D1755">
            <v>0</v>
          </cell>
          <cell r="E1755" t="str">
            <v>Póliza -101-</v>
          </cell>
        </row>
        <row r="1756">
          <cell r="A1756" t="str">
            <v>2102-1003</v>
          </cell>
          <cell r="B1756" t="str">
            <v>ACT.E INTS.POR DEV.IMP.S/TRANS.VEH.USADO</v>
          </cell>
          <cell r="D1756">
            <v>0</v>
          </cell>
          <cell r="E1756" t="str">
            <v>Póliza -101-</v>
          </cell>
        </row>
        <row r="1757">
          <cell r="A1757" t="str">
            <v>2102-1004</v>
          </cell>
          <cell r="B1757" t="str">
            <v>DEV.IMP.S/TRANS.PROP.VEH.USADOS</v>
          </cell>
          <cell r="D1757">
            <v>0</v>
          </cell>
          <cell r="E1757" t="str">
            <v>Póliza -101-</v>
          </cell>
        </row>
        <row r="1758">
          <cell r="A1758" t="str">
            <v>2102-1005</v>
          </cell>
          <cell r="B1758" t="str">
            <v>MULTA IMP. P/LA AGENCIA EST.DE TRANSP.</v>
          </cell>
          <cell r="D1758">
            <v>30119</v>
          </cell>
          <cell r="E1758" t="str">
            <v>Póliza -101-</v>
          </cell>
        </row>
        <row r="1759">
          <cell r="A1759" t="str">
            <v>2102-1006</v>
          </cell>
          <cell r="B1759" t="str">
            <v>MULTAS DEL IMP.DE TRANSMISION</v>
          </cell>
          <cell r="D1759">
            <v>0</v>
          </cell>
          <cell r="E1759" t="str">
            <v>Póliza -101-</v>
          </cell>
        </row>
        <row r="1760">
          <cell r="A1760" t="str">
            <v>2102-1007</v>
          </cell>
          <cell r="B1760" t="str">
            <v>RECARGOS DE IMP.DE TRANSMISION</v>
          </cell>
          <cell r="D1760">
            <v>0</v>
          </cell>
          <cell r="E1760" t="str">
            <v>Póliza -101-</v>
          </cell>
        </row>
        <row r="1761">
          <cell r="A1761" t="str">
            <v>2102-1008</v>
          </cell>
          <cell r="B1761" t="str">
            <v>GASTOS DE EJEC.TRANS.VEH.MOTOR</v>
          </cell>
          <cell r="D1761">
            <v>0</v>
          </cell>
          <cell r="E1761" t="str">
            <v>Póliza -101-</v>
          </cell>
        </row>
        <row r="1762">
          <cell r="A1762" t="str">
            <v>2102-1009</v>
          </cell>
          <cell r="B1762" t="str">
            <v>INCENTIVOS POR ISAN</v>
          </cell>
          <cell r="D1762">
            <v>0</v>
          </cell>
          <cell r="E1762" t="str">
            <v>Póliza -101-</v>
          </cell>
        </row>
        <row r="1763">
          <cell r="A1763" t="str">
            <v>2102-1010</v>
          </cell>
          <cell r="B1763" t="str">
            <v>RECARGOS DE I.S.A.N.</v>
          </cell>
          <cell r="D1763">
            <v>0</v>
          </cell>
          <cell r="E1763" t="str">
            <v>Póliza -101-</v>
          </cell>
        </row>
        <row r="1764">
          <cell r="A1764" t="str">
            <v>2102-1011</v>
          </cell>
          <cell r="B1764" t="str">
            <v>SANCIONES ISAN</v>
          </cell>
          <cell r="D1764">
            <v>0</v>
          </cell>
          <cell r="E1764" t="str">
            <v>Póliza -101-</v>
          </cell>
        </row>
        <row r="1765">
          <cell r="A1765" t="str">
            <v>2102-1012</v>
          </cell>
          <cell r="B1765" t="str">
            <v>I.S.A.N. PAGOS PROVISIONALES</v>
          </cell>
          <cell r="D1765">
            <v>0</v>
          </cell>
          <cell r="E1765" t="str">
            <v>Póliza -101-</v>
          </cell>
        </row>
        <row r="1766">
          <cell r="A1766" t="str">
            <v>2102-1013</v>
          </cell>
          <cell r="B1766" t="str">
            <v>ACTUALIZACION DE I.S.A.N.</v>
          </cell>
          <cell r="D1766">
            <v>0</v>
          </cell>
          <cell r="E1766" t="str">
            <v>Póliza -101-</v>
          </cell>
        </row>
        <row r="1767">
          <cell r="A1767" t="str">
            <v>2102-1014</v>
          </cell>
          <cell r="B1767" t="str">
            <v>DEVOLUCION IMP. SOBRE AUTOMOVILES NUEVOS</v>
          </cell>
          <cell r="D1767">
            <v>0</v>
          </cell>
          <cell r="E1767" t="str">
            <v>Póliza -101-</v>
          </cell>
        </row>
        <row r="1768">
          <cell r="A1768" t="str">
            <v>2102-1015</v>
          </cell>
          <cell r="B1768" t="str">
            <v>ACT.E INT'S.POR DEV.IMP.S/AUTOMOV.NVOS.</v>
          </cell>
          <cell r="D1768">
            <v>0</v>
          </cell>
          <cell r="E1768" t="str">
            <v>Póliza -101-</v>
          </cell>
        </row>
        <row r="1769">
          <cell r="A1769" t="str">
            <v>2102-1016</v>
          </cell>
          <cell r="B1769" t="str">
            <v>IMPUESTO S/TENENCIA O USO DE VEHICULOS</v>
          </cell>
          <cell r="D1769">
            <v>16534962.109999999</v>
          </cell>
          <cell r="E1769" t="str">
            <v>Póliza -101-</v>
          </cell>
        </row>
        <row r="1770">
          <cell r="A1770" t="str">
            <v>2102-1017</v>
          </cell>
          <cell r="B1770" t="str">
            <v>IMPUESTO S/TENENCIA, MOTOCICLETAS</v>
          </cell>
          <cell r="D1770">
            <v>44765</v>
          </cell>
          <cell r="E1770" t="str">
            <v>Póliza -101-</v>
          </cell>
        </row>
        <row r="1771">
          <cell r="A1771" t="str">
            <v>2102-1018</v>
          </cell>
          <cell r="B1771" t="str">
            <v>RECARGOS Y ACT DE IMP S/TENENCIA DE VEH</v>
          </cell>
          <cell r="D1771">
            <v>110024.83</v>
          </cell>
          <cell r="E1771" t="str">
            <v>Póliza -101-</v>
          </cell>
        </row>
        <row r="1772">
          <cell r="A1772" t="str">
            <v>2102-1019</v>
          </cell>
          <cell r="B1772" t="str">
            <v>RECARGOS Y ACT DE IMP S/TEN DE MOTOS</v>
          </cell>
          <cell r="D1772">
            <v>2321</v>
          </cell>
          <cell r="E1772" t="str">
            <v>Póliza -101-</v>
          </cell>
        </row>
        <row r="1773">
          <cell r="A1773" t="str">
            <v>2102-1020</v>
          </cell>
          <cell r="B1773" t="str">
            <v>DEVOLUCION IMPUESTOS SOBRE TENENCIA</v>
          </cell>
          <cell r="D1773">
            <v>0</v>
          </cell>
          <cell r="E1773" t="str">
            <v>Póliza -101-</v>
          </cell>
        </row>
        <row r="1774">
          <cell r="A1774" t="str">
            <v>2102-1021</v>
          </cell>
          <cell r="B1774" t="str">
            <v>ACT.E INTS.POR DEV.IMP.S/TENENCIA</v>
          </cell>
          <cell r="D1774">
            <v>0</v>
          </cell>
          <cell r="E1774" t="str">
            <v>Póliza -101-</v>
          </cell>
        </row>
        <row r="1775">
          <cell r="A1775" t="str">
            <v>2102-1022</v>
          </cell>
          <cell r="B1775" t="str">
            <v>ACREDITAMENTO DEL IMP.S/TENENCIA AR.15-D</v>
          </cell>
          <cell r="D1775">
            <v>0</v>
          </cell>
          <cell r="E1775" t="str">
            <v>Póliza -101-</v>
          </cell>
        </row>
        <row r="1776">
          <cell r="A1776" t="str">
            <v>2102-1023</v>
          </cell>
          <cell r="B1776" t="str">
            <v>GASTOS DE EJECUCION ISAN</v>
          </cell>
          <cell r="D1776">
            <v>0</v>
          </cell>
          <cell r="E1776" t="str">
            <v>Póliza -101-</v>
          </cell>
        </row>
        <row r="1777">
          <cell r="A1777" t="str">
            <v>2102-1024</v>
          </cell>
          <cell r="B1777" t="str">
            <v>GASTOS DE EJECUCION IMP. SOBRE TENENCIA</v>
          </cell>
          <cell r="D1777">
            <v>26</v>
          </cell>
          <cell r="E1777" t="str">
            <v>Póliza -101-</v>
          </cell>
        </row>
        <row r="1778">
          <cell r="A1778" t="str">
            <v>2102-1025</v>
          </cell>
          <cell r="B1778" t="str">
            <v>MULTAS IMP S/TENENCIA CTRL.DE OBLIG 100%</v>
          </cell>
          <cell r="D1778">
            <v>1827</v>
          </cell>
          <cell r="E1778" t="str">
            <v>Póliza -101-</v>
          </cell>
        </row>
        <row r="1779">
          <cell r="A1779" t="str">
            <v>2102-1026</v>
          </cell>
          <cell r="B1779" t="str">
            <v>HONORARIOS EJEC.POR CONTROL VEHICULAR</v>
          </cell>
          <cell r="D1779">
            <v>90</v>
          </cell>
          <cell r="E1779" t="str">
            <v>Póliza -101-</v>
          </cell>
        </row>
        <row r="1780">
          <cell r="A1780" t="str">
            <v>2102-1027</v>
          </cell>
          <cell r="B1780" t="str">
            <v>HONORARIOS EJEC. ISAN</v>
          </cell>
          <cell r="D1780">
            <v>0</v>
          </cell>
          <cell r="E1780" t="str">
            <v>Póliza -101-</v>
          </cell>
        </row>
        <row r="1781">
          <cell r="A1781" t="str">
            <v>2102-1028</v>
          </cell>
          <cell r="B1781" t="str">
            <v>90% INFRACC. TRANSITO AREA METROPOLITANA</v>
          </cell>
          <cell r="D1781">
            <v>919617.84</v>
          </cell>
          <cell r="E1781" t="str">
            <v>Póliza -101-</v>
          </cell>
        </row>
        <row r="1783">
          <cell r="C1783">
            <v>28667755.800000001</v>
          </cell>
          <cell r="D1783">
            <v>28667755.800000001</v>
          </cell>
        </row>
        <row r="1785">
          <cell r="A1785" t="str">
            <v>REGISTRO DE LOS INGRESOS DEL DIA</v>
          </cell>
        </row>
        <row r="1786">
          <cell r="D1786" t="str">
            <v>Póliza -101-</v>
          </cell>
        </row>
        <row r="1789">
          <cell r="B1789" t="str">
            <v>Gobierno del Estado de Nuevo León</v>
          </cell>
        </row>
        <row r="1790">
          <cell r="B1790" t="str">
            <v>Secretaría de Finanzas y Tesorería General del Estado</v>
          </cell>
        </row>
        <row r="1791">
          <cell r="B1791" t="str">
            <v>Subsecretaría de Egresos</v>
          </cell>
        </row>
        <row r="1792">
          <cell r="B1792" t="str">
            <v>Dirección de Contabilidad y Cuenta Pública</v>
          </cell>
        </row>
        <row r="1793">
          <cell r="B1793" t="str">
            <v>Instituto de Control Vehicular</v>
          </cell>
        </row>
        <row r="1794">
          <cell r="B1794" t="str">
            <v>Recaudaciòn Diaria 15 Febrero 2006</v>
          </cell>
        </row>
        <row r="1795">
          <cell r="A1795" t="str">
            <v xml:space="preserve">Numero </v>
          </cell>
          <cell r="B1795" t="str">
            <v>Concepto</v>
          </cell>
          <cell r="C1795" t="str">
            <v>Recaudación Daria</v>
          </cell>
        </row>
        <row r="1796">
          <cell r="A1796" t="str">
            <v>de Cuenta</v>
          </cell>
          <cell r="C1796" t="str">
            <v>Cargo</v>
          </cell>
          <cell r="D1796" t="str">
            <v>Crédito</v>
          </cell>
        </row>
        <row r="1798">
          <cell r="A1798" t="str">
            <v>2102-1001</v>
          </cell>
          <cell r="B1798" t="str">
            <v>IMP.SOBRE TRANS.DE PROP.DE VEH.AUT.USADO</v>
          </cell>
          <cell r="C1798">
            <v>783399.55</v>
          </cell>
          <cell r="E1798" t="str">
            <v>Póliza -102-</v>
          </cell>
        </row>
        <row r="1799">
          <cell r="A1799" t="str">
            <v>2102-1002</v>
          </cell>
          <cell r="B1799" t="str">
            <v>IMP.DE TRANSM.POR REQUERIMIENTO</v>
          </cell>
          <cell r="C1799">
            <v>0</v>
          </cell>
          <cell r="E1799" t="str">
            <v>Póliza -102-</v>
          </cell>
        </row>
        <row r="1800">
          <cell r="A1800" t="str">
            <v>2102-1003</v>
          </cell>
          <cell r="B1800" t="str">
            <v>ACT.E INTS.POR DEV.IMP.S/TRANS.VEH.USADO</v>
          </cell>
          <cell r="C1800">
            <v>0</v>
          </cell>
          <cell r="E1800" t="str">
            <v>Póliza -102-</v>
          </cell>
        </row>
        <row r="1801">
          <cell r="A1801" t="str">
            <v>2102-1004</v>
          </cell>
          <cell r="B1801" t="str">
            <v>DEV.IMP.S/TRANS.PROP.VEH.USADOS</v>
          </cell>
          <cell r="C1801">
            <v>0</v>
          </cell>
          <cell r="E1801" t="str">
            <v>Póliza -102-</v>
          </cell>
        </row>
        <row r="1802">
          <cell r="A1802" t="str">
            <v>2102-1005</v>
          </cell>
          <cell r="B1802" t="str">
            <v>MULTA IMP. P/LA AGENCIA EST.DE TRANSP.</v>
          </cell>
          <cell r="C1802">
            <v>30119</v>
          </cell>
          <cell r="E1802" t="str">
            <v>Póliza -102-</v>
          </cell>
        </row>
        <row r="1803">
          <cell r="A1803" t="str">
            <v>2102-1006</v>
          </cell>
          <cell r="B1803" t="str">
            <v>MULTAS DEL IMP.DE TRANSMISION</v>
          </cell>
          <cell r="C1803">
            <v>0</v>
          </cell>
          <cell r="E1803" t="str">
            <v>Póliza -102-</v>
          </cell>
        </row>
        <row r="1804">
          <cell r="A1804" t="str">
            <v>2102-1007</v>
          </cell>
          <cell r="B1804" t="str">
            <v>RECARGOS DE IMP.DE TRANSMISION</v>
          </cell>
          <cell r="C1804">
            <v>0</v>
          </cell>
          <cell r="E1804" t="str">
            <v>Póliza -102-</v>
          </cell>
        </row>
        <row r="1805">
          <cell r="A1805" t="str">
            <v>2102-1008</v>
          </cell>
          <cell r="B1805" t="str">
            <v>GASTOS DE EJEC.TRANS.VEH.MOTOR</v>
          </cell>
          <cell r="C1805">
            <v>0</v>
          </cell>
          <cell r="E1805" t="str">
            <v>Póliza -102-</v>
          </cell>
        </row>
        <row r="1806">
          <cell r="A1806" t="str">
            <v>2102-1009</v>
          </cell>
          <cell r="B1806" t="str">
            <v>INCENTIVOS POR ISAN</v>
          </cell>
          <cell r="C1806">
            <v>0</v>
          </cell>
          <cell r="E1806" t="str">
            <v>Póliza -102-</v>
          </cell>
        </row>
        <row r="1807">
          <cell r="A1807" t="str">
            <v>2102-1010</v>
          </cell>
          <cell r="B1807" t="str">
            <v>RECARGOS DE I.S.A.N.</v>
          </cell>
          <cell r="C1807">
            <v>0</v>
          </cell>
          <cell r="E1807" t="str">
            <v>Póliza -102-</v>
          </cell>
        </row>
        <row r="1808">
          <cell r="A1808" t="str">
            <v>2102-1011</v>
          </cell>
          <cell r="B1808" t="str">
            <v>SANCIONES ISAN</v>
          </cell>
          <cell r="C1808">
            <v>0</v>
          </cell>
          <cell r="E1808" t="str">
            <v>Póliza -102-</v>
          </cell>
        </row>
        <row r="1809">
          <cell r="A1809" t="str">
            <v>2102-1012</v>
          </cell>
          <cell r="B1809" t="str">
            <v>I.S.A.N. PAGOS PROVISIONALES</v>
          </cell>
          <cell r="C1809">
            <v>0</v>
          </cell>
          <cell r="E1809" t="str">
            <v>Póliza -102-</v>
          </cell>
        </row>
        <row r="1810">
          <cell r="A1810" t="str">
            <v>2102-1013</v>
          </cell>
          <cell r="B1810" t="str">
            <v>ACTUALIZACION DE I.S.A.N.</v>
          </cell>
          <cell r="C1810">
            <v>0</v>
          </cell>
          <cell r="E1810" t="str">
            <v>Póliza -102-</v>
          </cell>
        </row>
        <row r="1811">
          <cell r="A1811" t="str">
            <v>2102-1014</v>
          </cell>
          <cell r="B1811" t="str">
            <v>DEVOLUCION IMP. SOBRE AUTOMOVILES NUEVOS</v>
          </cell>
          <cell r="C1811">
            <v>0</v>
          </cell>
          <cell r="E1811" t="str">
            <v>Póliza -102-</v>
          </cell>
        </row>
        <row r="1812">
          <cell r="A1812" t="str">
            <v>2102-1015</v>
          </cell>
          <cell r="B1812" t="str">
            <v>ACT.E INT'S.POR DEV.IMP.S/AUTOMOV.NVOS.</v>
          </cell>
          <cell r="C1812">
            <v>0</v>
          </cell>
          <cell r="E1812" t="str">
            <v>Póliza -102-</v>
          </cell>
        </row>
        <row r="1813">
          <cell r="A1813" t="str">
            <v>2102-1016</v>
          </cell>
          <cell r="B1813" t="str">
            <v>IMPUESTO S/TENENCIA O USO DE VEHICULOS</v>
          </cell>
          <cell r="C1813">
            <v>16534962.109999999</v>
          </cell>
          <cell r="E1813" t="str">
            <v>Póliza -102-</v>
          </cell>
        </row>
        <row r="1814">
          <cell r="A1814" t="str">
            <v>2102-1017</v>
          </cell>
          <cell r="B1814" t="str">
            <v>IMPUESTO S/TENENCIA, MOTOCICLETAS</v>
          </cell>
          <cell r="C1814">
            <v>44765</v>
          </cell>
          <cell r="E1814" t="str">
            <v>Póliza -102-</v>
          </cell>
        </row>
        <row r="1815">
          <cell r="A1815" t="str">
            <v>2102-1018</v>
          </cell>
          <cell r="B1815" t="str">
            <v>RECARGOS Y ACT DE IMP S/TENENCIA DE VEH</v>
          </cell>
          <cell r="C1815">
            <v>110024.83</v>
          </cell>
          <cell r="E1815" t="str">
            <v>Póliza -102-</v>
          </cell>
        </row>
        <row r="1816">
          <cell r="A1816" t="str">
            <v>2102-1019</v>
          </cell>
          <cell r="B1816" t="str">
            <v>RECARGOS Y ACT DE IMP S/TEN DE MOTOS</v>
          </cell>
          <cell r="C1816">
            <v>2321</v>
          </cell>
          <cell r="E1816" t="str">
            <v>Póliza -102-</v>
          </cell>
        </row>
        <row r="1817">
          <cell r="A1817" t="str">
            <v>2102-1020</v>
          </cell>
          <cell r="B1817" t="str">
            <v>DEVOLUCION IMPUESTOS SOBRE TENENCIA</v>
          </cell>
          <cell r="C1817">
            <v>0</v>
          </cell>
          <cell r="E1817" t="str">
            <v>Póliza -102-</v>
          </cell>
        </row>
        <row r="1818">
          <cell r="A1818" t="str">
            <v>2102-1021</v>
          </cell>
          <cell r="B1818" t="str">
            <v>ACT.E INTS.POR DEV.IMP.S/TENENCIA</v>
          </cell>
          <cell r="C1818">
            <v>0</v>
          </cell>
          <cell r="E1818" t="str">
            <v>Póliza -102-</v>
          </cell>
        </row>
        <row r="1819">
          <cell r="A1819" t="str">
            <v>2102-1022</v>
          </cell>
          <cell r="B1819" t="str">
            <v>ACREDITAMENTO DEL IMP.S/TENENCIA AR.15-D</v>
          </cell>
          <cell r="C1819">
            <v>0</v>
          </cell>
          <cell r="E1819" t="str">
            <v>Póliza -102-</v>
          </cell>
        </row>
        <row r="1820">
          <cell r="A1820" t="str">
            <v>2102-1023</v>
          </cell>
          <cell r="B1820" t="str">
            <v>GASTOS DE EJECUCION ISAN</v>
          </cell>
          <cell r="C1820">
            <v>0</v>
          </cell>
          <cell r="E1820" t="str">
            <v>Póliza -102-</v>
          </cell>
        </row>
        <row r="1821">
          <cell r="A1821" t="str">
            <v>2102-1024</v>
          </cell>
          <cell r="B1821" t="str">
            <v>GASTOS DE EJECUCION IMP. SOBRE TENENCIA</v>
          </cell>
          <cell r="C1821">
            <v>26</v>
          </cell>
          <cell r="E1821" t="str">
            <v>Póliza -102-</v>
          </cell>
        </row>
        <row r="1822">
          <cell r="A1822" t="str">
            <v>2102-1025</v>
          </cell>
          <cell r="B1822" t="str">
            <v>MULTAS IMP S/TENENCIA CTRL.DE OBLIG 100%</v>
          </cell>
          <cell r="C1822">
            <v>1827</v>
          </cell>
          <cell r="E1822" t="str">
            <v>Póliza -102-</v>
          </cell>
        </row>
        <row r="1823">
          <cell r="A1823" t="str">
            <v>2102-1026</v>
          </cell>
          <cell r="B1823" t="str">
            <v>HONORARIOS EJEC.POR CONTROL VEHICULAR</v>
          </cell>
          <cell r="C1823">
            <v>90</v>
          </cell>
          <cell r="E1823" t="str">
            <v>Póliza -102-</v>
          </cell>
        </row>
        <row r="1824">
          <cell r="A1824" t="str">
            <v>2102-1027</v>
          </cell>
          <cell r="B1824" t="str">
            <v>HONORARIOS EJEC. ISAN</v>
          </cell>
          <cell r="C1824">
            <v>0</v>
          </cell>
          <cell r="E1824" t="str">
            <v>Póliza -102-</v>
          </cell>
        </row>
        <row r="1825">
          <cell r="A1825" t="str">
            <v>2102-1028</v>
          </cell>
          <cell r="B1825" t="str">
            <v>90% INFRACC. TRANSITO AREA METROPOLITANA</v>
          </cell>
          <cell r="C1825">
            <v>919617.84</v>
          </cell>
          <cell r="E1825" t="str">
            <v>Póliza -102-</v>
          </cell>
        </row>
        <row r="1826">
          <cell r="A1826" t="str">
            <v>1201-0026</v>
          </cell>
          <cell r="B1826" t="str">
            <v>IMP.SOBRE TRANS.DE PROP.DE VEH.AUT.USADO</v>
          </cell>
          <cell r="D1826">
            <v>783399.55</v>
          </cell>
          <cell r="E1826" t="str">
            <v>Póliza -102-</v>
          </cell>
        </row>
        <row r="1827">
          <cell r="A1827" t="str">
            <v>1201-0027</v>
          </cell>
          <cell r="B1827" t="str">
            <v>IMP.DE TRANSM.POR REQUERIMIENTO</v>
          </cell>
          <cell r="D1827">
            <v>0</v>
          </cell>
          <cell r="E1827" t="str">
            <v>Póliza -102-</v>
          </cell>
        </row>
        <row r="1828">
          <cell r="A1828" t="str">
            <v>1201-0028</v>
          </cell>
          <cell r="B1828" t="str">
            <v>ACT.E INTS.POR DEV.IMP.S/TRANS.VEH.USADO</v>
          </cell>
          <cell r="D1828">
            <v>0</v>
          </cell>
          <cell r="E1828" t="str">
            <v>Póliza -102-</v>
          </cell>
        </row>
        <row r="1829">
          <cell r="A1829" t="str">
            <v>1201-0029</v>
          </cell>
          <cell r="B1829" t="str">
            <v>DEV.IMP.S/TRANS.PROP.VEH.USADOS</v>
          </cell>
          <cell r="D1829">
            <v>0</v>
          </cell>
          <cell r="E1829" t="str">
            <v>Póliza -102-</v>
          </cell>
        </row>
        <row r="1830">
          <cell r="A1830" t="str">
            <v>1201-0030</v>
          </cell>
          <cell r="B1830" t="str">
            <v>MULTA IMP. P/LA AGENCIA EST.DE TRANSP.</v>
          </cell>
          <cell r="D1830">
            <v>30119</v>
          </cell>
          <cell r="E1830" t="str">
            <v>Póliza -102-</v>
          </cell>
        </row>
        <row r="1831">
          <cell r="A1831" t="str">
            <v>1201-0031</v>
          </cell>
          <cell r="B1831" t="str">
            <v>MULTAS DEL IMP.DE TRANSMISION</v>
          </cell>
          <cell r="D1831">
            <v>0</v>
          </cell>
          <cell r="E1831" t="str">
            <v>Póliza -102-</v>
          </cell>
        </row>
        <row r="1832">
          <cell r="A1832" t="str">
            <v>1201-0032</v>
          </cell>
          <cell r="B1832" t="str">
            <v>RECARGOS DE IMP.DE TRANSMISION</v>
          </cell>
          <cell r="D1832">
            <v>0</v>
          </cell>
          <cell r="E1832" t="str">
            <v>Póliza -102-</v>
          </cell>
        </row>
        <row r="1833">
          <cell r="A1833" t="str">
            <v>1201-0033</v>
          </cell>
          <cell r="B1833" t="str">
            <v>GASTOS DE EJEC.TRANS.VEH.MOTOR</v>
          </cell>
          <cell r="D1833">
            <v>0</v>
          </cell>
          <cell r="E1833" t="str">
            <v>Póliza -102-</v>
          </cell>
        </row>
        <row r="1834">
          <cell r="A1834" t="str">
            <v>1201-0034</v>
          </cell>
          <cell r="B1834" t="str">
            <v>INCENTIVOS POR ISAN</v>
          </cell>
          <cell r="D1834">
            <v>0</v>
          </cell>
          <cell r="E1834" t="str">
            <v>Póliza -102-</v>
          </cell>
        </row>
        <row r="1835">
          <cell r="A1835" t="str">
            <v>1201-0035</v>
          </cell>
          <cell r="B1835" t="str">
            <v>RECARGOS DE I.S.A.N.</v>
          </cell>
          <cell r="D1835">
            <v>0</v>
          </cell>
          <cell r="E1835" t="str">
            <v>Póliza -102-</v>
          </cell>
        </row>
        <row r="1836">
          <cell r="A1836" t="str">
            <v>1201-0036</v>
          </cell>
          <cell r="B1836" t="str">
            <v>SANCIONES ISAN</v>
          </cell>
          <cell r="D1836">
            <v>0</v>
          </cell>
          <cell r="E1836" t="str">
            <v>Póliza -102-</v>
          </cell>
        </row>
        <row r="1837">
          <cell r="A1837" t="str">
            <v>1201-0037</v>
          </cell>
          <cell r="B1837" t="str">
            <v>I.S.A.N. PAGOS PROVISIONALES</v>
          </cell>
          <cell r="D1837">
            <v>0</v>
          </cell>
          <cell r="E1837" t="str">
            <v>Póliza -102-</v>
          </cell>
        </row>
        <row r="1838">
          <cell r="A1838" t="str">
            <v>1201-0038</v>
          </cell>
          <cell r="B1838" t="str">
            <v>ACTUALIZACION DE I.S.A.N.</v>
          </cell>
          <cell r="D1838">
            <v>0</v>
          </cell>
          <cell r="E1838" t="str">
            <v>Póliza -102-</v>
          </cell>
        </row>
        <row r="1839">
          <cell r="A1839" t="str">
            <v>1201-0039</v>
          </cell>
          <cell r="B1839" t="str">
            <v>DEVOLUCION IMP. SOBRE AUTOMOVILES NUEVOS</v>
          </cell>
          <cell r="D1839">
            <v>0</v>
          </cell>
          <cell r="E1839" t="str">
            <v>Póliza -102-</v>
          </cell>
        </row>
        <row r="1840">
          <cell r="A1840" t="str">
            <v>1201-0040</v>
          </cell>
          <cell r="B1840" t="str">
            <v>ACT.E INT'S.POR DEV.IMP.S/AUTOMOV.NVOS.</v>
          </cell>
          <cell r="D1840">
            <v>0</v>
          </cell>
          <cell r="E1840" t="str">
            <v>Póliza -102-</v>
          </cell>
        </row>
        <row r="1841">
          <cell r="A1841" t="str">
            <v>1201-0041</v>
          </cell>
          <cell r="B1841" t="str">
            <v>IMPUESTO S/TENENCIA O USO DE VEHICULOS</v>
          </cell>
          <cell r="D1841">
            <v>16534962.109999999</v>
          </cell>
          <cell r="E1841" t="str">
            <v>Póliza -102-</v>
          </cell>
        </row>
        <row r="1842">
          <cell r="A1842" t="str">
            <v>1201-0042</v>
          </cell>
          <cell r="B1842" t="str">
            <v>IMPUESTO S/TENENCIA, MOTOCICLETAS</v>
          </cell>
          <cell r="D1842">
            <v>44765</v>
          </cell>
          <cell r="E1842" t="str">
            <v>Póliza -102-</v>
          </cell>
        </row>
        <row r="1843">
          <cell r="A1843" t="str">
            <v>1201-0043</v>
          </cell>
          <cell r="B1843" t="str">
            <v>RECARGOS Y ACT DE IMP S/TENENCIA DE VEH</v>
          </cell>
          <cell r="D1843">
            <v>110024.83</v>
          </cell>
          <cell r="E1843" t="str">
            <v>Póliza -102-</v>
          </cell>
        </row>
        <row r="1844">
          <cell r="A1844" t="str">
            <v>1201-0044</v>
          </cell>
          <cell r="B1844" t="str">
            <v>RECARGOS Y ACT DE IMP S/TEN DE MOTOS</v>
          </cell>
          <cell r="D1844">
            <v>2321</v>
          </cell>
          <cell r="E1844" t="str">
            <v>Póliza -102-</v>
          </cell>
        </row>
        <row r="1845">
          <cell r="A1845" t="str">
            <v>1201-0045</v>
          </cell>
          <cell r="B1845" t="str">
            <v>DEVOLUCION IMPUESTOS SOBRE TENENCIA</v>
          </cell>
          <cell r="D1845">
            <v>0</v>
          </cell>
          <cell r="E1845" t="str">
            <v>Póliza -102-</v>
          </cell>
        </row>
        <row r="1846">
          <cell r="A1846" t="str">
            <v>1201-0046</v>
          </cell>
          <cell r="B1846" t="str">
            <v>ACT.E INTS.POR DEV.IMP.S/TENENCIA</v>
          </cell>
          <cell r="D1846">
            <v>0</v>
          </cell>
          <cell r="E1846" t="str">
            <v>Póliza -102-</v>
          </cell>
        </row>
        <row r="1847">
          <cell r="A1847" t="str">
            <v>1201-0047</v>
          </cell>
          <cell r="B1847" t="str">
            <v>ACREDITAMENTO DEL IMP.S/TENENCIA AR.15-D</v>
          </cell>
          <cell r="D1847">
            <v>0</v>
          </cell>
          <cell r="E1847" t="str">
            <v>Póliza -102-</v>
          </cell>
        </row>
        <row r="1848">
          <cell r="A1848" t="str">
            <v>1201-0048</v>
          </cell>
          <cell r="B1848" t="str">
            <v>GASTOS DE EJECUCION ISAN</v>
          </cell>
          <cell r="D1848">
            <v>0</v>
          </cell>
          <cell r="E1848" t="str">
            <v>Póliza -102-</v>
          </cell>
        </row>
        <row r="1849">
          <cell r="A1849" t="str">
            <v>1201-0049</v>
          </cell>
          <cell r="B1849" t="str">
            <v>GASTOS DE EJECUCION IMP. SOBRE TENENCIA</v>
          </cell>
          <cell r="D1849">
            <v>26</v>
          </cell>
          <cell r="E1849" t="str">
            <v>Póliza -102-</v>
          </cell>
        </row>
        <row r="1850">
          <cell r="A1850" t="str">
            <v>1201-0050</v>
          </cell>
          <cell r="B1850" t="str">
            <v>MULTAS IMP S/TENENCIA CTRL.DE OBLIG 100%</v>
          </cell>
          <cell r="D1850">
            <v>1827</v>
          </cell>
          <cell r="E1850" t="str">
            <v>Póliza -102-</v>
          </cell>
        </row>
        <row r="1851">
          <cell r="A1851" t="str">
            <v>1201-0051</v>
          </cell>
          <cell r="B1851" t="str">
            <v>HONORARIOS EJEC.POR CONTROL VEHICULAR</v>
          </cell>
          <cell r="D1851">
            <v>90</v>
          </cell>
          <cell r="E1851" t="str">
            <v>Póliza -102-</v>
          </cell>
        </row>
        <row r="1852">
          <cell r="A1852" t="str">
            <v>1201-0052</v>
          </cell>
          <cell r="B1852" t="str">
            <v>HONORARIOS EJEC. ISAN</v>
          </cell>
          <cell r="D1852">
            <v>0</v>
          </cell>
          <cell r="E1852" t="str">
            <v>Póliza -102-</v>
          </cell>
        </row>
        <row r="1853">
          <cell r="A1853" t="str">
            <v>1201-0053</v>
          </cell>
          <cell r="B1853" t="str">
            <v>90% INFRACC. TRANSITO AREA METROPOLITANA</v>
          </cell>
          <cell r="D1853">
            <v>919617.84</v>
          </cell>
          <cell r="E1853" t="str">
            <v>Póliza -102-</v>
          </cell>
        </row>
        <row r="1855">
          <cell r="C1855">
            <v>18427152.329999998</v>
          </cell>
          <cell r="D1855">
            <v>18427152.329999998</v>
          </cell>
        </row>
        <row r="1857">
          <cell r="A1857" t="str">
            <v>RECLASIFICACION DE LOS INGRESOS EN ADMON.</v>
          </cell>
        </row>
        <row r="1859">
          <cell r="D1859" t="str">
            <v>Póliza -102-</v>
          </cell>
        </row>
        <row r="1861">
          <cell r="A1861" t="str">
            <v>de Cuenta</v>
          </cell>
          <cell r="C1861" t="str">
            <v>Cargo</v>
          </cell>
          <cell r="D1861" t="str">
            <v>Crédito</v>
          </cell>
        </row>
        <row r="1862">
          <cell r="A1862" t="str">
            <v>1201-0001</v>
          </cell>
          <cell r="B1862" t="str">
            <v>DERECHOS DE CONTROL VEHICULAR PTE. AÑO</v>
          </cell>
          <cell r="C1862">
            <v>4884517</v>
          </cell>
          <cell r="E1862" t="str">
            <v>Póliza -103-</v>
          </cell>
        </row>
        <row r="1863">
          <cell r="A1863" t="str">
            <v>1201-0002</v>
          </cell>
          <cell r="B1863" t="str">
            <v>DERECHOS DE CONTROL VEHICULAR REZAGOS</v>
          </cell>
          <cell r="C1863">
            <v>355996.88</v>
          </cell>
          <cell r="E1863" t="str">
            <v>Póliza -103-</v>
          </cell>
        </row>
        <row r="1864">
          <cell r="A1864" t="str">
            <v>1201-0003</v>
          </cell>
          <cell r="B1864" t="str">
            <v>DEV. CONTROL VEHICULAR</v>
          </cell>
          <cell r="C1864">
            <v>0</v>
          </cell>
          <cell r="E1864" t="str">
            <v>Póliza -103-</v>
          </cell>
        </row>
        <row r="1865">
          <cell r="A1865" t="str">
            <v>1201-0004</v>
          </cell>
          <cell r="B1865" t="str">
            <v>SUBSIDIO 10% Y 5%</v>
          </cell>
          <cell r="D1865">
            <v>82022</v>
          </cell>
          <cell r="E1865" t="str">
            <v>Póliza -103-</v>
          </cell>
        </row>
        <row r="1866">
          <cell r="A1866" t="str">
            <v>1201-0005</v>
          </cell>
          <cell r="B1866" t="str">
            <v>SUBSIDIO ANTIGÜEDAD 5 AÑOS</v>
          </cell>
          <cell r="D1866">
            <v>879505</v>
          </cell>
          <cell r="E1866" t="str">
            <v>Póliza -103-</v>
          </cell>
        </row>
        <row r="1867">
          <cell r="A1867" t="str">
            <v>1201-0006</v>
          </cell>
          <cell r="B1867" t="str">
            <v>SUBSIDIO ANTIGÜEDAD 10 AÑOS</v>
          </cell>
          <cell r="D1867">
            <v>177944</v>
          </cell>
          <cell r="E1867" t="str">
            <v>Póliza -103-</v>
          </cell>
        </row>
        <row r="1868">
          <cell r="A1868" t="str">
            <v>1201-0007</v>
          </cell>
          <cell r="B1868" t="str">
            <v>SUBSIDIO DERECHOS CONTROL VEHICULAR</v>
          </cell>
          <cell r="C1868">
            <v>0</v>
          </cell>
          <cell r="E1868" t="str">
            <v>Póliza -103-</v>
          </cell>
        </row>
        <row r="1869">
          <cell r="A1869" t="str">
            <v>1201-0008</v>
          </cell>
          <cell r="B1869" t="str">
            <v>SUB MAT.DE CONT.VEH.A PERS.MAYORES 65 AÑOS</v>
          </cell>
          <cell r="D1869">
            <v>1141</v>
          </cell>
          <cell r="E1869" t="str">
            <v>Póliza -103-</v>
          </cell>
        </row>
        <row r="1870">
          <cell r="A1870" t="str">
            <v>1201-0009</v>
          </cell>
          <cell r="B1870" t="str">
            <v>EXP.DE CERTIFICADOS DE CONTROL VEHICULAR</v>
          </cell>
          <cell r="C1870">
            <v>4230</v>
          </cell>
          <cell r="E1870" t="str">
            <v>Póliza -103-</v>
          </cell>
        </row>
        <row r="1871">
          <cell r="A1871" t="str">
            <v>1201-0010</v>
          </cell>
          <cell r="B1871" t="str">
            <v>EXP.DE CERT.DE CTRL.VEH.OTROS ESTADOS</v>
          </cell>
          <cell r="C1871">
            <v>8316</v>
          </cell>
          <cell r="E1871" t="str">
            <v>Póliza -103-</v>
          </cell>
        </row>
        <row r="1872">
          <cell r="A1872" t="str">
            <v>1201-0011</v>
          </cell>
          <cell r="B1872" t="str">
            <v>EXP.DE CERT.DE DOC.DE CTRL.VEHICULAR</v>
          </cell>
          <cell r="C1872">
            <v>423</v>
          </cell>
          <cell r="E1872" t="str">
            <v>Póliza -103-</v>
          </cell>
        </row>
        <row r="1873">
          <cell r="A1873" t="str">
            <v>1201-0012</v>
          </cell>
          <cell r="B1873" t="str">
            <v>PLACAS DE CIRCULACION VEHICULAR</v>
          </cell>
          <cell r="C1873">
            <v>488537</v>
          </cell>
          <cell r="E1873" t="str">
            <v>Póliza -103-</v>
          </cell>
        </row>
        <row r="1874">
          <cell r="A1874" t="str">
            <v>1201-0013</v>
          </cell>
          <cell r="B1874" t="str">
            <v>LICENCIAS DE MANEJAR</v>
          </cell>
          <cell r="C1874">
            <v>409932</v>
          </cell>
          <cell r="E1874" t="str">
            <v>Póliza -103-</v>
          </cell>
        </row>
        <row r="1875">
          <cell r="A1875" t="str">
            <v>1201-0014</v>
          </cell>
          <cell r="B1875" t="str">
            <v>EXP.DE CERT.DE LICENCIAS DE CONDUCIR</v>
          </cell>
          <cell r="C1875">
            <v>423</v>
          </cell>
          <cell r="E1875" t="str">
            <v>Póliza -103-</v>
          </cell>
        </row>
        <row r="1876">
          <cell r="A1876" t="str">
            <v>1201-0015</v>
          </cell>
          <cell r="B1876" t="str">
            <v>DUPLICADOS DE LICENCIAS</v>
          </cell>
          <cell r="C1876">
            <v>6372</v>
          </cell>
          <cell r="E1876" t="str">
            <v>Póliza -103-</v>
          </cell>
        </row>
        <row r="1877">
          <cell r="A1877" t="str">
            <v>1201-0016</v>
          </cell>
          <cell r="B1877" t="str">
            <v>DUPLICADOS DE TARJETAS DE CIRCULACION</v>
          </cell>
          <cell r="C1877">
            <v>3290</v>
          </cell>
          <cell r="E1877" t="str">
            <v>Póliza -103-</v>
          </cell>
        </row>
        <row r="1878">
          <cell r="A1878" t="str">
            <v>1201-0017</v>
          </cell>
          <cell r="B1878" t="str">
            <v>BAJAS DE VEHICULOS DE MOTOR</v>
          </cell>
          <cell r="C1878">
            <v>28482</v>
          </cell>
          <cell r="E1878" t="str">
            <v>Póliza -103-</v>
          </cell>
        </row>
        <row r="1879">
          <cell r="A1879" t="str">
            <v>1201-0018</v>
          </cell>
          <cell r="B1879" t="str">
            <v>SUBSIDIO LAMINAS CONTROL VEHICULAR</v>
          </cell>
          <cell r="C1879">
            <v>0</v>
          </cell>
          <cell r="E1879" t="str">
            <v>Póliza -103-</v>
          </cell>
        </row>
        <row r="1880">
          <cell r="A1880" t="str">
            <v>1201-0019</v>
          </cell>
          <cell r="B1880" t="str">
            <v>SUBSIDIOS LICENCIAS DE MANEJO</v>
          </cell>
          <cell r="C1880">
            <v>0</v>
          </cell>
          <cell r="E1880" t="str">
            <v>Póliza -103-</v>
          </cell>
        </row>
        <row r="1881">
          <cell r="A1881" t="str">
            <v>1201-0020</v>
          </cell>
          <cell r="B1881" t="str">
            <v>MULTAS DE CONTROL VEHICULAR</v>
          </cell>
          <cell r="C1881">
            <v>0</v>
          </cell>
          <cell r="E1881" t="str">
            <v>Póliza -103-</v>
          </cell>
        </row>
        <row r="1882">
          <cell r="A1882" t="str">
            <v>1201-0021</v>
          </cell>
          <cell r="B1882" t="str">
            <v>INTERESES POR CONVENIO CONTROL VEHICULAR</v>
          </cell>
          <cell r="C1882">
            <v>18162</v>
          </cell>
          <cell r="E1882" t="str">
            <v>Póliza -103-</v>
          </cell>
        </row>
        <row r="1883">
          <cell r="A1883" t="str">
            <v>1201-0022</v>
          </cell>
          <cell r="B1883" t="str">
            <v>SANCIONES POR CANJE DE PLACAS EXTEMP.</v>
          </cell>
          <cell r="C1883">
            <v>22536</v>
          </cell>
          <cell r="E1883" t="str">
            <v>Póliza -103-</v>
          </cell>
        </row>
        <row r="1884">
          <cell r="A1884" t="str">
            <v>1201-0023</v>
          </cell>
          <cell r="B1884" t="str">
            <v>SAN.DE DER.DE CONTROL VEH.PTE.AÑO</v>
          </cell>
          <cell r="C1884">
            <v>0</v>
          </cell>
          <cell r="E1884" t="str">
            <v>Póliza -103-</v>
          </cell>
        </row>
        <row r="1885">
          <cell r="A1885" t="str">
            <v>1201-0024</v>
          </cell>
          <cell r="B1885" t="str">
            <v>SAN.DE DER.CONTROL VEH. REZAGO</v>
          </cell>
          <cell r="C1885">
            <v>86243.18</v>
          </cell>
          <cell r="E1885" t="str">
            <v>Póliza -103-</v>
          </cell>
        </row>
        <row r="1886">
          <cell r="A1886" t="str">
            <v>1201-0025</v>
          </cell>
          <cell r="B1886" t="str">
            <v>10% INFRACC.DE TRANSITO AREA MET.</v>
          </cell>
          <cell r="C1886">
            <v>55442.77</v>
          </cell>
          <cell r="E1886" t="str">
            <v>Póliza -103-</v>
          </cell>
        </row>
        <row r="1887">
          <cell r="A1887" t="str">
            <v>1201-0026</v>
          </cell>
          <cell r="B1887" t="str">
            <v>IMP.SOBRE TRANS.DE PROP.DE VEH.AUT.USADO</v>
          </cell>
          <cell r="C1887">
            <v>946711.29</v>
          </cell>
          <cell r="E1887" t="str">
            <v>Póliza -103-</v>
          </cell>
        </row>
        <row r="1888">
          <cell r="A1888" t="str">
            <v>1201-0027</v>
          </cell>
          <cell r="B1888" t="str">
            <v>IMP.DE TRANSM.POR REQUERIMIENTO</v>
          </cell>
          <cell r="C1888">
            <v>0</v>
          </cell>
          <cell r="E1888" t="str">
            <v>Póliza -103-</v>
          </cell>
        </row>
        <row r="1889">
          <cell r="A1889" t="str">
            <v>1201-0028</v>
          </cell>
          <cell r="B1889" t="str">
            <v>ACT.E INTS.POR DEV.IMP.S/TRANS.VEH.USADO</v>
          </cell>
          <cell r="C1889">
            <v>0</v>
          </cell>
          <cell r="E1889" t="str">
            <v>Póliza -103-</v>
          </cell>
        </row>
        <row r="1890">
          <cell r="A1890" t="str">
            <v>1201-0029</v>
          </cell>
          <cell r="B1890" t="str">
            <v>DEV.IMP.S/TRANS.PROP.VEH.USADOS</v>
          </cell>
          <cell r="C1890">
            <v>0</v>
          </cell>
          <cell r="E1890" t="str">
            <v>Póliza -103-</v>
          </cell>
        </row>
        <row r="1891">
          <cell r="A1891" t="str">
            <v>1201-0030</v>
          </cell>
          <cell r="B1891" t="str">
            <v>MULTA IMP. P/LA AGENCIA EST.DE TRANSP.</v>
          </cell>
          <cell r="C1891">
            <v>25896</v>
          </cell>
          <cell r="E1891" t="str">
            <v>Póliza -103-</v>
          </cell>
        </row>
        <row r="1892">
          <cell r="A1892" t="str">
            <v>1201-0031</v>
          </cell>
          <cell r="B1892" t="str">
            <v>MULTAS DEL IMP.DE TRANSMISION</v>
          </cell>
          <cell r="C1892">
            <v>0</v>
          </cell>
          <cell r="E1892" t="str">
            <v>Póliza -103-</v>
          </cell>
        </row>
        <row r="1893">
          <cell r="A1893" t="str">
            <v>1201-0032</v>
          </cell>
          <cell r="B1893" t="str">
            <v>RECARGOS DE IMP.DE TRANSMISION</v>
          </cell>
          <cell r="C1893">
            <v>0</v>
          </cell>
          <cell r="E1893" t="str">
            <v>Póliza -103-</v>
          </cell>
        </row>
        <row r="1894">
          <cell r="A1894" t="str">
            <v>1201-0033</v>
          </cell>
          <cell r="B1894" t="str">
            <v>GASTOS DE EJEC.TRANS.VEH.MOTOR</v>
          </cell>
          <cell r="C1894">
            <v>0</v>
          </cell>
          <cell r="E1894" t="str">
            <v>Póliza -103-</v>
          </cell>
        </row>
        <row r="1895">
          <cell r="A1895" t="str">
            <v>1201-0034</v>
          </cell>
          <cell r="B1895" t="str">
            <v>INCENTIVOS POR ISAN</v>
          </cell>
          <cell r="C1895">
            <v>0</v>
          </cell>
          <cell r="E1895" t="str">
            <v>Póliza -103-</v>
          </cell>
        </row>
        <row r="1896">
          <cell r="A1896" t="str">
            <v>1201-0035</v>
          </cell>
          <cell r="B1896" t="str">
            <v>RECARGOS DE I.S.A.N.</v>
          </cell>
          <cell r="C1896">
            <v>0</v>
          </cell>
          <cell r="E1896" t="str">
            <v>Póliza -103-</v>
          </cell>
        </row>
        <row r="1897">
          <cell r="A1897" t="str">
            <v>1201-0036</v>
          </cell>
          <cell r="B1897" t="str">
            <v>SANCIONES ISAN</v>
          </cell>
          <cell r="C1897">
            <v>0</v>
          </cell>
          <cell r="E1897" t="str">
            <v>Póliza -103-</v>
          </cell>
        </row>
        <row r="1898">
          <cell r="A1898" t="str">
            <v>1201-0037</v>
          </cell>
          <cell r="B1898" t="str">
            <v>I.S.A.N. PAGOS PROVISIONALES</v>
          </cell>
          <cell r="C1898">
            <v>0</v>
          </cell>
          <cell r="E1898" t="str">
            <v>Póliza -103-</v>
          </cell>
        </row>
        <row r="1899">
          <cell r="A1899" t="str">
            <v>1201-0038</v>
          </cell>
          <cell r="B1899" t="str">
            <v>ACTUALIZACION DE I.S.A.N.</v>
          </cell>
          <cell r="C1899">
            <v>0</v>
          </cell>
          <cell r="E1899" t="str">
            <v>Póliza -103-</v>
          </cell>
        </row>
        <row r="1900">
          <cell r="A1900" t="str">
            <v>1201-0039</v>
          </cell>
          <cell r="B1900" t="str">
            <v>DEVOLUCION IMP. SOBRE AUTOMOVILES NUEVOS</v>
          </cell>
          <cell r="C1900">
            <v>0</v>
          </cell>
          <cell r="E1900" t="str">
            <v>Póliza -103-</v>
          </cell>
        </row>
        <row r="1901">
          <cell r="A1901" t="str">
            <v>1201-0040</v>
          </cell>
          <cell r="B1901" t="str">
            <v>ACT.E INT'S.POR DEV.IMP.S/AUTOMOV.NVOS.</v>
          </cell>
          <cell r="C1901">
            <v>0</v>
          </cell>
          <cell r="E1901" t="str">
            <v>Póliza -103-</v>
          </cell>
        </row>
        <row r="1902">
          <cell r="A1902" t="str">
            <v>1201-0041</v>
          </cell>
          <cell r="B1902" t="str">
            <v>IMPUESTO S/TENENCIA O USO DE VEHICULOS</v>
          </cell>
          <cell r="C1902">
            <v>7276998.6900000004</v>
          </cell>
          <cell r="E1902" t="str">
            <v>Póliza -103-</v>
          </cell>
        </row>
        <row r="1903">
          <cell r="A1903" t="str">
            <v>1201-0042</v>
          </cell>
          <cell r="B1903" t="str">
            <v>IMPUESTO S/TENENCIA, MOTOCICLETAS</v>
          </cell>
          <cell r="C1903">
            <v>69895</v>
          </cell>
          <cell r="E1903" t="str">
            <v>Póliza -103-</v>
          </cell>
        </row>
        <row r="1904">
          <cell r="A1904" t="str">
            <v>1201-0043</v>
          </cell>
          <cell r="B1904" t="str">
            <v>RECARGOS Y ACT DE IMP S/TENENCIA DE VEH</v>
          </cell>
          <cell r="C1904">
            <v>141511.99</v>
          </cell>
          <cell r="E1904" t="str">
            <v>Póliza -103-</v>
          </cell>
        </row>
        <row r="1905">
          <cell r="A1905" t="str">
            <v>1201-0044</v>
          </cell>
          <cell r="B1905" t="str">
            <v>RECARGOS Y ACT DE IMP S/TEN DE MOTOS</v>
          </cell>
          <cell r="C1905">
            <v>1596</v>
          </cell>
          <cell r="E1905" t="str">
            <v>Póliza -103-</v>
          </cell>
        </row>
        <row r="1906">
          <cell r="A1906" t="str">
            <v>1201-0045</v>
          </cell>
          <cell r="B1906" t="str">
            <v>DEVOLUCION IMPUESTOS SOBRE TENENCIA</v>
          </cell>
          <cell r="C1906">
            <v>0</v>
          </cell>
          <cell r="E1906" t="str">
            <v>Póliza -103-</v>
          </cell>
        </row>
        <row r="1907">
          <cell r="A1907" t="str">
            <v>1201-0046</v>
          </cell>
          <cell r="B1907" t="str">
            <v>ACT.E INTS.POR DEV.IMP.S/TENENCIA</v>
          </cell>
          <cell r="C1907">
            <v>0</v>
          </cell>
          <cell r="E1907" t="str">
            <v>Póliza -103-</v>
          </cell>
        </row>
        <row r="1908">
          <cell r="A1908" t="str">
            <v>1201-0047</v>
          </cell>
          <cell r="B1908" t="str">
            <v>ACREDITAMENTO DEL IMP.S/TENENCIA AR.15-D</v>
          </cell>
          <cell r="C1908">
            <v>0</v>
          </cell>
          <cell r="E1908" t="str">
            <v>Póliza -103-</v>
          </cell>
        </row>
        <row r="1909">
          <cell r="A1909" t="str">
            <v>1201-0048</v>
          </cell>
          <cell r="B1909" t="str">
            <v>GASTOS DE EJECUCION ISAN</v>
          </cell>
          <cell r="C1909">
            <v>0</v>
          </cell>
          <cell r="E1909" t="str">
            <v>Póliza -103-</v>
          </cell>
        </row>
        <row r="1910">
          <cell r="A1910" t="str">
            <v>1201-0049</v>
          </cell>
          <cell r="B1910" t="str">
            <v>GASTOS DE EJECUCION IMP. SOBRE TENENCIA</v>
          </cell>
          <cell r="C1910">
            <v>402</v>
          </cell>
          <cell r="E1910" t="str">
            <v>Póliza -103-</v>
          </cell>
        </row>
        <row r="1911">
          <cell r="A1911" t="str">
            <v>1201-0050</v>
          </cell>
          <cell r="B1911" t="str">
            <v>MULTAS IMP S/TENENCIA CTRL.DE OBLIG 100%</v>
          </cell>
          <cell r="C1911">
            <v>4872</v>
          </cell>
          <cell r="E1911" t="str">
            <v>Póliza -103-</v>
          </cell>
        </row>
        <row r="1912">
          <cell r="A1912" t="str">
            <v>1201-0051</v>
          </cell>
          <cell r="B1912" t="str">
            <v>HONORARIOS EJEC.POR CONTROL VEHICULAR</v>
          </cell>
          <cell r="C1912">
            <v>270</v>
          </cell>
          <cell r="E1912" t="str">
            <v>Póliza -103-</v>
          </cell>
        </row>
        <row r="1913">
          <cell r="A1913" t="str">
            <v>1201-0052</v>
          </cell>
          <cell r="B1913" t="str">
            <v>HONORARIOS EJEC. ISAN</v>
          </cell>
          <cell r="C1913">
            <v>0</v>
          </cell>
          <cell r="E1913" t="str">
            <v>Póliza -103-</v>
          </cell>
        </row>
        <row r="1914">
          <cell r="A1914" t="str">
            <v>1201-0053</v>
          </cell>
          <cell r="B1914" t="str">
            <v>90% INFRACC. TRANSITO AREA METROPOLITANA</v>
          </cell>
          <cell r="C1914">
            <v>499017.86</v>
          </cell>
          <cell r="E1914" t="str">
            <v>Póliza -103-</v>
          </cell>
        </row>
        <row r="1915">
          <cell r="A1915" t="str">
            <v>4101-0001</v>
          </cell>
          <cell r="B1915" t="str">
            <v>DERECHOS DE CONTROL VEHICULAR PTE. AÑO</v>
          </cell>
          <cell r="D1915">
            <v>4884517</v>
          </cell>
          <cell r="E1915" t="str">
            <v>Póliza -103-</v>
          </cell>
        </row>
        <row r="1916">
          <cell r="A1916" t="str">
            <v>4101-0002</v>
          </cell>
          <cell r="B1916" t="str">
            <v>DERECHOS DE CONTROL VEHICULAR REZAGOS</v>
          </cell>
          <cell r="D1916">
            <v>355996.88</v>
          </cell>
          <cell r="E1916" t="str">
            <v>Póliza -103-</v>
          </cell>
        </row>
        <row r="1917">
          <cell r="A1917" t="str">
            <v>4101-0003</v>
          </cell>
          <cell r="B1917" t="str">
            <v>DEV. CONTROL VEHICULAR</v>
          </cell>
          <cell r="D1917">
            <v>0</v>
          </cell>
          <cell r="E1917" t="str">
            <v>Póliza -103-</v>
          </cell>
        </row>
        <row r="1918">
          <cell r="A1918" t="str">
            <v>4101-0004</v>
          </cell>
          <cell r="B1918" t="str">
            <v>SUBSIDIO 10% Y 5%</v>
          </cell>
          <cell r="C1918">
            <v>82022</v>
          </cell>
          <cell r="E1918" t="str">
            <v>Póliza -103-</v>
          </cell>
        </row>
        <row r="1919">
          <cell r="A1919" t="str">
            <v>4101-0005</v>
          </cell>
          <cell r="B1919" t="str">
            <v>SUBSIDIO ANTIGÜEDAD 5 AÑOS</v>
          </cell>
          <cell r="C1919">
            <v>879505</v>
          </cell>
          <cell r="E1919" t="str">
            <v>Póliza -103-</v>
          </cell>
        </row>
        <row r="1920">
          <cell r="A1920" t="str">
            <v>4101-0006</v>
          </cell>
          <cell r="B1920" t="str">
            <v>SUBSIDIO ANTIGÜEDAD 10 AÑOS</v>
          </cell>
          <cell r="C1920">
            <v>177944</v>
          </cell>
          <cell r="E1920" t="str">
            <v>Póliza -103-</v>
          </cell>
        </row>
        <row r="1921">
          <cell r="A1921" t="str">
            <v>4101-0007</v>
          </cell>
          <cell r="B1921" t="str">
            <v>SUBSIDIO DERECHOS CONTROL VEHICULAR</v>
          </cell>
          <cell r="D1921">
            <v>0</v>
          </cell>
          <cell r="E1921" t="str">
            <v>Póliza -103-</v>
          </cell>
        </row>
        <row r="1922">
          <cell r="A1922" t="str">
            <v>4101-0008</v>
          </cell>
          <cell r="B1922" t="str">
            <v>SUB MAT.DE CONT.VEH.A PERS.MAYORES 65 AÑOS</v>
          </cell>
          <cell r="C1922">
            <v>1141</v>
          </cell>
          <cell r="E1922" t="str">
            <v>Póliza -103-</v>
          </cell>
        </row>
        <row r="1923">
          <cell r="A1923" t="str">
            <v>4101-0009</v>
          </cell>
          <cell r="B1923" t="str">
            <v>EXP.DE CERTIFICADOS DE CONTROL VEHICULAR</v>
          </cell>
          <cell r="D1923">
            <v>4230</v>
          </cell>
          <cell r="E1923" t="str">
            <v>Póliza -103-</v>
          </cell>
        </row>
        <row r="1924">
          <cell r="A1924" t="str">
            <v>4101-0010</v>
          </cell>
          <cell r="B1924" t="str">
            <v>EXP.DE CERT.DE CTRL.VEH.OTROS ESTADOS</v>
          </cell>
          <cell r="D1924">
            <v>8316</v>
          </cell>
          <cell r="E1924" t="str">
            <v>Póliza -103-</v>
          </cell>
        </row>
        <row r="1925">
          <cell r="A1925" t="str">
            <v>4101-0011</v>
          </cell>
          <cell r="B1925" t="str">
            <v>EXP.DE CERT.DE DOC.DE CTRL.VEHICULAR</v>
          </cell>
          <cell r="D1925">
            <v>423</v>
          </cell>
          <cell r="E1925" t="str">
            <v>Póliza -103-</v>
          </cell>
        </row>
        <row r="1926">
          <cell r="A1926" t="str">
            <v>4101-0012</v>
          </cell>
          <cell r="B1926" t="str">
            <v>PLACAS DE CIRCULACION VEHICULAR</v>
          </cell>
          <cell r="D1926">
            <v>488537</v>
          </cell>
          <cell r="E1926" t="str">
            <v>Póliza -103-</v>
          </cell>
        </row>
        <row r="1927">
          <cell r="A1927" t="str">
            <v>4101-0013</v>
          </cell>
          <cell r="B1927" t="str">
            <v>LICENCIAS DE MANEJAR</v>
          </cell>
          <cell r="D1927">
            <v>409932</v>
          </cell>
          <cell r="E1927" t="str">
            <v>Póliza -103-</v>
          </cell>
        </row>
        <row r="1928">
          <cell r="A1928" t="str">
            <v>4101-0014</v>
          </cell>
          <cell r="B1928" t="str">
            <v>EXP.DE CERT.DE LICENCIAS DE CONDUCIR</v>
          </cell>
          <cell r="D1928">
            <v>423</v>
          </cell>
          <cell r="E1928" t="str">
            <v>Póliza -103-</v>
          </cell>
        </row>
        <row r="1929">
          <cell r="A1929" t="str">
            <v>4101-0015</v>
          </cell>
          <cell r="B1929" t="str">
            <v>DUPLICADOS DE LICENCIAS</v>
          </cell>
          <cell r="D1929">
            <v>6372</v>
          </cell>
          <cell r="E1929" t="str">
            <v>Póliza -103-</v>
          </cell>
        </row>
        <row r="1930">
          <cell r="A1930" t="str">
            <v>4101-0016</v>
          </cell>
          <cell r="B1930" t="str">
            <v>DUPLICADOS DE TARJETAS DE CIRCULACION</v>
          </cell>
          <cell r="D1930">
            <v>3290</v>
          </cell>
          <cell r="E1930" t="str">
            <v>Póliza -103-</v>
          </cell>
        </row>
        <row r="1931">
          <cell r="A1931" t="str">
            <v>4101-0017</v>
          </cell>
          <cell r="B1931" t="str">
            <v>BAJAS DE VEHICULOS DE MOTOR</v>
          </cell>
          <cell r="D1931">
            <v>28482</v>
          </cell>
          <cell r="E1931" t="str">
            <v>Póliza -103-</v>
          </cell>
        </row>
        <row r="1932">
          <cell r="A1932" t="str">
            <v>4101-0018</v>
          </cell>
          <cell r="B1932" t="str">
            <v>SUBSIDIO LAMINAS CONTROL VEHICULAR</v>
          </cell>
          <cell r="D1932">
            <v>0</v>
          </cell>
          <cell r="E1932" t="str">
            <v>Póliza -103-</v>
          </cell>
        </row>
        <row r="1933">
          <cell r="A1933" t="str">
            <v>4101-0019</v>
          </cell>
          <cell r="B1933" t="str">
            <v>SUBSIDIOS LICENCIAS DE MANEJO</v>
          </cell>
          <cell r="D1933">
            <v>0</v>
          </cell>
          <cell r="E1933" t="str">
            <v>Póliza -103-</v>
          </cell>
        </row>
        <row r="1934">
          <cell r="A1934" t="str">
            <v>4101-0020</v>
          </cell>
          <cell r="B1934" t="str">
            <v>MULTAS DE CONTROL VEHICULAR</v>
          </cell>
          <cell r="D1934">
            <v>0</v>
          </cell>
          <cell r="E1934" t="str">
            <v>Póliza -103-</v>
          </cell>
        </row>
        <row r="1935">
          <cell r="A1935" t="str">
            <v>4101-0021</v>
          </cell>
          <cell r="B1935" t="str">
            <v>INTERESES POR CONVENIO CONTROL VEHICULAR</v>
          </cell>
          <cell r="D1935">
            <v>18162</v>
          </cell>
          <cell r="E1935" t="str">
            <v>Póliza -103-</v>
          </cell>
        </row>
        <row r="1936">
          <cell r="A1936" t="str">
            <v>4101-0022</v>
          </cell>
          <cell r="B1936" t="str">
            <v>SANCIONES POR CANJE DE PLACAS EXTEMP.</v>
          </cell>
          <cell r="D1936">
            <v>22536</v>
          </cell>
          <cell r="E1936" t="str">
            <v>Póliza -103-</v>
          </cell>
        </row>
        <row r="1937">
          <cell r="A1937" t="str">
            <v>4101-0023</v>
          </cell>
          <cell r="B1937" t="str">
            <v>SAN.DE DER.DE CONTROL VEH.PTE.AÑO</v>
          </cell>
          <cell r="D1937">
            <v>0</v>
          </cell>
          <cell r="E1937" t="str">
            <v>Póliza -103-</v>
          </cell>
        </row>
        <row r="1938">
          <cell r="A1938" t="str">
            <v>4101-0024</v>
          </cell>
          <cell r="B1938" t="str">
            <v>SAN.DE DER.CONTROL VEH. REZAGO</v>
          </cell>
          <cell r="D1938">
            <v>86243.18</v>
          </cell>
          <cell r="E1938" t="str">
            <v>Póliza -103-</v>
          </cell>
        </row>
        <row r="1939">
          <cell r="A1939" t="str">
            <v>4101-0025</v>
          </cell>
          <cell r="B1939" t="str">
            <v>10% INFRACC.DE TRANSITO AREA MET.</v>
          </cell>
          <cell r="D1939">
            <v>55442.77</v>
          </cell>
          <cell r="E1939" t="str">
            <v>Póliza -103-</v>
          </cell>
        </row>
        <row r="1940">
          <cell r="A1940" t="str">
            <v>2102-1001</v>
          </cell>
          <cell r="B1940" t="str">
            <v>IMP.SOBRE TRANS.DE PROP.DE VEH.AUT.USADO</v>
          </cell>
          <cell r="D1940">
            <v>946711.29</v>
          </cell>
          <cell r="E1940" t="str">
            <v>Póliza -103-</v>
          </cell>
        </row>
        <row r="1941">
          <cell r="A1941" t="str">
            <v>2102-1002</v>
          </cell>
          <cell r="B1941" t="str">
            <v>IMP.DE TRANSM.POR REQUERIMIENTO</v>
          </cell>
          <cell r="D1941">
            <v>0</v>
          </cell>
          <cell r="E1941" t="str">
            <v>Póliza -103-</v>
          </cell>
        </row>
        <row r="1942">
          <cell r="A1942" t="str">
            <v>2102-1003</v>
          </cell>
          <cell r="B1942" t="str">
            <v>ACT.E INTS.POR DEV.IMP.S/TRANS.VEH.USADO</v>
          </cell>
          <cell r="D1942">
            <v>0</v>
          </cell>
          <cell r="E1942" t="str">
            <v>Póliza -103-</v>
          </cell>
        </row>
        <row r="1943">
          <cell r="A1943" t="str">
            <v>2102-1004</v>
          </cell>
          <cell r="B1943" t="str">
            <v>DEV.IMP.S/TRANS.PROP.VEH.USADOS</v>
          </cell>
          <cell r="D1943">
            <v>0</v>
          </cell>
          <cell r="E1943" t="str">
            <v>Póliza -103-</v>
          </cell>
        </row>
        <row r="1944">
          <cell r="A1944" t="str">
            <v>2102-1005</v>
          </cell>
          <cell r="B1944" t="str">
            <v>MULTA IMP. P/LA AGENCIA EST.DE TRANSP.</v>
          </cell>
          <cell r="D1944">
            <v>25896</v>
          </cell>
          <cell r="E1944" t="str">
            <v>Póliza -103-</v>
          </cell>
        </row>
        <row r="1945">
          <cell r="A1945" t="str">
            <v>2102-1006</v>
          </cell>
          <cell r="B1945" t="str">
            <v>MULTAS DEL IMP.DE TRANSMISION</v>
          </cell>
          <cell r="D1945">
            <v>0</v>
          </cell>
          <cell r="E1945" t="str">
            <v>Póliza -103-</v>
          </cell>
        </row>
        <row r="1946">
          <cell r="A1946" t="str">
            <v>2102-1007</v>
          </cell>
          <cell r="B1946" t="str">
            <v>RECARGOS DE IMP.DE TRANSMISION</v>
          </cell>
          <cell r="D1946">
            <v>0</v>
          </cell>
          <cell r="E1946" t="str">
            <v>Póliza -103-</v>
          </cell>
        </row>
        <row r="1947">
          <cell r="A1947" t="str">
            <v>2102-1008</v>
          </cell>
          <cell r="B1947" t="str">
            <v>GASTOS DE EJEC.TRANS.VEH.MOTOR</v>
          </cell>
          <cell r="D1947">
            <v>0</v>
          </cell>
          <cell r="E1947" t="str">
            <v>Póliza -103-</v>
          </cell>
        </row>
        <row r="1948">
          <cell r="A1948" t="str">
            <v>2102-1009</v>
          </cell>
          <cell r="B1948" t="str">
            <v>INCENTIVOS POR ISAN</v>
          </cell>
          <cell r="D1948">
            <v>0</v>
          </cell>
          <cell r="E1948" t="str">
            <v>Póliza -103-</v>
          </cell>
        </row>
        <row r="1949">
          <cell r="A1949" t="str">
            <v>2102-1010</v>
          </cell>
          <cell r="B1949" t="str">
            <v>RECARGOS DE I.S.A.N.</v>
          </cell>
          <cell r="D1949">
            <v>0</v>
          </cell>
          <cell r="E1949" t="str">
            <v>Póliza -103-</v>
          </cell>
        </row>
        <row r="1950">
          <cell r="A1950" t="str">
            <v>2102-1011</v>
          </cell>
          <cell r="B1950" t="str">
            <v>SANCIONES ISAN</v>
          </cell>
          <cell r="D1950">
            <v>0</v>
          </cell>
          <cell r="E1950" t="str">
            <v>Póliza -103-</v>
          </cell>
        </row>
        <row r="1951">
          <cell r="A1951" t="str">
            <v>2102-1012</v>
          </cell>
          <cell r="B1951" t="str">
            <v>I.S.A.N. PAGOS PROVISIONALES</v>
          </cell>
          <cell r="D1951">
            <v>0</v>
          </cell>
          <cell r="E1951" t="str">
            <v>Póliza -103-</v>
          </cell>
        </row>
        <row r="1952">
          <cell r="A1952" t="str">
            <v>2102-1013</v>
          </cell>
          <cell r="B1952" t="str">
            <v>ACTUALIZACION DE I.S.A.N.</v>
          </cell>
          <cell r="D1952">
            <v>0</v>
          </cell>
          <cell r="E1952" t="str">
            <v>Póliza -103-</v>
          </cell>
        </row>
        <row r="1953">
          <cell r="A1953" t="str">
            <v>2102-1014</v>
          </cell>
          <cell r="B1953" t="str">
            <v>DEVOLUCION IMP. SOBRE AUTOMOVILES NUEVOS</v>
          </cell>
          <cell r="D1953">
            <v>0</v>
          </cell>
          <cell r="E1953" t="str">
            <v>Póliza -103-</v>
          </cell>
        </row>
        <row r="1954">
          <cell r="A1954" t="str">
            <v>2102-1015</v>
          </cell>
          <cell r="B1954" t="str">
            <v>ACT.E INT'S.POR DEV.IMP.S/AUTOMOV.NVOS.</v>
          </cell>
          <cell r="D1954">
            <v>0</v>
          </cell>
          <cell r="E1954" t="str">
            <v>Póliza -103-</v>
          </cell>
        </row>
        <row r="1955">
          <cell r="A1955" t="str">
            <v>2102-1016</v>
          </cell>
          <cell r="B1955" t="str">
            <v>IMPUESTO S/TENENCIA O USO DE VEHICULOS</v>
          </cell>
          <cell r="D1955">
            <v>7276998.6900000004</v>
          </cell>
          <cell r="E1955" t="str">
            <v>Póliza -103-</v>
          </cell>
        </row>
        <row r="1956">
          <cell r="A1956" t="str">
            <v>2102-1017</v>
          </cell>
          <cell r="B1956" t="str">
            <v>IMPUESTO S/TENENCIA, MOTOCICLETAS</v>
          </cell>
          <cell r="D1956">
            <v>69895</v>
          </cell>
          <cell r="E1956" t="str">
            <v>Póliza -103-</v>
          </cell>
        </row>
        <row r="1957">
          <cell r="A1957" t="str">
            <v>2102-1018</v>
          </cell>
          <cell r="B1957" t="str">
            <v>RECARGOS Y ACT DE IMP S/TENENCIA DE VEH</v>
          </cell>
          <cell r="D1957">
            <v>141511.99</v>
          </cell>
          <cell r="E1957" t="str">
            <v>Póliza -103-</v>
          </cell>
        </row>
        <row r="1958">
          <cell r="A1958" t="str">
            <v>2102-1019</v>
          </cell>
          <cell r="B1958" t="str">
            <v>RECARGOS Y ACT DE IMP S/TEN DE MOTOS</v>
          </cell>
          <cell r="D1958">
            <v>1596</v>
          </cell>
          <cell r="E1958" t="str">
            <v>Póliza -103-</v>
          </cell>
        </row>
        <row r="1959">
          <cell r="A1959" t="str">
            <v>2102-1020</v>
          </cell>
          <cell r="B1959" t="str">
            <v>DEVOLUCION IMPUESTOS SOBRE TENENCIA</v>
          </cell>
          <cell r="D1959">
            <v>0</v>
          </cell>
          <cell r="E1959" t="str">
            <v>Póliza -103-</v>
          </cell>
        </row>
        <row r="1960">
          <cell r="A1960" t="str">
            <v>2102-1021</v>
          </cell>
          <cell r="B1960" t="str">
            <v>ACT.E INTS.POR DEV.IMP.S/TENENCIA</v>
          </cell>
          <cell r="D1960">
            <v>0</v>
          </cell>
          <cell r="E1960" t="str">
            <v>Póliza -103-</v>
          </cell>
        </row>
        <row r="1961">
          <cell r="A1961" t="str">
            <v>2102-1022</v>
          </cell>
          <cell r="B1961" t="str">
            <v>ACREDITAMENTO DEL IMP.S/TENENCIA AR.15-D</v>
          </cell>
          <cell r="D1961">
            <v>0</v>
          </cell>
          <cell r="E1961" t="str">
            <v>Póliza -103-</v>
          </cell>
        </row>
        <row r="1962">
          <cell r="A1962" t="str">
            <v>2102-1023</v>
          </cell>
          <cell r="B1962" t="str">
            <v>GASTOS DE EJECUCION ISAN</v>
          </cell>
          <cell r="D1962">
            <v>0</v>
          </cell>
          <cell r="E1962" t="str">
            <v>Póliza -103-</v>
          </cell>
        </row>
        <row r="1963">
          <cell r="A1963" t="str">
            <v>2102-1024</v>
          </cell>
          <cell r="B1963" t="str">
            <v>GASTOS DE EJECUCION IMP. SOBRE TENENCIA</v>
          </cell>
          <cell r="D1963">
            <v>402</v>
          </cell>
          <cell r="E1963" t="str">
            <v>Póliza -103-</v>
          </cell>
        </row>
        <row r="1964">
          <cell r="A1964" t="str">
            <v>2102-1025</v>
          </cell>
          <cell r="B1964" t="str">
            <v>MULTAS IMP S/TENENCIA CTRL.DE OBLIG 100%</v>
          </cell>
          <cell r="D1964">
            <v>4872</v>
          </cell>
          <cell r="E1964" t="str">
            <v>Póliza -103-</v>
          </cell>
        </row>
        <row r="1965">
          <cell r="A1965" t="str">
            <v>2102-1026</v>
          </cell>
          <cell r="B1965" t="str">
            <v>HONORARIOS EJEC.POR CONTROL VEHICULAR</v>
          </cell>
          <cell r="D1965">
            <v>270</v>
          </cell>
          <cell r="E1965" t="str">
            <v>Póliza -103-</v>
          </cell>
        </row>
        <row r="1966">
          <cell r="A1966" t="str">
            <v>2102-1027</v>
          </cell>
          <cell r="B1966" t="str">
            <v>HONORARIOS EJEC. ISAN</v>
          </cell>
          <cell r="D1966">
            <v>0</v>
          </cell>
          <cell r="E1966" t="str">
            <v>Póliza -103-</v>
          </cell>
        </row>
        <row r="1967">
          <cell r="A1967" t="str">
            <v>2102-1028</v>
          </cell>
          <cell r="B1967" t="str">
            <v>90% INFRACC. TRANSITO AREA METROPOLITANA</v>
          </cell>
          <cell r="D1967">
            <v>499017.86</v>
          </cell>
          <cell r="E1967" t="str">
            <v>Póliza -103-</v>
          </cell>
        </row>
        <row r="1969">
          <cell r="C1969">
            <v>16480685.659999998</v>
          </cell>
          <cell r="D1969">
            <v>16480685.659999998</v>
          </cell>
        </row>
        <row r="1971">
          <cell r="A1971" t="str">
            <v>REGISTRO DE LOS INGRESOS DEL DIA</v>
          </cell>
        </row>
        <row r="1972">
          <cell r="D1972" t="str">
            <v>Póliza -103-</v>
          </cell>
        </row>
        <row r="1975">
          <cell r="B1975" t="str">
            <v>Gobierno del Estado de Nuevo León</v>
          </cell>
        </row>
        <row r="1976">
          <cell r="B1976" t="str">
            <v>Secretaría de Finanzas y Tesorería General del Estado</v>
          </cell>
        </row>
        <row r="1977">
          <cell r="B1977" t="str">
            <v>Subsecretaría de Egresos</v>
          </cell>
        </row>
        <row r="1978">
          <cell r="B1978" t="str">
            <v>Dirección de Contabilidad y Cuenta Pública</v>
          </cell>
        </row>
        <row r="1979">
          <cell r="B1979" t="str">
            <v>Instituto de Control Vehicular</v>
          </cell>
        </row>
        <row r="1980">
          <cell r="B1980" t="str">
            <v>Recaudaciòn Diaria 16 Febrero 2006</v>
          </cell>
        </row>
        <row r="1981">
          <cell r="A1981" t="str">
            <v xml:space="preserve">Numero </v>
          </cell>
          <cell r="B1981" t="str">
            <v>Concepto</v>
          </cell>
          <cell r="C1981" t="str">
            <v>Recaudación Daria</v>
          </cell>
        </row>
        <row r="1982">
          <cell r="A1982" t="str">
            <v>de Cuenta</v>
          </cell>
          <cell r="C1982" t="str">
            <v>Cargo</v>
          </cell>
          <cell r="D1982" t="str">
            <v>Crédito</v>
          </cell>
        </row>
        <row r="1984">
          <cell r="A1984" t="str">
            <v>2102-1001</v>
          </cell>
          <cell r="B1984" t="str">
            <v>IMP.SOBRE TRANS.DE PROP.DE VEH.AUT.USADO</v>
          </cell>
          <cell r="C1984">
            <v>946711.29</v>
          </cell>
          <cell r="E1984" t="str">
            <v>Póliza -104-</v>
          </cell>
        </row>
        <row r="1985">
          <cell r="A1985" t="str">
            <v>2102-1002</v>
          </cell>
          <cell r="B1985" t="str">
            <v>IMP.DE TRANSM.POR REQUERIMIENTO</v>
          </cell>
          <cell r="C1985">
            <v>0</v>
          </cell>
          <cell r="E1985" t="str">
            <v>Póliza -104-</v>
          </cell>
        </row>
        <row r="1986">
          <cell r="A1986" t="str">
            <v>2102-1003</v>
          </cell>
          <cell r="B1986" t="str">
            <v>ACT.E INTS.POR DEV.IMP.S/TRANS.VEH.USADO</v>
          </cell>
          <cell r="C1986">
            <v>0</v>
          </cell>
          <cell r="E1986" t="str">
            <v>Póliza -104-</v>
          </cell>
        </row>
        <row r="1987">
          <cell r="A1987" t="str">
            <v>2102-1004</v>
          </cell>
          <cell r="B1987" t="str">
            <v>DEV.IMP.S/TRANS.PROP.VEH.USADOS</v>
          </cell>
          <cell r="C1987">
            <v>0</v>
          </cell>
          <cell r="E1987" t="str">
            <v>Póliza -104-</v>
          </cell>
        </row>
        <row r="1988">
          <cell r="A1988" t="str">
            <v>2102-1005</v>
          </cell>
          <cell r="B1988" t="str">
            <v>MULTA IMP. P/LA AGENCIA EST.DE TRANSP.</v>
          </cell>
          <cell r="C1988">
            <v>25896</v>
          </cell>
          <cell r="E1988" t="str">
            <v>Póliza -104-</v>
          </cell>
        </row>
        <row r="1989">
          <cell r="A1989" t="str">
            <v>2102-1006</v>
          </cell>
          <cell r="B1989" t="str">
            <v>MULTAS DEL IMP.DE TRANSMISION</v>
          </cell>
          <cell r="C1989">
            <v>0</v>
          </cell>
          <cell r="E1989" t="str">
            <v>Póliza -104-</v>
          </cell>
        </row>
        <row r="1990">
          <cell r="A1990" t="str">
            <v>2102-1007</v>
          </cell>
          <cell r="B1990" t="str">
            <v>RECARGOS DE IMP.DE TRANSMISION</v>
          </cell>
          <cell r="C1990">
            <v>0</v>
          </cell>
          <cell r="E1990" t="str">
            <v>Póliza -104-</v>
          </cell>
        </row>
        <row r="1991">
          <cell r="A1991" t="str">
            <v>2102-1008</v>
          </cell>
          <cell r="B1991" t="str">
            <v>GASTOS DE EJEC.TRANS.VEH.MOTOR</v>
          </cell>
          <cell r="C1991">
            <v>0</v>
          </cell>
          <cell r="E1991" t="str">
            <v>Póliza -104-</v>
          </cell>
        </row>
        <row r="1992">
          <cell r="A1992" t="str">
            <v>2102-1009</v>
          </cell>
          <cell r="B1992" t="str">
            <v>INCENTIVOS POR ISAN</v>
          </cell>
          <cell r="C1992">
            <v>0</v>
          </cell>
          <cell r="E1992" t="str">
            <v>Póliza -104-</v>
          </cell>
        </row>
        <row r="1993">
          <cell r="A1993" t="str">
            <v>2102-1010</v>
          </cell>
          <cell r="B1993" t="str">
            <v>RECARGOS DE I.S.A.N.</v>
          </cell>
          <cell r="C1993">
            <v>0</v>
          </cell>
          <cell r="E1993" t="str">
            <v>Póliza -104-</v>
          </cell>
        </row>
        <row r="1994">
          <cell r="A1994" t="str">
            <v>2102-1011</v>
          </cell>
          <cell r="B1994" t="str">
            <v>SANCIONES ISAN</v>
          </cell>
          <cell r="C1994">
            <v>0</v>
          </cell>
          <cell r="E1994" t="str">
            <v>Póliza -104-</v>
          </cell>
        </row>
        <row r="1995">
          <cell r="A1995" t="str">
            <v>2102-1012</v>
          </cell>
          <cell r="B1995" t="str">
            <v>I.S.A.N. PAGOS PROVISIONALES</v>
          </cell>
          <cell r="C1995">
            <v>0</v>
          </cell>
          <cell r="E1995" t="str">
            <v>Póliza -104-</v>
          </cell>
        </row>
        <row r="1996">
          <cell r="A1996" t="str">
            <v>2102-1013</v>
          </cell>
          <cell r="B1996" t="str">
            <v>ACTUALIZACION DE I.S.A.N.</v>
          </cell>
          <cell r="C1996">
            <v>0</v>
          </cell>
          <cell r="E1996" t="str">
            <v>Póliza -104-</v>
          </cell>
        </row>
        <row r="1997">
          <cell r="A1997" t="str">
            <v>2102-1014</v>
          </cell>
          <cell r="B1997" t="str">
            <v>DEVOLUCION IMP. SOBRE AUTOMOVILES NUEVOS</v>
          </cell>
          <cell r="C1997">
            <v>0</v>
          </cell>
          <cell r="E1997" t="str">
            <v>Póliza -104-</v>
          </cell>
        </row>
        <row r="1998">
          <cell r="A1998" t="str">
            <v>2102-1015</v>
          </cell>
          <cell r="B1998" t="str">
            <v>ACT.E INT'S.POR DEV.IMP.S/AUTOMOV.NVOS.</v>
          </cell>
          <cell r="C1998">
            <v>0</v>
          </cell>
          <cell r="E1998" t="str">
            <v>Póliza -104-</v>
          </cell>
        </row>
        <row r="1999">
          <cell r="A1999" t="str">
            <v>2102-1016</v>
          </cell>
          <cell r="B1999" t="str">
            <v>IMPUESTO S/TENENCIA O USO DE VEHICULOS</v>
          </cell>
          <cell r="C1999">
            <v>7276998.6900000004</v>
          </cell>
          <cell r="E1999" t="str">
            <v>Póliza -104-</v>
          </cell>
        </row>
        <row r="2000">
          <cell r="A2000" t="str">
            <v>2102-1017</v>
          </cell>
          <cell r="B2000" t="str">
            <v>IMPUESTO S/TENENCIA, MOTOCICLETAS</v>
          </cell>
          <cell r="C2000">
            <v>69895</v>
          </cell>
          <cell r="E2000" t="str">
            <v>Póliza -104-</v>
          </cell>
        </row>
        <row r="2001">
          <cell r="A2001" t="str">
            <v>2102-1018</v>
          </cell>
          <cell r="B2001" t="str">
            <v>RECARGOS Y ACT DE IMP S/TENENCIA DE VEH</v>
          </cell>
          <cell r="C2001">
            <v>141511.99</v>
          </cell>
          <cell r="E2001" t="str">
            <v>Póliza -104-</v>
          </cell>
        </row>
        <row r="2002">
          <cell r="A2002" t="str">
            <v>2102-1019</v>
          </cell>
          <cell r="B2002" t="str">
            <v>RECARGOS Y ACT DE IMP S/TEN DE MOTOS</v>
          </cell>
          <cell r="C2002">
            <v>1596</v>
          </cell>
          <cell r="E2002" t="str">
            <v>Póliza -104-</v>
          </cell>
        </row>
        <row r="2003">
          <cell r="A2003" t="str">
            <v>2102-1020</v>
          </cell>
          <cell r="B2003" t="str">
            <v>DEVOLUCION IMPUESTOS SOBRE TENENCIA</v>
          </cell>
          <cell r="C2003">
            <v>0</v>
          </cell>
          <cell r="E2003" t="str">
            <v>Póliza -104-</v>
          </cell>
        </row>
        <row r="2004">
          <cell r="A2004" t="str">
            <v>2102-1021</v>
          </cell>
          <cell r="B2004" t="str">
            <v>ACT.E INTS.POR DEV.IMP.S/TENENCIA</v>
          </cell>
          <cell r="C2004">
            <v>0</v>
          </cell>
          <cell r="E2004" t="str">
            <v>Póliza -104-</v>
          </cell>
        </row>
        <row r="2005">
          <cell r="A2005" t="str">
            <v>2102-1022</v>
          </cell>
          <cell r="B2005" t="str">
            <v>ACREDITAMENTO DEL IMP.S/TENENCIA AR.15-D</v>
          </cell>
          <cell r="C2005">
            <v>0</v>
          </cell>
          <cell r="E2005" t="str">
            <v>Póliza -104-</v>
          </cell>
        </row>
        <row r="2006">
          <cell r="A2006" t="str">
            <v>2102-1023</v>
          </cell>
          <cell r="B2006" t="str">
            <v>GASTOS DE EJECUCION ISAN</v>
          </cell>
          <cell r="C2006">
            <v>0</v>
          </cell>
          <cell r="E2006" t="str">
            <v>Póliza -104-</v>
          </cell>
        </row>
        <row r="2007">
          <cell r="A2007" t="str">
            <v>2102-1024</v>
          </cell>
          <cell r="B2007" t="str">
            <v>GASTOS DE EJECUCION IMP. SOBRE TENENCIA</v>
          </cell>
          <cell r="C2007">
            <v>402</v>
          </cell>
          <cell r="E2007" t="str">
            <v>Póliza -104-</v>
          </cell>
        </row>
        <row r="2008">
          <cell r="A2008" t="str">
            <v>2102-1025</v>
          </cell>
          <cell r="B2008" t="str">
            <v>MULTAS IMP S/TENENCIA CTRL.DE OBLIG 100%</v>
          </cell>
          <cell r="C2008">
            <v>4872</v>
          </cell>
          <cell r="E2008" t="str">
            <v>Póliza -104-</v>
          </cell>
        </row>
        <row r="2009">
          <cell r="A2009" t="str">
            <v>2102-1026</v>
          </cell>
          <cell r="B2009" t="str">
            <v>HONORARIOS EJEC.POR CONTROL VEHICULAR</v>
          </cell>
          <cell r="C2009">
            <v>270</v>
          </cell>
          <cell r="E2009" t="str">
            <v>Póliza -104-</v>
          </cell>
        </row>
        <row r="2010">
          <cell r="A2010" t="str">
            <v>2102-1027</v>
          </cell>
          <cell r="B2010" t="str">
            <v>HONORARIOS EJEC. ISAN</v>
          </cell>
          <cell r="C2010">
            <v>0</v>
          </cell>
          <cell r="E2010" t="str">
            <v>Póliza -104-</v>
          </cell>
        </row>
        <row r="2011">
          <cell r="A2011" t="str">
            <v>2102-1028</v>
          </cell>
          <cell r="B2011" t="str">
            <v>90% INFRACC. TRANSITO AREA METROPOLITANA</v>
          </cell>
          <cell r="C2011">
            <v>499017.86</v>
          </cell>
          <cell r="E2011" t="str">
            <v>Póliza -104-</v>
          </cell>
        </row>
        <row r="2012">
          <cell r="A2012" t="str">
            <v>1201-0026</v>
          </cell>
          <cell r="B2012" t="str">
            <v>IMP.SOBRE TRANS.DE PROP.DE VEH.AUT.USADO</v>
          </cell>
          <cell r="D2012">
            <v>946711.29</v>
          </cell>
          <cell r="E2012" t="str">
            <v>Póliza -104-</v>
          </cell>
        </row>
        <row r="2013">
          <cell r="A2013" t="str">
            <v>1201-0027</v>
          </cell>
          <cell r="B2013" t="str">
            <v>IMP.DE TRANSM.POR REQUERIMIENTO</v>
          </cell>
          <cell r="D2013">
            <v>0</v>
          </cell>
          <cell r="E2013" t="str">
            <v>Póliza -104-</v>
          </cell>
        </row>
        <row r="2014">
          <cell r="A2014" t="str">
            <v>1201-0028</v>
          </cell>
          <cell r="B2014" t="str">
            <v>ACT.E INTS.POR DEV.IMP.S/TRANS.VEH.USADO</v>
          </cell>
          <cell r="D2014">
            <v>0</v>
          </cell>
          <cell r="E2014" t="str">
            <v>Póliza -104-</v>
          </cell>
        </row>
        <row r="2015">
          <cell r="A2015" t="str">
            <v>1201-0029</v>
          </cell>
          <cell r="B2015" t="str">
            <v>DEV.IMP.S/TRANS.PROP.VEH.USADOS</v>
          </cell>
          <cell r="D2015">
            <v>0</v>
          </cell>
          <cell r="E2015" t="str">
            <v>Póliza -104-</v>
          </cell>
        </row>
        <row r="2016">
          <cell r="A2016" t="str">
            <v>1201-0030</v>
          </cell>
          <cell r="B2016" t="str">
            <v>MULTA IMP. P/LA AGENCIA EST.DE TRANSP.</v>
          </cell>
          <cell r="D2016">
            <v>25896</v>
          </cell>
          <cell r="E2016" t="str">
            <v>Póliza -104-</v>
          </cell>
        </row>
        <row r="2017">
          <cell r="A2017" t="str">
            <v>1201-0031</v>
          </cell>
          <cell r="B2017" t="str">
            <v>MULTAS DEL IMP.DE TRANSMISION</v>
          </cell>
          <cell r="D2017">
            <v>0</v>
          </cell>
          <cell r="E2017" t="str">
            <v>Póliza -104-</v>
          </cell>
        </row>
        <row r="2018">
          <cell r="A2018" t="str">
            <v>1201-0032</v>
          </cell>
          <cell r="B2018" t="str">
            <v>RECARGOS DE IMP.DE TRANSMISION</v>
          </cell>
          <cell r="D2018">
            <v>0</v>
          </cell>
          <cell r="E2018" t="str">
            <v>Póliza -104-</v>
          </cell>
        </row>
        <row r="2019">
          <cell r="A2019" t="str">
            <v>1201-0033</v>
          </cell>
          <cell r="B2019" t="str">
            <v>GASTOS DE EJEC.TRANS.VEH.MOTOR</v>
          </cell>
          <cell r="D2019">
            <v>0</v>
          </cell>
          <cell r="E2019" t="str">
            <v>Póliza -104-</v>
          </cell>
        </row>
        <row r="2020">
          <cell r="A2020" t="str">
            <v>1201-0034</v>
          </cell>
          <cell r="B2020" t="str">
            <v>INCENTIVOS POR ISAN</v>
          </cell>
          <cell r="D2020">
            <v>0</v>
          </cell>
          <cell r="E2020" t="str">
            <v>Póliza -104-</v>
          </cell>
        </row>
        <row r="2021">
          <cell r="A2021" t="str">
            <v>1201-0035</v>
          </cell>
          <cell r="B2021" t="str">
            <v>RECARGOS DE I.S.A.N.</v>
          </cell>
          <cell r="D2021">
            <v>0</v>
          </cell>
          <cell r="E2021" t="str">
            <v>Póliza -104-</v>
          </cell>
        </row>
        <row r="2022">
          <cell r="A2022" t="str">
            <v>1201-0036</v>
          </cell>
          <cell r="B2022" t="str">
            <v>SANCIONES ISAN</v>
          </cell>
          <cell r="D2022">
            <v>0</v>
          </cell>
          <cell r="E2022" t="str">
            <v>Póliza -104-</v>
          </cell>
        </row>
        <row r="2023">
          <cell r="A2023" t="str">
            <v>1201-0037</v>
          </cell>
          <cell r="B2023" t="str">
            <v>I.S.A.N. PAGOS PROVISIONALES</v>
          </cell>
          <cell r="D2023">
            <v>0</v>
          </cell>
          <cell r="E2023" t="str">
            <v>Póliza -104-</v>
          </cell>
        </row>
        <row r="2024">
          <cell r="A2024" t="str">
            <v>1201-0038</v>
          </cell>
          <cell r="B2024" t="str">
            <v>ACTUALIZACION DE I.S.A.N.</v>
          </cell>
          <cell r="D2024">
            <v>0</v>
          </cell>
          <cell r="E2024" t="str">
            <v>Póliza -104-</v>
          </cell>
        </row>
        <row r="2025">
          <cell r="A2025" t="str">
            <v>1201-0039</v>
          </cell>
          <cell r="B2025" t="str">
            <v>DEVOLUCION IMP. SOBRE AUTOMOVILES NUEVOS</v>
          </cell>
          <cell r="D2025">
            <v>0</v>
          </cell>
          <cell r="E2025" t="str">
            <v>Póliza -104-</v>
          </cell>
        </row>
        <row r="2026">
          <cell r="A2026" t="str">
            <v>1201-0040</v>
          </cell>
          <cell r="B2026" t="str">
            <v>ACT.E INT'S.POR DEV.IMP.S/AUTOMOV.NVOS.</v>
          </cell>
          <cell r="D2026">
            <v>0</v>
          </cell>
          <cell r="E2026" t="str">
            <v>Póliza -104-</v>
          </cell>
        </row>
        <row r="2027">
          <cell r="A2027" t="str">
            <v>1201-0041</v>
          </cell>
          <cell r="B2027" t="str">
            <v>IMPUESTO S/TENENCIA O USO DE VEHICULOS</v>
          </cell>
          <cell r="D2027">
            <v>7276998.6900000004</v>
          </cell>
          <cell r="E2027" t="str">
            <v>Póliza -104-</v>
          </cell>
        </row>
        <row r="2028">
          <cell r="A2028" t="str">
            <v>1201-0042</v>
          </cell>
          <cell r="B2028" t="str">
            <v>IMPUESTO S/TENENCIA, MOTOCICLETAS</v>
          </cell>
          <cell r="D2028">
            <v>69895</v>
          </cell>
          <cell r="E2028" t="str">
            <v>Póliza -104-</v>
          </cell>
        </row>
        <row r="2029">
          <cell r="A2029" t="str">
            <v>1201-0043</v>
          </cell>
          <cell r="B2029" t="str">
            <v>RECARGOS Y ACT DE IMP S/TENENCIA DE VEH</v>
          </cell>
          <cell r="D2029">
            <v>141511.99</v>
          </cell>
          <cell r="E2029" t="str">
            <v>Póliza -104-</v>
          </cell>
        </row>
        <row r="2030">
          <cell r="A2030" t="str">
            <v>1201-0044</v>
          </cell>
          <cell r="B2030" t="str">
            <v>RECARGOS Y ACT DE IMP S/TEN DE MOTOS</v>
          </cell>
          <cell r="D2030">
            <v>1596</v>
          </cell>
          <cell r="E2030" t="str">
            <v>Póliza -104-</v>
          </cell>
        </row>
        <row r="2031">
          <cell r="A2031" t="str">
            <v>1201-0045</v>
          </cell>
          <cell r="B2031" t="str">
            <v>DEVOLUCION IMPUESTOS SOBRE TENENCIA</v>
          </cell>
          <cell r="D2031">
            <v>0</v>
          </cell>
          <cell r="E2031" t="str">
            <v>Póliza -104-</v>
          </cell>
        </row>
        <row r="2032">
          <cell r="A2032" t="str">
            <v>1201-0046</v>
          </cell>
          <cell r="B2032" t="str">
            <v>ACT.E INTS.POR DEV.IMP.S/TENENCIA</v>
          </cell>
          <cell r="D2032">
            <v>0</v>
          </cell>
          <cell r="E2032" t="str">
            <v>Póliza -104-</v>
          </cell>
        </row>
        <row r="2033">
          <cell r="A2033" t="str">
            <v>1201-0047</v>
          </cell>
          <cell r="B2033" t="str">
            <v>ACREDITAMENTO DEL IMP.S/TENENCIA AR.15-D</v>
          </cell>
          <cell r="D2033">
            <v>0</v>
          </cell>
          <cell r="E2033" t="str">
            <v>Póliza -104-</v>
          </cell>
        </row>
        <row r="2034">
          <cell r="A2034" t="str">
            <v>1201-0048</v>
          </cell>
          <cell r="B2034" t="str">
            <v>GASTOS DE EJECUCION ISAN</v>
          </cell>
          <cell r="D2034">
            <v>0</v>
          </cell>
          <cell r="E2034" t="str">
            <v>Póliza -104-</v>
          </cell>
        </row>
        <row r="2035">
          <cell r="A2035" t="str">
            <v>1201-0049</v>
          </cell>
          <cell r="B2035" t="str">
            <v>GASTOS DE EJECUCION IMP. SOBRE TENENCIA</v>
          </cell>
          <cell r="D2035">
            <v>402</v>
          </cell>
          <cell r="E2035" t="str">
            <v>Póliza -104-</v>
          </cell>
        </row>
        <row r="2036">
          <cell r="A2036" t="str">
            <v>1201-0050</v>
          </cell>
          <cell r="B2036" t="str">
            <v>MULTAS IMP S/TENENCIA CTRL.DE OBLIG 100%</v>
          </cell>
          <cell r="D2036">
            <v>4872</v>
          </cell>
          <cell r="E2036" t="str">
            <v>Póliza -104-</v>
          </cell>
        </row>
        <row r="2037">
          <cell r="A2037" t="str">
            <v>1201-0051</v>
          </cell>
          <cell r="B2037" t="str">
            <v>HONORARIOS EJEC.POR CONTROL VEHICULAR</v>
          </cell>
          <cell r="D2037">
            <v>270</v>
          </cell>
          <cell r="E2037" t="str">
            <v>Póliza -104-</v>
          </cell>
        </row>
        <row r="2038">
          <cell r="A2038" t="str">
            <v>1201-0052</v>
          </cell>
          <cell r="B2038" t="str">
            <v>HONORARIOS EJEC. ISAN</v>
          </cell>
          <cell r="D2038">
            <v>0</v>
          </cell>
          <cell r="E2038" t="str">
            <v>Póliza -104-</v>
          </cell>
        </row>
        <row r="2039">
          <cell r="A2039" t="str">
            <v>1201-0053</v>
          </cell>
          <cell r="B2039" t="str">
            <v>90% INFRACC. TRANSITO AREA METROPOLITANA</v>
          </cell>
          <cell r="D2039">
            <v>499017.86</v>
          </cell>
          <cell r="E2039" t="str">
            <v>Póliza -104-</v>
          </cell>
        </row>
        <row r="2041">
          <cell r="C2041">
            <v>8967170.8300000001</v>
          </cell>
          <cell r="D2041">
            <v>8967170.8300000001</v>
          </cell>
        </row>
        <row r="2043">
          <cell r="A2043" t="str">
            <v>RECLASIFICACION DE LOS INGRESOS EN ADMON.</v>
          </cell>
        </row>
        <row r="2045">
          <cell r="D2045" t="str">
            <v>Póliza -104-</v>
          </cell>
        </row>
        <row r="2047">
          <cell r="A2047" t="str">
            <v>de Cuenta</v>
          </cell>
          <cell r="C2047" t="str">
            <v>Cargo</v>
          </cell>
          <cell r="D2047" t="str">
            <v>Crédito</v>
          </cell>
        </row>
        <row r="2048">
          <cell r="A2048" t="str">
            <v>1201-0001</v>
          </cell>
          <cell r="B2048" t="str">
            <v>DERECHOS DE CONTROL VEHICULAR PTE. AÑO</v>
          </cell>
          <cell r="C2048">
            <v>4095973</v>
          </cell>
          <cell r="E2048" t="str">
            <v>Póliza -105-</v>
          </cell>
        </row>
        <row r="2049">
          <cell r="A2049" t="str">
            <v>1201-0002</v>
          </cell>
          <cell r="B2049" t="str">
            <v>DERECHOS DE CONTROL VEHICULAR REZAGOS</v>
          </cell>
          <cell r="C2049">
            <v>335038.59000000003</v>
          </cell>
          <cell r="E2049" t="str">
            <v>Póliza -105-</v>
          </cell>
        </row>
        <row r="2050">
          <cell r="A2050" t="str">
            <v>1201-0003</v>
          </cell>
          <cell r="B2050" t="str">
            <v>DEV. CONTROL VEHICULAR</v>
          </cell>
          <cell r="C2050">
            <v>0</v>
          </cell>
          <cell r="E2050" t="str">
            <v>Póliza -105-</v>
          </cell>
        </row>
        <row r="2051">
          <cell r="A2051" t="str">
            <v>1201-0004</v>
          </cell>
          <cell r="B2051" t="str">
            <v>SUBSIDIO 10% Y 5%</v>
          </cell>
          <cell r="D2051">
            <v>73025</v>
          </cell>
          <cell r="E2051" t="str">
            <v>Póliza -105-</v>
          </cell>
        </row>
        <row r="2052">
          <cell r="A2052" t="str">
            <v>1201-0005</v>
          </cell>
          <cell r="B2052" t="str">
            <v>SUBSIDIO ANTIGÜEDAD 5 AÑOS</v>
          </cell>
          <cell r="D2052">
            <v>673545</v>
          </cell>
          <cell r="E2052" t="str">
            <v>Póliza -105-</v>
          </cell>
        </row>
        <row r="2053">
          <cell r="A2053" t="str">
            <v>1201-0006</v>
          </cell>
          <cell r="B2053" t="str">
            <v>SUBSIDIO ANTIGÜEDAD 10 AÑOS</v>
          </cell>
          <cell r="D2053">
            <v>177944</v>
          </cell>
          <cell r="E2053" t="str">
            <v>Póliza -105-</v>
          </cell>
        </row>
        <row r="2054">
          <cell r="A2054" t="str">
            <v>1201-0007</v>
          </cell>
          <cell r="B2054" t="str">
            <v>SUBSIDIO DERECHOS CONTROL VEHICULAR</v>
          </cell>
          <cell r="C2054">
            <v>0</v>
          </cell>
          <cell r="E2054" t="str">
            <v>Póliza -105-</v>
          </cell>
        </row>
        <row r="2055">
          <cell r="A2055" t="str">
            <v>1201-0008</v>
          </cell>
          <cell r="B2055" t="str">
            <v>SUB MAT.DE CONT.VEH.A PERS.MAYORES 65 AÑOS</v>
          </cell>
          <cell r="D2055">
            <v>978</v>
          </cell>
          <cell r="E2055" t="str">
            <v>Póliza -105-</v>
          </cell>
        </row>
        <row r="2056">
          <cell r="A2056" t="str">
            <v>1201-0009</v>
          </cell>
          <cell r="B2056" t="str">
            <v>EXP.DE CERTIFICADOS DE CONTROL VEHICULAR</v>
          </cell>
          <cell r="C2056">
            <v>8601</v>
          </cell>
          <cell r="E2056" t="str">
            <v>Póliza -105-</v>
          </cell>
        </row>
        <row r="2057">
          <cell r="A2057" t="str">
            <v>1201-0010</v>
          </cell>
          <cell r="B2057" t="str">
            <v>EXP.DE CERT.DE CTRL.VEH.OTROS ESTADOS</v>
          </cell>
          <cell r="C2057">
            <v>9828</v>
          </cell>
          <cell r="E2057" t="str">
            <v>Póliza -105-</v>
          </cell>
        </row>
        <row r="2058">
          <cell r="A2058" t="str">
            <v>1201-0011</v>
          </cell>
          <cell r="B2058" t="str">
            <v>EXP.DE CERT.DE DOC.DE CTRL.VEHICULAR</v>
          </cell>
          <cell r="C2058">
            <v>423</v>
          </cell>
          <cell r="E2058" t="str">
            <v>Póliza -105-</v>
          </cell>
        </row>
        <row r="2059">
          <cell r="A2059" t="str">
            <v>1201-0012</v>
          </cell>
          <cell r="B2059" t="str">
            <v>PLACAS DE CIRCULACION VEHICULAR</v>
          </cell>
          <cell r="C2059">
            <v>416253</v>
          </cell>
          <cell r="E2059" t="str">
            <v>Póliza -105-</v>
          </cell>
        </row>
        <row r="2060">
          <cell r="A2060" t="str">
            <v>1201-0013</v>
          </cell>
          <cell r="B2060" t="str">
            <v>LICENCIAS DE MANEJAR</v>
          </cell>
          <cell r="C2060">
            <v>392704</v>
          </cell>
          <cell r="E2060" t="str">
            <v>Póliza -105-</v>
          </cell>
        </row>
        <row r="2061">
          <cell r="A2061" t="str">
            <v>1201-0014</v>
          </cell>
          <cell r="B2061" t="str">
            <v>EXP.DE CERT.DE LICENCIAS DE CONDUCIR</v>
          </cell>
          <cell r="C2061">
            <v>141</v>
          </cell>
          <cell r="E2061" t="str">
            <v>Póliza -105-</v>
          </cell>
        </row>
        <row r="2062">
          <cell r="A2062" t="str">
            <v>1201-0015</v>
          </cell>
          <cell r="B2062" t="str">
            <v>DUPLICADOS DE LICENCIAS</v>
          </cell>
          <cell r="C2062">
            <v>6844</v>
          </cell>
          <cell r="E2062" t="str">
            <v>Póliza -105-</v>
          </cell>
        </row>
        <row r="2063">
          <cell r="A2063" t="str">
            <v>1201-0016</v>
          </cell>
          <cell r="B2063" t="str">
            <v>DUPLICADOS DE TARJETAS DE CIRCULACION</v>
          </cell>
          <cell r="C2063">
            <v>2632</v>
          </cell>
          <cell r="E2063" t="str">
            <v>Póliza -105-</v>
          </cell>
        </row>
        <row r="2064">
          <cell r="A2064" t="str">
            <v>1201-0017</v>
          </cell>
          <cell r="B2064" t="str">
            <v>BAJAS DE VEHICULOS DE MOTOR</v>
          </cell>
          <cell r="C2064">
            <v>29328</v>
          </cell>
          <cell r="E2064" t="str">
            <v>Póliza -105-</v>
          </cell>
        </row>
        <row r="2065">
          <cell r="A2065" t="str">
            <v>1201-0018</v>
          </cell>
          <cell r="B2065" t="str">
            <v>SUBSIDIO LAMINAS CONTROL VEHICULAR</v>
          </cell>
          <cell r="C2065">
            <v>0</v>
          </cell>
          <cell r="E2065" t="str">
            <v>Póliza -105-</v>
          </cell>
        </row>
        <row r="2066">
          <cell r="A2066" t="str">
            <v>1201-0019</v>
          </cell>
          <cell r="B2066" t="str">
            <v>SUBSIDIOS LICENCIAS DE MANEJO</v>
          </cell>
          <cell r="C2066">
            <v>0</v>
          </cell>
          <cell r="E2066" t="str">
            <v>Póliza -105-</v>
          </cell>
        </row>
        <row r="2067">
          <cell r="A2067" t="str">
            <v>1201-0020</v>
          </cell>
          <cell r="B2067" t="str">
            <v>MULTAS DE CONTROL VEHICULAR</v>
          </cell>
          <cell r="C2067">
            <v>0</v>
          </cell>
          <cell r="E2067" t="str">
            <v>Póliza -105-</v>
          </cell>
        </row>
        <row r="2068">
          <cell r="A2068" t="str">
            <v>1201-0021</v>
          </cell>
          <cell r="B2068" t="str">
            <v>INTERESES POR CONVENIO CONTROL VEHICULAR</v>
          </cell>
          <cell r="C2068">
            <v>21548.86</v>
          </cell>
          <cell r="E2068" t="str">
            <v>Póliza -105-</v>
          </cell>
        </row>
        <row r="2069">
          <cell r="A2069" t="str">
            <v>1201-0022</v>
          </cell>
          <cell r="B2069" t="str">
            <v>SANCIONES POR CANJE DE PLACAS EXTEMP.</v>
          </cell>
          <cell r="C2069">
            <v>19346</v>
          </cell>
          <cell r="E2069" t="str">
            <v>Póliza -105-</v>
          </cell>
        </row>
        <row r="2070">
          <cell r="A2070" t="str">
            <v>1201-0023</v>
          </cell>
          <cell r="B2070" t="str">
            <v>SAN.DE DER.DE CONTROL VEH.PTE.AÑO</v>
          </cell>
          <cell r="C2070">
            <v>0</v>
          </cell>
          <cell r="E2070" t="str">
            <v>Póliza -105-</v>
          </cell>
        </row>
        <row r="2071">
          <cell r="A2071" t="str">
            <v>1201-0024</v>
          </cell>
          <cell r="B2071" t="str">
            <v>SAN.DE DER.CONTROL VEH. REZAGO</v>
          </cell>
          <cell r="C2071">
            <v>83471.070000000007</v>
          </cell>
          <cell r="E2071" t="str">
            <v>Póliza -105-</v>
          </cell>
        </row>
        <row r="2072">
          <cell r="A2072" t="str">
            <v>1201-0025</v>
          </cell>
          <cell r="B2072" t="str">
            <v>10% INFRACC.DE TRANSITO AREA MET.</v>
          </cell>
          <cell r="C2072">
            <v>37492.31</v>
          </cell>
          <cell r="E2072" t="str">
            <v>Póliza -105-</v>
          </cell>
        </row>
        <row r="2073">
          <cell r="A2073" t="str">
            <v>1201-0026</v>
          </cell>
          <cell r="B2073" t="str">
            <v>IMP.SOBRE TRANS.DE PROP.DE VEH.AUT.USADO</v>
          </cell>
          <cell r="C2073">
            <v>891140.92</v>
          </cell>
          <cell r="E2073" t="str">
            <v>Póliza -105-</v>
          </cell>
        </row>
        <row r="2074">
          <cell r="A2074" t="str">
            <v>1201-0027</v>
          </cell>
          <cell r="B2074" t="str">
            <v>IMP.DE TRANSM.POR REQUERIMIENTO</v>
          </cell>
          <cell r="C2074">
            <v>0</v>
          </cell>
          <cell r="E2074" t="str">
            <v>Póliza -105-</v>
          </cell>
        </row>
        <row r="2075">
          <cell r="A2075" t="str">
            <v>1201-0028</v>
          </cell>
          <cell r="B2075" t="str">
            <v>ACT.E INTS.POR DEV.IMP.S/TRANS.VEH.USADO</v>
          </cell>
          <cell r="C2075">
            <v>0</v>
          </cell>
          <cell r="E2075" t="str">
            <v>Póliza -105-</v>
          </cell>
        </row>
        <row r="2076">
          <cell r="A2076" t="str">
            <v>1201-0029</v>
          </cell>
          <cell r="B2076" t="str">
            <v>DEV.IMP.S/TRANS.PROP.VEH.USADOS</v>
          </cell>
          <cell r="C2076">
            <v>0</v>
          </cell>
          <cell r="E2076" t="str">
            <v>Póliza -105-</v>
          </cell>
        </row>
        <row r="2077">
          <cell r="A2077" t="str">
            <v>1201-0030</v>
          </cell>
          <cell r="B2077" t="str">
            <v>MULTA IMP. P/LA AGENCIA EST.DE TRANSP.</v>
          </cell>
          <cell r="C2077">
            <v>33570</v>
          </cell>
          <cell r="E2077" t="str">
            <v>Póliza -105-</v>
          </cell>
        </row>
        <row r="2078">
          <cell r="A2078" t="str">
            <v>1201-0031</v>
          </cell>
          <cell r="B2078" t="str">
            <v>MULTAS DEL IMP.DE TRANSMISION</v>
          </cell>
          <cell r="C2078">
            <v>0</v>
          </cell>
          <cell r="E2078" t="str">
            <v>Póliza -105-</v>
          </cell>
        </row>
        <row r="2079">
          <cell r="A2079" t="str">
            <v>1201-0032</v>
          </cell>
          <cell r="B2079" t="str">
            <v>RECARGOS DE IMP.DE TRANSMISION</v>
          </cell>
          <cell r="C2079">
            <v>0</v>
          </cell>
          <cell r="E2079" t="str">
            <v>Póliza -105-</v>
          </cell>
        </row>
        <row r="2080">
          <cell r="A2080" t="str">
            <v>1201-0033</v>
          </cell>
          <cell r="B2080" t="str">
            <v>GASTOS DE EJEC.TRANS.VEH.MOTOR</v>
          </cell>
          <cell r="C2080">
            <v>0</v>
          </cell>
          <cell r="E2080" t="str">
            <v>Póliza -105-</v>
          </cell>
        </row>
        <row r="2081">
          <cell r="A2081" t="str">
            <v>1201-0034</v>
          </cell>
          <cell r="B2081" t="str">
            <v>INCENTIVOS POR ISAN</v>
          </cell>
          <cell r="C2081">
            <v>0</v>
          </cell>
          <cell r="E2081" t="str">
            <v>Póliza -105-</v>
          </cell>
        </row>
        <row r="2082">
          <cell r="A2082" t="str">
            <v>1201-0035</v>
          </cell>
          <cell r="B2082" t="str">
            <v>RECARGOS DE I.S.A.N.</v>
          </cell>
          <cell r="C2082">
            <v>122229</v>
          </cell>
          <cell r="E2082" t="str">
            <v>Póliza -105-</v>
          </cell>
        </row>
        <row r="2083">
          <cell r="A2083" t="str">
            <v>1201-0036</v>
          </cell>
          <cell r="B2083" t="str">
            <v>SANCIONES ISAN</v>
          </cell>
          <cell r="C2083">
            <v>0</v>
          </cell>
          <cell r="E2083" t="str">
            <v>Póliza -105-</v>
          </cell>
        </row>
        <row r="2084">
          <cell r="A2084" t="str">
            <v>1201-0037</v>
          </cell>
          <cell r="B2084" t="str">
            <v>I.S.A.N. PAGOS PROVISIONALES</v>
          </cell>
          <cell r="C2084">
            <v>1651198</v>
          </cell>
          <cell r="E2084" t="str">
            <v>Póliza -105-</v>
          </cell>
        </row>
        <row r="2085">
          <cell r="A2085" t="str">
            <v>1201-0038</v>
          </cell>
          <cell r="B2085" t="str">
            <v>ACTUALIZACION DE I.S.A.N.</v>
          </cell>
          <cell r="C2085">
            <v>13162</v>
          </cell>
          <cell r="E2085" t="str">
            <v>Póliza -105-</v>
          </cell>
        </row>
        <row r="2086">
          <cell r="A2086" t="str">
            <v>1201-0039</v>
          </cell>
          <cell r="B2086" t="str">
            <v>DEVOLUCION IMP. SOBRE AUTOMOVILES NUEVOS</v>
          </cell>
          <cell r="C2086">
            <v>0</v>
          </cell>
          <cell r="E2086" t="str">
            <v>Póliza -105-</v>
          </cell>
        </row>
        <row r="2087">
          <cell r="A2087" t="str">
            <v>1201-0040</v>
          </cell>
          <cell r="B2087" t="str">
            <v>ACT.E INT'S.POR DEV.IMP.S/AUTOMOV.NVOS.</v>
          </cell>
          <cell r="C2087">
            <v>0</v>
          </cell>
          <cell r="E2087" t="str">
            <v>Póliza -105-</v>
          </cell>
        </row>
        <row r="2088">
          <cell r="A2088" t="str">
            <v>1201-0041</v>
          </cell>
          <cell r="B2088" t="str">
            <v>IMPUESTO S/TENENCIA O USO DE VEHICULOS</v>
          </cell>
          <cell r="C2088">
            <v>6457945.8099999996</v>
          </cell>
          <cell r="E2088" t="str">
            <v>Póliza -105-</v>
          </cell>
        </row>
        <row r="2089">
          <cell r="A2089" t="str">
            <v>1201-0042</v>
          </cell>
          <cell r="B2089" t="str">
            <v>IMPUESTO S/TENENCIA, MOTOCICLETAS</v>
          </cell>
          <cell r="C2089">
            <v>24969</v>
          </cell>
          <cell r="E2089" t="str">
            <v>Póliza -105-</v>
          </cell>
        </row>
        <row r="2090">
          <cell r="A2090" t="str">
            <v>1201-0043</v>
          </cell>
          <cell r="B2090" t="str">
            <v>RECARGOS Y ACT DE IMP S/TENENCIA DE VEH</v>
          </cell>
          <cell r="C2090">
            <v>151666.41</v>
          </cell>
          <cell r="E2090" t="str">
            <v>Póliza -105-</v>
          </cell>
        </row>
        <row r="2091">
          <cell r="A2091" t="str">
            <v>1201-0044</v>
          </cell>
          <cell r="B2091" t="str">
            <v>RECARGOS Y ACT DE IMP S/TEN DE MOTOS</v>
          </cell>
          <cell r="C2091">
            <v>240</v>
          </cell>
          <cell r="E2091" t="str">
            <v>Póliza -105-</v>
          </cell>
        </row>
        <row r="2092">
          <cell r="A2092" t="str">
            <v>1201-0045</v>
          </cell>
          <cell r="B2092" t="str">
            <v>DEVOLUCION IMPUESTOS SOBRE TENENCIA</v>
          </cell>
          <cell r="C2092">
            <v>0</v>
          </cell>
          <cell r="E2092" t="str">
            <v>Póliza -105-</v>
          </cell>
        </row>
        <row r="2093">
          <cell r="A2093" t="str">
            <v>1201-0046</v>
          </cell>
          <cell r="B2093" t="str">
            <v>ACT.E INTS.POR DEV.IMP.S/TENENCIA</v>
          </cell>
          <cell r="C2093">
            <v>0</v>
          </cell>
          <cell r="E2093" t="str">
            <v>Póliza -105-</v>
          </cell>
        </row>
        <row r="2094">
          <cell r="A2094" t="str">
            <v>1201-0047</v>
          </cell>
          <cell r="B2094" t="str">
            <v>ACREDITAMENTO DEL IMP.S/TENENCIA AR.15-D</v>
          </cell>
          <cell r="C2094">
            <v>0</v>
          </cell>
          <cell r="E2094" t="str">
            <v>Póliza -105-</v>
          </cell>
        </row>
        <row r="2095">
          <cell r="A2095" t="str">
            <v>1201-0048</v>
          </cell>
          <cell r="B2095" t="str">
            <v>GASTOS DE EJECUCION ISAN</v>
          </cell>
          <cell r="C2095">
            <v>0</v>
          </cell>
          <cell r="E2095" t="str">
            <v>Póliza -105-</v>
          </cell>
        </row>
        <row r="2096">
          <cell r="A2096" t="str">
            <v>1201-0049</v>
          </cell>
          <cell r="B2096" t="str">
            <v>GASTOS DE EJECUCION IMP. SOBRE TENENCIA</v>
          </cell>
          <cell r="C2096">
            <v>120</v>
          </cell>
          <cell r="E2096" t="str">
            <v>Póliza -105-</v>
          </cell>
        </row>
        <row r="2097">
          <cell r="A2097" t="str">
            <v>1201-0050</v>
          </cell>
          <cell r="B2097" t="str">
            <v>MULTAS IMP S/TENENCIA CTRL.DE OBLIG 100%</v>
          </cell>
          <cell r="C2097">
            <v>3654</v>
          </cell>
          <cell r="E2097" t="str">
            <v>Póliza -105-</v>
          </cell>
        </row>
        <row r="2098">
          <cell r="A2098" t="str">
            <v>1201-0051</v>
          </cell>
          <cell r="B2098" t="str">
            <v>HONORARIOS EJEC.POR CONTROL VEHICULAR</v>
          </cell>
          <cell r="C2098">
            <v>210</v>
          </cell>
          <cell r="E2098" t="str">
            <v>Póliza -105-</v>
          </cell>
        </row>
        <row r="2099">
          <cell r="A2099" t="str">
            <v>1201-0052</v>
          </cell>
          <cell r="B2099" t="str">
            <v>HONORARIOS EJEC. ISAN</v>
          </cell>
          <cell r="C2099">
            <v>0</v>
          </cell>
          <cell r="E2099" t="str">
            <v>Póliza -105-</v>
          </cell>
        </row>
        <row r="2100">
          <cell r="A2100" t="str">
            <v>1201-0053</v>
          </cell>
          <cell r="B2100" t="str">
            <v>90% INFRACC. TRANSITO AREA METROPOLITANA</v>
          </cell>
          <cell r="C2100">
            <v>337455.83</v>
          </cell>
          <cell r="E2100" t="str">
            <v>Póliza -105-</v>
          </cell>
        </row>
        <row r="2101">
          <cell r="A2101" t="str">
            <v>4101-0001</v>
          </cell>
          <cell r="B2101" t="str">
            <v>DERECHOS DE CONTROL VEHICULAR PTE. AÑO</v>
          </cell>
          <cell r="D2101">
            <v>4095973</v>
          </cell>
          <cell r="E2101" t="str">
            <v>Póliza -105-</v>
          </cell>
        </row>
        <row r="2102">
          <cell r="A2102" t="str">
            <v>4101-0002</v>
          </cell>
          <cell r="B2102" t="str">
            <v>DERECHOS DE CONTROL VEHICULAR REZAGOS</v>
          </cell>
          <cell r="D2102">
            <v>335038.59000000003</v>
          </cell>
          <cell r="E2102" t="str">
            <v>Póliza -105-</v>
          </cell>
        </row>
        <row r="2103">
          <cell r="A2103" t="str">
            <v>4101-0003</v>
          </cell>
          <cell r="B2103" t="str">
            <v>DEV. CONTROL VEHICULAR</v>
          </cell>
          <cell r="D2103">
            <v>0</v>
          </cell>
          <cell r="E2103" t="str">
            <v>Póliza -105-</v>
          </cell>
        </row>
        <row r="2104">
          <cell r="A2104" t="str">
            <v>4101-0004</v>
          </cell>
          <cell r="B2104" t="str">
            <v>SUBSIDIO 10% Y 5%</v>
          </cell>
          <cell r="C2104">
            <v>73025</v>
          </cell>
          <cell r="E2104" t="str">
            <v>Póliza -105-</v>
          </cell>
        </row>
        <row r="2105">
          <cell r="A2105" t="str">
            <v>4101-0005</v>
          </cell>
          <cell r="B2105" t="str">
            <v>SUBSIDIO ANTIGÜEDAD 5 AÑOS</v>
          </cell>
          <cell r="C2105">
            <v>673545</v>
          </cell>
          <cell r="E2105" t="str">
            <v>Póliza -105-</v>
          </cell>
        </row>
        <row r="2106">
          <cell r="A2106" t="str">
            <v>4101-0006</v>
          </cell>
          <cell r="B2106" t="str">
            <v>SUBSIDIO ANTIGÜEDAD 10 AÑOS</v>
          </cell>
          <cell r="C2106">
            <v>177944</v>
          </cell>
          <cell r="E2106" t="str">
            <v>Póliza -105-</v>
          </cell>
        </row>
        <row r="2107">
          <cell r="A2107" t="str">
            <v>4101-0007</v>
          </cell>
          <cell r="B2107" t="str">
            <v>SUBSIDIO DERECHOS CONTROL VEHICULAR</v>
          </cell>
          <cell r="D2107">
            <v>0</v>
          </cell>
          <cell r="E2107" t="str">
            <v>Póliza -105-</v>
          </cell>
        </row>
        <row r="2108">
          <cell r="A2108" t="str">
            <v>4101-0008</v>
          </cell>
          <cell r="B2108" t="str">
            <v>SUB MAT.DE CONT.VEH.A PERS.MAYORES 65 AÑOS</v>
          </cell>
          <cell r="C2108">
            <v>978</v>
          </cell>
          <cell r="E2108" t="str">
            <v>Póliza -105-</v>
          </cell>
        </row>
        <row r="2109">
          <cell r="A2109" t="str">
            <v>4101-0009</v>
          </cell>
          <cell r="B2109" t="str">
            <v>EXP.DE CERTIFICADOS DE CONTROL VEHICULAR</v>
          </cell>
          <cell r="D2109">
            <v>8601</v>
          </cell>
          <cell r="E2109" t="str">
            <v>Póliza -105-</v>
          </cell>
        </row>
        <row r="2110">
          <cell r="A2110" t="str">
            <v>4101-0010</v>
          </cell>
          <cell r="B2110" t="str">
            <v>EXP.DE CERT.DE CTRL.VEH.OTROS ESTADOS</v>
          </cell>
          <cell r="D2110">
            <v>9828</v>
          </cell>
          <cell r="E2110" t="str">
            <v>Póliza -105-</v>
          </cell>
        </row>
        <row r="2111">
          <cell r="A2111" t="str">
            <v>4101-0011</v>
          </cell>
          <cell r="B2111" t="str">
            <v>EXP.DE CERT.DE DOC.DE CTRL.VEHICULAR</v>
          </cell>
          <cell r="D2111">
            <v>423</v>
          </cell>
          <cell r="E2111" t="str">
            <v>Póliza -105-</v>
          </cell>
        </row>
        <row r="2112">
          <cell r="A2112" t="str">
            <v>4101-0012</v>
          </cell>
          <cell r="B2112" t="str">
            <v>PLACAS DE CIRCULACION VEHICULAR</v>
          </cell>
          <cell r="D2112">
            <v>416253</v>
          </cell>
          <cell r="E2112" t="str">
            <v>Póliza -105-</v>
          </cell>
        </row>
        <row r="2113">
          <cell r="A2113" t="str">
            <v>4101-0013</v>
          </cell>
          <cell r="B2113" t="str">
            <v>LICENCIAS DE MANEJAR</v>
          </cell>
          <cell r="D2113">
            <v>392704</v>
          </cell>
          <cell r="E2113" t="str">
            <v>Póliza -105-</v>
          </cell>
        </row>
        <row r="2114">
          <cell r="A2114" t="str">
            <v>4101-0014</v>
          </cell>
          <cell r="B2114" t="str">
            <v>EXP.DE CERT.DE LICENCIAS DE CONDUCIR</v>
          </cell>
          <cell r="D2114">
            <v>141</v>
          </cell>
          <cell r="E2114" t="str">
            <v>Póliza -105-</v>
          </cell>
        </row>
        <row r="2115">
          <cell r="A2115" t="str">
            <v>4101-0015</v>
          </cell>
          <cell r="B2115" t="str">
            <v>DUPLICADOS DE LICENCIAS</v>
          </cell>
          <cell r="D2115">
            <v>6844</v>
          </cell>
          <cell r="E2115" t="str">
            <v>Póliza -105-</v>
          </cell>
        </row>
        <row r="2116">
          <cell r="A2116" t="str">
            <v>4101-0016</v>
          </cell>
          <cell r="B2116" t="str">
            <v>DUPLICADOS DE TARJETAS DE CIRCULACION</v>
          </cell>
          <cell r="D2116">
            <v>2632</v>
          </cell>
          <cell r="E2116" t="str">
            <v>Póliza -105-</v>
          </cell>
        </row>
        <row r="2117">
          <cell r="A2117" t="str">
            <v>4101-0017</v>
          </cell>
          <cell r="B2117" t="str">
            <v>BAJAS DE VEHICULOS DE MOTOR</v>
          </cell>
          <cell r="D2117">
            <v>29328</v>
          </cell>
          <cell r="E2117" t="str">
            <v>Póliza -105-</v>
          </cell>
        </row>
        <row r="2118">
          <cell r="A2118" t="str">
            <v>4101-0018</v>
          </cell>
          <cell r="B2118" t="str">
            <v>SUBSIDIO LAMINAS CONTROL VEHICULAR</v>
          </cell>
          <cell r="D2118">
            <v>0</v>
          </cell>
          <cell r="E2118" t="str">
            <v>Póliza -105-</v>
          </cell>
        </row>
        <row r="2119">
          <cell r="A2119" t="str">
            <v>4101-0019</v>
          </cell>
          <cell r="B2119" t="str">
            <v>SUBSIDIOS LICENCIAS DE MANEJO</v>
          </cell>
          <cell r="D2119">
            <v>0</v>
          </cell>
          <cell r="E2119" t="str">
            <v>Póliza -105-</v>
          </cell>
        </row>
        <row r="2120">
          <cell r="A2120" t="str">
            <v>4101-0020</v>
          </cell>
          <cell r="B2120" t="str">
            <v>MULTAS DE CONTROL VEHICULAR</v>
          </cell>
          <cell r="D2120">
            <v>0</v>
          </cell>
          <cell r="E2120" t="str">
            <v>Póliza -105-</v>
          </cell>
        </row>
        <row r="2121">
          <cell r="A2121" t="str">
            <v>4101-0021</v>
          </cell>
          <cell r="B2121" t="str">
            <v>INTERESES POR CONVENIO CONTROL VEHICULAR</v>
          </cell>
          <cell r="D2121">
            <v>21548.86</v>
          </cell>
          <cell r="E2121" t="str">
            <v>Póliza -105-</v>
          </cell>
        </row>
        <row r="2122">
          <cell r="A2122" t="str">
            <v>4101-0022</v>
          </cell>
          <cell r="B2122" t="str">
            <v>SANCIONES POR CANJE DE PLACAS EXTEMP.</v>
          </cell>
          <cell r="D2122">
            <v>19346</v>
          </cell>
          <cell r="E2122" t="str">
            <v>Póliza -105-</v>
          </cell>
        </row>
        <row r="2123">
          <cell r="A2123" t="str">
            <v>4101-0023</v>
          </cell>
          <cell r="B2123" t="str">
            <v>SAN.DE DER.DE CONTROL VEH.PTE.AÑO</v>
          </cell>
          <cell r="D2123">
            <v>0</v>
          </cell>
          <cell r="E2123" t="str">
            <v>Póliza -105-</v>
          </cell>
        </row>
        <row r="2124">
          <cell r="A2124" t="str">
            <v>4101-0024</v>
          </cell>
          <cell r="B2124" t="str">
            <v>SAN.DE DER.CONTROL VEH. REZAGO</v>
          </cell>
          <cell r="D2124">
            <v>83471.070000000007</v>
          </cell>
          <cell r="E2124" t="str">
            <v>Póliza -105-</v>
          </cell>
        </row>
        <row r="2125">
          <cell r="A2125" t="str">
            <v>4101-0025</v>
          </cell>
          <cell r="B2125" t="str">
            <v>10% INFRACC.DE TRANSITO AREA MET.</v>
          </cell>
          <cell r="D2125">
            <v>37492.31</v>
          </cell>
          <cell r="E2125" t="str">
            <v>Póliza -105-</v>
          </cell>
        </row>
        <row r="2126">
          <cell r="A2126" t="str">
            <v>2102-1001</v>
          </cell>
          <cell r="B2126" t="str">
            <v>IMP.SOBRE TRANS.DE PROP.DE VEH.AUT.USADO</v>
          </cell>
          <cell r="D2126">
            <v>891140.92</v>
          </cell>
          <cell r="E2126" t="str">
            <v>Póliza -105-</v>
          </cell>
        </row>
        <row r="2127">
          <cell r="A2127" t="str">
            <v>2102-1002</v>
          </cell>
          <cell r="B2127" t="str">
            <v>IMP.DE TRANSM.POR REQUERIMIENTO</v>
          </cell>
          <cell r="D2127">
            <v>0</v>
          </cell>
          <cell r="E2127" t="str">
            <v>Póliza -105-</v>
          </cell>
        </row>
        <row r="2128">
          <cell r="A2128" t="str">
            <v>2102-1003</v>
          </cell>
          <cell r="B2128" t="str">
            <v>ACT.E INTS.POR DEV.IMP.S/TRANS.VEH.USADO</v>
          </cell>
          <cell r="D2128">
            <v>0</v>
          </cell>
          <cell r="E2128" t="str">
            <v>Póliza -105-</v>
          </cell>
        </row>
        <row r="2129">
          <cell r="A2129" t="str">
            <v>2102-1004</v>
          </cell>
          <cell r="B2129" t="str">
            <v>DEV.IMP.S/TRANS.PROP.VEH.USADOS</v>
          </cell>
          <cell r="D2129">
            <v>0</v>
          </cell>
          <cell r="E2129" t="str">
            <v>Póliza -105-</v>
          </cell>
        </row>
        <row r="2130">
          <cell r="A2130" t="str">
            <v>2102-1005</v>
          </cell>
          <cell r="B2130" t="str">
            <v>MULTA IMP. P/LA AGENCIA EST.DE TRANSP.</v>
          </cell>
          <cell r="D2130">
            <v>33570</v>
          </cell>
          <cell r="E2130" t="str">
            <v>Póliza -105-</v>
          </cell>
        </row>
        <row r="2131">
          <cell r="A2131" t="str">
            <v>2102-1006</v>
          </cell>
          <cell r="B2131" t="str">
            <v>MULTAS DEL IMP.DE TRANSMISION</v>
          </cell>
          <cell r="D2131">
            <v>0</v>
          </cell>
          <cell r="E2131" t="str">
            <v>Póliza -105-</v>
          </cell>
        </row>
        <row r="2132">
          <cell r="A2132" t="str">
            <v>2102-1007</v>
          </cell>
          <cell r="B2132" t="str">
            <v>RECARGOS DE IMP.DE TRANSMISION</v>
          </cell>
          <cell r="D2132">
            <v>0</v>
          </cell>
          <cell r="E2132" t="str">
            <v>Póliza -105-</v>
          </cell>
        </row>
        <row r="2133">
          <cell r="A2133" t="str">
            <v>2102-1008</v>
          </cell>
          <cell r="B2133" t="str">
            <v>GASTOS DE EJEC.TRANS.VEH.MOTOR</v>
          </cell>
          <cell r="D2133">
            <v>0</v>
          </cell>
          <cell r="E2133" t="str">
            <v>Póliza -105-</v>
          </cell>
        </row>
        <row r="2134">
          <cell r="A2134" t="str">
            <v>2102-1009</v>
          </cell>
          <cell r="B2134" t="str">
            <v>INCENTIVOS POR ISAN</v>
          </cell>
          <cell r="D2134">
            <v>0</v>
          </cell>
          <cell r="E2134" t="str">
            <v>Póliza -105-</v>
          </cell>
        </row>
        <row r="2135">
          <cell r="A2135" t="str">
            <v>2102-1010</v>
          </cell>
          <cell r="B2135" t="str">
            <v>RECARGOS DE I.S.A.N.</v>
          </cell>
          <cell r="D2135">
            <v>122229</v>
          </cell>
          <cell r="E2135" t="str">
            <v>Póliza -105-</v>
          </cell>
        </row>
        <row r="2136">
          <cell r="A2136" t="str">
            <v>2102-1011</v>
          </cell>
          <cell r="B2136" t="str">
            <v>SANCIONES ISAN</v>
          </cell>
          <cell r="D2136">
            <v>0</v>
          </cell>
          <cell r="E2136" t="str">
            <v>Póliza -105-</v>
          </cell>
        </row>
        <row r="2137">
          <cell r="A2137" t="str">
            <v>2102-1012</v>
          </cell>
          <cell r="B2137" t="str">
            <v>I.S.A.N. PAGOS PROVISIONALES</v>
          </cell>
          <cell r="D2137">
            <v>1651198</v>
          </cell>
          <cell r="E2137" t="str">
            <v>Póliza -105-</v>
          </cell>
        </row>
        <row r="2138">
          <cell r="A2138" t="str">
            <v>2102-1013</v>
          </cell>
          <cell r="B2138" t="str">
            <v>ACTUALIZACION DE I.S.A.N.</v>
          </cell>
          <cell r="D2138">
            <v>13162</v>
          </cell>
          <cell r="E2138" t="str">
            <v>Póliza -105-</v>
          </cell>
        </row>
        <row r="2139">
          <cell r="A2139" t="str">
            <v>2102-1014</v>
          </cell>
          <cell r="B2139" t="str">
            <v>DEVOLUCION IMP. SOBRE AUTOMOVILES NUEVOS</v>
          </cell>
          <cell r="D2139">
            <v>0</v>
          </cell>
          <cell r="E2139" t="str">
            <v>Póliza -105-</v>
          </cell>
        </row>
        <row r="2140">
          <cell r="A2140" t="str">
            <v>2102-1015</v>
          </cell>
          <cell r="B2140" t="str">
            <v>ACT.E INT'S.POR DEV.IMP.S/AUTOMOV.NVOS.</v>
          </cell>
          <cell r="D2140">
            <v>0</v>
          </cell>
          <cell r="E2140" t="str">
            <v>Póliza -105-</v>
          </cell>
        </row>
        <row r="2141">
          <cell r="A2141" t="str">
            <v>2102-1016</v>
          </cell>
          <cell r="B2141" t="str">
            <v>IMPUESTO S/TENENCIA O USO DE VEHICULOS</v>
          </cell>
          <cell r="D2141">
            <v>6457945.8099999996</v>
          </cell>
          <cell r="E2141" t="str">
            <v>Póliza -105-</v>
          </cell>
        </row>
        <row r="2142">
          <cell r="A2142" t="str">
            <v>2102-1017</v>
          </cell>
          <cell r="B2142" t="str">
            <v>IMPUESTO S/TENENCIA, MOTOCICLETAS</v>
          </cell>
          <cell r="D2142">
            <v>24969</v>
          </cell>
          <cell r="E2142" t="str">
            <v>Póliza -105-</v>
          </cell>
        </row>
        <row r="2143">
          <cell r="A2143" t="str">
            <v>2102-1018</v>
          </cell>
          <cell r="B2143" t="str">
            <v>RECARGOS Y ACT DE IMP S/TENENCIA DE VEH</v>
          </cell>
          <cell r="D2143">
            <v>151666.41</v>
          </cell>
          <cell r="E2143" t="str">
            <v>Póliza -105-</v>
          </cell>
        </row>
        <row r="2144">
          <cell r="A2144" t="str">
            <v>2102-1019</v>
          </cell>
          <cell r="B2144" t="str">
            <v>RECARGOS Y ACT DE IMP S/TEN DE MOTOS</v>
          </cell>
          <cell r="D2144">
            <v>240</v>
          </cell>
          <cell r="E2144" t="str">
            <v>Póliza -105-</v>
          </cell>
        </row>
        <row r="2145">
          <cell r="A2145" t="str">
            <v>2102-1020</v>
          </cell>
          <cell r="B2145" t="str">
            <v>DEVOLUCION IMPUESTOS SOBRE TENENCIA</v>
          </cell>
          <cell r="D2145">
            <v>0</v>
          </cell>
          <cell r="E2145" t="str">
            <v>Póliza -105-</v>
          </cell>
        </row>
        <row r="2146">
          <cell r="A2146" t="str">
            <v>2102-1021</v>
          </cell>
          <cell r="B2146" t="str">
            <v>ACT.E INTS.POR DEV.IMP.S/TENENCIA</v>
          </cell>
          <cell r="D2146">
            <v>0</v>
          </cell>
          <cell r="E2146" t="str">
            <v>Póliza -105-</v>
          </cell>
        </row>
        <row r="2147">
          <cell r="A2147" t="str">
            <v>2102-1022</v>
          </cell>
          <cell r="B2147" t="str">
            <v>ACREDITAMENTO DEL IMP.S/TENENCIA AR.15-D</v>
          </cell>
          <cell r="D2147">
            <v>0</v>
          </cell>
          <cell r="E2147" t="str">
            <v>Póliza -105-</v>
          </cell>
        </row>
        <row r="2148">
          <cell r="A2148" t="str">
            <v>2102-1023</v>
          </cell>
          <cell r="B2148" t="str">
            <v>GASTOS DE EJECUCION ISAN</v>
          </cell>
          <cell r="D2148">
            <v>0</v>
          </cell>
          <cell r="E2148" t="str">
            <v>Póliza -105-</v>
          </cell>
        </row>
        <row r="2149">
          <cell r="A2149" t="str">
            <v>2102-1024</v>
          </cell>
          <cell r="B2149" t="str">
            <v>GASTOS DE EJECUCION IMP. SOBRE TENENCIA</v>
          </cell>
          <cell r="D2149">
            <v>120</v>
          </cell>
          <cell r="E2149" t="str">
            <v>Póliza -105-</v>
          </cell>
        </row>
        <row r="2150">
          <cell r="A2150" t="str">
            <v>2102-1025</v>
          </cell>
          <cell r="B2150" t="str">
            <v>MULTAS IMP S/TENENCIA CTRL.DE OBLIG 100%</v>
          </cell>
          <cell r="D2150">
            <v>3654</v>
          </cell>
          <cell r="E2150" t="str">
            <v>Póliza -105-</v>
          </cell>
        </row>
        <row r="2151">
          <cell r="A2151" t="str">
            <v>2102-1026</v>
          </cell>
          <cell r="B2151" t="str">
            <v>HONORARIOS EJEC.POR CONTROL VEHICULAR</v>
          </cell>
          <cell r="D2151">
            <v>210</v>
          </cell>
          <cell r="E2151" t="str">
            <v>Póliza -105-</v>
          </cell>
        </row>
        <row r="2152">
          <cell r="A2152" t="str">
            <v>2102-1027</v>
          </cell>
          <cell r="B2152" t="str">
            <v>HONORARIOS EJEC. ISAN</v>
          </cell>
          <cell r="D2152">
            <v>0</v>
          </cell>
          <cell r="E2152" t="str">
            <v>Póliza -105-</v>
          </cell>
        </row>
        <row r="2153">
          <cell r="A2153" t="str">
            <v>2102-1028</v>
          </cell>
          <cell r="B2153" t="str">
            <v>90% INFRACC. TRANSITO AREA METROPOLITANA</v>
          </cell>
          <cell r="D2153">
            <v>337455.83</v>
          </cell>
          <cell r="E2153" t="str">
            <v>Póliza -105-</v>
          </cell>
        </row>
        <row r="2155">
          <cell r="C2155">
            <v>16072676.799999999</v>
          </cell>
          <cell r="D2155">
            <v>16072676.799999999</v>
          </cell>
        </row>
        <row r="2157">
          <cell r="A2157" t="str">
            <v>REGISTRO DE LOS INGRESOS DEL DIA</v>
          </cell>
        </row>
        <row r="2158">
          <cell r="D2158" t="str">
            <v>Póliza -105-</v>
          </cell>
        </row>
        <row r="2161">
          <cell r="B2161" t="str">
            <v>Gobierno del Estado de Nuevo León</v>
          </cell>
        </row>
        <row r="2162">
          <cell r="B2162" t="str">
            <v>Secretaría de Finanzas y Tesorería General del Estado</v>
          </cell>
        </row>
        <row r="2163">
          <cell r="B2163" t="str">
            <v>Subsecretaría de Egresos</v>
          </cell>
        </row>
        <row r="2164">
          <cell r="B2164" t="str">
            <v>Dirección de Contabilidad y Cuenta Pública</v>
          </cell>
        </row>
        <row r="2165">
          <cell r="B2165" t="str">
            <v>Instituto de Control Vehicular</v>
          </cell>
        </row>
        <row r="2166">
          <cell r="B2166" t="str">
            <v>Recaudaciòn Diaria 17 Febrero 2006</v>
          </cell>
        </row>
        <row r="2167">
          <cell r="A2167" t="str">
            <v xml:space="preserve">Numero </v>
          </cell>
          <cell r="B2167" t="str">
            <v>Concepto</v>
          </cell>
          <cell r="C2167" t="str">
            <v>Recaudación Daria</v>
          </cell>
        </row>
        <row r="2168">
          <cell r="A2168" t="str">
            <v>de Cuenta</v>
          </cell>
          <cell r="C2168" t="str">
            <v>Cargo</v>
          </cell>
          <cell r="D2168" t="str">
            <v>Crédito</v>
          </cell>
        </row>
        <row r="2170">
          <cell r="A2170" t="str">
            <v>2102-1001</v>
          </cell>
          <cell r="B2170" t="str">
            <v>IMP.SOBRE TRANS.DE PROP.DE VEH.AUT.USADO</v>
          </cell>
          <cell r="C2170">
            <v>891140.92</v>
          </cell>
          <cell r="E2170" t="str">
            <v>Póliza -106-</v>
          </cell>
        </row>
        <row r="2171">
          <cell r="A2171" t="str">
            <v>2102-1002</v>
          </cell>
          <cell r="B2171" t="str">
            <v>IMP.DE TRANSM.POR REQUERIMIENTO</v>
          </cell>
          <cell r="C2171">
            <v>0</v>
          </cell>
          <cell r="E2171" t="str">
            <v>Póliza -106-</v>
          </cell>
        </row>
        <row r="2172">
          <cell r="A2172" t="str">
            <v>2102-1003</v>
          </cell>
          <cell r="B2172" t="str">
            <v>ACT.E INTS.POR DEV.IMP.S/TRANS.VEH.USADO</v>
          </cell>
          <cell r="C2172">
            <v>0</v>
          </cell>
          <cell r="E2172" t="str">
            <v>Póliza -106-</v>
          </cell>
        </row>
        <row r="2173">
          <cell r="A2173" t="str">
            <v>2102-1004</v>
          </cell>
          <cell r="B2173" t="str">
            <v>DEV.IMP.S/TRANS.PROP.VEH.USADOS</v>
          </cell>
          <cell r="C2173">
            <v>0</v>
          </cell>
          <cell r="E2173" t="str">
            <v>Póliza -106-</v>
          </cell>
        </row>
        <row r="2174">
          <cell r="A2174" t="str">
            <v>2102-1005</v>
          </cell>
          <cell r="B2174" t="str">
            <v>MULTA IMP. P/LA AGENCIA EST.DE TRANSP.</v>
          </cell>
          <cell r="C2174">
            <v>33570</v>
          </cell>
          <cell r="E2174" t="str">
            <v>Póliza -106-</v>
          </cell>
        </row>
        <row r="2175">
          <cell r="A2175" t="str">
            <v>2102-1006</v>
          </cell>
          <cell r="B2175" t="str">
            <v>MULTAS DEL IMP.DE TRANSMISION</v>
          </cell>
          <cell r="C2175">
            <v>0</v>
          </cell>
          <cell r="E2175" t="str">
            <v>Póliza -106-</v>
          </cell>
        </row>
        <row r="2176">
          <cell r="A2176" t="str">
            <v>2102-1007</v>
          </cell>
          <cell r="B2176" t="str">
            <v>RECARGOS DE IMP.DE TRANSMISION</v>
          </cell>
          <cell r="C2176">
            <v>0</v>
          </cell>
          <cell r="E2176" t="str">
            <v>Póliza -106-</v>
          </cell>
        </row>
        <row r="2177">
          <cell r="A2177" t="str">
            <v>2102-1008</v>
          </cell>
          <cell r="B2177" t="str">
            <v>GASTOS DE EJEC.TRANS.VEH.MOTOR</v>
          </cell>
          <cell r="C2177">
            <v>0</v>
          </cell>
          <cell r="E2177" t="str">
            <v>Póliza -106-</v>
          </cell>
        </row>
        <row r="2178">
          <cell r="A2178" t="str">
            <v>2102-1009</v>
          </cell>
          <cell r="B2178" t="str">
            <v>INCENTIVOS POR ISAN</v>
          </cell>
          <cell r="C2178">
            <v>0</v>
          </cell>
          <cell r="E2178" t="str">
            <v>Póliza -106-</v>
          </cell>
        </row>
        <row r="2179">
          <cell r="A2179" t="str">
            <v>2102-1010</v>
          </cell>
          <cell r="B2179" t="str">
            <v>RECARGOS DE I.S.A.N.</v>
          </cell>
          <cell r="C2179">
            <v>122229</v>
          </cell>
          <cell r="E2179" t="str">
            <v>Póliza -106-</v>
          </cell>
        </row>
        <row r="2180">
          <cell r="A2180" t="str">
            <v>2102-1011</v>
          </cell>
          <cell r="B2180" t="str">
            <v>SANCIONES ISAN</v>
          </cell>
          <cell r="C2180">
            <v>0</v>
          </cell>
          <cell r="E2180" t="str">
            <v>Póliza -106-</v>
          </cell>
        </row>
        <row r="2181">
          <cell r="A2181" t="str">
            <v>2102-1012</v>
          </cell>
          <cell r="B2181" t="str">
            <v>I.S.A.N. PAGOS PROVISIONALES</v>
          </cell>
          <cell r="C2181">
            <v>1651198</v>
          </cell>
          <cell r="E2181" t="str">
            <v>Póliza -106-</v>
          </cell>
        </row>
        <row r="2182">
          <cell r="A2182" t="str">
            <v>2102-1013</v>
          </cell>
          <cell r="B2182" t="str">
            <v>ACTUALIZACION DE I.S.A.N.</v>
          </cell>
          <cell r="C2182">
            <v>13162</v>
          </cell>
          <cell r="E2182" t="str">
            <v>Póliza -106-</v>
          </cell>
        </row>
        <row r="2183">
          <cell r="A2183" t="str">
            <v>2102-1014</v>
          </cell>
          <cell r="B2183" t="str">
            <v>DEVOLUCION IMP. SOBRE AUTOMOVILES NUEVOS</v>
          </cell>
          <cell r="C2183">
            <v>0</v>
          </cell>
          <cell r="E2183" t="str">
            <v>Póliza -106-</v>
          </cell>
        </row>
        <row r="2184">
          <cell r="A2184" t="str">
            <v>2102-1015</v>
          </cell>
          <cell r="B2184" t="str">
            <v>ACT.E INT'S.POR DEV.IMP.S/AUTOMOV.NVOS.</v>
          </cell>
          <cell r="C2184">
            <v>0</v>
          </cell>
          <cell r="E2184" t="str">
            <v>Póliza -106-</v>
          </cell>
        </row>
        <row r="2185">
          <cell r="A2185" t="str">
            <v>2102-1016</v>
          </cell>
          <cell r="B2185" t="str">
            <v>IMPUESTO S/TENENCIA O USO DE VEHICULOS</v>
          </cell>
          <cell r="C2185">
            <v>6457945.8099999996</v>
          </cell>
          <cell r="E2185" t="str">
            <v>Póliza -106-</v>
          </cell>
        </row>
        <row r="2186">
          <cell r="A2186" t="str">
            <v>2102-1017</v>
          </cell>
          <cell r="B2186" t="str">
            <v>IMPUESTO S/TENENCIA, MOTOCICLETAS</v>
          </cell>
          <cell r="C2186">
            <v>24969</v>
          </cell>
          <cell r="E2186" t="str">
            <v>Póliza -106-</v>
          </cell>
        </row>
        <row r="2187">
          <cell r="A2187" t="str">
            <v>2102-1018</v>
          </cell>
          <cell r="B2187" t="str">
            <v>RECARGOS Y ACT DE IMP S/TENENCIA DE VEH</v>
          </cell>
          <cell r="C2187">
            <v>151666.41</v>
          </cell>
          <cell r="E2187" t="str">
            <v>Póliza -106-</v>
          </cell>
        </row>
        <row r="2188">
          <cell r="A2188" t="str">
            <v>2102-1019</v>
          </cell>
          <cell r="B2188" t="str">
            <v>RECARGOS Y ACT DE IMP S/TEN DE MOTOS</v>
          </cell>
          <cell r="C2188">
            <v>240</v>
          </cell>
          <cell r="E2188" t="str">
            <v>Póliza -106-</v>
          </cell>
        </row>
        <row r="2189">
          <cell r="A2189" t="str">
            <v>2102-1020</v>
          </cell>
          <cell r="B2189" t="str">
            <v>DEVOLUCION IMPUESTOS SOBRE TENENCIA</v>
          </cell>
          <cell r="C2189">
            <v>0</v>
          </cell>
          <cell r="E2189" t="str">
            <v>Póliza -106-</v>
          </cell>
        </row>
        <row r="2190">
          <cell r="A2190" t="str">
            <v>2102-1021</v>
          </cell>
          <cell r="B2190" t="str">
            <v>ACT.E INTS.POR DEV.IMP.S/TENENCIA</v>
          </cell>
          <cell r="C2190">
            <v>0</v>
          </cell>
          <cell r="E2190" t="str">
            <v>Póliza -106-</v>
          </cell>
        </row>
        <row r="2191">
          <cell r="A2191" t="str">
            <v>2102-1022</v>
          </cell>
          <cell r="B2191" t="str">
            <v>ACREDITAMENTO DEL IMP.S/TENENCIA AR.15-D</v>
          </cell>
          <cell r="C2191">
            <v>0</v>
          </cell>
          <cell r="E2191" t="str">
            <v>Póliza -106-</v>
          </cell>
        </row>
        <row r="2192">
          <cell r="A2192" t="str">
            <v>2102-1023</v>
          </cell>
          <cell r="B2192" t="str">
            <v>GASTOS DE EJECUCION ISAN</v>
          </cell>
          <cell r="C2192">
            <v>0</v>
          </cell>
          <cell r="E2192" t="str">
            <v>Póliza -106-</v>
          </cell>
        </row>
        <row r="2193">
          <cell r="A2193" t="str">
            <v>2102-1024</v>
          </cell>
          <cell r="B2193" t="str">
            <v>GASTOS DE EJECUCION IMP. SOBRE TENENCIA</v>
          </cell>
          <cell r="C2193">
            <v>120</v>
          </cell>
          <cell r="E2193" t="str">
            <v>Póliza -106-</v>
          </cell>
        </row>
        <row r="2194">
          <cell r="A2194" t="str">
            <v>2102-1025</v>
          </cell>
          <cell r="B2194" t="str">
            <v>MULTAS IMP S/TENENCIA CTRL.DE OBLIG 100%</v>
          </cell>
          <cell r="C2194">
            <v>3654</v>
          </cell>
          <cell r="E2194" t="str">
            <v>Póliza -106-</v>
          </cell>
        </row>
        <row r="2195">
          <cell r="A2195" t="str">
            <v>2102-1026</v>
          </cell>
          <cell r="B2195" t="str">
            <v>HONORARIOS EJEC.POR CONTROL VEHICULAR</v>
          </cell>
          <cell r="C2195">
            <v>210</v>
          </cell>
          <cell r="E2195" t="str">
            <v>Póliza -106-</v>
          </cell>
        </row>
        <row r="2196">
          <cell r="A2196" t="str">
            <v>2102-1027</v>
          </cell>
          <cell r="B2196" t="str">
            <v>HONORARIOS EJEC. ISAN</v>
          </cell>
          <cell r="C2196">
            <v>0</v>
          </cell>
          <cell r="E2196" t="str">
            <v>Póliza -106-</v>
          </cell>
        </row>
        <row r="2197">
          <cell r="A2197" t="str">
            <v>2102-1028</v>
          </cell>
          <cell r="B2197" t="str">
            <v>90% INFRACC. TRANSITO AREA METROPOLITANA</v>
          </cell>
          <cell r="C2197">
            <v>337455.83</v>
          </cell>
          <cell r="E2197" t="str">
            <v>Póliza -106-</v>
          </cell>
        </row>
        <row r="2198">
          <cell r="A2198" t="str">
            <v>1201-0026</v>
          </cell>
          <cell r="B2198" t="str">
            <v>IMP.SOBRE TRANS.DE PROP.DE VEH.AUT.USADO</v>
          </cell>
          <cell r="D2198">
            <v>891140.92</v>
          </cell>
          <cell r="E2198" t="str">
            <v>Póliza -106-</v>
          </cell>
        </row>
        <row r="2199">
          <cell r="A2199" t="str">
            <v>1201-0027</v>
          </cell>
          <cell r="B2199" t="str">
            <v>IMP.DE TRANSM.POR REQUERIMIENTO</v>
          </cell>
          <cell r="D2199">
            <v>0</v>
          </cell>
          <cell r="E2199" t="str">
            <v>Póliza -106-</v>
          </cell>
        </row>
        <row r="2200">
          <cell r="A2200" t="str">
            <v>1201-0028</v>
          </cell>
          <cell r="B2200" t="str">
            <v>ACT.E INTS.POR DEV.IMP.S/TRANS.VEH.USADO</v>
          </cell>
          <cell r="D2200">
            <v>0</v>
          </cell>
          <cell r="E2200" t="str">
            <v>Póliza -106-</v>
          </cell>
        </row>
        <row r="2201">
          <cell r="A2201" t="str">
            <v>1201-0029</v>
          </cell>
          <cell r="B2201" t="str">
            <v>DEV.IMP.S/TRANS.PROP.VEH.USADOS</v>
          </cell>
          <cell r="D2201">
            <v>0</v>
          </cell>
          <cell r="E2201" t="str">
            <v>Póliza -106-</v>
          </cell>
        </row>
        <row r="2202">
          <cell r="A2202" t="str">
            <v>1201-0030</v>
          </cell>
          <cell r="B2202" t="str">
            <v>MULTA IMP. P/LA AGENCIA EST.DE TRANSP.</v>
          </cell>
          <cell r="D2202">
            <v>33570</v>
          </cell>
          <cell r="E2202" t="str">
            <v>Póliza -106-</v>
          </cell>
        </row>
        <row r="2203">
          <cell r="A2203" t="str">
            <v>1201-0031</v>
          </cell>
          <cell r="B2203" t="str">
            <v>MULTAS DEL IMP.DE TRANSMISION</v>
          </cell>
          <cell r="D2203">
            <v>0</v>
          </cell>
          <cell r="E2203" t="str">
            <v>Póliza -106-</v>
          </cell>
        </row>
        <row r="2204">
          <cell r="A2204" t="str">
            <v>1201-0032</v>
          </cell>
          <cell r="B2204" t="str">
            <v>RECARGOS DE IMP.DE TRANSMISION</v>
          </cell>
          <cell r="D2204">
            <v>0</v>
          </cell>
          <cell r="E2204" t="str">
            <v>Póliza -106-</v>
          </cell>
        </row>
        <row r="2205">
          <cell r="A2205" t="str">
            <v>1201-0033</v>
          </cell>
          <cell r="B2205" t="str">
            <v>GASTOS DE EJEC.TRANS.VEH.MOTOR</v>
          </cell>
          <cell r="D2205">
            <v>0</v>
          </cell>
          <cell r="E2205" t="str">
            <v>Póliza -106-</v>
          </cell>
        </row>
        <row r="2206">
          <cell r="A2206" t="str">
            <v>1201-0034</v>
          </cell>
          <cell r="B2206" t="str">
            <v>INCENTIVOS POR ISAN</v>
          </cell>
          <cell r="D2206">
            <v>0</v>
          </cell>
          <cell r="E2206" t="str">
            <v>Póliza -106-</v>
          </cell>
        </row>
        <row r="2207">
          <cell r="A2207" t="str">
            <v>1201-0035</v>
          </cell>
          <cell r="B2207" t="str">
            <v>RECARGOS DE I.S.A.N.</v>
          </cell>
          <cell r="D2207">
            <v>122229</v>
          </cell>
          <cell r="E2207" t="str">
            <v>Póliza -106-</v>
          </cell>
        </row>
        <row r="2208">
          <cell r="A2208" t="str">
            <v>1201-0036</v>
          </cell>
          <cell r="B2208" t="str">
            <v>SANCIONES ISAN</v>
          </cell>
          <cell r="D2208">
            <v>0</v>
          </cell>
          <cell r="E2208" t="str">
            <v>Póliza -106-</v>
          </cell>
        </row>
        <row r="2209">
          <cell r="A2209" t="str">
            <v>1201-0037</v>
          </cell>
          <cell r="B2209" t="str">
            <v>I.S.A.N. PAGOS PROVISIONALES</v>
          </cell>
          <cell r="D2209">
            <v>1651198</v>
          </cell>
          <cell r="E2209" t="str">
            <v>Póliza -106-</v>
          </cell>
        </row>
        <row r="2210">
          <cell r="A2210" t="str">
            <v>1201-0038</v>
          </cell>
          <cell r="B2210" t="str">
            <v>ACTUALIZACION DE I.S.A.N.</v>
          </cell>
          <cell r="D2210">
            <v>13162</v>
          </cell>
          <cell r="E2210" t="str">
            <v>Póliza -106-</v>
          </cell>
        </row>
        <row r="2211">
          <cell r="A2211" t="str">
            <v>1201-0039</v>
          </cell>
          <cell r="B2211" t="str">
            <v>DEVOLUCION IMP. SOBRE AUTOMOVILES NUEVOS</v>
          </cell>
          <cell r="D2211">
            <v>0</v>
          </cell>
          <cell r="E2211" t="str">
            <v>Póliza -106-</v>
          </cell>
        </row>
        <row r="2212">
          <cell r="A2212" t="str">
            <v>1201-0040</v>
          </cell>
          <cell r="B2212" t="str">
            <v>ACT.E INT'S.POR DEV.IMP.S/AUTOMOV.NVOS.</v>
          </cell>
          <cell r="D2212">
            <v>0</v>
          </cell>
          <cell r="E2212" t="str">
            <v>Póliza -106-</v>
          </cell>
        </row>
        <row r="2213">
          <cell r="A2213" t="str">
            <v>1201-0041</v>
          </cell>
          <cell r="B2213" t="str">
            <v>IMPUESTO S/TENENCIA O USO DE VEHICULOS</v>
          </cell>
          <cell r="D2213">
            <v>6457945.8099999996</v>
          </cell>
          <cell r="E2213" t="str">
            <v>Póliza -106-</v>
          </cell>
        </row>
        <row r="2214">
          <cell r="A2214" t="str">
            <v>1201-0042</v>
          </cell>
          <cell r="B2214" t="str">
            <v>IMPUESTO S/TENENCIA, MOTOCICLETAS</v>
          </cell>
          <cell r="D2214">
            <v>24969</v>
          </cell>
          <cell r="E2214" t="str">
            <v>Póliza -106-</v>
          </cell>
        </row>
        <row r="2215">
          <cell r="A2215" t="str">
            <v>1201-0043</v>
          </cell>
          <cell r="B2215" t="str">
            <v>RECARGOS Y ACT DE IMP S/TENENCIA DE VEH</v>
          </cell>
          <cell r="D2215">
            <v>151666.41</v>
          </cell>
          <cell r="E2215" t="str">
            <v>Póliza -106-</v>
          </cell>
        </row>
        <row r="2216">
          <cell r="A2216" t="str">
            <v>1201-0044</v>
          </cell>
          <cell r="B2216" t="str">
            <v>RECARGOS Y ACT DE IMP S/TEN DE MOTOS</v>
          </cell>
          <cell r="D2216">
            <v>240</v>
          </cell>
          <cell r="E2216" t="str">
            <v>Póliza -106-</v>
          </cell>
        </row>
        <row r="2217">
          <cell r="A2217" t="str">
            <v>1201-0045</v>
          </cell>
          <cell r="B2217" t="str">
            <v>DEVOLUCION IMPUESTOS SOBRE TENENCIA</v>
          </cell>
          <cell r="D2217">
            <v>0</v>
          </cell>
          <cell r="E2217" t="str">
            <v>Póliza -106-</v>
          </cell>
        </row>
        <row r="2218">
          <cell r="A2218" t="str">
            <v>1201-0046</v>
          </cell>
          <cell r="B2218" t="str">
            <v>ACT.E INTS.POR DEV.IMP.S/TENENCIA</v>
          </cell>
          <cell r="D2218">
            <v>0</v>
          </cell>
          <cell r="E2218" t="str">
            <v>Póliza -106-</v>
          </cell>
        </row>
        <row r="2219">
          <cell r="A2219" t="str">
            <v>1201-0047</v>
          </cell>
          <cell r="B2219" t="str">
            <v>ACREDITAMENTO DEL IMP.S/TENENCIA AR.15-D</v>
          </cell>
          <cell r="D2219">
            <v>0</v>
          </cell>
          <cell r="E2219" t="str">
            <v>Póliza -106-</v>
          </cell>
        </row>
        <row r="2220">
          <cell r="A2220" t="str">
            <v>1201-0048</v>
          </cell>
          <cell r="B2220" t="str">
            <v>GASTOS DE EJECUCION ISAN</v>
          </cell>
          <cell r="D2220">
            <v>0</v>
          </cell>
          <cell r="E2220" t="str">
            <v>Póliza -106-</v>
          </cell>
        </row>
        <row r="2221">
          <cell r="A2221" t="str">
            <v>1201-0049</v>
          </cell>
          <cell r="B2221" t="str">
            <v>GASTOS DE EJECUCION IMP. SOBRE TENENCIA</v>
          </cell>
          <cell r="D2221">
            <v>120</v>
          </cell>
          <cell r="E2221" t="str">
            <v>Póliza -106-</v>
          </cell>
        </row>
        <row r="2222">
          <cell r="A2222" t="str">
            <v>1201-0050</v>
          </cell>
          <cell r="B2222" t="str">
            <v>MULTAS IMP S/TENENCIA CTRL.DE OBLIG 100%</v>
          </cell>
          <cell r="D2222">
            <v>3654</v>
          </cell>
          <cell r="E2222" t="str">
            <v>Póliza -106-</v>
          </cell>
        </row>
        <row r="2223">
          <cell r="A2223" t="str">
            <v>1201-0051</v>
          </cell>
          <cell r="B2223" t="str">
            <v>HONORARIOS EJEC.POR CONTROL VEHICULAR</v>
          </cell>
          <cell r="D2223">
            <v>210</v>
          </cell>
          <cell r="E2223" t="str">
            <v>Póliza -106-</v>
          </cell>
        </row>
        <row r="2224">
          <cell r="A2224" t="str">
            <v>1201-0052</v>
          </cell>
          <cell r="B2224" t="str">
            <v>HONORARIOS EJEC. ISAN</v>
          </cell>
          <cell r="D2224">
            <v>0</v>
          </cell>
          <cell r="E2224" t="str">
            <v>Póliza -106-</v>
          </cell>
        </row>
        <row r="2225">
          <cell r="A2225" t="str">
            <v>1201-0053</v>
          </cell>
          <cell r="B2225" t="str">
            <v>90% INFRACC. TRANSITO AREA METROPOLITANA</v>
          </cell>
          <cell r="D2225">
            <v>337455.83</v>
          </cell>
          <cell r="E2225" t="str">
            <v>Póliza -106-</v>
          </cell>
        </row>
        <row r="2227">
          <cell r="C2227">
            <v>9687560.9700000007</v>
          </cell>
          <cell r="D2227">
            <v>9687560.9700000007</v>
          </cell>
        </row>
        <row r="2229">
          <cell r="A2229" t="str">
            <v>RECLASIFICACION DE LOS INGRESOS EN ADMON.</v>
          </cell>
        </row>
        <row r="2231">
          <cell r="D2231" t="str">
            <v>Póliza -106-</v>
          </cell>
        </row>
        <row r="2233">
          <cell r="A2233" t="str">
            <v>de Cuenta</v>
          </cell>
          <cell r="C2233" t="str">
            <v>Cargo</v>
          </cell>
          <cell r="D2233" t="str">
            <v>Crédito</v>
          </cell>
        </row>
        <row r="2234">
          <cell r="A2234" t="str">
            <v>1201-0001</v>
          </cell>
          <cell r="B2234" t="str">
            <v>DERECHOS DE CONTROL VEHICULAR PTE. AÑO</v>
          </cell>
          <cell r="C2234">
            <v>5287509</v>
          </cell>
          <cell r="E2234" t="str">
            <v>Póliza -107-</v>
          </cell>
        </row>
        <row r="2235">
          <cell r="A2235" t="str">
            <v>1201-0002</v>
          </cell>
          <cell r="B2235" t="str">
            <v>DERECHOS DE CONTROL VEHICULAR REZAGOS</v>
          </cell>
          <cell r="C2235">
            <v>366488.83</v>
          </cell>
          <cell r="E2235" t="str">
            <v>Póliza -107-</v>
          </cell>
        </row>
        <row r="2236">
          <cell r="A2236" t="str">
            <v>1201-0003</v>
          </cell>
          <cell r="B2236" t="str">
            <v>DEV. CONTROL VEHICULAR</v>
          </cell>
          <cell r="C2236">
            <v>0</v>
          </cell>
          <cell r="E2236" t="str">
            <v>Póliza -107-</v>
          </cell>
        </row>
        <row r="2237">
          <cell r="A2237" t="str">
            <v>1201-0004</v>
          </cell>
          <cell r="B2237" t="str">
            <v>SUBSIDIO 10% Y 5%</v>
          </cell>
          <cell r="D2237">
            <v>95356</v>
          </cell>
          <cell r="E2237" t="str">
            <v>Póliza -107-</v>
          </cell>
        </row>
        <row r="2238">
          <cell r="A2238" t="str">
            <v>1201-0005</v>
          </cell>
          <cell r="B2238" t="str">
            <v>SUBSIDIO ANTIGÜEDAD 5 AÑOS</v>
          </cell>
          <cell r="D2238">
            <v>955204</v>
          </cell>
          <cell r="E2238" t="str">
            <v>Póliza -107-</v>
          </cell>
        </row>
        <row r="2239">
          <cell r="A2239" t="str">
            <v>1201-0006</v>
          </cell>
          <cell r="B2239" t="str">
            <v>SUBSIDIO ANTIGÜEDAD 10 AÑOS</v>
          </cell>
          <cell r="D2239">
            <v>200128</v>
          </cell>
          <cell r="E2239" t="str">
            <v>Póliza -107-</v>
          </cell>
        </row>
        <row r="2240">
          <cell r="A2240" t="str">
            <v>1201-0007</v>
          </cell>
          <cell r="B2240" t="str">
            <v>SUBSIDIO DERECHOS CONTROL VEHICULAR</v>
          </cell>
          <cell r="C2240">
            <v>0</v>
          </cell>
          <cell r="E2240" t="str">
            <v>Póliza -107-</v>
          </cell>
        </row>
        <row r="2241">
          <cell r="A2241" t="str">
            <v>1201-0008</v>
          </cell>
          <cell r="B2241" t="str">
            <v>SUB MAT.DE CONT.VEH.A PERS.MAYORES 65 AÑOS</v>
          </cell>
          <cell r="D2241">
            <v>1467</v>
          </cell>
          <cell r="E2241" t="str">
            <v>Póliza -107-</v>
          </cell>
        </row>
        <row r="2242">
          <cell r="A2242" t="str">
            <v>1201-0009</v>
          </cell>
          <cell r="B2242" t="str">
            <v>EXP.DE CERTIFICADOS DE CONTROL VEHICULAR</v>
          </cell>
          <cell r="C2242">
            <v>9306</v>
          </cell>
          <cell r="E2242" t="str">
            <v>Póliza -107-</v>
          </cell>
        </row>
        <row r="2243">
          <cell r="A2243" t="str">
            <v>1201-0010</v>
          </cell>
          <cell r="B2243" t="str">
            <v>EXP.DE CERT.DE CTRL.VEH.OTROS ESTADOS</v>
          </cell>
          <cell r="C2243">
            <v>5103</v>
          </cell>
          <cell r="E2243" t="str">
            <v>Póliza -107-</v>
          </cell>
        </row>
        <row r="2244">
          <cell r="A2244" t="str">
            <v>1201-0011</v>
          </cell>
          <cell r="B2244" t="str">
            <v>EXP.DE CERT.DE DOC.DE CTRL.VEHICULAR</v>
          </cell>
          <cell r="C2244">
            <v>282</v>
          </cell>
          <cell r="E2244" t="str">
            <v>Póliza -107-</v>
          </cell>
        </row>
        <row r="2245">
          <cell r="A2245" t="str">
            <v>1201-0012</v>
          </cell>
          <cell r="B2245" t="str">
            <v>PLACAS DE CIRCULACION VEHICULAR</v>
          </cell>
          <cell r="C2245">
            <v>493425</v>
          </cell>
          <cell r="E2245" t="str">
            <v>Póliza -107-</v>
          </cell>
        </row>
        <row r="2246">
          <cell r="A2246" t="str">
            <v>1201-0013</v>
          </cell>
          <cell r="B2246" t="str">
            <v>LICENCIAS DE MANEJAR</v>
          </cell>
          <cell r="C2246">
            <v>361552</v>
          </cell>
          <cell r="E2246" t="str">
            <v>Póliza -107-</v>
          </cell>
        </row>
        <row r="2247">
          <cell r="A2247" t="str">
            <v>1201-0014</v>
          </cell>
          <cell r="B2247" t="str">
            <v>EXP.DE CERT.DE LICENCIAS DE CONDUCIR</v>
          </cell>
          <cell r="C2247">
            <v>0</v>
          </cell>
          <cell r="E2247" t="str">
            <v>Póliza -107-</v>
          </cell>
        </row>
        <row r="2248">
          <cell r="A2248" t="str">
            <v>1201-0015</v>
          </cell>
          <cell r="B2248" t="str">
            <v>DUPLICADOS DE LICENCIAS</v>
          </cell>
          <cell r="C2248">
            <v>5664</v>
          </cell>
          <cell r="E2248" t="str">
            <v>Póliza -107-</v>
          </cell>
        </row>
        <row r="2249">
          <cell r="A2249" t="str">
            <v>1201-0016</v>
          </cell>
          <cell r="B2249" t="str">
            <v>DUPLICADOS DE TARJETAS DE CIRCULACION</v>
          </cell>
          <cell r="C2249">
            <v>3102</v>
          </cell>
          <cell r="E2249" t="str">
            <v>Póliza -107-</v>
          </cell>
        </row>
        <row r="2250">
          <cell r="A2250" t="str">
            <v>1201-0017</v>
          </cell>
          <cell r="B2250" t="str">
            <v>BAJAS DE VEHICULOS DE MOTOR</v>
          </cell>
          <cell r="C2250">
            <v>29751</v>
          </cell>
          <cell r="E2250" t="str">
            <v>Póliza -107-</v>
          </cell>
        </row>
        <row r="2251">
          <cell r="A2251" t="str">
            <v>1201-0018</v>
          </cell>
          <cell r="B2251" t="str">
            <v>SUBSIDIO LAMINAS CONTROL VEHICULAR</v>
          </cell>
          <cell r="C2251">
            <v>0</v>
          </cell>
          <cell r="E2251" t="str">
            <v>Póliza -107-</v>
          </cell>
        </row>
        <row r="2252">
          <cell r="A2252" t="str">
            <v>1201-0019</v>
          </cell>
          <cell r="B2252" t="str">
            <v>SUBSIDIOS LICENCIAS DE MANEJO</v>
          </cell>
          <cell r="C2252">
            <v>0</v>
          </cell>
          <cell r="E2252" t="str">
            <v>Póliza -107-</v>
          </cell>
        </row>
        <row r="2253">
          <cell r="A2253" t="str">
            <v>1201-0020</v>
          </cell>
          <cell r="B2253" t="str">
            <v>MULTAS DE CONTROL VEHICULAR</v>
          </cell>
          <cell r="C2253">
            <v>0</v>
          </cell>
          <cell r="E2253" t="str">
            <v>Póliza -107-</v>
          </cell>
        </row>
        <row r="2254">
          <cell r="A2254" t="str">
            <v>1201-0021</v>
          </cell>
          <cell r="B2254" t="str">
            <v>INTERESES POR CONVENIO CONTROL VEHICULAR</v>
          </cell>
          <cell r="C2254">
            <v>24637.41</v>
          </cell>
          <cell r="E2254" t="str">
            <v>Póliza -107-</v>
          </cell>
        </row>
        <row r="2255">
          <cell r="A2255" t="str">
            <v>1201-0022</v>
          </cell>
          <cell r="B2255" t="str">
            <v>SANCIONES POR CANJE DE PLACAS EXTEMP.</v>
          </cell>
          <cell r="C2255">
            <v>20939</v>
          </cell>
          <cell r="E2255" t="str">
            <v>Póliza -107-</v>
          </cell>
        </row>
        <row r="2256">
          <cell r="A2256" t="str">
            <v>1201-0023</v>
          </cell>
          <cell r="B2256" t="str">
            <v>SAN.DE DER.DE CONTROL VEH.PTE.AÑO</v>
          </cell>
          <cell r="C2256">
            <v>0</v>
          </cell>
          <cell r="E2256" t="str">
            <v>Póliza -107-</v>
          </cell>
        </row>
        <row r="2257">
          <cell r="A2257" t="str">
            <v>1201-0024</v>
          </cell>
          <cell r="B2257" t="str">
            <v>SAN.DE DER.CONTROL VEH. REZAGO</v>
          </cell>
          <cell r="C2257">
            <v>86602.16</v>
          </cell>
          <cell r="E2257" t="str">
            <v>Póliza -107-</v>
          </cell>
        </row>
        <row r="2258">
          <cell r="A2258" t="str">
            <v>1201-0025</v>
          </cell>
          <cell r="B2258" t="str">
            <v>10% INFRACC.DE TRANSITO AREA MET.</v>
          </cell>
          <cell r="C2258">
            <v>49366.31</v>
          </cell>
          <cell r="E2258" t="str">
            <v>Póliza -107-</v>
          </cell>
        </row>
        <row r="2259">
          <cell r="A2259" t="str">
            <v>1201-0026</v>
          </cell>
          <cell r="B2259" t="str">
            <v>IMP.SOBRE TRANS.DE PROP.DE VEH.AUT.USADO</v>
          </cell>
          <cell r="C2259">
            <v>765060.22</v>
          </cell>
          <cell r="E2259" t="str">
            <v>Póliza -107-</v>
          </cell>
        </row>
        <row r="2260">
          <cell r="A2260" t="str">
            <v>1201-0027</v>
          </cell>
          <cell r="B2260" t="str">
            <v>IMP.DE TRANSM.POR REQUERIMIENTO</v>
          </cell>
          <cell r="C2260">
            <v>0</v>
          </cell>
          <cell r="E2260" t="str">
            <v>Póliza -107-</v>
          </cell>
        </row>
        <row r="2261">
          <cell r="A2261" t="str">
            <v>1201-0028</v>
          </cell>
          <cell r="B2261" t="str">
            <v>ACT.E INTS.POR DEV.IMP.S/TRANS.VEH.USADO</v>
          </cell>
          <cell r="C2261">
            <v>0</v>
          </cell>
          <cell r="E2261" t="str">
            <v>Póliza -107-</v>
          </cell>
        </row>
        <row r="2262">
          <cell r="A2262" t="str">
            <v>1201-0029</v>
          </cell>
          <cell r="B2262" t="str">
            <v>DEV.IMP.S/TRANS.PROP.VEH.USADOS</v>
          </cell>
          <cell r="C2262">
            <v>0</v>
          </cell>
          <cell r="E2262" t="str">
            <v>Póliza -107-</v>
          </cell>
        </row>
        <row r="2263">
          <cell r="A2263" t="str">
            <v>1201-0030</v>
          </cell>
          <cell r="B2263" t="str">
            <v>MULTA IMP. P/LA AGENCIA EST.DE TRANSP.</v>
          </cell>
          <cell r="C2263">
            <v>38397</v>
          </cell>
          <cell r="E2263" t="str">
            <v>Póliza -107-</v>
          </cell>
        </row>
        <row r="2264">
          <cell r="A2264" t="str">
            <v>1201-0031</v>
          </cell>
          <cell r="B2264" t="str">
            <v>MULTAS DEL IMP.DE TRANSMISION</v>
          </cell>
          <cell r="C2264">
            <v>0</v>
          </cell>
          <cell r="E2264" t="str">
            <v>Póliza -107-</v>
          </cell>
        </row>
        <row r="2265">
          <cell r="A2265" t="str">
            <v>1201-0032</v>
          </cell>
          <cell r="B2265" t="str">
            <v>RECARGOS DE IMP.DE TRANSMISION</v>
          </cell>
          <cell r="C2265">
            <v>0</v>
          </cell>
          <cell r="E2265" t="str">
            <v>Póliza -107-</v>
          </cell>
        </row>
        <row r="2266">
          <cell r="A2266" t="str">
            <v>1201-0033</v>
          </cell>
          <cell r="B2266" t="str">
            <v>GASTOS DE EJEC.TRANS.VEH.MOTOR</v>
          </cell>
          <cell r="C2266">
            <v>0</v>
          </cell>
          <cell r="E2266" t="str">
            <v>Póliza -107-</v>
          </cell>
        </row>
        <row r="2267">
          <cell r="A2267" t="str">
            <v>1201-0034</v>
          </cell>
          <cell r="B2267" t="str">
            <v>INCENTIVOS POR ISAN</v>
          </cell>
          <cell r="C2267">
            <v>0</v>
          </cell>
          <cell r="E2267" t="str">
            <v>Póliza -107-</v>
          </cell>
        </row>
        <row r="2268">
          <cell r="A2268" t="str">
            <v>1201-0035</v>
          </cell>
          <cell r="B2268" t="str">
            <v>RECARGOS DE I.S.A.N.</v>
          </cell>
          <cell r="C2268">
            <v>0</v>
          </cell>
          <cell r="E2268" t="str">
            <v>Póliza -107-</v>
          </cell>
        </row>
        <row r="2269">
          <cell r="A2269" t="str">
            <v>1201-0036</v>
          </cell>
          <cell r="B2269" t="str">
            <v>SANCIONES ISAN</v>
          </cell>
          <cell r="C2269">
            <v>6020</v>
          </cell>
          <cell r="E2269" t="str">
            <v>Póliza -107-</v>
          </cell>
        </row>
        <row r="2270">
          <cell r="A2270" t="str">
            <v>1201-0037</v>
          </cell>
          <cell r="B2270" t="str">
            <v>I.S.A.N. PAGOS PROVISIONALES</v>
          </cell>
          <cell r="C2270">
            <v>15658665</v>
          </cell>
          <cell r="E2270" t="str">
            <v>Póliza -107-</v>
          </cell>
        </row>
        <row r="2271">
          <cell r="A2271" t="str">
            <v>1201-0038</v>
          </cell>
          <cell r="B2271" t="str">
            <v>ACTUALIZACION DE I.S.A.N.</v>
          </cell>
          <cell r="C2271">
            <v>0</v>
          </cell>
          <cell r="E2271" t="str">
            <v>Póliza -107-</v>
          </cell>
        </row>
        <row r="2272">
          <cell r="A2272" t="str">
            <v>1201-0039</v>
          </cell>
          <cell r="B2272" t="str">
            <v>DEVOLUCION IMP. SOBRE AUTOMOVILES NUEVOS</v>
          </cell>
          <cell r="C2272">
            <v>0</v>
          </cell>
          <cell r="E2272" t="str">
            <v>Póliza -107-</v>
          </cell>
        </row>
        <row r="2273">
          <cell r="A2273" t="str">
            <v>1201-0040</v>
          </cell>
          <cell r="B2273" t="str">
            <v>ACT.E INT'S.POR DEV.IMP.S/AUTOMOV.NVOS.</v>
          </cell>
          <cell r="C2273">
            <v>0</v>
          </cell>
          <cell r="E2273" t="str">
            <v>Póliza -107-</v>
          </cell>
        </row>
        <row r="2274">
          <cell r="A2274" t="str">
            <v>1201-0041</v>
          </cell>
          <cell r="B2274" t="str">
            <v>IMPUESTO S/TENENCIA O USO DE VEHICULOS</v>
          </cell>
          <cell r="C2274">
            <v>8499057.9000000004</v>
          </cell>
          <cell r="E2274" t="str">
            <v>Póliza -107-</v>
          </cell>
        </row>
        <row r="2275">
          <cell r="A2275" t="str">
            <v>1201-0042</v>
          </cell>
          <cell r="B2275" t="str">
            <v>IMPUESTO S/TENENCIA, MOTOCICLETAS</v>
          </cell>
          <cell r="C2275">
            <v>64120</v>
          </cell>
          <cell r="E2275" t="str">
            <v>Póliza -107-</v>
          </cell>
        </row>
        <row r="2276">
          <cell r="A2276" t="str">
            <v>1201-0043</v>
          </cell>
          <cell r="B2276" t="str">
            <v>RECARGOS Y ACT DE IMP S/TENENCIA DE VEH</v>
          </cell>
          <cell r="C2276">
            <v>146269.48000000001</v>
          </cell>
          <cell r="E2276" t="str">
            <v>Póliza -107-</v>
          </cell>
        </row>
        <row r="2277">
          <cell r="A2277" t="str">
            <v>1201-0044</v>
          </cell>
          <cell r="B2277" t="str">
            <v>RECARGOS Y ACT DE IMP S/TEN DE MOTOS</v>
          </cell>
          <cell r="C2277">
            <v>187</v>
          </cell>
          <cell r="E2277" t="str">
            <v>Póliza -107-</v>
          </cell>
        </row>
        <row r="2278">
          <cell r="A2278" t="str">
            <v>1201-0045</v>
          </cell>
          <cell r="B2278" t="str">
            <v>DEVOLUCION IMPUESTOS SOBRE TENENCIA</v>
          </cell>
          <cell r="C2278">
            <v>0</v>
          </cell>
          <cell r="E2278" t="str">
            <v>Póliza -107-</v>
          </cell>
        </row>
        <row r="2279">
          <cell r="A2279" t="str">
            <v>1201-0046</v>
          </cell>
          <cell r="B2279" t="str">
            <v>ACT.E INTS.POR DEV.IMP.S/TENENCIA</v>
          </cell>
          <cell r="C2279">
            <v>0</v>
          </cell>
          <cell r="E2279" t="str">
            <v>Póliza -107-</v>
          </cell>
        </row>
        <row r="2280">
          <cell r="A2280" t="str">
            <v>1201-0047</v>
          </cell>
          <cell r="B2280" t="str">
            <v>ACREDITAMENTO DEL IMP.S/TENENCIA AR.15-D</v>
          </cell>
          <cell r="C2280">
            <v>0</v>
          </cell>
          <cell r="E2280" t="str">
            <v>Póliza -107-</v>
          </cell>
        </row>
        <row r="2281">
          <cell r="A2281" t="str">
            <v>1201-0048</v>
          </cell>
          <cell r="B2281" t="str">
            <v>GASTOS DE EJECUCION ISAN</v>
          </cell>
          <cell r="C2281">
            <v>0</v>
          </cell>
          <cell r="E2281" t="str">
            <v>Póliza -107-</v>
          </cell>
        </row>
        <row r="2282">
          <cell r="A2282" t="str">
            <v>1201-0049</v>
          </cell>
          <cell r="B2282" t="str">
            <v>GASTOS DE EJECUCION IMP. SOBRE TENENCIA</v>
          </cell>
          <cell r="C2282">
            <v>150</v>
          </cell>
          <cell r="E2282" t="str">
            <v>Póliza -107-</v>
          </cell>
        </row>
        <row r="2283">
          <cell r="A2283" t="str">
            <v>1201-0050</v>
          </cell>
          <cell r="B2283" t="str">
            <v>MULTAS IMP S/TENENCIA CTRL.DE OBLIG 100%</v>
          </cell>
          <cell r="C2283">
            <v>4263</v>
          </cell>
          <cell r="E2283" t="str">
            <v>Póliza -107-</v>
          </cell>
        </row>
        <row r="2284">
          <cell r="A2284" t="str">
            <v>1201-0051</v>
          </cell>
          <cell r="B2284" t="str">
            <v>HONORARIOS EJEC.POR CONTROL VEHICULAR</v>
          </cell>
          <cell r="C2284">
            <v>390</v>
          </cell>
          <cell r="E2284" t="str">
            <v>Póliza -107-</v>
          </cell>
        </row>
        <row r="2285">
          <cell r="A2285" t="str">
            <v>1201-0052</v>
          </cell>
          <cell r="B2285" t="str">
            <v>HONORARIOS EJEC. ISAN</v>
          </cell>
          <cell r="C2285">
            <v>0</v>
          </cell>
          <cell r="E2285" t="str">
            <v>Póliza -107-</v>
          </cell>
        </row>
        <row r="2286">
          <cell r="A2286" t="str">
            <v>1201-0053</v>
          </cell>
          <cell r="B2286" t="str">
            <v>90% INFRACC. TRANSITO AREA METROPOLITANA</v>
          </cell>
          <cell r="C2286">
            <v>444327.91</v>
          </cell>
          <cell r="E2286" t="str">
            <v>Póliza -107-</v>
          </cell>
        </row>
        <row r="2287">
          <cell r="A2287" t="str">
            <v>4101-0001</v>
          </cell>
          <cell r="B2287" t="str">
            <v>DERECHOS DE CONTROL VEHICULAR PTE. AÑO</v>
          </cell>
          <cell r="D2287">
            <v>5287509</v>
          </cell>
          <cell r="E2287" t="str">
            <v>Póliza -107-</v>
          </cell>
        </row>
        <row r="2288">
          <cell r="A2288" t="str">
            <v>4101-0002</v>
          </cell>
          <cell r="B2288" t="str">
            <v>DERECHOS DE CONTROL VEHICULAR REZAGOS</v>
          </cell>
          <cell r="D2288">
            <v>366488.83</v>
          </cell>
          <cell r="E2288" t="str">
            <v>Póliza -107-</v>
          </cell>
        </row>
        <row r="2289">
          <cell r="A2289" t="str">
            <v>4101-0003</v>
          </cell>
          <cell r="B2289" t="str">
            <v>DEV. CONTROL VEHICULAR</v>
          </cell>
          <cell r="D2289">
            <v>0</v>
          </cell>
          <cell r="E2289" t="str">
            <v>Póliza -107-</v>
          </cell>
        </row>
        <row r="2290">
          <cell r="A2290" t="str">
            <v>4101-0004</v>
          </cell>
          <cell r="B2290" t="str">
            <v>SUBSIDIO 10% Y 5%</v>
          </cell>
          <cell r="C2290">
            <v>95356</v>
          </cell>
          <cell r="E2290" t="str">
            <v>Póliza -107-</v>
          </cell>
        </row>
        <row r="2291">
          <cell r="A2291" t="str">
            <v>4101-0005</v>
          </cell>
          <cell r="B2291" t="str">
            <v>SUBSIDIO ANTIGÜEDAD 5 AÑOS</v>
          </cell>
          <cell r="C2291">
            <v>955204</v>
          </cell>
          <cell r="E2291" t="str">
            <v>Póliza -107-</v>
          </cell>
        </row>
        <row r="2292">
          <cell r="A2292" t="str">
            <v>4101-0006</v>
          </cell>
          <cell r="B2292" t="str">
            <v>SUBSIDIO ANTIGÜEDAD 10 AÑOS</v>
          </cell>
          <cell r="C2292">
            <v>200128</v>
          </cell>
          <cell r="E2292" t="str">
            <v>Póliza -107-</v>
          </cell>
        </row>
        <row r="2293">
          <cell r="A2293" t="str">
            <v>4101-0007</v>
          </cell>
          <cell r="B2293" t="str">
            <v>SUBSIDIO DERECHOS CONTROL VEHICULAR</v>
          </cell>
          <cell r="D2293">
            <v>0</v>
          </cell>
          <cell r="E2293" t="str">
            <v>Póliza -107-</v>
          </cell>
        </row>
        <row r="2294">
          <cell r="A2294" t="str">
            <v>4101-0008</v>
          </cell>
          <cell r="B2294" t="str">
            <v>SUB MAT.DE CONT.VEH.A PERS.MAYORES 65 AÑOS</v>
          </cell>
          <cell r="C2294">
            <v>1467</v>
          </cell>
          <cell r="E2294" t="str">
            <v>Póliza -107-</v>
          </cell>
        </row>
        <row r="2295">
          <cell r="A2295" t="str">
            <v>4101-0009</v>
          </cell>
          <cell r="B2295" t="str">
            <v>EXP.DE CERTIFICADOS DE CONTROL VEHICULAR</v>
          </cell>
          <cell r="D2295">
            <v>9306</v>
          </cell>
          <cell r="E2295" t="str">
            <v>Póliza -107-</v>
          </cell>
        </row>
        <row r="2296">
          <cell r="A2296" t="str">
            <v>4101-0010</v>
          </cell>
          <cell r="B2296" t="str">
            <v>EXP.DE CERT.DE CTRL.VEH.OTROS ESTADOS</v>
          </cell>
          <cell r="D2296">
            <v>5103</v>
          </cell>
          <cell r="E2296" t="str">
            <v>Póliza -107-</v>
          </cell>
        </row>
        <row r="2297">
          <cell r="A2297" t="str">
            <v>4101-0011</v>
          </cell>
          <cell r="B2297" t="str">
            <v>EXP.DE CERT.DE DOC.DE CTRL.VEHICULAR</v>
          </cell>
          <cell r="D2297">
            <v>282</v>
          </cell>
          <cell r="E2297" t="str">
            <v>Póliza -107-</v>
          </cell>
        </row>
        <row r="2298">
          <cell r="A2298" t="str">
            <v>4101-0012</v>
          </cell>
          <cell r="B2298" t="str">
            <v>PLACAS DE CIRCULACION VEHICULAR</v>
          </cell>
          <cell r="D2298">
            <v>493425</v>
          </cell>
          <cell r="E2298" t="str">
            <v>Póliza -107-</v>
          </cell>
        </row>
        <row r="2299">
          <cell r="A2299" t="str">
            <v>4101-0013</v>
          </cell>
          <cell r="B2299" t="str">
            <v>LICENCIAS DE MANEJAR</v>
          </cell>
          <cell r="D2299">
            <v>361552</v>
          </cell>
          <cell r="E2299" t="str">
            <v>Póliza -107-</v>
          </cell>
        </row>
        <row r="2300">
          <cell r="A2300" t="str">
            <v>4101-0014</v>
          </cell>
          <cell r="B2300" t="str">
            <v>EXP.DE CERT.DE LICENCIAS DE CONDUCIR</v>
          </cell>
          <cell r="D2300">
            <v>0</v>
          </cell>
          <cell r="E2300" t="str">
            <v>Póliza -107-</v>
          </cell>
        </row>
        <row r="2301">
          <cell r="A2301" t="str">
            <v>4101-0015</v>
          </cell>
          <cell r="B2301" t="str">
            <v>DUPLICADOS DE LICENCIAS</v>
          </cell>
          <cell r="D2301">
            <v>5664</v>
          </cell>
          <cell r="E2301" t="str">
            <v>Póliza -107-</v>
          </cell>
        </row>
        <row r="2302">
          <cell r="A2302" t="str">
            <v>4101-0016</v>
          </cell>
          <cell r="B2302" t="str">
            <v>DUPLICADOS DE TARJETAS DE CIRCULACION</v>
          </cell>
          <cell r="D2302">
            <v>3102</v>
          </cell>
          <cell r="E2302" t="str">
            <v>Póliza -107-</v>
          </cell>
        </row>
        <row r="2303">
          <cell r="A2303" t="str">
            <v>4101-0017</v>
          </cell>
          <cell r="B2303" t="str">
            <v>BAJAS DE VEHICULOS DE MOTOR</v>
          </cell>
          <cell r="D2303">
            <v>29751</v>
          </cell>
          <cell r="E2303" t="str">
            <v>Póliza -107-</v>
          </cell>
        </row>
        <row r="2304">
          <cell r="A2304" t="str">
            <v>4101-0018</v>
          </cell>
          <cell r="B2304" t="str">
            <v>SUBSIDIO LAMINAS CONTROL VEHICULAR</v>
          </cell>
          <cell r="D2304">
            <v>0</v>
          </cell>
          <cell r="E2304" t="str">
            <v>Póliza -107-</v>
          </cell>
        </row>
        <row r="2305">
          <cell r="A2305" t="str">
            <v>4101-0019</v>
          </cell>
          <cell r="B2305" t="str">
            <v>SUBSIDIOS LICENCIAS DE MANEJO</v>
          </cell>
          <cell r="D2305">
            <v>0</v>
          </cell>
          <cell r="E2305" t="str">
            <v>Póliza -107-</v>
          </cell>
        </row>
        <row r="2306">
          <cell r="A2306" t="str">
            <v>4101-0020</v>
          </cell>
          <cell r="B2306" t="str">
            <v>MULTAS DE CONTROL VEHICULAR</v>
          </cell>
          <cell r="D2306">
            <v>0</v>
          </cell>
          <cell r="E2306" t="str">
            <v>Póliza -107-</v>
          </cell>
        </row>
        <row r="2307">
          <cell r="A2307" t="str">
            <v>4101-0021</v>
          </cell>
          <cell r="B2307" t="str">
            <v>INTERESES POR CONVENIO CONTROL VEHICULAR</v>
          </cell>
          <cell r="D2307">
            <v>24637.41</v>
          </cell>
          <cell r="E2307" t="str">
            <v>Póliza -107-</v>
          </cell>
        </row>
        <row r="2308">
          <cell r="A2308" t="str">
            <v>4101-0022</v>
          </cell>
          <cell r="B2308" t="str">
            <v>SANCIONES POR CANJE DE PLACAS EXTEMP.</v>
          </cell>
          <cell r="D2308">
            <v>20939</v>
          </cell>
          <cell r="E2308" t="str">
            <v>Póliza -107-</v>
          </cell>
        </row>
        <row r="2309">
          <cell r="A2309" t="str">
            <v>4101-0023</v>
          </cell>
          <cell r="B2309" t="str">
            <v>SAN.DE DER.DE CONTROL VEH.PTE.AÑO</v>
          </cell>
          <cell r="D2309">
            <v>0</v>
          </cell>
          <cell r="E2309" t="str">
            <v>Póliza -107-</v>
          </cell>
        </row>
        <row r="2310">
          <cell r="A2310" t="str">
            <v>4101-0024</v>
          </cell>
          <cell r="B2310" t="str">
            <v>SAN.DE DER.CONTROL VEH. REZAGO</v>
          </cell>
          <cell r="D2310">
            <v>86602.16</v>
          </cell>
          <cell r="E2310" t="str">
            <v>Póliza -107-</v>
          </cell>
        </row>
        <row r="2311">
          <cell r="A2311" t="str">
            <v>4101-0025</v>
          </cell>
          <cell r="B2311" t="str">
            <v>10% INFRACC.DE TRANSITO AREA MET.</v>
          </cell>
          <cell r="D2311">
            <v>49366.31</v>
          </cell>
          <cell r="E2311" t="str">
            <v>Póliza -107-</v>
          </cell>
        </row>
        <row r="2312">
          <cell r="A2312" t="str">
            <v>2102-1001</v>
          </cell>
          <cell r="B2312" t="str">
            <v>IMP.SOBRE TRANS.DE PROP.DE VEH.AUT.USADO</v>
          </cell>
          <cell r="D2312">
            <v>765060.22</v>
          </cell>
          <cell r="E2312" t="str">
            <v>Póliza -107-</v>
          </cell>
        </row>
        <row r="2313">
          <cell r="A2313" t="str">
            <v>2102-1002</v>
          </cell>
          <cell r="B2313" t="str">
            <v>IMP.DE TRANSM.POR REQUERIMIENTO</v>
          </cell>
          <cell r="D2313">
            <v>0</v>
          </cell>
          <cell r="E2313" t="str">
            <v>Póliza -107-</v>
          </cell>
        </row>
        <row r="2314">
          <cell r="A2314" t="str">
            <v>2102-1003</v>
          </cell>
          <cell r="B2314" t="str">
            <v>ACT.E INTS.POR DEV.IMP.S/TRANS.VEH.USADO</v>
          </cell>
          <cell r="D2314">
            <v>0</v>
          </cell>
          <cell r="E2314" t="str">
            <v>Póliza -107-</v>
          </cell>
        </row>
        <row r="2315">
          <cell r="A2315" t="str">
            <v>2102-1004</v>
          </cell>
          <cell r="B2315" t="str">
            <v>DEV.IMP.S/TRANS.PROP.VEH.USADOS</v>
          </cell>
          <cell r="D2315">
            <v>0</v>
          </cell>
          <cell r="E2315" t="str">
            <v>Póliza -107-</v>
          </cell>
        </row>
        <row r="2316">
          <cell r="A2316" t="str">
            <v>2102-1005</v>
          </cell>
          <cell r="B2316" t="str">
            <v>MULTA IMP. P/LA AGENCIA EST.DE TRANSP.</v>
          </cell>
          <cell r="D2316">
            <v>38397</v>
          </cell>
          <cell r="E2316" t="str">
            <v>Póliza -107-</v>
          </cell>
        </row>
        <row r="2317">
          <cell r="A2317" t="str">
            <v>2102-1006</v>
          </cell>
          <cell r="B2317" t="str">
            <v>MULTAS DEL IMP.DE TRANSMISION</v>
          </cell>
          <cell r="D2317">
            <v>0</v>
          </cell>
          <cell r="E2317" t="str">
            <v>Póliza -107-</v>
          </cell>
        </row>
        <row r="2318">
          <cell r="A2318" t="str">
            <v>2102-1007</v>
          </cell>
          <cell r="B2318" t="str">
            <v>RECARGOS DE IMP.DE TRANSMISION</v>
          </cell>
          <cell r="D2318">
            <v>0</v>
          </cell>
          <cell r="E2318" t="str">
            <v>Póliza -107-</v>
          </cell>
        </row>
        <row r="2319">
          <cell r="A2319" t="str">
            <v>2102-1008</v>
          </cell>
          <cell r="B2319" t="str">
            <v>GASTOS DE EJEC.TRANS.VEH.MOTOR</v>
          </cell>
          <cell r="D2319">
            <v>0</v>
          </cell>
          <cell r="E2319" t="str">
            <v>Póliza -107-</v>
          </cell>
        </row>
        <row r="2320">
          <cell r="A2320" t="str">
            <v>2102-1009</v>
          </cell>
          <cell r="B2320" t="str">
            <v>INCENTIVOS POR ISAN</v>
          </cell>
          <cell r="D2320">
            <v>0</v>
          </cell>
          <cell r="E2320" t="str">
            <v>Póliza -107-</v>
          </cell>
        </row>
        <row r="2321">
          <cell r="A2321" t="str">
            <v>2102-1010</v>
          </cell>
          <cell r="B2321" t="str">
            <v>RECARGOS DE I.S.A.N.</v>
          </cell>
          <cell r="D2321">
            <v>0</v>
          </cell>
          <cell r="E2321" t="str">
            <v>Póliza -107-</v>
          </cell>
        </row>
        <row r="2322">
          <cell r="A2322" t="str">
            <v>2102-1011</v>
          </cell>
          <cell r="B2322" t="str">
            <v>SANCIONES ISAN</v>
          </cell>
          <cell r="D2322">
            <v>6020</v>
          </cell>
          <cell r="E2322" t="str">
            <v>Póliza -107-</v>
          </cell>
        </row>
        <row r="2323">
          <cell r="A2323" t="str">
            <v>2102-1012</v>
          </cell>
          <cell r="B2323" t="str">
            <v>I.S.A.N. PAGOS PROVISIONALES</v>
          </cell>
          <cell r="D2323">
            <v>15658665</v>
          </cell>
          <cell r="E2323" t="str">
            <v>Póliza -107-</v>
          </cell>
        </row>
        <row r="2324">
          <cell r="A2324" t="str">
            <v>2102-1013</v>
          </cell>
          <cell r="B2324" t="str">
            <v>ACTUALIZACION DE I.S.A.N.</v>
          </cell>
          <cell r="D2324">
            <v>0</v>
          </cell>
          <cell r="E2324" t="str">
            <v>Póliza -107-</v>
          </cell>
        </row>
        <row r="2325">
          <cell r="A2325" t="str">
            <v>2102-1014</v>
          </cell>
          <cell r="B2325" t="str">
            <v>DEVOLUCION IMP. SOBRE AUTOMOVILES NUEVOS</v>
          </cell>
          <cell r="D2325">
            <v>0</v>
          </cell>
          <cell r="E2325" t="str">
            <v>Póliza -107-</v>
          </cell>
        </row>
        <row r="2326">
          <cell r="A2326" t="str">
            <v>2102-1015</v>
          </cell>
          <cell r="B2326" t="str">
            <v>ACT.E INT'S.POR DEV.IMP.S/AUTOMOV.NVOS.</v>
          </cell>
          <cell r="D2326">
            <v>0</v>
          </cell>
          <cell r="E2326" t="str">
            <v>Póliza -107-</v>
          </cell>
        </row>
        <row r="2327">
          <cell r="A2327" t="str">
            <v>2102-1016</v>
          </cell>
          <cell r="B2327" t="str">
            <v>IMPUESTO S/TENENCIA O USO DE VEHICULOS</v>
          </cell>
          <cell r="D2327">
            <v>8499057.9000000004</v>
          </cell>
          <cell r="E2327" t="str">
            <v>Póliza -107-</v>
          </cell>
        </row>
        <row r="2328">
          <cell r="A2328" t="str">
            <v>2102-1017</v>
          </cell>
          <cell r="B2328" t="str">
            <v>IMPUESTO S/TENENCIA, MOTOCICLETAS</v>
          </cell>
          <cell r="D2328">
            <v>64120</v>
          </cell>
          <cell r="E2328" t="str">
            <v>Póliza -107-</v>
          </cell>
        </row>
        <row r="2329">
          <cell r="A2329" t="str">
            <v>2102-1018</v>
          </cell>
          <cell r="B2329" t="str">
            <v>RECARGOS Y ACT DE IMP S/TENENCIA DE VEH</v>
          </cell>
          <cell r="D2329">
            <v>146269.48000000001</v>
          </cell>
          <cell r="E2329" t="str">
            <v>Póliza -107-</v>
          </cell>
        </row>
        <row r="2330">
          <cell r="A2330" t="str">
            <v>2102-1019</v>
          </cell>
          <cell r="B2330" t="str">
            <v>RECARGOS Y ACT DE IMP S/TEN DE MOTOS</v>
          </cell>
          <cell r="D2330">
            <v>187</v>
          </cell>
          <cell r="E2330" t="str">
            <v>Póliza -107-</v>
          </cell>
        </row>
        <row r="2331">
          <cell r="A2331" t="str">
            <v>2102-1020</v>
          </cell>
          <cell r="B2331" t="str">
            <v>DEVOLUCION IMPUESTOS SOBRE TENENCIA</v>
          </cell>
          <cell r="D2331">
            <v>0</v>
          </cell>
          <cell r="E2331" t="str">
            <v>Póliza -107-</v>
          </cell>
        </row>
        <row r="2332">
          <cell r="A2332" t="str">
            <v>2102-1021</v>
          </cell>
          <cell r="B2332" t="str">
            <v>ACT.E INTS.POR DEV.IMP.S/TENENCIA</v>
          </cell>
          <cell r="D2332">
            <v>0</v>
          </cell>
          <cell r="E2332" t="str">
            <v>Póliza -107-</v>
          </cell>
        </row>
        <row r="2333">
          <cell r="A2333" t="str">
            <v>2102-1022</v>
          </cell>
          <cell r="B2333" t="str">
            <v>ACREDITAMENTO DEL IMP.S/TENENCIA AR.15-D</v>
          </cell>
          <cell r="D2333">
            <v>0</v>
          </cell>
          <cell r="E2333" t="str">
            <v>Póliza -107-</v>
          </cell>
        </row>
        <row r="2334">
          <cell r="A2334" t="str">
            <v>2102-1023</v>
          </cell>
          <cell r="B2334" t="str">
            <v>GASTOS DE EJECUCION ISAN</v>
          </cell>
          <cell r="D2334">
            <v>0</v>
          </cell>
          <cell r="E2334" t="str">
            <v>Póliza -107-</v>
          </cell>
        </row>
        <row r="2335">
          <cell r="A2335" t="str">
            <v>2102-1024</v>
          </cell>
          <cell r="B2335" t="str">
            <v>GASTOS DE EJECUCION IMP. SOBRE TENENCIA</v>
          </cell>
          <cell r="D2335">
            <v>150</v>
          </cell>
          <cell r="E2335" t="str">
            <v>Póliza -107-</v>
          </cell>
        </row>
        <row r="2336">
          <cell r="A2336" t="str">
            <v>2102-1025</v>
          </cell>
          <cell r="B2336" t="str">
            <v>MULTAS IMP S/TENENCIA CTRL.DE OBLIG 100%</v>
          </cell>
          <cell r="D2336">
            <v>4263</v>
          </cell>
          <cell r="E2336" t="str">
            <v>Póliza -107-</v>
          </cell>
        </row>
        <row r="2337">
          <cell r="A2337" t="str">
            <v>2102-1026</v>
          </cell>
          <cell r="B2337" t="str">
            <v>HONORARIOS EJEC.POR CONTROL VEHICULAR</v>
          </cell>
          <cell r="D2337">
            <v>390</v>
          </cell>
          <cell r="E2337" t="str">
            <v>Póliza -107-</v>
          </cell>
        </row>
        <row r="2338">
          <cell r="A2338" t="str">
            <v>2102-1027</v>
          </cell>
          <cell r="B2338" t="str">
            <v>HONORARIOS EJEC. ISAN</v>
          </cell>
          <cell r="D2338">
            <v>0</v>
          </cell>
          <cell r="E2338" t="str">
            <v>Póliza -107-</v>
          </cell>
        </row>
        <row r="2339">
          <cell r="A2339" t="str">
            <v>2102-1028</v>
          </cell>
          <cell r="B2339" t="str">
            <v>90% INFRACC. TRANSITO AREA METROPOLITANA</v>
          </cell>
          <cell r="D2339">
            <v>444327.91</v>
          </cell>
          <cell r="E2339" t="str">
            <v>Póliza -107-</v>
          </cell>
        </row>
        <row r="2341">
          <cell r="C2341">
            <v>33622790.219999999</v>
          </cell>
          <cell r="D2341">
            <v>33622790.219999999</v>
          </cell>
        </row>
        <row r="2343">
          <cell r="A2343" t="str">
            <v>REGISTRO DE LOS INGRESOS DEL DIA</v>
          </cell>
        </row>
        <row r="2344">
          <cell r="D2344" t="str">
            <v>Póliza -107-</v>
          </cell>
        </row>
        <row r="2347">
          <cell r="B2347" t="str">
            <v>Gobierno del Estado de Nuevo León</v>
          </cell>
        </row>
        <row r="2348">
          <cell r="B2348" t="str">
            <v>Secretaría de Finanzas y Tesorería General del Estado</v>
          </cell>
        </row>
        <row r="2349">
          <cell r="B2349" t="str">
            <v>Subsecretaría de Egresos</v>
          </cell>
        </row>
        <row r="2350">
          <cell r="B2350" t="str">
            <v>Dirección de Contabilidad y Cuenta Pública</v>
          </cell>
        </row>
        <row r="2351">
          <cell r="B2351" t="str">
            <v>Instituto de Control Vehicular</v>
          </cell>
        </row>
        <row r="2352">
          <cell r="B2352" t="str">
            <v>Recaudaciòn Diaria 20 Febrero 2006</v>
          </cell>
        </row>
        <row r="2353">
          <cell r="A2353" t="str">
            <v xml:space="preserve">Numero </v>
          </cell>
          <cell r="B2353" t="str">
            <v>Concepto</v>
          </cell>
          <cell r="C2353" t="str">
            <v>Recaudación Daria</v>
          </cell>
        </row>
        <row r="2354">
          <cell r="A2354" t="str">
            <v>de Cuenta</v>
          </cell>
          <cell r="C2354" t="str">
            <v>Cargo</v>
          </cell>
          <cell r="D2354" t="str">
            <v>Crédito</v>
          </cell>
        </row>
        <row r="2356">
          <cell r="A2356" t="str">
            <v>2102-1001</v>
          </cell>
          <cell r="B2356" t="str">
            <v>IMP.SOBRE TRANS.DE PROP.DE VEH.AUT.USADO</v>
          </cell>
          <cell r="C2356">
            <v>765060.22</v>
          </cell>
          <cell r="E2356" t="str">
            <v>Póliza -108-</v>
          </cell>
        </row>
        <row r="2357">
          <cell r="A2357" t="str">
            <v>2102-1002</v>
          </cell>
          <cell r="B2357" t="str">
            <v>IMP.DE TRANSM.POR REQUERIMIENTO</v>
          </cell>
          <cell r="C2357">
            <v>0</v>
          </cell>
          <cell r="E2357" t="str">
            <v>Póliza -108-</v>
          </cell>
        </row>
        <row r="2358">
          <cell r="A2358" t="str">
            <v>2102-1003</v>
          </cell>
          <cell r="B2358" t="str">
            <v>ACT.E INTS.POR DEV.IMP.S/TRANS.VEH.USADO</v>
          </cell>
          <cell r="C2358">
            <v>0</v>
          </cell>
          <cell r="E2358" t="str">
            <v>Póliza -108-</v>
          </cell>
        </row>
        <row r="2359">
          <cell r="A2359" t="str">
            <v>2102-1004</v>
          </cell>
          <cell r="B2359" t="str">
            <v>DEV.IMP.S/TRANS.PROP.VEH.USADOS</v>
          </cell>
          <cell r="C2359">
            <v>0</v>
          </cell>
          <cell r="E2359" t="str">
            <v>Póliza -108-</v>
          </cell>
        </row>
        <row r="2360">
          <cell r="A2360" t="str">
            <v>2102-1005</v>
          </cell>
          <cell r="B2360" t="str">
            <v>MULTA IMP. P/LA AGENCIA EST.DE TRANSP.</v>
          </cell>
          <cell r="C2360">
            <v>38397</v>
          </cell>
          <cell r="E2360" t="str">
            <v>Póliza -108-</v>
          </cell>
        </row>
        <row r="2361">
          <cell r="A2361" t="str">
            <v>2102-1006</v>
          </cell>
          <cell r="B2361" t="str">
            <v>MULTAS DEL IMP.DE TRANSMISION</v>
          </cell>
          <cell r="C2361">
            <v>0</v>
          </cell>
          <cell r="E2361" t="str">
            <v>Póliza -108-</v>
          </cell>
        </row>
        <row r="2362">
          <cell r="A2362" t="str">
            <v>2102-1007</v>
          </cell>
          <cell r="B2362" t="str">
            <v>RECARGOS DE IMP.DE TRANSMISION</v>
          </cell>
          <cell r="C2362">
            <v>0</v>
          </cell>
          <cell r="E2362" t="str">
            <v>Póliza -108-</v>
          </cell>
        </row>
        <row r="2363">
          <cell r="A2363" t="str">
            <v>2102-1008</v>
          </cell>
          <cell r="B2363" t="str">
            <v>GASTOS DE EJEC.TRANS.VEH.MOTOR</v>
          </cell>
          <cell r="C2363">
            <v>0</v>
          </cell>
          <cell r="E2363" t="str">
            <v>Póliza -108-</v>
          </cell>
        </row>
        <row r="2364">
          <cell r="A2364" t="str">
            <v>2102-1009</v>
          </cell>
          <cell r="B2364" t="str">
            <v>INCENTIVOS POR ISAN</v>
          </cell>
          <cell r="C2364">
            <v>0</v>
          </cell>
          <cell r="E2364" t="str">
            <v>Póliza -108-</v>
          </cell>
        </row>
        <row r="2365">
          <cell r="A2365" t="str">
            <v>2102-1010</v>
          </cell>
          <cell r="B2365" t="str">
            <v>RECARGOS DE I.S.A.N.</v>
          </cell>
          <cell r="C2365">
            <v>0</v>
          </cell>
          <cell r="E2365" t="str">
            <v>Póliza -108-</v>
          </cell>
        </row>
        <row r="2366">
          <cell r="A2366" t="str">
            <v>2102-1011</v>
          </cell>
          <cell r="B2366" t="str">
            <v>SANCIONES ISAN</v>
          </cell>
          <cell r="C2366">
            <v>6020</v>
          </cell>
          <cell r="E2366" t="str">
            <v>Póliza -108-</v>
          </cell>
        </row>
        <row r="2367">
          <cell r="A2367" t="str">
            <v>2102-1012</v>
          </cell>
          <cell r="B2367" t="str">
            <v>I.S.A.N. PAGOS PROVISIONALES</v>
          </cell>
          <cell r="C2367">
            <v>15658665</v>
          </cell>
          <cell r="E2367" t="str">
            <v>Póliza -108-</v>
          </cell>
        </row>
        <row r="2368">
          <cell r="A2368" t="str">
            <v>2102-1013</v>
          </cell>
          <cell r="B2368" t="str">
            <v>ACTUALIZACION DE I.S.A.N.</v>
          </cell>
          <cell r="C2368">
            <v>0</v>
          </cell>
          <cell r="E2368" t="str">
            <v>Póliza -108-</v>
          </cell>
        </row>
        <row r="2369">
          <cell r="A2369" t="str">
            <v>2102-1014</v>
          </cell>
          <cell r="B2369" t="str">
            <v>DEVOLUCION IMP. SOBRE AUTOMOVILES NUEVOS</v>
          </cell>
          <cell r="C2369">
            <v>0</v>
          </cell>
          <cell r="E2369" t="str">
            <v>Póliza -108-</v>
          </cell>
        </row>
        <row r="2370">
          <cell r="A2370" t="str">
            <v>2102-1015</v>
          </cell>
          <cell r="B2370" t="str">
            <v>ACT.E INT'S.POR DEV.IMP.S/AUTOMOV.NVOS.</v>
          </cell>
          <cell r="C2370">
            <v>0</v>
          </cell>
          <cell r="E2370" t="str">
            <v>Póliza -108-</v>
          </cell>
        </row>
        <row r="2371">
          <cell r="A2371" t="str">
            <v>2102-1016</v>
          </cell>
          <cell r="B2371" t="str">
            <v>IMPUESTO S/TENENCIA O USO DE VEHICULOS</v>
          </cell>
          <cell r="C2371">
            <v>8499057.9000000004</v>
          </cell>
          <cell r="E2371" t="str">
            <v>Póliza -108-</v>
          </cell>
        </row>
        <row r="2372">
          <cell r="A2372" t="str">
            <v>2102-1017</v>
          </cell>
          <cell r="B2372" t="str">
            <v>IMPUESTO S/TENENCIA, MOTOCICLETAS</v>
          </cell>
          <cell r="C2372">
            <v>64120</v>
          </cell>
          <cell r="E2372" t="str">
            <v>Póliza -108-</v>
          </cell>
        </row>
        <row r="2373">
          <cell r="A2373" t="str">
            <v>2102-1018</v>
          </cell>
          <cell r="B2373" t="str">
            <v>RECARGOS Y ACT DE IMP S/TENENCIA DE VEH</v>
          </cell>
          <cell r="C2373">
            <v>146269.48000000001</v>
          </cell>
          <cell r="E2373" t="str">
            <v>Póliza -108-</v>
          </cell>
        </row>
        <row r="2374">
          <cell r="A2374" t="str">
            <v>2102-1019</v>
          </cell>
          <cell r="B2374" t="str">
            <v>RECARGOS Y ACT DE IMP S/TEN DE MOTOS</v>
          </cell>
          <cell r="C2374">
            <v>187</v>
          </cell>
          <cell r="E2374" t="str">
            <v>Póliza -108-</v>
          </cell>
        </row>
        <row r="2375">
          <cell r="A2375" t="str">
            <v>2102-1020</v>
          </cell>
          <cell r="B2375" t="str">
            <v>DEVOLUCION IMPUESTOS SOBRE TENENCIA</v>
          </cell>
          <cell r="C2375">
            <v>0</v>
          </cell>
          <cell r="E2375" t="str">
            <v>Póliza -108-</v>
          </cell>
        </row>
        <row r="2376">
          <cell r="A2376" t="str">
            <v>2102-1021</v>
          </cell>
          <cell r="B2376" t="str">
            <v>ACT.E INTS.POR DEV.IMP.S/TENENCIA</v>
          </cell>
          <cell r="C2376">
            <v>0</v>
          </cell>
          <cell r="E2376" t="str">
            <v>Póliza -108-</v>
          </cell>
        </row>
        <row r="2377">
          <cell r="A2377" t="str">
            <v>2102-1022</v>
          </cell>
          <cell r="B2377" t="str">
            <v>ACREDITAMENTO DEL IMP.S/TENENCIA AR.15-D</v>
          </cell>
          <cell r="C2377">
            <v>0</v>
          </cell>
          <cell r="E2377" t="str">
            <v>Póliza -108-</v>
          </cell>
        </row>
        <row r="2378">
          <cell r="A2378" t="str">
            <v>2102-1023</v>
          </cell>
          <cell r="B2378" t="str">
            <v>GASTOS DE EJECUCION ISAN</v>
          </cell>
          <cell r="C2378">
            <v>0</v>
          </cell>
          <cell r="E2378" t="str">
            <v>Póliza -108-</v>
          </cell>
        </row>
        <row r="2379">
          <cell r="A2379" t="str">
            <v>2102-1024</v>
          </cell>
          <cell r="B2379" t="str">
            <v>GASTOS DE EJECUCION IMP. SOBRE TENENCIA</v>
          </cell>
          <cell r="C2379">
            <v>150</v>
          </cell>
          <cell r="E2379" t="str">
            <v>Póliza -108-</v>
          </cell>
        </row>
        <row r="2380">
          <cell r="A2380" t="str">
            <v>2102-1025</v>
          </cell>
          <cell r="B2380" t="str">
            <v>MULTAS IMP S/TENENCIA CTRL.DE OBLIG 100%</v>
          </cell>
          <cell r="C2380">
            <v>4263</v>
          </cell>
          <cell r="E2380" t="str">
            <v>Póliza -108-</v>
          </cell>
        </row>
        <row r="2381">
          <cell r="A2381" t="str">
            <v>2102-1026</v>
          </cell>
          <cell r="B2381" t="str">
            <v>HONORARIOS EJEC.POR CONTROL VEHICULAR</v>
          </cell>
          <cell r="C2381">
            <v>390</v>
          </cell>
          <cell r="E2381" t="str">
            <v>Póliza -108-</v>
          </cell>
        </row>
        <row r="2382">
          <cell r="A2382" t="str">
            <v>2102-1027</v>
          </cell>
          <cell r="B2382" t="str">
            <v>HONORARIOS EJEC. ISAN</v>
          </cell>
          <cell r="C2382">
            <v>0</v>
          </cell>
          <cell r="E2382" t="str">
            <v>Póliza -108-</v>
          </cell>
        </row>
        <row r="2383">
          <cell r="A2383" t="str">
            <v>2102-1028</v>
          </cell>
          <cell r="B2383" t="str">
            <v>90% INFRACC. TRANSITO AREA METROPOLITANA</v>
          </cell>
          <cell r="C2383">
            <v>444327.91</v>
          </cell>
          <cell r="E2383" t="str">
            <v>Póliza -108-</v>
          </cell>
        </row>
        <row r="2384">
          <cell r="A2384" t="str">
            <v>1201-0026</v>
          </cell>
          <cell r="B2384" t="str">
            <v>IMP.SOBRE TRANS.DE PROP.DE VEH.AUT.USADO</v>
          </cell>
          <cell r="D2384">
            <v>765060.22</v>
          </cell>
          <cell r="E2384" t="str">
            <v>Póliza -108-</v>
          </cell>
        </row>
        <row r="2385">
          <cell r="A2385" t="str">
            <v>1201-0027</v>
          </cell>
          <cell r="B2385" t="str">
            <v>IMP.DE TRANSM.POR REQUERIMIENTO</v>
          </cell>
          <cell r="D2385">
            <v>0</v>
          </cell>
          <cell r="E2385" t="str">
            <v>Póliza -108-</v>
          </cell>
        </row>
        <row r="2386">
          <cell r="A2386" t="str">
            <v>1201-0028</v>
          </cell>
          <cell r="B2386" t="str">
            <v>ACT.E INTS.POR DEV.IMP.S/TRANS.VEH.USADO</v>
          </cell>
          <cell r="D2386">
            <v>0</v>
          </cell>
          <cell r="E2386" t="str">
            <v>Póliza -108-</v>
          </cell>
        </row>
        <row r="2387">
          <cell r="A2387" t="str">
            <v>1201-0029</v>
          </cell>
          <cell r="B2387" t="str">
            <v>DEV.IMP.S/TRANS.PROP.VEH.USADOS</v>
          </cell>
          <cell r="D2387">
            <v>0</v>
          </cell>
          <cell r="E2387" t="str">
            <v>Póliza -108-</v>
          </cell>
        </row>
        <row r="2388">
          <cell r="A2388" t="str">
            <v>1201-0030</v>
          </cell>
          <cell r="B2388" t="str">
            <v>MULTA IMP. P/LA AGENCIA EST.DE TRANSP.</v>
          </cell>
          <cell r="D2388">
            <v>38397</v>
          </cell>
          <cell r="E2388" t="str">
            <v>Póliza -108-</v>
          </cell>
        </row>
        <row r="2389">
          <cell r="A2389" t="str">
            <v>1201-0031</v>
          </cell>
          <cell r="B2389" t="str">
            <v>MULTAS DEL IMP.DE TRANSMISION</v>
          </cell>
          <cell r="D2389">
            <v>0</v>
          </cell>
          <cell r="E2389" t="str">
            <v>Póliza -108-</v>
          </cell>
        </row>
        <row r="2390">
          <cell r="A2390" t="str">
            <v>1201-0032</v>
          </cell>
          <cell r="B2390" t="str">
            <v>RECARGOS DE IMP.DE TRANSMISION</v>
          </cell>
          <cell r="D2390">
            <v>0</v>
          </cell>
          <cell r="E2390" t="str">
            <v>Póliza -108-</v>
          </cell>
        </row>
        <row r="2391">
          <cell r="A2391" t="str">
            <v>1201-0033</v>
          </cell>
          <cell r="B2391" t="str">
            <v>GASTOS DE EJEC.TRANS.VEH.MOTOR</v>
          </cell>
          <cell r="D2391">
            <v>0</v>
          </cell>
          <cell r="E2391" t="str">
            <v>Póliza -108-</v>
          </cell>
        </row>
        <row r="2392">
          <cell r="A2392" t="str">
            <v>1201-0034</v>
          </cell>
          <cell r="B2392" t="str">
            <v>INCENTIVOS POR ISAN</v>
          </cell>
          <cell r="D2392">
            <v>0</v>
          </cell>
          <cell r="E2392" t="str">
            <v>Póliza -108-</v>
          </cell>
        </row>
        <row r="2393">
          <cell r="A2393" t="str">
            <v>1201-0035</v>
          </cell>
          <cell r="B2393" t="str">
            <v>RECARGOS DE I.S.A.N.</v>
          </cell>
          <cell r="D2393">
            <v>0</v>
          </cell>
          <cell r="E2393" t="str">
            <v>Póliza -108-</v>
          </cell>
        </row>
        <row r="2394">
          <cell r="A2394" t="str">
            <v>1201-0036</v>
          </cell>
          <cell r="B2394" t="str">
            <v>SANCIONES ISAN</v>
          </cell>
          <cell r="D2394">
            <v>6020</v>
          </cell>
          <cell r="E2394" t="str">
            <v>Póliza -108-</v>
          </cell>
        </row>
        <row r="2395">
          <cell r="A2395" t="str">
            <v>1201-0037</v>
          </cell>
          <cell r="B2395" t="str">
            <v>I.S.A.N. PAGOS PROVISIONALES</v>
          </cell>
          <cell r="D2395">
            <v>15658665</v>
          </cell>
          <cell r="E2395" t="str">
            <v>Póliza -108-</v>
          </cell>
        </row>
        <row r="2396">
          <cell r="A2396" t="str">
            <v>1201-0038</v>
          </cell>
          <cell r="B2396" t="str">
            <v>ACTUALIZACION DE I.S.A.N.</v>
          </cell>
          <cell r="D2396">
            <v>0</v>
          </cell>
          <cell r="E2396" t="str">
            <v>Póliza -108-</v>
          </cell>
        </row>
        <row r="2397">
          <cell r="A2397" t="str">
            <v>1201-0039</v>
          </cell>
          <cell r="B2397" t="str">
            <v>DEVOLUCION IMP. SOBRE AUTOMOVILES NUEVOS</v>
          </cell>
          <cell r="D2397">
            <v>0</v>
          </cell>
          <cell r="E2397" t="str">
            <v>Póliza -108-</v>
          </cell>
        </row>
        <row r="2398">
          <cell r="A2398" t="str">
            <v>1201-0040</v>
          </cell>
          <cell r="B2398" t="str">
            <v>ACT.E INT'S.POR DEV.IMP.S/AUTOMOV.NVOS.</v>
          </cell>
          <cell r="D2398">
            <v>0</v>
          </cell>
          <cell r="E2398" t="str">
            <v>Póliza -108-</v>
          </cell>
        </row>
        <row r="2399">
          <cell r="A2399" t="str">
            <v>1201-0041</v>
          </cell>
          <cell r="B2399" t="str">
            <v>IMPUESTO S/TENENCIA O USO DE VEHICULOS</v>
          </cell>
          <cell r="D2399">
            <v>8499057.9000000004</v>
          </cell>
          <cell r="E2399" t="str">
            <v>Póliza -108-</v>
          </cell>
        </row>
        <row r="2400">
          <cell r="A2400" t="str">
            <v>1201-0042</v>
          </cell>
          <cell r="B2400" t="str">
            <v>IMPUESTO S/TENENCIA, MOTOCICLETAS</v>
          </cell>
          <cell r="D2400">
            <v>64120</v>
          </cell>
          <cell r="E2400" t="str">
            <v>Póliza -108-</v>
          </cell>
        </row>
        <row r="2401">
          <cell r="A2401" t="str">
            <v>1201-0043</v>
          </cell>
          <cell r="B2401" t="str">
            <v>RECARGOS Y ACT DE IMP S/TENENCIA DE VEH</v>
          </cell>
          <cell r="D2401">
            <v>146269.48000000001</v>
          </cell>
          <cell r="E2401" t="str">
            <v>Póliza -108-</v>
          </cell>
        </row>
        <row r="2402">
          <cell r="A2402" t="str">
            <v>1201-0044</v>
          </cell>
          <cell r="B2402" t="str">
            <v>RECARGOS Y ACT DE IMP S/TEN DE MOTOS</v>
          </cell>
          <cell r="D2402">
            <v>187</v>
          </cell>
          <cell r="E2402" t="str">
            <v>Póliza -108-</v>
          </cell>
        </row>
        <row r="2403">
          <cell r="A2403" t="str">
            <v>1201-0045</v>
          </cell>
          <cell r="B2403" t="str">
            <v>DEVOLUCION IMPUESTOS SOBRE TENENCIA</v>
          </cell>
          <cell r="D2403">
            <v>0</v>
          </cell>
          <cell r="E2403" t="str">
            <v>Póliza -108-</v>
          </cell>
        </row>
        <row r="2404">
          <cell r="A2404" t="str">
            <v>1201-0046</v>
          </cell>
          <cell r="B2404" t="str">
            <v>ACT.E INTS.POR DEV.IMP.S/TENENCIA</v>
          </cell>
          <cell r="D2404">
            <v>0</v>
          </cell>
          <cell r="E2404" t="str">
            <v>Póliza -108-</v>
          </cell>
        </row>
        <row r="2405">
          <cell r="A2405" t="str">
            <v>1201-0047</v>
          </cell>
          <cell r="B2405" t="str">
            <v>ACREDITAMENTO DEL IMP.S/TENENCIA AR.15-D</v>
          </cell>
          <cell r="D2405">
            <v>0</v>
          </cell>
          <cell r="E2405" t="str">
            <v>Póliza -108-</v>
          </cell>
        </row>
        <row r="2406">
          <cell r="A2406" t="str">
            <v>1201-0048</v>
          </cell>
          <cell r="B2406" t="str">
            <v>GASTOS DE EJECUCION ISAN</v>
          </cell>
          <cell r="D2406">
            <v>0</v>
          </cell>
          <cell r="E2406" t="str">
            <v>Póliza -108-</v>
          </cell>
        </row>
        <row r="2407">
          <cell r="A2407" t="str">
            <v>1201-0049</v>
          </cell>
          <cell r="B2407" t="str">
            <v>GASTOS DE EJECUCION IMP. SOBRE TENENCIA</v>
          </cell>
          <cell r="D2407">
            <v>150</v>
          </cell>
          <cell r="E2407" t="str">
            <v>Póliza -108-</v>
          </cell>
        </row>
        <row r="2408">
          <cell r="A2408" t="str">
            <v>1201-0050</v>
          </cell>
          <cell r="B2408" t="str">
            <v>MULTAS IMP S/TENENCIA CTRL.DE OBLIG 100%</v>
          </cell>
          <cell r="D2408">
            <v>4263</v>
          </cell>
          <cell r="E2408" t="str">
            <v>Póliza -108-</v>
          </cell>
        </row>
        <row r="2409">
          <cell r="A2409" t="str">
            <v>1201-0051</v>
          </cell>
          <cell r="B2409" t="str">
            <v>HONORARIOS EJEC.POR CONTROL VEHICULAR</v>
          </cell>
          <cell r="D2409">
            <v>390</v>
          </cell>
          <cell r="E2409" t="str">
            <v>Póliza -108-</v>
          </cell>
        </row>
        <row r="2410">
          <cell r="A2410" t="str">
            <v>1201-0052</v>
          </cell>
          <cell r="B2410" t="str">
            <v>HONORARIOS EJEC. ISAN</v>
          </cell>
          <cell r="D2410">
            <v>0</v>
          </cell>
          <cell r="E2410" t="str">
            <v>Póliza -108-</v>
          </cell>
        </row>
        <row r="2411">
          <cell r="A2411" t="str">
            <v>1201-0053</v>
          </cell>
          <cell r="B2411" t="str">
            <v>90% INFRACC. TRANSITO AREA METROPOLITANA</v>
          </cell>
          <cell r="D2411">
            <v>444327.91</v>
          </cell>
          <cell r="E2411" t="str">
            <v>Póliza -108-</v>
          </cell>
        </row>
        <row r="2413">
          <cell r="C2413">
            <v>25626907.510000002</v>
          </cell>
          <cell r="D2413">
            <v>25626907.510000002</v>
          </cell>
        </row>
        <row r="2415">
          <cell r="A2415" t="str">
            <v>RECLASIFICACION DE LOS INGRESOS EN ADMON.</v>
          </cell>
        </row>
        <row r="2417">
          <cell r="D2417" t="str">
            <v>Póliza -108-</v>
          </cell>
        </row>
        <row r="2419">
          <cell r="A2419" t="str">
            <v>de Cuenta</v>
          </cell>
          <cell r="C2419" t="str">
            <v>Cargo</v>
          </cell>
          <cell r="D2419" t="str">
            <v>Crédito</v>
          </cell>
        </row>
        <row r="2420">
          <cell r="A2420" t="str">
            <v>1201-0001</v>
          </cell>
          <cell r="B2420" t="str">
            <v>DERECHOS DE CONTROL VEHICULAR PTE. AÑO</v>
          </cell>
          <cell r="C2420">
            <v>3819903</v>
          </cell>
          <cell r="E2420" t="str">
            <v>Póliza -109-</v>
          </cell>
        </row>
        <row r="2421">
          <cell r="A2421" t="str">
            <v>1201-0002</v>
          </cell>
          <cell r="B2421" t="str">
            <v>DERECHOS DE CONTROL VEHICULAR REZAGOS</v>
          </cell>
          <cell r="C2421">
            <v>282906.76</v>
          </cell>
          <cell r="E2421" t="str">
            <v>Póliza -109-</v>
          </cell>
        </row>
        <row r="2422">
          <cell r="A2422" t="str">
            <v>1201-0003</v>
          </cell>
          <cell r="B2422" t="str">
            <v>DEV. CONTROL VEHICULAR</v>
          </cell>
          <cell r="C2422">
            <v>0</v>
          </cell>
          <cell r="E2422" t="str">
            <v>Póliza -109-</v>
          </cell>
        </row>
        <row r="2423">
          <cell r="A2423" t="str">
            <v>1201-0004</v>
          </cell>
          <cell r="B2423" t="str">
            <v>SUBSIDIO 10% Y 5%</v>
          </cell>
          <cell r="D2423">
            <v>71097</v>
          </cell>
          <cell r="E2423" t="str">
            <v>Póliza -109-</v>
          </cell>
        </row>
        <row r="2424">
          <cell r="A2424" t="str">
            <v>1201-0005</v>
          </cell>
          <cell r="B2424" t="str">
            <v>SUBSIDIO ANTIGÜEDAD 5 AÑOS</v>
          </cell>
          <cell r="D2424">
            <v>626499</v>
          </cell>
          <cell r="E2424" t="str">
            <v>Póliza -109-</v>
          </cell>
        </row>
        <row r="2425">
          <cell r="A2425" t="str">
            <v>1201-0006</v>
          </cell>
          <cell r="B2425" t="str">
            <v>SUBSIDIO ANTIGÜEDAD 10 AÑOS</v>
          </cell>
          <cell r="D2425">
            <v>178416</v>
          </cell>
          <cell r="E2425" t="str">
            <v>Póliza -109-</v>
          </cell>
        </row>
        <row r="2426">
          <cell r="A2426" t="str">
            <v>1201-0007</v>
          </cell>
          <cell r="B2426" t="str">
            <v>SUBSIDIO DERECHOS CONTROL VEHICULAR</v>
          </cell>
          <cell r="C2426">
            <v>0</v>
          </cell>
          <cell r="E2426" t="str">
            <v>Póliza -109-</v>
          </cell>
        </row>
        <row r="2427">
          <cell r="A2427" t="str">
            <v>1201-0008</v>
          </cell>
          <cell r="B2427" t="str">
            <v>SUB MAT.DE CONT.VEH.A PERS.MAYORES 65 AÑOS</v>
          </cell>
          <cell r="D2427">
            <v>326</v>
          </cell>
          <cell r="E2427" t="str">
            <v>Póliza -109-</v>
          </cell>
        </row>
        <row r="2428">
          <cell r="A2428" t="str">
            <v>1201-0009</v>
          </cell>
          <cell r="B2428" t="str">
            <v>EXP.DE CERTIFICADOS DE CONTROL VEHICULAR</v>
          </cell>
          <cell r="C2428">
            <v>5358</v>
          </cell>
          <cell r="E2428" t="str">
            <v>Póliza -109-</v>
          </cell>
        </row>
        <row r="2429">
          <cell r="A2429" t="str">
            <v>1201-0010</v>
          </cell>
          <cell r="B2429" t="str">
            <v>EXP.DE CERT.DE CTRL.VEH.OTROS ESTADOS</v>
          </cell>
          <cell r="C2429">
            <v>3969</v>
          </cell>
          <cell r="E2429" t="str">
            <v>Póliza -109-</v>
          </cell>
        </row>
        <row r="2430">
          <cell r="A2430" t="str">
            <v>1201-0011</v>
          </cell>
          <cell r="B2430" t="str">
            <v>EXP.DE CERT.DE DOC.DE CTRL.VEHICULAR</v>
          </cell>
          <cell r="C2430">
            <v>564</v>
          </cell>
          <cell r="E2430" t="str">
            <v>Póliza -109-</v>
          </cell>
        </row>
        <row r="2431">
          <cell r="A2431" t="str">
            <v>1201-0012</v>
          </cell>
          <cell r="B2431" t="str">
            <v>PLACAS DE CIRCULACION VEHICULAR</v>
          </cell>
          <cell r="C2431">
            <v>375567</v>
          </cell>
          <cell r="E2431" t="str">
            <v>Póliza -109-</v>
          </cell>
        </row>
        <row r="2432">
          <cell r="A2432" t="str">
            <v>1201-0013</v>
          </cell>
          <cell r="B2432" t="str">
            <v>LICENCIAS DE MANEJAR</v>
          </cell>
          <cell r="C2432">
            <v>309396</v>
          </cell>
          <cell r="E2432" t="str">
            <v>Póliza -109-</v>
          </cell>
        </row>
        <row r="2433">
          <cell r="A2433" t="str">
            <v>1201-0014</v>
          </cell>
          <cell r="B2433" t="str">
            <v>EXP.DE CERT.DE LICENCIAS DE CONDUCIR</v>
          </cell>
          <cell r="C2433">
            <v>564</v>
          </cell>
          <cell r="E2433" t="str">
            <v>Póliza -109-</v>
          </cell>
        </row>
        <row r="2434">
          <cell r="A2434" t="str">
            <v>1201-0015</v>
          </cell>
          <cell r="B2434" t="str">
            <v>DUPLICADOS DE LICENCIAS</v>
          </cell>
          <cell r="C2434">
            <v>3776</v>
          </cell>
          <cell r="E2434" t="str">
            <v>Póliza -109-</v>
          </cell>
        </row>
        <row r="2435">
          <cell r="A2435" t="str">
            <v>1201-0016</v>
          </cell>
          <cell r="B2435" t="str">
            <v>DUPLICADOS DE TARJETAS DE CIRCULACION</v>
          </cell>
          <cell r="C2435">
            <v>7238</v>
          </cell>
          <cell r="E2435" t="str">
            <v>Póliza -109-</v>
          </cell>
        </row>
        <row r="2436">
          <cell r="A2436" t="str">
            <v>1201-0017</v>
          </cell>
          <cell r="B2436" t="str">
            <v>BAJAS DE VEHICULOS DE MOTOR</v>
          </cell>
          <cell r="C2436">
            <v>19599</v>
          </cell>
          <cell r="E2436" t="str">
            <v>Póliza -109-</v>
          </cell>
        </row>
        <row r="2437">
          <cell r="A2437" t="str">
            <v>1201-0018</v>
          </cell>
          <cell r="B2437" t="str">
            <v>SUBSIDIO LAMINAS CONTROL VEHICULAR</v>
          </cell>
          <cell r="C2437">
            <v>0</v>
          </cell>
          <cell r="E2437" t="str">
            <v>Póliza -109-</v>
          </cell>
        </row>
        <row r="2438">
          <cell r="A2438" t="str">
            <v>1201-0019</v>
          </cell>
          <cell r="B2438" t="str">
            <v>SUBSIDIOS LICENCIAS DE MANEJO</v>
          </cell>
          <cell r="C2438">
            <v>0</v>
          </cell>
          <cell r="E2438" t="str">
            <v>Póliza -109-</v>
          </cell>
        </row>
        <row r="2439">
          <cell r="A2439" t="str">
            <v>1201-0020</v>
          </cell>
          <cell r="B2439" t="str">
            <v>MULTAS DE CONTROL VEHICULAR</v>
          </cell>
          <cell r="C2439">
            <v>0</v>
          </cell>
          <cell r="E2439" t="str">
            <v>Póliza -109-</v>
          </cell>
        </row>
        <row r="2440">
          <cell r="A2440" t="str">
            <v>1201-0021</v>
          </cell>
          <cell r="B2440" t="str">
            <v>INTERESES POR CONVENIO CONTROL VEHICULAR</v>
          </cell>
          <cell r="C2440">
            <v>15952.96</v>
          </cell>
          <cell r="E2440" t="str">
            <v>Póliza -109-</v>
          </cell>
        </row>
        <row r="2441">
          <cell r="A2441" t="str">
            <v>1201-0022</v>
          </cell>
          <cell r="B2441" t="str">
            <v>SANCIONES POR CANJE DE PLACAS EXTEMP.</v>
          </cell>
          <cell r="C2441">
            <v>18104</v>
          </cell>
          <cell r="E2441" t="str">
            <v>Póliza -109-</v>
          </cell>
        </row>
        <row r="2442">
          <cell r="A2442" t="str">
            <v>1201-0023</v>
          </cell>
          <cell r="B2442" t="str">
            <v>SAN.DE DER.DE CONTROL VEH.PTE.AÑO</v>
          </cell>
          <cell r="C2442">
            <v>0</v>
          </cell>
          <cell r="E2442" t="str">
            <v>Póliza -109-</v>
          </cell>
        </row>
        <row r="2443">
          <cell r="A2443" t="str">
            <v>1201-0024</v>
          </cell>
          <cell r="B2443" t="str">
            <v>SAN.DE DER.CONTROL VEH. REZAGO</v>
          </cell>
          <cell r="C2443">
            <v>65065.72</v>
          </cell>
          <cell r="E2443" t="str">
            <v>Póliza -109-</v>
          </cell>
        </row>
        <row r="2444">
          <cell r="A2444" t="str">
            <v>1201-0025</v>
          </cell>
          <cell r="B2444" t="str">
            <v>10% INFRACC.DE TRANSITO AREA MET.</v>
          </cell>
          <cell r="C2444">
            <v>47192.42</v>
          </cell>
          <cell r="E2444" t="str">
            <v>Póliza -109-</v>
          </cell>
        </row>
        <row r="2445">
          <cell r="A2445" t="str">
            <v>1201-0026</v>
          </cell>
          <cell r="B2445" t="str">
            <v>IMP.SOBRE TRANS.DE PROP.DE VEH.AUT.USADO</v>
          </cell>
          <cell r="C2445">
            <v>735486.98</v>
          </cell>
          <cell r="E2445" t="str">
            <v>Póliza -109-</v>
          </cell>
        </row>
        <row r="2446">
          <cell r="A2446" t="str">
            <v>1201-0027</v>
          </cell>
          <cell r="B2446" t="str">
            <v>IMP.DE TRANSM.POR REQUERIMIENTO</v>
          </cell>
          <cell r="C2446">
            <v>0</v>
          </cell>
          <cell r="E2446" t="str">
            <v>Póliza -109-</v>
          </cell>
        </row>
        <row r="2447">
          <cell r="A2447" t="str">
            <v>1201-0028</v>
          </cell>
          <cell r="B2447" t="str">
            <v>ACT.E INTS.POR DEV.IMP.S/TRANS.VEH.USADO</v>
          </cell>
          <cell r="C2447">
            <v>0</v>
          </cell>
          <cell r="E2447" t="str">
            <v>Póliza -109-</v>
          </cell>
        </row>
        <row r="2448">
          <cell r="A2448" t="str">
            <v>1201-0029</v>
          </cell>
          <cell r="B2448" t="str">
            <v>DEV.IMP.S/TRANS.PROP.VEH.USADOS</v>
          </cell>
          <cell r="C2448">
            <v>0</v>
          </cell>
          <cell r="E2448" t="str">
            <v>Póliza -109-</v>
          </cell>
        </row>
        <row r="2449">
          <cell r="A2449" t="str">
            <v>1201-0030</v>
          </cell>
          <cell r="B2449" t="str">
            <v>MULTA IMP. P/LA AGENCIA EST.DE TRANSP.</v>
          </cell>
          <cell r="C2449">
            <v>44091</v>
          </cell>
          <cell r="E2449" t="str">
            <v>Póliza -109-</v>
          </cell>
        </row>
        <row r="2450">
          <cell r="A2450" t="str">
            <v>1201-0031</v>
          </cell>
          <cell r="B2450" t="str">
            <v>MULTAS DEL IMP.DE TRANSMISION</v>
          </cell>
          <cell r="C2450">
            <v>0</v>
          </cell>
          <cell r="E2450" t="str">
            <v>Póliza -109-</v>
          </cell>
        </row>
        <row r="2451">
          <cell r="A2451" t="str">
            <v>1201-0032</v>
          </cell>
          <cell r="B2451" t="str">
            <v>RECARGOS DE IMP.DE TRANSMISION</v>
          </cell>
          <cell r="C2451">
            <v>0</v>
          </cell>
          <cell r="E2451" t="str">
            <v>Póliza -109-</v>
          </cell>
        </row>
        <row r="2452">
          <cell r="A2452" t="str">
            <v>1201-0033</v>
          </cell>
          <cell r="B2452" t="str">
            <v>GASTOS DE EJEC.TRANS.VEH.MOTOR</v>
          </cell>
          <cell r="C2452">
            <v>0</v>
          </cell>
          <cell r="E2452" t="str">
            <v>Póliza -109-</v>
          </cell>
        </row>
        <row r="2453">
          <cell r="A2453" t="str">
            <v>1201-0034</v>
          </cell>
          <cell r="B2453" t="str">
            <v>INCENTIVOS POR ISAN</v>
          </cell>
          <cell r="C2453">
            <v>0</v>
          </cell>
          <cell r="E2453" t="str">
            <v>Póliza -109-</v>
          </cell>
        </row>
        <row r="2454">
          <cell r="A2454" t="str">
            <v>1201-0035</v>
          </cell>
          <cell r="B2454" t="str">
            <v>RECARGOS DE I.S.A.N.</v>
          </cell>
          <cell r="C2454">
            <v>0</v>
          </cell>
          <cell r="E2454" t="str">
            <v>Póliza -109-</v>
          </cell>
        </row>
        <row r="2455">
          <cell r="A2455" t="str">
            <v>1201-0036</v>
          </cell>
          <cell r="B2455" t="str">
            <v>SANCIONES ISAN</v>
          </cell>
          <cell r="C2455">
            <v>0</v>
          </cell>
          <cell r="E2455" t="str">
            <v>Póliza -109-</v>
          </cell>
        </row>
        <row r="2456">
          <cell r="A2456" t="str">
            <v>1201-0037</v>
          </cell>
          <cell r="B2456" t="str">
            <v>I.S.A.N. PAGOS PROVISIONALES</v>
          </cell>
          <cell r="C2456">
            <v>10483198</v>
          </cell>
          <cell r="E2456" t="str">
            <v>Póliza -109-</v>
          </cell>
        </row>
        <row r="2457">
          <cell r="A2457" t="str">
            <v>1201-0038</v>
          </cell>
          <cell r="B2457" t="str">
            <v>ACTUALIZACION DE I.S.A.N.</v>
          </cell>
          <cell r="C2457">
            <v>0</v>
          </cell>
          <cell r="E2457" t="str">
            <v>Póliza -109-</v>
          </cell>
        </row>
        <row r="2458">
          <cell r="A2458" t="str">
            <v>1201-0039</v>
          </cell>
          <cell r="B2458" t="str">
            <v>DEVOLUCION IMP. SOBRE AUTOMOVILES NUEVOS</v>
          </cell>
          <cell r="C2458">
            <v>0</v>
          </cell>
          <cell r="E2458" t="str">
            <v>Póliza -109-</v>
          </cell>
        </row>
        <row r="2459">
          <cell r="A2459" t="str">
            <v>1201-0040</v>
          </cell>
          <cell r="B2459" t="str">
            <v>ACT.E INT'S.POR DEV.IMP.S/AUTOMOV.NVOS.</v>
          </cell>
          <cell r="C2459">
            <v>0</v>
          </cell>
          <cell r="E2459" t="str">
            <v>Póliza -109-</v>
          </cell>
        </row>
        <row r="2460">
          <cell r="A2460" t="str">
            <v>1201-0041</v>
          </cell>
          <cell r="B2460" t="str">
            <v>IMPUESTO S/TENENCIA O USO DE VEHICULOS</v>
          </cell>
          <cell r="C2460">
            <v>5456692.1799999997</v>
          </cell>
          <cell r="E2460" t="str">
            <v>Póliza -109-</v>
          </cell>
        </row>
        <row r="2461">
          <cell r="A2461" t="str">
            <v>1201-0042</v>
          </cell>
          <cell r="B2461" t="str">
            <v>IMPUESTO S/TENENCIA, MOTOCICLETAS</v>
          </cell>
          <cell r="C2461">
            <v>505818.28</v>
          </cell>
          <cell r="E2461" t="str">
            <v>Póliza -109-</v>
          </cell>
        </row>
        <row r="2462">
          <cell r="A2462" t="str">
            <v>1201-0043</v>
          </cell>
          <cell r="B2462" t="str">
            <v>RECARGOS Y ACT DE IMP S/TENENCIA DE VEH</v>
          </cell>
          <cell r="C2462">
            <v>78670.47</v>
          </cell>
          <cell r="E2462" t="str">
            <v>Póliza -109-</v>
          </cell>
        </row>
        <row r="2463">
          <cell r="A2463" t="str">
            <v>1201-0044</v>
          </cell>
          <cell r="B2463" t="str">
            <v>RECARGOS Y ACT DE IMP S/TEN DE MOTOS</v>
          </cell>
          <cell r="C2463">
            <v>9738.76</v>
          </cell>
          <cell r="E2463" t="str">
            <v>Póliza -109-</v>
          </cell>
        </row>
        <row r="2464">
          <cell r="A2464" t="str">
            <v>1201-0045</v>
          </cell>
          <cell r="B2464" t="str">
            <v>DEVOLUCION IMPUESTOS SOBRE TENENCIA</v>
          </cell>
          <cell r="C2464">
            <v>0</v>
          </cell>
          <cell r="E2464" t="str">
            <v>Póliza -109-</v>
          </cell>
        </row>
        <row r="2465">
          <cell r="A2465" t="str">
            <v>1201-0046</v>
          </cell>
          <cell r="B2465" t="str">
            <v>ACT.E INTS.POR DEV.IMP.S/TENENCIA</v>
          </cell>
          <cell r="C2465">
            <v>0</v>
          </cell>
          <cell r="E2465" t="str">
            <v>Póliza -109-</v>
          </cell>
        </row>
        <row r="2466">
          <cell r="A2466" t="str">
            <v>1201-0047</v>
          </cell>
          <cell r="B2466" t="str">
            <v>ACREDITAMENTO DEL IMP.S/TENENCIA AR.15-D</v>
          </cell>
          <cell r="C2466">
            <v>0</v>
          </cell>
          <cell r="E2466" t="str">
            <v>Póliza -109-</v>
          </cell>
        </row>
        <row r="2467">
          <cell r="A2467" t="str">
            <v>1201-0048</v>
          </cell>
          <cell r="B2467" t="str">
            <v>GASTOS DE EJECUCION ISAN</v>
          </cell>
          <cell r="C2467">
            <v>0</v>
          </cell>
          <cell r="E2467" t="str">
            <v>Póliza -109-</v>
          </cell>
        </row>
        <row r="2468">
          <cell r="A2468" t="str">
            <v>1201-0049</v>
          </cell>
          <cell r="B2468" t="str">
            <v>GASTOS DE EJECUCION IMP. SOBRE TENENCIA</v>
          </cell>
          <cell r="C2468">
            <v>30</v>
          </cell>
          <cell r="E2468" t="str">
            <v>Póliza -109-</v>
          </cell>
        </row>
        <row r="2469">
          <cell r="A2469" t="str">
            <v>1201-0050</v>
          </cell>
          <cell r="B2469" t="str">
            <v>MULTAS IMP S/TENENCIA CTRL.DE OBLIG 100%</v>
          </cell>
          <cell r="C2469">
            <v>1218</v>
          </cell>
          <cell r="E2469" t="str">
            <v>Póliza -109-</v>
          </cell>
        </row>
        <row r="2470">
          <cell r="A2470" t="str">
            <v>1201-0051</v>
          </cell>
          <cell r="B2470" t="str">
            <v>HONORARIOS EJEC.POR CONTROL VEHICULAR</v>
          </cell>
          <cell r="C2470">
            <v>90</v>
          </cell>
          <cell r="E2470" t="str">
            <v>Póliza -109-</v>
          </cell>
        </row>
        <row r="2471">
          <cell r="A2471" t="str">
            <v>1201-0052</v>
          </cell>
          <cell r="B2471" t="str">
            <v>HONORARIOS EJEC. ISAN</v>
          </cell>
          <cell r="C2471">
            <v>0</v>
          </cell>
          <cell r="E2471" t="str">
            <v>Póliza -109-</v>
          </cell>
        </row>
        <row r="2472">
          <cell r="A2472" t="str">
            <v>1201-0053</v>
          </cell>
          <cell r="B2472" t="str">
            <v>90% INFRACC. TRANSITO AREA METROPOLITANA</v>
          </cell>
          <cell r="C2472">
            <v>424759.37</v>
          </cell>
          <cell r="E2472" t="str">
            <v>Póliza -109-</v>
          </cell>
        </row>
        <row r="2473">
          <cell r="A2473" t="str">
            <v>4101-0001</v>
          </cell>
          <cell r="B2473" t="str">
            <v>DERECHOS DE CONTROL VEHICULAR PTE. AÑO</v>
          </cell>
          <cell r="D2473">
            <v>3819903</v>
          </cell>
          <cell r="E2473" t="str">
            <v>Póliza -109-</v>
          </cell>
        </row>
        <row r="2474">
          <cell r="A2474" t="str">
            <v>4101-0002</v>
          </cell>
          <cell r="B2474" t="str">
            <v>DERECHOS DE CONTROL VEHICULAR REZAGOS</v>
          </cell>
          <cell r="D2474">
            <v>282906.76</v>
          </cell>
          <cell r="E2474" t="str">
            <v>Póliza -109-</v>
          </cell>
        </row>
        <row r="2475">
          <cell r="A2475" t="str">
            <v>4101-0003</v>
          </cell>
          <cell r="B2475" t="str">
            <v>DEV. CONTROL VEHICULAR</v>
          </cell>
          <cell r="D2475">
            <v>0</v>
          </cell>
          <cell r="E2475" t="str">
            <v>Póliza -109-</v>
          </cell>
        </row>
        <row r="2476">
          <cell r="A2476" t="str">
            <v>4101-0004</v>
          </cell>
          <cell r="B2476" t="str">
            <v>SUBSIDIO 10% Y 5%</v>
          </cell>
          <cell r="C2476">
            <v>71097</v>
          </cell>
          <cell r="E2476" t="str">
            <v>Póliza -109-</v>
          </cell>
        </row>
        <row r="2477">
          <cell r="A2477" t="str">
            <v>4101-0005</v>
          </cell>
          <cell r="B2477" t="str">
            <v>SUBSIDIO ANTIGÜEDAD 5 AÑOS</v>
          </cell>
          <cell r="C2477">
            <v>626499</v>
          </cell>
          <cell r="E2477" t="str">
            <v>Póliza -109-</v>
          </cell>
        </row>
        <row r="2478">
          <cell r="A2478" t="str">
            <v>4101-0006</v>
          </cell>
          <cell r="B2478" t="str">
            <v>SUBSIDIO ANTIGÜEDAD 10 AÑOS</v>
          </cell>
          <cell r="C2478">
            <v>178416</v>
          </cell>
          <cell r="E2478" t="str">
            <v>Póliza -109-</v>
          </cell>
        </row>
        <row r="2479">
          <cell r="A2479" t="str">
            <v>4101-0007</v>
          </cell>
          <cell r="B2479" t="str">
            <v>SUBSIDIO DERECHOS CONTROL VEHICULAR</v>
          </cell>
          <cell r="D2479">
            <v>0</v>
          </cell>
          <cell r="E2479" t="str">
            <v>Póliza -109-</v>
          </cell>
        </row>
        <row r="2480">
          <cell r="A2480" t="str">
            <v>4101-0008</v>
          </cell>
          <cell r="B2480" t="str">
            <v>SUB MAT.DE CONT.VEH.A PERS.MAYORES 65 AÑOS</v>
          </cell>
          <cell r="C2480">
            <v>326</v>
          </cell>
          <cell r="E2480" t="str">
            <v>Póliza -109-</v>
          </cell>
        </row>
        <row r="2481">
          <cell r="A2481" t="str">
            <v>4101-0009</v>
          </cell>
          <cell r="B2481" t="str">
            <v>EXP.DE CERTIFICADOS DE CONTROL VEHICULAR</v>
          </cell>
          <cell r="D2481">
            <v>5358</v>
          </cell>
          <cell r="E2481" t="str">
            <v>Póliza -109-</v>
          </cell>
        </row>
        <row r="2482">
          <cell r="A2482" t="str">
            <v>4101-0010</v>
          </cell>
          <cell r="B2482" t="str">
            <v>EXP.DE CERT.DE CTRL.VEH.OTROS ESTADOS</v>
          </cell>
          <cell r="D2482">
            <v>3969</v>
          </cell>
          <cell r="E2482" t="str">
            <v>Póliza -109-</v>
          </cell>
        </row>
        <row r="2483">
          <cell r="A2483" t="str">
            <v>4101-0011</v>
          </cell>
          <cell r="B2483" t="str">
            <v>EXP.DE CERT.DE DOC.DE CTRL.VEHICULAR</v>
          </cell>
          <cell r="D2483">
            <v>564</v>
          </cell>
          <cell r="E2483" t="str">
            <v>Póliza -109-</v>
          </cell>
        </row>
        <row r="2484">
          <cell r="A2484" t="str">
            <v>4101-0012</v>
          </cell>
          <cell r="B2484" t="str">
            <v>PLACAS DE CIRCULACION VEHICULAR</v>
          </cell>
          <cell r="D2484">
            <v>375567</v>
          </cell>
          <cell r="E2484" t="str">
            <v>Póliza -109-</v>
          </cell>
        </row>
        <row r="2485">
          <cell r="A2485" t="str">
            <v>4101-0013</v>
          </cell>
          <cell r="B2485" t="str">
            <v>LICENCIAS DE MANEJAR</v>
          </cell>
          <cell r="D2485">
            <v>309396</v>
          </cell>
          <cell r="E2485" t="str">
            <v>Póliza -109-</v>
          </cell>
        </row>
        <row r="2486">
          <cell r="A2486" t="str">
            <v>4101-0014</v>
          </cell>
          <cell r="B2486" t="str">
            <v>EXP.DE CERT.DE LICENCIAS DE CONDUCIR</v>
          </cell>
          <cell r="D2486">
            <v>564</v>
          </cell>
          <cell r="E2486" t="str">
            <v>Póliza -109-</v>
          </cell>
        </row>
        <row r="2487">
          <cell r="A2487" t="str">
            <v>4101-0015</v>
          </cell>
          <cell r="B2487" t="str">
            <v>DUPLICADOS DE LICENCIAS</v>
          </cell>
          <cell r="D2487">
            <v>3776</v>
          </cell>
          <cell r="E2487" t="str">
            <v>Póliza -109-</v>
          </cell>
        </row>
        <row r="2488">
          <cell r="A2488" t="str">
            <v>4101-0016</v>
          </cell>
          <cell r="B2488" t="str">
            <v>DUPLICADOS DE TARJETAS DE CIRCULACION</v>
          </cell>
          <cell r="D2488">
            <v>7238</v>
          </cell>
          <cell r="E2488" t="str">
            <v>Póliza -109-</v>
          </cell>
        </row>
        <row r="2489">
          <cell r="A2489" t="str">
            <v>4101-0017</v>
          </cell>
          <cell r="B2489" t="str">
            <v>BAJAS DE VEHICULOS DE MOTOR</v>
          </cell>
          <cell r="D2489">
            <v>19599</v>
          </cell>
          <cell r="E2489" t="str">
            <v>Póliza -109-</v>
          </cell>
        </row>
        <row r="2490">
          <cell r="A2490" t="str">
            <v>4101-0018</v>
          </cell>
          <cell r="B2490" t="str">
            <v>SUBSIDIO LAMINAS CONTROL VEHICULAR</v>
          </cell>
          <cell r="D2490">
            <v>0</v>
          </cell>
          <cell r="E2490" t="str">
            <v>Póliza -109-</v>
          </cell>
        </row>
        <row r="2491">
          <cell r="A2491" t="str">
            <v>4101-0019</v>
          </cell>
          <cell r="B2491" t="str">
            <v>SUBSIDIOS LICENCIAS DE MANEJO</v>
          </cell>
          <cell r="D2491">
            <v>0</v>
          </cell>
          <cell r="E2491" t="str">
            <v>Póliza -109-</v>
          </cell>
        </row>
        <row r="2492">
          <cell r="A2492" t="str">
            <v>4101-0020</v>
          </cell>
          <cell r="B2492" t="str">
            <v>MULTAS DE CONTROL VEHICULAR</v>
          </cell>
          <cell r="D2492">
            <v>0</v>
          </cell>
          <cell r="E2492" t="str">
            <v>Póliza -109-</v>
          </cell>
        </row>
        <row r="2493">
          <cell r="A2493" t="str">
            <v>4101-0021</v>
          </cell>
          <cell r="B2493" t="str">
            <v>INTERESES POR CONVENIO CONTROL VEHICULAR</v>
          </cell>
          <cell r="D2493">
            <v>15952.96</v>
          </cell>
          <cell r="E2493" t="str">
            <v>Póliza -109-</v>
          </cell>
        </row>
        <row r="2494">
          <cell r="A2494" t="str">
            <v>4101-0022</v>
          </cell>
          <cell r="B2494" t="str">
            <v>SANCIONES POR CANJE DE PLACAS EXTEMP.</v>
          </cell>
          <cell r="D2494">
            <v>18104</v>
          </cell>
          <cell r="E2494" t="str">
            <v>Póliza -109-</v>
          </cell>
        </row>
        <row r="2495">
          <cell r="A2495" t="str">
            <v>4101-0023</v>
          </cell>
          <cell r="B2495" t="str">
            <v>SAN.DE DER.DE CONTROL VEH.PTE.AÑO</v>
          </cell>
          <cell r="D2495">
            <v>0</v>
          </cell>
          <cell r="E2495" t="str">
            <v>Póliza -109-</v>
          </cell>
        </row>
        <row r="2496">
          <cell r="A2496" t="str">
            <v>4101-0024</v>
          </cell>
          <cell r="B2496" t="str">
            <v>SAN.DE DER.CONTROL VEH. REZAGO</v>
          </cell>
          <cell r="D2496">
            <v>65065.72</v>
          </cell>
          <cell r="E2496" t="str">
            <v>Póliza -109-</v>
          </cell>
        </row>
        <row r="2497">
          <cell r="A2497" t="str">
            <v>4101-0025</v>
          </cell>
          <cell r="B2497" t="str">
            <v>10% INFRACC.DE TRANSITO AREA MET.</v>
          </cell>
          <cell r="D2497">
            <v>47192.42</v>
          </cell>
          <cell r="E2497" t="str">
            <v>Póliza -109-</v>
          </cell>
        </row>
        <row r="2498">
          <cell r="A2498" t="str">
            <v>2102-1001</v>
          </cell>
          <cell r="B2498" t="str">
            <v>IMP.SOBRE TRANS.DE PROP.DE VEH.AUT.USADO</v>
          </cell>
          <cell r="D2498">
            <v>735486.98</v>
          </cell>
          <cell r="E2498" t="str">
            <v>Póliza -109-</v>
          </cell>
        </row>
        <row r="2499">
          <cell r="A2499" t="str">
            <v>2102-1002</v>
          </cell>
          <cell r="B2499" t="str">
            <v>IMP.DE TRANSM.POR REQUERIMIENTO</v>
          </cell>
          <cell r="D2499">
            <v>0</v>
          </cell>
          <cell r="E2499" t="str">
            <v>Póliza -109-</v>
          </cell>
        </row>
        <row r="2500">
          <cell r="A2500" t="str">
            <v>2102-1003</v>
          </cell>
          <cell r="B2500" t="str">
            <v>ACT.E INTS.POR DEV.IMP.S/TRANS.VEH.USADO</v>
          </cell>
          <cell r="D2500">
            <v>0</v>
          </cell>
          <cell r="E2500" t="str">
            <v>Póliza -109-</v>
          </cell>
        </row>
        <row r="2501">
          <cell r="A2501" t="str">
            <v>2102-1004</v>
          </cell>
          <cell r="B2501" t="str">
            <v>DEV.IMP.S/TRANS.PROP.VEH.USADOS</v>
          </cell>
          <cell r="D2501">
            <v>0</v>
          </cell>
          <cell r="E2501" t="str">
            <v>Póliza -109-</v>
          </cell>
        </row>
        <row r="2502">
          <cell r="A2502" t="str">
            <v>2102-1005</v>
          </cell>
          <cell r="B2502" t="str">
            <v>MULTA IMP. P/LA AGENCIA EST.DE TRANSP.</v>
          </cell>
          <cell r="D2502">
            <v>44091</v>
          </cell>
          <cell r="E2502" t="str">
            <v>Póliza -109-</v>
          </cell>
        </row>
        <row r="2503">
          <cell r="A2503" t="str">
            <v>2102-1006</v>
          </cell>
          <cell r="B2503" t="str">
            <v>MULTAS DEL IMP.DE TRANSMISION</v>
          </cell>
          <cell r="D2503">
            <v>0</v>
          </cell>
          <cell r="E2503" t="str">
            <v>Póliza -109-</v>
          </cell>
        </row>
        <row r="2504">
          <cell r="A2504" t="str">
            <v>2102-1007</v>
          </cell>
          <cell r="B2504" t="str">
            <v>RECARGOS DE IMP.DE TRANSMISION</v>
          </cell>
          <cell r="D2504">
            <v>0</v>
          </cell>
          <cell r="E2504" t="str">
            <v>Póliza -109-</v>
          </cell>
        </row>
        <row r="2505">
          <cell r="A2505" t="str">
            <v>2102-1008</v>
          </cell>
          <cell r="B2505" t="str">
            <v>GASTOS DE EJEC.TRANS.VEH.MOTOR</v>
          </cell>
          <cell r="D2505">
            <v>0</v>
          </cell>
          <cell r="E2505" t="str">
            <v>Póliza -109-</v>
          </cell>
        </row>
        <row r="2506">
          <cell r="A2506" t="str">
            <v>2102-1009</v>
          </cell>
          <cell r="B2506" t="str">
            <v>INCENTIVOS POR ISAN</v>
          </cell>
          <cell r="D2506">
            <v>0</v>
          </cell>
          <cell r="E2506" t="str">
            <v>Póliza -109-</v>
          </cell>
        </row>
        <row r="2507">
          <cell r="A2507" t="str">
            <v>2102-1010</v>
          </cell>
          <cell r="B2507" t="str">
            <v>RECARGOS DE I.S.A.N.</v>
          </cell>
          <cell r="D2507">
            <v>0</v>
          </cell>
          <cell r="E2507" t="str">
            <v>Póliza -109-</v>
          </cell>
        </row>
        <row r="2508">
          <cell r="A2508" t="str">
            <v>2102-1011</v>
          </cell>
          <cell r="B2508" t="str">
            <v>SANCIONES ISAN</v>
          </cell>
          <cell r="D2508">
            <v>0</v>
          </cell>
          <cell r="E2508" t="str">
            <v>Póliza -109-</v>
          </cell>
        </row>
        <row r="2509">
          <cell r="A2509" t="str">
            <v>2102-1012</v>
          </cell>
          <cell r="B2509" t="str">
            <v>I.S.A.N. PAGOS PROVISIONALES</v>
          </cell>
          <cell r="D2509">
            <v>10483198</v>
          </cell>
          <cell r="E2509" t="str">
            <v>Póliza -109-</v>
          </cell>
        </row>
        <row r="2510">
          <cell r="A2510" t="str">
            <v>2102-1013</v>
          </cell>
          <cell r="B2510" t="str">
            <v>ACTUALIZACION DE I.S.A.N.</v>
          </cell>
          <cell r="D2510">
            <v>0</v>
          </cell>
          <cell r="E2510" t="str">
            <v>Póliza -109-</v>
          </cell>
        </row>
        <row r="2511">
          <cell r="A2511" t="str">
            <v>2102-1014</v>
          </cell>
          <cell r="B2511" t="str">
            <v>DEVOLUCION IMP. SOBRE AUTOMOVILES NUEVOS</v>
          </cell>
          <cell r="D2511">
            <v>0</v>
          </cell>
          <cell r="E2511" t="str">
            <v>Póliza -109-</v>
          </cell>
        </row>
        <row r="2512">
          <cell r="A2512" t="str">
            <v>2102-1015</v>
          </cell>
          <cell r="B2512" t="str">
            <v>ACT.E INT'S.POR DEV.IMP.S/AUTOMOV.NVOS.</v>
          </cell>
          <cell r="D2512">
            <v>0</v>
          </cell>
          <cell r="E2512" t="str">
            <v>Póliza -109-</v>
          </cell>
        </row>
        <row r="2513">
          <cell r="A2513" t="str">
            <v>2102-1016</v>
          </cell>
          <cell r="B2513" t="str">
            <v>IMPUESTO S/TENENCIA O USO DE VEHICULOS</v>
          </cell>
          <cell r="D2513">
            <v>5456692.1799999997</v>
          </cell>
          <cell r="E2513" t="str">
            <v>Póliza -109-</v>
          </cell>
        </row>
        <row r="2514">
          <cell r="A2514" t="str">
            <v>2102-1017</v>
          </cell>
          <cell r="B2514" t="str">
            <v>IMPUESTO S/TENENCIA, MOTOCICLETAS</v>
          </cell>
          <cell r="D2514">
            <v>505818.28</v>
          </cell>
          <cell r="E2514" t="str">
            <v>Póliza -109-</v>
          </cell>
        </row>
        <row r="2515">
          <cell r="A2515" t="str">
            <v>2102-1018</v>
          </cell>
          <cell r="B2515" t="str">
            <v>RECARGOS Y ACT DE IMP S/TENENCIA DE VEH</v>
          </cell>
          <cell r="D2515">
            <v>78670.47</v>
          </cell>
          <cell r="E2515" t="str">
            <v>Póliza -109-</v>
          </cell>
        </row>
        <row r="2516">
          <cell r="A2516" t="str">
            <v>2102-1019</v>
          </cell>
          <cell r="B2516" t="str">
            <v>RECARGOS Y ACT DE IMP S/TEN DE MOTOS</v>
          </cell>
          <cell r="D2516">
            <v>9738.76</v>
          </cell>
          <cell r="E2516" t="str">
            <v>Póliza -109-</v>
          </cell>
        </row>
        <row r="2517">
          <cell r="A2517" t="str">
            <v>2102-1020</v>
          </cell>
          <cell r="B2517" t="str">
            <v>DEVOLUCION IMPUESTOS SOBRE TENENCIA</v>
          </cell>
          <cell r="D2517">
            <v>0</v>
          </cell>
          <cell r="E2517" t="str">
            <v>Póliza -109-</v>
          </cell>
        </row>
        <row r="2518">
          <cell r="A2518" t="str">
            <v>2102-1021</v>
          </cell>
          <cell r="B2518" t="str">
            <v>ACT.E INTS.POR DEV.IMP.S/TENENCIA</v>
          </cell>
          <cell r="D2518">
            <v>0</v>
          </cell>
          <cell r="E2518" t="str">
            <v>Póliza -109-</v>
          </cell>
        </row>
        <row r="2519">
          <cell r="A2519" t="str">
            <v>2102-1022</v>
          </cell>
          <cell r="B2519" t="str">
            <v>ACREDITAMENTO DEL IMP.S/TENENCIA AR.15-D</v>
          </cell>
          <cell r="D2519">
            <v>0</v>
          </cell>
          <cell r="E2519" t="str">
            <v>Póliza -109-</v>
          </cell>
        </row>
        <row r="2520">
          <cell r="A2520" t="str">
            <v>2102-1023</v>
          </cell>
          <cell r="B2520" t="str">
            <v>GASTOS DE EJECUCION ISAN</v>
          </cell>
          <cell r="D2520">
            <v>0</v>
          </cell>
          <cell r="E2520" t="str">
            <v>Póliza -109-</v>
          </cell>
        </row>
        <row r="2521">
          <cell r="A2521" t="str">
            <v>2102-1024</v>
          </cell>
          <cell r="B2521" t="str">
            <v>GASTOS DE EJECUCION IMP. SOBRE TENENCIA</v>
          </cell>
          <cell r="D2521">
            <v>30</v>
          </cell>
          <cell r="E2521" t="str">
            <v>Póliza -109-</v>
          </cell>
        </row>
        <row r="2522">
          <cell r="A2522" t="str">
            <v>2102-1025</v>
          </cell>
          <cell r="B2522" t="str">
            <v>MULTAS IMP S/TENENCIA CTRL.DE OBLIG 100%</v>
          </cell>
          <cell r="D2522">
            <v>1218</v>
          </cell>
          <cell r="E2522" t="str">
            <v>Póliza -109-</v>
          </cell>
        </row>
        <row r="2523">
          <cell r="A2523" t="str">
            <v>2102-1026</v>
          </cell>
          <cell r="B2523" t="str">
            <v>HONORARIOS EJEC.POR CONTROL VEHICULAR</v>
          </cell>
          <cell r="D2523">
            <v>90</v>
          </cell>
          <cell r="E2523" t="str">
            <v>Póliza -109-</v>
          </cell>
        </row>
        <row r="2524">
          <cell r="A2524" t="str">
            <v>2102-1027</v>
          </cell>
          <cell r="B2524" t="str">
            <v>HONORARIOS EJEC. ISAN</v>
          </cell>
          <cell r="D2524">
            <v>0</v>
          </cell>
          <cell r="E2524" t="str">
            <v>Póliza -109-</v>
          </cell>
        </row>
        <row r="2525">
          <cell r="A2525" t="str">
            <v>2102-1028</v>
          </cell>
          <cell r="B2525" t="str">
            <v>90% INFRACC. TRANSITO AREA METROPOLITANA</v>
          </cell>
          <cell r="D2525">
            <v>424759.37</v>
          </cell>
          <cell r="E2525" t="str">
            <v>Póliza -109-</v>
          </cell>
        </row>
        <row r="2527">
          <cell r="C2527">
            <v>23591286.900000002</v>
          </cell>
          <cell r="D2527">
            <v>23591286.900000002</v>
          </cell>
        </row>
        <row r="2529">
          <cell r="A2529" t="str">
            <v>REGISTRO DE LOS INGRESOS DEL DIA</v>
          </cell>
        </row>
        <row r="2530">
          <cell r="D2530" t="str">
            <v>Póliza -109-</v>
          </cell>
        </row>
        <row r="2533">
          <cell r="B2533" t="str">
            <v>Gobierno del Estado de Nuevo León</v>
          </cell>
        </row>
        <row r="2534">
          <cell r="B2534" t="str">
            <v>Secretaría de Finanzas y Tesorería General del Estado</v>
          </cell>
        </row>
        <row r="2535">
          <cell r="B2535" t="str">
            <v>Subsecretaría de Egresos</v>
          </cell>
        </row>
        <row r="2536">
          <cell r="B2536" t="str">
            <v>Dirección de Contabilidad y Cuenta Pública</v>
          </cell>
        </row>
        <row r="2537">
          <cell r="B2537" t="str">
            <v>Instituto de Control Vehicular</v>
          </cell>
        </row>
        <row r="2538">
          <cell r="B2538" t="str">
            <v>Recaudaciòn Diaria 21 Febrero 2006</v>
          </cell>
        </row>
        <row r="2539">
          <cell r="A2539" t="str">
            <v xml:space="preserve">Numero </v>
          </cell>
          <cell r="B2539" t="str">
            <v>Concepto</v>
          </cell>
          <cell r="C2539" t="str">
            <v>Recaudación Daria</v>
          </cell>
        </row>
        <row r="2540">
          <cell r="A2540" t="str">
            <v>de Cuenta</v>
          </cell>
          <cell r="C2540" t="str">
            <v>Cargo</v>
          </cell>
          <cell r="D2540" t="str">
            <v>Crédito</v>
          </cell>
        </row>
        <row r="2542">
          <cell r="A2542" t="str">
            <v>2102-1001</v>
          </cell>
          <cell r="B2542" t="str">
            <v>IMP.SOBRE TRANS.DE PROP.DE VEH.AUT.USADO</v>
          </cell>
          <cell r="C2542">
            <v>735486.98</v>
          </cell>
          <cell r="E2542" t="str">
            <v>Póliza -110-</v>
          </cell>
        </row>
        <row r="2543">
          <cell r="A2543" t="str">
            <v>2102-1002</v>
          </cell>
          <cell r="B2543" t="str">
            <v>IMP.DE TRANSM.POR REQUERIMIENTO</v>
          </cell>
          <cell r="C2543">
            <v>0</v>
          </cell>
          <cell r="E2543" t="str">
            <v>Póliza -110-</v>
          </cell>
        </row>
        <row r="2544">
          <cell r="A2544" t="str">
            <v>2102-1003</v>
          </cell>
          <cell r="B2544" t="str">
            <v>ACT.E INTS.POR DEV.IMP.S/TRANS.VEH.USADO</v>
          </cell>
          <cell r="C2544">
            <v>0</v>
          </cell>
          <cell r="E2544" t="str">
            <v>Póliza -110-</v>
          </cell>
        </row>
        <row r="2545">
          <cell r="A2545" t="str">
            <v>2102-1004</v>
          </cell>
          <cell r="B2545" t="str">
            <v>DEV.IMP.S/TRANS.PROP.VEH.USADOS</v>
          </cell>
          <cell r="C2545">
            <v>0</v>
          </cell>
          <cell r="E2545" t="str">
            <v>Póliza -110-</v>
          </cell>
        </row>
        <row r="2546">
          <cell r="A2546" t="str">
            <v>2102-1005</v>
          </cell>
          <cell r="B2546" t="str">
            <v>MULTA IMP. P/LA AGENCIA EST.DE TRANSP.</v>
          </cell>
          <cell r="C2546">
            <v>44091</v>
          </cell>
          <cell r="E2546" t="str">
            <v>Póliza -110-</v>
          </cell>
        </row>
        <row r="2547">
          <cell r="A2547" t="str">
            <v>2102-1006</v>
          </cell>
          <cell r="B2547" t="str">
            <v>MULTAS DEL IMP.DE TRANSMISION</v>
          </cell>
          <cell r="C2547">
            <v>0</v>
          </cell>
          <cell r="E2547" t="str">
            <v>Póliza -110-</v>
          </cell>
        </row>
        <row r="2548">
          <cell r="A2548" t="str">
            <v>2102-1007</v>
          </cell>
          <cell r="B2548" t="str">
            <v>RECARGOS DE IMP.DE TRANSMISION</v>
          </cell>
          <cell r="C2548">
            <v>0</v>
          </cell>
          <cell r="E2548" t="str">
            <v>Póliza -110-</v>
          </cell>
        </row>
        <row r="2549">
          <cell r="A2549" t="str">
            <v>2102-1008</v>
          </cell>
          <cell r="B2549" t="str">
            <v>GASTOS DE EJEC.TRANS.VEH.MOTOR</v>
          </cell>
          <cell r="C2549">
            <v>0</v>
          </cell>
          <cell r="E2549" t="str">
            <v>Póliza -110-</v>
          </cell>
        </row>
        <row r="2550">
          <cell r="A2550" t="str">
            <v>2102-1009</v>
          </cell>
          <cell r="B2550" t="str">
            <v>INCENTIVOS POR ISAN</v>
          </cell>
          <cell r="C2550">
            <v>0</v>
          </cell>
          <cell r="E2550" t="str">
            <v>Póliza -110-</v>
          </cell>
        </row>
        <row r="2551">
          <cell r="A2551" t="str">
            <v>2102-1010</v>
          </cell>
          <cell r="B2551" t="str">
            <v>RECARGOS DE I.S.A.N.</v>
          </cell>
          <cell r="C2551">
            <v>0</v>
          </cell>
          <cell r="E2551" t="str">
            <v>Póliza -110-</v>
          </cell>
        </row>
        <row r="2552">
          <cell r="A2552" t="str">
            <v>2102-1011</v>
          </cell>
          <cell r="B2552" t="str">
            <v>SANCIONES ISAN</v>
          </cell>
          <cell r="C2552">
            <v>0</v>
          </cell>
          <cell r="E2552" t="str">
            <v>Póliza -110-</v>
          </cell>
        </row>
        <row r="2553">
          <cell r="A2553" t="str">
            <v>2102-1012</v>
          </cell>
          <cell r="B2553" t="str">
            <v>I.S.A.N. PAGOS PROVISIONALES</v>
          </cell>
          <cell r="C2553">
            <v>10483198</v>
          </cell>
          <cell r="E2553" t="str">
            <v>Póliza -110-</v>
          </cell>
        </row>
        <row r="2554">
          <cell r="A2554" t="str">
            <v>2102-1013</v>
          </cell>
          <cell r="B2554" t="str">
            <v>ACTUALIZACION DE I.S.A.N.</v>
          </cell>
          <cell r="C2554">
            <v>0</v>
          </cell>
          <cell r="E2554" t="str">
            <v>Póliza -110-</v>
          </cell>
        </row>
        <row r="2555">
          <cell r="A2555" t="str">
            <v>2102-1014</v>
          </cell>
          <cell r="B2555" t="str">
            <v>DEVOLUCION IMP. SOBRE AUTOMOVILES NUEVOS</v>
          </cell>
          <cell r="C2555">
            <v>0</v>
          </cell>
          <cell r="E2555" t="str">
            <v>Póliza -110-</v>
          </cell>
        </row>
        <row r="2556">
          <cell r="A2556" t="str">
            <v>2102-1015</v>
          </cell>
          <cell r="B2556" t="str">
            <v>ACT.E INT'S.POR DEV.IMP.S/AUTOMOV.NVOS.</v>
          </cell>
          <cell r="C2556">
            <v>0</v>
          </cell>
          <cell r="E2556" t="str">
            <v>Póliza -110-</v>
          </cell>
        </row>
        <row r="2557">
          <cell r="A2557" t="str">
            <v>2102-1016</v>
          </cell>
          <cell r="B2557" t="str">
            <v>IMPUESTO S/TENENCIA O USO DE VEHICULOS</v>
          </cell>
          <cell r="C2557">
            <v>5456692.1799999997</v>
          </cell>
          <cell r="E2557" t="str">
            <v>Póliza -110-</v>
          </cell>
        </row>
        <row r="2558">
          <cell r="A2558" t="str">
            <v>2102-1017</v>
          </cell>
          <cell r="B2558" t="str">
            <v>IMPUESTO S/TENENCIA, MOTOCICLETAS</v>
          </cell>
          <cell r="C2558">
            <v>505818.28</v>
          </cell>
          <cell r="E2558" t="str">
            <v>Póliza -110-</v>
          </cell>
        </row>
        <row r="2559">
          <cell r="A2559" t="str">
            <v>2102-1018</v>
          </cell>
          <cell r="B2559" t="str">
            <v>RECARGOS Y ACT DE IMP S/TENENCIA DE VEH</v>
          </cell>
          <cell r="C2559">
            <v>78670.47</v>
          </cell>
          <cell r="E2559" t="str">
            <v>Póliza -110-</v>
          </cell>
        </row>
        <row r="2560">
          <cell r="A2560" t="str">
            <v>2102-1019</v>
          </cell>
          <cell r="B2560" t="str">
            <v>RECARGOS Y ACT DE IMP S/TEN DE MOTOS</v>
          </cell>
          <cell r="C2560">
            <v>9738.76</v>
          </cell>
          <cell r="E2560" t="str">
            <v>Póliza -110-</v>
          </cell>
        </row>
        <row r="2561">
          <cell r="A2561" t="str">
            <v>2102-1020</v>
          </cell>
          <cell r="B2561" t="str">
            <v>DEVOLUCION IMPUESTOS SOBRE TENENCIA</v>
          </cell>
          <cell r="C2561">
            <v>0</v>
          </cell>
          <cell r="E2561" t="str">
            <v>Póliza -110-</v>
          </cell>
        </row>
        <row r="2562">
          <cell r="A2562" t="str">
            <v>2102-1021</v>
          </cell>
          <cell r="B2562" t="str">
            <v>ACT.E INTS.POR DEV.IMP.S/TENENCIA</v>
          </cell>
          <cell r="C2562">
            <v>0</v>
          </cell>
          <cell r="E2562" t="str">
            <v>Póliza -110-</v>
          </cell>
        </row>
        <row r="2563">
          <cell r="A2563" t="str">
            <v>2102-1022</v>
          </cell>
          <cell r="B2563" t="str">
            <v>ACREDITAMENTO DEL IMP.S/TENENCIA AR.15-D</v>
          </cell>
          <cell r="C2563">
            <v>0</v>
          </cell>
          <cell r="E2563" t="str">
            <v>Póliza -110-</v>
          </cell>
        </row>
        <row r="2564">
          <cell r="A2564" t="str">
            <v>2102-1023</v>
          </cell>
          <cell r="B2564" t="str">
            <v>GASTOS DE EJECUCION ISAN</v>
          </cell>
          <cell r="C2564">
            <v>0</v>
          </cell>
          <cell r="E2564" t="str">
            <v>Póliza -110-</v>
          </cell>
        </row>
        <row r="2565">
          <cell r="A2565" t="str">
            <v>2102-1024</v>
          </cell>
          <cell r="B2565" t="str">
            <v>GASTOS DE EJECUCION IMP. SOBRE TENENCIA</v>
          </cell>
          <cell r="C2565">
            <v>30</v>
          </cell>
          <cell r="E2565" t="str">
            <v>Póliza -110-</v>
          </cell>
        </row>
        <row r="2566">
          <cell r="A2566" t="str">
            <v>2102-1025</v>
          </cell>
          <cell r="B2566" t="str">
            <v>MULTAS IMP S/TENENCIA CTRL.DE OBLIG 100%</v>
          </cell>
          <cell r="C2566">
            <v>1218</v>
          </cell>
          <cell r="E2566" t="str">
            <v>Póliza -110-</v>
          </cell>
        </row>
        <row r="2567">
          <cell r="A2567" t="str">
            <v>2102-1026</v>
          </cell>
          <cell r="B2567" t="str">
            <v>HONORARIOS EJEC.POR CONTROL VEHICULAR</v>
          </cell>
          <cell r="C2567">
            <v>90</v>
          </cell>
          <cell r="E2567" t="str">
            <v>Póliza -110-</v>
          </cell>
        </row>
        <row r="2568">
          <cell r="A2568" t="str">
            <v>2102-1027</v>
          </cell>
          <cell r="B2568" t="str">
            <v>HONORARIOS EJEC. ISAN</v>
          </cell>
          <cell r="C2568">
            <v>0</v>
          </cell>
          <cell r="E2568" t="str">
            <v>Póliza -110-</v>
          </cell>
        </row>
        <row r="2569">
          <cell r="A2569" t="str">
            <v>2102-1028</v>
          </cell>
          <cell r="B2569" t="str">
            <v>90% INFRACC. TRANSITO AREA METROPOLITANA</v>
          </cell>
          <cell r="C2569">
            <v>424759.37</v>
          </cell>
          <cell r="E2569" t="str">
            <v>Póliza -110-</v>
          </cell>
        </row>
        <row r="2570">
          <cell r="A2570" t="str">
            <v>1201-0026</v>
          </cell>
          <cell r="B2570" t="str">
            <v>IMP.SOBRE TRANS.DE PROP.DE VEH.AUT.USADO</v>
          </cell>
          <cell r="D2570">
            <v>735486.98</v>
          </cell>
          <cell r="E2570" t="str">
            <v>Póliza -110-</v>
          </cell>
        </row>
        <row r="2571">
          <cell r="A2571" t="str">
            <v>1201-0027</v>
          </cell>
          <cell r="B2571" t="str">
            <v>IMP.DE TRANSM.POR REQUERIMIENTO</v>
          </cell>
          <cell r="D2571">
            <v>0</v>
          </cell>
          <cell r="E2571" t="str">
            <v>Póliza -110-</v>
          </cell>
        </row>
        <row r="2572">
          <cell r="A2572" t="str">
            <v>1201-0028</v>
          </cell>
          <cell r="B2572" t="str">
            <v>ACT.E INTS.POR DEV.IMP.S/TRANS.VEH.USADO</v>
          </cell>
          <cell r="D2572">
            <v>0</v>
          </cell>
          <cell r="E2572" t="str">
            <v>Póliza -110-</v>
          </cell>
        </row>
        <row r="2573">
          <cell r="A2573" t="str">
            <v>1201-0029</v>
          </cell>
          <cell r="B2573" t="str">
            <v>DEV.IMP.S/TRANS.PROP.VEH.USADOS</v>
          </cell>
          <cell r="D2573">
            <v>0</v>
          </cell>
          <cell r="E2573" t="str">
            <v>Póliza -110-</v>
          </cell>
        </row>
        <row r="2574">
          <cell r="A2574" t="str">
            <v>1201-0030</v>
          </cell>
          <cell r="B2574" t="str">
            <v>MULTA IMP. P/LA AGENCIA EST.DE TRANSP.</v>
          </cell>
          <cell r="D2574">
            <v>44091</v>
          </cell>
          <cell r="E2574" t="str">
            <v>Póliza -110-</v>
          </cell>
        </row>
        <row r="2575">
          <cell r="A2575" t="str">
            <v>1201-0031</v>
          </cell>
          <cell r="B2575" t="str">
            <v>MULTAS DEL IMP.DE TRANSMISION</v>
          </cell>
          <cell r="D2575">
            <v>0</v>
          </cell>
          <cell r="E2575" t="str">
            <v>Póliza -110-</v>
          </cell>
        </row>
        <row r="2576">
          <cell r="A2576" t="str">
            <v>1201-0032</v>
          </cell>
          <cell r="B2576" t="str">
            <v>RECARGOS DE IMP.DE TRANSMISION</v>
          </cell>
          <cell r="D2576">
            <v>0</v>
          </cell>
          <cell r="E2576" t="str">
            <v>Póliza -110-</v>
          </cell>
        </row>
        <row r="2577">
          <cell r="A2577" t="str">
            <v>1201-0033</v>
          </cell>
          <cell r="B2577" t="str">
            <v>GASTOS DE EJEC.TRANS.VEH.MOTOR</v>
          </cell>
          <cell r="D2577">
            <v>0</v>
          </cell>
          <cell r="E2577" t="str">
            <v>Póliza -110-</v>
          </cell>
        </row>
        <row r="2578">
          <cell r="A2578" t="str">
            <v>1201-0034</v>
          </cell>
          <cell r="B2578" t="str">
            <v>INCENTIVOS POR ISAN</v>
          </cell>
          <cell r="D2578">
            <v>0</v>
          </cell>
          <cell r="E2578" t="str">
            <v>Póliza -110-</v>
          </cell>
        </row>
        <row r="2579">
          <cell r="A2579" t="str">
            <v>1201-0035</v>
          </cell>
          <cell r="B2579" t="str">
            <v>RECARGOS DE I.S.A.N.</v>
          </cell>
          <cell r="D2579">
            <v>0</v>
          </cell>
          <cell r="E2579" t="str">
            <v>Póliza -110-</v>
          </cell>
        </row>
        <row r="2580">
          <cell r="A2580" t="str">
            <v>1201-0036</v>
          </cell>
          <cell r="B2580" t="str">
            <v>SANCIONES ISAN</v>
          </cell>
          <cell r="D2580">
            <v>0</v>
          </cell>
          <cell r="E2580" t="str">
            <v>Póliza -110-</v>
          </cell>
        </row>
        <row r="2581">
          <cell r="A2581" t="str">
            <v>1201-0037</v>
          </cell>
          <cell r="B2581" t="str">
            <v>I.S.A.N. PAGOS PROVISIONALES</v>
          </cell>
          <cell r="D2581">
            <v>10483198</v>
          </cell>
          <cell r="E2581" t="str">
            <v>Póliza -110-</v>
          </cell>
        </row>
        <row r="2582">
          <cell r="A2582" t="str">
            <v>1201-0038</v>
          </cell>
          <cell r="B2582" t="str">
            <v>ACTUALIZACION DE I.S.A.N.</v>
          </cell>
          <cell r="D2582">
            <v>0</v>
          </cell>
          <cell r="E2582" t="str">
            <v>Póliza -110-</v>
          </cell>
        </row>
        <row r="2583">
          <cell r="A2583" t="str">
            <v>1201-0039</v>
          </cell>
          <cell r="B2583" t="str">
            <v>DEVOLUCION IMP. SOBRE AUTOMOVILES NUEVOS</v>
          </cell>
          <cell r="D2583">
            <v>0</v>
          </cell>
          <cell r="E2583" t="str">
            <v>Póliza -110-</v>
          </cell>
        </row>
        <row r="2584">
          <cell r="A2584" t="str">
            <v>1201-0040</v>
          </cell>
          <cell r="B2584" t="str">
            <v>ACT.E INT'S.POR DEV.IMP.S/AUTOMOV.NVOS.</v>
          </cell>
          <cell r="D2584">
            <v>0</v>
          </cell>
          <cell r="E2584" t="str">
            <v>Póliza -110-</v>
          </cell>
        </row>
        <row r="2585">
          <cell r="A2585" t="str">
            <v>1201-0041</v>
          </cell>
          <cell r="B2585" t="str">
            <v>IMPUESTO S/TENENCIA O USO DE VEHICULOS</v>
          </cell>
          <cell r="D2585">
            <v>5456692.1799999997</v>
          </cell>
          <cell r="E2585" t="str">
            <v>Póliza -110-</v>
          </cell>
        </row>
        <row r="2586">
          <cell r="A2586" t="str">
            <v>1201-0042</v>
          </cell>
          <cell r="B2586" t="str">
            <v>IMPUESTO S/TENENCIA, MOTOCICLETAS</v>
          </cell>
          <cell r="D2586">
            <v>505818.28</v>
          </cell>
          <cell r="E2586" t="str">
            <v>Póliza -110-</v>
          </cell>
        </row>
        <row r="2587">
          <cell r="A2587" t="str">
            <v>1201-0043</v>
          </cell>
          <cell r="B2587" t="str">
            <v>RECARGOS Y ACT DE IMP S/TENENCIA DE VEH</v>
          </cell>
          <cell r="D2587">
            <v>78670.47</v>
          </cell>
          <cell r="E2587" t="str">
            <v>Póliza -110-</v>
          </cell>
        </row>
        <row r="2588">
          <cell r="A2588" t="str">
            <v>1201-0044</v>
          </cell>
          <cell r="B2588" t="str">
            <v>RECARGOS Y ACT DE IMP S/TEN DE MOTOS</v>
          </cell>
          <cell r="D2588">
            <v>9738.76</v>
          </cell>
          <cell r="E2588" t="str">
            <v>Póliza -110-</v>
          </cell>
        </row>
        <row r="2589">
          <cell r="A2589" t="str">
            <v>1201-0045</v>
          </cell>
          <cell r="B2589" t="str">
            <v>DEVOLUCION IMPUESTOS SOBRE TENENCIA</v>
          </cell>
          <cell r="D2589">
            <v>0</v>
          </cell>
          <cell r="E2589" t="str">
            <v>Póliza -110-</v>
          </cell>
        </row>
        <row r="2590">
          <cell r="A2590" t="str">
            <v>1201-0046</v>
          </cell>
          <cell r="B2590" t="str">
            <v>ACT.E INTS.POR DEV.IMP.S/TENENCIA</v>
          </cell>
          <cell r="D2590">
            <v>0</v>
          </cell>
          <cell r="E2590" t="str">
            <v>Póliza -110-</v>
          </cell>
        </row>
        <row r="2591">
          <cell r="A2591" t="str">
            <v>1201-0047</v>
          </cell>
          <cell r="B2591" t="str">
            <v>ACREDITAMENTO DEL IMP.S/TENENCIA AR.15-D</v>
          </cell>
          <cell r="D2591">
            <v>0</v>
          </cell>
          <cell r="E2591" t="str">
            <v>Póliza -110-</v>
          </cell>
        </row>
        <row r="2592">
          <cell r="A2592" t="str">
            <v>1201-0048</v>
          </cell>
          <cell r="B2592" t="str">
            <v>GASTOS DE EJECUCION ISAN</v>
          </cell>
          <cell r="D2592">
            <v>0</v>
          </cell>
          <cell r="E2592" t="str">
            <v>Póliza -110-</v>
          </cell>
        </row>
        <row r="2593">
          <cell r="A2593" t="str">
            <v>1201-0049</v>
          </cell>
          <cell r="B2593" t="str">
            <v>GASTOS DE EJECUCION IMP. SOBRE TENENCIA</v>
          </cell>
          <cell r="D2593">
            <v>30</v>
          </cell>
          <cell r="E2593" t="str">
            <v>Póliza -110-</v>
          </cell>
        </row>
        <row r="2594">
          <cell r="A2594" t="str">
            <v>1201-0050</v>
          </cell>
          <cell r="B2594" t="str">
            <v>MULTAS IMP S/TENENCIA CTRL.DE OBLIG 100%</v>
          </cell>
          <cell r="D2594">
            <v>1218</v>
          </cell>
          <cell r="E2594" t="str">
            <v>Póliza -110-</v>
          </cell>
        </row>
        <row r="2595">
          <cell r="A2595" t="str">
            <v>1201-0051</v>
          </cell>
          <cell r="B2595" t="str">
            <v>HONORARIOS EJEC.POR CONTROL VEHICULAR</v>
          </cell>
          <cell r="D2595">
            <v>90</v>
          </cell>
          <cell r="E2595" t="str">
            <v>Póliza -110-</v>
          </cell>
        </row>
        <row r="2596">
          <cell r="A2596" t="str">
            <v>1201-0052</v>
          </cell>
          <cell r="B2596" t="str">
            <v>HONORARIOS EJEC. ISAN</v>
          </cell>
          <cell r="D2596">
            <v>0</v>
          </cell>
          <cell r="E2596" t="str">
            <v>Póliza -110-</v>
          </cell>
        </row>
        <row r="2597">
          <cell r="A2597" t="str">
            <v>1201-0053</v>
          </cell>
          <cell r="B2597" t="str">
            <v>90% INFRACC. TRANSITO AREA METROPOLITANA</v>
          </cell>
          <cell r="D2597">
            <v>424759.37</v>
          </cell>
          <cell r="E2597" t="str">
            <v>Póliza -110-</v>
          </cell>
        </row>
        <row r="2599">
          <cell r="C2599">
            <v>17739793.040000003</v>
          </cell>
          <cell r="D2599">
            <v>17739793.040000003</v>
          </cell>
        </row>
        <row r="2601">
          <cell r="A2601" t="str">
            <v>RECLASIFICACION DE LOS INGRESOS EN ADMON.</v>
          </cell>
        </row>
        <row r="2603">
          <cell r="D2603" t="str">
            <v>Póliza -110-</v>
          </cell>
        </row>
        <row r="2605">
          <cell r="A2605" t="str">
            <v>de Cuenta</v>
          </cell>
          <cell r="C2605" t="str">
            <v>Cargo</v>
          </cell>
          <cell r="D2605" t="str">
            <v>Crédito</v>
          </cell>
        </row>
        <row r="2606">
          <cell r="A2606" t="str">
            <v>1201-0001</v>
          </cell>
          <cell r="B2606" t="str">
            <v>DERECHOS DE CONTROL VEHICULAR PTE. AÑO</v>
          </cell>
          <cell r="C2606">
            <v>3662245</v>
          </cell>
          <cell r="E2606" t="str">
            <v>Póliza -111-</v>
          </cell>
        </row>
        <row r="2607">
          <cell r="A2607" t="str">
            <v>1201-0002</v>
          </cell>
          <cell r="B2607" t="str">
            <v>DERECHOS DE CONTROL VEHICULAR REZAGOS</v>
          </cell>
          <cell r="C2607">
            <v>221574.31</v>
          </cell>
          <cell r="E2607" t="str">
            <v>Póliza -111-</v>
          </cell>
        </row>
        <row r="2608">
          <cell r="A2608" t="str">
            <v>1201-0003</v>
          </cell>
          <cell r="B2608" t="str">
            <v>DEV. CONTROL VEHICULAR</v>
          </cell>
          <cell r="C2608">
            <v>0</v>
          </cell>
          <cell r="E2608" t="str">
            <v>Póliza -111-</v>
          </cell>
        </row>
        <row r="2609">
          <cell r="A2609" t="str">
            <v>1201-0004</v>
          </cell>
          <cell r="B2609" t="str">
            <v>SUBSIDIO 10% Y 5%</v>
          </cell>
          <cell r="D2609">
            <v>74044</v>
          </cell>
          <cell r="E2609" t="str">
            <v>Póliza -111-</v>
          </cell>
        </row>
        <row r="2610">
          <cell r="A2610" t="str">
            <v>1201-0005</v>
          </cell>
          <cell r="B2610" t="str">
            <v>SUBSIDIO ANTIGÜEDAD 5 AÑOS</v>
          </cell>
          <cell r="D2610">
            <v>581486</v>
          </cell>
          <cell r="E2610" t="str">
            <v>Póliza -111-</v>
          </cell>
        </row>
        <row r="2611">
          <cell r="A2611" t="str">
            <v>1201-0006</v>
          </cell>
          <cell r="B2611" t="str">
            <v>SUBSIDIO ANTIGÜEDAD 10 AÑOS</v>
          </cell>
          <cell r="D2611">
            <v>254408</v>
          </cell>
          <cell r="E2611" t="str">
            <v>Póliza -111-</v>
          </cell>
        </row>
        <row r="2612">
          <cell r="A2612" t="str">
            <v>1201-0007</v>
          </cell>
          <cell r="B2612" t="str">
            <v>SUBSIDIO DERECHOS CONTROL VEHICULAR</v>
          </cell>
          <cell r="C2612">
            <v>0</v>
          </cell>
          <cell r="E2612" t="str">
            <v>Póliza -111-</v>
          </cell>
        </row>
        <row r="2613">
          <cell r="A2613" t="str">
            <v>1201-0008</v>
          </cell>
          <cell r="B2613" t="str">
            <v>SUB MAT.DE CONT.VEH.A PERS.MAYORES 65 AÑOS</v>
          </cell>
          <cell r="D2613">
            <v>163</v>
          </cell>
          <cell r="E2613" t="str">
            <v>Póliza -111-</v>
          </cell>
        </row>
        <row r="2614">
          <cell r="A2614" t="str">
            <v>1201-0009</v>
          </cell>
          <cell r="B2614" t="str">
            <v>EXP.DE CERTIFICADOS DE CONTROL VEHICULAR</v>
          </cell>
          <cell r="C2614">
            <v>9024</v>
          </cell>
          <cell r="E2614" t="str">
            <v>Póliza -111-</v>
          </cell>
        </row>
        <row r="2615">
          <cell r="A2615" t="str">
            <v>1201-0010</v>
          </cell>
          <cell r="B2615" t="str">
            <v>EXP.DE CERT.DE CTRL.VEH.OTROS ESTADOS</v>
          </cell>
          <cell r="C2615">
            <v>5481</v>
          </cell>
          <cell r="E2615" t="str">
            <v>Póliza -111-</v>
          </cell>
        </row>
        <row r="2616">
          <cell r="A2616" t="str">
            <v>1201-0011</v>
          </cell>
          <cell r="B2616" t="str">
            <v>EXP.DE CERT.DE DOC.DE CTRL.VEHICULAR</v>
          </cell>
          <cell r="C2616">
            <v>846</v>
          </cell>
          <cell r="E2616" t="str">
            <v>Póliza -111-</v>
          </cell>
        </row>
        <row r="2617">
          <cell r="A2617" t="str">
            <v>1201-0012</v>
          </cell>
          <cell r="B2617" t="str">
            <v>PLACAS DE CIRCULACION VEHICULAR</v>
          </cell>
          <cell r="C2617">
            <v>277674</v>
          </cell>
          <cell r="E2617" t="str">
            <v>Póliza -111-</v>
          </cell>
        </row>
        <row r="2618">
          <cell r="A2618" t="str">
            <v>1201-0013</v>
          </cell>
          <cell r="B2618" t="str">
            <v>LICENCIAS DE MANEJAR</v>
          </cell>
          <cell r="C2618">
            <v>325916</v>
          </cell>
          <cell r="E2618" t="str">
            <v>Póliza -111-</v>
          </cell>
        </row>
        <row r="2619">
          <cell r="A2619" t="str">
            <v>1201-0014</v>
          </cell>
          <cell r="B2619" t="str">
            <v>EXP.DE CERT.DE LICENCIAS DE CONDUCIR</v>
          </cell>
          <cell r="C2619">
            <v>564</v>
          </cell>
          <cell r="E2619" t="str">
            <v>Póliza -111-</v>
          </cell>
        </row>
        <row r="2620">
          <cell r="A2620" t="str">
            <v>1201-0015</v>
          </cell>
          <cell r="B2620" t="str">
            <v>DUPLICADOS DE LICENCIAS</v>
          </cell>
          <cell r="C2620">
            <v>6372</v>
          </cell>
          <cell r="E2620" t="str">
            <v>Póliza -111-</v>
          </cell>
        </row>
        <row r="2621">
          <cell r="A2621" t="str">
            <v>1201-0016</v>
          </cell>
          <cell r="B2621" t="str">
            <v>DUPLICADOS DE TARJETAS DE CIRCULACION</v>
          </cell>
          <cell r="C2621">
            <v>2820</v>
          </cell>
          <cell r="E2621" t="str">
            <v>Póliza -111-</v>
          </cell>
        </row>
        <row r="2622">
          <cell r="A2622" t="str">
            <v>1201-0017</v>
          </cell>
          <cell r="B2622" t="str">
            <v>BAJAS DE VEHICULOS DE MOTOR</v>
          </cell>
          <cell r="C2622">
            <v>22842</v>
          </cell>
          <cell r="E2622" t="str">
            <v>Póliza -111-</v>
          </cell>
        </row>
        <row r="2623">
          <cell r="A2623" t="str">
            <v>1201-0018</v>
          </cell>
          <cell r="B2623" t="str">
            <v>SUBSIDIO LAMINAS CONTROL VEHICULAR</v>
          </cell>
          <cell r="C2623">
            <v>0</v>
          </cell>
          <cell r="E2623" t="str">
            <v>Póliza -111-</v>
          </cell>
        </row>
        <row r="2624">
          <cell r="A2624" t="str">
            <v>1201-0019</v>
          </cell>
          <cell r="B2624" t="str">
            <v>SUBSIDIOS LICENCIAS DE MANEJO</v>
          </cell>
          <cell r="C2624">
            <v>0</v>
          </cell>
          <cell r="E2624" t="str">
            <v>Póliza -111-</v>
          </cell>
        </row>
        <row r="2625">
          <cell r="A2625" t="str">
            <v>1201-0020</v>
          </cell>
          <cell r="B2625" t="str">
            <v>MULTAS DE CONTROL VEHICULAR</v>
          </cell>
          <cell r="C2625">
            <v>0</v>
          </cell>
          <cell r="E2625" t="str">
            <v>Póliza -111-</v>
          </cell>
        </row>
        <row r="2626">
          <cell r="A2626" t="str">
            <v>1201-0021</v>
          </cell>
          <cell r="B2626" t="str">
            <v>INTERESES POR CONVENIO CONTROL VEHICULAR</v>
          </cell>
          <cell r="C2626">
            <v>15749.7</v>
          </cell>
          <cell r="E2626" t="str">
            <v>Póliza -111-</v>
          </cell>
        </row>
        <row r="2627">
          <cell r="A2627" t="str">
            <v>1201-0022</v>
          </cell>
          <cell r="B2627" t="str">
            <v>SANCIONES POR CANJE DE PLACAS EXTEMP.</v>
          </cell>
          <cell r="C2627">
            <v>11998</v>
          </cell>
          <cell r="E2627" t="str">
            <v>Póliza -111-</v>
          </cell>
        </row>
        <row r="2628">
          <cell r="A2628" t="str">
            <v>1201-0023</v>
          </cell>
          <cell r="B2628" t="str">
            <v>SAN.DE DER.DE CONTROL VEH.PTE.AÑO</v>
          </cell>
          <cell r="C2628">
            <v>0</v>
          </cell>
          <cell r="E2628" t="str">
            <v>Póliza -111-</v>
          </cell>
        </row>
        <row r="2629">
          <cell r="A2629" t="str">
            <v>1201-0024</v>
          </cell>
          <cell r="B2629" t="str">
            <v>SAN.DE DER.CONTROL VEH. REZAGO</v>
          </cell>
          <cell r="C2629">
            <v>58681.52</v>
          </cell>
          <cell r="E2629" t="str">
            <v>Póliza -111-</v>
          </cell>
        </row>
        <row r="2630">
          <cell r="A2630" t="str">
            <v>1201-0025</v>
          </cell>
          <cell r="B2630" t="str">
            <v>10% INFRACC.DE TRANSITO AREA MET.</v>
          </cell>
          <cell r="C2630">
            <v>49304.46</v>
          </cell>
          <cell r="E2630" t="str">
            <v>Póliza -111-</v>
          </cell>
        </row>
        <row r="2631">
          <cell r="A2631" t="str">
            <v>1201-0026</v>
          </cell>
          <cell r="B2631" t="str">
            <v>IMP.SOBRE TRANS.DE PROP.DE VEH.AUT.USADO</v>
          </cell>
          <cell r="C2631">
            <v>629427</v>
          </cell>
          <cell r="E2631" t="str">
            <v>Póliza -111-</v>
          </cell>
        </row>
        <row r="2632">
          <cell r="A2632" t="str">
            <v>1201-0027</v>
          </cell>
          <cell r="B2632" t="str">
            <v>IMP.DE TRANSM.POR REQUERIMIENTO</v>
          </cell>
          <cell r="C2632">
            <v>0</v>
          </cell>
          <cell r="E2632" t="str">
            <v>Póliza -111-</v>
          </cell>
        </row>
        <row r="2633">
          <cell r="A2633" t="str">
            <v>1201-0028</v>
          </cell>
          <cell r="B2633" t="str">
            <v>ACT.E INTS.POR DEV.IMP.S/TRANS.VEH.USADO</v>
          </cell>
          <cell r="C2633">
            <v>0</v>
          </cell>
          <cell r="E2633" t="str">
            <v>Póliza -111-</v>
          </cell>
        </row>
        <row r="2634">
          <cell r="A2634" t="str">
            <v>1201-0029</v>
          </cell>
          <cell r="B2634" t="str">
            <v>DEV.IMP.S/TRANS.PROP.VEH.USADOS</v>
          </cell>
          <cell r="C2634">
            <v>0</v>
          </cell>
          <cell r="E2634" t="str">
            <v>Póliza -111-</v>
          </cell>
        </row>
        <row r="2635">
          <cell r="A2635" t="str">
            <v>1201-0030</v>
          </cell>
          <cell r="B2635" t="str">
            <v>MULTA IMP. P/LA AGENCIA EST.DE TRANSP.</v>
          </cell>
          <cell r="C2635">
            <v>27773</v>
          </cell>
          <cell r="E2635" t="str">
            <v>Póliza -111-</v>
          </cell>
        </row>
        <row r="2636">
          <cell r="A2636" t="str">
            <v>1201-0031</v>
          </cell>
          <cell r="B2636" t="str">
            <v>MULTAS DEL IMP.DE TRANSMISION</v>
          </cell>
          <cell r="C2636">
            <v>0</v>
          </cell>
          <cell r="E2636" t="str">
            <v>Póliza -111-</v>
          </cell>
        </row>
        <row r="2637">
          <cell r="A2637" t="str">
            <v>1201-0032</v>
          </cell>
          <cell r="B2637" t="str">
            <v>RECARGOS DE IMP.DE TRANSMISION</v>
          </cell>
          <cell r="C2637">
            <v>0</v>
          </cell>
          <cell r="E2637" t="str">
            <v>Póliza -111-</v>
          </cell>
        </row>
        <row r="2638">
          <cell r="A2638" t="str">
            <v>1201-0033</v>
          </cell>
          <cell r="B2638" t="str">
            <v>GASTOS DE EJEC.TRANS.VEH.MOTOR</v>
          </cell>
          <cell r="C2638">
            <v>0</v>
          </cell>
          <cell r="E2638" t="str">
            <v>Póliza -111-</v>
          </cell>
        </row>
        <row r="2639">
          <cell r="A2639" t="str">
            <v>1201-0034</v>
          </cell>
          <cell r="B2639" t="str">
            <v>INCENTIVOS POR ISAN</v>
          </cell>
          <cell r="C2639">
            <v>0</v>
          </cell>
          <cell r="E2639" t="str">
            <v>Póliza -111-</v>
          </cell>
        </row>
        <row r="2640">
          <cell r="A2640" t="str">
            <v>1201-0035</v>
          </cell>
          <cell r="B2640" t="str">
            <v>RECARGOS DE I.S.A.N.</v>
          </cell>
          <cell r="C2640">
            <v>0</v>
          </cell>
          <cell r="E2640" t="str">
            <v>Póliza -111-</v>
          </cell>
        </row>
        <row r="2641">
          <cell r="A2641" t="str">
            <v>1201-0036</v>
          </cell>
          <cell r="B2641" t="str">
            <v>SANCIONES ISAN</v>
          </cell>
          <cell r="C2641">
            <v>0</v>
          </cell>
          <cell r="E2641" t="str">
            <v>Póliza -111-</v>
          </cell>
        </row>
        <row r="2642">
          <cell r="A2642" t="str">
            <v>1201-0037</v>
          </cell>
          <cell r="B2642" t="str">
            <v>I.S.A.N. PAGOS PROVISIONALES</v>
          </cell>
          <cell r="C2642">
            <v>4845930</v>
          </cell>
          <cell r="E2642" t="str">
            <v>Póliza -111-</v>
          </cell>
        </row>
        <row r="2643">
          <cell r="A2643" t="str">
            <v>1201-0038</v>
          </cell>
          <cell r="B2643" t="str">
            <v>ACTUALIZACION DE I.S.A.N.</v>
          </cell>
          <cell r="C2643">
            <v>0</v>
          </cell>
          <cell r="E2643" t="str">
            <v>Póliza -111-</v>
          </cell>
        </row>
        <row r="2644">
          <cell r="A2644" t="str">
            <v>1201-0039</v>
          </cell>
          <cell r="B2644" t="str">
            <v>DEVOLUCION IMP. SOBRE AUTOMOVILES NUEVOS</v>
          </cell>
          <cell r="C2644">
            <v>0</v>
          </cell>
          <cell r="E2644" t="str">
            <v>Póliza -111-</v>
          </cell>
        </row>
        <row r="2645">
          <cell r="A2645" t="str">
            <v>1201-0040</v>
          </cell>
          <cell r="B2645" t="str">
            <v>ACT.E INT'S.POR DEV.IMP.S/AUTOMOV.NVOS.</v>
          </cell>
          <cell r="C2645">
            <v>0</v>
          </cell>
          <cell r="E2645" t="str">
            <v>Póliza -111-</v>
          </cell>
        </row>
        <row r="2646">
          <cell r="A2646" t="str">
            <v>1201-0041</v>
          </cell>
          <cell r="B2646" t="str">
            <v>IMPUESTO S/TENENCIA O USO DE VEHICULOS</v>
          </cell>
          <cell r="C2646">
            <v>5301588.78</v>
          </cell>
          <cell r="E2646" t="str">
            <v>Póliza -111-</v>
          </cell>
        </row>
        <row r="2647">
          <cell r="A2647" t="str">
            <v>1201-0042</v>
          </cell>
          <cell r="B2647" t="str">
            <v>IMPUESTO S/TENENCIA, MOTOCICLETAS</v>
          </cell>
          <cell r="C2647">
            <v>53716</v>
          </cell>
          <cell r="E2647" t="str">
            <v>Póliza -111-</v>
          </cell>
        </row>
        <row r="2648">
          <cell r="A2648" t="str">
            <v>1201-0043</v>
          </cell>
          <cell r="B2648" t="str">
            <v>RECARGOS Y ACT DE IMP S/TENENCIA DE VEH</v>
          </cell>
          <cell r="C2648">
            <v>91529.52</v>
          </cell>
          <cell r="E2648" t="str">
            <v>Póliza -111-</v>
          </cell>
        </row>
        <row r="2649">
          <cell r="A2649" t="str">
            <v>1201-0044</v>
          </cell>
          <cell r="B2649" t="str">
            <v>RECARGOS Y ACT DE IMP S/TEN DE MOTOS</v>
          </cell>
          <cell r="C2649">
            <v>817</v>
          </cell>
          <cell r="E2649" t="str">
            <v>Póliza -111-</v>
          </cell>
        </row>
        <row r="2650">
          <cell r="A2650" t="str">
            <v>1201-0045</v>
          </cell>
          <cell r="B2650" t="str">
            <v>DEVOLUCION IMPUESTOS SOBRE TENENCIA</v>
          </cell>
          <cell r="C2650">
            <v>0</v>
          </cell>
          <cell r="E2650" t="str">
            <v>Póliza -111-</v>
          </cell>
        </row>
        <row r="2651">
          <cell r="A2651" t="str">
            <v>1201-0046</v>
          </cell>
          <cell r="B2651" t="str">
            <v>ACT.E INTS.POR DEV.IMP.S/TENENCIA</v>
          </cell>
          <cell r="C2651">
            <v>0</v>
          </cell>
          <cell r="E2651" t="str">
            <v>Póliza -111-</v>
          </cell>
        </row>
        <row r="2652">
          <cell r="A2652" t="str">
            <v>1201-0047</v>
          </cell>
          <cell r="B2652" t="str">
            <v>ACREDITAMENTO DEL IMP.S/TENENCIA AR.15-D</v>
          </cell>
          <cell r="C2652">
            <v>0</v>
          </cell>
          <cell r="E2652" t="str">
            <v>Póliza -111-</v>
          </cell>
        </row>
        <row r="2653">
          <cell r="A2653" t="str">
            <v>1201-0048</v>
          </cell>
          <cell r="B2653" t="str">
            <v>GASTOS DE EJECUCION ISAN</v>
          </cell>
          <cell r="C2653">
            <v>0</v>
          </cell>
          <cell r="E2653" t="str">
            <v>Póliza -111-</v>
          </cell>
        </row>
        <row r="2654">
          <cell r="A2654" t="str">
            <v>1201-0049</v>
          </cell>
          <cell r="B2654" t="str">
            <v>GASTOS DE EJECUCION IMP. SOBRE TENENCIA</v>
          </cell>
          <cell r="C2654">
            <v>10</v>
          </cell>
          <cell r="E2654" t="str">
            <v>Póliza -111-</v>
          </cell>
        </row>
        <row r="2655">
          <cell r="A2655" t="str">
            <v>1201-0050</v>
          </cell>
          <cell r="B2655" t="str">
            <v>MULTAS IMP S/TENENCIA CTRL.DE OBLIG 100%</v>
          </cell>
          <cell r="C2655">
            <v>609</v>
          </cell>
          <cell r="E2655" t="str">
            <v>Póliza -111-</v>
          </cell>
        </row>
        <row r="2656">
          <cell r="A2656" t="str">
            <v>1201-0051</v>
          </cell>
          <cell r="B2656" t="str">
            <v>HONORARIOS EJEC.POR CONTROL VEHICULAR</v>
          </cell>
          <cell r="C2656">
            <v>120</v>
          </cell>
          <cell r="E2656" t="str">
            <v>Póliza -111-</v>
          </cell>
        </row>
        <row r="2657">
          <cell r="A2657" t="str">
            <v>1201-0052</v>
          </cell>
          <cell r="B2657" t="str">
            <v>HONORARIOS EJEC. ISAN</v>
          </cell>
          <cell r="C2657">
            <v>0</v>
          </cell>
          <cell r="E2657" t="str">
            <v>Póliza -111-</v>
          </cell>
        </row>
        <row r="2658">
          <cell r="A2658" t="str">
            <v>1201-0053</v>
          </cell>
          <cell r="B2658" t="str">
            <v>90% INFRACC. TRANSITO AREA METROPOLITANA</v>
          </cell>
          <cell r="C2658">
            <v>443768.97</v>
          </cell>
          <cell r="E2658" t="str">
            <v>Póliza -111-</v>
          </cell>
        </row>
        <row r="2659">
          <cell r="A2659" t="str">
            <v>4101-0001</v>
          </cell>
          <cell r="B2659" t="str">
            <v>DERECHOS DE CONTROL VEHICULAR PTE. AÑO</v>
          </cell>
          <cell r="D2659">
            <v>3662245</v>
          </cell>
          <cell r="E2659" t="str">
            <v>Póliza -111-</v>
          </cell>
        </row>
        <row r="2660">
          <cell r="A2660" t="str">
            <v>4101-0002</v>
          </cell>
          <cell r="B2660" t="str">
            <v>DERECHOS DE CONTROL VEHICULAR REZAGOS</v>
          </cell>
          <cell r="D2660">
            <v>221574.31</v>
          </cell>
          <cell r="E2660" t="str">
            <v>Póliza -111-</v>
          </cell>
        </row>
        <row r="2661">
          <cell r="A2661" t="str">
            <v>4101-0003</v>
          </cell>
          <cell r="B2661" t="str">
            <v>DEV. CONTROL VEHICULAR</v>
          </cell>
          <cell r="D2661">
            <v>0</v>
          </cell>
          <cell r="E2661" t="str">
            <v>Póliza -111-</v>
          </cell>
        </row>
        <row r="2662">
          <cell r="A2662" t="str">
            <v>4101-0004</v>
          </cell>
          <cell r="B2662" t="str">
            <v>SUBSIDIO 10% Y 5%</v>
          </cell>
          <cell r="C2662">
            <v>74044</v>
          </cell>
          <cell r="E2662" t="str">
            <v>Póliza -111-</v>
          </cell>
        </row>
        <row r="2663">
          <cell r="A2663" t="str">
            <v>4101-0005</v>
          </cell>
          <cell r="B2663" t="str">
            <v>SUBSIDIO ANTIGÜEDAD 5 AÑOS</v>
          </cell>
          <cell r="C2663">
            <v>581486</v>
          </cell>
          <cell r="E2663" t="str">
            <v>Póliza -111-</v>
          </cell>
        </row>
        <row r="2664">
          <cell r="A2664" t="str">
            <v>4101-0006</v>
          </cell>
          <cell r="B2664" t="str">
            <v>SUBSIDIO ANTIGÜEDAD 10 AÑOS</v>
          </cell>
          <cell r="C2664">
            <v>254408</v>
          </cell>
          <cell r="E2664" t="str">
            <v>Póliza -111-</v>
          </cell>
        </row>
        <row r="2665">
          <cell r="A2665" t="str">
            <v>4101-0007</v>
          </cell>
          <cell r="B2665" t="str">
            <v>SUBSIDIO DERECHOS CONTROL VEHICULAR</v>
          </cell>
          <cell r="D2665">
            <v>0</v>
          </cell>
          <cell r="E2665" t="str">
            <v>Póliza -111-</v>
          </cell>
        </row>
        <row r="2666">
          <cell r="A2666" t="str">
            <v>4101-0008</v>
          </cell>
          <cell r="B2666" t="str">
            <v>SUB MAT.DE CONT.VEH.A PERS.MAYORES 65 AÑOS</v>
          </cell>
          <cell r="C2666">
            <v>163</v>
          </cell>
          <cell r="E2666" t="str">
            <v>Póliza -111-</v>
          </cell>
        </row>
        <row r="2667">
          <cell r="A2667" t="str">
            <v>4101-0009</v>
          </cell>
          <cell r="B2667" t="str">
            <v>EXP.DE CERTIFICADOS DE CONTROL VEHICULAR</v>
          </cell>
          <cell r="D2667">
            <v>9024</v>
          </cell>
          <cell r="E2667" t="str">
            <v>Póliza -111-</v>
          </cell>
        </row>
        <row r="2668">
          <cell r="A2668" t="str">
            <v>4101-0010</v>
          </cell>
          <cell r="B2668" t="str">
            <v>EXP.DE CERT.DE CTRL.VEH.OTROS ESTADOS</v>
          </cell>
          <cell r="D2668">
            <v>5481</v>
          </cell>
          <cell r="E2668" t="str">
            <v>Póliza -111-</v>
          </cell>
        </row>
        <row r="2669">
          <cell r="A2669" t="str">
            <v>4101-0011</v>
          </cell>
          <cell r="B2669" t="str">
            <v>EXP.DE CERT.DE DOC.DE CTRL.VEHICULAR</v>
          </cell>
          <cell r="D2669">
            <v>846</v>
          </cell>
          <cell r="E2669" t="str">
            <v>Póliza -111-</v>
          </cell>
        </row>
        <row r="2670">
          <cell r="A2670" t="str">
            <v>4101-0012</v>
          </cell>
          <cell r="B2670" t="str">
            <v>PLACAS DE CIRCULACION VEHICULAR</v>
          </cell>
          <cell r="D2670">
            <v>277674</v>
          </cell>
          <cell r="E2670" t="str">
            <v>Póliza -111-</v>
          </cell>
        </row>
        <row r="2671">
          <cell r="A2671" t="str">
            <v>4101-0013</v>
          </cell>
          <cell r="B2671" t="str">
            <v>LICENCIAS DE MANEJAR</v>
          </cell>
          <cell r="D2671">
            <v>325916</v>
          </cell>
          <cell r="E2671" t="str">
            <v>Póliza -111-</v>
          </cell>
        </row>
        <row r="2672">
          <cell r="A2672" t="str">
            <v>4101-0014</v>
          </cell>
          <cell r="B2672" t="str">
            <v>EXP.DE CERT.DE LICENCIAS DE CONDUCIR</v>
          </cell>
          <cell r="D2672">
            <v>564</v>
          </cell>
          <cell r="E2672" t="str">
            <v>Póliza -111-</v>
          </cell>
        </row>
        <row r="2673">
          <cell r="A2673" t="str">
            <v>4101-0015</v>
          </cell>
          <cell r="B2673" t="str">
            <v>DUPLICADOS DE LICENCIAS</v>
          </cell>
          <cell r="D2673">
            <v>6372</v>
          </cell>
          <cell r="E2673" t="str">
            <v>Póliza -111-</v>
          </cell>
        </row>
        <row r="2674">
          <cell r="A2674" t="str">
            <v>4101-0016</v>
          </cell>
          <cell r="B2674" t="str">
            <v>DUPLICADOS DE TARJETAS DE CIRCULACION</v>
          </cell>
          <cell r="D2674">
            <v>2820</v>
          </cell>
          <cell r="E2674" t="str">
            <v>Póliza -111-</v>
          </cell>
        </row>
        <row r="2675">
          <cell r="A2675" t="str">
            <v>4101-0017</v>
          </cell>
          <cell r="B2675" t="str">
            <v>BAJAS DE VEHICULOS DE MOTOR</v>
          </cell>
          <cell r="D2675">
            <v>22842</v>
          </cell>
          <cell r="E2675" t="str">
            <v>Póliza -111-</v>
          </cell>
        </row>
        <row r="2676">
          <cell r="A2676" t="str">
            <v>4101-0018</v>
          </cell>
          <cell r="B2676" t="str">
            <v>SUBSIDIO LAMINAS CONTROL VEHICULAR</v>
          </cell>
          <cell r="D2676">
            <v>0</v>
          </cell>
          <cell r="E2676" t="str">
            <v>Póliza -111-</v>
          </cell>
        </row>
        <row r="2677">
          <cell r="A2677" t="str">
            <v>4101-0019</v>
          </cell>
          <cell r="B2677" t="str">
            <v>SUBSIDIOS LICENCIAS DE MANEJO</v>
          </cell>
          <cell r="D2677">
            <v>0</v>
          </cell>
          <cell r="E2677" t="str">
            <v>Póliza -111-</v>
          </cell>
        </row>
        <row r="2678">
          <cell r="A2678" t="str">
            <v>4101-0020</v>
          </cell>
          <cell r="B2678" t="str">
            <v>MULTAS DE CONTROL VEHICULAR</v>
          </cell>
          <cell r="D2678">
            <v>0</v>
          </cell>
          <cell r="E2678" t="str">
            <v>Póliza -111-</v>
          </cell>
        </row>
        <row r="2679">
          <cell r="A2679" t="str">
            <v>4101-0021</v>
          </cell>
          <cell r="B2679" t="str">
            <v>INTERESES POR CONVENIO CONTROL VEHICULAR</v>
          </cell>
          <cell r="D2679">
            <v>15749.7</v>
          </cell>
          <cell r="E2679" t="str">
            <v>Póliza -111-</v>
          </cell>
        </row>
        <row r="2680">
          <cell r="A2680" t="str">
            <v>4101-0022</v>
          </cell>
          <cell r="B2680" t="str">
            <v>SANCIONES POR CANJE DE PLACAS EXTEMP.</v>
          </cell>
          <cell r="D2680">
            <v>11998</v>
          </cell>
          <cell r="E2680" t="str">
            <v>Póliza -111-</v>
          </cell>
        </row>
        <row r="2681">
          <cell r="A2681" t="str">
            <v>4101-0023</v>
          </cell>
          <cell r="B2681" t="str">
            <v>SAN.DE DER.DE CONTROL VEH.PTE.AÑO</v>
          </cell>
          <cell r="D2681">
            <v>0</v>
          </cell>
          <cell r="E2681" t="str">
            <v>Póliza -111-</v>
          </cell>
        </row>
        <row r="2682">
          <cell r="A2682" t="str">
            <v>4101-0024</v>
          </cell>
          <cell r="B2682" t="str">
            <v>SAN.DE DER.CONTROL VEH. REZAGO</v>
          </cell>
          <cell r="D2682">
            <v>58681.52</v>
          </cell>
          <cell r="E2682" t="str">
            <v>Póliza -111-</v>
          </cell>
        </row>
        <row r="2683">
          <cell r="A2683" t="str">
            <v>4101-0025</v>
          </cell>
          <cell r="B2683" t="str">
            <v>10% INFRACC.DE TRANSITO AREA MET.</v>
          </cell>
          <cell r="D2683">
            <v>49304.46</v>
          </cell>
          <cell r="E2683" t="str">
            <v>Póliza -111-</v>
          </cell>
        </row>
        <row r="2684">
          <cell r="A2684" t="str">
            <v>2102-1001</v>
          </cell>
          <cell r="B2684" t="str">
            <v>IMP.SOBRE TRANS.DE PROP.DE VEH.AUT.USADO</v>
          </cell>
          <cell r="D2684">
            <v>629427</v>
          </cell>
          <cell r="E2684" t="str">
            <v>Póliza -111-</v>
          </cell>
        </row>
        <row r="2685">
          <cell r="A2685" t="str">
            <v>2102-1002</v>
          </cell>
          <cell r="B2685" t="str">
            <v>IMP.DE TRANSM.POR REQUERIMIENTO</v>
          </cell>
          <cell r="D2685">
            <v>0</v>
          </cell>
          <cell r="E2685" t="str">
            <v>Póliza -111-</v>
          </cell>
        </row>
        <row r="2686">
          <cell r="A2686" t="str">
            <v>2102-1003</v>
          </cell>
          <cell r="B2686" t="str">
            <v>ACT.E INTS.POR DEV.IMP.S/TRANS.VEH.USADO</v>
          </cell>
          <cell r="D2686">
            <v>0</v>
          </cell>
          <cell r="E2686" t="str">
            <v>Póliza -111-</v>
          </cell>
        </row>
        <row r="2687">
          <cell r="A2687" t="str">
            <v>2102-1004</v>
          </cell>
          <cell r="B2687" t="str">
            <v>DEV.IMP.S/TRANS.PROP.VEH.USADOS</v>
          </cell>
          <cell r="D2687">
            <v>0</v>
          </cell>
          <cell r="E2687" t="str">
            <v>Póliza -111-</v>
          </cell>
        </row>
        <row r="2688">
          <cell r="A2688" t="str">
            <v>2102-1005</v>
          </cell>
          <cell r="B2688" t="str">
            <v>MULTA IMP. P/LA AGENCIA EST.DE TRANSP.</v>
          </cell>
          <cell r="D2688">
            <v>27773</v>
          </cell>
          <cell r="E2688" t="str">
            <v>Póliza -111-</v>
          </cell>
        </row>
        <row r="2689">
          <cell r="A2689" t="str">
            <v>2102-1006</v>
          </cell>
          <cell r="B2689" t="str">
            <v>MULTAS DEL IMP.DE TRANSMISION</v>
          </cell>
          <cell r="D2689">
            <v>0</v>
          </cell>
          <cell r="E2689" t="str">
            <v>Póliza -111-</v>
          </cell>
        </row>
        <row r="2690">
          <cell r="A2690" t="str">
            <v>2102-1007</v>
          </cell>
          <cell r="B2690" t="str">
            <v>RECARGOS DE IMP.DE TRANSMISION</v>
          </cell>
          <cell r="D2690">
            <v>0</v>
          </cell>
          <cell r="E2690" t="str">
            <v>Póliza -111-</v>
          </cell>
        </row>
        <row r="2691">
          <cell r="A2691" t="str">
            <v>2102-1008</v>
          </cell>
          <cell r="B2691" t="str">
            <v>GASTOS DE EJEC.TRANS.VEH.MOTOR</v>
          </cell>
          <cell r="D2691">
            <v>0</v>
          </cell>
          <cell r="E2691" t="str">
            <v>Póliza -111-</v>
          </cell>
        </row>
        <row r="2692">
          <cell r="A2692" t="str">
            <v>2102-1009</v>
          </cell>
          <cell r="B2692" t="str">
            <v>INCENTIVOS POR ISAN</v>
          </cell>
          <cell r="D2692">
            <v>0</v>
          </cell>
          <cell r="E2692" t="str">
            <v>Póliza -111-</v>
          </cell>
        </row>
        <row r="2693">
          <cell r="A2693" t="str">
            <v>2102-1010</v>
          </cell>
          <cell r="B2693" t="str">
            <v>RECARGOS DE I.S.A.N.</v>
          </cell>
          <cell r="D2693">
            <v>0</v>
          </cell>
          <cell r="E2693" t="str">
            <v>Póliza -111-</v>
          </cell>
        </row>
        <row r="2694">
          <cell r="A2694" t="str">
            <v>2102-1011</v>
          </cell>
          <cell r="B2694" t="str">
            <v>SANCIONES ISAN</v>
          </cell>
          <cell r="D2694">
            <v>0</v>
          </cell>
          <cell r="E2694" t="str">
            <v>Póliza -111-</v>
          </cell>
        </row>
        <row r="2695">
          <cell r="A2695" t="str">
            <v>2102-1012</v>
          </cell>
          <cell r="B2695" t="str">
            <v>I.S.A.N. PAGOS PROVISIONALES</v>
          </cell>
          <cell r="D2695">
            <v>4845930</v>
          </cell>
          <cell r="E2695" t="str">
            <v>Póliza -111-</v>
          </cell>
        </row>
        <row r="2696">
          <cell r="A2696" t="str">
            <v>2102-1013</v>
          </cell>
          <cell r="B2696" t="str">
            <v>ACTUALIZACION DE I.S.A.N.</v>
          </cell>
          <cell r="D2696">
            <v>0</v>
          </cell>
          <cell r="E2696" t="str">
            <v>Póliza -111-</v>
          </cell>
        </row>
        <row r="2697">
          <cell r="A2697" t="str">
            <v>2102-1014</v>
          </cell>
          <cell r="B2697" t="str">
            <v>DEVOLUCION IMP. SOBRE AUTOMOVILES NUEVOS</v>
          </cell>
          <cell r="D2697">
            <v>0</v>
          </cell>
          <cell r="E2697" t="str">
            <v>Póliza -111-</v>
          </cell>
        </row>
        <row r="2698">
          <cell r="A2698" t="str">
            <v>2102-1015</v>
          </cell>
          <cell r="B2698" t="str">
            <v>ACT.E INT'S.POR DEV.IMP.S/AUTOMOV.NVOS.</v>
          </cell>
          <cell r="D2698">
            <v>0</v>
          </cell>
          <cell r="E2698" t="str">
            <v>Póliza -111-</v>
          </cell>
        </row>
        <row r="2699">
          <cell r="A2699" t="str">
            <v>2102-1016</v>
          </cell>
          <cell r="B2699" t="str">
            <v>IMPUESTO S/TENENCIA O USO DE VEHICULOS</v>
          </cell>
          <cell r="D2699">
            <v>5301588.78</v>
          </cell>
          <cell r="E2699" t="str">
            <v>Póliza -111-</v>
          </cell>
        </row>
        <row r="2700">
          <cell r="A2700" t="str">
            <v>2102-1017</v>
          </cell>
          <cell r="B2700" t="str">
            <v>IMPUESTO S/TENENCIA, MOTOCICLETAS</v>
          </cell>
          <cell r="D2700">
            <v>53716</v>
          </cell>
          <cell r="E2700" t="str">
            <v>Póliza -111-</v>
          </cell>
        </row>
        <row r="2701">
          <cell r="A2701" t="str">
            <v>2102-1018</v>
          </cell>
          <cell r="B2701" t="str">
            <v>RECARGOS Y ACT DE IMP S/TENENCIA DE VEH</v>
          </cell>
          <cell r="D2701">
            <v>91529.52</v>
          </cell>
          <cell r="E2701" t="str">
            <v>Póliza -111-</v>
          </cell>
        </row>
        <row r="2702">
          <cell r="A2702" t="str">
            <v>2102-1019</v>
          </cell>
          <cell r="B2702" t="str">
            <v>RECARGOS Y ACT DE IMP S/TEN DE MOTOS</v>
          </cell>
          <cell r="D2702">
            <v>817</v>
          </cell>
          <cell r="E2702" t="str">
            <v>Póliza -111-</v>
          </cell>
        </row>
        <row r="2703">
          <cell r="A2703" t="str">
            <v>2102-1020</v>
          </cell>
          <cell r="B2703" t="str">
            <v>DEVOLUCION IMPUESTOS SOBRE TENENCIA</v>
          </cell>
          <cell r="D2703">
            <v>0</v>
          </cell>
          <cell r="E2703" t="str">
            <v>Póliza -111-</v>
          </cell>
        </row>
        <row r="2704">
          <cell r="A2704" t="str">
            <v>2102-1021</v>
          </cell>
          <cell r="B2704" t="str">
            <v>ACT.E INTS.POR DEV.IMP.S/TENENCIA</v>
          </cell>
          <cell r="D2704">
            <v>0</v>
          </cell>
          <cell r="E2704" t="str">
            <v>Póliza -111-</v>
          </cell>
        </row>
        <row r="2705">
          <cell r="A2705" t="str">
            <v>2102-1022</v>
          </cell>
          <cell r="B2705" t="str">
            <v>ACREDITAMENTO DEL IMP.S/TENENCIA AR.15-D</v>
          </cell>
          <cell r="D2705">
            <v>0</v>
          </cell>
          <cell r="E2705" t="str">
            <v>Póliza -111-</v>
          </cell>
        </row>
        <row r="2706">
          <cell r="A2706" t="str">
            <v>2102-1023</v>
          </cell>
          <cell r="B2706" t="str">
            <v>GASTOS DE EJECUCION ISAN</v>
          </cell>
          <cell r="D2706">
            <v>0</v>
          </cell>
          <cell r="E2706" t="str">
            <v>Póliza -111-</v>
          </cell>
        </row>
        <row r="2707">
          <cell r="A2707" t="str">
            <v>2102-1024</v>
          </cell>
          <cell r="B2707" t="str">
            <v>GASTOS DE EJECUCION IMP. SOBRE TENENCIA</v>
          </cell>
          <cell r="D2707">
            <v>10</v>
          </cell>
          <cell r="E2707" t="str">
            <v>Póliza -111-</v>
          </cell>
        </row>
        <row r="2708">
          <cell r="A2708" t="str">
            <v>2102-1025</v>
          </cell>
          <cell r="B2708" t="str">
            <v>MULTAS IMP S/TENENCIA CTRL.DE OBLIG 100%</v>
          </cell>
          <cell r="D2708">
            <v>609</v>
          </cell>
          <cell r="E2708" t="str">
            <v>Póliza -111-</v>
          </cell>
        </row>
        <row r="2709">
          <cell r="A2709" t="str">
            <v>2102-1026</v>
          </cell>
          <cell r="B2709" t="str">
            <v>HONORARIOS EJEC.POR CONTROL VEHICULAR</v>
          </cell>
          <cell r="D2709">
            <v>120</v>
          </cell>
          <cell r="E2709" t="str">
            <v>Póliza -111-</v>
          </cell>
        </row>
        <row r="2710">
          <cell r="A2710" t="str">
            <v>2102-1027</v>
          </cell>
          <cell r="B2710" t="str">
            <v>HONORARIOS EJEC. ISAN</v>
          </cell>
          <cell r="D2710">
            <v>0</v>
          </cell>
          <cell r="E2710" t="str">
            <v>Póliza -111-</v>
          </cell>
        </row>
        <row r="2711">
          <cell r="A2711" t="str">
            <v>2102-1028</v>
          </cell>
          <cell r="B2711" t="str">
            <v>90% INFRACC. TRANSITO AREA METROPOLITANA</v>
          </cell>
          <cell r="D2711">
            <v>443768.97</v>
          </cell>
          <cell r="E2711" t="str">
            <v>Póliza -111-</v>
          </cell>
        </row>
        <row r="2713">
          <cell r="C2713">
            <v>16976482.259999998</v>
          </cell>
          <cell r="D2713">
            <v>16976482.259999998</v>
          </cell>
        </row>
        <row r="2715">
          <cell r="A2715" t="str">
            <v>REGISTRO DE LOS INGRESOS DEL DIA</v>
          </cell>
        </row>
        <row r="2716">
          <cell r="D2716" t="str">
            <v>Póliza -111-</v>
          </cell>
        </row>
        <row r="2719">
          <cell r="B2719" t="str">
            <v>Gobierno del Estado de Nuevo León</v>
          </cell>
        </row>
        <row r="2720">
          <cell r="B2720" t="str">
            <v>Secretaría de Finanzas y Tesorería General del Estado</v>
          </cell>
        </row>
        <row r="2721">
          <cell r="B2721" t="str">
            <v>Subsecretaría de Egresos</v>
          </cell>
        </row>
        <row r="2722">
          <cell r="B2722" t="str">
            <v>Dirección de Contabilidad y Cuenta Pública</v>
          </cell>
        </row>
        <row r="2723">
          <cell r="B2723" t="str">
            <v>Instituto de Control Vehicular</v>
          </cell>
        </row>
        <row r="2724">
          <cell r="B2724" t="str">
            <v>Recaudaciòn Diaria 22 Febrero 2006</v>
          </cell>
        </row>
        <row r="2725">
          <cell r="A2725" t="str">
            <v xml:space="preserve">Numero </v>
          </cell>
          <cell r="B2725" t="str">
            <v>Concepto</v>
          </cell>
          <cell r="C2725" t="str">
            <v>Recaudación Daria</v>
          </cell>
        </row>
        <row r="2726">
          <cell r="A2726" t="str">
            <v>de Cuenta</v>
          </cell>
          <cell r="C2726" t="str">
            <v>Cargo</v>
          </cell>
          <cell r="D2726" t="str">
            <v>Crédito</v>
          </cell>
        </row>
        <row r="2728">
          <cell r="A2728" t="str">
            <v>2102-1001</v>
          </cell>
          <cell r="B2728" t="str">
            <v>IMP.SOBRE TRANS.DE PROP.DE VEH.AUT.USADO</v>
          </cell>
          <cell r="C2728">
            <v>629427</v>
          </cell>
          <cell r="E2728" t="str">
            <v>Póliza -112-</v>
          </cell>
        </row>
        <row r="2729">
          <cell r="A2729" t="str">
            <v>2102-1002</v>
          </cell>
          <cell r="B2729" t="str">
            <v>IMP.DE TRANSM.POR REQUERIMIENTO</v>
          </cell>
          <cell r="C2729">
            <v>0</v>
          </cell>
          <cell r="E2729" t="str">
            <v>Póliza -112-</v>
          </cell>
        </row>
        <row r="2730">
          <cell r="A2730" t="str">
            <v>2102-1003</v>
          </cell>
          <cell r="B2730" t="str">
            <v>ACT.E INTS.POR DEV.IMP.S/TRANS.VEH.USADO</v>
          </cell>
          <cell r="C2730">
            <v>0</v>
          </cell>
          <cell r="E2730" t="str">
            <v>Póliza -112-</v>
          </cell>
        </row>
        <row r="2731">
          <cell r="A2731" t="str">
            <v>2102-1004</v>
          </cell>
          <cell r="B2731" t="str">
            <v>DEV.IMP.S/TRANS.PROP.VEH.USADOS</v>
          </cell>
          <cell r="C2731">
            <v>0</v>
          </cell>
          <cell r="E2731" t="str">
            <v>Póliza -112-</v>
          </cell>
        </row>
        <row r="2732">
          <cell r="A2732" t="str">
            <v>2102-1005</v>
          </cell>
          <cell r="B2732" t="str">
            <v>MULTA IMP. P/LA AGENCIA EST.DE TRANSP.</v>
          </cell>
          <cell r="C2732">
            <v>27773</v>
          </cell>
          <cell r="E2732" t="str">
            <v>Póliza -112-</v>
          </cell>
        </row>
        <row r="2733">
          <cell r="A2733" t="str">
            <v>2102-1006</v>
          </cell>
          <cell r="B2733" t="str">
            <v>MULTAS DEL IMP.DE TRANSMISION</v>
          </cell>
          <cell r="C2733">
            <v>0</v>
          </cell>
          <cell r="E2733" t="str">
            <v>Póliza -112-</v>
          </cell>
        </row>
        <row r="2734">
          <cell r="A2734" t="str">
            <v>2102-1007</v>
          </cell>
          <cell r="B2734" t="str">
            <v>RECARGOS DE IMP.DE TRANSMISION</v>
          </cell>
          <cell r="C2734">
            <v>0</v>
          </cell>
          <cell r="E2734" t="str">
            <v>Póliza -112-</v>
          </cell>
        </row>
        <row r="2735">
          <cell r="A2735" t="str">
            <v>2102-1008</v>
          </cell>
          <cell r="B2735" t="str">
            <v>GASTOS DE EJEC.TRANS.VEH.MOTOR</v>
          </cell>
          <cell r="C2735">
            <v>0</v>
          </cell>
          <cell r="E2735" t="str">
            <v>Póliza -112-</v>
          </cell>
        </row>
        <row r="2736">
          <cell r="A2736" t="str">
            <v>2102-1009</v>
          </cell>
          <cell r="B2736" t="str">
            <v>INCENTIVOS POR ISAN</v>
          </cell>
          <cell r="C2736">
            <v>0</v>
          </cell>
          <cell r="E2736" t="str">
            <v>Póliza -112-</v>
          </cell>
        </row>
        <row r="2737">
          <cell r="A2737" t="str">
            <v>2102-1010</v>
          </cell>
          <cell r="B2737" t="str">
            <v>RECARGOS DE I.S.A.N.</v>
          </cell>
          <cell r="C2737">
            <v>0</v>
          </cell>
          <cell r="E2737" t="str">
            <v>Póliza -112-</v>
          </cell>
        </row>
        <row r="2738">
          <cell r="A2738" t="str">
            <v>2102-1011</v>
          </cell>
          <cell r="B2738" t="str">
            <v>SANCIONES ISAN</v>
          </cell>
          <cell r="C2738">
            <v>0</v>
          </cell>
          <cell r="E2738" t="str">
            <v>Póliza -112-</v>
          </cell>
        </row>
        <row r="2739">
          <cell r="A2739" t="str">
            <v>2102-1012</v>
          </cell>
          <cell r="B2739" t="str">
            <v>I.S.A.N. PAGOS PROVISIONALES</v>
          </cell>
          <cell r="C2739">
            <v>4845930</v>
          </cell>
          <cell r="E2739" t="str">
            <v>Póliza -112-</v>
          </cell>
        </row>
        <row r="2740">
          <cell r="A2740" t="str">
            <v>2102-1013</v>
          </cell>
          <cell r="B2740" t="str">
            <v>ACTUALIZACION DE I.S.A.N.</v>
          </cell>
          <cell r="C2740">
            <v>0</v>
          </cell>
          <cell r="E2740" t="str">
            <v>Póliza -112-</v>
          </cell>
        </row>
        <row r="2741">
          <cell r="A2741" t="str">
            <v>2102-1014</v>
          </cell>
          <cell r="B2741" t="str">
            <v>DEVOLUCION IMP. SOBRE AUTOMOVILES NUEVOS</v>
          </cell>
          <cell r="C2741">
            <v>0</v>
          </cell>
          <cell r="E2741" t="str">
            <v>Póliza -112-</v>
          </cell>
        </row>
        <row r="2742">
          <cell r="A2742" t="str">
            <v>2102-1015</v>
          </cell>
          <cell r="B2742" t="str">
            <v>ACT.E INT'S.POR DEV.IMP.S/AUTOMOV.NVOS.</v>
          </cell>
          <cell r="C2742">
            <v>0</v>
          </cell>
          <cell r="E2742" t="str">
            <v>Póliza -112-</v>
          </cell>
        </row>
        <row r="2743">
          <cell r="A2743" t="str">
            <v>2102-1016</v>
          </cell>
          <cell r="B2743" t="str">
            <v>IMPUESTO S/TENENCIA O USO DE VEHICULOS</v>
          </cell>
          <cell r="C2743">
            <v>5301588.78</v>
          </cell>
          <cell r="E2743" t="str">
            <v>Póliza -112-</v>
          </cell>
        </row>
        <row r="2744">
          <cell r="A2744" t="str">
            <v>2102-1017</v>
          </cell>
          <cell r="B2744" t="str">
            <v>IMPUESTO S/TENENCIA, MOTOCICLETAS</v>
          </cell>
          <cell r="C2744">
            <v>53716</v>
          </cell>
          <cell r="E2744" t="str">
            <v>Póliza -112-</v>
          </cell>
        </row>
        <row r="2745">
          <cell r="A2745" t="str">
            <v>2102-1018</v>
          </cell>
          <cell r="B2745" t="str">
            <v>RECARGOS Y ACT DE IMP S/TENENCIA DE VEH</v>
          </cell>
          <cell r="C2745">
            <v>91529.52</v>
          </cell>
          <cell r="E2745" t="str">
            <v>Póliza -112-</v>
          </cell>
        </row>
        <row r="2746">
          <cell r="A2746" t="str">
            <v>2102-1019</v>
          </cell>
          <cell r="B2746" t="str">
            <v>RECARGOS Y ACT DE IMP S/TEN DE MOTOS</v>
          </cell>
          <cell r="C2746">
            <v>817</v>
          </cell>
          <cell r="E2746" t="str">
            <v>Póliza -112-</v>
          </cell>
        </row>
        <row r="2747">
          <cell r="A2747" t="str">
            <v>2102-1020</v>
          </cell>
          <cell r="B2747" t="str">
            <v>DEVOLUCION IMPUESTOS SOBRE TENENCIA</v>
          </cell>
          <cell r="C2747">
            <v>0</v>
          </cell>
          <cell r="E2747" t="str">
            <v>Póliza -112-</v>
          </cell>
        </row>
        <row r="2748">
          <cell r="A2748" t="str">
            <v>2102-1021</v>
          </cell>
          <cell r="B2748" t="str">
            <v>ACT.E INTS.POR DEV.IMP.S/TENENCIA</v>
          </cell>
          <cell r="C2748">
            <v>0</v>
          </cell>
          <cell r="E2748" t="str">
            <v>Póliza -112-</v>
          </cell>
        </row>
        <row r="2749">
          <cell r="A2749" t="str">
            <v>2102-1022</v>
          </cell>
          <cell r="B2749" t="str">
            <v>ACREDITAMENTO DEL IMP.S/TENENCIA AR.15-D</v>
          </cell>
          <cell r="C2749">
            <v>0</v>
          </cell>
          <cell r="E2749" t="str">
            <v>Póliza -112-</v>
          </cell>
        </row>
        <row r="2750">
          <cell r="A2750" t="str">
            <v>2102-1023</v>
          </cell>
          <cell r="B2750" t="str">
            <v>GASTOS DE EJECUCION ISAN</v>
          </cell>
          <cell r="C2750">
            <v>0</v>
          </cell>
          <cell r="E2750" t="str">
            <v>Póliza -112-</v>
          </cell>
        </row>
        <row r="2751">
          <cell r="A2751" t="str">
            <v>2102-1024</v>
          </cell>
          <cell r="B2751" t="str">
            <v>GASTOS DE EJECUCION IMP. SOBRE TENENCIA</v>
          </cell>
          <cell r="C2751">
            <v>10</v>
          </cell>
          <cell r="E2751" t="str">
            <v>Póliza -112-</v>
          </cell>
        </row>
        <row r="2752">
          <cell r="A2752" t="str">
            <v>2102-1025</v>
          </cell>
          <cell r="B2752" t="str">
            <v>MULTAS IMP S/TENENCIA CTRL.DE OBLIG 100%</v>
          </cell>
          <cell r="C2752">
            <v>609</v>
          </cell>
          <cell r="E2752" t="str">
            <v>Póliza -112-</v>
          </cell>
        </row>
        <row r="2753">
          <cell r="A2753" t="str">
            <v>2102-1026</v>
          </cell>
          <cell r="B2753" t="str">
            <v>HONORARIOS EJEC.POR CONTROL VEHICULAR</v>
          </cell>
          <cell r="C2753">
            <v>120</v>
          </cell>
          <cell r="E2753" t="str">
            <v>Póliza -112-</v>
          </cell>
        </row>
        <row r="2754">
          <cell r="A2754" t="str">
            <v>2102-1027</v>
          </cell>
          <cell r="B2754" t="str">
            <v>HONORARIOS EJEC. ISAN</v>
          </cell>
          <cell r="C2754">
            <v>0</v>
          </cell>
          <cell r="E2754" t="str">
            <v>Póliza -112-</v>
          </cell>
        </row>
        <row r="2755">
          <cell r="A2755" t="str">
            <v>2102-1028</v>
          </cell>
          <cell r="B2755" t="str">
            <v>90% INFRACC. TRANSITO AREA METROPOLITANA</v>
          </cell>
          <cell r="C2755">
            <v>443768.97</v>
          </cell>
          <cell r="E2755" t="str">
            <v>Póliza -112-</v>
          </cell>
        </row>
        <row r="2756">
          <cell r="A2756" t="str">
            <v>1201-0026</v>
          </cell>
          <cell r="B2756" t="str">
            <v>IMP.SOBRE TRANS.DE PROP.DE VEH.AUT.USADO</v>
          </cell>
          <cell r="D2756">
            <v>629427</v>
          </cell>
          <cell r="E2756" t="str">
            <v>Póliza -112-</v>
          </cell>
        </row>
        <row r="2757">
          <cell r="A2757" t="str">
            <v>1201-0027</v>
          </cell>
          <cell r="B2757" t="str">
            <v>IMP.DE TRANSM.POR REQUERIMIENTO</v>
          </cell>
          <cell r="D2757">
            <v>0</v>
          </cell>
          <cell r="E2757" t="str">
            <v>Póliza -112-</v>
          </cell>
        </row>
        <row r="2758">
          <cell r="A2758" t="str">
            <v>1201-0028</v>
          </cell>
          <cell r="B2758" t="str">
            <v>ACT.E INTS.POR DEV.IMP.S/TRANS.VEH.USADO</v>
          </cell>
          <cell r="D2758">
            <v>0</v>
          </cell>
          <cell r="E2758" t="str">
            <v>Póliza -112-</v>
          </cell>
        </row>
        <row r="2759">
          <cell r="A2759" t="str">
            <v>1201-0029</v>
          </cell>
          <cell r="B2759" t="str">
            <v>DEV.IMP.S/TRANS.PROP.VEH.USADOS</v>
          </cell>
          <cell r="D2759">
            <v>0</v>
          </cell>
          <cell r="E2759" t="str">
            <v>Póliza -112-</v>
          </cell>
        </row>
        <row r="2760">
          <cell r="A2760" t="str">
            <v>1201-0030</v>
          </cell>
          <cell r="B2760" t="str">
            <v>MULTA IMP. P/LA AGENCIA EST.DE TRANSP.</v>
          </cell>
          <cell r="D2760">
            <v>27773</v>
          </cell>
          <cell r="E2760" t="str">
            <v>Póliza -112-</v>
          </cell>
        </row>
        <row r="2761">
          <cell r="A2761" t="str">
            <v>1201-0031</v>
          </cell>
          <cell r="B2761" t="str">
            <v>MULTAS DEL IMP.DE TRANSMISION</v>
          </cell>
          <cell r="D2761">
            <v>0</v>
          </cell>
          <cell r="E2761" t="str">
            <v>Póliza -112-</v>
          </cell>
        </row>
        <row r="2762">
          <cell r="A2762" t="str">
            <v>1201-0032</v>
          </cell>
          <cell r="B2762" t="str">
            <v>RECARGOS DE IMP.DE TRANSMISION</v>
          </cell>
          <cell r="D2762">
            <v>0</v>
          </cell>
          <cell r="E2762" t="str">
            <v>Póliza -112-</v>
          </cell>
        </row>
        <row r="2763">
          <cell r="A2763" t="str">
            <v>1201-0033</v>
          </cell>
          <cell r="B2763" t="str">
            <v>GASTOS DE EJEC.TRANS.VEH.MOTOR</v>
          </cell>
          <cell r="D2763">
            <v>0</v>
          </cell>
          <cell r="E2763" t="str">
            <v>Póliza -112-</v>
          </cell>
        </row>
        <row r="2764">
          <cell r="A2764" t="str">
            <v>1201-0034</v>
          </cell>
          <cell r="B2764" t="str">
            <v>INCENTIVOS POR ISAN</v>
          </cell>
          <cell r="D2764">
            <v>0</v>
          </cell>
          <cell r="E2764" t="str">
            <v>Póliza -112-</v>
          </cell>
        </row>
        <row r="2765">
          <cell r="A2765" t="str">
            <v>1201-0035</v>
          </cell>
          <cell r="B2765" t="str">
            <v>RECARGOS DE I.S.A.N.</v>
          </cell>
          <cell r="D2765">
            <v>0</v>
          </cell>
          <cell r="E2765" t="str">
            <v>Póliza -112-</v>
          </cell>
        </row>
        <row r="2766">
          <cell r="A2766" t="str">
            <v>1201-0036</v>
          </cell>
          <cell r="B2766" t="str">
            <v>SANCIONES ISAN</v>
          </cell>
          <cell r="D2766">
            <v>0</v>
          </cell>
          <cell r="E2766" t="str">
            <v>Póliza -112-</v>
          </cell>
        </row>
        <row r="2767">
          <cell r="A2767" t="str">
            <v>1201-0037</v>
          </cell>
          <cell r="B2767" t="str">
            <v>I.S.A.N. PAGOS PROVISIONALES</v>
          </cell>
          <cell r="D2767">
            <v>4845930</v>
          </cell>
          <cell r="E2767" t="str">
            <v>Póliza -112-</v>
          </cell>
        </row>
        <row r="2768">
          <cell r="A2768" t="str">
            <v>1201-0038</v>
          </cell>
          <cell r="B2768" t="str">
            <v>ACTUALIZACION DE I.S.A.N.</v>
          </cell>
          <cell r="D2768">
            <v>0</v>
          </cell>
          <cell r="E2768" t="str">
            <v>Póliza -112-</v>
          </cell>
        </row>
        <row r="2769">
          <cell r="A2769" t="str">
            <v>1201-0039</v>
          </cell>
          <cell r="B2769" t="str">
            <v>DEVOLUCION IMP. SOBRE AUTOMOVILES NUEVOS</v>
          </cell>
          <cell r="D2769">
            <v>0</v>
          </cell>
          <cell r="E2769" t="str">
            <v>Póliza -112-</v>
          </cell>
        </row>
        <row r="2770">
          <cell r="A2770" t="str">
            <v>1201-0040</v>
          </cell>
          <cell r="B2770" t="str">
            <v>ACT.E INT'S.POR DEV.IMP.S/AUTOMOV.NVOS.</v>
          </cell>
          <cell r="D2770">
            <v>0</v>
          </cell>
          <cell r="E2770" t="str">
            <v>Póliza -112-</v>
          </cell>
        </row>
        <row r="2771">
          <cell r="A2771" t="str">
            <v>1201-0041</v>
          </cell>
          <cell r="B2771" t="str">
            <v>IMPUESTO S/TENENCIA O USO DE VEHICULOS</v>
          </cell>
          <cell r="D2771">
            <v>5301588.78</v>
          </cell>
          <cell r="E2771" t="str">
            <v>Póliza -112-</v>
          </cell>
        </row>
        <row r="2772">
          <cell r="A2772" t="str">
            <v>1201-0042</v>
          </cell>
          <cell r="B2772" t="str">
            <v>IMPUESTO S/TENENCIA, MOTOCICLETAS</v>
          </cell>
          <cell r="D2772">
            <v>53716</v>
          </cell>
          <cell r="E2772" t="str">
            <v>Póliza -112-</v>
          </cell>
        </row>
        <row r="2773">
          <cell r="A2773" t="str">
            <v>1201-0043</v>
          </cell>
          <cell r="B2773" t="str">
            <v>RECARGOS Y ACT DE IMP S/TENENCIA DE VEH</v>
          </cell>
          <cell r="D2773">
            <v>91529.52</v>
          </cell>
          <cell r="E2773" t="str">
            <v>Póliza -112-</v>
          </cell>
        </row>
        <row r="2774">
          <cell r="A2774" t="str">
            <v>1201-0044</v>
          </cell>
          <cell r="B2774" t="str">
            <v>RECARGOS Y ACT DE IMP S/TEN DE MOTOS</v>
          </cell>
          <cell r="D2774">
            <v>817</v>
          </cell>
          <cell r="E2774" t="str">
            <v>Póliza -112-</v>
          </cell>
        </row>
        <row r="2775">
          <cell r="A2775" t="str">
            <v>1201-0045</v>
          </cell>
          <cell r="B2775" t="str">
            <v>DEVOLUCION IMPUESTOS SOBRE TENENCIA</v>
          </cell>
          <cell r="D2775">
            <v>0</v>
          </cell>
          <cell r="E2775" t="str">
            <v>Póliza -112-</v>
          </cell>
        </row>
        <row r="2776">
          <cell r="A2776" t="str">
            <v>1201-0046</v>
          </cell>
          <cell r="B2776" t="str">
            <v>ACT.E INTS.POR DEV.IMP.S/TENENCIA</v>
          </cell>
          <cell r="D2776">
            <v>0</v>
          </cell>
          <cell r="E2776" t="str">
            <v>Póliza -112-</v>
          </cell>
        </row>
        <row r="2777">
          <cell r="A2777" t="str">
            <v>1201-0047</v>
          </cell>
          <cell r="B2777" t="str">
            <v>ACREDITAMENTO DEL IMP.S/TENENCIA AR.15-D</v>
          </cell>
          <cell r="D2777">
            <v>0</v>
          </cell>
          <cell r="E2777" t="str">
            <v>Póliza -112-</v>
          </cell>
        </row>
        <row r="2778">
          <cell r="A2778" t="str">
            <v>1201-0048</v>
          </cell>
          <cell r="B2778" t="str">
            <v>GASTOS DE EJECUCION ISAN</v>
          </cell>
          <cell r="D2778">
            <v>0</v>
          </cell>
          <cell r="E2778" t="str">
            <v>Póliza -112-</v>
          </cell>
        </row>
        <row r="2779">
          <cell r="A2779" t="str">
            <v>1201-0049</v>
          </cell>
          <cell r="B2779" t="str">
            <v>GASTOS DE EJECUCION IMP. SOBRE TENENCIA</v>
          </cell>
          <cell r="D2779">
            <v>10</v>
          </cell>
          <cell r="E2779" t="str">
            <v>Póliza -112-</v>
          </cell>
        </row>
        <row r="2780">
          <cell r="A2780" t="str">
            <v>1201-0050</v>
          </cell>
          <cell r="B2780" t="str">
            <v>MULTAS IMP S/TENENCIA CTRL.DE OBLIG 100%</v>
          </cell>
          <cell r="D2780">
            <v>609</v>
          </cell>
          <cell r="E2780" t="str">
            <v>Póliza -112-</v>
          </cell>
        </row>
        <row r="2781">
          <cell r="A2781" t="str">
            <v>1201-0051</v>
          </cell>
          <cell r="B2781" t="str">
            <v>HONORARIOS EJEC.POR CONTROL VEHICULAR</v>
          </cell>
          <cell r="D2781">
            <v>120</v>
          </cell>
          <cell r="E2781" t="str">
            <v>Póliza -112-</v>
          </cell>
        </row>
        <row r="2782">
          <cell r="A2782" t="str">
            <v>1201-0052</v>
          </cell>
          <cell r="B2782" t="str">
            <v>HONORARIOS EJEC. ISAN</v>
          </cell>
          <cell r="D2782">
            <v>0</v>
          </cell>
          <cell r="E2782" t="str">
            <v>Póliza -112-</v>
          </cell>
        </row>
        <row r="2783">
          <cell r="A2783" t="str">
            <v>1201-0053</v>
          </cell>
          <cell r="B2783" t="str">
            <v>90% INFRACC. TRANSITO AREA METROPOLITANA</v>
          </cell>
          <cell r="D2783">
            <v>443768.97</v>
          </cell>
          <cell r="E2783" t="str">
            <v>Póliza -112-</v>
          </cell>
        </row>
        <row r="2785">
          <cell r="C2785">
            <v>11395289.270000001</v>
          </cell>
          <cell r="D2785">
            <v>11395289.270000001</v>
          </cell>
        </row>
        <row r="2787">
          <cell r="A2787" t="str">
            <v>RECLASIFICACION DE LOS INGRESOS EN ADMON.</v>
          </cell>
        </row>
        <row r="2789">
          <cell r="D2789" t="str">
            <v>Póliza -112-</v>
          </cell>
        </row>
        <row r="2791">
          <cell r="A2791" t="str">
            <v>de Cuenta</v>
          </cell>
          <cell r="C2791" t="str">
            <v>Cargo</v>
          </cell>
          <cell r="D2791" t="str">
            <v>Crédito</v>
          </cell>
        </row>
        <row r="2792">
          <cell r="A2792" t="str">
            <v>1201-0001</v>
          </cell>
          <cell r="B2792" t="str">
            <v>DERECHOS DE CONTROL VEHICULAR PTE. AÑO</v>
          </cell>
          <cell r="C2792">
            <v>4918524</v>
          </cell>
          <cell r="E2792" t="str">
            <v>Póliza -113-</v>
          </cell>
        </row>
        <row r="2793">
          <cell r="A2793" t="str">
            <v>1201-0002</v>
          </cell>
          <cell r="B2793" t="str">
            <v>DERECHOS DE CONTROL VEHICULAR REZAGOS</v>
          </cell>
          <cell r="C2793">
            <v>324927.38</v>
          </cell>
          <cell r="E2793" t="str">
            <v>Póliza -113-</v>
          </cell>
        </row>
        <row r="2794">
          <cell r="A2794" t="str">
            <v>1201-0003</v>
          </cell>
          <cell r="B2794" t="str">
            <v>DEV. CONTROL VEHICULAR</v>
          </cell>
          <cell r="C2794">
            <v>0</v>
          </cell>
          <cell r="E2794" t="str">
            <v>Póliza -113-</v>
          </cell>
        </row>
        <row r="2795">
          <cell r="A2795" t="str">
            <v>1201-0004</v>
          </cell>
          <cell r="B2795" t="str">
            <v>SUBSIDIO 10% Y 5%</v>
          </cell>
          <cell r="D2795">
            <v>87492</v>
          </cell>
          <cell r="E2795" t="str">
            <v>Póliza -113-</v>
          </cell>
        </row>
        <row r="2796">
          <cell r="A2796" t="str">
            <v>1201-0005</v>
          </cell>
          <cell r="B2796" t="str">
            <v>SUBSIDIO ANTIGÜEDAD 5 AÑOS</v>
          </cell>
          <cell r="D2796">
            <v>749988</v>
          </cell>
          <cell r="E2796" t="str">
            <v>Póliza -113-</v>
          </cell>
        </row>
        <row r="2797">
          <cell r="A2797" t="str">
            <v>1201-0006</v>
          </cell>
          <cell r="B2797" t="str">
            <v>SUBSIDIO ANTIGÜEDAD 10 AÑOS</v>
          </cell>
          <cell r="D2797">
            <v>207680</v>
          </cell>
          <cell r="E2797" t="str">
            <v>Póliza -113-</v>
          </cell>
        </row>
        <row r="2798">
          <cell r="A2798" t="str">
            <v>1201-0007</v>
          </cell>
          <cell r="B2798" t="str">
            <v>SUBSIDIO DERECHOS CONTROL VEHICULAR</v>
          </cell>
          <cell r="C2798">
            <v>0</v>
          </cell>
          <cell r="E2798" t="str">
            <v>Póliza -113-</v>
          </cell>
        </row>
        <row r="2799">
          <cell r="A2799" t="str">
            <v>1201-0008</v>
          </cell>
          <cell r="B2799" t="str">
            <v>SUB MAT.DE CONT.VEH.A PERS.MAYORES 65 AÑOS</v>
          </cell>
          <cell r="D2799">
            <v>1304</v>
          </cell>
          <cell r="E2799" t="str">
            <v>Póliza -113-</v>
          </cell>
        </row>
        <row r="2800">
          <cell r="A2800" t="str">
            <v>1201-0009</v>
          </cell>
          <cell r="B2800" t="str">
            <v>EXP.DE CERTIFICADOS DE CONTROL VEHICULAR</v>
          </cell>
          <cell r="C2800">
            <v>6768</v>
          </cell>
          <cell r="E2800" t="str">
            <v>Póliza -113-</v>
          </cell>
        </row>
        <row r="2801">
          <cell r="A2801" t="str">
            <v>1201-0010</v>
          </cell>
          <cell r="B2801" t="str">
            <v>EXP.DE CERT.DE CTRL.VEH.OTROS ESTADOS</v>
          </cell>
          <cell r="C2801">
            <v>6615</v>
          </cell>
          <cell r="E2801" t="str">
            <v>Póliza -113-</v>
          </cell>
        </row>
        <row r="2802">
          <cell r="A2802" t="str">
            <v>1201-0011</v>
          </cell>
          <cell r="B2802" t="str">
            <v>EXP.DE CERT.DE DOC.DE CTRL.VEHICULAR</v>
          </cell>
          <cell r="C2802">
            <v>141</v>
          </cell>
          <cell r="E2802" t="str">
            <v>Póliza -113-</v>
          </cell>
        </row>
        <row r="2803">
          <cell r="A2803" t="str">
            <v>1201-0012</v>
          </cell>
          <cell r="B2803" t="str">
            <v>PLACAS DE CIRCULACION VEHICULAR</v>
          </cell>
          <cell r="C2803">
            <v>473673</v>
          </cell>
          <cell r="E2803" t="str">
            <v>Póliza -113-</v>
          </cell>
        </row>
        <row r="2804">
          <cell r="A2804" t="str">
            <v>1201-0013</v>
          </cell>
          <cell r="B2804" t="str">
            <v>LICENCIAS DE MANEJAR</v>
          </cell>
          <cell r="C2804">
            <v>332524</v>
          </cell>
          <cell r="E2804" t="str">
            <v>Póliza -113-</v>
          </cell>
        </row>
        <row r="2805">
          <cell r="A2805" t="str">
            <v>1201-0014</v>
          </cell>
          <cell r="B2805" t="str">
            <v>EXP.DE CERT.DE LICENCIAS DE CONDUCIR</v>
          </cell>
          <cell r="C2805">
            <v>141</v>
          </cell>
          <cell r="E2805" t="str">
            <v>Póliza -113-</v>
          </cell>
        </row>
        <row r="2806">
          <cell r="A2806" t="str">
            <v>1201-0015</v>
          </cell>
          <cell r="B2806" t="str">
            <v>DUPLICADOS DE LICENCIAS</v>
          </cell>
          <cell r="C2806">
            <v>4248</v>
          </cell>
          <cell r="E2806" t="str">
            <v>Póliza -113-</v>
          </cell>
        </row>
        <row r="2807">
          <cell r="A2807" t="str">
            <v>1201-0016</v>
          </cell>
          <cell r="B2807" t="str">
            <v>DUPLICADOS DE TARJETAS DE CIRCULACION</v>
          </cell>
          <cell r="C2807">
            <v>2256</v>
          </cell>
          <cell r="E2807" t="str">
            <v>Póliza -113-</v>
          </cell>
        </row>
        <row r="2808">
          <cell r="A2808" t="str">
            <v>1201-0017</v>
          </cell>
          <cell r="B2808" t="str">
            <v>BAJAS DE VEHICULOS DE MOTOR</v>
          </cell>
          <cell r="C2808">
            <v>27213</v>
          </cell>
          <cell r="E2808" t="str">
            <v>Póliza -113-</v>
          </cell>
        </row>
        <row r="2809">
          <cell r="A2809" t="str">
            <v>1201-0018</v>
          </cell>
          <cell r="B2809" t="str">
            <v>SUBSIDIO LAMINAS CONTROL VEHICULAR</v>
          </cell>
          <cell r="C2809">
            <v>0</v>
          </cell>
          <cell r="E2809" t="str">
            <v>Póliza -113-</v>
          </cell>
        </row>
        <row r="2810">
          <cell r="A2810" t="str">
            <v>1201-0019</v>
          </cell>
          <cell r="B2810" t="str">
            <v>SUBSIDIOS LICENCIAS DE MANEJO</v>
          </cell>
          <cell r="C2810">
            <v>0</v>
          </cell>
          <cell r="E2810" t="str">
            <v>Póliza -113-</v>
          </cell>
        </row>
        <row r="2811">
          <cell r="A2811" t="str">
            <v>1201-0020</v>
          </cell>
          <cell r="B2811" t="str">
            <v>MULTAS DE CONTROL VEHICULAR</v>
          </cell>
          <cell r="C2811">
            <v>0</v>
          </cell>
          <cell r="E2811" t="str">
            <v>Póliza -113-</v>
          </cell>
        </row>
        <row r="2812">
          <cell r="A2812" t="str">
            <v>1201-0021</v>
          </cell>
          <cell r="B2812" t="str">
            <v>INTERESES POR CONVENIO CONTROL VEHICULAR</v>
          </cell>
          <cell r="C2812">
            <v>18259.5</v>
          </cell>
          <cell r="E2812" t="str">
            <v>Póliza -113-</v>
          </cell>
        </row>
        <row r="2813">
          <cell r="A2813" t="str">
            <v>1201-0022</v>
          </cell>
          <cell r="B2813" t="str">
            <v>SANCIONES POR CANJE DE PLACAS EXTEMP.</v>
          </cell>
          <cell r="C2813">
            <v>16114</v>
          </cell>
          <cell r="E2813" t="str">
            <v>Póliza -113-</v>
          </cell>
        </row>
        <row r="2814">
          <cell r="A2814" t="str">
            <v>1201-0023</v>
          </cell>
          <cell r="B2814" t="str">
            <v>SAN.DE DER.DE CONTROL VEH.PTE.AÑO</v>
          </cell>
          <cell r="C2814">
            <v>0</v>
          </cell>
          <cell r="E2814" t="str">
            <v>Póliza -113-</v>
          </cell>
        </row>
        <row r="2815">
          <cell r="A2815" t="str">
            <v>1201-0024</v>
          </cell>
          <cell r="B2815" t="str">
            <v>SAN.DE DER.CONTROL VEH. REZAGO</v>
          </cell>
          <cell r="C2815">
            <v>80851.59</v>
          </cell>
          <cell r="E2815" t="str">
            <v>Póliza -113-</v>
          </cell>
        </row>
        <row r="2816">
          <cell r="A2816" t="str">
            <v>1201-0025</v>
          </cell>
          <cell r="B2816" t="str">
            <v>10% INFRACC.DE TRANSITO AREA MET.</v>
          </cell>
          <cell r="C2816">
            <v>52340.959999999999</v>
          </cell>
          <cell r="E2816" t="str">
            <v>Póliza -113-</v>
          </cell>
        </row>
        <row r="2817">
          <cell r="A2817" t="str">
            <v>1201-0026</v>
          </cell>
          <cell r="B2817" t="str">
            <v>IMP.SOBRE TRANS.DE PROP.DE VEH.AUT.USADO</v>
          </cell>
          <cell r="C2817">
            <v>846986.94</v>
          </cell>
          <cell r="E2817" t="str">
            <v>Póliza -113-</v>
          </cell>
        </row>
        <row r="2818">
          <cell r="A2818" t="str">
            <v>1201-0027</v>
          </cell>
          <cell r="B2818" t="str">
            <v>IMP.DE TRANSM.POR REQUERIMIENTO</v>
          </cell>
          <cell r="C2818">
            <v>0</v>
          </cell>
          <cell r="E2818" t="str">
            <v>Póliza -113-</v>
          </cell>
        </row>
        <row r="2819">
          <cell r="A2819" t="str">
            <v>1201-0028</v>
          </cell>
          <cell r="B2819" t="str">
            <v>ACT.E INTS.POR DEV.IMP.S/TRANS.VEH.USADO</v>
          </cell>
          <cell r="C2819">
            <v>0</v>
          </cell>
          <cell r="E2819" t="str">
            <v>Póliza -113-</v>
          </cell>
        </row>
        <row r="2820">
          <cell r="A2820" t="str">
            <v>1201-0029</v>
          </cell>
          <cell r="B2820" t="str">
            <v>DEV.IMP.S/TRANS.PROP.VEH.USADOS</v>
          </cell>
          <cell r="C2820">
            <v>0</v>
          </cell>
          <cell r="E2820" t="str">
            <v>Póliza -113-</v>
          </cell>
        </row>
        <row r="2821">
          <cell r="A2821" t="str">
            <v>1201-0030</v>
          </cell>
          <cell r="B2821" t="str">
            <v>MULTA IMP. P/LA AGENCIA EST.DE TRANSP.</v>
          </cell>
          <cell r="C2821">
            <v>39904</v>
          </cell>
          <cell r="E2821" t="str">
            <v>Póliza -113-</v>
          </cell>
        </row>
        <row r="2822">
          <cell r="A2822" t="str">
            <v>1201-0031</v>
          </cell>
          <cell r="B2822" t="str">
            <v>MULTAS DEL IMP.DE TRANSMISION</v>
          </cell>
          <cell r="C2822">
            <v>0</v>
          </cell>
          <cell r="E2822" t="str">
            <v>Póliza -113-</v>
          </cell>
        </row>
        <row r="2823">
          <cell r="A2823" t="str">
            <v>1201-0032</v>
          </cell>
          <cell r="B2823" t="str">
            <v>RECARGOS DE IMP.DE TRANSMISION</v>
          </cell>
          <cell r="C2823">
            <v>0</v>
          </cell>
          <cell r="E2823" t="str">
            <v>Póliza -113-</v>
          </cell>
        </row>
        <row r="2824">
          <cell r="A2824" t="str">
            <v>1201-0033</v>
          </cell>
          <cell r="B2824" t="str">
            <v>GASTOS DE EJEC.TRANS.VEH.MOTOR</v>
          </cell>
          <cell r="C2824">
            <v>0</v>
          </cell>
          <cell r="E2824" t="str">
            <v>Póliza -113-</v>
          </cell>
        </row>
        <row r="2825">
          <cell r="A2825" t="str">
            <v>1201-0034</v>
          </cell>
          <cell r="B2825" t="str">
            <v>INCENTIVOS POR ISAN</v>
          </cell>
          <cell r="C2825">
            <v>0</v>
          </cell>
          <cell r="E2825" t="str">
            <v>Póliza -113-</v>
          </cell>
        </row>
        <row r="2826">
          <cell r="A2826" t="str">
            <v>1201-0035</v>
          </cell>
          <cell r="B2826" t="str">
            <v>RECARGOS DE I.S.A.N.</v>
          </cell>
          <cell r="C2826">
            <v>136794</v>
          </cell>
          <cell r="E2826" t="str">
            <v>Póliza -113-</v>
          </cell>
        </row>
        <row r="2827">
          <cell r="A2827" t="str">
            <v>1201-0036</v>
          </cell>
          <cell r="B2827" t="str">
            <v>SANCIONES ISAN</v>
          </cell>
          <cell r="C2827">
            <v>0</v>
          </cell>
          <cell r="E2827" t="str">
            <v>Póliza -113-</v>
          </cell>
        </row>
        <row r="2828">
          <cell r="A2828" t="str">
            <v>1201-0037</v>
          </cell>
          <cell r="B2828" t="str">
            <v>I.S.A.N. PAGOS PROVISIONALES</v>
          </cell>
          <cell r="C2828">
            <v>1825271</v>
          </cell>
          <cell r="E2828" t="str">
            <v>Póliza -113-</v>
          </cell>
        </row>
        <row r="2829">
          <cell r="A2829" t="str">
            <v>1201-0038</v>
          </cell>
          <cell r="B2829" t="str">
            <v>ACTUALIZACION DE I.S.A.N.</v>
          </cell>
          <cell r="C2829">
            <v>34592</v>
          </cell>
          <cell r="E2829" t="str">
            <v>Póliza -113-</v>
          </cell>
        </row>
        <row r="2830">
          <cell r="A2830" t="str">
            <v>1201-0039</v>
          </cell>
          <cell r="B2830" t="str">
            <v>DEVOLUCION IMP. SOBRE AUTOMOVILES NUEVOS</v>
          </cell>
          <cell r="C2830">
            <v>0</v>
          </cell>
          <cell r="E2830" t="str">
            <v>Póliza -113-</v>
          </cell>
        </row>
        <row r="2831">
          <cell r="A2831" t="str">
            <v>1201-0040</v>
          </cell>
          <cell r="B2831" t="str">
            <v>ACT.E INT'S.POR DEV.IMP.S/AUTOMOV.NVOS.</v>
          </cell>
          <cell r="C2831">
            <v>0</v>
          </cell>
          <cell r="E2831" t="str">
            <v>Póliza -113-</v>
          </cell>
        </row>
        <row r="2832">
          <cell r="A2832" t="str">
            <v>1201-0041</v>
          </cell>
          <cell r="B2832" t="str">
            <v>IMPUESTO S/TENENCIA O USO DE VEHICULOS</v>
          </cell>
          <cell r="C2832">
            <v>7839467.2400000002</v>
          </cell>
          <cell r="E2832" t="str">
            <v>Póliza -113-</v>
          </cell>
        </row>
        <row r="2833">
          <cell r="A2833" t="str">
            <v>1201-0042</v>
          </cell>
          <cell r="B2833" t="str">
            <v>IMPUESTO S/TENENCIA, MOTOCICLETAS</v>
          </cell>
          <cell r="C2833">
            <v>54132.57</v>
          </cell>
          <cell r="E2833" t="str">
            <v>Póliza -113-</v>
          </cell>
        </row>
        <row r="2834">
          <cell r="A2834" t="str">
            <v>1201-0043</v>
          </cell>
          <cell r="B2834" t="str">
            <v>RECARGOS Y ACT DE IMP S/TENENCIA DE VEH</v>
          </cell>
          <cell r="C2834">
            <v>115137.1</v>
          </cell>
          <cell r="E2834" t="str">
            <v>Póliza -113-</v>
          </cell>
        </row>
        <row r="2835">
          <cell r="A2835" t="str">
            <v>1201-0044</v>
          </cell>
          <cell r="B2835" t="str">
            <v>RECARGOS Y ACT DE IMP S/TEN DE MOTOS</v>
          </cell>
          <cell r="C2835">
            <v>13</v>
          </cell>
          <cell r="E2835" t="str">
            <v>Póliza -113-</v>
          </cell>
        </row>
        <row r="2836">
          <cell r="A2836" t="str">
            <v>1201-0045</v>
          </cell>
          <cell r="B2836" t="str">
            <v>DEVOLUCION IMPUESTOS SOBRE TENENCIA</v>
          </cell>
          <cell r="C2836">
            <v>0</v>
          </cell>
          <cell r="E2836" t="str">
            <v>Póliza -113-</v>
          </cell>
        </row>
        <row r="2837">
          <cell r="A2837" t="str">
            <v>1201-0046</v>
          </cell>
          <cell r="B2837" t="str">
            <v>ACT.E INTS.POR DEV.IMP.S/TENENCIA</v>
          </cell>
          <cell r="C2837">
            <v>0</v>
          </cell>
          <cell r="E2837" t="str">
            <v>Póliza -113-</v>
          </cell>
        </row>
        <row r="2838">
          <cell r="A2838" t="str">
            <v>1201-0047</v>
          </cell>
          <cell r="B2838" t="str">
            <v>ACREDITAMENTO DEL IMP.S/TENENCIA AR.15-D</v>
          </cell>
          <cell r="C2838">
            <v>0</v>
          </cell>
          <cell r="E2838" t="str">
            <v>Póliza -113-</v>
          </cell>
        </row>
        <row r="2839">
          <cell r="A2839" t="str">
            <v>1201-0048</v>
          </cell>
          <cell r="B2839" t="str">
            <v>GASTOS DE EJECUCION ISAN</v>
          </cell>
          <cell r="C2839">
            <v>0</v>
          </cell>
          <cell r="E2839" t="str">
            <v>Póliza -113-</v>
          </cell>
        </row>
        <row r="2840">
          <cell r="A2840" t="str">
            <v>1201-0049</v>
          </cell>
          <cell r="B2840" t="str">
            <v>GASTOS DE EJECUCION IMP. SOBRE TENENCIA</v>
          </cell>
          <cell r="C2840">
            <v>30</v>
          </cell>
          <cell r="E2840" t="str">
            <v>Póliza -113-</v>
          </cell>
        </row>
        <row r="2841">
          <cell r="A2841" t="str">
            <v>1201-0050</v>
          </cell>
          <cell r="B2841" t="str">
            <v>MULTAS IMP S/TENENCIA CTRL.DE OBLIG 100%</v>
          </cell>
          <cell r="C2841">
            <v>1827</v>
          </cell>
          <cell r="E2841" t="str">
            <v>Póliza -113-</v>
          </cell>
        </row>
        <row r="2842">
          <cell r="A2842" t="str">
            <v>1201-0051</v>
          </cell>
          <cell r="B2842" t="str">
            <v>HONORARIOS EJEC.POR CONTROL VEHICULAR</v>
          </cell>
          <cell r="C2842">
            <v>120</v>
          </cell>
          <cell r="E2842" t="str">
            <v>Póliza -113-</v>
          </cell>
        </row>
        <row r="2843">
          <cell r="A2843" t="str">
            <v>1201-0052</v>
          </cell>
          <cell r="B2843" t="str">
            <v>HONORARIOS EJEC. ISAN</v>
          </cell>
          <cell r="C2843">
            <v>0</v>
          </cell>
          <cell r="E2843" t="str">
            <v>Póliza -113-</v>
          </cell>
        </row>
        <row r="2844">
          <cell r="A2844" t="str">
            <v>1201-0053</v>
          </cell>
          <cell r="B2844" t="str">
            <v>90% INFRACC. TRANSITO AREA METROPOLITANA</v>
          </cell>
          <cell r="C2844">
            <v>471101.62</v>
          </cell>
          <cell r="E2844" t="str">
            <v>Póliza -113-</v>
          </cell>
        </row>
        <row r="2845">
          <cell r="A2845" t="str">
            <v>4101-0001</v>
          </cell>
          <cell r="B2845" t="str">
            <v>DERECHOS DE CONTROL VEHICULAR PTE. AÑO</v>
          </cell>
          <cell r="D2845">
            <v>4918524</v>
          </cell>
          <cell r="E2845" t="str">
            <v>Póliza -113-</v>
          </cell>
        </row>
        <row r="2846">
          <cell r="A2846" t="str">
            <v>4101-0002</v>
          </cell>
          <cell r="B2846" t="str">
            <v>DERECHOS DE CONTROL VEHICULAR REZAGOS</v>
          </cell>
          <cell r="D2846">
            <v>324927.38</v>
          </cell>
          <cell r="E2846" t="str">
            <v>Póliza -113-</v>
          </cell>
        </row>
        <row r="2847">
          <cell r="A2847" t="str">
            <v>4101-0003</v>
          </cell>
          <cell r="B2847" t="str">
            <v>DEV. CONTROL VEHICULAR</v>
          </cell>
          <cell r="D2847">
            <v>0</v>
          </cell>
          <cell r="E2847" t="str">
            <v>Póliza -113-</v>
          </cell>
        </row>
        <row r="2848">
          <cell r="A2848" t="str">
            <v>4101-0004</v>
          </cell>
          <cell r="B2848" t="str">
            <v>SUBSIDIO 10% Y 5%</v>
          </cell>
          <cell r="C2848">
            <v>87492</v>
          </cell>
          <cell r="E2848" t="str">
            <v>Póliza -113-</v>
          </cell>
        </row>
        <row r="2849">
          <cell r="A2849" t="str">
            <v>4101-0005</v>
          </cell>
          <cell r="B2849" t="str">
            <v>SUBSIDIO ANTIGÜEDAD 5 AÑOS</v>
          </cell>
          <cell r="C2849">
            <v>749988</v>
          </cell>
          <cell r="E2849" t="str">
            <v>Póliza -113-</v>
          </cell>
        </row>
        <row r="2850">
          <cell r="A2850" t="str">
            <v>4101-0006</v>
          </cell>
          <cell r="B2850" t="str">
            <v>SUBSIDIO ANTIGÜEDAD 10 AÑOS</v>
          </cell>
          <cell r="C2850">
            <v>207680</v>
          </cell>
          <cell r="E2850" t="str">
            <v>Póliza -113-</v>
          </cell>
        </row>
        <row r="2851">
          <cell r="A2851" t="str">
            <v>4101-0007</v>
          </cell>
          <cell r="B2851" t="str">
            <v>SUBSIDIO DERECHOS CONTROL VEHICULAR</v>
          </cell>
          <cell r="D2851">
            <v>0</v>
          </cell>
          <cell r="E2851" t="str">
            <v>Póliza -113-</v>
          </cell>
        </row>
        <row r="2852">
          <cell r="A2852" t="str">
            <v>4101-0008</v>
          </cell>
          <cell r="B2852" t="str">
            <v>SUB MAT.DE CONT.VEH.A PERS.MAYORES 65 AÑOS</v>
          </cell>
          <cell r="C2852">
            <v>1304</v>
          </cell>
          <cell r="E2852" t="str">
            <v>Póliza -113-</v>
          </cell>
        </row>
        <row r="2853">
          <cell r="A2853" t="str">
            <v>4101-0009</v>
          </cell>
          <cell r="B2853" t="str">
            <v>EXP.DE CERTIFICADOS DE CONTROL VEHICULAR</v>
          </cell>
          <cell r="D2853">
            <v>6768</v>
          </cell>
          <cell r="E2853" t="str">
            <v>Póliza -113-</v>
          </cell>
        </row>
        <row r="2854">
          <cell r="A2854" t="str">
            <v>4101-0010</v>
          </cell>
          <cell r="B2854" t="str">
            <v>EXP.DE CERT.DE CTRL.VEH.OTROS ESTADOS</v>
          </cell>
          <cell r="D2854">
            <v>6615</v>
          </cell>
          <cell r="E2854" t="str">
            <v>Póliza -113-</v>
          </cell>
        </row>
        <row r="2855">
          <cell r="A2855" t="str">
            <v>4101-0011</v>
          </cell>
          <cell r="B2855" t="str">
            <v>EXP.DE CERT.DE DOC.DE CTRL.VEHICULAR</v>
          </cell>
          <cell r="D2855">
            <v>141</v>
          </cell>
          <cell r="E2855" t="str">
            <v>Póliza -113-</v>
          </cell>
        </row>
        <row r="2856">
          <cell r="A2856" t="str">
            <v>4101-0012</v>
          </cell>
          <cell r="B2856" t="str">
            <v>PLACAS DE CIRCULACION VEHICULAR</v>
          </cell>
          <cell r="D2856">
            <v>473673</v>
          </cell>
          <cell r="E2856" t="str">
            <v>Póliza -113-</v>
          </cell>
        </row>
        <row r="2857">
          <cell r="A2857" t="str">
            <v>4101-0013</v>
          </cell>
          <cell r="B2857" t="str">
            <v>LICENCIAS DE MANEJAR</v>
          </cell>
          <cell r="D2857">
            <v>332524</v>
          </cell>
          <cell r="E2857" t="str">
            <v>Póliza -113-</v>
          </cell>
        </row>
        <row r="2858">
          <cell r="A2858" t="str">
            <v>4101-0014</v>
          </cell>
          <cell r="B2858" t="str">
            <v>EXP.DE CERT.DE LICENCIAS DE CONDUCIR</v>
          </cell>
          <cell r="D2858">
            <v>141</v>
          </cell>
          <cell r="E2858" t="str">
            <v>Póliza -113-</v>
          </cell>
        </row>
        <row r="2859">
          <cell r="A2859" t="str">
            <v>4101-0015</v>
          </cell>
          <cell r="B2859" t="str">
            <v>DUPLICADOS DE LICENCIAS</v>
          </cell>
          <cell r="D2859">
            <v>4248</v>
          </cell>
          <cell r="E2859" t="str">
            <v>Póliza -113-</v>
          </cell>
        </row>
        <row r="2860">
          <cell r="A2860" t="str">
            <v>4101-0016</v>
          </cell>
          <cell r="B2860" t="str">
            <v>DUPLICADOS DE TARJETAS DE CIRCULACION</v>
          </cell>
          <cell r="D2860">
            <v>2256</v>
          </cell>
          <cell r="E2860" t="str">
            <v>Póliza -113-</v>
          </cell>
        </row>
        <row r="2861">
          <cell r="A2861" t="str">
            <v>4101-0017</v>
          </cell>
          <cell r="B2861" t="str">
            <v>BAJAS DE VEHICULOS DE MOTOR</v>
          </cell>
          <cell r="D2861">
            <v>27213</v>
          </cell>
          <cell r="E2861" t="str">
            <v>Póliza -113-</v>
          </cell>
        </row>
        <row r="2862">
          <cell r="A2862" t="str">
            <v>4101-0018</v>
          </cell>
          <cell r="B2862" t="str">
            <v>SUBSIDIO LAMINAS CONTROL VEHICULAR</v>
          </cell>
          <cell r="D2862">
            <v>0</v>
          </cell>
          <cell r="E2862" t="str">
            <v>Póliza -113-</v>
          </cell>
        </row>
        <row r="2863">
          <cell r="A2863" t="str">
            <v>4101-0019</v>
          </cell>
          <cell r="B2863" t="str">
            <v>SUBSIDIOS LICENCIAS DE MANEJO</v>
          </cell>
          <cell r="D2863">
            <v>0</v>
          </cell>
          <cell r="E2863" t="str">
            <v>Póliza -113-</v>
          </cell>
        </row>
        <row r="2864">
          <cell r="A2864" t="str">
            <v>4101-0020</v>
          </cell>
          <cell r="B2864" t="str">
            <v>MULTAS DE CONTROL VEHICULAR</v>
          </cell>
          <cell r="D2864">
            <v>0</v>
          </cell>
          <cell r="E2864" t="str">
            <v>Póliza -113-</v>
          </cell>
        </row>
        <row r="2865">
          <cell r="A2865" t="str">
            <v>4101-0021</v>
          </cell>
          <cell r="B2865" t="str">
            <v>INTERESES POR CONVENIO CONTROL VEHICULAR</v>
          </cell>
          <cell r="D2865">
            <v>18259.5</v>
          </cell>
          <cell r="E2865" t="str">
            <v>Póliza -113-</v>
          </cell>
        </row>
        <row r="2866">
          <cell r="A2866" t="str">
            <v>4101-0022</v>
          </cell>
          <cell r="B2866" t="str">
            <v>SANCIONES POR CANJE DE PLACAS EXTEMP.</v>
          </cell>
          <cell r="D2866">
            <v>16114</v>
          </cell>
          <cell r="E2866" t="str">
            <v>Póliza -113-</v>
          </cell>
        </row>
        <row r="2867">
          <cell r="A2867" t="str">
            <v>4101-0023</v>
          </cell>
          <cell r="B2867" t="str">
            <v>SAN.DE DER.DE CONTROL VEH.PTE.AÑO</v>
          </cell>
          <cell r="D2867">
            <v>0</v>
          </cell>
          <cell r="E2867" t="str">
            <v>Póliza -113-</v>
          </cell>
        </row>
        <row r="2868">
          <cell r="A2868" t="str">
            <v>4101-0024</v>
          </cell>
          <cell r="B2868" t="str">
            <v>SAN.DE DER.CONTROL VEH. REZAGO</v>
          </cell>
          <cell r="D2868">
            <v>80851.59</v>
          </cell>
          <cell r="E2868" t="str">
            <v>Póliza -113-</v>
          </cell>
        </row>
        <row r="2869">
          <cell r="A2869" t="str">
            <v>4101-0025</v>
          </cell>
          <cell r="B2869" t="str">
            <v>10% INFRACC.DE TRANSITO AREA MET.</v>
          </cell>
          <cell r="D2869">
            <v>52340.959999999999</v>
          </cell>
          <cell r="E2869" t="str">
            <v>Póliza -113-</v>
          </cell>
        </row>
        <row r="2870">
          <cell r="A2870" t="str">
            <v>2102-1001</v>
          </cell>
          <cell r="B2870" t="str">
            <v>IMP.SOBRE TRANS.DE PROP.DE VEH.AUT.USADO</v>
          </cell>
          <cell r="D2870">
            <v>846986.94</v>
          </cell>
          <cell r="E2870" t="str">
            <v>Póliza -113-</v>
          </cell>
        </row>
        <row r="2871">
          <cell r="A2871" t="str">
            <v>2102-1002</v>
          </cell>
          <cell r="B2871" t="str">
            <v>IMP.DE TRANSM.POR REQUERIMIENTO</v>
          </cell>
          <cell r="D2871">
            <v>0</v>
          </cell>
          <cell r="E2871" t="str">
            <v>Póliza -113-</v>
          </cell>
        </row>
        <row r="2872">
          <cell r="A2872" t="str">
            <v>2102-1003</v>
          </cell>
          <cell r="B2872" t="str">
            <v>ACT.E INTS.POR DEV.IMP.S/TRANS.VEH.USADO</v>
          </cell>
          <cell r="D2872">
            <v>0</v>
          </cell>
          <cell r="E2872" t="str">
            <v>Póliza -113-</v>
          </cell>
        </row>
        <row r="2873">
          <cell r="A2873" t="str">
            <v>2102-1004</v>
          </cell>
          <cell r="B2873" t="str">
            <v>DEV.IMP.S/TRANS.PROP.VEH.USADOS</v>
          </cell>
          <cell r="D2873">
            <v>0</v>
          </cell>
          <cell r="E2873" t="str">
            <v>Póliza -113-</v>
          </cell>
        </row>
        <row r="2874">
          <cell r="A2874" t="str">
            <v>2102-1005</v>
          </cell>
          <cell r="B2874" t="str">
            <v>MULTA IMP. P/LA AGENCIA EST.DE TRANSP.</v>
          </cell>
          <cell r="D2874">
            <v>39904</v>
          </cell>
          <cell r="E2874" t="str">
            <v>Póliza -113-</v>
          </cell>
        </row>
        <row r="2875">
          <cell r="A2875" t="str">
            <v>2102-1006</v>
          </cell>
          <cell r="B2875" t="str">
            <v>MULTAS DEL IMP.DE TRANSMISION</v>
          </cell>
          <cell r="D2875">
            <v>0</v>
          </cell>
          <cell r="E2875" t="str">
            <v>Póliza -113-</v>
          </cell>
        </row>
        <row r="2876">
          <cell r="A2876" t="str">
            <v>2102-1007</v>
          </cell>
          <cell r="B2876" t="str">
            <v>RECARGOS DE IMP.DE TRANSMISION</v>
          </cell>
          <cell r="D2876">
            <v>0</v>
          </cell>
          <cell r="E2876" t="str">
            <v>Póliza -113-</v>
          </cell>
        </row>
        <row r="2877">
          <cell r="A2877" t="str">
            <v>2102-1008</v>
          </cell>
          <cell r="B2877" t="str">
            <v>GASTOS DE EJEC.TRANS.VEH.MOTOR</v>
          </cell>
          <cell r="D2877">
            <v>0</v>
          </cell>
          <cell r="E2877" t="str">
            <v>Póliza -113-</v>
          </cell>
        </row>
        <row r="2878">
          <cell r="A2878" t="str">
            <v>2102-1009</v>
          </cell>
          <cell r="B2878" t="str">
            <v>INCENTIVOS POR ISAN</v>
          </cell>
          <cell r="D2878">
            <v>0</v>
          </cell>
          <cell r="E2878" t="str">
            <v>Póliza -113-</v>
          </cell>
        </row>
        <row r="2879">
          <cell r="A2879" t="str">
            <v>2102-1010</v>
          </cell>
          <cell r="B2879" t="str">
            <v>RECARGOS DE I.S.A.N.</v>
          </cell>
          <cell r="D2879">
            <v>136794</v>
          </cell>
          <cell r="E2879" t="str">
            <v>Póliza -113-</v>
          </cell>
        </row>
        <row r="2880">
          <cell r="A2880" t="str">
            <v>2102-1011</v>
          </cell>
          <cell r="B2880" t="str">
            <v>SANCIONES ISAN</v>
          </cell>
          <cell r="D2880">
            <v>0</v>
          </cell>
          <cell r="E2880" t="str">
            <v>Póliza -113-</v>
          </cell>
        </row>
        <row r="2881">
          <cell r="A2881" t="str">
            <v>2102-1012</v>
          </cell>
          <cell r="B2881" t="str">
            <v>I.S.A.N. PAGOS PROVISIONALES</v>
          </cell>
          <cell r="D2881">
            <v>1825271</v>
          </cell>
          <cell r="E2881" t="str">
            <v>Póliza -113-</v>
          </cell>
        </row>
        <row r="2882">
          <cell r="A2882" t="str">
            <v>2102-1013</v>
          </cell>
          <cell r="B2882" t="str">
            <v>ACTUALIZACION DE I.S.A.N.</v>
          </cell>
          <cell r="D2882">
            <v>34592</v>
          </cell>
          <cell r="E2882" t="str">
            <v>Póliza -113-</v>
          </cell>
        </row>
        <row r="2883">
          <cell r="A2883" t="str">
            <v>2102-1014</v>
          </cell>
          <cell r="B2883" t="str">
            <v>DEVOLUCION IMP. SOBRE AUTOMOVILES NUEVOS</v>
          </cell>
          <cell r="D2883">
            <v>0</v>
          </cell>
          <cell r="E2883" t="str">
            <v>Póliza -113-</v>
          </cell>
        </row>
        <row r="2884">
          <cell r="A2884" t="str">
            <v>2102-1015</v>
          </cell>
          <cell r="B2884" t="str">
            <v>ACT.E INT'S.POR DEV.IMP.S/AUTOMOV.NVOS.</v>
          </cell>
          <cell r="D2884">
            <v>0</v>
          </cell>
          <cell r="E2884" t="str">
            <v>Póliza -113-</v>
          </cell>
        </row>
        <row r="2885">
          <cell r="A2885" t="str">
            <v>2102-1016</v>
          </cell>
          <cell r="B2885" t="str">
            <v>IMPUESTO S/TENENCIA O USO DE VEHICULOS</v>
          </cell>
          <cell r="D2885">
            <v>7839467.2400000002</v>
          </cell>
          <cell r="E2885" t="str">
            <v>Póliza -113-</v>
          </cell>
        </row>
        <row r="2886">
          <cell r="A2886" t="str">
            <v>2102-1017</v>
          </cell>
          <cell r="B2886" t="str">
            <v>IMPUESTO S/TENENCIA, MOTOCICLETAS</v>
          </cell>
          <cell r="D2886">
            <v>54132.57</v>
          </cell>
          <cell r="E2886" t="str">
            <v>Póliza -113-</v>
          </cell>
        </row>
        <row r="2887">
          <cell r="A2887" t="str">
            <v>2102-1018</v>
          </cell>
          <cell r="B2887" t="str">
            <v>RECARGOS Y ACT DE IMP S/TENENCIA DE VEH</v>
          </cell>
          <cell r="D2887">
            <v>115137.1</v>
          </cell>
          <cell r="E2887" t="str">
            <v>Póliza -113-</v>
          </cell>
        </row>
        <row r="2888">
          <cell r="A2888" t="str">
            <v>2102-1019</v>
          </cell>
          <cell r="B2888" t="str">
            <v>RECARGOS Y ACT DE IMP S/TEN DE MOTOS</v>
          </cell>
          <cell r="D2888">
            <v>13</v>
          </cell>
          <cell r="E2888" t="str">
            <v>Póliza -113-</v>
          </cell>
        </row>
        <row r="2889">
          <cell r="A2889" t="str">
            <v>2102-1020</v>
          </cell>
          <cell r="B2889" t="str">
            <v>DEVOLUCION IMPUESTOS SOBRE TENENCIA</v>
          </cell>
          <cell r="D2889">
            <v>0</v>
          </cell>
          <cell r="E2889" t="str">
            <v>Póliza -113-</v>
          </cell>
        </row>
        <row r="2890">
          <cell r="A2890" t="str">
            <v>2102-1021</v>
          </cell>
          <cell r="B2890" t="str">
            <v>ACT.E INTS.POR DEV.IMP.S/TENENCIA</v>
          </cell>
          <cell r="D2890">
            <v>0</v>
          </cell>
          <cell r="E2890" t="str">
            <v>Póliza -113-</v>
          </cell>
        </row>
        <row r="2891">
          <cell r="A2891" t="str">
            <v>2102-1022</v>
          </cell>
          <cell r="B2891" t="str">
            <v>ACREDITAMENTO DEL IMP.S/TENENCIA AR.15-D</v>
          </cell>
          <cell r="D2891">
            <v>0</v>
          </cell>
          <cell r="E2891" t="str">
            <v>Póliza -113-</v>
          </cell>
        </row>
        <row r="2892">
          <cell r="A2892" t="str">
            <v>2102-1023</v>
          </cell>
          <cell r="B2892" t="str">
            <v>GASTOS DE EJECUCION ISAN</v>
          </cell>
          <cell r="D2892">
            <v>0</v>
          </cell>
          <cell r="E2892" t="str">
            <v>Póliza -113-</v>
          </cell>
        </row>
        <row r="2893">
          <cell r="A2893" t="str">
            <v>2102-1024</v>
          </cell>
          <cell r="B2893" t="str">
            <v>GASTOS DE EJECUCION IMP. SOBRE TENENCIA</v>
          </cell>
          <cell r="D2893">
            <v>30</v>
          </cell>
          <cell r="E2893" t="str">
            <v>Póliza -113-</v>
          </cell>
        </row>
        <row r="2894">
          <cell r="A2894" t="str">
            <v>2102-1025</v>
          </cell>
          <cell r="B2894" t="str">
            <v>MULTAS IMP S/TENENCIA CTRL.DE OBLIG 100%</v>
          </cell>
          <cell r="D2894">
            <v>1827</v>
          </cell>
          <cell r="E2894" t="str">
            <v>Póliza -113-</v>
          </cell>
        </row>
        <row r="2895">
          <cell r="A2895" t="str">
            <v>2102-1026</v>
          </cell>
          <cell r="B2895" t="str">
            <v>HONORARIOS EJEC.POR CONTROL VEHICULAR</v>
          </cell>
          <cell r="D2895">
            <v>120</v>
          </cell>
          <cell r="E2895" t="str">
            <v>Póliza -113-</v>
          </cell>
        </row>
        <row r="2896">
          <cell r="A2896" t="str">
            <v>2102-1027</v>
          </cell>
          <cell r="B2896" t="str">
            <v>HONORARIOS EJEC. ISAN</v>
          </cell>
          <cell r="D2896">
            <v>0</v>
          </cell>
          <cell r="E2896" t="str">
            <v>Póliza -113-</v>
          </cell>
        </row>
        <row r="2897">
          <cell r="A2897" t="str">
            <v>2102-1028</v>
          </cell>
          <cell r="B2897" t="str">
            <v>90% INFRACC. TRANSITO AREA METROPOLITANA</v>
          </cell>
          <cell r="D2897">
            <v>471101.62</v>
          </cell>
          <cell r="E2897" t="str">
            <v>Póliza -113-</v>
          </cell>
        </row>
        <row r="2899">
          <cell r="C2899">
            <v>18676436.900000002</v>
          </cell>
          <cell r="D2899">
            <v>18676436.900000002</v>
          </cell>
        </row>
        <row r="2901">
          <cell r="A2901" t="str">
            <v>REGISTRO DE LOS INGRESOS DEL DIA</v>
          </cell>
        </row>
        <row r="2902">
          <cell r="D2902" t="str">
            <v>Póliza -113-</v>
          </cell>
        </row>
        <row r="2905">
          <cell r="B2905" t="str">
            <v>Gobierno del Estado de Nuevo León</v>
          </cell>
        </row>
        <row r="2906">
          <cell r="B2906" t="str">
            <v>Secretaría de Finanzas y Tesorería General del Estado</v>
          </cell>
        </row>
        <row r="2907">
          <cell r="B2907" t="str">
            <v>Subsecretaría de Egresos</v>
          </cell>
        </row>
        <row r="2908">
          <cell r="B2908" t="str">
            <v>Dirección de Contabilidad y Cuenta Pública</v>
          </cell>
        </row>
        <row r="2909">
          <cell r="B2909" t="str">
            <v>Instituto de Control Vehicular</v>
          </cell>
        </row>
        <row r="2910">
          <cell r="B2910" t="str">
            <v>Recaudaciòn Diaria 23 Febrero 2006</v>
          </cell>
        </row>
        <row r="2911">
          <cell r="A2911" t="str">
            <v xml:space="preserve">Numero </v>
          </cell>
          <cell r="B2911" t="str">
            <v>Concepto</v>
          </cell>
          <cell r="C2911" t="str">
            <v>Recaudación Daria</v>
          </cell>
        </row>
        <row r="2912">
          <cell r="A2912" t="str">
            <v>de Cuenta</v>
          </cell>
          <cell r="C2912" t="str">
            <v>Cargo</v>
          </cell>
          <cell r="D2912" t="str">
            <v>Crédito</v>
          </cell>
        </row>
        <row r="2914">
          <cell r="A2914" t="str">
            <v>2102-1001</v>
          </cell>
          <cell r="B2914" t="str">
            <v>IMP.SOBRE TRANS.DE PROP.DE VEH.AUT.USADO</v>
          </cell>
          <cell r="C2914">
            <v>846986.94</v>
          </cell>
          <cell r="E2914" t="str">
            <v>Póliza -114-</v>
          </cell>
        </row>
        <row r="2915">
          <cell r="A2915" t="str">
            <v>2102-1002</v>
          </cell>
          <cell r="B2915" t="str">
            <v>IMP.DE TRANSM.POR REQUERIMIENTO</v>
          </cell>
          <cell r="C2915">
            <v>0</v>
          </cell>
          <cell r="E2915" t="str">
            <v>Póliza -114-</v>
          </cell>
        </row>
        <row r="2916">
          <cell r="A2916" t="str">
            <v>2102-1003</v>
          </cell>
          <cell r="B2916" t="str">
            <v>ACT.E INTS.POR DEV.IMP.S/TRANS.VEH.USADO</v>
          </cell>
          <cell r="C2916">
            <v>0</v>
          </cell>
          <cell r="E2916" t="str">
            <v>Póliza -114-</v>
          </cell>
        </row>
        <row r="2917">
          <cell r="A2917" t="str">
            <v>2102-1004</v>
          </cell>
          <cell r="B2917" t="str">
            <v>DEV.IMP.S/TRANS.PROP.VEH.USADOS</v>
          </cell>
          <cell r="C2917">
            <v>0</v>
          </cell>
          <cell r="E2917" t="str">
            <v>Póliza -114-</v>
          </cell>
        </row>
        <row r="2918">
          <cell r="A2918" t="str">
            <v>2102-1005</v>
          </cell>
          <cell r="B2918" t="str">
            <v>MULTA IMP. P/LA AGENCIA EST.DE TRANSP.</v>
          </cell>
          <cell r="C2918">
            <v>39904</v>
          </cell>
          <cell r="E2918" t="str">
            <v>Póliza -114-</v>
          </cell>
        </row>
        <row r="2919">
          <cell r="A2919" t="str">
            <v>2102-1006</v>
          </cell>
          <cell r="B2919" t="str">
            <v>MULTAS DEL IMP.DE TRANSMISION</v>
          </cell>
          <cell r="C2919">
            <v>0</v>
          </cell>
          <cell r="E2919" t="str">
            <v>Póliza -114-</v>
          </cell>
        </row>
        <row r="2920">
          <cell r="A2920" t="str">
            <v>2102-1007</v>
          </cell>
          <cell r="B2920" t="str">
            <v>RECARGOS DE IMP.DE TRANSMISION</v>
          </cell>
          <cell r="C2920">
            <v>0</v>
          </cell>
          <cell r="E2920" t="str">
            <v>Póliza -114-</v>
          </cell>
        </row>
        <row r="2921">
          <cell r="A2921" t="str">
            <v>2102-1008</v>
          </cell>
          <cell r="B2921" t="str">
            <v>GASTOS DE EJEC.TRANS.VEH.MOTOR</v>
          </cell>
          <cell r="C2921">
            <v>0</v>
          </cell>
          <cell r="E2921" t="str">
            <v>Póliza -114-</v>
          </cell>
        </row>
        <row r="2922">
          <cell r="A2922" t="str">
            <v>2102-1009</v>
          </cell>
          <cell r="B2922" t="str">
            <v>INCENTIVOS POR ISAN</v>
          </cell>
          <cell r="C2922">
            <v>0</v>
          </cell>
          <cell r="E2922" t="str">
            <v>Póliza -114-</v>
          </cell>
        </row>
        <row r="2923">
          <cell r="A2923" t="str">
            <v>2102-1010</v>
          </cell>
          <cell r="B2923" t="str">
            <v>RECARGOS DE I.S.A.N.</v>
          </cell>
          <cell r="C2923">
            <v>136794</v>
          </cell>
          <cell r="E2923" t="str">
            <v>Póliza -114-</v>
          </cell>
        </row>
        <row r="2924">
          <cell r="A2924" t="str">
            <v>2102-1011</v>
          </cell>
          <cell r="B2924" t="str">
            <v>SANCIONES ISAN</v>
          </cell>
          <cell r="C2924">
            <v>0</v>
          </cell>
          <cell r="E2924" t="str">
            <v>Póliza -114-</v>
          </cell>
        </row>
        <row r="2925">
          <cell r="A2925" t="str">
            <v>2102-1012</v>
          </cell>
          <cell r="B2925" t="str">
            <v>I.S.A.N. PAGOS PROVISIONALES</v>
          </cell>
          <cell r="C2925">
            <v>1825271</v>
          </cell>
          <cell r="E2925" t="str">
            <v>Póliza -114-</v>
          </cell>
        </row>
        <row r="2926">
          <cell r="A2926" t="str">
            <v>2102-1013</v>
          </cell>
          <cell r="B2926" t="str">
            <v>ACTUALIZACION DE I.S.A.N.</v>
          </cell>
          <cell r="C2926">
            <v>34592</v>
          </cell>
          <cell r="E2926" t="str">
            <v>Póliza -114-</v>
          </cell>
        </row>
        <row r="2927">
          <cell r="A2927" t="str">
            <v>2102-1014</v>
          </cell>
          <cell r="B2927" t="str">
            <v>DEVOLUCION IMP. SOBRE AUTOMOVILES NUEVOS</v>
          </cell>
          <cell r="C2927">
            <v>0</v>
          </cell>
          <cell r="E2927" t="str">
            <v>Póliza -114-</v>
          </cell>
        </row>
        <row r="2928">
          <cell r="A2928" t="str">
            <v>2102-1015</v>
          </cell>
          <cell r="B2928" t="str">
            <v>ACT.E INT'S.POR DEV.IMP.S/AUTOMOV.NVOS.</v>
          </cell>
          <cell r="C2928">
            <v>0</v>
          </cell>
          <cell r="E2928" t="str">
            <v>Póliza -114-</v>
          </cell>
        </row>
        <row r="2929">
          <cell r="A2929" t="str">
            <v>2102-1016</v>
          </cell>
          <cell r="B2929" t="str">
            <v>IMPUESTO S/TENENCIA O USO DE VEHICULOS</v>
          </cell>
          <cell r="C2929">
            <v>7839467.2400000002</v>
          </cell>
          <cell r="E2929" t="str">
            <v>Póliza -114-</v>
          </cell>
        </row>
        <row r="2930">
          <cell r="A2930" t="str">
            <v>2102-1017</v>
          </cell>
          <cell r="B2930" t="str">
            <v>IMPUESTO S/TENENCIA, MOTOCICLETAS</v>
          </cell>
          <cell r="C2930">
            <v>54132.57</v>
          </cell>
          <cell r="E2930" t="str">
            <v>Póliza -114-</v>
          </cell>
        </row>
        <row r="2931">
          <cell r="A2931" t="str">
            <v>2102-1018</v>
          </cell>
          <cell r="B2931" t="str">
            <v>RECARGOS Y ACT DE IMP S/TENENCIA DE VEH</v>
          </cell>
          <cell r="C2931">
            <v>115137.1</v>
          </cell>
          <cell r="E2931" t="str">
            <v>Póliza -114-</v>
          </cell>
        </row>
        <row r="2932">
          <cell r="A2932" t="str">
            <v>2102-1019</v>
          </cell>
          <cell r="B2932" t="str">
            <v>RECARGOS Y ACT DE IMP S/TEN DE MOTOS</v>
          </cell>
          <cell r="C2932">
            <v>13</v>
          </cell>
          <cell r="E2932" t="str">
            <v>Póliza -114-</v>
          </cell>
        </row>
        <row r="2933">
          <cell r="A2933" t="str">
            <v>2102-1020</v>
          </cell>
          <cell r="B2933" t="str">
            <v>DEVOLUCION IMPUESTOS SOBRE TENENCIA</v>
          </cell>
          <cell r="C2933">
            <v>0</v>
          </cell>
          <cell r="E2933" t="str">
            <v>Póliza -114-</v>
          </cell>
        </row>
        <row r="2934">
          <cell r="A2934" t="str">
            <v>2102-1021</v>
          </cell>
          <cell r="B2934" t="str">
            <v>ACT.E INTS.POR DEV.IMP.S/TENENCIA</v>
          </cell>
          <cell r="C2934">
            <v>0</v>
          </cell>
          <cell r="E2934" t="str">
            <v>Póliza -114-</v>
          </cell>
        </row>
        <row r="2935">
          <cell r="A2935" t="str">
            <v>2102-1022</v>
          </cell>
          <cell r="B2935" t="str">
            <v>ACREDITAMENTO DEL IMP.S/TENENCIA AR.15-D</v>
          </cell>
          <cell r="C2935">
            <v>0</v>
          </cell>
          <cell r="E2935" t="str">
            <v>Póliza -114-</v>
          </cell>
        </row>
        <row r="2936">
          <cell r="A2936" t="str">
            <v>2102-1023</v>
          </cell>
          <cell r="B2936" t="str">
            <v>GASTOS DE EJECUCION ISAN</v>
          </cell>
          <cell r="C2936">
            <v>0</v>
          </cell>
          <cell r="E2936" t="str">
            <v>Póliza -114-</v>
          </cell>
        </row>
        <row r="2937">
          <cell r="A2937" t="str">
            <v>2102-1024</v>
          </cell>
          <cell r="B2937" t="str">
            <v>GASTOS DE EJECUCION IMP. SOBRE TENENCIA</v>
          </cell>
          <cell r="C2937">
            <v>30</v>
          </cell>
          <cell r="E2937" t="str">
            <v>Póliza -114-</v>
          </cell>
        </row>
        <row r="2938">
          <cell r="A2938" t="str">
            <v>2102-1025</v>
          </cell>
          <cell r="B2938" t="str">
            <v>MULTAS IMP S/TENENCIA CTRL.DE OBLIG 100%</v>
          </cell>
          <cell r="C2938">
            <v>1827</v>
          </cell>
          <cell r="E2938" t="str">
            <v>Póliza -114-</v>
          </cell>
        </row>
        <row r="2939">
          <cell r="A2939" t="str">
            <v>2102-1026</v>
          </cell>
          <cell r="B2939" t="str">
            <v>HONORARIOS EJEC.POR CONTROL VEHICULAR</v>
          </cell>
          <cell r="C2939">
            <v>120</v>
          </cell>
          <cell r="E2939" t="str">
            <v>Póliza -114-</v>
          </cell>
        </row>
        <row r="2940">
          <cell r="A2940" t="str">
            <v>2102-1027</v>
          </cell>
          <cell r="B2940" t="str">
            <v>HONORARIOS EJEC. ISAN</v>
          </cell>
          <cell r="C2940">
            <v>0</v>
          </cell>
          <cell r="E2940" t="str">
            <v>Póliza -114-</v>
          </cell>
        </row>
        <row r="2941">
          <cell r="A2941" t="str">
            <v>2102-1028</v>
          </cell>
          <cell r="B2941" t="str">
            <v>90% INFRACC. TRANSITO AREA METROPOLITANA</v>
          </cell>
          <cell r="C2941">
            <v>471101.62</v>
          </cell>
          <cell r="E2941" t="str">
            <v>Póliza -114-</v>
          </cell>
        </row>
        <row r="2942">
          <cell r="A2942" t="str">
            <v>1201-0026</v>
          </cell>
          <cell r="B2942" t="str">
            <v>IMP.SOBRE TRANS.DE PROP.DE VEH.AUT.USADO</v>
          </cell>
          <cell r="D2942">
            <v>846986.94</v>
          </cell>
          <cell r="E2942" t="str">
            <v>Póliza -114-</v>
          </cell>
        </row>
        <row r="2943">
          <cell r="A2943" t="str">
            <v>1201-0027</v>
          </cell>
          <cell r="B2943" t="str">
            <v>IMP.DE TRANSM.POR REQUERIMIENTO</v>
          </cell>
          <cell r="D2943">
            <v>0</v>
          </cell>
          <cell r="E2943" t="str">
            <v>Póliza -114-</v>
          </cell>
        </row>
        <row r="2944">
          <cell r="A2944" t="str">
            <v>1201-0028</v>
          </cell>
          <cell r="B2944" t="str">
            <v>ACT.E INTS.POR DEV.IMP.S/TRANS.VEH.USADO</v>
          </cell>
          <cell r="D2944">
            <v>0</v>
          </cell>
          <cell r="E2944" t="str">
            <v>Póliza -114-</v>
          </cell>
        </row>
        <row r="2945">
          <cell r="A2945" t="str">
            <v>1201-0029</v>
          </cell>
          <cell r="B2945" t="str">
            <v>DEV.IMP.S/TRANS.PROP.VEH.USADOS</v>
          </cell>
          <cell r="D2945">
            <v>0</v>
          </cell>
          <cell r="E2945" t="str">
            <v>Póliza -114-</v>
          </cell>
        </row>
        <row r="2946">
          <cell r="A2946" t="str">
            <v>1201-0030</v>
          </cell>
          <cell r="B2946" t="str">
            <v>MULTA IMP. P/LA AGENCIA EST.DE TRANSP.</v>
          </cell>
          <cell r="D2946">
            <v>39904</v>
          </cell>
          <cell r="E2946" t="str">
            <v>Póliza -114-</v>
          </cell>
        </row>
        <row r="2947">
          <cell r="A2947" t="str">
            <v>1201-0031</v>
          </cell>
          <cell r="B2947" t="str">
            <v>MULTAS DEL IMP.DE TRANSMISION</v>
          </cell>
          <cell r="D2947">
            <v>0</v>
          </cell>
          <cell r="E2947" t="str">
            <v>Póliza -114-</v>
          </cell>
        </row>
        <row r="2948">
          <cell r="A2948" t="str">
            <v>1201-0032</v>
          </cell>
          <cell r="B2948" t="str">
            <v>RECARGOS DE IMP.DE TRANSMISION</v>
          </cell>
          <cell r="D2948">
            <v>0</v>
          </cell>
          <cell r="E2948" t="str">
            <v>Póliza -114-</v>
          </cell>
        </row>
        <row r="2949">
          <cell r="A2949" t="str">
            <v>1201-0033</v>
          </cell>
          <cell r="B2949" t="str">
            <v>GASTOS DE EJEC.TRANS.VEH.MOTOR</v>
          </cell>
          <cell r="D2949">
            <v>0</v>
          </cell>
          <cell r="E2949" t="str">
            <v>Póliza -114-</v>
          </cell>
        </row>
        <row r="2950">
          <cell r="A2950" t="str">
            <v>1201-0034</v>
          </cell>
          <cell r="B2950" t="str">
            <v>INCENTIVOS POR ISAN</v>
          </cell>
          <cell r="D2950">
            <v>0</v>
          </cell>
          <cell r="E2950" t="str">
            <v>Póliza -114-</v>
          </cell>
        </row>
        <row r="2951">
          <cell r="A2951" t="str">
            <v>1201-0035</v>
          </cell>
          <cell r="B2951" t="str">
            <v>RECARGOS DE I.S.A.N.</v>
          </cell>
          <cell r="D2951">
            <v>136794</v>
          </cell>
          <cell r="E2951" t="str">
            <v>Póliza -114-</v>
          </cell>
        </row>
        <row r="2952">
          <cell r="A2952" t="str">
            <v>1201-0036</v>
          </cell>
          <cell r="B2952" t="str">
            <v>SANCIONES ISAN</v>
          </cell>
          <cell r="D2952">
            <v>0</v>
          </cell>
          <cell r="E2952" t="str">
            <v>Póliza -114-</v>
          </cell>
        </row>
        <row r="2953">
          <cell r="A2953" t="str">
            <v>1201-0037</v>
          </cell>
          <cell r="B2953" t="str">
            <v>I.S.A.N. PAGOS PROVISIONALES</v>
          </cell>
          <cell r="D2953">
            <v>1825271</v>
          </cell>
          <cell r="E2953" t="str">
            <v>Póliza -114-</v>
          </cell>
        </row>
        <row r="2954">
          <cell r="A2954" t="str">
            <v>1201-0038</v>
          </cell>
          <cell r="B2954" t="str">
            <v>ACTUALIZACION DE I.S.A.N.</v>
          </cell>
          <cell r="D2954">
            <v>34592</v>
          </cell>
          <cell r="E2954" t="str">
            <v>Póliza -114-</v>
          </cell>
        </row>
        <row r="2955">
          <cell r="A2955" t="str">
            <v>1201-0039</v>
          </cell>
          <cell r="B2955" t="str">
            <v>DEVOLUCION IMP. SOBRE AUTOMOVILES NUEVOS</v>
          </cell>
          <cell r="D2955">
            <v>0</v>
          </cell>
          <cell r="E2955" t="str">
            <v>Póliza -114-</v>
          </cell>
        </row>
        <row r="2956">
          <cell r="A2956" t="str">
            <v>1201-0040</v>
          </cell>
          <cell r="B2956" t="str">
            <v>ACT.E INT'S.POR DEV.IMP.S/AUTOMOV.NVOS.</v>
          </cell>
          <cell r="D2956">
            <v>0</v>
          </cell>
          <cell r="E2956" t="str">
            <v>Póliza -114-</v>
          </cell>
        </row>
        <row r="2957">
          <cell r="A2957" t="str">
            <v>1201-0041</v>
          </cell>
          <cell r="B2957" t="str">
            <v>IMPUESTO S/TENENCIA O USO DE VEHICULOS</v>
          </cell>
          <cell r="D2957">
            <v>7839467.2400000002</v>
          </cell>
          <cell r="E2957" t="str">
            <v>Póliza -114-</v>
          </cell>
        </row>
        <row r="2958">
          <cell r="A2958" t="str">
            <v>1201-0042</v>
          </cell>
          <cell r="B2958" t="str">
            <v>IMPUESTO S/TENENCIA, MOTOCICLETAS</v>
          </cell>
          <cell r="D2958">
            <v>54132.57</v>
          </cell>
          <cell r="E2958" t="str">
            <v>Póliza -114-</v>
          </cell>
        </row>
        <row r="2959">
          <cell r="A2959" t="str">
            <v>1201-0043</v>
          </cell>
          <cell r="B2959" t="str">
            <v>RECARGOS Y ACT DE IMP S/TENENCIA DE VEH</v>
          </cell>
          <cell r="D2959">
            <v>115137.1</v>
          </cell>
          <cell r="E2959" t="str">
            <v>Póliza -114-</v>
          </cell>
        </row>
        <row r="2960">
          <cell r="A2960" t="str">
            <v>1201-0044</v>
          </cell>
          <cell r="B2960" t="str">
            <v>RECARGOS Y ACT DE IMP S/TEN DE MOTOS</v>
          </cell>
          <cell r="D2960">
            <v>13</v>
          </cell>
          <cell r="E2960" t="str">
            <v>Póliza -114-</v>
          </cell>
        </row>
        <row r="2961">
          <cell r="A2961" t="str">
            <v>1201-0045</v>
          </cell>
          <cell r="B2961" t="str">
            <v>DEVOLUCION IMPUESTOS SOBRE TENENCIA</v>
          </cell>
          <cell r="D2961">
            <v>0</v>
          </cell>
          <cell r="E2961" t="str">
            <v>Póliza -114-</v>
          </cell>
        </row>
        <row r="2962">
          <cell r="A2962" t="str">
            <v>1201-0046</v>
          </cell>
          <cell r="B2962" t="str">
            <v>ACT.E INTS.POR DEV.IMP.S/TENENCIA</v>
          </cell>
          <cell r="D2962">
            <v>0</v>
          </cell>
          <cell r="E2962" t="str">
            <v>Póliza -114-</v>
          </cell>
        </row>
        <row r="2963">
          <cell r="A2963" t="str">
            <v>1201-0047</v>
          </cell>
          <cell r="B2963" t="str">
            <v>ACREDITAMENTO DEL IMP.S/TENENCIA AR.15-D</v>
          </cell>
          <cell r="D2963">
            <v>0</v>
          </cell>
          <cell r="E2963" t="str">
            <v>Póliza -114-</v>
          </cell>
        </row>
        <row r="2964">
          <cell r="A2964" t="str">
            <v>1201-0048</v>
          </cell>
          <cell r="B2964" t="str">
            <v>GASTOS DE EJECUCION ISAN</v>
          </cell>
          <cell r="D2964">
            <v>0</v>
          </cell>
          <cell r="E2964" t="str">
            <v>Póliza -114-</v>
          </cell>
        </row>
        <row r="2965">
          <cell r="A2965" t="str">
            <v>1201-0049</v>
          </cell>
          <cell r="B2965" t="str">
            <v>GASTOS DE EJECUCION IMP. SOBRE TENENCIA</v>
          </cell>
          <cell r="D2965">
            <v>30</v>
          </cell>
          <cell r="E2965" t="str">
            <v>Póliza -114-</v>
          </cell>
        </row>
        <row r="2966">
          <cell r="A2966" t="str">
            <v>1201-0050</v>
          </cell>
          <cell r="B2966" t="str">
            <v>MULTAS IMP S/TENENCIA CTRL.DE OBLIG 100%</v>
          </cell>
          <cell r="D2966">
            <v>1827</v>
          </cell>
          <cell r="E2966" t="str">
            <v>Póliza -114-</v>
          </cell>
        </row>
        <row r="2967">
          <cell r="A2967" t="str">
            <v>1201-0051</v>
          </cell>
          <cell r="B2967" t="str">
            <v>HONORARIOS EJEC.POR CONTROL VEHICULAR</v>
          </cell>
          <cell r="D2967">
            <v>120</v>
          </cell>
          <cell r="E2967" t="str">
            <v>Póliza -114-</v>
          </cell>
        </row>
        <row r="2968">
          <cell r="A2968" t="str">
            <v>1201-0052</v>
          </cell>
          <cell r="B2968" t="str">
            <v>HONORARIOS EJEC. ISAN</v>
          </cell>
          <cell r="D2968">
            <v>0</v>
          </cell>
          <cell r="E2968" t="str">
            <v>Póliza -114-</v>
          </cell>
        </row>
        <row r="2969">
          <cell r="A2969" t="str">
            <v>1201-0053</v>
          </cell>
          <cell r="B2969" t="str">
            <v>90% INFRACC. TRANSITO AREA METROPOLITANA</v>
          </cell>
          <cell r="D2969">
            <v>471101.62</v>
          </cell>
          <cell r="E2969" t="str">
            <v>Póliza -114-</v>
          </cell>
        </row>
        <row r="2971">
          <cell r="C2971">
            <v>11365376.469999999</v>
          </cell>
          <cell r="D2971">
            <v>11365376.469999999</v>
          </cell>
        </row>
        <row r="2973">
          <cell r="A2973" t="str">
            <v>RECLASIFICACION DE LOS INGRESOS EN ADMON.</v>
          </cell>
        </row>
        <row r="2975">
          <cell r="D2975" t="str">
            <v>Póliza -114-</v>
          </cell>
        </row>
        <row r="2977">
          <cell r="A2977" t="str">
            <v>de Cuenta</v>
          </cell>
          <cell r="C2977" t="str">
            <v>Cargo</v>
          </cell>
          <cell r="D2977" t="str">
            <v>Crédito</v>
          </cell>
        </row>
        <row r="2978">
          <cell r="A2978" t="str">
            <v>1201-0001</v>
          </cell>
          <cell r="B2978" t="str">
            <v>DERECHOS DE CONTROL VEHICULAR PTE. AÑO</v>
          </cell>
          <cell r="C2978">
            <v>4194897</v>
          </cell>
          <cell r="E2978" t="str">
            <v>Póliza -115-</v>
          </cell>
        </row>
        <row r="2979">
          <cell r="A2979" t="str">
            <v>1201-0002</v>
          </cell>
          <cell r="B2979" t="str">
            <v>DERECHOS DE CONTROL VEHICULAR REZAGOS</v>
          </cell>
          <cell r="C2979">
            <v>281571.53000000003</v>
          </cell>
          <cell r="E2979" t="str">
            <v>Póliza -115-</v>
          </cell>
        </row>
        <row r="2980">
          <cell r="A2980" t="str">
            <v>1201-0003</v>
          </cell>
          <cell r="B2980" t="str">
            <v>DEV. CONTROL VEHICULAR</v>
          </cell>
          <cell r="C2980">
            <v>0</v>
          </cell>
          <cell r="E2980" t="str">
            <v>Póliza -115-</v>
          </cell>
        </row>
        <row r="2981">
          <cell r="A2981" t="str">
            <v>1201-0004</v>
          </cell>
          <cell r="B2981" t="str">
            <v>SUBSIDIO 10% Y 5%</v>
          </cell>
          <cell r="D2981">
            <v>79765</v>
          </cell>
          <cell r="E2981" t="str">
            <v>Póliza -115-</v>
          </cell>
        </row>
        <row r="2982">
          <cell r="A2982" t="str">
            <v>1201-0005</v>
          </cell>
          <cell r="B2982" t="str">
            <v>SUBSIDIO ANTIGÜEDAD 5 AÑOS</v>
          </cell>
          <cell r="D2982">
            <v>625622</v>
          </cell>
          <cell r="E2982" t="str">
            <v>Póliza -115-</v>
          </cell>
        </row>
        <row r="2983">
          <cell r="A2983" t="str">
            <v>1201-0006</v>
          </cell>
          <cell r="B2983" t="str">
            <v>SUBSIDIO ANTIGÜEDAD 10 AÑOS</v>
          </cell>
          <cell r="D2983">
            <v>198712</v>
          </cell>
          <cell r="E2983" t="str">
            <v>Póliza -115-</v>
          </cell>
        </row>
        <row r="2984">
          <cell r="A2984" t="str">
            <v>1201-0007</v>
          </cell>
          <cell r="B2984" t="str">
            <v>SUBSIDIO DERECHOS CONTROL VEHICULAR</v>
          </cell>
          <cell r="C2984">
            <v>0</v>
          </cell>
          <cell r="E2984" t="str">
            <v>Póliza -115-</v>
          </cell>
        </row>
        <row r="2985">
          <cell r="A2985" t="str">
            <v>1201-0008</v>
          </cell>
          <cell r="B2985" t="str">
            <v>SUB MAT.DE CONT.VEH.A PERS.MAYORES 65 AÑOS</v>
          </cell>
          <cell r="C2985">
            <v>0</v>
          </cell>
          <cell r="E2985" t="str">
            <v>Póliza -115-</v>
          </cell>
        </row>
        <row r="2986">
          <cell r="A2986" t="str">
            <v>1201-0009</v>
          </cell>
          <cell r="B2986" t="str">
            <v>EXP.DE CERTIFICADOS DE CONTROL VEHICULAR</v>
          </cell>
          <cell r="C2986">
            <v>3384</v>
          </cell>
          <cell r="E2986" t="str">
            <v>Póliza -115-</v>
          </cell>
        </row>
        <row r="2987">
          <cell r="A2987" t="str">
            <v>1201-0010</v>
          </cell>
          <cell r="B2987" t="str">
            <v>EXP.DE CERT.DE CTRL.VEH.OTROS ESTADOS</v>
          </cell>
          <cell r="C2987">
            <v>6237</v>
          </cell>
          <cell r="E2987" t="str">
            <v>Póliza -115-</v>
          </cell>
        </row>
        <row r="2988">
          <cell r="A2988" t="str">
            <v>1201-0011</v>
          </cell>
          <cell r="B2988" t="str">
            <v>EXP.DE CERT.DE DOC.DE CTRL.VEHICULAR</v>
          </cell>
          <cell r="C2988">
            <v>423</v>
          </cell>
          <cell r="E2988" t="str">
            <v>Póliza -115-</v>
          </cell>
        </row>
        <row r="2989">
          <cell r="A2989" t="str">
            <v>1201-0012</v>
          </cell>
          <cell r="B2989" t="str">
            <v>PLACAS DE CIRCULACION VEHICULAR</v>
          </cell>
          <cell r="C2989">
            <v>409292</v>
          </cell>
          <cell r="E2989" t="str">
            <v>Póliza -115-</v>
          </cell>
        </row>
        <row r="2990">
          <cell r="A2990" t="str">
            <v>1201-0013</v>
          </cell>
          <cell r="B2990" t="str">
            <v>LICENCIAS DE MANEJAR</v>
          </cell>
          <cell r="C2990">
            <v>212872</v>
          </cell>
          <cell r="E2990" t="str">
            <v>Póliza -115-</v>
          </cell>
        </row>
        <row r="2991">
          <cell r="A2991" t="str">
            <v>1201-0014</v>
          </cell>
          <cell r="B2991" t="str">
            <v>EXP.DE CERT.DE LICENCIAS DE CONDUCIR</v>
          </cell>
          <cell r="C2991">
            <v>0</v>
          </cell>
          <cell r="E2991" t="str">
            <v>Póliza -115-</v>
          </cell>
        </row>
        <row r="2992">
          <cell r="A2992" t="str">
            <v>1201-0015</v>
          </cell>
          <cell r="B2992" t="str">
            <v>DUPLICADOS DE LICENCIAS</v>
          </cell>
          <cell r="C2992">
            <v>3776</v>
          </cell>
          <cell r="E2992" t="str">
            <v>Póliza -115-</v>
          </cell>
        </row>
        <row r="2993">
          <cell r="A2993" t="str">
            <v>1201-0016</v>
          </cell>
          <cell r="B2993" t="str">
            <v>DUPLICADOS DE TARJETAS DE CIRCULACION</v>
          </cell>
          <cell r="C2993">
            <v>9400</v>
          </cell>
          <cell r="E2993" t="str">
            <v>Póliza -115-</v>
          </cell>
        </row>
        <row r="2994">
          <cell r="A2994" t="str">
            <v>1201-0017</v>
          </cell>
          <cell r="B2994" t="str">
            <v>BAJAS DE VEHICULOS DE MOTOR</v>
          </cell>
          <cell r="C2994">
            <v>21009</v>
          </cell>
          <cell r="E2994" t="str">
            <v>Póliza -115-</v>
          </cell>
        </row>
        <row r="2995">
          <cell r="A2995" t="str">
            <v>1201-0018</v>
          </cell>
          <cell r="B2995" t="str">
            <v>SUBSIDIO LAMINAS CONTROL VEHICULAR</v>
          </cell>
          <cell r="C2995">
            <v>0</v>
          </cell>
          <cell r="E2995" t="str">
            <v>Póliza -115-</v>
          </cell>
        </row>
        <row r="2996">
          <cell r="A2996" t="str">
            <v>1201-0019</v>
          </cell>
          <cell r="B2996" t="str">
            <v>SUBSIDIOS LICENCIAS DE MANEJO</v>
          </cell>
          <cell r="C2996">
            <v>0</v>
          </cell>
          <cell r="E2996" t="str">
            <v>Póliza -115-</v>
          </cell>
        </row>
        <row r="2997">
          <cell r="A2997" t="str">
            <v>1201-0020</v>
          </cell>
          <cell r="B2997" t="str">
            <v>MULTAS DE CONTROL VEHICULAR</v>
          </cell>
          <cell r="C2997">
            <v>0</v>
          </cell>
          <cell r="E2997" t="str">
            <v>Póliza -115-</v>
          </cell>
        </row>
        <row r="2998">
          <cell r="A2998" t="str">
            <v>1201-0021</v>
          </cell>
          <cell r="B2998" t="str">
            <v>INTERESES POR CONVENIO CONTROL VEHICULAR</v>
          </cell>
          <cell r="C2998">
            <v>19184.87</v>
          </cell>
          <cell r="E2998" t="str">
            <v>Póliza -115-</v>
          </cell>
        </row>
        <row r="2999">
          <cell r="A2999" t="str">
            <v>1201-0022</v>
          </cell>
          <cell r="B2999" t="str">
            <v>SANCIONES POR CANJE DE PLACAS EXTEMP.</v>
          </cell>
          <cell r="C2999">
            <v>14056</v>
          </cell>
          <cell r="E2999" t="str">
            <v>Póliza -115-</v>
          </cell>
        </row>
        <row r="3000">
          <cell r="A3000" t="str">
            <v>1201-0023</v>
          </cell>
          <cell r="B3000" t="str">
            <v>SAN.DE DER.DE CONTROL VEH.PTE.AÑO</v>
          </cell>
          <cell r="C3000">
            <v>0</v>
          </cell>
          <cell r="E3000" t="str">
            <v>Póliza -115-</v>
          </cell>
        </row>
        <row r="3001">
          <cell r="A3001" t="str">
            <v>1201-0024</v>
          </cell>
          <cell r="B3001" t="str">
            <v>SAN.DE DER.CONTROL VEH. REZAGO</v>
          </cell>
          <cell r="C3001">
            <v>67557.95</v>
          </cell>
          <cell r="E3001" t="str">
            <v>Póliza -115-</v>
          </cell>
        </row>
        <row r="3002">
          <cell r="A3002" t="str">
            <v>1201-0025</v>
          </cell>
          <cell r="B3002" t="str">
            <v>10% INFRACC.DE TRANSITO AREA MET.</v>
          </cell>
          <cell r="C3002">
            <v>51183.01</v>
          </cell>
          <cell r="E3002" t="str">
            <v>Póliza -115-</v>
          </cell>
        </row>
        <row r="3003">
          <cell r="A3003" t="str">
            <v>1201-0026</v>
          </cell>
          <cell r="B3003" t="str">
            <v>IMP.SOBRE TRANS.DE PROP.DE VEH.AUT.USADO</v>
          </cell>
          <cell r="C3003">
            <v>682440.25</v>
          </cell>
          <cell r="E3003" t="str">
            <v>Póliza -115-</v>
          </cell>
        </row>
        <row r="3004">
          <cell r="A3004" t="str">
            <v>1201-0027</v>
          </cell>
          <cell r="B3004" t="str">
            <v>IMP.DE TRANSM.POR REQUERIMIENTO</v>
          </cell>
          <cell r="C3004">
            <v>0</v>
          </cell>
          <cell r="E3004" t="str">
            <v>Póliza -115-</v>
          </cell>
        </row>
        <row r="3005">
          <cell r="A3005" t="str">
            <v>1201-0028</v>
          </cell>
          <cell r="B3005" t="str">
            <v>ACT.E INTS.POR DEV.IMP.S/TRANS.VEH.USADO</v>
          </cell>
          <cell r="C3005">
            <v>0</v>
          </cell>
          <cell r="E3005" t="str">
            <v>Póliza -115-</v>
          </cell>
        </row>
        <row r="3006">
          <cell r="A3006" t="str">
            <v>1201-0029</v>
          </cell>
          <cell r="B3006" t="str">
            <v>DEV.IMP.S/TRANS.PROP.VEH.USADOS</v>
          </cell>
          <cell r="C3006">
            <v>0</v>
          </cell>
          <cell r="E3006" t="str">
            <v>Póliza -115-</v>
          </cell>
        </row>
        <row r="3007">
          <cell r="A3007" t="str">
            <v>1201-0030</v>
          </cell>
          <cell r="B3007" t="str">
            <v>MULTA IMP. P/LA AGENCIA EST.DE TRANSP.</v>
          </cell>
          <cell r="C3007">
            <v>31365</v>
          </cell>
          <cell r="E3007" t="str">
            <v>Póliza -115-</v>
          </cell>
        </row>
        <row r="3008">
          <cell r="A3008" t="str">
            <v>1201-0031</v>
          </cell>
          <cell r="B3008" t="str">
            <v>MULTAS DEL IMP.DE TRANSMISION</v>
          </cell>
          <cell r="C3008">
            <v>0</v>
          </cell>
          <cell r="E3008" t="str">
            <v>Póliza -115-</v>
          </cell>
        </row>
        <row r="3009">
          <cell r="A3009" t="str">
            <v>1201-0032</v>
          </cell>
          <cell r="B3009" t="str">
            <v>RECARGOS DE IMP.DE TRANSMISION</v>
          </cell>
          <cell r="C3009">
            <v>0</v>
          </cell>
          <cell r="E3009" t="str">
            <v>Póliza -115-</v>
          </cell>
        </row>
        <row r="3010">
          <cell r="A3010" t="str">
            <v>1201-0033</v>
          </cell>
          <cell r="B3010" t="str">
            <v>GASTOS DE EJEC.TRANS.VEH.MOTOR</v>
          </cell>
          <cell r="C3010">
            <v>0</v>
          </cell>
          <cell r="E3010" t="str">
            <v>Póliza -115-</v>
          </cell>
        </row>
        <row r="3011">
          <cell r="A3011" t="str">
            <v>1201-0034</v>
          </cell>
          <cell r="B3011" t="str">
            <v>INCENTIVOS POR ISAN</v>
          </cell>
          <cell r="C3011">
            <v>0</v>
          </cell>
          <cell r="E3011" t="str">
            <v>Póliza -115-</v>
          </cell>
        </row>
        <row r="3012">
          <cell r="A3012" t="str">
            <v>1201-0035</v>
          </cell>
          <cell r="B3012" t="str">
            <v>RECARGOS DE I.S.A.N.</v>
          </cell>
          <cell r="C3012">
            <v>0</v>
          </cell>
          <cell r="E3012" t="str">
            <v>Póliza -115-</v>
          </cell>
        </row>
        <row r="3013">
          <cell r="A3013" t="str">
            <v>1201-0036</v>
          </cell>
          <cell r="B3013" t="str">
            <v>SANCIONES ISAN</v>
          </cell>
          <cell r="C3013">
            <v>0</v>
          </cell>
          <cell r="E3013" t="str">
            <v>Póliza -115-</v>
          </cell>
        </row>
        <row r="3014">
          <cell r="A3014" t="str">
            <v>1201-0037</v>
          </cell>
          <cell r="B3014" t="str">
            <v>I.S.A.N. PAGOS PROVISIONALES</v>
          </cell>
          <cell r="C3014">
            <v>0</v>
          </cell>
          <cell r="E3014" t="str">
            <v>Póliza -115-</v>
          </cell>
        </row>
        <row r="3015">
          <cell r="A3015" t="str">
            <v>1201-0038</v>
          </cell>
          <cell r="B3015" t="str">
            <v>ACTUALIZACION DE I.S.A.N.</v>
          </cell>
          <cell r="C3015">
            <v>0</v>
          </cell>
          <cell r="E3015" t="str">
            <v>Póliza -115-</v>
          </cell>
        </row>
        <row r="3016">
          <cell r="A3016" t="str">
            <v>1201-0039</v>
          </cell>
          <cell r="B3016" t="str">
            <v>DEVOLUCION IMP. SOBRE AUTOMOVILES NUEVOS</v>
          </cell>
          <cell r="C3016">
            <v>0</v>
          </cell>
          <cell r="E3016" t="str">
            <v>Póliza -115-</v>
          </cell>
        </row>
        <row r="3017">
          <cell r="A3017" t="str">
            <v>1201-0040</v>
          </cell>
          <cell r="B3017" t="str">
            <v>ACT.E INT'S.POR DEV.IMP.S/AUTOMOV.NVOS.</v>
          </cell>
          <cell r="C3017">
            <v>0</v>
          </cell>
          <cell r="E3017" t="str">
            <v>Póliza -115-</v>
          </cell>
        </row>
        <row r="3018">
          <cell r="A3018" t="str">
            <v>1201-0041</v>
          </cell>
          <cell r="B3018" t="str">
            <v>IMPUESTO S/TENENCIA O USO DE VEHICULOS</v>
          </cell>
          <cell r="C3018">
            <v>7145695.2199999997</v>
          </cell>
          <cell r="E3018" t="str">
            <v>Póliza -115-</v>
          </cell>
        </row>
        <row r="3019">
          <cell r="A3019" t="str">
            <v>1201-0042</v>
          </cell>
          <cell r="B3019" t="str">
            <v>IMPUESTO S/TENENCIA, MOTOCICLETAS</v>
          </cell>
          <cell r="C3019">
            <v>31610</v>
          </cell>
          <cell r="E3019" t="str">
            <v>Póliza -115-</v>
          </cell>
        </row>
        <row r="3020">
          <cell r="A3020" t="str">
            <v>1201-0043</v>
          </cell>
          <cell r="B3020" t="str">
            <v>RECARGOS Y ACT DE IMP S/TENENCIA DE VEH</v>
          </cell>
          <cell r="C3020">
            <v>117702.17</v>
          </cell>
          <cell r="E3020" t="str">
            <v>Póliza -115-</v>
          </cell>
        </row>
        <row r="3021">
          <cell r="A3021" t="str">
            <v>1201-0044</v>
          </cell>
          <cell r="B3021" t="str">
            <v>RECARGOS Y ACT DE IMP S/TEN DE MOTOS</v>
          </cell>
          <cell r="C3021">
            <v>398</v>
          </cell>
          <cell r="E3021" t="str">
            <v>Póliza -115-</v>
          </cell>
        </row>
        <row r="3022">
          <cell r="A3022" t="str">
            <v>1201-0045</v>
          </cell>
          <cell r="B3022" t="str">
            <v>DEVOLUCION IMPUESTOS SOBRE TENENCIA</v>
          </cell>
          <cell r="C3022">
            <v>0</v>
          </cell>
          <cell r="E3022" t="str">
            <v>Póliza -115-</v>
          </cell>
        </row>
        <row r="3023">
          <cell r="A3023" t="str">
            <v>1201-0046</v>
          </cell>
          <cell r="B3023" t="str">
            <v>ACT.E INTS.POR DEV.IMP.S/TENENCIA</v>
          </cell>
          <cell r="C3023">
            <v>0</v>
          </cell>
          <cell r="E3023" t="str">
            <v>Póliza -115-</v>
          </cell>
        </row>
        <row r="3024">
          <cell r="A3024" t="str">
            <v>1201-0047</v>
          </cell>
          <cell r="B3024" t="str">
            <v>ACREDITAMENTO DEL IMP.S/TENENCIA AR.15-D</v>
          </cell>
          <cell r="C3024">
            <v>0</v>
          </cell>
          <cell r="E3024" t="str">
            <v>Póliza -115-</v>
          </cell>
        </row>
        <row r="3025">
          <cell r="A3025" t="str">
            <v>1201-0048</v>
          </cell>
          <cell r="B3025" t="str">
            <v>GASTOS DE EJECUCION ISAN</v>
          </cell>
          <cell r="C3025">
            <v>0</v>
          </cell>
          <cell r="E3025" t="str">
            <v>Póliza -115-</v>
          </cell>
        </row>
        <row r="3026">
          <cell r="A3026" t="str">
            <v>1201-0049</v>
          </cell>
          <cell r="B3026" t="str">
            <v>GASTOS DE EJECUCION IMP. SOBRE TENENCIA</v>
          </cell>
          <cell r="C3026">
            <v>60</v>
          </cell>
          <cell r="E3026" t="str">
            <v>Póliza -115-</v>
          </cell>
        </row>
        <row r="3027">
          <cell r="A3027" t="str">
            <v>1201-0050</v>
          </cell>
          <cell r="B3027" t="str">
            <v>MULTAS IMP S/TENENCIA CTRL.DE OBLIG 100%</v>
          </cell>
          <cell r="C3027">
            <v>3045</v>
          </cell>
          <cell r="E3027" t="str">
            <v>Póliza -115-</v>
          </cell>
        </row>
        <row r="3028">
          <cell r="A3028" t="str">
            <v>1201-0051</v>
          </cell>
          <cell r="B3028" t="str">
            <v>HONORARIOS EJEC.POR CONTROL VEHICULAR</v>
          </cell>
          <cell r="C3028">
            <v>180</v>
          </cell>
          <cell r="E3028" t="str">
            <v>Póliza -115-</v>
          </cell>
        </row>
        <row r="3029">
          <cell r="A3029" t="str">
            <v>1201-0052</v>
          </cell>
          <cell r="B3029" t="str">
            <v>HONORARIOS EJEC. ISAN</v>
          </cell>
          <cell r="C3029">
            <v>0</v>
          </cell>
          <cell r="E3029" t="str">
            <v>Póliza -115-</v>
          </cell>
        </row>
        <row r="3030">
          <cell r="A3030" t="str">
            <v>1201-0053</v>
          </cell>
          <cell r="B3030" t="str">
            <v>90% INFRACC. TRANSITO AREA METROPOLITANA</v>
          </cell>
          <cell r="C3030">
            <v>460678.63</v>
          </cell>
          <cell r="E3030" t="str">
            <v>Póliza -115-</v>
          </cell>
        </row>
        <row r="3031">
          <cell r="A3031" t="str">
            <v>4101-0001</v>
          </cell>
          <cell r="B3031" t="str">
            <v>DERECHOS DE CONTROL VEHICULAR PTE. AÑO</v>
          </cell>
          <cell r="D3031">
            <v>4194897</v>
          </cell>
          <cell r="E3031" t="str">
            <v>Póliza -115-</v>
          </cell>
        </row>
        <row r="3032">
          <cell r="A3032" t="str">
            <v>4101-0002</v>
          </cell>
          <cell r="B3032" t="str">
            <v>DERECHOS DE CONTROL VEHICULAR REZAGOS</v>
          </cell>
          <cell r="D3032">
            <v>281571.53000000003</v>
          </cell>
          <cell r="E3032" t="str">
            <v>Póliza -115-</v>
          </cell>
        </row>
        <row r="3033">
          <cell r="A3033" t="str">
            <v>4101-0003</v>
          </cell>
          <cell r="B3033" t="str">
            <v>DEV. CONTROL VEHICULAR</v>
          </cell>
          <cell r="D3033">
            <v>0</v>
          </cell>
          <cell r="E3033" t="str">
            <v>Póliza -115-</v>
          </cell>
        </row>
        <row r="3034">
          <cell r="A3034" t="str">
            <v>4101-0004</v>
          </cell>
          <cell r="B3034" t="str">
            <v>SUBSIDIO 10% Y 5%</v>
          </cell>
          <cell r="C3034">
            <v>79765</v>
          </cell>
          <cell r="E3034" t="str">
            <v>Póliza -115-</v>
          </cell>
        </row>
        <row r="3035">
          <cell r="A3035" t="str">
            <v>4101-0005</v>
          </cell>
          <cell r="B3035" t="str">
            <v>SUBSIDIO ANTIGÜEDAD 5 AÑOS</v>
          </cell>
          <cell r="C3035">
            <v>625622</v>
          </cell>
          <cell r="E3035" t="str">
            <v>Póliza -115-</v>
          </cell>
        </row>
        <row r="3036">
          <cell r="A3036" t="str">
            <v>4101-0006</v>
          </cell>
          <cell r="B3036" t="str">
            <v>SUBSIDIO ANTIGÜEDAD 10 AÑOS</v>
          </cell>
          <cell r="C3036">
            <v>198712</v>
          </cell>
          <cell r="E3036" t="str">
            <v>Póliza -115-</v>
          </cell>
        </row>
        <row r="3037">
          <cell r="A3037" t="str">
            <v>4101-0007</v>
          </cell>
          <cell r="B3037" t="str">
            <v>SUBSIDIO DERECHOS CONTROL VEHICULAR</v>
          </cell>
          <cell r="D3037">
            <v>0</v>
          </cell>
          <cell r="E3037" t="str">
            <v>Póliza -115-</v>
          </cell>
        </row>
        <row r="3038">
          <cell r="A3038" t="str">
            <v>4101-0008</v>
          </cell>
          <cell r="B3038" t="str">
            <v>SUB MAT.DE CONT.VEH.A PERS.MAYORES 65 AÑOS</v>
          </cell>
          <cell r="D3038">
            <v>0</v>
          </cell>
          <cell r="E3038" t="str">
            <v>Póliza -115-</v>
          </cell>
        </row>
        <row r="3039">
          <cell r="A3039" t="str">
            <v>4101-0009</v>
          </cell>
          <cell r="B3039" t="str">
            <v>EXP.DE CERTIFICADOS DE CONTROL VEHICULAR</v>
          </cell>
          <cell r="D3039">
            <v>3384</v>
          </cell>
          <cell r="E3039" t="str">
            <v>Póliza -115-</v>
          </cell>
        </row>
        <row r="3040">
          <cell r="A3040" t="str">
            <v>4101-0010</v>
          </cell>
          <cell r="B3040" t="str">
            <v>EXP.DE CERT.DE CTRL.VEH.OTROS ESTADOS</v>
          </cell>
          <cell r="D3040">
            <v>6237</v>
          </cell>
          <cell r="E3040" t="str">
            <v>Póliza -115-</v>
          </cell>
        </row>
        <row r="3041">
          <cell r="A3041" t="str">
            <v>4101-0011</v>
          </cell>
          <cell r="B3041" t="str">
            <v>EXP.DE CERT.DE DOC.DE CTRL.VEHICULAR</v>
          </cell>
          <cell r="D3041">
            <v>423</v>
          </cell>
          <cell r="E3041" t="str">
            <v>Póliza -115-</v>
          </cell>
        </row>
        <row r="3042">
          <cell r="A3042" t="str">
            <v>4101-0012</v>
          </cell>
          <cell r="B3042" t="str">
            <v>PLACAS DE CIRCULACION VEHICULAR</v>
          </cell>
          <cell r="D3042">
            <v>409292</v>
          </cell>
          <cell r="E3042" t="str">
            <v>Póliza -115-</v>
          </cell>
        </row>
        <row r="3043">
          <cell r="A3043" t="str">
            <v>4101-0013</v>
          </cell>
          <cell r="B3043" t="str">
            <v>LICENCIAS DE MANEJAR</v>
          </cell>
          <cell r="D3043">
            <v>212872</v>
          </cell>
          <cell r="E3043" t="str">
            <v>Póliza -115-</v>
          </cell>
        </row>
        <row r="3044">
          <cell r="A3044" t="str">
            <v>4101-0014</v>
          </cell>
          <cell r="B3044" t="str">
            <v>EXP.DE CERT.DE LICENCIAS DE CONDUCIR</v>
          </cell>
          <cell r="D3044">
            <v>0</v>
          </cell>
          <cell r="E3044" t="str">
            <v>Póliza -115-</v>
          </cell>
        </row>
        <row r="3045">
          <cell r="A3045" t="str">
            <v>4101-0015</v>
          </cell>
          <cell r="B3045" t="str">
            <v>DUPLICADOS DE LICENCIAS</v>
          </cell>
          <cell r="D3045">
            <v>3776</v>
          </cell>
          <cell r="E3045" t="str">
            <v>Póliza -115-</v>
          </cell>
        </row>
        <row r="3046">
          <cell r="A3046" t="str">
            <v>4101-0016</v>
          </cell>
          <cell r="B3046" t="str">
            <v>DUPLICADOS DE TARJETAS DE CIRCULACION</v>
          </cell>
          <cell r="D3046">
            <v>9400</v>
          </cell>
          <cell r="E3046" t="str">
            <v>Póliza -115-</v>
          </cell>
        </row>
        <row r="3047">
          <cell r="A3047" t="str">
            <v>4101-0017</v>
          </cell>
          <cell r="B3047" t="str">
            <v>BAJAS DE VEHICULOS DE MOTOR</v>
          </cell>
          <cell r="D3047">
            <v>21009</v>
          </cell>
          <cell r="E3047" t="str">
            <v>Póliza -115-</v>
          </cell>
        </row>
        <row r="3048">
          <cell r="A3048" t="str">
            <v>4101-0018</v>
          </cell>
          <cell r="B3048" t="str">
            <v>SUBSIDIO LAMINAS CONTROL VEHICULAR</v>
          </cell>
          <cell r="D3048">
            <v>0</v>
          </cell>
          <cell r="E3048" t="str">
            <v>Póliza -115-</v>
          </cell>
        </row>
        <row r="3049">
          <cell r="A3049" t="str">
            <v>4101-0019</v>
          </cell>
          <cell r="B3049" t="str">
            <v>SUBSIDIOS LICENCIAS DE MANEJO</v>
          </cell>
          <cell r="D3049">
            <v>0</v>
          </cell>
          <cell r="E3049" t="str">
            <v>Póliza -115-</v>
          </cell>
        </row>
        <row r="3050">
          <cell r="A3050" t="str">
            <v>4101-0020</v>
          </cell>
          <cell r="B3050" t="str">
            <v>MULTAS DE CONTROL VEHICULAR</v>
          </cell>
          <cell r="D3050">
            <v>0</v>
          </cell>
          <cell r="E3050" t="str">
            <v>Póliza -115-</v>
          </cell>
        </row>
        <row r="3051">
          <cell r="A3051" t="str">
            <v>4101-0021</v>
          </cell>
          <cell r="B3051" t="str">
            <v>INTERESES POR CONVENIO CONTROL VEHICULAR</v>
          </cell>
          <cell r="D3051">
            <v>19184.87</v>
          </cell>
          <cell r="E3051" t="str">
            <v>Póliza -115-</v>
          </cell>
        </row>
        <row r="3052">
          <cell r="A3052" t="str">
            <v>4101-0022</v>
          </cell>
          <cell r="B3052" t="str">
            <v>SANCIONES POR CANJE DE PLACAS EXTEMP.</v>
          </cell>
          <cell r="D3052">
            <v>14056</v>
          </cell>
          <cell r="E3052" t="str">
            <v>Póliza -115-</v>
          </cell>
        </row>
        <row r="3053">
          <cell r="A3053" t="str">
            <v>4101-0023</v>
          </cell>
          <cell r="B3053" t="str">
            <v>SAN.DE DER.DE CONTROL VEH.PTE.AÑO</v>
          </cell>
          <cell r="D3053">
            <v>0</v>
          </cell>
          <cell r="E3053" t="str">
            <v>Póliza -115-</v>
          </cell>
        </row>
        <row r="3054">
          <cell r="A3054" t="str">
            <v>4101-0024</v>
          </cell>
          <cell r="B3054" t="str">
            <v>SAN.DE DER.CONTROL VEH. REZAGO</v>
          </cell>
          <cell r="D3054">
            <v>67557.95</v>
          </cell>
          <cell r="E3054" t="str">
            <v>Póliza -115-</v>
          </cell>
        </row>
        <row r="3055">
          <cell r="A3055" t="str">
            <v>4101-0025</v>
          </cell>
          <cell r="B3055" t="str">
            <v>10% INFRACC.DE TRANSITO AREA MET.</v>
          </cell>
          <cell r="D3055">
            <v>51183.01</v>
          </cell>
          <cell r="E3055" t="str">
            <v>Póliza -115-</v>
          </cell>
        </row>
        <row r="3056">
          <cell r="A3056" t="str">
            <v>2102-1001</v>
          </cell>
          <cell r="B3056" t="str">
            <v>IMP.SOBRE TRANS.DE PROP.DE VEH.AUT.USADO</v>
          </cell>
          <cell r="D3056">
            <v>682440.25</v>
          </cell>
          <cell r="E3056" t="str">
            <v>Póliza -115-</v>
          </cell>
        </row>
        <row r="3057">
          <cell r="A3057" t="str">
            <v>2102-1002</v>
          </cell>
          <cell r="B3057" t="str">
            <v>IMP.DE TRANSM.POR REQUERIMIENTO</v>
          </cell>
          <cell r="D3057">
            <v>0</v>
          </cell>
          <cell r="E3057" t="str">
            <v>Póliza -115-</v>
          </cell>
        </row>
        <row r="3058">
          <cell r="A3058" t="str">
            <v>2102-1003</v>
          </cell>
          <cell r="B3058" t="str">
            <v>ACT.E INTS.POR DEV.IMP.S/TRANS.VEH.USADO</v>
          </cell>
          <cell r="D3058">
            <v>0</v>
          </cell>
          <cell r="E3058" t="str">
            <v>Póliza -115-</v>
          </cell>
        </row>
        <row r="3059">
          <cell r="A3059" t="str">
            <v>2102-1004</v>
          </cell>
          <cell r="B3059" t="str">
            <v>DEV.IMP.S/TRANS.PROP.VEH.USADOS</v>
          </cell>
          <cell r="D3059">
            <v>0</v>
          </cell>
          <cell r="E3059" t="str">
            <v>Póliza -115-</v>
          </cell>
        </row>
        <row r="3060">
          <cell r="A3060" t="str">
            <v>2102-1005</v>
          </cell>
          <cell r="B3060" t="str">
            <v>MULTA IMP. P/LA AGENCIA EST.DE TRANSP.</v>
          </cell>
          <cell r="D3060">
            <v>31365</v>
          </cell>
          <cell r="E3060" t="str">
            <v>Póliza -115-</v>
          </cell>
        </row>
        <row r="3061">
          <cell r="A3061" t="str">
            <v>2102-1006</v>
          </cell>
          <cell r="B3061" t="str">
            <v>MULTAS DEL IMP.DE TRANSMISION</v>
          </cell>
          <cell r="D3061">
            <v>0</v>
          </cell>
          <cell r="E3061" t="str">
            <v>Póliza -115-</v>
          </cell>
        </row>
        <row r="3062">
          <cell r="A3062" t="str">
            <v>2102-1007</v>
          </cell>
          <cell r="B3062" t="str">
            <v>RECARGOS DE IMP.DE TRANSMISION</v>
          </cell>
          <cell r="D3062">
            <v>0</v>
          </cell>
          <cell r="E3062" t="str">
            <v>Póliza -115-</v>
          </cell>
        </row>
        <row r="3063">
          <cell r="A3063" t="str">
            <v>2102-1008</v>
          </cell>
          <cell r="B3063" t="str">
            <v>GASTOS DE EJEC.TRANS.VEH.MOTOR</v>
          </cell>
          <cell r="D3063">
            <v>0</v>
          </cell>
          <cell r="E3063" t="str">
            <v>Póliza -115-</v>
          </cell>
        </row>
        <row r="3064">
          <cell r="A3064" t="str">
            <v>2102-1009</v>
          </cell>
          <cell r="B3064" t="str">
            <v>INCENTIVOS POR ISAN</v>
          </cell>
          <cell r="D3064">
            <v>0</v>
          </cell>
          <cell r="E3064" t="str">
            <v>Póliza -115-</v>
          </cell>
        </row>
        <row r="3065">
          <cell r="A3065" t="str">
            <v>2102-1010</v>
          </cell>
          <cell r="B3065" t="str">
            <v>RECARGOS DE I.S.A.N.</v>
          </cell>
          <cell r="D3065">
            <v>0</v>
          </cell>
          <cell r="E3065" t="str">
            <v>Póliza -115-</v>
          </cell>
        </row>
        <row r="3066">
          <cell r="A3066" t="str">
            <v>2102-1011</v>
          </cell>
          <cell r="B3066" t="str">
            <v>SANCIONES ISAN</v>
          </cell>
          <cell r="D3066">
            <v>0</v>
          </cell>
          <cell r="E3066" t="str">
            <v>Póliza -115-</v>
          </cell>
        </row>
        <row r="3067">
          <cell r="A3067" t="str">
            <v>2102-1012</v>
          </cell>
          <cell r="B3067" t="str">
            <v>I.S.A.N. PAGOS PROVISIONALES</v>
          </cell>
          <cell r="D3067">
            <v>0</v>
          </cell>
          <cell r="E3067" t="str">
            <v>Póliza -115-</v>
          </cell>
        </row>
        <row r="3068">
          <cell r="A3068" t="str">
            <v>2102-1013</v>
          </cell>
          <cell r="B3068" t="str">
            <v>ACTUALIZACION DE I.S.A.N.</v>
          </cell>
          <cell r="D3068">
            <v>0</v>
          </cell>
          <cell r="E3068" t="str">
            <v>Póliza -115-</v>
          </cell>
        </row>
        <row r="3069">
          <cell r="A3069" t="str">
            <v>2102-1014</v>
          </cell>
          <cell r="B3069" t="str">
            <v>DEVOLUCION IMP. SOBRE AUTOMOVILES NUEVOS</v>
          </cell>
          <cell r="D3069">
            <v>0</v>
          </cell>
          <cell r="E3069" t="str">
            <v>Póliza -115-</v>
          </cell>
        </row>
        <row r="3070">
          <cell r="A3070" t="str">
            <v>2102-1015</v>
          </cell>
          <cell r="B3070" t="str">
            <v>ACT.E INT'S.POR DEV.IMP.S/AUTOMOV.NVOS.</v>
          </cell>
          <cell r="D3070">
            <v>0</v>
          </cell>
          <cell r="E3070" t="str">
            <v>Póliza -115-</v>
          </cell>
        </row>
        <row r="3071">
          <cell r="A3071" t="str">
            <v>2102-1016</v>
          </cell>
          <cell r="B3071" t="str">
            <v>IMPUESTO S/TENENCIA O USO DE VEHICULOS</v>
          </cell>
          <cell r="D3071">
            <v>7145695.2199999997</v>
          </cell>
          <cell r="E3071" t="str">
            <v>Póliza -115-</v>
          </cell>
        </row>
        <row r="3072">
          <cell r="A3072" t="str">
            <v>2102-1017</v>
          </cell>
          <cell r="B3072" t="str">
            <v>IMPUESTO S/TENENCIA, MOTOCICLETAS</v>
          </cell>
          <cell r="D3072">
            <v>31610</v>
          </cell>
          <cell r="E3072" t="str">
            <v>Póliza -115-</v>
          </cell>
        </row>
        <row r="3073">
          <cell r="A3073" t="str">
            <v>2102-1018</v>
          </cell>
          <cell r="B3073" t="str">
            <v>RECARGOS Y ACT DE IMP S/TENENCIA DE VEH</v>
          </cell>
          <cell r="D3073">
            <v>117702.17</v>
          </cell>
          <cell r="E3073" t="str">
            <v>Póliza -115-</v>
          </cell>
        </row>
        <row r="3074">
          <cell r="A3074" t="str">
            <v>2102-1019</v>
          </cell>
          <cell r="B3074" t="str">
            <v>RECARGOS Y ACT DE IMP S/TEN DE MOTOS</v>
          </cell>
          <cell r="D3074">
            <v>398</v>
          </cell>
          <cell r="E3074" t="str">
            <v>Póliza -115-</v>
          </cell>
        </row>
        <row r="3075">
          <cell r="A3075" t="str">
            <v>2102-1020</v>
          </cell>
          <cell r="B3075" t="str">
            <v>DEVOLUCION IMPUESTOS SOBRE TENENCIA</v>
          </cell>
          <cell r="D3075">
            <v>0</v>
          </cell>
          <cell r="E3075" t="str">
            <v>Póliza -115-</v>
          </cell>
        </row>
        <row r="3076">
          <cell r="A3076" t="str">
            <v>2102-1021</v>
          </cell>
          <cell r="B3076" t="str">
            <v>ACT.E INTS.POR DEV.IMP.S/TENENCIA</v>
          </cell>
          <cell r="D3076">
            <v>0</v>
          </cell>
          <cell r="E3076" t="str">
            <v>Póliza -115-</v>
          </cell>
        </row>
        <row r="3077">
          <cell r="A3077" t="str">
            <v>2102-1022</v>
          </cell>
          <cell r="B3077" t="str">
            <v>ACREDITAMENTO DEL IMP.S/TENENCIA AR.15-D</v>
          </cell>
          <cell r="D3077">
            <v>0</v>
          </cell>
          <cell r="E3077" t="str">
            <v>Póliza -115-</v>
          </cell>
        </row>
        <row r="3078">
          <cell r="A3078" t="str">
            <v>2102-1023</v>
          </cell>
          <cell r="B3078" t="str">
            <v>GASTOS DE EJECUCION ISAN</v>
          </cell>
          <cell r="D3078">
            <v>0</v>
          </cell>
          <cell r="E3078" t="str">
            <v>Póliza -115-</v>
          </cell>
        </row>
        <row r="3079">
          <cell r="A3079" t="str">
            <v>2102-1024</v>
          </cell>
          <cell r="B3079" t="str">
            <v>GASTOS DE EJECUCION IMP. SOBRE TENENCIA</v>
          </cell>
          <cell r="D3079">
            <v>60</v>
          </cell>
          <cell r="E3079" t="str">
            <v>Póliza -115-</v>
          </cell>
        </row>
        <row r="3080">
          <cell r="A3080" t="str">
            <v>2102-1025</v>
          </cell>
          <cell r="B3080" t="str">
            <v>MULTAS IMP S/TENENCIA CTRL.DE OBLIG 100%</v>
          </cell>
          <cell r="D3080">
            <v>3045</v>
          </cell>
          <cell r="E3080" t="str">
            <v>Póliza -115-</v>
          </cell>
        </row>
        <row r="3081">
          <cell r="A3081" t="str">
            <v>2102-1026</v>
          </cell>
          <cell r="B3081" t="str">
            <v>HONORARIOS EJEC.POR CONTROL VEHICULAR</v>
          </cell>
          <cell r="D3081">
            <v>180</v>
          </cell>
          <cell r="E3081" t="str">
            <v>Póliza -115-</v>
          </cell>
        </row>
        <row r="3082">
          <cell r="A3082" t="str">
            <v>2102-1027</v>
          </cell>
          <cell r="B3082" t="str">
            <v>HONORARIOS EJEC. ISAN</v>
          </cell>
          <cell r="D3082">
            <v>0</v>
          </cell>
          <cell r="E3082" t="str">
            <v>Póliza -115-</v>
          </cell>
        </row>
        <row r="3083">
          <cell r="A3083" t="str">
            <v>2102-1028</v>
          </cell>
          <cell r="B3083" t="str">
            <v>90% INFRACC. TRANSITO AREA METROPOLITANA</v>
          </cell>
          <cell r="D3083">
            <v>460678.63</v>
          </cell>
          <cell r="E3083" t="str">
            <v>Póliza -115-</v>
          </cell>
        </row>
        <row r="3085">
          <cell r="C3085">
            <v>14672116.630000001</v>
          </cell>
          <cell r="D3085">
            <v>14672116.630000001</v>
          </cell>
        </row>
        <row r="3087">
          <cell r="A3087" t="str">
            <v>REGISTRO DE LOS INGRESOS DEL DIA</v>
          </cell>
        </row>
        <row r="3088">
          <cell r="D3088" t="str">
            <v>Póliza -115-</v>
          </cell>
        </row>
        <row r="3091">
          <cell r="B3091" t="str">
            <v>Gobierno del Estado de Nuevo León</v>
          </cell>
        </row>
        <row r="3092">
          <cell r="B3092" t="str">
            <v>Secretaría de Finanzas y Tesorería General del Estado</v>
          </cell>
        </row>
        <row r="3093">
          <cell r="B3093" t="str">
            <v>Subsecretaría de Egresos</v>
          </cell>
        </row>
        <row r="3094">
          <cell r="B3094" t="str">
            <v>Dirección de Contabilidad y Cuenta Pública</v>
          </cell>
        </row>
        <row r="3095">
          <cell r="B3095" t="str">
            <v>Instituto de Control Vehicular</v>
          </cell>
        </row>
        <row r="3096">
          <cell r="B3096" t="str">
            <v>Recaudaciòn Diaria 24 Febrero 2006</v>
          </cell>
        </row>
        <row r="3097">
          <cell r="A3097" t="str">
            <v xml:space="preserve">Numero </v>
          </cell>
          <cell r="B3097" t="str">
            <v>Concepto</v>
          </cell>
          <cell r="C3097" t="str">
            <v>Recaudación Daria</v>
          </cell>
        </row>
        <row r="3098">
          <cell r="A3098" t="str">
            <v>de Cuenta</v>
          </cell>
          <cell r="C3098" t="str">
            <v>Cargo</v>
          </cell>
          <cell r="D3098" t="str">
            <v>Crédito</v>
          </cell>
        </row>
        <row r="3100">
          <cell r="A3100" t="str">
            <v>2102-1001</v>
          </cell>
          <cell r="B3100" t="str">
            <v>IMP.SOBRE TRANS.DE PROP.DE VEH.AUT.USADO</v>
          </cell>
          <cell r="C3100">
            <v>682440.25</v>
          </cell>
          <cell r="E3100" t="str">
            <v>Póliza -116-</v>
          </cell>
        </row>
        <row r="3101">
          <cell r="A3101" t="str">
            <v>2102-1002</v>
          </cell>
          <cell r="B3101" t="str">
            <v>IMP.DE TRANSM.POR REQUERIMIENTO</v>
          </cell>
          <cell r="C3101">
            <v>0</v>
          </cell>
          <cell r="E3101" t="str">
            <v>Póliza -116-</v>
          </cell>
        </row>
        <row r="3102">
          <cell r="A3102" t="str">
            <v>2102-1003</v>
          </cell>
          <cell r="B3102" t="str">
            <v>ACT.E INTS.POR DEV.IMP.S/TRANS.VEH.USADO</v>
          </cell>
          <cell r="C3102">
            <v>0</v>
          </cell>
          <cell r="E3102" t="str">
            <v>Póliza -116-</v>
          </cell>
        </row>
        <row r="3103">
          <cell r="A3103" t="str">
            <v>2102-1004</v>
          </cell>
          <cell r="B3103" t="str">
            <v>DEV.IMP.S/TRANS.PROP.VEH.USADOS</v>
          </cell>
          <cell r="C3103">
            <v>0</v>
          </cell>
          <cell r="E3103" t="str">
            <v>Póliza -116-</v>
          </cell>
        </row>
        <row r="3104">
          <cell r="A3104" t="str">
            <v>2102-1005</v>
          </cell>
          <cell r="B3104" t="str">
            <v>MULTA IMP. P/LA AGENCIA EST.DE TRANSP.</v>
          </cell>
          <cell r="C3104">
            <v>31365</v>
          </cell>
          <cell r="E3104" t="str">
            <v>Póliza -116-</v>
          </cell>
        </row>
        <row r="3105">
          <cell r="A3105" t="str">
            <v>2102-1006</v>
          </cell>
          <cell r="B3105" t="str">
            <v>MULTAS DEL IMP.DE TRANSMISION</v>
          </cell>
          <cell r="C3105">
            <v>0</v>
          </cell>
          <cell r="E3105" t="str">
            <v>Póliza -116-</v>
          </cell>
        </row>
        <row r="3106">
          <cell r="A3106" t="str">
            <v>2102-1007</v>
          </cell>
          <cell r="B3106" t="str">
            <v>RECARGOS DE IMP.DE TRANSMISION</v>
          </cell>
          <cell r="C3106">
            <v>0</v>
          </cell>
          <cell r="E3106" t="str">
            <v>Póliza -116-</v>
          </cell>
        </row>
        <row r="3107">
          <cell r="A3107" t="str">
            <v>2102-1008</v>
          </cell>
          <cell r="B3107" t="str">
            <v>GASTOS DE EJEC.TRANS.VEH.MOTOR</v>
          </cell>
          <cell r="C3107">
            <v>0</v>
          </cell>
          <cell r="E3107" t="str">
            <v>Póliza -116-</v>
          </cell>
        </row>
        <row r="3108">
          <cell r="A3108" t="str">
            <v>2102-1009</v>
          </cell>
          <cell r="B3108" t="str">
            <v>INCENTIVOS POR ISAN</v>
          </cell>
          <cell r="C3108">
            <v>0</v>
          </cell>
          <cell r="E3108" t="str">
            <v>Póliza -116-</v>
          </cell>
        </row>
        <row r="3109">
          <cell r="A3109" t="str">
            <v>2102-1010</v>
          </cell>
          <cell r="B3109" t="str">
            <v>RECARGOS DE I.S.A.N.</v>
          </cell>
          <cell r="C3109">
            <v>0</v>
          </cell>
          <cell r="E3109" t="str">
            <v>Póliza -116-</v>
          </cell>
        </row>
        <row r="3110">
          <cell r="A3110" t="str">
            <v>2102-1011</v>
          </cell>
          <cell r="B3110" t="str">
            <v>SANCIONES ISAN</v>
          </cell>
          <cell r="C3110">
            <v>0</v>
          </cell>
          <cell r="E3110" t="str">
            <v>Póliza -116-</v>
          </cell>
        </row>
        <row r="3111">
          <cell r="A3111" t="str">
            <v>2102-1012</v>
          </cell>
          <cell r="B3111" t="str">
            <v>I.S.A.N. PAGOS PROVISIONALES</v>
          </cell>
          <cell r="C3111">
            <v>0</v>
          </cell>
          <cell r="E3111" t="str">
            <v>Póliza -116-</v>
          </cell>
        </row>
        <row r="3112">
          <cell r="A3112" t="str">
            <v>2102-1013</v>
          </cell>
          <cell r="B3112" t="str">
            <v>ACTUALIZACION DE I.S.A.N.</v>
          </cell>
          <cell r="C3112">
            <v>0</v>
          </cell>
          <cell r="E3112" t="str">
            <v>Póliza -116-</v>
          </cell>
        </row>
        <row r="3113">
          <cell r="A3113" t="str">
            <v>2102-1014</v>
          </cell>
          <cell r="B3113" t="str">
            <v>DEVOLUCION IMP. SOBRE AUTOMOVILES NUEVOS</v>
          </cell>
          <cell r="C3113">
            <v>0</v>
          </cell>
          <cell r="E3113" t="str">
            <v>Póliza -116-</v>
          </cell>
        </row>
        <row r="3114">
          <cell r="A3114" t="str">
            <v>2102-1015</v>
          </cell>
          <cell r="B3114" t="str">
            <v>ACT.E INT'S.POR DEV.IMP.S/AUTOMOV.NVOS.</v>
          </cell>
          <cell r="C3114">
            <v>0</v>
          </cell>
          <cell r="E3114" t="str">
            <v>Póliza -116-</v>
          </cell>
        </row>
        <row r="3115">
          <cell r="A3115" t="str">
            <v>2102-1016</v>
          </cell>
          <cell r="B3115" t="str">
            <v>IMPUESTO S/TENENCIA O USO DE VEHICULOS</v>
          </cell>
          <cell r="C3115">
            <v>7145695.2199999997</v>
          </cell>
          <cell r="E3115" t="str">
            <v>Póliza -116-</v>
          </cell>
        </row>
        <row r="3116">
          <cell r="A3116" t="str">
            <v>2102-1017</v>
          </cell>
          <cell r="B3116" t="str">
            <v>IMPUESTO S/TENENCIA, MOTOCICLETAS</v>
          </cell>
          <cell r="C3116">
            <v>31610</v>
          </cell>
          <cell r="E3116" t="str">
            <v>Póliza -116-</v>
          </cell>
        </row>
        <row r="3117">
          <cell r="A3117" t="str">
            <v>2102-1018</v>
          </cell>
          <cell r="B3117" t="str">
            <v>RECARGOS Y ACT DE IMP S/TENENCIA DE VEH</v>
          </cell>
          <cell r="C3117">
            <v>117702.17</v>
          </cell>
          <cell r="E3117" t="str">
            <v>Póliza -116-</v>
          </cell>
        </row>
        <row r="3118">
          <cell r="A3118" t="str">
            <v>2102-1019</v>
          </cell>
          <cell r="B3118" t="str">
            <v>RECARGOS Y ACT DE IMP S/TEN DE MOTOS</v>
          </cell>
          <cell r="C3118">
            <v>398</v>
          </cell>
          <cell r="E3118" t="str">
            <v>Póliza -116-</v>
          </cell>
        </row>
        <row r="3119">
          <cell r="A3119" t="str">
            <v>2102-1020</v>
          </cell>
          <cell r="B3119" t="str">
            <v>DEVOLUCION IMPUESTOS SOBRE TENENCIA</v>
          </cell>
          <cell r="C3119">
            <v>0</v>
          </cell>
          <cell r="E3119" t="str">
            <v>Póliza -116-</v>
          </cell>
        </row>
        <row r="3120">
          <cell r="A3120" t="str">
            <v>2102-1021</v>
          </cell>
          <cell r="B3120" t="str">
            <v>ACT.E INTS.POR DEV.IMP.S/TENENCIA</v>
          </cell>
          <cell r="C3120">
            <v>0</v>
          </cell>
          <cell r="E3120" t="str">
            <v>Póliza -116-</v>
          </cell>
        </row>
        <row r="3121">
          <cell r="A3121" t="str">
            <v>2102-1022</v>
          </cell>
          <cell r="B3121" t="str">
            <v>ACREDITAMENTO DEL IMP.S/TENENCIA AR.15-D</v>
          </cell>
          <cell r="C3121">
            <v>0</v>
          </cell>
          <cell r="E3121" t="str">
            <v>Póliza -116-</v>
          </cell>
        </row>
        <row r="3122">
          <cell r="A3122" t="str">
            <v>2102-1023</v>
          </cell>
          <cell r="B3122" t="str">
            <v>GASTOS DE EJECUCION ISAN</v>
          </cell>
          <cell r="C3122">
            <v>0</v>
          </cell>
          <cell r="E3122" t="str">
            <v>Póliza -116-</v>
          </cell>
        </row>
        <row r="3123">
          <cell r="A3123" t="str">
            <v>2102-1024</v>
          </cell>
          <cell r="B3123" t="str">
            <v>GASTOS DE EJECUCION IMP. SOBRE TENENCIA</v>
          </cell>
          <cell r="C3123">
            <v>60</v>
          </cell>
          <cell r="E3123" t="str">
            <v>Póliza -116-</v>
          </cell>
        </row>
        <row r="3124">
          <cell r="A3124" t="str">
            <v>2102-1025</v>
          </cell>
          <cell r="B3124" t="str">
            <v>MULTAS IMP S/TENENCIA CTRL.DE OBLIG 100%</v>
          </cell>
          <cell r="C3124">
            <v>3045</v>
          </cell>
          <cell r="E3124" t="str">
            <v>Póliza -116-</v>
          </cell>
        </row>
        <row r="3125">
          <cell r="A3125" t="str">
            <v>2102-1026</v>
          </cell>
          <cell r="B3125" t="str">
            <v>HONORARIOS EJEC.POR CONTROL VEHICULAR</v>
          </cell>
          <cell r="C3125">
            <v>180</v>
          </cell>
          <cell r="E3125" t="str">
            <v>Póliza -116-</v>
          </cell>
        </row>
        <row r="3126">
          <cell r="A3126" t="str">
            <v>2102-1027</v>
          </cell>
          <cell r="B3126" t="str">
            <v>HONORARIOS EJEC. ISAN</v>
          </cell>
          <cell r="C3126">
            <v>0</v>
          </cell>
          <cell r="E3126" t="str">
            <v>Póliza -116-</v>
          </cell>
        </row>
        <row r="3127">
          <cell r="A3127" t="str">
            <v>2102-1028</v>
          </cell>
          <cell r="B3127" t="str">
            <v>90% INFRACC. TRANSITO AREA METROPOLITANA</v>
          </cell>
          <cell r="C3127">
            <v>460678.63</v>
          </cell>
          <cell r="E3127" t="str">
            <v>Póliza -116-</v>
          </cell>
        </row>
        <row r="3128">
          <cell r="A3128" t="str">
            <v>1201-0026</v>
          </cell>
          <cell r="B3128" t="str">
            <v>IMP.SOBRE TRANS.DE PROP.DE VEH.AUT.USADO</v>
          </cell>
          <cell r="D3128">
            <v>682440.25</v>
          </cell>
          <cell r="E3128" t="str">
            <v>Póliza -116-</v>
          </cell>
        </row>
        <row r="3129">
          <cell r="A3129" t="str">
            <v>1201-0027</v>
          </cell>
          <cell r="B3129" t="str">
            <v>IMP.DE TRANSM.POR REQUERIMIENTO</v>
          </cell>
          <cell r="D3129">
            <v>0</v>
          </cell>
          <cell r="E3129" t="str">
            <v>Póliza -116-</v>
          </cell>
        </row>
        <row r="3130">
          <cell r="A3130" t="str">
            <v>1201-0028</v>
          </cell>
          <cell r="B3130" t="str">
            <v>ACT.E INTS.POR DEV.IMP.S/TRANS.VEH.USADO</v>
          </cell>
          <cell r="D3130">
            <v>0</v>
          </cell>
          <cell r="E3130" t="str">
            <v>Póliza -116-</v>
          </cell>
        </row>
        <row r="3131">
          <cell r="A3131" t="str">
            <v>1201-0029</v>
          </cell>
          <cell r="B3131" t="str">
            <v>DEV.IMP.S/TRANS.PROP.VEH.USADOS</v>
          </cell>
          <cell r="D3131">
            <v>0</v>
          </cell>
          <cell r="E3131" t="str">
            <v>Póliza -116-</v>
          </cell>
        </row>
        <row r="3132">
          <cell r="A3132" t="str">
            <v>1201-0030</v>
          </cell>
          <cell r="B3132" t="str">
            <v>MULTA IMP. P/LA AGENCIA EST.DE TRANSP.</v>
          </cell>
          <cell r="D3132">
            <v>31365</v>
          </cell>
          <cell r="E3132" t="str">
            <v>Póliza -116-</v>
          </cell>
        </row>
        <row r="3133">
          <cell r="A3133" t="str">
            <v>1201-0031</v>
          </cell>
          <cell r="B3133" t="str">
            <v>MULTAS DEL IMP.DE TRANSMISION</v>
          </cell>
          <cell r="D3133">
            <v>0</v>
          </cell>
          <cell r="E3133" t="str">
            <v>Póliza -116-</v>
          </cell>
        </row>
        <row r="3134">
          <cell r="A3134" t="str">
            <v>1201-0032</v>
          </cell>
          <cell r="B3134" t="str">
            <v>RECARGOS DE IMP.DE TRANSMISION</v>
          </cell>
          <cell r="D3134">
            <v>0</v>
          </cell>
          <cell r="E3134" t="str">
            <v>Póliza -116-</v>
          </cell>
        </row>
        <row r="3135">
          <cell r="A3135" t="str">
            <v>1201-0033</v>
          </cell>
          <cell r="B3135" t="str">
            <v>GASTOS DE EJEC.TRANS.VEH.MOTOR</v>
          </cell>
          <cell r="D3135">
            <v>0</v>
          </cell>
          <cell r="E3135" t="str">
            <v>Póliza -116-</v>
          </cell>
        </row>
        <row r="3136">
          <cell r="A3136" t="str">
            <v>1201-0034</v>
          </cell>
          <cell r="B3136" t="str">
            <v>INCENTIVOS POR ISAN</v>
          </cell>
          <cell r="D3136">
            <v>0</v>
          </cell>
          <cell r="E3136" t="str">
            <v>Póliza -116-</v>
          </cell>
        </row>
        <row r="3137">
          <cell r="A3137" t="str">
            <v>1201-0035</v>
          </cell>
          <cell r="B3137" t="str">
            <v>RECARGOS DE I.S.A.N.</v>
          </cell>
          <cell r="D3137">
            <v>0</v>
          </cell>
          <cell r="E3137" t="str">
            <v>Póliza -116-</v>
          </cell>
        </row>
        <row r="3138">
          <cell r="A3138" t="str">
            <v>1201-0036</v>
          </cell>
          <cell r="B3138" t="str">
            <v>SANCIONES ISAN</v>
          </cell>
          <cell r="D3138">
            <v>0</v>
          </cell>
          <cell r="E3138" t="str">
            <v>Póliza -116-</v>
          </cell>
        </row>
        <row r="3139">
          <cell r="A3139" t="str">
            <v>1201-0037</v>
          </cell>
          <cell r="B3139" t="str">
            <v>I.S.A.N. PAGOS PROVISIONALES</v>
          </cell>
          <cell r="D3139">
            <v>0</v>
          </cell>
          <cell r="E3139" t="str">
            <v>Póliza -116-</v>
          </cell>
        </row>
        <row r="3140">
          <cell r="A3140" t="str">
            <v>1201-0038</v>
          </cell>
          <cell r="B3140" t="str">
            <v>ACTUALIZACION DE I.S.A.N.</v>
          </cell>
          <cell r="D3140">
            <v>0</v>
          </cell>
          <cell r="E3140" t="str">
            <v>Póliza -116-</v>
          </cell>
        </row>
        <row r="3141">
          <cell r="A3141" t="str">
            <v>1201-0039</v>
          </cell>
          <cell r="B3141" t="str">
            <v>DEVOLUCION IMP. SOBRE AUTOMOVILES NUEVOS</v>
          </cell>
          <cell r="D3141">
            <v>0</v>
          </cell>
          <cell r="E3141" t="str">
            <v>Póliza -116-</v>
          </cell>
        </row>
        <row r="3142">
          <cell r="A3142" t="str">
            <v>1201-0040</v>
          </cell>
          <cell r="B3142" t="str">
            <v>ACT.E INT'S.POR DEV.IMP.S/AUTOMOV.NVOS.</v>
          </cell>
          <cell r="D3142">
            <v>0</v>
          </cell>
          <cell r="E3142" t="str">
            <v>Póliza -116-</v>
          </cell>
        </row>
        <row r="3143">
          <cell r="A3143" t="str">
            <v>1201-0041</v>
          </cell>
          <cell r="B3143" t="str">
            <v>IMPUESTO S/TENENCIA O USO DE VEHICULOS</v>
          </cell>
          <cell r="D3143">
            <v>7145695.2199999997</v>
          </cell>
          <cell r="E3143" t="str">
            <v>Póliza -116-</v>
          </cell>
        </row>
        <row r="3144">
          <cell r="A3144" t="str">
            <v>1201-0042</v>
          </cell>
          <cell r="B3144" t="str">
            <v>IMPUESTO S/TENENCIA, MOTOCICLETAS</v>
          </cell>
          <cell r="D3144">
            <v>31610</v>
          </cell>
          <cell r="E3144" t="str">
            <v>Póliza -116-</v>
          </cell>
        </row>
        <row r="3145">
          <cell r="A3145" t="str">
            <v>1201-0043</v>
          </cell>
          <cell r="B3145" t="str">
            <v>RECARGOS Y ACT DE IMP S/TENENCIA DE VEH</v>
          </cell>
          <cell r="D3145">
            <v>117702.17</v>
          </cell>
          <cell r="E3145" t="str">
            <v>Póliza -116-</v>
          </cell>
        </row>
        <row r="3146">
          <cell r="A3146" t="str">
            <v>1201-0044</v>
          </cell>
          <cell r="B3146" t="str">
            <v>RECARGOS Y ACT DE IMP S/TEN DE MOTOS</v>
          </cell>
          <cell r="D3146">
            <v>398</v>
          </cell>
          <cell r="E3146" t="str">
            <v>Póliza -116-</v>
          </cell>
        </row>
        <row r="3147">
          <cell r="A3147" t="str">
            <v>1201-0045</v>
          </cell>
          <cell r="B3147" t="str">
            <v>DEVOLUCION IMPUESTOS SOBRE TENENCIA</v>
          </cell>
          <cell r="D3147">
            <v>0</v>
          </cell>
          <cell r="E3147" t="str">
            <v>Póliza -116-</v>
          </cell>
        </row>
        <row r="3148">
          <cell r="A3148" t="str">
            <v>1201-0046</v>
          </cell>
          <cell r="B3148" t="str">
            <v>ACT.E INTS.POR DEV.IMP.S/TENENCIA</v>
          </cell>
          <cell r="D3148">
            <v>0</v>
          </cell>
          <cell r="E3148" t="str">
            <v>Póliza -116-</v>
          </cell>
        </row>
        <row r="3149">
          <cell r="A3149" t="str">
            <v>1201-0047</v>
          </cell>
          <cell r="B3149" t="str">
            <v>ACREDITAMENTO DEL IMP.S/TENENCIA AR.15-D</v>
          </cell>
          <cell r="D3149">
            <v>0</v>
          </cell>
          <cell r="E3149" t="str">
            <v>Póliza -116-</v>
          </cell>
        </row>
        <row r="3150">
          <cell r="A3150" t="str">
            <v>1201-0048</v>
          </cell>
          <cell r="B3150" t="str">
            <v>GASTOS DE EJECUCION ISAN</v>
          </cell>
          <cell r="D3150">
            <v>0</v>
          </cell>
          <cell r="E3150" t="str">
            <v>Póliza -116-</v>
          </cell>
        </row>
        <row r="3151">
          <cell r="A3151" t="str">
            <v>1201-0049</v>
          </cell>
          <cell r="B3151" t="str">
            <v>GASTOS DE EJECUCION IMP. SOBRE TENENCIA</v>
          </cell>
          <cell r="D3151">
            <v>60</v>
          </cell>
          <cell r="E3151" t="str">
            <v>Póliza -116-</v>
          </cell>
        </row>
        <row r="3152">
          <cell r="A3152" t="str">
            <v>1201-0050</v>
          </cell>
          <cell r="B3152" t="str">
            <v>MULTAS IMP S/TENENCIA CTRL.DE OBLIG 100%</v>
          </cell>
          <cell r="D3152">
            <v>3045</v>
          </cell>
          <cell r="E3152" t="str">
            <v>Póliza -116-</v>
          </cell>
        </row>
        <row r="3153">
          <cell r="A3153" t="str">
            <v>1201-0051</v>
          </cell>
          <cell r="B3153" t="str">
            <v>HONORARIOS EJEC.POR CONTROL VEHICULAR</v>
          </cell>
          <cell r="D3153">
            <v>180</v>
          </cell>
          <cell r="E3153" t="str">
            <v>Póliza -116-</v>
          </cell>
        </row>
        <row r="3154">
          <cell r="A3154" t="str">
            <v>1201-0052</v>
          </cell>
          <cell r="B3154" t="str">
            <v>HONORARIOS EJEC. ISAN</v>
          </cell>
          <cell r="D3154">
            <v>0</v>
          </cell>
          <cell r="E3154" t="str">
            <v>Póliza -116-</v>
          </cell>
        </row>
        <row r="3155">
          <cell r="A3155" t="str">
            <v>1201-0053</v>
          </cell>
          <cell r="B3155" t="str">
            <v>90% INFRACC. TRANSITO AREA METROPOLITANA</v>
          </cell>
          <cell r="D3155">
            <v>460678.63</v>
          </cell>
          <cell r="E3155" t="str">
            <v>Póliza -116-</v>
          </cell>
        </row>
        <row r="3157">
          <cell r="C3157">
            <v>8473174.2699999996</v>
          </cell>
          <cell r="D3157">
            <v>8473174.2699999996</v>
          </cell>
        </row>
        <row r="3159">
          <cell r="A3159" t="str">
            <v>RECLASIFICACION DE LOS INGRESOS EN ADMON.</v>
          </cell>
        </row>
        <row r="3161">
          <cell r="D3161" t="str">
            <v>Póliza -116-</v>
          </cell>
        </row>
        <row r="3163">
          <cell r="A3163" t="str">
            <v>de Cuenta</v>
          </cell>
          <cell r="C3163" t="str">
            <v>Cargo</v>
          </cell>
          <cell r="D3163" t="str">
            <v>Crédito</v>
          </cell>
        </row>
        <row r="3164">
          <cell r="A3164" t="str">
            <v>1201-0001</v>
          </cell>
          <cell r="B3164" t="str">
            <v>DERECHOS DE CONTROL VEHICULAR PTE. AÑO</v>
          </cell>
          <cell r="C3164">
            <v>5242400</v>
          </cell>
          <cell r="E3164" t="str">
            <v>Póliza -117-</v>
          </cell>
        </row>
        <row r="3165">
          <cell r="A3165" t="str">
            <v>1201-0002</v>
          </cell>
          <cell r="B3165" t="str">
            <v>DERECHOS DE CONTROL VEHICULAR REZAGOS</v>
          </cell>
          <cell r="C3165">
            <v>320156.09999999998</v>
          </cell>
          <cell r="E3165" t="str">
            <v>Póliza -117-</v>
          </cell>
        </row>
        <row r="3166">
          <cell r="A3166" t="str">
            <v>1201-0003</v>
          </cell>
          <cell r="B3166" t="str">
            <v>DEV. CONTROL VEHICULAR</v>
          </cell>
          <cell r="C3166">
            <v>0</v>
          </cell>
          <cell r="E3166" t="str">
            <v>Póliza -117-</v>
          </cell>
        </row>
        <row r="3167">
          <cell r="A3167" t="str">
            <v>1201-0004</v>
          </cell>
          <cell r="B3167" t="str">
            <v>SUBSIDIO 10% Y 5%</v>
          </cell>
          <cell r="D3167">
            <v>100775</v>
          </cell>
          <cell r="E3167" t="str">
            <v>Póliza -117-</v>
          </cell>
        </row>
        <row r="3168">
          <cell r="A3168" t="str">
            <v>1201-0005</v>
          </cell>
          <cell r="B3168" t="str">
            <v>SUBSIDIO ANTIGÜEDAD 5 AÑOS</v>
          </cell>
          <cell r="D3168">
            <v>877584</v>
          </cell>
          <cell r="E3168" t="str">
            <v>Póliza -117-</v>
          </cell>
        </row>
        <row r="3169">
          <cell r="A3169" t="str">
            <v>1201-0006</v>
          </cell>
          <cell r="B3169" t="str">
            <v>SUBSIDIO ANTIGÜEDAD 10 AÑOS</v>
          </cell>
          <cell r="D3169">
            <v>225144</v>
          </cell>
          <cell r="E3169" t="str">
            <v>Póliza -117-</v>
          </cell>
        </row>
        <row r="3170">
          <cell r="A3170" t="str">
            <v>1201-0007</v>
          </cell>
          <cell r="B3170" t="str">
            <v>SUBSIDIO DERECHOS CONTROL VEHICULAR</v>
          </cell>
          <cell r="C3170">
            <v>0</v>
          </cell>
          <cell r="E3170" t="str">
            <v>Póliza -117-</v>
          </cell>
        </row>
        <row r="3171">
          <cell r="A3171" t="str">
            <v>1201-0008</v>
          </cell>
          <cell r="B3171" t="str">
            <v>SUB MAT.DE CONT.VEH.A PERS.MAYORES 65 AÑOS</v>
          </cell>
          <cell r="D3171">
            <v>489</v>
          </cell>
          <cell r="E3171" t="str">
            <v>Póliza -117-</v>
          </cell>
        </row>
        <row r="3172">
          <cell r="A3172" t="str">
            <v>1201-0009</v>
          </cell>
          <cell r="B3172" t="str">
            <v>EXP.DE CERTIFICADOS DE CONTROL VEHICULAR</v>
          </cell>
          <cell r="C3172">
            <v>5640</v>
          </cell>
          <cell r="E3172" t="str">
            <v>Póliza -117-</v>
          </cell>
        </row>
        <row r="3173">
          <cell r="A3173" t="str">
            <v>1201-0010</v>
          </cell>
          <cell r="B3173" t="str">
            <v>EXP.DE CERT.DE CTRL.VEH.OTROS ESTADOS</v>
          </cell>
          <cell r="C3173">
            <v>5670</v>
          </cell>
          <cell r="E3173" t="str">
            <v>Póliza -117-</v>
          </cell>
        </row>
        <row r="3174">
          <cell r="A3174" t="str">
            <v>1201-0011</v>
          </cell>
          <cell r="B3174" t="str">
            <v>EXP.DE CERT.DE DOC.DE CTRL.VEHICULAR</v>
          </cell>
          <cell r="C3174">
            <v>282</v>
          </cell>
          <cell r="E3174" t="str">
            <v>Póliza -117-</v>
          </cell>
        </row>
        <row r="3175">
          <cell r="A3175" t="str">
            <v>1201-0012</v>
          </cell>
          <cell r="B3175" t="str">
            <v>PLACAS DE CIRCULACION VEHICULAR</v>
          </cell>
          <cell r="C3175">
            <v>446933</v>
          </cell>
          <cell r="E3175" t="str">
            <v>Póliza -117-</v>
          </cell>
        </row>
        <row r="3176">
          <cell r="A3176" t="str">
            <v>1201-0013</v>
          </cell>
          <cell r="B3176" t="str">
            <v>LICENCIAS DE MANEJAR</v>
          </cell>
          <cell r="C3176">
            <v>439196</v>
          </cell>
          <cell r="E3176" t="str">
            <v>Póliza -117-</v>
          </cell>
        </row>
        <row r="3177">
          <cell r="A3177" t="str">
            <v>1201-0014</v>
          </cell>
          <cell r="B3177" t="str">
            <v>EXP.DE CERT.DE LICENCIAS DE CONDUCIR</v>
          </cell>
          <cell r="C3177">
            <v>564</v>
          </cell>
          <cell r="E3177" t="str">
            <v>Póliza -117-</v>
          </cell>
        </row>
        <row r="3178">
          <cell r="A3178" t="str">
            <v>1201-0015</v>
          </cell>
          <cell r="B3178" t="str">
            <v>DUPLICADOS DE LICENCIAS</v>
          </cell>
          <cell r="C3178">
            <v>3304</v>
          </cell>
          <cell r="E3178" t="str">
            <v>Póliza -117-</v>
          </cell>
        </row>
        <row r="3179">
          <cell r="A3179" t="str">
            <v>1201-0016</v>
          </cell>
          <cell r="B3179" t="str">
            <v>DUPLICADOS DE TARJETAS DE CIRCULACION</v>
          </cell>
          <cell r="C3179">
            <v>3196</v>
          </cell>
          <cell r="E3179" t="str">
            <v>Póliza -117-</v>
          </cell>
        </row>
        <row r="3180">
          <cell r="A3180" t="str">
            <v>1201-0017</v>
          </cell>
          <cell r="B3180" t="str">
            <v>BAJAS DE VEHICULOS DE MOTOR</v>
          </cell>
          <cell r="C3180">
            <v>23265</v>
          </cell>
          <cell r="E3180" t="str">
            <v>Póliza -117-</v>
          </cell>
        </row>
        <row r="3181">
          <cell r="A3181" t="str">
            <v>1201-0018</v>
          </cell>
          <cell r="B3181" t="str">
            <v>SUBSIDIO LAMINAS CONTROL VEHICULAR</v>
          </cell>
          <cell r="C3181">
            <v>0</v>
          </cell>
          <cell r="E3181" t="str">
            <v>Póliza -117-</v>
          </cell>
        </row>
        <row r="3182">
          <cell r="A3182" t="str">
            <v>1201-0019</v>
          </cell>
          <cell r="B3182" t="str">
            <v>SUBSIDIOS LICENCIAS DE MANEJO</v>
          </cell>
          <cell r="C3182">
            <v>0</v>
          </cell>
          <cell r="E3182" t="str">
            <v>Póliza -117-</v>
          </cell>
        </row>
        <row r="3183">
          <cell r="A3183" t="str">
            <v>1201-0020</v>
          </cell>
          <cell r="B3183" t="str">
            <v>MULTAS DE CONTROL VEHICULAR</v>
          </cell>
          <cell r="C3183">
            <v>0</v>
          </cell>
          <cell r="E3183" t="str">
            <v>Póliza -117-</v>
          </cell>
        </row>
        <row r="3184">
          <cell r="A3184" t="str">
            <v>1201-0021</v>
          </cell>
          <cell r="B3184" t="str">
            <v>INTERESES POR CONVENIO CONTROL VEHICULAR</v>
          </cell>
          <cell r="C3184">
            <v>29579.31</v>
          </cell>
          <cell r="E3184" t="str">
            <v>Póliza -117-</v>
          </cell>
        </row>
        <row r="3185">
          <cell r="A3185" t="str">
            <v>1201-0022</v>
          </cell>
          <cell r="B3185" t="str">
            <v>SANCIONES POR CANJE DE PLACAS EXTEMP.</v>
          </cell>
          <cell r="C3185">
            <v>21574</v>
          </cell>
          <cell r="E3185" t="str">
            <v>Póliza -117-</v>
          </cell>
        </row>
        <row r="3186">
          <cell r="A3186" t="str">
            <v>1201-0023</v>
          </cell>
          <cell r="B3186" t="str">
            <v>SAN.DE DER.DE CONTROL VEH.PTE.AÑO</v>
          </cell>
          <cell r="C3186">
            <v>0</v>
          </cell>
          <cell r="E3186" t="str">
            <v>Póliza -117-</v>
          </cell>
        </row>
        <row r="3187">
          <cell r="A3187" t="str">
            <v>1201-0024</v>
          </cell>
          <cell r="B3187" t="str">
            <v>SAN.DE DER.CONTROL VEH. REZAGO</v>
          </cell>
          <cell r="C3187">
            <v>75737.240000000005</v>
          </cell>
          <cell r="E3187" t="str">
            <v>Póliza -117-</v>
          </cell>
        </row>
        <row r="3188">
          <cell r="A3188" t="str">
            <v>1201-0025</v>
          </cell>
          <cell r="B3188" t="str">
            <v>10% INFRACC.DE TRANSITO AREA MET.</v>
          </cell>
          <cell r="C3188">
            <v>65729.16</v>
          </cell>
          <cell r="E3188" t="str">
            <v>Póliza -117-</v>
          </cell>
        </row>
        <row r="3189">
          <cell r="A3189" t="str">
            <v>1201-0026</v>
          </cell>
          <cell r="B3189" t="str">
            <v>IMP.SOBRE TRANS.DE PROP.DE VEH.AUT.USADO</v>
          </cell>
          <cell r="C3189">
            <v>794028.36</v>
          </cell>
          <cell r="E3189" t="str">
            <v>Póliza -117-</v>
          </cell>
        </row>
        <row r="3190">
          <cell r="A3190" t="str">
            <v>1201-0027</v>
          </cell>
          <cell r="B3190" t="str">
            <v>IMP.DE TRANSM.POR REQUERIMIENTO</v>
          </cell>
          <cell r="C3190">
            <v>0</v>
          </cell>
          <cell r="E3190" t="str">
            <v>Póliza -117-</v>
          </cell>
        </row>
        <row r="3191">
          <cell r="A3191" t="str">
            <v>1201-0028</v>
          </cell>
          <cell r="B3191" t="str">
            <v>ACT.E INTS.POR DEV.IMP.S/TRANS.VEH.USADO</v>
          </cell>
          <cell r="C3191">
            <v>0</v>
          </cell>
          <cell r="E3191" t="str">
            <v>Póliza -117-</v>
          </cell>
        </row>
        <row r="3192">
          <cell r="A3192" t="str">
            <v>1201-0029</v>
          </cell>
          <cell r="B3192" t="str">
            <v>DEV.IMP.S/TRANS.PROP.VEH.USADOS</v>
          </cell>
          <cell r="C3192">
            <v>0</v>
          </cell>
          <cell r="E3192" t="str">
            <v>Póliza -117-</v>
          </cell>
        </row>
        <row r="3193">
          <cell r="A3193" t="str">
            <v>1201-0030</v>
          </cell>
          <cell r="B3193" t="str">
            <v>MULTA IMP. P/LA AGENCIA EST.DE TRANSP.</v>
          </cell>
          <cell r="C3193">
            <v>31006</v>
          </cell>
          <cell r="E3193" t="str">
            <v>Póliza -117-</v>
          </cell>
        </row>
        <row r="3194">
          <cell r="A3194" t="str">
            <v>1201-0031</v>
          </cell>
          <cell r="B3194" t="str">
            <v>MULTAS DEL IMP.DE TRANSMISION</v>
          </cell>
          <cell r="C3194">
            <v>0</v>
          </cell>
          <cell r="E3194" t="str">
            <v>Póliza -117-</v>
          </cell>
        </row>
        <row r="3195">
          <cell r="A3195" t="str">
            <v>1201-0032</v>
          </cell>
          <cell r="B3195" t="str">
            <v>RECARGOS DE IMP.DE TRANSMISION</v>
          </cell>
          <cell r="C3195">
            <v>0</v>
          </cell>
          <cell r="E3195" t="str">
            <v>Póliza -117-</v>
          </cell>
        </row>
        <row r="3196">
          <cell r="A3196" t="str">
            <v>1201-0033</v>
          </cell>
          <cell r="B3196" t="str">
            <v>GASTOS DE EJEC.TRANS.VEH.MOTOR</v>
          </cell>
          <cell r="C3196">
            <v>0</v>
          </cell>
          <cell r="E3196" t="str">
            <v>Póliza -117-</v>
          </cell>
        </row>
        <row r="3197">
          <cell r="A3197" t="str">
            <v>1201-0034</v>
          </cell>
          <cell r="B3197" t="str">
            <v>INCENTIVOS POR ISAN</v>
          </cell>
          <cell r="C3197">
            <v>0</v>
          </cell>
          <cell r="E3197" t="str">
            <v>Póliza -117-</v>
          </cell>
        </row>
        <row r="3198">
          <cell r="A3198" t="str">
            <v>1201-0035</v>
          </cell>
          <cell r="B3198" t="str">
            <v>RECARGOS DE I.S.A.N.</v>
          </cell>
          <cell r="C3198">
            <v>1727</v>
          </cell>
          <cell r="E3198" t="str">
            <v>Póliza -117-</v>
          </cell>
        </row>
        <row r="3199">
          <cell r="A3199" t="str">
            <v>1201-0036</v>
          </cell>
          <cell r="B3199" t="str">
            <v>SANCIONES ISAN</v>
          </cell>
          <cell r="C3199">
            <v>860</v>
          </cell>
          <cell r="E3199" t="str">
            <v>Póliza -117-</v>
          </cell>
        </row>
        <row r="3200">
          <cell r="A3200" t="str">
            <v>1201-0037</v>
          </cell>
          <cell r="B3200" t="str">
            <v>I.S.A.N. PAGOS PROVISIONALES</v>
          </cell>
          <cell r="C3200">
            <v>280307</v>
          </cell>
          <cell r="E3200" t="str">
            <v>Póliza -117-</v>
          </cell>
        </row>
        <row r="3201">
          <cell r="A3201" t="str">
            <v>1201-0038</v>
          </cell>
          <cell r="B3201" t="str">
            <v>ACTUALIZACION DE I.S.A.N.</v>
          </cell>
          <cell r="C3201">
            <v>0</v>
          </cell>
          <cell r="E3201" t="str">
            <v>Póliza -117-</v>
          </cell>
        </row>
        <row r="3202">
          <cell r="A3202" t="str">
            <v>1201-0039</v>
          </cell>
          <cell r="B3202" t="str">
            <v>DEVOLUCION IMP. SOBRE AUTOMOVILES NUEVOS</v>
          </cell>
          <cell r="C3202">
            <v>0</v>
          </cell>
          <cell r="E3202" t="str">
            <v>Póliza -117-</v>
          </cell>
        </row>
        <row r="3203">
          <cell r="A3203" t="str">
            <v>1201-0040</v>
          </cell>
          <cell r="B3203" t="str">
            <v>ACT.E INT'S.POR DEV.IMP.S/AUTOMOV.NVOS.</v>
          </cell>
          <cell r="C3203">
            <v>0</v>
          </cell>
          <cell r="E3203" t="str">
            <v>Póliza -117-</v>
          </cell>
        </row>
        <row r="3204">
          <cell r="A3204" t="str">
            <v>1201-0041</v>
          </cell>
          <cell r="B3204" t="str">
            <v>IMPUESTO S/TENENCIA O USO DE VEHICULOS</v>
          </cell>
          <cell r="C3204">
            <v>8375949.8099999996</v>
          </cell>
          <cell r="E3204" t="str">
            <v>Póliza -117-</v>
          </cell>
        </row>
        <row r="3205">
          <cell r="A3205" t="str">
            <v>1201-0042</v>
          </cell>
          <cell r="B3205" t="str">
            <v>IMPUESTO S/TENENCIA, MOTOCICLETAS</v>
          </cell>
          <cell r="C3205">
            <v>42395</v>
          </cell>
          <cell r="E3205" t="str">
            <v>Póliza -117-</v>
          </cell>
        </row>
        <row r="3206">
          <cell r="A3206" t="str">
            <v>1201-0043</v>
          </cell>
          <cell r="B3206" t="str">
            <v>RECARGOS Y ACT DE IMP S/TENENCIA DE VEH</v>
          </cell>
          <cell r="C3206">
            <v>119790.63</v>
          </cell>
          <cell r="E3206" t="str">
            <v>Póliza -117-</v>
          </cell>
        </row>
        <row r="3207">
          <cell r="A3207" t="str">
            <v>1201-0044</v>
          </cell>
          <cell r="B3207" t="str">
            <v>RECARGOS Y ACT DE IMP S/TEN DE MOTOS</v>
          </cell>
          <cell r="C3207">
            <v>1828</v>
          </cell>
          <cell r="E3207" t="str">
            <v>Póliza -117-</v>
          </cell>
        </row>
        <row r="3208">
          <cell r="A3208" t="str">
            <v>1201-0045</v>
          </cell>
          <cell r="B3208" t="str">
            <v>DEVOLUCION IMPUESTOS SOBRE TENENCIA</v>
          </cell>
          <cell r="C3208">
            <v>0</v>
          </cell>
          <cell r="E3208" t="str">
            <v>Póliza -117-</v>
          </cell>
        </row>
        <row r="3209">
          <cell r="A3209" t="str">
            <v>1201-0046</v>
          </cell>
          <cell r="B3209" t="str">
            <v>ACT.E INTS.POR DEV.IMP.S/TENENCIA</v>
          </cell>
          <cell r="C3209">
            <v>0</v>
          </cell>
          <cell r="E3209" t="str">
            <v>Póliza -117-</v>
          </cell>
        </row>
        <row r="3210">
          <cell r="A3210" t="str">
            <v>1201-0047</v>
          </cell>
          <cell r="B3210" t="str">
            <v>ACREDITAMENTO DEL IMP.S/TENENCIA AR.15-D</v>
          </cell>
          <cell r="C3210">
            <v>0</v>
          </cell>
          <cell r="E3210" t="str">
            <v>Póliza -117-</v>
          </cell>
        </row>
        <row r="3211">
          <cell r="A3211" t="str">
            <v>1201-0048</v>
          </cell>
          <cell r="B3211" t="str">
            <v>GASTOS DE EJECUCION ISAN</v>
          </cell>
          <cell r="C3211">
            <v>30</v>
          </cell>
          <cell r="E3211" t="str">
            <v>Póliza -117-</v>
          </cell>
        </row>
        <row r="3212">
          <cell r="A3212" t="str">
            <v>1201-0049</v>
          </cell>
          <cell r="B3212" t="str">
            <v>GASTOS DE EJECUCION IMP. SOBRE TENENCIA</v>
          </cell>
          <cell r="C3212">
            <v>120</v>
          </cell>
          <cell r="E3212" t="str">
            <v>Póliza -117-</v>
          </cell>
        </row>
        <row r="3213">
          <cell r="A3213" t="str">
            <v>1201-0050</v>
          </cell>
          <cell r="B3213" t="str">
            <v>MULTAS IMP S/TENENCIA CTRL.DE OBLIG 100%</v>
          </cell>
          <cell r="C3213">
            <v>2436</v>
          </cell>
          <cell r="E3213" t="str">
            <v>Póliza -117-</v>
          </cell>
        </row>
        <row r="3214">
          <cell r="A3214" t="str">
            <v>1201-0051</v>
          </cell>
          <cell r="B3214" t="str">
            <v>HONORARIOS EJEC.POR CONTROL VEHICULAR</v>
          </cell>
          <cell r="C3214">
            <v>120</v>
          </cell>
          <cell r="E3214" t="str">
            <v>Póliza -117-</v>
          </cell>
        </row>
        <row r="3215">
          <cell r="A3215" t="str">
            <v>1201-0052</v>
          </cell>
          <cell r="B3215" t="str">
            <v>HONORARIOS EJEC. ISAN</v>
          </cell>
          <cell r="C3215">
            <v>0</v>
          </cell>
          <cell r="E3215" t="str">
            <v>Póliza -117-</v>
          </cell>
        </row>
        <row r="3216">
          <cell r="A3216" t="str">
            <v>1201-0053</v>
          </cell>
          <cell r="B3216" t="str">
            <v>90% INFRACC. TRANSITO AREA METROPOLITANA</v>
          </cell>
          <cell r="C3216">
            <v>591601.1</v>
          </cell>
          <cell r="E3216" t="str">
            <v>Póliza -117-</v>
          </cell>
        </row>
        <row r="3217">
          <cell r="A3217" t="str">
            <v>1201-0054</v>
          </cell>
          <cell r="B3217" t="str">
            <v>MULTAS POR AUTOCORRECCION I.S.A.N.</v>
          </cell>
          <cell r="C3217">
            <v>193209</v>
          </cell>
          <cell r="E3217" t="str">
            <v>Póliza -117-</v>
          </cell>
        </row>
        <row r="3218">
          <cell r="A3218" t="str">
            <v>4101-0001</v>
          </cell>
          <cell r="B3218" t="str">
            <v>DERECHOS DE CONTROL VEHICULAR PTE. AÑO</v>
          </cell>
          <cell r="D3218">
            <v>5242400</v>
          </cell>
          <cell r="E3218" t="str">
            <v>Póliza -117-</v>
          </cell>
        </row>
        <row r="3219">
          <cell r="A3219" t="str">
            <v>4101-0002</v>
          </cell>
          <cell r="B3219" t="str">
            <v>DERECHOS DE CONTROL VEHICULAR REZAGOS</v>
          </cell>
          <cell r="D3219">
            <v>320156.09999999998</v>
          </cell>
          <cell r="E3219" t="str">
            <v>Póliza -117-</v>
          </cell>
        </row>
        <row r="3220">
          <cell r="A3220" t="str">
            <v>4101-0003</v>
          </cell>
          <cell r="B3220" t="str">
            <v>DEV. CONTROL VEHICULAR</v>
          </cell>
          <cell r="D3220">
            <v>0</v>
          </cell>
          <cell r="E3220" t="str">
            <v>Póliza -117-</v>
          </cell>
        </row>
        <row r="3221">
          <cell r="A3221" t="str">
            <v>4101-0004</v>
          </cell>
          <cell r="B3221" t="str">
            <v>SUBSIDIO 10% Y 5%</v>
          </cell>
          <cell r="C3221">
            <v>100775</v>
          </cell>
          <cell r="E3221" t="str">
            <v>Póliza -117-</v>
          </cell>
        </row>
        <row r="3222">
          <cell r="A3222" t="str">
            <v>4101-0005</v>
          </cell>
          <cell r="B3222" t="str">
            <v>SUBSIDIO ANTIGÜEDAD 5 AÑOS</v>
          </cell>
          <cell r="C3222">
            <v>877584</v>
          </cell>
          <cell r="E3222" t="str">
            <v>Póliza -117-</v>
          </cell>
        </row>
        <row r="3223">
          <cell r="A3223" t="str">
            <v>4101-0006</v>
          </cell>
          <cell r="B3223" t="str">
            <v>SUBSIDIO ANTIGÜEDAD 10 AÑOS</v>
          </cell>
          <cell r="C3223">
            <v>225144</v>
          </cell>
          <cell r="E3223" t="str">
            <v>Póliza -117-</v>
          </cell>
        </row>
        <row r="3224">
          <cell r="A3224" t="str">
            <v>4101-0007</v>
          </cell>
          <cell r="B3224" t="str">
            <v>SUBSIDIO DERECHOS CONTROL VEHICULAR</v>
          </cell>
          <cell r="D3224">
            <v>0</v>
          </cell>
          <cell r="E3224" t="str">
            <v>Póliza -117-</v>
          </cell>
        </row>
        <row r="3225">
          <cell r="A3225" t="str">
            <v>4101-0008</v>
          </cell>
          <cell r="B3225" t="str">
            <v>SUB MAT.DE CONT.VEH.A PERS.MAYORES 65 AÑOS</v>
          </cell>
          <cell r="C3225">
            <v>489</v>
          </cell>
          <cell r="E3225" t="str">
            <v>Póliza -117-</v>
          </cell>
        </row>
        <row r="3226">
          <cell r="A3226" t="str">
            <v>4101-0009</v>
          </cell>
          <cell r="B3226" t="str">
            <v>EXP.DE CERTIFICADOS DE CONTROL VEHICULAR</v>
          </cell>
          <cell r="D3226">
            <v>5640</v>
          </cell>
          <cell r="E3226" t="str">
            <v>Póliza -117-</v>
          </cell>
        </row>
        <row r="3227">
          <cell r="A3227" t="str">
            <v>4101-0010</v>
          </cell>
          <cell r="B3227" t="str">
            <v>EXP.DE CERT.DE CTRL.VEH.OTROS ESTADOS</v>
          </cell>
          <cell r="D3227">
            <v>5670</v>
          </cell>
          <cell r="E3227" t="str">
            <v>Póliza -117-</v>
          </cell>
        </row>
        <row r="3228">
          <cell r="A3228" t="str">
            <v>4101-0011</v>
          </cell>
          <cell r="B3228" t="str">
            <v>EXP.DE CERT.DE DOC.DE CTRL.VEHICULAR</v>
          </cell>
          <cell r="D3228">
            <v>282</v>
          </cell>
          <cell r="E3228" t="str">
            <v>Póliza -117-</v>
          </cell>
        </row>
        <row r="3229">
          <cell r="A3229" t="str">
            <v>4101-0012</v>
          </cell>
          <cell r="B3229" t="str">
            <v>PLACAS DE CIRCULACION VEHICULAR</v>
          </cell>
          <cell r="D3229">
            <v>446933</v>
          </cell>
          <cell r="E3229" t="str">
            <v>Póliza -117-</v>
          </cell>
        </row>
        <row r="3230">
          <cell r="A3230" t="str">
            <v>4101-0013</v>
          </cell>
          <cell r="B3230" t="str">
            <v>LICENCIAS DE MANEJAR</v>
          </cell>
          <cell r="D3230">
            <v>439196</v>
          </cell>
          <cell r="E3230" t="str">
            <v>Póliza -117-</v>
          </cell>
        </row>
        <row r="3231">
          <cell r="A3231" t="str">
            <v>4101-0014</v>
          </cell>
          <cell r="B3231" t="str">
            <v>EXP.DE CERT.DE LICENCIAS DE CONDUCIR</v>
          </cell>
          <cell r="D3231">
            <v>564</v>
          </cell>
          <cell r="E3231" t="str">
            <v>Póliza -117-</v>
          </cell>
        </row>
        <row r="3232">
          <cell r="A3232" t="str">
            <v>4101-0015</v>
          </cell>
          <cell r="B3232" t="str">
            <v>DUPLICADOS DE LICENCIAS</v>
          </cell>
          <cell r="D3232">
            <v>3304</v>
          </cell>
          <cell r="E3232" t="str">
            <v>Póliza -117-</v>
          </cell>
        </row>
        <row r="3233">
          <cell r="A3233" t="str">
            <v>4101-0016</v>
          </cell>
          <cell r="B3233" t="str">
            <v>DUPLICADOS DE TARJETAS DE CIRCULACION</v>
          </cell>
          <cell r="D3233">
            <v>3196</v>
          </cell>
          <cell r="E3233" t="str">
            <v>Póliza -117-</v>
          </cell>
        </row>
        <row r="3234">
          <cell r="A3234" t="str">
            <v>4101-0017</v>
          </cell>
          <cell r="B3234" t="str">
            <v>BAJAS DE VEHICULOS DE MOTOR</v>
          </cell>
          <cell r="D3234">
            <v>23265</v>
          </cell>
          <cell r="E3234" t="str">
            <v>Póliza -117-</v>
          </cell>
        </row>
        <row r="3235">
          <cell r="A3235" t="str">
            <v>4101-0018</v>
          </cell>
          <cell r="B3235" t="str">
            <v>SUBSIDIO LAMINAS CONTROL VEHICULAR</v>
          </cell>
          <cell r="D3235">
            <v>0</v>
          </cell>
          <cell r="E3235" t="str">
            <v>Póliza -117-</v>
          </cell>
        </row>
        <row r="3236">
          <cell r="A3236" t="str">
            <v>4101-0019</v>
          </cell>
          <cell r="B3236" t="str">
            <v>SUBSIDIOS LICENCIAS DE MANEJO</v>
          </cell>
          <cell r="D3236">
            <v>0</v>
          </cell>
          <cell r="E3236" t="str">
            <v>Póliza -117-</v>
          </cell>
        </row>
        <row r="3237">
          <cell r="A3237" t="str">
            <v>4101-0020</v>
          </cell>
          <cell r="B3237" t="str">
            <v>MULTAS DE CONTROL VEHICULAR</v>
          </cell>
          <cell r="D3237">
            <v>0</v>
          </cell>
          <cell r="E3237" t="str">
            <v>Póliza -117-</v>
          </cell>
        </row>
        <row r="3238">
          <cell r="A3238" t="str">
            <v>4101-0021</v>
          </cell>
          <cell r="B3238" t="str">
            <v>INTERESES POR CONVENIO CONTROL VEHICULAR</v>
          </cell>
          <cell r="D3238">
            <v>29579.31</v>
          </cell>
          <cell r="E3238" t="str">
            <v>Póliza -117-</v>
          </cell>
        </row>
        <row r="3239">
          <cell r="A3239" t="str">
            <v>4101-0022</v>
          </cell>
          <cell r="B3239" t="str">
            <v>SANCIONES POR CANJE DE PLACAS EXTEMP.</v>
          </cell>
          <cell r="D3239">
            <v>21574</v>
          </cell>
          <cell r="E3239" t="str">
            <v>Póliza -117-</v>
          </cell>
        </row>
        <row r="3240">
          <cell r="A3240" t="str">
            <v>4101-0023</v>
          </cell>
          <cell r="B3240" t="str">
            <v>SAN.DE DER.DE CONTROL VEH.PTE.AÑO</v>
          </cell>
          <cell r="D3240">
            <v>0</v>
          </cell>
          <cell r="E3240" t="str">
            <v>Póliza -117-</v>
          </cell>
        </row>
        <row r="3241">
          <cell r="A3241" t="str">
            <v>4101-0024</v>
          </cell>
          <cell r="B3241" t="str">
            <v>SAN.DE DER.CONTROL VEH. REZAGO</v>
          </cell>
          <cell r="D3241">
            <v>75737.240000000005</v>
          </cell>
          <cell r="E3241" t="str">
            <v>Póliza -117-</v>
          </cell>
        </row>
        <row r="3242">
          <cell r="A3242" t="str">
            <v>4101-0025</v>
          </cell>
          <cell r="B3242" t="str">
            <v>10% INFRACC.DE TRANSITO AREA MET.</v>
          </cell>
          <cell r="D3242">
            <v>65729.16</v>
          </cell>
          <cell r="E3242" t="str">
            <v>Póliza -117-</v>
          </cell>
        </row>
        <row r="3243">
          <cell r="A3243" t="str">
            <v>2102-1001</v>
          </cell>
          <cell r="B3243" t="str">
            <v>IMP.SOBRE TRANS.DE PROP.DE VEH.AUT.USADO</v>
          </cell>
          <cell r="D3243">
            <v>794028.36</v>
          </cell>
          <cell r="E3243" t="str">
            <v>Póliza -117-</v>
          </cell>
        </row>
        <row r="3244">
          <cell r="A3244" t="str">
            <v>2102-1002</v>
          </cell>
          <cell r="B3244" t="str">
            <v>IMP.DE TRANSM.POR REQUERIMIENTO</v>
          </cell>
          <cell r="D3244">
            <v>0</v>
          </cell>
          <cell r="E3244" t="str">
            <v>Póliza -117-</v>
          </cell>
        </row>
        <row r="3245">
          <cell r="A3245" t="str">
            <v>2102-1003</v>
          </cell>
          <cell r="B3245" t="str">
            <v>ACT.E INTS.POR DEV.IMP.S/TRANS.VEH.USADO</v>
          </cell>
          <cell r="D3245">
            <v>0</v>
          </cell>
          <cell r="E3245" t="str">
            <v>Póliza -117-</v>
          </cell>
        </row>
        <row r="3246">
          <cell r="A3246" t="str">
            <v>2102-1004</v>
          </cell>
          <cell r="B3246" t="str">
            <v>DEV.IMP.S/TRANS.PROP.VEH.USADOS</v>
          </cell>
          <cell r="D3246">
            <v>0</v>
          </cell>
          <cell r="E3246" t="str">
            <v>Póliza -117-</v>
          </cell>
        </row>
        <row r="3247">
          <cell r="A3247" t="str">
            <v>2102-1005</v>
          </cell>
          <cell r="B3247" t="str">
            <v>MULTA IMP. P/LA AGENCIA EST.DE TRANSP.</v>
          </cell>
          <cell r="D3247">
            <v>31006</v>
          </cell>
          <cell r="E3247" t="str">
            <v>Póliza -117-</v>
          </cell>
        </row>
        <row r="3248">
          <cell r="A3248" t="str">
            <v>2102-1006</v>
          </cell>
          <cell r="B3248" t="str">
            <v>MULTAS DEL IMP.DE TRANSMISION</v>
          </cell>
          <cell r="D3248">
            <v>0</v>
          </cell>
          <cell r="E3248" t="str">
            <v>Póliza -117-</v>
          </cell>
        </row>
        <row r="3249">
          <cell r="A3249" t="str">
            <v>2102-1007</v>
          </cell>
          <cell r="B3249" t="str">
            <v>RECARGOS DE IMP.DE TRANSMISION</v>
          </cell>
          <cell r="D3249">
            <v>0</v>
          </cell>
          <cell r="E3249" t="str">
            <v>Póliza -117-</v>
          </cell>
        </row>
        <row r="3250">
          <cell r="A3250" t="str">
            <v>2102-1008</v>
          </cell>
          <cell r="B3250" t="str">
            <v>GASTOS DE EJEC.TRANS.VEH.MOTOR</v>
          </cell>
          <cell r="D3250">
            <v>0</v>
          </cell>
          <cell r="E3250" t="str">
            <v>Póliza -117-</v>
          </cell>
        </row>
        <row r="3251">
          <cell r="A3251" t="str">
            <v>2102-1009</v>
          </cell>
          <cell r="B3251" t="str">
            <v>INCENTIVOS POR ISAN</v>
          </cell>
          <cell r="D3251">
            <v>0</v>
          </cell>
          <cell r="E3251" t="str">
            <v>Póliza -117-</v>
          </cell>
        </row>
        <row r="3252">
          <cell r="A3252" t="str">
            <v>2102-1010</v>
          </cell>
          <cell r="B3252" t="str">
            <v>RECARGOS DE I.S.A.N.</v>
          </cell>
          <cell r="D3252">
            <v>1727</v>
          </cell>
          <cell r="E3252" t="str">
            <v>Póliza -117-</v>
          </cell>
        </row>
        <row r="3253">
          <cell r="A3253" t="str">
            <v>2102-1011</v>
          </cell>
          <cell r="B3253" t="str">
            <v>SANCIONES ISAN</v>
          </cell>
          <cell r="D3253">
            <v>860</v>
          </cell>
          <cell r="E3253" t="str">
            <v>Póliza -117-</v>
          </cell>
        </row>
        <row r="3254">
          <cell r="A3254" t="str">
            <v>2102-1012</v>
          </cell>
          <cell r="B3254" t="str">
            <v>I.S.A.N. PAGOS PROVISIONALES</v>
          </cell>
          <cell r="D3254">
            <v>280307</v>
          </cell>
          <cell r="E3254" t="str">
            <v>Póliza -117-</v>
          </cell>
        </row>
        <row r="3255">
          <cell r="A3255" t="str">
            <v>2102-1013</v>
          </cell>
          <cell r="B3255" t="str">
            <v>ACTUALIZACION DE I.S.A.N.</v>
          </cell>
          <cell r="D3255">
            <v>0</v>
          </cell>
          <cell r="E3255" t="str">
            <v>Póliza -117-</v>
          </cell>
        </row>
        <row r="3256">
          <cell r="A3256" t="str">
            <v>2102-1014</v>
          </cell>
          <cell r="B3256" t="str">
            <v>DEVOLUCION IMP. SOBRE AUTOMOVILES NUEVOS</v>
          </cell>
          <cell r="D3256">
            <v>0</v>
          </cell>
          <cell r="E3256" t="str">
            <v>Póliza -117-</v>
          </cell>
        </row>
        <row r="3257">
          <cell r="A3257" t="str">
            <v>2102-1015</v>
          </cell>
          <cell r="B3257" t="str">
            <v>ACT.E INT'S.POR DEV.IMP.S/AUTOMOV.NVOS.</v>
          </cell>
          <cell r="D3257">
            <v>0</v>
          </cell>
          <cell r="E3257" t="str">
            <v>Póliza -117-</v>
          </cell>
        </row>
        <row r="3258">
          <cell r="A3258" t="str">
            <v>2102-1016</v>
          </cell>
          <cell r="B3258" t="str">
            <v>IMPUESTO S/TENENCIA O USO DE VEHICULOS</v>
          </cell>
          <cell r="D3258">
            <v>8375949.8099999996</v>
          </cell>
          <cell r="E3258" t="str">
            <v>Póliza -117-</v>
          </cell>
        </row>
        <row r="3259">
          <cell r="A3259" t="str">
            <v>2102-1017</v>
          </cell>
          <cell r="B3259" t="str">
            <v>IMPUESTO S/TENENCIA, MOTOCICLETAS</v>
          </cell>
          <cell r="D3259">
            <v>42395</v>
          </cell>
          <cell r="E3259" t="str">
            <v>Póliza -117-</v>
          </cell>
        </row>
        <row r="3260">
          <cell r="A3260" t="str">
            <v>2102-1018</v>
          </cell>
          <cell r="B3260" t="str">
            <v>RECARGOS Y ACT DE IMP S/TENENCIA DE VEH</v>
          </cell>
          <cell r="D3260">
            <v>119790.63</v>
          </cell>
          <cell r="E3260" t="str">
            <v>Póliza -117-</v>
          </cell>
        </row>
        <row r="3261">
          <cell r="A3261" t="str">
            <v>2102-1019</v>
          </cell>
          <cell r="B3261" t="str">
            <v>RECARGOS Y ACT DE IMP S/TEN DE MOTOS</v>
          </cell>
          <cell r="D3261">
            <v>1828</v>
          </cell>
          <cell r="E3261" t="str">
            <v>Póliza -117-</v>
          </cell>
        </row>
        <row r="3262">
          <cell r="A3262" t="str">
            <v>2102-1020</v>
          </cell>
          <cell r="B3262" t="str">
            <v>DEVOLUCION IMPUESTOS SOBRE TENENCIA</v>
          </cell>
          <cell r="D3262">
            <v>0</v>
          </cell>
          <cell r="E3262" t="str">
            <v>Póliza -117-</v>
          </cell>
        </row>
        <row r="3263">
          <cell r="A3263" t="str">
            <v>2102-1021</v>
          </cell>
          <cell r="B3263" t="str">
            <v>ACT.E INTS.POR DEV.IMP.S/TENENCIA</v>
          </cell>
          <cell r="D3263">
            <v>0</v>
          </cell>
          <cell r="E3263" t="str">
            <v>Póliza -117-</v>
          </cell>
        </row>
        <row r="3264">
          <cell r="A3264" t="str">
            <v>2102-1022</v>
          </cell>
          <cell r="B3264" t="str">
            <v>ACREDITAMENTO DEL IMP.S/TENENCIA AR.15-D</v>
          </cell>
          <cell r="D3264">
            <v>0</v>
          </cell>
          <cell r="E3264" t="str">
            <v>Póliza -117-</v>
          </cell>
        </row>
        <row r="3265">
          <cell r="A3265" t="str">
            <v>2102-1023</v>
          </cell>
          <cell r="B3265" t="str">
            <v>GASTOS DE EJECUCION ISAN</v>
          </cell>
          <cell r="D3265">
            <v>30</v>
          </cell>
          <cell r="E3265" t="str">
            <v>Póliza -117-</v>
          </cell>
        </row>
        <row r="3266">
          <cell r="A3266" t="str">
            <v>2102-1024</v>
          </cell>
          <cell r="B3266" t="str">
            <v>GASTOS DE EJECUCION IMP. SOBRE TENENCIA</v>
          </cell>
          <cell r="D3266">
            <v>120</v>
          </cell>
          <cell r="E3266" t="str">
            <v>Póliza -117-</v>
          </cell>
        </row>
        <row r="3267">
          <cell r="A3267" t="str">
            <v>2102-1025</v>
          </cell>
          <cell r="B3267" t="str">
            <v>MULTAS IMP S/TENENCIA CTRL.DE OBLIG 100%</v>
          </cell>
          <cell r="D3267">
            <v>2436</v>
          </cell>
          <cell r="E3267" t="str">
            <v>Póliza -117-</v>
          </cell>
        </row>
        <row r="3268">
          <cell r="A3268" t="str">
            <v>2102-1026</v>
          </cell>
          <cell r="B3268" t="str">
            <v>HONORARIOS EJEC.POR CONTROL VEHICULAR</v>
          </cell>
          <cell r="D3268">
            <v>120</v>
          </cell>
          <cell r="E3268" t="str">
            <v>Póliza -117-</v>
          </cell>
        </row>
        <row r="3269">
          <cell r="A3269" t="str">
            <v>2102-1027</v>
          </cell>
          <cell r="B3269" t="str">
            <v>HONORARIOS EJEC. ISAN</v>
          </cell>
          <cell r="D3269">
            <v>0</v>
          </cell>
          <cell r="E3269" t="str">
            <v>Póliza -117-</v>
          </cell>
        </row>
        <row r="3270">
          <cell r="A3270" t="str">
            <v>2102-1028</v>
          </cell>
          <cell r="B3270" t="str">
            <v>90% INFRACC. TRANSITO AREA METROPOLITANA</v>
          </cell>
          <cell r="D3270">
            <v>591601.1</v>
          </cell>
          <cell r="E3270" t="str">
            <v>Póliza -117-</v>
          </cell>
        </row>
        <row r="3271">
          <cell r="A3271" t="str">
            <v>2102-1029</v>
          </cell>
          <cell r="B3271" t="str">
            <v>MULTAS POR AUTOCORRECCION I.S.A.N.</v>
          </cell>
          <cell r="D3271">
            <v>193209</v>
          </cell>
          <cell r="E3271" t="str">
            <v>Póliza -117-</v>
          </cell>
        </row>
        <row r="3273">
          <cell r="C3273">
            <v>18322625.710000001</v>
          </cell>
          <cell r="D3273">
            <v>18322625.710000001</v>
          </cell>
        </row>
        <row r="3275">
          <cell r="A3275" t="str">
            <v>REGISTRO DE LOS INGRESOS DEL DIA</v>
          </cell>
        </row>
        <row r="3276">
          <cell r="D3276" t="str">
            <v>Póliza -117-</v>
          </cell>
        </row>
        <row r="3279">
          <cell r="B3279" t="str">
            <v>Gobierno del Estado de Nuevo León</v>
          </cell>
        </row>
        <row r="3280">
          <cell r="B3280" t="str">
            <v>Secretaría de Finanzas y Tesorería General del Estado</v>
          </cell>
        </row>
        <row r="3281">
          <cell r="B3281" t="str">
            <v>Subsecretaría de Egresos</v>
          </cell>
        </row>
        <row r="3282">
          <cell r="B3282" t="str">
            <v>Dirección de Contabilidad y Cuenta Pública</v>
          </cell>
        </row>
        <row r="3283">
          <cell r="B3283" t="str">
            <v>Instituto de Control Vehicular</v>
          </cell>
        </row>
        <row r="3284">
          <cell r="B3284" t="str">
            <v>Recaudaciòn Diaria 27 Febrero 2006</v>
          </cell>
        </row>
        <row r="3285">
          <cell r="A3285" t="str">
            <v xml:space="preserve">Numero </v>
          </cell>
          <cell r="B3285" t="str">
            <v>Concepto</v>
          </cell>
          <cell r="C3285" t="str">
            <v>Recaudación Daria</v>
          </cell>
        </row>
        <row r="3286">
          <cell r="A3286" t="str">
            <v>de Cuenta</v>
          </cell>
          <cell r="C3286" t="str">
            <v>Cargo</v>
          </cell>
          <cell r="D3286" t="str">
            <v>Crédito</v>
          </cell>
        </row>
        <row r="3288">
          <cell r="A3288" t="str">
            <v>2102-1001</v>
          </cell>
          <cell r="B3288" t="str">
            <v>IMP.SOBRE TRANS.DE PROP.DE VEH.AUT.USADO</v>
          </cell>
          <cell r="C3288">
            <v>794028.36</v>
          </cell>
          <cell r="E3288" t="str">
            <v>Póliza -118-</v>
          </cell>
        </row>
        <row r="3289">
          <cell r="A3289" t="str">
            <v>2102-1002</v>
          </cell>
          <cell r="B3289" t="str">
            <v>IMP.DE TRANSM.POR REQUERIMIENTO</v>
          </cell>
          <cell r="C3289">
            <v>0</v>
          </cell>
          <cell r="E3289" t="str">
            <v>Póliza -118-</v>
          </cell>
        </row>
        <row r="3290">
          <cell r="A3290" t="str">
            <v>2102-1003</v>
          </cell>
          <cell r="B3290" t="str">
            <v>ACT.E INTS.POR DEV.IMP.S/TRANS.VEH.USADO</v>
          </cell>
          <cell r="C3290">
            <v>0</v>
          </cell>
          <cell r="E3290" t="str">
            <v>Póliza -118-</v>
          </cell>
        </row>
        <row r="3291">
          <cell r="A3291" t="str">
            <v>2102-1004</v>
          </cell>
          <cell r="B3291" t="str">
            <v>DEV.IMP.S/TRANS.PROP.VEH.USADOS</v>
          </cell>
          <cell r="C3291">
            <v>0</v>
          </cell>
          <cell r="E3291" t="str">
            <v>Póliza -118-</v>
          </cell>
        </row>
        <row r="3292">
          <cell r="A3292" t="str">
            <v>2102-1005</v>
          </cell>
          <cell r="B3292" t="str">
            <v>MULTA IMP. P/LA AGENCIA EST.DE TRANSP.</v>
          </cell>
          <cell r="C3292">
            <v>31006</v>
          </cell>
          <cell r="E3292" t="str">
            <v>Póliza -118-</v>
          </cell>
        </row>
        <row r="3293">
          <cell r="A3293" t="str">
            <v>2102-1006</v>
          </cell>
          <cell r="B3293" t="str">
            <v>MULTAS DEL IMP.DE TRANSMISION</v>
          </cell>
          <cell r="C3293">
            <v>0</v>
          </cell>
          <cell r="E3293" t="str">
            <v>Póliza -118-</v>
          </cell>
        </row>
        <row r="3294">
          <cell r="A3294" t="str">
            <v>2102-1007</v>
          </cell>
          <cell r="B3294" t="str">
            <v>RECARGOS DE IMP.DE TRANSMISION</v>
          </cell>
          <cell r="C3294">
            <v>0</v>
          </cell>
          <cell r="E3294" t="str">
            <v>Póliza -118-</v>
          </cell>
        </row>
        <row r="3295">
          <cell r="A3295" t="str">
            <v>2102-1008</v>
          </cell>
          <cell r="B3295" t="str">
            <v>GASTOS DE EJEC.TRANS.VEH.MOTOR</v>
          </cell>
          <cell r="C3295">
            <v>0</v>
          </cell>
          <cell r="E3295" t="str">
            <v>Póliza -118-</v>
          </cell>
        </row>
        <row r="3296">
          <cell r="A3296" t="str">
            <v>2102-1009</v>
          </cell>
          <cell r="B3296" t="str">
            <v>INCENTIVOS POR ISAN</v>
          </cell>
          <cell r="C3296">
            <v>0</v>
          </cell>
          <cell r="E3296" t="str">
            <v>Póliza -118-</v>
          </cell>
        </row>
        <row r="3297">
          <cell r="A3297" t="str">
            <v>2102-1010</v>
          </cell>
          <cell r="B3297" t="str">
            <v>RECARGOS DE I.S.A.N.</v>
          </cell>
          <cell r="C3297">
            <v>1727</v>
          </cell>
          <cell r="E3297" t="str">
            <v>Póliza -118-</v>
          </cell>
        </row>
        <row r="3298">
          <cell r="A3298" t="str">
            <v>2102-1011</v>
          </cell>
          <cell r="B3298" t="str">
            <v>SANCIONES ISAN</v>
          </cell>
          <cell r="C3298">
            <v>860</v>
          </cell>
          <cell r="E3298" t="str">
            <v>Póliza -118-</v>
          </cell>
        </row>
        <row r="3299">
          <cell r="A3299" t="str">
            <v>2102-1012</v>
          </cell>
          <cell r="B3299" t="str">
            <v>I.S.A.N. PAGOS PROVISIONALES</v>
          </cell>
          <cell r="C3299">
            <v>280307</v>
          </cell>
          <cell r="E3299" t="str">
            <v>Póliza -118-</v>
          </cell>
        </row>
        <row r="3300">
          <cell r="A3300" t="str">
            <v>2102-1013</v>
          </cell>
          <cell r="B3300" t="str">
            <v>ACTUALIZACION DE I.S.A.N.</v>
          </cell>
          <cell r="C3300">
            <v>0</v>
          </cell>
          <cell r="E3300" t="str">
            <v>Póliza -118-</v>
          </cell>
        </row>
        <row r="3301">
          <cell r="A3301" t="str">
            <v>2102-1014</v>
          </cell>
          <cell r="B3301" t="str">
            <v>DEVOLUCION IMP. SOBRE AUTOMOVILES NUEVOS</v>
          </cell>
          <cell r="C3301">
            <v>0</v>
          </cell>
          <cell r="E3301" t="str">
            <v>Póliza -118-</v>
          </cell>
        </row>
        <row r="3302">
          <cell r="A3302" t="str">
            <v>2102-1015</v>
          </cell>
          <cell r="B3302" t="str">
            <v>ACT.E INT'S.POR DEV.IMP.S/AUTOMOV.NVOS.</v>
          </cell>
          <cell r="C3302">
            <v>0</v>
          </cell>
          <cell r="E3302" t="str">
            <v>Póliza -118-</v>
          </cell>
        </row>
        <row r="3303">
          <cell r="A3303" t="str">
            <v>2102-1016</v>
          </cell>
          <cell r="B3303" t="str">
            <v>IMPUESTO S/TENENCIA O USO DE VEHICULOS</v>
          </cell>
          <cell r="C3303">
            <v>8375949.8099999996</v>
          </cell>
          <cell r="E3303" t="str">
            <v>Póliza -118-</v>
          </cell>
        </row>
        <row r="3304">
          <cell r="A3304" t="str">
            <v>2102-1017</v>
          </cell>
          <cell r="B3304" t="str">
            <v>IMPUESTO S/TENENCIA, MOTOCICLETAS</v>
          </cell>
          <cell r="C3304">
            <v>42395</v>
          </cell>
          <cell r="E3304" t="str">
            <v>Póliza -118-</v>
          </cell>
        </row>
        <row r="3305">
          <cell r="A3305" t="str">
            <v>2102-1018</v>
          </cell>
          <cell r="B3305" t="str">
            <v>RECARGOS Y ACT DE IMP S/TENENCIA DE VEH</v>
          </cell>
          <cell r="C3305">
            <v>119790.63</v>
          </cell>
          <cell r="E3305" t="str">
            <v>Póliza -118-</v>
          </cell>
        </row>
        <row r="3306">
          <cell r="A3306" t="str">
            <v>2102-1019</v>
          </cell>
          <cell r="B3306" t="str">
            <v>RECARGOS Y ACT DE IMP S/TEN DE MOTOS</v>
          </cell>
          <cell r="C3306">
            <v>1828</v>
          </cell>
          <cell r="E3306" t="str">
            <v>Póliza -118-</v>
          </cell>
        </row>
        <row r="3307">
          <cell r="A3307" t="str">
            <v>2102-1020</v>
          </cell>
          <cell r="B3307" t="str">
            <v>DEVOLUCION IMPUESTOS SOBRE TENENCIA</v>
          </cell>
          <cell r="C3307">
            <v>0</v>
          </cell>
          <cell r="E3307" t="str">
            <v>Póliza -118-</v>
          </cell>
        </row>
        <row r="3308">
          <cell r="A3308" t="str">
            <v>2102-1021</v>
          </cell>
          <cell r="B3308" t="str">
            <v>ACT.E INTS.POR DEV.IMP.S/TENENCIA</v>
          </cell>
          <cell r="C3308">
            <v>0</v>
          </cell>
          <cell r="E3308" t="str">
            <v>Póliza -118-</v>
          </cell>
        </row>
        <row r="3309">
          <cell r="A3309" t="str">
            <v>2102-1022</v>
          </cell>
          <cell r="B3309" t="str">
            <v>ACREDITAMENTO DEL IMP.S/TENENCIA AR.15-D</v>
          </cell>
          <cell r="C3309">
            <v>0</v>
          </cell>
          <cell r="E3309" t="str">
            <v>Póliza -118-</v>
          </cell>
        </row>
        <row r="3310">
          <cell r="A3310" t="str">
            <v>2102-1023</v>
          </cell>
          <cell r="B3310" t="str">
            <v>GASTOS DE EJECUCION ISAN</v>
          </cell>
          <cell r="C3310">
            <v>30</v>
          </cell>
          <cell r="E3310" t="str">
            <v>Póliza -118-</v>
          </cell>
        </row>
        <row r="3311">
          <cell r="A3311" t="str">
            <v>2102-1024</v>
          </cell>
          <cell r="B3311" t="str">
            <v>GASTOS DE EJECUCION IMP. SOBRE TENENCIA</v>
          </cell>
          <cell r="C3311">
            <v>120</v>
          </cell>
          <cell r="E3311" t="str">
            <v>Póliza -118-</v>
          </cell>
        </row>
        <row r="3312">
          <cell r="A3312" t="str">
            <v>2102-1025</v>
          </cell>
          <cell r="B3312" t="str">
            <v>MULTAS IMP S/TENENCIA CTRL.DE OBLIG 100%</v>
          </cell>
          <cell r="C3312">
            <v>2436</v>
          </cell>
          <cell r="E3312" t="str">
            <v>Póliza -118-</v>
          </cell>
        </row>
        <row r="3313">
          <cell r="A3313" t="str">
            <v>2102-1026</v>
          </cell>
          <cell r="B3313" t="str">
            <v>HONORARIOS EJEC.POR CONTROL VEHICULAR</v>
          </cell>
          <cell r="C3313">
            <v>120</v>
          </cell>
          <cell r="E3313" t="str">
            <v>Póliza -118-</v>
          </cell>
        </row>
        <row r="3314">
          <cell r="A3314" t="str">
            <v>2102-1027</v>
          </cell>
          <cell r="B3314" t="str">
            <v>HONORARIOS EJEC. ISAN</v>
          </cell>
          <cell r="C3314">
            <v>0</v>
          </cell>
          <cell r="E3314" t="str">
            <v>Póliza -118-</v>
          </cell>
        </row>
        <row r="3315">
          <cell r="A3315" t="str">
            <v>2102-1028</v>
          </cell>
          <cell r="B3315" t="str">
            <v>90% INFRACC. TRANSITO AREA METROPOLITANA</v>
          </cell>
          <cell r="C3315">
            <v>591601.1</v>
          </cell>
          <cell r="E3315" t="str">
            <v>Póliza -118-</v>
          </cell>
        </row>
        <row r="3316">
          <cell r="A3316" t="str">
            <v>2102-1029</v>
          </cell>
          <cell r="B3316" t="str">
            <v>MULTAS POR AUTOCORRECCION I.S.A.N.</v>
          </cell>
          <cell r="C3316">
            <v>193209</v>
          </cell>
          <cell r="E3316" t="str">
            <v>Póliza -118-</v>
          </cell>
        </row>
        <row r="3317">
          <cell r="A3317" t="str">
            <v>1201-0026</v>
          </cell>
          <cell r="B3317" t="str">
            <v>IMP.SOBRE TRANS.DE PROP.DE VEH.AUT.USADO</v>
          </cell>
          <cell r="D3317">
            <v>794028.36</v>
          </cell>
          <cell r="E3317" t="str">
            <v>Póliza -118-</v>
          </cell>
        </row>
        <row r="3318">
          <cell r="A3318" t="str">
            <v>1201-0027</v>
          </cell>
          <cell r="B3318" t="str">
            <v>IMP.DE TRANSM.POR REQUERIMIENTO</v>
          </cell>
          <cell r="D3318">
            <v>0</v>
          </cell>
          <cell r="E3318" t="str">
            <v>Póliza -118-</v>
          </cell>
        </row>
        <row r="3319">
          <cell r="A3319" t="str">
            <v>1201-0028</v>
          </cell>
          <cell r="B3319" t="str">
            <v>ACT.E INTS.POR DEV.IMP.S/TRANS.VEH.USADO</v>
          </cell>
          <cell r="D3319">
            <v>0</v>
          </cell>
          <cell r="E3319" t="str">
            <v>Póliza -118-</v>
          </cell>
        </row>
        <row r="3320">
          <cell r="A3320" t="str">
            <v>1201-0029</v>
          </cell>
          <cell r="B3320" t="str">
            <v>DEV.IMP.S/TRANS.PROP.VEH.USADOS</v>
          </cell>
          <cell r="D3320">
            <v>0</v>
          </cell>
          <cell r="E3320" t="str">
            <v>Póliza -118-</v>
          </cell>
        </row>
        <row r="3321">
          <cell r="A3321" t="str">
            <v>1201-0030</v>
          </cell>
          <cell r="B3321" t="str">
            <v>MULTA IMP. P/LA AGENCIA EST.DE TRANSP.</v>
          </cell>
          <cell r="D3321">
            <v>31006</v>
          </cell>
          <cell r="E3321" t="str">
            <v>Póliza -118-</v>
          </cell>
        </row>
        <row r="3322">
          <cell r="A3322" t="str">
            <v>1201-0031</v>
          </cell>
          <cell r="B3322" t="str">
            <v>MULTAS DEL IMP.DE TRANSMISION</v>
          </cell>
          <cell r="D3322">
            <v>0</v>
          </cell>
          <cell r="E3322" t="str">
            <v>Póliza -118-</v>
          </cell>
        </row>
        <row r="3323">
          <cell r="A3323" t="str">
            <v>1201-0032</v>
          </cell>
          <cell r="B3323" t="str">
            <v>RECARGOS DE IMP.DE TRANSMISION</v>
          </cell>
          <cell r="D3323">
            <v>0</v>
          </cell>
          <cell r="E3323" t="str">
            <v>Póliza -118-</v>
          </cell>
        </row>
        <row r="3324">
          <cell r="A3324" t="str">
            <v>1201-0033</v>
          </cell>
          <cell r="B3324" t="str">
            <v>GASTOS DE EJEC.TRANS.VEH.MOTOR</v>
          </cell>
          <cell r="D3324">
            <v>0</v>
          </cell>
          <cell r="E3324" t="str">
            <v>Póliza -118-</v>
          </cell>
        </row>
        <row r="3325">
          <cell r="A3325" t="str">
            <v>1201-0034</v>
          </cell>
          <cell r="B3325" t="str">
            <v>INCENTIVOS POR ISAN</v>
          </cell>
          <cell r="D3325">
            <v>0</v>
          </cell>
          <cell r="E3325" t="str">
            <v>Póliza -118-</v>
          </cell>
        </row>
        <row r="3326">
          <cell r="A3326" t="str">
            <v>1201-0035</v>
          </cell>
          <cell r="B3326" t="str">
            <v>RECARGOS DE I.S.A.N.</v>
          </cell>
          <cell r="D3326">
            <v>1727</v>
          </cell>
          <cell r="E3326" t="str">
            <v>Póliza -118-</v>
          </cell>
        </row>
        <row r="3327">
          <cell r="A3327" t="str">
            <v>1201-0036</v>
          </cell>
          <cell r="B3327" t="str">
            <v>SANCIONES ISAN</v>
          </cell>
          <cell r="D3327">
            <v>860</v>
          </cell>
          <cell r="E3327" t="str">
            <v>Póliza -118-</v>
          </cell>
        </row>
        <row r="3328">
          <cell r="A3328" t="str">
            <v>1201-0037</v>
          </cell>
          <cell r="B3328" t="str">
            <v>I.S.A.N. PAGOS PROVISIONALES</v>
          </cell>
          <cell r="D3328">
            <v>280307</v>
          </cell>
          <cell r="E3328" t="str">
            <v>Póliza -118-</v>
          </cell>
        </row>
        <row r="3329">
          <cell r="A3329" t="str">
            <v>1201-0038</v>
          </cell>
          <cell r="B3329" t="str">
            <v>ACTUALIZACION DE I.S.A.N.</v>
          </cell>
          <cell r="D3329">
            <v>0</v>
          </cell>
          <cell r="E3329" t="str">
            <v>Póliza -118-</v>
          </cell>
        </row>
        <row r="3330">
          <cell r="A3330" t="str">
            <v>1201-0039</v>
          </cell>
          <cell r="B3330" t="str">
            <v>DEVOLUCION IMP. SOBRE AUTOMOVILES NUEVOS</v>
          </cell>
          <cell r="D3330">
            <v>0</v>
          </cell>
          <cell r="E3330" t="str">
            <v>Póliza -118-</v>
          </cell>
        </row>
        <row r="3331">
          <cell r="A3331" t="str">
            <v>1201-0040</v>
          </cell>
          <cell r="B3331" t="str">
            <v>ACT.E INT'S.POR DEV.IMP.S/AUTOMOV.NVOS.</v>
          </cell>
          <cell r="D3331">
            <v>0</v>
          </cell>
          <cell r="E3331" t="str">
            <v>Póliza -118-</v>
          </cell>
        </row>
        <row r="3332">
          <cell r="A3332" t="str">
            <v>1201-0041</v>
          </cell>
          <cell r="B3332" t="str">
            <v>IMPUESTO S/TENENCIA O USO DE VEHICULOS</v>
          </cell>
          <cell r="D3332">
            <v>8375949.8099999996</v>
          </cell>
          <cell r="E3332" t="str">
            <v>Póliza -118-</v>
          </cell>
        </row>
        <row r="3333">
          <cell r="A3333" t="str">
            <v>1201-0042</v>
          </cell>
          <cell r="B3333" t="str">
            <v>IMPUESTO S/TENENCIA, MOTOCICLETAS</v>
          </cell>
          <cell r="D3333">
            <v>42395</v>
          </cell>
          <cell r="E3333" t="str">
            <v>Póliza -118-</v>
          </cell>
        </row>
        <row r="3334">
          <cell r="A3334" t="str">
            <v>1201-0043</v>
          </cell>
          <cell r="B3334" t="str">
            <v>RECARGOS Y ACT DE IMP S/TENENCIA DE VEH</v>
          </cell>
          <cell r="D3334">
            <v>119790.63</v>
          </cell>
          <cell r="E3334" t="str">
            <v>Póliza -118-</v>
          </cell>
        </row>
        <row r="3335">
          <cell r="A3335" t="str">
            <v>1201-0044</v>
          </cell>
          <cell r="B3335" t="str">
            <v>RECARGOS Y ACT DE IMP S/TEN DE MOTOS</v>
          </cell>
          <cell r="D3335">
            <v>1828</v>
          </cell>
          <cell r="E3335" t="str">
            <v>Póliza -118-</v>
          </cell>
        </row>
        <row r="3336">
          <cell r="A3336" t="str">
            <v>1201-0045</v>
          </cell>
          <cell r="B3336" t="str">
            <v>DEVOLUCION IMPUESTOS SOBRE TENENCIA</v>
          </cell>
          <cell r="D3336">
            <v>0</v>
          </cell>
          <cell r="E3336" t="str">
            <v>Póliza -118-</v>
          </cell>
        </row>
        <row r="3337">
          <cell r="A3337" t="str">
            <v>1201-0046</v>
          </cell>
          <cell r="B3337" t="str">
            <v>ACT.E INTS.POR DEV.IMP.S/TENENCIA</v>
          </cell>
          <cell r="D3337">
            <v>0</v>
          </cell>
          <cell r="E3337" t="str">
            <v>Póliza -118-</v>
          </cell>
        </row>
        <row r="3338">
          <cell r="A3338" t="str">
            <v>1201-0047</v>
          </cell>
          <cell r="B3338" t="str">
            <v>ACREDITAMENTO DEL IMP.S/TENENCIA AR.15-D</v>
          </cell>
          <cell r="D3338">
            <v>0</v>
          </cell>
          <cell r="E3338" t="str">
            <v>Póliza -118-</v>
          </cell>
        </row>
        <row r="3339">
          <cell r="A3339" t="str">
            <v>1201-0048</v>
          </cell>
          <cell r="B3339" t="str">
            <v>GASTOS DE EJECUCION ISAN</v>
          </cell>
          <cell r="D3339">
            <v>30</v>
          </cell>
          <cell r="E3339" t="str">
            <v>Póliza -118-</v>
          </cell>
        </row>
        <row r="3340">
          <cell r="A3340" t="str">
            <v>1201-0049</v>
          </cell>
          <cell r="B3340" t="str">
            <v>GASTOS DE EJECUCION IMP. SOBRE TENENCIA</v>
          </cell>
          <cell r="D3340">
            <v>120</v>
          </cell>
          <cell r="E3340" t="str">
            <v>Póliza -118-</v>
          </cell>
        </row>
        <row r="3341">
          <cell r="A3341" t="str">
            <v>1201-0050</v>
          </cell>
          <cell r="B3341" t="str">
            <v>MULTAS IMP S/TENENCIA CTRL.DE OBLIG 100%</v>
          </cell>
          <cell r="D3341">
            <v>2436</v>
          </cell>
          <cell r="E3341" t="str">
            <v>Póliza -118-</v>
          </cell>
        </row>
        <row r="3342">
          <cell r="A3342" t="str">
            <v>1201-0051</v>
          </cell>
          <cell r="B3342" t="str">
            <v>HONORARIOS EJEC.POR CONTROL VEHICULAR</v>
          </cell>
          <cell r="D3342">
            <v>120</v>
          </cell>
          <cell r="E3342" t="str">
            <v>Póliza -118-</v>
          </cell>
        </row>
        <row r="3343">
          <cell r="A3343" t="str">
            <v>1201-0052</v>
          </cell>
          <cell r="B3343" t="str">
            <v>HONORARIOS EJEC. ISAN</v>
          </cell>
          <cell r="D3343">
            <v>0</v>
          </cell>
          <cell r="E3343" t="str">
            <v>Póliza -118-</v>
          </cell>
        </row>
        <row r="3344">
          <cell r="A3344" t="str">
            <v>1201-0053</v>
          </cell>
          <cell r="B3344" t="str">
            <v>90% INFRACC. TRANSITO AREA METROPOLITANA</v>
          </cell>
          <cell r="D3344">
            <v>591601.1</v>
          </cell>
          <cell r="E3344" t="str">
            <v>Póliza -118-</v>
          </cell>
        </row>
        <row r="3345">
          <cell r="A3345" t="str">
            <v>1201-0054</v>
          </cell>
          <cell r="B3345" t="str">
            <v>MULTAS POR AUTOCORRECCION I.S.A.N.</v>
          </cell>
          <cell r="D3345">
            <v>193209</v>
          </cell>
          <cell r="E3345" t="str">
            <v>Póliza -118-</v>
          </cell>
        </row>
        <row r="3347">
          <cell r="C3347">
            <v>10435407.9</v>
          </cell>
          <cell r="D3347">
            <v>10435407.9</v>
          </cell>
        </row>
        <row r="3349">
          <cell r="A3349" t="str">
            <v>RECLASIFICACION DE LOS INGRESOS EN ADMON.</v>
          </cell>
        </row>
        <row r="3351">
          <cell r="D3351" t="str">
            <v>Póliza -118-</v>
          </cell>
        </row>
        <row r="3353">
          <cell r="A3353" t="str">
            <v>de Cuenta</v>
          </cell>
          <cell r="C3353" t="str">
            <v>Cargo</v>
          </cell>
          <cell r="D3353" t="str">
            <v>Crédito</v>
          </cell>
        </row>
        <row r="3354">
          <cell r="A3354" t="str">
            <v>1201-0001</v>
          </cell>
          <cell r="B3354" t="str">
            <v>DERECHOS DE CONTROL VEHICULAR PTE. AÑO</v>
          </cell>
          <cell r="C3354">
            <v>5947840</v>
          </cell>
          <cell r="E3354" t="str">
            <v>Póliza -119-</v>
          </cell>
        </row>
        <row r="3355">
          <cell r="A3355" t="str">
            <v>1201-0002</v>
          </cell>
          <cell r="B3355" t="str">
            <v>DERECHOS DE CONTROL VEHICULAR REZAGOS</v>
          </cell>
          <cell r="C3355">
            <v>357938.01</v>
          </cell>
          <cell r="E3355" t="str">
            <v>Póliza -119-</v>
          </cell>
        </row>
        <row r="3356">
          <cell r="A3356" t="str">
            <v>1201-0003</v>
          </cell>
          <cell r="B3356" t="str">
            <v>DEV. CONTROL VEHICULAR</v>
          </cell>
          <cell r="C3356">
            <v>0</v>
          </cell>
          <cell r="E3356" t="str">
            <v>Póliza -119-</v>
          </cell>
        </row>
        <row r="3357">
          <cell r="A3357" t="str">
            <v>1201-0004</v>
          </cell>
          <cell r="B3357" t="str">
            <v>SUBSIDIO 10% Y 5%</v>
          </cell>
          <cell r="D3357">
            <v>111396</v>
          </cell>
          <cell r="E3357" t="str">
            <v>Póliza -119-</v>
          </cell>
        </row>
        <row r="3358">
          <cell r="A3358" t="str">
            <v>1201-0005</v>
          </cell>
          <cell r="B3358" t="str">
            <v>SUBSIDIO ANTIGÜEDAD 5 AÑOS</v>
          </cell>
          <cell r="D3358">
            <v>965110</v>
          </cell>
          <cell r="E3358" t="str">
            <v>Póliza -119-</v>
          </cell>
        </row>
        <row r="3359">
          <cell r="A3359" t="str">
            <v>1201-0006</v>
          </cell>
          <cell r="B3359" t="str">
            <v>SUBSIDIO ANTIGÜEDAD 10 AÑOS</v>
          </cell>
          <cell r="D3359">
            <v>205792</v>
          </cell>
          <cell r="E3359" t="str">
            <v>Póliza -119-</v>
          </cell>
        </row>
        <row r="3360">
          <cell r="A3360" t="str">
            <v>1201-0007</v>
          </cell>
          <cell r="B3360" t="str">
            <v>SUBSIDIO DERECHOS CONTROL VEHICULAR</v>
          </cell>
          <cell r="C3360">
            <v>0</v>
          </cell>
          <cell r="E3360" t="str">
            <v>Póliza -119-</v>
          </cell>
        </row>
        <row r="3361">
          <cell r="A3361" t="str">
            <v>1201-0008</v>
          </cell>
          <cell r="B3361" t="str">
            <v>SUB MAT.DE CONT.VEH.A PERS.MAYORES 65 AÑOS</v>
          </cell>
          <cell r="D3361">
            <v>489</v>
          </cell>
          <cell r="E3361" t="str">
            <v>Póliza -119-</v>
          </cell>
        </row>
        <row r="3362">
          <cell r="A3362" t="str">
            <v>1201-0009</v>
          </cell>
          <cell r="B3362" t="str">
            <v>EXP.DE CERTIFICADOS DE CONTROL VEHICULAR</v>
          </cell>
          <cell r="C3362">
            <v>10998</v>
          </cell>
          <cell r="E3362" t="str">
            <v>Póliza -119-</v>
          </cell>
        </row>
        <row r="3363">
          <cell r="A3363" t="str">
            <v>1201-0010</v>
          </cell>
          <cell r="B3363" t="str">
            <v>EXP.DE CERT.DE CTRL.VEH.OTROS ESTADOS</v>
          </cell>
          <cell r="C3363">
            <v>7560</v>
          </cell>
          <cell r="E3363" t="str">
            <v>Póliza -119-</v>
          </cell>
        </row>
        <row r="3364">
          <cell r="A3364" t="str">
            <v>1201-0011</v>
          </cell>
          <cell r="B3364" t="str">
            <v>EXP.DE CERT.DE DOC.DE CTRL.VEHICULAR</v>
          </cell>
          <cell r="C3364">
            <v>846</v>
          </cell>
          <cell r="E3364" t="str">
            <v>Póliza -119-</v>
          </cell>
        </row>
        <row r="3365">
          <cell r="A3365" t="str">
            <v>1201-0012</v>
          </cell>
          <cell r="B3365" t="str">
            <v>PLACAS DE CIRCULACION VEHICULAR</v>
          </cell>
          <cell r="C3365">
            <v>466090</v>
          </cell>
          <cell r="E3365" t="str">
            <v>Póliza -119-</v>
          </cell>
        </row>
        <row r="3366">
          <cell r="A3366" t="str">
            <v>1201-0013</v>
          </cell>
          <cell r="B3366" t="str">
            <v>LICENCIAS DE MANEJAR</v>
          </cell>
          <cell r="C3366">
            <v>424564</v>
          </cell>
          <cell r="E3366" t="str">
            <v>Póliza -119-</v>
          </cell>
        </row>
        <row r="3367">
          <cell r="A3367" t="str">
            <v>1201-0014</v>
          </cell>
          <cell r="B3367" t="str">
            <v>EXP.DE CERT.DE LICENCIAS DE CONDUCIR</v>
          </cell>
          <cell r="C3367">
            <v>423</v>
          </cell>
          <cell r="E3367" t="str">
            <v>Póliza -119-</v>
          </cell>
        </row>
        <row r="3368">
          <cell r="A3368" t="str">
            <v>1201-0015</v>
          </cell>
          <cell r="B3368" t="str">
            <v>DUPLICADOS DE LICENCIAS</v>
          </cell>
          <cell r="C3368">
            <v>4720</v>
          </cell>
          <cell r="E3368" t="str">
            <v>Póliza -119-</v>
          </cell>
        </row>
        <row r="3369">
          <cell r="A3369" t="str">
            <v>1201-0016</v>
          </cell>
          <cell r="B3369" t="str">
            <v>DUPLICADOS DE TARJETAS DE CIRCULACION</v>
          </cell>
          <cell r="C3369">
            <v>11468</v>
          </cell>
          <cell r="E3369" t="str">
            <v>Póliza -119-</v>
          </cell>
        </row>
        <row r="3370">
          <cell r="A3370" t="str">
            <v>1201-0017</v>
          </cell>
          <cell r="B3370" t="str">
            <v>BAJAS DE VEHICULOS DE MOTOR</v>
          </cell>
          <cell r="C3370">
            <v>29328</v>
          </cell>
          <cell r="E3370" t="str">
            <v>Póliza -119-</v>
          </cell>
        </row>
        <row r="3371">
          <cell r="A3371" t="str">
            <v>1201-0018</v>
          </cell>
          <cell r="B3371" t="str">
            <v>SUBSIDIO LAMINAS CONTROL VEHICULAR</v>
          </cell>
          <cell r="C3371">
            <v>0</v>
          </cell>
          <cell r="E3371" t="str">
            <v>Póliza -119-</v>
          </cell>
        </row>
        <row r="3372">
          <cell r="A3372" t="str">
            <v>1201-0019</v>
          </cell>
          <cell r="B3372" t="str">
            <v>SUBSIDIOS LICENCIAS DE MANEJO</v>
          </cell>
          <cell r="C3372">
            <v>0</v>
          </cell>
          <cell r="E3372" t="str">
            <v>Póliza -119-</v>
          </cell>
        </row>
        <row r="3373">
          <cell r="A3373" t="str">
            <v>1201-0020</v>
          </cell>
          <cell r="B3373" t="str">
            <v>MULTAS DE CONTROL VEHICULAR</v>
          </cell>
          <cell r="C3373">
            <v>0</v>
          </cell>
          <cell r="E3373" t="str">
            <v>Póliza -119-</v>
          </cell>
        </row>
        <row r="3374">
          <cell r="A3374" t="str">
            <v>1201-0021</v>
          </cell>
          <cell r="B3374" t="str">
            <v>INTERESES POR CONVENIO CONTROL VEHICULAR</v>
          </cell>
          <cell r="C3374">
            <v>45204.34</v>
          </cell>
          <cell r="E3374" t="str">
            <v>Póliza -119-</v>
          </cell>
        </row>
        <row r="3375">
          <cell r="A3375" t="str">
            <v>1201-0022</v>
          </cell>
          <cell r="B3375" t="str">
            <v>SANCIONES POR CANJE DE PLACAS EXTEMP.</v>
          </cell>
          <cell r="C3375">
            <v>21436</v>
          </cell>
          <cell r="E3375" t="str">
            <v>Póliza -119-</v>
          </cell>
        </row>
        <row r="3376">
          <cell r="A3376" t="str">
            <v>1201-0023</v>
          </cell>
          <cell r="B3376" t="str">
            <v>SAN.DE DER.DE CONTROL VEH.PTE.AÑO</v>
          </cell>
          <cell r="C3376">
            <v>0</v>
          </cell>
          <cell r="E3376" t="str">
            <v>Póliza -119-</v>
          </cell>
        </row>
        <row r="3377">
          <cell r="A3377" t="str">
            <v>1201-0024</v>
          </cell>
          <cell r="B3377" t="str">
            <v>SAN.DE DER.CONTROL VEH. REZAGO</v>
          </cell>
          <cell r="C3377">
            <v>100300.25</v>
          </cell>
          <cell r="E3377" t="str">
            <v>Póliza -119-</v>
          </cell>
        </row>
        <row r="3378">
          <cell r="A3378" t="str">
            <v>1201-0025</v>
          </cell>
          <cell r="B3378" t="str">
            <v>10% INFRACC.DE TRANSITO AREA MET.</v>
          </cell>
          <cell r="C3378">
            <v>75684.61</v>
          </cell>
          <cell r="E3378" t="str">
            <v>Póliza -119-</v>
          </cell>
        </row>
        <row r="3379">
          <cell r="A3379" t="str">
            <v>1201-0026</v>
          </cell>
          <cell r="B3379" t="str">
            <v>IMP.SOBRE TRANS.DE PROP.DE VEH.AUT.USADO</v>
          </cell>
          <cell r="C3379">
            <v>935431.61</v>
          </cell>
          <cell r="E3379" t="str">
            <v>Póliza -119-</v>
          </cell>
        </row>
        <row r="3380">
          <cell r="A3380" t="str">
            <v>1201-0027</v>
          </cell>
          <cell r="B3380" t="str">
            <v>IMP.DE TRANSM.POR REQUERIMIENTO</v>
          </cell>
          <cell r="C3380">
            <v>0</v>
          </cell>
          <cell r="E3380" t="str">
            <v>Póliza -119-</v>
          </cell>
        </row>
        <row r="3381">
          <cell r="A3381" t="str">
            <v>1201-0028</v>
          </cell>
          <cell r="B3381" t="str">
            <v>ACT.E INTS.POR DEV.IMP.S/TRANS.VEH.USADO</v>
          </cell>
          <cell r="C3381">
            <v>0</v>
          </cell>
          <cell r="E3381" t="str">
            <v>Póliza -119-</v>
          </cell>
        </row>
        <row r="3382">
          <cell r="A3382" t="str">
            <v>1201-0029</v>
          </cell>
          <cell r="B3382" t="str">
            <v>DEV.IMP.S/TRANS.PROP.VEH.USADOS</v>
          </cell>
          <cell r="C3382">
            <v>0</v>
          </cell>
          <cell r="E3382" t="str">
            <v>Póliza -119-</v>
          </cell>
        </row>
        <row r="3383">
          <cell r="A3383" t="str">
            <v>1201-0030</v>
          </cell>
          <cell r="B3383" t="str">
            <v>MULTA IMP. P/LA AGENCIA EST.DE TRANSP.</v>
          </cell>
          <cell r="C3383">
            <v>28619</v>
          </cell>
          <cell r="E3383" t="str">
            <v>Póliza -119-</v>
          </cell>
        </row>
        <row r="3384">
          <cell r="A3384" t="str">
            <v>1201-0031</v>
          </cell>
          <cell r="B3384" t="str">
            <v>MULTAS DEL IMP.DE TRANSMISION</v>
          </cell>
          <cell r="C3384">
            <v>0</v>
          </cell>
          <cell r="E3384" t="str">
            <v>Póliza -119-</v>
          </cell>
        </row>
        <row r="3385">
          <cell r="A3385" t="str">
            <v>1201-0032</v>
          </cell>
          <cell r="B3385" t="str">
            <v>RECARGOS DE IMP.DE TRANSMISION</v>
          </cell>
          <cell r="C3385">
            <v>0</v>
          </cell>
          <cell r="E3385" t="str">
            <v>Póliza -119-</v>
          </cell>
        </row>
        <row r="3386">
          <cell r="A3386" t="str">
            <v>1201-0033</v>
          </cell>
          <cell r="B3386" t="str">
            <v>GASTOS DE EJEC.TRANS.VEH.MOTOR</v>
          </cell>
          <cell r="C3386">
            <v>0</v>
          </cell>
          <cell r="E3386" t="str">
            <v>Póliza -119-</v>
          </cell>
        </row>
        <row r="3387">
          <cell r="A3387" t="str">
            <v>1201-0034</v>
          </cell>
          <cell r="B3387" t="str">
            <v>INCENTIVOS POR ISAN</v>
          </cell>
          <cell r="C3387">
            <v>0</v>
          </cell>
          <cell r="E3387" t="str">
            <v>Póliza -119-</v>
          </cell>
        </row>
        <row r="3388">
          <cell r="A3388" t="str">
            <v>1201-0035</v>
          </cell>
          <cell r="B3388" t="str">
            <v>RECARGOS DE I.S.A.N.</v>
          </cell>
          <cell r="C3388">
            <v>0</v>
          </cell>
          <cell r="E3388" t="str">
            <v>Póliza -119-</v>
          </cell>
        </row>
        <row r="3389">
          <cell r="A3389" t="str">
            <v>1201-0036</v>
          </cell>
          <cell r="B3389" t="str">
            <v>SANCIONES ISAN</v>
          </cell>
          <cell r="C3389">
            <v>0</v>
          </cell>
          <cell r="E3389" t="str">
            <v>Póliza -119-</v>
          </cell>
        </row>
        <row r="3390">
          <cell r="A3390" t="str">
            <v>1201-0037</v>
          </cell>
          <cell r="B3390" t="str">
            <v>I.S.A.N. PAGOS PROVISIONALES</v>
          </cell>
          <cell r="C3390">
            <v>89767</v>
          </cell>
          <cell r="E3390" t="str">
            <v>Póliza -119-</v>
          </cell>
        </row>
        <row r="3391">
          <cell r="A3391" t="str">
            <v>1201-0038</v>
          </cell>
          <cell r="B3391" t="str">
            <v>ACTUALIZACION DE I.S.A.N.</v>
          </cell>
          <cell r="C3391">
            <v>0</v>
          </cell>
          <cell r="E3391" t="str">
            <v>Póliza -119-</v>
          </cell>
        </row>
        <row r="3392">
          <cell r="A3392" t="str">
            <v>1201-0039</v>
          </cell>
          <cell r="B3392" t="str">
            <v>DEVOLUCION IMP. SOBRE AUTOMOVILES NUEVOS</v>
          </cell>
          <cell r="C3392">
            <v>0</v>
          </cell>
          <cell r="E3392" t="str">
            <v>Póliza -119-</v>
          </cell>
        </row>
        <row r="3393">
          <cell r="A3393" t="str">
            <v>1201-0040</v>
          </cell>
          <cell r="B3393" t="str">
            <v>ACT.E INT'S.POR DEV.IMP.S/AUTOMOV.NVOS.</v>
          </cell>
          <cell r="C3393">
            <v>0</v>
          </cell>
          <cell r="E3393" t="str">
            <v>Póliza -119-</v>
          </cell>
        </row>
        <row r="3394">
          <cell r="A3394" t="str">
            <v>1201-0041</v>
          </cell>
          <cell r="B3394" t="str">
            <v>IMPUESTO S/TENENCIA O USO DE VEHICULOS</v>
          </cell>
          <cell r="C3394">
            <v>9689205.8599999994</v>
          </cell>
          <cell r="E3394" t="str">
            <v>Póliza -119-</v>
          </cell>
        </row>
        <row r="3395">
          <cell r="A3395" t="str">
            <v>1201-0042</v>
          </cell>
          <cell r="B3395" t="str">
            <v>IMPUESTO S/TENENCIA, MOTOCICLETAS</v>
          </cell>
          <cell r="C3395">
            <v>144974</v>
          </cell>
          <cell r="E3395" t="str">
            <v>Póliza -119-</v>
          </cell>
        </row>
        <row r="3396">
          <cell r="A3396" t="str">
            <v>1201-0043</v>
          </cell>
          <cell r="B3396" t="str">
            <v>RECARGOS Y ACT DE IMP S/TENENCIA DE VEH</v>
          </cell>
          <cell r="C3396">
            <v>183185.12</v>
          </cell>
          <cell r="E3396" t="str">
            <v>Póliza -119-</v>
          </cell>
        </row>
        <row r="3397">
          <cell r="A3397" t="str">
            <v>1201-0044</v>
          </cell>
          <cell r="B3397" t="str">
            <v>RECARGOS Y ACT DE IMP S/TEN DE MOTOS</v>
          </cell>
          <cell r="C3397">
            <v>0</v>
          </cell>
          <cell r="E3397" t="str">
            <v>Póliza -119-</v>
          </cell>
        </row>
        <row r="3398">
          <cell r="A3398" t="str">
            <v>1201-0045</v>
          </cell>
          <cell r="B3398" t="str">
            <v>DEVOLUCION IMPUESTOS SOBRE TENENCIA</v>
          </cell>
          <cell r="C3398">
            <v>0</v>
          </cell>
          <cell r="E3398" t="str">
            <v>Póliza -119-</v>
          </cell>
        </row>
        <row r="3399">
          <cell r="A3399" t="str">
            <v>1201-0046</v>
          </cell>
          <cell r="B3399" t="str">
            <v>ACT.E INTS.POR DEV.IMP.S/TENENCIA</v>
          </cell>
          <cell r="C3399">
            <v>0</v>
          </cell>
          <cell r="E3399" t="str">
            <v>Póliza -119-</v>
          </cell>
        </row>
        <row r="3400">
          <cell r="A3400" t="str">
            <v>1201-0047</v>
          </cell>
          <cell r="B3400" t="str">
            <v>ACREDITAMENTO DEL IMP.S/TENENCIA AR.15-D</v>
          </cell>
          <cell r="C3400">
            <v>0</v>
          </cell>
          <cell r="E3400" t="str">
            <v>Póliza -119-</v>
          </cell>
        </row>
        <row r="3401">
          <cell r="A3401" t="str">
            <v>1201-0048</v>
          </cell>
          <cell r="B3401" t="str">
            <v>GASTOS DE EJECUCION ISAN</v>
          </cell>
          <cell r="C3401">
            <v>0</v>
          </cell>
          <cell r="E3401" t="str">
            <v>Póliza -119-</v>
          </cell>
        </row>
        <row r="3402">
          <cell r="A3402" t="str">
            <v>1201-0049</v>
          </cell>
          <cell r="B3402" t="str">
            <v>GASTOS DE EJECUCION IMP. SOBRE TENENCIA</v>
          </cell>
          <cell r="C3402">
            <v>30</v>
          </cell>
          <cell r="E3402" t="str">
            <v>Póliza -119-</v>
          </cell>
        </row>
        <row r="3403">
          <cell r="A3403" t="str">
            <v>1201-0050</v>
          </cell>
          <cell r="B3403" t="str">
            <v>MULTAS IMP S/TENENCIA CTRL.DE OBLIG 100%</v>
          </cell>
          <cell r="C3403">
            <v>4263</v>
          </cell>
          <cell r="E3403" t="str">
            <v>Póliza -119-</v>
          </cell>
        </row>
        <row r="3404">
          <cell r="A3404" t="str">
            <v>1201-0051</v>
          </cell>
          <cell r="B3404" t="str">
            <v>HONORARIOS EJEC.POR CONTROL VEHICULAR</v>
          </cell>
          <cell r="C3404">
            <v>270</v>
          </cell>
          <cell r="E3404" t="str">
            <v>Póliza -119-</v>
          </cell>
        </row>
        <row r="3405">
          <cell r="A3405" t="str">
            <v>1201-0052</v>
          </cell>
          <cell r="B3405" t="str">
            <v>HONORARIOS EJEC. ISAN</v>
          </cell>
          <cell r="C3405">
            <v>0</v>
          </cell>
          <cell r="E3405" t="str">
            <v>Póliza -119-</v>
          </cell>
        </row>
        <row r="3406">
          <cell r="A3406" t="str">
            <v>1201-0053</v>
          </cell>
          <cell r="B3406" t="str">
            <v>90% INFRACC. TRANSITO AREA METROPOLITANA</v>
          </cell>
          <cell r="C3406">
            <v>681207.48</v>
          </cell>
          <cell r="E3406" t="str">
            <v>Póliza -119-</v>
          </cell>
        </row>
        <row r="3407">
          <cell r="A3407" t="str">
            <v>1201-0054</v>
          </cell>
          <cell r="B3407" t="str">
            <v>MULTAS POR AUTOCORRECCION I.S.A.N.</v>
          </cell>
          <cell r="C3407">
            <v>0</v>
          </cell>
          <cell r="E3407" t="str">
            <v>Póliza -119-</v>
          </cell>
        </row>
        <row r="3408">
          <cell r="A3408" t="str">
            <v>1201-0055</v>
          </cell>
          <cell r="B3408" t="str">
            <v>TRAMITE DE CESION DE DER. DE LA CONCESION</v>
          </cell>
          <cell r="C3408">
            <v>21222</v>
          </cell>
          <cell r="E3408" t="str">
            <v>Póliza -119-</v>
          </cell>
        </row>
        <row r="3409">
          <cell r="A3409" t="str">
            <v>1201-0056</v>
          </cell>
          <cell r="B3409" t="str">
            <v>CAMBIO DE VEHICULO OBJ. DE LA CONCESION</v>
          </cell>
          <cell r="C3409">
            <v>11800</v>
          </cell>
          <cell r="E3409" t="str">
            <v>Póliza -119-</v>
          </cell>
        </row>
        <row r="3410">
          <cell r="A3410" t="str">
            <v>4101-0001</v>
          </cell>
          <cell r="B3410" t="str">
            <v>DERECHOS DE CONTROL VEHICULAR PTE. AÑO</v>
          </cell>
          <cell r="D3410">
            <v>5947840</v>
          </cell>
          <cell r="E3410" t="str">
            <v>Póliza -119-</v>
          </cell>
        </row>
        <row r="3411">
          <cell r="A3411" t="str">
            <v>4101-0002</v>
          </cell>
          <cell r="B3411" t="str">
            <v>DERECHOS DE CONTROL VEHICULAR REZAGOS</v>
          </cell>
          <cell r="D3411">
            <v>357938.01</v>
          </cell>
          <cell r="E3411" t="str">
            <v>Póliza -119-</v>
          </cell>
        </row>
        <row r="3412">
          <cell r="A3412" t="str">
            <v>4101-0003</v>
          </cell>
          <cell r="B3412" t="str">
            <v>DEV. CONTROL VEHICULAR</v>
          </cell>
          <cell r="D3412">
            <v>0</v>
          </cell>
          <cell r="E3412" t="str">
            <v>Póliza -119-</v>
          </cell>
        </row>
        <row r="3413">
          <cell r="A3413" t="str">
            <v>4101-0004</v>
          </cell>
          <cell r="B3413" t="str">
            <v>SUBSIDIO 10% Y 5%</v>
          </cell>
          <cell r="C3413">
            <v>111396</v>
          </cell>
          <cell r="E3413" t="str">
            <v>Póliza -119-</v>
          </cell>
        </row>
        <row r="3414">
          <cell r="A3414" t="str">
            <v>4101-0005</v>
          </cell>
          <cell r="B3414" t="str">
            <v>SUBSIDIO ANTIGÜEDAD 5 AÑOS</v>
          </cell>
          <cell r="C3414">
            <v>965110</v>
          </cell>
          <cell r="E3414" t="str">
            <v>Póliza -119-</v>
          </cell>
        </row>
        <row r="3415">
          <cell r="A3415" t="str">
            <v>4101-0006</v>
          </cell>
          <cell r="B3415" t="str">
            <v>SUBSIDIO ANTIGÜEDAD 10 AÑOS</v>
          </cell>
          <cell r="C3415">
            <v>205792</v>
          </cell>
          <cell r="E3415" t="str">
            <v>Póliza -119-</v>
          </cell>
        </row>
        <row r="3416">
          <cell r="A3416" t="str">
            <v>4101-0007</v>
          </cell>
          <cell r="B3416" t="str">
            <v>SUBSIDIO DERECHOS CONTROL VEHICULAR</v>
          </cell>
          <cell r="D3416">
            <v>0</v>
          </cell>
          <cell r="E3416" t="str">
            <v>Póliza -119-</v>
          </cell>
        </row>
        <row r="3417">
          <cell r="A3417" t="str">
            <v>4101-0008</v>
          </cell>
          <cell r="B3417" t="str">
            <v>SUB MAT.DE CONT.VEH.A PERS.MAYORES 65 AÑOS</v>
          </cell>
          <cell r="C3417">
            <v>489</v>
          </cell>
          <cell r="E3417" t="str">
            <v>Póliza -119-</v>
          </cell>
        </row>
        <row r="3418">
          <cell r="A3418" t="str">
            <v>4101-0009</v>
          </cell>
          <cell r="B3418" t="str">
            <v>EXP.DE CERTIFICADOS DE CONTROL VEHICULAR</v>
          </cell>
          <cell r="D3418">
            <v>10998</v>
          </cell>
          <cell r="E3418" t="str">
            <v>Póliza -119-</v>
          </cell>
        </row>
        <row r="3419">
          <cell r="A3419" t="str">
            <v>4101-0010</v>
          </cell>
          <cell r="B3419" t="str">
            <v>EXP.DE CERT.DE CTRL.VEH.OTROS ESTADOS</v>
          </cell>
          <cell r="D3419">
            <v>7560</v>
          </cell>
          <cell r="E3419" t="str">
            <v>Póliza -119-</v>
          </cell>
        </row>
        <row r="3420">
          <cell r="A3420" t="str">
            <v>4101-0011</v>
          </cell>
          <cell r="B3420" t="str">
            <v>EXP.DE CERT.DE DOC.DE CTRL.VEHICULAR</v>
          </cell>
          <cell r="D3420">
            <v>846</v>
          </cell>
          <cell r="E3420" t="str">
            <v>Póliza -119-</v>
          </cell>
        </row>
        <row r="3421">
          <cell r="A3421" t="str">
            <v>4101-0012</v>
          </cell>
          <cell r="B3421" t="str">
            <v>PLACAS DE CIRCULACION VEHICULAR</v>
          </cell>
          <cell r="D3421">
            <v>466090</v>
          </cell>
          <cell r="E3421" t="str">
            <v>Póliza -119-</v>
          </cell>
        </row>
        <row r="3422">
          <cell r="A3422" t="str">
            <v>4101-0013</v>
          </cell>
          <cell r="B3422" t="str">
            <v>LICENCIAS DE MANEJAR</v>
          </cell>
          <cell r="D3422">
            <v>424564</v>
          </cell>
          <cell r="E3422" t="str">
            <v>Póliza -119-</v>
          </cell>
        </row>
        <row r="3423">
          <cell r="A3423" t="str">
            <v>4101-0014</v>
          </cell>
          <cell r="B3423" t="str">
            <v>EXP.DE CERT.DE LICENCIAS DE CONDUCIR</v>
          </cell>
          <cell r="D3423">
            <v>423</v>
          </cell>
          <cell r="E3423" t="str">
            <v>Póliza -119-</v>
          </cell>
        </row>
        <row r="3424">
          <cell r="A3424" t="str">
            <v>4101-0015</v>
          </cell>
          <cell r="B3424" t="str">
            <v>DUPLICADOS DE LICENCIAS</v>
          </cell>
          <cell r="D3424">
            <v>4720</v>
          </cell>
          <cell r="E3424" t="str">
            <v>Póliza -119-</v>
          </cell>
        </row>
        <row r="3425">
          <cell r="A3425" t="str">
            <v>4101-0016</v>
          </cell>
          <cell r="B3425" t="str">
            <v>DUPLICADOS DE TARJETAS DE CIRCULACION</v>
          </cell>
          <cell r="D3425">
            <v>11468</v>
          </cell>
          <cell r="E3425" t="str">
            <v>Póliza -119-</v>
          </cell>
        </row>
        <row r="3426">
          <cell r="A3426" t="str">
            <v>4101-0017</v>
          </cell>
          <cell r="B3426" t="str">
            <v>BAJAS DE VEHICULOS DE MOTOR</v>
          </cell>
          <cell r="D3426">
            <v>29328</v>
          </cell>
          <cell r="E3426" t="str">
            <v>Póliza -119-</v>
          </cell>
        </row>
        <row r="3427">
          <cell r="A3427" t="str">
            <v>4101-0018</v>
          </cell>
          <cell r="B3427" t="str">
            <v>SUBSIDIO LAMINAS CONTROL VEHICULAR</v>
          </cell>
          <cell r="D3427">
            <v>0</v>
          </cell>
          <cell r="E3427" t="str">
            <v>Póliza -119-</v>
          </cell>
        </row>
        <row r="3428">
          <cell r="A3428" t="str">
            <v>4101-0019</v>
          </cell>
          <cell r="B3428" t="str">
            <v>SUBSIDIOS LICENCIAS DE MANEJO</v>
          </cell>
          <cell r="D3428">
            <v>0</v>
          </cell>
          <cell r="E3428" t="str">
            <v>Póliza -119-</v>
          </cell>
        </row>
        <row r="3429">
          <cell r="A3429" t="str">
            <v>4101-0020</v>
          </cell>
          <cell r="B3429" t="str">
            <v>MULTAS DE CONTROL VEHICULAR</v>
          </cell>
          <cell r="D3429">
            <v>0</v>
          </cell>
          <cell r="E3429" t="str">
            <v>Póliza -119-</v>
          </cell>
        </row>
        <row r="3430">
          <cell r="A3430" t="str">
            <v>4101-0021</v>
          </cell>
          <cell r="B3430" t="str">
            <v>INTERESES POR CONVENIO CONTROL VEHICULAR</v>
          </cell>
          <cell r="D3430">
            <v>45204.34</v>
          </cell>
          <cell r="E3430" t="str">
            <v>Póliza -119-</v>
          </cell>
        </row>
        <row r="3431">
          <cell r="A3431" t="str">
            <v>4101-0022</v>
          </cell>
          <cell r="B3431" t="str">
            <v>SANCIONES POR CANJE DE PLACAS EXTEMP.</v>
          </cell>
          <cell r="D3431">
            <v>21436</v>
          </cell>
          <cell r="E3431" t="str">
            <v>Póliza -119-</v>
          </cell>
        </row>
        <row r="3432">
          <cell r="A3432" t="str">
            <v>4101-0023</v>
          </cell>
          <cell r="B3432" t="str">
            <v>SAN.DE DER.DE CONTROL VEH.PTE.AÑO</v>
          </cell>
          <cell r="D3432">
            <v>0</v>
          </cell>
          <cell r="E3432" t="str">
            <v>Póliza -119-</v>
          </cell>
        </row>
        <row r="3433">
          <cell r="A3433" t="str">
            <v>4101-0024</v>
          </cell>
          <cell r="B3433" t="str">
            <v>SAN.DE DER.CONTROL VEH. REZAGO</v>
          </cell>
          <cell r="D3433">
            <v>100300.25</v>
          </cell>
          <cell r="E3433" t="str">
            <v>Póliza -119-</v>
          </cell>
        </row>
        <row r="3434">
          <cell r="A3434" t="str">
            <v>4101-0025</v>
          </cell>
          <cell r="B3434" t="str">
            <v>10% INFRACC.DE TRANSITO AREA MET.</v>
          </cell>
          <cell r="D3434">
            <v>75684.61</v>
          </cell>
          <cell r="E3434" t="str">
            <v>Póliza -119-</v>
          </cell>
        </row>
        <row r="3435">
          <cell r="A3435" t="str">
            <v>2102-1001</v>
          </cell>
          <cell r="B3435" t="str">
            <v>IMP.SOBRE TRANS.DE PROP.DE VEH.AUT.USADO</v>
          </cell>
          <cell r="D3435">
            <v>935431.61</v>
          </cell>
          <cell r="E3435" t="str">
            <v>Póliza -119-</v>
          </cell>
        </row>
        <row r="3436">
          <cell r="A3436" t="str">
            <v>2102-1002</v>
          </cell>
          <cell r="B3436" t="str">
            <v>IMP.DE TRANSM.POR REQUERIMIENTO</v>
          </cell>
          <cell r="D3436">
            <v>0</v>
          </cell>
          <cell r="E3436" t="str">
            <v>Póliza -119-</v>
          </cell>
        </row>
        <row r="3437">
          <cell r="A3437" t="str">
            <v>2102-1003</v>
          </cell>
          <cell r="B3437" t="str">
            <v>ACT.E INTS.POR DEV.IMP.S/TRANS.VEH.USADO</v>
          </cell>
          <cell r="D3437">
            <v>0</v>
          </cell>
          <cell r="E3437" t="str">
            <v>Póliza -119-</v>
          </cell>
        </row>
        <row r="3438">
          <cell r="A3438" t="str">
            <v>2102-1004</v>
          </cell>
          <cell r="B3438" t="str">
            <v>DEV.IMP.S/TRANS.PROP.VEH.USADOS</v>
          </cell>
          <cell r="D3438">
            <v>0</v>
          </cell>
          <cell r="E3438" t="str">
            <v>Póliza -119-</v>
          </cell>
        </row>
        <row r="3439">
          <cell r="A3439" t="str">
            <v>2102-1005</v>
          </cell>
          <cell r="B3439" t="str">
            <v>MULTA IMP. P/LA AGENCIA EST.DE TRANSP.</v>
          </cell>
          <cell r="D3439">
            <v>28619</v>
          </cell>
          <cell r="E3439" t="str">
            <v>Póliza -119-</v>
          </cell>
        </row>
        <row r="3440">
          <cell r="A3440" t="str">
            <v>2102-1006</v>
          </cell>
          <cell r="B3440" t="str">
            <v>MULTAS DEL IMP.DE TRANSMISION</v>
          </cell>
          <cell r="D3440">
            <v>0</v>
          </cell>
          <cell r="E3440" t="str">
            <v>Póliza -119-</v>
          </cell>
        </row>
        <row r="3441">
          <cell r="A3441" t="str">
            <v>2102-1007</v>
          </cell>
          <cell r="B3441" t="str">
            <v>RECARGOS DE IMP.DE TRANSMISION</v>
          </cell>
          <cell r="D3441">
            <v>0</v>
          </cell>
          <cell r="E3441" t="str">
            <v>Póliza -119-</v>
          </cell>
        </row>
        <row r="3442">
          <cell r="A3442" t="str">
            <v>2102-1008</v>
          </cell>
          <cell r="B3442" t="str">
            <v>GASTOS DE EJEC.TRANS.VEH.MOTOR</v>
          </cell>
          <cell r="D3442">
            <v>0</v>
          </cell>
          <cell r="E3442" t="str">
            <v>Póliza -119-</v>
          </cell>
        </row>
        <row r="3443">
          <cell r="A3443" t="str">
            <v>2102-1009</v>
          </cell>
          <cell r="B3443" t="str">
            <v>INCENTIVOS POR ISAN</v>
          </cell>
          <cell r="D3443">
            <v>0</v>
          </cell>
          <cell r="E3443" t="str">
            <v>Póliza -119-</v>
          </cell>
        </row>
        <row r="3444">
          <cell r="A3444" t="str">
            <v>2102-1010</v>
          </cell>
          <cell r="B3444" t="str">
            <v>RECARGOS DE I.S.A.N.</v>
          </cell>
          <cell r="D3444">
            <v>0</v>
          </cell>
          <cell r="E3444" t="str">
            <v>Póliza -119-</v>
          </cell>
        </row>
        <row r="3445">
          <cell r="A3445" t="str">
            <v>2102-1011</v>
          </cell>
          <cell r="B3445" t="str">
            <v>SANCIONES ISAN</v>
          </cell>
          <cell r="D3445">
            <v>0</v>
          </cell>
          <cell r="E3445" t="str">
            <v>Póliza -119-</v>
          </cell>
        </row>
        <row r="3446">
          <cell r="A3446" t="str">
            <v>2102-1012</v>
          </cell>
          <cell r="B3446" t="str">
            <v>I.S.A.N. PAGOS PROVISIONALES</v>
          </cell>
          <cell r="D3446">
            <v>89767</v>
          </cell>
          <cell r="E3446" t="str">
            <v>Póliza -119-</v>
          </cell>
        </row>
        <row r="3447">
          <cell r="A3447" t="str">
            <v>2102-1013</v>
          </cell>
          <cell r="B3447" t="str">
            <v>ACTUALIZACION DE I.S.A.N.</v>
          </cell>
          <cell r="D3447">
            <v>0</v>
          </cell>
          <cell r="E3447" t="str">
            <v>Póliza -119-</v>
          </cell>
        </row>
        <row r="3448">
          <cell r="A3448" t="str">
            <v>2102-1014</v>
          </cell>
          <cell r="B3448" t="str">
            <v>DEVOLUCION IMP. SOBRE AUTOMOVILES NUEVOS</v>
          </cell>
          <cell r="D3448">
            <v>0</v>
          </cell>
          <cell r="E3448" t="str">
            <v>Póliza -119-</v>
          </cell>
        </row>
        <row r="3449">
          <cell r="A3449" t="str">
            <v>2102-1015</v>
          </cell>
          <cell r="B3449" t="str">
            <v>ACT.E INT'S.POR DEV.IMP.S/AUTOMOV.NVOS.</v>
          </cell>
          <cell r="D3449">
            <v>0</v>
          </cell>
          <cell r="E3449" t="str">
            <v>Póliza -119-</v>
          </cell>
        </row>
        <row r="3450">
          <cell r="A3450" t="str">
            <v>2102-1016</v>
          </cell>
          <cell r="B3450" t="str">
            <v>IMPUESTO S/TENENCIA O USO DE VEHICULOS</v>
          </cell>
          <cell r="D3450">
            <v>9689205.8599999994</v>
          </cell>
          <cell r="E3450" t="str">
            <v>Póliza -119-</v>
          </cell>
        </row>
        <row r="3451">
          <cell r="A3451" t="str">
            <v>2102-1017</v>
          </cell>
          <cell r="B3451" t="str">
            <v>IMPUESTO S/TENENCIA, MOTOCICLETAS</v>
          </cell>
          <cell r="D3451">
            <v>144974</v>
          </cell>
          <cell r="E3451" t="str">
            <v>Póliza -119-</v>
          </cell>
        </row>
        <row r="3452">
          <cell r="A3452" t="str">
            <v>2102-1018</v>
          </cell>
          <cell r="B3452" t="str">
            <v>RECARGOS Y ACT DE IMP S/TENENCIA DE VEH</v>
          </cell>
          <cell r="D3452">
            <v>183185.12</v>
          </cell>
          <cell r="E3452" t="str">
            <v>Póliza -119-</v>
          </cell>
        </row>
        <row r="3453">
          <cell r="A3453" t="str">
            <v>2102-1019</v>
          </cell>
          <cell r="B3453" t="str">
            <v>RECARGOS Y ACT DE IMP S/TEN DE MOTOS</v>
          </cell>
          <cell r="D3453">
            <v>0</v>
          </cell>
          <cell r="E3453" t="str">
            <v>Póliza -119-</v>
          </cell>
        </row>
        <row r="3454">
          <cell r="A3454" t="str">
            <v>2102-1020</v>
          </cell>
          <cell r="B3454" t="str">
            <v>DEVOLUCION IMPUESTOS SOBRE TENENCIA</v>
          </cell>
          <cell r="D3454">
            <v>0</v>
          </cell>
          <cell r="E3454" t="str">
            <v>Póliza -119-</v>
          </cell>
        </row>
        <row r="3455">
          <cell r="A3455" t="str">
            <v>2102-1021</v>
          </cell>
          <cell r="B3455" t="str">
            <v>ACT.E INTS.POR DEV.IMP.S/TENENCIA</v>
          </cell>
          <cell r="D3455">
            <v>0</v>
          </cell>
          <cell r="E3455" t="str">
            <v>Póliza -119-</v>
          </cell>
        </row>
        <row r="3456">
          <cell r="A3456" t="str">
            <v>2102-1022</v>
          </cell>
          <cell r="B3456" t="str">
            <v>ACREDITAMENTO DEL IMP.S/TENENCIA AR.15-D</v>
          </cell>
          <cell r="D3456">
            <v>0</v>
          </cell>
          <cell r="E3456" t="str">
            <v>Póliza -119-</v>
          </cell>
        </row>
        <row r="3457">
          <cell r="A3457" t="str">
            <v>2102-1023</v>
          </cell>
          <cell r="B3457" t="str">
            <v>GASTOS DE EJECUCION ISAN</v>
          </cell>
          <cell r="D3457">
            <v>0</v>
          </cell>
          <cell r="E3457" t="str">
            <v>Póliza -119-</v>
          </cell>
        </row>
        <row r="3458">
          <cell r="A3458" t="str">
            <v>2102-1024</v>
          </cell>
          <cell r="B3458" t="str">
            <v>GASTOS DE EJECUCION IMP. SOBRE TENENCIA</v>
          </cell>
          <cell r="D3458">
            <v>30</v>
          </cell>
          <cell r="E3458" t="str">
            <v>Póliza -119-</v>
          </cell>
        </row>
        <row r="3459">
          <cell r="A3459" t="str">
            <v>2102-1025</v>
          </cell>
          <cell r="B3459" t="str">
            <v>MULTAS IMP S/TENENCIA CTRL.DE OBLIG 100%</v>
          </cell>
          <cell r="D3459">
            <v>4263</v>
          </cell>
          <cell r="E3459" t="str">
            <v>Póliza -119-</v>
          </cell>
        </row>
        <row r="3460">
          <cell r="A3460" t="str">
            <v>2102-1026</v>
          </cell>
          <cell r="B3460" t="str">
            <v>HONORARIOS EJEC.POR CONTROL VEHICULAR</v>
          </cell>
          <cell r="D3460">
            <v>270</v>
          </cell>
          <cell r="E3460" t="str">
            <v>Póliza -119-</v>
          </cell>
        </row>
        <row r="3461">
          <cell r="A3461" t="str">
            <v>2102-1027</v>
          </cell>
          <cell r="B3461" t="str">
            <v>HONORARIOS EJEC. ISAN</v>
          </cell>
          <cell r="D3461">
            <v>0</v>
          </cell>
          <cell r="E3461" t="str">
            <v>Póliza -119-</v>
          </cell>
        </row>
        <row r="3462">
          <cell r="A3462" t="str">
            <v>2102-1028</v>
          </cell>
          <cell r="B3462" t="str">
            <v>90% INFRACC. TRANSITO AREA METROPOLITANA</v>
          </cell>
          <cell r="D3462">
            <v>681207.48</v>
          </cell>
          <cell r="E3462" t="str">
            <v>Póliza -119-</v>
          </cell>
        </row>
        <row r="3463">
          <cell r="A3463" t="str">
            <v>2102-1029</v>
          </cell>
          <cell r="B3463" t="str">
            <v>MULTAS POR AUTOCORRECCION I.S.A.N.</v>
          </cell>
          <cell r="D3463">
            <v>0</v>
          </cell>
          <cell r="E3463" t="str">
            <v>Póliza -119-</v>
          </cell>
        </row>
        <row r="3464">
          <cell r="A3464" t="str">
            <v>2102-1030</v>
          </cell>
          <cell r="B3464" t="str">
            <v>TRAMITE DE CESION DE DER. DE LA CONCESION</v>
          </cell>
          <cell r="D3464">
            <v>21222</v>
          </cell>
          <cell r="E3464" t="str">
            <v>Póliza -119-</v>
          </cell>
        </row>
        <row r="3465">
          <cell r="A3465" t="str">
            <v>2102-1031</v>
          </cell>
          <cell r="B3465" t="str">
            <v>CAMBIO DE VEHICULO OBJ. DE LA CONCESION</v>
          </cell>
          <cell r="D3465">
            <v>11800</v>
          </cell>
          <cell r="E3465" t="str">
            <v>Póliza -119-</v>
          </cell>
        </row>
        <row r="3467">
          <cell r="C3467">
            <v>20577162.280000001</v>
          </cell>
          <cell r="D3467">
            <v>20577162.280000001</v>
          </cell>
        </row>
        <row r="3469">
          <cell r="A3469" t="str">
            <v>REGISTRO DE LOS INGRESOS DEL DIA</v>
          </cell>
        </row>
        <row r="3470">
          <cell r="D3470" t="str">
            <v>Póliza -119-</v>
          </cell>
        </row>
        <row r="3473">
          <cell r="B3473" t="str">
            <v>Gobierno del Estado de Nuevo León</v>
          </cell>
        </row>
        <row r="3474">
          <cell r="B3474" t="str">
            <v>Secretaría de Finanzas y Tesorería General del Estado</v>
          </cell>
        </row>
        <row r="3475">
          <cell r="B3475" t="str">
            <v>Subsecretaría de Egresos</v>
          </cell>
        </row>
        <row r="3476">
          <cell r="B3476" t="str">
            <v>Dirección de Contabilidad y Cuenta Pública</v>
          </cell>
        </row>
        <row r="3477">
          <cell r="B3477" t="str">
            <v>Instituto de Control Vehicular</v>
          </cell>
        </row>
        <row r="3478">
          <cell r="B3478" t="str">
            <v>Recaudaciòn Diaria 28 Febrero 2006</v>
          </cell>
        </row>
        <row r="3479">
          <cell r="A3479" t="str">
            <v xml:space="preserve">Numero </v>
          </cell>
          <cell r="B3479" t="str">
            <v>Concepto</v>
          </cell>
          <cell r="C3479" t="str">
            <v>Recaudación Daria</v>
          </cell>
        </row>
        <row r="3480">
          <cell r="A3480" t="str">
            <v>de Cuenta</v>
          </cell>
          <cell r="C3480" t="str">
            <v>Cargo</v>
          </cell>
          <cell r="D3480" t="str">
            <v>Crédito</v>
          </cell>
        </row>
        <row r="3482">
          <cell r="A3482" t="str">
            <v>2102-1001</v>
          </cell>
          <cell r="B3482" t="str">
            <v>IMP.SOBRE TRANS.DE PROP.DE VEH.AUT.USADO</v>
          </cell>
          <cell r="C3482">
            <v>935431.61</v>
          </cell>
          <cell r="E3482" t="str">
            <v>Póliza -120-</v>
          </cell>
        </row>
        <row r="3483">
          <cell r="A3483" t="str">
            <v>2102-1002</v>
          </cell>
          <cell r="B3483" t="str">
            <v>IMP.DE TRANSM.POR REQUERIMIENTO</v>
          </cell>
          <cell r="C3483">
            <v>0</v>
          </cell>
          <cell r="E3483" t="str">
            <v>Póliza -120-</v>
          </cell>
        </row>
        <row r="3484">
          <cell r="A3484" t="str">
            <v>2102-1003</v>
          </cell>
          <cell r="B3484" t="str">
            <v>ACT.E INTS.POR DEV.IMP.S/TRANS.VEH.USADO</v>
          </cell>
          <cell r="C3484">
            <v>0</v>
          </cell>
          <cell r="E3484" t="str">
            <v>Póliza -120-</v>
          </cell>
        </row>
        <row r="3485">
          <cell r="A3485" t="str">
            <v>2102-1004</v>
          </cell>
          <cell r="B3485" t="str">
            <v>DEV.IMP.S/TRANS.PROP.VEH.USADOS</v>
          </cell>
          <cell r="C3485">
            <v>0</v>
          </cell>
          <cell r="E3485" t="str">
            <v>Póliza -120-</v>
          </cell>
        </row>
        <row r="3486">
          <cell r="A3486" t="str">
            <v>2102-1005</v>
          </cell>
          <cell r="B3486" t="str">
            <v>MULTA IMP. P/LA AGENCIA EST.DE TRANSP.</v>
          </cell>
          <cell r="C3486">
            <v>28619</v>
          </cell>
          <cell r="E3486" t="str">
            <v>Póliza -120-</v>
          </cell>
        </row>
        <row r="3487">
          <cell r="A3487" t="str">
            <v>2102-1006</v>
          </cell>
          <cell r="B3487" t="str">
            <v>MULTAS DEL IMP.DE TRANSMISION</v>
          </cell>
          <cell r="C3487">
            <v>0</v>
          </cell>
          <cell r="E3487" t="str">
            <v>Póliza -120-</v>
          </cell>
        </row>
        <row r="3488">
          <cell r="A3488" t="str">
            <v>2102-1007</v>
          </cell>
          <cell r="B3488" t="str">
            <v>RECARGOS DE IMP.DE TRANSMISION</v>
          </cell>
          <cell r="C3488">
            <v>0</v>
          </cell>
          <cell r="E3488" t="str">
            <v>Póliza -120-</v>
          </cell>
        </row>
        <row r="3489">
          <cell r="A3489" t="str">
            <v>2102-1008</v>
          </cell>
          <cell r="B3489" t="str">
            <v>GASTOS DE EJEC.TRANS.VEH.MOTOR</v>
          </cell>
          <cell r="C3489">
            <v>0</v>
          </cell>
          <cell r="E3489" t="str">
            <v>Póliza -120-</v>
          </cell>
        </row>
        <row r="3490">
          <cell r="A3490" t="str">
            <v>2102-1009</v>
          </cell>
          <cell r="B3490" t="str">
            <v>INCENTIVOS POR ISAN</v>
          </cell>
          <cell r="C3490">
            <v>0</v>
          </cell>
          <cell r="E3490" t="str">
            <v>Póliza -120-</v>
          </cell>
        </row>
        <row r="3491">
          <cell r="A3491" t="str">
            <v>2102-1010</v>
          </cell>
          <cell r="B3491" t="str">
            <v>RECARGOS DE I.S.A.N.</v>
          </cell>
          <cell r="C3491">
            <v>0</v>
          </cell>
          <cell r="E3491" t="str">
            <v>Póliza -120-</v>
          </cell>
        </row>
        <row r="3492">
          <cell r="A3492" t="str">
            <v>2102-1011</v>
          </cell>
          <cell r="B3492" t="str">
            <v>SANCIONES ISAN</v>
          </cell>
          <cell r="C3492">
            <v>0</v>
          </cell>
          <cell r="E3492" t="str">
            <v>Póliza -120-</v>
          </cell>
        </row>
        <row r="3493">
          <cell r="A3493" t="str">
            <v>2102-1012</v>
          </cell>
          <cell r="B3493" t="str">
            <v>I.S.A.N. PAGOS PROVISIONALES</v>
          </cell>
          <cell r="C3493">
            <v>89767</v>
          </cell>
          <cell r="E3493" t="str">
            <v>Póliza -120-</v>
          </cell>
        </row>
        <row r="3494">
          <cell r="A3494" t="str">
            <v>2102-1013</v>
          </cell>
          <cell r="B3494" t="str">
            <v>ACTUALIZACION DE I.S.A.N.</v>
          </cell>
          <cell r="C3494">
            <v>0</v>
          </cell>
          <cell r="E3494" t="str">
            <v>Póliza -120-</v>
          </cell>
        </row>
        <row r="3495">
          <cell r="A3495" t="str">
            <v>2102-1014</v>
          </cell>
          <cell r="B3495" t="str">
            <v>DEVOLUCION IMP. SOBRE AUTOMOVILES NUEVOS</v>
          </cell>
          <cell r="C3495">
            <v>0</v>
          </cell>
          <cell r="E3495" t="str">
            <v>Póliza -120-</v>
          </cell>
        </row>
        <row r="3496">
          <cell r="A3496" t="str">
            <v>2102-1015</v>
          </cell>
          <cell r="B3496" t="str">
            <v>ACT.E INT'S.POR DEV.IMP.S/AUTOMOV.NVOS.</v>
          </cell>
          <cell r="C3496">
            <v>0</v>
          </cell>
          <cell r="E3496" t="str">
            <v>Póliza -120-</v>
          </cell>
        </row>
        <row r="3497">
          <cell r="A3497" t="str">
            <v>2102-1016</v>
          </cell>
          <cell r="B3497" t="str">
            <v>IMPUESTO S/TENENCIA O USO DE VEHICULOS</v>
          </cell>
          <cell r="C3497">
            <v>9689205.8599999994</v>
          </cell>
          <cell r="E3497" t="str">
            <v>Póliza -120-</v>
          </cell>
        </row>
        <row r="3498">
          <cell r="A3498" t="str">
            <v>2102-1017</v>
          </cell>
          <cell r="B3498" t="str">
            <v>IMPUESTO S/TENENCIA, MOTOCICLETAS</v>
          </cell>
          <cell r="C3498">
            <v>144974</v>
          </cell>
          <cell r="E3498" t="str">
            <v>Póliza -120-</v>
          </cell>
        </row>
        <row r="3499">
          <cell r="A3499" t="str">
            <v>2102-1018</v>
          </cell>
          <cell r="B3499" t="str">
            <v>RECARGOS Y ACT DE IMP S/TENENCIA DE VEH</v>
          </cell>
          <cell r="C3499">
            <v>183185.12</v>
          </cell>
          <cell r="E3499" t="str">
            <v>Póliza -120-</v>
          </cell>
        </row>
        <row r="3500">
          <cell r="A3500" t="str">
            <v>2102-1019</v>
          </cell>
          <cell r="B3500" t="str">
            <v>RECARGOS Y ACT DE IMP S/TEN DE MOTOS</v>
          </cell>
          <cell r="C3500">
            <v>0</v>
          </cell>
          <cell r="E3500" t="str">
            <v>Póliza -120-</v>
          </cell>
        </row>
        <row r="3501">
          <cell r="A3501" t="str">
            <v>2102-1020</v>
          </cell>
          <cell r="B3501" t="str">
            <v>DEVOLUCION IMPUESTOS SOBRE TENENCIA</v>
          </cell>
          <cell r="C3501">
            <v>0</v>
          </cell>
          <cell r="E3501" t="str">
            <v>Póliza -120-</v>
          </cell>
        </row>
        <row r="3502">
          <cell r="A3502" t="str">
            <v>2102-1021</v>
          </cell>
          <cell r="B3502" t="str">
            <v>ACT.E INTS.POR DEV.IMP.S/TENENCIA</v>
          </cell>
          <cell r="C3502">
            <v>0</v>
          </cell>
          <cell r="E3502" t="str">
            <v>Póliza -120-</v>
          </cell>
        </row>
        <row r="3503">
          <cell r="A3503" t="str">
            <v>2102-1022</v>
          </cell>
          <cell r="B3503" t="str">
            <v>ACREDITAMENTO DEL IMP.S/TENENCIA AR.15-D</v>
          </cell>
          <cell r="C3503">
            <v>0</v>
          </cell>
          <cell r="E3503" t="str">
            <v>Póliza -120-</v>
          </cell>
        </row>
        <row r="3504">
          <cell r="A3504" t="str">
            <v>2102-1023</v>
          </cell>
          <cell r="B3504" t="str">
            <v>GASTOS DE EJECUCION ISAN</v>
          </cell>
          <cell r="C3504">
            <v>0</v>
          </cell>
          <cell r="E3504" t="str">
            <v>Póliza -120-</v>
          </cell>
        </row>
        <row r="3505">
          <cell r="A3505" t="str">
            <v>2102-1024</v>
          </cell>
          <cell r="B3505" t="str">
            <v>GASTOS DE EJECUCION IMP. SOBRE TENENCIA</v>
          </cell>
          <cell r="C3505">
            <v>30</v>
          </cell>
          <cell r="E3505" t="str">
            <v>Póliza -120-</v>
          </cell>
        </row>
        <row r="3506">
          <cell r="A3506" t="str">
            <v>2102-1025</v>
          </cell>
          <cell r="B3506" t="str">
            <v>MULTAS IMP S/TENENCIA CTRL.DE OBLIG 100%</v>
          </cell>
          <cell r="C3506">
            <v>4263</v>
          </cell>
          <cell r="E3506" t="str">
            <v>Póliza -120-</v>
          </cell>
        </row>
        <row r="3507">
          <cell r="A3507" t="str">
            <v>2102-1026</v>
          </cell>
          <cell r="B3507" t="str">
            <v>HONORARIOS EJEC.POR CONTROL VEHICULAR</v>
          </cell>
          <cell r="C3507">
            <v>270</v>
          </cell>
          <cell r="E3507" t="str">
            <v>Póliza -120-</v>
          </cell>
        </row>
        <row r="3508">
          <cell r="A3508" t="str">
            <v>2102-1027</v>
          </cell>
          <cell r="B3508" t="str">
            <v>HONORARIOS EJEC. ISAN</v>
          </cell>
          <cell r="C3508">
            <v>0</v>
          </cell>
          <cell r="E3508" t="str">
            <v>Póliza -120-</v>
          </cell>
        </row>
        <row r="3509">
          <cell r="A3509" t="str">
            <v>2102-1028</v>
          </cell>
          <cell r="B3509" t="str">
            <v>90% INFRACC. TRANSITO AREA METROPOLITANA</v>
          </cell>
          <cell r="C3509">
            <v>681207.48</v>
          </cell>
          <cell r="E3509" t="str">
            <v>Póliza -120-</v>
          </cell>
        </row>
        <row r="3510">
          <cell r="A3510" t="str">
            <v>2102-1029</v>
          </cell>
          <cell r="B3510" t="str">
            <v>MULTAS POR AUTOCORRECCION I.S.A.N.</v>
          </cell>
          <cell r="C3510">
            <v>0</v>
          </cell>
          <cell r="E3510" t="str">
            <v>Póliza -120-</v>
          </cell>
        </row>
        <row r="3511">
          <cell r="A3511" t="str">
            <v>2102-1030</v>
          </cell>
          <cell r="B3511" t="str">
            <v>TRAMITE DE CESION DE DER. DE LA CONCESION</v>
          </cell>
          <cell r="C3511">
            <v>21222</v>
          </cell>
          <cell r="E3511" t="str">
            <v>Póliza -120-</v>
          </cell>
        </row>
        <row r="3512">
          <cell r="A3512" t="str">
            <v>2102-1031</v>
          </cell>
          <cell r="B3512" t="str">
            <v>CAMBIO DE VEHICULO OBJ. DE LA CONCESION</v>
          </cell>
          <cell r="C3512">
            <v>11800</v>
          </cell>
          <cell r="E3512" t="str">
            <v>Póliza -120-</v>
          </cell>
        </row>
        <row r="3513">
          <cell r="A3513" t="str">
            <v>1201-0026</v>
          </cell>
          <cell r="B3513" t="str">
            <v>IMP.SOBRE TRANS.DE PROP.DE VEH.AUT.USADO</v>
          </cell>
          <cell r="D3513">
            <v>935431.61</v>
          </cell>
          <cell r="E3513" t="str">
            <v>Póliza -120-</v>
          </cell>
        </row>
        <row r="3514">
          <cell r="A3514" t="str">
            <v>1201-0027</v>
          </cell>
          <cell r="B3514" t="str">
            <v>IMP.DE TRANSM.POR REQUERIMIENTO</v>
          </cell>
          <cell r="D3514">
            <v>0</v>
          </cell>
          <cell r="E3514" t="str">
            <v>Póliza -120-</v>
          </cell>
        </row>
        <row r="3515">
          <cell r="A3515" t="str">
            <v>1201-0028</v>
          </cell>
          <cell r="B3515" t="str">
            <v>ACT.E INTS.POR DEV.IMP.S/TRANS.VEH.USADO</v>
          </cell>
          <cell r="D3515">
            <v>0</v>
          </cell>
          <cell r="E3515" t="str">
            <v>Póliza -120-</v>
          </cell>
        </row>
        <row r="3516">
          <cell r="A3516" t="str">
            <v>1201-0029</v>
          </cell>
          <cell r="B3516" t="str">
            <v>DEV.IMP.S/TRANS.PROP.VEH.USADOS</v>
          </cell>
          <cell r="D3516">
            <v>0</v>
          </cell>
          <cell r="E3516" t="str">
            <v>Póliza -120-</v>
          </cell>
        </row>
        <row r="3517">
          <cell r="A3517" t="str">
            <v>1201-0030</v>
          </cell>
          <cell r="B3517" t="str">
            <v>MULTA IMP. P/LA AGENCIA EST.DE TRANSP.</v>
          </cell>
          <cell r="D3517">
            <v>28619</v>
          </cell>
          <cell r="E3517" t="str">
            <v>Póliza -120-</v>
          </cell>
        </row>
        <row r="3518">
          <cell r="A3518" t="str">
            <v>1201-0031</v>
          </cell>
          <cell r="B3518" t="str">
            <v>MULTAS DEL IMP.DE TRANSMISION</v>
          </cell>
          <cell r="D3518">
            <v>0</v>
          </cell>
          <cell r="E3518" t="str">
            <v>Póliza -120-</v>
          </cell>
        </row>
        <row r="3519">
          <cell r="A3519" t="str">
            <v>1201-0032</v>
          </cell>
          <cell r="B3519" t="str">
            <v>RECARGOS DE IMP.DE TRANSMISION</v>
          </cell>
          <cell r="D3519">
            <v>0</v>
          </cell>
          <cell r="E3519" t="str">
            <v>Póliza -120-</v>
          </cell>
        </row>
        <row r="3520">
          <cell r="A3520" t="str">
            <v>1201-0033</v>
          </cell>
          <cell r="B3520" t="str">
            <v>GASTOS DE EJEC.TRANS.VEH.MOTOR</v>
          </cell>
          <cell r="D3520">
            <v>0</v>
          </cell>
          <cell r="E3520" t="str">
            <v>Póliza -120-</v>
          </cell>
        </row>
        <row r="3521">
          <cell r="A3521" t="str">
            <v>1201-0034</v>
          </cell>
          <cell r="B3521" t="str">
            <v>INCENTIVOS POR ISAN</v>
          </cell>
          <cell r="D3521">
            <v>0</v>
          </cell>
          <cell r="E3521" t="str">
            <v>Póliza -120-</v>
          </cell>
        </row>
        <row r="3522">
          <cell r="A3522" t="str">
            <v>1201-0035</v>
          </cell>
          <cell r="B3522" t="str">
            <v>RECARGOS DE I.S.A.N.</v>
          </cell>
          <cell r="D3522">
            <v>0</v>
          </cell>
          <cell r="E3522" t="str">
            <v>Póliza -120-</v>
          </cell>
        </row>
        <row r="3523">
          <cell r="A3523" t="str">
            <v>1201-0036</v>
          </cell>
          <cell r="B3523" t="str">
            <v>SANCIONES ISAN</v>
          </cell>
          <cell r="D3523">
            <v>0</v>
          </cell>
          <cell r="E3523" t="str">
            <v>Póliza -120-</v>
          </cell>
        </row>
        <row r="3524">
          <cell r="A3524" t="str">
            <v>1201-0037</v>
          </cell>
          <cell r="B3524" t="str">
            <v>I.S.A.N. PAGOS PROVISIONALES</v>
          </cell>
          <cell r="D3524">
            <v>89767</v>
          </cell>
          <cell r="E3524" t="str">
            <v>Póliza -120-</v>
          </cell>
        </row>
        <row r="3525">
          <cell r="A3525" t="str">
            <v>1201-0038</v>
          </cell>
          <cell r="B3525" t="str">
            <v>ACTUALIZACION DE I.S.A.N.</v>
          </cell>
          <cell r="D3525">
            <v>0</v>
          </cell>
          <cell r="E3525" t="str">
            <v>Póliza -120-</v>
          </cell>
        </row>
        <row r="3526">
          <cell r="A3526" t="str">
            <v>1201-0039</v>
          </cell>
          <cell r="B3526" t="str">
            <v>DEVOLUCION IMP. SOBRE AUTOMOVILES NUEVOS</v>
          </cell>
          <cell r="D3526">
            <v>0</v>
          </cell>
          <cell r="E3526" t="str">
            <v>Póliza -120-</v>
          </cell>
        </row>
        <row r="3527">
          <cell r="A3527" t="str">
            <v>1201-0040</v>
          </cell>
          <cell r="B3527" t="str">
            <v>ACT.E INT'S.POR DEV.IMP.S/AUTOMOV.NVOS.</v>
          </cell>
          <cell r="D3527">
            <v>0</v>
          </cell>
          <cell r="E3527" t="str">
            <v>Póliza -120-</v>
          </cell>
        </row>
        <row r="3528">
          <cell r="A3528" t="str">
            <v>1201-0041</v>
          </cell>
          <cell r="B3528" t="str">
            <v>IMPUESTO S/TENENCIA O USO DE VEHICULOS</v>
          </cell>
          <cell r="D3528">
            <v>9689205.8599999994</v>
          </cell>
          <cell r="E3528" t="str">
            <v>Póliza -120-</v>
          </cell>
        </row>
        <row r="3529">
          <cell r="A3529" t="str">
            <v>1201-0042</v>
          </cell>
          <cell r="B3529" t="str">
            <v>IMPUESTO S/TENENCIA, MOTOCICLETAS</v>
          </cell>
          <cell r="D3529">
            <v>144974</v>
          </cell>
          <cell r="E3529" t="str">
            <v>Póliza -120-</v>
          </cell>
        </row>
        <row r="3530">
          <cell r="A3530" t="str">
            <v>1201-0043</v>
          </cell>
          <cell r="B3530" t="str">
            <v>RECARGOS Y ACT DE IMP S/TENENCIA DE VEH</v>
          </cell>
          <cell r="D3530">
            <v>183185.12</v>
          </cell>
          <cell r="E3530" t="str">
            <v>Póliza -120-</v>
          </cell>
        </row>
        <row r="3531">
          <cell r="A3531" t="str">
            <v>1201-0044</v>
          </cell>
          <cell r="B3531" t="str">
            <v>RECARGOS Y ACT DE IMP S/TEN DE MOTOS</v>
          </cell>
          <cell r="D3531">
            <v>0</v>
          </cell>
          <cell r="E3531" t="str">
            <v>Póliza -120-</v>
          </cell>
        </row>
        <row r="3532">
          <cell r="A3532" t="str">
            <v>1201-0045</v>
          </cell>
          <cell r="B3532" t="str">
            <v>DEVOLUCION IMPUESTOS SOBRE TENENCIA</v>
          </cell>
          <cell r="D3532">
            <v>0</v>
          </cell>
          <cell r="E3532" t="str">
            <v>Póliza -120-</v>
          </cell>
        </row>
        <row r="3533">
          <cell r="A3533" t="str">
            <v>1201-0046</v>
          </cell>
          <cell r="B3533" t="str">
            <v>ACT.E INTS.POR DEV.IMP.S/TENENCIA</v>
          </cell>
          <cell r="D3533">
            <v>0</v>
          </cell>
          <cell r="E3533" t="str">
            <v>Póliza -120-</v>
          </cell>
        </row>
        <row r="3534">
          <cell r="A3534" t="str">
            <v>1201-0047</v>
          </cell>
          <cell r="B3534" t="str">
            <v>ACREDITAMENTO DEL IMP.S/TENENCIA AR.15-D</v>
          </cell>
          <cell r="D3534">
            <v>0</v>
          </cell>
          <cell r="E3534" t="str">
            <v>Póliza -120-</v>
          </cell>
        </row>
        <row r="3535">
          <cell r="A3535" t="str">
            <v>1201-0048</v>
          </cell>
          <cell r="B3535" t="str">
            <v>GASTOS DE EJECUCION ISAN</v>
          </cell>
          <cell r="D3535">
            <v>0</v>
          </cell>
          <cell r="E3535" t="str">
            <v>Póliza -120-</v>
          </cell>
        </row>
        <row r="3536">
          <cell r="A3536" t="str">
            <v>1201-0049</v>
          </cell>
          <cell r="B3536" t="str">
            <v>GASTOS DE EJECUCION IMP. SOBRE TENENCIA</v>
          </cell>
          <cell r="D3536">
            <v>30</v>
          </cell>
          <cell r="E3536" t="str">
            <v>Póliza -120-</v>
          </cell>
        </row>
        <row r="3537">
          <cell r="A3537" t="str">
            <v>1201-0050</v>
          </cell>
          <cell r="B3537" t="str">
            <v>MULTAS IMP S/TENENCIA CTRL.DE OBLIG 100%</v>
          </cell>
          <cell r="D3537">
            <v>4263</v>
          </cell>
          <cell r="E3537" t="str">
            <v>Póliza -120-</v>
          </cell>
        </row>
        <row r="3538">
          <cell r="A3538" t="str">
            <v>1201-0051</v>
          </cell>
          <cell r="B3538" t="str">
            <v>HONORARIOS EJEC.POR CONTROL VEHICULAR</v>
          </cell>
          <cell r="D3538">
            <v>270</v>
          </cell>
          <cell r="E3538" t="str">
            <v>Póliza -120-</v>
          </cell>
        </row>
        <row r="3539">
          <cell r="A3539" t="str">
            <v>1201-0052</v>
          </cell>
          <cell r="B3539" t="str">
            <v>HONORARIOS EJEC. ISAN</v>
          </cell>
          <cell r="D3539">
            <v>0</v>
          </cell>
          <cell r="E3539" t="str">
            <v>Póliza -120-</v>
          </cell>
        </row>
        <row r="3540">
          <cell r="A3540" t="str">
            <v>1201-0053</v>
          </cell>
          <cell r="B3540" t="str">
            <v>90% INFRACC. TRANSITO AREA METROPOLITANA</v>
          </cell>
          <cell r="D3540">
            <v>681207.48</v>
          </cell>
          <cell r="E3540" t="str">
            <v>Póliza -120-</v>
          </cell>
        </row>
        <row r="3541">
          <cell r="A3541" t="str">
            <v>1201-0054</v>
          </cell>
          <cell r="B3541" t="str">
            <v>MULTAS POR AUTOCORRECCION I.S.A.N.</v>
          </cell>
          <cell r="D3541">
            <v>0</v>
          </cell>
          <cell r="E3541" t="str">
            <v>Póliza -120-</v>
          </cell>
        </row>
        <row r="3542">
          <cell r="A3542" t="str">
            <v>1201-0055</v>
          </cell>
          <cell r="B3542" t="str">
            <v>TRAMITE DE CESION DE DER. DE LA CONCESION</v>
          </cell>
          <cell r="D3542">
            <v>21222</v>
          </cell>
          <cell r="E3542" t="str">
            <v>Póliza -120-</v>
          </cell>
        </row>
        <row r="3543">
          <cell r="A3543" t="str">
            <v>1201-0056</v>
          </cell>
          <cell r="B3543" t="str">
            <v>CAMBIO DE VEHICULO OBJ. DE LA CONCESION</v>
          </cell>
          <cell r="D3543">
            <v>11800</v>
          </cell>
          <cell r="E3543" t="str">
            <v>Póliza -120-</v>
          </cell>
        </row>
        <row r="3545">
          <cell r="C3545">
            <v>11789975.069999998</v>
          </cell>
          <cell r="D3545">
            <v>11789975.069999998</v>
          </cell>
        </row>
        <row r="3547">
          <cell r="A3547" t="str">
            <v>RECLASIFICACION DE LOS INGRESOS EN ADMON.</v>
          </cell>
        </row>
        <row r="3549">
          <cell r="D3549" t="str">
            <v>Póliza -120-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acreedor"/>
      <sheetName val="aux deudor"/>
      <sheetName val="balanza"/>
      <sheetName val="total"/>
      <sheetName val="feb 28"/>
      <sheetName val="feb 27"/>
      <sheetName val="feb 24"/>
      <sheetName val="feb 23"/>
      <sheetName val="feb 22"/>
      <sheetName val="feb 21"/>
      <sheetName val="feb 20"/>
      <sheetName val="feb 17"/>
      <sheetName val="feb 16"/>
      <sheetName val="feb 15"/>
      <sheetName val="feb 14"/>
      <sheetName val="feb 13"/>
      <sheetName val="feb 10"/>
      <sheetName val="feb 9"/>
      <sheetName val="feb 8"/>
      <sheetName val="feb 7"/>
      <sheetName val="feb 3"/>
      <sheetName val="feb 2"/>
      <sheetName val="feb 1"/>
    </sheetNames>
    <sheetDataSet>
      <sheetData sheetId="0"/>
      <sheetData sheetId="1"/>
      <sheetData sheetId="2"/>
      <sheetData sheetId="3">
        <row r="1">
          <cell r="A1" t="str">
            <v>de Cuenta</v>
          </cell>
          <cell r="C1" t="str">
            <v>Cargo</v>
          </cell>
          <cell r="D1" t="str">
            <v>Crédito</v>
          </cell>
        </row>
        <row r="2">
          <cell r="A2" t="str">
            <v>1201-0001</v>
          </cell>
          <cell r="B2" t="str">
            <v>DERECHOS DE CONTROL VEHICULAR PTE. AÑO</v>
          </cell>
          <cell r="C2">
            <v>19078207</v>
          </cell>
          <cell r="E2" t="str">
            <v>Póliza -83-</v>
          </cell>
        </row>
        <row r="3">
          <cell r="A3" t="str">
            <v>1201-0002</v>
          </cell>
          <cell r="B3" t="str">
            <v>DERECHOS DE CONTROL VEHICULAR REZAGOS</v>
          </cell>
          <cell r="C3">
            <v>505134.76</v>
          </cell>
          <cell r="E3" t="str">
            <v>Póliza -83-</v>
          </cell>
        </row>
        <row r="4">
          <cell r="A4" t="str">
            <v>1201-0003</v>
          </cell>
          <cell r="B4" t="str">
            <v>DEV. CONTROL VEHICULAR</v>
          </cell>
          <cell r="C4">
            <v>0</v>
          </cell>
          <cell r="E4" t="str">
            <v>Póliza -83-</v>
          </cell>
        </row>
        <row r="5">
          <cell r="A5" t="str">
            <v>1201-0004</v>
          </cell>
          <cell r="B5" t="str">
            <v>SUBSIDIO 10% Y 5%</v>
          </cell>
          <cell r="D5">
            <v>1325724</v>
          </cell>
          <cell r="E5" t="str">
            <v>Póliza -83-</v>
          </cell>
        </row>
        <row r="6">
          <cell r="A6" t="str">
            <v>1201-0005</v>
          </cell>
          <cell r="B6" t="str">
            <v>SUBSIDIO ANTIGÜEDAD 5 AÑOS</v>
          </cell>
          <cell r="D6">
            <v>3120168</v>
          </cell>
          <cell r="E6" t="str">
            <v>Póliza -83-</v>
          </cell>
        </row>
        <row r="7">
          <cell r="A7" t="str">
            <v>1201-0006</v>
          </cell>
          <cell r="B7" t="str">
            <v>SUBSIDIO ANTIGÜEDAD 10 AÑOS</v>
          </cell>
          <cell r="D7">
            <v>1580256</v>
          </cell>
          <cell r="E7" t="str">
            <v>Póliza -83-</v>
          </cell>
        </row>
        <row r="8">
          <cell r="A8" t="str">
            <v>1201-0007</v>
          </cell>
          <cell r="B8" t="str">
            <v>SUBSIDIO DERECHOS CONTROL VEHICULAR</v>
          </cell>
          <cell r="C8">
            <v>0</v>
          </cell>
          <cell r="E8" t="str">
            <v>Póliza -83-</v>
          </cell>
        </row>
        <row r="9">
          <cell r="A9" t="str">
            <v>1201-0008</v>
          </cell>
          <cell r="B9" t="str">
            <v>SUB MAT.DE CONT.VEH.A PERS.MAYORES 65 AÑOS</v>
          </cell>
          <cell r="D9">
            <v>8669</v>
          </cell>
          <cell r="E9" t="str">
            <v>Póliza -83-</v>
          </cell>
        </row>
        <row r="10">
          <cell r="A10" t="str">
            <v>1201-0009</v>
          </cell>
          <cell r="B10" t="str">
            <v>EXP.DE CERTIFICADOS DE CONTROL VEHICULAR</v>
          </cell>
          <cell r="C10">
            <v>7853</v>
          </cell>
          <cell r="E10" t="str">
            <v>Póliza -83-</v>
          </cell>
        </row>
        <row r="11">
          <cell r="A11" t="str">
            <v>1201-0010</v>
          </cell>
          <cell r="B11" t="str">
            <v>EXP.DE CERT.DE CTRL.VEH.OTROS ESTADOS</v>
          </cell>
          <cell r="C11">
            <v>6426</v>
          </cell>
          <cell r="E11" t="str">
            <v>Póliza -83-</v>
          </cell>
        </row>
        <row r="12">
          <cell r="A12" t="str">
            <v>1201-0011</v>
          </cell>
          <cell r="B12" t="str">
            <v>EXP.DE CERT.DE DOC.DE CTRL.VEHICULAR</v>
          </cell>
          <cell r="C12">
            <v>564</v>
          </cell>
          <cell r="E12" t="str">
            <v>Póliza -83-</v>
          </cell>
        </row>
        <row r="13">
          <cell r="A13" t="str">
            <v>1201-0012</v>
          </cell>
          <cell r="B13" t="str">
            <v>PLACAS DE CIRCULACION VEHICULAR</v>
          </cell>
          <cell r="C13">
            <v>371858</v>
          </cell>
          <cell r="E13" t="str">
            <v>Póliza -83-</v>
          </cell>
        </row>
        <row r="14">
          <cell r="A14" t="str">
            <v>1201-0013</v>
          </cell>
          <cell r="B14" t="str">
            <v>LICENCIAS DE MANEJAR</v>
          </cell>
          <cell r="C14">
            <v>330636</v>
          </cell>
          <cell r="E14" t="str">
            <v>Póliza -83-</v>
          </cell>
        </row>
        <row r="15">
          <cell r="A15" t="str">
            <v>1201-0014</v>
          </cell>
          <cell r="B15" t="str">
            <v>EXP.DE CERT.DE LICENCIAS DE CONDUCIR</v>
          </cell>
          <cell r="C15">
            <v>141</v>
          </cell>
          <cell r="E15" t="str">
            <v>Póliza -83-</v>
          </cell>
        </row>
        <row r="16">
          <cell r="A16" t="str">
            <v>1201-0015</v>
          </cell>
          <cell r="B16" t="str">
            <v>DUPLICADOS DE LICENCIAS</v>
          </cell>
          <cell r="C16">
            <v>6136</v>
          </cell>
          <cell r="E16" t="str">
            <v>Póliza -83-</v>
          </cell>
        </row>
        <row r="17">
          <cell r="A17" t="str">
            <v>1201-0016</v>
          </cell>
          <cell r="B17" t="str">
            <v>DUPLICADOS DE TARJETAS DE CIRCULACION</v>
          </cell>
          <cell r="C17">
            <v>1410</v>
          </cell>
          <cell r="E17" t="str">
            <v>Póliza -83-</v>
          </cell>
        </row>
        <row r="18">
          <cell r="A18" t="str">
            <v>1201-0017</v>
          </cell>
          <cell r="B18" t="str">
            <v>BAJAS DE VEHICULOS DE MOTOR</v>
          </cell>
          <cell r="C18">
            <v>21150</v>
          </cell>
          <cell r="E18" t="str">
            <v>Póliza -83-</v>
          </cell>
        </row>
        <row r="19">
          <cell r="A19" t="str">
            <v>1201-0018</v>
          </cell>
          <cell r="B19" t="str">
            <v>SUBSIDIO LAMINAS CONTROL VEHICULAR</v>
          </cell>
          <cell r="C19">
            <v>0</v>
          </cell>
          <cell r="E19" t="str">
            <v>Póliza -83-</v>
          </cell>
        </row>
        <row r="20">
          <cell r="A20" t="str">
            <v>1201-0019</v>
          </cell>
          <cell r="B20" t="str">
            <v>SUBSIDIOS LICENCIAS DE MANEJO</v>
          </cell>
          <cell r="C20">
            <v>0</v>
          </cell>
          <cell r="E20" t="str">
            <v>Póliza -83-</v>
          </cell>
        </row>
        <row r="21">
          <cell r="A21" t="str">
            <v>1201-0020</v>
          </cell>
          <cell r="B21" t="str">
            <v>MULTAS DE CONTROL VEHICULAR</v>
          </cell>
          <cell r="C21">
            <v>0</v>
          </cell>
          <cell r="E21" t="str">
            <v>Póliza -83-</v>
          </cell>
        </row>
        <row r="22">
          <cell r="A22" t="str">
            <v>1201-0021</v>
          </cell>
          <cell r="B22" t="str">
            <v>INTERESES POR CONVENIO CONTROL VEHICULAR</v>
          </cell>
          <cell r="C22">
            <v>39935</v>
          </cell>
          <cell r="E22" t="str">
            <v>Póliza -83-</v>
          </cell>
        </row>
        <row r="23">
          <cell r="A23" t="str">
            <v>1201-0022</v>
          </cell>
          <cell r="B23" t="str">
            <v>SANCIONES POR CANJE DE PLACAS EXTEMP.</v>
          </cell>
          <cell r="C23">
            <v>31799</v>
          </cell>
          <cell r="E23" t="str">
            <v>Póliza -83-</v>
          </cell>
        </row>
        <row r="24">
          <cell r="A24" t="str">
            <v>1201-0023</v>
          </cell>
          <cell r="B24" t="str">
            <v>SAN.DE DER.DE CONTROL VEH.PTE.AÑO</v>
          </cell>
          <cell r="C24">
            <v>0</v>
          </cell>
          <cell r="E24" t="str">
            <v>Póliza -83-</v>
          </cell>
        </row>
        <row r="25">
          <cell r="A25" t="str">
            <v>1201-0024</v>
          </cell>
          <cell r="B25" t="str">
            <v>SAN.DE DER.CONTROL VEH. REZAGO</v>
          </cell>
          <cell r="C25">
            <v>159198.54</v>
          </cell>
          <cell r="E25" t="str">
            <v>Póliza -83-</v>
          </cell>
        </row>
        <row r="26">
          <cell r="A26" t="str">
            <v>1201-0025</v>
          </cell>
          <cell r="B26" t="str">
            <v>10% INFRACC.DE TRANSITO AREA MET.</v>
          </cell>
          <cell r="C26">
            <v>216613.93</v>
          </cell>
          <cell r="E26" t="str">
            <v>Póliza -83-</v>
          </cell>
        </row>
        <row r="27">
          <cell r="A27" t="str">
            <v>1201-0026</v>
          </cell>
          <cell r="B27" t="str">
            <v>IMP.SOBRE TRANS.DE PROP.DE VEH.AUT.USADO</v>
          </cell>
          <cell r="C27">
            <v>892929.27</v>
          </cell>
          <cell r="E27" t="str">
            <v>Póliza -83-</v>
          </cell>
        </row>
        <row r="28">
          <cell r="A28" t="str">
            <v>1201-0027</v>
          </cell>
          <cell r="B28" t="str">
            <v>IMP.DE TRANSM.POR REQUERIMIENTO</v>
          </cell>
          <cell r="C28">
            <v>0</v>
          </cell>
          <cell r="E28" t="str">
            <v>Póliza -83-</v>
          </cell>
        </row>
        <row r="29">
          <cell r="A29" t="str">
            <v>1201-0028</v>
          </cell>
          <cell r="B29" t="str">
            <v>ACT.E INTS.POR DEV.IMP.S/TRANS.VEH.USADO</v>
          </cell>
          <cell r="C29">
            <v>0</v>
          </cell>
          <cell r="E29" t="str">
            <v>Póliza -83-</v>
          </cell>
        </row>
        <row r="30">
          <cell r="A30" t="str">
            <v>1201-0029</v>
          </cell>
          <cell r="B30" t="str">
            <v>DEV.IMP.S/TRANS.PROP.VEH.USADOS</v>
          </cell>
          <cell r="C30">
            <v>0</v>
          </cell>
          <cell r="E30" t="str">
            <v>Póliza -83-</v>
          </cell>
        </row>
        <row r="31">
          <cell r="A31" t="str">
            <v>1201-0030</v>
          </cell>
          <cell r="B31" t="str">
            <v>MULTA IMP. P/LA AGENCIA EST.DE TRANSP.</v>
          </cell>
          <cell r="C31">
            <v>30886</v>
          </cell>
          <cell r="E31" t="str">
            <v>Póliza -83-</v>
          </cell>
        </row>
        <row r="32">
          <cell r="A32" t="str">
            <v>1201-0031</v>
          </cell>
          <cell r="B32" t="str">
            <v>MULTAS DEL IMP.DE TRANSMISION</v>
          </cell>
          <cell r="C32">
            <v>0</v>
          </cell>
          <cell r="E32" t="str">
            <v>Póliza -83-</v>
          </cell>
        </row>
        <row r="33">
          <cell r="A33" t="str">
            <v>1201-0032</v>
          </cell>
          <cell r="B33" t="str">
            <v>RECARGOS DE IMP.DE TRANSMISION</v>
          </cell>
          <cell r="C33">
            <v>0</v>
          </cell>
          <cell r="E33" t="str">
            <v>Póliza -83-</v>
          </cell>
        </row>
        <row r="34">
          <cell r="A34" t="str">
            <v>1201-0033</v>
          </cell>
          <cell r="B34" t="str">
            <v>GASTOS DE EJEC.TRANS.VEH.MOTOR</v>
          </cell>
          <cell r="C34">
            <v>0</v>
          </cell>
          <cell r="E34" t="str">
            <v>Póliza -83-</v>
          </cell>
        </row>
        <row r="35">
          <cell r="A35" t="str">
            <v>1201-0034</v>
          </cell>
          <cell r="B35" t="str">
            <v>INCENTIVOS POR ISAN</v>
          </cell>
          <cell r="C35">
            <v>0</v>
          </cell>
          <cell r="E35" t="str">
            <v>Póliza -83-</v>
          </cell>
        </row>
        <row r="36">
          <cell r="A36" t="str">
            <v>1201-0035</v>
          </cell>
          <cell r="B36" t="str">
            <v>RECARGOS DE I.S.A.N.</v>
          </cell>
          <cell r="C36">
            <v>0</v>
          </cell>
          <cell r="E36" t="str">
            <v>Póliza -83-</v>
          </cell>
        </row>
        <row r="37">
          <cell r="A37" t="str">
            <v>1201-0036</v>
          </cell>
          <cell r="B37" t="str">
            <v>SANCIONES ISAN</v>
          </cell>
          <cell r="C37">
            <v>0</v>
          </cell>
          <cell r="E37" t="str">
            <v>Póliza -83-</v>
          </cell>
        </row>
        <row r="38">
          <cell r="A38" t="str">
            <v>1201-0037</v>
          </cell>
          <cell r="B38" t="str">
            <v>I.S.A.N. PAGOS PROVISIONALES</v>
          </cell>
          <cell r="C38">
            <v>0</v>
          </cell>
          <cell r="E38" t="str">
            <v>Póliza -83-</v>
          </cell>
        </row>
        <row r="39">
          <cell r="A39" t="str">
            <v>1201-0038</v>
          </cell>
          <cell r="B39" t="str">
            <v>ACTUALIZACION DE I.S.A.N.</v>
          </cell>
          <cell r="C39">
            <v>0</v>
          </cell>
          <cell r="E39" t="str">
            <v>Póliza -83-</v>
          </cell>
        </row>
        <row r="40">
          <cell r="A40" t="str">
            <v>1201-0039</v>
          </cell>
          <cell r="B40" t="str">
            <v>DEVOLUCION IMP. SOBRE AUTOMOVILES NUEVOS</v>
          </cell>
          <cell r="C40">
            <v>0</v>
          </cell>
          <cell r="E40" t="str">
            <v>Póliza -83-</v>
          </cell>
        </row>
        <row r="41">
          <cell r="A41" t="str">
            <v>1201-0040</v>
          </cell>
          <cell r="B41" t="str">
            <v>ACT.E INT'S.POR DEV.IMP.S/AUTOMOV.NVOS.</v>
          </cell>
          <cell r="C41">
            <v>0</v>
          </cell>
          <cell r="E41" t="str">
            <v>Póliza -83-</v>
          </cell>
        </row>
        <row r="42">
          <cell r="A42" t="str">
            <v>1201-0041</v>
          </cell>
          <cell r="B42" t="str">
            <v>IMPUESTO S/TENENCIA O USO DE VEHICULOS</v>
          </cell>
          <cell r="C42">
            <v>25037579.57</v>
          </cell>
          <cell r="E42" t="str">
            <v>Póliza -83-</v>
          </cell>
        </row>
        <row r="43">
          <cell r="A43" t="str">
            <v>1201-0042</v>
          </cell>
          <cell r="B43" t="str">
            <v>IMPUESTO S/TENENCIA, MOTOCICLETAS</v>
          </cell>
          <cell r="C43">
            <v>104711</v>
          </cell>
          <cell r="E43" t="str">
            <v>Póliza -83-</v>
          </cell>
        </row>
        <row r="44">
          <cell r="A44" t="str">
            <v>1201-0043</v>
          </cell>
          <cell r="B44" t="str">
            <v>RECARGOS Y ACT DE IMP S/TENENCIA DE VEH</v>
          </cell>
          <cell r="C44">
            <v>147079.14000000001</v>
          </cell>
          <cell r="E44" t="str">
            <v>Póliza -83-</v>
          </cell>
        </row>
        <row r="45">
          <cell r="A45" t="str">
            <v>1201-0044</v>
          </cell>
          <cell r="B45" t="str">
            <v>RECARGOS Y ACT DE IMP S/TEN DE MOTOS</v>
          </cell>
          <cell r="C45">
            <v>119</v>
          </cell>
          <cell r="E45" t="str">
            <v>Póliza -83-</v>
          </cell>
        </row>
        <row r="46">
          <cell r="A46" t="str">
            <v>1201-0045</v>
          </cell>
          <cell r="B46" t="str">
            <v>DEVOLUCION IMPUESTOS SOBRE TENENCIA</v>
          </cell>
          <cell r="C46">
            <v>0</v>
          </cell>
          <cell r="E46" t="str">
            <v>Póliza -83-</v>
          </cell>
        </row>
        <row r="47">
          <cell r="A47" t="str">
            <v>1201-0046</v>
          </cell>
          <cell r="B47" t="str">
            <v>ACT.E INTS.POR DEV.IMP.S/TENENCIA</v>
          </cell>
          <cell r="C47">
            <v>0</v>
          </cell>
          <cell r="E47" t="str">
            <v>Póliza -83-</v>
          </cell>
        </row>
        <row r="48">
          <cell r="A48" t="str">
            <v>1201-0047</v>
          </cell>
          <cell r="B48" t="str">
            <v>ACREDITAMENTO DEL IMP.S/TENENCIA AR.15-D</v>
          </cell>
          <cell r="C48">
            <v>0</v>
          </cell>
          <cell r="E48" t="str">
            <v>Póliza -83-</v>
          </cell>
        </row>
        <row r="49">
          <cell r="A49" t="str">
            <v>1201-0048</v>
          </cell>
          <cell r="B49" t="str">
            <v>GASTOS DE EJECUCION ISAN</v>
          </cell>
          <cell r="C49">
            <v>0</v>
          </cell>
          <cell r="E49" t="str">
            <v>Póliza -83-</v>
          </cell>
        </row>
        <row r="50">
          <cell r="A50" t="str">
            <v>1201-0049</v>
          </cell>
          <cell r="B50" t="str">
            <v>GASTOS DE EJECUCION IMP. SOBRE TENENCIA</v>
          </cell>
          <cell r="C50">
            <v>180</v>
          </cell>
          <cell r="E50" t="str">
            <v>Póliza -83-</v>
          </cell>
        </row>
        <row r="51">
          <cell r="A51" t="str">
            <v>1201-0050</v>
          </cell>
          <cell r="B51" t="str">
            <v>MULTAS IMP S/TENENCIA CTRL.DE OBLIG 100%</v>
          </cell>
          <cell r="C51">
            <v>4263</v>
          </cell>
          <cell r="E51" t="str">
            <v>Póliza -83-</v>
          </cell>
        </row>
        <row r="52">
          <cell r="A52" t="str">
            <v>1201-0051</v>
          </cell>
          <cell r="B52" t="str">
            <v>HONORARIOS EJEC.POR CONTROL VEHICULAR</v>
          </cell>
          <cell r="C52">
            <v>210</v>
          </cell>
          <cell r="E52" t="str">
            <v>Póliza -83-</v>
          </cell>
        </row>
        <row r="53">
          <cell r="A53" t="str">
            <v>1201-0052</v>
          </cell>
          <cell r="B53" t="str">
            <v>HONORARIOS EJEC. ISAN</v>
          </cell>
          <cell r="C53">
            <v>0</v>
          </cell>
          <cell r="E53" t="str">
            <v>Póliza -83-</v>
          </cell>
        </row>
        <row r="54">
          <cell r="A54" t="str">
            <v>1201-0053</v>
          </cell>
          <cell r="B54" t="str">
            <v>90% INFRACC. TRANSITO AREA METROPOLITANA</v>
          </cell>
          <cell r="C54">
            <v>1949659.73</v>
          </cell>
          <cell r="E54" t="str">
            <v>Póliza -83-</v>
          </cell>
        </row>
        <row r="55">
          <cell r="A55" t="str">
            <v>4101-0001</v>
          </cell>
          <cell r="B55" t="str">
            <v>DERECHOS DE CONTROL VEHICULAR PTE. AÑO</v>
          </cell>
          <cell r="D55">
            <v>19078207</v>
          </cell>
          <cell r="E55" t="str">
            <v>Póliza -83-</v>
          </cell>
        </row>
        <row r="56">
          <cell r="A56" t="str">
            <v>4101-0002</v>
          </cell>
          <cell r="B56" t="str">
            <v>DERECHOS DE CONTROL VEHICULAR REZAGOS</v>
          </cell>
          <cell r="D56">
            <v>505134.76</v>
          </cell>
          <cell r="E56" t="str">
            <v>Póliza -83-</v>
          </cell>
        </row>
        <row r="57">
          <cell r="A57" t="str">
            <v>4101-0003</v>
          </cell>
          <cell r="B57" t="str">
            <v>DEV. CONTROL VEHICULAR</v>
          </cell>
          <cell r="D57">
            <v>0</v>
          </cell>
          <cell r="E57" t="str">
            <v>Póliza -83-</v>
          </cell>
        </row>
        <row r="58">
          <cell r="A58" t="str">
            <v>4101-0004</v>
          </cell>
          <cell r="B58" t="str">
            <v>SUBSIDIO 10% Y 5%</v>
          </cell>
          <cell r="C58">
            <v>1325724</v>
          </cell>
          <cell r="E58" t="str">
            <v>Póliza -83-</v>
          </cell>
        </row>
        <row r="59">
          <cell r="A59" t="str">
            <v>4101-0005</v>
          </cell>
          <cell r="B59" t="str">
            <v>SUBSIDIO ANTIGÜEDAD 5 AÑOS</v>
          </cell>
          <cell r="C59">
            <v>3120168</v>
          </cell>
          <cell r="E59" t="str">
            <v>Póliza -83-</v>
          </cell>
        </row>
        <row r="60">
          <cell r="A60" t="str">
            <v>4101-0006</v>
          </cell>
          <cell r="B60" t="str">
            <v>SUBSIDIO ANTIGÜEDAD 10 AÑOS</v>
          </cell>
          <cell r="C60">
            <v>1580256</v>
          </cell>
          <cell r="E60" t="str">
            <v>Póliza -83-</v>
          </cell>
        </row>
        <row r="61">
          <cell r="A61" t="str">
            <v>4101-0007</v>
          </cell>
          <cell r="B61" t="str">
            <v>SUBSIDIO DERECHOS CONTROL VEHICULAR</v>
          </cell>
          <cell r="D61">
            <v>0</v>
          </cell>
          <cell r="E61" t="str">
            <v>Póliza -83-</v>
          </cell>
        </row>
        <row r="62">
          <cell r="A62" t="str">
            <v>4101-0008</v>
          </cell>
          <cell r="B62" t="str">
            <v>SUB MAT.DE CONT.VEH.A PERS.MAYORES 65 AÑOS</v>
          </cell>
          <cell r="C62">
            <v>8669</v>
          </cell>
          <cell r="E62" t="str">
            <v>Póliza -83-</v>
          </cell>
        </row>
        <row r="63">
          <cell r="A63" t="str">
            <v>4101-0009</v>
          </cell>
          <cell r="B63" t="str">
            <v>EXP.DE CERTIFICADOS DE CONTROL VEHICULAR</v>
          </cell>
          <cell r="D63">
            <v>7853</v>
          </cell>
          <cell r="E63" t="str">
            <v>Póliza -83-</v>
          </cell>
        </row>
        <row r="64">
          <cell r="A64" t="str">
            <v>4101-0010</v>
          </cell>
          <cell r="B64" t="str">
            <v>EXP.DE CERT.DE CTRL.VEH.OTROS ESTADOS</v>
          </cell>
          <cell r="D64">
            <v>6426</v>
          </cell>
          <cell r="E64" t="str">
            <v>Póliza -83-</v>
          </cell>
        </row>
        <row r="65">
          <cell r="A65" t="str">
            <v>4101-0011</v>
          </cell>
          <cell r="B65" t="str">
            <v>EXP.DE CERT.DE DOC.DE CTRL.VEHICULAR</v>
          </cell>
          <cell r="D65">
            <v>564</v>
          </cell>
          <cell r="E65" t="str">
            <v>Póliza -83-</v>
          </cell>
        </row>
        <row r="66">
          <cell r="A66" t="str">
            <v>4101-0012</v>
          </cell>
          <cell r="B66" t="str">
            <v>PLACAS DE CIRCULACION VEHICULAR</v>
          </cell>
          <cell r="D66">
            <v>371858</v>
          </cell>
          <cell r="E66" t="str">
            <v>Póliza -83-</v>
          </cell>
        </row>
        <row r="67">
          <cell r="A67" t="str">
            <v>4101-0013</v>
          </cell>
          <cell r="B67" t="str">
            <v>LICENCIAS DE MANEJAR</v>
          </cell>
          <cell r="D67">
            <v>330636</v>
          </cell>
          <cell r="E67" t="str">
            <v>Póliza -83-</v>
          </cell>
        </row>
        <row r="68">
          <cell r="A68" t="str">
            <v>4101-0014</v>
          </cell>
          <cell r="B68" t="str">
            <v>EXP.DE CERT.DE LICENCIAS DE CONDUCIR</v>
          </cell>
          <cell r="D68">
            <v>141</v>
          </cell>
          <cell r="E68" t="str">
            <v>Póliza -83-</v>
          </cell>
        </row>
        <row r="69">
          <cell r="A69" t="str">
            <v>4101-0015</v>
          </cell>
          <cell r="B69" t="str">
            <v>DUPLICADOS DE LICENCIAS</v>
          </cell>
          <cell r="D69">
            <v>6136</v>
          </cell>
          <cell r="E69" t="str">
            <v>Póliza -83-</v>
          </cell>
        </row>
        <row r="70">
          <cell r="A70" t="str">
            <v>4101-0016</v>
          </cell>
          <cell r="B70" t="str">
            <v>DUPLICADOS DE TARJETAS DE CIRCULACION</v>
          </cell>
          <cell r="D70">
            <v>1410</v>
          </cell>
          <cell r="E70" t="str">
            <v>Póliza -83-</v>
          </cell>
        </row>
        <row r="71">
          <cell r="A71" t="str">
            <v>4101-0017</v>
          </cell>
          <cell r="B71" t="str">
            <v>BAJAS DE VEHICULOS DE MOTOR</v>
          </cell>
          <cell r="D71">
            <v>21150</v>
          </cell>
          <cell r="E71" t="str">
            <v>Póliza -83-</v>
          </cell>
        </row>
        <row r="72">
          <cell r="A72" t="str">
            <v>4101-0018</v>
          </cell>
          <cell r="B72" t="str">
            <v>SUBSIDIO LAMINAS CONTROL VEHICULAR</v>
          </cell>
          <cell r="D72">
            <v>0</v>
          </cell>
          <cell r="E72" t="str">
            <v>Póliza -83-</v>
          </cell>
        </row>
        <row r="73">
          <cell r="A73" t="str">
            <v>4101-0019</v>
          </cell>
          <cell r="B73" t="str">
            <v>SUBSIDIOS LICENCIAS DE MANEJO</v>
          </cell>
          <cell r="D73">
            <v>0</v>
          </cell>
          <cell r="E73" t="str">
            <v>Póliza -83-</v>
          </cell>
        </row>
        <row r="74">
          <cell r="A74" t="str">
            <v>4101-0020</v>
          </cell>
          <cell r="B74" t="str">
            <v>MULTAS DE CONTROL VEHICULAR</v>
          </cell>
          <cell r="D74">
            <v>0</v>
          </cell>
          <cell r="E74" t="str">
            <v>Póliza -83-</v>
          </cell>
        </row>
        <row r="75">
          <cell r="A75" t="str">
            <v>4101-0021</v>
          </cell>
          <cell r="B75" t="str">
            <v>INTERESES POR CONVENIO CONTROL VEHICULAR</v>
          </cell>
          <cell r="D75">
            <v>39935</v>
          </cell>
          <cell r="E75" t="str">
            <v>Póliza -83-</v>
          </cell>
        </row>
        <row r="76">
          <cell r="A76" t="str">
            <v>4101-0022</v>
          </cell>
          <cell r="B76" t="str">
            <v>SANCIONES POR CANJE DE PLACAS EXTEMP.</v>
          </cell>
          <cell r="D76">
            <v>31799</v>
          </cell>
          <cell r="E76" t="str">
            <v>Póliza -83-</v>
          </cell>
        </row>
        <row r="77">
          <cell r="A77" t="str">
            <v>4101-0023</v>
          </cell>
          <cell r="B77" t="str">
            <v>SAN.DE DER.DE CONTROL VEH.PTE.AÑO</v>
          </cell>
          <cell r="D77">
            <v>0</v>
          </cell>
          <cell r="E77" t="str">
            <v>Póliza -83-</v>
          </cell>
        </row>
        <row r="78">
          <cell r="A78" t="str">
            <v>4101-0024</v>
          </cell>
          <cell r="B78" t="str">
            <v>SAN.DE DER.CONTROL VEH. REZAGO</v>
          </cell>
          <cell r="D78">
            <v>159198.54</v>
          </cell>
          <cell r="E78" t="str">
            <v>Póliza -83-</v>
          </cell>
        </row>
        <row r="79">
          <cell r="A79" t="str">
            <v>4101-0025</v>
          </cell>
          <cell r="B79" t="str">
            <v>10% INFRACC.DE TRANSITO AREA MET.</v>
          </cell>
          <cell r="D79">
            <v>216613.93</v>
          </cell>
          <cell r="E79" t="str">
            <v>Póliza -83-</v>
          </cell>
        </row>
        <row r="80">
          <cell r="A80" t="str">
            <v>2102-1001</v>
          </cell>
          <cell r="B80" t="str">
            <v>IMP.SOBRE TRANS.DE PROP.DE VEH.AUT.USADO</v>
          </cell>
          <cell r="D80">
            <v>892929.27</v>
          </cell>
          <cell r="E80" t="str">
            <v>Póliza -83-</v>
          </cell>
        </row>
        <row r="81">
          <cell r="A81" t="str">
            <v>2102-1002</v>
          </cell>
          <cell r="B81" t="str">
            <v>IMP.DE TRANSM.POR REQUERIMIENTO</v>
          </cell>
          <cell r="D81">
            <v>0</v>
          </cell>
          <cell r="E81" t="str">
            <v>Póliza -83-</v>
          </cell>
        </row>
        <row r="82">
          <cell r="A82" t="str">
            <v>2102-1003</v>
          </cell>
          <cell r="B82" t="str">
            <v>ACT.E INTS.POR DEV.IMP.S/TRANS.VEH.USADO</v>
          </cell>
          <cell r="D82">
            <v>0</v>
          </cell>
          <cell r="E82" t="str">
            <v>Póliza -83-</v>
          </cell>
        </row>
        <row r="83">
          <cell r="A83" t="str">
            <v>2102-1004</v>
          </cell>
          <cell r="B83" t="str">
            <v>DEV.IMP.S/TRANS.PROP.VEH.USADOS</v>
          </cell>
          <cell r="D83">
            <v>0</v>
          </cell>
          <cell r="E83" t="str">
            <v>Póliza -83-</v>
          </cell>
        </row>
        <row r="84">
          <cell r="A84" t="str">
            <v>2102-1005</v>
          </cell>
          <cell r="B84" t="str">
            <v>MULTA IMP. P/LA AGENCIA EST.DE TRANSP.</v>
          </cell>
          <cell r="D84">
            <v>30886</v>
          </cell>
          <cell r="E84" t="str">
            <v>Póliza -83-</v>
          </cell>
        </row>
        <row r="85">
          <cell r="A85" t="str">
            <v>2102-1006</v>
          </cell>
          <cell r="B85" t="str">
            <v>MULTAS DEL IMP.DE TRANSMISION</v>
          </cell>
          <cell r="D85">
            <v>0</v>
          </cell>
          <cell r="E85" t="str">
            <v>Póliza -83-</v>
          </cell>
        </row>
        <row r="86">
          <cell r="A86" t="str">
            <v>2102-1007</v>
          </cell>
          <cell r="B86" t="str">
            <v>RECARGOS DE IMP.DE TRANSMISION</v>
          </cell>
          <cell r="D86">
            <v>0</v>
          </cell>
          <cell r="E86" t="str">
            <v>Póliza -83-</v>
          </cell>
        </row>
        <row r="87">
          <cell r="A87" t="str">
            <v>2102-1008</v>
          </cell>
          <cell r="B87" t="str">
            <v>GASTOS DE EJEC.TRANS.VEH.MOTOR</v>
          </cell>
          <cell r="D87">
            <v>0</v>
          </cell>
          <cell r="E87" t="str">
            <v>Póliza -83-</v>
          </cell>
        </row>
        <row r="88">
          <cell r="A88" t="str">
            <v>2102-1009</v>
          </cell>
          <cell r="B88" t="str">
            <v>INCENTIVOS POR ISAN</v>
          </cell>
          <cell r="D88">
            <v>0</v>
          </cell>
          <cell r="E88" t="str">
            <v>Póliza -83-</v>
          </cell>
        </row>
        <row r="89">
          <cell r="A89" t="str">
            <v>2102-1010</v>
          </cell>
          <cell r="B89" t="str">
            <v>RECARGOS DE I.S.A.N.</v>
          </cell>
          <cell r="D89">
            <v>0</v>
          </cell>
          <cell r="E89" t="str">
            <v>Póliza -83-</v>
          </cell>
        </row>
        <row r="90">
          <cell r="A90" t="str">
            <v>2102-1011</v>
          </cell>
          <cell r="B90" t="str">
            <v>SANCIONES ISAN</v>
          </cell>
          <cell r="D90">
            <v>0</v>
          </cell>
          <cell r="E90" t="str">
            <v>Póliza -83-</v>
          </cell>
        </row>
        <row r="91">
          <cell r="A91" t="str">
            <v>2102-1012</v>
          </cell>
          <cell r="B91" t="str">
            <v>I.S.A.N. PAGOS PROVISIONALES</v>
          </cell>
          <cell r="D91">
            <v>0</v>
          </cell>
          <cell r="E91" t="str">
            <v>Póliza -83-</v>
          </cell>
        </row>
        <row r="92">
          <cell r="A92" t="str">
            <v>2102-1013</v>
          </cell>
          <cell r="B92" t="str">
            <v>ACTUALIZACION DE I.S.A.N.</v>
          </cell>
          <cell r="D92">
            <v>0</v>
          </cell>
          <cell r="E92" t="str">
            <v>Póliza -83-</v>
          </cell>
        </row>
        <row r="93">
          <cell r="A93" t="str">
            <v>2102-1014</v>
          </cell>
          <cell r="B93" t="str">
            <v>DEVOLUCION IMP. SOBRE AUTOMOVILES NUEVOS</v>
          </cell>
          <cell r="D93">
            <v>0</v>
          </cell>
          <cell r="E93" t="str">
            <v>Póliza -83-</v>
          </cell>
        </row>
        <row r="94">
          <cell r="A94" t="str">
            <v>2102-1015</v>
          </cell>
          <cell r="B94" t="str">
            <v>ACT.E INT'S.POR DEV.IMP.S/AUTOMOV.NVOS.</v>
          </cell>
          <cell r="D94">
            <v>0</v>
          </cell>
          <cell r="E94" t="str">
            <v>Póliza -83-</v>
          </cell>
        </row>
        <row r="95">
          <cell r="A95" t="str">
            <v>2102-1016</v>
          </cell>
          <cell r="B95" t="str">
            <v>IMPUESTO S/TENENCIA O USO DE VEHICULOS</v>
          </cell>
          <cell r="D95">
            <v>25037579.57</v>
          </cell>
          <cell r="E95" t="str">
            <v>Póliza -83-</v>
          </cell>
        </row>
        <row r="96">
          <cell r="A96" t="str">
            <v>2102-1017</v>
          </cell>
          <cell r="B96" t="str">
            <v>IMPUESTO S/TENENCIA, MOTOCICLETAS</v>
          </cell>
          <cell r="D96">
            <v>104711</v>
          </cell>
          <cell r="E96" t="str">
            <v>Póliza -83-</v>
          </cell>
        </row>
        <row r="97">
          <cell r="A97" t="str">
            <v>2102-1018</v>
          </cell>
          <cell r="B97" t="str">
            <v>RECARGOS Y ACT DE IMP S/TENENCIA DE VEH</v>
          </cell>
          <cell r="D97">
            <v>147079.14000000001</v>
          </cell>
          <cell r="E97" t="str">
            <v>Póliza -83-</v>
          </cell>
        </row>
        <row r="98">
          <cell r="A98" t="str">
            <v>2102-1019</v>
          </cell>
          <cell r="B98" t="str">
            <v>RECARGOS Y ACT DE IMP S/TEN DE MOTOS</v>
          </cell>
          <cell r="D98">
            <v>119</v>
          </cell>
          <cell r="E98" t="str">
            <v>Póliza -83-</v>
          </cell>
        </row>
        <row r="99">
          <cell r="A99" t="str">
            <v>2102-1020</v>
          </cell>
          <cell r="B99" t="str">
            <v>DEVOLUCION IMPUESTOS SOBRE TENENCIA</v>
          </cell>
          <cell r="D99">
            <v>0</v>
          </cell>
          <cell r="E99" t="str">
            <v>Póliza -83-</v>
          </cell>
        </row>
        <row r="100">
          <cell r="A100" t="str">
            <v>2102-1021</v>
          </cell>
          <cell r="B100" t="str">
            <v>ACT.E INTS.POR DEV.IMP.S/TENENCIA</v>
          </cell>
          <cell r="D100">
            <v>0</v>
          </cell>
          <cell r="E100" t="str">
            <v>Póliza -83-</v>
          </cell>
        </row>
        <row r="101">
          <cell r="A101" t="str">
            <v>2102-1022</v>
          </cell>
          <cell r="B101" t="str">
            <v>ACREDITAMENTO DEL IMP.S/TENENCIA AR.15-D</v>
          </cell>
          <cell r="D101">
            <v>0</v>
          </cell>
          <cell r="E101" t="str">
            <v>Póliza -83-</v>
          </cell>
        </row>
        <row r="102">
          <cell r="A102" t="str">
            <v>2102-1023</v>
          </cell>
          <cell r="B102" t="str">
            <v>GASTOS DE EJECUCION ISAN</v>
          </cell>
          <cell r="D102">
            <v>0</v>
          </cell>
          <cell r="E102" t="str">
            <v>Póliza -83-</v>
          </cell>
        </row>
        <row r="103">
          <cell r="A103" t="str">
            <v>2102-1024</v>
          </cell>
          <cell r="B103" t="str">
            <v>GASTOS DE EJECUCION IMP. SOBRE TENENCIA</v>
          </cell>
          <cell r="D103">
            <v>180</v>
          </cell>
          <cell r="E103" t="str">
            <v>Póliza -83-</v>
          </cell>
        </row>
        <row r="104">
          <cell r="A104" t="str">
            <v>2102-1025</v>
          </cell>
          <cell r="B104" t="str">
            <v>MULTAS IMP S/TENENCIA CTRL.DE OBLIG 100%</v>
          </cell>
          <cell r="D104">
            <v>4263</v>
          </cell>
          <cell r="E104" t="str">
            <v>Póliza -83-</v>
          </cell>
        </row>
        <row r="105">
          <cell r="A105" t="str">
            <v>2102-1026</v>
          </cell>
          <cell r="B105" t="str">
            <v>HONORARIOS EJEC.POR CONTROL VEHICULAR</v>
          </cell>
          <cell r="D105">
            <v>210</v>
          </cell>
          <cell r="E105" t="str">
            <v>Póliza -83-</v>
          </cell>
        </row>
        <row r="106">
          <cell r="A106" t="str">
            <v>2102-1027</v>
          </cell>
          <cell r="B106" t="str">
            <v>HONORARIOS EJEC. ISAN</v>
          </cell>
          <cell r="D106">
            <v>0</v>
          </cell>
          <cell r="E106" t="str">
            <v>Póliza -83-</v>
          </cell>
        </row>
        <row r="107">
          <cell r="A107" t="str">
            <v>2102-1028</v>
          </cell>
          <cell r="B107" t="str">
            <v>90% INFRACC. TRANSITO AREA METROPOLITANA</v>
          </cell>
          <cell r="D107">
            <v>1949659.73</v>
          </cell>
          <cell r="E107" t="str">
            <v>Póliza -83-</v>
          </cell>
        </row>
        <row r="109">
          <cell r="C109">
            <v>54979495.939999998</v>
          </cell>
          <cell r="D109">
            <v>54979495.939999998</v>
          </cell>
        </row>
        <row r="111">
          <cell r="A111" t="str">
            <v>REGISTRO DE LOS INGRESOS DEL DIA</v>
          </cell>
        </row>
        <row r="112">
          <cell r="D112" t="str">
            <v>Póliza -83-</v>
          </cell>
        </row>
        <row r="115">
          <cell r="B115" t="str">
            <v>Gobierno del Estado de Nuevo León</v>
          </cell>
        </row>
        <row r="116">
          <cell r="B116" t="str">
            <v>Secretaría de Finanzas y Tesorería General del Estado</v>
          </cell>
        </row>
        <row r="117">
          <cell r="B117" t="str">
            <v>Subsecretaría de Egresos</v>
          </cell>
        </row>
        <row r="118">
          <cell r="B118" t="str">
            <v>Dirección de Contabilidad y Cuenta Pública</v>
          </cell>
        </row>
        <row r="119">
          <cell r="B119" t="str">
            <v>Instituto de Control Vehicular</v>
          </cell>
        </row>
        <row r="120">
          <cell r="B120" t="str">
            <v>Recaudaciòn Diaria 1 Febrero 2006</v>
          </cell>
        </row>
        <row r="121">
          <cell r="A121" t="str">
            <v xml:space="preserve">Numero </v>
          </cell>
          <cell r="B121" t="str">
            <v>Concepto</v>
          </cell>
          <cell r="C121" t="str">
            <v>Recaudación Daria</v>
          </cell>
        </row>
        <row r="122">
          <cell r="A122" t="str">
            <v>de Cuenta</v>
          </cell>
          <cell r="C122" t="str">
            <v>Cargo</v>
          </cell>
          <cell r="D122" t="str">
            <v>Crédito</v>
          </cell>
        </row>
        <row r="124">
          <cell r="A124" t="str">
            <v>2102-1001</v>
          </cell>
          <cell r="B124" t="str">
            <v>IMP.SOBRE TRANS.DE PROP.DE VEH.AUT.USADO</v>
          </cell>
          <cell r="C124">
            <v>892929.27</v>
          </cell>
          <cell r="E124" t="str">
            <v>Póliza -84-</v>
          </cell>
        </row>
        <row r="125">
          <cell r="A125" t="str">
            <v>2102-1002</v>
          </cell>
          <cell r="B125" t="str">
            <v>IMP.DE TRANSM.POR REQUERIMIENTO</v>
          </cell>
          <cell r="C125">
            <v>0</v>
          </cell>
          <cell r="E125" t="str">
            <v>Póliza -84-</v>
          </cell>
        </row>
        <row r="126">
          <cell r="A126" t="str">
            <v>2102-1003</v>
          </cell>
          <cell r="B126" t="str">
            <v>ACT.E INTS.POR DEV.IMP.S/TRANS.VEH.USADO</v>
          </cell>
          <cell r="C126">
            <v>0</v>
          </cell>
          <cell r="E126" t="str">
            <v>Póliza -84-</v>
          </cell>
        </row>
        <row r="127">
          <cell r="A127" t="str">
            <v>2102-1004</v>
          </cell>
          <cell r="B127" t="str">
            <v>DEV.IMP.S/TRANS.PROP.VEH.USADOS</v>
          </cell>
          <cell r="C127">
            <v>0</v>
          </cell>
          <cell r="E127" t="str">
            <v>Póliza -84-</v>
          </cell>
        </row>
        <row r="128">
          <cell r="A128" t="str">
            <v>2102-1005</v>
          </cell>
          <cell r="B128" t="str">
            <v>MULTA IMP. P/LA AGENCIA EST.DE TRANSP.</v>
          </cell>
          <cell r="C128">
            <v>30886</v>
          </cell>
          <cell r="E128" t="str">
            <v>Póliza -84-</v>
          </cell>
        </row>
        <row r="129">
          <cell r="A129" t="str">
            <v>2102-1006</v>
          </cell>
          <cell r="B129" t="str">
            <v>MULTAS DEL IMP.DE TRANSMISION</v>
          </cell>
          <cell r="C129">
            <v>0</v>
          </cell>
          <cell r="E129" t="str">
            <v>Póliza -84-</v>
          </cell>
        </row>
        <row r="130">
          <cell r="A130" t="str">
            <v>2102-1007</v>
          </cell>
          <cell r="B130" t="str">
            <v>RECARGOS DE IMP.DE TRANSMISION</v>
          </cell>
          <cell r="C130">
            <v>0</v>
          </cell>
          <cell r="E130" t="str">
            <v>Póliza -84-</v>
          </cell>
        </row>
        <row r="131">
          <cell r="A131" t="str">
            <v>2102-1008</v>
          </cell>
          <cell r="B131" t="str">
            <v>GASTOS DE EJEC.TRANS.VEH.MOTOR</v>
          </cell>
          <cell r="C131">
            <v>0</v>
          </cell>
          <cell r="E131" t="str">
            <v>Póliza -84-</v>
          </cell>
        </row>
        <row r="132">
          <cell r="A132" t="str">
            <v>2102-1009</v>
          </cell>
          <cell r="B132" t="str">
            <v>INCENTIVOS POR ISAN</v>
          </cell>
          <cell r="C132">
            <v>0</v>
          </cell>
          <cell r="E132" t="str">
            <v>Póliza -84-</v>
          </cell>
        </row>
        <row r="133">
          <cell r="A133" t="str">
            <v>2102-1010</v>
          </cell>
          <cell r="B133" t="str">
            <v>RECARGOS DE I.S.A.N.</v>
          </cell>
          <cell r="C133">
            <v>0</v>
          </cell>
          <cell r="E133" t="str">
            <v>Póliza -84-</v>
          </cell>
        </row>
        <row r="134">
          <cell r="A134" t="str">
            <v>2102-1011</v>
          </cell>
          <cell r="B134" t="str">
            <v>SANCIONES ISAN</v>
          </cell>
          <cell r="C134">
            <v>0</v>
          </cell>
          <cell r="E134" t="str">
            <v>Póliza -84-</v>
          </cell>
        </row>
        <row r="135">
          <cell r="A135" t="str">
            <v>2102-1012</v>
          </cell>
          <cell r="B135" t="str">
            <v>I.S.A.N. PAGOS PROVISIONALES</v>
          </cell>
          <cell r="C135">
            <v>0</v>
          </cell>
          <cell r="E135" t="str">
            <v>Póliza -84-</v>
          </cell>
        </row>
        <row r="136">
          <cell r="A136" t="str">
            <v>2102-1013</v>
          </cell>
          <cell r="B136" t="str">
            <v>ACTUALIZACION DE I.S.A.N.</v>
          </cell>
          <cell r="C136">
            <v>0</v>
          </cell>
          <cell r="E136" t="str">
            <v>Póliza -84-</v>
          </cell>
        </row>
        <row r="137">
          <cell r="A137" t="str">
            <v>2102-1014</v>
          </cell>
          <cell r="B137" t="str">
            <v>DEVOLUCION IMP. SOBRE AUTOMOVILES NUEVOS</v>
          </cell>
          <cell r="C137">
            <v>0</v>
          </cell>
          <cell r="E137" t="str">
            <v>Póliza -84-</v>
          </cell>
        </row>
        <row r="138">
          <cell r="A138" t="str">
            <v>2102-1015</v>
          </cell>
          <cell r="B138" t="str">
            <v>ACT.E INT'S.POR DEV.IMP.S/AUTOMOV.NVOS.</v>
          </cell>
          <cell r="C138">
            <v>0</v>
          </cell>
          <cell r="E138" t="str">
            <v>Póliza -84-</v>
          </cell>
        </row>
        <row r="139">
          <cell r="A139" t="str">
            <v>2102-1016</v>
          </cell>
          <cell r="B139" t="str">
            <v>IMPUESTO S/TENENCIA O USO DE VEHICULOS</v>
          </cell>
          <cell r="C139">
            <v>25037579.57</v>
          </cell>
          <cell r="E139" t="str">
            <v>Póliza -84-</v>
          </cell>
        </row>
        <row r="140">
          <cell r="A140" t="str">
            <v>2102-1017</v>
          </cell>
          <cell r="B140" t="str">
            <v>IMPUESTO S/TENENCIA, MOTOCICLETAS</v>
          </cell>
          <cell r="C140">
            <v>104711</v>
          </cell>
          <cell r="E140" t="str">
            <v>Póliza -84-</v>
          </cell>
        </row>
        <row r="141">
          <cell r="A141" t="str">
            <v>2102-1018</v>
          </cell>
          <cell r="B141" t="str">
            <v>RECARGOS Y ACT DE IMP S/TENENCIA DE VEH</v>
          </cell>
          <cell r="C141">
            <v>147079.14000000001</v>
          </cell>
          <cell r="E141" t="str">
            <v>Póliza -84-</v>
          </cell>
        </row>
        <row r="142">
          <cell r="A142" t="str">
            <v>2102-1019</v>
          </cell>
          <cell r="B142" t="str">
            <v>RECARGOS Y ACT DE IMP S/TEN DE MOTOS</v>
          </cell>
          <cell r="C142">
            <v>119</v>
          </cell>
          <cell r="E142" t="str">
            <v>Póliza -84-</v>
          </cell>
        </row>
        <row r="143">
          <cell r="A143" t="str">
            <v>2102-1020</v>
          </cell>
          <cell r="B143" t="str">
            <v>DEVOLUCION IMPUESTOS SOBRE TENENCIA</v>
          </cell>
          <cell r="C143">
            <v>0</v>
          </cell>
          <cell r="E143" t="str">
            <v>Póliza -84-</v>
          </cell>
        </row>
        <row r="144">
          <cell r="A144" t="str">
            <v>2102-1021</v>
          </cell>
          <cell r="B144" t="str">
            <v>ACT.E INTS.POR DEV.IMP.S/TENENCIA</v>
          </cell>
          <cell r="C144">
            <v>0</v>
          </cell>
          <cell r="E144" t="str">
            <v>Póliza -84-</v>
          </cell>
        </row>
        <row r="145">
          <cell r="A145" t="str">
            <v>2102-1022</v>
          </cell>
          <cell r="B145" t="str">
            <v>ACREDITAMENTO DEL IMP.S/TENENCIA AR.15-D</v>
          </cell>
          <cell r="C145">
            <v>0</v>
          </cell>
          <cell r="E145" t="str">
            <v>Póliza -84-</v>
          </cell>
        </row>
        <row r="146">
          <cell r="A146" t="str">
            <v>2102-1023</v>
          </cell>
          <cell r="B146" t="str">
            <v>GASTOS DE EJECUCION ISAN</v>
          </cell>
          <cell r="C146">
            <v>0</v>
          </cell>
          <cell r="E146" t="str">
            <v>Póliza -84-</v>
          </cell>
        </row>
        <row r="147">
          <cell r="A147" t="str">
            <v>2102-1024</v>
          </cell>
          <cell r="B147" t="str">
            <v>GASTOS DE EJECUCION IMP. SOBRE TENENCIA</v>
          </cell>
          <cell r="C147">
            <v>180</v>
          </cell>
          <cell r="E147" t="str">
            <v>Póliza -84-</v>
          </cell>
        </row>
        <row r="148">
          <cell r="A148" t="str">
            <v>2102-1025</v>
          </cell>
          <cell r="B148" t="str">
            <v>MULTAS IMP S/TENENCIA CTRL.DE OBLIG 100%</v>
          </cell>
          <cell r="C148">
            <v>4263</v>
          </cell>
          <cell r="E148" t="str">
            <v>Póliza -84-</v>
          </cell>
        </row>
        <row r="149">
          <cell r="A149" t="str">
            <v>2102-1026</v>
          </cell>
          <cell r="B149" t="str">
            <v>HONORARIOS EJEC.POR CONTROL VEHICULAR</v>
          </cell>
          <cell r="C149">
            <v>210</v>
          </cell>
          <cell r="E149" t="str">
            <v>Póliza -84-</v>
          </cell>
        </row>
        <row r="150">
          <cell r="A150" t="str">
            <v>2102-1027</v>
          </cell>
          <cell r="B150" t="str">
            <v>HONORARIOS EJEC. ISAN</v>
          </cell>
          <cell r="C150">
            <v>0</v>
          </cell>
          <cell r="E150" t="str">
            <v>Póliza -84-</v>
          </cell>
        </row>
        <row r="151">
          <cell r="A151" t="str">
            <v>2102-1028</v>
          </cell>
          <cell r="B151" t="str">
            <v>90% INFRACC. TRANSITO AREA METROPOLITANA</v>
          </cell>
          <cell r="C151">
            <v>1949659.73</v>
          </cell>
          <cell r="E151" t="str">
            <v>Póliza -84-</v>
          </cell>
        </row>
        <row r="152">
          <cell r="A152" t="str">
            <v>1201-0026</v>
          </cell>
          <cell r="B152" t="str">
            <v>IMP.SOBRE TRANS.DE PROP.DE VEH.AUT.USADO</v>
          </cell>
          <cell r="D152">
            <v>892929.27</v>
          </cell>
          <cell r="E152" t="str">
            <v>Póliza -84-</v>
          </cell>
        </row>
        <row r="153">
          <cell r="A153" t="str">
            <v>1201-0027</v>
          </cell>
          <cell r="B153" t="str">
            <v>IMP.DE TRANSM.POR REQUERIMIENTO</v>
          </cell>
          <cell r="D153">
            <v>0</v>
          </cell>
          <cell r="E153" t="str">
            <v>Póliza -84-</v>
          </cell>
        </row>
        <row r="154">
          <cell r="A154" t="str">
            <v>1201-0028</v>
          </cell>
          <cell r="B154" t="str">
            <v>ACT.E INTS.POR DEV.IMP.S/TRANS.VEH.USADO</v>
          </cell>
          <cell r="D154">
            <v>0</v>
          </cell>
          <cell r="E154" t="str">
            <v>Póliza -84-</v>
          </cell>
        </row>
        <row r="155">
          <cell r="A155" t="str">
            <v>1201-0029</v>
          </cell>
          <cell r="B155" t="str">
            <v>DEV.IMP.S/TRANS.PROP.VEH.USADOS</v>
          </cell>
          <cell r="D155">
            <v>0</v>
          </cell>
          <cell r="E155" t="str">
            <v>Póliza -84-</v>
          </cell>
        </row>
        <row r="156">
          <cell r="A156" t="str">
            <v>1201-0030</v>
          </cell>
          <cell r="B156" t="str">
            <v>MULTA IMP. P/LA AGENCIA EST.DE TRANSP.</v>
          </cell>
          <cell r="D156">
            <v>30886</v>
          </cell>
          <cell r="E156" t="str">
            <v>Póliza -84-</v>
          </cell>
        </row>
        <row r="157">
          <cell r="A157" t="str">
            <v>1201-0031</v>
          </cell>
          <cell r="B157" t="str">
            <v>MULTAS DEL IMP.DE TRANSMISION</v>
          </cell>
          <cell r="D157">
            <v>0</v>
          </cell>
          <cell r="E157" t="str">
            <v>Póliza -84-</v>
          </cell>
        </row>
        <row r="158">
          <cell r="A158" t="str">
            <v>1201-0032</v>
          </cell>
          <cell r="B158" t="str">
            <v>RECARGOS DE IMP.DE TRANSMISION</v>
          </cell>
          <cell r="D158">
            <v>0</v>
          </cell>
          <cell r="E158" t="str">
            <v>Póliza -84-</v>
          </cell>
        </row>
        <row r="159">
          <cell r="A159" t="str">
            <v>1201-0033</v>
          </cell>
          <cell r="B159" t="str">
            <v>GASTOS DE EJEC.TRANS.VEH.MOTOR</v>
          </cell>
          <cell r="D159">
            <v>0</v>
          </cell>
          <cell r="E159" t="str">
            <v>Póliza -84-</v>
          </cell>
        </row>
        <row r="160">
          <cell r="A160" t="str">
            <v>1201-0034</v>
          </cell>
          <cell r="B160" t="str">
            <v>INCENTIVOS POR ISAN</v>
          </cell>
          <cell r="D160">
            <v>0</v>
          </cell>
          <cell r="E160" t="str">
            <v>Póliza -84-</v>
          </cell>
        </row>
        <row r="161">
          <cell r="A161" t="str">
            <v>1201-0035</v>
          </cell>
          <cell r="B161" t="str">
            <v>RECARGOS DE I.S.A.N.</v>
          </cell>
          <cell r="D161">
            <v>0</v>
          </cell>
          <cell r="E161" t="str">
            <v>Póliza -84-</v>
          </cell>
        </row>
        <row r="162">
          <cell r="A162" t="str">
            <v>1201-0036</v>
          </cell>
          <cell r="B162" t="str">
            <v>SANCIONES ISAN</v>
          </cell>
          <cell r="D162">
            <v>0</v>
          </cell>
          <cell r="E162" t="str">
            <v>Póliza -84-</v>
          </cell>
        </row>
        <row r="163">
          <cell r="A163" t="str">
            <v>1201-0037</v>
          </cell>
          <cell r="B163" t="str">
            <v>I.S.A.N. PAGOS PROVISIONALES</v>
          </cell>
          <cell r="D163">
            <v>0</v>
          </cell>
          <cell r="E163" t="str">
            <v>Póliza -84-</v>
          </cell>
        </row>
        <row r="164">
          <cell r="A164" t="str">
            <v>1201-0038</v>
          </cell>
          <cell r="B164" t="str">
            <v>ACTUALIZACION DE I.S.A.N.</v>
          </cell>
          <cell r="D164">
            <v>0</v>
          </cell>
          <cell r="E164" t="str">
            <v>Póliza -84-</v>
          </cell>
        </row>
        <row r="165">
          <cell r="A165" t="str">
            <v>1201-0039</v>
          </cell>
          <cell r="B165" t="str">
            <v>DEVOLUCION IMP. SOBRE AUTOMOVILES NUEVOS</v>
          </cell>
          <cell r="D165">
            <v>0</v>
          </cell>
          <cell r="E165" t="str">
            <v>Póliza -84-</v>
          </cell>
        </row>
        <row r="166">
          <cell r="A166" t="str">
            <v>1201-0040</v>
          </cell>
          <cell r="B166" t="str">
            <v>ACT.E INT'S.POR DEV.IMP.S/AUTOMOV.NVOS.</v>
          </cell>
          <cell r="D166">
            <v>0</v>
          </cell>
          <cell r="E166" t="str">
            <v>Póliza -84-</v>
          </cell>
        </row>
        <row r="167">
          <cell r="A167" t="str">
            <v>1201-0041</v>
          </cell>
          <cell r="B167" t="str">
            <v>IMPUESTO S/TENENCIA O USO DE VEHICULOS</v>
          </cell>
          <cell r="D167">
            <v>25037579.57</v>
          </cell>
          <cell r="E167" t="str">
            <v>Póliza -84-</v>
          </cell>
        </row>
        <row r="168">
          <cell r="A168" t="str">
            <v>1201-0042</v>
          </cell>
          <cell r="B168" t="str">
            <v>IMPUESTO S/TENENCIA, MOTOCICLETAS</v>
          </cell>
          <cell r="D168">
            <v>104711</v>
          </cell>
          <cell r="E168" t="str">
            <v>Póliza -84-</v>
          </cell>
        </row>
        <row r="169">
          <cell r="A169" t="str">
            <v>1201-0043</v>
          </cell>
          <cell r="B169" t="str">
            <v>RECARGOS Y ACT DE IMP S/TENENCIA DE VEH</v>
          </cell>
          <cell r="D169">
            <v>147079.14000000001</v>
          </cell>
          <cell r="E169" t="str">
            <v>Póliza -84-</v>
          </cell>
        </row>
        <row r="170">
          <cell r="A170" t="str">
            <v>1201-0044</v>
          </cell>
          <cell r="B170" t="str">
            <v>RECARGOS Y ACT DE IMP S/TEN DE MOTOS</v>
          </cell>
          <cell r="D170">
            <v>119</v>
          </cell>
          <cell r="E170" t="str">
            <v>Póliza -84-</v>
          </cell>
        </row>
        <row r="171">
          <cell r="A171" t="str">
            <v>1201-0045</v>
          </cell>
          <cell r="B171" t="str">
            <v>DEVOLUCION IMPUESTOS SOBRE TENENCIA</v>
          </cell>
          <cell r="D171">
            <v>0</v>
          </cell>
          <cell r="E171" t="str">
            <v>Póliza -84-</v>
          </cell>
        </row>
        <row r="172">
          <cell r="A172" t="str">
            <v>1201-0046</v>
          </cell>
          <cell r="B172" t="str">
            <v>ACT.E INTS.POR DEV.IMP.S/TENENCIA</v>
          </cell>
          <cell r="D172">
            <v>0</v>
          </cell>
          <cell r="E172" t="str">
            <v>Póliza -84-</v>
          </cell>
        </row>
        <row r="173">
          <cell r="A173" t="str">
            <v>1201-0047</v>
          </cell>
          <cell r="B173" t="str">
            <v>ACREDITAMENTO DEL IMP.S/TENENCIA AR.15-D</v>
          </cell>
          <cell r="D173">
            <v>0</v>
          </cell>
          <cell r="E173" t="str">
            <v>Póliza -84-</v>
          </cell>
        </row>
        <row r="174">
          <cell r="A174" t="str">
            <v>1201-0048</v>
          </cell>
          <cell r="B174" t="str">
            <v>GASTOS DE EJECUCION ISAN</v>
          </cell>
          <cell r="D174">
            <v>0</v>
          </cell>
          <cell r="E174" t="str">
            <v>Póliza -84-</v>
          </cell>
        </row>
        <row r="175">
          <cell r="A175" t="str">
            <v>1201-0049</v>
          </cell>
          <cell r="B175" t="str">
            <v>GASTOS DE EJECUCION IMP. SOBRE TENENCIA</v>
          </cell>
          <cell r="D175">
            <v>180</v>
          </cell>
          <cell r="E175" t="str">
            <v>Póliza -84-</v>
          </cell>
        </row>
        <row r="176">
          <cell r="A176" t="str">
            <v>1201-0050</v>
          </cell>
          <cell r="B176" t="str">
            <v>MULTAS IMP S/TENENCIA CTRL.DE OBLIG 100%</v>
          </cell>
          <cell r="D176">
            <v>4263</v>
          </cell>
          <cell r="E176" t="str">
            <v>Póliza -84-</v>
          </cell>
        </row>
        <row r="177">
          <cell r="A177" t="str">
            <v>1201-0051</v>
          </cell>
          <cell r="B177" t="str">
            <v>HONORARIOS EJEC.POR CONTROL VEHICULAR</v>
          </cell>
          <cell r="D177">
            <v>210</v>
          </cell>
          <cell r="E177" t="str">
            <v>Póliza -84-</v>
          </cell>
        </row>
        <row r="178">
          <cell r="A178" t="str">
            <v>1201-0052</v>
          </cell>
          <cell r="B178" t="str">
            <v>HONORARIOS EJEC. ISAN</v>
          </cell>
          <cell r="D178">
            <v>0</v>
          </cell>
          <cell r="E178" t="str">
            <v>Póliza -84-</v>
          </cell>
        </row>
        <row r="179">
          <cell r="A179" t="str">
            <v>1201-0053</v>
          </cell>
          <cell r="B179" t="str">
            <v>90% INFRACC. TRANSITO AREA METROPOLITANA</v>
          </cell>
          <cell r="D179">
            <v>1949659.73</v>
          </cell>
          <cell r="E179" t="str">
            <v>Póliza -84-</v>
          </cell>
        </row>
        <row r="181">
          <cell r="C181">
            <v>28167616.710000001</v>
          </cell>
          <cell r="D181">
            <v>28167616.710000001</v>
          </cell>
        </row>
        <row r="183">
          <cell r="A183" t="str">
            <v>RECLASIFICACION DE LOS INGRESOS EN ADMON.</v>
          </cell>
        </row>
        <row r="185">
          <cell r="D185" t="str">
            <v>Póliza -84-</v>
          </cell>
        </row>
        <row r="187">
          <cell r="A187" t="str">
            <v>de Cuenta</v>
          </cell>
          <cell r="C187" t="str">
            <v>Cargo</v>
          </cell>
          <cell r="D187" t="str">
            <v>Crédito</v>
          </cell>
        </row>
        <row r="188">
          <cell r="A188" t="str">
            <v>1201-0001</v>
          </cell>
          <cell r="B188" t="str">
            <v>DERECHOS DE CONTROL VEHICULAR PTE. AÑO</v>
          </cell>
          <cell r="C188">
            <v>18116553</v>
          </cell>
          <cell r="E188" t="str">
            <v>Póliza -85-</v>
          </cell>
        </row>
        <row r="189">
          <cell r="A189" t="str">
            <v>1201-0002</v>
          </cell>
          <cell r="B189" t="str">
            <v>DERECHOS DE CONTROL VEHICULAR REZAGOS</v>
          </cell>
          <cell r="C189">
            <v>523167.93</v>
          </cell>
          <cell r="E189" t="str">
            <v>Póliza -85-</v>
          </cell>
        </row>
        <row r="190">
          <cell r="A190" t="str">
            <v>1201-0003</v>
          </cell>
          <cell r="B190" t="str">
            <v>DEV. CONTROL VEHICULAR</v>
          </cell>
          <cell r="C190">
            <v>0</v>
          </cell>
          <cell r="E190" t="str">
            <v>Póliza -85-</v>
          </cell>
        </row>
        <row r="191">
          <cell r="A191" t="str">
            <v>1201-0004</v>
          </cell>
          <cell r="B191" t="str">
            <v>SUBSIDIO 10% Y 5%</v>
          </cell>
          <cell r="D191">
            <v>1173513</v>
          </cell>
          <cell r="E191" t="str">
            <v>Póliza -85-</v>
          </cell>
        </row>
        <row r="192">
          <cell r="A192" t="str">
            <v>1201-0005</v>
          </cell>
          <cell r="B192" t="str">
            <v>SUBSIDIO ANTIGÜEDAD 5 AÑOS</v>
          </cell>
          <cell r="D192">
            <v>2694347</v>
          </cell>
          <cell r="E192" t="str">
            <v>Póliza -85-</v>
          </cell>
        </row>
        <row r="193">
          <cell r="A193" t="str">
            <v>1201-0006</v>
          </cell>
          <cell r="B193" t="str">
            <v>SUBSIDIO ANTIGÜEDAD 10 AÑOS</v>
          </cell>
          <cell r="D193">
            <v>1781328</v>
          </cell>
          <cell r="E193" t="str">
            <v>Póliza -85-</v>
          </cell>
        </row>
        <row r="194">
          <cell r="A194" t="str">
            <v>1201-0007</v>
          </cell>
          <cell r="B194" t="str">
            <v>SUBSIDIO DERECHOS CONTROL VEHICULAR</v>
          </cell>
          <cell r="C194">
            <v>0</v>
          </cell>
          <cell r="E194" t="str">
            <v>Póliza -85-</v>
          </cell>
        </row>
        <row r="195">
          <cell r="A195" t="str">
            <v>1201-0008</v>
          </cell>
          <cell r="B195" t="str">
            <v>SUB MAT.DE CONT.VEH.A PERS.MAYORES 65 AÑOS</v>
          </cell>
          <cell r="D195">
            <v>8482</v>
          </cell>
          <cell r="E195" t="str">
            <v>Póliza -85-</v>
          </cell>
        </row>
        <row r="196">
          <cell r="A196" t="str">
            <v>1201-0009</v>
          </cell>
          <cell r="B196" t="str">
            <v>EXP.DE CERTIFICADOS DE CONTROL VEHICULAR</v>
          </cell>
          <cell r="C196">
            <v>9165</v>
          </cell>
          <cell r="E196" t="str">
            <v>Póliza -85-</v>
          </cell>
        </row>
        <row r="197">
          <cell r="A197" t="str">
            <v>1201-0010</v>
          </cell>
          <cell r="B197" t="str">
            <v>EXP.DE CERT.DE CTRL.VEH.OTROS ESTADOS</v>
          </cell>
          <cell r="C197">
            <v>5670</v>
          </cell>
          <cell r="E197" t="str">
            <v>Póliza -85-</v>
          </cell>
        </row>
        <row r="198">
          <cell r="A198" t="str">
            <v>1201-0011</v>
          </cell>
          <cell r="B198" t="str">
            <v>EXP.DE CERT.DE DOC.DE CTRL.VEHICULAR</v>
          </cell>
          <cell r="C198">
            <v>423</v>
          </cell>
          <cell r="E198" t="str">
            <v>Póliza -85-</v>
          </cell>
        </row>
        <row r="199">
          <cell r="A199" t="str">
            <v>1201-0012</v>
          </cell>
          <cell r="B199" t="str">
            <v>PLACAS DE CIRCULACION VEHICULAR</v>
          </cell>
          <cell r="C199">
            <v>424253</v>
          </cell>
          <cell r="E199" t="str">
            <v>Póliza -85-</v>
          </cell>
        </row>
        <row r="200">
          <cell r="A200" t="str">
            <v>1201-0013</v>
          </cell>
          <cell r="B200" t="str">
            <v>LICENCIAS DE MANEJAR</v>
          </cell>
          <cell r="C200">
            <v>533832</v>
          </cell>
          <cell r="E200" t="str">
            <v>Póliza -85-</v>
          </cell>
        </row>
        <row r="201">
          <cell r="A201" t="str">
            <v>1201-0014</v>
          </cell>
          <cell r="B201" t="str">
            <v>EXP.DE CERT.DE LICENCIAS DE CONDUCIR</v>
          </cell>
          <cell r="C201">
            <v>141</v>
          </cell>
          <cell r="E201" t="str">
            <v>Póliza -85-</v>
          </cell>
        </row>
        <row r="202">
          <cell r="A202" t="str">
            <v>1201-0015</v>
          </cell>
          <cell r="B202" t="str">
            <v>DUPLICADOS DE LICENCIAS</v>
          </cell>
          <cell r="C202">
            <v>7788</v>
          </cell>
          <cell r="E202" t="str">
            <v>Póliza -85-</v>
          </cell>
        </row>
        <row r="203">
          <cell r="A203" t="str">
            <v>1201-0016</v>
          </cell>
          <cell r="B203" t="str">
            <v>DUPLICADOS DE TARJETAS DE CIRCULACION</v>
          </cell>
          <cell r="C203">
            <v>1222</v>
          </cell>
          <cell r="E203" t="str">
            <v>Póliza -85-</v>
          </cell>
        </row>
        <row r="204">
          <cell r="A204" t="str">
            <v>1201-0017</v>
          </cell>
          <cell r="B204" t="str">
            <v>BAJAS DE VEHICULOS DE MOTOR</v>
          </cell>
          <cell r="C204">
            <v>23406</v>
          </cell>
          <cell r="E204" t="str">
            <v>Póliza -85-</v>
          </cell>
        </row>
        <row r="205">
          <cell r="A205" t="str">
            <v>1201-0018</v>
          </cell>
          <cell r="B205" t="str">
            <v>SUBSIDIO LAMINAS CONTROL VEHICULAR</v>
          </cell>
          <cell r="C205">
            <v>0</v>
          </cell>
          <cell r="E205" t="str">
            <v>Póliza -85-</v>
          </cell>
        </row>
        <row r="206">
          <cell r="A206" t="str">
            <v>1201-0019</v>
          </cell>
          <cell r="B206" t="str">
            <v>SUBSIDIOS LICENCIAS DE MANEJO</v>
          </cell>
          <cell r="C206">
            <v>0</v>
          </cell>
          <cell r="E206" t="str">
            <v>Póliza -85-</v>
          </cell>
        </row>
        <row r="207">
          <cell r="A207" t="str">
            <v>1201-0020</v>
          </cell>
          <cell r="B207" t="str">
            <v>MULTAS DE CONTROL VEHICULAR</v>
          </cell>
          <cell r="C207">
            <v>0</v>
          </cell>
          <cell r="E207" t="str">
            <v>Póliza -85-</v>
          </cell>
        </row>
        <row r="208">
          <cell r="A208" t="str">
            <v>1201-0021</v>
          </cell>
          <cell r="B208" t="str">
            <v>INTERESES POR CONVENIO CONTROL VEHICULAR</v>
          </cell>
          <cell r="C208">
            <v>32907.61</v>
          </cell>
          <cell r="E208" t="str">
            <v>Póliza -85-</v>
          </cell>
        </row>
        <row r="209">
          <cell r="A209" t="str">
            <v>1201-0022</v>
          </cell>
          <cell r="B209" t="str">
            <v>SANCIONES POR CANJE DE PLACAS EXTEMP.</v>
          </cell>
          <cell r="C209">
            <v>34670</v>
          </cell>
          <cell r="E209" t="str">
            <v>Póliza -85-</v>
          </cell>
        </row>
        <row r="210">
          <cell r="A210" t="str">
            <v>1201-0023</v>
          </cell>
          <cell r="B210" t="str">
            <v>SAN.DE DER.DE CONTROL VEH.PTE.AÑO</v>
          </cell>
          <cell r="C210">
            <v>0</v>
          </cell>
          <cell r="E210" t="str">
            <v>Póliza -85-</v>
          </cell>
        </row>
        <row r="211">
          <cell r="A211" t="str">
            <v>1201-0024</v>
          </cell>
          <cell r="B211" t="str">
            <v>SAN.DE DER.CONTROL VEH. REZAGO</v>
          </cell>
          <cell r="C211">
            <v>127831.19</v>
          </cell>
          <cell r="E211" t="str">
            <v>Póliza -85-</v>
          </cell>
        </row>
        <row r="212">
          <cell r="A212" t="str">
            <v>1201-0025</v>
          </cell>
          <cell r="B212" t="str">
            <v>10% INFRACC.DE TRANSITO AREA MET.</v>
          </cell>
          <cell r="C212">
            <v>293666.5</v>
          </cell>
          <cell r="E212" t="str">
            <v>Póliza -85-</v>
          </cell>
        </row>
        <row r="213">
          <cell r="A213" t="str">
            <v>1201-0026</v>
          </cell>
          <cell r="B213" t="str">
            <v>IMP.SOBRE TRANS.DE PROP.DE VEH.AUT.USADO</v>
          </cell>
          <cell r="C213">
            <v>1068569.72</v>
          </cell>
          <cell r="E213" t="str">
            <v>Póliza -85-</v>
          </cell>
        </row>
        <row r="214">
          <cell r="A214" t="str">
            <v>1201-0027</v>
          </cell>
          <cell r="B214" t="str">
            <v>IMP.DE TRANSM.POR REQUERIMIENTO</v>
          </cell>
          <cell r="C214">
            <v>0</v>
          </cell>
          <cell r="E214" t="str">
            <v>Póliza -85-</v>
          </cell>
        </row>
        <row r="215">
          <cell r="A215" t="str">
            <v>1201-0028</v>
          </cell>
          <cell r="B215" t="str">
            <v>ACT.E INTS.POR DEV.IMP.S/TRANS.VEH.USADO</v>
          </cell>
          <cell r="C215">
            <v>0</v>
          </cell>
          <cell r="E215" t="str">
            <v>Póliza -85-</v>
          </cell>
        </row>
        <row r="216">
          <cell r="A216" t="str">
            <v>1201-0029</v>
          </cell>
          <cell r="B216" t="str">
            <v>DEV.IMP.S/TRANS.PROP.VEH.USADOS</v>
          </cell>
          <cell r="C216">
            <v>0</v>
          </cell>
          <cell r="E216" t="str">
            <v>Póliza -85-</v>
          </cell>
        </row>
        <row r="217">
          <cell r="A217" t="str">
            <v>1201-0030</v>
          </cell>
          <cell r="B217" t="str">
            <v>MULTA IMP. P/LA AGENCIA EST.DE TRANSP.</v>
          </cell>
          <cell r="C217">
            <v>43758</v>
          </cell>
          <cell r="E217" t="str">
            <v>Póliza -85-</v>
          </cell>
        </row>
        <row r="218">
          <cell r="A218" t="str">
            <v>1201-0031</v>
          </cell>
          <cell r="B218" t="str">
            <v>MULTAS DEL IMP.DE TRANSMISION</v>
          </cell>
          <cell r="C218">
            <v>0</v>
          </cell>
          <cell r="E218" t="str">
            <v>Póliza -85-</v>
          </cell>
        </row>
        <row r="219">
          <cell r="A219" t="str">
            <v>1201-0032</v>
          </cell>
          <cell r="B219" t="str">
            <v>RECARGOS DE IMP.DE TRANSMISION</v>
          </cell>
          <cell r="C219">
            <v>0</v>
          </cell>
          <cell r="E219" t="str">
            <v>Póliza -85-</v>
          </cell>
        </row>
        <row r="220">
          <cell r="A220" t="str">
            <v>1201-0033</v>
          </cell>
          <cell r="B220" t="str">
            <v>GASTOS DE EJEC.TRANS.VEH.MOTOR</v>
          </cell>
          <cell r="C220">
            <v>0</v>
          </cell>
          <cell r="E220" t="str">
            <v>Póliza -85-</v>
          </cell>
        </row>
        <row r="221">
          <cell r="A221" t="str">
            <v>1201-0034</v>
          </cell>
          <cell r="B221" t="str">
            <v>INCENTIVOS POR ISAN</v>
          </cell>
          <cell r="C221">
            <v>0</v>
          </cell>
          <cell r="E221" t="str">
            <v>Póliza -85-</v>
          </cell>
        </row>
        <row r="222">
          <cell r="A222" t="str">
            <v>1201-0035</v>
          </cell>
          <cell r="B222" t="str">
            <v>RECARGOS DE I.S.A.N.</v>
          </cell>
          <cell r="C222">
            <v>0</v>
          </cell>
          <cell r="E222" t="str">
            <v>Póliza -85-</v>
          </cell>
        </row>
        <row r="223">
          <cell r="A223" t="str">
            <v>1201-0036</v>
          </cell>
          <cell r="B223" t="str">
            <v>SANCIONES ISAN</v>
          </cell>
          <cell r="C223">
            <v>0</v>
          </cell>
          <cell r="E223" t="str">
            <v>Póliza -85-</v>
          </cell>
        </row>
        <row r="224">
          <cell r="A224" t="str">
            <v>1201-0037</v>
          </cell>
          <cell r="B224" t="str">
            <v>I.S.A.N. PAGOS PROVISIONALES</v>
          </cell>
          <cell r="C224">
            <v>0</v>
          </cell>
          <cell r="E224" t="str">
            <v>Póliza -85-</v>
          </cell>
        </row>
        <row r="225">
          <cell r="A225" t="str">
            <v>1201-0038</v>
          </cell>
          <cell r="B225" t="str">
            <v>ACTUALIZACION DE I.S.A.N.</v>
          </cell>
          <cell r="C225">
            <v>0</v>
          </cell>
          <cell r="E225" t="str">
            <v>Póliza -85-</v>
          </cell>
        </row>
        <row r="226">
          <cell r="A226" t="str">
            <v>1201-0039</v>
          </cell>
          <cell r="B226" t="str">
            <v>DEVOLUCION IMP. SOBRE AUTOMOVILES NUEVOS</v>
          </cell>
          <cell r="C226">
            <v>0</v>
          </cell>
          <cell r="E226" t="str">
            <v>Póliza -85-</v>
          </cell>
        </row>
        <row r="227">
          <cell r="A227" t="str">
            <v>1201-0040</v>
          </cell>
          <cell r="B227" t="str">
            <v>ACT.E INT'S.POR DEV.IMP.S/AUTOMOV.NVOS.</v>
          </cell>
          <cell r="C227">
            <v>0</v>
          </cell>
          <cell r="E227" t="str">
            <v>Póliza -85-</v>
          </cell>
        </row>
        <row r="228">
          <cell r="A228" t="str">
            <v>1201-0041</v>
          </cell>
          <cell r="B228" t="str">
            <v>IMPUESTO S/TENENCIA O USO DE VEHICULOS</v>
          </cell>
          <cell r="C228">
            <v>31097385.940000001</v>
          </cell>
          <cell r="E228" t="str">
            <v>Póliza -85-</v>
          </cell>
        </row>
        <row r="229">
          <cell r="A229" t="str">
            <v>1201-0042</v>
          </cell>
          <cell r="B229" t="str">
            <v>IMPUESTO S/TENENCIA, MOTOCICLETAS</v>
          </cell>
          <cell r="C229">
            <v>90544</v>
          </cell>
          <cell r="E229" t="str">
            <v>Póliza -85-</v>
          </cell>
        </row>
        <row r="230">
          <cell r="A230" t="str">
            <v>1201-0043</v>
          </cell>
          <cell r="B230" t="str">
            <v>RECARGOS Y ACT DE IMP S/TENENCIA DE VEH</v>
          </cell>
          <cell r="C230">
            <v>173984.84</v>
          </cell>
          <cell r="E230" t="str">
            <v>Póliza -85-</v>
          </cell>
        </row>
        <row r="231">
          <cell r="A231" t="str">
            <v>1201-0044</v>
          </cell>
          <cell r="B231" t="str">
            <v>RECARGOS Y ACT DE IMP S/TEN DE MOTOS</v>
          </cell>
          <cell r="C231">
            <v>3377</v>
          </cell>
          <cell r="E231" t="str">
            <v>Póliza -85-</v>
          </cell>
        </row>
        <row r="232">
          <cell r="A232" t="str">
            <v>1201-0045</v>
          </cell>
          <cell r="B232" t="str">
            <v>DEVOLUCION IMPUESTOS SOBRE TENENCIA</v>
          </cell>
          <cell r="C232">
            <v>0</v>
          </cell>
          <cell r="E232" t="str">
            <v>Póliza -85-</v>
          </cell>
        </row>
        <row r="233">
          <cell r="A233" t="str">
            <v>1201-0046</v>
          </cell>
          <cell r="B233" t="str">
            <v>ACT.E INTS.POR DEV.IMP.S/TENENCIA</v>
          </cell>
          <cell r="C233">
            <v>0</v>
          </cell>
          <cell r="E233" t="str">
            <v>Póliza -85-</v>
          </cell>
        </row>
        <row r="234">
          <cell r="A234" t="str">
            <v>1201-0047</v>
          </cell>
          <cell r="B234" t="str">
            <v>ACREDITAMENTO DEL IMP.S/TENENCIA AR.15-D</v>
          </cell>
          <cell r="C234">
            <v>0</v>
          </cell>
          <cell r="E234" t="str">
            <v>Póliza -85-</v>
          </cell>
        </row>
        <row r="235">
          <cell r="A235" t="str">
            <v>1201-0048</v>
          </cell>
          <cell r="B235" t="str">
            <v>GASTOS DE EJECUCION ISAN</v>
          </cell>
          <cell r="C235">
            <v>0</v>
          </cell>
          <cell r="E235" t="str">
            <v>Póliza -85-</v>
          </cell>
        </row>
        <row r="236">
          <cell r="A236" t="str">
            <v>1201-0049</v>
          </cell>
          <cell r="B236" t="str">
            <v>GASTOS DE EJECUCION IMP. SOBRE TENENCIA</v>
          </cell>
          <cell r="C236">
            <v>60</v>
          </cell>
          <cell r="E236" t="str">
            <v>Póliza -85-</v>
          </cell>
        </row>
        <row r="237">
          <cell r="A237" t="str">
            <v>1201-0050</v>
          </cell>
          <cell r="B237" t="str">
            <v>MULTAS IMP S/TENENCIA CTRL.DE OBLIG 100%</v>
          </cell>
          <cell r="C237">
            <v>0</v>
          </cell>
          <cell r="E237" t="str">
            <v>Póliza -85-</v>
          </cell>
        </row>
        <row r="238">
          <cell r="A238" t="str">
            <v>1201-0051</v>
          </cell>
          <cell r="B238" t="str">
            <v>HONORARIOS EJEC.POR CONTROL VEHICULAR</v>
          </cell>
          <cell r="C238">
            <v>90</v>
          </cell>
          <cell r="E238" t="str">
            <v>Póliza -85-</v>
          </cell>
        </row>
        <row r="239">
          <cell r="A239" t="str">
            <v>1201-0052</v>
          </cell>
          <cell r="B239" t="str">
            <v>HONORARIOS EJEC. ISAN</v>
          </cell>
          <cell r="C239">
            <v>0</v>
          </cell>
          <cell r="E239" t="str">
            <v>Póliza -85-</v>
          </cell>
        </row>
        <row r="240">
          <cell r="A240" t="str">
            <v>1201-0053</v>
          </cell>
          <cell r="B240" t="str">
            <v>90% INFRACC. TRANSITO AREA METROPOLITANA</v>
          </cell>
          <cell r="C240">
            <v>2643172.98</v>
          </cell>
          <cell r="E240" t="str">
            <v>Póliza -85-</v>
          </cell>
        </row>
        <row r="241">
          <cell r="A241" t="str">
            <v>4101-0001</v>
          </cell>
          <cell r="B241" t="str">
            <v>DERECHOS DE CONTROL VEHICULAR PTE. AÑO</v>
          </cell>
          <cell r="D241">
            <v>18116553</v>
          </cell>
          <cell r="E241" t="str">
            <v>Póliza -85-</v>
          </cell>
        </row>
        <row r="242">
          <cell r="A242" t="str">
            <v>4101-0002</v>
          </cell>
          <cell r="B242" t="str">
            <v>DERECHOS DE CONTROL VEHICULAR REZAGOS</v>
          </cell>
          <cell r="D242">
            <v>523167.93</v>
          </cell>
          <cell r="E242" t="str">
            <v>Póliza -85-</v>
          </cell>
        </row>
        <row r="243">
          <cell r="A243" t="str">
            <v>4101-0003</v>
          </cell>
          <cell r="B243" t="str">
            <v>DEV. CONTROL VEHICULAR</v>
          </cell>
          <cell r="D243">
            <v>0</v>
          </cell>
          <cell r="E243" t="str">
            <v>Póliza -85-</v>
          </cell>
        </row>
        <row r="244">
          <cell r="A244" t="str">
            <v>4101-0004</v>
          </cell>
          <cell r="B244" t="str">
            <v>SUBSIDIO 10% Y 5%</v>
          </cell>
          <cell r="C244">
            <v>1173513</v>
          </cell>
          <cell r="E244" t="str">
            <v>Póliza -85-</v>
          </cell>
        </row>
        <row r="245">
          <cell r="A245" t="str">
            <v>4101-0005</v>
          </cell>
          <cell r="B245" t="str">
            <v>SUBSIDIO ANTIGÜEDAD 5 AÑOS</v>
          </cell>
          <cell r="C245">
            <v>2694347</v>
          </cell>
          <cell r="E245" t="str">
            <v>Póliza -85-</v>
          </cell>
        </row>
        <row r="246">
          <cell r="A246" t="str">
            <v>4101-0006</v>
          </cell>
          <cell r="B246" t="str">
            <v>SUBSIDIO ANTIGÜEDAD 10 AÑOS</v>
          </cell>
          <cell r="C246">
            <v>1781328</v>
          </cell>
          <cell r="E246" t="str">
            <v>Póliza -85-</v>
          </cell>
        </row>
        <row r="247">
          <cell r="A247" t="str">
            <v>4101-0007</v>
          </cell>
          <cell r="B247" t="str">
            <v>SUBSIDIO DERECHOS CONTROL VEHICULAR</v>
          </cell>
          <cell r="D247">
            <v>0</v>
          </cell>
          <cell r="E247" t="str">
            <v>Póliza -85-</v>
          </cell>
        </row>
        <row r="248">
          <cell r="A248" t="str">
            <v>4101-0008</v>
          </cell>
          <cell r="B248" t="str">
            <v>SUB MAT.DE CONT.VEH.A PERS.MAYORES 65 AÑOS</v>
          </cell>
          <cell r="C248">
            <v>8482</v>
          </cell>
          <cell r="E248" t="str">
            <v>Póliza -85-</v>
          </cell>
        </row>
        <row r="249">
          <cell r="A249" t="str">
            <v>4101-0009</v>
          </cell>
          <cell r="B249" t="str">
            <v>EXP.DE CERTIFICADOS DE CONTROL VEHICULAR</v>
          </cell>
          <cell r="D249">
            <v>9165</v>
          </cell>
          <cell r="E249" t="str">
            <v>Póliza -85-</v>
          </cell>
        </row>
        <row r="250">
          <cell r="A250" t="str">
            <v>4101-0010</v>
          </cell>
          <cell r="B250" t="str">
            <v>EXP.DE CERT.DE CTRL.VEH.OTROS ESTADOS</v>
          </cell>
          <cell r="D250">
            <v>5670</v>
          </cell>
          <cell r="E250" t="str">
            <v>Póliza -85-</v>
          </cell>
        </row>
        <row r="251">
          <cell r="A251" t="str">
            <v>4101-0011</v>
          </cell>
          <cell r="B251" t="str">
            <v>EXP.DE CERT.DE DOC.DE CTRL.VEHICULAR</v>
          </cell>
          <cell r="D251">
            <v>423</v>
          </cell>
          <cell r="E251" t="str">
            <v>Póliza -85-</v>
          </cell>
        </row>
        <row r="252">
          <cell r="A252" t="str">
            <v>4101-0012</v>
          </cell>
          <cell r="B252" t="str">
            <v>PLACAS DE CIRCULACION VEHICULAR</v>
          </cell>
          <cell r="D252">
            <v>424253</v>
          </cell>
          <cell r="E252" t="str">
            <v>Póliza -85-</v>
          </cell>
        </row>
        <row r="253">
          <cell r="A253" t="str">
            <v>4101-0013</v>
          </cell>
          <cell r="B253" t="str">
            <v>LICENCIAS DE MANEJAR</v>
          </cell>
          <cell r="D253">
            <v>533832</v>
          </cell>
          <cell r="E253" t="str">
            <v>Póliza -85-</v>
          </cell>
        </row>
        <row r="254">
          <cell r="A254" t="str">
            <v>4101-0014</v>
          </cell>
          <cell r="B254" t="str">
            <v>EXP.DE CERT.DE LICENCIAS DE CONDUCIR</v>
          </cell>
          <cell r="D254">
            <v>141</v>
          </cell>
          <cell r="E254" t="str">
            <v>Póliza -85-</v>
          </cell>
        </row>
        <row r="255">
          <cell r="A255" t="str">
            <v>4101-0015</v>
          </cell>
          <cell r="B255" t="str">
            <v>DUPLICADOS DE LICENCIAS</v>
          </cell>
          <cell r="D255">
            <v>7788</v>
          </cell>
          <cell r="E255" t="str">
            <v>Póliza -85-</v>
          </cell>
        </row>
        <row r="256">
          <cell r="A256" t="str">
            <v>4101-0016</v>
          </cell>
          <cell r="B256" t="str">
            <v>DUPLICADOS DE TARJETAS DE CIRCULACION</v>
          </cell>
          <cell r="D256">
            <v>1222</v>
          </cell>
          <cell r="E256" t="str">
            <v>Póliza -85-</v>
          </cell>
        </row>
        <row r="257">
          <cell r="A257" t="str">
            <v>4101-0017</v>
          </cell>
          <cell r="B257" t="str">
            <v>BAJAS DE VEHICULOS DE MOTOR</v>
          </cell>
          <cell r="D257">
            <v>23406</v>
          </cell>
          <cell r="E257" t="str">
            <v>Póliza -85-</v>
          </cell>
        </row>
        <row r="258">
          <cell r="A258" t="str">
            <v>4101-0018</v>
          </cell>
          <cell r="B258" t="str">
            <v>SUBSIDIO LAMINAS CONTROL VEHICULAR</v>
          </cell>
          <cell r="D258">
            <v>0</v>
          </cell>
          <cell r="E258" t="str">
            <v>Póliza -85-</v>
          </cell>
        </row>
        <row r="259">
          <cell r="A259" t="str">
            <v>4101-0019</v>
          </cell>
          <cell r="B259" t="str">
            <v>SUBSIDIOS LICENCIAS DE MANEJO</v>
          </cell>
          <cell r="D259">
            <v>0</v>
          </cell>
          <cell r="E259" t="str">
            <v>Póliza -85-</v>
          </cell>
        </row>
        <row r="260">
          <cell r="A260" t="str">
            <v>4101-0020</v>
          </cell>
          <cell r="B260" t="str">
            <v>MULTAS DE CONTROL VEHICULAR</v>
          </cell>
          <cell r="D260">
            <v>0</v>
          </cell>
          <cell r="E260" t="str">
            <v>Póliza -85-</v>
          </cell>
        </row>
        <row r="261">
          <cell r="A261" t="str">
            <v>4101-0021</v>
          </cell>
          <cell r="B261" t="str">
            <v>INTERESES POR CONVENIO CONTROL VEHICULAR</v>
          </cell>
          <cell r="D261">
            <v>32907.61</v>
          </cell>
          <cell r="E261" t="str">
            <v>Póliza -85-</v>
          </cell>
        </row>
        <row r="262">
          <cell r="A262" t="str">
            <v>4101-0022</v>
          </cell>
          <cell r="B262" t="str">
            <v>SANCIONES POR CANJE DE PLACAS EXTEMP.</v>
          </cell>
          <cell r="D262">
            <v>34670</v>
          </cell>
          <cell r="E262" t="str">
            <v>Póliza -85-</v>
          </cell>
        </row>
        <row r="263">
          <cell r="A263" t="str">
            <v>4101-0023</v>
          </cell>
          <cell r="B263" t="str">
            <v>SAN.DE DER.DE CONTROL VEH.PTE.AÑO</v>
          </cell>
          <cell r="D263">
            <v>0</v>
          </cell>
          <cell r="E263" t="str">
            <v>Póliza -85-</v>
          </cell>
        </row>
        <row r="264">
          <cell r="A264" t="str">
            <v>4101-0024</v>
          </cell>
          <cell r="B264" t="str">
            <v>SAN.DE DER.CONTROL VEH. REZAGO</v>
          </cell>
          <cell r="D264">
            <v>127831.19</v>
          </cell>
          <cell r="E264" t="str">
            <v>Póliza -85-</v>
          </cell>
        </row>
        <row r="265">
          <cell r="A265" t="str">
            <v>4101-0025</v>
          </cell>
          <cell r="B265" t="str">
            <v>10% INFRACC.DE TRANSITO AREA MET.</v>
          </cell>
          <cell r="D265">
            <v>293666.5</v>
          </cell>
          <cell r="E265" t="str">
            <v>Póliza -85-</v>
          </cell>
        </row>
        <row r="266">
          <cell r="A266" t="str">
            <v>2102-1001</v>
          </cell>
          <cell r="B266" t="str">
            <v>IMP.SOBRE TRANS.DE PROP.DE VEH.AUT.USADO</v>
          </cell>
          <cell r="D266">
            <v>1068569.72</v>
          </cell>
          <cell r="E266" t="str">
            <v>Póliza -85-</v>
          </cell>
        </row>
        <row r="267">
          <cell r="A267" t="str">
            <v>2102-1002</v>
          </cell>
          <cell r="B267" t="str">
            <v>IMP.DE TRANSM.POR REQUERIMIENTO</v>
          </cell>
          <cell r="D267">
            <v>0</v>
          </cell>
          <cell r="E267" t="str">
            <v>Póliza -85-</v>
          </cell>
        </row>
        <row r="268">
          <cell r="A268" t="str">
            <v>2102-1003</v>
          </cell>
          <cell r="B268" t="str">
            <v>ACT.E INTS.POR DEV.IMP.S/TRANS.VEH.USADO</v>
          </cell>
          <cell r="D268">
            <v>0</v>
          </cell>
          <cell r="E268" t="str">
            <v>Póliza -85-</v>
          </cell>
        </row>
        <row r="269">
          <cell r="A269" t="str">
            <v>2102-1004</v>
          </cell>
          <cell r="B269" t="str">
            <v>DEV.IMP.S/TRANS.PROP.VEH.USADOS</v>
          </cell>
          <cell r="D269">
            <v>0</v>
          </cell>
          <cell r="E269" t="str">
            <v>Póliza -85-</v>
          </cell>
        </row>
        <row r="270">
          <cell r="A270" t="str">
            <v>2102-1005</v>
          </cell>
          <cell r="B270" t="str">
            <v>MULTA IMP. P/LA AGENCIA EST.DE TRANSP.</v>
          </cell>
          <cell r="D270">
            <v>43758</v>
          </cell>
          <cell r="E270" t="str">
            <v>Póliza -85-</v>
          </cell>
        </row>
        <row r="271">
          <cell r="A271" t="str">
            <v>2102-1006</v>
          </cell>
          <cell r="B271" t="str">
            <v>MULTAS DEL IMP.DE TRANSMISION</v>
          </cell>
          <cell r="D271">
            <v>0</v>
          </cell>
          <cell r="E271" t="str">
            <v>Póliza -85-</v>
          </cell>
        </row>
        <row r="272">
          <cell r="A272" t="str">
            <v>2102-1007</v>
          </cell>
          <cell r="B272" t="str">
            <v>RECARGOS DE IMP.DE TRANSMISION</v>
          </cell>
          <cell r="D272">
            <v>0</v>
          </cell>
          <cell r="E272" t="str">
            <v>Póliza -85-</v>
          </cell>
        </row>
        <row r="273">
          <cell r="A273" t="str">
            <v>2102-1008</v>
          </cell>
          <cell r="B273" t="str">
            <v>GASTOS DE EJEC.TRANS.VEH.MOTOR</v>
          </cell>
          <cell r="D273">
            <v>0</v>
          </cell>
          <cell r="E273" t="str">
            <v>Póliza -85-</v>
          </cell>
        </row>
        <row r="274">
          <cell r="A274" t="str">
            <v>2102-1009</v>
          </cell>
          <cell r="B274" t="str">
            <v>INCENTIVOS POR ISAN</v>
          </cell>
          <cell r="D274">
            <v>0</v>
          </cell>
          <cell r="E274" t="str">
            <v>Póliza -85-</v>
          </cell>
        </row>
        <row r="275">
          <cell r="A275" t="str">
            <v>2102-1010</v>
          </cell>
          <cell r="B275" t="str">
            <v>RECARGOS DE I.S.A.N.</v>
          </cell>
          <cell r="D275">
            <v>0</v>
          </cell>
          <cell r="E275" t="str">
            <v>Póliza -85-</v>
          </cell>
        </row>
        <row r="276">
          <cell r="A276" t="str">
            <v>2102-1011</v>
          </cell>
          <cell r="B276" t="str">
            <v>SANCIONES ISAN</v>
          </cell>
          <cell r="D276">
            <v>0</v>
          </cell>
          <cell r="E276" t="str">
            <v>Póliza -85-</v>
          </cell>
        </row>
        <row r="277">
          <cell r="A277" t="str">
            <v>2102-1012</v>
          </cell>
          <cell r="B277" t="str">
            <v>I.S.A.N. PAGOS PROVISIONALES</v>
          </cell>
          <cell r="D277">
            <v>0</v>
          </cell>
          <cell r="E277" t="str">
            <v>Póliza -85-</v>
          </cell>
        </row>
        <row r="278">
          <cell r="A278" t="str">
            <v>2102-1013</v>
          </cell>
          <cell r="B278" t="str">
            <v>ACTUALIZACION DE I.S.A.N.</v>
          </cell>
          <cell r="D278">
            <v>0</v>
          </cell>
          <cell r="E278" t="str">
            <v>Póliza -85-</v>
          </cell>
        </row>
        <row r="279">
          <cell r="A279" t="str">
            <v>2102-1014</v>
          </cell>
          <cell r="B279" t="str">
            <v>DEVOLUCION IMP. SOBRE AUTOMOVILES NUEVOS</v>
          </cell>
          <cell r="D279">
            <v>0</v>
          </cell>
          <cell r="E279" t="str">
            <v>Póliza -85-</v>
          </cell>
        </row>
        <row r="280">
          <cell r="A280" t="str">
            <v>2102-1015</v>
          </cell>
          <cell r="B280" t="str">
            <v>ACT.E INT'S.POR DEV.IMP.S/AUTOMOV.NVOS.</v>
          </cell>
          <cell r="D280">
            <v>0</v>
          </cell>
          <cell r="E280" t="str">
            <v>Póliza -85-</v>
          </cell>
        </row>
        <row r="281">
          <cell r="A281" t="str">
            <v>2102-1016</v>
          </cell>
          <cell r="B281" t="str">
            <v>IMPUESTO S/TENENCIA O USO DE VEHICULOS</v>
          </cell>
          <cell r="D281">
            <v>31097385.940000001</v>
          </cell>
          <cell r="E281" t="str">
            <v>Póliza -85-</v>
          </cell>
        </row>
        <row r="282">
          <cell r="A282" t="str">
            <v>2102-1017</v>
          </cell>
          <cell r="B282" t="str">
            <v>IMPUESTO S/TENENCIA, MOTOCICLETAS</v>
          </cell>
          <cell r="D282">
            <v>90544</v>
          </cell>
          <cell r="E282" t="str">
            <v>Póliza -85-</v>
          </cell>
        </row>
        <row r="283">
          <cell r="A283" t="str">
            <v>2102-1018</v>
          </cell>
          <cell r="B283" t="str">
            <v>RECARGOS Y ACT DE IMP S/TENENCIA DE VEH</v>
          </cell>
          <cell r="D283">
            <v>173984.84</v>
          </cell>
          <cell r="E283" t="str">
            <v>Póliza -85-</v>
          </cell>
        </row>
        <row r="284">
          <cell r="A284" t="str">
            <v>2102-1019</v>
          </cell>
          <cell r="B284" t="str">
            <v>RECARGOS Y ACT DE IMP S/TEN DE MOTOS</v>
          </cell>
          <cell r="D284">
            <v>3377</v>
          </cell>
          <cell r="E284" t="str">
            <v>Póliza -85-</v>
          </cell>
        </row>
        <row r="285">
          <cell r="A285" t="str">
            <v>2102-1020</v>
          </cell>
          <cell r="B285" t="str">
            <v>DEVOLUCION IMPUESTOS SOBRE TENENCIA</v>
          </cell>
          <cell r="D285">
            <v>0</v>
          </cell>
          <cell r="E285" t="str">
            <v>Póliza -85-</v>
          </cell>
        </row>
        <row r="286">
          <cell r="A286" t="str">
            <v>2102-1021</v>
          </cell>
          <cell r="B286" t="str">
            <v>ACT.E INTS.POR DEV.IMP.S/TENENCIA</v>
          </cell>
          <cell r="D286">
            <v>0</v>
          </cell>
          <cell r="E286" t="str">
            <v>Póliza -85-</v>
          </cell>
        </row>
        <row r="287">
          <cell r="A287" t="str">
            <v>2102-1022</v>
          </cell>
          <cell r="B287" t="str">
            <v>ACREDITAMENTO DEL IMP.S/TENENCIA AR.15-D</v>
          </cell>
          <cell r="D287">
            <v>0</v>
          </cell>
          <cell r="E287" t="str">
            <v>Póliza -85-</v>
          </cell>
        </row>
        <row r="288">
          <cell r="A288" t="str">
            <v>2102-1023</v>
          </cell>
          <cell r="B288" t="str">
            <v>GASTOS DE EJECUCION ISAN</v>
          </cell>
          <cell r="D288">
            <v>0</v>
          </cell>
          <cell r="E288" t="str">
            <v>Póliza -85-</v>
          </cell>
        </row>
        <row r="289">
          <cell r="A289" t="str">
            <v>2102-1024</v>
          </cell>
          <cell r="B289" t="str">
            <v>GASTOS DE EJECUCION IMP. SOBRE TENENCIA</v>
          </cell>
          <cell r="D289">
            <v>60</v>
          </cell>
          <cell r="E289" t="str">
            <v>Póliza -85-</v>
          </cell>
        </row>
        <row r="290">
          <cell r="A290" t="str">
            <v>2102-1025</v>
          </cell>
          <cell r="B290" t="str">
            <v>MULTAS IMP S/TENENCIA CTRL.DE OBLIG 100%</v>
          </cell>
          <cell r="D290">
            <v>0</v>
          </cell>
          <cell r="E290" t="str">
            <v>Póliza -85-</v>
          </cell>
        </row>
        <row r="291">
          <cell r="A291" t="str">
            <v>2102-1026</v>
          </cell>
          <cell r="B291" t="str">
            <v>HONORARIOS EJEC.POR CONTROL VEHICULAR</v>
          </cell>
          <cell r="D291">
            <v>90</v>
          </cell>
          <cell r="E291" t="str">
            <v>Póliza -85-</v>
          </cell>
        </row>
        <row r="292">
          <cell r="A292" t="str">
            <v>2102-1027</v>
          </cell>
          <cell r="B292" t="str">
            <v>HONORARIOS EJEC. ISAN</v>
          </cell>
          <cell r="D292">
            <v>0</v>
          </cell>
          <cell r="E292" t="str">
            <v>Póliza -85-</v>
          </cell>
        </row>
        <row r="293">
          <cell r="A293" t="str">
            <v>2102-1028</v>
          </cell>
          <cell r="B293" t="str">
            <v>90% INFRACC. TRANSITO AREA METROPOLITANA</v>
          </cell>
          <cell r="D293">
            <v>2643172.98</v>
          </cell>
          <cell r="E293" t="str">
            <v>Póliza -85-</v>
          </cell>
        </row>
        <row r="295">
          <cell r="C295">
            <v>60913308.710000001</v>
          </cell>
          <cell r="D295">
            <v>60913308.710000001</v>
          </cell>
        </row>
        <row r="297">
          <cell r="A297" t="str">
            <v>REGISTRO DE LOS INGRESOS DEL DIA</v>
          </cell>
        </row>
        <row r="298">
          <cell r="D298" t="str">
            <v>Póliza -85-</v>
          </cell>
        </row>
        <row r="301">
          <cell r="B301" t="str">
            <v>Gobierno del Estado de Nuevo León</v>
          </cell>
        </row>
        <row r="302">
          <cell r="B302" t="str">
            <v>Secretaría de Finanzas y Tesorería General del Estado</v>
          </cell>
        </row>
        <row r="303">
          <cell r="B303" t="str">
            <v>Subsecretaría de Egresos</v>
          </cell>
        </row>
        <row r="304">
          <cell r="B304" t="str">
            <v>Dirección de Contabilidad y Cuenta Pública</v>
          </cell>
        </row>
        <row r="305">
          <cell r="B305" t="str">
            <v>Instituto de Control Vehicular</v>
          </cell>
        </row>
        <row r="306">
          <cell r="B306" t="str">
            <v>Recaudaciòn Diaria 2 Febrero 2006</v>
          </cell>
        </row>
        <row r="307">
          <cell r="A307" t="str">
            <v xml:space="preserve">Numero </v>
          </cell>
          <cell r="B307" t="str">
            <v>Concepto</v>
          </cell>
          <cell r="C307" t="str">
            <v>Recaudación Daria</v>
          </cell>
        </row>
        <row r="308">
          <cell r="A308" t="str">
            <v>de Cuenta</v>
          </cell>
          <cell r="C308" t="str">
            <v>Cargo</v>
          </cell>
          <cell r="D308" t="str">
            <v>Crédito</v>
          </cell>
        </row>
        <row r="310">
          <cell r="A310" t="str">
            <v>2102-1001</v>
          </cell>
          <cell r="B310" t="str">
            <v>IMP.SOBRE TRANS.DE PROP.DE VEH.AUT.USADO</v>
          </cell>
          <cell r="C310">
            <v>1068569.72</v>
          </cell>
          <cell r="E310" t="str">
            <v>Póliza -86-</v>
          </cell>
        </row>
        <row r="311">
          <cell r="A311" t="str">
            <v>2102-1002</v>
          </cell>
          <cell r="B311" t="str">
            <v>IMP.DE TRANSM.POR REQUERIMIENTO</v>
          </cell>
          <cell r="C311">
            <v>0</v>
          </cell>
          <cell r="E311" t="str">
            <v>Póliza -86-</v>
          </cell>
        </row>
        <row r="312">
          <cell r="A312" t="str">
            <v>2102-1003</v>
          </cell>
          <cell r="B312" t="str">
            <v>ACT.E INTS.POR DEV.IMP.S/TRANS.VEH.USADO</v>
          </cell>
          <cell r="C312">
            <v>0</v>
          </cell>
          <cell r="E312" t="str">
            <v>Póliza -86-</v>
          </cell>
        </row>
        <row r="313">
          <cell r="A313" t="str">
            <v>2102-1004</v>
          </cell>
          <cell r="B313" t="str">
            <v>DEV.IMP.S/TRANS.PROP.VEH.USADOS</v>
          </cell>
          <cell r="C313">
            <v>0</v>
          </cell>
          <cell r="E313" t="str">
            <v>Póliza -86-</v>
          </cell>
        </row>
        <row r="314">
          <cell r="A314" t="str">
            <v>2102-1005</v>
          </cell>
          <cell r="B314" t="str">
            <v>MULTA IMP. P/LA AGENCIA EST.DE TRANSP.</v>
          </cell>
          <cell r="C314">
            <v>43758</v>
          </cell>
          <cell r="E314" t="str">
            <v>Póliza -86-</v>
          </cell>
        </row>
        <row r="315">
          <cell r="A315" t="str">
            <v>2102-1006</v>
          </cell>
          <cell r="B315" t="str">
            <v>MULTAS DEL IMP.DE TRANSMISION</v>
          </cell>
          <cell r="C315">
            <v>0</v>
          </cell>
          <cell r="E315" t="str">
            <v>Póliza -86-</v>
          </cell>
        </row>
        <row r="316">
          <cell r="A316" t="str">
            <v>2102-1007</v>
          </cell>
          <cell r="B316" t="str">
            <v>RECARGOS DE IMP.DE TRANSMISION</v>
          </cell>
          <cell r="C316">
            <v>0</v>
          </cell>
          <cell r="E316" t="str">
            <v>Póliza -86-</v>
          </cell>
        </row>
        <row r="317">
          <cell r="A317" t="str">
            <v>2102-1008</v>
          </cell>
          <cell r="B317" t="str">
            <v>GASTOS DE EJEC.TRANS.VEH.MOTOR</v>
          </cell>
          <cell r="C317">
            <v>0</v>
          </cell>
          <cell r="E317" t="str">
            <v>Póliza -86-</v>
          </cell>
        </row>
        <row r="318">
          <cell r="A318" t="str">
            <v>2102-1009</v>
          </cell>
          <cell r="B318" t="str">
            <v>INCENTIVOS POR ISAN</v>
          </cell>
          <cell r="C318">
            <v>0</v>
          </cell>
          <cell r="E318" t="str">
            <v>Póliza -86-</v>
          </cell>
        </row>
        <row r="319">
          <cell r="A319" t="str">
            <v>2102-1010</v>
          </cell>
          <cell r="B319" t="str">
            <v>RECARGOS DE I.S.A.N.</v>
          </cell>
          <cell r="C319">
            <v>0</v>
          </cell>
          <cell r="E319" t="str">
            <v>Póliza -86-</v>
          </cell>
        </row>
        <row r="320">
          <cell r="A320" t="str">
            <v>2102-1011</v>
          </cell>
          <cell r="B320" t="str">
            <v>SANCIONES ISAN</v>
          </cell>
          <cell r="C320">
            <v>0</v>
          </cell>
          <cell r="E320" t="str">
            <v>Póliza -86-</v>
          </cell>
        </row>
        <row r="321">
          <cell r="A321" t="str">
            <v>2102-1012</v>
          </cell>
          <cell r="B321" t="str">
            <v>I.S.A.N. PAGOS PROVISIONALES</v>
          </cell>
          <cell r="C321">
            <v>0</v>
          </cell>
          <cell r="E321" t="str">
            <v>Póliza -86-</v>
          </cell>
        </row>
        <row r="322">
          <cell r="A322" t="str">
            <v>2102-1013</v>
          </cell>
          <cell r="B322" t="str">
            <v>ACTUALIZACION DE I.S.A.N.</v>
          </cell>
          <cell r="C322">
            <v>0</v>
          </cell>
          <cell r="E322" t="str">
            <v>Póliza -86-</v>
          </cell>
        </row>
        <row r="323">
          <cell r="A323" t="str">
            <v>2102-1014</v>
          </cell>
          <cell r="B323" t="str">
            <v>DEVOLUCION IMP. SOBRE AUTOMOVILES NUEVOS</v>
          </cell>
          <cell r="C323">
            <v>0</v>
          </cell>
          <cell r="E323" t="str">
            <v>Póliza -86-</v>
          </cell>
        </row>
        <row r="324">
          <cell r="A324" t="str">
            <v>2102-1015</v>
          </cell>
          <cell r="B324" t="str">
            <v>ACT.E INT'S.POR DEV.IMP.S/AUTOMOV.NVOS.</v>
          </cell>
          <cell r="C324">
            <v>0</v>
          </cell>
          <cell r="E324" t="str">
            <v>Póliza -86-</v>
          </cell>
        </row>
        <row r="325">
          <cell r="A325" t="str">
            <v>2102-1016</v>
          </cell>
          <cell r="B325" t="str">
            <v>IMPUESTO S/TENENCIA O USO DE VEHICULOS</v>
          </cell>
          <cell r="C325">
            <v>31097385.940000001</v>
          </cell>
          <cell r="E325" t="str">
            <v>Póliza -86-</v>
          </cell>
        </row>
        <row r="326">
          <cell r="A326" t="str">
            <v>2102-1017</v>
          </cell>
          <cell r="B326" t="str">
            <v>IMPUESTO S/TENENCIA, MOTOCICLETAS</v>
          </cell>
          <cell r="C326">
            <v>90544</v>
          </cell>
          <cell r="E326" t="str">
            <v>Póliza -86-</v>
          </cell>
        </row>
        <row r="327">
          <cell r="A327" t="str">
            <v>2102-1018</v>
          </cell>
          <cell r="B327" t="str">
            <v>RECARGOS Y ACT DE IMP S/TENENCIA DE VEH</v>
          </cell>
          <cell r="C327">
            <v>173984.84</v>
          </cell>
          <cell r="E327" t="str">
            <v>Póliza -86-</v>
          </cell>
        </row>
        <row r="328">
          <cell r="A328" t="str">
            <v>2102-1019</v>
          </cell>
          <cell r="B328" t="str">
            <v>RECARGOS Y ACT DE IMP S/TEN DE MOTOS</v>
          </cell>
          <cell r="C328">
            <v>3377</v>
          </cell>
          <cell r="E328" t="str">
            <v>Póliza -86-</v>
          </cell>
        </row>
        <row r="329">
          <cell r="A329" t="str">
            <v>2102-1020</v>
          </cell>
          <cell r="B329" t="str">
            <v>DEVOLUCION IMPUESTOS SOBRE TENENCIA</v>
          </cell>
          <cell r="C329">
            <v>0</v>
          </cell>
          <cell r="E329" t="str">
            <v>Póliza -86-</v>
          </cell>
        </row>
        <row r="330">
          <cell r="A330" t="str">
            <v>2102-1021</v>
          </cell>
          <cell r="B330" t="str">
            <v>ACT.E INTS.POR DEV.IMP.S/TENENCIA</v>
          </cell>
          <cell r="C330">
            <v>0</v>
          </cell>
          <cell r="E330" t="str">
            <v>Póliza -86-</v>
          </cell>
        </row>
        <row r="331">
          <cell r="A331" t="str">
            <v>2102-1022</v>
          </cell>
          <cell r="B331" t="str">
            <v>ACREDITAMENTO DEL IMP.S/TENENCIA AR.15-D</v>
          </cell>
          <cell r="C331">
            <v>0</v>
          </cell>
          <cell r="E331" t="str">
            <v>Póliza -86-</v>
          </cell>
        </row>
        <row r="332">
          <cell r="A332" t="str">
            <v>2102-1023</v>
          </cell>
          <cell r="B332" t="str">
            <v>GASTOS DE EJECUCION ISAN</v>
          </cell>
          <cell r="C332">
            <v>0</v>
          </cell>
          <cell r="E332" t="str">
            <v>Póliza -86-</v>
          </cell>
        </row>
        <row r="333">
          <cell r="A333" t="str">
            <v>2102-1024</v>
          </cell>
          <cell r="B333" t="str">
            <v>GASTOS DE EJECUCION IMP. SOBRE TENENCIA</v>
          </cell>
          <cell r="C333">
            <v>60</v>
          </cell>
          <cell r="E333" t="str">
            <v>Póliza -86-</v>
          </cell>
        </row>
        <row r="334">
          <cell r="A334" t="str">
            <v>2102-1025</v>
          </cell>
          <cell r="B334" t="str">
            <v>MULTAS IMP S/TENENCIA CTRL.DE OBLIG 100%</v>
          </cell>
          <cell r="C334">
            <v>0</v>
          </cell>
          <cell r="E334" t="str">
            <v>Póliza -86-</v>
          </cell>
        </row>
        <row r="335">
          <cell r="A335" t="str">
            <v>2102-1026</v>
          </cell>
          <cell r="B335" t="str">
            <v>HONORARIOS EJEC.POR CONTROL VEHICULAR</v>
          </cell>
          <cell r="C335">
            <v>90</v>
          </cell>
          <cell r="E335" t="str">
            <v>Póliza -86-</v>
          </cell>
        </row>
        <row r="336">
          <cell r="A336" t="str">
            <v>2102-1027</v>
          </cell>
          <cell r="B336" t="str">
            <v>HONORARIOS EJEC. ISAN</v>
          </cell>
          <cell r="C336">
            <v>0</v>
          </cell>
          <cell r="E336" t="str">
            <v>Póliza -86-</v>
          </cell>
        </row>
        <row r="337">
          <cell r="A337" t="str">
            <v>2102-1028</v>
          </cell>
          <cell r="B337" t="str">
            <v>90% INFRACC. TRANSITO AREA METROPOLITANA</v>
          </cell>
          <cell r="C337">
            <v>2643172.98</v>
          </cell>
          <cell r="E337" t="str">
            <v>Póliza -86-</v>
          </cell>
        </row>
        <row r="338">
          <cell r="A338" t="str">
            <v>1201-0026</v>
          </cell>
          <cell r="B338" t="str">
            <v>IMP.SOBRE TRANS.DE PROP.DE VEH.AUT.USADO</v>
          </cell>
          <cell r="D338">
            <v>1068569.72</v>
          </cell>
          <cell r="E338" t="str">
            <v>Póliza -86-</v>
          </cell>
        </row>
        <row r="339">
          <cell r="A339" t="str">
            <v>1201-0027</v>
          </cell>
          <cell r="B339" t="str">
            <v>IMP.DE TRANSM.POR REQUERIMIENTO</v>
          </cell>
          <cell r="D339">
            <v>0</v>
          </cell>
          <cell r="E339" t="str">
            <v>Póliza -86-</v>
          </cell>
        </row>
        <row r="340">
          <cell r="A340" t="str">
            <v>1201-0028</v>
          </cell>
          <cell r="B340" t="str">
            <v>ACT.E INTS.POR DEV.IMP.S/TRANS.VEH.USADO</v>
          </cell>
          <cell r="D340">
            <v>0</v>
          </cell>
          <cell r="E340" t="str">
            <v>Póliza -86-</v>
          </cell>
        </row>
        <row r="341">
          <cell r="A341" t="str">
            <v>1201-0029</v>
          </cell>
          <cell r="B341" t="str">
            <v>DEV.IMP.S/TRANS.PROP.VEH.USADOS</v>
          </cell>
          <cell r="D341">
            <v>0</v>
          </cell>
          <cell r="E341" t="str">
            <v>Póliza -86-</v>
          </cell>
        </row>
        <row r="342">
          <cell r="A342" t="str">
            <v>1201-0030</v>
          </cell>
          <cell r="B342" t="str">
            <v>MULTA IMP. P/LA AGENCIA EST.DE TRANSP.</v>
          </cell>
          <cell r="D342">
            <v>43758</v>
          </cell>
          <cell r="E342" t="str">
            <v>Póliza -86-</v>
          </cell>
        </row>
        <row r="343">
          <cell r="A343" t="str">
            <v>1201-0031</v>
          </cell>
          <cell r="B343" t="str">
            <v>MULTAS DEL IMP.DE TRANSMISION</v>
          </cell>
          <cell r="D343">
            <v>0</v>
          </cell>
          <cell r="E343" t="str">
            <v>Póliza -86-</v>
          </cell>
        </row>
        <row r="344">
          <cell r="A344" t="str">
            <v>1201-0032</v>
          </cell>
          <cell r="B344" t="str">
            <v>RECARGOS DE IMP.DE TRANSMISION</v>
          </cell>
          <cell r="D344">
            <v>0</v>
          </cell>
          <cell r="E344" t="str">
            <v>Póliza -86-</v>
          </cell>
        </row>
        <row r="345">
          <cell r="A345" t="str">
            <v>1201-0033</v>
          </cell>
          <cell r="B345" t="str">
            <v>GASTOS DE EJEC.TRANS.VEH.MOTOR</v>
          </cell>
          <cell r="D345">
            <v>0</v>
          </cell>
          <cell r="E345" t="str">
            <v>Póliza -86-</v>
          </cell>
        </row>
        <row r="346">
          <cell r="A346" t="str">
            <v>1201-0034</v>
          </cell>
          <cell r="B346" t="str">
            <v>INCENTIVOS POR ISAN</v>
          </cell>
          <cell r="D346">
            <v>0</v>
          </cell>
          <cell r="E346" t="str">
            <v>Póliza -86-</v>
          </cell>
        </row>
        <row r="347">
          <cell r="A347" t="str">
            <v>1201-0035</v>
          </cell>
          <cell r="B347" t="str">
            <v>RECARGOS DE I.S.A.N.</v>
          </cell>
          <cell r="D347">
            <v>0</v>
          </cell>
          <cell r="E347" t="str">
            <v>Póliza -86-</v>
          </cell>
        </row>
        <row r="348">
          <cell r="A348" t="str">
            <v>1201-0036</v>
          </cell>
          <cell r="B348" t="str">
            <v>SANCIONES ISAN</v>
          </cell>
          <cell r="D348">
            <v>0</v>
          </cell>
          <cell r="E348" t="str">
            <v>Póliza -86-</v>
          </cell>
        </row>
        <row r="349">
          <cell r="A349" t="str">
            <v>1201-0037</v>
          </cell>
          <cell r="B349" t="str">
            <v>I.S.A.N. PAGOS PROVISIONALES</v>
          </cell>
          <cell r="D349">
            <v>0</v>
          </cell>
          <cell r="E349" t="str">
            <v>Póliza -86-</v>
          </cell>
        </row>
        <row r="350">
          <cell r="A350" t="str">
            <v>1201-0038</v>
          </cell>
          <cell r="B350" t="str">
            <v>ACTUALIZACION DE I.S.A.N.</v>
          </cell>
          <cell r="D350">
            <v>0</v>
          </cell>
          <cell r="E350" t="str">
            <v>Póliza -86-</v>
          </cell>
        </row>
        <row r="351">
          <cell r="A351" t="str">
            <v>1201-0039</v>
          </cell>
          <cell r="B351" t="str">
            <v>DEVOLUCION IMP. SOBRE AUTOMOVILES NUEVOS</v>
          </cell>
          <cell r="D351">
            <v>0</v>
          </cell>
          <cell r="E351" t="str">
            <v>Póliza -86-</v>
          </cell>
        </row>
        <row r="352">
          <cell r="A352" t="str">
            <v>1201-0040</v>
          </cell>
          <cell r="B352" t="str">
            <v>ACT.E INT'S.POR DEV.IMP.S/AUTOMOV.NVOS.</v>
          </cell>
          <cell r="D352">
            <v>0</v>
          </cell>
          <cell r="E352" t="str">
            <v>Póliza -86-</v>
          </cell>
        </row>
        <row r="353">
          <cell r="A353" t="str">
            <v>1201-0041</v>
          </cell>
          <cell r="B353" t="str">
            <v>IMPUESTO S/TENENCIA O USO DE VEHICULOS</v>
          </cell>
          <cell r="D353">
            <v>31097385.940000001</v>
          </cell>
          <cell r="E353" t="str">
            <v>Póliza -86-</v>
          </cell>
        </row>
        <row r="354">
          <cell r="A354" t="str">
            <v>1201-0042</v>
          </cell>
          <cell r="B354" t="str">
            <v>IMPUESTO S/TENENCIA, MOTOCICLETAS</v>
          </cell>
          <cell r="D354">
            <v>90544</v>
          </cell>
          <cell r="E354" t="str">
            <v>Póliza -86-</v>
          </cell>
        </row>
        <row r="355">
          <cell r="A355" t="str">
            <v>1201-0043</v>
          </cell>
          <cell r="B355" t="str">
            <v>RECARGOS Y ACT DE IMP S/TENENCIA DE VEH</v>
          </cell>
          <cell r="D355">
            <v>173984.84</v>
          </cell>
          <cell r="E355" t="str">
            <v>Póliza -86-</v>
          </cell>
        </row>
        <row r="356">
          <cell r="A356" t="str">
            <v>1201-0044</v>
          </cell>
          <cell r="B356" t="str">
            <v>RECARGOS Y ACT DE IMP S/TEN DE MOTOS</v>
          </cell>
          <cell r="D356">
            <v>3377</v>
          </cell>
          <cell r="E356" t="str">
            <v>Póliza -86-</v>
          </cell>
        </row>
        <row r="357">
          <cell r="A357" t="str">
            <v>1201-0045</v>
          </cell>
          <cell r="B357" t="str">
            <v>DEVOLUCION IMPUESTOS SOBRE TENENCIA</v>
          </cell>
          <cell r="D357">
            <v>0</v>
          </cell>
          <cell r="E357" t="str">
            <v>Póliza -86-</v>
          </cell>
        </row>
        <row r="358">
          <cell r="A358" t="str">
            <v>1201-0046</v>
          </cell>
          <cell r="B358" t="str">
            <v>ACT.E INTS.POR DEV.IMP.S/TENENCIA</v>
          </cell>
          <cell r="D358">
            <v>0</v>
          </cell>
          <cell r="E358" t="str">
            <v>Póliza -86-</v>
          </cell>
        </row>
        <row r="359">
          <cell r="A359" t="str">
            <v>1201-0047</v>
          </cell>
          <cell r="B359" t="str">
            <v>ACREDITAMENTO DEL IMP.S/TENENCIA AR.15-D</v>
          </cell>
          <cell r="D359">
            <v>0</v>
          </cell>
          <cell r="E359" t="str">
            <v>Póliza -86-</v>
          </cell>
        </row>
        <row r="360">
          <cell r="A360" t="str">
            <v>1201-0048</v>
          </cell>
          <cell r="B360" t="str">
            <v>GASTOS DE EJECUCION ISAN</v>
          </cell>
          <cell r="D360">
            <v>0</v>
          </cell>
          <cell r="E360" t="str">
            <v>Póliza -86-</v>
          </cell>
        </row>
        <row r="361">
          <cell r="A361" t="str">
            <v>1201-0049</v>
          </cell>
          <cell r="B361" t="str">
            <v>GASTOS DE EJECUCION IMP. SOBRE TENENCIA</v>
          </cell>
          <cell r="D361">
            <v>60</v>
          </cell>
          <cell r="E361" t="str">
            <v>Póliza -86-</v>
          </cell>
        </row>
        <row r="362">
          <cell r="A362" t="str">
            <v>1201-0050</v>
          </cell>
          <cell r="B362" t="str">
            <v>MULTAS IMP S/TENENCIA CTRL.DE OBLIG 100%</v>
          </cell>
          <cell r="D362">
            <v>0</v>
          </cell>
          <cell r="E362" t="str">
            <v>Póliza -86-</v>
          </cell>
        </row>
        <row r="363">
          <cell r="A363" t="str">
            <v>1201-0051</v>
          </cell>
          <cell r="B363" t="str">
            <v>HONORARIOS EJEC.POR CONTROL VEHICULAR</v>
          </cell>
          <cell r="D363">
            <v>90</v>
          </cell>
          <cell r="E363" t="str">
            <v>Póliza -86-</v>
          </cell>
        </row>
        <row r="364">
          <cell r="A364" t="str">
            <v>1201-0052</v>
          </cell>
          <cell r="B364" t="str">
            <v>HONORARIOS EJEC. ISAN</v>
          </cell>
          <cell r="D364">
            <v>0</v>
          </cell>
          <cell r="E364" t="str">
            <v>Póliza -86-</v>
          </cell>
        </row>
        <row r="365">
          <cell r="A365" t="str">
            <v>1201-0053</v>
          </cell>
          <cell r="B365" t="str">
            <v>90% INFRACC. TRANSITO AREA METROPOLITANA</v>
          </cell>
          <cell r="D365">
            <v>2643172.98</v>
          </cell>
          <cell r="E365" t="str">
            <v>Póliza -86-</v>
          </cell>
        </row>
        <row r="367">
          <cell r="C367">
            <v>35120942.479999997</v>
          </cell>
          <cell r="D367">
            <v>35120942.479999997</v>
          </cell>
        </row>
        <row r="369">
          <cell r="A369" t="str">
            <v>RECLASIFICACION DE LOS INGRESOS EN ADMON.</v>
          </cell>
        </row>
        <row r="371">
          <cell r="D371" t="str">
            <v>Póliza -86-</v>
          </cell>
        </row>
        <row r="373">
          <cell r="A373" t="str">
            <v>de Cuenta</v>
          </cell>
          <cell r="C373" t="str">
            <v>Cargo</v>
          </cell>
          <cell r="D373" t="str">
            <v>Crédito</v>
          </cell>
        </row>
        <row r="374">
          <cell r="A374" t="str">
            <v>1201-0001</v>
          </cell>
          <cell r="B374" t="str">
            <v>DERECHOS DE CONTROL VEHICULAR PTE. AÑO</v>
          </cell>
          <cell r="C374">
            <v>7561700</v>
          </cell>
          <cell r="E374" t="str">
            <v>Póliza -87-</v>
          </cell>
        </row>
        <row r="375">
          <cell r="A375" t="str">
            <v>1201-0002</v>
          </cell>
          <cell r="B375" t="str">
            <v>DERECHOS DE CONTROL VEHICULAR REZAGOS</v>
          </cell>
          <cell r="C375">
            <v>376053.92</v>
          </cell>
          <cell r="E375" t="str">
            <v>Póliza -87-</v>
          </cell>
        </row>
        <row r="376">
          <cell r="A376" t="str">
            <v>1201-0003</v>
          </cell>
          <cell r="B376" t="str">
            <v>DEV. CONTROL VEHICULAR</v>
          </cell>
          <cell r="C376">
            <v>0</v>
          </cell>
          <cell r="E376" t="str">
            <v>Póliza -87-</v>
          </cell>
        </row>
        <row r="377">
          <cell r="A377" t="str">
            <v>1201-0004</v>
          </cell>
          <cell r="B377" t="str">
            <v>SUBSIDIO 10% Y 5%</v>
          </cell>
          <cell r="D377">
            <v>325502</v>
          </cell>
          <cell r="E377" t="str">
            <v>Póliza -87-</v>
          </cell>
        </row>
        <row r="378">
          <cell r="A378" t="str">
            <v>1201-0005</v>
          </cell>
          <cell r="B378" t="str">
            <v>SUBSIDIO ANTIGÜEDAD 5 AÑOS</v>
          </cell>
          <cell r="D378">
            <v>1648502</v>
          </cell>
          <cell r="E378" t="str">
            <v>Póliza -87-</v>
          </cell>
        </row>
        <row r="379">
          <cell r="A379" t="str">
            <v>1201-0006</v>
          </cell>
          <cell r="B379" t="str">
            <v>SUBSIDIO ANTIGÜEDAD 10 AÑOS</v>
          </cell>
          <cell r="D379">
            <v>317184</v>
          </cell>
          <cell r="E379" t="str">
            <v>Póliza -87-</v>
          </cell>
        </row>
        <row r="380">
          <cell r="A380" t="str">
            <v>1201-0007</v>
          </cell>
          <cell r="B380" t="str">
            <v>SUBSIDIO DERECHOS CONTROL VEHICULAR</v>
          </cell>
          <cell r="C380">
            <v>0</v>
          </cell>
          <cell r="E380" t="str">
            <v>Póliza -87-</v>
          </cell>
        </row>
        <row r="381">
          <cell r="A381" t="str">
            <v>1201-0008</v>
          </cell>
          <cell r="B381" t="str">
            <v>SUB MAT.DE CONT.VEH.A PERS.MAYORES 65 AÑOS</v>
          </cell>
          <cell r="D381">
            <v>7833</v>
          </cell>
          <cell r="E381" t="str">
            <v>Póliza -87-</v>
          </cell>
        </row>
        <row r="382">
          <cell r="A382" t="str">
            <v>1201-0009</v>
          </cell>
          <cell r="B382" t="str">
            <v>EXP.DE CERTIFICADOS DE CONTROL VEHICULAR</v>
          </cell>
          <cell r="C382">
            <v>7332</v>
          </cell>
          <cell r="E382" t="str">
            <v>Póliza -87-</v>
          </cell>
        </row>
        <row r="383">
          <cell r="A383" t="str">
            <v>1201-0010</v>
          </cell>
          <cell r="B383" t="str">
            <v>EXP.DE CERT.DE CTRL.VEH.OTROS ESTADOS</v>
          </cell>
          <cell r="C383">
            <v>6237</v>
          </cell>
          <cell r="E383" t="str">
            <v>Póliza -87-</v>
          </cell>
        </row>
        <row r="384">
          <cell r="A384" t="str">
            <v>1201-0011</v>
          </cell>
          <cell r="B384" t="str">
            <v>EXP.DE CERT.DE DOC.DE CTRL.VEHICULAR</v>
          </cell>
          <cell r="C384">
            <v>564</v>
          </cell>
          <cell r="E384" t="str">
            <v>Póliza -87-</v>
          </cell>
        </row>
        <row r="385">
          <cell r="A385" t="str">
            <v>1201-0012</v>
          </cell>
          <cell r="B385" t="str">
            <v>PLACAS DE CIRCULACION VEHICULAR</v>
          </cell>
          <cell r="C385">
            <v>417126</v>
          </cell>
          <cell r="E385" t="str">
            <v>Póliza -87-</v>
          </cell>
        </row>
        <row r="386">
          <cell r="A386" t="str">
            <v>1201-0013</v>
          </cell>
          <cell r="B386" t="str">
            <v>LICENCIAS DE MANEJAR</v>
          </cell>
          <cell r="C386">
            <v>362496</v>
          </cell>
          <cell r="E386" t="str">
            <v>Póliza -87-</v>
          </cell>
        </row>
        <row r="387">
          <cell r="A387" t="str">
            <v>1201-0014</v>
          </cell>
          <cell r="B387" t="str">
            <v>EXP.DE CERT.DE LICENCIAS DE CONDUCIR</v>
          </cell>
          <cell r="C387">
            <v>0</v>
          </cell>
          <cell r="E387" t="str">
            <v>Póliza -87-</v>
          </cell>
        </row>
        <row r="388">
          <cell r="A388" t="str">
            <v>1201-0015</v>
          </cell>
          <cell r="B388" t="str">
            <v>DUPLICADOS DE LICENCIAS</v>
          </cell>
          <cell r="C388">
            <v>6372</v>
          </cell>
          <cell r="E388" t="str">
            <v>Póliza -87-</v>
          </cell>
        </row>
        <row r="389">
          <cell r="A389" t="str">
            <v>1201-0016</v>
          </cell>
          <cell r="B389" t="str">
            <v>DUPLICADOS DE TARJETAS DE CIRCULACION</v>
          </cell>
          <cell r="C389">
            <v>2162</v>
          </cell>
          <cell r="E389" t="str">
            <v>Póliza -87-</v>
          </cell>
        </row>
        <row r="390">
          <cell r="A390" t="str">
            <v>1201-0017</v>
          </cell>
          <cell r="B390" t="str">
            <v>BAJAS DE VEHICULOS DE MOTOR</v>
          </cell>
          <cell r="C390">
            <v>26931</v>
          </cell>
          <cell r="E390" t="str">
            <v>Póliza -87-</v>
          </cell>
        </row>
        <row r="391">
          <cell r="A391" t="str">
            <v>1201-0018</v>
          </cell>
          <cell r="B391" t="str">
            <v>SUBSIDIO LAMINAS CONTROL VEHICULAR</v>
          </cell>
          <cell r="C391">
            <v>0</v>
          </cell>
          <cell r="E391" t="str">
            <v>Póliza -87-</v>
          </cell>
        </row>
        <row r="392">
          <cell r="A392" t="str">
            <v>1201-0019</v>
          </cell>
          <cell r="B392" t="str">
            <v>SUBSIDIOS LICENCIAS DE MANEJO</v>
          </cell>
          <cell r="C392">
            <v>0</v>
          </cell>
          <cell r="E392" t="str">
            <v>Póliza -87-</v>
          </cell>
        </row>
        <row r="393">
          <cell r="A393" t="str">
            <v>1201-0020</v>
          </cell>
          <cell r="B393" t="str">
            <v>MULTAS DE CONTROL VEHICULAR</v>
          </cell>
          <cell r="C393">
            <v>0</v>
          </cell>
          <cell r="E393" t="str">
            <v>Póliza -87-</v>
          </cell>
        </row>
        <row r="394">
          <cell r="A394" t="str">
            <v>1201-0021</v>
          </cell>
          <cell r="B394" t="str">
            <v>INTERESES POR CONVENIO CONTROL VEHICULAR</v>
          </cell>
          <cell r="C394">
            <v>15896.69</v>
          </cell>
          <cell r="E394" t="str">
            <v>Póliza -87-</v>
          </cell>
        </row>
        <row r="395">
          <cell r="A395" t="str">
            <v>1201-0022</v>
          </cell>
          <cell r="B395" t="str">
            <v>SANCIONES POR CANJE DE PLACAS EXTEMP.</v>
          </cell>
          <cell r="C395">
            <v>25977</v>
          </cell>
          <cell r="E395" t="str">
            <v>Póliza -87-</v>
          </cell>
        </row>
        <row r="396">
          <cell r="A396" t="str">
            <v>1201-0023</v>
          </cell>
          <cell r="B396" t="str">
            <v>SAN.DE DER.DE CONTROL VEH.PTE.AÑO</v>
          </cell>
          <cell r="C396">
            <v>0</v>
          </cell>
          <cell r="E396" t="str">
            <v>Póliza -87-</v>
          </cell>
        </row>
        <row r="397">
          <cell r="A397" t="str">
            <v>1201-0024</v>
          </cell>
          <cell r="B397" t="str">
            <v>SAN.DE DER.CONTROL VEH. REZAGO</v>
          </cell>
          <cell r="C397">
            <v>84942.69</v>
          </cell>
          <cell r="E397" t="str">
            <v>Póliza -87-</v>
          </cell>
        </row>
        <row r="398">
          <cell r="A398" t="str">
            <v>1201-0025</v>
          </cell>
          <cell r="B398" t="str">
            <v>10% INFRACC.DE TRANSITO AREA MET.</v>
          </cell>
          <cell r="C398">
            <v>91918.12</v>
          </cell>
          <cell r="E398" t="str">
            <v>Póliza -87-</v>
          </cell>
        </row>
        <row r="399">
          <cell r="A399" t="str">
            <v>1201-0026</v>
          </cell>
          <cell r="B399" t="str">
            <v>IMP.SOBRE TRANS.DE PROP.DE VEH.AUT.USADO</v>
          </cell>
          <cell r="C399">
            <v>859688.04</v>
          </cell>
          <cell r="E399" t="str">
            <v>Póliza -87-</v>
          </cell>
        </row>
        <row r="400">
          <cell r="A400" t="str">
            <v>1201-0027</v>
          </cell>
          <cell r="B400" t="str">
            <v>IMP.DE TRANSM.POR REQUERIMIENTO</v>
          </cell>
          <cell r="C400">
            <v>0</v>
          </cell>
          <cell r="E400" t="str">
            <v>Póliza -87-</v>
          </cell>
        </row>
        <row r="401">
          <cell r="A401" t="str">
            <v>1201-0028</v>
          </cell>
          <cell r="B401" t="str">
            <v>ACT.E INTS.POR DEV.IMP.S/TRANS.VEH.USADO</v>
          </cell>
          <cell r="C401">
            <v>0</v>
          </cell>
          <cell r="E401" t="str">
            <v>Póliza -87-</v>
          </cell>
        </row>
        <row r="402">
          <cell r="A402" t="str">
            <v>1201-0029</v>
          </cell>
          <cell r="B402" t="str">
            <v>DEV.IMP.S/TRANS.PROP.VEH.USADOS</v>
          </cell>
          <cell r="C402">
            <v>0</v>
          </cell>
          <cell r="E402" t="str">
            <v>Póliza -87-</v>
          </cell>
        </row>
        <row r="403">
          <cell r="A403" t="str">
            <v>1201-0030</v>
          </cell>
          <cell r="B403" t="str">
            <v>MULTA IMP. P/LA AGENCIA EST.DE TRANSP.</v>
          </cell>
          <cell r="C403">
            <v>31768</v>
          </cell>
          <cell r="E403" t="str">
            <v>Póliza -87-</v>
          </cell>
        </row>
        <row r="404">
          <cell r="A404" t="str">
            <v>1201-0031</v>
          </cell>
          <cell r="B404" t="str">
            <v>MULTAS DEL IMP.DE TRANSMISION</v>
          </cell>
          <cell r="C404">
            <v>0</v>
          </cell>
          <cell r="E404" t="str">
            <v>Póliza -87-</v>
          </cell>
        </row>
        <row r="405">
          <cell r="A405" t="str">
            <v>1201-0032</v>
          </cell>
          <cell r="B405" t="str">
            <v>RECARGOS DE IMP.DE TRANSMISION</v>
          </cell>
          <cell r="C405">
            <v>0</v>
          </cell>
          <cell r="E405" t="str">
            <v>Póliza -87-</v>
          </cell>
        </row>
        <row r="406">
          <cell r="A406" t="str">
            <v>1201-0033</v>
          </cell>
          <cell r="B406" t="str">
            <v>GASTOS DE EJEC.TRANS.VEH.MOTOR</v>
          </cell>
          <cell r="C406">
            <v>0</v>
          </cell>
          <cell r="E406" t="str">
            <v>Póliza -87-</v>
          </cell>
        </row>
        <row r="407">
          <cell r="A407" t="str">
            <v>1201-0034</v>
          </cell>
          <cell r="B407" t="str">
            <v>INCENTIVOS POR ISAN</v>
          </cell>
          <cell r="C407">
            <v>0</v>
          </cell>
          <cell r="E407" t="str">
            <v>Póliza -87-</v>
          </cell>
        </row>
        <row r="408">
          <cell r="A408" t="str">
            <v>1201-0035</v>
          </cell>
          <cell r="B408" t="str">
            <v>RECARGOS DE I.S.A.N.</v>
          </cell>
          <cell r="C408">
            <v>0</v>
          </cell>
          <cell r="E408" t="str">
            <v>Póliza -87-</v>
          </cell>
        </row>
        <row r="409">
          <cell r="A409" t="str">
            <v>1201-0036</v>
          </cell>
          <cell r="B409" t="str">
            <v>SANCIONES ISAN</v>
          </cell>
          <cell r="C409">
            <v>0</v>
          </cell>
          <cell r="E409" t="str">
            <v>Póliza -87-</v>
          </cell>
        </row>
        <row r="410">
          <cell r="A410" t="str">
            <v>1201-0037</v>
          </cell>
          <cell r="B410" t="str">
            <v>I.S.A.N. PAGOS PROVISIONALES</v>
          </cell>
          <cell r="C410">
            <v>0</v>
          </cell>
          <cell r="E410" t="str">
            <v>Póliza -87-</v>
          </cell>
        </row>
        <row r="411">
          <cell r="A411" t="str">
            <v>1201-0038</v>
          </cell>
          <cell r="B411" t="str">
            <v>ACTUALIZACION DE I.S.A.N.</v>
          </cell>
          <cell r="C411">
            <v>0</v>
          </cell>
          <cell r="E411" t="str">
            <v>Póliza -87-</v>
          </cell>
        </row>
        <row r="412">
          <cell r="A412" t="str">
            <v>1201-0039</v>
          </cell>
          <cell r="B412" t="str">
            <v>DEVOLUCION IMP. SOBRE AUTOMOVILES NUEVOS</v>
          </cell>
          <cell r="C412">
            <v>0</v>
          </cell>
          <cell r="E412" t="str">
            <v>Póliza -87-</v>
          </cell>
        </row>
        <row r="413">
          <cell r="A413" t="str">
            <v>1201-0040</v>
          </cell>
          <cell r="B413" t="str">
            <v>ACT.E INT'S.POR DEV.IMP.S/AUTOMOV.NVOS.</v>
          </cell>
          <cell r="C413">
            <v>0</v>
          </cell>
          <cell r="E413" t="str">
            <v>Póliza -87-</v>
          </cell>
        </row>
        <row r="414">
          <cell r="A414" t="str">
            <v>1201-0041</v>
          </cell>
          <cell r="B414" t="str">
            <v>IMPUESTO S/TENENCIA O USO DE VEHICULOS</v>
          </cell>
          <cell r="C414">
            <v>11825449.18</v>
          </cell>
          <cell r="E414" t="str">
            <v>Póliza -87-</v>
          </cell>
        </row>
        <row r="415">
          <cell r="A415" t="str">
            <v>1201-0042</v>
          </cell>
          <cell r="B415" t="str">
            <v>IMPUESTO S/TENENCIA, MOTOCICLETAS</v>
          </cell>
          <cell r="C415">
            <v>56493.25</v>
          </cell>
          <cell r="E415" t="str">
            <v>Póliza -87-</v>
          </cell>
        </row>
        <row r="416">
          <cell r="A416" t="str">
            <v>1201-0043</v>
          </cell>
          <cell r="B416" t="str">
            <v>RECARGOS Y ACT DE IMP S/TENENCIA DE VEH</v>
          </cell>
          <cell r="C416">
            <v>125308.84</v>
          </cell>
          <cell r="E416" t="str">
            <v>Póliza -87-</v>
          </cell>
        </row>
        <row r="417">
          <cell r="A417" t="str">
            <v>1201-0044</v>
          </cell>
          <cell r="B417" t="str">
            <v>RECARGOS Y ACT DE IMP S/TEN DE MOTOS</v>
          </cell>
          <cell r="C417">
            <v>1382</v>
          </cell>
          <cell r="E417" t="str">
            <v>Póliza -87-</v>
          </cell>
        </row>
        <row r="418">
          <cell r="A418" t="str">
            <v>1201-0045</v>
          </cell>
          <cell r="B418" t="str">
            <v>DEVOLUCION IMPUESTOS SOBRE TENENCIA</v>
          </cell>
          <cell r="C418">
            <v>0</v>
          </cell>
          <cell r="E418" t="str">
            <v>Póliza -87-</v>
          </cell>
        </row>
        <row r="419">
          <cell r="A419" t="str">
            <v>1201-0046</v>
          </cell>
          <cell r="B419" t="str">
            <v>ACT.E INTS.POR DEV.IMP.S/TENENCIA</v>
          </cell>
          <cell r="C419">
            <v>0</v>
          </cell>
          <cell r="E419" t="str">
            <v>Póliza -87-</v>
          </cell>
        </row>
        <row r="420">
          <cell r="A420" t="str">
            <v>1201-0047</v>
          </cell>
          <cell r="B420" t="str">
            <v>ACREDITAMENTO DEL IMP.S/TENENCIA AR.15-D</v>
          </cell>
          <cell r="C420">
            <v>0</v>
          </cell>
          <cell r="E420" t="str">
            <v>Póliza -87-</v>
          </cell>
        </row>
        <row r="421">
          <cell r="A421" t="str">
            <v>1201-0048</v>
          </cell>
          <cell r="B421" t="str">
            <v>GASTOS DE EJECUCION ISAN</v>
          </cell>
          <cell r="C421">
            <v>0</v>
          </cell>
          <cell r="E421" t="str">
            <v>Póliza -87-</v>
          </cell>
        </row>
        <row r="422">
          <cell r="A422" t="str">
            <v>1201-0049</v>
          </cell>
          <cell r="B422" t="str">
            <v>GASTOS DE EJECUCION IMP. SOBRE TENENCIA</v>
          </cell>
          <cell r="C422">
            <v>342</v>
          </cell>
          <cell r="E422" t="str">
            <v>Póliza -87-</v>
          </cell>
        </row>
        <row r="423">
          <cell r="A423" t="str">
            <v>1201-0050</v>
          </cell>
          <cell r="B423" t="str">
            <v>MULTAS IMP S/TENENCIA CTRL.DE OBLIG 100%</v>
          </cell>
          <cell r="C423">
            <v>3654</v>
          </cell>
          <cell r="E423" t="str">
            <v>Póliza -87-</v>
          </cell>
        </row>
        <row r="424">
          <cell r="A424" t="str">
            <v>1201-0051</v>
          </cell>
          <cell r="B424" t="str">
            <v>HONORARIOS EJEC.POR CONTROL VEHICULAR</v>
          </cell>
          <cell r="C424">
            <v>210</v>
          </cell>
          <cell r="E424" t="str">
            <v>Póliza -87-</v>
          </cell>
        </row>
        <row r="425">
          <cell r="A425" t="str">
            <v>1201-0052</v>
          </cell>
          <cell r="B425" t="str">
            <v>HONORARIOS EJEC. ISAN</v>
          </cell>
          <cell r="C425">
            <v>0</v>
          </cell>
          <cell r="E425" t="str">
            <v>Póliza -87-</v>
          </cell>
        </row>
        <row r="426">
          <cell r="A426" t="str">
            <v>1201-0053</v>
          </cell>
          <cell r="B426" t="str">
            <v>90% INFRACC. TRANSITO AREA METROPOLITANA</v>
          </cell>
          <cell r="C426">
            <v>827319.59</v>
          </cell>
          <cell r="E426" t="str">
            <v>Póliza -87-</v>
          </cell>
        </row>
        <row r="427">
          <cell r="A427" t="str">
            <v>4101-0001</v>
          </cell>
          <cell r="B427" t="str">
            <v>DERECHOS DE CONTROL VEHICULAR PTE. AÑO</v>
          </cell>
          <cell r="D427">
            <v>7561700</v>
          </cell>
          <cell r="E427" t="str">
            <v>Póliza -87-</v>
          </cell>
        </row>
        <row r="428">
          <cell r="A428" t="str">
            <v>4101-0002</v>
          </cell>
          <cell r="B428" t="str">
            <v>DERECHOS DE CONTROL VEHICULAR REZAGOS</v>
          </cell>
          <cell r="D428">
            <v>376053.92</v>
          </cell>
          <cell r="E428" t="str">
            <v>Póliza -87-</v>
          </cell>
        </row>
        <row r="429">
          <cell r="A429" t="str">
            <v>4101-0003</v>
          </cell>
          <cell r="B429" t="str">
            <v>DEV. CONTROL VEHICULAR</v>
          </cell>
          <cell r="D429">
            <v>0</v>
          </cell>
          <cell r="E429" t="str">
            <v>Póliza -87-</v>
          </cell>
        </row>
        <row r="430">
          <cell r="A430" t="str">
            <v>4101-0004</v>
          </cell>
          <cell r="B430" t="str">
            <v>SUBSIDIO 10% Y 5%</v>
          </cell>
          <cell r="C430">
            <v>325502</v>
          </cell>
          <cell r="E430" t="str">
            <v>Póliza -87-</v>
          </cell>
        </row>
        <row r="431">
          <cell r="A431" t="str">
            <v>4101-0005</v>
          </cell>
          <cell r="B431" t="str">
            <v>SUBSIDIO ANTIGÜEDAD 5 AÑOS</v>
          </cell>
          <cell r="C431">
            <v>1648502</v>
          </cell>
          <cell r="E431" t="str">
            <v>Póliza -87-</v>
          </cell>
        </row>
        <row r="432">
          <cell r="A432" t="str">
            <v>4101-0006</v>
          </cell>
          <cell r="B432" t="str">
            <v>SUBSIDIO ANTIGÜEDAD 10 AÑOS</v>
          </cell>
          <cell r="C432">
            <v>317184</v>
          </cell>
          <cell r="E432" t="str">
            <v>Póliza -87-</v>
          </cell>
        </row>
        <row r="433">
          <cell r="A433" t="str">
            <v>4101-0007</v>
          </cell>
          <cell r="B433" t="str">
            <v>SUBSIDIO DERECHOS CONTROL VEHICULAR</v>
          </cell>
          <cell r="D433">
            <v>0</v>
          </cell>
          <cell r="E433" t="str">
            <v>Póliza -87-</v>
          </cell>
        </row>
        <row r="434">
          <cell r="A434" t="str">
            <v>4101-0008</v>
          </cell>
          <cell r="B434" t="str">
            <v>SUB MAT.DE CONT.VEH.A PERS.MAYORES 65 AÑOS</v>
          </cell>
          <cell r="C434">
            <v>7833</v>
          </cell>
          <cell r="E434" t="str">
            <v>Póliza -87-</v>
          </cell>
        </row>
        <row r="435">
          <cell r="A435" t="str">
            <v>4101-0009</v>
          </cell>
          <cell r="B435" t="str">
            <v>EXP.DE CERTIFICADOS DE CONTROL VEHICULAR</v>
          </cell>
          <cell r="D435">
            <v>7332</v>
          </cell>
          <cell r="E435" t="str">
            <v>Póliza -87-</v>
          </cell>
        </row>
        <row r="436">
          <cell r="A436" t="str">
            <v>4101-0010</v>
          </cell>
          <cell r="B436" t="str">
            <v>EXP.DE CERT.DE CTRL.VEH.OTROS ESTADOS</v>
          </cell>
          <cell r="D436">
            <v>6237</v>
          </cell>
          <cell r="E436" t="str">
            <v>Póliza -87-</v>
          </cell>
        </row>
        <row r="437">
          <cell r="A437" t="str">
            <v>4101-0011</v>
          </cell>
          <cell r="B437" t="str">
            <v>EXP.DE CERT.DE DOC.DE CTRL.VEHICULAR</v>
          </cell>
          <cell r="D437">
            <v>564</v>
          </cell>
          <cell r="E437" t="str">
            <v>Póliza -87-</v>
          </cell>
        </row>
        <row r="438">
          <cell r="A438" t="str">
            <v>4101-0012</v>
          </cell>
          <cell r="B438" t="str">
            <v>PLACAS DE CIRCULACION VEHICULAR</v>
          </cell>
          <cell r="D438">
            <v>417126</v>
          </cell>
          <cell r="E438" t="str">
            <v>Póliza -87-</v>
          </cell>
        </row>
        <row r="439">
          <cell r="A439" t="str">
            <v>4101-0013</v>
          </cell>
          <cell r="B439" t="str">
            <v>LICENCIAS DE MANEJAR</v>
          </cell>
          <cell r="D439">
            <v>362496</v>
          </cell>
          <cell r="E439" t="str">
            <v>Póliza -87-</v>
          </cell>
        </row>
        <row r="440">
          <cell r="A440" t="str">
            <v>4101-0014</v>
          </cell>
          <cell r="B440" t="str">
            <v>EXP.DE CERT.DE LICENCIAS DE CONDUCIR</v>
          </cell>
          <cell r="D440">
            <v>0</v>
          </cell>
          <cell r="E440" t="str">
            <v>Póliza -87-</v>
          </cell>
        </row>
        <row r="441">
          <cell r="A441" t="str">
            <v>4101-0015</v>
          </cell>
          <cell r="B441" t="str">
            <v>DUPLICADOS DE LICENCIAS</v>
          </cell>
          <cell r="D441">
            <v>6372</v>
          </cell>
          <cell r="E441" t="str">
            <v>Póliza -87-</v>
          </cell>
        </row>
        <row r="442">
          <cell r="A442" t="str">
            <v>4101-0016</v>
          </cell>
          <cell r="B442" t="str">
            <v>DUPLICADOS DE TARJETAS DE CIRCULACION</v>
          </cell>
          <cell r="D442">
            <v>2162</v>
          </cell>
          <cell r="E442" t="str">
            <v>Póliza -87-</v>
          </cell>
        </row>
        <row r="443">
          <cell r="A443" t="str">
            <v>4101-0017</v>
          </cell>
          <cell r="B443" t="str">
            <v>BAJAS DE VEHICULOS DE MOTOR</v>
          </cell>
          <cell r="D443">
            <v>26931</v>
          </cell>
          <cell r="E443" t="str">
            <v>Póliza -87-</v>
          </cell>
        </row>
        <row r="444">
          <cell r="A444" t="str">
            <v>4101-0018</v>
          </cell>
          <cell r="B444" t="str">
            <v>SUBSIDIO LAMINAS CONTROL VEHICULAR</v>
          </cell>
          <cell r="D444">
            <v>0</v>
          </cell>
          <cell r="E444" t="str">
            <v>Póliza -87-</v>
          </cell>
        </row>
        <row r="445">
          <cell r="A445" t="str">
            <v>4101-0019</v>
          </cell>
          <cell r="B445" t="str">
            <v>SUBSIDIOS LICENCIAS DE MANEJO</v>
          </cell>
          <cell r="D445">
            <v>0</v>
          </cell>
          <cell r="E445" t="str">
            <v>Póliza -87-</v>
          </cell>
        </row>
        <row r="446">
          <cell r="A446" t="str">
            <v>4101-0020</v>
          </cell>
          <cell r="B446" t="str">
            <v>MULTAS DE CONTROL VEHICULAR</v>
          </cell>
          <cell r="D446">
            <v>0</v>
          </cell>
          <cell r="E446" t="str">
            <v>Póliza -87-</v>
          </cell>
        </row>
        <row r="447">
          <cell r="A447" t="str">
            <v>4101-0021</v>
          </cell>
          <cell r="B447" t="str">
            <v>INTERESES POR CONVENIO CONTROL VEHICULAR</v>
          </cell>
          <cell r="D447">
            <v>15896.69</v>
          </cell>
          <cell r="E447" t="str">
            <v>Póliza -87-</v>
          </cell>
        </row>
        <row r="448">
          <cell r="A448" t="str">
            <v>4101-0022</v>
          </cell>
          <cell r="B448" t="str">
            <v>SANCIONES POR CANJE DE PLACAS EXTEMP.</v>
          </cell>
          <cell r="D448">
            <v>25977</v>
          </cell>
          <cell r="E448" t="str">
            <v>Póliza -87-</v>
          </cell>
        </row>
        <row r="449">
          <cell r="A449" t="str">
            <v>4101-0023</v>
          </cell>
          <cell r="B449" t="str">
            <v>SAN.DE DER.DE CONTROL VEH.PTE.AÑO</v>
          </cell>
          <cell r="D449">
            <v>0</v>
          </cell>
          <cell r="E449" t="str">
            <v>Póliza -87-</v>
          </cell>
        </row>
        <row r="450">
          <cell r="A450" t="str">
            <v>4101-0024</v>
          </cell>
          <cell r="B450" t="str">
            <v>SAN.DE DER.CONTROL VEH. REZAGO</v>
          </cell>
          <cell r="D450">
            <v>84942.69</v>
          </cell>
          <cell r="E450" t="str">
            <v>Póliza -87-</v>
          </cell>
        </row>
        <row r="451">
          <cell r="A451" t="str">
            <v>4101-0025</v>
          </cell>
          <cell r="B451" t="str">
            <v>10% INFRACC.DE TRANSITO AREA MET.</v>
          </cell>
          <cell r="D451">
            <v>91918.12</v>
          </cell>
          <cell r="E451" t="str">
            <v>Póliza -87-</v>
          </cell>
        </row>
        <row r="452">
          <cell r="A452" t="str">
            <v>2102-1001</v>
          </cell>
          <cell r="B452" t="str">
            <v>IMP.SOBRE TRANS.DE PROP.DE VEH.AUT.USADO</v>
          </cell>
          <cell r="D452">
            <v>859688.04</v>
          </cell>
          <cell r="E452" t="str">
            <v>Póliza -87-</v>
          </cell>
        </row>
        <row r="453">
          <cell r="A453" t="str">
            <v>2102-1002</v>
          </cell>
          <cell r="B453" t="str">
            <v>IMP.DE TRANSM.POR REQUERIMIENTO</v>
          </cell>
          <cell r="D453">
            <v>0</v>
          </cell>
          <cell r="E453" t="str">
            <v>Póliza -87-</v>
          </cell>
        </row>
        <row r="454">
          <cell r="A454" t="str">
            <v>2102-1003</v>
          </cell>
          <cell r="B454" t="str">
            <v>ACT.E INTS.POR DEV.IMP.S/TRANS.VEH.USADO</v>
          </cell>
          <cell r="D454">
            <v>0</v>
          </cell>
          <cell r="E454" t="str">
            <v>Póliza -87-</v>
          </cell>
        </row>
        <row r="455">
          <cell r="A455" t="str">
            <v>2102-1004</v>
          </cell>
          <cell r="B455" t="str">
            <v>DEV.IMP.S/TRANS.PROP.VEH.USADOS</v>
          </cell>
          <cell r="D455">
            <v>0</v>
          </cell>
          <cell r="E455" t="str">
            <v>Póliza -87-</v>
          </cell>
        </row>
        <row r="456">
          <cell r="A456" t="str">
            <v>2102-1005</v>
          </cell>
          <cell r="B456" t="str">
            <v>MULTA IMP. P/LA AGENCIA EST.DE TRANSP.</v>
          </cell>
          <cell r="D456">
            <v>31768</v>
          </cell>
          <cell r="E456" t="str">
            <v>Póliza -87-</v>
          </cell>
        </row>
        <row r="457">
          <cell r="A457" t="str">
            <v>2102-1006</v>
          </cell>
          <cell r="B457" t="str">
            <v>MULTAS DEL IMP.DE TRANSMISION</v>
          </cell>
          <cell r="D457">
            <v>0</v>
          </cell>
          <cell r="E457" t="str">
            <v>Póliza -87-</v>
          </cell>
        </row>
        <row r="458">
          <cell r="A458" t="str">
            <v>2102-1007</v>
          </cell>
          <cell r="B458" t="str">
            <v>RECARGOS DE IMP.DE TRANSMISION</v>
          </cell>
          <cell r="D458">
            <v>0</v>
          </cell>
          <cell r="E458" t="str">
            <v>Póliza -87-</v>
          </cell>
        </row>
        <row r="459">
          <cell r="A459" t="str">
            <v>2102-1008</v>
          </cell>
          <cell r="B459" t="str">
            <v>GASTOS DE EJEC.TRANS.VEH.MOTOR</v>
          </cell>
          <cell r="D459">
            <v>0</v>
          </cell>
          <cell r="E459" t="str">
            <v>Póliza -87-</v>
          </cell>
        </row>
        <row r="460">
          <cell r="A460" t="str">
            <v>2102-1009</v>
          </cell>
          <cell r="B460" t="str">
            <v>INCENTIVOS POR ISAN</v>
          </cell>
          <cell r="D460">
            <v>0</v>
          </cell>
          <cell r="E460" t="str">
            <v>Póliza -87-</v>
          </cell>
        </row>
        <row r="461">
          <cell r="A461" t="str">
            <v>2102-1010</v>
          </cell>
          <cell r="B461" t="str">
            <v>RECARGOS DE I.S.A.N.</v>
          </cell>
          <cell r="D461">
            <v>0</v>
          </cell>
          <cell r="E461" t="str">
            <v>Póliza -87-</v>
          </cell>
        </row>
        <row r="462">
          <cell r="A462" t="str">
            <v>2102-1011</v>
          </cell>
          <cell r="B462" t="str">
            <v>SANCIONES ISAN</v>
          </cell>
          <cell r="D462">
            <v>0</v>
          </cell>
          <cell r="E462" t="str">
            <v>Póliza -87-</v>
          </cell>
        </row>
        <row r="463">
          <cell r="A463" t="str">
            <v>2102-1012</v>
          </cell>
          <cell r="B463" t="str">
            <v>I.S.A.N. PAGOS PROVISIONALES</v>
          </cell>
          <cell r="D463">
            <v>0</v>
          </cell>
          <cell r="E463" t="str">
            <v>Póliza -87-</v>
          </cell>
        </row>
        <row r="464">
          <cell r="A464" t="str">
            <v>2102-1013</v>
          </cell>
          <cell r="B464" t="str">
            <v>ACTUALIZACION DE I.S.A.N.</v>
          </cell>
          <cell r="D464">
            <v>0</v>
          </cell>
          <cell r="E464" t="str">
            <v>Póliza -87-</v>
          </cell>
        </row>
        <row r="465">
          <cell r="A465" t="str">
            <v>2102-1014</v>
          </cell>
          <cell r="B465" t="str">
            <v>DEVOLUCION IMP. SOBRE AUTOMOVILES NUEVOS</v>
          </cell>
          <cell r="D465">
            <v>0</v>
          </cell>
          <cell r="E465" t="str">
            <v>Póliza -87-</v>
          </cell>
        </row>
        <row r="466">
          <cell r="A466" t="str">
            <v>2102-1015</v>
          </cell>
          <cell r="B466" t="str">
            <v>ACT.E INT'S.POR DEV.IMP.S/AUTOMOV.NVOS.</v>
          </cell>
          <cell r="D466">
            <v>0</v>
          </cell>
          <cell r="E466" t="str">
            <v>Póliza -87-</v>
          </cell>
        </row>
        <row r="467">
          <cell r="A467" t="str">
            <v>2102-1016</v>
          </cell>
          <cell r="B467" t="str">
            <v>IMPUESTO S/TENENCIA O USO DE VEHICULOS</v>
          </cell>
          <cell r="D467">
            <v>11825449.18</v>
          </cell>
          <cell r="E467" t="str">
            <v>Póliza -87-</v>
          </cell>
        </row>
        <row r="468">
          <cell r="A468" t="str">
            <v>2102-1017</v>
          </cell>
          <cell r="B468" t="str">
            <v>IMPUESTO S/TENENCIA, MOTOCICLETAS</v>
          </cell>
          <cell r="D468">
            <v>56493.25</v>
          </cell>
          <cell r="E468" t="str">
            <v>Póliza -87-</v>
          </cell>
        </row>
        <row r="469">
          <cell r="A469" t="str">
            <v>2102-1018</v>
          </cell>
          <cell r="B469" t="str">
            <v>RECARGOS Y ACT DE IMP S/TENENCIA DE VEH</v>
          </cell>
          <cell r="D469">
            <v>125308.84</v>
          </cell>
          <cell r="E469" t="str">
            <v>Póliza -87-</v>
          </cell>
        </row>
        <row r="470">
          <cell r="A470" t="str">
            <v>2102-1019</v>
          </cell>
          <cell r="B470" t="str">
            <v>RECARGOS Y ACT DE IMP S/TEN DE MOTOS</v>
          </cell>
          <cell r="D470">
            <v>1382</v>
          </cell>
          <cell r="E470" t="str">
            <v>Póliza -87-</v>
          </cell>
        </row>
        <row r="471">
          <cell r="A471" t="str">
            <v>2102-1020</v>
          </cell>
          <cell r="B471" t="str">
            <v>DEVOLUCION IMPUESTOS SOBRE TENENCIA</v>
          </cell>
          <cell r="D471">
            <v>0</v>
          </cell>
          <cell r="E471" t="str">
            <v>Póliza -87-</v>
          </cell>
        </row>
        <row r="472">
          <cell r="A472" t="str">
            <v>2102-1021</v>
          </cell>
          <cell r="B472" t="str">
            <v>ACT.E INTS.POR DEV.IMP.S/TENENCIA</v>
          </cell>
          <cell r="D472">
            <v>0</v>
          </cell>
          <cell r="E472" t="str">
            <v>Póliza -87-</v>
          </cell>
        </row>
        <row r="473">
          <cell r="A473" t="str">
            <v>2102-1022</v>
          </cell>
          <cell r="B473" t="str">
            <v>ACREDITAMENTO DEL IMP.S/TENENCIA AR.15-D</v>
          </cell>
          <cell r="D473">
            <v>0</v>
          </cell>
          <cell r="E473" t="str">
            <v>Póliza -87-</v>
          </cell>
        </row>
        <row r="474">
          <cell r="A474" t="str">
            <v>2102-1023</v>
          </cell>
          <cell r="B474" t="str">
            <v>GASTOS DE EJECUCION ISAN</v>
          </cell>
          <cell r="D474">
            <v>0</v>
          </cell>
          <cell r="E474" t="str">
            <v>Póliza -87-</v>
          </cell>
        </row>
        <row r="475">
          <cell r="A475" t="str">
            <v>2102-1024</v>
          </cell>
          <cell r="B475" t="str">
            <v>GASTOS DE EJECUCION IMP. SOBRE TENENCIA</v>
          </cell>
          <cell r="D475">
            <v>342</v>
          </cell>
          <cell r="E475" t="str">
            <v>Póliza -87-</v>
          </cell>
        </row>
        <row r="476">
          <cell r="A476" t="str">
            <v>2102-1025</v>
          </cell>
          <cell r="B476" t="str">
            <v>MULTAS IMP S/TENENCIA CTRL.DE OBLIG 100%</v>
          </cell>
          <cell r="D476">
            <v>3654</v>
          </cell>
          <cell r="E476" t="str">
            <v>Póliza -87-</v>
          </cell>
        </row>
        <row r="477">
          <cell r="A477" t="str">
            <v>2102-1026</v>
          </cell>
          <cell r="B477" t="str">
            <v>HONORARIOS EJEC.POR CONTROL VEHICULAR</v>
          </cell>
          <cell r="D477">
            <v>210</v>
          </cell>
          <cell r="E477" t="str">
            <v>Póliza -87-</v>
          </cell>
        </row>
        <row r="478">
          <cell r="A478" t="str">
            <v>2102-1027</v>
          </cell>
          <cell r="B478" t="str">
            <v>HONORARIOS EJEC. ISAN</v>
          </cell>
          <cell r="D478">
            <v>0</v>
          </cell>
          <cell r="E478" t="str">
            <v>Póliza -87-</v>
          </cell>
        </row>
        <row r="479">
          <cell r="A479" t="str">
            <v>2102-1028</v>
          </cell>
          <cell r="B479" t="str">
            <v>90% INFRACC. TRANSITO AREA METROPOLITANA</v>
          </cell>
          <cell r="D479">
            <v>827319.59</v>
          </cell>
          <cell r="E479" t="str">
            <v>Póliza -87-</v>
          </cell>
        </row>
        <row r="481">
          <cell r="C481">
            <v>25016344.319999997</v>
          </cell>
          <cell r="D481">
            <v>25016344.319999997</v>
          </cell>
        </row>
        <row r="483">
          <cell r="A483" t="str">
            <v>REGISTRO DE LOS INGRESOS DEL DIA</v>
          </cell>
        </row>
        <row r="484">
          <cell r="D484" t="str">
            <v>Póliza -87-</v>
          </cell>
        </row>
        <row r="487">
          <cell r="B487" t="str">
            <v>Gobierno del Estado de Nuevo León</v>
          </cell>
        </row>
        <row r="488">
          <cell r="B488" t="str">
            <v>Secretaría de Finanzas y Tesorería General del Estado</v>
          </cell>
        </row>
        <row r="489">
          <cell r="B489" t="str">
            <v>Subsecretaría de Egresos</v>
          </cell>
        </row>
        <row r="490">
          <cell r="B490" t="str">
            <v>Dirección de Contabilidad y Cuenta Pública</v>
          </cell>
        </row>
        <row r="491">
          <cell r="B491" t="str">
            <v>Instituto de Control Vehicular</v>
          </cell>
        </row>
        <row r="492">
          <cell r="B492" t="str">
            <v>Recaudaciòn Diaria 3 Febrero 2006</v>
          </cell>
        </row>
        <row r="493">
          <cell r="A493" t="str">
            <v xml:space="preserve">Numero </v>
          </cell>
          <cell r="B493" t="str">
            <v>Concepto</v>
          </cell>
          <cell r="C493" t="str">
            <v>Recaudación Daria</v>
          </cell>
        </row>
        <row r="494">
          <cell r="A494" t="str">
            <v>de Cuenta</v>
          </cell>
          <cell r="C494" t="str">
            <v>Cargo</v>
          </cell>
          <cell r="D494" t="str">
            <v>Crédito</v>
          </cell>
        </row>
        <row r="496">
          <cell r="A496" t="str">
            <v>2102-1001</v>
          </cell>
          <cell r="B496" t="str">
            <v>IMP.SOBRE TRANS.DE PROP.DE VEH.AUT.USADO</v>
          </cell>
          <cell r="C496">
            <v>859688.04</v>
          </cell>
          <cell r="E496" t="str">
            <v>Póliza -88-</v>
          </cell>
        </row>
        <row r="497">
          <cell r="A497" t="str">
            <v>2102-1002</v>
          </cell>
          <cell r="B497" t="str">
            <v>IMP.DE TRANSM.POR REQUERIMIENTO</v>
          </cell>
          <cell r="C497">
            <v>0</v>
          </cell>
          <cell r="E497" t="str">
            <v>Póliza -88-</v>
          </cell>
        </row>
        <row r="498">
          <cell r="A498" t="str">
            <v>2102-1003</v>
          </cell>
          <cell r="B498" t="str">
            <v>ACT.E INTS.POR DEV.IMP.S/TRANS.VEH.USADO</v>
          </cell>
          <cell r="C498">
            <v>0</v>
          </cell>
          <cell r="E498" t="str">
            <v>Póliza -88-</v>
          </cell>
        </row>
        <row r="499">
          <cell r="A499" t="str">
            <v>2102-1004</v>
          </cell>
          <cell r="B499" t="str">
            <v>DEV.IMP.S/TRANS.PROP.VEH.USADOS</v>
          </cell>
          <cell r="C499">
            <v>0</v>
          </cell>
          <cell r="E499" t="str">
            <v>Póliza -88-</v>
          </cell>
        </row>
        <row r="500">
          <cell r="A500" t="str">
            <v>2102-1005</v>
          </cell>
          <cell r="B500" t="str">
            <v>MULTA IMP. P/LA AGENCIA EST.DE TRANSP.</v>
          </cell>
          <cell r="C500">
            <v>31768</v>
          </cell>
          <cell r="E500" t="str">
            <v>Póliza -88-</v>
          </cell>
        </row>
        <row r="501">
          <cell r="A501" t="str">
            <v>2102-1006</v>
          </cell>
          <cell r="B501" t="str">
            <v>MULTAS DEL IMP.DE TRANSMISION</v>
          </cell>
          <cell r="C501">
            <v>0</v>
          </cell>
          <cell r="E501" t="str">
            <v>Póliza -88-</v>
          </cell>
        </row>
        <row r="502">
          <cell r="A502" t="str">
            <v>2102-1007</v>
          </cell>
          <cell r="B502" t="str">
            <v>RECARGOS DE IMP.DE TRANSMISION</v>
          </cell>
          <cell r="C502">
            <v>0</v>
          </cell>
          <cell r="E502" t="str">
            <v>Póliza -88-</v>
          </cell>
        </row>
        <row r="503">
          <cell r="A503" t="str">
            <v>2102-1008</v>
          </cell>
          <cell r="B503" t="str">
            <v>GASTOS DE EJEC.TRANS.VEH.MOTOR</v>
          </cell>
          <cell r="C503">
            <v>0</v>
          </cell>
          <cell r="E503" t="str">
            <v>Póliza -88-</v>
          </cell>
        </row>
        <row r="504">
          <cell r="A504" t="str">
            <v>2102-1009</v>
          </cell>
          <cell r="B504" t="str">
            <v>INCENTIVOS POR ISAN</v>
          </cell>
          <cell r="C504">
            <v>0</v>
          </cell>
          <cell r="E504" t="str">
            <v>Póliza -88-</v>
          </cell>
        </row>
        <row r="505">
          <cell r="A505" t="str">
            <v>2102-1010</v>
          </cell>
          <cell r="B505" t="str">
            <v>RECARGOS DE I.S.A.N.</v>
          </cell>
          <cell r="C505">
            <v>0</v>
          </cell>
          <cell r="E505" t="str">
            <v>Póliza -88-</v>
          </cell>
        </row>
        <row r="506">
          <cell r="A506" t="str">
            <v>2102-1011</v>
          </cell>
          <cell r="B506" t="str">
            <v>SANCIONES ISAN</v>
          </cell>
          <cell r="C506">
            <v>0</v>
          </cell>
          <cell r="E506" t="str">
            <v>Póliza -88-</v>
          </cell>
        </row>
        <row r="507">
          <cell r="A507" t="str">
            <v>2102-1012</v>
          </cell>
          <cell r="B507" t="str">
            <v>I.S.A.N. PAGOS PROVISIONALES</v>
          </cell>
          <cell r="C507">
            <v>0</v>
          </cell>
          <cell r="E507" t="str">
            <v>Póliza -88-</v>
          </cell>
        </row>
        <row r="508">
          <cell r="A508" t="str">
            <v>2102-1013</v>
          </cell>
          <cell r="B508" t="str">
            <v>ACTUALIZACION DE I.S.A.N.</v>
          </cell>
          <cell r="C508">
            <v>0</v>
          </cell>
          <cell r="E508" t="str">
            <v>Póliza -88-</v>
          </cell>
        </row>
        <row r="509">
          <cell r="A509" t="str">
            <v>2102-1014</v>
          </cell>
          <cell r="B509" t="str">
            <v>DEVOLUCION IMP. SOBRE AUTOMOVILES NUEVOS</v>
          </cell>
          <cell r="C509">
            <v>0</v>
          </cell>
          <cell r="E509" t="str">
            <v>Póliza -88-</v>
          </cell>
        </row>
        <row r="510">
          <cell r="A510" t="str">
            <v>2102-1015</v>
          </cell>
          <cell r="B510" t="str">
            <v>ACT.E INT'S.POR DEV.IMP.S/AUTOMOV.NVOS.</v>
          </cell>
          <cell r="C510">
            <v>0</v>
          </cell>
          <cell r="E510" t="str">
            <v>Póliza -88-</v>
          </cell>
        </row>
        <row r="511">
          <cell r="A511" t="str">
            <v>2102-1016</v>
          </cell>
          <cell r="B511" t="str">
            <v>IMPUESTO S/TENENCIA O USO DE VEHICULOS</v>
          </cell>
          <cell r="C511">
            <v>11825449.18</v>
          </cell>
          <cell r="E511" t="str">
            <v>Póliza -88-</v>
          </cell>
        </row>
        <row r="512">
          <cell r="A512" t="str">
            <v>2102-1017</v>
          </cell>
          <cell r="B512" t="str">
            <v>IMPUESTO S/TENENCIA, MOTOCICLETAS</v>
          </cell>
          <cell r="C512">
            <v>56493.25</v>
          </cell>
          <cell r="E512" t="str">
            <v>Póliza -88-</v>
          </cell>
        </row>
        <row r="513">
          <cell r="A513" t="str">
            <v>2102-1018</v>
          </cell>
          <cell r="B513" t="str">
            <v>RECARGOS Y ACT DE IMP S/TENENCIA DE VEH</v>
          </cell>
          <cell r="C513">
            <v>125308.84</v>
          </cell>
          <cell r="E513" t="str">
            <v>Póliza -88-</v>
          </cell>
        </row>
        <row r="514">
          <cell r="A514" t="str">
            <v>2102-1019</v>
          </cell>
          <cell r="B514" t="str">
            <v>RECARGOS Y ACT DE IMP S/TEN DE MOTOS</v>
          </cell>
          <cell r="C514">
            <v>1382</v>
          </cell>
          <cell r="E514" t="str">
            <v>Póliza -88-</v>
          </cell>
        </row>
        <row r="515">
          <cell r="A515" t="str">
            <v>2102-1020</v>
          </cell>
          <cell r="B515" t="str">
            <v>DEVOLUCION IMPUESTOS SOBRE TENENCIA</v>
          </cell>
          <cell r="C515">
            <v>0</v>
          </cell>
          <cell r="E515" t="str">
            <v>Póliza -88-</v>
          </cell>
        </row>
        <row r="516">
          <cell r="A516" t="str">
            <v>2102-1021</v>
          </cell>
          <cell r="B516" t="str">
            <v>ACT.E INTS.POR DEV.IMP.S/TENENCIA</v>
          </cell>
          <cell r="C516">
            <v>0</v>
          </cell>
          <cell r="E516" t="str">
            <v>Póliza -88-</v>
          </cell>
        </row>
        <row r="517">
          <cell r="A517" t="str">
            <v>2102-1022</v>
          </cell>
          <cell r="B517" t="str">
            <v>ACREDITAMENTO DEL IMP.S/TENENCIA AR.15-D</v>
          </cell>
          <cell r="C517">
            <v>0</v>
          </cell>
          <cell r="E517" t="str">
            <v>Póliza -88-</v>
          </cell>
        </row>
        <row r="518">
          <cell r="A518" t="str">
            <v>2102-1023</v>
          </cell>
          <cell r="B518" t="str">
            <v>GASTOS DE EJECUCION ISAN</v>
          </cell>
          <cell r="C518">
            <v>0</v>
          </cell>
          <cell r="E518" t="str">
            <v>Póliza -88-</v>
          </cell>
        </row>
        <row r="519">
          <cell r="A519" t="str">
            <v>2102-1024</v>
          </cell>
          <cell r="B519" t="str">
            <v>GASTOS DE EJECUCION IMP. SOBRE TENENCIA</v>
          </cell>
          <cell r="C519">
            <v>342</v>
          </cell>
          <cell r="E519" t="str">
            <v>Póliza -88-</v>
          </cell>
        </row>
        <row r="520">
          <cell r="A520" t="str">
            <v>2102-1025</v>
          </cell>
          <cell r="B520" t="str">
            <v>MULTAS IMP S/TENENCIA CTRL.DE OBLIG 100%</v>
          </cell>
          <cell r="C520">
            <v>3654</v>
          </cell>
          <cell r="E520" t="str">
            <v>Póliza -88-</v>
          </cell>
        </row>
        <row r="521">
          <cell r="A521" t="str">
            <v>2102-1026</v>
          </cell>
          <cell r="B521" t="str">
            <v>HONORARIOS EJEC.POR CONTROL VEHICULAR</v>
          </cell>
          <cell r="C521">
            <v>210</v>
          </cell>
          <cell r="E521" t="str">
            <v>Póliza -88-</v>
          </cell>
        </row>
        <row r="522">
          <cell r="A522" t="str">
            <v>2102-1027</v>
          </cell>
          <cell r="B522" t="str">
            <v>HONORARIOS EJEC. ISAN</v>
          </cell>
          <cell r="C522">
            <v>0</v>
          </cell>
          <cell r="E522" t="str">
            <v>Póliza -88-</v>
          </cell>
        </row>
        <row r="523">
          <cell r="A523" t="str">
            <v>2102-1028</v>
          </cell>
          <cell r="B523" t="str">
            <v>90% INFRACC. TRANSITO AREA METROPOLITANA</v>
          </cell>
          <cell r="C523">
            <v>827319.59</v>
          </cell>
          <cell r="E523" t="str">
            <v>Póliza -88-</v>
          </cell>
        </row>
        <row r="524">
          <cell r="A524" t="str">
            <v>1201-0026</v>
          </cell>
          <cell r="B524" t="str">
            <v>IMP.SOBRE TRANS.DE PROP.DE VEH.AUT.USADO</v>
          </cell>
          <cell r="D524">
            <v>859688.04</v>
          </cell>
          <cell r="E524" t="str">
            <v>Póliza -88-</v>
          </cell>
        </row>
        <row r="525">
          <cell r="A525" t="str">
            <v>1201-0027</v>
          </cell>
          <cell r="B525" t="str">
            <v>IMP.DE TRANSM.POR REQUERIMIENTO</v>
          </cell>
          <cell r="D525">
            <v>0</v>
          </cell>
          <cell r="E525" t="str">
            <v>Póliza -88-</v>
          </cell>
        </row>
        <row r="526">
          <cell r="A526" t="str">
            <v>1201-0028</v>
          </cell>
          <cell r="B526" t="str">
            <v>ACT.E INTS.POR DEV.IMP.S/TRANS.VEH.USADO</v>
          </cell>
          <cell r="D526">
            <v>0</v>
          </cell>
          <cell r="E526" t="str">
            <v>Póliza -88-</v>
          </cell>
        </row>
        <row r="527">
          <cell r="A527" t="str">
            <v>1201-0029</v>
          </cell>
          <cell r="B527" t="str">
            <v>DEV.IMP.S/TRANS.PROP.VEH.USADOS</v>
          </cell>
          <cell r="D527">
            <v>0</v>
          </cell>
          <cell r="E527" t="str">
            <v>Póliza -88-</v>
          </cell>
        </row>
        <row r="528">
          <cell r="A528" t="str">
            <v>1201-0030</v>
          </cell>
          <cell r="B528" t="str">
            <v>MULTA IMP. P/LA AGENCIA EST.DE TRANSP.</v>
          </cell>
          <cell r="D528">
            <v>31768</v>
          </cell>
          <cell r="E528" t="str">
            <v>Póliza -88-</v>
          </cell>
        </row>
        <row r="529">
          <cell r="A529" t="str">
            <v>1201-0031</v>
          </cell>
          <cell r="B529" t="str">
            <v>MULTAS DEL IMP.DE TRANSMISION</v>
          </cell>
          <cell r="D529">
            <v>0</v>
          </cell>
          <cell r="E529" t="str">
            <v>Póliza -88-</v>
          </cell>
        </row>
        <row r="530">
          <cell r="A530" t="str">
            <v>1201-0032</v>
          </cell>
          <cell r="B530" t="str">
            <v>RECARGOS DE IMP.DE TRANSMISION</v>
          </cell>
          <cell r="D530">
            <v>0</v>
          </cell>
          <cell r="E530" t="str">
            <v>Póliza -88-</v>
          </cell>
        </row>
        <row r="531">
          <cell r="A531" t="str">
            <v>1201-0033</v>
          </cell>
          <cell r="B531" t="str">
            <v>GASTOS DE EJEC.TRANS.VEH.MOTOR</v>
          </cell>
          <cell r="D531">
            <v>0</v>
          </cell>
          <cell r="E531" t="str">
            <v>Póliza -88-</v>
          </cell>
        </row>
        <row r="532">
          <cell r="A532" t="str">
            <v>1201-0034</v>
          </cell>
          <cell r="B532" t="str">
            <v>INCENTIVOS POR ISAN</v>
          </cell>
          <cell r="D532">
            <v>0</v>
          </cell>
          <cell r="E532" t="str">
            <v>Póliza -88-</v>
          </cell>
        </row>
        <row r="533">
          <cell r="A533" t="str">
            <v>1201-0035</v>
          </cell>
          <cell r="B533" t="str">
            <v>RECARGOS DE I.S.A.N.</v>
          </cell>
          <cell r="D533">
            <v>0</v>
          </cell>
          <cell r="E533" t="str">
            <v>Póliza -88-</v>
          </cell>
        </row>
        <row r="534">
          <cell r="A534" t="str">
            <v>1201-0036</v>
          </cell>
          <cell r="B534" t="str">
            <v>SANCIONES ISAN</v>
          </cell>
          <cell r="D534">
            <v>0</v>
          </cell>
          <cell r="E534" t="str">
            <v>Póliza -88-</v>
          </cell>
        </row>
        <row r="535">
          <cell r="A535" t="str">
            <v>1201-0037</v>
          </cell>
          <cell r="B535" t="str">
            <v>I.S.A.N. PAGOS PROVISIONALES</v>
          </cell>
          <cell r="D535">
            <v>0</v>
          </cell>
          <cell r="E535" t="str">
            <v>Póliza -88-</v>
          </cell>
        </row>
        <row r="536">
          <cell r="A536" t="str">
            <v>1201-0038</v>
          </cell>
          <cell r="B536" t="str">
            <v>ACTUALIZACION DE I.S.A.N.</v>
          </cell>
          <cell r="D536">
            <v>0</v>
          </cell>
          <cell r="E536" t="str">
            <v>Póliza -88-</v>
          </cell>
        </row>
        <row r="537">
          <cell r="A537" t="str">
            <v>1201-0039</v>
          </cell>
          <cell r="B537" t="str">
            <v>DEVOLUCION IMP. SOBRE AUTOMOVILES NUEVOS</v>
          </cell>
          <cell r="D537">
            <v>0</v>
          </cell>
          <cell r="E537" t="str">
            <v>Póliza -88-</v>
          </cell>
        </row>
        <row r="538">
          <cell r="A538" t="str">
            <v>1201-0040</v>
          </cell>
          <cell r="B538" t="str">
            <v>ACT.E INT'S.POR DEV.IMP.S/AUTOMOV.NVOS.</v>
          </cell>
          <cell r="D538">
            <v>0</v>
          </cell>
          <cell r="E538" t="str">
            <v>Póliza -88-</v>
          </cell>
        </row>
        <row r="539">
          <cell r="A539" t="str">
            <v>1201-0041</v>
          </cell>
          <cell r="B539" t="str">
            <v>IMPUESTO S/TENENCIA O USO DE VEHICULOS</v>
          </cell>
          <cell r="D539">
            <v>11825449.18</v>
          </cell>
          <cell r="E539" t="str">
            <v>Póliza -88-</v>
          </cell>
        </row>
        <row r="540">
          <cell r="A540" t="str">
            <v>1201-0042</v>
          </cell>
          <cell r="B540" t="str">
            <v>IMPUESTO S/TENENCIA, MOTOCICLETAS</v>
          </cell>
          <cell r="D540">
            <v>56493.25</v>
          </cell>
          <cell r="E540" t="str">
            <v>Póliza -88-</v>
          </cell>
        </row>
        <row r="541">
          <cell r="A541" t="str">
            <v>1201-0043</v>
          </cell>
          <cell r="B541" t="str">
            <v>RECARGOS Y ACT DE IMP S/TENENCIA DE VEH</v>
          </cell>
          <cell r="D541">
            <v>125308.84</v>
          </cell>
          <cell r="E541" t="str">
            <v>Póliza -88-</v>
          </cell>
        </row>
        <row r="542">
          <cell r="A542" t="str">
            <v>1201-0044</v>
          </cell>
          <cell r="B542" t="str">
            <v>RECARGOS Y ACT DE IMP S/TEN DE MOTOS</v>
          </cell>
          <cell r="D542">
            <v>1382</v>
          </cell>
          <cell r="E542" t="str">
            <v>Póliza -88-</v>
          </cell>
        </row>
        <row r="543">
          <cell r="A543" t="str">
            <v>1201-0045</v>
          </cell>
          <cell r="B543" t="str">
            <v>DEVOLUCION IMPUESTOS SOBRE TENENCIA</v>
          </cell>
          <cell r="D543">
            <v>0</v>
          </cell>
          <cell r="E543" t="str">
            <v>Póliza -88-</v>
          </cell>
        </row>
        <row r="544">
          <cell r="A544" t="str">
            <v>1201-0046</v>
          </cell>
          <cell r="B544" t="str">
            <v>ACT.E INTS.POR DEV.IMP.S/TENENCIA</v>
          </cell>
          <cell r="D544">
            <v>0</v>
          </cell>
          <cell r="E544" t="str">
            <v>Póliza -88-</v>
          </cell>
        </row>
        <row r="545">
          <cell r="A545" t="str">
            <v>1201-0047</v>
          </cell>
          <cell r="B545" t="str">
            <v>ACREDITAMENTO DEL IMP.S/TENENCIA AR.15-D</v>
          </cell>
          <cell r="D545">
            <v>0</v>
          </cell>
          <cell r="E545" t="str">
            <v>Póliza -88-</v>
          </cell>
        </row>
        <row r="546">
          <cell r="A546" t="str">
            <v>1201-0048</v>
          </cell>
          <cell r="B546" t="str">
            <v>GASTOS DE EJECUCION ISAN</v>
          </cell>
          <cell r="D546">
            <v>0</v>
          </cell>
          <cell r="E546" t="str">
            <v>Póliza -88-</v>
          </cell>
        </row>
        <row r="547">
          <cell r="A547" t="str">
            <v>1201-0049</v>
          </cell>
          <cell r="B547" t="str">
            <v>GASTOS DE EJECUCION IMP. SOBRE TENENCIA</v>
          </cell>
          <cell r="D547">
            <v>342</v>
          </cell>
          <cell r="E547" t="str">
            <v>Póliza -88-</v>
          </cell>
        </row>
        <row r="548">
          <cell r="A548" t="str">
            <v>1201-0050</v>
          </cell>
          <cell r="B548" t="str">
            <v>MULTAS IMP S/TENENCIA CTRL.DE OBLIG 100%</v>
          </cell>
          <cell r="D548">
            <v>3654</v>
          </cell>
          <cell r="E548" t="str">
            <v>Póliza -88-</v>
          </cell>
        </row>
        <row r="549">
          <cell r="A549" t="str">
            <v>1201-0051</v>
          </cell>
          <cell r="B549" t="str">
            <v>HONORARIOS EJEC.POR CONTROL VEHICULAR</v>
          </cell>
          <cell r="D549">
            <v>210</v>
          </cell>
          <cell r="E549" t="str">
            <v>Póliza -88-</v>
          </cell>
        </row>
        <row r="550">
          <cell r="A550" t="str">
            <v>1201-0052</v>
          </cell>
          <cell r="B550" t="str">
            <v>HONORARIOS EJEC. ISAN</v>
          </cell>
          <cell r="D550">
            <v>0</v>
          </cell>
          <cell r="E550" t="str">
            <v>Póliza -88-</v>
          </cell>
        </row>
        <row r="551">
          <cell r="A551" t="str">
            <v>1201-0053</v>
          </cell>
          <cell r="B551" t="str">
            <v>90% INFRACC. TRANSITO AREA METROPOLITANA</v>
          </cell>
          <cell r="D551">
            <v>827319.59</v>
          </cell>
          <cell r="E551" t="str">
            <v>Póliza -88-</v>
          </cell>
        </row>
        <row r="553">
          <cell r="C553">
            <v>13731614.899999999</v>
          </cell>
          <cell r="D553">
            <v>13731614.899999999</v>
          </cell>
        </row>
        <row r="555">
          <cell r="A555" t="str">
            <v>RECLASIFICACION DE LOS INGRESOS EN ADMON.</v>
          </cell>
        </row>
        <row r="557">
          <cell r="D557" t="str">
            <v>Póliza -88-</v>
          </cell>
        </row>
        <row r="559">
          <cell r="A559" t="str">
            <v>de Cuenta</v>
          </cell>
          <cell r="C559" t="str">
            <v>Cargo</v>
          </cell>
          <cell r="D559" t="str">
            <v>Crédito</v>
          </cell>
        </row>
        <row r="560">
          <cell r="A560" t="str">
            <v>1201-0001</v>
          </cell>
          <cell r="B560" t="str">
            <v>DERECHOS DE CONTROL VEHICULAR PTE. AÑO</v>
          </cell>
          <cell r="C560">
            <v>7176622</v>
          </cell>
          <cell r="E560" t="str">
            <v>Póliza -89-</v>
          </cell>
        </row>
        <row r="561">
          <cell r="A561" t="str">
            <v>1201-0002</v>
          </cell>
          <cell r="B561" t="str">
            <v>DERECHOS DE CONTROL VEHICULAR REZAGOS</v>
          </cell>
          <cell r="C561">
            <v>485759.17</v>
          </cell>
          <cell r="E561" t="str">
            <v>Póliza -89-</v>
          </cell>
        </row>
        <row r="562">
          <cell r="A562" t="str">
            <v>1201-0003</v>
          </cell>
          <cell r="B562" t="str">
            <v>DEV. CONTROL VEHICULAR</v>
          </cell>
          <cell r="C562">
            <v>0</v>
          </cell>
          <cell r="E562" t="str">
            <v>Póliza -89-</v>
          </cell>
        </row>
        <row r="563">
          <cell r="A563" t="str">
            <v>1201-0004</v>
          </cell>
          <cell r="B563" t="str">
            <v>SUBSIDIO 10% Y 5%</v>
          </cell>
          <cell r="D563">
            <v>225565</v>
          </cell>
          <cell r="E563" t="str">
            <v>Póliza -89-</v>
          </cell>
        </row>
        <row r="564">
          <cell r="A564" t="str">
            <v>1201-0005</v>
          </cell>
          <cell r="B564" t="str">
            <v>SUBSIDIO ANTIGÜEDAD 5 AÑOS</v>
          </cell>
          <cell r="D564">
            <v>1698990</v>
          </cell>
          <cell r="E564" t="str">
            <v>Póliza -89-</v>
          </cell>
        </row>
        <row r="565">
          <cell r="A565" t="str">
            <v>1201-0006</v>
          </cell>
          <cell r="B565" t="str">
            <v>SUBSIDIO ANTIGÜEDAD 10 AÑOS</v>
          </cell>
          <cell r="D565">
            <v>283200</v>
          </cell>
          <cell r="E565" t="str">
            <v>Póliza -89-</v>
          </cell>
        </row>
        <row r="566">
          <cell r="A566" t="str">
            <v>1201-0007</v>
          </cell>
          <cell r="B566" t="str">
            <v>SUBSIDIO DERECHOS CONTROL VEHICULAR</v>
          </cell>
          <cell r="C566">
            <v>0</v>
          </cell>
          <cell r="E566" t="str">
            <v>Póliza -89-</v>
          </cell>
        </row>
        <row r="567">
          <cell r="A567" t="str">
            <v>1201-0008</v>
          </cell>
          <cell r="B567" t="str">
            <v>SUB MAT.DE CONT.VEH.A PERS.MAYORES 65 AÑOS</v>
          </cell>
          <cell r="D567">
            <v>15695</v>
          </cell>
          <cell r="E567" t="str">
            <v>Póliza -89-</v>
          </cell>
        </row>
        <row r="568">
          <cell r="A568" t="str">
            <v>1201-0009</v>
          </cell>
          <cell r="B568" t="str">
            <v>EXP.DE CERTIFICADOS DE CONTROL VEHICULAR</v>
          </cell>
          <cell r="C568">
            <v>2961</v>
          </cell>
          <cell r="E568" t="str">
            <v>Póliza -89-</v>
          </cell>
        </row>
        <row r="569">
          <cell r="A569" t="str">
            <v>1201-0010</v>
          </cell>
          <cell r="B569" t="str">
            <v>EXP.DE CERT.DE CTRL.VEH.OTROS ESTADOS</v>
          </cell>
          <cell r="C569">
            <v>6615</v>
          </cell>
          <cell r="E569" t="str">
            <v>Póliza -89-</v>
          </cell>
        </row>
        <row r="570">
          <cell r="A570" t="str">
            <v>1201-0011</v>
          </cell>
          <cell r="B570" t="str">
            <v>EXP.DE CERT.DE DOC.DE CTRL.VEHICULAR</v>
          </cell>
          <cell r="C570">
            <v>141</v>
          </cell>
          <cell r="E570" t="str">
            <v>Póliza -89-</v>
          </cell>
        </row>
        <row r="571">
          <cell r="A571" t="str">
            <v>1201-0012</v>
          </cell>
          <cell r="B571" t="str">
            <v>PLACAS DE CIRCULACION VEHICULAR</v>
          </cell>
          <cell r="C571">
            <v>556623</v>
          </cell>
          <cell r="E571" t="str">
            <v>Póliza -89-</v>
          </cell>
        </row>
        <row r="572">
          <cell r="A572" t="str">
            <v>1201-0013</v>
          </cell>
          <cell r="B572" t="str">
            <v>LICENCIAS DE MANEJAR</v>
          </cell>
          <cell r="C572">
            <v>529820</v>
          </cell>
          <cell r="E572" t="str">
            <v>Póliza -89-</v>
          </cell>
        </row>
        <row r="573">
          <cell r="A573" t="str">
            <v>1201-0014</v>
          </cell>
          <cell r="B573" t="str">
            <v>EXP.DE CERT.DE LICENCIAS DE CONDUCIR</v>
          </cell>
          <cell r="C573">
            <v>0</v>
          </cell>
          <cell r="E573" t="str">
            <v>Póliza -89-</v>
          </cell>
        </row>
        <row r="574">
          <cell r="A574" t="str">
            <v>1201-0015</v>
          </cell>
          <cell r="B574" t="str">
            <v>DUPLICADOS DE LICENCIAS</v>
          </cell>
          <cell r="C574">
            <v>5664</v>
          </cell>
          <cell r="E574" t="str">
            <v>Póliza -89-</v>
          </cell>
        </row>
        <row r="575">
          <cell r="A575" t="str">
            <v>1201-0016</v>
          </cell>
          <cell r="B575" t="str">
            <v>DUPLICADOS DE TARJETAS DE CIRCULACION</v>
          </cell>
          <cell r="C575">
            <v>2444</v>
          </cell>
          <cell r="E575" t="str">
            <v>Póliza -89-</v>
          </cell>
        </row>
        <row r="576">
          <cell r="A576" t="str">
            <v>1201-0017</v>
          </cell>
          <cell r="B576" t="str">
            <v>BAJAS DE VEHICULOS DE MOTOR</v>
          </cell>
          <cell r="C576">
            <v>29610</v>
          </cell>
          <cell r="E576" t="str">
            <v>Póliza -89-</v>
          </cell>
        </row>
        <row r="577">
          <cell r="A577" t="str">
            <v>1201-0018</v>
          </cell>
          <cell r="B577" t="str">
            <v>SUBSIDIO LAMINAS CONTROL VEHICULAR</v>
          </cell>
          <cell r="C577">
            <v>0</v>
          </cell>
          <cell r="E577" t="str">
            <v>Póliza -89-</v>
          </cell>
        </row>
        <row r="578">
          <cell r="A578" t="str">
            <v>1201-0019</v>
          </cell>
          <cell r="B578" t="str">
            <v>SUBSIDIOS LICENCIAS DE MANEJO</v>
          </cell>
          <cell r="C578">
            <v>0</v>
          </cell>
          <cell r="E578" t="str">
            <v>Póliza -89-</v>
          </cell>
        </row>
        <row r="579">
          <cell r="A579" t="str">
            <v>1201-0020</v>
          </cell>
          <cell r="B579" t="str">
            <v>MULTAS DE CONTROL VEHICULAR</v>
          </cell>
          <cell r="C579">
            <v>4716</v>
          </cell>
          <cell r="E579" t="str">
            <v>Póliza -89-</v>
          </cell>
        </row>
        <row r="580">
          <cell r="A580" t="str">
            <v>1201-0021</v>
          </cell>
          <cell r="B580" t="str">
            <v>INTERESES POR CONVENIO CONTROL VEHICULAR</v>
          </cell>
          <cell r="C580">
            <v>21941.75</v>
          </cell>
          <cell r="E580" t="str">
            <v>Póliza -89-</v>
          </cell>
        </row>
        <row r="581">
          <cell r="A581" t="str">
            <v>1201-0022</v>
          </cell>
          <cell r="B581" t="str">
            <v>SANCIONES POR CANJE DE PLACAS EXTEMP.</v>
          </cell>
          <cell r="C581">
            <v>31128</v>
          </cell>
          <cell r="E581" t="str">
            <v>Póliza -89-</v>
          </cell>
        </row>
        <row r="582">
          <cell r="A582" t="str">
            <v>1201-0023</v>
          </cell>
          <cell r="B582" t="str">
            <v>SAN.DE DER.DE CONTROL VEH.PTE.AÑO</v>
          </cell>
          <cell r="C582">
            <v>0</v>
          </cell>
          <cell r="E582" t="str">
            <v>Póliza -89-</v>
          </cell>
        </row>
        <row r="583">
          <cell r="A583" t="str">
            <v>1201-0024</v>
          </cell>
          <cell r="B583" t="str">
            <v>SAN.DE DER.CONTROL VEH. REZAGO</v>
          </cell>
          <cell r="C583">
            <v>115406.9</v>
          </cell>
          <cell r="E583" t="str">
            <v>Póliza -89-</v>
          </cell>
        </row>
        <row r="584">
          <cell r="A584" t="str">
            <v>1201-0025</v>
          </cell>
          <cell r="B584" t="str">
            <v>10% INFRACC.DE TRANSITO AREA MET.</v>
          </cell>
          <cell r="C584">
            <v>52023.94</v>
          </cell>
          <cell r="E584" t="str">
            <v>Póliza -89-</v>
          </cell>
        </row>
        <row r="585">
          <cell r="A585" t="str">
            <v>1201-0026</v>
          </cell>
          <cell r="B585" t="str">
            <v>IMP.SOBRE TRANS.DE PROP.DE VEH.AUT.USADO</v>
          </cell>
          <cell r="C585">
            <v>973562.4</v>
          </cell>
          <cell r="E585" t="str">
            <v>Póliza -89-</v>
          </cell>
        </row>
        <row r="586">
          <cell r="A586" t="str">
            <v>1201-0027</v>
          </cell>
          <cell r="B586" t="str">
            <v>IMP.DE TRANSM.POR REQUERIMIENTO</v>
          </cell>
          <cell r="C586">
            <v>0</v>
          </cell>
          <cell r="E586" t="str">
            <v>Póliza -89-</v>
          </cell>
        </row>
        <row r="587">
          <cell r="A587" t="str">
            <v>1201-0028</v>
          </cell>
          <cell r="B587" t="str">
            <v>ACT.E INTS.POR DEV.IMP.S/TRANS.VEH.USADO</v>
          </cell>
          <cell r="C587">
            <v>0</v>
          </cell>
          <cell r="E587" t="str">
            <v>Póliza -89-</v>
          </cell>
        </row>
        <row r="588">
          <cell r="A588" t="str">
            <v>1201-0029</v>
          </cell>
          <cell r="B588" t="str">
            <v>DEV.IMP.S/TRANS.PROP.VEH.USADOS</v>
          </cell>
          <cell r="C588">
            <v>0</v>
          </cell>
          <cell r="E588" t="str">
            <v>Póliza -89-</v>
          </cell>
        </row>
        <row r="589">
          <cell r="A589" t="str">
            <v>1201-0030</v>
          </cell>
          <cell r="B589" t="str">
            <v>MULTA IMP. P/LA AGENCIA EST.DE TRANSP.</v>
          </cell>
          <cell r="C589">
            <v>32523</v>
          </cell>
          <cell r="E589" t="str">
            <v>Póliza -89-</v>
          </cell>
        </row>
        <row r="590">
          <cell r="A590" t="str">
            <v>1201-0031</v>
          </cell>
          <cell r="B590" t="str">
            <v>MULTAS DEL IMP.DE TRANSMISION</v>
          </cell>
          <cell r="C590">
            <v>0</v>
          </cell>
          <cell r="E590" t="str">
            <v>Póliza -89-</v>
          </cell>
        </row>
        <row r="591">
          <cell r="A591" t="str">
            <v>1201-0032</v>
          </cell>
          <cell r="B591" t="str">
            <v>RECARGOS DE IMP.DE TRANSMISION</v>
          </cell>
          <cell r="C591">
            <v>0</v>
          </cell>
          <cell r="E591" t="str">
            <v>Póliza -89-</v>
          </cell>
        </row>
        <row r="592">
          <cell r="A592" t="str">
            <v>1201-0033</v>
          </cell>
          <cell r="B592" t="str">
            <v>GASTOS DE EJEC.TRANS.VEH.MOTOR</v>
          </cell>
          <cell r="C592">
            <v>0</v>
          </cell>
          <cell r="E592" t="str">
            <v>Póliza -89-</v>
          </cell>
        </row>
        <row r="593">
          <cell r="A593" t="str">
            <v>1201-0034</v>
          </cell>
          <cell r="B593" t="str">
            <v>INCENTIVOS POR ISAN</v>
          </cell>
          <cell r="C593">
            <v>0</v>
          </cell>
          <cell r="E593" t="str">
            <v>Póliza -89-</v>
          </cell>
        </row>
        <row r="594">
          <cell r="A594" t="str">
            <v>1201-0035</v>
          </cell>
          <cell r="B594" t="str">
            <v>RECARGOS DE I.S.A.N.</v>
          </cell>
          <cell r="C594">
            <v>0</v>
          </cell>
          <cell r="E594" t="str">
            <v>Póliza -89-</v>
          </cell>
        </row>
        <row r="595">
          <cell r="A595" t="str">
            <v>1201-0036</v>
          </cell>
          <cell r="B595" t="str">
            <v>SANCIONES ISAN</v>
          </cell>
          <cell r="C595">
            <v>0</v>
          </cell>
          <cell r="E595" t="str">
            <v>Póliza -89-</v>
          </cell>
        </row>
        <row r="596">
          <cell r="A596" t="str">
            <v>1201-0037</v>
          </cell>
          <cell r="B596" t="str">
            <v>I.S.A.N. PAGOS PROVISIONALES</v>
          </cell>
          <cell r="C596">
            <v>0</v>
          </cell>
          <cell r="E596" t="str">
            <v>Póliza -89-</v>
          </cell>
        </row>
        <row r="597">
          <cell r="A597" t="str">
            <v>1201-0038</v>
          </cell>
          <cell r="B597" t="str">
            <v>ACTUALIZACION DE I.S.A.N.</v>
          </cell>
          <cell r="C597">
            <v>0</v>
          </cell>
          <cell r="E597" t="str">
            <v>Póliza -89-</v>
          </cell>
        </row>
        <row r="598">
          <cell r="A598" t="str">
            <v>1201-0039</v>
          </cell>
          <cell r="B598" t="str">
            <v>DEVOLUCION IMP. SOBRE AUTOMOVILES NUEVOS</v>
          </cell>
          <cell r="C598">
            <v>0</v>
          </cell>
          <cell r="E598" t="str">
            <v>Póliza -89-</v>
          </cell>
        </row>
        <row r="599">
          <cell r="A599" t="str">
            <v>1201-0040</v>
          </cell>
          <cell r="B599" t="str">
            <v>ACT.E INT'S.POR DEV.IMP.S/AUTOMOV.NVOS.</v>
          </cell>
          <cell r="C599">
            <v>0</v>
          </cell>
          <cell r="E599" t="str">
            <v>Póliza -89-</v>
          </cell>
        </row>
        <row r="600">
          <cell r="A600" t="str">
            <v>1201-0041</v>
          </cell>
          <cell r="B600" t="str">
            <v>IMPUESTO S/TENENCIA O USO DE VEHICULOS</v>
          </cell>
          <cell r="C600">
            <v>8060300.2800000003</v>
          </cell>
          <cell r="E600" t="str">
            <v>Póliza -89-</v>
          </cell>
        </row>
        <row r="601">
          <cell r="A601" t="str">
            <v>1201-0042</v>
          </cell>
          <cell r="B601" t="str">
            <v>IMPUESTO S/TENENCIA, MOTOCICLETAS</v>
          </cell>
          <cell r="C601">
            <v>78015</v>
          </cell>
          <cell r="E601" t="str">
            <v>Póliza -89-</v>
          </cell>
        </row>
        <row r="602">
          <cell r="A602" t="str">
            <v>1201-0043</v>
          </cell>
          <cell r="B602" t="str">
            <v>RECARGOS Y ACT DE IMP S/TENENCIA DE VEH</v>
          </cell>
          <cell r="C602">
            <v>123595.88</v>
          </cell>
          <cell r="E602" t="str">
            <v>Póliza -89-</v>
          </cell>
        </row>
        <row r="603">
          <cell r="A603" t="str">
            <v>1201-0044</v>
          </cell>
          <cell r="B603" t="str">
            <v>RECARGOS Y ACT DE IMP S/TEN DE MOTOS</v>
          </cell>
          <cell r="C603">
            <v>4998</v>
          </cell>
          <cell r="E603" t="str">
            <v>Póliza -89-</v>
          </cell>
        </row>
        <row r="604">
          <cell r="A604" t="str">
            <v>1201-0045</v>
          </cell>
          <cell r="B604" t="str">
            <v>DEVOLUCION IMPUESTOS SOBRE TENENCIA</v>
          </cell>
          <cell r="C604">
            <v>0</v>
          </cell>
          <cell r="E604" t="str">
            <v>Póliza -89-</v>
          </cell>
        </row>
        <row r="605">
          <cell r="A605" t="str">
            <v>1201-0046</v>
          </cell>
          <cell r="B605" t="str">
            <v>ACT.E INTS.POR DEV.IMP.S/TENENCIA</v>
          </cell>
          <cell r="C605">
            <v>0</v>
          </cell>
          <cell r="E605" t="str">
            <v>Póliza -89-</v>
          </cell>
        </row>
        <row r="606">
          <cell r="A606" t="str">
            <v>1201-0047</v>
          </cell>
          <cell r="B606" t="str">
            <v>ACREDITAMENTO DEL IMP.S/TENENCIA AR.15-D</v>
          </cell>
          <cell r="C606">
            <v>0</v>
          </cell>
          <cell r="E606" t="str">
            <v>Póliza -89-</v>
          </cell>
        </row>
        <row r="607">
          <cell r="A607" t="str">
            <v>1201-0048</v>
          </cell>
          <cell r="B607" t="str">
            <v>GASTOS DE EJECUCION ISAN</v>
          </cell>
          <cell r="C607">
            <v>0</v>
          </cell>
          <cell r="E607" t="str">
            <v>Póliza -89-</v>
          </cell>
        </row>
        <row r="608">
          <cell r="A608" t="str">
            <v>1201-0049</v>
          </cell>
          <cell r="B608" t="str">
            <v>GASTOS DE EJECUCION IMP. SOBRE TENENCIA</v>
          </cell>
          <cell r="C608">
            <v>90</v>
          </cell>
          <cell r="E608" t="str">
            <v>Póliza -89-</v>
          </cell>
        </row>
        <row r="609">
          <cell r="A609" t="str">
            <v>1201-0050</v>
          </cell>
          <cell r="B609" t="str">
            <v>MULTAS IMP S/TENENCIA CTRL.DE OBLIG 100%</v>
          </cell>
          <cell r="C609">
            <v>3654</v>
          </cell>
          <cell r="E609" t="str">
            <v>Póliza -89-</v>
          </cell>
        </row>
        <row r="610">
          <cell r="A610" t="str">
            <v>1201-0051</v>
          </cell>
          <cell r="B610" t="str">
            <v>HONORARIOS EJEC.POR CONTROL VEHICULAR</v>
          </cell>
          <cell r="C610">
            <v>240</v>
          </cell>
          <cell r="E610" t="str">
            <v>Póliza -89-</v>
          </cell>
        </row>
        <row r="611">
          <cell r="A611" t="str">
            <v>1201-0052</v>
          </cell>
          <cell r="B611" t="str">
            <v>HONORARIOS EJEC. ISAN</v>
          </cell>
          <cell r="C611">
            <v>0</v>
          </cell>
          <cell r="E611" t="str">
            <v>Póliza -89-</v>
          </cell>
        </row>
        <row r="612">
          <cell r="A612" t="str">
            <v>1201-0053</v>
          </cell>
          <cell r="B612" t="str">
            <v>90% INFRACC. TRANSITO AREA METROPOLITANA</v>
          </cell>
          <cell r="C612">
            <v>468249.1</v>
          </cell>
          <cell r="E612" t="str">
            <v>Póliza -89-</v>
          </cell>
        </row>
        <row r="613">
          <cell r="A613" t="str">
            <v>4101-0001</v>
          </cell>
          <cell r="B613" t="str">
            <v>DERECHOS DE CONTROL VEHICULAR PTE. AÑO</v>
          </cell>
          <cell r="D613">
            <v>7176622</v>
          </cell>
          <cell r="E613" t="str">
            <v>Póliza -89-</v>
          </cell>
        </row>
        <row r="614">
          <cell r="A614" t="str">
            <v>4101-0002</v>
          </cell>
          <cell r="B614" t="str">
            <v>DERECHOS DE CONTROL VEHICULAR REZAGOS</v>
          </cell>
          <cell r="D614">
            <v>485759.17</v>
          </cell>
          <cell r="E614" t="str">
            <v>Póliza -89-</v>
          </cell>
        </row>
        <row r="615">
          <cell r="A615" t="str">
            <v>4101-0003</v>
          </cell>
          <cell r="B615" t="str">
            <v>DEV. CONTROL VEHICULAR</v>
          </cell>
          <cell r="D615">
            <v>0</v>
          </cell>
          <cell r="E615" t="str">
            <v>Póliza -89-</v>
          </cell>
        </row>
        <row r="616">
          <cell r="A616" t="str">
            <v>4101-0004</v>
          </cell>
          <cell r="B616" t="str">
            <v>SUBSIDIO 10% Y 5%</v>
          </cell>
          <cell r="C616">
            <v>225565</v>
          </cell>
          <cell r="E616" t="str">
            <v>Póliza -89-</v>
          </cell>
        </row>
        <row r="617">
          <cell r="A617" t="str">
            <v>4101-0005</v>
          </cell>
          <cell r="B617" t="str">
            <v>SUBSIDIO ANTIGÜEDAD 5 AÑOS</v>
          </cell>
          <cell r="C617">
            <v>1698990</v>
          </cell>
          <cell r="E617" t="str">
            <v>Póliza -89-</v>
          </cell>
        </row>
        <row r="618">
          <cell r="A618" t="str">
            <v>4101-0006</v>
          </cell>
          <cell r="B618" t="str">
            <v>SUBSIDIO ANTIGÜEDAD 10 AÑOS</v>
          </cell>
          <cell r="C618">
            <v>283200</v>
          </cell>
          <cell r="E618" t="str">
            <v>Póliza -89-</v>
          </cell>
        </row>
        <row r="619">
          <cell r="A619" t="str">
            <v>4101-0007</v>
          </cell>
          <cell r="B619" t="str">
            <v>SUBSIDIO DERECHOS CONTROL VEHICULAR</v>
          </cell>
          <cell r="D619">
            <v>0</v>
          </cell>
          <cell r="E619" t="str">
            <v>Póliza -89-</v>
          </cell>
        </row>
        <row r="620">
          <cell r="A620" t="str">
            <v>4101-0008</v>
          </cell>
          <cell r="B620" t="str">
            <v>SUB MAT.DE CONT.VEH.A PERS.MAYORES 65 AÑOS</v>
          </cell>
          <cell r="C620">
            <v>15695</v>
          </cell>
          <cell r="E620" t="str">
            <v>Póliza -89-</v>
          </cell>
        </row>
        <row r="621">
          <cell r="A621" t="str">
            <v>4101-0009</v>
          </cell>
          <cell r="B621" t="str">
            <v>EXP.DE CERTIFICADOS DE CONTROL VEHICULAR</v>
          </cell>
          <cell r="D621">
            <v>2961</v>
          </cell>
          <cell r="E621" t="str">
            <v>Póliza -89-</v>
          </cell>
        </row>
        <row r="622">
          <cell r="A622" t="str">
            <v>4101-0010</v>
          </cell>
          <cell r="B622" t="str">
            <v>EXP.DE CERT.DE CTRL.VEH.OTROS ESTADOS</v>
          </cell>
          <cell r="D622">
            <v>6615</v>
          </cell>
          <cell r="E622" t="str">
            <v>Póliza -89-</v>
          </cell>
        </row>
        <row r="623">
          <cell r="A623" t="str">
            <v>4101-0011</v>
          </cell>
          <cell r="B623" t="str">
            <v>EXP.DE CERT.DE DOC.DE CTRL.VEHICULAR</v>
          </cell>
          <cell r="D623">
            <v>141</v>
          </cell>
          <cell r="E623" t="str">
            <v>Póliza -89-</v>
          </cell>
        </row>
        <row r="624">
          <cell r="A624" t="str">
            <v>4101-0012</v>
          </cell>
          <cell r="B624" t="str">
            <v>PLACAS DE CIRCULACION VEHICULAR</v>
          </cell>
          <cell r="D624">
            <v>556623</v>
          </cell>
          <cell r="E624" t="str">
            <v>Póliza -89-</v>
          </cell>
        </row>
        <row r="625">
          <cell r="A625" t="str">
            <v>4101-0013</v>
          </cell>
          <cell r="B625" t="str">
            <v>LICENCIAS DE MANEJAR</v>
          </cell>
          <cell r="D625">
            <v>529820</v>
          </cell>
          <cell r="E625" t="str">
            <v>Póliza -89-</v>
          </cell>
        </row>
        <row r="626">
          <cell r="A626" t="str">
            <v>4101-0014</v>
          </cell>
          <cell r="B626" t="str">
            <v>EXP.DE CERT.DE LICENCIAS DE CONDUCIR</v>
          </cell>
          <cell r="D626">
            <v>0</v>
          </cell>
          <cell r="E626" t="str">
            <v>Póliza -89-</v>
          </cell>
        </row>
        <row r="627">
          <cell r="A627" t="str">
            <v>4101-0015</v>
          </cell>
          <cell r="B627" t="str">
            <v>DUPLICADOS DE LICENCIAS</v>
          </cell>
          <cell r="D627">
            <v>5664</v>
          </cell>
          <cell r="E627" t="str">
            <v>Póliza -89-</v>
          </cell>
        </row>
        <row r="628">
          <cell r="A628" t="str">
            <v>4101-0016</v>
          </cell>
          <cell r="B628" t="str">
            <v>DUPLICADOS DE TARJETAS DE CIRCULACION</v>
          </cell>
          <cell r="D628">
            <v>2444</v>
          </cell>
          <cell r="E628" t="str">
            <v>Póliza -89-</v>
          </cell>
        </row>
        <row r="629">
          <cell r="A629" t="str">
            <v>4101-0017</v>
          </cell>
          <cell r="B629" t="str">
            <v>BAJAS DE VEHICULOS DE MOTOR</v>
          </cell>
          <cell r="D629">
            <v>29610</v>
          </cell>
          <cell r="E629" t="str">
            <v>Póliza -89-</v>
          </cell>
        </row>
        <row r="630">
          <cell r="A630" t="str">
            <v>4101-0018</v>
          </cell>
          <cell r="B630" t="str">
            <v>SUBSIDIO LAMINAS CONTROL VEHICULAR</v>
          </cell>
          <cell r="D630">
            <v>0</v>
          </cell>
          <cell r="E630" t="str">
            <v>Póliza -89-</v>
          </cell>
        </row>
        <row r="631">
          <cell r="A631" t="str">
            <v>4101-0019</v>
          </cell>
          <cell r="B631" t="str">
            <v>SUBSIDIOS LICENCIAS DE MANEJO</v>
          </cell>
          <cell r="D631">
            <v>0</v>
          </cell>
          <cell r="E631" t="str">
            <v>Póliza -89-</v>
          </cell>
        </row>
        <row r="632">
          <cell r="A632" t="str">
            <v>4101-0020</v>
          </cell>
          <cell r="B632" t="str">
            <v>MULTAS DE CONTROL VEHICULAR</v>
          </cell>
          <cell r="D632">
            <v>4716</v>
          </cell>
          <cell r="E632" t="str">
            <v>Póliza -89-</v>
          </cell>
        </row>
        <row r="633">
          <cell r="A633" t="str">
            <v>4101-0021</v>
          </cell>
          <cell r="B633" t="str">
            <v>INTERESES POR CONVENIO CONTROL VEHICULAR</v>
          </cell>
          <cell r="D633">
            <v>21941.75</v>
          </cell>
          <cell r="E633" t="str">
            <v>Póliza -89-</v>
          </cell>
        </row>
        <row r="634">
          <cell r="A634" t="str">
            <v>4101-0022</v>
          </cell>
          <cell r="B634" t="str">
            <v>SANCIONES POR CANJE DE PLACAS EXTEMP.</v>
          </cell>
          <cell r="D634">
            <v>31128</v>
          </cell>
          <cell r="E634" t="str">
            <v>Póliza -89-</v>
          </cell>
        </row>
        <row r="635">
          <cell r="A635" t="str">
            <v>4101-0023</v>
          </cell>
          <cell r="B635" t="str">
            <v>SAN.DE DER.DE CONTROL VEH.PTE.AÑO</v>
          </cell>
          <cell r="D635">
            <v>0</v>
          </cell>
          <cell r="E635" t="str">
            <v>Póliza -89-</v>
          </cell>
        </row>
        <row r="636">
          <cell r="A636" t="str">
            <v>4101-0024</v>
          </cell>
          <cell r="B636" t="str">
            <v>SAN.DE DER.CONTROL VEH. REZAGO</v>
          </cell>
          <cell r="D636">
            <v>115406.9</v>
          </cell>
          <cell r="E636" t="str">
            <v>Póliza -89-</v>
          </cell>
        </row>
        <row r="637">
          <cell r="A637" t="str">
            <v>4101-0025</v>
          </cell>
          <cell r="B637" t="str">
            <v>10% INFRACC.DE TRANSITO AREA MET.</v>
          </cell>
          <cell r="D637">
            <v>52023.94</v>
          </cell>
          <cell r="E637" t="str">
            <v>Póliza -89-</v>
          </cell>
        </row>
        <row r="638">
          <cell r="A638" t="str">
            <v>2102-1001</v>
          </cell>
          <cell r="B638" t="str">
            <v>IMP.SOBRE TRANS.DE PROP.DE VEH.AUT.USADO</v>
          </cell>
          <cell r="D638">
            <v>973562.4</v>
          </cell>
          <cell r="E638" t="str">
            <v>Póliza -89-</v>
          </cell>
        </row>
        <row r="639">
          <cell r="A639" t="str">
            <v>2102-1002</v>
          </cell>
          <cell r="B639" t="str">
            <v>IMP.DE TRANSM.POR REQUERIMIENTO</v>
          </cell>
          <cell r="D639">
            <v>0</v>
          </cell>
          <cell r="E639" t="str">
            <v>Póliza -89-</v>
          </cell>
        </row>
        <row r="640">
          <cell r="A640" t="str">
            <v>2102-1003</v>
          </cell>
          <cell r="B640" t="str">
            <v>ACT.E INTS.POR DEV.IMP.S/TRANS.VEH.USADO</v>
          </cell>
          <cell r="D640">
            <v>0</v>
          </cell>
          <cell r="E640" t="str">
            <v>Póliza -89-</v>
          </cell>
        </row>
        <row r="641">
          <cell r="A641" t="str">
            <v>2102-1004</v>
          </cell>
          <cell r="B641" t="str">
            <v>DEV.IMP.S/TRANS.PROP.VEH.USADOS</v>
          </cell>
          <cell r="D641">
            <v>0</v>
          </cell>
          <cell r="E641" t="str">
            <v>Póliza -89-</v>
          </cell>
        </row>
        <row r="642">
          <cell r="A642" t="str">
            <v>2102-1005</v>
          </cell>
          <cell r="B642" t="str">
            <v>MULTA IMP. P/LA AGENCIA EST.DE TRANSP.</v>
          </cell>
          <cell r="D642">
            <v>32523</v>
          </cell>
          <cell r="E642" t="str">
            <v>Póliza -89-</v>
          </cell>
        </row>
        <row r="643">
          <cell r="A643" t="str">
            <v>2102-1006</v>
          </cell>
          <cell r="B643" t="str">
            <v>MULTAS DEL IMP.DE TRANSMISION</v>
          </cell>
          <cell r="D643">
            <v>0</v>
          </cell>
          <cell r="E643" t="str">
            <v>Póliza -89-</v>
          </cell>
        </row>
        <row r="644">
          <cell r="A644" t="str">
            <v>2102-1007</v>
          </cell>
          <cell r="B644" t="str">
            <v>RECARGOS DE IMP.DE TRANSMISION</v>
          </cell>
          <cell r="D644">
            <v>0</v>
          </cell>
          <cell r="E644" t="str">
            <v>Póliza -89-</v>
          </cell>
        </row>
        <row r="645">
          <cell r="A645" t="str">
            <v>2102-1008</v>
          </cell>
          <cell r="B645" t="str">
            <v>GASTOS DE EJEC.TRANS.VEH.MOTOR</v>
          </cell>
          <cell r="D645">
            <v>0</v>
          </cell>
          <cell r="E645" t="str">
            <v>Póliza -89-</v>
          </cell>
        </row>
        <row r="646">
          <cell r="A646" t="str">
            <v>2102-1009</v>
          </cell>
          <cell r="B646" t="str">
            <v>INCENTIVOS POR ISAN</v>
          </cell>
          <cell r="D646">
            <v>0</v>
          </cell>
          <cell r="E646" t="str">
            <v>Póliza -89-</v>
          </cell>
        </row>
        <row r="647">
          <cell r="A647" t="str">
            <v>2102-1010</v>
          </cell>
          <cell r="B647" t="str">
            <v>RECARGOS DE I.S.A.N.</v>
          </cell>
          <cell r="D647">
            <v>0</v>
          </cell>
          <cell r="E647" t="str">
            <v>Póliza -89-</v>
          </cell>
        </row>
        <row r="648">
          <cell r="A648" t="str">
            <v>2102-1011</v>
          </cell>
          <cell r="B648" t="str">
            <v>SANCIONES ISAN</v>
          </cell>
          <cell r="D648">
            <v>0</v>
          </cell>
          <cell r="E648" t="str">
            <v>Póliza -89-</v>
          </cell>
        </row>
        <row r="649">
          <cell r="A649" t="str">
            <v>2102-1012</v>
          </cell>
          <cell r="B649" t="str">
            <v>I.S.A.N. PAGOS PROVISIONALES</v>
          </cell>
          <cell r="D649">
            <v>0</v>
          </cell>
          <cell r="E649" t="str">
            <v>Póliza -89-</v>
          </cell>
        </row>
        <row r="650">
          <cell r="A650" t="str">
            <v>2102-1013</v>
          </cell>
          <cell r="B650" t="str">
            <v>ACTUALIZACION DE I.S.A.N.</v>
          </cell>
          <cell r="D650">
            <v>0</v>
          </cell>
          <cell r="E650" t="str">
            <v>Póliza -89-</v>
          </cell>
        </row>
        <row r="651">
          <cell r="A651" t="str">
            <v>2102-1014</v>
          </cell>
          <cell r="B651" t="str">
            <v>DEVOLUCION IMP. SOBRE AUTOMOVILES NUEVOS</v>
          </cell>
          <cell r="D651">
            <v>0</v>
          </cell>
          <cell r="E651" t="str">
            <v>Póliza -89-</v>
          </cell>
        </row>
        <row r="652">
          <cell r="A652" t="str">
            <v>2102-1015</v>
          </cell>
          <cell r="B652" t="str">
            <v>ACT.E INT'S.POR DEV.IMP.S/AUTOMOV.NVOS.</v>
          </cell>
          <cell r="D652">
            <v>0</v>
          </cell>
          <cell r="E652" t="str">
            <v>Póliza -89-</v>
          </cell>
        </row>
        <row r="653">
          <cell r="A653" t="str">
            <v>2102-1016</v>
          </cell>
          <cell r="B653" t="str">
            <v>IMPUESTO S/TENENCIA O USO DE VEHICULOS</v>
          </cell>
          <cell r="D653">
            <v>8060300.2800000003</v>
          </cell>
          <cell r="E653" t="str">
            <v>Póliza -89-</v>
          </cell>
        </row>
        <row r="654">
          <cell r="A654" t="str">
            <v>2102-1017</v>
          </cell>
          <cell r="B654" t="str">
            <v>IMPUESTO S/TENENCIA, MOTOCICLETAS</v>
          </cell>
          <cell r="D654">
            <v>78015</v>
          </cell>
          <cell r="E654" t="str">
            <v>Póliza -89-</v>
          </cell>
        </row>
        <row r="655">
          <cell r="A655" t="str">
            <v>2102-1018</v>
          </cell>
          <cell r="B655" t="str">
            <v>RECARGOS Y ACT DE IMP S/TENENCIA DE VEH</v>
          </cell>
          <cell r="D655">
            <v>123595.88</v>
          </cell>
          <cell r="E655" t="str">
            <v>Póliza -89-</v>
          </cell>
        </row>
        <row r="656">
          <cell r="A656" t="str">
            <v>2102-1019</v>
          </cell>
          <cell r="B656" t="str">
            <v>RECARGOS Y ACT DE IMP S/TEN DE MOTOS</v>
          </cell>
          <cell r="D656">
            <v>4998</v>
          </cell>
          <cell r="E656" t="str">
            <v>Póliza -89-</v>
          </cell>
        </row>
        <row r="657">
          <cell r="A657" t="str">
            <v>2102-1020</v>
          </cell>
          <cell r="B657" t="str">
            <v>DEVOLUCION IMPUESTOS SOBRE TENENCIA</v>
          </cell>
          <cell r="D657">
            <v>0</v>
          </cell>
          <cell r="E657" t="str">
            <v>Póliza -89-</v>
          </cell>
        </row>
        <row r="658">
          <cell r="A658" t="str">
            <v>2102-1021</v>
          </cell>
          <cell r="B658" t="str">
            <v>ACT.E INTS.POR DEV.IMP.S/TENENCIA</v>
          </cell>
          <cell r="D658">
            <v>0</v>
          </cell>
          <cell r="E658" t="str">
            <v>Póliza -89-</v>
          </cell>
        </row>
        <row r="659">
          <cell r="A659" t="str">
            <v>2102-1022</v>
          </cell>
          <cell r="B659" t="str">
            <v>ACREDITAMENTO DEL IMP.S/TENENCIA AR.15-D</v>
          </cell>
          <cell r="D659">
            <v>0</v>
          </cell>
          <cell r="E659" t="str">
            <v>Póliza -89-</v>
          </cell>
        </row>
        <row r="660">
          <cell r="A660" t="str">
            <v>2102-1023</v>
          </cell>
          <cell r="B660" t="str">
            <v>GASTOS DE EJECUCION ISAN</v>
          </cell>
          <cell r="D660">
            <v>0</v>
          </cell>
          <cell r="E660" t="str">
            <v>Póliza -89-</v>
          </cell>
        </row>
        <row r="661">
          <cell r="A661" t="str">
            <v>2102-1024</v>
          </cell>
          <cell r="B661" t="str">
            <v>GASTOS DE EJECUCION IMP. SOBRE TENENCIA</v>
          </cell>
          <cell r="D661">
            <v>90</v>
          </cell>
          <cell r="E661" t="str">
            <v>Póliza -89-</v>
          </cell>
        </row>
        <row r="662">
          <cell r="A662" t="str">
            <v>2102-1025</v>
          </cell>
          <cell r="B662" t="str">
            <v>MULTAS IMP S/TENENCIA CTRL.DE OBLIG 100%</v>
          </cell>
          <cell r="D662">
            <v>3654</v>
          </cell>
          <cell r="E662" t="str">
            <v>Póliza -89-</v>
          </cell>
        </row>
        <row r="663">
          <cell r="A663" t="str">
            <v>2102-1026</v>
          </cell>
          <cell r="B663" t="str">
            <v>HONORARIOS EJEC.POR CONTROL VEHICULAR</v>
          </cell>
          <cell r="D663">
            <v>240</v>
          </cell>
          <cell r="E663" t="str">
            <v>Póliza -89-</v>
          </cell>
        </row>
        <row r="664">
          <cell r="A664" t="str">
            <v>2102-1027</v>
          </cell>
          <cell r="B664" t="str">
            <v>HONORARIOS EJEC. ISAN</v>
          </cell>
          <cell r="D664">
            <v>0</v>
          </cell>
          <cell r="E664" t="str">
            <v>Póliza -89-</v>
          </cell>
        </row>
        <row r="665">
          <cell r="A665" t="str">
            <v>2102-1028</v>
          </cell>
          <cell r="B665" t="str">
            <v>90% INFRACC. TRANSITO AREA METROPOLITANA</v>
          </cell>
          <cell r="D665">
            <v>468249.1</v>
          </cell>
          <cell r="E665" t="str">
            <v>Póliza -89-</v>
          </cell>
        </row>
        <row r="667">
          <cell r="C667">
            <v>20990153.420000002</v>
          </cell>
          <cell r="D667">
            <v>20990153.420000002</v>
          </cell>
        </row>
        <row r="669">
          <cell r="A669" t="str">
            <v>REGISTRO DE LOS INGRESOS DEL DIA</v>
          </cell>
        </row>
        <row r="670">
          <cell r="D670" t="str">
            <v>Póliza -89-</v>
          </cell>
        </row>
        <row r="673">
          <cell r="B673" t="str">
            <v>Gobierno del Estado de Nuevo León</v>
          </cell>
        </row>
        <row r="674">
          <cell r="B674" t="str">
            <v>Secretaría de Finanzas y Tesorería General del Estado</v>
          </cell>
        </row>
        <row r="675">
          <cell r="B675" t="str">
            <v>Subsecretaría de Egresos</v>
          </cell>
        </row>
        <row r="676">
          <cell r="B676" t="str">
            <v>Dirección de Contabilidad y Cuenta Pública</v>
          </cell>
        </row>
        <row r="677">
          <cell r="B677" t="str">
            <v>Instituto de Control Vehicular</v>
          </cell>
        </row>
        <row r="678">
          <cell r="B678" t="str">
            <v>Recaudaciòn Diaria 7 Febrero 2006</v>
          </cell>
        </row>
        <row r="679">
          <cell r="A679" t="str">
            <v xml:space="preserve">Numero </v>
          </cell>
          <cell r="B679" t="str">
            <v>Concepto</v>
          </cell>
          <cell r="C679" t="str">
            <v>Recaudación Daria</v>
          </cell>
        </row>
        <row r="680">
          <cell r="A680" t="str">
            <v>de Cuenta</v>
          </cell>
          <cell r="C680" t="str">
            <v>Cargo</v>
          </cell>
          <cell r="D680" t="str">
            <v>Crédito</v>
          </cell>
        </row>
        <row r="682">
          <cell r="A682" t="str">
            <v>2102-1001</v>
          </cell>
          <cell r="B682" t="str">
            <v>IMP.SOBRE TRANS.DE PROP.DE VEH.AUT.USADO</v>
          </cell>
          <cell r="C682">
            <v>973562.4</v>
          </cell>
          <cell r="E682" t="str">
            <v>Póliza -90-</v>
          </cell>
        </row>
        <row r="683">
          <cell r="A683" t="str">
            <v>2102-1002</v>
          </cell>
          <cell r="B683" t="str">
            <v>IMP.DE TRANSM.POR REQUERIMIENTO</v>
          </cell>
          <cell r="C683">
            <v>0</v>
          </cell>
          <cell r="E683" t="str">
            <v>Póliza -90-</v>
          </cell>
        </row>
        <row r="684">
          <cell r="A684" t="str">
            <v>2102-1003</v>
          </cell>
          <cell r="B684" t="str">
            <v>ACT.E INTS.POR DEV.IMP.S/TRANS.VEH.USADO</v>
          </cell>
          <cell r="C684">
            <v>0</v>
          </cell>
          <cell r="E684" t="str">
            <v>Póliza -90-</v>
          </cell>
        </row>
        <row r="685">
          <cell r="A685" t="str">
            <v>2102-1004</v>
          </cell>
          <cell r="B685" t="str">
            <v>DEV.IMP.S/TRANS.PROP.VEH.USADOS</v>
          </cell>
          <cell r="C685">
            <v>0</v>
          </cell>
          <cell r="E685" t="str">
            <v>Póliza -90-</v>
          </cell>
        </row>
        <row r="686">
          <cell r="A686" t="str">
            <v>2102-1005</v>
          </cell>
          <cell r="B686" t="str">
            <v>MULTA IMP. P/LA AGENCIA EST.DE TRANSP.</v>
          </cell>
          <cell r="C686">
            <v>32523</v>
          </cell>
          <cell r="E686" t="str">
            <v>Póliza -90-</v>
          </cell>
        </row>
        <row r="687">
          <cell r="A687" t="str">
            <v>2102-1006</v>
          </cell>
          <cell r="B687" t="str">
            <v>MULTAS DEL IMP.DE TRANSMISION</v>
          </cell>
          <cell r="C687">
            <v>0</v>
          </cell>
          <cell r="E687" t="str">
            <v>Póliza -90-</v>
          </cell>
        </row>
        <row r="688">
          <cell r="A688" t="str">
            <v>2102-1007</v>
          </cell>
          <cell r="B688" t="str">
            <v>RECARGOS DE IMP.DE TRANSMISION</v>
          </cell>
          <cell r="C688">
            <v>0</v>
          </cell>
          <cell r="E688" t="str">
            <v>Póliza -90-</v>
          </cell>
        </row>
        <row r="689">
          <cell r="A689" t="str">
            <v>2102-1008</v>
          </cell>
          <cell r="B689" t="str">
            <v>GASTOS DE EJEC.TRANS.VEH.MOTOR</v>
          </cell>
          <cell r="C689">
            <v>0</v>
          </cell>
          <cell r="E689" t="str">
            <v>Póliza -90-</v>
          </cell>
        </row>
        <row r="690">
          <cell r="A690" t="str">
            <v>2102-1009</v>
          </cell>
          <cell r="B690" t="str">
            <v>INCENTIVOS POR ISAN</v>
          </cell>
          <cell r="C690">
            <v>0</v>
          </cell>
          <cell r="E690" t="str">
            <v>Póliza -90-</v>
          </cell>
        </row>
        <row r="691">
          <cell r="A691" t="str">
            <v>2102-1010</v>
          </cell>
          <cell r="B691" t="str">
            <v>RECARGOS DE I.S.A.N.</v>
          </cell>
          <cell r="C691">
            <v>0</v>
          </cell>
          <cell r="E691" t="str">
            <v>Póliza -90-</v>
          </cell>
        </row>
        <row r="692">
          <cell r="A692" t="str">
            <v>2102-1011</v>
          </cell>
          <cell r="B692" t="str">
            <v>SANCIONES ISAN</v>
          </cell>
          <cell r="C692">
            <v>0</v>
          </cell>
          <cell r="E692" t="str">
            <v>Póliza -90-</v>
          </cell>
        </row>
        <row r="693">
          <cell r="A693" t="str">
            <v>2102-1012</v>
          </cell>
          <cell r="B693" t="str">
            <v>I.S.A.N. PAGOS PROVISIONALES</v>
          </cell>
          <cell r="C693">
            <v>0</v>
          </cell>
          <cell r="E693" t="str">
            <v>Póliza -90-</v>
          </cell>
        </row>
        <row r="694">
          <cell r="A694" t="str">
            <v>2102-1013</v>
          </cell>
          <cell r="B694" t="str">
            <v>ACTUALIZACION DE I.S.A.N.</v>
          </cell>
          <cell r="C694">
            <v>0</v>
          </cell>
          <cell r="E694" t="str">
            <v>Póliza -90-</v>
          </cell>
        </row>
        <row r="695">
          <cell r="A695" t="str">
            <v>2102-1014</v>
          </cell>
          <cell r="B695" t="str">
            <v>DEVOLUCION IMP. SOBRE AUTOMOVILES NUEVOS</v>
          </cell>
          <cell r="C695">
            <v>0</v>
          </cell>
          <cell r="E695" t="str">
            <v>Póliza -90-</v>
          </cell>
        </row>
        <row r="696">
          <cell r="A696" t="str">
            <v>2102-1015</v>
          </cell>
          <cell r="B696" t="str">
            <v>ACT.E INT'S.POR DEV.IMP.S/AUTOMOV.NVOS.</v>
          </cell>
          <cell r="C696">
            <v>0</v>
          </cell>
          <cell r="E696" t="str">
            <v>Póliza -90-</v>
          </cell>
        </row>
        <row r="697">
          <cell r="A697" t="str">
            <v>2102-1016</v>
          </cell>
          <cell r="B697" t="str">
            <v>IMPUESTO S/TENENCIA O USO DE VEHICULOS</v>
          </cell>
          <cell r="C697">
            <v>8060300.2800000003</v>
          </cell>
          <cell r="E697" t="str">
            <v>Póliza -90-</v>
          </cell>
        </row>
        <row r="698">
          <cell r="A698" t="str">
            <v>2102-1017</v>
          </cell>
          <cell r="B698" t="str">
            <v>IMPUESTO S/TENENCIA, MOTOCICLETAS</v>
          </cell>
          <cell r="C698">
            <v>78015</v>
          </cell>
          <cell r="E698" t="str">
            <v>Póliza -90-</v>
          </cell>
        </row>
        <row r="699">
          <cell r="A699" t="str">
            <v>2102-1018</v>
          </cell>
          <cell r="B699" t="str">
            <v>RECARGOS Y ACT DE IMP S/TENENCIA DE VEH</v>
          </cell>
          <cell r="C699">
            <v>123595.88</v>
          </cell>
          <cell r="E699" t="str">
            <v>Póliza -90-</v>
          </cell>
        </row>
        <row r="700">
          <cell r="A700" t="str">
            <v>2102-1019</v>
          </cell>
          <cell r="B700" t="str">
            <v>RECARGOS Y ACT DE IMP S/TEN DE MOTOS</v>
          </cell>
          <cell r="C700">
            <v>4998</v>
          </cell>
          <cell r="E700" t="str">
            <v>Póliza -90-</v>
          </cell>
        </row>
        <row r="701">
          <cell r="A701" t="str">
            <v>2102-1020</v>
          </cell>
          <cell r="B701" t="str">
            <v>DEVOLUCION IMPUESTOS SOBRE TENENCIA</v>
          </cell>
          <cell r="C701">
            <v>0</v>
          </cell>
          <cell r="E701" t="str">
            <v>Póliza -90-</v>
          </cell>
        </row>
        <row r="702">
          <cell r="A702" t="str">
            <v>2102-1021</v>
          </cell>
          <cell r="B702" t="str">
            <v>ACT.E INTS.POR DEV.IMP.S/TENENCIA</v>
          </cell>
          <cell r="C702">
            <v>0</v>
          </cell>
          <cell r="E702" t="str">
            <v>Póliza -90-</v>
          </cell>
        </row>
        <row r="703">
          <cell r="A703" t="str">
            <v>2102-1022</v>
          </cell>
          <cell r="B703" t="str">
            <v>ACREDITAMENTO DEL IMP.S/TENENCIA AR.15-D</v>
          </cell>
          <cell r="C703">
            <v>0</v>
          </cell>
          <cell r="E703" t="str">
            <v>Póliza -90-</v>
          </cell>
        </row>
        <row r="704">
          <cell r="A704" t="str">
            <v>2102-1023</v>
          </cell>
          <cell r="B704" t="str">
            <v>GASTOS DE EJECUCION ISAN</v>
          </cell>
          <cell r="C704">
            <v>0</v>
          </cell>
          <cell r="E704" t="str">
            <v>Póliza -90-</v>
          </cell>
        </row>
        <row r="705">
          <cell r="A705" t="str">
            <v>2102-1024</v>
          </cell>
          <cell r="B705" t="str">
            <v>GASTOS DE EJECUCION IMP. SOBRE TENENCIA</v>
          </cell>
          <cell r="C705">
            <v>90</v>
          </cell>
          <cell r="E705" t="str">
            <v>Póliza -90-</v>
          </cell>
        </row>
        <row r="706">
          <cell r="A706" t="str">
            <v>2102-1025</v>
          </cell>
          <cell r="B706" t="str">
            <v>MULTAS IMP S/TENENCIA CTRL.DE OBLIG 100%</v>
          </cell>
          <cell r="C706">
            <v>3654</v>
          </cell>
          <cell r="E706" t="str">
            <v>Póliza -90-</v>
          </cell>
        </row>
        <row r="707">
          <cell r="A707" t="str">
            <v>2102-1026</v>
          </cell>
          <cell r="B707" t="str">
            <v>HONORARIOS EJEC.POR CONTROL VEHICULAR</v>
          </cell>
          <cell r="C707">
            <v>240</v>
          </cell>
          <cell r="E707" t="str">
            <v>Póliza -90-</v>
          </cell>
        </row>
        <row r="708">
          <cell r="A708" t="str">
            <v>2102-1027</v>
          </cell>
          <cell r="B708" t="str">
            <v>HONORARIOS EJEC. ISAN</v>
          </cell>
          <cell r="C708">
            <v>0</v>
          </cell>
          <cell r="E708" t="str">
            <v>Póliza -90-</v>
          </cell>
        </row>
        <row r="709">
          <cell r="A709" t="str">
            <v>2102-1028</v>
          </cell>
          <cell r="B709" t="str">
            <v>90% INFRACC. TRANSITO AREA METROPOLITANA</v>
          </cell>
          <cell r="C709">
            <v>468249.1</v>
          </cell>
          <cell r="E709" t="str">
            <v>Póliza -90-</v>
          </cell>
        </row>
        <row r="710">
          <cell r="A710" t="str">
            <v>1201-0026</v>
          </cell>
          <cell r="B710" t="str">
            <v>IMP.SOBRE TRANS.DE PROP.DE VEH.AUT.USADO</v>
          </cell>
          <cell r="D710">
            <v>973562.4</v>
          </cell>
          <cell r="E710" t="str">
            <v>Póliza -90-</v>
          </cell>
        </row>
        <row r="711">
          <cell r="A711" t="str">
            <v>1201-0027</v>
          </cell>
          <cell r="B711" t="str">
            <v>IMP.DE TRANSM.POR REQUERIMIENTO</v>
          </cell>
          <cell r="D711">
            <v>0</v>
          </cell>
          <cell r="E711" t="str">
            <v>Póliza -90-</v>
          </cell>
        </row>
        <row r="712">
          <cell r="A712" t="str">
            <v>1201-0028</v>
          </cell>
          <cell r="B712" t="str">
            <v>ACT.E INTS.POR DEV.IMP.S/TRANS.VEH.USADO</v>
          </cell>
          <cell r="D712">
            <v>0</v>
          </cell>
          <cell r="E712" t="str">
            <v>Póliza -90-</v>
          </cell>
        </row>
        <row r="713">
          <cell r="A713" t="str">
            <v>1201-0029</v>
          </cell>
          <cell r="B713" t="str">
            <v>DEV.IMP.S/TRANS.PROP.VEH.USADOS</v>
          </cell>
          <cell r="D713">
            <v>0</v>
          </cell>
          <cell r="E713" t="str">
            <v>Póliza -90-</v>
          </cell>
        </row>
        <row r="714">
          <cell r="A714" t="str">
            <v>1201-0030</v>
          </cell>
          <cell r="B714" t="str">
            <v>MULTA IMP. P/LA AGENCIA EST.DE TRANSP.</v>
          </cell>
          <cell r="D714">
            <v>32523</v>
          </cell>
          <cell r="E714" t="str">
            <v>Póliza -90-</v>
          </cell>
        </row>
        <row r="715">
          <cell r="A715" t="str">
            <v>1201-0031</v>
          </cell>
          <cell r="B715" t="str">
            <v>MULTAS DEL IMP.DE TRANSMISION</v>
          </cell>
          <cell r="D715">
            <v>0</v>
          </cell>
          <cell r="E715" t="str">
            <v>Póliza -90-</v>
          </cell>
        </row>
        <row r="716">
          <cell r="A716" t="str">
            <v>1201-0032</v>
          </cell>
          <cell r="B716" t="str">
            <v>RECARGOS DE IMP.DE TRANSMISION</v>
          </cell>
          <cell r="D716">
            <v>0</v>
          </cell>
          <cell r="E716" t="str">
            <v>Póliza -90-</v>
          </cell>
        </row>
        <row r="717">
          <cell r="A717" t="str">
            <v>1201-0033</v>
          </cell>
          <cell r="B717" t="str">
            <v>GASTOS DE EJEC.TRANS.VEH.MOTOR</v>
          </cell>
          <cell r="D717">
            <v>0</v>
          </cell>
          <cell r="E717" t="str">
            <v>Póliza -90-</v>
          </cell>
        </row>
        <row r="718">
          <cell r="A718" t="str">
            <v>1201-0034</v>
          </cell>
          <cell r="B718" t="str">
            <v>INCENTIVOS POR ISAN</v>
          </cell>
          <cell r="D718">
            <v>0</v>
          </cell>
          <cell r="E718" t="str">
            <v>Póliza -90-</v>
          </cell>
        </row>
        <row r="719">
          <cell r="A719" t="str">
            <v>1201-0035</v>
          </cell>
          <cell r="B719" t="str">
            <v>RECARGOS DE I.S.A.N.</v>
          </cell>
          <cell r="D719">
            <v>0</v>
          </cell>
          <cell r="E719" t="str">
            <v>Póliza -90-</v>
          </cell>
        </row>
        <row r="720">
          <cell r="A720" t="str">
            <v>1201-0036</v>
          </cell>
          <cell r="B720" t="str">
            <v>SANCIONES ISAN</v>
          </cell>
          <cell r="D720">
            <v>0</v>
          </cell>
          <cell r="E720" t="str">
            <v>Póliza -90-</v>
          </cell>
        </row>
        <row r="721">
          <cell r="A721" t="str">
            <v>1201-0037</v>
          </cell>
          <cell r="B721" t="str">
            <v>I.S.A.N. PAGOS PROVISIONALES</v>
          </cell>
          <cell r="D721">
            <v>0</v>
          </cell>
          <cell r="E721" t="str">
            <v>Póliza -90-</v>
          </cell>
        </row>
        <row r="722">
          <cell r="A722" t="str">
            <v>1201-0038</v>
          </cell>
          <cell r="B722" t="str">
            <v>ACTUALIZACION DE I.S.A.N.</v>
          </cell>
          <cell r="D722">
            <v>0</v>
          </cell>
          <cell r="E722" t="str">
            <v>Póliza -90-</v>
          </cell>
        </row>
        <row r="723">
          <cell r="A723" t="str">
            <v>1201-0039</v>
          </cell>
          <cell r="B723" t="str">
            <v>DEVOLUCION IMP. SOBRE AUTOMOVILES NUEVOS</v>
          </cell>
          <cell r="D723">
            <v>0</v>
          </cell>
          <cell r="E723" t="str">
            <v>Póliza -90-</v>
          </cell>
        </row>
        <row r="724">
          <cell r="A724" t="str">
            <v>1201-0040</v>
          </cell>
          <cell r="B724" t="str">
            <v>ACT.E INT'S.POR DEV.IMP.S/AUTOMOV.NVOS.</v>
          </cell>
          <cell r="D724">
            <v>0</v>
          </cell>
          <cell r="E724" t="str">
            <v>Póliza -90-</v>
          </cell>
        </row>
        <row r="725">
          <cell r="A725" t="str">
            <v>1201-0041</v>
          </cell>
          <cell r="B725" t="str">
            <v>IMPUESTO S/TENENCIA O USO DE VEHICULOS</v>
          </cell>
          <cell r="D725">
            <v>8060300.2800000003</v>
          </cell>
          <cell r="E725" t="str">
            <v>Póliza -90-</v>
          </cell>
        </row>
        <row r="726">
          <cell r="A726" t="str">
            <v>1201-0042</v>
          </cell>
          <cell r="B726" t="str">
            <v>IMPUESTO S/TENENCIA, MOTOCICLETAS</v>
          </cell>
          <cell r="D726">
            <v>78015</v>
          </cell>
          <cell r="E726" t="str">
            <v>Póliza -90-</v>
          </cell>
        </row>
        <row r="727">
          <cell r="A727" t="str">
            <v>1201-0043</v>
          </cell>
          <cell r="B727" t="str">
            <v>RECARGOS Y ACT DE IMP S/TENENCIA DE VEH</v>
          </cell>
          <cell r="D727">
            <v>123595.88</v>
          </cell>
          <cell r="E727" t="str">
            <v>Póliza -90-</v>
          </cell>
        </row>
        <row r="728">
          <cell r="A728" t="str">
            <v>1201-0044</v>
          </cell>
          <cell r="B728" t="str">
            <v>RECARGOS Y ACT DE IMP S/TEN DE MOTOS</v>
          </cell>
          <cell r="D728">
            <v>4998</v>
          </cell>
          <cell r="E728" t="str">
            <v>Póliza -90-</v>
          </cell>
        </row>
        <row r="729">
          <cell r="A729" t="str">
            <v>1201-0045</v>
          </cell>
          <cell r="B729" t="str">
            <v>DEVOLUCION IMPUESTOS SOBRE TENENCIA</v>
          </cell>
          <cell r="D729">
            <v>0</v>
          </cell>
          <cell r="E729" t="str">
            <v>Póliza -90-</v>
          </cell>
        </row>
        <row r="730">
          <cell r="A730" t="str">
            <v>1201-0046</v>
          </cell>
          <cell r="B730" t="str">
            <v>ACT.E INTS.POR DEV.IMP.S/TENENCIA</v>
          </cell>
          <cell r="D730">
            <v>0</v>
          </cell>
          <cell r="E730" t="str">
            <v>Póliza -90-</v>
          </cell>
        </row>
        <row r="731">
          <cell r="A731" t="str">
            <v>1201-0047</v>
          </cell>
          <cell r="B731" t="str">
            <v>ACREDITAMENTO DEL IMP.S/TENENCIA AR.15-D</v>
          </cell>
          <cell r="D731">
            <v>0</v>
          </cell>
          <cell r="E731" t="str">
            <v>Póliza -90-</v>
          </cell>
        </row>
        <row r="732">
          <cell r="A732" t="str">
            <v>1201-0048</v>
          </cell>
          <cell r="B732" t="str">
            <v>GASTOS DE EJECUCION ISAN</v>
          </cell>
          <cell r="D732">
            <v>0</v>
          </cell>
          <cell r="E732" t="str">
            <v>Póliza -90-</v>
          </cell>
        </row>
        <row r="733">
          <cell r="A733" t="str">
            <v>1201-0049</v>
          </cell>
          <cell r="B733" t="str">
            <v>GASTOS DE EJECUCION IMP. SOBRE TENENCIA</v>
          </cell>
          <cell r="D733">
            <v>90</v>
          </cell>
          <cell r="E733" t="str">
            <v>Póliza -90-</v>
          </cell>
        </row>
        <row r="734">
          <cell r="A734" t="str">
            <v>1201-0050</v>
          </cell>
          <cell r="B734" t="str">
            <v>MULTAS IMP S/TENENCIA CTRL.DE OBLIG 100%</v>
          </cell>
          <cell r="D734">
            <v>3654</v>
          </cell>
          <cell r="E734" t="str">
            <v>Póliza -90-</v>
          </cell>
        </row>
        <row r="735">
          <cell r="A735" t="str">
            <v>1201-0051</v>
          </cell>
          <cell r="B735" t="str">
            <v>HONORARIOS EJEC.POR CONTROL VEHICULAR</v>
          </cell>
          <cell r="D735">
            <v>240</v>
          </cell>
          <cell r="E735" t="str">
            <v>Póliza -90-</v>
          </cell>
        </row>
        <row r="736">
          <cell r="A736" t="str">
            <v>1201-0052</v>
          </cell>
          <cell r="B736" t="str">
            <v>HONORARIOS EJEC. ISAN</v>
          </cell>
          <cell r="D736">
            <v>0</v>
          </cell>
          <cell r="E736" t="str">
            <v>Póliza -90-</v>
          </cell>
        </row>
        <row r="737">
          <cell r="A737" t="str">
            <v>1201-0053</v>
          </cell>
          <cell r="B737" t="str">
            <v>90% INFRACC. TRANSITO AREA METROPOLITANA</v>
          </cell>
          <cell r="D737">
            <v>468249.1</v>
          </cell>
          <cell r="E737" t="str">
            <v>Póliza -90-</v>
          </cell>
        </row>
        <row r="739">
          <cell r="C739">
            <v>9745227.6600000001</v>
          </cell>
          <cell r="D739">
            <v>9745227.6600000001</v>
          </cell>
        </row>
        <row r="741">
          <cell r="A741" t="str">
            <v>RECLASIFICACION DE LOS INGRESOS EN ADMON.</v>
          </cell>
        </row>
        <row r="743">
          <cell r="D743" t="str">
            <v>Póliza -90-</v>
          </cell>
        </row>
        <row r="745">
          <cell r="A745" t="str">
            <v>de Cuenta</v>
          </cell>
          <cell r="C745" t="str">
            <v>Cargo</v>
          </cell>
          <cell r="D745" t="str">
            <v>Crédito</v>
          </cell>
        </row>
        <row r="746">
          <cell r="A746" t="str">
            <v>1201-0001</v>
          </cell>
          <cell r="B746" t="str">
            <v>DERECHOS DE CONTROL VEHICULAR PTE. AÑO</v>
          </cell>
          <cell r="C746">
            <v>4577181</v>
          </cell>
          <cell r="E746" t="str">
            <v>Póliza -91-</v>
          </cell>
        </row>
        <row r="747">
          <cell r="A747" t="str">
            <v>1201-0002</v>
          </cell>
          <cell r="B747" t="str">
            <v>DERECHOS DE CONTROL VEHICULAR REZAGOS</v>
          </cell>
          <cell r="C747">
            <v>355245.48</v>
          </cell>
          <cell r="E747" t="str">
            <v>Póliza -91-</v>
          </cell>
        </row>
        <row r="748">
          <cell r="A748" t="str">
            <v>1201-0003</v>
          </cell>
          <cell r="B748" t="str">
            <v>DEV. CONTROL VEHICULAR</v>
          </cell>
          <cell r="C748">
            <v>0</v>
          </cell>
          <cell r="E748" t="str">
            <v>Póliza -91-</v>
          </cell>
        </row>
        <row r="749">
          <cell r="A749" t="str">
            <v>1201-0004</v>
          </cell>
          <cell r="B749" t="str">
            <v>SUBSIDIO 10% Y 5%</v>
          </cell>
          <cell r="D749">
            <v>93425</v>
          </cell>
          <cell r="E749" t="str">
            <v>Póliza -91-</v>
          </cell>
        </row>
        <row r="750">
          <cell r="A750" t="str">
            <v>1201-0005</v>
          </cell>
          <cell r="B750" t="str">
            <v>SUBSIDIO ANTIGÜEDAD 5 AÑOS</v>
          </cell>
          <cell r="D750">
            <v>864705</v>
          </cell>
          <cell r="E750" t="str">
            <v>Póliza -91-</v>
          </cell>
        </row>
        <row r="751">
          <cell r="A751" t="str">
            <v>1201-0006</v>
          </cell>
          <cell r="B751" t="str">
            <v>SUBSIDIO ANTIGÜEDAD 10 AÑOS</v>
          </cell>
          <cell r="D751">
            <v>213344</v>
          </cell>
          <cell r="E751" t="str">
            <v>Póliza -91-</v>
          </cell>
        </row>
        <row r="752">
          <cell r="A752" t="str">
            <v>1201-0007</v>
          </cell>
          <cell r="B752" t="str">
            <v>SUBSIDIO DERECHOS CONTROL VEHICULAR</v>
          </cell>
          <cell r="C752">
            <v>0</v>
          </cell>
          <cell r="E752" t="str">
            <v>Póliza -91-</v>
          </cell>
        </row>
        <row r="753">
          <cell r="A753" t="str">
            <v>1201-0008</v>
          </cell>
          <cell r="B753" t="str">
            <v>SUB MAT.DE CONT.VEH.A PERS.MAYORES 65 AÑOS</v>
          </cell>
          <cell r="D753">
            <v>3285</v>
          </cell>
          <cell r="E753" t="str">
            <v>Póliza -91-</v>
          </cell>
        </row>
        <row r="754">
          <cell r="A754" t="str">
            <v>1201-0009</v>
          </cell>
          <cell r="B754" t="str">
            <v>EXP.DE CERTIFICADOS DE CONTROL VEHICULAR</v>
          </cell>
          <cell r="C754">
            <v>10434</v>
          </cell>
          <cell r="E754" t="str">
            <v>Póliza -91-</v>
          </cell>
        </row>
        <row r="755">
          <cell r="A755" t="str">
            <v>1201-0010</v>
          </cell>
          <cell r="B755" t="str">
            <v>EXP.DE CERT.DE CTRL.VEH.OTROS ESTADOS</v>
          </cell>
          <cell r="C755">
            <v>7182</v>
          </cell>
          <cell r="E755" t="str">
            <v>Póliza -91-</v>
          </cell>
        </row>
        <row r="756">
          <cell r="A756" t="str">
            <v>1201-0011</v>
          </cell>
          <cell r="B756" t="str">
            <v>EXP.DE CERT.DE DOC.DE CTRL.VEHICULAR</v>
          </cell>
          <cell r="C756">
            <v>282</v>
          </cell>
          <cell r="E756" t="str">
            <v>Póliza -91-</v>
          </cell>
        </row>
        <row r="757">
          <cell r="A757" t="str">
            <v>1201-0012</v>
          </cell>
          <cell r="B757" t="str">
            <v>PLACAS DE CIRCULACION VEHICULAR</v>
          </cell>
          <cell r="C757">
            <v>393383</v>
          </cell>
          <cell r="E757" t="str">
            <v>Póliza -91-</v>
          </cell>
        </row>
        <row r="758">
          <cell r="A758" t="str">
            <v>1201-0013</v>
          </cell>
          <cell r="B758" t="str">
            <v>LICENCIAS DE MANEJAR</v>
          </cell>
          <cell r="C758">
            <v>534304</v>
          </cell>
          <cell r="E758" t="str">
            <v>Póliza -91-</v>
          </cell>
        </row>
        <row r="759">
          <cell r="A759" t="str">
            <v>1201-0014</v>
          </cell>
          <cell r="B759" t="str">
            <v>EXP.DE CERT.DE LICENCIAS DE CONDUCIR</v>
          </cell>
          <cell r="C759">
            <v>564</v>
          </cell>
          <cell r="E759" t="str">
            <v>Póliza -91-</v>
          </cell>
        </row>
        <row r="760">
          <cell r="A760" t="str">
            <v>1201-0015</v>
          </cell>
          <cell r="B760" t="str">
            <v>DUPLICADOS DE LICENCIAS</v>
          </cell>
          <cell r="C760">
            <v>10384</v>
          </cell>
          <cell r="E760" t="str">
            <v>Póliza -91-</v>
          </cell>
        </row>
        <row r="761">
          <cell r="A761" t="str">
            <v>1201-0016</v>
          </cell>
          <cell r="B761" t="str">
            <v>DUPLICADOS DE TARJETAS DE CIRCULACION</v>
          </cell>
          <cell r="C761">
            <v>2632</v>
          </cell>
          <cell r="E761" t="str">
            <v>Póliza -91-</v>
          </cell>
        </row>
        <row r="762">
          <cell r="A762" t="str">
            <v>1201-0017</v>
          </cell>
          <cell r="B762" t="str">
            <v>BAJAS DE VEHICULOS DE MOTOR</v>
          </cell>
          <cell r="C762">
            <v>25993</v>
          </cell>
          <cell r="E762" t="str">
            <v>Póliza -91-</v>
          </cell>
        </row>
        <row r="763">
          <cell r="A763" t="str">
            <v>1201-0018</v>
          </cell>
          <cell r="B763" t="str">
            <v>SUBSIDIO LAMINAS CONTROL VEHICULAR</v>
          </cell>
          <cell r="C763">
            <v>0</v>
          </cell>
          <cell r="E763" t="str">
            <v>Póliza -91-</v>
          </cell>
        </row>
        <row r="764">
          <cell r="A764" t="str">
            <v>1201-0019</v>
          </cell>
          <cell r="B764" t="str">
            <v>SUBSIDIOS LICENCIAS DE MANEJO</v>
          </cell>
          <cell r="C764">
            <v>0</v>
          </cell>
          <cell r="E764" t="str">
            <v>Póliza -91-</v>
          </cell>
        </row>
        <row r="765">
          <cell r="A765" t="str">
            <v>1201-0020</v>
          </cell>
          <cell r="B765" t="str">
            <v>MULTAS DE CONTROL VEHICULAR</v>
          </cell>
          <cell r="C765">
            <v>0</v>
          </cell>
          <cell r="E765" t="str">
            <v>Póliza -91-</v>
          </cell>
        </row>
        <row r="766">
          <cell r="A766" t="str">
            <v>1201-0021</v>
          </cell>
          <cell r="B766" t="str">
            <v>INTERESES POR CONVENIO CONTROL VEHICULAR</v>
          </cell>
          <cell r="C766">
            <v>32397.68</v>
          </cell>
          <cell r="E766" t="str">
            <v>Póliza -91-</v>
          </cell>
        </row>
        <row r="767">
          <cell r="A767" t="str">
            <v>1201-0022</v>
          </cell>
          <cell r="B767" t="str">
            <v>SANCIONES POR CANJE DE PLACAS EXTEMP.</v>
          </cell>
          <cell r="C767">
            <v>22043</v>
          </cell>
          <cell r="E767" t="str">
            <v>Póliza -91-</v>
          </cell>
        </row>
        <row r="768">
          <cell r="A768" t="str">
            <v>1201-0023</v>
          </cell>
          <cell r="B768" t="str">
            <v>SAN.DE DER.DE CONTROL VEH.PTE.AÑO</v>
          </cell>
          <cell r="C768">
            <v>0</v>
          </cell>
          <cell r="E768" t="str">
            <v>Póliza -91-</v>
          </cell>
        </row>
        <row r="769">
          <cell r="A769" t="str">
            <v>1201-0024</v>
          </cell>
          <cell r="B769" t="str">
            <v>SAN.DE DER.CONTROL VEH. REZAGO</v>
          </cell>
          <cell r="C769">
            <v>96525.07</v>
          </cell>
          <cell r="E769" t="str">
            <v>Póliza -91-</v>
          </cell>
        </row>
        <row r="770">
          <cell r="A770" t="str">
            <v>1201-0025</v>
          </cell>
          <cell r="B770" t="str">
            <v>10% INFRACC.DE TRANSITO AREA MET.</v>
          </cell>
          <cell r="C770">
            <v>48686.57</v>
          </cell>
          <cell r="E770" t="str">
            <v>Póliza -91-</v>
          </cell>
        </row>
        <row r="771">
          <cell r="A771" t="str">
            <v>1201-0026</v>
          </cell>
          <cell r="B771" t="str">
            <v>IMP.SOBRE TRANS.DE PROP.DE VEH.AUT.USADO</v>
          </cell>
          <cell r="C771">
            <v>988754.85</v>
          </cell>
          <cell r="E771" t="str">
            <v>Póliza -91-</v>
          </cell>
        </row>
        <row r="772">
          <cell r="A772" t="str">
            <v>1201-0027</v>
          </cell>
          <cell r="B772" t="str">
            <v>IMP.DE TRANSM.POR REQUERIMIENTO</v>
          </cell>
          <cell r="C772">
            <v>0</v>
          </cell>
          <cell r="E772" t="str">
            <v>Póliza -91-</v>
          </cell>
        </row>
        <row r="773">
          <cell r="A773" t="str">
            <v>1201-0028</v>
          </cell>
          <cell r="B773" t="str">
            <v>ACT.E INTS.POR DEV.IMP.S/TRANS.VEH.USADO</v>
          </cell>
          <cell r="C773">
            <v>0</v>
          </cell>
          <cell r="E773" t="str">
            <v>Póliza -91-</v>
          </cell>
        </row>
        <row r="774">
          <cell r="A774" t="str">
            <v>1201-0029</v>
          </cell>
          <cell r="B774" t="str">
            <v>DEV.IMP.S/TRANS.PROP.VEH.USADOS</v>
          </cell>
          <cell r="C774">
            <v>0</v>
          </cell>
          <cell r="E774" t="str">
            <v>Póliza -91-</v>
          </cell>
        </row>
        <row r="775">
          <cell r="A775" t="str">
            <v>1201-0030</v>
          </cell>
          <cell r="B775" t="str">
            <v>MULTA IMP. P/LA AGENCIA EST.DE TRANSP.</v>
          </cell>
          <cell r="C775">
            <v>49446</v>
          </cell>
          <cell r="E775" t="str">
            <v>Póliza -91-</v>
          </cell>
        </row>
        <row r="776">
          <cell r="A776" t="str">
            <v>1201-0031</v>
          </cell>
          <cell r="B776" t="str">
            <v>MULTAS DEL IMP.DE TRANSMISION</v>
          </cell>
          <cell r="C776">
            <v>0</v>
          </cell>
          <cell r="E776" t="str">
            <v>Póliza -91-</v>
          </cell>
        </row>
        <row r="777">
          <cell r="A777" t="str">
            <v>1201-0032</v>
          </cell>
          <cell r="B777" t="str">
            <v>RECARGOS DE IMP.DE TRANSMISION</v>
          </cell>
          <cell r="C777">
            <v>0</v>
          </cell>
          <cell r="E777" t="str">
            <v>Póliza -91-</v>
          </cell>
        </row>
        <row r="778">
          <cell r="A778" t="str">
            <v>1201-0033</v>
          </cell>
          <cell r="B778" t="str">
            <v>GASTOS DE EJEC.TRANS.VEH.MOTOR</v>
          </cell>
          <cell r="C778">
            <v>0</v>
          </cell>
          <cell r="E778" t="str">
            <v>Póliza -91-</v>
          </cell>
        </row>
        <row r="779">
          <cell r="A779" t="str">
            <v>1201-0034</v>
          </cell>
          <cell r="B779" t="str">
            <v>INCENTIVOS POR ISAN</v>
          </cell>
          <cell r="C779">
            <v>0</v>
          </cell>
          <cell r="E779" t="str">
            <v>Póliza -91-</v>
          </cell>
        </row>
        <row r="780">
          <cell r="A780" t="str">
            <v>1201-0035</v>
          </cell>
          <cell r="B780" t="str">
            <v>RECARGOS DE I.S.A.N.</v>
          </cell>
          <cell r="C780">
            <v>0</v>
          </cell>
          <cell r="E780" t="str">
            <v>Póliza -91-</v>
          </cell>
        </row>
        <row r="781">
          <cell r="A781" t="str">
            <v>1201-0036</v>
          </cell>
          <cell r="B781" t="str">
            <v>SANCIONES ISAN</v>
          </cell>
          <cell r="C781">
            <v>0</v>
          </cell>
          <cell r="E781" t="str">
            <v>Póliza -91-</v>
          </cell>
        </row>
        <row r="782">
          <cell r="A782" t="str">
            <v>1201-0037</v>
          </cell>
          <cell r="B782" t="str">
            <v>I.S.A.N. PAGOS PROVISIONALES</v>
          </cell>
          <cell r="C782">
            <v>12524</v>
          </cell>
          <cell r="E782" t="str">
            <v>Póliza -91-</v>
          </cell>
        </row>
        <row r="783">
          <cell r="A783" t="str">
            <v>1201-0038</v>
          </cell>
          <cell r="B783" t="str">
            <v>ACTUALIZACION DE I.S.A.N.</v>
          </cell>
          <cell r="C783">
            <v>0</v>
          </cell>
          <cell r="E783" t="str">
            <v>Póliza -91-</v>
          </cell>
        </row>
        <row r="784">
          <cell r="A784" t="str">
            <v>1201-0039</v>
          </cell>
          <cell r="B784" t="str">
            <v>DEVOLUCION IMP. SOBRE AUTOMOVILES NUEVOS</v>
          </cell>
          <cell r="C784">
            <v>0</v>
          </cell>
          <cell r="E784" t="str">
            <v>Póliza -91-</v>
          </cell>
        </row>
        <row r="785">
          <cell r="A785" t="str">
            <v>1201-0040</v>
          </cell>
          <cell r="B785" t="str">
            <v>ACT.E INT'S.POR DEV.IMP.S/AUTOMOV.NVOS.</v>
          </cell>
          <cell r="C785">
            <v>0</v>
          </cell>
          <cell r="E785" t="str">
            <v>Póliza -91-</v>
          </cell>
        </row>
        <row r="786">
          <cell r="A786" t="str">
            <v>1201-0041</v>
          </cell>
          <cell r="B786" t="str">
            <v>IMPUESTO S/TENENCIA O USO DE VEHICULOS</v>
          </cell>
          <cell r="C786">
            <v>7204503.5</v>
          </cell>
          <cell r="E786" t="str">
            <v>Póliza -91-</v>
          </cell>
        </row>
        <row r="787">
          <cell r="A787" t="str">
            <v>1201-0042</v>
          </cell>
          <cell r="B787" t="str">
            <v>IMPUESTO S/TENENCIA, MOTOCICLETAS</v>
          </cell>
          <cell r="C787">
            <v>33746</v>
          </cell>
          <cell r="E787" t="str">
            <v>Póliza -91-</v>
          </cell>
        </row>
        <row r="788">
          <cell r="A788" t="str">
            <v>1201-0043</v>
          </cell>
          <cell r="B788" t="str">
            <v>RECARGOS Y ACT DE IMP S/TENENCIA DE VEH</v>
          </cell>
          <cell r="C788">
            <v>140910.85</v>
          </cell>
          <cell r="E788" t="str">
            <v>Póliza -91-</v>
          </cell>
        </row>
        <row r="789">
          <cell r="A789" t="str">
            <v>1201-0044</v>
          </cell>
          <cell r="B789" t="str">
            <v>RECARGOS Y ACT DE IMP S/TEN DE MOTOS</v>
          </cell>
          <cell r="C789">
            <v>1620</v>
          </cell>
          <cell r="E789" t="str">
            <v>Póliza -91-</v>
          </cell>
        </row>
        <row r="790">
          <cell r="A790" t="str">
            <v>1201-0045</v>
          </cell>
          <cell r="B790" t="str">
            <v>DEVOLUCION IMPUESTOS SOBRE TENENCIA</v>
          </cell>
          <cell r="C790">
            <v>0</v>
          </cell>
          <cell r="E790" t="str">
            <v>Póliza -91-</v>
          </cell>
        </row>
        <row r="791">
          <cell r="A791" t="str">
            <v>1201-0046</v>
          </cell>
          <cell r="B791" t="str">
            <v>ACT.E INTS.POR DEV.IMP.S/TENENCIA</v>
          </cell>
          <cell r="C791">
            <v>0</v>
          </cell>
          <cell r="E791" t="str">
            <v>Póliza -91-</v>
          </cell>
        </row>
        <row r="792">
          <cell r="A792" t="str">
            <v>1201-0047</v>
          </cell>
          <cell r="B792" t="str">
            <v>ACREDITAMENTO DEL IMP.S/TENENCIA AR.15-D</v>
          </cell>
          <cell r="C792">
            <v>0</v>
          </cell>
          <cell r="E792" t="str">
            <v>Póliza -91-</v>
          </cell>
        </row>
        <row r="793">
          <cell r="A793" t="str">
            <v>1201-0048</v>
          </cell>
          <cell r="B793" t="str">
            <v>GASTOS DE EJECUCION ISAN</v>
          </cell>
          <cell r="C793">
            <v>0</v>
          </cell>
          <cell r="E793" t="str">
            <v>Póliza -91-</v>
          </cell>
        </row>
        <row r="794">
          <cell r="A794" t="str">
            <v>1201-0049</v>
          </cell>
          <cell r="B794" t="str">
            <v>GASTOS DE EJECUCION IMP. SOBRE TENENCIA</v>
          </cell>
          <cell r="C794">
            <v>432</v>
          </cell>
          <cell r="E794" t="str">
            <v>Póliza -91-</v>
          </cell>
        </row>
        <row r="795">
          <cell r="A795" t="str">
            <v>1201-0050</v>
          </cell>
          <cell r="B795" t="str">
            <v>MULTAS IMP S/TENENCIA CTRL.DE OBLIG 100%</v>
          </cell>
          <cell r="C795">
            <v>1827</v>
          </cell>
          <cell r="E795" t="str">
            <v>Póliza -91-</v>
          </cell>
        </row>
        <row r="796">
          <cell r="A796" t="str">
            <v>1201-0051</v>
          </cell>
          <cell r="B796" t="str">
            <v>HONORARIOS EJEC.POR CONTROL VEHICULAR</v>
          </cell>
          <cell r="C796">
            <v>120</v>
          </cell>
          <cell r="E796" t="str">
            <v>Póliza -91-</v>
          </cell>
        </row>
        <row r="797">
          <cell r="A797" t="str">
            <v>1201-0052</v>
          </cell>
          <cell r="B797" t="str">
            <v>HONORARIOS EJEC. ISAN</v>
          </cell>
          <cell r="C797">
            <v>0</v>
          </cell>
          <cell r="E797" t="str">
            <v>Póliza -91-</v>
          </cell>
        </row>
        <row r="798">
          <cell r="A798" t="str">
            <v>1201-0053</v>
          </cell>
          <cell r="B798" t="str">
            <v>90% INFRACC. TRANSITO AREA METROPOLITANA</v>
          </cell>
          <cell r="C798">
            <v>438207.59</v>
          </cell>
          <cell r="E798" t="str">
            <v>Póliza -91-</v>
          </cell>
        </row>
        <row r="799">
          <cell r="A799" t="str">
            <v>4101-0001</v>
          </cell>
          <cell r="B799" t="str">
            <v>DERECHOS DE CONTROL VEHICULAR PTE. AÑO</v>
          </cell>
          <cell r="D799">
            <v>4577181</v>
          </cell>
          <cell r="E799" t="str">
            <v>Póliza -91-</v>
          </cell>
        </row>
        <row r="800">
          <cell r="A800" t="str">
            <v>4101-0002</v>
          </cell>
          <cell r="B800" t="str">
            <v>DERECHOS DE CONTROL VEHICULAR REZAGOS</v>
          </cell>
          <cell r="D800">
            <v>355245.48</v>
          </cell>
          <cell r="E800" t="str">
            <v>Póliza -91-</v>
          </cell>
        </row>
        <row r="801">
          <cell r="A801" t="str">
            <v>4101-0003</v>
          </cell>
          <cell r="B801" t="str">
            <v>DEV. CONTROL VEHICULAR</v>
          </cell>
          <cell r="D801">
            <v>0</v>
          </cell>
          <cell r="E801" t="str">
            <v>Póliza -91-</v>
          </cell>
        </row>
        <row r="802">
          <cell r="A802" t="str">
            <v>4101-0004</v>
          </cell>
          <cell r="B802" t="str">
            <v>SUBSIDIO 10% Y 5%</v>
          </cell>
          <cell r="C802">
            <v>93425</v>
          </cell>
          <cell r="E802" t="str">
            <v>Póliza -91-</v>
          </cell>
        </row>
        <row r="803">
          <cell r="A803" t="str">
            <v>4101-0005</v>
          </cell>
          <cell r="B803" t="str">
            <v>SUBSIDIO ANTIGÜEDAD 5 AÑOS</v>
          </cell>
          <cell r="C803">
            <v>864705</v>
          </cell>
          <cell r="E803" t="str">
            <v>Póliza -91-</v>
          </cell>
        </row>
        <row r="804">
          <cell r="A804" t="str">
            <v>4101-0006</v>
          </cell>
          <cell r="B804" t="str">
            <v>SUBSIDIO ANTIGÜEDAD 10 AÑOS</v>
          </cell>
          <cell r="C804">
            <v>213344</v>
          </cell>
          <cell r="E804" t="str">
            <v>Póliza -91-</v>
          </cell>
        </row>
        <row r="805">
          <cell r="A805" t="str">
            <v>4101-0007</v>
          </cell>
          <cell r="B805" t="str">
            <v>SUBSIDIO DERECHOS CONTROL VEHICULAR</v>
          </cell>
          <cell r="D805">
            <v>0</v>
          </cell>
          <cell r="E805" t="str">
            <v>Póliza -91-</v>
          </cell>
        </row>
        <row r="806">
          <cell r="A806" t="str">
            <v>4101-0008</v>
          </cell>
          <cell r="B806" t="str">
            <v>SUB MAT.DE CONT.VEH.A PERS.MAYORES 65 AÑOS</v>
          </cell>
          <cell r="C806">
            <v>3285</v>
          </cell>
          <cell r="E806" t="str">
            <v>Póliza -91-</v>
          </cell>
        </row>
        <row r="807">
          <cell r="A807" t="str">
            <v>4101-0009</v>
          </cell>
          <cell r="B807" t="str">
            <v>EXP.DE CERTIFICADOS DE CONTROL VEHICULAR</v>
          </cell>
          <cell r="D807">
            <v>10434</v>
          </cell>
          <cell r="E807" t="str">
            <v>Póliza -91-</v>
          </cell>
        </row>
        <row r="808">
          <cell r="A808" t="str">
            <v>4101-0010</v>
          </cell>
          <cell r="B808" t="str">
            <v>EXP.DE CERT.DE CTRL.VEH.OTROS ESTADOS</v>
          </cell>
          <cell r="D808">
            <v>7182</v>
          </cell>
          <cell r="E808" t="str">
            <v>Póliza -91-</v>
          </cell>
        </row>
        <row r="809">
          <cell r="A809" t="str">
            <v>4101-0011</v>
          </cell>
          <cell r="B809" t="str">
            <v>EXP.DE CERT.DE DOC.DE CTRL.VEHICULAR</v>
          </cell>
          <cell r="D809">
            <v>282</v>
          </cell>
          <cell r="E809" t="str">
            <v>Póliza -91-</v>
          </cell>
        </row>
        <row r="810">
          <cell r="A810" t="str">
            <v>4101-0012</v>
          </cell>
          <cell r="B810" t="str">
            <v>PLACAS DE CIRCULACION VEHICULAR</v>
          </cell>
          <cell r="D810">
            <v>393383</v>
          </cell>
          <cell r="E810" t="str">
            <v>Póliza -91-</v>
          </cell>
        </row>
        <row r="811">
          <cell r="A811" t="str">
            <v>4101-0013</v>
          </cell>
          <cell r="B811" t="str">
            <v>LICENCIAS DE MANEJAR</v>
          </cell>
          <cell r="D811">
            <v>534304</v>
          </cell>
          <cell r="E811" t="str">
            <v>Póliza -91-</v>
          </cell>
        </row>
        <row r="812">
          <cell r="A812" t="str">
            <v>4101-0014</v>
          </cell>
          <cell r="B812" t="str">
            <v>EXP.DE CERT.DE LICENCIAS DE CONDUCIR</v>
          </cell>
          <cell r="D812">
            <v>564</v>
          </cell>
          <cell r="E812" t="str">
            <v>Póliza -91-</v>
          </cell>
        </row>
        <row r="813">
          <cell r="A813" t="str">
            <v>4101-0015</v>
          </cell>
          <cell r="B813" t="str">
            <v>DUPLICADOS DE LICENCIAS</v>
          </cell>
          <cell r="D813">
            <v>10384</v>
          </cell>
          <cell r="E813" t="str">
            <v>Póliza -91-</v>
          </cell>
        </row>
        <row r="814">
          <cell r="A814" t="str">
            <v>4101-0016</v>
          </cell>
          <cell r="B814" t="str">
            <v>DUPLICADOS DE TARJETAS DE CIRCULACION</v>
          </cell>
          <cell r="D814">
            <v>2632</v>
          </cell>
          <cell r="E814" t="str">
            <v>Póliza -91-</v>
          </cell>
        </row>
        <row r="815">
          <cell r="A815" t="str">
            <v>4101-0017</v>
          </cell>
          <cell r="B815" t="str">
            <v>BAJAS DE VEHICULOS DE MOTOR</v>
          </cell>
          <cell r="D815">
            <v>25993</v>
          </cell>
          <cell r="E815" t="str">
            <v>Póliza -91-</v>
          </cell>
        </row>
        <row r="816">
          <cell r="A816" t="str">
            <v>4101-0018</v>
          </cell>
          <cell r="B816" t="str">
            <v>SUBSIDIO LAMINAS CONTROL VEHICULAR</v>
          </cell>
          <cell r="D816">
            <v>0</v>
          </cell>
          <cell r="E816" t="str">
            <v>Póliza -91-</v>
          </cell>
        </row>
        <row r="817">
          <cell r="A817" t="str">
            <v>4101-0019</v>
          </cell>
          <cell r="B817" t="str">
            <v>SUBSIDIOS LICENCIAS DE MANEJO</v>
          </cell>
          <cell r="D817">
            <v>0</v>
          </cell>
          <cell r="E817" t="str">
            <v>Póliza -91-</v>
          </cell>
        </row>
        <row r="818">
          <cell r="A818" t="str">
            <v>4101-0020</v>
          </cell>
          <cell r="B818" t="str">
            <v>MULTAS DE CONTROL VEHICULAR</v>
          </cell>
          <cell r="D818">
            <v>0</v>
          </cell>
          <cell r="E818" t="str">
            <v>Póliza -91-</v>
          </cell>
        </row>
        <row r="819">
          <cell r="A819" t="str">
            <v>4101-0021</v>
          </cell>
          <cell r="B819" t="str">
            <v>INTERESES POR CONVENIO CONTROL VEHICULAR</v>
          </cell>
          <cell r="D819">
            <v>32397.68</v>
          </cell>
          <cell r="E819" t="str">
            <v>Póliza -91-</v>
          </cell>
        </row>
        <row r="820">
          <cell r="A820" t="str">
            <v>4101-0022</v>
          </cell>
          <cell r="B820" t="str">
            <v>SANCIONES POR CANJE DE PLACAS EXTEMP.</v>
          </cell>
          <cell r="D820">
            <v>22043</v>
          </cell>
          <cell r="E820" t="str">
            <v>Póliza -91-</v>
          </cell>
        </row>
        <row r="821">
          <cell r="A821" t="str">
            <v>4101-0023</v>
          </cell>
          <cell r="B821" t="str">
            <v>SAN.DE DER.DE CONTROL VEH.PTE.AÑO</v>
          </cell>
          <cell r="D821">
            <v>0</v>
          </cell>
          <cell r="E821" t="str">
            <v>Póliza -91-</v>
          </cell>
        </row>
        <row r="822">
          <cell r="A822" t="str">
            <v>4101-0024</v>
          </cell>
          <cell r="B822" t="str">
            <v>SAN.DE DER.CONTROL VEH. REZAGO</v>
          </cell>
          <cell r="D822">
            <v>96525.07</v>
          </cell>
          <cell r="E822" t="str">
            <v>Póliza -91-</v>
          </cell>
        </row>
        <row r="823">
          <cell r="A823" t="str">
            <v>4101-0025</v>
          </cell>
          <cell r="B823" t="str">
            <v>10% INFRACC.DE TRANSITO AREA MET.</v>
          </cell>
          <cell r="D823">
            <v>48686.57</v>
          </cell>
          <cell r="E823" t="str">
            <v>Póliza -91-</v>
          </cell>
        </row>
        <row r="824">
          <cell r="A824" t="str">
            <v>2102-1001</v>
          </cell>
          <cell r="B824" t="str">
            <v>IMP.SOBRE TRANS.DE PROP.DE VEH.AUT.USADO</v>
          </cell>
          <cell r="D824">
            <v>988754.85</v>
          </cell>
          <cell r="E824" t="str">
            <v>Póliza -91-</v>
          </cell>
        </row>
        <row r="825">
          <cell r="A825" t="str">
            <v>2102-1002</v>
          </cell>
          <cell r="B825" t="str">
            <v>IMP.DE TRANSM.POR REQUERIMIENTO</v>
          </cell>
          <cell r="D825">
            <v>0</v>
          </cell>
          <cell r="E825" t="str">
            <v>Póliza -91-</v>
          </cell>
        </row>
        <row r="826">
          <cell r="A826" t="str">
            <v>2102-1003</v>
          </cell>
          <cell r="B826" t="str">
            <v>ACT.E INTS.POR DEV.IMP.S/TRANS.VEH.USADO</v>
          </cell>
          <cell r="D826">
            <v>0</v>
          </cell>
          <cell r="E826" t="str">
            <v>Póliza -91-</v>
          </cell>
        </row>
        <row r="827">
          <cell r="A827" t="str">
            <v>2102-1004</v>
          </cell>
          <cell r="B827" t="str">
            <v>DEV.IMP.S/TRANS.PROP.VEH.USADOS</v>
          </cell>
          <cell r="D827">
            <v>0</v>
          </cell>
          <cell r="E827" t="str">
            <v>Póliza -91-</v>
          </cell>
        </row>
        <row r="828">
          <cell r="A828" t="str">
            <v>2102-1005</v>
          </cell>
          <cell r="B828" t="str">
            <v>MULTA IMP. P/LA AGENCIA EST.DE TRANSP.</v>
          </cell>
          <cell r="D828">
            <v>49446</v>
          </cell>
          <cell r="E828" t="str">
            <v>Póliza -91-</v>
          </cell>
        </row>
        <row r="829">
          <cell r="A829" t="str">
            <v>2102-1006</v>
          </cell>
          <cell r="B829" t="str">
            <v>MULTAS DEL IMP.DE TRANSMISION</v>
          </cell>
          <cell r="D829">
            <v>0</v>
          </cell>
          <cell r="E829" t="str">
            <v>Póliza -91-</v>
          </cell>
        </row>
        <row r="830">
          <cell r="A830" t="str">
            <v>2102-1007</v>
          </cell>
          <cell r="B830" t="str">
            <v>RECARGOS DE IMP.DE TRANSMISION</v>
          </cell>
          <cell r="D830">
            <v>0</v>
          </cell>
          <cell r="E830" t="str">
            <v>Póliza -91-</v>
          </cell>
        </row>
        <row r="831">
          <cell r="A831" t="str">
            <v>2102-1008</v>
          </cell>
          <cell r="B831" t="str">
            <v>GASTOS DE EJEC.TRANS.VEH.MOTOR</v>
          </cell>
          <cell r="D831">
            <v>0</v>
          </cell>
          <cell r="E831" t="str">
            <v>Póliza -91-</v>
          </cell>
        </row>
        <row r="832">
          <cell r="A832" t="str">
            <v>2102-1009</v>
          </cell>
          <cell r="B832" t="str">
            <v>INCENTIVOS POR ISAN</v>
          </cell>
          <cell r="D832">
            <v>0</v>
          </cell>
          <cell r="E832" t="str">
            <v>Póliza -91-</v>
          </cell>
        </row>
        <row r="833">
          <cell r="A833" t="str">
            <v>2102-1010</v>
          </cell>
          <cell r="B833" t="str">
            <v>RECARGOS DE I.S.A.N.</v>
          </cell>
          <cell r="D833">
            <v>0</v>
          </cell>
          <cell r="E833" t="str">
            <v>Póliza -91-</v>
          </cell>
        </row>
        <row r="834">
          <cell r="A834" t="str">
            <v>2102-1011</v>
          </cell>
          <cell r="B834" t="str">
            <v>SANCIONES ISAN</v>
          </cell>
          <cell r="D834">
            <v>0</v>
          </cell>
          <cell r="E834" t="str">
            <v>Póliza -91-</v>
          </cell>
        </row>
        <row r="835">
          <cell r="A835" t="str">
            <v>2102-1012</v>
          </cell>
          <cell r="B835" t="str">
            <v>I.S.A.N. PAGOS PROVISIONALES</v>
          </cell>
          <cell r="D835">
            <v>12524</v>
          </cell>
          <cell r="E835" t="str">
            <v>Póliza -91-</v>
          </cell>
        </row>
        <row r="836">
          <cell r="A836" t="str">
            <v>2102-1013</v>
          </cell>
          <cell r="B836" t="str">
            <v>ACTUALIZACION DE I.S.A.N.</v>
          </cell>
          <cell r="D836">
            <v>0</v>
          </cell>
          <cell r="E836" t="str">
            <v>Póliza -91-</v>
          </cell>
        </row>
        <row r="837">
          <cell r="A837" t="str">
            <v>2102-1014</v>
          </cell>
          <cell r="B837" t="str">
            <v>DEVOLUCION IMP. SOBRE AUTOMOVILES NUEVOS</v>
          </cell>
          <cell r="D837">
            <v>0</v>
          </cell>
          <cell r="E837" t="str">
            <v>Póliza -91-</v>
          </cell>
        </row>
        <row r="838">
          <cell r="A838" t="str">
            <v>2102-1015</v>
          </cell>
          <cell r="B838" t="str">
            <v>ACT.E INT'S.POR DEV.IMP.S/AUTOMOV.NVOS.</v>
          </cell>
          <cell r="D838">
            <v>0</v>
          </cell>
          <cell r="E838" t="str">
            <v>Póliza -91-</v>
          </cell>
        </row>
        <row r="839">
          <cell r="A839" t="str">
            <v>2102-1016</v>
          </cell>
          <cell r="B839" t="str">
            <v>IMPUESTO S/TENENCIA O USO DE VEHICULOS</v>
          </cell>
          <cell r="D839">
            <v>7204503.5</v>
          </cell>
          <cell r="E839" t="str">
            <v>Póliza -91-</v>
          </cell>
        </row>
        <row r="840">
          <cell r="A840" t="str">
            <v>2102-1017</v>
          </cell>
          <cell r="B840" t="str">
            <v>IMPUESTO S/TENENCIA, MOTOCICLETAS</v>
          </cell>
          <cell r="D840">
            <v>33746</v>
          </cell>
          <cell r="E840" t="str">
            <v>Póliza -91-</v>
          </cell>
        </row>
        <row r="841">
          <cell r="A841" t="str">
            <v>2102-1018</v>
          </cell>
          <cell r="B841" t="str">
            <v>RECARGOS Y ACT DE IMP S/TENENCIA DE VEH</v>
          </cell>
          <cell r="D841">
            <v>140910.85</v>
          </cell>
          <cell r="E841" t="str">
            <v>Póliza -91-</v>
          </cell>
        </row>
        <row r="842">
          <cell r="A842" t="str">
            <v>2102-1019</v>
          </cell>
          <cell r="B842" t="str">
            <v>RECARGOS Y ACT DE IMP S/TEN DE MOTOS</v>
          </cell>
          <cell r="D842">
            <v>1620</v>
          </cell>
          <cell r="E842" t="str">
            <v>Póliza -91-</v>
          </cell>
        </row>
        <row r="843">
          <cell r="A843" t="str">
            <v>2102-1020</v>
          </cell>
          <cell r="B843" t="str">
            <v>DEVOLUCION IMPUESTOS SOBRE TENENCIA</v>
          </cell>
          <cell r="D843">
            <v>0</v>
          </cell>
          <cell r="E843" t="str">
            <v>Póliza -91-</v>
          </cell>
        </row>
        <row r="844">
          <cell r="A844" t="str">
            <v>2102-1021</v>
          </cell>
          <cell r="B844" t="str">
            <v>ACT.E INTS.POR DEV.IMP.S/TENENCIA</v>
          </cell>
          <cell r="D844">
            <v>0</v>
          </cell>
          <cell r="E844" t="str">
            <v>Póliza -91-</v>
          </cell>
        </row>
        <row r="845">
          <cell r="A845" t="str">
            <v>2102-1022</v>
          </cell>
          <cell r="B845" t="str">
            <v>ACREDITAMENTO DEL IMP.S/TENENCIA AR.15-D</v>
          </cell>
          <cell r="D845">
            <v>0</v>
          </cell>
          <cell r="E845" t="str">
            <v>Póliza -91-</v>
          </cell>
        </row>
        <row r="846">
          <cell r="A846" t="str">
            <v>2102-1023</v>
          </cell>
          <cell r="B846" t="str">
            <v>GASTOS DE EJECUCION ISAN</v>
          </cell>
          <cell r="D846">
            <v>0</v>
          </cell>
          <cell r="E846" t="str">
            <v>Póliza -91-</v>
          </cell>
        </row>
        <row r="847">
          <cell r="A847" t="str">
            <v>2102-1024</v>
          </cell>
          <cell r="B847" t="str">
            <v>GASTOS DE EJECUCION IMP. SOBRE TENENCIA</v>
          </cell>
          <cell r="D847">
            <v>432</v>
          </cell>
          <cell r="E847" t="str">
            <v>Póliza -91-</v>
          </cell>
        </row>
        <row r="848">
          <cell r="A848" t="str">
            <v>2102-1025</v>
          </cell>
          <cell r="B848" t="str">
            <v>MULTAS IMP S/TENENCIA CTRL.DE OBLIG 100%</v>
          </cell>
          <cell r="D848">
            <v>1827</v>
          </cell>
          <cell r="E848" t="str">
            <v>Póliza -91-</v>
          </cell>
        </row>
        <row r="849">
          <cell r="A849" t="str">
            <v>2102-1026</v>
          </cell>
          <cell r="B849" t="str">
            <v>HONORARIOS EJEC.POR CONTROL VEHICULAR</v>
          </cell>
          <cell r="D849">
            <v>120</v>
          </cell>
          <cell r="E849" t="str">
            <v>Póliza -91-</v>
          </cell>
        </row>
        <row r="850">
          <cell r="A850" t="str">
            <v>2102-1027</v>
          </cell>
          <cell r="B850" t="str">
            <v>HONORARIOS EJEC. ISAN</v>
          </cell>
          <cell r="D850">
            <v>0</v>
          </cell>
          <cell r="E850" t="str">
            <v>Póliza -91-</v>
          </cell>
        </row>
        <row r="851">
          <cell r="A851" t="str">
            <v>2102-1028</v>
          </cell>
          <cell r="B851" t="str">
            <v>90% INFRACC. TRANSITO AREA METROPOLITANA</v>
          </cell>
          <cell r="D851">
            <v>438207.59</v>
          </cell>
          <cell r="E851" t="str">
            <v>Póliza -91-</v>
          </cell>
        </row>
        <row r="853">
          <cell r="C853">
            <v>16164087.59</v>
          </cell>
          <cell r="D853">
            <v>16164087.59</v>
          </cell>
        </row>
        <row r="855">
          <cell r="A855" t="str">
            <v>REGISTRO DE LOS INGRESOS DEL DIA</v>
          </cell>
        </row>
        <row r="856">
          <cell r="D856" t="str">
            <v>Póliza -91-</v>
          </cell>
        </row>
        <row r="859">
          <cell r="B859" t="str">
            <v>Gobierno del Estado de Nuevo León</v>
          </cell>
        </row>
        <row r="860">
          <cell r="B860" t="str">
            <v>Secretaría de Finanzas y Tesorería General del Estado</v>
          </cell>
        </row>
        <row r="861">
          <cell r="B861" t="str">
            <v>Subsecretaría de Egresos</v>
          </cell>
        </row>
        <row r="862">
          <cell r="B862" t="str">
            <v>Dirección de Contabilidad y Cuenta Pública</v>
          </cell>
        </row>
        <row r="863">
          <cell r="B863" t="str">
            <v>Instituto de Control Vehicular</v>
          </cell>
        </row>
        <row r="864">
          <cell r="B864" t="str">
            <v>Recaudaciòn Diaria 8 Febrero 2006</v>
          </cell>
        </row>
        <row r="865">
          <cell r="A865" t="str">
            <v xml:space="preserve">Numero </v>
          </cell>
          <cell r="B865" t="str">
            <v>Concepto</v>
          </cell>
          <cell r="C865" t="str">
            <v>Recaudación Daria</v>
          </cell>
        </row>
        <row r="866">
          <cell r="A866" t="str">
            <v>de Cuenta</v>
          </cell>
          <cell r="C866" t="str">
            <v>Cargo</v>
          </cell>
          <cell r="D866" t="str">
            <v>Crédito</v>
          </cell>
        </row>
        <row r="868">
          <cell r="A868" t="str">
            <v>2102-1001</v>
          </cell>
          <cell r="B868" t="str">
            <v>IMP.SOBRE TRANS.DE PROP.DE VEH.AUT.USADO</v>
          </cell>
          <cell r="C868">
            <v>988754.85</v>
          </cell>
          <cell r="E868" t="str">
            <v>Póliza -92-</v>
          </cell>
        </row>
        <row r="869">
          <cell r="A869" t="str">
            <v>2102-1002</v>
          </cell>
          <cell r="B869" t="str">
            <v>IMP.DE TRANSM.POR REQUERIMIENTO</v>
          </cell>
          <cell r="C869">
            <v>0</v>
          </cell>
          <cell r="E869" t="str">
            <v>Póliza -92-</v>
          </cell>
        </row>
        <row r="870">
          <cell r="A870" t="str">
            <v>2102-1003</v>
          </cell>
          <cell r="B870" t="str">
            <v>ACT.E INTS.POR DEV.IMP.S/TRANS.VEH.USADO</v>
          </cell>
          <cell r="C870">
            <v>0</v>
          </cell>
          <cell r="E870" t="str">
            <v>Póliza -92-</v>
          </cell>
        </row>
        <row r="871">
          <cell r="A871" t="str">
            <v>2102-1004</v>
          </cell>
          <cell r="B871" t="str">
            <v>DEV.IMP.S/TRANS.PROP.VEH.USADOS</v>
          </cell>
          <cell r="C871">
            <v>0</v>
          </cell>
          <cell r="E871" t="str">
            <v>Póliza -92-</v>
          </cell>
        </row>
        <row r="872">
          <cell r="A872" t="str">
            <v>2102-1005</v>
          </cell>
          <cell r="B872" t="str">
            <v>MULTA IMP. P/LA AGENCIA EST.DE TRANSP.</v>
          </cell>
          <cell r="C872">
            <v>49446</v>
          </cell>
          <cell r="E872" t="str">
            <v>Póliza -92-</v>
          </cell>
        </row>
        <row r="873">
          <cell r="A873" t="str">
            <v>2102-1006</v>
          </cell>
          <cell r="B873" t="str">
            <v>MULTAS DEL IMP.DE TRANSMISION</v>
          </cell>
          <cell r="C873">
            <v>0</v>
          </cell>
          <cell r="E873" t="str">
            <v>Póliza -92-</v>
          </cell>
        </row>
        <row r="874">
          <cell r="A874" t="str">
            <v>2102-1007</v>
          </cell>
          <cell r="B874" t="str">
            <v>RECARGOS DE IMP.DE TRANSMISION</v>
          </cell>
          <cell r="C874">
            <v>0</v>
          </cell>
          <cell r="E874" t="str">
            <v>Póliza -92-</v>
          </cell>
        </row>
        <row r="875">
          <cell r="A875" t="str">
            <v>2102-1008</v>
          </cell>
          <cell r="B875" t="str">
            <v>GASTOS DE EJEC.TRANS.VEH.MOTOR</v>
          </cell>
          <cell r="C875">
            <v>0</v>
          </cell>
          <cell r="E875" t="str">
            <v>Póliza -92-</v>
          </cell>
        </row>
        <row r="876">
          <cell r="A876" t="str">
            <v>2102-1009</v>
          </cell>
          <cell r="B876" t="str">
            <v>INCENTIVOS POR ISAN</v>
          </cell>
          <cell r="C876">
            <v>0</v>
          </cell>
          <cell r="E876" t="str">
            <v>Póliza -92-</v>
          </cell>
        </row>
        <row r="877">
          <cell r="A877" t="str">
            <v>2102-1010</v>
          </cell>
          <cell r="B877" t="str">
            <v>RECARGOS DE I.S.A.N.</v>
          </cell>
          <cell r="C877">
            <v>0</v>
          </cell>
          <cell r="E877" t="str">
            <v>Póliza -92-</v>
          </cell>
        </row>
        <row r="878">
          <cell r="A878" t="str">
            <v>2102-1011</v>
          </cell>
          <cell r="B878" t="str">
            <v>SANCIONES ISAN</v>
          </cell>
          <cell r="C878">
            <v>0</v>
          </cell>
          <cell r="E878" t="str">
            <v>Póliza -92-</v>
          </cell>
        </row>
        <row r="879">
          <cell r="A879" t="str">
            <v>2102-1012</v>
          </cell>
          <cell r="B879" t="str">
            <v>I.S.A.N. PAGOS PROVISIONALES</v>
          </cell>
          <cell r="C879">
            <v>12524</v>
          </cell>
          <cell r="E879" t="str">
            <v>Póliza -92-</v>
          </cell>
        </row>
        <row r="880">
          <cell r="A880" t="str">
            <v>2102-1013</v>
          </cell>
          <cell r="B880" t="str">
            <v>ACTUALIZACION DE I.S.A.N.</v>
          </cell>
          <cell r="C880">
            <v>0</v>
          </cell>
          <cell r="E880" t="str">
            <v>Póliza -92-</v>
          </cell>
        </row>
        <row r="881">
          <cell r="A881" t="str">
            <v>2102-1014</v>
          </cell>
          <cell r="B881" t="str">
            <v>DEVOLUCION IMP. SOBRE AUTOMOVILES NUEVOS</v>
          </cell>
          <cell r="C881">
            <v>0</v>
          </cell>
          <cell r="E881" t="str">
            <v>Póliza -92-</v>
          </cell>
        </row>
        <row r="882">
          <cell r="A882" t="str">
            <v>2102-1015</v>
          </cell>
          <cell r="B882" t="str">
            <v>ACT.E INT'S.POR DEV.IMP.S/AUTOMOV.NVOS.</v>
          </cell>
          <cell r="C882">
            <v>0</v>
          </cell>
          <cell r="E882" t="str">
            <v>Póliza -92-</v>
          </cell>
        </row>
        <row r="883">
          <cell r="A883" t="str">
            <v>2102-1016</v>
          </cell>
          <cell r="B883" t="str">
            <v>IMPUESTO S/TENENCIA O USO DE VEHICULOS</v>
          </cell>
          <cell r="C883">
            <v>7204503.5</v>
          </cell>
          <cell r="E883" t="str">
            <v>Póliza -92-</v>
          </cell>
        </row>
        <row r="884">
          <cell r="A884" t="str">
            <v>2102-1017</v>
          </cell>
          <cell r="B884" t="str">
            <v>IMPUESTO S/TENENCIA, MOTOCICLETAS</v>
          </cell>
          <cell r="C884">
            <v>33746</v>
          </cell>
          <cell r="E884" t="str">
            <v>Póliza -92-</v>
          </cell>
        </row>
        <row r="885">
          <cell r="A885" t="str">
            <v>2102-1018</v>
          </cell>
          <cell r="B885" t="str">
            <v>RECARGOS Y ACT DE IMP S/TENENCIA DE VEH</v>
          </cell>
          <cell r="C885">
            <v>140910.85</v>
          </cell>
          <cell r="E885" t="str">
            <v>Póliza -92-</v>
          </cell>
        </row>
        <row r="886">
          <cell r="A886" t="str">
            <v>2102-1019</v>
          </cell>
          <cell r="B886" t="str">
            <v>RECARGOS Y ACT DE IMP S/TEN DE MOTOS</v>
          </cell>
          <cell r="C886">
            <v>1620</v>
          </cell>
          <cell r="E886" t="str">
            <v>Póliza -92-</v>
          </cell>
        </row>
        <row r="887">
          <cell r="A887" t="str">
            <v>2102-1020</v>
          </cell>
          <cell r="B887" t="str">
            <v>DEVOLUCION IMPUESTOS SOBRE TENENCIA</v>
          </cell>
          <cell r="C887">
            <v>0</v>
          </cell>
          <cell r="E887" t="str">
            <v>Póliza -92-</v>
          </cell>
        </row>
        <row r="888">
          <cell r="A888" t="str">
            <v>2102-1021</v>
          </cell>
          <cell r="B888" t="str">
            <v>ACT.E INTS.POR DEV.IMP.S/TENENCIA</v>
          </cell>
          <cell r="C888">
            <v>0</v>
          </cell>
          <cell r="E888" t="str">
            <v>Póliza -92-</v>
          </cell>
        </row>
        <row r="889">
          <cell r="A889" t="str">
            <v>2102-1022</v>
          </cell>
          <cell r="B889" t="str">
            <v>ACREDITAMENTO DEL IMP.S/TENENCIA AR.15-D</v>
          </cell>
          <cell r="C889">
            <v>0</v>
          </cell>
          <cell r="E889" t="str">
            <v>Póliza -92-</v>
          </cell>
        </row>
        <row r="890">
          <cell r="A890" t="str">
            <v>2102-1023</v>
          </cell>
          <cell r="B890" t="str">
            <v>GASTOS DE EJECUCION ISAN</v>
          </cell>
          <cell r="C890">
            <v>0</v>
          </cell>
          <cell r="E890" t="str">
            <v>Póliza -92-</v>
          </cell>
        </row>
        <row r="891">
          <cell r="A891" t="str">
            <v>2102-1024</v>
          </cell>
          <cell r="B891" t="str">
            <v>GASTOS DE EJECUCION IMP. SOBRE TENENCIA</v>
          </cell>
          <cell r="C891">
            <v>432</v>
          </cell>
          <cell r="E891" t="str">
            <v>Póliza -92-</v>
          </cell>
        </row>
        <row r="892">
          <cell r="A892" t="str">
            <v>2102-1025</v>
          </cell>
          <cell r="B892" t="str">
            <v>MULTAS IMP S/TENENCIA CTRL.DE OBLIG 100%</v>
          </cell>
          <cell r="C892">
            <v>1827</v>
          </cell>
          <cell r="E892" t="str">
            <v>Póliza -92-</v>
          </cell>
        </row>
        <row r="893">
          <cell r="A893" t="str">
            <v>2102-1026</v>
          </cell>
          <cell r="B893" t="str">
            <v>HONORARIOS EJEC.POR CONTROL VEHICULAR</v>
          </cell>
          <cell r="C893">
            <v>120</v>
          </cell>
          <cell r="E893" t="str">
            <v>Póliza -92-</v>
          </cell>
        </row>
        <row r="894">
          <cell r="A894" t="str">
            <v>2102-1027</v>
          </cell>
          <cell r="B894" t="str">
            <v>HONORARIOS EJEC. ISAN</v>
          </cell>
          <cell r="C894">
            <v>0</v>
          </cell>
          <cell r="E894" t="str">
            <v>Póliza -92-</v>
          </cell>
        </row>
        <row r="895">
          <cell r="A895" t="str">
            <v>2102-1028</v>
          </cell>
          <cell r="B895" t="str">
            <v>90% INFRACC. TRANSITO AREA METROPOLITANA</v>
          </cell>
          <cell r="C895">
            <v>438207.59</v>
          </cell>
          <cell r="E895" t="str">
            <v>Póliza -92-</v>
          </cell>
        </row>
        <row r="896">
          <cell r="A896" t="str">
            <v>1201-0026</v>
          </cell>
          <cell r="B896" t="str">
            <v>IMP.SOBRE TRANS.DE PROP.DE VEH.AUT.USADO</v>
          </cell>
          <cell r="D896">
            <v>988754.85</v>
          </cell>
          <cell r="E896" t="str">
            <v>Póliza -92-</v>
          </cell>
        </row>
        <row r="897">
          <cell r="A897" t="str">
            <v>1201-0027</v>
          </cell>
          <cell r="B897" t="str">
            <v>IMP.DE TRANSM.POR REQUERIMIENTO</v>
          </cell>
          <cell r="D897">
            <v>0</v>
          </cell>
          <cell r="E897" t="str">
            <v>Póliza -92-</v>
          </cell>
        </row>
        <row r="898">
          <cell r="A898" t="str">
            <v>1201-0028</v>
          </cell>
          <cell r="B898" t="str">
            <v>ACT.E INTS.POR DEV.IMP.S/TRANS.VEH.USADO</v>
          </cell>
          <cell r="D898">
            <v>0</v>
          </cell>
          <cell r="E898" t="str">
            <v>Póliza -92-</v>
          </cell>
        </row>
        <row r="899">
          <cell r="A899" t="str">
            <v>1201-0029</v>
          </cell>
          <cell r="B899" t="str">
            <v>DEV.IMP.S/TRANS.PROP.VEH.USADOS</v>
          </cell>
          <cell r="D899">
            <v>0</v>
          </cell>
          <cell r="E899" t="str">
            <v>Póliza -92-</v>
          </cell>
        </row>
        <row r="900">
          <cell r="A900" t="str">
            <v>1201-0030</v>
          </cell>
          <cell r="B900" t="str">
            <v>MULTA IMP. P/LA AGENCIA EST.DE TRANSP.</v>
          </cell>
          <cell r="D900">
            <v>49446</v>
          </cell>
          <cell r="E900" t="str">
            <v>Póliza -92-</v>
          </cell>
        </row>
        <row r="901">
          <cell r="A901" t="str">
            <v>1201-0031</v>
          </cell>
          <cell r="B901" t="str">
            <v>MULTAS DEL IMP.DE TRANSMISION</v>
          </cell>
          <cell r="D901">
            <v>0</v>
          </cell>
          <cell r="E901" t="str">
            <v>Póliza -92-</v>
          </cell>
        </row>
        <row r="902">
          <cell r="A902" t="str">
            <v>1201-0032</v>
          </cell>
          <cell r="B902" t="str">
            <v>RECARGOS DE IMP.DE TRANSMISION</v>
          </cell>
          <cell r="D902">
            <v>0</v>
          </cell>
          <cell r="E902" t="str">
            <v>Póliza -92-</v>
          </cell>
        </row>
        <row r="903">
          <cell r="A903" t="str">
            <v>1201-0033</v>
          </cell>
          <cell r="B903" t="str">
            <v>GASTOS DE EJEC.TRANS.VEH.MOTOR</v>
          </cell>
          <cell r="D903">
            <v>0</v>
          </cell>
          <cell r="E903" t="str">
            <v>Póliza -92-</v>
          </cell>
        </row>
        <row r="904">
          <cell r="A904" t="str">
            <v>1201-0034</v>
          </cell>
          <cell r="B904" t="str">
            <v>INCENTIVOS POR ISAN</v>
          </cell>
          <cell r="D904">
            <v>0</v>
          </cell>
          <cell r="E904" t="str">
            <v>Póliza -92-</v>
          </cell>
        </row>
        <row r="905">
          <cell r="A905" t="str">
            <v>1201-0035</v>
          </cell>
          <cell r="B905" t="str">
            <v>RECARGOS DE I.S.A.N.</v>
          </cell>
          <cell r="D905">
            <v>0</v>
          </cell>
          <cell r="E905" t="str">
            <v>Póliza -92-</v>
          </cell>
        </row>
        <row r="906">
          <cell r="A906" t="str">
            <v>1201-0036</v>
          </cell>
          <cell r="B906" t="str">
            <v>SANCIONES ISAN</v>
          </cell>
          <cell r="D906">
            <v>0</v>
          </cell>
          <cell r="E906" t="str">
            <v>Póliza -92-</v>
          </cell>
        </row>
        <row r="907">
          <cell r="A907" t="str">
            <v>1201-0037</v>
          </cell>
          <cell r="B907" t="str">
            <v>I.S.A.N. PAGOS PROVISIONALES</v>
          </cell>
          <cell r="D907">
            <v>12524</v>
          </cell>
          <cell r="E907" t="str">
            <v>Póliza -92-</v>
          </cell>
        </row>
        <row r="908">
          <cell r="A908" t="str">
            <v>1201-0038</v>
          </cell>
          <cell r="B908" t="str">
            <v>ACTUALIZACION DE I.S.A.N.</v>
          </cell>
          <cell r="D908">
            <v>0</v>
          </cell>
          <cell r="E908" t="str">
            <v>Póliza -92-</v>
          </cell>
        </row>
        <row r="909">
          <cell r="A909" t="str">
            <v>1201-0039</v>
          </cell>
          <cell r="B909" t="str">
            <v>DEVOLUCION IMP. SOBRE AUTOMOVILES NUEVOS</v>
          </cell>
          <cell r="D909">
            <v>0</v>
          </cell>
          <cell r="E909" t="str">
            <v>Póliza -92-</v>
          </cell>
        </row>
        <row r="910">
          <cell r="A910" t="str">
            <v>1201-0040</v>
          </cell>
          <cell r="B910" t="str">
            <v>ACT.E INT'S.POR DEV.IMP.S/AUTOMOV.NVOS.</v>
          </cell>
          <cell r="D910">
            <v>0</v>
          </cell>
          <cell r="E910" t="str">
            <v>Póliza -92-</v>
          </cell>
        </row>
        <row r="911">
          <cell r="A911" t="str">
            <v>1201-0041</v>
          </cell>
          <cell r="B911" t="str">
            <v>IMPUESTO S/TENENCIA O USO DE VEHICULOS</v>
          </cell>
          <cell r="D911">
            <v>7204503.5</v>
          </cell>
          <cell r="E911" t="str">
            <v>Póliza -92-</v>
          </cell>
        </row>
        <row r="912">
          <cell r="A912" t="str">
            <v>1201-0042</v>
          </cell>
          <cell r="B912" t="str">
            <v>IMPUESTO S/TENENCIA, MOTOCICLETAS</v>
          </cell>
          <cell r="D912">
            <v>33746</v>
          </cell>
          <cell r="E912" t="str">
            <v>Póliza -92-</v>
          </cell>
        </row>
        <row r="913">
          <cell r="A913" t="str">
            <v>1201-0043</v>
          </cell>
          <cell r="B913" t="str">
            <v>RECARGOS Y ACT DE IMP S/TENENCIA DE VEH</v>
          </cell>
          <cell r="D913">
            <v>140910.85</v>
          </cell>
          <cell r="E913" t="str">
            <v>Póliza -92-</v>
          </cell>
        </row>
        <row r="914">
          <cell r="A914" t="str">
            <v>1201-0044</v>
          </cell>
          <cell r="B914" t="str">
            <v>RECARGOS Y ACT DE IMP S/TEN DE MOTOS</v>
          </cell>
          <cell r="D914">
            <v>1620</v>
          </cell>
          <cell r="E914" t="str">
            <v>Póliza -92-</v>
          </cell>
        </row>
        <row r="915">
          <cell r="A915" t="str">
            <v>1201-0045</v>
          </cell>
          <cell r="B915" t="str">
            <v>DEVOLUCION IMPUESTOS SOBRE TENENCIA</v>
          </cell>
          <cell r="D915">
            <v>0</v>
          </cell>
          <cell r="E915" t="str">
            <v>Póliza -92-</v>
          </cell>
        </row>
        <row r="916">
          <cell r="A916" t="str">
            <v>1201-0046</v>
          </cell>
          <cell r="B916" t="str">
            <v>ACT.E INTS.POR DEV.IMP.S/TENENCIA</v>
          </cell>
          <cell r="D916">
            <v>0</v>
          </cell>
          <cell r="E916" t="str">
            <v>Póliza -92-</v>
          </cell>
        </row>
        <row r="917">
          <cell r="A917" t="str">
            <v>1201-0047</v>
          </cell>
          <cell r="B917" t="str">
            <v>ACREDITAMENTO DEL IMP.S/TENENCIA AR.15-D</v>
          </cell>
          <cell r="D917">
            <v>0</v>
          </cell>
          <cell r="E917" t="str">
            <v>Póliza -92-</v>
          </cell>
        </row>
        <row r="918">
          <cell r="A918" t="str">
            <v>1201-0048</v>
          </cell>
          <cell r="B918" t="str">
            <v>GASTOS DE EJECUCION ISAN</v>
          </cell>
          <cell r="D918">
            <v>0</v>
          </cell>
          <cell r="E918" t="str">
            <v>Póliza -92-</v>
          </cell>
        </row>
        <row r="919">
          <cell r="A919" t="str">
            <v>1201-0049</v>
          </cell>
          <cell r="B919" t="str">
            <v>GASTOS DE EJECUCION IMP. SOBRE TENENCIA</v>
          </cell>
          <cell r="D919">
            <v>432</v>
          </cell>
          <cell r="E919" t="str">
            <v>Póliza -92-</v>
          </cell>
        </row>
        <row r="920">
          <cell r="A920" t="str">
            <v>1201-0050</v>
          </cell>
          <cell r="B920" t="str">
            <v>MULTAS IMP S/TENENCIA CTRL.DE OBLIG 100%</v>
          </cell>
          <cell r="D920">
            <v>1827</v>
          </cell>
          <cell r="E920" t="str">
            <v>Póliza -92-</v>
          </cell>
        </row>
        <row r="921">
          <cell r="A921" t="str">
            <v>1201-0051</v>
          </cell>
          <cell r="B921" t="str">
            <v>HONORARIOS EJEC.POR CONTROL VEHICULAR</v>
          </cell>
          <cell r="D921">
            <v>120</v>
          </cell>
          <cell r="E921" t="str">
            <v>Póliza -92-</v>
          </cell>
        </row>
        <row r="922">
          <cell r="A922" t="str">
            <v>1201-0052</v>
          </cell>
          <cell r="B922" t="str">
            <v>HONORARIOS EJEC. ISAN</v>
          </cell>
          <cell r="D922">
            <v>0</v>
          </cell>
          <cell r="E922" t="str">
            <v>Póliza -92-</v>
          </cell>
        </row>
        <row r="923">
          <cell r="A923" t="str">
            <v>1201-0053</v>
          </cell>
          <cell r="B923" t="str">
            <v>90% INFRACC. TRANSITO AREA METROPOLITANA</v>
          </cell>
          <cell r="D923">
            <v>438207.59</v>
          </cell>
          <cell r="E923" t="str">
            <v>Póliza -92-</v>
          </cell>
        </row>
        <row r="925">
          <cell r="C925">
            <v>8872091.7899999991</v>
          </cell>
          <cell r="D925">
            <v>8872091.7899999991</v>
          </cell>
        </row>
        <row r="927">
          <cell r="A927" t="str">
            <v>RECLASIFICACION DE LOS INGRESOS EN ADMON.</v>
          </cell>
        </row>
        <row r="929">
          <cell r="D929" t="str">
            <v>Póliza -92-</v>
          </cell>
        </row>
        <row r="931">
          <cell r="A931" t="str">
            <v>de Cuenta</v>
          </cell>
          <cell r="C931" t="str">
            <v>Cargo</v>
          </cell>
          <cell r="D931" t="str">
            <v>Crédito</v>
          </cell>
        </row>
        <row r="932">
          <cell r="A932" t="str">
            <v>1201-0001</v>
          </cell>
          <cell r="B932" t="str">
            <v>DERECHOS DE CONTROL VEHICULAR PTE. AÑO</v>
          </cell>
          <cell r="C932">
            <v>4851265</v>
          </cell>
          <cell r="E932" t="str">
            <v>Póliza -93-</v>
          </cell>
        </row>
        <row r="933">
          <cell r="A933" t="str">
            <v>1201-0002</v>
          </cell>
          <cell r="B933" t="str">
            <v>DERECHOS DE CONTROL VEHICULAR REZAGOS</v>
          </cell>
          <cell r="C933">
            <v>333869.71999999997</v>
          </cell>
          <cell r="E933" t="str">
            <v>Póliza -93-</v>
          </cell>
        </row>
        <row r="934">
          <cell r="A934" t="str">
            <v>1201-0003</v>
          </cell>
          <cell r="B934" t="str">
            <v>DEV. CONTROL VEHICULAR</v>
          </cell>
          <cell r="C934">
            <v>0</v>
          </cell>
          <cell r="E934" t="str">
            <v>Póliza -93-</v>
          </cell>
        </row>
        <row r="935">
          <cell r="A935" t="str">
            <v>1201-0004</v>
          </cell>
          <cell r="B935" t="str">
            <v>SUBSIDIO 10% Y 5%</v>
          </cell>
          <cell r="D935">
            <v>117575</v>
          </cell>
          <cell r="E935" t="str">
            <v>Póliza -93-</v>
          </cell>
        </row>
        <row r="936">
          <cell r="A936" t="str">
            <v>1201-0005</v>
          </cell>
          <cell r="B936" t="str">
            <v>SUBSIDIO ANTIGÜEDAD 5 AÑOS</v>
          </cell>
          <cell r="D936">
            <v>1011435</v>
          </cell>
          <cell r="E936" t="str">
            <v>Póliza -93-</v>
          </cell>
        </row>
        <row r="937">
          <cell r="A937" t="str">
            <v>1201-0006</v>
          </cell>
          <cell r="B937" t="str">
            <v>SUBSIDIO ANTIGÜEDAD 10 AÑOS</v>
          </cell>
          <cell r="D937">
            <v>253464</v>
          </cell>
          <cell r="E937" t="str">
            <v>Póliza -93-</v>
          </cell>
        </row>
        <row r="938">
          <cell r="A938" t="str">
            <v>1201-0007</v>
          </cell>
          <cell r="B938" t="str">
            <v>SUBSIDIO DERECHOS CONTROL VEHICULAR</v>
          </cell>
          <cell r="C938">
            <v>0</v>
          </cell>
          <cell r="E938" t="str">
            <v>Póliza -93-</v>
          </cell>
        </row>
        <row r="939">
          <cell r="A939" t="str">
            <v>1201-0008</v>
          </cell>
          <cell r="B939" t="str">
            <v>SUB MAT.DE CONT.VEH.A PERS.MAYORES 65 AÑOS</v>
          </cell>
          <cell r="D939">
            <v>3807</v>
          </cell>
          <cell r="E939" t="str">
            <v>Póliza -93-</v>
          </cell>
        </row>
        <row r="940">
          <cell r="A940" t="str">
            <v>1201-0009</v>
          </cell>
          <cell r="B940" t="str">
            <v>EXP.DE CERTIFICADOS DE CONTROL VEHICULAR</v>
          </cell>
          <cell r="C940">
            <v>5640</v>
          </cell>
          <cell r="E940" t="str">
            <v>Póliza -93-</v>
          </cell>
        </row>
        <row r="941">
          <cell r="A941" t="str">
            <v>1201-0010</v>
          </cell>
          <cell r="B941" t="str">
            <v>EXP.DE CERT.DE CTRL.VEH.OTROS ESTADOS</v>
          </cell>
          <cell r="C941">
            <v>6426</v>
          </cell>
          <cell r="E941" t="str">
            <v>Póliza -93-</v>
          </cell>
        </row>
        <row r="942">
          <cell r="A942" t="str">
            <v>1201-0011</v>
          </cell>
          <cell r="B942" t="str">
            <v>EXP.DE CERT.DE DOC.DE CTRL.VEHICULAR</v>
          </cell>
          <cell r="C942">
            <v>282</v>
          </cell>
          <cell r="E942" t="str">
            <v>Póliza -93-</v>
          </cell>
        </row>
        <row r="943">
          <cell r="A943" t="str">
            <v>1201-0012</v>
          </cell>
          <cell r="B943" t="str">
            <v>PLACAS DE CIRCULACION VEHICULAR</v>
          </cell>
          <cell r="C943">
            <v>390128</v>
          </cell>
          <cell r="E943" t="str">
            <v>Póliza -93-</v>
          </cell>
        </row>
        <row r="944">
          <cell r="A944" t="str">
            <v>1201-0013</v>
          </cell>
          <cell r="B944" t="str">
            <v>LICENCIAS DE MANEJAR</v>
          </cell>
          <cell r="C944">
            <v>365092</v>
          </cell>
          <cell r="E944" t="str">
            <v>Póliza -93-</v>
          </cell>
        </row>
        <row r="945">
          <cell r="A945" t="str">
            <v>1201-0014</v>
          </cell>
          <cell r="B945" t="str">
            <v>EXP.DE CERT.DE LICENCIAS DE CONDUCIR</v>
          </cell>
          <cell r="C945">
            <v>846</v>
          </cell>
          <cell r="E945" t="str">
            <v>Póliza -93-</v>
          </cell>
        </row>
        <row r="946">
          <cell r="A946" t="str">
            <v>1201-0015</v>
          </cell>
          <cell r="B946" t="str">
            <v>DUPLICADOS DE LICENCIAS</v>
          </cell>
          <cell r="C946">
            <v>8260</v>
          </cell>
          <cell r="E946" t="str">
            <v>Póliza -93-</v>
          </cell>
        </row>
        <row r="947">
          <cell r="A947" t="str">
            <v>1201-0016</v>
          </cell>
          <cell r="B947" t="str">
            <v>DUPLICADOS DE TARJETAS DE CIRCULACION</v>
          </cell>
          <cell r="C947">
            <v>1974</v>
          </cell>
          <cell r="E947" t="str">
            <v>Póliza -93-</v>
          </cell>
        </row>
        <row r="948">
          <cell r="A948" t="str">
            <v>1201-0017</v>
          </cell>
          <cell r="B948" t="str">
            <v>BAJAS DE VEHICULOS DE MOTOR</v>
          </cell>
          <cell r="C948">
            <v>25803</v>
          </cell>
          <cell r="E948" t="str">
            <v>Póliza -93-</v>
          </cell>
        </row>
        <row r="949">
          <cell r="A949" t="str">
            <v>1201-0018</v>
          </cell>
          <cell r="B949" t="str">
            <v>SUBSIDIO LAMINAS CONTROL VEHICULAR</v>
          </cell>
          <cell r="C949">
            <v>0</v>
          </cell>
          <cell r="E949" t="str">
            <v>Póliza -93-</v>
          </cell>
        </row>
        <row r="950">
          <cell r="A950" t="str">
            <v>1201-0019</v>
          </cell>
          <cell r="B950" t="str">
            <v>SUBSIDIOS LICENCIAS DE MANEJO</v>
          </cell>
          <cell r="C950">
            <v>0</v>
          </cell>
          <cell r="E950" t="str">
            <v>Póliza -93-</v>
          </cell>
        </row>
        <row r="951">
          <cell r="A951" t="str">
            <v>1201-0020</v>
          </cell>
          <cell r="B951" t="str">
            <v>MULTAS DE CONTROL VEHICULAR</v>
          </cell>
          <cell r="C951">
            <v>0</v>
          </cell>
          <cell r="E951" t="str">
            <v>Póliza -93-</v>
          </cell>
        </row>
        <row r="952">
          <cell r="A952" t="str">
            <v>1201-0021</v>
          </cell>
          <cell r="B952" t="str">
            <v>INTERESES POR CONVENIO CONTROL VEHICULAR</v>
          </cell>
          <cell r="C952">
            <v>14964.68</v>
          </cell>
          <cell r="E952" t="str">
            <v>Póliza -93-</v>
          </cell>
        </row>
        <row r="953">
          <cell r="A953" t="str">
            <v>1201-0022</v>
          </cell>
          <cell r="B953" t="str">
            <v>SANCIONES POR CANJE DE PLACAS EXTEMP.</v>
          </cell>
          <cell r="C953">
            <v>22841.39</v>
          </cell>
          <cell r="E953" t="str">
            <v>Póliza -93-</v>
          </cell>
        </row>
        <row r="954">
          <cell r="A954" t="str">
            <v>1201-0023</v>
          </cell>
          <cell r="B954" t="str">
            <v>SAN.DE DER.DE CONTROL VEH.PTE.AÑO</v>
          </cell>
          <cell r="C954">
            <v>0</v>
          </cell>
          <cell r="E954" t="str">
            <v>Póliza -93-</v>
          </cell>
        </row>
        <row r="955">
          <cell r="A955" t="str">
            <v>1201-0024</v>
          </cell>
          <cell r="B955" t="str">
            <v>SAN.DE DER.CONTROL VEH. REZAGO</v>
          </cell>
          <cell r="C955">
            <v>76722.259999999995</v>
          </cell>
          <cell r="E955" t="str">
            <v>Póliza -93-</v>
          </cell>
        </row>
        <row r="956">
          <cell r="A956" t="str">
            <v>1201-0025</v>
          </cell>
          <cell r="B956" t="str">
            <v>10% INFRACC.DE TRANSITO AREA MET.</v>
          </cell>
          <cell r="C956">
            <v>46190.43</v>
          </cell>
          <cell r="E956" t="str">
            <v>Póliza -93-</v>
          </cell>
        </row>
        <row r="957">
          <cell r="A957" t="str">
            <v>1201-0026</v>
          </cell>
          <cell r="B957" t="str">
            <v>IMP.SOBRE TRANS.DE PROP.DE VEH.AUT.USADO</v>
          </cell>
          <cell r="C957">
            <v>768158.37</v>
          </cell>
          <cell r="E957" t="str">
            <v>Póliza -93-</v>
          </cell>
        </row>
        <row r="958">
          <cell r="A958" t="str">
            <v>1201-0027</v>
          </cell>
          <cell r="B958" t="str">
            <v>IMP.DE TRANSM.POR REQUERIMIENTO</v>
          </cell>
          <cell r="C958">
            <v>0</v>
          </cell>
          <cell r="E958" t="str">
            <v>Póliza -93-</v>
          </cell>
        </row>
        <row r="959">
          <cell r="A959" t="str">
            <v>1201-0028</v>
          </cell>
          <cell r="B959" t="str">
            <v>ACT.E INTS.POR DEV.IMP.S/TRANS.VEH.USADO</v>
          </cell>
          <cell r="C959">
            <v>0</v>
          </cell>
          <cell r="E959" t="str">
            <v>Póliza -93-</v>
          </cell>
        </row>
        <row r="960">
          <cell r="A960" t="str">
            <v>1201-0029</v>
          </cell>
          <cell r="B960" t="str">
            <v>DEV.IMP.S/TRANS.PROP.VEH.USADOS</v>
          </cell>
          <cell r="C960">
            <v>0</v>
          </cell>
          <cell r="E960" t="str">
            <v>Póliza -93-</v>
          </cell>
        </row>
        <row r="961">
          <cell r="A961" t="str">
            <v>1201-0030</v>
          </cell>
          <cell r="B961" t="str">
            <v>MULTA IMP. P/LA AGENCIA EST.DE TRANSP.</v>
          </cell>
          <cell r="C961">
            <v>33187</v>
          </cell>
          <cell r="E961" t="str">
            <v>Póliza -93-</v>
          </cell>
        </row>
        <row r="962">
          <cell r="A962" t="str">
            <v>1201-0031</v>
          </cell>
          <cell r="B962" t="str">
            <v>MULTAS DEL IMP.DE TRANSMISION</v>
          </cell>
          <cell r="C962">
            <v>0</v>
          </cell>
          <cell r="E962" t="str">
            <v>Póliza -93-</v>
          </cell>
        </row>
        <row r="963">
          <cell r="A963" t="str">
            <v>1201-0032</v>
          </cell>
          <cell r="B963" t="str">
            <v>RECARGOS DE IMP.DE TRANSMISION</v>
          </cell>
          <cell r="C963">
            <v>0</v>
          </cell>
          <cell r="E963" t="str">
            <v>Póliza -93-</v>
          </cell>
        </row>
        <row r="964">
          <cell r="A964" t="str">
            <v>1201-0033</v>
          </cell>
          <cell r="B964" t="str">
            <v>GASTOS DE EJEC.TRANS.VEH.MOTOR</v>
          </cell>
          <cell r="C964">
            <v>0</v>
          </cell>
          <cell r="E964" t="str">
            <v>Póliza -93-</v>
          </cell>
        </row>
        <row r="965">
          <cell r="A965" t="str">
            <v>1201-0034</v>
          </cell>
          <cell r="B965" t="str">
            <v>INCENTIVOS POR ISAN</v>
          </cell>
          <cell r="C965">
            <v>0</v>
          </cell>
          <cell r="E965" t="str">
            <v>Póliza -93-</v>
          </cell>
        </row>
        <row r="966">
          <cell r="A966" t="str">
            <v>1201-0035</v>
          </cell>
          <cell r="B966" t="str">
            <v>RECARGOS DE I.S.A.N.</v>
          </cell>
          <cell r="C966">
            <v>0</v>
          </cell>
          <cell r="E966" t="str">
            <v>Póliza -93-</v>
          </cell>
        </row>
        <row r="967">
          <cell r="A967" t="str">
            <v>1201-0036</v>
          </cell>
          <cell r="B967" t="str">
            <v>SANCIONES ISAN</v>
          </cell>
          <cell r="C967">
            <v>0</v>
          </cell>
          <cell r="E967" t="str">
            <v>Póliza -93-</v>
          </cell>
        </row>
        <row r="968">
          <cell r="A968" t="str">
            <v>1201-0037</v>
          </cell>
          <cell r="B968" t="str">
            <v>I.S.A.N. PAGOS PROVISIONALES</v>
          </cell>
          <cell r="C968">
            <v>0</v>
          </cell>
          <cell r="E968" t="str">
            <v>Póliza -93-</v>
          </cell>
        </row>
        <row r="969">
          <cell r="A969" t="str">
            <v>1201-0038</v>
          </cell>
          <cell r="B969" t="str">
            <v>ACTUALIZACION DE I.S.A.N.</v>
          </cell>
          <cell r="C969">
            <v>0</v>
          </cell>
          <cell r="E969" t="str">
            <v>Póliza -93-</v>
          </cell>
        </row>
        <row r="970">
          <cell r="A970" t="str">
            <v>1201-0039</v>
          </cell>
          <cell r="B970" t="str">
            <v>DEVOLUCION IMP. SOBRE AUTOMOVILES NUEVOS</v>
          </cell>
          <cell r="C970">
            <v>0</v>
          </cell>
          <cell r="E970" t="str">
            <v>Póliza -93-</v>
          </cell>
        </row>
        <row r="971">
          <cell r="A971" t="str">
            <v>1201-0040</v>
          </cell>
          <cell r="B971" t="str">
            <v>ACT.E INT'S.POR DEV.IMP.S/AUTOMOV.NVOS.</v>
          </cell>
          <cell r="C971">
            <v>0</v>
          </cell>
          <cell r="E971" t="str">
            <v>Póliza -93-</v>
          </cell>
        </row>
        <row r="972">
          <cell r="A972" t="str">
            <v>1201-0041</v>
          </cell>
          <cell r="B972" t="str">
            <v>IMPUESTO S/TENENCIA O USO DE VEHICULOS</v>
          </cell>
          <cell r="C972">
            <v>5950723.1100000003</v>
          </cell>
          <cell r="E972" t="str">
            <v>Póliza -93-</v>
          </cell>
        </row>
        <row r="973">
          <cell r="A973" t="str">
            <v>1201-0042</v>
          </cell>
          <cell r="B973" t="str">
            <v>IMPUESTO S/TENENCIA, MOTOCICLETAS</v>
          </cell>
          <cell r="C973">
            <v>27478</v>
          </cell>
          <cell r="E973" t="str">
            <v>Póliza -93-</v>
          </cell>
        </row>
        <row r="974">
          <cell r="A974" t="str">
            <v>1201-0043</v>
          </cell>
          <cell r="B974" t="str">
            <v>RECARGOS Y ACT DE IMP S/TENENCIA DE VEH</v>
          </cell>
          <cell r="C974">
            <v>97601.77</v>
          </cell>
          <cell r="E974" t="str">
            <v>Póliza -93-</v>
          </cell>
        </row>
        <row r="975">
          <cell r="A975" t="str">
            <v>1201-0044</v>
          </cell>
          <cell r="B975" t="str">
            <v>RECARGOS Y ACT DE IMP S/TEN DE MOTOS</v>
          </cell>
          <cell r="C975">
            <v>117</v>
          </cell>
          <cell r="E975" t="str">
            <v>Póliza -93-</v>
          </cell>
        </row>
        <row r="976">
          <cell r="A976" t="str">
            <v>1201-0045</v>
          </cell>
          <cell r="B976" t="str">
            <v>DEVOLUCION IMPUESTOS SOBRE TENENCIA</v>
          </cell>
          <cell r="C976">
            <v>0</v>
          </cell>
          <cell r="E976" t="str">
            <v>Póliza -93-</v>
          </cell>
        </row>
        <row r="977">
          <cell r="A977" t="str">
            <v>1201-0046</v>
          </cell>
          <cell r="B977" t="str">
            <v>ACT.E INTS.POR DEV.IMP.S/TENENCIA</v>
          </cell>
          <cell r="C977">
            <v>0</v>
          </cell>
          <cell r="E977" t="str">
            <v>Póliza -93-</v>
          </cell>
        </row>
        <row r="978">
          <cell r="A978" t="str">
            <v>1201-0047</v>
          </cell>
          <cell r="B978" t="str">
            <v>ACREDITAMENTO DEL IMP.S/TENENCIA AR.15-D</v>
          </cell>
          <cell r="C978">
            <v>0</v>
          </cell>
          <cell r="E978" t="str">
            <v>Póliza -93-</v>
          </cell>
        </row>
        <row r="979">
          <cell r="A979" t="str">
            <v>1201-0048</v>
          </cell>
          <cell r="B979" t="str">
            <v>GASTOS DE EJECUCION ISAN</v>
          </cell>
          <cell r="C979">
            <v>0</v>
          </cell>
          <cell r="E979" t="str">
            <v>Póliza -93-</v>
          </cell>
        </row>
        <row r="980">
          <cell r="A980" t="str">
            <v>1201-0049</v>
          </cell>
          <cell r="B980" t="str">
            <v>GASTOS DE EJECUCION IMP. SOBRE TENENCIA</v>
          </cell>
          <cell r="C980">
            <v>90</v>
          </cell>
          <cell r="E980" t="str">
            <v>Póliza -93-</v>
          </cell>
        </row>
        <row r="981">
          <cell r="A981" t="str">
            <v>1201-0050</v>
          </cell>
          <cell r="B981" t="str">
            <v>MULTAS IMP S/TENENCIA CTRL.DE OBLIG 100%</v>
          </cell>
          <cell r="C981">
            <v>2436</v>
          </cell>
          <cell r="E981" t="str">
            <v>Póliza -93-</v>
          </cell>
        </row>
        <row r="982">
          <cell r="A982" t="str">
            <v>1201-0051</v>
          </cell>
          <cell r="B982" t="str">
            <v>HONORARIOS EJEC.POR CONTROL VEHICULAR</v>
          </cell>
          <cell r="C982">
            <v>120</v>
          </cell>
          <cell r="E982" t="str">
            <v>Póliza -93-</v>
          </cell>
        </row>
        <row r="983">
          <cell r="A983" t="str">
            <v>1201-0052</v>
          </cell>
          <cell r="B983" t="str">
            <v>HONORARIOS EJEC. ISAN</v>
          </cell>
          <cell r="C983">
            <v>0</v>
          </cell>
          <cell r="E983" t="str">
            <v>Póliza -93-</v>
          </cell>
        </row>
        <row r="984">
          <cell r="A984" t="str">
            <v>1201-0053</v>
          </cell>
          <cell r="B984" t="str">
            <v>90% INFRACC. TRANSITO AREA METROPOLITANA</v>
          </cell>
          <cell r="C984">
            <v>415744.32</v>
          </cell>
          <cell r="E984" t="str">
            <v>Póliza -93-</v>
          </cell>
        </row>
        <row r="985">
          <cell r="A985" t="str">
            <v>4101-0001</v>
          </cell>
          <cell r="B985" t="str">
            <v>DERECHOS DE CONTROL VEHICULAR PTE. AÑO</v>
          </cell>
          <cell r="D985">
            <v>4851265</v>
          </cell>
          <cell r="E985" t="str">
            <v>Póliza -93-</v>
          </cell>
        </row>
        <row r="986">
          <cell r="A986" t="str">
            <v>4101-0002</v>
          </cell>
          <cell r="B986" t="str">
            <v>DERECHOS DE CONTROL VEHICULAR REZAGOS</v>
          </cell>
          <cell r="D986">
            <v>333869.71999999997</v>
          </cell>
          <cell r="E986" t="str">
            <v>Póliza -93-</v>
          </cell>
        </row>
        <row r="987">
          <cell r="A987" t="str">
            <v>4101-0003</v>
          </cell>
          <cell r="B987" t="str">
            <v>DEV. CONTROL VEHICULAR</v>
          </cell>
          <cell r="D987">
            <v>0</v>
          </cell>
          <cell r="E987" t="str">
            <v>Póliza -93-</v>
          </cell>
        </row>
        <row r="988">
          <cell r="A988" t="str">
            <v>4101-0004</v>
          </cell>
          <cell r="B988" t="str">
            <v>SUBSIDIO 10% Y 5%</v>
          </cell>
          <cell r="C988">
            <v>117575</v>
          </cell>
          <cell r="E988" t="str">
            <v>Póliza -93-</v>
          </cell>
        </row>
        <row r="989">
          <cell r="A989" t="str">
            <v>4101-0005</v>
          </cell>
          <cell r="B989" t="str">
            <v>SUBSIDIO ANTIGÜEDAD 5 AÑOS</v>
          </cell>
          <cell r="C989">
            <v>1011435</v>
          </cell>
          <cell r="E989" t="str">
            <v>Póliza -93-</v>
          </cell>
        </row>
        <row r="990">
          <cell r="A990" t="str">
            <v>4101-0006</v>
          </cell>
          <cell r="B990" t="str">
            <v>SUBSIDIO ANTIGÜEDAD 10 AÑOS</v>
          </cell>
          <cell r="C990">
            <v>253464</v>
          </cell>
          <cell r="E990" t="str">
            <v>Póliza -93-</v>
          </cell>
        </row>
        <row r="991">
          <cell r="A991" t="str">
            <v>4101-0007</v>
          </cell>
          <cell r="B991" t="str">
            <v>SUBSIDIO DERECHOS CONTROL VEHICULAR</v>
          </cell>
          <cell r="D991">
            <v>0</v>
          </cell>
          <cell r="E991" t="str">
            <v>Póliza -93-</v>
          </cell>
        </row>
        <row r="992">
          <cell r="A992" t="str">
            <v>4101-0008</v>
          </cell>
          <cell r="B992" t="str">
            <v>SUB MAT.DE CONT.VEH.A PERS.MAYORES 65 AÑOS</v>
          </cell>
          <cell r="C992">
            <v>3807</v>
          </cell>
          <cell r="E992" t="str">
            <v>Póliza -93-</v>
          </cell>
        </row>
        <row r="993">
          <cell r="A993" t="str">
            <v>4101-0009</v>
          </cell>
          <cell r="B993" t="str">
            <v>EXP.DE CERTIFICADOS DE CONTROL VEHICULAR</v>
          </cell>
          <cell r="D993">
            <v>5640</v>
          </cell>
          <cell r="E993" t="str">
            <v>Póliza -93-</v>
          </cell>
        </row>
        <row r="994">
          <cell r="A994" t="str">
            <v>4101-0010</v>
          </cell>
          <cell r="B994" t="str">
            <v>EXP.DE CERT.DE CTRL.VEH.OTROS ESTADOS</v>
          </cell>
          <cell r="D994">
            <v>6426</v>
          </cell>
          <cell r="E994" t="str">
            <v>Póliza -93-</v>
          </cell>
        </row>
        <row r="995">
          <cell r="A995" t="str">
            <v>4101-0011</v>
          </cell>
          <cell r="B995" t="str">
            <v>EXP.DE CERT.DE DOC.DE CTRL.VEHICULAR</v>
          </cell>
          <cell r="D995">
            <v>282</v>
          </cell>
          <cell r="E995" t="str">
            <v>Póliza -93-</v>
          </cell>
        </row>
        <row r="996">
          <cell r="A996" t="str">
            <v>4101-0012</v>
          </cell>
          <cell r="B996" t="str">
            <v>PLACAS DE CIRCULACION VEHICULAR</v>
          </cell>
          <cell r="D996">
            <v>390128</v>
          </cell>
          <cell r="E996" t="str">
            <v>Póliza -93-</v>
          </cell>
        </row>
        <row r="997">
          <cell r="A997" t="str">
            <v>4101-0013</v>
          </cell>
          <cell r="B997" t="str">
            <v>LICENCIAS DE MANEJAR</v>
          </cell>
          <cell r="D997">
            <v>365092</v>
          </cell>
          <cell r="E997" t="str">
            <v>Póliza -93-</v>
          </cell>
        </row>
        <row r="998">
          <cell r="A998" t="str">
            <v>4101-0014</v>
          </cell>
          <cell r="B998" t="str">
            <v>EXP.DE CERT.DE LICENCIAS DE CONDUCIR</v>
          </cell>
          <cell r="D998">
            <v>846</v>
          </cell>
          <cell r="E998" t="str">
            <v>Póliza -93-</v>
          </cell>
        </row>
        <row r="999">
          <cell r="A999" t="str">
            <v>4101-0015</v>
          </cell>
          <cell r="B999" t="str">
            <v>DUPLICADOS DE LICENCIAS</v>
          </cell>
          <cell r="D999">
            <v>8260</v>
          </cell>
          <cell r="E999" t="str">
            <v>Póliza -93-</v>
          </cell>
        </row>
        <row r="1000">
          <cell r="A1000" t="str">
            <v>4101-0016</v>
          </cell>
          <cell r="B1000" t="str">
            <v>DUPLICADOS DE TARJETAS DE CIRCULACION</v>
          </cell>
          <cell r="D1000">
            <v>1974</v>
          </cell>
          <cell r="E1000" t="str">
            <v>Póliza -93-</v>
          </cell>
        </row>
        <row r="1001">
          <cell r="A1001" t="str">
            <v>4101-0017</v>
          </cell>
          <cell r="B1001" t="str">
            <v>BAJAS DE VEHICULOS DE MOTOR</v>
          </cell>
          <cell r="D1001">
            <v>25803</v>
          </cell>
          <cell r="E1001" t="str">
            <v>Póliza -93-</v>
          </cell>
        </row>
        <row r="1002">
          <cell r="A1002" t="str">
            <v>4101-0018</v>
          </cell>
          <cell r="B1002" t="str">
            <v>SUBSIDIO LAMINAS CONTROL VEHICULAR</v>
          </cell>
          <cell r="D1002">
            <v>0</v>
          </cell>
          <cell r="E1002" t="str">
            <v>Póliza -93-</v>
          </cell>
        </row>
        <row r="1003">
          <cell r="A1003" t="str">
            <v>4101-0019</v>
          </cell>
          <cell r="B1003" t="str">
            <v>SUBSIDIOS LICENCIAS DE MANEJO</v>
          </cell>
          <cell r="D1003">
            <v>0</v>
          </cell>
          <cell r="E1003" t="str">
            <v>Póliza -93-</v>
          </cell>
        </row>
        <row r="1004">
          <cell r="A1004" t="str">
            <v>4101-0020</v>
          </cell>
          <cell r="B1004" t="str">
            <v>MULTAS DE CONTROL VEHICULAR</v>
          </cell>
          <cell r="D1004">
            <v>0</v>
          </cell>
          <cell r="E1004" t="str">
            <v>Póliza -93-</v>
          </cell>
        </row>
        <row r="1005">
          <cell r="A1005" t="str">
            <v>4101-0021</v>
          </cell>
          <cell r="B1005" t="str">
            <v>INTERESES POR CONVENIO CONTROL VEHICULAR</v>
          </cell>
          <cell r="D1005">
            <v>14964.68</v>
          </cell>
          <cell r="E1005" t="str">
            <v>Póliza -93-</v>
          </cell>
        </row>
        <row r="1006">
          <cell r="A1006" t="str">
            <v>4101-0022</v>
          </cell>
          <cell r="B1006" t="str">
            <v>SANCIONES POR CANJE DE PLACAS EXTEMP.</v>
          </cell>
          <cell r="D1006">
            <v>22841.39</v>
          </cell>
          <cell r="E1006" t="str">
            <v>Póliza -93-</v>
          </cell>
        </row>
        <row r="1007">
          <cell r="A1007" t="str">
            <v>4101-0023</v>
          </cell>
          <cell r="B1007" t="str">
            <v>SAN.DE DER.DE CONTROL VEH.PTE.AÑO</v>
          </cell>
          <cell r="D1007">
            <v>0</v>
          </cell>
          <cell r="E1007" t="str">
            <v>Póliza -93-</v>
          </cell>
        </row>
        <row r="1008">
          <cell r="A1008" t="str">
            <v>4101-0024</v>
          </cell>
          <cell r="B1008" t="str">
            <v>SAN.DE DER.CONTROL VEH. REZAGO</v>
          </cell>
          <cell r="D1008">
            <v>76722.259999999995</v>
          </cell>
          <cell r="E1008" t="str">
            <v>Póliza -93-</v>
          </cell>
        </row>
        <row r="1009">
          <cell r="A1009" t="str">
            <v>4101-0025</v>
          </cell>
          <cell r="B1009" t="str">
            <v>10% INFRACC.DE TRANSITO AREA MET.</v>
          </cell>
          <cell r="D1009">
            <v>46190.43</v>
          </cell>
          <cell r="E1009" t="str">
            <v>Póliza -93-</v>
          </cell>
        </row>
        <row r="1010">
          <cell r="A1010" t="str">
            <v>2102-1001</v>
          </cell>
          <cell r="B1010" t="str">
            <v>IMP.SOBRE TRANS.DE PROP.DE VEH.AUT.USADO</v>
          </cell>
          <cell r="D1010">
            <v>768158.37</v>
          </cell>
          <cell r="E1010" t="str">
            <v>Póliza -93-</v>
          </cell>
        </row>
        <row r="1011">
          <cell r="A1011" t="str">
            <v>2102-1002</v>
          </cell>
          <cell r="B1011" t="str">
            <v>IMP.DE TRANSM.POR REQUERIMIENTO</v>
          </cell>
          <cell r="D1011">
            <v>0</v>
          </cell>
          <cell r="E1011" t="str">
            <v>Póliza -93-</v>
          </cell>
        </row>
        <row r="1012">
          <cell r="A1012" t="str">
            <v>2102-1003</v>
          </cell>
          <cell r="B1012" t="str">
            <v>ACT.E INTS.POR DEV.IMP.S/TRANS.VEH.USADO</v>
          </cell>
          <cell r="D1012">
            <v>0</v>
          </cell>
          <cell r="E1012" t="str">
            <v>Póliza -93-</v>
          </cell>
        </row>
        <row r="1013">
          <cell r="A1013" t="str">
            <v>2102-1004</v>
          </cell>
          <cell r="B1013" t="str">
            <v>DEV.IMP.S/TRANS.PROP.VEH.USADOS</v>
          </cell>
          <cell r="D1013">
            <v>0</v>
          </cell>
          <cell r="E1013" t="str">
            <v>Póliza -93-</v>
          </cell>
        </row>
        <row r="1014">
          <cell r="A1014" t="str">
            <v>2102-1005</v>
          </cell>
          <cell r="B1014" t="str">
            <v>MULTA IMP. P/LA AGENCIA EST.DE TRANSP.</v>
          </cell>
          <cell r="D1014">
            <v>33187</v>
          </cell>
          <cell r="E1014" t="str">
            <v>Póliza -93-</v>
          </cell>
        </row>
        <row r="1015">
          <cell r="A1015" t="str">
            <v>2102-1006</v>
          </cell>
          <cell r="B1015" t="str">
            <v>MULTAS DEL IMP.DE TRANSMISION</v>
          </cell>
          <cell r="D1015">
            <v>0</v>
          </cell>
          <cell r="E1015" t="str">
            <v>Póliza -93-</v>
          </cell>
        </row>
        <row r="1016">
          <cell r="A1016" t="str">
            <v>2102-1007</v>
          </cell>
          <cell r="B1016" t="str">
            <v>RECARGOS DE IMP.DE TRANSMISION</v>
          </cell>
          <cell r="D1016">
            <v>0</v>
          </cell>
          <cell r="E1016" t="str">
            <v>Póliza -93-</v>
          </cell>
        </row>
        <row r="1017">
          <cell r="A1017" t="str">
            <v>2102-1008</v>
          </cell>
          <cell r="B1017" t="str">
            <v>GASTOS DE EJEC.TRANS.VEH.MOTOR</v>
          </cell>
          <cell r="D1017">
            <v>0</v>
          </cell>
          <cell r="E1017" t="str">
            <v>Póliza -93-</v>
          </cell>
        </row>
        <row r="1018">
          <cell r="A1018" t="str">
            <v>2102-1009</v>
          </cell>
          <cell r="B1018" t="str">
            <v>INCENTIVOS POR ISAN</v>
          </cell>
          <cell r="D1018">
            <v>0</v>
          </cell>
          <cell r="E1018" t="str">
            <v>Póliza -93-</v>
          </cell>
        </row>
        <row r="1019">
          <cell r="A1019" t="str">
            <v>2102-1010</v>
          </cell>
          <cell r="B1019" t="str">
            <v>RECARGOS DE I.S.A.N.</v>
          </cell>
          <cell r="D1019">
            <v>0</v>
          </cell>
          <cell r="E1019" t="str">
            <v>Póliza -93-</v>
          </cell>
        </row>
        <row r="1020">
          <cell r="A1020" t="str">
            <v>2102-1011</v>
          </cell>
          <cell r="B1020" t="str">
            <v>SANCIONES ISAN</v>
          </cell>
          <cell r="D1020">
            <v>0</v>
          </cell>
          <cell r="E1020" t="str">
            <v>Póliza -93-</v>
          </cell>
        </row>
        <row r="1021">
          <cell r="A1021" t="str">
            <v>2102-1012</v>
          </cell>
          <cell r="B1021" t="str">
            <v>I.S.A.N. PAGOS PROVISIONALES</v>
          </cell>
          <cell r="D1021">
            <v>0</v>
          </cell>
          <cell r="E1021" t="str">
            <v>Póliza -93-</v>
          </cell>
        </row>
        <row r="1022">
          <cell r="A1022" t="str">
            <v>2102-1013</v>
          </cell>
          <cell r="B1022" t="str">
            <v>ACTUALIZACION DE I.S.A.N.</v>
          </cell>
          <cell r="D1022">
            <v>0</v>
          </cell>
          <cell r="E1022" t="str">
            <v>Póliza -93-</v>
          </cell>
        </row>
        <row r="1023">
          <cell r="A1023" t="str">
            <v>2102-1014</v>
          </cell>
          <cell r="B1023" t="str">
            <v>DEVOLUCION IMP. SOBRE AUTOMOVILES NUEVOS</v>
          </cell>
          <cell r="D1023">
            <v>0</v>
          </cell>
          <cell r="E1023" t="str">
            <v>Póliza -93-</v>
          </cell>
        </row>
        <row r="1024">
          <cell r="A1024" t="str">
            <v>2102-1015</v>
          </cell>
          <cell r="B1024" t="str">
            <v>ACT.E INT'S.POR DEV.IMP.S/AUTOMOV.NVOS.</v>
          </cell>
          <cell r="D1024">
            <v>0</v>
          </cell>
          <cell r="E1024" t="str">
            <v>Póliza -93-</v>
          </cell>
        </row>
        <row r="1025">
          <cell r="A1025" t="str">
            <v>2102-1016</v>
          </cell>
          <cell r="B1025" t="str">
            <v>IMPUESTO S/TENENCIA O USO DE VEHICULOS</v>
          </cell>
          <cell r="D1025">
            <v>5950723.1100000003</v>
          </cell>
          <cell r="E1025" t="str">
            <v>Póliza -93-</v>
          </cell>
        </row>
        <row r="1026">
          <cell r="A1026" t="str">
            <v>2102-1017</v>
          </cell>
          <cell r="B1026" t="str">
            <v>IMPUESTO S/TENENCIA, MOTOCICLETAS</v>
          </cell>
          <cell r="D1026">
            <v>27478</v>
          </cell>
          <cell r="E1026" t="str">
            <v>Póliza -93-</v>
          </cell>
        </row>
        <row r="1027">
          <cell r="A1027" t="str">
            <v>2102-1018</v>
          </cell>
          <cell r="B1027" t="str">
            <v>RECARGOS Y ACT DE IMP S/TENENCIA DE VEH</v>
          </cell>
          <cell r="D1027">
            <v>97601.77</v>
          </cell>
          <cell r="E1027" t="str">
            <v>Póliza -93-</v>
          </cell>
        </row>
        <row r="1028">
          <cell r="A1028" t="str">
            <v>2102-1019</v>
          </cell>
          <cell r="B1028" t="str">
            <v>RECARGOS Y ACT DE IMP S/TEN DE MOTOS</v>
          </cell>
          <cell r="D1028">
            <v>117</v>
          </cell>
          <cell r="E1028" t="str">
            <v>Póliza -93-</v>
          </cell>
        </row>
        <row r="1029">
          <cell r="A1029" t="str">
            <v>2102-1020</v>
          </cell>
          <cell r="B1029" t="str">
            <v>DEVOLUCION IMPUESTOS SOBRE TENENCIA</v>
          </cell>
          <cell r="D1029">
            <v>0</v>
          </cell>
          <cell r="E1029" t="str">
            <v>Póliza -93-</v>
          </cell>
        </row>
        <row r="1030">
          <cell r="A1030" t="str">
            <v>2102-1021</v>
          </cell>
          <cell r="B1030" t="str">
            <v>ACT.E INTS.POR DEV.IMP.S/TENENCIA</v>
          </cell>
          <cell r="D1030">
            <v>0</v>
          </cell>
          <cell r="E1030" t="str">
            <v>Póliza -93-</v>
          </cell>
        </row>
        <row r="1031">
          <cell r="A1031" t="str">
            <v>2102-1022</v>
          </cell>
          <cell r="B1031" t="str">
            <v>ACREDITAMENTO DEL IMP.S/TENENCIA AR.15-D</v>
          </cell>
          <cell r="D1031">
            <v>0</v>
          </cell>
          <cell r="E1031" t="str">
            <v>Póliza -93-</v>
          </cell>
        </row>
        <row r="1032">
          <cell r="A1032" t="str">
            <v>2102-1023</v>
          </cell>
          <cell r="B1032" t="str">
            <v>GASTOS DE EJECUCION ISAN</v>
          </cell>
          <cell r="D1032">
            <v>0</v>
          </cell>
          <cell r="E1032" t="str">
            <v>Póliza -93-</v>
          </cell>
        </row>
        <row r="1033">
          <cell r="A1033" t="str">
            <v>2102-1024</v>
          </cell>
          <cell r="B1033" t="str">
            <v>GASTOS DE EJECUCION IMP. SOBRE TENENCIA</v>
          </cell>
          <cell r="D1033">
            <v>90</v>
          </cell>
          <cell r="E1033" t="str">
            <v>Póliza -93-</v>
          </cell>
        </row>
        <row r="1034">
          <cell r="A1034" t="str">
            <v>2102-1025</v>
          </cell>
          <cell r="B1034" t="str">
            <v>MULTAS IMP S/TENENCIA CTRL.DE OBLIG 100%</v>
          </cell>
          <cell r="D1034">
            <v>2436</v>
          </cell>
          <cell r="E1034" t="str">
            <v>Póliza -93-</v>
          </cell>
        </row>
        <row r="1035">
          <cell r="A1035" t="str">
            <v>2102-1026</v>
          </cell>
          <cell r="B1035" t="str">
            <v>HONORARIOS EJEC.POR CONTROL VEHICULAR</v>
          </cell>
          <cell r="D1035">
            <v>120</v>
          </cell>
          <cell r="E1035" t="str">
            <v>Póliza -93-</v>
          </cell>
        </row>
        <row r="1036">
          <cell r="A1036" t="str">
            <v>2102-1027</v>
          </cell>
          <cell r="B1036" t="str">
            <v>HONORARIOS EJEC. ISAN</v>
          </cell>
          <cell r="D1036">
            <v>0</v>
          </cell>
          <cell r="E1036" t="str">
            <v>Póliza -93-</v>
          </cell>
        </row>
        <row r="1037">
          <cell r="A1037" t="str">
            <v>2102-1028</v>
          </cell>
          <cell r="B1037" t="str">
            <v>90% INFRACC. TRANSITO AREA METROPOLITANA</v>
          </cell>
          <cell r="D1037">
            <v>415744.32</v>
          </cell>
          <cell r="E1037" t="str">
            <v>Póliza -93-</v>
          </cell>
        </row>
        <row r="1039">
          <cell r="C1039">
            <v>14832241.049999999</v>
          </cell>
          <cell r="D1039">
            <v>14832241.049999999</v>
          </cell>
        </row>
        <row r="1041">
          <cell r="A1041" t="str">
            <v>REGISTRO DE LOS INGRESOS DEL DIA</v>
          </cell>
        </row>
        <row r="1042">
          <cell r="D1042" t="str">
            <v>Póliza -93-</v>
          </cell>
        </row>
        <row r="1045">
          <cell r="B1045" t="str">
            <v>Gobierno del Estado de Nuevo León</v>
          </cell>
        </row>
        <row r="1046">
          <cell r="B1046" t="str">
            <v>Secretaría de Finanzas y Tesorería General del Estado</v>
          </cell>
        </row>
        <row r="1047">
          <cell r="B1047" t="str">
            <v>Subsecretaría de Egresos</v>
          </cell>
        </row>
        <row r="1048">
          <cell r="B1048" t="str">
            <v>Dirección de Contabilidad y Cuenta Pública</v>
          </cell>
        </row>
        <row r="1049">
          <cell r="B1049" t="str">
            <v>Instituto de Control Vehicular</v>
          </cell>
        </row>
        <row r="1050">
          <cell r="B1050" t="str">
            <v>Recaudaciòn Diaria 9 Febrero 2006</v>
          </cell>
        </row>
        <row r="1051">
          <cell r="A1051" t="str">
            <v xml:space="preserve">Numero </v>
          </cell>
          <cell r="B1051" t="str">
            <v>Concepto</v>
          </cell>
          <cell r="C1051" t="str">
            <v>Recaudación Daria</v>
          </cell>
        </row>
        <row r="1052">
          <cell r="A1052" t="str">
            <v>de Cuenta</v>
          </cell>
          <cell r="C1052" t="str">
            <v>Cargo</v>
          </cell>
          <cell r="D1052" t="str">
            <v>Crédito</v>
          </cell>
        </row>
        <row r="1054">
          <cell r="A1054" t="str">
            <v>2102-1001</v>
          </cell>
          <cell r="B1054" t="str">
            <v>IMP.SOBRE TRANS.DE PROP.DE VEH.AUT.USADO</v>
          </cell>
          <cell r="C1054">
            <v>768158.37</v>
          </cell>
          <cell r="E1054" t="str">
            <v>Póliza -94-</v>
          </cell>
        </row>
        <row r="1055">
          <cell r="A1055" t="str">
            <v>2102-1002</v>
          </cell>
          <cell r="B1055" t="str">
            <v>IMP.DE TRANSM.POR REQUERIMIENTO</v>
          </cell>
          <cell r="C1055">
            <v>0</v>
          </cell>
          <cell r="E1055" t="str">
            <v>Póliza -94-</v>
          </cell>
        </row>
        <row r="1056">
          <cell r="A1056" t="str">
            <v>2102-1003</v>
          </cell>
          <cell r="B1056" t="str">
            <v>ACT.E INTS.POR DEV.IMP.S/TRANS.VEH.USADO</v>
          </cell>
          <cell r="C1056">
            <v>0</v>
          </cell>
          <cell r="E1056" t="str">
            <v>Póliza -94-</v>
          </cell>
        </row>
        <row r="1057">
          <cell r="A1057" t="str">
            <v>2102-1004</v>
          </cell>
          <cell r="B1057" t="str">
            <v>DEV.IMP.S/TRANS.PROP.VEH.USADOS</v>
          </cell>
          <cell r="C1057">
            <v>0</v>
          </cell>
          <cell r="E1057" t="str">
            <v>Póliza -94-</v>
          </cell>
        </row>
        <row r="1058">
          <cell r="A1058" t="str">
            <v>2102-1005</v>
          </cell>
          <cell r="B1058" t="str">
            <v>MULTA IMP. P/LA AGENCIA EST.DE TRANSP.</v>
          </cell>
          <cell r="C1058">
            <v>33187</v>
          </cell>
          <cell r="E1058" t="str">
            <v>Póliza -94-</v>
          </cell>
        </row>
        <row r="1059">
          <cell r="A1059" t="str">
            <v>2102-1006</v>
          </cell>
          <cell r="B1059" t="str">
            <v>MULTAS DEL IMP.DE TRANSMISION</v>
          </cell>
          <cell r="C1059">
            <v>0</v>
          </cell>
          <cell r="E1059" t="str">
            <v>Póliza -94-</v>
          </cell>
        </row>
        <row r="1060">
          <cell r="A1060" t="str">
            <v>2102-1007</v>
          </cell>
          <cell r="B1060" t="str">
            <v>RECARGOS DE IMP.DE TRANSMISION</v>
          </cell>
          <cell r="C1060">
            <v>0</v>
          </cell>
          <cell r="E1060" t="str">
            <v>Póliza -94-</v>
          </cell>
        </row>
        <row r="1061">
          <cell r="A1061" t="str">
            <v>2102-1008</v>
          </cell>
          <cell r="B1061" t="str">
            <v>GASTOS DE EJEC.TRANS.VEH.MOTOR</v>
          </cell>
          <cell r="C1061">
            <v>0</v>
          </cell>
          <cell r="E1061" t="str">
            <v>Póliza -94-</v>
          </cell>
        </row>
        <row r="1062">
          <cell r="A1062" t="str">
            <v>2102-1009</v>
          </cell>
          <cell r="B1062" t="str">
            <v>INCENTIVOS POR ISAN</v>
          </cell>
          <cell r="C1062">
            <v>0</v>
          </cell>
          <cell r="E1062" t="str">
            <v>Póliza -94-</v>
          </cell>
        </row>
        <row r="1063">
          <cell r="A1063" t="str">
            <v>2102-1010</v>
          </cell>
          <cell r="B1063" t="str">
            <v>RECARGOS DE I.S.A.N.</v>
          </cell>
          <cell r="C1063">
            <v>0</v>
          </cell>
          <cell r="E1063" t="str">
            <v>Póliza -94-</v>
          </cell>
        </row>
        <row r="1064">
          <cell r="A1064" t="str">
            <v>2102-1011</v>
          </cell>
          <cell r="B1064" t="str">
            <v>SANCIONES ISAN</v>
          </cell>
          <cell r="C1064">
            <v>0</v>
          </cell>
          <cell r="E1064" t="str">
            <v>Póliza -94-</v>
          </cell>
        </row>
        <row r="1065">
          <cell r="A1065" t="str">
            <v>2102-1012</v>
          </cell>
          <cell r="B1065" t="str">
            <v>I.S.A.N. PAGOS PROVISIONALES</v>
          </cell>
          <cell r="C1065">
            <v>0</v>
          </cell>
          <cell r="E1065" t="str">
            <v>Póliza -94-</v>
          </cell>
        </row>
        <row r="1066">
          <cell r="A1066" t="str">
            <v>2102-1013</v>
          </cell>
          <cell r="B1066" t="str">
            <v>ACTUALIZACION DE I.S.A.N.</v>
          </cell>
          <cell r="C1066">
            <v>0</v>
          </cell>
          <cell r="E1066" t="str">
            <v>Póliza -94-</v>
          </cell>
        </row>
        <row r="1067">
          <cell r="A1067" t="str">
            <v>2102-1014</v>
          </cell>
          <cell r="B1067" t="str">
            <v>DEVOLUCION IMP. SOBRE AUTOMOVILES NUEVOS</v>
          </cell>
          <cell r="C1067">
            <v>0</v>
          </cell>
          <cell r="E1067" t="str">
            <v>Póliza -94-</v>
          </cell>
        </row>
        <row r="1068">
          <cell r="A1068" t="str">
            <v>2102-1015</v>
          </cell>
          <cell r="B1068" t="str">
            <v>ACT.E INT'S.POR DEV.IMP.S/AUTOMOV.NVOS.</v>
          </cell>
          <cell r="C1068">
            <v>0</v>
          </cell>
          <cell r="E1068" t="str">
            <v>Póliza -94-</v>
          </cell>
        </row>
        <row r="1069">
          <cell r="A1069" t="str">
            <v>2102-1016</v>
          </cell>
          <cell r="B1069" t="str">
            <v>IMPUESTO S/TENENCIA O USO DE VEHICULOS</v>
          </cell>
          <cell r="C1069">
            <v>5950723.1100000003</v>
          </cell>
          <cell r="E1069" t="str">
            <v>Póliza -94-</v>
          </cell>
        </row>
        <row r="1070">
          <cell r="A1070" t="str">
            <v>2102-1017</v>
          </cell>
          <cell r="B1070" t="str">
            <v>IMPUESTO S/TENENCIA, MOTOCICLETAS</v>
          </cell>
          <cell r="C1070">
            <v>27478</v>
          </cell>
          <cell r="E1070" t="str">
            <v>Póliza -94-</v>
          </cell>
        </row>
        <row r="1071">
          <cell r="A1071" t="str">
            <v>2102-1018</v>
          </cell>
          <cell r="B1071" t="str">
            <v>RECARGOS Y ACT DE IMP S/TENENCIA DE VEH</v>
          </cell>
          <cell r="C1071">
            <v>97601.77</v>
          </cell>
          <cell r="E1071" t="str">
            <v>Póliza -94-</v>
          </cell>
        </row>
        <row r="1072">
          <cell r="A1072" t="str">
            <v>2102-1019</v>
          </cell>
          <cell r="B1072" t="str">
            <v>RECARGOS Y ACT DE IMP S/TEN DE MOTOS</v>
          </cell>
          <cell r="C1072">
            <v>117</v>
          </cell>
          <cell r="E1072" t="str">
            <v>Póliza -94-</v>
          </cell>
        </row>
        <row r="1073">
          <cell r="A1073" t="str">
            <v>2102-1020</v>
          </cell>
          <cell r="B1073" t="str">
            <v>DEVOLUCION IMPUESTOS SOBRE TENENCIA</v>
          </cell>
          <cell r="C1073">
            <v>0</v>
          </cell>
          <cell r="E1073" t="str">
            <v>Póliza -94-</v>
          </cell>
        </row>
        <row r="1074">
          <cell r="A1074" t="str">
            <v>2102-1021</v>
          </cell>
          <cell r="B1074" t="str">
            <v>ACT.E INTS.POR DEV.IMP.S/TENENCIA</v>
          </cell>
          <cell r="C1074">
            <v>0</v>
          </cell>
          <cell r="E1074" t="str">
            <v>Póliza -94-</v>
          </cell>
        </row>
        <row r="1075">
          <cell r="A1075" t="str">
            <v>2102-1022</v>
          </cell>
          <cell r="B1075" t="str">
            <v>ACREDITAMENTO DEL IMP.S/TENENCIA AR.15-D</v>
          </cell>
          <cell r="C1075">
            <v>0</v>
          </cell>
          <cell r="E1075" t="str">
            <v>Póliza -94-</v>
          </cell>
        </row>
        <row r="1076">
          <cell r="A1076" t="str">
            <v>2102-1023</v>
          </cell>
          <cell r="B1076" t="str">
            <v>GASTOS DE EJECUCION ISAN</v>
          </cell>
          <cell r="C1076">
            <v>0</v>
          </cell>
          <cell r="E1076" t="str">
            <v>Póliza -94-</v>
          </cell>
        </row>
        <row r="1077">
          <cell r="A1077" t="str">
            <v>2102-1024</v>
          </cell>
          <cell r="B1077" t="str">
            <v>GASTOS DE EJECUCION IMP. SOBRE TENENCIA</v>
          </cell>
          <cell r="C1077">
            <v>90</v>
          </cell>
          <cell r="E1077" t="str">
            <v>Póliza -94-</v>
          </cell>
        </row>
        <row r="1078">
          <cell r="A1078" t="str">
            <v>2102-1025</v>
          </cell>
          <cell r="B1078" t="str">
            <v>MULTAS IMP S/TENENCIA CTRL.DE OBLIG 100%</v>
          </cell>
          <cell r="C1078">
            <v>2436</v>
          </cell>
          <cell r="E1078" t="str">
            <v>Póliza -94-</v>
          </cell>
        </row>
        <row r="1079">
          <cell r="A1079" t="str">
            <v>2102-1026</v>
          </cell>
          <cell r="B1079" t="str">
            <v>HONORARIOS EJEC.POR CONTROL VEHICULAR</v>
          </cell>
          <cell r="C1079">
            <v>120</v>
          </cell>
          <cell r="E1079" t="str">
            <v>Póliza -94-</v>
          </cell>
        </row>
        <row r="1080">
          <cell r="A1080" t="str">
            <v>2102-1027</v>
          </cell>
          <cell r="B1080" t="str">
            <v>HONORARIOS EJEC. ISAN</v>
          </cell>
          <cell r="C1080">
            <v>0</v>
          </cell>
          <cell r="E1080" t="str">
            <v>Póliza -94-</v>
          </cell>
        </row>
        <row r="1081">
          <cell r="A1081" t="str">
            <v>2102-1028</v>
          </cell>
          <cell r="B1081" t="str">
            <v>90% INFRACC. TRANSITO AREA METROPOLITANA</v>
          </cell>
          <cell r="C1081">
            <v>415744.32</v>
          </cell>
          <cell r="E1081" t="str">
            <v>Póliza -94-</v>
          </cell>
        </row>
        <row r="1082">
          <cell r="A1082" t="str">
            <v>1201-0026</v>
          </cell>
          <cell r="B1082" t="str">
            <v>IMP.SOBRE TRANS.DE PROP.DE VEH.AUT.USADO</v>
          </cell>
          <cell r="D1082">
            <v>768158.37</v>
          </cell>
          <cell r="E1082" t="str">
            <v>Póliza -94-</v>
          </cell>
        </row>
        <row r="1083">
          <cell r="A1083" t="str">
            <v>1201-0027</v>
          </cell>
          <cell r="B1083" t="str">
            <v>IMP.DE TRANSM.POR REQUERIMIENTO</v>
          </cell>
          <cell r="D1083">
            <v>0</v>
          </cell>
          <cell r="E1083" t="str">
            <v>Póliza -94-</v>
          </cell>
        </row>
        <row r="1084">
          <cell r="A1084" t="str">
            <v>1201-0028</v>
          </cell>
          <cell r="B1084" t="str">
            <v>ACT.E INTS.POR DEV.IMP.S/TRANS.VEH.USADO</v>
          </cell>
          <cell r="D1084">
            <v>0</v>
          </cell>
          <cell r="E1084" t="str">
            <v>Póliza -94-</v>
          </cell>
        </row>
        <row r="1085">
          <cell r="A1085" t="str">
            <v>1201-0029</v>
          </cell>
          <cell r="B1085" t="str">
            <v>DEV.IMP.S/TRANS.PROP.VEH.USADOS</v>
          </cell>
          <cell r="D1085">
            <v>0</v>
          </cell>
          <cell r="E1085" t="str">
            <v>Póliza -94-</v>
          </cell>
        </row>
        <row r="1086">
          <cell r="A1086" t="str">
            <v>1201-0030</v>
          </cell>
          <cell r="B1086" t="str">
            <v>MULTA IMP. P/LA AGENCIA EST.DE TRANSP.</v>
          </cell>
          <cell r="D1086">
            <v>33187</v>
          </cell>
          <cell r="E1086" t="str">
            <v>Póliza -94-</v>
          </cell>
        </row>
        <row r="1087">
          <cell r="A1087" t="str">
            <v>1201-0031</v>
          </cell>
          <cell r="B1087" t="str">
            <v>MULTAS DEL IMP.DE TRANSMISION</v>
          </cell>
          <cell r="D1087">
            <v>0</v>
          </cell>
          <cell r="E1087" t="str">
            <v>Póliza -94-</v>
          </cell>
        </row>
        <row r="1088">
          <cell r="A1088" t="str">
            <v>1201-0032</v>
          </cell>
          <cell r="B1088" t="str">
            <v>RECARGOS DE IMP.DE TRANSMISION</v>
          </cell>
          <cell r="D1088">
            <v>0</v>
          </cell>
          <cell r="E1088" t="str">
            <v>Póliza -94-</v>
          </cell>
        </row>
        <row r="1089">
          <cell r="A1089" t="str">
            <v>1201-0033</v>
          </cell>
          <cell r="B1089" t="str">
            <v>GASTOS DE EJEC.TRANS.VEH.MOTOR</v>
          </cell>
          <cell r="D1089">
            <v>0</v>
          </cell>
          <cell r="E1089" t="str">
            <v>Póliza -94-</v>
          </cell>
        </row>
        <row r="1090">
          <cell r="A1090" t="str">
            <v>1201-0034</v>
          </cell>
          <cell r="B1090" t="str">
            <v>INCENTIVOS POR ISAN</v>
          </cell>
          <cell r="D1090">
            <v>0</v>
          </cell>
          <cell r="E1090" t="str">
            <v>Póliza -94-</v>
          </cell>
        </row>
        <row r="1091">
          <cell r="A1091" t="str">
            <v>1201-0035</v>
          </cell>
          <cell r="B1091" t="str">
            <v>RECARGOS DE I.S.A.N.</v>
          </cell>
          <cell r="D1091">
            <v>0</v>
          </cell>
          <cell r="E1091" t="str">
            <v>Póliza -94-</v>
          </cell>
        </row>
        <row r="1092">
          <cell r="A1092" t="str">
            <v>1201-0036</v>
          </cell>
          <cell r="B1092" t="str">
            <v>SANCIONES ISAN</v>
          </cell>
          <cell r="D1092">
            <v>0</v>
          </cell>
          <cell r="E1092" t="str">
            <v>Póliza -94-</v>
          </cell>
        </row>
        <row r="1093">
          <cell r="A1093" t="str">
            <v>1201-0037</v>
          </cell>
          <cell r="B1093" t="str">
            <v>I.S.A.N. PAGOS PROVISIONALES</v>
          </cell>
          <cell r="D1093">
            <v>0</v>
          </cell>
          <cell r="E1093" t="str">
            <v>Póliza -94-</v>
          </cell>
        </row>
        <row r="1094">
          <cell r="A1094" t="str">
            <v>1201-0038</v>
          </cell>
          <cell r="B1094" t="str">
            <v>ACTUALIZACION DE I.S.A.N.</v>
          </cell>
          <cell r="D1094">
            <v>0</v>
          </cell>
          <cell r="E1094" t="str">
            <v>Póliza -94-</v>
          </cell>
        </row>
        <row r="1095">
          <cell r="A1095" t="str">
            <v>1201-0039</v>
          </cell>
          <cell r="B1095" t="str">
            <v>DEVOLUCION IMP. SOBRE AUTOMOVILES NUEVOS</v>
          </cell>
          <cell r="D1095">
            <v>0</v>
          </cell>
          <cell r="E1095" t="str">
            <v>Póliza -94-</v>
          </cell>
        </row>
        <row r="1096">
          <cell r="A1096" t="str">
            <v>1201-0040</v>
          </cell>
          <cell r="B1096" t="str">
            <v>ACT.E INT'S.POR DEV.IMP.S/AUTOMOV.NVOS.</v>
          </cell>
          <cell r="D1096">
            <v>0</v>
          </cell>
          <cell r="E1096" t="str">
            <v>Póliza -94-</v>
          </cell>
        </row>
        <row r="1097">
          <cell r="A1097" t="str">
            <v>1201-0041</v>
          </cell>
          <cell r="B1097" t="str">
            <v>IMPUESTO S/TENENCIA O USO DE VEHICULOS</v>
          </cell>
          <cell r="D1097">
            <v>5950723.1100000003</v>
          </cell>
          <cell r="E1097" t="str">
            <v>Póliza -94-</v>
          </cell>
        </row>
        <row r="1098">
          <cell r="A1098" t="str">
            <v>1201-0042</v>
          </cell>
          <cell r="B1098" t="str">
            <v>IMPUESTO S/TENENCIA, MOTOCICLETAS</v>
          </cell>
          <cell r="D1098">
            <v>27478</v>
          </cell>
          <cell r="E1098" t="str">
            <v>Póliza -94-</v>
          </cell>
        </row>
        <row r="1099">
          <cell r="A1099" t="str">
            <v>1201-0043</v>
          </cell>
          <cell r="B1099" t="str">
            <v>RECARGOS Y ACT DE IMP S/TENENCIA DE VEH</v>
          </cell>
          <cell r="D1099">
            <v>97601.77</v>
          </cell>
          <cell r="E1099" t="str">
            <v>Póliza -94-</v>
          </cell>
        </row>
        <row r="1100">
          <cell r="A1100" t="str">
            <v>1201-0044</v>
          </cell>
          <cell r="B1100" t="str">
            <v>RECARGOS Y ACT DE IMP S/TEN DE MOTOS</v>
          </cell>
          <cell r="D1100">
            <v>117</v>
          </cell>
          <cell r="E1100" t="str">
            <v>Póliza -94-</v>
          </cell>
        </row>
        <row r="1101">
          <cell r="A1101" t="str">
            <v>1201-0045</v>
          </cell>
          <cell r="B1101" t="str">
            <v>DEVOLUCION IMPUESTOS SOBRE TENENCIA</v>
          </cell>
          <cell r="D1101">
            <v>0</v>
          </cell>
          <cell r="E1101" t="str">
            <v>Póliza -94-</v>
          </cell>
        </row>
        <row r="1102">
          <cell r="A1102" t="str">
            <v>1201-0046</v>
          </cell>
          <cell r="B1102" t="str">
            <v>ACT.E INTS.POR DEV.IMP.S/TENENCIA</v>
          </cell>
          <cell r="D1102">
            <v>0</v>
          </cell>
          <cell r="E1102" t="str">
            <v>Póliza -94-</v>
          </cell>
        </row>
        <row r="1103">
          <cell r="A1103" t="str">
            <v>1201-0047</v>
          </cell>
          <cell r="B1103" t="str">
            <v>ACREDITAMENTO DEL IMP.S/TENENCIA AR.15-D</v>
          </cell>
          <cell r="D1103">
            <v>0</v>
          </cell>
          <cell r="E1103" t="str">
            <v>Póliza -94-</v>
          </cell>
        </row>
        <row r="1104">
          <cell r="A1104" t="str">
            <v>1201-0048</v>
          </cell>
          <cell r="B1104" t="str">
            <v>GASTOS DE EJECUCION ISAN</v>
          </cell>
          <cell r="D1104">
            <v>0</v>
          </cell>
          <cell r="E1104" t="str">
            <v>Póliza -94-</v>
          </cell>
        </row>
        <row r="1105">
          <cell r="A1105" t="str">
            <v>1201-0049</v>
          </cell>
          <cell r="B1105" t="str">
            <v>GASTOS DE EJECUCION IMP. SOBRE TENENCIA</v>
          </cell>
          <cell r="D1105">
            <v>90</v>
          </cell>
          <cell r="E1105" t="str">
            <v>Póliza -94-</v>
          </cell>
        </row>
        <row r="1106">
          <cell r="A1106" t="str">
            <v>1201-0050</v>
          </cell>
          <cell r="B1106" t="str">
            <v>MULTAS IMP S/TENENCIA CTRL.DE OBLIG 100%</v>
          </cell>
          <cell r="D1106">
            <v>2436</v>
          </cell>
          <cell r="E1106" t="str">
            <v>Póliza -94-</v>
          </cell>
        </row>
        <row r="1107">
          <cell r="A1107" t="str">
            <v>1201-0051</v>
          </cell>
          <cell r="B1107" t="str">
            <v>HONORARIOS EJEC.POR CONTROL VEHICULAR</v>
          </cell>
          <cell r="D1107">
            <v>120</v>
          </cell>
          <cell r="E1107" t="str">
            <v>Póliza -94-</v>
          </cell>
        </row>
        <row r="1108">
          <cell r="A1108" t="str">
            <v>1201-0052</v>
          </cell>
          <cell r="B1108" t="str">
            <v>HONORARIOS EJEC. ISAN</v>
          </cell>
          <cell r="D1108">
            <v>0</v>
          </cell>
          <cell r="E1108" t="str">
            <v>Póliza -94-</v>
          </cell>
        </row>
        <row r="1109">
          <cell r="A1109" t="str">
            <v>1201-0053</v>
          </cell>
          <cell r="B1109" t="str">
            <v>90% INFRACC. TRANSITO AREA METROPOLITANA</v>
          </cell>
          <cell r="D1109">
            <v>415744.32</v>
          </cell>
          <cell r="E1109" t="str">
            <v>Póliza -94-</v>
          </cell>
        </row>
        <row r="1111">
          <cell r="C1111">
            <v>7295655.5700000003</v>
          </cell>
          <cell r="D1111">
            <v>7295655.5700000003</v>
          </cell>
        </row>
        <row r="1113">
          <cell r="A1113" t="str">
            <v>RECLASIFICACION DE LOS INGRESOS EN ADMON.</v>
          </cell>
        </row>
        <row r="1115">
          <cell r="D1115" t="str">
            <v>Póliza -94-</v>
          </cell>
        </row>
        <row r="1117">
          <cell r="A1117" t="str">
            <v>de Cuenta</v>
          </cell>
          <cell r="C1117" t="str">
            <v>Cargo</v>
          </cell>
          <cell r="D1117" t="str">
            <v>Crédito</v>
          </cell>
        </row>
        <row r="1118">
          <cell r="A1118" t="str">
            <v>1201-0001</v>
          </cell>
          <cell r="B1118" t="str">
            <v>DERECHOS DE CONTROL VEHICULAR PTE. AÑO</v>
          </cell>
          <cell r="C1118">
            <v>4104894</v>
          </cell>
          <cell r="E1118" t="str">
            <v>Póliza -95-</v>
          </cell>
        </row>
        <row r="1119">
          <cell r="A1119" t="str">
            <v>1201-0002</v>
          </cell>
          <cell r="B1119" t="str">
            <v>DERECHOS DE CONTROL VEHICULAR REZAGOS</v>
          </cell>
          <cell r="C1119">
            <v>325266.21999999997</v>
          </cell>
          <cell r="E1119" t="str">
            <v>Póliza -95-</v>
          </cell>
        </row>
        <row r="1120">
          <cell r="A1120" t="str">
            <v>1201-0003</v>
          </cell>
          <cell r="B1120" t="str">
            <v>DEV. CONTROL VEHICULAR</v>
          </cell>
          <cell r="C1120">
            <v>0</v>
          </cell>
          <cell r="E1120" t="str">
            <v>Póliza -95-</v>
          </cell>
        </row>
        <row r="1121">
          <cell r="A1121" t="str">
            <v>1201-0004</v>
          </cell>
          <cell r="B1121" t="str">
            <v>SUBSIDIO 10% Y 5%</v>
          </cell>
          <cell r="D1121">
            <v>73711</v>
          </cell>
          <cell r="E1121" t="str">
            <v>Póliza -95-</v>
          </cell>
        </row>
        <row r="1122">
          <cell r="A1122" t="str">
            <v>1201-0005</v>
          </cell>
          <cell r="B1122" t="str">
            <v>SUBSIDIO ANTIGÜEDAD 5 AÑOS</v>
          </cell>
          <cell r="D1122">
            <v>742227</v>
          </cell>
          <cell r="E1122" t="str">
            <v>Póliza -95-</v>
          </cell>
        </row>
        <row r="1123">
          <cell r="A1123" t="str">
            <v>1201-0006</v>
          </cell>
          <cell r="B1123" t="str">
            <v>SUBSIDIO ANTIGÜEDAD 10 AÑOS</v>
          </cell>
          <cell r="D1123">
            <v>204848</v>
          </cell>
          <cell r="E1123" t="str">
            <v>Póliza -95-</v>
          </cell>
        </row>
        <row r="1124">
          <cell r="A1124" t="str">
            <v>1201-0007</v>
          </cell>
          <cell r="B1124" t="str">
            <v>SUBSIDIO DERECHOS CONTROL VEHICULAR</v>
          </cell>
          <cell r="C1124">
            <v>0</v>
          </cell>
          <cell r="E1124" t="str">
            <v>Póliza -95-</v>
          </cell>
        </row>
        <row r="1125">
          <cell r="A1125" t="str">
            <v>1201-0008</v>
          </cell>
          <cell r="B1125" t="str">
            <v>SUB MAT.DE CONT.VEH.A PERS.MAYORES 65 AÑOS</v>
          </cell>
          <cell r="D1125">
            <v>978</v>
          </cell>
          <cell r="E1125" t="str">
            <v>Póliza -95-</v>
          </cell>
        </row>
        <row r="1126">
          <cell r="A1126" t="str">
            <v>1201-0009</v>
          </cell>
          <cell r="B1126" t="str">
            <v>EXP.DE CERTIFICADOS DE CONTROL VEHICULAR</v>
          </cell>
          <cell r="C1126">
            <v>6627</v>
          </cell>
          <cell r="E1126" t="str">
            <v>Póliza -95-</v>
          </cell>
        </row>
        <row r="1127">
          <cell r="A1127" t="str">
            <v>1201-0010</v>
          </cell>
          <cell r="B1127" t="str">
            <v>EXP.DE CERT.DE CTRL.VEH.OTROS ESTADOS</v>
          </cell>
          <cell r="C1127">
            <v>6048</v>
          </cell>
          <cell r="E1127" t="str">
            <v>Póliza -95-</v>
          </cell>
        </row>
        <row r="1128">
          <cell r="A1128" t="str">
            <v>1201-0011</v>
          </cell>
          <cell r="B1128" t="str">
            <v>EXP.DE CERT.DE DOC.DE CTRL.VEHICULAR</v>
          </cell>
          <cell r="C1128">
            <v>423</v>
          </cell>
          <cell r="E1128" t="str">
            <v>Póliza -95-</v>
          </cell>
        </row>
        <row r="1129">
          <cell r="A1129" t="str">
            <v>1201-0012</v>
          </cell>
          <cell r="B1129" t="str">
            <v>PLACAS DE CIRCULACION VEHICULAR</v>
          </cell>
          <cell r="C1129">
            <v>342356</v>
          </cell>
          <cell r="E1129" t="str">
            <v>Póliza -95-</v>
          </cell>
        </row>
        <row r="1130">
          <cell r="A1130" t="str">
            <v>1201-0013</v>
          </cell>
          <cell r="B1130" t="str">
            <v>LICENCIAS DE MANEJAR</v>
          </cell>
          <cell r="C1130">
            <v>398840</v>
          </cell>
          <cell r="E1130" t="str">
            <v>Póliza -95-</v>
          </cell>
        </row>
        <row r="1131">
          <cell r="A1131" t="str">
            <v>1201-0014</v>
          </cell>
          <cell r="B1131" t="str">
            <v>EXP.DE CERT.DE LICENCIAS DE CONDUCIR</v>
          </cell>
          <cell r="C1131">
            <v>0</v>
          </cell>
          <cell r="E1131" t="str">
            <v>Póliza -95-</v>
          </cell>
        </row>
        <row r="1132">
          <cell r="A1132" t="str">
            <v>1201-0015</v>
          </cell>
          <cell r="B1132" t="str">
            <v>DUPLICADOS DE LICENCIAS</v>
          </cell>
          <cell r="C1132">
            <v>6372</v>
          </cell>
          <cell r="E1132" t="str">
            <v>Póliza -95-</v>
          </cell>
        </row>
        <row r="1133">
          <cell r="A1133" t="str">
            <v>1201-0016</v>
          </cell>
          <cell r="B1133" t="str">
            <v>DUPLICADOS DE TARJETAS DE CIRCULACION</v>
          </cell>
          <cell r="C1133">
            <v>1880</v>
          </cell>
          <cell r="E1133" t="str">
            <v>Póliza -95-</v>
          </cell>
        </row>
        <row r="1134">
          <cell r="A1134" t="str">
            <v>1201-0017</v>
          </cell>
          <cell r="B1134" t="str">
            <v>BAJAS DE VEHICULOS DE MOTOR</v>
          </cell>
          <cell r="C1134">
            <v>30315</v>
          </cell>
          <cell r="E1134" t="str">
            <v>Póliza -95-</v>
          </cell>
        </row>
        <row r="1135">
          <cell r="A1135" t="str">
            <v>1201-0018</v>
          </cell>
          <cell r="B1135" t="str">
            <v>SUBSIDIO LAMINAS CONTROL VEHICULAR</v>
          </cell>
          <cell r="C1135">
            <v>0</v>
          </cell>
          <cell r="E1135" t="str">
            <v>Póliza -95-</v>
          </cell>
        </row>
        <row r="1136">
          <cell r="A1136" t="str">
            <v>1201-0019</v>
          </cell>
          <cell r="B1136" t="str">
            <v>SUBSIDIOS LICENCIAS DE MANEJO</v>
          </cell>
          <cell r="C1136">
            <v>0</v>
          </cell>
          <cell r="E1136" t="str">
            <v>Póliza -95-</v>
          </cell>
        </row>
        <row r="1137">
          <cell r="A1137" t="str">
            <v>1201-0020</v>
          </cell>
          <cell r="B1137" t="str">
            <v>MULTAS DE CONTROL VEHICULAR</v>
          </cell>
          <cell r="C1137">
            <v>0</v>
          </cell>
          <cell r="E1137" t="str">
            <v>Póliza -95-</v>
          </cell>
        </row>
        <row r="1138">
          <cell r="A1138" t="str">
            <v>1201-0021</v>
          </cell>
          <cell r="B1138" t="str">
            <v>INTERESES POR CONVENIO CONTROL VEHICULAR</v>
          </cell>
          <cell r="C1138">
            <v>22613.43</v>
          </cell>
          <cell r="E1138" t="str">
            <v>Póliza -95-</v>
          </cell>
        </row>
        <row r="1139">
          <cell r="A1139" t="str">
            <v>1201-0022</v>
          </cell>
          <cell r="B1139" t="str">
            <v>SANCIONES POR CANJE DE PLACAS EXTEMP.</v>
          </cell>
          <cell r="C1139">
            <v>18741</v>
          </cell>
          <cell r="E1139" t="str">
            <v>Póliza -95-</v>
          </cell>
        </row>
        <row r="1140">
          <cell r="A1140" t="str">
            <v>1201-0023</v>
          </cell>
          <cell r="B1140" t="str">
            <v>SAN.DE DER.DE CONTROL VEH.PTE.AÑO</v>
          </cell>
          <cell r="C1140">
            <v>0</v>
          </cell>
          <cell r="E1140" t="str">
            <v>Póliza -95-</v>
          </cell>
        </row>
        <row r="1141">
          <cell r="A1141" t="str">
            <v>1201-0024</v>
          </cell>
          <cell r="B1141" t="str">
            <v>SAN.DE DER.CONTROL VEH. REZAGO</v>
          </cell>
          <cell r="C1141">
            <v>82479.63</v>
          </cell>
          <cell r="E1141" t="str">
            <v>Póliza -95-</v>
          </cell>
        </row>
        <row r="1142">
          <cell r="A1142" t="str">
            <v>1201-0025</v>
          </cell>
          <cell r="B1142" t="str">
            <v>10% INFRACC.DE TRANSITO AREA MET.</v>
          </cell>
          <cell r="C1142">
            <v>49028.7</v>
          </cell>
          <cell r="E1142" t="str">
            <v>Póliza -95-</v>
          </cell>
        </row>
        <row r="1143">
          <cell r="A1143" t="str">
            <v>1201-0026</v>
          </cell>
          <cell r="B1143" t="str">
            <v>IMP.SOBRE TRANS.DE PROP.DE VEH.AUT.USADO</v>
          </cell>
          <cell r="C1143">
            <v>866815.17</v>
          </cell>
          <cell r="E1143" t="str">
            <v>Póliza -95-</v>
          </cell>
        </row>
        <row r="1144">
          <cell r="A1144" t="str">
            <v>1201-0027</v>
          </cell>
          <cell r="B1144" t="str">
            <v>IMP.DE TRANSM.POR REQUERIMIENTO</v>
          </cell>
          <cell r="C1144">
            <v>0</v>
          </cell>
          <cell r="E1144" t="str">
            <v>Póliza -95-</v>
          </cell>
        </row>
        <row r="1145">
          <cell r="A1145" t="str">
            <v>1201-0028</v>
          </cell>
          <cell r="B1145" t="str">
            <v>ACT.E INTS.POR DEV.IMP.S/TRANS.VEH.USADO</v>
          </cell>
          <cell r="C1145">
            <v>0</v>
          </cell>
          <cell r="E1145" t="str">
            <v>Póliza -95-</v>
          </cell>
        </row>
        <row r="1146">
          <cell r="A1146" t="str">
            <v>1201-0029</v>
          </cell>
          <cell r="B1146" t="str">
            <v>DEV.IMP.S/TRANS.PROP.VEH.USADOS</v>
          </cell>
          <cell r="C1146">
            <v>0</v>
          </cell>
          <cell r="E1146" t="str">
            <v>Póliza -95-</v>
          </cell>
        </row>
        <row r="1147">
          <cell r="A1147" t="str">
            <v>1201-0030</v>
          </cell>
          <cell r="B1147" t="str">
            <v>MULTA IMP. P/LA AGENCIA EST.DE TRANSP.</v>
          </cell>
          <cell r="C1147">
            <v>43006</v>
          </cell>
          <cell r="E1147" t="str">
            <v>Póliza -95-</v>
          </cell>
        </row>
        <row r="1148">
          <cell r="A1148" t="str">
            <v>1201-0031</v>
          </cell>
          <cell r="B1148" t="str">
            <v>MULTAS DEL IMP.DE TRANSMISION</v>
          </cell>
          <cell r="C1148">
            <v>0</v>
          </cell>
          <cell r="E1148" t="str">
            <v>Póliza -95-</v>
          </cell>
        </row>
        <row r="1149">
          <cell r="A1149" t="str">
            <v>1201-0032</v>
          </cell>
          <cell r="B1149" t="str">
            <v>RECARGOS DE IMP.DE TRANSMISION</v>
          </cell>
          <cell r="C1149">
            <v>0</v>
          </cell>
          <cell r="E1149" t="str">
            <v>Póliza -95-</v>
          </cell>
        </row>
        <row r="1150">
          <cell r="A1150" t="str">
            <v>1201-0033</v>
          </cell>
          <cell r="B1150" t="str">
            <v>GASTOS DE EJEC.TRANS.VEH.MOTOR</v>
          </cell>
          <cell r="C1150">
            <v>0</v>
          </cell>
          <cell r="E1150" t="str">
            <v>Póliza -95-</v>
          </cell>
        </row>
        <row r="1151">
          <cell r="A1151" t="str">
            <v>1201-0034</v>
          </cell>
          <cell r="B1151" t="str">
            <v>INCENTIVOS POR ISAN</v>
          </cell>
          <cell r="C1151">
            <v>0</v>
          </cell>
          <cell r="E1151" t="str">
            <v>Póliza -95-</v>
          </cell>
        </row>
        <row r="1152">
          <cell r="A1152" t="str">
            <v>1201-0035</v>
          </cell>
          <cell r="B1152" t="str">
            <v>RECARGOS DE I.S.A.N.</v>
          </cell>
          <cell r="C1152">
            <v>0</v>
          </cell>
          <cell r="E1152" t="str">
            <v>Póliza -95-</v>
          </cell>
        </row>
        <row r="1153">
          <cell r="A1153" t="str">
            <v>1201-0036</v>
          </cell>
          <cell r="B1153" t="str">
            <v>SANCIONES ISAN</v>
          </cell>
          <cell r="C1153">
            <v>0</v>
          </cell>
          <cell r="E1153" t="str">
            <v>Póliza -95-</v>
          </cell>
        </row>
        <row r="1154">
          <cell r="A1154" t="str">
            <v>1201-0037</v>
          </cell>
          <cell r="B1154" t="str">
            <v>I.S.A.N. PAGOS PROVISIONALES</v>
          </cell>
          <cell r="C1154">
            <v>0</v>
          </cell>
          <cell r="E1154" t="str">
            <v>Póliza -95-</v>
          </cell>
        </row>
        <row r="1155">
          <cell r="A1155" t="str">
            <v>1201-0038</v>
          </cell>
          <cell r="B1155" t="str">
            <v>ACTUALIZACION DE I.S.A.N.</v>
          </cell>
          <cell r="C1155">
            <v>0</v>
          </cell>
          <cell r="E1155" t="str">
            <v>Póliza -95-</v>
          </cell>
        </row>
        <row r="1156">
          <cell r="A1156" t="str">
            <v>1201-0039</v>
          </cell>
          <cell r="B1156" t="str">
            <v>DEVOLUCION IMP. SOBRE AUTOMOVILES NUEVOS</v>
          </cell>
          <cell r="C1156">
            <v>0</v>
          </cell>
          <cell r="E1156" t="str">
            <v>Póliza -95-</v>
          </cell>
        </row>
        <row r="1157">
          <cell r="A1157" t="str">
            <v>1201-0040</v>
          </cell>
          <cell r="B1157" t="str">
            <v>ACT.E INT'S.POR DEV.IMP.S/AUTOMOV.NVOS.</v>
          </cell>
          <cell r="C1157">
            <v>0</v>
          </cell>
          <cell r="E1157" t="str">
            <v>Póliza -95-</v>
          </cell>
        </row>
        <row r="1158">
          <cell r="A1158" t="str">
            <v>1201-0041</v>
          </cell>
          <cell r="B1158" t="str">
            <v>IMPUESTO S/TENENCIA O USO DE VEHICULOS</v>
          </cell>
          <cell r="C1158">
            <v>5376110.1500000004</v>
          </cell>
          <cell r="E1158" t="str">
            <v>Póliza -95-</v>
          </cell>
        </row>
        <row r="1159">
          <cell r="A1159" t="str">
            <v>1201-0042</v>
          </cell>
          <cell r="B1159" t="str">
            <v>IMPUESTO S/TENENCIA, MOTOCICLETAS</v>
          </cell>
          <cell r="C1159">
            <v>29108</v>
          </cell>
          <cell r="E1159" t="str">
            <v>Póliza -95-</v>
          </cell>
        </row>
        <row r="1160">
          <cell r="A1160" t="str">
            <v>1201-0043</v>
          </cell>
          <cell r="B1160" t="str">
            <v>RECARGOS Y ACT DE IMP S/TENENCIA DE VEH</v>
          </cell>
          <cell r="C1160">
            <v>117349.34</v>
          </cell>
          <cell r="E1160" t="str">
            <v>Póliza -95-</v>
          </cell>
        </row>
        <row r="1161">
          <cell r="A1161" t="str">
            <v>1201-0044</v>
          </cell>
          <cell r="B1161" t="str">
            <v>RECARGOS Y ACT DE IMP S/TEN DE MOTOS</v>
          </cell>
          <cell r="C1161">
            <v>126</v>
          </cell>
          <cell r="E1161" t="str">
            <v>Póliza -95-</v>
          </cell>
        </row>
        <row r="1162">
          <cell r="A1162" t="str">
            <v>1201-0045</v>
          </cell>
          <cell r="B1162" t="str">
            <v>DEVOLUCION IMPUESTOS SOBRE TENENCIA</v>
          </cell>
          <cell r="C1162">
            <v>0</v>
          </cell>
          <cell r="E1162" t="str">
            <v>Póliza -95-</v>
          </cell>
        </row>
        <row r="1163">
          <cell r="A1163" t="str">
            <v>1201-0046</v>
          </cell>
          <cell r="B1163" t="str">
            <v>ACT.E INTS.POR DEV.IMP.S/TENENCIA</v>
          </cell>
          <cell r="C1163">
            <v>0</v>
          </cell>
          <cell r="E1163" t="str">
            <v>Póliza -95-</v>
          </cell>
        </row>
        <row r="1164">
          <cell r="A1164" t="str">
            <v>1201-0047</v>
          </cell>
          <cell r="B1164" t="str">
            <v>ACREDITAMENTO DEL IMP.S/TENENCIA AR.15-D</v>
          </cell>
          <cell r="C1164">
            <v>0</v>
          </cell>
          <cell r="E1164" t="str">
            <v>Póliza -95-</v>
          </cell>
        </row>
        <row r="1165">
          <cell r="A1165" t="str">
            <v>1201-0048</v>
          </cell>
          <cell r="B1165" t="str">
            <v>GASTOS DE EJECUCION ISAN</v>
          </cell>
          <cell r="C1165">
            <v>0</v>
          </cell>
          <cell r="E1165" t="str">
            <v>Póliza -95-</v>
          </cell>
        </row>
        <row r="1166">
          <cell r="A1166" t="str">
            <v>1201-0049</v>
          </cell>
          <cell r="B1166" t="str">
            <v>GASTOS DE EJECUCION IMP. SOBRE TENENCIA</v>
          </cell>
          <cell r="C1166">
            <v>90</v>
          </cell>
          <cell r="E1166" t="str">
            <v>Póliza -95-</v>
          </cell>
        </row>
        <row r="1167">
          <cell r="A1167" t="str">
            <v>1201-0050</v>
          </cell>
          <cell r="B1167" t="str">
            <v>MULTAS IMP S/TENENCIA CTRL.DE OBLIG 100%</v>
          </cell>
          <cell r="C1167">
            <v>1827</v>
          </cell>
          <cell r="E1167" t="str">
            <v>Póliza -95-</v>
          </cell>
        </row>
        <row r="1168">
          <cell r="A1168" t="str">
            <v>1201-0051</v>
          </cell>
          <cell r="B1168" t="str">
            <v>HONORARIOS EJEC.POR CONTROL VEHICULAR</v>
          </cell>
          <cell r="C1168">
            <v>180</v>
          </cell>
          <cell r="E1168" t="str">
            <v>Póliza -95-</v>
          </cell>
        </row>
        <row r="1169">
          <cell r="A1169" t="str">
            <v>1201-0052</v>
          </cell>
          <cell r="B1169" t="str">
            <v>HONORARIOS EJEC. ISAN</v>
          </cell>
          <cell r="C1169">
            <v>0</v>
          </cell>
          <cell r="E1169" t="str">
            <v>Póliza -95-</v>
          </cell>
        </row>
        <row r="1170">
          <cell r="A1170" t="str">
            <v>1201-0053</v>
          </cell>
          <cell r="B1170" t="str">
            <v>90% INFRACC. TRANSITO AREA METROPOLITANA</v>
          </cell>
          <cell r="C1170">
            <v>441286.63</v>
          </cell>
          <cell r="E1170" t="str">
            <v>Póliza -95-</v>
          </cell>
        </row>
        <row r="1171">
          <cell r="A1171" t="str">
            <v>4101-0001</v>
          </cell>
          <cell r="B1171" t="str">
            <v>DERECHOS DE CONTROL VEHICULAR PTE. AÑO</v>
          </cell>
          <cell r="D1171">
            <v>4104894</v>
          </cell>
          <cell r="E1171" t="str">
            <v>Póliza -95-</v>
          </cell>
        </row>
        <row r="1172">
          <cell r="A1172" t="str">
            <v>4101-0002</v>
          </cell>
          <cell r="B1172" t="str">
            <v>DERECHOS DE CONTROL VEHICULAR REZAGOS</v>
          </cell>
          <cell r="D1172">
            <v>325266.21999999997</v>
          </cell>
          <cell r="E1172" t="str">
            <v>Póliza -95-</v>
          </cell>
        </row>
        <row r="1173">
          <cell r="A1173" t="str">
            <v>4101-0003</v>
          </cell>
          <cell r="B1173" t="str">
            <v>DEV. CONTROL VEHICULAR</v>
          </cell>
          <cell r="D1173">
            <v>0</v>
          </cell>
          <cell r="E1173" t="str">
            <v>Póliza -95-</v>
          </cell>
        </row>
        <row r="1174">
          <cell r="A1174" t="str">
            <v>4101-0004</v>
          </cell>
          <cell r="B1174" t="str">
            <v>SUBSIDIO 10% Y 5%</v>
          </cell>
          <cell r="C1174">
            <v>73711</v>
          </cell>
          <cell r="E1174" t="str">
            <v>Póliza -95-</v>
          </cell>
        </row>
        <row r="1175">
          <cell r="A1175" t="str">
            <v>4101-0005</v>
          </cell>
          <cell r="B1175" t="str">
            <v>SUBSIDIO ANTIGÜEDAD 5 AÑOS</v>
          </cell>
          <cell r="C1175">
            <v>742227</v>
          </cell>
          <cell r="E1175" t="str">
            <v>Póliza -95-</v>
          </cell>
        </row>
        <row r="1176">
          <cell r="A1176" t="str">
            <v>4101-0006</v>
          </cell>
          <cell r="B1176" t="str">
            <v>SUBSIDIO ANTIGÜEDAD 10 AÑOS</v>
          </cell>
          <cell r="C1176">
            <v>204848</v>
          </cell>
          <cell r="E1176" t="str">
            <v>Póliza -95-</v>
          </cell>
        </row>
        <row r="1177">
          <cell r="A1177" t="str">
            <v>4101-0007</v>
          </cell>
          <cell r="B1177" t="str">
            <v>SUBSIDIO DERECHOS CONTROL VEHICULAR</v>
          </cell>
          <cell r="D1177">
            <v>0</v>
          </cell>
          <cell r="E1177" t="str">
            <v>Póliza -95-</v>
          </cell>
        </row>
        <row r="1178">
          <cell r="A1178" t="str">
            <v>4101-0008</v>
          </cell>
          <cell r="B1178" t="str">
            <v>SUB MAT.DE CONT.VEH.A PERS.MAYORES 65 AÑOS</v>
          </cell>
          <cell r="C1178">
            <v>978</v>
          </cell>
          <cell r="E1178" t="str">
            <v>Póliza -95-</v>
          </cell>
        </row>
        <row r="1179">
          <cell r="A1179" t="str">
            <v>4101-0009</v>
          </cell>
          <cell r="B1179" t="str">
            <v>EXP.DE CERTIFICADOS DE CONTROL VEHICULAR</v>
          </cell>
          <cell r="D1179">
            <v>6627</v>
          </cell>
          <cell r="E1179" t="str">
            <v>Póliza -95-</v>
          </cell>
        </row>
        <row r="1180">
          <cell r="A1180" t="str">
            <v>4101-0010</v>
          </cell>
          <cell r="B1180" t="str">
            <v>EXP.DE CERT.DE CTRL.VEH.OTROS ESTADOS</v>
          </cell>
          <cell r="D1180">
            <v>6048</v>
          </cell>
          <cell r="E1180" t="str">
            <v>Póliza -95-</v>
          </cell>
        </row>
        <row r="1181">
          <cell r="A1181" t="str">
            <v>4101-0011</v>
          </cell>
          <cell r="B1181" t="str">
            <v>EXP.DE CERT.DE DOC.DE CTRL.VEHICULAR</v>
          </cell>
          <cell r="D1181">
            <v>423</v>
          </cell>
          <cell r="E1181" t="str">
            <v>Póliza -95-</v>
          </cell>
        </row>
        <row r="1182">
          <cell r="A1182" t="str">
            <v>4101-0012</v>
          </cell>
          <cell r="B1182" t="str">
            <v>PLACAS DE CIRCULACION VEHICULAR</v>
          </cell>
          <cell r="D1182">
            <v>342356</v>
          </cell>
          <cell r="E1182" t="str">
            <v>Póliza -95-</v>
          </cell>
        </row>
        <row r="1183">
          <cell r="A1183" t="str">
            <v>4101-0013</v>
          </cell>
          <cell r="B1183" t="str">
            <v>LICENCIAS DE MANEJAR</v>
          </cell>
          <cell r="D1183">
            <v>398840</v>
          </cell>
          <cell r="E1183" t="str">
            <v>Póliza -95-</v>
          </cell>
        </row>
        <row r="1184">
          <cell r="A1184" t="str">
            <v>4101-0014</v>
          </cell>
          <cell r="B1184" t="str">
            <v>EXP.DE CERT.DE LICENCIAS DE CONDUCIR</v>
          </cell>
          <cell r="D1184">
            <v>0</v>
          </cell>
          <cell r="E1184" t="str">
            <v>Póliza -95-</v>
          </cell>
        </row>
        <row r="1185">
          <cell r="A1185" t="str">
            <v>4101-0015</v>
          </cell>
          <cell r="B1185" t="str">
            <v>DUPLICADOS DE LICENCIAS</v>
          </cell>
          <cell r="D1185">
            <v>6372</v>
          </cell>
          <cell r="E1185" t="str">
            <v>Póliza -95-</v>
          </cell>
        </row>
        <row r="1186">
          <cell r="A1186" t="str">
            <v>4101-0016</v>
          </cell>
          <cell r="B1186" t="str">
            <v>DUPLICADOS DE TARJETAS DE CIRCULACION</v>
          </cell>
          <cell r="D1186">
            <v>1880</v>
          </cell>
          <cell r="E1186" t="str">
            <v>Póliza -95-</v>
          </cell>
        </row>
        <row r="1187">
          <cell r="A1187" t="str">
            <v>4101-0017</v>
          </cell>
          <cell r="B1187" t="str">
            <v>BAJAS DE VEHICULOS DE MOTOR</v>
          </cell>
          <cell r="D1187">
            <v>30315</v>
          </cell>
          <cell r="E1187" t="str">
            <v>Póliza -95-</v>
          </cell>
        </row>
        <row r="1188">
          <cell r="A1188" t="str">
            <v>4101-0018</v>
          </cell>
          <cell r="B1188" t="str">
            <v>SUBSIDIO LAMINAS CONTROL VEHICULAR</v>
          </cell>
          <cell r="D1188">
            <v>0</v>
          </cell>
          <cell r="E1188" t="str">
            <v>Póliza -95-</v>
          </cell>
        </row>
        <row r="1189">
          <cell r="A1189" t="str">
            <v>4101-0019</v>
          </cell>
          <cell r="B1189" t="str">
            <v>SUBSIDIOS LICENCIAS DE MANEJO</v>
          </cell>
          <cell r="D1189">
            <v>0</v>
          </cell>
          <cell r="E1189" t="str">
            <v>Póliza -95-</v>
          </cell>
        </row>
        <row r="1190">
          <cell r="A1190" t="str">
            <v>4101-0020</v>
          </cell>
          <cell r="B1190" t="str">
            <v>MULTAS DE CONTROL VEHICULAR</v>
          </cell>
          <cell r="D1190">
            <v>0</v>
          </cell>
          <cell r="E1190" t="str">
            <v>Póliza -95-</v>
          </cell>
        </row>
        <row r="1191">
          <cell r="A1191" t="str">
            <v>4101-0021</v>
          </cell>
          <cell r="B1191" t="str">
            <v>INTERESES POR CONVENIO CONTROL VEHICULAR</v>
          </cell>
          <cell r="D1191">
            <v>22613.43</v>
          </cell>
          <cell r="E1191" t="str">
            <v>Póliza -95-</v>
          </cell>
        </row>
        <row r="1192">
          <cell r="A1192" t="str">
            <v>4101-0022</v>
          </cell>
          <cell r="B1192" t="str">
            <v>SANCIONES POR CANJE DE PLACAS EXTEMP.</v>
          </cell>
          <cell r="D1192">
            <v>18741</v>
          </cell>
          <cell r="E1192" t="str">
            <v>Póliza -95-</v>
          </cell>
        </row>
        <row r="1193">
          <cell r="A1193" t="str">
            <v>4101-0023</v>
          </cell>
          <cell r="B1193" t="str">
            <v>SAN.DE DER.DE CONTROL VEH.PTE.AÑO</v>
          </cell>
          <cell r="D1193">
            <v>0</v>
          </cell>
          <cell r="E1193" t="str">
            <v>Póliza -95-</v>
          </cell>
        </row>
        <row r="1194">
          <cell r="A1194" t="str">
            <v>4101-0024</v>
          </cell>
          <cell r="B1194" t="str">
            <v>SAN.DE DER.CONTROL VEH. REZAGO</v>
          </cell>
          <cell r="D1194">
            <v>82479.63</v>
          </cell>
          <cell r="E1194" t="str">
            <v>Póliza -95-</v>
          </cell>
        </row>
        <row r="1195">
          <cell r="A1195" t="str">
            <v>4101-0025</v>
          </cell>
          <cell r="B1195" t="str">
            <v>10% INFRACC.DE TRANSITO AREA MET.</v>
          </cell>
          <cell r="D1195">
            <v>49028.7</v>
          </cell>
          <cell r="E1195" t="str">
            <v>Póliza -95-</v>
          </cell>
        </row>
        <row r="1196">
          <cell r="A1196" t="str">
            <v>2102-1001</v>
          </cell>
          <cell r="B1196" t="str">
            <v>IMP.SOBRE TRANS.DE PROP.DE VEH.AUT.USADO</v>
          </cell>
          <cell r="D1196">
            <v>866815.17</v>
          </cell>
          <cell r="E1196" t="str">
            <v>Póliza -95-</v>
          </cell>
        </row>
        <row r="1197">
          <cell r="A1197" t="str">
            <v>2102-1002</v>
          </cell>
          <cell r="B1197" t="str">
            <v>IMP.DE TRANSM.POR REQUERIMIENTO</v>
          </cell>
          <cell r="D1197">
            <v>0</v>
          </cell>
          <cell r="E1197" t="str">
            <v>Póliza -95-</v>
          </cell>
        </row>
        <row r="1198">
          <cell r="A1198" t="str">
            <v>2102-1003</v>
          </cell>
          <cell r="B1198" t="str">
            <v>ACT.E INTS.POR DEV.IMP.S/TRANS.VEH.USADO</v>
          </cell>
          <cell r="D1198">
            <v>0</v>
          </cell>
          <cell r="E1198" t="str">
            <v>Póliza -95-</v>
          </cell>
        </row>
        <row r="1199">
          <cell r="A1199" t="str">
            <v>2102-1004</v>
          </cell>
          <cell r="B1199" t="str">
            <v>DEV.IMP.S/TRANS.PROP.VEH.USADOS</v>
          </cell>
          <cell r="D1199">
            <v>0</v>
          </cell>
          <cell r="E1199" t="str">
            <v>Póliza -95-</v>
          </cell>
        </row>
        <row r="1200">
          <cell r="A1200" t="str">
            <v>2102-1005</v>
          </cell>
          <cell r="B1200" t="str">
            <v>MULTA IMP. P/LA AGENCIA EST.DE TRANSP.</v>
          </cell>
          <cell r="D1200">
            <v>43006</v>
          </cell>
          <cell r="E1200" t="str">
            <v>Póliza -95-</v>
          </cell>
        </row>
        <row r="1201">
          <cell r="A1201" t="str">
            <v>2102-1006</v>
          </cell>
          <cell r="B1201" t="str">
            <v>MULTAS DEL IMP.DE TRANSMISION</v>
          </cell>
          <cell r="D1201">
            <v>0</v>
          </cell>
          <cell r="E1201" t="str">
            <v>Póliza -95-</v>
          </cell>
        </row>
        <row r="1202">
          <cell r="A1202" t="str">
            <v>2102-1007</v>
          </cell>
          <cell r="B1202" t="str">
            <v>RECARGOS DE IMP.DE TRANSMISION</v>
          </cell>
          <cell r="D1202">
            <v>0</v>
          </cell>
          <cell r="E1202" t="str">
            <v>Póliza -95-</v>
          </cell>
        </row>
        <row r="1203">
          <cell r="A1203" t="str">
            <v>2102-1008</v>
          </cell>
          <cell r="B1203" t="str">
            <v>GASTOS DE EJEC.TRANS.VEH.MOTOR</v>
          </cell>
          <cell r="D1203">
            <v>0</v>
          </cell>
          <cell r="E1203" t="str">
            <v>Póliza -95-</v>
          </cell>
        </row>
        <row r="1204">
          <cell r="A1204" t="str">
            <v>2102-1009</v>
          </cell>
          <cell r="B1204" t="str">
            <v>INCENTIVOS POR ISAN</v>
          </cell>
          <cell r="D1204">
            <v>0</v>
          </cell>
          <cell r="E1204" t="str">
            <v>Póliza -95-</v>
          </cell>
        </row>
        <row r="1205">
          <cell r="A1205" t="str">
            <v>2102-1010</v>
          </cell>
          <cell r="B1205" t="str">
            <v>RECARGOS DE I.S.A.N.</v>
          </cell>
          <cell r="D1205">
            <v>0</v>
          </cell>
          <cell r="E1205" t="str">
            <v>Póliza -95-</v>
          </cell>
        </row>
        <row r="1206">
          <cell r="A1206" t="str">
            <v>2102-1011</v>
          </cell>
          <cell r="B1206" t="str">
            <v>SANCIONES ISAN</v>
          </cell>
          <cell r="D1206">
            <v>0</v>
          </cell>
          <cell r="E1206" t="str">
            <v>Póliza -95-</v>
          </cell>
        </row>
        <row r="1207">
          <cell r="A1207" t="str">
            <v>2102-1012</v>
          </cell>
          <cell r="B1207" t="str">
            <v>I.S.A.N. PAGOS PROVISIONALES</v>
          </cell>
          <cell r="D1207">
            <v>0</v>
          </cell>
          <cell r="E1207" t="str">
            <v>Póliza -95-</v>
          </cell>
        </row>
        <row r="1208">
          <cell r="A1208" t="str">
            <v>2102-1013</v>
          </cell>
          <cell r="B1208" t="str">
            <v>ACTUALIZACION DE I.S.A.N.</v>
          </cell>
          <cell r="D1208">
            <v>0</v>
          </cell>
          <cell r="E1208" t="str">
            <v>Póliza -95-</v>
          </cell>
        </row>
        <row r="1209">
          <cell r="A1209" t="str">
            <v>2102-1014</v>
          </cell>
          <cell r="B1209" t="str">
            <v>DEVOLUCION IMP. SOBRE AUTOMOVILES NUEVOS</v>
          </cell>
          <cell r="D1209">
            <v>0</v>
          </cell>
          <cell r="E1209" t="str">
            <v>Póliza -95-</v>
          </cell>
        </row>
        <row r="1210">
          <cell r="A1210" t="str">
            <v>2102-1015</v>
          </cell>
          <cell r="B1210" t="str">
            <v>ACT.E INT'S.POR DEV.IMP.S/AUTOMOV.NVOS.</v>
          </cell>
          <cell r="D1210">
            <v>0</v>
          </cell>
          <cell r="E1210" t="str">
            <v>Póliza -95-</v>
          </cell>
        </row>
        <row r="1211">
          <cell r="A1211" t="str">
            <v>2102-1016</v>
          </cell>
          <cell r="B1211" t="str">
            <v>IMPUESTO S/TENENCIA O USO DE VEHICULOS</v>
          </cell>
          <cell r="D1211">
            <v>5376110.1500000004</v>
          </cell>
          <cell r="E1211" t="str">
            <v>Póliza -95-</v>
          </cell>
        </row>
        <row r="1212">
          <cell r="A1212" t="str">
            <v>2102-1017</v>
          </cell>
          <cell r="B1212" t="str">
            <v>IMPUESTO S/TENENCIA, MOTOCICLETAS</v>
          </cell>
          <cell r="D1212">
            <v>29108</v>
          </cell>
          <cell r="E1212" t="str">
            <v>Póliza -95-</v>
          </cell>
        </row>
        <row r="1213">
          <cell r="A1213" t="str">
            <v>2102-1018</v>
          </cell>
          <cell r="B1213" t="str">
            <v>RECARGOS Y ACT DE IMP S/TENENCIA DE VEH</v>
          </cell>
          <cell r="D1213">
            <v>117349.34</v>
          </cell>
          <cell r="E1213" t="str">
            <v>Póliza -95-</v>
          </cell>
        </row>
        <row r="1214">
          <cell r="A1214" t="str">
            <v>2102-1019</v>
          </cell>
          <cell r="B1214" t="str">
            <v>RECARGOS Y ACT DE IMP S/TEN DE MOTOS</v>
          </cell>
          <cell r="D1214">
            <v>126</v>
          </cell>
          <cell r="E1214" t="str">
            <v>Póliza -95-</v>
          </cell>
        </row>
        <row r="1215">
          <cell r="A1215" t="str">
            <v>2102-1020</v>
          </cell>
          <cell r="B1215" t="str">
            <v>DEVOLUCION IMPUESTOS SOBRE TENENCIA</v>
          </cell>
          <cell r="D1215">
            <v>0</v>
          </cell>
          <cell r="E1215" t="str">
            <v>Póliza -95-</v>
          </cell>
        </row>
        <row r="1216">
          <cell r="A1216" t="str">
            <v>2102-1021</v>
          </cell>
          <cell r="B1216" t="str">
            <v>ACT.E INTS.POR DEV.IMP.S/TENENCIA</v>
          </cell>
          <cell r="D1216">
            <v>0</v>
          </cell>
          <cell r="E1216" t="str">
            <v>Póliza -95-</v>
          </cell>
        </row>
        <row r="1217">
          <cell r="A1217" t="str">
            <v>2102-1022</v>
          </cell>
          <cell r="B1217" t="str">
            <v>ACREDITAMENTO DEL IMP.S/TENENCIA AR.15-D</v>
          </cell>
          <cell r="D1217">
            <v>0</v>
          </cell>
          <cell r="E1217" t="str">
            <v>Póliza -95-</v>
          </cell>
        </row>
        <row r="1218">
          <cell r="A1218" t="str">
            <v>2102-1023</v>
          </cell>
          <cell r="B1218" t="str">
            <v>GASTOS DE EJECUCION ISAN</v>
          </cell>
          <cell r="D1218">
            <v>0</v>
          </cell>
          <cell r="E1218" t="str">
            <v>Póliza -95-</v>
          </cell>
        </row>
        <row r="1219">
          <cell r="A1219" t="str">
            <v>2102-1024</v>
          </cell>
          <cell r="B1219" t="str">
            <v>GASTOS DE EJECUCION IMP. SOBRE TENENCIA</v>
          </cell>
          <cell r="D1219">
            <v>90</v>
          </cell>
          <cell r="E1219" t="str">
            <v>Póliza -95-</v>
          </cell>
        </row>
        <row r="1220">
          <cell r="A1220" t="str">
            <v>2102-1025</v>
          </cell>
          <cell r="B1220" t="str">
            <v>MULTAS IMP S/TENENCIA CTRL.DE OBLIG 100%</v>
          </cell>
          <cell r="D1220">
            <v>1827</v>
          </cell>
          <cell r="E1220" t="str">
            <v>Póliza -95-</v>
          </cell>
        </row>
        <row r="1221">
          <cell r="A1221" t="str">
            <v>2102-1026</v>
          </cell>
          <cell r="B1221" t="str">
            <v>HONORARIOS EJEC.POR CONTROL VEHICULAR</v>
          </cell>
          <cell r="D1221">
            <v>180</v>
          </cell>
          <cell r="E1221" t="str">
            <v>Póliza -95-</v>
          </cell>
        </row>
        <row r="1222">
          <cell r="A1222" t="str">
            <v>2102-1027</v>
          </cell>
          <cell r="B1222" t="str">
            <v>HONORARIOS EJEC. ISAN</v>
          </cell>
          <cell r="D1222">
            <v>0</v>
          </cell>
          <cell r="E1222" t="str">
            <v>Póliza -95-</v>
          </cell>
        </row>
        <row r="1223">
          <cell r="A1223" t="str">
            <v>2102-1028</v>
          </cell>
          <cell r="B1223" t="str">
            <v>90% INFRACC. TRANSITO AREA METROPOLITANA</v>
          </cell>
          <cell r="D1223">
            <v>441286.63</v>
          </cell>
          <cell r="E1223" t="str">
            <v>Póliza -95-</v>
          </cell>
        </row>
        <row r="1225">
          <cell r="C1225">
            <v>13293546.270000001</v>
          </cell>
          <cell r="D1225">
            <v>13293546.270000001</v>
          </cell>
        </row>
        <row r="1227">
          <cell r="A1227" t="str">
            <v>REGISTRO DE LOS INGRESOS DEL DIA</v>
          </cell>
        </row>
        <row r="1228">
          <cell r="D1228" t="str">
            <v>Póliza -95-</v>
          </cell>
        </row>
        <row r="1231">
          <cell r="B1231" t="str">
            <v>Gobierno del Estado de Nuevo León</v>
          </cell>
        </row>
        <row r="1232">
          <cell r="B1232" t="str">
            <v>Secretaría de Finanzas y Tesorería General del Estado</v>
          </cell>
        </row>
        <row r="1233">
          <cell r="B1233" t="str">
            <v>Subsecretaría de Egresos</v>
          </cell>
        </row>
        <row r="1234">
          <cell r="B1234" t="str">
            <v>Dirección de Contabilidad y Cuenta Pública</v>
          </cell>
        </row>
        <row r="1235">
          <cell r="B1235" t="str">
            <v>Instituto de Control Vehicular</v>
          </cell>
        </row>
        <row r="1236">
          <cell r="B1236" t="str">
            <v>Recaudaciòn Diaria 10 Febrero 2006</v>
          </cell>
        </row>
        <row r="1237">
          <cell r="A1237" t="str">
            <v xml:space="preserve">Numero </v>
          </cell>
          <cell r="B1237" t="str">
            <v>Concepto</v>
          </cell>
          <cell r="C1237" t="str">
            <v>Recaudación Daria</v>
          </cell>
        </row>
        <row r="1238">
          <cell r="A1238" t="str">
            <v>de Cuenta</v>
          </cell>
          <cell r="C1238" t="str">
            <v>Cargo</v>
          </cell>
          <cell r="D1238" t="str">
            <v>Crédito</v>
          </cell>
        </row>
        <row r="1240">
          <cell r="A1240" t="str">
            <v>2102-1001</v>
          </cell>
          <cell r="B1240" t="str">
            <v>IMP.SOBRE TRANS.DE PROP.DE VEH.AUT.USADO</v>
          </cell>
          <cell r="C1240">
            <v>866815.17</v>
          </cell>
          <cell r="E1240" t="str">
            <v>Póliza -96-</v>
          </cell>
        </row>
        <row r="1241">
          <cell r="A1241" t="str">
            <v>2102-1002</v>
          </cell>
          <cell r="B1241" t="str">
            <v>IMP.DE TRANSM.POR REQUERIMIENTO</v>
          </cell>
          <cell r="C1241">
            <v>0</v>
          </cell>
          <cell r="E1241" t="str">
            <v>Póliza -96-</v>
          </cell>
        </row>
        <row r="1242">
          <cell r="A1242" t="str">
            <v>2102-1003</v>
          </cell>
          <cell r="B1242" t="str">
            <v>ACT.E INTS.POR DEV.IMP.S/TRANS.VEH.USADO</v>
          </cell>
          <cell r="C1242">
            <v>0</v>
          </cell>
          <cell r="E1242" t="str">
            <v>Póliza -96-</v>
          </cell>
        </row>
        <row r="1243">
          <cell r="A1243" t="str">
            <v>2102-1004</v>
          </cell>
          <cell r="B1243" t="str">
            <v>DEV.IMP.S/TRANS.PROP.VEH.USADOS</v>
          </cell>
          <cell r="C1243">
            <v>0</v>
          </cell>
          <cell r="E1243" t="str">
            <v>Póliza -96-</v>
          </cell>
        </row>
        <row r="1244">
          <cell r="A1244" t="str">
            <v>2102-1005</v>
          </cell>
          <cell r="B1244" t="str">
            <v>MULTA IMP. P/LA AGENCIA EST.DE TRANSP.</v>
          </cell>
          <cell r="C1244">
            <v>43006</v>
          </cell>
          <cell r="E1244" t="str">
            <v>Póliza -96-</v>
          </cell>
        </row>
        <row r="1245">
          <cell r="A1245" t="str">
            <v>2102-1006</v>
          </cell>
          <cell r="B1245" t="str">
            <v>MULTAS DEL IMP.DE TRANSMISION</v>
          </cell>
          <cell r="C1245">
            <v>0</v>
          </cell>
          <cell r="E1245" t="str">
            <v>Póliza -96-</v>
          </cell>
        </row>
        <row r="1246">
          <cell r="A1246" t="str">
            <v>2102-1007</v>
          </cell>
          <cell r="B1246" t="str">
            <v>RECARGOS DE IMP.DE TRANSMISION</v>
          </cell>
          <cell r="C1246">
            <v>0</v>
          </cell>
          <cell r="E1246" t="str">
            <v>Póliza -96-</v>
          </cell>
        </row>
        <row r="1247">
          <cell r="A1247" t="str">
            <v>2102-1008</v>
          </cell>
          <cell r="B1247" t="str">
            <v>GASTOS DE EJEC.TRANS.VEH.MOTOR</v>
          </cell>
          <cell r="C1247">
            <v>0</v>
          </cell>
          <cell r="E1247" t="str">
            <v>Póliza -96-</v>
          </cell>
        </row>
        <row r="1248">
          <cell r="A1248" t="str">
            <v>2102-1009</v>
          </cell>
          <cell r="B1248" t="str">
            <v>INCENTIVOS POR ISAN</v>
          </cell>
          <cell r="C1248">
            <v>0</v>
          </cell>
          <cell r="E1248" t="str">
            <v>Póliza -96-</v>
          </cell>
        </row>
        <row r="1249">
          <cell r="A1249" t="str">
            <v>2102-1010</v>
          </cell>
          <cell r="B1249" t="str">
            <v>RECARGOS DE I.S.A.N.</v>
          </cell>
          <cell r="C1249">
            <v>0</v>
          </cell>
          <cell r="E1249" t="str">
            <v>Póliza -96-</v>
          </cell>
        </row>
        <row r="1250">
          <cell r="A1250" t="str">
            <v>2102-1011</v>
          </cell>
          <cell r="B1250" t="str">
            <v>SANCIONES ISAN</v>
          </cell>
          <cell r="C1250">
            <v>0</v>
          </cell>
          <cell r="E1250" t="str">
            <v>Póliza -96-</v>
          </cell>
        </row>
        <row r="1251">
          <cell r="A1251" t="str">
            <v>2102-1012</v>
          </cell>
          <cell r="B1251" t="str">
            <v>I.S.A.N. PAGOS PROVISIONALES</v>
          </cell>
          <cell r="C1251">
            <v>0</v>
          </cell>
          <cell r="E1251" t="str">
            <v>Póliza -96-</v>
          </cell>
        </row>
        <row r="1252">
          <cell r="A1252" t="str">
            <v>2102-1013</v>
          </cell>
          <cell r="B1252" t="str">
            <v>ACTUALIZACION DE I.S.A.N.</v>
          </cell>
          <cell r="C1252">
            <v>0</v>
          </cell>
          <cell r="E1252" t="str">
            <v>Póliza -96-</v>
          </cell>
        </row>
        <row r="1253">
          <cell r="A1253" t="str">
            <v>2102-1014</v>
          </cell>
          <cell r="B1253" t="str">
            <v>DEVOLUCION IMP. SOBRE AUTOMOVILES NUEVOS</v>
          </cell>
          <cell r="C1253">
            <v>0</v>
          </cell>
          <cell r="E1253" t="str">
            <v>Póliza -96-</v>
          </cell>
        </row>
        <row r="1254">
          <cell r="A1254" t="str">
            <v>2102-1015</v>
          </cell>
          <cell r="B1254" t="str">
            <v>ACT.E INT'S.POR DEV.IMP.S/AUTOMOV.NVOS.</v>
          </cell>
          <cell r="C1254">
            <v>0</v>
          </cell>
          <cell r="E1254" t="str">
            <v>Póliza -96-</v>
          </cell>
        </row>
        <row r="1255">
          <cell r="A1255" t="str">
            <v>2102-1016</v>
          </cell>
          <cell r="B1255" t="str">
            <v>IMPUESTO S/TENENCIA O USO DE VEHICULOS</v>
          </cell>
          <cell r="C1255">
            <v>5376110.1500000004</v>
          </cell>
          <cell r="E1255" t="str">
            <v>Póliza -96-</v>
          </cell>
        </row>
        <row r="1256">
          <cell r="A1256" t="str">
            <v>2102-1017</v>
          </cell>
          <cell r="B1256" t="str">
            <v>IMPUESTO S/TENENCIA, MOTOCICLETAS</v>
          </cell>
          <cell r="C1256">
            <v>29108</v>
          </cell>
          <cell r="E1256" t="str">
            <v>Póliza -96-</v>
          </cell>
        </row>
        <row r="1257">
          <cell r="A1257" t="str">
            <v>2102-1018</v>
          </cell>
          <cell r="B1257" t="str">
            <v>RECARGOS Y ACT DE IMP S/TENENCIA DE VEH</v>
          </cell>
          <cell r="C1257">
            <v>117349.34</v>
          </cell>
          <cell r="E1257" t="str">
            <v>Póliza -96-</v>
          </cell>
        </row>
        <row r="1258">
          <cell r="A1258" t="str">
            <v>2102-1019</v>
          </cell>
          <cell r="B1258" t="str">
            <v>RECARGOS Y ACT DE IMP S/TEN DE MOTOS</v>
          </cell>
          <cell r="C1258">
            <v>126</v>
          </cell>
          <cell r="E1258" t="str">
            <v>Póliza -96-</v>
          </cell>
        </row>
        <row r="1259">
          <cell r="A1259" t="str">
            <v>2102-1020</v>
          </cell>
          <cell r="B1259" t="str">
            <v>DEVOLUCION IMPUESTOS SOBRE TENENCIA</v>
          </cell>
          <cell r="C1259">
            <v>0</v>
          </cell>
          <cell r="E1259" t="str">
            <v>Póliza -96-</v>
          </cell>
        </row>
        <row r="1260">
          <cell r="A1260" t="str">
            <v>2102-1021</v>
          </cell>
          <cell r="B1260" t="str">
            <v>ACT.E INTS.POR DEV.IMP.S/TENENCIA</v>
          </cell>
          <cell r="C1260">
            <v>0</v>
          </cell>
          <cell r="E1260" t="str">
            <v>Póliza -96-</v>
          </cell>
        </row>
        <row r="1261">
          <cell r="A1261" t="str">
            <v>2102-1022</v>
          </cell>
          <cell r="B1261" t="str">
            <v>ACREDITAMENTO DEL IMP.S/TENENCIA AR.15-D</v>
          </cell>
          <cell r="C1261">
            <v>0</v>
          </cell>
          <cell r="E1261" t="str">
            <v>Póliza -96-</v>
          </cell>
        </row>
        <row r="1262">
          <cell r="A1262" t="str">
            <v>2102-1023</v>
          </cell>
          <cell r="B1262" t="str">
            <v>GASTOS DE EJECUCION ISAN</v>
          </cell>
          <cell r="C1262">
            <v>0</v>
          </cell>
          <cell r="E1262" t="str">
            <v>Póliza -96-</v>
          </cell>
        </row>
        <row r="1263">
          <cell r="A1263" t="str">
            <v>2102-1024</v>
          </cell>
          <cell r="B1263" t="str">
            <v>GASTOS DE EJECUCION IMP. SOBRE TENENCIA</v>
          </cell>
          <cell r="C1263">
            <v>90</v>
          </cell>
          <cell r="E1263" t="str">
            <v>Póliza -96-</v>
          </cell>
        </row>
        <row r="1264">
          <cell r="A1264" t="str">
            <v>2102-1025</v>
          </cell>
          <cell r="B1264" t="str">
            <v>MULTAS IMP S/TENENCIA CTRL.DE OBLIG 100%</v>
          </cell>
          <cell r="C1264">
            <v>1827</v>
          </cell>
          <cell r="E1264" t="str">
            <v>Póliza -96-</v>
          </cell>
        </row>
        <row r="1265">
          <cell r="A1265" t="str">
            <v>2102-1026</v>
          </cell>
          <cell r="B1265" t="str">
            <v>HONORARIOS EJEC.POR CONTROL VEHICULAR</v>
          </cell>
          <cell r="C1265">
            <v>180</v>
          </cell>
          <cell r="E1265" t="str">
            <v>Póliza -96-</v>
          </cell>
        </row>
        <row r="1266">
          <cell r="A1266" t="str">
            <v>2102-1027</v>
          </cell>
          <cell r="B1266" t="str">
            <v>HONORARIOS EJEC. ISAN</v>
          </cell>
          <cell r="C1266">
            <v>0</v>
          </cell>
          <cell r="E1266" t="str">
            <v>Póliza -96-</v>
          </cell>
        </row>
        <row r="1267">
          <cell r="A1267" t="str">
            <v>2102-1028</v>
          </cell>
          <cell r="B1267" t="str">
            <v>90% INFRACC. TRANSITO AREA METROPOLITANA</v>
          </cell>
          <cell r="C1267">
            <v>441286.63</v>
          </cell>
          <cell r="E1267" t="str">
            <v>Póliza -96-</v>
          </cell>
        </row>
        <row r="1268">
          <cell r="A1268" t="str">
            <v>1201-0026</v>
          </cell>
          <cell r="B1268" t="str">
            <v>IMP.SOBRE TRANS.DE PROP.DE VEH.AUT.USADO</v>
          </cell>
          <cell r="D1268">
            <v>866815.17</v>
          </cell>
          <cell r="E1268" t="str">
            <v>Póliza -96-</v>
          </cell>
        </row>
        <row r="1269">
          <cell r="A1269" t="str">
            <v>1201-0027</v>
          </cell>
          <cell r="B1269" t="str">
            <v>IMP.DE TRANSM.POR REQUERIMIENTO</v>
          </cell>
          <cell r="D1269">
            <v>0</v>
          </cell>
          <cell r="E1269" t="str">
            <v>Póliza -96-</v>
          </cell>
        </row>
        <row r="1270">
          <cell r="A1270" t="str">
            <v>1201-0028</v>
          </cell>
          <cell r="B1270" t="str">
            <v>ACT.E INTS.POR DEV.IMP.S/TRANS.VEH.USADO</v>
          </cell>
          <cell r="D1270">
            <v>0</v>
          </cell>
          <cell r="E1270" t="str">
            <v>Póliza -96-</v>
          </cell>
        </row>
        <row r="1271">
          <cell r="A1271" t="str">
            <v>1201-0029</v>
          </cell>
          <cell r="B1271" t="str">
            <v>DEV.IMP.S/TRANS.PROP.VEH.USADOS</v>
          </cell>
          <cell r="D1271">
            <v>0</v>
          </cell>
          <cell r="E1271" t="str">
            <v>Póliza -96-</v>
          </cell>
        </row>
        <row r="1272">
          <cell r="A1272" t="str">
            <v>1201-0030</v>
          </cell>
          <cell r="B1272" t="str">
            <v>MULTA IMP. P/LA AGENCIA EST.DE TRANSP.</v>
          </cell>
          <cell r="D1272">
            <v>43006</v>
          </cell>
          <cell r="E1272" t="str">
            <v>Póliza -96-</v>
          </cell>
        </row>
        <row r="1273">
          <cell r="A1273" t="str">
            <v>1201-0031</v>
          </cell>
          <cell r="B1273" t="str">
            <v>MULTAS DEL IMP.DE TRANSMISION</v>
          </cell>
          <cell r="D1273">
            <v>0</v>
          </cell>
          <cell r="E1273" t="str">
            <v>Póliza -96-</v>
          </cell>
        </row>
        <row r="1274">
          <cell r="A1274" t="str">
            <v>1201-0032</v>
          </cell>
          <cell r="B1274" t="str">
            <v>RECARGOS DE IMP.DE TRANSMISION</v>
          </cell>
          <cell r="D1274">
            <v>0</v>
          </cell>
          <cell r="E1274" t="str">
            <v>Póliza -96-</v>
          </cell>
        </row>
        <row r="1275">
          <cell r="A1275" t="str">
            <v>1201-0033</v>
          </cell>
          <cell r="B1275" t="str">
            <v>GASTOS DE EJEC.TRANS.VEH.MOTOR</v>
          </cell>
          <cell r="D1275">
            <v>0</v>
          </cell>
          <cell r="E1275" t="str">
            <v>Póliza -96-</v>
          </cell>
        </row>
        <row r="1276">
          <cell r="A1276" t="str">
            <v>1201-0034</v>
          </cell>
          <cell r="B1276" t="str">
            <v>INCENTIVOS POR ISAN</v>
          </cell>
          <cell r="D1276">
            <v>0</v>
          </cell>
          <cell r="E1276" t="str">
            <v>Póliza -96-</v>
          </cell>
        </row>
        <row r="1277">
          <cell r="A1277" t="str">
            <v>1201-0035</v>
          </cell>
          <cell r="B1277" t="str">
            <v>RECARGOS DE I.S.A.N.</v>
          </cell>
          <cell r="D1277">
            <v>0</v>
          </cell>
          <cell r="E1277" t="str">
            <v>Póliza -96-</v>
          </cell>
        </row>
        <row r="1278">
          <cell r="A1278" t="str">
            <v>1201-0036</v>
          </cell>
          <cell r="B1278" t="str">
            <v>SANCIONES ISAN</v>
          </cell>
          <cell r="D1278">
            <v>0</v>
          </cell>
          <cell r="E1278" t="str">
            <v>Póliza -96-</v>
          </cell>
        </row>
        <row r="1279">
          <cell r="A1279" t="str">
            <v>1201-0037</v>
          </cell>
          <cell r="B1279" t="str">
            <v>I.S.A.N. PAGOS PROVISIONALES</v>
          </cell>
          <cell r="D1279">
            <v>0</v>
          </cell>
          <cell r="E1279" t="str">
            <v>Póliza -96-</v>
          </cell>
        </row>
        <row r="1280">
          <cell r="A1280" t="str">
            <v>1201-0038</v>
          </cell>
          <cell r="B1280" t="str">
            <v>ACTUALIZACION DE I.S.A.N.</v>
          </cell>
          <cell r="D1280">
            <v>0</v>
          </cell>
          <cell r="E1280" t="str">
            <v>Póliza -96-</v>
          </cell>
        </row>
        <row r="1281">
          <cell r="A1281" t="str">
            <v>1201-0039</v>
          </cell>
          <cell r="B1281" t="str">
            <v>DEVOLUCION IMP. SOBRE AUTOMOVILES NUEVOS</v>
          </cell>
          <cell r="D1281">
            <v>0</v>
          </cell>
          <cell r="E1281" t="str">
            <v>Póliza -96-</v>
          </cell>
        </row>
        <row r="1282">
          <cell r="A1282" t="str">
            <v>1201-0040</v>
          </cell>
          <cell r="B1282" t="str">
            <v>ACT.E INT'S.POR DEV.IMP.S/AUTOMOV.NVOS.</v>
          </cell>
          <cell r="D1282">
            <v>0</v>
          </cell>
          <cell r="E1282" t="str">
            <v>Póliza -96-</v>
          </cell>
        </row>
        <row r="1283">
          <cell r="A1283" t="str">
            <v>1201-0041</v>
          </cell>
          <cell r="B1283" t="str">
            <v>IMPUESTO S/TENENCIA O USO DE VEHICULOS</v>
          </cell>
          <cell r="D1283">
            <v>5376110.1500000004</v>
          </cell>
          <cell r="E1283" t="str">
            <v>Póliza -96-</v>
          </cell>
        </row>
        <row r="1284">
          <cell r="A1284" t="str">
            <v>1201-0042</v>
          </cell>
          <cell r="B1284" t="str">
            <v>IMPUESTO S/TENENCIA, MOTOCICLETAS</v>
          </cell>
          <cell r="D1284">
            <v>29108</v>
          </cell>
          <cell r="E1284" t="str">
            <v>Póliza -96-</v>
          </cell>
        </row>
        <row r="1285">
          <cell r="A1285" t="str">
            <v>1201-0043</v>
          </cell>
          <cell r="B1285" t="str">
            <v>RECARGOS Y ACT DE IMP S/TENENCIA DE VEH</v>
          </cell>
          <cell r="D1285">
            <v>117349.34</v>
          </cell>
          <cell r="E1285" t="str">
            <v>Póliza -96-</v>
          </cell>
        </row>
        <row r="1286">
          <cell r="A1286" t="str">
            <v>1201-0044</v>
          </cell>
          <cell r="B1286" t="str">
            <v>RECARGOS Y ACT DE IMP S/TEN DE MOTOS</v>
          </cell>
          <cell r="D1286">
            <v>126</v>
          </cell>
          <cell r="E1286" t="str">
            <v>Póliza -96-</v>
          </cell>
        </row>
        <row r="1287">
          <cell r="A1287" t="str">
            <v>1201-0045</v>
          </cell>
          <cell r="B1287" t="str">
            <v>DEVOLUCION IMPUESTOS SOBRE TENENCIA</v>
          </cell>
          <cell r="D1287">
            <v>0</v>
          </cell>
          <cell r="E1287" t="str">
            <v>Póliza -96-</v>
          </cell>
        </row>
        <row r="1288">
          <cell r="A1288" t="str">
            <v>1201-0046</v>
          </cell>
          <cell r="B1288" t="str">
            <v>ACT.E INTS.POR DEV.IMP.S/TENENCIA</v>
          </cell>
          <cell r="D1288">
            <v>0</v>
          </cell>
          <cell r="E1288" t="str">
            <v>Póliza -96-</v>
          </cell>
        </row>
        <row r="1289">
          <cell r="A1289" t="str">
            <v>1201-0047</v>
          </cell>
          <cell r="B1289" t="str">
            <v>ACREDITAMENTO DEL IMP.S/TENENCIA AR.15-D</v>
          </cell>
          <cell r="D1289">
            <v>0</v>
          </cell>
          <cell r="E1289" t="str">
            <v>Póliza -96-</v>
          </cell>
        </row>
        <row r="1290">
          <cell r="A1290" t="str">
            <v>1201-0048</v>
          </cell>
          <cell r="B1290" t="str">
            <v>GASTOS DE EJECUCION ISAN</v>
          </cell>
          <cell r="D1290">
            <v>0</v>
          </cell>
          <cell r="E1290" t="str">
            <v>Póliza -96-</v>
          </cell>
        </row>
        <row r="1291">
          <cell r="A1291" t="str">
            <v>1201-0049</v>
          </cell>
          <cell r="B1291" t="str">
            <v>GASTOS DE EJECUCION IMP. SOBRE TENENCIA</v>
          </cell>
          <cell r="D1291">
            <v>90</v>
          </cell>
          <cell r="E1291" t="str">
            <v>Póliza -96-</v>
          </cell>
        </row>
        <row r="1292">
          <cell r="A1292" t="str">
            <v>1201-0050</v>
          </cell>
          <cell r="B1292" t="str">
            <v>MULTAS IMP S/TENENCIA CTRL.DE OBLIG 100%</v>
          </cell>
          <cell r="D1292">
            <v>1827</v>
          </cell>
          <cell r="E1292" t="str">
            <v>Póliza -96-</v>
          </cell>
        </row>
        <row r="1293">
          <cell r="A1293" t="str">
            <v>1201-0051</v>
          </cell>
          <cell r="B1293" t="str">
            <v>HONORARIOS EJEC.POR CONTROL VEHICULAR</v>
          </cell>
          <cell r="D1293">
            <v>180</v>
          </cell>
          <cell r="E1293" t="str">
            <v>Póliza -96-</v>
          </cell>
        </row>
        <row r="1294">
          <cell r="A1294" t="str">
            <v>1201-0052</v>
          </cell>
          <cell r="B1294" t="str">
            <v>HONORARIOS EJEC. ISAN</v>
          </cell>
          <cell r="D1294">
            <v>0</v>
          </cell>
          <cell r="E1294" t="str">
            <v>Póliza -96-</v>
          </cell>
        </row>
        <row r="1295">
          <cell r="A1295" t="str">
            <v>1201-0053</v>
          </cell>
          <cell r="B1295" t="str">
            <v>90% INFRACC. TRANSITO AREA METROPOLITANA</v>
          </cell>
          <cell r="D1295">
            <v>441286.63</v>
          </cell>
          <cell r="E1295" t="str">
            <v>Póliza -96-</v>
          </cell>
        </row>
        <row r="1297">
          <cell r="C1297">
            <v>6875898.29</v>
          </cell>
          <cell r="D1297">
            <v>6875898.29</v>
          </cell>
        </row>
        <row r="1299">
          <cell r="A1299" t="str">
            <v>RECLASIFICACION DE LOS INGRESOS EN ADMON.</v>
          </cell>
        </row>
        <row r="1301">
          <cell r="D1301" t="str">
            <v>Póliza -96-</v>
          </cell>
        </row>
        <row r="1303">
          <cell r="A1303" t="str">
            <v>de Cuenta</v>
          </cell>
          <cell r="C1303" t="str">
            <v>Cargo</v>
          </cell>
          <cell r="D1303" t="str">
            <v>Crédito</v>
          </cell>
        </row>
        <row r="1304">
          <cell r="A1304" t="str">
            <v>1201-0001</v>
          </cell>
          <cell r="B1304" t="str">
            <v>DERECHOS DE CONTROL VEHICULAR PTE. AÑO</v>
          </cell>
          <cell r="C1304">
            <v>4122501</v>
          </cell>
          <cell r="E1304" t="str">
            <v>Póliza -97-</v>
          </cell>
        </row>
        <row r="1305">
          <cell r="A1305" t="str">
            <v>1201-0002</v>
          </cell>
          <cell r="B1305" t="str">
            <v>DERECHOS DE CONTROL VEHICULAR REZAGOS</v>
          </cell>
          <cell r="C1305">
            <v>339065.23</v>
          </cell>
          <cell r="E1305" t="str">
            <v>Póliza -97-</v>
          </cell>
        </row>
        <row r="1306">
          <cell r="A1306" t="str">
            <v>1201-0003</v>
          </cell>
          <cell r="B1306" t="str">
            <v>DEV. CONTROL VEHICULAR</v>
          </cell>
          <cell r="C1306">
            <v>0</v>
          </cell>
          <cell r="E1306" t="str">
            <v>Póliza -97-</v>
          </cell>
        </row>
        <row r="1307">
          <cell r="A1307" t="str">
            <v>1201-0004</v>
          </cell>
          <cell r="B1307" t="str">
            <v>SUBSIDIO 10% Y 5%</v>
          </cell>
          <cell r="D1307">
            <v>72143</v>
          </cell>
          <cell r="E1307" t="str">
            <v>Póliza -97-</v>
          </cell>
        </row>
        <row r="1308">
          <cell r="A1308" t="str">
            <v>1201-0005</v>
          </cell>
          <cell r="B1308" t="str">
            <v>SUBSIDIO ANTIGÜEDAD 5 AÑOS</v>
          </cell>
          <cell r="D1308">
            <v>675256</v>
          </cell>
          <cell r="E1308" t="str">
            <v>Póliza -97-</v>
          </cell>
        </row>
        <row r="1309">
          <cell r="A1309" t="str">
            <v>1201-0006</v>
          </cell>
          <cell r="B1309" t="str">
            <v>SUBSIDIO ANTIGÜEDAD 10 AÑOS</v>
          </cell>
          <cell r="D1309">
            <v>177472</v>
          </cell>
          <cell r="E1309" t="str">
            <v>Póliza -97-</v>
          </cell>
        </row>
        <row r="1310">
          <cell r="A1310" t="str">
            <v>1201-0007</v>
          </cell>
          <cell r="B1310" t="str">
            <v>SUBSIDIO DERECHOS CONTROL VEHICULAR</v>
          </cell>
          <cell r="C1310">
            <v>0</v>
          </cell>
          <cell r="E1310" t="str">
            <v>Póliza -97-</v>
          </cell>
        </row>
        <row r="1311">
          <cell r="A1311" t="str">
            <v>1201-0008</v>
          </cell>
          <cell r="B1311" t="str">
            <v>SUB MAT.DE CONT.VEH.A PERS.MAYORES 65 AÑOS</v>
          </cell>
          <cell r="D1311">
            <v>652</v>
          </cell>
          <cell r="E1311" t="str">
            <v>Póliza -97-</v>
          </cell>
        </row>
        <row r="1312">
          <cell r="A1312" t="str">
            <v>1201-0009</v>
          </cell>
          <cell r="B1312" t="str">
            <v>EXP.DE CERTIFICADOS DE CONTROL VEHICULAR</v>
          </cell>
          <cell r="C1312">
            <v>8883</v>
          </cell>
          <cell r="E1312" t="str">
            <v>Póliza -97-</v>
          </cell>
        </row>
        <row r="1313">
          <cell r="A1313" t="str">
            <v>1201-0010</v>
          </cell>
          <cell r="B1313" t="str">
            <v>EXP.DE CERT.DE CTRL.VEH.OTROS ESTADOS</v>
          </cell>
          <cell r="C1313">
            <v>5292</v>
          </cell>
          <cell r="E1313" t="str">
            <v>Póliza -97-</v>
          </cell>
        </row>
        <row r="1314">
          <cell r="A1314" t="str">
            <v>1201-0011</v>
          </cell>
          <cell r="B1314" t="str">
            <v>EXP.DE CERT.DE DOC.DE CTRL.VEHICULAR</v>
          </cell>
          <cell r="C1314">
            <v>564</v>
          </cell>
          <cell r="E1314" t="str">
            <v>Póliza -97-</v>
          </cell>
        </row>
        <row r="1315">
          <cell r="A1315" t="str">
            <v>1201-0012</v>
          </cell>
          <cell r="B1315" t="str">
            <v>PLACAS DE CIRCULACION VEHICULAR</v>
          </cell>
          <cell r="C1315">
            <v>502299</v>
          </cell>
          <cell r="E1315" t="str">
            <v>Póliza -97-</v>
          </cell>
        </row>
        <row r="1316">
          <cell r="A1316" t="str">
            <v>1201-0013</v>
          </cell>
          <cell r="B1316" t="str">
            <v>LICENCIAS DE MANEJAR</v>
          </cell>
          <cell r="C1316">
            <v>404740</v>
          </cell>
          <cell r="E1316" t="str">
            <v>Póliza -97-</v>
          </cell>
        </row>
        <row r="1317">
          <cell r="A1317" t="str">
            <v>1201-0014</v>
          </cell>
          <cell r="B1317" t="str">
            <v>EXP.DE CERT.DE LICENCIAS DE CONDUCIR</v>
          </cell>
          <cell r="C1317">
            <v>423</v>
          </cell>
          <cell r="E1317" t="str">
            <v>Póliza -97-</v>
          </cell>
        </row>
        <row r="1318">
          <cell r="A1318" t="str">
            <v>1201-0015</v>
          </cell>
          <cell r="B1318" t="str">
            <v>DUPLICADOS DE LICENCIAS</v>
          </cell>
          <cell r="C1318">
            <v>7080</v>
          </cell>
          <cell r="E1318" t="str">
            <v>Póliza -97-</v>
          </cell>
        </row>
        <row r="1319">
          <cell r="A1319" t="str">
            <v>1201-0016</v>
          </cell>
          <cell r="B1319" t="str">
            <v>DUPLICADOS DE TARJETAS DE CIRCULACION</v>
          </cell>
          <cell r="C1319">
            <v>1316</v>
          </cell>
          <cell r="E1319" t="str">
            <v>Póliza -97-</v>
          </cell>
        </row>
        <row r="1320">
          <cell r="A1320" t="str">
            <v>1201-0017</v>
          </cell>
          <cell r="B1320" t="str">
            <v>BAJAS DE VEHICULOS DE MOTOR</v>
          </cell>
          <cell r="C1320">
            <v>20868</v>
          </cell>
          <cell r="E1320" t="str">
            <v>Póliza -97-</v>
          </cell>
        </row>
        <row r="1321">
          <cell r="A1321" t="str">
            <v>1201-0018</v>
          </cell>
          <cell r="B1321" t="str">
            <v>SUBSIDIO LAMINAS CONTROL VEHICULAR</v>
          </cell>
          <cell r="C1321">
            <v>0</v>
          </cell>
          <cell r="E1321" t="str">
            <v>Póliza -97-</v>
          </cell>
        </row>
        <row r="1322">
          <cell r="A1322" t="str">
            <v>1201-0019</v>
          </cell>
          <cell r="B1322" t="str">
            <v>SUBSIDIOS LICENCIAS DE MANEJO</v>
          </cell>
          <cell r="C1322">
            <v>0</v>
          </cell>
          <cell r="E1322" t="str">
            <v>Póliza -97-</v>
          </cell>
        </row>
        <row r="1323">
          <cell r="A1323" t="str">
            <v>1201-0020</v>
          </cell>
          <cell r="B1323" t="str">
            <v>MULTAS DE CONTROL VEHICULAR</v>
          </cell>
          <cell r="C1323">
            <v>0</v>
          </cell>
          <cell r="E1323" t="str">
            <v>Póliza -97-</v>
          </cell>
        </row>
        <row r="1324">
          <cell r="A1324" t="str">
            <v>1201-0021</v>
          </cell>
          <cell r="B1324" t="str">
            <v>INTERESES POR CONVENIO CONTROL VEHICULAR</v>
          </cell>
          <cell r="C1324">
            <v>17495.66</v>
          </cell>
          <cell r="E1324" t="str">
            <v>Póliza -97-</v>
          </cell>
        </row>
        <row r="1325">
          <cell r="A1325" t="str">
            <v>1201-0022</v>
          </cell>
          <cell r="B1325" t="str">
            <v>SANCIONES POR CANJE DE PLACAS EXTEMP.</v>
          </cell>
          <cell r="C1325">
            <v>17820</v>
          </cell>
          <cell r="E1325" t="str">
            <v>Póliza -97-</v>
          </cell>
        </row>
        <row r="1326">
          <cell r="A1326" t="str">
            <v>1201-0023</v>
          </cell>
          <cell r="B1326" t="str">
            <v>SAN.DE DER.DE CONTROL VEH.PTE.AÑO</v>
          </cell>
          <cell r="C1326">
            <v>0</v>
          </cell>
          <cell r="E1326" t="str">
            <v>Póliza -97-</v>
          </cell>
        </row>
        <row r="1327">
          <cell r="A1327" t="str">
            <v>1201-0024</v>
          </cell>
          <cell r="B1327" t="str">
            <v>SAN.DE DER.CONTROL VEH. REZAGO</v>
          </cell>
          <cell r="C1327">
            <v>76228.240000000005</v>
          </cell>
          <cell r="E1327" t="str">
            <v>Póliza -97-</v>
          </cell>
        </row>
        <row r="1328">
          <cell r="A1328" t="str">
            <v>1201-0025</v>
          </cell>
          <cell r="B1328" t="str">
            <v>10% INFRACC.DE TRANSITO AREA MET.</v>
          </cell>
          <cell r="C1328">
            <v>43339.199999999997</v>
          </cell>
          <cell r="E1328" t="str">
            <v>Póliza -97-</v>
          </cell>
        </row>
        <row r="1329">
          <cell r="A1329" t="str">
            <v>1201-0026</v>
          </cell>
          <cell r="B1329" t="str">
            <v>IMP.SOBRE TRANS.DE PROP.DE VEH.AUT.USADO</v>
          </cell>
          <cell r="C1329">
            <v>767084.84</v>
          </cell>
          <cell r="E1329" t="str">
            <v>Póliza -97-</v>
          </cell>
        </row>
        <row r="1330">
          <cell r="A1330" t="str">
            <v>1201-0027</v>
          </cell>
          <cell r="B1330" t="str">
            <v>IMP.DE TRANSM.POR REQUERIMIENTO</v>
          </cell>
          <cell r="C1330">
            <v>0</v>
          </cell>
          <cell r="E1330" t="str">
            <v>Póliza -97-</v>
          </cell>
        </row>
        <row r="1331">
          <cell r="A1331" t="str">
            <v>1201-0028</v>
          </cell>
          <cell r="B1331" t="str">
            <v>ACT.E INTS.POR DEV.IMP.S/TRANS.VEH.USADO</v>
          </cell>
          <cell r="C1331">
            <v>0</v>
          </cell>
          <cell r="E1331" t="str">
            <v>Póliza -97-</v>
          </cell>
        </row>
        <row r="1332">
          <cell r="A1332" t="str">
            <v>1201-0029</v>
          </cell>
          <cell r="B1332" t="str">
            <v>DEV.IMP.S/TRANS.PROP.VEH.USADOS</v>
          </cell>
          <cell r="C1332">
            <v>0</v>
          </cell>
          <cell r="E1332" t="str">
            <v>Póliza -97-</v>
          </cell>
        </row>
        <row r="1333">
          <cell r="A1333" t="str">
            <v>1201-0030</v>
          </cell>
          <cell r="B1333" t="str">
            <v>MULTA IMP. P/LA AGENCIA EST.DE TRANSP.</v>
          </cell>
          <cell r="C1333">
            <v>37851</v>
          </cell>
          <cell r="E1333" t="str">
            <v>Póliza -97-</v>
          </cell>
        </row>
        <row r="1334">
          <cell r="A1334" t="str">
            <v>1201-0031</v>
          </cell>
          <cell r="B1334" t="str">
            <v>MULTAS DEL IMP.DE TRANSMISION</v>
          </cell>
          <cell r="C1334">
            <v>0</v>
          </cell>
          <cell r="E1334" t="str">
            <v>Póliza -97-</v>
          </cell>
        </row>
        <row r="1335">
          <cell r="A1335" t="str">
            <v>1201-0032</v>
          </cell>
          <cell r="B1335" t="str">
            <v>RECARGOS DE IMP.DE TRANSMISION</v>
          </cell>
          <cell r="C1335">
            <v>0</v>
          </cell>
          <cell r="E1335" t="str">
            <v>Póliza -97-</v>
          </cell>
        </row>
        <row r="1336">
          <cell r="A1336" t="str">
            <v>1201-0033</v>
          </cell>
          <cell r="B1336" t="str">
            <v>GASTOS DE EJEC.TRANS.VEH.MOTOR</v>
          </cell>
          <cell r="C1336">
            <v>0</v>
          </cell>
          <cell r="E1336" t="str">
            <v>Póliza -97-</v>
          </cell>
        </row>
        <row r="1337">
          <cell r="A1337" t="str">
            <v>1201-0034</v>
          </cell>
          <cell r="B1337" t="str">
            <v>INCENTIVOS POR ISAN</v>
          </cell>
          <cell r="C1337">
            <v>0</v>
          </cell>
          <cell r="E1337" t="str">
            <v>Póliza -97-</v>
          </cell>
        </row>
        <row r="1338">
          <cell r="A1338" t="str">
            <v>1201-0035</v>
          </cell>
          <cell r="B1338" t="str">
            <v>RECARGOS DE I.S.A.N.</v>
          </cell>
          <cell r="C1338">
            <v>0</v>
          </cell>
          <cell r="E1338" t="str">
            <v>Póliza -97-</v>
          </cell>
        </row>
        <row r="1339">
          <cell r="A1339" t="str">
            <v>1201-0036</v>
          </cell>
          <cell r="B1339" t="str">
            <v>SANCIONES ISAN</v>
          </cell>
          <cell r="C1339">
            <v>0</v>
          </cell>
          <cell r="E1339" t="str">
            <v>Póliza -97-</v>
          </cell>
        </row>
        <row r="1340">
          <cell r="A1340" t="str">
            <v>1201-0037</v>
          </cell>
          <cell r="B1340" t="str">
            <v>I.S.A.N. PAGOS PROVISIONALES</v>
          </cell>
          <cell r="C1340">
            <v>0</v>
          </cell>
          <cell r="E1340" t="str">
            <v>Póliza -97-</v>
          </cell>
        </row>
        <row r="1341">
          <cell r="A1341" t="str">
            <v>1201-0038</v>
          </cell>
          <cell r="B1341" t="str">
            <v>ACTUALIZACION DE I.S.A.N.</v>
          </cell>
          <cell r="C1341">
            <v>0</v>
          </cell>
          <cell r="E1341" t="str">
            <v>Póliza -97-</v>
          </cell>
        </row>
        <row r="1342">
          <cell r="A1342" t="str">
            <v>1201-0039</v>
          </cell>
          <cell r="B1342" t="str">
            <v>DEVOLUCION IMP. SOBRE AUTOMOVILES NUEVOS</v>
          </cell>
          <cell r="C1342">
            <v>0</v>
          </cell>
          <cell r="E1342" t="str">
            <v>Póliza -97-</v>
          </cell>
        </row>
        <row r="1343">
          <cell r="A1343" t="str">
            <v>1201-0040</v>
          </cell>
          <cell r="B1343" t="str">
            <v>ACT.E INT'S.POR DEV.IMP.S/AUTOMOV.NVOS.</v>
          </cell>
          <cell r="C1343">
            <v>0</v>
          </cell>
          <cell r="E1343" t="str">
            <v>Póliza -97-</v>
          </cell>
        </row>
        <row r="1344">
          <cell r="A1344" t="str">
            <v>1201-0041</v>
          </cell>
          <cell r="B1344" t="str">
            <v>IMPUESTO S/TENENCIA O USO DE VEHICULOS</v>
          </cell>
          <cell r="C1344">
            <v>5911360.1100000003</v>
          </cell>
          <cell r="E1344" t="str">
            <v>Póliza -97-</v>
          </cell>
        </row>
        <row r="1345">
          <cell r="A1345" t="str">
            <v>1201-0042</v>
          </cell>
          <cell r="B1345" t="str">
            <v>IMPUESTO S/TENENCIA, MOTOCICLETAS</v>
          </cell>
          <cell r="C1345">
            <v>31723</v>
          </cell>
          <cell r="E1345" t="str">
            <v>Póliza -97-</v>
          </cell>
        </row>
        <row r="1346">
          <cell r="A1346" t="str">
            <v>1201-0043</v>
          </cell>
          <cell r="B1346" t="str">
            <v>RECARGOS Y ACT DE IMP S/TENENCIA DE VEH</v>
          </cell>
          <cell r="C1346">
            <v>114565.58</v>
          </cell>
          <cell r="E1346" t="str">
            <v>Póliza -97-</v>
          </cell>
        </row>
        <row r="1347">
          <cell r="A1347" t="str">
            <v>1201-0044</v>
          </cell>
          <cell r="B1347" t="str">
            <v>RECARGOS Y ACT DE IMP S/TEN DE MOTOS</v>
          </cell>
          <cell r="C1347">
            <v>45</v>
          </cell>
          <cell r="E1347" t="str">
            <v>Póliza -97-</v>
          </cell>
        </row>
        <row r="1348">
          <cell r="A1348" t="str">
            <v>1201-0045</v>
          </cell>
          <cell r="B1348" t="str">
            <v>DEVOLUCION IMPUESTOS SOBRE TENENCIA</v>
          </cell>
          <cell r="C1348">
            <v>0</v>
          </cell>
          <cell r="E1348" t="str">
            <v>Póliza -97-</v>
          </cell>
        </row>
        <row r="1349">
          <cell r="A1349" t="str">
            <v>1201-0046</v>
          </cell>
          <cell r="B1349" t="str">
            <v>ACT.E INTS.POR DEV.IMP.S/TENENCIA</v>
          </cell>
          <cell r="C1349">
            <v>0</v>
          </cell>
          <cell r="E1349" t="str">
            <v>Póliza -97-</v>
          </cell>
        </row>
        <row r="1350">
          <cell r="A1350" t="str">
            <v>1201-0047</v>
          </cell>
          <cell r="B1350" t="str">
            <v>ACREDITAMENTO DEL IMP.S/TENENCIA AR.15-D</v>
          </cell>
          <cell r="C1350">
            <v>0</v>
          </cell>
          <cell r="E1350" t="str">
            <v>Póliza -97-</v>
          </cell>
        </row>
        <row r="1351">
          <cell r="A1351" t="str">
            <v>1201-0048</v>
          </cell>
          <cell r="B1351" t="str">
            <v>GASTOS DE EJECUCION ISAN</v>
          </cell>
          <cell r="C1351">
            <v>0</v>
          </cell>
          <cell r="E1351" t="str">
            <v>Póliza -97-</v>
          </cell>
        </row>
        <row r="1352">
          <cell r="A1352" t="str">
            <v>1201-0049</v>
          </cell>
          <cell r="B1352" t="str">
            <v>GASTOS DE EJECUCION IMP. SOBRE TENENCIA</v>
          </cell>
          <cell r="C1352">
            <v>372</v>
          </cell>
          <cell r="E1352" t="str">
            <v>Póliza -97-</v>
          </cell>
        </row>
        <row r="1353">
          <cell r="A1353" t="str">
            <v>1201-0050</v>
          </cell>
          <cell r="B1353" t="str">
            <v>MULTAS IMP S/TENENCIA CTRL.DE OBLIG 100%</v>
          </cell>
          <cell r="C1353">
            <v>4872</v>
          </cell>
          <cell r="E1353" t="str">
            <v>Póliza -97-</v>
          </cell>
        </row>
        <row r="1354">
          <cell r="A1354" t="str">
            <v>1201-0051</v>
          </cell>
          <cell r="B1354" t="str">
            <v>HONORARIOS EJEC.POR CONTROL VEHICULAR</v>
          </cell>
          <cell r="C1354">
            <v>300</v>
          </cell>
          <cell r="E1354" t="str">
            <v>Póliza -97-</v>
          </cell>
        </row>
        <row r="1355">
          <cell r="A1355" t="str">
            <v>1201-0052</v>
          </cell>
          <cell r="B1355" t="str">
            <v>HONORARIOS EJEC. ISAN</v>
          </cell>
          <cell r="C1355">
            <v>0</v>
          </cell>
          <cell r="E1355" t="str">
            <v>Póliza -97-</v>
          </cell>
        </row>
        <row r="1356">
          <cell r="A1356" t="str">
            <v>1201-0053</v>
          </cell>
          <cell r="B1356" t="str">
            <v>90% INFRACC. TRANSITO AREA METROPOLITANA</v>
          </cell>
          <cell r="C1356">
            <v>390078.22</v>
          </cell>
          <cell r="E1356" t="str">
            <v>Póliza -97-</v>
          </cell>
        </row>
        <row r="1357">
          <cell r="A1357" t="str">
            <v>4101-0001</v>
          </cell>
          <cell r="B1357" t="str">
            <v>DERECHOS DE CONTROL VEHICULAR PTE. AÑO</v>
          </cell>
          <cell r="D1357">
            <v>4122501</v>
          </cell>
          <cell r="E1357" t="str">
            <v>Póliza -97-</v>
          </cell>
        </row>
        <row r="1358">
          <cell r="A1358" t="str">
            <v>4101-0002</v>
          </cell>
          <cell r="B1358" t="str">
            <v>DERECHOS DE CONTROL VEHICULAR REZAGOS</v>
          </cell>
          <cell r="D1358">
            <v>339065.23</v>
          </cell>
          <cell r="E1358" t="str">
            <v>Póliza -97-</v>
          </cell>
        </row>
        <row r="1359">
          <cell r="A1359" t="str">
            <v>4101-0003</v>
          </cell>
          <cell r="B1359" t="str">
            <v>DEV. CONTROL VEHICULAR</v>
          </cell>
          <cell r="D1359">
            <v>0</v>
          </cell>
          <cell r="E1359" t="str">
            <v>Póliza -97-</v>
          </cell>
        </row>
        <row r="1360">
          <cell r="A1360" t="str">
            <v>4101-0004</v>
          </cell>
          <cell r="B1360" t="str">
            <v>SUBSIDIO 10% Y 5%</v>
          </cell>
          <cell r="C1360">
            <v>72143</v>
          </cell>
          <cell r="E1360" t="str">
            <v>Póliza -97-</v>
          </cell>
        </row>
        <row r="1361">
          <cell r="A1361" t="str">
            <v>4101-0005</v>
          </cell>
          <cell r="B1361" t="str">
            <v>SUBSIDIO ANTIGÜEDAD 5 AÑOS</v>
          </cell>
          <cell r="C1361">
            <v>675256</v>
          </cell>
          <cell r="E1361" t="str">
            <v>Póliza -97-</v>
          </cell>
        </row>
        <row r="1362">
          <cell r="A1362" t="str">
            <v>4101-0006</v>
          </cell>
          <cell r="B1362" t="str">
            <v>SUBSIDIO ANTIGÜEDAD 10 AÑOS</v>
          </cell>
          <cell r="C1362">
            <v>177472</v>
          </cell>
          <cell r="E1362" t="str">
            <v>Póliza -97-</v>
          </cell>
        </row>
        <row r="1363">
          <cell r="A1363" t="str">
            <v>4101-0007</v>
          </cell>
          <cell r="B1363" t="str">
            <v>SUBSIDIO DERECHOS CONTROL VEHICULAR</v>
          </cell>
          <cell r="D1363">
            <v>0</v>
          </cell>
          <cell r="E1363" t="str">
            <v>Póliza -97-</v>
          </cell>
        </row>
        <row r="1364">
          <cell r="A1364" t="str">
            <v>4101-0008</v>
          </cell>
          <cell r="B1364" t="str">
            <v>SUB MAT.DE CONT.VEH.A PERS.MAYORES 65 AÑOS</v>
          </cell>
          <cell r="C1364">
            <v>652</v>
          </cell>
          <cell r="E1364" t="str">
            <v>Póliza -97-</v>
          </cell>
        </row>
        <row r="1365">
          <cell r="A1365" t="str">
            <v>4101-0009</v>
          </cell>
          <cell r="B1365" t="str">
            <v>EXP.DE CERTIFICADOS DE CONTROL VEHICULAR</v>
          </cell>
          <cell r="D1365">
            <v>8883</v>
          </cell>
          <cell r="E1365" t="str">
            <v>Póliza -97-</v>
          </cell>
        </row>
        <row r="1366">
          <cell r="A1366" t="str">
            <v>4101-0010</v>
          </cell>
          <cell r="B1366" t="str">
            <v>EXP.DE CERT.DE CTRL.VEH.OTROS ESTADOS</v>
          </cell>
          <cell r="D1366">
            <v>5292</v>
          </cell>
          <cell r="E1366" t="str">
            <v>Póliza -97-</v>
          </cell>
        </row>
        <row r="1367">
          <cell r="A1367" t="str">
            <v>4101-0011</v>
          </cell>
          <cell r="B1367" t="str">
            <v>EXP.DE CERT.DE DOC.DE CTRL.VEHICULAR</v>
          </cell>
          <cell r="D1367">
            <v>564</v>
          </cell>
          <cell r="E1367" t="str">
            <v>Póliza -97-</v>
          </cell>
        </row>
        <row r="1368">
          <cell r="A1368" t="str">
            <v>4101-0012</v>
          </cell>
          <cell r="B1368" t="str">
            <v>PLACAS DE CIRCULACION VEHICULAR</v>
          </cell>
          <cell r="D1368">
            <v>502299</v>
          </cell>
          <cell r="E1368" t="str">
            <v>Póliza -97-</v>
          </cell>
        </row>
        <row r="1369">
          <cell r="A1369" t="str">
            <v>4101-0013</v>
          </cell>
          <cell r="B1369" t="str">
            <v>LICENCIAS DE MANEJAR</v>
          </cell>
          <cell r="D1369">
            <v>404740</v>
          </cell>
          <cell r="E1369" t="str">
            <v>Póliza -97-</v>
          </cell>
        </row>
        <row r="1370">
          <cell r="A1370" t="str">
            <v>4101-0014</v>
          </cell>
          <cell r="B1370" t="str">
            <v>EXP.DE CERT.DE LICENCIAS DE CONDUCIR</v>
          </cell>
          <cell r="D1370">
            <v>423</v>
          </cell>
          <cell r="E1370" t="str">
            <v>Póliza -97-</v>
          </cell>
        </row>
        <row r="1371">
          <cell r="A1371" t="str">
            <v>4101-0015</v>
          </cell>
          <cell r="B1371" t="str">
            <v>DUPLICADOS DE LICENCIAS</v>
          </cell>
          <cell r="D1371">
            <v>7080</v>
          </cell>
          <cell r="E1371" t="str">
            <v>Póliza -97-</v>
          </cell>
        </row>
        <row r="1372">
          <cell r="A1372" t="str">
            <v>4101-0016</v>
          </cell>
          <cell r="B1372" t="str">
            <v>DUPLICADOS DE TARJETAS DE CIRCULACION</v>
          </cell>
          <cell r="D1372">
            <v>1316</v>
          </cell>
          <cell r="E1372" t="str">
            <v>Póliza -97-</v>
          </cell>
        </row>
        <row r="1373">
          <cell r="A1373" t="str">
            <v>4101-0017</v>
          </cell>
          <cell r="B1373" t="str">
            <v>BAJAS DE VEHICULOS DE MOTOR</v>
          </cell>
          <cell r="D1373">
            <v>20868</v>
          </cell>
          <cell r="E1373" t="str">
            <v>Póliza -97-</v>
          </cell>
        </row>
        <row r="1374">
          <cell r="A1374" t="str">
            <v>4101-0018</v>
          </cell>
          <cell r="B1374" t="str">
            <v>SUBSIDIO LAMINAS CONTROL VEHICULAR</v>
          </cell>
          <cell r="D1374">
            <v>0</v>
          </cell>
          <cell r="E1374" t="str">
            <v>Póliza -97-</v>
          </cell>
        </row>
        <row r="1375">
          <cell r="A1375" t="str">
            <v>4101-0019</v>
          </cell>
          <cell r="B1375" t="str">
            <v>SUBSIDIOS LICENCIAS DE MANEJO</v>
          </cell>
          <cell r="D1375">
            <v>0</v>
          </cell>
          <cell r="E1375" t="str">
            <v>Póliza -97-</v>
          </cell>
        </row>
        <row r="1376">
          <cell r="A1376" t="str">
            <v>4101-0020</v>
          </cell>
          <cell r="B1376" t="str">
            <v>MULTAS DE CONTROL VEHICULAR</v>
          </cell>
          <cell r="D1376">
            <v>0</v>
          </cell>
          <cell r="E1376" t="str">
            <v>Póliza -97-</v>
          </cell>
        </row>
        <row r="1377">
          <cell r="A1377" t="str">
            <v>4101-0021</v>
          </cell>
          <cell r="B1377" t="str">
            <v>INTERESES POR CONVENIO CONTROL VEHICULAR</v>
          </cell>
          <cell r="D1377">
            <v>17495.66</v>
          </cell>
          <cell r="E1377" t="str">
            <v>Póliza -97-</v>
          </cell>
        </row>
        <row r="1378">
          <cell r="A1378" t="str">
            <v>4101-0022</v>
          </cell>
          <cell r="B1378" t="str">
            <v>SANCIONES POR CANJE DE PLACAS EXTEMP.</v>
          </cell>
          <cell r="D1378">
            <v>17820</v>
          </cell>
          <cell r="E1378" t="str">
            <v>Póliza -97-</v>
          </cell>
        </row>
        <row r="1379">
          <cell r="A1379" t="str">
            <v>4101-0023</v>
          </cell>
          <cell r="B1379" t="str">
            <v>SAN.DE DER.DE CONTROL VEH.PTE.AÑO</v>
          </cell>
          <cell r="D1379">
            <v>0</v>
          </cell>
          <cell r="E1379" t="str">
            <v>Póliza -97-</v>
          </cell>
        </row>
        <row r="1380">
          <cell r="A1380" t="str">
            <v>4101-0024</v>
          </cell>
          <cell r="B1380" t="str">
            <v>SAN.DE DER.CONTROL VEH. REZAGO</v>
          </cell>
          <cell r="D1380">
            <v>76228.240000000005</v>
          </cell>
          <cell r="E1380" t="str">
            <v>Póliza -97-</v>
          </cell>
        </row>
        <row r="1381">
          <cell r="A1381" t="str">
            <v>4101-0025</v>
          </cell>
          <cell r="B1381" t="str">
            <v>10% INFRACC.DE TRANSITO AREA MET.</v>
          </cell>
          <cell r="D1381">
            <v>43339.199999999997</v>
          </cell>
          <cell r="E1381" t="str">
            <v>Póliza -97-</v>
          </cell>
        </row>
        <row r="1382">
          <cell r="A1382" t="str">
            <v>2102-1001</v>
          </cell>
          <cell r="B1382" t="str">
            <v>IMP.SOBRE TRANS.DE PROP.DE VEH.AUT.USADO</v>
          </cell>
          <cell r="D1382">
            <v>767084.84</v>
          </cell>
          <cell r="E1382" t="str">
            <v>Póliza -97-</v>
          </cell>
        </row>
        <row r="1383">
          <cell r="A1383" t="str">
            <v>2102-1002</v>
          </cell>
          <cell r="B1383" t="str">
            <v>IMP.DE TRANSM.POR REQUERIMIENTO</v>
          </cell>
          <cell r="D1383">
            <v>0</v>
          </cell>
          <cell r="E1383" t="str">
            <v>Póliza -97-</v>
          </cell>
        </row>
        <row r="1384">
          <cell r="A1384" t="str">
            <v>2102-1003</v>
          </cell>
          <cell r="B1384" t="str">
            <v>ACT.E INTS.POR DEV.IMP.S/TRANS.VEH.USADO</v>
          </cell>
          <cell r="D1384">
            <v>0</v>
          </cell>
          <cell r="E1384" t="str">
            <v>Póliza -97-</v>
          </cell>
        </row>
        <row r="1385">
          <cell r="A1385" t="str">
            <v>2102-1004</v>
          </cell>
          <cell r="B1385" t="str">
            <v>DEV.IMP.S/TRANS.PROP.VEH.USADOS</v>
          </cell>
          <cell r="D1385">
            <v>0</v>
          </cell>
          <cell r="E1385" t="str">
            <v>Póliza -97-</v>
          </cell>
        </row>
        <row r="1386">
          <cell r="A1386" t="str">
            <v>2102-1005</v>
          </cell>
          <cell r="B1386" t="str">
            <v>MULTA IMP. P/LA AGENCIA EST.DE TRANSP.</v>
          </cell>
          <cell r="D1386">
            <v>37851</v>
          </cell>
          <cell r="E1386" t="str">
            <v>Póliza -97-</v>
          </cell>
        </row>
        <row r="1387">
          <cell r="A1387" t="str">
            <v>2102-1006</v>
          </cell>
          <cell r="B1387" t="str">
            <v>MULTAS DEL IMP.DE TRANSMISION</v>
          </cell>
          <cell r="D1387">
            <v>0</v>
          </cell>
          <cell r="E1387" t="str">
            <v>Póliza -97-</v>
          </cell>
        </row>
        <row r="1388">
          <cell r="A1388" t="str">
            <v>2102-1007</v>
          </cell>
          <cell r="B1388" t="str">
            <v>RECARGOS DE IMP.DE TRANSMISION</v>
          </cell>
          <cell r="D1388">
            <v>0</v>
          </cell>
          <cell r="E1388" t="str">
            <v>Póliza -97-</v>
          </cell>
        </row>
        <row r="1389">
          <cell r="A1389" t="str">
            <v>2102-1008</v>
          </cell>
          <cell r="B1389" t="str">
            <v>GASTOS DE EJEC.TRANS.VEH.MOTOR</v>
          </cell>
          <cell r="D1389">
            <v>0</v>
          </cell>
          <cell r="E1389" t="str">
            <v>Póliza -97-</v>
          </cell>
        </row>
        <row r="1390">
          <cell r="A1390" t="str">
            <v>2102-1009</v>
          </cell>
          <cell r="B1390" t="str">
            <v>INCENTIVOS POR ISAN</v>
          </cell>
          <cell r="D1390">
            <v>0</v>
          </cell>
          <cell r="E1390" t="str">
            <v>Póliza -97-</v>
          </cell>
        </row>
        <row r="1391">
          <cell r="A1391" t="str">
            <v>2102-1010</v>
          </cell>
          <cell r="B1391" t="str">
            <v>RECARGOS DE I.S.A.N.</v>
          </cell>
          <cell r="D1391">
            <v>0</v>
          </cell>
          <cell r="E1391" t="str">
            <v>Póliza -97-</v>
          </cell>
        </row>
        <row r="1392">
          <cell r="A1392" t="str">
            <v>2102-1011</v>
          </cell>
          <cell r="B1392" t="str">
            <v>SANCIONES ISAN</v>
          </cell>
          <cell r="D1392">
            <v>0</v>
          </cell>
          <cell r="E1392" t="str">
            <v>Póliza -97-</v>
          </cell>
        </row>
        <row r="1393">
          <cell r="A1393" t="str">
            <v>2102-1012</v>
          </cell>
          <cell r="B1393" t="str">
            <v>I.S.A.N. PAGOS PROVISIONALES</v>
          </cell>
          <cell r="D1393">
            <v>0</v>
          </cell>
          <cell r="E1393" t="str">
            <v>Póliza -97-</v>
          </cell>
        </row>
        <row r="1394">
          <cell r="A1394" t="str">
            <v>2102-1013</v>
          </cell>
          <cell r="B1394" t="str">
            <v>ACTUALIZACION DE I.S.A.N.</v>
          </cell>
          <cell r="D1394">
            <v>0</v>
          </cell>
          <cell r="E1394" t="str">
            <v>Póliza -97-</v>
          </cell>
        </row>
        <row r="1395">
          <cell r="A1395" t="str">
            <v>2102-1014</v>
          </cell>
          <cell r="B1395" t="str">
            <v>DEVOLUCION IMP. SOBRE AUTOMOVILES NUEVOS</v>
          </cell>
          <cell r="D1395">
            <v>0</v>
          </cell>
          <cell r="E1395" t="str">
            <v>Póliza -97-</v>
          </cell>
        </row>
        <row r="1396">
          <cell r="A1396" t="str">
            <v>2102-1015</v>
          </cell>
          <cell r="B1396" t="str">
            <v>ACT.E INT'S.POR DEV.IMP.S/AUTOMOV.NVOS.</v>
          </cell>
          <cell r="D1396">
            <v>0</v>
          </cell>
          <cell r="E1396" t="str">
            <v>Póliza -97-</v>
          </cell>
        </row>
        <row r="1397">
          <cell r="A1397" t="str">
            <v>2102-1016</v>
          </cell>
          <cell r="B1397" t="str">
            <v>IMPUESTO S/TENENCIA O USO DE VEHICULOS</v>
          </cell>
          <cell r="D1397">
            <v>5911360.1100000003</v>
          </cell>
          <cell r="E1397" t="str">
            <v>Póliza -97-</v>
          </cell>
        </row>
        <row r="1398">
          <cell r="A1398" t="str">
            <v>2102-1017</v>
          </cell>
          <cell r="B1398" t="str">
            <v>IMPUESTO S/TENENCIA, MOTOCICLETAS</v>
          </cell>
          <cell r="D1398">
            <v>31723</v>
          </cell>
          <cell r="E1398" t="str">
            <v>Póliza -97-</v>
          </cell>
        </row>
        <row r="1399">
          <cell r="A1399" t="str">
            <v>2102-1018</v>
          </cell>
          <cell r="B1399" t="str">
            <v>RECARGOS Y ACT DE IMP S/TENENCIA DE VEH</v>
          </cell>
          <cell r="D1399">
            <v>114565.58</v>
          </cell>
          <cell r="E1399" t="str">
            <v>Póliza -97-</v>
          </cell>
        </row>
        <row r="1400">
          <cell r="A1400" t="str">
            <v>2102-1019</v>
          </cell>
          <cell r="B1400" t="str">
            <v>RECARGOS Y ACT DE IMP S/TEN DE MOTOS</v>
          </cell>
          <cell r="D1400">
            <v>45</v>
          </cell>
          <cell r="E1400" t="str">
            <v>Póliza -97-</v>
          </cell>
        </row>
        <row r="1401">
          <cell r="A1401" t="str">
            <v>2102-1020</v>
          </cell>
          <cell r="B1401" t="str">
            <v>DEVOLUCION IMPUESTOS SOBRE TENENCIA</v>
          </cell>
          <cell r="D1401">
            <v>0</v>
          </cell>
          <cell r="E1401" t="str">
            <v>Póliza -97-</v>
          </cell>
        </row>
        <row r="1402">
          <cell r="A1402" t="str">
            <v>2102-1021</v>
          </cell>
          <cell r="B1402" t="str">
            <v>ACT.E INTS.POR DEV.IMP.S/TENENCIA</v>
          </cell>
          <cell r="D1402">
            <v>0</v>
          </cell>
          <cell r="E1402" t="str">
            <v>Póliza -97-</v>
          </cell>
        </row>
        <row r="1403">
          <cell r="A1403" t="str">
            <v>2102-1022</v>
          </cell>
          <cell r="B1403" t="str">
            <v>ACREDITAMENTO DEL IMP.S/TENENCIA AR.15-D</v>
          </cell>
          <cell r="D1403">
            <v>0</v>
          </cell>
          <cell r="E1403" t="str">
            <v>Póliza -97-</v>
          </cell>
        </row>
        <row r="1404">
          <cell r="A1404" t="str">
            <v>2102-1023</v>
          </cell>
          <cell r="B1404" t="str">
            <v>GASTOS DE EJECUCION ISAN</v>
          </cell>
          <cell r="D1404">
            <v>0</v>
          </cell>
          <cell r="E1404" t="str">
            <v>Póliza -97-</v>
          </cell>
        </row>
        <row r="1405">
          <cell r="A1405" t="str">
            <v>2102-1024</v>
          </cell>
          <cell r="B1405" t="str">
            <v>GASTOS DE EJECUCION IMP. SOBRE TENENCIA</v>
          </cell>
          <cell r="D1405">
            <v>372</v>
          </cell>
          <cell r="E1405" t="str">
            <v>Póliza -97-</v>
          </cell>
        </row>
        <row r="1406">
          <cell r="A1406" t="str">
            <v>2102-1025</v>
          </cell>
          <cell r="B1406" t="str">
            <v>MULTAS IMP S/TENENCIA CTRL.DE OBLIG 100%</v>
          </cell>
          <cell r="D1406">
            <v>4872</v>
          </cell>
          <cell r="E1406" t="str">
            <v>Póliza -97-</v>
          </cell>
        </row>
        <row r="1407">
          <cell r="A1407" t="str">
            <v>2102-1026</v>
          </cell>
          <cell r="B1407" t="str">
            <v>HONORARIOS EJEC.POR CONTROL VEHICULAR</v>
          </cell>
          <cell r="D1407">
            <v>300</v>
          </cell>
          <cell r="E1407" t="str">
            <v>Póliza -97-</v>
          </cell>
        </row>
        <row r="1408">
          <cell r="A1408" t="str">
            <v>2102-1027</v>
          </cell>
          <cell r="B1408" t="str">
            <v>HONORARIOS EJEC. ISAN</v>
          </cell>
          <cell r="D1408">
            <v>0</v>
          </cell>
          <cell r="E1408" t="str">
            <v>Póliza -97-</v>
          </cell>
        </row>
        <row r="1409">
          <cell r="A1409" t="str">
            <v>2102-1028</v>
          </cell>
          <cell r="B1409" t="str">
            <v>90% INFRACC. TRANSITO AREA METROPOLITANA</v>
          </cell>
          <cell r="D1409">
            <v>390078.22</v>
          </cell>
          <cell r="E1409" t="str">
            <v>Póliza -97-</v>
          </cell>
        </row>
        <row r="1411">
          <cell r="C1411">
            <v>13751689.080000002</v>
          </cell>
          <cell r="D1411">
            <v>13751689.080000002</v>
          </cell>
        </row>
        <row r="1413">
          <cell r="A1413" t="str">
            <v>REGISTRO DE LOS INGRESOS DEL DIA</v>
          </cell>
        </row>
        <row r="1414">
          <cell r="D1414" t="str">
            <v>Póliza -97-</v>
          </cell>
        </row>
        <row r="1417">
          <cell r="B1417" t="str">
            <v>Gobierno del Estado de Nuevo León</v>
          </cell>
        </row>
        <row r="1418">
          <cell r="B1418" t="str">
            <v>Secretaría de Finanzas y Tesorería General del Estado</v>
          </cell>
        </row>
        <row r="1419">
          <cell r="B1419" t="str">
            <v>Subsecretaría de Egresos</v>
          </cell>
        </row>
        <row r="1420">
          <cell r="B1420" t="str">
            <v>Dirección de Contabilidad y Cuenta Pública</v>
          </cell>
        </row>
        <row r="1421">
          <cell r="B1421" t="str">
            <v>Instituto de Control Vehicular</v>
          </cell>
        </row>
        <row r="1422">
          <cell r="B1422" t="str">
            <v>Recaudaciòn Diaria 13 Febrero 2006</v>
          </cell>
        </row>
        <row r="1423">
          <cell r="A1423" t="str">
            <v xml:space="preserve">Numero </v>
          </cell>
          <cell r="B1423" t="str">
            <v>Concepto</v>
          </cell>
          <cell r="C1423" t="str">
            <v>Recaudación Daria</v>
          </cell>
        </row>
        <row r="1424">
          <cell r="A1424" t="str">
            <v>de Cuenta</v>
          </cell>
          <cell r="C1424" t="str">
            <v>Cargo</v>
          </cell>
          <cell r="D1424" t="str">
            <v>Crédito</v>
          </cell>
        </row>
        <row r="1426">
          <cell r="A1426" t="str">
            <v>2102-1001</v>
          </cell>
          <cell r="B1426" t="str">
            <v>IMP.SOBRE TRANS.DE PROP.DE VEH.AUT.USADO</v>
          </cell>
          <cell r="C1426">
            <v>767084.84</v>
          </cell>
          <cell r="E1426" t="str">
            <v>Póliza -98-</v>
          </cell>
        </row>
        <row r="1427">
          <cell r="A1427" t="str">
            <v>2102-1002</v>
          </cell>
          <cell r="B1427" t="str">
            <v>IMP.DE TRANSM.POR REQUERIMIENTO</v>
          </cell>
          <cell r="C1427">
            <v>0</v>
          </cell>
          <cell r="E1427" t="str">
            <v>Póliza -98-</v>
          </cell>
        </row>
        <row r="1428">
          <cell r="A1428" t="str">
            <v>2102-1003</v>
          </cell>
          <cell r="B1428" t="str">
            <v>ACT.E INTS.POR DEV.IMP.S/TRANS.VEH.USADO</v>
          </cell>
          <cell r="C1428">
            <v>0</v>
          </cell>
          <cell r="E1428" t="str">
            <v>Póliza -98-</v>
          </cell>
        </row>
        <row r="1429">
          <cell r="A1429" t="str">
            <v>2102-1004</v>
          </cell>
          <cell r="B1429" t="str">
            <v>DEV.IMP.S/TRANS.PROP.VEH.USADOS</v>
          </cell>
          <cell r="C1429">
            <v>0</v>
          </cell>
          <cell r="E1429" t="str">
            <v>Póliza -98-</v>
          </cell>
        </row>
        <row r="1430">
          <cell r="A1430" t="str">
            <v>2102-1005</v>
          </cell>
          <cell r="B1430" t="str">
            <v>MULTA IMP. P/LA AGENCIA EST.DE TRANSP.</v>
          </cell>
          <cell r="C1430">
            <v>37851</v>
          </cell>
          <cell r="E1430" t="str">
            <v>Póliza -98-</v>
          </cell>
        </row>
        <row r="1431">
          <cell r="A1431" t="str">
            <v>2102-1006</v>
          </cell>
          <cell r="B1431" t="str">
            <v>MULTAS DEL IMP.DE TRANSMISION</v>
          </cell>
          <cell r="C1431">
            <v>0</v>
          </cell>
          <cell r="E1431" t="str">
            <v>Póliza -98-</v>
          </cell>
        </row>
        <row r="1432">
          <cell r="A1432" t="str">
            <v>2102-1007</v>
          </cell>
          <cell r="B1432" t="str">
            <v>RECARGOS DE IMP.DE TRANSMISION</v>
          </cell>
          <cell r="C1432">
            <v>0</v>
          </cell>
          <cell r="E1432" t="str">
            <v>Póliza -98-</v>
          </cell>
        </row>
        <row r="1433">
          <cell r="A1433" t="str">
            <v>2102-1008</v>
          </cell>
          <cell r="B1433" t="str">
            <v>GASTOS DE EJEC.TRANS.VEH.MOTOR</v>
          </cell>
          <cell r="C1433">
            <v>0</v>
          </cell>
          <cell r="E1433" t="str">
            <v>Póliza -98-</v>
          </cell>
        </row>
        <row r="1434">
          <cell r="A1434" t="str">
            <v>2102-1009</v>
          </cell>
          <cell r="B1434" t="str">
            <v>INCENTIVOS POR ISAN</v>
          </cell>
          <cell r="C1434">
            <v>0</v>
          </cell>
          <cell r="E1434" t="str">
            <v>Póliza -98-</v>
          </cell>
        </row>
        <row r="1435">
          <cell r="A1435" t="str">
            <v>2102-1010</v>
          </cell>
          <cell r="B1435" t="str">
            <v>RECARGOS DE I.S.A.N.</v>
          </cell>
          <cell r="C1435">
            <v>0</v>
          </cell>
          <cell r="E1435" t="str">
            <v>Póliza -98-</v>
          </cell>
        </row>
        <row r="1436">
          <cell r="A1436" t="str">
            <v>2102-1011</v>
          </cell>
          <cell r="B1436" t="str">
            <v>SANCIONES ISAN</v>
          </cell>
          <cell r="C1436">
            <v>0</v>
          </cell>
          <cell r="E1436" t="str">
            <v>Póliza -98-</v>
          </cell>
        </row>
        <row r="1437">
          <cell r="A1437" t="str">
            <v>2102-1012</v>
          </cell>
          <cell r="B1437" t="str">
            <v>I.S.A.N. PAGOS PROVISIONALES</v>
          </cell>
          <cell r="C1437">
            <v>0</v>
          </cell>
          <cell r="E1437" t="str">
            <v>Póliza -98-</v>
          </cell>
        </row>
        <row r="1438">
          <cell r="A1438" t="str">
            <v>2102-1013</v>
          </cell>
          <cell r="B1438" t="str">
            <v>ACTUALIZACION DE I.S.A.N.</v>
          </cell>
          <cell r="C1438">
            <v>0</v>
          </cell>
          <cell r="E1438" t="str">
            <v>Póliza -98-</v>
          </cell>
        </row>
        <row r="1439">
          <cell r="A1439" t="str">
            <v>2102-1014</v>
          </cell>
          <cell r="B1439" t="str">
            <v>DEVOLUCION IMP. SOBRE AUTOMOVILES NUEVOS</v>
          </cell>
          <cell r="C1439">
            <v>0</v>
          </cell>
          <cell r="E1439" t="str">
            <v>Póliza -98-</v>
          </cell>
        </row>
        <row r="1440">
          <cell r="A1440" t="str">
            <v>2102-1015</v>
          </cell>
          <cell r="B1440" t="str">
            <v>ACT.E INT'S.POR DEV.IMP.S/AUTOMOV.NVOS.</v>
          </cell>
          <cell r="C1440">
            <v>0</v>
          </cell>
          <cell r="E1440" t="str">
            <v>Póliza -98-</v>
          </cell>
        </row>
        <row r="1441">
          <cell r="A1441" t="str">
            <v>2102-1016</v>
          </cell>
          <cell r="B1441" t="str">
            <v>IMPUESTO S/TENENCIA O USO DE VEHICULOS</v>
          </cell>
          <cell r="C1441">
            <v>5911360.1100000003</v>
          </cell>
          <cell r="E1441" t="str">
            <v>Póliza -98-</v>
          </cell>
        </row>
        <row r="1442">
          <cell r="A1442" t="str">
            <v>2102-1017</v>
          </cell>
          <cell r="B1442" t="str">
            <v>IMPUESTO S/TENENCIA, MOTOCICLETAS</v>
          </cell>
          <cell r="C1442">
            <v>31723</v>
          </cell>
          <cell r="E1442" t="str">
            <v>Póliza -98-</v>
          </cell>
        </row>
        <row r="1443">
          <cell r="A1443" t="str">
            <v>2102-1018</v>
          </cell>
          <cell r="B1443" t="str">
            <v>RECARGOS Y ACT DE IMP S/TENENCIA DE VEH</v>
          </cell>
          <cell r="C1443">
            <v>114565.58</v>
          </cell>
          <cell r="E1443" t="str">
            <v>Póliza -98-</v>
          </cell>
        </row>
        <row r="1444">
          <cell r="A1444" t="str">
            <v>2102-1019</v>
          </cell>
          <cell r="B1444" t="str">
            <v>RECARGOS Y ACT DE IMP S/TEN DE MOTOS</v>
          </cell>
          <cell r="C1444">
            <v>45</v>
          </cell>
          <cell r="E1444" t="str">
            <v>Póliza -98-</v>
          </cell>
        </row>
        <row r="1445">
          <cell r="A1445" t="str">
            <v>2102-1020</v>
          </cell>
          <cell r="B1445" t="str">
            <v>DEVOLUCION IMPUESTOS SOBRE TENENCIA</v>
          </cell>
          <cell r="C1445">
            <v>0</v>
          </cell>
          <cell r="E1445" t="str">
            <v>Póliza -98-</v>
          </cell>
        </row>
        <row r="1446">
          <cell r="A1446" t="str">
            <v>2102-1021</v>
          </cell>
          <cell r="B1446" t="str">
            <v>ACT.E INTS.POR DEV.IMP.S/TENENCIA</v>
          </cell>
          <cell r="C1446">
            <v>0</v>
          </cell>
          <cell r="E1446" t="str">
            <v>Póliza -98-</v>
          </cell>
        </row>
        <row r="1447">
          <cell r="A1447" t="str">
            <v>2102-1022</v>
          </cell>
          <cell r="B1447" t="str">
            <v>ACREDITAMENTO DEL IMP.S/TENENCIA AR.15-D</v>
          </cell>
          <cell r="C1447">
            <v>0</v>
          </cell>
          <cell r="E1447" t="str">
            <v>Póliza -98-</v>
          </cell>
        </row>
        <row r="1448">
          <cell r="A1448" t="str">
            <v>2102-1023</v>
          </cell>
          <cell r="B1448" t="str">
            <v>GASTOS DE EJECUCION ISAN</v>
          </cell>
          <cell r="C1448">
            <v>0</v>
          </cell>
          <cell r="E1448" t="str">
            <v>Póliza -98-</v>
          </cell>
        </row>
        <row r="1449">
          <cell r="A1449" t="str">
            <v>2102-1024</v>
          </cell>
          <cell r="B1449" t="str">
            <v>GASTOS DE EJECUCION IMP. SOBRE TENENCIA</v>
          </cell>
          <cell r="C1449">
            <v>372</v>
          </cell>
          <cell r="E1449" t="str">
            <v>Póliza -98-</v>
          </cell>
        </row>
        <row r="1450">
          <cell r="A1450" t="str">
            <v>2102-1025</v>
          </cell>
          <cell r="B1450" t="str">
            <v>MULTAS IMP S/TENENCIA CTRL.DE OBLIG 100%</v>
          </cell>
          <cell r="C1450">
            <v>4872</v>
          </cell>
          <cell r="E1450" t="str">
            <v>Póliza -98-</v>
          </cell>
        </row>
        <row r="1451">
          <cell r="A1451" t="str">
            <v>2102-1026</v>
          </cell>
          <cell r="B1451" t="str">
            <v>HONORARIOS EJEC.POR CONTROL VEHICULAR</v>
          </cell>
          <cell r="C1451">
            <v>300</v>
          </cell>
          <cell r="E1451" t="str">
            <v>Póliza -98-</v>
          </cell>
        </row>
        <row r="1452">
          <cell r="A1452" t="str">
            <v>2102-1027</v>
          </cell>
          <cell r="B1452" t="str">
            <v>HONORARIOS EJEC. ISAN</v>
          </cell>
          <cell r="C1452">
            <v>0</v>
          </cell>
          <cell r="E1452" t="str">
            <v>Póliza -98-</v>
          </cell>
        </row>
        <row r="1453">
          <cell r="A1453" t="str">
            <v>2102-1028</v>
          </cell>
          <cell r="B1453" t="str">
            <v>90% INFRACC. TRANSITO AREA METROPOLITANA</v>
          </cell>
          <cell r="C1453">
            <v>390078.22</v>
          </cell>
          <cell r="E1453" t="str">
            <v>Póliza -98-</v>
          </cell>
        </row>
        <row r="1454">
          <cell r="A1454" t="str">
            <v>1201-0026</v>
          </cell>
          <cell r="B1454" t="str">
            <v>IMP.SOBRE TRANS.DE PROP.DE VEH.AUT.USADO</v>
          </cell>
          <cell r="D1454">
            <v>767084.84</v>
          </cell>
          <cell r="E1454" t="str">
            <v>Póliza -98-</v>
          </cell>
        </row>
        <row r="1455">
          <cell r="A1455" t="str">
            <v>1201-0027</v>
          </cell>
          <cell r="B1455" t="str">
            <v>IMP.DE TRANSM.POR REQUERIMIENTO</v>
          </cell>
          <cell r="D1455">
            <v>0</v>
          </cell>
          <cell r="E1455" t="str">
            <v>Póliza -98-</v>
          </cell>
        </row>
        <row r="1456">
          <cell r="A1456" t="str">
            <v>1201-0028</v>
          </cell>
          <cell r="B1456" t="str">
            <v>ACT.E INTS.POR DEV.IMP.S/TRANS.VEH.USADO</v>
          </cell>
          <cell r="D1456">
            <v>0</v>
          </cell>
          <cell r="E1456" t="str">
            <v>Póliza -98-</v>
          </cell>
        </row>
        <row r="1457">
          <cell r="A1457" t="str">
            <v>1201-0029</v>
          </cell>
          <cell r="B1457" t="str">
            <v>DEV.IMP.S/TRANS.PROP.VEH.USADOS</v>
          </cell>
          <cell r="D1457">
            <v>0</v>
          </cell>
          <cell r="E1457" t="str">
            <v>Póliza -98-</v>
          </cell>
        </row>
        <row r="1458">
          <cell r="A1458" t="str">
            <v>1201-0030</v>
          </cell>
          <cell r="B1458" t="str">
            <v>MULTA IMP. P/LA AGENCIA EST.DE TRANSP.</v>
          </cell>
          <cell r="D1458">
            <v>37851</v>
          </cell>
          <cell r="E1458" t="str">
            <v>Póliza -98-</v>
          </cell>
        </row>
        <row r="1459">
          <cell r="A1459" t="str">
            <v>1201-0031</v>
          </cell>
          <cell r="B1459" t="str">
            <v>MULTAS DEL IMP.DE TRANSMISION</v>
          </cell>
          <cell r="D1459">
            <v>0</v>
          </cell>
          <cell r="E1459" t="str">
            <v>Póliza -98-</v>
          </cell>
        </row>
        <row r="1460">
          <cell r="A1460" t="str">
            <v>1201-0032</v>
          </cell>
          <cell r="B1460" t="str">
            <v>RECARGOS DE IMP.DE TRANSMISION</v>
          </cell>
          <cell r="D1460">
            <v>0</v>
          </cell>
          <cell r="E1460" t="str">
            <v>Póliza -98-</v>
          </cell>
        </row>
        <row r="1461">
          <cell r="A1461" t="str">
            <v>1201-0033</v>
          </cell>
          <cell r="B1461" t="str">
            <v>GASTOS DE EJEC.TRANS.VEH.MOTOR</v>
          </cell>
          <cell r="D1461">
            <v>0</v>
          </cell>
          <cell r="E1461" t="str">
            <v>Póliza -98-</v>
          </cell>
        </row>
        <row r="1462">
          <cell r="A1462" t="str">
            <v>1201-0034</v>
          </cell>
          <cell r="B1462" t="str">
            <v>INCENTIVOS POR ISAN</v>
          </cell>
          <cell r="D1462">
            <v>0</v>
          </cell>
          <cell r="E1462" t="str">
            <v>Póliza -98-</v>
          </cell>
        </row>
        <row r="1463">
          <cell r="A1463" t="str">
            <v>1201-0035</v>
          </cell>
          <cell r="B1463" t="str">
            <v>RECARGOS DE I.S.A.N.</v>
          </cell>
          <cell r="D1463">
            <v>0</v>
          </cell>
          <cell r="E1463" t="str">
            <v>Póliza -98-</v>
          </cell>
        </row>
        <row r="1464">
          <cell r="A1464" t="str">
            <v>1201-0036</v>
          </cell>
          <cell r="B1464" t="str">
            <v>SANCIONES ISAN</v>
          </cell>
          <cell r="D1464">
            <v>0</v>
          </cell>
          <cell r="E1464" t="str">
            <v>Póliza -98-</v>
          </cell>
        </row>
        <row r="1465">
          <cell r="A1465" t="str">
            <v>1201-0037</v>
          </cell>
          <cell r="B1465" t="str">
            <v>I.S.A.N. PAGOS PROVISIONALES</v>
          </cell>
          <cell r="D1465">
            <v>0</v>
          </cell>
          <cell r="E1465" t="str">
            <v>Póliza -98-</v>
          </cell>
        </row>
        <row r="1466">
          <cell r="A1466" t="str">
            <v>1201-0038</v>
          </cell>
          <cell r="B1466" t="str">
            <v>ACTUALIZACION DE I.S.A.N.</v>
          </cell>
          <cell r="D1466">
            <v>0</v>
          </cell>
          <cell r="E1466" t="str">
            <v>Póliza -98-</v>
          </cell>
        </row>
        <row r="1467">
          <cell r="A1467" t="str">
            <v>1201-0039</v>
          </cell>
          <cell r="B1467" t="str">
            <v>DEVOLUCION IMP. SOBRE AUTOMOVILES NUEVOS</v>
          </cell>
          <cell r="D1467">
            <v>0</v>
          </cell>
          <cell r="E1467" t="str">
            <v>Póliza -98-</v>
          </cell>
        </row>
        <row r="1468">
          <cell r="A1468" t="str">
            <v>1201-0040</v>
          </cell>
          <cell r="B1468" t="str">
            <v>ACT.E INT'S.POR DEV.IMP.S/AUTOMOV.NVOS.</v>
          </cell>
          <cell r="D1468">
            <v>0</v>
          </cell>
          <cell r="E1468" t="str">
            <v>Póliza -98-</v>
          </cell>
        </row>
        <row r="1469">
          <cell r="A1469" t="str">
            <v>1201-0041</v>
          </cell>
          <cell r="B1469" t="str">
            <v>IMPUESTO S/TENENCIA O USO DE VEHICULOS</v>
          </cell>
          <cell r="D1469">
            <v>5911360.1100000003</v>
          </cell>
          <cell r="E1469" t="str">
            <v>Póliza -98-</v>
          </cell>
        </row>
        <row r="1470">
          <cell r="A1470" t="str">
            <v>1201-0042</v>
          </cell>
          <cell r="B1470" t="str">
            <v>IMPUESTO S/TENENCIA, MOTOCICLETAS</v>
          </cell>
          <cell r="D1470">
            <v>31723</v>
          </cell>
          <cell r="E1470" t="str">
            <v>Póliza -98-</v>
          </cell>
        </row>
        <row r="1471">
          <cell r="A1471" t="str">
            <v>1201-0043</v>
          </cell>
          <cell r="B1471" t="str">
            <v>RECARGOS Y ACT DE IMP S/TENENCIA DE VEH</v>
          </cell>
          <cell r="D1471">
            <v>114565.58</v>
          </cell>
          <cell r="E1471" t="str">
            <v>Póliza -98-</v>
          </cell>
        </row>
        <row r="1472">
          <cell r="A1472" t="str">
            <v>1201-0044</v>
          </cell>
          <cell r="B1472" t="str">
            <v>RECARGOS Y ACT DE IMP S/TEN DE MOTOS</v>
          </cell>
          <cell r="D1472">
            <v>45</v>
          </cell>
          <cell r="E1472" t="str">
            <v>Póliza -98-</v>
          </cell>
        </row>
        <row r="1473">
          <cell r="A1473" t="str">
            <v>1201-0045</v>
          </cell>
          <cell r="B1473" t="str">
            <v>DEVOLUCION IMPUESTOS SOBRE TENENCIA</v>
          </cell>
          <cell r="D1473">
            <v>0</v>
          </cell>
          <cell r="E1473" t="str">
            <v>Póliza -98-</v>
          </cell>
        </row>
        <row r="1474">
          <cell r="A1474" t="str">
            <v>1201-0046</v>
          </cell>
          <cell r="B1474" t="str">
            <v>ACT.E INTS.POR DEV.IMP.S/TENENCIA</v>
          </cell>
          <cell r="D1474">
            <v>0</v>
          </cell>
          <cell r="E1474" t="str">
            <v>Póliza -98-</v>
          </cell>
        </row>
        <row r="1475">
          <cell r="A1475" t="str">
            <v>1201-0047</v>
          </cell>
          <cell r="B1475" t="str">
            <v>ACREDITAMENTO DEL IMP.S/TENENCIA AR.15-D</v>
          </cell>
          <cell r="D1475">
            <v>0</v>
          </cell>
          <cell r="E1475" t="str">
            <v>Póliza -98-</v>
          </cell>
        </row>
        <row r="1476">
          <cell r="A1476" t="str">
            <v>1201-0048</v>
          </cell>
          <cell r="B1476" t="str">
            <v>GASTOS DE EJECUCION ISAN</v>
          </cell>
          <cell r="D1476">
            <v>0</v>
          </cell>
          <cell r="E1476" t="str">
            <v>Póliza -98-</v>
          </cell>
        </row>
        <row r="1477">
          <cell r="A1477" t="str">
            <v>1201-0049</v>
          </cell>
          <cell r="B1477" t="str">
            <v>GASTOS DE EJECUCION IMP. SOBRE TENENCIA</v>
          </cell>
          <cell r="D1477">
            <v>372</v>
          </cell>
          <cell r="E1477" t="str">
            <v>Póliza -98-</v>
          </cell>
        </row>
        <row r="1478">
          <cell r="A1478" t="str">
            <v>1201-0050</v>
          </cell>
          <cell r="B1478" t="str">
            <v>MULTAS IMP S/TENENCIA CTRL.DE OBLIG 100%</v>
          </cell>
          <cell r="D1478">
            <v>4872</v>
          </cell>
          <cell r="E1478" t="str">
            <v>Póliza -98-</v>
          </cell>
        </row>
        <row r="1479">
          <cell r="A1479" t="str">
            <v>1201-0051</v>
          </cell>
          <cell r="B1479" t="str">
            <v>HONORARIOS EJEC.POR CONTROL VEHICULAR</v>
          </cell>
          <cell r="D1479">
            <v>300</v>
          </cell>
          <cell r="E1479" t="str">
            <v>Póliza -98-</v>
          </cell>
        </row>
        <row r="1480">
          <cell r="A1480" t="str">
            <v>1201-0052</v>
          </cell>
          <cell r="B1480" t="str">
            <v>HONORARIOS EJEC. ISAN</v>
          </cell>
          <cell r="D1480">
            <v>0</v>
          </cell>
          <cell r="E1480" t="str">
            <v>Póliza -98-</v>
          </cell>
        </row>
        <row r="1481">
          <cell r="A1481" t="str">
            <v>1201-0053</v>
          </cell>
          <cell r="B1481" t="str">
            <v>90% INFRACC. TRANSITO AREA METROPOLITANA</v>
          </cell>
          <cell r="D1481">
            <v>390078.22</v>
          </cell>
          <cell r="E1481" t="str">
            <v>Póliza -98-</v>
          </cell>
        </row>
        <row r="1483">
          <cell r="C1483">
            <v>7258251.75</v>
          </cell>
          <cell r="D1483">
            <v>7258251.75</v>
          </cell>
        </row>
        <row r="1485">
          <cell r="A1485" t="str">
            <v>RECLASIFICACION DE LOS INGRESOS EN ADMON.</v>
          </cell>
        </row>
        <row r="1487">
          <cell r="D1487" t="str">
            <v>Póliza -98-</v>
          </cell>
        </row>
        <row r="1489">
          <cell r="A1489" t="str">
            <v>de Cuenta</v>
          </cell>
          <cell r="C1489" t="str">
            <v>Cargo</v>
          </cell>
          <cell r="D1489" t="str">
            <v>Crédito</v>
          </cell>
        </row>
        <row r="1490">
          <cell r="A1490" t="str">
            <v>1201-0001</v>
          </cell>
          <cell r="B1490" t="str">
            <v>DERECHOS DE CONTROL VEHICULAR PTE. AÑO</v>
          </cell>
          <cell r="C1490">
            <v>3772409</v>
          </cell>
          <cell r="E1490" t="str">
            <v>Póliza -99-</v>
          </cell>
        </row>
        <row r="1491">
          <cell r="A1491" t="str">
            <v>1201-0002</v>
          </cell>
          <cell r="B1491" t="str">
            <v>DERECHOS DE CONTROL VEHICULAR REZAGOS</v>
          </cell>
          <cell r="C1491">
            <v>264495.58</v>
          </cell>
          <cell r="E1491" t="str">
            <v>Póliza -99-</v>
          </cell>
        </row>
        <row r="1492">
          <cell r="A1492" t="str">
            <v>1201-0003</v>
          </cell>
          <cell r="B1492" t="str">
            <v>DEV. CONTROL VEHICULAR</v>
          </cell>
          <cell r="C1492">
            <v>0</v>
          </cell>
          <cell r="E1492" t="str">
            <v>Póliza -99-</v>
          </cell>
        </row>
        <row r="1493">
          <cell r="A1493" t="str">
            <v>1201-0004</v>
          </cell>
          <cell r="B1493" t="str">
            <v>SUBSIDIO 10% Y 5%</v>
          </cell>
          <cell r="D1493">
            <v>66324</v>
          </cell>
          <cell r="E1493" t="str">
            <v>Póliza -99-</v>
          </cell>
        </row>
        <row r="1494">
          <cell r="A1494" t="str">
            <v>1201-0005</v>
          </cell>
          <cell r="B1494" t="str">
            <v>SUBSIDIO ANTIGÜEDAD 5 AÑOS</v>
          </cell>
          <cell r="D1494">
            <v>653699</v>
          </cell>
          <cell r="E1494" t="str">
            <v>Póliza -99-</v>
          </cell>
        </row>
        <row r="1495">
          <cell r="A1495" t="str">
            <v>1201-0006</v>
          </cell>
          <cell r="B1495" t="str">
            <v>SUBSIDIO ANTIGÜEDAD 10 AÑOS</v>
          </cell>
          <cell r="D1495">
            <v>195408</v>
          </cell>
          <cell r="E1495" t="str">
            <v>Póliza -99-</v>
          </cell>
        </row>
        <row r="1496">
          <cell r="A1496" t="str">
            <v>1201-0007</v>
          </cell>
          <cell r="B1496" t="str">
            <v>SUBSIDIO DERECHOS CONTROL VEHICULAR</v>
          </cell>
          <cell r="C1496">
            <v>0</v>
          </cell>
          <cell r="E1496" t="str">
            <v>Póliza -99-</v>
          </cell>
        </row>
        <row r="1497">
          <cell r="A1497" t="str">
            <v>1201-0008</v>
          </cell>
          <cell r="B1497" t="str">
            <v>SUB MAT.DE CONT.VEH.A PERS.MAYORES 65 AÑOS</v>
          </cell>
          <cell r="D1497">
            <v>978</v>
          </cell>
          <cell r="E1497" t="str">
            <v>Póliza -99-</v>
          </cell>
        </row>
        <row r="1498">
          <cell r="A1498" t="str">
            <v>1201-0009</v>
          </cell>
          <cell r="B1498" t="str">
            <v>EXP.DE CERTIFICADOS DE CONTROL VEHICULAR</v>
          </cell>
          <cell r="C1498">
            <v>8319</v>
          </cell>
          <cell r="E1498" t="str">
            <v>Póliza -99-</v>
          </cell>
        </row>
        <row r="1499">
          <cell r="A1499" t="str">
            <v>1201-0010</v>
          </cell>
          <cell r="B1499" t="str">
            <v>EXP.DE CERT.DE CTRL.VEH.OTROS ESTADOS</v>
          </cell>
          <cell r="C1499">
            <v>6048</v>
          </cell>
          <cell r="E1499" t="str">
            <v>Póliza -99-</v>
          </cell>
        </row>
        <row r="1500">
          <cell r="A1500" t="str">
            <v>1201-0011</v>
          </cell>
          <cell r="B1500" t="str">
            <v>EXP.DE CERT.DE DOC.DE CTRL.VEHICULAR</v>
          </cell>
          <cell r="C1500">
            <v>141</v>
          </cell>
          <cell r="E1500" t="str">
            <v>Póliza -99-</v>
          </cell>
        </row>
        <row r="1501">
          <cell r="A1501" t="str">
            <v>1201-0012</v>
          </cell>
          <cell r="B1501" t="str">
            <v>PLACAS DE CIRCULACION VEHICULAR</v>
          </cell>
          <cell r="C1501">
            <v>338514</v>
          </cell>
          <cell r="E1501" t="str">
            <v>Póliza -99-</v>
          </cell>
        </row>
        <row r="1502">
          <cell r="A1502" t="str">
            <v>1201-0013</v>
          </cell>
          <cell r="B1502" t="str">
            <v>LICENCIAS DE MANEJAR</v>
          </cell>
          <cell r="C1502">
            <v>305148</v>
          </cell>
          <cell r="E1502" t="str">
            <v>Póliza -99-</v>
          </cell>
        </row>
        <row r="1503">
          <cell r="A1503" t="str">
            <v>1201-0014</v>
          </cell>
          <cell r="B1503" t="str">
            <v>EXP.DE CERT.DE LICENCIAS DE CONDUCIR</v>
          </cell>
          <cell r="C1503">
            <v>141</v>
          </cell>
          <cell r="E1503" t="str">
            <v>Póliza -99-</v>
          </cell>
        </row>
        <row r="1504">
          <cell r="A1504" t="str">
            <v>1201-0015</v>
          </cell>
          <cell r="B1504" t="str">
            <v>DUPLICADOS DE LICENCIAS</v>
          </cell>
          <cell r="C1504">
            <v>5428</v>
          </cell>
          <cell r="E1504" t="str">
            <v>Póliza -99-</v>
          </cell>
        </row>
        <row r="1505">
          <cell r="A1505" t="str">
            <v>1201-0016</v>
          </cell>
          <cell r="B1505" t="str">
            <v>DUPLICADOS DE TARJETAS DE CIRCULACION</v>
          </cell>
          <cell r="C1505">
            <v>2162</v>
          </cell>
          <cell r="E1505" t="str">
            <v>Póliza -99-</v>
          </cell>
        </row>
        <row r="1506">
          <cell r="A1506" t="str">
            <v>1201-0017</v>
          </cell>
          <cell r="B1506" t="str">
            <v>BAJAS DE VEHICULOS DE MOTOR</v>
          </cell>
          <cell r="C1506">
            <v>22701</v>
          </cell>
          <cell r="E1506" t="str">
            <v>Póliza -99-</v>
          </cell>
        </row>
        <row r="1507">
          <cell r="A1507" t="str">
            <v>1201-0018</v>
          </cell>
          <cell r="B1507" t="str">
            <v>SUBSIDIO LAMINAS CONTROL VEHICULAR</v>
          </cell>
          <cell r="C1507">
            <v>0</v>
          </cell>
          <cell r="E1507" t="str">
            <v>Póliza -99-</v>
          </cell>
        </row>
        <row r="1508">
          <cell r="A1508" t="str">
            <v>1201-0019</v>
          </cell>
          <cell r="B1508" t="str">
            <v>SUBSIDIOS LICENCIAS DE MANEJO</v>
          </cell>
          <cell r="C1508">
            <v>0</v>
          </cell>
          <cell r="E1508" t="str">
            <v>Póliza -99-</v>
          </cell>
        </row>
        <row r="1509">
          <cell r="A1509" t="str">
            <v>1201-0020</v>
          </cell>
          <cell r="B1509" t="str">
            <v>MULTAS DE CONTROL VEHICULAR</v>
          </cell>
          <cell r="C1509">
            <v>0</v>
          </cell>
          <cell r="E1509" t="str">
            <v>Póliza -99-</v>
          </cell>
        </row>
        <row r="1510">
          <cell r="A1510" t="str">
            <v>1201-0021</v>
          </cell>
          <cell r="B1510" t="str">
            <v>INTERESES POR CONVENIO CONTROL VEHICULAR</v>
          </cell>
          <cell r="C1510">
            <v>25759.4</v>
          </cell>
          <cell r="E1510" t="str">
            <v>Póliza -99-</v>
          </cell>
        </row>
        <row r="1511">
          <cell r="A1511" t="str">
            <v>1201-0022</v>
          </cell>
          <cell r="B1511" t="str">
            <v>SANCIONES POR CANJE DE PLACAS EXTEMP.</v>
          </cell>
          <cell r="C1511">
            <v>16607</v>
          </cell>
          <cell r="E1511" t="str">
            <v>Póliza -99-</v>
          </cell>
        </row>
        <row r="1512">
          <cell r="A1512" t="str">
            <v>1201-0023</v>
          </cell>
          <cell r="B1512" t="str">
            <v>SAN.DE DER.DE CONTROL VEH.PTE.AÑO</v>
          </cell>
          <cell r="C1512">
            <v>0</v>
          </cell>
          <cell r="E1512" t="str">
            <v>Póliza -99-</v>
          </cell>
        </row>
        <row r="1513">
          <cell r="A1513" t="str">
            <v>1201-0024</v>
          </cell>
          <cell r="B1513" t="str">
            <v>SAN.DE DER.CONTROL VEH. REZAGO</v>
          </cell>
          <cell r="C1513">
            <v>67918.7</v>
          </cell>
          <cell r="E1513" t="str">
            <v>Póliza -99-</v>
          </cell>
        </row>
        <row r="1514">
          <cell r="A1514" t="str">
            <v>1201-0025</v>
          </cell>
          <cell r="B1514" t="str">
            <v>10% INFRACC.DE TRANSITO AREA MET.</v>
          </cell>
          <cell r="C1514">
            <v>40918.550000000003</v>
          </cell>
          <cell r="E1514" t="str">
            <v>Póliza -99-</v>
          </cell>
        </row>
        <row r="1515">
          <cell r="A1515" t="str">
            <v>1201-0026</v>
          </cell>
          <cell r="B1515" t="str">
            <v>IMP.SOBRE TRANS.DE PROP.DE VEH.AUT.USADO</v>
          </cell>
          <cell r="C1515">
            <v>820093.67</v>
          </cell>
          <cell r="E1515" t="str">
            <v>Póliza -99-</v>
          </cell>
        </row>
        <row r="1516">
          <cell r="A1516" t="str">
            <v>1201-0027</v>
          </cell>
          <cell r="B1516" t="str">
            <v>IMP.DE TRANSM.POR REQUERIMIENTO</v>
          </cell>
          <cell r="C1516">
            <v>0</v>
          </cell>
          <cell r="E1516" t="str">
            <v>Póliza -99-</v>
          </cell>
        </row>
        <row r="1517">
          <cell r="A1517" t="str">
            <v>1201-0028</v>
          </cell>
          <cell r="B1517" t="str">
            <v>ACT.E INTS.POR DEV.IMP.S/TRANS.VEH.USADO</v>
          </cell>
          <cell r="C1517">
            <v>0</v>
          </cell>
          <cell r="E1517" t="str">
            <v>Póliza -99-</v>
          </cell>
        </row>
        <row r="1518">
          <cell r="A1518" t="str">
            <v>1201-0029</v>
          </cell>
          <cell r="B1518" t="str">
            <v>DEV.IMP.S/TRANS.PROP.VEH.USADOS</v>
          </cell>
          <cell r="C1518">
            <v>0</v>
          </cell>
          <cell r="E1518" t="str">
            <v>Póliza -99-</v>
          </cell>
        </row>
        <row r="1519">
          <cell r="A1519" t="str">
            <v>1201-0030</v>
          </cell>
          <cell r="B1519" t="str">
            <v>MULTA IMP. P/LA AGENCIA EST.DE TRANSP.</v>
          </cell>
          <cell r="C1519">
            <v>45936</v>
          </cell>
          <cell r="E1519" t="str">
            <v>Póliza -99-</v>
          </cell>
        </row>
        <row r="1520">
          <cell r="A1520" t="str">
            <v>1201-0031</v>
          </cell>
          <cell r="B1520" t="str">
            <v>MULTAS DEL IMP.DE TRANSMISION</v>
          </cell>
          <cell r="C1520">
            <v>0</v>
          </cell>
          <cell r="E1520" t="str">
            <v>Póliza -99-</v>
          </cell>
        </row>
        <row r="1521">
          <cell r="A1521" t="str">
            <v>1201-0032</v>
          </cell>
          <cell r="B1521" t="str">
            <v>RECARGOS DE IMP.DE TRANSMISION</v>
          </cell>
          <cell r="C1521">
            <v>0</v>
          </cell>
          <cell r="E1521" t="str">
            <v>Póliza -99-</v>
          </cell>
        </row>
        <row r="1522">
          <cell r="A1522" t="str">
            <v>1201-0033</v>
          </cell>
          <cell r="B1522" t="str">
            <v>GASTOS DE EJEC.TRANS.VEH.MOTOR</v>
          </cell>
          <cell r="C1522">
            <v>0</v>
          </cell>
          <cell r="E1522" t="str">
            <v>Póliza -99-</v>
          </cell>
        </row>
        <row r="1523">
          <cell r="A1523" t="str">
            <v>1201-0034</v>
          </cell>
          <cell r="B1523" t="str">
            <v>INCENTIVOS POR ISAN</v>
          </cell>
          <cell r="C1523">
            <v>0</v>
          </cell>
          <cell r="E1523" t="str">
            <v>Póliza -99-</v>
          </cell>
        </row>
        <row r="1524">
          <cell r="A1524" t="str">
            <v>1201-0035</v>
          </cell>
          <cell r="B1524" t="str">
            <v>RECARGOS DE I.S.A.N.</v>
          </cell>
          <cell r="C1524">
            <v>1892552</v>
          </cell>
          <cell r="E1524" t="str">
            <v>Póliza -99-</v>
          </cell>
        </row>
        <row r="1525">
          <cell r="A1525" t="str">
            <v>1201-0036</v>
          </cell>
          <cell r="B1525" t="str">
            <v>SANCIONES ISAN</v>
          </cell>
          <cell r="C1525">
            <v>0</v>
          </cell>
          <cell r="E1525" t="str">
            <v>Póliza -99-</v>
          </cell>
        </row>
        <row r="1526">
          <cell r="A1526" t="str">
            <v>1201-0037</v>
          </cell>
          <cell r="B1526" t="str">
            <v>I.S.A.N. PAGOS PROVISIONALES</v>
          </cell>
          <cell r="C1526">
            <v>0</v>
          </cell>
          <cell r="E1526" t="str">
            <v>Póliza -99-</v>
          </cell>
        </row>
        <row r="1527">
          <cell r="A1527" t="str">
            <v>1201-0038</v>
          </cell>
          <cell r="B1527" t="str">
            <v>ACTUALIZACION DE I.S.A.N.</v>
          </cell>
          <cell r="C1527">
            <v>803041</v>
          </cell>
          <cell r="E1527" t="str">
            <v>Póliza -99-</v>
          </cell>
        </row>
        <row r="1528">
          <cell r="A1528" t="str">
            <v>1201-0039</v>
          </cell>
          <cell r="B1528" t="str">
            <v>DEVOLUCION IMP. SOBRE AUTOMOVILES NUEVOS</v>
          </cell>
          <cell r="C1528">
            <v>0</v>
          </cell>
          <cell r="E1528" t="str">
            <v>Póliza -99-</v>
          </cell>
        </row>
        <row r="1529">
          <cell r="A1529" t="str">
            <v>1201-0040</v>
          </cell>
          <cell r="B1529" t="str">
            <v>ACT.E INT'S.POR DEV.IMP.S/AUTOMOV.NVOS.</v>
          </cell>
          <cell r="C1529">
            <v>0</v>
          </cell>
          <cell r="E1529" t="str">
            <v>Póliza -99-</v>
          </cell>
        </row>
        <row r="1530">
          <cell r="A1530" t="str">
            <v>1201-0041</v>
          </cell>
          <cell r="B1530" t="str">
            <v>IMPUESTO S/TENENCIA O USO DE VEHICULOS</v>
          </cell>
          <cell r="C1530">
            <v>5459727.9100000001</v>
          </cell>
          <cell r="E1530" t="str">
            <v>Póliza -99-</v>
          </cell>
        </row>
        <row r="1531">
          <cell r="A1531" t="str">
            <v>1201-0042</v>
          </cell>
          <cell r="B1531" t="str">
            <v>IMPUESTO S/TENENCIA, MOTOCICLETAS</v>
          </cell>
          <cell r="C1531">
            <v>27250</v>
          </cell>
          <cell r="E1531" t="str">
            <v>Póliza -99-</v>
          </cell>
        </row>
        <row r="1532">
          <cell r="A1532" t="str">
            <v>1201-0043</v>
          </cell>
          <cell r="B1532" t="str">
            <v>RECARGOS Y ACT DE IMP S/TENENCIA DE VEH</v>
          </cell>
          <cell r="C1532">
            <v>82245.34</v>
          </cell>
          <cell r="E1532" t="str">
            <v>Póliza -99-</v>
          </cell>
        </row>
        <row r="1533">
          <cell r="A1533" t="str">
            <v>1201-0044</v>
          </cell>
          <cell r="B1533" t="str">
            <v>RECARGOS Y ACT DE IMP S/TEN DE MOTOS</v>
          </cell>
          <cell r="C1533">
            <v>28</v>
          </cell>
          <cell r="E1533" t="str">
            <v>Póliza -99-</v>
          </cell>
        </row>
        <row r="1534">
          <cell r="A1534" t="str">
            <v>1201-0045</v>
          </cell>
          <cell r="B1534" t="str">
            <v>DEVOLUCION IMPUESTOS SOBRE TENENCIA</v>
          </cell>
          <cell r="C1534">
            <v>0</v>
          </cell>
          <cell r="E1534" t="str">
            <v>Póliza -99-</v>
          </cell>
        </row>
        <row r="1535">
          <cell r="A1535" t="str">
            <v>1201-0046</v>
          </cell>
          <cell r="B1535" t="str">
            <v>ACT.E INTS.POR DEV.IMP.S/TENENCIA</v>
          </cell>
          <cell r="C1535">
            <v>0</v>
          </cell>
          <cell r="E1535" t="str">
            <v>Póliza -99-</v>
          </cell>
        </row>
        <row r="1536">
          <cell r="A1536" t="str">
            <v>1201-0047</v>
          </cell>
          <cell r="B1536" t="str">
            <v>ACREDITAMENTO DEL IMP.S/TENENCIA AR.15-D</v>
          </cell>
          <cell r="C1536">
            <v>0</v>
          </cell>
          <cell r="E1536" t="str">
            <v>Póliza -99-</v>
          </cell>
        </row>
        <row r="1537">
          <cell r="A1537" t="str">
            <v>1201-0048</v>
          </cell>
          <cell r="B1537" t="str">
            <v>GASTOS DE EJECUCION ISAN</v>
          </cell>
          <cell r="C1537">
            <v>210</v>
          </cell>
          <cell r="E1537" t="str">
            <v>Póliza -99-</v>
          </cell>
        </row>
        <row r="1538">
          <cell r="A1538" t="str">
            <v>1201-0049</v>
          </cell>
          <cell r="B1538" t="str">
            <v>GASTOS DE EJECUCION IMP. SOBRE TENENCIA</v>
          </cell>
          <cell r="C1538">
            <v>120</v>
          </cell>
          <cell r="E1538" t="str">
            <v>Póliza -99-</v>
          </cell>
        </row>
        <row r="1539">
          <cell r="A1539" t="str">
            <v>1201-0050</v>
          </cell>
          <cell r="B1539" t="str">
            <v>MULTAS IMP S/TENENCIA CTRL.DE OBLIG 100%</v>
          </cell>
          <cell r="C1539">
            <v>1827</v>
          </cell>
          <cell r="E1539" t="str">
            <v>Póliza -99-</v>
          </cell>
        </row>
        <row r="1540">
          <cell r="A1540" t="str">
            <v>1201-0051</v>
          </cell>
          <cell r="B1540" t="str">
            <v>HONORARIOS EJEC.POR CONTROL VEHICULAR</v>
          </cell>
          <cell r="C1540">
            <v>120</v>
          </cell>
          <cell r="E1540" t="str">
            <v>Póliza -99-</v>
          </cell>
        </row>
        <row r="1541">
          <cell r="A1541" t="str">
            <v>1201-0052</v>
          </cell>
          <cell r="B1541" t="str">
            <v>HONORARIOS EJEC. ISAN</v>
          </cell>
          <cell r="C1541">
            <v>0</v>
          </cell>
          <cell r="E1541" t="str">
            <v>Póliza -99-</v>
          </cell>
        </row>
        <row r="1542">
          <cell r="A1542" t="str">
            <v>1201-0053</v>
          </cell>
          <cell r="B1542" t="str">
            <v>90% INFRACC. TRANSITO AREA METROPOLITANA</v>
          </cell>
          <cell r="C1542">
            <v>368291.21</v>
          </cell>
          <cell r="E1542" t="str">
            <v>Póliza -99-</v>
          </cell>
        </row>
        <row r="1543">
          <cell r="A1543" t="str">
            <v>4101-0001</v>
          </cell>
          <cell r="B1543" t="str">
            <v>DERECHOS DE CONTROL VEHICULAR PTE. AÑO</v>
          </cell>
          <cell r="D1543">
            <v>3772409</v>
          </cell>
          <cell r="E1543" t="str">
            <v>Póliza -99-</v>
          </cell>
        </row>
        <row r="1544">
          <cell r="A1544" t="str">
            <v>4101-0002</v>
          </cell>
          <cell r="B1544" t="str">
            <v>DERECHOS DE CONTROL VEHICULAR REZAGOS</v>
          </cell>
          <cell r="D1544">
            <v>264495.58</v>
          </cell>
          <cell r="E1544" t="str">
            <v>Póliza -99-</v>
          </cell>
        </row>
        <row r="1545">
          <cell r="A1545" t="str">
            <v>4101-0003</v>
          </cell>
          <cell r="B1545" t="str">
            <v>DEV. CONTROL VEHICULAR</v>
          </cell>
          <cell r="D1545">
            <v>0</v>
          </cell>
          <cell r="E1545" t="str">
            <v>Póliza -99-</v>
          </cell>
        </row>
        <row r="1546">
          <cell r="A1546" t="str">
            <v>4101-0004</v>
          </cell>
          <cell r="B1546" t="str">
            <v>SUBSIDIO 10% Y 5%</v>
          </cell>
          <cell r="C1546">
            <v>66324</v>
          </cell>
          <cell r="E1546" t="str">
            <v>Póliza -99-</v>
          </cell>
        </row>
        <row r="1547">
          <cell r="A1547" t="str">
            <v>4101-0005</v>
          </cell>
          <cell r="B1547" t="str">
            <v>SUBSIDIO ANTIGÜEDAD 5 AÑOS</v>
          </cell>
          <cell r="C1547">
            <v>653699</v>
          </cell>
          <cell r="E1547" t="str">
            <v>Póliza -99-</v>
          </cell>
        </row>
        <row r="1548">
          <cell r="A1548" t="str">
            <v>4101-0006</v>
          </cell>
          <cell r="B1548" t="str">
            <v>SUBSIDIO ANTIGÜEDAD 10 AÑOS</v>
          </cell>
          <cell r="C1548">
            <v>195408</v>
          </cell>
          <cell r="E1548" t="str">
            <v>Póliza -99-</v>
          </cell>
        </row>
        <row r="1549">
          <cell r="A1549" t="str">
            <v>4101-0007</v>
          </cell>
          <cell r="B1549" t="str">
            <v>SUBSIDIO DERECHOS CONTROL VEHICULAR</v>
          </cell>
          <cell r="D1549">
            <v>0</v>
          </cell>
          <cell r="E1549" t="str">
            <v>Póliza -99-</v>
          </cell>
        </row>
        <row r="1550">
          <cell r="A1550" t="str">
            <v>4101-0008</v>
          </cell>
          <cell r="B1550" t="str">
            <v>SUB MAT.DE CONT.VEH.A PERS.MAYORES 65 AÑOS</v>
          </cell>
          <cell r="C1550">
            <v>978</v>
          </cell>
          <cell r="E1550" t="str">
            <v>Póliza -99-</v>
          </cell>
        </row>
        <row r="1551">
          <cell r="A1551" t="str">
            <v>4101-0009</v>
          </cell>
          <cell r="B1551" t="str">
            <v>EXP.DE CERTIFICADOS DE CONTROL VEHICULAR</v>
          </cell>
          <cell r="D1551">
            <v>8319</v>
          </cell>
          <cell r="E1551" t="str">
            <v>Póliza -99-</v>
          </cell>
        </row>
        <row r="1552">
          <cell r="A1552" t="str">
            <v>4101-0010</v>
          </cell>
          <cell r="B1552" t="str">
            <v>EXP.DE CERT.DE CTRL.VEH.OTROS ESTADOS</v>
          </cell>
          <cell r="D1552">
            <v>6048</v>
          </cell>
          <cell r="E1552" t="str">
            <v>Póliza -99-</v>
          </cell>
        </row>
        <row r="1553">
          <cell r="A1553" t="str">
            <v>4101-0011</v>
          </cell>
          <cell r="B1553" t="str">
            <v>EXP.DE CERT.DE DOC.DE CTRL.VEHICULAR</v>
          </cell>
          <cell r="D1553">
            <v>141</v>
          </cell>
          <cell r="E1553" t="str">
            <v>Póliza -99-</v>
          </cell>
        </row>
        <row r="1554">
          <cell r="A1554" t="str">
            <v>4101-0012</v>
          </cell>
          <cell r="B1554" t="str">
            <v>PLACAS DE CIRCULACION VEHICULAR</v>
          </cell>
          <cell r="D1554">
            <v>338514</v>
          </cell>
          <cell r="E1554" t="str">
            <v>Póliza -99-</v>
          </cell>
        </row>
        <row r="1555">
          <cell r="A1555" t="str">
            <v>4101-0013</v>
          </cell>
          <cell r="B1555" t="str">
            <v>LICENCIAS DE MANEJAR</v>
          </cell>
          <cell r="D1555">
            <v>305148</v>
          </cell>
          <cell r="E1555" t="str">
            <v>Póliza -99-</v>
          </cell>
        </row>
        <row r="1556">
          <cell r="A1556" t="str">
            <v>4101-0014</v>
          </cell>
          <cell r="B1556" t="str">
            <v>EXP.DE CERT.DE LICENCIAS DE CONDUCIR</v>
          </cell>
          <cell r="D1556">
            <v>141</v>
          </cell>
          <cell r="E1556" t="str">
            <v>Póliza -99-</v>
          </cell>
        </row>
        <row r="1557">
          <cell r="A1557" t="str">
            <v>4101-0015</v>
          </cell>
          <cell r="B1557" t="str">
            <v>DUPLICADOS DE LICENCIAS</v>
          </cell>
          <cell r="D1557">
            <v>5428</v>
          </cell>
          <cell r="E1557" t="str">
            <v>Póliza -99-</v>
          </cell>
        </row>
        <row r="1558">
          <cell r="A1558" t="str">
            <v>4101-0016</v>
          </cell>
          <cell r="B1558" t="str">
            <v>DUPLICADOS DE TARJETAS DE CIRCULACION</v>
          </cell>
          <cell r="D1558">
            <v>2162</v>
          </cell>
          <cell r="E1558" t="str">
            <v>Póliza -99-</v>
          </cell>
        </row>
        <row r="1559">
          <cell r="A1559" t="str">
            <v>4101-0017</v>
          </cell>
          <cell r="B1559" t="str">
            <v>BAJAS DE VEHICULOS DE MOTOR</v>
          </cell>
          <cell r="D1559">
            <v>22701</v>
          </cell>
          <cell r="E1559" t="str">
            <v>Póliza -99-</v>
          </cell>
        </row>
        <row r="1560">
          <cell r="A1560" t="str">
            <v>4101-0018</v>
          </cell>
          <cell r="B1560" t="str">
            <v>SUBSIDIO LAMINAS CONTROL VEHICULAR</v>
          </cell>
          <cell r="D1560">
            <v>0</v>
          </cell>
          <cell r="E1560" t="str">
            <v>Póliza -99-</v>
          </cell>
        </row>
        <row r="1561">
          <cell r="A1561" t="str">
            <v>4101-0019</v>
          </cell>
          <cell r="B1561" t="str">
            <v>SUBSIDIOS LICENCIAS DE MANEJO</v>
          </cell>
          <cell r="D1561">
            <v>0</v>
          </cell>
          <cell r="E1561" t="str">
            <v>Póliza -99-</v>
          </cell>
        </row>
        <row r="1562">
          <cell r="A1562" t="str">
            <v>4101-0020</v>
          </cell>
          <cell r="B1562" t="str">
            <v>MULTAS DE CONTROL VEHICULAR</v>
          </cell>
          <cell r="D1562">
            <v>0</v>
          </cell>
          <cell r="E1562" t="str">
            <v>Póliza -99-</v>
          </cell>
        </row>
        <row r="1563">
          <cell r="A1563" t="str">
            <v>4101-0021</v>
          </cell>
          <cell r="B1563" t="str">
            <v>INTERESES POR CONVENIO CONTROL VEHICULAR</v>
          </cell>
          <cell r="D1563">
            <v>25759.4</v>
          </cell>
          <cell r="E1563" t="str">
            <v>Póliza -99-</v>
          </cell>
        </row>
        <row r="1564">
          <cell r="A1564" t="str">
            <v>4101-0022</v>
          </cell>
          <cell r="B1564" t="str">
            <v>SANCIONES POR CANJE DE PLACAS EXTEMP.</v>
          </cell>
          <cell r="D1564">
            <v>16607</v>
          </cell>
          <cell r="E1564" t="str">
            <v>Póliza -99-</v>
          </cell>
        </row>
        <row r="1565">
          <cell r="A1565" t="str">
            <v>4101-0023</v>
          </cell>
          <cell r="B1565" t="str">
            <v>SAN.DE DER.DE CONTROL VEH.PTE.AÑO</v>
          </cell>
          <cell r="D1565">
            <v>0</v>
          </cell>
          <cell r="E1565" t="str">
            <v>Póliza -99-</v>
          </cell>
        </row>
        <row r="1566">
          <cell r="A1566" t="str">
            <v>4101-0024</v>
          </cell>
          <cell r="B1566" t="str">
            <v>SAN.DE DER.CONTROL VEH. REZAGO</v>
          </cell>
          <cell r="D1566">
            <v>67918.7</v>
          </cell>
          <cell r="E1566" t="str">
            <v>Póliza -99-</v>
          </cell>
        </row>
        <row r="1567">
          <cell r="A1567" t="str">
            <v>4101-0025</v>
          </cell>
          <cell r="B1567" t="str">
            <v>10% INFRACC.DE TRANSITO AREA MET.</v>
          </cell>
          <cell r="D1567">
            <v>40918.550000000003</v>
          </cell>
          <cell r="E1567" t="str">
            <v>Póliza -99-</v>
          </cell>
        </row>
        <row r="1568">
          <cell r="A1568" t="str">
            <v>2102-1001</v>
          </cell>
          <cell r="B1568" t="str">
            <v>IMP.SOBRE TRANS.DE PROP.DE VEH.AUT.USADO</v>
          </cell>
          <cell r="D1568">
            <v>820093.67</v>
          </cell>
          <cell r="E1568" t="str">
            <v>Póliza -99-</v>
          </cell>
        </row>
        <row r="1569">
          <cell r="A1569" t="str">
            <v>2102-1002</v>
          </cell>
          <cell r="B1569" t="str">
            <v>IMP.DE TRANSM.POR REQUERIMIENTO</v>
          </cell>
          <cell r="D1569">
            <v>0</v>
          </cell>
          <cell r="E1569" t="str">
            <v>Póliza -99-</v>
          </cell>
        </row>
        <row r="1570">
          <cell r="A1570" t="str">
            <v>2102-1003</v>
          </cell>
          <cell r="B1570" t="str">
            <v>ACT.E INTS.POR DEV.IMP.S/TRANS.VEH.USADO</v>
          </cell>
          <cell r="D1570">
            <v>0</v>
          </cell>
          <cell r="E1570" t="str">
            <v>Póliza -99-</v>
          </cell>
        </row>
        <row r="1571">
          <cell r="A1571" t="str">
            <v>2102-1004</v>
          </cell>
          <cell r="B1571" t="str">
            <v>DEV.IMP.S/TRANS.PROP.VEH.USADOS</v>
          </cell>
          <cell r="D1571">
            <v>0</v>
          </cell>
          <cell r="E1571" t="str">
            <v>Póliza -99-</v>
          </cell>
        </row>
        <row r="1572">
          <cell r="A1572" t="str">
            <v>2102-1005</v>
          </cell>
          <cell r="B1572" t="str">
            <v>MULTA IMP. P/LA AGENCIA EST.DE TRANSP.</v>
          </cell>
          <cell r="D1572">
            <v>45936</v>
          </cell>
          <cell r="E1572" t="str">
            <v>Póliza -99-</v>
          </cell>
        </row>
        <row r="1573">
          <cell r="A1573" t="str">
            <v>2102-1006</v>
          </cell>
          <cell r="B1573" t="str">
            <v>MULTAS DEL IMP.DE TRANSMISION</v>
          </cell>
          <cell r="D1573">
            <v>0</v>
          </cell>
          <cell r="E1573" t="str">
            <v>Póliza -99-</v>
          </cell>
        </row>
        <row r="1574">
          <cell r="A1574" t="str">
            <v>2102-1007</v>
          </cell>
          <cell r="B1574" t="str">
            <v>RECARGOS DE IMP.DE TRANSMISION</v>
          </cell>
          <cell r="D1574">
            <v>0</v>
          </cell>
          <cell r="E1574" t="str">
            <v>Póliza -99-</v>
          </cell>
        </row>
        <row r="1575">
          <cell r="A1575" t="str">
            <v>2102-1008</v>
          </cell>
          <cell r="B1575" t="str">
            <v>GASTOS DE EJEC.TRANS.VEH.MOTOR</v>
          </cell>
          <cell r="D1575">
            <v>0</v>
          </cell>
          <cell r="E1575" t="str">
            <v>Póliza -99-</v>
          </cell>
        </row>
        <row r="1576">
          <cell r="A1576" t="str">
            <v>2102-1009</v>
          </cell>
          <cell r="B1576" t="str">
            <v>INCENTIVOS POR ISAN</v>
          </cell>
          <cell r="D1576">
            <v>0</v>
          </cell>
          <cell r="E1576" t="str">
            <v>Póliza -99-</v>
          </cell>
        </row>
        <row r="1577">
          <cell r="A1577" t="str">
            <v>2102-1010</v>
          </cell>
          <cell r="B1577" t="str">
            <v>RECARGOS DE I.S.A.N.</v>
          </cell>
          <cell r="D1577">
            <v>1892552</v>
          </cell>
          <cell r="E1577" t="str">
            <v>Póliza -99-</v>
          </cell>
        </row>
        <row r="1578">
          <cell r="A1578" t="str">
            <v>2102-1011</v>
          </cell>
          <cell r="B1578" t="str">
            <v>SANCIONES ISAN</v>
          </cell>
          <cell r="D1578">
            <v>0</v>
          </cell>
          <cell r="E1578" t="str">
            <v>Póliza -99-</v>
          </cell>
        </row>
        <row r="1579">
          <cell r="A1579" t="str">
            <v>2102-1012</v>
          </cell>
          <cell r="B1579" t="str">
            <v>I.S.A.N. PAGOS PROVISIONALES</v>
          </cell>
          <cell r="D1579">
            <v>0</v>
          </cell>
          <cell r="E1579" t="str">
            <v>Póliza -99-</v>
          </cell>
        </row>
        <row r="1580">
          <cell r="A1580" t="str">
            <v>2102-1013</v>
          </cell>
          <cell r="B1580" t="str">
            <v>ACTUALIZACION DE I.S.A.N.</v>
          </cell>
          <cell r="D1580">
            <v>803041</v>
          </cell>
          <cell r="E1580" t="str">
            <v>Póliza -99-</v>
          </cell>
        </row>
        <row r="1581">
          <cell r="A1581" t="str">
            <v>2102-1014</v>
          </cell>
          <cell r="B1581" t="str">
            <v>DEVOLUCION IMP. SOBRE AUTOMOVILES NUEVOS</v>
          </cell>
          <cell r="D1581">
            <v>0</v>
          </cell>
          <cell r="E1581" t="str">
            <v>Póliza -99-</v>
          </cell>
        </row>
        <row r="1582">
          <cell r="A1582" t="str">
            <v>2102-1015</v>
          </cell>
          <cell r="B1582" t="str">
            <v>ACT.E INT'S.POR DEV.IMP.S/AUTOMOV.NVOS.</v>
          </cell>
          <cell r="D1582">
            <v>0</v>
          </cell>
          <cell r="E1582" t="str">
            <v>Póliza -99-</v>
          </cell>
        </row>
        <row r="1583">
          <cell r="A1583" t="str">
            <v>2102-1016</v>
          </cell>
          <cell r="B1583" t="str">
            <v>IMPUESTO S/TENENCIA O USO DE VEHICULOS</v>
          </cell>
          <cell r="D1583">
            <v>5459727.9100000001</v>
          </cell>
          <cell r="E1583" t="str">
            <v>Póliza -99-</v>
          </cell>
        </row>
        <row r="1584">
          <cell r="A1584" t="str">
            <v>2102-1017</v>
          </cell>
          <cell r="B1584" t="str">
            <v>IMPUESTO S/TENENCIA, MOTOCICLETAS</v>
          </cell>
          <cell r="D1584">
            <v>27250</v>
          </cell>
          <cell r="E1584" t="str">
            <v>Póliza -99-</v>
          </cell>
        </row>
        <row r="1585">
          <cell r="A1585" t="str">
            <v>2102-1018</v>
          </cell>
          <cell r="B1585" t="str">
            <v>RECARGOS Y ACT DE IMP S/TENENCIA DE VEH</v>
          </cell>
          <cell r="D1585">
            <v>82245.34</v>
          </cell>
          <cell r="E1585" t="str">
            <v>Póliza -99-</v>
          </cell>
        </row>
        <row r="1586">
          <cell r="A1586" t="str">
            <v>2102-1019</v>
          </cell>
          <cell r="B1586" t="str">
            <v>RECARGOS Y ACT DE IMP S/TEN DE MOTOS</v>
          </cell>
          <cell r="D1586">
            <v>28</v>
          </cell>
          <cell r="E1586" t="str">
            <v>Póliza -99-</v>
          </cell>
        </row>
        <row r="1587">
          <cell r="A1587" t="str">
            <v>2102-1020</v>
          </cell>
          <cell r="B1587" t="str">
            <v>DEVOLUCION IMPUESTOS SOBRE TENENCIA</v>
          </cell>
          <cell r="D1587">
            <v>0</v>
          </cell>
          <cell r="E1587" t="str">
            <v>Póliza -99-</v>
          </cell>
        </row>
        <row r="1588">
          <cell r="A1588" t="str">
            <v>2102-1021</v>
          </cell>
          <cell r="B1588" t="str">
            <v>ACT.E INTS.POR DEV.IMP.S/TENENCIA</v>
          </cell>
          <cell r="D1588">
            <v>0</v>
          </cell>
          <cell r="E1588" t="str">
            <v>Póliza -99-</v>
          </cell>
        </row>
        <row r="1589">
          <cell r="A1589" t="str">
            <v>2102-1022</v>
          </cell>
          <cell r="B1589" t="str">
            <v>ACREDITAMENTO DEL IMP.S/TENENCIA AR.15-D</v>
          </cell>
          <cell r="D1589">
            <v>0</v>
          </cell>
          <cell r="E1589" t="str">
            <v>Póliza -99-</v>
          </cell>
        </row>
        <row r="1590">
          <cell r="A1590" t="str">
            <v>2102-1023</v>
          </cell>
          <cell r="B1590" t="str">
            <v>GASTOS DE EJECUCION ISAN</v>
          </cell>
          <cell r="D1590">
            <v>210</v>
          </cell>
          <cell r="E1590" t="str">
            <v>Póliza -99-</v>
          </cell>
        </row>
        <row r="1591">
          <cell r="A1591" t="str">
            <v>2102-1024</v>
          </cell>
          <cell r="B1591" t="str">
            <v>GASTOS DE EJECUCION IMP. SOBRE TENENCIA</v>
          </cell>
          <cell r="D1591">
            <v>120</v>
          </cell>
          <cell r="E1591" t="str">
            <v>Póliza -99-</v>
          </cell>
        </row>
        <row r="1592">
          <cell r="A1592" t="str">
            <v>2102-1025</v>
          </cell>
          <cell r="B1592" t="str">
            <v>MULTAS IMP S/TENENCIA CTRL.DE OBLIG 100%</v>
          </cell>
          <cell r="D1592">
            <v>1827</v>
          </cell>
          <cell r="E1592" t="str">
            <v>Póliza -99-</v>
          </cell>
        </row>
        <row r="1593">
          <cell r="A1593" t="str">
            <v>2102-1026</v>
          </cell>
          <cell r="B1593" t="str">
            <v>HONORARIOS EJEC.POR CONTROL VEHICULAR</v>
          </cell>
          <cell r="D1593">
            <v>120</v>
          </cell>
          <cell r="E1593" t="str">
            <v>Póliza -99-</v>
          </cell>
        </row>
        <row r="1594">
          <cell r="A1594" t="str">
            <v>2102-1027</v>
          </cell>
          <cell r="B1594" t="str">
            <v>HONORARIOS EJEC. ISAN</v>
          </cell>
          <cell r="D1594">
            <v>0</v>
          </cell>
          <cell r="E1594" t="str">
            <v>Póliza -99-</v>
          </cell>
        </row>
        <row r="1595">
          <cell r="A1595" t="str">
            <v>2102-1028</v>
          </cell>
          <cell r="B1595" t="str">
            <v>90% INFRACC. TRANSITO AREA METROPOLITANA</v>
          </cell>
          <cell r="D1595">
            <v>368291.21</v>
          </cell>
          <cell r="E1595" t="str">
            <v>Póliza -99-</v>
          </cell>
        </row>
        <row r="1597">
          <cell r="C1597">
            <v>15294561.360000001</v>
          </cell>
          <cell r="D1597">
            <v>15294561.360000001</v>
          </cell>
        </row>
        <row r="1599">
          <cell r="A1599" t="str">
            <v>REGISTRO DE LOS INGRESOS DEL DIA</v>
          </cell>
        </row>
        <row r="1600">
          <cell r="D1600" t="str">
            <v>Póliza -99-</v>
          </cell>
        </row>
        <row r="1603">
          <cell r="B1603" t="str">
            <v>Gobierno del Estado de Nuevo León</v>
          </cell>
        </row>
        <row r="1604">
          <cell r="B1604" t="str">
            <v>Secretaría de Finanzas y Tesorería General del Estado</v>
          </cell>
        </row>
        <row r="1605">
          <cell r="B1605" t="str">
            <v>Subsecretaría de Egresos</v>
          </cell>
        </row>
        <row r="1606">
          <cell r="B1606" t="str">
            <v>Dirección de Contabilidad y Cuenta Pública</v>
          </cell>
        </row>
        <row r="1607">
          <cell r="B1607" t="str">
            <v>Instituto de Control Vehicular</v>
          </cell>
        </row>
        <row r="1608">
          <cell r="B1608" t="str">
            <v>Recaudaciòn Diaria 14 Febrero 2006</v>
          </cell>
        </row>
        <row r="1609">
          <cell r="A1609" t="str">
            <v xml:space="preserve">Numero </v>
          </cell>
          <cell r="B1609" t="str">
            <v>Concepto</v>
          </cell>
          <cell r="C1609" t="str">
            <v>Recaudación Daria</v>
          </cell>
        </row>
        <row r="1610">
          <cell r="A1610" t="str">
            <v>de Cuenta</v>
          </cell>
          <cell r="C1610" t="str">
            <v>Cargo</v>
          </cell>
          <cell r="D1610" t="str">
            <v>Crédito</v>
          </cell>
        </row>
        <row r="1612">
          <cell r="A1612" t="str">
            <v>2102-1001</v>
          </cell>
          <cell r="B1612" t="str">
            <v>IMP.SOBRE TRANS.DE PROP.DE VEH.AUT.USADO</v>
          </cell>
          <cell r="C1612">
            <v>820093.67</v>
          </cell>
          <cell r="E1612" t="str">
            <v>Póliza -100-</v>
          </cell>
        </row>
        <row r="1613">
          <cell r="A1613" t="str">
            <v>2102-1002</v>
          </cell>
          <cell r="B1613" t="str">
            <v>IMP.DE TRANSM.POR REQUERIMIENTO</v>
          </cell>
          <cell r="C1613">
            <v>0</v>
          </cell>
          <cell r="E1613" t="str">
            <v>Póliza -100-</v>
          </cell>
        </row>
        <row r="1614">
          <cell r="A1614" t="str">
            <v>2102-1003</v>
          </cell>
          <cell r="B1614" t="str">
            <v>ACT.E INTS.POR DEV.IMP.S/TRANS.VEH.USADO</v>
          </cell>
          <cell r="C1614">
            <v>0</v>
          </cell>
          <cell r="E1614" t="str">
            <v>Póliza -100-</v>
          </cell>
        </row>
        <row r="1615">
          <cell r="A1615" t="str">
            <v>2102-1004</v>
          </cell>
          <cell r="B1615" t="str">
            <v>DEV.IMP.S/TRANS.PROP.VEH.USADOS</v>
          </cell>
          <cell r="C1615">
            <v>0</v>
          </cell>
          <cell r="E1615" t="str">
            <v>Póliza -100-</v>
          </cell>
        </row>
        <row r="1616">
          <cell r="A1616" t="str">
            <v>2102-1005</v>
          </cell>
          <cell r="B1616" t="str">
            <v>MULTA IMP. P/LA AGENCIA EST.DE TRANSP.</v>
          </cell>
          <cell r="C1616">
            <v>45936</v>
          </cell>
          <cell r="E1616" t="str">
            <v>Póliza -100-</v>
          </cell>
        </row>
        <row r="1617">
          <cell r="A1617" t="str">
            <v>2102-1006</v>
          </cell>
          <cell r="B1617" t="str">
            <v>MULTAS DEL IMP.DE TRANSMISION</v>
          </cell>
          <cell r="C1617">
            <v>0</v>
          </cell>
          <cell r="E1617" t="str">
            <v>Póliza -100-</v>
          </cell>
        </row>
        <row r="1618">
          <cell r="A1618" t="str">
            <v>2102-1007</v>
          </cell>
          <cell r="B1618" t="str">
            <v>RECARGOS DE IMP.DE TRANSMISION</v>
          </cell>
          <cell r="C1618">
            <v>0</v>
          </cell>
          <cell r="E1618" t="str">
            <v>Póliza -100-</v>
          </cell>
        </row>
        <row r="1619">
          <cell r="A1619" t="str">
            <v>2102-1008</v>
          </cell>
          <cell r="B1619" t="str">
            <v>GASTOS DE EJEC.TRANS.VEH.MOTOR</v>
          </cell>
          <cell r="C1619">
            <v>0</v>
          </cell>
          <cell r="E1619" t="str">
            <v>Póliza -100-</v>
          </cell>
        </row>
        <row r="1620">
          <cell r="A1620" t="str">
            <v>2102-1009</v>
          </cell>
          <cell r="B1620" t="str">
            <v>INCENTIVOS POR ISAN</v>
          </cell>
          <cell r="C1620">
            <v>0</v>
          </cell>
          <cell r="E1620" t="str">
            <v>Póliza -100-</v>
          </cell>
        </row>
        <row r="1621">
          <cell r="A1621" t="str">
            <v>2102-1010</v>
          </cell>
          <cell r="B1621" t="str">
            <v>RECARGOS DE I.S.A.N.</v>
          </cell>
          <cell r="C1621">
            <v>1892552</v>
          </cell>
          <cell r="E1621" t="str">
            <v>Póliza -100-</v>
          </cell>
        </row>
        <row r="1622">
          <cell r="A1622" t="str">
            <v>2102-1011</v>
          </cell>
          <cell r="B1622" t="str">
            <v>SANCIONES ISAN</v>
          </cell>
          <cell r="C1622">
            <v>0</v>
          </cell>
          <cell r="E1622" t="str">
            <v>Póliza -100-</v>
          </cell>
        </row>
        <row r="1623">
          <cell r="A1623" t="str">
            <v>2102-1012</v>
          </cell>
          <cell r="B1623" t="str">
            <v>I.S.A.N. PAGOS PROVISIONALES</v>
          </cell>
          <cell r="C1623">
            <v>0</v>
          </cell>
          <cell r="E1623" t="str">
            <v>Póliza -100-</v>
          </cell>
        </row>
        <row r="1624">
          <cell r="A1624" t="str">
            <v>2102-1013</v>
          </cell>
          <cell r="B1624" t="str">
            <v>ACTUALIZACION DE I.S.A.N.</v>
          </cell>
          <cell r="C1624">
            <v>803041</v>
          </cell>
          <cell r="E1624" t="str">
            <v>Póliza -100-</v>
          </cell>
        </row>
        <row r="1625">
          <cell r="A1625" t="str">
            <v>2102-1014</v>
          </cell>
          <cell r="B1625" t="str">
            <v>DEVOLUCION IMP. SOBRE AUTOMOVILES NUEVOS</v>
          </cell>
          <cell r="C1625">
            <v>0</v>
          </cell>
          <cell r="E1625" t="str">
            <v>Póliza -100-</v>
          </cell>
        </row>
        <row r="1626">
          <cell r="A1626" t="str">
            <v>2102-1015</v>
          </cell>
          <cell r="B1626" t="str">
            <v>ACT.E INT'S.POR DEV.IMP.S/AUTOMOV.NVOS.</v>
          </cell>
          <cell r="C1626">
            <v>0</v>
          </cell>
          <cell r="E1626" t="str">
            <v>Póliza -100-</v>
          </cell>
        </row>
        <row r="1627">
          <cell r="A1627" t="str">
            <v>2102-1016</v>
          </cell>
          <cell r="B1627" t="str">
            <v>IMPUESTO S/TENENCIA O USO DE VEHICULOS</v>
          </cell>
          <cell r="C1627">
            <v>5459727.9100000001</v>
          </cell>
          <cell r="E1627" t="str">
            <v>Póliza -100-</v>
          </cell>
        </row>
        <row r="1628">
          <cell r="A1628" t="str">
            <v>2102-1017</v>
          </cell>
          <cell r="B1628" t="str">
            <v>IMPUESTO S/TENENCIA, MOTOCICLETAS</v>
          </cell>
          <cell r="C1628">
            <v>27250</v>
          </cell>
          <cell r="E1628" t="str">
            <v>Póliza -100-</v>
          </cell>
        </row>
        <row r="1629">
          <cell r="A1629" t="str">
            <v>2102-1018</v>
          </cell>
          <cell r="B1629" t="str">
            <v>RECARGOS Y ACT DE IMP S/TENENCIA DE VEH</v>
          </cell>
          <cell r="C1629">
            <v>82245.34</v>
          </cell>
          <cell r="E1629" t="str">
            <v>Póliza -100-</v>
          </cell>
        </row>
        <row r="1630">
          <cell r="A1630" t="str">
            <v>2102-1019</v>
          </cell>
          <cell r="B1630" t="str">
            <v>RECARGOS Y ACT DE IMP S/TEN DE MOTOS</v>
          </cell>
          <cell r="C1630">
            <v>28</v>
          </cell>
          <cell r="E1630" t="str">
            <v>Póliza -100-</v>
          </cell>
        </row>
        <row r="1631">
          <cell r="A1631" t="str">
            <v>2102-1020</v>
          </cell>
          <cell r="B1631" t="str">
            <v>DEVOLUCION IMPUESTOS SOBRE TENENCIA</v>
          </cell>
          <cell r="C1631">
            <v>0</v>
          </cell>
          <cell r="E1631" t="str">
            <v>Póliza -100-</v>
          </cell>
        </row>
        <row r="1632">
          <cell r="A1632" t="str">
            <v>2102-1021</v>
          </cell>
          <cell r="B1632" t="str">
            <v>ACT.E INTS.POR DEV.IMP.S/TENENCIA</v>
          </cell>
          <cell r="C1632">
            <v>0</v>
          </cell>
          <cell r="E1632" t="str">
            <v>Póliza -100-</v>
          </cell>
        </row>
        <row r="1633">
          <cell r="A1633" t="str">
            <v>2102-1022</v>
          </cell>
          <cell r="B1633" t="str">
            <v>ACREDITAMENTO DEL IMP.S/TENENCIA AR.15-D</v>
          </cell>
          <cell r="C1633">
            <v>0</v>
          </cell>
          <cell r="E1633" t="str">
            <v>Póliza -100-</v>
          </cell>
        </row>
        <row r="1634">
          <cell r="A1634" t="str">
            <v>2102-1023</v>
          </cell>
          <cell r="B1634" t="str">
            <v>GASTOS DE EJECUCION ISAN</v>
          </cell>
          <cell r="C1634">
            <v>210</v>
          </cell>
          <cell r="E1634" t="str">
            <v>Póliza -100-</v>
          </cell>
        </row>
        <row r="1635">
          <cell r="A1635" t="str">
            <v>2102-1024</v>
          </cell>
          <cell r="B1635" t="str">
            <v>GASTOS DE EJECUCION IMP. SOBRE TENENCIA</v>
          </cell>
          <cell r="C1635">
            <v>120</v>
          </cell>
          <cell r="E1635" t="str">
            <v>Póliza -100-</v>
          </cell>
        </row>
        <row r="1636">
          <cell r="A1636" t="str">
            <v>2102-1025</v>
          </cell>
          <cell r="B1636" t="str">
            <v>MULTAS IMP S/TENENCIA CTRL.DE OBLIG 100%</v>
          </cell>
          <cell r="C1636">
            <v>1827</v>
          </cell>
          <cell r="E1636" t="str">
            <v>Póliza -100-</v>
          </cell>
        </row>
        <row r="1637">
          <cell r="A1637" t="str">
            <v>2102-1026</v>
          </cell>
          <cell r="B1637" t="str">
            <v>HONORARIOS EJEC.POR CONTROL VEHICULAR</v>
          </cell>
          <cell r="C1637">
            <v>120</v>
          </cell>
          <cell r="E1637" t="str">
            <v>Póliza -100-</v>
          </cell>
        </row>
        <row r="1638">
          <cell r="A1638" t="str">
            <v>2102-1027</v>
          </cell>
          <cell r="B1638" t="str">
            <v>HONORARIOS EJEC. ISAN</v>
          </cell>
          <cell r="C1638">
            <v>0</v>
          </cell>
          <cell r="E1638" t="str">
            <v>Póliza -100-</v>
          </cell>
        </row>
        <row r="1639">
          <cell r="A1639" t="str">
            <v>2102-1028</v>
          </cell>
          <cell r="B1639" t="str">
            <v>90% INFRACC. TRANSITO AREA METROPOLITANA</v>
          </cell>
          <cell r="C1639">
            <v>368291.21</v>
          </cell>
          <cell r="E1639" t="str">
            <v>Póliza -100-</v>
          </cell>
        </row>
        <row r="1640">
          <cell r="A1640" t="str">
            <v>1201-0026</v>
          </cell>
          <cell r="B1640" t="str">
            <v>IMP.SOBRE TRANS.DE PROP.DE VEH.AUT.USADO</v>
          </cell>
          <cell r="D1640">
            <v>820093.67</v>
          </cell>
          <cell r="E1640" t="str">
            <v>Póliza -100-</v>
          </cell>
        </row>
        <row r="1641">
          <cell r="A1641" t="str">
            <v>1201-0027</v>
          </cell>
          <cell r="B1641" t="str">
            <v>IMP.DE TRANSM.POR REQUERIMIENTO</v>
          </cell>
          <cell r="D1641">
            <v>0</v>
          </cell>
          <cell r="E1641" t="str">
            <v>Póliza -100-</v>
          </cell>
        </row>
        <row r="1642">
          <cell r="A1642" t="str">
            <v>1201-0028</v>
          </cell>
          <cell r="B1642" t="str">
            <v>ACT.E INTS.POR DEV.IMP.S/TRANS.VEH.USADO</v>
          </cell>
          <cell r="D1642">
            <v>0</v>
          </cell>
          <cell r="E1642" t="str">
            <v>Póliza -100-</v>
          </cell>
        </row>
        <row r="1643">
          <cell r="A1643" t="str">
            <v>1201-0029</v>
          </cell>
          <cell r="B1643" t="str">
            <v>DEV.IMP.S/TRANS.PROP.VEH.USADOS</v>
          </cell>
          <cell r="D1643">
            <v>0</v>
          </cell>
          <cell r="E1643" t="str">
            <v>Póliza -100-</v>
          </cell>
        </row>
        <row r="1644">
          <cell r="A1644" t="str">
            <v>1201-0030</v>
          </cell>
          <cell r="B1644" t="str">
            <v>MULTA IMP. P/LA AGENCIA EST.DE TRANSP.</v>
          </cell>
          <cell r="D1644">
            <v>45936</v>
          </cell>
          <cell r="E1644" t="str">
            <v>Póliza -100-</v>
          </cell>
        </row>
        <row r="1645">
          <cell r="A1645" t="str">
            <v>1201-0031</v>
          </cell>
          <cell r="B1645" t="str">
            <v>MULTAS DEL IMP.DE TRANSMISION</v>
          </cell>
          <cell r="D1645">
            <v>0</v>
          </cell>
          <cell r="E1645" t="str">
            <v>Póliza -100-</v>
          </cell>
        </row>
        <row r="1646">
          <cell r="A1646" t="str">
            <v>1201-0032</v>
          </cell>
          <cell r="B1646" t="str">
            <v>RECARGOS DE IMP.DE TRANSMISION</v>
          </cell>
          <cell r="D1646">
            <v>0</v>
          </cell>
          <cell r="E1646" t="str">
            <v>Póliza -100-</v>
          </cell>
        </row>
        <row r="1647">
          <cell r="A1647" t="str">
            <v>1201-0033</v>
          </cell>
          <cell r="B1647" t="str">
            <v>GASTOS DE EJEC.TRANS.VEH.MOTOR</v>
          </cell>
          <cell r="D1647">
            <v>0</v>
          </cell>
          <cell r="E1647" t="str">
            <v>Póliza -100-</v>
          </cell>
        </row>
        <row r="1648">
          <cell r="A1648" t="str">
            <v>1201-0034</v>
          </cell>
          <cell r="B1648" t="str">
            <v>INCENTIVOS POR ISAN</v>
          </cell>
          <cell r="D1648">
            <v>0</v>
          </cell>
          <cell r="E1648" t="str">
            <v>Póliza -100-</v>
          </cell>
        </row>
        <row r="1649">
          <cell r="A1649" t="str">
            <v>1201-0035</v>
          </cell>
          <cell r="B1649" t="str">
            <v>RECARGOS DE I.S.A.N.</v>
          </cell>
          <cell r="D1649">
            <v>1892552</v>
          </cell>
          <cell r="E1649" t="str">
            <v>Póliza -100-</v>
          </cell>
        </row>
        <row r="1650">
          <cell r="A1650" t="str">
            <v>1201-0036</v>
          </cell>
          <cell r="B1650" t="str">
            <v>SANCIONES ISAN</v>
          </cell>
          <cell r="D1650">
            <v>0</v>
          </cell>
          <cell r="E1650" t="str">
            <v>Póliza -100-</v>
          </cell>
        </row>
        <row r="1651">
          <cell r="A1651" t="str">
            <v>1201-0037</v>
          </cell>
          <cell r="B1651" t="str">
            <v>I.S.A.N. PAGOS PROVISIONALES</v>
          </cell>
          <cell r="D1651">
            <v>0</v>
          </cell>
          <cell r="E1651" t="str">
            <v>Póliza -100-</v>
          </cell>
        </row>
        <row r="1652">
          <cell r="A1652" t="str">
            <v>1201-0038</v>
          </cell>
          <cell r="B1652" t="str">
            <v>ACTUALIZACION DE I.S.A.N.</v>
          </cell>
          <cell r="D1652">
            <v>803041</v>
          </cell>
          <cell r="E1652" t="str">
            <v>Póliza -100-</v>
          </cell>
        </row>
        <row r="1653">
          <cell r="A1653" t="str">
            <v>1201-0039</v>
          </cell>
          <cell r="B1653" t="str">
            <v>DEVOLUCION IMP. SOBRE AUTOMOVILES NUEVOS</v>
          </cell>
          <cell r="D1653">
            <v>0</v>
          </cell>
          <cell r="E1653" t="str">
            <v>Póliza -100-</v>
          </cell>
        </row>
        <row r="1654">
          <cell r="A1654" t="str">
            <v>1201-0040</v>
          </cell>
          <cell r="B1654" t="str">
            <v>ACT.E INT'S.POR DEV.IMP.S/AUTOMOV.NVOS.</v>
          </cell>
          <cell r="D1654">
            <v>0</v>
          </cell>
          <cell r="E1654" t="str">
            <v>Póliza -100-</v>
          </cell>
        </row>
        <row r="1655">
          <cell r="A1655" t="str">
            <v>1201-0041</v>
          </cell>
          <cell r="B1655" t="str">
            <v>IMPUESTO S/TENENCIA O USO DE VEHICULOS</v>
          </cell>
          <cell r="D1655">
            <v>5459727.9100000001</v>
          </cell>
          <cell r="E1655" t="str">
            <v>Póliza -100-</v>
          </cell>
        </row>
        <row r="1656">
          <cell r="A1656" t="str">
            <v>1201-0042</v>
          </cell>
          <cell r="B1656" t="str">
            <v>IMPUESTO S/TENENCIA, MOTOCICLETAS</v>
          </cell>
          <cell r="D1656">
            <v>27250</v>
          </cell>
          <cell r="E1656" t="str">
            <v>Póliza -100-</v>
          </cell>
        </row>
        <row r="1657">
          <cell r="A1657" t="str">
            <v>1201-0043</v>
          </cell>
          <cell r="B1657" t="str">
            <v>RECARGOS Y ACT DE IMP S/TENENCIA DE VEH</v>
          </cell>
          <cell r="D1657">
            <v>82245.34</v>
          </cell>
          <cell r="E1657" t="str">
            <v>Póliza -100-</v>
          </cell>
        </row>
        <row r="1658">
          <cell r="A1658" t="str">
            <v>1201-0044</v>
          </cell>
          <cell r="B1658" t="str">
            <v>RECARGOS Y ACT DE IMP S/TEN DE MOTOS</v>
          </cell>
          <cell r="D1658">
            <v>28</v>
          </cell>
          <cell r="E1658" t="str">
            <v>Póliza -100-</v>
          </cell>
        </row>
        <row r="1659">
          <cell r="A1659" t="str">
            <v>1201-0045</v>
          </cell>
          <cell r="B1659" t="str">
            <v>DEVOLUCION IMPUESTOS SOBRE TENENCIA</v>
          </cell>
          <cell r="D1659">
            <v>0</v>
          </cell>
          <cell r="E1659" t="str">
            <v>Póliza -100-</v>
          </cell>
        </row>
        <row r="1660">
          <cell r="A1660" t="str">
            <v>1201-0046</v>
          </cell>
          <cell r="B1660" t="str">
            <v>ACT.E INTS.POR DEV.IMP.S/TENENCIA</v>
          </cell>
          <cell r="D1660">
            <v>0</v>
          </cell>
          <cell r="E1660" t="str">
            <v>Póliza -100-</v>
          </cell>
        </row>
        <row r="1661">
          <cell r="A1661" t="str">
            <v>1201-0047</v>
          </cell>
          <cell r="B1661" t="str">
            <v>ACREDITAMENTO DEL IMP.S/TENENCIA AR.15-D</v>
          </cell>
          <cell r="D1661">
            <v>0</v>
          </cell>
          <cell r="E1661" t="str">
            <v>Póliza -100-</v>
          </cell>
        </row>
        <row r="1662">
          <cell r="A1662" t="str">
            <v>1201-0048</v>
          </cell>
          <cell r="B1662" t="str">
            <v>GASTOS DE EJECUCION ISAN</v>
          </cell>
          <cell r="D1662">
            <v>210</v>
          </cell>
          <cell r="E1662" t="str">
            <v>Póliza -100-</v>
          </cell>
        </row>
        <row r="1663">
          <cell r="A1663" t="str">
            <v>1201-0049</v>
          </cell>
          <cell r="B1663" t="str">
            <v>GASTOS DE EJECUCION IMP. SOBRE TENENCIA</v>
          </cell>
          <cell r="D1663">
            <v>120</v>
          </cell>
          <cell r="E1663" t="str">
            <v>Póliza -100-</v>
          </cell>
        </row>
        <row r="1664">
          <cell r="A1664" t="str">
            <v>1201-0050</v>
          </cell>
          <cell r="B1664" t="str">
            <v>MULTAS IMP S/TENENCIA CTRL.DE OBLIG 100%</v>
          </cell>
          <cell r="D1664">
            <v>1827</v>
          </cell>
          <cell r="E1664" t="str">
            <v>Póliza -100-</v>
          </cell>
        </row>
        <row r="1665">
          <cell r="A1665" t="str">
            <v>1201-0051</v>
          </cell>
          <cell r="B1665" t="str">
            <v>HONORARIOS EJEC.POR CONTROL VEHICULAR</v>
          </cell>
          <cell r="D1665">
            <v>120</v>
          </cell>
          <cell r="E1665" t="str">
            <v>Póliza -100-</v>
          </cell>
        </row>
        <row r="1666">
          <cell r="A1666" t="str">
            <v>1201-0052</v>
          </cell>
          <cell r="B1666" t="str">
            <v>HONORARIOS EJEC. ISAN</v>
          </cell>
          <cell r="D1666">
            <v>0</v>
          </cell>
          <cell r="E1666" t="str">
            <v>Póliza -100-</v>
          </cell>
        </row>
        <row r="1667">
          <cell r="A1667" t="str">
            <v>1201-0053</v>
          </cell>
          <cell r="B1667" t="str">
            <v>90% INFRACC. TRANSITO AREA METROPOLITANA</v>
          </cell>
          <cell r="D1667">
            <v>368291.21</v>
          </cell>
          <cell r="E1667" t="str">
            <v>Póliza -100-</v>
          </cell>
        </row>
        <row r="1669">
          <cell r="C1669">
            <v>9501442.1300000008</v>
          </cell>
          <cell r="D1669">
            <v>9501442.1300000008</v>
          </cell>
        </row>
        <row r="1671">
          <cell r="A1671" t="str">
            <v>RECLASIFICACION DE LOS INGRESOS EN ADMON.</v>
          </cell>
        </row>
        <row r="1673">
          <cell r="D1673" t="str">
            <v>Póliza -100-</v>
          </cell>
        </row>
        <row r="1675">
          <cell r="A1675" t="str">
            <v>de Cuenta</v>
          </cell>
          <cell r="C1675" t="str">
            <v>Cargo</v>
          </cell>
          <cell r="D1675" t="str">
            <v>Crédito</v>
          </cell>
        </row>
        <row r="1676">
          <cell r="A1676" t="str">
            <v>1201-0001</v>
          </cell>
          <cell r="B1676" t="str">
            <v>DERECHOS DE CONTROL VEHICULAR PTE. AÑO</v>
          </cell>
          <cell r="C1676">
            <v>7354579</v>
          </cell>
          <cell r="E1676" t="str">
            <v>Póliza -101-</v>
          </cell>
        </row>
        <row r="1677">
          <cell r="A1677" t="str">
            <v>1201-0002</v>
          </cell>
          <cell r="B1677" t="str">
            <v>DERECHOS DE CONTROL VEHICULAR REZAGOS</v>
          </cell>
          <cell r="C1677">
            <v>268972.64</v>
          </cell>
          <cell r="E1677" t="str">
            <v>Póliza -101-</v>
          </cell>
        </row>
        <row r="1678">
          <cell r="A1678" t="str">
            <v>1201-0003</v>
          </cell>
          <cell r="B1678" t="str">
            <v>DEV. CONTROL VEHICULAR</v>
          </cell>
          <cell r="C1678">
            <v>0</v>
          </cell>
          <cell r="E1678" t="str">
            <v>Póliza -101-</v>
          </cell>
        </row>
        <row r="1679">
          <cell r="A1679" t="str">
            <v>1201-0004</v>
          </cell>
          <cell r="B1679" t="str">
            <v>SUBSIDIO 10% Y 5%</v>
          </cell>
          <cell r="D1679">
            <v>339204</v>
          </cell>
          <cell r="E1679" t="str">
            <v>Póliza -101-</v>
          </cell>
        </row>
        <row r="1680">
          <cell r="A1680" t="str">
            <v>1201-0005</v>
          </cell>
          <cell r="B1680" t="str">
            <v>SUBSIDIO ANTIGÜEDAD 5 AÑOS</v>
          </cell>
          <cell r="D1680">
            <v>1136837</v>
          </cell>
          <cell r="E1680" t="str">
            <v>Póliza -101-</v>
          </cell>
        </row>
        <row r="1681">
          <cell r="A1681" t="str">
            <v>1201-0006</v>
          </cell>
          <cell r="B1681" t="str">
            <v>SUBSIDIO ANTIGÜEDAD 10 AÑOS</v>
          </cell>
          <cell r="D1681">
            <v>238832</v>
          </cell>
          <cell r="E1681" t="str">
            <v>Póliza -101-</v>
          </cell>
        </row>
        <row r="1682">
          <cell r="A1682" t="str">
            <v>1201-0007</v>
          </cell>
          <cell r="B1682" t="str">
            <v>SUBSIDIO DERECHOS CONTROL VEHICULAR</v>
          </cell>
          <cell r="C1682">
            <v>0</v>
          </cell>
          <cell r="E1682" t="str">
            <v>Póliza -101-</v>
          </cell>
        </row>
        <row r="1683">
          <cell r="A1683" t="str">
            <v>1201-0008</v>
          </cell>
          <cell r="B1683" t="str">
            <v>SUB MAT.DE CONT.VEH.A PERS.MAYORES 65 AÑOS</v>
          </cell>
          <cell r="D1683">
            <v>326</v>
          </cell>
          <cell r="E1683" t="str">
            <v>Póliza -101-</v>
          </cell>
        </row>
        <row r="1684">
          <cell r="A1684" t="str">
            <v>1201-0009</v>
          </cell>
          <cell r="B1684" t="str">
            <v>EXP.DE CERTIFICADOS DE CONTROL VEHICULAR</v>
          </cell>
          <cell r="C1684">
            <v>6768</v>
          </cell>
          <cell r="E1684" t="str">
            <v>Póliza -101-</v>
          </cell>
        </row>
        <row r="1685">
          <cell r="A1685" t="str">
            <v>1201-0010</v>
          </cell>
          <cell r="B1685" t="str">
            <v>EXP.DE CERT.DE CTRL.VEH.OTROS ESTADOS</v>
          </cell>
          <cell r="C1685">
            <v>4347</v>
          </cell>
          <cell r="E1685" t="str">
            <v>Póliza -101-</v>
          </cell>
        </row>
        <row r="1686">
          <cell r="A1686" t="str">
            <v>1201-0011</v>
          </cell>
          <cell r="B1686" t="str">
            <v>EXP.DE CERT.DE DOC.DE CTRL.VEHICULAR</v>
          </cell>
          <cell r="C1686">
            <v>282</v>
          </cell>
          <cell r="E1686" t="str">
            <v>Póliza -101-</v>
          </cell>
        </row>
        <row r="1687">
          <cell r="A1687" t="str">
            <v>1201-0012</v>
          </cell>
          <cell r="B1687" t="str">
            <v>PLACAS DE CIRCULACION VEHICULAR</v>
          </cell>
          <cell r="C1687">
            <v>322796</v>
          </cell>
          <cell r="E1687" t="str">
            <v>Póliza -101-</v>
          </cell>
        </row>
        <row r="1688">
          <cell r="A1688" t="str">
            <v>1201-0013</v>
          </cell>
          <cell r="B1688" t="str">
            <v>LICENCIAS DE MANEJAR</v>
          </cell>
          <cell r="C1688">
            <v>341728</v>
          </cell>
          <cell r="E1688" t="str">
            <v>Póliza -101-</v>
          </cell>
        </row>
        <row r="1689">
          <cell r="A1689" t="str">
            <v>1201-0014</v>
          </cell>
          <cell r="B1689" t="str">
            <v>EXP.DE CERT.DE LICENCIAS DE CONDUCIR</v>
          </cell>
          <cell r="C1689">
            <v>0</v>
          </cell>
          <cell r="E1689" t="str">
            <v>Póliza -101-</v>
          </cell>
        </row>
        <row r="1690">
          <cell r="A1690" t="str">
            <v>1201-0015</v>
          </cell>
          <cell r="B1690" t="str">
            <v>DUPLICADOS DE LICENCIAS</v>
          </cell>
          <cell r="C1690">
            <v>5428</v>
          </cell>
          <cell r="E1690" t="str">
            <v>Póliza -101-</v>
          </cell>
        </row>
        <row r="1691">
          <cell r="A1691" t="str">
            <v>1201-0016</v>
          </cell>
          <cell r="B1691" t="str">
            <v>DUPLICADOS DE TARJETAS DE CIRCULACION</v>
          </cell>
          <cell r="C1691">
            <v>4794</v>
          </cell>
          <cell r="E1691" t="str">
            <v>Póliza -101-</v>
          </cell>
        </row>
        <row r="1692">
          <cell r="A1692" t="str">
            <v>1201-0017</v>
          </cell>
          <cell r="B1692" t="str">
            <v>BAJAS DE VEHICULOS DE MOTOR</v>
          </cell>
          <cell r="C1692">
            <v>23970</v>
          </cell>
          <cell r="E1692" t="str">
            <v>Póliza -101-</v>
          </cell>
        </row>
        <row r="1693">
          <cell r="A1693" t="str">
            <v>1201-0018</v>
          </cell>
          <cell r="B1693" t="str">
            <v>SUBSIDIO LAMINAS CONTROL VEHICULAR</v>
          </cell>
          <cell r="C1693">
            <v>0</v>
          </cell>
          <cell r="E1693" t="str">
            <v>Póliza -101-</v>
          </cell>
        </row>
        <row r="1694">
          <cell r="A1694" t="str">
            <v>1201-0019</v>
          </cell>
          <cell r="B1694" t="str">
            <v>SUBSIDIOS LICENCIAS DE MANEJO</v>
          </cell>
          <cell r="C1694">
            <v>0</v>
          </cell>
          <cell r="E1694" t="str">
            <v>Póliza -101-</v>
          </cell>
        </row>
        <row r="1695">
          <cell r="A1695" t="str">
            <v>1201-0020</v>
          </cell>
          <cell r="B1695" t="str">
            <v>MULTAS DE CONTROL VEHICULAR</v>
          </cell>
          <cell r="C1695">
            <v>0</v>
          </cell>
          <cell r="E1695" t="str">
            <v>Póliza -101-</v>
          </cell>
        </row>
        <row r="1696">
          <cell r="A1696" t="str">
            <v>1201-0021</v>
          </cell>
          <cell r="B1696" t="str">
            <v>INTERESES POR CONVENIO CONTROL VEHICULAR</v>
          </cell>
          <cell r="C1696">
            <v>9101.91</v>
          </cell>
          <cell r="E1696" t="str">
            <v>Póliza -101-</v>
          </cell>
        </row>
        <row r="1697">
          <cell r="A1697" t="str">
            <v>1201-0022</v>
          </cell>
          <cell r="B1697" t="str">
            <v>SANCIONES POR CANJE DE PLACAS EXTEMP.</v>
          </cell>
          <cell r="C1697">
            <v>17175</v>
          </cell>
          <cell r="E1697" t="str">
            <v>Póliza -101-</v>
          </cell>
        </row>
        <row r="1698">
          <cell r="A1698" t="str">
            <v>1201-0023</v>
          </cell>
          <cell r="B1698" t="str">
            <v>SAN.DE DER.DE CONTROL VEH.PTE.AÑO</v>
          </cell>
          <cell r="C1698">
            <v>0</v>
          </cell>
          <cell r="E1698" t="str">
            <v>Póliza -101-</v>
          </cell>
        </row>
        <row r="1699">
          <cell r="A1699" t="str">
            <v>1201-0024</v>
          </cell>
          <cell r="B1699" t="str">
            <v>SAN.DE DER.CONTROL VEH. REZAGO</v>
          </cell>
          <cell r="C1699">
            <v>63290.25</v>
          </cell>
          <cell r="E1699" t="str">
            <v>Póliza -101-</v>
          </cell>
        </row>
        <row r="1700">
          <cell r="A1700" t="str">
            <v>1201-0025</v>
          </cell>
          <cell r="B1700" t="str">
            <v>10% INFRACC.DE TRANSITO AREA MET.</v>
          </cell>
          <cell r="C1700">
            <v>102172.67</v>
          </cell>
          <cell r="E1700" t="str">
            <v>Póliza -101-</v>
          </cell>
        </row>
        <row r="1701">
          <cell r="A1701" t="str">
            <v>1201-0026</v>
          </cell>
          <cell r="B1701" t="str">
            <v>IMP.SOBRE TRANS.DE PROP.DE VEH.AUT.USADO</v>
          </cell>
          <cell r="C1701">
            <v>783399.55</v>
          </cell>
          <cell r="E1701" t="str">
            <v>Póliza -101-</v>
          </cell>
        </row>
        <row r="1702">
          <cell r="A1702" t="str">
            <v>1201-0027</v>
          </cell>
          <cell r="B1702" t="str">
            <v>IMP.DE TRANSM.POR REQUERIMIENTO</v>
          </cell>
          <cell r="C1702">
            <v>0</v>
          </cell>
          <cell r="E1702" t="str">
            <v>Póliza -101-</v>
          </cell>
        </row>
        <row r="1703">
          <cell r="A1703" t="str">
            <v>1201-0028</v>
          </cell>
          <cell r="B1703" t="str">
            <v>ACT.E INTS.POR DEV.IMP.S/TRANS.VEH.USADO</v>
          </cell>
          <cell r="C1703">
            <v>0</v>
          </cell>
          <cell r="E1703" t="str">
            <v>Póliza -101-</v>
          </cell>
        </row>
        <row r="1704">
          <cell r="A1704" t="str">
            <v>1201-0029</v>
          </cell>
          <cell r="B1704" t="str">
            <v>DEV.IMP.S/TRANS.PROP.VEH.USADOS</v>
          </cell>
          <cell r="C1704">
            <v>0</v>
          </cell>
          <cell r="E1704" t="str">
            <v>Póliza -101-</v>
          </cell>
        </row>
        <row r="1705">
          <cell r="A1705" t="str">
            <v>1201-0030</v>
          </cell>
          <cell r="B1705" t="str">
            <v>MULTA IMP. P/LA AGENCIA EST.DE TRANSP.</v>
          </cell>
          <cell r="C1705">
            <v>30119</v>
          </cell>
          <cell r="E1705" t="str">
            <v>Póliza -101-</v>
          </cell>
        </row>
        <row r="1706">
          <cell r="A1706" t="str">
            <v>1201-0031</v>
          </cell>
          <cell r="B1706" t="str">
            <v>MULTAS DEL IMP.DE TRANSMISION</v>
          </cell>
          <cell r="C1706">
            <v>0</v>
          </cell>
          <cell r="E1706" t="str">
            <v>Póliza -101-</v>
          </cell>
        </row>
        <row r="1707">
          <cell r="A1707" t="str">
            <v>1201-0032</v>
          </cell>
          <cell r="B1707" t="str">
            <v>RECARGOS DE IMP.DE TRANSMISION</v>
          </cell>
          <cell r="C1707">
            <v>0</v>
          </cell>
          <cell r="E1707" t="str">
            <v>Póliza -101-</v>
          </cell>
        </row>
        <row r="1708">
          <cell r="A1708" t="str">
            <v>1201-0033</v>
          </cell>
          <cell r="B1708" t="str">
            <v>GASTOS DE EJEC.TRANS.VEH.MOTOR</v>
          </cell>
          <cell r="C1708">
            <v>0</v>
          </cell>
          <cell r="E1708" t="str">
            <v>Póliza -101-</v>
          </cell>
        </row>
        <row r="1709">
          <cell r="A1709" t="str">
            <v>1201-0034</v>
          </cell>
          <cell r="B1709" t="str">
            <v>INCENTIVOS POR ISAN</v>
          </cell>
          <cell r="C1709">
            <v>0</v>
          </cell>
          <cell r="E1709" t="str">
            <v>Póliza -101-</v>
          </cell>
        </row>
        <row r="1710">
          <cell r="A1710" t="str">
            <v>1201-0035</v>
          </cell>
          <cell r="B1710" t="str">
            <v>RECARGOS DE I.S.A.N.</v>
          </cell>
          <cell r="C1710">
            <v>0</v>
          </cell>
          <cell r="E1710" t="str">
            <v>Póliza -101-</v>
          </cell>
        </row>
        <row r="1711">
          <cell r="A1711" t="str">
            <v>1201-0036</v>
          </cell>
          <cell r="B1711" t="str">
            <v>SANCIONES ISAN</v>
          </cell>
          <cell r="C1711">
            <v>0</v>
          </cell>
          <cell r="E1711" t="str">
            <v>Póliza -101-</v>
          </cell>
        </row>
        <row r="1712">
          <cell r="A1712" t="str">
            <v>1201-0037</v>
          </cell>
          <cell r="B1712" t="str">
            <v>I.S.A.N. PAGOS PROVISIONALES</v>
          </cell>
          <cell r="C1712">
            <v>0</v>
          </cell>
          <cell r="E1712" t="str">
            <v>Póliza -101-</v>
          </cell>
        </row>
        <row r="1713">
          <cell r="A1713" t="str">
            <v>1201-0038</v>
          </cell>
          <cell r="B1713" t="str">
            <v>ACTUALIZACION DE I.S.A.N.</v>
          </cell>
          <cell r="C1713">
            <v>0</v>
          </cell>
          <cell r="E1713" t="str">
            <v>Póliza -101-</v>
          </cell>
        </row>
        <row r="1714">
          <cell r="A1714" t="str">
            <v>1201-0039</v>
          </cell>
          <cell r="B1714" t="str">
            <v>DEVOLUCION IMP. SOBRE AUTOMOVILES NUEVOS</v>
          </cell>
          <cell r="C1714">
            <v>0</v>
          </cell>
          <cell r="E1714" t="str">
            <v>Póliza -101-</v>
          </cell>
        </row>
        <row r="1715">
          <cell r="A1715" t="str">
            <v>1201-0040</v>
          </cell>
          <cell r="B1715" t="str">
            <v>ACT.E INT'S.POR DEV.IMP.S/AUTOMOV.NVOS.</v>
          </cell>
          <cell r="C1715">
            <v>0</v>
          </cell>
          <cell r="E1715" t="str">
            <v>Póliza -101-</v>
          </cell>
        </row>
        <row r="1716">
          <cell r="A1716" t="str">
            <v>1201-0041</v>
          </cell>
          <cell r="B1716" t="str">
            <v>IMPUESTO S/TENENCIA O USO DE VEHICULOS</v>
          </cell>
          <cell r="C1716">
            <v>16534962.109999999</v>
          </cell>
          <cell r="E1716" t="str">
            <v>Póliza -101-</v>
          </cell>
        </row>
        <row r="1717">
          <cell r="A1717" t="str">
            <v>1201-0042</v>
          </cell>
          <cell r="B1717" t="str">
            <v>IMPUESTO S/TENENCIA, MOTOCICLETAS</v>
          </cell>
          <cell r="C1717">
            <v>44765</v>
          </cell>
          <cell r="E1717" t="str">
            <v>Póliza -101-</v>
          </cell>
        </row>
        <row r="1718">
          <cell r="A1718" t="str">
            <v>1201-0043</v>
          </cell>
          <cell r="B1718" t="str">
            <v>RECARGOS Y ACT DE IMP S/TENENCIA DE VEH</v>
          </cell>
          <cell r="C1718">
            <v>110024.83</v>
          </cell>
          <cell r="E1718" t="str">
            <v>Póliza -101-</v>
          </cell>
        </row>
        <row r="1719">
          <cell r="A1719" t="str">
            <v>1201-0044</v>
          </cell>
          <cell r="B1719" t="str">
            <v>RECARGOS Y ACT DE IMP S/TEN DE MOTOS</v>
          </cell>
          <cell r="C1719">
            <v>2321</v>
          </cell>
          <cell r="E1719" t="str">
            <v>Póliza -101-</v>
          </cell>
        </row>
        <row r="1720">
          <cell r="A1720" t="str">
            <v>1201-0045</v>
          </cell>
          <cell r="B1720" t="str">
            <v>DEVOLUCION IMPUESTOS SOBRE TENENCIA</v>
          </cell>
          <cell r="C1720">
            <v>0</v>
          </cell>
          <cell r="E1720" t="str">
            <v>Póliza -101-</v>
          </cell>
        </row>
        <row r="1721">
          <cell r="A1721" t="str">
            <v>1201-0046</v>
          </cell>
          <cell r="B1721" t="str">
            <v>ACT.E INTS.POR DEV.IMP.S/TENENCIA</v>
          </cell>
          <cell r="C1721">
            <v>0</v>
          </cell>
          <cell r="E1721" t="str">
            <v>Póliza -101-</v>
          </cell>
        </row>
        <row r="1722">
          <cell r="A1722" t="str">
            <v>1201-0047</v>
          </cell>
          <cell r="B1722" t="str">
            <v>ACREDITAMENTO DEL IMP.S/TENENCIA AR.15-D</v>
          </cell>
          <cell r="C1722">
            <v>0</v>
          </cell>
          <cell r="E1722" t="str">
            <v>Póliza -101-</v>
          </cell>
        </row>
        <row r="1723">
          <cell r="A1723" t="str">
            <v>1201-0048</v>
          </cell>
          <cell r="B1723" t="str">
            <v>GASTOS DE EJECUCION ISAN</v>
          </cell>
          <cell r="C1723">
            <v>0</v>
          </cell>
          <cell r="E1723" t="str">
            <v>Póliza -101-</v>
          </cell>
        </row>
        <row r="1724">
          <cell r="A1724" t="str">
            <v>1201-0049</v>
          </cell>
          <cell r="B1724" t="str">
            <v>GASTOS DE EJECUCION IMP. SOBRE TENENCIA</v>
          </cell>
          <cell r="C1724">
            <v>26</v>
          </cell>
          <cell r="E1724" t="str">
            <v>Póliza -101-</v>
          </cell>
        </row>
        <row r="1725">
          <cell r="A1725" t="str">
            <v>1201-0050</v>
          </cell>
          <cell r="B1725" t="str">
            <v>MULTAS IMP S/TENENCIA CTRL.DE OBLIG 100%</v>
          </cell>
          <cell r="C1725">
            <v>1827</v>
          </cell>
          <cell r="E1725" t="str">
            <v>Póliza -101-</v>
          </cell>
        </row>
        <row r="1726">
          <cell r="A1726" t="str">
            <v>1201-0051</v>
          </cell>
          <cell r="B1726" t="str">
            <v>HONORARIOS EJEC.POR CONTROL VEHICULAR</v>
          </cell>
          <cell r="C1726">
            <v>90</v>
          </cell>
          <cell r="E1726" t="str">
            <v>Póliza -101-</v>
          </cell>
        </row>
        <row r="1727">
          <cell r="A1727" t="str">
            <v>1201-0052</v>
          </cell>
          <cell r="B1727" t="str">
            <v>HONORARIOS EJEC. ISAN</v>
          </cell>
          <cell r="C1727">
            <v>0</v>
          </cell>
          <cell r="E1727" t="str">
            <v>Póliza -101-</v>
          </cell>
        </row>
        <row r="1728">
          <cell r="A1728" t="str">
            <v>1201-0053</v>
          </cell>
          <cell r="B1728" t="str">
            <v>90% INFRACC. TRANSITO AREA METROPOLITANA</v>
          </cell>
          <cell r="C1728">
            <v>919617.84</v>
          </cell>
          <cell r="E1728" t="str">
            <v>Póliza -101-</v>
          </cell>
        </row>
        <row r="1729">
          <cell r="A1729" t="str">
            <v>4101-0001</v>
          </cell>
          <cell r="B1729" t="str">
            <v>DERECHOS DE CONTROL VEHICULAR PTE. AÑO</v>
          </cell>
          <cell r="D1729">
            <v>7354579</v>
          </cell>
          <cell r="E1729" t="str">
            <v>Póliza -101-</v>
          </cell>
        </row>
        <row r="1730">
          <cell r="A1730" t="str">
            <v>4101-0002</v>
          </cell>
          <cell r="B1730" t="str">
            <v>DERECHOS DE CONTROL VEHICULAR REZAGOS</v>
          </cell>
          <cell r="D1730">
            <v>268972.64</v>
          </cell>
          <cell r="E1730" t="str">
            <v>Póliza -101-</v>
          </cell>
        </row>
        <row r="1731">
          <cell r="A1731" t="str">
            <v>4101-0003</v>
          </cell>
          <cell r="B1731" t="str">
            <v>DEV. CONTROL VEHICULAR</v>
          </cell>
          <cell r="D1731">
            <v>0</v>
          </cell>
          <cell r="E1731" t="str">
            <v>Póliza -101-</v>
          </cell>
        </row>
        <row r="1732">
          <cell r="A1732" t="str">
            <v>4101-0004</v>
          </cell>
          <cell r="B1732" t="str">
            <v>SUBSIDIO 10% Y 5%</v>
          </cell>
          <cell r="C1732">
            <v>339204</v>
          </cell>
          <cell r="E1732" t="str">
            <v>Póliza -101-</v>
          </cell>
        </row>
        <row r="1733">
          <cell r="A1733" t="str">
            <v>4101-0005</v>
          </cell>
          <cell r="B1733" t="str">
            <v>SUBSIDIO ANTIGÜEDAD 5 AÑOS</v>
          </cell>
          <cell r="C1733">
            <v>1136837</v>
          </cell>
          <cell r="E1733" t="str">
            <v>Póliza -101-</v>
          </cell>
        </row>
        <row r="1734">
          <cell r="A1734" t="str">
            <v>4101-0006</v>
          </cell>
          <cell r="B1734" t="str">
            <v>SUBSIDIO ANTIGÜEDAD 10 AÑOS</v>
          </cell>
          <cell r="C1734">
            <v>238832</v>
          </cell>
          <cell r="E1734" t="str">
            <v>Póliza -101-</v>
          </cell>
        </row>
        <row r="1735">
          <cell r="A1735" t="str">
            <v>4101-0007</v>
          </cell>
          <cell r="B1735" t="str">
            <v>SUBSIDIO DERECHOS CONTROL VEHICULAR</v>
          </cell>
          <cell r="D1735">
            <v>0</v>
          </cell>
          <cell r="E1735" t="str">
            <v>Póliza -101-</v>
          </cell>
        </row>
        <row r="1736">
          <cell r="A1736" t="str">
            <v>4101-0008</v>
          </cell>
          <cell r="B1736" t="str">
            <v>SUB MAT.DE CONT.VEH.A PERS.MAYORES 65 AÑOS</v>
          </cell>
          <cell r="C1736">
            <v>326</v>
          </cell>
          <cell r="E1736" t="str">
            <v>Póliza -101-</v>
          </cell>
        </row>
        <row r="1737">
          <cell r="A1737" t="str">
            <v>4101-0009</v>
          </cell>
          <cell r="B1737" t="str">
            <v>EXP.DE CERTIFICADOS DE CONTROL VEHICULAR</v>
          </cell>
          <cell r="D1737">
            <v>6768</v>
          </cell>
          <cell r="E1737" t="str">
            <v>Póliza -101-</v>
          </cell>
        </row>
        <row r="1738">
          <cell r="A1738" t="str">
            <v>4101-0010</v>
          </cell>
          <cell r="B1738" t="str">
            <v>EXP.DE CERT.DE CTRL.VEH.OTROS ESTADOS</v>
          </cell>
          <cell r="D1738">
            <v>4347</v>
          </cell>
          <cell r="E1738" t="str">
            <v>Póliza -101-</v>
          </cell>
        </row>
        <row r="1739">
          <cell r="A1739" t="str">
            <v>4101-0011</v>
          </cell>
          <cell r="B1739" t="str">
            <v>EXP.DE CERT.DE DOC.DE CTRL.VEHICULAR</v>
          </cell>
          <cell r="D1739">
            <v>282</v>
          </cell>
          <cell r="E1739" t="str">
            <v>Póliza -101-</v>
          </cell>
        </row>
        <row r="1740">
          <cell r="A1740" t="str">
            <v>4101-0012</v>
          </cell>
          <cell r="B1740" t="str">
            <v>PLACAS DE CIRCULACION VEHICULAR</v>
          </cell>
          <cell r="D1740">
            <v>322796</v>
          </cell>
          <cell r="E1740" t="str">
            <v>Póliza -101-</v>
          </cell>
        </row>
        <row r="1741">
          <cell r="A1741" t="str">
            <v>4101-0013</v>
          </cell>
          <cell r="B1741" t="str">
            <v>LICENCIAS DE MANEJAR</v>
          </cell>
          <cell r="D1741">
            <v>341728</v>
          </cell>
          <cell r="E1741" t="str">
            <v>Póliza -101-</v>
          </cell>
        </row>
        <row r="1742">
          <cell r="A1742" t="str">
            <v>4101-0014</v>
          </cell>
          <cell r="B1742" t="str">
            <v>EXP.DE CERT.DE LICENCIAS DE CONDUCIR</v>
          </cell>
          <cell r="D1742">
            <v>0</v>
          </cell>
          <cell r="E1742" t="str">
            <v>Póliza -101-</v>
          </cell>
        </row>
        <row r="1743">
          <cell r="A1743" t="str">
            <v>4101-0015</v>
          </cell>
          <cell r="B1743" t="str">
            <v>DUPLICADOS DE LICENCIAS</v>
          </cell>
          <cell r="D1743">
            <v>5428</v>
          </cell>
          <cell r="E1743" t="str">
            <v>Póliza -101-</v>
          </cell>
        </row>
        <row r="1744">
          <cell r="A1744" t="str">
            <v>4101-0016</v>
          </cell>
          <cell r="B1744" t="str">
            <v>DUPLICADOS DE TARJETAS DE CIRCULACION</v>
          </cell>
          <cell r="D1744">
            <v>4794</v>
          </cell>
          <cell r="E1744" t="str">
            <v>Póliza -101-</v>
          </cell>
        </row>
        <row r="1745">
          <cell r="A1745" t="str">
            <v>4101-0017</v>
          </cell>
          <cell r="B1745" t="str">
            <v>BAJAS DE VEHICULOS DE MOTOR</v>
          </cell>
          <cell r="D1745">
            <v>23970</v>
          </cell>
          <cell r="E1745" t="str">
            <v>Póliza -101-</v>
          </cell>
        </row>
        <row r="1746">
          <cell r="A1746" t="str">
            <v>4101-0018</v>
          </cell>
          <cell r="B1746" t="str">
            <v>SUBSIDIO LAMINAS CONTROL VEHICULAR</v>
          </cell>
          <cell r="D1746">
            <v>0</v>
          </cell>
          <cell r="E1746" t="str">
            <v>Póliza -101-</v>
          </cell>
        </row>
        <row r="1747">
          <cell r="A1747" t="str">
            <v>4101-0019</v>
          </cell>
          <cell r="B1747" t="str">
            <v>SUBSIDIOS LICENCIAS DE MANEJO</v>
          </cell>
          <cell r="D1747">
            <v>0</v>
          </cell>
          <cell r="E1747" t="str">
            <v>Póliza -101-</v>
          </cell>
        </row>
        <row r="1748">
          <cell r="A1748" t="str">
            <v>4101-0020</v>
          </cell>
          <cell r="B1748" t="str">
            <v>MULTAS DE CONTROL VEHICULAR</v>
          </cell>
          <cell r="D1748">
            <v>0</v>
          </cell>
          <cell r="E1748" t="str">
            <v>Póliza -101-</v>
          </cell>
        </row>
        <row r="1749">
          <cell r="A1749" t="str">
            <v>4101-0021</v>
          </cell>
          <cell r="B1749" t="str">
            <v>INTERESES POR CONVENIO CONTROL VEHICULAR</v>
          </cell>
          <cell r="D1749">
            <v>9101.91</v>
          </cell>
          <cell r="E1749" t="str">
            <v>Póliza -101-</v>
          </cell>
        </row>
        <row r="1750">
          <cell r="A1750" t="str">
            <v>4101-0022</v>
          </cell>
          <cell r="B1750" t="str">
            <v>SANCIONES POR CANJE DE PLACAS EXTEMP.</v>
          </cell>
          <cell r="D1750">
            <v>17175</v>
          </cell>
          <cell r="E1750" t="str">
            <v>Póliza -101-</v>
          </cell>
        </row>
        <row r="1751">
          <cell r="A1751" t="str">
            <v>4101-0023</v>
          </cell>
          <cell r="B1751" t="str">
            <v>SAN.DE DER.DE CONTROL VEH.PTE.AÑO</v>
          </cell>
          <cell r="D1751">
            <v>0</v>
          </cell>
          <cell r="E1751" t="str">
            <v>Póliza -101-</v>
          </cell>
        </row>
        <row r="1752">
          <cell r="A1752" t="str">
            <v>4101-0024</v>
          </cell>
          <cell r="B1752" t="str">
            <v>SAN.DE DER.CONTROL VEH. REZAGO</v>
          </cell>
          <cell r="D1752">
            <v>63290.25</v>
          </cell>
          <cell r="E1752" t="str">
            <v>Póliza -101-</v>
          </cell>
        </row>
        <row r="1753">
          <cell r="A1753" t="str">
            <v>4101-0025</v>
          </cell>
          <cell r="B1753" t="str">
            <v>10% INFRACC.DE TRANSITO AREA MET.</v>
          </cell>
          <cell r="D1753">
            <v>102172.67</v>
          </cell>
          <cell r="E1753" t="str">
            <v>Póliza -101-</v>
          </cell>
        </row>
        <row r="1754">
          <cell r="A1754" t="str">
            <v>2102-1001</v>
          </cell>
          <cell r="B1754" t="str">
            <v>IMP.SOBRE TRANS.DE PROP.DE VEH.AUT.USADO</v>
          </cell>
          <cell r="D1754">
            <v>783399.55</v>
          </cell>
          <cell r="E1754" t="str">
            <v>Póliza -101-</v>
          </cell>
        </row>
        <row r="1755">
          <cell r="A1755" t="str">
            <v>2102-1002</v>
          </cell>
          <cell r="B1755" t="str">
            <v>IMP.DE TRANSM.POR REQUERIMIENTO</v>
          </cell>
          <cell r="D1755">
            <v>0</v>
          </cell>
          <cell r="E1755" t="str">
            <v>Póliza -101-</v>
          </cell>
        </row>
        <row r="1756">
          <cell r="A1756" t="str">
            <v>2102-1003</v>
          </cell>
          <cell r="B1756" t="str">
            <v>ACT.E INTS.POR DEV.IMP.S/TRANS.VEH.USADO</v>
          </cell>
          <cell r="D1756">
            <v>0</v>
          </cell>
          <cell r="E1756" t="str">
            <v>Póliza -101-</v>
          </cell>
        </row>
        <row r="1757">
          <cell r="A1757" t="str">
            <v>2102-1004</v>
          </cell>
          <cell r="B1757" t="str">
            <v>DEV.IMP.S/TRANS.PROP.VEH.USADOS</v>
          </cell>
          <cell r="D1757">
            <v>0</v>
          </cell>
          <cell r="E1757" t="str">
            <v>Póliza -101-</v>
          </cell>
        </row>
        <row r="1758">
          <cell r="A1758" t="str">
            <v>2102-1005</v>
          </cell>
          <cell r="B1758" t="str">
            <v>MULTA IMP. P/LA AGENCIA EST.DE TRANSP.</v>
          </cell>
          <cell r="D1758">
            <v>30119</v>
          </cell>
          <cell r="E1758" t="str">
            <v>Póliza -101-</v>
          </cell>
        </row>
        <row r="1759">
          <cell r="A1759" t="str">
            <v>2102-1006</v>
          </cell>
          <cell r="B1759" t="str">
            <v>MULTAS DEL IMP.DE TRANSMISION</v>
          </cell>
          <cell r="D1759">
            <v>0</v>
          </cell>
          <cell r="E1759" t="str">
            <v>Póliza -101-</v>
          </cell>
        </row>
        <row r="1760">
          <cell r="A1760" t="str">
            <v>2102-1007</v>
          </cell>
          <cell r="B1760" t="str">
            <v>RECARGOS DE IMP.DE TRANSMISION</v>
          </cell>
          <cell r="D1760">
            <v>0</v>
          </cell>
          <cell r="E1760" t="str">
            <v>Póliza -101-</v>
          </cell>
        </row>
        <row r="1761">
          <cell r="A1761" t="str">
            <v>2102-1008</v>
          </cell>
          <cell r="B1761" t="str">
            <v>GASTOS DE EJEC.TRANS.VEH.MOTOR</v>
          </cell>
          <cell r="D1761">
            <v>0</v>
          </cell>
          <cell r="E1761" t="str">
            <v>Póliza -101-</v>
          </cell>
        </row>
        <row r="1762">
          <cell r="A1762" t="str">
            <v>2102-1009</v>
          </cell>
          <cell r="B1762" t="str">
            <v>INCENTIVOS POR ISAN</v>
          </cell>
          <cell r="D1762">
            <v>0</v>
          </cell>
          <cell r="E1762" t="str">
            <v>Póliza -101-</v>
          </cell>
        </row>
        <row r="1763">
          <cell r="A1763" t="str">
            <v>2102-1010</v>
          </cell>
          <cell r="B1763" t="str">
            <v>RECARGOS DE I.S.A.N.</v>
          </cell>
          <cell r="D1763">
            <v>0</v>
          </cell>
          <cell r="E1763" t="str">
            <v>Póliza -101-</v>
          </cell>
        </row>
        <row r="1764">
          <cell r="A1764" t="str">
            <v>2102-1011</v>
          </cell>
          <cell r="B1764" t="str">
            <v>SANCIONES ISAN</v>
          </cell>
          <cell r="D1764">
            <v>0</v>
          </cell>
          <cell r="E1764" t="str">
            <v>Póliza -101-</v>
          </cell>
        </row>
        <row r="1765">
          <cell r="A1765" t="str">
            <v>2102-1012</v>
          </cell>
          <cell r="B1765" t="str">
            <v>I.S.A.N. PAGOS PROVISIONALES</v>
          </cell>
          <cell r="D1765">
            <v>0</v>
          </cell>
          <cell r="E1765" t="str">
            <v>Póliza -101-</v>
          </cell>
        </row>
        <row r="1766">
          <cell r="A1766" t="str">
            <v>2102-1013</v>
          </cell>
          <cell r="B1766" t="str">
            <v>ACTUALIZACION DE I.S.A.N.</v>
          </cell>
          <cell r="D1766">
            <v>0</v>
          </cell>
          <cell r="E1766" t="str">
            <v>Póliza -101-</v>
          </cell>
        </row>
        <row r="1767">
          <cell r="A1767" t="str">
            <v>2102-1014</v>
          </cell>
          <cell r="B1767" t="str">
            <v>DEVOLUCION IMP. SOBRE AUTOMOVILES NUEVOS</v>
          </cell>
          <cell r="D1767">
            <v>0</v>
          </cell>
          <cell r="E1767" t="str">
            <v>Póliza -101-</v>
          </cell>
        </row>
        <row r="1768">
          <cell r="A1768" t="str">
            <v>2102-1015</v>
          </cell>
          <cell r="B1768" t="str">
            <v>ACT.E INT'S.POR DEV.IMP.S/AUTOMOV.NVOS.</v>
          </cell>
          <cell r="D1768">
            <v>0</v>
          </cell>
          <cell r="E1768" t="str">
            <v>Póliza -101-</v>
          </cell>
        </row>
        <row r="1769">
          <cell r="A1769" t="str">
            <v>2102-1016</v>
          </cell>
          <cell r="B1769" t="str">
            <v>IMPUESTO S/TENENCIA O USO DE VEHICULOS</v>
          </cell>
          <cell r="D1769">
            <v>16534962.109999999</v>
          </cell>
          <cell r="E1769" t="str">
            <v>Póliza -101-</v>
          </cell>
        </row>
        <row r="1770">
          <cell r="A1770" t="str">
            <v>2102-1017</v>
          </cell>
          <cell r="B1770" t="str">
            <v>IMPUESTO S/TENENCIA, MOTOCICLETAS</v>
          </cell>
          <cell r="D1770">
            <v>44765</v>
          </cell>
          <cell r="E1770" t="str">
            <v>Póliza -101-</v>
          </cell>
        </row>
        <row r="1771">
          <cell r="A1771" t="str">
            <v>2102-1018</v>
          </cell>
          <cell r="B1771" t="str">
            <v>RECARGOS Y ACT DE IMP S/TENENCIA DE VEH</v>
          </cell>
          <cell r="D1771">
            <v>110024.83</v>
          </cell>
          <cell r="E1771" t="str">
            <v>Póliza -101-</v>
          </cell>
        </row>
        <row r="1772">
          <cell r="A1772" t="str">
            <v>2102-1019</v>
          </cell>
          <cell r="B1772" t="str">
            <v>RECARGOS Y ACT DE IMP S/TEN DE MOTOS</v>
          </cell>
          <cell r="D1772">
            <v>2321</v>
          </cell>
          <cell r="E1772" t="str">
            <v>Póliza -101-</v>
          </cell>
        </row>
        <row r="1773">
          <cell r="A1773" t="str">
            <v>2102-1020</v>
          </cell>
          <cell r="B1773" t="str">
            <v>DEVOLUCION IMPUESTOS SOBRE TENENCIA</v>
          </cell>
          <cell r="D1773">
            <v>0</v>
          </cell>
          <cell r="E1773" t="str">
            <v>Póliza -101-</v>
          </cell>
        </row>
        <row r="1774">
          <cell r="A1774" t="str">
            <v>2102-1021</v>
          </cell>
          <cell r="B1774" t="str">
            <v>ACT.E INTS.POR DEV.IMP.S/TENENCIA</v>
          </cell>
          <cell r="D1774">
            <v>0</v>
          </cell>
          <cell r="E1774" t="str">
            <v>Póliza -101-</v>
          </cell>
        </row>
        <row r="1775">
          <cell r="A1775" t="str">
            <v>2102-1022</v>
          </cell>
          <cell r="B1775" t="str">
            <v>ACREDITAMENTO DEL IMP.S/TENENCIA AR.15-D</v>
          </cell>
          <cell r="D1775">
            <v>0</v>
          </cell>
          <cell r="E1775" t="str">
            <v>Póliza -101-</v>
          </cell>
        </row>
        <row r="1776">
          <cell r="A1776" t="str">
            <v>2102-1023</v>
          </cell>
          <cell r="B1776" t="str">
            <v>GASTOS DE EJECUCION ISAN</v>
          </cell>
          <cell r="D1776">
            <v>0</v>
          </cell>
          <cell r="E1776" t="str">
            <v>Póliza -101-</v>
          </cell>
        </row>
        <row r="1777">
          <cell r="A1777" t="str">
            <v>2102-1024</v>
          </cell>
          <cell r="B1777" t="str">
            <v>GASTOS DE EJECUCION IMP. SOBRE TENENCIA</v>
          </cell>
          <cell r="D1777">
            <v>26</v>
          </cell>
          <cell r="E1777" t="str">
            <v>Póliza -101-</v>
          </cell>
        </row>
        <row r="1778">
          <cell r="A1778" t="str">
            <v>2102-1025</v>
          </cell>
          <cell r="B1778" t="str">
            <v>MULTAS IMP S/TENENCIA CTRL.DE OBLIG 100%</v>
          </cell>
          <cell r="D1778">
            <v>1827</v>
          </cell>
          <cell r="E1778" t="str">
            <v>Póliza -101-</v>
          </cell>
        </row>
        <row r="1779">
          <cell r="A1779" t="str">
            <v>2102-1026</v>
          </cell>
          <cell r="B1779" t="str">
            <v>HONORARIOS EJEC.POR CONTROL VEHICULAR</v>
          </cell>
          <cell r="D1779">
            <v>90</v>
          </cell>
          <cell r="E1779" t="str">
            <v>Póliza -101-</v>
          </cell>
        </row>
        <row r="1780">
          <cell r="A1780" t="str">
            <v>2102-1027</v>
          </cell>
          <cell r="B1780" t="str">
            <v>HONORARIOS EJEC. ISAN</v>
          </cell>
          <cell r="D1780">
            <v>0</v>
          </cell>
          <cell r="E1780" t="str">
            <v>Póliza -101-</v>
          </cell>
        </row>
        <row r="1781">
          <cell r="A1781" t="str">
            <v>2102-1028</v>
          </cell>
          <cell r="B1781" t="str">
            <v>90% INFRACC. TRANSITO AREA METROPOLITANA</v>
          </cell>
          <cell r="D1781">
            <v>919617.84</v>
          </cell>
          <cell r="E1781" t="str">
            <v>Póliza -101-</v>
          </cell>
        </row>
        <row r="1783">
          <cell r="C1783">
            <v>28667755.800000001</v>
          </cell>
          <cell r="D1783">
            <v>28667755.800000001</v>
          </cell>
        </row>
        <row r="1785">
          <cell r="A1785" t="str">
            <v>REGISTRO DE LOS INGRESOS DEL DIA</v>
          </cell>
        </row>
        <row r="1786">
          <cell r="D1786" t="str">
            <v>Póliza -101-</v>
          </cell>
        </row>
        <row r="1789">
          <cell r="B1789" t="str">
            <v>Gobierno del Estado de Nuevo León</v>
          </cell>
        </row>
        <row r="1790">
          <cell r="B1790" t="str">
            <v>Secretaría de Finanzas y Tesorería General del Estado</v>
          </cell>
        </row>
        <row r="1791">
          <cell r="B1791" t="str">
            <v>Subsecretaría de Egresos</v>
          </cell>
        </row>
        <row r="1792">
          <cell r="B1792" t="str">
            <v>Dirección de Contabilidad y Cuenta Pública</v>
          </cell>
        </row>
        <row r="1793">
          <cell r="B1793" t="str">
            <v>Instituto de Control Vehicular</v>
          </cell>
        </row>
        <row r="1794">
          <cell r="B1794" t="str">
            <v>Recaudaciòn Diaria 15 Febrero 2006</v>
          </cell>
        </row>
        <row r="1795">
          <cell r="A1795" t="str">
            <v xml:space="preserve">Numero </v>
          </cell>
          <cell r="B1795" t="str">
            <v>Concepto</v>
          </cell>
          <cell r="C1795" t="str">
            <v>Recaudación Daria</v>
          </cell>
        </row>
        <row r="1796">
          <cell r="A1796" t="str">
            <v>de Cuenta</v>
          </cell>
          <cell r="C1796" t="str">
            <v>Cargo</v>
          </cell>
          <cell r="D1796" t="str">
            <v>Crédito</v>
          </cell>
        </row>
        <row r="1798">
          <cell r="A1798" t="str">
            <v>2102-1001</v>
          </cell>
          <cell r="B1798" t="str">
            <v>IMP.SOBRE TRANS.DE PROP.DE VEH.AUT.USADO</v>
          </cell>
          <cell r="C1798">
            <v>783399.55</v>
          </cell>
          <cell r="E1798" t="str">
            <v>Póliza -102-</v>
          </cell>
        </row>
        <row r="1799">
          <cell r="A1799" t="str">
            <v>2102-1002</v>
          </cell>
          <cell r="B1799" t="str">
            <v>IMP.DE TRANSM.POR REQUERIMIENTO</v>
          </cell>
          <cell r="C1799">
            <v>0</v>
          </cell>
          <cell r="E1799" t="str">
            <v>Póliza -102-</v>
          </cell>
        </row>
        <row r="1800">
          <cell r="A1800" t="str">
            <v>2102-1003</v>
          </cell>
          <cell r="B1800" t="str">
            <v>ACT.E INTS.POR DEV.IMP.S/TRANS.VEH.USADO</v>
          </cell>
          <cell r="C1800">
            <v>0</v>
          </cell>
          <cell r="E1800" t="str">
            <v>Póliza -102-</v>
          </cell>
        </row>
        <row r="1801">
          <cell r="A1801" t="str">
            <v>2102-1004</v>
          </cell>
          <cell r="B1801" t="str">
            <v>DEV.IMP.S/TRANS.PROP.VEH.USADOS</v>
          </cell>
          <cell r="C1801">
            <v>0</v>
          </cell>
          <cell r="E1801" t="str">
            <v>Póliza -102-</v>
          </cell>
        </row>
        <row r="1802">
          <cell r="A1802" t="str">
            <v>2102-1005</v>
          </cell>
          <cell r="B1802" t="str">
            <v>MULTA IMP. P/LA AGENCIA EST.DE TRANSP.</v>
          </cell>
          <cell r="C1802">
            <v>30119</v>
          </cell>
          <cell r="E1802" t="str">
            <v>Póliza -102-</v>
          </cell>
        </row>
        <row r="1803">
          <cell r="A1803" t="str">
            <v>2102-1006</v>
          </cell>
          <cell r="B1803" t="str">
            <v>MULTAS DEL IMP.DE TRANSMISION</v>
          </cell>
          <cell r="C1803">
            <v>0</v>
          </cell>
          <cell r="E1803" t="str">
            <v>Póliza -102-</v>
          </cell>
        </row>
        <row r="1804">
          <cell r="A1804" t="str">
            <v>2102-1007</v>
          </cell>
          <cell r="B1804" t="str">
            <v>RECARGOS DE IMP.DE TRANSMISION</v>
          </cell>
          <cell r="C1804">
            <v>0</v>
          </cell>
          <cell r="E1804" t="str">
            <v>Póliza -102-</v>
          </cell>
        </row>
        <row r="1805">
          <cell r="A1805" t="str">
            <v>2102-1008</v>
          </cell>
          <cell r="B1805" t="str">
            <v>GASTOS DE EJEC.TRANS.VEH.MOTOR</v>
          </cell>
          <cell r="C1805">
            <v>0</v>
          </cell>
          <cell r="E1805" t="str">
            <v>Póliza -102-</v>
          </cell>
        </row>
        <row r="1806">
          <cell r="A1806" t="str">
            <v>2102-1009</v>
          </cell>
          <cell r="B1806" t="str">
            <v>INCENTIVOS POR ISAN</v>
          </cell>
          <cell r="C1806">
            <v>0</v>
          </cell>
          <cell r="E1806" t="str">
            <v>Póliza -102-</v>
          </cell>
        </row>
        <row r="1807">
          <cell r="A1807" t="str">
            <v>2102-1010</v>
          </cell>
          <cell r="B1807" t="str">
            <v>RECARGOS DE I.S.A.N.</v>
          </cell>
          <cell r="C1807">
            <v>0</v>
          </cell>
          <cell r="E1807" t="str">
            <v>Póliza -102-</v>
          </cell>
        </row>
        <row r="1808">
          <cell r="A1808" t="str">
            <v>2102-1011</v>
          </cell>
          <cell r="B1808" t="str">
            <v>SANCIONES ISAN</v>
          </cell>
          <cell r="C1808">
            <v>0</v>
          </cell>
          <cell r="E1808" t="str">
            <v>Póliza -102-</v>
          </cell>
        </row>
        <row r="1809">
          <cell r="A1809" t="str">
            <v>2102-1012</v>
          </cell>
          <cell r="B1809" t="str">
            <v>I.S.A.N. PAGOS PROVISIONALES</v>
          </cell>
          <cell r="C1809">
            <v>0</v>
          </cell>
          <cell r="E1809" t="str">
            <v>Póliza -102-</v>
          </cell>
        </row>
        <row r="1810">
          <cell r="A1810" t="str">
            <v>2102-1013</v>
          </cell>
          <cell r="B1810" t="str">
            <v>ACTUALIZACION DE I.S.A.N.</v>
          </cell>
          <cell r="C1810">
            <v>0</v>
          </cell>
          <cell r="E1810" t="str">
            <v>Póliza -102-</v>
          </cell>
        </row>
        <row r="1811">
          <cell r="A1811" t="str">
            <v>2102-1014</v>
          </cell>
          <cell r="B1811" t="str">
            <v>DEVOLUCION IMP. SOBRE AUTOMOVILES NUEVOS</v>
          </cell>
          <cell r="C1811">
            <v>0</v>
          </cell>
          <cell r="E1811" t="str">
            <v>Póliza -102-</v>
          </cell>
        </row>
        <row r="1812">
          <cell r="A1812" t="str">
            <v>2102-1015</v>
          </cell>
          <cell r="B1812" t="str">
            <v>ACT.E INT'S.POR DEV.IMP.S/AUTOMOV.NVOS.</v>
          </cell>
          <cell r="C1812">
            <v>0</v>
          </cell>
          <cell r="E1812" t="str">
            <v>Póliza -102-</v>
          </cell>
        </row>
        <row r="1813">
          <cell r="A1813" t="str">
            <v>2102-1016</v>
          </cell>
          <cell r="B1813" t="str">
            <v>IMPUESTO S/TENENCIA O USO DE VEHICULOS</v>
          </cell>
          <cell r="C1813">
            <v>16534962.109999999</v>
          </cell>
          <cell r="E1813" t="str">
            <v>Póliza -102-</v>
          </cell>
        </row>
        <row r="1814">
          <cell r="A1814" t="str">
            <v>2102-1017</v>
          </cell>
          <cell r="B1814" t="str">
            <v>IMPUESTO S/TENENCIA, MOTOCICLETAS</v>
          </cell>
          <cell r="C1814">
            <v>44765</v>
          </cell>
          <cell r="E1814" t="str">
            <v>Póliza -102-</v>
          </cell>
        </row>
        <row r="1815">
          <cell r="A1815" t="str">
            <v>2102-1018</v>
          </cell>
          <cell r="B1815" t="str">
            <v>RECARGOS Y ACT DE IMP S/TENENCIA DE VEH</v>
          </cell>
          <cell r="C1815">
            <v>110024.83</v>
          </cell>
          <cell r="E1815" t="str">
            <v>Póliza -102-</v>
          </cell>
        </row>
        <row r="1816">
          <cell r="A1816" t="str">
            <v>2102-1019</v>
          </cell>
          <cell r="B1816" t="str">
            <v>RECARGOS Y ACT DE IMP S/TEN DE MOTOS</v>
          </cell>
          <cell r="C1816">
            <v>2321</v>
          </cell>
          <cell r="E1816" t="str">
            <v>Póliza -102-</v>
          </cell>
        </row>
        <row r="1817">
          <cell r="A1817" t="str">
            <v>2102-1020</v>
          </cell>
          <cell r="B1817" t="str">
            <v>DEVOLUCION IMPUESTOS SOBRE TENENCIA</v>
          </cell>
          <cell r="C1817">
            <v>0</v>
          </cell>
          <cell r="E1817" t="str">
            <v>Póliza -102-</v>
          </cell>
        </row>
        <row r="1818">
          <cell r="A1818" t="str">
            <v>2102-1021</v>
          </cell>
          <cell r="B1818" t="str">
            <v>ACT.E INTS.POR DEV.IMP.S/TENENCIA</v>
          </cell>
          <cell r="C1818">
            <v>0</v>
          </cell>
          <cell r="E1818" t="str">
            <v>Póliza -102-</v>
          </cell>
        </row>
        <row r="1819">
          <cell r="A1819" t="str">
            <v>2102-1022</v>
          </cell>
          <cell r="B1819" t="str">
            <v>ACREDITAMENTO DEL IMP.S/TENENCIA AR.15-D</v>
          </cell>
          <cell r="C1819">
            <v>0</v>
          </cell>
          <cell r="E1819" t="str">
            <v>Póliza -102-</v>
          </cell>
        </row>
        <row r="1820">
          <cell r="A1820" t="str">
            <v>2102-1023</v>
          </cell>
          <cell r="B1820" t="str">
            <v>GASTOS DE EJECUCION ISAN</v>
          </cell>
          <cell r="C1820">
            <v>0</v>
          </cell>
          <cell r="E1820" t="str">
            <v>Póliza -102-</v>
          </cell>
        </row>
        <row r="1821">
          <cell r="A1821" t="str">
            <v>2102-1024</v>
          </cell>
          <cell r="B1821" t="str">
            <v>GASTOS DE EJECUCION IMP. SOBRE TENENCIA</v>
          </cell>
          <cell r="C1821">
            <v>26</v>
          </cell>
          <cell r="E1821" t="str">
            <v>Póliza -102-</v>
          </cell>
        </row>
        <row r="1822">
          <cell r="A1822" t="str">
            <v>2102-1025</v>
          </cell>
          <cell r="B1822" t="str">
            <v>MULTAS IMP S/TENENCIA CTRL.DE OBLIG 100%</v>
          </cell>
          <cell r="C1822">
            <v>1827</v>
          </cell>
          <cell r="E1822" t="str">
            <v>Póliza -102-</v>
          </cell>
        </row>
        <row r="1823">
          <cell r="A1823" t="str">
            <v>2102-1026</v>
          </cell>
          <cell r="B1823" t="str">
            <v>HONORARIOS EJEC.POR CONTROL VEHICULAR</v>
          </cell>
          <cell r="C1823">
            <v>90</v>
          </cell>
          <cell r="E1823" t="str">
            <v>Póliza -102-</v>
          </cell>
        </row>
        <row r="1824">
          <cell r="A1824" t="str">
            <v>2102-1027</v>
          </cell>
          <cell r="B1824" t="str">
            <v>HONORARIOS EJEC. ISAN</v>
          </cell>
          <cell r="C1824">
            <v>0</v>
          </cell>
          <cell r="E1824" t="str">
            <v>Póliza -102-</v>
          </cell>
        </row>
        <row r="1825">
          <cell r="A1825" t="str">
            <v>2102-1028</v>
          </cell>
          <cell r="B1825" t="str">
            <v>90% INFRACC. TRANSITO AREA METROPOLITANA</v>
          </cell>
          <cell r="C1825">
            <v>919617.84</v>
          </cell>
          <cell r="E1825" t="str">
            <v>Póliza -102-</v>
          </cell>
        </row>
        <row r="1826">
          <cell r="A1826" t="str">
            <v>1201-0026</v>
          </cell>
          <cell r="B1826" t="str">
            <v>IMP.SOBRE TRANS.DE PROP.DE VEH.AUT.USADO</v>
          </cell>
          <cell r="D1826">
            <v>783399.55</v>
          </cell>
          <cell r="E1826" t="str">
            <v>Póliza -102-</v>
          </cell>
        </row>
        <row r="1827">
          <cell r="A1827" t="str">
            <v>1201-0027</v>
          </cell>
          <cell r="B1827" t="str">
            <v>IMP.DE TRANSM.POR REQUERIMIENTO</v>
          </cell>
          <cell r="D1827">
            <v>0</v>
          </cell>
          <cell r="E1827" t="str">
            <v>Póliza -102-</v>
          </cell>
        </row>
        <row r="1828">
          <cell r="A1828" t="str">
            <v>1201-0028</v>
          </cell>
          <cell r="B1828" t="str">
            <v>ACT.E INTS.POR DEV.IMP.S/TRANS.VEH.USADO</v>
          </cell>
          <cell r="D1828">
            <v>0</v>
          </cell>
          <cell r="E1828" t="str">
            <v>Póliza -102-</v>
          </cell>
        </row>
        <row r="1829">
          <cell r="A1829" t="str">
            <v>1201-0029</v>
          </cell>
          <cell r="B1829" t="str">
            <v>DEV.IMP.S/TRANS.PROP.VEH.USADOS</v>
          </cell>
          <cell r="D1829">
            <v>0</v>
          </cell>
          <cell r="E1829" t="str">
            <v>Póliza -102-</v>
          </cell>
        </row>
        <row r="1830">
          <cell r="A1830" t="str">
            <v>1201-0030</v>
          </cell>
          <cell r="B1830" t="str">
            <v>MULTA IMP. P/LA AGENCIA EST.DE TRANSP.</v>
          </cell>
          <cell r="D1830">
            <v>30119</v>
          </cell>
          <cell r="E1830" t="str">
            <v>Póliza -102-</v>
          </cell>
        </row>
        <row r="1831">
          <cell r="A1831" t="str">
            <v>1201-0031</v>
          </cell>
          <cell r="B1831" t="str">
            <v>MULTAS DEL IMP.DE TRANSMISION</v>
          </cell>
          <cell r="D1831">
            <v>0</v>
          </cell>
          <cell r="E1831" t="str">
            <v>Póliza -102-</v>
          </cell>
        </row>
        <row r="1832">
          <cell r="A1832" t="str">
            <v>1201-0032</v>
          </cell>
          <cell r="B1832" t="str">
            <v>RECARGOS DE IMP.DE TRANSMISION</v>
          </cell>
          <cell r="D1832">
            <v>0</v>
          </cell>
          <cell r="E1832" t="str">
            <v>Póliza -102-</v>
          </cell>
        </row>
        <row r="1833">
          <cell r="A1833" t="str">
            <v>1201-0033</v>
          </cell>
          <cell r="B1833" t="str">
            <v>GASTOS DE EJEC.TRANS.VEH.MOTOR</v>
          </cell>
          <cell r="D1833">
            <v>0</v>
          </cell>
          <cell r="E1833" t="str">
            <v>Póliza -102-</v>
          </cell>
        </row>
        <row r="1834">
          <cell r="A1834" t="str">
            <v>1201-0034</v>
          </cell>
          <cell r="B1834" t="str">
            <v>INCENTIVOS POR ISAN</v>
          </cell>
          <cell r="D1834">
            <v>0</v>
          </cell>
          <cell r="E1834" t="str">
            <v>Póliza -102-</v>
          </cell>
        </row>
        <row r="1835">
          <cell r="A1835" t="str">
            <v>1201-0035</v>
          </cell>
          <cell r="B1835" t="str">
            <v>RECARGOS DE I.S.A.N.</v>
          </cell>
          <cell r="D1835">
            <v>0</v>
          </cell>
          <cell r="E1835" t="str">
            <v>Póliza -102-</v>
          </cell>
        </row>
        <row r="1836">
          <cell r="A1836" t="str">
            <v>1201-0036</v>
          </cell>
          <cell r="B1836" t="str">
            <v>SANCIONES ISAN</v>
          </cell>
          <cell r="D1836">
            <v>0</v>
          </cell>
          <cell r="E1836" t="str">
            <v>Póliza -102-</v>
          </cell>
        </row>
        <row r="1837">
          <cell r="A1837" t="str">
            <v>1201-0037</v>
          </cell>
          <cell r="B1837" t="str">
            <v>I.S.A.N. PAGOS PROVISIONALES</v>
          </cell>
          <cell r="D1837">
            <v>0</v>
          </cell>
          <cell r="E1837" t="str">
            <v>Póliza -102-</v>
          </cell>
        </row>
        <row r="1838">
          <cell r="A1838" t="str">
            <v>1201-0038</v>
          </cell>
          <cell r="B1838" t="str">
            <v>ACTUALIZACION DE I.S.A.N.</v>
          </cell>
          <cell r="D1838">
            <v>0</v>
          </cell>
          <cell r="E1838" t="str">
            <v>Póliza -102-</v>
          </cell>
        </row>
        <row r="1839">
          <cell r="A1839" t="str">
            <v>1201-0039</v>
          </cell>
          <cell r="B1839" t="str">
            <v>DEVOLUCION IMP. SOBRE AUTOMOVILES NUEVOS</v>
          </cell>
          <cell r="D1839">
            <v>0</v>
          </cell>
          <cell r="E1839" t="str">
            <v>Póliza -102-</v>
          </cell>
        </row>
        <row r="1840">
          <cell r="A1840" t="str">
            <v>1201-0040</v>
          </cell>
          <cell r="B1840" t="str">
            <v>ACT.E INT'S.POR DEV.IMP.S/AUTOMOV.NVOS.</v>
          </cell>
          <cell r="D1840">
            <v>0</v>
          </cell>
          <cell r="E1840" t="str">
            <v>Póliza -102-</v>
          </cell>
        </row>
        <row r="1841">
          <cell r="A1841" t="str">
            <v>1201-0041</v>
          </cell>
          <cell r="B1841" t="str">
            <v>IMPUESTO S/TENENCIA O USO DE VEHICULOS</v>
          </cell>
          <cell r="D1841">
            <v>16534962.109999999</v>
          </cell>
          <cell r="E1841" t="str">
            <v>Póliza -102-</v>
          </cell>
        </row>
        <row r="1842">
          <cell r="A1842" t="str">
            <v>1201-0042</v>
          </cell>
          <cell r="B1842" t="str">
            <v>IMPUESTO S/TENENCIA, MOTOCICLETAS</v>
          </cell>
          <cell r="D1842">
            <v>44765</v>
          </cell>
          <cell r="E1842" t="str">
            <v>Póliza -102-</v>
          </cell>
        </row>
        <row r="1843">
          <cell r="A1843" t="str">
            <v>1201-0043</v>
          </cell>
          <cell r="B1843" t="str">
            <v>RECARGOS Y ACT DE IMP S/TENENCIA DE VEH</v>
          </cell>
          <cell r="D1843">
            <v>110024.83</v>
          </cell>
          <cell r="E1843" t="str">
            <v>Póliza -102-</v>
          </cell>
        </row>
        <row r="1844">
          <cell r="A1844" t="str">
            <v>1201-0044</v>
          </cell>
          <cell r="B1844" t="str">
            <v>RECARGOS Y ACT DE IMP S/TEN DE MOTOS</v>
          </cell>
          <cell r="D1844">
            <v>2321</v>
          </cell>
          <cell r="E1844" t="str">
            <v>Póliza -102-</v>
          </cell>
        </row>
        <row r="1845">
          <cell r="A1845" t="str">
            <v>1201-0045</v>
          </cell>
          <cell r="B1845" t="str">
            <v>DEVOLUCION IMPUESTOS SOBRE TENENCIA</v>
          </cell>
          <cell r="D1845">
            <v>0</v>
          </cell>
          <cell r="E1845" t="str">
            <v>Póliza -102-</v>
          </cell>
        </row>
        <row r="1846">
          <cell r="A1846" t="str">
            <v>1201-0046</v>
          </cell>
          <cell r="B1846" t="str">
            <v>ACT.E INTS.POR DEV.IMP.S/TENENCIA</v>
          </cell>
          <cell r="D1846">
            <v>0</v>
          </cell>
          <cell r="E1846" t="str">
            <v>Póliza -102-</v>
          </cell>
        </row>
        <row r="1847">
          <cell r="A1847" t="str">
            <v>1201-0047</v>
          </cell>
          <cell r="B1847" t="str">
            <v>ACREDITAMENTO DEL IMP.S/TENENCIA AR.15-D</v>
          </cell>
          <cell r="D1847">
            <v>0</v>
          </cell>
          <cell r="E1847" t="str">
            <v>Póliza -102-</v>
          </cell>
        </row>
        <row r="1848">
          <cell r="A1848" t="str">
            <v>1201-0048</v>
          </cell>
          <cell r="B1848" t="str">
            <v>GASTOS DE EJECUCION ISAN</v>
          </cell>
          <cell r="D1848">
            <v>0</v>
          </cell>
          <cell r="E1848" t="str">
            <v>Póliza -102-</v>
          </cell>
        </row>
        <row r="1849">
          <cell r="A1849" t="str">
            <v>1201-0049</v>
          </cell>
          <cell r="B1849" t="str">
            <v>GASTOS DE EJECUCION IMP. SOBRE TENENCIA</v>
          </cell>
          <cell r="D1849">
            <v>26</v>
          </cell>
          <cell r="E1849" t="str">
            <v>Póliza -102-</v>
          </cell>
        </row>
        <row r="1850">
          <cell r="A1850" t="str">
            <v>1201-0050</v>
          </cell>
          <cell r="B1850" t="str">
            <v>MULTAS IMP S/TENENCIA CTRL.DE OBLIG 100%</v>
          </cell>
          <cell r="D1850">
            <v>1827</v>
          </cell>
          <cell r="E1850" t="str">
            <v>Póliza -102-</v>
          </cell>
        </row>
        <row r="1851">
          <cell r="A1851" t="str">
            <v>1201-0051</v>
          </cell>
          <cell r="B1851" t="str">
            <v>HONORARIOS EJEC.POR CONTROL VEHICULAR</v>
          </cell>
          <cell r="D1851">
            <v>90</v>
          </cell>
          <cell r="E1851" t="str">
            <v>Póliza -102-</v>
          </cell>
        </row>
        <row r="1852">
          <cell r="A1852" t="str">
            <v>1201-0052</v>
          </cell>
          <cell r="B1852" t="str">
            <v>HONORARIOS EJEC. ISAN</v>
          </cell>
          <cell r="D1852">
            <v>0</v>
          </cell>
          <cell r="E1852" t="str">
            <v>Póliza -102-</v>
          </cell>
        </row>
        <row r="1853">
          <cell r="A1853" t="str">
            <v>1201-0053</v>
          </cell>
          <cell r="B1853" t="str">
            <v>90% INFRACC. TRANSITO AREA METROPOLITANA</v>
          </cell>
          <cell r="D1853">
            <v>919617.84</v>
          </cell>
          <cell r="E1853" t="str">
            <v>Póliza -102-</v>
          </cell>
        </row>
        <row r="1855">
          <cell r="C1855">
            <v>18427152.329999998</v>
          </cell>
          <cell r="D1855">
            <v>18427152.329999998</v>
          </cell>
        </row>
        <row r="1857">
          <cell r="A1857" t="str">
            <v>RECLASIFICACION DE LOS INGRESOS EN ADMON.</v>
          </cell>
        </row>
        <row r="1859">
          <cell r="D1859" t="str">
            <v>Póliza -102-</v>
          </cell>
        </row>
        <row r="1861">
          <cell r="A1861" t="str">
            <v>de Cuenta</v>
          </cell>
          <cell r="C1861" t="str">
            <v>Cargo</v>
          </cell>
          <cell r="D1861" t="str">
            <v>Crédito</v>
          </cell>
        </row>
        <row r="1862">
          <cell r="A1862" t="str">
            <v>1201-0001</v>
          </cell>
          <cell r="B1862" t="str">
            <v>DERECHOS DE CONTROL VEHICULAR PTE. AÑO</v>
          </cell>
          <cell r="C1862">
            <v>4884517</v>
          </cell>
          <cell r="E1862" t="str">
            <v>Póliza -103-</v>
          </cell>
        </row>
        <row r="1863">
          <cell r="A1863" t="str">
            <v>1201-0002</v>
          </cell>
          <cell r="B1863" t="str">
            <v>DERECHOS DE CONTROL VEHICULAR REZAGOS</v>
          </cell>
          <cell r="C1863">
            <v>355996.88</v>
          </cell>
          <cell r="E1863" t="str">
            <v>Póliza -103-</v>
          </cell>
        </row>
        <row r="1864">
          <cell r="A1864" t="str">
            <v>1201-0003</v>
          </cell>
          <cell r="B1864" t="str">
            <v>DEV. CONTROL VEHICULAR</v>
          </cell>
          <cell r="C1864">
            <v>0</v>
          </cell>
          <cell r="E1864" t="str">
            <v>Póliza -103-</v>
          </cell>
        </row>
        <row r="1865">
          <cell r="A1865" t="str">
            <v>1201-0004</v>
          </cell>
          <cell r="B1865" t="str">
            <v>SUBSIDIO 10% Y 5%</v>
          </cell>
          <cell r="D1865">
            <v>82022</v>
          </cell>
          <cell r="E1865" t="str">
            <v>Póliza -103-</v>
          </cell>
        </row>
        <row r="1866">
          <cell r="A1866" t="str">
            <v>1201-0005</v>
          </cell>
          <cell r="B1866" t="str">
            <v>SUBSIDIO ANTIGÜEDAD 5 AÑOS</v>
          </cell>
          <cell r="D1866">
            <v>879505</v>
          </cell>
          <cell r="E1866" t="str">
            <v>Póliza -103-</v>
          </cell>
        </row>
        <row r="1867">
          <cell r="A1867" t="str">
            <v>1201-0006</v>
          </cell>
          <cell r="B1867" t="str">
            <v>SUBSIDIO ANTIGÜEDAD 10 AÑOS</v>
          </cell>
          <cell r="D1867">
            <v>177944</v>
          </cell>
          <cell r="E1867" t="str">
            <v>Póliza -103-</v>
          </cell>
        </row>
        <row r="1868">
          <cell r="A1868" t="str">
            <v>1201-0007</v>
          </cell>
          <cell r="B1868" t="str">
            <v>SUBSIDIO DERECHOS CONTROL VEHICULAR</v>
          </cell>
          <cell r="C1868">
            <v>0</v>
          </cell>
          <cell r="E1868" t="str">
            <v>Póliza -103-</v>
          </cell>
        </row>
        <row r="1869">
          <cell r="A1869" t="str">
            <v>1201-0008</v>
          </cell>
          <cell r="B1869" t="str">
            <v>SUB MAT.DE CONT.VEH.A PERS.MAYORES 65 AÑOS</v>
          </cell>
          <cell r="D1869">
            <v>1141</v>
          </cell>
          <cell r="E1869" t="str">
            <v>Póliza -103-</v>
          </cell>
        </row>
        <row r="1870">
          <cell r="A1870" t="str">
            <v>1201-0009</v>
          </cell>
          <cell r="B1870" t="str">
            <v>EXP.DE CERTIFICADOS DE CONTROL VEHICULAR</v>
          </cell>
          <cell r="C1870">
            <v>4230</v>
          </cell>
          <cell r="E1870" t="str">
            <v>Póliza -103-</v>
          </cell>
        </row>
        <row r="1871">
          <cell r="A1871" t="str">
            <v>1201-0010</v>
          </cell>
          <cell r="B1871" t="str">
            <v>EXP.DE CERT.DE CTRL.VEH.OTROS ESTADOS</v>
          </cell>
          <cell r="C1871">
            <v>8316</v>
          </cell>
          <cell r="E1871" t="str">
            <v>Póliza -103-</v>
          </cell>
        </row>
        <row r="1872">
          <cell r="A1872" t="str">
            <v>1201-0011</v>
          </cell>
          <cell r="B1872" t="str">
            <v>EXP.DE CERT.DE DOC.DE CTRL.VEHICULAR</v>
          </cell>
          <cell r="C1872">
            <v>423</v>
          </cell>
          <cell r="E1872" t="str">
            <v>Póliza -103-</v>
          </cell>
        </row>
        <row r="1873">
          <cell r="A1873" t="str">
            <v>1201-0012</v>
          </cell>
          <cell r="B1873" t="str">
            <v>PLACAS DE CIRCULACION VEHICULAR</v>
          </cell>
          <cell r="C1873">
            <v>488537</v>
          </cell>
          <cell r="E1873" t="str">
            <v>Póliza -103-</v>
          </cell>
        </row>
        <row r="1874">
          <cell r="A1874" t="str">
            <v>1201-0013</v>
          </cell>
          <cell r="B1874" t="str">
            <v>LICENCIAS DE MANEJAR</v>
          </cell>
          <cell r="C1874">
            <v>409932</v>
          </cell>
          <cell r="E1874" t="str">
            <v>Póliza -103-</v>
          </cell>
        </row>
        <row r="1875">
          <cell r="A1875" t="str">
            <v>1201-0014</v>
          </cell>
          <cell r="B1875" t="str">
            <v>EXP.DE CERT.DE LICENCIAS DE CONDUCIR</v>
          </cell>
          <cell r="C1875">
            <v>423</v>
          </cell>
          <cell r="E1875" t="str">
            <v>Póliza -103-</v>
          </cell>
        </row>
        <row r="1876">
          <cell r="A1876" t="str">
            <v>1201-0015</v>
          </cell>
          <cell r="B1876" t="str">
            <v>DUPLICADOS DE LICENCIAS</v>
          </cell>
          <cell r="C1876">
            <v>6372</v>
          </cell>
          <cell r="E1876" t="str">
            <v>Póliza -103-</v>
          </cell>
        </row>
        <row r="1877">
          <cell r="A1877" t="str">
            <v>1201-0016</v>
          </cell>
          <cell r="B1877" t="str">
            <v>DUPLICADOS DE TARJETAS DE CIRCULACION</v>
          </cell>
          <cell r="C1877">
            <v>3290</v>
          </cell>
          <cell r="E1877" t="str">
            <v>Póliza -103-</v>
          </cell>
        </row>
        <row r="1878">
          <cell r="A1878" t="str">
            <v>1201-0017</v>
          </cell>
          <cell r="B1878" t="str">
            <v>BAJAS DE VEHICULOS DE MOTOR</v>
          </cell>
          <cell r="C1878">
            <v>28482</v>
          </cell>
          <cell r="E1878" t="str">
            <v>Póliza -103-</v>
          </cell>
        </row>
        <row r="1879">
          <cell r="A1879" t="str">
            <v>1201-0018</v>
          </cell>
          <cell r="B1879" t="str">
            <v>SUBSIDIO LAMINAS CONTROL VEHICULAR</v>
          </cell>
          <cell r="C1879">
            <v>0</v>
          </cell>
          <cell r="E1879" t="str">
            <v>Póliza -103-</v>
          </cell>
        </row>
        <row r="1880">
          <cell r="A1880" t="str">
            <v>1201-0019</v>
          </cell>
          <cell r="B1880" t="str">
            <v>SUBSIDIOS LICENCIAS DE MANEJO</v>
          </cell>
          <cell r="C1880">
            <v>0</v>
          </cell>
          <cell r="E1880" t="str">
            <v>Póliza -103-</v>
          </cell>
        </row>
        <row r="1881">
          <cell r="A1881" t="str">
            <v>1201-0020</v>
          </cell>
          <cell r="B1881" t="str">
            <v>MULTAS DE CONTROL VEHICULAR</v>
          </cell>
          <cell r="C1881">
            <v>0</v>
          </cell>
          <cell r="E1881" t="str">
            <v>Póliza -103-</v>
          </cell>
        </row>
        <row r="1882">
          <cell r="A1882" t="str">
            <v>1201-0021</v>
          </cell>
          <cell r="B1882" t="str">
            <v>INTERESES POR CONVENIO CONTROL VEHICULAR</v>
          </cell>
          <cell r="C1882">
            <v>18162</v>
          </cell>
          <cell r="E1882" t="str">
            <v>Póliza -103-</v>
          </cell>
        </row>
        <row r="1883">
          <cell r="A1883" t="str">
            <v>1201-0022</v>
          </cell>
          <cell r="B1883" t="str">
            <v>SANCIONES POR CANJE DE PLACAS EXTEMP.</v>
          </cell>
          <cell r="C1883">
            <v>22536</v>
          </cell>
          <cell r="E1883" t="str">
            <v>Póliza -103-</v>
          </cell>
        </row>
        <row r="1884">
          <cell r="A1884" t="str">
            <v>1201-0023</v>
          </cell>
          <cell r="B1884" t="str">
            <v>SAN.DE DER.DE CONTROL VEH.PTE.AÑO</v>
          </cell>
          <cell r="C1884">
            <v>0</v>
          </cell>
          <cell r="E1884" t="str">
            <v>Póliza -103-</v>
          </cell>
        </row>
        <row r="1885">
          <cell r="A1885" t="str">
            <v>1201-0024</v>
          </cell>
          <cell r="B1885" t="str">
            <v>SAN.DE DER.CONTROL VEH. REZAGO</v>
          </cell>
          <cell r="C1885">
            <v>86243.18</v>
          </cell>
          <cell r="E1885" t="str">
            <v>Póliza -103-</v>
          </cell>
        </row>
        <row r="1886">
          <cell r="A1886" t="str">
            <v>1201-0025</v>
          </cell>
          <cell r="B1886" t="str">
            <v>10% INFRACC.DE TRANSITO AREA MET.</v>
          </cell>
          <cell r="C1886">
            <v>55442.77</v>
          </cell>
          <cell r="E1886" t="str">
            <v>Póliza -103-</v>
          </cell>
        </row>
        <row r="1887">
          <cell r="A1887" t="str">
            <v>1201-0026</v>
          </cell>
          <cell r="B1887" t="str">
            <v>IMP.SOBRE TRANS.DE PROP.DE VEH.AUT.USADO</v>
          </cell>
          <cell r="C1887">
            <v>946711.29</v>
          </cell>
          <cell r="E1887" t="str">
            <v>Póliza -103-</v>
          </cell>
        </row>
        <row r="1888">
          <cell r="A1888" t="str">
            <v>1201-0027</v>
          </cell>
          <cell r="B1888" t="str">
            <v>IMP.DE TRANSM.POR REQUERIMIENTO</v>
          </cell>
          <cell r="C1888">
            <v>0</v>
          </cell>
          <cell r="E1888" t="str">
            <v>Póliza -103-</v>
          </cell>
        </row>
        <row r="1889">
          <cell r="A1889" t="str">
            <v>1201-0028</v>
          </cell>
          <cell r="B1889" t="str">
            <v>ACT.E INTS.POR DEV.IMP.S/TRANS.VEH.USADO</v>
          </cell>
          <cell r="C1889">
            <v>0</v>
          </cell>
          <cell r="E1889" t="str">
            <v>Póliza -103-</v>
          </cell>
        </row>
        <row r="1890">
          <cell r="A1890" t="str">
            <v>1201-0029</v>
          </cell>
          <cell r="B1890" t="str">
            <v>DEV.IMP.S/TRANS.PROP.VEH.USADOS</v>
          </cell>
          <cell r="C1890">
            <v>0</v>
          </cell>
          <cell r="E1890" t="str">
            <v>Póliza -103-</v>
          </cell>
        </row>
        <row r="1891">
          <cell r="A1891" t="str">
            <v>1201-0030</v>
          </cell>
          <cell r="B1891" t="str">
            <v>MULTA IMP. P/LA AGENCIA EST.DE TRANSP.</v>
          </cell>
          <cell r="C1891">
            <v>25896</v>
          </cell>
          <cell r="E1891" t="str">
            <v>Póliza -103-</v>
          </cell>
        </row>
        <row r="1892">
          <cell r="A1892" t="str">
            <v>1201-0031</v>
          </cell>
          <cell r="B1892" t="str">
            <v>MULTAS DEL IMP.DE TRANSMISION</v>
          </cell>
          <cell r="C1892">
            <v>0</v>
          </cell>
          <cell r="E1892" t="str">
            <v>Póliza -103-</v>
          </cell>
        </row>
        <row r="1893">
          <cell r="A1893" t="str">
            <v>1201-0032</v>
          </cell>
          <cell r="B1893" t="str">
            <v>RECARGOS DE IMP.DE TRANSMISION</v>
          </cell>
          <cell r="C1893">
            <v>0</v>
          </cell>
          <cell r="E1893" t="str">
            <v>Póliza -103-</v>
          </cell>
        </row>
        <row r="1894">
          <cell r="A1894" t="str">
            <v>1201-0033</v>
          </cell>
          <cell r="B1894" t="str">
            <v>GASTOS DE EJEC.TRANS.VEH.MOTOR</v>
          </cell>
          <cell r="C1894">
            <v>0</v>
          </cell>
          <cell r="E1894" t="str">
            <v>Póliza -103-</v>
          </cell>
        </row>
        <row r="1895">
          <cell r="A1895" t="str">
            <v>1201-0034</v>
          </cell>
          <cell r="B1895" t="str">
            <v>INCENTIVOS POR ISAN</v>
          </cell>
          <cell r="C1895">
            <v>0</v>
          </cell>
          <cell r="E1895" t="str">
            <v>Póliza -103-</v>
          </cell>
        </row>
        <row r="1896">
          <cell r="A1896" t="str">
            <v>1201-0035</v>
          </cell>
          <cell r="B1896" t="str">
            <v>RECARGOS DE I.S.A.N.</v>
          </cell>
          <cell r="C1896">
            <v>0</v>
          </cell>
          <cell r="E1896" t="str">
            <v>Póliza -103-</v>
          </cell>
        </row>
        <row r="1897">
          <cell r="A1897" t="str">
            <v>1201-0036</v>
          </cell>
          <cell r="B1897" t="str">
            <v>SANCIONES ISAN</v>
          </cell>
          <cell r="C1897">
            <v>0</v>
          </cell>
          <cell r="E1897" t="str">
            <v>Póliza -103-</v>
          </cell>
        </row>
        <row r="1898">
          <cell r="A1898" t="str">
            <v>1201-0037</v>
          </cell>
          <cell r="B1898" t="str">
            <v>I.S.A.N. PAGOS PROVISIONALES</v>
          </cell>
          <cell r="C1898">
            <v>0</v>
          </cell>
          <cell r="E1898" t="str">
            <v>Póliza -103-</v>
          </cell>
        </row>
        <row r="1899">
          <cell r="A1899" t="str">
            <v>1201-0038</v>
          </cell>
          <cell r="B1899" t="str">
            <v>ACTUALIZACION DE I.S.A.N.</v>
          </cell>
          <cell r="C1899">
            <v>0</v>
          </cell>
          <cell r="E1899" t="str">
            <v>Póliza -103-</v>
          </cell>
        </row>
        <row r="1900">
          <cell r="A1900" t="str">
            <v>1201-0039</v>
          </cell>
          <cell r="B1900" t="str">
            <v>DEVOLUCION IMP. SOBRE AUTOMOVILES NUEVOS</v>
          </cell>
          <cell r="C1900">
            <v>0</v>
          </cell>
          <cell r="E1900" t="str">
            <v>Póliza -103-</v>
          </cell>
        </row>
        <row r="1901">
          <cell r="A1901" t="str">
            <v>1201-0040</v>
          </cell>
          <cell r="B1901" t="str">
            <v>ACT.E INT'S.POR DEV.IMP.S/AUTOMOV.NVOS.</v>
          </cell>
          <cell r="C1901">
            <v>0</v>
          </cell>
          <cell r="E1901" t="str">
            <v>Póliza -103-</v>
          </cell>
        </row>
        <row r="1902">
          <cell r="A1902" t="str">
            <v>1201-0041</v>
          </cell>
          <cell r="B1902" t="str">
            <v>IMPUESTO S/TENENCIA O USO DE VEHICULOS</v>
          </cell>
          <cell r="C1902">
            <v>7276998.6900000004</v>
          </cell>
          <cell r="E1902" t="str">
            <v>Póliza -103-</v>
          </cell>
        </row>
        <row r="1903">
          <cell r="A1903" t="str">
            <v>1201-0042</v>
          </cell>
          <cell r="B1903" t="str">
            <v>IMPUESTO S/TENENCIA, MOTOCICLETAS</v>
          </cell>
          <cell r="C1903">
            <v>69895</v>
          </cell>
          <cell r="E1903" t="str">
            <v>Póliza -103-</v>
          </cell>
        </row>
        <row r="1904">
          <cell r="A1904" t="str">
            <v>1201-0043</v>
          </cell>
          <cell r="B1904" t="str">
            <v>RECARGOS Y ACT DE IMP S/TENENCIA DE VEH</v>
          </cell>
          <cell r="C1904">
            <v>141511.99</v>
          </cell>
          <cell r="E1904" t="str">
            <v>Póliza -103-</v>
          </cell>
        </row>
        <row r="1905">
          <cell r="A1905" t="str">
            <v>1201-0044</v>
          </cell>
          <cell r="B1905" t="str">
            <v>RECARGOS Y ACT DE IMP S/TEN DE MOTOS</v>
          </cell>
          <cell r="C1905">
            <v>1596</v>
          </cell>
          <cell r="E1905" t="str">
            <v>Póliza -103-</v>
          </cell>
        </row>
        <row r="1906">
          <cell r="A1906" t="str">
            <v>1201-0045</v>
          </cell>
          <cell r="B1906" t="str">
            <v>DEVOLUCION IMPUESTOS SOBRE TENENCIA</v>
          </cell>
          <cell r="C1906">
            <v>0</v>
          </cell>
          <cell r="E1906" t="str">
            <v>Póliza -103-</v>
          </cell>
        </row>
        <row r="1907">
          <cell r="A1907" t="str">
            <v>1201-0046</v>
          </cell>
          <cell r="B1907" t="str">
            <v>ACT.E INTS.POR DEV.IMP.S/TENENCIA</v>
          </cell>
          <cell r="C1907">
            <v>0</v>
          </cell>
          <cell r="E1907" t="str">
            <v>Póliza -103-</v>
          </cell>
        </row>
        <row r="1908">
          <cell r="A1908" t="str">
            <v>1201-0047</v>
          </cell>
          <cell r="B1908" t="str">
            <v>ACREDITAMENTO DEL IMP.S/TENENCIA AR.15-D</v>
          </cell>
          <cell r="C1908">
            <v>0</v>
          </cell>
          <cell r="E1908" t="str">
            <v>Póliza -103-</v>
          </cell>
        </row>
        <row r="1909">
          <cell r="A1909" t="str">
            <v>1201-0048</v>
          </cell>
          <cell r="B1909" t="str">
            <v>GASTOS DE EJECUCION ISAN</v>
          </cell>
          <cell r="C1909">
            <v>0</v>
          </cell>
          <cell r="E1909" t="str">
            <v>Póliza -103-</v>
          </cell>
        </row>
        <row r="1910">
          <cell r="A1910" t="str">
            <v>1201-0049</v>
          </cell>
          <cell r="B1910" t="str">
            <v>GASTOS DE EJECUCION IMP. SOBRE TENENCIA</v>
          </cell>
          <cell r="C1910">
            <v>402</v>
          </cell>
          <cell r="E1910" t="str">
            <v>Póliza -103-</v>
          </cell>
        </row>
        <row r="1911">
          <cell r="A1911" t="str">
            <v>1201-0050</v>
          </cell>
          <cell r="B1911" t="str">
            <v>MULTAS IMP S/TENENCIA CTRL.DE OBLIG 100%</v>
          </cell>
          <cell r="C1911">
            <v>4872</v>
          </cell>
          <cell r="E1911" t="str">
            <v>Póliza -103-</v>
          </cell>
        </row>
        <row r="1912">
          <cell r="A1912" t="str">
            <v>1201-0051</v>
          </cell>
          <cell r="B1912" t="str">
            <v>HONORARIOS EJEC.POR CONTROL VEHICULAR</v>
          </cell>
          <cell r="C1912">
            <v>270</v>
          </cell>
          <cell r="E1912" t="str">
            <v>Póliza -103-</v>
          </cell>
        </row>
        <row r="1913">
          <cell r="A1913" t="str">
            <v>1201-0052</v>
          </cell>
          <cell r="B1913" t="str">
            <v>HONORARIOS EJEC. ISAN</v>
          </cell>
          <cell r="C1913">
            <v>0</v>
          </cell>
          <cell r="E1913" t="str">
            <v>Póliza -103-</v>
          </cell>
        </row>
        <row r="1914">
          <cell r="A1914" t="str">
            <v>1201-0053</v>
          </cell>
          <cell r="B1914" t="str">
            <v>90% INFRACC. TRANSITO AREA METROPOLITANA</v>
          </cell>
          <cell r="C1914">
            <v>499017.86</v>
          </cell>
          <cell r="E1914" t="str">
            <v>Póliza -103-</v>
          </cell>
        </row>
        <row r="1915">
          <cell r="A1915" t="str">
            <v>4101-0001</v>
          </cell>
          <cell r="B1915" t="str">
            <v>DERECHOS DE CONTROL VEHICULAR PTE. AÑO</v>
          </cell>
          <cell r="D1915">
            <v>4884517</v>
          </cell>
          <cell r="E1915" t="str">
            <v>Póliza -103-</v>
          </cell>
        </row>
        <row r="1916">
          <cell r="A1916" t="str">
            <v>4101-0002</v>
          </cell>
          <cell r="B1916" t="str">
            <v>DERECHOS DE CONTROL VEHICULAR REZAGOS</v>
          </cell>
          <cell r="D1916">
            <v>355996.88</v>
          </cell>
          <cell r="E1916" t="str">
            <v>Póliza -103-</v>
          </cell>
        </row>
        <row r="1917">
          <cell r="A1917" t="str">
            <v>4101-0003</v>
          </cell>
          <cell r="B1917" t="str">
            <v>DEV. CONTROL VEHICULAR</v>
          </cell>
          <cell r="D1917">
            <v>0</v>
          </cell>
          <cell r="E1917" t="str">
            <v>Póliza -103-</v>
          </cell>
        </row>
        <row r="1918">
          <cell r="A1918" t="str">
            <v>4101-0004</v>
          </cell>
          <cell r="B1918" t="str">
            <v>SUBSIDIO 10% Y 5%</v>
          </cell>
          <cell r="C1918">
            <v>82022</v>
          </cell>
          <cell r="E1918" t="str">
            <v>Póliza -103-</v>
          </cell>
        </row>
        <row r="1919">
          <cell r="A1919" t="str">
            <v>4101-0005</v>
          </cell>
          <cell r="B1919" t="str">
            <v>SUBSIDIO ANTIGÜEDAD 5 AÑOS</v>
          </cell>
          <cell r="C1919">
            <v>879505</v>
          </cell>
          <cell r="E1919" t="str">
            <v>Póliza -103-</v>
          </cell>
        </row>
        <row r="1920">
          <cell r="A1920" t="str">
            <v>4101-0006</v>
          </cell>
          <cell r="B1920" t="str">
            <v>SUBSIDIO ANTIGÜEDAD 10 AÑOS</v>
          </cell>
          <cell r="C1920">
            <v>177944</v>
          </cell>
          <cell r="E1920" t="str">
            <v>Póliza -103-</v>
          </cell>
        </row>
        <row r="1921">
          <cell r="A1921" t="str">
            <v>4101-0007</v>
          </cell>
          <cell r="B1921" t="str">
            <v>SUBSIDIO DERECHOS CONTROL VEHICULAR</v>
          </cell>
          <cell r="D1921">
            <v>0</v>
          </cell>
          <cell r="E1921" t="str">
            <v>Póliza -103-</v>
          </cell>
        </row>
        <row r="1922">
          <cell r="A1922" t="str">
            <v>4101-0008</v>
          </cell>
          <cell r="B1922" t="str">
            <v>SUB MAT.DE CONT.VEH.A PERS.MAYORES 65 AÑOS</v>
          </cell>
          <cell r="C1922">
            <v>1141</v>
          </cell>
          <cell r="E1922" t="str">
            <v>Póliza -103-</v>
          </cell>
        </row>
        <row r="1923">
          <cell r="A1923" t="str">
            <v>4101-0009</v>
          </cell>
          <cell r="B1923" t="str">
            <v>EXP.DE CERTIFICADOS DE CONTROL VEHICULAR</v>
          </cell>
          <cell r="D1923">
            <v>4230</v>
          </cell>
          <cell r="E1923" t="str">
            <v>Póliza -103-</v>
          </cell>
        </row>
        <row r="1924">
          <cell r="A1924" t="str">
            <v>4101-0010</v>
          </cell>
          <cell r="B1924" t="str">
            <v>EXP.DE CERT.DE CTRL.VEH.OTROS ESTADOS</v>
          </cell>
          <cell r="D1924">
            <v>8316</v>
          </cell>
          <cell r="E1924" t="str">
            <v>Póliza -103-</v>
          </cell>
        </row>
        <row r="1925">
          <cell r="A1925" t="str">
            <v>4101-0011</v>
          </cell>
          <cell r="B1925" t="str">
            <v>EXP.DE CERT.DE DOC.DE CTRL.VEHICULAR</v>
          </cell>
          <cell r="D1925">
            <v>423</v>
          </cell>
          <cell r="E1925" t="str">
            <v>Póliza -103-</v>
          </cell>
        </row>
        <row r="1926">
          <cell r="A1926" t="str">
            <v>4101-0012</v>
          </cell>
          <cell r="B1926" t="str">
            <v>PLACAS DE CIRCULACION VEHICULAR</v>
          </cell>
          <cell r="D1926">
            <v>488537</v>
          </cell>
          <cell r="E1926" t="str">
            <v>Póliza -103-</v>
          </cell>
        </row>
        <row r="1927">
          <cell r="A1927" t="str">
            <v>4101-0013</v>
          </cell>
          <cell r="B1927" t="str">
            <v>LICENCIAS DE MANEJAR</v>
          </cell>
          <cell r="D1927">
            <v>409932</v>
          </cell>
          <cell r="E1927" t="str">
            <v>Póliza -103-</v>
          </cell>
        </row>
        <row r="1928">
          <cell r="A1928" t="str">
            <v>4101-0014</v>
          </cell>
          <cell r="B1928" t="str">
            <v>EXP.DE CERT.DE LICENCIAS DE CONDUCIR</v>
          </cell>
          <cell r="D1928">
            <v>423</v>
          </cell>
          <cell r="E1928" t="str">
            <v>Póliza -103-</v>
          </cell>
        </row>
        <row r="1929">
          <cell r="A1929" t="str">
            <v>4101-0015</v>
          </cell>
          <cell r="B1929" t="str">
            <v>DUPLICADOS DE LICENCIAS</v>
          </cell>
          <cell r="D1929">
            <v>6372</v>
          </cell>
          <cell r="E1929" t="str">
            <v>Póliza -103-</v>
          </cell>
        </row>
        <row r="1930">
          <cell r="A1930" t="str">
            <v>4101-0016</v>
          </cell>
          <cell r="B1930" t="str">
            <v>DUPLICADOS DE TARJETAS DE CIRCULACION</v>
          </cell>
          <cell r="D1930">
            <v>3290</v>
          </cell>
          <cell r="E1930" t="str">
            <v>Póliza -103-</v>
          </cell>
        </row>
        <row r="1931">
          <cell r="A1931" t="str">
            <v>4101-0017</v>
          </cell>
          <cell r="B1931" t="str">
            <v>BAJAS DE VEHICULOS DE MOTOR</v>
          </cell>
          <cell r="D1931">
            <v>28482</v>
          </cell>
          <cell r="E1931" t="str">
            <v>Póliza -103-</v>
          </cell>
        </row>
        <row r="1932">
          <cell r="A1932" t="str">
            <v>4101-0018</v>
          </cell>
          <cell r="B1932" t="str">
            <v>SUBSIDIO LAMINAS CONTROL VEHICULAR</v>
          </cell>
          <cell r="D1932">
            <v>0</v>
          </cell>
          <cell r="E1932" t="str">
            <v>Póliza -103-</v>
          </cell>
        </row>
        <row r="1933">
          <cell r="A1933" t="str">
            <v>4101-0019</v>
          </cell>
          <cell r="B1933" t="str">
            <v>SUBSIDIOS LICENCIAS DE MANEJO</v>
          </cell>
          <cell r="D1933">
            <v>0</v>
          </cell>
          <cell r="E1933" t="str">
            <v>Póliza -103-</v>
          </cell>
        </row>
        <row r="1934">
          <cell r="A1934" t="str">
            <v>4101-0020</v>
          </cell>
          <cell r="B1934" t="str">
            <v>MULTAS DE CONTROL VEHICULAR</v>
          </cell>
          <cell r="D1934">
            <v>0</v>
          </cell>
          <cell r="E1934" t="str">
            <v>Póliza -103-</v>
          </cell>
        </row>
        <row r="1935">
          <cell r="A1935" t="str">
            <v>4101-0021</v>
          </cell>
          <cell r="B1935" t="str">
            <v>INTERESES POR CONVENIO CONTROL VEHICULAR</v>
          </cell>
          <cell r="D1935">
            <v>18162</v>
          </cell>
          <cell r="E1935" t="str">
            <v>Póliza -103-</v>
          </cell>
        </row>
        <row r="1936">
          <cell r="A1936" t="str">
            <v>4101-0022</v>
          </cell>
          <cell r="B1936" t="str">
            <v>SANCIONES POR CANJE DE PLACAS EXTEMP.</v>
          </cell>
          <cell r="D1936">
            <v>22536</v>
          </cell>
          <cell r="E1936" t="str">
            <v>Póliza -103-</v>
          </cell>
        </row>
        <row r="1937">
          <cell r="A1937" t="str">
            <v>4101-0023</v>
          </cell>
          <cell r="B1937" t="str">
            <v>SAN.DE DER.DE CONTROL VEH.PTE.AÑO</v>
          </cell>
          <cell r="D1937">
            <v>0</v>
          </cell>
          <cell r="E1937" t="str">
            <v>Póliza -103-</v>
          </cell>
        </row>
        <row r="1938">
          <cell r="A1938" t="str">
            <v>4101-0024</v>
          </cell>
          <cell r="B1938" t="str">
            <v>SAN.DE DER.CONTROL VEH. REZAGO</v>
          </cell>
          <cell r="D1938">
            <v>86243.18</v>
          </cell>
          <cell r="E1938" t="str">
            <v>Póliza -103-</v>
          </cell>
        </row>
        <row r="1939">
          <cell r="A1939" t="str">
            <v>4101-0025</v>
          </cell>
          <cell r="B1939" t="str">
            <v>10% INFRACC.DE TRANSITO AREA MET.</v>
          </cell>
          <cell r="D1939">
            <v>55442.77</v>
          </cell>
          <cell r="E1939" t="str">
            <v>Póliza -103-</v>
          </cell>
        </row>
        <row r="1940">
          <cell r="A1940" t="str">
            <v>2102-1001</v>
          </cell>
          <cell r="B1940" t="str">
            <v>IMP.SOBRE TRANS.DE PROP.DE VEH.AUT.USADO</v>
          </cell>
          <cell r="D1940">
            <v>946711.29</v>
          </cell>
          <cell r="E1940" t="str">
            <v>Póliza -103-</v>
          </cell>
        </row>
        <row r="1941">
          <cell r="A1941" t="str">
            <v>2102-1002</v>
          </cell>
          <cell r="B1941" t="str">
            <v>IMP.DE TRANSM.POR REQUERIMIENTO</v>
          </cell>
          <cell r="D1941">
            <v>0</v>
          </cell>
          <cell r="E1941" t="str">
            <v>Póliza -103-</v>
          </cell>
        </row>
        <row r="1942">
          <cell r="A1942" t="str">
            <v>2102-1003</v>
          </cell>
          <cell r="B1942" t="str">
            <v>ACT.E INTS.POR DEV.IMP.S/TRANS.VEH.USADO</v>
          </cell>
          <cell r="D1942">
            <v>0</v>
          </cell>
          <cell r="E1942" t="str">
            <v>Póliza -103-</v>
          </cell>
        </row>
        <row r="1943">
          <cell r="A1943" t="str">
            <v>2102-1004</v>
          </cell>
          <cell r="B1943" t="str">
            <v>DEV.IMP.S/TRANS.PROP.VEH.USADOS</v>
          </cell>
          <cell r="D1943">
            <v>0</v>
          </cell>
          <cell r="E1943" t="str">
            <v>Póliza -103-</v>
          </cell>
        </row>
        <row r="1944">
          <cell r="A1944" t="str">
            <v>2102-1005</v>
          </cell>
          <cell r="B1944" t="str">
            <v>MULTA IMP. P/LA AGENCIA EST.DE TRANSP.</v>
          </cell>
          <cell r="D1944">
            <v>25896</v>
          </cell>
          <cell r="E1944" t="str">
            <v>Póliza -103-</v>
          </cell>
        </row>
        <row r="1945">
          <cell r="A1945" t="str">
            <v>2102-1006</v>
          </cell>
          <cell r="B1945" t="str">
            <v>MULTAS DEL IMP.DE TRANSMISION</v>
          </cell>
          <cell r="D1945">
            <v>0</v>
          </cell>
          <cell r="E1945" t="str">
            <v>Póliza -103-</v>
          </cell>
        </row>
        <row r="1946">
          <cell r="A1946" t="str">
            <v>2102-1007</v>
          </cell>
          <cell r="B1946" t="str">
            <v>RECARGOS DE IMP.DE TRANSMISION</v>
          </cell>
          <cell r="D1946">
            <v>0</v>
          </cell>
          <cell r="E1946" t="str">
            <v>Póliza -103-</v>
          </cell>
        </row>
        <row r="1947">
          <cell r="A1947" t="str">
            <v>2102-1008</v>
          </cell>
          <cell r="B1947" t="str">
            <v>GASTOS DE EJEC.TRANS.VEH.MOTOR</v>
          </cell>
          <cell r="D1947">
            <v>0</v>
          </cell>
          <cell r="E1947" t="str">
            <v>Póliza -103-</v>
          </cell>
        </row>
        <row r="1948">
          <cell r="A1948" t="str">
            <v>2102-1009</v>
          </cell>
          <cell r="B1948" t="str">
            <v>INCENTIVOS POR ISAN</v>
          </cell>
          <cell r="D1948">
            <v>0</v>
          </cell>
          <cell r="E1948" t="str">
            <v>Póliza -103-</v>
          </cell>
        </row>
        <row r="1949">
          <cell r="A1949" t="str">
            <v>2102-1010</v>
          </cell>
          <cell r="B1949" t="str">
            <v>RECARGOS DE I.S.A.N.</v>
          </cell>
          <cell r="D1949">
            <v>0</v>
          </cell>
          <cell r="E1949" t="str">
            <v>Póliza -103-</v>
          </cell>
        </row>
        <row r="1950">
          <cell r="A1950" t="str">
            <v>2102-1011</v>
          </cell>
          <cell r="B1950" t="str">
            <v>SANCIONES ISAN</v>
          </cell>
          <cell r="D1950">
            <v>0</v>
          </cell>
          <cell r="E1950" t="str">
            <v>Póliza -103-</v>
          </cell>
        </row>
        <row r="1951">
          <cell r="A1951" t="str">
            <v>2102-1012</v>
          </cell>
          <cell r="B1951" t="str">
            <v>I.S.A.N. PAGOS PROVISIONALES</v>
          </cell>
          <cell r="D1951">
            <v>0</v>
          </cell>
          <cell r="E1951" t="str">
            <v>Póliza -103-</v>
          </cell>
        </row>
        <row r="1952">
          <cell r="A1952" t="str">
            <v>2102-1013</v>
          </cell>
          <cell r="B1952" t="str">
            <v>ACTUALIZACION DE I.S.A.N.</v>
          </cell>
          <cell r="D1952">
            <v>0</v>
          </cell>
          <cell r="E1952" t="str">
            <v>Póliza -103-</v>
          </cell>
        </row>
        <row r="1953">
          <cell r="A1953" t="str">
            <v>2102-1014</v>
          </cell>
          <cell r="B1953" t="str">
            <v>DEVOLUCION IMP. SOBRE AUTOMOVILES NUEVOS</v>
          </cell>
          <cell r="D1953">
            <v>0</v>
          </cell>
          <cell r="E1953" t="str">
            <v>Póliza -103-</v>
          </cell>
        </row>
        <row r="1954">
          <cell r="A1954" t="str">
            <v>2102-1015</v>
          </cell>
          <cell r="B1954" t="str">
            <v>ACT.E INT'S.POR DEV.IMP.S/AUTOMOV.NVOS.</v>
          </cell>
          <cell r="D1954">
            <v>0</v>
          </cell>
          <cell r="E1954" t="str">
            <v>Póliza -103-</v>
          </cell>
        </row>
        <row r="1955">
          <cell r="A1955" t="str">
            <v>2102-1016</v>
          </cell>
          <cell r="B1955" t="str">
            <v>IMPUESTO S/TENENCIA O USO DE VEHICULOS</v>
          </cell>
          <cell r="D1955">
            <v>7276998.6900000004</v>
          </cell>
          <cell r="E1955" t="str">
            <v>Póliza -103-</v>
          </cell>
        </row>
        <row r="1956">
          <cell r="A1956" t="str">
            <v>2102-1017</v>
          </cell>
          <cell r="B1956" t="str">
            <v>IMPUESTO S/TENENCIA, MOTOCICLETAS</v>
          </cell>
          <cell r="D1956">
            <v>69895</v>
          </cell>
          <cell r="E1956" t="str">
            <v>Póliza -103-</v>
          </cell>
        </row>
        <row r="1957">
          <cell r="A1957" t="str">
            <v>2102-1018</v>
          </cell>
          <cell r="B1957" t="str">
            <v>RECARGOS Y ACT DE IMP S/TENENCIA DE VEH</v>
          </cell>
          <cell r="D1957">
            <v>141511.99</v>
          </cell>
          <cell r="E1957" t="str">
            <v>Póliza -103-</v>
          </cell>
        </row>
        <row r="1958">
          <cell r="A1958" t="str">
            <v>2102-1019</v>
          </cell>
          <cell r="B1958" t="str">
            <v>RECARGOS Y ACT DE IMP S/TEN DE MOTOS</v>
          </cell>
          <cell r="D1958">
            <v>1596</v>
          </cell>
          <cell r="E1958" t="str">
            <v>Póliza -103-</v>
          </cell>
        </row>
        <row r="1959">
          <cell r="A1959" t="str">
            <v>2102-1020</v>
          </cell>
          <cell r="B1959" t="str">
            <v>DEVOLUCION IMPUESTOS SOBRE TENENCIA</v>
          </cell>
          <cell r="D1959">
            <v>0</v>
          </cell>
          <cell r="E1959" t="str">
            <v>Póliza -103-</v>
          </cell>
        </row>
        <row r="1960">
          <cell r="A1960" t="str">
            <v>2102-1021</v>
          </cell>
          <cell r="B1960" t="str">
            <v>ACT.E INTS.POR DEV.IMP.S/TENENCIA</v>
          </cell>
          <cell r="D1960">
            <v>0</v>
          </cell>
          <cell r="E1960" t="str">
            <v>Póliza -103-</v>
          </cell>
        </row>
        <row r="1961">
          <cell r="A1961" t="str">
            <v>2102-1022</v>
          </cell>
          <cell r="B1961" t="str">
            <v>ACREDITAMENTO DEL IMP.S/TENENCIA AR.15-D</v>
          </cell>
          <cell r="D1961">
            <v>0</v>
          </cell>
          <cell r="E1961" t="str">
            <v>Póliza -103-</v>
          </cell>
        </row>
        <row r="1962">
          <cell r="A1962" t="str">
            <v>2102-1023</v>
          </cell>
          <cell r="B1962" t="str">
            <v>GASTOS DE EJECUCION ISAN</v>
          </cell>
          <cell r="D1962">
            <v>0</v>
          </cell>
          <cell r="E1962" t="str">
            <v>Póliza -103-</v>
          </cell>
        </row>
        <row r="1963">
          <cell r="A1963" t="str">
            <v>2102-1024</v>
          </cell>
          <cell r="B1963" t="str">
            <v>GASTOS DE EJECUCION IMP. SOBRE TENENCIA</v>
          </cell>
          <cell r="D1963">
            <v>402</v>
          </cell>
          <cell r="E1963" t="str">
            <v>Póliza -103-</v>
          </cell>
        </row>
        <row r="1964">
          <cell r="A1964" t="str">
            <v>2102-1025</v>
          </cell>
          <cell r="B1964" t="str">
            <v>MULTAS IMP S/TENENCIA CTRL.DE OBLIG 100%</v>
          </cell>
          <cell r="D1964">
            <v>4872</v>
          </cell>
          <cell r="E1964" t="str">
            <v>Póliza -103-</v>
          </cell>
        </row>
        <row r="1965">
          <cell r="A1965" t="str">
            <v>2102-1026</v>
          </cell>
          <cell r="B1965" t="str">
            <v>HONORARIOS EJEC.POR CONTROL VEHICULAR</v>
          </cell>
          <cell r="D1965">
            <v>270</v>
          </cell>
          <cell r="E1965" t="str">
            <v>Póliza -103-</v>
          </cell>
        </row>
        <row r="1966">
          <cell r="A1966" t="str">
            <v>2102-1027</v>
          </cell>
          <cell r="B1966" t="str">
            <v>HONORARIOS EJEC. ISAN</v>
          </cell>
          <cell r="D1966">
            <v>0</v>
          </cell>
          <cell r="E1966" t="str">
            <v>Póliza -103-</v>
          </cell>
        </row>
        <row r="1967">
          <cell r="A1967" t="str">
            <v>2102-1028</v>
          </cell>
          <cell r="B1967" t="str">
            <v>90% INFRACC. TRANSITO AREA METROPOLITANA</v>
          </cell>
          <cell r="D1967">
            <v>499017.86</v>
          </cell>
          <cell r="E1967" t="str">
            <v>Póliza -103-</v>
          </cell>
        </row>
        <row r="1969">
          <cell r="C1969">
            <v>16480685.659999998</v>
          </cell>
          <cell r="D1969">
            <v>16480685.659999998</v>
          </cell>
        </row>
        <row r="1971">
          <cell r="A1971" t="str">
            <v>REGISTRO DE LOS INGRESOS DEL DIA</v>
          </cell>
        </row>
        <row r="1972">
          <cell r="D1972" t="str">
            <v>Póliza -103-</v>
          </cell>
        </row>
        <row r="1975">
          <cell r="B1975" t="str">
            <v>Gobierno del Estado de Nuevo León</v>
          </cell>
        </row>
        <row r="1976">
          <cell r="B1976" t="str">
            <v>Secretaría de Finanzas y Tesorería General del Estado</v>
          </cell>
        </row>
        <row r="1977">
          <cell r="B1977" t="str">
            <v>Subsecretaría de Egresos</v>
          </cell>
        </row>
        <row r="1978">
          <cell r="B1978" t="str">
            <v>Dirección de Contabilidad y Cuenta Pública</v>
          </cell>
        </row>
        <row r="1979">
          <cell r="B1979" t="str">
            <v>Instituto de Control Vehicular</v>
          </cell>
        </row>
        <row r="1980">
          <cell r="B1980" t="str">
            <v>Recaudaciòn Diaria 16 Febrero 2006</v>
          </cell>
        </row>
        <row r="1981">
          <cell r="A1981" t="str">
            <v xml:space="preserve">Numero </v>
          </cell>
          <cell r="B1981" t="str">
            <v>Concepto</v>
          </cell>
          <cell r="C1981" t="str">
            <v>Recaudación Daria</v>
          </cell>
        </row>
        <row r="1982">
          <cell r="A1982" t="str">
            <v>de Cuenta</v>
          </cell>
          <cell r="C1982" t="str">
            <v>Cargo</v>
          </cell>
          <cell r="D1982" t="str">
            <v>Crédito</v>
          </cell>
        </row>
        <row r="1984">
          <cell r="A1984" t="str">
            <v>2102-1001</v>
          </cell>
          <cell r="B1984" t="str">
            <v>IMP.SOBRE TRANS.DE PROP.DE VEH.AUT.USADO</v>
          </cell>
          <cell r="C1984">
            <v>946711.29</v>
          </cell>
          <cell r="E1984" t="str">
            <v>Póliza -104-</v>
          </cell>
        </row>
        <row r="1985">
          <cell r="A1985" t="str">
            <v>2102-1002</v>
          </cell>
          <cell r="B1985" t="str">
            <v>IMP.DE TRANSM.POR REQUERIMIENTO</v>
          </cell>
          <cell r="C1985">
            <v>0</v>
          </cell>
          <cell r="E1985" t="str">
            <v>Póliza -104-</v>
          </cell>
        </row>
        <row r="1986">
          <cell r="A1986" t="str">
            <v>2102-1003</v>
          </cell>
          <cell r="B1986" t="str">
            <v>ACT.E INTS.POR DEV.IMP.S/TRANS.VEH.USADO</v>
          </cell>
          <cell r="C1986">
            <v>0</v>
          </cell>
          <cell r="E1986" t="str">
            <v>Póliza -104-</v>
          </cell>
        </row>
        <row r="1987">
          <cell r="A1987" t="str">
            <v>2102-1004</v>
          </cell>
          <cell r="B1987" t="str">
            <v>DEV.IMP.S/TRANS.PROP.VEH.USADOS</v>
          </cell>
          <cell r="C1987">
            <v>0</v>
          </cell>
          <cell r="E1987" t="str">
            <v>Póliza -104-</v>
          </cell>
        </row>
        <row r="1988">
          <cell r="A1988" t="str">
            <v>2102-1005</v>
          </cell>
          <cell r="B1988" t="str">
            <v>MULTA IMP. P/LA AGENCIA EST.DE TRANSP.</v>
          </cell>
          <cell r="C1988">
            <v>25896</v>
          </cell>
          <cell r="E1988" t="str">
            <v>Póliza -104-</v>
          </cell>
        </row>
        <row r="1989">
          <cell r="A1989" t="str">
            <v>2102-1006</v>
          </cell>
          <cell r="B1989" t="str">
            <v>MULTAS DEL IMP.DE TRANSMISION</v>
          </cell>
          <cell r="C1989">
            <v>0</v>
          </cell>
          <cell r="E1989" t="str">
            <v>Póliza -104-</v>
          </cell>
        </row>
        <row r="1990">
          <cell r="A1990" t="str">
            <v>2102-1007</v>
          </cell>
          <cell r="B1990" t="str">
            <v>RECARGOS DE IMP.DE TRANSMISION</v>
          </cell>
          <cell r="C1990">
            <v>0</v>
          </cell>
          <cell r="E1990" t="str">
            <v>Póliza -104-</v>
          </cell>
        </row>
        <row r="1991">
          <cell r="A1991" t="str">
            <v>2102-1008</v>
          </cell>
          <cell r="B1991" t="str">
            <v>GASTOS DE EJEC.TRANS.VEH.MOTOR</v>
          </cell>
          <cell r="C1991">
            <v>0</v>
          </cell>
          <cell r="E1991" t="str">
            <v>Póliza -104-</v>
          </cell>
        </row>
        <row r="1992">
          <cell r="A1992" t="str">
            <v>2102-1009</v>
          </cell>
          <cell r="B1992" t="str">
            <v>INCENTIVOS POR ISAN</v>
          </cell>
          <cell r="C1992">
            <v>0</v>
          </cell>
          <cell r="E1992" t="str">
            <v>Póliza -104-</v>
          </cell>
        </row>
        <row r="1993">
          <cell r="A1993" t="str">
            <v>2102-1010</v>
          </cell>
          <cell r="B1993" t="str">
            <v>RECARGOS DE I.S.A.N.</v>
          </cell>
          <cell r="C1993">
            <v>0</v>
          </cell>
          <cell r="E1993" t="str">
            <v>Póliza -104-</v>
          </cell>
        </row>
        <row r="1994">
          <cell r="A1994" t="str">
            <v>2102-1011</v>
          </cell>
          <cell r="B1994" t="str">
            <v>SANCIONES ISAN</v>
          </cell>
          <cell r="C1994">
            <v>0</v>
          </cell>
          <cell r="E1994" t="str">
            <v>Póliza -104-</v>
          </cell>
        </row>
        <row r="1995">
          <cell r="A1995" t="str">
            <v>2102-1012</v>
          </cell>
          <cell r="B1995" t="str">
            <v>I.S.A.N. PAGOS PROVISIONALES</v>
          </cell>
          <cell r="C1995">
            <v>0</v>
          </cell>
          <cell r="E1995" t="str">
            <v>Póliza -104-</v>
          </cell>
        </row>
        <row r="1996">
          <cell r="A1996" t="str">
            <v>2102-1013</v>
          </cell>
          <cell r="B1996" t="str">
            <v>ACTUALIZACION DE I.S.A.N.</v>
          </cell>
          <cell r="C1996">
            <v>0</v>
          </cell>
          <cell r="E1996" t="str">
            <v>Póliza -104-</v>
          </cell>
        </row>
        <row r="1997">
          <cell r="A1997" t="str">
            <v>2102-1014</v>
          </cell>
          <cell r="B1997" t="str">
            <v>DEVOLUCION IMP. SOBRE AUTOMOVILES NUEVOS</v>
          </cell>
          <cell r="C1997">
            <v>0</v>
          </cell>
          <cell r="E1997" t="str">
            <v>Póliza -104-</v>
          </cell>
        </row>
        <row r="1998">
          <cell r="A1998" t="str">
            <v>2102-1015</v>
          </cell>
          <cell r="B1998" t="str">
            <v>ACT.E INT'S.POR DEV.IMP.S/AUTOMOV.NVOS.</v>
          </cell>
          <cell r="C1998">
            <v>0</v>
          </cell>
          <cell r="E1998" t="str">
            <v>Póliza -104-</v>
          </cell>
        </row>
        <row r="1999">
          <cell r="A1999" t="str">
            <v>2102-1016</v>
          </cell>
          <cell r="B1999" t="str">
            <v>IMPUESTO S/TENENCIA O USO DE VEHICULOS</v>
          </cell>
          <cell r="C1999">
            <v>7276998.6900000004</v>
          </cell>
          <cell r="E1999" t="str">
            <v>Póliza -104-</v>
          </cell>
        </row>
        <row r="2000">
          <cell r="A2000" t="str">
            <v>2102-1017</v>
          </cell>
          <cell r="B2000" t="str">
            <v>IMPUESTO S/TENENCIA, MOTOCICLETAS</v>
          </cell>
          <cell r="C2000">
            <v>69895</v>
          </cell>
          <cell r="E2000" t="str">
            <v>Póliza -104-</v>
          </cell>
        </row>
        <row r="2001">
          <cell r="A2001" t="str">
            <v>2102-1018</v>
          </cell>
          <cell r="B2001" t="str">
            <v>RECARGOS Y ACT DE IMP S/TENENCIA DE VEH</v>
          </cell>
          <cell r="C2001">
            <v>141511.99</v>
          </cell>
          <cell r="E2001" t="str">
            <v>Póliza -104-</v>
          </cell>
        </row>
        <row r="2002">
          <cell r="A2002" t="str">
            <v>2102-1019</v>
          </cell>
          <cell r="B2002" t="str">
            <v>RECARGOS Y ACT DE IMP S/TEN DE MOTOS</v>
          </cell>
          <cell r="C2002">
            <v>1596</v>
          </cell>
          <cell r="E2002" t="str">
            <v>Póliza -104-</v>
          </cell>
        </row>
        <row r="2003">
          <cell r="A2003" t="str">
            <v>2102-1020</v>
          </cell>
          <cell r="B2003" t="str">
            <v>DEVOLUCION IMPUESTOS SOBRE TENENCIA</v>
          </cell>
          <cell r="C2003">
            <v>0</v>
          </cell>
          <cell r="E2003" t="str">
            <v>Póliza -104-</v>
          </cell>
        </row>
        <row r="2004">
          <cell r="A2004" t="str">
            <v>2102-1021</v>
          </cell>
          <cell r="B2004" t="str">
            <v>ACT.E INTS.POR DEV.IMP.S/TENENCIA</v>
          </cell>
          <cell r="C2004">
            <v>0</v>
          </cell>
          <cell r="E2004" t="str">
            <v>Póliza -104-</v>
          </cell>
        </row>
        <row r="2005">
          <cell r="A2005" t="str">
            <v>2102-1022</v>
          </cell>
          <cell r="B2005" t="str">
            <v>ACREDITAMENTO DEL IMP.S/TENENCIA AR.15-D</v>
          </cell>
          <cell r="C2005">
            <v>0</v>
          </cell>
          <cell r="E2005" t="str">
            <v>Póliza -104-</v>
          </cell>
        </row>
        <row r="2006">
          <cell r="A2006" t="str">
            <v>2102-1023</v>
          </cell>
          <cell r="B2006" t="str">
            <v>GASTOS DE EJECUCION ISAN</v>
          </cell>
          <cell r="C2006">
            <v>0</v>
          </cell>
          <cell r="E2006" t="str">
            <v>Póliza -104-</v>
          </cell>
        </row>
        <row r="2007">
          <cell r="A2007" t="str">
            <v>2102-1024</v>
          </cell>
          <cell r="B2007" t="str">
            <v>GASTOS DE EJECUCION IMP. SOBRE TENENCIA</v>
          </cell>
          <cell r="C2007">
            <v>402</v>
          </cell>
          <cell r="E2007" t="str">
            <v>Póliza -104-</v>
          </cell>
        </row>
        <row r="2008">
          <cell r="A2008" t="str">
            <v>2102-1025</v>
          </cell>
          <cell r="B2008" t="str">
            <v>MULTAS IMP S/TENENCIA CTRL.DE OBLIG 100%</v>
          </cell>
          <cell r="C2008">
            <v>4872</v>
          </cell>
          <cell r="E2008" t="str">
            <v>Póliza -104-</v>
          </cell>
        </row>
        <row r="2009">
          <cell r="A2009" t="str">
            <v>2102-1026</v>
          </cell>
          <cell r="B2009" t="str">
            <v>HONORARIOS EJEC.POR CONTROL VEHICULAR</v>
          </cell>
          <cell r="C2009">
            <v>270</v>
          </cell>
          <cell r="E2009" t="str">
            <v>Póliza -104-</v>
          </cell>
        </row>
        <row r="2010">
          <cell r="A2010" t="str">
            <v>2102-1027</v>
          </cell>
          <cell r="B2010" t="str">
            <v>HONORARIOS EJEC. ISAN</v>
          </cell>
          <cell r="C2010">
            <v>0</v>
          </cell>
          <cell r="E2010" t="str">
            <v>Póliza -104-</v>
          </cell>
        </row>
        <row r="2011">
          <cell r="A2011" t="str">
            <v>2102-1028</v>
          </cell>
          <cell r="B2011" t="str">
            <v>90% INFRACC. TRANSITO AREA METROPOLITANA</v>
          </cell>
          <cell r="C2011">
            <v>499017.86</v>
          </cell>
          <cell r="E2011" t="str">
            <v>Póliza -104-</v>
          </cell>
        </row>
        <row r="2012">
          <cell r="A2012" t="str">
            <v>1201-0026</v>
          </cell>
          <cell r="B2012" t="str">
            <v>IMP.SOBRE TRANS.DE PROP.DE VEH.AUT.USADO</v>
          </cell>
          <cell r="D2012">
            <v>946711.29</v>
          </cell>
          <cell r="E2012" t="str">
            <v>Póliza -104-</v>
          </cell>
        </row>
        <row r="2013">
          <cell r="A2013" t="str">
            <v>1201-0027</v>
          </cell>
          <cell r="B2013" t="str">
            <v>IMP.DE TRANSM.POR REQUERIMIENTO</v>
          </cell>
          <cell r="D2013">
            <v>0</v>
          </cell>
          <cell r="E2013" t="str">
            <v>Póliza -104-</v>
          </cell>
        </row>
        <row r="2014">
          <cell r="A2014" t="str">
            <v>1201-0028</v>
          </cell>
          <cell r="B2014" t="str">
            <v>ACT.E INTS.POR DEV.IMP.S/TRANS.VEH.USADO</v>
          </cell>
          <cell r="D2014">
            <v>0</v>
          </cell>
          <cell r="E2014" t="str">
            <v>Póliza -104-</v>
          </cell>
        </row>
        <row r="2015">
          <cell r="A2015" t="str">
            <v>1201-0029</v>
          </cell>
          <cell r="B2015" t="str">
            <v>DEV.IMP.S/TRANS.PROP.VEH.USADOS</v>
          </cell>
          <cell r="D2015">
            <v>0</v>
          </cell>
          <cell r="E2015" t="str">
            <v>Póliza -104-</v>
          </cell>
        </row>
        <row r="2016">
          <cell r="A2016" t="str">
            <v>1201-0030</v>
          </cell>
          <cell r="B2016" t="str">
            <v>MULTA IMP. P/LA AGENCIA EST.DE TRANSP.</v>
          </cell>
          <cell r="D2016">
            <v>25896</v>
          </cell>
          <cell r="E2016" t="str">
            <v>Póliza -104-</v>
          </cell>
        </row>
        <row r="2017">
          <cell r="A2017" t="str">
            <v>1201-0031</v>
          </cell>
          <cell r="B2017" t="str">
            <v>MULTAS DEL IMP.DE TRANSMISION</v>
          </cell>
          <cell r="D2017">
            <v>0</v>
          </cell>
          <cell r="E2017" t="str">
            <v>Póliza -104-</v>
          </cell>
        </row>
        <row r="2018">
          <cell r="A2018" t="str">
            <v>1201-0032</v>
          </cell>
          <cell r="B2018" t="str">
            <v>RECARGOS DE IMP.DE TRANSMISION</v>
          </cell>
          <cell r="D2018">
            <v>0</v>
          </cell>
          <cell r="E2018" t="str">
            <v>Póliza -104-</v>
          </cell>
        </row>
        <row r="2019">
          <cell r="A2019" t="str">
            <v>1201-0033</v>
          </cell>
          <cell r="B2019" t="str">
            <v>GASTOS DE EJEC.TRANS.VEH.MOTOR</v>
          </cell>
          <cell r="D2019">
            <v>0</v>
          </cell>
          <cell r="E2019" t="str">
            <v>Póliza -104-</v>
          </cell>
        </row>
        <row r="2020">
          <cell r="A2020" t="str">
            <v>1201-0034</v>
          </cell>
          <cell r="B2020" t="str">
            <v>INCENTIVOS POR ISAN</v>
          </cell>
          <cell r="D2020">
            <v>0</v>
          </cell>
          <cell r="E2020" t="str">
            <v>Póliza -104-</v>
          </cell>
        </row>
        <row r="2021">
          <cell r="A2021" t="str">
            <v>1201-0035</v>
          </cell>
          <cell r="B2021" t="str">
            <v>RECARGOS DE I.S.A.N.</v>
          </cell>
          <cell r="D2021">
            <v>0</v>
          </cell>
          <cell r="E2021" t="str">
            <v>Póliza -104-</v>
          </cell>
        </row>
        <row r="2022">
          <cell r="A2022" t="str">
            <v>1201-0036</v>
          </cell>
          <cell r="B2022" t="str">
            <v>SANCIONES ISAN</v>
          </cell>
          <cell r="D2022">
            <v>0</v>
          </cell>
          <cell r="E2022" t="str">
            <v>Póliza -104-</v>
          </cell>
        </row>
        <row r="2023">
          <cell r="A2023" t="str">
            <v>1201-0037</v>
          </cell>
          <cell r="B2023" t="str">
            <v>I.S.A.N. PAGOS PROVISIONALES</v>
          </cell>
          <cell r="D2023">
            <v>0</v>
          </cell>
          <cell r="E2023" t="str">
            <v>Póliza -104-</v>
          </cell>
        </row>
        <row r="2024">
          <cell r="A2024" t="str">
            <v>1201-0038</v>
          </cell>
          <cell r="B2024" t="str">
            <v>ACTUALIZACION DE I.S.A.N.</v>
          </cell>
          <cell r="D2024">
            <v>0</v>
          </cell>
          <cell r="E2024" t="str">
            <v>Póliza -104-</v>
          </cell>
        </row>
        <row r="2025">
          <cell r="A2025" t="str">
            <v>1201-0039</v>
          </cell>
          <cell r="B2025" t="str">
            <v>DEVOLUCION IMP. SOBRE AUTOMOVILES NUEVOS</v>
          </cell>
          <cell r="D2025">
            <v>0</v>
          </cell>
          <cell r="E2025" t="str">
            <v>Póliza -104-</v>
          </cell>
        </row>
        <row r="2026">
          <cell r="A2026" t="str">
            <v>1201-0040</v>
          </cell>
          <cell r="B2026" t="str">
            <v>ACT.E INT'S.POR DEV.IMP.S/AUTOMOV.NVOS.</v>
          </cell>
          <cell r="D2026">
            <v>0</v>
          </cell>
          <cell r="E2026" t="str">
            <v>Póliza -104-</v>
          </cell>
        </row>
        <row r="2027">
          <cell r="A2027" t="str">
            <v>1201-0041</v>
          </cell>
          <cell r="B2027" t="str">
            <v>IMPUESTO S/TENENCIA O USO DE VEHICULOS</v>
          </cell>
          <cell r="D2027">
            <v>7276998.6900000004</v>
          </cell>
          <cell r="E2027" t="str">
            <v>Póliza -104-</v>
          </cell>
        </row>
        <row r="2028">
          <cell r="A2028" t="str">
            <v>1201-0042</v>
          </cell>
          <cell r="B2028" t="str">
            <v>IMPUESTO S/TENENCIA, MOTOCICLETAS</v>
          </cell>
          <cell r="D2028">
            <v>69895</v>
          </cell>
          <cell r="E2028" t="str">
            <v>Póliza -104-</v>
          </cell>
        </row>
        <row r="2029">
          <cell r="A2029" t="str">
            <v>1201-0043</v>
          </cell>
          <cell r="B2029" t="str">
            <v>RECARGOS Y ACT DE IMP S/TENENCIA DE VEH</v>
          </cell>
          <cell r="D2029">
            <v>141511.99</v>
          </cell>
          <cell r="E2029" t="str">
            <v>Póliza -104-</v>
          </cell>
        </row>
        <row r="2030">
          <cell r="A2030" t="str">
            <v>1201-0044</v>
          </cell>
          <cell r="B2030" t="str">
            <v>RECARGOS Y ACT DE IMP S/TEN DE MOTOS</v>
          </cell>
          <cell r="D2030">
            <v>1596</v>
          </cell>
          <cell r="E2030" t="str">
            <v>Póliza -104-</v>
          </cell>
        </row>
        <row r="2031">
          <cell r="A2031" t="str">
            <v>1201-0045</v>
          </cell>
          <cell r="B2031" t="str">
            <v>DEVOLUCION IMPUESTOS SOBRE TENENCIA</v>
          </cell>
          <cell r="D2031">
            <v>0</v>
          </cell>
          <cell r="E2031" t="str">
            <v>Póliza -104-</v>
          </cell>
        </row>
        <row r="2032">
          <cell r="A2032" t="str">
            <v>1201-0046</v>
          </cell>
          <cell r="B2032" t="str">
            <v>ACT.E INTS.POR DEV.IMP.S/TENENCIA</v>
          </cell>
          <cell r="D2032">
            <v>0</v>
          </cell>
          <cell r="E2032" t="str">
            <v>Póliza -104-</v>
          </cell>
        </row>
        <row r="2033">
          <cell r="A2033" t="str">
            <v>1201-0047</v>
          </cell>
          <cell r="B2033" t="str">
            <v>ACREDITAMENTO DEL IMP.S/TENENCIA AR.15-D</v>
          </cell>
          <cell r="D2033">
            <v>0</v>
          </cell>
          <cell r="E2033" t="str">
            <v>Póliza -104-</v>
          </cell>
        </row>
        <row r="2034">
          <cell r="A2034" t="str">
            <v>1201-0048</v>
          </cell>
          <cell r="B2034" t="str">
            <v>GASTOS DE EJECUCION ISAN</v>
          </cell>
          <cell r="D2034">
            <v>0</v>
          </cell>
          <cell r="E2034" t="str">
            <v>Póliza -104-</v>
          </cell>
        </row>
        <row r="2035">
          <cell r="A2035" t="str">
            <v>1201-0049</v>
          </cell>
          <cell r="B2035" t="str">
            <v>GASTOS DE EJECUCION IMP. SOBRE TENENCIA</v>
          </cell>
          <cell r="D2035">
            <v>402</v>
          </cell>
          <cell r="E2035" t="str">
            <v>Póliza -104-</v>
          </cell>
        </row>
        <row r="2036">
          <cell r="A2036" t="str">
            <v>1201-0050</v>
          </cell>
          <cell r="B2036" t="str">
            <v>MULTAS IMP S/TENENCIA CTRL.DE OBLIG 100%</v>
          </cell>
          <cell r="D2036">
            <v>4872</v>
          </cell>
          <cell r="E2036" t="str">
            <v>Póliza -104-</v>
          </cell>
        </row>
        <row r="2037">
          <cell r="A2037" t="str">
            <v>1201-0051</v>
          </cell>
          <cell r="B2037" t="str">
            <v>HONORARIOS EJEC.POR CONTROL VEHICULAR</v>
          </cell>
          <cell r="D2037">
            <v>270</v>
          </cell>
          <cell r="E2037" t="str">
            <v>Póliza -104-</v>
          </cell>
        </row>
        <row r="2038">
          <cell r="A2038" t="str">
            <v>1201-0052</v>
          </cell>
          <cell r="B2038" t="str">
            <v>HONORARIOS EJEC. ISAN</v>
          </cell>
          <cell r="D2038">
            <v>0</v>
          </cell>
          <cell r="E2038" t="str">
            <v>Póliza -104-</v>
          </cell>
        </row>
        <row r="2039">
          <cell r="A2039" t="str">
            <v>1201-0053</v>
          </cell>
          <cell r="B2039" t="str">
            <v>90% INFRACC. TRANSITO AREA METROPOLITANA</v>
          </cell>
          <cell r="D2039">
            <v>499017.86</v>
          </cell>
          <cell r="E2039" t="str">
            <v>Póliza -104-</v>
          </cell>
        </row>
        <row r="2041">
          <cell r="C2041">
            <v>8967170.8300000001</v>
          </cell>
          <cell r="D2041">
            <v>8967170.8300000001</v>
          </cell>
        </row>
        <row r="2043">
          <cell r="A2043" t="str">
            <v>RECLASIFICACION DE LOS INGRESOS EN ADMON.</v>
          </cell>
        </row>
        <row r="2045">
          <cell r="D2045" t="str">
            <v>Póliza -104-</v>
          </cell>
        </row>
        <row r="2047">
          <cell r="A2047" t="str">
            <v>de Cuenta</v>
          </cell>
          <cell r="C2047" t="str">
            <v>Cargo</v>
          </cell>
          <cell r="D2047" t="str">
            <v>Crédito</v>
          </cell>
        </row>
        <row r="2048">
          <cell r="A2048" t="str">
            <v>1201-0001</v>
          </cell>
          <cell r="B2048" t="str">
            <v>DERECHOS DE CONTROL VEHICULAR PTE. AÑO</v>
          </cell>
          <cell r="C2048">
            <v>4095973</v>
          </cell>
          <cell r="E2048" t="str">
            <v>Póliza -105-</v>
          </cell>
        </row>
        <row r="2049">
          <cell r="A2049" t="str">
            <v>1201-0002</v>
          </cell>
          <cell r="B2049" t="str">
            <v>DERECHOS DE CONTROL VEHICULAR REZAGOS</v>
          </cell>
          <cell r="C2049">
            <v>335038.59000000003</v>
          </cell>
          <cell r="E2049" t="str">
            <v>Póliza -105-</v>
          </cell>
        </row>
        <row r="2050">
          <cell r="A2050" t="str">
            <v>1201-0003</v>
          </cell>
          <cell r="B2050" t="str">
            <v>DEV. CONTROL VEHICULAR</v>
          </cell>
          <cell r="C2050">
            <v>0</v>
          </cell>
          <cell r="E2050" t="str">
            <v>Póliza -105-</v>
          </cell>
        </row>
        <row r="2051">
          <cell r="A2051" t="str">
            <v>1201-0004</v>
          </cell>
          <cell r="B2051" t="str">
            <v>SUBSIDIO 10% Y 5%</v>
          </cell>
          <cell r="D2051">
            <v>73025</v>
          </cell>
          <cell r="E2051" t="str">
            <v>Póliza -105-</v>
          </cell>
        </row>
        <row r="2052">
          <cell r="A2052" t="str">
            <v>1201-0005</v>
          </cell>
          <cell r="B2052" t="str">
            <v>SUBSIDIO ANTIGÜEDAD 5 AÑOS</v>
          </cell>
          <cell r="D2052">
            <v>673545</v>
          </cell>
          <cell r="E2052" t="str">
            <v>Póliza -105-</v>
          </cell>
        </row>
        <row r="2053">
          <cell r="A2053" t="str">
            <v>1201-0006</v>
          </cell>
          <cell r="B2053" t="str">
            <v>SUBSIDIO ANTIGÜEDAD 10 AÑOS</v>
          </cell>
          <cell r="D2053">
            <v>177944</v>
          </cell>
          <cell r="E2053" t="str">
            <v>Póliza -105-</v>
          </cell>
        </row>
        <row r="2054">
          <cell r="A2054" t="str">
            <v>1201-0007</v>
          </cell>
          <cell r="B2054" t="str">
            <v>SUBSIDIO DERECHOS CONTROL VEHICULAR</v>
          </cell>
          <cell r="C2054">
            <v>0</v>
          </cell>
          <cell r="E2054" t="str">
            <v>Póliza -105-</v>
          </cell>
        </row>
        <row r="2055">
          <cell r="A2055" t="str">
            <v>1201-0008</v>
          </cell>
          <cell r="B2055" t="str">
            <v>SUB MAT.DE CONT.VEH.A PERS.MAYORES 65 AÑOS</v>
          </cell>
          <cell r="D2055">
            <v>978</v>
          </cell>
          <cell r="E2055" t="str">
            <v>Póliza -105-</v>
          </cell>
        </row>
        <row r="2056">
          <cell r="A2056" t="str">
            <v>1201-0009</v>
          </cell>
          <cell r="B2056" t="str">
            <v>EXP.DE CERTIFICADOS DE CONTROL VEHICULAR</v>
          </cell>
          <cell r="C2056">
            <v>8601</v>
          </cell>
          <cell r="E2056" t="str">
            <v>Póliza -105-</v>
          </cell>
        </row>
        <row r="2057">
          <cell r="A2057" t="str">
            <v>1201-0010</v>
          </cell>
          <cell r="B2057" t="str">
            <v>EXP.DE CERT.DE CTRL.VEH.OTROS ESTADOS</v>
          </cell>
          <cell r="C2057">
            <v>9828</v>
          </cell>
          <cell r="E2057" t="str">
            <v>Póliza -105-</v>
          </cell>
        </row>
        <row r="2058">
          <cell r="A2058" t="str">
            <v>1201-0011</v>
          </cell>
          <cell r="B2058" t="str">
            <v>EXP.DE CERT.DE DOC.DE CTRL.VEHICULAR</v>
          </cell>
          <cell r="C2058">
            <v>423</v>
          </cell>
          <cell r="E2058" t="str">
            <v>Póliza -105-</v>
          </cell>
        </row>
        <row r="2059">
          <cell r="A2059" t="str">
            <v>1201-0012</v>
          </cell>
          <cell r="B2059" t="str">
            <v>PLACAS DE CIRCULACION VEHICULAR</v>
          </cell>
          <cell r="C2059">
            <v>416253</v>
          </cell>
          <cell r="E2059" t="str">
            <v>Póliza -105-</v>
          </cell>
        </row>
        <row r="2060">
          <cell r="A2060" t="str">
            <v>1201-0013</v>
          </cell>
          <cell r="B2060" t="str">
            <v>LICENCIAS DE MANEJAR</v>
          </cell>
          <cell r="C2060">
            <v>392704</v>
          </cell>
          <cell r="E2060" t="str">
            <v>Póliza -105-</v>
          </cell>
        </row>
        <row r="2061">
          <cell r="A2061" t="str">
            <v>1201-0014</v>
          </cell>
          <cell r="B2061" t="str">
            <v>EXP.DE CERT.DE LICENCIAS DE CONDUCIR</v>
          </cell>
          <cell r="C2061">
            <v>141</v>
          </cell>
          <cell r="E2061" t="str">
            <v>Póliza -105-</v>
          </cell>
        </row>
        <row r="2062">
          <cell r="A2062" t="str">
            <v>1201-0015</v>
          </cell>
          <cell r="B2062" t="str">
            <v>DUPLICADOS DE LICENCIAS</v>
          </cell>
          <cell r="C2062">
            <v>6844</v>
          </cell>
          <cell r="E2062" t="str">
            <v>Póliza -105-</v>
          </cell>
        </row>
        <row r="2063">
          <cell r="A2063" t="str">
            <v>1201-0016</v>
          </cell>
          <cell r="B2063" t="str">
            <v>DUPLICADOS DE TARJETAS DE CIRCULACION</v>
          </cell>
          <cell r="C2063">
            <v>2632</v>
          </cell>
          <cell r="E2063" t="str">
            <v>Póliza -105-</v>
          </cell>
        </row>
        <row r="2064">
          <cell r="A2064" t="str">
            <v>1201-0017</v>
          </cell>
          <cell r="B2064" t="str">
            <v>BAJAS DE VEHICULOS DE MOTOR</v>
          </cell>
          <cell r="C2064">
            <v>29328</v>
          </cell>
          <cell r="E2064" t="str">
            <v>Póliza -105-</v>
          </cell>
        </row>
        <row r="2065">
          <cell r="A2065" t="str">
            <v>1201-0018</v>
          </cell>
          <cell r="B2065" t="str">
            <v>SUBSIDIO LAMINAS CONTROL VEHICULAR</v>
          </cell>
          <cell r="C2065">
            <v>0</v>
          </cell>
          <cell r="E2065" t="str">
            <v>Póliza -105-</v>
          </cell>
        </row>
        <row r="2066">
          <cell r="A2066" t="str">
            <v>1201-0019</v>
          </cell>
          <cell r="B2066" t="str">
            <v>SUBSIDIOS LICENCIAS DE MANEJO</v>
          </cell>
          <cell r="C2066">
            <v>0</v>
          </cell>
          <cell r="E2066" t="str">
            <v>Póliza -105-</v>
          </cell>
        </row>
        <row r="2067">
          <cell r="A2067" t="str">
            <v>1201-0020</v>
          </cell>
          <cell r="B2067" t="str">
            <v>MULTAS DE CONTROL VEHICULAR</v>
          </cell>
          <cell r="C2067">
            <v>0</v>
          </cell>
          <cell r="E2067" t="str">
            <v>Póliza -105-</v>
          </cell>
        </row>
        <row r="2068">
          <cell r="A2068" t="str">
            <v>1201-0021</v>
          </cell>
          <cell r="B2068" t="str">
            <v>INTERESES POR CONVENIO CONTROL VEHICULAR</v>
          </cell>
          <cell r="C2068">
            <v>21548.86</v>
          </cell>
          <cell r="E2068" t="str">
            <v>Póliza -105-</v>
          </cell>
        </row>
        <row r="2069">
          <cell r="A2069" t="str">
            <v>1201-0022</v>
          </cell>
          <cell r="B2069" t="str">
            <v>SANCIONES POR CANJE DE PLACAS EXTEMP.</v>
          </cell>
          <cell r="C2069">
            <v>19346</v>
          </cell>
          <cell r="E2069" t="str">
            <v>Póliza -105-</v>
          </cell>
        </row>
        <row r="2070">
          <cell r="A2070" t="str">
            <v>1201-0023</v>
          </cell>
          <cell r="B2070" t="str">
            <v>SAN.DE DER.DE CONTROL VEH.PTE.AÑO</v>
          </cell>
          <cell r="C2070">
            <v>0</v>
          </cell>
          <cell r="E2070" t="str">
            <v>Póliza -105-</v>
          </cell>
        </row>
        <row r="2071">
          <cell r="A2071" t="str">
            <v>1201-0024</v>
          </cell>
          <cell r="B2071" t="str">
            <v>SAN.DE DER.CONTROL VEH. REZAGO</v>
          </cell>
          <cell r="C2071">
            <v>83471.070000000007</v>
          </cell>
          <cell r="E2071" t="str">
            <v>Póliza -105-</v>
          </cell>
        </row>
        <row r="2072">
          <cell r="A2072" t="str">
            <v>1201-0025</v>
          </cell>
          <cell r="B2072" t="str">
            <v>10% INFRACC.DE TRANSITO AREA MET.</v>
          </cell>
          <cell r="C2072">
            <v>37492.31</v>
          </cell>
          <cell r="E2072" t="str">
            <v>Póliza -105-</v>
          </cell>
        </row>
        <row r="2073">
          <cell r="A2073" t="str">
            <v>1201-0026</v>
          </cell>
          <cell r="B2073" t="str">
            <v>IMP.SOBRE TRANS.DE PROP.DE VEH.AUT.USADO</v>
          </cell>
          <cell r="C2073">
            <v>891140.92</v>
          </cell>
          <cell r="E2073" t="str">
            <v>Póliza -105-</v>
          </cell>
        </row>
        <row r="2074">
          <cell r="A2074" t="str">
            <v>1201-0027</v>
          </cell>
          <cell r="B2074" t="str">
            <v>IMP.DE TRANSM.POR REQUERIMIENTO</v>
          </cell>
          <cell r="C2074">
            <v>0</v>
          </cell>
          <cell r="E2074" t="str">
            <v>Póliza -105-</v>
          </cell>
        </row>
        <row r="2075">
          <cell r="A2075" t="str">
            <v>1201-0028</v>
          </cell>
          <cell r="B2075" t="str">
            <v>ACT.E INTS.POR DEV.IMP.S/TRANS.VEH.USADO</v>
          </cell>
          <cell r="C2075">
            <v>0</v>
          </cell>
          <cell r="E2075" t="str">
            <v>Póliza -105-</v>
          </cell>
        </row>
        <row r="2076">
          <cell r="A2076" t="str">
            <v>1201-0029</v>
          </cell>
          <cell r="B2076" t="str">
            <v>DEV.IMP.S/TRANS.PROP.VEH.USADOS</v>
          </cell>
          <cell r="C2076">
            <v>0</v>
          </cell>
          <cell r="E2076" t="str">
            <v>Póliza -105-</v>
          </cell>
        </row>
        <row r="2077">
          <cell r="A2077" t="str">
            <v>1201-0030</v>
          </cell>
          <cell r="B2077" t="str">
            <v>MULTA IMP. P/LA AGENCIA EST.DE TRANSP.</v>
          </cell>
          <cell r="C2077">
            <v>33570</v>
          </cell>
          <cell r="E2077" t="str">
            <v>Póliza -105-</v>
          </cell>
        </row>
        <row r="2078">
          <cell r="A2078" t="str">
            <v>1201-0031</v>
          </cell>
          <cell r="B2078" t="str">
            <v>MULTAS DEL IMP.DE TRANSMISION</v>
          </cell>
          <cell r="C2078">
            <v>0</v>
          </cell>
          <cell r="E2078" t="str">
            <v>Póliza -105-</v>
          </cell>
        </row>
        <row r="2079">
          <cell r="A2079" t="str">
            <v>1201-0032</v>
          </cell>
          <cell r="B2079" t="str">
            <v>RECARGOS DE IMP.DE TRANSMISION</v>
          </cell>
          <cell r="C2079">
            <v>0</v>
          </cell>
          <cell r="E2079" t="str">
            <v>Póliza -105-</v>
          </cell>
        </row>
        <row r="2080">
          <cell r="A2080" t="str">
            <v>1201-0033</v>
          </cell>
          <cell r="B2080" t="str">
            <v>GASTOS DE EJEC.TRANS.VEH.MOTOR</v>
          </cell>
          <cell r="C2080">
            <v>0</v>
          </cell>
          <cell r="E2080" t="str">
            <v>Póliza -105-</v>
          </cell>
        </row>
        <row r="2081">
          <cell r="A2081" t="str">
            <v>1201-0034</v>
          </cell>
          <cell r="B2081" t="str">
            <v>INCENTIVOS POR ISAN</v>
          </cell>
          <cell r="C2081">
            <v>0</v>
          </cell>
          <cell r="E2081" t="str">
            <v>Póliza -105-</v>
          </cell>
        </row>
        <row r="2082">
          <cell r="A2082" t="str">
            <v>1201-0035</v>
          </cell>
          <cell r="B2082" t="str">
            <v>RECARGOS DE I.S.A.N.</v>
          </cell>
          <cell r="C2082">
            <v>122229</v>
          </cell>
          <cell r="E2082" t="str">
            <v>Póliza -105-</v>
          </cell>
        </row>
        <row r="2083">
          <cell r="A2083" t="str">
            <v>1201-0036</v>
          </cell>
          <cell r="B2083" t="str">
            <v>SANCIONES ISAN</v>
          </cell>
          <cell r="C2083">
            <v>0</v>
          </cell>
          <cell r="E2083" t="str">
            <v>Póliza -105-</v>
          </cell>
        </row>
        <row r="2084">
          <cell r="A2084" t="str">
            <v>1201-0037</v>
          </cell>
          <cell r="B2084" t="str">
            <v>I.S.A.N. PAGOS PROVISIONALES</v>
          </cell>
          <cell r="C2084">
            <v>1651198</v>
          </cell>
          <cell r="E2084" t="str">
            <v>Póliza -105-</v>
          </cell>
        </row>
        <row r="2085">
          <cell r="A2085" t="str">
            <v>1201-0038</v>
          </cell>
          <cell r="B2085" t="str">
            <v>ACTUALIZACION DE I.S.A.N.</v>
          </cell>
          <cell r="C2085">
            <v>13162</v>
          </cell>
          <cell r="E2085" t="str">
            <v>Póliza -105-</v>
          </cell>
        </row>
        <row r="2086">
          <cell r="A2086" t="str">
            <v>1201-0039</v>
          </cell>
          <cell r="B2086" t="str">
            <v>DEVOLUCION IMP. SOBRE AUTOMOVILES NUEVOS</v>
          </cell>
          <cell r="C2086">
            <v>0</v>
          </cell>
          <cell r="E2086" t="str">
            <v>Póliza -105-</v>
          </cell>
        </row>
        <row r="2087">
          <cell r="A2087" t="str">
            <v>1201-0040</v>
          </cell>
          <cell r="B2087" t="str">
            <v>ACT.E INT'S.POR DEV.IMP.S/AUTOMOV.NVOS.</v>
          </cell>
          <cell r="C2087">
            <v>0</v>
          </cell>
          <cell r="E2087" t="str">
            <v>Póliza -105-</v>
          </cell>
        </row>
        <row r="2088">
          <cell r="A2088" t="str">
            <v>1201-0041</v>
          </cell>
          <cell r="B2088" t="str">
            <v>IMPUESTO S/TENENCIA O USO DE VEHICULOS</v>
          </cell>
          <cell r="C2088">
            <v>6457945.8099999996</v>
          </cell>
          <cell r="E2088" t="str">
            <v>Póliza -105-</v>
          </cell>
        </row>
        <row r="2089">
          <cell r="A2089" t="str">
            <v>1201-0042</v>
          </cell>
          <cell r="B2089" t="str">
            <v>IMPUESTO S/TENENCIA, MOTOCICLETAS</v>
          </cell>
          <cell r="C2089">
            <v>24969</v>
          </cell>
          <cell r="E2089" t="str">
            <v>Póliza -105-</v>
          </cell>
        </row>
        <row r="2090">
          <cell r="A2090" t="str">
            <v>1201-0043</v>
          </cell>
          <cell r="B2090" t="str">
            <v>RECARGOS Y ACT DE IMP S/TENENCIA DE VEH</v>
          </cell>
          <cell r="C2090">
            <v>151666.41</v>
          </cell>
          <cell r="E2090" t="str">
            <v>Póliza -105-</v>
          </cell>
        </row>
        <row r="2091">
          <cell r="A2091" t="str">
            <v>1201-0044</v>
          </cell>
          <cell r="B2091" t="str">
            <v>RECARGOS Y ACT DE IMP S/TEN DE MOTOS</v>
          </cell>
          <cell r="C2091">
            <v>240</v>
          </cell>
          <cell r="E2091" t="str">
            <v>Póliza -105-</v>
          </cell>
        </row>
        <row r="2092">
          <cell r="A2092" t="str">
            <v>1201-0045</v>
          </cell>
          <cell r="B2092" t="str">
            <v>DEVOLUCION IMPUESTOS SOBRE TENENCIA</v>
          </cell>
          <cell r="C2092">
            <v>0</v>
          </cell>
          <cell r="E2092" t="str">
            <v>Póliza -105-</v>
          </cell>
        </row>
        <row r="2093">
          <cell r="A2093" t="str">
            <v>1201-0046</v>
          </cell>
          <cell r="B2093" t="str">
            <v>ACT.E INTS.POR DEV.IMP.S/TENENCIA</v>
          </cell>
          <cell r="C2093">
            <v>0</v>
          </cell>
          <cell r="E2093" t="str">
            <v>Póliza -105-</v>
          </cell>
        </row>
        <row r="2094">
          <cell r="A2094" t="str">
            <v>1201-0047</v>
          </cell>
          <cell r="B2094" t="str">
            <v>ACREDITAMENTO DEL IMP.S/TENENCIA AR.15-D</v>
          </cell>
          <cell r="C2094">
            <v>0</v>
          </cell>
          <cell r="E2094" t="str">
            <v>Póliza -105-</v>
          </cell>
        </row>
        <row r="2095">
          <cell r="A2095" t="str">
            <v>1201-0048</v>
          </cell>
          <cell r="B2095" t="str">
            <v>GASTOS DE EJECUCION ISAN</v>
          </cell>
          <cell r="C2095">
            <v>0</v>
          </cell>
          <cell r="E2095" t="str">
            <v>Póliza -105-</v>
          </cell>
        </row>
        <row r="2096">
          <cell r="A2096" t="str">
            <v>1201-0049</v>
          </cell>
          <cell r="B2096" t="str">
            <v>GASTOS DE EJECUCION IMP. SOBRE TENENCIA</v>
          </cell>
          <cell r="C2096">
            <v>120</v>
          </cell>
          <cell r="E2096" t="str">
            <v>Póliza -105-</v>
          </cell>
        </row>
        <row r="2097">
          <cell r="A2097" t="str">
            <v>1201-0050</v>
          </cell>
          <cell r="B2097" t="str">
            <v>MULTAS IMP S/TENENCIA CTRL.DE OBLIG 100%</v>
          </cell>
          <cell r="C2097">
            <v>3654</v>
          </cell>
          <cell r="E2097" t="str">
            <v>Póliza -105-</v>
          </cell>
        </row>
        <row r="2098">
          <cell r="A2098" t="str">
            <v>1201-0051</v>
          </cell>
          <cell r="B2098" t="str">
            <v>HONORARIOS EJEC.POR CONTROL VEHICULAR</v>
          </cell>
          <cell r="C2098">
            <v>210</v>
          </cell>
          <cell r="E2098" t="str">
            <v>Póliza -105-</v>
          </cell>
        </row>
        <row r="2099">
          <cell r="A2099" t="str">
            <v>1201-0052</v>
          </cell>
          <cell r="B2099" t="str">
            <v>HONORARIOS EJEC. ISAN</v>
          </cell>
          <cell r="C2099">
            <v>0</v>
          </cell>
          <cell r="E2099" t="str">
            <v>Póliza -105-</v>
          </cell>
        </row>
        <row r="2100">
          <cell r="A2100" t="str">
            <v>1201-0053</v>
          </cell>
          <cell r="B2100" t="str">
            <v>90% INFRACC. TRANSITO AREA METROPOLITANA</v>
          </cell>
          <cell r="C2100">
            <v>337455.83</v>
          </cell>
          <cell r="E2100" t="str">
            <v>Póliza -105-</v>
          </cell>
        </row>
        <row r="2101">
          <cell r="A2101" t="str">
            <v>4101-0001</v>
          </cell>
          <cell r="B2101" t="str">
            <v>DERECHOS DE CONTROL VEHICULAR PTE. AÑO</v>
          </cell>
          <cell r="D2101">
            <v>4095973</v>
          </cell>
          <cell r="E2101" t="str">
            <v>Póliza -105-</v>
          </cell>
        </row>
        <row r="2102">
          <cell r="A2102" t="str">
            <v>4101-0002</v>
          </cell>
          <cell r="B2102" t="str">
            <v>DERECHOS DE CONTROL VEHICULAR REZAGOS</v>
          </cell>
          <cell r="D2102">
            <v>335038.59000000003</v>
          </cell>
          <cell r="E2102" t="str">
            <v>Póliza -105-</v>
          </cell>
        </row>
        <row r="2103">
          <cell r="A2103" t="str">
            <v>4101-0003</v>
          </cell>
          <cell r="B2103" t="str">
            <v>DEV. CONTROL VEHICULAR</v>
          </cell>
          <cell r="D2103">
            <v>0</v>
          </cell>
          <cell r="E2103" t="str">
            <v>Póliza -105-</v>
          </cell>
        </row>
        <row r="2104">
          <cell r="A2104" t="str">
            <v>4101-0004</v>
          </cell>
          <cell r="B2104" t="str">
            <v>SUBSIDIO 10% Y 5%</v>
          </cell>
          <cell r="C2104">
            <v>73025</v>
          </cell>
          <cell r="E2104" t="str">
            <v>Póliza -105-</v>
          </cell>
        </row>
        <row r="2105">
          <cell r="A2105" t="str">
            <v>4101-0005</v>
          </cell>
          <cell r="B2105" t="str">
            <v>SUBSIDIO ANTIGÜEDAD 5 AÑOS</v>
          </cell>
          <cell r="C2105">
            <v>673545</v>
          </cell>
          <cell r="E2105" t="str">
            <v>Póliza -105-</v>
          </cell>
        </row>
        <row r="2106">
          <cell r="A2106" t="str">
            <v>4101-0006</v>
          </cell>
          <cell r="B2106" t="str">
            <v>SUBSIDIO ANTIGÜEDAD 10 AÑOS</v>
          </cell>
          <cell r="C2106">
            <v>177944</v>
          </cell>
          <cell r="E2106" t="str">
            <v>Póliza -105-</v>
          </cell>
        </row>
        <row r="2107">
          <cell r="A2107" t="str">
            <v>4101-0007</v>
          </cell>
          <cell r="B2107" t="str">
            <v>SUBSIDIO DERECHOS CONTROL VEHICULAR</v>
          </cell>
          <cell r="D2107">
            <v>0</v>
          </cell>
          <cell r="E2107" t="str">
            <v>Póliza -105-</v>
          </cell>
        </row>
        <row r="2108">
          <cell r="A2108" t="str">
            <v>4101-0008</v>
          </cell>
          <cell r="B2108" t="str">
            <v>SUB MAT.DE CONT.VEH.A PERS.MAYORES 65 AÑOS</v>
          </cell>
          <cell r="C2108">
            <v>978</v>
          </cell>
          <cell r="E2108" t="str">
            <v>Póliza -105-</v>
          </cell>
        </row>
        <row r="2109">
          <cell r="A2109" t="str">
            <v>4101-0009</v>
          </cell>
          <cell r="B2109" t="str">
            <v>EXP.DE CERTIFICADOS DE CONTROL VEHICULAR</v>
          </cell>
          <cell r="D2109">
            <v>8601</v>
          </cell>
          <cell r="E2109" t="str">
            <v>Póliza -105-</v>
          </cell>
        </row>
        <row r="2110">
          <cell r="A2110" t="str">
            <v>4101-0010</v>
          </cell>
          <cell r="B2110" t="str">
            <v>EXP.DE CERT.DE CTRL.VEH.OTROS ESTADOS</v>
          </cell>
          <cell r="D2110">
            <v>9828</v>
          </cell>
          <cell r="E2110" t="str">
            <v>Póliza -105-</v>
          </cell>
        </row>
        <row r="2111">
          <cell r="A2111" t="str">
            <v>4101-0011</v>
          </cell>
          <cell r="B2111" t="str">
            <v>EXP.DE CERT.DE DOC.DE CTRL.VEHICULAR</v>
          </cell>
          <cell r="D2111">
            <v>423</v>
          </cell>
          <cell r="E2111" t="str">
            <v>Póliza -105-</v>
          </cell>
        </row>
        <row r="2112">
          <cell r="A2112" t="str">
            <v>4101-0012</v>
          </cell>
          <cell r="B2112" t="str">
            <v>PLACAS DE CIRCULACION VEHICULAR</v>
          </cell>
          <cell r="D2112">
            <v>416253</v>
          </cell>
          <cell r="E2112" t="str">
            <v>Póliza -105-</v>
          </cell>
        </row>
        <row r="2113">
          <cell r="A2113" t="str">
            <v>4101-0013</v>
          </cell>
          <cell r="B2113" t="str">
            <v>LICENCIAS DE MANEJAR</v>
          </cell>
          <cell r="D2113">
            <v>392704</v>
          </cell>
          <cell r="E2113" t="str">
            <v>Póliza -105-</v>
          </cell>
        </row>
        <row r="2114">
          <cell r="A2114" t="str">
            <v>4101-0014</v>
          </cell>
          <cell r="B2114" t="str">
            <v>EXP.DE CERT.DE LICENCIAS DE CONDUCIR</v>
          </cell>
          <cell r="D2114">
            <v>141</v>
          </cell>
          <cell r="E2114" t="str">
            <v>Póliza -105-</v>
          </cell>
        </row>
        <row r="2115">
          <cell r="A2115" t="str">
            <v>4101-0015</v>
          </cell>
          <cell r="B2115" t="str">
            <v>DUPLICADOS DE LICENCIAS</v>
          </cell>
          <cell r="D2115">
            <v>6844</v>
          </cell>
          <cell r="E2115" t="str">
            <v>Póliza -105-</v>
          </cell>
        </row>
        <row r="2116">
          <cell r="A2116" t="str">
            <v>4101-0016</v>
          </cell>
          <cell r="B2116" t="str">
            <v>DUPLICADOS DE TARJETAS DE CIRCULACION</v>
          </cell>
          <cell r="D2116">
            <v>2632</v>
          </cell>
          <cell r="E2116" t="str">
            <v>Póliza -105-</v>
          </cell>
        </row>
        <row r="2117">
          <cell r="A2117" t="str">
            <v>4101-0017</v>
          </cell>
          <cell r="B2117" t="str">
            <v>BAJAS DE VEHICULOS DE MOTOR</v>
          </cell>
          <cell r="D2117">
            <v>29328</v>
          </cell>
          <cell r="E2117" t="str">
            <v>Póliza -105-</v>
          </cell>
        </row>
        <row r="2118">
          <cell r="A2118" t="str">
            <v>4101-0018</v>
          </cell>
          <cell r="B2118" t="str">
            <v>SUBSIDIO LAMINAS CONTROL VEHICULAR</v>
          </cell>
          <cell r="D2118">
            <v>0</v>
          </cell>
          <cell r="E2118" t="str">
            <v>Póliza -105-</v>
          </cell>
        </row>
        <row r="2119">
          <cell r="A2119" t="str">
            <v>4101-0019</v>
          </cell>
          <cell r="B2119" t="str">
            <v>SUBSIDIOS LICENCIAS DE MANEJO</v>
          </cell>
          <cell r="D2119">
            <v>0</v>
          </cell>
          <cell r="E2119" t="str">
            <v>Póliza -105-</v>
          </cell>
        </row>
        <row r="2120">
          <cell r="A2120" t="str">
            <v>4101-0020</v>
          </cell>
          <cell r="B2120" t="str">
            <v>MULTAS DE CONTROL VEHICULAR</v>
          </cell>
          <cell r="D2120">
            <v>0</v>
          </cell>
          <cell r="E2120" t="str">
            <v>Póliza -105-</v>
          </cell>
        </row>
        <row r="2121">
          <cell r="A2121" t="str">
            <v>4101-0021</v>
          </cell>
          <cell r="B2121" t="str">
            <v>INTERESES POR CONVENIO CONTROL VEHICULAR</v>
          </cell>
          <cell r="D2121">
            <v>21548.86</v>
          </cell>
          <cell r="E2121" t="str">
            <v>Póliza -105-</v>
          </cell>
        </row>
        <row r="2122">
          <cell r="A2122" t="str">
            <v>4101-0022</v>
          </cell>
          <cell r="B2122" t="str">
            <v>SANCIONES POR CANJE DE PLACAS EXTEMP.</v>
          </cell>
          <cell r="D2122">
            <v>19346</v>
          </cell>
          <cell r="E2122" t="str">
            <v>Póliza -105-</v>
          </cell>
        </row>
        <row r="2123">
          <cell r="A2123" t="str">
            <v>4101-0023</v>
          </cell>
          <cell r="B2123" t="str">
            <v>SAN.DE DER.DE CONTROL VEH.PTE.AÑO</v>
          </cell>
          <cell r="D2123">
            <v>0</v>
          </cell>
          <cell r="E2123" t="str">
            <v>Póliza -105-</v>
          </cell>
        </row>
        <row r="2124">
          <cell r="A2124" t="str">
            <v>4101-0024</v>
          </cell>
          <cell r="B2124" t="str">
            <v>SAN.DE DER.CONTROL VEH. REZAGO</v>
          </cell>
          <cell r="D2124">
            <v>83471.070000000007</v>
          </cell>
          <cell r="E2124" t="str">
            <v>Póliza -105-</v>
          </cell>
        </row>
        <row r="2125">
          <cell r="A2125" t="str">
            <v>4101-0025</v>
          </cell>
          <cell r="B2125" t="str">
            <v>10% INFRACC.DE TRANSITO AREA MET.</v>
          </cell>
          <cell r="D2125">
            <v>37492.31</v>
          </cell>
          <cell r="E2125" t="str">
            <v>Póliza -105-</v>
          </cell>
        </row>
        <row r="2126">
          <cell r="A2126" t="str">
            <v>2102-1001</v>
          </cell>
          <cell r="B2126" t="str">
            <v>IMP.SOBRE TRANS.DE PROP.DE VEH.AUT.USADO</v>
          </cell>
          <cell r="D2126">
            <v>891140.92</v>
          </cell>
          <cell r="E2126" t="str">
            <v>Póliza -105-</v>
          </cell>
        </row>
        <row r="2127">
          <cell r="A2127" t="str">
            <v>2102-1002</v>
          </cell>
          <cell r="B2127" t="str">
            <v>IMP.DE TRANSM.POR REQUERIMIENTO</v>
          </cell>
          <cell r="D2127">
            <v>0</v>
          </cell>
          <cell r="E2127" t="str">
            <v>Póliza -105-</v>
          </cell>
        </row>
        <row r="2128">
          <cell r="A2128" t="str">
            <v>2102-1003</v>
          </cell>
          <cell r="B2128" t="str">
            <v>ACT.E INTS.POR DEV.IMP.S/TRANS.VEH.USADO</v>
          </cell>
          <cell r="D2128">
            <v>0</v>
          </cell>
          <cell r="E2128" t="str">
            <v>Póliza -105-</v>
          </cell>
        </row>
        <row r="2129">
          <cell r="A2129" t="str">
            <v>2102-1004</v>
          </cell>
          <cell r="B2129" t="str">
            <v>DEV.IMP.S/TRANS.PROP.VEH.USADOS</v>
          </cell>
          <cell r="D2129">
            <v>0</v>
          </cell>
          <cell r="E2129" t="str">
            <v>Póliza -105-</v>
          </cell>
        </row>
        <row r="2130">
          <cell r="A2130" t="str">
            <v>2102-1005</v>
          </cell>
          <cell r="B2130" t="str">
            <v>MULTA IMP. P/LA AGENCIA EST.DE TRANSP.</v>
          </cell>
          <cell r="D2130">
            <v>33570</v>
          </cell>
          <cell r="E2130" t="str">
            <v>Póliza -105-</v>
          </cell>
        </row>
        <row r="2131">
          <cell r="A2131" t="str">
            <v>2102-1006</v>
          </cell>
          <cell r="B2131" t="str">
            <v>MULTAS DEL IMP.DE TRANSMISION</v>
          </cell>
          <cell r="D2131">
            <v>0</v>
          </cell>
          <cell r="E2131" t="str">
            <v>Póliza -105-</v>
          </cell>
        </row>
        <row r="2132">
          <cell r="A2132" t="str">
            <v>2102-1007</v>
          </cell>
          <cell r="B2132" t="str">
            <v>RECARGOS DE IMP.DE TRANSMISION</v>
          </cell>
          <cell r="D2132">
            <v>0</v>
          </cell>
          <cell r="E2132" t="str">
            <v>Póliza -105-</v>
          </cell>
        </row>
        <row r="2133">
          <cell r="A2133" t="str">
            <v>2102-1008</v>
          </cell>
          <cell r="B2133" t="str">
            <v>GASTOS DE EJEC.TRANS.VEH.MOTOR</v>
          </cell>
          <cell r="D2133">
            <v>0</v>
          </cell>
          <cell r="E2133" t="str">
            <v>Póliza -105-</v>
          </cell>
        </row>
        <row r="2134">
          <cell r="A2134" t="str">
            <v>2102-1009</v>
          </cell>
          <cell r="B2134" t="str">
            <v>INCENTIVOS POR ISAN</v>
          </cell>
          <cell r="D2134">
            <v>0</v>
          </cell>
          <cell r="E2134" t="str">
            <v>Póliza -105-</v>
          </cell>
        </row>
        <row r="2135">
          <cell r="A2135" t="str">
            <v>2102-1010</v>
          </cell>
          <cell r="B2135" t="str">
            <v>RECARGOS DE I.S.A.N.</v>
          </cell>
          <cell r="D2135">
            <v>122229</v>
          </cell>
          <cell r="E2135" t="str">
            <v>Póliza -105-</v>
          </cell>
        </row>
        <row r="2136">
          <cell r="A2136" t="str">
            <v>2102-1011</v>
          </cell>
          <cell r="B2136" t="str">
            <v>SANCIONES ISAN</v>
          </cell>
          <cell r="D2136">
            <v>0</v>
          </cell>
          <cell r="E2136" t="str">
            <v>Póliza -105-</v>
          </cell>
        </row>
        <row r="2137">
          <cell r="A2137" t="str">
            <v>2102-1012</v>
          </cell>
          <cell r="B2137" t="str">
            <v>I.S.A.N. PAGOS PROVISIONALES</v>
          </cell>
          <cell r="D2137">
            <v>1651198</v>
          </cell>
          <cell r="E2137" t="str">
            <v>Póliza -105-</v>
          </cell>
        </row>
        <row r="2138">
          <cell r="A2138" t="str">
            <v>2102-1013</v>
          </cell>
          <cell r="B2138" t="str">
            <v>ACTUALIZACION DE I.S.A.N.</v>
          </cell>
          <cell r="D2138">
            <v>13162</v>
          </cell>
          <cell r="E2138" t="str">
            <v>Póliza -105-</v>
          </cell>
        </row>
        <row r="2139">
          <cell r="A2139" t="str">
            <v>2102-1014</v>
          </cell>
          <cell r="B2139" t="str">
            <v>DEVOLUCION IMP. SOBRE AUTOMOVILES NUEVOS</v>
          </cell>
          <cell r="D2139">
            <v>0</v>
          </cell>
          <cell r="E2139" t="str">
            <v>Póliza -105-</v>
          </cell>
        </row>
        <row r="2140">
          <cell r="A2140" t="str">
            <v>2102-1015</v>
          </cell>
          <cell r="B2140" t="str">
            <v>ACT.E INT'S.POR DEV.IMP.S/AUTOMOV.NVOS.</v>
          </cell>
          <cell r="D2140">
            <v>0</v>
          </cell>
          <cell r="E2140" t="str">
            <v>Póliza -105-</v>
          </cell>
        </row>
        <row r="2141">
          <cell r="A2141" t="str">
            <v>2102-1016</v>
          </cell>
          <cell r="B2141" t="str">
            <v>IMPUESTO S/TENENCIA O USO DE VEHICULOS</v>
          </cell>
          <cell r="D2141">
            <v>6457945.8099999996</v>
          </cell>
          <cell r="E2141" t="str">
            <v>Póliza -105-</v>
          </cell>
        </row>
        <row r="2142">
          <cell r="A2142" t="str">
            <v>2102-1017</v>
          </cell>
          <cell r="B2142" t="str">
            <v>IMPUESTO S/TENENCIA, MOTOCICLETAS</v>
          </cell>
          <cell r="D2142">
            <v>24969</v>
          </cell>
          <cell r="E2142" t="str">
            <v>Póliza -105-</v>
          </cell>
        </row>
        <row r="2143">
          <cell r="A2143" t="str">
            <v>2102-1018</v>
          </cell>
          <cell r="B2143" t="str">
            <v>RECARGOS Y ACT DE IMP S/TENENCIA DE VEH</v>
          </cell>
          <cell r="D2143">
            <v>151666.41</v>
          </cell>
          <cell r="E2143" t="str">
            <v>Póliza -105-</v>
          </cell>
        </row>
        <row r="2144">
          <cell r="A2144" t="str">
            <v>2102-1019</v>
          </cell>
          <cell r="B2144" t="str">
            <v>RECARGOS Y ACT DE IMP S/TEN DE MOTOS</v>
          </cell>
          <cell r="D2144">
            <v>240</v>
          </cell>
          <cell r="E2144" t="str">
            <v>Póliza -105-</v>
          </cell>
        </row>
        <row r="2145">
          <cell r="A2145" t="str">
            <v>2102-1020</v>
          </cell>
          <cell r="B2145" t="str">
            <v>DEVOLUCION IMPUESTOS SOBRE TENENCIA</v>
          </cell>
          <cell r="D2145">
            <v>0</v>
          </cell>
          <cell r="E2145" t="str">
            <v>Póliza -105-</v>
          </cell>
        </row>
        <row r="2146">
          <cell r="A2146" t="str">
            <v>2102-1021</v>
          </cell>
          <cell r="B2146" t="str">
            <v>ACT.E INTS.POR DEV.IMP.S/TENENCIA</v>
          </cell>
          <cell r="D2146">
            <v>0</v>
          </cell>
          <cell r="E2146" t="str">
            <v>Póliza -105-</v>
          </cell>
        </row>
        <row r="2147">
          <cell r="A2147" t="str">
            <v>2102-1022</v>
          </cell>
          <cell r="B2147" t="str">
            <v>ACREDITAMENTO DEL IMP.S/TENENCIA AR.15-D</v>
          </cell>
          <cell r="D2147">
            <v>0</v>
          </cell>
          <cell r="E2147" t="str">
            <v>Póliza -105-</v>
          </cell>
        </row>
        <row r="2148">
          <cell r="A2148" t="str">
            <v>2102-1023</v>
          </cell>
          <cell r="B2148" t="str">
            <v>GASTOS DE EJECUCION ISAN</v>
          </cell>
          <cell r="D2148">
            <v>0</v>
          </cell>
          <cell r="E2148" t="str">
            <v>Póliza -105-</v>
          </cell>
        </row>
        <row r="2149">
          <cell r="A2149" t="str">
            <v>2102-1024</v>
          </cell>
          <cell r="B2149" t="str">
            <v>GASTOS DE EJECUCION IMP. SOBRE TENENCIA</v>
          </cell>
          <cell r="D2149">
            <v>120</v>
          </cell>
          <cell r="E2149" t="str">
            <v>Póliza -105-</v>
          </cell>
        </row>
        <row r="2150">
          <cell r="A2150" t="str">
            <v>2102-1025</v>
          </cell>
          <cell r="B2150" t="str">
            <v>MULTAS IMP S/TENENCIA CTRL.DE OBLIG 100%</v>
          </cell>
          <cell r="D2150">
            <v>3654</v>
          </cell>
          <cell r="E2150" t="str">
            <v>Póliza -105-</v>
          </cell>
        </row>
        <row r="2151">
          <cell r="A2151" t="str">
            <v>2102-1026</v>
          </cell>
          <cell r="B2151" t="str">
            <v>HONORARIOS EJEC.POR CONTROL VEHICULAR</v>
          </cell>
          <cell r="D2151">
            <v>210</v>
          </cell>
          <cell r="E2151" t="str">
            <v>Póliza -105-</v>
          </cell>
        </row>
        <row r="2152">
          <cell r="A2152" t="str">
            <v>2102-1027</v>
          </cell>
          <cell r="B2152" t="str">
            <v>HONORARIOS EJEC. ISAN</v>
          </cell>
          <cell r="D2152">
            <v>0</v>
          </cell>
          <cell r="E2152" t="str">
            <v>Póliza -105-</v>
          </cell>
        </row>
        <row r="2153">
          <cell r="A2153" t="str">
            <v>2102-1028</v>
          </cell>
          <cell r="B2153" t="str">
            <v>90% INFRACC. TRANSITO AREA METROPOLITANA</v>
          </cell>
          <cell r="D2153">
            <v>337455.83</v>
          </cell>
          <cell r="E2153" t="str">
            <v>Póliza -105-</v>
          </cell>
        </row>
        <row r="2155">
          <cell r="C2155">
            <v>16072676.799999999</v>
          </cell>
          <cell r="D2155">
            <v>16072676.799999999</v>
          </cell>
        </row>
        <row r="2157">
          <cell r="A2157" t="str">
            <v>REGISTRO DE LOS INGRESOS DEL DIA</v>
          </cell>
        </row>
        <row r="2158">
          <cell r="D2158" t="str">
            <v>Póliza -105-</v>
          </cell>
        </row>
        <row r="2161">
          <cell r="B2161" t="str">
            <v>Gobierno del Estado de Nuevo León</v>
          </cell>
        </row>
        <row r="2162">
          <cell r="B2162" t="str">
            <v>Secretaría de Finanzas y Tesorería General del Estado</v>
          </cell>
        </row>
        <row r="2163">
          <cell r="B2163" t="str">
            <v>Subsecretaría de Egresos</v>
          </cell>
        </row>
        <row r="2164">
          <cell r="B2164" t="str">
            <v>Dirección de Contabilidad y Cuenta Pública</v>
          </cell>
        </row>
        <row r="2165">
          <cell r="B2165" t="str">
            <v>Instituto de Control Vehicular</v>
          </cell>
        </row>
        <row r="2166">
          <cell r="B2166" t="str">
            <v>Recaudaciòn Diaria 17 Febrero 2006</v>
          </cell>
        </row>
        <row r="2167">
          <cell r="A2167" t="str">
            <v xml:space="preserve">Numero </v>
          </cell>
          <cell r="B2167" t="str">
            <v>Concepto</v>
          </cell>
          <cell r="C2167" t="str">
            <v>Recaudación Daria</v>
          </cell>
        </row>
        <row r="2168">
          <cell r="A2168" t="str">
            <v>de Cuenta</v>
          </cell>
          <cell r="C2168" t="str">
            <v>Cargo</v>
          </cell>
          <cell r="D2168" t="str">
            <v>Crédito</v>
          </cell>
        </row>
        <row r="2170">
          <cell r="A2170" t="str">
            <v>2102-1001</v>
          </cell>
          <cell r="B2170" t="str">
            <v>IMP.SOBRE TRANS.DE PROP.DE VEH.AUT.USADO</v>
          </cell>
          <cell r="C2170">
            <v>891140.92</v>
          </cell>
          <cell r="E2170" t="str">
            <v>Póliza -106-</v>
          </cell>
        </row>
        <row r="2171">
          <cell r="A2171" t="str">
            <v>2102-1002</v>
          </cell>
          <cell r="B2171" t="str">
            <v>IMP.DE TRANSM.POR REQUERIMIENTO</v>
          </cell>
          <cell r="C2171">
            <v>0</v>
          </cell>
          <cell r="E2171" t="str">
            <v>Póliza -106-</v>
          </cell>
        </row>
        <row r="2172">
          <cell r="A2172" t="str">
            <v>2102-1003</v>
          </cell>
          <cell r="B2172" t="str">
            <v>ACT.E INTS.POR DEV.IMP.S/TRANS.VEH.USADO</v>
          </cell>
          <cell r="C2172">
            <v>0</v>
          </cell>
          <cell r="E2172" t="str">
            <v>Póliza -106-</v>
          </cell>
        </row>
        <row r="2173">
          <cell r="A2173" t="str">
            <v>2102-1004</v>
          </cell>
          <cell r="B2173" t="str">
            <v>DEV.IMP.S/TRANS.PROP.VEH.USADOS</v>
          </cell>
          <cell r="C2173">
            <v>0</v>
          </cell>
          <cell r="E2173" t="str">
            <v>Póliza -106-</v>
          </cell>
        </row>
        <row r="2174">
          <cell r="A2174" t="str">
            <v>2102-1005</v>
          </cell>
          <cell r="B2174" t="str">
            <v>MULTA IMP. P/LA AGENCIA EST.DE TRANSP.</v>
          </cell>
          <cell r="C2174">
            <v>33570</v>
          </cell>
          <cell r="E2174" t="str">
            <v>Póliza -106-</v>
          </cell>
        </row>
        <row r="2175">
          <cell r="A2175" t="str">
            <v>2102-1006</v>
          </cell>
          <cell r="B2175" t="str">
            <v>MULTAS DEL IMP.DE TRANSMISION</v>
          </cell>
          <cell r="C2175">
            <v>0</v>
          </cell>
          <cell r="E2175" t="str">
            <v>Póliza -106-</v>
          </cell>
        </row>
        <row r="2176">
          <cell r="A2176" t="str">
            <v>2102-1007</v>
          </cell>
          <cell r="B2176" t="str">
            <v>RECARGOS DE IMP.DE TRANSMISION</v>
          </cell>
          <cell r="C2176">
            <v>0</v>
          </cell>
          <cell r="E2176" t="str">
            <v>Póliza -106-</v>
          </cell>
        </row>
        <row r="2177">
          <cell r="A2177" t="str">
            <v>2102-1008</v>
          </cell>
          <cell r="B2177" t="str">
            <v>GASTOS DE EJEC.TRANS.VEH.MOTOR</v>
          </cell>
          <cell r="C2177">
            <v>0</v>
          </cell>
          <cell r="E2177" t="str">
            <v>Póliza -106-</v>
          </cell>
        </row>
        <row r="2178">
          <cell r="A2178" t="str">
            <v>2102-1009</v>
          </cell>
          <cell r="B2178" t="str">
            <v>INCENTIVOS POR ISAN</v>
          </cell>
          <cell r="C2178">
            <v>0</v>
          </cell>
          <cell r="E2178" t="str">
            <v>Póliza -106-</v>
          </cell>
        </row>
        <row r="2179">
          <cell r="A2179" t="str">
            <v>2102-1010</v>
          </cell>
          <cell r="B2179" t="str">
            <v>RECARGOS DE I.S.A.N.</v>
          </cell>
          <cell r="C2179">
            <v>122229</v>
          </cell>
          <cell r="E2179" t="str">
            <v>Póliza -106-</v>
          </cell>
        </row>
        <row r="2180">
          <cell r="A2180" t="str">
            <v>2102-1011</v>
          </cell>
          <cell r="B2180" t="str">
            <v>SANCIONES ISAN</v>
          </cell>
          <cell r="C2180">
            <v>0</v>
          </cell>
          <cell r="E2180" t="str">
            <v>Póliza -106-</v>
          </cell>
        </row>
        <row r="2181">
          <cell r="A2181" t="str">
            <v>2102-1012</v>
          </cell>
          <cell r="B2181" t="str">
            <v>I.S.A.N. PAGOS PROVISIONALES</v>
          </cell>
          <cell r="C2181">
            <v>1651198</v>
          </cell>
          <cell r="E2181" t="str">
            <v>Póliza -106-</v>
          </cell>
        </row>
        <row r="2182">
          <cell r="A2182" t="str">
            <v>2102-1013</v>
          </cell>
          <cell r="B2182" t="str">
            <v>ACTUALIZACION DE I.S.A.N.</v>
          </cell>
          <cell r="C2182">
            <v>13162</v>
          </cell>
          <cell r="E2182" t="str">
            <v>Póliza -106-</v>
          </cell>
        </row>
        <row r="2183">
          <cell r="A2183" t="str">
            <v>2102-1014</v>
          </cell>
          <cell r="B2183" t="str">
            <v>DEVOLUCION IMP. SOBRE AUTOMOVILES NUEVOS</v>
          </cell>
          <cell r="C2183">
            <v>0</v>
          </cell>
          <cell r="E2183" t="str">
            <v>Póliza -106-</v>
          </cell>
        </row>
        <row r="2184">
          <cell r="A2184" t="str">
            <v>2102-1015</v>
          </cell>
          <cell r="B2184" t="str">
            <v>ACT.E INT'S.POR DEV.IMP.S/AUTOMOV.NVOS.</v>
          </cell>
          <cell r="C2184">
            <v>0</v>
          </cell>
          <cell r="E2184" t="str">
            <v>Póliza -106-</v>
          </cell>
        </row>
        <row r="2185">
          <cell r="A2185" t="str">
            <v>2102-1016</v>
          </cell>
          <cell r="B2185" t="str">
            <v>IMPUESTO S/TENENCIA O USO DE VEHICULOS</v>
          </cell>
          <cell r="C2185">
            <v>6457945.8099999996</v>
          </cell>
          <cell r="E2185" t="str">
            <v>Póliza -106-</v>
          </cell>
        </row>
        <row r="2186">
          <cell r="A2186" t="str">
            <v>2102-1017</v>
          </cell>
          <cell r="B2186" t="str">
            <v>IMPUESTO S/TENENCIA, MOTOCICLETAS</v>
          </cell>
          <cell r="C2186">
            <v>24969</v>
          </cell>
          <cell r="E2186" t="str">
            <v>Póliza -106-</v>
          </cell>
        </row>
        <row r="2187">
          <cell r="A2187" t="str">
            <v>2102-1018</v>
          </cell>
          <cell r="B2187" t="str">
            <v>RECARGOS Y ACT DE IMP S/TENENCIA DE VEH</v>
          </cell>
          <cell r="C2187">
            <v>151666.41</v>
          </cell>
          <cell r="E2187" t="str">
            <v>Póliza -106-</v>
          </cell>
        </row>
        <row r="2188">
          <cell r="A2188" t="str">
            <v>2102-1019</v>
          </cell>
          <cell r="B2188" t="str">
            <v>RECARGOS Y ACT DE IMP S/TEN DE MOTOS</v>
          </cell>
          <cell r="C2188">
            <v>240</v>
          </cell>
          <cell r="E2188" t="str">
            <v>Póliza -106-</v>
          </cell>
        </row>
        <row r="2189">
          <cell r="A2189" t="str">
            <v>2102-1020</v>
          </cell>
          <cell r="B2189" t="str">
            <v>DEVOLUCION IMPUESTOS SOBRE TENENCIA</v>
          </cell>
          <cell r="C2189">
            <v>0</v>
          </cell>
          <cell r="E2189" t="str">
            <v>Póliza -106-</v>
          </cell>
        </row>
        <row r="2190">
          <cell r="A2190" t="str">
            <v>2102-1021</v>
          </cell>
          <cell r="B2190" t="str">
            <v>ACT.E INTS.POR DEV.IMP.S/TENENCIA</v>
          </cell>
          <cell r="C2190">
            <v>0</v>
          </cell>
          <cell r="E2190" t="str">
            <v>Póliza -106-</v>
          </cell>
        </row>
        <row r="2191">
          <cell r="A2191" t="str">
            <v>2102-1022</v>
          </cell>
          <cell r="B2191" t="str">
            <v>ACREDITAMENTO DEL IMP.S/TENENCIA AR.15-D</v>
          </cell>
          <cell r="C2191">
            <v>0</v>
          </cell>
          <cell r="E2191" t="str">
            <v>Póliza -106-</v>
          </cell>
        </row>
        <row r="2192">
          <cell r="A2192" t="str">
            <v>2102-1023</v>
          </cell>
          <cell r="B2192" t="str">
            <v>GASTOS DE EJECUCION ISAN</v>
          </cell>
          <cell r="C2192">
            <v>0</v>
          </cell>
          <cell r="E2192" t="str">
            <v>Póliza -106-</v>
          </cell>
        </row>
        <row r="2193">
          <cell r="A2193" t="str">
            <v>2102-1024</v>
          </cell>
          <cell r="B2193" t="str">
            <v>GASTOS DE EJECUCION IMP. SOBRE TENENCIA</v>
          </cell>
          <cell r="C2193">
            <v>120</v>
          </cell>
          <cell r="E2193" t="str">
            <v>Póliza -106-</v>
          </cell>
        </row>
        <row r="2194">
          <cell r="A2194" t="str">
            <v>2102-1025</v>
          </cell>
          <cell r="B2194" t="str">
            <v>MULTAS IMP S/TENENCIA CTRL.DE OBLIG 100%</v>
          </cell>
          <cell r="C2194">
            <v>3654</v>
          </cell>
          <cell r="E2194" t="str">
            <v>Póliza -106-</v>
          </cell>
        </row>
        <row r="2195">
          <cell r="A2195" t="str">
            <v>2102-1026</v>
          </cell>
          <cell r="B2195" t="str">
            <v>HONORARIOS EJEC.POR CONTROL VEHICULAR</v>
          </cell>
          <cell r="C2195">
            <v>210</v>
          </cell>
          <cell r="E2195" t="str">
            <v>Póliza -106-</v>
          </cell>
        </row>
        <row r="2196">
          <cell r="A2196" t="str">
            <v>2102-1027</v>
          </cell>
          <cell r="B2196" t="str">
            <v>HONORARIOS EJEC. ISAN</v>
          </cell>
          <cell r="C2196">
            <v>0</v>
          </cell>
          <cell r="E2196" t="str">
            <v>Póliza -106-</v>
          </cell>
        </row>
        <row r="2197">
          <cell r="A2197" t="str">
            <v>2102-1028</v>
          </cell>
          <cell r="B2197" t="str">
            <v>90% INFRACC. TRANSITO AREA METROPOLITANA</v>
          </cell>
          <cell r="C2197">
            <v>337455.83</v>
          </cell>
          <cell r="E2197" t="str">
            <v>Póliza -106-</v>
          </cell>
        </row>
        <row r="2198">
          <cell r="A2198" t="str">
            <v>1201-0026</v>
          </cell>
          <cell r="B2198" t="str">
            <v>IMP.SOBRE TRANS.DE PROP.DE VEH.AUT.USADO</v>
          </cell>
          <cell r="D2198">
            <v>891140.92</v>
          </cell>
          <cell r="E2198" t="str">
            <v>Póliza -106-</v>
          </cell>
        </row>
        <row r="2199">
          <cell r="A2199" t="str">
            <v>1201-0027</v>
          </cell>
          <cell r="B2199" t="str">
            <v>IMP.DE TRANSM.POR REQUERIMIENTO</v>
          </cell>
          <cell r="D2199">
            <v>0</v>
          </cell>
          <cell r="E2199" t="str">
            <v>Póliza -106-</v>
          </cell>
        </row>
        <row r="2200">
          <cell r="A2200" t="str">
            <v>1201-0028</v>
          </cell>
          <cell r="B2200" t="str">
            <v>ACT.E INTS.POR DEV.IMP.S/TRANS.VEH.USADO</v>
          </cell>
          <cell r="D2200">
            <v>0</v>
          </cell>
          <cell r="E2200" t="str">
            <v>Póliza -106-</v>
          </cell>
        </row>
        <row r="2201">
          <cell r="A2201" t="str">
            <v>1201-0029</v>
          </cell>
          <cell r="B2201" t="str">
            <v>DEV.IMP.S/TRANS.PROP.VEH.USADOS</v>
          </cell>
          <cell r="D2201">
            <v>0</v>
          </cell>
          <cell r="E2201" t="str">
            <v>Póliza -106-</v>
          </cell>
        </row>
        <row r="2202">
          <cell r="A2202" t="str">
            <v>1201-0030</v>
          </cell>
          <cell r="B2202" t="str">
            <v>MULTA IMP. P/LA AGENCIA EST.DE TRANSP.</v>
          </cell>
          <cell r="D2202">
            <v>33570</v>
          </cell>
          <cell r="E2202" t="str">
            <v>Póliza -106-</v>
          </cell>
        </row>
        <row r="2203">
          <cell r="A2203" t="str">
            <v>1201-0031</v>
          </cell>
          <cell r="B2203" t="str">
            <v>MULTAS DEL IMP.DE TRANSMISION</v>
          </cell>
          <cell r="D2203">
            <v>0</v>
          </cell>
          <cell r="E2203" t="str">
            <v>Póliza -106-</v>
          </cell>
        </row>
        <row r="2204">
          <cell r="A2204" t="str">
            <v>1201-0032</v>
          </cell>
          <cell r="B2204" t="str">
            <v>RECARGOS DE IMP.DE TRANSMISION</v>
          </cell>
          <cell r="D2204">
            <v>0</v>
          </cell>
          <cell r="E2204" t="str">
            <v>Póliza -106-</v>
          </cell>
        </row>
        <row r="2205">
          <cell r="A2205" t="str">
            <v>1201-0033</v>
          </cell>
          <cell r="B2205" t="str">
            <v>GASTOS DE EJEC.TRANS.VEH.MOTOR</v>
          </cell>
          <cell r="D2205">
            <v>0</v>
          </cell>
          <cell r="E2205" t="str">
            <v>Póliza -106-</v>
          </cell>
        </row>
        <row r="2206">
          <cell r="A2206" t="str">
            <v>1201-0034</v>
          </cell>
          <cell r="B2206" t="str">
            <v>INCENTIVOS POR ISAN</v>
          </cell>
          <cell r="D2206">
            <v>0</v>
          </cell>
          <cell r="E2206" t="str">
            <v>Póliza -106-</v>
          </cell>
        </row>
        <row r="2207">
          <cell r="A2207" t="str">
            <v>1201-0035</v>
          </cell>
          <cell r="B2207" t="str">
            <v>RECARGOS DE I.S.A.N.</v>
          </cell>
          <cell r="D2207">
            <v>122229</v>
          </cell>
          <cell r="E2207" t="str">
            <v>Póliza -106-</v>
          </cell>
        </row>
        <row r="2208">
          <cell r="A2208" t="str">
            <v>1201-0036</v>
          </cell>
          <cell r="B2208" t="str">
            <v>SANCIONES ISAN</v>
          </cell>
          <cell r="D2208">
            <v>0</v>
          </cell>
          <cell r="E2208" t="str">
            <v>Póliza -106-</v>
          </cell>
        </row>
        <row r="2209">
          <cell r="A2209" t="str">
            <v>1201-0037</v>
          </cell>
          <cell r="B2209" t="str">
            <v>I.S.A.N. PAGOS PROVISIONALES</v>
          </cell>
          <cell r="D2209">
            <v>1651198</v>
          </cell>
          <cell r="E2209" t="str">
            <v>Póliza -106-</v>
          </cell>
        </row>
        <row r="2210">
          <cell r="A2210" t="str">
            <v>1201-0038</v>
          </cell>
          <cell r="B2210" t="str">
            <v>ACTUALIZACION DE I.S.A.N.</v>
          </cell>
          <cell r="D2210">
            <v>13162</v>
          </cell>
          <cell r="E2210" t="str">
            <v>Póliza -106-</v>
          </cell>
        </row>
        <row r="2211">
          <cell r="A2211" t="str">
            <v>1201-0039</v>
          </cell>
          <cell r="B2211" t="str">
            <v>DEVOLUCION IMP. SOBRE AUTOMOVILES NUEVOS</v>
          </cell>
          <cell r="D2211">
            <v>0</v>
          </cell>
          <cell r="E2211" t="str">
            <v>Póliza -106-</v>
          </cell>
        </row>
        <row r="2212">
          <cell r="A2212" t="str">
            <v>1201-0040</v>
          </cell>
          <cell r="B2212" t="str">
            <v>ACT.E INT'S.POR DEV.IMP.S/AUTOMOV.NVOS.</v>
          </cell>
          <cell r="D2212">
            <v>0</v>
          </cell>
          <cell r="E2212" t="str">
            <v>Póliza -106-</v>
          </cell>
        </row>
        <row r="2213">
          <cell r="A2213" t="str">
            <v>1201-0041</v>
          </cell>
          <cell r="B2213" t="str">
            <v>IMPUESTO S/TENENCIA O USO DE VEHICULOS</v>
          </cell>
          <cell r="D2213">
            <v>6457945.8099999996</v>
          </cell>
          <cell r="E2213" t="str">
            <v>Póliza -106-</v>
          </cell>
        </row>
        <row r="2214">
          <cell r="A2214" t="str">
            <v>1201-0042</v>
          </cell>
          <cell r="B2214" t="str">
            <v>IMPUESTO S/TENENCIA, MOTOCICLETAS</v>
          </cell>
          <cell r="D2214">
            <v>24969</v>
          </cell>
          <cell r="E2214" t="str">
            <v>Póliza -106-</v>
          </cell>
        </row>
        <row r="2215">
          <cell r="A2215" t="str">
            <v>1201-0043</v>
          </cell>
          <cell r="B2215" t="str">
            <v>RECARGOS Y ACT DE IMP S/TENENCIA DE VEH</v>
          </cell>
          <cell r="D2215">
            <v>151666.41</v>
          </cell>
          <cell r="E2215" t="str">
            <v>Póliza -106-</v>
          </cell>
        </row>
        <row r="2216">
          <cell r="A2216" t="str">
            <v>1201-0044</v>
          </cell>
          <cell r="B2216" t="str">
            <v>RECARGOS Y ACT DE IMP S/TEN DE MOTOS</v>
          </cell>
          <cell r="D2216">
            <v>240</v>
          </cell>
          <cell r="E2216" t="str">
            <v>Póliza -106-</v>
          </cell>
        </row>
        <row r="2217">
          <cell r="A2217" t="str">
            <v>1201-0045</v>
          </cell>
          <cell r="B2217" t="str">
            <v>DEVOLUCION IMPUESTOS SOBRE TENENCIA</v>
          </cell>
          <cell r="D2217">
            <v>0</v>
          </cell>
          <cell r="E2217" t="str">
            <v>Póliza -106-</v>
          </cell>
        </row>
        <row r="2218">
          <cell r="A2218" t="str">
            <v>1201-0046</v>
          </cell>
          <cell r="B2218" t="str">
            <v>ACT.E INTS.POR DEV.IMP.S/TENENCIA</v>
          </cell>
          <cell r="D2218">
            <v>0</v>
          </cell>
          <cell r="E2218" t="str">
            <v>Póliza -106-</v>
          </cell>
        </row>
        <row r="2219">
          <cell r="A2219" t="str">
            <v>1201-0047</v>
          </cell>
          <cell r="B2219" t="str">
            <v>ACREDITAMENTO DEL IMP.S/TENENCIA AR.15-D</v>
          </cell>
          <cell r="D2219">
            <v>0</v>
          </cell>
          <cell r="E2219" t="str">
            <v>Póliza -106-</v>
          </cell>
        </row>
        <row r="2220">
          <cell r="A2220" t="str">
            <v>1201-0048</v>
          </cell>
          <cell r="B2220" t="str">
            <v>GASTOS DE EJECUCION ISAN</v>
          </cell>
          <cell r="D2220">
            <v>0</v>
          </cell>
          <cell r="E2220" t="str">
            <v>Póliza -106-</v>
          </cell>
        </row>
        <row r="2221">
          <cell r="A2221" t="str">
            <v>1201-0049</v>
          </cell>
          <cell r="B2221" t="str">
            <v>GASTOS DE EJECUCION IMP. SOBRE TENENCIA</v>
          </cell>
          <cell r="D2221">
            <v>120</v>
          </cell>
          <cell r="E2221" t="str">
            <v>Póliza -106-</v>
          </cell>
        </row>
        <row r="2222">
          <cell r="A2222" t="str">
            <v>1201-0050</v>
          </cell>
          <cell r="B2222" t="str">
            <v>MULTAS IMP S/TENENCIA CTRL.DE OBLIG 100%</v>
          </cell>
          <cell r="D2222">
            <v>3654</v>
          </cell>
          <cell r="E2222" t="str">
            <v>Póliza -106-</v>
          </cell>
        </row>
        <row r="2223">
          <cell r="A2223" t="str">
            <v>1201-0051</v>
          </cell>
          <cell r="B2223" t="str">
            <v>HONORARIOS EJEC.POR CONTROL VEHICULAR</v>
          </cell>
          <cell r="D2223">
            <v>210</v>
          </cell>
          <cell r="E2223" t="str">
            <v>Póliza -106-</v>
          </cell>
        </row>
        <row r="2224">
          <cell r="A2224" t="str">
            <v>1201-0052</v>
          </cell>
          <cell r="B2224" t="str">
            <v>HONORARIOS EJEC. ISAN</v>
          </cell>
          <cell r="D2224">
            <v>0</v>
          </cell>
          <cell r="E2224" t="str">
            <v>Póliza -106-</v>
          </cell>
        </row>
        <row r="2225">
          <cell r="A2225" t="str">
            <v>1201-0053</v>
          </cell>
          <cell r="B2225" t="str">
            <v>90% INFRACC. TRANSITO AREA METROPOLITANA</v>
          </cell>
          <cell r="D2225">
            <v>337455.83</v>
          </cell>
          <cell r="E2225" t="str">
            <v>Póliza -106-</v>
          </cell>
        </row>
        <row r="2227">
          <cell r="C2227">
            <v>9687560.9700000007</v>
          </cell>
          <cell r="D2227">
            <v>9687560.9700000007</v>
          </cell>
        </row>
        <row r="2229">
          <cell r="A2229" t="str">
            <v>RECLASIFICACION DE LOS INGRESOS EN ADMON.</v>
          </cell>
        </row>
        <row r="2231">
          <cell r="D2231" t="str">
            <v>Póliza -106-</v>
          </cell>
        </row>
        <row r="2233">
          <cell r="A2233" t="str">
            <v>de Cuenta</v>
          </cell>
          <cell r="C2233" t="str">
            <v>Cargo</v>
          </cell>
          <cell r="D2233" t="str">
            <v>Crédito</v>
          </cell>
        </row>
        <row r="2234">
          <cell r="A2234" t="str">
            <v>1201-0001</v>
          </cell>
          <cell r="B2234" t="str">
            <v>DERECHOS DE CONTROL VEHICULAR PTE. AÑO</v>
          </cell>
          <cell r="C2234">
            <v>5287509</v>
          </cell>
          <cell r="E2234" t="str">
            <v>Póliza -107-</v>
          </cell>
        </row>
        <row r="2235">
          <cell r="A2235" t="str">
            <v>1201-0002</v>
          </cell>
          <cell r="B2235" t="str">
            <v>DERECHOS DE CONTROL VEHICULAR REZAGOS</v>
          </cell>
          <cell r="C2235">
            <v>366488.83</v>
          </cell>
          <cell r="E2235" t="str">
            <v>Póliza -107-</v>
          </cell>
        </row>
        <row r="2236">
          <cell r="A2236" t="str">
            <v>1201-0003</v>
          </cell>
          <cell r="B2236" t="str">
            <v>DEV. CONTROL VEHICULAR</v>
          </cell>
          <cell r="C2236">
            <v>0</v>
          </cell>
          <cell r="E2236" t="str">
            <v>Póliza -107-</v>
          </cell>
        </row>
        <row r="2237">
          <cell r="A2237" t="str">
            <v>1201-0004</v>
          </cell>
          <cell r="B2237" t="str">
            <v>SUBSIDIO 10% Y 5%</v>
          </cell>
          <cell r="D2237">
            <v>95356</v>
          </cell>
          <cell r="E2237" t="str">
            <v>Póliza -107-</v>
          </cell>
        </row>
        <row r="2238">
          <cell r="A2238" t="str">
            <v>1201-0005</v>
          </cell>
          <cell r="B2238" t="str">
            <v>SUBSIDIO ANTIGÜEDAD 5 AÑOS</v>
          </cell>
          <cell r="D2238">
            <v>955204</v>
          </cell>
          <cell r="E2238" t="str">
            <v>Póliza -107-</v>
          </cell>
        </row>
        <row r="2239">
          <cell r="A2239" t="str">
            <v>1201-0006</v>
          </cell>
          <cell r="B2239" t="str">
            <v>SUBSIDIO ANTIGÜEDAD 10 AÑOS</v>
          </cell>
          <cell r="D2239">
            <v>200128</v>
          </cell>
          <cell r="E2239" t="str">
            <v>Póliza -107-</v>
          </cell>
        </row>
        <row r="2240">
          <cell r="A2240" t="str">
            <v>1201-0007</v>
          </cell>
          <cell r="B2240" t="str">
            <v>SUBSIDIO DERECHOS CONTROL VEHICULAR</v>
          </cell>
          <cell r="C2240">
            <v>0</v>
          </cell>
          <cell r="E2240" t="str">
            <v>Póliza -107-</v>
          </cell>
        </row>
        <row r="2241">
          <cell r="A2241" t="str">
            <v>1201-0008</v>
          </cell>
          <cell r="B2241" t="str">
            <v>SUB MAT.DE CONT.VEH.A PERS.MAYORES 65 AÑOS</v>
          </cell>
          <cell r="D2241">
            <v>1467</v>
          </cell>
          <cell r="E2241" t="str">
            <v>Póliza -107-</v>
          </cell>
        </row>
        <row r="2242">
          <cell r="A2242" t="str">
            <v>1201-0009</v>
          </cell>
          <cell r="B2242" t="str">
            <v>EXP.DE CERTIFICADOS DE CONTROL VEHICULAR</v>
          </cell>
          <cell r="C2242">
            <v>9306</v>
          </cell>
          <cell r="E2242" t="str">
            <v>Póliza -107-</v>
          </cell>
        </row>
        <row r="2243">
          <cell r="A2243" t="str">
            <v>1201-0010</v>
          </cell>
          <cell r="B2243" t="str">
            <v>EXP.DE CERT.DE CTRL.VEH.OTROS ESTADOS</v>
          </cell>
          <cell r="C2243">
            <v>5103</v>
          </cell>
          <cell r="E2243" t="str">
            <v>Póliza -107-</v>
          </cell>
        </row>
        <row r="2244">
          <cell r="A2244" t="str">
            <v>1201-0011</v>
          </cell>
          <cell r="B2244" t="str">
            <v>EXP.DE CERT.DE DOC.DE CTRL.VEHICULAR</v>
          </cell>
          <cell r="C2244">
            <v>282</v>
          </cell>
          <cell r="E2244" t="str">
            <v>Póliza -107-</v>
          </cell>
        </row>
        <row r="2245">
          <cell r="A2245" t="str">
            <v>1201-0012</v>
          </cell>
          <cell r="B2245" t="str">
            <v>PLACAS DE CIRCULACION VEHICULAR</v>
          </cell>
          <cell r="C2245">
            <v>493425</v>
          </cell>
          <cell r="E2245" t="str">
            <v>Póliza -107-</v>
          </cell>
        </row>
        <row r="2246">
          <cell r="A2246" t="str">
            <v>1201-0013</v>
          </cell>
          <cell r="B2246" t="str">
            <v>LICENCIAS DE MANEJAR</v>
          </cell>
          <cell r="C2246">
            <v>361552</v>
          </cell>
          <cell r="E2246" t="str">
            <v>Póliza -107-</v>
          </cell>
        </row>
        <row r="2247">
          <cell r="A2247" t="str">
            <v>1201-0014</v>
          </cell>
          <cell r="B2247" t="str">
            <v>EXP.DE CERT.DE LICENCIAS DE CONDUCIR</v>
          </cell>
          <cell r="C2247">
            <v>0</v>
          </cell>
          <cell r="E2247" t="str">
            <v>Póliza -107-</v>
          </cell>
        </row>
        <row r="2248">
          <cell r="A2248" t="str">
            <v>1201-0015</v>
          </cell>
          <cell r="B2248" t="str">
            <v>DUPLICADOS DE LICENCIAS</v>
          </cell>
          <cell r="C2248">
            <v>5664</v>
          </cell>
          <cell r="E2248" t="str">
            <v>Póliza -107-</v>
          </cell>
        </row>
        <row r="2249">
          <cell r="A2249" t="str">
            <v>1201-0016</v>
          </cell>
          <cell r="B2249" t="str">
            <v>DUPLICADOS DE TARJETAS DE CIRCULACION</v>
          </cell>
          <cell r="C2249">
            <v>3102</v>
          </cell>
          <cell r="E2249" t="str">
            <v>Póliza -107-</v>
          </cell>
        </row>
        <row r="2250">
          <cell r="A2250" t="str">
            <v>1201-0017</v>
          </cell>
          <cell r="B2250" t="str">
            <v>BAJAS DE VEHICULOS DE MOTOR</v>
          </cell>
          <cell r="C2250">
            <v>29751</v>
          </cell>
          <cell r="E2250" t="str">
            <v>Póliza -107-</v>
          </cell>
        </row>
        <row r="2251">
          <cell r="A2251" t="str">
            <v>1201-0018</v>
          </cell>
          <cell r="B2251" t="str">
            <v>SUBSIDIO LAMINAS CONTROL VEHICULAR</v>
          </cell>
          <cell r="C2251">
            <v>0</v>
          </cell>
          <cell r="E2251" t="str">
            <v>Póliza -107-</v>
          </cell>
        </row>
        <row r="2252">
          <cell r="A2252" t="str">
            <v>1201-0019</v>
          </cell>
          <cell r="B2252" t="str">
            <v>SUBSIDIOS LICENCIAS DE MANEJO</v>
          </cell>
          <cell r="C2252">
            <v>0</v>
          </cell>
          <cell r="E2252" t="str">
            <v>Póliza -107-</v>
          </cell>
        </row>
        <row r="2253">
          <cell r="A2253" t="str">
            <v>1201-0020</v>
          </cell>
          <cell r="B2253" t="str">
            <v>MULTAS DE CONTROL VEHICULAR</v>
          </cell>
          <cell r="C2253">
            <v>0</v>
          </cell>
          <cell r="E2253" t="str">
            <v>Póliza -107-</v>
          </cell>
        </row>
        <row r="2254">
          <cell r="A2254" t="str">
            <v>1201-0021</v>
          </cell>
          <cell r="B2254" t="str">
            <v>INTERESES POR CONVENIO CONTROL VEHICULAR</v>
          </cell>
          <cell r="C2254">
            <v>24637.41</v>
          </cell>
          <cell r="E2254" t="str">
            <v>Póliza -107-</v>
          </cell>
        </row>
        <row r="2255">
          <cell r="A2255" t="str">
            <v>1201-0022</v>
          </cell>
          <cell r="B2255" t="str">
            <v>SANCIONES POR CANJE DE PLACAS EXTEMP.</v>
          </cell>
          <cell r="C2255">
            <v>20939</v>
          </cell>
          <cell r="E2255" t="str">
            <v>Póliza -107-</v>
          </cell>
        </row>
        <row r="2256">
          <cell r="A2256" t="str">
            <v>1201-0023</v>
          </cell>
          <cell r="B2256" t="str">
            <v>SAN.DE DER.DE CONTROL VEH.PTE.AÑO</v>
          </cell>
          <cell r="C2256">
            <v>0</v>
          </cell>
          <cell r="E2256" t="str">
            <v>Póliza -107-</v>
          </cell>
        </row>
        <row r="2257">
          <cell r="A2257" t="str">
            <v>1201-0024</v>
          </cell>
          <cell r="B2257" t="str">
            <v>SAN.DE DER.CONTROL VEH. REZAGO</v>
          </cell>
          <cell r="C2257">
            <v>86602.16</v>
          </cell>
          <cell r="E2257" t="str">
            <v>Póliza -107-</v>
          </cell>
        </row>
        <row r="2258">
          <cell r="A2258" t="str">
            <v>1201-0025</v>
          </cell>
          <cell r="B2258" t="str">
            <v>10% INFRACC.DE TRANSITO AREA MET.</v>
          </cell>
          <cell r="C2258">
            <v>49366.31</v>
          </cell>
          <cell r="E2258" t="str">
            <v>Póliza -107-</v>
          </cell>
        </row>
        <row r="2259">
          <cell r="A2259" t="str">
            <v>1201-0026</v>
          </cell>
          <cell r="B2259" t="str">
            <v>IMP.SOBRE TRANS.DE PROP.DE VEH.AUT.USADO</v>
          </cell>
          <cell r="C2259">
            <v>765060.22</v>
          </cell>
          <cell r="E2259" t="str">
            <v>Póliza -107-</v>
          </cell>
        </row>
        <row r="2260">
          <cell r="A2260" t="str">
            <v>1201-0027</v>
          </cell>
          <cell r="B2260" t="str">
            <v>IMP.DE TRANSM.POR REQUERIMIENTO</v>
          </cell>
          <cell r="C2260">
            <v>0</v>
          </cell>
          <cell r="E2260" t="str">
            <v>Póliza -107-</v>
          </cell>
        </row>
        <row r="2261">
          <cell r="A2261" t="str">
            <v>1201-0028</v>
          </cell>
          <cell r="B2261" t="str">
            <v>ACT.E INTS.POR DEV.IMP.S/TRANS.VEH.USADO</v>
          </cell>
          <cell r="C2261">
            <v>0</v>
          </cell>
          <cell r="E2261" t="str">
            <v>Póliza -107-</v>
          </cell>
        </row>
        <row r="2262">
          <cell r="A2262" t="str">
            <v>1201-0029</v>
          </cell>
          <cell r="B2262" t="str">
            <v>DEV.IMP.S/TRANS.PROP.VEH.USADOS</v>
          </cell>
          <cell r="C2262">
            <v>0</v>
          </cell>
          <cell r="E2262" t="str">
            <v>Póliza -107-</v>
          </cell>
        </row>
        <row r="2263">
          <cell r="A2263" t="str">
            <v>1201-0030</v>
          </cell>
          <cell r="B2263" t="str">
            <v>MULTA IMP. P/LA AGENCIA EST.DE TRANSP.</v>
          </cell>
          <cell r="C2263">
            <v>38397</v>
          </cell>
          <cell r="E2263" t="str">
            <v>Póliza -107-</v>
          </cell>
        </row>
        <row r="2264">
          <cell r="A2264" t="str">
            <v>1201-0031</v>
          </cell>
          <cell r="B2264" t="str">
            <v>MULTAS DEL IMP.DE TRANSMISION</v>
          </cell>
          <cell r="C2264">
            <v>0</v>
          </cell>
          <cell r="E2264" t="str">
            <v>Póliza -107-</v>
          </cell>
        </row>
        <row r="2265">
          <cell r="A2265" t="str">
            <v>1201-0032</v>
          </cell>
          <cell r="B2265" t="str">
            <v>RECARGOS DE IMP.DE TRANSMISION</v>
          </cell>
          <cell r="C2265">
            <v>0</v>
          </cell>
          <cell r="E2265" t="str">
            <v>Póliza -107-</v>
          </cell>
        </row>
        <row r="2266">
          <cell r="A2266" t="str">
            <v>1201-0033</v>
          </cell>
          <cell r="B2266" t="str">
            <v>GASTOS DE EJEC.TRANS.VEH.MOTOR</v>
          </cell>
          <cell r="C2266">
            <v>0</v>
          </cell>
          <cell r="E2266" t="str">
            <v>Póliza -107-</v>
          </cell>
        </row>
        <row r="2267">
          <cell r="A2267" t="str">
            <v>1201-0034</v>
          </cell>
          <cell r="B2267" t="str">
            <v>INCENTIVOS POR ISAN</v>
          </cell>
          <cell r="C2267">
            <v>0</v>
          </cell>
          <cell r="E2267" t="str">
            <v>Póliza -107-</v>
          </cell>
        </row>
        <row r="2268">
          <cell r="A2268" t="str">
            <v>1201-0035</v>
          </cell>
          <cell r="B2268" t="str">
            <v>RECARGOS DE I.S.A.N.</v>
          </cell>
          <cell r="C2268">
            <v>0</v>
          </cell>
          <cell r="E2268" t="str">
            <v>Póliza -107-</v>
          </cell>
        </row>
        <row r="2269">
          <cell r="A2269" t="str">
            <v>1201-0036</v>
          </cell>
          <cell r="B2269" t="str">
            <v>SANCIONES ISAN</v>
          </cell>
          <cell r="C2269">
            <v>6020</v>
          </cell>
          <cell r="E2269" t="str">
            <v>Póliza -107-</v>
          </cell>
        </row>
        <row r="2270">
          <cell r="A2270" t="str">
            <v>1201-0037</v>
          </cell>
          <cell r="B2270" t="str">
            <v>I.S.A.N. PAGOS PROVISIONALES</v>
          </cell>
          <cell r="C2270">
            <v>15658665</v>
          </cell>
          <cell r="E2270" t="str">
            <v>Póliza -107-</v>
          </cell>
        </row>
        <row r="2271">
          <cell r="A2271" t="str">
            <v>1201-0038</v>
          </cell>
          <cell r="B2271" t="str">
            <v>ACTUALIZACION DE I.S.A.N.</v>
          </cell>
          <cell r="C2271">
            <v>0</v>
          </cell>
          <cell r="E2271" t="str">
            <v>Póliza -107-</v>
          </cell>
        </row>
        <row r="2272">
          <cell r="A2272" t="str">
            <v>1201-0039</v>
          </cell>
          <cell r="B2272" t="str">
            <v>DEVOLUCION IMP. SOBRE AUTOMOVILES NUEVOS</v>
          </cell>
          <cell r="C2272">
            <v>0</v>
          </cell>
          <cell r="E2272" t="str">
            <v>Póliza -107-</v>
          </cell>
        </row>
        <row r="2273">
          <cell r="A2273" t="str">
            <v>1201-0040</v>
          </cell>
          <cell r="B2273" t="str">
            <v>ACT.E INT'S.POR DEV.IMP.S/AUTOMOV.NVOS.</v>
          </cell>
          <cell r="C2273">
            <v>0</v>
          </cell>
          <cell r="E2273" t="str">
            <v>Póliza -107-</v>
          </cell>
        </row>
        <row r="2274">
          <cell r="A2274" t="str">
            <v>1201-0041</v>
          </cell>
          <cell r="B2274" t="str">
            <v>IMPUESTO S/TENENCIA O USO DE VEHICULOS</v>
          </cell>
          <cell r="C2274">
            <v>8499057.9000000004</v>
          </cell>
          <cell r="E2274" t="str">
            <v>Póliza -107-</v>
          </cell>
        </row>
        <row r="2275">
          <cell r="A2275" t="str">
            <v>1201-0042</v>
          </cell>
          <cell r="B2275" t="str">
            <v>IMPUESTO S/TENENCIA, MOTOCICLETAS</v>
          </cell>
          <cell r="C2275">
            <v>64120</v>
          </cell>
          <cell r="E2275" t="str">
            <v>Póliza -107-</v>
          </cell>
        </row>
        <row r="2276">
          <cell r="A2276" t="str">
            <v>1201-0043</v>
          </cell>
          <cell r="B2276" t="str">
            <v>RECARGOS Y ACT DE IMP S/TENENCIA DE VEH</v>
          </cell>
          <cell r="C2276">
            <v>146269.48000000001</v>
          </cell>
          <cell r="E2276" t="str">
            <v>Póliza -107-</v>
          </cell>
        </row>
        <row r="2277">
          <cell r="A2277" t="str">
            <v>1201-0044</v>
          </cell>
          <cell r="B2277" t="str">
            <v>RECARGOS Y ACT DE IMP S/TEN DE MOTOS</v>
          </cell>
          <cell r="C2277">
            <v>187</v>
          </cell>
          <cell r="E2277" t="str">
            <v>Póliza -107-</v>
          </cell>
        </row>
        <row r="2278">
          <cell r="A2278" t="str">
            <v>1201-0045</v>
          </cell>
          <cell r="B2278" t="str">
            <v>DEVOLUCION IMPUESTOS SOBRE TENENCIA</v>
          </cell>
          <cell r="C2278">
            <v>0</v>
          </cell>
          <cell r="E2278" t="str">
            <v>Póliza -107-</v>
          </cell>
        </row>
        <row r="2279">
          <cell r="A2279" t="str">
            <v>1201-0046</v>
          </cell>
          <cell r="B2279" t="str">
            <v>ACT.E INTS.POR DEV.IMP.S/TENENCIA</v>
          </cell>
          <cell r="C2279">
            <v>0</v>
          </cell>
          <cell r="E2279" t="str">
            <v>Póliza -107-</v>
          </cell>
        </row>
        <row r="2280">
          <cell r="A2280" t="str">
            <v>1201-0047</v>
          </cell>
          <cell r="B2280" t="str">
            <v>ACREDITAMENTO DEL IMP.S/TENENCIA AR.15-D</v>
          </cell>
          <cell r="C2280">
            <v>0</v>
          </cell>
          <cell r="E2280" t="str">
            <v>Póliza -107-</v>
          </cell>
        </row>
        <row r="2281">
          <cell r="A2281" t="str">
            <v>1201-0048</v>
          </cell>
          <cell r="B2281" t="str">
            <v>GASTOS DE EJECUCION ISAN</v>
          </cell>
          <cell r="C2281">
            <v>0</v>
          </cell>
          <cell r="E2281" t="str">
            <v>Póliza -107-</v>
          </cell>
        </row>
        <row r="2282">
          <cell r="A2282" t="str">
            <v>1201-0049</v>
          </cell>
          <cell r="B2282" t="str">
            <v>GASTOS DE EJECUCION IMP. SOBRE TENENCIA</v>
          </cell>
          <cell r="C2282">
            <v>150</v>
          </cell>
          <cell r="E2282" t="str">
            <v>Póliza -107-</v>
          </cell>
        </row>
        <row r="2283">
          <cell r="A2283" t="str">
            <v>1201-0050</v>
          </cell>
          <cell r="B2283" t="str">
            <v>MULTAS IMP S/TENENCIA CTRL.DE OBLIG 100%</v>
          </cell>
          <cell r="C2283">
            <v>4263</v>
          </cell>
          <cell r="E2283" t="str">
            <v>Póliza -107-</v>
          </cell>
        </row>
        <row r="2284">
          <cell r="A2284" t="str">
            <v>1201-0051</v>
          </cell>
          <cell r="B2284" t="str">
            <v>HONORARIOS EJEC.POR CONTROL VEHICULAR</v>
          </cell>
          <cell r="C2284">
            <v>390</v>
          </cell>
          <cell r="E2284" t="str">
            <v>Póliza -107-</v>
          </cell>
        </row>
        <row r="2285">
          <cell r="A2285" t="str">
            <v>1201-0052</v>
          </cell>
          <cell r="B2285" t="str">
            <v>HONORARIOS EJEC. ISAN</v>
          </cell>
          <cell r="C2285">
            <v>0</v>
          </cell>
          <cell r="E2285" t="str">
            <v>Póliza -107-</v>
          </cell>
        </row>
        <row r="2286">
          <cell r="A2286" t="str">
            <v>1201-0053</v>
          </cell>
          <cell r="B2286" t="str">
            <v>90% INFRACC. TRANSITO AREA METROPOLITANA</v>
          </cell>
          <cell r="C2286">
            <v>444327.91</v>
          </cell>
          <cell r="E2286" t="str">
            <v>Póliza -107-</v>
          </cell>
        </row>
        <row r="2287">
          <cell r="A2287" t="str">
            <v>4101-0001</v>
          </cell>
          <cell r="B2287" t="str">
            <v>DERECHOS DE CONTROL VEHICULAR PTE. AÑO</v>
          </cell>
          <cell r="D2287">
            <v>5287509</v>
          </cell>
          <cell r="E2287" t="str">
            <v>Póliza -107-</v>
          </cell>
        </row>
        <row r="2288">
          <cell r="A2288" t="str">
            <v>4101-0002</v>
          </cell>
          <cell r="B2288" t="str">
            <v>DERECHOS DE CONTROL VEHICULAR REZAGOS</v>
          </cell>
          <cell r="D2288">
            <v>366488.83</v>
          </cell>
          <cell r="E2288" t="str">
            <v>Póliza -107-</v>
          </cell>
        </row>
        <row r="2289">
          <cell r="A2289" t="str">
            <v>4101-0003</v>
          </cell>
          <cell r="B2289" t="str">
            <v>DEV. CONTROL VEHICULAR</v>
          </cell>
          <cell r="D2289">
            <v>0</v>
          </cell>
          <cell r="E2289" t="str">
            <v>Póliza -107-</v>
          </cell>
        </row>
        <row r="2290">
          <cell r="A2290" t="str">
            <v>4101-0004</v>
          </cell>
          <cell r="B2290" t="str">
            <v>SUBSIDIO 10% Y 5%</v>
          </cell>
          <cell r="C2290">
            <v>95356</v>
          </cell>
          <cell r="E2290" t="str">
            <v>Póliza -107-</v>
          </cell>
        </row>
        <row r="2291">
          <cell r="A2291" t="str">
            <v>4101-0005</v>
          </cell>
          <cell r="B2291" t="str">
            <v>SUBSIDIO ANTIGÜEDAD 5 AÑOS</v>
          </cell>
          <cell r="C2291">
            <v>955204</v>
          </cell>
          <cell r="E2291" t="str">
            <v>Póliza -107-</v>
          </cell>
        </row>
        <row r="2292">
          <cell r="A2292" t="str">
            <v>4101-0006</v>
          </cell>
          <cell r="B2292" t="str">
            <v>SUBSIDIO ANTIGÜEDAD 10 AÑOS</v>
          </cell>
          <cell r="C2292">
            <v>200128</v>
          </cell>
          <cell r="E2292" t="str">
            <v>Póliza -107-</v>
          </cell>
        </row>
        <row r="2293">
          <cell r="A2293" t="str">
            <v>4101-0007</v>
          </cell>
          <cell r="B2293" t="str">
            <v>SUBSIDIO DERECHOS CONTROL VEHICULAR</v>
          </cell>
          <cell r="D2293">
            <v>0</v>
          </cell>
          <cell r="E2293" t="str">
            <v>Póliza -107-</v>
          </cell>
        </row>
        <row r="2294">
          <cell r="A2294" t="str">
            <v>4101-0008</v>
          </cell>
          <cell r="B2294" t="str">
            <v>SUB MAT.DE CONT.VEH.A PERS.MAYORES 65 AÑOS</v>
          </cell>
          <cell r="C2294">
            <v>1467</v>
          </cell>
          <cell r="E2294" t="str">
            <v>Póliza -107-</v>
          </cell>
        </row>
        <row r="2295">
          <cell r="A2295" t="str">
            <v>4101-0009</v>
          </cell>
          <cell r="B2295" t="str">
            <v>EXP.DE CERTIFICADOS DE CONTROL VEHICULAR</v>
          </cell>
          <cell r="D2295">
            <v>9306</v>
          </cell>
          <cell r="E2295" t="str">
            <v>Póliza -107-</v>
          </cell>
        </row>
        <row r="2296">
          <cell r="A2296" t="str">
            <v>4101-0010</v>
          </cell>
          <cell r="B2296" t="str">
            <v>EXP.DE CERT.DE CTRL.VEH.OTROS ESTADOS</v>
          </cell>
          <cell r="D2296">
            <v>5103</v>
          </cell>
          <cell r="E2296" t="str">
            <v>Póliza -107-</v>
          </cell>
        </row>
        <row r="2297">
          <cell r="A2297" t="str">
            <v>4101-0011</v>
          </cell>
          <cell r="B2297" t="str">
            <v>EXP.DE CERT.DE DOC.DE CTRL.VEHICULAR</v>
          </cell>
          <cell r="D2297">
            <v>282</v>
          </cell>
          <cell r="E2297" t="str">
            <v>Póliza -107-</v>
          </cell>
        </row>
        <row r="2298">
          <cell r="A2298" t="str">
            <v>4101-0012</v>
          </cell>
          <cell r="B2298" t="str">
            <v>PLACAS DE CIRCULACION VEHICULAR</v>
          </cell>
          <cell r="D2298">
            <v>493425</v>
          </cell>
          <cell r="E2298" t="str">
            <v>Póliza -107-</v>
          </cell>
        </row>
        <row r="2299">
          <cell r="A2299" t="str">
            <v>4101-0013</v>
          </cell>
          <cell r="B2299" t="str">
            <v>LICENCIAS DE MANEJAR</v>
          </cell>
          <cell r="D2299">
            <v>361552</v>
          </cell>
          <cell r="E2299" t="str">
            <v>Póliza -107-</v>
          </cell>
        </row>
        <row r="2300">
          <cell r="A2300" t="str">
            <v>4101-0014</v>
          </cell>
          <cell r="B2300" t="str">
            <v>EXP.DE CERT.DE LICENCIAS DE CONDUCIR</v>
          </cell>
          <cell r="D2300">
            <v>0</v>
          </cell>
          <cell r="E2300" t="str">
            <v>Póliza -107-</v>
          </cell>
        </row>
        <row r="2301">
          <cell r="A2301" t="str">
            <v>4101-0015</v>
          </cell>
          <cell r="B2301" t="str">
            <v>DUPLICADOS DE LICENCIAS</v>
          </cell>
          <cell r="D2301">
            <v>5664</v>
          </cell>
          <cell r="E2301" t="str">
            <v>Póliza -107-</v>
          </cell>
        </row>
        <row r="2302">
          <cell r="A2302" t="str">
            <v>4101-0016</v>
          </cell>
          <cell r="B2302" t="str">
            <v>DUPLICADOS DE TARJETAS DE CIRCULACION</v>
          </cell>
          <cell r="D2302">
            <v>3102</v>
          </cell>
          <cell r="E2302" t="str">
            <v>Póliza -107-</v>
          </cell>
        </row>
        <row r="2303">
          <cell r="A2303" t="str">
            <v>4101-0017</v>
          </cell>
          <cell r="B2303" t="str">
            <v>BAJAS DE VEHICULOS DE MOTOR</v>
          </cell>
          <cell r="D2303">
            <v>29751</v>
          </cell>
          <cell r="E2303" t="str">
            <v>Póliza -107-</v>
          </cell>
        </row>
        <row r="2304">
          <cell r="A2304" t="str">
            <v>4101-0018</v>
          </cell>
          <cell r="B2304" t="str">
            <v>SUBSIDIO LAMINAS CONTROL VEHICULAR</v>
          </cell>
          <cell r="D2304">
            <v>0</v>
          </cell>
          <cell r="E2304" t="str">
            <v>Póliza -107-</v>
          </cell>
        </row>
        <row r="2305">
          <cell r="A2305" t="str">
            <v>4101-0019</v>
          </cell>
          <cell r="B2305" t="str">
            <v>SUBSIDIOS LICENCIAS DE MANEJO</v>
          </cell>
          <cell r="D2305">
            <v>0</v>
          </cell>
          <cell r="E2305" t="str">
            <v>Póliza -107-</v>
          </cell>
        </row>
        <row r="2306">
          <cell r="A2306" t="str">
            <v>4101-0020</v>
          </cell>
          <cell r="B2306" t="str">
            <v>MULTAS DE CONTROL VEHICULAR</v>
          </cell>
          <cell r="D2306">
            <v>0</v>
          </cell>
          <cell r="E2306" t="str">
            <v>Póliza -107-</v>
          </cell>
        </row>
        <row r="2307">
          <cell r="A2307" t="str">
            <v>4101-0021</v>
          </cell>
          <cell r="B2307" t="str">
            <v>INTERESES POR CONVENIO CONTROL VEHICULAR</v>
          </cell>
          <cell r="D2307">
            <v>24637.41</v>
          </cell>
          <cell r="E2307" t="str">
            <v>Póliza -107-</v>
          </cell>
        </row>
        <row r="2308">
          <cell r="A2308" t="str">
            <v>4101-0022</v>
          </cell>
          <cell r="B2308" t="str">
            <v>SANCIONES POR CANJE DE PLACAS EXTEMP.</v>
          </cell>
          <cell r="D2308">
            <v>20939</v>
          </cell>
          <cell r="E2308" t="str">
            <v>Póliza -107-</v>
          </cell>
        </row>
        <row r="2309">
          <cell r="A2309" t="str">
            <v>4101-0023</v>
          </cell>
          <cell r="B2309" t="str">
            <v>SAN.DE DER.DE CONTROL VEH.PTE.AÑO</v>
          </cell>
          <cell r="D2309">
            <v>0</v>
          </cell>
          <cell r="E2309" t="str">
            <v>Póliza -107-</v>
          </cell>
        </row>
        <row r="2310">
          <cell r="A2310" t="str">
            <v>4101-0024</v>
          </cell>
          <cell r="B2310" t="str">
            <v>SAN.DE DER.CONTROL VEH. REZAGO</v>
          </cell>
          <cell r="D2310">
            <v>86602.16</v>
          </cell>
          <cell r="E2310" t="str">
            <v>Póliza -107-</v>
          </cell>
        </row>
        <row r="2311">
          <cell r="A2311" t="str">
            <v>4101-0025</v>
          </cell>
          <cell r="B2311" t="str">
            <v>10% INFRACC.DE TRANSITO AREA MET.</v>
          </cell>
          <cell r="D2311">
            <v>49366.31</v>
          </cell>
          <cell r="E2311" t="str">
            <v>Póliza -107-</v>
          </cell>
        </row>
        <row r="2312">
          <cell r="A2312" t="str">
            <v>2102-1001</v>
          </cell>
          <cell r="B2312" t="str">
            <v>IMP.SOBRE TRANS.DE PROP.DE VEH.AUT.USADO</v>
          </cell>
          <cell r="D2312">
            <v>765060.22</v>
          </cell>
          <cell r="E2312" t="str">
            <v>Póliza -107-</v>
          </cell>
        </row>
        <row r="2313">
          <cell r="A2313" t="str">
            <v>2102-1002</v>
          </cell>
          <cell r="B2313" t="str">
            <v>IMP.DE TRANSM.POR REQUERIMIENTO</v>
          </cell>
          <cell r="D2313">
            <v>0</v>
          </cell>
          <cell r="E2313" t="str">
            <v>Póliza -107-</v>
          </cell>
        </row>
        <row r="2314">
          <cell r="A2314" t="str">
            <v>2102-1003</v>
          </cell>
          <cell r="B2314" t="str">
            <v>ACT.E INTS.POR DEV.IMP.S/TRANS.VEH.USADO</v>
          </cell>
          <cell r="D2314">
            <v>0</v>
          </cell>
          <cell r="E2314" t="str">
            <v>Póliza -107-</v>
          </cell>
        </row>
        <row r="2315">
          <cell r="A2315" t="str">
            <v>2102-1004</v>
          </cell>
          <cell r="B2315" t="str">
            <v>DEV.IMP.S/TRANS.PROP.VEH.USADOS</v>
          </cell>
          <cell r="D2315">
            <v>0</v>
          </cell>
          <cell r="E2315" t="str">
            <v>Póliza -107-</v>
          </cell>
        </row>
        <row r="2316">
          <cell r="A2316" t="str">
            <v>2102-1005</v>
          </cell>
          <cell r="B2316" t="str">
            <v>MULTA IMP. P/LA AGENCIA EST.DE TRANSP.</v>
          </cell>
          <cell r="D2316">
            <v>38397</v>
          </cell>
          <cell r="E2316" t="str">
            <v>Póliza -107-</v>
          </cell>
        </row>
        <row r="2317">
          <cell r="A2317" t="str">
            <v>2102-1006</v>
          </cell>
          <cell r="B2317" t="str">
            <v>MULTAS DEL IMP.DE TRANSMISION</v>
          </cell>
          <cell r="D2317">
            <v>0</v>
          </cell>
          <cell r="E2317" t="str">
            <v>Póliza -107-</v>
          </cell>
        </row>
        <row r="2318">
          <cell r="A2318" t="str">
            <v>2102-1007</v>
          </cell>
          <cell r="B2318" t="str">
            <v>RECARGOS DE IMP.DE TRANSMISION</v>
          </cell>
          <cell r="D2318">
            <v>0</v>
          </cell>
          <cell r="E2318" t="str">
            <v>Póliza -107-</v>
          </cell>
        </row>
        <row r="2319">
          <cell r="A2319" t="str">
            <v>2102-1008</v>
          </cell>
          <cell r="B2319" t="str">
            <v>GASTOS DE EJEC.TRANS.VEH.MOTOR</v>
          </cell>
          <cell r="D2319">
            <v>0</v>
          </cell>
          <cell r="E2319" t="str">
            <v>Póliza -107-</v>
          </cell>
        </row>
        <row r="2320">
          <cell r="A2320" t="str">
            <v>2102-1009</v>
          </cell>
          <cell r="B2320" t="str">
            <v>INCENTIVOS POR ISAN</v>
          </cell>
          <cell r="D2320">
            <v>0</v>
          </cell>
          <cell r="E2320" t="str">
            <v>Póliza -107-</v>
          </cell>
        </row>
        <row r="2321">
          <cell r="A2321" t="str">
            <v>2102-1010</v>
          </cell>
          <cell r="B2321" t="str">
            <v>RECARGOS DE I.S.A.N.</v>
          </cell>
          <cell r="D2321">
            <v>0</v>
          </cell>
          <cell r="E2321" t="str">
            <v>Póliza -107-</v>
          </cell>
        </row>
        <row r="2322">
          <cell r="A2322" t="str">
            <v>2102-1011</v>
          </cell>
          <cell r="B2322" t="str">
            <v>SANCIONES ISAN</v>
          </cell>
          <cell r="D2322">
            <v>6020</v>
          </cell>
          <cell r="E2322" t="str">
            <v>Póliza -107-</v>
          </cell>
        </row>
        <row r="2323">
          <cell r="A2323" t="str">
            <v>2102-1012</v>
          </cell>
          <cell r="B2323" t="str">
            <v>I.S.A.N. PAGOS PROVISIONALES</v>
          </cell>
          <cell r="D2323">
            <v>15658665</v>
          </cell>
          <cell r="E2323" t="str">
            <v>Póliza -107-</v>
          </cell>
        </row>
        <row r="2324">
          <cell r="A2324" t="str">
            <v>2102-1013</v>
          </cell>
          <cell r="B2324" t="str">
            <v>ACTUALIZACION DE I.S.A.N.</v>
          </cell>
          <cell r="D2324">
            <v>0</v>
          </cell>
          <cell r="E2324" t="str">
            <v>Póliza -107-</v>
          </cell>
        </row>
        <row r="2325">
          <cell r="A2325" t="str">
            <v>2102-1014</v>
          </cell>
          <cell r="B2325" t="str">
            <v>DEVOLUCION IMP. SOBRE AUTOMOVILES NUEVOS</v>
          </cell>
          <cell r="D2325">
            <v>0</v>
          </cell>
          <cell r="E2325" t="str">
            <v>Póliza -107-</v>
          </cell>
        </row>
        <row r="2326">
          <cell r="A2326" t="str">
            <v>2102-1015</v>
          </cell>
          <cell r="B2326" t="str">
            <v>ACT.E INT'S.POR DEV.IMP.S/AUTOMOV.NVOS.</v>
          </cell>
          <cell r="D2326">
            <v>0</v>
          </cell>
          <cell r="E2326" t="str">
            <v>Póliza -107-</v>
          </cell>
        </row>
        <row r="2327">
          <cell r="A2327" t="str">
            <v>2102-1016</v>
          </cell>
          <cell r="B2327" t="str">
            <v>IMPUESTO S/TENENCIA O USO DE VEHICULOS</v>
          </cell>
          <cell r="D2327">
            <v>8499057.9000000004</v>
          </cell>
          <cell r="E2327" t="str">
            <v>Póliza -107-</v>
          </cell>
        </row>
        <row r="2328">
          <cell r="A2328" t="str">
            <v>2102-1017</v>
          </cell>
          <cell r="B2328" t="str">
            <v>IMPUESTO S/TENENCIA, MOTOCICLETAS</v>
          </cell>
          <cell r="D2328">
            <v>64120</v>
          </cell>
          <cell r="E2328" t="str">
            <v>Póliza -107-</v>
          </cell>
        </row>
        <row r="2329">
          <cell r="A2329" t="str">
            <v>2102-1018</v>
          </cell>
          <cell r="B2329" t="str">
            <v>RECARGOS Y ACT DE IMP S/TENENCIA DE VEH</v>
          </cell>
          <cell r="D2329">
            <v>146269.48000000001</v>
          </cell>
          <cell r="E2329" t="str">
            <v>Póliza -107-</v>
          </cell>
        </row>
        <row r="2330">
          <cell r="A2330" t="str">
            <v>2102-1019</v>
          </cell>
          <cell r="B2330" t="str">
            <v>RECARGOS Y ACT DE IMP S/TEN DE MOTOS</v>
          </cell>
          <cell r="D2330">
            <v>187</v>
          </cell>
          <cell r="E2330" t="str">
            <v>Póliza -107-</v>
          </cell>
        </row>
        <row r="2331">
          <cell r="A2331" t="str">
            <v>2102-1020</v>
          </cell>
          <cell r="B2331" t="str">
            <v>DEVOLUCION IMPUESTOS SOBRE TENENCIA</v>
          </cell>
          <cell r="D2331">
            <v>0</v>
          </cell>
          <cell r="E2331" t="str">
            <v>Póliza -107-</v>
          </cell>
        </row>
        <row r="2332">
          <cell r="A2332" t="str">
            <v>2102-1021</v>
          </cell>
          <cell r="B2332" t="str">
            <v>ACT.E INTS.POR DEV.IMP.S/TENENCIA</v>
          </cell>
          <cell r="D2332">
            <v>0</v>
          </cell>
          <cell r="E2332" t="str">
            <v>Póliza -107-</v>
          </cell>
        </row>
        <row r="2333">
          <cell r="A2333" t="str">
            <v>2102-1022</v>
          </cell>
          <cell r="B2333" t="str">
            <v>ACREDITAMENTO DEL IMP.S/TENENCIA AR.15-D</v>
          </cell>
          <cell r="D2333">
            <v>0</v>
          </cell>
          <cell r="E2333" t="str">
            <v>Póliza -107-</v>
          </cell>
        </row>
        <row r="2334">
          <cell r="A2334" t="str">
            <v>2102-1023</v>
          </cell>
          <cell r="B2334" t="str">
            <v>GASTOS DE EJECUCION ISAN</v>
          </cell>
          <cell r="D2334">
            <v>0</v>
          </cell>
          <cell r="E2334" t="str">
            <v>Póliza -107-</v>
          </cell>
        </row>
        <row r="2335">
          <cell r="A2335" t="str">
            <v>2102-1024</v>
          </cell>
          <cell r="B2335" t="str">
            <v>GASTOS DE EJECUCION IMP. SOBRE TENENCIA</v>
          </cell>
          <cell r="D2335">
            <v>150</v>
          </cell>
          <cell r="E2335" t="str">
            <v>Póliza -107-</v>
          </cell>
        </row>
        <row r="2336">
          <cell r="A2336" t="str">
            <v>2102-1025</v>
          </cell>
          <cell r="B2336" t="str">
            <v>MULTAS IMP S/TENENCIA CTRL.DE OBLIG 100%</v>
          </cell>
          <cell r="D2336">
            <v>4263</v>
          </cell>
          <cell r="E2336" t="str">
            <v>Póliza -107-</v>
          </cell>
        </row>
        <row r="2337">
          <cell r="A2337" t="str">
            <v>2102-1026</v>
          </cell>
          <cell r="B2337" t="str">
            <v>HONORARIOS EJEC.POR CONTROL VEHICULAR</v>
          </cell>
          <cell r="D2337">
            <v>390</v>
          </cell>
          <cell r="E2337" t="str">
            <v>Póliza -107-</v>
          </cell>
        </row>
        <row r="2338">
          <cell r="A2338" t="str">
            <v>2102-1027</v>
          </cell>
          <cell r="B2338" t="str">
            <v>HONORARIOS EJEC. ISAN</v>
          </cell>
          <cell r="D2338">
            <v>0</v>
          </cell>
          <cell r="E2338" t="str">
            <v>Póliza -107-</v>
          </cell>
        </row>
        <row r="2339">
          <cell r="A2339" t="str">
            <v>2102-1028</v>
          </cell>
          <cell r="B2339" t="str">
            <v>90% INFRACC. TRANSITO AREA METROPOLITANA</v>
          </cell>
          <cell r="D2339">
            <v>444327.91</v>
          </cell>
          <cell r="E2339" t="str">
            <v>Póliza -107-</v>
          </cell>
        </row>
        <row r="2341">
          <cell r="C2341">
            <v>33622790.219999999</v>
          </cell>
          <cell r="D2341">
            <v>33622790.219999999</v>
          </cell>
        </row>
        <row r="2343">
          <cell r="A2343" t="str">
            <v>REGISTRO DE LOS INGRESOS DEL DIA</v>
          </cell>
        </row>
        <row r="2344">
          <cell r="D2344" t="str">
            <v>Póliza -107-</v>
          </cell>
        </row>
        <row r="2347">
          <cell r="B2347" t="str">
            <v>Gobierno del Estado de Nuevo León</v>
          </cell>
        </row>
        <row r="2348">
          <cell r="B2348" t="str">
            <v>Secretaría de Finanzas y Tesorería General del Estado</v>
          </cell>
        </row>
        <row r="2349">
          <cell r="B2349" t="str">
            <v>Subsecretaría de Egresos</v>
          </cell>
        </row>
        <row r="2350">
          <cell r="B2350" t="str">
            <v>Dirección de Contabilidad y Cuenta Pública</v>
          </cell>
        </row>
        <row r="2351">
          <cell r="B2351" t="str">
            <v>Instituto de Control Vehicular</v>
          </cell>
        </row>
        <row r="2352">
          <cell r="B2352" t="str">
            <v>Recaudaciòn Diaria 20 Febrero 2006</v>
          </cell>
        </row>
        <row r="2353">
          <cell r="A2353" t="str">
            <v xml:space="preserve">Numero </v>
          </cell>
          <cell r="B2353" t="str">
            <v>Concepto</v>
          </cell>
          <cell r="C2353" t="str">
            <v>Recaudación Daria</v>
          </cell>
        </row>
        <row r="2354">
          <cell r="A2354" t="str">
            <v>de Cuenta</v>
          </cell>
          <cell r="C2354" t="str">
            <v>Cargo</v>
          </cell>
          <cell r="D2354" t="str">
            <v>Crédito</v>
          </cell>
        </row>
        <row r="2356">
          <cell r="A2356" t="str">
            <v>2102-1001</v>
          </cell>
          <cell r="B2356" t="str">
            <v>IMP.SOBRE TRANS.DE PROP.DE VEH.AUT.USADO</v>
          </cell>
          <cell r="C2356">
            <v>765060.22</v>
          </cell>
          <cell r="E2356" t="str">
            <v>Póliza -108-</v>
          </cell>
        </row>
        <row r="2357">
          <cell r="A2357" t="str">
            <v>2102-1002</v>
          </cell>
          <cell r="B2357" t="str">
            <v>IMP.DE TRANSM.POR REQUERIMIENTO</v>
          </cell>
          <cell r="C2357">
            <v>0</v>
          </cell>
          <cell r="E2357" t="str">
            <v>Póliza -108-</v>
          </cell>
        </row>
        <row r="2358">
          <cell r="A2358" t="str">
            <v>2102-1003</v>
          </cell>
          <cell r="B2358" t="str">
            <v>ACT.E INTS.POR DEV.IMP.S/TRANS.VEH.USADO</v>
          </cell>
          <cell r="C2358">
            <v>0</v>
          </cell>
          <cell r="E2358" t="str">
            <v>Póliza -108-</v>
          </cell>
        </row>
        <row r="2359">
          <cell r="A2359" t="str">
            <v>2102-1004</v>
          </cell>
          <cell r="B2359" t="str">
            <v>DEV.IMP.S/TRANS.PROP.VEH.USADOS</v>
          </cell>
          <cell r="C2359">
            <v>0</v>
          </cell>
          <cell r="E2359" t="str">
            <v>Póliza -108-</v>
          </cell>
        </row>
        <row r="2360">
          <cell r="A2360" t="str">
            <v>2102-1005</v>
          </cell>
          <cell r="B2360" t="str">
            <v>MULTA IMP. P/LA AGENCIA EST.DE TRANSP.</v>
          </cell>
          <cell r="C2360">
            <v>38397</v>
          </cell>
          <cell r="E2360" t="str">
            <v>Póliza -108-</v>
          </cell>
        </row>
        <row r="2361">
          <cell r="A2361" t="str">
            <v>2102-1006</v>
          </cell>
          <cell r="B2361" t="str">
            <v>MULTAS DEL IMP.DE TRANSMISION</v>
          </cell>
          <cell r="C2361">
            <v>0</v>
          </cell>
          <cell r="E2361" t="str">
            <v>Póliza -108-</v>
          </cell>
        </row>
        <row r="2362">
          <cell r="A2362" t="str">
            <v>2102-1007</v>
          </cell>
          <cell r="B2362" t="str">
            <v>RECARGOS DE IMP.DE TRANSMISION</v>
          </cell>
          <cell r="C2362">
            <v>0</v>
          </cell>
          <cell r="E2362" t="str">
            <v>Póliza -108-</v>
          </cell>
        </row>
        <row r="2363">
          <cell r="A2363" t="str">
            <v>2102-1008</v>
          </cell>
          <cell r="B2363" t="str">
            <v>GASTOS DE EJEC.TRANS.VEH.MOTOR</v>
          </cell>
          <cell r="C2363">
            <v>0</v>
          </cell>
          <cell r="E2363" t="str">
            <v>Póliza -108-</v>
          </cell>
        </row>
        <row r="2364">
          <cell r="A2364" t="str">
            <v>2102-1009</v>
          </cell>
          <cell r="B2364" t="str">
            <v>INCENTIVOS POR ISAN</v>
          </cell>
          <cell r="C2364">
            <v>0</v>
          </cell>
          <cell r="E2364" t="str">
            <v>Póliza -108-</v>
          </cell>
        </row>
        <row r="2365">
          <cell r="A2365" t="str">
            <v>2102-1010</v>
          </cell>
          <cell r="B2365" t="str">
            <v>RECARGOS DE I.S.A.N.</v>
          </cell>
          <cell r="C2365">
            <v>0</v>
          </cell>
          <cell r="E2365" t="str">
            <v>Póliza -108-</v>
          </cell>
        </row>
        <row r="2366">
          <cell r="A2366" t="str">
            <v>2102-1011</v>
          </cell>
          <cell r="B2366" t="str">
            <v>SANCIONES ISAN</v>
          </cell>
          <cell r="C2366">
            <v>6020</v>
          </cell>
          <cell r="E2366" t="str">
            <v>Póliza -108-</v>
          </cell>
        </row>
        <row r="2367">
          <cell r="A2367" t="str">
            <v>2102-1012</v>
          </cell>
          <cell r="B2367" t="str">
            <v>I.S.A.N. PAGOS PROVISIONALES</v>
          </cell>
          <cell r="C2367">
            <v>15658665</v>
          </cell>
          <cell r="E2367" t="str">
            <v>Póliza -108-</v>
          </cell>
        </row>
        <row r="2368">
          <cell r="A2368" t="str">
            <v>2102-1013</v>
          </cell>
          <cell r="B2368" t="str">
            <v>ACTUALIZACION DE I.S.A.N.</v>
          </cell>
          <cell r="C2368">
            <v>0</v>
          </cell>
          <cell r="E2368" t="str">
            <v>Póliza -108-</v>
          </cell>
        </row>
        <row r="2369">
          <cell r="A2369" t="str">
            <v>2102-1014</v>
          </cell>
          <cell r="B2369" t="str">
            <v>DEVOLUCION IMP. SOBRE AUTOMOVILES NUEVOS</v>
          </cell>
          <cell r="C2369">
            <v>0</v>
          </cell>
          <cell r="E2369" t="str">
            <v>Póliza -108-</v>
          </cell>
        </row>
        <row r="2370">
          <cell r="A2370" t="str">
            <v>2102-1015</v>
          </cell>
          <cell r="B2370" t="str">
            <v>ACT.E INT'S.POR DEV.IMP.S/AUTOMOV.NVOS.</v>
          </cell>
          <cell r="C2370">
            <v>0</v>
          </cell>
          <cell r="E2370" t="str">
            <v>Póliza -108-</v>
          </cell>
        </row>
        <row r="2371">
          <cell r="A2371" t="str">
            <v>2102-1016</v>
          </cell>
          <cell r="B2371" t="str">
            <v>IMPUESTO S/TENENCIA O USO DE VEHICULOS</v>
          </cell>
          <cell r="C2371">
            <v>8499057.9000000004</v>
          </cell>
          <cell r="E2371" t="str">
            <v>Póliza -108-</v>
          </cell>
        </row>
        <row r="2372">
          <cell r="A2372" t="str">
            <v>2102-1017</v>
          </cell>
          <cell r="B2372" t="str">
            <v>IMPUESTO S/TENENCIA, MOTOCICLETAS</v>
          </cell>
          <cell r="C2372">
            <v>64120</v>
          </cell>
          <cell r="E2372" t="str">
            <v>Póliza -108-</v>
          </cell>
        </row>
        <row r="2373">
          <cell r="A2373" t="str">
            <v>2102-1018</v>
          </cell>
          <cell r="B2373" t="str">
            <v>RECARGOS Y ACT DE IMP S/TENENCIA DE VEH</v>
          </cell>
          <cell r="C2373">
            <v>146269.48000000001</v>
          </cell>
          <cell r="E2373" t="str">
            <v>Póliza -108-</v>
          </cell>
        </row>
        <row r="2374">
          <cell r="A2374" t="str">
            <v>2102-1019</v>
          </cell>
          <cell r="B2374" t="str">
            <v>RECARGOS Y ACT DE IMP S/TEN DE MOTOS</v>
          </cell>
          <cell r="C2374">
            <v>187</v>
          </cell>
          <cell r="E2374" t="str">
            <v>Póliza -108-</v>
          </cell>
        </row>
        <row r="2375">
          <cell r="A2375" t="str">
            <v>2102-1020</v>
          </cell>
          <cell r="B2375" t="str">
            <v>DEVOLUCION IMPUESTOS SOBRE TENENCIA</v>
          </cell>
          <cell r="C2375">
            <v>0</v>
          </cell>
          <cell r="E2375" t="str">
            <v>Póliza -108-</v>
          </cell>
        </row>
        <row r="2376">
          <cell r="A2376" t="str">
            <v>2102-1021</v>
          </cell>
          <cell r="B2376" t="str">
            <v>ACT.E INTS.POR DEV.IMP.S/TENENCIA</v>
          </cell>
          <cell r="C2376">
            <v>0</v>
          </cell>
          <cell r="E2376" t="str">
            <v>Póliza -108-</v>
          </cell>
        </row>
        <row r="2377">
          <cell r="A2377" t="str">
            <v>2102-1022</v>
          </cell>
          <cell r="B2377" t="str">
            <v>ACREDITAMENTO DEL IMP.S/TENENCIA AR.15-D</v>
          </cell>
          <cell r="C2377">
            <v>0</v>
          </cell>
          <cell r="E2377" t="str">
            <v>Póliza -108-</v>
          </cell>
        </row>
        <row r="2378">
          <cell r="A2378" t="str">
            <v>2102-1023</v>
          </cell>
          <cell r="B2378" t="str">
            <v>GASTOS DE EJECUCION ISAN</v>
          </cell>
          <cell r="C2378">
            <v>0</v>
          </cell>
          <cell r="E2378" t="str">
            <v>Póliza -108-</v>
          </cell>
        </row>
        <row r="2379">
          <cell r="A2379" t="str">
            <v>2102-1024</v>
          </cell>
          <cell r="B2379" t="str">
            <v>GASTOS DE EJECUCION IMP. SOBRE TENENCIA</v>
          </cell>
          <cell r="C2379">
            <v>150</v>
          </cell>
          <cell r="E2379" t="str">
            <v>Póliza -108-</v>
          </cell>
        </row>
        <row r="2380">
          <cell r="A2380" t="str">
            <v>2102-1025</v>
          </cell>
          <cell r="B2380" t="str">
            <v>MULTAS IMP S/TENENCIA CTRL.DE OBLIG 100%</v>
          </cell>
          <cell r="C2380">
            <v>4263</v>
          </cell>
          <cell r="E2380" t="str">
            <v>Póliza -108-</v>
          </cell>
        </row>
        <row r="2381">
          <cell r="A2381" t="str">
            <v>2102-1026</v>
          </cell>
          <cell r="B2381" t="str">
            <v>HONORARIOS EJEC.POR CONTROL VEHICULAR</v>
          </cell>
          <cell r="C2381">
            <v>390</v>
          </cell>
          <cell r="E2381" t="str">
            <v>Póliza -108-</v>
          </cell>
        </row>
        <row r="2382">
          <cell r="A2382" t="str">
            <v>2102-1027</v>
          </cell>
          <cell r="B2382" t="str">
            <v>HONORARIOS EJEC. ISAN</v>
          </cell>
          <cell r="C2382">
            <v>0</v>
          </cell>
          <cell r="E2382" t="str">
            <v>Póliza -108-</v>
          </cell>
        </row>
        <row r="2383">
          <cell r="A2383" t="str">
            <v>2102-1028</v>
          </cell>
          <cell r="B2383" t="str">
            <v>90% INFRACC. TRANSITO AREA METROPOLITANA</v>
          </cell>
          <cell r="C2383">
            <v>444327.91</v>
          </cell>
          <cell r="E2383" t="str">
            <v>Póliza -108-</v>
          </cell>
        </row>
        <row r="2384">
          <cell r="A2384" t="str">
            <v>1201-0026</v>
          </cell>
          <cell r="B2384" t="str">
            <v>IMP.SOBRE TRANS.DE PROP.DE VEH.AUT.USADO</v>
          </cell>
          <cell r="D2384">
            <v>765060.22</v>
          </cell>
          <cell r="E2384" t="str">
            <v>Póliza -108-</v>
          </cell>
        </row>
        <row r="2385">
          <cell r="A2385" t="str">
            <v>1201-0027</v>
          </cell>
          <cell r="B2385" t="str">
            <v>IMP.DE TRANSM.POR REQUERIMIENTO</v>
          </cell>
          <cell r="D2385">
            <v>0</v>
          </cell>
          <cell r="E2385" t="str">
            <v>Póliza -108-</v>
          </cell>
        </row>
        <row r="2386">
          <cell r="A2386" t="str">
            <v>1201-0028</v>
          </cell>
          <cell r="B2386" t="str">
            <v>ACT.E INTS.POR DEV.IMP.S/TRANS.VEH.USADO</v>
          </cell>
          <cell r="D2386">
            <v>0</v>
          </cell>
          <cell r="E2386" t="str">
            <v>Póliza -108-</v>
          </cell>
        </row>
        <row r="2387">
          <cell r="A2387" t="str">
            <v>1201-0029</v>
          </cell>
          <cell r="B2387" t="str">
            <v>DEV.IMP.S/TRANS.PROP.VEH.USADOS</v>
          </cell>
          <cell r="D2387">
            <v>0</v>
          </cell>
          <cell r="E2387" t="str">
            <v>Póliza -108-</v>
          </cell>
        </row>
        <row r="2388">
          <cell r="A2388" t="str">
            <v>1201-0030</v>
          </cell>
          <cell r="B2388" t="str">
            <v>MULTA IMP. P/LA AGENCIA EST.DE TRANSP.</v>
          </cell>
          <cell r="D2388">
            <v>38397</v>
          </cell>
          <cell r="E2388" t="str">
            <v>Póliza -108-</v>
          </cell>
        </row>
        <row r="2389">
          <cell r="A2389" t="str">
            <v>1201-0031</v>
          </cell>
          <cell r="B2389" t="str">
            <v>MULTAS DEL IMP.DE TRANSMISION</v>
          </cell>
          <cell r="D2389">
            <v>0</v>
          </cell>
          <cell r="E2389" t="str">
            <v>Póliza -108-</v>
          </cell>
        </row>
        <row r="2390">
          <cell r="A2390" t="str">
            <v>1201-0032</v>
          </cell>
          <cell r="B2390" t="str">
            <v>RECARGOS DE IMP.DE TRANSMISION</v>
          </cell>
          <cell r="D2390">
            <v>0</v>
          </cell>
          <cell r="E2390" t="str">
            <v>Póliza -108-</v>
          </cell>
        </row>
        <row r="2391">
          <cell r="A2391" t="str">
            <v>1201-0033</v>
          </cell>
          <cell r="B2391" t="str">
            <v>GASTOS DE EJEC.TRANS.VEH.MOTOR</v>
          </cell>
          <cell r="D2391">
            <v>0</v>
          </cell>
          <cell r="E2391" t="str">
            <v>Póliza -108-</v>
          </cell>
        </row>
        <row r="2392">
          <cell r="A2392" t="str">
            <v>1201-0034</v>
          </cell>
          <cell r="B2392" t="str">
            <v>INCENTIVOS POR ISAN</v>
          </cell>
          <cell r="D2392">
            <v>0</v>
          </cell>
          <cell r="E2392" t="str">
            <v>Póliza -108-</v>
          </cell>
        </row>
        <row r="2393">
          <cell r="A2393" t="str">
            <v>1201-0035</v>
          </cell>
          <cell r="B2393" t="str">
            <v>RECARGOS DE I.S.A.N.</v>
          </cell>
          <cell r="D2393">
            <v>0</v>
          </cell>
          <cell r="E2393" t="str">
            <v>Póliza -108-</v>
          </cell>
        </row>
        <row r="2394">
          <cell r="A2394" t="str">
            <v>1201-0036</v>
          </cell>
          <cell r="B2394" t="str">
            <v>SANCIONES ISAN</v>
          </cell>
          <cell r="D2394">
            <v>6020</v>
          </cell>
          <cell r="E2394" t="str">
            <v>Póliza -108-</v>
          </cell>
        </row>
        <row r="2395">
          <cell r="A2395" t="str">
            <v>1201-0037</v>
          </cell>
          <cell r="B2395" t="str">
            <v>I.S.A.N. PAGOS PROVISIONALES</v>
          </cell>
          <cell r="D2395">
            <v>15658665</v>
          </cell>
          <cell r="E2395" t="str">
            <v>Póliza -108-</v>
          </cell>
        </row>
        <row r="2396">
          <cell r="A2396" t="str">
            <v>1201-0038</v>
          </cell>
          <cell r="B2396" t="str">
            <v>ACTUALIZACION DE I.S.A.N.</v>
          </cell>
          <cell r="D2396">
            <v>0</v>
          </cell>
          <cell r="E2396" t="str">
            <v>Póliza -108-</v>
          </cell>
        </row>
        <row r="2397">
          <cell r="A2397" t="str">
            <v>1201-0039</v>
          </cell>
          <cell r="B2397" t="str">
            <v>DEVOLUCION IMP. SOBRE AUTOMOVILES NUEVOS</v>
          </cell>
          <cell r="D2397">
            <v>0</v>
          </cell>
          <cell r="E2397" t="str">
            <v>Póliza -108-</v>
          </cell>
        </row>
        <row r="2398">
          <cell r="A2398" t="str">
            <v>1201-0040</v>
          </cell>
          <cell r="B2398" t="str">
            <v>ACT.E INT'S.POR DEV.IMP.S/AUTOMOV.NVOS.</v>
          </cell>
          <cell r="D2398">
            <v>0</v>
          </cell>
          <cell r="E2398" t="str">
            <v>Póliza -108-</v>
          </cell>
        </row>
        <row r="2399">
          <cell r="A2399" t="str">
            <v>1201-0041</v>
          </cell>
          <cell r="B2399" t="str">
            <v>IMPUESTO S/TENENCIA O USO DE VEHICULOS</v>
          </cell>
          <cell r="D2399">
            <v>8499057.9000000004</v>
          </cell>
          <cell r="E2399" t="str">
            <v>Póliza -108-</v>
          </cell>
        </row>
        <row r="2400">
          <cell r="A2400" t="str">
            <v>1201-0042</v>
          </cell>
          <cell r="B2400" t="str">
            <v>IMPUESTO S/TENENCIA, MOTOCICLETAS</v>
          </cell>
          <cell r="D2400">
            <v>64120</v>
          </cell>
          <cell r="E2400" t="str">
            <v>Póliza -108-</v>
          </cell>
        </row>
        <row r="2401">
          <cell r="A2401" t="str">
            <v>1201-0043</v>
          </cell>
          <cell r="B2401" t="str">
            <v>RECARGOS Y ACT DE IMP S/TENENCIA DE VEH</v>
          </cell>
          <cell r="D2401">
            <v>146269.48000000001</v>
          </cell>
          <cell r="E2401" t="str">
            <v>Póliza -108-</v>
          </cell>
        </row>
        <row r="2402">
          <cell r="A2402" t="str">
            <v>1201-0044</v>
          </cell>
          <cell r="B2402" t="str">
            <v>RECARGOS Y ACT DE IMP S/TEN DE MOTOS</v>
          </cell>
          <cell r="D2402">
            <v>187</v>
          </cell>
          <cell r="E2402" t="str">
            <v>Póliza -108-</v>
          </cell>
        </row>
        <row r="2403">
          <cell r="A2403" t="str">
            <v>1201-0045</v>
          </cell>
          <cell r="B2403" t="str">
            <v>DEVOLUCION IMPUESTOS SOBRE TENENCIA</v>
          </cell>
          <cell r="D2403">
            <v>0</v>
          </cell>
          <cell r="E2403" t="str">
            <v>Póliza -108-</v>
          </cell>
        </row>
        <row r="2404">
          <cell r="A2404" t="str">
            <v>1201-0046</v>
          </cell>
          <cell r="B2404" t="str">
            <v>ACT.E INTS.POR DEV.IMP.S/TENENCIA</v>
          </cell>
          <cell r="D2404">
            <v>0</v>
          </cell>
          <cell r="E2404" t="str">
            <v>Póliza -108-</v>
          </cell>
        </row>
        <row r="2405">
          <cell r="A2405" t="str">
            <v>1201-0047</v>
          </cell>
          <cell r="B2405" t="str">
            <v>ACREDITAMENTO DEL IMP.S/TENENCIA AR.15-D</v>
          </cell>
          <cell r="D2405">
            <v>0</v>
          </cell>
          <cell r="E2405" t="str">
            <v>Póliza -108-</v>
          </cell>
        </row>
        <row r="2406">
          <cell r="A2406" t="str">
            <v>1201-0048</v>
          </cell>
          <cell r="B2406" t="str">
            <v>GASTOS DE EJECUCION ISAN</v>
          </cell>
          <cell r="D2406">
            <v>0</v>
          </cell>
          <cell r="E2406" t="str">
            <v>Póliza -108-</v>
          </cell>
        </row>
        <row r="2407">
          <cell r="A2407" t="str">
            <v>1201-0049</v>
          </cell>
          <cell r="B2407" t="str">
            <v>GASTOS DE EJECUCION IMP. SOBRE TENENCIA</v>
          </cell>
          <cell r="D2407">
            <v>150</v>
          </cell>
          <cell r="E2407" t="str">
            <v>Póliza -108-</v>
          </cell>
        </row>
        <row r="2408">
          <cell r="A2408" t="str">
            <v>1201-0050</v>
          </cell>
          <cell r="B2408" t="str">
            <v>MULTAS IMP S/TENENCIA CTRL.DE OBLIG 100%</v>
          </cell>
          <cell r="D2408">
            <v>4263</v>
          </cell>
          <cell r="E2408" t="str">
            <v>Póliza -108-</v>
          </cell>
        </row>
        <row r="2409">
          <cell r="A2409" t="str">
            <v>1201-0051</v>
          </cell>
          <cell r="B2409" t="str">
            <v>HONORARIOS EJEC.POR CONTROL VEHICULAR</v>
          </cell>
          <cell r="D2409">
            <v>390</v>
          </cell>
          <cell r="E2409" t="str">
            <v>Póliza -108-</v>
          </cell>
        </row>
        <row r="2410">
          <cell r="A2410" t="str">
            <v>1201-0052</v>
          </cell>
          <cell r="B2410" t="str">
            <v>HONORARIOS EJEC. ISAN</v>
          </cell>
          <cell r="D2410">
            <v>0</v>
          </cell>
          <cell r="E2410" t="str">
            <v>Póliza -108-</v>
          </cell>
        </row>
        <row r="2411">
          <cell r="A2411" t="str">
            <v>1201-0053</v>
          </cell>
          <cell r="B2411" t="str">
            <v>90% INFRACC. TRANSITO AREA METROPOLITANA</v>
          </cell>
          <cell r="D2411">
            <v>444327.91</v>
          </cell>
          <cell r="E2411" t="str">
            <v>Póliza -108-</v>
          </cell>
        </row>
        <row r="2413">
          <cell r="C2413">
            <v>25626907.510000002</v>
          </cell>
          <cell r="D2413">
            <v>25626907.510000002</v>
          </cell>
        </row>
        <row r="2415">
          <cell r="A2415" t="str">
            <v>RECLASIFICACION DE LOS INGRESOS EN ADMON.</v>
          </cell>
        </row>
        <row r="2417">
          <cell r="D2417" t="str">
            <v>Póliza -108-</v>
          </cell>
        </row>
        <row r="2419">
          <cell r="A2419" t="str">
            <v>de Cuenta</v>
          </cell>
          <cell r="C2419" t="str">
            <v>Cargo</v>
          </cell>
          <cell r="D2419" t="str">
            <v>Crédito</v>
          </cell>
        </row>
        <row r="2420">
          <cell r="A2420" t="str">
            <v>1201-0001</v>
          </cell>
          <cell r="B2420" t="str">
            <v>DERECHOS DE CONTROL VEHICULAR PTE. AÑO</v>
          </cell>
          <cell r="C2420">
            <v>3819903</v>
          </cell>
          <cell r="E2420" t="str">
            <v>Póliza -109-</v>
          </cell>
        </row>
        <row r="2421">
          <cell r="A2421" t="str">
            <v>1201-0002</v>
          </cell>
          <cell r="B2421" t="str">
            <v>DERECHOS DE CONTROL VEHICULAR REZAGOS</v>
          </cell>
          <cell r="C2421">
            <v>282906.76</v>
          </cell>
          <cell r="E2421" t="str">
            <v>Póliza -109-</v>
          </cell>
        </row>
        <row r="2422">
          <cell r="A2422" t="str">
            <v>1201-0003</v>
          </cell>
          <cell r="B2422" t="str">
            <v>DEV. CONTROL VEHICULAR</v>
          </cell>
          <cell r="C2422">
            <v>0</v>
          </cell>
          <cell r="E2422" t="str">
            <v>Póliza -109-</v>
          </cell>
        </row>
        <row r="2423">
          <cell r="A2423" t="str">
            <v>1201-0004</v>
          </cell>
          <cell r="B2423" t="str">
            <v>SUBSIDIO 10% Y 5%</v>
          </cell>
          <cell r="D2423">
            <v>71097</v>
          </cell>
          <cell r="E2423" t="str">
            <v>Póliza -109-</v>
          </cell>
        </row>
        <row r="2424">
          <cell r="A2424" t="str">
            <v>1201-0005</v>
          </cell>
          <cell r="B2424" t="str">
            <v>SUBSIDIO ANTIGÜEDAD 5 AÑOS</v>
          </cell>
          <cell r="D2424">
            <v>626499</v>
          </cell>
          <cell r="E2424" t="str">
            <v>Póliza -109-</v>
          </cell>
        </row>
        <row r="2425">
          <cell r="A2425" t="str">
            <v>1201-0006</v>
          </cell>
          <cell r="B2425" t="str">
            <v>SUBSIDIO ANTIGÜEDAD 10 AÑOS</v>
          </cell>
          <cell r="D2425">
            <v>178416</v>
          </cell>
          <cell r="E2425" t="str">
            <v>Póliza -109-</v>
          </cell>
        </row>
        <row r="2426">
          <cell r="A2426" t="str">
            <v>1201-0007</v>
          </cell>
          <cell r="B2426" t="str">
            <v>SUBSIDIO DERECHOS CONTROL VEHICULAR</v>
          </cell>
          <cell r="C2426">
            <v>0</v>
          </cell>
          <cell r="E2426" t="str">
            <v>Póliza -109-</v>
          </cell>
        </row>
        <row r="2427">
          <cell r="A2427" t="str">
            <v>1201-0008</v>
          </cell>
          <cell r="B2427" t="str">
            <v>SUB MAT.DE CONT.VEH.A PERS.MAYORES 65 AÑOS</v>
          </cell>
          <cell r="D2427">
            <v>326</v>
          </cell>
          <cell r="E2427" t="str">
            <v>Póliza -109-</v>
          </cell>
        </row>
        <row r="2428">
          <cell r="A2428" t="str">
            <v>1201-0009</v>
          </cell>
          <cell r="B2428" t="str">
            <v>EXP.DE CERTIFICADOS DE CONTROL VEHICULAR</v>
          </cell>
          <cell r="C2428">
            <v>5358</v>
          </cell>
          <cell r="E2428" t="str">
            <v>Póliza -109-</v>
          </cell>
        </row>
        <row r="2429">
          <cell r="A2429" t="str">
            <v>1201-0010</v>
          </cell>
          <cell r="B2429" t="str">
            <v>EXP.DE CERT.DE CTRL.VEH.OTROS ESTADOS</v>
          </cell>
          <cell r="C2429">
            <v>3969</v>
          </cell>
          <cell r="E2429" t="str">
            <v>Póliza -109-</v>
          </cell>
        </row>
        <row r="2430">
          <cell r="A2430" t="str">
            <v>1201-0011</v>
          </cell>
          <cell r="B2430" t="str">
            <v>EXP.DE CERT.DE DOC.DE CTRL.VEHICULAR</v>
          </cell>
          <cell r="C2430">
            <v>564</v>
          </cell>
          <cell r="E2430" t="str">
            <v>Póliza -109-</v>
          </cell>
        </row>
        <row r="2431">
          <cell r="A2431" t="str">
            <v>1201-0012</v>
          </cell>
          <cell r="B2431" t="str">
            <v>PLACAS DE CIRCULACION VEHICULAR</v>
          </cell>
          <cell r="C2431">
            <v>375567</v>
          </cell>
          <cell r="E2431" t="str">
            <v>Póliza -109-</v>
          </cell>
        </row>
        <row r="2432">
          <cell r="A2432" t="str">
            <v>1201-0013</v>
          </cell>
          <cell r="B2432" t="str">
            <v>LICENCIAS DE MANEJAR</v>
          </cell>
          <cell r="C2432">
            <v>309396</v>
          </cell>
          <cell r="E2432" t="str">
            <v>Póliza -109-</v>
          </cell>
        </row>
        <row r="2433">
          <cell r="A2433" t="str">
            <v>1201-0014</v>
          </cell>
          <cell r="B2433" t="str">
            <v>EXP.DE CERT.DE LICENCIAS DE CONDUCIR</v>
          </cell>
          <cell r="C2433">
            <v>564</v>
          </cell>
          <cell r="E2433" t="str">
            <v>Póliza -109-</v>
          </cell>
        </row>
        <row r="2434">
          <cell r="A2434" t="str">
            <v>1201-0015</v>
          </cell>
          <cell r="B2434" t="str">
            <v>DUPLICADOS DE LICENCIAS</v>
          </cell>
          <cell r="C2434">
            <v>3776</v>
          </cell>
          <cell r="E2434" t="str">
            <v>Póliza -109-</v>
          </cell>
        </row>
        <row r="2435">
          <cell r="A2435" t="str">
            <v>1201-0016</v>
          </cell>
          <cell r="B2435" t="str">
            <v>DUPLICADOS DE TARJETAS DE CIRCULACION</v>
          </cell>
          <cell r="C2435">
            <v>7238</v>
          </cell>
          <cell r="E2435" t="str">
            <v>Póliza -109-</v>
          </cell>
        </row>
        <row r="2436">
          <cell r="A2436" t="str">
            <v>1201-0017</v>
          </cell>
          <cell r="B2436" t="str">
            <v>BAJAS DE VEHICULOS DE MOTOR</v>
          </cell>
          <cell r="C2436">
            <v>19599</v>
          </cell>
          <cell r="E2436" t="str">
            <v>Póliza -109-</v>
          </cell>
        </row>
        <row r="2437">
          <cell r="A2437" t="str">
            <v>1201-0018</v>
          </cell>
          <cell r="B2437" t="str">
            <v>SUBSIDIO LAMINAS CONTROL VEHICULAR</v>
          </cell>
          <cell r="C2437">
            <v>0</v>
          </cell>
          <cell r="E2437" t="str">
            <v>Póliza -109-</v>
          </cell>
        </row>
        <row r="2438">
          <cell r="A2438" t="str">
            <v>1201-0019</v>
          </cell>
          <cell r="B2438" t="str">
            <v>SUBSIDIOS LICENCIAS DE MANEJO</v>
          </cell>
          <cell r="C2438">
            <v>0</v>
          </cell>
          <cell r="E2438" t="str">
            <v>Póliza -109-</v>
          </cell>
        </row>
        <row r="2439">
          <cell r="A2439" t="str">
            <v>1201-0020</v>
          </cell>
          <cell r="B2439" t="str">
            <v>MULTAS DE CONTROL VEHICULAR</v>
          </cell>
          <cell r="C2439">
            <v>0</v>
          </cell>
          <cell r="E2439" t="str">
            <v>Póliza -109-</v>
          </cell>
        </row>
        <row r="2440">
          <cell r="A2440" t="str">
            <v>1201-0021</v>
          </cell>
          <cell r="B2440" t="str">
            <v>INTERESES POR CONVENIO CONTROL VEHICULAR</v>
          </cell>
          <cell r="C2440">
            <v>15952.96</v>
          </cell>
          <cell r="E2440" t="str">
            <v>Póliza -109-</v>
          </cell>
        </row>
        <row r="2441">
          <cell r="A2441" t="str">
            <v>1201-0022</v>
          </cell>
          <cell r="B2441" t="str">
            <v>SANCIONES POR CANJE DE PLACAS EXTEMP.</v>
          </cell>
          <cell r="C2441">
            <v>18104</v>
          </cell>
          <cell r="E2441" t="str">
            <v>Póliza -109-</v>
          </cell>
        </row>
        <row r="2442">
          <cell r="A2442" t="str">
            <v>1201-0023</v>
          </cell>
          <cell r="B2442" t="str">
            <v>SAN.DE DER.DE CONTROL VEH.PTE.AÑO</v>
          </cell>
          <cell r="C2442">
            <v>0</v>
          </cell>
          <cell r="E2442" t="str">
            <v>Póliza -109-</v>
          </cell>
        </row>
        <row r="2443">
          <cell r="A2443" t="str">
            <v>1201-0024</v>
          </cell>
          <cell r="B2443" t="str">
            <v>SAN.DE DER.CONTROL VEH. REZAGO</v>
          </cell>
          <cell r="C2443">
            <v>65065.72</v>
          </cell>
          <cell r="E2443" t="str">
            <v>Póliza -109-</v>
          </cell>
        </row>
        <row r="2444">
          <cell r="A2444" t="str">
            <v>1201-0025</v>
          </cell>
          <cell r="B2444" t="str">
            <v>10% INFRACC.DE TRANSITO AREA MET.</v>
          </cell>
          <cell r="C2444">
            <v>47192.42</v>
          </cell>
          <cell r="E2444" t="str">
            <v>Póliza -109-</v>
          </cell>
        </row>
        <row r="2445">
          <cell r="A2445" t="str">
            <v>1201-0026</v>
          </cell>
          <cell r="B2445" t="str">
            <v>IMP.SOBRE TRANS.DE PROP.DE VEH.AUT.USADO</v>
          </cell>
          <cell r="C2445">
            <v>735486.98</v>
          </cell>
          <cell r="E2445" t="str">
            <v>Póliza -109-</v>
          </cell>
        </row>
        <row r="2446">
          <cell r="A2446" t="str">
            <v>1201-0027</v>
          </cell>
          <cell r="B2446" t="str">
            <v>IMP.DE TRANSM.POR REQUERIMIENTO</v>
          </cell>
          <cell r="C2446">
            <v>0</v>
          </cell>
          <cell r="E2446" t="str">
            <v>Póliza -109-</v>
          </cell>
        </row>
        <row r="2447">
          <cell r="A2447" t="str">
            <v>1201-0028</v>
          </cell>
          <cell r="B2447" t="str">
            <v>ACT.E INTS.POR DEV.IMP.S/TRANS.VEH.USADO</v>
          </cell>
          <cell r="C2447">
            <v>0</v>
          </cell>
          <cell r="E2447" t="str">
            <v>Póliza -109-</v>
          </cell>
        </row>
        <row r="2448">
          <cell r="A2448" t="str">
            <v>1201-0029</v>
          </cell>
          <cell r="B2448" t="str">
            <v>DEV.IMP.S/TRANS.PROP.VEH.USADOS</v>
          </cell>
          <cell r="C2448">
            <v>0</v>
          </cell>
          <cell r="E2448" t="str">
            <v>Póliza -109-</v>
          </cell>
        </row>
        <row r="2449">
          <cell r="A2449" t="str">
            <v>1201-0030</v>
          </cell>
          <cell r="B2449" t="str">
            <v>MULTA IMP. P/LA AGENCIA EST.DE TRANSP.</v>
          </cell>
          <cell r="C2449">
            <v>44091</v>
          </cell>
          <cell r="E2449" t="str">
            <v>Póliza -109-</v>
          </cell>
        </row>
        <row r="2450">
          <cell r="A2450" t="str">
            <v>1201-0031</v>
          </cell>
          <cell r="B2450" t="str">
            <v>MULTAS DEL IMP.DE TRANSMISION</v>
          </cell>
          <cell r="C2450">
            <v>0</v>
          </cell>
          <cell r="E2450" t="str">
            <v>Póliza -109-</v>
          </cell>
        </row>
        <row r="2451">
          <cell r="A2451" t="str">
            <v>1201-0032</v>
          </cell>
          <cell r="B2451" t="str">
            <v>RECARGOS DE IMP.DE TRANSMISION</v>
          </cell>
          <cell r="C2451">
            <v>0</v>
          </cell>
          <cell r="E2451" t="str">
            <v>Póliza -109-</v>
          </cell>
        </row>
        <row r="2452">
          <cell r="A2452" t="str">
            <v>1201-0033</v>
          </cell>
          <cell r="B2452" t="str">
            <v>GASTOS DE EJEC.TRANS.VEH.MOTOR</v>
          </cell>
          <cell r="C2452">
            <v>0</v>
          </cell>
          <cell r="E2452" t="str">
            <v>Póliza -109-</v>
          </cell>
        </row>
        <row r="2453">
          <cell r="A2453" t="str">
            <v>1201-0034</v>
          </cell>
          <cell r="B2453" t="str">
            <v>INCENTIVOS POR ISAN</v>
          </cell>
          <cell r="C2453">
            <v>0</v>
          </cell>
          <cell r="E2453" t="str">
            <v>Póliza -109-</v>
          </cell>
        </row>
        <row r="2454">
          <cell r="A2454" t="str">
            <v>1201-0035</v>
          </cell>
          <cell r="B2454" t="str">
            <v>RECARGOS DE I.S.A.N.</v>
          </cell>
          <cell r="C2454">
            <v>0</v>
          </cell>
          <cell r="E2454" t="str">
            <v>Póliza -109-</v>
          </cell>
        </row>
        <row r="2455">
          <cell r="A2455" t="str">
            <v>1201-0036</v>
          </cell>
          <cell r="B2455" t="str">
            <v>SANCIONES ISAN</v>
          </cell>
          <cell r="C2455">
            <v>0</v>
          </cell>
          <cell r="E2455" t="str">
            <v>Póliza -109-</v>
          </cell>
        </row>
        <row r="2456">
          <cell r="A2456" t="str">
            <v>1201-0037</v>
          </cell>
          <cell r="B2456" t="str">
            <v>I.S.A.N. PAGOS PROVISIONALES</v>
          </cell>
          <cell r="C2456">
            <v>10483198</v>
          </cell>
          <cell r="E2456" t="str">
            <v>Póliza -109-</v>
          </cell>
        </row>
        <row r="2457">
          <cell r="A2457" t="str">
            <v>1201-0038</v>
          </cell>
          <cell r="B2457" t="str">
            <v>ACTUALIZACION DE I.S.A.N.</v>
          </cell>
          <cell r="C2457">
            <v>0</v>
          </cell>
          <cell r="E2457" t="str">
            <v>Póliza -109-</v>
          </cell>
        </row>
        <row r="2458">
          <cell r="A2458" t="str">
            <v>1201-0039</v>
          </cell>
          <cell r="B2458" t="str">
            <v>DEVOLUCION IMP. SOBRE AUTOMOVILES NUEVOS</v>
          </cell>
          <cell r="C2458">
            <v>0</v>
          </cell>
          <cell r="E2458" t="str">
            <v>Póliza -109-</v>
          </cell>
        </row>
        <row r="2459">
          <cell r="A2459" t="str">
            <v>1201-0040</v>
          </cell>
          <cell r="B2459" t="str">
            <v>ACT.E INT'S.POR DEV.IMP.S/AUTOMOV.NVOS.</v>
          </cell>
          <cell r="C2459">
            <v>0</v>
          </cell>
          <cell r="E2459" t="str">
            <v>Póliza -109-</v>
          </cell>
        </row>
        <row r="2460">
          <cell r="A2460" t="str">
            <v>1201-0041</v>
          </cell>
          <cell r="B2460" t="str">
            <v>IMPUESTO S/TENENCIA O USO DE VEHICULOS</v>
          </cell>
          <cell r="C2460">
            <v>5456692.1799999997</v>
          </cell>
          <cell r="E2460" t="str">
            <v>Póliza -109-</v>
          </cell>
        </row>
        <row r="2461">
          <cell r="A2461" t="str">
            <v>1201-0042</v>
          </cell>
          <cell r="B2461" t="str">
            <v>IMPUESTO S/TENENCIA, MOTOCICLETAS</v>
          </cell>
          <cell r="C2461">
            <v>505818.28</v>
          </cell>
          <cell r="E2461" t="str">
            <v>Póliza -109-</v>
          </cell>
        </row>
        <row r="2462">
          <cell r="A2462" t="str">
            <v>1201-0043</v>
          </cell>
          <cell r="B2462" t="str">
            <v>RECARGOS Y ACT DE IMP S/TENENCIA DE VEH</v>
          </cell>
          <cell r="C2462">
            <v>78670.47</v>
          </cell>
          <cell r="E2462" t="str">
            <v>Póliza -109-</v>
          </cell>
        </row>
        <row r="2463">
          <cell r="A2463" t="str">
            <v>1201-0044</v>
          </cell>
          <cell r="B2463" t="str">
            <v>RECARGOS Y ACT DE IMP S/TEN DE MOTOS</v>
          </cell>
          <cell r="C2463">
            <v>9738.76</v>
          </cell>
          <cell r="E2463" t="str">
            <v>Póliza -109-</v>
          </cell>
        </row>
        <row r="2464">
          <cell r="A2464" t="str">
            <v>1201-0045</v>
          </cell>
          <cell r="B2464" t="str">
            <v>DEVOLUCION IMPUESTOS SOBRE TENENCIA</v>
          </cell>
          <cell r="C2464">
            <v>0</v>
          </cell>
          <cell r="E2464" t="str">
            <v>Póliza -109-</v>
          </cell>
        </row>
        <row r="2465">
          <cell r="A2465" t="str">
            <v>1201-0046</v>
          </cell>
          <cell r="B2465" t="str">
            <v>ACT.E INTS.POR DEV.IMP.S/TENENCIA</v>
          </cell>
          <cell r="C2465">
            <v>0</v>
          </cell>
          <cell r="E2465" t="str">
            <v>Póliza -109-</v>
          </cell>
        </row>
        <row r="2466">
          <cell r="A2466" t="str">
            <v>1201-0047</v>
          </cell>
          <cell r="B2466" t="str">
            <v>ACREDITAMENTO DEL IMP.S/TENENCIA AR.15-D</v>
          </cell>
          <cell r="C2466">
            <v>0</v>
          </cell>
          <cell r="E2466" t="str">
            <v>Póliza -109-</v>
          </cell>
        </row>
        <row r="2467">
          <cell r="A2467" t="str">
            <v>1201-0048</v>
          </cell>
          <cell r="B2467" t="str">
            <v>GASTOS DE EJECUCION ISAN</v>
          </cell>
          <cell r="C2467">
            <v>0</v>
          </cell>
          <cell r="E2467" t="str">
            <v>Póliza -109-</v>
          </cell>
        </row>
        <row r="2468">
          <cell r="A2468" t="str">
            <v>1201-0049</v>
          </cell>
          <cell r="B2468" t="str">
            <v>GASTOS DE EJECUCION IMP. SOBRE TENENCIA</v>
          </cell>
          <cell r="C2468">
            <v>30</v>
          </cell>
          <cell r="E2468" t="str">
            <v>Póliza -109-</v>
          </cell>
        </row>
        <row r="2469">
          <cell r="A2469" t="str">
            <v>1201-0050</v>
          </cell>
          <cell r="B2469" t="str">
            <v>MULTAS IMP S/TENENCIA CTRL.DE OBLIG 100%</v>
          </cell>
          <cell r="C2469">
            <v>1218</v>
          </cell>
          <cell r="E2469" t="str">
            <v>Póliza -109-</v>
          </cell>
        </row>
        <row r="2470">
          <cell r="A2470" t="str">
            <v>1201-0051</v>
          </cell>
          <cell r="B2470" t="str">
            <v>HONORARIOS EJEC.POR CONTROL VEHICULAR</v>
          </cell>
          <cell r="C2470">
            <v>90</v>
          </cell>
          <cell r="E2470" t="str">
            <v>Póliza -109-</v>
          </cell>
        </row>
        <row r="2471">
          <cell r="A2471" t="str">
            <v>1201-0052</v>
          </cell>
          <cell r="B2471" t="str">
            <v>HONORARIOS EJEC. ISAN</v>
          </cell>
          <cell r="C2471">
            <v>0</v>
          </cell>
          <cell r="E2471" t="str">
            <v>Póliza -109-</v>
          </cell>
        </row>
        <row r="2472">
          <cell r="A2472" t="str">
            <v>1201-0053</v>
          </cell>
          <cell r="B2472" t="str">
            <v>90% INFRACC. TRANSITO AREA METROPOLITANA</v>
          </cell>
          <cell r="C2472">
            <v>424759.37</v>
          </cell>
          <cell r="E2472" t="str">
            <v>Póliza -109-</v>
          </cell>
        </row>
        <row r="2473">
          <cell r="A2473" t="str">
            <v>4101-0001</v>
          </cell>
          <cell r="B2473" t="str">
            <v>DERECHOS DE CONTROL VEHICULAR PTE. AÑO</v>
          </cell>
          <cell r="D2473">
            <v>3819903</v>
          </cell>
          <cell r="E2473" t="str">
            <v>Póliza -109-</v>
          </cell>
        </row>
        <row r="2474">
          <cell r="A2474" t="str">
            <v>4101-0002</v>
          </cell>
          <cell r="B2474" t="str">
            <v>DERECHOS DE CONTROL VEHICULAR REZAGOS</v>
          </cell>
          <cell r="D2474">
            <v>282906.76</v>
          </cell>
          <cell r="E2474" t="str">
            <v>Póliza -109-</v>
          </cell>
        </row>
        <row r="2475">
          <cell r="A2475" t="str">
            <v>4101-0003</v>
          </cell>
          <cell r="B2475" t="str">
            <v>DEV. CONTROL VEHICULAR</v>
          </cell>
          <cell r="D2475">
            <v>0</v>
          </cell>
          <cell r="E2475" t="str">
            <v>Póliza -109-</v>
          </cell>
        </row>
        <row r="2476">
          <cell r="A2476" t="str">
            <v>4101-0004</v>
          </cell>
          <cell r="B2476" t="str">
            <v>SUBSIDIO 10% Y 5%</v>
          </cell>
          <cell r="C2476">
            <v>71097</v>
          </cell>
          <cell r="E2476" t="str">
            <v>Póliza -109-</v>
          </cell>
        </row>
        <row r="2477">
          <cell r="A2477" t="str">
            <v>4101-0005</v>
          </cell>
          <cell r="B2477" t="str">
            <v>SUBSIDIO ANTIGÜEDAD 5 AÑOS</v>
          </cell>
          <cell r="C2477">
            <v>626499</v>
          </cell>
          <cell r="E2477" t="str">
            <v>Póliza -109-</v>
          </cell>
        </row>
        <row r="2478">
          <cell r="A2478" t="str">
            <v>4101-0006</v>
          </cell>
          <cell r="B2478" t="str">
            <v>SUBSIDIO ANTIGÜEDAD 10 AÑOS</v>
          </cell>
          <cell r="C2478">
            <v>178416</v>
          </cell>
          <cell r="E2478" t="str">
            <v>Póliza -109-</v>
          </cell>
        </row>
        <row r="2479">
          <cell r="A2479" t="str">
            <v>4101-0007</v>
          </cell>
          <cell r="B2479" t="str">
            <v>SUBSIDIO DERECHOS CONTROL VEHICULAR</v>
          </cell>
          <cell r="D2479">
            <v>0</v>
          </cell>
          <cell r="E2479" t="str">
            <v>Póliza -109-</v>
          </cell>
        </row>
        <row r="2480">
          <cell r="A2480" t="str">
            <v>4101-0008</v>
          </cell>
          <cell r="B2480" t="str">
            <v>SUB MAT.DE CONT.VEH.A PERS.MAYORES 65 AÑOS</v>
          </cell>
          <cell r="C2480">
            <v>326</v>
          </cell>
          <cell r="E2480" t="str">
            <v>Póliza -109-</v>
          </cell>
        </row>
        <row r="2481">
          <cell r="A2481" t="str">
            <v>4101-0009</v>
          </cell>
          <cell r="B2481" t="str">
            <v>EXP.DE CERTIFICADOS DE CONTROL VEHICULAR</v>
          </cell>
          <cell r="D2481">
            <v>5358</v>
          </cell>
          <cell r="E2481" t="str">
            <v>Póliza -109-</v>
          </cell>
        </row>
        <row r="2482">
          <cell r="A2482" t="str">
            <v>4101-0010</v>
          </cell>
          <cell r="B2482" t="str">
            <v>EXP.DE CERT.DE CTRL.VEH.OTROS ESTADOS</v>
          </cell>
          <cell r="D2482">
            <v>3969</v>
          </cell>
          <cell r="E2482" t="str">
            <v>Póliza -109-</v>
          </cell>
        </row>
        <row r="2483">
          <cell r="A2483" t="str">
            <v>4101-0011</v>
          </cell>
          <cell r="B2483" t="str">
            <v>EXP.DE CERT.DE DOC.DE CTRL.VEHICULAR</v>
          </cell>
          <cell r="D2483">
            <v>564</v>
          </cell>
          <cell r="E2483" t="str">
            <v>Póliza -109-</v>
          </cell>
        </row>
        <row r="2484">
          <cell r="A2484" t="str">
            <v>4101-0012</v>
          </cell>
          <cell r="B2484" t="str">
            <v>PLACAS DE CIRCULACION VEHICULAR</v>
          </cell>
          <cell r="D2484">
            <v>375567</v>
          </cell>
          <cell r="E2484" t="str">
            <v>Póliza -109-</v>
          </cell>
        </row>
        <row r="2485">
          <cell r="A2485" t="str">
            <v>4101-0013</v>
          </cell>
          <cell r="B2485" t="str">
            <v>LICENCIAS DE MANEJAR</v>
          </cell>
          <cell r="D2485">
            <v>309396</v>
          </cell>
          <cell r="E2485" t="str">
            <v>Póliza -109-</v>
          </cell>
        </row>
        <row r="2486">
          <cell r="A2486" t="str">
            <v>4101-0014</v>
          </cell>
          <cell r="B2486" t="str">
            <v>EXP.DE CERT.DE LICENCIAS DE CONDUCIR</v>
          </cell>
          <cell r="D2486">
            <v>564</v>
          </cell>
          <cell r="E2486" t="str">
            <v>Póliza -109-</v>
          </cell>
        </row>
        <row r="2487">
          <cell r="A2487" t="str">
            <v>4101-0015</v>
          </cell>
          <cell r="B2487" t="str">
            <v>DUPLICADOS DE LICENCIAS</v>
          </cell>
          <cell r="D2487">
            <v>3776</v>
          </cell>
          <cell r="E2487" t="str">
            <v>Póliza -109-</v>
          </cell>
        </row>
        <row r="2488">
          <cell r="A2488" t="str">
            <v>4101-0016</v>
          </cell>
          <cell r="B2488" t="str">
            <v>DUPLICADOS DE TARJETAS DE CIRCULACION</v>
          </cell>
          <cell r="D2488">
            <v>7238</v>
          </cell>
          <cell r="E2488" t="str">
            <v>Póliza -109-</v>
          </cell>
        </row>
        <row r="2489">
          <cell r="A2489" t="str">
            <v>4101-0017</v>
          </cell>
          <cell r="B2489" t="str">
            <v>BAJAS DE VEHICULOS DE MOTOR</v>
          </cell>
          <cell r="D2489">
            <v>19599</v>
          </cell>
          <cell r="E2489" t="str">
            <v>Póliza -109-</v>
          </cell>
        </row>
        <row r="2490">
          <cell r="A2490" t="str">
            <v>4101-0018</v>
          </cell>
          <cell r="B2490" t="str">
            <v>SUBSIDIO LAMINAS CONTROL VEHICULAR</v>
          </cell>
          <cell r="D2490">
            <v>0</v>
          </cell>
          <cell r="E2490" t="str">
            <v>Póliza -109-</v>
          </cell>
        </row>
        <row r="2491">
          <cell r="A2491" t="str">
            <v>4101-0019</v>
          </cell>
          <cell r="B2491" t="str">
            <v>SUBSIDIOS LICENCIAS DE MANEJO</v>
          </cell>
          <cell r="D2491">
            <v>0</v>
          </cell>
          <cell r="E2491" t="str">
            <v>Póliza -109-</v>
          </cell>
        </row>
        <row r="2492">
          <cell r="A2492" t="str">
            <v>4101-0020</v>
          </cell>
          <cell r="B2492" t="str">
            <v>MULTAS DE CONTROL VEHICULAR</v>
          </cell>
          <cell r="D2492">
            <v>0</v>
          </cell>
          <cell r="E2492" t="str">
            <v>Póliza -109-</v>
          </cell>
        </row>
        <row r="2493">
          <cell r="A2493" t="str">
            <v>4101-0021</v>
          </cell>
          <cell r="B2493" t="str">
            <v>INTERESES POR CONVENIO CONTROL VEHICULAR</v>
          </cell>
          <cell r="D2493">
            <v>15952.96</v>
          </cell>
          <cell r="E2493" t="str">
            <v>Póliza -109-</v>
          </cell>
        </row>
        <row r="2494">
          <cell r="A2494" t="str">
            <v>4101-0022</v>
          </cell>
          <cell r="B2494" t="str">
            <v>SANCIONES POR CANJE DE PLACAS EXTEMP.</v>
          </cell>
          <cell r="D2494">
            <v>18104</v>
          </cell>
          <cell r="E2494" t="str">
            <v>Póliza -109-</v>
          </cell>
        </row>
        <row r="2495">
          <cell r="A2495" t="str">
            <v>4101-0023</v>
          </cell>
          <cell r="B2495" t="str">
            <v>SAN.DE DER.DE CONTROL VEH.PTE.AÑO</v>
          </cell>
          <cell r="D2495">
            <v>0</v>
          </cell>
          <cell r="E2495" t="str">
            <v>Póliza -109-</v>
          </cell>
        </row>
        <row r="2496">
          <cell r="A2496" t="str">
            <v>4101-0024</v>
          </cell>
          <cell r="B2496" t="str">
            <v>SAN.DE DER.CONTROL VEH. REZAGO</v>
          </cell>
          <cell r="D2496">
            <v>65065.72</v>
          </cell>
          <cell r="E2496" t="str">
            <v>Póliza -109-</v>
          </cell>
        </row>
        <row r="2497">
          <cell r="A2497" t="str">
            <v>4101-0025</v>
          </cell>
          <cell r="B2497" t="str">
            <v>10% INFRACC.DE TRANSITO AREA MET.</v>
          </cell>
          <cell r="D2497">
            <v>47192.42</v>
          </cell>
          <cell r="E2497" t="str">
            <v>Póliza -109-</v>
          </cell>
        </row>
        <row r="2498">
          <cell r="A2498" t="str">
            <v>2102-1001</v>
          </cell>
          <cell r="B2498" t="str">
            <v>IMP.SOBRE TRANS.DE PROP.DE VEH.AUT.USADO</v>
          </cell>
          <cell r="D2498">
            <v>735486.98</v>
          </cell>
          <cell r="E2498" t="str">
            <v>Póliza -109-</v>
          </cell>
        </row>
        <row r="2499">
          <cell r="A2499" t="str">
            <v>2102-1002</v>
          </cell>
          <cell r="B2499" t="str">
            <v>IMP.DE TRANSM.POR REQUERIMIENTO</v>
          </cell>
          <cell r="D2499">
            <v>0</v>
          </cell>
          <cell r="E2499" t="str">
            <v>Póliza -109-</v>
          </cell>
        </row>
        <row r="2500">
          <cell r="A2500" t="str">
            <v>2102-1003</v>
          </cell>
          <cell r="B2500" t="str">
            <v>ACT.E INTS.POR DEV.IMP.S/TRANS.VEH.USADO</v>
          </cell>
          <cell r="D2500">
            <v>0</v>
          </cell>
          <cell r="E2500" t="str">
            <v>Póliza -109-</v>
          </cell>
        </row>
        <row r="2501">
          <cell r="A2501" t="str">
            <v>2102-1004</v>
          </cell>
          <cell r="B2501" t="str">
            <v>DEV.IMP.S/TRANS.PROP.VEH.USADOS</v>
          </cell>
          <cell r="D2501">
            <v>0</v>
          </cell>
          <cell r="E2501" t="str">
            <v>Póliza -109-</v>
          </cell>
        </row>
        <row r="2502">
          <cell r="A2502" t="str">
            <v>2102-1005</v>
          </cell>
          <cell r="B2502" t="str">
            <v>MULTA IMP. P/LA AGENCIA EST.DE TRANSP.</v>
          </cell>
          <cell r="D2502">
            <v>44091</v>
          </cell>
          <cell r="E2502" t="str">
            <v>Póliza -109-</v>
          </cell>
        </row>
        <row r="2503">
          <cell r="A2503" t="str">
            <v>2102-1006</v>
          </cell>
          <cell r="B2503" t="str">
            <v>MULTAS DEL IMP.DE TRANSMISION</v>
          </cell>
          <cell r="D2503">
            <v>0</v>
          </cell>
          <cell r="E2503" t="str">
            <v>Póliza -109-</v>
          </cell>
        </row>
        <row r="2504">
          <cell r="A2504" t="str">
            <v>2102-1007</v>
          </cell>
          <cell r="B2504" t="str">
            <v>RECARGOS DE IMP.DE TRANSMISION</v>
          </cell>
          <cell r="D2504">
            <v>0</v>
          </cell>
          <cell r="E2504" t="str">
            <v>Póliza -109-</v>
          </cell>
        </row>
        <row r="2505">
          <cell r="A2505" t="str">
            <v>2102-1008</v>
          </cell>
          <cell r="B2505" t="str">
            <v>GASTOS DE EJEC.TRANS.VEH.MOTOR</v>
          </cell>
          <cell r="D2505">
            <v>0</v>
          </cell>
          <cell r="E2505" t="str">
            <v>Póliza -109-</v>
          </cell>
        </row>
        <row r="2506">
          <cell r="A2506" t="str">
            <v>2102-1009</v>
          </cell>
          <cell r="B2506" t="str">
            <v>INCENTIVOS POR ISAN</v>
          </cell>
          <cell r="D2506">
            <v>0</v>
          </cell>
          <cell r="E2506" t="str">
            <v>Póliza -109-</v>
          </cell>
        </row>
        <row r="2507">
          <cell r="A2507" t="str">
            <v>2102-1010</v>
          </cell>
          <cell r="B2507" t="str">
            <v>RECARGOS DE I.S.A.N.</v>
          </cell>
          <cell r="D2507">
            <v>0</v>
          </cell>
          <cell r="E2507" t="str">
            <v>Póliza -109-</v>
          </cell>
        </row>
        <row r="2508">
          <cell r="A2508" t="str">
            <v>2102-1011</v>
          </cell>
          <cell r="B2508" t="str">
            <v>SANCIONES ISAN</v>
          </cell>
          <cell r="D2508">
            <v>0</v>
          </cell>
          <cell r="E2508" t="str">
            <v>Póliza -109-</v>
          </cell>
        </row>
        <row r="2509">
          <cell r="A2509" t="str">
            <v>2102-1012</v>
          </cell>
          <cell r="B2509" t="str">
            <v>I.S.A.N. PAGOS PROVISIONALES</v>
          </cell>
          <cell r="D2509">
            <v>10483198</v>
          </cell>
          <cell r="E2509" t="str">
            <v>Póliza -109-</v>
          </cell>
        </row>
        <row r="2510">
          <cell r="A2510" t="str">
            <v>2102-1013</v>
          </cell>
          <cell r="B2510" t="str">
            <v>ACTUALIZACION DE I.S.A.N.</v>
          </cell>
          <cell r="D2510">
            <v>0</v>
          </cell>
          <cell r="E2510" t="str">
            <v>Póliza -109-</v>
          </cell>
        </row>
        <row r="2511">
          <cell r="A2511" t="str">
            <v>2102-1014</v>
          </cell>
          <cell r="B2511" t="str">
            <v>DEVOLUCION IMP. SOBRE AUTOMOVILES NUEVOS</v>
          </cell>
          <cell r="D2511">
            <v>0</v>
          </cell>
          <cell r="E2511" t="str">
            <v>Póliza -109-</v>
          </cell>
        </row>
        <row r="2512">
          <cell r="A2512" t="str">
            <v>2102-1015</v>
          </cell>
          <cell r="B2512" t="str">
            <v>ACT.E INT'S.POR DEV.IMP.S/AUTOMOV.NVOS.</v>
          </cell>
          <cell r="D2512">
            <v>0</v>
          </cell>
          <cell r="E2512" t="str">
            <v>Póliza -109-</v>
          </cell>
        </row>
        <row r="2513">
          <cell r="A2513" t="str">
            <v>2102-1016</v>
          </cell>
          <cell r="B2513" t="str">
            <v>IMPUESTO S/TENENCIA O USO DE VEHICULOS</v>
          </cell>
          <cell r="D2513">
            <v>5456692.1799999997</v>
          </cell>
          <cell r="E2513" t="str">
            <v>Póliza -109-</v>
          </cell>
        </row>
        <row r="2514">
          <cell r="A2514" t="str">
            <v>2102-1017</v>
          </cell>
          <cell r="B2514" t="str">
            <v>IMPUESTO S/TENENCIA, MOTOCICLETAS</v>
          </cell>
          <cell r="D2514">
            <v>505818.28</v>
          </cell>
          <cell r="E2514" t="str">
            <v>Póliza -109-</v>
          </cell>
        </row>
        <row r="2515">
          <cell r="A2515" t="str">
            <v>2102-1018</v>
          </cell>
          <cell r="B2515" t="str">
            <v>RECARGOS Y ACT DE IMP S/TENENCIA DE VEH</v>
          </cell>
          <cell r="D2515">
            <v>78670.47</v>
          </cell>
          <cell r="E2515" t="str">
            <v>Póliza -109-</v>
          </cell>
        </row>
        <row r="2516">
          <cell r="A2516" t="str">
            <v>2102-1019</v>
          </cell>
          <cell r="B2516" t="str">
            <v>RECARGOS Y ACT DE IMP S/TEN DE MOTOS</v>
          </cell>
          <cell r="D2516">
            <v>9738.76</v>
          </cell>
          <cell r="E2516" t="str">
            <v>Póliza -109-</v>
          </cell>
        </row>
        <row r="2517">
          <cell r="A2517" t="str">
            <v>2102-1020</v>
          </cell>
          <cell r="B2517" t="str">
            <v>DEVOLUCION IMPUESTOS SOBRE TENENCIA</v>
          </cell>
          <cell r="D2517">
            <v>0</v>
          </cell>
          <cell r="E2517" t="str">
            <v>Póliza -109-</v>
          </cell>
        </row>
        <row r="2518">
          <cell r="A2518" t="str">
            <v>2102-1021</v>
          </cell>
          <cell r="B2518" t="str">
            <v>ACT.E INTS.POR DEV.IMP.S/TENENCIA</v>
          </cell>
          <cell r="D2518">
            <v>0</v>
          </cell>
          <cell r="E2518" t="str">
            <v>Póliza -109-</v>
          </cell>
        </row>
        <row r="2519">
          <cell r="A2519" t="str">
            <v>2102-1022</v>
          </cell>
          <cell r="B2519" t="str">
            <v>ACREDITAMENTO DEL IMP.S/TENENCIA AR.15-D</v>
          </cell>
          <cell r="D2519">
            <v>0</v>
          </cell>
          <cell r="E2519" t="str">
            <v>Póliza -109-</v>
          </cell>
        </row>
        <row r="2520">
          <cell r="A2520" t="str">
            <v>2102-1023</v>
          </cell>
          <cell r="B2520" t="str">
            <v>GASTOS DE EJECUCION ISAN</v>
          </cell>
          <cell r="D2520">
            <v>0</v>
          </cell>
          <cell r="E2520" t="str">
            <v>Póliza -109-</v>
          </cell>
        </row>
        <row r="2521">
          <cell r="A2521" t="str">
            <v>2102-1024</v>
          </cell>
          <cell r="B2521" t="str">
            <v>GASTOS DE EJECUCION IMP. SOBRE TENENCIA</v>
          </cell>
          <cell r="D2521">
            <v>30</v>
          </cell>
          <cell r="E2521" t="str">
            <v>Póliza -109-</v>
          </cell>
        </row>
        <row r="2522">
          <cell r="A2522" t="str">
            <v>2102-1025</v>
          </cell>
          <cell r="B2522" t="str">
            <v>MULTAS IMP S/TENENCIA CTRL.DE OBLIG 100%</v>
          </cell>
          <cell r="D2522">
            <v>1218</v>
          </cell>
          <cell r="E2522" t="str">
            <v>Póliza -109-</v>
          </cell>
        </row>
        <row r="2523">
          <cell r="A2523" t="str">
            <v>2102-1026</v>
          </cell>
          <cell r="B2523" t="str">
            <v>HONORARIOS EJEC.POR CONTROL VEHICULAR</v>
          </cell>
          <cell r="D2523">
            <v>90</v>
          </cell>
          <cell r="E2523" t="str">
            <v>Póliza -109-</v>
          </cell>
        </row>
        <row r="2524">
          <cell r="A2524" t="str">
            <v>2102-1027</v>
          </cell>
          <cell r="B2524" t="str">
            <v>HONORARIOS EJEC. ISAN</v>
          </cell>
          <cell r="D2524">
            <v>0</v>
          </cell>
          <cell r="E2524" t="str">
            <v>Póliza -109-</v>
          </cell>
        </row>
        <row r="2525">
          <cell r="A2525" t="str">
            <v>2102-1028</v>
          </cell>
          <cell r="B2525" t="str">
            <v>90% INFRACC. TRANSITO AREA METROPOLITANA</v>
          </cell>
          <cell r="D2525">
            <v>424759.37</v>
          </cell>
          <cell r="E2525" t="str">
            <v>Póliza -109-</v>
          </cell>
        </row>
        <row r="2527">
          <cell r="C2527">
            <v>23591286.900000002</v>
          </cell>
          <cell r="D2527">
            <v>23591286.900000002</v>
          </cell>
        </row>
        <row r="2529">
          <cell r="A2529" t="str">
            <v>REGISTRO DE LOS INGRESOS DEL DIA</v>
          </cell>
        </row>
        <row r="2530">
          <cell r="D2530" t="str">
            <v>Póliza -109-</v>
          </cell>
        </row>
        <row r="2533">
          <cell r="B2533" t="str">
            <v>Gobierno del Estado de Nuevo León</v>
          </cell>
        </row>
        <row r="2534">
          <cell r="B2534" t="str">
            <v>Secretaría de Finanzas y Tesorería General del Estado</v>
          </cell>
        </row>
        <row r="2535">
          <cell r="B2535" t="str">
            <v>Subsecretaría de Egresos</v>
          </cell>
        </row>
        <row r="2536">
          <cell r="B2536" t="str">
            <v>Dirección de Contabilidad y Cuenta Pública</v>
          </cell>
        </row>
        <row r="2537">
          <cell r="B2537" t="str">
            <v>Instituto de Control Vehicular</v>
          </cell>
        </row>
        <row r="2538">
          <cell r="B2538" t="str">
            <v>Recaudaciòn Diaria 21 Febrero 2006</v>
          </cell>
        </row>
        <row r="2539">
          <cell r="A2539" t="str">
            <v xml:space="preserve">Numero </v>
          </cell>
          <cell r="B2539" t="str">
            <v>Concepto</v>
          </cell>
          <cell r="C2539" t="str">
            <v>Recaudación Daria</v>
          </cell>
        </row>
        <row r="2540">
          <cell r="A2540" t="str">
            <v>de Cuenta</v>
          </cell>
          <cell r="C2540" t="str">
            <v>Cargo</v>
          </cell>
          <cell r="D2540" t="str">
            <v>Crédito</v>
          </cell>
        </row>
        <row r="2542">
          <cell r="A2542" t="str">
            <v>2102-1001</v>
          </cell>
          <cell r="B2542" t="str">
            <v>IMP.SOBRE TRANS.DE PROP.DE VEH.AUT.USADO</v>
          </cell>
          <cell r="C2542">
            <v>735486.98</v>
          </cell>
          <cell r="E2542" t="str">
            <v>Póliza -110-</v>
          </cell>
        </row>
        <row r="2543">
          <cell r="A2543" t="str">
            <v>2102-1002</v>
          </cell>
          <cell r="B2543" t="str">
            <v>IMP.DE TRANSM.POR REQUERIMIENTO</v>
          </cell>
          <cell r="C2543">
            <v>0</v>
          </cell>
          <cell r="E2543" t="str">
            <v>Póliza -110-</v>
          </cell>
        </row>
        <row r="2544">
          <cell r="A2544" t="str">
            <v>2102-1003</v>
          </cell>
          <cell r="B2544" t="str">
            <v>ACT.E INTS.POR DEV.IMP.S/TRANS.VEH.USADO</v>
          </cell>
          <cell r="C2544">
            <v>0</v>
          </cell>
          <cell r="E2544" t="str">
            <v>Póliza -110-</v>
          </cell>
        </row>
        <row r="2545">
          <cell r="A2545" t="str">
            <v>2102-1004</v>
          </cell>
          <cell r="B2545" t="str">
            <v>DEV.IMP.S/TRANS.PROP.VEH.USADOS</v>
          </cell>
          <cell r="C2545">
            <v>0</v>
          </cell>
          <cell r="E2545" t="str">
            <v>Póliza -110-</v>
          </cell>
        </row>
        <row r="2546">
          <cell r="A2546" t="str">
            <v>2102-1005</v>
          </cell>
          <cell r="B2546" t="str">
            <v>MULTA IMP. P/LA AGENCIA EST.DE TRANSP.</v>
          </cell>
          <cell r="C2546">
            <v>44091</v>
          </cell>
          <cell r="E2546" t="str">
            <v>Póliza -110-</v>
          </cell>
        </row>
        <row r="2547">
          <cell r="A2547" t="str">
            <v>2102-1006</v>
          </cell>
          <cell r="B2547" t="str">
            <v>MULTAS DEL IMP.DE TRANSMISION</v>
          </cell>
          <cell r="C2547">
            <v>0</v>
          </cell>
          <cell r="E2547" t="str">
            <v>Póliza -110-</v>
          </cell>
        </row>
        <row r="2548">
          <cell r="A2548" t="str">
            <v>2102-1007</v>
          </cell>
          <cell r="B2548" t="str">
            <v>RECARGOS DE IMP.DE TRANSMISION</v>
          </cell>
          <cell r="C2548">
            <v>0</v>
          </cell>
          <cell r="E2548" t="str">
            <v>Póliza -110-</v>
          </cell>
        </row>
        <row r="2549">
          <cell r="A2549" t="str">
            <v>2102-1008</v>
          </cell>
          <cell r="B2549" t="str">
            <v>GASTOS DE EJEC.TRANS.VEH.MOTOR</v>
          </cell>
          <cell r="C2549">
            <v>0</v>
          </cell>
          <cell r="E2549" t="str">
            <v>Póliza -110-</v>
          </cell>
        </row>
        <row r="2550">
          <cell r="A2550" t="str">
            <v>2102-1009</v>
          </cell>
          <cell r="B2550" t="str">
            <v>INCENTIVOS POR ISAN</v>
          </cell>
          <cell r="C2550">
            <v>0</v>
          </cell>
          <cell r="E2550" t="str">
            <v>Póliza -110-</v>
          </cell>
        </row>
        <row r="2551">
          <cell r="A2551" t="str">
            <v>2102-1010</v>
          </cell>
          <cell r="B2551" t="str">
            <v>RECARGOS DE I.S.A.N.</v>
          </cell>
          <cell r="C2551">
            <v>0</v>
          </cell>
          <cell r="E2551" t="str">
            <v>Póliza -110-</v>
          </cell>
        </row>
        <row r="2552">
          <cell r="A2552" t="str">
            <v>2102-1011</v>
          </cell>
          <cell r="B2552" t="str">
            <v>SANCIONES ISAN</v>
          </cell>
          <cell r="C2552">
            <v>0</v>
          </cell>
          <cell r="E2552" t="str">
            <v>Póliza -110-</v>
          </cell>
        </row>
        <row r="2553">
          <cell r="A2553" t="str">
            <v>2102-1012</v>
          </cell>
          <cell r="B2553" t="str">
            <v>I.S.A.N. PAGOS PROVISIONALES</v>
          </cell>
          <cell r="C2553">
            <v>10483198</v>
          </cell>
          <cell r="E2553" t="str">
            <v>Póliza -110-</v>
          </cell>
        </row>
        <row r="2554">
          <cell r="A2554" t="str">
            <v>2102-1013</v>
          </cell>
          <cell r="B2554" t="str">
            <v>ACTUALIZACION DE I.S.A.N.</v>
          </cell>
          <cell r="C2554">
            <v>0</v>
          </cell>
          <cell r="E2554" t="str">
            <v>Póliza -110-</v>
          </cell>
        </row>
        <row r="2555">
          <cell r="A2555" t="str">
            <v>2102-1014</v>
          </cell>
          <cell r="B2555" t="str">
            <v>DEVOLUCION IMP. SOBRE AUTOMOVILES NUEVOS</v>
          </cell>
          <cell r="C2555">
            <v>0</v>
          </cell>
          <cell r="E2555" t="str">
            <v>Póliza -110-</v>
          </cell>
        </row>
        <row r="2556">
          <cell r="A2556" t="str">
            <v>2102-1015</v>
          </cell>
          <cell r="B2556" t="str">
            <v>ACT.E INT'S.POR DEV.IMP.S/AUTOMOV.NVOS.</v>
          </cell>
          <cell r="C2556">
            <v>0</v>
          </cell>
          <cell r="E2556" t="str">
            <v>Póliza -110-</v>
          </cell>
        </row>
        <row r="2557">
          <cell r="A2557" t="str">
            <v>2102-1016</v>
          </cell>
          <cell r="B2557" t="str">
            <v>IMPUESTO S/TENENCIA O USO DE VEHICULOS</v>
          </cell>
          <cell r="C2557">
            <v>5456692.1799999997</v>
          </cell>
          <cell r="E2557" t="str">
            <v>Póliza -110-</v>
          </cell>
        </row>
        <row r="2558">
          <cell r="A2558" t="str">
            <v>2102-1017</v>
          </cell>
          <cell r="B2558" t="str">
            <v>IMPUESTO S/TENENCIA, MOTOCICLETAS</v>
          </cell>
          <cell r="C2558">
            <v>505818.28</v>
          </cell>
          <cell r="E2558" t="str">
            <v>Póliza -110-</v>
          </cell>
        </row>
        <row r="2559">
          <cell r="A2559" t="str">
            <v>2102-1018</v>
          </cell>
          <cell r="B2559" t="str">
            <v>RECARGOS Y ACT DE IMP S/TENENCIA DE VEH</v>
          </cell>
          <cell r="C2559">
            <v>78670.47</v>
          </cell>
          <cell r="E2559" t="str">
            <v>Póliza -110-</v>
          </cell>
        </row>
        <row r="2560">
          <cell r="A2560" t="str">
            <v>2102-1019</v>
          </cell>
          <cell r="B2560" t="str">
            <v>RECARGOS Y ACT DE IMP S/TEN DE MOTOS</v>
          </cell>
          <cell r="C2560">
            <v>9738.76</v>
          </cell>
          <cell r="E2560" t="str">
            <v>Póliza -110-</v>
          </cell>
        </row>
        <row r="2561">
          <cell r="A2561" t="str">
            <v>2102-1020</v>
          </cell>
          <cell r="B2561" t="str">
            <v>DEVOLUCION IMPUESTOS SOBRE TENENCIA</v>
          </cell>
          <cell r="C2561">
            <v>0</v>
          </cell>
          <cell r="E2561" t="str">
            <v>Póliza -110-</v>
          </cell>
        </row>
        <row r="2562">
          <cell r="A2562" t="str">
            <v>2102-1021</v>
          </cell>
          <cell r="B2562" t="str">
            <v>ACT.E INTS.POR DEV.IMP.S/TENENCIA</v>
          </cell>
          <cell r="C2562">
            <v>0</v>
          </cell>
          <cell r="E2562" t="str">
            <v>Póliza -110-</v>
          </cell>
        </row>
        <row r="2563">
          <cell r="A2563" t="str">
            <v>2102-1022</v>
          </cell>
          <cell r="B2563" t="str">
            <v>ACREDITAMENTO DEL IMP.S/TENENCIA AR.15-D</v>
          </cell>
          <cell r="C2563">
            <v>0</v>
          </cell>
          <cell r="E2563" t="str">
            <v>Póliza -110-</v>
          </cell>
        </row>
        <row r="2564">
          <cell r="A2564" t="str">
            <v>2102-1023</v>
          </cell>
          <cell r="B2564" t="str">
            <v>GASTOS DE EJECUCION ISAN</v>
          </cell>
          <cell r="C2564">
            <v>0</v>
          </cell>
          <cell r="E2564" t="str">
            <v>Póliza -110-</v>
          </cell>
        </row>
        <row r="2565">
          <cell r="A2565" t="str">
            <v>2102-1024</v>
          </cell>
          <cell r="B2565" t="str">
            <v>GASTOS DE EJECUCION IMP. SOBRE TENENCIA</v>
          </cell>
          <cell r="C2565">
            <v>30</v>
          </cell>
          <cell r="E2565" t="str">
            <v>Póliza -110-</v>
          </cell>
        </row>
        <row r="2566">
          <cell r="A2566" t="str">
            <v>2102-1025</v>
          </cell>
          <cell r="B2566" t="str">
            <v>MULTAS IMP S/TENENCIA CTRL.DE OBLIG 100%</v>
          </cell>
          <cell r="C2566">
            <v>1218</v>
          </cell>
          <cell r="E2566" t="str">
            <v>Póliza -110-</v>
          </cell>
        </row>
        <row r="2567">
          <cell r="A2567" t="str">
            <v>2102-1026</v>
          </cell>
          <cell r="B2567" t="str">
            <v>HONORARIOS EJEC.POR CONTROL VEHICULAR</v>
          </cell>
          <cell r="C2567">
            <v>90</v>
          </cell>
          <cell r="E2567" t="str">
            <v>Póliza -110-</v>
          </cell>
        </row>
        <row r="2568">
          <cell r="A2568" t="str">
            <v>2102-1027</v>
          </cell>
          <cell r="B2568" t="str">
            <v>HONORARIOS EJEC. ISAN</v>
          </cell>
          <cell r="C2568">
            <v>0</v>
          </cell>
          <cell r="E2568" t="str">
            <v>Póliza -110-</v>
          </cell>
        </row>
        <row r="2569">
          <cell r="A2569" t="str">
            <v>2102-1028</v>
          </cell>
          <cell r="B2569" t="str">
            <v>90% INFRACC. TRANSITO AREA METROPOLITANA</v>
          </cell>
          <cell r="C2569">
            <v>424759.37</v>
          </cell>
          <cell r="E2569" t="str">
            <v>Póliza -110-</v>
          </cell>
        </row>
        <row r="2570">
          <cell r="A2570" t="str">
            <v>1201-0026</v>
          </cell>
          <cell r="B2570" t="str">
            <v>IMP.SOBRE TRANS.DE PROP.DE VEH.AUT.USADO</v>
          </cell>
          <cell r="D2570">
            <v>735486.98</v>
          </cell>
          <cell r="E2570" t="str">
            <v>Póliza -110-</v>
          </cell>
        </row>
        <row r="2571">
          <cell r="A2571" t="str">
            <v>1201-0027</v>
          </cell>
          <cell r="B2571" t="str">
            <v>IMP.DE TRANSM.POR REQUERIMIENTO</v>
          </cell>
          <cell r="D2571">
            <v>0</v>
          </cell>
          <cell r="E2571" t="str">
            <v>Póliza -110-</v>
          </cell>
        </row>
        <row r="2572">
          <cell r="A2572" t="str">
            <v>1201-0028</v>
          </cell>
          <cell r="B2572" t="str">
            <v>ACT.E INTS.POR DEV.IMP.S/TRANS.VEH.USADO</v>
          </cell>
          <cell r="D2572">
            <v>0</v>
          </cell>
          <cell r="E2572" t="str">
            <v>Póliza -110-</v>
          </cell>
        </row>
        <row r="2573">
          <cell r="A2573" t="str">
            <v>1201-0029</v>
          </cell>
          <cell r="B2573" t="str">
            <v>DEV.IMP.S/TRANS.PROP.VEH.USADOS</v>
          </cell>
          <cell r="D2573">
            <v>0</v>
          </cell>
          <cell r="E2573" t="str">
            <v>Póliza -110-</v>
          </cell>
        </row>
        <row r="2574">
          <cell r="A2574" t="str">
            <v>1201-0030</v>
          </cell>
          <cell r="B2574" t="str">
            <v>MULTA IMP. P/LA AGENCIA EST.DE TRANSP.</v>
          </cell>
          <cell r="D2574">
            <v>44091</v>
          </cell>
          <cell r="E2574" t="str">
            <v>Póliza -110-</v>
          </cell>
        </row>
        <row r="2575">
          <cell r="A2575" t="str">
            <v>1201-0031</v>
          </cell>
          <cell r="B2575" t="str">
            <v>MULTAS DEL IMP.DE TRANSMISION</v>
          </cell>
          <cell r="D2575">
            <v>0</v>
          </cell>
          <cell r="E2575" t="str">
            <v>Póliza -110-</v>
          </cell>
        </row>
        <row r="2576">
          <cell r="A2576" t="str">
            <v>1201-0032</v>
          </cell>
          <cell r="B2576" t="str">
            <v>RECARGOS DE IMP.DE TRANSMISION</v>
          </cell>
          <cell r="D2576">
            <v>0</v>
          </cell>
          <cell r="E2576" t="str">
            <v>Póliza -110-</v>
          </cell>
        </row>
        <row r="2577">
          <cell r="A2577" t="str">
            <v>1201-0033</v>
          </cell>
          <cell r="B2577" t="str">
            <v>GASTOS DE EJEC.TRANS.VEH.MOTOR</v>
          </cell>
          <cell r="D2577">
            <v>0</v>
          </cell>
          <cell r="E2577" t="str">
            <v>Póliza -110-</v>
          </cell>
        </row>
        <row r="2578">
          <cell r="A2578" t="str">
            <v>1201-0034</v>
          </cell>
          <cell r="B2578" t="str">
            <v>INCENTIVOS POR ISAN</v>
          </cell>
          <cell r="D2578">
            <v>0</v>
          </cell>
          <cell r="E2578" t="str">
            <v>Póliza -110-</v>
          </cell>
        </row>
        <row r="2579">
          <cell r="A2579" t="str">
            <v>1201-0035</v>
          </cell>
          <cell r="B2579" t="str">
            <v>RECARGOS DE I.S.A.N.</v>
          </cell>
          <cell r="D2579">
            <v>0</v>
          </cell>
          <cell r="E2579" t="str">
            <v>Póliza -110-</v>
          </cell>
        </row>
        <row r="2580">
          <cell r="A2580" t="str">
            <v>1201-0036</v>
          </cell>
          <cell r="B2580" t="str">
            <v>SANCIONES ISAN</v>
          </cell>
          <cell r="D2580">
            <v>0</v>
          </cell>
          <cell r="E2580" t="str">
            <v>Póliza -110-</v>
          </cell>
        </row>
        <row r="2581">
          <cell r="A2581" t="str">
            <v>1201-0037</v>
          </cell>
          <cell r="B2581" t="str">
            <v>I.S.A.N. PAGOS PROVISIONALES</v>
          </cell>
          <cell r="D2581">
            <v>10483198</v>
          </cell>
          <cell r="E2581" t="str">
            <v>Póliza -110-</v>
          </cell>
        </row>
        <row r="2582">
          <cell r="A2582" t="str">
            <v>1201-0038</v>
          </cell>
          <cell r="B2582" t="str">
            <v>ACTUALIZACION DE I.S.A.N.</v>
          </cell>
          <cell r="D2582">
            <v>0</v>
          </cell>
          <cell r="E2582" t="str">
            <v>Póliza -110-</v>
          </cell>
        </row>
        <row r="2583">
          <cell r="A2583" t="str">
            <v>1201-0039</v>
          </cell>
          <cell r="B2583" t="str">
            <v>DEVOLUCION IMP. SOBRE AUTOMOVILES NUEVOS</v>
          </cell>
          <cell r="D2583">
            <v>0</v>
          </cell>
          <cell r="E2583" t="str">
            <v>Póliza -110-</v>
          </cell>
        </row>
        <row r="2584">
          <cell r="A2584" t="str">
            <v>1201-0040</v>
          </cell>
          <cell r="B2584" t="str">
            <v>ACT.E INT'S.POR DEV.IMP.S/AUTOMOV.NVOS.</v>
          </cell>
          <cell r="D2584">
            <v>0</v>
          </cell>
          <cell r="E2584" t="str">
            <v>Póliza -110-</v>
          </cell>
        </row>
        <row r="2585">
          <cell r="A2585" t="str">
            <v>1201-0041</v>
          </cell>
          <cell r="B2585" t="str">
            <v>IMPUESTO S/TENENCIA O USO DE VEHICULOS</v>
          </cell>
          <cell r="D2585">
            <v>5456692.1799999997</v>
          </cell>
          <cell r="E2585" t="str">
            <v>Póliza -110-</v>
          </cell>
        </row>
        <row r="2586">
          <cell r="A2586" t="str">
            <v>1201-0042</v>
          </cell>
          <cell r="B2586" t="str">
            <v>IMPUESTO S/TENENCIA, MOTOCICLETAS</v>
          </cell>
          <cell r="D2586">
            <v>505818.28</v>
          </cell>
          <cell r="E2586" t="str">
            <v>Póliza -110-</v>
          </cell>
        </row>
        <row r="2587">
          <cell r="A2587" t="str">
            <v>1201-0043</v>
          </cell>
          <cell r="B2587" t="str">
            <v>RECARGOS Y ACT DE IMP S/TENENCIA DE VEH</v>
          </cell>
          <cell r="D2587">
            <v>78670.47</v>
          </cell>
          <cell r="E2587" t="str">
            <v>Póliza -110-</v>
          </cell>
        </row>
        <row r="2588">
          <cell r="A2588" t="str">
            <v>1201-0044</v>
          </cell>
          <cell r="B2588" t="str">
            <v>RECARGOS Y ACT DE IMP S/TEN DE MOTOS</v>
          </cell>
          <cell r="D2588">
            <v>9738.76</v>
          </cell>
          <cell r="E2588" t="str">
            <v>Póliza -110-</v>
          </cell>
        </row>
        <row r="2589">
          <cell r="A2589" t="str">
            <v>1201-0045</v>
          </cell>
          <cell r="B2589" t="str">
            <v>DEVOLUCION IMPUESTOS SOBRE TENENCIA</v>
          </cell>
          <cell r="D2589">
            <v>0</v>
          </cell>
          <cell r="E2589" t="str">
            <v>Póliza -110-</v>
          </cell>
        </row>
        <row r="2590">
          <cell r="A2590" t="str">
            <v>1201-0046</v>
          </cell>
          <cell r="B2590" t="str">
            <v>ACT.E INTS.POR DEV.IMP.S/TENENCIA</v>
          </cell>
          <cell r="D2590">
            <v>0</v>
          </cell>
          <cell r="E2590" t="str">
            <v>Póliza -110-</v>
          </cell>
        </row>
        <row r="2591">
          <cell r="A2591" t="str">
            <v>1201-0047</v>
          </cell>
          <cell r="B2591" t="str">
            <v>ACREDITAMENTO DEL IMP.S/TENENCIA AR.15-D</v>
          </cell>
          <cell r="D2591">
            <v>0</v>
          </cell>
          <cell r="E2591" t="str">
            <v>Póliza -110-</v>
          </cell>
        </row>
        <row r="2592">
          <cell r="A2592" t="str">
            <v>1201-0048</v>
          </cell>
          <cell r="B2592" t="str">
            <v>GASTOS DE EJECUCION ISAN</v>
          </cell>
          <cell r="D2592">
            <v>0</v>
          </cell>
          <cell r="E2592" t="str">
            <v>Póliza -110-</v>
          </cell>
        </row>
        <row r="2593">
          <cell r="A2593" t="str">
            <v>1201-0049</v>
          </cell>
          <cell r="B2593" t="str">
            <v>GASTOS DE EJECUCION IMP. SOBRE TENENCIA</v>
          </cell>
          <cell r="D2593">
            <v>30</v>
          </cell>
          <cell r="E2593" t="str">
            <v>Póliza -110-</v>
          </cell>
        </row>
        <row r="2594">
          <cell r="A2594" t="str">
            <v>1201-0050</v>
          </cell>
          <cell r="B2594" t="str">
            <v>MULTAS IMP S/TENENCIA CTRL.DE OBLIG 100%</v>
          </cell>
          <cell r="D2594">
            <v>1218</v>
          </cell>
          <cell r="E2594" t="str">
            <v>Póliza -110-</v>
          </cell>
        </row>
        <row r="2595">
          <cell r="A2595" t="str">
            <v>1201-0051</v>
          </cell>
          <cell r="B2595" t="str">
            <v>HONORARIOS EJEC.POR CONTROL VEHICULAR</v>
          </cell>
          <cell r="D2595">
            <v>90</v>
          </cell>
          <cell r="E2595" t="str">
            <v>Póliza -110-</v>
          </cell>
        </row>
        <row r="2596">
          <cell r="A2596" t="str">
            <v>1201-0052</v>
          </cell>
          <cell r="B2596" t="str">
            <v>HONORARIOS EJEC. ISAN</v>
          </cell>
          <cell r="D2596">
            <v>0</v>
          </cell>
          <cell r="E2596" t="str">
            <v>Póliza -110-</v>
          </cell>
        </row>
        <row r="2597">
          <cell r="A2597" t="str">
            <v>1201-0053</v>
          </cell>
          <cell r="B2597" t="str">
            <v>90% INFRACC. TRANSITO AREA METROPOLITANA</v>
          </cell>
          <cell r="D2597">
            <v>424759.37</v>
          </cell>
          <cell r="E2597" t="str">
            <v>Póliza -110-</v>
          </cell>
        </row>
        <row r="2599">
          <cell r="C2599">
            <v>17739793.040000003</v>
          </cell>
          <cell r="D2599">
            <v>17739793.040000003</v>
          </cell>
        </row>
        <row r="2601">
          <cell r="A2601" t="str">
            <v>RECLASIFICACION DE LOS INGRESOS EN ADMON.</v>
          </cell>
        </row>
        <row r="2603">
          <cell r="D2603" t="str">
            <v>Póliza -110-</v>
          </cell>
        </row>
        <row r="2605">
          <cell r="A2605" t="str">
            <v>de Cuenta</v>
          </cell>
          <cell r="C2605" t="str">
            <v>Cargo</v>
          </cell>
          <cell r="D2605" t="str">
            <v>Crédito</v>
          </cell>
        </row>
        <row r="2606">
          <cell r="A2606" t="str">
            <v>1201-0001</v>
          </cell>
          <cell r="B2606" t="str">
            <v>DERECHOS DE CONTROL VEHICULAR PTE. AÑO</v>
          </cell>
          <cell r="C2606">
            <v>3662245</v>
          </cell>
          <cell r="E2606" t="str">
            <v>Póliza -111-</v>
          </cell>
        </row>
        <row r="2607">
          <cell r="A2607" t="str">
            <v>1201-0002</v>
          </cell>
          <cell r="B2607" t="str">
            <v>DERECHOS DE CONTROL VEHICULAR REZAGOS</v>
          </cell>
          <cell r="C2607">
            <v>221574.31</v>
          </cell>
          <cell r="E2607" t="str">
            <v>Póliza -111-</v>
          </cell>
        </row>
        <row r="2608">
          <cell r="A2608" t="str">
            <v>1201-0003</v>
          </cell>
          <cell r="B2608" t="str">
            <v>DEV. CONTROL VEHICULAR</v>
          </cell>
          <cell r="C2608">
            <v>0</v>
          </cell>
          <cell r="E2608" t="str">
            <v>Póliza -111-</v>
          </cell>
        </row>
        <row r="2609">
          <cell r="A2609" t="str">
            <v>1201-0004</v>
          </cell>
          <cell r="B2609" t="str">
            <v>SUBSIDIO 10% Y 5%</v>
          </cell>
          <cell r="D2609">
            <v>74044</v>
          </cell>
          <cell r="E2609" t="str">
            <v>Póliza -111-</v>
          </cell>
        </row>
        <row r="2610">
          <cell r="A2610" t="str">
            <v>1201-0005</v>
          </cell>
          <cell r="B2610" t="str">
            <v>SUBSIDIO ANTIGÜEDAD 5 AÑOS</v>
          </cell>
          <cell r="D2610">
            <v>581486</v>
          </cell>
          <cell r="E2610" t="str">
            <v>Póliza -111-</v>
          </cell>
        </row>
        <row r="2611">
          <cell r="A2611" t="str">
            <v>1201-0006</v>
          </cell>
          <cell r="B2611" t="str">
            <v>SUBSIDIO ANTIGÜEDAD 10 AÑOS</v>
          </cell>
          <cell r="D2611">
            <v>254408</v>
          </cell>
          <cell r="E2611" t="str">
            <v>Póliza -111-</v>
          </cell>
        </row>
        <row r="2612">
          <cell r="A2612" t="str">
            <v>1201-0007</v>
          </cell>
          <cell r="B2612" t="str">
            <v>SUBSIDIO DERECHOS CONTROL VEHICULAR</v>
          </cell>
          <cell r="C2612">
            <v>0</v>
          </cell>
          <cell r="E2612" t="str">
            <v>Póliza -111-</v>
          </cell>
        </row>
        <row r="2613">
          <cell r="A2613" t="str">
            <v>1201-0008</v>
          </cell>
          <cell r="B2613" t="str">
            <v>SUB MAT.DE CONT.VEH.A PERS.MAYORES 65 AÑOS</v>
          </cell>
          <cell r="D2613">
            <v>163</v>
          </cell>
          <cell r="E2613" t="str">
            <v>Póliza -111-</v>
          </cell>
        </row>
        <row r="2614">
          <cell r="A2614" t="str">
            <v>1201-0009</v>
          </cell>
          <cell r="B2614" t="str">
            <v>EXP.DE CERTIFICADOS DE CONTROL VEHICULAR</v>
          </cell>
          <cell r="C2614">
            <v>9024</v>
          </cell>
          <cell r="E2614" t="str">
            <v>Póliza -111-</v>
          </cell>
        </row>
        <row r="2615">
          <cell r="A2615" t="str">
            <v>1201-0010</v>
          </cell>
          <cell r="B2615" t="str">
            <v>EXP.DE CERT.DE CTRL.VEH.OTROS ESTADOS</v>
          </cell>
          <cell r="C2615">
            <v>5481</v>
          </cell>
          <cell r="E2615" t="str">
            <v>Póliza -111-</v>
          </cell>
        </row>
        <row r="2616">
          <cell r="A2616" t="str">
            <v>1201-0011</v>
          </cell>
          <cell r="B2616" t="str">
            <v>EXP.DE CERT.DE DOC.DE CTRL.VEHICULAR</v>
          </cell>
          <cell r="C2616">
            <v>846</v>
          </cell>
          <cell r="E2616" t="str">
            <v>Póliza -111-</v>
          </cell>
        </row>
        <row r="2617">
          <cell r="A2617" t="str">
            <v>1201-0012</v>
          </cell>
          <cell r="B2617" t="str">
            <v>PLACAS DE CIRCULACION VEHICULAR</v>
          </cell>
          <cell r="C2617">
            <v>277674</v>
          </cell>
          <cell r="E2617" t="str">
            <v>Póliza -111-</v>
          </cell>
        </row>
        <row r="2618">
          <cell r="A2618" t="str">
            <v>1201-0013</v>
          </cell>
          <cell r="B2618" t="str">
            <v>LICENCIAS DE MANEJAR</v>
          </cell>
          <cell r="C2618">
            <v>325916</v>
          </cell>
          <cell r="E2618" t="str">
            <v>Póliza -111-</v>
          </cell>
        </row>
        <row r="2619">
          <cell r="A2619" t="str">
            <v>1201-0014</v>
          </cell>
          <cell r="B2619" t="str">
            <v>EXP.DE CERT.DE LICENCIAS DE CONDUCIR</v>
          </cell>
          <cell r="C2619">
            <v>564</v>
          </cell>
          <cell r="E2619" t="str">
            <v>Póliza -111-</v>
          </cell>
        </row>
        <row r="2620">
          <cell r="A2620" t="str">
            <v>1201-0015</v>
          </cell>
          <cell r="B2620" t="str">
            <v>DUPLICADOS DE LICENCIAS</v>
          </cell>
          <cell r="C2620">
            <v>6372</v>
          </cell>
          <cell r="E2620" t="str">
            <v>Póliza -111-</v>
          </cell>
        </row>
        <row r="2621">
          <cell r="A2621" t="str">
            <v>1201-0016</v>
          </cell>
          <cell r="B2621" t="str">
            <v>DUPLICADOS DE TARJETAS DE CIRCULACION</v>
          </cell>
          <cell r="C2621">
            <v>2820</v>
          </cell>
          <cell r="E2621" t="str">
            <v>Póliza -111-</v>
          </cell>
        </row>
        <row r="2622">
          <cell r="A2622" t="str">
            <v>1201-0017</v>
          </cell>
          <cell r="B2622" t="str">
            <v>BAJAS DE VEHICULOS DE MOTOR</v>
          </cell>
          <cell r="C2622">
            <v>22842</v>
          </cell>
          <cell r="E2622" t="str">
            <v>Póliza -111-</v>
          </cell>
        </row>
        <row r="2623">
          <cell r="A2623" t="str">
            <v>1201-0018</v>
          </cell>
          <cell r="B2623" t="str">
            <v>SUBSIDIO LAMINAS CONTROL VEHICULAR</v>
          </cell>
          <cell r="C2623">
            <v>0</v>
          </cell>
          <cell r="E2623" t="str">
            <v>Póliza -111-</v>
          </cell>
        </row>
        <row r="2624">
          <cell r="A2624" t="str">
            <v>1201-0019</v>
          </cell>
          <cell r="B2624" t="str">
            <v>SUBSIDIOS LICENCIAS DE MANEJO</v>
          </cell>
          <cell r="C2624">
            <v>0</v>
          </cell>
          <cell r="E2624" t="str">
            <v>Póliza -111-</v>
          </cell>
        </row>
        <row r="2625">
          <cell r="A2625" t="str">
            <v>1201-0020</v>
          </cell>
          <cell r="B2625" t="str">
            <v>MULTAS DE CONTROL VEHICULAR</v>
          </cell>
          <cell r="C2625">
            <v>0</v>
          </cell>
          <cell r="E2625" t="str">
            <v>Póliza -111-</v>
          </cell>
        </row>
        <row r="2626">
          <cell r="A2626" t="str">
            <v>1201-0021</v>
          </cell>
          <cell r="B2626" t="str">
            <v>INTERESES POR CONVENIO CONTROL VEHICULAR</v>
          </cell>
          <cell r="C2626">
            <v>15749.7</v>
          </cell>
          <cell r="E2626" t="str">
            <v>Póliza -111-</v>
          </cell>
        </row>
        <row r="2627">
          <cell r="A2627" t="str">
            <v>1201-0022</v>
          </cell>
          <cell r="B2627" t="str">
            <v>SANCIONES POR CANJE DE PLACAS EXTEMP.</v>
          </cell>
          <cell r="C2627">
            <v>11998</v>
          </cell>
          <cell r="E2627" t="str">
            <v>Póliza -111-</v>
          </cell>
        </row>
        <row r="2628">
          <cell r="A2628" t="str">
            <v>1201-0023</v>
          </cell>
          <cell r="B2628" t="str">
            <v>SAN.DE DER.DE CONTROL VEH.PTE.AÑO</v>
          </cell>
          <cell r="C2628">
            <v>0</v>
          </cell>
          <cell r="E2628" t="str">
            <v>Póliza -111-</v>
          </cell>
        </row>
        <row r="2629">
          <cell r="A2629" t="str">
            <v>1201-0024</v>
          </cell>
          <cell r="B2629" t="str">
            <v>SAN.DE DER.CONTROL VEH. REZAGO</v>
          </cell>
          <cell r="C2629">
            <v>58681.52</v>
          </cell>
          <cell r="E2629" t="str">
            <v>Póliza -111-</v>
          </cell>
        </row>
        <row r="2630">
          <cell r="A2630" t="str">
            <v>1201-0025</v>
          </cell>
          <cell r="B2630" t="str">
            <v>10% INFRACC.DE TRANSITO AREA MET.</v>
          </cell>
          <cell r="C2630">
            <v>49304.46</v>
          </cell>
          <cell r="E2630" t="str">
            <v>Póliza -111-</v>
          </cell>
        </row>
        <row r="2631">
          <cell r="A2631" t="str">
            <v>1201-0026</v>
          </cell>
          <cell r="B2631" t="str">
            <v>IMP.SOBRE TRANS.DE PROP.DE VEH.AUT.USADO</v>
          </cell>
          <cell r="C2631">
            <v>629427</v>
          </cell>
          <cell r="E2631" t="str">
            <v>Póliza -111-</v>
          </cell>
        </row>
        <row r="2632">
          <cell r="A2632" t="str">
            <v>1201-0027</v>
          </cell>
          <cell r="B2632" t="str">
            <v>IMP.DE TRANSM.POR REQUERIMIENTO</v>
          </cell>
          <cell r="C2632">
            <v>0</v>
          </cell>
          <cell r="E2632" t="str">
            <v>Póliza -111-</v>
          </cell>
        </row>
        <row r="2633">
          <cell r="A2633" t="str">
            <v>1201-0028</v>
          </cell>
          <cell r="B2633" t="str">
            <v>ACT.E INTS.POR DEV.IMP.S/TRANS.VEH.USADO</v>
          </cell>
          <cell r="C2633">
            <v>0</v>
          </cell>
          <cell r="E2633" t="str">
            <v>Póliza -111-</v>
          </cell>
        </row>
        <row r="2634">
          <cell r="A2634" t="str">
            <v>1201-0029</v>
          </cell>
          <cell r="B2634" t="str">
            <v>DEV.IMP.S/TRANS.PROP.VEH.USADOS</v>
          </cell>
          <cell r="C2634">
            <v>0</v>
          </cell>
          <cell r="E2634" t="str">
            <v>Póliza -111-</v>
          </cell>
        </row>
        <row r="2635">
          <cell r="A2635" t="str">
            <v>1201-0030</v>
          </cell>
          <cell r="B2635" t="str">
            <v>MULTA IMP. P/LA AGENCIA EST.DE TRANSP.</v>
          </cell>
          <cell r="C2635">
            <v>27773</v>
          </cell>
          <cell r="E2635" t="str">
            <v>Póliza -111-</v>
          </cell>
        </row>
        <row r="2636">
          <cell r="A2636" t="str">
            <v>1201-0031</v>
          </cell>
          <cell r="B2636" t="str">
            <v>MULTAS DEL IMP.DE TRANSMISION</v>
          </cell>
          <cell r="C2636">
            <v>0</v>
          </cell>
          <cell r="E2636" t="str">
            <v>Póliza -111-</v>
          </cell>
        </row>
        <row r="2637">
          <cell r="A2637" t="str">
            <v>1201-0032</v>
          </cell>
          <cell r="B2637" t="str">
            <v>RECARGOS DE IMP.DE TRANSMISION</v>
          </cell>
          <cell r="C2637">
            <v>0</v>
          </cell>
          <cell r="E2637" t="str">
            <v>Póliza -111-</v>
          </cell>
        </row>
        <row r="2638">
          <cell r="A2638" t="str">
            <v>1201-0033</v>
          </cell>
          <cell r="B2638" t="str">
            <v>GASTOS DE EJEC.TRANS.VEH.MOTOR</v>
          </cell>
          <cell r="C2638">
            <v>0</v>
          </cell>
          <cell r="E2638" t="str">
            <v>Póliza -111-</v>
          </cell>
        </row>
        <row r="2639">
          <cell r="A2639" t="str">
            <v>1201-0034</v>
          </cell>
          <cell r="B2639" t="str">
            <v>INCENTIVOS POR ISAN</v>
          </cell>
          <cell r="C2639">
            <v>0</v>
          </cell>
          <cell r="E2639" t="str">
            <v>Póliza -111-</v>
          </cell>
        </row>
        <row r="2640">
          <cell r="A2640" t="str">
            <v>1201-0035</v>
          </cell>
          <cell r="B2640" t="str">
            <v>RECARGOS DE I.S.A.N.</v>
          </cell>
          <cell r="C2640">
            <v>0</v>
          </cell>
          <cell r="E2640" t="str">
            <v>Póliza -111-</v>
          </cell>
        </row>
        <row r="2641">
          <cell r="A2641" t="str">
            <v>1201-0036</v>
          </cell>
          <cell r="B2641" t="str">
            <v>SANCIONES ISAN</v>
          </cell>
          <cell r="C2641">
            <v>0</v>
          </cell>
          <cell r="E2641" t="str">
            <v>Póliza -111-</v>
          </cell>
        </row>
        <row r="2642">
          <cell r="A2642" t="str">
            <v>1201-0037</v>
          </cell>
          <cell r="B2642" t="str">
            <v>I.S.A.N. PAGOS PROVISIONALES</v>
          </cell>
          <cell r="C2642">
            <v>4845930</v>
          </cell>
          <cell r="E2642" t="str">
            <v>Póliza -111-</v>
          </cell>
        </row>
        <row r="2643">
          <cell r="A2643" t="str">
            <v>1201-0038</v>
          </cell>
          <cell r="B2643" t="str">
            <v>ACTUALIZACION DE I.S.A.N.</v>
          </cell>
          <cell r="C2643">
            <v>0</v>
          </cell>
          <cell r="E2643" t="str">
            <v>Póliza -111-</v>
          </cell>
        </row>
        <row r="2644">
          <cell r="A2644" t="str">
            <v>1201-0039</v>
          </cell>
          <cell r="B2644" t="str">
            <v>DEVOLUCION IMP. SOBRE AUTOMOVILES NUEVOS</v>
          </cell>
          <cell r="C2644">
            <v>0</v>
          </cell>
          <cell r="E2644" t="str">
            <v>Póliza -111-</v>
          </cell>
        </row>
        <row r="2645">
          <cell r="A2645" t="str">
            <v>1201-0040</v>
          </cell>
          <cell r="B2645" t="str">
            <v>ACT.E INT'S.POR DEV.IMP.S/AUTOMOV.NVOS.</v>
          </cell>
          <cell r="C2645">
            <v>0</v>
          </cell>
          <cell r="E2645" t="str">
            <v>Póliza -111-</v>
          </cell>
        </row>
        <row r="2646">
          <cell r="A2646" t="str">
            <v>1201-0041</v>
          </cell>
          <cell r="B2646" t="str">
            <v>IMPUESTO S/TENENCIA O USO DE VEHICULOS</v>
          </cell>
          <cell r="C2646">
            <v>5301588.78</v>
          </cell>
          <cell r="E2646" t="str">
            <v>Póliza -111-</v>
          </cell>
        </row>
        <row r="2647">
          <cell r="A2647" t="str">
            <v>1201-0042</v>
          </cell>
          <cell r="B2647" t="str">
            <v>IMPUESTO S/TENENCIA, MOTOCICLETAS</v>
          </cell>
          <cell r="C2647">
            <v>53716</v>
          </cell>
          <cell r="E2647" t="str">
            <v>Póliza -111-</v>
          </cell>
        </row>
        <row r="2648">
          <cell r="A2648" t="str">
            <v>1201-0043</v>
          </cell>
          <cell r="B2648" t="str">
            <v>RECARGOS Y ACT DE IMP S/TENENCIA DE VEH</v>
          </cell>
          <cell r="C2648">
            <v>91529.52</v>
          </cell>
          <cell r="E2648" t="str">
            <v>Póliza -111-</v>
          </cell>
        </row>
        <row r="2649">
          <cell r="A2649" t="str">
            <v>1201-0044</v>
          </cell>
          <cell r="B2649" t="str">
            <v>RECARGOS Y ACT DE IMP S/TEN DE MOTOS</v>
          </cell>
          <cell r="C2649">
            <v>817</v>
          </cell>
          <cell r="E2649" t="str">
            <v>Póliza -111-</v>
          </cell>
        </row>
        <row r="2650">
          <cell r="A2650" t="str">
            <v>1201-0045</v>
          </cell>
          <cell r="B2650" t="str">
            <v>DEVOLUCION IMPUESTOS SOBRE TENENCIA</v>
          </cell>
          <cell r="C2650">
            <v>0</v>
          </cell>
          <cell r="E2650" t="str">
            <v>Póliza -111-</v>
          </cell>
        </row>
        <row r="2651">
          <cell r="A2651" t="str">
            <v>1201-0046</v>
          </cell>
          <cell r="B2651" t="str">
            <v>ACT.E INTS.POR DEV.IMP.S/TENENCIA</v>
          </cell>
          <cell r="C2651">
            <v>0</v>
          </cell>
          <cell r="E2651" t="str">
            <v>Póliza -111-</v>
          </cell>
        </row>
        <row r="2652">
          <cell r="A2652" t="str">
            <v>1201-0047</v>
          </cell>
          <cell r="B2652" t="str">
            <v>ACREDITAMENTO DEL IMP.S/TENENCIA AR.15-D</v>
          </cell>
          <cell r="C2652">
            <v>0</v>
          </cell>
          <cell r="E2652" t="str">
            <v>Póliza -111-</v>
          </cell>
        </row>
        <row r="2653">
          <cell r="A2653" t="str">
            <v>1201-0048</v>
          </cell>
          <cell r="B2653" t="str">
            <v>GASTOS DE EJECUCION ISAN</v>
          </cell>
          <cell r="C2653">
            <v>0</v>
          </cell>
          <cell r="E2653" t="str">
            <v>Póliza -111-</v>
          </cell>
        </row>
        <row r="2654">
          <cell r="A2654" t="str">
            <v>1201-0049</v>
          </cell>
          <cell r="B2654" t="str">
            <v>GASTOS DE EJECUCION IMP. SOBRE TENENCIA</v>
          </cell>
          <cell r="C2654">
            <v>10</v>
          </cell>
          <cell r="E2654" t="str">
            <v>Póliza -111-</v>
          </cell>
        </row>
        <row r="2655">
          <cell r="A2655" t="str">
            <v>1201-0050</v>
          </cell>
          <cell r="B2655" t="str">
            <v>MULTAS IMP S/TENENCIA CTRL.DE OBLIG 100%</v>
          </cell>
          <cell r="C2655">
            <v>609</v>
          </cell>
          <cell r="E2655" t="str">
            <v>Póliza -111-</v>
          </cell>
        </row>
        <row r="2656">
          <cell r="A2656" t="str">
            <v>1201-0051</v>
          </cell>
          <cell r="B2656" t="str">
            <v>HONORARIOS EJEC.POR CONTROL VEHICULAR</v>
          </cell>
          <cell r="C2656">
            <v>120</v>
          </cell>
          <cell r="E2656" t="str">
            <v>Póliza -111-</v>
          </cell>
        </row>
        <row r="2657">
          <cell r="A2657" t="str">
            <v>1201-0052</v>
          </cell>
          <cell r="B2657" t="str">
            <v>HONORARIOS EJEC. ISAN</v>
          </cell>
          <cell r="C2657">
            <v>0</v>
          </cell>
          <cell r="E2657" t="str">
            <v>Póliza -111-</v>
          </cell>
        </row>
        <row r="2658">
          <cell r="A2658" t="str">
            <v>1201-0053</v>
          </cell>
          <cell r="B2658" t="str">
            <v>90% INFRACC. TRANSITO AREA METROPOLITANA</v>
          </cell>
          <cell r="C2658">
            <v>443768.97</v>
          </cell>
          <cell r="E2658" t="str">
            <v>Póliza -111-</v>
          </cell>
        </row>
        <row r="2659">
          <cell r="A2659" t="str">
            <v>4101-0001</v>
          </cell>
          <cell r="B2659" t="str">
            <v>DERECHOS DE CONTROL VEHICULAR PTE. AÑO</v>
          </cell>
          <cell r="D2659">
            <v>3662245</v>
          </cell>
          <cell r="E2659" t="str">
            <v>Póliza -111-</v>
          </cell>
        </row>
        <row r="2660">
          <cell r="A2660" t="str">
            <v>4101-0002</v>
          </cell>
          <cell r="B2660" t="str">
            <v>DERECHOS DE CONTROL VEHICULAR REZAGOS</v>
          </cell>
          <cell r="D2660">
            <v>221574.31</v>
          </cell>
          <cell r="E2660" t="str">
            <v>Póliza -111-</v>
          </cell>
        </row>
        <row r="2661">
          <cell r="A2661" t="str">
            <v>4101-0003</v>
          </cell>
          <cell r="B2661" t="str">
            <v>DEV. CONTROL VEHICULAR</v>
          </cell>
          <cell r="D2661">
            <v>0</v>
          </cell>
          <cell r="E2661" t="str">
            <v>Póliza -111-</v>
          </cell>
        </row>
        <row r="2662">
          <cell r="A2662" t="str">
            <v>4101-0004</v>
          </cell>
          <cell r="B2662" t="str">
            <v>SUBSIDIO 10% Y 5%</v>
          </cell>
          <cell r="C2662">
            <v>74044</v>
          </cell>
          <cell r="E2662" t="str">
            <v>Póliza -111-</v>
          </cell>
        </row>
        <row r="2663">
          <cell r="A2663" t="str">
            <v>4101-0005</v>
          </cell>
          <cell r="B2663" t="str">
            <v>SUBSIDIO ANTIGÜEDAD 5 AÑOS</v>
          </cell>
          <cell r="C2663">
            <v>581486</v>
          </cell>
          <cell r="E2663" t="str">
            <v>Póliza -111-</v>
          </cell>
        </row>
        <row r="2664">
          <cell r="A2664" t="str">
            <v>4101-0006</v>
          </cell>
          <cell r="B2664" t="str">
            <v>SUBSIDIO ANTIGÜEDAD 10 AÑOS</v>
          </cell>
          <cell r="C2664">
            <v>254408</v>
          </cell>
          <cell r="E2664" t="str">
            <v>Póliza -111-</v>
          </cell>
        </row>
        <row r="2665">
          <cell r="A2665" t="str">
            <v>4101-0007</v>
          </cell>
          <cell r="B2665" t="str">
            <v>SUBSIDIO DERECHOS CONTROL VEHICULAR</v>
          </cell>
          <cell r="D2665">
            <v>0</v>
          </cell>
          <cell r="E2665" t="str">
            <v>Póliza -111-</v>
          </cell>
        </row>
        <row r="2666">
          <cell r="A2666" t="str">
            <v>4101-0008</v>
          </cell>
          <cell r="B2666" t="str">
            <v>SUB MAT.DE CONT.VEH.A PERS.MAYORES 65 AÑOS</v>
          </cell>
          <cell r="C2666">
            <v>163</v>
          </cell>
          <cell r="E2666" t="str">
            <v>Póliza -111-</v>
          </cell>
        </row>
        <row r="2667">
          <cell r="A2667" t="str">
            <v>4101-0009</v>
          </cell>
          <cell r="B2667" t="str">
            <v>EXP.DE CERTIFICADOS DE CONTROL VEHICULAR</v>
          </cell>
          <cell r="D2667">
            <v>9024</v>
          </cell>
          <cell r="E2667" t="str">
            <v>Póliza -111-</v>
          </cell>
        </row>
        <row r="2668">
          <cell r="A2668" t="str">
            <v>4101-0010</v>
          </cell>
          <cell r="B2668" t="str">
            <v>EXP.DE CERT.DE CTRL.VEH.OTROS ESTADOS</v>
          </cell>
          <cell r="D2668">
            <v>5481</v>
          </cell>
          <cell r="E2668" t="str">
            <v>Póliza -111-</v>
          </cell>
        </row>
        <row r="2669">
          <cell r="A2669" t="str">
            <v>4101-0011</v>
          </cell>
          <cell r="B2669" t="str">
            <v>EXP.DE CERT.DE DOC.DE CTRL.VEHICULAR</v>
          </cell>
          <cell r="D2669">
            <v>846</v>
          </cell>
          <cell r="E2669" t="str">
            <v>Póliza -111-</v>
          </cell>
        </row>
        <row r="2670">
          <cell r="A2670" t="str">
            <v>4101-0012</v>
          </cell>
          <cell r="B2670" t="str">
            <v>PLACAS DE CIRCULACION VEHICULAR</v>
          </cell>
          <cell r="D2670">
            <v>277674</v>
          </cell>
          <cell r="E2670" t="str">
            <v>Póliza -111-</v>
          </cell>
        </row>
        <row r="2671">
          <cell r="A2671" t="str">
            <v>4101-0013</v>
          </cell>
          <cell r="B2671" t="str">
            <v>LICENCIAS DE MANEJAR</v>
          </cell>
          <cell r="D2671">
            <v>325916</v>
          </cell>
          <cell r="E2671" t="str">
            <v>Póliza -111-</v>
          </cell>
        </row>
        <row r="2672">
          <cell r="A2672" t="str">
            <v>4101-0014</v>
          </cell>
          <cell r="B2672" t="str">
            <v>EXP.DE CERT.DE LICENCIAS DE CONDUCIR</v>
          </cell>
          <cell r="D2672">
            <v>564</v>
          </cell>
          <cell r="E2672" t="str">
            <v>Póliza -111-</v>
          </cell>
        </row>
        <row r="2673">
          <cell r="A2673" t="str">
            <v>4101-0015</v>
          </cell>
          <cell r="B2673" t="str">
            <v>DUPLICADOS DE LICENCIAS</v>
          </cell>
          <cell r="D2673">
            <v>6372</v>
          </cell>
          <cell r="E2673" t="str">
            <v>Póliza -111-</v>
          </cell>
        </row>
        <row r="2674">
          <cell r="A2674" t="str">
            <v>4101-0016</v>
          </cell>
          <cell r="B2674" t="str">
            <v>DUPLICADOS DE TARJETAS DE CIRCULACION</v>
          </cell>
          <cell r="D2674">
            <v>2820</v>
          </cell>
          <cell r="E2674" t="str">
            <v>Póliza -111-</v>
          </cell>
        </row>
        <row r="2675">
          <cell r="A2675" t="str">
            <v>4101-0017</v>
          </cell>
          <cell r="B2675" t="str">
            <v>BAJAS DE VEHICULOS DE MOTOR</v>
          </cell>
          <cell r="D2675">
            <v>22842</v>
          </cell>
          <cell r="E2675" t="str">
            <v>Póliza -111-</v>
          </cell>
        </row>
        <row r="2676">
          <cell r="A2676" t="str">
            <v>4101-0018</v>
          </cell>
          <cell r="B2676" t="str">
            <v>SUBSIDIO LAMINAS CONTROL VEHICULAR</v>
          </cell>
          <cell r="D2676">
            <v>0</v>
          </cell>
          <cell r="E2676" t="str">
            <v>Póliza -111-</v>
          </cell>
        </row>
        <row r="2677">
          <cell r="A2677" t="str">
            <v>4101-0019</v>
          </cell>
          <cell r="B2677" t="str">
            <v>SUBSIDIOS LICENCIAS DE MANEJO</v>
          </cell>
          <cell r="D2677">
            <v>0</v>
          </cell>
          <cell r="E2677" t="str">
            <v>Póliza -111-</v>
          </cell>
        </row>
        <row r="2678">
          <cell r="A2678" t="str">
            <v>4101-0020</v>
          </cell>
          <cell r="B2678" t="str">
            <v>MULTAS DE CONTROL VEHICULAR</v>
          </cell>
          <cell r="D2678">
            <v>0</v>
          </cell>
          <cell r="E2678" t="str">
            <v>Póliza -111-</v>
          </cell>
        </row>
        <row r="2679">
          <cell r="A2679" t="str">
            <v>4101-0021</v>
          </cell>
          <cell r="B2679" t="str">
            <v>INTERESES POR CONVENIO CONTROL VEHICULAR</v>
          </cell>
          <cell r="D2679">
            <v>15749.7</v>
          </cell>
          <cell r="E2679" t="str">
            <v>Póliza -111-</v>
          </cell>
        </row>
        <row r="2680">
          <cell r="A2680" t="str">
            <v>4101-0022</v>
          </cell>
          <cell r="B2680" t="str">
            <v>SANCIONES POR CANJE DE PLACAS EXTEMP.</v>
          </cell>
          <cell r="D2680">
            <v>11998</v>
          </cell>
          <cell r="E2680" t="str">
            <v>Póliza -111-</v>
          </cell>
        </row>
        <row r="2681">
          <cell r="A2681" t="str">
            <v>4101-0023</v>
          </cell>
          <cell r="B2681" t="str">
            <v>SAN.DE DER.DE CONTROL VEH.PTE.AÑO</v>
          </cell>
          <cell r="D2681">
            <v>0</v>
          </cell>
          <cell r="E2681" t="str">
            <v>Póliza -111-</v>
          </cell>
        </row>
        <row r="2682">
          <cell r="A2682" t="str">
            <v>4101-0024</v>
          </cell>
          <cell r="B2682" t="str">
            <v>SAN.DE DER.CONTROL VEH. REZAGO</v>
          </cell>
          <cell r="D2682">
            <v>58681.52</v>
          </cell>
          <cell r="E2682" t="str">
            <v>Póliza -111-</v>
          </cell>
        </row>
        <row r="2683">
          <cell r="A2683" t="str">
            <v>4101-0025</v>
          </cell>
          <cell r="B2683" t="str">
            <v>10% INFRACC.DE TRANSITO AREA MET.</v>
          </cell>
          <cell r="D2683">
            <v>49304.46</v>
          </cell>
          <cell r="E2683" t="str">
            <v>Póliza -111-</v>
          </cell>
        </row>
        <row r="2684">
          <cell r="A2684" t="str">
            <v>2102-1001</v>
          </cell>
          <cell r="B2684" t="str">
            <v>IMP.SOBRE TRANS.DE PROP.DE VEH.AUT.USADO</v>
          </cell>
          <cell r="D2684">
            <v>629427</v>
          </cell>
          <cell r="E2684" t="str">
            <v>Póliza -111-</v>
          </cell>
        </row>
        <row r="2685">
          <cell r="A2685" t="str">
            <v>2102-1002</v>
          </cell>
          <cell r="B2685" t="str">
            <v>IMP.DE TRANSM.POR REQUERIMIENTO</v>
          </cell>
          <cell r="D2685">
            <v>0</v>
          </cell>
          <cell r="E2685" t="str">
            <v>Póliza -111-</v>
          </cell>
        </row>
        <row r="2686">
          <cell r="A2686" t="str">
            <v>2102-1003</v>
          </cell>
          <cell r="B2686" t="str">
            <v>ACT.E INTS.POR DEV.IMP.S/TRANS.VEH.USADO</v>
          </cell>
          <cell r="D2686">
            <v>0</v>
          </cell>
          <cell r="E2686" t="str">
            <v>Póliza -111-</v>
          </cell>
        </row>
        <row r="2687">
          <cell r="A2687" t="str">
            <v>2102-1004</v>
          </cell>
          <cell r="B2687" t="str">
            <v>DEV.IMP.S/TRANS.PROP.VEH.USADOS</v>
          </cell>
          <cell r="D2687">
            <v>0</v>
          </cell>
          <cell r="E2687" t="str">
            <v>Póliza -111-</v>
          </cell>
        </row>
        <row r="2688">
          <cell r="A2688" t="str">
            <v>2102-1005</v>
          </cell>
          <cell r="B2688" t="str">
            <v>MULTA IMP. P/LA AGENCIA EST.DE TRANSP.</v>
          </cell>
          <cell r="D2688">
            <v>27773</v>
          </cell>
          <cell r="E2688" t="str">
            <v>Póliza -111-</v>
          </cell>
        </row>
        <row r="2689">
          <cell r="A2689" t="str">
            <v>2102-1006</v>
          </cell>
          <cell r="B2689" t="str">
            <v>MULTAS DEL IMP.DE TRANSMISION</v>
          </cell>
          <cell r="D2689">
            <v>0</v>
          </cell>
          <cell r="E2689" t="str">
            <v>Póliza -111-</v>
          </cell>
        </row>
        <row r="2690">
          <cell r="A2690" t="str">
            <v>2102-1007</v>
          </cell>
          <cell r="B2690" t="str">
            <v>RECARGOS DE IMP.DE TRANSMISION</v>
          </cell>
          <cell r="D2690">
            <v>0</v>
          </cell>
          <cell r="E2690" t="str">
            <v>Póliza -111-</v>
          </cell>
        </row>
        <row r="2691">
          <cell r="A2691" t="str">
            <v>2102-1008</v>
          </cell>
          <cell r="B2691" t="str">
            <v>GASTOS DE EJEC.TRANS.VEH.MOTOR</v>
          </cell>
          <cell r="D2691">
            <v>0</v>
          </cell>
          <cell r="E2691" t="str">
            <v>Póliza -111-</v>
          </cell>
        </row>
        <row r="2692">
          <cell r="A2692" t="str">
            <v>2102-1009</v>
          </cell>
          <cell r="B2692" t="str">
            <v>INCENTIVOS POR ISAN</v>
          </cell>
          <cell r="D2692">
            <v>0</v>
          </cell>
          <cell r="E2692" t="str">
            <v>Póliza -111-</v>
          </cell>
        </row>
        <row r="2693">
          <cell r="A2693" t="str">
            <v>2102-1010</v>
          </cell>
          <cell r="B2693" t="str">
            <v>RECARGOS DE I.S.A.N.</v>
          </cell>
          <cell r="D2693">
            <v>0</v>
          </cell>
          <cell r="E2693" t="str">
            <v>Póliza -111-</v>
          </cell>
        </row>
        <row r="2694">
          <cell r="A2694" t="str">
            <v>2102-1011</v>
          </cell>
          <cell r="B2694" t="str">
            <v>SANCIONES ISAN</v>
          </cell>
          <cell r="D2694">
            <v>0</v>
          </cell>
          <cell r="E2694" t="str">
            <v>Póliza -111-</v>
          </cell>
        </row>
        <row r="2695">
          <cell r="A2695" t="str">
            <v>2102-1012</v>
          </cell>
          <cell r="B2695" t="str">
            <v>I.S.A.N. PAGOS PROVISIONALES</v>
          </cell>
          <cell r="D2695">
            <v>4845930</v>
          </cell>
          <cell r="E2695" t="str">
            <v>Póliza -111-</v>
          </cell>
        </row>
        <row r="2696">
          <cell r="A2696" t="str">
            <v>2102-1013</v>
          </cell>
          <cell r="B2696" t="str">
            <v>ACTUALIZACION DE I.S.A.N.</v>
          </cell>
          <cell r="D2696">
            <v>0</v>
          </cell>
          <cell r="E2696" t="str">
            <v>Póliza -111-</v>
          </cell>
        </row>
        <row r="2697">
          <cell r="A2697" t="str">
            <v>2102-1014</v>
          </cell>
          <cell r="B2697" t="str">
            <v>DEVOLUCION IMP. SOBRE AUTOMOVILES NUEVOS</v>
          </cell>
          <cell r="D2697">
            <v>0</v>
          </cell>
          <cell r="E2697" t="str">
            <v>Póliza -111-</v>
          </cell>
        </row>
        <row r="2698">
          <cell r="A2698" t="str">
            <v>2102-1015</v>
          </cell>
          <cell r="B2698" t="str">
            <v>ACT.E INT'S.POR DEV.IMP.S/AUTOMOV.NVOS.</v>
          </cell>
          <cell r="D2698">
            <v>0</v>
          </cell>
          <cell r="E2698" t="str">
            <v>Póliza -111-</v>
          </cell>
        </row>
        <row r="2699">
          <cell r="A2699" t="str">
            <v>2102-1016</v>
          </cell>
          <cell r="B2699" t="str">
            <v>IMPUESTO S/TENENCIA O USO DE VEHICULOS</v>
          </cell>
          <cell r="D2699">
            <v>5301588.78</v>
          </cell>
          <cell r="E2699" t="str">
            <v>Póliza -111-</v>
          </cell>
        </row>
        <row r="2700">
          <cell r="A2700" t="str">
            <v>2102-1017</v>
          </cell>
          <cell r="B2700" t="str">
            <v>IMPUESTO S/TENENCIA, MOTOCICLETAS</v>
          </cell>
          <cell r="D2700">
            <v>53716</v>
          </cell>
          <cell r="E2700" t="str">
            <v>Póliza -111-</v>
          </cell>
        </row>
        <row r="2701">
          <cell r="A2701" t="str">
            <v>2102-1018</v>
          </cell>
          <cell r="B2701" t="str">
            <v>RECARGOS Y ACT DE IMP S/TENENCIA DE VEH</v>
          </cell>
          <cell r="D2701">
            <v>91529.52</v>
          </cell>
          <cell r="E2701" t="str">
            <v>Póliza -111-</v>
          </cell>
        </row>
        <row r="2702">
          <cell r="A2702" t="str">
            <v>2102-1019</v>
          </cell>
          <cell r="B2702" t="str">
            <v>RECARGOS Y ACT DE IMP S/TEN DE MOTOS</v>
          </cell>
          <cell r="D2702">
            <v>817</v>
          </cell>
          <cell r="E2702" t="str">
            <v>Póliza -111-</v>
          </cell>
        </row>
        <row r="2703">
          <cell r="A2703" t="str">
            <v>2102-1020</v>
          </cell>
          <cell r="B2703" t="str">
            <v>DEVOLUCION IMPUESTOS SOBRE TENENCIA</v>
          </cell>
          <cell r="D2703">
            <v>0</v>
          </cell>
          <cell r="E2703" t="str">
            <v>Póliza -111-</v>
          </cell>
        </row>
        <row r="2704">
          <cell r="A2704" t="str">
            <v>2102-1021</v>
          </cell>
          <cell r="B2704" t="str">
            <v>ACT.E INTS.POR DEV.IMP.S/TENENCIA</v>
          </cell>
          <cell r="D2704">
            <v>0</v>
          </cell>
          <cell r="E2704" t="str">
            <v>Póliza -111-</v>
          </cell>
        </row>
        <row r="2705">
          <cell r="A2705" t="str">
            <v>2102-1022</v>
          </cell>
          <cell r="B2705" t="str">
            <v>ACREDITAMENTO DEL IMP.S/TENENCIA AR.15-D</v>
          </cell>
          <cell r="D2705">
            <v>0</v>
          </cell>
          <cell r="E2705" t="str">
            <v>Póliza -111-</v>
          </cell>
        </row>
        <row r="2706">
          <cell r="A2706" t="str">
            <v>2102-1023</v>
          </cell>
          <cell r="B2706" t="str">
            <v>GASTOS DE EJECUCION ISAN</v>
          </cell>
          <cell r="D2706">
            <v>0</v>
          </cell>
          <cell r="E2706" t="str">
            <v>Póliza -111-</v>
          </cell>
        </row>
        <row r="2707">
          <cell r="A2707" t="str">
            <v>2102-1024</v>
          </cell>
          <cell r="B2707" t="str">
            <v>GASTOS DE EJECUCION IMP. SOBRE TENENCIA</v>
          </cell>
          <cell r="D2707">
            <v>10</v>
          </cell>
          <cell r="E2707" t="str">
            <v>Póliza -111-</v>
          </cell>
        </row>
        <row r="2708">
          <cell r="A2708" t="str">
            <v>2102-1025</v>
          </cell>
          <cell r="B2708" t="str">
            <v>MULTAS IMP S/TENENCIA CTRL.DE OBLIG 100%</v>
          </cell>
          <cell r="D2708">
            <v>609</v>
          </cell>
          <cell r="E2708" t="str">
            <v>Póliza -111-</v>
          </cell>
        </row>
        <row r="2709">
          <cell r="A2709" t="str">
            <v>2102-1026</v>
          </cell>
          <cell r="B2709" t="str">
            <v>HONORARIOS EJEC.POR CONTROL VEHICULAR</v>
          </cell>
          <cell r="D2709">
            <v>120</v>
          </cell>
          <cell r="E2709" t="str">
            <v>Póliza -111-</v>
          </cell>
        </row>
        <row r="2710">
          <cell r="A2710" t="str">
            <v>2102-1027</v>
          </cell>
          <cell r="B2710" t="str">
            <v>HONORARIOS EJEC. ISAN</v>
          </cell>
          <cell r="D2710">
            <v>0</v>
          </cell>
          <cell r="E2710" t="str">
            <v>Póliza -111-</v>
          </cell>
        </row>
        <row r="2711">
          <cell r="A2711" t="str">
            <v>2102-1028</v>
          </cell>
          <cell r="B2711" t="str">
            <v>90% INFRACC. TRANSITO AREA METROPOLITANA</v>
          </cell>
          <cell r="D2711">
            <v>443768.97</v>
          </cell>
          <cell r="E2711" t="str">
            <v>Póliza -111-</v>
          </cell>
        </row>
        <row r="2713">
          <cell r="C2713">
            <v>16976482.259999998</v>
          </cell>
          <cell r="D2713">
            <v>16976482.259999998</v>
          </cell>
        </row>
        <row r="2715">
          <cell r="A2715" t="str">
            <v>REGISTRO DE LOS INGRESOS DEL DIA</v>
          </cell>
        </row>
        <row r="2716">
          <cell r="D2716" t="str">
            <v>Póliza -111-</v>
          </cell>
        </row>
        <row r="2719">
          <cell r="B2719" t="str">
            <v>Gobierno del Estado de Nuevo León</v>
          </cell>
        </row>
        <row r="2720">
          <cell r="B2720" t="str">
            <v>Secretaría de Finanzas y Tesorería General del Estado</v>
          </cell>
        </row>
        <row r="2721">
          <cell r="B2721" t="str">
            <v>Subsecretaría de Egresos</v>
          </cell>
        </row>
        <row r="2722">
          <cell r="B2722" t="str">
            <v>Dirección de Contabilidad y Cuenta Pública</v>
          </cell>
        </row>
        <row r="2723">
          <cell r="B2723" t="str">
            <v>Instituto de Control Vehicular</v>
          </cell>
        </row>
        <row r="2724">
          <cell r="B2724" t="str">
            <v>Recaudaciòn Diaria 22 Febrero 2006</v>
          </cell>
        </row>
        <row r="2725">
          <cell r="A2725" t="str">
            <v xml:space="preserve">Numero </v>
          </cell>
          <cell r="B2725" t="str">
            <v>Concepto</v>
          </cell>
          <cell r="C2725" t="str">
            <v>Recaudación Daria</v>
          </cell>
        </row>
        <row r="2726">
          <cell r="A2726" t="str">
            <v>de Cuenta</v>
          </cell>
          <cell r="C2726" t="str">
            <v>Cargo</v>
          </cell>
          <cell r="D2726" t="str">
            <v>Crédito</v>
          </cell>
        </row>
        <row r="2728">
          <cell r="A2728" t="str">
            <v>2102-1001</v>
          </cell>
          <cell r="B2728" t="str">
            <v>IMP.SOBRE TRANS.DE PROP.DE VEH.AUT.USADO</v>
          </cell>
          <cell r="C2728">
            <v>629427</v>
          </cell>
          <cell r="E2728" t="str">
            <v>Póliza -112-</v>
          </cell>
        </row>
        <row r="2729">
          <cell r="A2729" t="str">
            <v>2102-1002</v>
          </cell>
          <cell r="B2729" t="str">
            <v>IMP.DE TRANSM.POR REQUERIMIENTO</v>
          </cell>
          <cell r="C2729">
            <v>0</v>
          </cell>
          <cell r="E2729" t="str">
            <v>Póliza -112-</v>
          </cell>
        </row>
        <row r="2730">
          <cell r="A2730" t="str">
            <v>2102-1003</v>
          </cell>
          <cell r="B2730" t="str">
            <v>ACT.E INTS.POR DEV.IMP.S/TRANS.VEH.USADO</v>
          </cell>
          <cell r="C2730">
            <v>0</v>
          </cell>
          <cell r="E2730" t="str">
            <v>Póliza -112-</v>
          </cell>
        </row>
        <row r="2731">
          <cell r="A2731" t="str">
            <v>2102-1004</v>
          </cell>
          <cell r="B2731" t="str">
            <v>DEV.IMP.S/TRANS.PROP.VEH.USADOS</v>
          </cell>
          <cell r="C2731">
            <v>0</v>
          </cell>
          <cell r="E2731" t="str">
            <v>Póliza -112-</v>
          </cell>
        </row>
        <row r="2732">
          <cell r="A2732" t="str">
            <v>2102-1005</v>
          </cell>
          <cell r="B2732" t="str">
            <v>MULTA IMP. P/LA AGENCIA EST.DE TRANSP.</v>
          </cell>
          <cell r="C2732">
            <v>27773</v>
          </cell>
          <cell r="E2732" t="str">
            <v>Póliza -112-</v>
          </cell>
        </row>
        <row r="2733">
          <cell r="A2733" t="str">
            <v>2102-1006</v>
          </cell>
          <cell r="B2733" t="str">
            <v>MULTAS DEL IMP.DE TRANSMISION</v>
          </cell>
          <cell r="C2733">
            <v>0</v>
          </cell>
          <cell r="E2733" t="str">
            <v>Póliza -112-</v>
          </cell>
        </row>
        <row r="2734">
          <cell r="A2734" t="str">
            <v>2102-1007</v>
          </cell>
          <cell r="B2734" t="str">
            <v>RECARGOS DE IMP.DE TRANSMISION</v>
          </cell>
          <cell r="C2734">
            <v>0</v>
          </cell>
          <cell r="E2734" t="str">
            <v>Póliza -112-</v>
          </cell>
        </row>
        <row r="2735">
          <cell r="A2735" t="str">
            <v>2102-1008</v>
          </cell>
          <cell r="B2735" t="str">
            <v>GASTOS DE EJEC.TRANS.VEH.MOTOR</v>
          </cell>
          <cell r="C2735">
            <v>0</v>
          </cell>
          <cell r="E2735" t="str">
            <v>Póliza -112-</v>
          </cell>
        </row>
        <row r="2736">
          <cell r="A2736" t="str">
            <v>2102-1009</v>
          </cell>
          <cell r="B2736" t="str">
            <v>INCENTIVOS POR ISAN</v>
          </cell>
          <cell r="C2736">
            <v>0</v>
          </cell>
          <cell r="E2736" t="str">
            <v>Póliza -112-</v>
          </cell>
        </row>
        <row r="2737">
          <cell r="A2737" t="str">
            <v>2102-1010</v>
          </cell>
          <cell r="B2737" t="str">
            <v>RECARGOS DE I.S.A.N.</v>
          </cell>
          <cell r="C2737">
            <v>0</v>
          </cell>
          <cell r="E2737" t="str">
            <v>Póliza -112-</v>
          </cell>
        </row>
        <row r="2738">
          <cell r="A2738" t="str">
            <v>2102-1011</v>
          </cell>
          <cell r="B2738" t="str">
            <v>SANCIONES ISAN</v>
          </cell>
          <cell r="C2738">
            <v>0</v>
          </cell>
          <cell r="E2738" t="str">
            <v>Póliza -112-</v>
          </cell>
        </row>
        <row r="2739">
          <cell r="A2739" t="str">
            <v>2102-1012</v>
          </cell>
          <cell r="B2739" t="str">
            <v>I.S.A.N. PAGOS PROVISIONALES</v>
          </cell>
          <cell r="C2739">
            <v>4845930</v>
          </cell>
          <cell r="E2739" t="str">
            <v>Póliza -112-</v>
          </cell>
        </row>
        <row r="2740">
          <cell r="A2740" t="str">
            <v>2102-1013</v>
          </cell>
          <cell r="B2740" t="str">
            <v>ACTUALIZACION DE I.S.A.N.</v>
          </cell>
          <cell r="C2740">
            <v>0</v>
          </cell>
          <cell r="E2740" t="str">
            <v>Póliza -112-</v>
          </cell>
        </row>
        <row r="2741">
          <cell r="A2741" t="str">
            <v>2102-1014</v>
          </cell>
          <cell r="B2741" t="str">
            <v>DEVOLUCION IMP. SOBRE AUTOMOVILES NUEVOS</v>
          </cell>
          <cell r="C2741">
            <v>0</v>
          </cell>
          <cell r="E2741" t="str">
            <v>Póliza -112-</v>
          </cell>
        </row>
        <row r="2742">
          <cell r="A2742" t="str">
            <v>2102-1015</v>
          </cell>
          <cell r="B2742" t="str">
            <v>ACT.E INT'S.POR DEV.IMP.S/AUTOMOV.NVOS.</v>
          </cell>
          <cell r="C2742">
            <v>0</v>
          </cell>
          <cell r="E2742" t="str">
            <v>Póliza -112-</v>
          </cell>
        </row>
        <row r="2743">
          <cell r="A2743" t="str">
            <v>2102-1016</v>
          </cell>
          <cell r="B2743" t="str">
            <v>IMPUESTO S/TENENCIA O USO DE VEHICULOS</v>
          </cell>
          <cell r="C2743">
            <v>5301588.78</v>
          </cell>
          <cell r="E2743" t="str">
            <v>Póliza -112-</v>
          </cell>
        </row>
        <row r="2744">
          <cell r="A2744" t="str">
            <v>2102-1017</v>
          </cell>
          <cell r="B2744" t="str">
            <v>IMPUESTO S/TENENCIA, MOTOCICLETAS</v>
          </cell>
          <cell r="C2744">
            <v>53716</v>
          </cell>
          <cell r="E2744" t="str">
            <v>Póliza -112-</v>
          </cell>
        </row>
        <row r="2745">
          <cell r="A2745" t="str">
            <v>2102-1018</v>
          </cell>
          <cell r="B2745" t="str">
            <v>RECARGOS Y ACT DE IMP S/TENENCIA DE VEH</v>
          </cell>
          <cell r="C2745">
            <v>91529.52</v>
          </cell>
          <cell r="E2745" t="str">
            <v>Póliza -112-</v>
          </cell>
        </row>
        <row r="2746">
          <cell r="A2746" t="str">
            <v>2102-1019</v>
          </cell>
          <cell r="B2746" t="str">
            <v>RECARGOS Y ACT DE IMP S/TEN DE MOTOS</v>
          </cell>
          <cell r="C2746">
            <v>817</v>
          </cell>
          <cell r="E2746" t="str">
            <v>Póliza -112-</v>
          </cell>
        </row>
        <row r="2747">
          <cell r="A2747" t="str">
            <v>2102-1020</v>
          </cell>
          <cell r="B2747" t="str">
            <v>DEVOLUCION IMPUESTOS SOBRE TENENCIA</v>
          </cell>
          <cell r="C2747">
            <v>0</v>
          </cell>
          <cell r="E2747" t="str">
            <v>Póliza -112-</v>
          </cell>
        </row>
        <row r="2748">
          <cell r="A2748" t="str">
            <v>2102-1021</v>
          </cell>
          <cell r="B2748" t="str">
            <v>ACT.E INTS.POR DEV.IMP.S/TENENCIA</v>
          </cell>
          <cell r="C2748">
            <v>0</v>
          </cell>
          <cell r="E2748" t="str">
            <v>Póliza -112-</v>
          </cell>
        </row>
        <row r="2749">
          <cell r="A2749" t="str">
            <v>2102-1022</v>
          </cell>
          <cell r="B2749" t="str">
            <v>ACREDITAMENTO DEL IMP.S/TENENCIA AR.15-D</v>
          </cell>
          <cell r="C2749">
            <v>0</v>
          </cell>
          <cell r="E2749" t="str">
            <v>Póliza -112-</v>
          </cell>
        </row>
        <row r="2750">
          <cell r="A2750" t="str">
            <v>2102-1023</v>
          </cell>
          <cell r="B2750" t="str">
            <v>GASTOS DE EJECUCION ISAN</v>
          </cell>
          <cell r="C2750">
            <v>0</v>
          </cell>
          <cell r="E2750" t="str">
            <v>Póliza -112-</v>
          </cell>
        </row>
        <row r="2751">
          <cell r="A2751" t="str">
            <v>2102-1024</v>
          </cell>
          <cell r="B2751" t="str">
            <v>GASTOS DE EJECUCION IMP. SOBRE TENENCIA</v>
          </cell>
          <cell r="C2751">
            <v>10</v>
          </cell>
          <cell r="E2751" t="str">
            <v>Póliza -112-</v>
          </cell>
        </row>
        <row r="2752">
          <cell r="A2752" t="str">
            <v>2102-1025</v>
          </cell>
          <cell r="B2752" t="str">
            <v>MULTAS IMP S/TENENCIA CTRL.DE OBLIG 100%</v>
          </cell>
          <cell r="C2752">
            <v>609</v>
          </cell>
          <cell r="E2752" t="str">
            <v>Póliza -112-</v>
          </cell>
        </row>
        <row r="2753">
          <cell r="A2753" t="str">
            <v>2102-1026</v>
          </cell>
          <cell r="B2753" t="str">
            <v>HONORARIOS EJEC.POR CONTROL VEHICULAR</v>
          </cell>
          <cell r="C2753">
            <v>120</v>
          </cell>
          <cell r="E2753" t="str">
            <v>Póliza -112-</v>
          </cell>
        </row>
        <row r="2754">
          <cell r="A2754" t="str">
            <v>2102-1027</v>
          </cell>
          <cell r="B2754" t="str">
            <v>HONORARIOS EJEC. ISAN</v>
          </cell>
          <cell r="C2754">
            <v>0</v>
          </cell>
          <cell r="E2754" t="str">
            <v>Póliza -112-</v>
          </cell>
        </row>
        <row r="2755">
          <cell r="A2755" t="str">
            <v>2102-1028</v>
          </cell>
          <cell r="B2755" t="str">
            <v>90% INFRACC. TRANSITO AREA METROPOLITANA</v>
          </cell>
          <cell r="C2755">
            <v>443768.97</v>
          </cell>
          <cell r="E2755" t="str">
            <v>Póliza -112-</v>
          </cell>
        </row>
        <row r="2756">
          <cell r="A2756" t="str">
            <v>1201-0026</v>
          </cell>
          <cell r="B2756" t="str">
            <v>IMP.SOBRE TRANS.DE PROP.DE VEH.AUT.USADO</v>
          </cell>
          <cell r="D2756">
            <v>629427</v>
          </cell>
          <cell r="E2756" t="str">
            <v>Póliza -112-</v>
          </cell>
        </row>
        <row r="2757">
          <cell r="A2757" t="str">
            <v>1201-0027</v>
          </cell>
          <cell r="B2757" t="str">
            <v>IMP.DE TRANSM.POR REQUERIMIENTO</v>
          </cell>
          <cell r="D2757">
            <v>0</v>
          </cell>
          <cell r="E2757" t="str">
            <v>Póliza -112-</v>
          </cell>
        </row>
        <row r="2758">
          <cell r="A2758" t="str">
            <v>1201-0028</v>
          </cell>
          <cell r="B2758" t="str">
            <v>ACT.E INTS.POR DEV.IMP.S/TRANS.VEH.USADO</v>
          </cell>
          <cell r="D2758">
            <v>0</v>
          </cell>
          <cell r="E2758" t="str">
            <v>Póliza -112-</v>
          </cell>
        </row>
        <row r="2759">
          <cell r="A2759" t="str">
            <v>1201-0029</v>
          </cell>
          <cell r="B2759" t="str">
            <v>DEV.IMP.S/TRANS.PROP.VEH.USADOS</v>
          </cell>
          <cell r="D2759">
            <v>0</v>
          </cell>
          <cell r="E2759" t="str">
            <v>Póliza -112-</v>
          </cell>
        </row>
        <row r="2760">
          <cell r="A2760" t="str">
            <v>1201-0030</v>
          </cell>
          <cell r="B2760" t="str">
            <v>MULTA IMP. P/LA AGENCIA EST.DE TRANSP.</v>
          </cell>
          <cell r="D2760">
            <v>27773</v>
          </cell>
          <cell r="E2760" t="str">
            <v>Póliza -112-</v>
          </cell>
        </row>
        <row r="2761">
          <cell r="A2761" t="str">
            <v>1201-0031</v>
          </cell>
          <cell r="B2761" t="str">
            <v>MULTAS DEL IMP.DE TRANSMISION</v>
          </cell>
          <cell r="D2761">
            <v>0</v>
          </cell>
          <cell r="E2761" t="str">
            <v>Póliza -112-</v>
          </cell>
        </row>
        <row r="2762">
          <cell r="A2762" t="str">
            <v>1201-0032</v>
          </cell>
          <cell r="B2762" t="str">
            <v>RECARGOS DE IMP.DE TRANSMISION</v>
          </cell>
          <cell r="D2762">
            <v>0</v>
          </cell>
          <cell r="E2762" t="str">
            <v>Póliza -112-</v>
          </cell>
        </row>
        <row r="2763">
          <cell r="A2763" t="str">
            <v>1201-0033</v>
          </cell>
          <cell r="B2763" t="str">
            <v>GASTOS DE EJEC.TRANS.VEH.MOTOR</v>
          </cell>
          <cell r="D2763">
            <v>0</v>
          </cell>
          <cell r="E2763" t="str">
            <v>Póliza -112-</v>
          </cell>
        </row>
        <row r="2764">
          <cell r="A2764" t="str">
            <v>1201-0034</v>
          </cell>
          <cell r="B2764" t="str">
            <v>INCENTIVOS POR ISAN</v>
          </cell>
          <cell r="D2764">
            <v>0</v>
          </cell>
          <cell r="E2764" t="str">
            <v>Póliza -112-</v>
          </cell>
        </row>
        <row r="2765">
          <cell r="A2765" t="str">
            <v>1201-0035</v>
          </cell>
          <cell r="B2765" t="str">
            <v>RECARGOS DE I.S.A.N.</v>
          </cell>
          <cell r="D2765">
            <v>0</v>
          </cell>
          <cell r="E2765" t="str">
            <v>Póliza -112-</v>
          </cell>
        </row>
        <row r="2766">
          <cell r="A2766" t="str">
            <v>1201-0036</v>
          </cell>
          <cell r="B2766" t="str">
            <v>SANCIONES ISAN</v>
          </cell>
          <cell r="D2766">
            <v>0</v>
          </cell>
          <cell r="E2766" t="str">
            <v>Póliza -112-</v>
          </cell>
        </row>
        <row r="2767">
          <cell r="A2767" t="str">
            <v>1201-0037</v>
          </cell>
          <cell r="B2767" t="str">
            <v>I.S.A.N. PAGOS PROVISIONALES</v>
          </cell>
          <cell r="D2767">
            <v>4845930</v>
          </cell>
          <cell r="E2767" t="str">
            <v>Póliza -112-</v>
          </cell>
        </row>
        <row r="2768">
          <cell r="A2768" t="str">
            <v>1201-0038</v>
          </cell>
          <cell r="B2768" t="str">
            <v>ACTUALIZACION DE I.S.A.N.</v>
          </cell>
          <cell r="D2768">
            <v>0</v>
          </cell>
          <cell r="E2768" t="str">
            <v>Póliza -112-</v>
          </cell>
        </row>
        <row r="2769">
          <cell r="A2769" t="str">
            <v>1201-0039</v>
          </cell>
          <cell r="B2769" t="str">
            <v>DEVOLUCION IMP. SOBRE AUTOMOVILES NUEVOS</v>
          </cell>
          <cell r="D2769">
            <v>0</v>
          </cell>
          <cell r="E2769" t="str">
            <v>Póliza -112-</v>
          </cell>
        </row>
        <row r="2770">
          <cell r="A2770" t="str">
            <v>1201-0040</v>
          </cell>
          <cell r="B2770" t="str">
            <v>ACT.E INT'S.POR DEV.IMP.S/AUTOMOV.NVOS.</v>
          </cell>
          <cell r="D2770">
            <v>0</v>
          </cell>
          <cell r="E2770" t="str">
            <v>Póliza -112-</v>
          </cell>
        </row>
        <row r="2771">
          <cell r="A2771" t="str">
            <v>1201-0041</v>
          </cell>
          <cell r="B2771" t="str">
            <v>IMPUESTO S/TENENCIA O USO DE VEHICULOS</v>
          </cell>
          <cell r="D2771">
            <v>5301588.78</v>
          </cell>
          <cell r="E2771" t="str">
            <v>Póliza -112-</v>
          </cell>
        </row>
        <row r="2772">
          <cell r="A2772" t="str">
            <v>1201-0042</v>
          </cell>
          <cell r="B2772" t="str">
            <v>IMPUESTO S/TENENCIA, MOTOCICLETAS</v>
          </cell>
          <cell r="D2772">
            <v>53716</v>
          </cell>
          <cell r="E2772" t="str">
            <v>Póliza -112-</v>
          </cell>
        </row>
        <row r="2773">
          <cell r="A2773" t="str">
            <v>1201-0043</v>
          </cell>
          <cell r="B2773" t="str">
            <v>RECARGOS Y ACT DE IMP S/TENENCIA DE VEH</v>
          </cell>
          <cell r="D2773">
            <v>91529.52</v>
          </cell>
          <cell r="E2773" t="str">
            <v>Póliza -112-</v>
          </cell>
        </row>
        <row r="2774">
          <cell r="A2774" t="str">
            <v>1201-0044</v>
          </cell>
          <cell r="B2774" t="str">
            <v>RECARGOS Y ACT DE IMP S/TEN DE MOTOS</v>
          </cell>
          <cell r="D2774">
            <v>817</v>
          </cell>
          <cell r="E2774" t="str">
            <v>Póliza -112-</v>
          </cell>
        </row>
        <row r="2775">
          <cell r="A2775" t="str">
            <v>1201-0045</v>
          </cell>
          <cell r="B2775" t="str">
            <v>DEVOLUCION IMPUESTOS SOBRE TENENCIA</v>
          </cell>
          <cell r="D2775">
            <v>0</v>
          </cell>
          <cell r="E2775" t="str">
            <v>Póliza -112-</v>
          </cell>
        </row>
        <row r="2776">
          <cell r="A2776" t="str">
            <v>1201-0046</v>
          </cell>
          <cell r="B2776" t="str">
            <v>ACT.E INTS.POR DEV.IMP.S/TENENCIA</v>
          </cell>
          <cell r="D2776">
            <v>0</v>
          </cell>
          <cell r="E2776" t="str">
            <v>Póliza -112-</v>
          </cell>
        </row>
        <row r="2777">
          <cell r="A2777" t="str">
            <v>1201-0047</v>
          </cell>
          <cell r="B2777" t="str">
            <v>ACREDITAMENTO DEL IMP.S/TENENCIA AR.15-D</v>
          </cell>
          <cell r="D2777">
            <v>0</v>
          </cell>
          <cell r="E2777" t="str">
            <v>Póliza -112-</v>
          </cell>
        </row>
        <row r="2778">
          <cell r="A2778" t="str">
            <v>1201-0048</v>
          </cell>
          <cell r="B2778" t="str">
            <v>GASTOS DE EJECUCION ISAN</v>
          </cell>
          <cell r="D2778">
            <v>0</v>
          </cell>
          <cell r="E2778" t="str">
            <v>Póliza -112-</v>
          </cell>
        </row>
        <row r="2779">
          <cell r="A2779" t="str">
            <v>1201-0049</v>
          </cell>
          <cell r="B2779" t="str">
            <v>GASTOS DE EJECUCION IMP. SOBRE TENENCIA</v>
          </cell>
          <cell r="D2779">
            <v>10</v>
          </cell>
          <cell r="E2779" t="str">
            <v>Póliza -112-</v>
          </cell>
        </row>
        <row r="2780">
          <cell r="A2780" t="str">
            <v>1201-0050</v>
          </cell>
          <cell r="B2780" t="str">
            <v>MULTAS IMP S/TENENCIA CTRL.DE OBLIG 100%</v>
          </cell>
          <cell r="D2780">
            <v>609</v>
          </cell>
          <cell r="E2780" t="str">
            <v>Póliza -112-</v>
          </cell>
        </row>
        <row r="2781">
          <cell r="A2781" t="str">
            <v>1201-0051</v>
          </cell>
          <cell r="B2781" t="str">
            <v>HONORARIOS EJEC.POR CONTROL VEHICULAR</v>
          </cell>
          <cell r="D2781">
            <v>120</v>
          </cell>
          <cell r="E2781" t="str">
            <v>Póliza -112-</v>
          </cell>
        </row>
        <row r="2782">
          <cell r="A2782" t="str">
            <v>1201-0052</v>
          </cell>
          <cell r="B2782" t="str">
            <v>HONORARIOS EJEC. ISAN</v>
          </cell>
          <cell r="D2782">
            <v>0</v>
          </cell>
          <cell r="E2782" t="str">
            <v>Póliza -112-</v>
          </cell>
        </row>
        <row r="2783">
          <cell r="A2783" t="str">
            <v>1201-0053</v>
          </cell>
          <cell r="B2783" t="str">
            <v>90% INFRACC. TRANSITO AREA METROPOLITANA</v>
          </cell>
          <cell r="D2783">
            <v>443768.97</v>
          </cell>
          <cell r="E2783" t="str">
            <v>Póliza -112-</v>
          </cell>
        </row>
        <row r="2785">
          <cell r="C2785">
            <v>11395289.270000001</v>
          </cell>
          <cell r="D2785">
            <v>11395289.270000001</v>
          </cell>
        </row>
        <row r="2787">
          <cell r="A2787" t="str">
            <v>RECLASIFICACION DE LOS INGRESOS EN ADMON.</v>
          </cell>
        </row>
        <row r="2789">
          <cell r="D2789" t="str">
            <v>Póliza -112-</v>
          </cell>
        </row>
        <row r="2791">
          <cell r="A2791" t="str">
            <v>de Cuenta</v>
          </cell>
          <cell r="C2791" t="str">
            <v>Cargo</v>
          </cell>
          <cell r="D2791" t="str">
            <v>Crédito</v>
          </cell>
        </row>
        <row r="2792">
          <cell r="A2792" t="str">
            <v>1201-0001</v>
          </cell>
          <cell r="B2792" t="str">
            <v>DERECHOS DE CONTROL VEHICULAR PTE. AÑO</v>
          </cell>
          <cell r="C2792">
            <v>4918524</v>
          </cell>
          <cell r="E2792" t="str">
            <v>Póliza -113-</v>
          </cell>
        </row>
        <row r="2793">
          <cell r="A2793" t="str">
            <v>1201-0002</v>
          </cell>
          <cell r="B2793" t="str">
            <v>DERECHOS DE CONTROL VEHICULAR REZAGOS</v>
          </cell>
          <cell r="C2793">
            <v>324927.38</v>
          </cell>
          <cell r="E2793" t="str">
            <v>Póliza -113-</v>
          </cell>
        </row>
        <row r="2794">
          <cell r="A2794" t="str">
            <v>1201-0003</v>
          </cell>
          <cell r="B2794" t="str">
            <v>DEV. CONTROL VEHICULAR</v>
          </cell>
          <cell r="C2794">
            <v>0</v>
          </cell>
          <cell r="E2794" t="str">
            <v>Póliza -113-</v>
          </cell>
        </row>
        <row r="2795">
          <cell r="A2795" t="str">
            <v>1201-0004</v>
          </cell>
          <cell r="B2795" t="str">
            <v>SUBSIDIO 10% Y 5%</v>
          </cell>
          <cell r="D2795">
            <v>87492</v>
          </cell>
          <cell r="E2795" t="str">
            <v>Póliza -113-</v>
          </cell>
        </row>
        <row r="2796">
          <cell r="A2796" t="str">
            <v>1201-0005</v>
          </cell>
          <cell r="B2796" t="str">
            <v>SUBSIDIO ANTIGÜEDAD 5 AÑOS</v>
          </cell>
          <cell r="D2796">
            <v>749988</v>
          </cell>
          <cell r="E2796" t="str">
            <v>Póliza -113-</v>
          </cell>
        </row>
        <row r="2797">
          <cell r="A2797" t="str">
            <v>1201-0006</v>
          </cell>
          <cell r="B2797" t="str">
            <v>SUBSIDIO ANTIGÜEDAD 10 AÑOS</v>
          </cell>
          <cell r="D2797">
            <v>207680</v>
          </cell>
          <cell r="E2797" t="str">
            <v>Póliza -113-</v>
          </cell>
        </row>
        <row r="2798">
          <cell r="A2798" t="str">
            <v>1201-0007</v>
          </cell>
          <cell r="B2798" t="str">
            <v>SUBSIDIO DERECHOS CONTROL VEHICULAR</v>
          </cell>
          <cell r="C2798">
            <v>0</v>
          </cell>
          <cell r="E2798" t="str">
            <v>Póliza -113-</v>
          </cell>
        </row>
        <row r="2799">
          <cell r="A2799" t="str">
            <v>1201-0008</v>
          </cell>
          <cell r="B2799" t="str">
            <v>SUB MAT.DE CONT.VEH.A PERS.MAYORES 65 AÑOS</v>
          </cell>
          <cell r="D2799">
            <v>1304</v>
          </cell>
          <cell r="E2799" t="str">
            <v>Póliza -113-</v>
          </cell>
        </row>
        <row r="2800">
          <cell r="A2800" t="str">
            <v>1201-0009</v>
          </cell>
          <cell r="B2800" t="str">
            <v>EXP.DE CERTIFICADOS DE CONTROL VEHICULAR</v>
          </cell>
          <cell r="C2800">
            <v>6768</v>
          </cell>
          <cell r="E2800" t="str">
            <v>Póliza -113-</v>
          </cell>
        </row>
        <row r="2801">
          <cell r="A2801" t="str">
            <v>1201-0010</v>
          </cell>
          <cell r="B2801" t="str">
            <v>EXP.DE CERT.DE CTRL.VEH.OTROS ESTADOS</v>
          </cell>
          <cell r="C2801">
            <v>6615</v>
          </cell>
          <cell r="E2801" t="str">
            <v>Póliza -113-</v>
          </cell>
        </row>
        <row r="2802">
          <cell r="A2802" t="str">
            <v>1201-0011</v>
          </cell>
          <cell r="B2802" t="str">
            <v>EXP.DE CERT.DE DOC.DE CTRL.VEHICULAR</v>
          </cell>
          <cell r="C2802">
            <v>141</v>
          </cell>
          <cell r="E2802" t="str">
            <v>Póliza -113-</v>
          </cell>
        </row>
        <row r="2803">
          <cell r="A2803" t="str">
            <v>1201-0012</v>
          </cell>
          <cell r="B2803" t="str">
            <v>PLACAS DE CIRCULACION VEHICULAR</v>
          </cell>
          <cell r="C2803">
            <v>473673</v>
          </cell>
          <cell r="E2803" t="str">
            <v>Póliza -113-</v>
          </cell>
        </row>
        <row r="2804">
          <cell r="A2804" t="str">
            <v>1201-0013</v>
          </cell>
          <cell r="B2804" t="str">
            <v>LICENCIAS DE MANEJAR</v>
          </cell>
          <cell r="C2804">
            <v>332524</v>
          </cell>
          <cell r="E2804" t="str">
            <v>Póliza -113-</v>
          </cell>
        </row>
        <row r="2805">
          <cell r="A2805" t="str">
            <v>1201-0014</v>
          </cell>
          <cell r="B2805" t="str">
            <v>EXP.DE CERT.DE LICENCIAS DE CONDUCIR</v>
          </cell>
          <cell r="C2805">
            <v>141</v>
          </cell>
          <cell r="E2805" t="str">
            <v>Póliza -113-</v>
          </cell>
        </row>
        <row r="2806">
          <cell r="A2806" t="str">
            <v>1201-0015</v>
          </cell>
          <cell r="B2806" t="str">
            <v>DUPLICADOS DE LICENCIAS</v>
          </cell>
          <cell r="C2806">
            <v>4248</v>
          </cell>
          <cell r="E2806" t="str">
            <v>Póliza -113-</v>
          </cell>
        </row>
        <row r="2807">
          <cell r="A2807" t="str">
            <v>1201-0016</v>
          </cell>
          <cell r="B2807" t="str">
            <v>DUPLICADOS DE TARJETAS DE CIRCULACION</v>
          </cell>
          <cell r="C2807">
            <v>2256</v>
          </cell>
          <cell r="E2807" t="str">
            <v>Póliza -113-</v>
          </cell>
        </row>
        <row r="2808">
          <cell r="A2808" t="str">
            <v>1201-0017</v>
          </cell>
          <cell r="B2808" t="str">
            <v>BAJAS DE VEHICULOS DE MOTOR</v>
          </cell>
          <cell r="C2808">
            <v>27213</v>
          </cell>
          <cell r="E2808" t="str">
            <v>Póliza -113-</v>
          </cell>
        </row>
        <row r="2809">
          <cell r="A2809" t="str">
            <v>1201-0018</v>
          </cell>
          <cell r="B2809" t="str">
            <v>SUBSIDIO LAMINAS CONTROL VEHICULAR</v>
          </cell>
          <cell r="C2809">
            <v>0</v>
          </cell>
          <cell r="E2809" t="str">
            <v>Póliza -113-</v>
          </cell>
        </row>
        <row r="2810">
          <cell r="A2810" t="str">
            <v>1201-0019</v>
          </cell>
          <cell r="B2810" t="str">
            <v>SUBSIDIOS LICENCIAS DE MANEJO</v>
          </cell>
          <cell r="C2810">
            <v>0</v>
          </cell>
          <cell r="E2810" t="str">
            <v>Póliza -113-</v>
          </cell>
        </row>
        <row r="2811">
          <cell r="A2811" t="str">
            <v>1201-0020</v>
          </cell>
          <cell r="B2811" t="str">
            <v>MULTAS DE CONTROL VEHICULAR</v>
          </cell>
          <cell r="C2811">
            <v>0</v>
          </cell>
          <cell r="E2811" t="str">
            <v>Póliza -113-</v>
          </cell>
        </row>
        <row r="2812">
          <cell r="A2812" t="str">
            <v>1201-0021</v>
          </cell>
          <cell r="B2812" t="str">
            <v>INTERESES POR CONVENIO CONTROL VEHICULAR</v>
          </cell>
          <cell r="C2812">
            <v>18259.5</v>
          </cell>
          <cell r="E2812" t="str">
            <v>Póliza -113-</v>
          </cell>
        </row>
        <row r="2813">
          <cell r="A2813" t="str">
            <v>1201-0022</v>
          </cell>
          <cell r="B2813" t="str">
            <v>SANCIONES POR CANJE DE PLACAS EXTEMP.</v>
          </cell>
          <cell r="C2813">
            <v>16114</v>
          </cell>
          <cell r="E2813" t="str">
            <v>Póliza -113-</v>
          </cell>
        </row>
        <row r="2814">
          <cell r="A2814" t="str">
            <v>1201-0023</v>
          </cell>
          <cell r="B2814" t="str">
            <v>SAN.DE DER.DE CONTROL VEH.PTE.AÑO</v>
          </cell>
          <cell r="C2814">
            <v>0</v>
          </cell>
          <cell r="E2814" t="str">
            <v>Póliza -113-</v>
          </cell>
        </row>
        <row r="2815">
          <cell r="A2815" t="str">
            <v>1201-0024</v>
          </cell>
          <cell r="B2815" t="str">
            <v>SAN.DE DER.CONTROL VEH. REZAGO</v>
          </cell>
          <cell r="C2815">
            <v>80851.59</v>
          </cell>
          <cell r="E2815" t="str">
            <v>Póliza -113-</v>
          </cell>
        </row>
        <row r="2816">
          <cell r="A2816" t="str">
            <v>1201-0025</v>
          </cell>
          <cell r="B2816" t="str">
            <v>10% INFRACC.DE TRANSITO AREA MET.</v>
          </cell>
          <cell r="C2816">
            <v>52340.959999999999</v>
          </cell>
          <cell r="E2816" t="str">
            <v>Póliza -113-</v>
          </cell>
        </row>
        <row r="2817">
          <cell r="A2817" t="str">
            <v>1201-0026</v>
          </cell>
          <cell r="B2817" t="str">
            <v>IMP.SOBRE TRANS.DE PROP.DE VEH.AUT.USADO</v>
          </cell>
          <cell r="C2817">
            <v>846986.94</v>
          </cell>
          <cell r="E2817" t="str">
            <v>Póliza -113-</v>
          </cell>
        </row>
        <row r="2818">
          <cell r="A2818" t="str">
            <v>1201-0027</v>
          </cell>
          <cell r="B2818" t="str">
            <v>IMP.DE TRANSM.POR REQUERIMIENTO</v>
          </cell>
          <cell r="C2818">
            <v>0</v>
          </cell>
          <cell r="E2818" t="str">
            <v>Póliza -113-</v>
          </cell>
        </row>
        <row r="2819">
          <cell r="A2819" t="str">
            <v>1201-0028</v>
          </cell>
          <cell r="B2819" t="str">
            <v>ACT.E INTS.POR DEV.IMP.S/TRANS.VEH.USADO</v>
          </cell>
          <cell r="C2819">
            <v>0</v>
          </cell>
          <cell r="E2819" t="str">
            <v>Póliza -113-</v>
          </cell>
        </row>
        <row r="2820">
          <cell r="A2820" t="str">
            <v>1201-0029</v>
          </cell>
          <cell r="B2820" t="str">
            <v>DEV.IMP.S/TRANS.PROP.VEH.USADOS</v>
          </cell>
          <cell r="C2820">
            <v>0</v>
          </cell>
          <cell r="E2820" t="str">
            <v>Póliza -113-</v>
          </cell>
        </row>
        <row r="2821">
          <cell r="A2821" t="str">
            <v>1201-0030</v>
          </cell>
          <cell r="B2821" t="str">
            <v>MULTA IMP. P/LA AGENCIA EST.DE TRANSP.</v>
          </cell>
          <cell r="C2821">
            <v>39904</v>
          </cell>
          <cell r="E2821" t="str">
            <v>Póliza -113-</v>
          </cell>
        </row>
        <row r="2822">
          <cell r="A2822" t="str">
            <v>1201-0031</v>
          </cell>
          <cell r="B2822" t="str">
            <v>MULTAS DEL IMP.DE TRANSMISION</v>
          </cell>
          <cell r="C2822">
            <v>0</v>
          </cell>
          <cell r="E2822" t="str">
            <v>Póliza -113-</v>
          </cell>
        </row>
        <row r="2823">
          <cell r="A2823" t="str">
            <v>1201-0032</v>
          </cell>
          <cell r="B2823" t="str">
            <v>RECARGOS DE IMP.DE TRANSMISION</v>
          </cell>
          <cell r="C2823">
            <v>0</v>
          </cell>
          <cell r="E2823" t="str">
            <v>Póliza -113-</v>
          </cell>
        </row>
        <row r="2824">
          <cell r="A2824" t="str">
            <v>1201-0033</v>
          </cell>
          <cell r="B2824" t="str">
            <v>GASTOS DE EJEC.TRANS.VEH.MOTOR</v>
          </cell>
          <cell r="C2824">
            <v>0</v>
          </cell>
          <cell r="E2824" t="str">
            <v>Póliza -113-</v>
          </cell>
        </row>
        <row r="2825">
          <cell r="A2825" t="str">
            <v>1201-0034</v>
          </cell>
          <cell r="B2825" t="str">
            <v>INCENTIVOS POR ISAN</v>
          </cell>
          <cell r="C2825">
            <v>0</v>
          </cell>
          <cell r="E2825" t="str">
            <v>Póliza -113-</v>
          </cell>
        </row>
        <row r="2826">
          <cell r="A2826" t="str">
            <v>1201-0035</v>
          </cell>
          <cell r="B2826" t="str">
            <v>RECARGOS DE I.S.A.N.</v>
          </cell>
          <cell r="C2826">
            <v>136794</v>
          </cell>
          <cell r="E2826" t="str">
            <v>Póliza -113-</v>
          </cell>
        </row>
        <row r="2827">
          <cell r="A2827" t="str">
            <v>1201-0036</v>
          </cell>
          <cell r="B2827" t="str">
            <v>SANCIONES ISAN</v>
          </cell>
          <cell r="C2827">
            <v>0</v>
          </cell>
          <cell r="E2827" t="str">
            <v>Póliza -113-</v>
          </cell>
        </row>
        <row r="2828">
          <cell r="A2828" t="str">
            <v>1201-0037</v>
          </cell>
          <cell r="B2828" t="str">
            <v>I.S.A.N. PAGOS PROVISIONALES</v>
          </cell>
          <cell r="C2828">
            <v>1825271</v>
          </cell>
          <cell r="E2828" t="str">
            <v>Póliza -113-</v>
          </cell>
        </row>
        <row r="2829">
          <cell r="A2829" t="str">
            <v>1201-0038</v>
          </cell>
          <cell r="B2829" t="str">
            <v>ACTUALIZACION DE I.S.A.N.</v>
          </cell>
          <cell r="C2829">
            <v>34592</v>
          </cell>
          <cell r="E2829" t="str">
            <v>Póliza -113-</v>
          </cell>
        </row>
        <row r="2830">
          <cell r="A2830" t="str">
            <v>1201-0039</v>
          </cell>
          <cell r="B2830" t="str">
            <v>DEVOLUCION IMP. SOBRE AUTOMOVILES NUEVOS</v>
          </cell>
          <cell r="C2830">
            <v>0</v>
          </cell>
          <cell r="E2830" t="str">
            <v>Póliza -113-</v>
          </cell>
        </row>
        <row r="2831">
          <cell r="A2831" t="str">
            <v>1201-0040</v>
          </cell>
          <cell r="B2831" t="str">
            <v>ACT.E INT'S.POR DEV.IMP.S/AUTOMOV.NVOS.</v>
          </cell>
          <cell r="C2831">
            <v>0</v>
          </cell>
          <cell r="E2831" t="str">
            <v>Póliza -113-</v>
          </cell>
        </row>
        <row r="2832">
          <cell r="A2832" t="str">
            <v>1201-0041</v>
          </cell>
          <cell r="B2832" t="str">
            <v>IMPUESTO S/TENENCIA O USO DE VEHICULOS</v>
          </cell>
          <cell r="C2832">
            <v>7839467.2400000002</v>
          </cell>
          <cell r="E2832" t="str">
            <v>Póliza -113-</v>
          </cell>
        </row>
        <row r="2833">
          <cell r="A2833" t="str">
            <v>1201-0042</v>
          </cell>
          <cell r="B2833" t="str">
            <v>IMPUESTO S/TENENCIA, MOTOCICLETAS</v>
          </cell>
          <cell r="C2833">
            <v>54132.57</v>
          </cell>
          <cell r="E2833" t="str">
            <v>Póliza -113-</v>
          </cell>
        </row>
        <row r="2834">
          <cell r="A2834" t="str">
            <v>1201-0043</v>
          </cell>
          <cell r="B2834" t="str">
            <v>RECARGOS Y ACT DE IMP S/TENENCIA DE VEH</v>
          </cell>
          <cell r="C2834">
            <v>115137.1</v>
          </cell>
          <cell r="E2834" t="str">
            <v>Póliza -113-</v>
          </cell>
        </row>
        <row r="2835">
          <cell r="A2835" t="str">
            <v>1201-0044</v>
          </cell>
          <cell r="B2835" t="str">
            <v>RECARGOS Y ACT DE IMP S/TEN DE MOTOS</v>
          </cell>
          <cell r="C2835">
            <v>13</v>
          </cell>
          <cell r="E2835" t="str">
            <v>Póliza -113-</v>
          </cell>
        </row>
        <row r="2836">
          <cell r="A2836" t="str">
            <v>1201-0045</v>
          </cell>
          <cell r="B2836" t="str">
            <v>DEVOLUCION IMPUESTOS SOBRE TENENCIA</v>
          </cell>
          <cell r="C2836">
            <v>0</v>
          </cell>
          <cell r="E2836" t="str">
            <v>Póliza -113-</v>
          </cell>
        </row>
        <row r="2837">
          <cell r="A2837" t="str">
            <v>1201-0046</v>
          </cell>
          <cell r="B2837" t="str">
            <v>ACT.E INTS.POR DEV.IMP.S/TENENCIA</v>
          </cell>
          <cell r="C2837">
            <v>0</v>
          </cell>
          <cell r="E2837" t="str">
            <v>Póliza -113-</v>
          </cell>
        </row>
        <row r="2838">
          <cell r="A2838" t="str">
            <v>1201-0047</v>
          </cell>
          <cell r="B2838" t="str">
            <v>ACREDITAMENTO DEL IMP.S/TENENCIA AR.15-D</v>
          </cell>
          <cell r="C2838">
            <v>0</v>
          </cell>
          <cell r="E2838" t="str">
            <v>Póliza -113-</v>
          </cell>
        </row>
        <row r="2839">
          <cell r="A2839" t="str">
            <v>1201-0048</v>
          </cell>
          <cell r="B2839" t="str">
            <v>GASTOS DE EJECUCION ISAN</v>
          </cell>
          <cell r="C2839">
            <v>0</v>
          </cell>
          <cell r="E2839" t="str">
            <v>Póliza -113-</v>
          </cell>
        </row>
        <row r="2840">
          <cell r="A2840" t="str">
            <v>1201-0049</v>
          </cell>
          <cell r="B2840" t="str">
            <v>GASTOS DE EJECUCION IMP. SOBRE TENENCIA</v>
          </cell>
          <cell r="C2840">
            <v>30</v>
          </cell>
          <cell r="E2840" t="str">
            <v>Póliza -113-</v>
          </cell>
        </row>
        <row r="2841">
          <cell r="A2841" t="str">
            <v>1201-0050</v>
          </cell>
          <cell r="B2841" t="str">
            <v>MULTAS IMP S/TENENCIA CTRL.DE OBLIG 100%</v>
          </cell>
          <cell r="C2841">
            <v>1827</v>
          </cell>
          <cell r="E2841" t="str">
            <v>Póliza -113-</v>
          </cell>
        </row>
        <row r="2842">
          <cell r="A2842" t="str">
            <v>1201-0051</v>
          </cell>
          <cell r="B2842" t="str">
            <v>HONORARIOS EJEC.POR CONTROL VEHICULAR</v>
          </cell>
          <cell r="C2842">
            <v>120</v>
          </cell>
          <cell r="E2842" t="str">
            <v>Póliza -113-</v>
          </cell>
        </row>
        <row r="2843">
          <cell r="A2843" t="str">
            <v>1201-0052</v>
          </cell>
          <cell r="B2843" t="str">
            <v>HONORARIOS EJEC. ISAN</v>
          </cell>
          <cell r="C2843">
            <v>0</v>
          </cell>
          <cell r="E2843" t="str">
            <v>Póliza -113-</v>
          </cell>
        </row>
        <row r="2844">
          <cell r="A2844" t="str">
            <v>1201-0053</v>
          </cell>
          <cell r="B2844" t="str">
            <v>90% INFRACC. TRANSITO AREA METROPOLITANA</v>
          </cell>
          <cell r="C2844">
            <v>471101.62</v>
          </cell>
          <cell r="E2844" t="str">
            <v>Póliza -113-</v>
          </cell>
        </row>
        <row r="2845">
          <cell r="A2845" t="str">
            <v>4101-0001</v>
          </cell>
          <cell r="B2845" t="str">
            <v>DERECHOS DE CONTROL VEHICULAR PTE. AÑO</v>
          </cell>
          <cell r="D2845">
            <v>4918524</v>
          </cell>
          <cell r="E2845" t="str">
            <v>Póliza -113-</v>
          </cell>
        </row>
        <row r="2846">
          <cell r="A2846" t="str">
            <v>4101-0002</v>
          </cell>
          <cell r="B2846" t="str">
            <v>DERECHOS DE CONTROL VEHICULAR REZAGOS</v>
          </cell>
          <cell r="D2846">
            <v>324927.38</v>
          </cell>
          <cell r="E2846" t="str">
            <v>Póliza -113-</v>
          </cell>
        </row>
        <row r="2847">
          <cell r="A2847" t="str">
            <v>4101-0003</v>
          </cell>
          <cell r="B2847" t="str">
            <v>DEV. CONTROL VEHICULAR</v>
          </cell>
          <cell r="D2847">
            <v>0</v>
          </cell>
          <cell r="E2847" t="str">
            <v>Póliza -113-</v>
          </cell>
        </row>
        <row r="2848">
          <cell r="A2848" t="str">
            <v>4101-0004</v>
          </cell>
          <cell r="B2848" t="str">
            <v>SUBSIDIO 10% Y 5%</v>
          </cell>
          <cell r="C2848">
            <v>87492</v>
          </cell>
          <cell r="E2848" t="str">
            <v>Póliza -113-</v>
          </cell>
        </row>
        <row r="2849">
          <cell r="A2849" t="str">
            <v>4101-0005</v>
          </cell>
          <cell r="B2849" t="str">
            <v>SUBSIDIO ANTIGÜEDAD 5 AÑOS</v>
          </cell>
          <cell r="C2849">
            <v>749988</v>
          </cell>
          <cell r="E2849" t="str">
            <v>Póliza -113-</v>
          </cell>
        </row>
        <row r="2850">
          <cell r="A2850" t="str">
            <v>4101-0006</v>
          </cell>
          <cell r="B2850" t="str">
            <v>SUBSIDIO ANTIGÜEDAD 10 AÑOS</v>
          </cell>
          <cell r="C2850">
            <v>207680</v>
          </cell>
          <cell r="E2850" t="str">
            <v>Póliza -113-</v>
          </cell>
        </row>
        <row r="2851">
          <cell r="A2851" t="str">
            <v>4101-0007</v>
          </cell>
          <cell r="B2851" t="str">
            <v>SUBSIDIO DERECHOS CONTROL VEHICULAR</v>
          </cell>
          <cell r="D2851">
            <v>0</v>
          </cell>
          <cell r="E2851" t="str">
            <v>Póliza -113-</v>
          </cell>
        </row>
        <row r="2852">
          <cell r="A2852" t="str">
            <v>4101-0008</v>
          </cell>
          <cell r="B2852" t="str">
            <v>SUB MAT.DE CONT.VEH.A PERS.MAYORES 65 AÑOS</v>
          </cell>
          <cell r="C2852">
            <v>1304</v>
          </cell>
          <cell r="E2852" t="str">
            <v>Póliza -113-</v>
          </cell>
        </row>
        <row r="2853">
          <cell r="A2853" t="str">
            <v>4101-0009</v>
          </cell>
          <cell r="B2853" t="str">
            <v>EXP.DE CERTIFICADOS DE CONTROL VEHICULAR</v>
          </cell>
          <cell r="D2853">
            <v>6768</v>
          </cell>
          <cell r="E2853" t="str">
            <v>Póliza -113-</v>
          </cell>
        </row>
        <row r="2854">
          <cell r="A2854" t="str">
            <v>4101-0010</v>
          </cell>
          <cell r="B2854" t="str">
            <v>EXP.DE CERT.DE CTRL.VEH.OTROS ESTADOS</v>
          </cell>
          <cell r="D2854">
            <v>6615</v>
          </cell>
          <cell r="E2854" t="str">
            <v>Póliza -113-</v>
          </cell>
        </row>
        <row r="2855">
          <cell r="A2855" t="str">
            <v>4101-0011</v>
          </cell>
          <cell r="B2855" t="str">
            <v>EXP.DE CERT.DE DOC.DE CTRL.VEHICULAR</v>
          </cell>
          <cell r="D2855">
            <v>141</v>
          </cell>
          <cell r="E2855" t="str">
            <v>Póliza -113-</v>
          </cell>
        </row>
        <row r="2856">
          <cell r="A2856" t="str">
            <v>4101-0012</v>
          </cell>
          <cell r="B2856" t="str">
            <v>PLACAS DE CIRCULACION VEHICULAR</v>
          </cell>
          <cell r="D2856">
            <v>473673</v>
          </cell>
          <cell r="E2856" t="str">
            <v>Póliza -113-</v>
          </cell>
        </row>
        <row r="2857">
          <cell r="A2857" t="str">
            <v>4101-0013</v>
          </cell>
          <cell r="B2857" t="str">
            <v>LICENCIAS DE MANEJAR</v>
          </cell>
          <cell r="D2857">
            <v>332524</v>
          </cell>
          <cell r="E2857" t="str">
            <v>Póliza -113-</v>
          </cell>
        </row>
        <row r="2858">
          <cell r="A2858" t="str">
            <v>4101-0014</v>
          </cell>
          <cell r="B2858" t="str">
            <v>EXP.DE CERT.DE LICENCIAS DE CONDUCIR</v>
          </cell>
          <cell r="D2858">
            <v>141</v>
          </cell>
          <cell r="E2858" t="str">
            <v>Póliza -113-</v>
          </cell>
        </row>
        <row r="2859">
          <cell r="A2859" t="str">
            <v>4101-0015</v>
          </cell>
          <cell r="B2859" t="str">
            <v>DUPLICADOS DE LICENCIAS</v>
          </cell>
          <cell r="D2859">
            <v>4248</v>
          </cell>
          <cell r="E2859" t="str">
            <v>Póliza -113-</v>
          </cell>
        </row>
        <row r="2860">
          <cell r="A2860" t="str">
            <v>4101-0016</v>
          </cell>
          <cell r="B2860" t="str">
            <v>DUPLICADOS DE TARJETAS DE CIRCULACION</v>
          </cell>
          <cell r="D2860">
            <v>2256</v>
          </cell>
          <cell r="E2860" t="str">
            <v>Póliza -113-</v>
          </cell>
        </row>
        <row r="2861">
          <cell r="A2861" t="str">
            <v>4101-0017</v>
          </cell>
          <cell r="B2861" t="str">
            <v>BAJAS DE VEHICULOS DE MOTOR</v>
          </cell>
          <cell r="D2861">
            <v>27213</v>
          </cell>
          <cell r="E2861" t="str">
            <v>Póliza -113-</v>
          </cell>
        </row>
        <row r="2862">
          <cell r="A2862" t="str">
            <v>4101-0018</v>
          </cell>
          <cell r="B2862" t="str">
            <v>SUBSIDIO LAMINAS CONTROL VEHICULAR</v>
          </cell>
          <cell r="D2862">
            <v>0</v>
          </cell>
          <cell r="E2862" t="str">
            <v>Póliza -113-</v>
          </cell>
        </row>
        <row r="2863">
          <cell r="A2863" t="str">
            <v>4101-0019</v>
          </cell>
          <cell r="B2863" t="str">
            <v>SUBSIDIOS LICENCIAS DE MANEJO</v>
          </cell>
          <cell r="D2863">
            <v>0</v>
          </cell>
          <cell r="E2863" t="str">
            <v>Póliza -113-</v>
          </cell>
        </row>
        <row r="2864">
          <cell r="A2864" t="str">
            <v>4101-0020</v>
          </cell>
          <cell r="B2864" t="str">
            <v>MULTAS DE CONTROL VEHICULAR</v>
          </cell>
          <cell r="D2864">
            <v>0</v>
          </cell>
          <cell r="E2864" t="str">
            <v>Póliza -113-</v>
          </cell>
        </row>
        <row r="2865">
          <cell r="A2865" t="str">
            <v>4101-0021</v>
          </cell>
          <cell r="B2865" t="str">
            <v>INTERESES POR CONVENIO CONTROL VEHICULAR</v>
          </cell>
          <cell r="D2865">
            <v>18259.5</v>
          </cell>
          <cell r="E2865" t="str">
            <v>Póliza -113-</v>
          </cell>
        </row>
        <row r="2866">
          <cell r="A2866" t="str">
            <v>4101-0022</v>
          </cell>
          <cell r="B2866" t="str">
            <v>SANCIONES POR CANJE DE PLACAS EXTEMP.</v>
          </cell>
          <cell r="D2866">
            <v>16114</v>
          </cell>
          <cell r="E2866" t="str">
            <v>Póliza -113-</v>
          </cell>
        </row>
        <row r="2867">
          <cell r="A2867" t="str">
            <v>4101-0023</v>
          </cell>
          <cell r="B2867" t="str">
            <v>SAN.DE DER.DE CONTROL VEH.PTE.AÑO</v>
          </cell>
          <cell r="D2867">
            <v>0</v>
          </cell>
          <cell r="E2867" t="str">
            <v>Póliza -113-</v>
          </cell>
        </row>
        <row r="2868">
          <cell r="A2868" t="str">
            <v>4101-0024</v>
          </cell>
          <cell r="B2868" t="str">
            <v>SAN.DE DER.CONTROL VEH. REZAGO</v>
          </cell>
          <cell r="D2868">
            <v>80851.59</v>
          </cell>
          <cell r="E2868" t="str">
            <v>Póliza -113-</v>
          </cell>
        </row>
        <row r="2869">
          <cell r="A2869" t="str">
            <v>4101-0025</v>
          </cell>
          <cell r="B2869" t="str">
            <v>10% INFRACC.DE TRANSITO AREA MET.</v>
          </cell>
          <cell r="D2869">
            <v>52340.959999999999</v>
          </cell>
          <cell r="E2869" t="str">
            <v>Póliza -113-</v>
          </cell>
        </row>
        <row r="2870">
          <cell r="A2870" t="str">
            <v>2102-1001</v>
          </cell>
          <cell r="B2870" t="str">
            <v>IMP.SOBRE TRANS.DE PROP.DE VEH.AUT.USADO</v>
          </cell>
          <cell r="D2870">
            <v>846986.94</v>
          </cell>
          <cell r="E2870" t="str">
            <v>Póliza -113-</v>
          </cell>
        </row>
        <row r="2871">
          <cell r="A2871" t="str">
            <v>2102-1002</v>
          </cell>
          <cell r="B2871" t="str">
            <v>IMP.DE TRANSM.POR REQUERIMIENTO</v>
          </cell>
          <cell r="D2871">
            <v>0</v>
          </cell>
          <cell r="E2871" t="str">
            <v>Póliza -113-</v>
          </cell>
        </row>
        <row r="2872">
          <cell r="A2872" t="str">
            <v>2102-1003</v>
          </cell>
          <cell r="B2872" t="str">
            <v>ACT.E INTS.POR DEV.IMP.S/TRANS.VEH.USADO</v>
          </cell>
          <cell r="D2872">
            <v>0</v>
          </cell>
          <cell r="E2872" t="str">
            <v>Póliza -113-</v>
          </cell>
        </row>
        <row r="2873">
          <cell r="A2873" t="str">
            <v>2102-1004</v>
          </cell>
          <cell r="B2873" t="str">
            <v>DEV.IMP.S/TRANS.PROP.VEH.USADOS</v>
          </cell>
          <cell r="D2873">
            <v>0</v>
          </cell>
          <cell r="E2873" t="str">
            <v>Póliza -113-</v>
          </cell>
        </row>
        <row r="2874">
          <cell r="A2874" t="str">
            <v>2102-1005</v>
          </cell>
          <cell r="B2874" t="str">
            <v>MULTA IMP. P/LA AGENCIA EST.DE TRANSP.</v>
          </cell>
          <cell r="D2874">
            <v>39904</v>
          </cell>
          <cell r="E2874" t="str">
            <v>Póliza -113-</v>
          </cell>
        </row>
        <row r="2875">
          <cell r="A2875" t="str">
            <v>2102-1006</v>
          </cell>
          <cell r="B2875" t="str">
            <v>MULTAS DEL IMP.DE TRANSMISION</v>
          </cell>
          <cell r="D2875">
            <v>0</v>
          </cell>
          <cell r="E2875" t="str">
            <v>Póliza -113-</v>
          </cell>
        </row>
        <row r="2876">
          <cell r="A2876" t="str">
            <v>2102-1007</v>
          </cell>
          <cell r="B2876" t="str">
            <v>RECARGOS DE IMP.DE TRANSMISION</v>
          </cell>
          <cell r="D2876">
            <v>0</v>
          </cell>
          <cell r="E2876" t="str">
            <v>Póliza -113-</v>
          </cell>
        </row>
        <row r="2877">
          <cell r="A2877" t="str">
            <v>2102-1008</v>
          </cell>
          <cell r="B2877" t="str">
            <v>GASTOS DE EJEC.TRANS.VEH.MOTOR</v>
          </cell>
          <cell r="D2877">
            <v>0</v>
          </cell>
          <cell r="E2877" t="str">
            <v>Póliza -113-</v>
          </cell>
        </row>
        <row r="2878">
          <cell r="A2878" t="str">
            <v>2102-1009</v>
          </cell>
          <cell r="B2878" t="str">
            <v>INCENTIVOS POR ISAN</v>
          </cell>
          <cell r="D2878">
            <v>0</v>
          </cell>
          <cell r="E2878" t="str">
            <v>Póliza -113-</v>
          </cell>
        </row>
        <row r="2879">
          <cell r="A2879" t="str">
            <v>2102-1010</v>
          </cell>
          <cell r="B2879" t="str">
            <v>RECARGOS DE I.S.A.N.</v>
          </cell>
          <cell r="D2879">
            <v>136794</v>
          </cell>
          <cell r="E2879" t="str">
            <v>Póliza -113-</v>
          </cell>
        </row>
        <row r="2880">
          <cell r="A2880" t="str">
            <v>2102-1011</v>
          </cell>
          <cell r="B2880" t="str">
            <v>SANCIONES ISAN</v>
          </cell>
          <cell r="D2880">
            <v>0</v>
          </cell>
          <cell r="E2880" t="str">
            <v>Póliza -113-</v>
          </cell>
        </row>
        <row r="2881">
          <cell r="A2881" t="str">
            <v>2102-1012</v>
          </cell>
          <cell r="B2881" t="str">
            <v>I.S.A.N. PAGOS PROVISIONALES</v>
          </cell>
          <cell r="D2881">
            <v>1825271</v>
          </cell>
          <cell r="E2881" t="str">
            <v>Póliza -113-</v>
          </cell>
        </row>
        <row r="2882">
          <cell r="A2882" t="str">
            <v>2102-1013</v>
          </cell>
          <cell r="B2882" t="str">
            <v>ACTUALIZACION DE I.S.A.N.</v>
          </cell>
          <cell r="D2882">
            <v>34592</v>
          </cell>
          <cell r="E2882" t="str">
            <v>Póliza -113-</v>
          </cell>
        </row>
        <row r="2883">
          <cell r="A2883" t="str">
            <v>2102-1014</v>
          </cell>
          <cell r="B2883" t="str">
            <v>DEVOLUCION IMP. SOBRE AUTOMOVILES NUEVOS</v>
          </cell>
          <cell r="D2883">
            <v>0</v>
          </cell>
          <cell r="E2883" t="str">
            <v>Póliza -113-</v>
          </cell>
        </row>
        <row r="2884">
          <cell r="A2884" t="str">
            <v>2102-1015</v>
          </cell>
          <cell r="B2884" t="str">
            <v>ACT.E INT'S.POR DEV.IMP.S/AUTOMOV.NVOS.</v>
          </cell>
          <cell r="D2884">
            <v>0</v>
          </cell>
          <cell r="E2884" t="str">
            <v>Póliza -113-</v>
          </cell>
        </row>
        <row r="2885">
          <cell r="A2885" t="str">
            <v>2102-1016</v>
          </cell>
          <cell r="B2885" t="str">
            <v>IMPUESTO S/TENENCIA O USO DE VEHICULOS</v>
          </cell>
          <cell r="D2885">
            <v>7839467.2400000002</v>
          </cell>
          <cell r="E2885" t="str">
            <v>Póliza -113-</v>
          </cell>
        </row>
        <row r="2886">
          <cell r="A2886" t="str">
            <v>2102-1017</v>
          </cell>
          <cell r="B2886" t="str">
            <v>IMPUESTO S/TENENCIA, MOTOCICLETAS</v>
          </cell>
          <cell r="D2886">
            <v>54132.57</v>
          </cell>
          <cell r="E2886" t="str">
            <v>Póliza -113-</v>
          </cell>
        </row>
        <row r="2887">
          <cell r="A2887" t="str">
            <v>2102-1018</v>
          </cell>
          <cell r="B2887" t="str">
            <v>RECARGOS Y ACT DE IMP S/TENENCIA DE VEH</v>
          </cell>
          <cell r="D2887">
            <v>115137.1</v>
          </cell>
          <cell r="E2887" t="str">
            <v>Póliza -113-</v>
          </cell>
        </row>
        <row r="2888">
          <cell r="A2888" t="str">
            <v>2102-1019</v>
          </cell>
          <cell r="B2888" t="str">
            <v>RECARGOS Y ACT DE IMP S/TEN DE MOTOS</v>
          </cell>
          <cell r="D2888">
            <v>13</v>
          </cell>
          <cell r="E2888" t="str">
            <v>Póliza -113-</v>
          </cell>
        </row>
        <row r="2889">
          <cell r="A2889" t="str">
            <v>2102-1020</v>
          </cell>
          <cell r="B2889" t="str">
            <v>DEVOLUCION IMPUESTOS SOBRE TENENCIA</v>
          </cell>
          <cell r="D2889">
            <v>0</v>
          </cell>
          <cell r="E2889" t="str">
            <v>Póliza -113-</v>
          </cell>
        </row>
        <row r="2890">
          <cell r="A2890" t="str">
            <v>2102-1021</v>
          </cell>
          <cell r="B2890" t="str">
            <v>ACT.E INTS.POR DEV.IMP.S/TENENCIA</v>
          </cell>
          <cell r="D2890">
            <v>0</v>
          </cell>
          <cell r="E2890" t="str">
            <v>Póliza -113-</v>
          </cell>
        </row>
        <row r="2891">
          <cell r="A2891" t="str">
            <v>2102-1022</v>
          </cell>
          <cell r="B2891" t="str">
            <v>ACREDITAMENTO DEL IMP.S/TENENCIA AR.15-D</v>
          </cell>
          <cell r="D2891">
            <v>0</v>
          </cell>
          <cell r="E2891" t="str">
            <v>Póliza -113-</v>
          </cell>
        </row>
        <row r="2892">
          <cell r="A2892" t="str">
            <v>2102-1023</v>
          </cell>
          <cell r="B2892" t="str">
            <v>GASTOS DE EJECUCION ISAN</v>
          </cell>
          <cell r="D2892">
            <v>0</v>
          </cell>
          <cell r="E2892" t="str">
            <v>Póliza -113-</v>
          </cell>
        </row>
        <row r="2893">
          <cell r="A2893" t="str">
            <v>2102-1024</v>
          </cell>
          <cell r="B2893" t="str">
            <v>GASTOS DE EJECUCION IMP. SOBRE TENENCIA</v>
          </cell>
          <cell r="D2893">
            <v>30</v>
          </cell>
          <cell r="E2893" t="str">
            <v>Póliza -113-</v>
          </cell>
        </row>
        <row r="2894">
          <cell r="A2894" t="str">
            <v>2102-1025</v>
          </cell>
          <cell r="B2894" t="str">
            <v>MULTAS IMP S/TENENCIA CTRL.DE OBLIG 100%</v>
          </cell>
          <cell r="D2894">
            <v>1827</v>
          </cell>
          <cell r="E2894" t="str">
            <v>Póliza -113-</v>
          </cell>
        </row>
        <row r="2895">
          <cell r="A2895" t="str">
            <v>2102-1026</v>
          </cell>
          <cell r="B2895" t="str">
            <v>HONORARIOS EJEC.POR CONTROL VEHICULAR</v>
          </cell>
          <cell r="D2895">
            <v>120</v>
          </cell>
          <cell r="E2895" t="str">
            <v>Póliza -113-</v>
          </cell>
        </row>
        <row r="2896">
          <cell r="A2896" t="str">
            <v>2102-1027</v>
          </cell>
          <cell r="B2896" t="str">
            <v>HONORARIOS EJEC. ISAN</v>
          </cell>
          <cell r="D2896">
            <v>0</v>
          </cell>
          <cell r="E2896" t="str">
            <v>Póliza -113-</v>
          </cell>
        </row>
        <row r="2897">
          <cell r="A2897" t="str">
            <v>2102-1028</v>
          </cell>
          <cell r="B2897" t="str">
            <v>90% INFRACC. TRANSITO AREA METROPOLITANA</v>
          </cell>
          <cell r="D2897">
            <v>471101.62</v>
          </cell>
          <cell r="E2897" t="str">
            <v>Póliza -113-</v>
          </cell>
        </row>
        <row r="2899">
          <cell r="C2899">
            <v>18676436.900000002</v>
          </cell>
          <cell r="D2899">
            <v>18676436.900000002</v>
          </cell>
        </row>
        <row r="2901">
          <cell r="A2901" t="str">
            <v>REGISTRO DE LOS INGRESOS DEL DIA</v>
          </cell>
        </row>
        <row r="2902">
          <cell r="D2902" t="str">
            <v>Póliza -113-</v>
          </cell>
        </row>
        <row r="2905">
          <cell r="B2905" t="str">
            <v>Gobierno del Estado de Nuevo León</v>
          </cell>
        </row>
        <row r="2906">
          <cell r="B2906" t="str">
            <v>Secretaría de Finanzas y Tesorería General del Estado</v>
          </cell>
        </row>
        <row r="2907">
          <cell r="B2907" t="str">
            <v>Subsecretaría de Egresos</v>
          </cell>
        </row>
        <row r="2908">
          <cell r="B2908" t="str">
            <v>Dirección de Contabilidad y Cuenta Pública</v>
          </cell>
        </row>
        <row r="2909">
          <cell r="B2909" t="str">
            <v>Instituto de Control Vehicular</v>
          </cell>
        </row>
        <row r="2910">
          <cell r="B2910" t="str">
            <v>Recaudaciòn Diaria 23 Febrero 2006</v>
          </cell>
        </row>
        <row r="2911">
          <cell r="A2911" t="str">
            <v xml:space="preserve">Numero </v>
          </cell>
          <cell r="B2911" t="str">
            <v>Concepto</v>
          </cell>
          <cell r="C2911" t="str">
            <v>Recaudación Daria</v>
          </cell>
        </row>
        <row r="2912">
          <cell r="A2912" t="str">
            <v>de Cuenta</v>
          </cell>
          <cell r="C2912" t="str">
            <v>Cargo</v>
          </cell>
          <cell r="D2912" t="str">
            <v>Crédito</v>
          </cell>
        </row>
        <row r="2914">
          <cell r="A2914" t="str">
            <v>2102-1001</v>
          </cell>
          <cell r="B2914" t="str">
            <v>IMP.SOBRE TRANS.DE PROP.DE VEH.AUT.USADO</v>
          </cell>
          <cell r="C2914">
            <v>846986.94</v>
          </cell>
          <cell r="E2914" t="str">
            <v>Póliza -114-</v>
          </cell>
        </row>
        <row r="2915">
          <cell r="A2915" t="str">
            <v>2102-1002</v>
          </cell>
          <cell r="B2915" t="str">
            <v>IMP.DE TRANSM.POR REQUERIMIENTO</v>
          </cell>
          <cell r="C2915">
            <v>0</v>
          </cell>
          <cell r="E2915" t="str">
            <v>Póliza -114-</v>
          </cell>
        </row>
        <row r="2916">
          <cell r="A2916" t="str">
            <v>2102-1003</v>
          </cell>
          <cell r="B2916" t="str">
            <v>ACT.E INTS.POR DEV.IMP.S/TRANS.VEH.USADO</v>
          </cell>
          <cell r="C2916">
            <v>0</v>
          </cell>
          <cell r="E2916" t="str">
            <v>Póliza -114-</v>
          </cell>
        </row>
        <row r="2917">
          <cell r="A2917" t="str">
            <v>2102-1004</v>
          </cell>
          <cell r="B2917" t="str">
            <v>DEV.IMP.S/TRANS.PROP.VEH.USADOS</v>
          </cell>
          <cell r="C2917">
            <v>0</v>
          </cell>
          <cell r="E2917" t="str">
            <v>Póliza -114-</v>
          </cell>
        </row>
        <row r="2918">
          <cell r="A2918" t="str">
            <v>2102-1005</v>
          </cell>
          <cell r="B2918" t="str">
            <v>MULTA IMP. P/LA AGENCIA EST.DE TRANSP.</v>
          </cell>
          <cell r="C2918">
            <v>39904</v>
          </cell>
          <cell r="E2918" t="str">
            <v>Póliza -114-</v>
          </cell>
        </row>
        <row r="2919">
          <cell r="A2919" t="str">
            <v>2102-1006</v>
          </cell>
          <cell r="B2919" t="str">
            <v>MULTAS DEL IMP.DE TRANSMISION</v>
          </cell>
          <cell r="C2919">
            <v>0</v>
          </cell>
          <cell r="E2919" t="str">
            <v>Póliza -114-</v>
          </cell>
        </row>
        <row r="2920">
          <cell r="A2920" t="str">
            <v>2102-1007</v>
          </cell>
          <cell r="B2920" t="str">
            <v>RECARGOS DE IMP.DE TRANSMISION</v>
          </cell>
          <cell r="C2920">
            <v>0</v>
          </cell>
          <cell r="E2920" t="str">
            <v>Póliza -114-</v>
          </cell>
        </row>
        <row r="2921">
          <cell r="A2921" t="str">
            <v>2102-1008</v>
          </cell>
          <cell r="B2921" t="str">
            <v>GASTOS DE EJEC.TRANS.VEH.MOTOR</v>
          </cell>
          <cell r="C2921">
            <v>0</v>
          </cell>
          <cell r="E2921" t="str">
            <v>Póliza -114-</v>
          </cell>
        </row>
        <row r="2922">
          <cell r="A2922" t="str">
            <v>2102-1009</v>
          </cell>
          <cell r="B2922" t="str">
            <v>INCENTIVOS POR ISAN</v>
          </cell>
          <cell r="C2922">
            <v>0</v>
          </cell>
          <cell r="E2922" t="str">
            <v>Póliza -114-</v>
          </cell>
        </row>
        <row r="2923">
          <cell r="A2923" t="str">
            <v>2102-1010</v>
          </cell>
          <cell r="B2923" t="str">
            <v>RECARGOS DE I.S.A.N.</v>
          </cell>
          <cell r="C2923">
            <v>136794</v>
          </cell>
          <cell r="E2923" t="str">
            <v>Póliza -114-</v>
          </cell>
        </row>
        <row r="2924">
          <cell r="A2924" t="str">
            <v>2102-1011</v>
          </cell>
          <cell r="B2924" t="str">
            <v>SANCIONES ISAN</v>
          </cell>
          <cell r="C2924">
            <v>0</v>
          </cell>
          <cell r="E2924" t="str">
            <v>Póliza -114-</v>
          </cell>
        </row>
        <row r="2925">
          <cell r="A2925" t="str">
            <v>2102-1012</v>
          </cell>
          <cell r="B2925" t="str">
            <v>I.S.A.N. PAGOS PROVISIONALES</v>
          </cell>
          <cell r="C2925">
            <v>1825271</v>
          </cell>
          <cell r="E2925" t="str">
            <v>Póliza -114-</v>
          </cell>
        </row>
        <row r="2926">
          <cell r="A2926" t="str">
            <v>2102-1013</v>
          </cell>
          <cell r="B2926" t="str">
            <v>ACTUALIZACION DE I.S.A.N.</v>
          </cell>
          <cell r="C2926">
            <v>34592</v>
          </cell>
          <cell r="E2926" t="str">
            <v>Póliza -114-</v>
          </cell>
        </row>
        <row r="2927">
          <cell r="A2927" t="str">
            <v>2102-1014</v>
          </cell>
          <cell r="B2927" t="str">
            <v>DEVOLUCION IMP. SOBRE AUTOMOVILES NUEVOS</v>
          </cell>
          <cell r="C2927">
            <v>0</v>
          </cell>
          <cell r="E2927" t="str">
            <v>Póliza -114-</v>
          </cell>
        </row>
        <row r="2928">
          <cell r="A2928" t="str">
            <v>2102-1015</v>
          </cell>
          <cell r="B2928" t="str">
            <v>ACT.E INT'S.POR DEV.IMP.S/AUTOMOV.NVOS.</v>
          </cell>
          <cell r="C2928">
            <v>0</v>
          </cell>
          <cell r="E2928" t="str">
            <v>Póliza -114-</v>
          </cell>
        </row>
        <row r="2929">
          <cell r="A2929" t="str">
            <v>2102-1016</v>
          </cell>
          <cell r="B2929" t="str">
            <v>IMPUESTO S/TENENCIA O USO DE VEHICULOS</v>
          </cell>
          <cell r="C2929">
            <v>7839467.2400000002</v>
          </cell>
          <cell r="E2929" t="str">
            <v>Póliza -114-</v>
          </cell>
        </row>
        <row r="2930">
          <cell r="A2930" t="str">
            <v>2102-1017</v>
          </cell>
          <cell r="B2930" t="str">
            <v>IMPUESTO S/TENENCIA, MOTOCICLETAS</v>
          </cell>
          <cell r="C2930">
            <v>54132.57</v>
          </cell>
          <cell r="E2930" t="str">
            <v>Póliza -114-</v>
          </cell>
        </row>
        <row r="2931">
          <cell r="A2931" t="str">
            <v>2102-1018</v>
          </cell>
          <cell r="B2931" t="str">
            <v>RECARGOS Y ACT DE IMP S/TENENCIA DE VEH</v>
          </cell>
          <cell r="C2931">
            <v>115137.1</v>
          </cell>
          <cell r="E2931" t="str">
            <v>Póliza -114-</v>
          </cell>
        </row>
        <row r="2932">
          <cell r="A2932" t="str">
            <v>2102-1019</v>
          </cell>
          <cell r="B2932" t="str">
            <v>RECARGOS Y ACT DE IMP S/TEN DE MOTOS</v>
          </cell>
          <cell r="C2932">
            <v>13</v>
          </cell>
          <cell r="E2932" t="str">
            <v>Póliza -114-</v>
          </cell>
        </row>
        <row r="2933">
          <cell r="A2933" t="str">
            <v>2102-1020</v>
          </cell>
          <cell r="B2933" t="str">
            <v>DEVOLUCION IMPUESTOS SOBRE TENENCIA</v>
          </cell>
          <cell r="C2933">
            <v>0</v>
          </cell>
          <cell r="E2933" t="str">
            <v>Póliza -114-</v>
          </cell>
        </row>
        <row r="2934">
          <cell r="A2934" t="str">
            <v>2102-1021</v>
          </cell>
          <cell r="B2934" t="str">
            <v>ACT.E INTS.POR DEV.IMP.S/TENENCIA</v>
          </cell>
          <cell r="C2934">
            <v>0</v>
          </cell>
          <cell r="E2934" t="str">
            <v>Póliza -114-</v>
          </cell>
        </row>
        <row r="2935">
          <cell r="A2935" t="str">
            <v>2102-1022</v>
          </cell>
          <cell r="B2935" t="str">
            <v>ACREDITAMENTO DEL IMP.S/TENENCIA AR.15-D</v>
          </cell>
          <cell r="C2935">
            <v>0</v>
          </cell>
          <cell r="E2935" t="str">
            <v>Póliza -114-</v>
          </cell>
        </row>
        <row r="2936">
          <cell r="A2936" t="str">
            <v>2102-1023</v>
          </cell>
          <cell r="B2936" t="str">
            <v>GASTOS DE EJECUCION ISAN</v>
          </cell>
          <cell r="C2936">
            <v>0</v>
          </cell>
          <cell r="E2936" t="str">
            <v>Póliza -114-</v>
          </cell>
        </row>
        <row r="2937">
          <cell r="A2937" t="str">
            <v>2102-1024</v>
          </cell>
          <cell r="B2937" t="str">
            <v>GASTOS DE EJECUCION IMP. SOBRE TENENCIA</v>
          </cell>
          <cell r="C2937">
            <v>30</v>
          </cell>
          <cell r="E2937" t="str">
            <v>Póliza -114-</v>
          </cell>
        </row>
        <row r="2938">
          <cell r="A2938" t="str">
            <v>2102-1025</v>
          </cell>
          <cell r="B2938" t="str">
            <v>MULTAS IMP S/TENENCIA CTRL.DE OBLIG 100%</v>
          </cell>
          <cell r="C2938">
            <v>1827</v>
          </cell>
          <cell r="E2938" t="str">
            <v>Póliza -114-</v>
          </cell>
        </row>
        <row r="2939">
          <cell r="A2939" t="str">
            <v>2102-1026</v>
          </cell>
          <cell r="B2939" t="str">
            <v>HONORARIOS EJEC.POR CONTROL VEHICULAR</v>
          </cell>
          <cell r="C2939">
            <v>120</v>
          </cell>
          <cell r="E2939" t="str">
            <v>Póliza -114-</v>
          </cell>
        </row>
        <row r="2940">
          <cell r="A2940" t="str">
            <v>2102-1027</v>
          </cell>
          <cell r="B2940" t="str">
            <v>HONORARIOS EJEC. ISAN</v>
          </cell>
          <cell r="C2940">
            <v>0</v>
          </cell>
          <cell r="E2940" t="str">
            <v>Póliza -114-</v>
          </cell>
        </row>
        <row r="2941">
          <cell r="A2941" t="str">
            <v>2102-1028</v>
          </cell>
          <cell r="B2941" t="str">
            <v>90% INFRACC. TRANSITO AREA METROPOLITANA</v>
          </cell>
          <cell r="C2941">
            <v>471101.62</v>
          </cell>
          <cell r="E2941" t="str">
            <v>Póliza -114-</v>
          </cell>
        </row>
        <row r="2942">
          <cell r="A2942" t="str">
            <v>1201-0026</v>
          </cell>
          <cell r="B2942" t="str">
            <v>IMP.SOBRE TRANS.DE PROP.DE VEH.AUT.USADO</v>
          </cell>
          <cell r="D2942">
            <v>846986.94</v>
          </cell>
          <cell r="E2942" t="str">
            <v>Póliza -114-</v>
          </cell>
        </row>
        <row r="2943">
          <cell r="A2943" t="str">
            <v>1201-0027</v>
          </cell>
          <cell r="B2943" t="str">
            <v>IMP.DE TRANSM.POR REQUERIMIENTO</v>
          </cell>
          <cell r="D2943">
            <v>0</v>
          </cell>
          <cell r="E2943" t="str">
            <v>Póliza -114-</v>
          </cell>
        </row>
        <row r="2944">
          <cell r="A2944" t="str">
            <v>1201-0028</v>
          </cell>
          <cell r="B2944" t="str">
            <v>ACT.E INTS.POR DEV.IMP.S/TRANS.VEH.USADO</v>
          </cell>
          <cell r="D2944">
            <v>0</v>
          </cell>
          <cell r="E2944" t="str">
            <v>Póliza -114-</v>
          </cell>
        </row>
        <row r="2945">
          <cell r="A2945" t="str">
            <v>1201-0029</v>
          </cell>
          <cell r="B2945" t="str">
            <v>DEV.IMP.S/TRANS.PROP.VEH.USADOS</v>
          </cell>
          <cell r="D2945">
            <v>0</v>
          </cell>
          <cell r="E2945" t="str">
            <v>Póliza -114-</v>
          </cell>
        </row>
        <row r="2946">
          <cell r="A2946" t="str">
            <v>1201-0030</v>
          </cell>
          <cell r="B2946" t="str">
            <v>MULTA IMP. P/LA AGENCIA EST.DE TRANSP.</v>
          </cell>
          <cell r="D2946">
            <v>39904</v>
          </cell>
          <cell r="E2946" t="str">
            <v>Póliza -114-</v>
          </cell>
        </row>
        <row r="2947">
          <cell r="A2947" t="str">
            <v>1201-0031</v>
          </cell>
          <cell r="B2947" t="str">
            <v>MULTAS DEL IMP.DE TRANSMISION</v>
          </cell>
          <cell r="D2947">
            <v>0</v>
          </cell>
          <cell r="E2947" t="str">
            <v>Póliza -114-</v>
          </cell>
        </row>
        <row r="2948">
          <cell r="A2948" t="str">
            <v>1201-0032</v>
          </cell>
          <cell r="B2948" t="str">
            <v>RECARGOS DE IMP.DE TRANSMISION</v>
          </cell>
          <cell r="D2948">
            <v>0</v>
          </cell>
          <cell r="E2948" t="str">
            <v>Póliza -114-</v>
          </cell>
        </row>
        <row r="2949">
          <cell r="A2949" t="str">
            <v>1201-0033</v>
          </cell>
          <cell r="B2949" t="str">
            <v>GASTOS DE EJEC.TRANS.VEH.MOTOR</v>
          </cell>
          <cell r="D2949">
            <v>0</v>
          </cell>
          <cell r="E2949" t="str">
            <v>Póliza -114-</v>
          </cell>
        </row>
        <row r="2950">
          <cell r="A2950" t="str">
            <v>1201-0034</v>
          </cell>
          <cell r="B2950" t="str">
            <v>INCENTIVOS POR ISAN</v>
          </cell>
          <cell r="D2950">
            <v>0</v>
          </cell>
          <cell r="E2950" t="str">
            <v>Póliza -114-</v>
          </cell>
        </row>
        <row r="2951">
          <cell r="A2951" t="str">
            <v>1201-0035</v>
          </cell>
          <cell r="B2951" t="str">
            <v>RECARGOS DE I.S.A.N.</v>
          </cell>
          <cell r="D2951">
            <v>136794</v>
          </cell>
          <cell r="E2951" t="str">
            <v>Póliza -114-</v>
          </cell>
        </row>
        <row r="2952">
          <cell r="A2952" t="str">
            <v>1201-0036</v>
          </cell>
          <cell r="B2952" t="str">
            <v>SANCIONES ISAN</v>
          </cell>
          <cell r="D2952">
            <v>0</v>
          </cell>
          <cell r="E2952" t="str">
            <v>Póliza -114-</v>
          </cell>
        </row>
        <row r="2953">
          <cell r="A2953" t="str">
            <v>1201-0037</v>
          </cell>
          <cell r="B2953" t="str">
            <v>I.S.A.N. PAGOS PROVISIONALES</v>
          </cell>
          <cell r="D2953">
            <v>1825271</v>
          </cell>
          <cell r="E2953" t="str">
            <v>Póliza -114-</v>
          </cell>
        </row>
        <row r="2954">
          <cell r="A2954" t="str">
            <v>1201-0038</v>
          </cell>
          <cell r="B2954" t="str">
            <v>ACTUALIZACION DE I.S.A.N.</v>
          </cell>
          <cell r="D2954">
            <v>34592</v>
          </cell>
          <cell r="E2954" t="str">
            <v>Póliza -114-</v>
          </cell>
        </row>
        <row r="2955">
          <cell r="A2955" t="str">
            <v>1201-0039</v>
          </cell>
          <cell r="B2955" t="str">
            <v>DEVOLUCION IMP. SOBRE AUTOMOVILES NUEVOS</v>
          </cell>
          <cell r="D2955">
            <v>0</v>
          </cell>
          <cell r="E2955" t="str">
            <v>Póliza -114-</v>
          </cell>
        </row>
        <row r="2956">
          <cell r="A2956" t="str">
            <v>1201-0040</v>
          </cell>
          <cell r="B2956" t="str">
            <v>ACT.E INT'S.POR DEV.IMP.S/AUTOMOV.NVOS.</v>
          </cell>
          <cell r="D2956">
            <v>0</v>
          </cell>
          <cell r="E2956" t="str">
            <v>Póliza -114-</v>
          </cell>
        </row>
        <row r="2957">
          <cell r="A2957" t="str">
            <v>1201-0041</v>
          </cell>
          <cell r="B2957" t="str">
            <v>IMPUESTO S/TENENCIA O USO DE VEHICULOS</v>
          </cell>
          <cell r="D2957">
            <v>7839467.2400000002</v>
          </cell>
          <cell r="E2957" t="str">
            <v>Póliza -114-</v>
          </cell>
        </row>
        <row r="2958">
          <cell r="A2958" t="str">
            <v>1201-0042</v>
          </cell>
          <cell r="B2958" t="str">
            <v>IMPUESTO S/TENENCIA, MOTOCICLETAS</v>
          </cell>
          <cell r="D2958">
            <v>54132.57</v>
          </cell>
          <cell r="E2958" t="str">
            <v>Póliza -114-</v>
          </cell>
        </row>
        <row r="2959">
          <cell r="A2959" t="str">
            <v>1201-0043</v>
          </cell>
          <cell r="B2959" t="str">
            <v>RECARGOS Y ACT DE IMP S/TENENCIA DE VEH</v>
          </cell>
          <cell r="D2959">
            <v>115137.1</v>
          </cell>
          <cell r="E2959" t="str">
            <v>Póliza -114-</v>
          </cell>
        </row>
        <row r="2960">
          <cell r="A2960" t="str">
            <v>1201-0044</v>
          </cell>
          <cell r="B2960" t="str">
            <v>RECARGOS Y ACT DE IMP S/TEN DE MOTOS</v>
          </cell>
          <cell r="D2960">
            <v>13</v>
          </cell>
          <cell r="E2960" t="str">
            <v>Póliza -114-</v>
          </cell>
        </row>
        <row r="2961">
          <cell r="A2961" t="str">
            <v>1201-0045</v>
          </cell>
          <cell r="B2961" t="str">
            <v>DEVOLUCION IMPUESTOS SOBRE TENENCIA</v>
          </cell>
          <cell r="D2961">
            <v>0</v>
          </cell>
          <cell r="E2961" t="str">
            <v>Póliza -114-</v>
          </cell>
        </row>
        <row r="2962">
          <cell r="A2962" t="str">
            <v>1201-0046</v>
          </cell>
          <cell r="B2962" t="str">
            <v>ACT.E INTS.POR DEV.IMP.S/TENENCIA</v>
          </cell>
          <cell r="D2962">
            <v>0</v>
          </cell>
          <cell r="E2962" t="str">
            <v>Póliza -114-</v>
          </cell>
        </row>
        <row r="2963">
          <cell r="A2963" t="str">
            <v>1201-0047</v>
          </cell>
          <cell r="B2963" t="str">
            <v>ACREDITAMENTO DEL IMP.S/TENENCIA AR.15-D</v>
          </cell>
          <cell r="D2963">
            <v>0</v>
          </cell>
          <cell r="E2963" t="str">
            <v>Póliza -114-</v>
          </cell>
        </row>
        <row r="2964">
          <cell r="A2964" t="str">
            <v>1201-0048</v>
          </cell>
          <cell r="B2964" t="str">
            <v>GASTOS DE EJECUCION ISAN</v>
          </cell>
          <cell r="D2964">
            <v>0</v>
          </cell>
          <cell r="E2964" t="str">
            <v>Póliza -114-</v>
          </cell>
        </row>
        <row r="2965">
          <cell r="A2965" t="str">
            <v>1201-0049</v>
          </cell>
          <cell r="B2965" t="str">
            <v>GASTOS DE EJECUCION IMP. SOBRE TENENCIA</v>
          </cell>
          <cell r="D2965">
            <v>30</v>
          </cell>
          <cell r="E2965" t="str">
            <v>Póliza -114-</v>
          </cell>
        </row>
        <row r="2966">
          <cell r="A2966" t="str">
            <v>1201-0050</v>
          </cell>
          <cell r="B2966" t="str">
            <v>MULTAS IMP S/TENENCIA CTRL.DE OBLIG 100%</v>
          </cell>
          <cell r="D2966">
            <v>1827</v>
          </cell>
          <cell r="E2966" t="str">
            <v>Póliza -114-</v>
          </cell>
        </row>
        <row r="2967">
          <cell r="A2967" t="str">
            <v>1201-0051</v>
          </cell>
          <cell r="B2967" t="str">
            <v>HONORARIOS EJEC.POR CONTROL VEHICULAR</v>
          </cell>
          <cell r="D2967">
            <v>120</v>
          </cell>
          <cell r="E2967" t="str">
            <v>Póliza -114-</v>
          </cell>
        </row>
        <row r="2968">
          <cell r="A2968" t="str">
            <v>1201-0052</v>
          </cell>
          <cell r="B2968" t="str">
            <v>HONORARIOS EJEC. ISAN</v>
          </cell>
          <cell r="D2968">
            <v>0</v>
          </cell>
          <cell r="E2968" t="str">
            <v>Póliza -114-</v>
          </cell>
        </row>
        <row r="2969">
          <cell r="A2969" t="str">
            <v>1201-0053</v>
          </cell>
          <cell r="B2969" t="str">
            <v>90% INFRACC. TRANSITO AREA METROPOLITANA</v>
          </cell>
          <cell r="D2969">
            <v>471101.62</v>
          </cell>
          <cell r="E2969" t="str">
            <v>Póliza -114-</v>
          </cell>
        </row>
        <row r="2971">
          <cell r="C2971">
            <v>11365376.469999999</v>
          </cell>
          <cell r="D2971">
            <v>11365376.469999999</v>
          </cell>
        </row>
        <row r="2973">
          <cell r="A2973" t="str">
            <v>RECLASIFICACION DE LOS INGRESOS EN ADMON.</v>
          </cell>
        </row>
        <row r="2975">
          <cell r="D2975" t="str">
            <v>Póliza -114-</v>
          </cell>
        </row>
        <row r="2977">
          <cell r="A2977" t="str">
            <v>de Cuenta</v>
          </cell>
          <cell r="C2977" t="str">
            <v>Cargo</v>
          </cell>
          <cell r="D2977" t="str">
            <v>Crédito</v>
          </cell>
        </row>
        <row r="2978">
          <cell r="A2978" t="str">
            <v>1201-0001</v>
          </cell>
          <cell r="B2978" t="str">
            <v>DERECHOS DE CONTROL VEHICULAR PTE. AÑO</v>
          </cell>
          <cell r="C2978">
            <v>4194897</v>
          </cell>
          <cell r="E2978" t="str">
            <v>Póliza -115-</v>
          </cell>
        </row>
        <row r="2979">
          <cell r="A2979" t="str">
            <v>1201-0002</v>
          </cell>
          <cell r="B2979" t="str">
            <v>DERECHOS DE CONTROL VEHICULAR REZAGOS</v>
          </cell>
          <cell r="C2979">
            <v>281571.53000000003</v>
          </cell>
          <cell r="E2979" t="str">
            <v>Póliza -115-</v>
          </cell>
        </row>
        <row r="2980">
          <cell r="A2980" t="str">
            <v>1201-0003</v>
          </cell>
          <cell r="B2980" t="str">
            <v>DEV. CONTROL VEHICULAR</v>
          </cell>
          <cell r="C2980">
            <v>0</v>
          </cell>
          <cell r="E2980" t="str">
            <v>Póliza -115-</v>
          </cell>
        </row>
        <row r="2981">
          <cell r="A2981" t="str">
            <v>1201-0004</v>
          </cell>
          <cell r="B2981" t="str">
            <v>SUBSIDIO 10% Y 5%</v>
          </cell>
          <cell r="D2981">
            <v>79765</v>
          </cell>
          <cell r="E2981" t="str">
            <v>Póliza -115-</v>
          </cell>
        </row>
        <row r="2982">
          <cell r="A2982" t="str">
            <v>1201-0005</v>
          </cell>
          <cell r="B2982" t="str">
            <v>SUBSIDIO ANTIGÜEDAD 5 AÑOS</v>
          </cell>
          <cell r="D2982">
            <v>625622</v>
          </cell>
          <cell r="E2982" t="str">
            <v>Póliza -115-</v>
          </cell>
        </row>
        <row r="2983">
          <cell r="A2983" t="str">
            <v>1201-0006</v>
          </cell>
          <cell r="B2983" t="str">
            <v>SUBSIDIO ANTIGÜEDAD 10 AÑOS</v>
          </cell>
          <cell r="D2983">
            <v>198712</v>
          </cell>
          <cell r="E2983" t="str">
            <v>Póliza -115-</v>
          </cell>
        </row>
        <row r="2984">
          <cell r="A2984" t="str">
            <v>1201-0007</v>
          </cell>
          <cell r="B2984" t="str">
            <v>SUBSIDIO DERECHOS CONTROL VEHICULAR</v>
          </cell>
          <cell r="C2984">
            <v>0</v>
          </cell>
          <cell r="E2984" t="str">
            <v>Póliza -115-</v>
          </cell>
        </row>
        <row r="2985">
          <cell r="A2985" t="str">
            <v>1201-0008</v>
          </cell>
          <cell r="B2985" t="str">
            <v>SUB MAT.DE CONT.VEH.A PERS.MAYORES 65 AÑOS</v>
          </cell>
          <cell r="C2985">
            <v>0</v>
          </cell>
          <cell r="E2985" t="str">
            <v>Póliza -115-</v>
          </cell>
        </row>
        <row r="2986">
          <cell r="A2986" t="str">
            <v>1201-0009</v>
          </cell>
          <cell r="B2986" t="str">
            <v>EXP.DE CERTIFICADOS DE CONTROL VEHICULAR</v>
          </cell>
          <cell r="C2986">
            <v>3384</v>
          </cell>
          <cell r="E2986" t="str">
            <v>Póliza -115-</v>
          </cell>
        </row>
        <row r="2987">
          <cell r="A2987" t="str">
            <v>1201-0010</v>
          </cell>
          <cell r="B2987" t="str">
            <v>EXP.DE CERT.DE CTRL.VEH.OTROS ESTADOS</v>
          </cell>
          <cell r="C2987">
            <v>6237</v>
          </cell>
          <cell r="E2987" t="str">
            <v>Póliza -115-</v>
          </cell>
        </row>
        <row r="2988">
          <cell r="A2988" t="str">
            <v>1201-0011</v>
          </cell>
          <cell r="B2988" t="str">
            <v>EXP.DE CERT.DE DOC.DE CTRL.VEHICULAR</v>
          </cell>
          <cell r="C2988">
            <v>423</v>
          </cell>
          <cell r="E2988" t="str">
            <v>Póliza -115-</v>
          </cell>
        </row>
        <row r="2989">
          <cell r="A2989" t="str">
            <v>1201-0012</v>
          </cell>
          <cell r="B2989" t="str">
            <v>PLACAS DE CIRCULACION VEHICULAR</v>
          </cell>
          <cell r="C2989">
            <v>409292</v>
          </cell>
          <cell r="E2989" t="str">
            <v>Póliza -115-</v>
          </cell>
        </row>
        <row r="2990">
          <cell r="A2990" t="str">
            <v>1201-0013</v>
          </cell>
          <cell r="B2990" t="str">
            <v>LICENCIAS DE MANEJAR</v>
          </cell>
          <cell r="C2990">
            <v>212872</v>
          </cell>
          <cell r="E2990" t="str">
            <v>Póliza -115-</v>
          </cell>
        </row>
        <row r="2991">
          <cell r="A2991" t="str">
            <v>1201-0014</v>
          </cell>
          <cell r="B2991" t="str">
            <v>EXP.DE CERT.DE LICENCIAS DE CONDUCIR</v>
          </cell>
          <cell r="C2991">
            <v>0</v>
          </cell>
          <cell r="E2991" t="str">
            <v>Póliza -115-</v>
          </cell>
        </row>
        <row r="2992">
          <cell r="A2992" t="str">
            <v>1201-0015</v>
          </cell>
          <cell r="B2992" t="str">
            <v>DUPLICADOS DE LICENCIAS</v>
          </cell>
          <cell r="C2992">
            <v>3776</v>
          </cell>
          <cell r="E2992" t="str">
            <v>Póliza -115-</v>
          </cell>
        </row>
        <row r="2993">
          <cell r="A2993" t="str">
            <v>1201-0016</v>
          </cell>
          <cell r="B2993" t="str">
            <v>DUPLICADOS DE TARJETAS DE CIRCULACION</v>
          </cell>
          <cell r="C2993">
            <v>9400</v>
          </cell>
          <cell r="E2993" t="str">
            <v>Póliza -115-</v>
          </cell>
        </row>
        <row r="2994">
          <cell r="A2994" t="str">
            <v>1201-0017</v>
          </cell>
          <cell r="B2994" t="str">
            <v>BAJAS DE VEHICULOS DE MOTOR</v>
          </cell>
          <cell r="C2994">
            <v>21009</v>
          </cell>
          <cell r="E2994" t="str">
            <v>Póliza -115-</v>
          </cell>
        </row>
        <row r="2995">
          <cell r="A2995" t="str">
            <v>1201-0018</v>
          </cell>
          <cell r="B2995" t="str">
            <v>SUBSIDIO LAMINAS CONTROL VEHICULAR</v>
          </cell>
          <cell r="C2995">
            <v>0</v>
          </cell>
          <cell r="E2995" t="str">
            <v>Póliza -115-</v>
          </cell>
        </row>
        <row r="2996">
          <cell r="A2996" t="str">
            <v>1201-0019</v>
          </cell>
          <cell r="B2996" t="str">
            <v>SUBSIDIOS LICENCIAS DE MANEJO</v>
          </cell>
          <cell r="C2996">
            <v>0</v>
          </cell>
          <cell r="E2996" t="str">
            <v>Póliza -115-</v>
          </cell>
        </row>
        <row r="2997">
          <cell r="A2997" t="str">
            <v>1201-0020</v>
          </cell>
          <cell r="B2997" t="str">
            <v>MULTAS DE CONTROL VEHICULAR</v>
          </cell>
          <cell r="C2997">
            <v>0</v>
          </cell>
          <cell r="E2997" t="str">
            <v>Póliza -115-</v>
          </cell>
        </row>
        <row r="2998">
          <cell r="A2998" t="str">
            <v>1201-0021</v>
          </cell>
          <cell r="B2998" t="str">
            <v>INTERESES POR CONVENIO CONTROL VEHICULAR</v>
          </cell>
          <cell r="C2998">
            <v>19184.87</v>
          </cell>
          <cell r="E2998" t="str">
            <v>Póliza -115-</v>
          </cell>
        </row>
        <row r="2999">
          <cell r="A2999" t="str">
            <v>1201-0022</v>
          </cell>
          <cell r="B2999" t="str">
            <v>SANCIONES POR CANJE DE PLACAS EXTEMP.</v>
          </cell>
          <cell r="C2999">
            <v>14056</v>
          </cell>
          <cell r="E2999" t="str">
            <v>Póliza -115-</v>
          </cell>
        </row>
        <row r="3000">
          <cell r="A3000" t="str">
            <v>1201-0023</v>
          </cell>
          <cell r="B3000" t="str">
            <v>SAN.DE DER.DE CONTROL VEH.PTE.AÑO</v>
          </cell>
          <cell r="C3000">
            <v>0</v>
          </cell>
          <cell r="E3000" t="str">
            <v>Póliza -115-</v>
          </cell>
        </row>
        <row r="3001">
          <cell r="A3001" t="str">
            <v>1201-0024</v>
          </cell>
          <cell r="B3001" t="str">
            <v>SAN.DE DER.CONTROL VEH. REZAGO</v>
          </cell>
          <cell r="C3001">
            <v>67557.95</v>
          </cell>
          <cell r="E3001" t="str">
            <v>Póliza -115-</v>
          </cell>
        </row>
        <row r="3002">
          <cell r="A3002" t="str">
            <v>1201-0025</v>
          </cell>
          <cell r="B3002" t="str">
            <v>10% INFRACC.DE TRANSITO AREA MET.</v>
          </cell>
          <cell r="C3002">
            <v>51183.01</v>
          </cell>
          <cell r="E3002" t="str">
            <v>Póliza -115-</v>
          </cell>
        </row>
        <row r="3003">
          <cell r="A3003" t="str">
            <v>1201-0026</v>
          </cell>
          <cell r="B3003" t="str">
            <v>IMP.SOBRE TRANS.DE PROP.DE VEH.AUT.USADO</v>
          </cell>
          <cell r="C3003">
            <v>682440.25</v>
          </cell>
          <cell r="E3003" t="str">
            <v>Póliza -115-</v>
          </cell>
        </row>
        <row r="3004">
          <cell r="A3004" t="str">
            <v>1201-0027</v>
          </cell>
          <cell r="B3004" t="str">
            <v>IMP.DE TRANSM.POR REQUERIMIENTO</v>
          </cell>
          <cell r="C3004">
            <v>0</v>
          </cell>
          <cell r="E3004" t="str">
            <v>Póliza -115-</v>
          </cell>
        </row>
        <row r="3005">
          <cell r="A3005" t="str">
            <v>1201-0028</v>
          </cell>
          <cell r="B3005" t="str">
            <v>ACT.E INTS.POR DEV.IMP.S/TRANS.VEH.USADO</v>
          </cell>
          <cell r="C3005">
            <v>0</v>
          </cell>
          <cell r="E3005" t="str">
            <v>Póliza -115-</v>
          </cell>
        </row>
        <row r="3006">
          <cell r="A3006" t="str">
            <v>1201-0029</v>
          </cell>
          <cell r="B3006" t="str">
            <v>DEV.IMP.S/TRANS.PROP.VEH.USADOS</v>
          </cell>
          <cell r="C3006">
            <v>0</v>
          </cell>
          <cell r="E3006" t="str">
            <v>Póliza -115-</v>
          </cell>
        </row>
        <row r="3007">
          <cell r="A3007" t="str">
            <v>1201-0030</v>
          </cell>
          <cell r="B3007" t="str">
            <v>MULTA IMP. P/LA AGENCIA EST.DE TRANSP.</v>
          </cell>
          <cell r="C3007">
            <v>31365</v>
          </cell>
          <cell r="E3007" t="str">
            <v>Póliza -115-</v>
          </cell>
        </row>
        <row r="3008">
          <cell r="A3008" t="str">
            <v>1201-0031</v>
          </cell>
          <cell r="B3008" t="str">
            <v>MULTAS DEL IMP.DE TRANSMISION</v>
          </cell>
          <cell r="C3008">
            <v>0</v>
          </cell>
          <cell r="E3008" t="str">
            <v>Póliza -115-</v>
          </cell>
        </row>
        <row r="3009">
          <cell r="A3009" t="str">
            <v>1201-0032</v>
          </cell>
          <cell r="B3009" t="str">
            <v>RECARGOS DE IMP.DE TRANSMISION</v>
          </cell>
          <cell r="C3009">
            <v>0</v>
          </cell>
          <cell r="E3009" t="str">
            <v>Póliza -115-</v>
          </cell>
        </row>
        <row r="3010">
          <cell r="A3010" t="str">
            <v>1201-0033</v>
          </cell>
          <cell r="B3010" t="str">
            <v>GASTOS DE EJEC.TRANS.VEH.MOTOR</v>
          </cell>
          <cell r="C3010">
            <v>0</v>
          </cell>
          <cell r="E3010" t="str">
            <v>Póliza -115-</v>
          </cell>
        </row>
        <row r="3011">
          <cell r="A3011" t="str">
            <v>1201-0034</v>
          </cell>
          <cell r="B3011" t="str">
            <v>INCENTIVOS POR ISAN</v>
          </cell>
          <cell r="C3011">
            <v>0</v>
          </cell>
          <cell r="E3011" t="str">
            <v>Póliza -115-</v>
          </cell>
        </row>
        <row r="3012">
          <cell r="A3012" t="str">
            <v>1201-0035</v>
          </cell>
          <cell r="B3012" t="str">
            <v>RECARGOS DE I.S.A.N.</v>
          </cell>
          <cell r="C3012">
            <v>0</v>
          </cell>
          <cell r="E3012" t="str">
            <v>Póliza -115-</v>
          </cell>
        </row>
        <row r="3013">
          <cell r="A3013" t="str">
            <v>1201-0036</v>
          </cell>
          <cell r="B3013" t="str">
            <v>SANCIONES ISAN</v>
          </cell>
          <cell r="C3013">
            <v>0</v>
          </cell>
          <cell r="E3013" t="str">
            <v>Póliza -115-</v>
          </cell>
        </row>
        <row r="3014">
          <cell r="A3014" t="str">
            <v>1201-0037</v>
          </cell>
          <cell r="B3014" t="str">
            <v>I.S.A.N. PAGOS PROVISIONALES</v>
          </cell>
          <cell r="C3014">
            <v>0</v>
          </cell>
          <cell r="E3014" t="str">
            <v>Póliza -115-</v>
          </cell>
        </row>
        <row r="3015">
          <cell r="A3015" t="str">
            <v>1201-0038</v>
          </cell>
          <cell r="B3015" t="str">
            <v>ACTUALIZACION DE I.S.A.N.</v>
          </cell>
          <cell r="C3015">
            <v>0</v>
          </cell>
          <cell r="E3015" t="str">
            <v>Póliza -115-</v>
          </cell>
        </row>
        <row r="3016">
          <cell r="A3016" t="str">
            <v>1201-0039</v>
          </cell>
          <cell r="B3016" t="str">
            <v>DEVOLUCION IMP. SOBRE AUTOMOVILES NUEVOS</v>
          </cell>
          <cell r="C3016">
            <v>0</v>
          </cell>
          <cell r="E3016" t="str">
            <v>Póliza -115-</v>
          </cell>
        </row>
        <row r="3017">
          <cell r="A3017" t="str">
            <v>1201-0040</v>
          </cell>
          <cell r="B3017" t="str">
            <v>ACT.E INT'S.POR DEV.IMP.S/AUTOMOV.NVOS.</v>
          </cell>
          <cell r="C3017">
            <v>0</v>
          </cell>
          <cell r="E3017" t="str">
            <v>Póliza -115-</v>
          </cell>
        </row>
        <row r="3018">
          <cell r="A3018" t="str">
            <v>1201-0041</v>
          </cell>
          <cell r="B3018" t="str">
            <v>IMPUESTO S/TENENCIA O USO DE VEHICULOS</v>
          </cell>
          <cell r="C3018">
            <v>7145695.2199999997</v>
          </cell>
          <cell r="E3018" t="str">
            <v>Póliza -115-</v>
          </cell>
        </row>
        <row r="3019">
          <cell r="A3019" t="str">
            <v>1201-0042</v>
          </cell>
          <cell r="B3019" t="str">
            <v>IMPUESTO S/TENENCIA, MOTOCICLETAS</v>
          </cell>
          <cell r="C3019">
            <v>31610</v>
          </cell>
          <cell r="E3019" t="str">
            <v>Póliza -115-</v>
          </cell>
        </row>
        <row r="3020">
          <cell r="A3020" t="str">
            <v>1201-0043</v>
          </cell>
          <cell r="B3020" t="str">
            <v>RECARGOS Y ACT DE IMP S/TENENCIA DE VEH</v>
          </cell>
          <cell r="C3020">
            <v>117702.17</v>
          </cell>
          <cell r="E3020" t="str">
            <v>Póliza -115-</v>
          </cell>
        </row>
        <row r="3021">
          <cell r="A3021" t="str">
            <v>1201-0044</v>
          </cell>
          <cell r="B3021" t="str">
            <v>RECARGOS Y ACT DE IMP S/TEN DE MOTOS</v>
          </cell>
          <cell r="C3021">
            <v>398</v>
          </cell>
          <cell r="E3021" t="str">
            <v>Póliza -115-</v>
          </cell>
        </row>
        <row r="3022">
          <cell r="A3022" t="str">
            <v>1201-0045</v>
          </cell>
          <cell r="B3022" t="str">
            <v>DEVOLUCION IMPUESTOS SOBRE TENENCIA</v>
          </cell>
          <cell r="C3022">
            <v>0</v>
          </cell>
          <cell r="E3022" t="str">
            <v>Póliza -115-</v>
          </cell>
        </row>
        <row r="3023">
          <cell r="A3023" t="str">
            <v>1201-0046</v>
          </cell>
          <cell r="B3023" t="str">
            <v>ACT.E INTS.POR DEV.IMP.S/TENENCIA</v>
          </cell>
          <cell r="C3023">
            <v>0</v>
          </cell>
          <cell r="E3023" t="str">
            <v>Póliza -115-</v>
          </cell>
        </row>
        <row r="3024">
          <cell r="A3024" t="str">
            <v>1201-0047</v>
          </cell>
          <cell r="B3024" t="str">
            <v>ACREDITAMENTO DEL IMP.S/TENENCIA AR.15-D</v>
          </cell>
          <cell r="C3024">
            <v>0</v>
          </cell>
          <cell r="E3024" t="str">
            <v>Póliza -115-</v>
          </cell>
        </row>
        <row r="3025">
          <cell r="A3025" t="str">
            <v>1201-0048</v>
          </cell>
          <cell r="B3025" t="str">
            <v>GASTOS DE EJECUCION ISAN</v>
          </cell>
          <cell r="C3025">
            <v>0</v>
          </cell>
          <cell r="E3025" t="str">
            <v>Póliza -115-</v>
          </cell>
        </row>
        <row r="3026">
          <cell r="A3026" t="str">
            <v>1201-0049</v>
          </cell>
          <cell r="B3026" t="str">
            <v>GASTOS DE EJECUCION IMP. SOBRE TENENCIA</v>
          </cell>
          <cell r="C3026">
            <v>60</v>
          </cell>
          <cell r="E3026" t="str">
            <v>Póliza -115-</v>
          </cell>
        </row>
        <row r="3027">
          <cell r="A3027" t="str">
            <v>1201-0050</v>
          </cell>
          <cell r="B3027" t="str">
            <v>MULTAS IMP S/TENENCIA CTRL.DE OBLIG 100%</v>
          </cell>
          <cell r="C3027">
            <v>3045</v>
          </cell>
          <cell r="E3027" t="str">
            <v>Póliza -115-</v>
          </cell>
        </row>
        <row r="3028">
          <cell r="A3028" t="str">
            <v>1201-0051</v>
          </cell>
          <cell r="B3028" t="str">
            <v>HONORARIOS EJEC.POR CONTROL VEHICULAR</v>
          </cell>
          <cell r="C3028">
            <v>180</v>
          </cell>
          <cell r="E3028" t="str">
            <v>Póliza -115-</v>
          </cell>
        </row>
        <row r="3029">
          <cell r="A3029" t="str">
            <v>1201-0052</v>
          </cell>
          <cell r="B3029" t="str">
            <v>HONORARIOS EJEC. ISAN</v>
          </cell>
          <cell r="C3029">
            <v>0</v>
          </cell>
          <cell r="E3029" t="str">
            <v>Póliza -115-</v>
          </cell>
        </row>
        <row r="3030">
          <cell r="A3030" t="str">
            <v>1201-0053</v>
          </cell>
          <cell r="B3030" t="str">
            <v>90% INFRACC. TRANSITO AREA METROPOLITANA</v>
          </cell>
          <cell r="C3030">
            <v>460678.63</v>
          </cell>
          <cell r="E3030" t="str">
            <v>Póliza -115-</v>
          </cell>
        </row>
        <row r="3031">
          <cell r="A3031" t="str">
            <v>4101-0001</v>
          </cell>
          <cell r="B3031" t="str">
            <v>DERECHOS DE CONTROL VEHICULAR PTE. AÑO</v>
          </cell>
          <cell r="D3031">
            <v>4194897</v>
          </cell>
          <cell r="E3031" t="str">
            <v>Póliza -115-</v>
          </cell>
        </row>
        <row r="3032">
          <cell r="A3032" t="str">
            <v>4101-0002</v>
          </cell>
          <cell r="B3032" t="str">
            <v>DERECHOS DE CONTROL VEHICULAR REZAGOS</v>
          </cell>
          <cell r="D3032">
            <v>281571.53000000003</v>
          </cell>
          <cell r="E3032" t="str">
            <v>Póliza -115-</v>
          </cell>
        </row>
        <row r="3033">
          <cell r="A3033" t="str">
            <v>4101-0003</v>
          </cell>
          <cell r="B3033" t="str">
            <v>DEV. CONTROL VEHICULAR</v>
          </cell>
          <cell r="D3033">
            <v>0</v>
          </cell>
          <cell r="E3033" t="str">
            <v>Póliza -115-</v>
          </cell>
        </row>
        <row r="3034">
          <cell r="A3034" t="str">
            <v>4101-0004</v>
          </cell>
          <cell r="B3034" t="str">
            <v>SUBSIDIO 10% Y 5%</v>
          </cell>
          <cell r="C3034">
            <v>79765</v>
          </cell>
          <cell r="E3034" t="str">
            <v>Póliza -115-</v>
          </cell>
        </row>
        <row r="3035">
          <cell r="A3035" t="str">
            <v>4101-0005</v>
          </cell>
          <cell r="B3035" t="str">
            <v>SUBSIDIO ANTIGÜEDAD 5 AÑOS</v>
          </cell>
          <cell r="C3035">
            <v>625622</v>
          </cell>
          <cell r="E3035" t="str">
            <v>Póliza -115-</v>
          </cell>
        </row>
        <row r="3036">
          <cell r="A3036" t="str">
            <v>4101-0006</v>
          </cell>
          <cell r="B3036" t="str">
            <v>SUBSIDIO ANTIGÜEDAD 10 AÑOS</v>
          </cell>
          <cell r="C3036">
            <v>198712</v>
          </cell>
          <cell r="E3036" t="str">
            <v>Póliza -115-</v>
          </cell>
        </row>
        <row r="3037">
          <cell r="A3037" t="str">
            <v>4101-0007</v>
          </cell>
          <cell r="B3037" t="str">
            <v>SUBSIDIO DERECHOS CONTROL VEHICULAR</v>
          </cell>
          <cell r="D3037">
            <v>0</v>
          </cell>
          <cell r="E3037" t="str">
            <v>Póliza -115-</v>
          </cell>
        </row>
        <row r="3038">
          <cell r="A3038" t="str">
            <v>4101-0008</v>
          </cell>
          <cell r="B3038" t="str">
            <v>SUB MAT.DE CONT.VEH.A PERS.MAYORES 65 AÑOS</v>
          </cell>
          <cell r="D3038">
            <v>0</v>
          </cell>
          <cell r="E3038" t="str">
            <v>Póliza -115-</v>
          </cell>
        </row>
        <row r="3039">
          <cell r="A3039" t="str">
            <v>4101-0009</v>
          </cell>
          <cell r="B3039" t="str">
            <v>EXP.DE CERTIFICADOS DE CONTROL VEHICULAR</v>
          </cell>
          <cell r="D3039">
            <v>3384</v>
          </cell>
          <cell r="E3039" t="str">
            <v>Póliza -115-</v>
          </cell>
        </row>
        <row r="3040">
          <cell r="A3040" t="str">
            <v>4101-0010</v>
          </cell>
          <cell r="B3040" t="str">
            <v>EXP.DE CERT.DE CTRL.VEH.OTROS ESTADOS</v>
          </cell>
          <cell r="D3040">
            <v>6237</v>
          </cell>
          <cell r="E3040" t="str">
            <v>Póliza -115-</v>
          </cell>
        </row>
        <row r="3041">
          <cell r="A3041" t="str">
            <v>4101-0011</v>
          </cell>
          <cell r="B3041" t="str">
            <v>EXP.DE CERT.DE DOC.DE CTRL.VEHICULAR</v>
          </cell>
          <cell r="D3041">
            <v>423</v>
          </cell>
          <cell r="E3041" t="str">
            <v>Póliza -115-</v>
          </cell>
        </row>
        <row r="3042">
          <cell r="A3042" t="str">
            <v>4101-0012</v>
          </cell>
          <cell r="B3042" t="str">
            <v>PLACAS DE CIRCULACION VEHICULAR</v>
          </cell>
          <cell r="D3042">
            <v>409292</v>
          </cell>
          <cell r="E3042" t="str">
            <v>Póliza -115-</v>
          </cell>
        </row>
        <row r="3043">
          <cell r="A3043" t="str">
            <v>4101-0013</v>
          </cell>
          <cell r="B3043" t="str">
            <v>LICENCIAS DE MANEJAR</v>
          </cell>
          <cell r="D3043">
            <v>212872</v>
          </cell>
          <cell r="E3043" t="str">
            <v>Póliza -115-</v>
          </cell>
        </row>
        <row r="3044">
          <cell r="A3044" t="str">
            <v>4101-0014</v>
          </cell>
          <cell r="B3044" t="str">
            <v>EXP.DE CERT.DE LICENCIAS DE CONDUCIR</v>
          </cell>
          <cell r="D3044">
            <v>0</v>
          </cell>
          <cell r="E3044" t="str">
            <v>Póliza -115-</v>
          </cell>
        </row>
        <row r="3045">
          <cell r="A3045" t="str">
            <v>4101-0015</v>
          </cell>
          <cell r="B3045" t="str">
            <v>DUPLICADOS DE LICENCIAS</v>
          </cell>
          <cell r="D3045">
            <v>3776</v>
          </cell>
          <cell r="E3045" t="str">
            <v>Póliza -115-</v>
          </cell>
        </row>
        <row r="3046">
          <cell r="A3046" t="str">
            <v>4101-0016</v>
          </cell>
          <cell r="B3046" t="str">
            <v>DUPLICADOS DE TARJETAS DE CIRCULACION</v>
          </cell>
          <cell r="D3046">
            <v>9400</v>
          </cell>
          <cell r="E3046" t="str">
            <v>Póliza -115-</v>
          </cell>
        </row>
        <row r="3047">
          <cell r="A3047" t="str">
            <v>4101-0017</v>
          </cell>
          <cell r="B3047" t="str">
            <v>BAJAS DE VEHICULOS DE MOTOR</v>
          </cell>
          <cell r="D3047">
            <v>21009</v>
          </cell>
          <cell r="E3047" t="str">
            <v>Póliza -115-</v>
          </cell>
        </row>
        <row r="3048">
          <cell r="A3048" t="str">
            <v>4101-0018</v>
          </cell>
          <cell r="B3048" t="str">
            <v>SUBSIDIO LAMINAS CONTROL VEHICULAR</v>
          </cell>
          <cell r="D3048">
            <v>0</v>
          </cell>
          <cell r="E3048" t="str">
            <v>Póliza -115-</v>
          </cell>
        </row>
        <row r="3049">
          <cell r="A3049" t="str">
            <v>4101-0019</v>
          </cell>
          <cell r="B3049" t="str">
            <v>SUBSIDIOS LICENCIAS DE MANEJO</v>
          </cell>
          <cell r="D3049">
            <v>0</v>
          </cell>
          <cell r="E3049" t="str">
            <v>Póliza -115-</v>
          </cell>
        </row>
        <row r="3050">
          <cell r="A3050" t="str">
            <v>4101-0020</v>
          </cell>
          <cell r="B3050" t="str">
            <v>MULTAS DE CONTROL VEHICULAR</v>
          </cell>
          <cell r="D3050">
            <v>0</v>
          </cell>
          <cell r="E3050" t="str">
            <v>Póliza -115-</v>
          </cell>
        </row>
        <row r="3051">
          <cell r="A3051" t="str">
            <v>4101-0021</v>
          </cell>
          <cell r="B3051" t="str">
            <v>INTERESES POR CONVENIO CONTROL VEHICULAR</v>
          </cell>
          <cell r="D3051">
            <v>19184.87</v>
          </cell>
          <cell r="E3051" t="str">
            <v>Póliza -115-</v>
          </cell>
        </row>
        <row r="3052">
          <cell r="A3052" t="str">
            <v>4101-0022</v>
          </cell>
          <cell r="B3052" t="str">
            <v>SANCIONES POR CANJE DE PLACAS EXTEMP.</v>
          </cell>
          <cell r="D3052">
            <v>14056</v>
          </cell>
          <cell r="E3052" t="str">
            <v>Póliza -115-</v>
          </cell>
        </row>
        <row r="3053">
          <cell r="A3053" t="str">
            <v>4101-0023</v>
          </cell>
          <cell r="B3053" t="str">
            <v>SAN.DE DER.DE CONTROL VEH.PTE.AÑO</v>
          </cell>
          <cell r="D3053">
            <v>0</v>
          </cell>
          <cell r="E3053" t="str">
            <v>Póliza -115-</v>
          </cell>
        </row>
        <row r="3054">
          <cell r="A3054" t="str">
            <v>4101-0024</v>
          </cell>
          <cell r="B3054" t="str">
            <v>SAN.DE DER.CONTROL VEH. REZAGO</v>
          </cell>
          <cell r="D3054">
            <v>67557.95</v>
          </cell>
          <cell r="E3054" t="str">
            <v>Póliza -115-</v>
          </cell>
        </row>
        <row r="3055">
          <cell r="A3055" t="str">
            <v>4101-0025</v>
          </cell>
          <cell r="B3055" t="str">
            <v>10% INFRACC.DE TRANSITO AREA MET.</v>
          </cell>
          <cell r="D3055">
            <v>51183.01</v>
          </cell>
          <cell r="E3055" t="str">
            <v>Póliza -115-</v>
          </cell>
        </row>
        <row r="3056">
          <cell r="A3056" t="str">
            <v>2102-1001</v>
          </cell>
          <cell r="B3056" t="str">
            <v>IMP.SOBRE TRANS.DE PROP.DE VEH.AUT.USADO</v>
          </cell>
          <cell r="D3056">
            <v>682440.25</v>
          </cell>
          <cell r="E3056" t="str">
            <v>Póliza -115-</v>
          </cell>
        </row>
        <row r="3057">
          <cell r="A3057" t="str">
            <v>2102-1002</v>
          </cell>
          <cell r="B3057" t="str">
            <v>IMP.DE TRANSM.POR REQUERIMIENTO</v>
          </cell>
          <cell r="D3057">
            <v>0</v>
          </cell>
          <cell r="E3057" t="str">
            <v>Póliza -115-</v>
          </cell>
        </row>
        <row r="3058">
          <cell r="A3058" t="str">
            <v>2102-1003</v>
          </cell>
          <cell r="B3058" t="str">
            <v>ACT.E INTS.POR DEV.IMP.S/TRANS.VEH.USADO</v>
          </cell>
          <cell r="D3058">
            <v>0</v>
          </cell>
          <cell r="E3058" t="str">
            <v>Póliza -115-</v>
          </cell>
        </row>
        <row r="3059">
          <cell r="A3059" t="str">
            <v>2102-1004</v>
          </cell>
          <cell r="B3059" t="str">
            <v>DEV.IMP.S/TRANS.PROP.VEH.USADOS</v>
          </cell>
          <cell r="D3059">
            <v>0</v>
          </cell>
          <cell r="E3059" t="str">
            <v>Póliza -115-</v>
          </cell>
        </row>
        <row r="3060">
          <cell r="A3060" t="str">
            <v>2102-1005</v>
          </cell>
          <cell r="B3060" t="str">
            <v>MULTA IMP. P/LA AGENCIA EST.DE TRANSP.</v>
          </cell>
          <cell r="D3060">
            <v>31365</v>
          </cell>
          <cell r="E3060" t="str">
            <v>Póliza -115-</v>
          </cell>
        </row>
        <row r="3061">
          <cell r="A3061" t="str">
            <v>2102-1006</v>
          </cell>
          <cell r="B3061" t="str">
            <v>MULTAS DEL IMP.DE TRANSMISION</v>
          </cell>
          <cell r="D3061">
            <v>0</v>
          </cell>
          <cell r="E3061" t="str">
            <v>Póliza -115-</v>
          </cell>
        </row>
        <row r="3062">
          <cell r="A3062" t="str">
            <v>2102-1007</v>
          </cell>
          <cell r="B3062" t="str">
            <v>RECARGOS DE IMP.DE TRANSMISION</v>
          </cell>
          <cell r="D3062">
            <v>0</v>
          </cell>
          <cell r="E3062" t="str">
            <v>Póliza -115-</v>
          </cell>
        </row>
        <row r="3063">
          <cell r="A3063" t="str">
            <v>2102-1008</v>
          </cell>
          <cell r="B3063" t="str">
            <v>GASTOS DE EJEC.TRANS.VEH.MOTOR</v>
          </cell>
          <cell r="D3063">
            <v>0</v>
          </cell>
          <cell r="E3063" t="str">
            <v>Póliza -115-</v>
          </cell>
        </row>
        <row r="3064">
          <cell r="A3064" t="str">
            <v>2102-1009</v>
          </cell>
          <cell r="B3064" t="str">
            <v>INCENTIVOS POR ISAN</v>
          </cell>
          <cell r="D3064">
            <v>0</v>
          </cell>
          <cell r="E3064" t="str">
            <v>Póliza -115-</v>
          </cell>
        </row>
        <row r="3065">
          <cell r="A3065" t="str">
            <v>2102-1010</v>
          </cell>
          <cell r="B3065" t="str">
            <v>RECARGOS DE I.S.A.N.</v>
          </cell>
          <cell r="D3065">
            <v>0</v>
          </cell>
          <cell r="E3065" t="str">
            <v>Póliza -115-</v>
          </cell>
        </row>
        <row r="3066">
          <cell r="A3066" t="str">
            <v>2102-1011</v>
          </cell>
          <cell r="B3066" t="str">
            <v>SANCIONES ISAN</v>
          </cell>
          <cell r="D3066">
            <v>0</v>
          </cell>
          <cell r="E3066" t="str">
            <v>Póliza -115-</v>
          </cell>
        </row>
        <row r="3067">
          <cell r="A3067" t="str">
            <v>2102-1012</v>
          </cell>
          <cell r="B3067" t="str">
            <v>I.S.A.N. PAGOS PROVISIONALES</v>
          </cell>
          <cell r="D3067">
            <v>0</v>
          </cell>
          <cell r="E3067" t="str">
            <v>Póliza -115-</v>
          </cell>
        </row>
        <row r="3068">
          <cell r="A3068" t="str">
            <v>2102-1013</v>
          </cell>
          <cell r="B3068" t="str">
            <v>ACTUALIZACION DE I.S.A.N.</v>
          </cell>
          <cell r="D3068">
            <v>0</v>
          </cell>
          <cell r="E3068" t="str">
            <v>Póliza -115-</v>
          </cell>
        </row>
        <row r="3069">
          <cell r="A3069" t="str">
            <v>2102-1014</v>
          </cell>
          <cell r="B3069" t="str">
            <v>DEVOLUCION IMP. SOBRE AUTOMOVILES NUEVOS</v>
          </cell>
          <cell r="D3069">
            <v>0</v>
          </cell>
          <cell r="E3069" t="str">
            <v>Póliza -115-</v>
          </cell>
        </row>
        <row r="3070">
          <cell r="A3070" t="str">
            <v>2102-1015</v>
          </cell>
          <cell r="B3070" t="str">
            <v>ACT.E INT'S.POR DEV.IMP.S/AUTOMOV.NVOS.</v>
          </cell>
          <cell r="D3070">
            <v>0</v>
          </cell>
          <cell r="E3070" t="str">
            <v>Póliza -115-</v>
          </cell>
        </row>
        <row r="3071">
          <cell r="A3071" t="str">
            <v>2102-1016</v>
          </cell>
          <cell r="B3071" t="str">
            <v>IMPUESTO S/TENENCIA O USO DE VEHICULOS</v>
          </cell>
          <cell r="D3071">
            <v>7145695.2199999997</v>
          </cell>
          <cell r="E3071" t="str">
            <v>Póliza -115-</v>
          </cell>
        </row>
        <row r="3072">
          <cell r="A3072" t="str">
            <v>2102-1017</v>
          </cell>
          <cell r="B3072" t="str">
            <v>IMPUESTO S/TENENCIA, MOTOCICLETAS</v>
          </cell>
          <cell r="D3072">
            <v>31610</v>
          </cell>
          <cell r="E3072" t="str">
            <v>Póliza -115-</v>
          </cell>
        </row>
        <row r="3073">
          <cell r="A3073" t="str">
            <v>2102-1018</v>
          </cell>
          <cell r="B3073" t="str">
            <v>RECARGOS Y ACT DE IMP S/TENENCIA DE VEH</v>
          </cell>
          <cell r="D3073">
            <v>117702.17</v>
          </cell>
          <cell r="E3073" t="str">
            <v>Póliza -115-</v>
          </cell>
        </row>
        <row r="3074">
          <cell r="A3074" t="str">
            <v>2102-1019</v>
          </cell>
          <cell r="B3074" t="str">
            <v>RECARGOS Y ACT DE IMP S/TEN DE MOTOS</v>
          </cell>
          <cell r="D3074">
            <v>398</v>
          </cell>
          <cell r="E3074" t="str">
            <v>Póliza -115-</v>
          </cell>
        </row>
        <row r="3075">
          <cell r="A3075" t="str">
            <v>2102-1020</v>
          </cell>
          <cell r="B3075" t="str">
            <v>DEVOLUCION IMPUESTOS SOBRE TENENCIA</v>
          </cell>
          <cell r="D3075">
            <v>0</v>
          </cell>
          <cell r="E3075" t="str">
            <v>Póliza -115-</v>
          </cell>
        </row>
        <row r="3076">
          <cell r="A3076" t="str">
            <v>2102-1021</v>
          </cell>
          <cell r="B3076" t="str">
            <v>ACT.E INTS.POR DEV.IMP.S/TENENCIA</v>
          </cell>
          <cell r="D3076">
            <v>0</v>
          </cell>
          <cell r="E3076" t="str">
            <v>Póliza -115-</v>
          </cell>
        </row>
        <row r="3077">
          <cell r="A3077" t="str">
            <v>2102-1022</v>
          </cell>
          <cell r="B3077" t="str">
            <v>ACREDITAMENTO DEL IMP.S/TENENCIA AR.15-D</v>
          </cell>
          <cell r="D3077">
            <v>0</v>
          </cell>
          <cell r="E3077" t="str">
            <v>Póliza -115-</v>
          </cell>
        </row>
        <row r="3078">
          <cell r="A3078" t="str">
            <v>2102-1023</v>
          </cell>
          <cell r="B3078" t="str">
            <v>GASTOS DE EJECUCION ISAN</v>
          </cell>
          <cell r="D3078">
            <v>0</v>
          </cell>
          <cell r="E3078" t="str">
            <v>Póliza -115-</v>
          </cell>
        </row>
        <row r="3079">
          <cell r="A3079" t="str">
            <v>2102-1024</v>
          </cell>
          <cell r="B3079" t="str">
            <v>GASTOS DE EJECUCION IMP. SOBRE TENENCIA</v>
          </cell>
          <cell r="D3079">
            <v>60</v>
          </cell>
          <cell r="E3079" t="str">
            <v>Póliza -115-</v>
          </cell>
        </row>
        <row r="3080">
          <cell r="A3080" t="str">
            <v>2102-1025</v>
          </cell>
          <cell r="B3080" t="str">
            <v>MULTAS IMP S/TENENCIA CTRL.DE OBLIG 100%</v>
          </cell>
          <cell r="D3080">
            <v>3045</v>
          </cell>
          <cell r="E3080" t="str">
            <v>Póliza -115-</v>
          </cell>
        </row>
        <row r="3081">
          <cell r="A3081" t="str">
            <v>2102-1026</v>
          </cell>
          <cell r="B3081" t="str">
            <v>HONORARIOS EJEC.POR CONTROL VEHICULAR</v>
          </cell>
          <cell r="D3081">
            <v>180</v>
          </cell>
          <cell r="E3081" t="str">
            <v>Póliza -115-</v>
          </cell>
        </row>
        <row r="3082">
          <cell r="A3082" t="str">
            <v>2102-1027</v>
          </cell>
          <cell r="B3082" t="str">
            <v>HONORARIOS EJEC. ISAN</v>
          </cell>
          <cell r="D3082">
            <v>0</v>
          </cell>
          <cell r="E3082" t="str">
            <v>Póliza -115-</v>
          </cell>
        </row>
        <row r="3083">
          <cell r="A3083" t="str">
            <v>2102-1028</v>
          </cell>
          <cell r="B3083" t="str">
            <v>90% INFRACC. TRANSITO AREA METROPOLITANA</v>
          </cell>
          <cell r="D3083">
            <v>460678.63</v>
          </cell>
          <cell r="E3083" t="str">
            <v>Póliza -115-</v>
          </cell>
        </row>
        <row r="3085">
          <cell r="C3085">
            <v>14672116.630000001</v>
          </cell>
          <cell r="D3085">
            <v>14672116.630000001</v>
          </cell>
        </row>
        <row r="3087">
          <cell r="A3087" t="str">
            <v>REGISTRO DE LOS INGRESOS DEL DIA</v>
          </cell>
        </row>
        <row r="3088">
          <cell r="D3088" t="str">
            <v>Póliza -115-</v>
          </cell>
        </row>
        <row r="3091">
          <cell r="B3091" t="str">
            <v>Gobierno del Estado de Nuevo León</v>
          </cell>
        </row>
        <row r="3092">
          <cell r="B3092" t="str">
            <v>Secretaría de Finanzas y Tesorería General del Estado</v>
          </cell>
        </row>
        <row r="3093">
          <cell r="B3093" t="str">
            <v>Subsecretaría de Egresos</v>
          </cell>
        </row>
        <row r="3094">
          <cell r="B3094" t="str">
            <v>Dirección de Contabilidad y Cuenta Pública</v>
          </cell>
        </row>
        <row r="3095">
          <cell r="B3095" t="str">
            <v>Instituto de Control Vehicular</v>
          </cell>
        </row>
        <row r="3096">
          <cell r="B3096" t="str">
            <v>Recaudaciòn Diaria 24 Febrero 2006</v>
          </cell>
        </row>
        <row r="3097">
          <cell r="A3097" t="str">
            <v xml:space="preserve">Numero </v>
          </cell>
          <cell r="B3097" t="str">
            <v>Concepto</v>
          </cell>
          <cell r="C3097" t="str">
            <v>Recaudación Daria</v>
          </cell>
        </row>
        <row r="3098">
          <cell r="A3098" t="str">
            <v>de Cuenta</v>
          </cell>
          <cell r="C3098" t="str">
            <v>Cargo</v>
          </cell>
          <cell r="D3098" t="str">
            <v>Crédito</v>
          </cell>
        </row>
        <row r="3100">
          <cell r="A3100" t="str">
            <v>2102-1001</v>
          </cell>
          <cell r="B3100" t="str">
            <v>IMP.SOBRE TRANS.DE PROP.DE VEH.AUT.USADO</v>
          </cell>
          <cell r="C3100">
            <v>682440.25</v>
          </cell>
          <cell r="E3100" t="str">
            <v>Póliza -116-</v>
          </cell>
        </row>
        <row r="3101">
          <cell r="A3101" t="str">
            <v>2102-1002</v>
          </cell>
          <cell r="B3101" t="str">
            <v>IMP.DE TRANSM.POR REQUERIMIENTO</v>
          </cell>
          <cell r="C3101">
            <v>0</v>
          </cell>
          <cell r="E3101" t="str">
            <v>Póliza -116-</v>
          </cell>
        </row>
        <row r="3102">
          <cell r="A3102" t="str">
            <v>2102-1003</v>
          </cell>
          <cell r="B3102" t="str">
            <v>ACT.E INTS.POR DEV.IMP.S/TRANS.VEH.USADO</v>
          </cell>
          <cell r="C3102">
            <v>0</v>
          </cell>
          <cell r="E3102" t="str">
            <v>Póliza -116-</v>
          </cell>
        </row>
        <row r="3103">
          <cell r="A3103" t="str">
            <v>2102-1004</v>
          </cell>
          <cell r="B3103" t="str">
            <v>DEV.IMP.S/TRANS.PROP.VEH.USADOS</v>
          </cell>
          <cell r="C3103">
            <v>0</v>
          </cell>
          <cell r="E3103" t="str">
            <v>Póliza -116-</v>
          </cell>
        </row>
        <row r="3104">
          <cell r="A3104" t="str">
            <v>2102-1005</v>
          </cell>
          <cell r="B3104" t="str">
            <v>MULTA IMP. P/LA AGENCIA EST.DE TRANSP.</v>
          </cell>
          <cell r="C3104">
            <v>31365</v>
          </cell>
          <cell r="E3104" t="str">
            <v>Póliza -116-</v>
          </cell>
        </row>
        <row r="3105">
          <cell r="A3105" t="str">
            <v>2102-1006</v>
          </cell>
          <cell r="B3105" t="str">
            <v>MULTAS DEL IMP.DE TRANSMISION</v>
          </cell>
          <cell r="C3105">
            <v>0</v>
          </cell>
          <cell r="E3105" t="str">
            <v>Póliza -116-</v>
          </cell>
        </row>
        <row r="3106">
          <cell r="A3106" t="str">
            <v>2102-1007</v>
          </cell>
          <cell r="B3106" t="str">
            <v>RECARGOS DE IMP.DE TRANSMISION</v>
          </cell>
          <cell r="C3106">
            <v>0</v>
          </cell>
          <cell r="E3106" t="str">
            <v>Póliza -116-</v>
          </cell>
        </row>
        <row r="3107">
          <cell r="A3107" t="str">
            <v>2102-1008</v>
          </cell>
          <cell r="B3107" t="str">
            <v>GASTOS DE EJEC.TRANS.VEH.MOTOR</v>
          </cell>
          <cell r="C3107">
            <v>0</v>
          </cell>
          <cell r="E3107" t="str">
            <v>Póliza -116-</v>
          </cell>
        </row>
        <row r="3108">
          <cell r="A3108" t="str">
            <v>2102-1009</v>
          </cell>
          <cell r="B3108" t="str">
            <v>INCENTIVOS POR ISAN</v>
          </cell>
          <cell r="C3108">
            <v>0</v>
          </cell>
          <cell r="E3108" t="str">
            <v>Póliza -116-</v>
          </cell>
        </row>
        <row r="3109">
          <cell r="A3109" t="str">
            <v>2102-1010</v>
          </cell>
          <cell r="B3109" t="str">
            <v>RECARGOS DE I.S.A.N.</v>
          </cell>
          <cell r="C3109">
            <v>0</v>
          </cell>
          <cell r="E3109" t="str">
            <v>Póliza -116-</v>
          </cell>
        </row>
        <row r="3110">
          <cell r="A3110" t="str">
            <v>2102-1011</v>
          </cell>
          <cell r="B3110" t="str">
            <v>SANCIONES ISAN</v>
          </cell>
          <cell r="C3110">
            <v>0</v>
          </cell>
          <cell r="E3110" t="str">
            <v>Póliza -116-</v>
          </cell>
        </row>
        <row r="3111">
          <cell r="A3111" t="str">
            <v>2102-1012</v>
          </cell>
          <cell r="B3111" t="str">
            <v>I.S.A.N. PAGOS PROVISIONALES</v>
          </cell>
          <cell r="C3111">
            <v>0</v>
          </cell>
          <cell r="E3111" t="str">
            <v>Póliza -116-</v>
          </cell>
        </row>
        <row r="3112">
          <cell r="A3112" t="str">
            <v>2102-1013</v>
          </cell>
          <cell r="B3112" t="str">
            <v>ACTUALIZACION DE I.S.A.N.</v>
          </cell>
          <cell r="C3112">
            <v>0</v>
          </cell>
          <cell r="E3112" t="str">
            <v>Póliza -116-</v>
          </cell>
        </row>
        <row r="3113">
          <cell r="A3113" t="str">
            <v>2102-1014</v>
          </cell>
          <cell r="B3113" t="str">
            <v>DEVOLUCION IMP. SOBRE AUTOMOVILES NUEVOS</v>
          </cell>
          <cell r="C3113">
            <v>0</v>
          </cell>
          <cell r="E3113" t="str">
            <v>Póliza -116-</v>
          </cell>
        </row>
        <row r="3114">
          <cell r="A3114" t="str">
            <v>2102-1015</v>
          </cell>
          <cell r="B3114" t="str">
            <v>ACT.E INT'S.POR DEV.IMP.S/AUTOMOV.NVOS.</v>
          </cell>
          <cell r="C3114">
            <v>0</v>
          </cell>
          <cell r="E3114" t="str">
            <v>Póliza -116-</v>
          </cell>
        </row>
        <row r="3115">
          <cell r="A3115" t="str">
            <v>2102-1016</v>
          </cell>
          <cell r="B3115" t="str">
            <v>IMPUESTO S/TENENCIA O USO DE VEHICULOS</v>
          </cell>
          <cell r="C3115">
            <v>7145695.2199999997</v>
          </cell>
          <cell r="E3115" t="str">
            <v>Póliza -116-</v>
          </cell>
        </row>
        <row r="3116">
          <cell r="A3116" t="str">
            <v>2102-1017</v>
          </cell>
          <cell r="B3116" t="str">
            <v>IMPUESTO S/TENENCIA, MOTOCICLETAS</v>
          </cell>
          <cell r="C3116">
            <v>31610</v>
          </cell>
          <cell r="E3116" t="str">
            <v>Póliza -116-</v>
          </cell>
        </row>
        <row r="3117">
          <cell r="A3117" t="str">
            <v>2102-1018</v>
          </cell>
          <cell r="B3117" t="str">
            <v>RECARGOS Y ACT DE IMP S/TENENCIA DE VEH</v>
          </cell>
          <cell r="C3117">
            <v>117702.17</v>
          </cell>
          <cell r="E3117" t="str">
            <v>Póliza -116-</v>
          </cell>
        </row>
        <row r="3118">
          <cell r="A3118" t="str">
            <v>2102-1019</v>
          </cell>
          <cell r="B3118" t="str">
            <v>RECARGOS Y ACT DE IMP S/TEN DE MOTOS</v>
          </cell>
          <cell r="C3118">
            <v>398</v>
          </cell>
          <cell r="E3118" t="str">
            <v>Póliza -116-</v>
          </cell>
        </row>
        <row r="3119">
          <cell r="A3119" t="str">
            <v>2102-1020</v>
          </cell>
          <cell r="B3119" t="str">
            <v>DEVOLUCION IMPUESTOS SOBRE TENENCIA</v>
          </cell>
          <cell r="C3119">
            <v>0</v>
          </cell>
          <cell r="E3119" t="str">
            <v>Póliza -116-</v>
          </cell>
        </row>
        <row r="3120">
          <cell r="A3120" t="str">
            <v>2102-1021</v>
          </cell>
          <cell r="B3120" t="str">
            <v>ACT.E INTS.POR DEV.IMP.S/TENENCIA</v>
          </cell>
          <cell r="C3120">
            <v>0</v>
          </cell>
          <cell r="E3120" t="str">
            <v>Póliza -116-</v>
          </cell>
        </row>
        <row r="3121">
          <cell r="A3121" t="str">
            <v>2102-1022</v>
          </cell>
          <cell r="B3121" t="str">
            <v>ACREDITAMENTO DEL IMP.S/TENENCIA AR.15-D</v>
          </cell>
          <cell r="C3121">
            <v>0</v>
          </cell>
          <cell r="E3121" t="str">
            <v>Póliza -116-</v>
          </cell>
        </row>
        <row r="3122">
          <cell r="A3122" t="str">
            <v>2102-1023</v>
          </cell>
          <cell r="B3122" t="str">
            <v>GASTOS DE EJECUCION ISAN</v>
          </cell>
          <cell r="C3122">
            <v>0</v>
          </cell>
          <cell r="E3122" t="str">
            <v>Póliza -116-</v>
          </cell>
        </row>
        <row r="3123">
          <cell r="A3123" t="str">
            <v>2102-1024</v>
          </cell>
          <cell r="B3123" t="str">
            <v>GASTOS DE EJECUCION IMP. SOBRE TENENCIA</v>
          </cell>
          <cell r="C3123">
            <v>60</v>
          </cell>
          <cell r="E3123" t="str">
            <v>Póliza -116-</v>
          </cell>
        </row>
        <row r="3124">
          <cell r="A3124" t="str">
            <v>2102-1025</v>
          </cell>
          <cell r="B3124" t="str">
            <v>MULTAS IMP S/TENENCIA CTRL.DE OBLIG 100%</v>
          </cell>
          <cell r="C3124">
            <v>3045</v>
          </cell>
          <cell r="E3124" t="str">
            <v>Póliza -116-</v>
          </cell>
        </row>
        <row r="3125">
          <cell r="A3125" t="str">
            <v>2102-1026</v>
          </cell>
          <cell r="B3125" t="str">
            <v>HONORARIOS EJEC.POR CONTROL VEHICULAR</v>
          </cell>
          <cell r="C3125">
            <v>180</v>
          </cell>
          <cell r="E3125" t="str">
            <v>Póliza -116-</v>
          </cell>
        </row>
        <row r="3126">
          <cell r="A3126" t="str">
            <v>2102-1027</v>
          </cell>
          <cell r="B3126" t="str">
            <v>HONORARIOS EJEC. ISAN</v>
          </cell>
          <cell r="C3126">
            <v>0</v>
          </cell>
          <cell r="E3126" t="str">
            <v>Póliza -116-</v>
          </cell>
        </row>
        <row r="3127">
          <cell r="A3127" t="str">
            <v>2102-1028</v>
          </cell>
          <cell r="B3127" t="str">
            <v>90% INFRACC. TRANSITO AREA METROPOLITANA</v>
          </cell>
          <cell r="C3127">
            <v>460678.63</v>
          </cell>
          <cell r="E3127" t="str">
            <v>Póliza -116-</v>
          </cell>
        </row>
        <row r="3128">
          <cell r="A3128" t="str">
            <v>1201-0026</v>
          </cell>
          <cell r="B3128" t="str">
            <v>IMP.SOBRE TRANS.DE PROP.DE VEH.AUT.USADO</v>
          </cell>
          <cell r="D3128">
            <v>682440.25</v>
          </cell>
          <cell r="E3128" t="str">
            <v>Póliza -116-</v>
          </cell>
        </row>
        <row r="3129">
          <cell r="A3129" t="str">
            <v>1201-0027</v>
          </cell>
          <cell r="B3129" t="str">
            <v>IMP.DE TRANSM.POR REQUERIMIENTO</v>
          </cell>
          <cell r="D3129">
            <v>0</v>
          </cell>
          <cell r="E3129" t="str">
            <v>Póliza -116-</v>
          </cell>
        </row>
        <row r="3130">
          <cell r="A3130" t="str">
            <v>1201-0028</v>
          </cell>
          <cell r="B3130" t="str">
            <v>ACT.E INTS.POR DEV.IMP.S/TRANS.VEH.USADO</v>
          </cell>
          <cell r="D3130">
            <v>0</v>
          </cell>
          <cell r="E3130" t="str">
            <v>Póliza -116-</v>
          </cell>
        </row>
        <row r="3131">
          <cell r="A3131" t="str">
            <v>1201-0029</v>
          </cell>
          <cell r="B3131" t="str">
            <v>DEV.IMP.S/TRANS.PROP.VEH.USADOS</v>
          </cell>
          <cell r="D3131">
            <v>0</v>
          </cell>
          <cell r="E3131" t="str">
            <v>Póliza -116-</v>
          </cell>
        </row>
        <row r="3132">
          <cell r="A3132" t="str">
            <v>1201-0030</v>
          </cell>
          <cell r="B3132" t="str">
            <v>MULTA IMP. P/LA AGENCIA EST.DE TRANSP.</v>
          </cell>
          <cell r="D3132">
            <v>31365</v>
          </cell>
          <cell r="E3132" t="str">
            <v>Póliza -116-</v>
          </cell>
        </row>
        <row r="3133">
          <cell r="A3133" t="str">
            <v>1201-0031</v>
          </cell>
          <cell r="B3133" t="str">
            <v>MULTAS DEL IMP.DE TRANSMISION</v>
          </cell>
          <cell r="D3133">
            <v>0</v>
          </cell>
          <cell r="E3133" t="str">
            <v>Póliza -116-</v>
          </cell>
        </row>
        <row r="3134">
          <cell r="A3134" t="str">
            <v>1201-0032</v>
          </cell>
          <cell r="B3134" t="str">
            <v>RECARGOS DE IMP.DE TRANSMISION</v>
          </cell>
          <cell r="D3134">
            <v>0</v>
          </cell>
          <cell r="E3134" t="str">
            <v>Póliza -116-</v>
          </cell>
        </row>
        <row r="3135">
          <cell r="A3135" t="str">
            <v>1201-0033</v>
          </cell>
          <cell r="B3135" t="str">
            <v>GASTOS DE EJEC.TRANS.VEH.MOTOR</v>
          </cell>
          <cell r="D3135">
            <v>0</v>
          </cell>
          <cell r="E3135" t="str">
            <v>Póliza -116-</v>
          </cell>
        </row>
        <row r="3136">
          <cell r="A3136" t="str">
            <v>1201-0034</v>
          </cell>
          <cell r="B3136" t="str">
            <v>INCENTIVOS POR ISAN</v>
          </cell>
          <cell r="D3136">
            <v>0</v>
          </cell>
          <cell r="E3136" t="str">
            <v>Póliza -116-</v>
          </cell>
        </row>
        <row r="3137">
          <cell r="A3137" t="str">
            <v>1201-0035</v>
          </cell>
          <cell r="B3137" t="str">
            <v>RECARGOS DE I.S.A.N.</v>
          </cell>
          <cell r="D3137">
            <v>0</v>
          </cell>
          <cell r="E3137" t="str">
            <v>Póliza -116-</v>
          </cell>
        </row>
        <row r="3138">
          <cell r="A3138" t="str">
            <v>1201-0036</v>
          </cell>
          <cell r="B3138" t="str">
            <v>SANCIONES ISAN</v>
          </cell>
          <cell r="D3138">
            <v>0</v>
          </cell>
          <cell r="E3138" t="str">
            <v>Póliza -116-</v>
          </cell>
        </row>
        <row r="3139">
          <cell r="A3139" t="str">
            <v>1201-0037</v>
          </cell>
          <cell r="B3139" t="str">
            <v>I.S.A.N. PAGOS PROVISIONALES</v>
          </cell>
          <cell r="D3139">
            <v>0</v>
          </cell>
          <cell r="E3139" t="str">
            <v>Póliza -116-</v>
          </cell>
        </row>
        <row r="3140">
          <cell r="A3140" t="str">
            <v>1201-0038</v>
          </cell>
          <cell r="B3140" t="str">
            <v>ACTUALIZACION DE I.S.A.N.</v>
          </cell>
          <cell r="D3140">
            <v>0</v>
          </cell>
          <cell r="E3140" t="str">
            <v>Póliza -116-</v>
          </cell>
        </row>
        <row r="3141">
          <cell r="A3141" t="str">
            <v>1201-0039</v>
          </cell>
          <cell r="B3141" t="str">
            <v>DEVOLUCION IMP. SOBRE AUTOMOVILES NUEVOS</v>
          </cell>
          <cell r="D3141">
            <v>0</v>
          </cell>
          <cell r="E3141" t="str">
            <v>Póliza -116-</v>
          </cell>
        </row>
        <row r="3142">
          <cell r="A3142" t="str">
            <v>1201-0040</v>
          </cell>
          <cell r="B3142" t="str">
            <v>ACT.E INT'S.POR DEV.IMP.S/AUTOMOV.NVOS.</v>
          </cell>
          <cell r="D3142">
            <v>0</v>
          </cell>
          <cell r="E3142" t="str">
            <v>Póliza -116-</v>
          </cell>
        </row>
        <row r="3143">
          <cell r="A3143" t="str">
            <v>1201-0041</v>
          </cell>
          <cell r="B3143" t="str">
            <v>IMPUESTO S/TENENCIA O USO DE VEHICULOS</v>
          </cell>
          <cell r="D3143">
            <v>7145695.2199999997</v>
          </cell>
          <cell r="E3143" t="str">
            <v>Póliza -116-</v>
          </cell>
        </row>
        <row r="3144">
          <cell r="A3144" t="str">
            <v>1201-0042</v>
          </cell>
          <cell r="B3144" t="str">
            <v>IMPUESTO S/TENENCIA, MOTOCICLETAS</v>
          </cell>
          <cell r="D3144">
            <v>31610</v>
          </cell>
          <cell r="E3144" t="str">
            <v>Póliza -116-</v>
          </cell>
        </row>
        <row r="3145">
          <cell r="A3145" t="str">
            <v>1201-0043</v>
          </cell>
          <cell r="B3145" t="str">
            <v>RECARGOS Y ACT DE IMP S/TENENCIA DE VEH</v>
          </cell>
          <cell r="D3145">
            <v>117702.17</v>
          </cell>
          <cell r="E3145" t="str">
            <v>Póliza -116-</v>
          </cell>
        </row>
        <row r="3146">
          <cell r="A3146" t="str">
            <v>1201-0044</v>
          </cell>
          <cell r="B3146" t="str">
            <v>RECARGOS Y ACT DE IMP S/TEN DE MOTOS</v>
          </cell>
          <cell r="D3146">
            <v>398</v>
          </cell>
          <cell r="E3146" t="str">
            <v>Póliza -116-</v>
          </cell>
        </row>
        <row r="3147">
          <cell r="A3147" t="str">
            <v>1201-0045</v>
          </cell>
          <cell r="B3147" t="str">
            <v>DEVOLUCION IMPUESTOS SOBRE TENENCIA</v>
          </cell>
          <cell r="D3147">
            <v>0</v>
          </cell>
          <cell r="E3147" t="str">
            <v>Póliza -116-</v>
          </cell>
        </row>
        <row r="3148">
          <cell r="A3148" t="str">
            <v>1201-0046</v>
          </cell>
          <cell r="B3148" t="str">
            <v>ACT.E INTS.POR DEV.IMP.S/TENENCIA</v>
          </cell>
          <cell r="D3148">
            <v>0</v>
          </cell>
          <cell r="E3148" t="str">
            <v>Póliza -116-</v>
          </cell>
        </row>
        <row r="3149">
          <cell r="A3149" t="str">
            <v>1201-0047</v>
          </cell>
          <cell r="B3149" t="str">
            <v>ACREDITAMENTO DEL IMP.S/TENENCIA AR.15-D</v>
          </cell>
          <cell r="D3149">
            <v>0</v>
          </cell>
          <cell r="E3149" t="str">
            <v>Póliza -116-</v>
          </cell>
        </row>
        <row r="3150">
          <cell r="A3150" t="str">
            <v>1201-0048</v>
          </cell>
          <cell r="B3150" t="str">
            <v>GASTOS DE EJECUCION ISAN</v>
          </cell>
          <cell r="D3150">
            <v>0</v>
          </cell>
          <cell r="E3150" t="str">
            <v>Póliza -116-</v>
          </cell>
        </row>
        <row r="3151">
          <cell r="A3151" t="str">
            <v>1201-0049</v>
          </cell>
          <cell r="B3151" t="str">
            <v>GASTOS DE EJECUCION IMP. SOBRE TENENCIA</v>
          </cell>
          <cell r="D3151">
            <v>60</v>
          </cell>
          <cell r="E3151" t="str">
            <v>Póliza -116-</v>
          </cell>
        </row>
        <row r="3152">
          <cell r="A3152" t="str">
            <v>1201-0050</v>
          </cell>
          <cell r="B3152" t="str">
            <v>MULTAS IMP S/TENENCIA CTRL.DE OBLIG 100%</v>
          </cell>
          <cell r="D3152">
            <v>3045</v>
          </cell>
          <cell r="E3152" t="str">
            <v>Póliza -116-</v>
          </cell>
        </row>
        <row r="3153">
          <cell r="A3153" t="str">
            <v>1201-0051</v>
          </cell>
          <cell r="B3153" t="str">
            <v>HONORARIOS EJEC.POR CONTROL VEHICULAR</v>
          </cell>
          <cell r="D3153">
            <v>180</v>
          </cell>
          <cell r="E3153" t="str">
            <v>Póliza -116-</v>
          </cell>
        </row>
        <row r="3154">
          <cell r="A3154" t="str">
            <v>1201-0052</v>
          </cell>
          <cell r="B3154" t="str">
            <v>HONORARIOS EJEC. ISAN</v>
          </cell>
          <cell r="D3154">
            <v>0</v>
          </cell>
          <cell r="E3154" t="str">
            <v>Póliza -116-</v>
          </cell>
        </row>
        <row r="3155">
          <cell r="A3155" t="str">
            <v>1201-0053</v>
          </cell>
          <cell r="B3155" t="str">
            <v>90% INFRACC. TRANSITO AREA METROPOLITANA</v>
          </cell>
          <cell r="D3155">
            <v>460678.63</v>
          </cell>
          <cell r="E3155" t="str">
            <v>Póliza -116-</v>
          </cell>
        </row>
        <row r="3157">
          <cell r="C3157">
            <v>8473174.2699999996</v>
          </cell>
          <cell r="D3157">
            <v>8473174.2699999996</v>
          </cell>
        </row>
        <row r="3159">
          <cell r="A3159" t="str">
            <v>RECLASIFICACION DE LOS INGRESOS EN ADMON.</v>
          </cell>
        </row>
        <row r="3161">
          <cell r="D3161" t="str">
            <v>Póliza -116-</v>
          </cell>
        </row>
        <row r="3163">
          <cell r="A3163" t="str">
            <v>de Cuenta</v>
          </cell>
          <cell r="C3163" t="str">
            <v>Cargo</v>
          </cell>
          <cell r="D3163" t="str">
            <v>Crédito</v>
          </cell>
        </row>
        <row r="3164">
          <cell r="A3164" t="str">
            <v>1201-0001</v>
          </cell>
          <cell r="B3164" t="str">
            <v>DERECHOS DE CONTROL VEHICULAR PTE. AÑO</v>
          </cell>
          <cell r="C3164">
            <v>5242400</v>
          </cell>
          <cell r="E3164" t="str">
            <v>Póliza -117-</v>
          </cell>
        </row>
        <row r="3165">
          <cell r="A3165" t="str">
            <v>1201-0002</v>
          </cell>
          <cell r="B3165" t="str">
            <v>DERECHOS DE CONTROL VEHICULAR REZAGOS</v>
          </cell>
          <cell r="C3165">
            <v>320156.09999999998</v>
          </cell>
          <cell r="E3165" t="str">
            <v>Póliza -117-</v>
          </cell>
        </row>
        <row r="3166">
          <cell r="A3166" t="str">
            <v>1201-0003</v>
          </cell>
          <cell r="B3166" t="str">
            <v>DEV. CONTROL VEHICULAR</v>
          </cell>
          <cell r="C3166">
            <v>0</v>
          </cell>
          <cell r="E3166" t="str">
            <v>Póliza -117-</v>
          </cell>
        </row>
        <row r="3167">
          <cell r="A3167" t="str">
            <v>1201-0004</v>
          </cell>
          <cell r="B3167" t="str">
            <v>SUBSIDIO 10% Y 5%</v>
          </cell>
          <cell r="D3167">
            <v>100775</v>
          </cell>
          <cell r="E3167" t="str">
            <v>Póliza -117-</v>
          </cell>
        </row>
        <row r="3168">
          <cell r="A3168" t="str">
            <v>1201-0005</v>
          </cell>
          <cell r="B3168" t="str">
            <v>SUBSIDIO ANTIGÜEDAD 5 AÑOS</v>
          </cell>
          <cell r="D3168">
            <v>877584</v>
          </cell>
          <cell r="E3168" t="str">
            <v>Póliza -117-</v>
          </cell>
        </row>
        <row r="3169">
          <cell r="A3169" t="str">
            <v>1201-0006</v>
          </cell>
          <cell r="B3169" t="str">
            <v>SUBSIDIO ANTIGÜEDAD 10 AÑOS</v>
          </cell>
          <cell r="D3169">
            <v>225144</v>
          </cell>
          <cell r="E3169" t="str">
            <v>Póliza -117-</v>
          </cell>
        </row>
        <row r="3170">
          <cell r="A3170" t="str">
            <v>1201-0007</v>
          </cell>
          <cell r="B3170" t="str">
            <v>SUBSIDIO DERECHOS CONTROL VEHICULAR</v>
          </cell>
          <cell r="C3170">
            <v>0</v>
          </cell>
          <cell r="E3170" t="str">
            <v>Póliza -117-</v>
          </cell>
        </row>
        <row r="3171">
          <cell r="A3171" t="str">
            <v>1201-0008</v>
          </cell>
          <cell r="B3171" t="str">
            <v>SUB MAT.DE CONT.VEH.A PERS.MAYORES 65 AÑOS</v>
          </cell>
          <cell r="D3171">
            <v>489</v>
          </cell>
          <cell r="E3171" t="str">
            <v>Póliza -117-</v>
          </cell>
        </row>
        <row r="3172">
          <cell r="A3172" t="str">
            <v>1201-0009</v>
          </cell>
          <cell r="B3172" t="str">
            <v>EXP.DE CERTIFICADOS DE CONTROL VEHICULAR</v>
          </cell>
          <cell r="C3172">
            <v>5640</v>
          </cell>
          <cell r="E3172" t="str">
            <v>Póliza -117-</v>
          </cell>
        </row>
        <row r="3173">
          <cell r="A3173" t="str">
            <v>1201-0010</v>
          </cell>
          <cell r="B3173" t="str">
            <v>EXP.DE CERT.DE CTRL.VEH.OTROS ESTADOS</v>
          </cell>
          <cell r="C3173">
            <v>5670</v>
          </cell>
          <cell r="E3173" t="str">
            <v>Póliza -117-</v>
          </cell>
        </row>
        <row r="3174">
          <cell r="A3174" t="str">
            <v>1201-0011</v>
          </cell>
          <cell r="B3174" t="str">
            <v>EXP.DE CERT.DE DOC.DE CTRL.VEHICULAR</v>
          </cell>
          <cell r="C3174">
            <v>282</v>
          </cell>
          <cell r="E3174" t="str">
            <v>Póliza -117-</v>
          </cell>
        </row>
        <row r="3175">
          <cell r="A3175" t="str">
            <v>1201-0012</v>
          </cell>
          <cell r="B3175" t="str">
            <v>PLACAS DE CIRCULACION VEHICULAR</v>
          </cell>
          <cell r="C3175">
            <v>446933</v>
          </cell>
          <cell r="E3175" t="str">
            <v>Póliza -117-</v>
          </cell>
        </row>
        <row r="3176">
          <cell r="A3176" t="str">
            <v>1201-0013</v>
          </cell>
          <cell r="B3176" t="str">
            <v>LICENCIAS DE MANEJAR</v>
          </cell>
          <cell r="C3176">
            <v>439196</v>
          </cell>
          <cell r="E3176" t="str">
            <v>Póliza -117-</v>
          </cell>
        </row>
        <row r="3177">
          <cell r="A3177" t="str">
            <v>1201-0014</v>
          </cell>
          <cell r="B3177" t="str">
            <v>EXP.DE CERT.DE LICENCIAS DE CONDUCIR</v>
          </cell>
          <cell r="C3177">
            <v>564</v>
          </cell>
          <cell r="E3177" t="str">
            <v>Póliza -117-</v>
          </cell>
        </row>
        <row r="3178">
          <cell r="A3178" t="str">
            <v>1201-0015</v>
          </cell>
          <cell r="B3178" t="str">
            <v>DUPLICADOS DE LICENCIAS</v>
          </cell>
          <cell r="C3178">
            <v>3304</v>
          </cell>
          <cell r="E3178" t="str">
            <v>Póliza -117-</v>
          </cell>
        </row>
        <row r="3179">
          <cell r="A3179" t="str">
            <v>1201-0016</v>
          </cell>
          <cell r="B3179" t="str">
            <v>DUPLICADOS DE TARJETAS DE CIRCULACION</v>
          </cell>
          <cell r="C3179">
            <v>3196</v>
          </cell>
          <cell r="E3179" t="str">
            <v>Póliza -117-</v>
          </cell>
        </row>
        <row r="3180">
          <cell r="A3180" t="str">
            <v>1201-0017</v>
          </cell>
          <cell r="B3180" t="str">
            <v>BAJAS DE VEHICULOS DE MOTOR</v>
          </cell>
          <cell r="C3180">
            <v>23265</v>
          </cell>
          <cell r="E3180" t="str">
            <v>Póliza -117-</v>
          </cell>
        </row>
        <row r="3181">
          <cell r="A3181" t="str">
            <v>1201-0018</v>
          </cell>
          <cell r="B3181" t="str">
            <v>SUBSIDIO LAMINAS CONTROL VEHICULAR</v>
          </cell>
          <cell r="C3181">
            <v>0</v>
          </cell>
          <cell r="E3181" t="str">
            <v>Póliza -117-</v>
          </cell>
        </row>
        <row r="3182">
          <cell r="A3182" t="str">
            <v>1201-0019</v>
          </cell>
          <cell r="B3182" t="str">
            <v>SUBSIDIOS LICENCIAS DE MANEJO</v>
          </cell>
          <cell r="C3182">
            <v>0</v>
          </cell>
          <cell r="E3182" t="str">
            <v>Póliza -117-</v>
          </cell>
        </row>
        <row r="3183">
          <cell r="A3183" t="str">
            <v>1201-0020</v>
          </cell>
          <cell r="B3183" t="str">
            <v>MULTAS DE CONTROL VEHICULAR</v>
          </cell>
          <cell r="C3183">
            <v>0</v>
          </cell>
          <cell r="E3183" t="str">
            <v>Póliza -117-</v>
          </cell>
        </row>
        <row r="3184">
          <cell r="A3184" t="str">
            <v>1201-0021</v>
          </cell>
          <cell r="B3184" t="str">
            <v>INTERESES POR CONVENIO CONTROL VEHICULAR</v>
          </cell>
          <cell r="C3184">
            <v>29579.31</v>
          </cell>
          <cell r="E3184" t="str">
            <v>Póliza -117-</v>
          </cell>
        </row>
        <row r="3185">
          <cell r="A3185" t="str">
            <v>1201-0022</v>
          </cell>
          <cell r="B3185" t="str">
            <v>SANCIONES POR CANJE DE PLACAS EXTEMP.</v>
          </cell>
          <cell r="C3185">
            <v>21574</v>
          </cell>
          <cell r="E3185" t="str">
            <v>Póliza -117-</v>
          </cell>
        </row>
        <row r="3186">
          <cell r="A3186" t="str">
            <v>1201-0023</v>
          </cell>
          <cell r="B3186" t="str">
            <v>SAN.DE DER.DE CONTROL VEH.PTE.AÑO</v>
          </cell>
          <cell r="C3186">
            <v>0</v>
          </cell>
          <cell r="E3186" t="str">
            <v>Póliza -117-</v>
          </cell>
        </row>
        <row r="3187">
          <cell r="A3187" t="str">
            <v>1201-0024</v>
          </cell>
          <cell r="B3187" t="str">
            <v>SAN.DE DER.CONTROL VEH. REZAGO</v>
          </cell>
          <cell r="C3187">
            <v>75737.240000000005</v>
          </cell>
          <cell r="E3187" t="str">
            <v>Póliza -117-</v>
          </cell>
        </row>
        <row r="3188">
          <cell r="A3188" t="str">
            <v>1201-0025</v>
          </cell>
          <cell r="B3188" t="str">
            <v>10% INFRACC.DE TRANSITO AREA MET.</v>
          </cell>
          <cell r="C3188">
            <v>65729.16</v>
          </cell>
          <cell r="E3188" t="str">
            <v>Póliza -117-</v>
          </cell>
        </row>
        <row r="3189">
          <cell r="A3189" t="str">
            <v>1201-0026</v>
          </cell>
          <cell r="B3189" t="str">
            <v>IMP.SOBRE TRANS.DE PROP.DE VEH.AUT.USADO</v>
          </cell>
          <cell r="C3189">
            <v>794028.36</v>
          </cell>
          <cell r="E3189" t="str">
            <v>Póliza -117-</v>
          </cell>
        </row>
        <row r="3190">
          <cell r="A3190" t="str">
            <v>1201-0027</v>
          </cell>
          <cell r="B3190" t="str">
            <v>IMP.DE TRANSM.POR REQUERIMIENTO</v>
          </cell>
          <cell r="C3190">
            <v>0</v>
          </cell>
          <cell r="E3190" t="str">
            <v>Póliza -117-</v>
          </cell>
        </row>
        <row r="3191">
          <cell r="A3191" t="str">
            <v>1201-0028</v>
          </cell>
          <cell r="B3191" t="str">
            <v>ACT.E INTS.POR DEV.IMP.S/TRANS.VEH.USADO</v>
          </cell>
          <cell r="C3191">
            <v>0</v>
          </cell>
          <cell r="E3191" t="str">
            <v>Póliza -117-</v>
          </cell>
        </row>
        <row r="3192">
          <cell r="A3192" t="str">
            <v>1201-0029</v>
          </cell>
          <cell r="B3192" t="str">
            <v>DEV.IMP.S/TRANS.PROP.VEH.USADOS</v>
          </cell>
          <cell r="C3192">
            <v>0</v>
          </cell>
          <cell r="E3192" t="str">
            <v>Póliza -117-</v>
          </cell>
        </row>
        <row r="3193">
          <cell r="A3193" t="str">
            <v>1201-0030</v>
          </cell>
          <cell r="B3193" t="str">
            <v>MULTA IMP. P/LA AGENCIA EST.DE TRANSP.</v>
          </cell>
          <cell r="C3193">
            <v>31006</v>
          </cell>
          <cell r="E3193" t="str">
            <v>Póliza -117-</v>
          </cell>
        </row>
        <row r="3194">
          <cell r="A3194" t="str">
            <v>1201-0031</v>
          </cell>
          <cell r="B3194" t="str">
            <v>MULTAS DEL IMP.DE TRANSMISION</v>
          </cell>
          <cell r="C3194">
            <v>0</v>
          </cell>
          <cell r="E3194" t="str">
            <v>Póliza -117-</v>
          </cell>
        </row>
        <row r="3195">
          <cell r="A3195" t="str">
            <v>1201-0032</v>
          </cell>
          <cell r="B3195" t="str">
            <v>RECARGOS DE IMP.DE TRANSMISION</v>
          </cell>
          <cell r="C3195">
            <v>0</v>
          </cell>
          <cell r="E3195" t="str">
            <v>Póliza -117-</v>
          </cell>
        </row>
        <row r="3196">
          <cell r="A3196" t="str">
            <v>1201-0033</v>
          </cell>
          <cell r="B3196" t="str">
            <v>GASTOS DE EJEC.TRANS.VEH.MOTOR</v>
          </cell>
          <cell r="C3196">
            <v>0</v>
          </cell>
          <cell r="E3196" t="str">
            <v>Póliza -117-</v>
          </cell>
        </row>
        <row r="3197">
          <cell r="A3197" t="str">
            <v>1201-0034</v>
          </cell>
          <cell r="B3197" t="str">
            <v>INCENTIVOS POR ISAN</v>
          </cell>
          <cell r="C3197">
            <v>0</v>
          </cell>
          <cell r="E3197" t="str">
            <v>Póliza -117-</v>
          </cell>
        </row>
        <row r="3198">
          <cell r="A3198" t="str">
            <v>1201-0035</v>
          </cell>
          <cell r="B3198" t="str">
            <v>RECARGOS DE I.S.A.N.</v>
          </cell>
          <cell r="C3198">
            <v>1727</v>
          </cell>
          <cell r="E3198" t="str">
            <v>Póliza -117-</v>
          </cell>
        </row>
        <row r="3199">
          <cell r="A3199" t="str">
            <v>1201-0036</v>
          </cell>
          <cell r="B3199" t="str">
            <v>SANCIONES ISAN</v>
          </cell>
          <cell r="C3199">
            <v>860</v>
          </cell>
          <cell r="E3199" t="str">
            <v>Póliza -117-</v>
          </cell>
        </row>
        <row r="3200">
          <cell r="A3200" t="str">
            <v>1201-0037</v>
          </cell>
          <cell r="B3200" t="str">
            <v>I.S.A.N. PAGOS PROVISIONALES</v>
          </cell>
          <cell r="C3200">
            <v>280307</v>
          </cell>
          <cell r="E3200" t="str">
            <v>Póliza -117-</v>
          </cell>
        </row>
        <row r="3201">
          <cell r="A3201" t="str">
            <v>1201-0038</v>
          </cell>
          <cell r="B3201" t="str">
            <v>ACTUALIZACION DE I.S.A.N.</v>
          </cell>
          <cell r="C3201">
            <v>0</v>
          </cell>
          <cell r="E3201" t="str">
            <v>Póliza -117-</v>
          </cell>
        </row>
        <row r="3202">
          <cell r="A3202" t="str">
            <v>1201-0039</v>
          </cell>
          <cell r="B3202" t="str">
            <v>DEVOLUCION IMP. SOBRE AUTOMOVILES NUEVOS</v>
          </cell>
          <cell r="C3202">
            <v>0</v>
          </cell>
          <cell r="E3202" t="str">
            <v>Póliza -117-</v>
          </cell>
        </row>
        <row r="3203">
          <cell r="A3203" t="str">
            <v>1201-0040</v>
          </cell>
          <cell r="B3203" t="str">
            <v>ACT.E INT'S.POR DEV.IMP.S/AUTOMOV.NVOS.</v>
          </cell>
          <cell r="C3203">
            <v>0</v>
          </cell>
          <cell r="E3203" t="str">
            <v>Póliza -117-</v>
          </cell>
        </row>
        <row r="3204">
          <cell r="A3204" t="str">
            <v>1201-0041</v>
          </cell>
          <cell r="B3204" t="str">
            <v>IMPUESTO S/TENENCIA O USO DE VEHICULOS</v>
          </cell>
          <cell r="C3204">
            <v>8375949.8099999996</v>
          </cell>
          <cell r="E3204" t="str">
            <v>Póliza -117-</v>
          </cell>
        </row>
        <row r="3205">
          <cell r="A3205" t="str">
            <v>1201-0042</v>
          </cell>
          <cell r="B3205" t="str">
            <v>IMPUESTO S/TENENCIA, MOTOCICLETAS</v>
          </cell>
          <cell r="C3205">
            <v>42395</v>
          </cell>
          <cell r="E3205" t="str">
            <v>Póliza -117-</v>
          </cell>
        </row>
        <row r="3206">
          <cell r="A3206" t="str">
            <v>1201-0043</v>
          </cell>
          <cell r="B3206" t="str">
            <v>RECARGOS Y ACT DE IMP S/TENENCIA DE VEH</v>
          </cell>
          <cell r="C3206">
            <v>119790.63</v>
          </cell>
          <cell r="E3206" t="str">
            <v>Póliza -117-</v>
          </cell>
        </row>
        <row r="3207">
          <cell r="A3207" t="str">
            <v>1201-0044</v>
          </cell>
          <cell r="B3207" t="str">
            <v>RECARGOS Y ACT DE IMP S/TEN DE MOTOS</v>
          </cell>
          <cell r="C3207">
            <v>1828</v>
          </cell>
          <cell r="E3207" t="str">
            <v>Póliza -117-</v>
          </cell>
        </row>
        <row r="3208">
          <cell r="A3208" t="str">
            <v>1201-0045</v>
          </cell>
          <cell r="B3208" t="str">
            <v>DEVOLUCION IMPUESTOS SOBRE TENENCIA</v>
          </cell>
          <cell r="C3208">
            <v>0</v>
          </cell>
          <cell r="E3208" t="str">
            <v>Póliza -117-</v>
          </cell>
        </row>
        <row r="3209">
          <cell r="A3209" t="str">
            <v>1201-0046</v>
          </cell>
          <cell r="B3209" t="str">
            <v>ACT.E INTS.POR DEV.IMP.S/TENENCIA</v>
          </cell>
          <cell r="C3209">
            <v>0</v>
          </cell>
          <cell r="E3209" t="str">
            <v>Póliza -117-</v>
          </cell>
        </row>
        <row r="3210">
          <cell r="A3210" t="str">
            <v>1201-0047</v>
          </cell>
          <cell r="B3210" t="str">
            <v>ACREDITAMENTO DEL IMP.S/TENENCIA AR.15-D</v>
          </cell>
          <cell r="C3210">
            <v>0</v>
          </cell>
          <cell r="E3210" t="str">
            <v>Póliza -117-</v>
          </cell>
        </row>
        <row r="3211">
          <cell r="A3211" t="str">
            <v>1201-0048</v>
          </cell>
          <cell r="B3211" t="str">
            <v>GASTOS DE EJECUCION ISAN</v>
          </cell>
          <cell r="C3211">
            <v>30</v>
          </cell>
          <cell r="E3211" t="str">
            <v>Póliza -117-</v>
          </cell>
        </row>
        <row r="3212">
          <cell r="A3212" t="str">
            <v>1201-0049</v>
          </cell>
          <cell r="B3212" t="str">
            <v>GASTOS DE EJECUCION IMP. SOBRE TENENCIA</v>
          </cell>
          <cell r="C3212">
            <v>120</v>
          </cell>
          <cell r="E3212" t="str">
            <v>Póliza -117-</v>
          </cell>
        </row>
        <row r="3213">
          <cell r="A3213" t="str">
            <v>1201-0050</v>
          </cell>
          <cell r="B3213" t="str">
            <v>MULTAS IMP S/TENENCIA CTRL.DE OBLIG 100%</v>
          </cell>
          <cell r="C3213">
            <v>2436</v>
          </cell>
          <cell r="E3213" t="str">
            <v>Póliza -117-</v>
          </cell>
        </row>
        <row r="3214">
          <cell r="A3214" t="str">
            <v>1201-0051</v>
          </cell>
          <cell r="B3214" t="str">
            <v>HONORARIOS EJEC.POR CONTROL VEHICULAR</v>
          </cell>
          <cell r="C3214">
            <v>120</v>
          </cell>
          <cell r="E3214" t="str">
            <v>Póliza -117-</v>
          </cell>
        </row>
        <row r="3215">
          <cell r="A3215" t="str">
            <v>1201-0052</v>
          </cell>
          <cell r="B3215" t="str">
            <v>HONORARIOS EJEC. ISAN</v>
          </cell>
          <cell r="C3215">
            <v>0</v>
          </cell>
          <cell r="E3215" t="str">
            <v>Póliza -117-</v>
          </cell>
        </row>
        <row r="3216">
          <cell r="A3216" t="str">
            <v>1201-0053</v>
          </cell>
          <cell r="B3216" t="str">
            <v>90% INFRACC. TRANSITO AREA METROPOLITANA</v>
          </cell>
          <cell r="C3216">
            <v>591601.1</v>
          </cell>
          <cell r="E3216" t="str">
            <v>Póliza -117-</v>
          </cell>
        </row>
        <row r="3217">
          <cell r="A3217" t="str">
            <v>1201-0054</v>
          </cell>
          <cell r="B3217" t="str">
            <v>MULTAS POR AUTOCORRECCION I.S.A.N.</v>
          </cell>
          <cell r="C3217">
            <v>193209</v>
          </cell>
          <cell r="E3217" t="str">
            <v>Póliza -117-</v>
          </cell>
        </row>
        <row r="3218">
          <cell r="A3218" t="str">
            <v>4101-0001</v>
          </cell>
          <cell r="B3218" t="str">
            <v>DERECHOS DE CONTROL VEHICULAR PTE. AÑO</v>
          </cell>
          <cell r="D3218">
            <v>5242400</v>
          </cell>
          <cell r="E3218" t="str">
            <v>Póliza -117-</v>
          </cell>
        </row>
        <row r="3219">
          <cell r="A3219" t="str">
            <v>4101-0002</v>
          </cell>
          <cell r="B3219" t="str">
            <v>DERECHOS DE CONTROL VEHICULAR REZAGOS</v>
          </cell>
          <cell r="D3219">
            <v>320156.09999999998</v>
          </cell>
          <cell r="E3219" t="str">
            <v>Póliza -117-</v>
          </cell>
        </row>
        <row r="3220">
          <cell r="A3220" t="str">
            <v>4101-0003</v>
          </cell>
          <cell r="B3220" t="str">
            <v>DEV. CONTROL VEHICULAR</v>
          </cell>
          <cell r="D3220">
            <v>0</v>
          </cell>
          <cell r="E3220" t="str">
            <v>Póliza -117-</v>
          </cell>
        </row>
        <row r="3221">
          <cell r="A3221" t="str">
            <v>4101-0004</v>
          </cell>
          <cell r="B3221" t="str">
            <v>SUBSIDIO 10% Y 5%</v>
          </cell>
          <cell r="C3221">
            <v>100775</v>
          </cell>
          <cell r="E3221" t="str">
            <v>Póliza -117-</v>
          </cell>
        </row>
        <row r="3222">
          <cell r="A3222" t="str">
            <v>4101-0005</v>
          </cell>
          <cell r="B3222" t="str">
            <v>SUBSIDIO ANTIGÜEDAD 5 AÑOS</v>
          </cell>
          <cell r="C3222">
            <v>877584</v>
          </cell>
          <cell r="E3222" t="str">
            <v>Póliza -117-</v>
          </cell>
        </row>
        <row r="3223">
          <cell r="A3223" t="str">
            <v>4101-0006</v>
          </cell>
          <cell r="B3223" t="str">
            <v>SUBSIDIO ANTIGÜEDAD 10 AÑOS</v>
          </cell>
          <cell r="C3223">
            <v>225144</v>
          </cell>
          <cell r="E3223" t="str">
            <v>Póliza -117-</v>
          </cell>
        </row>
        <row r="3224">
          <cell r="A3224" t="str">
            <v>4101-0007</v>
          </cell>
          <cell r="B3224" t="str">
            <v>SUBSIDIO DERECHOS CONTROL VEHICULAR</v>
          </cell>
          <cell r="D3224">
            <v>0</v>
          </cell>
          <cell r="E3224" t="str">
            <v>Póliza -117-</v>
          </cell>
        </row>
        <row r="3225">
          <cell r="A3225" t="str">
            <v>4101-0008</v>
          </cell>
          <cell r="B3225" t="str">
            <v>SUB MAT.DE CONT.VEH.A PERS.MAYORES 65 AÑOS</v>
          </cell>
          <cell r="C3225">
            <v>489</v>
          </cell>
          <cell r="E3225" t="str">
            <v>Póliza -117-</v>
          </cell>
        </row>
        <row r="3226">
          <cell r="A3226" t="str">
            <v>4101-0009</v>
          </cell>
          <cell r="B3226" t="str">
            <v>EXP.DE CERTIFICADOS DE CONTROL VEHICULAR</v>
          </cell>
          <cell r="D3226">
            <v>5640</v>
          </cell>
          <cell r="E3226" t="str">
            <v>Póliza -117-</v>
          </cell>
        </row>
        <row r="3227">
          <cell r="A3227" t="str">
            <v>4101-0010</v>
          </cell>
          <cell r="B3227" t="str">
            <v>EXP.DE CERT.DE CTRL.VEH.OTROS ESTADOS</v>
          </cell>
          <cell r="D3227">
            <v>5670</v>
          </cell>
          <cell r="E3227" t="str">
            <v>Póliza -117-</v>
          </cell>
        </row>
        <row r="3228">
          <cell r="A3228" t="str">
            <v>4101-0011</v>
          </cell>
          <cell r="B3228" t="str">
            <v>EXP.DE CERT.DE DOC.DE CTRL.VEHICULAR</v>
          </cell>
          <cell r="D3228">
            <v>282</v>
          </cell>
          <cell r="E3228" t="str">
            <v>Póliza -117-</v>
          </cell>
        </row>
        <row r="3229">
          <cell r="A3229" t="str">
            <v>4101-0012</v>
          </cell>
          <cell r="B3229" t="str">
            <v>PLACAS DE CIRCULACION VEHICULAR</v>
          </cell>
          <cell r="D3229">
            <v>446933</v>
          </cell>
          <cell r="E3229" t="str">
            <v>Póliza -117-</v>
          </cell>
        </row>
        <row r="3230">
          <cell r="A3230" t="str">
            <v>4101-0013</v>
          </cell>
          <cell r="B3230" t="str">
            <v>LICENCIAS DE MANEJAR</v>
          </cell>
          <cell r="D3230">
            <v>439196</v>
          </cell>
          <cell r="E3230" t="str">
            <v>Póliza -117-</v>
          </cell>
        </row>
        <row r="3231">
          <cell r="A3231" t="str">
            <v>4101-0014</v>
          </cell>
          <cell r="B3231" t="str">
            <v>EXP.DE CERT.DE LICENCIAS DE CONDUCIR</v>
          </cell>
          <cell r="D3231">
            <v>564</v>
          </cell>
          <cell r="E3231" t="str">
            <v>Póliza -117-</v>
          </cell>
        </row>
        <row r="3232">
          <cell r="A3232" t="str">
            <v>4101-0015</v>
          </cell>
          <cell r="B3232" t="str">
            <v>DUPLICADOS DE LICENCIAS</v>
          </cell>
          <cell r="D3232">
            <v>3304</v>
          </cell>
          <cell r="E3232" t="str">
            <v>Póliza -117-</v>
          </cell>
        </row>
        <row r="3233">
          <cell r="A3233" t="str">
            <v>4101-0016</v>
          </cell>
          <cell r="B3233" t="str">
            <v>DUPLICADOS DE TARJETAS DE CIRCULACION</v>
          </cell>
          <cell r="D3233">
            <v>3196</v>
          </cell>
          <cell r="E3233" t="str">
            <v>Póliza -117-</v>
          </cell>
        </row>
        <row r="3234">
          <cell r="A3234" t="str">
            <v>4101-0017</v>
          </cell>
          <cell r="B3234" t="str">
            <v>BAJAS DE VEHICULOS DE MOTOR</v>
          </cell>
          <cell r="D3234">
            <v>23265</v>
          </cell>
          <cell r="E3234" t="str">
            <v>Póliza -117-</v>
          </cell>
        </row>
        <row r="3235">
          <cell r="A3235" t="str">
            <v>4101-0018</v>
          </cell>
          <cell r="B3235" t="str">
            <v>SUBSIDIO LAMINAS CONTROL VEHICULAR</v>
          </cell>
          <cell r="D3235">
            <v>0</v>
          </cell>
          <cell r="E3235" t="str">
            <v>Póliza -117-</v>
          </cell>
        </row>
        <row r="3236">
          <cell r="A3236" t="str">
            <v>4101-0019</v>
          </cell>
          <cell r="B3236" t="str">
            <v>SUBSIDIOS LICENCIAS DE MANEJO</v>
          </cell>
          <cell r="D3236">
            <v>0</v>
          </cell>
          <cell r="E3236" t="str">
            <v>Póliza -117-</v>
          </cell>
        </row>
        <row r="3237">
          <cell r="A3237" t="str">
            <v>4101-0020</v>
          </cell>
          <cell r="B3237" t="str">
            <v>MULTAS DE CONTROL VEHICULAR</v>
          </cell>
          <cell r="D3237">
            <v>0</v>
          </cell>
          <cell r="E3237" t="str">
            <v>Póliza -117-</v>
          </cell>
        </row>
        <row r="3238">
          <cell r="A3238" t="str">
            <v>4101-0021</v>
          </cell>
          <cell r="B3238" t="str">
            <v>INTERESES POR CONVENIO CONTROL VEHICULAR</v>
          </cell>
          <cell r="D3238">
            <v>29579.31</v>
          </cell>
          <cell r="E3238" t="str">
            <v>Póliza -117-</v>
          </cell>
        </row>
        <row r="3239">
          <cell r="A3239" t="str">
            <v>4101-0022</v>
          </cell>
          <cell r="B3239" t="str">
            <v>SANCIONES POR CANJE DE PLACAS EXTEMP.</v>
          </cell>
          <cell r="D3239">
            <v>21574</v>
          </cell>
          <cell r="E3239" t="str">
            <v>Póliza -117-</v>
          </cell>
        </row>
        <row r="3240">
          <cell r="A3240" t="str">
            <v>4101-0023</v>
          </cell>
          <cell r="B3240" t="str">
            <v>SAN.DE DER.DE CONTROL VEH.PTE.AÑO</v>
          </cell>
          <cell r="D3240">
            <v>0</v>
          </cell>
          <cell r="E3240" t="str">
            <v>Póliza -117-</v>
          </cell>
        </row>
        <row r="3241">
          <cell r="A3241" t="str">
            <v>4101-0024</v>
          </cell>
          <cell r="B3241" t="str">
            <v>SAN.DE DER.CONTROL VEH. REZAGO</v>
          </cell>
          <cell r="D3241">
            <v>75737.240000000005</v>
          </cell>
          <cell r="E3241" t="str">
            <v>Póliza -117-</v>
          </cell>
        </row>
        <row r="3242">
          <cell r="A3242" t="str">
            <v>4101-0025</v>
          </cell>
          <cell r="B3242" t="str">
            <v>10% INFRACC.DE TRANSITO AREA MET.</v>
          </cell>
          <cell r="D3242">
            <v>65729.16</v>
          </cell>
          <cell r="E3242" t="str">
            <v>Póliza -117-</v>
          </cell>
        </row>
        <row r="3243">
          <cell r="A3243" t="str">
            <v>2102-1001</v>
          </cell>
          <cell r="B3243" t="str">
            <v>IMP.SOBRE TRANS.DE PROP.DE VEH.AUT.USADO</v>
          </cell>
          <cell r="D3243">
            <v>794028.36</v>
          </cell>
          <cell r="E3243" t="str">
            <v>Póliza -117-</v>
          </cell>
        </row>
        <row r="3244">
          <cell r="A3244" t="str">
            <v>2102-1002</v>
          </cell>
          <cell r="B3244" t="str">
            <v>IMP.DE TRANSM.POR REQUERIMIENTO</v>
          </cell>
          <cell r="D3244">
            <v>0</v>
          </cell>
          <cell r="E3244" t="str">
            <v>Póliza -117-</v>
          </cell>
        </row>
        <row r="3245">
          <cell r="A3245" t="str">
            <v>2102-1003</v>
          </cell>
          <cell r="B3245" t="str">
            <v>ACT.E INTS.POR DEV.IMP.S/TRANS.VEH.USADO</v>
          </cell>
          <cell r="D3245">
            <v>0</v>
          </cell>
          <cell r="E3245" t="str">
            <v>Póliza -117-</v>
          </cell>
        </row>
        <row r="3246">
          <cell r="A3246" t="str">
            <v>2102-1004</v>
          </cell>
          <cell r="B3246" t="str">
            <v>DEV.IMP.S/TRANS.PROP.VEH.USADOS</v>
          </cell>
          <cell r="D3246">
            <v>0</v>
          </cell>
          <cell r="E3246" t="str">
            <v>Póliza -117-</v>
          </cell>
        </row>
        <row r="3247">
          <cell r="A3247" t="str">
            <v>2102-1005</v>
          </cell>
          <cell r="B3247" t="str">
            <v>MULTA IMP. P/LA AGENCIA EST.DE TRANSP.</v>
          </cell>
          <cell r="D3247">
            <v>31006</v>
          </cell>
          <cell r="E3247" t="str">
            <v>Póliza -117-</v>
          </cell>
        </row>
        <row r="3248">
          <cell r="A3248" t="str">
            <v>2102-1006</v>
          </cell>
          <cell r="B3248" t="str">
            <v>MULTAS DEL IMP.DE TRANSMISION</v>
          </cell>
          <cell r="D3248">
            <v>0</v>
          </cell>
          <cell r="E3248" t="str">
            <v>Póliza -117-</v>
          </cell>
        </row>
        <row r="3249">
          <cell r="A3249" t="str">
            <v>2102-1007</v>
          </cell>
          <cell r="B3249" t="str">
            <v>RECARGOS DE IMP.DE TRANSMISION</v>
          </cell>
          <cell r="D3249">
            <v>0</v>
          </cell>
          <cell r="E3249" t="str">
            <v>Póliza -117-</v>
          </cell>
        </row>
        <row r="3250">
          <cell r="A3250" t="str">
            <v>2102-1008</v>
          </cell>
          <cell r="B3250" t="str">
            <v>GASTOS DE EJEC.TRANS.VEH.MOTOR</v>
          </cell>
          <cell r="D3250">
            <v>0</v>
          </cell>
          <cell r="E3250" t="str">
            <v>Póliza -117-</v>
          </cell>
        </row>
        <row r="3251">
          <cell r="A3251" t="str">
            <v>2102-1009</v>
          </cell>
          <cell r="B3251" t="str">
            <v>INCENTIVOS POR ISAN</v>
          </cell>
          <cell r="D3251">
            <v>0</v>
          </cell>
          <cell r="E3251" t="str">
            <v>Póliza -117-</v>
          </cell>
        </row>
        <row r="3252">
          <cell r="A3252" t="str">
            <v>2102-1010</v>
          </cell>
          <cell r="B3252" t="str">
            <v>RECARGOS DE I.S.A.N.</v>
          </cell>
          <cell r="D3252">
            <v>1727</v>
          </cell>
          <cell r="E3252" t="str">
            <v>Póliza -117-</v>
          </cell>
        </row>
        <row r="3253">
          <cell r="A3253" t="str">
            <v>2102-1011</v>
          </cell>
          <cell r="B3253" t="str">
            <v>SANCIONES ISAN</v>
          </cell>
          <cell r="D3253">
            <v>860</v>
          </cell>
          <cell r="E3253" t="str">
            <v>Póliza -117-</v>
          </cell>
        </row>
        <row r="3254">
          <cell r="A3254" t="str">
            <v>2102-1012</v>
          </cell>
          <cell r="B3254" t="str">
            <v>I.S.A.N. PAGOS PROVISIONALES</v>
          </cell>
          <cell r="D3254">
            <v>280307</v>
          </cell>
          <cell r="E3254" t="str">
            <v>Póliza -117-</v>
          </cell>
        </row>
        <row r="3255">
          <cell r="A3255" t="str">
            <v>2102-1013</v>
          </cell>
          <cell r="B3255" t="str">
            <v>ACTUALIZACION DE I.S.A.N.</v>
          </cell>
          <cell r="D3255">
            <v>0</v>
          </cell>
          <cell r="E3255" t="str">
            <v>Póliza -117-</v>
          </cell>
        </row>
        <row r="3256">
          <cell r="A3256" t="str">
            <v>2102-1014</v>
          </cell>
          <cell r="B3256" t="str">
            <v>DEVOLUCION IMP. SOBRE AUTOMOVILES NUEVOS</v>
          </cell>
          <cell r="D3256">
            <v>0</v>
          </cell>
          <cell r="E3256" t="str">
            <v>Póliza -117-</v>
          </cell>
        </row>
        <row r="3257">
          <cell r="A3257" t="str">
            <v>2102-1015</v>
          </cell>
          <cell r="B3257" t="str">
            <v>ACT.E INT'S.POR DEV.IMP.S/AUTOMOV.NVOS.</v>
          </cell>
          <cell r="D3257">
            <v>0</v>
          </cell>
          <cell r="E3257" t="str">
            <v>Póliza -117-</v>
          </cell>
        </row>
        <row r="3258">
          <cell r="A3258" t="str">
            <v>2102-1016</v>
          </cell>
          <cell r="B3258" t="str">
            <v>IMPUESTO S/TENENCIA O USO DE VEHICULOS</v>
          </cell>
          <cell r="D3258">
            <v>8375949.8099999996</v>
          </cell>
          <cell r="E3258" t="str">
            <v>Póliza -117-</v>
          </cell>
        </row>
        <row r="3259">
          <cell r="A3259" t="str">
            <v>2102-1017</v>
          </cell>
          <cell r="B3259" t="str">
            <v>IMPUESTO S/TENENCIA, MOTOCICLETAS</v>
          </cell>
          <cell r="D3259">
            <v>42395</v>
          </cell>
          <cell r="E3259" t="str">
            <v>Póliza -117-</v>
          </cell>
        </row>
        <row r="3260">
          <cell r="A3260" t="str">
            <v>2102-1018</v>
          </cell>
          <cell r="B3260" t="str">
            <v>RECARGOS Y ACT DE IMP S/TENENCIA DE VEH</v>
          </cell>
          <cell r="D3260">
            <v>119790.63</v>
          </cell>
          <cell r="E3260" t="str">
            <v>Póliza -117-</v>
          </cell>
        </row>
        <row r="3261">
          <cell r="A3261" t="str">
            <v>2102-1019</v>
          </cell>
          <cell r="B3261" t="str">
            <v>RECARGOS Y ACT DE IMP S/TEN DE MOTOS</v>
          </cell>
          <cell r="D3261">
            <v>1828</v>
          </cell>
          <cell r="E3261" t="str">
            <v>Póliza -117-</v>
          </cell>
        </row>
        <row r="3262">
          <cell r="A3262" t="str">
            <v>2102-1020</v>
          </cell>
          <cell r="B3262" t="str">
            <v>DEVOLUCION IMPUESTOS SOBRE TENENCIA</v>
          </cell>
          <cell r="D3262">
            <v>0</v>
          </cell>
          <cell r="E3262" t="str">
            <v>Póliza -117-</v>
          </cell>
        </row>
        <row r="3263">
          <cell r="A3263" t="str">
            <v>2102-1021</v>
          </cell>
          <cell r="B3263" t="str">
            <v>ACT.E INTS.POR DEV.IMP.S/TENENCIA</v>
          </cell>
          <cell r="D3263">
            <v>0</v>
          </cell>
          <cell r="E3263" t="str">
            <v>Póliza -117-</v>
          </cell>
        </row>
        <row r="3264">
          <cell r="A3264" t="str">
            <v>2102-1022</v>
          </cell>
          <cell r="B3264" t="str">
            <v>ACREDITAMENTO DEL IMP.S/TENENCIA AR.15-D</v>
          </cell>
          <cell r="D3264">
            <v>0</v>
          </cell>
          <cell r="E3264" t="str">
            <v>Póliza -117-</v>
          </cell>
        </row>
        <row r="3265">
          <cell r="A3265" t="str">
            <v>2102-1023</v>
          </cell>
          <cell r="B3265" t="str">
            <v>GASTOS DE EJECUCION ISAN</v>
          </cell>
          <cell r="D3265">
            <v>30</v>
          </cell>
          <cell r="E3265" t="str">
            <v>Póliza -117-</v>
          </cell>
        </row>
        <row r="3266">
          <cell r="A3266" t="str">
            <v>2102-1024</v>
          </cell>
          <cell r="B3266" t="str">
            <v>GASTOS DE EJECUCION IMP. SOBRE TENENCIA</v>
          </cell>
          <cell r="D3266">
            <v>120</v>
          </cell>
          <cell r="E3266" t="str">
            <v>Póliza -117-</v>
          </cell>
        </row>
        <row r="3267">
          <cell r="A3267" t="str">
            <v>2102-1025</v>
          </cell>
          <cell r="B3267" t="str">
            <v>MULTAS IMP S/TENENCIA CTRL.DE OBLIG 100%</v>
          </cell>
          <cell r="D3267">
            <v>2436</v>
          </cell>
          <cell r="E3267" t="str">
            <v>Póliza -117-</v>
          </cell>
        </row>
        <row r="3268">
          <cell r="A3268" t="str">
            <v>2102-1026</v>
          </cell>
          <cell r="B3268" t="str">
            <v>HONORARIOS EJEC.POR CONTROL VEHICULAR</v>
          </cell>
          <cell r="D3268">
            <v>120</v>
          </cell>
          <cell r="E3268" t="str">
            <v>Póliza -117-</v>
          </cell>
        </row>
        <row r="3269">
          <cell r="A3269" t="str">
            <v>2102-1027</v>
          </cell>
          <cell r="B3269" t="str">
            <v>HONORARIOS EJEC. ISAN</v>
          </cell>
          <cell r="D3269">
            <v>0</v>
          </cell>
          <cell r="E3269" t="str">
            <v>Póliza -117-</v>
          </cell>
        </row>
        <row r="3270">
          <cell r="A3270" t="str">
            <v>2102-1028</v>
          </cell>
          <cell r="B3270" t="str">
            <v>90% INFRACC. TRANSITO AREA METROPOLITANA</v>
          </cell>
          <cell r="D3270">
            <v>591601.1</v>
          </cell>
          <cell r="E3270" t="str">
            <v>Póliza -117-</v>
          </cell>
        </row>
        <row r="3271">
          <cell r="A3271" t="str">
            <v>2102-1029</v>
          </cell>
          <cell r="B3271" t="str">
            <v>MULTAS POR AUTOCORRECCION I.S.A.N.</v>
          </cell>
          <cell r="D3271">
            <v>193209</v>
          </cell>
          <cell r="E3271" t="str">
            <v>Póliza -117-</v>
          </cell>
        </row>
        <row r="3273">
          <cell r="C3273">
            <v>18322625.710000001</v>
          </cell>
          <cell r="D3273">
            <v>18322625.710000001</v>
          </cell>
        </row>
        <row r="3275">
          <cell r="A3275" t="str">
            <v>REGISTRO DE LOS INGRESOS DEL DIA</v>
          </cell>
        </row>
        <row r="3276">
          <cell r="D3276" t="str">
            <v>Póliza -117-</v>
          </cell>
        </row>
        <row r="3279">
          <cell r="B3279" t="str">
            <v>Gobierno del Estado de Nuevo León</v>
          </cell>
        </row>
        <row r="3280">
          <cell r="B3280" t="str">
            <v>Secretaría de Finanzas y Tesorería General del Estado</v>
          </cell>
        </row>
        <row r="3281">
          <cell r="B3281" t="str">
            <v>Subsecretaría de Egresos</v>
          </cell>
        </row>
        <row r="3282">
          <cell r="B3282" t="str">
            <v>Dirección de Contabilidad y Cuenta Pública</v>
          </cell>
        </row>
        <row r="3283">
          <cell r="B3283" t="str">
            <v>Instituto de Control Vehicular</v>
          </cell>
        </row>
        <row r="3284">
          <cell r="B3284" t="str">
            <v>Recaudaciòn Diaria 27 Febrero 2006</v>
          </cell>
        </row>
        <row r="3285">
          <cell r="A3285" t="str">
            <v xml:space="preserve">Numero </v>
          </cell>
          <cell r="B3285" t="str">
            <v>Concepto</v>
          </cell>
          <cell r="C3285" t="str">
            <v>Recaudación Daria</v>
          </cell>
        </row>
        <row r="3286">
          <cell r="A3286" t="str">
            <v>de Cuenta</v>
          </cell>
          <cell r="C3286" t="str">
            <v>Cargo</v>
          </cell>
          <cell r="D3286" t="str">
            <v>Crédito</v>
          </cell>
        </row>
        <row r="3288">
          <cell r="A3288" t="str">
            <v>2102-1001</v>
          </cell>
          <cell r="B3288" t="str">
            <v>IMP.SOBRE TRANS.DE PROP.DE VEH.AUT.USADO</v>
          </cell>
          <cell r="C3288">
            <v>794028.36</v>
          </cell>
          <cell r="E3288" t="str">
            <v>Póliza -118-</v>
          </cell>
        </row>
        <row r="3289">
          <cell r="A3289" t="str">
            <v>2102-1002</v>
          </cell>
          <cell r="B3289" t="str">
            <v>IMP.DE TRANSM.POR REQUERIMIENTO</v>
          </cell>
          <cell r="C3289">
            <v>0</v>
          </cell>
          <cell r="E3289" t="str">
            <v>Póliza -118-</v>
          </cell>
        </row>
        <row r="3290">
          <cell r="A3290" t="str">
            <v>2102-1003</v>
          </cell>
          <cell r="B3290" t="str">
            <v>ACT.E INTS.POR DEV.IMP.S/TRANS.VEH.USADO</v>
          </cell>
          <cell r="C3290">
            <v>0</v>
          </cell>
          <cell r="E3290" t="str">
            <v>Póliza -118-</v>
          </cell>
        </row>
        <row r="3291">
          <cell r="A3291" t="str">
            <v>2102-1004</v>
          </cell>
          <cell r="B3291" t="str">
            <v>DEV.IMP.S/TRANS.PROP.VEH.USADOS</v>
          </cell>
          <cell r="C3291">
            <v>0</v>
          </cell>
          <cell r="E3291" t="str">
            <v>Póliza -118-</v>
          </cell>
        </row>
        <row r="3292">
          <cell r="A3292" t="str">
            <v>2102-1005</v>
          </cell>
          <cell r="B3292" t="str">
            <v>MULTA IMP. P/LA AGENCIA EST.DE TRANSP.</v>
          </cell>
          <cell r="C3292">
            <v>31006</v>
          </cell>
          <cell r="E3292" t="str">
            <v>Póliza -118-</v>
          </cell>
        </row>
        <row r="3293">
          <cell r="A3293" t="str">
            <v>2102-1006</v>
          </cell>
          <cell r="B3293" t="str">
            <v>MULTAS DEL IMP.DE TRANSMISION</v>
          </cell>
          <cell r="C3293">
            <v>0</v>
          </cell>
          <cell r="E3293" t="str">
            <v>Póliza -118-</v>
          </cell>
        </row>
        <row r="3294">
          <cell r="A3294" t="str">
            <v>2102-1007</v>
          </cell>
          <cell r="B3294" t="str">
            <v>RECARGOS DE IMP.DE TRANSMISION</v>
          </cell>
          <cell r="C3294">
            <v>0</v>
          </cell>
          <cell r="E3294" t="str">
            <v>Póliza -118-</v>
          </cell>
        </row>
        <row r="3295">
          <cell r="A3295" t="str">
            <v>2102-1008</v>
          </cell>
          <cell r="B3295" t="str">
            <v>GASTOS DE EJEC.TRANS.VEH.MOTOR</v>
          </cell>
          <cell r="C3295">
            <v>0</v>
          </cell>
          <cell r="E3295" t="str">
            <v>Póliza -118-</v>
          </cell>
        </row>
        <row r="3296">
          <cell r="A3296" t="str">
            <v>2102-1009</v>
          </cell>
          <cell r="B3296" t="str">
            <v>INCENTIVOS POR ISAN</v>
          </cell>
          <cell r="C3296">
            <v>0</v>
          </cell>
          <cell r="E3296" t="str">
            <v>Póliza -118-</v>
          </cell>
        </row>
        <row r="3297">
          <cell r="A3297" t="str">
            <v>2102-1010</v>
          </cell>
          <cell r="B3297" t="str">
            <v>RECARGOS DE I.S.A.N.</v>
          </cell>
          <cell r="C3297">
            <v>1727</v>
          </cell>
          <cell r="E3297" t="str">
            <v>Póliza -118-</v>
          </cell>
        </row>
        <row r="3298">
          <cell r="A3298" t="str">
            <v>2102-1011</v>
          </cell>
          <cell r="B3298" t="str">
            <v>SANCIONES ISAN</v>
          </cell>
          <cell r="C3298">
            <v>860</v>
          </cell>
          <cell r="E3298" t="str">
            <v>Póliza -118-</v>
          </cell>
        </row>
        <row r="3299">
          <cell r="A3299" t="str">
            <v>2102-1012</v>
          </cell>
          <cell r="B3299" t="str">
            <v>I.S.A.N. PAGOS PROVISIONALES</v>
          </cell>
          <cell r="C3299">
            <v>280307</v>
          </cell>
          <cell r="E3299" t="str">
            <v>Póliza -118-</v>
          </cell>
        </row>
        <row r="3300">
          <cell r="A3300" t="str">
            <v>2102-1013</v>
          </cell>
          <cell r="B3300" t="str">
            <v>ACTUALIZACION DE I.S.A.N.</v>
          </cell>
          <cell r="C3300">
            <v>0</v>
          </cell>
          <cell r="E3300" t="str">
            <v>Póliza -118-</v>
          </cell>
        </row>
        <row r="3301">
          <cell r="A3301" t="str">
            <v>2102-1014</v>
          </cell>
          <cell r="B3301" t="str">
            <v>DEVOLUCION IMP. SOBRE AUTOMOVILES NUEVOS</v>
          </cell>
          <cell r="C3301">
            <v>0</v>
          </cell>
          <cell r="E3301" t="str">
            <v>Póliza -118-</v>
          </cell>
        </row>
        <row r="3302">
          <cell r="A3302" t="str">
            <v>2102-1015</v>
          </cell>
          <cell r="B3302" t="str">
            <v>ACT.E INT'S.POR DEV.IMP.S/AUTOMOV.NVOS.</v>
          </cell>
          <cell r="C3302">
            <v>0</v>
          </cell>
          <cell r="E3302" t="str">
            <v>Póliza -118-</v>
          </cell>
        </row>
        <row r="3303">
          <cell r="A3303" t="str">
            <v>2102-1016</v>
          </cell>
          <cell r="B3303" t="str">
            <v>IMPUESTO S/TENENCIA O USO DE VEHICULOS</v>
          </cell>
          <cell r="C3303">
            <v>8375949.8099999996</v>
          </cell>
          <cell r="E3303" t="str">
            <v>Póliza -118-</v>
          </cell>
        </row>
        <row r="3304">
          <cell r="A3304" t="str">
            <v>2102-1017</v>
          </cell>
          <cell r="B3304" t="str">
            <v>IMPUESTO S/TENENCIA, MOTOCICLETAS</v>
          </cell>
          <cell r="C3304">
            <v>42395</v>
          </cell>
          <cell r="E3304" t="str">
            <v>Póliza -118-</v>
          </cell>
        </row>
        <row r="3305">
          <cell r="A3305" t="str">
            <v>2102-1018</v>
          </cell>
          <cell r="B3305" t="str">
            <v>RECARGOS Y ACT DE IMP S/TENENCIA DE VEH</v>
          </cell>
          <cell r="C3305">
            <v>119790.63</v>
          </cell>
          <cell r="E3305" t="str">
            <v>Póliza -118-</v>
          </cell>
        </row>
        <row r="3306">
          <cell r="A3306" t="str">
            <v>2102-1019</v>
          </cell>
          <cell r="B3306" t="str">
            <v>RECARGOS Y ACT DE IMP S/TEN DE MOTOS</v>
          </cell>
          <cell r="C3306">
            <v>1828</v>
          </cell>
          <cell r="E3306" t="str">
            <v>Póliza -118-</v>
          </cell>
        </row>
        <row r="3307">
          <cell r="A3307" t="str">
            <v>2102-1020</v>
          </cell>
          <cell r="B3307" t="str">
            <v>DEVOLUCION IMPUESTOS SOBRE TENENCIA</v>
          </cell>
          <cell r="C3307">
            <v>0</v>
          </cell>
          <cell r="E3307" t="str">
            <v>Póliza -118-</v>
          </cell>
        </row>
        <row r="3308">
          <cell r="A3308" t="str">
            <v>2102-1021</v>
          </cell>
          <cell r="B3308" t="str">
            <v>ACT.E INTS.POR DEV.IMP.S/TENENCIA</v>
          </cell>
          <cell r="C3308">
            <v>0</v>
          </cell>
          <cell r="E3308" t="str">
            <v>Póliza -118-</v>
          </cell>
        </row>
        <row r="3309">
          <cell r="A3309" t="str">
            <v>2102-1022</v>
          </cell>
          <cell r="B3309" t="str">
            <v>ACREDITAMENTO DEL IMP.S/TENENCIA AR.15-D</v>
          </cell>
          <cell r="C3309">
            <v>0</v>
          </cell>
          <cell r="E3309" t="str">
            <v>Póliza -118-</v>
          </cell>
        </row>
        <row r="3310">
          <cell r="A3310" t="str">
            <v>2102-1023</v>
          </cell>
          <cell r="B3310" t="str">
            <v>GASTOS DE EJECUCION ISAN</v>
          </cell>
          <cell r="C3310">
            <v>30</v>
          </cell>
          <cell r="E3310" t="str">
            <v>Póliza -118-</v>
          </cell>
        </row>
        <row r="3311">
          <cell r="A3311" t="str">
            <v>2102-1024</v>
          </cell>
          <cell r="B3311" t="str">
            <v>GASTOS DE EJECUCION IMP. SOBRE TENENCIA</v>
          </cell>
          <cell r="C3311">
            <v>120</v>
          </cell>
          <cell r="E3311" t="str">
            <v>Póliza -118-</v>
          </cell>
        </row>
        <row r="3312">
          <cell r="A3312" t="str">
            <v>2102-1025</v>
          </cell>
          <cell r="B3312" t="str">
            <v>MULTAS IMP S/TENENCIA CTRL.DE OBLIG 100%</v>
          </cell>
          <cell r="C3312">
            <v>2436</v>
          </cell>
          <cell r="E3312" t="str">
            <v>Póliza -118-</v>
          </cell>
        </row>
        <row r="3313">
          <cell r="A3313" t="str">
            <v>2102-1026</v>
          </cell>
          <cell r="B3313" t="str">
            <v>HONORARIOS EJEC.POR CONTROL VEHICULAR</v>
          </cell>
          <cell r="C3313">
            <v>120</v>
          </cell>
          <cell r="E3313" t="str">
            <v>Póliza -118-</v>
          </cell>
        </row>
        <row r="3314">
          <cell r="A3314" t="str">
            <v>2102-1027</v>
          </cell>
          <cell r="B3314" t="str">
            <v>HONORARIOS EJEC. ISAN</v>
          </cell>
          <cell r="C3314">
            <v>0</v>
          </cell>
          <cell r="E3314" t="str">
            <v>Póliza -118-</v>
          </cell>
        </row>
        <row r="3315">
          <cell r="A3315" t="str">
            <v>2102-1028</v>
          </cell>
          <cell r="B3315" t="str">
            <v>90% INFRACC. TRANSITO AREA METROPOLITANA</v>
          </cell>
          <cell r="C3315">
            <v>591601.1</v>
          </cell>
          <cell r="E3315" t="str">
            <v>Póliza -118-</v>
          </cell>
        </row>
        <row r="3316">
          <cell r="A3316" t="str">
            <v>2102-1029</v>
          </cell>
          <cell r="B3316" t="str">
            <v>MULTAS POR AUTOCORRECCION I.S.A.N.</v>
          </cell>
          <cell r="C3316">
            <v>193209</v>
          </cell>
          <cell r="E3316" t="str">
            <v>Póliza -118-</v>
          </cell>
        </row>
        <row r="3317">
          <cell r="A3317" t="str">
            <v>1201-0026</v>
          </cell>
          <cell r="B3317" t="str">
            <v>IMP.SOBRE TRANS.DE PROP.DE VEH.AUT.USADO</v>
          </cell>
          <cell r="D3317">
            <v>794028.36</v>
          </cell>
          <cell r="E3317" t="str">
            <v>Póliza -118-</v>
          </cell>
        </row>
        <row r="3318">
          <cell r="A3318" t="str">
            <v>1201-0027</v>
          </cell>
          <cell r="B3318" t="str">
            <v>IMP.DE TRANSM.POR REQUERIMIENTO</v>
          </cell>
          <cell r="D3318">
            <v>0</v>
          </cell>
          <cell r="E3318" t="str">
            <v>Póliza -118-</v>
          </cell>
        </row>
        <row r="3319">
          <cell r="A3319" t="str">
            <v>1201-0028</v>
          </cell>
          <cell r="B3319" t="str">
            <v>ACT.E INTS.POR DEV.IMP.S/TRANS.VEH.USADO</v>
          </cell>
          <cell r="D3319">
            <v>0</v>
          </cell>
          <cell r="E3319" t="str">
            <v>Póliza -118-</v>
          </cell>
        </row>
        <row r="3320">
          <cell r="A3320" t="str">
            <v>1201-0029</v>
          </cell>
          <cell r="B3320" t="str">
            <v>DEV.IMP.S/TRANS.PROP.VEH.USADOS</v>
          </cell>
          <cell r="D3320">
            <v>0</v>
          </cell>
          <cell r="E3320" t="str">
            <v>Póliza -118-</v>
          </cell>
        </row>
        <row r="3321">
          <cell r="A3321" t="str">
            <v>1201-0030</v>
          </cell>
          <cell r="B3321" t="str">
            <v>MULTA IMP. P/LA AGENCIA EST.DE TRANSP.</v>
          </cell>
          <cell r="D3321">
            <v>31006</v>
          </cell>
          <cell r="E3321" t="str">
            <v>Póliza -118-</v>
          </cell>
        </row>
        <row r="3322">
          <cell r="A3322" t="str">
            <v>1201-0031</v>
          </cell>
          <cell r="B3322" t="str">
            <v>MULTAS DEL IMP.DE TRANSMISION</v>
          </cell>
          <cell r="D3322">
            <v>0</v>
          </cell>
          <cell r="E3322" t="str">
            <v>Póliza -118-</v>
          </cell>
        </row>
        <row r="3323">
          <cell r="A3323" t="str">
            <v>1201-0032</v>
          </cell>
          <cell r="B3323" t="str">
            <v>RECARGOS DE IMP.DE TRANSMISION</v>
          </cell>
          <cell r="D3323">
            <v>0</v>
          </cell>
          <cell r="E3323" t="str">
            <v>Póliza -118-</v>
          </cell>
        </row>
        <row r="3324">
          <cell r="A3324" t="str">
            <v>1201-0033</v>
          </cell>
          <cell r="B3324" t="str">
            <v>GASTOS DE EJEC.TRANS.VEH.MOTOR</v>
          </cell>
          <cell r="D3324">
            <v>0</v>
          </cell>
          <cell r="E3324" t="str">
            <v>Póliza -118-</v>
          </cell>
        </row>
        <row r="3325">
          <cell r="A3325" t="str">
            <v>1201-0034</v>
          </cell>
          <cell r="B3325" t="str">
            <v>INCENTIVOS POR ISAN</v>
          </cell>
          <cell r="D3325">
            <v>0</v>
          </cell>
          <cell r="E3325" t="str">
            <v>Póliza -118-</v>
          </cell>
        </row>
        <row r="3326">
          <cell r="A3326" t="str">
            <v>1201-0035</v>
          </cell>
          <cell r="B3326" t="str">
            <v>RECARGOS DE I.S.A.N.</v>
          </cell>
          <cell r="D3326">
            <v>1727</v>
          </cell>
          <cell r="E3326" t="str">
            <v>Póliza -118-</v>
          </cell>
        </row>
        <row r="3327">
          <cell r="A3327" t="str">
            <v>1201-0036</v>
          </cell>
          <cell r="B3327" t="str">
            <v>SANCIONES ISAN</v>
          </cell>
          <cell r="D3327">
            <v>860</v>
          </cell>
          <cell r="E3327" t="str">
            <v>Póliza -118-</v>
          </cell>
        </row>
        <row r="3328">
          <cell r="A3328" t="str">
            <v>1201-0037</v>
          </cell>
          <cell r="B3328" t="str">
            <v>I.S.A.N. PAGOS PROVISIONALES</v>
          </cell>
          <cell r="D3328">
            <v>280307</v>
          </cell>
          <cell r="E3328" t="str">
            <v>Póliza -118-</v>
          </cell>
        </row>
        <row r="3329">
          <cell r="A3329" t="str">
            <v>1201-0038</v>
          </cell>
          <cell r="B3329" t="str">
            <v>ACTUALIZACION DE I.S.A.N.</v>
          </cell>
          <cell r="D3329">
            <v>0</v>
          </cell>
          <cell r="E3329" t="str">
            <v>Póliza -118-</v>
          </cell>
        </row>
        <row r="3330">
          <cell r="A3330" t="str">
            <v>1201-0039</v>
          </cell>
          <cell r="B3330" t="str">
            <v>DEVOLUCION IMP. SOBRE AUTOMOVILES NUEVOS</v>
          </cell>
          <cell r="D3330">
            <v>0</v>
          </cell>
          <cell r="E3330" t="str">
            <v>Póliza -118-</v>
          </cell>
        </row>
        <row r="3331">
          <cell r="A3331" t="str">
            <v>1201-0040</v>
          </cell>
          <cell r="B3331" t="str">
            <v>ACT.E INT'S.POR DEV.IMP.S/AUTOMOV.NVOS.</v>
          </cell>
          <cell r="D3331">
            <v>0</v>
          </cell>
          <cell r="E3331" t="str">
            <v>Póliza -118-</v>
          </cell>
        </row>
        <row r="3332">
          <cell r="A3332" t="str">
            <v>1201-0041</v>
          </cell>
          <cell r="B3332" t="str">
            <v>IMPUESTO S/TENENCIA O USO DE VEHICULOS</v>
          </cell>
          <cell r="D3332">
            <v>8375949.8099999996</v>
          </cell>
          <cell r="E3332" t="str">
            <v>Póliza -118-</v>
          </cell>
        </row>
        <row r="3333">
          <cell r="A3333" t="str">
            <v>1201-0042</v>
          </cell>
          <cell r="B3333" t="str">
            <v>IMPUESTO S/TENENCIA, MOTOCICLETAS</v>
          </cell>
          <cell r="D3333">
            <v>42395</v>
          </cell>
          <cell r="E3333" t="str">
            <v>Póliza -118-</v>
          </cell>
        </row>
        <row r="3334">
          <cell r="A3334" t="str">
            <v>1201-0043</v>
          </cell>
          <cell r="B3334" t="str">
            <v>RECARGOS Y ACT DE IMP S/TENENCIA DE VEH</v>
          </cell>
          <cell r="D3334">
            <v>119790.63</v>
          </cell>
          <cell r="E3334" t="str">
            <v>Póliza -118-</v>
          </cell>
        </row>
        <row r="3335">
          <cell r="A3335" t="str">
            <v>1201-0044</v>
          </cell>
          <cell r="B3335" t="str">
            <v>RECARGOS Y ACT DE IMP S/TEN DE MOTOS</v>
          </cell>
          <cell r="D3335">
            <v>1828</v>
          </cell>
          <cell r="E3335" t="str">
            <v>Póliza -118-</v>
          </cell>
        </row>
        <row r="3336">
          <cell r="A3336" t="str">
            <v>1201-0045</v>
          </cell>
          <cell r="B3336" t="str">
            <v>DEVOLUCION IMPUESTOS SOBRE TENENCIA</v>
          </cell>
          <cell r="D3336">
            <v>0</v>
          </cell>
          <cell r="E3336" t="str">
            <v>Póliza -118-</v>
          </cell>
        </row>
        <row r="3337">
          <cell r="A3337" t="str">
            <v>1201-0046</v>
          </cell>
          <cell r="B3337" t="str">
            <v>ACT.E INTS.POR DEV.IMP.S/TENENCIA</v>
          </cell>
          <cell r="D3337">
            <v>0</v>
          </cell>
          <cell r="E3337" t="str">
            <v>Póliza -118-</v>
          </cell>
        </row>
        <row r="3338">
          <cell r="A3338" t="str">
            <v>1201-0047</v>
          </cell>
          <cell r="B3338" t="str">
            <v>ACREDITAMENTO DEL IMP.S/TENENCIA AR.15-D</v>
          </cell>
          <cell r="D3338">
            <v>0</v>
          </cell>
          <cell r="E3338" t="str">
            <v>Póliza -118-</v>
          </cell>
        </row>
        <row r="3339">
          <cell r="A3339" t="str">
            <v>1201-0048</v>
          </cell>
          <cell r="B3339" t="str">
            <v>GASTOS DE EJECUCION ISAN</v>
          </cell>
          <cell r="D3339">
            <v>30</v>
          </cell>
          <cell r="E3339" t="str">
            <v>Póliza -118-</v>
          </cell>
        </row>
        <row r="3340">
          <cell r="A3340" t="str">
            <v>1201-0049</v>
          </cell>
          <cell r="B3340" t="str">
            <v>GASTOS DE EJECUCION IMP. SOBRE TENENCIA</v>
          </cell>
          <cell r="D3340">
            <v>120</v>
          </cell>
          <cell r="E3340" t="str">
            <v>Póliza -118-</v>
          </cell>
        </row>
        <row r="3341">
          <cell r="A3341" t="str">
            <v>1201-0050</v>
          </cell>
          <cell r="B3341" t="str">
            <v>MULTAS IMP S/TENENCIA CTRL.DE OBLIG 100%</v>
          </cell>
          <cell r="D3341">
            <v>2436</v>
          </cell>
          <cell r="E3341" t="str">
            <v>Póliza -118-</v>
          </cell>
        </row>
        <row r="3342">
          <cell r="A3342" t="str">
            <v>1201-0051</v>
          </cell>
          <cell r="B3342" t="str">
            <v>HONORARIOS EJEC.POR CONTROL VEHICULAR</v>
          </cell>
          <cell r="D3342">
            <v>120</v>
          </cell>
          <cell r="E3342" t="str">
            <v>Póliza -118-</v>
          </cell>
        </row>
        <row r="3343">
          <cell r="A3343" t="str">
            <v>1201-0052</v>
          </cell>
          <cell r="B3343" t="str">
            <v>HONORARIOS EJEC. ISAN</v>
          </cell>
          <cell r="D3343">
            <v>0</v>
          </cell>
          <cell r="E3343" t="str">
            <v>Póliza -118-</v>
          </cell>
        </row>
        <row r="3344">
          <cell r="A3344" t="str">
            <v>1201-0053</v>
          </cell>
          <cell r="B3344" t="str">
            <v>90% INFRACC. TRANSITO AREA METROPOLITANA</v>
          </cell>
          <cell r="D3344">
            <v>591601.1</v>
          </cell>
          <cell r="E3344" t="str">
            <v>Póliza -118-</v>
          </cell>
        </row>
        <row r="3345">
          <cell r="A3345" t="str">
            <v>1201-0054</v>
          </cell>
          <cell r="B3345" t="str">
            <v>MULTAS POR AUTOCORRECCION I.S.A.N.</v>
          </cell>
          <cell r="D3345">
            <v>193209</v>
          </cell>
          <cell r="E3345" t="str">
            <v>Póliza -118-</v>
          </cell>
        </row>
        <row r="3347">
          <cell r="C3347">
            <v>10435407.9</v>
          </cell>
          <cell r="D3347">
            <v>10435407.9</v>
          </cell>
        </row>
        <row r="3349">
          <cell r="A3349" t="str">
            <v>RECLASIFICACION DE LOS INGRESOS EN ADMON.</v>
          </cell>
        </row>
        <row r="3351">
          <cell r="D3351" t="str">
            <v>Póliza -118-</v>
          </cell>
        </row>
        <row r="3353">
          <cell r="A3353" t="str">
            <v>de Cuenta</v>
          </cell>
          <cell r="C3353" t="str">
            <v>Cargo</v>
          </cell>
          <cell r="D3353" t="str">
            <v>Crédito</v>
          </cell>
        </row>
        <row r="3354">
          <cell r="A3354" t="str">
            <v>1201-0001</v>
          </cell>
          <cell r="B3354" t="str">
            <v>DERECHOS DE CONTROL VEHICULAR PTE. AÑO</v>
          </cell>
          <cell r="C3354">
            <v>5947840</v>
          </cell>
          <cell r="E3354" t="str">
            <v>Póliza -119-</v>
          </cell>
        </row>
        <row r="3355">
          <cell r="A3355" t="str">
            <v>1201-0002</v>
          </cell>
          <cell r="B3355" t="str">
            <v>DERECHOS DE CONTROL VEHICULAR REZAGOS</v>
          </cell>
          <cell r="C3355">
            <v>357938.01</v>
          </cell>
          <cell r="E3355" t="str">
            <v>Póliza -119-</v>
          </cell>
        </row>
        <row r="3356">
          <cell r="A3356" t="str">
            <v>1201-0003</v>
          </cell>
          <cell r="B3356" t="str">
            <v>DEV. CONTROL VEHICULAR</v>
          </cell>
          <cell r="C3356">
            <v>0</v>
          </cell>
          <cell r="E3356" t="str">
            <v>Póliza -119-</v>
          </cell>
        </row>
        <row r="3357">
          <cell r="A3357" t="str">
            <v>1201-0004</v>
          </cell>
          <cell r="B3357" t="str">
            <v>SUBSIDIO 10% Y 5%</v>
          </cell>
          <cell r="D3357">
            <v>111396</v>
          </cell>
          <cell r="E3357" t="str">
            <v>Póliza -119-</v>
          </cell>
        </row>
        <row r="3358">
          <cell r="A3358" t="str">
            <v>1201-0005</v>
          </cell>
          <cell r="B3358" t="str">
            <v>SUBSIDIO ANTIGÜEDAD 5 AÑOS</v>
          </cell>
          <cell r="D3358">
            <v>965110</v>
          </cell>
          <cell r="E3358" t="str">
            <v>Póliza -119-</v>
          </cell>
        </row>
        <row r="3359">
          <cell r="A3359" t="str">
            <v>1201-0006</v>
          </cell>
          <cell r="B3359" t="str">
            <v>SUBSIDIO ANTIGÜEDAD 10 AÑOS</v>
          </cell>
          <cell r="D3359">
            <v>205792</v>
          </cell>
          <cell r="E3359" t="str">
            <v>Póliza -119-</v>
          </cell>
        </row>
        <row r="3360">
          <cell r="A3360" t="str">
            <v>1201-0007</v>
          </cell>
          <cell r="B3360" t="str">
            <v>SUBSIDIO DERECHOS CONTROL VEHICULAR</v>
          </cell>
          <cell r="C3360">
            <v>0</v>
          </cell>
          <cell r="E3360" t="str">
            <v>Póliza -119-</v>
          </cell>
        </row>
        <row r="3361">
          <cell r="A3361" t="str">
            <v>1201-0008</v>
          </cell>
          <cell r="B3361" t="str">
            <v>SUB MAT.DE CONT.VEH.A PERS.MAYORES 65 AÑOS</v>
          </cell>
          <cell r="D3361">
            <v>489</v>
          </cell>
          <cell r="E3361" t="str">
            <v>Póliza -119-</v>
          </cell>
        </row>
        <row r="3362">
          <cell r="A3362" t="str">
            <v>1201-0009</v>
          </cell>
          <cell r="B3362" t="str">
            <v>EXP.DE CERTIFICADOS DE CONTROL VEHICULAR</v>
          </cell>
          <cell r="C3362">
            <v>10998</v>
          </cell>
          <cell r="E3362" t="str">
            <v>Póliza -119-</v>
          </cell>
        </row>
        <row r="3363">
          <cell r="A3363" t="str">
            <v>1201-0010</v>
          </cell>
          <cell r="B3363" t="str">
            <v>EXP.DE CERT.DE CTRL.VEH.OTROS ESTADOS</v>
          </cell>
          <cell r="C3363">
            <v>7560</v>
          </cell>
          <cell r="E3363" t="str">
            <v>Póliza -119-</v>
          </cell>
        </row>
        <row r="3364">
          <cell r="A3364" t="str">
            <v>1201-0011</v>
          </cell>
          <cell r="B3364" t="str">
            <v>EXP.DE CERT.DE DOC.DE CTRL.VEHICULAR</v>
          </cell>
          <cell r="C3364">
            <v>846</v>
          </cell>
          <cell r="E3364" t="str">
            <v>Póliza -119-</v>
          </cell>
        </row>
        <row r="3365">
          <cell r="A3365" t="str">
            <v>1201-0012</v>
          </cell>
          <cell r="B3365" t="str">
            <v>PLACAS DE CIRCULACION VEHICULAR</v>
          </cell>
          <cell r="C3365">
            <v>466090</v>
          </cell>
          <cell r="E3365" t="str">
            <v>Póliza -119-</v>
          </cell>
        </row>
        <row r="3366">
          <cell r="A3366" t="str">
            <v>1201-0013</v>
          </cell>
          <cell r="B3366" t="str">
            <v>LICENCIAS DE MANEJAR</v>
          </cell>
          <cell r="C3366">
            <v>424564</v>
          </cell>
          <cell r="E3366" t="str">
            <v>Póliza -119-</v>
          </cell>
        </row>
        <row r="3367">
          <cell r="A3367" t="str">
            <v>1201-0014</v>
          </cell>
          <cell r="B3367" t="str">
            <v>EXP.DE CERT.DE LICENCIAS DE CONDUCIR</v>
          </cell>
          <cell r="C3367">
            <v>423</v>
          </cell>
          <cell r="E3367" t="str">
            <v>Póliza -119-</v>
          </cell>
        </row>
        <row r="3368">
          <cell r="A3368" t="str">
            <v>1201-0015</v>
          </cell>
          <cell r="B3368" t="str">
            <v>DUPLICADOS DE LICENCIAS</v>
          </cell>
          <cell r="C3368">
            <v>4720</v>
          </cell>
          <cell r="E3368" t="str">
            <v>Póliza -119-</v>
          </cell>
        </row>
        <row r="3369">
          <cell r="A3369" t="str">
            <v>1201-0016</v>
          </cell>
          <cell r="B3369" t="str">
            <v>DUPLICADOS DE TARJETAS DE CIRCULACION</v>
          </cell>
          <cell r="C3369">
            <v>11468</v>
          </cell>
          <cell r="E3369" t="str">
            <v>Póliza -119-</v>
          </cell>
        </row>
        <row r="3370">
          <cell r="A3370" t="str">
            <v>1201-0017</v>
          </cell>
          <cell r="B3370" t="str">
            <v>BAJAS DE VEHICULOS DE MOTOR</v>
          </cell>
          <cell r="C3370">
            <v>29328</v>
          </cell>
          <cell r="E3370" t="str">
            <v>Póliza -119-</v>
          </cell>
        </row>
        <row r="3371">
          <cell r="A3371" t="str">
            <v>1201-0018</v>
          </cell>
          <cell r="B3371" t="str">
            <v>SUBSIDIO LAMINAS CONTROL VEHICULAR</v>
          </cell>
          <cell r="C3371">
            <v>0</v>
          </cell>
          <cell r="E3371" t="str">
            <v>Póliza -119-</v>
          </cell>
        </row>
        <row r="3372">
          <cell r="A3372" t="str">
            <v>1201-0019</v>
          </cell>
          <cell r="B3372" t="str">
            <v>SUBSIDIOS LICENCIAS DE MANEJO</v>
          </cell>
          <cell r="C3372">
            <v>0</v>
          </cell>
          <cell r="E3372" t="str">
            <v>Póliza -119-</v>
          </cell>
        </row>
        <row r="3373">
          <cell r="A3373" t="str">
            <v>1201-0020</v>
          </cell>
          <cell r="B3373" t="str">
            <v>MULTAS DE CONTROL VEHICULAR</v>
          </cell>
          <cell r="C3373">
            <v>0</v>
          </cell>
          <cell r="E3373" t="str">
            <v>Póliza -119-</v>
          </cell>
        </row>
        <row r="3374">
          <cell r="A3374" t="str">
            <v>1201-0021</v>
          </cell>
          <cell r="B3374" t="str">
            <v>INTERESES POR CONVENIO CONTROL VEHICULAR</v>
          </cell>
          <cell r="C3374">
            <v>45204.34</v>
          </cell>
          <cell r="E3374" t="str">
            <v>Póliza -119-</v>
          </cell>
        </row>
        <row r="3375">
          <cell r="A3375" t="str">
            <v>1201-0022</v>
          </cell>
          <cell r="B3375" t="str">
            <v>SANCIONES POR CANJE DE PLACAS EXTEMP.</v>
          </cell>
          <cell r="C3375">
            <v>21436</v>
          </cell>
          <cell r="E3375" t="str">
            <v>Póliza -119-</v>
          </cell>
        </row>
        <row r="3376">
          <cell r="A3376" t="str">
            <v>1201-0023</v>
          </cell>
          <cell r="B3376" t="str">
            <v>SAN.DE DER.DE CONTROL VEH.PTE.AÑO</v>
          </cell>
          <cell r="C3376">
            <v>0</v>
          </cell>
          <cell r="E3376" t="str">
            <v>Póliza -119-</v>
          </cell>
        </row>
        <row r="3377">
          <cell r="A3377" t="str">
            <v>1201-0024</v>
          </cell>
          <cell r="B3377" t="str">
            <v>SAN.DE DER.CONTROL VEH. REZAGO</v>
          </cell>
          <cell r="C3377">
            <v>100300.25</v>
          </cell>
          <cell r="E3377" t="str">
            <v>Póliza -119-</v>
          </cell>
        </row>
        <row r="3378">
          <cell r="A3378" t="str">
            <v>1201-0025</v>
          </cell>
          <cell r="B3378" t="str">
            <v>10% INFRACC.DE TRANSITO AREA MET.</v>
          </cell>
          <cell r="C3378">
            <v>75684.61</v>
          </cell>
          <cell r="E3378" t="str">
            <v>Póliza -119-</v>
          </cell>
        </row>
        <row r="3379">
          <cell r="A3379" t="str">
            <v>1201-0026</v>
          </cell>
          <cell r="B3379" t="str">
            <v>IMP.SOBRE TRANS.DE PROP.DE VEH.AUT.USADO</v>
          </cell>
          <cell r="C3379">
            <v>935431.61</v>
          </cell>
          <cell r="E3379" t="str">
            <v>Póliza -119-</v>
          </cell>
        </row>
        <row r="3380">
          <cell r="A3380" t="str">
            <v>1201-0027</v>
          </cell>
          <cell r="B3380" t="str">
            <v>IMP.DE TRANSM.POR REQUERIMIENTO</v>
          </cell>
          <cell r="C3380">
            <v>0</v>
          </cell>
          <cell r="E3380" t="str">
            <v>Póliza -119-</v>
          </cell>
        </row>
        <row r="3381">
          <cell r="A3381" t="str">
            <v>1201-0028</v>
          </cell>
          <cell r="B3381" t="str">
            <v>ACT.E INTS.POR DEV.IMP.S/TRANS.VEH.USADO</v>
          </cell>
          <cell r="C3381">
            <v>0</v>
          </cell>
          <cell r="E3381" t="str">
            <v>Póliza -119-</v>
          </cell>
        </row>
        <row r="3382">
          <cell r="A3382" t="str">
            <v>1201-0029</v>
          </cell>
          <cell r="B3382" t="str">
            <v>DEV.IMP.S/TRANS.PROP.VEH.USADOS</v>
          </cell>
          <cell r="C3382">
            <v>0</v>
          </cell>
          <cell r="E3382" t="str">
            <v>Póliza -119-</v>
          </cell>
        </row>
        <row r="3383">
          <cell r="A3383" t="str">
            <v>1201-0030</v>
          </cell>
          <cell r="B3383" t="str">
            <v>MULTA IMP. P/LA AGENCIA EST.DE TRANSP.</v>
          </cell>
          <cell r="C3383">
            <v>28619</v>
          </cell>
          <cell r="E3383" t="str">
            <v>Póliza -119-</v>
          </cell>
        </row>
        <row r="3384">
          <cell r="A3384" t="str">
            <v>1201-0031</v>
          </cell>
          <cell r="B3384" t="str">
            <v>MULTAS DEL IMP.DE TRANSMISION</v>
          </cell>
          <cell r="C3384">
            <v>0</v>
          </cell>
          <cell r="E3384" t="str">
            <v>Póliza -119-</v>
          </cell>
        </row>
        <row r="3385">
          <cell r="A3385" t="str">
            <v>1201-0032</v>
          </cell>
          <cell r="B3385" t="str">
            <v>RECARGOS DE IMP.DE TRANSMISION</v>
          </cell>
          <cell r="C3385">
            <v>0</v>
          </cell>
          <cell r="E3385" t="str">
            <v>Póliza -119-</v>
          </cell>
        </row>
        <row r="3386">
          <cell r="A3386" t="str">
            <v>1201-0033</v>
          </cell>
          <cell r="B3386" t="str">
            <v>GASTOS DE EJEC.TRANS.VEH.MOTOR</v>
          </cell>
          <cell r="C3386">
            <v>0</v>
          </cell>
          <cell r="E3386" t="str">
            <v>Póliza -119-</v>
          </cell>
        </row>
        <row r="3387">
          <cell r="A3387" t="str">
            <v>1201-0034</v>
          </cell>
          <cell r="B3387" t="str">
            <v>INCENTIVOS POR ISAN</v>
          </cell>
          <cell r="C3387">
            <v>0</v>
          </cell>
          <cell r="E3387" t="str">
            <v>Póliza -119-</v>
          </cell>
        </row>
        <row r="3388">
          <cell r="A3388" t="str">
            <v>1201-0035</v>
          </cell>
          <cell r="B3388" t="str">
            <v>RECARGOS DE I.S.A.N.</v>
          </cell>
          <cell r="C3388">
            <v>0</v>
          </cell>
          <cell r="E3388" t="str">
            <v>Póliza -119-</v>
          </cell>
        </row>
        <row r="3389">
          <cell r="A3389" t="str">
            <v>1201-0036</v>
          </cell>
          <cell r="B3389" t="str">
            <v>SANCIONES ISAN</v>
          </cell>
          <cell r="C3389">
            <v>0</v>
          </cell>
          <cell r="E3389" t="str">
            <v>Póliza -119-</v>
          </cell>
        </row>
        <row r="3390">
          <cell r="A3390" t="str">
            <v>1201-0037</v>
          </cell>
          <cell r="B3390" t="str">
            <v>I.S.A.N. PAGOS PROVISIONALES</v>
          </cell>
          <cell r="C3390">
            <v>89767</v>
          </cell>
          <cell r="E3390" t="str">
            <v>Póliza -119-</v>
          </cell>
        </row>
        <row r="3391">
          <cell r="A3391" t="str">
            <v>1201-0038</v>
          </cell>
          <cell r="B3391" t="str">
            <v>ACTUALIZACION DE I.S.A.N.</v>
          </cell>
          <cell r="C3391">
            <v>0</v>
          </cell>
          <cell r="E3391" t="str">
            <v>Póliza -119-</v>
          </cell>
        </row>
        <row r="3392">
          <cell r="A3392" t="str">
            <v>1201-0039</v>
          </cell>
          <cell r="B3392" t="str">
            <v>DEVOLUCION IMP. SOBRE AUTOMOVILES NUEVOS</v>
          </cell>
          <cell r="C3392">
            <v>0</v>
          </cell>
          <cell r="E3392" t="str">
            <v>Póliza -119-</v>
          </cell>
        </row>
        <row r="3393">
          <cell r="A3393" t="str">
            <v>1201-0040</v>
          </cell>
          <cell r="B3393" t="str">
            <v>ACT.E INT'S.POR DEV.IMP.S/AUTOMOV.NVOS.</v>
          </cell>
          <cell r="C3393">
            <v>0</v>
          </cell>
          <cell r="E3393" t="str">
            <v>Póliza -119-</v>
          </cell>
        </row>
        <row r="3394">
          <cell r="A3394" t="str">
            <v>1201-0041</v>
          </cell>
          <cell r="B3394" t="str">
            <v>IMPUESTO S/TENENCIA O USO DE VEHICULOS</v>
          </cell>
          <cell r="C3394">
            <v>9689205.8599999994</v>
          </cell>
          <cell r="E3394" t="str">
            <v>Póliza -119-</v>
          </cell>
        </row>
        <row r="3395">
          <cell r="A3395" t="str">
            <v>1201-0042</v>
          </cell>
          <cell r="B3395" t="str">
            <v>IMPUESTO S/TENENCIA, MOTOCICLETAS</v>
          </cell>
          <cell r="C3395">
            <v>144974</v>
          </cell>
          <cell r="E3395" t="str">
            <v>Póliza -119-</v>
          </cell>
        </row>
        <row r="3396">
          <cell r="A3396" t="str">
            <v>1201-0043</v>
          </cell>
          <cell r="B3396" t="str">
            <v>RECARGOS Y ACT DE IMP S/TENENCIA DE VEH</v>
          </cell>
          <cell r="C3396">
            <v>183185.12</v>
          </cell>
          <cell r="E3396" t="str">
            <v>Póliza -119-</v>
          </cell>
        </row>
        <row r="3397">
          <cell r="A3397" t="str">
            <v>1201-0044</v>
          </cell>
          <cell r="B3397" t="str">
            <v>RECARGOS Y ACT DE IMP S/TEN DE MOTOS</v>
          </cell>
          <cell r="C3397">
            <v>0</v>
          </cell>
          <cell r="E3397" t="str">
            <v>Póliza -119-</v>
          </cell>
        </row>
        <row r="3398">
          <cell r="A3398" t="str">
            <v>1201-0045</v>
          </cell>
          <cell r="B3398" t="str">
            <v>DEVOLUCION IMPUESTOS SOBRE TENENCIA</v>
          </cell>
          <cell r="C3398">
            <v>0</v>
          </cell>
          <cell r="E3398" t="str">
            <v>Póliza -119-</v>
          </cell>
        </row>
        <row r="3399">
          <cell r="A3399" t="str">
            <v>1201-0046</v>
          </cell>
          <cell r="B3399" t="str">
            <v>ACT.E INTS.POR DEV.IMP.S/TENENCIA</v>
          </cell>
          <cell r="C3399">
            <v>0</v>
          </cell>
          <cell r="E3399" t="str">
            <v>Póliza -119-</v>
          </cell>
        </row>
        <row r="3400">
          <cell r="A3400" t="str">
            <v>1201-0047</v>
          </cell>
          <cell r="B3400" t="str">
            <v>ACREDITAMENTO DEL IMP.S/TENENCIA AR.15-D</v>
          </cell>
          <cell r="C3400">
            <v>0</v>
          </cell>
          <cell r="E3400" t="str">
            <v>Póliza -119-</v>
          </cell>
        </row>
        <row r="3401">
          <cell r="A3401" t="str">
            <v>1201-0048</v>
          </cell>
          <cell r="B3401" t="str">
            <v>GASTOS DE EJECUCION ISAN</v>
          </cell>
          <cell r="C3401">
            <v>0</v>
          </cell>
          <cell r="E3401" t="str">
            <v>Póliza -119-</v>
          </cell>
        </row>
        <row r="3402">
          <cell r="A3402" t="str">
            <v>1201-0049</v>
          </cell>
          <cell r="B3402" t="str">
            <v>GASTOS DE EJECUCION IMP. SOBRE TENENCIA</v>
          </cell>
          <cell r="C3402">
            <v>30</v>
          </cell>
          <cell r="E3402" t="str">
            <v>Póliza -119-</v>
          </cell>
        </row>
        <row r="3403">
          <cell r="A3403" t="str">
            <v>1201-0050</v>
          </cell>
          <cell r="B3403" t="str">
            <v>MULTAS IMP S/TENENCIA CTRL.DE OBLIG 100%</v>
          </cell>
          <cell r="C3403">
            <v>4263</v>
          </cell>
          <cell r="E3403" t="str">
            <v>Póliza -119-</v>
          </cell>
        </row>
        <row r="3404">
          <cell r="A3404" t="str">
            <v>1201-0051</v>
          </cell>
          <cell r="B3404" t="str">
            <v>HONORARIOS EJEC.POR CONTROL VEHICULAR</v>
          </cell>
          <cell r="C3404">
            <v>270</v>
          </cell>
          <cell r="E3404" t="str">
            <v>Póliza -119-</v>
          </cell>
        </row>
        <row r="3405">
          <cell r="A3405" t="str">
            <v>1201-0052</v>
          </cell>
          <cell r="B3405" t="str">
            <v>HONORARIOS EJEC. ISAN</v>
          </cell>
          <cell r="C3405">
            <v>0</v>
          </cell>
          <cell r="E3405" t="str">
            <v>Póliza -119-</v>
          </cell>
        </row>
        <row r="3406">
          <cell r="A3406" t="str">
            <v>1201-0053</v>
          </cell>
          <cell r="B3406" t="str">
            <v>90% INFRACC. TRANSITO AREA METROPOLITANA</v>
          </cell>
          <cell r="C3406">
            <v>681207.48</v>
          </cell>
          <cell r="E3406" t="str">
            <v>Póliza -119-</v>
          </cell>
        </row>
        <row r="3407">
          <cell r="A3407" t="str">
            <v>1201-0054</v>
          </cell>
          <cell r="B3407" t="str">
            <v>MULTAS POR AUTOCORRECCION I.S.A.N.</v>
          </cell>
          <cell r="C3407">
            <v>0</v>
          </cell>
          <cell r="E3407" t="str">
            <v>Póliza -119-</v>
          </cell>
        </row>
        <row r="3408">
          <cell r="A3408" t="str">
            <v>1201-0055</v>
          </cell>
          <cell r="B3408" t="str">
            <v>TRAMITE DE CESION DE DER. DE LA CONCESION</v>
          </cell>
          <cell r="C3408">
            <v>21222</v>
          </cell>
          <cell r="E3408" t="str">
            <v>Póliza -119-</v>
          </cell>
        </row>
        <row r="3409">
          <cell r="A3409" t="str">
            <v>1201-0056</v>
          </cell>
          <cell r="B3409" t="str">
            <v>CAMBIO DE VEHICULO OBJ. DE LA CONCESION</v>
          </cell>
          <cell r="C3409">
            <v>11800</v>
          </cell>
          <cell r="E3409" t="str">
            <v>Póliza -119-</v>
          </cell>
        </row>
        <row r="3410">
          <cell r="A3410" t="str">
            <v>4101-0001</v>
          </cell>
          <cell r="B3410" t="str">
            <v>DERECHOS DE CONTROL VEHICULAR PTE. AÑO</v>
          </cell>
          <cell r="D3410">
            <v>5947840</v>
          </cell>
          <cell r="E3410" t="str">
            <v>Póliza -119-</v>
          </cell>
        </row>
        <row r="3411">
          <cell r="A3411" t="str">
            <v>4101-0002</v>
          </cell>
          <cell r="B3411" t="str">
            <v>DERECHOS DE CONTROL VEHICULAR REZAGOS</v>
          </cell>
          <cell r="D3411">
            <v>357938.01</v>
          </cell>
          <cell r="E3411" t="str">
            <v>Póliza -119-</v>
          </cell>
        </row>
        <row r="3412">
          <cell r="A3412" t="str">
            <v>4101-0003</v>
          </cell>
          <cell r="B3412" t="str">
            <v>DEV. CONTROL VEHICULAR</v>
          </cell>
          <cell r="D3412">
            <v>0</v>
          </cell>
          <cell r="E3412" t="str">
            <v>Póliza -119-</v>
          </cell>
        </row>
        <row r="3413">
          <cell r="A3413" t="str">
            <v>4101-0004</v>
          </cell>
          <cell r="B3413" t="str">
            <v>SUBSIDIO 10% Y 5%</v>
          </cell>
          <cell r="C3413">
            <v>111396</v>
          </cell>
          <cell r="E3413" t="str">
            <v>Póliza -119-</v>
          </cell>
        </row>
        <row r="3414">
          <cell r="A3414" t="str">
            <v>4101-0005</v>
          </cell>
          <cell r="B3414" t="str">
            <v>SUBSIDIO ANTIGÜEDAD 5 AÑOS</v>
          </cell>
          <cell r="C3414">
            <v>965110</v>
          </cell>
          <cell r="E3414" t="str">
            <v>Póliza -119-</v>
          </cell>
        </row>
        <row r="3415">
          <cell r="A3415" t="str">
            <v>4101-0006</v>
          </cell>
          <cell r="B3415" t="str">
            <v>SUBSIDIO ANTIGÜEDAD 10 AÑOS</v>
          </cell>
          <cell r="C3415">
            <v>205792</v>
          </cell>
          <cell r="E3415" t="str">
            <v>Póliza -119-</v>
          </cell>
        </row>
        <row r="3416">
          <cell r="A3416" t="str">
            <v>4101-0007</v>
          </cell>
          <cell r="B3416" t="str">
            <v>SUBSIDIO DERECHOS CONTROL VEHICULAR</v>
          </cell>
          <cell r="D3416">
            <v>0</v>
          </cell>
          <cell r="E3416" t="str">
            <v>Póliza -119-</v>
          </cell>
        </row>
        <row r="3417">
          <cell r="A3417" t="str">
            <v>4101-0008</v>
          </cell>
          <cell r="B3417" t="str">
            <v>SUB MAT.DE CONT.VEH.A PERS.MAYORES 65 AÑOS</v>
          </cell>
          <cell r="C3417">
            <v>489</v>
          </cell>
          <cell r="E3417" t="str">
            <v>Póliza -119-</v>
          </cell>
        </row>
        <row r="3418">
          <cell r="A3418" t="str">
            <v>4101-0009</v>
          </cell>
          <cell r="B3418" t="str">
            <v>EXP.DE CERTIFICADOS DE CONTROL VEHICULAR</v>
          </cell>
          <cell r="D3418">
            <v>10998</v>
          </cell>
          <cell r="E3418" t="str">
            <v>Póliza -119-</v>
          </cell>
        </row>
        <row r="3419">
          <cell r="A3419" t="str">
            <v>4101-0010</v>
          </cell>
          <cell r="B3419" t="str">
            <v>EXP.DE CERT.DE CTRL.VEH.OTROS ESTADOS</v>
          </cell>
          <cell r="D3419">
            <v>7560</v>
          </cell>
          <cell r="E3419" t="str">
            <v>Póliza -119-</v>
          </cell>
        </row>
        <row r="3420">
          <cell r="A3420" t="str">
            <v>4101-0011</v>
          </cell>
          <cell r="B3420" t="str">
            <v>EXP.DE CERT.DE DOC.DE CTRL.VEHICULAR</v>
          </cell>
          <cell r="D3420">
            <v>846</v>
          </cell>
          <cell r="E3420" t="str">
            <v>Póliza -119-</v>
          </cell>
        </row>
        <row r="3421">
          <cell r="A3421" t="str">
            <v>4101-0012</v>
          </cell>
          <cell r="B3421" t="str">
            <v>PLACAS DE CIRCULACION VEHICULAR</v>
          </cell>
          <cell r="D3421">
            <v>466090</v>
          </cell>
          <cell r="E3421" t="str">
            <v>Póliza -119-</v>
          </cell>
        </row>
        <row r="3422">
          <cell r="A3422" t="str">
            <v>4101-0013</v>
          </cell>
          <cell r="B3422" t="str">
            <v>LICENCIAS DE MANEJAR</v>
          </cell>
          <cell r="D3422">
            <v>424564</v>
          </cell>
          <cell r="E3422" t="str">
            <v>Póliza -119-</v>
          </cell>
        </row>
        <row r="3423">
          <cell r="A3423" t="str">
            <v>4101-0014</v>
          </cell>
          <cell r="B3423" t="str">
            <v>EXP.DE CERT.DE LICENCIAS DE CONDUCIR</v>
          </cell>
          <cell r="D3423">
            <v>423</v>
          </cell>
          <cell r="E3423" t="str">
            <v>Póliza -119-</v>
          </cell>
        </row>
        <row r="3424">
          <cell r="A3424" t="str">
            <v>4101-0015</v>
          </cell>
          <cell r="B3424" t="str">
            <v>DUPLICADOS DE LICENCIAS</v>
          </cell>
          <cell r="D3424">
            <v>4720</v>
          </cell>
          <cell r="E3424" t="str">
            <v>Póliza -119-</v>
          </cell>
        </row>
        <row r="3425">
          <cell r="A3425" t="str">
            <v>4101-0016</v>
          </cell>
          <cell r="B3425" t="str">
            <v>DUPLICADOS DE TARJETAS DE CIRCULACION</v>
          </cell>
          <cell r="D3425">
            <v>11468</v>
          </cell>
          <cell r="E3425" t="str">
            <v>Póliza -119-</v>
          </cell>
        </row>
        <row r="3426">
          <cell r="A3426" t="str">
            <v>4101-0017</v>
          </cell>
          <cell r="B3426" t="str">
            <v>BAJAS DE VEHICULOS DE MOTOR</v>
          </cell>
          <cell r="D3426">
            <v>29328</v>
          </cell>
          <cell r="E3426" t="str">
            <v>Póliza -119-</v>
          </cell>
        </row>
        <row r="3427">
          <cell r="A3427" t="str">
            <v>4101-0018</v>
          </cell>
          <cell r="B3427" t="str">
            <v>SUBSIDIO LAMINAS CONTROL VEHICULAR</v>
          </cell>
          <cell r="D3427">
            <v>0</v>
          </cell>
          <cell r="E3427" t="str">
            <v>Póliza -119-</v>
          </cell>
        </row>
        <row r="3428">
          <cell r="A3428" t="str">
            <v>4101-0019</v>
          </cell>
          <cell r="B3428" t="str">
            <v>SUBSIDIOS LICENCIAS DE MANEJO</v>
          </cell>
          <cell r="D3428">
            <v>0</v>
          </cell>
          <cell r="E3428" t="str">
            <v>Póliza -119-</v>
          </cell>
        </row>
        <row r="3429">
          <cell r="A3429" t="str">
            <v>4101-0020</v>
          </cell>
          <cell r="B3429" t="str">
            <v>MULTAS DE CONTROL VEHICULAR</v>
          </cell>
          <cell r="D3429">
            <v>0</v>
          </cell>
          <cell r="E3429" t="str">
            <v>Póliza -119-</v>
          </cell>
        </row>
        <row r="3430">
          <cell r="A3430" t="str">
            <v>4101-0021</v>
          </cell>
          <cell r="B3430" t="str">
            <v>INTERESES POR CONVENIO CONTROL VEHICULAR</v>
          </cell>
          <cell r="D3430">
            <v>45204.34</v>
          </cell>
          <cell r="E3430" t="str">
            <v>Póliza -119-</v>
          </cell>
        </row>
        <row r="3431">
          <cell r="A3431" t="str">
            <v>4101-0022</v>
          </cell>
          <cell r="B3431" t="str">
            <v>SANCIONES POR CANJE DE PLACAS EXTEMP.</v>
          </cell>
          <cell r="D3431">
            <v>21436</v>
          </cell>
          <cell r="E3431" t="str">
            <v>Póliza -119-</v>
          </cell>
        </row>
        <row r="3432">
          <cell r="A3432" t="str">
            <v>4101-0023</v>
          </cell>
          <cell r="B3432" t="str">
            <v>SAN.DE DER.DE CONTROL VEH.PTE.AÑO</v>
          </cell>
          <cell r="D3432">
            <v>0</v>
          </cell>
          <cell r="E3432" t="str">
            <v>Póliza -119-</v>
          </cell>
        </row>
        <row r="3433">
          <cell r="A3433" t="str">
            <v>4101-0024</v>
          </cell>
          <cell r="B3433" t="str">
            <v>SAN.DE DER.CONTROL VEH. REZAGO</v>
          </cell>
          <cell r="D3433">
            <v>100300.25</v>
          </cell>
          <cell r="E3433" t="str">
            <v>Póliza -119-</v>
          </cell>
        </row>
        <row r="3434">
          <cell r="A3434" t="str">
            <v>4101-0025</v>
          </cell>
          <cell r="B3434" t="str">
            <v>10% INFRACC.DE TRANSITO AREA MET.</v>
          </cell>
          <cell r="D3434">
            <v>75684.61</v>
          </cell>
          <cell r="E3434" t="str">
            <v>Póliza -119-</v>
          </cell>
        </row>
        <row r="3435">
          <cell r="A3435" t="str">
            <v>2102-1001</v>
          </cell>
          <cell r="B3435" t="str">
            <v>IMP.SOBRE TRANS.DE PROP.DE VEH.AUT.USADO</v>
          </cell>
          <cell r="D3435">
            <v>935431.61</v>
          </cell>
          <cell r="E3435" t="str">
            <v>Póliza -119-</v>
          </cell>
        </row>
        <row r="3436">
          <cell r="A3436" t="str">
            <v>2102-1002</v>
          </cell>
          <cell r="B3436" t="str">
            <v>IMP.DE TRANSM.POR REQUERIMIENTO</v>
          </cell>
          <cell r="D3436">
            <v>0</v>
          </cell>
          <cell r="E3436" t="str">
            <v>Póliza -119-</v>
          </cell>
        </row>
        <row r="3437">
          <cell r="A3437" t="str">
            <v>2102-1003</v>
          </cell>
          <cell r="B3437" t="str">
            <v>ACT.E INTS.POR DEV.IMP.S/TRANS.VEH.USADO</v>
          </cell>
          <cell r="D3437">
            <v>0</v>
          </cell>
          <cell r="E3437" t="str">
            <v>Póliza -119-</v>
          </cell>
        </row>
        <row r="3438">
          <cell r="A3438" t="str">
            <v>2102-1004</v>
          </cell>
          <cell r="B3438" t="str">
            <v>DEV.IMP.S/TRANS.PROP.VEH.USADOS</v>
          </cell>
          <cell r="D3438">
            <v>0</v>
          </cell>
          <cell r="E3438" t="str">
            <v>Póliza -119-</v>
          </cell>
        </row>
        <row r="3439">
          <cell r="A3439" t="str">
            <v>2102-1005</v>
          </cell>
          <cell r="B3439" t="str">
            <v>MULTA IMP. P/LA AGENCIA EST.DE TRANSP.</v>
          </cell>
          <cell r="D3439">
            <v>28619</v>
          </cell>
          <cell r="E3439" t="str">
            <v>Póliza -119-</v>
          </cell>
        </row>
        <row r="3440">
          <cell r="A3440" t="str">
            <v>2102-1006</v>
          </cell>
          <cell r="B3440" t="str">
            <v>MULTAS DEL IMP.DE TRANSMISION</v>
          </cell>
          <cell r="D3440">
            <v>0</v>
          </cell>
          <cell r="E3440" t="str">
            <v>Póliza -119-</v>
          </cell>
        </row>
        <row r="3441">
          <cell r="A3441" t="str">
            <v>2102-1007</v>
          </cell>
          <cell r="B3441" t="str">
            <v>RECARGOS DE IMP.DE TRANSMISION</v>
          </cell>
          <cell r="D3441">
            <v>0</v>
          </cell>
          <cell r="E3441" t="str">
            <v>Póliza -119-</v>
          </cell>
        </row>
        <row r="3442">
          <cell r="A3442" t="str">
            <v>2102-1008</v>
          </cell>
          <cell r="B3442" t="str">
            <v>GASTOS DE EJEC.TRANS.VEH.MOTOR</v>
          </cell>
          <cell r="D3442">
            <v>0</v>
          </cell>
          <cell r="E3442" t="str">
            <v>Póliza -119-</v>
          </cell>
        </row>
        <row r="3443">
          <cell r="A3443" t="str">
            <v>2102-1009</v>
          </cell>
          <cell r="B3443" t="str">
            <v>INCENTIVOS POR ISAN</v>
          </cell>
          <cell r="D3443">
            <v>0</v>
          </cell>
          <cell r="E3443" t="str">
            <v>Póliza -119-</v>
          </cell>
        </row>
        <row r="3444">
          <cell r="A3444" t="str">
            <v>2102-1010</v>
          </cell>
          <cell r="B3444" t="str">
            <v>RECARGOS DE I.S.A.N.</v>
          </cell>
          <cell r="D3444">
            <v>0</v>
          </cell>
          <cell r="E3444" t="str">
            <v>Póliza -119-</v>
          </cell>
        </row>
        <row r="3445">
          <cell r="A3445" t="str">
            <v>2102-1011</v>
          </cell>
          <cell r="B3445" t="str">
            <v>SANCIONES ISAN</v>
          </cell>
          <cell r="D3445">
            <v>0</v>
          </cell>
          <cell r="E3445" t="str">
            <v>Póliza -119-</v>
          </cell>
        </row>
        <row r="3446">
          <cell r="A3446" t="str">
            <v>2102-1012</v>
          </cell>
          <cell r="B3446" t="str">
            <v>I.S.A.N. PAGOS PROVISIONALES</v>
          </cell>
          <cell r="D3446">
            <v>89767</v>
          </cell>
          <cell r="E3446" t="str">
            <v>Póliza -119-</v>
          </cell>
        </row>
        <row r="3447">
          <cell r="A3447" t="str">
            <v>2102-1013</v>
          </cell>
          <cell r="B3447" t="str">
            <v>ACTUALIZACION DE I.S.A.N.</v>
          </cell>
          <cell r="D3447">
            <v>0</v>
          </cell>
          <cell r="E3447" t="str">
            <v>Póliza -119-</v>
          </cell>
        </row>
        <row r="3448">
          <cell r="A3448" t="str">
            <v>2102-1014</v>
          </cell>
          <cell r="B3448" t="str">
            <v>DEVOLUCION IMP. SOBRE AUTOMOVILES NUEVOS</v>
          </cell>
          <cell r="D3448">
            <v>0</v>
          </cell>
          <cell r="E3448" t="str">
            <v>Póliza -119-</v>
          </cell>
        </row>
        <row r="3449">
          <cell r="A3449" t="str">
            <v>2102-1015</v>
          </cell>
          <cell r="B3449" t="str">
            <v>ACT.E INT'S.POR DEV.IMP.S/AUTOMOV.NVOS.</v>
          </cell>
          <cell r="D3449">
            <v>0</v>
          </cell>
          <cell r="E3449" t="str">
            <v>Póliza -119-</v>
          </cell>
        </row>
        <row r="3450">
          <cell r="A3450" t="str">
            <v>2102-1016</v>
          </cell>
          <cell r="B3450" t="str">
            <v>IMPUESTO S/TENENCIA O USO DE VEHICULOS</v>
          </cell>
          <cell r="D3450">
            <v>9689205.8599999994</v>
          </cell>
          <cell r="E3450" t="str">
            <v>Póliza -119-</v>
          </cell>
        </row>
        <row r="3451">
          <cell r="A3451" t="str">
            <v>2102-1017</v>
          </cell>
          <cell r="B3451" t="str">
            <v>IMPUESTO S/TENENCIA, MOTOCICLETAS</v>
          </cell>
          <cell r="D3451">
            <v>144974</v>
          </cell>
          <cell r="E3451" t="str">
            <v>Póliza -119-</v>
          </cell>
        </row>
        <row r="3452">
          <cell r="A3452" t="str">
            <v>2102-1018</v>
          </cell>
          <cell r="B3452" t="str">
            <v>RECARGOS Y ACT DE IMP S/TENENCIA DE VEH</v>
          </cell>
          <cell r="D3452">
            <v>183185.12</v>
          </cell>
          <cell r="E3452" t="str">
            <v>Póliza -119-</v>
          </cell>
        </row>
        <row r="3453">
          <cell r="A3453" t="str">
            <v>2102-1019</v>
          </cell>
          <cell r="B3453" t="str">
            <v>RECARGOS Y ACT DE IMP S/TEN DE MOTOS</v>
          </cell>
          <cell r="D3453">
            <v>0</v>
          </cell>
          <cell r="E3453" t="str">
            <v>Póliza -119-</v>
          </cell>
        </row>
        <row r="3454">
          <cell r="A3454" t="str">
            <v>2102-1020</v>
          </cell>
          <cell r="B3454" t="str">
            <v>DEVOLUCION IMPUESTOS SOBRE TENENCIA</v>
          </cell>
          <cell r="D3454">
            <v>0</v>
          </cell>
          <cell r="E3454" t="str">
            <v>Póliza -119-</v>
          </cell>
        </row>
        <row r="3455">
          <cell r="A3455" t="str">
            <v>2102-1021</v>
          </cell>
          <cell r="B3455" t="str">
            <v>ACT.E INTS.POR DEV.IMP.S/TENENCIA</v>
          </cell>
          <cell r="D3455">
            <v>0</v>
          </cell>
          <cell r="E3455" t="str">
            <v>Póliza -119-</v>
          </cell>
        </row>
        <row r="3456">
          <cell r="A3456" t="str">
            <v>2102-1022</v>
          </cell>
          <cell r="B3456" t="str">
            <v>ACREDITAMENTO DEL IMP.S/TENENCIA AR.15-D</v>
          </cell>
          <cell r="D3456">
            <v>0</v>
          </cell>
          <cell r="E3456" t="str">
            <v>Póliza -119-</v>
          </cell>
        </row>
        <row r="3457">
          <cell r="A3457" t="str">
            <v>2102-1023</v>
          </cell>
          <cell r="B3457" t="str">
            <v>GASTOS DE EJECUCION ISAN</v>
          </cell>
          <cell r="D3457">
            <v>0</v>
          </cell>
          <cell r="E3457" t="str">
            <v>Póliza -119-</v>
          </cell>
        </row>
        <row r="3458">
          <cell r="A3458" t="str">
            <v>2102-1024</v>
          </cell>
          <cell r="B3458" t="str">
            <v>GASTOS DE EJECUCION IMP. SOBRE TENENCIA</v>
          </cell>
          <cell r="D3458">
            <v>30</v>
          </cell>
          <cell r="E3458" t="str">
            <v>Póliza -119-</v>
          </cell>
        </row>
        <row r="3459">
          <cell r="A3459" t="str">
            <v>2102-1025</v>
          </cell>
          <cell r="B3459" t="str">
            <v>MULTAS IMP S/TENENCIA CTRL.DE OBLIG 100%</v>
          </cell>
          <cell r="D3459">
            <v>4263</v>
          </cell>
          <cell r="E3459" t="str">
            <v>Póliza -119-</v>
          </cell>
        </row>
        <row r="3460">
          <cell r="A3460" t="str">
            <v>2102-1026</v>
          </cell>
          <cell r="B3460" t="str">
            <v>HONORARIOS EJEC.POR CONTROL VEHICULAR</v>
          </cell>
          <cell r="D3460">
            <v>270</v>
          </cell>
          <cell r="E3460" t="str">
            <v>Póliza -119-</v>
          </cell>
        </row>
        <row r="3461">
          <cell r="A3461" t="str">
            <v>2102-1027</v>
          </cell>
          <cell r="B3461" t="str">
            <v>HONORARIOS EJEC. ISAN</v>
          </cell>
          <cell r="D3461">
            <v>0</v>
          </cell>
          <cell r="E3461" t="str">
            <v>Póliza -119-</v>
          </cell>
        </row>
        <row r="3462">
          <cell r="A3462" t="str">
            <v>2102-1028</v>
          </cell>
          <cell r="B3462" t="str">
            <v>90% INFRACC. TRANSITO AREA METROPOLITANA</v>
          </cell>
          <cell r="D3462">
            <v>681207.48</v>
          </cell>
          <cell r="E3462" t="str">
            <v>Póliza -119-</v>
          </cell>
        </row>
        <row r="3463">
          <cell r="A3463" t="str">
            <v>2102-1029</v>
          </cell>
          <cell r="B3463" t="str">
            <v>MULTAS POR AUTOCORRECCION I.S.A.N.</v>
          </cell>
          <cell r="D3463">
            <v>0</v>
          </cell>
          <cell r="E3463" t="str">
            <v>Póliza -119-</v>
          </cell>
        </row>
        <row r="3464">
          <cell r="A3464" t="str">
            <v>2102-1030</v>
          </cell>
          <cell r="B3464" t="str">
            <v>TRAMITE DE CESION DE DER. DE LA CONCESION</v>
          </cell>
          <cell r="D3464">
            <v>21222</v>
          </cell>
          <cell r="E3464" t="str">
            <v>Póliza -119-</v>
          </cell>
        </row>
        <row r="3465">
          <cell r="A3465" t="str">
            <v>2102-1031</v>
          </cell>
          <cell r="B3465" t="str">
            <v>CAMBIO DE VEHICULO OBJ. DE LA CONCESION</v>
          </cell>
          <cell r="D3465">
            <v>11800</v>
          </cell>
          <cell r="E3465" t="str">
            <v>Póliza -119-</v>
          </cell>
        </row>
        <row r="3467">
          <cell r="C3467">
            <v>20577162.280000001</v>
          </cell>
          <cell r="D3467">
            <v>20577162.280000001</v>
          </cell>
        </row>
        <row r="3469">
          <cell r="A3469" t="str">
            <v>REGISTRO DE LOS INGRESOS DEL DIA</v>
          </cell>
        </row>
        <row r="3470">
          <cell r="D3470" t="str">
            <v>Póliza -119-</v>
          </cell>
        </row>
        <row r="3473">
          <cell r="B3473" t="str">
            <v>Gobierno del Estado de Nuevo León</v>
          </cell>
        </row>
        <row r="3474">
          <cell r="B3474" t="str">
            <v>Secretaría de Finanzas y Tesorería General del Estado</v>
          </cell>
        </row>
        <row r="3475">
          <cell r="B3475" t="str">
            <v>Subsecretaría de Egresos</v>
          </cell>
        </row>
        <row r="3476">
          <cell r="B3476" t="str">
            <v>Dirección de Contabilidad y Cuenta Pública</v>
          </cell>
        </row>
        <row r="3477">
          <cell r="B3477" t="str">
            <v>Instituto de Control Vehicular</v>
          </cell>
        </row>
        <row r="3478">
          <cell r="B3478" t="str">
            <v>Recaudaciòn Diaria 28 Febrero 2006</v>
          </cell>
        </row>
        <row r="3479">
          <cell r="A3479" t="str">
            <v xml:space="preserve">Numero </v>
          </cell>
          <cell r="B3479" t="str">
            <v>Concepto</v>
          </cell>
          <cell r="C3479" t="str">
            <v>Recaudación Daria</v>
          </cell>
        </row>
        <row r="3480">
          <cell r="A3480" t="str">
            <v>de Cuenta</v>
          </cell>
          <cell r="C3480" t="str">
            <v>Cargo</v>
          </cell>
          <cell r="D3480" t="str">
            <v>Crédito</v>
          </cell>
        </row>
        <row r="3482">
          <cell r="A3482" t="str">
            <v>2102-1001</v>
          </cell>
          <cell r="B3482" t="str">
            <v>IMP.SOBRE TRANS.DE PROP.DE VEH.AUT.USADO</v>
          </cell>
          <cell r="C3482">
            <v>935431.61</v>
          </cell>
          <cell r="E3482" t="str">
            <v>Póliza -120-</v>
          </cell>
        </row>
        <row r="3483">
          <cell r="A3483" t="str">
            <v>2102-1002</v>
          </cell>
          <cell r="B3483" t="str">
            <v>IMP.DE TRANSM.POR REQUERIMIENTO</v>
          </cell>
          <cell r="C3483">
            <v>0</v>
          </cell>
          <cell r="E3483" t="str">
            <v>Póliza -120-</v>
          </cell>
        </row>
        <row r="3484">
          <cell r="A3484" t="str">
            <v>2102-1003</v>
          </cell>
          <cell r="B3484" t="str">
            <v>ACT.E INTS.POR DEV.IMP.S/TRANS.VEH.USADO</v>
          </cell>
          <cell r="C3484">
            <v>0</v>
          </cell>
          <cell r="E3484" t="str">
            <v>Póliza -120-</v>
          </cell>
        </row>
        <row r="3485">
          <cell r="A3485" t="str">
            <v>2102-1004</v>
          </cell>
          <cell r="B3485" t="str">
            <v>DEV.IMP.S/TRANS.PROP.VEH.USADOS</v>
          </cell>
          <cell r="C3485">
            <v>0</v>
          </cell>
          <cell r="E3485" t="str">
            <v>Póliza -120-</v>
          </cell>
        </row>
        <row r="3486">
          <cell r="A3486" t="str">
            <v>2102-1005</v>
          </cell>
          <cell r="B3486" t="str">
            <v>MULTA IMP. P/LA AGENCIA EST.DE TRANSP.</v>
          </cell>
          <cell r="C3486">
            <v>28619</v>
          </cell>
          <cell r="E3486" t="str">
            <v>Póliza -120-</v>
          </cell>
        </row>
        <row r="3487">
          <cell r="A3487" t="str">
            <v>2102-1006</v>
          </cell>
          <cell r="B3487" t="str">
            <v>MULTAS DEL IMP.DE TRANSMISION</v>
          </cell>
          <cell r="C3487">
            <v>0</v>
          </cell>
          <cell r="E3487" t="str">
            <v>Póliza -120-</v>
          </cell>
        </row>
        <row r="3488">
          <cell r="A3488" t="str">
            <v>2102-1007</v>
          </cell>
          <cell r="B3488" t="str">
            <v>RECARGOS DE IMP.DE TRANSMISION</v>
          </cell>
          <cell r="C3488">
            <v>0</v>
          </cell>
          <cell r="E3488" t="str">
            <v>Póliza -120-</v>
          </cell>
        </row>
        <row r="3489">
          <cell r="A3489" t="str">
            <v>2102-1008</v>
          </cell>
          <cell r="B3489" t="str">
            <v>GASTOS DE EJEC.TRANS.VEH.MOTOR</v>
          </cell>
          <cell r="C3489">
            <v>0</v>
          </cell>
          <cell r="E3489" t="str">
            <v>Póliza -120-</v>
          </cell>
        </row>
        <row r="3490">
          <cell r="A3490" t="str">
            <v>2102-1009</v>
          </cell>
          <cell r="B3490" t="str">
            <v>INCENTIVOS POR ISAN</v>
          </cell>
          <cell r="C3490">
            <v>0</v>
          </cell>
          <cell r="E3490" t="str">
            <v>Póliza -120-</v>
          </cell>
        </row>
        <row r="3491">
          <cell r="A3491" t="str">
            <v>2102-1010</v>
          </cell>
          <cell r="B3491" t="str">
            <v>RECARGOS DE I.S.A.N.</v>
          </cell>
          <cell r="C3491">
            <v>0</v>
          </cell>
          <cell r="E3491" t="str">
            <v>Póliza -120-</v>
          </cell>
        </row>
        <row r="3492">
          <cell r="A3492" t="str">
            <v>2102-1011</v>
          </cell>
          <cell r="B3492" t="str">
            <v>SANCIONES ISAN</v>
          </cell>
          <cell r="C3492">
            <v>0</v>
          </cell>
          <cell r="E3492" t="str">
            <v>Póliza -120-</v>
          </cell>
        </row>
        <row r="3493">
          <cell r="A3493" t="str">
            <v>2102-1012</v>
          </cell>
          <cell r="B3493" t="str">
            <v>I.S.A.N. PAGOS PROVISIONALES</v>
          </cell>
          <cell r="C3493">
            <v>89767</v>
          </cell>
          <cell r="E3493" t="str">
            <v>Póliza -120-</v>
          </cell>
        </row>
        <row r="3494">
          <cell r="A3494" t="str">
            <v>2102-1013</v>
          </cell>
          <cell r="B3494" t="str">
            <v>ACTUALIZACION DE I.S.A.N.</v>
          </cell>
          <cell r="C3494">
            <v>0</v>
          </cell>
          <cell r="E3494" t="str">
            <v>Póliza -120-</v>
          </cell>
        </row>
        <row r="3495">
          <cell r="A3495" t="str">
            <v>2102-1014</v>
          </cell>
          <cell r="B3495" t="str">
            <v>DEVOLUCION IMP. SOBRE AUTOMOVILES NUEVOS</v>
          </cell>
          <cell r="C3495">
            <v>0</v>
          </cell>
          <cell r="E3495" t="str">
            <v>Póliza -120-</v>
          </cell>
        </row>
        <row r="3496">
          <cell r="A3496" t="str">
            <v>2102-1015</v>
          </cell>
          <cell r="B3496" t="str">
            <v>ACT.E INT'S.POR DEV.IMP.S/AUTOMOV.NVOS.</v>
          </cell>
          <cell r="C3496">
            <v>0</v>
          </cell>
          <cell r="E3496" t="str">
            <v>Póliza -120-</v>
          </cell>
        </row>
        <row r="3497">
          <cell r="A3497" t="str">
            <v>2102-1016</v>
          </cell>
          <cell r="B3497" t="str">
            <v>IMPUESTO S/TENENCIA O USO DE VEHICULOS</v>
          </cell>
          <cell r="C3497">
            <v>9689205.8599999994</v>
          </cell>
          <cell r="E3497" t="str">
            <v>Póliza -120-</v>
          </cell>
        </row>
        <row r="3498">
          <cell r="A3498" t="str">
            <v>2102-1017</v>
          </cell>
          <cell r="B3498" t="str">
            <v>IMPUESTO S/TENENCIA, MOTOCICLETAS</v>
          </cell>
          <cell r="C3498">
            <v>144974</v>
          </cell>
          <cell r="E3498" t="str">
            <v>Póliza -120-</v>
          </cell>
        </row>
        <row r="3499">
          <cell r="A3499" t="str">
            <v>2102-1018</v>
          </cell>
          <cell r="B3499" t="str">
            <v>RECARGOS Y ACT DE IMP S/TENENCIA DE VEH</v>
          </cell>
          <cell r="C3499">
            <v>183185.12</v>
          </cell>
          <cell r="E3499" t="str">
            <v>Póliza -120-</v>
          </cell>
        </row>
        <row r="3500">
          <cell r="A3500" t="str">
            <v>2102-1019</v>
          </cell>
          <cell r="B3500" t="str">
            <v>RECARGOS Y ACT DE IMP S/TEN DE MOTOS</v>
          </cell>
          <cell r="C3500">
            <v>0</v>
          </cell>
          <cell r="E3500" t="str">
            <v>Póliza -120-</v>
          </cell>
        </row>
        <row r="3501">
          <cell r="A3501" t="str">
            <v>2102-1020</v>
          </cell>
          <cell r="B3501" t="str">
            <v>DEVOLUCION IMPUESTOS SOBRE TENENCIA</v>
          </cell>
          <cell r="C3501">
            <v>0</v>
          </cell>
          <cell r="E3501" t="str">
            <v>Póliza -120-</v>
          </cell>
        </row>
        <row r="3502">
          <cell r="A3502" t="str">
            <v>2102-1021</v>
          </cell>
          <cell r="B3502" t="str">
            <v>ACT.E INTS.POR DEV.IMP.S/TENENCIA</v>
          </cell>
          <cell r="C3502">
            <v>0</v>
          </cell>
          <cell r="E3502" t="str">
            <v>Póliza -120-</v>
          </cell>
        </row>
        <row r="3503">
          <cell r="A3503" t="str">
            <v>2102-1022</v>
          </cell>
          <cell r="B3503" t="str">
            <v>ACREDITAMENTO DEL IMP.S/TENENCIA AR.15-D</v>
          </cell>
          <cell r="C3503">
            <v>0</v>
          </cell>
          <cell r="E3503" t="str">
            <v>Póliza -120-</v>
          </cell>
        </row>
        <row r="3504">
          <cell r="A3504" t="str">
            <v>2102-1023</v>
          </cell>
          <cell r="B3504" t="str">
            <v>GASTOS DE EJECUCION ISAN</v>
          </cell>
          <cell r="C3504">
            <v>0</v>
          </cell>
          <cell r="E3504" t="str">
            <v>Póliza -120-</v>
          </cell>
        </row>
        <row r="3505">
          <cell r="A3505" t="str">
            <v>2102-1024</v>
          </cell>
          <cell r="B3505" t="str">
            <v>GASTOS DE EJECUCION IMP. SOBRE TENENCIA</v>
          </cell>
          <cell r="C3505">
            <v>30</v>
          </cell>
          <cell r="E3505" t="str">
            <v>Póliza -120-</v>
          </cell>
        </row>
        <row r="3506">
          <cell r="A3506" t="str">
            <v>2102-1025</v>
          </cell>
          <cell r="B3506" t="str">
            <v>MULTAS IMP S/TENENCIA CTRL.DE OBLIG 100%</v>
          </cell>
          <cell r="C3506">
            <v>4263</v>
          </cell>
          <cell r="E3506" t="str">
            <v>Póliza -120-</v>
          </cell>
        </row>
        <row r="3507">
          <cell r="A3507" t="str">
            <v>2102-1026</v>
          </cell>
          <cell r="B3507" t="str">
            <v>HONORARIOS EJEC.POR CONTROL VEHICULAR</v>
          </cell>
          <cell r="C3507">
            <v>270</v>
          </cell>
          <cell r="E3507" t="str">
            <v>Póliza -120-</v>
          </cell>
        </row>
        <row r="3508">
          <cell r="A3508" t="str">
            <v>2102-1027</v>
          </cell>
          <cell r="B3508" t="str">
            <v>HONORARIOS EJEC. ISAN</v>
          </cell>
          <cell r="C3508">
            <v>0</v>
          </cell>
          <cell r="E3508" t="str">
            <v>Póliza -120-</v>
          </cell>
        </row>
        <row r="3509">
          <cell r="A3509" t="str">
            <v>2102-1028</v>
          </cell>
          <cell r="B3509" t="str">
            <v>90% INFRACC. TRANSITO AREA METROPOLITANA</v>
          </cell>
          <cell r="C3509">
            <v>681207.48</v>
          </cell>
          <cell r="E3509" t="str">
            <v>Póliza -120-</v>
          </cell>
        </row>
        <row r="3510">
          <cell r="A3510" t="str">
            <v>2102-1029</v>
          </cell>
          <cell r="B3510" t="str">
            <v>MULTAS POR AUTOCORRECCION I.S.A.N.</v>
          </cell>
          <cell r="C3510">
            <v>0</v>
          </cell>
          <cell r="E3510" t="str">
            <v>Póliza -120-</v>
          </cell>
        </row>
        <row r="3511">
          <cell r="A3511" t="str">
            <v>2102-1030</v>
          </cell>
          <cell r="B3511" t="str">
            <v>TRAMITE DE CESION DE DER. DE LA CONCESION</v>
          </cell>
          <cell r="C3511">
            <v>21222</v>
          </cell>
          <cell r="E3511" t="str">
            <v>Póliza -120-</v>
          </cell>
        </row>
        <row r="3512">
          <cell r="A3512" t="str">
            <v>2102-1031</v>
          </cell>
          <cell r="B3512" t="str">
            <v>CAMBIO DE VEHICULO OBJ. DE LA CONCESION</v>
          </cell>
          <cell r="C3512">
            <v>11800</v>
          </cell>
          <cell r="E3512" t="str">
            <v>Póliza -120-</v>
          </cell>
        </row>
        <row r="3513">
          <cell r="A3513" t="str">
            <v>1201-0026</v>
          </cell>
          <cell r="B3513" t="str">
            <v>IMP.SOBRE TRANS.DE PROP.DE VEH.AUT.USADO</v>
          </cell>
          <cell r="D3513">
            <v>935431.61</v>
          </cell>
          <cell r="E3513" t="str">
            <v>Póliza -120-</v>
          </cell>
        </row>
        <row r="3514">
          <cell r="A3514" t="str">
            <v>1201-0027</v>
          </cell>
          <cell r="B3514" t="str">
            <v>IMP.DE TRANSM.POR REQUERIMIENTO</v>
          </cell>
          <cell r="D3514">
            <v>0</v>
          </cell>
          <cell r="E3514" t="str">
            <v>Póliza -120-</v>
          </cell>
        </row>
        <row r="3515">
          <cell r="A3515" t="str">
            <v>1201-0028</v>
          </cell>
          <cell r="B3515" t="str">
            <v>ACT.E INTS.POR DEV.IMP.S/TRANS.VEH.USADO</v>
          </cell>
          <cell r="D3515">
            <v>0</v>
          </cell>
          <cell r="E3515" t="str">
            <v>Póliza -120-</v>
          </cell>
        </row>
        <row r="3516">
          <cell r="A3516" t="str">
            <v>1201-0029</v>
          </cell>
          <cell r="B3516" t="str">
            <v>DEV.IMP.S/TRANS.PROP.VEH.USADOS</v>
          </cell>
          <cell r="D3516">
            <v>0</v>
          </cell>
          <cell r="E3516" t="str">
            <v>Póliza -120-</v>
          </cell>
        </row>
        <row r="3517">
          <cell r="A3517" t="str">
            <v>1201-0030</v>
          </cell>
          <cell r="B3517" t="str">
            <v>MULTA IMP. P/LA AGENCIA EST.DE TRANSP.</v>
          </cell>
          <cell r="D3517">
            <v>28619</v>
          </cell>
          <cell r="E3517" t="str">
            <v>Póliza -120-</v>
          </cell>
        </row>
        <row r="3518">
          <cell r="A3518" t="str">
            <v>1201-0031</v>
          </cell>
          <cell r="B3518" t="str">
            <v>MULTAS DEL IMP.DE TRANSMISION</v>
          </cell>
          <cell r="D3518">
            <v>0</v>
          </cell>
          <cell r="E3518" t="str">
            <v>Póliza -120-</v>
          </cell>
        </row>
        <row r="3519">
          <cell r="A3519" t="str">
            <v>1201-0032</v>
          </cell>
          <cell r="B3519" t="str">
            <v>RECARGOS DE IMP.DE TRANSMISION</v>
          </cell>
          <cell r="D3519">
            <v>0</v>
          </cell>
          <cell r="E3519" t="str">
            <v>Póliza -120-</v>
          </cell>
        </row>
        <row r="3520">
          <cell r="A3520" t="str">
            <v>1201-0033</v>
          </cell>
          <cell r="B3520" t="str">
            <v>GASTOS DE EJEC.TRANS.VEH.MOTOR</v>
          </cell>
          <cell r="D3520">
            <v>0</v>
          </cell>
          <cell r="E3520" t="str">
            <v>Póliza -120-</v>
          </cell>
        </row>
        <row r="3521">
          <cell r="A3521" t="str">
            <v>1201-0034</v>
          </cell>
          <cell r="B3521" t="str">
            <v>INCENTIVOS POR ISAN</v>
          </cell>
          <cell r="D3521">
            <v>0</v>
          </cell>
          <cell r="E3521" t="str">
            <v>Póliza -120-</v>
          </cell>
        </row>
        <row r="3522">
          <cell r="A3522" t="str">
            <v>1201-0035</v>
          </cell>
          <cell r="B3522" t="str">
            <v>RECARGOS DE I.S.A.N.</v>
          </cell>
          <cell r="D3522">
            <v>0</v>
          </cell>
          <cell r="E3522" t="str">
            <v>Póliza -120-</v>
          </cell>
        </row>
        <row r="3523">
          <cell r="A3523" t="str">
            <v>1201-0036</v>
          </cell>
          <cell r="B3523" t="str">
            <v>SANCIONES ISAN</v>
          </cell>
          <cell r="D3523">
            <v>0</v>
          </cell>
          <cell r="E3523" t="str">
            <v>Póliza -120-</v>
          </cell>
        </row>
        <row r="3524">
          <cell r="A3524" t="str">
            <v>1201-0037</v>
          </cell>
          <cell r="B3524" t="str">
            <v>I.S.A.N. PAGOS PROVISIONALES</v>
          </cell>
          <cell r="D3524">
            <v>89767</v>
          </cell>
          <cell r="E3524" t="str">
            <v>Póliza -120-</v>
          </cell>
        </row>
        <row r="3525">
          <cell r="A3525" t="str">
            <v>1201-0038</v>
          </cell>
          <cell r="B3525" t="str">
            <v>ACTUALIZACION DE I.S.A.N.</v>
          </cell>
          <cell r="D3525">
            <v>0</v>
          </cell>
          <cell r="E3525" t="str">
            <v>Póliza -120-</v>
          </cell>
        </row>
        <row r="3526">
          <cell r="A3526" t="str">
            <v>1201-0039</v>
          </cell>
          <cell r="B3526" t="str">
            <v>DEVOLUCION IMP. SOBRE AUTOMOVILES NUEVOS</v>
          </cell>
          <cell r="D3526">
            <v>0</v>
          </cell>
          <cell r="E3526" t="str">
            <v>Póliza -120-</v>
          </cell>
        </row>
        <row r="3527">
          <cell r="A3527" t="str">
            <v>1201-0040</v>
          </cell>
          <cell r="B3527" t="str">
            <v>ACT.E INT'S.POR DEV.IMP.S/AUTOMOV.NVOS.</v>
          </cell>
          <cell r="D3527">
            <v>0</v>
          </cell>
          <cell r="E3527" t="str">
            <v>Póliza -120-</v>
          </cell>
        </row>
        <row r="3528">
          <cell r="A3528" t="str">
            <v>1201-0041</v>
          </cell>
          <cell r="B3528" t="str">
            <v>IMPUESTO S/TENENCIA O USO DE VEHICULOS</v>
          </cell>
          <cell r="D3528">
            <v>9689205.8599999994</v>
          </cell>
          <cell r="E3528" t="str">
            <v>Póliza -120-</v>
          </cell>
        </row>
        <row r="3529">
          <cell r="A3529" t="str">
            <v>1201-0042</v>
          </cell>
          <cell r="B3529" t="str">
            <v>IMPUESTO S/TENENCIA, MOTOCICLETAS</v>
          </cell>
          <cell r="D3529">
            <v>144974</v>
          </cell>
          <cell r="E3529" t="str">
            <v>Póliza -120-</v>
          </cell>
        </row>
        <row r="3530">
          <cell r="A3530" t="str">
            <v>1201-0043</v>
          </cell>
          <cell r="B3530" t="str">
            <v>RECARGOS Y ACT DE IMP S/TENENCIA DE VEH</v>
          </cell>
          <cell r="D3530">
            <v>183185.12</v>
          </cell>
          <cell r="E3530" t="str">
            <v>Póliza -120-</v>
          </cell>
        </row>
        <row r="3531">
          <cell r="A3531" t="str">
            <v>1201-0044</v>
          </cell>
          <cell r="B3531" t="str">
            <v>RECARGOS Y ACT DE IMP S/TEN DE MOTOS</v>
          </cell>
          <cell r="D3531">
            <v>0</v>
          </cell>
          <cell r="E3531" t="str">
            <v>Póliza -120-</v>
          </cell>
        </row>
        <row r="3532">
          <cell r="A3532" t="str">
            <v>1201-0045</v>
          </cell>
          <cell r="B3532" t="str">
            <v>DEVOLUCION IMPUESTOS SOBRE TENENCIA</v>
          </cell>
          <cell r="D3532">
            <v>0</v>
          </cell>
          <cell r="E3532" t="str">
            <v>Póliza -120-</v>
          </cell>
        </row>
        <row r="3533">
          <cell r="A3533" t="str">
            <v>1201-0046</v>
          </cell>
          <cell r="B3533" t="str">
            <v>ACT.E INTS.POR DEV.IMP.S/TENENCIA</v>
          </cell>
          <cell r="D3533">
            <v>0</v>
          </cell>
          <cell r="E3533" t="str">
            <v>Póliza -120-</v>
          </cell>
        </row>
        <row r="3534">
          <cell r="A3534" t="str">
            <v>1201-0047</v>
          </cell>
          <cell r="B3534" t="str">
            <v>ACREDITAMENTO DEL IMP.S/TENENCIA AR.15-D</v>
          </cell>
          <cell r="D3534">
            <v>0</v>
          </cell>
          <cell r="E3534" t="str">
            <v>Póliza -120-</v>
          </cell>
        </row>
        <row r="3535">
          <cell r="A3535" t="str">
            <v>1201-0048</v>
          </cell>
          <cell r="B3535" t="str">
            <v>GASTOS DE EJECUCION ISAN</v>
          </cell>
          <cell r="D3535">
            <v>0</v>
          </cell>
          <cell r="E3535" t="str">
            <v>Póliza -120-</v>
          </cell>
        </row>
        <row r="3536">
          <cell r="A3536" t="str">
            <v>1201-0049</v>
          </cell>
          <cell r="B3536" t="str">
            <v>GASTOS DE EJECUCION IMP. SOBRE TENENCIA</v>
          </cell>
          <cell r="D3536">
            <v>30</v>
          </cell>
          <cell r="E3536" t="str">
            <v>Póliza -120-</v>
          </cell>
        </row>
        <row r="3537">
          <cell r="A3537" t="str">
            <v>1201-0050</v>
          </cell>
          <cell r="B3537" t="str">
            <v>MULTAS IMP S/TENENCIA CTRL.DE OBLIG 100%</v>
          </cell>
          <cell r="D3537">
            <v>4263</v>
          </cell>
          <cell r="E3537" t="str">
            <v>Póliza -120-</v>
          </cell>
        </row>
        <row r="3538">
          <cell r="A3538" t="str">
            <v>1201-0051</v>
          </cell>
          <cell r="B3538" t="str">
            <v>HONORARIOS EJEC.POR CONTROL VEHICULAR</v>
          </cell>
          <cell r="D3538">
            <v>270</v>
          </cell>
          <cell r="E3538" t="str">
            <v>Póliza -120-</v>
          </cell>
        </row>
        <row r="3539">
          <cell r="A3539" t="str">
            <v>1201-0052</v>
          </cell>
          <cell r="B3539" t="str">
            <v>HONORARIOS EJEC. ISAN</v>
          </cell>
          <cell r="D3539">
            <v>0</v>
          </cell>
          <cell r="E3539" t="str">
            <v>Póliza -120-</v>
          </cell>
        </row>
        <row r="3540">
          <cell r="A3540" t="str">
            <v>1201-0053</v>
          </cell>
          <cell r="B3540" t="str">
            <v>90% INFRACC. TRANSITO AREA METROPOLITANA</v>
          </cell>
          <cell r="D3540">
            <v>681207.48</v>
          </cell>
          <cell r="E3540" t="str">
            <v>Póliza -120-</v>
          </cell>
        </row>
        <row r="3541">
          <cell r="A3541" t="str">
            <v>1201-0054</v>
          </cell>
          <cell r="B3541" t="str">
            <v>MULTAS POR AUTOCORRECCION I.S.A.N.</v>
          </cell>
          <cell r="D3541">
            <v>0</v>
          </cell>
          <cell r="E3541" t="str">
            <v>Póliza -120-</v>
          </cell>
        </row>
        <row r="3542">
          <cell r="A3542" t="str">
            <v>1201-0055</v>
          </cell>
          <cell r="B3542" t="str">
            <v>TRAMITE DE CESION DE DER. DE LA CONCESION</v>
          </cell>
          <cell r="D3542">
            <v>21222</v>
          </cell>
          <cell r="E3542" t="str">
            <v>Póliza -120-</v>
          </cell>
        </row>
        <row r="3543">
          <cell r="A3543" t="str">
            <v>1201-0056</v>
          </cell>
          <cell r="B3543" t="str">
            <v>CAMBIO DE VEHICULO OBJ. DE LA CONCESION</v>
          </cell>
          <cell r="D3543">
            <v>11800</v>
          </cell>
          <cell r="E3543" t="str">
            <v>Póliza -120-</v>
          </cell>
        </row>
        <row r="3545">
          <cell r="C3545">
            <v>11789975.069999998</v>
          </cell>
          <cell r="D3545">
            <v>11789975.069999998</v>
          </cell>
        </row>
        <row r="3547">
          <cell r="A3547" t="str">
            <v>RECLASIFICACION DE LOS INGRESOS EN ADMON.</v>
          </cell>
        </row>
        <row r="3549">
          <cell r="D3549" t="str">
            <v>Póliza -120-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CA)"/>
      <sheetName val="tabla general"/>
      <sheetName val="ICV"/>
      <sheetName val="origen"/>
    </sheetNames>
    <sheetDataSet>
      <sheetData sheetId="0" refreshError="1"/>
      <sheetData sheetId="1" refreshError="1"/>
      <sheetData sheetId="2" refreshError="1"/>
      <sheetData sheetId="3" refreshError="1">
        <row r="1">
          <cell r="B1">
            <v>0</v>
          </cell>
          <cell r="C1">
            <v>0</v>
          </cell>
          <cell r="D1" t="str">
            <v>I  M  P  U  E  S  T  O  S</v>
          </cell>
          <cell r="E1">
            <v>0</v>
          </cell>
          <cell r="F1">
            <v>0</v>
          </cell>
        </row>
        <row r="2">
          <cell r="A2">
            <v>12500</v>
          </cell>
          <cell r="B2">
            <v>125</v>
          </cell>
          <cell r="C2">
            <v>0</v>
          </cell>
          <cell r="D2" t="str">
            <v>S O B R E   N O M I N A S</v>
          </cell>
          <cell r="E2">
            <v>158231276.47999999</v>
          </cell>
          <cell r="F2">
            <v>966455449.51999998</v>
          </cell>
        </row>
        <row r="3">
          <cell r="A3">
            <v>12501</v>
          </cell>
          <cell r="B3">
            <v>125</v>
          </cell>
          <cell r="C3">
            <v>1</v>
          </cell>
          <cell r="D3" t="str">
            <v>CONVENIOS DE NOMINAS</v>
          </cell>
          <cell r="E3">
            <v>3083.72</v>
          </cell>
          <cell r="F3">
            <v>79628.17</v>
          </cell>
        </row>
        <row r="4">
          <cell r="A4">
            <v>12502</v>
          </cell>
          <cell r="B4">
            <v>125</v>
          </cell>
          <cell r="C4">
            <v>2</v>
          </cell>
          <cell r="D4" t="str">
            <v>I.S.N. ACTOS DE FISCALIZACION</v>
          </cell>
          <cell r="E4">
            <v>303023.28999999998</v>
          </cell>
          <cell r="F4">
            <v>1624882.75</v>
          </cell>
        </row>
        <row r="5">
          <cell r="A5">
            <v>12503</v>
          </cell>
          <cell r="B5">
            <v>125</v>
          </cell>
          <cell r="C5">
            <v>3</v>
          </cell>
          <cell r="D5" t="str">
            <v>ACTUALIZACION DE ISN ACTOS FIS.</v>
          </cell>
          <cell r="E5">
            <v>20183.689999999999</v>
          </cell>
          <cell r="F5">
            <v>87749.759999999995</v>
          </cell>
        </row>
        <row r="6">
          <cell r="A6">
            <v>12504</v>
          </cell>
          <cell r="B6">
            <v>125</v>
          </cell>
          <cell r="C6">
            <v>4</v>
          </cell>
          <cell r="D6" t="str">
            <v>ACTUALIZACION DE I.S.N.</v>
          </cell>
          <cell r="E6">
            <v>115328.39</v>
          </cell>
          <cell r="F6">
            <v>567867.32999999996</v>
          </cell>
        </row>
        <row r="7">
          <cell r="A7">
            <v>12600</v>
          </cell>
          <cell r="B7">
            <v>126</v>
          </cell>
          <cell r="C7">
            <v>0</v>
          </cell>
          <cell r="D7" t="str">
            <v>IMPUESTO SOBRE HOSPEDAJE</v>
          </cell>
          <cell r="E7">
            <v>3037732.33</v>
          </cell>
          <cell r="F7">
            <v>16191517.1</v>
          </cell>
        </row>
        <row r="8">
          <cell r="A8">
            <v>12601</v>
          </cell>
          <cell r="B8">
            <v>126</v>
          </cell>
          <cell r="C8">
            <v>1</v>
          </cell>
          <cell r="D8" t="str">
            <v>IMP.SOBRE HOSPEDAJE ACTOS DE FIS.</v>
          </cell>
          <cell r="E8">
            <v>0</v>
          </cell>
          <cell r="F8">
            <v>0</v>
          </cell>
        </row>
        <row r="9">
          <cell r="A9">
            <v>12602</v>
          </cell>
          <cell r="B9">
            <v>126</v>
          </cell>
          <cell r="C9">
            <v>2</v>
          </cell>
          <cell r="D9" t="str">
            <v>ACTUALIZACION ISH FISCALIZACION</v>
          </cell>
          <cell r="E9">
            <v>0</v>
          </cell>
          <cell r="F9">
            <v>0</v>
          </cell>
        </row>
        <row r="10">
          <cell r="A10">
            <v>12603</v>
          </cell>
          <cell r="B10">
            <v>126</v>
          </cell>
          <cell r="C10">
            <v>3</v>
          </cell>
          <cell r="D10" t="str">
            <v>ACTUALIZACION IMP.SOBRE HOSPEDAJE</v>
          </cell>
          <cell r="E10">
            <v>19.739999999999998</v>
          </cell>
          <cell r="F10">
            <v>3390.49</v>
          </cell>
        </row>
        <row r="11">
          <cell r="A11">
            <v>12700</v>
          </cell>
          <cell r="B11">
            <v>127</v>
          </cell>
          <cell r="C11">
            <v>0</v>
          </cell>
          <cell r="D11" t="str">
            <v>IMPUESTO POR OBTENCION DE PREMIOS</v>
          </cell>
          <cell r="E11">
            <v>2285506.67</v>
          </cell>
          <cell r="F11">
            <v>7169224.8099999996</v>
          </cell>
        </row>
        <row r="12">
          <cell r="A12">
            <v>12900</v>
          </cell>
          <cell r="B12">
            <v>129</v>
          </cell>
          <cell r="C12">
            <v>0</v>
          </cell>
          <cell r="D12" t="str">
            <v>IMP.SOBRE TRANS.DE PROP.DE VEH.AUT.USADO</v>
          </cell>
          <cell r="E12">
            <v>14191713.84</v>
          </cell>
          <cell r="F12">
            <v>94125801.480000004</v>
          </cell>
        </row>
        <row r="13">
          <cell r="A13">
            <v>12901</v>
          </cell>
          <cell r="B13">
            <v>129</v>
          </cell>
          <cell r="C13">
            <v>1</v>
          </cell>
          <cell r="D13" t="str">
            <v>IMP.DE TRANSM.POR REQUERIMIENTO</v>
          </cell>
          <cell r="E13">
            <v>0</v>
          </cell>
          <cell r="F13">
            <v>1047.48</v>
          </cell>
        </row>
        <row r="14">
          <cell r="A14">
            <v>13001</v>
          </cell>
          <cell r="B14">
            <v>130</v>
          </cell>
          <cell r="C14">
            <v>1</v>
          </cell>
          <cell r="D14" t="str">
            <v>DEV.IMPTO.SOBRE NOMINA</v>
          </cell>
          <cell r="E14">
            <v>-1373.97</v>
          </cell>
          <cell r="F14">
            <v>-1373.97</v>
          </cell>
        </row>
        <row r="15">
          <cell r="A15">
            <v>13003</v>
          </cell>
          <cell r="B15">
            <v>130</v>
          </cell>
          <cell r="C15">
            <v>3</v>
          </cell>
          <cell r="D15" t="str">
            <v>DEV.IMP.POR OBTENCION DE PREMIOS</v>
          </cell>
          <cell r="E15">
            <v>0</v>
          </cell>
          <cell r="F15">
            <v>0</v>
          </cell>
        </row>
        <row r="16">
          <cell r="A16">
            <v>13004</v>
          </cell>
          <cell r="B16">
            <v>130</v>
          </cell>
          <cell r="C16">
            <v>4</v>
          </cell>
          <cell r="D16" t="str">
            <v>ACT.E INTS.POR DEV.IMP.S/NOMINA</v>
          </cell>
          <cell r="E16">
            <v>-216.35</v>
          </cell>
          <cell r="F16">
            <v>-216.35</v>
          </cell>
        </row>
        <row r="17">
          <cell r="A17">
            <v>13005</v>
          </cell>
          <cell r="B17">
            <v>130</v>
          </cell>
          <cell r="C17">
            <v>5</v>
          </cell>
          <cell r="D17" t="str">
            <v>ACT.E INTS.POR DEV.IMP.S/TRANS.VEH.USADO</v>
          </cell>
          <cell r="E17">
            <v>0</v>
          </cell>
          <cell r="F17">
            <v>-369.6</v>
          </cell>
        </row>
        <row r="18">
          <cell r="A18">
            <v>13008</v>
          </cell>
          <cell r="B18">
            <v>130</v>
          </cell>
          <cell r="C18">
            <v>8</v>
          </cell>
          <cell r="D18" t="str">
            <v>SUBSIDIO DE ISN</v>
          </cell>
          <cell r="E18">
            <v>0</v>
          </cell>
          <cell r="F18">
            <v>0</v>
          </cell>
        </row>
        <row r="19">
          <cell r="A19">
            <v>13010</v>
          </cell>
          <cell r="B19">
            <v>130</v>
          </cell>
          <cell r="C19">
            <v>10</v>
          </cell>
          <cell r="D19" t="str">
            <v>DEV.IMP.S/TRANS.PROP.VEH.USADOS</v>
          </cell>
          <cell r="E19">
            <v>-2476</v>
          </cell>
          <cell r="F19">
            <v>-34170.800000000003</v>
          </cell>
        </row>
        <row r="20">
          <cell r="A20">
            <v>0</v>
          </cell>
          <cell r="B20">
            <v>0</v>
          </cell>
          <cell r="C20">
            <v>0</v>
          </cell>
          <cell r="D20" t="str">
            <v>TOTAL IMPUESTOS</v>
          </cell>
          <cell r="E20">
            <v>178183801.83000001</v>
          </cell>
          <cell r="F20">
            <v>1086270428.1700001</v>
          </cell>
        </row>
        <row r="21">
          <cell r="A21">
            <v>0</v>
          </cell>
          <cell r="B21">
            <v>0</v>
          </cell>
          <cell r="C21">
            <v>0</v>
          </cell>
          <cell r="D21" t="str">
            <v>D  E  R  E  C  H  O  S</v>
          </cell>
          <cell r="E21">
            <v>0</v>
          </cell>
          <cell r="F21">
            <v>0</v>
          </cell>
        </row>
        <row r="22">
          <cell r="A22">
            <v>20201</v>
          </cell>
          <cell r="B22">
            <v>202</v>
          </cell>
          <cell r="C22">
            <v>1</v>
          </cell>
          <cell r="D22" t="str">
            <v>DUPLICADOS DE ESCUELAS COMERCIALES</v>
          </cell>
          <cell r="E22">
            <v>846</v>
          </cell>
          <cell r="F22">
            <v>8578</v>
          </cell>
        </row>
        <row r="23">
          <cell r="A23">
            <v>20202</v>
          </cell>
          <cell r="B23">
            <v>202</v>
          </cell>
          <cell r="C23">
            <v>2</v>
          </cell>
          <cell r="D23" t="str">
            <v>DUPLICADOS DE ESCUELAS PRIMARIAS</v>
          </cell>
          <cell r="E23">
            <v>13416</v>
          </cell>
          <cell r="F23">
            <v>71160</v>
          </cell>
        </row>
        <row r="24">
          <cell r="A24">
            <v>20203</v>
          </cell>
          <cell r="B24">
            <v>202</v>
          </cell>
          <cell r="C24">
            <v>3</v>
          </cell>
          <cell r="D24" t="str">
            <v>DUPLICADOS DE ESCUELAS SECUNDARIAS</v>
          </cell>
          <cell r="E24">
            <v>29904</v>
          </cell>
          <cell r="F24">
            <v>158132.64000000001</v>
          </cell>
        </row>
        <row r="25">
          <cell r="A25">
            <v>20204</v>
          </cell>
          <cell r="B25">
            <v>202</v>
          </cell>
          <cell r="C25">
            <v>4</v>
          </cell>
          <cell r="D25" t="str">
            <v>CONST.DE SERV.SOCIAL Y CONST.DE ESTUDIOS</v>
          </cell>
          <cell r="E25">
            <v>3810</v>
          </cell>
          <cell r="F25">
            <v>16307</v>
          </cell>
        </row>
        <row r="26">
          <cell r="A26">
            <v>20205</v>
          </cell>
          <cell r="B26">
            <v>202</v>
          </cell>
          <cell r="C26">
            <v>5</v>
          </cell>
          <cell r="D26" t="str">
            <v>CERT.ESC.TEC.LIC.NOR.PREP.ENF.Y TIT.PROF</v>
          </cell>
          <cell r="E26">
            <v>906265.5</v>
          </cell>
          <cell r="F26">
            <v>4526700</v>
          </cell>
        </row>
        <row r="27">
          <cell r="A27">
            <v>20206</v>
          </cell>
          <cell r="B27">
            <v>202</v>
          </cell>
          <cell r="C27">
            <v>6</v>
          </cell>
          <cell r="D27" t="str">
            <v>DUPLICADOS DE PREESCOLAR</v>
          </cell>
          <cell r="E27">
            <v>0</v>
          </cell>
          <cell r="F27">
            <v>0</v>
          </cell>
        </row>
        <row r="28">
          <cell r="A28">
            <v>20207</v>
          </cell>
          <cell r="B28">
            <v>202</v>
          </cell>
          <cell r="C28">
            <v>7</v>
          </cell>
          <cell r="D28" t="str">
            <v>EQUIVALENCIAS Y REVALIDACIONES CEDU.PROF</v>
          </cell>
          <cell r="E28">
            <v>112981</v>
          </cell>
          <cell r="F28">
            <v>551594</v>
          </cell>
        </row>
        <row r="29">
          <cell r="A29">
            <v>20208</v>
          </cell>
          <cell r="B29">
            <v>202</v>
          </cell>
          <cell r="C29">
            <v>8</v>
          </cell>
          <cell r="D29" t="str">
            <v>SUBSIDIOS DE SERVICIOS DE EDUCACION</v>
          </cell>
          <cell r="E29">
            <v>-71178</v>
          </cell>
          <cell r="F29">
            <v>-241833</v>
          </cell>
        </row>
        <row r="30">
          <cell r="A30">
            <v>20200</v>
          </cell>
          <cell r="B30">
            <v>202</v>
          </cell>
          <cell r="C30">
            <v>0</v>
          </cell>
          <cell r="D30" t="str">
            <v>SERVICIOS DE EDUCACION</v>
          </cell>
          <cell r="E30">
            <v>996044.5</v>
          </cell>
          <cell r="F30">
            <v>5090638.6399999997</v>
          </cell>
        </row>
        <row r="31">
          <cell r="A31">
            <v>20300</v>
          </cell>
          <cell r="B31">
            <v>203</v>
          </cell>
          <cell r="C31">
            <v>0</v>
          </cell>
          <cell r="D31" t="str">
            <v>SERVICIOS DE VIGILANCIA</v>
          </cell>
          <cell r="E31">
            <v>102060</v>
          </cell>
          <cell r="F31">
            <v>788335.34</v>
          </cell>
        </row>
        <row r="32">
          <cell r="A32">
            <v>20410</v>
          </cell>
          <cell r="B32">
            <v>204</v>
          </cell>
          <cell r="C32">
            <v>10</v>
          </cell>
          <cell r="D32" t="str">
            <v>CAMBIO DE PROYECTO DE CONSTRUCCION</v>
          </cell>
          <cell r="E32">
            <v>7670</v>
          </cell>
          <cell r="F32">
            <v>33010</v>
          </cell>
        </row>
        <row r="33">
          <cell r="A33">
            <v>20411</v>
          </cell>
          <cell r="B33">
            <v>204</v>
          </cell>
          <cell r="C33">
            <v>11</v>
          </cell>
          <cell r="D33" t="str">
            <v>INFORMATIVO DE VALOR CATASTRAL</v>
          </cell>
          <cell r="E33">
            <v>1504146</v>
          </cell>
          <cell r="F33">
            <v>8152555</v>
          </cell>
        </row>
        <row r="34">
          <cell r="A34">
            <v>20412</v>
          </cell>
          <cell r="B34">
            <v>204</v>
          </cell>
          <cell r="C34">
            <v>12</v>
          </cell>
          <cell r="D34" t="str">
            <v>AVALUO DE LA SEDUE</v>
          </cell>
          <cell r="E34">
            <v>6962</v>
          </cell>
          <cell r="F34">
            <v>34574</v>
          </cell>
        </row>
        <row r="35">
          <cell r="A35">
            <v>20413</v>
          </cell>
          <cell r="B35">
            <v>204</v>
          </cell>
          <cell r="C35">
            <v>13</v>
          </cell>
          <cell r="D35" t="str">
            <v>AVALUO CATASTRAL</v>
          </cell>
          <cell r="E35">
            <v>76422</v>
          </cell>
          <cell r="F35">
            <v>329411</v>
          </cell>
        </row>
        <row r="36">
          <cell r="A36">
            <v>20414</v>
          </cell>
          <cell r="B36">
            <v>204</v>
          </cell>
          <cell r="C36">
            <v>14</v>
          </cell>
          <cell r="D36" t="str">
            <v>CERTIFICACION DE NO INSCRIPCION CATASTRA</v>
          </cell>
          <cell r="E36">
            <v>11616</v>
          </cell>
          <cell r="F36">
            <v>76800</v>
          </cell>
        </row>
        <row r="37">
          <cell r="A37">
            <v>20415</v>
          </cell>
          <cell r="B37">
            <v>204</v>
          </cell>
          <cell r="C37">
            <v>15</v>
          </cell>
          <cell r="D37" t="str">
            <v>CERTIFICACIONES</v>
          </cell>
          <cell r="E37">
            <v>5076</v>
          </cell>
          <cell r="F37">
            <v>30077</v>
          </cell>
        </row>
        <row r="38">
          <cell r="A38">
            <v>20416</v>
          </cell>
          <cell r="B38">
            <v>204</v>
          </cell>
          <cell r="C38">
            <v>16</v>
          </cell>
          <cell r="D38" t="str">
            <v>ACLARACIONES</v>
          </cell>
          <cell r="E38">
            <v>2632</v>
          </cell>
          <cell r="F38">
            <v>14946</v>
          </cell>
        </row>
        <row r="39">
          <cell r="A39">
            <v>20417</v>
          </cell>
          <cell r="B39">
            <v>204</v>
          </cell>
          <cell r="C39">
            <v>17</v>
          </cell>
          <cell r="D39" t="str">
            <v>INFORMACION Y UBICACION DE PREDIOS</v>
          </cell>
          <cell r="E39">
            <v>188</v>
          </cell>
          <cell r="F39">
            <v>1458</v>
          </cell>
        </row>
        <row r="40">
          <cell r="A40">
            <v>20418</v>
          </cell>
          <cell r="B40">
            <v>204</v>
          </cell>
          <cell r="C40">
            <v>18</v>
          </cell>
          <cell r="D40" t="str">
            <v>RECTIFICACIONES</v>
          </cell>
          <cell r="E40">
            <v>4653</v>
          </cell>
          <cell r="F40">
            <v>24628</v>
          </cell>
        </row>
        <row r="41">
          <cell r="A41">
            <v>20419</v>
          </cell>
          <cell r="B41">
            <v>204</v>
          </cell>
          <cell r="C41">
            <v>19</v>
          </cell>
          <cell r="D41" t="str">
            <v>PLANOS DE NUEVAS CONSTRUCCIONES</v>
          </cell>
          <cell r="E41">
            <v>4482623</v>
          </cell>
          <cell r="F41">
            <v>19976595.300000001</v>
          </cell>
        </row>
        <row r="42">
          <cell r="A42">
            <v>20420</v>
          </cell>
          <cell r="B42">
            <v>204</v>
          </cell>
          <cell r="C42">
            <v>20</v>
          </cell>
          <cell r="D42" t="str">
            <v>REGULARIZACION DE CONSTRUCCIONES</v>
          </cell>
          <cell r="E42">
            <v>766626</v>
          </cell>
          <cell r="F42">
            <v>4050112</v>
          </cell>
        </row>
        <row r="43">
          <cell r="A43">
            <v>20421</v>
          </cell>
          <cell r="B43">
            <v>204</v>
          </cell>
          <cell r="C43">
            <v>21</v>
          </cell>
          <cell r="D43" t="str">
            <v>PLANO DE FRACCIONAMIENTO</v>
          </cell>
          <cell r="E43">
            <v>322245</v>
          </cell>
          <cell r="F43">
            <v>1708938</v>
          </cell>
        </row>
        <row r="44">
          <cell r="A44">
            <v>20422</v>
          </cell>
          <cell r="B44">
            <v>204</v>
          </cell>
          <cell r="C44">
            <v>22</v>
          </cell>
          <cell r="D44" t="str">
            <v>SUBDIVISIONES Y FUSIONES</v>
          </cell>
          <cell r="E44">
            <v>30139</v>
          </cell>
          <cell r="F44">
            <v>135649</v>
          </cell>
        </row>
        <row r="45">
          <cell r="A45">
            <v>20423</v>
          </cell>
          <cell r="B45">
            <v>204</v>
          </cell>
          <cell r="C45">
            <v>23</v>
          </cell>
          <cell r="D45" t="str">
            <v>DESGLOSES</v>
          </cell>
          <cell r="E45">
            <v>2021</v>
          </cell>
          <cell r="F45">
            <v>7145</v>
          </cell>
        </row>
        <row r="46">
          <cell r="A46">
            <v>20424</v>
          </cell>
          <cell r="B46">
            <v>204</v>
          </cell>
          <cell r="C46">
            <v>24</v>
          </cell>
          <cell r="D46" t="str">
            <v>RELOTIFICACIONES</v>
          </cell>
          <cell r="E46">
            <v>4103</v>
          </cell>
          <cell r="F46">
            <v>33529</v>
          </cell>
        </row>
        <row r="47">
          <cell r="A47">
            <v>20425</v>
          </cell>
          <cell r="B47">
            <v>204</v>
          </cell>
          <cell r="C47">
            <v>25</v>
          </cell>
          <cell r="D47" t="str">
            <v>RESELLOS</v>
          </cell>
          <cell r="E47">
            <v>5225</v>
          </cell>
          <cell r="F47">
            <v>65002</v>
          </cell>
        </row>
        <row r="48">
          <cell r="A48">
            <v>20426</v>
          </cell>
          <cell r="B48">
            <v>204</v>
          </cell>
          <cell r="C48">
            <v>26</v>
          </cell>
          <cell r="D48" t="str">
            <v>ALTAS</v>
          </cell>
          <cell r="E48">
            <v>7144</v>
          </cell>
          <cell r="F48">
            <v>38963</v>
          </cell>
        </row>
        <row r="49">
          <cell r="A49">
            <v>20427</v>
          </cell>
          <cell r="B49">
            <v>204</v>
          </cell>
          <cell r="C49">
            <v>27</v>
          </cell>
          <cell r="D49" t="str">
            <v>OTROS</v>
          </cell>
          <cell r="E49">
            <v>4089</v>
          </cell>
          <cell r="F49">
            <v>24448</v>
          </cell>
        </row>
        <row r="50">
          <cell r="A50">
            <v>20428</v>
          </cell>
          <cell r="B50">
            <v>204</v>
          </cell>
          <cell r="C50">
            <v>28</v>
          </cell>
          <cell r="D50" t="str">
            <v>CONDOMINIO</v>
          </cell>
          <cell r="E50">
            <v>2925</v>
          </cell>
          <cell r="F50">
            <v>41079</v>
          </cell>
        </row>
        <row r="51">
          <cell r="A51">
            <v>20429</v>
          </cell>
          <cell r="B51">
            <v>204</v>
          </cell>
          <cell r="C51">
            <v>29</v>
          </cell>
          <cell r="D51" t="str">
            <v>NUMERACION</v>
          </cell>
          <cell r="E51">
            <v>3068</v>
          </cell>
          <cell r="F51">
            <v>11092</v>
          </cell>
        </row>
        <row r="52">
          <cell r="A52">
            <v>20430</v>
          </cell>
          <cell r="B52">
            <v>204</v>
          </cell>
          <cell r="C52">
            <v>30</v>
          </cell>
          <cell r="D52" t="str">
            <v>BAJA DE CONSTRUCCION</v>
          </cell>
          <cell r="E52">
            <v>4512</v>
          </cell>
          <cell r="F52">
            <v>24142</v>
          </cell>
        </row>
        <row r="53">
          <cell r="A53">
            <v>20431</v>
          </cell>
          <cell r="B53">
            <v>204</v>
          </cell>
          <cell r="C53">
            <v>31</v>
          </cell>
          <cell r="D53" t="str">
            <v>COPIAS DE PLANOS</v>
          </cell>
          <cell r="E53">
            <v>54688</v>
          </cell>
          <cell r="F53">
            <v>274338</v>
          </cell>
        </row>
        <row r="54">
          <cell r="A54">
            <v>20460</v>
          </cell>
          <cell r="B54">
            <v>204</v>
          </cell>
          <cell r="C54">
            <v>60</v>
          </cell>
          <cell r="D54" t="str">
            <v>SUBSIDIOS CAMBIO DE PROYECTO DE CONSTRUC</v>
          </cell>
          <cell r="E54">
            <v>0</v>
          </cell>
          <cell r="F54">
            <v>0</v>
          </cell>
        </row>
        <row r="55">
          <cell r="A55">
            <v>20461</v>
          </cell>
          <cell r="B55">
            <v>204</v>
          </cell>
          <cell r="C55">
            <v>61</v>
          </cell>
          <cell r="D55" t="str">
            <v>SUBSIDIOS INFORMATIVO DE VALOR CATASTRAL</v>
          </cell>
          <cell r="E55">
            <v>-496272</v>
          </cell>
          <cell r="F55">
            <v>-2471168</v>
          </cell>
        </row>
        <row r="56">
          <cell r="A56">
            <v>20462</v>
          </cell>
          <cell r="B56">
            <v>204</v>
          </cell>
          <cell r="C56">
            <v>62</v>
          </cell>
          <cell r="D56" t="str">
            <v>SUBSIDIOS AVALUO DE LA SEDUE</v>
          </cell>
          <cell r="E56">
            <v>0</v>
          </cell>
          <cell r="F56">
            <v>0</v>
          </cell>
        </row>
        <row r="57">
          <cell r="A57">
            <v>20463</v>
          </cell>
          <cell r="B57">
            <v>204</v>
          </cell>
          <cell r="C57">
            <v>63</v>
          </cell>
          <cell r="D57" t="str">
            <v>SUBSIDIOS AVALUO CATASTRAL</v>
          </cell>
          <cell r="E57">
            <v>-1080</v>
          </cell>
          <cell r="F57">
            <v>-10845</v>
          </cell>
        </row>
        <row r="58">
          <cell r="A58">
            <v>20464</v>
          </cell>
          <cell r="B58">
            <v>204</v>
          </cell>
          <cell r="C58">
            <v>64</v>
          </cell>
          <cell r="D58" t="str">
            <v>SUBSIDIOS CERTIF DE NO INSCRIP CATASTRAL</v>
          </cell>
          <cell r="E58">
            <v>0</v>
          </cell>
          <cell r="F58">
            <v>0</v>
          </cell>
        </row>
        <row r="59">
          <cell r="A59">
            <v>20465</v>
          </cell>
          <cell r="B59">
            <v>204</v>
          </cell>
          <cell r="C59">
            <v>65</v>
          </cell>
          <cell r="D59" t="str">
            <v>SUBSIDIOS CERTIFICACIONES</v>
          </cell>
          <cell r="E59">
            <v>0</v>
          </cell>
          <cell r="F59">
            <v>0</v>
          </cell>
        </row>
        <row r="60">
          <cell r="A60">
            <v>20466</v>
          </cell>
          <cell r="B60">
            <v>204</v>
          </cell>
          <cell r="C60">
            <v>66</v>
          </cell>
          <cell r="D60" t="str">
            <v>SUBSIDIOS ACLARACIONES</v>
          </cell>
          <cell r="E60">
            <v>0</v>
          </cell>
          <cell r="F60">
            <v>0</v>
          </cell>
        </row>
        <row r="61">
          <cell r="A61">
            <v>20467</v>
          </cell>
          <cell r="B61">
            <v>204</v>
          </cell>
          <cell r="C61">
            <v>67</v>
          </cell>
          <cell r="D61" t="str">
            <v>SUBSIDIOS INFOR Y UBICACION DE PREDIOS</v>
          </cell>
          <cell r="E61">
            <v>0</v>
          </cell>
          <cell r="F61">
            <v>0</v>
          </cell>
        </row>
        <row r="62">
          <cell r="A62">
            <v>20468</v>
          </cell>
          <cell r="B62">
            <v>204</v>
          </cell>
          <cell r="C62">
            <v>68</v>
          </cell>
          <cell r="D62" t="str">
            <v>SUBSIDIOS RECTIFICACIONES</v>
          </cell>
          <cell r="E62">
            <v>0</v>
          </cell>
          <cell r="F62">
            <v>-360</v>
          </cell>
        </row>
        <row r="63">
          <cell r="A63">
            <v>20469</v>
          </cell>
          <cell r="B63">
            <v>204</v>
          </cell>
          <cell r="C63">
            <v>69</v>
          </cell>
          <cell r="D63" t="str">
            <v>SUBSIDIOS PLANOS DE NUEVAS CONSTRUCC</v>
          </cell>
          <cell r="E63">
            <v>-212674</v>
          </cell>
          <cell r="F63">
            <v>-1393240</v>
          </cell>
        </row>
        <row r="64">
          <cell r="A64">
            <v>20470</v>
          </cell>
          <cell r="B64">
            <v>204</v>
          </cell>
          <cell r="C64">
            <v>70</v>
          </cell>
          <cell r="D64" t="str">
            <v>SUBSIDIOS REGULARIZACION DE CONSTRUCC</v>
          </cell>
          <cell r="E64">
            <v>0</v>
          </cell>
          <cell r="F64">
            <v>-1878</v>
          </cell>
        </row>
        <row r="65">
          <cell r="A65">
            <v>20471</v>
          </cell>
          <cell r="B65">
            <v>204</v>
          </cell>
          <cell r="C65">
            <v>71</v>
          </cell>
          <cell r="D65" t="str">
            <v>SUBSIDIOS PLANO DE FRACCIONAMIENTO</v>
          </cell>
          <cell r="E65">
            <v>-89021</v>
          </cell>
          <cell r="F65">
            <v>-376111</v>
          </cell>
        </row>
        <row r="66">
          <cell r="A66">
            <v>20472</v>
          </cell>
          <cell r="B66">
            <v>204</v>
          </cell>
          <cell r="C66">
            <v>72</v>
          </cell>
          <cell r="D66" t="str">
            <v>SUBSIDIOS SUBDIVISIONES Y FUSIONES</v>
          </cell>
          <cell r="E66">
            <v>0</v>
          </cell>
          <cell r="F66">
            <v>-937</v>
          </cell>
        </row>
        <row r="67">
          <cell r="A67">
            <v>20473</v>
          </cell>
          <cell r="B67">
            <v>204</v>
          </cell>
          <cell r="C67">
            <v>73</v>
          </cell>
          <cell r="D67" t="str">
            <v>SUBSIDIOS DESGLOSES</v>
          </cell>
          <cell r="E67">
            <v>0</v>
          </cell>
          <cell r="F67">
            <v>-1</v>
          </cell>
        </row>
        <row r="68">
          <cell r="A68">
            <v>20474</v>
          </cell>
          <cell r="B68">
            <v>204</v>
          </cell>
          <cell r="C68">
            <v>74</v>
          </cell>
          <cell r="D68" t="str">
            <v>SUBSIDIOS RELOTIFICACIONES</v>
          </cell>
          <cell r="E68">
            <v>0</v>
          </cell>
          <cell r="F68">
            <v>-9900</v>
          </cell>
        </row>
        <row r="69">
          <cell r="A69">
            <v>20475</v>
          </cell>
          <cell r="B69">
            <v>204</v>
          </cell>
          <cell r="C69">
            <v>75</v>
          </cell>
          <cell r="D69" t="str">
            <v>SUBSIDIOS RESELLOS</v>
          </cell>
          <cell r="E69">
            <v>0</v>
          </cell>
          <cell r="F69">
            <v>0</v>
          </cell>
        </row>
        <row r="70">
          <cell r="A70">
            <v>20476</v>
          </cell>
          <cell r="B70">
            <v>204</v>
          </cell>
          <cell r="C70">
            <v>76</v>
          </cell>
          <cell r="D70" t="str">
            <v>SUBSIDIOS ALTAS</v>
          </cell>
          <cell r="E70">
            <v>-134</v>
          </cell>
          <cell r="F70">
            <v>-404</v>
          </cell>
        </row>
        <row r="71">
          <cell r="A71">
            <v>20477</v>
          </cell>
          <cell r="B71">
            <v>204</v>
          </cell>
          <cell r="C71">
            <v>77</v>
          </cell>
          <cell r="D71" t="str">
            <v>SUBSIDIOS OTROS</v>
          </cell>
          <cell r="E71">
            <v>-1517</v>
          </cell>
          <cell r="F71">
            <v>-5130</v>
          </cell>
        </row>
        <row r="72">
          <cell r="A72">
            <v>20478</v>
          </cell>
          <cell r="B72">
            <v>204</v>
          </cell>
          <cell r="C72">
            <v>78</v>
          </cell>
          <cell r="D72" t="str">
            <v>SUBSIDIOS CONDOMINIO</v>
          </cell>
          <cell r="E72">
            <v>0</v>
          </cell>
          <cell r="F72">
            <v>0</v>
          </cell>
        </row>
        <row r="73">
          <cell r="A73">
            <v>20479</v>
          </cell>
          <cell r="B73">
            <v>204</v>
          </cell>
          <cell r="C73">
            <v>79</v>
          </cell>
          <cell r="D73" t="str">
            <v>SUBSIDIOS NUMERACION</v>
          </cell>
          <cell r="E73">
            <v>-1568</v>
          </cell>
          <cell r="F73">
            <v>-2464</v>
          </cell>
        </row>
        <row r="74">
          <cell r="A74">
            <v>20480</v>
          </cell>
          <cell r="B74">
            <v>204</v>
          </cell>
          <cell r="C74">
            <v>80</v>
          </cell>
          <cell r="D74" t="str">
            <v>SUBSIDIOS BAJA DE CONSTRUCCION</v>
          </cell>
          <cell r="E74">
            <v>0</v>
          </cell>
          <cell r="F74">
            <v>0</v>
          </cell>
        </row>
        <row r="75">
          <cell r="A75">
            <v>20481</v>
          </cell>
          <cell r="B75">
            <v>204</v>
          </cell>
          <cell r="C75">
            <v>81</v>
          </cell>
          <cell r="D75" t="str">
            <v>SUBSIDIOS COPIAS DE PLANOS</v>
          </cell>
          <cell r="E75">
            <v>-1780</v>
          </cell>
          <cell r="F75">
            <v>-8368</v>
          </cell>
        </row>
        <row r="76">
          <cell r="A76">
            <v>20400</v>
          </cell>
          <cell r="B76">
            <v>204</v>
          </cell>
          <cell r="C76">
            <v>0</v>
          </cell>
          <cell r="D76" t="str">
            <v>SERVICIOS DE CATASTRO</v>
          </cell>
          <cell r="E76">
            <v>6504727</v>
          </cell>
          <cell r="F76">
            <v>30807685.300000001</v>
          </cell>
        </row>
        <row r="77">
          <cell r="A77">
            <v>20600</v>
          </cell>
          <cell r="B77">
            <v>206</v>
          </cell>
          <cell r="C77">
            <v>0</v>
          </cell>
          <cell r="D77" t="str">
            <v>INCORPORACION DE REDES DE AGUA Y DRENAJE</v>
          </cell>
          <cell r="E77">
            <v>805461.37</v>
          </cell>
          <cell r="F77">
            <v>6136324.1200000001</v>
          </cell>
        </row>
        <row r="78">
          <cell r="A78">
            <v>20400</v>
          </cell>
          <cell r="B78">
            <v>204</v>
          </cell>
          <cell r="C78">
            <v>0</v>
          </cell>
          <cell r="D78" t="str">
            <v>SERVICIOS DE CATASTRO</v>
          </cell>
          <cell r="E78">
            <v>0</v>
          </cell>
          <cell r="F78">
            <v>0</v>
          </cell>
        </row>
        <row r="79">
          <cell r="A79">
            <v>20606</v>
          </cell>
          <cell r="B79">
            <v>206</v>
          </cell>
          <cell r="C79">
            <v>6</v>
          </cell>
          <cell r="D79" t="str">
            <v>SUBSIDIO INCORP REDES DE AGUA Y DRENAJE</v>
          </cell>
          <cell r="E79">
            <v>0</v>
          </cell>
          <cell r="F79">
            <v>495</v>
          </cell>
        </row>
        <row r="80">
          <cell r="A80">
            <v>20700</v>
          </cell>
          <cell r="B80">
            <v>207</v>
          </cell>
          <cell r="C80">
            <v>0</v>
          </cell>
          <cell r="D80" t="str">
            <v>INSERCIONES EN EL PERIODICO OFICIAL</v>
          </cell>
          <cell r="E80">
            <v>143157</v>
          </cell>
          <cell r="F80">
            <v>757591</v>
          </cell>
        </row>
        <row r="81">
          <cell r="A81">
            <v>20705</v>
          </cell>
          <cell r="B81">
            <v>207</v>
          </cell>
          <cell r="C81">
            <v>5</v>
          </cell>
          <cell r="D81" t="str">
            <v>SUBSIDIO INSERCIONES PERIODICO OFICIAL</v>
          </cell>
          <cell r="E81">
            <v>-891</v>
          </cell>
          <cell r="F81">
            <v>-12813</v>
          </cell>
        </row>
        <row r="82">
          <cell r="A82">
            <v>20800</v>
          </cell>
          <cell r="B82">
            <v>208</v>
          </cell>
          <cell r="C82">
            <v>0</v>
          </cell>
          <cell r="D82" t="str">
            <v>OFICIALIAS DE REGISTRO CIVIL</v>
          </cell>
          <cell r="E82">
            <v>0</v>
          </cell>
          <cell r="F82">
            <v>0</v>
          </cell>
        </row>
        <row r="83">
          <cell r="A83">
            <v>20801</v>
          </cell>
          <cell r="B83">
            <v>208</v>
          </cell>
          <cell r="C83">
            <v>1</v>
          </cell>
          <cell r="D83" t="str">
            <v>ACTAS DE NACIMIENTO</v>
          </cell>
          <cell r="E83">
            <v>344423</v>
          </cell>
          <cell r="F83">
            <v>2001631</v>
          </cell>
        </row>
        <row r="84">
          <cell r="A84">
            <v>20802</v>
          </cell>
          <cell r="B84">
            <v>208</v>
          </cell>
          <cell r="C84">
            <v>2</v>
          </cell>
          <cell r="D84" t="str">
            <v>ACTAS DE RECONOCIMIENTO DE HIJOS</v>
          </cell>
          <cell r="E84">
            <v>6138</v>
          </cell>
          <cell r="F84">
            <v>29869</v>
          </cell>
        </row>
        <row r="85">
          <cell r="A85">
            <v>20803</v>
          </cell>
          <cell r="B85">
            <v>208</v>
          </cell>
          <cell r="C85">
            <v>3</v>
          </cell>
          <cell r="D85" t="str">
            <v>ACTAS DE ADOPCION O TUTELA</v>
          </cell>
          <cell r="E85">
            <v>846</v>
          </cell>
          <cell r="F85">
            <v>5179</v>
          </cell>
        </row>
        <row r="86">
          <cell r="A86">
            <v>20804</v>
          </cell>
          <cell r="B86">
            <v>208</v>
          </cell>
          <cell r="C86">
            <v>4</v>
          </cell>
          <cell r="D86" t="str">
            <v>ACTAS DE DEFUNCION</v>
          </cell>
          <cell r="E86">
            <v>74288</v>
          </cell>
          <cell r="F86">
            <v>478253</v>
          </cell>
        </row>
        <row r="87">
          <cell r="A87">
            <v>20805</v>
          </cell>
          <cell r="B87">
            <v>208</v>
          </cell>
          <cell r="C87">
            <v>5</v>
          </cell>
          <cell r="D87" t="str">
            <v>ACTAS DE MATRIMONIO EN OFICIALIA</v>
          </cell>
          <cell r="E87">
            <v>168565</v>
          </cell>
          <cell r="F87">
            <v>1016192</v>
          </cell>
        </row>
        <row r="88">
          <cell r="A88">
            <v>20806</v>
          </cell>
          <cell r="B88">
            <v>208</v>
          </cell>
          <cell r="C88">
            <v>6</v>
          </cell>
          <cell r="D88" t="str">
            <v>ACTAS DE MATRIMONIO A DOMICILIO</v>
          </cell>
          <cell r="E88">
            <v>659176</v>
          </cell>
          <cell r="F88">
            <v>3751252</v>
          </cell>
        </row>
        <row r="89">
          <cell r="A89">
            <v>20807</v>
          </cell>
          <cell r="B89">
            <v>208</v>
          </cell>
          <cell r="C89">
            <v>7</v>
          </cell>
          <cell r="D89" t="str">
            <v>ACTAS DE DIVORCIO</v>
          </cell>
          <cell r="E89">
            <v>152764</v>
          </cell>
          <cell r="F89">
            <v>801891</v>
          </cell>
        </row>
        <row r="90">
          <cell r="A90">
            <v>20808</v>
          </cell>
          <cell r="B90">
            <v>208</v>
          </cell>
          <cell r="C90">
            <v>8</v>
          </cell>
          <cell r="D90" t="str">
            <v>COPIAS CERTIFICADAS</v>
          </cell>
          <cell r="E90">
            <v>1825738</v>
          </cell>
          <cell r="F90">
            <v>9838339</v>
          </cell>
        </row>
        <row r="91">
          <cell r="A91">
            <v>20809</v>
          </cell>
          <cell r="B91">
            <v>208</v>
          </cell>
          <cell r="C91">
            <v>9</v>
          </cell>
          <cell r="D91" t="str">
            <v>ANOTACIONES MARGINALES</v>
          </cell>
          <cell r="E91">
            <v>1558795</v>
          </cell>
          <cell r="F91">
            <v>9209255</v>
          </cell>
        </row>
        <row r="92">
          <cell r="A92">
            <v>20820</v>
          </cell>
          <cell r="B92">
            <v>208</v>
          </cell>
          <cell r="C92">
            <v>20</v>
          </cell>
          <cell r="D92" t="str">
            <v>EDIFICIO CENTRAL REG. CIVIL</v>
          </cell>
          <cell r="E92">
            <v>0</v>
          </cell>
          <cell r="F92">
            <v>0</v>
          </cell>
        </row>
        <row r="93">
          <cell r="A93">
            <v>20821</v>
          </cell>
          <cell r="B93">
            <v>208</v>
          </cell>
          <cell r="C93">
            <v>21</v>
          </cell>
          <cell r="D93" t="str">
            <v>ACTAS DE NACIMIENTO</v>
          </cell>
          <cell r="E93">
            <v>0</v>
          </cell>
          <cell r="F93">
            <v>0</v>
          </cell>
        </row>
        <row r="94">
          <cell r="A94">
            <v>20822</v>
          </cell>
          <cell r="B94">
            <v>208</v>
          </cell>
          <cell r="C94">
            <v>22</v>
          </cell>
          <cell r="D94" t="str">
            <v>COPIAS CERTIFICADAS DIRECCION</v>
          </cell>
          <cell r="E94">
            <v>1829778</v>
          </cell>
          <cell r="F94">
            <v>10625790</v>
          </cell>
        </row>
        <row r="95">
          <cell r="A95">
            <v>20823</v>
          </cell>
          <cell r="B95">
            <v>208</v>
          </cell>
          <cell r="C95">
            <v>23</v>
          </cell>
          <cell r="D95" t="str">
            <v>JUICIOS DE ACLARACION</v>
          </cell>
          <cell r="E95">
            <v>56420</v>
          </cell>
          <cell r="F95">
            <v>323595</v>
          </cell>
        </row>
        <row r="96">
          <cell r="A96">
            <v>20824</v>
          </cell>
          <cell r="B96">
            <v>208</v>
          </cell>
          <cell r="C96">
            <v>24</v>
          </cell>
          <cell r="D96" t="str">
            <v>JUICIOS DE RECTIFICACION</v>
          </cell>
          <cell r="E96">
            <v>0</v>
          </cell>
          <cell r="F96">
            <v>727</v>
          </cell>
        </row>
        <row r="97">
          <cell r="A97">
            <v>20825</v>
          </cell>
          <cell r="B97">
            <v>208</v>
          </cell>
          <cell r="C97">
            <v>25</v>
          </cell>
          <cell r="D97" t="str">
            <v>LOCALIZACIONES,SOLTERIAS E INEXISTENCIAS</v>
          </cell>
          <cell r="E97">
            <v>69438</v>
          </cell>
          <cell r="F97">
            <v>373088</v>
          </cell>
        </row>
        <row r="98">
          <cell r="A98">
            <v>20826</v>
          </cell>
          <cell r="B98">
            <v>208</v>
          </cell>
          <cell r="C98">
            <v>26</v>
          </cell>
          <cell r="D98" t="str">
            <v>COPIAS DE ACTAS DE OTROS ESTADOS</v>
          </cell>
          <cell r="E98">
            <v>32663</v>
          </cell>
          <cell r="F98">
            <v>175442</v>
          </cell>
        </row>
        <row r="99">
          <cell r="A99">
            <v>20827</v>
          </cell>
          <cell r="B99">
            <v>208</v>
          </cell>
          <cell r="C99">
            <v>27</v>
          </cell>
          <cell r="D99" t="str">
            <v>ANOTACIONES MARGINALES</v>
          </cell>
          <cell r="E99">
            <v>154686</v>
          </cell>
          <cell r="F99">
            <v>858516</v>
          </cell>
        </row>
        <row r="100">
          <cell r="A100">
            <v>20830</v>
          </cell>
          <cell r="B100">
            <v>208</v>
          </cell>
          <cell r="C100">
            <v>30</v>
          </cell>
          <cell r="D100" t="str">
            <v>DIVERSOS REGISTRO CIVIL</v>
          </cell>
          <cell r="E100">
            <v>0</v>
          </cell>
          <cell r="F100">
            <v>0</v>
          </cell>
        </row>
        <row r="101">
          <cell r="A101">
            <v>20831</v>
          </cell>
          <cell r="B101">
            <v>208</v>
          </cell>
          <cell r="C101">
            <v>31</v>
          </cell>
          <cell r="D101" t="str">
            <v>MODULOS EN TESORERIA</v>
          </cell>
          <cell r="E101">
            <v>7140</v>
          </cell>
          <cell r="F101">
            <v>40442</v>
          </cell>
        </row>
        <row r="102">
          <cell r="A102">
            <v>20832</v>
          </cell>
          <cell r="B102">
            <v>208</v>
          </cell>
          <cell r="C102">
            <v>32</v>
          </cell>
          <cell r="D102" t="str">
            <v>U.R.E.</v>
          </cell>
          <cell r="E102">
            <v>0</v>
          </cell>
          <cell r="F102">
            <v>0</v>
          </cell>
        </row>
        <row r="103">
          <cell r="A103">
            <v>20833</v>
          </cell>
          <cell r="B103">
            <v>208</v>
          </cell>
          <cell r="C103">
            <v>33</v>
          </cell>
          <cell r="D103" t="str">
            <v>COPIAS CERTIFICADAS EN BRIGADAS</v>
          </cell>
          <cell r="E103">
            <v>401884</v>
          </cell>
          <cell r="F103">
            <v>3770424</v>
          </cell>
        </row>
        <row r="104">
          <cell r="A104">
            <v>20834</v>
          </cell>
          <cell r="B104">
            <v>208</v>
          </cell>
          <cell r="C104">
            <v>34</v>
          </cell>
          <cell r="D104" t="str">
            <v>JUICIOS DIVERSOS EN BRIGADAS</v>
          </cell>
          <cell r="E104">
            <v>7007</v>
          </cell>
          <cell r="F104">
            <v>49686</v>
          </cell>
        </row>
        <row r="105">
          <cell r="A105">
            <v>20835</v>
          </cell>
          <cell r="B105">
            <v>208</v>
          </cell>
          <cell r="C105">
            <v>35</v>
          </cell>
          <cell r="D105" t="str">
            <v>SUBSIDIOS SERVICIO REGISTRO CIVIL</v>
          </cell>
          <cell r="E105">
            <v>-476269</v>
          </cell>
          <cell r="F105">
            <v>-4309940.4000000004</v>
          </cell>
        </row>
        <row r="106">
          <cell r="A106">
            <v>20836</v>
          </cell>
          <cell r="B106">
            <v>208</v>
          </cell>
          <cell r="C106">
            <v>36</v>
          </cell>
          <cell r="D106" t="str">
            <v>DIVERSOS</v>
          </cell>
          <cell r="E106">
            <v>23684</v>
          </cell>
          <cell r="F106">
            <v>173817</v>
          </cell>
        </row>
        <row r="107">
          <cell r="A107">
            <v>20800</v>
          </cell>
          <cell r="B107">
            <v>208</v>
          </cell>
          <cell r="C107">
            <v>0</v>
          </cell>
          <cell r="D107" t="str">
            <v>SERVICIOS DE REG. CIVIL</v>
          </cell>
          <cell r="E107">
            <v>0</v>
          </cell>
          <cell r="F107">
            <v>0</v>
          </cell>
        </row>
        <row r="108">
          <cell r="A108">
            <v>21001</v>
          </cell>
          <cell r="B108">
            <v>210</v>
          </cell>
          <cell r="C108">
            <v>1</v>
          </cell>
          <cell r="D108" t="str">
            <v>REGISTROS DE COMPRA VENTA</v>
          </cell>
          <cell r="E108">
            <v>8142819.2999999998</v>
          </cell>
          <cell r="F108">
            <v>40247368.509999998</v>
          </cell>
        </row>
        <row r="109">
          <cell r="A109">
            <v>21002</v>
          </cell>
          <cell r="B109">
            <v>210</v>
          </cell>
          <cell r="C109">
            <v>2</v>
          </cell>
          <cell r="D109" t="str">
            <v>REGISTROS DE HIPOTECAS</v>
          </cell>
          <cell r="E109">
            <v>3545658</v>
          </cell>
          <cell r="F109">
            <v>19110889.66</v>
          </cell>
        </row>
        <row r="110">
          <cell r="A110">
            <v>21003</v>
          </cell>
          <cell r="B110">
            <v>210</v>
          </cell>
          <cell r="C110">
            <v>3</v>
          </cell>
          <cell r="D110" t="str">
            <v>REGISTROS DE DONACIONES</v>
          </cell>
          <cell r="E110">
            <v>653578.74</v>
          </cell>
          <cell r="F110">
            <v>3196553.2</v>
          </cell>
        </row>
        <row r="111">
          <cell r="A111">
            <v>21004</v>
          </cell>
          <cell r="B111">
            <v>210</v>
          </cell>
          <cell r="C111">
            <v>4</v>
          </cell>
          <cell r="D111" t="str">
            <v>REGISTROS DE CREDITOS OTORGADOS</v>
          </cell>
          <cell r="E111">
            <v>775418</v>
          </cell>
          <cell r="F111">
            <v>4355920.63</v>
          </cell>
        </row>
        <row r="112">
          <cell r="A112">
            <v>21005</v>
          </cell>
          <cell r="B112">
            <v>210</v>
          </cell>
          <cell r="C112">
            <v>5</v>
          </cell>
          <cell r="D112" t="str">
            <v>REG. DE AUMENTO O DISMINUCION DE CAPITAL</v>
          </cell>
          <cell r="E112">
            <v>437650</v>
          </cell>
          <cell r="F112">
            <v>2211398</v>
          </cell>
        </row>
        <row r="113">
          <cell r="A113">
            <v>21006</v>
          </cell>
          <cell r="B113">
            <v>210</v>
          </cell>
          <cell r="C113">
            <v>6</v>
          </cell>
          <cell r="D113" t="str">
            <v>REGISTRO DE INSCRIPCION DE SOCIEDADES</v>
          </cell>
          <cell r="E113">
            <v>202496</v>
          </cell>
          <cell r="F113">
            <v>917535</v>
          </cell>
        </row>
        <row r="114">
          <cell r="A114">
            <v>21007</v>
          </cell>
          <cell r="B114">
            <v>210</v>
          </cell>
          <cell r="C114">
            <v>7</v>
          </cell>
          <cell r="D114" t="str">
            <v>REGISTRO DE SENTENCIAS Y SOCIEDADES</v>
          </cell>
          <cell r="E114">
            <v>30476</v>
          </cell>
          <cell r="F114">
            <v>133614</v>
          </cell>
        </row>
        <row r="115">
          <cell r="A115">
            <v>21008</v>
          </cell>
          <cell r="B115">
            <v>210</v>
          </cell>
          <cell r="C115">
            <v>8</v>
          </cell>
          <cell r="D115" t="str">
            <v>REGISTRO DE CONSTANCIAS Y CERTIFICADOS</v>
          </cell>
          <cell r="E115">
            <v>1554776.8</v>
          </cell>
          <cell r="F115">
            <v>8624351.8000000007</v>
          </cell>
        </row>
        <row r="116">
          <cell r="A116">
            <v>21009</v>
          </cell>
          <cell r="B116">
            <v>210</v>
          </cell>
          <cell r="C116">
            <v>9</v>
          </cell>
          <cell r="D116" t="str">
            <v>REGISTRO DE ARRENDAMIENTO</v>
          </cell>
          <cell r="E116">
            <v>8711</v>
          </cell>
          <cell r="F116">
            <v>104231</v>
          </cell>
        </row>
        <row r="117">
          <cell r="A117">
            <v>21010</v>
          </cell>
          <cell r="B117">
            <v>210</v>
          </cell>
          <cell r="C117">
            <v>10</v>
          </cell>
          <cell r="D117" t="str">
            <v>REGISTRO DE RECONOCIMIENTO DE ADEUDO</v>
          </cell>
          <cell r="E117">
            <v>159847</v>
          </cell>
          <cell r="F117">
            <v>1009262</v>
          </cell>
        </row>
        <row r="118">
          <cell r="A118">
            <v>21011</v>
          </cell>
          <cell r="B118">
            <v>210</v>
          </cell>
          <cell r="C118">
            <v>11</v>
          </cell>
          <cell r="D118" t="str">
            <v>REGISTRO DE CANCELACIONES</v>
          </cell>
          <cell r="E118">
            <v>520592</v>
          </cell>
          <cell r="F118">
            <v>2867791.5</v>
          </cell>
        </row>
        <row r="119">
          <cell r="A119">
            <v>21012</v>
          </cell>
          <cell r="B119">
            <v>210</v>
          </cell>
          <cell r="C119">
            <v>12</v>
          </cell>
          <cell r="D119" t="str">
            <v>REGISTRO DE DERECHOS POR HOJA</v>
          </cell>
          <cell r="E119">
            <v>306601</v>
          </cell>
          <cell r="F119">
            <v>1682888</v>
          </cell>
        </row>
        <row r="120">
          <cell r="A120">
            <v>21013</v>
          </cell>
          <cell r="B120">
            <v>210</v>
          </cell>
          <cell r="C120">
            <v>13</v>
          </cell>
          <cell r="D120" t="str">
            <v>REGISTRO DE EMBARGOS</v>
          </cell>
          <cell r="E120">
            <v>262681</v>
          </cell>
          <cell r="F120">
            <v>1786942.5</v>
          </cell>
        </row>
        <row r="121">
          <cell r="A121">
            <v>21014</v>
          </cell>
          <cell r="B121">
            <v>210</v>
          </cell>
          <cell r="C121">
            <v>14</v>
          </cell>
          <cell r="D121" t="str">
            <v>REGISTRO DE HIJUELAS</v>
          </cell>
          <cell r="E121">
            <v>312744</v>
          </cell>
          <cell r="F121">
            <v>1533781</v>
          </cell>
        </row>
        <row r="122">
          <cell r="A122">
            <v>21015</v>
          </cell>
          <cell r="B122">
            <v>210</v>
          </cell>
          <cell r="C122">
            <v>15</v>
          </cell>
          <cell r="D122" t="str">
            <v>OTROS REGISTROS DEL REG PUB DE LA PROP</v>
          </cell>
          <cell r="E122">
            <v>4123753.35</v>
          </cell>
          <cell r="F122">
            <v>22478639.190000001</v>
          </cell>
        </row>
        <row r="123">
          <cell r="A123">
            <v>21000</v>
          </cell>
          <cell r="B123">
            <v>210</v>
          </cell>
          <cell r="C123">
            <v>0</v>
          </cell>
          <cell r="D123" t="str">
            <v>SERVICIOS DE REG. PUBLICO</v>
          </cell>
          <cell r="E123">
            <v>21037802.190000001</v>
          </cell>
          <cell r="F123">
            <v>110261165.98999999</v>
          </cell>
        </row>
        <row r="124">
          <cell r="A124">
            <v>21100</v>
          </cell>
          <cell r="B124">
            <v>211</v>
          </cell>
          <cell r="C124">
            <v>0</v>
          </cell>
          <cell r="D124" t="str">
            <v>AUTORIZACION DE PROTOCOLOS</v>
          </cell>
          <cell r="E124">
            <v>8204</v>
          </cell>
          <cell r="F124">
            <v>145803</v>
          </cell>
        </row>
        <row r="125">
          <cell r="A125">
            <v>21000</v>
          </cell>
          <cell r="B125">
            <v>210</v>
          </cell>
          <cell r="C125">
            <v>0</v>
          </cell>
          <cell r="D125" t="str">
            <v>SERVICIOS DE REG. PUBLICO</v>
          </cell>
          <cell r="E125">
            <v>0</v>
          </cell>
          <cell r="F125">
            <v>0</v>
          </cell>
        </row>
        <row r="126">
          <cell r="A126">
            <v>21101</v>
          </cell>
          <cell r="B126">
            <v>211</v>
          </cell>
          <cell r="C126">
            <v>1</v>
          </cell>
          <cell r="D126" t="str">
            <v>APERTURA DE FOLIOS DE PROTOCOLOS</v>
          </cell>
          <cell r="E126">
            <v>1173300</v>
          </cell>
          <cell r="F126">
            <v>2952660</v>
          </cell>
        </row>
        <row r="127">
          <cell r="A127">
            <v>21000</v>
          </cell>
          <cell r="B127">
            <v>210</v>
          </cell>
          <cell r="C127">
            <v>0</v>
          </cell>
          <cell r="D127" t="str">
            <v>SERVICIOS DE REG. PUBLICO</v>
          </cell>
          <cell r="E127">
            <v>0</v>
          </cell>
          <cell r="F127">
            <v>0</v>
          </cell>
        </row>
        <row r="128">
          <cell r="A128">
            <v>21102</v>
          </cell>
          <cell r="B128">
            <v>211</v>
          </cell>
          <cell r="C128">
            <v>2</v>
          </cell>
          <cell r="D128" t="str">
            <v>CIERRE DE FOLIOS DE PROTOCOLOS</v>
          </cell>
          <cell r="E128">
            <v>302400</v>
          </cell>
          <cell r="F128">
            <v>1122301</v>
          </cell>
        </row>
        <row r="129">
          <cell r="A129">
            <v>21300</v>
          </cell>
          <cell r="B129">
            <v>213</v>
          </cell>
          <cell r="C129">
            <v>0</v>
          </cell>
          <cell r="D129" t="str">
            <v>EXPEDICION DE CERTIFICADOS</v>
          </cell>
          <cell r="E129">
            <v>139221.48000000001</v>
          </cell>
          <cell r="F129">
            <v>726905.53</v>
          </cell>
        </row>
        <row r="130">
          <cell r="A130">
            <v>21301</v>
          </cell>
          <cell r="B130">
            <v>213</v>
          </cell>
          <cell r="C130">
            <v>1</v>
          </cell>
          <cell r="D130" t="str">
            <v>EXP.DE CARTAS DE NO ANTECEDENTES PENALES</v>
          </cell>
          <cell r="E130">
            <v>447111</v>
          </cell>
          <cell r="F130">
            <v>2939613</v>
          </cell>
        </row>
        <row r="131">
          <cell r="A131">
            <v>21306</v>
          </cell>
          <cell r="B131">
            <v>213</v>
          </cell>
          <cell r="C131">
            <v>6</v>
          </cell>
          <cell r="D131" t="str">
            <v>SUB.CARTAS DE NO ANTECEDENTES PENALES</v>
          </cell>
          <cell r="E131">
            <v>0</v>
          </cell>
          <cell r="F131">
            <v>0</v>
          </cell>
        </row>
        <row r="132">
          <cell r="A132">
            <v>21400</v>
          </cell>
          <cell r="B132">
            <v>214</v>
          </cell>
          <cell r="C132">
            <v>0</v>
          </cell>
          <cell r="D132" t="str">
            <v>LEGALIZACION DE FIRMAS</v>
          </cell>
          <cell r="E132">
            <v>95438</v>
          </cell>
          <cell r="F132">
            <v>510370</v>
          </cell>
        </row>
        <row r="133">
          <cell r="A133">
            <v>21500</v>
          </cell>
          <cell r="B133">
            <v>215</v>
          </cell>
          <cell r="C133">
            <v>0</v>
          </cell>
          <cell r="D133" t="str">
            <v>REGISTRO DE TITULOS PROFESIONALES</v>
          </cell>
          <cell r="E133">
            <v>3186</v>
          </cell>
          <cell r="F133">
            <v>21466</v>
          </cell>
        </row>
        <row r="134">
          <cell r="A134">
            <v>21800</v>
          </cell>
          <cell r="B134">
            <v>218</v>
          </cell>
          <cell r="C134">
            <v>0</v>
          </cell>
          <cell r="D134" t="str">
            <v>CONCURSOS PUBLICOS/DIR. ADQUISICIONES</v>
          </cell>
          <cell r="E134">
            <v>14000</v>
          </cell>
          <cell r="F134">
            <v>208502.48</v>
          </cell>
        </row>
        <row r="135">
          <cell r="A135">
            <v>22101</v>
          </cell>
          <cell r="B135">
            <v>221</v>
          </cell>
          <cell r="C135">
            <v>1</v>
          </cell>
          <cell r="D135" t="str">
            <v>SOLICITUD DE SUBDIV. FUSIONES Y RELOTIF.</v>
          </cell>
          <cell r="E135">
            <v>0</v>
          </cell>
          <cell r="F135">
            <v>0</v>
          </cell>
        </row>
        <row r="136">
          <cell r="A136">
            <v>22102</v>
          </cell>
          <cell r="B136">
            <v>221</v>
          </cell>
          <cell r="C136">
            <v>2</v>
          </cell>
          <cell r="D136" t="str">
            <v>SOLICITUD DE LICENCIAS DE USO DE SUELO</v>
          </cell>
          <cell r="E136">
            <v>0</v>
          </cell>
          <cell r="F136">
            <v>0</v>
          </cell>
        </row>
        <row r="137">
          <cell r="A137">
            <v>22103</v>
          </cell>
          <cell r="B137">
            <v>221</v>
          </cell>
          <cell r="C137">
            <v>3</v>
          </cell>
          <cell r="D137" t="str">
            <v>SOLICITUD DE FACTIBILIDAD Y AUT DE COND</v>
          </cell>
          <cell r="E137">
            <v>0</v>
          </cell>
          <cell r="F137">
            <v>0</v>
          </cell>
        </row>
        <row r="138">
          <cell r="A138">
            <v>22104</v>
          </cell>
          <cell r="B138">
            <v>221</v>
          </cell>
          <cell r="C138">
            <v>4</v>
          </cell>
          <cell r="D138" t="str">
            <v>AUTORIZACION DE FRACCIONAMIENTOS</v>
          </cell>
          <cell r="E138">
            <v>0</v>
          </cell>
          <cell r="F138">
            <v>0</v>
          </cell>
        </row>
        <row r="139">
          <cell r="A139">
            <v>22105</v>
          </cell>
          <cell r="B139">
            <v>221</v>
          </cell>
          <cell r="C139">
            <v>5</v>
          </cell>
          <cell r="D139" t="str">
            <v>SOLICITUD DE REGULARIZACIONES</v>
          </cell>
          <cell r="E139">
            <v>0</v>
          </cell>
          <cell r="F139">
            <v>0</v>
          </cell>
        </row>
        <row r="140">
          <cell r="A140">
            <v>22106</v>
          </cell>
          <cell r="B140">
            <v>221</v>
          </cell>
          <cell r="C140">
            <v>6</v>
          </cell>
          <cell r="D140" t="str">
            <v>OTRAS SOLICITUDES DE SEDUOP</v>
          </cell>
          <cell r="E140">
            <v>0</v>
          </cell>
          <cell r="F140">
            <v>0</v>
          </cell>
        </row>
        <row r="141">
          <cell r="A141">
            <v>22100</v>
          </cell>
          <cell r="B141">
            <v>221</v>
          </cell>
          <cell r="C141">
            <v>0</v>
          </cell>
          <cell r="D141" t="str">
            <v>SERVICIOS DE LA SEDUOP</v>
          </cell>
          <cell r="E141">
            <v>0</v>
          </cell>
          <cell r="F141">
            <v>0</v>
          </cell>
        </row>
        <row r="142">
          <cell r="A142">
            <v>22300</v>
          </cell>
          <cell r="B142">
            <v>223</v>
          </cell>
          <cell r="C142">
            <v>0</v>
          </cell>
          <cell r="D142" t="str">
            <v>POR INTRODUCCION DE SERVICIOS</v>
          </cell>
          <cell r="E142">
            <v>0</v>
          </cell>
          <cell r="F142">
            <v>0</v>
          </cell>
        </row>
        <row r="143">
          <cell r="A143">
            <v>22301</v>
          </cell>
          <cell r="B143">
            <v>223</v>
          </cell>
          <cell r="C143">
            <v>1</v>
          </cell>
          <cell r="D143" t="str">
            <v>SERVICIOS DE AGUA Y DRENAJE</v>
          </cell>
          <cell r="E143">
            <v>0</v>
          </cell>
          <cell r="F143">
            <v>0</v>
          </cell>
        </row>
        <row r="144">
          <cell r="A144">
            <v>22300</v>
          </cell>
          <cell r="B144">
            <v>223</v>
          </cell>
          <cell r="C144">
            <v>0</v>
          </cell>
          <cell r="D144" t="str">
            <v>POR INTRODUCCION DE SERVICIOS</v>
          </cell>
          <cell r="E144">
            <v>0</v>
          </cell>
          <cell r="F144">
            <v>0</v>
          </cell>
        </row>
        <row r="145">
          <cell r="A145">
            <v>22400</v>
          </cell>
          <cell r="B145">
            <v>224</v>
          </cell>
          <cell r="C145">
            <v>0</v>
          </cell>
          <cell r="D145" t="str">
            <v>EXAMEN Y REF. DE PATENTE DE NOTARIOS PUB</v>
          </cell>
          <cell r="E145">
            <v>4039</v>
          </cell>
          <cell r="F145">
            <v>150798</v>
          </cell>
        </row>
        <row r="146">
          <cell r="A146">
            <v>23000</v>
          </cell>
          <cell r="B146">
            <v>230</v>
          </cell>
          <cell r="C146">
            <v>0</v>
          </cell>
          <cell r="D146" t="str">
            <v>AGENCIA P/LA RACIONAL.Y MOD.TRANSP.PUB.</v>
          </cell>
          <cell r="E146">
            <v>0</v>
          </cell>
          <cell r="F146">
            <v>0</v>
          </cell>
        </row>
        <row r="147">
          <cell r="A147">
            <v>23001</v>
          </cell>
          <cell r="B147">
            <v>230</v>
          </cell>
          <cell r="C147">
            <v>1</v>
          </cell>
          <cell r="D147" t="str">
            <v>EXPEDICION O REFRENDO DE LA CONCESION</v>
          </cell>
          <cell r="E147">
            <v>0</v>
          </cell>
          <cell r="F147">
            <v>472</v>
          </cell>
        </row>
        <row r="148">
          <cell r="A148">
            <v>23002</v>
          </cell>
          <cell r="B148">
            <v>230</v>
          </cell>
          <cell r="C148">
            <v>2</v>
          </cell>
          <cell r="D148" t="str">
            <v>TRAMITE DE CESION DE DER.DE LA CONCESION</v>
          </cell>
          <cell r="E148">
            <v>344268</v>
          </cell>
          <cell r="F148">
            <v>1685970</v>
          </cell>
        </row>
        <row r="149">
          <cell r="A149">
            <v>23003</v>
          </cell>
          <cell r="B149">
            <v>230</v>
          </cell>
          <cell r="C149">
            <v>3</v>
          </cell>
          <cell r="D149" t="str">
            <v>REP.DE DOC.EN EL QUE CONSTA LA CONCESION</v>
          </cell>
          <cell r="E149">
            <v>0</v>
          </cell>
          <cell r="F149">
            <v>0</v>
          </cell>
        </row>
        <row r="150">
          <cell r="A150">
            <v>23004</v>
          </cell>
          <cell r="B150">
            <v>230</v>
          </cell>
          <cell r="C150">
            <v>4</v>
          </cell>
          <cell r="D150" t="str">
            <v>CAMBIO DE VEHICULO OBJ.DE LA CONCESION</v>
          </cell>
          <cell r="E150">
            <v>132632</v>
          </cell>
          <cell r="F150">
            <v>970667</v>
          </cell>
        </row>
        <row r="151">
          <cell r="A151">
            <v>26200</v>
          </cell>
          <cell r="B151">
            <v>262</v>
          </cell>
          <cell r="C151">
            <v>0</v>
          </cell>
          <cell r="D151" t="str">
            <v>CERTIFICACION</v>
          </cell>
          <cell r="E151">
            <v>0</v>
          </cell>
          <cell r="F151">
            <v>0</v>
          </cell>
        </row>
        <row r="152">
          <cell r="A152">
            <v>26201</v>
          </cell>
          <cell r="B152">
            <v>262</v>
          </cell>
          <cell r="C152">
            <v>1</v>
          </cell>
          <cell r="D152" t="str">
            <v>CERTIFICACION RECIBOS SUELDOS</v>
          </cell>
          <cell r="E152">
            <v>1645</v>
          </cell>
          <cell r="F152">
            <v>10246</v>
          </cell>
        </row>
        <row r="153">
          <cell r="A153">
            <v>26202</v>
          </cell>
          <cell r="B153">
            <v>262</v>
          </cell>
          <cell r="C153">
            <v>2</v>
          </cell>
          <cell r="D153" t="str">
            <v>CONSTANCIA O CARTA DE NO INHABILITACION</v>
          </cell>
          <cell r="E153">
            <v>17860</v>
          </cell>
          <cell r="F153">
            <v>116513</v>
          </cell>
        </row>
        <row r="154">
          <cell r="A154">
            <v>26203</v>
          </cell>
          <cell r="B154">
            <v>262</v>
          </cell>
          <cell r="C154">
            <v>3</v>
          </cell>
          <cell r="D154" t="str">
            <v>COPIAS DIVERSAS</v>
          </cell>
          <cell r="E154">
            <v>182151</v>
          </cell>
          <cell r="F154">
            <v>909347.31</v>
          </cell>
        </row>
        <row r="155">
          <cell r="A155">
            <v>26204</v>
          </cell>
          <cell r="B155">
            <v>262</v>
          </cell>
          <cell r="C155">
            <v>4</v>
          </cell>
          <cell r="D155" t="str">
            <v>BUSQUEDA Y LOCALIZACION DE DOCUMENTOS</v>
          </cell>
          <cell r="E155">
            <v>0</v>
          </cell>
          <cell r="F155">
            <v>2174.8000000000002</v>
          </cell>
        </row>
        <row r="156">
          <cell r="A156">
            <v>26300</v>
          </cell>
          <cell r="B156">
            <v>263</v>
          </cell>
          <cell r="C156">
            <v>0</v>
          </cell>
          <cell r="D156" t="str">
            <v>DERECHOS DE CONTROL VEHICULAR</v>
          </cell>
          <cell r="E156">
            <v>0</v>
          </cell>
          <cell r="F156">
            <v>0</v>
          </cell>
        </row>
        <row r="157">
          <cell r="A157">
            <v>26301</v>
          </cell>
          <cell r="B157">
            <v>263</v>
          </cell>
          <cell r="C157">
            <v>1</v>
          </cell>
          <cell r="D157" t="str">
            <v>DERECHOS DE CONTROL VEHICULAR PTE. AÑO</v>
          </cell>
          <cell r="E157">
            <v>0</v>
          </cell>
          <cell r="F157">
            <v>0</v>
          </cell>
        </row>
        <row r="158">
          <cell r="A158">
            <v>26302</v>
          </cell>
          <cell r="B158">
            <v>263</v>
          </cell>
          <cell r="C158">
            <v>2</v>
          </cell>
          <cell r="D158" t="str">
            <v>DERECHOS DE CONTROL VEHICULAR REZAGOS</v>
          </cell>
          <cell r="E158">
            <v>0</v>
          </cell>
          <cell r="F158">
            <v>0</v>
          </cell>
        </row>
        <row r="159">
          <cell r="A159">
            <v>26303</v>
          </cell>
          <cell r="B159">
            <v>263</v>
          </cell>
          <cell r="C159">
            <v>3</v>
          </cell>
          <cell r="D159" t="str">
            <v>EXP.DE CERTIFICADOS DE CONTROL VEHICULAR</v>
          </cell>
          <cell r="E159">
            <v>0</v>
          </cell>
          <cell r="F159">
            <v>0</v>
          </cell>
        </row>
        <row r="160">
          <cell r="A160">
            <v>26304</v>
          </cell>
          <cell r="B160">
            <v>263</v>
          </cell>
          <cell r="C160">
            <v>4</v>
          </cell>
          <cell r="D160" t="str">
            <v>EXP.DE CERT.DE CTRL.VEH.OTROS ESTADOS</v>
          </cell>
          <cell r="E160">
            <v>0</v>
          </cell>
          <cell r="F160">
            <v>0</v>
          </cell>
        </row>
        <row r="161">
          <cell r="A161">
            <v>26305</v>
          </cell>
          <cell r="B161">
            <v>263</v>
          </cell>
          <cell r="C161">
            <v>5</v>
          </cell>
          <cell r="D161" t="str">
            <v>EXP.DE CERT.DE DOC.DE CTRL.VEHICULAR</v>
          </cell>
          <cell r="E161">
            <v>0</v>
          </cell>
          <cell r="F161">
            <v>0</v>
          </cell>
        </row>
        <row r="162">
          <cell r="A162">
            <v>26400</v>
          </cell>
          <cell r="B162">
            <v>264</v>
          </cell>
          <cell r="C162">
            <v>0</v>
          </cell>
          <cell r="D162" t="str">
            <v>PLACAS DE CIRCULACION VEHICULAR</v>
          </cell>
          <cell r="E162">
            <v>0</v>
          </cell>
          <cell r="F162">
            <v>0</v>
          </cell>
        </row>
        <row r="163">
          <cell r="A163">
            <v>26500</v>
          </cell>
          <cell r="B163">
            <v>265</v>
          </cell>
          <cell r="C163">
            <v>0</v>
          </cell>
          <cell r="D163" t="str">
            <v>LICENCIAS DE MANEJAR</v>
          </cell>
          <cell r="E163">
            <v>0</v>
          </cell>
          <cell r="F163">
            <v>0</v>
          </cell>
        </row>
        <row r="164">
          <cell r="A164">
            <v>26503</v>
          </cell>
          <cell r="B164">
            <v>265</v>
          </cell>
          <cell r="C164">
            <v>3</v>
          </cell>
          <cell r="D164" t="str">
            <v>EXP.DE CERT.DE LICENCIAS DE CONDUCIR</v>
          </cell>
          <cell r="E164">
            <v>0</v>
          </cell>
          <cell r="F164">
            <v>0</v>
          </cell>
        </row>
        <row r="165">
          <cell r="A165">
            <v>26600</v>
          </cell>
          <cell r="B165">
            <v>266</v>
          </cell>
          <cell r="C165">
            <v>0</v>
          </cell>
          <cell r="D165" t="str">
            <v>DUPLICADOS DE LICENCIAS</v>
          </cell>
          <cell r="E165">
            <v>0</v>
          </cell>
          <cell r="F165">
            <v>0</v>
          </cell>
        </row>
        <row r="166">
          <cell r="A166">
            <v>26700</v>
          </cell>
          <cell r="B166">
            <v>267</v>
          </cell>
          <cell r="C166">
            <v>0</v>
          </cell>
          <cell r="D166" t="str">
            <v>DUPLICADOS DE TARJETAS DE CIRCULACION</v>
          </cell>
          <cell r="E166">
            <v>0</v>
          </cell>
          <cell r="F166">
            <v>0</v>
          </cell>
        </row>
        <row r="167">
          <cell r="A167">
            <v>26800</v>
          </cell>
          <cell r="B167">
            <v>268</v>
          </cell>
          <cell r="C167">
            <v>0</v>
          </cell>
          <cell r="D167" t="str">
            <v>BAJAS DE VEHICULOS DE MOTOR</v>
          </cell>
          <cell r="E167">
            <v>0</v>
          </cell>
          <cell r="F167">
            <v>0</v>
          </cell>
        </row>
        <row r="168">
          <cell r="A168">
            <v>27500</v>
          </cell>
          <cell r="B168">
            <v>275</v>
          </cell>
          <cell r="C168">
            <v>0</v>
          </cell>
          <cell r="D168" t="str">
            <v>SUBSIDIO POR REG. PUBLICO DE LA PROP.</v>
          </cell>
          <cell r="E168">
            <v>-5773853.5899999999</v>
          </cell>
          <cell r="F168">
            <v>-33601289.450000003</v>
          </cell>
        </row>
        <row r="169">
          <cell r="A169">
            <v>27900</v>
          </cell>
          <cell r="B169">
            <v>279</v>
          </cell>
          <cell r="C169">
            <v>0</v>
          </cell>
          <cell r="D169" t="str">
            <v>DEVOLUCION DE DERECHOS</v>
          </cell>
          <cell r="E169">
            <v>0</v>
          </cell>
          <cell r="F169">
            <v>0</v>
          </cell>
        </row>
        <row r="170">
          <cell r="A170">
            <v>27901</v>
          </cell>
          <cell r="B170">
            <v>279</v>
          </cell>
          <cell r="C170">
            <v>1</v>
          </cell>
          <cell r="D170" t="str">
            <v>DEV.REG.PUB. DE LA PROPIEDAD</v>
          </cell>
          <cell r="E170">
            <v>-79649</v>
          </cell>
          <cell r="F170">
            <v>-300855</v>
          </cell>
        </row>
        <row r="171">
          <cell r="A171">
            <v>27902</v>
          </cell>
          <cell r="B171">
            <v>279</v>
          </cell>
          <cell r="C171">
            <v>2</v>
          </cell>
          <cell r="D171" t="str">
            <v>DEV. SERVICIOS DE CATASTRO</v>
          </cell>
          <cell r="E171">
            <v>0</v>
          </cell>
          <cell r="F171">
            <v>0</v>
          </cell>
        </row>
        <row r="172">
          <cell r="A172">
            <v>27903</v>
          </cell>
          <cell r="B172">
            <v>279</v>
          </cell>
          <cell r="C172">
            <v>3</v>
          </cell>
          <cell r="D172" t="str">
            <v>DEV. CONTROL VEHICULAR</v>
          </cell>
          <cell r="E172">
            <v>-14899</v>
          </cell>
          <cell r="F172">
            <v>-29307</v>
          </cell>
        </row>
        <row r="173">
          <cell r="A173">
            <v>27907</v>
          </cell>
          <cell r="B173">
            <v>279</v>
          </cell>
          <cell r="C173">
            <v>7</v>
          </cell>
          <cell r="D173" t="str">
            <v>DEVOLUCION SERVICIOS DE REGISTRO CIVIL</v>
          </cell>
          <cell r="E173">
            <v>0</v>
          </cell>
          <cell r="F173">
            <v>0</v>
          </cell>
        </row>
        <row r="174">
          <cell r="A174">
            <v>27908</v>
          </cell>
          <cell r="B174">
            <v>279</v>
          </cell>
          <cell r="C174">
            <v>8</v>
          </cell>
          <cell r="D174" t="str">
            <v>DEV. DIVERSOS DERECHOS</v>
          </cell>
          <cell r="E174">
            <v>-5033.04</v>
          </cell>
          <cell r="F174">
            <v>-30036.04</v>
          </cell>
        </row>
        <row r="175">
          <cell r="A175">
            <v>27910</v>
          </cell>
          <cell r="B175">
            <v>279</v>
          </cell>
          <cell r="C175">
            <v>10</v>
          </cell>
          <cell r="D175" t="str">
            <v>ACTUALIZACION E INTERESES DEV.DERECHOS</v>
          </cell>
          <cell r="E175">
            <v>0</v>
          </cell>
          <cell r="F175">
            <v>-2157.4499999999998</v>
          </cell>
        </row>
        <row r="176">
          <cell r="A176">
            <v>28001</v>
          </cell>
          <cell r="B176">
            <v>280</v>
          </cell>
          <cell r="C176">
            <v>1</v>
          </cell>
          <cell r="D176" t="str">
            <v>SUBSIDIO 10% Y 5%</v>
          </cell>
          <cell r="E176">
            <v>0</v>
          </cell>
          <cell r="F176">
            <v>0</v>
          </cell>
        </row>
        <row r="177">
          <cell r="A177">
            <v>28002</v>
          </cell>
          <cell r="B177">
            <v>280</v>
          </cell>
          <cell r="C177">
            <v>2</v>
          </cell>
          <cell r="D177" t="str">
            <v>SUBSIDIO ANTIGÜEDAD 5 AÑOS</v>
          </cell>
          <cell r="E177">
            <v>0</v>
          </cell>
          <cell r="F177">
            <v>0</v>
          </cell>
        </row>
        <row r="178">
          <cell r="A178">
            <v>28003</v>
          </cell>
          <cell r="B178">
            <v>280</v>
          </cell>
          <cell r="C178">
            <v>3</v>
          </cell>
          <cell r="D178" t="str">
            <v>SUBSIDIO ANTIGÜEDAD 10 AÑOS</v>
          </cell>
          <cell r="E178">
            <v>0</v>
          </cell>
          <cell r="F178">
            <v>0</v>
          </cell>
        </row>
        <row r="179">
          <cell r="A179">
            <v>28004</v>
          </cell>
          <cell r="B179">
            <v>280</v>
          </cell>
          <cell r="C179">
            <v>4</v>
          </cell>
          <cell r="D179" t="str">
            <v>SUBSIDIO LAMINAS CONTROL VEHICULAR</v>
          </cell>
          <cell r="E179">
            <v>0</v>
          </cell>
          <cell r="F179">
            <v>0</v>
          </cell>
        </row>
        <row r="180">
          <cell r="A180">
            <v>28005</v>
          </cell>
          <cell r="B180">
            <v>280</v>
          </cell>
          <cell r="C180">
            <v>5</v>
          </cell>
          <cell r="D180" t="str">
            <v>SUBSIDIO DERECHOS CONTROL VEHICULAR</v>
          </cell>
          <cell r="E180">
            <v>0</v>
          </cell>
          <cell r="F180">
            <v>0</v>
          </cell>
        </row>
        <row r="181">
          <cell r="A181">
            <v>28006</v>
          </cell>
          <cell r="B181">
            <v>280</v>
          </cell>
          <cell r="C181">
            <v>6</v>
          </cell>
          <cell r="D181" t="str">
            <v>SUBSIDIOS LICENCIAS DE MANEJO</v>
          </cell>
          <cell r="E181">
            <v>0</v>
          </cell>
          <cell r="F181">
            <v>0</v>
          </cell>
        </row>
        <row r="182">
          <cell r="A182">
            <v>28007</v>
          </cell>
          <cell r="B182">
            <v>280</v>
          </cell>
          <cell r="C182">
            <v>7</v>
          </cell>
          <cell r="D182" t="str">
            <v>SUB MAT.DE CONT.VEH.A PERS.MAYORES 65AÑO</v>
          </cell>
          <cell r="E182">
            <v>0</v>
          </cell>
          <cell r="F182">
            <v>0</v>
          </cell>
        </row>
        <row r="183">
          <cell r="A183">
            <v>0</v>
          </cell>
          <cell r="B183">
            <v>0</v>
          </cell>
          <cell r="C183">
            <v>0</v>
          </cell>
          <cell r="D183" t="str">
            <v>TOTAL DERECHOS</v>
          </cell>
          <cell r="E183">
            <v>33477545.91</v>
          </cell>
          <cell r="F183">
            <v>171553034.16999999</v>
          </cell>
        </row>
        <row r="184">
          <cell r="A184">
            <v>0</v>
          </cell>
          <cell r="B184">
            <v>0</v>
          </cell>
          <cell r="C184">
            <v>0</v>
          </cell>
          <cell r="D184" t="str">
            <v>P R O D U C T O S</v>
          </cell>
          <cell r="E184">
            <v>0</v>
          </cell>
          <cell r="F184">
            <v>0</v>
          </cell>
        </row>
        <row r="185">
          <cell r="A185">
            <v>30200</v>
          </cell>
          <cell r="B185">
            <v>302</v>
          </cell>
          <cell r="C185">
            <v>0</v>
          </cell>
          <cell r="D185" t="str">
            <v>VENTA DE LEYES Y PAPELERIA OFICIAL</v>
          </cell>
          <cell r="E185">
            <v>2750</v>
          </cell>
          <cell r="F185">
            <v>14070.5</v>
          </cell>
        </row>
        <row r="186">
          <cell r="A186">
            <v>30201</v>
          </cell>
          <cell r="B186">
            <v>302</v>
          </cell>
          <cell r="C186">
            <v>1</v>
          </cell>
          <cell r="D186" t="str">
            <v>VENTA DE IMPRESOS (INFORMATEL)</v>
          </cell>
          <cell r="E186">
            <v>100</v>
          </cell>
          <cell r="F186">
            <v>33556</v>
          </cell>
        </row>
        <row r="187">
          <cell r="A187">
            <v>30300</v>
          </cell>
          <cell r="B187">
            <v>303</v>
          </cell>
          <cell r="C187">
            <v>0</v>
          </cell>
          <cell r="D187" t="str">
            <v>VENTA DE IMPRESOS IMPRENTA DEL ESTADO</v>
          </cell>
          <cell r="E187">
            <v>31617.48</v>
          </cell>
          <cell r="F187">
            <v>223036.55</v>
          </cell>
        </row>
        <row r="188">
          <cell r="A188">
            <v>30500</v>
          </cell>
          <cell r="B188">
            <v>305</v>
          </cell>
          <cell r="C188">
            <v>0</v>
          </cell>
          <cell r="D188" t="str">
            <v>DEL PERIODICO OFICIAL</v>
          </cell>
          <cell r="E188">
            <v>3544</v>
          </cell>
          <cell r="F188">
            <v>29125</v>
          </cell>
        </row>
        <row r="189">
          <cell r="A189">
            <v>30600</v>
          </cell>
          <cell r="B189">
            <v>306</v>
          </cell>
          <cell r="C189">
            <v>0</v>
          </cell>
          <cell r="D189" t="str">
            <v>VENTA DE PAPELERIA DIVERSA</v>
          </cell>
          <cell r="E189">
            <v>48439</v>
          </cell>
          <cell r="F189">
            <v>385799.5</v>
          </cell>
        </row>
        <row r="190">
          <cell r="A190">
            <v>30701</v>
          </cell>
          <cell r="B190">
            <v>307</v>
          </cell>
          <cell r="C190">
            <v>1</v>
          </cell>
          <cell r="D190" t="str">
            <v>INSERCIONES EN EL BOLETIN JUDICIAL</v>
          </cell>
          <cell r="E190">
            <v>87872.5</v>
          </cell>
          <cell r="F190">
            <v>284359</v>
          </cell>
        </row>
        <row r="191">
          <cell r="A191">
            <v>30702</v>
          </cell>
          <cell r="B191">
            <v>307</v>
          </cell>
          <cell r="C191">
            <v>2</v>
          </cell>
          <cell r="D191" t="str">
            <v>VENTA DEL BOLETIN JUDICIAL</v>
          </cell>
          <cell r="E191">
            <v>0</v>
          </cell>
          <cell r="F191">
            <v>0</v>
          </cell>
        </row>
        <row r="192">
          <cell r="A192">
            <v>30703</v>
          </cell>
          <cell r="B192">
            <v>307</v>
          </cell>
          <cell r="C192">
            <v>3</v>
          </cell>
          <cell r="D192" t="str">
            <v>COPIAS SIMPLES</v>
          </cell>
          <cell r="E192">
            <v>249492</v>
          </cell>
          <cell r="F192">
            <v>628959</v>
          </cell>
        </row>
        <row r="193">
          <cell r="A193">
            <v>30801</v>
          </cell>
          <cell r="B193">
            <v>308</v>
          </cell>
          <cell r="C193">
            <v>1</v>
          </cell>
          <cell r="D193" t="str">
            <v>BIENES MUEBLES</v>
          </cell>
          <cell r="E193">
            <v>0</v>
          </cell>
          <cell r="F193">
            <v>0</v>
          </cell>
        </row>
        <row r="194">
          <cell r="A194">
            <v>30802</v>
          </cell>
          <cell r="B194">
            <v>308</v>
          </cell>
          <cell r="C194">
            <v>2</v>
          </cell>
          <cell r="D194" t="str">
            <v>BIENES INMUEBLES</v>
          </cell>
          <cell r="E194">
            <v>348083.03</v>
          </cell>
          <cell r="F194">
            <v>348083.03</v>
          </cell>
        </row>
        <row r="195">
          <cell r="A195">
            <v>30803</v>
          </cell>
          <cell r="B195">
            <v>308</v>
          </cell>
          <cell r="C195">
            <v>3</v>
          </cell>
          <cell r="D195" t="str">
            <v>PARQUES INDUSTRIALES Y SUS DERIVADOS</v>
          </cell>
          <cell r="E195">
            <v>0</v>
          </cell>
          <cell r="F195">
            <v>0</v>
          </cell>
        </row>
        <row r="196">
          <cell r="A196">
            <v>30804</v>
          </cell>
          <cell r="B196">
            <v>308</v>
          </cell>
          <cell r="C196">
            <v>4</v>
          </cell>
          <cell r="D196" t="str">
            <v>OTROS BIENES</v>
          </cell>
          <cell r="E196">
            <v>0</v>
          </cell>
          <cell r="F196">
            <v>58000</v>
          </cell>
        </row>
        <row r="197">
          <cell r="A197">
            <v>30806</v>
          </cell>
          <cell r="B197">
            <v>308</v>
          </cell>
          <cell r="C197">
            <v>6</v>
          </cell>
          <cell r="D197" t="str">
            <v>VENTA DE VEHICULOS Y DAÑOS PATRIMONIALES</v>
          </cell>
          <cell r="E197">
            <v>655541.65</v>
          </cell>
          <cell r="F197">
            <v>1920732.72</v>
          </cell>
        </row>
        <row r="198">
          <cell r="A198">
            <v>30800</v>
          </cell>
          <cell r="B198">
            <v>308</v>
          </cell>
          <cell r="C198">
            <v>0</v>
          </cell>
          <cell r="D198" t="str">
            <v>VENTA DE BIENES DEL ESTADO</v>
          </cell>
          <cell r="E198">
            <v>1003624.68</v>
          </cell>
          <cell r="F198">
            <v>2326815.75</v>
          </cell>
        </row>
        <row r="199">
          <cell r="A199">
            <v>30900</v>
          </cell>
          <cell r="B199">
            <v>309</v>
          </cell>
          <cell r="C199">
            <v>0</v>
          </cell>
          <cell r="D199" t="str">
            <v>DIVERSOS</v>
          </cell>
          <cell r="E199">
            <v>619901.66</v>
          </cell>
          <cell r="F199">
            <v>13891941.939999999</v>
          </cell>
        </row>
        <row r="200">
          <cell r="A200">
            <v>30800</v>
          </cell>
          <cell r="B200">
            <v>308</v>
          </cell>
          <cell r="C200">
            <v>0</v>
          </cell>
          <cell r="D200" t="str">
            <v>VENTA DE BIENES DEL ESTADO</v>
          </cell>
          <cell r="E200">
            <v>0</v>
          </cell>
          <cell r="F200">
            <v>0</v>
          </cell>
        </row>
        <row r="201">
          <cell r="A201">
            <v>30902</v>
          </cell>
          <cell r="B201">
            <v>309</v>
          </cell>
          <cell r="C201">
            <v>2</v>
          </cell>
          <cell r="D201" t="str">
            <v>IMPUESTO AL VALOR AGREGADO</v>
          </cell>
          <cell r="E201">
            <v>12201.95</v>
          </cell>
          <cell r="F201">
            <v>110506.36</v>
          </cell>
        </row>
        <row r="202">
          <cell r="A202">
            <v>31000</v>
          </cell>
          <cell r="B202">
            <v>310</v>
          </cell>
          <cell r="C202">
            <v>0</v>
          </cell>
          <cell r="D202" t="str">
            <v>INTERESES POR DPTOS. A PLAZO FIJO</v>
          </cell>
          <cell r="E202">
            <v>14296967.710000001</v>
          </cell>
          <cell r="F202">
            <v>40128393.859999999</v>
          </cell>
        </row>
        <row r="203">
          <cell r="A203">
            <v>31001</v>
          </cell>
          <cell r="B203">
            <v>310</v>
          </cell>
          <cell r="C203">
            <v>1</v>
          </cell>
          <cell r="D203" t="str">
            <v>INTERESES UNIDAD INTEGRACION EDUCATIVA</v>
          </cell>
          <cell r="E203">
            <v>393083.16</v>
          </cell>
          <cell r="F203">
            <v>2557217.91</v>
          </cell>
        </row>
        <row r="204">
          <cell r="A204">
            <v>31002</v>
          </cell>
          <cell r="B204">
            <v>310</v>
          </cell>
          <cell r="C204">
            <v>2</v>
          </cell>
          <cell r="D204" t="str">
            <v>INTERESES FIDEICOM.J.P.MORGAN</v>
          </cell>
          <cell r="E204">
            <v>594897.12</v>
          </cell>
          <cell r="F204">
            <v>3995328.36</v>
          </cell>
        </row>
        <row r="205">
          <cell r="A205">
            <v>31003</v>
          </cell>
          <cell r="B205">
            <v>310</v>
          </cell>
          <cell r="C205">
            <v>3</v>
          </cell>
          <cell r="D205" t="str">
            <v>INTERESES FIDEICOM BANOBRAS</v>
          </cell>
          <cell r="E205">
            <v>0</v>
          </cell>
          <cell r="F205">
            <v>619325.38</v>
          </cell>
        </row>
        <row r="206">
          <cell r="A206">
            <v>31004</v>
          </cell>
          <cell r="B206">
            <v>310</v>
          </cell>
          <cell r="C206">
            <v>4</v>
          </cell>
          <cell r="D206" t="str">
            <v>INTERESES INVERSIONES CERTIFICADOS</v>
          </cell>
          <cell r="E206">
            <v>1287181.18</v>
          </cell>
          <cell r="F206">
            <v>5851133.5499999998</v>
          </cell>
        </row>
        <row r="207">
          <cell r="A207">
            <v>31005</v>
          </cell>
          <cell r="B207">
            <v>310</v>
          </cell>
          <cell r="C207">
            <v>5</v>
          </cell>
          <cell r="D207" t="str">
            <v>INTERESES CUENTA DE CHEQUES</v>
          </cell>
          <cell r="E207">
            <v>1060317.31</v>
          </cell>
          <cell r="F207">
            <v>4730941.03</v>
          </cell>
        </row>
        <row r="208">
          <cell r="A208">
            <v>31006</v>
          </cell>
          <cell r="B208">
            <v>310</v>
          </cell>
          <cell r="C208">
            <v>6</v>
          </cell>
          <cell r="D208" t="str">
            <v>INTERESES FINANZAS Y RENTAS</v>
          </cell>
          <cell r="E208">
            <v>2987734.82</v>
          </cell>
          <cell r="F208">
            <v>11166900.1</v>
          </cell>
        </row>
        <row r="209">
          <cell r="A209">
            <v>31007</v>
          </cell>
          <cell r="B209">
            <v>310</v>
          </cell>
          <cell r="C209">
            <v>7</v>
          </cell>
          <cell r="D209" t="str">
            <v>INTERESES FIDEICOMISO BANORTE(BANCEN)</v>
          </cell>
          <cell r="E209">
            <v>212667.86</v>
          </cell>
          <cell r="F209">
            <v>1221523.32</v>
          </cell>
        </row>
        <row r="210">
          <cell r="A210">
            <v>31100</v>
          </cell>
          <cell r="B210">
            <v>311</v>
          </cell>
          <cell r="C210">
            <v>0</v>
          </cell>
          <cell r="D210" t="str">
            <v>PUBLICIDAD RADIO GOBIERNO</v>
          </cell>
          <cell r="E210">
            <v>0</v>
          </cell>
          <cell r="F210">
            <v>80051</v>
          </cell>
        </row>
        <row r="211">
          <cell r="A211">
            <v>31101</v>
          </cell>
          <cell r="B211">
            <v>311</v>
          </cell>
          <cell r="C211">
            <v>1</v>
          </cell>
          <cell r="D211" t="str">
            <v>PUBLICIDAD CANAL 28</v>
          </cell>
          <cell r="E211">
            <v>59620</v>
          </cell>
          <cell r="F211">
            <v>602091.72</v>
          </cell>
        </row>
        <row r="212">
          <cell r="A212">
            <v>31300</v>
          </cell>
          <cell r="B212">
            <v>313</v>
          </cell>
          <cell r="C212">
            <v>0</v>
          </cell>
          <cell r="D212" t="str">
            <v>SERV.PREST.P/ACADEMIA EST.DE POLICIA</v>
          </cell>
          <cell r="E212">
            <v>49050</v>
          </cell>
          <cell r="F212">
            <v>574950</v>
          </cell>
        </row>
        <row r="213">
          <cell r="A213">
            <v>31400</v>
          </cell>
          <cell r="B213">
            <v>314</v>
          </cell>
          <cell r="C213">
            <v>0</v>
          </cell>
          <cell r="D213" t="str">
            <v>INTERESES SOBRE PRESTAMOS DIRECTOS</v>
          </cell>
          <cell r="E213">
            <v>402508</v>
          </cell>
          <cell r="F213">
            <v>4544844</v>
          </cell>
        </row>
        <row r="214">
          <cell r="A214">
            <v>31401</v>
          </cell>
          <cell r="B214">
            <v>314</v>
          </cell>
          <cell r="C214">
            <v>1</v>
          </cell>
          <cell r="D214" t="str">
            <v>INTERESES TRIBUNAL SUPERIOR DE JUSTICIA</v>
          </cell>
          <cell r="E214">
            <v>117317.65</v>
          </cell>
          <cell r="F214">
            <v>629096.88</v>
          </cell>
        </row>
        <row r="215">
          <cell r="A215">
            <v>31800</v>
          </cell>
          <cell r="B215">
            <v>318</v>
          </cell>
          <cell r="C215">
            <v>0</v>
          </cell>
          <cell r="D215" t="str">
            <v>ARREND. DE BIENES MUEBLES E INMUEBLES</v>
          </cell>
          <cell r="E215">
            <v>99495.59</v>
          </cell>
          <cell r="F215">
            <v>1080550.6599999999</v>
          </cell>
        </row>
        <row r="216">
          <cell r="A216">
            <v>32603</v>
          </cell>
          <cell r="B216">
            <v>326</v>
          </cell>
          <cell r="C216">
            <v>3</v>
          </cell>
          <cell r="D216" t="str">
            <v>ESTACIONAMIENTO MATAMOROS Y ZUAZUA</v>
          </cell>
          <cell r="E216">
            <v>508597.1</v>
          </cell>
          <cell r="F216">
            <v>1469662.1</v>
          </cell>
        </row>
        <row r="217">
          <cell r="A217">
            <v>33001</v>
          </cell>
          <cell r="B217">
            <v>330</v>
          </cell>
          <cell r="C217">
            <v>1</v>
          </cell>
          <cell r="D217" t="str">
            <v>DEVOLUCION DE PRODUCTOS</v>
          </cell>
          <cell r="E217">
            <v>0</v>
          </cell>
          <cell r="F217">
            <v>0</v>
          </cell>
        </row>
        <row r="218">
          <cell r="A218">
            <v>33002</v>
          </cell>
          <cell r="B218">
            <v>330</v>
          </cell>
          <cell r="C218">
            <v>2</v>
          </cell>
          <cell r="D218" t="str">
            <v>DEV. DE PAGO DE BASES DE LICITACION</v>
          </cell>
          <cell r="E218">
            <v>0</v>
          </cell>
          <cell r="F218">
            <v>0</v>
          </cell>
        </row>
        <row r="219">
          <cell r="A219">
            <v>33000</v>
          </cell>
          <cell r="B219">
            <v>330</v>
          </cell>
          <cell r="C219">
            <v>0</v>
          </cell>
          <cell r="D219" t="str">
            <v>ESTACIONAMIENTO DE VEHICULOS</v>
          </cell>
          <cell r="E219">
            <v>508597.1</v>
          </cell>
          <cell r="F219">
            <v>1469662.1</v>
          </cell>
        </row>
        <row r="220">
          <cell r="A220">
            <v>0</v>
          </cell>
          <cell r="B220">
            <v>0</v>
          </cell>
          <cell r="C220">
            <v>0</v>
          </cell>
          <cell r="D220" t="str">
            <v>TOTAL PRODUCTOS</v>
          </cell>
          <cell r="E220">
            <v>24128980.77</v>
          </cell>
          <cell r="F220">
            <v>97180179.469999999</v>
          </cell>
        </row>
        <row r="221">
          <cell r="A221">
            <v>0</v>
          </cell>
          <cell r="B221">
            <v>0</v>
          </cell>
          <cell r="C221">
            <v>0</v>
          </cell>
          <cell r="D221" t="str">
            <v>A P R O V E C H A M I E N T O S</v>
          </cell>
          <cell r="E221">
            <v>0</v>
          </cell>
          <cell r="F221">
            <v>0</v>
          </cell>
        </row>
        <row r="222">
          <cell r="A222">
            <v>40100</v>
          </cell>
          <cell r="B222">
            <v>401</v>
          </cell>
          <cell r="C222">
            <v>0</v>
          </cell>
          <cell r="D222" t="str">
            <v>MULTAS</v>
          </cell>
          <cell r="E222">
            <v>62237.19</v>
          </cell>
          <cell r="F222">
            <v>445849.04</v>
          </cell>
        </row>
        <row r="223">
          <cell r="A223">
            <v>40101</v>
          </cell>
          <cell r="B223">
            <v>401</v>
          </cell>
          <cell r="C223">
            <v>1</v>
          </cell>
          <cell r="D223" t="str">
            <v>MULTA IMP. P/LA AGENCIA EST.DE TRANSP.</v>
          </cell>
          <cell r="E223">
            <v>666357</v>
          </cell>
          <cell r="F223">
            <v>4340634</v>
          </cell>
        </row>
        <row r="224">
          <cell r="A224">
            <v>40102</v>
          </cell>
          <cell r="B224">
            <v>401</v>
          </cell>
          <cell r="C224">
            <v>2</v>
          </cell>
          <cell r="D224" t="str">
            <v>MULTAS DE LA SUBSECRETARIA DE SALUD</v>
          </cell>
          <cell r="E224">
            <v>95344.66</v>
          </cell>
          <cell r="F224">
            <v>203529.32</v>
          </cell>
        </row>
        <row r="225">
          <cell r="A225">
            <v>40103</v>
          </cell>
          <cell r="B225">
            <v>401</v>
          </cell>
          <cell r="C225">
            <v>3</v>
          </cell>
          <cell r="D225" t="str">
            <v>MULTAS DE LA SUBSECRETARIA DE ECOLOGIA</v>
          </cell>
          <cell r="E225">
            <v>2993.1</v>
          </cell>
          <cell r="F225">
            <v>2993.1</v>
          </cell>
        </row>
        <row r="226">
          <cell r="A226">
            <v>40104</v>
          </cell>
          <cell r="B226">
            <v>401</v>
          </cell>
          <cell r="C226">
            <v>4</v>
          </cell>
          <cell r="D226" t="str">
            <v>MULTAS DE LA SUBSECRETARIA DEL TRABAJO</v>
          </cell>
          <cell r="E226">
            <v>0</v>
          </cell>
          <cell r="F226">
            <v>0</v>
          </cell>
        </row>
        <row r="227">
          <cell r="A227">
            <v>40105</v>
          </cell>
          <cell r="B227">
            <v>401</v>
          </cell>
          <cell r="C227">
            <v>5</v>
          </cell>
          <cell r="D227" t="str">
            <v>OTRAS MULTAS</v>
          </cell>
          <cell r="E227">
            <v>0</v>
          </cell>
          <cell r="F227">
            <v>151158.69</v>
          </cell>
        </row>
        <row r="228">
          <cell r="A228">
            <v>40106</v>
          </cell>
          <cell r="B228">
            <v>401</v>
          </cell>
          <cell r="C228">
            <v>6</v>
          </cell>
          <cell r="D228" t="str">
            <v>MULTAS DE CONTROL VEHICULAR</v>
          </cell>
          <cell r="E228">
            <v>0</v>
          </cell>
          <cell r="F228">
            <v>0</v>
          </cell>
        </row>
        <row r="229">
          <cell r="A229">
            <v>40107</v>
          </cell>
          <cell r="B229">
            <v>401</v>
          </cell>
          <cell r="C229">
            <v>7</v>
          </cell>
          <cell r="D229" t="str">
            <v>MULTAS DIRECCION DE PROTECCION CIVIL</v>
          </cell>
          <cell r="E229">
            <v>0</v>
          </cell>
          <cell r="F229">
            <v>0</v>
          </cell>
        </row>
        <row r="230">
          <cell r="A230">
            <v>40108</v>
          </cell>
          <cell r="B230">
            <v>401</v>
          </cell>
          <cell r="C230">
            <v>8</v>
          </cell>
          <cell r="D230" t="str">
            <v>MULTAS POR INCUM.DE REQUERIMIENTOS</v>
          </cell>
          <cell r="E230">
            <v>32804</v>
          </cell>
          <cell r="F230">
            <v>149383</v>
          </cell>
        </row>
        <row r="231">
          <cell r="A231">
            <v>40109</v>
          </cell>
          <cell r="B231">
            <v>401</v>
          </cell>
          <cell r="C231">
            <v>9</v>
          </cell>
          <cell r="D231" t="str">
            <v>MULTAS DEL IMP.DE TRANSMISION</v>
          </cell>
          <cell r="E231">
            <v>0</v>
          </cell>
          <cell r="F231">
            <v>0</v>
          </cell>
        </row>
        <row r="232">
          <cell r="A232">
            <v>40110</v>
          </cell>
          <cell r="B232">
            <v>401</v>
          </cell>
          <cell r="C232">
            <v>10</v>
          </cell>
          <cell r="D232" t="str">
            <v>SANCIONES EN CARTAS DE NO PROPIEDAD</v>
          </cell>
          <cell r="E232">
            <v>495</v>
          </cell>
          <cell r="F232">
            <v>2145</v>
          </cell>
        </row>
        <row r="233">
          <cell r="A233">
            <v>40111</v>
          </cell>
          <cell r="B233">
            <v>401</v>
          </cell>
          <cell r="C233">
            <v>11</v>
          </cell>
          <cell r="D233" t="str">
            <v>SANC POR REGULARIZACION DE CONSTRUCCION</v>
          </cell>
          <cell r="E233">
            <v>639159</v>
          </cell>
          <cell r="F233">
            <v>3032640.07</v>
          </cell>
        </row>
        <row r="234">
          <cell r="A234">
            <v>40112</v>
          </cell>
          <cell r="B234">
            <v>401</v>
          </cell>
          <cell r="C234">
            <v>12</v>
          </cell>
          <cell r="D234" t="str">
            <v>SANC PRESENTACION DE AVISOS DE ENAJ</v>
          </cell>
          <cell r="E234">
            <v>75858</v>
          </cell>
          <cell r="F234">
            <v>501819</v>
          </cell>
        </row>
        <row r="235">
          <cell r="A235">
            <v>40113</v>
          </cell>
          <cell r="B235">
            <v>401</v>
          </cell>
          <cell r="C235">
            <v>13</v>
          </cell>
          <cell r="D235" t="str">
            <v>MULTA POR AUTOCORRECCION ISN FISCALIZ.</v>
          </cell>
          <cell r="E235">
            <v>5416.29</v>
          </cell>
          <cell r="F235">
            <v>202023.77</v>
          </cell>
        </row>
        <row r="236">
          <cell r="A236">
            <v>40114</v>
          </cell>
          <cell r="B236">
            <v>401</v>
          </cell>
          <cell r="C236">
            <v>14</v>
          </cell>
          <cell r="D236" t="str">
            <v>MULTA POR DESACATO ISN FISCALIZ.</v>
          </cell>
          <cell r="E236">
            <v>4833.8999999999996</v>
          </cell>
          <cell r="F236">
            <v>63508.39</v>
          </cell>
        </row>
        <row r="237">
          <cell r="A237">
            <v>40115</v>
          </cell>
          <cell r="B237">
            <v>401</v>
          </cell>
          <cell r="C237">
            <v>15</v>
          </cell>
          <cell r="D237" t="str">
            <v>MULTA POR AUTOCORRECCION I.S.H. FISCALIZ</v>
          </cell>
          <cell r="E237">
            <v>0</v>
          </cell>
          <cell r="F237">
            <v>0</v>
          </cell>
        </row>
        <row r="238">
          <cell r="A238">
            <v>40116</v>
          </cell>
          <cell r="B238">
            <v>401</v>
          </cell>
          <cell r="C238">
            <v>16</v>
          </cell>
          <cell r="D238" t="str">
            <v>MULTA POR DESACATO I.S.H. FISCALIZ.</v>
          </cell>
          <cell r="E238">
            <v>0</v>
          </cell>
          <cell r="F238">
            <v>0</v>
          </cell>
        </row>
        <row r="239">
          <cell r="A239">
            <v>40117</v>
          </cell>
          <cell r="B239">
            <v>401</v>
          </cell>
          <cell r="C239">
            <v>17</v>
          </cell>
          <cell r="D239" t="str">
            <v>MULTAS PODER JUDICIAL</v>
          </cell>
          <cell r="E239">
            <v>11855.9</v>
          </cell>
          <cell r="F239">
            <v>42514.71</v>
          </cell>
        </row>
        <row r="240">
          <cell r="A240">
            <v>40118</v>
          </cell>
          <cell r="B240">
            <v>401</v>
          </cell>
          <cell r="C240">
            <v>18</v>
          </cell>
          <cell r="D240" t="str">
            <v>MULTAS IMPUESTAS POR LA CONTRALORIA</v>
          </cell>
          <cell r="E240">
            <v>5798.38</v>
          </cell>
          <cell r="F240">
            <v>55518.41</v>
          </cell>
        </row>
        <row r="241">
          <cell r="A241">
            <v>40160</v>
          </cell>
          <cell r="B241">
            <v>401</v>
          </cell>
          <cell r="C241">
            <v>60</v>
          </cell>
          <cell r="D241" t="str">
            <v>SUBSIDIOS SANCIONES EN CARTAS DE NO PROP</v>
          </cell>
          <cell r="E241">
            <v>0</v>
          </cell>
          <cell r="F241">
            <v>0</v>
          </cell>
        </row>
        <row r="242">
          <cell r="A242">
            <v>40161</v>
          </cell>
          <cell r="B242">
            <v>401</v>
          </cell>
          <cell r="C242">
            <v>61</v>
          </cell>
          <cell r="D242" t="str">
            <v>SUB SANCIONES POR REG DE CONSTRUCCION</v>
          </cell>
          <cell r="E242">
            <v>-79945</v>
          </cell>
          <cell r="F242">
            <v>-234534</v>
          </cell>
        </row>
        <row r="243">
          <cell r="A243">
            <v>40162</v>
          </cell>
          <cell r="B243">
            <v>401</v>
          </cell>
          <cell r="C243">
            <v>62</v>
          </cell>
          <cell r="D243" t="str">
            <v>SUB SANCIONES PRESENT DE AVISOS DE ENAJ</v>
          </cell>
          <cell r="E243">
            <v>0</v>
          </cell>
          <cell r="F243">
            <v>0</v>
          </cell>
        </row>
        <row r="244">
          <cell r="A244">
            <v>40200</v>
          </cell>
          <cell r="B244">
            <v>402</v>
          </cell>
          <cell r="C244">
            <v>0</v>
          </cell>
          <cell r="D244" t="str">
            <v>RECARGOS</v>
          </cell>
          <cell r="E244">
            <v>804.49</v>
          </cell>
          <cell r="F244">
            <v>12813.47</v>
          </cell>
        </row>
        <row r="245">
          <cell r="A245">
            <v>40201</v>
          </cell>
          <cell r="B245">
            <v>402</v>
          </cell>
          <cell r="C245">
            <v>1</v>
          </cell>
          <cell r="D245" t="str">
            <v>RECARGOS I.S.N. FISCALIZ.</v>
          </cell>
          <cell r="E245">
            <v>122181.34</v>
          </cell>
          <cell r="F245">
            <v>414284.51</v>
          </cell>
        </row>
        <row r="246">
          <cell r="A246">
            <v>40202</v>
          </cell>
          <cell r="B246">
            <v>402</v>
          </cell>
          <cell r="C246">
            <v>2</v>
          </cell>
          <cell r="D246" t="str">
            <v>RECARGOS IMP.SOBRE HOSPEDAJE FISCALIZ.</v>
          </cell>
          <cell r="E246">
            <v>0</v>
          </cell>
          <cell r="F246">
            <v>106.26</v>
          </cell>
        </row>
        <row r="247">
          <cell r="A247">
            <v>40203</v>
          </cell>
          <cell r="B247">
            <v>402</v>
          </cell>
          <cell r="C247">
            <v>3</v>
          </cell>
          <cell r="D247" t="str">
            <v>RECARGOS DE IMP.DE TRANSMISION</v>
          </cell>
          <cell r="E247">
            <v>0</v>
          </cell>
          <cell r="F247">
            <v>-1305.2</v>
          </cell>
        </row>
        <row r="248">
          <cell r="A248">
            <v>40204</v>
          </cell>
          <cell r="B248">
            <v>402</v>
          </cell>
          <cell r="C248">
            <v>4</v>
          </cell>
          <cell r="D248" t="str">
            <v>RECARGOS DEL I.S.N</v>
          </cell>
          <cell r="E248">
            <v>483212.07</v>
          </cell>
          <cell r="F248">
            <v>1996341.16</v>
          </cell>
        </row>
        <row r="249">
          <cell r="A249">
            <v>40205</v>
          </cell>
          <cell r="B249">
            <v>402</v>
          </cell>
          <cell r="C249">
            <v>5</v>
          </cell>
          <cell r="D249" t="str">
            <v>RECARGOS DEL IMP.SOBRE HOSPEDAJE</v>
          </cell>
          <cell r="E249">
            <v>3568.15</v>
          </cell>
          <cell r="F249">
            <v>59481.47</v>
          </cell>
        </row>
        <row r="250">
          <cell r="A250">
            <v>40206</v>
          </cell>
          <cell r="B250">
            <v>402</v>
          </cell>
          <cell r="C250">
            <v>6</v>
          </cell>
          <cell r="D250" t="str">
            <v>INTERESES POR PLAZO I.S.N.</v>
          </cell>
          <cell r="E250">
            <v>0</v>
          </cell>
          <cell r="F250">
            <v>1220.6300000000001</v>
          </cell>
        </row>
        <row r="251">
          <cell r="A251">
            <v>40207</v>
          </cell>
          <cell r="B251">
            <v>402</v>
          </cell>
          <cell r="C251">
            <v>7</v>
          </cell>
          <cell r="D251" t="str">
            <v>INTERESES POR CONVENIO CONTROL VEHICULAR</v>
          </cell>
          <cell r="E251">
            <v>0</v>
          </cell>
          <cell r="F251">
            <v>0</v>
          </cell>
        </row>
        <row r="252">
          <cell r="A252">
            <v>40211</v>
          </cell>
          <cell r="B252">
            <v>402</v>
          </cell>
          <cell r="C252">
            <v>11</v>
          </cell>
          <cell r="D252" t="str">
            <v>SUB.DE RECARGOS DE IMPUESTO S/NOMINAS</v>
          </cell>
          <cell r="E252">
            <v>0</v>
          </cell>
          <cell r="F252">
            <v>0</v>
          </cell>
        </row>
        <row r="253">
          <cell r="A253">
            <v>40300</v>
          </cell>
          <cell r="B253">
            <v>403</v>
          </cell>
          <cell r="C253">
            <v>0</v>
          </cell>
          <cell r="D253" t="str">
            <v>SANCIONES ADMINISTRATIVAS</v>
          </cell>
          <cell r="E253">
            <v>85278.17</v>
          </cell>
          <cell r="F253">
            <v>646918.67000000004</v>
          </cell>
        </row>
        <row r="254">
          <cell r="A254">
            <v>40301</v>
          </cell>
          <cell r="B254">
            <v>403</v>
          </cell>
          <cell r="C254">
            <v>1</v>
          </cell>
          <cell r="D254" t="str">
            <v>SANCIONES POR CANJE DE PLACAS EXTEMP.</v>
          </cell>
          <cell r="E254">
            <v>0</v>
          </cell>
          <cell r="F254">
            <v>0</v>
          </cell>
        </row>
        <row r="255">
          <cell r="A255">
            <v>40302</v>
          </cell>
          <cell r="B255">
            <v>403</v>
          </cell>
          <cell r="C255">
            <v>2</v>
          </cell>
          <cell r="D255" t="str">
            <v>SANCIONES IMPUESTO SOBRE HOSPEDAJE</v>
          </cell>
          <cell r="E255">
            <v>0</v>
          </cell>
          <cell r="F255">
            <v>52.4</v>
          </cell>
        </row>
        <row r="256">
          <cell r="A256">
            <v>40303</v>
          </cell>
          <cell r="B256">
            <v>403</v>
          </cell>
          <cell r="C256">
            <v>3</v>
          </cell>
          <cell r="D256" t="str">
            <v>SAN.DE DER.DE CONTROL VEH.PTE.AÑO</v>
          </cell>
          <cell r="E256">
            <v>0</v>
          </cell>
          <cell r="F256">
            <v>0</v>
          </cell>
        </row>
        <row r="257">
          <cell r="A257">
            <v>40304</v>
          </cell>
          <cell r="B257">
            <v>403</v>
          </cell>
          <cell r="C257">
            <v>4</v>
          </cell>
          <cell r="D257" t="str">
            <v>SAN.DE DER.CONTROL VEH. REZAGO</v>
          </cell>
          <cell r="E257">
            <v>0</v>
          </cell>
          <cell r="F257">
            <v>0</v>
          </cell>
        </row>
        <row r="258">
          <cell r="A258">
            <v>40305</v>
          </cell>
          <cell r="B258">
            <v>403</v>
          </cell>
          <cell r="C258">
            <v>5</v>
          </cell>
          <cell r="D258" t="str">
            <v>SANCIONES I.S.N.</v>
          </cell>
          <cell r="E258">
            <v>445463.32</v>
          </cell>
          <cell r="F258">
            <v>3393795.76</v>
          </cell>
        </row>
        <row r="259">
          <cell r="A259">
            <v>40311</v>
          </cell>
          <cell r="B259">
            <v>403</v>
          </cell>
          <cell r="C259">
            <v>11</v>
          </cell>
          <cell r="D259" t="str">
            <v>CONDONACION DE SANCIONES DE ISN</v>
          </cell>
          <cell r="E259">
            <v>-25145.34</v>
          </cell>
          <cell r="F259">
            <v>-119426.03</v>
          </cell>
        </row>
        <row r="260">
          <cell r="A260">
            <v>40400</v>
          </cell>
          <cell r="B260">
            <v>404</v>
          </cell>
          <cell r="C260">
            <v>0</v>
          </cell>
          <cell r="D260" t="str">
            <v>CONMUTACION DE PENAS</v>
          </cell>
          <cell r="E260">
            <v>182522.14</v>
          </cell>
          <cell r="F260">
            <v>1254991.3400000001</v>
          </cell>
        </row>
        <row r="261">
          <cell r="A261">
            <v>40500</v>
          </cell>
          <cell r="B261">
            <v>405</v>
          </cell>
          <cell r="C261">
            <v>0</v>
          </cell>
          <cell r="D261" t="str">
            <v>GASTOS DE EJECUCION</v>
          </cell>
          <cell r="E261">
            <v>13547.49</v>
          </cell>
          <cell r="F261">
            <v>42046.98</v>
          </cell>
        </row>
        <row r="262">
          <cell r="A262">
            <v>40503</v>
          </cell>
          <cell r="B262">
            <v>405</v>
          </cell>
          <cell r="C262">
            <v>3</v>
          </cell>
          <cell r="D262" t="str">
            <v>GASTOS DE EJECUCION I.S.N.</v>
          </cell>
          <cell r="E262">
            <v>120114.64</v>
          </cell>
          <cell r="F262">
            <v>691019.29</v>
          </cell>
        </row>
        <row r="263">
          <cell r="A263">
            <v>40504</v>
          </cell>
          <cell r="B263">
            <v>405</v>
          </cell>
          <cell r="C263">
            <v>4</v>
          </cell>
          <cell r="D263" t="str">
            <v>GASTOS DE EJECUCION IMP.SOBRE HOSPEDAJE</v>
          </cell>
          <cell r="E263">
            <v>0</v>
          </cell>
          <cell r="F263">
            <v>600</v>
          </cell>
        </row>
        <row r="264">
          <cell r="A264">
            <v>40505</v>
          </cell>
          <cell r="B264">
            <v>405</v>
          </cell>
          <cell r="C264">
            <v>5</v>
          </cell>
          <cell r="D264" t="str">
            <v>GASTOS DE EJECUCION CHEQUES NO PAG.</v>
          </cell>
          <cell r="E264">
            <v>22826</v>
          </cell>
          <cell r="F264">
            <v>202295.27</v>
          </cell>
        </row>
        <row r="265">
          <cell r="A265">
            <v>40506</v>
          </cell>
          <cell r="B265">
            <v>405</v>
          </cell>
          <cell r="C265">
            <v>6</v>
          </cell>
          <cell r="D265" t="str">
            <v>GASTOS DE EJEC.TRANS.VEH.MOTOR</v>
          </cell>
          <cell r="E265">
            <v>0</v>
          </cell>
          <cell r="F265">
            <v>88.83</v>
          </cell>
        </row>
        <row r="266">
          <cell r="A266">
            <v>40900</v>
          </cell>
          <cell r="B266">
            <v>409</v>
          </cell>
          <cell r="C266">
            <v>0</v>
          </cell>
          <cell r="D266" t="str">
            <v>DIVERSOS</v>
          </cell>
          <cell r="E266">
            <v>68375.75</v>
          </cell>
          <cell r="F266">
            <v>1837409.86</v>
          </cell>
        </row>
        <row r="267">
          <cell r="A267">
            <v>40901</v>
          </cell>
          <cell r="B267">
            <v>409</v>
          </cell>
          <cell r="C267">
            <v>1</v>
          </cell>
          <cell r="D267" t="str">
            <v>UNIDAD DE INTEGRACION EDUCATIVA</v>
          </cell>
          <cell r="E267">
            <v>0</v>
          </cell>
          <cell r="F267">
            <v>98047</v>
          </cell>
        </row>
        <row r="268">
          <cell r="A268">
            <v>40902</v>
          </cell>
          <cell r="B268">
            <v>409</v>
          </cell>
          <cell r="C268">
            <v>2</v>
          </cell>
          <cell r="D268" t="str">
            <v>APORT. SECRETARIA DE LA CONTRALORIA</v>
          </cell>
          <cell r="E268">
            <v>3660000</v>
          </cell>
          <cell r="F268">
            <v>3660000</v>
          </cell>
        </row>
        <row r="269">
          <cell r="A269">
            <v>40903</v>
          </cell>
          <cell r="B269">
            <v>409</v>
          </cell>
          <cell r="C269">
            <v>3</v>
          </cell>
          <cell r="D269" t="str">
            <v>10% INFRACC.DE TRANSITO AREA MET.</v>
          </cell>
          <cell r="E269">
            <v>25.96</v>
          </cell>
          <cell r="F269">
            <v>160.63</v>
          </cell>
        </row>
        <row r="270">
          <cell r="A270">
            <v>40904</v>
          </cell>
          <cell r="B270">
            <v>409</v>
          </cell>
          <cell r="C270">
            <v>4</v>
          </cell>
          <cell r="D270" t="str">
            <v>APORTACION C.M.C.I.</v>
          </cell>
          <cell r="E270">
            <v>0</v>
          </cell>
          <cell r="F270">
            <v>88439.66</v>
          </cell>
        </row>
        <row r="271">
          <cell r="A271">
            <v>40905</v>
          </cell>
          <cell r="B271">
            <v>409</v>
          </cell>
          <cell r="C271">
            <v>5</v>
          </cell>
          <cell r="D271" t="str">
            <v>DEVOLUCION SUELDOS Y PRESTACIONES</v>
          </cell>
          <cell r="E271">
            <v>0</v>
          </cell>
          <cell r="F271">
            <v>0</v>
          </cell>
        </row>
        <row r="272">
          <cell r="A272">
            <v>40906</v>
          </cell>
          <cell r="B272">
            <v>409</v>
          </cell>
          <cell r="C272">
            <v>6</v>
          </cell>
          <cell r="D272" t="str">
            <v>SANCIONES A CONTRATISTAS P.E.I.</v>
          </cell>
          <cell r="E272">
            <v>88623.73</v>
          </cell>
          <cell r="F272">
            <v>174229.06</v>
          </cell>
        </row>
        <row r="273">
          <cell r="A273">
            <v>41000</v>
          </cell>
          <cell r="B273">
            <v>410</v>
          </cell>
          <cell r="C273">
            <v>0</v>
          </cell>
          <cell r="D273" t="str">
            <v>DONATIVOS PARA OBRAS Y GASTOS PUBLICOS</v>
          </cell>
          <cell r="E273">
            <v>143329.94</v>
          </cell>
          <cell r="F273">
            <v>2214229.17</v>
          </cell>
        </row>
        <row r="274">
          <cell r="A274">
            <v>41001</v>
          </cell>
          <cell r="B274">
            <v>410</v>
          </cell>
          <cell r="C274">
            <v>1</v>
          </cell>
          <cell r="D274" t="str">
            <v>DONATIVO PARA OBRAS VIA RAPIDA</v>
          </cell>
          <cell r="E274">
            <v>0</v>
          </cell>
          <cell r="F274">
            <v>10868.27</v>
          </cell>
        </row>
        <row r="275">
          <cell r="A275">
            <v>41002</v>
          </cell>
          <cell r="B275">
            <v>410</v>
          </cell>
          <cell r="C275">
            <v>2</v>
          </cell>
          <cell r="D275" t="str">
            <v>APORT.AL GOB.DEL EDO. POR APOYO DE SEG.</v>
          </cell>
          <cell r="E275">
            <v>278000</v>
          </cell>
          <cell r="F275">
            <v>1605000</v>
          </cell>
        </row>
        <row r="276">
          <cell r="A276">
            <v>41003</v>
          </cell>
          <cell r="B276">
            <v>410</v>
          </cell>
          <cell r="C276">
            <v>3</v>
          </cell>
          <cell r="D276" t="str">
            <v>APORTACIONES FORUM DE LAS CULTURAS</v>
          </cell>
          <cell r="E276">
            <v>0</v>
          </cell>
          <cell r="F276">
            <v>0</v>
          </cell>
        </row>
        <row r="277">
          <cell r="A277">
            <v>41601</v>
          </cell>
          <cell r="B277">
            <v>416</v>
          </cell>
          <cell r="C277">
            <v>1</v>
          </cell>
          <cell r="D277" t="str">
            <v>APORTACION FONAES</v>
          </cell>
          <cell r="E277">
            <v>0</v>
          </cell>
          <cell r="F277">
            <v>0</v>
          </cell>
        </row>
        <row r="278">
          <cell r="A278">
            <v>41602</v>
          </cell>
          <cell r="B278">
            <v>416</v>
          </cell>
          <cell r="C278">
            <v>2</v>
          </cell>
          <cell r="D278" t="str">
            <v>APORTACION RED ESTATAL DE AUTOPISTAS</v>
          </cell>
          <cell r="E278">
            <v>0</v>
          </cell>
          <cell r="F278">
            <v>0</v>
          </cell>
        </row>
        <row r="279">
          <cell r="A279">
            <v>41603</v>
          </cell>
          <cell r="B279">
            <v>416</v>
          </cell>
          <cell r="C279">
            <v>3</v>
          </cell>
          <cell r="D279" t="str">
            <v>APORTACIONES INST.DE CONTROL VEHICULAR</v>
          </cell>
          <cell r="E279">
            <v>0</v>
          </cell>
          <cell r="F279">
            <v>2771777200.27</v>
          </cell>
        </row>
        <row r="280">
          <cell r="A280">
            <v>44001</v>
          </cell>
          <cell r="B280">
            <v>440</v>
          </cell>
          <cell r="C280">
            <v>1</v>
          </cell>
          <cell r="D280" t="str">
            <v>MUNICIPIOS AREA METROP.</v>
          </cell>
          <cell r="E280">
            <v>2000000</v>
          </cell>
          <cell r="F280">
            <v>20950066</v>
          </cell>
        </row>
        <row r="281">
          <cell r="A281">
            <v>44002</v>
          </cell>
          <cell r="B281">
            <v>440</v>
          </cell>
          <cell r="C281">
            <v>2</v>
          </cell>
          <cell r="D281" t="str">
            <v>OTROS MUNICIPIOS</v>
          </cell>
          <cell r="E281">
            <v>563819.05000000005</v>
          </cell>
          <cell r="F281">
            <v>5811164.8300000001</v>
          </cell>
        </row>
        <row r="282">
          <cell r="A282">
            <v>45000</v>
          </cell>
          <cell r="B282">
            <v>450</v>
          </cell>
          <cell r="C282">
            <v>0</v>
          </cell>
          <cell r="D282" t="str">
            <v>APORTACION FIDEICOMISO TURISMO, N.L.</v>
          </cell>
          <cell r="E282">
            <v>0</v>
          </cell>
          <cell r="F282">
            <v>0</v>
          </cell>
        </row>
        <row r="283">
          <cell r="A283">
            <v>45100</v>
          </cell>
          <cell r="B283">
            <v>451</v>
          </cell>
          <cell r="C283">
            <v>0</v>
          </cell>
          <cell r="D283" t="str">
            <v>SERV. DE AGUA Y DRENAJE DE MTY.</v>
          </cell>
          <cell r="E283">
            <v>0</v>
          </cell>
          <cell r="F283">
            <v>0</v>
          </cell>
        </row>
        <row r="284">
          <cell r="A284">
            <v>45101</v>
          </cell>
          <cell r="B284">
            <v>451</v>
          </cell>
          <cell r="C284">
            <v>1</v>
          </cell>
          <cell r="D284" t="str">
            <v>UNIVERSIDAD AUTONOMA DE N. L.</v>
          </cell>
          <cell r="E284">
            <v>13942339.289999999</v>
          </cell>
          <cell r="F284">
            <v>13942339.289999999</v>
          </cell>
        </row>
        <row r="285">
          <cell r="A285">
            <v>45102</v>
          </cell>
          <cell r="B285">
            <v>451</v>
          </cell>
          <cell r="C285">
            <v>2</v>
          </cell>
          <cell r="D285" t="str">
            <v>COCYTE,N.L.</v>
          </cell>
          <cell r="E285">
            <v>0</v>
          </cell>
          <cell r="F285">
            <v>0</v>
          </cell>
        </row>
        <row r="286">
          <cell r="A286">
            <v>45200</v>
          </cell>
          <cell r="B286">
            <v>452</v>
          </cell>
          <cell r="C286">
            <v>0</v>
          </cell>
          <cell r="D286" t="str">
            <v>OTROS ORGANISMOS</v>
          </cell>
          <cell r="E286">
            <v>0</v>
          </cell>
          <cell r="F286">
            <v>800869</v>
          </cell>
        </row>
        <row r="287">
          <cell r="A287">
            <v>46001</v>
          </cell>
          <cell r="B287">
            <v>460</v>
          </cell>
          <cell r="C287">
            <v>1</v>
          </cell>
          <cell r="D287" t="str">
            <v>DEV.DIVERSOS APROVECHAMIENTOS</v>
          </cell>
          <cell r="E287">
            <v>-15621.52</v>
          </cell>
          <cell r="F287">
            <v>-109225.79</v>
          </cell>
        </row>
        <row r="288">
          <cell r="A288">
            <v>47000</v>
          </cell>
          <cell r="B288">
            <v>470</v>
          </cell>
          <cell r="C288">
            <v>0</v>
          </cell>
          <cell r="D288" t="str">
            <v>FINANCIAMIENTO PUBLICO</v>
          </cell>
          <cell r="E288">
            <v>0</v>
          </cell>
          <cell r="F288">
            <v>0</v>
          </cell>
        </row>
        <row r="289">
          <cell r="A289">
            <v>0</v>
          </cell>
          <cell r="B289">
            <v>0</v>
          </cell>
          <cell r="C289">
            <v>0</v>
          </cell>
          <cell r="D289" t="str">
            <v>SUB TOTAL APROVECHAMIENTOS</v>
          </cell>
          <cell r="E289">
            <v>23706472.09</v>
          </cell>
          <cell r="F289">
            <v>2840415304.5599999</v>
          </cell>
        </row>
        <row r="290">
          <cell r="A290">
            <v>0</v>
          </cell>
          <cell r="B290">
            <v>0</v>
          </cell>
          <cell r="C290">
            <v>0</v>
          </cell>
          <cell r="D290" t="str">
            <v>INCENTIVOS POR RECAUDACION DE IMPUESTOS FEDERALES COORDINADOS</v>
          </cell>
          <cell r="E290">
            <v>0</v>
          </cell>
          <cell r="F290">
            <v>0</v>
          </cell>
        </row>
        <row r="291">
          <cell r="A291">
            <v>51600</v>
          </cell>
          <cell r="B291">
            <v>516</v>
          </cell>
          <cell r="C291">
            <v>0</v>
          </cell>
          <cell r="D291" t="str">
            <v>INCENTIVOS POR FISC. CONJUNTA</v>
          </cell>
          <cell r="E291">
            <v>0</v>
          </cell>
          <cell r="F291">
            <v>0</v>
          </cell>
        </row>
        <row r="292">
          <cell r="A292">
            <v>0</v>
          </cell>
          <cell r="B292">
            <v>0</v>
          </cell>
          <cell r="C292">
            <v>0</v>
          </cell>
          <cell r="D292" t="str">
            <v>INCENTIVOS POR RECAUDACION DE IMPUESTOS FEDERALES COORDINADOS</v>
          </cell>
          <cell r="E292">
            <v>0</v>
          </cell>
          <cell r="F292">
            <v>0</v>
          </cell>
        </row>
        <row r="293">
          <cell r="A293">
            <v>51601</v>
          </cell>
          <cell r="B293">
            <v>516</v>
          </cell>
          <cell r="C293">
            <v>1</v>
          </cell>
          <cell r="D293" t="str">
            <v>INCENTIVOS POR FISC.CONCURRENTE</v>
          </cell>
          <cell r="E293">
            <v>0</v>
          </cell>
          <cell r="F293">
            <v>6945318</v>
          </cell>
        </row>
        <row r="294">
          <cell r="A294">
            <v>0</v>
          </cell>
          <cell r="B294">
            <v>0</v>
          </cell>
          <cell r="C294">
            <v>0</v>
          </cell>
          <cell r="D294" t="str">
            <v>INCENTIVOS POR RECAUDACION DE IMPUESTOS FEDERALES COORDINADOS</v>
          </cell>
          <cell r="E294">
            <v>0</v>
          </cell>
          <cell r="F294">
            <v>6945318</v>
          </cell>
        </row>
        <row r="295">
          <cell r="A295">
            <v>51602</v>
          </cell>
          <cell r="B295">
            <v>516</v>
          </cell>
          <cell r="C295">
            <v>2</v>
          </cell>
          <cell r="D295" t="str">
            <v>INCENTIVOS POR VIG.DE OBLIGACIONES</v>
          </cell>
          <cell r="E295">
            <v>0</v>
          </cell>
          <cell r="F295">
            <v>0</v>
          </cell>
        </row>
        <row r="296">
          <cell r="A296">
            <v>0</v>
          </cell>
          <cell r="B296">
            <v>0</v>
          </cell>
          <cell r="C296">
            <v>0</v>
          </cell>
          <cell r="D296" t="str">
            <v>INCENTIVOS POR RECAUDACION DE IMPUESTOS FEDERALES COORDINADOS</v>
          </cell>
          <cell r="E296">
            <v>0</v>
          </cell>
          <cell r="F296">
            <v>0</v>
          </cell>
        </row>
        <row r="297">
          <cell r="A297">
            <v>51603</v>
          </cell>
          <cell r="B297">
            <v>516</v>
          </cell>
          <cell r="C297">
            <v>3</v>
          </cell>
          <cell r="D297" t="str">
            <v>INCENTIVOS POR REG.PEQ.CONTRIBUYENTE</v>
          </cell>
          <cell r="E297">
            <v>0</v>
          </cell>
          <cell r="F297">
            <v>15229074</v>
          </cell>
        </row>
        <row r="298">
          <cell r="A298">
            <v>0</v>
          </cell>
          <cell r="B298">
            <v>0</v>
          </cell>
          <cell r="C298">
            <v>0</v>
          </cell>
          <cell r="D298" t="str">
            <v>INCENTIVOS POR RECAUDACION DE IMPUESTOS FEDERALES COORDINADOS</v>
          </cell>
          <cell r="E298">
            <v>0</v>
          </cell>
          <cell r="F298">
            <v>15229074</v>
          </cell>
        </row>
        <row r="299">
          <cell r="A299">
            <v>51604</v>
          </cell>
          <cell r="B299">
            <v>516</v>
          </cell>
          <cell r="C299">
            <v>4</v>
          </cell>
          <cell r="D299" t="str">
            <v>INCENTIVOS POR REG. INTERMEDIO</v>
          </cell>
          <cell r="E299">
            <v>0</v>
          </cell>
          <cell r="F299">
            <v>3936713</v>
          </cell>
        </row>
        <row r="300">
          <cell r="A300">
            <v>0</v>
          </cell>
          <cell r="B300">
            <v>0</v>
          </cell>
          <cell r="C300">
            <v>0</v>
          </cell>
          <cell r="D300" t="str">
            <v>INCENTIVOS POR RECAUDACION DE IMPUESTOS FEDERALES COORDINADOS</v>
          </cell>
          <cell r="E300">
            <v>0</v>
          </cell>
          <cell r="F300">
            <v>3936713</v>
          </cell>
        </row>
        <row r="301">
          <cell r="A301">
            <v>51605</v>
          </cell>
          <cell r="B301">
            <v>516</v>
          </cell>
          <cell r="C301">
            <v>5</v>
          </cell>
          <cell r="D301" t="str">
            <v>INCEN.POR GANANCIA DE ENAJ.DE BIENES</v>
          </cell>
          <cell r="E301">
            <v>0</v>
          </cell>
          <cell r="F301">
            <v>177124</v>
          </cell>
        </row>
        <row r="302">
          <cell r="A302">
            <v>56700</v>
          </cell>
          <cell r="B302">
            <v>567</v>
          </cell>
          <cell r="C302">
            <v>0</v>
          </cell>
          <cell r="D302" t="str">
            <v>IMPUESTO SOBRE LA RENTA</v>
          </cell>
          <cell r="E302">
            <v>0</v>
          </cell>
          <cell r="F302">
            <v>0</v>
          </cell>
        </row>
        <row r="303">
          <cell r="A303">
            <v>56701</v>
          </cell>
          <cell r="B303">
            <v>567</v>
          </cell>
          <cell r="C303">
            <v>1</v>
          </cell>
          <cell r="D303" t="str">
            <v>ISR PERSONAS MORALES PAGOS DEFINI. 50%</v>
          </cell>
          <cell r="E303">
            <v>0</v>
          </cell>
          <cell r="F303">
            <v>0</v>
          </cell>
        </row>
        <row r="304">
          <cell r="A304">
            <v>56702</v>
          </cell>
          <cell r="B304">
            <v>567</v>
          </cell>
          <cell r="C304">
            <v>2</v>
          </cell>
          <cell r="D304" t="str">
            <v>ISR PERSONAS MORALES PAGOS DEFINI. 75%</v>
          </cell>
          <cell r="E304">
            <v>0</v>
          </cell>
          <cell r="F304">
            <v>0</v>
          </cell>
        </row>
        <row r="305">
          <cell r="A305">
            <v>56703</v>
          </cell>
          <cell r="B305">
            <v>567</v>
          </cell>
          <cell r="C305">
            <v>3</v>
          </cell>
          <cell r="D305" t="str">
            <v>ISR PERSONAS MORALES PAGOS PROV. 50%</v>
          </cell>
          <cell r="E305">
            <v>0</v>
          </cell>
          <cell r="F305">
            <v>0</v>
          </cell>
        </row>
        <row r="306">
          <cell r="A306">
            <v>56704</v>
          </cell>
          <cell r="B306">
            <v>567</v>
          </cell>
          <cell r="C306">
            <v>4</v>
          </cell>
          <cell r="D306" t="str">
            <v>ISR PERSONAS MORALES PAGOS PROV. 75%</v>
          </cell>
          <cell r="E306">
            <v>0</v>
          </cell>
          <cell r="F306">
            <v>0</v>
          </cell>
        </row>
        <row r="307">
          <cell r="A307">
            <v>56705</v>
          </cell>
          <cell r="B307">
            <v>567</v>
          </cell>
          <cell r="C307">
            <v>5</v>
          </cell>
          <cell r="D307" t="str">
            <v>AJUSTES (ART 12-A FRACC III) 50% (130)</v>
          </cell>
          <cell r="E307">
            <v>0</v>
          </cell>
          <cell r="F307">
            <v>0</v>
          </cell>
        </row>
        <row r="308">
          <cell r="A308">
            <v>56706</v>
          </cell>
          <cell r="B308">
            <v>567</v>
          </cell>
          <cell r="C308">
            <v>6</v>
          </cell>
          <cell r="D308" t="str">
            <v>IMP. SUSTIT.DEL CREDITO AL SALARIO 50%</v>
          </cell>
          <cell r="E308">
            <v>0</v>
          </cell>
          <cell r="F308">
            <v>0</v>
          </cell>
        </row>
        <row r="309">
          <cell r="A309">
            <v>56707</v>
          </cell>
          <cell r="B309">
            <v>567</v>
          </cell>
          <cell r="C309">
            <v>7</v>
          </cell>
          <cell r="D309" t="str">
            <v>ISR P.MORALES PAGOS PROV.REG.SIM. 50%</v>
          </cell>
          <cell r="E309">
            <v>0</v>
          </cell>
          <cell r="F309">
            <v>0</v>
          </cell>
        </row>
        <row r="310">
          <cell r="A310">
            <v>56708</v>
          </cell>
          <cell r="B310">
            <v>567</v>
          </cell>
          <cell r="C310">
            <v>8</v>
          </cell>
          <cell r="D310" t="str">
            <v>ISR P.MORALES PAGOS PROV.REG.SIM. 75%</v>
          </cell>
          <cell r="E310">
            <v>0</v>
          </cell>
          <cell r="F310">
            <v>0</v>
          </cell>
        </row>
        <row r="311">
          <cell r="A311">
            <v>56709</v>
          </cell>
          <cell r="B311">
            <v>567</v>
          </cell>
          <cell r="C311">
            <v>9</v>
          </cell>
          <cell r="D311" t="str">
            <v>PAGOS DEFINITIVOS (ART 67) 50% (654)</v>
          </cell>
          <cell r="E311">
            <v>0</v>
          </cell>
          <cell r="F311">
            <v>0</v>
          </cell>
        </row>
        <row r="312">
          <cell r="A312">
            <v>56710</v>
          </cell>
          <cell r="B312">
            <v>567</v>
          </cell>
          <cell r="C312">
            <v>10</v>
          </cell>
          <cell r="D312" t="str">
            <v>PAGOS DEFINITIVOS (ART 67) 75% (654)</v>
          </cell>
          <cell r="E312">
            <v>0</v>
          </cell>
          <cell r="F312">
            <v>0</v>
          </cell>
        </row>
        <row r="313">
          <cell r="A313">
            <v>56711</v>
          </cell>
          <cell r="B313">
            <v>567</v>
          </cell>
          <cell r="C313">
            <v>11</v>
          </cell>
          <cell r="D313" t="str">
            <v>ISR P.MORALES PAGOS DEF.REG.SIM. 50%</v>
          </cell>
          <cell r="E313">
            <v>0</v>
          </cell>
          <cell r="F313">
            <v>0</v>
          </cell>
        </row>
        <row r="314">
          <cell r="A314">
            <v>56712</v>
          </cell>
          <cell r="B314">
            <v>567</v>
          </cell>
          <cell r="C314">
            <v>12</v>
          </cell>
          <cell r="D314" t="str">
            <v>ISR P.MORALES PAGOS DEF.REG.SIM. 75%</v>
          </cell>
          <cell r="E314">
            <v>0</v>
          </cell>
          <cell r="F314">
            <v>0</v>
          </cell>
        </row>
        <row r="315">
          <cell r="A315">
            <v>56713</v>
          </cell>
          <cell r="B315">
            <v>567</v>
          </cell>
          <cell r="C315">
            <v>13</v>
          </cell>
          <cell r="D315" t="str">
            <v>POR HONORARIOS (ART 86) 50% (027)</v>
          </cell>
          <cell r="E315">
            <v>0</v>
          </cell>
          <cell r="F315">
            <v>0</v>
          </cell>
        </row>
        <row r="316">
          <cell r="A316">
            <v>56714</v>
          </cell>
          <cell r="B316">
            <v>567</v>
          </cell>
          <cell r="C316">
            <v>14</v>
          </cell>
          <cell r="D316" t="str">
            <v>POR HONORARIOS (ART 86) 75% (027)</v>
          </cell>
          <cell r="E316">
            <v>0</v>
          </cell>
          <cell r="F316">
            <v>0</v>
          </cell>
        </row>
        <row r="317">
          <cell r="A317">
            <v>56715</v>
          </cell>
          <cell r="B317">
            <v>567</v>
          </cell>
          <cell r="C317">
            <v>15</v>
          </cell>
          <cell r="D317" t="str">
            <v>ISR P.FISICAS PAGOS PROV.ACT.EMP. 50%</v>
          </cell>
          <cell r="E317">
            <v>0</v>
          </cell>
          <cell r="F317">
            <v>0</v>
          </cell>
        </row>
        <row r="318">
          <cell r="A318">
            <v>56716</v>
          </cell>
          <cell r="B318">
            <v>567</v>
          </cell>
          <cell r="C318">
            <v>16</v>
          </cell>
          <cell r="D318" t="str">
            <v>ISR P.FISICAS PAGOS PROV.ACT.EMP. 75%</v>
          </cell>
          <cell r="E318">
            <v>0</v>
          </cell>
          <cell r="F318">
            <v>0</v>
          </cell>
        </row>
        <row r="319">
          <cell r="A319">
            <v>56717</v>
          </cell>
          <cell r="B319">
            <v>567</v>
          </cell>
          <cell r="C319">
            <v>17</v>
          </cell>
          <cell r="D319" t="str">
            <v>AJUSTES REG GRAL LEY (ART 111) 50%(023)</v>
          </cell>
          <cell r="E319">
            <v>0</v>
          </cell>
          <cell r="F319">
            <v>0</v>
          </cell>
        </row>
        <row r="320">
          <cell r="A320">
            <v>56718</v>
          </cell>
          <cell r="B320">
            <v>567</v>
          </cell>
          <cell r="C320">
            <v>18</v>
          </cell>
          <cell r="D320" t="str">
            <v>AJUSTES REG GRAL LEY (ART 111) 75%(023)</v>
          </cell>
          <cell r="E320">
            <v>0</v>
          </cell>
          <cell r="F320">
            <v>0</v>
          </cell>
        </row>
        <row r="321">
          <cell r="A321">
            <v>56719</v>
          </cell>
          <cell r="B321">
            <v>567</v>
          </cell>
          <cell r="C321">
            <v>19</v>
          </cell>
          <cell r="D321" t="str">
            <v>ISR P.FISICAS PAGOS PROV.OTROS ING. 50%</v>
          </cell>
          <cell r="E321">
            <v>0</v>
          </cell>
          <cell r="F321">
            <v>0</v>
          </cell>
        </row>
        <row r="322">
          <cell r="A322">
            <v>56720</v>
          </cell>
          <cell r="B322">
            <v>567</v>
          </cell>
          <cell r="C322">
            <v>20</v>
          </cell>
          <cell r="D322" t="str">
            <v>ISR P.FISICAS PAGOS PROV.OTROS ING. 75%</v>
          </cell>
          <cell r="E322">
            <v>0</v>
          </cell>
          <cell r="F322">
            <v>0</v>
          </cell>
        </row>
        <row r="323">
          <cell r="A323">
            <v>56721</v>
          </cell>
          <cell r="B323">
            <v>567</v>
          </cell>
          <cell r="C323">
            <v>21</v>
          </cell>
          <cell r="D323" t="str">
            <v>ISR P.FIS.PAG.PROV.ACT.EMP.PEQ.CONT.50%</v>
          </cell>
          <cell r="E323">
            <v>0</v>
          </cell>
          <cell r="F323">
            <v>0</v>
          </cell>
        </row>
        <row r="324">
          <cell r="A324">
            <v>56722</v>
          </cell>
          <cell r="B324">
            <v>567</v>
          </cell>
          <cell r="C324">
            <v>22</v>
          </cell>
          <cell r="D324" t="str">
            <v>ISR P.FIS.PAG.PROV.ACT.EMP.PEQ.CONT. 75%</v>
          </cell>
          <cell r="E324">
            <v>0</v>
          </cell>
          <cell r="F324">
            <v>0</v>
          </cell>
        </row>
        <row r="325">
          <cell r="A325">
            <v>56723</v>
          </cell>
          <cell r="B325">
            <v>567</v>
          </cell>
          <cell r="C325">
            <v>23</v>
          </cell>
          <cell r="D325" t="str">
            <v>ISR P.FISICAS PAGOS DEFINITIVOS 50%</v>
          </cell>
          <cell r="E325">
            <v>0</v>
          </cell>
          <cell r="F325">
            <v>0</v>
          </cell>
        </row>
        <row r="326">
          <cell r="A326">
            <v>56724</v>
          </cell>
          <cell r="B326">
            <v>567</v>
          </cell>
          <cell r="C326">
            <v>24</v>
          </cell>
          <cell r="D326" t="str">
            <v>ISR PERSONAS FISICAS PAGOS DEF. 75%</v>
          </cell>
          <cell r="E326">
            <v>0</v>
          </cell>
          <cell r="F326">
            <v>0</v>
          </cell>
        </row>
        <row r="327">
          <cell r="A327">
            <v>56725</v>
          </cell>
          <cell r="B327">
            <v>567</v>
          </cell>
          <cell r="C327">
            <v>25</v>
          </cell>
          <cell r="D327" t="str">
            <v>IMP.SUST.DEL CREDITO AL SALARIO 75%</v>
          </cell>
          <cell r="E327">
            <v>0</v>
          </cell>
          <cell r="F327">
            <v>0</v>
          </cell>
        </row>
        <row r="328">
          <cell r="A328">
            <v>56726</v>
          </cell>
          <cell r="B328">
            <v>567</v>
          </cell>
          <cell r="C328">
            <v>26</v>
          </cell>
          <cell r="D328" t="str">
            <v>ISR RET.P.MOR.YFIS.PAG.PROV.SUEL.YSAL50%</v>
          </cell>
          <cell r="E328">
            <v>0</v>
          </cell>
          <cell r="F328">
            <v>0</v>
          </cell>
        </row>
        <row r="329">
          <cell r="A329">
            <v>56727</v>
          </cell>
          <cell r="B329">
            <v>567</v>
          </cell>
          <cell r="C329">
            <v>27</v>
          </cell>
          <cell r="D329" t="str">
            <v>ISR RET.P.MOR.YFIS.PAG.PROV.SUEL.YSAL75%</v>
          </cell>
          <cell r="E329">
            <v>0</v>
          </cell>
          <cell r="F329">
            <v>0</v>
          </cell>
        </row>
        <row r="330">
          <cell r="A330">
            <v>56728</v>
          </cell>
          <cell r="B330">
            <v>567</v>
          </cell>
          <cell r="C330">
            <v>28</v>
          </cell>
          <cell r="D330" t="str">
            <v>ISR PER.FIS.PAG.PROV.ARRE.INMUEBLES 50%</v>
          </cell>
          <cell r="E330">
            <v>0</v>
          </cell>
          <cell r="F330">
            <v>0</v>
          </cell>
        </row>
        <row r="331">
          <cell r="A331">
            <v>56729</v>
          </cell>
          <cell r="B331">
            <v>567</v>
          </cell>
          <cell r="C331">
            <v>29</v>
          </cell>
          <cell r="D331" t="str">
            <v>ISR PER.FIS.PAG.PROV.ARRE.INMUEBLES 75%</v>
          </cell>
          <cell r="E331">
            <v>0</v>
          </cell>
          <cell r="F331">
            <v>0</v>
          </cell>
        </row>
        <row r="332">
          <cell r="A332">
            <v>56730</v>
          </cell>
          <cell r="B332">
            <v>567</v>
          </cell>
          <cell r="C332">
            <v>30</v>
          </cell>
          <cell r="D332" t="str">
            <v>ISR RET.P.MOR.YFIS.P.PROV.ENAJ.BIENES50%</v>
          </cell>
          <cell r="E332">
            <v>0</v>
          </cell>
          <cell r="F332">
            <v>0</v>
          </cell>
        </row>
        <row r="333">
          <cell r="A333">
            <v>56731</v>
          </cell>
          <cell r="B333">
            <v>567</v>
          </cell>
          <cell r="C333">
            <v>31</v>
          </cell>
          <cell r="D333" t="str">
            <v>ISR RET.P.MOR.YFIS.P.PROV.ENAJ.BIENES75%</v>
          </cell>
          <cell r="E333">
            <v>0</v>
          </cell>
          <cell r="F333">
            <v>0</v>
          </cell>
        </row>
        <row r="334">
          <cell r="A334">
            <v>56732</v>
          </cell>
          <cell r="B334">
            <v>567</v>
          </cell>
          <cell r="C334">
            <v>32</v>
          </cell>
          <cell r="D334" t="str">
            <v>ISR RET.P.MOR.YFIS.PAG.PROV.OTRAS RET50%</v>
          </cell>
          <cell r="E334">
            <v>0</v>
          </cell>
          <cell r="F334">
            <v>0</v>
          </cell>
        </row>
        <row r="335">
          <cell r="A335">
            <v>56733</v>
          </cell>
          <cell r="B335">
            <v>567</v>
          </cell>
          <cell r="C335">
            <v>33</v>
          </cell>
          <cell r="D335" t="str">
            <v>ISR RET.P.MOR.YFIS.PAG.PROV.OTRAS RET75%</v>
          </cell>
          <cell r="E335">
            <v>0</v>
          </cell>
          <cell r="F335">
            <v>0</v>
          </cell>
        </row>
        <row r="336">
          <cell r="A336">
            <v>56734</v>
          </cell>
          <cell r="B336">
            <v>567</v>
          </cell>
          <cell r="C336">
            <v>34</v>
          </cell>
          <cell r="D336" t="str">
            <v>ISR P.FIS.PAG.PROV.ACT.EMP.REG.INTER.50%</v>
          </cell>
          <cell r="E336">
            <v>0</v>
          </cell>
          <cell r="F336">
            <v>0</v>
          </cell>
        </row>
        <row r="337">
          <cell r="A337">
            <v>56735</v>
          </cell>
          <cell r="B337">
            <v>567</v>
          </cell>
          <cell r="C337">
            <v>35</v>
          </cell>
          <cell r="D337" t="str">
            <v>ISR P.FIS.PAG.PROV.ACT.EMP.REG.INTER.75%</v>
          </cell>
          <cell r="E337">
            <v>0</v>
          </cell>
          <cell r="F337">
            <v>0</v>
          </cell>
        </row>
        <row r="338">
          <cell r="A338">
            <v>56736</v>
          </cell>
          <cell r="B338">
            <v>567</v>
          </cell>
          <cell r="C338">
            <v>36</v>
          </cell>
          <cell r="D338" t="str">
            <v>ISR RET.P.MOR.YFIS.PAG.DEF.SUE.Y SAL 50%</v>
          </cell>
          <cell r="E338">
            <v>0</v>
          </cell>
          <cell r="F338">
            <v>0</v>
          </cell>
        </row>
        <row r="339">
          <cell r="A339">
            <v>56737</v>
          </cell>
          <cell r="B339">
            <v>567</v>
          </cell>
          <cell r="C339">
            <v>37</v>
          </cell>
          <cell r="D339" t="str">
            <v>ISR RET.P.MOR.YFIS.PAG.DEF.SUE.YSAL. 75%</v>
          </cell>
          <cell r="E339">
            <v>0</v>
          </cell>
          <cell r="F339">
            <v>0</v>
          </cell>
        </row>
        <row r="340">
          <cell r="A340">
            <v>56738</v>
          </cell>
          <cell r="B340">
            <v>567</v>
          </cell>
          <cell r="C340">
            <v>38</v>
          </cell>
          <cell r="D340" t="str">
            <v>ISR PERSONAS MORALES PAGOS DEF. 100%</v>
          </cell>
          <cell r="E340">
            <v>0</v>
          </cell>
          <cell r="F340">
            <v>0</v>
          </cell>
        </row>
        <row r="341">
          <cell r="A341">
            <v>56739</v>
          </cell>
          <cell r="B341">
            <v>567</v>
          </cell>
          <cell r="C341">
            <v>39</v>
          </cell>
          <cell r="D341" t="str">
            <v>ISR PERSONAS MORALES PAG.PROV. 100%</v>
          </cell>
          <cell r="E341">
            <v>0</v>
          </cell>
          <cell r="F341">
            <v>0</v>
          </cell>
        </row>
        <row r="342">
          <cell r="A342">
            <v>56740</v>
          </cell>
          <cell r="B342">
            <v>567</v>
          </cell>
          <cell r="C342">
            <v>40</v>
          </cell>
          <cell r="D342" t="str">
            <v>ISR RET.P.MOR.YFIS.PAG.DEF.SUE.YSAL.100%</v>
          </cell>
          <cell r="E342">
            <v>0</v>
          </cell>
          <cell r="F342">
            <v>0</v>
          </cell>
        </row>
        <row r="343">
          <cell r="A343">
            <v>56741</v>
          </cell>
          <cell r="B343">
            <v>567</v>
          </cell>
          <cell r="C343">
            <v>41</v>
          </cell>
          <cell r="D343" t="str">
            <v>ISR P.MOR.PAG.PROV.REG.SIMPL. 100%</v>
          </cell>
          <cell r="E343">
            <v>0</v>
          </cell>
          <cell r="F343">
            <v>0</v>
          </cell>
        </row>
        <row r="344">
          <cell r="A344">
            <v>56742</v>
          </cell>
          <cell r="B344">
            <v>567</v>
          </cell>
          <cell r="C344">
            <v>42</v>
          </cell>
          <cell r="D344" t="str">
            <v>PAGOS DEFINITIVOS (ART 67) 100%</v>
          </cell>
          <cell r="E344">
            <v>0</v>
          </cell>
          <cell r="F344">
            <v>0</v>
          </cell>
        </row>
        <row r="345">
          <cell r="A345">
            <v>56743</v>
          </cell>
          <cell r="B345">
            <v>567</v>
          </cell>
          <cell r="C345">
            <v>43</v>
          </cell>
          <cell r="D345" t="str">
            <v>ISR P.MOR.PAG.DEF.REG.SIMPL. 100%</v>
          </cell>
          <cell r="E345">
            <v>0</v>
          </cell>
          <cell r="F345">
            <v>0</v>
          </cell>
        </row>
        <row r="346">
          <cell r="A346">
            <v>56744</v>
          </cell>
          <cell r="B346">
            <v>567</v>
          </cell>
          <cell r="C346">
            <v>44</v>
          </cell>
          <cell r="D346" t="str">
            <v>POR HONORARIOS (ART 86) 100%</v>
          </cell>
          <cell r="E346">
            <v>0</v>
          </cell>
          <cell r="F346">
            <v>0</v>
          </cell>
        </row>
        <row r="347">
          <cell r="A347">
            <v>56745</v>
          </cell>
          <cell r="B347">
            <v>567</v>
          </cell>
          <cell r="C347">
            <v>45</v>
          </cell>
          <cell r="D347" t="str">
            <v>ISR P.FIS.PAG.PROV.ACT.EMP. 100%</v>
          </cell>
          <cell r="E347">
            <v>0</v>
          </cell>
          <cell r="F347">
            <v>0</v>
          </cell>
        </row>
        <row r="348">
          <cell r="A348">
            <v>56746</v>
          </cell>
          <cell r="B348">
            <v>567</v>
          </cell>
          <cell r="C348">
            <v>46</v>
          </cell>
          <cell r="D348" t="str">
            <v>AJUSTES REG GRAL LEY (ART 111) 100%</v>
          </cell>
          <cell r="E348">
            <v>0</v>
          </cell>
          <cell r="F348">
            <v>0</v>
          </cell>
        </row>
        <row r="349">
          <cell r="A349">
            <v>56747</v>
          </cell>
          <cell r="B349">
            <v>567</v>
          </cell>
          <cell r="C349">
            <v>47</v>
          </cell>
          <cell r="D349" t="str">
            <v>ISR P.FIS.PAG.PROV.OTROS ING. 100%</v>
          </cell>
          <cell r="E349">
            <v>0</v>
          </cell>
          <cell r="F349">
            <v>0</v>
          </cell>
        </row>
        <row r="350">
          <cell r="A350">
            <v>56748</v>
          </cell>
          <cell r="B350">
            <v>567</v>
          </cell>
          <cell r="C350">
            <v>48</v>
          </cell>
          <cell r="D350" t="str">
            <v>ISR P.FIS.PAG.PROV.ACT.PEQ.CONT.100%</v>
          </cell>
          <cell r="E350">
            <v>81.06</v>
          </cell>
          <cell r="F350">
            <v>43636.57</v>
          </cell>
        </row>
        <row r="351">
          <cell r="A351">
            <v>56749</v>
          </cell>
          <cell r="B351">
            <v>567</v>
          </cell>
          <cell r="C351">
            <v>49</v>
          </cell>
          <cell r="D351" t="str">
            <v>ISR PERSONAS.FISICAS PAGOS DEF. 100%</v>
          </cell>
          <cell r="E351">
            <v>0</v>
          </cell>
          <cell r="F351">
            <v>0</v>
          </cell>
        </row>
        <row r="352">
          <cell r="A352">
            <v>56751</v>
          </cell>
          <cell r="B352">
            <v>567</v>
          </cell>
          <cell r="C352">
            <v>51</v>
          </cell>
          <cell r="D352" t="str">
            <v>ISR RET.P.MOR.YFIS.PAG.PRO.SUE.YSAL.100%</v>
          </cell>
          <cell r="E352">
            <v>0</v>
          </cell>
          <cell r="F352">
            <v>0</v>
          </cell>
        </row>
        <row r="353">
          <cell r="A353">
            <v>56752</v>
          </cell>
          <cell r="B353">
            <v>567</v>
          </cell>
          <cell r="C353">
            <v>52</v>
          </cell>
          <cell r="D353" t="str">
            <v>ISR P.FIS.PAG.PROV.ARRE.INMUEBLES 100%</v>
          </cell>
          <cell r="E353">
            <v>0</v>
          </cell>
          <cell r="F353">
            <v>0</v>
          </cell>
        </row>
        <row r="354">
          <cell r="A354">
            <v>56754</v>
          </cell>
          <cell r="B354">
            <v>567</v>
          </cell>
          <cell r="C354">
            <v>54</v>
          </cell>
          <cell r="D354" t="str">
            <v>ISR RET.P.MOR.YFIS.PAG.PRO.ENAJ.BIE.100%</v>
          </cell>
          <cell r="E354">
            <v>0</v>
          </cell>
          <cell r="F354">
            <v>0</v>
          </cell>
        </row>
        <row r="355">
          <cell r="A355">
            <v>56755</v>
          </cell>
          <cell r="B355">
            <v>567</v>
          </cell>
          <cell r="C355">
            <v>55</v>
          </cell>
          <cell r="D355" t="str">
            <v>ISR RET.P.MOR.YFIS.PAG.PRO.OTRAS RET100%</v>
          </cell>
          <cell r="E355">
            <v>0</v>
          </cell>
          <cell r="F355">
            <v>0</v>
          </cell>
        </row>
        <row r="356">
          <cell r="A356">
            <v>56756</v>
          </cell>
          <cell r="B356">
            <v>567</v>
          </cell>
          <cell r="C356">
            <v>56</v>
          </cell>
          <cell r="D356" t="str">
            <v>ISR P.FIS.PAG.PROV.ACT.EMP.REG.INT.100%</v>
          </cell>
          <cell r="E356">
            <v>0</v>
          </cell>
          <cell r="F356">
            <v>0</v>
          </cell>
        </row>
        <row r="357">
          <cell r="A357">
            <v>56757</v>
          </cell>
          <cell r="B357">
            <v>567</v>
          </cell>
          <cell r="C357">
            <v>57</v>
          </cell>
          <cell r="D357" t="str">
            <v>OTROS PAGOS (ART 144) 100%</v>
          </cell>
          <cell r="E357">
            <v>0</v>
          </cell>
          <cell r="F357">
            <v>0</v>
          </cell>
        </row>
        <row r="358">
          <cell r="A358">
            <v>56700</v>
          </cell>
          <cell r="B358">
            <v>567</v>
          </cell>
          <cell r="C358">
            <v>0</v>
          </cell>
          <cell r="D358" t="str">
            <v>TOTAL DE IMPUESTO SOBRE LA RENTA</v>
          </cell>
          <cell r="E358">
            <v>81.06</v>
          </cell>
          <cell r="F358">
            <v>43636.57</v>
          </cell>
        </row>
        <row r="359">
          <cell r="A359">
            <v>56800</v>
          </cell>
          <cell r="B359">
            <v>568</v>
          </cell>
          <cell r="C359">
            <v>0</v>
          </cell>
          <cell r="D359" t="str">
            <v>IMPUESTO AL ACTIVO</v>
          </cell>
          <cell r="E359">
            <v>0</v>
          </cell>
          <cell r="F359">
            <v>0</v>
          </cell>
        </row>
        <row r="360">
          <cell r="A360">
            <v>56801</v>
          </cell>
          <cell r="B360">
            <v>568</v>
          </cell>
          <cell r="C360">
            <v>1</v>
          </cell>
          <cell r="D360" t="str">
            <v>IA P.MOR.YFIS.PAG.PROVISIONALES 50%</v>
          </cell>
          <cell r="E360">
            <v>0</v>
          </cell>
          <cell r="F360">
            <v>0</v>
          </cell>
        </row>
        <row r="361">
          <cell r="A361">
            <v>56802</v>
          </cell>
          <cell r="B361">
            <v>568</v>
          </cell>
          <cell r="C361">
            <v>2</v>
          </cell>
          <cell r="D361" t="str">
            <v>IA PERS.MOR.YFIS.PAG.PROVISIONALES 75%</v>
          </cell>
          <cell r="E361">
            <v>0</v>
          </cell>
          <cell r="F361">
            <v>0</v>
          </cell>
        </row>
        <row r="362">
          <cell r="A362">
            <v>56803</v>
          </cell>
          <cell r="B362">
            <v>568</v>
          </cell>
          <cell r="C362">
            <v>3</v>
          </cell>
          <cell r="D362" t="str">
            <v>PAGO NORMAL P FISICAS 50% (545)</v>
          </cell>
          <cell r="E362">
            <v>0</v>
          </cell>
          <cell r="F362">
            <v>0</v>
          </cell>
        </row>
        <row r="363">
          <cell r="A363">
            <v>56804</v>
          </cell>
          <cell r="B363">
            <v>568</v>
          </cell>
          <cell r="C363">
            <v>4</v>
          </cell>
          <cell r="D363" t="str">
            <v>PAGO NORMAL P FISICAS 75% (545)</v>
          </cell>
          <cell r="E363">
            <v>0</v>
          </cell>
          <cell r="F363">
            <v>0</v>
          </cell>
        </row>
        <row r="364">
          <cell r="A364">
            <v>56805</v>
          </cell>
          <cell r="B364">
            <v>568</v>
          </cell>
          <cell r="C364">
            <v>5</v>
          </cell>
          <cell r="D364" t="str">
            <v>PAGO PROV P/MOR S/MERC REG SIMP 50%(007)</v>
          </cell>
          <cell r="E364">
            <v>0</v>
          </cell>
          <cell r="F364">
            <v>0</v>
          </cell>
        </row>
        <row r="365">
          <cell r="A365">
            <v>56806</v>
          </cell>
          <cell r="B365">
            <v>568</v>
          </cell>
          <cell r="C365">
            <v>6</v>
          </cell>
          <cell r="D365" t="str">
            <v>PAGO PROV P/MOR S/MERC REG SIMP 75%(007)</v>
          </cell>
          <cell r="E365">
            <v>0</v>
          </cell>
          <cell r="F365">
            <v>0</v>
          </cell>
        </row>
        <row r="366">
          <cell r="A366">
            <v>56807</v>
          </cell>
          <cell r="B366">
            <v>568</v>
          </cell>
          <cell r="C366">
            <v>7</v>
          </cell>
          <cell r="D366" t="str">
            <v>IA PERS.MORALES YFIS. PAG.DEF. 50%</v>
          </cell>
          <cell r="E366">
            <v>0</v>
          </cell>
          <cell r="F366">
            <v>0</v>
          </cell>
        </row>
        <row r="367">
          <cell r="A367">
            <v>56808</v>
          </cell>
          <cell r="B367">
            <v>568</v>
          </cell>
          <cell r="C367">
            <v>8</v>
          </cell>
          <cell r="D367" t="str">
            <v>IA PERS.MOR.Y FIS.PAG.DEF. 75%</v>
          </cell>
          <cell r="E367">
            <v>0</v>
          </cell>
          <cell r="F367">
            <v>0</v>
          </cell>
        </row>
        <row r="368">
          <cell r="A368">
            <v>56809</v>
          </cell>
          <cell r="B368">
            <v>568</v>
          </cell>
          <cell r="C368">
            <v>9</v>
          </cell>
          <cell r="D368" t="str">
            <v>REGIMEN GRAL DE LEY P FISICAS 50% (548)</v>
          </cell>
          <cell r="E368">
            <v>0</v>
          </cell>
          <cell r="F368">
            <v>0</v>
          </cell>
        </row>
        <row r="369">
          <cell r="A369">
            <v>56810</v>
          </cell>
          <cell r="B369">
            <v>568</v>
          </cell>
          <cell r="C369">
            <v>10</v>
          </cell>
          <cell r="D369" t="str">
            <v>REGIMEN GRAL DE LEY P FISICAS 75% (548)</v>
          </cell>
          <cell r="E369">
            <v>0</v>
          </cell>
          <cell r="F369">
            <v>0</v>
          </cell>
        </row>
        <row r="370">
          <cell r="A370">
            <v>56811</v>
          </cell>
          <cell r="B370">
            <v>568</v>
          </cell>
          <cell r="C370">
            <v>11</v>
          </cell>
          <cell r="D370" t="str">
            <v>IA PERS.MOR.Y FIS.PAG.PROV.REG.SIMPL.50%</v>
          </cell>
          <cell r="E370">
            <v>0</v>
          </cell>
          <cell r="F370">
            <v>0</v>
          </cell>
        </row>
        <row r="371">
          <cell r="A371">
            <v>56812</v>
          </cell>
          <cell r="B371">
            <v>568</v>
          </cell>
          <cell r="C371">
            <v>12</v>
          </cell>
          <cell r="D371" t="str">
            <v>IA PERS.MOR.Y FIS.PAG.PROV.REG.SIMPL.75%</v>
          </cell>
          <cell r="E371">
            <v>0</v>
          </cell>
          <cell r="F371">
            <v>0</v>
          </cell>
        </row>
        <row r="372">
          <cell r="A372">
            <v>56813</v>
          </cell>
          <cell r="B372">
            <v>568</v>
          </cell>
          <cell r="C372">
            <v>13</v>
          </cell>
          <cell r="D372" t="str">
            <v>IA PERS.MOR.Y FIS.PAG.DEF.REG.SIMPL. 50%</v>
          </cell>
          <cell r="E372">
            <v>0</v>
          </cell>
          <cell r="F372">
            <v>0</v>
          </cell>
        </row>
        <row r="373">
          <cell r="A373">
            <v>56814</v>
          </cell>
          <cell r="B373">
            <v>568</v>
          </cell>
          <cell r="C373">
            <v>14</v>
          </cell>
          <cell r="D373" t="str">
            <v>IA PERS.MOR. Y FIS.PAG.DEF.REG.SIMPL.75%</v>
          </cell>
          <cell r="E373">
            <v>0</v>
          </cell>
          <cell r="F373">
            <v>0</v>
          </cell>
        </row>
        <row r="374">
          <cell r="A374">
            <v>56815</v>
          </cell>
          <cell r="B374">
            <v>568</v>
          </cell>
          <cell r="C374">
            <v>15</v>
          </cell>
          <cell r="D374" t="str">
            <v>PAGO DEF P/FISICAS REG SIMP 50%(511)</v>
          </cell>
          <cell r="E374">
            <v>0</v>
          </cell>
          <cell r="F374">
            <v>0</v>
          </cell>
        </row>
        <row r="375">
          <cell r="A375">
            <v>56816</v>
          </cell>
          <cell r="B375">
            <v>568</v>
          </cell>
          <cell r="C375">
            <v>16</v>
          </cell>
          <cell r="D375" t="str">
            <v>PAGO DEF P/FISICAS REG SIMP 75%(511)</v>
          </cell>
          <cell r="E375">
            <v>0</v>
          </cell>
          <cell r="F375">
            <v>0</v>
          </cell>
        </row>
        <row r="376">
          <cell r="A376">
            <v>56817</v>
          </cell>
          <cell r="B376">
            <v>568</v>
          </cell>
          <cell r="C376">
            <v>17</v>
          </cell>
          <cell r="D376" t="str">
            <v>PAGO NORMAL P FISICAS 100%</v>
          </cell>
          <cell r="E376">
            <v>0</v>
          </cell>
          <cell r="F376">
            <v>0</v>
          </cell>
        </row>
        <row r="377">
          <cell r="A377">
            <v>56818</v>
          </cell>
          <cell r="B377">
            <v>568</v>
          </cell>
          <cell r="C377">
            <v>18</v>
          </cell>
          <cell r="D377" t="str">
            <v>PAGO PROV P/MOR S/MERC REG SIMP 100%</v>
          </cell>
          <cell r="E377">
            <v>0</v>
          </cell>
          <cell r="F377">
            <v>0</v>
          </cell>
        </row>
        <row r="378">
          <cell r="A378">
            <v>56819</v>
          </cell>
          <cell r="B378">
            <v>568</v>
          </cell>
          <cell r="C378">
            <v>19</v>
          </cell>
          <cell r="D378" t="str">
            <v>IA PERS.MOR.Y FIS. PAG.DEF. 100%</v>
          </cell>
          <cell r="E378">
            <v>0</v>
          </cell>
          <cell r="F378">
            <v>0</v>
          </cell>
        </row>
        <row r="379">
          <cell r="A379">
            <v>56820</v>
          </cell>
          <cell r="B379">
            <v>568</v>
          </cell>
          <cell r="C379">
            <v>20</v>
          </cell>
          <cell r="D379" t="str">
            <v>REGIMEN GRAL DE LEY P FISICAS 100%</v>
          </cell>
          <cell r="E379">
            <v>0</v>
          </cell>
          <cell r="F379">
            <v>0</v>
          </cell>
        </row>
        <row r="380">
          <cell r="A380">
            <v>56821</v>
          </cell>
          <cell r="B380">
            <v>568</v>
          </cell>
          <cell r="C380">
            <v>21</v>
          </cell>
          <cell r="D380" t="str">
            <v>IA PER.MOR.Y FIS.PAG.PROV.REG.SIMPL.100%</v>
          </cell>
          <cell r="E380">
            <v>0</v>
          </cell>
          <cell r="F380">
            <v>0</v>
          </cell>
        </row>
        <row r="381">
          <cell r="A381">
            <v>56822</v>
          </cell>
          <cell r="B381">
            <v>568</v>
          </cell>
          <cell r="C381">
            <v>22</v>
          </cell>
          <cell r="D381" t="str">
            <v>IA PERS.MOR.Y FIS.PAG.DEF.REG.SIMPL.100%</v>
          </cell>
          <cell r="E381">
            <v>0</v>
          </cell>
          <cell r="F381">
            <v>0</v>
          </cell>
        </row>
        <row r="382">
          <cell r="A382">
            <v>56823</v>
          </cell>
          <cell r="B382">
            <v>568</v>
          </cell>
          <cell r="C382">
            <v>23</v>
          </cell>
          <cell r="D382" t="str">
            <v>PAGO DEF P/FISICAS REG SIMP 100%</v>
          </cell>
          <cell r="E382">
            <v>0</v>
          </cell>
          <cell r="F382">
            <v>0</v>
          </cell>
        </row>
        <row r="383">
          <cell r="A383">
            <v>56824</v>
          </cell>
          <cell r="B383">
            <v>568</v>
          </cell>
          <cell r="C383">
            <v>24</v>
          </cell>
          <cell r="D383" t="str">
            <v>IA PERS.MOR.Y FIS.PAG.PROV. 100%</v>
          </cell>
          <cell r="E383">
            <v>0</v>
          </cell>
          <cell r="F383">
            <v>0</v>
          </cell>
        </row>
        <row r="384">
          <cell r="A384">
            <v>56800</v>
          </cell>
          <cell r="B384">
            <v>568</v>
          </cell>
          <cell r="C384">
            <v>0</v>
          </cell>
          <cell r="D384" t="str">
            <v>TOTAL IMPUESTO AL ACTIVO</v>
          </cell>
          <cell r="E384">
            <v>0</v>
          </cell>
          <cell r="F384">
            <v>0</v>
          </cell>
        </row>
        <row r="385">
          <cell r="A385">
            <v>56900</v>
          </cell>
          <cell r="B385">
            <v>569</v>
          </cell>
          <cell r="C385">
            <v>0</v>
          </cell>
          <cell r="D385" t="str">
            <v>IMPUESTO AL VALOR AGREGADO</v>
          </cell>
          <cell r="E385">
            <v>0</v>
          </cell>
          <cell r="F385">
            <v>0</v>
          </cell>
        </row>
        <row r="386">
          <cell r="A386">
            <v>56901</v>
          </cell>
          <cell r="B386">
            <v>569</v>
          </cell>
          <cell r="C386">
            <v>1</v>
          </cell>
          <cell r="D386" t="str">
            <v>IVA PAG.PROV.PERS.MOR.Y FIS. 100%</v>
          </cell>
          <cell r="E386">
            <v>0</v>
          </cell>
          <cell r="F386">
            <v>0</v>
          </cell>
        </row>
        <row r="387">
          <cell r="A387">
            <v>56902</v>
          </cell>
          <cell r="B387">
            <v>569</v>
          </cell>
          <cell r="C387">
            <v>2</v>
          </cell>
          <cell r="D387" t="str">
            <v>IVA PAG. PROV.PERS.MOR.Y FIS. 50%</v>
          </cell>
          <cell r="E387">
            <v>0</v>
          </cell>
          <cell r="F387">
            <v>0</v>
          </cell>
        </row>
        <row r="388">
          <cell r="A388">
            <v>56903</v>
          </cell>
          <cell r="B388">
            <v>569</v>
          </cell>
          <cell r="C388">
            <v>3</v>
          </cell>
          <cell r="D388" t="str">
            <v>IVA PAG.DEF.PERS.MOR. Y FIS. 100%</v>
          </cell>
          <cell r="E388">
            <v>4657.0200000000004</v>
          </cell>
          <cell r="F388">
            <v>27985.37</v>
          </cell>
        </row>
        <row r="389">
          <cell r="A389">
            <v>56904</v>
          </cell>
          <cell r="B389">
            <v>569</v>
          </cell>
          <cell r="C389">
            <v>4</v>
          </cell>
          <cell r="D389" t="str">
            <v>IVA PAG.DEF.PERS.MOR.Y FIS. 50%</v>
          </cell>
          <cell r="E389">
            <v>0</v>
          </cell>
          <cell r="F389">
            <v>0</v>
          </cell>
        </row>
        <row r="390">
          <cell r="A390">
            <v>56905</v>
          </cell>
          <cell r="B390">
            <v>569</v>
          </cell>
          <cell r="C390">
            <v>5</v>
          </cell>
          <cell r="D390" t="str">
            <v>DEC ANUAL Y COMP R SIMPLIF 100% (054)</v>
          </cell>
          <cell r="E390">
            <v>0</v>
          </cell>
          <cell r="F390">
            <v>0</v>
          </cell>
        </row>
        <row r="391">
          <cell r="A391">
            <v>56906</v>
          </cell>
          <cell r="B391">
            <v>569</v>
          </cell>
          <cell r="C391">
            <v>6</v>
          </cell>
          <cell r="D391" t="str">
            <v>DEC ANUAL Y COMP R SIMPLIF 50% (054)</v>
          </cell>
          <cell r="E391">
            <v>0</v>
          </cell>
          <cell r="F391">
            <v>0</v>
          </cell>
        </row>
        <row r="392">
          <cell r="A392">
            <v>56907</v>
          </cell>
          <cell r="B392">
            <v>569</v>
          </cell>
          <cell r="C392">
            <v>7</v>
          </cell>
          <cell r="D392" t="str">
            <v>ACTOS OCASIONALES 100% (070)</v>
          </cell>
          <cell r="E392">
            <v>0</v>
          </cell>
          <cell r="F392">
            <v>0</v>
          </cell>
        </row>
        <row r="393">
          <cell r="A393">
            <v>56908</v>
          </cell>
          <cell r="B393">
            <v>569</v>
          </cell>
          <cell r="C393">
            <v>8</v>
          </cell>
          <cell r="D393" t="str">
            <v>ACTOS OCASIONALES 50% (070)</v>
          </cell>
          <cell r="E393">
            <v>0</v>
          </cell>
          <cell r="F393">
            <v>0</v>
          </cell>
        </row>
        <row r="394">
          <cell r="A394">
            <v>56909</v>
          </cell>
          <cell r="B394">
            <v>569</v>
          </cell>
          <cell r="C394">
            <v>9</v>
          </cell>
          <cell r="D394" t="str">
            <v>PAGO PROV REG SIMPLIFICADO 100%(003)</v>
          </cell>
          <cell r="E394">
            <v>0</v>
          </cell>
          <cell r="F394">
            <v>0</v>
          </cell>
        </row>
        <row r="395">
          <cell r="A395">
            <v>56910</v>
          </cell>
          <cell r="B395">
            <v>569</v>
          </cell>
          <cell r="C395">
            <v>10</v>
          </cell>
          <cell r="D395" t="str">
            <v>PAGO PROV REG SIMPLIFICADO 50%(003)</v>
          </cell>
          <cell r="E395">
            <v>0</v>
          </cell>
          <cell r="F395">
            <v>0</v>
          </cell>
        </row>
        <row r="396">
          <cell r="A396">
            <v>56911</v>
          </cell>
          <cell r="B396">
            <v>569</v>
          </cell>
          <cell r="C396">
            <v>11</v>
          </cell>
          <cell r="D396" t="str">
            <v>IVA PAG.PROV.PERS.MOR. Y FIS. RET. 100%</v>
          </cell>
          <cell r="E396">
            <v>0</v>
          </cell>
          <cell r="F396">
            <v>0</v>
          </cell>
        </row>
        <row r="397">
          <cell r="A397">
            <v>56912</v>
          </cell>
          <cell r="B397">
            <v>569</v>
          </cell>
          <cell r="C397">
            <v>12</v>
          </cell>
          <cell r="D397" t="str">
            <v>IVA PAG.PROV.PERS.MOR.Y FIS.RET. 50%</v>
          </cell>
          <cell r="E397">
            <v>0</v>
          </cell>
          <cell r="F397">
            <v>0</v>
          </cell>
        </row>
        <row r="398">
          <cell r="A398">
            <v>56913</v>
          </cell>
          <cell r="B398">
            <v>569</v>
          </cell>
          <cell r="C398">
            <v>13</v>
          </cell>
          <cell r="D398" t="str">
            <v>REGIMEN DE PEQUEÑOS CONT 100%(048)</v>
          </cell>
          <cell r="E398">
            <v>0</v>
          </cell>
          <cell r="F398">
            <v>0</v>
          </cell>
        </row>
        <row r="399">
          <cell r="A399">
            <v>56914</v>
          </cell>
          <cell r="B399">
            <v>569</v>
          </cell>
          <cell r="C399">
            <v>14</v>
          </cell>
          <cell r="D399" t="str">
            <v>REGIMEN DE PEQUEÑOS CONT 50%(048)</v>
          </cell>
          <cell r="E399">
            <v>0</v>
          </cell>
          <cell r="F399">
            <v>0</v>
          </cell>
        </row>
        <row r="400">
          <cell r="A400">
            <v>56900</v>
          </cell>
          <cell r="B400">
            <v>569</v>
          </cell>
          <cell r="C400">
            <v>0</v>
          </cell>
          <cell r="D400" t="str">
            <v>TOTAL IMPUESTO AL VALOR AGREGADO</v>
          </cell>
          <cell r="E400">
            <v>4657.0200000000004</v>
          </cell>
          <cell r="F400">
            <v>27985.37</v>
          </cell>
        </row>
        <row r="401">
          <cell r="A401">
            <v>57400</v>
          </cell>
          <cell r="B401">
            <v>574</v>
          </cell>
          <cell r="C401">
            <v>0</v>
          </cell>
          <cell r="D401" t="str">
            <v>GASTOS DE EJECUCION</v>
          </cell>
          <cell r="E401">
            <v>0</v>
          </cell>
          <cell r="F401">
            <v>0</v>
          </cell>
        </row>
        <row r="402">
          <cell r="A402">
            <v>57401</v>
          </cell>
          <cell r="B402">
            <v>574</v>
          </cell>
          <cell r="C402">
            <v>1</v>
          </cell>
          <cell r="D402" t="str">
            <v>GASTOS DE EJECUCION ISAN</v>
          </cell>
          <cell r="E402">
            <v>270</v>
          </cell>
          <cell r="F402">
            <v>810</v>
          </cell>
        </row>
        <row r="403">
          <cell r="A403">
            <v>57403</v>
          </cell>
          <cell r="B403">
            <v>574</v>
          </cell>
          <cell r="C403">
            <v>3</v>
          </cell>
          <cell r="D403" t="str">
            <v>GASTOS DE EJEC.VIG.DE OBLIGACIONES 100%</v>
          </cell>
          <cell r="E403">
            <v>0</v>
          </cell>
          <cell r="F403">
            <v>0</v>
          </cell>
        </row>
        <row r="404">
          <cell r="A404">
            <v>57404</v>
          </cell>
          <cell r="B404">
            <v>574</v>
          </cell>
          <cell r="C404">
            <v>4</v>
          </cell>
          <cell r="D404" t="str">
            <v>GASTOS DE EJECUCION IMP. SOBRE TENENCIA</v>
          </cell>
          <cell r="E404">
            <v>1885</v>
          </cell>
          <cell r="F404">
            <v>19224.560000000001</v>
          </cell>
        </row>
        <row r="405">
          <cell r="A405">
            <v>57405</v>
          </cell>
          <cell r="B405">
            <v>574</v>
          </cell>
          <cell r="C405">
            <v>5</v>
          </cell>
          <cell r="D405" t="str">
            <v>GASTOS DE EJECUCION FISCALIZACION 100%</v>
          </cell>
          <cell r="E405">
            <v>220.98</v>
          </cell>
          <cell r="F405">
            <v>14683.52</v>
          </cell>
        </row>
        <row r="406">
          <cell r="A406">
            <v>57400</v>
          </cell>
          <cell r="B406">
            <v>574</v>
          </cell>
          <cell r="C406">
            <v>0</v>
          </cell>
          <cell r="D406" t="str">
            <v>GASTOS DE EJECUCION</v>
          </cell>
          <cell r="E406">
            <v>2645.98</v>
          </cell>
          <cell r="F406">
            <v>35528.080000000002</v>
          </cell>
        </row>
        <row r="407">
          <cell r="A407">
            <v>57500</v>
          </cell>
          <cell r="B407">
            <v>575</v>
          </cell>
          <cell r="C407">
            <v>0</v>
          </cell>
          <cell r="D407" t="str">
            <v>MULTAS</v>
          </cell>
          <cell r="E407">
            <v>0</v>
          </cell>
          <cell r="F407">
            <v>0</v>
          </cell>
        </row>
        <row r="408">
          <cell r="A408">
            <v>57502</v>
          </cell>
          <cell r="B408">
            <v>575</v>
          </cell>
          <cell r="C408">
            <v>2</v>
          </cell>
          <cell r="D408" t="str">
            <v>MULTAS ISR IA IVA E IESPS FISC 100%(653)</v>
          </cell>
          <cell r="E408">
            <v>13126.26</v>
          </cell>
          <cell r="F408">
            <v>375978.7</v>
          </cell>
        </row>
        <row r="409">
          <cell r="A409">
            <v>57503</v>
          </cell>
          <cell r="B409">
            <v>575</v>
          </cell>
          <cell r="C409">
            <v>3</v>
          </cell>
          <cell r="D409" t="str">
            <v>MULT ISR,IA,IVA E IESPS V OBL 100% (317)</v>
          </cell>
          <cell r="E409">
            <v>14532.4</v>
          </cell>
          <cell r="F409">
            <v>740234.43</v>
          </cell>
        </row>
        <row r="410">
          <cell r="A410">
            <v>57505</v>
          </cell>
          <cell r="B410">
            <v>575</v>
          </cell>
          <cell r="C410">
            <v>5</v>
          </cell>
          <cell r="D410" t="str">
            <v>MULTAS POR CORRECCION FISCAL 100%(194)</v>
          </cell>
          <cell r="E410">
            <v>14678</v>
          </cell>
          <cell r="F410">
            <v>14678</v>
          </cell>
        </row>
        <row r="411">
          <cell r="A411">
            <v>57506</v>
          </cell>
          <cell r="B411">
            <v>575</v>
          </cell>
          <cell r="C411">
            <v>6</v>
          </cell>
          <cell r="D411" t="str">
            <v>MULTAS INSCRIPCION AL R.F.C.</v>
          </cell>
          <cell r="E411">
            <v>0</v>
          </cell>
          <cell r="F411">
            <v>0</v>
          </cell>
        </row>
        <row r="412">
          <cell r="A412">
            <v>57507</v>
          </cell>
          <cell r="B412">
            <v>575</v>
          </cell>
          <cell r="C412">
            <v>7</v>
          </cell>
          <cell r="D412" t="str">
            <v>MULTAS IMP S/TENENCIA CTRL.DE OBLIG 100%</v>
          </cell>
          <cell r="E412">
            <v>38457.96</v>
          </cell>
          <cell r="F412">
            <v>366575.13</v>
          </cell>
        </row>
        <row r="413">
          <cell r="A413">
            <v>57500</v>
          </cell>
          <cell r="B413">
            <v>575</v>
          </cell>
          <cell r="C413">
            <v>0</v>
          </cell>
          <cell r="D413" t="str">
            <v>MULTAS</v>
          </cell>
          <cell r="E413">
            <v>80794.62</v>
          </cell>
          <cell r="F413">
            <v>1497466.26</v>
          </cell>
        </row>
        <row r="414">
          <cell r="A414">
            <v>57600</v>
          </cell>
          <cell r="B414">
            <v>576</v>
          </cell>
          <cell r="C414">
            <v>0</v>
          </cell>
          <cell r="D414" t="str">
            <v>RECARGOS</v>
          </cell>
          <cell r="E414">
            <v>0</v>
          </cell>
          <cell r="F414">
            <v>0</v>
          </cell>
        </row>
        <row r="415">
          <cell r="A415">
            <v>57601</v>
          </cell>
          <cell r="B415">
            <v>576</v>
          </cell>
          <cell r="C415">
            <v>1</v>
          </cell>
          <cell r="D415" t="str">
            <v>RECARGOS IVA 100%</v>
          </cell>
          <cell r="E415">
            <v>2889.28</v>
          </cell>
          <cell r="F415">
            <v>17776.11</v>
          </cell>
        </row>
        <row r="416">
          <cell r="A416">
            <v>57602</v>
          </cell>
          <cell r="B416">
            <v>576</v>
          </cell>
          <cell r="C416">
            <v>2</v>
          </cell>
          <cell r="D416" t="str">
            <v>RECARGOS ISR 75%</v>
          </cell>
          <cell r="E416">
            <v>0</v>
          </cell>
          <cell r="F416">
            <v>16027.58</v>
          </cell>
        </row>
        <row r="417">
          <cell r="A417">
            <v>57603</v>
          </cell>
          <cell r="B417">
            <v>576</v>
          </cell>
          <cell r="C417">
            <v>3</v>
          </cell>
          <cell r="D417" t="str">
            <v>RECARGOS 50% (362)</v>
          </cell>
          <cell r="E417">
            <v>0</v>
          </cell>
          <cell r="F417">
            <v>0</v>
          </cell>
        </row>
        <row r="418">
          <cell r="A418">
            <v>57604</v>
          </cell>
          <cell r="B418">
            <v>576</v>
          </cell>
          <cell r="C418">
            <v>4</v>
          </cell>
          <cell r="D418" t="str">
            <v>INTERESES POR PLAZO (98%)</v>
          </cell>
          <cell r="E418">
            <v>317.25</v>
          </cell>
          <cell r="F418">
            <v>7742.26</v>
          </cell>
        </row>
        <row r="419">
          <cell r="A419">
            <v>57605</v>
          </cell>
          <cell r="B419">
            <v>576</v>
          </cell>
          <cell r="C419">
            <v>5</v>
          </cell>
          <cell r="D419" t="str">
            <v>RECARGOS ISR 100%</v>
          </cell>
          <cell r="E419">
            <v>0</v>
          </cell>
          <cell r="F419">
            <v>214.05</v>
          </cell>
        </row>
        <row r="420">
          <cell r="A420">
            <v>57606</v>
          </cell>
          <cell r="B420">
            <v>576</v>
          </cell>
          <cell r="C420">
            <v>6</v>
          </cell>
          <cell r="D420" t="str">
            <v>RECARGOS IA 100%</v>
          </cell>
          <cell r="E420">
            <v>0</v>
          </cell>
          <cell r="F420">
            <v>0</v>
          </cell>
        </row>
        <row r="421">
          <cell r="A421">
            <v>57607</v>
          </cell>
          <cell r="B421">
            <v>576</v>
          </cell>
          <cell r="C421">
            <v>7</v>
          </cell>
          <cell r="D421" t="str">
            <v>RECARGOS IA 75%</v>
          </cell>
          <cell r="E421">
            <v>0</v>
          </cell>
          <cell r="F421">
            <v>0</v>
          </cell>
        </row>
        <row r="422">
          <cell r="A422">
            <v>57608</v>
          </cell>
          <cell r="B422">
            <v>576</v>
          </cell>
          <cell r="C422">
            <v>8</v>
          </cell>
          <cell r="D422" t="str">
            <v>RECARGOS ISR REPECOS 100%</v>
          </cell>
          <cell r="E422">
            <v>5.62</v>
          </cell>
          <cell r="F422">
            <v>1450.73</v>
          </cell>
        </row>
        <row r="423">
          <cell r="A423">
            <v>57609</v>
          </cell>
          <cell r="B423">
            <v>576</v>
          </cell>
          <cell r="C423">
            <v>9</v>
          </cell>
          <cell r="D423" t="str">
            <v>RECARGOS IVA REPECOS 100%</v>
          </cell>
          <cell r="E423">
            <v>0</v>
          </cell>
          <cell r="F423">
            <v>0</v>
          </cell>
        </row>
        <row r="424">
          <cell r="A424">
            <v>57610</v>
          </cell>
          <cell r="B424">
            <v>576</v>
          </cell>
          <cell r="C424">
            <v>10</v>
          </cell>
          <cell r="D424" t="str">
            <v>INT.POR PLAZO CREDITOS FISCALIZACION 75%</v>
          </cell>
          <cell r="E424">
            <v>723.42</v>
          </cell>
          <cell r="F424">
            <v>723.42</v>
          </cell>
        </row>
        <row r="425">
          <cell r="A425">
            <v>57611</v>
          </cell>
          <cell r="B425">
            <v>576</v>
          </cell>
          <cell r="C425">
            <v>11</v>
          </cell>
          <cell r="D425" t="str">
            <v>REC.POR MORA CREDITOS FISCALIZACION 75%</v>
          </cell>
          <cell r="E425">
            <v>0</v>
          </cell>
          <cell r="F425">
            <v>0</v>
          </cell>
        </row>
        <row r="426">
          <cell r="A426">
            <v>57600</v>
          </cell>
          <cell r="B426">
            <v>576</v>
          </cell>
          <cell r="C426">
            <v>0</v>
          </cell>
          <cell r="D426" t="str">
            <v>RECARGOS</v>
          </cell>
          <cell r="E426">
            <v>3935.57</v>
          </cell>
          <cell r="F426">
            <v>43934.15</v>
          </cell>
        </row>
        <row r="427">
          <cell r="A427">
            <v>57900</v>
          </cell>
          <cell r="B427">
            <v>579</v>
          </cell>
          <cell r="C427">
            <v>0</v>
          </cell>
          <cell r="D427" t="str">
            <v>ACTUALIZACION</v>
          </cell>
          <cell r="E427">
            <v>0</v>
          </cell>
          <cell r="F427">
            <v>0</v>
          </cell>
        </row>
        <row r="428">
          <cell r="A428">
            <v>57901</v>
          </cell>
          <cell r="B428">
            <v>579</v>
          </cell>
          <cell r="C428">
            <v>1</v>
          </cell>
          <cell r="D428" t="str">
            <v>ACTUALIZACION IVA 100%</v>
          </cell>
          <cell r="E428">
            <v>657.99</v>
          </cell>
          <cell r="F428">
            <v>3954.64</v>
          </cell>
        </row>
        <row r="429">
          <cell r="A429">
            <v>57902</v>
          </cell>
          <cell r="B429">
            <v>579</v>
          </cell>
          <cell r="C429">
            <v>2</v>
          </cell>
          <cell r="D429" t="str">
            <v>ACTUALIZACION ISR 75%</v>
          </cell>
          <cell r="E429">
            <v>0</v>
          </cell>
          <cell r="F429">
            <v>4998.3999999999996</v>
          </cell>
        </row>
        <row r="430">
          <cell r="A430">
            <v>57903</v>
          </cell>
          <cell r="B430">
            <v>579</v>
          </cell>
          <cell r="C430">
            <v>3</v>
          </cell>
          <cell r="D430" t="str">
            <v>ACTUALIZACION 50% (637)</v>
          </cell>
          <cell r="E430">
            <v>0</v>
          </cell>
          <cell r="F430">
            <v>0</v>
          </cell>
        </row>
        <row r="431">
          <cell r="A431">
            <v>57905</v>
          </cell>
          <cell r="B431">
            <v>579</v>
          </cell>
          <cell r="C431">
            <v>5</v>
          </cell>
          <cell r="D431" t="str">
            <v>ACTUALIZACION ISR 100%</v>
          </cell>
          <cell r="E431">
            <v>0</v>
          </cell>
          <cell r="F431">
            <v>0</v>
          </cell>
        </row>
        <row r="432">
          <cell r="A432">
            <v>57906</v>
          </cell>
          <cell r="B432">
            <v>579</v>
          </cell>
          <cell r="C432">
            <v>6</v>
          </cell>
          <cell r="D432" t="str">
            <v>ACTUALIZACION IA 100%</v>
          </cell>
          <cell r="E432">
            <v>0</v>
          </cell>
          <cell r="F432">
            <v>0</v>
          </cell>
        </row>
        <row r="433">
          <cell r="A433">
            <v>57907</v>
          </cell>
          <cell r="B433">
            <v>579</v>
          </cell>
          <cell r="C433">
            <v>7</v>
          </cell>
          <cell r="D433" t="str">
            <v>ACTUALIZACION IA 75%</v>
          </cell>
          <cell r="E433">
            <v>0</v>
          </cell>
          <cell r="F433">
            <v>0</v>
          </cell>
        </row>
        <row r="434">
          <cell r="A434">
            <v>57908</v>
          </cell>
          <cell r="B434">
            <v>579</v>
          </cell>
          <cell r="C434">
            <v>8</v>
          </cell>
          <cell r="D434" t="str">
            <v>ACTUALIZACION ISR REPECOS 100%</v>
          </cell>
          <cell r="E434">
            <v>1.92</v>
          </cell>
          <cell r="F434">
            <v>321.08999999999997</v>
          </cell>
        </row>
        <row r="435">
          <cell r="A435">
            <v>57909</v>
          </cell>
          <cell r="B435">
            <v>579</v>
          </cell>
          <cell r="C435">
            <v>9</v>
          </cell>
          <cell r="D435" t="str">
            <v>ACTUALIZACION IVA REPECOS 100%</v>
          </cell>
          <cell r="E435">
            <v>0</v>
          </cell>
          <cell r="F435">
            <v>0</v>
          </cell>
        </row>
        <row r="436">
          <cell r="A436">
            <v>57900</v>
          </cell>
          <cell r="B436">
            <v>579</v>
          </cell>
          <cell r="C436">
            <v>0</v>
          </cell>
          <cell r="D436" t="str">
            <v>ACTUALIZACION</v>
          </cell>
          <cell r="E436">
            <v>659.91</v>
          </cell>
          <cell r="F436">
            <v>9274.1299999999992</v>
          </cell>
        </row>
        <row r="437">
          <cell r="A437">
            <v>58000</v>
          </cell>
          <cell r="B437">
            <v>580</v>
          </cell>
          <cell r="C437">
            <v>0</v>
          </cell>
          <cell r="D437" t="str">
            <v>HONOR DE EJE POR C DE OBLIG 100% (523)</v>
          </cell>
          <cell r="E437">
            <v>0</v>
          </cell>
          <cell r="F437">
            <v>0</v>
          </cell>
        </row>
        <row r="438">
          <cell r="A438">
            <v>58001</v>
          </cell>
          <cell r="B438">
            <v>580</v>
          </cell>
          <cell r="C438">
            <v>1</v>
          </cell>
          <cell r="D438" t="str">
            <v>HONORARIOS EJEC.POR CONTROL VEHICULAR</v>
          </cell>
          <cell r="E438">
            <v>1740</v>
          </cell>
          <cell r="F438">
            <v>20160</v>
          </cell>
        </row>
        <row r="439">
          <cell r="A439">
            <v>58002</v>
          </cell>
          <cell r="B439">
            <v>580</v>
          </cell>
          <cell r="C439">
            <v>2</v>
          </cell>
          <cell r="D439" t="str">
            <v>HONORARIOS EJEC. ISAN</v>
          </cell>
          <cell r="E439">
            <v>0</v>
          </cell>
          <cell r="F439">
            <v>0</v>
          </cell>
        </row>
        <row r="440">
          <cell r="A440">
            <v>58003</v>
          </cell>
          <cell r="B440">
            <v>580</v>
          </cell>
          <cell r="C440">
            <v>3</v>
          </cell>
          <cell r="D440" t="str">
            <v>HONORARIOS EJEC.POR CONTROL OBLIG.100%</v>
          </cell>
          <cell r="E440">
            <v>2070</v>
          </cell>
          <cell r="F440">
            <v>95417</v>
          </cell>
        </row>
        <row r="441">
          <cell r="A441">
            <v>58900</v>
          </cell>
          <cell r="B441">
            <v>589</v>
          </cell>
          <cell r="C441">
            <v>0</v>
          </cell>
          <cell r="D441" t="str">
            <v>MULTAS ADMVAS FEDERALES NO FISCALES 98%</v>
          </cell>
          <cell r="E441">
            <v>0</v>
          </cell>
          <cell r="F441">
            <v>0</v>
          </cell>
        </row>
        <row r="442">
          <cell r="A442">
            <v>58901</v>
          </cell>
          <cell r="B442">
            <v>589</v>
          </cell>
          <cell r="C442">
            <v>1</v>
          </cell>
          <cell r="D442" t="str">
            <v>MULTAS INFRACC LEY FED TRAB 98% (325)</v>
          </cell>
          <cell r="E442">
            <v>3466.26</v>
          </cell>
          <cell r="F442">
            <v>31156.77</v>
          </cell>
        </row>
        <row r="443">
          <cell r="A443">
            <v>58902</v>
          </cell>
          <cell r="B443">
            <v>589</v>
          </cell>
          <cell r="C443">
            <v>2</v>
          </cell>
          <cell r="D443" t="str">
            <v>MULTAS INF REGLAM DE TRAN FED 98% (327)</v>
          </cell>
          <cell r="E443">
            <v>164919.38</v>
          </cell>
          <cell r="F443">
            <v>4541963.75</v>
          </cell>
        </row>
        <row r="444">
          <cell r="A444">
            <v>58903</v>
          </cell>
          <cell r="B444">
            <v>589</v>
          </cell>
          <cell r="C444">
            <v>3</v>
          </cell>
          <cell r="D444" t="str">
            <v>MULTAS DE LA PROFECO 98% (332)</v>
          </cell>
          <cell r="E444">
            <v>229558.64</v>
          </cell>
          <cell r="F444">
            <v>1406712.2</v>
          </cell>
        </row>
        <row r="445">
          <cell r="A445">
            <v>58904</v>
          </cell>
          <cell r="B445">
            <v>589</v>
          </cell>
          <cell r="C445">
            <v>4</v>
          </cell>
          <cell r="D445" t="str">
            <v>MULTAS DE VARIAS DEP FED 98% (334)</v>
          </cell>
          <cell r="E445">
            <v>33320</v>
          </cell>
          <cell r="F445">
            <v>77858.06</v>
          </cell>
        </row>
        <row r="446">
          <cell r="A446">
            <v>58905</v>
          </cell>
          <cell r="B446">
            <v>589</v>
          </cell>
          <cell r="C446">
            <v>5</v>
          </cell>
          <cell r="D446" t="str">
            <v>MULTAS SECOFI 98%</v>
          </cell>
          <cell r="E446">
            <v>355002.06</v>
          </cell>
          <cell r="F446">
            <v>867312.74</v>
          </cell>
        </row>
        <row r="447">
          <cell r="A447">
            <v>58906</v>
          </cell>
          <cell r="B447">
            <v>589</v>
          </cell>
          <cell r="C447">
            <v>6</v>
          </cell>
          <cell r="D447" t="str">
            <v>MULTAS PROFEPA 98%</v>
          </cell>
          <cell r="E447">
            <v>17007.900000000001</v>
          </cell>
          <cell r="F447">
            <v>29832.33</v>
          </cell>
        </row>
        <row r="448">
          <cell r="A448">
            <v>57900</v>
          </cell>
          <cell r="B448">
            <v>579</v>
          </cell>
          <cell r="C448">
            <v>0</v>
          </cell>
          <cell r="D448" t="str">
            <v>TOTAL MULTAS</v>
          </cell>
          <cell r="E448">
            <v>803274.23999999999</v>
          </cell>
          <cell r="F448">
            <v>6954835.8499999996</v>
          </cell>
        </row>
        <row r="449">
          <cell r="A449">
            <v>0</v>
          </cell>
          <cell r="B449">
            <v>0</v>
          </cell>
          <cell r="C449">
            <v>0</v>
          </cell>
          <cell r="D449" t="str">
            <v>SUB TOTAL INCENTIVOS</v>
          </cell>
          <cell r="E449">
            <v>899588.4</v>
          </cell>
          <cell r="F449">
            <v>35015656.409999996</v>
          </cell>
        </row>
        <row r="450">
          <cell r="A450">
            <v>0</v>
          </cell>
          <cell r="B450">
            <v>0</v>
          </cell>
          <cell r="C450">
            <v>0</v>
          </cell>
          <cell r="D450" t="str">
            <v>TOTAL APROVECHAMIENTOS</v>
          </cell>
          <cell r="E450">
            <v>24606060.489999998</v>
          </cell>
          <cell r="F450">
            <v>2875430960.9699998</v>
          </cell>
        </row>
        <row r="451">
          <cell r="A451">
            <v>0</v>
          </cell>
          <cell r="B451">
            <v>0</v>
          </cell>
          <cell r="C451">
            <v>0</v>
          </cell>
          <cell r="D451" t="str">
            <v>PARTICIPACION ESTATAL EN  IMPUESTOS FEDERALES COORDINADOS</v>
          </cell>
          <cell r="E451">
            <v>0</v>
          </cell>
          <cell r="F451">
            <v>0</v>
          </cell>
        </row>
        <row r="452">
          <cell r="A452">
            <v>51300</v>
          </cell>
          <cell r="B452">
            <v>513</v>
          </cell>
          <cell r="C452">
            <v>0</v>
          </cell>
          <cell r="D452" t="str">
            <v>FONDO DE PART. FEDERALES AÑOS ANTERIORES</v>
          </cell>
          <cell r="E452">
            <v>0</v>
          </cell>
          <cell r="F452">
            <v>84066741</v>
          </cell>
        </row>
        <row r="453">
          <cell r="A453">
            <v>53400</v>
          </cell>
          <cell r="B453">
            <v>534</v>
          </cell>
          <cell r="C453">
            <v>0</v>
          </cell>
          <cell r="D453" t="str">
            <v>FONDO GRAL DE PART Y COORD EN DERECHOS</v>
          </cell>
          <cell r="E453">
            <v>1870606215</v>
          </cell>
          <cell r="F453">
            <v>7345268235</v>
          </cell>
        </row>
        <row r="454">
          <cell r="A454">
            <v>53500</v>
          </cell>
          <cell r="B454">
            <v>535</v>
          </cell>
          <cell r="C454">
            <v>0</v>
          </cell>
          <cell r="D454" t="str">
            <v>IMP ESP S/PROD Y SERV ALC, TAB Y CERVEZA</v>
          </cell>
          <cell r="E454">
            <v>22688333</v>
          </cell>
          <cell r="F454">
            <v>171380194</v>
          </cell>
        </row>
        <row r="455">
          <cell r="A455">
            <v>53501</v>
          </cell>
          <cell r="B455">
            <v>535</v>
          </cell>
          <cell r="C455">
            <v>1</v>
          </cell>
          <cell r="D455" t="str">
            <v>I.E.P.S. EJERCICIOS ANTERIORES</v>
          </cell>
          <cell r="E455">
            <v>0</v>
          </cell>
          <cell r="F455">
            <v>-1775736</v>
          </cell>
        </row>
        <row r="456">
          <cell r="A456">
            <v>53600</v>
          </cell>
          <cell r="B456">
            <v>536</v>
          </cell>
          <cell r="C456">
            <v>0</v>
          </cell>
          <cell r="D456" t="str">
            <v>FONDO DE FOMENTO MUNICIPAL</v>
          </cell>
          <cell r="E456">
            <v>18939192</v>
          </cell>
          <cell r="F456">
            <v>93769449</v>
          </cell>
        </row>
        <row r="457">
          <cell r="A457">
            <v>53700</v>
          </cell>
          <cell r="B457">
            <v>537</v>
          </cell>
          <cell r="C457">
            <v>0</v>
          </cell>
          <cell r="D457" t="str">
            <v>FONDO DE FOMENTO AÑOS ANTERIORES</v>
          </cell>
          <cell r="E457">
            <v>0</v>
          </cell>
          <cell r="F457">
            <v>1297059</v>
          </cell>
        </row>
        <row r="458">
          <cell r="A458">
            <v>53800</v>
          </cell>
          <cell r="B458">
            <v>538</v>
          </cell>
          <cell r="C458">
            <v>0</v>
          </cell>
          <cell r="D458" t="str">
            <v>I.S.A.N. PAGOS PROVISIONALES</v>
          </cell>
          <cell r="E458">
            <v>0</v>
          </cell>
          <cell r="F458">
            <v>0</v>
          </cell>
        </row>
        <row r="459">
          <cell r="A459">
            <v>53801</v>
          </cell>
          <cell r="B459">
            <v>538</v>
          </cell>
          <cell r="C459">
            <v>1</v>
          </cell>
          <cell r="D459" t="str">
            <v>INCENTIVOS POR ISAN</v>
          </cell>
          <cell r="E459">
            <v>0</v>
          </cell>
          <cell r="F459">
            <v>0</v>
          </cell>
        </row>
        <row r="460">
          <cell r="A460">
            <v>53802</v>
          </cell>
          <cell r="B460">
            <v>538</v>
          </cell>
          <cell r="C460">
            <v>2</v>
          </cell>
          <cell r="D460" t="str">
            <v>RECARGOS DE I.S.A.N.</v>
          </cell>
          <cell r="E460">
            <v>40774</v>
          </cell>
          <cell r="F460">
            <v>2359108</v>
          </cell>
        </row>
        <row r="461">
          <cell r="A461">
            <v>53803</v>
          </cell>
          <cell r="B461">
            <v>538</v>
          </cell>
          <cell r="C461">
            <v>3</v>
          </cell>
          <cell r="D461" t="str">
            <v>SANCIONES ISAN</v>
          </cell>
          <cell r="E461">
            <v>6850</v>
          </cell>
          <cell r="F461">
            <v>20339</v>
          </cell>
        </row>
        <row r="462">
          <cell r="A462">
            <v>53804</v>
          </cell>
          <cell r="B462">
            <v>538</v>
          </cell>
          <cell r="C462">
            <v>4</v>
          </cell>
          <cell r="D462" t="str">
            <v>ISAN FISCALIZADO</v>
          </cell>
          <cell r="E462">
            <v>0</v>
          </cell>
          <cell r="F462">
            <v>0</v>
          </cell>
        </row>
        <row r="463">
          <cell r="A463">
            <v>53805</v>
          </cell>
          <cell r="B463">
            <v>538</v>
          </cell>
          <cell r="C463">
            <v>5</v>
          </cell>
          <cell r="D463" t="str">
            <v>ACTUALIZACION ISAN FISCALIZADO</v>
          </cell>
          <cell r="E463">
            <v>0</v>
          </cell>
          <cell r="F463">
            <v>0</v>
          </cell>
        </row>
        <row r="464">
          <cell r="A464">
            <v>53806</v>
          </cell>
          <cell r="B464">
            <v>538</v>
          </cell>
          <cell r="C464">
            <v>6</v>
          </cell>
          <cell r="D464" t="str">
            <v>RECARGOS ISAN FISCALIZADO</v>
          </cell>
          <cell r="E464">
            <v>0</v>
          </cell>
          <cell r="F464">
            <v>0</v>
          </cell>
        </row>
        <row r="465">
          <cell r="A465">
            <v>53807</v>
          </cell>
          <cell r="B465">
            <v>538</v>
          </cell>
          <cell r="C465">
            <v>7</v>
          </cell>
          <cell r="D465" t="str">
            <v>MULTAS POR AUTOCORRECCION ISAN FISCALIZ.</v>
          </cell>
          <cell r="E465">
            <v>0</v>
          </cell>
          <cell r="F465">
            <v>0</v>
          </cell>
        </row>
        <row r="466">
          <cell r="A466">
            <v>53808</v>
          </cell>
          <cell r="B466">
            <v>538</v>
          </cell>
          <cell r="C466">
            <v>8</v>
          </cell>
          <cell r="D466" t="str">
            <v>MULTAS POR DESACATO ISAN FISCALIZ.</v>
          </cell>
          <cell r="E466">
            <v>0</v>
          </cell>
          <cell r="F466">
            <v>0</v>
          </cell>
        </row>
        <row r="467">
          <cell r="A467">
            <v>53809</v>
          </cell>
          <cell r="B467">
            <v>538</v>
          </cell>
          <cell r="C467">
            <v>9</v>
          </cell>
          <cell r="D467" t="str">
            <v>I.S.A.N. PAGOS PROVISIONALES</v>
          </cell>
          <cell r="E467">
            <v>38739983</v>
          </cell>
          <cell r="F467">
            <v>213976558.13</v>
          </cell>
        </row>
        <row r="468">
          <cell r="A468">
            <v>53810</v>
          </cell>
          <cell r="B468">
            <v>538</v>
          </cell>
          <cell r="C468">
            <v>10</v>
          </cell>
          <cell r="D468" t="str">
            <v>ACTUALIZACION DE I.S.A.N.</v>
          </cell>
          <cell r="E468">
            <v>6531</v>
          </cell>
          <cell r="F468">
            <v>881904</v>
          </cell>
        </row>
        <row r="469">
          <cell r="A469">
            <v>53811</v>
          </cell>
          <cell r="B469">
            <v>538</v>
          </cell>
          <cell r="C469">
            <v>11</v>
          </cell>
          <cell r="D469" t="str">
            <v>FONDO DE COMPENSACION DEL I.S.A.N.</v>
          </cell>
          <cell r="E469">
            <v>7378775</v>
          </cell>
          <cell r="F469">
            <v>44272650</v>
          </cell>
        </row>
        <row r="470">
          <cell r="A470">
            <v>53812</v>
          </cell>
          <cell r="B470">
            <v>538</v>
          </cell>
          <cell r="C470">
            <v>12</v>
          </cell>
          <cell r="D470" t="str">
            <v>MULTAS POR AUTOCORRECCION I.S.A.N.</v>
          </cell>
          <cell r="E470">
            <v>0</v>
          </cell>
          <cell r="F470">
            <v>202709</v>
          </cell>
        </row>
        <row r="471">
          <cell r="A471">
            <v>53901</v>
          </cell>
          <cell r="B471">
            <v>539</v>
          </cell>
          <cell r="C471">
            <v>1</v>
          </cell>
          <cell r="D471" t="str">
            <v>DEVOLUCION IMP. SOBRE AUTOMOVILES NUEVOS</v>
          </cell>
          <cell r="E471">
            <v>0</v>
          </cell>
          <cell r="F471">
            <v>0</v>
          </cell>
        </row>
        <row r="472">
          <cell r="A472">
            <v>53902</v>
          </cell>
          <cell r="B472">
            <v>539</v>
          </cell>
          <cell r="C472">
            <v>2</v>
          </cell>
          <cell r="D472" t="str">
            <v>ACT.E INT'S.POR DEV.IMP.S/AUTOMOV.NVOS.</v>
          </cell>
          <cell r="E472">
            <v>0</v>
          </cell>
          <cell r="F472">
            <v>0</v>
          </cell>
        </row>
        <row r="473">
          <cell r="A473">
            <v>55800</v>
          </cell>
          <cell r="B473">
            <v>558</v>
          </cell>
          <cell r="C473">
            <v>0</v>
          </cell>
          <cell r="D473" t="str">
            <v>IMPUESTO S/TENENCIA O USO DE VEHICULOS</v>
          </cell>
          <cell r="E473">
            <v>54353868.520000003</v>
          </cell>
          <cell r="F473">
            <v>995443053.14999998</v>
          </cell>
        </row>
        <row r="474">
          <cell r="A474">
            <v>55801</v>
          </cell>
          <cell r="B474">
            <v>558</v>
          </cell>
          <cell r="C474">
            <v>1</v>
          </cell>
          <cell r="D474" t="str">
            <v>IMPUESTO S/TENENCIA, MOTOCICLETAS</v>
          </cell>
          <cell r="E474">
            <v>456240.25</v>
          </cell>
          <cell r="F474">
            <v>4948197.16</v>
          </cell>
        </row>
        <row r="475">
          <cell r="A475">
            <v>55802</v>
          </cell>
          <cell r="B475">
            <v>558</v>
          </cell>
          <cell r="C475">
            <v>2</v>
          </cell>
          <cell r="D475" t="str">
            <v>IMP. SOBRE TENENCIA FISCALIZADA</v>
          </cell>
          <cell r="E475">
            <v>0</v>
          </cell>
          <cell r="F475">
            <v>0</v>
          </cell>
        </row>
        <row r="476">
          <cell r="A476">
            <v>55803</v>
          </cell>
          <cell r="B476">
            <v>558</v>
          </cell>
          <cell r="C476">
            <v>3</v>
          </cell>
          <cell r="D476" t="str">
            <v>ACTUALIZACION IMP.SOBRE TENENCIA FISCALI</v>
          </cell>
          <cell r="E476">
            <v>0</v>
          </cell>
          <cell r="F476">
            <v>0</v>
          </cell>
        </row>
        <row r="477">
          <cell r="A477">
            <v>55900</v>
          </cell>
          <cell r="B477">
            <v>559</v>
          </cell>
          <cell r="C477">
            <v>0</v>
          </cell>
          <cell r="D477" t="str">
            <v>RECARGOS Y ACT DE IMP S/TENENCIA DE VEH</v>
          </cell>
          <cell r="E477">
            <v>3079853.23</v>
          </cell>
          <cell r="F477">
            <v>17922113.530000001</v>
          </cell>
        </row>
        <row r="478">
          <cell r="A478">
            <v>55901</v>
          </cell>
          <cell r="B478">
            <v>559</v>
          </cell>
          <cell r="C478">
            <v>1</v>
          </cell>
          <cell r="D478" t="str">
            <v>RECARGOS Y ACT DE IMP S/TEN DE MOTOS</v>
          </cell>
          <cell r="E478">
            <v>31209.5</v>
          </cell>
          <cell r="F478">
            <v>143775.26</v>
          </cell>
        </row>
        <row r="479">
          <cell r="A479">
            <v>55902</v>
          </cell>
          <cell r="B479">
            <v>559</v>
          </cell>
          <cell r="C479">
            <v>2</v>
          </cell>
          <cell r="D479" t="str">
            <v>RECARGOS IMP.SOBRE TENENCIA FISCALIZ.</v>
          </cell>
          <cell r="E479">
            <v>0</v>
          </cell>
          <cell r="F479">
            <v>0</v>
          </cell>
        </row>
        <row r="480">
          <cell r="A480">
            <v>56000</v>
          </cell>
          <cell r="B480">
            <v>560</v>
          </cell>
          <cell r="C480">
            <v>0</v>
          </cell>
          <cell r="D480" t="str">
            <v>MULTAS POR AUTOCORRECCION IST FISCALIZ.</v>
          </cell>
          <cell r="E480">
            <v>0</v>
          </cell>
          <cell r="F480">
            <v>0</v>
          </cell>
        </row>
        <row r="481">
          <cell r="A481">
            <v>56001</v>
          </cell>
          <cell r="B481">
            <v>560</v>
          </cell>
          <cell r="C481">
            <v>1</v>
          </cell>
          <cell r="D481" t="str">
            <v>MULTAS POR DESACTO IST FISCALIZ.</v>
          </cell>
          <cell r="E481">
            <v>0</v>
          </cell>
          <cell r="F481">
            <v>0</v>
          </cell>
        </row>
        <row r="482">
          <cell r="A482">
            <v>56101</v>
          </cell>
          <cell r="B482">
            <v>561</v>
          </cell>
          <cell r="C482">
            <v>1</v>
          </cell>
          <cell r="D482" t="str">
            <v>ACTUALIZACION IMP.S/TENENCIA DE VEH.</v>
          </cell>
          <cell r="E482">
            <v>0</v>
          </cell>
          <cell r="F482">
            <v>0</v>
          </cell>
        </row>
        <row r="483">
          <cell r="A483">
            <v>56102</v>
          </cell>
          <cell r="B483">
            <v>561</v>
          </cell>
          <cell r="C483">
            <v>2</v>
          </cell>
          <cell r="D483" t="str">
            <v>ACTUALIZACION DE IMP.S/TENENCIA DE MOTOS</v>
          </cell>
          <cell r="E483">
            <v>0</v>
          </cell>
          <cell r="F483">
            <v>0</v>
          </cell>
        </row>
        <row r="484">
          <cell r="A484">
            <v>57000</v>
          </cell>
          <cell r="B484">
            <v>570</v>
          </cell>
          <cell r="C484">
            <v>0</v>
          </cell>
          <cell r="D484" t="str">
            <v>INSCR. DE VEHICULOS EXTRANJEROS(F.E.E.)</v>
          </cell>
          <cell r="E484">
            <v>0</v>
          </cell>
          <cell r="F484">
            <v>0</v>
          </cell>
        </row>
        <row r="485">
          <cell r="A485">
            <v>57001</v>
          </cell>
          <cell r="B485">
            <v>570</v>
          </cell>
          <cell r="C485">
            <v>1</v>
          </cell>
          <cell r="D485" t="str">
            <v>DEV.INSCR.VEH.EXTRANJEROS</v>
          </cell>
          <cell r="E485">
            <v>0</v>
          </cell>
          <cell r="F485">
            <v>-78850</v>
          </cell>
        </row>
        <row r="486">
          <cell r="A486">
            <v>57002</v>
          </cell>
          <cell r="B486">
            <v>570</v>
          </cell>
          <cell r="C486">
            <v>2</v>
          </cell>
          <cell r="D486" t="str">
            <v>ACT.E INTS.POR DEV.INSCR.VEH.EXTRANJEROS</v>
          </cell>
          <cell r="E486">
            <v>0</v>
          </cell>
          <cell r="F486">
            <v>-4432.07</v>
          </cell>
        </row>
        <row r="487">
          <cell r="A487">
            <v>57100</v>
          </cell>
          <cell r="B487">
            <v>571</v>
          </cell>
          <cell r="C487">
            <v>0</v>
          </cell>
          <cell r="D487" t="str">
            <v>DEVOLUCION IMPUESTOS SOBRE TENENCIA</v>
          </cell>
          <cell r="E487">
            <v>-54938.75</v>
          </cell>
          <cell r="F487">
            <v>-4466624.08</v>
          </cell>
        </row>
        <row r="488">
          <cell r="A488">
            <v>57101</v>
          </cell>
          <cell r="B488">
            <v>571</v>
          </cell>
          <cell r="C488">
            <v>1</v>
          </cell>
          <cell r="D488" t="str">
            <v>ACT.E INTS.POR DEV.IMP.S/TENENCIA</v>
          </cell>
          <cell r="E488">
            <v>0</v>
          </cell>
          <cell r="F488">
            <v>-2012939.06</v>
          </cell>
        </row>
        <row r="489">
          <cell r="A489">
            <v>57102</v>
          </cell>
          <cell r="B489">
            <v>571</v>
          </cell>
          <cell r="C489">
            <v>2</v>
          </cell>
          <cell r="D489" t="str">
            <v>ACREDITAMENTO DEL IMP.S/TENENCIA AR.15-D</v>
          </cell>
          <cell r="E489">
            <v>0</v>
          </cell>
          <cell r="F489">
            <v>0</v>
          </cell>
        </row>
        <row r="490">
          <cell r="A490">
            <v>57200</v>
          </cell>
          <cell r="B490">
            <v>572</v>
          </cell>
          <cell r="C490">
            <v>0</v>
          </cell>
          <cell r="D490" t="str">
            <v>IMP.ESP.S/PROD.Y SERV.ALC.,TAB.Y CERVEZA</v>
          </cell>
          <cell r="E490">
            <v>0</v>
          </cell>
          <cell r="F490">
            <v>0</v>
          </cell>
        </row>
        <row r="491">
          <cell r="A491">
            <v>57201</v>
          </cell>
          <cell r="B491">
            <v>572</v>
          </cell>
          <cell r="C491">
            <v>1</v>
          </cell>
          <cell r="D491" t="str">
            <v>IEPS PAGO DEF RETENCIONES 50%</v>
          </cell>
          <cell r="E491">
            <v>0</v>
          </cell>
          <cell r="F491">
            <v>0</v>
          </cell>
        </row>
        <row r="492">
          <cell r="A492">
            <v>57202</v>
          </cell>
          <cell r="B492">
            <v>572</v>
          </cell>
          <cell r="C492">
            <v>2</v>
          </cell>
          <cell r="D492" t="str">
            <v>IPES PAG DEF DE ALC Y ALC DESNATUR 50%</v>
          </cell>
          <cell r="E492">
            <v>0</v>
          </cell>
          <cell r="F492">
            <v>0</v>
          </cell>
        </row>
        <row r="493">
          <cell r="A493">
            <v>57203</v>
          </cell>
          <cell r="B493">
            <v>572</v>
          </cell>
          <cell r="C493">
            <v>3</v>
          </cell>
          <cell r="D493" t="str">
            <v>IEPS PAGO DEF DE BEBIDAS ALCOHOLICAS 50%</v>
          </cell>
          <cell r="E493">
            <v>0</v>
          </cell>
          <cell r="F493">
            <v>0</v>
          </cell>
        </row>
        <row r="494">
          <cell r="A494">
            <v>57204</v>
          </cell>
          <cell r="B494">
            <v>572</v>
          </cell>
          <cell r="C494">
            <v>4</v>
          </cell>
          <cell r="D494" t="str">
            <v>IEPS PAGO DEF DE CERVEZA 50%</v>
          </cell>
          <cell r="E494">
            <v>0</v>
          </cell>
          <cell r="F494">
            <v>0</v>
          </cell>
        </row>
        <row r="495">
          <cell r="A495">
            <v>57205</v>
          </cell>
          <cell r="B495">
            <v>572</v>
          </cell>
          <cell r="C495">
            <v>5</v>
          </cell>
          <cell r="D495" t="str">
            <v>IEPS DEF DE TABACOS LABRADOS 50%</v>
          </cell>
          <cell r="E495">
            <v>0</v>
          </cell>
          <cell r="F495">
            <v>0</v>
          </cell>
        </row>
        <row r="496">
          <cell r="A496">
            <v>57206</v>
          </cell>
          <cell r="B496">
            <v>572</v>
          </cell>
          <cell r="C496">
            <v>6</v>
          </cell>
          <cell r="D496" t="str">
            <v>IEPS PAGO DEF DE TELECOMUNICACIONES 50%</v>
          </cell>
          <cell r="E496">
            <v>0</v>
          </cell>
          <cell r="F496">
            <v>0</v>
          </cell>
        </row>
        <row r="497">
          <cell r="A497">
            <v>57207</v>
          </cell>
          <cell r="B497">
            <v>572</v>
          </cell>
          <cell r="C497">
            <v>7</v>
          </cell>
          <cell r="D497" t="str">
            <v>IEPS PAGO DEF DE AGUAS REFR Y CONCEN 50%</v>
          </cell>
          <cell r="E497">
            <v>0</v>
          </cell>
          <cell r="F497">
            <v>0</v>
          </cell>
        </row>
        <row r="498">
          <cell r="A498">
            <v>57208</v>
          </cell>
          <cell r="B498">
            <v>572</v>
          </cell>
          <cell r="C498">
            <v>8</v>
          </cell>
          <cell r="D498" t="str">
            <v>IEPS PAGO DEF DE BEBIDAS REFRESCAN 50%</v>
          </cell>
          <cell r="E498">
            <v>0</v>
          </cell>
          <cell r="F498">
            <v>0</v>
          </cell>
        </row>
        <row r="499">
          <cell r="A499">
            <v>57300</v>
          </cell>
          <cell r="B499">
            <v>573</v>
          </cell>
          <cell r="C499">
            <v>0</v>
          </cell>
          <cell r="D499" t="str">
            <v>PESCA DEPORTIVA Y RECURSOS PESQUEROS</v>
          </cell>
          <cell r="E499">
            <v>0</v>
          </cell>
          <cell r="F499">
            <v>0</v>
          </cell>
        </row>
        <row r="500">
          <cell r="A500">
            <v>57301</v>
          </cell>
          <cell r="B500">
            <v>573</v>
          </cell>
          <cell r="C500">
            <v>1</v>
          </cell>
          <cell r="D500" t="str">
            <v>PERMISOS PARA PESCA DEPORTIVA</v>
          </cell>
          <cell r="E500">
            <v>32957</v>
          </cell>
          <cell r="F500">
            <v>271361</v>
          </cell>
        </row>
        <row r="501">
          <cell r="A501">
            <v>57302</v>
          </cell>
          <cell r="B501">
            <v>573</v>
          </cell>
          <cell r="C501">
            <v>2</v>
          </cell>
          <cell r="D501" t="str">
            <v>APROVECHAMIENTO RECURSOS PESQUEROS</v>
          </cell>
          <cell r="E501">
            <v>0</v>
          </cell>
          <cell r="F501">
            <v>0</v>
          </cell>
        </row>
        <row r="502">
          <cell r="A502">
            <v>59000</v>
          </cell>
          <cell r="B502">
            <v>590</v>
          </cell>
          <cell r="C502">
            <v>0</v>
          </cell>
          <cell r="D502" t="str">
            <v>APORTACIONES FEDERALES</v>
          </cell>
          <cell r="E502">
            <v>0</v>
          </cell>
          <cell r="F502">
            <v>0</v>
          </cell>
        </row>
        <row r="503">
          <cell r="A503">
            <v>59100</v>
          </cell>
          <cell r="B503">
            <v>591</v>
          </cell>
          <cell r="C503">
            <v>0</v>
          </cell>
          <cell r="D503" t="str">
            <v>RAMO 39</v>
          </cell>
          <cell r="E503">
            <v>0</v>
          </cell>
          <cell r="F503">
            <v>0</v>
          </cell>
        </row>
        <row r="504">
          <cell r="A504">
            <v>59101</v>
          </cell>
          <cell r="B504">
            <v>591</v>
          </cell>
          <cell r="C504">
            <v>1</v>
          </cell>
          <cell r="D504" t="str">
            <v>FORTALECIMIENTO A ENTIDADES FEDERATIVAS</v>
          </cell>
          <cell r="E504">
            <v>85807644</v>
          </cell>
          <cell r="F504">
            <v>514845864</v>
          </cell>
        </row>
        <row r="505">
          <cell r="A505">
            <v>59200</v>
          </cell>
          <cell r="B505">
            <v>592</v>
          </cell>
          <cell r="C505">
            <v>0</v>
          </cell>
          <cell r="D505" t="str">
            <v>RAMO 33</v>
          </cell>
          <cell r="E505">
            <v>0</v>
          </cell>
          <cell r="F505">
            <v>0</v>
          </cell>
        </row>
        <row r="506">
          <cell r="A506">
            <v>59201</v>
          </cell>
          <cell r="B506">
            <v>592</v>
          </cell>
          <cell r="C506">
            <v>1</v>
          </cell>
          <cell r="D506" t="str">
            <v>EDUCACION BASICA Y NORMAL</v>
          </cell>
          <cell r="E506">
            <v>447881127.49000001</v>
          </cell>
          <cell r="F506">
            <v>2629259780</v>
          </cell>
        </row>
        <row r="507">
          <cell r="A507">
            <v>59202</v>
          </cell>
          <cell r="B507">
            <v>592</v>
          </cell>
          <cell r="C507">
            <v>2</v>
          </cell>
          <cell r="D507" t="str">
            <v>ALTA CARGA EDUCATIVA</v>
          </cell>
          <cell r="E507">
            <v>42511250</v>
          </cell>
          <cell r="F507">
            <v>255067500</v>
          </cell>
        </row>
        <row r="508">
          <cell r="A508">
            <v>59203</v>
          </cell>
          <cell r="B508">
            <v>592</v>
          </cell>
          <cell r="C508">
            <v>3</v>
          </cell>
          <cell r="D508" t="str">
            <v>SERVICIOS DE SALUD</v>
          </cell>
          <cell r="E508">
            <v>83263307</v>
          </cell>
          <cell r="F508">
            <v>512765830.43000001</v>
          </cell>
        </row>
        <row r="509">
          <cell r="A509">
            <v>59204</v>
          </cell>
          <cell r="B509">
            <v>592</v>
          </cell>
          <cell r="C509">
            <v>4</v>
          </cell>
          <cell r="D509" t="str">
            <v>INFRAESTRUCTURA SOCIAL ESTATAL (FISE)</v>
          </cell>
          <cell r="E509">
            <v>3320978</v>
          </cell>
          <cell r="F509">
            <v>19925868</v>
          </cell>
        </row>
        <row r="510">
          <cell r="A510">
            <v>59205</v>
          </cell>
          <cell r="B510">
            <v>592</v>
          </cell>
          <cell r="C510">
            <v>5</v>
          </cell>
          <cell r="D510" t="str">
            <v>INFRAESTRUCTURA SOCIAL MUNICIPAL (FISM)</v>
          </cell>
          <cell r="E510">
            <v>24079827</v>
          </cell>
          <cell r="F510">
            <v>144478962</v>
          </cell>
        </row>
        <row r="511">
          <cell r="A511">
            <v>59206</v>
          </cell>
          <cell r="B511">
            <v>592</v>
          </cell>
          <cell r="C511">
            <v>6</v>
          </cell>
          <cell r="D511" t="str">
            <v>FORTALECIMIENTO DE LOS MUN. (FORTAMUN)</v>
          </cell>
          <cell r="E511">
            <v>96258830</v>
          </cell>
          <cell r="F511">
            <v>577552980</v>
          </cell>
        </row>
        <row r="512">
          <cell r="A512">
            <v>59207</v>
          </cell>
          <cell r="B512">
            <v>592</v>
          </cell>
          <cell r="C512">
            <v>7</v>
          </cell>
          <cell r="D512" t="str">
            <v>ASISTENCIA SOCIAL</v>
          </cell>
          <cell r="E512">
            <v>8724286</v>
          </cell>
          <cell r="F512">
            <v>51555077</v>
          </cell>
        </row>
        <row r="513">
          <cell r="A513">
            <v>59208</v>
          </cell>
          <cell r="B513">
            <v>592</v>
          </cell>
          <cell r="C513">
            <v>8</v>
          </cell>
          <cell r="D513" t="str">
            <v>INFRAESTRUCTURA EDUCATIVA BASICA</v>
          </cell>
          <cell r="E513">
            <v>10379175</v>
          </cell>
          <cell r="F513">
            <v>62275045</v>
          </cell>
        </row>
        <row r="514">
          <cell r="A514">
            <v>59209</v>
          </cell>
          <cell r="B514">
            <v>592</v>
          </cell>
          <cell r="C514">
            <v>9</v>
          </cell>
          <cell r="D514" t="str">
            <v>INFRAESTRUCTURA EDUCATIVA SUPERIOR</v>
          </cell>
          <cell r="E514">
            <v>27059902</v>
          </cell>
          <cell r="F514">
            <v>27059902</v>
          </cell>
        </row>
        <row r="515">
          <cell r="A515">
            <v>59210</v>
          </cell>
          <cell r="B515">
            <v>592</v>
          </cell>
          <cell r="C515">
            <v>10</v>
          </cell>
          <cell r="D515" t="str">
            <v>EDUCACION TECNOLOGICA (FAETA)</v>
          </cell>
          <cell r="E515">
            <v>7393021</v>
          </cell>
          <cell r="F515">
            <v>49224209</v>
          </cell>
        </row>
        <row r="516">
          <cell r="A516">
            <v>59211</v>
          </cell>
          <cell r="B516">
            <v>592</v>
          </cell>
          <cell r="C516">
            <v>11</v>
          </cell>
          <cell r="D516" t="str">
            <v>EDUCACION DE ADULTOS</v>
          </cell>
          <cell r="E516">
            <v>0</v>
          </cell>
          <cell r="F516">
            <v>0</v>
          </cell>
        </row>
        <row r="517">
          <cell r="A517">
            <v>59212</v>
          </cell>
          <cell r="B517">
            <v>592</v>
          </cell>
          <cell r="C517">
            <v>12</v>
          </cell>
          <cell r="D517" t="str">
            <v>SEGURIDAD PUBLICA</v>
          </cell>
          <cell r="E517">
            <v>19476267</v>
          </cell>
          <cell r="F517">
            <v>115244699</v>
          </cell>
        </row>
        <row r="518">
          <cell r="A518">
            <v>59213</v>
          </cell>
          <cell r="B518">
            <v>592</v>
          </cell>
          <cell r="C518">
            <v>13</v>
          </cell>
          <cell r="D518" t="str">
            <v>APORT. FEDERALES CARRERA MAGISTERIAL</v>
          </cell>
          <cell r="E518">
            <v>41373770.509999998</v>
          </cell>
          <cell r="F518">
            <v>241659529.13</v>
          </cell>
        </row>
        <row r="519">
          <cell r="A519">
            <v>59214</v>
          </cell>
          <cell r="B519">
            <v>592</v>
          </cell>
          <cell r="C519">
            <v>14</v>
          </cell>
          <cell r="D519" t="str">
            <v>APORT CARRERA MAGISTRAL EJ. ANTERIORES</v>
          </cell>
          <cell r="E519">
            <v>0</v>
          </cell>
          <cell r="F519">
            <v>0</v>
          </cell>
        </row>
        <row r="520">
          <cell r="A520">
            <v>59300</v>
          </cell>
          <cell r="B520">
            <v>593</v>
          </cell>
          <cell r="C520">
            <v>0</v>
          </cell>
          <cell r="D520" t="str">
            <v>OTRAS APORTACIONES</v>
          </cell>
          <cell r="E520">
            <v>0</v>
          </cell>
          <cell r="F520">
            <v>0</v>
          </cell>
        </row>
        <row r="521">
          <cell r="A521">
            <v>59301</v>
          </cell>
          <cell r="B521">
            <v>593</v>
          </cell>
          <cell r="C521">
            <v>1</v>
          </cell>
          <cell r="D521" t="str">
            <v>UNIVERSIDAD AUTONOMA DE N.L. (UANL)</v>
          </cell>
          <cell r="E521">
            <v>210324894</v>
          </cell>
          <cell r="F521">
            <v>1673337599.4100001</v>
          </cell>
        </row>
        <row r="522">
          <cell r="A522">
            <v>59302</v>
          </cell>
          <cell r="B522">
            <v>593</v>
          </cell>
          <cell r="C522">
            <v>2</v>
          </cell>
          <cell r="D522" t="str">
            <v>APORTACIONES DIVERSAS</v>
          </cell>
          <cell r="E522">
            <v>2727786</v>
          </cell>
          <cell r="F522">
            <v>87964641.859999999</v>
          </cell>
        </row>
        <row r="523">
          <cell r="A523">
            <v>59304</v>
          </cell>
          <cell r="B523">
            <v>593</v>
          </cell>
          <cell r="C523">
            <v>4</v>
          </cell>
          <cell r="D523" t="str">
            <v>CONAGUA</v>
          </cell>
          <cell r="E523">
            <v>260000</v>
          </cell>
          <cell r="F523">
            <v>85777781</v>
          </cell>
        </row>
        <row r="524">
          <cell r="A524">
            <v>59305</v>
          </cell>
          <cell r="B524">
            <v>593</v>
          </cell>
          <cell r="C524">
            <v>5</v>
          </cell>
          <cell r="D524" t="str">
            <v>CAPUFE</v>
          </cell>
          <cell r="E524">
            <v>366161.89</v>
          </cell>
          <cell r="F524">
            <v>1440755.46</v>
          </cell>
        </row>
        <row r="525">
          <cell r="A525">
            <v>59306</v>
          </cell>
          <cell r="B525">
            <v>593</v>
          </cell>
          <cell r="C525">
            <v>6</v>
          </cell>
          <cell r="D525" t="str">
            <v>BECAS PROBECAT</v>
          </cell>
          <cell r="E525">
            <v>7135733.25</v>
          </cell>
          <cell r="F525">
            <v>8240172.8300000001</v>
          </cell>
        </row>
        <row r="526">
          <cell r="A526">
            <v>59307</v>
          </cell>
          <cell r="B526">
            <v>593</v>
          </cell>
          <cell r="C526">
            <v>7</v>
          </cell>
          <cell r="D526" t="str">
            <v>BECAS PROFSNE</v>
          </cell>
          <cell r="E526">
            <v>1221832.8500000001</v>
          </cell>
          <cell r="F526">
            <v>11319602.17</v>
          </cell>
        </row>
        <row r="527">
          <cell r="A527">
            <v>59308</v>
          </cell>
          <cell r="B527">
            <v>593</v>
          </cell>
          <cell r="C527">
            <v>8</v>
          </cell>
          <cell r="D527" t="str">
            <v>FIDEICOMISO DE APOYO A LOS AHORRADORES</v>
          </cell>
          <cell r="E527">
            <v>0</v>
          </cell>
          <cell r="F527">
            <v>0</v>
          </cell>
        </row>
        <row r="528">
          <cell r="A528">
            <v>59309</v>
          </cell>
          <cell r="B528">
            <v>593</v>
          </cell>
          <cell r="C528">
            <v>9</v>
          </cell>
          <cell r="D528" t="str">
            <v>ALIM.REOS FEDERALES(SOCORRO DE LEY)</v>
          </cell>
          <cell r="E528">
            <v>1571815</v>
          </cell>
          <cell r="F528">
            <v>9798280</v>
          </cell>
        </row>
        <row r="529">
          <cell r="A529">
            <v>59310</v>
          </cell>
          <cell r="B529">
            <v>593</v>
          </cell>
          <cell r="C529">
            <v>10</v>
          </cell>
          <cell r="D529" t="str">
            <v>FONDO DE APOYO A LA MIC. PEQ. Y MED. EMP</v>
          </cell>
          <cell r="E529">
            <v>0</v>
          </cell>
          <cell r="F529">
            <v>0</v>
          </cell>
        </row>
        <row r="530">
          <cell r="A530">
            <v>59311</v>
          </cell>
          <cell r="B530">
            <v>593</v>
          </cell>
          <cell r="C530">
            <v>11</v>
          </cell>
          <cell r="D530" t="str">
            <v>FONDO DE FOM. A LA INTEG. DE CAD. PROD.</v>
          </cell>
          <cell r="E530">
            <v>0</v>
          </cell>
          <cell r="F530">
            <v>0</v>
          </cell>
        </row>
        <row r="531">
          <cell r="A531">
            <v>59312</v>
          </cell>
          <cell r="B531">
            <v>593</v>
          </cell>
          <cell r="C531">
            <v>12</v>
          </cell>
          <cell r="D531" t="str">
            <v>INFRAESTRUC EDUCATIVA NIVEL MEDIO SUP</v>
          </cell>
          <cell r="E531">
            <v>0</v>
          </cell>
          <cell r="F531">
            <v>0</v>
          </cell>
        </row>
        <row r="532">
          <cell r="A532">
            <v>59313</v>
          </cell>
          <cell r="B532">
            <v>593</v>
          </cell>
          <cell r="C532">
            <v>13</v>
          </cell>
          <cell r="D532" t="str">
            <v>COMISION NACIONAL FORESTAL</v>
          </cell>
          <cell r="E532">
            <v>0</v>
          </cell>
          <cell r="F532">
            <v>0</v>
          </cell>
        </row>
        <row r="533">
          <cell r="A533">
            <v>59314</v>
          </cell>
          <cell r="B533">
            <v>593</v>
          </cell>
          <cell r="C533">
            <v>14</v>
          </cell>
          <cell r="D533" t="str">
            <v>PROG.TECNOLOGIAS EDUCATIVAS Y DE LA INF.</v>
          </cell>
          <cell r="E533">
            <v>0</v>
          </cell>
          <cell r="F533">
            <v>0</v>
          </cell>
        </row>
        <row r="534">
          <cell r="A534">
            <v>59315</v>
          </cell>
          <cell r="B534">
            <v>593</v>
          </cell>
          <cell r="C534">
            <v>15</v>
          </cell>
          <cell r="D534" t="str">
            <v>FIDEICOMISO INFRAESTRUCTURA DE LOS EDOS.</v>
          </cell>
          <cell r="E534">
            <v>232099386</v>
          </cell>
          <cell r="F534">
            <v>234145913</v>
          </cell>
        </row>
        <row r="535">
          <cell r="A535">
            <v>59316</v>
          </cell>
          <cell r="B535">
            <v>593</v>
          </cell>
          <cell r="C535">
            <v>16</v>
          </cell>
          <cell r="D535" t="str">
            <v>CENTRO DE DESARROLLO INFANTIL(CENDIS)</v>
          </cell>
          <cell r="E535">
            <v>0</v>
          </cell>
          <cell r="F535">
            <v>0</v>
          </cell>
        </row>
        <row r="536">
          <cell r="A536">
            <v>59317</v>
          </cell>
          <cell r="B536">
            <v>593</v>
          </cell>
          <cell r="C536">
            <v>17</v>
          </cell>
          <cell r="D536" t="str">
            <v>FIDEICOMISO INFRA.DE LOS EDOS.PTE.AÑO</v>
          </cell>
          <cell r="E536">
            <v>0</v>
          </cell>
          <cell r="F536">
            <v>2012196</v>
          </cell>
        </row>
        <row r="537">
          <cell r="A537">
            <v>59400</v>
          </cell>
          <cell r="B537">
            <v>594</v>
          </cell>
          <cell r="C537">
            <v>0</v>
          </cell>
          <cell r="D537" t="str">
            <v>DEVOLUCION DE APORTACIONES FEDERALES</v>
          </cell>
          <cell r="E537">
            <v>-3772323.37</v>
          </cell>
          <cell r="F537">
            <v>-3772323.37</v>
          </cell>
        </row>
        <row r="538">
          <cell r="A538">
            <v>0</v>
          </cell>
          <cell r="B538">
            <v>0</v>
          </cell>
          <cell r="C538">
            <v>0</v>
          </cell>
          <cell r="D538" t="str">
            <v>SUB TOTAL PARTICIPACIONES</v>
          </cell>
          <cell r="E538">
            <v>3365770513.3699999</v>
          </cell>
          <cell r="F538">
            <v>16279064728.940001</v>
          </cell>
        </row>
        <row r="539">
          <cell r="A539">
            <v>0</v>
          </cell>
          <cell r="B539">
            <v>0</v>
          </cell>
          <cell r="C539">
            <v>0</v>
          </cell>
          <cell r="D539" t="str">
            <v>TOTAL PRESUPUESTAL</v>
          </cell>
          <cell r="E539">
            <v>3626166902.3699999</v>
          </cell>
          <cell r="F539">
            <v>20509499331.720001</v>
          </cell>
        </row>
        <row r="540">
          <cell r="A540">
            <v>0</v>
          </cell>
          <cell r="B540">
            <v>0</v>
          </cell>
          <cell r="C540">
            <v>0</v>
          </cell>
          <cell r="D540" t="str">
            <v>INGRESOS EXTRAORDINARIOS AJENOS</v>
          </cell>
          <cell r="E540">
            <v>0</v>
          </cell>
          <cell r="F540">
            <v>0</v>
          </cell>
        </row>
        <row r="541">
          <cell r="A541">
            <v>61000</v>
          </cell>
          <cell r="B541">
            <v>610</v>
          </cell>
          <cell r="C541">
            <v>0</v>
          </cell>
          <cell r="D541" t="str">
            <v>REINTEGROS APLICABLES A EGRESOS</v>
          </cell>
          <cell r="E541">
            <v>0</v>
          </cell>
          <cell r="F541">
            <v>0</v>
          </cell>
        </row>
        <row r="542">
          <cell r="A542">
            <v>62300</v>
          </cell>
          <cell r="B542">
            <v>623</v>
          </cell>
          <cell r="C542">
            <v>0</v>
          </cell>
          <cell r="D542" t="str">
            <v>DONATIVOS AJENOS</v>
          </cell>
          <cell r="E542">
            <v>0</v>
          </cell>
          <cell r="F542">
            <v>0</v>
          </cell>
        </row>
        <row r="543">
          <cell r="A543">
            <v>62301</v>
          </cell>
          <cell r="B543">
            <v>623</v>
          </cell>
          <cell r="C543">
            <v>1</v>
          </cell>
          <cell r="D543" t="str">
            <v>DONATIVOS AJENOS</v>
          </cell>
          <cell r="E543">
            <v>0</v>
          </cell>
          <cell r="F543">
            <v>0</v>
          </cell>
        </row>
        <row r="544">
          <cell r="A544">
            <v>62302</v>
          </cell>
          <cell r="B544">
            <v>623</v>
          </cell>
          <cell r="C544">
            <v>2</v>
          </cell>
          <cell r="D544" t="str">
            <v>DONATIVOS PARA CRUZ ROJA</v>
          </cell>
          <cell r="E544">
            <v>0</v>
          </cell>
          <cell r="F544">
            <v>0</v>
          </cell>
        </row>
        <row r="545">
          <cell r="A545">
            <v>62303</v>
          </cell>
          <cell r="B545">
            <v>623</v>
          </cell>
          <cell r="C545">
            <v>3</v>
          </cell>
          <cell r="D545" t="str">
            <v>DONATIVOS PARA PATRONATO DE BOMBEROS</v>
          </cell>
          <cell r="E545">
            <v>0</v>
          </cell>
          <cell r="F545">
            <v>0</v>
          </cell>
        </row>
        <row r="546">
          <cell r="A546">
            <v>63000</v>
          </cell>
          <cell r="B546">
            <v>630</v>
          </cell>
          <cell r="C546">
            <v>0</v>
          </cell>
          <cell r="D546" t="str">
            <v>INGRESOS DE BANCOS POR APLICAR</v>
          </cell>
          <cell r="E546">
            <v>0</v>
          </cell>
          <cell r="F546">
            <v>0</v>
          </cell>
        </row>
        <row r="547">
          <cell r="A547">
            <v>0</v>
          </cell>
          <cell r="B547">
            <v>0</v>
          </cell>
          <cell r="C547">
            <v>0</v>
          </cell>
          <cell r="D547" t="str">
            <v>TOTAL ING. EXTRAORDINARIOS</v>
          </cell>
          <cell r="E547">
            <v>0</v>
          </cell>
          <cell r="F547">
            <v>0</v>
          </cell>
        </row>
        <row r="548">
          <cell r="A548">
            <v>0</v>
          </cell>
          <cell r="B548">
            <v>0</v>
          </cell>
          <cell r="C548">
            <v>0</v>
          </cell>
          <cell r="D548" t="str">
            <v>INGRESOS FED. CONVENIO DE COORD.</v>
          </cell>
          <cell r="E548">
            <v>0</v>
          </cell>
          <cell r="F548">
            <v>0</v>
          </cell>
        </row>
        <row r="549">
          <cell r="A549">
            <v>70200</v>
          </cell>
          <cell r="B549">
            <v>702</v>
          </cell>
          <cell r="C549">
            <v>0</v>
          </cell>
          <cell r="D549" t="str">
            <v>ANTICIPOS DE PART PARA EL EDO Y MPIOS</v>
          </cell>
          <cell r="E549">
            <v>312304336</v>
          </cell>
          <cell r="F549">
            <v>1472365552</v>
          </cell>
        </row>
        <row r="550">
          <cell r="A550">
            <v>70201</v>
          </cell>
          <cell r="B550">
            <v>702</v>
          </cell>
          <cell r="C550">
            <v>1</v>
          </cell>
          <cell r="D550" t="str">
            <v>ANTICIPO CUENTA DE PARTICIPACIONES 2003</v>
          </cell>
          <cell r="E550">
            <v>0</v>
          </cell>
          <cell r="F550">
            <v>0</v>
          </cell>
        </row>
        <row r="551">
          <cell r="A551">
            <v>76701</v>
          </cell>
          <cell r="B551">
            <v>767</v>
          </cell>
          <cell r="C551">
            <v>1</v>
          </cell>
          <cell r="D551" t="str">
            <v>ISR PERSONAS MORALES PAGOS DEFINI. 50%</v>
          </cell>
          <cell r="E551">
            <v>0</v>
          </cell>
          <cell r="F551">
            <v>0</v>
          </cell>
        </row>
        <row r="552">
          <cell r="A552">
            <v>76702</v>
          </cell>
          <cell r="B552">
            <v>767</v>
          </cell>
          <cell r="C552">
            <v>2</v>
          </cell>
          <cell r="D552" t="str">
            <v>ISR PERSONAS MORALES PAGOS DEFINI. 25%</v>
          </cell>
          <cell r="E552">
            <v>0</v>
          </cell>
          <cell r="F552">
            <v>0</v>
          </cell>
        </row>
        <row r="553">
          <cell r="A553">
            <v>76703</v>
          </cell>
          <cell r="B553">
            <v>767</v>
          </cell>
          <cell r="C553">
            <v>3</v>
          </cell>
          <cell r="D553" t="str">
            <v>ISR PERSONAS MORALES PAGOS PROV. 50%</v>
          </cell>
          <cell r="E553">
            <v>0</v>
          </cell>
          <cell r="F553">
            <v>0</v>
          </cell>
        </row>
        <row r="554">
          <cell r="A554">
            <v>76704</v>
          </cell>
          <cell r="B554">
            <v>767</v>
          </cell>
          <cell r="C554">
            <v>4</v>
          </cell>
          <cell r="D554" t="str">
            <v>ISR PERSONAS MORALES PAGOS PROV. 25%</v>
          </cell>
          <cell r="E554">
            <v>0</v>
          </cell>
          <cell r="F554">
            <v>0</v>
          </cell>
        </row>
        <row r="555">
          <cell r="A555">
            <v>76705</v>
          </cell>
          <cell r="B555">
            <v>767</v>
          </cell>
          <cell r="C555">
            <v>5</v>
          </cell>
          <cell r="D555" t="str">
            <v>AJUSTES (ART 12-A FRACC III) 50% (130)</v>
          </cell>
          <cell r="E555">
            <v>0</v>
          </cell>
          <cell r="F555">
            <v>0</v>
          </cell>
        </row>
        <row r="556">
          <cell r="A556">
            <v>76706</v>
          </cell>
          <cell r="B556">
            <v>767</v>
          </cell>
          <cell r="C556">
            <v>6</v>
          </cell>
          <cell r="D556" t="str">
            <v>IMP.SUSTIT.DEL CREDITO AL SALARIO 50%</v>
          </cell>
          <cell r="E556">
            <v>0</v>
          </cell>
          <cell r="F556">
            <v>0</v>
          </cell>
        </row>
        <row r="557">
          <cell r="A557">
            <v>76707</v>
          </cell>
          <cell r="B557">
            <v>767</v>
          </cell>
          <cell r="C557">
            <v>7</v>
          </cell>
          <cell r="D557" t="str">
            <v>ISR P.MORALES PAGOS PROV.REG.SIM. 50%</v>
          </cell>
          <cell r="E557">
            <v>0</v>
          </cell>
          <cell r="F557">
            <v>0</v>
          </cell>
        </row>
        <row r="558">
          <cell r="A558">
            <v>76708</v>
          </cell>
          <cell r="B558">
            <v>767</v>
          </cell>
          <cell r="C558">
            <v>8</v>
          </cell>
          <cell r="D558" t="str">
            <v>ISR P.MORALES PAGOS PROV.REG.SIM. 25%</v>
          </cell>
          <cell r="E558">
            <v>0</v>
          </cell>
          <cell r="F558">
            <v>0</v>
          </cell>
        </row>
        <row r="559">
          <cell r="A559">
            <v>76709</v>
          </cell>
          <cell r="B559">
            <v>767</v>
          </cell>
          <cell r="C559">
            <v>9</v>
          </cell>
          <cell r="D559" t="str">
            <v>PAGOS DEFINITIVOS (ART 67) 50% (654)</v>
          </cell>
          <cell r="E559">
            <v>0</v>
          </cell>
          <cell r="F559">
            <v>0</v>
          </cell>
        </row>
        <row r="560">
          <cell r="A560">
            <v>76710</v>
          </cell>
          <cell r="B560">
            <v>767</v>
          </cell>
          <cell r="C560">
            <v>10</v>
          </cell>
          <cell r="D560" t="str">
            <v>PAGOS DEFINITIVOS (ART 67) 25% (654)</v>
          </cell>
          <cell r="E560">
            <v>0</v>
          </cell>
          <cell r="F560">
            <v>0</v>
          </cell>
        </row>
        <row r="561">
          <cell r="A561">
            <v>76711</v>
          </cell>
          <cell r="B561">
            <v>767</v>
          </cell>
          <cell r="C561">
            <v>11</v>
          </cell>
          <cell r="D561" t="str">
            <v>ISR P.MORALES PAGOS DEF.REG.SIM. 50%</v>
          </cell>
          <cell r="E561">
            <v>0</v>
          </cell>
          <cell r="F561">
            <v>0</v>
          </cell>
        </row>
        <row r="562">
          <cell r="A562">
            <v>76712</v>
          </cell>
          <cell r="B562">
            <v>767</v>
          </cell>
          <cell r="C562">
            <v>12</v>
          </cell>
          <cell r="D562" t="str">
            <v>ISR P.MORALES PAGOS DEF.REG.SIM. 25%</v>
          </cell>
          <cell r="E562">
            <v>0</v>
          </cell>
          <cell r="F562">
            <v>0</v>
          </cell>
        </row>
        <row r="563">
          <cell r="A563">
            <v>76713</v>
          </cell>
          <cell r="B563">
            <v>767</v>
          </cell>
          <cell r="C563">
            <v>13</v>
          </cell>
          <cell r="D563" t="str">
            <v>POR HONORARIOS (ART 86) 50% (027)</v>
          </cell>
          <cell r="E563">
            <v>0</v>
          </cell>
          <cell r="F563">
            <v>0</v>
          </cell>
        </row>
        <row r="564">
          <cell r="A564">
            <v>76714</v>
          </cell>
          <cell r="B564">
            <v>767</v>
          </cell>
          <cell r="C564">
            <v>14</v>
          </cell>
          <cell r="D564" t="str">
            <v>POR HONORARIOS (ART 86) 25% (027)</v>
          </cell>
          <cell r="E564">
            <v>0</v>
          </cell>
          <cell r="F564">
            <v>0</v>
          </cell>
        </row>
        <row r="565">
          <cell r="A565">
            <v>76715</v>
          </cell>
          <cell r="B565">
            <v>767</v>
          </cell>
          <cell r="C565">
            <v>15</v>
          </cell>
          <cell r="D565" t="str">
            <v>ISR P.FISICAS PAGOS PROV.ACT.EMP. 50%</v>
          </cell>
          <cell r="E565">
            <v>0</v>
          </cell>
          <cell r="F565">
            <v>0</v>
          </cell>
        </row>
        <row r="566">
          <cell r="A566">
            <v>76716</v>
          </cell>
          <cell r="B566">
            <v>767</v>
          </cell>
          <cell r="C566">
            <v>16</v>
          </cell>
          <cell r="D566" t="str">
            <v>ISR P.FISICAS PAGOS PROV.ACT.EMP. 25%</v>
          </cell>
          <cell r="E566">
            <v>0</v>
          </cell>
          <cell r="F566">
            <v>0</v>
          </cell>
        </row>
        <row r="567">
          <cell r="A567">
            <v>76717</v>
          </cell>
          <cell r="B567">
            <v>767</v>
          </cell>
          <cell r="C567">
            <v>17</v>
          </cell>
          <cell r="D567" t="str">
            <v>AJUSTES REG GRAL LEY (ART 111) 50% (023)</v>
          </cell>
          <cell r="E567">
            <v>0</v>
          </cell>
          <cell r="F567">
            <v>0</v>
          </cell>
        </row>
        <row r="568">
          <cell r="A568">
            <v>76718</v>
          </cell>
          <cell r="B568">
            <v>767</v>
          </cell>
          <cell r="C568">
            <v>18</v>
          </cell>
          <cell r="D568" t="str">
            <v>AJUSTES REG GRAL LEY (ART 111) 25% (023)</v>
          </cell>
          <cell r="E568">
            <v>0</v>
          </cell>
          <cell r="F568">
            <v>0</v>
          </cell>
        </row>
        <row r="569">
          <cell r="A569">
            <v>76719</v>
          </cell>
          <cell r="B569">
            <v>767</v>
          </cell>
          <cell r="C569">
            <v>19</v>
          </cell>
          <cell r="D569" t="str">
            <v>ISR P.FISICAS PAGOS PROV.OTROS ING. 50%</v>
          </cell>
          <cell r="E569">
            <v>0</v>
          </cell>
          <cell r="F569">
            <v>0</v>
          </cell>
        </row>
        <row r="570">
          <cell r="A570">
            <v>76720</v>
          </cell>
          <cell r="B570">
            <v>767</v>
          </cell>
          <cell r="C570">
            <v>20</v>
          </cell>
          <cell r="D570" t="str">
            <v>ISR P.FISICAS PAGOS PROV.OTROS ING. 25%</v>
          </cell>
          <cell r="E570">
            <v>0</v>
          </cell>
          <cell r="F570">
            <v>0</v>
          </cell>
        </row>
        <row r="571">
          <cell r="A571">
            <v>76721</v>
          </cell>
          <cell r="B571">
            <v>767</v>
          </cell>
          <cell r="C571">
            <v>21</v>
          </cell>
          <cell r="D571" t="str">
            <v>ISR P.FIS.PAG.PROV.ACT.EMP.PEQ.CONT.50%</v>
          </cell>
          <cell r="E571">
            <v>0</v>
          </cell>
          <cell r="F571">
            <v>0</v>
          </cell>
        </row>
        <row r="572">
          <cell r="A572">
            <v>76722</v>
          </cell>
          <cell r="B572">
            <v>767</v>
          </cell>
          <cell r="C572">
            <v>22</v>
          </cell>
          <cell r="D572" t="str">
            <v>ISR P.FIS.PAG.PROV.ACT.EMP.PEQ.CONT. 25%</v>
          </cell>
          <cell r="E572">
            <v>0</v>
          </cell>
          <cell r="F572">
            <v>0</v>
          </cell>
        </row>
        <row r="573">
          <cell r="A573">
            <v>76723</v>
          </cell>
          <cell r="B573">
            <v>767</v>
          </cell>
          <cell r="C573">
            <v>23</v>
          </cell>
          <cell r="D573" t="str">
            <v>ISR P.FISICAS PAGOS DEFINITIVOS 50%</v>
          </cell>
          <cell r="E573">
            <v>0</v>
          </cell>
          <cell r="F573">
            <v>0</v>
          </cell>
        </row>
        <row r="574">
          <cell r="A574">
            <v>76724</v>
          </cell>
          <cell r="B574">
            <v>767</v>
          </cell>
          <cell r="C574">
            <v>24</v>
          </cell>
          <cell r="D574" t="str">
            <v>ISR PERSONAS FISICAS PAGOS DEF. 25%</v>
          </cell>
          <cell r="E574">
            <v>0</v>
          </cell>
          <cell r="F574">
            <v>0</v>
          </cell>
        </row>
        <row r="575">
          <cell r="A575">
            <v>76725</v>
          </cell>
          <cell r="B575">
            <v>767</v>
          </cell>
          <cell r="C575">
            <v>25</v>
          </cell>
          <cell r="D575" t="str">
            <v>IMP.SUST.DEL CREDITO AL SALARIO 25%</v>
          </cell>
          <cell r="E575">
            <v>0</v>
          </cell>
          <cell r="F575">
            <v>0</v>
          </cell>
        </row>
        <row r="576">
          <cell r="A576">
            <v>76726</v>
          </cell>
          <cell r="B576">
            <v>767</v>
          </cell>
          <cell r="C576">
            <v>26</v>
          </cell>
          <cell r="D576" t="str">
            <v>ISR RET.P.MOR.YFIS.PAG.PROV.SUEL.YSAL50%</v>
          </cell>
          <cell r="E576">
            <v>0</v>
          </cell>
          <cell r="F576">
            <v>0</v>
          </cell>
        </row>
        <row r="577">
          <cell r="A577">
            <v>76727</v>
          </cell>
          <cell r="B577">
            <v>767</v>
          </cell>
          <cell r="C577">
            <v>27</v>
          </cell>
          <cell r="D577" t="str">
            <v>ISR RET.P.MOR.YFIS.PAG.PROV.SUEL.YSAL25%</v>
          </cell>
          <cell r="E577">
            <v>0</v>
          </cell>
          <cell r="F577">
            <v>0</v>
          </cell>
        </row>
        <row r="578">
          <cell r="A578">
            <v>76728</v>
          </cell>
          <cell r="B578">
            <v>767</v>
          </cell>
          <cell r="C578">
            <v>28</v>
          </cell>
          <cell r="D578" t="str">
            <v>ISR PER.FIS.PAG.PROV.ARRE.INMUEBLES 50%</v>
          </cell>
          <cell r="E578">
            <v>0</v>
          </cell>
          <cell r="F578">
            <v>0</v>
          </cell>
        </row>
        <row r="579">
          <cell r="A579">
            <v>76729</v>
          </cell>
          <cell r="B579">
            <v>767</v>
          </cell>
          <cell r="C579">
            <v>29</v>
          </cell>
          <cell r="D579" t="str">
            <v>ISR PER.FIS.PAG.PROV.ARRE.INMUEBLES 25%</v>
          </cell>
          <cell r="E579">
            <v>0</v>
          </cell>
          <cell r="F579">
            <v>0</v>
          </cell>
        </row>
        <row r="580">
          <cell r="A580">
            <v>76730</v>
          </cell>
          <cell r="B580">
            <v>767</v>
          </cell>
          <cell r="C580">
            <v>30</v>
          </cell>
          <cell r="D580" t="str">
            <v>ISR RET.P.MOR.YFIS.P.PROV.ENAJ.BIENES50%</v>
          </cell>
          <cell r="E580">
            <v>0</v>
          </cell>
          <cell r="F580">
            <v>0</v>
          </cell>
        </row>
        <row r="581">
          <cell r="A581">
            <v>76731</v>
          </cell>
          <cell r="B581">
            <v>767</v>
          </cell>
          <cell r="C581">
            <v>31</v>
          </cell>
          <cell r="D581" t="str">
            <v>ISR RET.P.MOR.YFIS.P.PROV.ENAJ.BIENES25%</v>
          </cell>
          <cell r="E581">
            <v>0</v>
          </cell>
          <cell r="F581">
            <v>0</v>
          </cell>
        </row>
        <row r="582">
          <cell r="A582">
            <v>76732</v>
          </cell>
          <cell r="B582">
            <v>767</v>
          </cell>
          <cell r="C582">
            <v>32</v>
          </cell>
          <cell r="D582" t="str">
            <v>ISR RET.P.MOR.YFIS.PAG.PROV.OTRAS RET50%</v>
          </cell>
          <cell r="E582">
            <v>0</v>
          </cell>
          <cell r="F582">
            <v>0</v>
          </cell>
        </row>
        <row r="583">
          <cell r="A583">
            <v>76733</v>
          </cell>
          <cell r="B583">
            <v>767</v>
          </cell>
          <cell r="C583">
            <v>33</v>
          </cell>
          <cell r="D583" t="str">
            <v>ISR RET.P.MOR.YFIS.PAG.PROV.OTRAS RET25%</v>
          </cell>
          <cell r="E583">
            <v>0</v>
          </cell>
          <cell r="F583">
            <v>0</v>
          </cell>
        </row>
        <row r="584">
          <cell r="A584">
            <v>76734</v>
          </cell>
          <cell r="B584">
            <v>767</v>
          </cell>
          <cell r="C584">
            <v>34</v>
          </cell>
          <cell r="D584" t="str">
            <v>ISR P.FIS.PAG.PROV.ACT.EMP.REG.INTER.50%</v>
          </cell>
          <cell r="E584">
            <v>0</v>
          </cell>
          <cell r="F584">
            <v>0</v>
          </cell>
        </row>
        <row r="585">
          <cell r="A585">
            <v>76735</v>
          </cell>
          <cell r="B585">
            <v>767</v>
          </cell>
          <cell r="C585">
            <v>35</v>
          </cell>
          <cell r="D585" t="str">
            <v>ISR P.FIS.PAG.PROV.ACT.EMP.REG.INTER.25%</v>
          </cell>
          <cell r="E585">
            <v>0</v>
          </cell>
          <cell r="F585">
            <v>0</v>
          </cell>
        </row>
        <row r="586">
          <cell r="A586">
            <v>76736</v>
          </cell>
          <cell r="B586">
            <v>767</v>
          </cell>
          <cell r="C586">
            <v>36</v>
          </cell>
          <cell r="D586" t="str">
            <v>ISR RET.P.MOR.YFIS.PAG.DEF.SUE.Y SAL 50%</v>
          </cell>
          <cell r="E586">
            <v>0</v>
          </cell>
          <cell r="F586">
            <v>0</v>
          </cell>
        </row>
        <row r="587">
          <cell r="A587">
            <v>76737</v>
          </cell>
          <cell r="B587">
            <v>767</v>
          </cell>
          <cell r="C587">
            <v>37</v>
          </cell>
          <cell r="D587" t="str">
            <v>ISR RET.P.MOR.YFIS.PAG.DEF.SUE.YSAL. 25%</v>
          </cell>
          <cell r="E587">
            <v>0</v>
          </cell>
          <cell r="F587">
            <v>0</v>
          </cell>
        </row>
        <row r="588">
          <cell r="A588">
            <v>76700</v>
          </cell>
          <cell r="B588">
            <v>767</v>
          </cell>
          <cell r="C588">
            <v>0</v>
          </cell>
          <cell r="D588" t="str">
            <v>TOTAL IMPUESTO SOBRE LA RENTA</v>
          </cell>
          <cell r="E588">
            <v>0</v>
          </cell>
          <cell r="F588">
            <v>0</v>
          </cell>
        </row>
        <row r="589">
          <cell r="A589">
            <v>76801</v>
          </cell>
          <cell r="B589">
            <v>768</v>
          </cell>
          <cell r="C589">
            <v>1</v>
          </cell>
          <cell r="D589" t="str">
            <v>IA P.MOR.YFIS.PAG.PROVISIONALES 50%</v>
          </cell>
          <cell r="E589">
            <v>0</v>
          </cell>
          <cell r="F589">
            <v>0</v>
          </cell>
        </row>
        <row r="590">
          <cell r="A590">
            <v>76802</v>
          </cell>
          <cell r="B590">
            <v>768</v>
          </cell>
          <cell r="C590">
            <v>2</v>
          </cell>
          <cell r="D590" t="str">
            <v>IA PERS.MOR.YFIS.PAG.PROVISIONALES 25%</v>
          </cell>
          <cell r="E590">
            <v>0</v>
          </cell>
          <cell r="F590">
            <v>0</v>
          </cell>
        </row>
        <row r="591">
          <cell r="A591">
            <v>76803</v>
          </cell>
          <cell r="B591">
            <v>768</v>
          </cell>
          <cell r="C591">
            <v>3</v>
          </cell>
          <cell r="D591" t="str">
            <v>PAGO NORMAL P FISICAS 50% (545)</v>
          </cell>
          <cell r="E591">
            <v>0</v>
          </cell>
          <cell r="F591">
            <v>0</v>
          </cell>
        </row>
        <row r="592">
          <cell r="A592">
            <v>76804</v>
          </cell>
          <cell r="B592">
            <v>768</v>
          </cell>
          <cell r="C592">
            <v>4</v>
          </cell>
          <cell r="D592" t="str">
            <v>PAGO NORMAL P FISICAS 25% (545)</v>
          </cell>
          <cell r="E592">
            <v>0</v>
          </cell>
          <cell r="F592">
            <v>0</v>
          </cell>
        </row>
        <row r="593">
          <cell r="A593">
            <v>76805</v>
          </cell>
          <cell r="B593">
            <v>768</v>
          </cell>
          <cell r="C593">
            <v>5</v>
          </cell>
          <cell r="D593" t="str">
            <v>PAGO PROV P/MOR S/MERC REG SIMP 50%(007)</v>
          </cell>
          <cell r="E593">
            <v>0</v>
          </cell>
          <cell r="F593">
            <v>0</v>
          </cell>
        </row>
        <row r="594">
          <cell r="A594">
            <v>76806</v>
          </cell>
          <cell r="B594">
            <v>768</v>
          </cell>
          <cell r="C594">
            <v>6</v>
          </cell>
          <cell r="D594" t="str">
            <v>PAGO PROV P/MOR S/MERC REG SIMP 25%(007)</v>
          </cell>
          <cell r="E594">
            <v>0</v>
          </cell>
          <cell r="F594">
            <v>0</v>
          </cell>
        </row>
        <row r="595">
          <cell r="A595">
            <v>76807</v>
          </cell>
          <cell r="B595">
            <v>768</v>
          </cell>
          <cell r="C595">
            <v>7</v>
          </cell>
          <cell r="D595" t="str">
            <v>IA PERS.MORALES YFIS. PAG.DEF. 50%</v>
          </cell>
          <cell r="E595">
            <v>0</v>
          </cell>
          <cell r="F595">
            <v>0</v>
          </cell>
        </row>
        <row r="596">
          <cell r="A596">
            <v>76808</v>
          </cell>
          <cell r="B596">
            <v>768</v>
          </cell>
          <cell r="C596">
            <v>8</v>
          </cell>
          <cell r="D596" t="str">
            <v>IA PERS.MOR.Y FIS.PAG.DEF. 25%</v>
          </cell>
          <cell r="E596">
            <v>0</v>
          </cell>
          <cell r="F596">
            <v>0</v>
          </cell>
        </row>
        <row r="597">
          <cell r="A597">
            <v>76809</v>
          </cell>
          <cell r="B597">
            <v>768</v>
          </cell>
          <cell r="C597">
            <v>9</v>
          </cell>
          <cell r="D597" t="str">
            <v>REGIMEN GRAL LEY P FISICAS 50% (548)</v>
          </cell>
          <cell r="E597">
            <v>0</v>
          </cell>
          <cell r="F597">
            <v>0</v>
          </cell>
        </row>
        <row r="598">
          <cell r="A598">
            <v>76810</v>
          </cell>
          <cell r="B598">
            <v>768</v>
          </cell>
          <cell r="C598">
            <v>10</v>
          </cell>
          <cell r="D598" t="str">
            <v>REGIMEN GRAL LEY P FISICAS 25% (548)</v>
          </cell>
          <cell r="E598">
            <v>0</v>
          </cell>
          <cell r="F598">
            <v>0</v>
          </cell>
        </row>
        <row r="599">
          <cell r="A599">
            <v>76811</v>
          </cell>
          <cell r="B599">
            <v>768</v>
          </cell>
          <cell r="C599">
            <v>11</v>
          </cell>
          <cell r="D599" t="str">
            <v>IA PERS.MOR.Y FIS.PAG.PROV.REG.SIMPL.50%</v>
          </cell>
          <cell r="E599">
            <v>0</v>
          </cell>
          <cell r="F599">
            <v>0</v>
          </cell>
        </row>
        <row r="600">
          <cell r="A600">
            <v>76812</v>
          </cell>
          <cell r="B600">
            <v>768</v>
          </cell>
          <cell r="C600">
            <v>12</v>
          </cell>
          <cell r="D600" t="str">
            <v>IA PERS.MOR.Y FIS.PAG.PROV.REG.SIMPL.25%</v>
          </cell>
          <cell r="E600">
            <v>0</v>
          </cell>
          <cell r="F600">
            <v>0</v>
          </cell>
        </row>
        <row r="601">
          <cell r="A601">
            <v>76813</v>
          </cell>
          <cell r="B601">
            <v>768</v>
          </cell>
          <cell r="C601">
            <v>13</v>
          </cell>
          <cell r="D601" t="str">
            <v>IA PERS.MOR.Y FIS.PAG.DEF.REG.SIMPL. 50%</v>
          </cell>
          <cell r="E601">
            <v>0</v>
          </cell>
          <cell r="F601">
            <v>0</v>
          </cell>
        </row>
        <row r="602">
          <cell r="A602">
            <v>76814</v>
          </cell>
          <cell r="B602">
            <v>768</v>
          </cell>
          <cell r="C602">
            <v>14</v>
          </cell>
          <cell r="D602" t="str">
            <v>IA PERS.MOR. Y FIS.PAG.DEF.REG.SIMPL.25%</v>
          </cell>
          <cell r="E602">
            <v>0</v>
          </cell>
          <cell r="F602">
            <v>0</v>
          </cell>
        </row>
        <row r="603">
          <cell r="A603">
            <v>76815</v>
          </cell>
          <cell r="B603">
            <v>768</v>
          </cell>
          <cell r="C603">
            <v>15</v>
          </cell>
          <cell r="D603" t="str">
            <v>PAGO DEF P/FISICAS REG SIMP 50%(511)</v>
          </cell>
          <cell r="E603">
            <v>0</v>
          </cell>
          <cell r="F603">
            <v>0</v>
          </cell>
        </row>
        <row r="604">
          <cell r="A604">
            <v>76816</v>
          </cell>
          <cell r="B604">
            <v>768</v>
          </cell>
          <cell r="C604">
            <v>16</v>
          </cell>
          <cell r="D604" t="str">
            <v>PAGO DEF P/FISICAS REG SIMP 25%(511)</v>
          </cell>
          <cell r="E604">
            <v>0</v>
          </cell>
          <cell r="F604">
            <v>0</v>
          </cell>
        </row>
        <row r="605">
          <cell r="A605">
            <v>76800</v>
          </cell>
          <cell r="B605">
            <v>768</v>
          </cell>
          <cell r="C605">
            <v>0</v>
          </cell>
          <cell r="D605" t="str">
            <v>TOTAL IMPUESTO AL ACTIVO</v>
          </cell>
          <cell r="E605">
            <v>0</v>
          </cell>
          <cell r="F605">
            <v>0</v>
          </cell>
        </row>
        <row r="606">
          <cell r="A606">
            <v>76902</v>
          </cell>
          <cell r="B606">
            <v>769</v>
          </cell>
          <cell r="C606">
            <v>2</v>
          </cell>
          <cell r="D606" t="str">
            <v>IVA PAG. PROV.PERS.MOR.Y FIS. 50%</v>
          </cell>
          <cell r="E606">
            <v>0</v>
          </cell>
          <cell r="F606">
            <v>0</v>
          </cell>
        </row>
        <row r="607">
          <cell r="A607">
            <v>76904</v>
          </cell>
          <cell r="B607">
            <v>769</v>
          </cell>
          <cell r="C607">
            <v>4</v>
          </cell>
          <cell r="D607" t="str">
            <v>IVA PAG.DEF.PERS.MOR.Y FIS. 50%</v>
          </cell>
          <cell r="E607">
            <v>0</v>
          </cell>
          <cell r="F607">
            <v>0</v>
          </cell>
        </row>
        <row r="608">
          <cell r="A608">
            <v>76906</v>
          </cell>
          <cell r="B608">
            <v>769</v>
          </cell>
          <cell r="C608">
            <v>6</v>
          </cell>
          <cell r="D608" t="str">
            <v>DEC ANUAL Y COMP R SIMPLIF 50% (054)</v>
          </cell>
          <cell r="E608">
            <v>0</v>
          </cell>
          <cell r="F608">
            <v>0</v>
          </cell>
        </row>
        <row r="609">
          <cell r="A609">
            <v>76908</v>
          </cell>
          <cell r="B609">
            <v>769</v>
          </cell>
          <cell r="C609">
            <v>8</v>
          </cell>
          <cell r="D609" t="str">
            <v>ACTOS OCASIONALES 50% (070)</v>
          </cell>
          <cell r="E609">
            <v>0</v>
          </cell>
          <cell r="F609">
            <v>0</v>
          </cell>
        </row>
        <row r="610">
          <cell r="A610">
            <v>76910</v>
          </cell>
          <cell r="B610">
            <v>769</v>
          </cell>
          <cell r="C610">
            <v>10</v>
          </cell>
          <cell r="D610" t="str">
            <v>PAGO PROV REG SIMPLIFICADO 50%(003)</v>
          </cell>
          <cell r="E610">
            <v>0</v>
          </cell>
          <cell r="F610">
            <v>0</v>
          </cell>
        </row>
        <row r="611">
          <cell r="A611">
            <v>76912</v>
          </cell>
          <cell r="B611">
            <v>769</v>
          </cell>
          <cell r="C611">
            <v>12</v>
          </cell>
          <cell r="D611" t="str">
            <v>IVA PAG.PROV.PERS.MOR.Y FIS.RET. 50%</v>
          </cell>
          <cell r="E611">
            <v>0</v>
          </cell>
          <cell r="F611">
            <v>0</v>
          </cell>
        </row>
        <row r="612">
          <cell r="A612">
            <v>76914</v>
          </cell>
          <cell r="B612">
            <v>769</v>
          </cell>
          <cell r="C612">
            <v>14</v>
          </cell>
          <cell r="D612" t="str">
            <v>REGIMEN DE PEQUEÑOS CONT 50%(048)</v>
          </cell>
          <cell r="E612">
            <v>0</v>
          </cell>
          <cell r="F612">
            <v>0</v>
          </cell>
        </row>
        <row r="613">
          <cell r="A613">
            <v>77200</v>
          </cell>
          <cell r="B613">
            <v>772</v>
          </cell>
          <cell r="C613">
            <v>0</v>
          </cell>
          <cell r="D613" t="str">
            <v>IMP.ESP.S/PROD.Y SERV.ALC.TAB.Y CERV.</v>
          </cell>
          <cell r="E613">
            <v>0</v>
          </cell>
          <cell r="F613">
            <v>0</v>
          </cell>
        </row>
        <row r="614">
          <cell r="A614">
            <v>77201</v>
          </cell>
          <cell r="B614">
            <v>772</v>
          </cell>
          <cell r="C614">
            <v>1</v>
          </cell>
          <cell r="D614" t="str">
            <v>IEPS PAGO DEF.RETENCIONES 50%</v>
          </cell>
          <cell r="E614">
            <v>0</v>
          </cell>
          <cell r="F614">
            <v>0</v>
          </cell>
        </row>
        <row r="615">
          <cell r="A615">
            <v>77202</v>
          </cell>
          <cell r="B615">
            <v>772</v>
          </cell>
          <cell r="C615">
            <v>2</v>
          </cell>
          <cell r="D615" t="str">
            <v>IEPS PAGO DEF.ALC. Y ALC.DESNATUR 50%</v>
          </cell>
          <cell r="E615">
            <v>0</v>
          </cell>
          <cell r="F615">
            <v>0</v>
          </cell>
        </row>
        <row r="616">
          <cell r="A616">
            <v>77203</v>
          </cell>
          <cell r="B616">
            <v>772</v>
          </cell>
          <cell r="C616">
            <v>3</v>
          </cell>
          <cell r="D616" t="str">
            <v>IEPS PAGO DEF.DE BEBIDAS ALC.50%</v>
          </cell>
          <cell r="E616">
            <v>0</v>
          </cell>
          <cell r="F616">
            <v>0</v>
          </cell>
        </row>
        <row r="617">
          <cell r="A617">
            <v>77204</v>
          </cell>
          <cell r="B617">
            <v>772</v>
          </cell>
          <cell r="C617">
            <v>4</v>
          </cell>
          <cell r="D617" t="str">
            <v>IEPS PAGO DEF.DE CERVEZA 50%</v>
          </cell>
          <cell r="E617">
            <v>0</v>
          </cell>
          <cell r="F617">
            <v>0</v>
          </cell>
        </row>
        <row r="618">
          <cell r="A618">
            <v>77205</v>
          </cell>
          <cell r="B618">
            <v>772</v>
          </cell>
          <cell r="C618">
            <v>5</v>
          </cell>
          <cell r="D618" t="str">
            <v>IEPS PAGO DEF.DE TABACOS LABRADOS 50%</v>
          </cell>
          <cell r="E618">
            <v>0</v>
          </cell>
          <cell r="F618">
            <v>0</v>
          </cell>
        </row>
        <row r="619">
          <cell r="A619">
            <v>77206</v>
          </cell>
          <cell r="B619">
            <v>772</v>
          </cell>
          <cell r="C619">
            <v>6</v>
          </cell>
          <cell r="D619" t="str">
            <v>IEPS PAGO DEF.DE TELECOMUNICACIONES 50%</v>
          </cell>
          <cell r="E619">
            <v>0</v>
          </cell>
          <cell r="F619">
            <v>0</v>
          </cell>
        </row>
        <row r="620">
          <cell r="A620">
            <v>77207</v>
          </cell>
          <cell r="B620">
            <v>772</v>
          </cell>
          <cell r="C620">
            <v>7</v>
          </cell>
          <cell r="D620" t="str">
            <v>IEPS PAGO DEF.DE AGUAS,REF.Y CONCENT.50%</v>
          </cell>
          <cell r="E620">
            <v>0</v>
          </cell>
          <cell r="F620">
            <v>0</v>
          </cell>
        </row>
        <row r="621">
          <cell r="A621">
            <v>77208</v>
          </cell>
          <cell r="B621">
            <v>772</v>
          </cell>
          <cell r="C621">
            <v>8</v>
          </cell>
          <cell r="D621" t="str">
            <v>IEPS PAGO DEF.DE BEBIDAS REFRESC.50%</v>
          </cell>
          <cell r="E621">
            <v>0</v>
          </cell>
          <cell r="F621">
            <v>0</v>
          </cell>
        </row>
        <row r="622">
          <cell r="A622">
            <v>77602</v>
          </cell>
          <cell r="B622">
            <v>776</v>
          </cell>
          <cell r="C622">
            <v>2</v>
          </cell>
          <cell r="D622" t="str">
            <v>RECARGOS ISR 25%</v>
          </cell>
          <cell r="E622">
            <v>-5342.53</v>
          </cell>
          <cell r="F622">
            <v>0</v>
          </cell>
        </row>
        <row r="623">
          <cell r="A623">
            <v>77603</v>
          </cell>
          <cell r="B623">
            <v>776</v>
          </cell>
          <cell r="C623">
            <v>3</v>
          </cell>
          <cell r="D623" t="str">
            <v>RECARGOS 50% (362)</v>
          </cell>
          <cell r="E623">
            <v>0</v>
          </cell>
          <cell r="F623">
            <v>0</v>
          </cell>
        </row>
        <row r="624">
          <cell r="A624">
            <v>77604</v>
          </cell>
          <cell r="B624">
            <v>776</v>
          </cell>
          <cell r="C624">
            <v>4</v>
          </cell>
          <cell r="D624" t="str">
            <v>INTERESES POR PLAZO (2%)</v>
          </cell>
          <cell r="E624">
            <v>-37.26</v>
          </cell>
          <cell r="F624">
            <v>6.47</v>
          </cell>
        </row>
        <row r="625">
          <cell r="A625">
            <v>77607</v>
          </cell>
          <cell r="B625">
            <v>776</v>
          </cell>
          <cell r="C625">
            <v>7</v>
          </cell>
          <cell r="D625" t="str">
            <v>RECARGOS IA 25%</v>
          </cell>
          <cell r="E625">
            <v>0</v>
          </cell>
          <cell r="F625">
            <v>0</v>
          </cell>
        </row>
        <row r="626">
          <cell r="A626">
            <v>77610</v>
          </cell>
          <cell r="B626">
            <v>776</v>
          </cell>
          <cell r="C626">
            <v>10</v>
          </cell>
          <cell r="D626" t="str">
            <v>INT.POR PLAZO CREDITOS FISCALIZACION 25%</v>
          </cell>
          <cell r="E626">
            <v>241.13</v>
          </cell>
          <cell r="F626">
            <v>241.13</v>
          </cell>
        </row>
        <row r="627">
          <cell r="A627">
            <v>77611</v>
          </cell>
          <cell r="B627">
            <v>776</v>
          </cell>
          <cell r="C627">
            <v>11</v>
          </cell>
          <cell r="D627" t="str">
            <v>REC.POR MORA CREDITOS FISCALIZACION 25%</v>
          </cell>
          <cell r="E627">
            <v>0</v>
          </cell>
          <cell r="F627">
            <v>0</v>
          </cell>
        </row>
        <row r="628">
          <cell r="A628">
            <v>77600</v>
          </cell>
          <cell r="B628">
            <v>776</v>
          </cell>
          <cell r="C628">
            <v>0</v>
          </cell>
          <cell r="D628" t="str">
            <v>RECARGOS</v>
          </cell>
          <cell r="E628">
            <v>-5138.66</v>
          </cell>
          <cell r="F628">
            <v>247.6</v>
          </cell>
        </row>
        <row r="629">
          <cell r="A629">
            <v>77902</v>
          </cell>
          <cell r="B629">
            <v>779</v>
          </cell>
          <cell r="C629">
            <v>2</v>
          </cell>
          <cell r="D629" t="str">
            <v>ACTUALIZACION ISR 25%</v>
          </cell>
          <cell r="E629">
            <v>-1666.13</v>
          </cell>
          <cell r="F629">
            <v>0</v>
          </cell>
        </row>
        <row r="630">
          <cell r="A630">
            <v>77903</v>
          </cell>
          <cell r="B630">
            <v>779</v>
          </cell>
          <cell r="C630">
            <v>3</v>
          </cell>
          <cell r="D630" t="str">
            <v>ACTUALIZACION 50% (637)</v>
          </cell>
          <cell r="E630">
            <v>0</v>
          </cell>
          <cell r="F630">
            <v>0</v>
          </cell>
        </row>
        <row r="631">
          <cell r="A631">
            <v>77907</v>
          </cell>
          <cell r="B631">
            <v>779</v>
          </cell>
          <cell r="C631">
            <v>7</v>
          </cell>
          <cell r="D631" t="str">
            <v>ACTUALIZACION IA 25%</v>
          </cell>
          <cell r="E631">
            <v>0</v>
          </cell>
          <cell r="F631">
            <v>0</v>
          </cell>
        </row>
        <row r="632">
          <cell r="A632">
            <v>78901</v>
          </cell>
          <cell r="B632">
            <v>789</v>
          </cell>
          <cell r="C632">
            <v>1</v>
          </cell>
          <cell r="D632" t="str">
            <v>MULTAS INFRACC LEY FED TRAB 2% (325)</v>
          </cell>
          <cell r="E632">
            <v>-56.59</v>
          </cell>
          <cell r="F632">
            <v>70.739999999999995</v>
          </cell>
        </row>
        <row r="633">
          <cell r="A633">
            <v>78902</v>
          </cell>
          <cell r="B633">
            <v>789</v>
          </cell>
          <cell r="C633">
            <v>2</v>
          </cell>
          <cell r="D633" t="str">
            <v>MULTAS INFRACC REG TRAN FED 2% (327)</v>
          </cell>
          <cell r="E633">
            <v>-58.83</v>
          </cell>
          <cell r="F633">
            <v>3365.7</v>
          </cell>
        </row>
        <row r="634">
          <cell r="A634">
            <v>78903</v>
          </cell>
          <cell r="B634">
            <v>789</v>
          </cell>
          <cell r="C634">
            <v>3</v>
          </cell>
          <cell r="D634" t="str">
            <v>MULTAS DE LA PROFECO 2% (332)</v>
          </cell>
          <cell r="E634">
            <v>1287.3</v>
          </cell>
          <cell r="F634">
            <v>4684.87</v>
          </cell>
        </row>
        <row r="635">
          <cell r="A635">
            <v>78904</v>
          </cell>
          <cell r="B635">
            <v>789</v>
          </cell>
          <cell r="C635">
            <v>4</v>
          </cell>
          <cell r="D635" t="str">
            <v>MULTAS DE VARIAS DEP FED 2% (334)</v>
          </cell>
          <cell r="E635">
            <v>680</v>
          </cell>
          <cell r="F635">
            <v>680</v>
          </cell>
        </row>
        <row r="636">
          <cell r="A636">
            <v>78905</v>
          </cell>
          <cell r="B636">
            <v>789</v>
          </cell>
          <cell r="C636">
            <v>5</v>
          </cell>
          <cell r="D636" t="str">
            <v>MULTAS SECOFI 2%</v>
          </cell>
          <cell r="E636">
            <v>2756.2</v>
          </cell>
          <cell r="F636">
            <v>7244.94</v>
          </cell>
        </row>
        <row r="637">
          <cell r="A637">
            <v>78906</v>
          </cell>
          <cell r="B637">
            <v>789</v>
          </cell>
          <cell r="C637">
            <v>6</v>
          </cell>
          <cell r="D637" t="str">
            <v>MULTAS PROFEPA 2%</v>
          </cell>
          <cell r="E637">
            <v>289.63</v>
          </cell>
          <cell r="F637">
            <v>347.1</v>
          </cell>
        </row>
        <row r="638">
          <cell r="A638">
            <v>78900</v>
          </cell>
          <cell r="B638">
            <v>789</v>
          </cell>
          <cell r="C638">
            <v>0</v>
          </cell>
          <cell r="D638" t="str">
            <v>TOTAL MULTAS</v>
          </cell>
          <cell r="E638">
            <v>3231.58</v>
          </cell>
          <cell r="F638">
            <v>16393.349999999999</v>
          </cell>
        </row>
        <row r="639">
          <cell r="A639">
            <v>0</v>
          </cell>
          <cell r="B639">
            <v>0</v>
          </cell>
          <cell r="C639">
            <v>0</v>
          </cell>
          <cell r="D639" t="str">
            <v>TOTAL ING. FEDERALES DE COORDINACION</v>
          </cell>
          <cell r="E639">
            <v>312302428.92000002</v>
          </cell>
          <cell r="F639">
            <v>1472382192.95</v>
          </cell>
        </row>
        <row r="640">
          <cell r="A640">
            <v>78900</v>
          </cell>
          <cell r="B640">
            <v>789</v>
          </cell>
          <cell r="C640">
            <v>0</v>
          </cell>
          <cell r="D640" t="str">
            <v>TOTAL MULTAS</v>
          </cell>
          <cell r="E640">
            <v>0</v>
          </cell>
          <cell r="F640">
            <v>0</v>
          </cell>
        </row>
        <row r="641">
          <cell r="A641">
            <v>78900</v>
          </cell>
          <cell r="B641">
            <v>789</v>
          </cell>
          <cell r="C641">
            <v>0</v>
          </cell>
          <cell r="D641" t="str">
            <v>ACREEDORES DIVERSOS DE ADMINISTRACION</v>
          </cell>
          <cell r="E641">
            <v>0</v>
          </cell>
          <cell r="F641">
            <v>0</v>
          </cell>
        </row>
        <row r="642">
          <cell r="A642">
            <v>80113</v>
          </cell>
          <cell r="B642">
            <v>801</v>
          </cell>
          <cell r="C642">
            <v>13</v>
          </cell>
          <cell r="D642" t="str">
            <v>FOMERREY</v>
          </cell>
          <cell r="E642">
            <v>0</v>
          </cell>
          <cell r="F642">
            <v>0</v>
          </cell>
        </row>
        <row r="643">
          <cell r="A643">
            <v>80115</v>
          </cell>
          <cell r="B643">
            <v>801</v>
          </cell>
          <cell r="C643">
            <v>15</v>
          </cell>
          <cell r="D643" t="str">
            <v>INJUDE</v>
          </cell>
          <cell r="E643">
            <v>0</v>
          </cell>
          <cell r="F643">
            <v>0</v>
          </cell>
        </row>
        <row r="644">
          <cell r="A644">
            <v>80120</v>
          </cell>
          <cell r="B644">
            <v>801</v>
          </cell>
          <cell r="C644">
            <v>20</v>
          </cell>
          <cell r="D644" t="str">
            <v>OSETUR</v>
          </cell>
          <cell r="E644">
            <v>0</v>
          </cell>
          <cell r="F644">
            <v>0</v>
          </cell>
        </row>
        <row r="645">
          <cell r="A645">
            <v>80124</v>
          </cell>
          <cell r="B645">
            <v>801</v>
          </cell>
          <cell r="C645">
            <v>24</v>
          </cell>
          <cell r="D645" t="str">
            <v>SIMEPRODE</v>
          </cell>
          <cell r="E645">
            <v>0</v>
          </cell>
          <cell r="F645">
            <v>0</v>
          </cell>
        </row>
        <row r="646">
          <cell r="A646">
            <v>80150</v>
          </cell>
          <cell r="B646">
            <v>801</v>
          </cell>
          <cell r="C646">
            <v>50</v>
          </cell>
          <cell r="D646" t="str">
            <v>INTERESES ORGANISMOS DESCENTRALIZADOS</v>
          </cell>
          <cell r="E646">
            <v>0</v>
          </cell>
          <cell r="F646">
            <v>0</v>
          </cell>
        </row>
        <row r="647">
          <cell r="A647">
            <v>80152</v>
          </cell>
          <cell r="B647">
            <v>801</v>
          </cell>
          <cell r="C647">
            <v>52</v>
          </cell>
          <cell r="D647" t="str">
            <v>EDUCACION CUOTAS SUBSIST PREPA ABIERTA</v>
          </cell>
          <cell r="E647">
            <v>0</v>
          </cell>
          <cell r="F647">
            <v>0</v>
          </cell>
        </row>
        <row r="648">
          <cell r="A648">
            <v>80153</v>
          </cell>
          <cell r="B648">
            <v>801</v>
          </cell>
          <cell r="C648">
            <v>53</v>
          </cell>
          <cell r="D648" t="str">
            <v>INFRASTRUCTURA EDUC.COCE U.A.N.L.</v>
          </cell>
          <cell r="E648">
            <v>0</v>
          </cell>
          <cell r="F648">
            <v>0</v>
          </cell>
        </row>
        <row r="649">
          <cell r="A649">
            <v>80154</v>
          </cell>
          <cell r="B649">
            <v>801</v>
          </cell>
          <cell r="C649">
            <v>54</v>
          </cell>
          <cell r="D649" t="str">
            <v>PRESTAMOS FOVILEON SERVIDORES PUBLICOS</v>
          </cell>
          <cell r="E649">
            <v>0</v>
          </cell>
          <cell r="F649">
            <v>0</v>
          </cell>
        </row>
        <row r="650">
          <cell r="A650">
            <v>80155</v>
          </cell>
          <cell r="B650">
            <v>801</v>
          </cell>
          <cell r="C650">
            <v>55</v>
          </cell>
          <cell r="D650" t="str">
            <v>PRESTAMOS FOVILEON MAGISTERIO</v>
          </cell>
          <cell r="E650">
            <v>0</v>
          </cell>
          <cell r="F650">
            <v>0</v>
          </cell>
        </row>
        <row r="651">
          <cell r="A651">
            <v>80500</v>
          </cell>
          <cell r="B651">
            <v>805</v>
          </cell>
          <cell r="C651">
            <v>0</v>
          </cell>
          <cell r="D651" t="str">
            <v>90% INFRACCIONES DE TRANSITO AREA MET.</v>
          </cell>
          <cell r="E651">
            <v>0</v>
          </cell>
          <cell r="F651">
            <v>0</v>
          </cell>
        </row>
        <row r="652">
          <cell r="A652">
            <v>80501</v>
          </cell>
          <cell r="B652">
            <v>805</v>
          </cell>
          <cell r="C652">
            <v>1</v>
          </cell>
          <cell r="D652" t="str">
            <v>90% INFRACC. TRANSITO AREA METROPOLITANA</v>
          </cell>
          <cell r="E652">
            <v>0</v>
          </cell>
          <cell r="F652">
            <v>0</v>
          </cell>
        </row>
        <row r="653">
          <cell r="A653">
            <v>80700</v>
          </cell>
          <cell r="B653">
            <v>807</v>
          </cell>
          <cell r="C653">
            <v>0</v>
          </cell>
          <cell r="D653" t="str">
            <v>RET DEL 2 AL MILLAR S/RECURSOS RAMO 33</v>
          </cell>
          <cell r="E653">
            <v>0</v>
          </cell>
          <cell r="F653">
            <v>0</v>
          </cell>
        </row>
        <row r="654">
          <cell r="A654">
            <v>80800</v>
          </cell>
          <cell r="B654">
            <v>808</v>
          </cell>
          <cell r="C654">
            <v>0</v>
          </cell>
          <cell r="D654" t="str">
            <v>RET DEL 5 AL MILLAR P/INSP Y VIG DE O.P.</v>
          </cell>
          <cell r="E654">
            <v>0</v>
          </cell>
          <cell r="F654">
            <v>0</v>
          </cell>
        </row>
        <row r="655">
          <cell r="A655">
            <v>81700</v>
          </cell>
          <cell r="B655">
            <v>817</v>
          </cell>
          <cell r="C655">
            <v>0</v>
          </cell>
          <cell r="D655" t="str">
            <v>APORT.DE CONT. P/ICIC (2 AL MILLAR)</v>
          </cell>
          <cell r="E655">
            <v>0</v>
          </cell>
          <cell r="F655">
            <v>0</v>
          </cell>
        </row>
        <row r="656">
          <cell r="A656">
            <v>82500</v>
          </cell>
          <cell r="B656">
            <v>825</v>
          </cell>
          <cell r="C656">
            <v>0</v>
          </cell>
          <cell r="D656" t="str">
            <v>PROGRAMA TIERRA PROPIA</v>
          </cell>
          <cell r="E656">
            <v>0</v>
          </cell>
          <cell r="F656">
            <v>0</v>
          </cell>
        </row>
        <row r="657">
          <cell r="A657">
            <v>83900</v>
          </cell>
          <cell r="B657">
            <v>839</v>
          </cell>
          <cell r="C657">
            <v>0</v>
          </cell>
          <cell r="D657" t="str">
            <v>DEP EN GARANTIA FIANZAS PODER JUD P/ANO</v>
          </cell>
          <cell r="E657">
            <v>-2437.4</v>
          </cell>
          <cell r="F657">
            <v>0</v>
          </cell>
        </row>
        <row r="658">
          <cell r="A658">
            <v>83901</v>
          </cell>
          <cell r="B658">
            <v>839</v>
          </cell>
          <cell r="C658">
            <v>1</v>
          </cell>
          <cell r="D658" t="str">
            <v>FIANZAS DE INTERES SOCIAL</v>
          </cell>
          <cell r="E658">
            <v>0</v>
          </cell>
          <cell r="F658">
            <v>0</v>
          </cell>
        </row>
        <row r="659">
          <cell r="A659">
            <v>84000</v>
          </cell>
          <cell r="B659">
            <v>840</v>
          </cell>
          <cell r="C659">
            <v>0</v>
          </cell>
          <cell r="D659" t="str">
            <v>DEP DE RENTA JUZGADOS PTE ANO</v>
          </cell>
          <cell r="E659">
            <v>2437.4</v>
          </cell>
          <cell r="F659">
            <v>0</v>
          </cell>
        </row>
        <row r="660">
          <cell r="A660">
            <v>85000</v>
          </cell>
          <cell r="B660">
            <v>850</v>
          </cell>
          <cell r="C660">
            <v>0</v>
          </cell>
          <cell r="D660" t="str">
            <v>ACREEDORES DIVERSOS ADMINISTRACION</v>
          </cell>
          <cell r="E660">
            <v>0</v>
          </cell>
          <cell r="F660">
            <v>0</v>
          </cell>
        </row>
        <row r="661">
          <cell r="A661">
            <v>89000</v>
          </cell>
          <cell r="B661">
            <v>890</v>
          </cell>
          <cell r="C661">
            <v>0</v>
          </cell>
          <cell r="D661" t="str">
            <v>TRANSFERENCIAS INFORMATICA</v>
          </cell>
          <cell r="E661">
            <v>0</v>
          </cell>
          <cell r="F661">
            <v>0</v>
          </cell>
        </row>
        <row r="662">
          <cell r="A662">
            <v>89001</v>
          </cell>
          <cell r="B662">
            <v>890</v>
          </cell>
          <cell r="C662">
            <v>1</v>
          </cell>
          <cell r="D662" t="str">
            <v>TRANSFERENCIAS DEPOSITOS DEL DIA</v>
          </cell>
          <cell r="E662">
            <v>0</v>
          </cell>
          <cell r="F662">
            <v>0</v>
          </cell>
        </row>
        <row r="663">
          <cell r="A663">
            <v>89102</v>
          </cell>
          <cell r="B663">
            <v>891</v>
          </cell>
          <cell r="C663">
            <v>2</v>
          </cell>
          <cell r="D663" t="str">
            <v>RESTO MUNICIPIOS</v>
          </cell>
          <cell r="E663">
            <v>0</v>
          </cell>
          <cell r="F663">
            <v>0</v>
          </cell>
        </row>
        <row r="664">
          <cell r="A664">
            <v>89201</v>
          </cell>
          <cell r="B664">
            <v>892</v>
          </cell>
          <cell r="C664">
            <v>1</v>
          </cell>
          <cell r="D664" t="str">
            <v>ISR H.CONGRESO DEL ESTADO</v>
          </cell>
          <cell r="E664">
            <v>0</v>
          </cell>
          <cell r="F664">
            <v>0</v>
          </cell>
        </row>
        <row r="665">
          <cell r="A665">
            <v>89202</v>
          </cell>
          <cell r="B665">
            <v>892</v>
          </cell>
          <cell r="C665">
            <v>2</v>
          </cell>
          <cell r="D665" t="str">
            <v>ISR TRIBUNAL SUPERIOR DE JUSTICIA</v>
          </cell>
          <cell r="E665">
            <v>0</v>
          </cell>
          <cell r="F665">
            <v>0</v>
          </cell>
        </row>
        <row r="666">
          <cell r="A666">
            <v>89203</v>
          </cell>
          <cell r="B666">
            <v>892</v>
          </cell>
          <cell r="C666">
            <v>3</v>
          </cell>
          <cell r="D666" t="str">
            <v>ISR CONTADURIA MAYOR DE HACIENDA</v>
          </cell>
          <cell r="E666">
            <v>0</v>
          </cell>
          <cell r="F666">
            <v>0</v>
          </cell>
        </row>
        <row r="667">
          <cell r="A667">
            <v>89204</v>
          </cell>
          <cell r="B667">
            <v>892</v>
          </cell>
          <cell r="C667">
            <v>4</v>
          </cell>
          <cell r="D667" t="str">
            <v>ISR FIDEICOMISO DE SEGURIDAD PUBLICA</v>
          </cell>
          <cell r="E667">
            <v>0</v>
          </cell>
          <cell r="F667">
            <v>0</v>
          </cell>
        </row>
        <row r="668">
          <cell r="A668">
            <v>89205</v>
          </cell>
          <cell r="B668">
            <v>892</v>
          </cell>
          <cell r="C668">
            <v>5</v>
          </cell>
          <cell r="D668" t="str">
            <v>ISR NORMAL SUPERIOR</v>
          </cell>
          <cell r="E668">
            <v>0</v>
          </cell>
          <cell r="F668">
            <v>0</v>
          </cell>
        </row>
        <row r="669">
          <cell r="A669">
            <v>89206</v>
          </cell>
          <cell r="B669">
            <v>892</v>
          </cell>
          <cell r="C669">
            <v>6</v>
          </cell>
          <cell r="D669" t="str">
            <v>ISR CONSEJO DE LA JUDICATURA</v>
          </cell>
          <cell r="E669">
            <v>0</v>
          </cell>
          <cell r="F669">
            <v>0</v>
          </cell>
        </row>
        <row r="670">
          <cell r="A670">
            <v>89207</v>
          </cell>
          <cell r="B670">
            <v>892</v>
          </cell>
          <cell r="C670">
            <v>7</v>
          </cell>
          <cell r="D670" t="str">
            <v>ISR ESCUELAS DE CALIDAD</v>
          </cell>
          <cell r="E670">
            <v>0</v>
          </cell>
          <cell r="F670">
            <v>0</v>
          </cell>
        </row>
        <row r="671">
          <cell r="A671">
            <v>89208</v>
          </cell>
          <cell r="B671">
            <v>892</v>
          </cell>
          <cell r="C671">
            <v>8</v>
          </cell>
          <cell r="D671" t="str">
            <v>ISR FIRECOM</v>
          </cell>
          <cell r="E671">
            <v>0</v>
          </cell>
          <cell r="F671">
            <v>0</v>
          </cell>
        </row>
        <row r="672">
          <cell r="A672">
            <v>89209</v>
          </cell>
          <cell r="B672">
            <v>892</v>
          </cell>
          <cell r="C672">
            <v>9</v>
          </cell>
          <cell r="D672" t="str">
            <v>ISR FID.FONDO DE FOM.AGROPECUARIO</v>
          </cell>
          <cell r="E672">
            <v>0</v>
          </cell>
          <cell r="F672">
            <v>0</v>
          </cell>
        </row>
        <row r="673">
          <cell r="A673">
            <v>89210</v>
          </cell>
          <cell r="B673">
            <v>892</v>
          </cell>
          <cell r="C673">
            <v>10</v>
          </cell>
          <cell r="D673" t="str">
            <v>ISR CONTRALORIA</v>
          </cell>
          <cell r="E673">
            <v>0</v>
          </cell>
          <cell r="F673">
            <v>0</v>
          </cell>
        </row>
        <row r="674">
          <cell r="A674">
            <v>89211</v>
          </cell>
          <cell r="B674">
            <v>892</v>
          </cell>
          <cell r="C674">
            <v>11</v>
          </cell>
          <cell r="D674" t="str">
            <v>FONDO DE AHORRO</v>
          </cell>
          <cell r="E674">
            <v>0</v>
          </cell>
          <cell r="F674">
            <v>0</v>
          </cell>
        </row>
        <row r="675">
          <cell r="A675">
            <v>0</v>
          </cell>
          <cell r="B675">
            <v>0</v>
          </cell>
          <cell r="C675">
            <v>0</v>
          </cell>
          <cell r="D675" t="str">
            <v>SUB TOTAL PARTICIPACIONES FEDERALES A MPIOS</v>
          </cell>
          <cell r="E675">
            <v>0</v>
          </cell>
          <cell r="F675">
            <v>0</v>
          </cell>
        </row>
        <row r="676">
          <cell r="A676">
            <v>0</v>
          </cell>
          <cell r="B676">
            <v>0</v>
          </cell>
          <cell r="C676">
            <v>0</v>
          </cell>
          <cell r="D676" t="str">
            <v>TOTAL ACREEDORES</v>
          </cell>
          <cell r="E676">
            <v>0</v>
          </cell>
          <cell r="F676">
            <v>0</v>
          </cell>
        </row>
        <row r="677">
          <cell r="A677">
            <v>0</v>
          </cell>
          <cell r="B677">
            <v>0</v>
          </cell>
          <cell r="C677">
            <v>0</v>
          </cell>
          <cell r="D677" t="str">
            <v>DEUDORES DIVERSOS DE ADMINISTRACION</v>
          </cell>
          <cell r="E677">
            <v>0</v>
          </cell>
          <cell r="F677">
            <v>0</v>
          </cell>
        </row>
        <row r="678">
          <cell r="A678">
            <v>90200</v>
          </cell>
          <cell r="B678">
            <v>902</v>
          </cell>
          <cell r="C678">
            <v>0</v>
          </cell>
          <cell r="D678" t="str">
            <v>DEUDORES DIVERSOS DE ADMINISTRACION</v>
          </cell>
          <cell r="E678">
            <v>0</v>
          </cell>
          <cell r="F678">
            <v>0</v>
          </cell>
        </row>
        <row r="679">
          <cell r="A679">
            <v>90201</v>
          </cell>
          <cell r="B679">
            <v>902</v>
          </cell>
          <cell r="C679">
            <v>1</v>
          </cell>
          <cell r="D679" t="str">
            <v>DEUDORES DIVERSOS DIRECC DE RECAUDACION</v>
          </cell>
          <cell r="E679">
            <v>0</v>
          </cell>
          <cell r="F679">
            <v>0</v>
          </cell>
        </row>
        <row r="680">
          <cell r="A680">
            <v>95000</v>
          </cell>
          <cell r="B680">
            <v>950</v>
          </cell>
          <cell r="C680">
            <v>0</v>
          </cell>
          <cell r="D680" t="str">
            <v>DEPOSITOS DIVERSOS DE ADMINISTRACION</v>
          </cell>
          <cell r="E680">
            <v>0</v>
          </cell>
          <cell r="F680">
            <v>0</v>
          </cell>
        </row>
        <row r="681">
          <cell r="A681">
            <v>95100</v>
          </cell>
          <cell r="B681">
            <v>951</v>
          </cell>
          <cell r="C681">
            <v>0</v>
          </cell>
          <cell r="D681" t="str">
            <v>INSTITUTO CONTROL VEH.RECURSOS PROPIOS</v>
          </cell>
          <cell r="E681">
            <v>0</v>
          </cell>
          <cell r="F681">
            <v>0</v>
          </cell>
        </row>
        <row r="682">
          <cell r="A682">
            <v>95101</v>
          </cell>
          <cell r="B682">
            <v>951</v>
          </cell>
          <cell r="C682">
            <v>1</v>
          </cell>
          <cell r="D682" t="str">
            <v>DERECHOS DE CONTROL VEHICULAR PTE.AÑO</v>
          </cell>
          <cell r="E682">
            <v>0</v>
          </cell>
          <cell r="F682">
            <v>0</v>
          </cell>
        </row>
        <row r="683">
          <cell r="A683">
            <v>95102</v>
          </cell>
          <cell r="B683">
            <v>951</v>
          </cell>
          <cell r="C683">
            <v>2</v>
          </cell>
          <cell r="D683" t="str">
            <v>DERECHOS DE CONTROL VEHICULAR REZAGOS</v>
          </cell>
          <cell r="E683">
            <v>0</v>
          </cell>
          <cell r="F683">
            <v>0</v>
          </cell>
        </row>
        <row r="684">
          <cell r="A684">
            <v>95103</v>
          </cell>
          <cell r="B684">
            <v>951</v>
          </cell>
          <cell r="C684">
            <v>3</v>
          </cell>
          <cell r="D684" t="str">
            <v>DEVOLUCION CONTROL VEHICULAR</v>
          </cell>
          <cell r="E684">
            <v>0</v>
          </cell>
          <cell r="F684">
            <v>0</v>
          </cell>
        </row>
        <row r="685">
          <cell r="A685">
            <v>95104</v>
          </cell>
          <cell r="B685">
            <v>951</v>
          </cell>
          <cell r="C685">
            <v>4</v>
          </cell>
          <cell r="D685" t="str">
            <v>SUBSIDIO 10% Y 5%</v>
          </cell>
          <cell r="E685">
            <v>0</v>
          </cell>
          <cell r="F685">
            <v>0</v>
          </cell>
        </row>
        <row r="686">
          <cell r="A686">
            <v>95105</v>
          </cell>
          <cell r="B686">
            <v>951</v>
          </cell>
          <cell r="C686">
            <v>5</v>
          </cell>
          <cell r="D686" t="str">
            <v>SUBSIDIO ANTIGUEDAD 5 AÑOS</v>
          </cell>
          <cell r="E686">
            <v>0</v>
          </cell>
          <cell r="F686">
            <v>0</v>
          </cell>
        </row>
        <row r="687">
          <cell r="A687">
            <v>95106</v>
          </cell>
          <cell r="B687">
            <v>951</v>
          </cell>
          <cell r="C687">
            <v>6</v>
          </cell>
          <cell r="D687" t="str">
            <v>SUBSIDIO ANTIGUEDAD 10 AÑOS</v>
          </cell>
          <cell r="E687">
            <v>0</v>
          </cell>
          <cell r="F687">
            <v>0</v>
          </cell>
        </row>
        <row r="688">
          <cell r="A688">
            <v>95107</v>
          </cell>
          <cell r="B688">
            <v>951</v>
          </cell>
          <cell r="C688">
            <v>7</v>
          </cell>
          <cell r="D688" t="str">
            <v>SUBSIDIO DERECHOS CONTROL VEHICULAR</v>
          </cell>
          <cell r="E688">
            <v>0</v>
          </cell>
          <cell r="F688">
            <v>0</v>
          </cell>
        </row>
        <row r="689">
          <cell r="A689">
            <v>95108</v>
          </cell>
          <cell r="B689">
            <v>951</v>
          </cell>
          <cell r="C689">
            <v>8</v>
          </cell>
          <cell r="D689" t="str">
            <v>SUB.MAT.CONT.VEH.A PERS.MAYORES 65 AÑOS</v>
          </cell>
          <cell r="E689">
            <v>0</v>
          </cell>
          <cell r="F689">
            <v>0</v>
          </cell>
        </row>
        <row r="690">
          <cell r="A690">
            <v>95109</v>
          </cell>
          <cell r="B690">
            <v>951</v>
          </cell>
          <cell r="C690">
            <v>9</v>
          </cell>
          <cell r="D690" t="str">
            <v>EXP.DE CERTIFICADOS DE CONTROL VEHICULAR</v>
          </cell>
          <cell r="E690">
            <v>0</v>
          </cell>
          <cell r="F690">
            <v>0</v>
          </cell>
        </row>
        <row r="691">
          <cell r="A691">
            <v>95110</v>
          </cell>
          <cell r="B691">
            <v>951</v>
          </cell>
          <cell r="C691">
            <v>10</v>
          </cell>
          <cell r="D691" t="str">
            <v>EXP.DE CERT.DE CONTROL VEH.OTROS ESTADOS</v>
          </cell>
          <cell r="E691">
            <v>0</v>
          </cell>
          <cell r="F691">
            <v>0</v>
          </cell>
        </row>
        <row r="692">
          <cell r="A692">
            <v>95111</v>
          </cell>
          <cell r="B692">
            <v>951</v>
          </cell>
          <cell r="C692">
            <v>11</v>
          </cell>
          <cell r="D692" t="str">
            <v>EXP.DE CERT.DE DOCUM.DE CTRL.VEHICULAR</v>
          </cell>
          <cell r="E692">
            <v>0</v>
          </cell>
          <cell r="F692">
            <v>0</v>
          </cell>
        </row>
        <row r="693">
          <cell r="A693">
            <v>95112</v>
          </cell>
          <cell r="B693">
            <v>951</v>
          </cell>
          <cell r="C693">
            <v>12</v>
          </cell>
          <cell r="D693" t="str">
            <v>PLACAS DE CIRCULACION VEHICULAR</v>
          </cell>
          <cell r="E693">
            <v>0</v>
          </cell>
          <cell r="F693">
            <v>0</v>
          </cell>
        </row>
        <row r="694">
          <cell r="A694">
            <v>95113</v>
          </cell>
          <cell r="B694">
            <v>951</v>
          </cell>
          <cell r="C694">
            <v>13</v>
          </cell>
          <cell r="D694" t="str">
            <v>LICENCIAS DE MANEJAR</v>
          </cell>
          <cell r="E694">
            <v>0</v>
          </cell>
          <cell r="F694">
            <v>0</v>
          </cell>
        </row>
        <row r="695">
          <cell r="A695">
            <v>95114</v>
          </cell>
          <cell r="B695">
            <v>951</v>
          </cell>
          <cell r="C695">
            <v>14</v>
          </cell>
          <cell r="D695" t="str">
            <v>EXP.DE CERT.DE LICENCIAS DE CONDUCIR</v>
          </cell>
          <cell r="E695">
            <v>0</v>
          </cell>
          <cell r="F695">
            <v>0</v>
          </cell>
        </row>
        <row r="696">
          <cell r="A696">
            <v>95115</v>
          </cell>
          <cell r="B696">
            <v>951</v>
          </cell>
          <cell r="C696">
            <v>15</v>
          </cell>
          <cell r="D696" t="str">
            <v>DUPLICADOS DE LICENCIAS</v>
          </cell>
          <cell r="E696">
            <v>0</v>
          </cell>
          <cell r="F696">
            <v>0</v>
          </cell>
        </row>
        <row r="697">
          <cell r="A697">
            <v>95116</v>
          </cell>
          <cell r="B697">
            <v>951</v>
          </cell>
          <cell r="C697">
            <v>16</v>
          </cell>
          <cell r="D697" t="str">
            <v>DUPLICADOS DE TARJETAS DE CIRCULACION</v>
          </cell>
          <cell r="E697">
            <v>0</v>
          </cell>
          <cell r="F697">
            <v>0</v>
          </cell>
        </row>
        <row r="698">
          <cell r="A698">
            <v>95117</v>
          </cell>
          <cell r="B698">
            <v>951</v>
          </cell>
          <cell r="C698">
            <v>17</v>
          </cell>
          <cell r="D698" t="str">
            <v>BAJAS DE VEHICULOS DE MOTOR</v>
          </cell>
          <cell r="E698">
            <v>0</v>
          </cell>
          <cell r="F698">
            <v>0</v>
          </cell>
        </row>
        <row r="699">
          <cell r="A699">
            <v>95118</v>
          </cell>
          <cell r="B699">
            <v>951</v>
          </cell>
          <cell r="C699">
            <v>18</v>
          </cell>
          <cell r="D699" t="str">
            <v>SUBSIDIO LAMINAS CONTROL VEHICULAR</v>
          </cell>
          <cell r="E699">
            <v>0</v>
          </cell>
          <cell r="F699">
            <v>0</v>
          </cell>
        </row>
        <row r="700">
          <cell r="A700">
            <v>95119</v>
          </cell>
          <cell r="B700">
            <v>951</v>
          </cell>
          <cell r="C700">
            <v>19</v>
          </cell>
          <cell r="D700" t="str">
            <v>SUBSIDIOS LICENCIAS DE MANEJO</v>
          </cell>
          <cell r="E700">
            <v>0</v>
          </cell>
          <cell r="F700">
            <v>0</v>
          </cell>
        </row>
        <row r="701">
          <cell r="A701">
            <v>95120</v>
          </cell>
          <cell r="B701">
            <v>951</v>
          </cell>
          <cell r="C701">
            <v>20</v>
          </cell>
          <cell r="D701" t="str">
            <v>MULTAS DE CONTROL VEHICULAR</v>
          </cell>
          <cell r="E701">
            <v>0</v>
          </cell>
          <cell r="F701">
            <v>0</v>
          </cell>
        </row>
        <row r="702">
          <cell r="A702">
            <v>95121</v>
          </cell>
          <cell r="B702">
            <v>951</v>
          </cell>
          <cell r="C702">
            <v>21</v>
          </cell>
          <cell r="D702" t="str">
            <v>INTERESES POR CONVENIO CONTROL VEHICULAR</v>
          </cell>
          <cell r="E702">
            <v>0</v>
          </cell>
          <cell r="F702">
            <v>0</v>
          </cell>
        </row>
        <row r="703">
          <cell r="A703">
            <v>95122</v>
          </cell>
          <cell r="B703">
            <v>951</v>
          </cell>
          <cell r="C703">
            <v>22</v>
          </cell>
          <cell r="D703" t="str">
            <v>SANCIONES POR CANJE DE PLACAS EXTEMP.</v>
          </cell>
          <cell r="E703">
            <v>0</v>
          </cell>
          <cell r="F703">
            <v>0</v>
          </cell>
        </row>
        <row r="704">
          <cell r="A704">
            <v>95123</v>
          </cell>
          <cell r="B704">
            <v>951</v>
          </cell>
          <cell r="C704">
            <v>23</v>
          </cell>
          <cell r="D704" t="str">
            <v>SAN.DE DER.DE CONTROL VEH.PTE.AÑO</v>
          </cell>
          <cell r="E704">
            <v>0</v>
          </cell>
          <cell r="F704">
            <v>0</v>
          </cell>
        </row>
        <row r="705">
          <cell r="A705">
            <v>95124</v>
          </cell>
          <cell r="B705">
            <v>951</v>
          </cell>
          <cell r="C705">
            <v>24</v>
          </cell>
          <cell r="D705" t="str">
            <v>SAN.DE DER.CONTROL VEH.REZAGO</v>
          </cell>
          <cell r="E705">
            <v>0</v>
          </cell>
          <cell r="F705">
            <v>0</v>
          </cell>
        </row>
        <row r="706">
          <cell r="A706">
            <v>95125</v>
          </cell>
          <cell r="B706">
            <v>951</v>
          </cell>
          <cell r="C706">
            <v>25</v>
          </cell>
          <cell r="D706" t="str">
            <v>10% INFRACC.DE TRANSITO AREA MET.</v>
          </cell>
          <cell r="E706">
            <v>0</v>
          </cell>
          <cell r="F706">
            <v>0</v>
          </cell>
        </row>
        <row r="707">
          <cell r="A707">
            <v>95200</v>
          </cell>
          <cell r="B707">
            <v>952</v>
          </cell>
          <cell r="C707">
            <v>0</v>
          </cell>
          <cell r="D707" t="str">
            <v>INSTITUTO DE CONTROL VEH.RECURSOS ADMON.</v>
          </cell>
          <cell r="E707">
            <v>0</v>
          </cell>
          <cell r="F707">
            <v>0</v>
          </cell>
        </row>
        <row r="708">
          <cell r="A708">
            <v>95201</v>
          </cell>
          <cell r="B708">
            <v>952</v>
          </cell>
          <cell r="C708">
            <v>1</v>
          </cell>
          <cell r="D708" t="str">
            <v>IMP.SOBRE TRANS.DE PROP.DE VEH.AUT.USADO</v>
          </cell>
          <cell r="E708">
            <v>0</v>
          </cell>
          <cell r="F708">
            <v>0</v>
          </cell>
        </row>
        <row r="709">
          <cell r="A709">
            <v>95202</v>
          </cell>
          <cell r="B709">
            <v>952</v>
          </cell>
          <cell r="C709">
            <v>2</v>
          </cell>
          <cell r="D709" t="str">
            <v>IMP.DE TRANSM.POR REQUERIMIENTO</v>
          </cell>
          <cell r="E709">
            <v>0</v>
          </cell>
          <cell r="F709">
            <v>0</v>
          </cell>
        </row>
        <row r="710">
          <cell r="A710">
            <v>95203</v>
          </cell>
          <cell r="B710">
            <v>952</v>
          </cell>
          <cell r="C710">
            <v>3</v>
          </cell>
          <cell r="D710" t="str">
            <v>ACT.E INTS.POR DEV.IMP.S/TRANS.VEH.USADO</v>
          </cell>
          <cell r="E710">
            <v>0</v>
          </cell>
          <cell r="F710">
            <v>0</v>
          </cell>
        </row>
        <row r="711">
          <cell r="A711">
            <v>95204</v>
          </cell>
          <cell r="B711">
            <v>952</v>
          </cell>
          <cell r="C711">
            <v>4</v>
          </cell>
          <cell r="D711" t="str">
            <v>DEV.IMP.S/TRANS.PROP.VEH.USADOS</v>
          </cell>
          <cell r="E711">
            <v>0</v>
          </cell>
          <cell r="F711">
            <v>0</v>
          </cell>
        </row>
        <row r="712">
          <cell r="A712">
            <v>95205</v>
          </cell>
          <cell r="B712">
            <v>952</v>
          </cell>
          <cell r="C712">
            <v>5</v>
          </cell>
          <cell r="D712" t="str">
            <v>MULTA IMP.P/LA AGENCIA EST.DE TRANSP.</v>
          </cell>
          <cell r="E712">
            <v>0</v>
          </cell>
          <cell r="F712">
            <v>0</v>
          </cell>
        </row>
        <row r="713">
          <cell r="A713">
            <v>95206</v>
          </cell>
          <cell r="B713">
            <v>952</v>
          </cell>
          <cell r="C713">
            <v>6</v>
          </cell>
          <cell r="D713" t="str">
            <v>MULTA DEL IMP.DE TRANSMISION</v>
          </cell>
          <cell r="E713">
            <v>0</v>
          </cell>
          <cell r="F713">
            <v>0</v>
          </cell>
        </row>
        <row r="714">
          <cell r="A714">
            <v>95207</v>
          </cell>
          <cell r="B714">
            <v>952</v>
          </cell>
          <cell r="C714">
            <v>7</v>
          </cell>
          <cell r="D714" t="str">
            <v>RECARGOS DE IMP.DE TRANSMISION</v>
          </cell>
          <cell r="E714">
            <v>0</v>
          </cell>
          <cell r="F714">
            <v>0</v>
          </cell>
        </row>
        <row r="715">
          <cell r="A715">
            <v>95208</v>
          </cell>
          <cell r="B715">
            <v>952</v>
          </cell>
          <cell r="C715">
            <v>8</v>
          </cell>
          <cell r="D715" t="str">
            <v>GASTOS DE EJEC.TRANS.VEH.MOTOR</v>
          </cell>
          <cell r="E715">
            <v>0</v>
          </cell>
          <cell r="F715">
            <v>0</v>
          </cell>
        </row>
        <row r="716">
          <cell r="A716">
            <v>95209</v>
          </cell>
          <cell r="B716">
            <v>952</v>
          </cell>
          <cell r="C716">
            <v>9</v>
          </cell>
          <cell r="D716" t="str">
            <v>INCENTIVOS POR ISAN</v>
          </cell>
          <cell r="E716">
            <v>0</v>
          </cell>
          <cell r="F716">
            <v>0</v>
          </cell>
        </row>
        <row r="717">
          <cell r="A717">
            <v>95210</v>
          </cell>
          <cell r="B717">
            <v>952</v>
          </cell>
          <cell r="C717">
            <v>10</v>
          </cell>
          <cell r="D717" t="str">
            <v>RECARGOS DE ISAN</v>
          </cell>
          <cell r="E717">
            <v>0</v>
          </cell>
          <cell r="F717">
            <v>0</v>
          </cell>
        </row>
        <row r="718">
          <cell r="A718">
            <v>95211</v>
          </cell>
          <cell r="B718">
            <v>952</v>
          </cell>
          <cell r="C718">
            <v>11</v>
          </cell>
          <cell r="D718" t="str">
            <v>SANCIONES ISAN</v>
          </cell>
          <cell r="E718">
            <v>0</v>
          </cell>
          <cell r="F718">
            <v>0</v>
          </cell>
        </row>
        <row r="719">
          <cell r="A719">
            <v>95212</v>
          </cell>
          <cell r="B719">
            <v>952</v>
          </cell>
          <cell r="C719">
            <v>12</v>
          </cell>
          <cell r="D719" t="str">
            <v>ISAN PAGOS PROVISIONALES</v>
          </cell>
          <cell r="E719">
            <v>0</v>
          </cell>
          <cell r="F719">
            <v>0</v>
          </cell>
        </row>
        <row r="720">
          <cell r="A720">
            <v>95213</v>
          </cell>
          <cell r="B720">
            <v>952</v>
          </cell>
          <cell r="C720">
            <v>13</v>
          </cell>
          <cell r="D720" t="str">
            <v>ACTUALIZACION DE ISAN</v>
          </cell>
          <cell r="E720">
            <v>0</v>
          </cell>
          <cell r="F720">
            <v>0</v>
          </cell>
        </row>
        <row r="721">
          <cell r="A721">
            <v>95214</v>
          </cell>
          <cell r="B721">
            <v>952</v>
          </cell>
          <cell r="C721">
            <v>14</v>
          </cell>
          <cell r="D721" t="str">
            <v>DEVOLUCION IMP.SOBRE AUTOMOVILES NUEVOS</v>
          </cell>
          <cell r="E721">
            <v>0</v>
          </cell>
          <cell r="F721">
            <v>0</v>
          </cell>
        </row>
        <row r="722">
          <cell r="A722">
            <v>95215</v>
          </cell>
          <cell r="B722">
            <v>952</v>
          </cell>
          <cell r="C722">
            <v>15</v>
          </cell>
          <cell r="D722" t="str">
            <v>ACT.E INT'S.POR DEV.ISAN</v>
          </cell>
          <cell r="E722">
            <v>0</v>
          </cell>
          <cell r="F722">
            <v>0</v>
          </cell>
        </row>
        <row r="723">
          <cell r="A723">
            <v>95216</v>
          </cell>
          <cell r="B723">
            <v>952</v>
          </cell>
          <cell r="C723">
            <v>16</v>
          </cell>
          <cell r="D723" t="str">
            <v>IMPUESTO S/TENENCIA O USO DE VEHICULOS</v>
          </cell>
          <cell r="E723">
            <v>0</v>
          </cell>
          <cell r="F723">
            <v>0</v>
          </cell>
        </row>
        <row r="724">
          <cell r="A724">
            <v>95217</v>
          </cell>
          <cell r="B724">
            <v>952</v>
          </cell>
          <cell r="C724">
            <v>17</v>
          </cell>
          <cell r="D724" t="str">
            <v>IMPUESTO S/TENENCIA MOTOCICLETAS</v>
          </cell>
          <cell r="E724">
            <v>0</v>
          </cell>
          <cell r="F724">
            <v>0</v>
          </cell>
        </row>
        <row r="725">
          <cell r="A725">
            <v>95218</v>
          </cell>
          <cell r="B725">
            <v>952</v>
          </cell>
          <cell r="C725">
            <v>18</v>
          </cell>
          <cell r="D725" t="str">
            <v>RECARGOS Y ACT.DE IMP.S/TENENCIA DE VEH.</v>
          </cell>
          <cell r="E725">
            <v>0</v>
          </cell>
          <cell r="F725">
            <v>0</v>
          </cell>
        </row>
        <row r="726">
          <cell r="A726">
            <v>95219</v>
          </cell>
          <cell r="B726">
            <v>952</v>
          </cell>
          <cell r="C726">
            <v>19</v>
          </cell>
          <cell r="D726" t="str">
            <v>RECARGOS Y ACT.DE IMP.S/TENENCIA DE MOTO</v>
          </cell>
          <cell r="E726">
            <v>0</v>
          </cell>
          <cell r="F726">
            <v>0</v>
          </cell>
        </row>
        <row r="727">
          <cell r="A727">
            <v>95220</v>
          </cell>
          <cell r="B727">
            <v>952</v>
          </cell>
          <cell r="C727">
            <v>20</v>
          </cell>
          <cell r="D727" t="str">
            <v>DEVOLUCION IMPUESTOS SOBRE TENENCIA</v>
          </cell>
          <cell r="E727">
            <v>0</v>
          </cell>
          <cell r="F727">
            <v>0</v>
          </cell>
        </row>
        <row r="728">
          <cell r="A728">
            <v>95221</v>
          </cell>
          <cell r="B728">
            <v>952</v>
          </cell>
          <cell r="C728">
            <v>21</v>
          </cell>
          <cell r="D728" t="str">
            <v>ACT.E INT'S POR DEV.IMP.S/TENENCIA</v>
          </cell>
          <cell r="E728">
            <v>0</v>
          </cell>
          <cell r="F728">
            <v>0</v>
          </cell>
        </row>
        <row r="729">
          <cell r="A729">
            <v>95222</v>
          </cell>
          <cell r="B729">
            <v>952</v>
          </cell>
          <cell r="C729">
            <v>22</v>
          </cell>
          <cell r="D729" t="str">
            <v>ACREDITAMIENTO DEL IMP.S/TENENCIA AR.15D</v>
          </cell>
          <cell r="E729">
            <v>0</v>
          </cell>
          <cell r="F729">
            <v>0</v>
          </cell>
        </row>
        <row r="730">
          <cell r="A730">
            <v>95223</v>
          </cell>
          <cell r="B730">
            <v>952</v>
          </cell>
          <cell r="C730">
            <v>23</v>
          </cell>
          <cell r="D730" t="str">
            <v>GASTOS DE EJECUCION ISAN</v>
          </cell>
          <cell r="E730">
            <v>0</v>
          </cell>
          <cell r="F730">
            <v>0</v>
          </cell>
        </row>
        <row r="731">
          <cell r="A731">
            <v>95224</v>
          </cell>
          <cell r="B731">
            <v>952</v>
          </cell>
          <cell r="C731">
            <v>24</v>
          </cell>
          <cell r="D731" t="str">
            <v>GASTOS DE EJEC.IMP.SOBRE TENENCIA</v>
          </cell>
          <cell r="E731">
            <v>0</v>
          </cell>
          <cell r="F731">
            <v>0</v>
          </cell>
        </row>
        <row r="732">
          <cell r="A732">
            <v>95225</v>
          </cell>
          <cell r="B732">
            <v>952</v>
          </cell>
          <cell r="C732">
            <v>25</v>
          </cell>
          <cell r="D732" t="str">
            <v>MULTAS IMP.S/TENENCIA CTRL.DE OBLIG.100%</v>
          </cell>
          <cell r="E732">
            <v>0</v>
          </cell>
          <cell r="F732">
            <v>0</v>
          </cell>
        </row>
        <row r="733">
          <cell r="A733">
            <v>95226</v>
          </cell>
          <cell r="B733">
            <v>952</v>
          </cell>
          <cell r="C733">
            <v>26</v>
          </cell>
          <cell r="D733" t="str">
            <v>HONORARIOS EJEC.POR CONTROL VEHICULAR</v>
          </cell>
          <cell r="E733">
            <v>0</v>
          </cell>
          <cell r="F733">
            <v>0</v>
          </cell>
        </row>
        <row r="734">
          <cell r="A734">
            <v>95227</v>
          </cell>
          <cell r="B734">
            <v>952</v>
          </cell>
          <cell r="C734">
            <v>27</v>
          </cell>
          <cell r="D734" t="str">
            <v>HONORARIOS EJECUCION ISAN</v>
          </cell>
          <cell r="E734">
            <v>0</v>
          </cell>
          <cell r="F734">
            <v>0</v>
          </cell>
        </row>
        <row r="735">
          <cell r="A735">
            <v>95228</v>
          </cell>
          <cell r="B735">
            <v>952</v>
          </cell>
          <cell r="C735">
            <v>28</v>
          </cell>
          <cell r="D735" t="str">
            <v>90% INFRACC.TRANSITO AREA METROPOLITANA</v>
          </cell>
          <cell r="E735">
            <v>0</v>
          </cell>
          <cell r="F735">
            <v>0</v>
          </cell>
        </row>
        <row r="736">
          <cell r="A736">
            <v>95229</v>
          </cell>
          <cell r="B736">
            <v>952</v>
          </cell>
          <cell r="C736">
            <v>29</v>
          </cell>
          <cell r="D736" t="str">
            <v>MULTAS POR AUTOCORRECCION I.S.A.N.</v>
          </cell>
          <cell r="E736">
            <v>0</v>
          </cell>
          <cell r="F736">
            <v>0</v>
          </cell>
        </row>
        <row r="737">
          <cell r="A737">
            <v>95230</v>
          </cell>
          <cell r="B737">
            <v>952</v>
          </cell>
          <cell r="C737">
            <v>30</v>
          </cell>
          <cell r="D737" t="str">
            <v>ISAN FISCALIZADO</v>
          </cell>
          <cell r="E737">
            <v>0</v>
          </cell>
          <cell r="F737">
            <v>0</v>
          </cell>
        </row>
        <row r="738">
          <cell r="A738">
            <v>95231</v>
          </cell>
          <cell r="B738">
            <v>952</v>
          </cell>
          <cell r="C738">
            <v>31</v>
          </cell>
          <cell r="D738" t="str">
            <v>ACTUALIZACION ISAN FISCALIZA</v>
          </cell>
          <cell r="E738">
            <v>0</v>
          </cell>
          <cell r="F738">
            <v>0</v>
          </cell>
        </row>
        <row r="739">
          <cell r="A739">
            <v>95232</v>
          </cell>
          <cell r="B739">
            <v>952</v>
          </cell>
          <cell r="C739">
            <v>32</v>
          </cell>
          <cell r="D739" t="str">
            <v>RECARGOS ISAN FISC</v>
          </cell>
          <cell r="E739">
            <v>0</v>
          </cell>
          <cell r="F739">
            <v>0</v>
          </cell>
        </row>
        <row r="740">
          <cell r="A740">
            <v>95233</v>
          </cell>
          <cell r="B740">
            <v>952</v>
          </cell>
          <cell r="C740">
            <v>33</v>
          </cell>
          <cell r="D740" t="str">
            <v>MULTAS AUTOCORRECCION ISAN FISCALIZADO</v>
          </cell>
          <cell r="E740">
            <v>0</v>
          </cell>
          <cell r="F740">
            <v>0</v>
          </cell>
        </row>
        <row r="741">
          <cell r="A741">
            <v>95234</v>
          </cell>
          <cell r="B741">
            <v>952</v>
          </cell>
          <cell r="C741">
            <v>34</v>
          </cell>
          <cell r="D741" t="str">
            <v>MULTAS POR DESACATO ISAN FISCALIZADO</v>
          </cell>
          <cell r="E741">
            <v>0</v>
          </cell>
          <cell r="F741">
            <v>0</v>
          </cell>
        </row>
        <row r="742">
          <cell r="A742">
            <v>95235</v>
          </cell>
          <cell r="B742">
            <v>952</v>
          </cell>
          <cell r="C742">
            <v>35</v>
          </cell>
          <cell r="D742" t="str">
            <v>FONDO DE COMPENSACIÓN ISAN</v>
          </cell>
          <cell r="E742">
            <v>0</v>
          </cell>
          <cell r="F742">
            <v>0</v>
          </cell>
        </row>
        <row r="743">
          <cell r="A743">
            <v>95236</v>
          </cell>
          <cell r="B743">
            <v>952</v>
          </cell>
          <cell r="C743">
            <v>36</v>
          </cell>
          <cell r="D743" t="str">
            <v>IMP.S/TENENCIA FISCALIZADO</v>
          </cell>
          <cell r="E743">
            <v>0</v>
          </cell>
          <cell r="F743">
            <v>0</v>
          </cell>
        </row>
        <row r="744">
          <cell r="A744">
            <v>95237</v>
          </cell>
          <cell r="B744">
            <v>952</v>
          </cell>
          <cell r="C744">
            <v>37</v>
          </cell>
          <cell r="D744" t="str">
            <v>ACT.IMP. S/TEN FISCALIZADO</v>
          </cell>
          <cell r="E744">
            <v>0</v>
          </cell>
          <cell r="F744">
            <v>0</v>
          </cell>
        </row>
        <row r="745">
          <cell r="A745">
            <v>95238</v>
          </cell>
          <cell r="B745">
            <v>952</v>
          </cell>
          <cell r="C745">
            <v>38</v>
          </cell>
          <cell r="D745" t="str">
            <v>REC.IMP.S/TEN FISCALIZADO</v>
          </cell>
          <cell r="E745">
            <v>0</v>
          </cell>
          <cell r="F745">
            <v>0</v>
          </cell>
        </row>
        <row r="746">
          <cell r="A746">
            <v>95239</v>
          </cell>
          <cell r="B746">
            <v>952</v>
          </cell>
          <cell r="C746">
            <v>39</v>
          </cell>
          <cell r="D746" t="str">
            <v>MULTAS AUTOCORRECCION IMP.S/TEN FISCALIZ</v>
          </cell>
          <cell r="E746">
            <v>0</v>
          </cell>
          <cell r="F746">
            <v>0</v>
          </cell>
        </row>
        <row r="747">
          <cell r="A747">
            <v>95240</v>
          </cell>
          <cell r="B747">
            <v>952</v>
          </cell>
          <cell r="C747">
            <v>40</v>
          </cell>
          <cell r="D747" t="str">
            <v>MULTAS POR DESACATO IMP.S/TEN FISCALIZAD</v>
          </cell>
          <cell r="E747">
            <v>0</v>
          </cell>
          <cell r="F747">
            <v>0</v>
          </cell>
        </row>
        <row r="748">
          <cell r="A748">
            <v>95241</v>
          </cell>
          <cell r="B748">
            <v>952</v>
          </cell>
          <cell r="C748">
            <v>41</v>
          </cell>
          <cell r="D748" t="str">
            <v>ACTUALIZ IMP.S/TEN DE VEHICULOS</v>
          </cell>
          <cell r="E748">
            <v>0</v>
          </cell>
          <cell r="F748">
            <v>0</v>
          </cell>
        </row>
        <row r="749">
          <cell r="A749">
            <v>95242</v>
          </cell>
          <cell r="B749">
            <v>952</v>
          </cell>
          <cell r="C749">
            <v>42</v>
          </cell>
          <cell r="D749" t="str">
            <v>ACTUALIZ IMP. S/TEN DE MOTOS</v>
          </cell>
          <cell r="E749">
            <v>0</v>
          </cell>
          <cell r="F749">
            <v>0</v>
          </cell>
        </row>
        <row r="750">
          <cell r="A750">
            <v>95243</v>
          </cell>
          <cell r="B750">
            <v>952</v>
          </cell>
          <cell r="C750">
            <v>43</v>
          </cell>
          <cell r="D750" t="str">
            <v>INSCRIPCION VEH. EXTRANJEROS</v>
          </cell>
          <cell r="E750">
            <v>0</v>
          </cell>
          <cell r="F750">
            <v>0</v>
          </cell>
        </row>
        <row r="751">
          <cell r="A751">
            <v>95244</v>
          </cell>
          <cell r="B751">
            <v>952</v>
          </cell>
          <cell r="C751">
            <v>44</v>
          </cell>
          <cell r="D751" t="str">
            <v>DEV. INSCRIPC. VEH. EXT.</v>
          </cell>
          <cell r="E751">
            <v>0</v>
          </cell>
          <cell r="F751">
            <v>0</v>
          </cell>
        </row>
        <row r="752">
          <cell r="A752">
            <v>95245</v>
          </cell>
          <cell r="B752">
            <v>952</v>
          </cell>
          <cell r="C752">
            <v>45</v>
          </cell>
          <cell r="D752" t="str">
            <v>ACT.E INTS. POR DEV.INSCRIP.VEH.EXT.</v>
          </cell>
          <cell r="E752">
            <v>0</v>
          </cell>
          <cell r="F752">
            <v>0</v>
          </cell>
        </row>
        <row r="753">
          <cell r="A753">
            <v>95246</v>
          </cell>
          <cell r="B753">
            <v>952</v>
          </cell>
          <cell r="C753">
            <v>46</v>
          </cell>
          <cell r="D753" t="str">
            <v>EXPEDICION O REFRENDO DE LA CONCESION</v>
          </cell>
          <cell r="E753">
            <v>0</v>
          </cell>
          <cell r="F753">
            <v>0</v>
          </cell>
        </row>
        <row r="754">
          <cell r="A754">
            <v>95247</v>
          </cell>
          <cell r="B754">
            <v>952</v>
          </cell>
          <cell r="C754">
            <v>47</v>
          </cell>
          <cell r="D754" t="str">
            <v>TRAMITE DE CESION DE DER.DE LA CONCESION</v>
          </cell>
          <cell r="E754">
            <v>0</v>
          </cell>
          <cell r="F754">
            <v>0</v>
          </cell>
        </row>
        <row r="755">
          <cell r="A755">
            <v>95248</v>
          </cell>
          <cell r="B755">
            <v>952</v>
          </cell>
          <cell r="C755">
            <v>48</v>
          </cell>
          <cell r="D755" t="str">
            <v>REP.DE DOC.EN EL QUE CONSTA LA CONCESION</v>
          </cell>
          <cell r="E755">
            <v>0</v>
          </cell>
          <cell r="F755">
            <v>0</v>
          </cell>
        </row>
        <row r="756">
          <cell r="A756">
            <v>95249</v>
          </cell>
          <cell r="B756">
            <v>952</v>
          </cell>
          <cell r="C756">
            <v>49</v>
          </cell>
          <cell r="D756" t="str">
            <v>CAMBIO DE VEHICULO OBJ.DE LA CONCESION</v>
          </cell>
          <cell r="E756">
            <v>0</v>
          </cell>
          <cell r="F756">
            <v>0</v>
          </cell>
        </row>
        <row r="757">
          <cell r="B757">
            <v>0</v>
          </cell>
          <cell r="C757">
            <v>0</v>
          </cell>
          <cell r="D757" t="str">
            <v>TOTAL DEUDORES</v>
          </cell>
          <cell r="E757">
            <v>0</v>
          </cell>
          <cell r="F757">
            <v>0</v>
          </cell>
        </row>
        <row r="758">
          <cell r="B758">
            <v>0</v>
          </cell>
          <cell r="C758">
            <v>0</v>
          </cell>
          <cell r="D758" t="str">
            <v>TOTAL NO PRESUPUESTAL</v>
          </cell>
          <cell r="E758">
            <v>312302428.92000002</v>
          </cell>
          <cell r="F758">
            <v>1472382192.95</v>
          </cell>
        </row>
        <row r="759">
          <cell r="B759">
            <v>0</v>
          </cell>
          <cell r="C759">
            <v>0</v>
          </cell>
          <cell r="D759" t="str">
            <v>TOTAL GENERAL</v>
          </cell>
          <cell r="E759">
            <v>3938469331.29</v>
          </cell>
          <cell r="F759">
            <v>21981881524.669998</v>
          </cell>
        </row>
        <row r="760">
          <cell r="B760" t="str">
            <v>_x001A_</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CA)"/>
      <sheetName val="tabla general"/>
      <sheetName val="ICV"/>
      <sheetName val="origen"/>
    </sheetNames>
    <sheetDataSet>
      <sheetData sheetId="0" refreshError="1"/>
      <sheetData sheetId="1" refreshError="1"/>
      <sheetData sheetId="2" refreshError="1"/>
      <sheetData sheetId="3">
        <row r="1">
          <cell r="B1">
            <v>0</v>
          </cell>
          <cell r="C1">
            <v>0</v>
          </cell>
          <cell r="D1" t="str">
            <v>I  M  P  U  E  S  T  O  S</v>
          </cell>
          <cell r="E1">
            <v>0</v>
          </cell>
          <cell r="F1">
            <v>0</v>
          </cell>
        </row>
        <row r="2">
          <cell r="A2">
            <v>12500</v>
          </cell>
          <cell r="B2">
            <v>125</v>
          </cell>
          <cell r="C2">
            <v>0</v>
          </cell>
          <cell r="D2" t="str">
            <v>S O B R E   N O M I N A S</v>
          </cell>
          <cell r="E2">
            <v>158231276.47999999</v>
          </cell>
          <cell r="F2">
            <v>966455449.51999998</v>
          </cell>
        </row>
        <row r="3">
          <cell r="A3">
            <v>12501</v>
          </cell>
          <cell r="B3">
            <v>125</v>
          </cell>
          <cell r="C3">
            <v>1</v>
          </cell>
          <cell r="D3" t="str">
            <v>CONVENIOS DE NOMINAS</v>
          </cell>
          <cell r="E3">
            <v>3083.72</v>
          </cell>
          <cell r="F3">
            <v>79628.17</v>
          </cell>
        </row>
        <row r="4">
          <cell r="A4">
            <v>12502</v>
          </cell>
          <cell r="B4">
            <v>125</v>
          </cell>
          <cell r="C4">
            <v>2</v>
          </cell>
          <cell r="D4" t="str">
            <v>I.S.N. ACTOS DE FISCALIZACION</v>
          </cell>
          <cell r="E4">
            <v>303023.28999999998</v>
          </cell>
          <cell r="F4">
            <v>1624882.75</v>
          </cell>
        </row>
        <row r="5">
          <cell r="A5">
            <v>12503</v>
          </cell>
          <cell r="B5">
            <v>125</v>
          </cell>
          <cell r="C5">
            <v>3</v>
          </cell>
          <cell r="D5" t="str">
            <v>ACTUALIZACION DE ISN ACTOS FIS.</v>
          </cell>
          <cell r="E5">
            <v>20183.689999999999</v>
          </cell>
          <cell r="F5">
            <v>87749.759999999995</v>
          </cell>
        </row>
        <row r="6">
          <cell r="A6">
            <v>12504</v>
          </cell>
          <cell r="B6">
            <v>125</v>
          </cell>
          <cell r="C6">
            <v>4</v>
          </cell>
          <cell r="D6" t="str">
            <v>ACTUALIZACION DE I.S.N.</v>
          </cell>
          <cell r="E6">
            <v>115328.39</v>
          </cell>
          <cell r="F6">
            <v>567867.32999999996</v>
          </cell>
        </row>
        <row r="7">
          <cell r="A7">
            <v>12600</v>
          </cell>
          <cell r="B7">
            <v>126</v>
          </cell>
          <cell r="C7">
            <v>0</v>
          </cell>
          <cell r="D7" t="str">
            <v>IMPUESTO SOBRE HOSPEDAJE</v>
          </cell>
          <cell r="E7">
            <v>3037732.33</v>
          </cell>
          <cell r="F7">
            <v>16191517.1</v>
          </cell>
        </row>
        <row r="8">
          <cell r="A8">
            <v>12601</v>
          </cell>
          <cell r="B8">
            <v>126</v>
          </cell>
          <cell r="C8">
            <v>1</v>
          </cell>
          <cell r="D8" t="str">
            <v>IMP.SOBRE HOSPEDAJE ACTOS DE FIS.</v>
          </cell>
          <cell r="E8">
            <v>0</v>
          </cell>
          <cell r="F8">
            <v>0</v>
          </cell>
        </row>
        <row r="9">
          <cell r="A9">
            <v>12602</v>
          </cell>
          <cell r="B9">
            <v>126</v>
          </cell>
          <cell r="C9">
            <v>2</v>
          </cell>
          <cell r="D9" t="str">
            <v>ACTUALIZACION ISH FISCALIZACION</v>
          </cell>
          <cell r="E9">
            <v>0</v>
          </cell>
          <cell r="F9">
            <v>0</v>
          </cell>
        </row>
        <row r="10">
          <cell r="A10">
            <v>12603</v>
          </cell>
          <cell r="B10">
            <v>126</v>
          </cell>
          <cell r="C10">
            <v>3</v>
          </cell>
          <cell r="D10" t="str">
            <v>ACTUALIZACION IMP.SOBRE HOSPEDAJE</v>
          </cell>
          <cell r="E10">
            <v>19.739999999999998</v>
          </cell>
          <cell r="F10">
            <v>3390.49</v>
          </cell>
        </row>
        <row r="11">
          <cell r="A11">
            <v>12700</v>
          </cell>
          <cell r="B11">
            <v>127</v>
          </cell>
          <cell r="C11">
            <v>0</v>
          </cell>
          <cell r="D11" t="str">
            <v>IMPUESTO POR OBTENCION DE PREMIOS</v>
          </cell>
          <cell r="E11">
            <v>2285506.67</v>
          </cell>
          <cell r="F11">
            <v>7169224.8099999996</v>
          </cell>
        </row>
        <row r="12">
          <cell r="A12">
            <v>12900</v>
          </cell>
          <cell r="B12">
            <v>129</v>
          </cell>
          <cell r="C12">
            <v>0</v>
          </cell>
          <cell r="D12" t="str">
            <v>IMP.SOBRE TRANS.DE PROP.DE VEH.AUT.USADO</v>
          </cell>
          <cell r="E12">
            <v>14191713.84</v>
          </cell>
          <cell r="F12">
            <v>94125801.480000004</v>
          </cell>
        </row>
        <row r="13">
          <cell r="A13">
            <v>12901</v>
          </cell>
          <cell r="B13">
            <v>129</v>
          </cell>
          <cell r="C13">
            <v>1</v>
          </cell>
          <cell r="D13" t="str">
            <v>IMP.DE TRANSM.POR REQUERIMIENTO</v>
          </cell>
          <cell r="E13">
            <v>0</v>
          </cell>
          <cell r="F13">
            <v>1047.48</v>
          </cell>
        </row>
        <row r="14">
          <cell r="A14">
            <v>13001</v>
          </cell>
          <cell r="B14">
            <v>130</v>
          </cell>
          <cell r="C14">
            <v>1</v>
          </cell>
          <cell r="D14" t="str">
            <v>DEV.IMPTO.SOBRE NOMINA</v>
          </cell>
          <cell r="E14">
            <v>-1373.97</v>
          </cell>
          <cell r="F14">
            <v>-1373.97</v>
          </cell>
        </row>
        <row r="15">
          <cell r="A15">
            <v>13003</v>
          </cell>
          <cell r="B15">
            <v>130</v>
          </cell>
          <cell r="C15">
            <v>3</v>
          </cell>
          <cell r="D15" t="str">
            <v>DEV.IMP.POR OBTENCION DE PREMIOS</v>
          </cell>
          <cell r="E15">
            <v>0</v>
          </cell>
          <cell r="F15">
            <v>0</v>
          </cell>
        </row>
        <row r="16">
          <cell r="A16">
            <v>13004</v>
          </cell>
          <cell r="B16">
            <v>130</v>
          </cell>
          <cell r="C16">
            <v>4</v>
          </cell>
          <cell r="D16" t="str">
            <v>ACT.E INTS.POR DEV.IMP.S/NOMINA</v>
          </cell>
          <cell r="E16">
            <v>-216.35</v>
          </cell>
          <cell r="F16">
            <v>-216.35</v>
          </cell>
        </row>
        <row r="17">
          <cell r="A17">
            <v>13005</v>
          </cell>
          <cell r="B17">
            <v>130</v>
          </cell>
          <cell r="C17">
            <v>5</v>
          </cell>
          <cell r="D17" t="str">
            <v>ACT.E INTS.POR DEV.IMP.S/TRANS.VEH.USADO</v>
          </cell>
          <cell r="E17">
            <v>0</v>
          </cell>
          <cell r="F17">
            <v>-369.6</v>
          </cell>
        </row>
        <row r="18">
          <cell r="A18">
            <v>13008</v>
          </cell>
          <cell r="B18">
            <v>130</v>
          </cell>
          <cell r="C18">
            <v>8</v>
          </cell>
          <cell r="D18" t="str">
            <v>SUBSIDIO DE ISN</v>
          </cell>
          <cell r="E18">
            <v>0</v>
          </cell>
          <cell r="F18">
            <v>0</v>
          </cell>
        </row>
        <row r="19">
          <cell r="A19">
            <v>13010</v>
          </cell>
          <cell r="B19">
            <v>130</v>
          </cell>
          <cell r="C19">
            <v>10</v>
          </cell>
          <cell r="D19" t="str">
            <v>DEV.IMP.S/TRANS.PROP.VEH.USADOS</v>
          </cell>
          <cell r="E19">
            <v>-2476</v>
          </cell>
          <cell r="F19">
            <v>-34170.800000000003</v>
          </cell>
        </row>
        <row r="20">
          <cell r="A20">
            <v>0</v>
          </cell>
          <cell r="B20">
            <v>0</v>
          </cell>
          <cell r="C20">
            <v>0</v>
          </cell>
          <cell r="D20" t="str">
            <v>TOTAL IMPUESTOS</v>
          </cell>
          <cell r="E20">
            <v>178183801.83000001</v>
          </cell>
          <cell r="F20">
            <v>1086270428.1700001</v>
          </cell>
        </row>
        <row r="21">
          <cell r="A21">
            <v>0</v>
          </cell>
          <cell r="B21">
            <v>0</v>
          </cell>
          <cell r="C21">
            <v>0</v>
          </cell>
          <cell r="D21" t="str">
            <v>D  E  R  E  C  H  O  S</v>
          </cell>
          <cell r="E21">
            <v>0</v>
          </cell>
          <cell r="F21">
            <v>0</v>
          </cell>
        </row>
        <row r="22">
          <cell r="A22">
            <v>20201</v>
          </cell>
          <cell r="B22">
            <v>202</v>
          </cell>
          <cell r="C22">
            <v>1</v>
          </cell>
          <cell r="D22" t="str">
            <v>DUPLICADOS DE ESCUELAS COMERCIALES</v>
          </cell>
          <cell r="E22">
            <v>846</v>
          </cell>
          <cell r="F22">
            <v>8578</v>
          </cell>
        </row>
        <row r="23">
          <cell r="A23">
            <v>20202</v>
          </cell>
          <cell r="B23">
            <v>202</v>
          </cell>
          <cell r="C23">
            <v>2</v>
          </cell>
          <cell r="D23" t="str">
            <v>DUPLICADOS DE ESCUELAS PRIMARIAS</v>
          </cell>
          <cell r="E23">
            <v>13416</v>
          </cell>
          <cell r="F23">
            <v>71160</v>
          </cell>
        </row>
        <row r="24">
          <cell r="A24">
            <v>20203</v>
          </cell>
          <cell r="B24">
            <v>202</v>
          </cell>
          <cell r="C24">
            <v>3</v>
          </cell>
          <cell r="D24" t="str">
            <v>DUPLICADOS DE ESCUELAS SECUNDARIAS</v>
          </cell>
          <cell r="E24">
            <v>29904</v>
          </cell>
          <cell r="F24">
            <v>158132.64000000001</v>
          </cell>
        </row>
        <row r="25">
          <cell r="A25">
            <v>20204</v>
          </cell>
          <cell r="B25">
            <v>202</v>
          </cell>
          <cell r="C25">
            <v>4</v>
          </cell>
          <cell r="D25" t="str">
            <v>CONST.DE SERV.SOCIAL Y CONST.DE ESTUDIOS</v>
          </cell>
          <cell r="E25">
            <v>3810</v>
          </cell>
          <cell r="F25">
            <v>16307</v>
          </cell>
        </row>
        <row r="26">
          <cell r="A26">
            <v>20205</v>
          </cell>
          <cell r="B26">
            <v>202</v>
          </cell>
          <cell r="C26">
            <v>5</v>
          </cell>
          <cell r="D26" t="str">
            <v>CERT.ESC.TEC.LIC.NOR.PREP.ENF.Y TIT.PROF</v>
          </cell>
          <cell r="E26">
            <v>906265.5</v>
          </cell>
          <cell r="F26">
            <v>4526700</v>
          </cell>
        </row>
        <row r="27">
          <cell r="A27">
            <v>20206</v>
          </cell>
          <cell r="B27">
            <v>202</v>
          </cell>
          <cell r="C27">
            <v>6</v>
          </cell>
          <cell r="D27" t="str">
            <v>DUPLICADOS DE PREESCOLAR</v>
          </cell>
          <cell r="E27">
            <v>0</v>
          </cell>
          <cell r="F27">
            <v>0</v>
          </cell>
        </row>
        <row r="28">
          <cell r="A28">
            <v>20207</v>
          </cell>
          <cell r="B28">
            <v>202</v>
          </cell>
          <cell r="C28">
            <v>7</v>
          </cell>
          <cell r="D28" t="str">
            <v>EQUIVALENCIAS Y REVALIDACIONES CEDU.PROF</v>
          </cell>
          <cell r="E28">
            <v>112981</v>
          </cell>
          <cell r="F28">
            <v>551594</v>
          </cell>
        </row>
        <row r="29">
          <cell r="A29">
            <v>20208</v>
          </cell>
          <cell r="B29">
            <v>202</v>
          </cell>
          <cell r="C29">
            <v>8</v>
          </cell>
          <cell r="D29" t="str">
            <v>SUBSIDIOS DE SERVICIOS DE EDUCACION</v>
          </cell>
          <cell r="E29">
            <v>-71178</v>
          </cell>
          <cell r="F29">
            <v>-241833</v>
          </cell>
        </row>
        <row r="30">
          <cell r="A30">
            <v>20200</v>
          </cell>
          <cell r="B30">
            <v>202</v>
          </cell>
          <cell r="C30">
            <v>0</v>
          </cell>
          <cell r="D30" t="str">
            <v>SERVICIOS DE EDUCACION</v>
          </cell>
          <cell r="E30">
            <v>996044.5</v>
          </cell>
          <cell r="F30">
            <v>5090638.6399999997</v>
          </cell>
        </row>
        <row r="31">
          <cell r="A31">
            <v>20300</v>
          </cell>
          <cell r="B31">
            <v>203</v>
          </cell>
          <cell r="C31">
            <v>0</v>
          </cell>
          <cell r="D31" t="str">
            <v>SERVICIOS DE VIGILANCIA</v>
          </cell>
          <cell r="E31">
            <v>102060</v>
          </cell>
          <cell r="F31">
            <v>788335.34</v>
          </cell>
        </row>
        <row r="32">
          <cell r="A32">
            <v>20410</v>
          </cell>
          <cell r="B32">
            <v>204</v>
          </cell>
          <cell r="C32">
            <v>10</v>
          </cell>
          <cell r="D32" t="str">
            <v>CAMBIO DE PROYECTO DE CONSTRUCCION</v>
          </cell>
          <cell r="E32">
            <v>7670</v>
          </cell>
          <cell r="F32">
            <v>33010</v>
          </cell>
        </row>
        <row r="33">
          <cell r="A33">
            <v>20411</v>
          </cell>
          <cell r="B33">
            <v>204</v>
          </cell>
          <cell r="C33">
            <v>11</v>
          </cell>
          <cell r="D33" t="str">
            <v>INFORMATIVO DE VALOR CATASTRAL</v>
          </cell>
          <cell r="E33">
            <v>1504146</v>
          </cell>
          <cell r="F33">
            <v>8152555</v>
          </cell>
        </row>
        <row r="34">
          <cell r="A34">
            <v>20412</v>
          </cell>
          <cell r="B34">
            <v>204</v>
          </cell>
          <cell r="C34">
            <v>12</v>
          </cell>
          <cell r="D34" t="str">
            <v>AVALUO DE LA SEDUE</v>
          </cell>
          <cell r="E34">
            <v>6962</v>
          </cell>
          <cell r="F34">
            <v>34574</v>
          </cell>
        </row>
        <row r="35">
          <cell r="A35">
            <v>20413</v>
          </cell>
          <cell r="B35">
            <v>204</v>
          </cell>
          <cell r="C35">
            <v>13</v>
          </cell>
          <cell r="D35" t="str">
            <v>AVALUO CATASTRAL</v>
          </cell>
          <cell r="E35">
            <v>76422</v>
          </cell>
          <cell r="F35">
            <v>329411</v>
          </cell>
        </row>
        <row r="36">
          <cell r="A36">
            <v>20414</v>
          </cell>
          <cell r="B36">
            <v>204</v>
          </cell>
          <cell r="C36">
            <v>14</v>
          </cell>
          <cell r="D36" t="str">
            <v>CERTIFICACION DE NO INSCRIPCION CATASTRA</v>
          </cell>
          <cell r="E36">
            <v>11616</v>
          </cell>
          <cell r="F36">
            <v>76800</v>
          </cell>
        </row>
        <row r="37">
          <cell r="A37">
            <v>20415</v>
          </cell>
          <cell r="B37">
            <v>204</v>
          </cell>
          <cell r="C37">
            <v>15</v>
          </cell>
          <cell r="D37" t="str">
            <v>CERTIFICACIONES</v>
          </cell>
          <cell r="E37">
            <v>5076</v>
          </cell>
          <cell r="F37">
            <v>30077</v>
          </cell>
        </row>
        <row r="38">
          <cell r="A38">
            <v>20416</v>
          </cell>
          <cell r="B38">
            <v>204</v>
          </cell>
          <cell r="C38">
            <v>16</v>
          </cell>
          <cell r="D38" t="str">
            <v>ACLARACIONES</v>
          </cell>
          <cell r="E38">
            <v>2632</v>
          </cell>
          <cell r="F38">
            <v>14946</v>
          </cell>
        </row>
        <row r="39">
          <cell r="A39">
            <v>20417</v>
          </cell>
          <cell r="B39">
            <v>204</v>
          </cell>
          <cell r="C39">
            <v>17</v>
          </cell>
          <cell r="D39" t="str">
            <v>INFORMACION Y UBICACION DE PREDIOS</v>
          </cell>
          <cell r="E39">
            <v>188</v>
          </cell>
          <cell r="F39">
            <v>1458</v>
          </cell>
        </row>
        <row r="40">
          <cell r="A40">
            <v>20418</v>
          </cell>
          <cell r="B40">
            <v>204</v>
          </cell>
          <cell r="C40">
            <v>18</v>
          </cell>
          <cell r="D40" t="str">
            <v>RECTIFICACIONES</v>
          </cell>
          <cell r="E40">
            <v>4653</v>
          </cell>
          <cell r="F40">
            <v>24628</v>
          </cell>
        </row>
        <row r="41">
          <cell r="A41">
            <v>20419</v>
          </cell>
          <cell r="B41">
            <v>204</v>
          </cell>
          <cell r="C41">
            <v>19</v>
          </cell>
          <cell r="D41" t="str">
            <v>PLANOS DE NUEVAS CONSTRUCCIONES</v>
          </cell>
          <cell r="E41">
            <v>4482623</v>
          </cell>
          <cell r="F41">
            <v>19976595.300000001</v>
          </cell>
        </row>
        <row r="42">
          <cell r="A42">
            <v>20420</v>
          </cell>
          <cell r="B42">
            <v>204</v>
          </cell>
          <cell r="C42">
            <v>20</v>
          </cell>
          <cell r="D42" t="str">
            <v>REGULARIZACION DE CONSTRUCCIONES</v>
          </cell>
          <cell r="E42">
            <v>766626</v>
          </cell>
          <cell r="F42">
            <v>4050112</v>
          </cell>
        </row>
        <row r="43">
          <cell r="A43">
            <v>20421</v>
          </cell>
          <cell r="B43">
            <v>204</v>
          </cell>
          <cell r="C43">
            <v>21</v>
          </cell>
          <cell r="D43" t="str">
            <v>PLANO DE FRACCIONAMIENTO</v>
          </cell>
          <cell r="E43">
            <v>322245</v>
          </cell>
          <cell r="F43">
            <v>1708938</v>
          </cell>
        </row>
        <row r="44">
          <cell r="A44">
            <v>20422</v>
          </cell>
          <cell r="B44">
            <v>204</v>
          </cell>
          <cell r="C44">
            <v>22</v>
          </cell>
          <cell r="D44" t="str">
            <v>SUBDIVISIONES Y FUSIONES</v>
          </cell>
          <cell r="E44">
            <v>30139</v>
          </cell>
          <cell r="F44">
            <v>135649</v>
          </cell>
        </row>
        <row r="45">
          <cell r="A45">
            <v>20423</v>
          </cell>
          <cell r="B45">
            <v>204</v>
          </cell>
          <cell r="C45">
            <v>23</v>
          </cell>
          <cell r="D45" t="str">
            <v>DESGLOSES</v>
          </cell>
          <cell r="E45">
            <v>2021</v>
          </cell>
          <cell r="F45">
            <v>7145</v>
          </cell>
        </row>
        <row r="46">
          <cell r="A46">
            <v>20424</v>
          </cell>
          <cell r="B46">
            <v>204</v>
          </cell>
          <cell r="C46">
            <v>24</v>
          </cell>
          <cell r="D46" t="str">
            <v>RELOTIFICACIONES</v>
          </cell>
          <cell r="E46">
            <v>4103</v>
          </cell>
          <cell r="F46">
            <v>33529</v>
          </cell>
        </row>
        <row r="47">
          <cell r="A47">
            <v>20425</v>
          </cell>
          <cell r="B47">
            <v>204</v>
          </cell>
          <cell r="C47">
            <v>25</v>
          </cell>
          <cell r="D47" t="str">
            <v>RESELLOS</v>
          </cell>
          <cell r="E47">
            <v>5225</v>
          </cell>
          <cell r="F47">
            <v>65002</v>
          </cell>
        </row>
        <row r="48">
          <cell r="A48">
            <v>20426</v>
          </cell>
          <cell r="B48">
            <v>204</v>
          </cell>
          <cell r="C48">
            <v>26</v>
          </cell>
          <cell r="D48" t="str">
            <v>ALTAS</v>
          </cell>
          <cell r="E48">
            <v>7144</v>
          </cell>
          <cell r="F48">
            <v>38963</v>
          </cell>
        </row>
        <row r="49">
          <cell r="A49">
            <v>20427</v>
          </cell>
          <cell r="B49">
            <v>204</v>
          </cell>
          <cell r="C49">
            <v>27</v>
          </cell>
          <cell r="D49" t="str">
            <v>OTROS</v>
          </cell>
          <cell r="E49">
            <v>4089</v>
          </cell>
          <cell r="F49">
            <v>24448</v>
          </cell>
        </row>
        <row r="50">
          <cell r="A50">
            <v>20428</v>
          </cell>
          <cell r="B50">
            <v>204</v>
          </cell>
          <cell r="C50">
            <v>28</v>
          </cell>
          <cell r="D50" t="str">
            <v>CONDOMINIO</v>
          </cell>
          <cell r="E50">
            <v>2925</v>
          </cell>
          <cell r="F50">
            <v>41079</v>
          </cell>
        </row>
        <row r="51">
          <cell r="A51">
            <v>20429</v>
          </cell>
          <cell r="B51">
            <v>204</v>
          </cell>
          <cell r="C51">
            <v>29</v>
          </cell>
          <cell r="D51" t="str">
            <v>NUMERACION</v>
          </cell>
          <cell r="E51">
            <v>3068</v>
          </cell>
          <cell r="F51">
            <v>11092</v>
          </cell>
        </row>
        <row r="52">
          <cell r="A52">
            <v>20430</v>
          </cell>
          <cell r="B52">
            <v>204</v>
          </cell>
          <cell r="C52">
            <v>30</v>
          </cell>
          <cell r="D52" t="str">
            <v>BAJA DE CONSTRUCCION</v>
          </cell>
          <cell r="E52">
            <v>4512</v>
          </cell>
          <cell r="F52">
            <v>24142</v>
          </cell>
        </row>
        <row r="53">
          <cell r="A53">
            <v>20431</v>
          </cell>
          <cell r="B53">
            <v>204</v>
          </cell>
          <cell r="C53">
            <v>31</v>
          </cell>
          <cell r="D53" t="str">
            <v>COPIAS DE PLANOS</v>
          </cell>
          <cell r="E53">
            <v>54688</v>
          </cell>
          <cell r="F53">
            <v>274338</v>
          </cell>
        </row>
        <row r="54">
          <cell r="A54">
            <v>20460</v>
          </cell>
          <cell r="B54">
            <v>204</v>
          </cell>
          <cell r="C54">
            <v>60</v>
          </cell>
          <cell r="D54" t="str">
            <v>SUBSIDIOS CAMBIO DE PROYECTO DE CONSTRUC</v>
          </cell>
          <cell r="E54">
            <v>0</v>
          </cell>
          <cell r="F54">
            <v>0</v>
          </cell>
        </row>
        <row r="55">
          <cell r="A55">
            <v>20461</v>
          </cell>
          <cell r="B55">
            <v>204</v>
          </cell>
          <cell r="C55">
            <v>61</v>
          </cell>
          <cell r="D55" t="str">
            <v>SUBSIDIOS INFORMATIVO DE VALOR CATASTRAL</v>
          </cell>
          <cell r="E55">
            <v>-496272</v>
          </cell>
          <cell r="F55">
            <v>-2471168</v>
          </cell>
        </row>
        <row r="56">
          <cell r="A56">
            <v>20462</v>
          </cell>
          <cell r="B56">
            <v>204</v>
          </cell>
          <cell r="C56">
            <v>62</v>
          </cell>
          <cell r="D56" t="str">
            <v>SUBSIDIOS AVALUO DE LA SEDUE</v>
          </cell>
          <cell r="E56">
            <v>0</v>
          </cell>
          <cell r="F56">
            <v>0</v>
          </cell>
        </row>
        <row r="57">
          <cell r="A57">
            <v>20463</v>
          </cell>
          <cell r="B57">
            <v>204</v>
          </cell>
          <cell r="C57">
            <v>63</v>
          </cell>
          <cell r="D57" t="str">
            <v>SUBSIDIOS AVALUO CATASTRAL</v>
          </cell>
          <cell r="E57">
            <v>-1080</v>
          </cell>
          <cell r="F57">
            <v>-10845</v>
          </cell>
        </row>
        <row r="58">
          <cell r="A58">
            <v>20464</v>
          </cell>
          <cell r="B58">
            <v>204</v>
          </cell>
          <cell r="C58">
            <v>64</v>
          </cell>
          <cell r="D58" t="str">
            <v>SUBSIDIOS CERTIF DE NO INSCRIP CATASTRAL</v>
          </cell>
          <cell r="E58">
            <v>0</v>
          </cell>
          <cell r="F58">
            <v>0</v>
          </cell>
        </row>
        <row r="59">
          <cell r="A59">
            <v>20465</v>
          </cell>
          <cell r="B59">
            <v>204</v>
          </cell>
          <cell r="C59">
            <v>65</v>
          </cell>
          <cell r="D59" t="str">
            <v>SUBSIDIOS CERTIFICACIONES</v>
          </cell>
          <cell r="E59">
            <v>0</v>
          </cell>
          <cell r="F59">
            <v>0</v>
          </cell>
        </row>
        <row r="60">
          <cell r="A60">
            <v>20466</v>
          </cell>
          <cell r="B60">
            <v>204</v>
          </cell>
          <cell r="C60">
            <v>66</v>
          </cell>
          <cell r="D60" t="str">
            <v>SUBSIDIOS ACLARACIONES</v>
          </cell>
          <cell r="E60">
            <v>0</v>
          </cell>
          <cell r="F60">
            <v>0</v>
          </cell>
        </row>
        <row r="61">
          <cell r="A61">
            <v>20467</v>
          </cell>
          <cell r="B61">
            <v>204</v>
          </cell>
          <cell r="C61">
            <v>67</v>
          </cell>
          <cell r="D61" t="str">
            <v>SUBSIDIOS INFOR Y UBICACION DE PREDIOS</v>
          </cell>
          <cell r="E61">
            <v>0</v>
          </cell>
          <cell r="F61">
            <v>0</v>
          </cell>
        </row>
        <row r="62">
          <cell r="A62">
            <v>20468</v>
          </cell>
          <cell r="B62">
            <v>204</v>
          </cell>
          <cell r="C62">
            <v>68</v>
          </cell>
          <cell r="D62" t="str">
            <v>SUBSIDIOS RECTIFICACIONES</v>
          </cell>
          <cell r="E62">
            <v>0</v>
          </cell>
          <cell r="F62">
            <v>-360</v>
          </cell>
        </row>
        <row r="63">
          <cell r="A63">
            <v>20469</v>
          </cell>
          <cell r="B63">
            <v>204</v>
          </cell>
          <cell r="C63">
            <v>69</v>
          </cell>
          <cell r="D63" t="str">
            <v>SUBSIDIOS PLANOS DE NUEVAS CONSTRUCC</v>
          </cell>
          <cell r="E63">
            <v>-212674</v>
          </cell>
          <cell r="F63">
            <v>-1393240</v>
          </cell>
        </row>
        <row r="64">
          <cell r="A64">
            <v>20470</v>
          </cell>
          <cell r="B64">
            <v>204</v>
          </cell>
          <cell r="C64">
            <v>70</v>
          </cell>
          <cell r="D64" t="str">
            <v>SUBSIDIOS REGULARIZACION DE CONSTRUCC</v>
          </cell>
          <cell r="E64">
            <v>0</v>
          </cell>
          <cell r="F64">
            <v>-1878</v>
          </cell>
        </row>
        <row r="65">
          <cell r="A65">
            <v>20471</v>
          </cell>
          <cell r="B65">
            <v>204</v>
          </cell>
          <cell r="C65">
            <v>71</v>
          </cell>
          <cell r="D65" t="str">
            <v>SUBSIDIOS PLANO DE FRACCIONAMIENTO</v>
          </cell>
          <cell r="E65">
            <v>-89021</v>
          </cell>
          <cell r="F65">
            <v>-376111</v>
          </cell>
        </row>
        <row r="66">
          <cell r="A66">
            <v>20472</v>
          </cell>
          <cell r="B66">
            <v>204</v>
          </cell>
          <cell r="C66">
            <v>72</v>
          </cell>
          <cell r="D66" t="str">
            <v>SUBSIDIOS SUBDIVISIONES Y FUSIONES</v>
          </cell>
          <cell r="E66">
            <v>0</v>
          </cell>
          <cell r="F66">
            <v>-937</v>
          </cell>
        </row>
        <row r="67">
          <cell r="A67">
            <v>20473</v>
          </cell>
          <cell r="B67">
            <v>204</v>
          </cell>
          <cell r="C67">
            <v>73</v>
          </cell>
          <cell r="D67" t="str">
            <v>SUBSIDIOS DESGLOSES</v>
          </cell>
          <cell r="E67">
            <v>0</v>
          </cell>
          <cell r="F67">
            <v>-1</v>
          </cell>
        </row>
        <row r="68">
          <cell r="A68">
            <v>20474</v>
          </cell>
          <cell r="B68">
            <v>204</v>
          </cell>
          <cell r="C68">
            <v>74</v>
          </cell>
          <cell r="D68" t="str">
            <v>SUBSIDIOS RELOTIFICACIONES</v>
          </cell>
          <cell r="E68">
            <v>0</v>
          </cell>
          <cell r="F68">
            <v>-9900</v>
          </cell>
        </row>
        <row r="69">
          <cell r="A69">
            <v>20475</v>
          </cell>
          <cell r="B69">
            <v>204</v>
          </cell>
          <cell r="C69">
            <v>75</v>
          </cell>
          <cell r="D69" t="str">
            <v>SUBSIDIOS RESELLOS</v>
          </cell>
          <cell r="E69">
            <v>0</v>
          </cell>
          <cell r="F69">
            <v>0</v>
          </cell>
        </row>
        <row r="70">
          <cell r="A70">
            <v>20476</v>
          </cell>
          <cell r="B70">
            <v>204</v>
          </cell>
          <cell r="C70">
            <v>76</v>
          </cell>
          <cell r="D70" t="str">
            <v>SUBSIDIOS ALTAS</v>
          </cell>
          <cell r="E70">
            <v>-134</v>
          </cell>
          <cell r="F70">
            <v>-404</v>
          </cell>
        </row>
        <row r="71">
          <cell r="A71">
            <v>20477</v>
          </cell>
          <cell r="B71">
            <v>204</v>
          </cell>
          <cell r="C71">
            <v>77</v>
          </cell>
          <cell r="D71" t="str">
            <v>SUBSIDIOS OTROS</v>
          </cell>
          <cell r="E71">
            <v>-1517</v>
          </cell>
          <cell r="F71">
            <v>-5130</v>
          </cell>
        </row>
        <row r="72">
          <cell r="A72">
            <v>20478</v>
          </cell>
          <cell r="B72">
            <v>204</v>
          </cell>
          <cell r="C72">
            <v>78</v>
          </cell>
          <cell r="D72" t="str">
            <v>SUBSIDIOS CONDOMINIO</v>
          </cell>
          <cell r="E72">
            <v>0</v>
          </cell>
          <cell r="F72">
            <v>0</v>
          </cell>
        </row>
        <row r="73">
          <cell r="A73">
            <v>20479</v>
          </cell>
          <cell r="B73">
            <v>204</v>
          </cell>
          <cell r="C73">
            <v>79</v>
          </cell>
          <cell r="D73" t="str">
            <v>SUBSIDIOS NUMERACION</v>
          </cell>
          <cell r="E73">
            <v>-1568</v>
          </cell>
          <cell r="F73">
            <v>-2464</v>
          </cell>
        </row>
        <row r="74">
          <cell r="A74">
            <v>20480</v>
          </cell>
          <cell r="B74">
            <v>204</v>
          </cell>
          <cell r="C74">
            <v>80</v>
          </cell>
          <cell r="D74" t="str">
            <v>SUBSIDIOS BAJA DE CONSTRUCCION</v>
          </cell>
          <cell r="E74">
            <v>0</v>
          </cell>
          <cell r="F74">
            <v>0</v>
          </cell>
        </row>
        <row r="75">
          <cell r="A75">
            <v>20481</v>
          </cell>
          <cell r="B75">
            <v>204</v>
          </cell>
          <cell r="C75">
            <v>81</v>
          </cell>
          <cell r="D75" t="str">
            <v>SUBSIDIOS COPIAS DE PLANOS</v>
          </cell>
          <cell r="E75">
            <v>-1780</v>
          </cell>
          <cell r="F75">
            <v>-8368</v>
          </cell>
        </row>
        <row r="76">
          <cell r="A76">
            <v>20400</v>
          </cell>
          <cell r="B76">
            <v>204</v>
          </cell>
          <cell r="C76">
            <v>0</v>
          </cell>
          <cell r="D76" t="str">
            <v>SERVICIOS DE CATASTRO</v>
          </cell>
          <cell r="E76">
            <v>6504727</v>
          </cell>
          <cell r="F76">
            <v>30807685.300000001</v>
          </cell>
        </row>
        <row r="77">
          <cell r="A77">
            <v>20600</v>
          </cell>
          <cell r="B77">
            <v>206</v>
          </cell>
          <cell r="C77">
            <v>0</v>
          </cell>
          <cell r="D77" t="str">
            <v>INCORPORACION DE REDES DE AGUA Y DRENAJE</v>
          </cell>
          <cell r="E77">
            <v>805461.37</v>
          </cell>
          <cell r="F77">
            <v>6136324.1200000001</v>
          </cell>
        </row>
        <row r="78">
          <cell r="A78">
            <v>20400</v>
          </cell>
          <cell r="B78">
            <v>204</v>
          </cell>
          <cell r="C78">
            <v>0</v>
          </cell>
          <cell r="D78" t="str">
            <v>SERVICIOS DE CATASTRO</v>
          </cell>
          <cell r="E78">
            <v>0</v>
          </cell>
          <cell r="F78">
            <v>0</v>
          </cell>
        </row>
        <row r="79">
          <cell r="A79">
            <v>20606</v>
          </cell>
          <cell r="B79">
            <v>206</v>
          </cell>
          <cell r="C79">
            <v>6</v>
          </cell>
          <cell r="D79" t="str">
            <v>SUBSIDIO INCORP REDES DE AGUA Y DRENAJE</v>
          </cell>
          <cell r="E79">
            <v>0</v>
          </cell>
          <cell r="F79">
            <v>495</v>
          </cell>
        </row>
        <row r="80">
          <cell r="A80">
            <v>20700</v>
          </cell>
          <cell r="B80">
            <v>207</v>
          </cell>
          <cell r="C80">
            <v>0</v>
          </cell>
          <cell r="D80" t="str">
            <v>INSERCIONES EN EL PERIODICO OFICIAL</v>
          </cell>
          <cell r="E80">
            <v>143157</v>
          </cell>
          <cell r="F80">
            <v>757591</v>
          </cell>
        </row>
        <row r="81">
          <cell r="A81">
            <v>20705</v>
          </cell>
          <cell r="B81">
            <v>207</v>
          </cell>
          <cell r="C81">
            <v>5</v>
          </cell>
          <cell r="D81" t="str">
            <v>SUBSIDIO INSERCIONES PERIODICO OFICIAL</v>
          </cell>
          <cell r="E81">
            <v>-891</v>
          </cell>
          <cell r="F81">
            <v>-12813</v>
          </cell>
        </row>
        <row r="82">
          <cell r="A82">
            <v>20800</v>
          </cell>
          <cell r="B82">
            <v>208</v>
          </cell>
          <cell r="C82">
            <v>0</v>
          </cell>
          <cell r="D82" t="str">
            <v>OFICIALIAS DE REGISTRO CIVIL</v>
          </cell>
          <cell r="E82">
            <v>0</v>
          </cell>
          <cell r="F82">
            <v>0</v>
          </cell>
        </row>
        <row r="83">
          <cell r="A83">
            <v>20801</v>
          </cell>
          <cell r="B83">
            <v>208</v>
          </cell>
          <cell r="C83">
            <v>1</v>
          </cell>
          <cell r="D83" t="str">
            <v>ACTAS DE NACIMIENTO</v>
          </cell>
          <cell r="E83">
            <v>344423</v>
          </cell>
          <cell r="F83">
            <v>2001631</v>
          </cell>
        </row>
        <row r="84">
          <cell r="A84">
            <v>20802</v>
          </cell>
          <cell r="B84">
            <v>208</v>
          </cell>
          <cell r="C84">
            <v>2</v>
          </cell>
          <cell r="D84" t="str">
            <v>ACTAS DE RECONOCIMIENTO DE HIJOS</v>
          </cell>
          <cell r="E84">
            <v>6138</v>
          </cell>
          <cell r="F84">
            <v>29869</v>
          </cell>
        </row>
        <row r="85">
          <cell r="A85">
            <v>20803</v>
          </cell>
          <cell r="B85">
            <v>208</v>
          </cell>
          <cell r="C85">
            <v>3</v>
          </cell>
          <cell r="D85" t="str">
            <v>ACTAS DE ADOPCION O TUTELA</v>
          </cell>
          <cell r="E85">
            <v>846</v>
          </cell>
          <cell r="F85">
            <v>5179</v>
          </cell>
        </row>
        <row r="86">
          <cell r="A86">
            <v>20804</v>
          </cell>
          <cell r="B86">
            <v>208</v>
          </cell>
          <cell r="C86">
            <v>4</v>
          </cell>
          <cell r="D86" t="str">
            <v>ACTAS DE DEFUNCION</v>
          </cell>
          <cell r="E86">
            <v>74288</v>
          </cell>
          <cell r="F86">
            <v>478253</v>
          </cell>
        </row>
        <row r="87">
          <cell r="A87">
            <v>20805</v>
          </cell>
          <cell r="B87">
            <v>208</v>
          </cell>
          <cell r="C87">
            <v>5</v>
          </cell>
          <cell r="D87" t="str">
            <v>ACTAS DE MATRIMONIO EN OFICIALIA</v>
          </cell>
          <cell r="E87">
            <v>168565</v>
          </cell>
          <cell r="F87">
            <v>1016192</v>
          </cell>
        </row>
        <row r="88">
          <cell r="A88">
            <v>20806</v>
          </cell>
          <cell r="B88">
            <v>208</v>
          </cell>
          <cell r="C88">
            <v>6</v>
          </cell>
          <cell r="D88" t="str">
            <v>ACTAS DE MATRIMONIO A DOMICILIO</v>
          </cell>
          <cell r="E88">
            <v>659176</v>
          </cell>
          <cell r="F88">
            <v>3751252</v>
          </cell>
        </row>
        <row r="89">
          <cell r="A89">
            <v>20807</v>
          </cell>
          <cell r="B89">
            <v>208</v>
          </cell>
          <cell r="C89">
            <v>7</v>
          </cell>
          <cell r="D89" t="str">
            <v>ACTAS DE DIVORCIO</v>
          </cell>
          <cell r="E89">
            <v>152764</v>
          </cell>
          <cell r="F89">
            <v>801891</v>
          </cell>
        </row>
        <row r="90">
          <cell r="A90">
            <v>20808</v>
          </cell>
          <cell r="B90">
            <v>208</v>
          </cell>
          <cell r="C90">
            <v>8</v>
          </cell>
          <cell r="D90" t="str">
            <v>COPIAS CERTIFICADAS</v>
          </cell>
          <cell r="E90">
            <v>1825738</v>
          </cell>
          <cell r="F90">
            <v>9838339</v>
          </cell>
        </row>
        <row r="91">
          <cell r="A91">
            <v>20809</v>
          </cell>
          <cell r="B91">
            <v>208</v>
          </cell>
          <cell r="C91">
            <v>9</v>
          </cell>
          <cell r="D91" t="str">
            <v>ANOTACIONES MARGINALES</v>
          </cell>
          <cell r="E91">
            <v>1558795</v>
          </cell>
          <cell r="F91">
            <v>9209255</v>
          </cell>
        </row>
        <row r="92">
          <cell r="A92">
            <v>20820</v>
          </cell>
          <cell r="B92">
            <v>208</v>
          </cell>
          <cell r="C92">
            <v>20</v>
          </cell>
          <cell r="D92" t="str">
            <v>EDIFICIO CENTRAL REG. CIVIL</v>
          </cell>
          <cell r="E92">
            <v>0</v>
          </cell>
          <cell r="F92">
            <v>0</v>
          </cell>
        </row>
        <row r="93">
          <cell r="A93">
            <v>20821</v>
          </cell>
          <cell r="B93">
            <v>208</v>
          </cell>
          <cell r="C93">
            <v>21</v>
          </cell>
          <cell r="D93" t="str">
            <v>ACTAS DE NACIMIENTO</v>
          </cell>
          <cell r="E93">
            <v>0</v>
          </cell>
          <cell r="F93">
            <v>0</v>
          </cell>
        </row>
        <row r="94">
          <cell r="A94">
            <v>20822</v>
          </cell>
          <cell r="B94">
            <v>208</v>
          </cell>
          <cell r="C94">
            <v>22</v>
          </cell>
          <cell r="D94" t="str">
            <v>COPIAS CERTIFICADAS DIRECCION</v>
          </cell>
          <cell r="E94">
            <v>1829778</v>
          </cell>
          <cell r="F94">
            <v>10625790</v>
          </cell>
        </row>
        <row r="95">
          <cell r="A95">
            <v>20823</v>
          </cell>
          <cell r="B95">
            <v>208</v>
          </cell>
          <cell r="C95">
            <v>23</v>
          </cell>
          <cell r="D95" t="str">
            <v>JUICIOS DE ACLARACION</v>
          </cell>
          <cell r="E95">
            <v>56420</v>
          </cell>
          <cell r="F95">
            <v>323595</v>
          </cell>
        </row>
        <row r="96">
          <cell r="A96">
            <v>20824</v>
          </cell>
          <cell r="B96">
            <v>208</v>
          </cell>
          <cell r="C96">
            <v>24</v>
          </cell>
          <cell r="D96" t="str">
            <v>JUICIOS DE RECTIFICACION</v>
          </cell>
          <cell r="E96">
            <v>0</v>
          </cell>
          <cell r="F96">
            <v>727</v>
          </cell>
        </row>
        <row r="97">
          <cell r="A97">
            <v>20825</v>
          </cell>
          <cell r="B97">
            <v>208</v>
          </cell>
          <cell r="C97">
            <v>25</v>
          </cell>
          <cell r="D97" t="str">
            <v>LOCALIZACIONES,SOLTERIAS E INEXISTENCIAS</v>
          </cell>
          <cell r="E97">
            <v>69438</v>
          </cell>
          <cell r="F97">
            <v>373088</v>
          </cell>
        </row>
        <row r="98">
          <cell r="A98">
            <v>20826</v>
          </cell>
          <cell r="B98">
            <v>208</v>
          </cell>
          <cell r="C98">
            <v>26</v>
          </cell>
          <cell r="D98" t="str">
            <v>COPIAS DE ACTAS DE OTROS ESTADOS</v>
          </cell>
          <cell r="E98">
            <v>32663</v>
          </cell>
          <cell r="F98">
            <v>175442</v>
          </cell>
        </row>
        <row r="99">
          <cell r="A99">
            <v>20827</v>
          </cell>
          <cell r="B99">
            <v>208</v>
          </cell>
          <cell r="C99">
            <v>27</v>
          </cell>
          <cell r="D99" t="str">
            <v>ANOTACIONES MARGINALES</v>
          </cell>
          <cell r="E99">
            <v>154686</v>
          </cell>
          <cell r="F99">
            <v>858516</v>
          </cell>
        </row>
        <row r="100">
          <cell r="A100">
            <v>20830</v>
          </cell>
          <cell r="B100">
            <v>208</v>
          </cell>
          <cell r="C100">
            <v>30</v>
          </cell>
          <cell r="D100" t="str">
            <v>DIVERSOS REGISTRO CIVIL</v>
          </cell>
          <cell r="E100">
            <v>0</v>
          </cell>
          <cell r="F100">
            <v>0</v>
          </cell>
        </row>
        <row r="101">
          <cell r="A101">
            <v>20831</v>
          </cell>
          <cell r="B101">
            <v>208</v>
          </cell>
          <cell r="C101">
            <v>31</v>
          </cell>
          <cell r="D101" t="str">
            <v>MODULOS EN TESORERIA</v>
          </cell>
          <cell r="E101">
            <v>7140</v>
          </cell>
          <cell r="F101">
            <v>40442</v>
          </cell>
        </row>
        <row r="102">
          <cell r="A102">
            <v>20832</v>
          </cell>
          <cell r="B102">
            <v>208</v>
          </cell>
          <cell r="C102">
            <v>32</v>
          </cell>
          <cell r="D102" t="str">
            <v>U.R.E.</v>
          </cell>
          <cell r="E102">
            <v>0</v>
          </cell>
          <cell r="F102">
            <v>0</v>
          </cell>
        </row>
        <row r="103">
          <cell r="A103">
            <v>20833</v>
          </cell>
          <cell r="B103">
            <v>208</v>
          </cell>
          <cell r="C103">
            <v>33</v>
          </cell>
          <cell r="D103" t="str">
            <v>COPIAS CERTIFICADAS EN BRIGADAS</v>
          </cell>
          <cell r="E103">
            <v>401884</v>
          </cell>
          <cell r="F103">
            <v>3770424</v>
          </cell>
        </row>
        <row r="104">
          <cell r="A104">
            <v>20834</v>
          </cell>
          <cell r="B104">
            <v>208</v>
          </cell>
          <cell r="C104">
            <v>34</v>
          </cell>
          <cell r="D104" t="str">
            <v>JUICIOS DIVERSOS EN BRIGADAS</v>
          </cell>
          <cell r="E104">
            <v>7007</v>
          </cell>
          <cell r="F104">
            <v>49686</v>
          </cell>
        </row>
        <row r="105">
          <cell r="A105">
            <v>20835</v>
          </cell>
          <cell r="B105">
            <v>208</v>
          </cell>
          <cell r="C105">
            <v>35</v>
          </cell>
          <cell r="D105" t="str">
            <v>SUBSIDIOS SERVICIO REGISTRO CIVIL</v>
          </cell>
          <cell r="E105">
            <v>-476269</v>
          </cell>
          <cell r="F105">
            <v>-4309940.4000000004</v>
          </cell>
        </row>
        <row r="106">
          <cell r="A106">
            <v>20836</v>
          </cell>
          <cell r="B106">
            <v>208</v>
          </cell>
          <cell r="C106">
            <v>36</v>
          </cell>
          <cell r="D106" t="str">
            <v>DIVERSOS</v>
          </cell>
          <cell r="E106">
            <v>23684</v>
          </cell>
          <cell r="F106">
            <v>173817</v>
          </cell>
        </row>
        <row r="107">
          <cell r="A107">
            <v>20800</v>
          </cell>
          <cell r="B107">
            <v>208</v>
          </cell>
          <cell r="C107">
            <v>0</v>
          </cell>
          <cell r="D107" t="str">
            <v>SERVICIOS DE REG. CIVIL</v>
          </cell>
          <cell r="E107">
            <v>0</v>
          </cell>
          <cell r="F107">
            <v>0</v>
          </cell>
        </row>
        <row r="108">
          <cell r="A108">
            <v>21001</v>
          </cell>
          <cell r="B108">
            <v>210</v>
          </cell>
          <cell r="C108">
            <v>1</v>
          </cell>
          <cell r="D108" t="str">
            <v>REGISTROS DE COMPRA VENTA</v>
          </cell>
          <cell r="E108">
            <v>8142819.2999999998</v>
          </cell>
          <cell r="F108">
            <v>40247368.509999998</v>
          </cell>
        </row>
        <row r="109">
          <cell r="A109">
            <v>21002</v>
          </cell>
          <cell r="B109">
            <v>210</v>
          </cell>
          <cell r="C109">
            <v>2</v>
          </cell>
          <cell r="D109" t="str">
            <v>REGISTROS DE HIPOTECAS</v>
          </cell>
          <cell r="E109">
            <v>3545658</v>
          </cell>
          <cell r="F109">
            <v>19110889.66</v>
          </cell>
        </row>
        <row r="110">
          <cell r="A110">
            <v>21003</v>
          </cell>
          <cell r="B110">
            <v>210</v>
          </cell>
          <cell r="C110">
            <v>3</v>
          </cell>
          <cell r="D110" t="str">
            <v>REGISTROS DE DONACIONES</v>
          </cell>
          <cell r="E110">
            <v>653578.74</v>
          </cell>
          <cell r="F110">
            <v>3196553.2</v>
          </cell>
        </row>
        <row r="111">
          <cell r="A111">
            <v>21004</v>
          </cell>
          <cell r="B111">
            <v>210</v>
          </cell>
          <cell r="C111">
            <v>4</v>
          </cell>
          <cell r="D111" t="str">
            <v>REGISTROS DE CREDITOS OTORGADOS</v>
          </cell>
          <cell r="E111">
            <v>775418</v>
          </cell>
          <cell r="F111">
            <v>4355920.63</v>
          </cell>
        </row>
        <row r="112">
          <cell r="A112">
            <v>21005</v>
          </cell>
          <cell r="B112">
            <v>210</v>
          </cell>
          <cell r="C112">
            <v>5</v>
          </cell>
          <cell r="D112" t="str">
            <v>REG. DE AUMENTO O DISMINUCION DE CAPITAL</v>
          </cell>
          <cell r="E112">
            <v>437650</v>
          </cell>
          <cell r="F112">
            <v>2211398</v>
          </cell>
        </row>
        <row r="113">
          <cell r="A113">
            <v>21006</v>
          </cell>
          <cell r="B113">
            <v>210</v>
          </cell>
          <cell r="C113">
            <v>6</v>
          </cell>
          <cell r="D113" t="str">
            <v>REGISTRO DE INSCRIPCION DE SOCIEDADES</v>
          </cell>
          <cell r="E113">
            <v>202496</v>
          </cell>
          <cell r="F113">
            <v>917535</v>
          </cell>
        </row>
        <row r="114">
          <cell r="A114">
            <v>21007</v>
          </cell>
          <cell r="B114">
            <v>210</v>
          </cell>
          <cell r="C114">
            <v>7</v>
          </cell>
          <cell r="D114" t="str">
            <v>REGISTRO DE SENTENCIAS Y SOCIEDADES</v>
          </cell>
          <cell r="E114">
            <v>30476</v>
          </cell>
          <cell r="F114">
            <v>133614</v>
          </cell>
        </row>
        <row r="115">
          <cell r="A115">
            <v>21008</v>
          </cell>
          <cell r="B115">
            <v>210</v>
          </cell>
          <cell r="C115">
            <v>8</v>
          </cell>
          <cell r="D115" t="str">
            <v>REGISTRO DE CONSTANCIAS Y CERTIFICADOS</v>
          </cell>
          <cell r="E115">
            <v>1554776.8</v>
          </cell>
          <cell r="F115">
            <v>8624351.8000000007</v>
          </cell>
        </row>
        <row r="116">
          <cell r="A116">
            <v>21009</v>
          </cell>
          <cell r="B116">
            <v>210</v>
          </cell>
          <cell r="C116">
            <v>9</v>
          </cell>
          <cell r="D116" t="str">
            <v>REGISTRO DE ARRENDAMIENTO</v>
          </cell>
          <cell r="E116">
            <v>8711</v>
          </cell>
          <cell r="F116">
            <v>104231</v>
          </cell>
        </row>
        <row r="117">
          <cell r="A117">
            <v>21010</v>
          </cell>
          <cell r="B117">
            <v>210</v>
          </cell>
          <cell r="C117">
            <v>10</v>
          </cell>
          <cell r="D117" t="str">
            <v>REGISTRO DE RECONOCIMIENTO DE ADEUDO</v>
          </cell>
          <cell r="E117">
            <v>159847</v>
          </cell>
          <cell r="F117">
            <v>1009262</v>
          </cell>
        </row>
        <row r="118">
          <cell r="A118">
            <v>21011</v>
          </cell>
          <cell r="B118">
            <v>210</v>
          </cell>
          <cell r="C118">
            <v>11</v>
          </cell>
          <cell r="D118" t="str">
            <v>REGISTRO DE CANCELACIONES</v>
          </cell>
          <cell r="E118">
            <v>520592</v>
          </cell>
          <cell r="F118">
            <v>2867791.5</v>
          </cell>
        </row>
        <row r="119">
          <cell r="A119">
            <v>21012</v>
          </cell>
          <cell r="B119">
            <v>210</v>
          </cell>
          <cell r="C119">
            <v>12</v>
          </cell>
          <cell r="D119" t="str">
            <v>REGISTRO DE DERECHOS POR HOJA</v>
          </cell>
          <cell r="E119">
            <v>306601</v>
          </cell>
          <cell r="F119">
            <v>1682888</v>
          </cell>
        </row>
        <row r="120">
          <cell r="A120">
            <v>21013</v>
          </cell>
          <cell r="B120">
            <v>210</v>
          </cell>
          <cell r="C120">
            <v>13</v>
          </cell>
          <cell r="D120" t="str">
            <v>REGISTRO DE EMBARGOS</v>
          </cell>
          <cell r="E120">
            <v>262681</v>
          </cell>
          <cell r="F120">
            <v>1786942.5</v>
          </cell>
        </row>
        <row r="121">
          <cell r="A121">
            <v>21014</v>
          </cell>
          <cell r="B121">
            <v>210</v>
          </cell>
          <cell r="C121">
            <v>14</v>
          </cell>
          <cell r="D121" t="str">
            <v>REGISTRO DE HIJUELAS</v>
          </cell>
          <cell r="E121">
            <v>312744</v>
          </cell>
          <cell r="F121">
            <v>1533781</v>
          </cell>
        </row>
        <row r="122">
          <cell r="A122">
            <v>21015</v>
          </cell>
          <cell r="B122">
            <v>210</v>
          </cell>
          <cell r="C122">
            <v>15</v>
          </cell>
          <cell r="D122" t="str">
            <v>OTROS REGISTROS DEL REG PUB DE LA PROP</v>
          </cell>
          <cell r="E122">
            <v>4123753.35</v>
          </cell>
          <cell r="F122">
            <v>22478639.190000001</v>
          </cell>
        </row>
        <row r="123">
          <cell r="A123">
            <v>21000</v>
          </cell>
          <cell r="B123">
            <v>210</v>
          </cell>
          <cell r="C123">
            <v>0</v>
          </cell>
          <cell r="D123" t="str">
            <v>SERVICIOS DE REG. PUBLICO</v>
          </cell>
          <cell r="E123">
            <v>21037802.190000001</v>
          </cell>
          <cell r="F123">
            <v>110261165.98999999</v>
          </cell>
        </row>
        <row r="124">
          <cell r="A124">
            <v>21100</v>
          </cell>
          <cell r="B124">
            <v>211</v>
          </cell>
          <cell r="C124">
            <v>0</v>
          </cell>
          <cell r="D124" t="str">
            <v>AUTORIZACION DE PROTOCOLOS</v>
          </cell>
          <cell r="E124">
            <v>8204</v>
          </cell>
          <cell r="F124">
            <v>145803</v>
          </cell>
        </row>
        <row r="125">
          <cell r="A125">
            <v>21000</v>
          </cell>
          <cell r="B125">
            <v>210</v>
          </cell>
          <cell r="C125">
            <v>0</v>
          </cell>
          <cell r="D125" t="str">
            <v>SERVICIOS DE REG. PUBLICO</v>
          </cell>
          <cell r="E125">
            <v>0</v>
          </cell>
          <cell r="F125">
            <v>0</v>
          </cell>
        </row>
        <row r="126">
          <cell r="A126">
            <v>21101</v>
          </cell>
          <cell r="B126">
            <v>211</v>
          </cell>
          <cell r="C126">
            <v>1</v>
          </cell>
          <cell r="D126" t="str">
            <v>APERTURA DE FOLIOS DE PROTOCOLOS</v>
          </cell>
          <cell r="E126">
            <v>1173300</v>
          </cell>
          <cell r="F126">
            <v>2952660</v>
          </cell>
        </row>
        <row r="127">
          <cell r="A127">
            <v>21000</v>
          </cell>
          <cell r="B127">
            <v>210</v>
          </cell>
          <cell r="C127">
            <v>0</v>
          </cell>
          <cell r="D127" t="str">
            <v>SERVICIOS DE REG. PUBLICO</v>
          </cell>
          <cell r="E127">
            <v>0</v>
          </cell>
          <cell r="F127">
            <v>0</v>
          </cell>
        </row>
        <row r="128">
          <cell r="A128">
            <v>21102</v>
          </cell>
          <cell r="B128">
            <v>211</v>
          </cell>
          <cell r="C128">
            <v>2</v>
          </cell>
          <cell r="D128" t="str">
            <v>CIERRE DE FOLIOS DE PROTOCOLOS</v>
          </cell>
          <cell r="E128">
            <v>302400</v>
          </cell>
          <cell r="F128">
            <v>1122301</v>
          </cell>
        </row>
        <row r="129">
          <cell r="A129">
            <v>21300</v>
          </cell>
          <cell r="B129">
            <v>213</v>
          </cell>
          <cell r="C129">
            <v>0</v>
          </cell>
          <cell r="D129" t="str">
            <v>EXPEDICION DE CERTIFICADOS</v>
          </cell>
          <cell r="E129">
            <v>139221.48000000001</v>
          </cell>
          <cell r="F129">
            <v>726905.53</v>
          </cell>
        </row>
        <row r="130">
          <cell r="A130">
            <v>21301</v>
          </cell>
          <cell r="B130">
            <v>213</v>
          </cell>
          <cell r="C130">
            <v>1</v>
          </cell>
          <cell r="D130" t="str">
            <v>EXP.DE CARTAS DE NO ANTECEDENTES PENALES</v>
          </cell>
          <cell r="E130">
            <v>447111</v>
          </cell>
          <cell r="F130">
            <v>2939613</v>
          </cell>
        </row>
        <row r="131">
          <cell r="A131">
            <v>21306</v>
          </cell>
          <cell r="B131">
            <v>213</v>
          </cell>
          <cell r="C131">
            <v>6</v>
          </cell>
          <cell r="D131" t="str">
            <v>SUB.CARTAS DE NO ANTECEDENTES PENALES</v>
          </cell>
          <cell r="E131">
            <v>0</v>
          </cell>
          <cell r="F131">
            <v>0</v>
          </cell>
        </row>
        <row r="132">
          <cell r="A132">
            <v>21400</v>
          </cell>
          <cell r="B132">
            <v>214</v>
          </cell>
          <cell r="C132">
            <v>0</v>
          </cell>
          <cell r="D132" t="str">
            <v>LEGALIZACION DE FIRMAS</v>
          </cell>
          <cell r="E132">
            <v>95438</v>
          </cell>
          <cell r="F132">
            <v>510370</v>
          </cell>
        </row>
        <row r="133">
          <cell r="A133">
            <v>21500</v>
          </cell>
          <cell r="B133">
            <v>215</v>
          </cell>
          <cell r="C133">
            <v>0</v>
          </cell>
          <cell r="D133" t="str">
            <v>REGISTRO DE TITULOS PROFESIONALES</v>
          </cell>
          <cell r="E133">
            <v>3186</v>
          </cell>
          <cell r="F133">
            <v>21466</v>
          </cell>
        </row>
        <row r="134">
          <cell r="A134">
            <v>21800</v>
          </cell>
          <cell r="B134">
            <v>218</v>
          </cell>
          <cell r="C134">
            <v>0</v>
          </cell>
          <cell r="D134" t="str">
            <v>CONCURSOS PUBLICOS/DIR. ADQUISICIONES</v>
          </cell>
          <cell r="E134">
            <v>14000</v>
          </cell>
          <cell r="F134">
            <v>208502.48</v>
          </cell>
        </row>
        <row r="135">
          <cell r="A135">
            <v>22101</v>
          </cell>
          <cell r="B135">
            <v>221</v>
          </cell>
          <cell r="C135">
            <v>1</v>
          </cell>
          <cell r="D135" t="str">
            <v>SOLICITUD DE SUBDIV. FUSIONES Y RELOTIF.</v>
          </cell>
          <cell r="E135">
            <v>0</v>
          </cell>
          <cell r="F135">
            <v>0</v>
          </cell>
        </row>
        <row r="136">
          <cell r="A136">
            <v>22102</v>
          </cell>
          <cell r="B136">
            <v>221</v>
          </cell>
          <cell r="C136">
            <v>2</v>
          </cell>
          <cell r="D136" t="str">
            <v>SOLICITUD DE LICENCIAS DE USO DE SUELO</v>
          </cell>
          <cell r="E136">
            <v>0</v>
          </cell>
          <cell r="F136">
            <v>0</v>
          </cell>
        </row>
        <row r="137">
          <cell r="A137">
            <v>22103</v>
          </cell>
          <cell r="B137">
            <v>221</v>
          </cell>
          <cell r="C137">
            <v>3</v>
          </cell>
          <cell r="D137" t="str">
            <v>SOLICITUD DE FACTIBILIDAD Y AUT DE COND</v>
          </cell>
          <cell r="E137">
            <v>0</v>
          </cell>
          <cell r="F137">
            <v>0</v>
          </cell>
        </row>
        <row r="138">
          <cell r="A138">
            <v>22104</v>
          </cell>
          <cell r="B138">
            <v>221</v>
          </cell>
          <cell r="C138">
            <v>4</v>
          </cell>
          <cell r="D138" t="str">
            <v>AUTORIZACION DE FRACCIONAMIENTOS</v>
          </cell>
          <cell r="E138">
            <v>0</v>
          </cell>
          <cell r="F138">
            <v>0</v>
          </cell>
        </row>
        <row r="139">
          <cell r="A139">
            <v>22105</v>
          </cell>
          <cell r="B139">
            <v>221</v>
          </cell>
          <cell r="C139">
            <v>5</v>
          </cell>
          <cell r="D139" t="str">
            <v>SOLICITUD DE REGULARIZACIONES</v>
          </cell>
          <cell r="E139">
            <v>0</v>
          </cell>
          <cell r="F139">
            <v>0</v>
          </cell>
        </row>
        <row r="140">
          <cell r="A140">
            <v>22106</v>
          </cell>
          <cell r="B140">
            <v>221</v>
          </cell>
          <cell r="C140">
            <v>6</v>
          </cell>
          <cell r="D140" t="str">
            <v>OTRAS SOLICITUDES DE SEDUOP</v>
          </cell>
          <cell r="E140">
            <v>0</v>
          </cell>
          <cell r="F140">
            <v>0</v>
          </cell>
        </row>
        <row r="141">
          <cell r="A141">
            <v>22100</v>
          </cell>
          <cell r="B141">
            <v>221</v>
          </cell>
          <cell r="C141">
            <v>0</v>
          </cell>
          <cell r="D141" t="str">
            <v>SERVICIOS DE LA SEDUOP</v>
          </cell>
          <cell r="E141">
            <v>0</v>
          </cell>
          <cell r="F141">
            <v>0</v>
          </cell>
        </row>
        <row r="142">
          <cell r="A142">
            <v>22300</v>
          </cell>
          <cell r="B142">
            <v>223</v>
          </cell>
          <cell r="C142">
            <v>0</v>
          </cell>
          <cell r="D142" t="str">
            <v>POR INTRODUCCION DE SERVICIOS</v>
          </cell>
          <cell r="E142">
            <v>0</v>
          </cell>
          <cell r="F142">
            <v>0</v>
          </cell>
        </row>
        <row r="143">
          <cell r="A143">
            <v>22301</v>
          </cell>
          <cell r="B143">
            <v>223</v>
          </cell>
          <cell r="C143">
            <v>1</v>
          </cell>
          <cell r="D143" t="str">
            <v>SERVICIOS DE AGUA Y DRENAJE</v>
          </cell>
          <cell r="E143">
            <v>0</v>
          </cell>
          <cell r="F143">
            <v>0</v>
          </cell>
        </row>
        <row r="144">
          <cell r="A144">
            <v>22300</v>
          </cell>
          <cell r="B144">
            <v>223</v>
          </cell>
          <cell r="C144">
            <v>0</v>
          </cell>
          <cell r="D144" t="str">
            <v>POR INTRODUCCION DE SERVICIOS</v>
          </cell>
          <cell r="E144">
            <v>0</v>
          </cell>
          <cell r="F144">
            <v>0</v>
          </cell>
        </row>
        <row r="145">
          <cell r="A145">
            <v>22400</v>
          </cell>
          <cell r="B145">
            <v>224</v>
          </cell>
          <cell r="C145">
            <v>0</v>
          </cell>
          <cell r="D145" t="str">
            <v>EXAMEN Y REF. DE PATENTE DE NOTARIOS PUB</v>
          </cell>
          <cell r="E145">
            <v>4039</v>
          </cell>
          <cell r="F145">
            <v>150798</v>
          </cell>
        </row>
        <row r="146">
          <cell r="A146">
            <v>23000</v>
          </cell>
          <cell r="B146">
            <v>230</v>
          </cell>
          <cell r="C146">
            <v>0</v>
          </cell>
          <cell r="D146" t="str">
            <v>AGENCIA P/LA RACIONAL.Y MOD.TRANSP.PUB.</v>
          </cell>
          <cell r="E146">
            <v>0</v>
          </cell>
          <cell r="F146">
            <v>0</v>
          </cell>
        </row>
        <row r="147">
          <cell r="A147">
            <v>23001</v>
          </cell>
          <cell r="B147">
            <v>230</v>
          </cell>
          <cell r="C147">
            <v>1</v>
          </cell>
          <cell r="D147" t="str">
            <v>EXPEDICION O REFRENDO DE LA CONCESION</v>
          </cell>
          <cell r="E147">
            <v>0</v>
          </cell>
          <cell r="F147">
            <v>472</v>
          </cell>
        </row>
        <row r="148">
          <cell r="A148">
            <v>23002</v>
          </cell>
          <cell r="B148">
            <v>230</v>
          </cell>
          <cell r="C148">
            <v>2</v>
          </cell>
          <cell r="D148" t="str">
            <v>TRAMITE DE CESION DE DER.DE LA CONCESION</v>
          </cell>
          <cell r="E148">
            <v>344268</v>
          </cell>
          <cell r="F148">
            <v>1685970</v>
          </cell>
        </row>
        <row r="149">
          <cell r="A149">
            <v>23003</v>
          </cell>
          <cell r="B149">
            <v>230</v>
          </cell>
          <cell r="C149">
            <v>3</v>
          </cell>
          <cell r="D149" t="str">
            <v>REP.DE DOC.EN EL QUE CONSTA LA CONCESION</v>
          </cell>
          <cell r="E149">
            <v>0</v>
          </cell>
          <cell r="F149">
            <v>0</v>
          </cell>
        </row>
        <row r="150">
          <cell r="A150">
            <v>23004</v>
          </cell>
          <cell r="B150">
            <v>230</v>
          </cell>
          <cell r="C150">
            <v>4</v>
          </cell>
          <cell r="D150" t="str">
            <v>CAMBIO DE VEHICULO OBJ.DE LA CONCESION</v>
          </cell>
          <cell r="E150">
            <v>132632</v>
          </cell>
          <cell r="F150">
            <v>970667</v>
          </cell>
        </row>
        <row r="151">
          <cell r="A151">
            <v>26200</v>
          </cell>
          <cell r="B151">
            <v>262</v>
          </cell>
          <cell r="C151">
            <v>0</v>
          </cell>
          <cell r="D151" t="str">
            <v>CERTIFICACION</v>
          </cell>
          <cell r="E151">
            <v>0</v>
          </cell>
          <cell r="F151">
            <v>0</v>
          </cell>
        </row>
        <row r="152">
          <cell r="A152">
            <v>26201</v>
          </cell>
          <cell r="B152">
            <v>262</v>
          </cell>
          <cell r="C152">
            <v>1</v>
          </cell>
          <cell r="D152" t="str">
            <v>CERTIFICACION RECIBOS SUELDOS</v>
          </cell>
          <cell r="E152">
            <v>1645</v>
          </cell>
          <cell r="F152">
            <v>10246</v>
          </cell>
        </row>
        <row r="153">
          <cell r="A153">
            <v>26202</v>
          </cell>
          <cell r="B153">
            <v>262</v>
          </cell>
          <cell r="C153">
            <v>2</v>
          </cell>
          <cell r="D153" t="str">
            <v>CONSTANCIA O CARTA DE NO INHABILITACION</v>
          </cell>
          <cell r="E153">
            <v>17860</v>
          </cell>
          <cell r="F153">
            <v>116513</v>
          </cell>
        </row>
        <row r="154">
          <cell r="A154">
            <v>26203</v>
          </cell>
          <cell r="B154">
            <v>262</v>
          </cell>
          <cell r="C154">
            <v>3</v>
          </cell>
          <cell r="D154" t="str">
            <v>COPIAS DIVERSAS</v>
          </cell>
          <cell r="E154">
            <v>182151</v>
          </cell>
          <cell r="F154">
            <v>909347.31</v>
          </cell>
        </row>
        <row r="155">
          <cell r="A155">
            <v>26204</v>
          </cell>
          <cell r="B155">
            <v>262</v>
          </cell>
          <cell r="C155">
            <v>4</v>
          </cell>
          <cell r="D155" t="str">
            <v>BUSQUEDA Y LOCALIZACION DE DOCUMENTOS</v>
          </cell>
          <cell r="E155">
            <v>0</v>
          </cell>
          <cell r="F155">
            <v>2174.8000000000002</v>
          </cell>
        </row>
        <row r="156">
          <cell r="A156">
            <v>26300</v>
          </cell>
          <cell r="B156">
            <v>263</v>
          </cell>
          <cell r="C156">
            <v>0</v>
          </cell>
          <cell r="D156" t="str">
            <v>DERECHOS DE CONTROL VEHICULAR</v>
          </cell>
          <cell r="E156">
            <v>0</v>
          </cell>
          <cell r="F156">
            <v>0</v>
          </cell>
        </row>
        <row r="157">
          <cell r="A157">
            <v>26301</v>
          </cell>
          <cell r="B157">
            <v>263</v>
          </cell>
          <cell r="C157">
            <v>1</v>
          </cell>
          <cell r="D157" t="str">
            <v>DERECHOS DE CONTROL VEHICULAR PTE. AÑO</v>
          </cell>
          <cell r="E157">
            <v>0</v>
          </cell>
          <cell r="F157">
            <v>0</v>
          </cell>
        </row>
        <row r="158">
          <cell r="A158">
            <v>26302</v>
          </cell>
          <cell r="B158">
            <v>263</v>
          </cell>
          <cell r="C158">
            <v>2</v>
          </cell>
          <cell r="D158" t="str">
            <v>DERECHOS DE CONTROL VEHICULAR REZAGOS</v>
          </cell>
          <cell r="E158">
            <v>0</v>
          </cell>
          <cell r="F158">
            <v>0</v>
          </cell>
        </row>
        <row r="159">
          <cell r="A159">
            <v>26303</v>
          </cell>
          <cell r="B159">
            <v>263</v>
          </cell>
          <cell r="C159">
            <v>3</v>
          </cell>
          <cell r="D159" t="str">
            <v>EXP.DE CERTIFICADOS DE CONTROL VEHICULAR</v>
          </cell>
          <cell r="E159">
            <v>0</v>
          </cell>
          <cell r="F159">
            <v>0</v>
          </cell>
        </row>
        <row r="160">
          <cell r="A160">
            <v>26304</v>
          </cell>
          <cell r="B160">
            <v>263</v>
          </cell>
          <cell r="C160">
            <v>4</v>
          </cell>
          <cell r="D160" t="str">
            <v>EXP.DE CERT.DE CTRL.VEH.OTROS ESTADOS</v>
          </cell>
          <cell r="E160">
            <v>0</v>
          </cell>
          <cell r="F160">
            <v>0</v>
          </cell>
        </row>
        <row r="161">
          <cell r="A161">
            <v>26305</v>
          </cell>
          <cell r="B161">
            <v>263</v>
          </cell>
          <cell r="C161">
            <v>5</v>
          </cell>
          <cell r="D161" t="str">
            <v>EXP.DE CERT.DE DOC.DE CTRL.VEHICULAR</v>
          </cell>
          <cell r="E161">
            <v>0</v>
          </cell>
          <cell r="F161">
            <v>0</v>
          </cell>
        </row>
        <row r="162">
          <cell r="A162">
            <v>26400</v>
          </cell>
          <cell r="B162">
            <v>264</v>
          </cell>
          <cell r="C162">
            <v>0</v>
          </cell>
          <cell r="D162" t="str">
            <v>PLACAS DE CIRCULACION VEHICULAR</v>
          </cell>
          <cell r="E162">
            <v>0</v>
          </cell>
          <cell r="F162">
            <v>0</v>
          </cell>
        </row>
        <row r="163">
          <cell r="A163">
            <v>26500</v>
          </cell>
          <cell r="B163">
            <v>265</v>
          </cell>
          <cell r="C163">
            <v>0</v>
          </cell>
          <cell r="D163" t="str">
            <v>LICENCIAS DE MANEJAR</v>
          </cell>
          <cell r="E163">
            <v>0</v>
          </cell>
          <cell r="F163">
            <v>0</v>
          </cell>
        </row>
        <row r="164">
          <cell r="A164">
            <v>26503</v>
          </cell>
          <cell r="B164">
            <v>265</v>
          </cell>
          <cell r="C164">
            <v>3</v>
          </cell>
          <cell r="D164" t="str">
            <v>EXP.DE CERT.DE LICENCIAS DE CONDUCIR</v>
          </cell>
          <cell r="E164">
            <v>0</v>
          </cell>
          <cell r="F164">
            <v>0</v>
          </cell>
        </row>
        <row r="165">
          <cell r="A165">
            <v>26600</v>
          </cell>
          <cell r="B165">
            <v>266</v>
          </cell>
          <cell r="C165">
            <v>0</v>
          </cell>
          <cell r="D165" t="str">
            <v>DUPLICADOS DE LICENCIAS</v>
          </cell>
          <cell r="E165">
            <v>0</v>
          </cell>
          <cell r="F165">
            <v>0</v>
          </cell>
        </row>
        <row r="166">
          <cell r="A166">
            <v>26700</v>
          </cell>
          <cell r="B166">
            <v>267</v>
          </cell>
          <cell r="C166">
            <v>0</v>
          </cell>
          <cell r="D166" t="str">
            <v>DUPLICADOS DE TARJETAS DE CIRCULACION</v>
          </cell>
          <cell r="E166">
            <v>0</v>
          </cell>
          <cell r="F166">
            <v>0</v>
          </cell>
        </row>
        <row r="167">
          <cell r="A167">
            <v>26800</v>
          </cell>
          <cell r="B167">
            <v>268</v>
          </cell>
          <cell r="C167">
            <v>0</v>
          </cell>
          <cell r="D167" t="str">
            <v>BAJAS DE VEHICULOS DE MOTOR</v>
          </cell>
          <cell r="E167">
            <v>0</v>
          </cell>
          <cell r="F167">
            <v>0</v>
          </cell>
        </row>
        <row r="168">
          <cell r="A168">
            <v>27500</v>
          </cell>
          <cell r="B168">
            <v>275</v>
          </cell>
          <cell r="C168">
            <v>0</v>
          </cell>
          <cell r="D168" t="str">
            <v>SUBSIDIO POR REG. PUBLICO DE LA PROP.</v>
          </cell>
          <cell r="E168">
            <v>-5773853.5899999999</v>
          </cell>
          <cell r="F168">
            <v>-33601289.450000003</v>
          </cell>
        </row>
        <row r="169">
          <cell r="A169">
            <v>27900</v>
          </cell>
          <cell r="B169">
            <v>279</v>
          </cell>
          <cell r="C169">
            <v>0</v>
          </cell>
          <cell r="D169" t="str">
            <v>DEVOLUCION DE DERECHOS</v>
          </cell>
          <cell r="E169">
            <v>0</v>
          </cell>
          <cell r="F169">
            <v>0</v>
          </cell>
        </row>
        <row r="170">
          <cell r="A170">
            <v>27901</v>
          </cell>
          <cell r="B170">
            <v>279</v>
          </cell>
          <cell r="C170">
            <v>1</v>
          </cell>
          <cell r="D170" t="str">
            <v>DEV.REG.PUB. DE LA PROPIEDAD</v>
          </cell>
          <cell r="E170">
            <v>-79649</v>
          </cell>
          <cell r="F170">
            <v>-300855</v>
          </cell>
        </row>
        <row r="171">
          <cell r="A171">
            <v>27902</v>
          </cell>
          <cell r="B171">
            <v>279</v>
          </cell>
          <cell r="C171">
            <v>2</v>
          </cell>
          <cell r="D171" t="str">
            <v>DEV. SERVICIOS DE CATASTRO</v>
          </cell>
          <cell r="E171">
            <v>0</v>
          </cell>
          <cell r="F171">
            <v>0</v>
          </cell>
        </row>
        <row r="172">
          <cell r="A172">
            <v>27903</v>
          </cell>
          <cell r="B172">
            <v>279</v>
          </cell>
          <cell r="C172">
            <v>3</v>
          </cell>
          <cell r="D172" t="str">
            <v>DEV. CONTROL VEHICULAR</v>
          </cell>
          <cell r="E172">
            <v>-14899</v>
          </cell>
          <cell r="F172">
            <v>-29307</v>
          </cell>
        </row>
        <row r="173">
          <cell r="A173">
            <v>27907</v>
          </cell>
          <cell r="B173">
            <v>279</v>
          </cell>
          <cell r="C173">
            <v>7</v>
          </cell>
          <cell r="D173" t="str">
            <v>DEVOLUCION SERVICIOS DE REGISTRO CIVIL</v>
          </cell>
          <cell r="E173">
            <v>0</v>
          </cell>
          <cell r="F173">
            <v>0</v>
          </cell>
        </row>
        <row r="174">
          <cell r="A174">
            <v>27908</v>
          </cell>
          <cell r="B174">
            <v>279</v>
          </cell>
          <cell r="C174">
            <v>8</v>
          </cell>
          <cell r="D174" t="str">
            <v>DEV. DIVERSOS DERECHOS</v>
          </cell>
          <cell r="E174">
            <v>-5033.04</v>
          </cell>
          <cell r="F174">
            <v>-30036.04</v>
          </cell>
        </row>
        <row r="175">
          <cell r="A175">
            <v>27910</v>
          </cell>
          <cell r="B175">
            <v>279</v>
          </cell>
          <cell r="C175">
            <v>10</v>
          </cell>
          <cell r="D175" t="str">
            <v>ACTUALIZACION E INTERESES DEV.DERECHOS</v>
          </cell>
          <cell r="E175">
            <v>0</v>
          </cell>
          <cell r="F175">
            <v>-2157.4499999999998</v>
          </cell>
        </row>
        <row r="176">
          <cell r="A176">
            <v>28001</v>
          </cell>
          <cell r="B176">
            <v>280</v>
          </cell>
          <cell r="C176">
            <v>1</v>
          </cell>
          <cell r="D176" t="str">
            <v>SUBSIDIO 10% Y 5%</v>
          </cell>
          <cell r="E176">
            <v>0</v>
          </cell>
          <cell r="F176">
            <v>0</v>
          </cell>
        </row>
        <row r="177">
          <cell r="A177">
            <v>28002</v>
          </cell>
          <cell r="B177">
            <v>280</v>
          </cell>
          <cell r="C177">
            <v>2</v>
          </cell>
          <cell r="D177" t="str">
            <v>SUBSIDIO ANTIGÜEDAD 5 AÑOS</v>
          </cell>
          <cell r="E177">
            <v>0</v>
          </cell>
          <cell r="F177">
            <v>0</v>
          </cell>
        </row>
        <row r="178">
          <cell r="A178">
            <v>28003</v>
          </cell>
          <cell r="B178">
            <v>280</v>
          </cell>
          <cell r="C178">
            <v>3</v>
          </cell>
          <cell r="D178" t="str">
            <v>SUBSIDIO ANTIGÜEDAD 10 AÑOS</v>
          </cell>
          <cell r="E178">
            <v>0</v>
          </cell>
          <cell r="F178">
            <v>0</v>
          </cell>
        </row>
        <row r="179">
          <cell r="A179">
            <v>28004</v>
          </cell>
          <cell r="B179">
            <v>280</v>
          </cell>
          <cell r="C179">
            <v>4</v>
          </cell>
          <cell r="D179" t="str">
            <v>SUBSIDIO LAMINAS CONTROL VEHICULAR</v>
          </cell>
          <cell r="E179">
            <v>0</v>
          </cell>
          <cell r="F179">
            <v>0</v>
          </cell>
        </row>
        <row r="180">
          <cell r="A180">
            <v>28005</v>
          </cell>
          <cell r="B180">
            <v>280</v>
          </cell>
          <cell r="C180">
            <v>5</v>
          </cell>
          <cell r="D180" t="str">
            <v>SUBSIDIO DERECHOS CONTROL VEHICULAR</v>
          </cell>
          <cell r="E180">
            <v>0</v>
          </cell>
          <cell r="F180">
            <v>0</v>
          </cell>
        </row>
        <row r="181">
          <cell r="A181">
            <v>28006</v>
          </cell>
          <cell r="B181">
            <v>280</v>
          </cell>
          <cell r="C181">
            <v>6</v>
          </cell>
          <cell r="D181" t="str">
            <v>SUBSIDIOS LICENCIAS DE MANEJO</v>
          </cell>
          <cell r="E181">
            <v>0</v>
          </cell>
          <cell r="F181">
            <v>0</v>
          </cell>
        </row>
        <row r="182">
          <cell r="A182">
            <v>28007</v>
          </cell>
          <cell r="B182">
            <v>280</v>
          </cell>
          <cell r="C182">
            <v>7</v>
          </cell>
          <cell r="D182" t="str">
            <v>SUB MAT.DE CONT.VEH.A PERS.MAYORES 65AÑO</v>
          </cell>
          <cell r="E182">
            <v>0</v>
          </cell>
          <cell r="F182">
            <v>0</v>
          </cell>
        </row>
        <row r="183">
          <cell r="A183">
            <v>0</v>
          </cell>
          <cell r="B183">
            <v>0</v>
          </cell>
          <cell r="C183">
            <v>0</v>
          </cell>
          <cell r="D183" t="str">
            <v>TOTAL DERECHOS</v>
          </cell>
          <cell r="E183">
            <v>33477545.91</v>
          </cell>
          <cell r="F183">
            <v>171553034.16999999</v>
          </cell>
        </row>
        <row r="184">
          <cell r="A184">
            <v>0</v>
          </cell>
          <cell r="B184">
            <v>0</v>
          </cell>
          <cell r="C184">
            <v>0</v>
          </cell>
          <cell r="D184" t="str">
            <v>P R O D U C T O S</v>
          </cell>
          <cell r="E184">
            <v>0</v>
          </cell>
          <cell r="F184">
            <v>0</v>
          </cell>
        </row>
        <row r="185">
          <cell r="A185">
            <v>30200</v>
          </cell>
          <cell r="B185">
            <v>302</v>
          </cell>
          <cell r="C185">
            <v>0</v>
          </cell>
          <cell r="D185" t="str">
            <v>VENTA DE LEYES Y PAPELERIA OFICIAL</v>
          </cell>
          <cell r="E185">
            <v>2750</v>
          </cell>
          <cell r="F185">
            <v>14070.5</v>
          </cell>
        </row>
        <row r="186">
          <cell r="A186">
            <v>30201</v>
          </cell>
          <cell r="B186">
            <v>302</v>
          </cell>
          <cell r="C186">
            <v>1</v>
          </cell>
          <cell r="D186" t="str">
            <v>VENTA DE IMPRESOS (INFORMATEL)</v>
          </cell>
          <cell r="E186">
            <v>100</v>
          </cell>
          <cell r="F186">
            <v>33556</v>
          </cell>
        </row>
        <row r="187">
          <cell r="A187">
            <v>30300</v>
          </cell>
          <cell r="B187">
            <v>303</v>
          </cell>
          <cell r="C187">
            <v>0</v>
          </cell>
          <cell r="D187" t="str">
            <v>VENTA DE IMPRESOS IMPRENTA DEL ESTADO</v>
          </cell>
          <cell r="E187">
            <v>31617.48</v>
          </cell>
          <cell r="F187">
            <v>223036.55</v>
          </cell>
        </row>
        <row r="188">
          <cell r="A188">
            <v>30500</v>
          </cell>
          <cell r="B188">
            <v>305</v>
          </cell>
          <cell r="C188">
            <v>0</v>
          </cell>
          <cell r="D188" t="str">
            <v>DEL PERIODICO OFICIAL</v>
          </cell>
          <cell r="E188">
            <v>3544</v>
          </cell>
          <cell r="F188">
            <v>29125</v>
          </cell>
        </row>
        <row r="189">
          <cell r="A189">
            <v>30600</v>
          </cell>
          <cell r="B189">
            <v>306</v>
          </cell>
          <cell r="C189">
            <v>0</v>
          </cell>
          <cell r="D189" t="str">
            <v>VENTA DE PAPELERIA DIVERSA</v>
          </cell>
          <cell r="E189">
            <v>48439</v>
          </cell>
          <cell r="F189">
            <v>385799.5</v>
          </cell>
        </row>
        <row r="190">
          <cell r="A190">
            <v>30701</v>
          </cell>
          <cell r="B190">
            <v>307</v>
          </cell>
          <cell r="C190">
            <v>1</v>
          </cell>
          <cell r="D190" t="str">
            <v>INSERCIONES EN EL BOLETIN JUDICIAL</v>
          </cell>
          <cell r="E190">
            <v>87872.5</v>
          </cell>
          <cell r="F190">
            <v>284359</v>
          </cell>
        </row>
        <row r="191">
          <cell r="A191">
            <v>30702</v>
          </cell>
          <cell r="B191">
            <v>307</v>
          </cell>
          <cell r="C191">
            <v>2</v>
          </cell>
          <cell r="D191" t="str">
            <v>VENTA DEL BOLETIN JUDICIAL</v>
          </cell>
          <cell r="E191">
            <v>0</v>
          </cell>
          <cell r="F191">
            <v>0</v>
          </cell>
        </row>
        <row r="192">
          <cell r="A192">
            <v>30703</v>
          </cell>
          <cell r="B192">
            <v>307</v>
          </cell>
          <cell r="C192">
            <v>3</v>
          </cell>
          <cell r="D192" t="str">
            <v>COPIAS SIMPLES</v>
          </cell>
          <cell r="E192">
            <v>249492</v>
          </cell>
          <cell r="F192">
            <v>628959</v>
          </cell>
        </row>
        <row r="193">
          <cell r="A193">
            <v>30801</v>
          </cell>
          <cell r="B193">
            <v>308</v>
          </cell>
          <cell r="C193">
            <v>1</v>
          </cell>
          <cell r="D193" t="str">
            <v>BIENES MUEBLES</v>
          </cell>
          <cell r="E193">
            <v>0</v>
          </cell>
          <cell r="F193">
            <v>0</v>
          </cell>
        </row>
        <row r="194">
          <cell r="A194">
            <v>30802</v>
          </cell>
          <cell r="B194">
            <v>308</v>
          </cell>
          <cell r="C194">
            <v>2</v>
          </cell>
          <cell r="D194" t="str">
            <v>BIENES INMUEBLES</v>
          </cell>
          <cell r="E194">
            <v>348083.03</v>
          </cell>
          <cell r="F194">
            <v>348083.03</v>
          </cell>
        </row>
        <row r="195">
          <cell r="A195">
            <v>30803</v>
          </cell>
          <cell r="B195">
            <v>308</v>
          </cell>
          <cell r="C195">
            <v>3</v>
          </cell>
          <cell r="D195" t="str">
            <v>PARQUES INDUSTRIALES Y SUS DERIVADOS</v>
          </cell>
          <cell r="E195">
            <v>0</v>
          </cell>
          <cell r="F195">
            <v>0</v>
          </cell>
        </row>
        <row r="196">
          <cell r="A196">
            <v>30804</v>
          </cell>
          <cell r="B196">
            <v>308</v>
          </cell>
          <cell r="C196">
            <v>4</v>
          </cell>
          <cell r="D196" t="str">
            <v>OTROS BIENES</v>
          </cell>
          <cell r="E196">
            <v>0</v>
          </cell>
          <cell r="F196">
            <v>58000</v>
          </cell>
        </row>
        <row r="197">
          <cell r="A197">
            <v>30806</v>
          </cell>
          <cell r="B197">
            <v>308</v>
          </cell>
          <cell r="C197">
            <v>6</v>
          </cell>
          <cell r="D197" t="str">
            <v>VENTA DE VEHICULOS Y DAÑOS PATRIMONIALES</v>
          </cell>
          <cell r="E197">
            <v>655541.65</v>
          </cell>
          <cell r="F197">
            <v>1920732.72</v>
          </cell>
        </row>
        <row r="198">
          <cell r="A198">
            <v>30800</v>
          </cell>
          <cell r="B198">
            <v>308</v>
          </cell>
          <cell r="C198">
            <v>0</v>
          </cell>
          <cell r="D198" t="str">
            <v>VENTA DE BIENES DEL ESTADO</v>
          </cell>
          <cell r="E198">
            <v>1003624.68</v>
          </cell>
          <cell r="F198">
            <v>2326815.75</v>
          </cell>
        </row>
        <row r="199">
          <cell r="A199">
            <v>30900</v>
          </cell>
          <cell r="B199">
            <v>309</v>
          </cell>
          <cell r="C199">
            <v>0</v>
          </cell>
          <cell r="D199" t="str">
            <v>DIVERSOS</v>
          </cell>
          <cell r="E199">
            <v>619901.66</v>
          </cell>
          <cell r="F199">
            <v>13891941.939999999</v>
          </cell>
        </row>
        <row r="200">
          <cell r="A200">
            <v>30800</v>
          </cell>
          <cell r="B200">
            <v>308</v>
          </cell>
          <cell r="C200">
            <v>0</v>
          </cell>
          <cell r="D200" t="str">
            <v>VENTA DE BIENES DEL ESTADO</v>
          </cell>
          <cell r="E200">
            <v>0</v>
          </cell>
          <cell r="F200">
            <v>0</v>
          </cell>
        </row>
        <row r="201">
          <cell r="A201">
            <v>30902</v>
          </cell>
          <cell r="B201">
            <v>309</v>
          </cell>
          <cell r="C201">
            <v>2</v>
          </cell>
          <cell r="D201" t="str">
            <v>IMPUESTO AL VALOR AGREGADO</v>
          </cell>
          <cell r="E201">
            <v>12201.95</v>
          </cell>
          <cell r="F201">
            <v>110506.36</v>
          </cell>
        </row>
        <row r="202">
          <cell r="A202">
            <v>31000</v>
          </cell>
          <cell r="B202">
            <v>310</v>
          </cell>
          <cell r="C202">
            <v>0</v>
          </cell>
          <cell r="D202" t="str">
            <v>INTERESES POR DPTOS. A PLAZO FIJO</v>
          </cell>
          <cell r="E202">
            <v>14296967.710000001</v>
          </cell>
          <cell r="F202">
            <v>40128393.859999999</v>
          </cell>
        </row>
        <row r="203">
          <cell r="A203">
            <v>31001</v>
          </cell>
          <cell r="B203">
            <v>310</v>
          </cell>
          <cell r="C203">
            <v>1</v>
          </cell>
          <cell r="D203" t="str">
            <v>INTERESES UNIDAD INTEGRACION EDUCATIVA</v>
          </cell>
          <cell r="E203">
            <v>393083.16</v>
          </cell>
          <cell r="F203">
            <v>2557217.91</v>
          </cell>
        </row>
        <row r="204">
          <cell r="A204">
            <v>31002</v>
          </cell>
          <cell r="B204">
            <v>310</v>
          </cell>
          <cell r="C204">
            <v>2</v>
          </cell>
          <cell r="D204" t="str">
            <v>INTERESES FIDEICOM.J.P.MORGAN</v>
          </cell>
          <cell r="E204">
            <v>594897.12</v>
          </cell>
          <cell r="F204">
            <v>3995328.36</v>
          </cell>
        </row>
        <row r="205">
          <cell r="A205">
            <v>31003</v>
          </cell>
          <cell r="B205">
            <v>310</v>
          </cell>
          <cell r="C205">
            <v>3</v>
          </cell>
          <cell r="D205" t="str">
            <v>INTERESES FIDEICOM BANOBRAS</v>
          </cell>
          <cell r="E205">
            <v>0</v>
          </cell>
          <cell r="F205">
            <v>619325.38</v>
          </cell>
        </row>
        <row r="206">
          <cell r="A206">
            <v>31004</v>
          </cell>
          <cell r="B206">
            <v>310</v>
          </cell>
          <cell r="C206">
            <v>4</v>
          </cell>
          <cell r="D206" t="str">
            <v>INTERESES INVERSIONES CERTIFICADOS</v>
          </cell>
          <cell r="E206">
            <v>1287181.18</v>
          </cell>
          <cell r="F206">
            <v>5851133.5499999998</v>
          </cell>
        </row>
        <row r="207">
          <cell r="A207">
            <v>31005</v>
          </cell>
          <cell r="B207">
            <v>310</v>
          </cell>
          <cell r="C207">
            <v>5</v>
          </cell>
          <cell r="D207" t="str">
            <v>INTERESES CUENTA DE CHEQUES</v>
          </cell>
          <cell r="E207">
            <v>1060317.31</v>
          </cell>
          <cell r="F207">
            <v>4730941.03</v>
          </cell>
        </row>
        <row r="208">
          <cell r="A208">
            <v>31006</v>
          </cell>
          <cell r="B208">
            <v>310</v>
          </cell>
          <cell r="C208">
            <v>6</v>
          </cell>
          <cell r="D208" t="str">
            <v>INTERESES FINANZAS Y RENTAS</v>
          </cell>
          <cell r="E208">
            <v>2987734.82</v>
          </cell>
          <cell r="F208">
            <v>11166900.1</v>
          </cell>
        </row>
        <row r="209">
          <cell r="A209">
            <v>31007</v>
          </cell>
          <cell r="B209">
            <v>310</v>
          </cell>
          <cell r="C209">
            <v>7</v>
          </cell>
          <cell r="D209" t="str">
            <v>INTERESES FIDEICOMISO BANORTE(BANCEN)</v>
          </cell>
          <cell r="E209">
            <v>212667.86</v>
          </cell>
          <cell r="F209">
            <v>1221523.32</v>
          </cell>
        </row>
        <row r="210">
          <cell r="A210">
            <v>31100</v>
          </cell>
          <cell r="B210">
            <v>311</v>
          </cell>
          <cell r="C210">
            <v>0</v>
          </cell>
          <cell r="D210" t="str">
            <v>PUBLICIDAD RADIO GOBIERNO</v>
          </cell>
          <cell r="E210">
            <v>0</v>
          </cell>
          <cell r="F210">
            <v>80051</v>
          </cell>
        </row>
        <row r="211">
          <cell r="A211">
            <v>31101</v>
          </cell>
          <cell r="B211">
            <v>311</v>
          </cell>
          <cell r="C211">
            <v>1</v>
          </cell>
          <cell r="D211" t="str">
            <v>PUBLICIDAD CANAL 28</v>
          </cell>
          <cell r="E211">
            <v>59620</v>
          </cell>
          <cell r="F211">
            <v>602091.72</v>
          </cell>
        </row>
        <row r="212">
          <cell r="A212">
            <v>31300</v>
          </cell>
          <cell r="B212">
            <v>313</v>
          </cell>
          <cell r="C212">
            <v>0</v>
          </cell>
          <cell r="D212" t="str">
            <v>SERV.PREST.P/ACADEMIA EST.DE POLICIA</v>
          </cell>
          <cell r="E212">
            <v>49050</v>
          </cell>
          <cell r="F212">
            <v>574950</v>
          </cell>
        </row>
        <row r="213">
          <cell r="A213">
            <v>31400</v>
          </cell>
          <cell r="B213">
            <v>314</v>
          </cell>
          <cell r="C213">
            <v>0</v>
          </cell>
          <cell r="D213" t="str">
            <v>INTERESES SOBRE PRESTAMOS DIRECTOS</v>
          </cell>
          <cell r="E213">
            <v>402508</v>
          </cell>
          <cell r="F213">
            <v>4544844</v>
          </cell>
        </row>
        <row r="214">
          <cell r="A214">
            <v>31401</v>
          </cell>
          <cell r="B214">
            <v>314</v>
          </cell>
          <cell r="C214">
            <v>1</v>
          </cell>
          <cell r="D214" t="str">
            <v>INTERESES TRIBUNAL SUPERIOR DE JUSTICIA</v>
          </cell>
          <cell r="E214">
            <v>117317.65</v>
          </cell>
          <cell r="F214">
            <v>629096.88</v>
          </cell>
        </row>
        <row r="215">
          <cell r="A215">
            <v>31800</v>
          </cell>
          <cell r="B215">
            <v>318</v>
          </cell>
          <cell r="C215">
            <v>0</v>
          </cell>
          <cell r="D215" t="str">
            <v>ARREND. DE BIENES MUEBLES E INMUEBLES</v>
          </cell>
          <cell r="E215">
            <v>99495.59</v>
          </cell>
          <cell r="F215">
            <v>1080550.6599999999</v>
          </cell>
        </row>
        <row r="216">
          <cell r="A216">
            <v>32603</v>
          </cell>
          <cell r="B216">
            <v>326</v>
          </cell>
          <cell r="C216">
            <v>3</v>
          </cell>
          <cell r="D216" t="str">
            <v>ESTACIONAMIENTO MATAMOROS Y ZUAZUA</v>
          </cell>
          <cell r="E216">
            <v>508597.1</v>
          </cell>
          <cell r="F216">
            <v>1469662.1</v>
          </cell>
        </row>
        <row r="217">
          <cell r="A217">
            <v>33001</v>
          </cell>
          <cell r="B217">
            <v>330</v>
          </cell>
          <cell r="C217">
            <v>1</v>
          </cell>
          <cell r="D217" t="str">
            <v>DEVOLUCION DE PRODUCTOS</v>
          </cell>
          <cell r="E217">
            <v>0</v>
          </cell>
          <cell r="F217">
            <v>0</v>
          </cell>
        </row>
        <row r="218">
          <cell r="A218">
            <v>33002</v>
          </cell>
          <cell r="B218">
            <v>330</v>
          </cell>
          <cell r="C218">
            <v>2</v>
          </cell>
          <cell r="D218" t="str">
            <v>DEV. DE PAGO DE BASES DE LICITACION</v>
          </cell>
          <cell r="E218">
            <v>0</v>
          </cell>
          <cell r="F218">
            <v>0</v>
          </cell>
        </row>
        <row r="219">
          <cell r="A219">
            <v>33000</v>
          </cell>
          <cell r="B219">
            <v>330</v>
          </cell>
          <cell r="C219">
            <v>0</v>
          </cell>
          <cell r="D219" t="str">
            <v>ESTACIONAMIENTO DE VEHICULOS</v>
          </cell>
          <cell r="E219">
            <v>508597.1</v>
          </cell>
          <cell r="F219">
            <v>1469662.1</v>
          </cell>
        </row>
        <row r="220">
          <cell r="A220">
            <v>0</v>
          </cell>
          <cell r="B220">
            <v>0</v>
          </cell>
          <cell r="C220">
            <v>0</v>
          </cell>
          <cell r="D220" t="str">
            <v>TOTAL PRODUCTOS</v>
          </cell>
          <cell r="E220">
            <v>24128980.77</v>
          </cell>
          <cell r="F220">
            <v>97180179.469999999</v>
          </cell>
        </row>
        <row r="221">
          <cell r="A221">
            <v>0</v>
          </cell>
          <cell r="B221">
            <v>0</v>
          </cell>
          <cell r="C221">
            <v>0</v>
          </cell>
          <cell r="D221" t="str">
            <v>A P R O V E C H A M I E N T O S</v>
          </cell>
          <cell r="E221">
            <v>0</v>
          </cell>
          <cell r="F221">
            <v>0</v>
          </cell>
        </row>
        <row r="222">
          <cell r="A222">
            <v>40100</v>
          </cell>
          <cell r="B222">
            <v>401</v>
          </cell>
          <cell r="C222">
            <v>0</v>
          </cell>
          <cell r="D222" t="str">
            <v>MULTAS</v>
          </cell>
          <cell r="E222">
            <v>62237.19</v>
          </cell>
          <cell r="F222">
            <v>445849.04</v>
          </cell>
        </row>
        <row r="223">
          <cell r="A223">
            <v>40101</v>
          </cell>
          <cell r="B223">
            <v>401</v>
          </cell>
          <cell r="C223">
            <v>1</v>
          </cell>
          <cell r="D223" t="str">
            <v>MULTA IMP. P/LA AGENCIA EST.DE TRANSP.</v>
          </cell>
          <cell r="E223">
            <v>666357</v>
          </cell>
          <cell r="F223">
            <v>4340634</v>
          </cell>
        </row>
        <row r="224">
          <cell r="A224">
            <v>40102</v>
          </cell>
          <cell r="B224">
            <v>401</v>
          </cell>
          <cell r="C224">
            <v>2</v>
          </cell>
          <cell r="D224" t="str">
            <v>MULTAS DE LA SUBSECRETARIA DE SALUD</v>
          </cell>
          <cell r="E224">
            <v>95344.66</v>
          </cell>
          <cell r="F224">
            <v>203529.32</v>
          </cell>
        </row>
        <row r="225">
          <cell r="A225">
            <v>40103</v>
          </cell>
          <cell r="B225">
            <v>401</v>
          </cell>
          <cell r="C225">
            <v>3</v>
          </cell>
          <cell r="D225" t="str">
            <v>MULTAS DE LA SUBSECRETARIA DE ECOLOGIA</v>
          </cell>
          <cell r="E225">
            <v>2993.1</v>
          </cell>
          <cell r="F225">
            <v>2993.1</v>
          </cell>
        </row>
        <row r="226">
          <cell r="A226">
            <v>40104</v>
          </cell>
          <cell r="B226">
            <v>401</v>
          </cell>
          <cell r="C226">
            <v>4</v>
          </cell>
          <cell r="D226" t="str">
            <v>MULTAS DE LA SUBSECRETARIA DEL TRABAJO</v>
          </cell>
          <cell r="E226">
            <v>0</v>
          </cell>
          <cell r="F226">
            <v>0</v>
          </cell>
        </row>
        <row r="227">
          <cell r="A227">
            <v>40105</v>
          </cell>
          <cell r="B227">
            <v>401</v>
          </cell>
          <cell r="C227">
            <v>5</v>
          </cell>
          <cell r="D227" t="str">
            <v>OTRAS MULTAS</v>
          </cell>
          <cell r="E227">
            <v>0</v>
          </cell>
          <cell r="F227">
            <v>151158.69</v>
          </cell>
        </row>
        <row r="228">
          <cell r="A228">
            <v>40106</v>
          </cell>
          <cell r="B228">
            <v>401</v>
          </cell>
          <cell r="C228">
            <v>6</v>
          </cell>
          <cell r="D228" t="str">
            <v>MULTAS DE CONTROL VEHICULAR</v>
          </cell>
          <cell r="E228">
            <v>0</v>
          </cell>
          <cell r="F228">
            <v>0</v>
          </cell>
        </row>
        <row r="229">
          <cell r="A229">
            <v>40107</v>
          </cell>
          <cell r="B229">
            <v>401</v>
          </cell>
          <cell r="C229">
            <v>7</v>
          </cell>
          <cell r="D229" t="str">
            <v>MULTAS DIRECCION DE PROTECCION CIVIL</v>
          </cell>
          <cell r="E229">
            <v>0</v>
          </cell>
          <cell r="F229">
            <v>0</v>
          </cell>
        </row>
        <row r="230">
          <cell r="A230">
            <v>40108</v>
          </cell>
          <cell r="B230">
            <v>401</v>
          </cell>
          <cell r="C230">
            <v>8</v>
          </cell>
          <cell r="D230" t="str">
            <v>MULTAS POR INCUM.DE REQUERIMIENTOS</v>
          </cell>
          <cell r="E230">
            <v>32804</v>
          </cell>
          <cell r="F230">
            <v>149383</v>
          </cell>
        </row>
        <row r="231">
          <cell r="A231">
            <v>40109</v>
          </cell>
          <cell r="B231">
            <v>401</v>
          </cell>
          <cell r="C231">
            <v>9</v>
          </cell>
          <cell r="D231" t="str">
            <v>MULTAS DEL IMP.DE TRANSMISION</v>
          </cell>
          <cell r="E231">
            <v>0</v>
          </cell>
          <cell r="F231">
            <v>0</v>
          </cell>
        </row>
        <row r="232">
          <cell r="A232">
            <v>40110</v>
          </cell>
          <cell r="B232">
            <v>401</v>
          </cell>
          <cell r="C232">
            <v>10</v>
          </cell>
          <cell r="D232" t="str">
            <v>SANCIONES EN CARTAS DE NO PROPIEDAD</v>
          </cell>
          <cell r="E232">
            <v>495</v>
          </cell>
          <cell r="F232">
            <v>2145</v>
          </cell>
        </row>
        <row r="233">
          <cell r="A233">
            <v>40111</v>
          </cell>
          <cell r="B233">
            <v>401</v>
          </cell>
          <cell r="C233">
            <v>11</v>
          </cell>
          <cell r="D233" t="str">
            <v>SANC POR REGULARIZACION DE CONSTRUCCION</v>
          </cell>
          <cell r="E233">
            <v>639159</v>
          </cell>
          <cell r="F233">
            <v>3032640.07</v>
          </cell>
        </row>
        <row r="234">
          <cell r="A234">
            <v>40112</v>
          </cell>
          <cell r="B234">
            <v>401</v>
          </cell>
          <cell r="C234">
            <v>12</v>
          </cell>
          <cell r="D234" t="str">
            <v>SANC PRESENTACION DE AVISOS DE ENAJ</v>
          </cell>
          <cell r="E234">
            <v>75858</v>
          </cell>
          <cell r="F234">
            <v>501819</v>
          </cell>
        </row>
        <row r="235">
          <cell r="A235">
            <v>40113</v>
          </cell>
          <cell r="B235">
            <v>401</v>
          </cell>
          <cell r="C235">
            <v>13</v>
          </cell>
          <cell r="D235" t="str">
            <v>MULTA POR AUTOCORRECCION ISN FISCALIZ.</v>
          </cell>
          <cell r="E235">
            <v>5416.29</v>
          </cell>
          <cell r="F235">
            <v>202023.77</v>
          </cell>
        </row>
        <row r="236">
          <cell r="A236">
            <v>40114</v>
          </cell>
          <cell r="B236">
            <v>401</v>
          </cell>
          <cell r="C236">
            <v>14</v>
          </cell>
          <cell r="D236" t="str">
            <v>MULTA POR DESACATO ISN FISCALIZ.</v>
          </cell>
          <cell r="E236">
            <v>4833.8999999999996</v>
          </cell>
          <cell r="F236">
            <v>63508.39</v>
          </cell>
        </row>
        <row r="237">
          <cell r="A237">
            <v>40115</v>
          </cell>
          <cell r="B237">
            <v>401</v>
          </cell>
          <cell r="C237">
            <v>15</v>
          </cell>
          <cell r="D237" t="str">
            <v>MULTA POR AUTOCORRECCION I.S.H. FISCALIZ</v>
          </cell>
          <cell r="E237">
            <v>0</v>
          </cell>
          <cell r="F237">
            <v>0</v>
          </cell>
        </row>
        <row r="238">
          <cell r="A238">
            <v>40116</v>
          </cell>
          <cell r="B238">
            <v>401</v>
          </cell>
          <cell r="C238">
            <v>16</v>
          </cell>
          <cell r="D238" t="str">
            <v>MULTA POR DESACATO I.S.H. FISCALIZ.</v>
          </cell>
          <cell r="E238">
            <v>0</v>
          </cell>
          <cell r="F238">
            <v>0</v>
          </cell>
        </row>
        <row r="239">
          <cell r="A239">
            <v>40117</v>
          </cell>
          <cell r="B239">
            <v>401</v>
          </cell>
          <cell r="C239">
            <v>17</v>
          </cell>
          <cell r="D239" t="str">
            <v>MULTAS PODER JUDICIAL</v>
          </cell>
          <cell r="E239">
            <v>11855.9</v>
          </cell>
          <cell r="F239">
            <v>42514.71</v>
          </cell>
        </row>
        <row r="240">
          <cell r="A240">
            <v>40118</v>
          </cell>
          <cell r="B240">
            <v>401</v>
          </cell>
          <cell r="C240">
            <v>18</v>
          </cell>
          <cell r="D240" t="str">
            <v>MULTAS IMPUESTAS POR LA CONTRALORIA</v>
          </cell>
          <cell r="E240">
            <v>5798.38</v>
          </cell>
          <cell r="F240">
            <v>55518.41</v>
          </cell>
        </row>
        <row r="241">
          <cell r="A241">
            <v>40160</v>
          </cell>
          <cell r="B241">
            <v>401</v>
          </cell>
          <cell r="C241">
            <v>60</v>
          </cell>
          <cell r="D241" t="str">
            <v>SUBSIDIOS SANCIONES EN CARTAS DE NO PROP</v>
          </cell>
          <cell r="E241">
            <v>0</v>
          </cell>
          <cell r="F241">
            <v>0</v>
          </cell>
        </row>
        <row r="242">
          <cell r="A242">
            <v>40161</v>
          </cell>
          <cell r="B242">
            <v>401</v>
          </cell>
          <cell r="C242">
            <v>61</v>
          </cell>
          <cell r="D242" t="str">
            <v>SUB SANCIONES POR REG DE CONSTRUCCION</v>
          </cell>
          <cell r="E242">
            <v>-79945</v>
          </cell>
          <cell r="F242">
            <v>-234534</v>
          </cell>
        </row>
        <row r="243">
          <cell r="A243">
            <v>40162</v>
          </cell>
          <cell r="B243">
            <v>401</v>
          </cell>
          <cell r="C243">
            <v>62</v>
          </cell>
          <cell r="D243" t="str">
            <v>SUB SANCIONES PRESENT DE AVISOS DE ENAJ</v>
          </cell>
          <cell r="E243">
            <v>0</v>
          </cell>
          <cell r="F243">
            <v>0</v>
          </cell>
        </row>
        <row r="244">
          <cell r="A244">
            <v>40200</v>
          </cell>
          <cell r="B244">
            <v>402</v>
          </cell>
          <cell r="C244">
            <v>0</v>
          </cell>
          <cell r="D244" t="str">
            <v>RECARGOS</v>
          </cell>
          <cell r="E244">
            <v>804.49</v>
          </cell>
          <cell r="F244">
            <v>12813.47</v>
          </cell>
        </row>
        <row r="245">
          <cell r="A245">
            <v>40201</v>
          </cell>
          <cell r="B245">
            <v>402</v>
          </cell>
          <cell r="C245">
            <v>1</v>
          </cell>
          <cell r="D245" t="str">
            <v>RECARGOS I.S.N. FISCALIZ.</v>
          </cell>
          <cell r="E245">
            <v>122181.34</v>
          </cell>
          <cell r="F245">
            <v>414284.51</v>
          </cell>
        </row>
        <row r="246">
          <cell r="A246">
            <v>40202</v>
          </cell>
          <cell r="B246">
            <v>402</v>
          </cell>
          <cell r="C246">
            <v>2</v>
          </cell>
          <cell r="D246" t="str">
            <v>RECARGOS IMP.SOBRE HOSPEDAJE FISCALIZ.</v>
          </cell>
          <cell r="E246">
            <v>0</v>
          </cell>
          <cell r="F246">
            <v>106.26</v>
          </cell>
        </row>
        <row r="247">
          <cell r="A247">
            <v>40203</v>
          </cell>
          <cell r="B247">
            <v>402</v>
          </cell>
          <cell r="C247">
            <v>3</v>
          </cell>
          <cell r="D247" t="str">
            <v>RECARGOS DE IMP.DE TRANSMISION</v>
          </cell>
          <cell r="E247">
            <v>0</v>
          </cell>
          <cell r="F247">
            <v>-1305.2</v>
          </cell>
        </row>
        <row r="248">
          <cell r="A248">
            <v>40204</v>
          </cell>
          <cell r="B248">
            <v>402</v>
          </cell>
          <cell r="C248">
            <v>4</v>
          </cell>
          <cell r="D248" t="str">
            <v>RECARGOS DEL I.S.N</v>
          </cell>
          <cell r="E248">
            <v>483212.07</v>
          </cell>
          <cell r="F248">
            <v>1996341.16</v>
          </cell>
        </row>
        <row r="249">
          <cell r="A249">
            <v>40205</v>
          </cell>
          <cell r="B249">
            <v>402</v>
          </cell>
          <cell r="C249">
            <v>5</v>
          </cell>
          <cell r="D249" t="str">
            <v>RECARGOS DEL IMP.SOBRE HOSPEDAJE</v>
          </cell>
          <cell r="E249">
            <v>3568.15</v>
          </cell>
          <cell r="F249">
            <v>59481.47</v>
          </cell>
        </row>
        <row r="250">
          <cell r="A250">
            <v>40206</v>
          </cell>
          <cell r="B250">
            <v>402</v>
          </cell>
          <cell r="C250">
            <v>6</v>
          </cell>
          <cell r="D250" t="str">
            <v>INTERESES POR PLAZO I.S.N.</v>
          </cell>
          <cell r="E250">
            <v>0</v>
          </cell>
          <cell r="F250">
            <v>1220.6300000000001</v>
          </cell>
        </row>
        <row r="251">
          <cell r="A251">
            <v>40207</v>
          </cell>
          <cell r="B251">
            <v>402</v>
          </cell>
          <cell r="C251">
            <v>7</v>
          </cell>
          <cell r="D251" t="str">
            <v>INTERESES POR CONVENIO CONTROL VEHICULAR</v>
          </cell>
          <cell r="E251">
            <v>0</v>
          </cell>
          <cell r="F251">
            <v>0</v>
          </cell>
        </row>
        <row r="252">
          <cell r="A252">
            <v>40211</v>
          </cell>
          <cell r="B252">
            <v>402</v>
          </cell>
          <cell r="C252">
            <v>11</v>
          </cell>
          <cell r="D252" t="str">
            <v>SUB.DE RECARGOS DE IMPUESTO S/NOMINAS</v>
          </cell>
          <cell r="E252">
            <v>0</v>
          </cell>
          <cell r="F252">
            <v>0</v>
          </cell>
        </row>
        <row r="253">
          <cell r="A253">
            <v>40300</v>
          </cell>
          <cell r="B253">
            <v>403</v>
          </cell>
          <cell r="C253">
            <v>0</v>
          </cell>
          <cell r="D253" t="str">
            <v>SANCIONES ADMINISTRATIVAS</v>
          </cell>
          <cell r="E253">
            <v>85278.17</v>
          </cell>
          <cell r="F253">
            <v>646918.67000000004</v>
          </cell>
        </row>
        <row r="254">
          <cell r="A254">
            <v>40301</v>
          </cell>
          <cell r="B254">
            <v>403</v>
          </cell>
          <cell r="C254">
            <v>1</v>
          </cell>
          <cell r="D254" t="str">
            <v>SANCIONES POR CANJE DE PLACAS EXTEMP.</v>
          </cell>
          <cell r="E254">
            <v>0</v>
          </cell>
          <cell r="F254">
            <v>0</v>
          </cell>
        </row>
        <row r="255">
          <cell r="A255">
            <v>40302</v>
          </cell>
          <cell r="B255">
            <v>403</v>
          </cell>
          <cell r="C255">
            <v>2</v>
          </cell>
          <cell r="D255" t="str">
            <v>SANCIONES IMPUESTO SOBRE HOSPEDAJE</v>
          </cell>
          <cell r="E255">
            <v>0</v>
          </cell>
          <cell r="F255">
            <v>52.4</v>
          </cell>
        </row>
        <row r="256">
          <cell r="A256">
            <v>40303</v>
          </cell>
          <cell r="B256">
            <v>403</v>
          </cell>
          <cell r="C256">
            <v>3</v>
          </cell>
          <cell r="D256" t="str">
            <v>SAN.DE DER.DE CONTROL VEH.PTE.AÑO</v>
          </cell>
          <cell r="E256">
            <v>0</v>
          </cell>
          <cell r="F256">
            <v>0</v>
          </cell>
        </row>
        <row r="257">
          <cell r="A257">
            <v>40304</v>
          </cell>
          <cell r="B257">
            <v>403</v>
          </cell>
          <cell r="C257">
            <v>4</v>
          </cell>
          <cell r="D257" t="str">
            <v>SAN.DE DER.CONTROL VEH. REZAGO</v>
          </cell>
          <cell r="E257">
            <v>0</v>
          </cell>
          <cell r="F257">
            <v>0</v>
          </cell>
        </row>
        <row r="258">
          <cell r="A258">
            <v>40305</v>
          </cell>
          <cell r="B258">
            <v>403</v>
          </cell>
          <cell r="C258">
            <v>5</v>
          </cell>
          <cell r="D258" t="str">
            <v>SANCIONES I.S.N.</v>
          </cell>
          <cell r="E258">
            <v>445463.32</v>
          </cell>
          <cell r="F258">
            <v>3393795.76</v>
          </cell>
        </row>
        <row r="259">
          <cell r="A259">
            <v>40311</v>
          </cell>
          <cell r="B259">
            <v>403</v>
          </cell>
          <cell r="C259">
            <v>11</v>
          </cell>
          <cell r="D259" t="str">
            <v>CONDONACION DE SANCIONES DE ISN</v>
          </cell>
          <cell r="E259">
            <v>-25145.34</v>
          </cell>
          <cell r="F259">
            <v>-119426.03</v>
          </cell>
        </row>
        <row r="260">
          <cell r="A260">
            <v>40400</v>
          </cell>
          <cell r="B260">
            <v>404</v>
          </cell>
          <cell r="C260">
            <v>0</v>
          </cell>
          <cell r="D260" t="str">
            <v>CONMUTACION DE PENAS</v>
          </cell>
          <cell r="E260">
            <v>182522.14</v>
          </cell>
          <cell r="F260">
            <v>1254991.3400000001</v>
          </cell>
        </row>
        <row r="261">
          <cell r="A261">
            <v>40500</v>
          </cell>
          <cell r="B261">
            <v>405</v>
          </cell>
          <cell r="C261">
            <v>0</v>
          </cell>
          <cell r="D261" t="str">
            <v>GASTOS DE EJECUCION</v>
          </cell>
          <cell r="E261">
            <v>13547.49</v>
          </cell>
          <cell r="F261">
            <v>42046.98</v>
          </cell>
        </row>
        <row r="262">
          <cell r="A262">
            <v>40503</v>
          </cell>
          <cell r="B262">
            <v>405</v>
          </cell>
          <cell r="C262">
            <v>3</v>
          </cell>
          <cell r="D262" t="str">
            <v>GASTOS DE EJECUCION I.S.N.</v>
          </cell>
          <cell r="E262">
            <v>120114.64</v>
          </cell>
          <cell r="F262">
            <v>691019.29</v>
          </cell>
        </row>
        <row r="263">
          <cell r="A263">
            <v>40504</v>
          </cell>
          <cell r="B263">
            <v>405</v>
          </cell>
          <cell r="C263">
            <v>4</v>
          </cell>
          <cell r="D263" t="str">
            <v>GASTOS DE EJECUCION IMP.SOBRE HOSPEDAJE</v>
          </cell>
          <cell r="E263">
            <v>0</v>
          </cell>
          <cell r="F263">
            <v>600</v>
          </cell>
        </row>
        <row r="264">
          <cell r="A264">
            <v>40505</v>
          </cell>
          <cell r="B264">
            <v>405</v>
          </cell>
          <cell r="C264">
            <v>5</v>
          </cell>
          <cell r="D264" t="str">
            <v>GASTOS DE EJECUCION CHEQUES NO PAG.</v>
          </cell>
          <cell r="E264">
            <v>22826</v>
          </cell>
          <cell r="F264">
            <v>202295.27</v>
          </cell>
        </row>
        <row r="265">
          <cell r="A265">
            <v>40506</v>
          </cell>
          <cell r="B265">
            <v>405</v>
          </cell>
          <cell r="C265">
            <v>6</v>
          </cell>
          <cell r="D265" t="str">
            <v>GASTOS DE EJEC.TRANS.VEH.MOTOR</v>
          </cell>
          <cell r="E265">
            <v>0</v>
          </cell>
          <cell r="F265">
            <v>88.83</v>
          </cell>
        </row>
        <row r="266">
          <cell r="A266">
            <v>40900</v>
          </cell>
          <cell r="B266">
            <v>409</v>
          </cell>
          <cell r="C266">
            <v>0</v>
          </cell>
          <cell r="D266" t="str">
            <v>DIVERSOS</v>
          </cell>
          <cell r="E266">
            <v>68375.75</v>
          </cell>
          <cell r="F266">
            <v>1837409.86</v>
          </cell>
        </row>
        <row r="267">
          <cell r="A267">
            <v>40901</v>
          </cell>
          <cell r="B267">
            <v>409</v>
          </cell>
          <cell r="C267">
            <v>1</v>
          </cell>
          <cell r="D267" t="str">
            <v>UNIDAD DE INTEGRACION EDUCATIVA</v>
          </cell>
          <cell r="E267">
            <v>0</v>
          </cell>
          <cell r="F267">
            <v>98047</v>
          </cell>
        </row>
        <row r="268">
          <cell r="A268">
            <v>40902</v>
          </cell>
          <cell r="B268">
            <v>409</v>
          </cell>
          <cell r="C268">
            <v>2</v>
          </cell>
          <cell r="D268" t="str">
            <v>APORT. SECRETARIA DE LA CONTRALORIA</v>
          </cell>
          <cell r="E268">
            <v>3660000</v>
          </cell>
          <cell r="F268">
            <v>3660000</v>
          </cell>
        </row>
        <row r="269">
          <cell r="A269">
            <v>40903</v>
          </cell>
          <cell r="B269">
            <v>409</v>
          </cell>
          <cell r="C269">
            <v>3</v>
          </cell>
          <cell r="D269" t="str">
            <v>10% INFRACC.DE TRANSITO AREA MET.</v>
          </cell>
          <cell r="E269">
            <v>25.96</v>
          </cell>
          <cell r="F269">
            <v>160.63</v>
          </cell>
        </row>
        <row r="270">
          <cell r="A270">
            <v>40904</v>
          </cell>
          <cell r="B270">
            <v>409</v>
          </cell>
          <cell r="C270">
            <v>4</v>
          </cell>
          <cell r="D270" t="str">
            <v>APORTACION C.M.C.I.</v>
          </cell>
          <cell r="E270">
            <v>0</v>
          </cell>
          <cell r="F270">
            <v>88439.66</v>
          </cell>
        </row>
        <row r="271">
          <cell r="A271">
            <v>40905</v>
          </cell>
          <cell r="B271">
            <v>409</v>
          </cell>
          <cell r="C271">
            <v>5</v>
          </cell>
          <cell r="D271" t="str">
            <v>DEVOLUCION SUELDOS Y PRESTACIONES</v>
          </cell>
          <cell r="E271">
            <v>0</v>
          </cell>
          <cell r="F271">
            <v>0</v>
          </cell>
        </row>
        <row r="272">
          <cell r="A272">
            <v>40906</v>
          </cell>
          <cell r="B272">
            <v>409</v>
          </cell>
          <cell r="C272">
            <v>6</v>
          </cell>
          <cell r="D272" t="str">
            <v>SANCIONES A CONTRATISTAS P.E.I.</v>
          </cell>
          <cell r="E272">
            <v>88623.73</v>
          </cell>
          <cell r="F272">
            <v>174229.06</v>
          </cell>
        </row>
        <row r="273">
          <cell r="A273">
            <v>41000</v>
          </cell>
          <cell r="B273">
            <v>410</v>
          </cell>
          <cell r="C273">
            <v>0</v>
          </cell>
          <cell r="D273" t="str">
            <v>DONATIVOS PARA OBRAS Y GASTOS PUBLICOS</v>
          </cell>
          <cell r="E273">
            <v>143329.94</v>
          </cell>
          <cell r="F273">
            <v>2214229.17</v>
          </cell>
        </row>
        <row r="274">
          <cell r="A274">
            <v>41001</v>
          </cell>
          <cell r="B274">
            <v>410</v>
          </cell>
          <cell r="C274">
            <v>1</v>
          </cell>
          <cell r="D274" t="str">
            <v>DONATIVO PARA OBRAS VIA RAPIDA</v>
          </cell>
          <cell r="E274">
            <v>0</v>
          </cell>
          <cell r="F274">
            <v>10868.27</v>
          </cell>
        </row>
        <row r="275">
          <cell r="A275">
            <v>41002</v>
          </cell>
          <cell r="B275">
            <v>410</v>
          </cell>
          <cell r="C275">
            <v>2</v>
          </cell>
          <cell r="D275" t="str">
            <v>APORT.AL GOB.DEL EDO. POR APOYO DE SEG.</v>
          </cell>
          <cell r="E275">
            <v>278000</v>
          </cell>
          <cell r="F275">
            <v>1605000</v>
          </cell>
        </row>
        <row r="276">
          <cell r="A276">
            <v>41003</v>
          </cell>
          <cell r="B276">
            <v>410</v>
          </cell>
          <cell r="C276">
            <v>3</v>
          </cell>
          <cell r="D276" t="str">
            <v>APORTACIONES FORUM DE LAS CULTURAS</v>
          </cell>
          <cell r="E276">
            <v>0</v>
          </cell>
          <cell r="F276">
            <v>0</v>
          </cell>
        </row>
        <row r="277">
          <cell r="A277">
            <v>41601</v>
          </cell>
          <cell r="B277">
            <v>416</v>
          </cell>
          <cell r="C277">
            <v>1</v>
          </cell>
          <cell r="D277" t="str">
            <v>APORTACION FONAES</v>
          </cell>
          <cell r="E277">
            <v>0</v>
          </cell>
          <cell r="F277">
            <v>0</v>
          </cell>
        </row>
        <row r="278">
          <cell r="A278">
            <v>41602</v>
          </cell>
          <cell r="B278">
            <v>416</v>
          </cell>
          <cell r="C278">
            <v>2</v>
          </cell>
          <cell r="D278" t="str">
            <v>APORTACION RED ESTATAL DE AUTOPISTAS</v>
          </cell>
          <cell r="E278">
            <v>0</v>
          </cell>
          <cell r="F278">
            <v>0</v>
          </cell>
        </row>
        <row r="279">
          <cell r="A279">
            <v>41603</v>
          </cell>
          <cell r="B279">
            <v>416</v>
          </cell>
          <cell r="C279">
            <v>3</v>
          </cell>
          <cell r="D279" t="str">
            <v>APORTACIONES INST.DE CONTROL VEHICULAR</v>
          </cell>
          <cell r="E279">
            <v>0</v>
          </cell>
          <cell r="F279">
            <v>2771777200.27</v>
          </cell>
        </row>
        <row r="280">
          <cell r="A280">
            <v>44001</v>
          </cell>
          <cell r="B280">
            <v>440</v>
          </cell>
          <cell r="C280">
            <v>1</v>
          </cell>
          <cell r="D280" t="str">
            <v>MUNICIPIOS AREA METROP.</v>
          </cell>
          <cell r="E280">
            <v>2000000</v>
          </cell>
          <cell r="F280">
            <v>20950066</v>
          </cell>
        </row>
        <row r="281">
          <cell r="A281">
            <v>44002</v>
          </cell>
          <cell r="B281">
            <v>440</v>
          </cell>
          <cell r="C281">
            <v>2</v>
          </cell>
          <cell r="D281" t="str">
            <v>OTROS MUNICIPIOS</v>
          </cell>
          <cell r="E281">
            <v>563819.05000000005</v>
          </cell>
          <cell r="F281">
            <v>5811164.8300000001</v>
          </cell>
        </row>
        <row r="282">
          <cell r="A282">
            <v>45000</v>
          </cell>
          <cell r="B282">
            <v>450</v>
          </cell>
          <cell r="C282">
            <v>0</v>
          </cell>
          <cell r="D282" t="str">
            <v>APORTACION FIDEICOMISO TURISMO, N.L.</v>
          </cell>
          <cell r="E282">
            <v>0</v>
          </cell>
          <cell r="F282">
            <v>0</v>
          </cell>
        </row>
        <row r="283">
          <cell r="A283">
            <v>45100</v>
          </cell>
          <cell r="B283">
            <v>451</v>
          </cell>
          <cell r="C283">
            <v>0</v>
          </cell>
          <cell r="D283" t="str">
            <v>SERV. DE AGUA Y DRENAJE DE MTY.</v>
          </cell>
          <cell r="E283">
            <v>0</v>
          </cell>
          <cell r="F283">
            <v>0</v>
          </cell>
        </row>
        <row r="284">
          <cell r="A284">
            <v>45101</v>
          </cell>
          <cell r="B284">
            <v>451</v>
          </cell>
          <cell r="C284">
            <v>1</v>
          </cell>
          <cell r="D284" t="str">
            <v>UNIVERSIDAD AUTONOMA DE N. L.</v>
          </cell>
          <cell r="E284">
            <v>13942339.289999999</v>
          </cell>
          <cell r="F284">
            <v>13942339.289999999</v>
          </cell>
        </row>
        <row r="285">
          <cell r="A285">
            <v>45102</v>
          </cell>
          <cell r="B285">
            <v>451</v>
          </cell>
          <cell r="C285">
            <v>2</v>
          </cell>
          <cell r="D285" t="str">
            <v>COCYTE,N.L.</v>
          </cell>
          <cell r="E285">
            <v>0</v>
          </cell>
          <cell r="F285">
            <v>0</v>
          </cell>
        </row>
        <row r="286">
          <cell r="A286">
            <v>45200</v>
          </cell>
          <cell r="B286">
            <v>452</v>
          </cell>
          <cell r="C286">
            <v>0</v>
          </cell>
          <cell r="D286" t="str">
            <v>OTROS ORGANISMOS</v>
          </cell>
          <cell r="E286">
            <v>0</v>
          </cell>
          <cell r="F286">
            <v>800869</v>
          </cell>
        </row>
        <row r="287">
          <cell r="A287">
            <v>46001</v>
          </cell>
          <cell r="B287">
            <v>460</v>
          </cell>
          <cell r="C287">
            <v>1</v>
          </cell>
          <cell r="D287" t="str">
            <v>DEV.DIVERSOS APROVECHAMIENTOS</v>
          </cell>
          <cell r="E287">
            <v>-15621.52</v>
          </cell>
          <cell r="F287">
            <v>-109225.79</v>
          </cell>
        </row>
        <row r="288">
          <cell r="A288">
            <v>47000</v>
          </cell>
          <cell r="B288">
            <v>470</v>
          </cell>
          <cell r="C288">
            <v>0</v>
          </cell>
          <cell r="D288" t="str">
            <v>FINANCIAMIENTO PUBLICO</v>
          </cell>
          <cell r="E288">
            <v>0</v>
          </cell>
          <cell r="F288">
            <v>0</v>
          </cell>
        </row>
        <row r="289">
          <cell r="A289">
            <v>0</v>
          </cell>
          <cell r="B289">
            <v>0</v>
          </cell>
          <cell r="C289">
            <v>0</v>
          </cell>
          <cell r="D289" t="str">
            <v>SUB TOTAL APROVECHAMIENTOS</v>
          </cell>
          <cell r="E289">
            <v>23706472.09</v>
          </cell>
          <cell r="F289">
            <v>2840415304.5599999</v>
          </cell>
        </row>
        <row r="290">
          <cell r="A290">
            <v>0</v>
          </cell>
          <cell r="B290">
            <v>0</v>
          </cell>
          <cell r="C290">
            <v>0</v>
          </cell>
          <cell r="D290" t="str">
            <v>INCENTIVOS POR RECAUDACION DE IMPUESTOS FEDERALES COORDINADOS</v>
          </cell>
          <cell r="E290">
            <v>0</v>
          </cell>
          <cell r="F290">
            <v>0</v>
          </cell>
        </row>
        <row r="291">
          <cell r="A291">
            <v>51600</v>
          </cell>
          <cell r="B291">
            <v>516</v>
          </cell>
          <cell r="C291">
            <v>0</v>
          </cell>
          <cell r="D291" t="str">
            <v>INCENTIVOS POR FISC. CONJUNTA</v>
          </cell>
          <cell r="E291">
            <v>0</v>
          </cell>
          <cell r="F291">
            <v>0</v>
          </cell>
        </row>
        <row r="292">
          <cell r="A292">
            <v>0</v>
          </cell>
          <cell r="B292">
            <v>0</v>
          </cell>
          <cell r="C292">
            <v>0</v>
          </cell>
          <cell r="D292" t="str">
            <v>INCENTIVOS POR RECAUDACION DE IMPUESTOS FEDERALES COORDINADOS</v>
          </cell>
          <cell r="E292">
            <v>0</v>
          </cell>
          <cell r="F292">
            <v>0</v>
          </cell>
        </row>
        <row r="293">
          <cell r="A293">
            <v>51601</v>
          </cell>
          <cell r="B293">
            <v>516</v>
          </cell>
          <cell r="C293">
            <v>1</v>
          </cell>
          <cell r="D293" t="str">
            <v>INCENTIVOS POR FISC.CONCURRENTE</v>
          </cell>
          <cell r="E293">
            <v>0</v>
          </cell>
          <cell r="F293">
            <v>6945318</v>
          </cell>
        </row>
        <row r="294">
          <cell r="A294">
            <v>0</v>
          </cell>
          <cell r="B294">
            <v>0</v>
          </cell>
          <cell r="C294">
            <v>0</v>
          </cell>
          <cell r="D294" t="str">
            <v>INCENTIVOS POR RECAUDACION DE IMPUESTOS FEDERALES COORDINADOS</v>
          </cell>
          <cell r="E294">
            <v>0</v>
          </cell>
          <cell r="F294">
            <v>6945318</v>
          </cell>
        </row>
        <row r="295">
          <cell r="A295">
            <v>51602</v>
          </cell>
          <cell r="B295">
            <v>516</v>
          </cell>
          <cell r="C295">
            <v>2</v>
          </cell>
          <cell r="D295" t="str">
            <v>INCENTIVOS POR VIG.DE OBLIGACIONES</v>
          </cell>
          <cell r="E295">
            <v>0</v>
          </cell>
          <cell r="F295">
            <v>0</v>
          </cell>
        </row>
        <row r="296">
          <cell r="A296">
            <v>0</v>
          </cell>
          <cell r="B296">
            <v>0</v>
          </cell>
          <cell r="C296">
            <v>0</v>
          </cell>
          <cell r="D296" t="str">
            <v>INCENTIVOS POR RECAUDACION DE IMPUESTOS FEDERALES COORDINADOS</v>
          </cell>
          <cell r="E296">
            <v>0</v>
          </cell>
          <cell r="F296">
            <v>0</v>
          </cell>
        </row>
        <row r="297">
          <cell r="A297">
            <v>51603</v>
          </cell>
          <cell r="B297">
            <v>516</v>
          </cell>
          <cell r="C297">
            <v>3</v>
          </cell>
          <cell r="D297" t="str">
            <v>INCENTIVOS POR REG.PEQ.CONTRIBUYENTE</v>
          </cell>
          <cell r="E297">
            <v>0</v>
          </cell>
          <cell r="F297">
            <v>15229074</v>
          </cell>
        </row>
        <row r="298">
          <cell r="A298">
            <v>0</v>
          </cell>
          <cell r="B298">
            <v>0</v>
          </cell>
          <cell r="C298">
            <v>0</v>
          </cell>
          <cell r="D298" t="str">
            <v>INCENTIVOS POR RECAUDACION DE IMPUESTOS FEDERALES COORDINADOS</v>
          </cell>
          <cell r="E298">
            <v>0</v>
          </cell>
          <cell r="F298">
            <v>15229074</v>
          </cell>
        </row>
        <row r="299">
          <cell r="A299">
            <v>51604</v>
          </cell>
          <cell r="B299">
            <v>516</v>
          </cell>
          <cell r="C299">
            <v>4</v>
          </cell>
          <cell r="D299" t="str">
            <v>INCENTIVOS POR REG. INTERMEDIO</v>
          </cell>
          <cell r="E299">
            <v>0</v>
          </cell>
          <cell r="F299">
            <v>3936713</v>
          </cell>
        </row>
        <row r="300">
          <cell r="A300">
            <v>0</v>
          </cell>
          <cell r="B300">
            <v>0</v>
          </cell>
          <cell r="C300">
            <v>0</v>
          </cell>
          <cell r="D300" t="str">
            <v>INCENTIVOS POR RECAUDACION DE IMPUESTOS FEDERALES COORDINADOS</v>
          </cell>
          <cell r="E300">
            <v>0</v>
          </cell>
          <cell r="F300">
            <v>3936713</v>
          </cell>
        </row>
        <row r="301">
          <cell r="A301">
            <v>51605</v>
          </cell>
          <cell r="B301">
            <v>516</v>
          </cell>
          <cell r="C301">
            <v>5</v>
          </cell>
          <cell r="D301" t="str">
            <v>INCEN.POR GANANCIA DE ENAJ.DE BIENES</v>
          </cell>
          <cell r="E301">
            <v>0</v>
          </cell>
          <cell r="F301">
            <v>177124</v>
          </cell>
        </row>
        <row r="302">
          <cell r="A302">
            <v>56700</v>
          </cell>
          <cell r="B302">
            <v>567</v>
          </cell>
          <cell r="C302">
            <v>0</v>
          </cell>
          <cell r="D302" t="str">
            <v>IMPUESTO SOBRE LA RENTA</v>
          </cell>
          <cell r="E302">
            <v>0</v>
          </cell>
          <cell r="F302">
            <v>0</v>
          </cell>
        </row>
        <row r="303">
          <cell r="A303">
            <v>56701</v>
          </cell>
          <cell r="B303">
            <v>567</v>
          </cell>
          <cell r="C303">
            <v>1</v>
          </cell>
          <cell r="D303" t="str">
            <v>ISR PERSONAS MORALES PAGOS DEFINI. 50%</v>
          </cell>
          <cell r="E303">
            <v>0</v>
          </cell>
          <cell r="F303">
            <v>0</v>
          </cell>
        </row>
        <row r="304">
          <cell r="A304">
            <v>56702</v>
          </cell>
          <cell r="B304">
            <v>567</v>
          </cell>
          <cell r="C304">
            <v>2</v>
          </cell>
          <cell r="D304" t="str">
            <v>ISR PERSONAS MORALES PAGOS DEFINI. 75%</v>
          </cell>
          <cell r="E304">
            <v>0</v>
          </cell>
          <cell r="F304">
            <v>0</v>
          </cell>
        </row>
        <row r="305">
          <cell r="A305">
            <v>56703</v>
          </cell>
          <cell r="B305">
            <v>567</v>
          </cell>
          <cell r="C305">
            <v>3</v>
          </cell>
          <cell r="D305" t="str">
            <v>ISR PERSONAS MORALES PAGOS PROV. 50%</v>
          </cell>
          <cell r="E305">
            <v>0</v>
          </cell>
          <cell r="F305">
            <v>0</v>
          </cell>
        </row>
        <row r="306">
          <cell r="A306">
            <v>56704</v>
          </cell>
          <cell r="B306">
            <v>567</v>
          </cell>
          <cell r="C306">
            <v>4</v>
          </cell>
          <cell r="D306" t="str">
            <v>ISR PERSONAS MORALES PAGOS PROV. 75%</v>
          </cell>
          <cell r="E306">
            <v>0</v>
          </cell>
          <cell r="F306">
            <v>0</v>
          </cell>
        </row>
        <row r="307">
          <cell r="A307">
            <v>56705</v>
          </cell>
          <cell r="B307">
            <v>567</v>
          </cell>
          <cell r="C307">
            <v>5</v>
          </cell>
          <cell r="D307" t="str">
            <v>AJUSTES (ART 12-A FRACC III) 50% (130)</v>
          </cell>
          <cell r="E307">
            <v>0</v>
          </cell>
          <cell r="F307">
            <v>0</v>
          </cell>
        </row>
        <row r="308">
          <cell r="A308">
            <v>56706</v>
          </cell>
          <cell r="B308">
            <v>567</v>
          </cell>
          <cell r="C308">
            <v>6</v>
          </cell>
          <cell r="D308" t="str">
            <v>IMP. SUSTIT.DEL CREDITO AL SALARIO 50%</v>
          </cell>
          <cell r="E308">
            <v>0</v>
          </cell>
          <cell r="F308">
            <v>0</v>
          </cell>
        </row>
        <row r="309">
          <cell r="A309">
            <v>56707</v>
          </cell>
          <cell r="B309">
            <v>567</v>
          </cell>
          <cell r="C309">
            <v>7</v>
          </cell>
          <cell r="D309" t="str">
            <v>ISR P.MORALES PAGOS PROV.REG.SIM. 50%</v>
          </cell>
          <cell r="E309">
            <v>0</v>
          </cell>
          <cell r="F309">
            <v>0</v>
          </cell>
        </row>
        <row r="310">
          <cell r="A310">
            <v>56708</v>
          </cell>
          <cell r="B310">
            <v>567</v>
          </cell>
          <cell r="C310">
            <v>8</v>
          </cell>
          <cell r="D310" t="str">
            <v>ISR P.MORALES PAGOS PROV.REG.SIM. 75%</v>
          </cell>
          <cell r="E310">
            <v>0</v>
          </cell>
          <cell r="F310">
            <v>0</v>
          </cell>
        </row>
        <row r="311">
          <cell r="A311">
            <v>56709</v>
          </cell>
          <cell r="B311">
            <v>567</v>
          </cell>
          <cell r="C311">
            <v>9</v>
          </cell>
          <cell r="D311" t="str">
            <v>PAGOS DEFINITIVOS (ART 67) 50% (654)</v>
          </cell>
          <cell r="E311">
            <v>0</v>
          </cell>
          <cell r="F311">
            <v>0</v>
          </cell>
        </row>
        <row r="312">
          <cell r="A312">
            <v>56710</v>
          </cell>
          <cell r="B312">
            <v>567</v>
          </cell>
          <cell r="C312">
            <v>10</v>
          </cell>
          <cell r="D312" t="str">
            <v>PAGOS DEFINITIVOS (ART 67) 75% (654)</v>
          </cell>
          <cell r="E312">
            <v>0</v>
          </cell>
          <cell r="F312">
            <v>0</v>
          </cell>
        </row>
        <row r="313">
          <cell r="A313">
            <v>56711</v>
          </cell>
          <cell r="B313">
            <v>567</v>
          </cell>
          <cell r="C313">
            <v>11</v>
          </cell>
          <cell r="D313" t="str">
            <v>ISR P.MORALES PAGOS DEF.REG.SIM. 50%</v>
          </cell>
          <cell r="E313">
            <v>0</v>
          </cell>
          <cell r="F313">
            <v>0</v>
          </cell>
        </row>
        <row r="314">
          <cell r="A314">
            <v>56712</v>
          </cell>
          <cell r="B314">
            <v>567</v>
          </cell>
          <cell r="C314">
            <v>12</v>
          </cell>
          <cell r="D314" t="str">
            <v>ISR P.MORALES PAGOS DEF.REG.SIM. 75%</v>
          </cell>
          <cell r="E314">
            <v>0</v>
          </cell>
          <cell r="F314">
            <v>0</v>
          </cell>
        </row>
        <row r="315">
          <cell r="A315">
            <v>56713</v>
          </cell>
          <cell r="B315">
            <v>567</v>
          </cell>
          <cell r="C315">
            <v>13</v>
          </cell>
          <cell r="D315" t="str">
            <v>POR HONORARIOS (ART 86) 50% (027)</v>
          </cell>
          <cell r="E315">
            <v>0</v>
          </cell>
          <cell r="F315">
            <v>0</v>
          </cell>
        </row>
        <row r="316">
          <cell r="A316">
            <v>56714</v>
          </cell>
          <cell r="B316">
            <v>567</v>
          </cell>
          <cell r="C316">
            <v>14</v>
          </cell>
          <cell r="D316" t="str">
            <v>POR HONORARIOS (ART 86) 75% (027)</v>
          </cell>
          <cell r="E316">
            <v>0</v>
          </cell>
          <cell r="F316">
            <v>0</v>
          </cell>
        </row>
        <row r="317">
          <cell r="A317">
            <v>56715</v>
          </cell>
          <cell r="B317">
            <v>567</v>
          </cell>
          <cell r="C317">
            <v>15</v>
          </cell>
          <cell r="D317" t="str">
            <v>ISR P.FISICAS PAGOS PROV.ACT.EMP. 50%</v>
          </cell>
          <cell r="E317">
            <v>0</v>
          </cell>
          <cell r="F317">
            <v>0</v>
          </cell>
        </row>
        <row r="318">
          <cell r="A318">
            <v>56716</v>
          </cell>
          <cell r="B318">
            <v>567</v>
          </cell>
          <cell r="C318">
            <v>16</v>
          </cell>
          <cell r="D318" t="str">
            <v>ISR P.FISICAS PAGOS PROV.ACT.EMP. 75%</v>
          </cell>
          <cell r="E318">
            <v>0</v>
          </cell>
          <cell r="F318">
            <v>0</v>
          </cell>
        </row>
        <row r="319">
          <cell r="A319">
            <v>56717</v>
          </cell>
          <cell r="B319">
            <v>567</v>
          </cell>
          <cell r="C319">
            <v>17</v>
          </cell>
          <cell r="D319" t="str">
            <v>AJUSTES REG GRAL LEY (ART 111) 50%(023)</v>
          </cell>
          <cell r="E319">
            <v>0</v>
          </cell>
          <cell r="F319">
            <v>0</v>
          </cell>
        </row>
        <row r="320">
          <cell r="A320">
            <v>56718</v>
          </cell>
          <cell r="B320">
            <v>567</v>
          </cell>
          <cell r="C320">
            <v>18</v>
          </cell>
          <cell r="D320" t="str">
            <v>AJUSTES REG GRAL LEY (ART 111) 75%(023)</v>
          </cell>
          <cell r="E320">
            <v>0</v>
          </cell>
          <cell r="F320">
            <v>0</v>
          </cell>
        </row>
        <row r="321">
          <cell r="A321">
            <v>56719</v>
          </cell>
          <cell r="B321">
            <v>567</v>
          </cell>
          <cell r="C321">
            <v>19</v>
          </cell>
          <cell r="D321" t="str">
            <v>ISR P.FISICAS PAGOS PROV.OTROS ING. 50%</v>
          </cell>
          <cell r="E321">
            <v>0</v>
          </cell>
          <cell r="F321">
            <v>0</v>
          </cell>
        </row>
        <row r="322">
          <cell r="A322">
            <v>56720</v>
          </cell>
          <cell r="B322">
            <v>567</v>
          </cell>
          <cell r="C322">
            <v>20</v>
          </cell>
          <cell r="D322" t="str">
            <v>ISR P.FISICAS PAGOS PROV.OTROS ING. 75%</v>
          </cell>
          <cell r="E322">
            <v>0</v>
          </cell>
          <cell r="F322">
            <v>0</v>
          </cell>
        </row>
        <row r="323">
          <cell r="A323">
            <v>56721</v>
          </cell>
          <cell r="B323">
            <v>567</v>
          </cell>
          <cell r="C323">
            <v>21</v>
          </cell>
          <cell r="D323" t="str">
            <v>ISR P.FIS.PAG.PROV.ACT.EMP.PEQ.CONT.50%</v>
          </cell>
          <cell r="E323">
            <v>0</v>
          </cell>
          <cell r="F323">
            <v>0</v>
          </cell>
        </row>
        <row r="324">
          <cell r="A324">
            <v>56722</v>
          </cell>
          <cell r="B324">
            <v>567</v>
          </cell>
          <cell r="C324">
            <v>22</v>
          </cell>
          <cell r="D324" t="str">
            <v>ISR P.FIS.PAG.PROV.ACT.EMP.PEQ.CONT. 75%</v>
          </cell>
          <cell r="E324">
            <v>0</v>
          </cell>
          <cell r="F324">
            <v>0</v>
          </cell>
        </row>
        <row r="325">
          <cell r="A325">
            <v>56723</v>
          </cell>
          <cell r="B325">
            <v>567</v>
          </cell>
          <cell r="C325">
            <v>23</v>
          </cell>
          <cell r="D325" t="str">
            <v>ISR P.FISICAS PAGOS DEFINITIVOS 50%</v>
          </cell>
          <cell r="E325">
            <v>0</v>
          </cell>
          <cell r="F325">
            <v>0</v>
          </cell>
        </row>
        <row r="326">
          <cell r="A326">
            <v>56724</v>
          </cell>
          <cell r="B326">
            <v>567</v>
          </cell>
          <cell r="C326">
            <v>24</v>
          </cell>
          <cell r="D326" t="str">
            <v>ISR PERSONAS FISICAS PAGOS DEF. 75%</v>
          </cell>
          <cell r="E326">
            <v>0</v>
          </cell>
          <cell r="F326">
            <v>0</v>
          </cell>
        </row>
        <row r="327">
          <cell r="A327">
            <v>56725</v>
          </cell>
          <cell r="B327">
            <v>567</v>
          </cell>
          <cell r="C327">
            <v>25</v>
          </cell>
          <cell r="D327" t="str">
            <v>IMP.SUST.DEL CREDITO AL SALARIO 75%</v>
          </cell>
          <cell r="E327">
            <v>0</v>
          </cell>
          <cell r="F327">
            <v>0</v>
          </cell>
        </row>
        <row r="328">
          <cell r="A328">
            <v>56726</v>
          </cell>
          <cell r="B328">
            <v>567</v>
          </cell>
          <cell r="C328">
            <v>26</v>
          </cell>
          <cell r="D328" t="str">
            <v>ISR RET.P.MOR.YFIS.PAG.PROV.SUEL.YSAL50%</v>
          </cell>
          <cell r="E328">
            <v>0</v>
          </cell>
          <cell r="F328">
            <v>0</v>
          </cell>
        </row>
        <row r="329">
          <cell r="A329">
            <v>56727</v>
          </cell>
          <cell r="B329">
            <v>567</v>
          </cell>
          <cell r="C329">
            <v>27</v>
          </cell>
          <cell r="D329" t="str">
            <v>ISR RET.P.MOR.YFIS.PAG.PROV.SUEL.YSAL75%</v>
          </cell>
          <cell r="E329">
            <v>0</v>
          </cell>
          <cell r="F329">
            <v>0</v>
          </cell>
        </row>
        <row r="330">
          <cell r="A330">
            <v>56728</v>
          </cell>
          <cell r="B330">
            <v>567</v>
          </cell>
          <cell r="C330">
            <v>28</v>
          </cell>
          <cell r="D330" t="str">
            <v>ISR PER.FIS.PAG.PROV.ARRE.INMUEBLES 50%</v>
          </cell>
          <cell r="E330">
            <v>0</v>
          </cell>
          <cell r="F330">
            <v>0</v>
          </cell>
        </row>
        <row r="331">
          <cell r="A331">
            <v>56729</v>
          </cell>
          <cell r="B331">
            <v>567</v>
          </cell>
          <cell r="C331">
            <v>29</v>
          </cell>
          <cell r="D331" t="str">
            <v>ISR PER.FIS.PAG.PROV.ARRE.INMUEBLES 75%</v>
          </cell>
          <cell r="E331">
            <v>0</v>
          </cell>
          <cell r="F331">
            <v>0</v>
          </cell>
        </row>
        <row r="332">
          <cell r="A332">
            <v>56730</v>
          </cell>
          <cell r="B332">
            <v>567</v>
          </cell>
          <cell r="C332">
            <v>30</v>
          </cell>
          <cell r="D332" t="str">
            <v>ISR RET.P.MOR.YFIS.P.PROV.ENAJ.BIENES50%</v>
          </cell>
          <cell r="E332">
            <v>0</v>
          </cell>
          <cell r="F332">
            <v>0</v>
          </cell>
        </row>
        <row r="333">
          <cell r="A333">
            <v>56731</v>
          </cell>
          <cell r="B333">
            <v>567</v>
          </cell>
          <cell r="C333">
            <v>31</v>
          </cell>
          <cell r="D333" t="str">
            <v>ISR RET.P.MOR.YFIS.P.PROV.ENAJ.BIENES75%</v>
          </cell>
          <cell r="E333">
            <v>0</v>
          </cell>
          <cell r="F333">
            <v>0</v>
          </cell>
        </row>
        <row r="334">
          <cell r="A334">
            <v>56732</v>
          </cell>
          <cell r="B334">
            <v>567</v>
          </cell>
          <cell r="C334">
            <v>32</v>
          </cell>
          <cell r="D334" t="str">
            <v>ISR RET.P.MOR.YFIS.PAG.PROV.OTRAS RET50%</v>
          </cell>
          <cell r="E334">
            <v>0</v>
          </cell>
          <cell r="F334">
            <v>0</v>
          </cell>
        </row>
        <row r="335">
          <cell r="A335">
            <v>56733</v>
          </cell>
          <cell r="B335">
            <v>567</v>
          </cell>
          <cell r="C335">
            <v>33</v>
          </cell>
          <cell r="D335" t="str">
            <v>ISR RET.P.MOR.YFIS.PAG.PROV.OTRAS RET75%</v>
          </cell>
          <cell r="E335">
            <v>0</v>
          </cell>
          <cell r="F335">
            <v>0</v>
          </cell>
        </row>
        <row r="336">
          <cell r="A336">
            <v>56734</v>
          </cell>
          <cell r="B336">
            <v>567</v>
          </cell>
          <cell r="C336">
            <v>34</v>
          </cell>
          <cell r="D336" t="str">
            <v>ISR P.FIS.PAG.PROV.ACT.EMP.REG.INTER.50%</v>
          </cell>
          <cell r="E336">
            <v>0</v>
          </cell>
          <cell r="F336">
            <v>0</v>
          </cell>
        </row>
        <row r="337">
          <cell r="A337">
            <v>56735</v>
          </cell>
          <cell r="B337">
            <v>567</v>
          </cell>
          <cell r="C337">
            <v>35</v>
          </cell>
          <cell r="D337" t="str">
            <v>ISR P.FIS.PAG.PROV.ACT.EMP.REG.INTER.75%</v>
          </cell>
          <cell r="E337">
            <v>0</v>
          </cell>
          <cell r="F337">
            <v>0</v>
          </cell>
        </row>
        <row r="338">
          <cell r="A338">
            <v>56736</v>
          </cell>
          <cell r="B338">
            <v>567</v>
          </cell>
          <cell r="C338">
            <v>36</v>
          </cell>
          <cell r="D338" t="str">
            <v>ISR RET.P.MOR.YFIS.PAG.DEF.SUE.Y SAL 50%</v>
          </cell>
          <cell r="E338">
            <v>0</v>
          </cell>
          <cell r="F338">
            <v>0</v>
          </cell>
        </row>
        <row r="339">
          <cell r="A339">
            <v>56737</v>
          </cell>
          <cell r="B339">
            <v>567</v>
          </cell>
          <cell r="C339">
            <v>37</v>
          </cell>
          <cell r="D339" t="str">
            <v>ISR RET.P.MOR.YFIS.PAG.DEF.SUE.YSAL. 75%</v>
          </cell>
          <cell r="E339">
            <v>0</v>
          </cell>
          <cell r="F339">
            <v>0</v>
          </cell>
        </row>
        <row r="340">
          <cell r="A340">
            <v>56738</v>
          </cell>
          <cell r="B340">
            <v>567</v>
          </cell>
          <cell r="C340">
            <v>38</v>
          </cell>
          <cell r="D340" t="str">
            <v>ISR PERSONAS MORALES PAGOS DEF. 100%</v>
          </cell>
          <cell r="E340">
            <v>0</v>
          </cell>
          <cell r="F340">
            <v>0</v>
          </cell>
        </row>
        <row r="341">
          <cell r="A341">
            <v>56739</v>
          </cell>
          <cell r="B341">
            <v>567</v>
          </cell>
          <cell r="C341">
            <v>39</v>
          </cell>
          <cell r="D341" t="str">
            <v>ISR PERSONAS MORALES PAG.PROV. 100%</v>
          </cell>
          <cell r="E341">
            <v>0</v>
          </cell>
          <cell r="F341">
            <v>0</v>
          </cell>
        </row>
        <row r="342">
          <cell r="A342">
            <v>56740</v>
          </cell>
          <cell r="B342">
            <v>567</v>
          </cell>
          <cell r="C342">
            <v>40</v>
          </cell>
          <cell r="D342" t="str">
            <v>ISR RET.P.MOR.YFIS.PAG.DEF.SUE.YSAL.100%</v>
          </cell>
          <cell r="E342">
            <v>0</v>
          </cell>
          <cell r="F342">
            <v>0</v>
          </cell>
        </row>
        <row r="343">
          <cell r="A343">
            <v>56741</v>
          </cell>
          <cell r="B343">
            <v>567</v>
          </cell>
          <cell r="C343">
            <v>41</v>
          </cell>
          <cell r="D343" t="str">
            <v>ISR P.MOR.PAG.PROV.REG.SIMPL. 100%</v>
          </cell>
          <cell r="E343">
            <v>0</v>
          </cell>
          <cell r="F343">
            <v>0</v>
          </cell>
        </row>
        <row r="344">
          <cell r="A344">
            <v>56742</v>
          </cell>
          <cell r="B344">
            <v>567</v>
          </cell>
          <cell r="C344">
            <v>42</v>
          </cell>
          <cell r="D344" t="str">
            <v>PAGOS DEFINITIVOS (ART 67) 100%</v>
          </cell>
          <cell r="E344">
            <v>0</v>
          </cell>
          <cell r="F344">
            <v>0</v>
          </cell>
        </row>
        <row r="345">
          <cell r="A345">
            <v>56743</v>
          </cell>
          <cell r="B345">
            <v>567</v>
          </cell>
          <cell r="C345">
            <v>43</v>
          </cell>
          <cell r="D345" t="str">
            <v>ISR P.MOR.PAG.DEF.REG.SIMPL. 100%</v>
          </cell>
          <cell r="E345">
            <v>0</v>
          </cell>
          <cell r="F345">
            <v>0</v>
          </cell>
        </row>
        <row r="346">
          <cell r="A346">
            <v>56744</v>
          </cell>
          <cell r="B346">
            <v>567</v>
          </cell>
          <cell r="C346">
            <v>44</v>
          </cell>
          <cell r="D346" t="str">
            <v>POR HONORARIOS (ART 86) 100%</v>
          </cell>
          <cell r="E346">
            <v>0</v>
          </cell>
          <cell r="F346">
            <v>0</v>
          </cell>
        </row>
        <row r="347">
          <cell r="A347">
            <v>56745</v>
          </cell>
          <cell r="B347">
            <v>567</v>
          </cell>
          <cell r="C347">
            <v>45</v>
          </cell>
          <cell r="D347" t="str">
            <v>ISR P.FIS.PAG.PROV.ACT.EMP. 100%</v>
          </cell>
          <cell r="E347">
            <v>0</v>
          </cell>
          <cell r="F347">
            <v>0</v>
          </cell>
        </row>
        <row r="348">
          <cell r="A348">
            <v>56746</v>
          </cell>
          <cell r="B348">
            <v>567</v>
          </cell>
          <cell r="C348">
            <v>46</v>
          </cell>
          <cell r="D348" t="str">
            <v>AJUSTES REG GRAL LEY (ART 111) 100%</v>
          </cell>
          <cell r="E348">
            <v>0</v>
          </cell>
          <cell r="F348">
            <v>0</v>
          </cell>
        </row>
        <row r="349">
          <cell r="A349">
            <v>56747</v>
          </cell>
          <cell r="B349">
            <v>567</v>
          </cell>
          <cell r="C349">
            <v>47</v>
          </cell>
          <cell r="D349" t="str">
            <v>ISR P.FIS.PAG.PROV.OTROS ING. 100%</v>
          </cell>
          <cell r="E349">
            <v>0</v>
          </cell>
          <cell r="F349">
            <v>0</v>
          </cell>
        </row>
        <row r="350">
          <cell r="A350">
            <v>56748</v>
          </cell>
          <cell r="B350">
            <v>567</v>
          </cell>
          <cell r="C350">
            <v>48</v>
          </cell>
          <cell r="D350" t="str">
            <v>ISR P.FIS.PAG.PROV.ACT.PEQ.CONT.100%</v>
          </cell>
          <cell r="E350">
            <v>81.06</v>
          </cell>
          <cell r="F350">
            <v>43636.57</v>
          </cell>
        </row>
        <row r="351">
          <cell r="A351">
            <v>56749</v>
          </cell>
          <cell r="B351">
            <v>567</v>
          </cell>
          <cell r="C351">
            <v>49</v>
          </cell>
          <cell r="D351" t="str">
            <v>ISR PERSONAS.FISICAS PAGOS DEF. 100%</v>
          </cell>
          <cell r="E351">
            <v>0</v>
          </cell>
          <cell r="F351">
            <v>0</v>
          </cell>
        </row>
        <row r="352">
          <cell r="A352">
            <v>56751</v>
          </cell>
          <cell r="B352">
            <v>567</v>
          </cell>
          <cell r="C352">
            <v>51</v>
          </cell>
          <cell r="D352" t="str">
            <v>ISR RET.P.MOR.YFIS.PAG.PRO.SUE.YSAL.100%</v>
          </cell>
          <cell r="E352">
            <v>0</v>
          </cell>
          <cell r="F352">
            <v>0</v>
          </cell>
        </row>
        <row r="353">
          <cell r="A353">
            <v>56752</v>
          </cell>
          <cell r="B353">
            <v>567</v>
          </cell>
          <cell r="C353">
            <v>52</v>
          </cell>
          <cell r="D353" t="str">
            <v>ISR P.FIS.PAG.PROV.ARRE.INMUEBLES 100%</v>
          </cell>
          <cell r="E353">
            <v>0</v>
          </cell>
          <cell r="F353">
            <v>0</v>
          </cell>
        </row>
        <row r="354">
          <cell r="A354">
            <v>56754</v>
          </cell>
          <cell r="B354">
            <v>567</v>
          </cell>
          <cell r="C354">
            <v>54</v>
          </cell>
          <cell r="D354" t="str">
            <v>ISR RET.P.MOR.YFIS.PAG.PRO.ENAJ.BIE.100%</v>
          </cell>
          <cell r="E354">
            <v>0</v>
          </cell>
          <cell r="F354">
            <v>0</v>
          </cell>
        </row>
        <row r="355">
          <cell r="A355">
            <v>56755</v>
          </cell>
          <cell r="B355">
            <v>567</v>
          </cell>
          <cell r="C355">
            <v>55</v>
          </cell>
          <cell r="D355" t="str">
            <v>ISR RET.P.MOR.YFIS.PAG.PRO.OTRAS RET100%</v>
          </cell>
          <cell r="E355">
            <v>0</v>
          </cell>
          <cell r="F355">
            <v>0</v>
          </cell>
        </row>
        <row r="356">
          <cell r="A356">
            <v>56756</v>
          </cell>
          <cell r="B356">
            <v>567</v>
          </cell>
          <cell r="C356">
            <v>56</v>
          </cell>
          <cell r="D356" t="str">
            <v>ISR P.FIS.PAG.PROV.ACT.EMP.REG.INT.100%</v>
          </cell>
          <cell r="E356">
            <v>0</v>
          </cell>
          <cell r="F356">
            <v>0</v>
          </cell>
        </row>
        <row r="357">
          <cell r="A357">
            <v>56757</v>
          </cell>
          <cell r="B357">
            <v>567</v>
          </cell>
          <cell r="C357">
            <v>57</v>
          </cell>
          <cell r="D357" t="str">
            <v>OTROS PAGOS (ART 144) 100%</v>
          </cell>
          <cell r="E357">
            <v>0</v>
          </cell>
          <cell r="F357">
            <v>0</v>
          </cell>
        </row>
        <row r="358">
          <cell r="A358">
            <v>56700</v>
          </cell>
          <cell r="B358">
            <v>567</v>
          </cell>
          <cell r="C358">
            <v>0</v>
          </cell>
          <cell r="D358" t="str">
            <v>TOTAL DE IMPUESTO SOBRE LA RENTA</v>
          </cell>
          <cell r="E358">
            <v>81.06</v>
          </cell>
          <cell r="F358">
            <v>43636.57</v>
          </cell>
        </row>
        <row r="359">
          <cell r="A359">
            <v>56800</v>
          </cell>
          <cell r="B359">
            <v>568</v>
          </cell>
          <cell r="C359">
            <v>0</v>
          </cell>
          <cell r="D359" t="str">
            <v>IMPUESTO AL ACTIVO</v>
          </cell>
          <cell r="E359">
            <v>0</v>
          </cell>
          <cell r="F359">
            <v>0</v>
          </cell>
        </row>
        <row r="360">
          <cell r="A360">
            <v>56801</v>
          </cell>
          <cell r="B360">
            <v>568</v>
          </cell>
          <cell r="C360">
            <v>1</v>
          </cell>
          <cell r="D360" t="str">
            <v>IA P.MOR.YFIS.PAG.PROVISIONALES 50%</v>
          </cell>
          <cell r="E360">
            <v>0</v>
          </cell>
          <cell r="F360">
            <v>0</v>
          </cell>
        </row>
        <row r="361">
          <cell r="A361">
            <v>56802</v>
          </cell>
          <cell r="B361">
            <v>568</v>
          </cell>
          <cell r="C361">
            <v>2</v>
          </cell>
          <cell r="D361" t="str">
            <v>IA PERS.MOR.YFIS.PAG.PROVISIONALES 75%</v>
          </cell>
          <cell r="E361">
            <v>0</v>
          </cell>
          <cell r="F361">
            <v>0</v>
          </cell>
        </row>
        <row r="362">
          <cell r="A362">
            <v>56803</v>
          </cell>
          <cell r="B362">
            <v>568</v>
          </cell>
          <cell r="C362">
            <v>3</v>
          </cell>
          <cell r="D362" t="str">
            <v>PAGO NORMAL P FISICAS 50% (545)</v>
          </cell>
          <cell r="E362">
            <v>0</v>
          </cell>
          <cell r="F362">
            <v>0</v>
          </cell>
        </row>
        <row r="363">
          <cell r="A363">
            <v>56804</v>
          </cell>
          <cell r="B363">
            <v>568</v>
          </cell>
          <cell r="C363">
            <v>4</v>
          </cell>
          <cell r="D363" t="str">
            <v>PAGO NORMAL P FISICAS 75% (545)</v>
          </cell>
          <cell r="E363">
            <v>0</v>
          </cell>
          <cell r="F363">
            <v>0</v>
          </cell>
        </row>
        <row r="364">
          <cell r="A364">
            <v>56805</v>
          </cell>
          <cell r="B364">
            <v>568</v>
          </cell>
          <cell r="C364">
            <v>5</v>
          </cell>
          <cell r="D364" t="str">
            <v>PAGO PROV P/MOR S/MERC REG SIMP 50%(007)</v>
          </cell>
          <cell r="E364">
            <v>0</v>
          </cell>
          <cell r="F364">
            <v>0</v>
          </cell>
        </row>
        <row r="365">
          <cell r="A365">
            <v>56806</v>
          </cell>
          <cell r="B365">
            <v>568</v>
          </cell>
          <cell r="C365">
            <v>6</v>
          </cell>
          <cell r="D365" t="str">
            <v>PAGO PROV P/MOR S/MERC REG SIMP 75%(007)</v>
          </cell>
          <cell r="E365">
            <v>0</v>
          </cell>
          <cell r="F365">
            <v>0</v>
          </cell>
        </row>
        <row r="366">
          <cell r="A366">
            <v>56807</v>
          </cell>
          <cell r="B366">
            <v>568</v>
          </cell>
          <cell r="C366">
            <v>7</v>
          </cell>
          <cell r="D366" t="str">
            <v>IA PERS.MORALES YFIS. PAG.DEF. 50%</v>
          </cell>
          <cell r="E366">
            <v>0</v>
          </cell>
          <cell r="F366">
            <v>0</v>
          </cell>
        </row>
        <row r="367">
          <cell r="A367">
            <v>56808</v>
          </cell>
          <cell r="B367">
            <v>568</v>
          </cell>
          <cell r="C367">
            <v>8</v>
          </cell>
          <cell r="D367" t="str">
            <v>IA PERS.MOR.Y FIS.PAG.DEF. 75%</v>
          </cell>
          <cell r="E367">
            <v>0</v>
          </cell>
          <cell r="F367">
            <v>0</v>
          </cell>
        </row>
        <row r="368">
          <cell r="A368">
            <v>56809</v>
          </cell>
          <cell r="B368">
            <v>568</v>
          </cell>
          <cell r="C368">
            <v>9</v>
          </cell>
          <cell r="D368" t="str">
            <v>REGIMEN GRAL DE LEY P FISICAS 50% (548)</v>
          </cell>
          <cell r="E368">
            <v>0</v>
          </cell>
          <cell r="F368">
            <v>0</v>
          </cell>
        </row>
        <row r="369">
          <cell r="A369">
            <v>56810</v>
          </cell>
          <cell r="B369">
            <v>568</v>
          </cell>
          <cell r="C369">
            <v>10</v>
          </cell>
          <cell r="D369" t="str">
            <v>REGIMEN GRAL DE LEY P FISICAS 75% (548)</v>
          </cell>
          <cell r="E369">
            <v>0</v>
          </cell>
          <cell r="F369">
            <v>0</v>
          </cell>
        </row>
        <row r="370">
          <cell r="A370">
            <v>56811</v>
          </cell>
          <cell r="B370">
            <v>568</v>
          </cell>
          <cell r="C370">
            <v>11</v>
          </cell>
          <cell r="D370" t="str">
            <v>IA PERS.MOR.Y FIS.PAG.PROV.REG.SIMPL.50%</v>
          </cell>
          <cell r="E370">
            <v>0</v>
          </cell>
          <cell r="F370">
            <v>0</v>
          </cell>
        </row>
        <row r="371">
          <cell r="A371">
            <v>56812</v>
          </cell>
          <cell r="B371">
            <v>568</v>
          </cell>
          <cell r="C371">
            <v>12</v>
          </cell>
          <cell r="D371" t="str">
            <v>IA PERS.MOR.Y FIS.PAG.PROV.REG.SIMPL.75%</v>
          </cell>
          <cell r="E371">
            <v>0</v>
          </cell>
          <cell r="F371">
            <v>0</v>
          </cell>
        </row>
        <row r="372">
          <cell r="A372">
            <v>56813</v>
          </cell>
          <cell r="B372">
            <v>568</v>
          </cell>
          <cell r="C372">
            <v>13</v>
          </cell>
          <cell r="D372" t="str">
            <v>IA PERS.MOR.Y FIS.PAG.DEF.REG.SIMPL. 50%</v>
          </cell>
          <cell r="E372">
            <v>0</v>
          </cell>
          <cell r="F372">
            <v>0</v>
          </cell>
        </row>
        <row r="373">
          <cell r="A373">
            <v>56814</v>
          </cell>
          <cell r="B373">
            <v>568</v>
          </cell>
          <cell r="C373">
            <v>14</v>
          </cell>
          <cell r="D373" t="str">
            <v>IA PERS.MOR. Y FIS.PAG.DEF.REG.SIMPL.75%</v>
          </cell>
          <cell r="E373">
            <v>0</v>
          </cell>
          <cell r="F373">
            <v>0</v>
          </cell>
        </row>
        <row r="374">
          <cell r="A374">
            <v>56815</v>
          </cell>
          <cell r="B374">
            <v>568</v>
          </cell>
          <cell r="C374">
            <v>15</v>
          </cell>
          <cell r="D374" t="str">
            <v>PAGO DEF P/FISICAS REG SIMP 50%(511)</v>
          </cell>
          <cell r="E374">
            <v>0</v>
          </cell>
          <cell r="F374">
            <v>0</v>
          </cell>
        </row>
        <row r="375">
          <cell r="A375">
            <v>56816</v>
          </cell>
          <cell r="B375">
            <v>568</v>
          </cell>
          <cell r="C375">
            <v>16</v>
          </cell>
          <cell r="D375" t="str">
            <v>PAGO DEF P/FISICAS REG SIMP 75%(511)</v>
          </cell>
          <cell r="E375">
            <v>0</v>
          </cell>
          <cell r="F375">
            <v>0</v>
          </cell>
        </row>
        <row r="376">
          <cell r="A376">
            <v>56817</v>
          </cell>
          <cell r="B376">
            <v>568</v>
          </cell>
          <cell r="C376">
            <v>17</v>
          </cell>
          <cell r="D376" t="str">
            <v>PAGO NORMAL P FISICAS 100%</v>
          </cell>
          <cell r="E376">
            <v>0</v>
          </cell>
          <cell r="F376">
            <v>0</v>
          </cell>
        </row>
        <row r="377">
          <cell r="A377">
            <v>56818</v>
          </cell>
          <cell r="B377">
            <v>568</v>
          </cell>
          <cell r="C377">
            <v>18</v>
          </cell>
          <cell r="D377" t="str">
            <v>PAGO PROV P/MOR S/MERC REG SIMP 100%</v>
          </cell>
          <cell r="E377">
            <v>0</v>
          </cell>
          <cell r="F377">
            <v>0</v>
          </cell>
        </row>
        <row r="378">
          <cell r="A378">
            <v>56819</v>
          </cell>
          <cell r="B378">
            <v>568</v>
          </cell>
          <cell r="C378">
            <v>19</v>
          </cell>
          <cell r="D378" t="str">
            <v>IA PERS.MOR.Y FIS. PAG.DEF. 100%</v>
          </cell>
          <cell r="E378">
            <v>0</v>
          </cell>
          <cell r="F378">
            <v>0</v>
          </cell>
        </row>
        <row r="379">
          <cell r="A379">
            <v>56820</v>
          </cell>
          <cell r="B379">
            <v>568</v>
          </cell>
          <cell r="C379">
            <v>20</v>
          </cell>
          <cell r="D379" t="str">
            <v>REGIMEN GRAL DE LEY P FISICAS 100%</v>
          </cell>
          <cell r="E379">
            <v>0</v>
          </cell>
          <cell r="F379">
            <v>0</v>
          </cell>
        </row>
        <row r="380">
          <cell r="A380">
            <v>56821</v>
          </cell>
          <cell r="B380">
            <v>568</v>
          </cell>
          <cell r="C380">
            <v>21</v>
          </cell>
          <cell r="D380" t="str">
            <v>IA PER.MOR.Y FIS.PAG.PROV.REG.SIMPL.100%</v>
          </cell>
          <cell r="E380">
            <v>0</v>
          </cell>
          <cell r="F380">
            <v>0</v>
          </cell>
        </row>
        <row r="381">
          <cell r="A381">
            <v>56822</v>
          </cell>
          <cell r="B381">
            <v>568</v>
          </cell>
          <cell r="C381">
            <v>22</v>
          </cell>
          <cell r="D381" t="str">
            <v>IA PERS.MOR.Y FIS.PAG.DEF.REG.SIMPL.100%</v>
          </cell>
          <cell r="E381">
            <v>0</v>
          </cell>
          <cell r="F381">
            <v>0</v>
          </cell>
        </row>
        <row r="382">
          <cell r="A382">
            <v>56823</v>
          </cell>
          <cell r="B382">
            <v>568</v>
          </cell>
          <cell r="C382">
            <v>23</v>
          </cell>
          <cell r="D382" t="str">
            <v>PAGO DEF P/FISICAS REG SIMP 100%</v>
          </cell>
          <cell r="E382">
            <v>0</v>
          </cell>
          <cell r="F382">
            <v>0</v>
          </cell>
        </row>
        <row r="383">
          <cell r="A383">
            <v>56824</v>
          </cell>
          <cell r="B383">
            <v>568</v>
          </cell>
          <cell r="C383">
            <v>24</v>
          </cell>
          <cell r="D383" t="str">
            <v>IA PERS.MOR.Y FIS.PAG.PROV. 100%</v>
          </cell>
          <cell r="E383">
            <v>0</v>
          </cell>
          <cell r="F383">
            <v>0</v>
          </cell>
        </row>
        <row r="384">
          <cell r="A384">
            <v>56800</v>
          </cell>
          <cell r="B384">
            <v>568</v>
          </cell>
          <cell r="C384">
            <v>0</v>
          </cell>
          <cell r="D384" t="str">
            <v>TOTAL IMPUESTO AL ACTIVO</v>
          </cell>
          <cell r="E384">
            <v>0</v>
          </cell>
          <cell r="F384">
            <v>0</v>
          </cell>
        </row>
        <row r="385">
          <cell r="A385">
            <v>56900</v>
          </cell>
          <cell r="B385">
            <v>569</v>
          </cell>
          <cell r="C385">
            <v>0</v>
          </cell>
          <cell r="D385" t="str">
            <v>IMPUESTO AL VALOR AGREGADO</v>
          </cell>
          <cell r="E385">
            <v>0</v>
          </cell>
          <cell r="F385">
            <v>0</v>
          </cell>
        </row>
        <row r="386">
          <cell r="A386">
            <v>56901</v>
          </cell>
          <cell r="B386">
            <v>569</v>
          </cell>
          <cell r="C386">
            <v>1</v>
          </cell>
          <cell r="D386" t="str">
            <v>IVA PAG.PROV.PERS.MOR.Y FIS. 100%</v>
          </cell>
          <cell r="E386">
            <v>0</v>
          </cell>
          <cell r="F386">
            <v>0</v>
          </cell>
        </row>
        <row r="387">
          <cell r="A387">
            <v>56902</v>
          </cell>
          <cell r="B387">
            <v>569</v>
          </cell>
          <cell r="C387">
            <v>2</v>
          </cell>
          <cell r="D387" t="str">
            <v>IVA PAG. PROV.PERS.MOR.Y FIS. 50%</v>
          </cell>
          <cell r="E387">
            <v>0</v>
          </cell>
          <cell r="F387">
            <v>0</v>
          </cell>
        </row>
        <row r="388">
          <cell r="A388">
            <v>56903</v>
          </cell>
          <cell r="B388">
            <v>569</v>
          </cell>
          <cell r="C388">
            <v>3</v>
          </cell>
          <cell r="D388" t="str">
            <v>IVA PAG.DEF.PERS.MOR. Y FIS. 100%</v>
          </cell>
          <cell r="E388">
            <v>4657.0200000000004</v>
          </cell>
          <cell r="F388">
            <v>27985.37</v>
          </cell>
        </row>
        <row r="389">
          <cell r="A389">
            <v>56904</v>
          </cell>
          <cell r="B389">
            <v>569</v>
          </cell>
          <cell r="C389">
            <v>4</v>
          </cell>
          <cell r="D389" t="str">
            <v>IVA PAG.DEF.PERS.MOR.Y FIS. 50%</v>
          </cell>
          <cell r="E389">
            <v>0</v>
          </cell>
          <cell r="F389">
            <v>0</v>
          </cell>
        </row>
        <row r="390">
          <cell r="A390">
            <v>56905</v>
          </cell>
          <cell r="B390">
            <v>569</v>
          </cell>
          <cell r="C390">
            <v>5</v>
          </cell>
          <cell r="D390" t="str">
            <v>DEC ANUAL Y COMP R SIMPLIF 100% (054)</v>
          </cell>
          <cell r="E390">
            <v>0</v>
          </cell>
          <cell r="F390">
            <v>0</v>
          </cell>
        </row>
        <row r="391">
          <cell r="A391">
            <v>56906</v>
          </cell>
          <cell r="B391">
            <v>569</v>
          </cell>
          <cell r="C391">
            <v>6</v>
          </cell>
          <cell r="D391" t="str">
            <v>DEC ANUAL Y COMP R SIMPLIF 50% (054)</v>
          </cell>
          <cell r="E391">
            <v>0</v>
          </cell>
          <cell r="F391">
            <v>0</v>
          </cell>
        </row>
        <row r="392">
          <cell r="A392">
            <v>56907</v>
          </cell>
          <cell r="B392">
            <v>569</v>
          </cell>
          <cell r="C392">
            <v>7</v>
          </cell>
          <cell r="D392" t="str">
            <v>ACTOS OCASIONALES 100% (070)</v>
          </cell>
          <cell r="E392">
            <v>0</v>
          </cell>
          <cell r="F392">
            <v>0</v>
          </cell>
        </row>
        <row r="393">
          <cell r="A393">
            <v>56908</v>
          </cell>
          <cell r="B393">
            <v>569</v>
          </cell>
          <cell r="C393">
            <v>8</v>
          </cell>
          <cell r="D393" t="str">
            <v>ACTOS OCASIONALES 50% (070)</v>
          </cell>
          <cell r="E393">
            <v>0</v>
          </cell>
          <cell r="F393">
            <v>0</v>
          </cell>
        </row>
        <row r="394">
          <cell r="A394">
            <v>56909</v>
          </cell>
          <cell r="B394">
            <v>569</v>
          </cell>
          <cell r="C394">
            <v>9</v>
          </cell>
          <cell r="D394" t="str">
            <v>PAGO PROV REG SIMPLIFICADO 100%(003)</v>
          </cell>
          <cell r="E394">
            <v>0</v>
          </cell>
          <cell r="F394">
            <v>0</v>
          </cell>
        </row>
        <row r="395">
          <cell r="A395">
            <v>56910</v>
          </cell>
          <cell r="B395">
            <v>569</v>
          </cell>
          <cell r="C395">
            <v>10</v>
          </cell>
          <cell r="D395" t="str">
            <v>PAGO PROV REG SIMPLIFICADO 50%(003)</v>
          </cell>
          <cell r="E395">
            <v>0</v>
          </cell>
          <cell r="F395">
            <v>0</v>
          </cell>
        </row>
        <row r="396">
          <cell r="A396">
            <v>56911</v>
          </cell>
          <cell r="B396">
            <v>569</v>
          </cell>
          <cell r="C396">
            <v>11</v>
          </cell>
          <cell r="D396" t="str">
            <v>IVA PAG.PROV.PERS.MOR. Y FIS. RET. 100%</v>
          </cell>
          <cell r="E396">
            <v>0</v>
          </cell>
          <cell r="F396">
            <v>0</v>
          </cell>
        </row>
        <row r="397">
          <cell r="A397">
            <v>56912</v>
          </cell>
          <cell r="B397">
            <v>569</v>
          </cell>
          <cell r="C397">
            <v>12</v>
          </cell>
          <cell r="D397" t="str">
            <v>IVA PAG.PROV.PERS.MOR.Y FIS.RET. 50%</v>
          </cell>
          <cell r="E397">
            <v>0</v>
          </cell>
          <cell r="F397">
            <v>0</v>
          </cell>
        </row>
        <row r="398">
          <cell r="A398">
            <v>56913</v>
          </cell>
          <cell r="B398">
            <v>569</v>
          </cell>
          <cell r="C398">
            <v>13</v>
          </cell>
          <cell r="D398" t="str">
            <v>REGIMEN DE PEQUEÑOS CONT 100%(048)</v>
          </cell>
          <cell r="E398">
            <v>0</v>
          </cell>
          <cell r="F398">
            <v>0</v>
          </cell>
        </row>
        <row r="399">
          <cell r="A399">
            <v>56914</v>
          </cell>
          <cell r="B399">
            <v>569</v>
          </cell>
          <cell r="C399">
            <v>14</v>
          </cell>
          <cell r="D399" t="str">
            <v>REGIMEN DE PEQUEÑOS CONT 50%(048)</v>
          </cell>
          <cell r="E399">
            <v>0</v>
          </cell>
          <cell r="F399">
            <v>0</v>
          </cell>
        </row>
        <row r="400">
          <cell r="A400">
            <v>56900</v>
          </cell>
          <cell r="B400">
            <v>569</v>
          </cell>
          <cell r="C400">
            <v>0</v>
          </cell>
          <cell r="D400" t="str">
            <v>TOTAL IMPUESTO AL VALOR AGREGADO</v>
          </cell>
          <cell r="E400">
            <v>4657.0200000000004</v>
          </cell>
          <cell r="F400">
            <v>27985.37</v>
          </cell>
        </row>
        <row r="401">
          <cell r="A401">
            <v>57400</v>
          </cell>
          <cell r="B401">
            <v>574</v>
          </cell>
          <cell r="C401">
            <v>0</v>
          </cell>
          <cell r="D401" t="str">
            <v>GASTOS DE EJECUCION</v>
          </cell>
          <cell r="E401">
            <v>0</v>
          </cell>
          <cell r="F401">
            <v>0</v>
          </cell>
        </row>
        <row r="402">
          <cell r="A402">
            <v>57401</v>
          </cell>
          <cell r="B402">
            <v>574</v>
          </cell>
          <cell r="C402">
            <v>1</v>
          </cell>
          <cell r="D402" t="str">
            <v>GASTOS DE EJECUCION ISAN</v>
          </cell>
          <cell r="E402">
            <v>270</v>
          </cell>
          <cell r="F402">
            <v>810</v>
          </cell>
        </row>
        <row r="403">
          <cell r="A403">
            <v>57403</v>
          </cell>
          <cell r="B403">
            <v>574</v>
          </cell>
          <cell r="C403">
            <v>3</v>
          </cell>
          <cell r="D403" t="str">
            <v>GASTOS DE EJEC.VIG.DE OBLIGACIONES 100%</v>
          </cell>
          <cell r="E403">
            <v>0</v>
          </cell>
          <cell r="F403">
            <v>0</v>
          </cell>
        </row>
        <row r="404">
          <cell r="A404">
            <v>57404</v>
          </cell>
          <cell r="B404">
            <v>574</v>
          </cell>
          <cell r="C404">
            <v>4</v>
          </cell>
          <cell r="D404" t="str">
            <v>GASTOS DE EJECUCION IMP. SOBRE TENENCIA</v>
          </cell>
          <cell r="E404">
            <v>1885</v>
          </cell>
          <cell r="F404">
            <v>19224.560000000001</v>
          </cell>
        </row>
        <row r="405">
          <cell r="A405">
            <v>57405</v>
          </cell>
          <cell r="B405">
            <v>574</v>
          </cell>
          <cell r="C405">
            <v>5</v>
          </cell>
          <cell r="D405" t="str">
            <v>GASTOS DE EJECUCION FISCALIZACION 100%</v>
          </cell>
          <cell r="E405">
            <v>220.98</v>
          </cell>
          <cell r="F405">
            <v>14683.52</v>
          </cell>
        </row>
        <row r="406">
          <cell r="A406">
            <v>57400</v>
          </cell>
          <cell r="B406">
            <v>574</v>
          </cell>
          <cell r="C406">
            <v>0</v>
          </cell>
          <cell r="D406" t="str">
            <v>GASTOS DE EJECUCION</v>
          </cell>
          <cell r="E406">
            <v>2645.98</v>
          </cell>
          <cell r="F406">
            <v>35528.080000000002</v>
          </cell>
        </row>
        <row r="407">
          <cell r="A407">
            <v>57500</v>
          </cell>
          <cell r="B407">
            <v>575</v>
          </cell>
          <cell r="C407">
            <v>0</v>
          </cell>
          <cell r="D407" t="str">
            <v>MULTAS</v>
          </cell>
          <cell r="E407">
            <v>0</v>
          </cell>
          <cell r="F407">
            <v>0</v>
          </cell>
        </row>
        <row r="408">
          <cell r="A408">
            <v>57502</v>
          </cell>
          <cell r="B408">
            <v>575</v>
          </cell>
          <cell r="C408">
            <v>2</v>
          </cell>
          <cell r="D408" t="str">
            <v>MULTAS ISR IA IVA E IESPS FISC 100%(653)</v>
          </cell>
          <cell r="E408">
            <v>13126.26</v>
          </cell>
          <cell r="F408">
            <v>375978.7</v>
          </cell>
        </row>
        <row r="409">
          <cell r="A409">
            <v>57503</v>
          </cell>
          <cell r="B409">
            <v>575</v>
          </cell>
          <cell r="C409">
            <v>3</v>
          </cell>
          <cell r="D409" t="str">
            <v>MULT ISR,IA,IVA E IESPS V OBL 100% (317)</v>
          </cell>
          <cell r="E409">
            <v>14532.4</v>
          </cell>
          <cell r="F409">
            <v>740234.43</v>
          </cell>
        </row>
        <row r="410">
          <cell r="A410">
            <v>57505</v>
          </cell>
          <cell r="B410">
            <v>575</v>
          </cell>
          <cell r="C410">
            <v>5</v>
          </cell>
          <cell r="D410" t="str">
            <v>MULTAS POR CORRECCION FISCAL 100%(194)</v>
          </cell>
          <cell r="E410">
            <v>14678</v>
          </cell>
          <cell r="F410">
            <v>14678</v>
          </cell>
        </row>
        <row r="411">
          <cell r="A411">
            <v>57506</v>
          </cell>
          <cell r="B411">
            <v>575</v>
          </cell>
          <cell r="C411">
            <v>6</v>
          </cell>
          <cell r="D411" t="str">
            <v>MULTAS INSCRIPCION AL R.F.C.</v>
          </cell>
          <cell r="E411">
            <v>0</v>
          </cell>
          <cell r="F411">
            <v>0</v>
          </cell>
        </row>
        <row r="412">
          <cell r="A412">
            <v>57507</v>
          </cell>
          <cell r="B412">
            <v>575</v>
          </cell>
          <cell r="C412">
            <v>7</v>
          </cell>
          <cell r="D412" t="str">
            <v>MULTAS IMP S/TENENCIA CTRL.DE OBLIG 100%</v>
          </cell>
          <cell r="E412">
            <v>38457.96</v>
          </cell>
          <cell r="F412">
            <v>366575.13</v>
          </cell>
        </row>
        <row r="413">
          <cell r="A413">
            <v>57500</v>
          </cell>
          <cell r="B413">
            <v>575</v>
          </cell>
          <cell r="C413">
            <v>0</v>
          </cell>
          <cell r="D413" t="str">
            <v>MULTAS</v>
          </cell>
          <cell r="E413">
            <v>80794.62</v>
          </cell>
          <cell r="F413">
            <v>1497466.26</v>
          </cell>
        </row>
        <row r="414">
          <cell r="A414">
            <v>57600</v>
          </cell>
          <cell r="B414">
            <v>576</v>
          </cell>
          <cell r="C414">
            <v>0</v>
          </cell>
          <cell r="D414" t="str">
            <v>RECARGOS</v>
          </cell>
          <cell r="E414">
            <v>0</v>
          </cell>
          <cell r="F414">
            <v>0</v>
          </cell>
        </row>
        <row r="415">
          <cell r="A415">
            <v>57601</v>
          </cell>
          <cell r="B415">
            <v>576</v>
          </cell>
          <cell r="C415">
            <v>1</v>
          </cell>
          <cell r="D415" t="str">
            <v>RECARGOS IVA 100%</v>
          </cell>
          <cell r="E415">
            <v>2889.28</v>
          </cell>
          <cell r="F415">
            <v>17776.11</v>
          </cell>
        </row>
        <row r="416">
          <cell r="A416">
            <v>57602</v>
          </cell>
          <cell r="B416">
            <v>576</v>
          </cell>
          <cell r="C416">
            <v>2</v>
          </cell>
          <cell r="D416" t="str">
            <v>RECARGOS ISR 75%</v>
          </cell>
          <cell r="E416">
            <v>0</v>
          </cell>
          <cell r="F416">
            <v>16027.58</v>
          </cell>
        </row>
        <row r="417">
          <cell r="A417">
            <v>57603</v>
          </cell>
          <cell r="B417">
            <v>576</v>
          </cell>
          <cell r="C417">
            <v>3</v>
          </cell>
          <cell r="D417" t="str">
            <v>RECARGOS 50% (362)</v>
          </cell>
          <cell r="E417">
            <v>0</v>
          </cell>
          <cell r="F417">
            <v>0</v>
          </cell>
        </row>
        <row r="418">
          <cell r="A418">
            <v>57604</v>
          </cell>
          <cell r="B418">
            <v>576</v>
          </cell>
          <cell r="C418">
            <v>4</v>
          </cell>
          <cell r="D418" t="str">
            <v>INTERESES POR PLAZO (98%)</v>
          </cell>
          <cell r="E418">
            <v>317.25</v>
          </cell>
          <cell r="F418">
            <v>7742.26</v>
          </cell>
        </row>
        <row r="419">
          <cell r="A419">
            <v>57605</v>
          </cell>
          <cell r="B419">
            <v>576</v>
          </cell>
          <cell r="C419">
            <v>5</v>
          </cell>
          <cell r="D419" t="str">
            <v>RECARGOS ISR 100%</v>
          </cell>
          <cell r="E419">
            <v>0</v>
          </cell>
          <cell r="F419">
            <v>214.05</v>
          </cell>
        </row>
        <row r="420">
          <cell r="A420">
            <v>57606</v>
          </cell>
          <cell r="B420">
            <v>576</v>
          </cell>
          <cell r="C420">
            <v>6</v>
          </cell>
          <cell r="D420" t="str">
            <v>RECARGOS IA 100%</v>
          </cell>
          <cell r="E420">
            <v>0</v>
          </cell>
          <cell r="F420">
            <v>0</v>
          </cell>
        </row>
        <row r="421">
          <cell r="A421">
            <v>57607</v>
          </cell>
          <cell r="B421">
            <v>576</v>
          </cell>
          <cell r="C421">
            <v>7</v>
          </cell>
          <cell r="D421" t="str">
            <v>RECARGOS IA 75%</v>
          </cell>
          <cell r="E421">
            <v>0</v>
          </cell>
          <cell r="F421">
            <v>0</v>
          </cell>
        </row>
        <row r="422">
          <cell r="A422">
            <v>57608</v>
          </cell>
          <cell r="B422">
            <v>576</v>
          </cell>
          <cell r="C422">
            <v>8</v>
          </cell>
          <cell r="D422" t="str">
            <v>RECARGOS ISR REPECOS 100%</v>
          </cell>
          <cell r="E422">
            <v>5.62</v>
          </cell>
          <cell r="F422">
            <v>1450.73</v>
          </cell>
        </row>
        <row r="423">
          <cell r="A423">
            <v>57609</v>
          </cell>
          <cell r="B423">
            <v>576</v>
          </cell>
          <cell r="C423">
            <v>9</v>
          </cell>
          <cell r="D423" t="str">
            <v>RECARGOS IVA REPECOS 100%</v>
          </cell>
          <cell r="E423">
            <v>0</v>
          </cell>
          <cell r="F423">
            <v>0</v>
          </cell>
        </row>
        <row r="424">
          <cell r="A424">
            <v>57610</v>
          </cell>
          <cell r="B424">
            <v>576</v>
          </cell>
          <cell r="C424">
            <v>10</v>
          </cell>
          <cell r="D424" t="str">
            <v>INT.POR PLAZO CREDITOS FISCALIZACION 75%</v>
          </cell>
          <cell r="E424">
            <v>723.42</v>
          </cell>
          <cell r="F424">
            <v>723.42</v>
          </cell>
        </row>
        <row r="425">
          <cell r="A425">
            <v>57611</v>
          </cell>
          <cell r="B425">
            <v>576</v>
          </cell>
          <cell r="C425">
            <v>11</v>
          </cell>
          <cell r="D425" t="str">
            <v>REC.POR MORA CREDITOS FISCALIZACION 75%</v>
          </cell>
          <cell r="E425">
            <v>0</v>
          </cell>
          <cell r="F425">
            <v>0</v>
          </cell>
        </row>
        <row r="426">
          <cell r="A426">
            <v>57600</v>
          </cell>
          <cell r="B426">
            <v>576</v>
          </cell>
          <cell r="C426">
            <v>0</v>
          </cell>
          <cell r="D426" t="str">
            <v>RECARGOS</v>
          </cell>
          <cell r="E426">
            <v>3935.57</v>
          </cell>
          <cell r="F426">
            <v>43934.15</v>
          </cell>
        </row>
        <row r="427">
          <cell r="A427">
            <v>57900</v>
          </cell>
          <cell r="B427">
            <v>579</v>
          </cell>
          <cell r="C427">
            <v>0</v>
          </cell>
          <cell r="D427" t="str">
            <v>ACTUALIZACION</v>
          </cell>
          <cell r="E427">
            <v>0</v>
          </cell>
          <cell r="F427">
            <v>0</v>
          </cell>
        </row>
        <row r="428">
          <cell r="A428">
            <v>57901</v>
          </cell>
          <cell r="B428">
            <v>579</v>
          </cell>
          <cell r="C428">
            <v>1</v>
          </cell>
          <cell r="D428" t="str">
            <v>ACTUALIZACION IVA 100%</v>
          </cell>
          <cell r="E428">
            <v>657.99</v>
          </cell>
          <cell r="F428">
            <v>3954.64</v>
          </cell>
        </row>
        <row r="429">
          <cell r="A429">
            <v>57902</v>
          </cell>
          <cell r="B429">
            <v>579</v>
          </cell>
          <cell r="C429">
            <v>2</v>
          </cell>
          <cell r="D429" t="str">
            <v>ACTUALIZACION ISR 75%</v>
          </cell>
          <cell r="E429">
            <v>0</v>
          </cell>
          <cell r="F429">
            <v>4998.3999999999996</v>
          </cell>
        </row>
        <row r="430">
          <cell r="A430">
            <v>57903</v>
          </cell>
          <cell r="B430">
            <v>579</v>
          </cell>
          <cell r="C430">
            <v>3</v>
          </cell>
          <cell r="D430" t="str">
            <v>ACTUALIZACION 50% (637)</v>
          </cell>
          <cell r="E430">
            <v>0</v>
          </cell>
          <cell r="F430">
            <v>0</v>
          </cell>
        </row>
        <row r="431">
          <cell r="A431">
            <v>57905</v>
          </cell>
          <cell r="B431">
            <v>579</v>
          </cell>
          <cell r="C431">
            <v>5</v>
          </cell>
          <cell r="D431" t="str">
            <v>ACTUALIZACION ISR 100%</v>
          </cell>
          <cell r="E431">
            <v>0</v>
          </cell>
          <cell r="F431">
            <v>0</v>
          </cell>
        </row>
        <row r="432">
          <cell r="A432">
            <v>57906</v>
          </cell>
          <cell r="B432">
            <v>579</v>
          </cell>
          <cell r="C432">
            <v>6</v>
          </cell>
          <cell r="D432" t="str">
            <v>ACTUALIZACION IA 100%</v>
          </cell>
          <cell r="E432">
            <v>0</v>
          </cell>
          <cell r="F432">
            <v>0</v>
          </cell>
        </row>
        <row r="433">
          <cell r="A433">
            <v>57907</v>
          </cell>
          <cell r="B433">
            <v>579</v>
          </cell>
          <cell r="C433">
            <v>7</v>
          </cell>
          <cell r="D433" t="str">
            <v>ACTUALIZACION IA 75%</v>
          </cell>
          <cell r="E433">
            <v>0</v>
          </cell>
          <cell r="F433">
            <v>0</v>
          </cell>
        </row>
        <row r="434">
          <cell r="A434">
            <v>57908</v>
          </cell>
          <cell r="B434">
            <v>579</v>
          </cell>
          <cell r="C434">
            <v>8</v>
          </cell>
          <cell r="D434" t="str">
            <v>ACTUALIZACION ISR REPECOS 100%</v>
          </cell>
          <cell r="E434">
            <v>1.92</v>
          </cell>
          <cell r="F434">
            <v>321.08999999999997</v>
          </cell>
        </row>
        <row r="435">
          <cell r="A435">
            <v>57909</v>
          </cell>
          <cell r="B435">
            <v>579</v>
          </cell>
          <cell r="C435">
            <v>9</v>
          </cell>
          <cell r="D435" t="str">
            <v>ACTUALIZACION IVA REPECOS 100%</v>
          </cell>
          <cell r="E435">
            <v>0</v>
          </cell>
          <cell r="F435">
            <v>0</v>
          </cell>
        </row>
        <row r="436">
          <cell r="A436">
            <v>57900</v>
          </cell>
          <cell r="B436">
            <v>579</v>
          </cell>
          <cell r="C436">
            <v>0</v>
          </cell>
          <cell r="D436" t="str">
            <v>ACTUALIZACION</v>
          </cell>
          <cell r="E436">
            <v>659.91</v>
          </cell>
          <cell r="F436">
            <v>9274.1299999999992</v>
          </cell>
        </row>
        <row r="437">
          <cell r="A437">
            <v>58000</v>
          </cell>
          <cell r="B437">
            <v>580</v>
          </cell>
          <cell r="C437">
            <v>0</v>
          </cell>
          <cell r="D437" t="str">
            <v>HONOR DE EJE POR C DE OBLIG 100% (523)</v>
          </cell>
          <cell r="E437">
            <v>0</v>
          </cell>
          <cell r="F437">
            <v>0</v>
          </cell>
        </row>
        <row r="438">
          <cell r="A438">
            <v>58001</v>
          </cell>
          <cell r="B438">
            <v>580</v>
          </cell>
          <cell r="C438">
            <v>1</v>
          </cell>
          <cell r="D438" t="str">
            <v>HONORARIOS EJEC.POR CONTROL VEHICULAR</v>
          </cell>
          <cell r="E438">
            <v>1740</v>
          </cell>
          <cell r="F438">
            <v>20160</v>
          </cell>
        </row>
        <row r="439">
          <cell r="A439">
            <v>58002</v>
          </cell>
          <cell r="B439">
            <v>580</v>
          </cell>
          <cell r="C439">
            <v>2</v>
          </cell>
          <cell r="D439" t="str">
            <v>HONORARIOS EJEC. ISAN</v>
          </cell>
          <cell r="E439">
            <v>0</v>
          </cell>
          <cell r="F439">
            <v>0</v>
          </cell>
        </row>
        <row r="440">
          <cell r="A440">
            <v>58003</v>
          </cell>
          <cell r="B440">
            <v>580</v>
          </cell>
          <cell r="C440">
            <v>3</v>
          </cell>
          <cell r="D440" t="str">
            <v>HONORARIOS EJEC.POR CONTROL OBLIG.100%</v>
          </cell>
          <cell r="E440">
            <v>2070</v>
          </cell>
          <cell r="F440">
            <v>95417</v>
          </cell>
        </row>
        <row r="441">
          <cell r="A441">
            <v>58900</v>
          </cell>
          <cell r="B441">
            <v>589</v>
          </cell>
          <cell r="C441">
            <v>0</v>
          </cell>
          <cell r="D441" t="str">
            <v>MULTAS ADMVAS FEDERALES NO FISCALES 98%</v>
          </cell>
          <cell r="E441">
            <v>0</v>
          </cell>
          <cell r="F441">
            <v>0</v>
          </cell>
        </row>
        <row r="442">
          <cell r="A442">
            <v>58901</v>
          </cell>
          <cell r="B442">
            <v>589</v>
          </cell>
          <cell r="C442">
            <v>1</v>
          </cell>
          <cell r="D442" t="str">
            <v>MULTAS INFRACC LEY FED TRAB 98% (325)</v>
          </cell>
          <cell r="E442">
            <v>3466.26</v>
          </cell>
          <cell r="F442">
            <v>31156.77</v>
          </cell>
        </row>
        <row r="443">
          <cell r="A443">
            <v>58902</v>
          </cell>
          <cell r="B443">
            <v>589</v>
          </cell>
          <cell r="C443">
            <v>2</v>
          </cell>
          <cell r="D443" t="str">
            <v>MULTAS INF REGLAM DE TRAN FED 98% (327)</v>
          </cell>
          <cell r="E443">
            <v>164919.38</v>
          </cell>
          <cell r="F443">
            <v>4541963.75</v>
          </cell>
        </row>
        <row r="444">
          <cell r="A444">
            <v>58903</v>
          </cell>
          <cell r="B444">
            <v>589</v>
          </cell>
          <cell r="C444">
            <v>3</v>
          </cell>
          <cell r="D444" t="str">
            <v>MULTAS DE LA PROFECO 98% (332)</v>
          </cell>
          <cell r="E444">
            <v>229558.64</v>
          </cell>
          <cell r="F444">
            <v>1406712.2</v>
          </cell>
        </row>
        <row r="445">
          <cell r="A445">
            <v>58904</v>
          </cell>
          <cell r="B445">
            <v>589</v>
          </cell>
          <cell r="C445">
            <v>4</v>
          </cell>
          <cell r="D445" t="str">
            <v>MULTAS DE VARIAS DEP FED 98% (334)</v>
          </cell>
          <cell r="E445">
            <v>33320</v>
          </cell>
          <cell r="F445">
            <v>77858.06</v>
          </cell>
        </row>
        <row r="446">
          <cell r="A446">
            <v>58905</v>
          </cell>
          <cell r="B446">
            <v>589</v>
          </cell>
          <cell r="C446">
            <v>5</v>
          </cell>
          <cell r="D446" t="str">
            <v>MULTAS SECOFI 98%</v>
          </cell>
          <cell r="E446">
            <v>355002.06</v>
          </cell>
          <cell r="F446">
            <v>867312.74</v>
          </cell>
        </row>
        <row r="447">
          <cell r="A447">
            <v>58906</v>
          </cell>
          <cell r="B447">
            <v>589</v>
          </cell>
          <cell r="C447">
            <v>6</v>
          </cell>
          <cell r="D447" t="str">
            <v>MULTAS PROFEPA 98%</v>
          </cell>
          <cell r="E447">
            <v>17007.900000000001</v>
          </cell>
          <cell r="F447">
            <v>29832.33</v>
          </cell>
        </row>
        <row r="448">
          <cell r="A448">
            <v>57900</v>
          </cell>
          <cell r="B448">
            <v>579</v>
          </cell>
          <cell r="C448">
            <v>0</v>
          </cell>
          <cell r="D448" t="str">
            <v>TOTAL MULTAS</v>
          </cell>
          <cell r="E448">
            <v>803274.23999999999</v>
          </cell>
          <cell r="F448">
            <v>6954835.8499999996</v>
          </cell>
        </row>
        <row r="449">
          <cell r="A449">
            <v>0</v>
          </cell>
          <cell r="B449">
            <v>0</v>
          </cell>
          <cell r="C449">
            <v>0</v>
          </cell>
          <cell r="D449" t="str">
            <v>SUB TOTAL INCENTIVOS</v>
          </cell>
          <cell r="E449">
            <v>899588.4</v>
          </cell>
          <cell r="F449">
            <v>35015656.409999996</v>
          </cell>
        </row>
        <row r="450">
          <cell r="A450">
            <v>0</v>
          </cell>
          <cell r="B450">
            <v>0</v>
          </cell>
          <cell r="C450">
            <v>0</v>
          </cell>
          <cell r="D450" t="str">
            <v>TOTAL APROVECHAMIENTOS</v>
          </cell>
          <cell r="E450">
            <v>24606060.489999998</v>
          </cell>
          <cell r="F450">
            <v>2875430960.9699998</v>
          </cell>
        </row>
        <row r="451">
          <cell r="A451">
            <v>0</v>
          </cell>
          <cell r="B451">
            <v>0</v>
          </cell>
          <cell r="C451">
            <v>0</v>
          </cell>
          <cell r="D451" t="str">
            <v>PARTICIPACION ESTATAL EN  IMPUESTOS FEDERALES COORDINADOS</v>
          </cell>
          <cell r="E451">
            <v>0</v>
          </cell>
          <cell r="F451">
            <v>0</v>
          </cell>
        </row>
        <row r="452">
          <cell r="A452">
            <v>51300</v>
          </cell>
          <cell r="B452">
            <v>513</v>
          </cell>
          <cell r="C452">
            <v>0</v>
          </cell>
          <cell r="D452" t="str">
            <v>FONDO DE PART. FEDERALES AÑOS ANTERIORES</v>
          </cell>
          <cell r="E452">
            <v>0</v>
          </cell>
          <cell r="F452">
            <v>84066741</v>
          </cell>
        </row>
        <row r="453">
          <cell r="A453">
            <v>53400</v>
          </cell>
          <cell r="B453">
            <v>534</v>
          </cell>
          <cell r="C453">
            <v>0</v>
          </cell>
          <cell r="D453" t="str">
            <v>FONDO GRAL DE PART Y COORD EN DERECHOS</v>
          </cell>
          <cell r="E453">
            <v>1870606215</v>
          </cell>
          <cell r="F453">
            <v>7345268235</v>
          </cell>
        </row>
        <row r="454">
          <cell r="A454">
            <v>53500</v>
          </cell>
          <cell r="B454">
            <v>535</v>
          </cell>
          <cell r="C454">
            <v>0</v>
          </cell>
          <cell r="D454" t="str">
            <v>IMP ESP S/PROD Y SERV ALC, TAB Y CERVEZA</v>
          </cell>
          <cell r="E454">
            <v>22688333</v>
          </cell>
          <cell r="F454">
            <v>171380194</v>
          </cell>
        </row>
        <row r="455">
          <cell r="A455">
            <v>53501</v>
          </cell>
          <cell r="B455">
            <v>535</v>
          </cell>
          <cell r="C455">
            <v>1</v>
          </cell>
          <cell r="D455" t="str">
            <v>I.E.P.S. EJERCICIOS ANTERIORES</v>
          </cell>
          <cell r="E455">
            <v>0</v>
          </cell>
          <cell r="F455">
            <v>-1775736</v>
          </cell>
        </row>
        <row r="456">
          <cell r="A456">
            <v>53600</v>
          </cell>
          <cell r="B456">
            <v>536</v>
          </cell>
          <cell r="C456">
            <v>0</v>
          </cell>
          <cell r="D456" t="str">
            <v>FONDO DE FOMENTO MUNICIPAL</v>
          </cell>
          <cell r="E456">
            <v>18939192</v>
          </cell>
          <cell r="F456">
            <v>93769449</v>
          </cell>
        </row>
        <row r="457">
          <cell r="A457">
            <v>53700</v>
          </cell>
          <cell r="B457">
            <v>537</v>
          </cell>
          <cell r="C457">
            <v>0</v>
          </cell>
          <cell r="D457" t="str">
            <v>FONDO DE FOMENTO AÑOS ANTERIORES</v>
          </cell>
          <cell r="E457">
            <v>0</v>
          </cell>
          <cell r="F457">
            <v>1297059</v>
          </cell>
        </row>
        <row r="458">
          <cell r="A458">
            <v>53800</v>
          </cell>
          <cell r="B458">
            <v>538</v>
          </cell>
          <cell r="C458">
            <v>0</v>
          </cell>
          <cell r="D458" t="str">
            <v>I.S.A.N. PAGOS PROVISIONALES</v>
          </cell>
          <cell r="E458">
            <v>0</v>
          </cell>
          <cell r="F458">
            <v>0</v>
          </cell>
        </row>
        <row r="459">
          <cell r="A459">
            <v>53801</v>
          </cell>
          <cell r="B459">
            <v>538</v>
          </cell>
          <cell r="C459">
            <v>1</v>
          </cell>
          <cell r="D459" t="str">
            <v>INCENTIVOS POR ISAN</v>
          </cell>
          <cell r="E459">
            <v>0</v>
          </cell>
          <cell r="F459">
            <v>0</v>
          </cell>
        </row>
        <row r="460">
          <cell r="A460">
            <v>53802</v>
          </cell>
          <cell r="B460">
            <v>538</v>
          </cell>
          <cell r="C460">
            <v>2</v>
          </cell>
          <cell r="D460" t="str">
            <v>RECARGOS DE I.S.A.N.</v>
          </cell>
          <cell r="E460">
            <v>40774</v>
          </cell>
          <cell r="F460">
            <v>2359108</v>
          </cell>
        </row>
        <row r="461">
          <cell r="A461">
            <v>53803</v>
          </cell>
          <cell r="B461">
            <v>538</v>
          </cell>
          <cell r="C461">
            <v>3</v>
          </cell>
          <cell r="D461" t="str">
            <v>SANCIONES ISAN</v>
          </cell>
          <cell r="E461">
            <v>6850</v>
          </cell>
          <cell r="F461">
            <v>20339</v>
          </cell>
        </row>
        <row r="462">
          <cell r="A462">
            <v>53804</v>
          </cell>
          <cell r="B462">
            <v>538</v>
          </cell>
          <cell r="C462">
            <v>4</v>
          </cell>
          <cell r="D462" t="str">
            <v>ISAN FISCALIZADO</v>
          </cell>
          <cell r="E462">
            <v>0</v>
          </cell>
          <cell r="F462">
            <v>0</v>
          </cell>
        </row>
        <row r="463">
          <cell r="A463">
            <v>53805</v>
          </cell>
          <cell r="B463">
            <v>538</v>
          </cell>
          <cell r="C463">
            <v>5</v>
          </cell>
          <cell r="D463" t="str">
            <v>ACTUALIZACION ISAN FISCALIZADO</v>
          </cell>
          <cell r="E463">
            <v>0</v>
          </cell>
          <cell r="F463">
            <v>0</v>
          </cell>
        </row>
        <row r="464">
          <cell r="A464">
            <v>53806</v>
          </cell>
          <cell r="B464">
            <v>538</v>
          </cell>
          <cell r="C464">
            <v>6</v>
          </cell>
          <cell r="D464" t="str">
            <v>RECARGOS ISAN FISCALIZADO</v>
          </cell>
          <cell r="E464">
            <v>0</v>
          </cell>
          <cell r="F464">
            <v>0</v>
          </cell>
        </row>
        <row r="465">
          <cell r="A465">
            <v>53807</v>
          </cell>
          <cell r="B465">
            <v>538</v>
          </cell>
          <cell r="C465">
            <v>7</v>
          </cell>
          <cell r="D465" t="str">
            <v>MULTAS POR AUTOCORRECCION ISAN FISCALIZ.</v>
          </cell>
          <cell r="E465">
            <v>0</v>
          </cell>
          <cell r="F465">
            <v>0</v>
          </cell>
        </row>
        <row r="466">
          <cell r="A466">
            <v>53808</v>
          </cell>
          <cell r="B466">
            <v>538</v>
          </cell>
          <cell r="C466">
            <v>8</v>
          </cell>
          <cell r="D466" t="str">
            <v>MULTAS POR DESACATO ISAN FISCALIZ.</v>
          </cell>
          <cell r="E466">
            <v>0</v>
          </cell>
          <cell r="F466">
            <v>0</v>
          </cell>
        </row>
        <row r="467">
          <cell r="A467">
            <v>53809</v>
          </cell>
          <cell r="B467">
            <v>538</v>
          </cell>
          <cell r="C467">
            <v>9</v>
          </cell>
          <cell r="D467" t="str">
            <v>I.S.A.N. PAGOS PROVISIONALES</v>
          </cell>
          <cell r="E467">
            <v>38739983</v>
          </cell>
          <cell r="F467">
            <v>213976558.13</v>
          </cell>
        </row>
        <row r="468">
          <cell r="A468">
            <v>53810</v>
          </cell>
          <cell r="B468">
            <v>538</v>
          </cell>
          <cell r="C468">
            <v>10</v>
          </cell>
          <cell r="D468" t="str">
            <v>ACTUALIZACION DE I.S.A.N.</v>
          </cell>
          <cell r="E468">
            <v>6531</v>
          </cell>
          <cell r="F468">
            <v>881904</v>
          </cell>
        </row>
        <row r="469">
          <cell r="A469">
            <v>53811</v>
          </cell>
          <cell r="B469">
            <v>538</v>
          </cell>
          <cell r="C469">
            <v>11</v>
          </cell>
          <cell r="D469" t="str">
            <v>FONDO DE COMPENSACION DEL I.S.A.N.</v>
          </cell>
          <cell r="E469">
            <v>7378775</v>
          </cell>
          <cell r="F469">
            <v>44272650</v>
          </cell>
        </row>
        <row r="470">
          <cell r="A470">
            <v>53812</v>
          </cell>
          <cell r="B470">
            <v>538</v>
          </cell>
          <cell r="C470">
            <v>12</v>
          </cell>
          <cell r="D470" t="str">
            <v>MULTAS POR AUTOCORRECCION I.S.A.N.</v>
          </cell>
          <cell r="E470">
            <v>0</v>
          </cell>
          <cell r="F470">
            <v>202709</v>
          </cell>
        </row>
        <row r="471">
          <cell r="A471">
            <v>53901</v>
          </cell>
          <cell r="B471">
            <v>539</v>
          </cell>
          <cell r="C471">
            <v>1</v>
          </cell>
          <cell r="D471" t="str">
            <v>DEVOLUCION IMP. SOBRE AUTOMOVILES NUEVOS</v>
          </cell>
          <cell r="E471">
            <v>0</v>
          </cell>
          <cell r="F471">
            <v>0</v>
          </cell>
        </row>
        <row r="472">
          <cell r="A472">
            <v>53902</v>
          </cell>
          <cell r="B472">
            <v>539</v>
          </cell>
          <cell r="C472">
            <v>2</v>
          </cell>
          <cell r="D472" t="str">
            <v>ACT.E INT'S.POR DEV.IMP.S/AUTOMOV.NVOS.</v>
          </cell>
          <cell r="E472">
            <v>0</v>
          </cell>
          <cell r="F472">
            <v>0</v>
          </cell>
        </row>
        <row r="473">
          <cell r="A473">
            <v>55800</v>
          </cell>
          <cell r="B473">
            <v>558</v>
          </cell>
          <cell r="C473">
            <v>0</v>
          </cell>
          <cell r="D473" t="str">
            <v>IMPUESTO S/TENENCIA O USO DE VEHICULOS</v>
          </cell>
          <cell r="E473">
            <v>54353868.520000003</v>
          </cell>
          <cell r="F473">
            <v>995443053.14999998</v>
          </cell>
        </row>
        <row r="474">
          <cell r="A474">
            <v>55801</v>
          </cell>
          <cell r="B474">
            <v>558</v>
          </cell>
          <cell r="C474">
            <v>1</v>
          </cell>
          <cell r="D474" t="str">
            <v>IMPUESTO S/TENENCIA, MOTOCICLETAS</v>
          </cell>
          <cell r="E474">
            <v>456240.25</v>
          </cell>
          <cell r="F474">
            <v>4948197.16</v>
          </cell>
        </row>
        <row r="475">
          <cell r="A475">
            <v>55802</v>
          </cell>
          <cell r="B475">
            <v>558</v>
          </cell>
          <cell r="C475">
            <v>2</v>
          </cell>
          <cell r="D475" t="str">
            <v>IMP. SOBRE TENENCIA FISCALIZADA</v>
          </cell>
          <cell r="E475">
            <v>0</v>
          </cell>
          <cell r="F475">
            <v>0</v>
          </cell>
        </row>
        <row r="476">
          <cell r="A476">
            <v>55803</v>
          </cell>
          <cell r="B476">
            <v>558</v>
          </cell>
          <cell r="C476">
            <v>3</v>
          </cell>
          <cell r="D476" t="str">
            <v>ACTUALIZACION IMP.SOBRE TENENCIA FISCALI</v>
          </cell>
          <cell r="E476">
            <v>0</v>
          </cell>
          <cell r="F476">
            <v>0</v>
          </cell>
        </row>
        <row r="477">
          <cell r="A477">
            <v>55900</v>
          </cell>
          <cell r="B477">
            <v>559</v>
          </cell>
          <cell r="C477">
            <v>0</v>
          </cell>
          <cell r="D477" t="str">
            <v>RECARGOS Y ACT DE IMP S/TENENCIA DE VEH</v>
          </cell>
          <cell r="E477">
            <v>3079853.23</v>
          </cell>
          <cell r="F477">
            <v>17922113.530000001</v>
          </cell>
        </row>
        <row r="478">
          <cell r="A478">
            <v>55901</v>
          </cell>
          <cell r="B478">
            <v>559</v>
          </cell>
          <cell r="C478">
            <v>1</v>
          </cell>
          <cell r="D478" t="str">
            <v>RECARGOS Y ACT DE IMP S/TEN DE MOTOS</v>
          </cell>
          <cell r="E478">
            <v>31209.5</v>
          </cell>
          <cell r="F478">
            <v>143775.26</v>
          </cell>
        </row>
        <row r="479">
          <cell r="A479">
            <v>55902</v>
          </cell>
          <cell r="B479">
            <v>559</v>
          </cell>
          <cell r="C479">
            <v>2</v>
          </cell>
          <cell r="D479" t="str">
            <v>RECARGOS IMP.SOBRE TENENCIA FISCALIZ.</v>
          </cell>
          <cell r="E479">
            <v>0</v>
          </cell>
          <cell r="F479">
            <v>0</v>
          </cell>
        </row>
        <row r="480">
          <cell r="A480">
            <v>56000</v>
          </cell>
          <cell r="B480">
            <v>560</v>
          </cell>
          <cell r="C480">
            <v>0</v>
          </cell>
          <cell r="D480" t="str">
            <v>MULTAS POR AUTOCORRECCION IST FISCALIZ.</v>
          </cell>
          <cell r="E480">
            <v>0</v>
          </cell>
          <cell r="F480">
            <v>0</v>
          </cell>
        </row>
        <row r="481">
          <cell r="A481">
            <v>56001</v>
          </cell>
          <cell r="B481">
            <v>560</v>
          </cell>
          <cell r="C481">
            <v>1</v>
          </cell>
          <cell r="D481" t="str">
            <v>MULTAS POR DESACTO IST FISCALIZ.</v>
          </cell>
          <cell r="E481">
            <v>0</v>
          </cell>
          <cell r="F481">
            <v>0</v>
          </cell>
        </row>
        <row r="482">
          <cell r="A482">
            <v>56101</v>
          </cell>
          <cell r="B482">
            <v>561</v>
          </cell>
          <cell r="C482">
            <v>1</v>
          </cell>
          <cell r="D482" t="str">
            <v>ACTUALIZACION IMP.S/TENENCIA DE VEH.</v>
          </cell>
          <cell r="E482">
            <v>0</v>
          </cell>
          <cell r="F482">
            <v>0</v>
          </cell>
        </row>
        <row r="483">
          <cell r="A483">
            <v>56102</v>
          </cell>
          <cell r="B483">
            <v>561</v>
          </cell>
          <cell r="C483">
            <v>2</v>
          </cell>
          <cell r="D483" t="str">
            <v>ACTUALIZACION DE IMP.S/TENENCIA DE MOTOS</v>
          </cell>
          <cell r="E483">
            <v>0</v>
          </cell>
          <cell r="F483">
            <v>0</v>
          </cell>
        </row>
        <row r="484">
          <cell r="A484">
            <v>57000</v>
          </cell>
          <cell r="B484">
            <v>570</v>
          </cell>
          <cell r="C484">
            <v>0</v>
          </cell>
          <cell r="D484" t="str">
            <v>INSCR. DE VEHICULOS EXTRANJEROS(F.E.E.)</v>
          </cell>
          <cell r="E484">
            <v>0</v>
          </cell>
          <cell r="F484">
            <v>0</v>
          </cell>
        </row>
        <row r="485">
          <cell r="A485">
            <v>57001</v>
          </cell>
          <cell r="B485">
            <v>570</v>
          </cell>
          <cell r="C485">
            <v>1</v>
          </cell>
          <cell r="D485" t="str">
            <v>DEV.INSCR.VEH.EXTRANJEROS</v>
          </cell>
          <cell r="E485">
            <v>0</v>
          </cell>
          <cell r="F485">
            <v>-78850</v>
          </cell>
        </row>
        <row r="486">
          <cell r="A486">
            <v>57002</v>
          </cell>
          <cell r="B486">
            <v>570</v>
          </cell>
          <cell r="C486">
            <v>2</v>
          </cell>
          <cell r="D486" t="str">
            <v>ACT.E INTS.POR DEV.INSCR.VEH.EXTRANJEROS</v>
          </cell>
          <cell r="E486">
            <v>0</v>
          </cell>
          <cell r="F486">
            <v>-4432.07</v>
          </cell>
        </row>
        <row r="487">
          <cell r="A487">
            <v>57100</v>
          </cell>
          <cell r="B487">
            <v>571</v>
          </cell>
          <cell r="C487">
            <v>0</v>
          </cell>
          <cell r="D487" t="str">
            <v>DEVOLUCION IMPUESTOS SOBRE TENENCIA</v>
          </cell>
          <cell r="E487">
            <v>-54938.75</v>
          </cell>
          <cell r="F487">
            <v>-4466624.08</v>
          </cell>
        </row>
        <row r="488">
          <cell r="A488">
            <v>57101</v>
          </cell>
          <cell r="B488">
            <v>571</v>
          </cell>
          <cell r="C488">
            <v>1</v>
          </cell>
          <cell r="D488" t="str">
            <v>ACT.E INTS.POR DEV.IMP.S/TENENCIA</v>
          </cell>
          <cell r="E488">
            <v>0</v>
          </cell>
          <cell r="F488">
            <v>-2012939.06</v>
          </cell>
        </row>
        <row r="489">
          <cell r="A489">
            <v>57102</v>
          </cell>
          <cell r="B489">
            <v>571</v>
          </cell>
          <cell r="C489">
            <v>2</v>
          </cell>
          <cell r="D489" t="str">
            <v>ACREDITAMENTO DEL IMP.S/TENENCIA AR.15-D</v>
          </cell>
          <cell r="E489">
            <v>0</v>
          </cell>
          <cell r="F489">
            <v>0</v>
          </cell>
        </row>
        <row r="490">
          <cell r="A490">
            <v>57200</v>
          </cell>
          <cell r="B490">
            <v>572</v>
          </cell>
          <cell r="C490">
            <v>0</v>
          </cell>
          <cell r="D490" t="str">
            <v>IMP.ESP.S/PROD.Y SERV.ALC.,TAB.Y CERVEZA</v>
          </cell>
          <cell r="E490">
            <v>0</v>
          </cell>
          <cell r="F490">
            <v>0</v>
          </cell>
        </row>
        <row r="491">
          <cell r="A491">
            <v>57201</v>
          </cell>
          <cell r="B491">
            <v>572</v>
          </cell>
          <cell r="C491">
            <v>1</v>
          </cell>
          <cell r="D491" t="str">
            <v>IEPS PAGO DEF RETENCIONES 50%</v>
          </cell>
          <cell r="E491">
            <v>0</v>
          </cell>
          <cell r="F491">
            <v>0</v>
          </cell>
        </row>
        <row r="492">
          <cell r="A492">
            <v>57202</v>
          </cell>
          <cell r="B492">
            <v>572</v>
          </cell>
          <cell r="C492">
            <v>2</v>
          </cell>
          <cell r="D492" t="str">
            <v>IPES PAG DEF DE ALC Y ALC DESNATUR 50%</v>
          </cell>
          <cell r="E492">
            <v>0</v>
          </cell>
          <cell r="F492">
            <v>0</v>
          </cell>
        </row>
        <row r="493">
          <cell r="A493">
            <v>57203</v>
          </cell>
          <cell r="B493">
            <v>572</v>
          </cell>
          <cell r="C493">
            <v>3</v>
          </cell>
          <cell r="D493" t="str">
            <v>IEPS PAGO DEF DE BEBIDAS ALCOHOLICAS 50%</v>
          </cell>
          <cell r="E493">
            <v>0</v>
          </cell>
          <cell r="F493">
            <v>0</v>
          </cell>
        </row>
        <row r="494">
          <cell r="A494">
            <v>57204</v>
          </cell>
          <cell r="B494">
            <v>572</v>
          </cell>
          <cell r="C494">
            <v>4</v>
          </cell>
          <cell r="D494" t="str">
            <v>IEPS PAGO DEF DE CERVEZA 50%</v>
          </cell>
          <cell r="E494">
            <v>0</v>
          </cell>
          <cell r="F494">
            <v>0</v>
          </cell>
        </row>
        <row r="495">
          <cell r="A495">
            <v>57205</v>
          </cell>
          <cell r="B495">
            <v>572</v>
          </cell>
          <cell r="C495">
            <v>5</v>
          </cell>
          <cell r="D495" t="str">
            <v>IEPS DEF DE TABACOS LABRADOS 50%</v>
          </cell>
          <cell r="E495">
            <v>0</v>
          </cell>
          <cell r="F495">
            <v>0</v>
          </cell>
        </row>
        <row r="496">
          <cell r="A496">
            <v>57206</v>
          </cell>
          <cell r="B496">
            <v>572</v>
          </cell>
          <cell r="C496">
            <v>6</v>
          </cell>
          <cell r="D496" t="str">
            <v>IEPS PAGO DEF DE TELECOMUNICACIONES 50%</v>
          </cell>
          <cell r="E496">
            <v>0</v>
          </cell>
          <cell r="F496">
            <v>0</v>
          </cell>
        </row>
        <row r="497">
          <cell r="A497">
            <v>57207</v>
          </cell>
          <cell r="B497">
            <v>572</v>
          </cell>
          <cell r="C497">
            <v>7</v>
          </cell>
          <cell r="D497" t="str">
            <v>IEPS PAGO DEF DE AGUAS REFR Y CONCEN 50%</v>
          </cell>
          <cell r="E497">
            <v>0</v>
          </cell>
          <cell r="F497">
            <v>0</v>
          </cell>
        </row>
        <row r="498">
          <cell r="A498">
            <v>57208</v>
          </cell>
          <cell r="B498">
            <v>572</v>
          </cell>
          <cell r="C498">
            <v>8</v>
          </cell>
          <cell r="D498" t="str">
            <v>IEPS PAGO DEF DE BEBIDAS REFRESCAN 50%</v>
          </cell>
          <cell r="E498">
            <v>0</v>
          </cell>
          <cell r="F498">
            <v>0</v>
          </cell>
        </row>
        <row r="499">
          <cell r="A499">
            <v>57300</v>
          </cell>
          <cell r="B499">
            <v>573</v>
          </cell>
          <cell r="C499">
            <v>0</v>
          </cell>
          <cell r="D499" t="str">
            <v>PESCA DEPORTIVA Y RECURSOS PESQUEROS</v>
          </cell>
          <cell r="E499">
            <v>0</v>
          </cell>
          <cell r="F499">
            <v>0</v>
          </cell>
        </row>
        <row r="500">
          <cell r="A500">
            <v>57301</v>
          </cell>
          <cell r="B500">
            <v>573</v>
          </cell>
          <cell r="C500">
            <v>1</v>
          </cell>
          <cell r="D500" t="str">
            <v>PERMISOS PARA PESCA DEPORTIVA</v>
          </cell>
          <cell r="E500">
            <v>32957</v>
          </cell>
          <cell r="F500">
            <v>271361</v>
          </cell>
        </row>
        <row r="501">
          <cell r="A501">
            <v>57302</v>
          </cell>
          <cell r="B501">
            <v>573</v>
          </cell>
          <cell r="C501">
            <v>2</v>
          </cell>
          <cell r="D501" t="str">
            <v>APROVECHAMIENTO RECURSOS PESQUEROS</v>
          </cell>
          <cell r="E501">
            <v>0</v>
          </cell>
          <cell r="F501">
            <v>0</v>
          </cell>
        </row>
        <row r="502">
          <cell r="A502">
            <v>59000</v>
          </cell>
          <cell r="B502">
            <v>590</v>
          </cell>
          <cell r="C502">
            <v>0</v>
          </cell>
          <cell r="D502" t="str">
            <v>APORTACIONES FEDERALES</v>
          </cell>
          <cell r="E502">
            <v>0</v>
          </cell>
          <cell r="F502">
            <v>0</v>
          </cell>
        </row>
        <row r="503">
          <cell r="A503">
            <v>59100</v>
          </cell>
          <cell r="B503">
            <v>591</v>
          </cell>
          <cell r="C503">
            <v>0</v>
          </cell>
          <cell r="D503" t="str">
            <v>RAMO 39</v>
          </cell>
          <cell r="E503">
            <v>0</v>
          </cell>
          <cell r="F503">
            <v>0</v>
          </cell>
        </row>
        <row r="504">
          <cell r="A504">
            <v>59101</v>
          </cell>
          <cell r="B504">
            <v>591</v>
          </cell>
          <cell r="C504">
            <v>1</v>
          </cell>
          <cell r="D504" t="str">
            <v>FORTALECIMIENTO A ENTIDADES FEDERATIVAS</v>
          </cell>
          <cell r="E504">
            <v>85807644</v>
          </cell>
          <cell r="F504">
            <v>514845864</v>
          </cell>
        </row>
        <row r="505">
          <cell r="A505">
            <v>59200</v>
          </cell>
          <cell r="B505">
            <v>592</v>
          </cell>
          <cell r="C505">
            <v>0</v>
          </cell>
          <cell r="D505" t="str">
            <v>RAMO 33</v>
          </cell>
          <cell r="E505">
            <v>0</v>
          </cell>
          <cell r="F505">
            <v>0</v>
          </cell>
        </row>
        <row r="506">
          <cell r="A506">
            <v>59201</v>
          </cell>
          <cell r="B506">
            <v>592</v>
          </cell>
          <cell r="C506">
            <v>1</v>
          </cell>
          <cell r="D506" t="str">
            <v>EDUCACION BASICA Y NORMAL</v>
          </cell>
          <cell r="E506">
            <v>447881127.49000001</v>
          </cell>
          <cell r="F506">
            <v>2629259780</v>
          </cell>
        </row>
        <row r="507">
          <cell r="A507">
            <v>59202</v>
          </cell>
          <cell r="B507">
            <v>592</v>
          </cell>
          <cell r="C507">
            <v>2</v>
          </cell>
          <cell r="D507" t="str">
            <v>ALTA CARGA EDUCATIVA</v>
          </cell>
          <cell r="E507">
            <v>42511250</v>
          </cell>
          <cell r="F507">
            <v>255067500</v>
          </cell>
        </row>
        <row r="508">
          <cell r="A508">
            <v>59203</v>
          </cell>
          <cell r="B508">
            <v>592</v>
          </cell>
          <cell r="C508">
            <v>3</v>
          </cell>
          <cell r="D508" t="str">
            <v>SERVICIOS DE SALUD</v>
          </cell>
          <cell r="E508">
            <v>83263307</v>
          </cell>
          <cell r="F508">
            <v>512765830.43000001</v>
          </cell>
        </row>
        <row r="509">
          <cell r="A509">
            <v>59204</v>
          </cell>
          <cell r="B509">
            <v>592</v>
          </cell>
          <cell r="C509">
            <v>4</v>
          </cell>
          <cell r="D509" t="str">
            <v>INFRAESTRUCTURA SOCIAL ESTATAL (FISE)</v>
          </cell>
          <cell r="E509">
            <v>3320978</v>
          </cell>
          <cell r="F509">
            <v>19925868</v>
          </cell>
        </row>
        <row r="510">
          <cell r="A510">
            <v>59205</v>
          </cell>
          <cell r="B510">
            <v>592</v>
          </cell>
          <cell r="C510">
            <v>5</v>
          </cell>
          <cell r="D510" t="str">
            <v>INFRAESTRUCTURA SOCIAL MUNICIPAL (FISM)</v>
          </cell>
          <cell r="E510">
            <v>24079827</v>
          </cell>
          <cell r="F510">
            <v>144478962</v>
          </cell>
        </row>
        <row r="511">
          <cell r="A511">
            <v>59206</v>
          </cell>
          <cell r="B511">
            <v>592</v>
          </cell>
          <cell r="C511">
            <v>6</v>
          </cell>
          <cell r="D511" t="str">
            <v>FORTALECIMIENTO DE LOS MUN. (FORTAMUN)</v>
          </cell>
          <cell r="E511">
            <v>96258830</v>
          </cell>
          <cell r="F511">
            <v>577552980</v>
          </cell>
        </row>
        <row r="512">
          <cell r="A512">
            <v>59207</v>
          </cell>
          <cell r="B512">
            <v>592</v>
          </cell>
          <cell r="C512">
            <v>7</v>
          </cell>
          <cell r="D512" t="str">
            <v>ASISTENCIA SOCIAL</v>
          </cell>
          <cell r="E512">
            <v>8724286</v>
          </cell>
          <cell r="F512">
            <v>51555077</v>
          </cell>
        </row>
        <row r="513">
          <cell r="A513">
            <v>59208</v>
          </cell>
          <cell r="B513">
            <v>592</v>
          </cell>
          <cell r="C513">
            <v>8</v>
          </cell>
          <cell r="D513" t="str">
            <v>INFRAESTRUCTURA EDUCATIVA BASICA</v>
          </cell>
          <cell r="E513">
            <v>10379175</v>
          </cell>
          <cell r="F513">
            <v>62275045</v>
          </cell>
        </row>
        <row r="514">
          <cell r="A514">
            <v>59209</v>
          </cell>
          <cell r="B514">
            <v>592</v>
          </cell>
          <cell r="C514">
            <v>9</v>
          </cell>
          <cell r="D514" t="str">
            <v>INFRAESTRUCTURA EDUCATIVA SUPERIOR</v>
          </cell>
          <cell r="E514">
            <v>27059902</v>
          </cell>
          <cell r="F514">
            <v>27059902</v>
          </cell>
        </row>
        <row r="515">
          <cell r="A515">
            <v>59210</v>
          </cell>
          <cell r="B515">
            <v>592</v>
          </cell>
          <cell r="C515">
            <v>10</v>
          </cell>
          <cell r="D515" t="str">
            <v>EDUCACION TECNOLOGICA (FAETA)</v>
          </cell>
          <cell r="E515">
            <v>7393021</v>
          </cell>
          <cell r="F515">
            <v>49224209</v>
          </cell>
        </row>
        <row r="516">
          <cell r="A516">
            <v>59211</v>
          </cell>
          <cell r="B516">
            <v>592</v>
          </cell>
          <cell r="C516">
            <v>11</v>
          </cell>
          <cell r="D516" t="str">
            <v>EDUCACION DE ADULTOS</v>
          </cell>
          <cell r="E516">
            <v>0</v>
          </cell>
          <cell r="F516">
            <v>0</v>
          </cell>
        </row>
        <row r="517">
          <cell r="A517">
            <v>59212</v>
          </cell>
          <cell r="B517">
            <v>592</v>
          </cell>
          <cell r="C517">
            <v>12</v>
          </cell>
          <cell r="D517" t="str">
            <v>SEGURIDAD PUBLICA</v>
          </cell>
          <cell r="E517">
            <v>19476267</v>
          </cell>
          <cell r="F517">
            <v>115244699</v>
          </cell>
        </row>
        <row r="518">
          <cell r="A518">
            <v>59213</v>
          </cell>
          <cell r="B518">
            <v>592</v>
          </cell>
          <cell r="C518">
            <v>13</v>
          </cell>
          <cell r="D518" t="str">
            <v>APORT. FEDERALES CARRERA MAGISTERIAL</v>
          </cell>
          <cell r="E518">
            <v>41373770.509999998</v>
          </cell>
          <cell r="F518">
            <v>241659529.13</v>
          </cell>
        </row>
        <row r="519">
          <cell r="A519">
            <v>59214</v>
          </cell>
          <cell r="B519">
            <v>592</v>
          </cell>
          <cell r="C519">
            <v>14</v>
          </cell>
          <cell r="D519" t="str">
            <v>APORT CARRERA MAGISTRAL EJ. ANTERIORES</v>
          </cell>
          <cell r="E519">
            <v>0</v>
          </cell>
          <cell r="F519">
            <v>0</v>
          </cell>
        </row>
        <row r="520">
          <cell r="A520">
            <v>59300</v>
          </cell>
          <cell r="B520">
            <v>593</v>
          </cell>
          <cell r="C520">
            <v>0</v>
          </cell>
          <cell r="D520" t="str">
            <v>OTRAS APORTACIONES</v>
          </cell>
          <cell r="E520">
            <v>0</v>
          </cell>
          <cell r="F520">
            <v>0</v>
          </cell>
        </row>
        <row r="521">
          <cell r="A521">
            <v>59301</v>
          </cell>
          <cell r="B521">
            <v>593</v>
          </cell>
          <cell r="C521">
            <v>1</v>
          </cell>
          <cell r="D521" t="str">
            <v>UNIVERSIDAD AUTONOMA DE N.L. (UANL)</v>
          </cell>
          <cell r="E521">
            <v>210324894</v>
          </cell>
          <cell r="F521">
            <v>1673337599.4100001</v>
          </cell>
        </row>
        <row r="522">
          <cell r="A522">
            <v>59302</v>
          </cell>
          <cell r="B522">
            <v>593</v>
          </cell>
          <cell r="C522">
            <v>2</v>
          </cell>
          <cell r="D522" t="str">
            <v>APORTACIONES DIVERSAS</v>
          </cell>
          <cell r="E522">
            <v>2727786</v>
          </cell>
          <cell r="F522">
            <v>87964641.859999999</v>
          </cell>
        </row>
        <row r="523">
          <cell r="A523">
            <v>59304</v>
          </cell>
          <cell r="B523">
            <v>593</v>
          </cell>
          <cell r="C523">
            <v>4</v>
          </cell>
          <cell r="D523" t="str">
            <v>CONAGUA</v>
          </cell>
          <cell r="E523">
            <v>260000</v>
          </cell>
          <cell r="F523">
            <v>85777781</v>
          </cell>
        </row>
        <row r="524">
          <cell r="A524">
            <v>59305</v>
          </cell>
          <cell r="B524">
            <v>593</v>
          </cell>
          <cell r="C524">
            <v>5</v>
          </cell>
          <cell r="D524" t="str">
            <v>CAPUFE</v>
          </cell>
          <cell r="E524">
            <v>366161.89</v>
          </cell>
          <cell r="F524">
            <v>1440755.46</v>
          </cell>
        </row>
        <row r="525">
          <cell r="A525">
            <v>59306</v>
          </cell>
          <cell r="B525">
            <v>593</v>
          </cell>
          <cell r="C525">
            <v>6</v>
          </cell>
          <cell r="D525" t="str">
            <v>BECAS PROBECAT</v>
          </cell>
          <cell r="E525">
            <v>7135733.25</v>
          </cell>
          <cell r="F525">
            <v>8240172.8300000001</v>
          </cell>
        </row>
        <row r="526">
          <cell r="A526">
            <v>59307</v>
          </cell>
          <cell r="B526">
            <v>593</v>
          </cell>
          <cell r="C526">
            <v>7</v>
          </cell>
          <cell r="D526" t="str">
            <v>BECAS PROFSNE</v>
          </cell>
          <cell r="E526">
            <v>1221832.8500000001</v>
          </cell>
          <cell r="F526">
            <v>11319602.17</v>
          </cell>
        </row>
        <row r="527">
          <cell r="A527">
            <v>59308</v>
          </cell>
          <cell r="B527">
            <v>593</v>
          </cell>
          <cell r="C527">
            <v>8</v>
          </cell>
          <cell r="D527" t="str">
            <v>FIDEICOMISO DE APOYO A LOS AHORRADORES</v>
          </cell>
          <cell r="E527">
            <v>0</v>
          </cell>
          <cell r="F527">
            <v>0</v>
          </cell>
        </row>
        <row r="528">
          <cell r="A528">
            <v>59309</v>
          </cell>
          <cell r="B528">
            <v>593</v>
          </cell>
          <cell r="C528">
            <v>9</v>
          </cell>
          <cell r="D528" t="str">
            <v>ALIM.REOS FEDERALES(SOCORRO DE LEY)</v>
          </cell>
          <cell r="E528">
            <v>1571815</v>
          </cell>
          <cell r="F528">
            <v>9798280</v>
          </cell>
        </row>
        <row r="529">
          <cell r="A529">
            <v>59310</v>
          </cell>
          <cell r="B529">
            <v>593</v>
          </cell>
          <cell r="C529">
            <v>10</v>
          </cell>
          <cell r="D529" t="str">
            <v>FONDO DE APOYO A LA MIC. PEQ. Y MED. EMP</v>
          </cell>
          <cell r="E529">
            <v>0</v>
          </cell>
          <cell r="F529">
            <v>0</v>
          </cell>
        </row>
        <row r="530">
          <cell r="A530">
            <v>59311</v>
          </cell>
          <cell r="B530">
            <v>593</v>
          </cell>
          <cell r="C530">
            <v>11</v>
          </cell>
          <cell r="D530" t="str">
            <v>FONDO DE FOM. A LA INTEG. DE CAD. PROD.</v>
          </cell>
          <cell r="E530">
            <v>0</v>
          </cell>
          <cell r="F530">
            <v>0</v>
          </cell>
        </row>
        <row r="531">
          <cell r="A531">
            <v>59312</v>
          </cell>
          <cell r="B531">
            <v>593</v>
          </cell>
          <cell r="C531">
            <v>12</v>
          </cell>
          <cell r="D531" t="str">
            <v>INFRAESTRUC EDUCATIVA NIVEL MEDIO SUP</v>
          </cell>
          <cell r="E531">
            <v>0</v>
          </cell>
          <cell r="F531">
            <v>0</v>
          </cell>
        </row>
        <row r="532">
          <cell r="A532">
            <v>59313</v>
          </cell>
          <cell r="B532">
            <v>593</v>
          </cell>
          <cell r="C532">
            <v>13</v>
          </cell>
          <cell r="D532" t="str">
            <v>COMISION NACIONAL FORESTAL</v>
          </cell>
          <cell r="E532">
            <v>0</v>
          </cell>
          <cell r="F532">
            <v>0</v>
          </cell>
        </row>
        <row r="533">
          <cell r="A533">
            <v>59314</v>
          </cell>
          <cell r="B533">
            <v>593</v>
          </cell>
          <cell r="C533">
            <v>14</v>
          </cell>
          <cell r="D533" t="str">
            <v>PROG.TECNOLOGIAS EDUCATIVAS Y DE LA INF.</v>
          </cell>
          <cell r="E533">
            <v>0</v>
          </cell>
          <cell r="F533">
            <v>0</v>
          </cell>
        </row>
        <row r="534">
          <cell r="A534">
            <v>59315</v>
          </cell>
          <cell r="B534">
            <v>593</v>
          </cell>
          <cell r="C534">
            <v>15</v>
          </cell>
          <cell r="D534" t="str">
            <v>FIDEICOMISO INFRAESTRUCTURA DE LOS EDOS.</v>
          </cell>
          <cell r="E534">
            <v>232099386</v>
          </cell>
          <cell r="F534">
            <v>234145913</v>
          </cell>
        </row>
        <row r="535">
          <cell r="A535">
            <v>59316</v>
          </cell>
          <cell r="B535">
            <v>593</v>
          </cell>
          <cell r="C535">
            <v>16</v>
          </cell>
          <cell r="D535" t="str">
            <v>CENTRO DE DESARROLLO INFANTIL(CENDIS)</v>
          </cell>
          <cell r="E535">
            <v>0</v>
          </cell>
          <cell r="F535">
            <v>0</v>
          </cell>
        </row>
        <row r="536">
          <cell r="A536">
            <v>59317</v>
          </cell>
          <cell r="B536">
            <v>593</v>
          </cell>
          <cell r="C536">
            <v>17</v>
          </cell>
          <cell r="D536" t="str">
            <v>FIDEICOMISO INFRA.DE LOS EDOS.PTE.AÑO</v>
          </cell>
          <cell r="E536">
            <v>0</v>
          </cell>
          <cell r="F536">
            <v>2012196</v>
          </cell>
        </row>
        <row r="537">
          <cell r="A537">
            <v>59400</v>
          </cell>
          <cell r="B537">
            <v>594</v>
          </cell>
          <cell r="C537">
            <v>0</v>
          </cell>
          <cell r="D537" t="str">
            <v>DEVOLUCION DE APORTACIONES FEDERALES</v>
          </cell>
          <cell r="E537">
            <v>-3772323.37</v>
          </cell>
          <cell r="F537">
            <v>-3772323.37</v>
          </cell>
        </row>
        <row r="538">
          <cell r="A538">
            <v>0</v>
          </cell>
          <cell r="B538">
            <v>0</v>
          </cell>
          <cell r="C538">
            <v>0</v>
          </cell>
          <cell r="D538" t="str">
            <v>SUB TOTAL PARTICIPACIONES</v>
          </cell>
          <cell r="E538">
            <v>3365770513.3699999</v>
          </cell>
          <cell r="F538">
            <v>16279064728.940001</v>
          </cell>
        </row>
        <row r="539">
          <cell r="A539">
            <v>0</v>
          </cell>
          <cell r="B539">
            <v>0</v>
          </cell>
          <cell r="C539">
            <v>0</v>
          </cell>
          <cell r="D539" t="str">
            <v>TOTAL PRESUPUESTAL</v>
          </cell>
          <cell r="E539">
            <v>3626166902.3699999</v>
          </cell>
          <cell r="F539">
            <v>20509499331.720001</v>
          </cell>
        </row>
        <row r="540">
          <cell r="A540">
            <v>0</v>
          </cell>
          <cell r="B540">
            <v>0</v>
          </cell>
          <cell r="C540">
            <v>0</v>
          </cell>
          <cell r="D540" t="str">
            <v>INGRESOS EXTRAORDINARIOS AJENOS</v>
          </cell>
          <cell r="E540">
            <v>0</v>
          </cell>
          <cell r="F540">
            <v>0</v>
          </cell>
        </row>
        <row r="541">
          <cell r="A541">
            <v>61000</v>
          </cell>
          <cell r="B541">
            <v>610</v>
          </cell>
          <cell r="C541">
            <v>0</v>
          </cell>
          <cell r="D541" t="str">
            <v>REINTEGROS APLICABLES A EGRESOS</v>
          </cell>
          <cell r="E541">
            <v>0</v>
          </cell>
          <cell r="F541">
            <v>0</v>
          </cell>
        </row>
        <row r="542">
          <cell r="A542">
            <v>62300</v>
          </cell>
          <cell r="B542">
            <v>623</v>
          </cell>
          <cell r="C542">
            <v>0</v>
          </cell>
          <cell r="D542" t="str">
            <v>DONATIVOS AJENOS</v>
          </cell>
          <cell r="E542">
            <v>0</v>
          </cell>
          <cell r="F542">
            <v>0</v>
          </cell>
        </row>
        <row r="543">
          <cell r="A543">
            <v>62301</v>
          </cell>
          <cell r="B543">
            <v>623</v>
          </cell>
          <cell r="C543">
            <v>1</v>
          </cell>
          <cell r="D543" t="str">
            <v>DONATIVOS AJENOS</v>
          </cell>
          <cell r="E543">
            <v>0</v>
          </cell>
          <cell r="F543">
            <v>0</v>
          </cell>
        </row>
        <row r="544">
          <cell r="A544">
            <v>62302</v>
          </cell>
          <cell r="B544">
            <v>623</v>
          </cell>
          <cell r="C544">
            <v>2</v>
          </cell>
          <cell r="D544" t="str">
            <v>DONATIVOS PARA CRUZ ROJA</v>
          </cell>
          <cell r="E544">
            <v>0</v>
          </cell>
          <cell r="F544">
            <v>0</v>
          </cell>
        </row>
        <row r="545">
          <cell r="A545">
            <v>62303</v>
          </cell>
          <cell r="B545">
            <v>623</v>
          </cell>
          <cell r="C545">
            <v>3</v>
          </cell>
          <cell r="D545" t="str">
            <v>DONATIVOS PARA PATRONATO DE BOMBEROS</v>
          </cell>
          <cell r="E545">
            <v>0</v>
          </cell>
          <cell r="F545">
            <v>0</v>
          </cell>
        </row>
        <row r="546">
          <cell r="A546">
            <v>63000</v>
          </cell>
          <cell r="B546">
            <v>630</v>
          </cell>
          <cell r="C546">
            <v>0</v>
          </cell>
          <cell r="D546" t="str">
            <v>INGRESOS DE BANCOS POR APLICAR</v>
          </cell>
          <cell r="E546">
            <v>0</v>
          </cell>
          <cell r="F546">
            <v>0</v>
          </cell>
        </row>
        <row r="547">
          <cell r="A547">
            <v>0</v>
          </cell>
          <cell r="B547">
            <v>0</v>
          </cell>
          <cell r="C547">
            <v>0</v>
          </cell>
          <cell r="D547" t="str">
            <v>TOTAL ING. EXTRAORDINARIOS</v>
          </cell>
          <cell r="E547">
            <v>0</v>
          </cell>
          <cell r="F547">
            <v>0</v>
          </cell>
        </row>
        <row r="548">
          <cell r="A548">
            <v>0</v>
          </cell>
          <cell r="B548">
            <v>0</v>
          </cell>
          <cell r="C548">
            <v>0</v>
          </cell>
          <cell r="D548" t="str">
            <v>INGRESOS FED. CONVENIO DE COORD.</v>
          </cell>
          <cell r="E548">
            <v>0</v>
          </cell>
          <cell r="F548">
            <v>0</v>
          </cell>
        </row>
        <row r="549">
          <cell r="A549">
            <v>70200</v>
          </cell>
          <cell r="B549">
            <v>702</v>
          </cell>
          <cell r="C549">
            <v>0</v>
          </cell>
          <cell r="D549" t="str">
            <v>ANTICIPOS DE PART PARA EL EDO Y MPIOS</v>
          </cell>
          <cell r="E549">
            <v>312304336</v>
          </cell>
          <cell r="F549">
            <v>1472365552</v>
          </cell>
        </row>
        <row r="550">
          <cell r="A550">
            <v>70201</v>
          </cell>
          <cell r="B550">
            <v>702</v>
          </cell>
          <cell r="C550">
            <v>1</v>
          </cell>
          <cell r="D550" t="str">
            <v>ANTICIPO CUENTA DE PARTICIPACIONES 2003</v>
          </cell>
          <cell r="E550">
            <v>0</v>
          </cell>
          <cell r="F550">
            <v>0</v>
          </cell>
        </row>
        <row r="551">
          <cell r="A551">
            <v>76701</v>
          </cell>
          <cell r="B551">
            <v>767</v>
          </cell>
          <cell r="C551">
            <v>1</v>
          </cell>
          <cell r="D551" t="str">
            <v>ISR PERSONAS MORALES PAGOS DEFINI. 50%</v>
          </cell>
          <cell r="E551">
            <v>0</v>
          </cell>
          <cell r="F551">
            <v>0</v>
          </cell>
        </row>
        <row r="552">
          <cell r="A552">
            <v>76702</v>
          </cell>
          <cell r="B552">
            <v>767</v>
          </cell>
          <cell r="C552">
            <v>2</v>
          </cell>
          <cell r="D552" t="str">
            <v>ISR PERSONAS MORALES PAGOS DEFINI. 25%</v>
          </cell>
          <cell r="E552">
            <v>0</v>
          </cell>
          <cell r="F552">
            <v>0</v>
          </cell>
        </row>
        <row r="553">
          <cell r="A553">
            <v>76703</v>
          </cell>
          <cell r="B553">
            <v>767</v>
          </cell>
          <cell r="C553">
            <v>3</v>
          </cell>
          <cell r="D553" t="str">
            <v>ISR PERSONAS MORALES PAGOS PROV. 50%</v>
          </cell>
          <cell r="E553">
            <v>0</v>
          </cell>
          <cell r="F553">
            <v>0</v>
          </cell>
        </row>
        <row r="554">
          <cell r="A554">
            <v>76704</v>
          </cell>
          <cell r="B554">
            <v>767</v>
          </cell>
          <cell r="C554">
            <v>4</v>
          </cell>
          <cell r="D554" t="str">
            <v>ISR PERSONAS MORALES PAGOS PROV. 25%</v>
          </cell>
          <cell r="E554">
            <v>0</v>
          </cell>
          <cell r="F554">
            <v>0</v>
          </cell>
        </row>
        <row r="555">
          <cell r="A555">
            <v>76705</v>
          </cell>
          <cell r="B555">
            <v>767</v>
          </cell>
          <cell r="C555">
            <v>5</v>
          </cell>
          <cell r="D555" t="str">
            <v>AJUSTES (ART 12-A FRACC III) 50% (130)</v>
          </cell>
          <cell r="E555">
            <v>0</v>
          </cell>
          <cell r="F555">
            <v>0</v>
          </cell>
        </row>
        <row r="556">
          <cell r="A556">
            <v>76706</v>
          </cell>
          <cell r="B556">
            <v>767</v>
          </cell>
          <cell r="C556">
            <v>6</v>
          </cell>
          <cell r="D556" t="str">
            <v>IMP.SUSTIT.DEL CREDITO AL SALARIO 50%</v>
          </cell>
          <cell r="E556">
            <v>0</v>
          </cell>
          <cell r="F556">
            <v>0</v>
          </cell>
        </row>
        <row r="557">
          <cell r="A557">
            <v>76707</v>
          </cell>
          <cell r="B557">
            <v>767</v>
          </cell>
          <cell r="C557">
            <v>7</v>
          </cell>
          <cell r="D557" t="str">
            <v>ISR P.MORALES PAGOS PROV.REG.SIM. 50%</v>
          </cell>
          <cell r="E557">
            <v>0</v>
          </cell>
          <cell r="F557">
            <v>0</v>
          </cell>
        </row>
        <row r="558">
          <cell r="A558">
            <v>76708</v>
          </cell>
          <cell r="B558">
            <v>767</v>
          </cell>
          <cell r="C558">
            <v>8</v>
          </cell>
          <cell r="D558" t="str">
            <v>ISR P.MORALES PAGOS PROV.REG.SIM. 25%</v>
          </cell>
          <cell r="E558">
            <v>0</v>
          </cell>
          <cell r="F558">
            <v>0</v>
          </cell>
        </row>
        <row r="559">
          <cell r="A559">
            <v>76709</v>
          </cell>
          <cell r="B559">
            <v>767</v>
          </cell>
          <cell r="C559">
            <v>9</v>
          </cell>
          <cell r="D559" t="str">
            <v>PAGOS DEFINITIVOS (ART 67) 50% (654)</v>
          </cell>
          <cell r="E559">
            <v>0</v>
          </cell>
          <cell r="F559">
            <v>0</v>
          </cell>
        </row>
        <row r="560">
          <cell r="A560">
            <v>76710</v>
          </cell>
          <cell r="B560">
            <v>767</v>
          </cell>
          <cell r="C560">
            <v>10</v>
          </cell>
          <cell r="D560" t="str">
            <v>PAGOS DEFINITIVOS (ART 67) 25% (654)</v>
          </cell>
          <cell r="E560">
            <v>0</v>
          </cell>
          <cell r="F560">
            <v>0</v>
          </cell>
        </row>
        <row r="561">
          <cell r="A561">
            <v>76711</v>
          </cell>
          <cell r="B561">
            <v>767</v>
          </cell>
          <cell r="C561">
            <v>11</v>
          </cell>
          <cell r="D561" t="str">
            <v>ISR P.MORALES PAGOS DEF.REG.SIM. 50%</v>
          </cell>
          <cell r="E561">
            <v>0</v>
          </cell>
          <cell r="F561">
            <v>0</v>
          </cell>
        </row>
        <row r="562">
          <cell r="A562">
            <v>76712</v>
          </cell>
          <cell r="B562">
            <v>767</v>
          </cell>
          <cell r="C562">
            <v>12</v>
          </cell>
          <cell r="D562" t="str">
            <v>ISR P.MORALES PAGOS DEF.REG.SIM. 25%</v>
          </cell>
          <cell r="E562">
            <v>0</v>
          </cell>
          <cell r="F562">
            <v>0</v>
          </cell>
        </row>
        <row r="563">
          <cell r="A563">
            <v>76713</v>
          </cell>
          <cell r="B563">
            <v>767</v>
          </cell>
          <cell r="C563">
            <v>13</v>
          </cell>
          <cell r="D563" t="str">
            <v>POR HONORARIOS (ART 86) 50% (027)</v>
          </cell>
          <cell r="E563">
            <v>0</v>
          </cell>
          <cell r="F563">
            <v>0</v>
          </cell>
        </row>
        <row r="564">
          <cell r="A564">
            <v>76714</v>
          </cell>
          <cell r="B564">
            <v>767</v>
          </cell>
          <cell r="C564">
            <v>14</v>
          </cell>
          <cell r="D564" t="str">
            <v>POR HONORARIOS (ART 86) 25% (027)</v>
          </cell>
          <cell r="E564">
            <v>0</v>
          </cell>
          <cell r="F564">
            <v>0</v>
          </cell>
        </row>
        <row r="565">
          <cell r="A565">
            <v>76715</v>
          </cell>
          <cell r="B565">
            <v>767</v>
          </cell>
          <cell r="C565">
            <v>15</v>
          </cell>
          <cell r="D565" t="str">
            <v>ISR P.FISICAS PAGOS PROV.ACT.EMP. 50%</v>
          </cell>
          <cell r="E565">
            <v>0</v>
          </cell>
          <cell r="F565">
            <v>0</v>
          </cell>
        </row>
        <row r="566">
          <cell r="A566">
            <v>76716</v>
          </cell>
          <cell r="B566">
            <v>767</v>
          </cell>
          <cell r="C566">
            <v>16</v>
          </cell>
          <cell r="D566" t="str">
            <v>ISR P.FISICAS PAGOS PROV.ACT.EMP. 25%</v>
          </cell>
          <cell r="E566">
            <v>0</v>
          </cell>
          <cell r="F566">
            <v>0</v>
          </cell>
        </row>
        <row r="567">
          <cell r="A567">
            <v>76717</v>
          </cell>
          <cell r="B567">
            <v>767</v>
          </cell>
          <cell r="C567">
            <v>17</v>
          </cell>
          <cell r="D567" t="str">
            <v>AJUSTES REG GRAL LEY (ART 111) 50% (023)</v>
          </cell>
          <cell r="E567">
            <v>0</v>
          </cell>
          <cell r="F567">
            <v>0</v>
          </cell>
        </row>
        <row r="568">
          <cell r="A568">
            <v>76718</v>
          </cell>
          <cell r="B568">
            <v>767</v>
          </cell>
          <cell r="C568">
            <v>18</v>
          </cell>
          <cell r="D568" t="str">
            <v>AJUSTES REG GRAL LEY (ART 111) 25% (023)</v>
          </cell>
          <cell r="E568">
            <v>0</v>
          </cell>
          <cell r="F568">
            <v>0</v>
          </cell>
        </row>
        <row r="569">
          <cell r="A569">
            <v>76719</v>
          </cell>
          <cell r="B569">
            <v>767</v>
          </cell>
          <cell r="C569">
            <v>19</v>
          </cell>
          <cell r="D569" t="str">
            <v>ISR P.FISICAS PAGOS PROV.OTROS ING. 50%</v>
          </cell>
          <cell r="E569">
            <v>0</v>
          </cell>
          <cell r="F569">
            <v>0</v>
          </cell>
        </row>
        <row r="570">
          <cell r="A570">
            <v>76720</v>
          </cell>
          <cell r="B570">
            <v>767</v>
          </cell>
          <cell r="C570">
            <v>20</v>
          </cell>
          <cell r="D570" t="str">
            <v>ISR P.FISICAS PAGOS PROV.OTROS ING. 25%</v>
          </cell>
          <cell r="E570">
            <v>0</v>
          </cell>
          <cell r="F570">
            <v>0</v>
          </cell>
        </row>
        <row r="571">
          <cell r="A571">
            <v>76721</v>
          </cell>
          <cell r="B571">
            <v>767</v>
          </cell>
          <cell r="C571">
            <v>21</v>
          </cell>
          <cell r="D571" t="str">
            <v>ISR P.FIS.PAG.PROV.ACT.EMP.PEQ.CONT.50%</v>
          </cell>
          <cell r="E571">
            <v>0</v>
          </cell>
          <cell r="F571">
            <v>0</v>
          </cell>
        </row>
        <row r="572">
          <cell r="A572">
            <v>76722</v>
          </cell>
          <cell r="B572">
            <v>767</v>
          </cell>
          <cell r="C572">
            <v>22</v>
          </cell>
          <cell r="D572" t="str">
            <v>ISR P.FIS.PAG.PROV.ACT.EMP.PEQ.CONT. 25%</v>
          </cell>
          <cell r="E572">
            <v>0</v>
          </cell>
          <cell r="F572">
            <v>0</v>
          </cell>
        </row>
        <row r="573">
          <cell r="A573">
            <v>76723</v>
          </cell>
          <cell r="B573">
            <v>767</v>
          </cell>
          <cell r="C573">
            <v>23</v>
          </cell>
          <cell r="D573" t="str">
            <v>ISR P.FISICAS PAGOS DEFINITIVOS 50%</v>
          </cell>
          <cell r="E573">
            <v>0</v>
          </cell>
          <cell r="F573">
            <v>0</v>
          </cell>
        </row>
        <row r="574">
          <cell r="A574">
            <v>76724</v>
          </cell>
          <cell r="B574">
            <v>767</v>
          </cell>
          <cell r="C574">
            <v>24</v>
          </cell>
          <cell r="D574" t="str">
            <v>ISR PERSONAS FISICAS PAGOS DEF. 25%</v>
          </cell>
          <cell r="E574">
            <v>0</v>
          </cell>
          <cell r="F574">
            <v>0</v>
          </cell>
        </row>
        <row r="575">
          <cell r="A575">
            <v>76725</v>
          </cell>
          <cell r="B575">
            <v>767</v>
          </cell>
          <cell r="C575">
            <v>25</v>
          </cell>
          <cell r="D575" t="str">
            <v>IMP.SUST.DEL CREDITO AL SALARIO 25%</v>
          </cell>
          <cell r="E575">
            <v>0</v>
          </cell>
          <cell r="F575">
            <v>0</v>
          </cell>
        </row>
        <row r="576">
          <cell r="A576">
            <v>76726</v>
          </cell>
          <cell r="B576">
            <v>767</v>
          </cell>
          <cell r="C576">
            <v>26</v>
          </cell>
          <cell r="D576" t="str">
            <v>ISR RET.P.MOR.YFIS.PAG.PROV.SUEL.YSAL50%</v>
          </cell>
          <cell r="E576">
            <v>0</v>
          </cell>
          <cell r="F576">
            <v>0</v>
          </cell>
        </row>
        <row r="577">
          <cell r="A577">
            <v>76727</v>
          </cell>
          <cell r="B577">
            <v>767</v>
          </cell>
          <cell r="C577">
            <v>27</v>
          </cell>
          <cell r="D577" t="str">
            <v>ISR RET.P.MOR.YFIS.PAG.PROV.SUEL.YSAL25%</v>
          </cell>
          <cell r="E577">
            <v>0</v>
          </cell>
          <cell r="F577">
            <v>0</v>
          </cell>
        </row>
        <row r="578">
          <cell r="A578">
            <v>76728</v>
          </cell>
          <cell r="B578">
            <v>767</v>
          </cell>
          <cell r="C578">
            <v>28</v>
          </cell>
          <cell r="D578" t="str">
            <v>ISR PER.FIS.PAG.PROV.ARRE.INMUEBLES 50%</v>
          </cell>
          <cell r="E578">
            <v>0</v>
          </cell>
          <cell r="F578">
            <v>0</v>
          </cell>
        </row>
        <row r="579">
          <cell r="A579">
            <v>76729</v>
          </cell>
          <cell r="B579">
            <v>767</v>
          </cell>
          <cell r="C579">
            <v>29</v>
          </cell>
          <cell r="D579" t="str">
            <v>ISR PER.FIS.PAG.PROV.ARRE.INMUEBLES 25%</v>
          </cell>
          <cell r="E579">
            <v>0</v>
          </cell>
          <cell r="F579">
            <v>0</v>
          </cell>
        </row>
        <row r="580">
          <cell r="A580">
            <v>76730</v>
          </cell>
          <cell r="B580">
            <v>767</v>
          </cell>
          <cell r="C580">
            <v>30</v>
          </cell>
          <cell r="D580" t="str">
            <v>ISR RET.P.MOR.YFIS.P.PROV.ENAJ.BIENES50%</v>
          </cell>
          <cell r="E580">
            <v>0</v>
          </cell>
          <cell r="F580">
            <v>0</v>
          </cell>
        </row>
        <row r="581">
          <cell r="A581">
            <v>76731</v>
          </cell>
          <cell r="B581">
            <v>767</v>
          </cell>
          <cell r="C581">
            <v>31</v>
          </cell>
          <cell r="D581" t="str">
            <v>ISR RET.P.MOR.YFIS.P.PROV.ENAJ.BIENES25%</v>
          </cell>
          <cell r="E581">
            <v>0</v>
          </cell>
          <cell r="F581">
            <v>0</v>
          </cell>
        </row>
        <row r="582">
          <cell r="A582">
            <v>76732</v>
          </cell>
          <cell r="B582">
            <v>767</v>
          </cell>
          <cell r="C582">
            <v>32</v>
          </cell>
          <cell r="D582" t="str">
            <v>ISR RET.P.MOR.YFIS.PAG.PROV.OTRAS RET50%</v>
          </cell>
          <cell r="E582">
            <v>0</v>
          </cell>
          <cell r="F582">
            <v>0</v>
          </cell>
        </row>
        <row r="583">
          <cell r="A583">
            <v>76733</v>
          </cell>
          <cell r="B583">
            <v>767</v>
          </cell>
          <cell r="C583">
            <v>33</v>
          </cell>
          <cell r="D583" t="str">
            <v>ISR RET.P.MOR.YFIS.PAG.PROV.OTRAS RET25%</v>
          </cell>
          <cell r="E583">
            <v>0</v>
          </cell>
          <cell r="F583">
            <v>0</v>
          </cell>
        </row>
        <row r="584">
          <cell r="A584">
            <v>76734</v>
          </cell>
          <cell r="B584">
            <v>767</v>
          </cell>
          <cell r="C584">
            <v>34</v>
          </cell>
          <cell r="D584" t="str">
            <v>ISR P.FIS.PAG.PROV.ACT.EMP.REG.INTER.50%</v>
          </cell>
          <cell r="E584">
            <v>0</v>
          </cell>
          <cell r="F584">
            <v>0</v>
          </cell>
        </row>
        <row r="585">
          <cell r="A585">
            <v>76735</v>
          </cell>
          <cell r="B585">
            <v>767</v>
          </cell>
          <cell r="C585">
            <v>35</v>
          </cell>
          <cell r="D585" t="str">
            <v>ISR P.FIS.PAG.PROV.ACT.EMP.REG.INTER.25%</v>
          </cell>
          <cell r="E585">
            <v>0</v>
          </cell>
          <cell r="F585">
            <v>0</v>
          </cell>
        </row>
        <row r="586">
          <cell r="A586">
            <v>76736</v>
          </cell>
          <cell r="B586">
            <v>767</v>
          </cell>
          <cell r="C586">
            <v>36</v>
          </cell>
          <cell r="D586" t="str">
            <v>ISR RET.P.MOR.YFIS.PAG.DEF.SUE.Y SAL 50%</v>
          </cell>
          <cell r="E586">
            <v>0</v>
          </cell>
          <cell r="F586">
            <v>0</v>
          </cell>
        </row>
        <row r="587">
          <cell r="A587">
            <v>76737</v>
          </cell>
          <cell r="B587">
            <v>767</v>
          </cell>
          <cell r="C587">
            <v>37</v>
          </cell>
          <cell r="D587" t="str">
            <v>ISR RET.P.MOR.YFIS.PAG.DEF.SUE.YSAL. 25%</v>
          </cell>
          <cell r="E587">
            <v>0</v>
          </cell>
          <cell r="F587">
            <v>0</v>
          </cell>
        </row>
        <row r="588">
          <cell r="A588">
            <v>76700</v>
          </cell>
          <cell r="B588">
            <v>767</v>
          </cell>
          <cell r="C588">
            <v>0</v>
          </cell>
          <cell r="D588" t="str">
            <v>TOTAL IMPUESTO SOBRE LA RENTA</v>
          </cell>
          <cell r="E588">
            <v>0</v>
          </cell>
          <cell r="F588">
            <v>0</v>
          </cell>
        </row>
        <row r="589">
          <cell r="A589">
            <v>76801</v>
          </cell>
          <cell r="B589">
            <v>768</v>
          </cell>
          <cell r="C589">
            <v>1</v>
          </cell>
          <cell r="D589" t="str">
            <v>IA P.MOR.YFIS.PAG.PROVISIONALES 50%</v>
          </cell>
          <cell r="E589">
            <v>0</v>
          </cell>
          <cell r="F589">
            <v>0</v>
          </cell>
        </row>
        <row r="590">
          <cell r="A590">
            <v>76802</v>
          </cell>
          <cell r="B590">
            <v>768</v>
          </cell>
          <cell r="C590">
            <v>2</v>
          </cell>
          <cell r="D590" t="str">
            <v>IA PERS.MOR.YFIS.PAG.PROVISIONALES 25%</v>
          </cell>
          <cell r="E590">
            <v>0</v>
          </cell>
          <cell r="F590">
            <v>0</v>
          </cell>
        </row>
        <row r="591">
          <cell r="A591">
            <v>76803</v>
          </cell>
          <cell r="B591">
            <v>768</v>
          </cell>
          <cell r="C591">
            <v>3</v>
          </cell>
          <cell r="D591" t="str">
            <v>PAGO NORMAL P FISICAS 50% (545)</v>
          </cell>
          <cell r="E591">
            <v>0</v>
          </cell>
          <cell r="F591">
            <v>0</v>
          </cell>
        </row>
        <row r="592">
          <cell r="A592">
            <v>76804</v>
          </cell>
          <cell r="B592">
            <v>768</v>
          </cell>
          <cell r="C592">
            <v>4</v>
          </cell>
          <cell r="D592" t="str">
            <v>PAGO NORMAL P FISICAS 25% (545)</v>
          </cell>
          <cell r="E592">
            <v>0</v>
          </cell>
          <cell r="F592">
            <v>0</v>
          </cell>
        </row>
        <row r="593">
          <cell r="A593">
            <v>76805</v>
          </cell>
          <cell r="B593">
            <v>768</v>
          </cell>
          <cell r="C593">
            <v>5</v>
          </cell>
          <cell r="D593" t="str">
            <v>PAGO PROV P/MOR S/MERC REG SIMP 50%(007)</v>
          </cell>
          <cell r="E593">
            <v>0</v>
          </cell>
          <cell r="F593">
            <v>0</v>
          </cell>
        </row>
        <row r="594">
          <cell r="A594">
            <v>76806</v>
          </cell>
          <cell r="B594">
            <v>768</v>
          </cell>
          <cell r="C594">
            <v>6</v>
          </cell>
          <cell r="D594" t="str">
            <v>PAGO PROV P/MOR S/MERC REG SIMP 25%(007)</v>
          </cell>
          <cell r="E594">
            <v>0</v>
          </cell>
          <cell r="F594">
            <v>0</v>
          </cell>
        </row>
        <row r="595">
          <cell r="A595">
            <v>76807</v>
          </cell>
          <cell r="B595">
            <v>768</v>
          </cell>
          <cell r="C595">
            <v>7</v>
          </cell>
          <cell r="D595" t="str">
            <v>IA PERS.MORALES YFIS. PAG.DEF. 50%</v>
          </cell>
          <cell r="E595">
            <v>0</v>
          </cell>
          <cell r="F595">
            <v>0</v>
          </cell>
        </row>
        <row r="596">
          <cell r="A596">
            <v>76808</v>
          </cell>
          <cell r="B596">
            <v>768</v>
          </cell>
          <cell r="C596">
            <v>8</v>
          </cell>
          <cell r="D596" t="str">
            <v>IA PERS.MOR.Y FIS.PAG.DEF. 25%</v>
          </cell>
          <cell r="E596">
            <v>0</v>
          </cell>
          <cell r="F596">
            <v>0</v>
          </cell>
        </row>
        <row r="597">
          <cell r="A597">
            <v>76809</v>
          </cell>
          <cell r="B597">
            <v>768</v>
          </cell>
          <cell r="C597">
            <v>9</v>
          </cell>
          <cell r="D597" t="str">
            <v>REGIMEN GRAL LEY P FISICAS 50% (548)</v>
          </cell>
          <cell r="E597">
            <v>0</v>
          </cell>
          <cell r="F597">
            <v>0</v>
          </cell>
        </row>
        <row r="598">
          <cell r="A598">
            <v>76810</v>
          </cell>
          <cell r="B598">
            <v>768</v>
          </cell>
          <cell r="C598">
            <v>10</v>
          </cell>
          <cell r="D598" t="str">
            <v>REGIMEN GRAL LEY P FISICAS 25% (548)</v>
          </cell>
          <cell r="E598">
            <v>0</v>
          </cell>
          <cell r="F598">
            <v>0</v>
          </cell>
        </row>
        <row r="599">
          <cell r="A599">
            <v>76811</v>
          </cell>
          <cell r="B599">
            <v>768</v>
          </cell>
          <cell r="C599">
            <v>11</v>
          </cell>
          <cell r="D599" t="str">
            <v>IA PERS.MOR.Y FIS.PAG.PROV.REG.SIMPL.50%</v>
          </cell>
          <cell r="E599">
            <v>0</v>
          </cell>
          <cell r="F599">
            <v>0</v>
          </cell>
        </row>
        <row r="600">
          <cell r="A600">
            <v>76812</v>
          </cell>
          <cell r="B600">
            <v>768</v>
          </cell>
          <cell r="C600">
            <v>12</v>
          </cell>
          <cell r="D600" t="str">
            <v>IA PERS.MOR.Y FIS.PAG.PROV.REG.SIMPL.25%</v>
          </cell>
          <cell r="E600">
            <v>0</v>
          </cell>
          <cell r="F600">
            <v>0</v>
          </cell>
        </row>
        <row r="601">
          <cell r="A601">
            <v>76813</v>
          </cell>
          <cell r="B601">
            <v>768</v>
          </cell>
          <cell r="C601">
            <v>13</v>
          </cell>
          <cell r="D601" t="str">
            <v>IA PERS.MOR.Y FIS.PAG.DEF.REG.SIMPL. 50%</v>
          </cell>
          <cell r="E601">
            <v>0</v>
          </cell>
          <cell r="F601">
            <v>0</v>
          </cell>
        </row>
        <row r="602">
          <cell r="A602">
            <v>76814</v>
          </cell>
          <cell r="B602">
            <v>768</v>
          </cell>
          <cell r="C602">
            <v>14</v>
          </cell>
          <cell r="D602" t="str">
            <v>IA PERS.MOR. Y FIS.PAG.DEF.REG.SIMPL.25%</v>
          </cell>
          <cell r="E602">
            <v>0</v>
          </cell>
          <cell r="F602">
            <v>0</v>
          </cell>
        </row>
        <row r="603">
          <cell r="A603">
            <v>76815</v>
          </cell>
          <cell r="B603">
            <v>768</v>
          </cell>
          <cell r="C603">
            <v>15</v>
          </cell>
          <cell r="D603" t="str">
            <v>PAGO DEF P/FISICAS REG SIMP 50%(511)</v>
          </cell>
          <cell r="E603">
            <v>0</v>
          </cell>
          <cell r="F603">
            <v>0</v>
          </cell>
        </row>
        <row r="604">
          <cell r="A604">
            <v>76816</v>
          </cell>
          <cell r="B604">
            <v>768</v>
          </cell>
          <cell r="C604">
            <v>16</v>
          </cell>
          <cell r="D604" t="str">
            <v>PAGO DEF P/FISICAS REG SIMP 25%(511)</v>
          </cell>
          <cell r="E604">
            <v>0</v>
          </cell>
          <cell r="F604">
            <v>0</v>
          </cell>
        </row>
        <row r="605">
          <cell r="A605">
            <v>76800</v>
          </cell>
          <cell r="B605">
            <v>768</v>
          </cell>
          <cell r="C605">
            <v>0</v>
          </cell>
          <cell r="D605" t="str">
            <v>TOTAL IMPUESTO AL ACTIVO</v>
          </cell>
          <cell r="E605">
            <v>0</v>
          </cell>
          <cell r="F605">
            <v>0</v>
          </cell>
        </row>
        <row r="606">
          <cell r="A606">
            <v>76902</v>
          </cell>
          <cell r="B606">
            <v>769</v>
          </cell>
          <cell r="C606">
            <v>2</v>
          </cell>
          <cell r="D606" t="str">
            <v>IVA PAG. PROV.PERS.MOR.Y FIS. 50%</v>
          </cell>
          <cell r="E606">
            <v>0</v>
          </cell>
          <cell r="F606">
            <v>0</v>
          </cell>
        </row>
        <row r="607">
          <cell r="A607">
            <v>76904</v>
          </cell>
          <cell r="B607">
            <v>769</v>
          </cell>
          <cell r="C607">
            <v>4</v>
          </cell>
          <cell r="D607" t="str">
            <v>IVA PAG.DEF.PERS.MOR.Y FIS. 50%</v>
          </cell>
          <cell r="E607">
            <v>0</v>
          </cell>
          <cell r="F607">
            <v>0</v>
          </cell>
        </row>
        <row r="608">
          <cell r="A608">
            <v>76906</v>
          </cell>
          <cell r="B608">
            <v>769</v>
          </cell>
          <cell r="C608">
            <v>6</v>
          </cell>
          <cell r="D608" t="str">
            <v>DEC ANUAL Y COMP R SIMPLIF 50% (054)</v>
          </cell>
          <cell r="E608">
            <v>0</v>
          </cell>
          <cell r="F608">
            <v>0</v>
          </cell>
        </row>
        <row r="609">
          <cell r="A609">
            <v>76908</v>
          </cell>
          <cell r="B609">
            <v>769</v>
          </cell>
          <cell r="C609">
            <v>8</v>
          </cell>
          <cell r="D609" t="str">
            <v>ACTOS OCASIONALES 50% (070)</v>
          </cell>
          <cell r="E609">
            <v>0</v>
          </cell>
          <cell r="F609">
            <v>0</v>
          </cell>
        </row>
        <row r="610">
          <cell r="A610">
            <v>76910</v>
          </cell>
          <cell r="B610">
            <v>769</v>
          </cell>
          <cell r="C610">
            <v>10</v>
          </cell>
          <cell r="D610" t="str">
            <v>PAGO PROV REG SIMPLIFICADO 50%(003)</v>
          </cell>
          <cell r="E610">
            <v>0</v>
          </cell>
          <cell r="F610">
            <v>0</v>
          </cell>
        </row>
        <row r="611">
          <cell r="A611">
            <v>76912</v>
          </cell>
          <cell r="B611">
            <v>769</v>
          </cell>
          <cell r="C611">
            <v>12</v>
          </cell>
          <cell r="D611" t="str">
            <v>IVA PAG.PROV.PERS.MOR.Y FIS.RET. 50%</v>
          </cell>
          <cell r="E611">
            <v>0</v>
          </cell>
          <cell r="F611">
            <v>0</v>
          </cell>
        </row>
        <row r="612">
          <cell r="A612">
            <v>76914</v>
          </cell>
          <cell r="B612">
            <v>769</v>
          </cell>
          <cell r="C612">
            <v>14</v>
          </cell>
          <cell r="D612" t="str">
            <v>REGIMEN DE PEQUEÑOS CONT 50%(048)</v>
          </cell>
          <cell r="E612">
            <v>0</v>
          </cell>
          <cell r="F612">
            <v>0</v>
          </cell>
        </row>
        <row r="613">
          <cell r="A613">
            <v>77200</v>
          </cell>
          <cell r="B613">
            <v>772</v>
          </cell>
          <cell r="C613">
            <v>0</v>
          </cell>
          <cell r="D613" t="str">
            <v>IMP.ESP.S/PROD.Y SERV.ALC.TAB.Y CERV.</v>
          </cell>
          <cell r="E613">
            <v>0</v>
          </cell>
          <cell r="F613">
            <v>0</v>
          </cell>
        </row>
        <row r="614">
          <cell r="A614">
            <v>77201</v>
          </cell>
          <cell r="B614">
            <v>772</v>
          </cell>
          <cell r="C614">
            <v>1</v>
          </cell>
          <cell r="D614" t="str">
            <v>IEPS PAGO DEF.RETENCIONES 50%</v>
          </cell>
          <cell r="E614">
            <v>0</v>
          </cell>
          <cell r="F614">
            <v>0</v>
          </cell>
        </row>
        <row r="615">
          <cell r="A615">
            <v>77202</v>
          </cell>
          <cell r="B615">
            <v>772</v>
          </cell>
          <cell r="C615">
            <v>2</v>
          </cell>
          <cell r="D615" t="str">
            <v>IEPS PAGO DEF.ALC. Y ALC.DESNATUR 50%</v>
          </cell>
          <cell r="E615">
            <v>0</v>
          </cell>
          <cell r="F615">
            <v>0</v>
          </cell>
        </row>
        <row r="616">
          <cell r="A616">
            <v>77203</v>
          </cell>
          <cell r="B616">
            <v>772</v>
          </cell>
          <cell r="C616">
            <v>3</v>
          </cell>
          <cell r="D616" t="str">
            <v>IEPS PAGO DEF.DE BEBIDAS ALC.50%</v>
          </cell>
          <cell r="E616">
            <v>0</v>
          </cell>
          <cell r="F616">
            <v>0</v>
          </cell>
        </row>
        <row r="617">
          <cell r="A617">
            <v>77204</v>
          </cell>
          <cell r="B617">
            <v>772</v>
          </cell>
          <cell r="C617">
            <v>4</v>
          </cell>
          <cell r="D617" t="str">
            <v>IEPS PAGO DEF.DE CERVEZA 50%</v>
          </cell>
          <cell r="E617">
            <v>0</v>
          </cell>
          <cell r="F617">
            <v>0</v>
          </cell>
        </row>
        <row r="618">
          <cell r="A618">
            <v>77205</v>
          </cell>
          <cell r="B618">
            <v>772</v>
          </cell>
          <cell r="C618">
            <v>5</v>
          </cell>
          <cell r="D618" t="str">
            <v>IEPS PAGO DEF.DE TABACOS LABRADOS 50%</v>
          </cell>
          <cell r="E618">
            <v>0</v>
          </cell>
          <cell r="F618">
            <v>0</v>
          </cell>
        </row>
        <row r="619">
          <cell r="A619">
            <v>77206</v>
          </cell>
          <cell r="B619">
            <v>772</v>
          </cell>
          <cell r="C619">
            <v>6</v>
          </cell>
          <cell r="D619" t="str">
            <v>IEPS PAGO DEF.DE TELECOMUNICACIONES 50%</v>
          </cell>
          <cell r="E619">
            <v>0</v>
          </cell>
          <cell r="F619">
            <v>0</v>
          </cell>
        </row>
        <row r="620">
          <cell r="A620">
            <v>77207</v>
          </cell>
          <cell r="B620">
            <v>772</v>
          </cell>
          <cell r="C620">
            <v>7</v>
          </cell>
          <cell r="D620" t="str">
            <v>IEPS PAGO DEF.DE AGUAS,REF.Y CONCENT.50%</v>
          </cell>
          <cell r="E620">
            <v>0</v>
          </cell>
          <cell r="F620">
            <v>0</v>
          </cell>
        </row>
        <row r="621">
          <cell r="A621">
            <v>77208</v>
          </cell>
          <cell r="B621">
            <v>772</v>
          </cell>
          <cell r="C621">
            <v>8</v>
          </cell>
          <cell r="D621" t="str">
            <v>IEPS PAGO DEF.DE BEBIDAS REFRESC.50%</v>
          </cell>
          <cell r="E621">
            <v>0</v>
          </cell>
          <cell r="F621">
            <v>0</v>
          </cell>
        </row>
        <row r="622">
          <cell r="A622">
            <v>77602</v>
          </cell>
          <cell r="B622">
            <v>776</v>
          </cell>
          <cell r="C622">
            <v>2</v>
          </cell>
          <cell r="D622" t="str">
            <v>RECARGOS ISR 25%</v>
          </cell>
          <cell r="E622">
            <v>-5342.53</v>
          </cell>
          <cell r="F622">
            <v>0</v>
          </cell>
        </row>
        <row r="623">
          <cell r="A623">
            <v>77603</v>
          </cell>
          <cell r="B623">
            <v>776</v>
          </cell>
          <cell r="C623">
            <v>3</v>
          </cell>
          <cell r="D623" t="str">
            <v>RECARGOS 50% (362)</v>
          </cell>
          <cell r="E623">
            <v>0</v>
          </cell>
          <cell r="F623">
            <v>0</v>
          </cell>
        </row>
        <row r="624">
          <cell r="A624">
            <v>77604</v>
          </cell>
          <cell r="B624">
            <v>776</v>
          </cell>
          <cell r="C624">
            <v>4</v>
          </cell>
          <cell r="D624" t="str">
            <v>INTERESES POR PLAZO (2%)</v>
          </cell>
          <cell r="E624">
            <v>-37.26</v>
          </cell>
          <cell r="F624">
            <v>6.47</v>
          </cell>
        </row>
        <row r="625">
          <cell r="A625">
            <v>77607</v>
          </cell>
          <cell r="B625">
            <v>776</v>
          </cell>
          <cell r="C625">
            <v>7</v>
          </cell>
          <cell r="D625" t="str">
            <v>RECARGOS IA 25%</v>
          </cell>
          <cell r="E625">
            <v>0</v>
          </cell>
          <cell r="F625">
            <v>0</v>
          </cell>
        </row>
        <row r="626">
          <cell r="A626">
            <v>77610</v>
          </cell>
          <cell r="B626">
            <v>776</v>
          </cell>
          <cell r="C626">
            <v>10</v>
          </cell>
          <cell r="D626" t="str">
            <v>INT.POR PLAZO CREDITOS FISCALIZACION 25%</v>
          </cell>
          <cell r="E626">
            <v>241.13</v>
          </cell>
          <cell r="F626">
            <v>241.13</v>
          </cell>
        </row>
        <row r="627">
          <cell r="A627">
            <v>77611</v>
          </cell>
          <cell r="B627">
            <v>776</v>
          </cell>
          <cell r="C627">
            <v>11</v>
          </cell>
          <cell r="D627" t="str">
            <v>REC.POR MORA CREDITOS FISCALIZACION 25%</v>
          </cell>
          <cell r="E627">
            <v>0</v>
          </cell>
          <cell r="F627">
            <v>0</v>
          </cell>
        </row>
        <row r="628">
          <cell r="A628">
            <v>77600</v>
          </cell>
          <cell r="B628">
            <v>776</v>
          </cell>
          <cell r="C628">
            <v>0</v>
          </cell>
          <cell r="D628" t="str">
            <v>RECARGOS</v>
          </cell>
          <cell r="E628">
            <v>-5138.66</v>
          </cell>
          <cell r="F628">
            <v>247.6</v>
          </cell>
        </row>
        <row r="629">
          <cell r="A629">
            <v>77902</v>
          </cell>
          <cell r="B629">
            <v>779</v>
          </cell>
          <cell r="C629">
            <v>2</v>
          </cell>
          <cell r="D629" t="str">
            <v>ACTUALIZACION ISR 25%</v>
          </cell>
          <cell r="E629">
            <v>-1666.13</v>
          </cell>
          <cell r="F629">
            <v>0</v>
          </cell>
        </row>
        <row r="630">
          <cell r="A630">
            <v>77903</v>
          </cell>
          <cell r="B630">
            <v>779</v>
          </cell>
          <cell r="C630">
            <v>3</v>
          </cell>
          <cell r="D630" t="str">
            <v>ACTUALIZACION 50% (637)</v>
          </cell>
          <cell r="E630">
            <v>0</v>
          </cell>
          <cell r="F630">
            <v>0</v>
          </cell>
        </row>
        <row r="631">
          <cell r="A631">
            <v>77907</v>
          </cell>
          <cell r="B631">
            <v>779</v>
          </cell>
          <cell r="C631">
            <v>7</v>
          </cell>
          <cell r="D631" t="str">
            <v>ACTUALIZACION IA 25%</v>
          </cell>
          <cell r="E631">
            <v>0</v>
          </cell>
          <cell r="F631">
            <v>0</v>
          </cell>
        </row>
        <row r="632">
          <cell r="A632">
            <v>78901</v>
          </cell>
          <cell r="B632">
            <v>789</v>
          </cell>
          <cell r="C632">
            <v>1</v>
          </cell>
          <cell r="D632" t="str">
            <v>MULTAS INFRACC LEY FED TRAB 2% (325)</v>
          </cell>
          <cell r="E632">
            <v>-56.59</v>
          </cell>
          <cell r="F632">
            <v>70.739999999999995</v>
          </cell>
        </row>
        <row r="633">
          <cell r="A633">
            <v>78902</v>
          </cell>
          <cell r="B633">
            <v>789</v>
          </cell>
          <cell r="C633">
            <v>2</v>
          </cell>
          <cell r="D633" t="str">
            <v>MULTAS INFRACC REG TRAN FED 2% (327)</v>
          </cell>
          <cell r="E633">
            <v>-58.83</v>
          </cell>
          <cell r="F633">
            <v>3365.7</v>
          </cell>
        </row>
        <row r="634">
          <cell r="A634">
            <v>78903</v>
          </cell>
          <cell r="B634">
            <v>789</v>
          </cell>
          <cell r="C634">
            <v>3</v>
          </cell>
          <cell r="D634" t="str">
            <v>MULTAS DE LA PROFECO 2% (332)</v>
          </cell>
          <cell r="E634">
            <v>1287.3</v>
          </cell>
          <cell r="F634">
            <v>4684.87</v>
          </cell>
        </row>
        <row r="635">
          <cell r="A635">
            <v>78904</v>
          </cell>
          <cell r="B635">
            <v>789</v>
          </cell>
          <cell r="C635">
            <v>4</v>
          </cell>
          <cell r="D635" t="str">
            <v>MULTAS DE VARIAS DEP FED 2% (334)</v>
          </cell>
          <cell r="E635">
            <v>680</v>
          </cell>
          <cell r="F635">
            <v>680</v>
          </cell>
        </row>
        <row r="636">
          <cell r="A636">
            <v>78905</v>
          </cell>
          <cell r="B636">
            <v>789</v>
          </cell>
          <cell r="C636">
            <v>5</v>
          </cell>
          <cell r="D636" t="str">
            <v>MULTAS SECOFI 2%</v>
          </cell>
          <cell r="E636">
            <v>2756.2</v>
          </cell>
          <cell r="F636">
            <v>7244.94</v>
          </cell>
        </row>
        <row r="637">
          <cell r="A637">
            <v>78906</v>
          </cell>
          <cell r="B637">
            <v>789</v>
          </cell>
          <cell r="C637">
            <v>6</v>
          </cell>
          <cell r="D637" t="str">
            <v>MULTAS PROFEPA 2%</v>
          </cell>
          <cell r="E637">
            <v>289.63</v>
          </cell>
          <cell r="F637">
            <v>347.1</v>
          </cell>
        </row>
        <row r="638">
          <cell r="A638">
            <v>78900</v>
          </cell>
          <cell r="B638">
            <v>789</v>
          </cell>
          <cell r="C638">
            <v>0</v>
          </cell>
          <cell r="D638" t="str">
            <v>TOTAL MULTAS</v>
          </cell>
          <cell r="E638">
            <v>3231.58</v>
          </cell>
          <cell r="F638">
            <v>16393.349999999999</v>
          </cell>
        </row>
        <row r="639">
          <cell r="A639">
            <v>0</v>
          </cell>
          <cell r="B639">
            <v>0</v>
          </cell>
          <cell r="C639">
            <v>0</v>
          </cell>
          <cell r="D639" t="str">
            <v>TOTAL ING. FEDERALES DE COORDINACION</v>
          </cell>
          <cell r="E639">
            <v>312302428.92000002</v>
          </cell>
          <cell r="F639">
            <v>1472382192.95</v>
          </cell>
        </row>
        <row r="640">
          <cell r="A640">
            <v>78900</v>
          </cell>
          <cell r="B640">
            <v>789</v>
          </cell>
          <cell r="C640">
            <v>0</v>
          </cell>
          <cell r="D640" t="str">
            <v>TOTAL MULTAS</v>
          </cell>
          <cell r="E640">
            <v>0</v>
          </cell>
          <cell r="F640">
            <v>0</v>
          </cell>
        </row>
        <row r="641">
          <cell r="A641">
            <v>78900</v>
          </cell>
          <cell r="B641">
            <v>789</v>
          </cell>
          <cell r="C641">
            <v>0</v>
          </cell>
          <cell r="D641" t="str">
            <v>ACREEDORES DIVERSOS DE ADMINISTRACION</v>
          </cell>
          <cell r="E641">
            <v>0</v>
          </cell>
          <cell r="F641">
            <v>0</v>
          </cell>
        </row>
        <row r="642">
          <cell r="A642">
            <v>80113</v>
          </cell>
          <cell r="B642">
            <v>801</v>
          </cell>
          <cell r="C642">
            <v>13</v>
          </cell>
          <cell r="D642" t="str">
            <v>FOMERREY</v>
          </cell>
          <cell r="E642">
            <v>0</v>
          </cell>
          <cell r="F642">
            <v>0</v>
          </cell>
        </row>
        <row r="643">
          <cell r="A643">
            <v>80115</v>
          </cell>
          <cell r="B643">
            <v>801</v>
          </cell>
          <cell r="C643">
            <v>15</v>
          </cell>
          <cell r="D643" t="str">
            <v>INJUDE</v>
          </cell>
          <cell r="E643">
            <v>0</v>
          </cell>
          <cell r="F643">
            <v>0</v>
          </cell>
        </row>
        <row r="644">
          <cell r="A644">
            <v>80120</v>
          </cell>
          <cell r="B644">
            <v>801</v>
          </cell>
          <cell r="C644">
            <v>20</v>
          </cell>
          <cell r="D644" t="str">
            <v>OSETUR</v>
          </cell>
          <cell r="E644">
            <v>0</v>
          </cell>
          <cell r="F644">
            <v>0</v>
          </cell>
        </row>
        <row r="645">
          <cell r="A645">
            <v>80124</v>
          </cell>
          <cell r="B645">
            <v>801</v>
          </cell>
          <cell r="C645">
            <v>24</v>
          </cell>
          <cell r="D645" t="str">
            <v>SIMEPRODE</v>
          </cell>
          <cell r="E645">
            <v>0</v>
          </cell>
          <cell r="F645">
            <v>0</v>
          </cell>
        </row>
        <row r="646">
          <cell r="A646">
            <v>80150</v>
          </cell>
          <cell r="B646">
            <v>801</v>
          </cell>
          <cell r="C646">
            <v>50</v>
          </cell>
          <cell r="D646" t="str">
            <v>INTERESES ORGANISMOS DESCENTRALIZADOS</v>
          </cell>
          <cell r="E646">
            <v>0</v>
          </cell>
          <cell r="F646">
            <v>0</v>
          </cell>
        </row>
        <row r="647">
          <cell r="A647">
            <v>80152</v>
          </cell>
          <cell r="B647">
            <v>801</v>
          </cell>
          <cell r="C647">
            <v>52</v>
          </cell>
          <cell r="D647" t="str">
            <v>EDUCACION CUOTAS SUBSIST PREPA ABIERTA</v>
          </cell>
          <cell r="E647">
            <v>0</v>
          </cell>
          <cell r="F647">
            <v>0</v>
          </cell>
        </row>
        <row r="648">
          <cell r="A648">
            <v>80153</v>
          </cell>
          <cell r="B648">
            <v>801</v>
          </cell>
          <cell r="C648">
            <v>53</v>
          </cell>
          <cell r="D648" t="str">
            <v>INFRASTRUCTURA EDUC.COCE U.A.N.L.</v>
          </cell>
          <cell r="E648">
            <v>0</v>
          </cell>
          <cell r="F648">
            <v>0</v>
          </cell>
        </row>
        <row r="649">
          <cell r="A649">
            <v>80154</v>
          </cell>
          <cell r="B649">
            <v>801</v>
          </cell>
          <cell r="C649">
            <v>54</v>
          </cell>
          <cell r="D649" t="str">
            <v>PRESTAMOS FOVILEON SERVIDORES PUBLICOS</v>
          </cell>
          <cell r="E649">
            <v>0</v>
          </cell>
          <cell r="F649">
            <v>0</v>
          </cell>
        </row>
        <row r="650">
          <cell r="A650">
            <v>80155</v>
          </cell>
          <cell r="B650">
            <v>801</v>
          </cell>
          <cell r="C650">
            <v>55</v>
          </cell>
          <cell r="D650" t="str">
            <v>PRESTAMOS FOVILEON MAGISTERIO</v>
          </cell>
          <cell r="E650">
            <v>0</v>
          </cell>
          <cell r="F650">
            <v>0</v>
          </cell>
        </row>
        <row r="651">
          <cell r="A651">
            <v>80500</v>
          </cell>
          <cell r="B651">
            <v>805</v>
          </cell>
          <cell r="C651">
            <v>0</v>
          </cell>
          <cell r="D651" t="str">
            <v>90% INFRACCIONES DE TRANSITO AREA MET.</v>
          </cell>
          <cell r="E651">
            <v>0</v>
          </cell>
          <cell r="F651">
            <v>0</v>
          </cell>
        </row>
        <row r="652">
          <cell r="A652">
            <v>80501</v>
          </cell>
          <cell r="B652">
            <v>805</v>
          </cell>
          <cell r="C652">
            <v>1</v>
          </cell>
          <cell r="D652" t="str">
            <v>90% INFRACC. TRANSITO AREA METROPOLITANA</v>
          </cell>
          <cell r="E652">
            <v>0</v>
          </cell>
          <cell r="F652">
            <v>0</v>
          </cell>
        </row>
        <row r="653">
          <cell r="A653">
            <v>80700</v>
          </cell>
          <cell r="B653">
            <v>807</v>
          </cell>
          <cell r="C653">
            <v>0</v>
          </cell>
          <cell r="D653" t="str">
            <v>RET DEL 2 AL MILLAR S/RECURSOS RAMO 33</v>
          </cell>
          <cell r="E653">
            <v>0</v>
          </cell>
          <cell r="F653">
            <v>0</v>
          </cell>
        </row>
        <row r="654">
          <cell r="A654">
            <v>80800</v>
          </cell>
          <cell r="B654">
            <v>808</v>
          </cell>
          <cell r="C654">
            <v>0</v>
          </cell>
          <cell r="D654" t="str">
            <v>RET DEL 5 AL MILLAR P/INSP Y VIG DE O.P.</v>
          </cell>
          <cell r="E654">
            <v>0</v>
          </cell>
          <cell r="F654">
            <v>0</v>
          </cell>
        </row>
        <row r="655">
          <cell r="A655">
            <v>81700</v>
          </cell>
          <cell r="B655">
            <v>817</v>
          </cell>
          <cell r="C655">
            <v>0</v>
          </cell>
          <cell r="D655" t="str">
            <v>APORT.DE CONT. P/ICIC (2 AL MILLAR)</v>
          </cell>
          <cell r="E655">
            <v>0</v>
          </cell>
          <cell r="F655">
            <v>0</v>
          </cell>
        </row>
        <row r="656">
          <cell r="A656">
            <v>82500</v>
          </cell>
          <cell r="B656">
            <v>825</v>
          </cell>
          <cell r="C656">
            <v>0</v>
          </cell>
          <cell r="D656" t="str">
            <v>PROGRAMA TIERRA PROPIA</v>
          </cell>
          <cell r="E656">
            <v>0</v>
          </cell>
          <cell r="F656">
            <v>0</v>
          </cell>
        </row>
        <row r="657">
          <cell r="A657">
            <v>83900</v>
          </cell>
          <cell r="B657">
            <v>839</v>
          </cell>
          <cell r="C657">
            <v>0</v>
          </cell>
          <cell r="D657" t="str">
            <v>DEP EN GARANTIA FIANZAS PODER JUD P/ANO</v>
          </cell>
          <cell r="E657">
            <v>-2437.4</v>
          </cell>
          <cell r="F657">
            <v>0</v>
          </cell>
        </row>
        <row r="658">
          <cell r="A658">
            <v>83901</v>
          </cell>
          <cell r="B658">
            <v>839</v>
          </cell>
          <cell r="C658">
            <v>1</v>
          </cell>
          <cell r="D658" t="str">
            <v>FIANZAS DE INTERES SOCIAL</v>
          </cell>
          <cell r="E658">
            <v>0</v>
          </cell>
          <cell r="F658">
            <v>0</v>
          </cell>
        </row>
        <row r="659">
          <cell r="A659">
            <v>84000</v>
          </cell>
          <cell r="B659">
            <v>840</v>
          </cell>
          <cell r="C659">
            <v>0</v>
          </cell>
          <cell r="D659" t="str">
            <v>DEP DE RENTA JUZGADOS PTE ANO</v>
          </cell>
          <cell r="E659">
            <v>2437.4</v>
          </cell>
          <cell r="F659">
            <v>0</v>
          </cell>
        </row>
        <row r="660">
          <cell r="A660">
            <v>85000</v>
          </cell>
          <cell r="B660">
            <v>850</v>
          </cell>
          <cell r="C660">
            <v>0</v>
          </cell>
          <cell r="D660" t="str">
            <v>ACREEDORES DIVERSOS ADMINISTRACION</v>
          </cell>
          <cell r="E660">
            <v>0</v>
          </cell>
          <cell r="F660">
            <v>0</v>
          </cell>
        </row>
        <row r="661">
          <cell r="A661">
            <v>89000</v>
          </cell>
          <cell r="B661">
            <v>890</v>
          </cell>
          <cell r="C661">
            <v>0</v>
          </cell>
          <cell r="D661" t="str">
            <v>TRANSFERENCIAS INFORMATICA</v>
          </cell>
          <cell r="E661">
            <v>0</v>
          </cell>
          <cell r="F661">
            <v>0</v>
          </cell>
        </row>
        <row r="662">
          <cell r="A662">
            <v>89001</v>
          </cell>
          <cell r="B662">
            <v>890</v>
          </cell>
          <cell r="C662">
            <v>1</v>
          </cell>
          <cell r="D662" t="str">
            <v>TRANSFERENCIAS DEPOSITOS DEL DIA</v>
          </cell>
          <cell r="E662">
            <v>0</v>
          </cell>
          <cell r="F662">
            <v>0</v>
          </cell>
        </row>
        <row r="663">
          <cell r="A663">
            <v>89102</v>
          </cell>
          <cell r="B663">
            <v>891</v>
          </cell>
          <cell r="C663">
            <v>2</v>
          </cell>
          <cell r="D663" t="str">
            <v>RESTO MUNICIPIOS</v>
          </cell>
          <cell r="E663">
            <v>0</v>
          </cell>
          <cell r="F663">
            <v>0</v>
          </cell>
        </row>
        <row r="664">
          <cell r="A664">
            <v>89201</v>
          </cell>
          <cell r="B664">
            <v>892</v>
          </cell>
          <cell r="C664">
            <v>1</v>
          </cell>
          <cell r="D664" t="str">
            <v>ISR H.CONGRESO DEL ESTADO</v>
          </cell>
          <cell r="E664">
            <v>0</v>
          </cell>
          <cell r="F664">
            <v>0</v>
          </cell>
        </row>
        <row r="665">
          <cell r="A665">
            <v>89202</v>
          </cell>
          <cell r="B665">
            <v>892</v>
          </cell>
          <cell r="C665">
            <v>2</v>
          </cell>
          <cell r="D665" t="str">
            <v>ISR TRIBUNAL SUPERIOR DE JUSTICIA</v>
          </cell>
          <cell r="E665">
            <v>0</v>
          </cell>
          <cell r="F665">
            <v>0</v>
          </cell>
        </row>
        <row r="666">
          <cell r="A666">
            <v>89203</v>
          </cell>
          <cell r="B666">
            <v>892</v>
          </cell>
          <cell r="C666">
            <v>3</v>
          </cell>
          <cell r="D666" t="str">
            <v>ISR CONTADURIA MAYOR DE HACIENDA</v>
          </cell>
          <cell r="E666">
            <v>0</v>
          </cell>
          <cell r="F666">
            <v>0</v>
          </cell>
        </row>
        <row r="667">
          <cell r="A667">
            <v>89204</v>
          </cell>
          <cell r="B667">
            <v>892</v>
          </cell>
          <cell r="C667">
            <v>4</v>
          </cell>
          <cell r="D667" t="str">
            <v>ISR FIDEICOMISO DE SEGURIDAD PUBLICA</v>
          </cell>
          <cell r="E667">
            <v>0</v>
          </cell>
          <cell r="F667">
            <v>0</v>
          </cell>
        </row>
        <row r="668">
          <cell r="A668">
            <v>89205</v>
          </cell>
          <cell r="B668">
            <v>892</v>
          </cell>
          <cell r="C668">
            <v>5</v>
          </cell>
          <cell r="D668" t="str">
            <v>ISR NORMAL SUPERIOR</v>
          </cell>
          <cell r="E668">
            <v>0</v>
          </cell>
          <cell r="F668">
            <v>0</v>
          </cell>
        </row>
        <row r="669">
          <cell r="A669">
            <v>89206</v>
          </cell>
          <cell r="B669">
            <v>892</v>
          </cell>
          <cell r="C669">
            <v>6</v>
          </cell>
          <cell r="D669" t="str">
            <v>ISR CONSEJO DE LA JUDICATURA</v>
          </cell>
          <cell r="E669">
            <v>0</v>
          </cell>
          <cell r="F669">
            <v>0</v>
          </cell>
        </row>
        <row r="670">
          <cell r="A670">
            <v>89207</v>
          </cell>
          <cell r="B670">
            <v>892</v>
          </cell>
          <cell r="C670">
            <v>7</v>
          </cell>
          <cell r="D670" t="str">
            <v>ISR ESCUELAS DE CALIDAD</v>
          </cell>
          <cell r="E670">
            <v>0</v>
          </cell>
          <cell r="F670">
            <v>0</v>
          </cell>
        </row>
        <row r="671">
          <cell r="A671">
            <v>89208</v>
          </cell>
          <cell r="B671">
            <v>892</v>
          </cell>
          <cell r="C671">
            <v>8</v>
          </cell>
          <cell r="D671" t="str">
            <v>ISR FIRECOM</v>
          </cell>
          <cell r="E671">
            <v>0</v>
          </cell>
          <cell r="F671">
            <v>0</v>
          </cell>
        </row>
        <row r="672">
          <cell r="A672">
            <v>89209</v>
          </cell>
          <cell r="B672">
            <v>892</v>
          </cell>
          <cell r="C672">
            <v>9</v>
          </cell>
          <cell r="D672" t="str">
            <v>ISR FID.FONDO DE FOM.AGROPECUARIO</v>
          </cell>
          <cell r="E672">
            <v>0</v>
          </cell>
          <cell r="F672">
            <v>0</v>
          </cell>
        </row>
        <row r="673">
          <cell r="A673">
            <v>89210</v>
          </cell>
          <cell r="B673">
            <v>892</v>
          </cell>
          <cell r="C673">
            <v>10</v>
          </cell>
          <cell r="D673" t="str">
            <v>ISR CONTRALORIA</v>
          </cell>
          <cell r="E673">
            <v>0</v>
          </cell>
          <cell r="F673">
            <v>0</v>
          </cell>
        </row>
        <row r="674">
          <cell r="A674">
            <v>89211</v>
          </cell>
          <cell r="B674">
            <v>892</v>
          </cell>
          <cell r="C674">
            <v>11</v>
          </cell>
          <cell r="D674" t="str">
            <v>FONDO DE AHORRO</v>
          </cell>
          <cell r="E674">
            <v>0</v>
          </cell>
          <cell r="F674">
            <v>0</v>
          </cell>
        </row>
        <row r="675">
          <cell r="A675">
            <v>0</v>
          </cell>
          <cell r="B675">
            <v>0</v>
          </cell>
          <cell r="C675">
            <v>0</v>
          </cell>
          <cell r="D675" t="str">
            <v>SUB TOTAL PARTICIPACIONES FEDERALES A MPIOS</v>
          </cell>
          <cell r="E675">
            <v>0</v>
          </cell>
          <cell r="F675">
            <v>0</v>
          </cell>
        </row>
        <row r="676">
          <cell r="A676">
            <v>0</v>
          </cell>
          <cell r="B676">
            <v>0</v>
          </cell>
          <cell r="C676">
            <v>0</v>
          </cell>
          <cell r="D676" t="str">
            <v>TOTAL ACREEDORES</v>
          </cell>
          <cell r="E676">
            <v>0</v>
          </cell>
          <cell r="F676">
            <v>0</v>
          </cell>
        </row>
        <row r="677">
          <cell r="A677">
            <v>0</v>
          </cell>
          <cell r="B677">
            <v>0</v>
          </cell>
          <cell r="C677">
            <v>0</v>
          </cell>
          <cell r="D677" t="str">
            <v>DEUDORES DIVERSOS DE ADMINISTRACION</v>
          </cell>
          <cell r="E677">
            <v>0</v>
          </cell>
          <cell r="F677">
            <v>0</v>
          </cell>
        </row>
        <row r="678">
          <cell r="A678">
            <v>90200</v>
          </cell>
          <cell r="B678">
            <v>902</v>
          </cell>
          <cell r="C678">
            <v>0</v>
          </cell>
          <cell r="D678" t="str">
            <v>DEUDORES DIVERSOS DE ADMINISTRACION</v>
          </cell>
          <cell r="E678">
            <v>0</v>
          </cell>
          <cell r="F678">
            <v>0</v>
          </cell>
        </row>
        <row r="679">
          <cell r="A679">
            <v>90201</v>
          </cell>
          <cell r="B679">
            <v>902</v>
          </cell>
          <cell r="C679">
            <v>1</v>
          </cell>
          <cell r="D679" t="str">
            <v>DEUDORES DIVERSOS DIRECC DE RECAUDACION</v>
          </cell>
          <cell r="E679">
            <v>0</v>
          </cell>
          <cell r="F679">
            <v>0</v>
          </cell>
        </row>
        <row r="680">
          <cell r="A680">
            <v>95000</v>
          </cell>
          <cell r="B680">
            <v>950</v>
          </cell>
          <cell r="C680">
            <v>0</v>
          </cell>
          <cell r="D680" t="str">
            <v>DEPOSITOS DIVERSOS DE ADMINISTRACION</v>
          </cell>
          <cell r="E680">
            <v>0</v>
          </cell>
          <cell r="F680">
            <v>0</v>
          </cell>
        </row>
        <row r="681">
          <cell r="A681">
            <v>95100</v>
          </cell>
          <cell r="B681">
            <v>951</v>
          </cell>
          <cell r="C681">
            <v>0</v>
          </cell>
          <cell r="D681" t="str">
            <v>INSTITUTO CONTROL VEH.RECURSOS PROPIOS</v>
          </cell>
          <cell r="E681">
            <v>0</v>
          </cell>
          <cell r="F681">
            <v>0</v>
          </cell>
        </row>
        <row r="682">
          <cell r="A682">
            <v>95101</v>
          </cell>
          <cell r="B682">
            <v>951</v>
          </cell>
          <cell r="C682">
            <v>1</v>
          </cell>
          <cell r="D682" t="str">
            <v>DERECHOS DE CONTROL VEHICULAR PTE.AÑO</v>
          </cell>
          <cell r="E682">
            <v>0</v>
          </cell>
          <cell r="F682">
            <v>0</v>
          </cell>
        </row>
        <row r="683">
          <cell r="A683">
            <v>95102</v>
          </cell>
          <cell r="B683">
            <v>951</v>
          </cell>
          <cell r="C683">
            <v>2</v>
          </cell>
          <cell r="D683" t="str">
            <v>DERECHOS DE CONTROL VEHICULAR REZAGOS</v>
          </cell>
          <cell r="E683">
            <v>0</v>
          </cell>
          <cell r="F683">
            <v>0</v>
          </cell>
        </row>
        <row r="684">
          <cell r="A684">
            <v>95103</v>
          </cell>
          <cell r="B684">
            <v>951</v>
          </cell>
          <cell r="C684">
            <v>3</v>
          </cell>
          <cell r="D684" t="str">
            <v>DEVOLUCION CONTROL VEHICULAR</v>
          </cell>
          <cell r="E684">
            <v>0</v>
          </cell>
          <cell r="F684">
            <v>0</v>
          </cell>
        </row>
        <row r="685">
          <cell r="A685">
            <v>95104</v>
          </cell>
          <cell r="B685">
            <v>951</v>
          </cell>
          <cell r="C685">
            <v>4</v>
          </cell>
          <cell r="D685" t="str">
            <v>SUBSIDIO 10% Y 5%</v>
          </cell>
          <cell r="E685">
            <v>0</v>
          </cell>
          <cell r="F685">
            <v>0</v>
          </cell>
        </row>
        <row r="686">
          <cell r="A686">
            <v>95105</v>
          </cell>
          <cell r="B686">
            <v>951</v>
          </cell>
          <cell r="C686">
            <v>5</v>
          </cell>
          <cell r="D686" t="str">
            <v>SUBSIDIO ANTIGUEDAD 5 AÑOS</v>
          </cell>
          <cell r="E686">
            <v>0</v>
          </cell>
          <cell r="F686">
            <v>0</v>
          </cell>
        </row>
        <row r="687">
          <cell r="A687">
            <v>95106</v>
          </cell>
          <cell r="B687">
            <v>951</v>
          </cell>
          <cell r="C687">
            <v>6</v>
          </cell>
          <cell r="D687" t="str">
            <v>SUBSIDIO ANTIGUEDAD 10 AÑOS</v>
          </cell>
          <cell r="E687">
            <v>0</v>
          </cell>
          <cell r="F687">
            <v>0</v>
          </cell>
        </row>
        <row r="688">
          <cell r="A688">
            <v>95107</v>
          </cell>
          <cell r="B688">
            <v>951</v>
          </cell>
          <cell r="C688">
            <v>7</v>
          </cell>
          <cell r="D688" t="str">
            <v>SUBSIDIO DERECHOS CONTROL VEHICULAR</v>
          </cell>
          <cell r="E688">
            <v>0</v>
          </cell>
          <cell r="F688">
            <v>0</v>
          </cell>
        </row>
        <row r="689">
          <cell r="A689">
            <v>95108</v>
          </cell>
          <cell r="B689">
            <v>951</v>
          </cell>
          <cell r="C689">
            <v>8</v>
          </cell>
          <cell r="D689" t="str">
            <v>SUB.MAT.CONT.VEH.A PERS.MAYORES 65 AÑOS</v>
          </cell>
          <cell r="E689">
            <v>0</v>
          </cell>
          <cell r="F689">
            <v>0</v>
          </cell>
        </row>
        <row r="690">
          <cell r="A690">
            <v>95109</v>
          </cell>
          <cell r="B690">
            <v>951</v>
          </cell>
          <cell r="C690">
            <v>9</v>
          </cell>
          <cell r="D690" t="str">
            <v>EXP.DE CERTIFICADOS DE CONTROL VEHICULAR</v>
          </cell>
          <cell r="E690">
            <v>0</v>
          </cell>
          <cell r="F690">
            <v>0</v>
          </cell>
        </row>
        <row r="691">
          <cell r="A691">
            <v>95110</v>
          </cell>
          <cell r="B691">
            <v>951</v>
          </cell>
          <cell r="C691">
            <v>10</v>
          </cell>
          <cell r="D691" t="str">
            <v>EXP.DE CERT.DE CONTROL VEH.OTROS ESTADOS</v>
          </cell>
          <cell r="E691">
            <v>0</v>
          </cell>
          <cell r="F691">
            <v>0</v>
          </cell>
        </row>
        <row r="692">
          <cell r="A692">
            <v>95111</v>
          </cell>
          <cell r="B692">
            <v>951</v>
          </cell>
          <cell r="C692">
            <v>11</v>
          </cell>
          <cell r="D692" t="str">
            <v>EXP.DE CERT.DE DOCUM.DE CTRL.VEHICULAR</v>
          </cell>
          <cell r="E692">
            <v>0</v>
          </cell>
          <cell r="F692">
            <v>0</v>
          </cell>
        </row>
        <row r="693">
          <cell r="A693">
            <v>95112</v>
          </cell>
          <cell r="B693">
            <v>951</v>
          </cell>
          <cell r="C693">
            <v>12</v>
          </cell>
          <cell r="D693" t="str">
            <v>PLACAS DE CIRCULACION VEHICULAR</v>
          </cell>
          <cell r="E693">
            <v>0</v>
          </cell>
          <cell r="F693">
            <v>0</v>
          </cell>
        </row>
        <row r="694">
          <cell r="A694">
            <v>95113</v>
          </cell>
          <cell r="B694">
            <v>951</v>
          </cell>
          <cell r="C694">
            <v>13</v>
          </cell>
          <cell r="D694" t="str">
            <v>LICENCIAS DE MANEJAR</v>
          </cell>
          <cell r="E694">
            <v>0</v>
          </cell>
          <cell r="F694">
            <v>0</v>
          </cell>
        </row>
        <row r="695">
          <cell r="A695">
            <v>95114</v>
          </cell>
          <cell r="B695">
            <v>951</v>
          </cell>
          <cell r="C695">
            <v>14</v>
          </cell>
          <cell r="D695" t="str">
            <v>EXP.DE CERT.DE LICENCIAS DE CONDUCIR</v>
          </cell>
          <cell r="E695">
            <v>0</v>
          </cell>
          <cell r="F695">
            <v>0</v>
          </cell>
        </row>
        <row r="696">
          <cell r="A696">
            <v>95115</v>
          </cell>
          <cell r="B696">
            <v>951</v>
          </cell>
          <cell r="C696">
            <v>15</v>
          </cell>
          <cell r="D696" t="str">
            <v>DUPLICADOS DE LICENCIAS</v>
          </cell>
          <cell r="E696">
            <v>0</v>
          </cell>
          <cell r="F696">
            <v>0</v>
          </cell>
        </row>
        <row r="697">
          <cell r="A697">
            <v>95116</v>
          </cell>
          <cell r="B697">
            <v>951</v>
          </cell>
          <cell r="C697">
            <v>16</v>
          </cell>
          <cell r="D697" t="str">
            <v>DUPLICADOS DE TARJETAS DE CIRCULACION</v>
          </cell>
          <cell r="E697">
            <v>0</v>
          </cell>
          <cell r="F697">
            <v>0</v>
          </cell>
        </row>
        <row r="698">
          <cell r="A698">
            <v>95117</v>
          </cell>
          <cell r="B698">
            <v>951</v>
          </cell>
          <cell r="C698">
            <v>17</v>
          </cell>
          <cell r="D698" t="str">
            <v>BAJAS DE VEHICULOS DE MOTOR</v>
          </cell>
          <cell r="E698">
            <v>0</v>
          </cell>
          <cell r="F698">
            <v>0</v>
          </cell>
        </row>
        <row r="699">
          <cell r="A699">
            <v>95118</v>
          </cell>
          <cell r="B699">
            <v>951</v>
          </cell>
          <cell r="C699">
            <v>18</v>
          </cell>
          <cell r="D699" t="str">
            <v>SUBSIDIO LAMINAS CONTROL VEHICULAR</v>
          </cell>
          <cell r="E699">
            <v>0</v>
          </cell>
          <cell r="F699">
            <v>0</v>
          </cell>
        </row>
        <row r="700">
          <cell r="A700">
            <v>95119</v>
          </cell>
          <cell r="B700">
            <v>951</v>
          </cell>
          <cell r="C700">
            <v>19</v>
          </cell>
          <cell r="D700" t="str">
            <v>SUBSIDIOS LICENCIAS DE MANEJO</v>
          </cell>
          <cell r="E700">
            <v>0</v>
          </cell>
          <cell r="F700">
            <v>0</v>
          </cell>
        </row>
        <row r="701">
          <cell r="A701">
            <v>95120</v>
          </cell>
          <cell r="B701">
            <v>951</v>
          </cell>
          <cell r="C701">
            <v>20</v>
          </cell>
          <cell r="D701" t="str">
            <v>MULTAS DE CONTROL VEHICULAR</v>
          </cell>
          <cell r="E701">
            <v>0</v>
          </cell>
          <cell r="F701">
            <v>0</v>
          </cell>
        </row>
        <row r="702">
          <cell r="A702">
            <v>95121</v>
          </cell>
          <cell r="B702">
            <v>951</v>
          </cell>
          <cell r="C702">
            <v>21</v>
          </cell>
          <cell r="D702" t="str">
            <v>INTERESES POR CONVENIO CONTROL VEHICULAR</v>
          </cell>
          <cell r="E702">
            <v>0</v>
          </cell>
          <cell r="F702">
            <v>0</v>
          </cell>
        </row>
        <row r="703">
          <cell r="A703">
            <v>95122</v>
          </cell>
          <cell r="B703">
            <v>951</v>
          </cell>
          <cell r="C703">
            <v>22</v>
          </cell>
          <cell r="D703" t="str">
            <v>SANCIONES POR CANJE DE PLACAS EXTEMP.</v>
          </cell>
          <cell r="E703">
            <v>0</v>
          </cell>
          <cell r="F703">
            <v>0</v>
          </cell>
        </row>
        <row r="704">
          <cell r="A704">
            <v>95123</v>
          </cell>
          <cell r="B704">
            <v>951</v>
          </cell>
          <cell r="C704">
            <v>23</v>
          </cell>
          <cell r="D704" t="str">
            <v>SAN.DE DER.DE CONTROL VEH.PTE.AÑO</v>
          </cell>
          <cell r="E704">
            <v>0</v>
          </cell>
          <cell r="F704">
            <v>0</v>
          </cell>
        </row>
        <row r="705">
          <cell r="A705">
            <v>95124</v>
          </cell>
          <cell r="B705">
            <v>951</v>
          </cell>
          <cell r="C705">
            <v>24</v>
          </cell>
          <cell r="D705" t="str">
            <v>SAN.DE DER.CONTROL VEH.REZAGO</v>
          </cell>
          <cell r="E705">
            <v>0</v>
          </cell>
          <cell r="F705">
            <v>0</v>
          </cell>
        </row>
        <row r="706">
          <cell r="A706">
            <v>95125</v>
          </cell>
          <cell r="B706">
            <v>951</v>
          </cell>
          <cell r="C706">
            <v>25</v>
          </cell>
          <cell r="D706" t="str">
            <v>10% INFRACC.DE TRANSITO AREA MET.</v>
          </cell>
          <cell r="E706">
            <v>0</v>
          </cell>
          <cell r="F706">
            <v>0</v>
          </cell>
        </row>
        <row r="707">
          <cell r="A707">
            <v>95200</v>
          </cell>
          <cell r="B707">
            <v>952</v>
          </cell>
          <cell r="C707">
            <v>0</v>
          </cell>
          <cell r="D707" t="str">
            <v>INSTITUTO DE CONTROL VEH.RECURSOS ADMON.</v>
          </cell>
          <cell r="E707">
            <v>0</v>
          </cell>
          <cell r="F707">
            <v>0</v>
          </cell>
        </row>
        <row r="708">
          <cell r="A708">
            <v>95201</v>
          </cell>
          <cell r="B708">
            <v>952</v>
          </cell>
          <cell r="C708">
            <v>1</v>
          </cell>
          <cell r="D708" t="str">
            <v>IMP.SOBRE TRANS.DE PROP.DE VEH.AUT.USADO</v>
          </cell>
          <cell r="E708">
            <v>0</v>
          </cell>
          <cell r="F708">
            <v>0</v>
          </cell>
        </row>
        <row r="709">
          <cell r="A709">
            <v>95202</v>
          </cell>
          <cell r="B709">
            <v>952</v>
          </cell>
          <cell r="C709">
            <v>2</v>
          </cell>
          <cell r="D709" t="str">
            <v>IMP.DE TRANSM.POR REQUERIMIENTO</v>
          </cell>
          <cell r="E709">
            <v>0</v>
          </cell>
          <cell r="F709">
            <v>0</v>
          </cell>
        </row>
        <row r="710">
          <cell r="A710">
            <v>95203</v>
          </cell>
          <cell r="B710">
            <v>952</v>
          </cell>
          <cell r="C710">
            <v>3</v>
          </cell>
          <cell r="D710" t="str">
            <v>ACT.E INTS.POR DEV.IMP.S/TRANS.VEH.USADO</v>
          </cell>
          <cell r="E710">
            <v>0</v>
          </cell>
          <cell r="F710">
            <v>0</v>
          </cell>
        </row>
        <row r="711">
          <cell r="A711">
            <v>95204</v>
          </cell>
          <cell r="B711">
            <v>952</v>
          </cell>
          <cell r="C711">
            <v>4</v>
          </cell>
          <cell r="D711" t="str">
            <v>DEV.IMP.S/TRANS.PROP.VEH.USADOS</v>
          </cell>
          <cell r="E711">
            <v>0</v>
          </cell>
          <cell r="F711">
            <v>0</v>
          </cell>
        </row>
        <row r="712">
          <cell r="A712">
            <v>95205</v>
          </cell>
          <cell r="B712">
            <v>952</v>
          </cell>
          <cell r="C712">
            <v>5</v>
          </cell>
          <cell r="D712" t="str">
            <v>MULTA IMP.P/LA AGENCIA EST.DE TRANSP.</v>
          </cell>
          <cell r="E712">
            <v>0</v>
          </cell>
          <cell r="F712">
            <v>0</v>
          </cell>
        </row>
        <row r="713">
          <cell r="A713">
            <v>95206</v>
          </cell>
          <cell r="B713">
            <v>952</v>
          </cell>
          <cell r="C713">
            <v>6</v>
          </cell>
          <cell r="D713" t="str">
            <v>MULTA DEL IMP.DE TRANSMISION</v>
          </cell>
          <cell r="E713">
            <v>0</v>
          </cell>
          <cell r="F713">
            <v>0</v>
          </cell>
        </row>
        <row r="714">
          <cell r="A714">
            <v>95207</v>
          </cell>
          <cell r="B714">
            <v>952</v>
          </cell>
          <cell r="C714">
            <v>7</v>
          </cell>
          <cell r="D714" t="str">
            <v>RECARGOS DE IMP.DE TRANSMISION</v>
          </cell>
          <cell r="E714">
            <v>0</v>
          </cell>
          <cell r="F714">
            <v>0</v>
          </cell>
        </row>
        <row r="715">
          <cell r="A715">
            <v>95208</v>
          </cell>
          <cell r="B715">
            <v>952</v>
          </cell>
          <cell r="C715">
            <v>8</v>
          </cell>
          <cell r="D715" t="str">
            <v>GASTOS DE EJEC.TRANS.VEH.MOTOR</v>
          </cell>
          <cell r="E715">
            <v>0</v>
          </cell>
          <cell r="F715">
            <v>0</v>
          </cell>
        </row>
        <row r="716">
          <cell r="A716">
            <v>95209</v>
          </cell>
          <cell r="B716">
            <v>952</v>
          </cell>
          <cell r="C716">
            <v>9</v>
          </cell>
          <cell r="D716" t="str">
            <v>INCENTIVOS POR ISAN</v>
          </cell>
          <cell r="E716">
            <v>0</v>
          </cell>
          <cell r="F716">
            <v>0</v>
          </cell>
        </row>
        <row r="717">
          <cell r="A717">
            <v>95210</v>
          </cell>
          <cell r="B717">
            <v>952</v>
          </cell>
          <cell r="C717">
            <v>10</v>
          </cell>
          <cell r="D717" t="str">
            <v>RECARGOS DE ISAN</v>
          </cell>
          <cell r="E717">
            <v>0</v>
          </cell>
          <cell r="F717">
            <v>0</v>
          </cell>
        </row>
        <row r="718">
          <cell r="A718">
            <v>95211</v>
          </cell>
          <cell r="B718">
            <v>952</v>
          </cell>
          <cell r="C718">
            <v>11</v>
          </cell>
          <cell r="D718" t="str">
            <v>SANCIONES ISAN</v>
          </cell>
          <cell r="E718">
            <v>0</v>
          </cell>
          <cell r="F718">
            <v>0</v>
          </cell>
        </row>
        <row r="719">
          <cell r="A719">
            <v>95212</v>
          </cell>
          <cell r="B719">
            <v>952</v>
          </cell>
          <cell r="C719">
            <v>12</v>
          </cell>
          <cell r="D719" t="str">
            <v>ISAN PAGOS PROVISIONALES</v>
          </cell>
          <cell r="E719">
            <v>0</v>
          </cell>
          <cell r="F719">
            <v>0</v>
          </cell>
        </row>
        <row r="720">
          <cell r="A720">
            <v>95213</v>
          </cell>
          <cell r="B720">
            <v>952</v>
          </cell>
          <cell r="C720">
            <v>13</v>
          </cell>
          <cell r="D720" t="str">
            <v>ACTUALIZACION DE ISAN</v>
          </cell>
          <cell r="E720">
            <v>0</v>
          </cell>
          <cell r="F720">
            <v>0</v>
          </cell>
        </row>
        <row r="721">
          <cell r="A721">
            <v>95214</v>
          </cell>
          <cell r="B721">
            <v>952</v>
          </cell>
          <cell r="C721">
            <v>14</v>
          </cell>
          <cell r="D721" t="str">
            <v>DEVOLUCION IMP.SOBRE AUTOMOVILES NUEVOS</v>
          </cell>
          <cell r="E721">
            <v>0</v>
          </cell>
          <cell r="F721">
            <v>0</v>
          </cell>
        </row>
        <row r="722">
          <cell r="A722">
            <v>95215</v>
          </cell>
          <cell r="B722">
            <v>952</v>
          </cell>
          <cell r="C722">
            <v>15</v>
          </cell>
          <cell r="D722" t="str">
            <v>ACT.E INT'S.POR DEV.ISAN</v>
          </cell>
          <cell r="E722">
            <v>0</v>
          </cell>
          <cell r="F722">
            <v>0</v>
          </cell>
        </row>
        <row r="723">
          <cell r="A723">
            <v>95216</v>
          </cell>
          <cell r="B723">
            <v>952</v>
          </cell>
          <cell r="C723">
            <v>16</v>
          </cell>
          <cell r="D723" t="str">
            <v>IMPUESTO S/TENENCIA O USO DE VEHICULOS</v>
          </cell>
          <cell r="E723">
            <v>0</v>
          </cell>
          <cell r="F723">
            <v>0</v>
          </cell>
        </row>
        <row r="724">
          <cell r="A724">
            <v>95217</v>
          </cell>
          <cell r="B724">
            <v>952</v>
          </cell>
          <cell r="C724">
            <v>17</v>
          </cell>
          <cell r="D724" t="str">
            <v>IMPUESTO S/TENENCIA MOTOCICLETAS</v>
          </cell>
          <cell r="E724">
            <v>0</v>
          </cell>
          <cell r="F724">
            <v>0</v>
          </cell>
        </row>
        <row r="725">
          <cell r="A725">
            <v>95218</v>
          </cell>
          <cell r="B725">
            <v>952</v>
          </cell>
          <cell r="C725">
            <v>18</v>
          </cell>
          <cell r="D725" t="str">
            <v>RECARGOS Y ACT.DE IMP.S/TENENCIA DE VEH.</v>
          </cell>
          <cell r="E725">
            <v>0</v>
          </cell>
          <cell r="F725">
            <v>0</v>
          </cell>
        </row>
        <row r="726">
          <cell r="A726">
            <v>95219</v>
          </cell>
          <cell r="B726">
            <v>952</v>
          </cell>
          <cell r="C726">
            <v>19</v>
          </cell>
          <cell r="D726" t="str">
            <v>RECARGOS Y ACT.DE IMP.S/TENENCIA DE MOTO</v>
          </cell>
          <cell r="E726">
            <v>0</v>
          </cell>
          <cell r="F726">
            <v>0</v>
          </cell>
        </row>
        <row r="727">
          <cell r="A727">
            <v>95220</v>
          </cell>
          <cell r="B727">
            <v>952</v>
          </cell>
          <cell r="C727">
            <v>20</v>
          </cell>
          <cell r="D727" t="str">
            <v>DEVOLUCION IMPUESTOS SOBRE TENENCIA</v>
          </cell>
          <cell r="E727">
            <v>0</v>
          </cell>
          <cell r="F727">
            <v>0</v>
          </cell>
        </row>
        <row r="728">
          <cell r="A728">
            <v>95221</v>
          </cell>
          <cell r="B728">
            <v>952</v>
          </cell>
          <cell r="C728">
            <v>21</v>
          </cell>
          <cell r="D728" t="str">
            <v>ACT.E INT'S POR DEV.IMP.S/TENENCIA</v>
          </cell>
          <cell r="E728">
            <v>0</v>
          </cell>
          <cell r="F728">
            <v>0</v>
          </cell>
        </row>
        <row r="729">
          <cell r="A729">
            <v>95222</v>
          </cell>
          <cell r="B729">
            <v>952</v>
          </cell>
          <cell r="C729">
            <v>22</v>
          </cell>
          <cell r="D729" t="str">
            <v>ACREDITAMIENTO DEL IMP.S/TENENCIA AR.15D</v>
          </cell>
          <cell r="E729">
            <v>0</v>
          </cell>
          <cell r="F729">
            <v>0</v>
          </cell>
        </row>
        <row r="730">
          <cell r="A730">
            <v>95223</v>
          </cell>
          <cell r="B730">
            <v>952</v>
          </cell>
          <cell r="C730">
            <v>23</v>
          </cell>
          <cell r="D730" t="str">
            <v>GASTOS DE EJECUCION ISAN</v>
          </cell>
          <cell r="E730">
            <v>0</v>
          </cell>
          <cell r="F730">
            <v>0</v>
          </cell>
        </row>
        <row r="731">
          <cell r="A731">
            <v>95224</v>
          </cell>
          <cell r="B731">
            <v>952</v>
          </cell>
          <cell r="C731">
            <v>24</v>
          </cell>
          <cell r="D731" t="str">
            <v>GASTOS DE EJEC.IMP.SOBRE TENENCIA</v>
          </cell>
          <cell r="E731">
            <v>0</v>
          </cell>
          <cell r="F731">
            <v>0</v>
          </cell>
        </row>
        <row r="732">
          <cell r="A732">
            <v>95225</v>
          </cell>
          <cell r="B732">
            <v>952</v>
          </cell>
          <cell r="C732">
            <v>25</v>
          </cell>
          <cell r="D732" t="str">
            <v>MULTAS IMP.S/TENENCIA CTRL.DE OBLIG.100%</v>
          </cell>
          <cell r="E732">
            <v>0</v>
          </cell>
          <cell r="F732">
            <v>0</v>
          </cell>
        </row>
        <row r="733">
          <cell r="A733">
            <v>95226</v>
          </cell>
          <cell r="B733">
            <v>952</v>
          </cell>
          <cell r="C733">
            <v>26</v>
          </cell>
          <cell r="D733" t="str">
            <v>HONORARIOS EJEC.POR CONTROL VEHICULAR</v>
          </cell>
          <cell r="E733">
            <v>0</v>
          </cell>
          <cell r="F733">
            <v>0</v>
          </cell>
        </row>
        <row r="734">
          <cell r="A734">
            <v>95227</v>
          </cell>
          <cell r="B734">
            <v>952</v>
          </cell>
          <cell r="C734">
            <v>27</v>
          </cell>
          <cell r="D734" t="str">
            <v>HONORARIOS EJECUCION ISAN</v>
          </cell>
          <cell r="E734">
            <v>0</v>
          </cell>
          <cell r="F734">
            <v>0</v>
          </cell>
        </row>
        <row r="735">
          <cell r="A735">
            <v>95228</v>
          </cell>
          <cell r="B735">
            <v>952</v>
          </cell>
          <cell r="C735">
            <v>28</v>
          </cell>
          <cell r="D735" t="str">
            <v>90% INFRACC.TRANSITO AREA METROPOLITANA</v>
          </cell>
          <cell r="E735">
            <v>0</v>
          </cell>
          <cell r="F735">
            <v>0</v>
          </cell>
        </row>
        <row r="736">
          <cell r="A736">
            <v>95229</v>
          </cell>
          <cell r="B736">
            <v>952</v>
          </cell>
          <cell r="C736">
            <v>29</v>
          </cell>
          <cell r="D736" t="str">
            <v>MULTAS POR AUTOCORRECCION I.S.A.N.</v>
          </cell>
          <cell r="E736">
            <v>0</v>
          </cell>
          <cell r="F736">
            <v>0</v>
          </cell>
        </row>
        <row r="737">
          <cell r="A737">
            <v>95230</v>
          </cell>
          <cell r="B737">
            <v>952</v>
          </cell>
          <cell r="C737">
            <v>30</v>
          </cell>
          <cell r="D737" t="str">
            <v>ISAN FISCALIZADO</v>
          </cell>
          <cell r="E737">
            <v>0</v>
          </cell>
          <cell r="F737">
            <v>0</v>
          </cell>
        </row>
        <row r="738">
          <cell r="A738">
            <v>95231</v>
          </cell>
          <cell r="B738">
            <v>952</v>
          </cell>
          <cell r="C738">
            <v>31</v>
          </cell>
          <cell r="D738" t="str">
            <v>ACTUALIZACION ISAN FISCALIZA</v>
          </cell>
          <cell r="E738">
            <v>0</v>
          </cell>
          <cell r="F738">
            <v>0</v>
          </cell>
        </row>
        <row r="739">
          <cell r="A739">
            <v>95232</v>
          </cell>
          <cell r="B739">
            <v>952</v>
          </cell>
          <cell r="C739">
            <v>32</v>
          </cell>
          <cell r="D739" t="str">
            <v>RECARGOS ISAN FISC</v>
          </cell>
          <cell r="E739">
            <v>0</v>
          </cell>
          <cell r="F739">
            <v>0</v>
          </cell>
        </row>
        <row r="740">
          <cell r="A740">
            <v>95233</v>
          </cell>
          <cell r="B740">
            <v>952</v>
          </cell>
          <cell r="C740">
            <v>33</v>
          </cell>
          <cell r="D740" t="str">
            <v>MULTAS AUTOCORRECCION ISAN FISCALIZADO</v>
          </cell>
          <cell r="E740">
            <v>0</v>
          </cell>
          <cell r="F740">
            <v>0</v>
          </cell>
        </row>
        <row r="741">
          <cell r="A741">
            <v>95234</v>
          </cell>
          <cell r="B741">
            <v>952</v>
          </cell>
          <cell r="C741">
            <v>34</v>
          </cell>
          <cell r="D741" t="str">
            <v>MULTAS POR DESACATO ISAN FISCALIZADO</v>
          </cell>
          <cell r="E741">
            <v>0</v>
          </cell>
          <cell r="F741">
            <v>0</v>
          </cell>
        </row>
        <row r="742">
          <cell r="A742">
            <v>95235</v>
          </cell>
          <cell r="B742">
            <v>952</v>
          </cell>
          <cell r="C742">
            <v>35</v>
          </cell>
          <cell r="D742" t="str">
            <v>FONDO DE COMPENSACIÓN ISAN</v>
          </cell>
          <cell r="E742">
            <v>0</v>
          </cell>
          <cell r="F742">
            <v>0</v>
          </cell>
        </row>
        <row r="743">
          <cell r="A743">
            <v>95236</v>
          </cell>
          <cell r="B743">
            <v>952</v>
          </cell>
          <cell r="C743">
            <v>36</v>
          </cell>
          <cell r="D743" t="str">
            <v>IMP.S/TENENCIA FISCALIZADO</v>
          </cell>
          <cell r="E743">
            <v>0</v>
          </cell>
          <cell r="F743">
            <v>0</v>
          </cell>
        </row>
        <row r="744">
          <cell r="A744">
            <v>95237</v>
          </cell>
          <cell r="B744">
            <v>952</v>
          </cell>
          <cell r="C744">
            <v>37</v>
          </cell>
          <cell r="D744" t="str">
            <v>ACT.IMP. S/TEN FISCALIZADO</v>
          </cell>
          <cell r="E744">
            <v>0</v>
          </cell>
          <cell r="F744">
            <v>0</v>
          </cell>
        </row>
        <row r="745">
          <cell r="A745">
            <v>95238</v>
          </cell>
          <cell r="B745">
            <v>952</v>
          </cell>
          <cell r="C745">
            <v>38</v>
          </cell>
          <cell r="D745" t="str">
            <v>REC.IMP.S/TEN FISCALIZADO</v>
          </cell>
          <cell r="E745">
            <v>0</v>
          </cell>
          <cell r="F745">
            <v>0</v>
          </cell>
        </row>
        <row r="746">
          <cell r="A746">
            <v>95239</v>
          </cell>
          <cell r="B746">
            <v>952</v>
          </cell>
          <cell r="C746">
            <v>39</v>
          </cell>
          <cell r="D746" t="str">
            <v>MULTAS AUTOCORRECCION IMP.S/TEN FISCALIZ</v>
          </cell>
          <cell r="E746">
            <v>0</v>
          </cell>
          <cell r="F746">
            <v>0</v>
          </cell>
        </row>
        <row r="747">
          <cell r="A747">
            <v>95240</v>
          </cell>
          <cell r="B747">
            <v>952</v>
          </cell>
          <cell r="C747">
            <v>40</v>
          </cell>
          <cell r="D747" t="str">
            <v>MULTAS POR DESACATO IMP.S/TEN FISCALIZAD</v>
          </cell>
          <cell r="E747">
            <v>0</v>
          </cell>
          <cell r="F747">
            <v>0</v>
          </cell>
        </row>
        <row r="748">
          <cell r="A748">
            <v>95241</v>
          </cell>
          <cell r="B748">
            <v>952</v>
          </cell>
          <cell r="C748">
            <v>41</v>
          </cell>
          <cell r="D748" t="str">
            <v>ACTUALIZ IMP.S/TEN DE VEHICULOS</v>
          </cell>
          <cell r="E748">
            <v>0</v>
          </cell>
          <cell r="F748">
            <v>0</v>
          </cell>
        </row>
        <row r="749">
          <cell r="A749">
            <v>95242</v>
          </cell>
          <cell r="B749">
            <v>952</v>
          </cell>
          <cell r="C749">
            <v>42</v>
          </cell>
          <cell r="D749" t="str">
            <v>ACTUALIZ IMP. S/TEN DE MOTOS</v>
          </cell>
          <cell r="E749">
            <v>0</v>
          </cell>
          <cell r="F749">
            <v>0</v>
          </cell>
        </row>
        <row r="750">
          <cell r="A750">
            <v>95243</v>
          </cell>
          <cell r="B750">
            <v>952</v>
          </cell>
          <cell r="C750">
            <v>43</v>
          </cell>
          <cell r="D750" t="str">
            <v>INSCRIPCION VEH. EXTRANJEROS</v>
          </cell>
          <cell r="E750">
            <v>0</v>
          </cell>
          <cell r="F750">
            <v>0</v>
          </cell>
        </row>
        <row r="751">
          <cell r="A751">
            <v>95244</v>
          </cell>
          <cell r="B751">
            <v>952</v>
          </cell>
          <cell r="C751">
            <v>44</v>
          </cell>
          <cell r="D751" t="str">
            <v>DEV. INSCRIPC. VEH. EXT.</v>
          </cell>
          <cell r="E751">
            <v>0</v>
          </cell>
          <cell r="F751">
            <v>0</v>
          </cell>
        </row>
        <row r="752">
          <cell r="A752">
            <v>95245</v>
          </cell>
          <cell r="B752">
            <v>952</v>
          </cell>
          <cell r="C752">
            <v>45</v>
          </cell>
          <cell r="D752" t="str">
            <v>ACT.E INTS. POR DEV.INSCRIP.VEH.EXT.</v>
          </cell>
          <cell r="E752">
            <v>0</v>
          </cell>
          <cell r="F752">
            <v>0</v>
          </cell>
        </row>
        <row r="753">
          <cell r="A753">
            <v>95246</v>
          </cell>
          <cell r="B753">
            <v>952</v>
          </cell>
          <cell r="C753">
            <v>46</v>
          </cell>
          <cell r="D753" t="str">
            <v>EXPEDICION O REFRENDO DE LA CONCESION</v>
          </cell>
          <cell r="E753">
            <v>0</v>
          </cell>
          <cell r="F753">
            <v>0</v>
          </cell>
        </row>
        <row r="754">
          <cell r="A754">
            <v>95247</v>
          </cell>
          <cell r="B754">
            <v>952</v>
          </cell>
          <cell r="C754">
            <v>47</v>
          </cell>
          <cell r="D754" t="str">
            <v>TRAMITE DE CESION DE DER.DE LA CONCESION</v>
          </cell>
          <cell r="E754">
            <v>0</v>
          </cell>
          <cell r="F754">
            <v>0</v>
          </cell>
        </row>
        <row r="755">
          <cell r="A755">
            <v>95248</v>
          </cell>
          <cell r="B755">
            <v>952</v>
          </cell>
          <cell r="C755">
            <v>48</v>
          </cell>
          <cell r="D755" t="str">
            <v>REP.DE DOC.EN EL QUE CONSTA LA CONCESION</v>
          </cell>
          <cell r="E755">
            <v>0</v>
          </cell>
          <cell r="F755">
            <v>0</v>
          </cell>
        </row>
        <row r="756">
          <cell r="A756">
            <v>95249</v>
          </cell>
          <cell r="B756">
            <v>952</v>
          </cell>
          <cell r="C756">
            <v>49</v>
          </cell>
          <cell r="D756" t="str">
            <v>CAMBIO DE VEHICULO OBJ.DE LA CONCESION</v>
          </cell>
          <cell r="E756">
            <v>0</v>
          </cell>
          <cell r="F756">
            <v>0</v>
          </cell>
        </row>
        <row r="757">
          <cell r="B757">
            <v>0</v>
          </cell>
          <cell r="C757">
            <v>0</v>
          </cell>
          <cell r="D757" t="str">
            <v>TOTAL DEUDORES</v>
          </cell>
          <cell r="E757">
            <v>0</v>
          </cell>
          <cell r="F757">
            <v>0</v>
          </cell>
        </row>
        <row r="758">
          <cell r="B758">
            <v>0</v>
          </cell>
          <cell r="C758">
            <v>0</v>
          </cell>
          <cell r="D758" t="str">
            <v>TOTAL NO PRESUPUESTAL</v>
          </cell>
          <cell r="E758">
            <v>312302428.92000002</v>
          </cell>
          <cell r="F758">
            <v>1472382192.95</v>
          </cell>
        </row>
        <row r="759">
          <cell r="B759">
            <v>0</v>
          </cell>
          <cell r="C759">
            <v>0</v>
          </cell>
          <cell r="D759" t="str">
            <v>TOTAL GENERAL</v>
          </cell>
          <cell r="E759">
            <v>3938469331.29</v>
          </cell>
          <cell r="F759">
            <v>21981881524.669998</v>
          </cell>
        </row>
        <row r="760">
          <cell r="B760" t="str">
            <v>_x001A_</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Instruc"/>
      <sheetName val="CATALOGOS"/>
      <sheetName val="Captura (2)"/>
    </sheetNames>
    <sheetDataSet>
      <sheetData sheetId="0" refreshError="1"/>
      <sheetData sheetId="1" refreshError="1"/>
      <sheetData sheetId="2" refreshError="1"/>
      <sheetData sheetId="3" refreshError="1">
        <row r="1">
          <cell r="E1" t="str">
            <v>  </v>
          </cell>
          <cell r="G1" t="str">
            <v>TIIE</v>
          </cell>
          <cell r="I1" t="str">
            <v>SI</v>
          </cell>
        </row>
        <row r="2">
          <cell r="E2" t="str">
            <v>Más</v>
          </cell>
          <cell r="G2" t="str">
            <v>FOAEM</v>
          </cell>
          <cell r="I2" t="str">
            <v>NO</v>
          </cell>
        </row>
        <row r="3">
          <cell r="E3" t="str">
            <v>Por</v>
          </cell>
          <cell r="G3" t="str">
            <v>CPP</v>
          </cell>
        </row>
        <row r="4">
          <cell r="G4" t="str">
            <v>CETES</v>
          </cell>
        </row>
        <row r="5">
          <cell r="G5" t="str">
            <v>UDIS</v>
          </cell>
        </row>
        <row r="6">
          <cell r="G6" t="str">
            <v>OTRA</v>
          </cell>
        </row>
      </sheetData>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DI"/>
    </sheetNames>
    <sheetDataSet>
      <sheetData sheetId="0" refreshError="1">
        <row r="2">
          <cell r="B2" t="str">
            <v>CLASC</v>
          </cell>
          <cell r="C2" t="str">
            <v>Fecha</v>
          </cell>
          <cell r="D2" t="str">
            <v>V. UDI´s</v>
          </cell>
          <cell r="E2" t="str">
            <v>I MES</v>
          </cell>
        </row>
        <row r="4">
          <cell r="C4">
            <v>34793</v>
          </cell>
          <cell r="D4">
            <v>1</v>
          </cell>
        </row>
        <row r="5">
          <cell r="C5">
            <v>34794</v>
          </cell>
          <cell r="D5">
            <v>1.0019180000000001</v>
          </cell>
        </row>
        <row r="6">
          <cell r="C6">
            <v>34795</v>
          </cell>
          <cell r="D6">
            <v>1.0038400000000001</v>
          </cell>
        </row>
        <row r="7">
          <cell r="C7">
            <v>34796</v>
          </cell>
          <cell r="D7">
            <v>1.0057659999999999</v>
          </cell>
        </row>
        <row r="8">
          <cell r="C8">
            <v>34797</v>
          </cell>
          <cell r="D8">
            <v>1.007695</v>
          </cell>
        </row>
        <row r="9">
          <cell r="C9">
            <v>34798</v>
          </cell>
          <cell r="D9">
            <v>1.009628</v>
          </cell>
        </row>
        <row r="10">
          <cell r="C10">
            <v>34799</v>
          </cell>
          <cell r="D10">
            <v>1.0115639999999999</v>
          </cell>
        </row>
        <row r="11">
          <cell r="C11">
            <v>34800</v>
          </cell>
          <cell r="D11">
            <v>1.0138819999999999</v>
          </cell>
        </row>
        <row r="12">
          <cell r="C12">
            <v>34801</v>
          </cell>
          <cell r="D12">
            <v>1.016205</v>
          </cell>
        </row>
        <row r="13">
          <cell r="C13">
            <v>34802</v>
          </cell>
          <cell r="D13">
            <v>1.0185340000000001</v>
          </cell>
        </row>
        <row r="14">
          <cell r="C14">
            <v>34803</v>
          </cell>
          <cell r="D14">
            <v>1.0208680000000001</v>
          </cell>
        </row>
        <row r="15">
          <cell r="C15">
            <v>34804</v>
          </cell>
          <cell r="D15">
            <v>1.023207</v>
          </cell>
        </row>
        <row r="16">
          <cell r="C16">
            <v>34805</v>
          </cell>
          <cell r="D16">
            <v>1.025552</v>
          </cell>
        </row>
        <row r="17">
          <cell r="C17">
            <v>34806</v>
          </cell>
          <cell r="D17">
            <v>1.0279020000000001</v>
          </cell>
        </row>
        <row r="18">
          <cell r="C18">
            <v>34807</v>
          </cell>
          <cell r="D18">
            <v>1.030257</v>
          </cell>
        </row>
        <row r="19">
          <cell r="C19">
            <v>34808</v>
          </cell>
          <cell r="D19">
            <v>1.032618</v>
          </cell>
        </row>
        <row r="20">
          <cell r="C20">
            <v>34809</v>
          </cell>
          <cell r="D20">
            <v>1.0349839999999999</v>
          </cell>
        </row>
        <row r="21">
          <cell r="C21">
            <v>34810</v>
          </cell>
          <cell r="D21">
            <v>1.037355</v>
          </cell>
        </row>
        <row r="22">
          <cell r="C22">
            <v>34811</v>
          </cell>
          <cell r="D22">
            <v>1.0397320000000001</v>
          </cell>
        </row>
        <row r="23">
          <cell r="C23">
            <v>34812</v>
          </cell>
          <cell r="D23">
            <v>1.0421149999999999</v>
          </cell>
        </row>
        <row r="24">
          <cell r="C24">
            <v>34813</v>
          </cell>
          <cell r="D24">
            <v>1.044503</v>
          </cell>
        </row>
        <row r="25">
          <cell r="C25">
            <v>34814</v>
          </cell>
          <cell r="D25">
            <v>1.046896</v>
          </cell>
        </row>
        <row r="26">
          <cell r="C26">
            <v>34815</v>
          </cell>
          <cell r="D26">
            <v>1.0503100000000001</v>
          </cell>
        </row>
        <row r="27">
          <cell r="C27">
            <v>34816</v>
          </cell>
          <cell r="D27">
            <v>1.0537339999999999</v>
          </cell>
        </row>
        <row r="28">
          <cell r="C28">
            <v>34817</v>
          </cell>
          <cell r="D28">
            <v>1.0571699999999999</v>
          </cell>
        </row>
        <row r="29">
          <cell r="C29">
            <v>34818</v>
          </cell>
          <cell r="D29">
            <v>1.0606169999999999</v>
          </cell>
        </row>
        <row r="30">
          <cell r="C30">
            <v>34819</v>
          </cell>
          <cell r="D30">
            <v>1.0640750000000001</v>
          </cell>
        </row>
        <row r="31">
          <cell r="C31">
            <v>34820</v>
          </cell>
          <cell r="D31">
            <v>1.067545</v>
          </cell>
        </row>
        <row r="32">
          <cell r="C32">
            <v>34821</v>
          </cell>
          <cell r="D32">
            <v>1.071026</v>
          </cell>
        </row>
        <row r="33">
          <cell r="C33">
            <v>34822</v>
          </cell>
          <cell r="D33">
            <v>1.0745180000000001</v>
          </cell>
        </row>
        <row r="34">
          <cell r="C34">
            <v>34823</v>
          </cell>
          <cell r="D34">
            <v>1.078022</v>
          </cell>
        </row>
        <row r="35">
          <cell r="C35">
            <v>34824</v>
          </cell>
          <cell r="D35">
            <v>1.081537</v>
          </cell>
        </row>
        <row r="36">
          <cell r="C36">
            <v>34825</v>
          </cell>
          <cell r="D36">
            <v>1.0850630000000001</v>
          </cell>
        </row>
        <row r="37">
          <cell r="C37">
            <v>34826</v>
          </cell>
          <cell r="D37">
            <v>1.0886009999999999</v>
          </cell>
        </row>
        <row r="38">
          <cell r="C38">
            <v>34827</v>
          </cell>
          <cell r="D38">
            <v>1.0921510000000001</v>
          </cell>
        </row>
        <row r="39">
          <cell r="C39">
            <v>34828</v>
          </cell>
          <cell r="D39">
            <v>1.095712</v>
          </cell>
        </row>
        <row r="40">
          <cell r="C40">
            <v>34829</v>
          </cell>
          <cell r="D40">
            <v>1.0992839999999999</v>
          </cell>
        </row>
        <row r="41">
          <cell r="C41">
            <v>34830</v>
          </cell>
          <cell r="D41">
            <v>1.1008579999999999</v>
          </cell>
        </row>
        <row r="42">
          <cell r="C42">
            <v>34831</v>
          </cell>
          <cell r="D42">
            <v>1.1024339999999999</v>
          </cell>
        </row>
        <row r="43">
          <cell r="C43">
            <v>34832</v>
          </cell>
          <cell r="D43">
            <v>1.104012</v>
          </cell>
        </row>
        <row r="44">
          <cell r="C44">
            <v>34833</v>
          </cell>
          <cell r="D44">
            <v>1.105593</v>
          </cell>
        </row>
        <row r="45">
          <cell r="C45">
            <v>34834</v>
          </cell>
          <cell r="D45">
            <v>1.1071759999999999</v>
          </cell>
        </row>
        <row r="46">
          <cell r="C46">
            <v>34835</v>
          </cell>
          <cell r="D46">
            <v>1.1087610000000001</v>
          </cell>
        </row>
        <row r="47">
          <cell r="C47">
            <v>34836</v>
          </cell>
          <cell r="D47">
            <v>1.1103479999999999</v>
          </cell>
        </row>
        <row r="48">
          <cell r="C48">
            <v>34837</v>
          </cell>
          <cell r="D48">
            <v>1.1119380000000001</v>
          </cell>
        </row>
        <row r="49">
          <cell r="C49">
            <v>34838</v>
          </cell>
          <cell r="D49">
            <v>1.1135299999999999</v>
          </cell>
        </row>
        <row r="50">
          <cell r="C50">
            <v>34839</v>
          </cell>
          <cell r="D50">
            <v>1.115124</v>
          </cell>
        </row>
        <row r="51">
          <cell r="C51">
            <v>34840</v>
          </cell>
          <cell r="D51">
            <v>1.1167199999999999</v>
          </cell>
        </row>
        <row r="52">
          <cell r="C52">
            <v>34841</v>
          </cell>
          <cell r="D52">
            <v>1.1183190000000001</v>
          </cell>
        </row>
        <row r="53">
          <cell r="C53">
            <v>34842</v>
          </cell>
          <cell r="D53">
            <v>1.11992</v>
          </cell>
        </row>
        <row r="54">
          <cell r="C54">
            <v>34843</v>
          </cell>
          <cell r="D54">
            <v>1.121523</v>
          </cell>
        </row>
        <row r="55">
          <cell r="C55">
            <v>34844</v>
          </cell>
          <cell r="D55">
            <v>1.123129</v>
          </cell>
        </row>
        <row r="56">
          <cell r="C56">
            <v>34845</v>
          </cell>
          <cell r="D56">
            <v>1.124647</v>
          </cell>
        </row>
        <row r="57">
          <cell r="C57">
            <v>34846</v>
          </cell>
          <cell r="D57">
            <v>1.1261680000000001</v>
          </cell>
        </row>
        <row r="58">
          <cell r="C58">
            <v>34847</v>
          </cell>
          <cell r="D58">
            <v>1.1276900000000001</v>
          </cell>
        </row>
        <row r="59">
          <cell r="C59">
            <v>34848</v>
          </cell>
          <cell r="D59">
            <v>1.1292139999999999</v>
          </cell>
        </row>
        <row r="60">
          <cell r="C60">
            <v>34849</v>
          </cell>
          <cell r="D60">
            <v>1.130741</v>
          </cell>
        </row>
        <row r="61">
          <cell r="C61">
            <v>34850</v>
          </cell>
          <cell r="D61">
            <v>1.1322700000000001</v>
          </cell>
        </row>
        <row r="62">
          <cell r="C62">
            <v>34851</v>
          </cell>
          <cell r="D62">
            <v>1.1337999999999999</v>
          </cell>
        </row>
        <row r="63">
          <cell r="C63">
            <v>34852</v>
          </cell>
          <cell r="D63">
            <v>1.1353329999999999</v>
          </cell>
        </row>
        <row r="64">
          <cell r="C64">
            <v>34853</v>
          </cell>
          <cell r="D64">
            <v>1.136868</v>
          </cell>
        </row>
        <row r="65">
          <cell r="C65">
            <v>34854</v>
          </cell>
          <cell r="D65">
            <v>1.1384049999999999</v>
          </cell>
        </row>
        <row r="66">
          <cell r="C66">
            <v>34855</v>
          </cell>
          <cell r="D66">
            <v>1.1399440000000001</v>
          </cell>
        </row>
        <row r="67">
          <cell r="C67">
            <v>34856</v>
          </cell>
          <cell r="D67">
            <v>1.1414850000000001</v>
          </cell>
        </row>
        <row r="68">
          <cell r="C68">
            <v>34857</v>
          </cell>
          <cell r="D68">
            <v>1.1430279999999999</v>
          </cell>
        </row>
        <row r="69">
          <cell r="C69">
            <v>34858</v>
          </cell>
          <cell r="D69">
            <v>1.1445730000000001</v>
          </cell>
        </row>
        <row r="70">
          <cell r="C70">
            <v>34859</v>
          </cell>
          <cell r="D70">
            <v>1.14612</v>
          </cell>
        </row>
        <row r="71">
          <cell r="C71">
            <v>34860</v>
          </cell>
          <cell r="D71">
            <v>1.14767</v>
          </cell>
        </row>
        <row r="72">
          <cell r="C72">
            <v>34861</v>
          </cell>
          <cell r="D72">
            <v>1.1489929999999999</v>
          </cell>
        </row>
        <row r="73">
          <cell r="C73">
            <v>34862</v>
          </cell>
          <cell r="D73">
            <v>1.150317</v>
          </cell>
        </row>
        <row r="74">
          <cell r="C74">
            <v>34863</v>
          </cell>
          <cell r="D74">
            <v>1.151643</v>
          </cell>
        </row>
        <row r="75">
          <cell r="C75">
            <v>34864</v>
          </cell>
          <cell r="D75">
            <v>1.152971</v>
          </cell>
        </row>
        <row r="76">
          <cell r="C76">
            <v>34865</v>
          </cell>
          <cell r="D76">
            <v>1.1543000000000001</v>
          </cell>
        </row>
        <row r="77">
          <cell r="C77">
            <v>34866</v>
          </cell>
          <cell r="D77">
            <v>1.1556310000000001</v>
          </cell>
        </row>
        <row r="78">
          <cell r="C78">
            <v>34867</v>
          </cell>
          <cell r="D78">
            <v>1.156963</v>
          </cell>
        </row>
        <row r="79">
          <cell r="C79">
            <v>34868</v>
          </cell>
          <cell r="D79">
            <v>1.1582969999999999</v>
          </cell>
        </row>
        <row r="80">
          <cell r="C80">
            <v>34869</v>
          </cell>
          <cell r="D80">
            <v>1.159632</v>
          </cell>
        </row>
        <row r="81">
          <cell r="C81">
            <v>34870</v>
          </cell>
          <cell r="D81">
            <v>1.1609689999999999</v>
          </cell>
        </row>
        <row r="82">
          <cell r="C82">
            <v>34871</v>
          </cell>
          <cell r="D82">
            <v>1.162307</v>
          </cell>
        </row>
        <row r="83">
          <cell r="C83">
            <v>34872</v>
          </cell>
          <cell r="D83">
            <v>1.1636470000000001</v>
          </cell>
        </row>
        <row r="84">
          <cell r="C84">
            <v>34873</v>
          </cell>
          <cell r="D84">
            <v>1.1649890000000001</v>
          </cell>
        </row>
        <row r="85">
          <cell r="C85">
            <v>34874</v>
          </cell>
          <cell r="D85">
            <v>1.1663319999999999</v>
          </cell>
        </row>
        <row r="86">
          <cell r="C86">
            <v>34875</v>
          </cell>
          <cell r="D86">
            <v>1.1676759999999999</v>
          </cell>
        </row>
        <row r="87">
          <cell r="C87">
            <v>34876</v>
          </cell>
          <cell r="D87">
            <v>1.168952</v>
          </cell>
        </row>
        <row r="88">
          <cell r="B88" t="str">
            <v>A</v>
          </cell>
          <cell r="C88">
            <v>34877</v>
          </cell>
          <cell r="D88">
            <v>1.170229</v>
          </cell>
          <cell r="E88">
            <v>1.0010924315113023</v>
          </cell>
        </row>
        <row r="89">
          <cell r="C89">
            <v>34878</v>
          </cell>
          <cell r="D89">
            <v>1.171508</v>
          </cell>
          <cell r="E89">
            <v>1.0010929484741875</v>
          </cell>
        </row>
        <row r="90">
          <cell r="C90">
            <v>34879</v>
          </cell>
          <cell r="D90">
            <v>1.1727879999999999</v>
          </cell>
          <cell r="E90">
            <v>1.00109260884262</v>
          </cell>
        </row>
        <row r="91">
          <cell r="B91" t="str">
            <v>B</v>
          </cell>
          <cell r="C91">
            <v>34880</v>
          </cell>
          <cell r="D91">
            <v>1.174069</v>
          </cell>
          <cell r="E91">
            <v>1.001092269020488</v>
          </cell>
        </row>
        <row r="92">
          <cell r="C92">
            <v>34881</v>
          </cell>
          <cell r="D92">
            <v>1.175352</v>
          </cell>
          <cell r="E92">
            <v>1.0010927807479799</v>
          </cell>
        </row>
        <row r="93">
          <cell r="C93">
            <v>34882</v>
          </cell>
          <cell r="D93">
            <v>1.176636</v>
          </cell>
          <cell r="E93">
            <v>1.0010924386907072</v>
          </cell>
        </row>
        <row r="94">
          <cell r="B94" t="str">
            <v>C</v>
          </cell>
          <cell r="C94">
            <v>34883</v>
          </cell>
          <cell r="D94">
            <v>1.1779219999999999</v>
          </cell>
          <cell r="E94">
            <v>1.0010929463317457</v>
          </cell>
        </row>
        <row r="95">
          <cell r="C95">
            <v>34884</v>
          </cell>
          <cell r="D95">
            <v>1.179209</v>
          </cell>
          <cell r="E95">
            <v>1.0010926020568425</v>
          </cell>
        </row>
        <row r="96">
          <cell r="C96">
            <v>34885</v>
          </cell>
          <cell r="D96">
            <v>1.180498</v>
          </cell>
          <cell r="E96">
            <v>1.0010931056326742</v>
          </cell>
        </row>
        <row r="97">
          <cell r="C97">
            <v>34886</v>
          </cell>
          <cell r="D97">
            <v>1.1817869999999999</v>
          </cell>
          <cell r="E97">
            <v>1.0010919120574535</v>
          </cell>
        </row>
        <row r="98">
          <cell r="C98">
            <v>34887</v>
          </cell>
          <cell r="D98">
            <v>1.183079</v>
          </cell>
          <cell r="E98">
            <v>1.0010932596144653</v>
          </cell>
        </row>
        <row r="99">
          <cell r="C99">
            <v>34888</v>
          </cell>
          <cell r="D99">
            <v>1.1843710000000001</v>
          </cell>
          <cell r="E99">
            <v>1.0010920657031357</v>
          </cell>
        </row>
        <row r="100">
          <cell r="C100">
            <v>34889</v>
          </cell>
          <cell r="D100">
            <v>1.185665</v>
          </cell>
          <cell r="E100">
            <v>1.0010925630566772</v>
          </cell>
        </row>
        <row r="101">
          <cell r="C101">
            <v>34890</v>
          </cell>
          <cell r="D101">
            <v>1.1869609999999999</v>
          </cell>
          <cell r="E101">
            <v>1.0010930574825099</v>
          </cell>
        </row>
        <row r="102">
          <cell r="C102">
            <v>34891</v>
          </cell>
          <cell r="D102">
            <v>1.1879489999999999</v>
          </cell>
          <cell r="E102">
            <v>1.0008323778119079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DI"/>
    </sheetNames>
    <sheetDataSet>
      <sheetData sheetId="0" refreshError="1">
        <row r="2">
          <cell r="B2" t="str">
            <v>CLASC</v>
          </cell>
          <cell r="C2" t="str">
            <v>Fecha</v>
          </cell>
          <cell r="D2" t="str">
            <v>V. UDI´s</v>
          </cell>
          <cell r="E2" t="str">
            <v>I MES</v>
          </cell>
        </row>
        <row r="4">
          <cell r="C4">
            <v>34793</v>
          </cell>
          <cell r="D4">
            <v>1</v>
          </cell>
        </row>
        <row r="5">
          <cell r="C5">
            <v>34794</v>
          </cell>
          <cell r="D5">
            <v>1.0019180000000001</v>
          </cell>
        </row>
        <row r="6">
          <cell r="C6">
            <v>34795</v>
          </cell>
          <cell r="D6">
            <v>1.0038400000000001</v>
          </cell>
        </row>
        <row r="7">
          <cell r="C7">
            <v>34796</v>
          </cell>
          <cell r="D7">
            <v>1.0057659999999999</v>
          </cell>
        </row>
        <row r="8">
          <cell r="C8">
            <v>34797</v>
          </cell>
          <cell r="D8">
            <v>1.007695</v>
          </cell>
        </row>
        <row r="9">
          <cell r="C9">
            <v>34798</v>
          </cell>
          <cell r="D9">
            <v>1.009628</v>
          </cell>
        </row>
        <row r="10">
          <cell r="C10">
            <v>34799</v>
          </cell>
          <cell r="D10">
            <v>1.0115639999999999</v>
          </cell>
        </row>
        <row r="11">
          <cell r="C11">
            <v>34800</v>
          </cell>
          <cell r="D11">
            <v>1.0138819999999999</v>
          </cell>
        </row>
        <row r="12">
          <cell r="C12">
            <v>34801</v>
          </cell>
          <cell r="D12">
            <v>1.016205</v>
          </cell>
        </row>
        <row r="13">
          <cell r="C13">
            <v>34802</v>
          </cell>
          <cell r="D13">
            <v>1.0185340000000001</v>
          </cell>
        </row>
        <row r="14">
          <cell r="C14">
            <v>34803</v>
          </cell>
          <cell r="D14">
            <v>1.0208680000000001</v>
          </cell>
        </row>
        <row r="15">
          <cell r="C15">
            <v>34804</v>
          </cell>
          <cell r="D15">
            <v>1.023207</v>
          </cell>
        </row>
        <row r="16">
          <cell r="C16">
            <v>34805</v>
          </cell>
          <cell r="D16">
            <v>1.025552</v>
          </cell>
        </row>
        <row r="17">
          <cell r="C17">
            <v>34806</v>
          </cell>
          <cell r="D17">
            <v>1.0279020000000001</v>
          </cell>
        </row>
        <row r="18">
          <cell r="C18">
            <v>34807</v>
          </cell>
          <cell r="D18">
            <v>1.030257</v>
          </cell>
        </row>
        <row r="19">
          <cell r="C19">
            <v>34808</v>
          </cell>
          <cell r="D19">
            <v>1.032618</v>
          </cell>
        </row>
        <row r="20">
          <cell r="C20">
            <v>34809</v>
          </cell>
          <cell r="D20">
            <v>1.0349839999999999</v>
          </cell>
        </row>
        <row r="21">
          <cell r="C21">
            <v>34810</v>
          </cell>
          <cell r="D21">
            <v>1.037355</v>
          </cell>
        </row>
        <row r="22">
          <cell r="C22">
            <v>34811</v>
          </cell>
          <cell r="D22">
            <v>1.0397320000000001</v>
          </cell>
        </row>
        <row r="23">
          <cell r="C23">
            <v>34812</v>
          </cell>
          <cell r="D23">
            <v>1.0421149999999999</v>
          </cell>
        </row>
        <row r="24">
          <cell r="C24">
            <v>34813</v>
          </cell>
          <cell r="D24">
            <v>1.044503</v>
          </cell>
        </row>
        <row r="25">
          <cell r="C25">
            <v>34814</v>
          </cell>
          <cell r="D25">
            <v>1.046896</v>
          </cell>
        </row>
        <row r="26">
          <cell r="C26">
            <v>34815</v>
          </cell>
          <cell r="D26">
            <v>1.0503100000000001</v>
          </cell>
        </row>
        <row r="27">
          <cell r="C27">
            <v>34816</v>
          </cell>
          <cell r="D27">
            <v>1.0537339999999999</v>
          </cell>
        </row>
        <row r="28">
          <cell r="C28">
            <v>34817</v>
          </cell>
          <cell r="D28">
            <v>1.0571699999999999</v>
          </cell>
        </row>
        <row r="29">
          <cell r="C29">
            <v>34818</v>
          </cell>
          <cell r="D29">
            <v>1.0606169999999999</v>
          </cell>
        </row>
        <row r="30">
          <cell r="C30">
            <v>34819</v>
          </cell>
          <cell r="D30">
            <v>1.0640750000000001</v>
          </cell>
        </row>
        <row r="31">
          <cell r="C31">
            <v>34820</v>
          </cell>
          <cell r="D31">
            <v>1.067545</v>
          </cell>
        </row>
        <row r="32">
          <cell r="C32">
            <v>34821</v>
          </cell>
          <cell r="D32">
            <v>1.071026</v>
          </cell>
        </row>
        <row r="33">
          <cell r="C33">
            <v>34822</v>
          </cell>
          <cell r="D33">
            <v>1.0745180000000001</v>
          </cell>
        </row>
        <row r="34">
          <cell r="C34">
            <v>34823</v>
          </cell>
          <cell r="D34">
            <v>1.078022</v>
          </cell>
        </row>
        <row r="35">
          <cell r="C35">
            <v>34824</v>
          </cell>
          <cell r="D35">
            <v>1.081537</v>
          </cell>
        </row>
        <row r="36">
          <cell r="C36">
            <v>34825</v>
          </cell>
          <cell r="D36">
            <v>1.0850630000000001</v>
          </cell>
        </row>
        <row r="37">
          <cell r="C37">
            <v>34826</v>
          </cell>
          <cell r="D37">
            <v>1.0886009999999999</v>
          </cell>
        </row>
        <row r="38">
          <cell r="C38">
            <v>34827</v>
          </cell>
          <cell r="D38">
            <v>1.0921510000000001</v>
          </cell>
        </row>
        <row r="39">
          <cell r="C39">
            <v>34828</v>
          </cell>
          <cell r="D39">
            <v>1.095712</v>
          </cell>
        </row>
        <row r="40">
          <cell r="C40">
            <v>34829</v>
          </cell>
          <cell r="D40">
            <v>1.0992839999999999</v>
          </cell>
        </row>
        <row r="41">
          <cell r="C41">
            <v>34830</v>
          </cell>
          <cell r="D41">
            <v>1.1008579999999999</v>
          </cell>
        </row>
        <row r="42">
          <cell r="C42">
            <v>34831</v>
          </cell>
          <cell r="D42">
            <v>1.1024339999999999</v>
          </cell>
        </row>
        <row r="43">
          <cell r="C43">
            <v>34832</v>
          </cell>
          <cell r="D43">
            <v>1.104012</v>
          </cell>
        </row>
        <row r="44">
          <cell r="C44">
            <v>34833</v>
          </cell>
          <cell r="D44">
            <v>1.105593</v>
          </cell>
        </row>
        <row r="45">
          <cell r="C45">
            <v>34834</v>
          </cell>
          <cell r="D45">
            <v>1.1071759999999999</v>
          </cell>
        </row>
        <row r="46">
          <cell r="C46">
            <v>34835</v>
          </cell>
          <cell r="D46">
            <v>1.1087610000000001</v>
          </cell>
        </row>
        <row r="47">
          <cell r="C47">
            <v>34836</v>
          </cell>
          <cell r="D47">
            <v>1.1103479999999999</v>
          </cell>
        </row>
        <row r="48">
          <cell r="C48">
            <v>34837</v>
          </cell>
          <cell r="D48">
            <v>1.1119380000000001</v>
          </cell>
        </row>
        <row r="49">
          <cell r="C49">
            <v>34838</v>
          </cell>
          <cell r="D49">
            <v>1.1135299999999999</v>
          </cell>
        </row>
        <row r="50">
          <cell r="C50">
            <v>34839</v>
          </cell>
          <cell r="D50">
            <v>1.115124</v>
          </cell>
        </row>
        <row r="51">
          <cell r="C51">
            <v>34840</v>
          </cell>
          <cell r="D51">
            <v>1.1167199999999999</v>
          </cell>
        </row>
        <row r="52">
          <cell r="C52">
            <v>34841</v>
          </cell>
          <cell r="D52">
            <v>1.1183190000000001</v>
          </cell>
        </row>
        <row r="53">
          <cell r="C53">
            <v>34842</v>
          </cell>
          <cell r="D53">
            <v>1.11992</v>
          </cell>
        </row>
        <row r="54">
          <cell r="C54">
            <v>34843</v>
          </cell>
          <cell r="D54">
            <v>1.121523</v>
          </cell>
        </row>
        <row r="55">
          <cell r="C55">
            <v>34844</v>
          </cell>
          <cell r="D55">
            <v>1.123129</v>
          </cell>
        </row>
        <row r="56">
          <cell r="C56">
            <v>34845</v>
          </cell>
          <cell r="D56">
            <v>1.124647</v>
          </cell>
        </row>
        <row r="57">
          <cell r="C57">
            <v>34846</v>
          </cell>
          <cell r="D57">
            <v>1.1261680000000001</v>
          </cell>
        </row>
        <row r="58">
          <cell r="C58">
            <v>34847</v>
          </cell>
          <cell r="D58">
            <v>1.1276900000000001</v>
          </cell>
        </row>
        <row r="59">
          <cell r="C59">
            <v>34848</v>
          </cell>
          <cell r="D59">
            <v>1.1292139999999999</v>
          </cell>
        </row>
        <row r="60">
          <cell r="C60">
            <v>34849</v>
          </cell>
          <cell r="D60">
            <v>1.130741</v>
          </cell>
        </row>
        <row r="61">
          <cell r="C61">
            <v>34850</v>
          </cell>
          <cell r="D61">
            <v>1.1322700000000001</v>
          </cell>
        </row>
        <row r="62">
          <cell r="C62">
            <v>34851</v>
          </cell>
          <cell r="D62">
            <v>1.1337999999999999</v>
          </cell>
        </row>
        <row r="63">
          <cell r="C63">
            <v>34852</v>
          </cell>
          <cell r="D63">
            <v>1.1353329999999999</v>
          </cell>
        </row>
        <row r="64">
          <cell r="C64">
            <v>34853</v>
          </cell>
          <cell r="D64">
            <v>1.136868</v>
          </cell>
        </row>
        <row r="65">
          <cell r="C65">
            <v>34854</v>
          </cell>
          <cell r="D65">
            <v>1.1384049999999999</v>
          </cell>
        </row>
        <row r="66">
          <cell r="C66">
            <v>34855</v>
          </cell>
          <cell r="D66">
            <v>1.1399440000000001</v>
          </cell>
        </row>
        <row r="67">
          <cell r="C67">
            <v>34856</v>
          </cell>
          <cell r="D67">
            <v>1.1414850000000001</v>
          </cell>
        </row>
        <row r="68">
          <cell r="C68">
            <v>34857</v>
          </cell>
          <cell r="D68">
            <v>1.1430279999999999</v>
          </cell>
        </row>
        <row r="69">
          <cell r="C69">
            <v>34858</v>
          </cell>
          <cell r="D69">
            <v>1.1445730000000001</v>
          </cell>
        </row>
        <row r="70">
          <cell r="C70">
            <v>34859</v>
          </cell>
          <cell r="D70">
            <v>1.14612</v>
          </cell>
        </row>
        <row r="71">
          <cell r="C71">
            <v>34860</v>
          </cell>
          <cell r="D71">
            <v>1.14767</v>
          </cell>
        </row>
        <row r="72">
          <cell r="C72">
            <v>34861</v>
          </cell>
          <cell r="D72">
            <v>1.1489929999999999</v>
          </cell>
        </row>
        <row r="73">
          <cell r="C73">
            <v>34862</v>
          </cell>
          <cell r="D73">
            <v>1.150317</v>
          </cell>
        </row>
        <row r="74">
          <cell r="C74">
            <v>34863</v>
          </cell>
          <cell r="D74">
            <v>1.151643</v>
          </cell>
        </row>
        <row r="75">
          <cell r="C75">
            <v>34864</v>
          </cell>
          <cell r="D75">
            <v>1.152971</v>
          </cell>
        </row>
        <row r="76">
          <cell r="C76">
            <v>34865</v>
          </cell>
          <cell r="D76">
            <v>1.1543000000000001</v>
          </cell>
        </row>
        <row r="77">
          <cell r="C77">
            <v>34866</v>
          </cell>
          <cell r="D77">
            <v>1.1556310000000001</v>
          </cell>
        </row>
        <row r="78">
          <cell r="C78">
            <v>34867</v>
          </cell>
          <cell r="D78">
            <v>1.156963</v>
          </cell>
        </row>
        <row r="79">
          <cell r="C79">
            <v>34868</v>
          </cell>
          <cell r="D79">
            <v>1.1582969999999999</v>
          </cell>
        </row>
        <row r="80">
          <cell r="C80">
            <v>34869</v>
          </cell>
          <cell r="D80">
            <v>1.159632</v>
          </cell>
        </row>
        <row r="81">
          <cell r="C81">
            <v>34870</v>
          </cell>
          <cell r="D81">
            <v>1.1609689999999999</v>
          </cell>
        </row>
        <row r="82">
          <cell r="C82">
            <v>34871</v>
          </cell>
          <cell r="D82">
            <v>1.162307</v>
          </cell>
        </row>
        <row r="83">
          <cell r="C83">
            <v>34872</v>
          </cell>
          <cell r="D83">
            <v>1.1636470000000001</v>
          </cell>
        </row>
        <row r="84">
          <cell r="C84">
            <v>34873</v>
          </cell>
          <cell r="D84">
            <v>1.1649890000000001</v>
          </cell>
        </row>
        <row r="85">
          <cell r="C85">
            <v>34874</v>
          </cell>
          <cell r="D85">
            <v>1.1663319999999999</v>
          </cell>
        </row>
        <row r="86">
          <cell r="C86">
            <v>34875</v>
          </cell>
          <cell r="D86">
            <v>1.1676759999999999</v>
          </cell>
        </row>
        <row r="87">
          <cell r="C87">
            <v>34876</v>
          </cell>
          <cell r="D87">
            <v>1.168952</v>
          </cell>
        </row>
        <row r="88">
          <cell r="B88" t="str">
            <v>A</v>
          </cell>
          <cell r="C88">
            <v>34877</v>
          </cell>
          <cell r="D88">
            <v>1.170229</v>
          </cell>
          <cell r="E88">
            <v>1.0010924315113023</v>
          </cell>
        </row>
        <row r="89">
          <cell r="C89">
            <v>34878</v>
          </cell>
          <cell r="D89">
            <v>1.171508</v>
          </cell>
          <cell r="E89">
            <v>1.0010929484741875</v>
          </cell>
        </row>
        <row r="90">
          <cell r="C90">
            <v>34879</v>
          </cell>
          <cell r="D90">
            <v>1.1727879999999999</v>
          </cell>
          <cell r="E90">
            <v>1.00109260884262</v>
          </cell>
        </row>
        <row r="91">
          <cell r="B91" t="str">
            <v>B</v>
          </cell>
          <cell r="C91">
            <v>34880</v>
          </cell>
          <cell r="D91">
            <v>1.174069</v>
          </cell>
          <cell r="E91">
            <v>1.001092269020488</v>
          </cell>
        </row>
        <row r="92">
          <cell r="C92">
            <v>34881</v>
          </cell>
          <cell r="D92">
            <v>1.175352</v>
          </cell>
          <cell r="E92">
            <v>1.0010927807479799</v>
          </cell>
        </row>
        <row r="93">
          <cell r="C93">
            <v>34882</v>
          </cell>
          <cell r="D93">
            <v>1.176636</v>
          </cell>
          <cell r="E93">
            <v>1.0010924386907072</v>
          </cell>
        </row>
        <row r="94">
          <cell r="B94" t="str">
            <v>C</v>
          </cell>
          <cell r="C94">
            <v>34883</v>
          </cell>
          <cell r="D94">
            <v>1.1779219999999999</v>
          </cell>
          <cell r="E94">
            <v>1.0010929463317457</v>
          </cell>
        </row>
        <row r="95">
          <cell r="C95">
            <v>34884</v>
          </cell>
          <cell r="D95">
            <v>1.179209</v>
          </cell>
          <cell r="E95">
            <v>1.0010926020568425</v>
          </cell>
        </row>
        <row r="96">
          <cell r="C96">
            <v>34885</v>
          </cell>
          <cell r="D96">
            <v>1.180498</v>
          </cell>
          <cell r="E96">
            <v>1.0010931056326742</v>
          </cell>
        </row>
        <row r="97">
          <cell r="C97">
            <v>34886</v>
          </cell>
          <cell r="D97">
            <v>1.1817869999999999</v>
          </cell>
          <cell r="E97">
            <v>1.0010919120574535</v>
          </cell>
        </row>
        <row r="98">
          <cell r="C98">
            <v>34887</v>
          </cell>
          <cell r="D98">
            <v>1.183079</v>
          </cell>
          <cell r="E98">
            <v>1.0010932596144653</v>
          </cell>
        </row>
        <row r="99">
          <cell r="C99">
            <v>34888</v>
          </cell>
          <cell r="D99">
            <v>1.1843710000000001</v>
          </cell>
          <cell r="E99">
            <v>1.0010920657031357</v>
          </cell>
        </row>
        <row r="100">
          <cell r="C100">
            <v>34889</v>
          </cell>
          <cell r="D100">
            <v>1.185665</v>
          </cell>
          <cell r="E100">
            <v>1.0010925630566772</v>
          </cell>
        </row>
        <row r="101">
          <cell r="C101">
            <v>34890</v>
          </cell>
          <cell r="D101">
            <v>1.1869609999999999</v>
          </cell>
          <cell r="E101">
            <v>1.0010930574825099</v>
          </cell>
        </row>
        <row r="102">
          <cell r="C102">
            <v>34891</v>
          </cell>
          <cell r="D102">
            <v>1.1879489999999999</v>
          </cell>
          <cell r="E102">
            <v>1.0008323778119079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
      <sheetName val="20.2"/>
      <sheetName val="G20-1"/>
      <sheetName val="20.3"/>
      <sheetName val="20.4"/>
      <sheetName val="20.5"/>
      <sheetName val="20.6"/>
      <sheetName val="20.7a"/>
      <sheetName val="20.7b"/>
      <sheetName val="20.8 g2"/>
      <sheetName val="G20-1-2 (2)"/>
      <sheetName val="20.9 g3"/>
      <sheetName val="G20-3"/>
      <sheetName val="20.10-11"/>
      <sheetName val="20.11"/>
      <sheetName val="20.12-13"/>
      <sheetName val="20.13"/>
      <sheetName val="20.14"/>
      <sheetName val="20.15"/>
      <sheetName val="20.16"/>
      <sheetName val="20.17"/>
      <sheetName val="20.18"/>
      <sheetName val="20.19-20"/>
      <sheetName val="20.20"/>
      <sheetName val="20.21"/>
      <sheetName val="20.22-23"/>
      <sheetName val="20.23"/>
      <sheetName val="20.24"/>
      <sheetName val="20.25"/>
      <sheetName val="20.26"/>
      <sheetName val="20.27"/>
      <sheetName val="20.28"/>
      <sheetName val="20.29-30a"/>
      <sheetName val="20.30"/>
      <sheetName val="20.30b-31"/>
      <sheetName val="20.32,33"/>
      <sheetName val="20.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en"/>
      <sheetName val="(INFORMATICA)"/>
      <sheetName val="tabla general"/>
    </sheetNames>
    <sheetDataSet>
      <sheetData sheetId="0">
        <row r="1">
          <cell r="B1" t="str">
            <v>RECAUDACIÓN DE INGRESOS MENSUAL Y ACUMULADO</v>
          </cell>
        </row>
        <row r="2">
          <cell r="B2" t="str">
            <v>Estado de Ingresos del 1o. de Enero al 30 de Septiembre del 2010</v>
          </cell>
          <cell r="AB2" t="str">
            <v>DEFINITIVO</v>
          </cell>
        </row>
        <row r="3">
          <cell r="B3" t="str">
            <v>PARTIDA</v>
          </cell>
          <cell r="D3" t="str">
            <v>NOMBRE</v>
          </cell>
          <cell r="E3" t="str">
            <v>ENERO</v>
          </cell>
          <cell r="F3" t="str">
            <v>FEBRERO</v>
          </cell>
          <cell r="G3" t="str">
            <v>MARZO</v>
          </cell>
          <cell r="H3" t="str">
            <v>1er TRIMESTRE</v>
          </cell>
          <cell r="I3" t="str">
            <v>ABRIL</v>
          </cell>
          <cell r="J3" t="str">
            <v>MAYO</v>
          </cell>
          <cell r="K3" t="str">
            <v>JUNIO</v>
          </cell>
          <cell r="L3" t="str">
            <v>2do TRIMESTRE</v>
          </cell>
          <cell r="M3" t="str">
            <v>JULIO</v>
          </cell>
          <cell r="N3" t="str">
            <v>AGOSTO</v>
          </cell>
          <cell r="O3" t="str">
            <v>SEPTIEMBRE</v>
          </cell>
          <cell r="P3" t="str">
            <v>3er TRIMESTRE</v>
          </cell>
          <cell r="Q3" t="str">
            <v>OCTUBRE</v>
          </cell>
          <cell r="R3" t="str">
            <v>NOVIEMBRE</v>
          </cell>
          <cell r="S3" t="str">
            <v>DICIEMBRE</v>
          </cell>
          <cell r="T3" t="str">
            <v>4to TRIMESTRE</v>
          </cell>
          <cell r="U3" t="str">
            <v>ACUMULADO</v>
          </cell>
          <cell r="X3" t="str">
            <v>DIF</v>
          </cell>
          <cell r="Y3" t="str">
            <v xml:space="preserve">ACUMULADO </v>
          </cell>
          <cell r="AB3" t="str">
            <v>Partida</v>
          </cell>
          <cell r="AD3" t="str">
            <v>Nombre</v>
          </cell>
          <cell r="AE3" t="str">
            <v>MENSUAL</v>
          </cell>
          <cell r="AF3" t="str">
            <v>ACUMULADO</v>
          </cell>
        </row>
        <row r="4">
          <cell r="A4">
            <v>0</v>
          </cell>
          <cell r="D4" t="str">
            <v>I  M  P  U  E  S  T  O  S</v>
          </cell>
          <cell r="E4">
            <v>0</v>
          </cell>
          <cell r="F4">
            <v>0</v>
          </cell>
          <cell r="G4">
            <v>0</v>
          </cell>
          <cell r="H4">
            <v>0</v>
          </cell>
          <cell r="I4">
            <v>0</v>
          </cell>
          <cell r="J4">
            <v>0</v>
          </cell>
          <cell r="K4">
            <v>0</v>
          </cell>
          <cell r="L4">
            <v>0</v>
          </cell>
          <cell r="M4">
            <v>0</v>
          </cell>
          <cell r="N4">
            <v>0</v>
          </cell>
          <cell r="O4">
            <v>0</v>
          </cell>
          <cell r="P4">
            <v>0</v>
          </cell>
          <cell r="T4">
            <v>0</v>
          </cell>
          <cell r="U4">
            <v>0</v>
          </cell>
          <cell r="X4">
            <v>0</v>
          </cell>
          <cell r="Y4">
            <v>0</v>
          </cell>
          <cell r="AB4">
            <v>0</v>
          </cell>
          <cell r="AC4">
            <v>0</v>
          </cell>
          <cell r="AD4" t="str">
            <v>I  M  P  U  E  S  T  O  S</v>
          </cell>
          <cell r="AE4">
            <v>0</v>
          </cell>
          <cell r="AF4">
            <v>0</v>
          </cell>
        </row>
        <row r="5">
          <cell r="A5">
            <v>12500</v>
          </cell>
          <cell r="B5">
            <v>125</v>
          </cell>
          <cell r="C5">
            <v>0</v>
          </cell>
          <cell r="D5" t="str">
            <v>S O B R E   N O M I N A S</v>
          </cell>
          <cell r="E5">
            <v>292591155.68000001</v>
          </cell>
          <cell r="F5">
            <v>151694314.38</v>
          </cell>
          <cell r="G5">
            <v>204766197.22999999</v>
          </cell>
          <cell r="H5">
            <v>649051667.28999996</v>
          </cell>
          <cell r="I5">
            <v>205950714.44</v>
          </cell>
          <cell r="J5">
            <v>196352183.50999999</v>
          </cell>
          <cell r="K5">
            <v>193599147.94999999</v>
          </cell>
          <cell r="L5">
            <v>595902045.89999998</v>
          </cell>
          <cell r="M5">
            <v>188278555.81</v>
          </cell>
          <cell r="N5">
            <v>195857775.56999999</v>
          </cell>
          <cell r="O5">
            <v>189650121.81999999</v>
          </cell>
          <cell r="P5">
            <v>573786453.20000005</v>
          </cell>
          <cell r="T5">
            <v>0</v>
          </cell>
          <cell r="U5">
            <v>1818740166.3899999</v>
          </cell>
          <cell r="X5">
            <v>0</v>
          </cell>
          <cell r="Y5">
            <v>1818740166.3900001</v>
          </cell>
          <cell r="AB5">
            <v>125</v>
          </cell>
          <cell r="AC5">
            <v>0</v>
          </cell>
          <cell r="AD5" t="str">
            <v>S O B R E   N O M I N A S</v>
          </cell>
          <cell r="AE5">
            <v>189650121.81999999</v>
          </cell>
          <cell r="AF5">
            <v>1818740166.3900001</v>
          </cell>
        </row>
        <row r="6">
          <cell r="A6">
            <v>12501</v>
          </cell>
          <cell r="B6">
            <v>125</v>
          </cell>
          <cell r="C6">
            <v>1</v>
          </cell>
          <cell r="D6" t="str">
            <v>CONVENIOS DE NOMINAS</v>
          </cell>
          <cell r="E6">
            <v>0</v>
          </cell>
          <cell r="F6">
            <v>0</v>
          </cell>
          <cell r="G6">
            <v>0</v>
          </cell>
          <cell r="H6">
            <v>0</v>
          </cell>
          <cell r="I6">
            <v>0</v>
          </cell>
          <cell r="J6">
            <v>0</v>
          </cell>
          <cell r="K6">
            <v>0</v>
          </cell>
          <cell r="L6">
            <v>0</v>
          </cell>
          <cell r="M6">
            <v>0</v>
          </cell>
          <cell r="N6">
            <v>0</v>
          </cell>
          <cell r="O6">
            <v>0</v>
          </cell>
          <cell r="P6">
            <v>0</v>
          </cell>
          <cell r="T6">
            <v>0</v>
          </cell>
          <cell r="U6">
            <v>0</v>
          </cell>
          <cell r="X6">
            <v>0</v>
          </cell>
          <cell r="Y6">
            <v>0</v>
          </cell>
          <cell r="AB6">
            <v>125</v>
          </cell>
          <cell r="AC6">
            <v>1</v>
          </cell>
          <cell r="AD6" t="str">
            <v>CONVENIOS DE NOMINAS</v>
          </cell>
          <cell r="AE6">
            <v>0</v>
          </cell>
          <cell r="AF6">
            <v>0</v>
          </cell>
        </row>
        <row r="7">
          <cell r="A7">
            <v>12502</v>
          </cell>
          <cell r="B7">
            <v>125</v>
          </cell>
          <cell r="C7">
            <v>2</v>
          </cell>
          <cell r="D7" t="str">
            <v>I.S.N. ACTOS DE FISCALIZACION</v>
          </cell>
          <cell r="E7">
            <v>0</v>
          </cell>
          <cell r="F7">
            <v>0</v>
          </cell>
          <cell r="G7">
            <v>0</v>
          </cell>
          <cell r="H7">
            <v>0</v>
          </cell>
          <cell r="I7">
            <v>0</v>
          </cell>
          <cell r="J7">
            <v>0</v>
          </cell>
          <cell r="K7">
            <v>0</v>
          </cell>
          <cell r="L7">
            <v>0</v>
          </cell>
          <cell r="M7">
            <v>0</v>
          </cell>
          <cell r="N7">
            <v>0</v>
          </cell>
          <cell r="O7">
            <v>0</v>
          </cell>
          <cell r="P7">
            <v>0</v>
          </cell>
          <cell r="T7">
            <v>0</v>
          </cell>
          <cell r="U7">
            <v>0</v>
          </cell>
          <cell r="X7">
            <v>0</v>
          </cell>
          <cell r="Y7">
            <v>0</v>
          </cell>
          <cell r="AB7">
            <v>125</v>
          </cell>
          <cell r="AC7">
            <v>2</v>
          </cell>
          <cell r="AD7" t="str">
            <v>I.S.N. ACTOS DE FISCALIZACION</v>
          </cell>
          <cell r="AE7">
            <v>0</v>
          </cell>
          <cell r="AF7">
            <v>0</v>
          </cell>
        </row>
        <row r="8">
          <cell r="A8">
            <v>12503</v>
          </cell>
          <cell r="B8">
            <v>125</v>
          </cell>
          <cell r="C8">
            <v>3</v>
          </cell>
          <cell r="D8" t="str">
            <v>ACTUALIZACION DE ISN ACTOS FIS.</v>
          </cell>
          <cell r="E8">
            <v>0</v>
          </cell>
          <cell r="F8">
            <v>0</v>
          </cell>
          <cell r="G8">
            <v>0</v>
          </cell>
          <cell r="H8">
            <v>0</v>
          </cell>
          <cell r="I8">
            <v>0</v>
          </cell>
          <cell r="J8">
            <v>0</v>
          </cell>
          <cell r="K8">
            <v>0</v>
          </cell>
          <cell r="L8">
            <v>0</v>
          </cell>
          <cell r="M8">
            <v>0</v>
          </cell>
          <cell r="N8">
            <v>0</v>
          </cell>
          <cell r="O8">
            <v>0</v>
          </cell>
          <cell r="P8">
            <v>0</v>
          </cell>
          <cell r="T8">
            <v>0</v>
          </cell>
          <cell r="U8">
            <v>0</v>
          </cell>
          <cell r="X8">
            <v>0</v>
          </cell>
          <cell r="Y8">
            <v>0</v>
          </cell>
          <cell r="AB8">
            <v>125</v>
          </cell>
          <cell r="AC8">
            <v>3</v>
          </cell>
          <cell r="AD8" t="str">
            <v>ACTUALIZACION DE ISN ACTOS FIS.</v>
          </cell>
          <cell r="AE8">
            <v>0</v>
          </cell>
          <cell r="AF8">
            <v>0</v>
          </cell>
        </row>
        <row r="9">
          <cell r="A9">
            <v>12504</v>
          </cell>
          <cell r="B9">
            <v>125</v>
          </cell>
          <cell r="C9">
            <v>4</v>
          </cell>
          <cell r="D9" t="str">
            <v>ACTUALIZACION DE I.S.N.</v>
          </cell>
          <cell r="E9">
            <v>79145.87</v>
          </cell>
          <cell r="F9">
            <v>57179.23</v>
          </cell>
          <cell r="G9">
            <v>73876.81</v>
          </cell>
          <cell r="H9">
            <v>210201.91</v>
          </cell>
          <cell r="I9">
            <v>112150.15</v>
          </cell>
          <cell r="J9">
            <v>405112.37</v>
          </cell>
          <cell r="K9">
            <v>228709.06</v>
          </cell>
          <cell r="L9">
            <v>745971.58000000007</v>
          </cell>
          <cell r="M9">
            <v>123361.76</v>
          </cell>
          <cell r="N9">
            <v>191100.56</v>
          </cell>
          <cell r="O9">
            <v>54622.54</v>
          </cell>
          <cell r="P9">
            <v>369084.86</v>
          </cell>
          <cell r="T9">
            <v>0</v>
          </cell>
          <cell r="U9">
            <v>1325258.3499999999</v>
          </cell>
          <cell r="X9">
            <v>0</v>
          </cell>
          <cell r="Y9">
            <v>1325258.3500000001</v>
          </cell>
          <cell r="AB9">
            <v>125</v>
          </cell>
          <cell r="AC9">
            <v>4</v>
          </cell>
          <cell r="AD9" t="str">
            <v>ACTUALIZACION DE I.S.N.</v>
          </cell>
          <cell r="AE9">
            <v>54622.54</v>
          </cell>
          <cell r="AF9">
            <v>1325258.3500000001</v>
          </cell>
        </row>
        <row r="10">
          <cell r="A10">
            <v>12505</v>
          </cell>
          <cell r="B10">
            <v>125</v>
          </cell>
          <cell r="C10">
            <v>5</v>
          </cell>
          <cell r="D10" t="str">
            <v>IMPUESTO SOBRE NOMINAS POR CREDITO</v>
          </cell>
          <cell r="E10">
            <v>10351.049999999999</v>
          </cell>
          <cell r="F10">
            <v>68610.63</v>
          </cell>
          <cell r="G10">
            <v>2413.4</v>
          </cell>
          <cell r="H10">
            <v>81375.08</v>
          </cell>
          <cell r="I10">
            <v>2413.4</v>
          </cell>
          <cell r="J10">
            <v>1339122.06</v>
          </cell>
          <cell r="K10">
            <v>2413.4</v>
          </cell>
          <cell r="L10">
            <v>1343948.8599999999</v>
          </cell>
          <cell r="M10">
            <v>2413.4</v>
          </cell>
          <cell r="N10">
            <v>2413.4</v>
          </cell>
          <cell r="O10">
            <v>2413.4</v>
          </cell>
          <cell r="P10">
            <v>7240.2000000000007</v>
          </cell>
          <cell r="T10">
            <v>0</v>
          </cell>
          <cell r="U10">
            <v>1432564.14</v>
          </cell>
          <cell r="X10">
            <v>0</v>
          </cell>
          <cell r="Y10">
            <v>1432564.14</v>
          </cell>
          <cell r="AB10">
            <v>125</v>
          </cell>
          <cell r="AC10">
            <v>5</v>
          </cell>
          <cell r="AD10" t="str">
            <v>IMPUESTO SOBRE NOMINAS POR CREDITO</v>
          </cell>
          <cell r="AE10">
            <v>2413.4</v>
          </cell>
          <cell r="AF10">
            <v>1432564.14</v>
          </cell>
        </row>
        <row r="11">
          <cell r="A11">
            <v>12600</v>
          </cell>
          <cell r="B11">
            <v>126</v>
          </cell>
          <cell r="C11">
            <v>0</v>
          </cell>
          <cell r="D11" t="str">
            <v>IMPUESTO SOBRE HOSPEDAJE</v>
          </cell>
          <cell r="E11">
            <v>2773190.17</v>
          </cell>
          <cell r="F11">
            <v>2581757.69</v>
          </cell>
          <cell r="G11">
            <v>2964669.07</v>
          </cell>
          <cell r="H11">
            <v>8319616.9299999997</v>
          </cell>
          <cell r="I11">
            <v>3221484.17</v>
          </cell>
          <cell r="J11">
            <v>2899690.54</v>
          </cell>
          <cell r="K11">
            <v>2845661.97</v>
          </cell>
          <cell r="L11">
            <v>8966836.6799999997</v>
          </cell>
          <cell r="M11">
            <v>2880497.89</v>
          </cell>
          <cell r="N11">
            <v>3008072.05</v>
          </cell>
          <cell r="O11">
            <v>3026950.3</v>
          </cell>
          <cell r="P11">
            <v>8915520.2399999984</v>
          </cell>
          <cell r="T11">
            <v>0</v>
          </cell>
          <cell r="U11">
            <v>26201973.849999998</v>
          </cell>
          <cell r="X11">
            <v>0</v>
          </cell>
          <cell r="Y11">
            <v>26201973.850000001</v>
          </cell>
          <cell r="AB11">
            <v>126</v>
          </cell>
          <cell r="AC11">
            <v>0</v>
          </cell>
          <cell r="AD11" t="str">
            <v>IMPUESTO SOBRE HOSPEDAJE</v>
          </cell>
          <cell r="AE11">
            <v>3026950.3</v>
          </cell>
          <cell r="AF11">
            <v>26201973.850000001</v>
          </cell>
        </row>
        <row r="12">
          <cell r="A12">
            <v>12603</v>
          </cell>
          <cell r="B12">
            <v>126</v>
          </cell>
          <cell r="C12">
            <v>3</v>
          </cell>
          <cell r="D12" t="str">
            <v>ACTUALIZACION IMP.SOBRE HOSPEDAJE</v>
          </cell>
          <cell r="E12">
            <v>694.57</v>
          </cell>
          <cell r="F12">
            <v>1056.8499999999999</v>
          </cell>
          <cell r="G12">
            <v>2578</v>
          </cell>
          <cell r="H12">
            <v>4329.42</v>
          </cell>
          <cell r="I12">
            <v>155.99</v>
          </cell>
          <cell r="J12">
            <v>651.70000000000005</v>
          </cell>
          <cell r="K12">
            <v>47.11</v>
          </cell>
          <cell r="L12">
            <v>854.80000000000007</v>
          </cell>
          <cell r="M12">
            <v>92</v>
          </cell>
          <cell r="N12">
            <v>1198.4000000000001</v>
          </cell>
          <cell r="O12">
            <v>76.95</v>
          </cell>
          <cell r="P12">
            <v>1367.3500000000001</v>
          </cell>
          <cell r="T12">
            <v>0</v>
          </cell>
          <cell r="U12">
            <v>6551.57</v>
          </cell>
          <cell r="X12">
            <v>0</v>
          </cell>
          <cell r="Y12">
            <v>6551.57</v>
          </cell>
          <cell r="AB12">
            <v>126</v>
          </cell>
          <cell r="AC12">
            <v>3</v>
          </cell>
          <cell r="AD12" t="str">
            <v>ACTUALIZACION IMP.SOBRE HOSPEDAJE</v>
          </cell>
          <cell r="AE12">
            <v>76.95</v>
          </cell>
          <cell r="AF12">
            <v>6551.57</v>
          </cell>
        </row>
        <row r="13">
          <cell r="A13">
            <v>12700</v>
          </cell>
          <cell r="B13">
            <v>127</v>
          </cell>
          <cell r="C13">
            <v>0</v>
          </cell>
          <cell r="D13" t="str">
            <v>IMPUESTO POR OBTENCION DE PREMIOS</v>
          </cell>
          <cell r="E13">
            <v>6857831.5</v>
          </cell>
          <cell r="F13">
            <v>3669786.29</v>
          </cell>
          <cell r="G13">
            <v>15845332.32</v>
          </cell>
          <cell r="H13">
            <v>26372950.109999999</v>
          </cell>
          <cell r="I13">
            <v>2586345.34</v>
          </cell>
          <cell r="J13">
            <v>2075261.84</v>
          </cell>
          <cell r="K13">
            <v>2263466.12</v>
          </cell>
          <cell r="L13">
            <v>6925073.2999999998</v>
          </cell>
          <cell r="M13">
            <v>2628290.94</v>
          </cell>
          <cell r="N13">
            <v>3128155.19</v>
          </cell>
          <cell r="O13">
            <v>3051145.74</v>
          </cell>
          <cell r="P13">
            <v>8807591.870000001</v>
          </cell>
          <cell r="T13">
            <v>0</v>
          </cell>
          <cell r="U13">
            <v>42105615.280000001</v>
          </cell>
          <cell r="X13">
            <v>0</v>
          </cell>
          <cell r="Y13">
            <v>42105615.280000001</v>
          </cell>
          <cell r="AB13">
            <v>127</v>
          </cell>
          <cell r="AC13">
            <v>0</v>
          </cell>
          <cell r="AD13" t="str">
            <v>IMPUESTO POR OBTENCION DE PREMIOS</v>
          </cell>
          <cell r="AE13">
            <v>3051145.74</v>
          </cell>
          <cell r="AF13">
            <v>42105615.280000001</v>
          </cell>
        </row>
        <row r="14">
          <cell r="A14">
            <v>12900</v>
          </cell>
          <cell r="B14">
            <v>129</v>
          </cell>
          <cell r="C14">
            <v>0</v>
          </cell>
          <cell r="D14" t="str">
            <v>IMP.SOBRE TRANS.DE PROP.DE VEH.AUT.USADO</v>
          </cell>
          <cell r="E14">
            <v>15432833.9</v>
          </cell>
          <cell r="F14">
            <v>18097760.5</v>
          </cell>
          <cell r="G14">
            <v>18274352</v>
          </cell>
          <cell r="H14">
            <v>51804946.399999999</v>
          </cell>
          <cell r="I14">
            <v>13136413</v>
          </cell>
          <cell r="J14">
            <v>12567069.300000001</v>
          </cell>
          <cell r="K14">
            <v>13342548</v>
          </cell>
          <cell r="L14">
            <v>39046030.299999997</v>
          </cell>
          <cell r="M14">
            <v>9493120.3399999999</v>
          </cell>
          <cell r="N14">
            <v>14308338.74</v>
          </cell>
          <cell r="O14">
            <v>12423601</v>
          </cell>
          <cell r="P14">
            <v>36225060.079999998</v>
          </cell>
          <cell r="T14">
            <v>0</v>
          </cell>
          <cell r="U14">
            <v>127076036.78</v>
          </cell>
          <cell r="X14">
            <v>0</v>
          </cell>
          <cell r="Y14">
            <v>127076036.78</v>
          </cell>
          <cell r="AB14">
            <v>129</v>
          </cell>
          <cell r="AC14">
            <v>0</v>
          </cell>
          <cell r="AD14" t="str">
            <v>IMP.SOBRE TRANS.DE PROP.DE VEH.AUT.USADO</v>
          </cell>
          <cell r="AE14">
            <v>12423601</v>
          </cell>
          <cell r="AF14">
            <v>127076036.78</v>
          </cell>
        </row>
        <row r="15">
          <cell r="A15">
            <v>12901</v>
          </cell>
          <cell r="B15">
            <v>129</v>
          </cell>
          <cell r="C15">
            <v>1</v>
          </cell>
          <cell r="D15" t="str">
            <v>IMP.DE TRANSM.POR REQUERIMIENTO</v>
          </cell>
          <cell r="E15">
            <v>0</v>
          </cell>
          <cell r="F15">
            <v>0</v>
          </cell>
          <cell r="G15">
            <v>0</v>
          </cell>
          <cell r="H15">
            <v>0</v>
          </cell>
          <cell r="I15">
            <v>0</v>
          </cell>
          <cell r="J15">
            <v>0</v>
          </cell>
          <cell r="K15">
            <v>0</v>
          </cell>
          <cell r="L15">
            <v>0</v>
          </cell>
          <cell r="M15">
            <v>0</v>
          </cell>
          <cell r="N15">
            <v>0</v>
          </cell>
          <cell r="O15">
            <v>0</v>
          </cell>
          <cell r="P15">
            <v>0</v>
          </cell>
          <cell r="T15">
            <v>0</v>
          </cell>
          <cell r="U15">
            <v>0</v>
          </cell>
          <cell r="X15">
            <v>0</v>
          </cell>
          <cell r="Y15">
            <v>0</v>
          </cell>
          <cell r="AB15">
            <v>129</v>
          </cell>
          <cell r="AC15">
            <v>1</v>
          </cell>
          <cell r="AD15" t="str">
            <v>IMP.DE TRANSM.POR REQUERIMIENTO</v>
          </cell>
          <cell r="AE15">
            <v>0</v>
          </cell>
          <cell r="AF15">
            <v>0</v>
          </cell>
        </row>
        <row r="16">
          <cell r="A16">
            <v>13001</v>
          </cell>
          <cell r="B16">
            <v>130</v>
          </cell>
          <cell r="C16">
            <v>1</v>
          </cell>
          <cell r="D16" t="str">
            <v>DEV.IMPTO.SOBRE NOMINA</v>
          </cell>
          <cell r="E16">
            <v>-419585.35</v>
          </cell>
          <cell r="F16">
            <v>0</v>
          </cell>
          <cell r="G16">
            <v>0</v>
          </cell>
          <cell r="H16">
            <v>-419585.35</v>
          </cell>
          <cell r="I16">
            <v>0</v>
          </cell>
          <cell r="J16">
            <v>-265013.73</v>
          </cell>
          <cell r="K16">
            <v>-18109.38</v>
          </cell>
          <cell r="L16">
            <v>-283123.11</v>
          </cell>
          <cell r="M16">
            <v>-30276</v>
          </cell>
          <cell r="N16">
            <v>0</v>
          </cell>
          <cell r="O16">
            <v>-18264</v>
          </cell>
          <cell r="P16">
            <v>-48540</v>
          </cell>
          <cell r="T16">
            <v>0</v>
          </cell>
          <cell r="U16">
            <v>-751248.46</v>
          </cell>
          <cell r="X16">
            <v>0</v>
          </cell>
          <cell r="Y16">
            <v>-751248.46</v>
          </cell>
          <cell r="AB16">
            <v>130</v>
          </cell>
          <cell r="AC16">
            <v>1</v>
          </cell>
          <cell r="AD16" t="str">
            <v>DEV.IMPTO.SOBRE NOMINA</v>
          </cell>
          <cell r="AE16">
            <v>-18264</v>
          </cell>
          <cell r="AF16">
            <v>-751248.46</v>
          </cell>
        </row>
        <row r="17">
          <cell r="A17">
            <v>13003</v>
          </cell>
          <cell r="B17">
            <v>130</v>
          </cell>
          <cell r="C17">
            <v>3</v>
          </cell>
          <cell r="D17" t="str">
            <v>DEV.IMP.POR OBTENCION DE PREMIOS</v>
          </cell>
          <cell r="E17">
            <v>0</v>
          </cell>
          <cell r="F17">
            <v>0</v>
          </cell>
          <cell r="G17">
            <v>0</v>
          </cell>
          <cell r="H17">
            <v>0</v>
          </cell>
          <cell r="I17">
            <v>0</v>
          </cell>
          <cell r="J17">
            <v>0</v>
          </cell>
          <cell r="K17">
            <v>0</v>
          </cell>
          <cell r="L17">
            <v>0</v>
          </cell>
          <cell r="M17">
            <v>0</v>
          </cell>
          <cell r="N17">
            <v>0</v>
          </cell>
          <cell r="O17">
            <v>0</v>
          </cell>
          <cell r="P17">
            <v>0</v>
          </cell>
          <cell r="T17">
            <v>0</v>
          </cell>
          <cell r="U17">
            <v>0</v>
          </cell>
          <cell r="X17">
            <v>0</v>
          </cell>
          <cell r="Y17">
            <v>0</v>
          </cell>
          <cell r="AB17">
            <v>130</v>
          </cell>
          <cell r="AC17">
            <v>3</v>
          </cell>
          <cell r="AD17" t="str">
            <v>DEV.IMP.POR OBTENCION DE PREMIOS</v>
          </cell>
          <cell r="AE17">
            <v>0</v>
          </cell>
          <cell r="AF17">
            <v>0</v>
          </cell>
        </row>
        <row r="18">
          <cell r="A18">
            <v>13004</v>
          </cell>
          <cell r="B18">
            <v>130</v>
          </cell>
          <cell r="C18">
            <v>4</v>
          </cell>
          <cell r="D18" t="str">
            <v>ACT.E INTS.POR DEV.IMP.S/NOMINA</v>
          </cell>
          <cell r="E18">
            <v>0</v>
          </cell>
          <cell r="F18">
            <v>0</v>
          </cell>
          <cell r="G18">
            <v>0</v>
          </cell>
          <cell r="H18">
            <v>0</v>
          </cell>
          <cell r="I18">
            <v>0</v>
          </cell>
          <cell r="J18">
            <v>0</v>
          </cell>
          <cell r="K18">
            <v>0</v>
          </cell>
          <cell r="L18">
            <v>0</v>
          </cell>
          <cell r="M18">
            <v>0</v>
          </cell>
          <cell r="N18">
            <v>0</v>
          </cell>
          <cell r="O18">
            <v>0</v>
          </cell>
          <cell r="P18">
            <v>0</v>
          </cell>
          <cell r="T18">
            <v>0</v>
          </cell>
          <cell r="U18">
            <v>0</v>
          </cell>
          <cell r="X18">
            <v>0</v>
          </cell>
          <cell r="Y18">
            <v>0</v>
          </cell>
          <cell r="AB18">
            <v>130</v>
          </cell>
          <cell r="AC18">
            <v>4</v>
          </cell>
          <cell r="AD18" t="str">
            <v>ACT.E INTS.POR DEV.IMP.S/NOMINA</v>
          </cell>
          <cell r="AE18">
            <v>0</v>
          </cell>
          <cell r="AF18">
            <v>0</v>
          </cell>
        </row>
        <row r="19">
          <cell r="A19">
            <v>13005</v>
          </cell>
          <cell r="B19">
            <v>130</v>
          </cell>
          <cell r="C19">
            <v>5</v>
          </cell>
          <cell r="D19" t="str">
            <v>ACT.E INTS.POR DEV.IMP.S/TRANS.VEH.USADO</v>
          </cell>
          <cell r="E19">
            <v>0</v>
          </cell>
          <cell r="F19">
            <v>0</v>
          </cell>
          <cell r="G19">
            <v>0</v>
          </cell>
          <cell r="H19">
            <v>0</v>
          </cell>
          <cell r="I19">
            <v>0</v>
          </cell>
          <cell r="J19">
            <v>0</v>
          </cell>
          <cell r="K19">
            <v>0</v>
          </cell>
          <cell r="L19">
            <v>0</v>
          </cell>
          <cell r="M19">
            <v>0</v>
          </cell>
          <cell r="N19">
            <v>0</v>
          </cell>
          <cell r="O19">
            <v>0</v>
          </cell>
          <cell r="P19">
            <v>0</v>
          </cell>
          <cell r="T19">
            <v>0</v>
          </cell>
          <cell r="U19">
            <v>0</v>
          </cell>
          <cell r="X19">
            <v>0</v>
          </cell>
          <cell r="Y19">
            <v>0</v>
          </cell>
          <cell r="AB19">
            <v>130</v>
          </cell>
          <cell r="AC19">
            <v>5</v>
          </cell>
          <cell r="AD19" t="str">
            <v>ACT.E INTS.POR DEV.IMP.S/TRANS.VEH.USADO</v>
          </cell>
          <cell r="AE19">
            <v>0</v>
          </cell>
          <cell r="AF19">
            <v>0</v>
          </cell>
        </row>
        <row r="20">
          <cell r="A20">
            <v>13008</v>
          </cell>
          <cell r="B20">
            <v>130</v>
          </cell>
          <cell r="C20">
            <v>8</v>
          </cell>
          <cell r="D20" t="str">
            <v>SUBSIDIO DE ISN</v>
          </cell>
          <cell r="E20">
            <v>-250497.98</v>
          </cell>
          <cell r="F20">
            <v>-189271.32</v>
          </cell>
          <cell r="G20">
            <v>-141189.68</v>
          </cell>
          <cell r="H20">
            <v>-580958.98</v>
          </cell>
          <cell r="I20">
            <v>-165947.29</v>
          </cell>
          <cell r="J20">
            <v>-1588470.44</v>
          </cell>
          <cell r="K20">
            <v>-290281.40999999997</v>
          </cell>
          <cell r="L20">
            <v>-2044699.14</v>
          </cell>
          <cell r="M20">
            <v>-444089.36</v>
          </cell>
          <cell r="N20">
            <v>-1633747.43</v>
          </cell>
          <cell r="O20">
            <v>-326685.65999999997</v>
          </cell>
          <cell r="P20">
            <v>-2404522.4500000002</v>
          </cell>
          <cell r="T20">
            <v>0</v>
          </cell>
          <cell r="U20">
            <v>-5030180.57</v>
          </cell>
          <cell r="X20">
            <v>0</v>
          </cell>
          <cell r="Y20">
            <v>-5030180.57</v>
          </cell>
          <cell r="AB20">
            <v>130</v>
          </cell>
          <cell r="AC20">
            <v>8</v>
          </cell>
          <cell r="AD20" t="str">
            <v>SUBSIDIO DE ISN</v>
          </cell>
          <cell r="AE20">
            <v>-326685.65999999997</v>
          </cell>
          <cell r="AF20">
            <v>-5030180.57</v>
          </cell>
        </row>
        <row r="21">
          <cell r="A21">
            <v>13010</v>
          </cell>
          <cell r="B21">
            <v>130</v>
          </cell>
          <cell r="C21">
            <v>10</v>
          </cell>
          <cell r="D21" t="str">
            <v>DEV.IMP.S/TRANS.PROP.VEH.USADOS</v>
          </cell>
          <cell r="E21">
            <v>0</v>
          </cell>
          <cell r="F21">
            <v>0</v>
          </cell>
          <cell r="G21">
            <v>0</v>
          </cell>
          <cell r="H21">
            <v>0</v>
          </cell>
          <cell r="I21">
            <v>0</v>
          </cell>
          <cell r="J21">
            <v>0</v>
          </cell>
          <cell r="K21">
            <v>0</v>
          </cell>
          <cell r="L21">
            <v>0</v>
          </cell>
          <cell r="M21">
            <v>0</v>
          </cell>
          <cell r="N21">
            <v>0</v>
          </cell>
          <cell r="O21">
            <v>0</v>
          </cell>
          <cell r="P21">
            <v>0</v>
          </cell>
          <cell r="T21">
            <v>0</v>
          </cell>
          <cell r="U21">
            <v>0</v>
          </cell>
          <cell r="X21">
            <v>0</v>
          </cell>
          <cell r="Y21">
            <v>0</v>
          </cell>
          <cell r="AB21">
            <v>130</v>
          </cell>
          <cell r="AC21">
            <v>10</v>
          </cell>
          <cell r="AD21" t="str">
            <v>DEV.IMP.S/TRANS.PROP.VEH.USADOS</v>
          </cell>
          <cell r="AE21">
            <v>0</v>
          </cell>
          <cell r="AF21">
            <v>0</v>
          </cell>
        </row>
        <row r="22">
          <cell r="A22">
            <v>13100</v>
          </cell>
          <cell r="B22">
            <v>131</v>
          </cell>
          <cell r="C22">
            <v>0</v>
          </cell>
          <cell r="D22" t="str">
            <v>SUBSIDIOS IMPUESTO</v>
          </cell>
          <cell r="E22">
            <v>0</v>
          </cell>
          <cell r="F22">
            <v>0</v>
          </cell>
          <cell r="G22">
            <v>0</v>
          </cell>
          <cell r="H22">
            <v>0</v>
          </cell>
          <cell r="I22">
            <v>0</v>
          </cell>
          <cell r="J22">
            <v>0</v>
          </cell>
          <cell r="K22">
            <v>0</v>
          </cell>
          <cell r="L22">
            <v>0</v>
          </cell>
          <cell r="M22">
            <v>0</v>
          </cell>
          <cell r="N22">
            <v>0</v>
          </cell>
          <cell r="O22">
            <v>0</v>
          </cell>
          <cell r="P22">
            <v>0</v>
          </cell>
          <cell r="T22">
            <v>0</v>
          </cell>
          <cell r="U22">
            <v>0</v>
          </cell>
          <cell r="X22">
            <v>0</v>
          </cell>
          <cell r="Y22">
            <v>0</v>
          </cell>
          <cell r="AB22">
            <v>131</v>
          </cell>
          <cell r="AC22">
            <v>0</v>
          </cell>
          <cell r="AD22" t="str">
            <v>SUBSIDIOS IMPUESTO</v>
          </cell>
          <cell r="AE22">
            <v>0</v>
          </cell>
          <cell r="AF22">
            <v>0</v>
          </cell>
        </row>
        <row r="23">
          <cell r="A23">
            <v>13101</v>
          </cell>
          <cell r="B23">
            <v>131</v>
          </cell>
          <cell r="C23">
            <v>1</v>
          </cell>
          <cell r="D23" t="str">
            <v>SUB.IMP.S/NOMINA S/G ACUERDO 27-05-09</v>
          </cell>
          <cell r="E23">
            <v>-12403.14</v>
          </cell>
          <cell r="F23">
            <v>-52237</v>
          </cell>
          <cell r="G23">
            <v>-10405.09</v>
          </cell>
          <cell r="H23">
            <v>-75045.23</v>
          </cell>
          <cell r="I23">
            <v>-3654.28</v>
          </cell>
          <cell r="J23">
            <v>-3702.66</v>
          </cell>
          <cell r="K23">
            <v>0</v>
          </cell>
          <cell r="L23">
            <v>-7356.9400000000005</v>
          </cell>
          <cell r="M23">
            <v>-570300.55000000005</v>
          </cell>
          <cell r="N23">
            <v>-822892.99</v>
          </cell>
          <cell r="O23">
            <v>-622958.84</v>
          </cell>
          <cell r="P23">
            <v>-2016152.38</v>
          </cell>
          <cell r="T23">
            <v>0</v>
          </cell>
          <cell r="U23">
            <v>-2098554.5499999998</v>
          </cell>
          <cell r="X23">
            <v>0</v>
          </cell>
          <cell r="Y23">
            <v>-2098554.5499999998</v>
          </cell>
          <cell r="AB23">
            <v>131</v>
          </cell>
          <cell r="AC23">
            <v>1</v>
          </cell>
          <cell r="AD23" t="str">
            <v>SUB.IMP.S/NOMINA S/G ACUERDO 27-05-09</v>
          </cell>
          <cell r="AE23">
            <v>-622958.84</v>
          </cell>
          <cell r="AF23">
            <v>-2098554.5499999998</v>
          </cell>
        </row>
        <row r="24">
          <cell r="A24">
            <v>13102</v>
          </cell>
          <cell r="B24">
            <v>131</v>
          </cell>
          <cell r="C24">
            <v>2</v>
          </cell>
          <cell r="D24" t="str">
            <v>SUB.IMP.S/HOSPEDAJE S/G ACUERDO 27-05-09</v>
          </cell>
          <cell r="E24">
            <v>0</v>
          </cell>
          <cell r="F24">
            <v>0</v>
          </cell>
          <cell r="G24">
            <v>-17439.03</v>
          </cell>
          <cell r="H24">
            <v>-17439.03</v>
          </cell>
          <cell r="I24">
            <v>0</v>
          </cell>
          <cell r="J24">
            <v>0</v>
          </cell>
          <cell r="K24">
            <v>-3118</v>
          </cell>
          <cell r="L24">
            <v>-3118</v>
          </cell>
          <cell r="M24">
            <v>0</v>
          </cell>
          <cell r="N24">
            <v>0</v>
          </cell>
          <cell r="O24">
            <v>0</v>
          </cell>
          <cell r="P24">
            <v>0</v>
          </cell>
          <cell r="T24">
            <v>0</v>
          </cell>
          <cell r="U24">
            <v>-20557.03</v>
          </cell>
          <cell r="X24">
            <v>0</v>
          </cell>
          <cell r="Y24">
            <v>-20557.03</v>
          </cell>
          <cell r="AB24">
            <v>131</v>
          </cell>
          <cell r="AC24">
            <v>2</v>
          </cell>
          <cell r="AD24" t="str">
            <v>SUB.IMP.S/HOSPEDAJE S/G ACUERDO 27-05-09</v>
          </cell>
          <cell r="AE24">
            <v>0</v>
          </cell>
          <cell r="AF24">
            <v>-20557.03</v>
          </cell>
        </row>
        <row r="25">
          <cell r="A25">
            <v>0</v>
          </cell>
          <cell r="D25" t="str">
            <v>TOTAL IMPUESTOS</v>
          </cell>
          <cell r="E25">
            <v>317062716.26999998</v>
          </cell>
          <cell r="F25">
            <v>175928957.25</v>
          </cell>
          <cell r="G25">
            <v>241760385.03</v>
          </cell>
          <cell r="H25">
            <v>734752058.54999995</v>
          </cell>
          <cell r="I25">
            <v>224840074.91999999</v>
          </cell>
          <cell r="J25">
            <v>213781904.49000001</v>
          </cell>
          <cell r="K25">
            <v>211970484.81999999</v>
          </cell>
          <cell r="L25">
            <v>650592464.23000002</v>
          </cell>
          <cell r="M25">
            <v>202361666.22999999</v>
          </cell>
          <cell r="N25">
            <v>214040413.49000001</v>
          </cell>
          <cell r="O25">
            <v>207241023.25</v>
          </cell>
          <cell r="P25">
            <v>623643102.97000003</v>
          </cell>
          <cell r="T25">
            <v>0</v>
          </cell>
          <cell r="U25">
            <v>2008987625.75</v>
          </cell>
          <cell r="X25">
            <v>0</v>
          </cell>
          <cell r="Y25">
            <v>2008987625.75</v>
          </cell>
          <cell r="AB25">
            <v>0</v>
          </cell>
          <cell r="AC25">
            <v>0</v>
          </cell>
          <cell r="AD25" t="str">
            <v>TOTAL IMPUESTOS</v>
          </cell>
          <cell r="AE25">
            <v>207241023.25</v>
          </cell>
          <cell r="AF25">
            <v>2008987625.75</v>
          </cell>
        </row>
        <row r="26">
          <cell r="A26">
            <v>0</v>
          </cell>
          <cell r="D26" t="str">
            <v>D  E  R  E  C  H  O  S</v>
          </cell>
          <cell r="E26">
            <v>0</v>
          </cell>
          <cell r="F26">
            <v>0</v>
          </cell>
          <cell r="G26">
            <v>0</v>
          </cell>
          <cell r="H26">
            <v>0</v>
          </cell>
          <cell r="I26">
            <v>0</v>
          </cell>
          <cell r="J26">
            <v>0</v>
          </cell>
          <cell r="K26">
            <v>0</v>
          </cell>
          <cell r="L26">
            <v>0</v>
          </cell>
          <cell r="M26">
            <v>0</v>
          </cell>
          <cell r="N26">
            <v>0</v>
          </cell>
          <cell r="O26">
            <v>0</v>
          </cell>
          <cell r="P26">
            <v>0</v>
          </cell>
          <cell r="T26">
            <v>0</v>
          </cell>
          <cell r="U26">
            <v>0</v>
          </cell>
          <cell r="X26">
            <v>0</v>
          </cell>
          <cell r="Y26">
            <v>0</v>
          </cell>
          <cell r="AB26">
            <v>0</v>
          </cell>
          <cell r="AC26">
            <v>0</v>
          </cell>
          <cell r="AD26" t="str">
            <v>D  E  R  E  C  H  O  S</v>
          </cell>
          <cell r="AE26">
            <v>0</v>
          </cell>
          <cell r="AF26">
            <v>0</v>
          </cell>
        </row>
        <row r="27">
          <cell r="A27">
            <v>20201</v>
          </cell>
          <cell r="B27">
            <v>202</v>
          </cell>
          <cell r="C27">
            <v>1</v>
          </cell>
          <cell r="D27" t="str">
            <v>DUPLICADOS DE ESCUELAS COMERCIALES</v>
          </cell>
          <cell r="E27">
            <v>0</v>
          </cell>
          <cell r="F27">
            <v>0</v>
          </cell>
          <cell r="G27">
            <v>1008</v>
          </cell>
          <cell r="H27">
            <v>1008</v>
          </cell>
          <cell r="I27">
            <v>224</v>
          </cell>
          <cell r="J27">
            <v>336</v>
          </cell>
          <cell r="K27">
            <v>336</v>
          </cell>
          <cell r="L27">
            <v>896</v>
          </cell>
          <cell r="M27">
            <v>15232</v>
          </cell>
          <cell r="N27">
            <v>5264</v>
          </cell>
          <cell r="O27">
            <v>784</v>
          </cell>
          <cell r="P27">
            <v>21280</v>
          </cell>
          <cell r="T27">
            <v>0</v>
          </cell>
          <cell r="U27">
            <v>23184</v>
          </cell>
          <cell r="X27">
            <v>0</v>
          </cell>
          <cell r="Y27">
            <v>23184</v>
          </cell>
          <cell r="AB27">
            <v>202</v>
          </cell>
          <cell r="AC27">
            <v>1</v>
          </cell>
          <cell r="AD27" t="str">
            <v>DUPLICADOS DE ESCUELAS COMERCIALES</v>
          </cell>
          <cell r="AE27">
            <v>784</v>
          </cell>
          <cell r="AF27">
            <v>23184</v>
          </cell>
        </row>
        <row r="28">
          <cell r="A28">
            <v>20202</v>
          </cell>
          <cell r="B28">
            <v>202</v>
          </cell>
          <cell r="C28">
            <v>2</v>
          </cell>
          <cell r="D28" t="str">
            <v>DUPLICADOS DE ESCUELAS PRIMARIAS</v>
          </cell>
          <cell r="E28">
            <v>16548</v>
          </cell>
          <cell r="F28">
            <v>19404</v>
          </cell>
          <cell r="G28">
            <v>22848</v>
          </cell>
          <cell r="H28">
            <v>58800</v>
          </cell>
          <cell r="I28">
            <v>13244</v>
          </cell>
          <cell r="J28">
            <v>16380</v>
          </cell>
          <cell r="K28">
            <v>19684</v>
          </cell>
          <cell r="L28">
            <v>49308</v>
          </cell>
          <cell r="M28">
            <v>19264</v>
          </cell>
          <cell r="N28">
            <v>23212.09</v>
          </cell>
          <cell r="O28">
            <v>22288</v>
          </cell>
          <cell r="P28">
            <v>64764.09</v>
          </cell>
          <cell r="T28">
            <v>0</v>
          </cell>
          <cell r="U28">
            <v>172872.09</v>
          </cell>
          <cell r="X28">
            <v>0</v>
          </cell>
          <cell r="Y28">
            <v>172872.09</v>
          </cell>
          <cell r="AB28">
            <v>202</v>
          </cell>
          <cell r="AC28">
            <v>2</v>
          </cell>
          <cell r="AD28" t="str">
            <v>DUPLICADOS DE ESCUELAS PRIMARIAS</v>
          </cell>
          <cell r="AE28">
            <v>22288</v>
          </cell>
          <cell r="AF28">
            <v>172872.09</v>
          </cell>
        </row>
        <row r="29">
          <cell r="A29">
            <v>20203</v>
          </cell>
          <cell r="B29">
            <v>202</v>
          </cell>
          <cell r="C29">
            <v>3</v>
          </cell>
          <cell r="D29" t="str">
            <v>DUPLICADOS DE ESCUELAS SECUNDARIAS</v>
          </cell>
          <cell r="E29">
            <v>40907</v>
          </cell>
          <cell r="F29">
            <v>47264</v>
          </cell>
          <cell r="G29">
            <v>44352</v>
          </cell>
          <cell r="H29">
            <v>132523</v>
          </cell>
          <cell r="I29">
            <v>29036</v>
          </cell>
          <cell r="J29">
            <v>44828</v>
          </cell>
          <cell r="K29">
            <v>41356</v>
          </cell>
          <cell r="L29">
            <v>115220</v>
          </cell>
          <cell r="M29">
            <v>45724</v>
          </cell>
          <cell r="N29">
            <v>59556</v>
          </cell>
          <cell r="O29">
            <v>52080</v>
          </cell>
          <cell r="P29">
            <v>157360</v>
          </cell>
          <cell r="T29">
            <v>0</v>
          </cell>
          <cell r="U29">
            <v>405103</v>
          </cell>
          <cell r="X29">
            <v>0</v>
          </cell>
          <cell r="Y29">
            <v>405103</v>
          </cell>
          <cell r="AB29">
            <v>202</v>
          </cell>
          <cell r="AC29">
            <v>3</v>
          </cell>
          <cell r="AD29" t="str">
            <v>DUPLICADOS DE ESCUELAS SECUNDARIAS</v>
          </cell>
          <cell r="AE29">
            <v>52080</v>
          </cell>
          <cell r="AF29">
            <v>405103</v>
          </cell>
        </row>
        <row r="30">
          <cell r="A30">
            <v>20204</v>
          </cell>
          <cell r="B30">
            <v>202</v>
          </cell>
          <cell r="C30">
            <v>4</v>
          </cell>
          <cell r="D30" t="str">
            <v>CONST.DE SERV.SOCIAL Y CONST.DE ESTUDIOS</v>
          </cell>
          <cell r="E30">
            <v>5712</v>
          </cell>
          <cell r="F30">
            <v>4144</v>
          </cell>
          <cell r="G30">
            <v>7812</v>
          </cell>
          <cell r="H30">
            <v>17668</v>
          </cell>
          <cell r="I30">
            <v>3220</v>
          </cell>
          <cell r="J30">
            <v>3760</v>
          </cell>
          <cell r="K30">
            <v>5630</v>
          </cell>
          <cell r="L30">
            <v>12610</v>
          </cell>
          <cell r="M30">
            <v>11506</v>
          </cell>
          <cell r="N30">
            <v>5796</v>
          </cell>
          <cell r="O30">
            <v>3332</v>
          </cell>
          <cell r="P30">
            <v>20634</v>
          </cell>
          <cell r="T30">
            <v>0</v>
          </cell>
          <cell r="U30">
            <v>50912</v>
          </cell>
          <cell r="X30">
            <v>0</v>
          </cell>
          <cell r="Y30">
            <v>50912</v>
          </cell>
          <cell r="AB30">
            <v>202</v>
          </cell>
          <cell r="AC30">
            <v>4</v>
          </cell>
          <cell r="AD30" t="str">
            <v>CONST.DE SERV.SOCIAL Y CONST.DE ESTUDIOS</v>
          </cell>
          <cell r="AE30">
            <v>3332</v>
          </cell>
          <cell r="AF30">
            <v>50912</v>
          </cell>
        </row>
        <row r="31">
          <cell r="A31">
            <v>20205</v>
          </cell>
          <cell r="B31">
            <v>202</v>
          </cell>
          <cell r="C31">
            <v>5</v>
          </cell>
          <cell r="D31" t="str">
            <v>CERT.ESC.TEC.LIC.NOR.PREP.ENF.Y TIT.PROF</v>
          </cell>
          <cell r="E31">
            <v>440094</v>
          </cell>
          <cell r="F31">
            <v>1747374.01</v>
          </cell>
          <cell r="G31">
            <v>1436747</v>
          </cell>
          <cell r="H31">
            <v>3624215.01</v>
          </cell>
          <cell r="I31">
            <v>666034</v>
          </cell>
          <cell r="J31">
            <v>846132</v>
          </cell>
          <cell r="K31">
            <v>779690</v>
          </cell>
          <cell r="L31">
            <v>2291856</v>
          </cell>
          <cell r="M31">
            <v>820520</v>
          </cell>
          <cell r="N31">
            <v>995064</v>
          </cell>
          <cell r="O31">
            <v>1262104</v>
          </cell>
          <cell r="P31">
            <v>3077688</v>
          </cell>
          <cell r="T31">
            <v>0</v>
          </cell>
          <cell r="U31">
            <v>8993759.0099999998</v>
          </cell>
          <cell r="X31">
            <v>0</v>
          </cell>
          <cell r="Y31">
            <v>8993759.0099999998</v>
          </cell>
          <cell r="AB31">
            <v>202</v>
          </cell>
          <cell r="AC31">
            <v>5</v>
          </cell>
          <cell r="AD31" t="str">
            <v>CERT.ESC.TEC.LIC.NOR.PREP.ENF.Y TIT.PROF</v>
          </cell>
          <cell r="AE31">
            <v>1262104</v>
          </cell>
          <cell r="AF31">
            <v>8993759.0099999998</v>
          </cell>
        </row>
        <row r="32">
          <cell r="A32">
            <v>20206</v>
          </cell>
          <cell r="B32">
            <v>202</v>
          </cell>
          <cell r="C32">
            <v>6</v>
          </cell>
          <cell r="D32" t="str">
            <v>DUPLICADOS DE PREESCOLAR</v>
          </cell>
          <cell r="E32">
            <v>224</v>
          </cell>
          <cell r="F32">
            <v>280</v>
          </cell>
          <cell r="G32">
            <v>392</v>
          </cell>
          <cell r="H32">
            <v>896</v>
          </cell>
          <cell r="I32">
            <v>140</v>
          </cell>
          <cell r="J32">
            <v>336</v>
          </cell>
          <cell r="K32">
            <v>364</v>
          </cell>
          <cell r="L32">
            <v>840</v>
          </cell>
          <cell r="M32">
            <v>2324</v>
          </cell>
          <cell r="N32">
            <v>2548</v>
          </cell>
          <cell r="O32">
            <v>2380</v>
          </cell>
          <cell r="P32">
            <v>7252</v>
          </cell>
          <cell r="T32">
            <v>0</v>
          </cell>
          <cell r="U32">
            <v>8988</v>
          </cell>
          <cell r="X32">
            <v>0</v>
          </cell>
          <cell r="Y32">
            <v>8988</v>
          </cell>
          <cell r="AB32">
            <v>202</v>
          </cell>
          <cell r="AC32">
            <v>6</v>
          </cell>
          <cell r="AD32" t="str">
            <v>DUPLICADOS DE PREESCOLAR</v>
          </cell>
          <cell r="AE32">
            <v>2380</v>
          </cell>
          <cell r="AF32">
            <v>8988</v>
          </cell>
        </row>
        <row r="33">
          <cell r="A33">
            <v>20207</v>
          </cell>
          <cell r="B33">
            <v>202</v>
          </cell>
          <cell r="C33">
            <v>7</v>
          </cell>
          <cell r="D33" t="str">
            <v>EQUIVALENCIAS Y REVALIDACIONES CEDU.PROF</v>
          </cell>
          <cell r="E33">
            <v>58500</v>
          </cell>
          <cell r="F33">
            <v>131079</v>
          </cell>
          <cell r="G33">
            <v>192577</v>
          </cell>
          <cell r="H33">
            <v>382156</v>
          </cell>
          <cell r="I33">
            <v>85405</v>
          </cell>
          <cell r="J33">
            <v>102272</v>
          </cell>
          <cell r="K33">
            <v>197097</v>
          </cell>
          <cell r="L33">
            <v>384774</v>
          </cell>
          <cell r="M33">
            <v>131552</v>
          </cell>
          <cell r="N33">
            <v>122563</v>
          </cell>
          <cell r="O33">
            <v>112753</v>
          </cell>
          <cell r="P33">
            <v>366868</v>
          </cell>
          <cell r="T33">
            <v>0</v>
          </cell>
          <cell r="U33">
            <v>1133798</v>
          </cell>
          <cell r="X33">
            <v>0</v>
          </cell>
          <cell r="Y33">
            <v>1133798</v>
          </cell>
          <cell r="AB33">
            <v>202</v>
          </cell>
          <cell r="AC33">
            <v>7</v>
          </cell>
          <cell r="AD33" t="str">
            <v>EQUIVALENCIAS Y REVALIDACIONES CEDU.PROF</v>
          </cell>
          <cell r="AE33">
            <v>112753</v>
          </cell>
          <cell r="AF33">
            <v>1133798</v>
          </cell>
        </row>
        <row r="34">
          <cell r="A34">
            <v>20208</v>
          </cell>
          <cell r="B34">
            <v>202</v>
          </cell>
          <cell r="C34">
            <v>8</v>
          </cell>
          <cell r="D34" t="str">
            <v>SUBSIDIOS DE SERVICIOS DE EDUCACION</v>
          </cell>
          <cell r="E34">
            <v>0</v>
          </cell>
          <cell r="F34">
            <v>-115444</v>
          </cell>
          <cell r="G34">
            <v>-178853</v>
          </cell>
          <cell r="H34">
            <v>-294297</v>
          </cell>
          <cell r="I34">
            <v>-134736</v>
          </cell>
          <cell r="J34">
            <v>-56131</v>
          </cell>
          <cell r="K34">
            <v>-131135</v>
          </cell>
          <cell r="L34">
            <v>-322002</v>
          </cell>
          <cell r="M34">
            <v>-167474</v>
          </cell>
          <cell r="N34">
            <v>-91623</v>
          </cell>
          <cell r="O34">
            <v>-165537</v>
          </cell>
          <cell r="P34">
            <v>-424634</v>
          </cell>
          <cell r="T34">
            <v>0</v>
          </cell>
          <cell r="U34">
            <v>-1040933</v>
          </cell>
          <cell r="X34">
            <v>0</v>
          </cell>
          <cell r="Y34">
            <v>-1040933</v>
          </cell>
          <cell r="AB34">
            <v>202</v>
          </cell>
          <cell r="AC34">
            <v>8</v>
          </cell>
          <cell r="AD34" t="str">
            <v>SUBSIDIOS DE SERVICIOS DE EDUCACION</v>
          </cell>
          <cell r="AE34">
            <v>-165537</v>
          </cell>
          <cell r="AF34">
            <v>-1040933</v>
          </cell>
        </row>
        <row r="35">
          <cell r="A35">
            <v>20209</v>
          </cell>
          <cell r="B35">
            <v>202</v>
          </cell>
          <cell r="C35">
            <v>9</v>
          </cell>
          <cell r="D35" t="str">
            <v>LEG.DE TRAN.TITULO PROF.D/GDO.O TEC.SUP.</v>
          </cell>
          <cell r="E35">
            <v>0</v>
          </cell>
          <cell r="F35">
            <v>168</v>
          </cell>
          <cell r="G35">
            <v>1090</v>
          </cell>
          <cell r="H35">
            <v>1258</v>
          </cell>
          <cell r="I35">
            <v>1676</v>
          </cell>
          <cell r="J35">
            <v>8462</v>
          </cell>
          <cell r="K35">
            <v>12736</v>
          </cell>
          <cell r="L35">
            <v>22874</v>
          </cell>
          <cell r="M35">
            <v>4106</v>
          </cell>
          <cell r="N35">
            <v>5364</v>
          </cell>
          <cell r="O35">
            <v>3520</v>
          </cell>
          <cell r="P35">
            <v>12990</v>
          </cell>
          <cell r="T35">
            <v>0</v>
          </cell>
          <cell r="U35">
            <v>37122</v>
          </cell>
          <cell r="X35">
            <v>0</v>
          </cell>
          <cell r="Y35">
            <v>37122</v>
          </cell>
          <cell r="AB35">
            <v>202</v>
          </cell>
          <cell r="AC35">
            <v>9</v>
          </cell>
          <cell r="AD35" t="str">
            <v>LEG.DE TRAN.TITULO PROF.D/GDO.O TEC.SUP.</v>
          </cell>
          <cell r="AE35">
            <v>3520</v>
          </cell>
          <cell r="AF35">
            <v>37122</v>
          </cell>
        </row>
        <row r="36">
          <cell r="A36">
            <v>20210</v>
          </cell>
          <cell r="B36">
            <v>202</v>
          </cell>
          <cell r="C36">
            <v>10</v>
          </cell>
          <cell r="D36" t="str">
            <v>LEG.DE TRANS.TITULOS TEC.Y/O ENFERMERIA</v>
          </cell>
          <cell r="E36">
            <v>0</v>
          </cell>
          <cell r="F36">
            <v>13431</v>
          </cell>
          <cell r="G36">
            <v>7243</v>
          </cell>
          <cell r="H36">
            <v>20674</v>
          </cell>
          <cell r="I36">
            <v>2346</v>
          </cell>
          <cell r="J36">
            <v>0</v>
          </cell>
          <cell r="K36">
            <v>4719</v>
          </cell>
          <cell r="L36">
            <v>7065</v>
          </cell>
          <cell r="M36">
            <v>1089</v>
          </cell>
          <cell r="N36">
            <v>1089</v>
          </cell>
          <cell r="O36">
            <v>14521</v>
          </cell>
          <cell r="P36">
            <v>16699</v>
          </cell>
          <cell r="T36">
            <v>0</v>
          </cell>
          <cell r="U36">
            <v>44438</v>
          </cell>
          <cell r="X36">
            <v>0</v>
          </cell>
          <cell r="Y36">
            <v>44438</v>
          </cell>
          <cell r="AB36">
            <v>202</v>
          </cell>
          <cell r="AC36">
            <v>10</v>
          </cell>
          <cell r="AD36" t="str">
            <v>LEG.DE TRANS.TITULOS TEC.Y/O ENFERMERIA</v>
          </cell>
          <cell r="AE36">
            <v>14521</v>
          </cell>
          <cell r="AF36">
            <v>44438</v>
          </cell>
        </row>
        <row r="37">
          <cell r="A37">
            <v>20211</v>
          </cell>
          <cell r="B37">
            <v>202</v>
          </cell>
          <cell r="C37">
            <v>11</v>
          </cell>
          <cell r="D37" t="str">
            <v>LEG.TRAN.ACTA D/EXAMEN PROF.D/GDO.TEC.SU</v>
          </cell>
          <cell r="E37">
            <v>4688</v>
          </cell>
          <cell r="F37">
            <v>78442</v>
          </cell>
          <cell r="G37">
            <v>18002</v>
          </cell>
          <cell r="H37">
            <v>101132</v>
          </cell>
          <cell r="I37">
            <v>9712</v>
          </cell>
          <cell r="J37">
            <v>11220</v>
          </cell>
          <cell r="K37">
            <v>9712</v>
          </cell>
          <cell r="L37">
            <v>30644</v>
          </cell>
          <cell r="M37">
            <v>21854</v>
          </cell>
          <cell r="N37">
            <v>129787</v>
          </cell>
          <cell r="O37">
            <v>134194</v>
          </cell>
          <cell r="P37">
            <v>285835</v>
          </cell>
          <cell r="T37">
            <v>0</v>
          </cell>
          <cell r="U37">
            <v>417611</v>
          </cell>
          <cell r="X37">
            <v>0</v>
          </cell>
          <cell r="Y37">
            <v>417611</v>
          </cell>
          <cell r="AB37">
            <v>202</v>
          </cell>
          <cell r="AC37">
            <v>11</v>
          </cell>
          <cell r="AD37" t="str">
            <v>LEG.TRAN.ACTA D/EXAMEN PROF.D/GDO.TEC.SU</v>
          </cell>
          <cell r="AE37">
            <v>134194</v>
          </cell>
          <cell r="AF37">
            <v>417611</v>
          </cell>
        </row>
        <row r="38">
          <cell r="A38">
            <v>20212</v>
          </cell>
          <cell r="B38">
            <v>202</v>
          </cell>
          <cell r="C38">
            <v>12</v>
          </cell>
          <cell r="D38" t="str">
            <v>LEG.TRANS.ACTA D/EXAMEN D/ENFER.Y TEC.</v>
          </cell>
          <cell r="E38">
            <v>0</v>
          </cell>
          <cell r="F38">
            <v>279</v>
          </cell>
          <cell r="G38">
            <v>1116</v>
          </cell>
          <cell r="H38">
            <v>1395</v>
          </cell>
          <cell r="I38">
            <v>0</v>
          </cell>
          <cell r="J38">
            <v>0</v>
          </cell>
          <cell r="K38">
            <v>0</v>
          </cell>
          <cell r="L38">
            <v>0</v>
          </cell>
          <cell r="M38">
            <v>447</v>
          </cell>
          <cell r="N38">
            <v>279</v>
          </cell>
          <cell r="O38">
            <v>1842</v>
          </cell>
          <cell r="P38">
            <v>2568</v>
          </cell>
          <cell r="T38">
            <v>0</v>
          </cell>
          <cell r="U38">
            <v>3963</v>
          </cell>
          <cell r="X38">
            <v>0</v>
          </cell>
          <cell r="Y38">
            <v>3963</v>
          </cell>
          <cell r="AB38">
            <v>202</v>
          </cell>
          <cell r="AC38">
            <v>12</v>
          </cell>
          <cell r="AD38" t="str">
            <v>LEG.TRANS.ACTA D/EXAMEN D/ENFER.Y TEC.</v>
          </cell>
          <cell r="AE38">
            <v>1842</v>
          </cell>
          <cell r="AF38">
            <v>3963</v>
          </cell>
        </row>
        <row r="39">
          <cell r="B39">
            <v>202</v>
          </cell>
          <cell r="C39">
            <v>0</v>
          </cell>
          <cell r="D39" t="str">
            <v>SERVICIOS DE EDUCACION</v>
          </cell>
          <cell r="E39">
            <v>566673</v>
          </cell>
          <cell r="F39">
            <v>1926421.01</v>
          </cell>
          <cell r="G39">
            <v>1554334</v>
          </cell>
          <cell r="H39">
            <v>4047428.01</v>
          </cell>
          <cell r="I39">
            <v>676301</v>
          </cell>
          <cell r="J39">
            <v>977595</v>
          </cell>
          <cell r="K39">
            <v>940189</v>
          </cell>
          <cell r="L39">
            <v>2594085</v>
          </cell>
          <cell r="M39">
            <v>906144</v>
          </cell>
          <cell r="N39">
            <v>1258899.0900000001</v>
          </cell>
          <cell r="O39">
            <v>1444261</v>
          </cell>
          <cell r="P39">
            <v>3609304.09</v>
          </cell>
          <cell r="T39">
            <v>0</v>
          </cell>
          <cell r="U39">
            <v>10250817.1</v>
          </cell>
          <cell r="X39">
            <v>0</v>
          </cell>
          <cell r="Y39">
            <v>10250817.1</v>
          </cell>
          <cell r="AB39">
            <v>202</v>
          </cell>
          <cell r="AC39">
            <v>0</v>
          </cell>
          <cell r="AD39" t="str">
            <v>SERVICIOS DE EDUCACION</v>
          </cell>
          <cell r="AE39">
            <v>1444261</v>
          </cell>
          <cell r="AF39">
            <v>10250817.1</v>
          </cell>
        </row>
        <row r="40">
          <cell r="A40">
            <v>20300</v>
          </cell>
          <cell r="B40">
            <v>203</v>
          </cell>
          <cell r="C40">
            <v>0</v>
          </cell>
          <cell r="D40" t="str">
            <v>SERVICIOS DE VIGILANCIA</v>
          </cell>
          <cell r="E40">
            <v>39000</v>
          </cell>
          <cell r="F40">
            <v>113280</v>
          </cell>
          <cell r="G40">
            <v>66000</v>
          </cell>
          <cell r="H40">
            <v>218280</v>
          </cell>
          <cell r="I40">
            <v>51000</v>
          </cell>
          <cell r="J40">
            <v>90000</v>
          </cell>
          <cell r="K40">
            <v>111000</v>
          </cell>
          <cell r="L40">
            <v>252000</v>
          </cell>
          <cell r="M40">
            <v>120000</v>
          </cell>
          <cell r="N40">
            <v>120000</v>
          </cell>
          <cell r="O40">
            <v>78000</v>
          </cell>
          <cell r="P40">
            <v>318000</v>
          </cell>
          <cell r="T40">
            <v>0</v>
          </cell>
          <cell r="U40">
            <v>788280</v>
          </cell>
          <cell r="X40">
            <v>0</v>
          </cell>
          <cell r="Y40">
            <v>788280</v>
          </cell>
          <cell r="AB40">
            <v>203</v>
          </cell>
          <cell r="AC40">
            <v>0</v>
          </cell>
          <cell r="AD40" t="str">
            <v>SERVICIOS DE VIGILANCIA</v>
          </cell>
          <cell r="AE40">
            <v>78000</v>
          </cell>
          <cell r="AF40">
            <v>788280</v>
          </cell>
        </row>
        <row r="41">
          <cell r="A41">
            <v>20410</v>
          </cell>
          <cell r="B41">
            <v>204</v>
          </cell>
          <cell r="C41">
            <v>10</v>
          </cell>
          <cell r="D41" t="str">
            <v>CAMBIO DE PROYECTO DE CONSTRUCCION</v>
          </cell>
          <cell r="E41">
            <v>700</v>
          </cell>
          <cell r="F41">
            <v>13580</v>
          </cell>
          <cell r="G41">
            <v>65660</v>
          </cell>
          <cell r="H41">
            <v>79940</v>
          </cell>
          <cell r="I41">
            <v>4620</v>
          </cell>
          <cell r="J41">
            <v>3080</v>
          </cell>
          <cell r="K41">
            <v>125020</v>
          </cell>
          <cell r="L41">
            <v>132720</v>
          </cell>
          <cell r="M41">
            <v>11060</v>
          </cell>
          <cell r="N41">
            <v>15540</v>
          </cell>
          <cell r="O41">
            <v>2240</v>
          </cell>
          <cell r="P41">
            <v>28840</v>
          </cell>
          <cell r="T41">
            <v>0</v>
          </cell>
          <cell r="U41">
            <v>241500</v>
          </cell>
          <cell r="X41">
            <v>0</v>
          </cell>
          <cell r="Y41">
            <v>241500</v>
          </cell>
          <cell r="AB41">
            <v>204</v>
          </cell>
          <cell r="AC41">
            <v>10</v>
          </cell>
          <cell r="AD41" t="str">
            <v>CAMBIO DE PROYECTO DE CONSTRUCCION</v>
          </cell>
          <cell r="AE41">
            <v>2240</v>
          </cell>
          <cell r="AF41">
            <v>241500</v>
          </cell>
        </row>
        <row r="42">
          <cell r="A42">
            <v>20411</v>
          </cell>
          <cell r="B42">
            <v>204</v>
          </cell>
          <cell r="C42">
            <v>11</v>
          </cell>
          <cell r="D42" t="str">
            <v>INFORMATIVO DE VALOR CATASTRAL</v>
          </cell>
          <cell r="E42">
            <v>1325128</v>
          </cell>
          <cell r="F42">
            <v>1308160</v>
          </cell>
          <cell r="G42">
            <v>1837500</v>
          </cell>
          <cell r="H42">
            <v>4470788</v>
          </cell>
          <cell r="I42">
            <v>1064840</v>
          </cell>
          <cell r="J42">
            <v>1157240</v>
          </cell>
          <cell r="K42">
            <v>1423660</v>
          </cell>
          <cell r="L42">
            <v>3645740</v>
          </cell>
          <cell r="M42">
            <v>1222060</v>
          </cell>
          <cell r="N42">
            <v>1355480</v>
          </cell>
          <cell r="O42">
            <v>1227380</v>
          </cell>
          <cell r="P42">
            <v>3804920</v>
          </cell>
          <cell r="T42">
            <v>0</v>
          </cell>
          <cell r="U42">
            <v>11921448</v>
          </cell>
          <cell r="X42">
            <v>0</v>
          </cell>
          <cell r="Y42">
            <v>11921448</v>
          </cell>
          <cell r="AB42">
            <v>204</v>
          </cell>
          <cell r="AC42">
            <v>11</v>
          </cell>
          <cell r="AD42" t="str">
            <v>INFORMATIVO DE VALOR CATASTRAL</v>
          </cell>
          <cell r="AE42">
            <v>1227380</v>
          </cell>
          <cell r="AF42">
            <v>11921448</v>
          </cell>
        </row>
        <row r="43">
          <cell r="A43">
            <v>20412</v>
          </cell>
          <cell r="B43">
            <v>204</v>
          </cell>
          <cell r="C43">
            <v>12</v>
          </cell>
          <cell r="D43" t="str">
            <v>AVALUO DE LA SEDUE</v>
          </cell>
          <cell r="E43">
            <v>7700</v>
          </cell>
          <cell r="F43">
            <v>9240</v>
          </cell>
          <cell r="G43">
            <v>6020</v>
          </cell>
          <cell r="H43">
            <v>22960</v>
          </cell>
          <cell r="I43">
            <v>6300</v>
          </cell>
          <cell r="J43">
            <v>10640</v>
          </cell>
          <cell r="K43">
            <v>9940</v>
          </cell>
          <cell r="L43">
            <v>26880</v>
          </cell>
          <cell r="M43">
            <v>6300</v>
          </cell>
          <cell r="N43">
            <v>6720</v>
          </cell>
          <cell r="O43">
            <v>5320</v>
          </cell>
          <cell r="P43">
            <v>18340</v>
          </cell>
          <cell r="T43">
            <v>0</v>
          </cell>
          <cell r="U43">
            <v>68180</v>
          </cell>
          <cell r="X43">
            <v>0</v>
          </cell>
          <cell r="Y43">
            <v>68180</v>
          </cell>
          <cell r="AB43">
            <v>204</v>
          </cell>
          <cell r="AC43">
            <v>12</v>
          </cell>
          <cell r="AD43" t="str">
            <v>AVALUO DE LA SEDUE</v>
          </cell>
          <cell r="AE43">
            <v>5320</v>
          </cell>
          <cell r="AF43">
            <v>68180</v>
          </cell>
        </row>
        <row r="44">
          <cell r="A44">
            <v>20413</v>
          </cell>
          <cell r="B44">
            <v>204</v>
          </cell>
          <cell r="C44">
            <v>13</v>
          </cell>
          <cell r="D44" t="str">
            <v>AVALUO CATASTRAL</v>
          </cell>
          <cell r="E44">
            <v>37222</v>
          </cell>
          <cell r="F44">
            <v>50064</v>
          </cell>
          <cell r="G44">
            <v>53312</v>
          </cell>
          <cell r="H44">
            <v>140598</v>
          </cell>
          <cell r="I44">
            <v>36624</v>
          </cell>
          <cell r="J44">
            <v>55552</v>
          </cell>
          <cell r="K44">
            <v>53816</v>
          </cell>
          <cell r="L44">
            <v>145992</v>
          </cell>
          <cell r="M44">
            <v>63616</v>
          </cell>
          <cell r="N44">
            <v>55272</v>
          </cell>
          <cell r="O44">
            <v>65128</v>
          </cell>
          <cell r="P44">
            <v>184016</v>
          </cell>
          <cell r="T44">
            <v>0</v>
          </cell>
          <cell r="U44">
            <v>470606</v>
          </cell>
          <cell r="X44">
            <v>0</v>
          </cell>
          <cell r="Y44">
            <v>470606</v>
          </cell>
          <cell r="AB44">
            <v>204</v>
          </cell>
          <cell r="AC44">
            <v>13</v>
          </cell>
          <cell r="AD44" t="str">
            <v>AVALUO CATASTRAL</v>
          </cell>
          <cell r="AE44">
            <v>65128</v>
          </cell>
          <cell r="AF44">
            <v>470606</v>
          </cell>
        </row>
        <row r="45">
          <cell r="A45">
            <v>20414</v>
          </cell>
          <cell r="B45">
            <v>204</v>
          </cell>
          <cell r="C45">
            <v>14</v>
          </cell>
          <cell r="D45" t="str">
            <v>CERTIFICACION DE NO INSCRIPCION CATASTRA</v>
          </cell>
          <cell r="E45">
            <v>10554</v>
          </cell>
          <cell r="F45">
            <v>13883</v>
          </cell>
          <cell r="G45">
            <v>17912</v>
          </cell>
          <cell r="H45">
            <v>42349</v>
          </cell>
          <cell r="I45">
            <v>13831</v>
          </cell>
          <cell r="J45">
            <v>14501</v>
          </cell>
          <cell r="K45">
            <v>13436</v>
          </cell>
          <cell r="L45">
            <v>41768</v>
          </cell>
          <cell r="M45">
            <v>9855</v>
          </cell>
          <cell r="N45">
            <v>11112</v>
          </cell>
          <cell r="O45">
            <v>10159</v>
          </cell>
          <cell r="P45">
            <v>31126</v>
          </cell>
          <cell r="T45">
            <v>0</v>
          </cell>
          <cell r="U45">
            <v>115243</v>
          </cell>
          <cell r="X45">
            <v>0</v>
          </cell>
          <cell r="Y45">
            <v>115243</v>
          </cell>
          <cell r="AB45">
            <v>204</v>
          </cell>
          <cell r="AC45">
            <v>14</v>
          </cell>
          <cell r="AD45" t="str">
            <v>CERTIFICACION DE NO INSCRIPCION CATASTRA</v>
          </cell>
          <cell r="AE45">
            <v>10159</v>
          </cell>
          <cell r="AF45">
            <v>115243</v>
          </cell>
        </row>
        <row r="46">
          <cell r="A46">
            <v>20415</v>
          </cell>
          <cell r="B46">
            <v>204</v>
          </cell>
          <cell r="C46">
            <v>15</v>
          </cell>
          <cell r="D46" t="str">
            <v>CERTIFICACIONES</v>
          </cell>
          <cell r="E46">
            <v>3424</v>
          </cell>
          <cell r="F46">
            <v>6509</v>
          </cell>
          <cell r="G46">
            <v>7468</v>
          </cell>
          <cell r="H46">
            <v>17401</v>
          </cell>
          <cell r="I46">
            <v>4964</v>
          </cell>
          <cell r="J46">
            <v>5924</v>
          </cell>
          <cell r="K46">
            <v>8210</v>
          </cell>
          <cell r="L46">
            <v>19098</v>
          </cell>
          <cell r="M46">
            <v>4720</v>
          </cell>
          <cell r="N46">
            <v>5846</v>
          </cell>
          <cell r="O46">
            <v>5053</v>
          </cell>
          <cell r="P46">
            <v>15619</v>
          </cell>
          <cell r="T46">
            <v>0</v>
          </cell>
          <cell r="U46">
            <v>52118</v>
          </cell>
          <cell r="X46">
            <v>0</v>
          </cell>
          <cell r="Y46">
            <v>52118</v>
          </cell>
          <cell r="AB46">
            <v>204</v>
          </cell>
          <cell r="AC46">
            <v>15</v>
          </cell>
          <cell r="AD46" t="str">
            <v>CERTIFICACIONES</v>
          </cell>
          <cell r="AE46">
            <v>5053</v>
          </cell>
          <cell r="AF46">
            <v>52118</v>
          </cell>
        </row>
        <row r="47">
          <cell r="A47">
            <v>20416</v>
          </cell>
          <cell r="B47">
            <v>204</v>
          </cell>
          <cell r="C47">
            <v>16</v>
          </cell>
          <cell r="D47" t="str">
            <v>ACLARACIONES</v>
          </cell>
          <cell r="E47">
            <v>12544</v>
          </cell>
          <cell r="F47">
            <v>6720</v>
          </cell>
          <cell r="G47">
            <v>4508</v>
          </cell>
          <cell r="H47">
            <v>23772</v>
          </cell>
          <cell r="I47">
            <v>1960</v>
          </cell>
          <cell r="J47">
            <v>5258</v>
          </cell>
          <cell r="K47">
            <v>5256</v>
          </cell>
          <cell r="L47">
            <v>12474</v>
          </cell>
          <cell r="M47">
            <v>2911</v>
          </cell>
          <cell r="N47">
            <v>3191</v>
          </cell>
          <cell r="O47">
            <v>5478</v>
          </cell>
          <cell r="P47">
            <v>11580</v>
          </cell>
          <cell r="T47">
            <v>0</v>
          </cell>
          <cell r="U47">
            <v>47826</v>
          </cell>
          <cell r="X47">
            <v>0</v>
          </cell>
          <cell r="Y47">
            <v>47826</v>
          </cell>
          <cell r="AB47">
            <v>204</v>
          </cell>
          <cell r="AC47">
            <v>16</v>
          </cell>
          <cell r="AD47" t="str">
            <v>ACLARACIONES</v>
          </cell>
          <cell r="AE47">
            <v>5478</v>
          </cell>
          <cell r="AF47">
            <v>47826</v>
          </cell>
        </row>
        <row r="48">
          <cell r="A48">
            <v>20417</v>
          </cell>
          <cell r="B48">
            <v>204</v>
          </cell>
          <cell r="C48">
            <v>17</v>
          </cell>
          <cell r="D48" t="str">
            <v>INFORMACION Y UBICACION DE PREDIOS</v>
          </cell>
          <cell r="E48">
            <v>56</v>
          </cell>
          <cell r="F48">
            <v>0</v>
          </cell>
          <cell r="G48">
            <v>224</v>
          </cell>
          <cell r="H48">
            <v>280</v>
          </cell>
          <cell r="I48">
            <v>0</v>
          </cell>
          <cell r="J48">
            <v>112</v>
          </cell>
          <cell r="K48">
            <v>0</v>
          </cell>
          <cell r="L48">
            <v>112</v>
          </cell>
          <cell r="M48">
            <v>56</v>
          </cell>
          <cell r="N48">
            <v>56</v>
          </cell>
          <cell r="O48">
            <v>56</v>
          </cell>
          <cell r="P48">
            <v>168</v>
          </cell>
          <cell r="T48">
            <v>0</v>
          </cell>
          <cell r="U48">
            <v>560</v>
          </cell>
          <cell r="X48">
            <v>0</v>
          </cell>
          <cell r="Y48">
            <v>560</v>
          </cell>
          <cell r="AB48">
            <v>204</v>
          </cell>
          <cell r="AC48">
            <v>17</v>
          </cell>
          <cell r="AD48" t="str">
            <v>INFORMACION Y UBICACION DE PREDIOS</v>
          </cell>
          <cell r="AE48">
            <v>56</v>
          </cell>
          <cell r="AF48">
            <v>560</v>
          </cell>
        </row>
        <row r="49">
          <cell r="A49">
            <v>20418</v>
          </cell>
          <cell r="B49">
            <v>204</v>
          </cell>
          <cell r="C49">
            <v>18</v>
          </cell>
          <cell r="D49" t="str">
            <v>RECTIFICACIONES</v>
          </cell>
          <cell r="E49">
            <v>3023</v>
          </cell>
          <cell r="F49">
            <v>4872</v>
          </cell>
          <cell r="G49">
            <v>6384</v>
          </cell>
          <cell r="H49">
            <v>14279</v>
          </cell>
          <cell r="I49">
            <v>3640</v>
          </cell>
          <cell r="J49">
            <v>3808</v>
          </cell>
          <cell r="K49">
            <v>6552</v>
          </cell>
          <cell r="L49">
            <v>14000</v>
          </cell>
          <cell r="M49">
            <v>5824</v>
          </cell>
          <cell r="N49">
            <v>4591</v>
          </cell>
          <cell r="O49">
            <v>5710</v>
          </cell>
          <cell r="P49">
            <v>16125</v>
          </cell>
          <cell r="T49">
            <v>0</v>
          </cell>
          <cell r="U49">
            <v>44404</v>
          </cell>
          <cell r="X49">
            <v>0</v>
          </cell>
          <cell r="Y49">
            <v>44404</v>
          </cell>
          <cell r="AB49">
            <v>204</v>
          </cell>
          <cell r="AC49">
            <v>18</v>
          </cell>
          <cell r="AD49" t="str">
            <v>RECTIFICACIONES</v>
          </cell>
          <cell r="AE49">
            <v>5710</v>
          </cell>
          <cell r="AF49">
            <v>44404</v>
          </cell>
        </row>
        <row r="50">
          <cell r="A50">
            <v>20419</v>
          </cell>
          <cell r="B50">
            <v>204</v>
          </cell>
          <cell r="C50">
            <v>19</v>
          </cell>
          <cell r="D50" t="str">
            <v>PLANOS DE NUEVAS CONSTRUCCIONES</v>
          </cell>
          <cell r="E50">
            <v>1994825</v>
          </cell>
          <cell r="F50">
            <v>2083190</v>
          </cell>
          <cell r="G50">
            <v>2814260</v>
          </cell>
          <cell r="H50">
            <v>6892275</v>
          </cell>
          <cell r="I50">
            <v>4191677</v>
          </cell>
          <cell r="J50">
            <v>3882238</v>
          </cell>
          <cell r="K50">
            <v>4444900</v>
          </cell>
          <cell r="L50">
            <v>12518815</v>
          </cell>
          <cell r="M50">
            <v>2987982</v>
          </cell>
          <cell r="N50">
            <v>4729370</v>
          </cell>
          <cell r="O50">
            <v>3019179.2</v>
          </cell>
          <cell r="P50">
            <v>10736531.199999999</v>
          </cell>
          <cell r="T50">
            <v>0</v>
          </cell>
          <cell r="U50">
            <v>30147621.199999999</v>
          </cell>
          <cell r="X50">
            <v>0</v>
          </cell>
          <cell r="Y50">
            <v>30147621.199999999</v>
          </cell>
          <cell r="AB50">
            <v>204</v>
          </cell>
          <cell r="AC50">
            <v>19</v>
          </cell>
          <cell r="AD50" t="str">
            <v>PLANOS DE NUEVAS CONSTRUCCIONES</v>
          </cell>
          <cell r="AE50">
            <v>3019179.2</v>
          </cell>
          <cell r="AF50">
            <v>30147621.199999999</v>
          </cell>
        </row>
        <row r="51">
          <cell r="A51">
            <v>20420</v>
          </cell>
          <cell r="B51">
            <v>204</v>
          </cell>
          <cell r="C51">
            <v>20</v>
          </cell>
          <cell r="D51" t="str">
            <v>REGULARIZACION DE CONSTRUCCIONES</v>
          </cell>
          <cell r="E51">
            <v>168645</v>
          </cell>
          <cell r="F51">
            <v>348590</v>
          </cell>
          <cell r="G51">
            <v>672080</v>
          </cell>
          <cell r="H51">
            <v>1189315</v>
          </cell>
          <cell r="I51">
            <v>619255</v>
          </cell>
          <cell r="J51">
            <v>802711</v>
          </cell>
          <cell r="K51">
            <v>577071</v>
          </cell>
          <cell r="L51">
            <v>1999037</v>
          </cell>
          <cell r="M51">
            <v>140197</v>
          </cell>
          <cell r="N51">
            <v>576513</v>
          </cell>
          <cell r="O51">
            <v>348608</v>
          </cell>
          <cell r="P51">
            <v>1065318</v>
          </cell>
          <cell r="T51">
            <v>0</v>
          </cell>
          <cell r="U51">
            <v>4253670</v>
          </cell>
          <cell r="X51">
            <v>0</v>
          </cell>
          <cell r="Y51">
            <v>4253670</v>
          </cell>
          <cell r="AB51">
            <v>204</v>
          </cell>
          <cell r="AC51">
            <v>20</v>
          </cell>
          <cell r="AD51" t="str">
            <v>REGULARIZACION DE CONSTRUCCIONES</v>
          </cell>
          <cell r="AE51">
            <v>348608</v>
          </cell>
          <cell r="AF51">
            <v>4253670</v>
          </cell>
        </row>
        <row r="52">
          <cell r="A52">
            <v>20421</v>
          </cell>
          <cell r="B52">
            <v>204</v>
          </cell>
          <cell r="C52">
            <v>21</v>
          </cell>
          <cell r="D52" t="str">
            <v>PLANO DE FRACCIONAMIENTO</v>
          </cell>
          <cell r="E52">
            <v>209790</v>
          </cell>
          <cell r="F52">
            <v>189744</v>
          </cell>
          <cell r="G52">
            <v>857924</v>
          </cell>
          <cell r="H52">
            <v>1257458</v>
          </cell>
          <cell r="I52">
            <v>258764</v>
          </cell>
          <cell r="J52">
            <v>445883</v>
          </cell>
          <cell r="K52">
            <v>96213</v>
          </cell>
          <cell r="L52">
            <v>800860</v>
          </cell>
          <cell r="M52">
            <v>328898</v>
          </cell>
          <cell r="N52">
            <v>360615</v>
          </cell>
          <cell r="O52">
            <v>169363</v>
          </cell>
          <cell r="P52">
            <v>858876</v>
          </cell>
          <cell r="T52">
            <v>0</v>
          </cell>
          <cell r="U52">
            <v>2917194</v>
          </cell>
          <cell r="X52">
            <v>0</v>
          </cell>
          <cell r="Y52">
            <v>2917194</v>
          </cell>
          <cell r="AB52">
            <v>204</v>
          </cell>
          <cell r="AC52">
            <v>21</v>
          </cell>
          <cell r="AD52" t="str">
            <v>PLANO DE FRACCIONAMIENTO</v>
          </cell>
          <cell r="AE52">
            <v>169363</v>
          </cell>
          <cell r="AF52">
            <v>2917194</v>
          </cell>
        </row>
        <row r="53">
          <cell r="A53">
            <v>20422</v>
          </cell>
          <cell r="B53">
            <v>204</v>
          </cell>
          <cell r="C53">
            <v>22</v>
          </cell>
          <cell r="D53" t="str">
            <v>SUBDIVISIONES Y FUSIONES</v>
          </cell>
          <cell r="E53">
            <v>21969</v>
          </cell>
          <cell r="F53">
            <v>19234</v>
          </cell>
          <cell r="G53">
            <v>20857</v>
          </cell>
          <cell r="H53">
            <v>62060</v>
          </cell>
          <cell r="I53">
            <v>14706</v>
          </cell>
          <cell r="J53">
            <v>20970</v>
          </cell>
          <cell r="K53">
            <v>22087</v>
          </cell>
          <cell r="L53">
            <v>57763</v>
          </cell>
          <cell r="M53">
            <v>19630</v>
          </cell>
          <cell r="N53">
            <v>15607</v>
          </cell>
          <cell r="O53">
            <v>17056</v>
          </cell>
          <cell r="P53">
            <v>52293</v>
          </cell>
          <cell r="T53">
            <v>0</v>
          </cell>
          <cell r="U53">
            <v>172116</v>
          </cell>
          <cell r="X53">
            <v>0</v>
          </cell>
          <cell r="Y53">
            <v>172116</v>
          </cell>
          <cell r="AB53">
            <v>204</v>
          </cell>
          <cell r="AC53">
            <v>22</v>
          </cell>
          <cell r="AD53" t="str">
            <v>SUBDIVISIONES Y FUSIONES</v>
          </cell>
          <cell r="AE53">
            <v>17056</v>
          </cell>
          <cell r="AF53">
            <v>172116</v>
          </cell>
        </row>
        <row r="54">
          <cell r="A54">
            <v>20423</v>
          </cell>
          <cell r="B54">
            <v>204</v>
          </cell>
          <cell r="C54">
            <v>23</v>
          </cell>
          <cell r="D54" t="str">
            <v>DESGLOSES</v>
          </cell>
          <cell r="E54">
            <v>896</v>
          </cell>
          <cell r="F54">
            <v>1064</v>
          </cell>
          <cell r="G54">
            <v>2015</v>
          </cell>
          <cell r="H54">
            <v>3975</v>
          </cell>
          <cell r="I54">
            <v>1064</v>
          </cell>
          <cell r="J54">
            <v>728</v>
          </cell>
          <cell r="K54">
            <v>1792</v>
          </cell>
          <cell r="L54">
            <v>3584</v>
          </cell>
          <cell r="M54">
            <v>504</v>
          </cell>
          <cell r="N54">
            <v>672</v>
          </cell>
          <cell r="O54">
            <v>672</v>
          </cell>
          <cell r="P54">
            <v>1848</v>
          </cell>
          <cell r="T54">
            <v>0</v>
          </cell>
          <cell r="U54">
            <v>9407</v>
          </cell>
          <cell r="X54">
            <v>0</v>
          </cell>
          <cell r="Y54">
            <v>9407</v>
          </cell>
          <cell r="AB54">
            <v>204</v>
          </cell>
          <cell r="AC54">
            <v>23</v>
          </cell>
          <cell r="AD54" t="str">
            <v>DESGLOSES</v>
          </cell>
          <cell r="AE54">
            <v>672</v>
          </cell>
          <cell r="AF54">
            <v>9407</v>
          </cell>
        </row>
        <row r="55">
          <cell r="A55">
            <v>20424</v>
          </cell>
          <cell r="B55">
            <v>204</v>
          </cell>
          <cell r="C55">
            <v>24</v>
          </cell>
          <cell r="D55" t="str">
            <v>RELOTIFICACIONES</v>
          </cell>
          <cell r="E55">
            <v>168</v>
          </cell>
          <cell r="F55">
            <v>447</v>
          </cell>
          <cell r="G55">
            <v>335</v>
          </cell>
          <cell r="H55">
            <v>950</v>
          </cell>
          <cell r="I55">
            <v>0</v>
          </cell>
          <cell r="J55">
            <v>0</v>
          </cell>
          <cell r="K55">
            <v>112</v>
          </cell>
          <cell r="L55">
            <v>112</v>
          </cell>
          <cell r="M55">
            <v>0</v>
          </cell>
          <cell r="N55">
            <v>3685</v>
          </cell>
          <cell r="O55">
            <v>949</v>
          </cell>
          <cell r="P55">
            <v>4634</v>
          </cell>
          <cell r="T55">
            <v>0</v>
          </cell>
          <cell r="U55">
            <v>5696</v>
          </cell>
          <cell r="X55">
            <v>0</v>
          </cell>
          <cell r="Y55">
            <v>5696</v>
          </cell>
          <cell r="AB55">
            <v>204</v>
          </cell>
          <cell r="AC55">
            <v>24</v>
          </cell>
          <cell r="AD55" t="str">
            <v>RELOTIFICACIONES</v>
          </cell>
          <cell r="AE55">
            <v>949</v>
          </cell>
          <cell r="AF55">
            <v>5696</v>
          </cell>
        </row>
        <row r="56">
          <cell r="A56">
            <v>20425</v>
          </cell>
          <cell r="B56">
            <v>204</v>
          </cell>
          <cell r="C56">
            <v>25</v>
          </cell>
          <cell r="D56" t="str">
            <v>RESELLOS</v>
          </cell>
          <cell r="E56">
            <v>2365</v>
          </cell>
          <cell r="F56">
            <v>8063</v>
          </cell>
          <cell r="G56">
            <v>32814</v>
          </cell>
          <cell r="H56">
            <v>43242</v>
          </cell>
          <cell r="I56">
            <v>22960</v>
          </cell>
          <cell r="J56">
            <v>15223</v>
          </cell>
          <cell r="K56">
            <v>8176</v>
          </cell>
          <cell r="L56">
            <v>46359</v>
          </cell>
          <cell r="M56">
            <v>4872</v>
          </cell>
          <cell r="N56">
            <v>13776</v>
          </cell>
          <cell r="O56">
            <v>20887</v>
          </cell>
          <cell r="P56">
            <v>39535</v>
          </cell>
          <cell r="T56">
            <v>0</v>
          </cell>
          <cell r="U56">
            <v>129136</v>
          </cell>
          <cell r="X56">
            <v>0</v>
          </cell>
          <cell r="Y56">
            <v>129136</v>
          </cell>
          <cell r="AB56">
            <v>204</v>
          </cell>
          <cell r="AC56">
            <v>25</v>
          </cell>
          <cell r="AD56" t="str">
            <v>RESELLOS</v>
          </cell>
          <cell r="AE56">
            <v>20887</v>
          </cell>
          <cell r="AF56">
            <v>129136</v>
          </cell>
        </row>
        <row r="57">
          <cell r="A57">
            <v>20426</v>
          </cell>
          <cell r="B57">
            <v>204</v>
          </cell>
          <cell r="C57">
            <v>26</v>
          </cell>
          <cell r="D57" t="str">
            <v>ALTAS</v>
          </cell>
          <cell r="E57">
            <v>5936</v>
          </cell>
          <cell r="F57">
            <v>7336</v>
          </cell>
          <cell r="G57">
            <v>7448</v>
          </cell>
          <cell r="H57">
            <v>20720</v>
          </cell>
          <cell r="I57">
            <v>4312</v>
          </cell>
          <cell r="J57">
            <v>4760</v>
          </cell>
          <cell r="K57">
            <v>5040</v>
          </cell>
          <cell r="L57">
            <v>14112</v>
          </cell>
          <cell r="M57">
            <v>4368</v>
          </cell>
          <cell r="N57">
            <v>4704</v>
          </cell>
          <cell r="O57">
            <v>4368</v>
          </cell>
          <cell r="P57">
            <v>13440</v>
          </cell>
          <cell r="T57">
            <v>0</v>
          </cell>
          <cell r="U57">
            <v>48272</v>
          </cell>
          <cell r="X57">
            <v>0</v>
          </cell>
          <cell r="Y57">
            <v>48272</v>
          </cell>
          <cell r="AB57">
            <v>204</v>
          </cell>
          <cell r="AC57">
            <v>26</v>
          </cell>
          <cell r="AD57" t="str">
            <v>ALTAS</v>
          </cell>
          <cell r="AE57">
            <v>4368</v>
          </cell>
          <cell r="AF57">
            <v>48272</v>
          </cell>
        </row>
        <row r="58">
          <cell r="A58">
            <v>20427</v>
          </cell>
          <cell r="B58">
            <v>204</v>
          </cell>
          <cell r="C58">
            <v>27</v>
          </cell>
          <cell r="D58" t="str">
            <v>OTROS</v>
          </cell>
          <cell r="E58">
            <v>266</v>
          </cell>
          <cell r="F58">
            <v>165</v>
          </cell>
          <cell r="G58">
            <v>23779</v>
          </cell>
          <cell r="H58">
            <v>24210</v>
          </cell>
          <cell r="I58">
            <v>56</v>
          </cell>
          <cell r="J58">
            <v>56</v>
          </cell>
          <cell r="K58">
            <v>0</v>
          </cell>
          <cell r="L58">
            <v>112</v>
          </cell>
          <cell r="M58">
            <v>42329</v>
          </cell>
          <cell r="N58">
            <v>0</v>
          </cell>
          <cell r="O58">
            <v>11292</v>
          </cell>
          <cell r="P58">
            <v>53621</v>
          </cell>
          <cell r="T58">
            <v>0</v>
          </cell>
          <cell r="U58">
            <v>77943</v>
          </cell>
          <cell r="X58">
            <v>0</v>
          </cell>
          <cell r="Y58">
            <v>77943</v>
          </cell>
          <cell r="AB58">
            <v>204</v>
          </cell>
          <cell r="AC58">
            <v>27</v>
          </cell>
          <cell r="AD58" t="str">
            <v>OTROS</v>
          </cell>
          <cell r="AE58">
            <v>11292</v>
          </cell>
          <cell r="AF58">
            <v>77943</v>
          </cell>
        </row>
        <row r="59">
          <cell r="A59">
            <v>20428</v>
          </cell>
          <cell r="B59">
            <v>204</v>
          </cell>
          <cell r="C59">
            <v>28</v>
          </cell>
          <cell r="D59" t="str">
            <v>CONDOMINIO</v>
          </cell>
          <cell r="E59">
            <v>42403</v>
          </cell>
          <cell r="F59">
            <v>32141</v>
          </cell>
          <cell r="G59">
            <v>195463</v>
          </cell>
          <cell r="H59">
            <v>270007</v>
          </cell>
          <cell r="I59">
            <v>77322</v>
          </cell>
          <cell r="J59">
            <v>88782</v>
          </cell>
          <cell r="K59">
            <v>18746</v>
          </cell>
          <cell r="L59">
            <v>184850</v>
          </cell>
          <cell r="M59">
            <v>140196</v>
          </cell>
          <cell r="N59">
            <v>169585</v>
          </cell>
          <cell r="O59">
            <v>26854</v>
          </cell>
          <cell r="P59">
            <v>336635</v>
          </cell>
          <cell r="T59">
            <v>0</v>
          </cell>
          <cell r="U59">
            <v>791492</v>
          </cell>
          <cell r="X59">
            <v>0</v>
          </cell>
          <cell r="Y59">
            <v>791492</v>
          </cell>
          <cell r="AB59">
            <v>204</v>
          </cell>
          <cell r="AC59">
            <v>28</v>
          </cell>
          <cell r="AD59" t="str">
            <v>CONDOMINIO</v>
          </cell>
          <cell r="AE59">
            <v>26854</v>
          </cell>
          <cell r="AF59">
            <v>791492</v>
          </cell>
        </row>
        <row r="60">
          <cell r="A60">
            <v>20429</v>
          </cell>
          <cell r="B60">
            <v>204</v>
          </cell>
          <cell r="C60">
            <v>29</v>
          </cell>
          <cell r="D60" t="str">
            <v>NUMERACION</v>
          </cell>
          <cell r="E60">
            <v>1540</v>
          </cell>
          <cell r="F60">
            <v>1120</v>
          </cell>
          <cell r="G60">
            <v>1820</v>
          </cell>
          <cell r="H60">
            <v>4480</v>
          </cell>
          <cell r="I60">
            <v>1260</v>
          </cell>
          <cell r="J60">
            <v>3780</v>
          </cell>
          <cell r="K60">
            <v>3080</v>
          </cell>
          <cell r="L60">
            <v>8120</v>
          </cell>
          <cell r="M60">
            <v>1540</v>
          </cell>
          <cell r="N60">
            <v>1260</v>
          </cell>
          <cell r="O60">
            <v>2660</v>
          </cell>
          <cell r="P60">
            <v>5460</v>
          </cell>
          <cell r="T60">
            <v>0</v>
          </cell>
          <cell r="U60">
            <v>18060</v>
          </cell>
          <cell r="X60">
            <v>0</v>
          </cell>
          <cell r="Y60">
            <v>18060</v>
          </cell>
          <cell r="AB60">
            <v>204</v>
          </cell>
          <cell r="AC60">
            <v>29</v>
          </cell>
          <cell r="AD60" t="str">
            <v>NUMERACION</v>
          </cell>
          <cell r="AE60">
            <v>2660</v>
          </cell>
          <cell r="AF60">
            <v>18060</v>
          </cell>
        </row>
        <row r="61">
          <cell r="A61">
            <v>20430</v>
          </cell>
          <cell r="B61">
            <v>204</v>
          </cell>
          <cell r="C61">
            <v>30</v>
          </cell>
          <cell r="D61" t="str">
            <v>BAJA DE CONSTRUCCION</v>
          </cell>
          <cell r="E61">
            <v>1388</v>
          </cell>
          <cell r="F61">
            <v>2741</v>
          </cell>
          <cell r="G61">
            <v>2576</v>
          </cell>
          <cell r="H61">
            <v>6705</v>
          </cell>
          <cell r="I61">
            <v>2408</v>
          </cell>
          <cell r="J61">
            <v>3584</v>
          </cell>
          <cell r="K61">
            <v>3864</v>
          </cell>
          <cell r="L61">
            <v>9856</v>
          </cell>
          <cell r="M61">
            <v>2352</v>
          </cell>
          <cell r="N61">
            <v>25312</v>
          </cell>
          <cell r="O61">
            <v>3248</v>
          </cell>
          <cell r="P61">
            <v>30912</v>
          </cell>
          <cell r="T61">
            <v>0</v>
          </cell>
          <cell r="U61">
            <v>47473</v>
          </cell>
          <cell r="X61">
            <v>0</v>
          </cell>
          <cell r="Y61">
            <v>47473</v>
          </cell>
          <cell r="AB61">
            <v>204</v>
          </cell>
          <cell r="AC61">
            <v>30</v>
          </cell>
          <cell r="AD61" t="str">
            <v>BAJA DE CONSTRUCCION</v>
          </cell>
          <cell r="AE61">
            <v>3248</v>
          </cell>
          <cell r="AF61">
            <v>47473</v>
          </cell>
        </row>
        <row r="62">
          <cell r="A62">
            <v>20431</v>
          </cell>
          <cell r="B62">
            <v>204</v>
          </cell>
          <cell r="C62">
            <v>31</v>
          </cell>
          <cell r="D62" t="str">
            <v>COPIAS DE PLANOS</v>
          </cell>
          <cell r="E62">
            <v>37823</v>
          </cell>
          <cell r="F62">
            <v>56271</v>
          </cell>
          <cell r="G62">
            <v>64140</v>
          </cell>
          <cell r="H62">
            <v>158234</v>
          </cell>
          <cell r="I62">
            <v>46377</v>
          </cell>
          <cell r="J62">
            <v>69067.009999999995</v>
          </cell>
          <cell r="K62">
            <v>70525</v>
          </cell>
          <cell r="L62">
            <v>185969.01</v>
          </cell>
          <cell r="M62">
            <v>53972</v>
          </cell>
          <cell r="N62">
            <v>61305</v>
          </cell>
          <cell r="O62">
            <v>52786</v>
          </cell>
          <cell r="P62">
            <v>168063</v>
          </cell>
          <cell r="T62">
            <v>0</v>
          </cell>
          <cell r="U62">
            <v>512266.01</v>
          </cell>
          <cell r="X62">
            <v>0</v>
          </cell>
          <cell r="Y62">
            <v>512266.01</v>
          </cell>
          <cell r="AB62">
            <v>204</v>
          </cell>
          <cell r="AC62">
            <v>31</v>
          </cell>
          <cell r="AD62" t="str">
            <v>COPIAS DE PLANOS</v>
          </cell>
          <cell r="AE62">
            <v>52786</v>
          </cell>
          <cell r="AF62">
            <v>512266.01</v>
          </cell>
        </row>
        <row r="63">
          <cell r="A63">
            <v>20460</v>
          </cell>
          <cell r="B63">
            <v>204</v>
          </cell>
          <cell r="C63">
            <v>60</v>
          </cell>
          <cell r="D63" t="str">
            <v>SUBSIDIOS CAMBIO DE PROYECTO DE CONSTRUC</v>
          </cell>
          <cell r="E63">
            <v>0</v>
          </cell>
          <cell r="F63">
            <v>0</v>
          </cell>
          <cell r="G63">
            <v>0</v>
          </cell>
          <cell r="H63">
            <v>0</v>
          </cell>
          <cell r="I63">
            <v>0</v>
          </cell>
          <cell r="J63">
            <v>0</v>
          </cell>
          <cell r="K63">
            <v>0</v>
          </cell>
          <cell r="L63">
            <v>0</v>
          </cell>
          <cell r="M63">
            <v>0</v>
          </cell>
          <cell r="N63">
            <v>0</v>
          </cell>
          <cell r="O63">
            <v>0</v>
          </cell>
          <cell r="P63">
            <v>0</v>
          </cell>
          <cell r="T63">
            <v>0</v>
          </cell>
          <cell r="U63">
            <v>0</v>
          </cell>
          <cell r="X63">
            <v>0</v>
          </cell>
          <cell r="Y63">
            <v>0</v>
          </cell>
          <cell r="AB63">
            <v>204</v>
          </cell>
          <cell r="AC63">
            <v>60</v>
          </cell>
          <cell r="AD63" t="str">
            <v>SUBSIDIOS CAMBIO DE PROYECTO DE CONSTRUC</v>
          </cell>
          <cell r="AE63">
            <v>0</v>
          </cell>
          <cell r="AF63">
            <v>0</v>
          </cell>
        </row>
        <row r="64">
          <cell r="A64">
            <v>20461</v>
          </cell>
          <cell r="B64">
            <v>204</v>
          </cell>
          <cell r="C64">
            <v>61</v>
          </cell>
          <cell r="D64" t="str">
            <v>SUBSIDIOS INFORMATIVO DE VALOR CATASTRAL</v>
          </cell>
          <cell r="E64">
            <v>-633360</v>
          </cell>
          <cell r="F64">
            <v>-498540</v>
          </cell>
          <cell r="G64">
            <v>-560700</v>
          </cell>
          <cell r="H64">
            <v>-1692600</v>
          </cell>
          <cell r="I64">
            <v>-327040</v>
          </cell>
          <cell r="J64">
            <v>-376320</v>
          </cell>
          <cell r="K64">
            <v>-409640</v>
          </cell>
          <cell r="L64">
            <v>-1113000</v>
          </cell>
          <cell r="M64">
            <v>-354480</v>
          </cell>
          <cell r="N64">
            <v>-627760</v>
          </cell>
          <cell r="O64">
            <v>-377580</v>
          </cell>
          <cell r="P64">
            <v>-1359820</v>
          </cell>
          <cell r="T64">
            <v>0</v>
          </cell>
          <cell r="U64">
            <v>-4165420</v>
          </cell>
          <cell r="X64">
            <v>0</v>
          </cell>
          <cell r="Y64">
            <v>-4165420</v>
          </cell>
          <cell r="AB64">
            <v>204</v>
          </cell>
          <cell r="AC64">
            <v>61</v>
          </cell>
          <cell r="AD64" t="str">
            <v>SUBSIDIOS INFORMATIVO DE VALOR CATASTRAL</v>
          </cell>
          <cell r="AE64">
            <v>-377580</v>
          </cell>
          <cell r="AF64">
            <v>-4165420</v>
          </cell>
        </row>
        <row r="65">
          <cell r="A65">
            <v>20462</v>
          </cell>
          <cell r="B65">
            <v>204</v>
          </cell>
          <cell r="C65">
            <v>62</v>
          </cell>
          <cell r="D65" t="str">
            <v>SUBSIDIOS AVALUO DE LA SEDUE</v>
          </cell>
          <cell r="E65">
            <v>0</v>
          </cell>
          <cell r="F65">
            <v>0</v>
          </cell>
          <cell r="G65">
            <v>0</v>
          </cell>
          <cell r="H65">
            <v>0</v>
          </cell>
          <cell r="I65">
            <v>0</v>
          </cell>
          <cell r="J65">
            <v>0</v>
          </cell>
          <cell r="K65">
            <v>0</v>
          </cell>
          <cell r="L65">
            <v>0</v>
          </cell>
          <cell r="M65">
            <v>0</v>
          </cell>
          <cell r="N65">
            <v>0</v>
          </cell>
          <cell r="O65">
            <v>0</v>
          </cell>
          <cell r="P65">
            <v>0</v>
          </cell>
          <cell r="T65">
            <v>0</v>
          </cell>
          <cell r="U65">
            <v>0</v>
          </cell>
          <cell r="X65">
            <v>0</v>
          </cell>
          <cell r="Y65">
            <v>0</v>
          </cell>
          <cell r="AB65">
            <v>204</v>
          </cell>
          <cell r="AC65">
            <v>62</v>
          </cell>
          <cell r="AD65" t="str">
            <v>SUBSIDIOS AVALUO DE LA SEDUE</v>
          </cell>
          <cell r="AE65">
            <v>0</v>
          </cell>
          <cell r="AF65">
            <v>0</v>
          </cell>
        </row>
        <row r="66">
          <cell r="A66">
            <v>20463</v>
          </cell>
          <cell r="B66">
            <v>204</v>
          </cell>
          <cell r="C66">
            <v>63</v>
          </cell>
          <cell r="D66" t="str">
            <v>SUBSIDIOS AVALUO CATASTRAL</v>
          </cell>
          <cell r="E66">
            <v>0</v>
          </cell>
          <cell r="F66">
            <v>0</v>
          </cell>
          <cell r="G66">
            <v>0</v>
          </cell>
          <cell r="H66">
            <v>0</v>
          </cell>
          <cell r="I66">
            <v>0</v>
          </cell>
          <cell r="J66">
            <v>0</v>
          </cell>
          <cell r="K66">
            <v>0</v>
          </cell>
          <cell r="L66">
            <v>0</v>
          </cell>
          <cell r="M66">
            <v>-7728</v>
          </cell>
          <cell r="N66">
            <v>0</v>
          </cell>
          <cell r="O66">
            <v>0</v>
          </cell>
          <cell r="P66">
            <v>-7728</v>
          </cell>
          <cell r="T66">
            <v>0</v>
          </cell>
          <cell r="U66">
            <v>-7728</v>
          </cell>
          <cell r="X66">
            <v>0</v>
          </cell>
          <cell r="Y66">
            <v>-7728</v>
          </cell>
          <cell r="AB66">
            <v>204</v>
          </cell>
          <cell r="AC66">
            <v>63</v>
          </cell>
          <cell r="AD66" t="str">
            <v>SUBSIDIOS AVALUO CATASTRAL</v>
          </cell>
          <cell r="AE66">
            <v>0</v>
          </cell>
          <cell r="AF66">
            <v>-7728</v>
          </cell>
        </row>
        <row r="67">
          <cell r="A67">
            <v>20464</v>
          </cell>
          <cell r="B67">
            <v>204</v>
          </cell>
          <cell r="C67">
            <v>64</v>
          </cell>
          <cell r="D67" t="str">
            <v>SUBSIDIOS CERTIF DE NO INSCRIP CATASTRAL</v>
          </cell>
          <cell r="E67">
            <v>0</v>
          </cell>
          <cell r="F67">
            <v>0</v>
          </cell>
          <cell r="G67">
            <v>0</v>
          </cell>
          <cell r="H67">
            <v>0</v>
          </cell>
          <cell r="I67">
            <v>0</v>
          </cell>
          <cell r="J67">
            <v>0</v>
          </cell>
          <cell r="K67">
            <v>0</v>
          </cell>
          <cell r="L67">
            <v>0</v>
          </cell>
          <cell r="M67">
            <v>0</v>
          </cell>
          <cell r="N67">
            <v>0</v>
          </cell>
          <cell r="O67">
            <v>0</v>
          </cell>
          <cell r="P67">
            <v>0</v>
          </cell>
          <cell r="T67">
            <v>0</v>
          </cell>
          <cell r="U67">
            <v>0</v>
          </cell>
          <cell r="X67">
            <v>0</v>
          </cell>
          <cell r="Y67">
            <v>0</v>
          </cell>
          <cell r="AB67">
            <v>204</v>
          </cell>
          <cell r="AC67">
            <v>64</v>
          </cell>
          <cell r="AD67" t="str">
            <v>SUBSIDIOS CERTIF DE NO INSCRIP CATASTRAL</v>
          </cell>
          <cell r="AE67">
            <v>0</v>
          </cell>
          <cell r="AF67">
            <v>0</v>
          </cell>
        </row>
        <row r="68">
          <cell r="A68">
            <v>20465</v>
          </cell>
          <cell r="B68">
            <v>204</v>
          </cell>
          <cell r="C68">
            <v>65</v>
          </cell>
          <cell r="D68" t="str">
            <v>SUBSIDIOS CERTIFICACIONES</v>
          </cell>
          <cell r="E68">
            <v>0</v>
          </cell>
          <cell r="F68">
            <v>0</v>
          </cell>
          <cell r="G68">
            <v>0</v>
          </cell>
          <cell r="H68">
            <v>0</v>
          </cell>
          <cell r="I68">
            <v>0</v>
          </cell>
          <cell r="J68">
            <v>0</v>
          </cell>
          <cell r="K68">
            <v>0</v>
          </cell>
          <cell r="L68">
            <v>0</v>
          </cell>
          <cell r="M68">
            <v>0</v>
          </cell>
          <cell r="N68">
            <v>0</v>
          </cell>
          <cell r="O68">
            <v>0</v>
          </cell>
          <cell r="P68">
            <v>0</v>
          </cell>
          <cell r="T68">
            <v>0</v>
          </cell>
          <cell r="U68">
            <v>0</v>
          </cell>
          <cell r="X68">
            <v>0</v>
          </cell>
          <cell r="Y68">
            <v>0</v>
          </cell>
          <cell r="AB68">
            <v>204</v>
          </cell>
          <cell r="AC68">
            <v>65</v>
          </cell>
          <cell r="AD68" t="str">
            <v>SUBSIDIOS CERTIFICACIONES</v>
          </cell>
          <cell r="AE68">
            <v>0</v>
          </cell>
          <cell r="AF68">
            <v>0</v>
          </cell>
        </row>
        <row r="69">
          <cell r="A69">
            <v>20466</v>
          </cell>
          <cell r="B69">
            <v>204</v>
          </cell>
          <cell r="C69">
            <v>66</v>
          </cell>
          <cell r="D69" t="str">
            <v>SUBSIDIOS ACLARACIONES</v>
          </cell>
          <cell r="E69">
            <v>0</v>
          </cell>
          <cell r="F69">
            <v>0</v>
          </cell>
          <cell r="G69">
            <v>0</v>
          </cell>
          <cell r="H69">
            <v>0</v>
          </cell>
          <cell r="I69">
            <v>0</v>
          </cell>
          <cell r="J69">
            <v>0</v>
          </cell>
          <cell r="K69">
            <v>0</v>
          </cell>
          <cell r="L69">
            <v>0</v>
          </cell>
          <cell r="M69">
            <v>0</v>
          </cell>
          <cell r="N69">
            <v>0</v>
          </cell>
          <cell r="O69">
            <v>0</v>
          </cell>
          <cell r="P69">
            <v>0</v>
          </cell>
          <cell r="T69">
            <v>0</v>
          </cell>
          <cell r="U69">
            <v>0</v>
          </cell>
          <cell r="X69">
            <v>0</v>
          </cell>
          <cell r="Y69">
            <v>0</v>
          </cell>
          <cell r="AB69">
            <v>204</v>
          </cell>
          <cell r="AC69">
            <v>66</v>
          </cell>
          <cell r="AD69" t="str">
            <v>SUBSIDIOS ACLARACIONES</v>
          </cell>
          <cell r="AE69">
            <v>0</v>
          </cell>
          <cell r="AF69">
            <v>0</v>
          </cell>
        </row>
        <row r="70">
          <cell r="A70">
            <v>20467</v>
          </cell>
          <cell r="B70">
            <v>204</v>
          </cell>
          <cell r="C70">
            <v>67</v>
          </cell>
          <cell r="D70" t="str">
            <v>SUBSIDIOS INFOR Y UBICACION DE PREDIOS</v>
          </cell>
          <cell r="E70">
            <v>0</v>
          </cell>
          <cell r="F70">
            <v>0</v>
          </cell>
          <cell r="G70">
            <v>0</v>
          </cell>
          <cell r="H70">
            <v>0</v>
          </cell>
          <cell r="I70">
            <v>0</v>
          </cell>
          <cell r="J70">
            <v>0</v>
          </cell>
          <cell r="K70">
            <v>0</v>
          </cell>
          <cell r="L70">
            <v>0</v>
          </cell>
          <cell r="M70">
            <v>0</v>
          </cell>
          <cell r="N70">
            <v>0</v>
          </cell>
          <cell r="O70">
            <v>0</v>
          </cell>
          <cell r="P70">
            <v>0</v>
          </cell>
          <cell r="T70">
            <v>0</v>
          </cell>
          <cell r="U70">
            <v>0</v>
          </cell>
          <cell r="X70">
            <v>0</v>
          </cell>
          <cell r="Y70">
            <v>0</v>
          </cell>
          <cell r="AB70">
            <v>204</v>
          </cell>
          <cell r="AC70">
            <v>67</v>
          </cell>
          <cell r="AD70" t="str">
            <v>SUBSIDIOS INFOR Y UBICACION DE PREDIOS</v>
          </cell>
          <cell r="AE70">
            <v>0</v>
          </cell>
          <cell r="AF70">
            <v>0</v>
          </cell>
        </row>
        <row r="71">
          <cell r="A71">
            <v>20468</v>
          </cell>
          <cell r="B71">
            <v>204</v>
          </cell>
          <cell r="C71">
            <v>68</v>
          </cell>
          <cell r="D71" t="str">
            <v>SUBSIDIOS RECTIFICACIONES</v>
          </cell>
          <cell r="E71">
            <v>0</v>
          </cell>
          <cell r="F71">
            <v>0</v>
          </cell>
          <cell r="G71">
            <v>0</v>
          </cell>
          <cell r="H71">
            <v>0</v>
          </cell>
          <cell r="I71">
            <v>0</v>
          </cell>
          <cell r="J71">
            <v>0</v>
          </cell>
          <cell r="K71">
            <v>0</v>
          </cell>
          <cell r="L71">
            <v>0</v>
          </cell>
          <cell r="M71">
            <v>0</v>
          </cell>
          <cell r="N71">
            <v>0</v>
          </cell>
          <cell r="O71">
            <v>0</v>
          </cell>
          <cell r="P71">
            <v>0</v>
          </cell>
          <cell r="T71">
            <v>0</v>
          </cell>
          <cell r="U71">
            <v>0</v>
          </cell>
          <cell r="X71">
            <v>0</v>
          </cell>
          <cell r="Y71">
            <v>0</v>
          </cell>
          <cell r="AB71">
            <v>204</v>
          </cell>
          <cell r="AC71">
            <v>68</v>
          </cell>
          <cell r="AD71" t="str">
            <v>SUBSIDIOS RECTIFICACIONES</v>
          </cell>
          <cell r="AE71">
            <v>0</v>
          </cell>
          <cell r="AF71">
            <v>0</v>
          </cell>
        </row>
        <row r="72">
          <cell r="A72">
            <v>20469</v>
          </cell>
          <cell r="B72">
            <v>204</v>
          </cell>
          <cell r="C72">
            <v>69</v>
          </cell>
          <cell r="D72" t="str">
            <v>SUBSIDIOS PLANOS DE NUEVAS CONSTRUCC</v>
          </cell>
          <cell r="E72">
            <v>0</v>
          </cell>
          <cell r="F72">
            <v>-179027</v>
          </cell>
          <cell r="G72">
            <v>-89208</v>
          </cell>
          <cell r="H72">
            <v>-268235</v>
          </cell>
          <cell r="I72">
            <v>-24065</v>
          </cell>
          <cell r="J72">
            <v>-253270</v>
          </cell>
          <cell r="K72">
            <v>-385281</v>
          </cell>
          <cell r="L72">
            <v>-662616</v>
          </cell>
          <cell r="M72">
            <v>-104699</v>
          </cell>
          <cell r="N72">
            <v>-538306</v>
          </cell>
          <cell r="O72">
            <v>-571050</v>
          </cell>
          <cell r="P72">
            <v>-1214055</v>
          </cell>
          <cell r="T72">
            <v>0</v>
          </cell>
          <cell r="U72">
            <v>-2144906</v>
          </cell>
          <cell r="X72">
            <v>0</v>
          </cell>
          <cell r="Y72">
            <v>-2144906</v>
          </cell>
          <cell r="AB72">
            <v>204</v>
          </cell>
          <cell r="AC72">
            <v>69</v>
          </cell>
          <cell r="AD72" t="str">
            <v>SUBSIDIOS PLANOS DE NUEVAS CONSTRUCC</v>
          </cell>
          <cell r="AE72">
            <v>-571050</v>
          </cell>
          <cell r="AF72">
            <v>-2144906</v>
          </cell>
        </row>
        <row r="73">
          <cell r="A73">
            <v>20470</v>
          </cell>
          <cell r="B73">
            <v>204</v>
          </cell>
          <cell r="C73">
            <v>70</v>
          </cell>
          <cell r="D73" t="str">
            <v>SUBSIDIOS REGULARIZACION DE CONSTRUCC</v>
          </cell>
          <cell r="E73">
            <v>0</v>
          </cell>
          <cell r="F73">
            <v>0</v>
          </cell>
          <cell r="G73">
            <v>-6650</v>
          </cell>
          <cell r="H73">
            <v>-6650</v>
          </cell>
          <cell r="I73">
            <v>0</v>
          </cell>
          <cell r="J73">
            <v>-310</v>
          </cell>
          <cell r="K73">
            <v>-17442</v>
          </cell>
          <cell r="L73">
            <v>-17752</v>
          </cell>
          <cell r="M73">
            <v>-20</v>
          </cell>
          <cell r="N73">
            <v>-1727</v>
          </cell>
          <cell r="O73">
            <v>-2831</v>
          </cell>
          <cell r="P73">
            <v>-4578</v>
          </cell>
          <cell r="T73">
            <v>0</v>
          </cell>
          <cell r="U73">
            <v>-28980</v>
          </cell>
          <cell r="X73">
            <v>0</v>
          </cell>
          <cell r="Y73">
            <v>-28980</v>
          </cell>
          <cell r="AB73">
            <v>204</v>
          </cell>
          <cell r="AC73">
            <v>70</v>
          </cell>
          <cell r="AD73" t="str">
            <v>SUBSIDIOS REGULARIZACION DE CONSTRUCC</v>
          </cell>
          <cell r="AE73">
            <v>-2831</v>
          </cell>
          <cell r="AF73">
            <v>-28980</v>
          </cell>
        </row>
        <row r="74">
          <cell r="A74">
            <v>20471</v>
          </cell>
          <cell r="B74">
            <v>204</v>
          </cell>
          <cell r="C74">
            <v>71</v>
          </cell>
          <cell r="D74" t="str">
            <v>SUBSIDIOS PLANO DE FRACCIONAMIENTO</v>
          </cell>
          <cell r="E74">
            <v>0</v>
          </cell>
          <cell r="F74">
            <v>0</v>
          </cell>
          <cell r="G74">
            <v>0</v>
          </cell>
          <cell r="H74">
            <v>0</v>
          </cell>
          <cell r="I74">
            <v>0</v>
          </cell>
          <cell r="J74">
            <v>0</v>
          </cell>
          <cell r="K74">
            <v>0</v>
          </cell>
          <cell r="L74">
            <v>0</v>
          </cell>
          <cell r="M74">
            <v>0</v>
          </cell>
          <cell r="N74">
            <v>0</v>
          </cell>
          <cell r="O74">
            <v>0</v>
          </cell>
          <cell r="P74">
            <v>0</v>
          </cell>
          <cell r="T74">
            <v>0</v>
          </cell>
          <cell r="U74">
            <v>0</v>
          </cell>
          <cell r="X74">
            <v>0</v>
          </cell>
          <cell r="Y74">
            <v>0</v>
          </cell>
          <cell r="AB74">
            <v>204</v>
          </cell>
          <cell r="AC74">
            <v>71</v>
          </cell>
          <cell r="AD74" t="str">
            <v>SUBSIDIOS PLANO DE FRACCIONAMIENTO</v>
          </cell>
          <cell r="AE74">
            <v>0</v>
          </cell>
          <cell r="AF74">
            <v>0</v>
          </cell>
        </row>
        <row r="75">
          <cell r="A75">
            <v>20472</v>
          </cell>
          <cell r="B75">
            <v>204</v>
          </cell>
          <cell r="C75">
            <v>72</v>
          </cell>
          <cell r="D75" t="str">
            <v>SUBSIDIOS SUBDIVISIONES Y FUSIONES</v>
          </cell>
          <cell r="E75">
            <v>0</v>
          </cell>
          <cell r="F75">
            <v>0</v>
          </cell>
          <cell r="G75">
            <v>0</v>
          </cell>
          <cell r="H75">
            <v>0</v>
          </cell>
          <cell r="I75">
            <v>0</v>
          </cell>
          <cell r="J75">
            <v>0</v>
          </cell>
          <cell r="K75">
            <v>0</v>
          </cell>
          <cell r="L75">
            <v>0</v>
          </cell>
          <cell r="M75">
            <v>0</v>
          </cell>
          <cell r="N75">
            <v>0</v>
          </cell>
          <cell r="O75">
            <v>0</v>
          </cell>
          <cell r="P75">
            <v>0</v>
          </cell>
          <cell r="T75">
            <v>0</v>
          </cell>
          <cell r="U75">
            <v>0</v>
          </cell>
          <cell r="X75">
            <v>0</v>
          </cell>
          <cell r="Y75">
            <v>0</v>
          </cell>
          <cell r="AB75">
            <v>204</v>
          </cell>
          <cell r="AC75">
            <v>72</v>
          </cell>
          <cell r="AD75" t="str">
            <v>SUBSIDIOS SUBDIVISIONES Y FUSIONES</v>
          </cell>
          <cell r="AE75">
            <v>0</v>
          </cell>
          <cell r="AF75">
            <v>0</v>
          </cell>
        </row>
        <row r="76">
          <cell r="A76">
            <v>20473</v>
          </cell>
          <cell r="B76">
            <v>204</v>
          </cell>
          <cell r="C76">
            <v>73</v>
          </cell>
          <cell r="D76" t="str">
            <v>SUBSIDIOS DESGLOSES</v>
          </cell>
          <cell r="E76">
            <v>0</v>
          </cell>
          <cell r="F76">
            <v>0</v>
          </cell>
          <cell r="G76">
            <v>0</v>
          </cell>
          <cell r="H76">
            <v>0</v>
          </cell>
          <cell r="I76">
            <v>0</v>
          </cell>
          <cell r="J76">
            <v>0</v>
          </cell>
          <cell r="K76">
            <v>0</v>
          </cell>
          <cell r="L76">
            <v>0</v>
          </cell>
          <cell r="M76">
            <v>0</v>
          </cell>
          <cell r="N76">
            <v>0</v>
          </cell>
          <cell r="O76">
            <v>0</v>
          </cell>
          <cell r="P76">
            <v>0</v>
          </cell>
          <cell r="T76">
            <v>0</v>
          </cell>
          <cell r="U76">
            <v>0</v>
          </cell>
          <cell r="X76">
            <v>0</v>
          </cell>
          <cell r="Y76">
            <v>0</v>
          </cell>
          <cell r="AB76">
            <v>204</v>
          </cell>
          <cell r="AC76">
            <v>73</v>
          </cell>
          <cell r="AD76" t="str">
            <v>SUBSIDIOS DESGLOSES</v>
          </cell>
          <cell r="AE76">
            <v>0</v>
          </cell>
          <cell r="AF76">
            <v>0</v>
          </cell>
        </row>
        <row r="77">
          <cell r="A77">
            <v>20474</v>
          </cell>
          <cell r="B77">
            <v>204</v>
          </cell>
          <cell r="C77">
            <v>74</v>
          </cell>
          <cell r="D77" t="str">
            <v>SUBSIDIOS RELOTIFICACIONES</v>
          </cell>
          <cell r="E77">
            <v>0</v>
          </cell>
          <cell r="F77">
            <v>0</v>
          </cell>
          <cell r="G77">
            <v>0</v>
          </cell>
          <cell r="H77">
            <v>0</v>
          </cell>
          <cell r="I77">
            <v>0</v>
          </cell>
          <cell r="J77">
            <v>0</v>
          </cell>
          <cell r="K77">
            <v>0</v>
          </cell>
          <cell r="L77">
            <v>0</v>
          </cell>
          <cell r="M77">
            <v>0</v>
          </cell>
          <cell r="N77">
            <v>0</v>
          </cell>
          <cell r="O77">
            <v>0</v>
          </cell>
          <cell r="P77">
            <v>0</v>
          </cell>
          <cell r="T77">
            <v>0</v>
          </cell>
          <cell r="U77">
            <v>0</v>
          </cell>
          <cell r="X77">
            <v>0</v>
          </cell>
          <cell r="Y77">
            <v>0</v>
          </cell>
          <cell r="AB77">
            <v>204</v>
          </cell>
          <cell r="AC77">
            <v>74</v>
          </cell>
          <cell r="AD77" t="str">
            <v>SUBSIDIOS RELOTIFICACIONES</v>
          </cell>
          <cell r="AE77">
            <v>0</v>
          </cell>
          <cell r="AF77">
            <v>0</v>
          </cell>
        </row>
        <row r="78">
          <cell r="A78">
            <v>20475</v>
          </cell>
          <cell r="B78">
            <v>204</v>
          </cell>
          <cell r="C78">
            <v>75</v>
          </cell>
          <cell r="D78" t="str">
            <v>SUBSIDIOS RESELLOS</v>
          </cell>
          <cell r="E78">
            <v>0</v>
          </cell>
          <cell r="F78">
            <v>0</v>
          </cell>
          <cell r="G78">
            <v>0</v>
          </cell>
          <cell r="H78">
            <v>0</v>
          </cell>
          <cell r="I78">
            <v>0</v>
          </cell>
          <cell r="J78">
            <v>0</v>
          </cell>
          <cell r="K78">
            <v>0</v>
          </cell>
          <cell r="L78">
            <v>0</v>
          </cell>
          <cell r="M78">
            <v>0</v>
          </cell>
          <cell r="N78">
            <v>0</v>
          </cell>
          <cell r="O78">
            <v>0</v>
          </cell>
          <cell r="P78">
            <v>0</v>
          </cell>
          <cell r="T78">
            <v>0</v>
          </cell>
          <cell r="U78">
            <v>0</v>
          </cell>
          <cell r="X78">
            <v>0</v>
          </cell>
          <cell r="Y78">
            <v>0</v>
          </cell>
          <cell r="AB78">
            <v>204</v>
          </cell>
          <cell r="AC78">
            <v>75</v>
          </cell>
          <cell r="AD78" t="str">
            <v>SUBSIDIOS RESELLOS</v>
          </cell>
          <cell r="AE78">
            <v>0</v>
          </cell>
          <cell r="AF78">
            <v>0</v>
          </cell>
        </row>
        <row r="79">
          <cell r="A79">
            <v>20476</v>
          </cell>
          <cell r="B79">
            <v>204</v>
          </cell>
          <cell r="C79">
            <v>76</v>
          </cell>
          <cell r="D79" t="str">
            <v>SUBSIDIOS ALTAS</v>
          </cell>
          <cell r="E79">
            <v>0</v>
          </cell>
          <cell r="F79">
            <v>0</v>
          </cell>
          <cell r="G79">
            <v>0</v>
          </cell>
          <cell r="H79">
            <v>0</v>
          </cell>
          <cell r="I79">
            <v>0</v>
          </cell>
          <cell r="J79">
            <v>0</v>
          </cell>
          <cell r="K79">
            <v>0</v>
          </cell>
          <cell r="L79">
            <v>0</v>
          </cell>
          <cell r="M79">
            <v>0</v>
          </cell>
          <cell r="N79">
            <v>0</v>
          </cell>
          <cell r="O79">
            <v>0</v>
          </cell>
          <cell r="P79">
            <v>0</v>
          </cell>
          <cell r="T79">
            <v>0</v>
          </cell>
          <cell r="U79">
            <v>0</v>
          </cell>
          <cell r="X79">
            <v>0</v>
          </cell>
          <cell r="Y79">
            <v>0</v>
          </cell>
          <cell r="AB79">
            <v>204</v>
          </cell>
          <cell r="AC79">
            <v>76</v>
          </cell>
          <cell r="AD79" t="str">
            <v>SUBSIDIOS ALTAS</v>
          </cell>
          <cell r="AE79">
            <v>0</v>
          </cell>
          <cell r="AF79">
            <v>0</v>
          </cell>
        </row>
        <row r="80">
          <cell r="A80">
            <v>20477</v>
          </cell>
          <cell r="B80">
            <v>204</v>
          </cell>
          <cell r="C80">
            <v>77</v>
          </cell>
          <cell r="D80" t="str">
            <v>SUBSIDIOS OTROS</v>
          </cell>
          <cell r="E80">
            <v>0</v>
          </cell>
          <cell r="F80">
            <v>0</v>
          </cell>
          <cell r="G80">
            <v>0</v>
          </cell>
          <cell r="H80">
            <v>0</v>
          </cell>
          <cell r="I80">
            <v>0</v>
          </cell>
          <cell r="J80">
            <v>0</v>
          </cell>
          <cell r="K80">
            <v>0</v>
          </cell>
          <cell r="L80">
            <v>0</v>
          </cell>
          <cell r="M80">
            <v>0</v>
          </cell>
          <cell r="N80">
            <v>0</v>
          </cell>
          <cell r="O80">
            <v>0</v>
          </cell>
          <cell r="P80">
            <v>0</v>
          </cell>
          <cell r="T80">
            <v>0</v>
          </cell>
          <cell r="U80">
            <v>0</v>
          </cell>
          <cell r="X80">
            <v>0</v>
          </cell>
          <cell r="Y80">
            <v>0</v>
          </cell>
          <cell r="AB80">
            <v>204</v>
          </cell>
          <cell r="AC80">
            <v>77</v>
          </cell>
          <cell r="AD80" t="str">
            <v>SUBSIDIOS OTROS</v>
          </cell>
          <cell r="AE80">
            <v>0</v>
          </cell>
          <cell r="AF80">
            <v>0</v>
          </cell>
        </row>
        <row r="81">
          <cell r="A81">
            <v>20478</v>
          </cell>
          <cell r="B81">
            <v>204</v>
          </cell>
          <cell r="C81">
            <v>78</v>
          </cell>
          <cell r="D81" t="str">
            <v>SUBSIDIOS CONDOMINIO</v>
          </cell>
          <cell r="E81">
            <v>0</v>
          </cell>
          <cell r="F81">
            <v>0</v>
          </cell>
          <cell r="G81">
            <v>0</v>
          </cell>
          <cell r="H81">
            <v>0</v>
          </cell>
          <cell r="I81">
            <v>0</v>
          </cell>
          <cell r="J81">
            <v>0</v>
          </cell>
          <cell r="K81">
            <v>0</v>
          </cell>
          <cell r="L81">
            <v>0</v>
          </cell>
          <cell r="M81">
            <v>0</v>
          </cell>
          <cell r="N81">
            <v>0</v>
          </cell>
          <cell r="O81">
            <v>0</v>
          </cell>
          <cell r="P81">
            <v>0</v>
          </cell>
          <cell r="T81">
            <v>0</v>
          </cell>
          <cell r="U81">
            <v>0</v>
          </cell>
          <cell r="X81">
            <v>0</v>
          </cell>
          <cell r="Y81">
            <v>0</v>
          </cell>
          <cell r="AB81">
            <v>204</v>
          </cell>
          <cell r="AC81">
            <v>78</v>
          </cell>
          <cell r="AD81" t="str">
            <v>SUBSIDIOS CONDOMINIO</v>
          </cell>
          <cell r="AE81">
            <v>0</v>
          </cell>
          <cell r="AF81">
            <v>0</v>
          </cell>
        </row>
        <row r="82">
          <cell r="A82">
            <v>20479</v>
          </cell>
          <cell r="B82">
            <v>204</v>
          </cell>
          <cell r="C82">
            <v>79</v>
          </cell>
          <cell r="D82" t="str">
            <v>SUBSIDIOS NUMERACION</v>
          </cell>
          <cell r="E82">
            <v>0</v>
          </cell>
          <cell r="F82">
            <v>0</v>
          </cell>
          <cell r="G82">
            <v>0</v>
          </cell>
          <cell r="H82">
            <v>0</v>
          </cell>
          <cell r="I82">
            <v>0</v>
          </cell>
          <cell r="J82">
            <v>0</v>
          </cell>
          <cell r="K82">
            <v>0</v>
          </cell>
          <cell r="L82">
            <v>0</v>
          </cell>
          <cell r="M82">
            <v>0</v>
          </cell>
          <cell r="N82">
            <v>0</v>
          </cell>
          <cell r="O82">
            <v>0</v>
          </cell>
          <cell r="P82">
            <v>0</v>
          </cell>
          <cell r="T82">
            <v>0</v>
          </cell>
          <cell r="U82">
            <v>0</v>
          </cell>
          <cell r="X82">
            <v>0</v>
          </cell>
          <cell r="Y82">
            <v>0</v>
          </cell>
          <cell r="AB82">
            <v>204</v>
          </cell>
          <cell r="AC82">
            <v>79</v>
          </cell>
          <cell r="AD82" t="str">
            <v>SUBSIDIOS NUMERACION</v>
          </cell>
          <cell r="AE82">
            <v>0</v>
          </cell>
          <cell r="AF82">
            <v>0</v>
          </cell>
        </row>
        <row r="83">
          <cell r="A83">
            <v>20480</v>
          </cell>
          <cell r="B83">
            <v>204</v>
          </cell>
          <cell r="C83">
            <v>80</v>
          </cell>
          <cell r="D83" t="str">
            <v>SUBSIDIOS BAJA DE CONSTRUCCION</v>
          </cell>
          <cell r="E83">
            <v>0</v>
          </cell>
          <cell r="F83">
            <v>0</v>
          </cell>
          <cell r="G83">
            <v>0</v>
          </cell>
          <cell r="H83">
            <v>0</v>
          </cell>
          <cell r="I83">
            <v>0</v>
          </cell>
          <cell r="J83">
            <v>0</v>
          </cell>
          <cell r="K83">
            <v>0</v>
          </cell>
          <cell r="L83">
            <v>0</v>
          </cell>
          <cell r="M83">
            <v>0</v>
          </cell>
          <cell r="N83">
            <v>0</v>
          </cell>
          <cell r="O83">
            <v>0</v>
          </cell>
          <cell r="P83">
            <v>0</v>
          </cell>
          <cell r="T83">
            <v>0</v>
          </cell>
          <cell r="U83">
            <v>0</v>
          </cell>
          <cell r="X83">
            <v>0</v>
          </cell>
          <cell r="Y83">
            <v>0</v>
          </cell>
          <cell r="AB83">
            <v>204</v>
          </cell>
          <cell r="AC83">
            <v>80</v>
          </cell>
          <cell r="AD83" t="str">
            <v>SUBSIDIOS BAJA DE CONSTRUCCION</v>
          </cell>
          <cell r="AE83">
            <v>0</v>
          </cell>
          <cell r="AF83">
            <v>0</v>
          </cell>
        </row>
        <row r="84">
          <cell r="A84">
            <v>20481</v>
          </cell>
          <cell r="B84">
            <v>204</v>
          </cell>
          <cell r="C84">
            <v>81</v>
          </cell>
          <cell r="D84" t="str">
            <v>SUBSIDIOS COPIAS DE PLANOS</v>
          </cell>
          <cell r="E84">
            <v>0</v>
          </cell>
          <cell r="F84">
            <v>0</v>
          </cell>
          <cell r="G84">
            <v>0</v>
          </cell>
          <cell r="H84">
            <v>0</v>
          </cell>
          <cell r="I84">
            <v>0</v>
          </cell>
          <cell r="J84">
            <v>0</v>
          </cell>
          <cell r="K84">
            <v>0</v>
          </cell>
          <cell r="L84">
            <v>0</v>
          </cell>
          <cell r="M84">
            <v>0</v>
          </cell>
          <cell r="N84">
            <v>0</v>
          </cell>
          <cell r="O84">
            <v>0</v>
          </cell>
          <cell r="P84">
            <v>0</v>
          </cell>
          <cell r="T84">
            <v>0</v>
          </cell>
          <cell r="U84">
            <v>0</v>
          </cell>
          <cell r="X84">
            <v>0</v>
          </cell>
          <cell r="Y84">
            <v>0</v>
          </cell>
          <cell r="AB84">
            <v>204</v>
          </cell>
          <cell r="AC84">
            <v>81</v>
          </cell>
          <cell r="AD84" t="str">
            <v>SUBSIDIOS COPIAS DE PLANOS</v>
          </cell>
          <cell r="AE84">
            <v>0</v>
          </cell>
          <cell r="AF84">
            <v>0</v>
          </cell>
        </row>
        <row r="85">
          <cell r="A85">
            <v>20500</v>
          </cell>
          <cell r="B85">
            <v>205</v>
          </cell>
          <cell r="C85">
            <v>0</v>
          </cell>
          <cell r="D85" t="str">
            <v>SERV.SECRETARIA DESARROLLO SUSTENTATABLE</v>
          </cell>
          <cell r="E85">
            <v>0</v>
          </cell>
          <cell r="F85">
            <v>0</v>
          </cell>
          <cell r="G85">
            <v>0</v>
          </cell>
          <cell r="H85">
            <v>0</v>
          </cell>
          <cell r="I85">
            <v>0</v>
          </cell>
          <cell r="J85">
            <v>0</v>
          </cell>
          <cell r="K85">
            <v>0</v>
          </cell>
          <cell r="L85">
            <v>0</v>
          </cell>
          <cell r="M85">
            <v>0</v>
          </cell>
          <cell r="N85">
            <v>0</v>
          </cell>
          <cell r="O85">
            <v>0</v>
          </cell>
          <cell r="P85">
            <v>0</v>
          </cell>
          <cell r="T85">
            <v>0</v>
          </cell>
          <cell r="U85">
            <v>0</v>
          </cell>
          <cell r="X85">
            <v>0</v>
          </cell>
          <cell r="Y85">
            <v>0</v>
          </cell>
          <cell r="AB85">
            <v>205</v>
          </cell>
          <cell r="AC85">
            <v>0</v>
          </cell>
          <cell r="AD85" t="str">
            <v>SERV SRIA DESARROLLO SUSTENTATABLE</v>
          </cell>
          <cell r="AE85">
            <v>0</v>
          </cell>
          <cell r="AF85">
            <v>0</v>
          </cell>
        </row>
        <row r="86">
          <cell r="A86">
            <v>20501</v>
          </cell>
          <cell r="B86">
            <v>205</v>
          </cell>
          <cell r="C86">
            <v>1</v>
          </cell>
          <cell r="D86" t="str">
            <v>PRESTADOS D/SERV.EN MATERIA D/IMPCT AMBI</v>
          </cell>
          <cell r="E86">
            <v>7650</v>
          </cell>
          <cell r="F86">
            <v>3825</v>
          </cell>
          <cell r="G86">
            <v>30712</v>
          </cell>
          <cell r="H86">
            <v>42187</v>
          </cell>
          <cell r="I86">
            <v>3825</v>
          </cell>
          <cell r="J86">
            <v>26775</v>
          </cell>
          <cell r="K86">
            <v>22950</v>
          </cell>
          <cell r="L86">
            <v>53550</v>
          </cell>
          <cell r="M86">
            <v>7650</v>
          </cell>
          <cell r="N86">
            <v>11475</v>
          </cell>
          <cell r="O86">
            <v>15356.01</v>
          </cell>
          <cell r="P86">
            <v>34481.01</v>
          </cell>
          <cell r="T86">
            <v>0</v>
          </cell>
          <cell r="U86">
            <v>130218.01000000001</v>
          </cell>
          <cell r="X86">
            <v>0</v>
          </cell>
          <cell r="Y86">
            <v>130218.01</v>
          </cell>
          <cell r="AB86">
            <v>205</v>
          </cell>
          <cell r="AC86">
            <v>1</v>
          </cell>
          <cell r="AD86" t="str">
            <v>PRESTADOS D/SERV.EN MATERIA D/IMPCT AMBI</v>
          </cell>
          <cell r="AE86">
            <v>15356.01</v>
          </cell>
          <cell r="AF86">
            <v>130218.01</v>
          </cell>
        </row>
        <row r="87">
          <cell r="A87">
            <v>20502</v>
          </cell>
          <cell r="B87">
            <v>205</v>
          </cell>
          <cell r="C87">
            <v>2</v>
          </cell>
          <cell r="D87" t="str">
            <v>INFORME PREVENTIVO</v>
          </cell>
          <cell r="E87">
            <v>0</v>
          </cell>
          <cell r="F87">
            <v>31410</v>
          </cell>
          <cell r="G87">
            <v>31410</v>
          </cell>
          <cell r="H87">
            <v>62820</v>
          </cell>
          <cell r="I87">
            <v>0</v>
          </cell>
          <cell r="J87">
            <v>20940</v>
          </cell>
          <cell r="K87">
            <v>10470</v>
          </cell>
          <cell r="L87">
            <v>31410</v>
          </cell>
          <cell r="M87">
            <v>52350</v>
          </cell>
          <cell r="N87">
            <v>41880</v>
          </cell>
          <cell r="O87">
            <v>20940</v>
          </cell>
          <cell r="P87">
            <v>115170</v>
          </cell>
          <cell r="T87">
            <v>0</v>
          </cell>
          <cell r="U87">
            <v>209400</v>
          </cell>
          <cell r="X87">
            <v>0</v>
          </cell>
          <cell r="Y87">
            <v>209400</v>
          </cell>
          <cell r="AB87">
            <v>205</v>
          </cell>
          <cell r="AC87">
            <v>2</v>
          </cell>
          <cell r="AD87" t="str">
            <v>INFORME PREVENTIVO</v>
          </cell>
          <cell r="AE87">
            <v>20940</v>
          </cell>
          <cell r="AF87">
            <v>209400</v>
          </cell>
        </row>
        <row r="88">
          <cell r="A88">
            <v>20503</v>
          </cell>
          <cell r="B88">
            <v>205</v>
          </cell>
          <cell r="C88">
            <v>3</v>
          </cell>
          <cell r="D88" t="str">
            <v>MIA GENERAL</v>
          </cell>
          <cell r="E88">
            <v>104700</v>
          </cell>
          <cell r="F88">
            <v>209400</v>
          </cell>
          <cell r="G88">
            <v>230340.01</v>
          </cell>
          <cell r="H88">
            <v>544440.01</v>
          </cell>
          <cell r="I88">
            <v>230340</v>
          </cell>
          <cell r="J88">
            <v>293160</v>
          </cell>
          <cell r="K88">
            <v>293160</v>
          </cell>
          <cell r="L88">
            <v>816660</v>
          </cell>
          <cell r="M88">
            <v>251280</v>
          </cell>
          <cell r="N88">
            <v>293160.01</v>
          </cell>
          <cell r="O88">
            <v>167520</v>
          </cell>
          <cell r="P88">
            <v>711960.01</v>
          </cell>
          <cell r="T88">
            <v>0</v>
          </cell>
          <cell r="U88">
            <v>2073060.02</v>
          </cell>
          <cell r="X88">
            <v>0</v>
          </cell>
          <cell r="Y88">
            <v>2073060.02</v>
          </cell>
          <cell r="AB88">
            <v>205</v>
          </cell>
          <cell r="AC88">
            <v>3</v>
          </cell>
          <cell r="AD88" t="str">
            <v>MIA GENERAL</v>
          </cell>
          <cell r="AE88">
            <v>167520</v>
          </cell>
          <cell r="AF88">
            <v>2073060.02</v>
          </cell>
        </row>
        <row r="89">
          <cell r="A89">
            <v>20504</v>
          </cell>
          <cell r="B89">
            <v>205</v>
          </cell>
          <cell r="C89">
            <v>4</v>
          </cell>
          <cell r="D89" t="str">
            <v>MIA INDUSTRIAL</v>
          </cell>
          <cell r="E89">
            <v>0</v>
          </cell>
          <cell r="F89">
            <v>0</v>
          </cell>
          <cell r="G89">
            <v>0</v>
          </cell>
          <cell r="H89">
            <v>0</v>
          </cell>
          <cell r="I89">
            <v>20940</v>
          </cell>
          <cell r="J89">
            <v>20940</v>
          </cell>
          <cell r="K89">
            <v>31410.01</v>
          </cell>
          <cell r="L89">
            <v>73290.009999999995</v>
          </cell>
          <cell r="M89">
            <v>0</v>
          </cell>
          <cell r="N89">
            <v>20940</v>
          </cell>
          <cell r="O89">
            <v>0</v>
          </cell>
          <cell r="P89">
            <v>20940</v>
          </cell>
          <cell r="T89">
            <v>0</v>
          </cell>
          <cell r="U89">
            <v>94230.01</v>
          </cell>
          <cell r="X89">
            <v>0</v>
          </cell>
          <cell r="Y89">
            <v>94230.01</v>
          </cell>
          <cell r="AB89">
            <v>205</v>
          </cell>
          <cell r="AC89">
            <v>4</v>
          </cell>
          <cell r="AD89" t="str">
            <v>MIA INDUSTRIAL</v>
          </cell>
          <cell r="AE89">
            <v>0</v>
          </cell>
          <cell r="AF89">
            <v>94230.01</v>
          </cell>
        </row>
        <row r="90">
          <cell r="A90">
            <v>20505</v>
          </cell>
          <cell r="B90">
            <v>205</v>
          </cell>
          <cell r="C90">
            <v>5</v>
          </cell>
          <cell r="D90" t="str">
            <v>ANALISIS DE RIESGO</v>
          </cell>
          <cell r="E90">
            <v>0</v>
          </cell>
          <cell r="F90">
            <v>20940</v>
          </cell>
          <cell r="G90">
            <v>85659</v>
          </cell>
          <cell r="H90">
            <v>106599</v>
          </cell>
          <cell r="I90">
            <v>21806</v>
          </cell>
          <cell r="J90">
            <v>106599</v>
          </cell>
          <cell r="K90">
            <v>83760</v>
          </cell>
          <cell r="L90">
            <v>212165</v>
          </cell>
          <cell r="M90">
            <v>146580</v>
          </cell>
          <cell r="N90">
            <v>146580</v>
          </cell>
          <cell r="O90">
            <v>62820</v>
          </cell>
          <cell r="P90">
            <v>355980</v>
          </cell>
          <cell r="T90">
            <v>0</v>
          </cell>
          <cell r="U90">
            <v>674744</v>
          </cell>
          <cell r="X90">
            <v>0</v>
          </cell>
          <cell r="Y90">
            <v>674744</v>
          </cell>
          <cell r="AB90">
            <v>205</v>
          </cell>
          <cell r="AC90">
            <v>5</v>
          </cell>
          <cell r="AD90" t="str">
            <v>ANALISIS DE RIESGO</v>
          </cell>
          <cell r="AE90">
            <v>62820</v>
          </cell>
          <cell r="AF90">
            <v>674744</v>
          </cell>
        </row>
        <row r="91">
          <cell r="A91">
            <v>20506</v>
          </cell>
          <cell r="B91">
            <v>205</v>
          </cell>
          <cell r="C91">
            <v>6</v>
          </cell>
          <cell r="D91" t="str">
            <v>GENERADOR DE RESIDUOS DE MANEJO ESPECIAL</v>
          </cell>
          <cell r="E91">
            <v>15192</v>
          </cell>
          <cell r="F91">
            <v>17091</v>
          </cell>
          <cell r="G91">
            <v>39879</v>
          </cell>
          <cell r="H91">
            <v>72162</v>
          </cell>
          <cell r="I91">
            <v>30384</v>
          </cell>
          <cell r="J91">
            <v>60768</v>
          </cell>
          <cell r="K91">
            <v>15192</v>
          </cell>
          <cell r="L91">
            <v>106344</v>
          </cell>
          <cell r="M91">
            <v>30384</v>
          </cell>
          <cell r="N91">
            <v>22788</v>
          </cell>
          <cell r="O91">
            <v>28485</v>
          </cell>
          <cell r="P91">
            <v>81657</v>
          </cell>
          <cell r="T91">
            <v>0</v>
          </cell>
          <cell r="U91">
            <v>260163</v>
          </cell>
          <cell r="X91">
            <v>0</v>
          </cell>
          <cell r="Y91">
            <v>260163</v>
          </cell>
          <cell r="AB91">
            <v>205</v>
          </cell>
          <cell r="AC91">
            <v>6</v>
          </cell>
          <cell r="AD91" t="str">
            <v>GENERADOR DE RESIDUOS DE MANEJO ESPECIAL</v>
          </cell>
          <cell r="AE91">
            <v>28485</v>
          </cell>
          <cell r="AF91">
            <v>260163</v>
          </cell>
        </row>
        <row r="92">
          <cell r="A92">
            <v>20507</v>
          </cell>
          <cell r="B92">
            <v>205</v>
          </cell>
          <cell r="C92">
            <v>7</v>
          </cell>
          <cell r="D92" t="str">
            <v>RECOLECTOR</v>
          </cell>
          <cell r="E92">
            <v>5697</v>
          </cell>
          <cell r="F92">
            <v>0</v>
          </cell>
          <cell r="G92">
            <v>5697</v>
          </cell>
          <cell r="H92">
            <v>11394</v>
          </cell>
          <cell r="I92">
            <v>1899</v>
          </cell>
          <cell r="J92">
            <v>13293</v>
          </cell>
          <cell r="K92">
            <v>7596</v>
          </cell>
          <cell r="L92">
            <v>22788</v>
          </cell>
          <cell r="M92">
            <v>15192</v>
          </cell>
          <cell r="N92">
            <v>15192</v>
          </cell>
          <cell r="O92">
            <v>7596</v>
          </cell>
          <cell r="P92">
            <v>37980</v>
          </cell>
          <cell r="T92">
            <v>0</v>
          </cell>
          <cell r="U92">
            <v>72162</v>
          </cell>
          <cell r="X92">
            <v>0</v>
          </cell>
          <cell r="Y92">
            <v>72162</v>
          </cell>
          <cell r="AB92">
            <v>205</v>
          </cell>
          <cell r="AC92">
            <v>7</v>
          </cell>
          <cell r="AD92" t="str">
            <v>RECOLECTOR</v>
          </cell>
          <cell r="AE92">
            <v>7596</v>
          </cell>
          <cell r="AF92">
            <v>72162</v>
          </cell>
        </row>
        <row r="93">
          <cell r="A93">
            <v>20508</v>
          </cell>
          <cell r="B93">
            <v>205</v>
          </cell>
          <cell r="C93">
            <v>8</v>
          </cell>
          <cell r="D93" t="str">
            <v>TRANSPORTISTA</v>
          </cell>
          <cell r="E93">
            <v>9495</v>
          </cell>
          <cell r="F93">
            <v>7629</v>
          </cell>
          <cell r="G93">
            <v>15192</v>
          </cell>
          <cell r="H93">
            <v>32316</v>
          </cell>
          <cell r="I93">
            <v>15192</v>
          </cell>
          <cell r="J93">
            <v>32415</v>
          </cell>
          <cell r="K93">
            <v>26586</v>
          </cell>
          <cell r="L93">
            <v>74193</v>
          </cell>
          <cell r="M93">
            <v>15192</v>
          </cell>
          <cell r="N93">
            <v>30384</v>
          </cell>
          <cell r="O93">
            <v>26586</v>
          </cell>
          <cell r="P93">
            <v>72162</v>
          </cell>
          <cell r="T93">
            <v>0</v>
          </cell>
          <cell r="U93">
            <v>178671</v>
          </cell>
          <cell r="X93">
            <v>0</v>
          </cell>
          <cell r="Y93">
            <v>178671</v>
          </cell>
          <cell r="AB93">
            <v>205</v>
          </cell>
          <cell r="AC93">
            <v>8</v>
          </cell>
          <cell r="AD93" t="str">
            <v>TRANSPORTISTA</v>
          </cell>
          <cell r="AE93">
            <v>26586</v>
          </cell>
          <cell r="AF93">
            <v>178671</v>
          </cell>
        </row>
        <row r="94">
          <cell r="A94">
            <v>20509</v>
          </cell>
          <cell r="B94">
            <v>205</v>
          </cell>
          <cell r="C94">
            <v>9</v>
          </cell>
          <cell r="D94" t="str">
            <v>RECICLADOR</v>
          </cell>
          <cell r="E94">
            <v>0</v>
          </cell>
          <cell r="F94">
            <v>0</v>
          </cell>
          <cell r="G94">
            <v>0</v>
          </cell>
          <cell r="H94">
            <v>0</v>
          </cell>
          <cell r="I94">
            <v>0</v>
          </cell>
          <cell r="J94">
            <v>1899</v>
          </cell>
          <cell r="K94">
            <v>0</v>
          </cell>
          <cell r="L94">
            <v>1899</v>
          </cell>
          <cell r="M94">
            <v>0</v>
          </cell>
          <cell r="N94">
            <v>412</v>
          </cell>
          <cell r="O94">
            <v>0</v>
          </cell>
          <cell r="P94">
            <v>412</v>
          </cell>
          <cell r="T94">
            <v>0</v>
          </cell>
          <cell r="U94">
            <v>2311</v>
          </cell>
          <cell r="X94">
            <v>0</v>
          </cell>
          <cell r="Y94">
            <v>2311</v>
          </cell>
          <cell r="AB94">
            <v>205</v>
          </cell>
          <cell r="AC94">
            <v>9</v>
          </cell>
          <cell r="AD94" t="str">
            <v>RECICLADOR</v>
          </cell>
          <cell r="AE94">
            <v>0</v>
          </cell>
          <cell r="AF94">
            <v>2311</v>
          </cell>
        </row>
        <row r="95">
          <cell r="A95">
            <v>20510</v>
          </cell>
          <cell r="B95">
            <v>205</v>
          </cell>
          <cell r="C95">
            <v>10</v>
          </cell>
          <cell r="D95" t="str">
            <v>REUSO</v>
          </cell>
          <cell r="E95">
            <v>0</v>
          </cell>
          <cell r="F95">
            <v>0</v>
          </cell>
          <cell r="G95">
            <v>0</v>
          </cell>
          <cell r="H95">
            <v>0</v>
          </cell>
          <cell r="I95">
            <v>0</v>
          </cell>
          <cell r="J95">
            <v>0</v>
          </cell>
          <cell r="K95">
            <v>0</v>
          </cell>
          <cell r="L95">
            <v>0</v>
          </cell>
          <cell r="M95">
            <v>0</v>
          </cell>
          <cell r="N95">
            <v>0</v>
          </cell>
          <cell r="O95">
            <v>0</v>
          </cell>
          <cell r="P95">
            <v>0</v>
          </cell>
          <cell r="T95">
            <v>0</v>
          </cell>
          <cell r="U95">
            <v>0</v>
          </cell>
          <cell r="X95">
            <v>0</v>
          </cell>
          <cell r="Y95">
            <v>0</v>
          </cell>
          <cell r="AB95">
            <v>205</v>
          </cell>
          <cell r="AC95">
            <v>10</v>
          </cell>
          <cell r="AD95" t="str">
            <v>REUSO</v>
          </cell>
          <cell r="AE95">
            <v>0</v>
          </cell>
          <cell r="AF95">
            <v>0</v>
          </cell>
        </row>
        <row r="96">
          <cell r="A96">
            <v>20511</v>
          </cell>
          <cell r="B96">
            <v>205</v>
          </cell>
          <cell r="C96">
            <v>11</v>
          </cell>
          <cell r="D96" t="str">
            <v>DISP.FINAL D/RESIDUOS DE MANEJO ESPECIAL</v>
          </cell>
          <cell r="E96">
            <v>15103.84</v>
          </cell>
          <cell r="F96">
            <v>17091</v>
          </cell>
          <cell r="G96">
            <v>41778</v>
          </cell>
          <cell r="H96">
            <v>73972.84</v>
          </cell>
          <cell r="I96">
            <v>28485</v>
          </cell>
          <cell r="J96">
            <v>56970</v>
          </cell>
          <cell r="K96">
            <v>15192</v>
          </cell>
          <cell r="L96">
            <v>100647</v>
          </cell>
          <cell r="M96">
            <v>28485</v>
          </cell>
          <cell r="N96">
            <v>22788</v>
          </cell>
          <cell r="O96">
            <v>30384</v>
          </cell>
          <cell r="P96">
            <v>81657</v>
          </cell>
          <cell r="T96">
            <v>0</v>
          </cell>
          <cell r="U96">
            <v>256276.84</v>
          </cell>
          <cell r="X96">
            <v>0</v>
          </cell>
          <cell r="Y96">
            <v>256276.84</v>
          </cell>
          <cell r="AB96">
            <v>205</v>
          </cell>
          <cell r="AC96">
            <v>11</v>
          </cell>
          <cell r="AD96" t="str">
            <v>DISP.FINAL D/RESIDUOS DE MANEJO ESPECIAL</v>
          </cell>
          <cell r="AE96">
            <v>30384</v>
          </cell>
          <cell r="AF96">
            <v>256276.84</v>
          </cell>
        </row>
        <row r="97">
          <cell r="A97">
            <v>20512</v>
          </cell>
          <cell r="B97">
            <v>205</v>
          </cell>
          <cell r="C97">
            <v>12</v>
          </cell>
          <cell r="D97" t="str">
            <v>RELLENOS SANITARIOS</v>
          </cell>
          <cell r="E97">
            <v>0</v>
          </cell>
          <cell r="F97">
            <v>0</v>
          </cell>
          <cell r="G97">
            <v>0</v>
          </cell>
          <cell r="H97">
            <v>0</v>
          </cell>
          <cell r="I97">
            <v>0</v>
          </cell>
          <cell r="J97">
            <v>78734</v>
          </cell>
          <cell r="K97">
            <v>0</v>
          </cell>
          <cell r="L97">
            <v>78734</v>
          </cell>
          <cell r="M97">
            <v>0</v>
          </cell>
          <cell r="N97">
            <v>0</v>
          </cell>
          <cell r="O97">
            <v>0</v>
          </cell>
          <cell r="P97">
            <v>0</v>
          </cell>
          <cell r="T97">
            <v>0</v>
          </cell>
          <cell r="U97">
            <v>78734</v>
          </cell>
          <cell r="X97">
            <v>0</v>
          </cell>
          <cell r="Y97">
            <v>78734</v>
          </cell>
          <cell r="AB97">
            <v>205</v>
          </cell>
          <cell r="AC97">
            <v>12</v>
          </cell>
          <cell r="AD97" t="str">
            <v>RELLENOS SANITARIOS</v>
          </cell>
          <cell r="AE97">
            <v>0</v>
          </cell>
          <cell r="AF97">
            <v>78734</v>
          </cell>
        </row>
        <row r="98">
          <cell r="A98">
            <v>20513</v>
          </cell>
          <cell r="B98">
            <v>205</v>
          </cell>
          <cell r="C98">
            <v>13</v>
          </cell>
          <cell r="D98" t="str">
            <v>ESCOMBRERAS</v>
          </cell>
          <cell r="E98">
            <v>0</v>
          </cell>
          <cell r="F98">
            <v>0</v>
          </cell>
          <cell r="G98">
            <v>0</v>
          </cell>
          <cell r="H98">
            <v>0</v>
          </cell>
          <cell r="I98">
            <v>0</v>
          </cell>
          <cell r="J98">
            <v>0</v>
          </cell>
          <cell r="K98">
            <v>0</v>
          </cell>
          <cell r="L98">
            <v>0</v>
          </cell>
          <cell r="M98">
            <v>0</v>
          </cell>
          <cell r="N98">
            <v>0</v>
          </cell>
          <cell r="O98">
            <v>0</v>
          </cell>
          <cell r="P98">
            <v>0</v>
          </cell>
          <cell r="T98">
            <v>0</v>
          </cell>
          <cell r="U98">
            <v>0</v>
          </cell>
          <cell r="X98">
            <v>0</v>
          </cell>
          <cell r="Y98">
            <v>0</v>
          </cell>
          <cell r="AB98">
            <v>205</v>
          </cell>
          <cell r="AC98">
            <v>13</v>
          </cell>
          <cell r="AD98" t="str">
            <v>ESCOMBRERAS</v>
          </cell>
          <cell r="AE98">
            <v>0</v>
          </cell>
          <cell r="AF98">
            <v>0</v>
          </cell>
        </row>
        <row r="99">
          <cell r="A99">
            <v>20514</v>
          </cell>
          <cell r="B99">
            <v>205</v>
          </cell>
          <cell r="C99">
            <v>14</v>
          </cell>
          <cell r="D99" t="str">
            <v>PLANTAS D/TRATAMIENTOS TERMICOS D/RESIDU</v>
          </cell>
          <cell r="E99">
            <v>0</v>
          </cell>
          <cell r="F99">
            <v>0</v>
          </cell>
          <cell r="G99">
            <v>0</v>
          </cell>
          <cell r="H99">
            <v>0</v>
          </cell>
          <cell r="I99">
            <v>0</v>
          </cell>
          <cell r="J99">
            <v>0</v>
          </cell>
          <cell r="K99">
            <v>0</v>
          </cell>
          <cell r="L99">
            <v>0</v>
          </cell>
          <cell r="M99">
            <v>0</v>
          </cell>
          <cell r="N99">
            <v>0</v>
          </cell>
          <cell r="O99">
            <v>0</v>
          </cell>
          <cell r="P99">
            <v>0</v>
          </cell>
          <cell r="T99">
            <v>0</v>
          </cell>
          <cell r="U99">
            <v>0</v>
          </cell>
          <cell r="X99">
            <v>0</v>
          </cell>
          <cell r="Y99">
            <v>0</v>
          </cell>
          <cell r="AB99">
            <v>205</v>
          </cell>
          <cell r="AC99">
            <v>14</v>
          </cell>
          <cell r="AD99" t="str">
            <v>PLANTAS D/TRATAMIENTOS TERMICOS D/RESIDU</v>
          </cell>
          <cell r="AE99">
            <v>0</v>
          </cell>
          <cell r="AF99">
            <v>0</v>
          </cell>
        </row>
        <row r="100">
          <cell r="A100">
            <v>20515</v>
          </cell>
          <cell r="B100">
            <v>205</v>
          </cell>
          <cell r="C100">
            <v>15</v>
          </cell>
          <cell r="D100" t="str">
            <v>RECOLECTOR D/RESIDUOS EN VARIOS MPIOS</v>
          </cell>
          <cell r="E100">
            <v>0</v>
          </cell>
          <cell r="F100">
            <v>0</v>
          </cell>
          <cell r="G100">
            <v>0</v>
          </cell>
          <cell r="H100">
            <v>0</v>
          </cell>
          <cell r="I100">
            <v>0</v>
          </cell>
          <cell r="J100">
            <v>0</v>
          </cell>
          <cell r="K100">
            <v>3798</v>
          </cell>
          <cell r="L100">
            <v>3798</v>
          </cell>
          <cell r="M100">
            <v>0</v>
          </cell>
          <cell r="N100">
            <v>0</v>
          </cell>
          <cell r="O100">
            <v>0</v>
          </cell>
          <cell r="P100">
            <v>0</v>
          </cell>
          <cell r="T100">
            <v>0</v>
          </cell>
          <cell r="U100">
            <v>3798</v>
          </cell>
          <cell r="X100">
            <v>0</v>
          </cell>
          <cell r="Y100">
            <v>3798</v>
          </cell>
          <cell r="AB100">
            <v>205</v>
          </cell>
          <cell r="AC100">
            <v>15</v>
          </cell>
          <cell r="AD100" t="str">
            <v>RECOLECTOR D/RESIDUOS EN VARIOS MPIOS</v>
          </cell>
          <cell r="AE100">
            <v>0</v>
          </cell>
          <cell r="AF100">
            <v>3798</v>
          </cell>
        </row>
        <row r="101">
          <cell r="A101">
            <v>20516</v>
          </cell>
          <cell r="B101">
            <v>205</v>
          </cell>
          <cell r="C101">
            <v>16</v>
          </cell>
          <cell r="D101" t="str">
            <v>EMP.DEDICADA A COMPRA-VENTA D/MTRL RECIC</v>
          </cell>
          <cell r="E101">
            <v>7596</v>
          </cell>
          <cell r="F101">
            <v>5697</v>
          </cell>
          <cell r="G101">
            <v>15192</v>
          </cell>
          <cell r="H101">
            <v>28485</v>
          </cell>
          <cell r="I101">
            <v>13293</v>
          </cell>
          <cell r="J101">
            <v>30384</v>
          </cell>
          <cell r="K101">
            <v>22788</v>
          </cell>
          <cell r="L101">
            <v>66465</v>
          </cell>
          <cell r="M101">
            <v>7596</v>
          </cell>
          <cell r="N101">
            <v>17091</v>
          </cell>
          <cell r="O101">
            <v>26586</v>
          </cell>
          <cell r="P101">
            <v>51273</v>
          </cell>
          <cell r="T101">
            <v>0</v>
          </cell>
          <cell r="U101">
            <v>146223</v>
          </cell>
          <cell r="X101">
            <v>0</v>
          </cell>
          <cell r="Y101">
            <v>146223</v>
          </cell>
          <cell r="AB101">
            <v>205</v>
          </cell>
          <cell r="AC101">
            <v>16</v>
          </cell>
          <cell r="AD101" t="str">
            <v>EMP.DEDICADA A COMPRA-VENTA D/MTRL RECIC</v>
          </cell>
          <cell r="AE101">
            <v>26586</v>
          </cell>
          <cell r="AF101">
            <v>146223</v>
          </cell>
        </row>
        <row r="102">
          <cell r="A102">
            <v>20517</v>
          </cell>
          <cell r="B102">
            <v>205</v>
          </cell>
          <cell r="C102">
            <v>17</v>
          </cell>
          <cell r="D102" t="str">
            <v>CENTRO DE COMPOSTEO</v>
          </cell>
          <cell r="E102">
            <v>0</v>
          </cell>
          <cell r="F102">
            <v>0</v>
          </cell>
          <cell r="G102">
            <v>0</v>
          </cell>
          <cell r="H102">
            <v>0</v>
          </cell>
          <cell r="I102">
            <v>0</v>
          </cell>
          <cell r="J102">
            <v>0</v>
          </cell>
          <cell r="K102">
            <v>0</v>
          </cell>
          <cell r="L102">
            <v>0</v>
          </cell>
          <cell r="M102">
            <v>0</v>
          </cell>
          <cell r="N102">
            <v>0</v>
          </cell>
          <cell r="O102">
            <v>0</v>
          </cell>
          <cell r="P102">
            <v>0</v>
          </cell>
          <cell r="T102">
            <v>0</v>
          </cell>
          <cell r="U102">
            <v>0</v>
          </cell>
          <cell r="X102">
            <v>0</v>
          </cell>
          <cell r="Y102">
            <v>0</v>
          </cell>
          <cell r="AB102">
            <v>205</v>
          </cell>
          <cell r="AC102">
            <v>17</v>
          </cell>
          <cell r="AD102" t="str">
            <v>CENTRO DE COMPOSTEO</v>
          </cell>
          <cell r="AE102">
            <v>0</v>
          </cell>
          <cell r="AF102">
            <v>0</v>
          </cell>
        </row>
        <row r="103">
          <cell r="A103">
            <v>20518</v>
          </cell>
          <cell r="B103">
            <v>205</v>
          </cell>
          <cell r="C103">
            <v>18</v>
          </cell>
          <cell r="D103" t="str">
            <v>FOSA SEPTICA</v>
          </cell>
          <cell r="E103">
            <v>2012</v>
          </cell>
          <cell r="F103">
            <v>2012</v>
          </cell>
          <cell r="G103">
            <v>1509</v>
          </cell>
          <cell r="H103">
            <v>5533</v>
          </cell>
          <cell r="I103">
            <v>503</v>
          </cell>
          <cell r="J103">
            <v>2515</v>
          </cell>
          <cell r="K103">
            <v>1509</v>
          </cell>
          <cell r="L103">
            <v>4527</v>
          </cell>
          <cell r="M103">
            <v>0</v>
          </cell>
          <cell r="N103">
            <v>7545</v>
          </cell>
          <cell r="O103">
            <v>503</v>
          </cell>
          <cell r="P103">
            <v>8048</v>
          </cell>
          <cell r="T103">
            <v>0</v>
          </cell>
          <cell r="U103">
            <v>18108</v>
          </cell>
          <cell r="X103">
            <v>0</v>
          </cell>
          <cell r="Y103">
            <v>18108</v>
          </cell>
          <cell r="AB103">
            <v>205</v>
          </cell>
          <cell r="AC103">
            <v>18</v>
          </cell>
          <cell r="AD103" t="str">
            <v>FOSA SEPTICA</v>
          </cell>
          <cell r="AE103">
            <v>503</v>
          </cell>
          <cell r="AF103">
            <v>18108</v>
          </cell>
        </row>
        <row r="104">
          <cell r="A104">
            <v>20519</v>
          </cell>
          <cell r="B104">
            <v>205</v>
          </cell>
          <cell r="C104">
            <v>19</v>
          </cell>
          <cell r="D104" t="str">
            <v>REGISTRO DE DESCARGAS</v>
          </cell>
          <cell r="E104">
            <v>48572.92</v>
          </cell>
          <cell r="F104">
            <v>64105.96</v>
          </cell>
          <cell r="G104">
            <v>123927</v>
          </cell>
          <cell r="H104">
            <v>236605.88</v>
          </cell>
          <cell r="I104">
            <v>84777</v>
          </cell>
          <cell r="J104">
            <v>90409.96</v>
          </cell>
          <cell r="K104">
            <v>110467</v>
          </cell>
          <cell r="L104">
            <v>285653.96000000002</v>
          </cell>
          <cell r="M104">
            <v>95053</v>
          </cell>
          <cell r="N104">
            <v>69363</v>
          </cell>
          <cell r="O104">
            <v>102760</v>
          </cell>
          <cell r="P104">
            <v>267176</v>
          </cell>
          <cell r="T104">
            <v>0</v>
          </cell>
          <cell r="U104">
            <v>789435.84</v>
          </cell>
          <cell r="X104">
            <v>0</v>
          </cell>
          <cell r="Y104">
            <v>789435.84</v>
          </cell>
          <cell r="AB104">
            <v>205</v>
          </cell>
          <cell r="AC104">
            <v>19</v>
          </cell>
          <cell r="AD104" t="str">
            <v>REGISTRO DE DESCARGAS</v>
          </cell>
          <cell r="AE104">
            <v>102760</v>
          </cell>
          <cell r="AF104">
            <v>789435.84</v>
          </cell>
        </row>
        <row r="105">
          <cell r="A105">
            <v>20520</v>
          </cell>
          <cell r="B105">
            <v>205</v>
          </cell>
          <cell r="C105">
            <v>20</v>
          </cell>
          <cell r="D105" t="str">
            <v>PLANTA DE TRATAMIENTO</v>
          </cell>
          <cell r="E105">
            <v>0</v>
          </cell>
          <cell r="F105">
            <v>0</v>
          </cell>
          <cell r="G105">
            <v>0</v>
          </cell>
          <cell r="H105">
            <v>0</v>
          </cell>
          <cell r="I105">
            <v>0</v>
          </cell>
          <cell r="J105">
            <v>0</v>
          </cell>
          <cell r="K105">
            <v>0</v>
          </cell>
          <cell r="L105">
            <v>0</v>
          </cell>
          <cell r="M105">
            <v>0</v>
          </cell>
          <cell r="N105">
            <v>0</v>
          </cell>
          <cell r="O105">
            <v>0</v>
          </cell>
          <cell r="P105">
            <v>0</v>
          </cell>
          <cell r="T105">
            <v>0</v>
          </cell>
          <cell r="U105">
            <v>0</v>
          </cell>
          <cell r="X105">
            <v>0</v>
          </cell>
          <cell r="Y105">
            <v>0</v>
          </cell>
          <cell r="AB105">
            <v>205</v>
          </cell>
          <cell r="AC105">
            <v>20</v>
          </cell>
          <cell r="AD105" t="str">
            <v>PLANTA DE TRATAMIENTO</v>
          </cell>
          <cell r="AE105">
            <v>0</v>
          </cell>
          <cell r="AF105">
            <v>0</v>
          </cell>
        </row>
        <row r="106">
          <cell r="A106">
            <v>20521</v>
          </cell>
          <cell r="B106">
            <v>205</v>
          </cell>
          <cell r="C106">
            <v>21</v>
          </cell>
          <cell r="D106" t="str">
            <v>INFORME SEMESTRAL DE DESCARGA</v>
          </cell>
          <cell r="E106">
            <v>26515</v>
          </cell>
          <cell r="F106">
            <v>30700</v>
          </cell>
          <cell r="G106">
            <v>13508</v>
          </cell>
          <cell r="H106">
            <v>70723</v>
          </cell>
          <cell r="I106">
            <v>17192</v>
          </cell>
          <cell r="J106">
            <v>28385</v>
          </cell>
          <cell r="K106">
            <v>41754.01</v>
          </cell>
          <cell r="L106">
            <v>87331.010000000009</v>
          </cell>
          <cell r="M106">
            <v>58443</v>
          </cell>
          <cell r="N106">
            <v>38068</v>
          </cell>
          <cell r="O106">
            <v>38068</v>
          </cell>
          <cell r="P106">
            <v>134579</v>
          </cell>
          <cell r="T106">
            <v>0</v>
          </cell>
          <cell r="U106">
            <v>292633.01</v>
          </cell>
          <cell r="X106">
            <v>0</v>
          </cell>
          <cell r="Y106">
            <v>292633.01</v>
          </cell>
          <cell r="AB106">
            <v>205</v>
          </cell>
          <cell r="AC106">
            <v>21</v>
          </cell>
          <cell r="AD106" t="str">
            <v>INFORME SEMESTRAL DE DESCARGA</v>
          </cell>
          <cell r="AE106">
            <v>38068</v>
          </cell>
          <cell r="AF106">
            <v>292633.01</v>
          </cell>
        </row>
        <row r="107">
          <cell r="A107">
            <v>20522</v>
          </cell>
          <cell r="B107">
            <v>205</v>
          </cell>
          <cell r="C107">
            <v>22</v>
          </cell>
          <cell r="D107" t="str">
            <v>SIMULACRO DE INCENDIO</v>
          </cell>
          <cell r="E107">
            <v>1006</v>
          </cell>
          <cell r="F107">
            <v>503</v>
          </cell>
          <cell r="G107">
            <v>3521</v>
          </cell>
          <cell r="H107">
            <v>5030</v>
          </cell>
          <cell r="I107">
            <v>2012</v>
          </cell>
          <cell r="J107">
            <v>2515</v>
          </cell>
          <cell r="K107">
            <v>4024</v>
          </cell>
          <cell r="L107">
            <v>8551</v>
          </cell>
          <cell r="M107">
            <v>2012</v>
          </cell>
          <cell r="N107">
            <v>7042</v>
          </cell>
          <cell r="O107">
            <v>4527</v>
          </cell>
          <cell r="P107">
            <v>13581</v>
          </cell>
          <cell r="T107">
            <v>0</v>
          </cell>
          <cell r="U107">
            <v>27162</v>
          </cell>
          <cell r="X107">
            <v>0</v>
          </cell>
          <cell r="Y107">
            <v>27162</v>
          </cell>
          <cell r="AB107">
            <v>205</v>
          </cell>
          <cell r="AC107">
            <v>22</v>
          </cell>
          <cell r="AD107" t="str">
            <v>SIMULACRO DE INCENDIO</v>
          </cell>
          <cell r="AE107">
            <v>4527</v>
          </cell>
          <cell r="AF107">
            <v>27162</v>
          </cell>
        </row>
        <row r="108">
          <cell r="A108">
            <v>20523</v>
          </cell>
          <cell r="B108">
            <v>205</v>
          </cell>
          <cell r="C108">
            <v>23</v>
          </cell>
          <cell r="D108" t="str">
            <v>ACTUALIZACION DE INFORMACION</v>
          </cell>
          <cell r="E108">
            <v>10610</v>
          </cell>
          <cell r="F108">
            <v>15915</v>
          </cell>
          <cell r="G108">
            <v>5305</v>
          </cell>
          <cell r="H108">
            <v>31830</v>
          </cell>
          <cell r="I108">
            <v>0</v>
          </cell>
          <cell r="J108">
            <v>15915</v>
          </cell>
          <cell r="K108">
            <v>15915</v>
          </cell>
          <cell r="L108">
            <v>31830</v>
          </cell>
          <cell r="M108">
            <v>15915</v>
          </cell>
          <cell r="N108">
            <v>10610</v>
          </cell>
          <cell r="O108">
            <v>0</v>
          </cell>
          <cell r="P108">
            <v>26525</v>
          </cell>
          <cell r="T108">
            <v>0</v>
          </cell>
          <cell r="U108">
            <v>90185</v>
          </cell>
          <cell r="X108">
            <v>0</v>
          </cell>
          <cell r="Y108">
            <v>90185</v>
          </cell>
          <cell r="AB108">
            <v>205</v>
          </cell>
          <cell r="AC108">
            <v>23</v>
          </cell>
          <cell r="AD108" t="str">
            <v>ACTUALIZACION DE INFORMACION</v>
          </cell>
          <cell r="AE108">
            <v>0</v>
          </cell>
          <cell r="AF108">
            <v>90185</v>
          </cell>
        </row>
        <row r="109">
          <cell r="A109">
            <v>20524</v>
          </cell>
          <cell r="B109">
            <v>205</v>
          </cell>
          <cell r="C109">
            <v>24</v>
          </cell>
          <cell r="D109" t="str">
            <v>COA</v>
          </cell>
          <cell r="E109">
            <v>0</v>
          </cell>
          <cell r="F109">
            <v>21220</v>
          </cell>
          <cell r="G109">
            <v>270555</v>
          </cell>
          <cell r="H109">
            <v>291775</v>
          </cell>
          <cell r="I109">
            <v>2165054.0099999998</v>
          </cell>
          <cell r="J109">
            <v>673735.04</v>
          </cell>
          <cell r="K109">
            <v>26525.01</v>
          </cell>
          <cell r="L109">
            <v>2865314.0599999996</v>
          </cell>
          <cell r="M109">
            <v>21220</v>
          </cell>
          <cell r="N109">
            <v>15915</v>
          </cell>
          <cell r="O109">
            <v>37135</v>
          </cell>
          <cell r="P109">
            <v>74270</v>
          </cell>
          <cell r="T109">
            <v>0</v>
          </cell>
          <cell r="U109">
            <v>3231359.0599999996</v>
          </cell>
          <cell r="X109">
            <v>0</v>
          </cell>
          <cell r="Y109">
            <v>3231359.06</v>
          </cell>
          <cell r="AB109">
            <v>205</v>
          </cell>
          <cell r="AC109">
            <v>24</v>
          </cell>
          <cell r="AD109" t="str">
            <v>COA</v>
          </cell>
          <cell r="AE109">
            <v>37135</v>
          </cell>
          <cell r="AF109">
            <v>3231359.06</v>
          </cell>
        </row>
        <row r="110">
          <cell r="A110">
            <v>20525</v>
          </cell>
          <cell r="B110">
            <v>205</v>
          </cell>
          <cell r="C110">
            <v>25</v>
          </cell>
          <cell r="D110" t="str">
            <v>PEDRERAS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X110">
            <v>0</v>
          </cell>
          <cell r="Y110">
            <v>0</v>
          </cell>
          <cell r="AB110">
            <v>205</v>
          </cell>
          <cell r="AC110">
            <v>25</v>
          </cell>
          <cell r="AD110" t="str">
            <v>PEDRERAS</v>
          </cell>
          <cell r="AE110">
            <v>0</v>
          </cell>
          <cell r="AF110">
            <v>0</v>
          </cell>
        </row>
        <row r="111">
          <cell r="A111">
            <v>20526</v>
          </cell>
          <cell r="B111">
            <v>205</v>
          </cell>
          <cell r="C111">
            <v>26</v>
          </cell>
          <cell r="D111" t="str">
            <v>MULTAS Y AJUSTES</v>
          </cell>
          <cell r="E111">
            <v>0</v>
          </cell>
          <cell r="F111">
            <v>17000</v>
          </cell>
          <cell r="G111">
            <v>376.93</v>
          </cell>
          <cell r="H111">
            <v>17376.93</v>
          </cell>
          <cell r="I111">
            <v>0</v>
          </cell>
          <cell r="J111">
            <v>1925</v>
          </cell>
          <cell r="K111">
            <v>0</v>
          </cell>
          <cell r="L111">
            <v>1925</v>
          </cell>
          <cell r="M111">
            <v>57.18</v>
          </cell>
          <cell r="N111">
            <v>412.43</v>
          </cell>
          <cell r="O111">
            <v>279.41000000000003</v>
          </cell>
          <cell r="P111">
            <v>749.02</v>
          </cell>
          <cell r="T111">
            <v>0</v>
          </cell>
          <cell r="U111">
            <v>20050.95</v>
          </cell>
          <cell r="X111">
            <v>0</v>
          </cell>
          <cell r="Y111">
            <v>20050.95</v>
          </cell>
          <cell r="AB111">
            <v>205</v>
          </cell>
          <cell r="AC111">
            <v>26</v>
          </cell>
          <cell r="AD111" t="str">
            <v>MULTAS Y AJUSTES</v>
          </cell>
          <cell r="AE111">
            <v>279.41000000000003</v>
          </cell>
          <cell r="AF111">
            <v>20050.95</v>
          </cell>
        </row>
        <row r="112">
          <cell r="B112">
            <v>205</v>
          </cell>
          <cell r="C112">
            <v>0</v>
          </cell>
          <cell r="D112" t="str">
            <v>SERVICIOS DE CATASTRO</v>
          </cell>
          <cell r="E112">
            <v>254149.76000000001</v>
          </cell>
          <cell r="F112">
            <v>464538.96</v>
          </cell>
          <cell r="G112">
            <v>914560.94</v>
          </cell>
          <cell r="H112">
            <v>1633249.66</v>
          </cell>
          <cell r="I112">
            <v>2635702.0099999998</v>
          </cell>
          <cell r="J112">
            <v>1558277</v>
          </cell>
          <cell r="K112">
            <v>733096.03</v>
          </cell>
          <cell r="L112">
            <v>4927075.04</v>
          </cell>
          <cell r="M112">
            <v>747409.18</v>
          </cell>
          <cell r="N112">
            <v>771645.43999999994</v>
          </cell>
          <cell r="O112">
            <v>4052985.2</v>
          </cell>
          <cell r="P112">
            <v>5572039.8200000003</v>
          </cell>
          <cell r="T112">
            <v>0</v>
          </cell>
          <cell r="U112">
            <v>12132364.52</v>
          </cell>
          <cell r="X112">
            <v>-33612832.689999998</v>
          </cell>
          <cell r="Y112">
            <v>45745197.210000001</v>
          </cell>
          <cell r="AB112">
            <v>204</v>
          </cell>
          <cell r="AC112">
            <v>0</v>
          </cell>
          <cell r="AD112" t="str">
            <v>SERVICIOS DE CATASTRO</v>
          </cell>
          <cell r="AE112">
            <v>4052985.2</v>
          </cell>
          <cell r="AF112">
            <v>45745197.210000001</v>
          </cell>
        </row>
        <row r="113">
          <cell r="A113">
            <v>20600</v>
          </cell>
          <cell r="B113">
            <v>206</v>
          </cell>
          <cell r="C113">
            <v>0</v>
          </cell>
          <cell r="D113" t="str">
            <v>INCORPORACION DE REDES DE AGUA Y DRENAJE</v>
          </cell>
          <cell r="E113">
            <v>1865211.46</v>
          </cell>
          <cell r="F113">
            <v>1852394.03</v>
          </cell>
          <cell r="G113">
            <v>2730435.28</v>
          </cell>
          <cell r="H113">
            <v>6448040.7699999996</v>
          </cell>
          <cell r="I113">
            <v>3749331.95</v>
          </cell>
          <cell r="J113">
            <v>2785333.03</v>
          </cell>
          <cell r="K113">
            <v>1199505.5900000001</v>
          </cell>
          <cell r="L113">
            <v>7734170.5700000003</v>
          </cell>
          <cell r="M113">
            <v>464443.22</v>
          </cell>
          <cell r="N113">
            <v>1305906.55</v>
          </cell>
          <cell r="O113">
            <v>2364298.59</v>
          </cell>
          <cell r="P113">
            <v>4134648.36</v>
          </cell>
          <cell r="T113">
            <v>0</v>
          </cell>
          <cell r="U113">
            <v>18316859.699999999</v>
          </cell>
          <cell r="X113">
            <v>0</v>
          </cell>
          <cell r="Y113">
            <v>18316859.699999999</v>
          </cell>
          <cell r="AB113">
            <v>206</v>
          </cell>
          <cell r="AC113">
            <v>0</v>
          </cell>
          <cell r="AD113" t="str">
            <v>INCORPORACION REDES AGUA Y DRENAJE</v>
          </cell>
          <cell r="AE113">
            <v>2364298.59</v>
          </cell>
          <cell r="AF113">
            <v>18316859.699999999</v>
          </cell>
        </row>
        <row r="114">
          <cell r="A114">
            <v>20606</v>
          </cell>
          <cell r="B114">
            <v>206</v>
          </cell>
          <cell r="C114">
            <v>6</v>
          </cell>
          <cell r="D114" t="str">
            <v>SUBSIDIO INCORP REDES DE AGUA Y DRENAJE</v>
          </cell>
          <cell r="E114">
            <v>-996525.01</v>
          </cell>
          <cell r="F114">
            <v>-1043274.21</v>
          </cell>
          <cell r="G114">
            <v>-1861577.8</v>
          </cell>
          <cell r="H114">
            <v>-3901377.02</v>
          </cell>
          <cell r="I114">
            <v>-2667463.31</v>
          </cell>
          <cell r="J114">
            <v>-1709739.62</v>
          </cell>
          <cell r="K114">
            <v>-491388.46</v>
          </cell>
          <cell r="L114">
            <v>-4868591.3899999997</v>
          </cell>
          <cell r="M114">
            <v>-271631.63</v>
          </cell>
          <cell r="N114">
            <v>-900945.68</v>
          </cell>
          <cell r="O114">
            <v>-1164856.51</v>
          </cell>
          <cell r="P114">
            <v>-2337433.8200000003</v>
          </cell>
          <cell r="T114">
            <v>0</v>
          </cell>
          <cell r="U114">
            <v>-11107402.23</v>
          </cell>
          <cell r="X114">
            <v>0</v>
          </cell>
          <cell r="Y114">
            <v>-11107402.23</v>
          </cell>
          <cell r="AB114">
            <v>206</v>
          </cell>
          <cell r="AC114">
            <v>6</v>
          </cell>
          <cell r="AD114" t="str">
            <v>SUBSIDIO INCORP REDES DE AGUA Y DRENAJE</v>
          </cell>
          <cell r="AE114">
            <v>-1164856.51</v>
          </cell>
          <cell r="AF114">
            <v>-11107402.23</v>
          </cell>
        </row>
        <row r="115">
          <cell r="A115">
            <v>20700</v>
          </cell>
          <cell r="B115">
            <v>207</v>
          </cell>
          <cell r="C115">
            <v>0</v>
          </cell>
          <cell r="D115" t="str">
            <v>INSERCIONES EN EL PERIODICO OFICIAL</v>
          </cell>
          <cell r="E115">
            <v>337705</v>
          </cell>
          <cell r="F115">
            <v>146782.79999999999</v>
          </cell>
          <cell r="G115">
            <v>166029</v>
          </cell>
          <cell r="H115">
            <v>650516.80000000005</v>
          </cell>
          <cell r="I115">
            <v>156773</v>
          </cell>
          <cell r="J115">
            <v>277162.8</v>
          </cell>
          <cell r="K115">
            <v>184325.01</v>
          </cell>
          <cell r="L115">
            <v>618260.81000000006</v>
          </cell>
          <cell r="M115">
            <v>517794</v>
          </cell>
          <cell r="N115">
            <v>179305.8</v>
          </cell>
          <cell r="O115">
            <v>181154</v>
          </cell>
          <cell r="P115">
            <v>878253.8</v>
          </cell>
          <cell r="T115">
            <v>0</v>
          </cell>
          <cell r="U115">
            <v>2147031.41</v>
          </cell>
          <cell r="X115">
            <v>0</v>
          </cell>
          <cell r="Y115">
            <v>2147031.41</v>
          </cell>
          <cell r="AB115">
            <v>207</v>
          </cell>
          <cell r="AC115">
            <v>0</v>
          </cell>
          <cell r="AD115" t="str">
            <v>PUBLICACI AVISOS EDICTOS CONVOC EN EL PO</v>
          </cell>
          <cell r="AE115">
            <v>181154</v>
          </cell>
          <cell r="AF115">
            <v>2147031.41</v>
          </cell>
        </row>
        <row r="116">
          <cell r="A116">
            <v>20702</v>
          </cell>
          <cell r="B116">
            <v>207</v>
          </cell>
          <cell r="C116">
            <v>2</v>
          </cell>
          <cell r="D116" t="str">
            <v>SERV. PRESTADOS A LAS EMPRESAS E.U.A.</v>
          </cell>
          <cell r="E116">
            <v>0</v>
          </cell>
          <cell r="F116">
            <v>0</v>
          </cell>
          <cell r="G116">
            <v>0</v>
          </cell>
          <cell r="H116">
            <v>0</v>
          </cell>
          <cell r="I116">
            <v>0</v>
          </cell>
          <cell r="J116">
            <v>0</v>
          </cell>
          <cell r="K116">
            <v>0</v>
          </cell>
          <cell r="L116">
            <v>0</v>
          </cell>
          <cell r="M116">
            <v>0</v>
          </cell>
          <cell r="N116">
            <v>3584</v>
          </cell>
          <cell r="O116">
            <v>-3584</v>
          </cell>
          <cell r="P116">
            <v>0</v>
          </cell>
          <cell r="T116">
            <v>0</v>
          </cell>
          <cell r="U116">
            <v>0</v>
          </cell>
          <cell r="X116">
            <v>0</v>
          </cell>
          <cell r="Y116">
            <v>0</v>
          </cell>
          <cell r="AB116">
            <v>207</v>
          </cell>
          <cell r="AC116">
            <v>2</v>
          </cell>
          <cell r="AD116" t="str">
            <v>SERV. PRESTADOS A LAS EMPRESAS E.U.A.</v>
          </cell>
          <cell r="AE116">
            <v>-3584</v>
          </cell>
          <cell r="AF116">
            <v>0</v>
          </cell>
        </row>
        <row r="117">
          <cell r="A117">
            <v>20705</v>
          </cell>
          <cell r="B117">
            <v>207</v>
          </cell>
          <cell r="C117">
            <v>5</v>
          </cell>
          <cell r="D117" t="str">
            <v>SUBSIDIO INSERCIONES PERIODICO OFICIAL</v>
          </cell>
          <cell r="E117">
            <v>0</v>
          </cell>
          <cell r="F117">
            <v>-17707.8</v>
          </cell>
          <cell r="G117">
            <v>-13899</v>
          </cell>
          <cell r="H117">
            <v>-31606.799999999999</v>
          </cell>
          <cell r="I117">
            <v>-10395</v>
          </cell>
          <cell r="J117">
            <v>-8689.7999999999993</v>
          </cell>
          <cell r="K117">
            <v>-6472</v>
          </cell>
          <cell r="L117">
            <v>-25556.799999999999</v>
          </cell>
          <cell r="M117">
            <v>-5760</v>
          </cell>
          <cell r="N117">
            <v>-9269</v>
          </cell>
          <cell r="O117">
            <v>-7941</v>
          </cell>
          <cell r="P117">
            <v>-22970</v>
          </cell>
          <cell r="T117">
            <v>0</v>
          </cell>
          <cell r="U117">
            <v>-80133.600000000006</v>
          </cell>
          <cell r="X117">
            <v>0</v>
          </cell>
          <cell r="Y117">
            <v>-80133.600000000006</v>
          </cell>
          <cell r="AB117">
            <v>207</v>
          </cell>
          <cell r="AC117">
            <v>5</v>
          </cell>
          <cell r="AD117" t="str">
            <v>SUBSIDIO INSERCIONES PERIODICO OFICIAL</v>
          </cell>
          <cell r="AE117">
            <v>-7941</v>
          </cell>
          <cell r="AF117">
            <v>-80133.600000000006</v>
          </cell>
        </row>
        <row r="118">
          <cell r="A118">
            <v>20800</v>
          </cell>
          <cell r="B118">
            <v>208</v>
          </cell>
          <cell r="C118">
            <v>0</v>
          </cell>
          <cell r="D118" t="str">
            <v>OFICIALIAS DE REGISTRO CIVIL</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X118">
            <v>0</v>
          </cell>
          <cell r="Y118">
            <v>0</v>
          </cell>
          <cell r="AB118">
            <v>208</v>
          </cell>
          <cell r="AC118">
            <v>0</v>
          </cell>
          <cell r="AD118" t="str">
            <v>OFICIALIAS DE REGISTRO CIVIL</v>
          </cell>
          <cell r="AE118">
            <v>0</v>
          </cell>
          <cell r="AF118">
            <v>0</v>
          </cell>
        </row>
        <row r="119">
          <cell r="A119">
            <v>20801</v>
          </cell>
          <cell r="B119">
            <v>208</v>
          </cell>
          <cell r="C119">
            <v>1</v>
          </cell>
          <cell r="D119" t="str">
            <v>ACTAS DE NACIMIENTO</v>
          </cell>
          <cell r="E119">
            <v>394650</v>
          </cell>
          <cell r="F119">
            <v>424638</v>
          </cell>
          <cell r="G119">
            <v>465297</v>
          </cell>
          <cell r="H119">
            <v>1284585</v>
          </cell>
          <cell r="I119">
            <v>370141</v>
          </cell>
          <cell r="J119">
            <v>399031</v>
          </cell>
          <cell r="K119">
            <v>455315</v>
          </cell>
          <cell r="L119">
            <v>1224487</v>
          </cell>
          <cell r="M119">
            <v>389329</v>
          </cell>
          <cell r="N119">
            <v>470085</v>
          </cell>
          <cell r="O119">
            <v>427918</v>
          </cell>
          <cell r="P119">
            <v>1287332</v>
          </cell>
          <cell r="T119">
            <v>0</v>
          </cell>
          <cell r="U119">
            <v>3796404</v>
          </cell>
          <cell r="X119">
            <v>0</v>
          </cell>
          <cell r="Y119">
            <v>3796404</v>
          </cell>
          <cell r="AB119">
            <v>208</v>
          </cell>
          <cell r="AC119">
            <v>1</v>
          </cell>
          <cell r="AD119" t="str">
            <v>ACTAS DE NACIMIENTO</v>
          </cell>
          <cell r="AE119">
            <v>427918</v>
          </cell>
          <cell r="AF119">
            <v>3796404</v>
          </cell>
        </row>
        <row r="120">
          <cell r="A120">
            <v>20802</v>
          </cell>
          <cell r="B120">
            <v>208</v>
          </cell>
          <cell r="C120">
            <v>2</v>
          </cell>
          <cell r="D120" t="str">
            <v>ACTAS DE RECONOCIMIENTO DE HIJOS</v>
          </cell>
          <cell r="E120">
            <v>4157</v>
          </cell>
          <cell r="F120">
            <v>5862</v>
          </cell>
          <cell r="G120">
            <v>6734</v>
          </cell>
          <cell r="H120">
            <v>16753</v>
          </cell>
          <cell r="I120">
            <v>4592</v>
          </cell>
          <cell r="J120">
            <v>5712</v>
          </cell>
          <cell r="K120">
            <v>9130</v>
          </cell>
          <cell r="L120">
            <v>19434</v>
          </cell>
          <cell r="M120">
            <v>5488</v>
          </cell>
          <cell r="N120">
            <v>7425</v>
          </cell>
          <cell r="O120">
            <v>7094</v>
          </cell>
          <cell r="P120">
            <v>20007</v>
          </cell>
          <cell r="T120">
            <v>0</v>
          </cell>
          <cell r="U120">
            <v>56194</v>
          </cell>
          <cell r="X120">
            <v>0</v>
          </cell>
          <cell r="Y120">
            <v>56194</v>
          </cell>
          <cell r="AB120">
            <v>208</v>
          </cell>
          <cell r="AC120">
            <v>2</v>
          </cell>
          <cell r="AD120" t="str">
            <v>ACTAS DE RECONOCIMIENTO DE HIJOS</v>
          </cell>
          <cell r="AE120">
            <v>7094</v>
          </cell>
          <cell r="AF120">
            <v>56194</v>
          </cell>
        </row>
        <row r="121">
          <cell r="A121">
            <v>20803</v>
          </cell>
          <cell r="B121">
            <v>208</v>
          </cell>
          <cell r="C121">
            <v>3</v>
          </cell>
          <cell r="D121" t="str">
            <v>ACTAS DE ADOPCION O TUTELA</v>
          </cell>
          <cell r="E121">
            <v>4165</v>
          </cell>
          <cell r="F121">
            <v>4901</v>
          </cell>
          <cell r="G121">
            <v>1565</v>
          </cell>
          <cell r="H121">
            <v>10631</v>
          </cell>
          <cell r="I121">
            <v>1051</v>
          </cell>
          <cell r="J121">
            <v>1176</v>
          </cell>
          <cell r="K121">
            <v>1344</v>
          </cell>
          <cell r="L121">
            <v>3571</v>
          </cell>
          <cell r="M121">
            <v>1176</v>
          </cell>
          <cell r="N121">
            <v>1682</v>
          </cell>
          <cell r="O121">
            <v>952</v>
          </cell>
          <cell r="P121">
            <v>3810</v>
          </cell>
          <cell r="T121">
            <v>0</v>
          </cell>
          <cell r="U121">
            <v>18012</v>
          </cell>
          <cell r="X121">
            <v>0</v>
          </cell>
          <cell r="Y121">
            <v>18012</v>
          </cell>
          <cell r="AB121">
            <v>208</v>
          </cell>
          <cell r="AC121">
            <v>3</v>
          </cell>
          <cell r="AD121" t="str">
            <v>ACTAS DE ADOPCION O TUTELA</v>
          </cell>
          <cell r="AE121">
            <v>952</v>
          </cell>
          <cell r="AF121">
            <v>18012</v>
          </cell>
        </row>
        <row r="122">
          <cell r="A122">
            <v>20804</v>
          </cell>
          <cell r="B122">
            <v>208</v>
          </cell>
          <cell r="C122">
            <v>4</v>
          </cell>
          <cell r="D122" t="str">
            <v>ACTAS DE DEFUNCION</v>
          </cell>
          <cell r="E122">
            <v>149978</v>
          </cell>
          <cell r="F122">
            <v>114303</v>
          </cell>
          <cell r="G122">
            <v>124761</v>
          </cell>
          <cell r="H122">
            <v>389042</v>
          </cell>
          <cell r="I122">
            <v>101808</v>
          </cell>
          <cell r="J122">
            <v>104435</v>
          </cell>
          <cell r="K122">
            <v>92041</v>
          </cell>
          <cell r="L122">
            <v>298284</v>
          </cell>
          <cell r="M122">
            <v>94808</v>
          </cell>
          <cell r="N122">
            <v>103181</v>
          </cell>
          <cell r="O122">
            <v>97823</v>
          </cell>
          <cell r="P122">
            <v>295812</v>
          </cell>
          <cell r="T122">
            <v>0</v>
          </cell>
          <cell r="U122">
            <v>983138</v>
          </cell>
          <cell r="X122">
            <v>0</v>
          </cell>
          <cell r="Y122">
            <v>983138</v>
          </cell>
          <cell r="AB122">
            <v>208</v>
          </cell>
          <cell r="AC122">
            <v>4</v>
          </cell>
          <cell r="AD122" t="str">
            <v>ACTAS DE DEFUNCION</v>
          </cell>
          <cell r="AE122">
            <v>97823</v>
          </cell>
          <cell r="AF122">
            <v>983138</v>
          </cell>
        </row>
        <row r="123">
          <cell r="A123">
            <v>20805</v>
          </cell>
          <cell r="B123">
            <v>208</v>
          </cell>
          <cell r="C123">
            <v>5</v>
          </cell>
          <cell r="D123" t="str">
            <v>ACTAS DE MATRIMONIO EN OFICIALIA</v>
          </cell>
          <cell r="E123">
            <v>176756</v>
          </cell>
          <cell r="F123">
            <v>152259</v>
          </cell>
          <cell r="G123">
            <v>233688</v>
          </cell>
          <cell r="H123">
            <v>562703</v>
          </cell>
          <cell r="I123">
            <v>200710</v>
          </cell>
          <cell r="J123">
            <v>189345</v>
          </cell>
          <cell r="K123">
            <v>197136</v>
          </cell>
          <cell r="L123">
            <v>587191</v>
          </cell>
          <cell r="M123">
            <v>208943</v>
          </cell>
          <cell r="N123">
            <v>253971</v>
          </cell>
          <cell r="O123">
            <v>214612</v>
          </cell>
          <cell r="P123">
            <v>677526</v>
          </cell>
          <cell r="T123">
            <v>0</v>
          </cell>
          <cell r="U123">
            <v>1827420</v>
          </cell>
          <cell r="X123">
            <v>0</v>
          </cell>
          <cell r="Y123">
            <v>1827420</v>
          </cell>
          <cell r="AB123">
            <v>208</v>
          </cell>
          <cell r="AC123">
            <v>5</v>
          </cell>
          <cell r="AD123" t="str">
            <v>ACTAS DE MATRIMONIO EN OFICIALIA</v>
          </cell>
          <cell r="AE123">
            <v>214612</v>
          </cell>
          <cell r="AF123">
            <v>1827420</v>
          </cell>
        </row>
        <row r="124">
          <cell r="A124">
            <v>20806</v>
          </cell>
          <cell r="B124">
            <v>208</v>
          </cell>
          <cell r="C124">
            <v>6</v>
          </cell>
          <cell r="D124" t="str">
            <v>ACTAS DE MATRIMONIO A DOMICILIO</v>
          </cell>
          <cell r="E124">
            <v>572964</v>
          </cell>
          <cell r="F124">
            <v>446397</v>
          </cell>
          <cell r="G124">
            <v>753141</v>
          </cell>
          <cell r="H124">
            <v>1772502</v>
          </cell>
          <cell r="I124">
            <v>662194</v>
          </cell>
          <cell r="J124">
            <v>643094</v>
          </cell>
          <cell r="K124">
            <v>684431</v>
          </cell>
          <cell r="L124">
            <v>1989719</v>
          </cell>
          <cell r="M124">
            <v>748201</v>
          </cell>
          <cell r="N124">
            <v>902815</v>
          </cell>
          <cell r="O124">
            <v>736540</v>
          </cell>
          <cell r="P124">
            <v>2387556</v>
          </cell>
          <cell r="T124">
            <v>0</v>
          </cell>
          <cell r="U124">
            <v>6149777</v>
          </cell>
          <cell r="X124">
            <v>0</v>
          </cell>
          <cell r="Y124">
            <v>6149777</v>
          </cell>
          <cell r="AB124">
            <v>208</v>
          </cell>
          <cell r="AC124">
            <v>6</v>
          </cell>
          <cell r="AD124" t="str">
            <v>ACTAS DE MATRIMONIO A DOMICILIO</v>
          </cell>
          <cell r="AE124">
            <v>736540</v>
          </cell>
          <cell r="AF124">
            <v>6149777</v>
          </cell>
        </row>
        <row r="125">
          <cell r="A125">
            <v>20807</v>
          </cell>
          <cell r="B125">
            <v>208</v>
          </cell>
          <cell r="C125">
            <v>7</v>
          </cell>
          <cell r="D125" t="str">
            <v>ACTAS DE DIVORCIO</v>
          </cell>
          <cell r="E125">
            <v>160667</v>
          </cell>
          <cell r="F125">
            <v>185359</v>
          </cell>
          <cell r="G125">
            <v>251123</v>
          </cell>
          <cell r="H125">
            <v>597149</v>
          </cell>
          <cell r="I125">
            <v>176269</v>
          </cell>
          <cell r="J125">
            <v>193936</v>
          </cell>
          <cell r="K125">
            <v>197419</v>
          </cell>
          <cell r="L125">
            <v>567624</v>
          </cell>
          <cell r="M125">
            <v>203938</v>
          </cell>
          <cell r="N125">
            <v>204493</v>
          </cell>
          <cell r="O125">
            <v>185549</v>
          </cell>
          <cell r="P125">
            <v>593980</v>
          </cell>
          <cell r="T125">
            <v>0</v>
          </cell>
          <cell r="U125">
            <v>1758753</v>
          </cell>
          <cell r="X125">
            <v>0</v>
          </cell>
          <cell r="Y125">
            <v>1758753</v>
          </cell>
          <cell r="AB125">
            <v>208</v>
          </cell>
          <cell r="AC125">
            <v>7</v>
          </cell>
          <cell r="AD125" t="str">
            <v>ACTAS DE DIVORCIO</v>
          </cell>
          <cell r="AE125">
            <v>185549</v>
          </cell>
          <cell r="AF125">
            <v>1758753</v>
          </cell>
        </row>
        <row r="126">
          <cell r="A126">
            <v>20808</v>
          </cell>
          <cell r="B126">
            <v>208</v>
          </cell>
          <cell r="C126">
            <v>8</v>
          </cell>
          <cell r="D126" t="str">
            <v>COPIAS CERTIFICADAS</v>
          </cell>
          <cell r="E126">
            <v>1888925</v>
          </cell>
          <cell r="F126">
            <v>2529761</v>
          </cell>
          <cell r="G126">
            <v>2773228</v>
          </cell>
          <cell r="H126">
            <v>7191914</v>
          </cell>
          <cell r="I126">
            <v>2156750</v>
          </cell>
          <cell r="J126">
            <v>2330748</v>
          </cell>
          <cell r="K126">
            <v>2693752</v>
          </cell>
          <cell r="L126">
            <v>7181250</v>
          </cell>
          <cell r="M126">
            <v>2461548</v>
          </cell>
          <cell r="N126">
            <v>3116238</v>
          </cell>
          <cell r="O126">
            <v>2606605</v>
          </cell>
          <cell r="P126">
            <v>8184391</v>
          </cell>
          <cell r="T126">
            <v>0</v>
          </cell>
          <cell r="U126">
            <v>22557555</v>
          </cell>
          <cell r="X126">
            <v>0</v>
          </cell>
          <cell r="Y126">
            <v>22557555</v>
          </cell>
          <cell r="AB126">
            <v>208</v>
          </cell>
          <cell r="AC126">
            <v>8</v>
          </cell>
          <cell r="AD126" t="str">
            <v>COPIAS CERTIFICADAS</v>
          </cell>
          <cell r="AE126">
            <v>2606605</v>
          </cell>
          <cell r="AF126">
            <v>22557555</v>
          </cell>
        </row>
        <row r="127">
          <cell r="A127">
            <v>20809</v>
          </cell>
          <cell r="B127">
            <v>208</v>
          </cell>
          <cell r="C127">
            <v>9</v>
          </cell>
          <cell r="D127" t="str">
            <v>ANOTACIONES MARGINALES</v>
          </cell>
          <cell r="E127">
            <v>2030418</v>
          </cell>
          <cell r="F127">
            <v>1700036</v>
          </cell>
          <cell r="G127">
            <v>2266763</v>
          </cell>
          <cell r="H127">
            <v>5997217</v>
          </cell>
          <cell r="I127">
            <v>1848091</v>
          </cell>
          <cell r="J127">
            <v>1843531</v>
          </cell>
          <cell r="K127">
            <v>1857057</v>
          </cell>
          <cell r="L127">
            <v>5548679</v>
          </cell>
          <cell r="M127">
            <v>1923728</v>
          </cell>
          <cell r="N127">
            <v>2139360</v>
          </cell>
          <cell r="O127">
            <v>1925946</v>
          </cell>
          <cell r="P127">
            <v>5989034</v>
          </cell>
          <cell r="T127">
            <v>0</v>
          </cell>
          <cell r="U127">
            <v>17534930</v>
          </cell>
          <cell r="X127">
            <v>0</v>
          </cell>
          <cell r="Y127">
            <v>17534930</v>
          </cell>
          <cell r="AB127">
            <v>208</v>
          </cell>
          <cell r="AC127">
            <v>9</v>
          </cell>
          <cell r="AD127" t="str">
            <v>ANOTACIONES MARGINALES</v>
          </cell>
          <cell r="AE127">
            <v>1925946</v>
          </cell>
          <cell r="AF127">
            <v>17534930</v>
          </cell>
        </row>
        <row r="128">
          <cell r="A128">
            <v>20820</v>
          </cell>
          <cell r="B128">
            <v>208</v>
          </cell>
          <cell r="C128">
            <v>20</v>
          </cell>
          <cell r="D128" t="str">
            <v>EDIFICIO CENTRAL REG. CIVIL</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X128">
            <v>0</v>
          </cell>
          <cell r="Y128">
            <v>0</v>
          </cell>
          <cell r="AB128">
            <v>208</v>
          </cell>
          <cell r="AC128">
            <v>20</v>
          </cell>
          <cell r="AD128" t="str">
            <v>SUB-TOTAL EDIFICIO CENTRAL REG. CIVIL</v>
          </cell>
          <cell r="AE128">
            <v>0</v>
          </cell>
          <cell r="AF128">
            <v>0</v>
          </cell>
        </row>
        <row r="129">
          <cell r="A129">
            <v>20822</v>
          </cell>
          <cell r="B129">
            <v>208</v>
          </cell>
          <cell r="C129">
            <v>22</v>
          </cell>
          <cell r="D129" t="str">
            <v>COPIAS CERTIFICADAS DIRECCION</v>
          </cell>
          <cell r="E129">
            <v>2033909</v>
          </cell>
          <cell r="F129">
            <v>2024022</v>
          </cell>
          <cell r="G129">
            <v>2606307</v>
          </cell>
          <cell r="H129">
            <v>6664238</v>
          </cell>
          <cell r="I129">
            <v>1857339</v>
          </cell>
          <cell r="J129">
            <v>2287327</v>
          </cell>
          <cell r="K129">
            <v>2300991</v>
          </cell>
          <cell r="L129">
            <v>6445657</v>
          </cell>
          <cell r="M129">
            <v>2219641</v>
          </cell>
          <cell r="N129">
            <v>2430714</v>
          </cell>
          <cell r="O129">
            <v>1989273</v>
          </cell>
          <cell r="P129">
            <v>6639628</v>
          </cell>
          <cell r="T129">
            <v>0</v>
          </cell>
          <cell r="U129">
            <v>19749523</v>
          </cell>
          <cell r="X129">
            <v>0</v>
          </cell>
          <cell r="Y129">
            <v>19749523</v>
          </cell>
          <cell r="AB129">
            <v>208</v>
          </cell>
          <cell r="AC129">
            <v>22</v>
          </cell>
          <cell r="AD129" t="str">
            <v>COPIAS CERTIFICADAS DIRECCION</v>
          </cell>
          <cell r="AE129">
            <v>1989273</v>
          </cell>
          <cell r="AF129">
            <v>19749523</v>
          </cell>
        </row>
        <row r="130">
          <cell r="A130">
            <v>20823</v>
          </cell>
          <cell r="B130">
            <v>208</v>
          </cell>
          <cell r="C130">
            <v>23</v>
          </cell>
          <cell r="D130" t="str">
            <v>JUICIOS DE ACLARACION</v>
          </cell>
          <cell r="E130">
            <v>49220</v>
          </cell>
          <cell r="F130">
            <v>61846</v>
          </cell>
          <cell r="G130">
            <v>79287</v>
          </cell>
          <cell r="H130">
            <v>190353</v>
          </cell>
          <cell r="I130">
            <v>47722</v>
          </cell>
          <cell r="J130">
            <v>62274</v>
          </cell>
          <cell r="K130">
            <v>72011</v>
          </cell>
          <cell r="L130">
            <v>182007</v>
          </cell>
          <cell r="M130">
            <v>54356</v>
          </cell>
          <cell r="N130">
            <v>68480</v>
          </cell>
          <cell r="O130">
            <v>49755</v>
          </cell>
          <cell r="P130">
            <v>172591</v>
          </cell>
          <cell r="T130">
            <v>0</v>
          </cell>
          <cell r="U130">
            <v>544951</v>
          </cell>
          <cell r="X130">
            <v>0</v>
          </cell>
          <cell r="Y130">
            <v>544951</v>
          </cell>
          <cell r="AB130">
            <v>208</v>
          </cell>
          <cell r="AC130">
            <v>23</v>
          </cell>
          <cell r="AD130" t="str">
            <v>JUICIOS DE ACLARACION</v>
          </cell>
          <cell r="AE130">
            <v>49755</v>
          </cell>
          <cell r="AF130">
            <v>544951</v>
          </cell>
        </row>
        <row r="131">
          <cell r="A131">
            <v>20824</v>
          </cell>
          <cell r="B131">
            <v>208</v>
          </cell>
          <cell r="C131">
            <v>24</v>
          </cell>
          <cell r="D131" t="str">
            <v>JUICIOS DE RECTIFICACION</v>
          </cell>
          <cell r="E131">
            <v>13268</v>
          </cell>
          <cell r="F131">
            <v>14338</v>
          </cell>
          <cell r="G131">
            <v>20223</v>
          </cell>
          <cell r="H131">
            <v>47829</v>
          </cell>
          <cell r="I131">
            <v>13910</v>
          </cell>
          <cell r="J131">
            <v>19581</v>
          </cell>
          <cell r="K131">
            <v>24396</v>
          </cell>
          <cell r="L131">
            <v>57887</v>
          </cell>
          <cell r="M131">
            <v>18618</v>
          </cell>
          <cell r="N131">
            <v>17869</v>
          </cell>
          <cell r="O131">
            <v>14552</v>
          </cell>
          <cell r="P131">
            <v>51039</v>
          </cell>
          <cell r="T131">
            <v>0</v>
          </cell>
          <cell r="U131">
            <v>156755</v>
          </cell>
          <cell r="X131">
            <v>0</v>
          </cell>
          <cell r="Y131">
            <v>156755</v>
          </cell>
          <cell r="AB131">
            <v>208</v>
          </cell>
          <cell r="AC131">
            <v>24</v>
          </cell>
          <cell r="AD131" t="str">
            <v>JUICIOS DE RECTIFICACION</v>
          </cell>
          <cell r="AE131">
            <v>14552</v>
          </cell>
          <cell r="AF131">
            <v>156755</v>
          </cell>
        </row>
        <row r="132">
          <cell r="A132">
            <v>20825</v>
          </cell>
          <cell r="B132">
            <v>208</v>
          </cell>
          <cell r="C132">
            <v>25</v>
          </cell>
          <cell r="D132" t="str">
            <v>LOCALIZACIONES,SOLTERIAS E INEXISTENCIAS</v>
          </cell>
          <cell r="E132">
            <v>87279</v>
          </cell>
          <cell r="F132">
            <v>114962</v>
          </cell>
          <cell r="G132">
            <v>137448</v>
          </cell>
          <cell r="H132">
            <v>339689</v>
          </cell>
          <cell r="I132">
            <v>91977</v>
          </cell>
          <cell r="J132">
            <v>128133</v>
          </cell>
          <cell r="K132">
            <v>148005</v>
          </cell>
          <cell r="L132">
            <v>368115</v>
          </cell>
          <cell r="M132">
            <v>95013</v>
          </cell>
          <cell r="N132">
            <v>128409</v>
          </cell>
          <cell r="O132">
            <v>95082</v>
          </cell>
          <cell r="P132">
            <v>318504</v>
          </cell>
          <cell r="T132">
            <v>0</v>
          </cell>
          <cell r="U132">
            <v>1026308</v>
          </cell>
          <cell r="X132">
            <v>0</v>
          </cell>
          <cell r="Y132">
            <v>1026308</v>
          </cell>
          <cell r="AB132">
            <v>208</v>
          </cell>
          <cell r="AC132">
            <v>25</v>
          </cell>
          <cell r="AD132" t="str">
            <v>LOCALIZACIONES,SOLTERIAS E INEXISTENCIAS</v>
          </cell>
          <cell r="AE132">
            <v>95082</v>
          </cell>
          <cell r="AF132">
            <v>1026308</v>
          </cell>
        </row>
        <row r="133">
          <cell r="A133">
            <v>20826</v>
          </cell>
          <cell r="B133">
            <v>208</v>
          </cell>
          <cell r="C133">
            <v>26</v>
          </cell>
          <cell r="D133" t="str">
            <v>COPIAS DE ACTAS DE OTROS ESTADOS</v>
          </cell>
          <cell r="E133">
            <v>3200</v>
          </cell>
          <cell r="F133">
            <v>47331.8</v>
          </cell>
          <cell r="G133">
            <v>45280</v>
          </cell>
          <cell r="H133">
            <v>95811.8</v>
          </cell>
          <cell r="I133">
            <v>40631.1</v>
          </cell>
          <cell r="J133">
            <v>42560</v>
          </cell>
          <cell r="K133">
            <v>43444</v>
          </cell>
          <cell r="L133">
            <v>126635.1</v>
          </cell>
          <cell r="M133">
            <v>32320</v>
          </cell>
          <cell r="N133">
            <v>57379.18</v>
          </cell>
          <cell r="O133">
            <v>41268.85</v>
          </cell>
          <cell r="P133">
            <v>130968.03</v>
          </cell>
          <cell r="T133">
            <v>0</v>
          </cell>
          <cell r="U133">
            <v>353414.93</v>
          </cell>
          <cell r="X133">
            <v>0</v>
          </cell>
          <cell r="Y133">
            <v>353414.93</v>
          </cell>
          <cell r="AB133">
            <v>208</v>
          </cell>
          <cell r="AC133">
            <v>26</v>
          </cell>
          <cell r="AD133" t="str">
            <v>COPIAS DE ACTAS DE OTROS ESTADOS</v>
          </cell>
          <cell r="AE133">
            <v>41268.85</v>
          </cell>
          <cell r="AF133">
            <v>353414.93</v>
          </cell>
        </row>
        <row r="134">
          <cell r="A134">
            <v>20827</v>
          </cell>
          <cell r="B134">
            <v>208</v>
          </cell>
          <cell r="C134">
            <v>27</v>
          </cell>
          <cell r="D134" t="str">
            <v>ANOTACIONES MARGINALES</v>
          </cell>
          <cell r="E134">
            <v>149556</v>
          </cell>
          <cell r="F134">
            <v>209914</v>
          </cell>
          <cell r="G134">
            <v>282220</v>
          </cell>
          <cell r="H134">
            <v>641690</v>
          </cell>
          <cell r="I134">
            <v>177984</v>
          </cell>
          <cell r="J134">
            <v>238342</v>
          </cell>
          <cell r="K134">
            <v>278924</v>
          </cell>
          <cell r="L134">
            <v>695250</v>
          </cell>
          <cell r="M134">
            <v>187460</v>
          </cell>
          <cell r="N134">
            <v>242256</v>
          </cell>
          <cell r="O134">
            <v>203528</v>
          </cell>
          <cell r="P134">
            <v>633244</v>
          </cell>
          <cell r="T134">
            <v>0</v>
          </cell>
          <cell r="U134">
            <v>1970184</v>
          </cell>
          <cell r="X134">
            <v>0</v>
          </cell>
          <cell r="Y134">
            <v>1970184</v>
          </cell>
          <cell r="AB134">
            <v>208</v>
          </cell>
          <cell r="AC134">
            <v>27</v>
          </cell>
          <cell r="AD134" t="str">
            <v>ANOTACIONES MARGINALES</v>
          </cell>
          <cell r="AE134">
            <v>203528</v>
          </cell>
          <cell r="AF134">
            <v>1970184</v>
          </cell>
        </row>
        <row r="135">
          <cell r="A135">
            <v>20830</v>
          </cell>
          <cell r="B135">
            <v>208</v>
          </cell>
          <cell r="C135">
            <v>30</v>
          </cell>
          <cell r="D135" t="str">
            <v>DIVERSOS REGISTRO CIVIL</v>
          </cell>
          <cell r="E135">
            <v>0</v>
          </cell>
          <cell r="F135">
            <v>0</v>
          </cell>
          <cell r="G135">
            <v>0</v>
          </cell>
          <cell r="H135">
            <v>0</v>
          </cell>
          <cell r="I135">
            <v>0</v>
          </cell>
          <cell r="J135">
            <v>0</v>
          </cell>
          <cell r="K135">
            <v>0</v>
          </cell>
          <cell r="L135">
            <v>0</v>
          </cell>
          <cell r="M135">
            <v>0</v>
          </cell>
          <cell r="N135">
            <v>0</v>
          </cell>
          <cell r="O135">
            <v>0</v>
          </cell>
          <cell r="P135">
            <v>0</v>
          </cell>
          <cell r="T135">
            <v>0</v>
          </cell>
          <cell r="U135">
            <v>0</v>
          </cell>
          <cell r="X135">
            <v>0</v>
          </cell>
          <cell r="Y135">
            <v>0</v>
          </cell>
          <cell r="AB135">
            <v>208</v>
          </cell>
          <cell r="AC135">
            <v>30</v>
          </cell>
          <cell r="AD135" t="str">
            <v>SUB-TOTAL DIVERSOS REGISTRO CIVIL</v>
          </cell>
          <cell r="AE135">
            <v>0</v>
          </cell>
          <cell r="AF135">
            <v>0</v>
          </cell>
        </row>
        <row r="136">
          <cell r="A136">
            <v>20831</v>
          </cell>
          <cell r="B136">
            <v>208</v>
          </cell>
          <cell r="C136">
            <v>31</v>
          </cell>
          <cell r="D136" t="str">
            <v>MODULOS EN TESORERIA</v>
          </cell>
          <cell r="E136">
            <v>12997</v>
          </cell>
          <cell r="F136">
            <v>9636</v>
          </cell>
          <cell r="G136">
            <v>14157</v>
          </cell>
          <cell r="H136">
            <v>36790</v>
          </cell>
          <cell r="I136">
            <v>15444</v>
          </cell>
          <cell r="J136">
            <v>9603</v>
          </cell>
          <cell r="K136">
            <v>10626</v>
          </cell>
          <cell r="L136">
            <v>35673</v>
          </cell>
          <cell r="M136">
            <v>9702</v>
          </cell>
          <cell r="N136">
            <v>10197</v>
          </cell>
          <cell r="O136">
            <v>11418</v>
          </cell>
          <cell r="P136">
            <v>31317</v>
          </cell>
          <cell r="T136">
            <v>0</v>
          </cell>
          <cell r="U136">
            <v>103780</v>
          </cell>
          <cell r="X136">
            <v>0</v>
          </cell>
          <cell r="Y136">
            <v>103780</v>
          </cell>
          <cell r="AB136">
            <v>208</v>
          </cell>
          <cell r="AC136">
            <v>31</v>
          </cell>
          <cell r="AD136" t="str">
            <v>MODULOS EN TESORERIA</v>
          </cell>
          <cell r="AE136">
            <v>11418</v>
          </cell>
          <cell r="AF136">
            <v>103780</v>
          </cell>
        </row>
        <row r="137">
          <cell r="A137">
            <v>20833</v>
          </cell>
          <cell r="B137">
            <v>208</v>
          </cell>
          <cell r="C137">
            <v>33</v>
          </cell>
          <cell r="D137" t="str">
            <v>COPIAS CERTIFICADAS EN BRIGADAS</v>
          </cell>
          <cell r="E137">
            <v>56133</v>
          </cell>
          <cell r="F137">
            <v>1383393</v>
          </cell>
          <cell r="G137">
            <v>589380</v>
          </cell>
          <cell r="H137">
            <v>2028906</v>
          </cell>
          <cell r="I137">
            <v>1914297</v>
          </cell>
          <cell r="J137">
            <v>2426259</v>
          </cell>
          <cell r="K137">
            <v>889383</v>
          </cell>
          <cell r="L137">
            <v>5229939</v>
          </cell>
          <cell r="M137">
            <v>771111</v>
          </cell>
          <cell r="N137">
            <v>2468334</v>
          </cell>
          <cell r="O137">
            <v>1357290</v>
          </cell>
          <cell r="P137">
            <v>4596735</v>
          </cell>
          <cell r="T137">
            <v>0</v>
          </cell>
          <cell r="U137">
            <v>11855580</v>
          </cell>
          <cell r="X137">
            <v>0</v>
          </cell>
          <cell r="Y137">
            <v>11855580</v>
          </cell>
          <cell r="AB137">
            <v>208</v>
          </cell>
          <cell r="AC137">
            <v>33</v>
          </cell>
          <cell r="AD137" t="str">
            <v>COPIAS CERTIFICADAS EN BRIGADAS</v>
          </cell>
          <cell r="AE137">
            <v>1357290</v>
          </cell>
          <cell r="AF137">
            <v>11855580</v>
          </cell>
        </row>
        <row r="138">
          <cell r="A138">
            <v>20834</v>
          </cell>
          <cell r="B138">
            <v>208</v>
          </cell>
          <cell r="C138">
            <v>34</v>
          </cell>
          <cell r="D138" t="str">
            <v>JUICIOS DIVERSOS EN BRIGADAS</v>
          </cell>
          <cell r="E138">
            <v>0</v>
          </cell>
          <cell r="F138">
            <v>7383</v>
          </cell>
          <cell r="G138">
            <v>14017</v>
          </cell>
          <cell r="H138">
            <v>21400</v>
          </cell>
          <cell r="I138">
            <v>7062</v>
          </cell>
          <cell r="J138">
            <v>10593</v>
          </cell>
          <cell r="K138">
            <v>15301</v>
          </cell>
          <cell r="L138">
            <v>32956</v>
          </cell>
          <cell r="M138">
            <v>0</v>
          </cell>
          <cell r="N138">
            <v>7918</v>
          </cell>
          <cell r="O138">
            <v>8774</v>
          </cell>
          <cell r="P138">
            <v>16692</v>
          </cell>
          <cell r="T138">
            <v>0</v>
          </cell>
          <cell r="U138">
            <v>71048</v>
          </cell>
          <cell r="X138">
            <v>0</v>
          </cell>
          <cell r="Y138">
            <v>71048</v>
          </cell>
          <cell r="AB138">
            <v>208</v>
          </cell>
          <cell r="AC138">
            <v>34</v>
          </cell>
          <cell r="AD138" t="str">
            <v>JUICIOS DIVERSOS EN BRIGADAS</v>
          </cell>
          <cell r="AE138">
            <v>8774</v>
          </cell>
          <cell r="AF138">
            <v>71048</v>
          </cell>
        </row>
        <row r="139">
          <cell r="A139">
            <v>20835</v>
          </cell>
          <cell r="B139">
            <v>208</v>
          </cell>
          <cell r="C139">
            <v>35</v>
          </cell>
          <cell r="D139" t="str">
            <v>SUBSIDIOS SERVICIO REGISTRO CIVIL</v>
          </cell>
          <cell r="E139">
            <v>-131989</v>
          </cell>
          <cell r="F139">
            <v>-1502168</v>
          </cell>
          <cell r="G139">
            <v>-1064266</v>
          </cell>
          <cell r="H139">
            <v>-2698423</v>
          </cell>
          <cell r="I139">
            <v>-2079261</v>
          </cell>
          <cell r="J139">
            <v>-2652083</v>
          </cell>
          <cell r="K139">
            <v>-1054766</v>
          </cell>
          <cell r="L139">
            <v>-5786110</v>
          </cell>
          <cell r="M139">
            <v>-1044200</v>
          </cell>
          <cell r="N139">
            <v>-2732571</v>
          </cell>
          <cell r="O139">
            <v>-1675222</v>
          </cell>
          <cell r="P139">
            <v>-5451993</v>
          </cell>
          <cell r="T139">
            <v>0</v>
          </cell>
          <cell r="U139">
            <v>-13936526</v>
          </cell>
          <cell r="X139">
            <v>0</v>
          </cell>
          <cell r="Y139">
            <v>-13936526</v>
          </cell>
          <cell r="AB139">
            <v>208</v>
          </cell>
          <cell r="AC139">
            <v>35</v>
          </cell>
          <cell r="AD139" t="str">
            <v>SUBSIDIOS SERVICIO REGISTRO CIVIL</v>
          </cell>
          <cell r="AE139">
            <v>-1675222</v>
          </cell>
          <cell r="AF139">
            <v>-13936526</v>
          </cell>
        </row>
        <row r="140">
          <cell r="A140">
            <v>20836</v>
          </cell>
          <cell r="B140">
            <v>208</v>
          </cell>
          <cell r="C140">
            <v>36</v>
          </cell>
          <cell r="D140" t="str">
            <v>DIVERSOS</v>
          </cell>
          <cell r="E140">
            <v>35814</v>
          </cell>
          <cell r="F140">
            <v>47563</v>
          </cell>
          <cell r="G140">
            <v>45002</v>
          </cell>
          <cell r="H140">
            <v>128379</v>
          </cell>
          <cell r="I140">
            <v>39884</v>
          </cell>
          <cell r="J140">
            <v>52749</v>
          </cell>
          <cell r="K140">
            <v>51490</v>
          </cell>
          <cell r="L140">
            <v>144123</v>
          </cell>
          <cell r="M140">
            <v>38007</v>
          </cell>
          <cell r="N140">
            <v>44821</v>
          </cell>
          <cell r="O140">
            <v>53983</v>
          </cell>
          <cell r="P140">
            <v>136811</v>
          </cell>
          <cell r="T140">
            <v>0</v>
          </cell>
          <cell r="U140">
            <v>409313</v>
          </cell>
          <cell r="X140">
            <v>0</v>
          </cell>
          <cell r="Y140">
            <v>409313</v>
          </cell>
          <cell r="AB140">
            <v>208</v>
          </cell>
          <cell r="AC140">
            <v>36</v>
          </cell>
          <cell r="AD140" t="str">
            <v>DIVERSOS</v>
          </cell>
          <cell r="AE140">
            <v>53983</v>
          </cell>
          <cell r="AF140">
            <v>409313</v>
          </cell>
        </row>
        <row r="141">
          <cell r="A141">
            <v>20901</v>
          </cell>
          <cell r="B141">
            <v>209</v>
          </cell>
          <cell r="C141">
            <v>1</v>
          </cell>
          <cell r="D141" t="str">
            <v>RECUPERACION POR CURSOS DE CAPACITACION</v>
          </cell>
          <cell r="G141">
            <v>203485</v>
          </cell>
          <cell r="H141">
            <v>203485</v>
          </cell>
          <cell r="I141">
            <v>57595.01</v>
          </cell>
          <cell r="J141">
            <v>44213</v>
          </cell>
          <cell r="K141">
            <v>54071.6</v>
          </cell>
          <cell r="L141">
            <v>155879.61000000002</v>
          </cell>
          <cell r="M141">
            <v>153811.01</v>
          </cell>
          <cell r="N141">
            <v>191852.01</v>
          </cell>
          <cell r="O141">
            <v>50608.02</v>
          </cell>
          <cell r="P141">
            <v>396271.04000000004</v>
          </cell>
          <cell r="T141">
            <v>0</v>
          </cell>
          <cell r="U141">
            <v>755635.65</v>
          </cell>
          <cell r="X141">
            <v>0</v>
          </cell>
          <cell r="Y141">
            <v>755635.65</v>
          </cell>
          <cell r="AB141">
            <v>209</v>
          </cell>
          <cell r="AC141">
            <v>1</v>
          </cell>
          <cell r="AD141" t="str">
            <v>RECUPERACION POR CURSOS DE CAPACITACION</v>
          </cell>
          <cell r="AE141">
            <v>50608.02</v>
          </cell>
          <cell r="AF141">
            <v>755635.65</v>
          </cell>
        </row>
        <row r="142">
          <cell r="B142">
            <v>208</v>
          </cell>
          <cell r="C142">
            <v>0</v>
          </cell>
          <cell r="D142" t="str">
            <v>SERVICIOS DE REG. CIVIL</v>
          </cell>
          <cell r="E142">
            <v>0</v>
          </cell>
          <cell r="F142">
            <v>0</v>
          </cell>
          <cell r="G142">
            <v>203485</v>
          </cell>
          <cell r="H142">
            <v>203485</v>
          </cell>
          <cell r="I142">
            <v>57595.01</v>
          </cell>
          <cell r="J142">
            <v>44213</v>
          </cell>
          <cell r="K142">
            <v>54071.6</v>
          </cell>
          <cell r="L142">
            <v>155879.61000000002</v>
          </cell>
          <cell r="M142">
            <v>153811.01</v>
          </cell>
          <cell r="N142">
            <v>191852.01</v>
          </cell>
          <cell r="O142">
            <v>50608.02</v>
          </cell>
          <cell r="P142">
            <v>396271.04000000004</v>
          </cell>
          <cell r="T142">
            <v>0</v>
          </cell>
          <cell r="U142">
            <v>755635.65</v>
          </cell>
          <cell r="X142">
            <v>0</v>
          </cell>
          <cell r="Y142">
            <v>755635.65</v>
          </cell>
          <cell r="AB142">
            <v>208</v>
          </cell>
          <cell r="AC142">
            <v>0</v>
          </cell>
          <cell r="AD142" t="str">
            <v>SERVICIOS DE REG. CIVIL</v>
          </cell>
          <cell r="AE142">
            <v>50608.02</v>
          </cell>
          <cell r="AF142">
            <v>755635.65</v>
          </cell>
        </row>
        <row r="143">
          <cell r="A143">
            <v>21001</v>
          </cell>
          <cell r="B143">
            <v>210</v>
          </cell>
          <cell r="C143">
            <v>1</v>
          </cell>
          <cell r="D143" t="str">
            <v>REGISTROS DE COMPRA VENTA</v>
          </cell>
          <cell r="E143">
            <v>5859152</v>
          </cell>
          <cell r="F143">
            <v>11571242</v>
          </cell>
          <cell r="G143">
            <v>12791041</v>
          </cell>
          <cell r="H143">
            <v>30221435</v>
          </cell>
          <cell r="I143">
            <v>6161329</v>
          </cell>
          <cell r="J143">
            <v>9454961</v>
          </cell>
          <cell r="K143">
            <v>10033358.5</v>
          </cell>
          <cell r="L143">
            <v>25649648.5</v>
          </cell>
          <cell r="M143">
            <v>6181256.5</v>
          </cell>
          <cell r="N143">
            <v>11057379.68</v>
          </cell>
          <cell r="O143">
            <v>8299944.5</v>
          </cell>
          <cell r="P143">
            <v>25538580.68</v>
          </cell>
          <cell r="T143">
            <v>0</v>
          </cell>
          <cell r="U143">
            <v>81409664.180000007</v>
          </cell>
          <cell r="X143">
            <v>0</v>
          </cell>
          <cell r="Y143">
            <v>81409664.180000007</v>
          </cell>
          <cell r="AB143">
            <v>210</v>
          </cell>
          <cell r="AC143">
            <v>1</v>
          </cell>
          <cell r="AD143" t="str">
            <v>REGISTROS DE COMPRA VENTA</v>
          </cell>
          <cell r="AE143">
            <v>8299944.5</v>
          </cell>
          <cell r="AF143">
            <v>81409664.180000007</v>
          </cell>
        </row>
        <row r="144">
          <cell r="A144">
            <v>21002</v>
          </cell>
          <cell r="B144">
            <v>210</v>
          </cell>
          <cell r="C144">
            <v>2</v>
          </cell>
          <cell r="D144" t="str">
            <v>REGISTROS DE HIPOTECAS</v>
          </cell>
          <cell r="E144">
            <v>2535923</v>
          </cell>
          <cell r="F144">
            <v>5594168.5</v>
          </cell>
          <cell r="G144">
            <v>6257589</v>
          </cell>
          <cell r="H144">
            <v>14387680.5</v>
          </cell>
          <cell r="I144">
            <v>3253757</v>
          </cell>
          <cell r="J144">
            <v>4039488</v>
          </cell>
          <cell r="K144">
            <v>4581973.5</v>
          </cell>
          <cell r="L144">
            <v>11875218.5</v>
          </cell>
          <cell r="M144">
            <v>2853150</v>
          </cell>
          <cell r="N144">
            <v>5263649</v>
          </cell>
          <cell r="O144">
            <v>3766070</v>
          </cell>
          <cell r="P144">
            <v>11882869</v>
          </cell>
          <cell r="T144">
            <v>0</v>
          </cell>
          <cell r="U144">
            <v>38145768</v>
          </cell>
          <cell r="X144">
            <v>0</v>
          </cell>
          <cell r="Y144">
            <v>38145768</v>
          </cell>
          <cell r="AB144">
            <v>210</v>
          </cell>
          <cell r="AC144">
            <v>2</v>
          </cell>
          <cell r="AD144" t="str">
            <v>REGISTROS DE HIPOTECAS</v>
          </cell>
          <cell r="AE144">
            <v>3766070</v>
          </cell>
          <cell r="AF144">
            <v>38145768</v>
          </cell>
        </row>
        <row r="145">
          <cell r="A145">
            <v>21003</v>
          </cell>
          <cell r="B145">
            <v>210</v>
          </cell>
          <cell r="C145">
            <v>3</v>
          </cell>
          <cell r="D145" t="str">
            <v>REGISTROS DE DONACIONES</v>
          </cell>
          <cell r="E145">
            <v>341777.5</v>
          </cell>
          <cell r="F145">
            <v>683168</v>
          </cell>
          <cell r="G145">
            <v>778010.5</v>
          </cell>
          <cell r="H145">
            <v>1802956</v>
          </cell>
          <cell r="I145">
            <v>418050</v>
          </cell>
          <cell r="J145">
            <v>502236.09</v>
          </cell>
          <cell r="K145">
            <v>688025.5</v>
          </cell>
          <cell r="L145">
            <v>1608311.59</v>
          </cell>
          <cell r="M145">
            <v>456101.5</v>
          </cell>
          <cell r="N145">
            <v>767999</v>
          </cell>
          <cell r="O145">
            <v>600443.43000000005</v>
          </cell>
          <cell r="P145">
            <v>1824543.9300000002</v>
          </cell>
          <cell r="T145">
            <v>0</v>
          </cell>
          <cell r="U145">
            <v>5235811.5200000005</v>
          </cell>
          <cell r="X145">
            <v>0</v>
          </cell>
          <cell r="Y145">
            <v>5235811.5199999996</v>
          </cell>
          <cell r="AB145">
            <v>210</v>
          </cell>
          <cell r="AC145">
            <v>3</v>
          </cell>
          <cell r="AD145" t="str">
            <v>REGISTROS DE DONACIONES</v>
          </cell>
          <cell r="AE145">
            <v>600443.43000000005</v>
          </cell>
          <cell r="AF145">
            <v>5235811.5199999996</v>
          </cell>
        </row>
        <row r="146">
          <cell r="A146">
            <v>21004</v>
          </cell>
          <cell r="B146">
            <v>210</v>
          </cell>
          <cell r="C146">
            <v>4</v>
          </cell>
          <cell r="D146" t="str">
            <v>REGISTROS DE CREDITOS OTORGADOS</v>
          </cell>
          <cell r="E146">
            <v>513919</v>
          </cell>
          <cell r="F146">
            <v>745252</v>
          </cell>
          <cell r="G146">
            <v>892193.5</v>
          </cell>
          <cell r="H146">
            <v>2151364.5</v>
          </cell>
          <cell r="I146">
            <v>444736</v>
          </cell>
          <cell r="J146">
            <v>887092</v>
          </cell>
          <cell r="K146">
            <v>1043919.5</v>
          </cell>
          <cell r="L146">
            <v>2375747.5</v>
          </cell>
          <cell r="M146">
            <v>585887</v>
          </cell>
          <cell r="N146">
            <v>1172705</v>
          </cell>
          <cell r="O146">
            <v>785246</v>
          </cell>
          <cell r="P146">
            <v>2543838</v>
          </cell>
          <cell r="T146">
            <v>0</v>
          </cell>
          <cell r="U146">
            <v>7070950</v>
          </cell>
          <cell r="X146">
            <v>0</v>
          </cell>
          <cell r="Y146">
            <v>7070950</v>
          </cell>
          <cell r="AB146">
            <v>210</v>
          </cell>
          <cell r="AC146">
            <v>4</v>
          </cell>
          <cell r="AD146" t="str">
            <v>REGISTROS DE CREDITOS OTORGADOS</v>
          </cell>
          <cell r="AE146">
            <v>785246</v>
          </cell>
          <cell r="AF146">
            <v>7070950</v>
          </cell>
        </row>
        <row r="147">
          <cell r="A147">
            <v>21005</v>
          </cell>
          <cell r="B147">
            <v>210</v>
          </cell>
          <cell r="C147">
            <v>5</v>
          </cell>
          <cell r="D147" t="str">
            <v>REG. DE AUMENTO O DISMINUCION DE CAPITAL</v>
          </cell>
          <cell r="E147">
            <v>440801.7</v>
          </cell>
          <cell r="F147">
            <v>644383</v>
          </cell>
          <cell r="G147">
            <v>532616</v>
          </cell>
          <cell r="H147">
            <v>1617800.7</v>
          </cell>
          <cell r="I147">
            <v>403970</v>
          </cell>
          <cell r="J147">
            <v>624982</v>
          </cell>
          <cell r="K147">
            <v>635293</v>
          </cell>
          <cell r="L147">
            <v>1664245</v>
          </cell>
          <cell r="M147">
            <v>408633</v>
          </cell>
          <cell r="N147">
            <v>535483</v>
          </cell>
          <cell r="O147">
            <v>536397</v>
          </cell>
          <cell r="P147">
            <v>1480513</v>
          </cell>
          <cell r="T147">
            <v>0</v>
          </cell>
          <cell r="U147">
            <v>4762558.7</v>
          </cell>
          <cell r="X147">
            <v>0</v>
          </cell>
          <cell r="Y147">
            <v>4762558.7</v>
          </cell>
          <cell r="AB147">
            <v>210</v>
          </cell>
          <cell r="AC147">
            <v>5</v>
          </cell>
          <cell r="AD147" t="str">
            <v>REG. DE AUMENTO O DISMINUCION DE CAPITAL</v>
          </cell>
          <cell r="AE147">
            <v>536397</v>
          </cell>
          <cell r="AF147">
            <v>4762558.7</v>
          </cell>
        </row>
        <row r="148">
          <cell r="A148">
            <v>21006</v>
          </cell>
          <cell r="B148">
            <v>210</v>
          </cell>
          <cell r="C148">
            <v>6</v>
          </cell>
          <cell r="D148" t="str">
            <v>REGISTRO DE INSCRIPCION DE SOCIEDADES</v>
          </cell>
          <cell r="E148">
            <v>147185</v>
          </cell>
          <cell r="F148">
            <v>284791</v>
          </cell>
          <cell r="G148">
            <v>390361</v>
          </cell>
          <cell r="H148">
            <v>822337</v>
          </cell>
          <cell r="I148">
            <v>162127</v>
          </cell>
          <cell r="J148">
            <v>215657</v>
          </cell>
          <cell r="K148">
            <v>262439</v>
          </cell>
          <cell r="L148">
            <v>640223</v>
          </cell>
          <cell r="M148">
            <v>146391</v>
          </cell>
          <cell r="N148">
            <v>229119</v>
          </cell>
          <cell r="O148">
            <v>174403</v>
          </cell>
          <cell r="P148">
            <v>549913</v>
          </cell>
          <cell r="T148">
            <v>0</v>
          </cell>
          <cell r="U148">
            <v>2012473</v>
          </cell>
          <cell r="X148">
            <v>0</v>
          </cell>
          <cell r="Y148">
            <v>2012473</v>
          </cell>
          <cell r="AB148">
            <v>210</v>
          </cell>
          <cell r="AC148">
            <v>6</v>
          </cell>
          <cell r="AD148" t="str">
            <v>REGISTRO DE INSCRIPCION DE SOCIEDADES</v>
          </cell>
          <cell r="AE148">
            <v>174403</v>
          </cell>
          <cell r="AF148">
            <v>2012473</v>
          </cell>
        </row>
        <row r="149">
          <cell r="A149">
            <v>21007</v>
          </cell>
          <cell r="B149">
            <v>210</v>
          </cell>
          <cell r="C149">
            <v>7</v>
          </cell>
          <cell r="D149" t="str">
            <v>REGISTRO DE SENTENCIAS Y SOCIEDADES</v>
          </cell>
          <cell r="E149">
            <v>13607</v>
          </cell>
          <cell r="F149">
            <v>32853</v>
          </cell>
          <cell r="G149">
            <v>13680</v>
          </cell>
          <cell r="H149">
            <v>60140</v>
          </cell>
          <cell r="I149">
            <v>5329</v>
          </cell>
          <cell r="J149">
            <v>27491</v>
          </cell>
          <cell r="K149">
            <v>38561</v>
          </cell>
          <cell r="L149">
            <v>71381</v>
          </cell>
          <cell r="M149">
            <v>6803</v>
          </cell>
          <cell r="N149">
            <v>25650</v>
          </cell>
          <cell r="O149">
            <v>17495.5</v>
          </cell>
          <cell r="P149">
            <v>49948.5</v>
          </cell>
          <cell r="T149">
            <v>0</v>
          </cell>
          <cell r="U149">
            <v>181469.5</v>
          </cell>
          <cell r="X149">
            <v>0</v>
          </cell>
          <cell r="Y149">
            <v>181469.5</v>
          </cell>
          <cell r="AB149">
            <v>210</v>
          </cell>
          <cell r="AC149">
            <v>7</v>
          </cell>
          <cell r="AD149" t="str">
            <v>REGISTRO DE SENTENCIAS Y SOCIEDADES</v>
          </cell>
          <cell r="AE149">
            <v>17495.5</v>
          </cell>
          <cell r="AF149">
            <v>181469.5</v>
          </cell>
        </row>
        <row r="150">
          <cell r="A150">
            <v>21008</v>
          </cell>
          <cell r="B150">
            <v>210</v>
          </cell>
          <cell r="C150">
            <v>8</v>
          </cell>
          <cell r="D150" t="str">
            <v>REGISTRO DE CONSTANCIAS Y CERTIFICADOS</v>
          </cell>
          <cell r="E150">
            <v>1012044</v>
          </cell>
          <cell r="F150">
            <v>1801531</v>
          </cell>
          <cell r="G150">
            <v>2100142</v>
          </cell>
          <cell r="H150">
            <v>4913717</v>
          </cell>
          <cell r="I150">
            <v>1089916</v>
          </cell>
          <cell r="J150">
            <v>1802373.01</v>
          </cell>
          <cell r="K150">
            <v>1969665</v>
          </cell>
          <cell r="L150">
            <v>4861954.01</v>
          </cell>
          <cell r="M150">
            <v>1315652</v>
          </cell>
          <cell r="N150">
            <v>2055178</v>
          </cell>
          <cell r="O150">
            <v>2741857</v>
          </cell>
          <cell r="P150">
            <v>6112687</v>
          </cell>
          <cell r="T150">
            <v>0</v>
          </cell>
          <cell r="U150">
            <v>15888358.01</v>
          </cell>
          <cell r="X150">
            <v>0</v>
          </cell>
          <cell r="Y150">
            <v>15888358.01</v>
          </cell>
          <cell r="AB150">
            <v>210</v>
          </cell>
          <cell r="AC150">
            <v>8</v>
          </cell>
          <cell r="AD150" t="str">
            <v>REGISTRO DE CONSTANCIAS Y CERTIFICADOS</v>
          </cell>
          <cell r="AE150">
            <v>2741857</v>
          </cell>
          <cell r="AF150">
            <v>15888358.01</v>
          </cell>
        </row>
        <row r="151">
          <cell r="A151">
            <v>21009</v>
          </cell>
          <cell r="B151">
            <v>210</v>
          </cell>
          <cell r="C151">
            <v>9</v>
          </cell>
          <cell r="D151" t="str">
            <v>REGISTRO DE ARRENDAMIENTO</v>
          </cell>
          <cell r="E151">
            <v>15852</v>
          </cell>
          <cell r="F151">
            <v>14313</v>
          </cell>
          <cell r="G151">
            <v>82662</v>
          </cell>
          <cell r="H151">
            <v>112827</v>
          </cell>
          <cell r="I151">
            <v>24738</v>
          </cell>
          <cell r="J151">
            <v>30545</v>
          </cell>
          <cell r="K151">
            <v>18535</v>
          </cell>
          <cell r="L151">
            <v>73818</v>
          </cell>
          <cell r="M151">
            <v>2050</v>
          </cell>
          <cell r="N151">
            <v>61425</v>
          </cell>
          <cell r="O151">
            <v>85995</v>
          </cell>
          <cell r="P151">
            <v>149470</v>
          </cell>
          <cell r="T151">
            <v>0</v>
          </cell>
          <cell r="U151">
            <v>336115</v>
          </cell>
          <cell r="X151">
            <v>0</v>
          </cell>
          <cell r="Y151">
            <v>336115</v>
          </cell>
          <cell r="AB151">
            <v>210</v>
          </cell>
          <cell r="AC151">
            <v>9</v>
          </cell>
          <cell r="AD151" t="str">
            <v>REGISTRO DE ARRENDAMIENTO</v>
          </cell>
          <cell r="AE151">
            <v>85995</v>
          </cell>
          <cell r="AF151">
            <v>336115</v>
          </cell>
        </row>
        <row r="152">
          <cell r="A152">
            <v>21010</v>
          </cell>
          <cell r="B152">
            <v>210</v>
          </cell>
          <cell r="C152">
            <v>10</v>
          </cell>
          <cell r="D152" t="str">
            <v>REGISTRO DE RECONOCIMIENTO DE ADEUDO</v>
          </cell>
          <cell r="E152">
            <v>254442</v>
          </cell>
          <cell r="F152">
            <v>249207</v>
          </cell>
          <cell r="G152">
            <v>400182</v>
          </cell>
          <cell r="H152">
            <v>903831</v>
          </cell>
          <cell r="I152">
            <v>282959</v>
          </cell>
          <cell r="J152">
            <v>272324.01</v>
          </cell>
          <cell r="K152">
            <v>317162</v>
          </cell>
          <cell r="L152">
            <v>872445.01</v>
          </cell>
          <cell r="M152">
            <v>138278</v>
          </cell>
          <cell r="N152">
            <v>303154</v>
          </cell>
          <cell r="O152">
            <v>303502</v>
          </cell>
          <cell r="P152">
            <v>744934</v>
          </cell>
          <cell r="T152">
            <v>0</v>
          </cell>
          <cell r="U152">
            <v>2521210.0099999998</v>
          </cell>
          <cell r="X152">
            <v>0</v>
          </cell>
          <cell r="Y152">
            <v>2521210.0099999998</v>
          </cell>
          <cell r="AB152">
            <v>210</v>
          </cell>
          <cell r="AC152">
            <v>10</v>
          </cell>
          <cell r="AD152" t="str">
            <v>REGISTRO DE RECONOCIMIENTO DE ADEUDO</v>
          </cell>
          <cell r="AE152">
            <v>303502</v>
          </cell>
          <cell r="AF152">
            <v>2521210.0099999998</v>
          </cell>
        </row>
        <row r="153">
          <cell r="A153">
            <v>21011</v>
          </cell>
          <cell r="B153">
            <v>210</v>
          </cell>
          <cell r="C153">
            <v>11</v>
          </cell>
          <cell r="D153" t="str">
            <v>REGISTRO DE CANCELACIONES</v>
          </cell>
          <cell r="E153">
            <v>440811.5</v>
          </cell>
          <cell r="F153">
            <v>985345</v>
          </cell>
          <cell r="G153">
            <v>1085238</v>
          </cell>
          <cell r="H153">
            <v>2511394.5</v>
          </cell>
          <cell r="I153">
            <v>661178</v>
          </cell>
          <cell r="J153">
            <v>798811</v>
          </cell>
          <cell r="K153">
            <v>866825</v>
          </cell>
          <cell r="L153">
            <v>2326814</v>
          </cell>
          <cell r="M153">
            <v>556738.5</v>
          </cell>
          <cell r="N153">
            <v>834797.25</v>
          </cell>
          <cell r="O153">
            <v>837585</v>
          </cell>
          <cell r="P153">
            <v>2229120.75</v>
          </cell>
          <cell r="T153">
            <v>0</v>
          </cell>
          <cell r="U153">
            <v>7067329.25</v>
          </cell>
          <cell r="X153">
            <v>0</v>
          </cell>
          <cell r="Y153">
            <v>7067329.25</v>
          </cell>
          <cell r="AB153">
            <v>210</v>
          </cell>
          <cell r="AC153">
            <v>11</v>
          </cell>
          <cell r="AD153" t="str">
            <v>REGISTRO DE CANCELACIONES</v>
          </cell>
          <cell r="AE153">
            <v>837585</v>
          </cell>
          <cell r="AF153">
            <v>7067329.25</v>
          </cell>
        </row>
        <row r="154">
          <cell r="A154">
            <v>21012</v>
          </cell>
          <cell r="B154">
            <v>210</v>
          </cell>
          <cell r="C154">
            <v>12</v>
          </cell>
          <cell r="D154" t="str">
            <v>REGISTRO DE DERECHOS POR HOJA</v>
          </cell>
          <cell r="E154">
            <v>296052</v>
          </cell>
          <cell r="F154">
            <v>413285</v>
          </cell>
          <cell r="G154">
            <v>696620.5</v>
          </cell>
          <cell r="H154">
            <v>1405957.5</v>
          </cell>
          <cell r="I154">
            <v>382702</v>
          </cell>
          <cell r="J154">
            <v>434686</v>
          </cell>
          <cell r="K154">
            <v>715505</v>
          </cell>
          <cell r="L154">
            <v>1532893</v>
          </cell>
          <cell r="M154">
            <v>338186</v>
          </cell>
          <cell r="N154">
            <v>640552</v>
          </cell>
          <cell r="O154">
            <v>438883</v>
          </cell>
          <cell r="P154">
            <v>1417621</v>
          </cell>
          <cell r="T154">
            <v>0</v>
          </cell>
          <cell r="U154">
            <v>4356471.5</v>
          </cell>
          <cell r="X154">
            <v>0</v>
          </cell>
          <cell r="Y154">
            <v>4356471.5</v>
          </cell>
          <cell r="AB154">
            <v>210</v>
          </cell>
          <cell r="AC154">
            <v>12</v>
          </cell>
          <cell r="AD154" t="str">
            <v>REGISTRO DE DERECHOS POR HOJA</v>
          </cell>
          <cell r="AE154">
            <v>438883</v>
          </cell>
          <cell r="AF154">
            <v>4356471.5</v>
          </cell>
        </row>
        <row r="155">
          <cell r="A155">
            <v>21013</v>
          </cell>
          <cell r="B155">
            <v>210</v>
          </cell>
          <cell r="C155">
            <v>13</v>
          </cell>
          <cell r="D155" t="str">
            <v>REGISTRO DE EMBARGOS</v>
          </cell>
          <cell r="E155">
            <v>208430.5</v>
          </cell>
          <cell r="F155">
            <v>325916</v>
          </cell>
          <cell r="G155">
            <v>409457</v>
          </cell>
          <cell r="H155">
            <v>943803.5</v>
          </cell>
          <cell r="I155">
            <v>316984</v>
          </cell>
          <cell r="J155">
            <v>609165</v>
          </cell>
          <cell r="K155">
            <v>634136</v>
          </cell>
          <cell r="L155">
            <v>1560285</v>
          </cell>
          <cell r="M155">
            <v>237314</v>
          </cell>
          <cell r="N155">
            <v>440124</v>
          </cell>
          <cell r="O155">
            <v>405044</v>
          </cell>
          <cell r="P155">
            <v>1082482</v>
          </cell>
          <cell r="T155">
            <v>0</v>
          </cell>
          <cell r="U155">
            <v>3586570.5</v>
          </cell>
          <cell r="X155">
            <v>0</v>
          </cell>
          <cell r="Y155">
            <v>3586570.5</v>
          </cell>
          <cell r="AB155">
            <v>210</v>
          </cell>
          <cell r="AC155">
            <v>13</v>
          </cell>
          <cell r="AD155" t="str">
            <v>REGISTRO DE EMBARGOS</v>
          </cell>
          <cell r="AE155">
            <v>405044</v>
          </cell>
          <cell r="AF155">
            <v>3586570.5</v>
          </cell>
        </row>
        <row r="156">
          <cell r="A156">
            <v>21014</v>
          </cell>
          <cell r="B156">
            <v>210</v>
          </cell>
          <cell r="C156">
            <v>14</v>
          </cell>
          <cell r="D156" t="str">
            <v>REGISTRO DE HIJUELAS</v>
          </cell>
          <cell r="E156">
            <v>215130</v>
          </cell>
          <cell r="F156">
            <v>320615.5</v>
          </cell>
          <cell r="G156">
            <v>466251</v>
          </cell>
          <cell r="H156">
            <v>1001996.5</v>
          </cell>
          <cell r="I156">
            <v>248731</v>
          </cell>
          <cell r="J156">
            <v>323630.5</v>
          </cell>
          <cell r="K156">
            <v>378051</v>
          </cell>
          <cell r="L156">
            <v>950412.5</v>
          </cell>
          <cell r="M156">
            <v>232515</v>
          </cell>
          <cell r="N156">
            <v>455900.5</v>
          </cell>
          <cell r="O156">
            <v>366341</v>
          </cell>
          <cell r="P156">
            <v>1054756.5</v>
          </cell>
          <cell r="T156">
            <v>0</v>
          </cell>
          <cell r="U156">
            <v>3007165.5</v>
          </cell>
          <cell r="X156">
            <v>0</v>
          </cell>
          <cell r="Y156">
            <v>3007165.5</v>
          </cell>
          <cell r="AB156">
            <v>210</v>
          </cell>
          <cell r="AC156">
            <v>14</v>
          </cell>
          <cell r="AD156" t="str">
            <v>REGISTRO DE HIJUELAS</v>
          </cell>
          <cell r="AE156">
            <v>366341</v>
          </cell>
          <cell r="AF156">
            <v>3007165.5</v>
          </cell>
        </row>
        <row r="157">
          <cell r="A157">
            <v>21015</v>
          </cell>
          <cell r="B157">
            <v>210</v>
          </cell>
          <cell r="C157">
            <v>15</v>
          </cell>
          <cell r="D157" t="str">
            <v>OTROS REGISTROS DEL REG PUB DE LA PROP</v>
          </cell>
          <cell r="E157">
            <v>4015497.5</v>
          </cell>
          <cell r="F157">
            <v>6521292</v>
          </cell>
          <cell r="G157">
            <v>7998003.3200000003</v>
          </cell>
          <cell r="H157">
            <v>18534792.82</v>
          </cell>
          <cell r="I157">
            <v>4294515.5</v>
          </cell>
          <cell r="J157">
            <v>6184661.0099999998</v>
          </cell>
          <cell r="K157">
            <v>7782465.5</v>
          </cell>
          <cell r="L157">
            <v>18261642.009999998</v>
          </cell>
          <cell r="M157">
            <v>3843640</v>
          </cell>
          <cell r="N157">
            <v>7541974.5199999996</v>
          </cell>
          <cell r="O157">
            <v>6367030.5300000003</v>
          </cell>
          <cell r="P157">
            <v>17752645.050000001</v>
          </cell>
          <cell r="T157">
            <v>0</v>
          </cell>
          <cell r="U157">
            <v>54549079.880000003</v>
          </cell>
          <cell r="X157">
            <v>0</v>
          </cell>
          <cell r="Y157">
            <v>54549079.880000003</v>
          </cell>
          <cell r="AB157">
            <v>210</v>
          </cell>
          <cell r="AC157">
            <v>15</v>
          </cell>
          <cell r="AD157" t="str">
            <v>OTROS REGISTROS DEL REG PUB DE LA PROP</v>
          </cell>
          <cell r="AE157">
            <v>6367030.5300000003</v>
          </cell>
          <cell r="AF157">
            <v>54549079.880000003</v>
          </cell>
        </row>
        <row r="158">
          <cell r="B158">
            <v>210</v>
          </cell>
          <cell r="C158">
            <v>0</v>
          </cell>
          <cell r="D158" t="str">
            <v>SERVICIOS DE REG. PUBLICO</v>
          </cell>
          <cell r="E158">
            <v>16310624.699999999</v>
          </cell>
          <cell r="F158">
            <v>30187362</v>
          </cell>
          <cell r="G158">
            <v>34894046.82</v>
          </cell>
          <cell r="H158">
            <v>81392033.520000011</v>
          </cell>
          <cell r="I158">
            <v>18151021.5</v>
          </cell>
          <cell r="J158">
            <v>26208102.620000001</v>
          </cell>
          <cell r="K158">
            <v>29965914.5</v>
          </cell>
          <cell r="L158">
            <v>74325038.620000005</v>
          </cell>
          <cell r="M158">
            <v>17302595.5</v>
          </cell>
          <cell r="N158">
            <v>31385089.949999999</v>
          </cell>
          <cell r="O158">
            <v>25726236.960000001</v>
          </cell>
          <cell r="P158">
            <v>74413922.409999996</v>
          </cell>
          <cell r="T158">
            <v>0</v>
          </cell>
          <cell r="U158">
            <v>230130994.55000001</v>
          </cell>
          <cell r="X158">
            <v>0</v>
          </cell>
          <cell r="Y158">
            <v>230130994.55000001</v>
          </cell>
          <cell r="AB158">
            <v>210</v>
          </cell>
          <cell r="AC158">
            <v>0</v>
          </cell>
          <cell r="AD158" t="str">
            <v>SERVICIOS DE REG. PUBLICO</v>
          </cell>
          <cell r="AE158">
            <v>25726236.960000001</v>
          </cell>
          <cell r="AF158">
            <v>230130994.55000001</v>
          </cell>
        </row>
        <row r="159">
          <cell r="A159">
            <v>21100</v>
          </cell>
          <cell r="B159">
            <v>211</v>
          </cell>
          <cell r="C159">
            <v>0</v>
          </cell>
          <cell r="D159" t="str">
            <v>AUTORIZACION DE PROTOCOLOS</v>
          </cell>
          <cell r="E159">
            <v>3881</v>
          </cell>
          <cell r="F159">
            <v>4663</v>
          </cell>
          <cell r="G159">
            <v>1927</v>
          </cell>
          <cell r="H159">
            <v>10471</v>
          </cell>
          <cell r="I159">
            <v>7260</v>
          </cell>
          <cell r="J159">
            <v>10209</v>
          </cell>
          <cell r="K159">
            <v>10666</v>
          </cell>
          <cell r="L159">
            <v>28135</v>
          </cell>
          <cell r="M159">
            <v>5408</v>
          </cell>
          <cell r="N159">
            <v>8712</v>
          </cell>
          <cell r="O159">
            <v>10164</v>
          </cell>
          <cell r="P159">
            <v>24284</v>
          </cell>
          <cell r="T159">
            <v>0</v>
          </cell>
          <cell r="U159">
            <v>62890</v>
          </cell>
          <cell r="X159">
            <v>0</v>
          </cell>
          <cell r="Y159">
            <v>62890</v>
          </cell>
          <cell r="AB159">
            <v>211</v>
          </cell>
          <cell r="AC159">
            <v>0</v>
          </cell>
          <cell r="AD159" t="str">
            <v>AUTORIZACION DE PROTOCOLOS</v>
          </cell>
          <cell r="AE159">
            <v>10164</v>
          </cell>
          <cell r="AF159">
            <v>62890</v>
          </cell>
        </row>
        <row r="160">
          <cell r="B160">
            <v>210</v>
          </cell>
          <cell r="C160">
            <v>0</v>
          </cell>
          <cell r="D160" t="str">
            <v>SERVICIOS DE REG. PUBLICO</v>
          </cell>
          <cell r="H160">
            <v>0</v>
          </cell>
          <cell r="I160">
            <v>0</v>
          </cell>
          <cell r="J160">
            <v>0</v>
          </cell>
          <cell r="K160">
            <v>0</v>
          </cell>
          <cell r="L160">
            <v>0</v>
          </cell>
          <cell r="M160">
            <v>0</v>
          </cell>
          <cell r="N160">
            <v>0</v>
          </cell>
          <cell r="O160">
            <v>0</v>
          </cell>
          <cell r="P160">
            <v>0</v>
          </cell>
          <cell r="T160">
            <v>0</v>
          </cell>
          <cell r="U160">
            <v>0</v>
          </cell>
          <cell r="X160">
            <v>0</v>
          </cell>
          <cell r="Y160">
            <v>0</v>
          </cell>
          <cell r="AB160">
            <v>210</v>
          </cell>
          <cell r="AC160">
            <v>0</v>
          </cell>
          <cell r="AD160" t="str">
            <v>SERVICIOS DE REG. PUBLICO</v>
          </cell>
          <cell r="AE160">
            <v>0</v>
          </cell>
          <cell r="AF160">
            <v>0</v>
          </cell>
        </row>
        <row r="161">
          <cell r="A161">
            <v>21101</v>
          </cell>
          <cell r="B161">
            <v>211</v>
          </cell>
          <cell r="C161">
            <v>1</v>
          </cell>
          <cell r="D161" t="str">
            <v>APERTURA DE FOLIOS DE PROTOCOLOS</v>
          </cell>
          <cell r="E161">
            <v>874000</v>
          </cell>
          <cell r="F161">
            <v>476000</v>
          </cell>
          <cell r="G161">
            <v>317200</v>
          </cell>
          <cell r="H161">
            <v>1667200</v>
          </cell>
          <cell r="I161">
            <v>695800</v>
          </cell>
          <cell r="J161">
            <v>509800</v>
          </cell>
          <cell r="K161">
            <v>613800</v>
          </cell>
          <cell r="L161">
            <v>1819400</v>
          </cell>
          <cell r="M161">
            <v>508000</v>
          </cell>
          <cell r="N161">
            <v>693200</v>
          </cell>
          <cell r="O161">
            <v>696000</v>
          </cell>
          <cell r="P161">
            <v>1897200</v>
          </cell>
          <cell r="T161">
            <v>0</v>
          </cell>
          <cell r="U161">
            <v>5383800</v>
          </cell>
          <cell r="X161">
            <v>0</v>
          </cell>
          <cell r="Y161">
            <v>5383800</v>
          </cell>
          <cell r="AB161">
            <v>211</v>
          </cell>
          <cell r="AC161">
            <v>1</v>
          </cell>
          <cell r="AD161" t="str">
            <v>APERTURA DE FOLIOS DE PROTOCOLOS</v>
          </cell>
          <cell r="AE161">
            <v>696000</v>
          </cell>
          <cell r="AF161">
            <v>5383800</v>
          </cell>
        </row>
        <row r="162">
          <cell r="B162">
            <v>210</v>
          </cell>
          <cell r="C162">
            <v>0</v>
          </cell>
          <cell r="D162" t="str">
            <v>SERVICIOS DE REG. PUBLICO</v>
          </cell>
          <cell r="H162">
            <v>0</v>
          </cell>
          <cell r="I162">
            <v>0</v>
          </cell>
          <cell r="J162">
            <v>0</v>
          </cell>
          <cell r="K162">
            <v>0</v>
          </cell>
          <cell r="L162">
            <v>0</v>
          </cell>
          <cell r="M162">
            <v>0</v>
          </cell>
          <cell r="N162">
            <v>0</v>
          </cell>
          <cell r="O162">
            <v>0</v>
          </cell>
          <cell r="P162">
            <v>0</v>
          </cell>
          <cell r="T162">
            <v>0</v>
          </cell>
          <cell r="U162">
            <v>0</v>
          </cell>
          <cell r="X162">
            <v>0</v>
          </cell>
          <cell r="Y162">
            <v>0</v>
          </cell>
          <cell r="AB162">
            <v>210</v>
          </cell>
          <cell r="AC162">
            <v>0</v>
          </cell>
          <cell r="AD162" t="str">
            <v>SERVICIOS DE REG. PUBLICO</v>
          </cell>
          <cell r="AE162">
            <v>0</v>
          </cell>
          <cell r="AF162">
            <v>0</v>
          </cell>
        </row>
        <row r="163">
          <cell r="A163">
            <v>21102</v>
          </cell>
          <cell r="B163">
            <v>211</v>
          </cell>
          <cell r="C163">
            <v>2</v>
          </cell>
          <cell r="D163" t="str">
            <v>CIERRE DE FOLIOS DE PROTOCOLOS</v>
          </cell>
          <cell r="E163">
            <v>64245</v>
          </cell>
          <cell r="F163">
            <v>241200</v>
          </cell>
          <cell r="G163">
            <v>332400</v>
          </cell>
          <cell r="H163">
            <v>637845</v>
          </cell>
          <cell r="I163">
            <v>180800</v>
          </cell>
          <cell r="J163">
            <v>215368</v>
          </cell>
          <cell r="K163">
            <v>600200</v>
          </cell>
          <cell r="L163">
            <v>996368</v>
          </cell>
          <cell r="M163">
            <v>255600</v>
          </cell>
          <cell r="N163">
            <v>346400</v>
          </cell>
          <cell r="O163">
            <v>275200</v>
          </cell>
          <cell r="P163">
            <v>877200</v>
          </cell>
          <cell r="T163">
            <v>0</v>
          </cell>
          <cell r="U163">
            <v>2511413</v>
          </cell>
          <cell r="X163">
            <v>0</v>
          </cell>
          <cell r="Y163">
            <v>2511413</v>
          </cell>
          <cell r="AB163">
            <v>211</v>
          </cell>
          <cell r="AC163">
            <v>2</v>
          </cell>
          <cell r="AD163" t="str">
            <v>CIERRE DE FOLIOS DE PROTOCOLOS</v>
          </cell>
          <cell r="AE163">
            <v>275200</v>
          </cell>
          <cell r="AF163">
            <v>2511413</v>
          </cell>
        </row>
        <row r="164">
          <cell r="A164">
            <v>21205</v>
          </cell>
          <cell r="B164">
            <v>212</v>
          </cell>
          <cell r="C164">
            <v>5</v>
          </cell>
          <cell r="D164" t="str">
            <v>SERVICIOS PRESTADOS A LAS EMPRESAS E.U.A</v>
          </cell>
          <cell r="H164">
            <v>0</v>
          </cell>
          <cell r="L164">
            <v>0</v>
          </cell>
          <cell r="O164">
            <v>4306.3999999999996</v>
          </cell>
          <cell r="P164">
            <v>4306.3999999999996</v>
          </cell>
          <cell r="T164">
            <v>0</v>
          </cell>
          <cell r="U164">
            <v>4306.3999999999996</v>
          </cell>
          <cell r="X164">
            <v>0</v>
          </cell>
          <cell r="Y164">
            <v>4306.3999999999996</v>
          </cell>
          <cell r="AB164">
            <v>212</v>
          </cell>
          <cell r="AC164">
            <v>5</v>
          </cell>
          <cell r="AD164" t="str">
            <v>SERVICIOS PRESTADOS A LAS EMPRESAS E.U.A</v>
          </cell>
          <cell r="AE164">
            <v>4306.3999999999996</v>
          </cell>
          <cell r="AF164">
            <v>4306.3999999999996</v>
          </cell>
        </row>
        <row r="165">
          <cell r="A165">
            <v>21300</v>
          </cell>
          <cell r="B165">
            <v>213</v>
          </cell>
          <cell r="C165">
            <v>0</v>
          </cell>
          <cell r="D165" t="str">
            <v>EXPEDICION DE CERTIFICADOS</v>
          </cell>
          <cell r="E165">
            <v>116120</v>
          </cell>
          <cell r="F165">
            <v>147000</v>
          </cell>
          <cell r="G165">
            <v>174941</v>
          </cell>
          <cell r="H165">
            <v>438061</v>
          </cell>
          <cell r="I165">
            <v>136024</v>
          </cell>
          <cell r="J165">
            <v>150757</v>
          </cell>
          <cell r="K165">
            <v>168944</v>
          </cell>
          <cell r="L165">
            <v>455725</v>
          </cell>
          <cell r="M165">
            <v>123145</v>
          </cell>
          <cell r="N165">
            <v>168922</v>
          </cell>
          <cell r="O165">
            <v>150106</v>
          </cell>
          <cell r="P165">
            <v>442173</v>
          </cell>
          <cell r="T165">
            <v>0</v>
          </cell>
          <cell r="U165">
            <v>1335959</v>
          </cell>
          <cell r="X165">
            <v>0</v>
          </cell>
          <cell r="Y165">
            <v>1335959</v>
          </cell>
          <cell r="AB165">
            <v>213</v>
          </cell>
          <cell r="AC165">
            <v>0</v>
          </cell>
          <cell r="AD165" t="str">
            <v>EXPEDICION DE CERTIFICADOS</v>
          </cell>
          <cell r="AE165">
            <v>150106</v>
          </cell>
          <cell r="AF165">
            <v>1335959</v>
          </cell>
        </row>
        <row r="166">
          <cell r="A166">
            <v>21301</v>
          </cell>
          <cell r="B166">
            <v>213</v>
          </cell>
          <cell r="C166">
            <v>1</v>
          </cell>
          <cell r="D166" t="str">
            <v>EXP.DE CARTAS DE NO ANTECEDENTES PENALES</v>
          </cell>
          <cell r="E166">
            <v>852422</v>
          </cell>
          <cell r="F166">
            <v>895048</v>
          </cell>
          <cell r="G166">
            <v>846664</v>
          </cell>
          <cell r="H166">
            <v>2594134</v>
          </cell>
          <cell r="I166">
            <v>768992</v>
          </cell>
          <cell r="J166">
            <v>782376</v>
          </cell>
          <cell r="K166">
            <v>906696</v>
          </cell>
          <cell r="L166">
            <v>2458064</v>
          </cell>
          <cell r="M166">
            <v>826224</v>
          </cell>
          <cell r="N166">
            <v>961184</v>
          </cell>
          <cell r="O166">
            <v>832720</v>
          </cell>
          <cell r="P166">
            <v>2620128</v>
          </cell>
          <cell r="T166">
            <v>0</v>
          </cell>
          <cell r="U166">
            <v>7672326</v>
          </cell>
          <cell r="X166">
            <v>0</v>
          </cell>
          <cell r="Y166">
            <v>7672326</v>
          </cell>
          <cell r="AB166">
            <v>213</v>
          </cell>
          <cell r="AC166">
            <v>1</v>
          </cell>
          <cell r="AD166" t="str">
            <v>EXP.DE CARTAS DE NO ANTECEDENTES PENALES</v>
          </cell>
          <cell r="AE166">
            <v>832720</v>
          </cell>
          <cell r="AF166">
            <v>7672326</v>
          </cell>
        </row>
        <row r="167">
          <cell r="A167">
            <v>21306</v>
          </cell>
          <cell r="B167">
            <v>213</v>
          </cell>
          <cell r="C167">
            <v>6</v>
          </cell>
          <cell r="D167" t="str">
            <v>SUB.CARTAS DE NO ANTECEDENTES PENALES</v>
          </cell>
          <cell r="E167">
            <v>0</v>
          </cell>
          <cell r="F167">
            <v>0</v>
          </cell>
          <cell r="G167">
            <v>0</v>
          </cell>
          <cell r="H167">
            <v>0</v>
          </cell>
          <cell r="I167">
            <v>0</v>
          </cell>
          <cell r="J167">
            <v>0</v>
          </cell>
          <cell r="K167">
            <v>0</v>
          </cell>
          <cell r="L167">
            <v>0</v>
          </cell>
          <cell r="M167">
            <v>0</v>
          </cell>
          <cell r="N167">
            <v>0</v>
          </cell>
          <cell r="O167">
            <v>0</v>
          </cell>
          <cell r="P167">
            <v>0</v>
          </cell>
          <cell r="T167">
            <v>0</v>
          </cell>
          <cell r="U167">
            <v>0</v>
          </cell>
          <cell r="X167">
            <v>0</v>
          </cell>
          <cell r="Y167">
            <v>0</v>
          </cell>
          <cell r="AB167">
            <v>213</v>
          </cell>
          <cell r="AC167">
            <v>6</v>
          </cell>
          <cell r="AD167" t="str">
            <v>SUB.CARTAS DE NO ANTECEDENTES PENALES</v>
          </cell>
          <cell r="AE167">
            <v>0</v>
          </cell>
          <cell r="AF167">
            <v>0</v>
          </cell>
        </row>
        <row r="168">
          <cell r="A168">
            <v>21400</v>
          </cell>
          <cell r="B168">
            <v>214</v>
          </cell>
          <cell r="C168">
            <v>0</v>
          </cell>
          <cell r="D168" t="str">
            <v>LEGALIZACION DE FIRMAS</v>
          </cell>
          <cell r="E168">
            <v>0</v>
          </cell>
          <cell r="F168">
            <v>-62929</v>
          </cell>
          <cell r="G168">
            <v>0</v>
          </cell>
          <cell r="H168">
            <v>-62929</v>
          </cell>
          <cell r="I168">
            <v>0</v>
          </cell>
          <cell r="J168">
            <v>0</v>
          </cell>
          <cell r="K168">
            <v>0</v>
          </cell>
          <cell r="L168">
            <v>0</v>
          </cell>
          <cell r="M168">
            <v>0</v>
          </cell>
          <cell r="N168">
            <v>0</v>
          </cell>
          <cell r="O168">
            <v>0</v>
          </cell>
          <cell r="P168">
            <v>0</v>
          </cell>
          <cell r="T168">
            <v>0</v>
          </cell>
          <cell r="U168">
            <v>-62929</v>
          </cell>
          <cell r="X168">
            <v>0</v>
          </cell>
          <cell r="Y168">
            <v>-62929</v>
          </cell>
          <cell r="AB168">
            <v>214</v>
          </cell>
          <cell r="AC168">
            <v>0</v>
          </cell>
          <cell r="AD168" t="str">
            <v>LEGALIZACION DE FIRMAS</v>
          </cell>
          <cell r="AE168">
            <v>0</v>
          </cell>
          <cell r="AF168">
            <v>-62929</v>
          </cell>
        </row>
        <row r="169">
          <cell r="A169">
            <v>21401</v>
          </cell>
          <cell r="B169">
            <v>214</v>
          </cell>
          <cell r="C169">
            <v>1</v>
          </cell>
          <cell r="D169" t="str">
            <v>LEGAL.DE CERT.DE FIRMAS D/PERITO TRADUC</v>
          </cell>
          <cell r="E169">
            <v>94289</v>
          </cell>
          <cell r="F169">
            <v>163912</v>
          </cell>
          <cell r="G169">
            <v>68471.009999999995</v>
          </cell>
          <cell r="H169">
            <v>326672.01</v>
          </cell>
          <cell r="I169">
            <v>103935</v>
          </cell>
          <cell r="J169">
            <v>22231</v>
          </cell>
          <cell r="K169">
            <v>2208</v>
          </cell>
          <cell r="L169">
            <v>128374</v>
          </cell>
          <cell r="M169">
            <v>624</v>
          </cell>
          <cell r="N169">
            <v>1397</v>
          </cell>
          <cell r="O169">
            <v>1453</v>
          </cell>
          <cell r="P169">
            <v>3474</v>
          </cell>
          <cell r="T169">
            <v>0</v>
          </cell>
          <cell r="U169">
            <v>458520.01</v>
          </cell>
          <cell r="X169">
            <v>0</v>
          </cell>
          <cell r="Y169">
            <v>458520.01</v>
          </cell>
          <cell r="AB169">
            <v>214</v>
          </cell>
          <cell r="AC169">
            <v>1</v>
          </cell>
          <cell r="AD169" t="str">
            <v>LEGALIZAC Y/O APOSTILLA D FIRMAS DEL TSJ</v>
          </cell>
          <cell r="AE169">
            <v>1453</v>
          </cell>
          <cell r="AF169">
            <v>458520.01</v>
          </cell>
        </row>
        <row r="170">
          <cell r="A170">
            <v>21402</v>
          </cell>
          <cell r="B170">
            <v>214</v>
          </cell>
          <cell r="C170">
            <v>2</v>
          </cell>
          <cell r="D170" t="str">
            <v>LEG Y/O APOSTILLA FIRMAS NOTARIOS Y RPC</v>
          </cell>
          <cell r="G170">
            <v>0</v>
          </cell>
          <cell r="H170">
            <v>0</v>
          </cell>
          <cell r="I170">
            <v>0</v>
          </cell>
          <cell r="J170">
            <v>79794</v>
          </cell>
          <cell r="K170">
            <v>129177</v>
          </cell>
          <cell r="L170">
            <v>208971</v>
          </cell>
          <cell r="M170">
            <v>84816</v>
          </cell>
          <cell r="N170">
            <v>82026</v>
          </cell>
          <cell r="O170">
            <v>58869</v>
          </cell>
          <cell r="P170">
            <v>225711</v>
          </cell>
          <cell r="T170">
            <v>0</v>
          </cell>
          <cell r="U170">
            <v>434682</v>
          </cell>
          <cell r="X170">
            <v>0</v>
          </cell>
          <cell r="Y170">
            <v>434682</v>
          </cell>
          <cell r="AB170">
            <v>214</v>
          </cell>
          <cell r="AC170">
            <v>2</v>
          </cell>
          <cell r="AD170" t="str">
            <v>LEG Y/O APOSTILLA FIRMAS NOTARIOS Y RPC</v>
          </cell>
          <cell r="AE170">
            <v>58869</v>
          </cell>
          <cell r="AF170">
            <v>434682</v>
          </cell>
        </row>
        <row r="171">
          <cell r="A171">
            <v>21403</v>
          </cell>
          <cell r="B171">
            <v>214</v>
          </cell>
          <cell r="C171">
            <v>3</v>
          </cell>
          <cell r="D171" t="str">
            <v>LEG Y/O APOSTILLA FIRMAS D DEPEND VARIAS</v>
          </cell>
          <cell r="G171">
            <v>0</v>
          </cell>
          <cell r="H171">
            <v>0</v>
          </cell>
          <cell r="I171">
            <v>0</v>
          </cell>
          <cell r="J171">
            <v>17080</v>
          </cell>
          <cell r="K171">
            <v>40764</v>
          </cell>
          <cell r="L171">
            <v>57844</v>
          </cell>
          <cell r="M171">
            <v>35448</v>
          </cell>
          <cell r="N171">
            <v>36706</v>
          </cell>
          <cell r="O171">
            <v>19824</v>
          </cell>
          <cell r="P171">
            <v>91978</v>
          </cell>
          <cell r="T171">
            <v>0</v>
          </cell>
          <cell r="U171">
            <v>149822</v>
          </cell>
          <cell r="X171">
            <v>0</v>
          </cell>
          <cell r="Y171">
            <v>149822</v>
          </cell>
          <cell r="AB171">
            <v>214</v>
          </cell>
          <cell r="AC171">
            <v>3</v>
          </cell>
          <cell r="AD171" t="str">
            <v>LEG Y/O APOSTILLA FIRMAS D DEPEND VARIAS</v>
          </cell>
          <cell r="AE171">
            <v>19824</v>
          </cell>
          <cell r="AF171">
            <v>149822</v>
          </cell>
        </row>
        <row r="172">
          <cell r="A172">
            <v>21404</v>
          </cell>
          <cell r="B172">
            <v>214</v>
          </cell>
          <cell r="C172">
            <v>4</v>
          </cell>
          <cell r="D172" t="str">
            <v>LEG Y/O APOS FIRMA P MUNICIPAL Y S AYUNT</v>
          </cell>
          <cell r="G172">
            <v>22565</v>
          </cell>
          <cell r="H172">
            <v>22565</v>
          </cell>
          <cell r="I172">
            <v>0</v>
          </cell>
          <cell r="J172">
            <v>0</v>
          </cell>
          <cell r="K172">
            <v>336</v>
          </cell>
          <cell r="L172">
            <v>336</v>
          </cell>
          <cell r="M172">
            <v>168</v>
          </cell>
          <cell r="N172">
            <v>560</v>
          </cell>
          <cell r="O172">
            <v>728</v>
          </cell>
          <cell r="P172">
            <v>1456</v>
          </cell>
          <cell r="T172">
            <v>0</v>
          </cell>
          <cell r="U172">
            <v>24357</v>
          </cell>
          <cell r="X172">
            <v>0</v>
          </cell>
          <cell r="Y172">
            <v>24357</v>
          </cell>
          <cell r="AB172">
            <v>214</v>
          </cell>
          <cell r="AC172">
            <v>4</v>
          </cell>
          <cell r="AD172" t="str">
            <v>LEG Y/O APOS FIRMA P MUNICIPAL Y S AYUNT</v>
          </cell>
          <cell r="AE172">
            <v>728</v>
          </cell>
          <cell r="AF172">
            <v>24357</v>
          </cell>
        </row>
        <row r="173">
          <cell r="A173">
            <v>21405</v>
          </cell>
          <cell r="B173">
            <v>214</v>
          </cell>
          <cell r="C173">
            <v>5</v>
          </cell>
          <cell r="D173" t="str">
            <v>LEG Y/O APOS FIRMAS DOC ESCOLARES UANL</v>
          </cell>
          <cell r="H173">
            <v>0</v>
          </cell>
          <cell r="I173">
            <v>0</v>
          </cell>
          <cell r="J173">
            <v>105338</v>
          </cell>
          <cell r="K173">
            <v>164649</v>
          </cell>
          <cell r="L173">
            <v>269987</v>
          </cell>
          <cell r="M173">
            <v>110051</v>
          </cell>
          <cell r="N173">
            <v>236657</v>
          </cell>
          <cell r="O173">
            <v>147690</v>
          </cell>
          <cell r="P173">
            <v>494398</v>
          </cell>
          <cell r="T173">
            <v>0</v>
          </cell>
          <cell r="U173">
            <v>764385</v>
          </cell>
          <cell r="X173">
            <v>0</v>
          </cell>
          <cell r="Y173">
            <v>764385</v>
          </cell>
          <cell r="AB173">
            <v>214</v>
          </cell>
          <cell r="AC173">
            <v>5</v>
          </cell>
          <cell r="AD173" t="str">
            <v>LEG Y/O APOS FIRMAS DOC ESCOLARES UANL</v>
          </cell>
          <cell r="AE173">
            <v>147690</v>
          </cell>
          <cell r="AF173">
            <v>764385</v>
          </cell>
        </row>
        <row r="174">
          <cell r="A174">
            <v>21406</v>
          </cell>
          <cell r="B174">
            <v>214</v>
          </cell>
          <cell r="C174">
            <v>6</v>
          </cell>
          <cell r="D174" t="str">
            <v>LEG Y/O APOS FIRMAS DOC ESCOLARES DE SE</v>
          </cell>
          <cell r="H174">
            <v>0</v>
          </cell>
          <cell r="I174">
            <v>0</v>
          </cell>
          <cell r="J174">
            <v>33756</v>
          </cell>
          <cell r="K174">
            <v>38470</v>
          </cell>
          <cell r="L174">
            <v>72226</v>
          </cell>
          <cell r="M174">
            <v>35140</v>
          </cell>
          <cell r="N174">
            <v>37422</v>
          </cell>
          <cell r="O174">
            <v>27720</v>
          </cell>
          <cell r="P174">
            <v>100282</v>
          </cell>
          <cell r="T174">
            <v>0</v>
          </cell>
          <cell r="U174">
            <v>172508</v>
          </cell>
          <cell r="X174">
            <v>0</v>
          </cell>
          <cell r="Y174">
            <v>172508</v>
          </cell>
          <cell r="AB174">
            <v>214</v>
          </cell>
          <cell r="AC174">
            <v>6</v>
          </cell>
          <cell r="AD174" t="str">
            <v>LEG Y/O APOS FIRMAS DOC ESCOLARES DE SE</v>
          </cell>
          <cell r="AE174">
            <v>27720</v>
          </cell>
          <cell r="AF174">
            <v>172508</v>
          </cell>
        </row>
        <row r="175">
          <cell r="A175">
            <v>21407</v>
          </cell>
          <cell r="B175">
            <v>214</v>
          </cell>
          <cell r="C175">
            <v>7</v>
          </cell>
          <cell r="D175" t="str">
            <v>LEG Y/O APOS FIRMA X SUBS Y/O EXENTOS SE</v>
          </cell>
          <cell r="H175">
            <v>0</v>
          </cell>
          <cell r="I175">
            <v>0</v>
          </cell>
          <cell r="J175">
            <v>0</v>
          </cell>
          <cell r="K175">
            <v>0</v>
          </cell>
          <cell r="L175">
            <v>0</v>
          </cell>
          <cell r="M175">
            <v>0</v>
          </cell>
          <cell r="N175">
            <v>0</v>
          </cell>
          <cell r="O175">
            <v>0</v>
          </cell>
          <cell r="P175">
            <v>0</v>
          </cell>
          <cell r="T175">
            <v>0</v>
          </cell>
          <cell r="U175">
            <v>0</v>
          </cell>
          <cell r="X175">
            <v>0</v>
          </cell>
          <cell r="Y175">
            <v>0</v>
          </cell>
          <cell r="AB175">
            <v>214</v>
          </cell>
          <cell r="AC175">
            <v>7</v>
          </cell>
          <cell r="AD175" t="str">
            <v>LEG Y/O APOS FIRMA X SUBS Y/O EXENTOS SE</v>
          </cell>
          <cell r="AE175">
            <v>0</v>
          </cell>
          <cell r="AF175">
            <v>0</v>
          </cell>
        </row>
        <row r="176">
          <cell r="A176">
            <v>21408</v>
          </cell>
          <cell r="B176">
            <v>214</v>
          </cell>
          <cell r="C176">
            <v>8</v>
          </cell>
          <cell r="D176" t="str">
            <v>LEG Y/O APOS FIR X SUB Y/O EXE TSJ OTROS</v>
          </cell>
          <cell r="H176">
            <v>0</v>
          </cell>
          <cell r="I176">
            <v>0</v>
          </cell>
          <cell r="J176">
            <v>0</v>
          </cell>
          <cell r="K176">
            <v>0</v>
          </cell>
          <cell r="L176">
            <v>0</v>
          </cell>
          <cell r="M176">
            <v>0</v>
          </cell>
          <cell r="N176">
            <v>0</v>
          </cell>
          <cell r="O176">
            <v>0</v>
          </cell>
          <cell r="P176">
            <v>0</v>
          </cell>
          <cell r="T176">
            <v>0</v>
          </cell>
          <cell r="U176">
            <v>0</v>
          </cell>
          <cell r="X176">
            <v>0</v>
          </cell>
          <cell r="Y176">
            <v>0</v>
          </cell>
          <cell r="AB176">
            <v>214</v>
          </cell>
          <cell r="AC176">
            <v>8</v>
          </cell>
          <cell r="AD176" t="str">
            <v>LEG Y/O APOS FIR X SUB Y/O EXE TSJ OTROS</v>
          </cell>
          <cell r="AE176">
            <v>0</v>
          </cell>
          <cell r="AF176">
            <v>0</v>
          </cell>
        </row>
        <row r="177">
          <cell r="A177">
            <v>21500</v>
          </cell>
          <cell r="B177">
            <v>215</v>
          </cell>
          <cell r="C177">
            <v>0</v>
          </cell>
          <cell r="D177" t="str">
            <v>REGISTRO DE TITULOS PROFESIONALES</v>
          </cell>
          <cell r="E177">
            <v>6440</v>
          </cell>
          <cell r="F177">
            <v>7980</v>
          </cell>
          <cell r="G177">
            <v>6580</v>
          </cell>
          <cell r="H177">
            <v>21000</v>
          </cell>
          <cell r="I177">
            <v>6720</v>
          </cell>
          <cell r="J177">
            <v>8247</v>
          </cell>
          <cell r="K177">
            <v>11607</v>
          </cell>
          <cell r="L177">
            <v>26574</v>
          </cell>
          <cell r="M177">
            <v>5609</v>
          </cell>
          <cell r="N177">
            <v>9660</v>
          </cell>
          <cell r="O177">
            <v>6028</v>
          </cell>
          <cell r="P177">
            <v>21297</v>
          </cell>
          <cell r="T177">
            <v>0</v>
          </cell>
          <cell r="U177">
            <v>68871</v>
          </cell>
          <cell r="X177">
            <v>0</v>
          </cell>
          <cell r="Y177">
            <v>68871</v>
          </cell>
          <cell r="AB177">
            <v>215</v>
          </cell>
          <cell r="AC177">
            <v>0</v>
          </cell>
          <cell r="AD177" t="str">
            <v>REGISTRO DE TITULOS PROFESIONALES</v>
          </cell>
          <cell r="AE177">
            <v>6028</v>
          </cell>
          <cell r="AF177">
            <v>68871</v>
          </cell>
        </row>
        <row r="178">
          <cell r="A178">
            <v>21800</v>
          </cell>
          <cell r="B178">
            <v>218</v>
          </cell>
          <cell r="C178">
            <v>0</v>
          </cell>
          <cell r="D178" t="str">
            <v>CONCURSOS PUBLICOS/DIR. ADQUISICIONES</v>
          </cell>
          <cell r="E178">
            <v>2850</v>
          </cell>
          <cell r="F178">
            <v>3350</v>
          </cell>
          <cell r="G178">
            <v>6700</v>
          </cell>
          <cell r="H178">
            <v>12900</v>
          </cell>
          <cell r="I178">
            <v>56950</v>
          </cell>
          <cell r="J178">
            <v>78900</v>
          </cell>
          <cell r="K178">
            <v>149500</v>
          </cell>
          <cell r="L178">
            <v>285350</v>
          </cell>
          <cell r="M178">
            <v>23550</v>
          </cell>
          <cell r="N178">
            <v>71450</v>
          </cell>
          <cell r="O178">
            <v>49900</v>
          </cell>
          <cell r="P178">
            <v>144900</v>
          </cell>
          <cell r="T178">
            <v>0</v>
          </cell>
          <cell r="U178">
            <v>443150</v>
          </cell>
          <cell r="X178">
            <v>0</v>
          </cell>
          <cell r="Y178">
            <v>443150</v>
          </cell>
          <cell r="AB178">
            <v>218</v>
          </cell>
          <cell r="AC178">
            <v>0</v>
          </cell>
          <cell r="AD178" t="str">
            <v>CONCURSOS PUBLICOS/DIR. ADQUISICIONES</v>
          </cell>
          <cell r="AE178">
            <v>49900</v>
          </cell>
          <cell r="AF178">
            <v>443150</v>
          </cell>
        </row>
        <row r="179">
          <cell r="B179">
            <v>223</v>
          </cell>
          <cell r="C179">
            <v>0</v>
          </cell>
          <cell r="D179" t="str">
            <v>POR INTRODUCCION DE SERVICIOS</v>
          </cell>
          <cell r="E179">
            <v>0</v>
          </cell>
          <cell r="F179">
            <v>0</v>
          </cell>
          <cell r="G179">
            <v>0</v>
          </cell>
          <cell r="H179">
            <v>0</v>
          </cell>
          <cell r="I179">
            <v>0</v>
          </cell>
          <cell r="J179">
            <v>0</v>
          </cell>
          <cell r="K179">
            <v>0</v>
          </cell>
          <cell r="L179">
            <v>0</v>
          </cell>
          <cell r="M179">
            <v>0</v>
          </cell>
          <cell r="N179">
            <v>0</v>
          </cell>
          <cell r="O179">
            <v>0</v>
          </cell>
          <cell r="P179">
            <v>0</v>
          </cell>
          <cell r="T179">
            <v>0</v>
          </cell>
          <cell r="U179">
            <v>0</v>
          </cell>
          <cell r="X179">
            <v>0</v>
          </cell>
          <cell r="Y179">
            <v>0</v>
          </cell>
          <cell r="AB179">
            <v>223</v>
          </cell>
          <cell r="AC179">
            <v>0</v>
          </cell>
          <cell r="AD179" t="str">
            <v>POR INTRODUCCION DE SERVICIOS</v>
          </cell>
          <cell r="AE179">
            <v>0</v>
          </cell>
          <cell r="AF179">
            <v>0</v>
          </cell>
        </row>
        <row r="180">
          <cell r="A180">
            <v>22400</v>
          </cell>
          <cell r="B180">
            <v>224</v>
          </cell>
          <cell r="C180">
            <v>0</v>
          </cell>
          <cell r="D180" t="str">
            <v>EXAMEN Y REF. DE PATENTE DE NOTARIOS PUB</v>
          </cell>
          <cell r="E180">
            <v>109896</v>
          </cell>
          <cell r="F180">
            <v>238108</v>
          </cell>
          <cell r="G180">
            <v>119134</v>
          </cell>
          <cell r="H180">
            <v>467138</v>
          </cell>
          <cell r="I180">
            <v>18456</v>
          </cell>
          <cell r="J180">
            <v>27796</v>
          </cell>
          <cell r="K180">
            <v>27864</v>
          </cell>
          <cell r="L180">
            <v>74116</v>
          </cell>
          <cell r="M180">
            <v>23014</v>
          </cell>
          <cell r="N180">
            <v>32151</v>
          </cell>
          <cell r="O180">
            <v>22989</v>
          </cell>
          <cell r="P180">
            <v>78154</v>
          </cell>
          <cell r="T180">
            <v>0</v>
          </cell>
          <cell r="U180">
            <v>619408</v>
          </cell>
          <cell r="X180">
            <v>0</v>
          </cell>
          <cell r="Y180">
            <v>619408</v>
          </cell>
          <cell r="AB180">
            <v>224</v>
          </cell>
          <cell r="AC180">
            <v>0</v>
          </cell>
          <cell r="AD180" t="str">
            <v>EXAMEN Y REF PATENTE NOTARIOS PUBL</v>
          </cell>
          <cell r="AE180">
            <v>22989</v>
          </cell>
          <cell r="AF180">
            <v>619408</v>
          </cell>
        </row>
        <row r="181">
          <cell r="A181">
            <v>23000</v>
          </cell>
          <cell r="B181">
            <v>230</v>
          </cell>
          <cell r="C181">
            <v>0</v>
          </cell>
          <cell r="D181" t="str">
            <v>AGENCIA P/LA RACIONAL.Y MOD.TRANSP.PUB.</v>
          </cell>
          <cell r="E181">
            <v>0</v>
          </cell>
          <cell r="F181">
            <v>0</v>
          </cell>
          <cell r="G181">
            <v>0</v>
          </cell>
          <cell r="H181">
            <v>0</v>
          </cell>
          <cell r="I181">
            <v>0</v>
          </cell>
          <cell r="J181">
            <v>0</v>
          </cell>
          <cell r="K181">
            <v>0</v>
          </cell>
          <cell r="L181">
            <v>0</v>
          </cell>
          <cell r="M181">
            <v>0</v>
          </cell>
          <cell r="N181">
            <v>0</v>
          </cell>
          <cell r="O181">
            <v>0</v>
          </cell>
          <cell r="P181">
            <v>0</v>
          </cell>
          <cell r="T181">
            <v>0</v>
          </cell>
          <cell r="U181">
            <v>0</v>
          </cell>
          <cell r="X181">
            <v>0</v>
          </cell>
          <cell r="Y181">
            <v>0</v>
          </cell>
          <cell r="AB181">
            <v>230</v>
          </cell>
          <cell r="AC181">
            <v>0</v>
          </cell>
          <cell r="AD181" t="str">
            <v>AGENCIA P/LA RACIONAL.Y MOD.TRANSP.PUB.</v>
          </cell>
          <cell r="AE181">
            <v>0</v>
          </cell>
          <cell r="AF181">
            <v>0</v>
          </cell>
        </row>
        <row r="182">
          <cell r="A182">
            <v>23001</v>
          </cell>
          <cell r="B182">
            <v>230</v>
          </cell>
          <cell r="C182">
            <v>1</v>
          </cell>
          <cell r="D182" t="str">
            <v>EXPEDICION O REFRENDO DE LA CONCESION</v>
          </cell>
          <cell r="E182">
            <v>0</v>
          </cell>
          <cell r="F182">
            <v>0</v>
          </cell>
          <cell r="G182">
            <v>4055270</v>
          </cell>
          <cell r="H182">
            <v>4055270</v>
          </cell>
          <cell r="I182">
            <v>0</v>
          </cell>
          <cell r="J182">
            <v>0</v>
          </cell>
          <cell r="K182">
            <v>1836378</v>
          </cell>
          <cell r="L182">
            <v>1836378</v>
          </cell>
          <cell r="M182">
            <v>0</v>
          </cell>
          <cell r="N182">
            <v>0</v>
          </cell>
          <cell r="O182">
            <v>609894</v>
          </cell>
          <cell r="P182">
            <v>609894</v>
          </cell>
          <cell r="T182">
            <v>0</v>
          </cell>
          <cell r="U182">
            <v>6501542</v>
          </cell>
          <cell r="X182">
            <v>0</v>
          </cell>
          <cell r="Y182">
            <v>6501542</v>
          </cell>
          <cell r="AB182">
            <v>230</v>
          </cell>
          <cell r="AC182">
            <v>1</v>
          </cell>
          <cell r="AD182" t="str">
            <v>EXPEDICION O REFRENDO DE LA CONCESION</v>
          </cell>
          <cell r="AE182">
            <v>609894</v>
          </cell>
          <cell r="AF182">
            <v>6501542</v>
          </cell>
        </row>
        <row r="183">
          <cell r="A183">
            <v>23002</v>
          </cell>
          <cell r="B183">
            <v>230</v>
          </cell>
          <cell r="C183">
            <v>2</v>
          </cell>
          <cell r="D183" t="str">
            <v>TRAMITE DE CESION DE DER.DE LA CONCESION</v>
          </cell>
          <cell r="E183">
            <v>0</v>
          </cell>
          <cell r="F183">
            <v>0</v>
          </cell>
          <cell r="G183">
            <v>637709</v>
          </cell>
          <cell r="H183">
            <v>637709</v>
          </cell>
          <cell r="I183">
            <v>0</v>
          </cell>
          <cell r="J183">
            <v>0</v>
          </cell>
          <cell r="K183">
            <v>529084</v>
          </cell>
          <cell r="L183">
            <v>529084</v>
          </cell>
          <cell r="M183">
            <v>0</v>
          </cell>
          <cell r="N183">
            <v>0</v>
          </cell>
          <cell r="O183">
            <v>466264</v>
          </cell>
          <cell r="P183">
            <v>466264</v>
          </cell>
          <cell r="T183">
            <v>0</v>
          </cell>
          <cell r="U183">
            <v>1633057</v>
          </cell>
          <cell r="X183">
            <v>0</v>
          </cell>
          <cell r="Y183">
            <v>1633057</v>
          </cell>
          <cell r="AB183">
            <v>230</v>
          </cell>
          <cell r="AC183">
            <v>2</v>
          </cell>
          <cell r="AD183" t="str">
            <v>TRAMITE DE CESION DE DER.DE LA CONCESION</v>
          </cell>
          <cell r="AE183">
            <v>466264</v>
          </cell>
          <cell r="AF183">
            <v>1633057</v>
          </cell>
        </row>
        <row r="184">
          <cell r="A184">
            <v>23003</v>
          </cell>
          <cell r="B184">
            <v>230</v>
          </cell>
          <cell r="C184">
            <v>3</v>
          </cell>
          <cell r="D184" t="str">
            <v>REP.DE DOC.EN EL QUE CONSTA LA CONCESION</v>
          </cell>
          <cell r="E184">
            <v>0</v>
          </cell>
          <cell r="F184">
            <v>0</v>
          </cell>
          <cell r="G184">
            <v>0</v>
          </cell>
          <cell r="H184">
            <v>0</v>
          </cell>
          <cell r="I184">
            <v>0</v>
          </cell>
          <cell r="J184">
            <v>0</v>
          </cell>
          <cell r="K184">
            <v>0</v>
          </cell>
          <cell r="L184">
            <v>0</v>
          </cell>
          <cell r="M184">
            <v>0</v>
          </cell>
          <cell r="N184">
            <v>0</v>
          </cell>
          <cell r="O184">
            <v>0</v>
          </cell>
          <cell r="P184">
            <v>0</v>
          </cell>
          <cell r="T184">
            <v>0</v>
          </cell>
          <cell r="U184">
            <v>0</v>
          </cell>
          <cell r="X184">
            <v>0</v>
          </cell>
          <cell r="Y184">
            <v>0</v>
          </cell>
          <cell r="AB184">
            <v>230</v>
          </cell>
          <cell r="AC184">
            <v>3</v>
          </cell>
          <cell r="AD184" t="str">
            <v>REP.DE DOC.EN EL QUE CONSTA LA CONCESION</v>
          </cell>
          <cell r="AE184">
            <v>0</v>
          </cell>
          <cell r="AF184">
            <v>0</v>
          </cell>
        </row>
        <row r="185">
          <cell r="A185">
            <v>23004</v>
          </cell>
          <cell r="B185">
            <v>230</v>
          </cell>
          <cell r="C185">
            <v>4</v>
          </cell>
          <cell r="D185" t="str">
            <v>CAMBIO DE VEHICULO OBJ.DE LA CONCESION</v>
          </cell>
          <cell r="E185">
            <v>0</v>
          </cell>
          <cell r="F185">
            <v>0</v>
          </cell>
          <cell r="G185">
            <v>717469</v>
          </cell>
          <cell r="H185">
            <v>717469</v>
          </cell>
          <cell r="I185">
            <v>0</v>
          </cell>
          <cell r="J185">
            <v>0</v>
          </cell>
          <cell r="K185">
            <v>561348</v>
          </cell>
          <cell r="L185">
            <v>561348</v>
          </cell>
          <cell r="M185">
            <v>0</v>
          </cell>
          <cell r="N185">
            <v>0</v>
          </cell>
          <cell r="O185">
            <v>515034</v>
          </cell>
          <cell r="P185">
            <v>515034</v>
          </cell>
          <cell r="T185">
            <v>0</v>
          </cell>
          <cell r="U185">
            <v>1793851</v>
          </cell>
          <cell r="X185">
            <v>0</v>
          </cell>
          <cell r="Y185">
            <v>1793851</v>
          </cell>
          <cell r="AB185">
            <v>230</v>
          </cell>
          <cell r="AC185">
            <v>4</v>
          </cell>
          <cell r="AD185" t="str">
            <v>CAMBIO DE VEHICULO OBJ.DE LA CONCESION</v>
          </cell>
          <cell r="AE185">
            <v>515034</v>
          </cell>
          <cell r="AF185">
            <v>1793851</v>
          </cell>
        </row>
        <row r="186">
          <cell r="A186">
            <v>26200</v>
          </cell>
          <cell r="B186">
            <v>262</v>
          </cell>
          <cell r="C186">
            <v>0</v>
          </cell>
          <cell r="D186" t="str">
            <v>CERTIFICACION</v>
          </cell>
          <cell r="E186">
            <v>0</v>
          </cell>
          <cell r="F186">
            <v>0</v>
          </cell>
          <cell r="G186">
            <v>0</v>
          </cell>
          <cell r="H186">
            <v>0</v>
          </cell>
          <cell r="I186">
            <v>0</v>
          </cell>
          <cell r="J186">
            <v>0</v>
          </cell>
          <cell r="K186">
            <v>0</v>
          </cell>
          <cell r="L186">
            <v>0</v>
          </cell>
          <cell r="M186">
            <v>0</v>
          </cell>
          <cell r="N186">
            <v>0</v>
          </cell>
          <cell r="O186">
            <v>0</v>
          </cell>
          <cell r="P186">
            <v>0</v>
          </cell>
          <cell r="T186">
            <v>0</v>
          </cell>
          <cell r="U186">
            <v>0</v>
          </cell>
          <cell r="X186">
            <v>0</v>
          </cell>
          <cell r="Y186">
            <v>0</v>
          </cell>
          <cell r="AB186">
            <v>262</v>
          </cell>
          <cell r="AC186">
            <v>0</v>
          </cell>
          <cell r="AD186" t="str">
            <v>CERTIFICACION</v>
          </cell>
          <cell r="AE186">
            <v>0</v>
          </cell>
          <cell r="AF186">
            <v>0</v>
          </cell>
        </row>
        <row r="187">
          <cell r="A187">
            <v>26201</v>
          </cell>
          <cell r="B187">
            <v>262</v>
          </cell>
          <cell r="C187">
            <v>1</v>
          </cell>
          <cell r="D187" t="str">
            <v>CERTIFICACION RECIBOS SUELDOS</v>
          </cell>
          <cell r="E187">
            <v>8232</v>
          </cell>
          <cell r="F187">
            <v>3304</v>
          </cell>
          <cell r="G187">
            <v>2912</v>
          </cell>
          <cell r="H187">
            <v>14448</v>
          </cell>
          <cell r="I187">
            <v>2240</v>
          </cell>
          <cell r="J187">
            <v>1512</v>
          </cell>
          <cell r="K187">
            <v>2800</v>
          </cell>
          <cell r="L187">
            <v>6552</v>
          </cell>
          <cell r="M187">
            <v>3080</v>
          </cell>
          <cell r="N187">
            <v>10720</v>
          </cell>
          <cell r="O187">
            <v>2744</v>
          </cell>
          <cell r="P187">
            <v>16544</v>
          </cell>
          <cell r="T187">
            <v>0</v>
          </cell>
          <cell r="U187">
            <v>37544</v>
          </cell>
          <cell r="X187">
            <v>0</v>
          </cell>
          <cell r="Y187">
            <v>37544</v>
          </cell>
          <cell r="AB187">
            <v>262</v>
          </cell>
          <cell r="AC187">
            <v>1</v>
          </cell>
          <cell r="AD187" t="str">
            <v>CERTIFICACION RECIBOS SUELDOS</v>
          </cell>
          <cell r="AE187">
            <v>2744</v>
          </cell>
          <cell r="AF187">
            <v>37544</v>
          </cell>
        </row>
        <row r="188">
          <cell r="A188">
            <v>26202</v>
          </cell>
          <cell r="B188">
            <v>262</v>
          </cell>
          <cell r="C188">
            <v>2</v>
          </cell>
          <cell r="D188" t="str">
            <v>CONSTANCIA O CARTA DE NO INHABILITACION</v>
          </cell>
          <cell r="E188">
            <v>127870</v>
          </cell>
          <cell r="F188">
            <v>128240</v>
          </cell>
          <cell r="G188">
            <v>115584</v>
          </cell>
          <cell r="H188">
            <v>371694</v>
          </cell>
          <cell r="I188">
            <v>58744</v>
          </cell>
          <cell r="J188">
            <v>57232</v>
          </cell>
          <cell r="K188">
            <v>70616</v>
          </cell>
          <cell r="L188">
            <v>186592</v>
          </cell>
          <cell r="M188">
            <v>53032</v>
          </cell>
          <cell r="N188">
            <v>64736</v>
          </cell>
          <cell r="O188">
            <v>54488</v>
          </cell>
          <cell r="P188">
            <v>172256</v>
          </cell>
          <cell r="T188">
            <v>0</v>
          </cell>
          <cell r="U188">
            <v>730542</v>
          </cell>
          <cell r="X188">
            <v>0</v>
          </cell>
          <cell r="Y188">
            <v>730542</v>
          </cell>
          <cell r="AB188">
            <v>262</v>
          </cell>
          <cell r="AC188">
            <v>2</v>
          </cell>
          <cell r="AD188" t="str">
            <v>CONSTANCIA O CARTA DE NO INHABILITACION</v>
          </cell>
          <cell r="AE188">
            <v>54488</v>
          </cell>
          <cell r="AF188">
            <v>730542</v>
          </cell>
        </row>
        <row r="189">
          <cell r="A189">
            <v>26203</v>
          </cell>
          <cell r="B189">
            <v>262</v>
          </cell>
          <cell r="C189">
            <v>3</v>
          </cell>
          <cell r="D189" t="str">
            <v>COPIAS DIVERSAS</v>
          </cell>
          <cell r="E189">
            <v>2716.8</v>
          </cell>
          <cell r="F189">
            <v>3836</v>
          </cell>
          <cell r="G189">
            <v>7141.96</v>
          </cell>
          <cell r="H189">
            <v>13694.76</v>
          </cell>
          <cell r="I189">
            <v>6587.42</v>
          </cell>
          <cell r="J189">
            <v>55515.49</v>
          </cell>
          <cell r="K189">
            <v>7994.79</v>
          </cell>
          <cell r="L189">
            <v>70097.7</v>
          </cell>
          <cell r="M189">
            <v>10353.24</v>
          </cell>
          <cell r="N189">
            <v>11078.59</v>
          </cell>
          <cell r="O189">
            <v>8620.31</v>
          </cell>
          <cell r="P189">
            <v>30052.14</v>
          </cell>
          <cell r="T189">
            <v>0</v>
          </cell>
          <cell r="U189">
            <v>113844.59999999999</v>
          </cell>
          <cell r="X189">
            <v>0</v>
          </cell>
          <cell r="Y189">
            <v>113844.6</v>
          </cell>
          <cell r="AB189">
            <v>262</v>
          </cell>
          <cell r="AC189">
            <v>3</v>
          </cell>
          <cell r="AD189" t="str">
            <v>COPIAS DIVERSAS</v>
          </cell>
          <cell r="AE189">
            <v>8620.31</v>
          </cell>
          <cell r="AF189">
            <v>113844.6</v>
          </cell>
        </row>
        <row r="190">
          <cell r="A190">
            <v>26204</v>
          </cell>
          <cell r="B190">
            <v>262</v>
          </cell>
          <cell r="C190">
            <v>4</v>
          </cell>
          <cell r="D190" t="str">
            <v>BUSQUEDA Y LOCALIZACION DE DOCUMENTOS</v>
          </cell>
          <cell r="E190">
            <v>0</v>
          </cell>
          <cell r="F190">
            <v>56</v>
          </cell>
          <cell r="G190">
            <v>112</v>
          </cell>
          <cell r="H190">
            <v>168</v>
          </cell>
          <cell r="I190">
            <v>112</v>
          </cell>
          <cell r="J190">
            <v>168</v>
          </cell>
          <cell r="K190">
            <v>448</v>
          </cell>
          <cell r="L190">
            <v>728</v>
          </cell>
          <cell r="M190">
            <v>56</v>
          </cell>
          <cell r="N190">
            <v>56</v>
          </cell>
          <cell r="O190">
            <v>0</v>
          </cell>
          <cell r="P190">
            <v>112</v>
          </cell>
          <cell r="T190">
            <v>0</v>
          </cell>
          <cell r="U190">
            <v>1008</v>
          </cell>
          <cell r="X190">
            <v>0</v>
          </cell>
          <cell r="Y190">
            <v>1008</v>
          </cell>
          <cell r="AB190">
            <v>262</v>
          </cell>
          <cell r="AC190">
            <v>4</v>
          </cell>
          <cell r="AD190" t="str">
            <v>BUSQUEDA Y LOCALIZACION DE DOCUMENTOS</v>
          </cell>
          <cell r="AE190">
            <v>0</v>
          </cell>
          <cell r="AF190">
            <v>1008</v>
          </cell>
        </row>
        <row r="191">
          <cell r="A191">
            <v>26300</v>
          </cell>
          <cell r="B191">
            <v>263</v>
          </cell>
          <cell r="C191">
            <v>0</v>
          </cell>
          <cell r="D191" t="str">
            <v>DERECHOS DE CONTROL VEHICULAR</v>
          </cell>
          <cell r="E191">
            <v>0</v>
          </cell>
          <cell r="F191">
            <v>0</v>
          </cell>
          <cell r="G191">
            <v>0</v>
          </cell>
          <cell r="H191">
            <v>0</v>
          </cell>
          <cell r="I191">
            <v>0</v>
          </cell>
          <cell r="J191">
            <v>0</v>
          </cell>
          <cell r="K191">
            <v>0</v>
          </cell>
          <cell r="L191">
            <v>0</v>
          </cell>
          <cell r="M191">
            <v>0</v>
          </cell>
          <cell r="N191">
            <v>0</v>
          </cell>
          <cell r="O191">
            <v>0</v>
          </cell>
          <cell r="P191">
            <v>0</v>
          </cell>
          <cell r="T191">
            <v>0</v>
          </cell>
          <cell r="U191">
            <v>0</v>
          </cell>
          <cell r="X191">
            <v>0</v>
          </cell>
          <cell r="Y191">
            <v>0</v>
          </cell>
          <cell r="AB191">
            <v>263</v>
          </cell>
          <cell r="AC191">
            <v>0</v>
          </cell>
          <cell r="AD191" t="str">
            <v>CONTROL VEHICULAR</v>
          </cell>
          <cell r="AE191">
            <v>0</v>
          </cell>
          <cell r="AF191">
            <v>0</v>
          </cell>
        </row>
        <row r="192">
          <cell r="A192">
            <v>26301</v>
          </cell>
          <cell r="B192">
            <v>263</v>
          </cell>
          <cell r="C192">
            <v>1</v>
          </cell>
          <cell r="D192" t="str">
            <v>DERECHOS DE CONTROL VEHICULAR PTE. AÑO</v>
          </cell>
          <cell r="E192">
            <v>0</v>
          </cell>
          <cell r="F192">
            <v>0</v>
          </cell>
          <cell r="G192">
            <v>548720483</v>
          </cell>
          <cell r="H192">
            <v>548720483</v>
          </cell>
          <cell r="I192">
            <v>0</v>
          </cell>
          <cell r="J192">
            <v>0</v>
          </cell>
          <cell r="K192">
            <v>166295708.5</v>
          </cell>
          <cell r="L192">
            <v>166295708.5</v>
          </cell>
          <cell r="M192">
            <v>0</v>
          </cell>
          <cell r="N192">
            <v>0</v>
          </cell>
          <cell r="O192">
            <v>78062620</v>
          </cell>
          <cell r="P192">
            <v>78062620</v>
          </cell>
          <cell r="T192">
            <v>0</v>
          </cell>
          <cell r="U192">
            <v>793078811.5</v>
          </cell>
          <cell r="X192">
            <v>0</v>
          </cell>
          <cell r="Y192">
            <v>793078811.5</v>
          </cell>
          <cell r="AB192">
            <v>263</v>
          </cell>
          <cell r="AC192">
            <v>1</v>
          </cell>
          <cell r="AD192" t="str">
            <v>DERECHOS DE CONTROL VEHICULAR PTE. AÑO</v>
          </cell>
          <cell r="AE192">
            <v>78062620</v>
          </cell>
          <cell r="AF192">
            <v>793078811.5</v>
          </cell>
        </row>
        <row r="193">
          <cell r="A193">
            <v>26302</v>
          </cell>
          <cell r="B193">
            <v>263</v>
          </cell>
          <cell r="C193">
            <v>2</v>
          </cell>
          <cell r="D193" t="str">
            <v>DERECHOS DE CONTROL VEHICULAR REZAGOS</v>
          </cell>
          <cell r="E193">
            <v>0</v>
          </cell>
          <cell r="F193">
            <v>0</v>
          </cell>
          <cell r="G193">
            <v>52652346.93</v>
          </cell>
          <cell r="H193">
            <v>52652346.93</v>
          </cell>
          <cell r="I193">
            <v>0</v>
          </cell>
          <cell r="J193">
            <v>0</v>
          </cell>
          <cell r="K193">
            <v>27502905.170000002</v>
          </cell>
          <cell r="L193">
            <v>27502905.170000002</v>
          </cell>
          <cell r="M193">
            <v>0</v>
          </cell>
          <cell r="N193">
            <v>0</v>
          </cell>
          <cell r="O193">
            <v>16099852.73</v>
          </cell>
          <cell r="P193">
            <v>16099852.73</v>
          </cell>
          <cell r="T193">
            <v>0</v>
          </cell>
          <cell r="U193">
            <v>96255104.830000013</v>
          </cell>
          <cell r="X193">
            <v>0</v>
          </cell>
          <cell r="Y193">
            <v>96255104.829999998</v>
          </cell>
          <cell r="AB193">
            <v>263</v>
          </cell>
          <cell r="AC193">
            <v>2</v>
          </cell>
          <cell r="AD193" t="str">
            <v>DERECHOS DE CONTROL VEHICULAR REZAGOS</v>
          </cell>
          <cell r="AE193">
            <v>16099852.73</v>
          </cell>
          <cell r="AF193">
            <v>96255104.829999998</v>
          </cell>
        </row>
        <row r="194">
          <cell r="A194">
            <v>26303</v>
          </cell>
          <cell r="B194">
            <v>263</v>
          </cell>
          <cell r="C194">
            <v>3</v>
          </cell>
          <cell r="D194" t="str">
            <v>EXP.DE CERTIFICADOS DE CONTROL VEHICULAR</v>
          </cell>
          <cell r="E194">
            <v>0</v>
          </cell>
          <cell r="F194">
            <v>0</v>
          </cell>
          <cell r="G194">
            <v>838808</v>
          </cell>
          <cell r="H194">
            <v>838808</v>
          </cell>
          <cell r="I194">
            <v>0</v>
          </cell>
          <cell r="J194">
            <v>0</v>
          </cell>
          <cell r="K194">
            <v>754152</v>
          </cell>
          <cell r="L194">
            <v>754152</v>
          </cell>
          <cell r="M194">
            <v>0</v>
          </cell>
          <cell r="N194">
            <v>0</v>
          </cell>
          <cell r="O194">
            <v>865032</v>
          </cell>
          <cell r="P194">
            <v>865032</v>
          </cell>
          <cell r="T194">
            <v>0</v>
          </cell>
          <cell r="U194">
            <v>2457992</v>
          </cell>
          <cell r="X194">
            <v>0</v>
          </cell>
          <cell r="Y194">
            <v>2457992</v>
          </cell>
          <cell r="AB194">
            <v>263</v>
          </cell>
          <cell r="AC194">
            <v>3</v>
          </cell>
          <cell r="AD194" t="str">
            <v>EXP.DE CERTIFICADOS DE CONTROL VEHICULAR</v>
          </cell>
          <cell r="AE194">
            <v>865032</v>
          </cell>
          <cell r="AF194">
            <v>2457992</v>
          </cell>
        </row>
        <row r="195">
          <cell r="A195">
            <v>26304</v>
          </cell>
          <cell r="B195">
            <v>263</v>
          </cell>
          <cell r="C195">
            <v>4</v>
          </cell>
          <cell r="D195" t="str">
            <v>EXP.DE CERT.DE CTRL.VEH.OTROS ESTADOS</v>
          </cell>
          <cell r="E195">
            <v>0</v>
          </cell>
          <cell r="F195">
            <v>0</v>
          </cell>
          <cell r="G195">
            <v>1142502</v>
          </cell>
          <cell r="H195">
            <v>1142502</v>
          </cell>
          <cell r="I195">
            <v>0</v>
          </cell>
          <cell r="J195">
            <v>0</v>
          </cell>
          <cell r="K195">
            <v>1041066</v>
          </cell>
          <cell r="L195">
            <v>1041066</v>
          </cell>
          <cell r="M195">
            <v>0</v>
          </cell>
          <cell r="N195">
            <v>0</v>
          </cell>
          <cell r="O195">
            <v>994580</v>
          </cell>
          <cell r="P195">
            <v>994580</v>
          </cell>
          <cell r="T195">
            <v>0</v>
          </cell>
          <cell r="U195">
            <v>3178148</v>
          </cell>
          <cell r="X195">
            <v>0</v>
          </cell>
          <cell r="Y195">
            <v>3178148</v>
          </cell>
          <cell r="AB195">
            <v>263</v>
          </cell>
          <cell r="AC195">
            <v>4</v>
          </cell>
          <cell r="AD195" t="str">
            <v>EXP.DE CERT.DE CTRL.VEH.OTROS ESTADOS</v>
          </cell>
          <cell r="AE195">
            <v>994580</v>
          </cell>
          <cell r="AF195">
            <v>3178148</v>
          </cell>
        </row>
        <row r="196">
          <cell r="A196">
            <v>26305</v>
          </cell>
          <cell r="B196">
            <v>263</v>
          </cell>
          <cell r="C196">
            <v>5</v>
          </cell>
          <cell r="D196" t="str">
            <v>EXP.DE CERT.DE DOC.DE CTRL.VEHICULAR</v>
          </cell>
          <cell r="E196">
            <v>0</v>
          </cell>
          <cell r="F196">
            <v>0</v>
          </cell>
          <cell r="G196">
            <v>42664</v>
          </cell>
          <cell r="H196">
            <v>42664</v>
          </cell>
          <cell r="I196">
            <v>0</v>
          </cell>
          <cell r="J196">
            <v>0</v>
          </cell>
          <cell r="K196">
            <v>38808</v>
          </cell>
          <cell r="L196">
            <v>38808</v>
          </cell>
          <cell r="M196">
            <v>0</v>
          </cell>
          <cell r="N196">
            <v>0</v>
          </cell>
          <cell r="O196">
            <v>39144</v>
          </cell>
          <cell r="P196">
            <v>39144</v>
          </cell>
          <cell r="T196">
            <v>0</v>
          </cell>
          <cell r="U196">
            <v>120616</v>
          </cell>
          <cell r="X196">
            <v>0</v>
          </cell>
          <cell r="Y196">
            <v>120616</v>
          </cell>
          <cell r="AB196">
            <v>263</v>
          </cell>
          <cell r="AC196">
            <v>5</v>
          </cell>
          <cell r="AD196" t="str">
            <v>EXP.DE CERT.DE DOC.DE CTRL.VEHICULAR</v>
          </cell>
          <cell r="AE196">
            <v>39144</v>
          </cell>
          <cell r="AF196">
            <v>120616</v>
          </cell>
        </row>
        <row r="197">
          <cell r="A197">
            <v>26400</v>
          </cell>
          <cell r="B197">
            <v>264</v>
          </cell>
          <cell r="C197">
            <v>0</v>
          </cell>
          <cell r="D197" t="str">
            <v>PLACAS DE CIRCULACION VEHICULAR</v>
          </cell>
          <cell r="E197">
            <v>0</v>
          </cell>
          <cell r="F197">
            <v>0</v>
          </cell>
          <cell r="G197">
            <v>11914386</v>
          </cell>
          <cell r="H197">
            <v>11914386</v>
          </cell>
          <cell r="I197">
            <v>0</v>
          </cell>
          <cell r="J197">
            <v>0</v>
          </cell>
          <cell r="K197">
            <v>10219854</v>
          </cell>
          <cell r="L197">
            <v>10219854</v>
          </cell>
          <cell r="M197">
            <v>0</v>
          </cell>
          <cell r="N197">
            <v>0</v>
          </cell>
          <cell r="O197">
            <v>10706703</v>
          </cell>
          <cell r="P197">
            <v>10706703</v>
          </cell>
          <cell r="T197">
            <v>0</v>
          </cell>
          <cell r="U197">
            <v>32840943</v>
          </cell>
          <cell r="X197">
            <v>0</v>
          </cell>
          <cell r="Y197">
            <v>32840943</v>
          </cell>
          <cell r="AB197">
            <v>264</v>
          </cell>
          <cell r="AC197">
            <v>0</v>
          </cell>
          <cell r="AD197" t="str">
            <v>PLACAS DE CIRCULACION VEHICULAR</v>
          </cell>
          <cell r="AE197">
            <v>10706703</v>
          </cell>
          <cell r="AF197">
            <v>32840943</v>
          </cell>
        </row>
        <row r="198">
          <cell r="A198">
            <v>26500</v>
          </cell>
          <cell r="B198">
            <v>265</v>
          </cell>
          <cell r="C198">
            <v>0</v>
          </cell>
          <cell r="D198" t="str">
            <v>LICENCIAS DE MANEJAR</v>
          </cell>
          <cell r="E198">
            <v>0</v>
          </cell>
          <cell r="F198">
            <v>0</v>
          </cell>
          <cell r="G198">
            <v>26892665</v>
          </cell>
          <cell r="H198">
            <v>26892665</v>
          </cell>
          <cell r="I198">
            <v>0</v>
          </cell>
          <cell r="J198">
            <v>0</v>
          </cell>
          <cell r="K198">
            <v>22516974</v>
          </cell>
          <cell r="L198">
            <v>22516974</v>
          </cell>
          <cell r="M198">
            <v>0</v>
          </cell>
          <cell r="N198">
            <v>0</v>
          </cell>
          <cell r="O198">
            <v>23963031</v>
          </cell>
          <cell r="P198">
            <v>23963031</v>
          </cell>
          <cell r="T198">
            <v>0</v>
          </cell>
          <cell r="U198">
            <v>73372670</v>
          </cell>
          <cell r="X198">
            <v>0</v>
          </cell>
          <cell r="Y198">
            <v>73372670</v>
          </cell>
          <cell r="AB198">
            <v>265</v>
          </cell>
          <cell r="AC198">
            <v>0</v>
          </cell>
          <cell r="AD198" t="str">
            <v>LICENCIAS DE CONDUCIR</v>
          </cell>
          <cell r="AE198">
            <v>23963031</v>
          </cell>
          <cell r="AF198">
            <v>73372670</v>
          </cell>
        </row>
        <row r="199">
          <cell r="A199">
            <v>26503</v>
          </cell>
          <cell r="B199">
            <v>265</v>
          </cell>
          <cell r="C199">
            <v>3</v>
          </cell>
          <cell r="D199" t="str">
            <v>EXP.DE CERT.DE LICENCIAS DE CONDUCIR</v>
          </cell>
          <cell r="E199">
            <v>0</v>
          </cell>
          <cell r="F199">
            <v>0</v>
          </cell>
          <cell r="G199">
            <v>22832</v>
          </cell>
          <cell r="H199">
            <v>22832</v>
          </cell>
          <cell r="I199">
            <v>0</v>
          </cell>
          <cell r="J199">
            <v>0</v>
          </cell>
          <cell r="K199">
            <v>24360</v>
          </cell>
          <cell r="L199">
            <v>24360</v>
          </cell>
          <cell r="M199">
            <v>0</v>
          </cell>
          <cell r="N199">
            <v>0</v>
          </cell>
          <cell r="O199">
            <v>24864</v>
          </cell>
          <cell r="P199">
            <v>24864</v>
          </cell>
          <cell r="T199">
            <v>0</v>
          </cell>
          <cell r="U199">
            <v>72056</v>
          </cell>
          <cell r="X199">
            <v>0</v>
          </cell>
          <cell r="Y199">
            <v>72056</v>
          </cell>
          <cell r="AB199">
            <v>265</v>
          </cell>
          <cell r="AC199">
            <v>3</v>
          </cell>
          <cell r="AD199" t="str">
            <v>EXP.DE CERT.DE LICENCIAS DE CONDUCIR</v>
          </cell>
          <cell r="AE199">
            <v>24864</v>
          </cell>
          <cell r="AF199">
            <v>72056</v>
          </cell>
        </row>
        <row r="200">
          <cell r="A200">
            <v>26600</v>
          </cell>
          <cell r="B200">
            <v>266</v>
          </cell>
          <cell r="C200">
            <v>0</v>
          </cell>
          <cell r="D200" t="str">
            <v>DUPLICADOS DE LICENCIAS</v>
          </cell>
          <cell r="E200">
            <v>0</v>
          </cell>
          <cell r="F200">
            <v>0</v>
          </cell>
          <cell r="G200">
            <v>0</v>
          </cell>
          <cell r="H200">
            <v>0</v>
          </cell>
          <cell r="I200">
            <v>0</v>
          </cell>
          <cell r="J200">
            <v>0</v>
          </cell>
          <cell r="K200">
            <v>0</v>
          </cell>
          <cell r="L200">
            <v>0</v>
          </cell>
          <cell r="M200">
            <v>0</v>
          </cell>
          <cell r="N200">
            <v>0</v>
          </cell>
          <cell r="O200">
            <v>0</v>
          </cell>
          <cell r="P200">
            <v>0</v>
          </cell>
          <cell r="T200">
            <v>0</v>
          </cell>
          <cell r="U200">
            <v>0</v>
          </cell>
          <cell r="X200">
            <v>0</v>
          </cell>
          <cell r="Y200">
            <v>0</v>
          </cell>
          <cell r="AB200">
            <v>266</v>
          </cell>
          <cell r="AC200">
            <v>0</v>
          </cell>
          <cell r="AD200" t="str">
            <v>DUPLICADOS DE LICENCIAS</v>
          </cell>
          <cell r="AE200">
            <v>0</v>
          </cell>
          <cell r="AF200">
            <v>0</v>
          </cell>
        </row>
        <row r="201">
          <cell r="A201">
            <v>26700</v>
          </cell>
          <cell r="B201">
            <v>267</v>
          </cell>
          <cell r="C201">
            <v>0</v>
          </cell>
          <cell r="D201" t="str">
            <v>DUPLICADOS DE TARJETAS DE CIRCULACION</v>
          </cell>
          <cell r="E201">
            <v>0</v>
          </cell>
          <cell r="F201">
            <v>0</v>
          </cell>
          <cell r="G201">
            <v>217336</v>
          </cell>
          <cell r="H201">
            <v>217336</v>
          </cell>
          <cell r="I201">
            <v>0</v>
          </cell>
          <cell r="J201">
            <v>0</v>
          </cell>
          <cell r="K201">
            <v>442512</v>
          </cell>
          <cell r="L201">
            <v>442512</v>
          </cell>
          <cell r="M201">
            <v>0</v>
          </cell>
          <cell r="N201">
            <v>0</v>
          </cell>
          <cell r="O201">
            <v>511616</v>
          </cell>
          <cell r="P201">
            <v>511616</v>
          </cell>
          <cell r="T201">
            <v>0</v>
          </cell>
          <cell r="U201">
            <v>1171464</v>
          </cell>
          <cell r="X201">
            <v>0</v>
          </cell>
          <cell r="Y201">
            <v>1171464</v>
          </cell>
          <cell r="AB201">
            <v>267</v>
          </cell>
          <cell r="AC201">
            <v>0</v>
          </cell>
          <cell r="AD201" t="str">
            <v>DUPLICADOS DE TARJETAS DE CIRCULACION</v>
          </cell>
          <cell r="AE201">
            <v>511616</v>
          </cell>
          <cell r="AF201">
            <v>1171464</v>
          </cell>
        </row>
        <row r="202">
          <cell r="A202">
            <v>26800</v>
          </cell>
          <cell r="B202">
            <v>268</v>
          </cell>
          <cell r="C202">
            <v>0</v>
          </cell>
          <cell r="D202" t="str">
            <v>BAJAS DE VEHICULOS DE MOTOR</v>
          </cell>
          <cell r="E202">
            <v>0</v>
          </cell>
          <cell r="F202">
            <v>0</v>
          </cell>
          <cell r="G202">
            <v>2216320</v>
          </cell>
          <cell r="H202">
            <v>2216320</v>
          </cell>
          <cell r="I202">
            <v>0</v>
          </cell>
          <cell r="J202">
            <v>0</v>
          </cell>
          <cell r="K202">
            <v>2232888</v>
          </cell>
          <cell r="L202">
            <v>2232888</v>
          </cell>
          <cell r="M202">
            <v>0</v>
          </cell>
          <cell r="N202">
            <v>0</v>
          </cell>
          <cell r="O202">
            <v>2940336</v>
          </cell>
          <cell r="P202">
            <v>2940336</v>
          </cell>
          <cell r="T202">
            <v>0</v>
          </cell>
          <cell r="U202">
            <v>7389544</v>
          </cell>
          <cell r="X202">
            <v>0</v>
          </cell>
          <cell r="Y202">
            <v>7389544</v>
          </cell>
          <cell r="AB202">
            <v>268</v>
          </cell>
          <cell r="AC202">
            <v>0</v>
          </cell>
          <cell r="AD202" t="str">
            <v>BAJAS DE VEHICULOS DE MOTOR</v>
          </cell>
          <cell r="AE202">
            <v>2940336</v>
          </cell>
          <cell r="AF202">
            <v>7389544</v>
          </cell>
        </row>
        <row r="203">
          <cell r="A203">
            <v>26901</v>
          </cell>
          <cell r="B203">
            <v>269</v>
          </cell>
          <cell r="C203">
            <v>1</v>
          </cell>
          <cell r="D203" t="str">
            <v>MULTAS DE CONTROL VEHICULAR</v>
          </cell>
          <cell r="E203">
            <v>0</v>
          </cell>
          <cell r="F203">
            <v>0</v>
          </cell>
          <cell r="G203">
            <v>0</v>
          </cell>
          <cell r="H203">
            <v>0</v>
          </cell>
          <cell r="I203">
            <v>0</v>
          </cell>
          <cell r="J203">
            <v>0</v>
          </cell>
          <cell r="K203">
            <v>0</v>
          </cell>
          <cell r="L203">
            <v>0</v>
          </cell>
          <cell r="M203">
            <v>0</v>
          </cell>
          <cell r="N203">
            <v>0</v>
          </cell>
          <cell r="O203">
            <v>0</v>
          </cell>
          <cell r="P203">
            <v>0</v>
          </cell>
          <cell r="T203">
            <v>0</v>
          </cell>
          <cell r="U203">
            <v>0</v>
          </cell>
          <cell r="X203">
            <v>0</v>
          </cell>
          <cell r="Y203">
            <v>0</v>
          </cell>
          <cell r="AB203">
            <v>269</v>
          </cell>
          <cell r="AC203">
            <v>1</v>
          </cell>
          <cell r="AD203" t="str">
            <v>MULTAS DE CONTROL VEHICULAR</v>
          </cell>
          <cell r="AE203">
            <v>0</v>
          </cell>
          <cell r="AF203">
            <v>0</v>
          </cell>
        </row>
        <row r="204">
          <cell r="A204">
            <v>26902</v>
          </cell>
          <cell r="B204">
            <v>269</v>
          </cell>
          <cell r="C204">
            <v>2</v>
          </cell>
          <cell r="D204" t="str">
            <v>INTERESES POR CONVENIO CONTROL VEHICULAR</v>
          </cell>
          <cell r="E204">
            <v>0</v>
          </cell>
          <cell r="F204">
            <v>0</v>
          </cell>
          <cell r="G204">
            <v>2574629.29</v>
          </cell>
          <cell r="H204">
            <v>2574629.29</v>
          </cell>
          <cell r="I204">
            <v>0</v>
          </cell>
          <cell r="J204">
            <v>0</v>
          </cell>
          <cell r="K204">
            <v>2431395.12</v>
          </cell>
          <cell r="L204">
            <v>2431395.12</v>
          </cell>
          <cell r="M204">
            <v>0</v>
          </cell>
          <cell r="N204">
            <v>0</v>
          </cell>
          <cell r="O204">
            <v>1318396.8799999999</v>
          </cell>
          <cell r="P204">
            <v>1318396.8799999999</v>
          </cell>
          <cell r="T204">
            <v>0</v>
          </cell>
          <cell r="U204">
            <v>6324421.29</v>
          </cell>
          <cell r="X204">
            <v>0</v>
          </cell>
          <cell r="Y204">
            <v>6324421.29</v>
          </cell>
          <cell r="AB204">
            <v>269</v>
          </cell>
          <cell r="AC204">
            <v>2</v>
          </cell>
          <cell r="AD204" t="str">
            <v>INTERESES POR CONVENIO CONTROL VEHICULAR</v>
          </cell>
          <cell r="AE204">
            <v>1318396.8799999999</v>
          </cell>
          <cell r="AF204">
            <v>6324421.29</v>
          </cell>
        </row>
        <row r="205">
          <cell r="A205">
            <v>26903</v>
          </cell>
          <cell r="B205">
            <v>269</v>
          </cell>
          <cell r="C205">
            <v>3</v>
          </cell>
          <cell r="D205" t="str">
            <v>SANCIONES POR CANJE DE PLACAS EXTEMP</v>
          </cell>
          <cell r="E205">
            <v>0</v>
          </cell>
          <cell r="F205">
            <v>0</v>
          </cell>
          <cell r="G205">
            <v>1552936</v>
          </cell>
          <cell r="H205">
            <v>1552936</v>
          </cell>
          <cell r="I205">
            <v>0</v>
          </cell>
          <cell r="J205">
            <v>0</v>
          </cell>
          <cell r="K205">
            <v>867205</v>
          </cell>
          <cell r="L205">
            <v>867205</v>
          </cell>
          <cell r="M205">
            <v>0</v>
          </cell>
          <cell r="N205">
            <v>0</v>
          </cell>
          <cell r="O205">
            <v>516558</v>
          </cell>
          <cell r="P205">
            <v>516558</v>
          </cell>
          <cell r="T205">
            <v>0</v>
          </cell>
          <cell r="U205">
            <v>2936699</v>
          </cell>
          <cell r="X205">
            <v>0</v>
          </cell>
          <cell r="Y205">
            <v>2936699</v>
          </cell>
          <cell r="AB205">
            <v>269</v>
          </cell>
          <cell r="AC205">
            <v>3</v>
          </cell>
          <cell r="AD205" t="str">
            <v>SANCIONES POR CANJE DE PLACAS EXTEMP</v>
          </cell>
          <cell r="AE205">
            <v>516558</v>
          </cell>
          <cell r="AF205">
            <v>2936699</v>
          </cell>
        </row>
        <row r="206">
          <cell r="A206">
            <v>26904</v>
          </cell>
          <cell r="B206">
            <v>269</v>
          </cell>
          <cell r="C206">
            <v>4</v>
          </cell>
          <cell r="D206" t="str">
            <v>SAN.DE DER.DE CONTROL VEHICULAR PTE.AÑO</v>
          </cell>
          <cell r="E206">
            <v>0</v>
          </cell>
          <cell r="F206">
            <v>0</v>
          </cell>
          <cell r="G206">
            <v>691120</v>
          </cell>
          <cell r="H206">
            <v>691120</v>
          </cell>
          <cell r="I206">
            <v>0</v>
          </cell>
          <cell r="J206">
            <v>0</v>
          </cell>
          <cell r="K206">
            <v>7216166</v>
          </cell>
          <cell r="L206">
            <v>7216166</v>
          </cell>
          <cell r="M206">
            <v>0</v>
          </cell>
          <cell r="N206">
            <v>0</v>
          </cell>
          <cell r="O206">
            <v>4027733</v>
          </cell>
          <cell r="P206">
            <v>4027733</v>
          </cell>
          <cell r="T206">
            <v>0</v>
          </cell>
          <cell r="U206">
            <v>11935019</v>
          </cell>
          <cell r="X206">
            <v>0</v>
          </cell>
          <cell r="Y206">
            <v>11935019</v>
          </cell>
          <cell r="AB206">
            <v>269</v>
          </cell>
          <cell r="AC206">
            <v>4</v>
          </cell>
          <cell r="AD206" t="str">
            <v>SAN.DE DER.DE CONTROL VEHICULAR PTE.AÑO</v>
          </cell>
          <cell r="AE206">
            <v>4027733</v>
          </cell>
          <cell r="AF206">
            <v>11935019</v>
          </cell>
        </row>
        <row r="207">
          <cell r="A207">
            <v>26905</v>
          </cell>
          <cell r="B207">
            <v>269</v>
          </cell>
          <cell r="C207">
            <v>5</v>
          </cell>
          <cell r="D207" t="str">
            <v>SAN.DE DER.DE CONTROL VEHICULAR REZAGO</v>
          </cell>
          <cell r="E207">
            <v>0</v>
          </cell>
          <cell r="F207">
            <v>0</v>
          </cell>
          <cell r="G207">
            <v>11953762.59</v>
          </cell>
          <cell r="H207">
            <v>11953762.59</v>
          </cell>
          <cell r="I207">
            <v>0</v>
          </cell>
          <cell r="J207">
            <v>0</v>
          </cell>
          <cell r="K207">
            <v>5989308.1399999997</v>
          </cell>
          <cell r="L207">
            <v>5989308.1399999997</v>
          </cell>
          <cell r="M207">
            <v>0</v>
          </cell>
          <cell r="N207">
            <v>0</v>
          </cell>
          <cell r="O207">
            <v>3474096.32</v>
          </cell>
          <cell r="P207">
            <v>3474096.32</v>
          </cell>
          <cell r="T207">
            <v>0</v>
          </cell>
          <cell r="U207">
            <v>21417167.049999997</v>
          </cell>
          <cell r="X207">
            <v>0</v>
          </cell>
          <cell r="Y207">
            <v>21417167.050000001</v>
          </cell>
          <cell r="AB207">
            <v>269</v>
          </cell>
          <cell r="AC207">
            <v>5</v>
          </cell>
          <cell r="AD207" t="str">
            <v>SAN.DE DER.DE CONTROL VEHICULAR REZAGO</v>
          </cell>
          <cell r="AE207">
            <v>3474096.32</v>
          </cell>
          <cell r="AF207">
            <v>21417167.050000001</v>
          </cell>
        </row>
        <row r="208">
          <cell r="A208">
            <v>26906</v>
          </cell>
          <cell r="B208">
            <v>269</v>
          </cell>
          <cell r="C208">
            <v>6</v>
          </cell>
          <cell r="D208" t="str">
            <v>10% INFRACC.DE TRANSITO AREA METR.</v>
          </cell>
          <cell r="E208">
            <v>0</v>
          </cell>
          <cell r="F208">
            <v>0</v>
          </cell>
          <cell r="G208">
            <v>7388916.3600000003</v>
          </cell>
          <cell r="H208">
            <v>7388916.3600000003</v>
          </cell>
          <cell r="I208">
            <v>0</v>
          </cell>
          <cell r="J208">
            <v>0</v>
          </cell>
          <cell r="K208">
            <v>2846407.83</v>
          </cell>
          <cell r="L208">
            <v>2846407.83</v>
          </cell>
          <cell r="M208">
            <v>0</v>
          </cell>
          <cell r="N208">
            <v>0</v>
          </cell>
          <cell r="O208">
            <v>1114309.95</v>
          </cell>
          <cell r="P208">
            <v>1114309.95</v>
          </cell>
          <cell r="T208">
            <v>0</v>
          </cell>
          <cell r="U208">
            <v>11349634.140000001</v>
          </cell>
          <cell r="X208">
            <v>0</v>
          </cell>
          <cell r="Y208">
            <v>11349634.140000001</v>
          </cell>
          <cell r="AB208">
            <v>269</v>
          </cell>
          <cell r="AC208">
            <v>6</v>
          </cell>
          <cell r="AD208" t="str">
            <v>10% INFRACC.DE TRANSITO AREA METR.</v>
          </cell>
          <cell r="AE208">
            <v>1114309.95</v>
          </cell>
          <cell r="AF208">
            <v>11349634.140000001</v>
          </cell>
        </row>
        <row r="209">
          <cell r="A209">
            <v>26907</v>
          </cell>
          <cell r="B209">
            <v>269</v>
          </cell>
          <cell r="C209">
            <v>7</v>
          </cell>
          <cell r="D209" t="str">
            <v>EXDECENTE PAGOS CONTROL VEHICULAR</v>
          </cell>
          <cell r="E209">
            <v>0</v>
          </cell>
          <cell r="F209">
            <v>0</v>
          </cell>
          <cell r="G209">
            <v>129528.3</v>
          </cell>
          <cell r="H209">
            <v>129528.3</v>
          </cell>
          <cell r="I209">
            <v>0</v>
          </cell>
          <cell r="J209">
            <v>0</v>
          </cell>
          <cell r="K209">
            <v>21902.54</v>
          </cell>
          <cell r="L209">
            <v>21902.54</v>
          </cell>
          <cell r="M209">
            <v>0</v>
          </cell>
          <cell r="N209">
            <v>0</v>
          </cell>
          <cell r="O209">
            <v>14701.12</v>
          </cell>
          <cell r="P209">
            <v>14701.12</v>
          </cell>
          <cell r="T209">
            <v>0</v>
          </cell>
          <cell r="U209">
            <v>166131.96000000002</v>
          </cell>
          <cell r="X209">
            <v>0</v>
          </cell>
          <cell r="Y209">
            <v>166131.96</v>
          </cell>
          <cell r="AB209">
            <v>269</v>
          </cell>
          <cell r="AC209">
            <v>7</v>
          </cell>
          <cell r="AD209" t="str">
            <v>EXDECENTE PAGOS CONTROL VEHICULAR</v>
          </cell>
          <cell r="AE209">
            <v>14701.12</v>
          </cell>
          <cell r="AF209">
            <v>166131.96</v>
          </cell>
        </row>
        <row r="210">
          <cell r="A210">
            <v>26908</v>
          </cell>
          <cell r="B210">
            <v>269</v>
          </cell>
          <cell r="C210">
            <v>8</v>
          </cell>
          <cell r="D210" t="str">
            <v>RECARGOS CONVENIO CONTROL VEHICULAR</v>
          </cell>
          <cell r="E210">
            <v>0</v>
          </cell>
          <cell r="F210">
            <v>0</v>
          </cell>
          <cell r="G210">
            <v>0</v>
          </cell>
          <cell r="H210">
            <v>0</v>
          </cell>
          <cell r="I210">
            <v>0</v>
          </cell>
          <cell r="J210">
            <v>0</v>
          </cell>
          <cell r="K210">
            <v>0</v>
          </cell>
          <cell r="L210">
            <v>0</v>
          </cell>
          <cell r="M210">
            <v>0</v>
          </cell>
          <cell r="N210">
            <v>0</v>
          </cell>
          <cell r="O210">
            <v>0</v>
          </cell>
          <cell r="P210">
            <v>0</v>
          </cell>
          <cell r="T210">
            <v>0</v>
          </cell>
          <cell r="U210">
            <v>0</v>
          </cell>
          <cell r="X210">
            <v>0</v>
          </cell>
          <cell r="Y210">
            <v>0</v>
          </cell>
          <cell r="AB210">
            <v>269</v>
          </cell>
          <cell r="AC210">
            <v>8</v>
          </cell>
          <cell r="AD210" t="str">
            <v>RECARGOS CONVENIO CONTROL VEHICULAR</v>
          </cell>
          <cell r="AE210">
            <v>0</v>
          </cell>
          <cell r="AF210">
            <v>0</v>
          </cell>
        </row>
        <row r="211">
          <cell r="A211">
            <v>26909</v>
          </cell>
          <cell r="B211">
            <v>269</v>
          </cell>
          <cell r="C211">
            <v>9</v>
          </cell>
          <cell r="D211" t="str">
            <v>GASTOS DE EJECUCION CONV.CONTROL VEH.</v>
          </cell>
          <cell r="E211">
            <v>0</v>
          </cell>
          <cell r="F211">
            <v>0</v>
          </cell>
          <cell r="G211">
            <v>0</v>
          </cell>
          <cell r="H211">
            <v>0</v>
          </cell>
          <cell r="I211">
            <v>0</v>
          </cell>
          <cell r="J211">
            <v>0</v>
          </cell>
          <cell r="K211">
            <v>0</v>
          </cell>
          <cell r="L211">
            <v>0</v>
          </cell>
          <cell r="M211">
            <v>0</v>
          </cell>
          <cell r="N211">
            <v>0</v>
          </cell>
          <cell r="O211">
            <v>0</v>
          </cell>
          <cell r="P211">
            <v>0</v>
          </cell>
          <cell r="T211">
            <v>0</v>
          </cell>
          <cell r="U211">
            <v>0</v>
          </cell>
          <cell r="X211">
            <v>0</v>
          </cell>
          <cell r="Y211">
            <v>0</v>
          </cell>
          <cell r="AB211">
            <v>269</v>
          </cell>
          <cell r="AC211">
            <v>9</v>
          </cell>
          <cell r="AD211" t="str">
            <v>GASTOS DE EJECUCION CONV.CONTROL VEH.</v>
          </cell>
          <cell r="AE211">
            <v>0</v>
          </cell>
          <cell r="AF211">
            <v>0</v>
          </cell>
        </row>
        <row r="212">
          <cell r="A212">
            <v>26910</v>
          </cell>
          <cell r="B212">
            <v>269</v>
          </cell>
          <cell r="C212">
            <v>10</v>
          </cell>
          <cell r="D212" t="str">
            <v>QUALITAS</v>
          </cell>
          <cell r="E212">
            <v>0</v>
          </cell>
          <cell r="F212">
            <v>0</v>
          </cell>
          <cell r="G212">
            <v>0</v>
          </cell>
          <cell r="H212">
            <v>0</v>
          </cell>
          <cell r="I212">
            <v>0</v>
          </cell>
          <cell r="J212">
            <v>0</v>
          </cell>
          <cell r="K212">
            <v>0</v>
          </cell>
          <cell r="L212">
            <v>0</v>
          </cell>
          <cell r="M212">
            <v>0</v>
          </cell>
          <cell r="N212">
            <v>0</v>
          </cell>
          <cell r="O212">
            <v>0</v>
          </cell>
          <cell r="P212">
            <v>0</v>
          </cell>
          <cell r="T212">
            <v>0</v>
          </cell>
          <cell r="U212">
            <v>0</v>
          </cell>
          <cell r="X212">
            <v>0</v>
          </cell>
          <cell r="Y212">
            <v>0</v>
          </cell>
          <cell r="AB212">
            <v>269</v>
          </cell>
          <cell r="AC212">
            <v>10</v>
          </cell>
          <cell r="AD212" t="str">
            <v>QUALITAS</v>
          </cell>
          <cell r="AE212">
            <v>0</v>
          </cell>
          <cell r="AF212">
            <v>0</v>
          </cell>
        </row>
        <row r="213">
          <cell r="A213">
            <v>26911</v>
          </cell>
          <cell r="B213">
            <v>269</v>
          </cell>
          <cell r="C213">
            <v>11</v>
          </cell>
          <cell r="D213" t="str">
            <v>ZURICH SEGUROS</v>
          </cell>
          <cell r="E213">
            <v>0</v>
          </cell>
          <cell r="F213">
            <v>0</v>
          </cell>
          <cell r="G213">
            <v>0</v>
          </cell>
          <cell r="H213">
            <v>0</v>
          </cell>
          <cell r="I213">
            <v>0</v>
          </cell>
          <cell r="J213">
            <v>0</v>
          </cell>
          <cell r="K213">
            <v>0</v>
          </cell>
          <cell r="L213">
            <v>0</v>
          </cell>
          <cell r="M213">
            <v>0</v>
          </cell>
          <cell r="N213">
            <v>0</v>
          </cell>
          <cell r="O213">
            <v>0</v>
          </cell>
          <cell r="P213">
            <v>0</v>
          </cell>
          <cell r="T213">
            <v>0</v>
          </cell>
          <cell r="U213">
            <v>0</v>
          </cell>
          <cell r="X213">
            <v>0</v>
          </cell>
          <cell r="Y213">
            <v>0</v>
          </cell>
          <cell r="AB213">
            <v>269</v>
          </cell>
          <cell r="AC213">
            <v>11</v>
          </cell>
          <cell r="AD213" t="str">
            <v>ZURICH SEGUROS</v>
          </cell>
          <cell r="AE213">
            <v>0</v>
          </cell>
          <cell r="AF213">
            <v>0</v>
          </cell>
        </row>
        <row r="214">
          <cell r="A214">
            <v>26912</v>
          </cell>
          <cell r="B214">
            <v>269</v>
          </cell>
          <cell r="C214">
            <v>12</v>
          </cell>
          <cell r="D214" t="str">
            <v>SEGUROS BANORTE GENERALI</v>
          </cell>
          <cell r="E214">
            <v>0</v>
          </cell>
          <cell r="F214">
            <v>0</v>
          </cell>
          <cell r="G214">
            <v>0</v>
          </cell>
          <cell r="H214">
            <v>0</v>
          </cell>
          <cell r="I214">
            <v>0</v>
          </cell>
          <cell r="J214">
            <v>0</v>
          </cell>
          <cell r="K214">
            <v>0</v>
          </cell>
          <cell r="L214">
            <v>0</v>
          </cell>
          <cell r="M214">
            <v>0</v>
          </cell>
          <cell r="N214">
            <v>0</v>
          </cell>
          <cell r="O214">
            <v>0</v>
          </cell>
          <cell r="P214">
            <v>0</v>
          </cell>
          <cell r="T214">
            <v>0</v>
          </cell>
          <cell r="U214">
            <v>0</v>
          </cell>
          <cell r="X214">
            <v>0</v>
          </cell>
          <cell r="Y214">
            <v>0</v>
          </cell>
          <cell r="AB214">
            <v>269</v>
          </cell>
          <cell r="AC214">
            <v>12</v>
          </cell>
          <cell r="AD214" t="str">
            <v>SEGUROS BANORTE GENERALI</v>
          </cell>
          <cell r="AE214">
            <v>0</v>
          </cell>
          <cell r="AF214">
            <v>0</v>
          </cell>
        </row>
        <row r="215">
          <cell r="A215">
            <v>26913</v>
          </cell>
          <cell r="B215">
            <v>269</v>
          </cell>
          <cell r="C215">
            <v>13</v>
          </cell>
          <cell r="D215" t="str">
            <v>SEGUROS ATLAS, S.A.</v>
          </cell>
          <cell r="E215">
            <v>0</v>
          </cell>
          <cell r="F215">
            <v>0</v>
          </cell>
          <cell r="G215">
            <v>0</v>
          </cell>
          <cell r="H215">
            <v>0</v>
          </cell>
          <cell r="I215">
            <v>0</v>
          </cell>
          <cell r="J215">
            <v>0</v>
          </cell>
          <cell r="K215">
            <v>0</v>
          </cell>
          <cell r="L215">
            <v>0</v>
          </cell>
          <cell r="M215">
            <v>0</v>
          </cell>
          <cell r="N215">
            <v>0</v>
          </cell>
          <cell r="O215">
            <v>0</v>
          </cell>
          <cell r="P215">
            <v>0</v>
          </cell>
          <cell r="T215">
            <v>0</v>
          </cell>
          <cell r="U215">
            <v>0</v>
          </cell>
          <cell r="X215">
            <v>0</v>
          </cell>
          <cell r="Y215">
            <v>0</v>
          </cell>
          <cell r="AB215">
            <v>269</v>
          </cell>
          <cell r="AC215">
            <v>13</v>
          </cell>
          <cell r="AD215" t="str">
            <v>SEGUROS ATLAS, S.A.</v>
          </cell>
          <cell r="AE215">
            <v>0</v>
          </cell>
          <cell r="AF215">
            <v>0</v>
          </cell>
        </row>
        <row r="216">
          <cell r="A216">
            <v>26914</v>
          </cell>
          <cell r="B216">
            <v>269</v>
          </cell>
          <cell r="C216">
            <v>14</v>
          </cell>
          <cell r="D216" t="str">
            <v>SEGUROS AFIRME</v>
          </cell>
          <cell r="E216">
            <v>0</v>
          </cell>
          <cell r="F216">
            <v>0</v>
          </cell>
          <cell r="G216">
            <v>0</v>
          </cell>
          <cell r="H216">
            <v>0</v>
          </cell>
          <cell r="I216">
            <v>0</v>
          </cell>
          <cell r="J216">
            <v>0</v>
          </cell>
          <cell r="K216">
            <v>0</v>
          </cell>
          <cell r="L216">
            <v>0</v>
          </cell>
          <cell r="M216">
            <v>0</v>
          </cell>
          <cell r="N216">
            <v>0</v>
          </cell>
          <cell r="O216">
            <v>0</v>
          </cell>
          <cell r="P216">
            <v>0</v>
          </cell>
          <cell r="T216">
            <v>0</v>
          </cell>
          <cell r="U216">
            <v>0</v>
          </cell>
          <cell r="X216">
            <v>0</v>
          </cell>
          <cell r="Y216">
            <v>0</v>
          </cell>
          <cell r="AB216">
            <v>269</v>
          </cell>
          <cell r="AC216">
            <v>14</v>
          </cell>
          <cell r="AD216" t="str">
            <v>SEGUROS AFIRME</v>
          </cell>
          <cell r="AE216">
            <v>0</v>
          </cell>
          <cell r="AF216">
            <v>0</v>
          </cell>
        </row>
        <row r="217">
          <cell r="A217">
            <v>26915</v>
          </cell>
          <cell r="B217">
            <v>269</v>
          </cell>
          <cell r="C217">
            <v>15</v>
          </cell>
          <cell r="D217" t="str">
            <v>SEGUROS BANCOMER</v>
          </cell>
          <cell r="E217">
            <v>0</v>
          </cell>
          <cell r="F217">
            <v>0</v>
          </cell>
          <cell r="G217">
            <v>0</v>
          </cell>
          <cell r="H217">
            <v>0</v>
          </cell>
          <cell r="I217">
            <v>0</v>
          </cell>
          <cell r="J217">
            <v>0</v>
          </cell>
          <cell r="K217">
            <v>0</v>
          </cell>
          <cell r="L217">
            <v>0</v>
          </cell>
          <cell r="M217">
            <v>0</v>
          </cell>
          <cell r="N217">
            <v>0</v>
          </cell>
          <cell r="O217">
            <v>0</v>
          </cell>
          <cell r="P217">
            <v>0</v>
          </cell>
          <cell r="T217">
            <v>0</v>
          </cell>
          <cell r="U217">
            <v>0</v>
          </cell>
          <cell r="X217">
            <v>0</v>
          </cell>
          <cell r="Y217">
            <v>0</v>
          </cell>
          <cell r="AB217">
            <v>269</v>
          </cell>
          <cell r="AC217">
            <v>15</v>
          </cell>
          <cell r="AD217" t="str">
            <v>SEGUROS BANCOMER</v>
          </cell>
          <cell r="AE217">
            <v>0</v>
          </cell>
          <cell r="AF217">
            <v>0</v>
          </cell>
        </row>
        <row r="218">
          <cell r="A218">
            <v>26916</v>
          </cell>
          <cell r="B218">
            <v>269</v>
          </cell>
          <cell r="C218">
            <v>16</v>
          </cell>
          <cell r="D218" t="str">
            <v>10% INFRACC.DE TRANSITO ELECTRONICAS</v>
          </cell>
          <cell r="E218">
            <v>0</v>
          </cell>
          <cell r="F218">
            <v>0</v>
          </cell>
          <cell r="G218">
            <v>52.6</v>
          </cell>
          <cell r="H218">
            <v>52.6</v>
          </cell>
          <cell r="I218">
            <v>0</v>
          </cell>
          <cell r="J218">
            <v>0</v>
          </cell>
          <cell r="K218">
            <v>97.72</v>
          </cell>
          <cell r="L218">
            <v>97.72</v>
          </cell>
          <cell r="M218">
            <v>0</v>
          </cell>
          <cell r="N218">
            <v>0</v>
          </cell>
          <cell r="O218">
            <v>292.18</v>
          </cell>
          <cell r="P218">
            <v>292.18</v>
          </cell>
          <cell r="T218">
            <v>0</v>
          </cell>
          <cell r="U218">
            <v>442.5</v>
          </cell>
          <cell r="X218">
            <v>0</v>
          </cell>
          <cell r="Y218">
            <v>442.5</v>
          </cell>
          <cell r="AB218">
            <v>269</v>
          </cell>
          <cell r="AC218">
            <v>16</v>
          </cell>
          <cell r="AD218" t="str">
            <v>10% INFRACC.DE TRANSITO ELECTRONICAS</v>
          </cell>
          <cell r="AE218">
            <v>292.18</v>
          </cell>
          <cell r="AF218">
            <v>442.5</v>
          </cell>
        </row>
        <row r="219">
          <cell r="A219">
            <v>26917</v>
          </cell>
          <cell r="B219">
            <v>269</v>
          </cell>
          <cell r="C219">
            <v>17</v>
          </cell>
          <cell r="D219" t="str">
            <v>1ER.SORTEO ABRE UNA PTA.A LA SUERTE(REF)</v>
          </cell>
          <cell r="E219">
            <v>0</v>
          </cell>
          <cell r="F219">
            <v>0</v>
          </cell>
          <cell r="G219">
            <v>0</v>
          </cell>
          <cell r="H219">
            <v>0</v>
          </cell>
          <cell r="I219">
            <v>0</v>
          </cell>
          <cell r="J219">
            <v>0</v>
          </cell>
          <cell r="K219">
            <v>0</v>
          </cell>
          <cell r="L219">
            <v>0</v>
          </cell>
          <cell r="M219">
            <v>0</v>
          </cell>
          <cell r="N219">
            <v>0</v>
          </cell>
          <cell r="O219">
            <v>0</v>
          </cell>
          <cell r="P219">
            <v>0</v>
          </cell>
          <cell r="T219">
            <v>0</v>
          </cell>
          <cell r="U219">
            <v>0</v>
          </cell>
          <cell r="X219">
            <v>0</v>
          </cell>
          <cell r="Y219">
            <v>0</v>
          </cell>
          <cell r="AB219">
            <v>269</v>
          </cell>
          <cell r="AC219">
            <v>17</v>
          </cell>
          <cell r="AD219" t="str">
            <v>1ER.SORTEO ABRE UNA PTA.A LA SUERTE(REF)</v>
          </cell>
          <cell r="AE219">
            <v>0</v>
          </cell>
          <cell r="AF219">
            <v>0</v>
          </cell>
        </row>
        <row r="220">
          <cell r="A220">
            <v>26918</v>
          </cell>
          <cell r="B220">
            <v>269</v>
          </cell>
          <cell r="C220">
            <v>18</v>
          </cell>
          <cell r="D220" t="str">
            <v>1ER.SORTEO ABRE UNA PTA.A LA SUERTE(LIC)</v>
          </cell>
          <cell r="E220">
            <v>0</v>
          </cell>
          <cell r="F220">
            <v>0</v>
          </cell>
          <cell r="G220">
            <v>0</v>
          </cell>
          <cell r="H220">
            <v>0</v>
          </cell>
          <cell r="I220">
            <v>0</v>
          </cell>
          <cell r="J220">
            <v>0</v>
          </cell>
          <cell r="K220">
            <v>0</v>
          </cell>
          <cell r="L220">
            <v>0</v>
          </cell>
          <cell r="M220">
            <v>0</v>
          </cell>
          <cell r="N220">
            <v>0</v>
          </cell>
          <cell r="O220">
            <v>0</v>
          </cell>
          <cell r="P220">
            <v>0</v>
          </cell>
          <cell r="T220">
            <v>0</v>
          </cell>
          <cell r="U220">
            <v>0</v>
          </cell>
          <cell r="X220">
            <v>0</v>
          </cell>
          <cell r="Y220">
            <v>0</v>
          </cell>
          <cell r="AB220">
            <v>269</v>
          </cell>
          <cell r="AC220">
            <v>18</v>
          </cell>
          <cell r="AD220" t="str">
            <v>1ER.SORTEO ABRE UNA PTA.A LA SUERTE(LIC)</v>
          </cell>
          <cell r="AE220">
            <v>0</v>
          </cell>
          <cell r="AF220">
            <v>0</v>
          </cell>
        </row>
        <row r="221">
          <cell r="A221">
            <v>26919</v>
          </cell>
          <cell r="B221">
            <v>269</v>
          </cell>
          <cell r="C221">
            <v>19</v>
          </cell>
          <cell r="D221" t="str">
            <v>SERVICIOS DE MENSAJERIA</v>
          </cell>
          <cell r="E221">
            <v>0</v>
          </cell>
          <cell r="F221">
            <v>0</v>
          </cell>
          <cell r="G221">
            <v>883592.72</v>
          </cell>
          <cell r="H221">
            <v>883592.72</v>
          </cell>
          <cell r="I221">
            <v>0</v>
          </cell>
          <cell r="J221">
            <v>0</v>
          </cell>
          <cell r="K221">
            <v>352740.5</v>
          </cell>
          <cell r="L221">
            <v>352740.5</v>
          </cell>
          <cell r="M221">
            <v>0</v>
          </cell>
          <cell r="N221">
            <v>0</v>
          </cell>
          <cell r="O221">
            <v>34108.769999999997</v>
          </cell>
          <cell r="P221">
            <v>34108.769999999997</v>
          </cell>
          <cell r="T221">
            <v>0</v>
          </cell>
          <cell r="U221">
            <v>1270441.99</v>
          </cell>
          <cell r="X221">
            <v>0</v>
          </cell>
          <cell r="Y221">
            <v>1270441.99</v>
          </cell>
          <cell r="AB221">
            <v>269</v>
          </cell>
          <cell r="AC221">
            <v>19</v>
          </cell>
          <cell r="AD221" t="str">
            <v>SERVICIOS DE MENSAJERIA</v>
          </cell>
          <cell r="AE221">
            <v>34108.769999999997</v>
          </cell>
          <cell r="AF221">
            <v>1270441.99</v>
          </cell>
        </row>
        <row r="222">
          <cell r="A222">
            <v>26920</v>
          </cell>
          <cell r="B222">
            <v>269</v>
          </cell>
          <cell r="C222">
            <v>20</v>
          </cell>
          <cell r="D222" t="str">
            <v>DEV.DE ING.POR PAGO DE LO INDEBIDO</v>
          </cell>
          <cell r="E222">
            <v>0</v>
          </cell>
          <cell r="F222">
            <v>0</v>
          </cell>
          <cell r="G222">
            <v>-44069.62</v>
          </cell>
          <cell r="H222">
            <v>-44069.62</v>
          </cell>
          <cell r="I222">
            <v>0</v>
          </cell>
          <cell r="J222">
            <v>0</v>
          </cell>
          <cell r="K222">
            <v>-52118.15</v>
          </cell>
          <cell r="L222">
            <v>-52118.15</v>
          </cell>
          <cell r="M222">
            <v>0</v>
          </cell>
          <cell r="N222">
            <v>0</v>
          </cell>
          <cell r="O222">
            <v>-3575.71</v>
          </cell>
          <cell r="P222">
            <v>-3575.71</v>
          </cell>
          <cell r="T222">
            <v>0</v>
          </cell>
          <cell r="U222">
            <v>-99763.48000000001</v>
          </cell>
          <cell r="X222">
            <v>0</v>
          </cell>
          <cell r="Y222">
            <v>-99763.48</v>
          </cell>
          <cell r="AB222">
            <v>269</v>
          </cell>
          <cell r="AC222">
            <v>20</v>
          </cell>
          <cell r="AD222" t="str">
            <v>DEV.DE ING.POR PAGO DE LO INDEBIDO</v>
          </cell>
          <cell r="AE222">
            <v>-3575.71</v>
          </cell>
          <cell r="AF222">
            <v>-99763.48</v>
          </cell>
        </row>
        <row r="223">
          <cell r="A223">
            <v>27500</v>
          </cell>
          <cell r="B223">
            <v>275</v>
          </cell>
          <cell r="C223">
            <v>0</v>
          </cell>
          <cell r="D223" t="str">
            <v>SUBSIDIO POR REG. PUBLICO DE LA PROP.</v>
          </cell>
          <cell r="E223">
            <v>-6317852</v>
          </cell>
          <cell r="F223">
            <v>-13784977</v>
          </cell>
          <cell r="G223">
            <v>-14793008.42</v>
          </cell>
          <cell r="H223">
            <v>-34895837.420000002</v>
          </cell>
          <cell r="I223">
            <v>-7425518</v>
          </cell>
          <cell r="J223">
            <v>-9658864.5899999999</v>
          </cell>
          <cell r="K223">
            <v>-11417072</v>
          </cell>
          <cell r="L223">
            <v>-28501454.59</v>
          </cell>
          <cell r="M223">
            <v>-5789259</v>
          </cell>
          <cell r="N223">
            <v>-12809244</v>
          </cell>
          <cell r="O223">
            <v>-10374168.93</v>
          </cell>
          <cell r="P223">
            <v>-28972671.93</v>
          </cell>
          <cell r="T223">
            <v>0</v>
          </cell>
          <cell r="U223">
            <v>-92369963.939999998</v>
          </cell>
          <cell r="X223">
            <v>0</v>
          </cell>
          <cell r="Y223">
            <v>-92369963.939999998</v>
          </cell>
          <cell r="AB223">
            <v>275</v>
          </cell>
          <cell r="AC223">
            <v>0</v>
          </cell>
          <cell r="AD223" t="str">
            <v>SUBSIDIO POR REG. PUBLICO DE LA PROP.</v>
          </cell>
          <cell r="AE223">
            <v>-10374168.93</v>
          </cell>
          <cell r="AF223">
            <v>-92369963.939999998</v>
          </cell>
        </row>
        <row r="224">
          <cell r="A224">
            <v>27900</v>
          </cell>
          <cell r="B224">
            <v>279</v>
          </cell>
          <cell r="C224">
            <v>0</v>
          </cell>
          <cell r="D224" t="str">
            <v>DEVOLUCION DE DERECHOS</v>
          </cell>
          <cell r="E224">
            <v>0</v>
          </cell>
          <cell r="F224">
            <v>0</v>
          </cell>
          <cell r="G224">
            <v>0</v>
          </cell>
          <cell r="H224">
            <v>0</v>
          </cell>
          <cell r="I224">
            <v>0</v>
          </cell>
          <cell r="J224">
            <v>0</v>
          </cell>
          <cell r="K224">
            <v>0</v>
          </cell>
          <cell r="L224">
            <v>0</v>
          </cell>
          <cell r="M224">
            <v>0</v>
          </cell>
          <cell r="N224">
            <v>0</v>
          </cell>
          <cell r="O224">
            <v>0</v>
          </cell>
          <cell r="P224">
            <v>0</v>
          </cell>
          <cell r="T224">
            <v>0</v>
          </cell>
          <cell r="U224">
            <v>0</v>
          </cell>
          <cell r="X224">
            <v>0</v>
          </cell>
          <cell r="Y224">
            <v>0</v>
          </cell>
          <cell r="AB224">
            <v>279</v>
          </cell>
          <cell r="AC224">
            <v>0</v>
          </cell>
          <cell r="AD224" t="str">
            <v>DEVOLUCIONES DE DERECHOS</v>
          </cell>
          <cell r="AE224">
            <v>0</v>
          </cell>
          <cell r="AF224">
            <v>0</v>
          </cell>
        </row>
        <row r="225">
          <cell r="A225">
            <v>27901</v>
          </cell>
          <cell r="B225">
            <v>279</v>
          </cell>
          <cell r="C225">
            <v>1</v>
          </cell>
          <cell r="D225" t="str">
            <v>DEV.REG.PUB. DE LA PROPIEDAD</v>
          </cell>
          <cell r="E225">
            <v>-21469.22</v>
          </cell>
          <cell r="F225">
            <v>-6200</v>
          </cell>
          <cell r="G225">
            <v>-35699</v>
          </cell>
          <cell r="H225">
            <v>-63368.22</v>
          </cell>
          <cell r="I225">
            <v>-5787</v>
          </cell>
          <cell r="J225">
            <v>-3929</v>
          </cell>
          <cell r="K225">
            <v>-3791</v>
          </cell>
          <cell r="L225">
            <v>-13507</v>
          </cell>
          <cell r="M225">
            <v>-15295</v>
          </cell>
          <cell r="N225">
            <v>0</v>
          </cell>
          <cell r="O225">
            <v>-38322</v>
          </cell>
          <cell r="P225">
            <v>-53617</v>
          </cell>
          <cell r="T225">
            <v>0</v>
          </cell>
          <cell r="U225">
            <v>-130492.22</v>
          </cell>
          <cell r="X225">
            <v>0</v>
          </cell>
          <cell r="Y225">
            <v>-130492.22</v>
          </cell>
          <cell r="AB225">
            <v>279</v>
          </cell>
          <cell r="AC225">
            <v>1</v>
          </cell>
          <cell r="AD225" t="str">
            <v>DEV.REG.PUB. DE LA PROPIEDAD</v>
          </cell>
          <cell r="AE225">
            <v>-38322</v>
          </cell>
          <cell r="AF225">
            <v>-130492.22</v>
          </cell>
        </row>
        <row r="226">
          <cell r="A226">
            <v>27902</v>
          </cell>
          <cell r="B226">
            <v>279</v>
          </cell>
          <cell r="C226">
            <v>2</v>
          </cell>
          <cell r="D226" t="str">
            <v>DEV. SERVICIOS DE CATASTRO</v>
          </cell>
          <cell r="E226">
            <v>0</v>
          </cell>
          <cell r="F226">
            <v>0</v>
          </cell>
          <cell r="G226">
            <v>0</v>
          </cell>
          <cell r="H226">
            <v>0</v>
          </cell>
          <cell r="I226">
            <v>0</v>
          </cell>
          <cell r="J226">
            <v>-61409.04</v>
          </cell>
          <cell r="K226">
            <v>0</v>
          </cell>
          <cell r="L226">
            <v>-61409.04</v>
          </cell>
          <cell r="M226">
            <v>-112</v>
          </cell>
          <cell r="N226">
            <v>0</v>
          </cell>
          <cell r="O226">
            <v>0</v>
          </cell>
          <cell r="P226">
            <v>-112</v>
          </cell>
          <cell r="T226">
            <v>0</v>
          </cell>
          <cell r="U226">
            <v>-61521.04</v>
          </cell>
          <cell r="X226">
            <v>0</v>
          </cell>
          <cell r="Y226">
            <v>-61521.04</v>
          </cell>
          <cell r="AB226">
            <v>279</v>
          </cell>
          <cell r="AC226">
            <v>2</v>
          </cell>
          <cell r="AD226" t="str">
            <v>DEV. SERVICIOS DE CATASTRO</v>
          </cell>
          <cell r="AE226">
            <v>0</v>
          </cell>
          <cell r="AF226">
            <v>-61521.04</v>
          </cell>
        </row>
        <row r="227">
          <cell r="A227">
            <v>27903</v>
          </cell>
          <cell r="B227">
            <v>279</v>
          </cell>
          <cell r="C227">
            <v>3</v>
          </cell>
          <cell r="D227" t="str">
            <v>DEV. CONTROL VEHICULAR</v>
          </cell>
          <cell r="E227">
            <v>-799</v>
          </cell>
          <cell r="F227">
            <v>-18762</v>
          </cell>
          <cell r="G227">
            <v>-53833</v>
          </cell>
          <cell r="H227">
            <v>-73394</v>
          </cell>
          <cell r="I227">
            <v>-6164</v>
          </cell>
          <cell r="J227">
            <v>-34562</v>
          </cell>
          <cell r="K227">
            <v>-24316</v>
          </cell>
          <cell r="L227">
            <v>-65042</v>
          </cell>
          <cell r="M227">
            <v>-9245</v>
          </cell>
          <cell r="N227">
            <v>-2941</v>
          </cell>
          <cell r="O227">
            <v>-6064</v>
          </cell>
          <cell r="P227">
            <v>-18250</v>
          </cell>
          <cell r="T227">
            <v>0</v>
          </cell>
          <cell r="U227">
            <v>-156686</v>
          </cell>
          <cell r="X227">
            <v>0</v>
          </cell>
          <cell r="Y227">
            <v>-156686</v>
          </cell>
          <cell r="AB227">
            <v>279</v>
          </cell>
          <cell r="AC227">
            <v>3</v>
          </cell>
          <cell r="AD227" t="str">
            <v>DEV. CONTROL VEHICULAR</v>
          </cell>
          <cell r="AE227">
            <v>-6064</v>
          </cell>
          <cell r="AF227">
            <v>-156686</v>
          </cell>
        </row>
        <row r="228">
          <cell r="A228">
            <v>27907</v>
          </cell>
          <cell r="B228">
            <v>279</v>
          </cell>
          <cell r="C228">
            <v>7</v>
          </cell>
          <cell r="D228" t="str">
            <v>DEVOLUCION SERVICIOS DE REGISTRO CIVIL</v>
          </cell>
          <cell r="E228">
            <v>0</v>
          </cell>
          <cell r="F228">
            <v>0</v>
          </cell>
          <cell r="G228">
            <v>0</v>
          </cell>
          <cell r="H228">
            <v>0</v>
          </cell>
          <cell r="I228">
            <v>0</v>
          </cell>
          <cell r="J228">
            <v>0</v>
          </cell>
          <cell r="K228">
            <v>0</v>
          </cell>
          <cell r="L228">
            <v>0</v>
          </cell>
          <cell r="M228">
            <v>0</v>
          </cell>
          <cell r="N228">
            <v>0</v>
          </cell>
          <cell r="O228">
            <v>0</v>
          </cell>
          <cell r="P228">
            <v>0</v>
          </cell>
          <cell r="T228">
            <v>0</v>
          </cell>
          <cell r="U228">
            <v>0</v>
          </cell>
          <cell r="X228">
            <v>0</v>
          </cell>
          <cell r="Y228">
            <v>0</v>
          </cell>
          <cell r="AB228">
            <v>279</v>
          </cell>
          <cell r="AC228">
            <v>7</v>
          </cell>
          <cell r="AD228" t="str">
            <v>DEVOLUCION SERVICIOS DE REGISTRO CIVIL</v>
          </cell>
          <cell r="AE228">
            <v>0</v>
          </cell>
          <cell r="AF228">
            <v>0</v>
          </cell>
        </row>
        <row r="229">
          <cell r="A229">
            <v>27908</v>
          </cell>
          <cell r="B229">
            <v>279</v>
          </cell>
          <cell r="C229">
            <v>8</v>
          </cell>
          <cell r="D229" t="str">
            <v>DEV. DIVERSOS DERECHOS</v>
          </cell>
          <cell r="E229">
            <v>0</v>
          </cell>
          <cell r="F229">
            <v>0</v>
          </cell>
          <cell r="G229">
            <v>0</v>
          </cell>
          <cell r="H229">
            <v>0</v>
          </cell>
          <cell r="I229">
            <v>0</v>
          </cell>
          <cell r="J229">
            <v>0</v>
          </cell>
          <cell r="K229">
            <v>0</v>
          </cell>
          <cell r="L229">
            <v>0</v>
          </cell>
          <cell r="M229">
            <v>0</v>
          </cell>
          <cell r="N229">
            <v>0</v>
          </cell>
          <cell r="O229">
            <v>0</v>
          </cell>
          <cell r="P229">
            <v>0</v>
          </cell>
          <cell r="T229">
            <v>0</v>
          </cell>
          <cell r="U229">
            <v>0</v>
          </cell>
          <cell r="X229">
            <v>0</v>
          </cell>
          <cell r="Y229">
            <v>0</v>
          </cell>
          <cell r="AB229">
            <v>279</v>
          </cell>
          <cell r="AC229">
            <v>8</v>
          </cell>
          <cell r="AD229" t="str">
            <v>DEV. DIVERSOS DERECHOS</v>
          </cell>
          <cell r="AE229">
            <v>0</v>
          </cell>
          <cell r="AF229">
            <v>0</v>
          </cell>
        </row>
        <row r="230">
          <cell r="A230">
            <v>27910</v>
          </cell>
          <cell r="B230">
            <v>279</v>
          </cell>
          <cell r="C230">
            <v>10</v>
          </cell>
          <cell r="D230" t="str">
            <v>ACTUALIZACION E INTERESES DEV.DERECHOS</v>
          </cell>
          <cell r="E230">
            <v>-1854.45</v>
          </cell>
          <cell r="F230">
            <v>-1168.7</v>
          </cell>
          <cell r="G230">
            <v>-1355.94</v>
          </cell>
          <cell r="H230">
            <v>-4379.09</v>
          </cell>
          <cell r="I230">
            <v>0</v>
          </cell>
          <cell r="J230">
            <v>-626.16999999999996</v>
          </cell>
          <cell r="K230">
            <v>0</v>
          </cell>
          <cell r="L230">
            <v>-626.16999999999996</v>
          </cell>
          <cell r="M230">
            <v>-33478</v>
          </cell>
          <cell r="N230">
            <v>0</v>
          </cell>
          <cell r="O230">
            <v>33471.96</v>
          </cell>
          <cell r="P230">
            <v>-6.0400000000008731</v>
          </cell>
          <cell r="T230">
            <v>0</v>
          </cell>
          <cell r="U230">
            <v>-5011.3000000000011</v>
          </cell>
          <cell r="X230">
            <v>0</v>
          </cell>
          <cell r="Y230">
            <v>-5011.3</v>
          </cell>
          <cell r="AB230">
            <v>279</v>
          </cell>
          <cell r="AC230">
            <v>10</v>
          </cell>
          <cell r="AD230" t="str">
            <v>ACTUALIZACION E INTERESES DEV.DERECHOS</v>
          </cell>
          <cell r="AE230">
            <v>33471.96</v>
          </cell>
          <cell r="AF230">
            <v>-5011.3</v>
          </cell>
        </row>
        <row r="231">
          <cell r="A231">
            <v>28001</v>
          </cell>
          <cell r="B231">
            <v>280</v>
          </cell>
          <cell r="C231">
            <v>1</v>
          </cell>
          <cell r="D231" t="str">
            <v>SUBSIDIO 10% Y 5%</v>
          </cell>
          <cell r="E231">
            <v>0</v>
          </cell>
          <cell r="F231">
            <v>0</v>
          </cell>
          <cell r="G231">
            <v>-24788550</v>
          </cell>
          <cell r="H231">
            <v>-24788550</v>
          </cell>
          <cell r="I231">
            <v>0</v>
          </cell>
          <cell r="J231">
            <v>0</v>
          </cell>
          <cell r="K231">
            <v>-5239</v>
          </cell>
          <cell r="L231">
            <v>-5239</v>
          </cell>
          <cell r="M231">
            <v>0</v>
          </cell>
          <cell r="N231">
            <v>0</v>
          </cell>
          <cell r="O231">
            <v>0</v>
          </cell>
          <cell r="P231">
            <v>0</v>
          </cell>
          <cell r="T231">
            <v>0</v>
          </cell>
          <cell r="U231">
            <v>-24793789</v>
          </cell>
          <cell r="X231">
            <v>0</v>
          </cell>
          <cell r="Y231">
            <v>-24793789</v>
          </cell>
          <cell r="AB231">
            <v>280</v>
          </cell>
          <cell r="AC231">
            <v>1</v>
          </cell>
          <cell r="AD231" t="str">
            <v>SUBSIDIO 10% Y 5%</v>
          </cell>
          <cell r="AE231">
            <v>0</v>
          </cell>
          <cell r="AF231">
            <v>-24793789</v>
          </cell>
        </row>
        <row r="232">
          <cell r="A232">
            <v>28002</v>
          </cell>
          <cell r="B232">
            <v>280</v>
          </cell>
          <cell r="C232">
            <v>2</v>
          </cell>
          <cell r="D232" t="str">
            <v>SUBSIDIO ANTIGÜEDAD 5 AÑOS</v>
          </cell>
          <cell r="E232">
            <v>0</v>
          </cell>
          <cell r="F232">
            <v>0</v>
          </cell>
          <cell r="G232">
            <v>-23170836</v>
          </cell>
          <cell r="H232">
            <v>-23170836</v>
          </cell>
          <cell r="I232">
            <v>0</v>
          </cell>
          <cell r="J232">
            <v>0</v>
          </cell>
          <cell r="K232">
            <v>-7193550</v>
          </cell>
          <cell r="L232">
            <v>-7193550</v>
          </cell>
          <cell r="M232">
            <v>0</v>
          </cell>
          <cell r="N232">
            <v>0</v>
          </cell>
          <cell r="O232">
            <v>-2481570</v>
          </cell>
          <cell r="P232">
            <v>-2481570</v>
          </cell>
          <cell r="T232">
            <v>0</v>
          </cell>
          <cell r="U232">
            <v>-32845956</v>
          </cell>
          <cell r="X232">
            <v>0</v>
          </cell>
          <cell r="Y232">
            <v>-32845956</v>
          </cell>
          <cell r="AB232">
            <v>280</v>
          </cell>
          <cell r="AC232">
            <v>2</v>
          </cell>
          <cell r="AD232" t="str">
            <v>SUBSIDIO ANTIGÜEDAD 5 AÑOS</v>
          </cell>
          <cell r="AE232">
            <v>-2481570</v>
          </cell>
          <cell r="AF232">
            <v>-32845956</v>
          </cell>
        </row>
        <row r="233">
          <cell r="A233">
            <v>28003</v>
          </cell>
          <cell r="B233">
            <v>280</v>
          </cell>
          <cell r="C233">
            <v>3</v>
          </cell>
          <cell r="D233" t="str">
            <v>SUBSIDIO ANTIGÜEDAD 10 AÑOS</v>
          </cell>
          <cell r="E233">
            <v>0</v>
          </cell>
          <cell r="F233">
            <v>0</v>
          </cell>
          <cell r="G233">
            <v>-113550060</v>
          </cell>
          <cell r="H233">
            <v>-113550060</v>
          </cell>
          <cell r="I233">
            <v>0</v>
          </cell>
          <cell r="J233">
            <v>0</v>
          </cell>
          <cell r="K233">
            <v>-31298220</v>
          </cell>
          <cell r="L233">
            <v>-31298220</v>
          </cell>
          <cell r="M233">
            <v>0</v>
          </cell>
          <cell r="N233">
            <v>0</v>
          </cell>
          <cell r="O233">
            <v>-12571740</v>
          </cell>
          <cell r="P233">
            <v>-12571740</v>
          </cell>
          <cell r="T233">
            <v>0</v>
          </cell>
          <cell r="U233">
            <v>-157420020</v>
          </cell>
          <cell r="X233">
            <v>0</v>
          </cell>
          <cell r="Y233">
            <v>-157420020</v>
          </cell>
          <cell r="AB233">
            <v>280</v>
          </cell>
          <cell r="AC233">
            <v>3</v>
          </cell>
          <cell r="AD233" t="str">
            <v>SUBSIDIO ANTIGÜEDAD 10 AÑOS</v>
          </cell>
          <cell r="AE233">
            <v>-12571740</v>
          </cell>
          <cell r="AF233">
            <v>-157420020</v>
          </cell>
        </row>
        <row r="234">
          <cell r="A234">
            <v>28004</v>
          </cell>
          <cell r="B234">
            <v>280</v>
          </cell>
          <cell r="C234">
            <v>4</v>
          </cell>
          <cell r="D234" t="str">
            <v>SUBSIDIO LAMINAS CONTROL VEHICULAR</v>
          </cell>
          <cell r="E234">
            <v>0</v>
          </cell>
          <cell r="F234">
            <v>0</v>
          </cell>
          <cell r="G234">
            <v>-83185</v>
          </cell>
          <cell r="H234">
            <v>-83185</v>
          </cell>
          <cell r="I234">
            <v>0</v>
          </cell>
          <cell r="J234">
            <v>0</v>
          </cell>
          <cell r="K234">
            <v>-75024</v>
          </cell>
          <cell r="L234">
            <v>-75024</v>
          </cell>
          <cell r="M234">
            <v>0</v>
          </cell>
          <cell r="N234">
            <v>0</v>
          </cell>
          <cell r="O234">
            <v>-54182</v>
          </cell>
          <cell r="P234">
            <v>-54182</v>
          </cell>
          <cell r="T234">
            <v>0</v>
          </cell>
          <cell r="U234">
            <v>-212391</v>
          </cell>
          <cell r="X234">
            <v>0</v>
          </cell>
          <cell r="Y234">
            <v>-212391</v>
          </cell>
          <cell r="AB234">
            <v>280</v>
          </cell>
          <cell r="AC234">
            <v>4</v>
          </cell>
          <cell r="AD234" t="str">
            <v>SUBSIDIO LAMINAS CONTROL VEHICULAR</v>
          </cell>
          <cell r="AE234">
            <v>-54182</v>
          </cell>
          <cell r="AF234">
            <v>-212391</v>
          </cell>
        </row>
        <row r="235">
          <cell r="A235">
            <v>28005</v>
          </cell>
          <cell r="B235">
            <v>280</v>
          </cell>
          <cell r="C235">
            <v>5</v>
          </cell>
          <cell r="D235" t="str">
            <v>SUBSIDIO DERECHOS CONTROL VEHICULAR</v>
          </cell>
          <cell r="E235">
            <v>0</v>
          </cell>
          <cell r="F235">
            <v>0</v>
          </cell>
          <cell r="G235">
            <v>0</v>
          </cell>
          <cell r="H235">
            <v>0</v>
          </cell>
          <cell r="I235">
            <v>0</v>
          </cell>
          <cell r="J235">
            <v>0</v>
          </cell>
          <cell r="K235">
            <v>0</v>
          </cell>
          <cell r="L235">
            <v>0</v>
          </cell>
          <cell r="M235">
            <v>0</v>
          </cell>
          <cell r="N235">
            <v>0</v>
          </cell>
          <cell r="O235">
            <v>0</v>
          </cell>
          <cell r="P235">
            <v>0</v>
          </cell>
          <cell r="T235">
            <v>0</v>
          </cell>
          <cell r="U235">
            <v>0</v>
          </cell>
          <cell r="X235">
            <v>0</v>
          </cell>
          <cell r="Y235">
            <v>0</v>
          </cell>
          <cell r="AB235">
            <v>280</v>
          </cell>
          <cell r="AC235">
            <v>5</v>
          </cell>
          <cell r="AD235" t="str">
            <v>SUBSIDIO DERECHOS CONTROL VEHICULAR</v>
          </cell>
          <cell r="AE235">
            <v>0</v>
          </cell>
          <cell r="AF235">
            <v>0</v>
          </cell>
        </row>
        <row r="236">
          <cell r="A236">
            <v>28006</v>
          </cell>
          <cell r="B236">
            <v>280</v>
          </cell>
          <cell r="C236">
            <v>6</v>
          </cell>
          <cell r="D236" t="str">
            <v>SUBSIDIOS LICENCIAS DE MANEJO</v>
          </cell>
          <cell r="E236">
            <v>0</v>
          </cell>
          <cell r="F236">
            <v>0</v>
          </cell>
          <cell r="G236">
            <v>-42645</v>
          </cell>
          <cell r="H236">
            <v>-42645</v>
          </cell>
          <cell r="I236">
            <v>0</v>
          </cell>
          <cell r="J236">
            <v>0</v>
          </cell>
          <cell r="K236">
            <v>-23991</v>
          </cell>
          <cell r="L236">
            <v>-23991</v>
          </cell>
          <cell r="M236">
            <v>0</v>
          </cell>
          <cell r="N236">
            <v>0</v>
          </cell>
          <cell r="O236">
            <v>-26223</v>
          </cell>
          <cell r="P236">
            <v>-26223</v>
          </cell>
          <cell r="T236">
            <v>0</v>
          </cell>
          <cell r="U236">
            <v>-92859</v>
          </cell>
          <cell r="X236">
            <v>0</v>
          </cell>
          <cell r="Y236">
            <v>-92859</v>
          </cell>
          <cell r="AB236">
            <v>280</v>
          </cell>
          <cell r="AC236">
            <v>6</v>
          </cell>
          <cell r="AD236" t="str">
            <v>SUBSIDIOS LICENCIAS DE MANEJO</v>
          </cell>
          <cell r="AE236">
            <v>-26223</v>
          </cell>
          <cell r="AF236">
            <v>-92859</v>
          </cell>
        </row>
        <row r="237">
          <cell r="A237">
            <v>28007</v>
          </cell>
          <cell r="B237">
            <v>280</v>
          </cell>
          <cell r="C237">
            <v>7</v>
          </cell>
          <cell r="D237" t="str">
            <v>SUB MAT.DE CONT.VEH.A PERS.MAYORES 65AÑO</v>
          </cell>
          <cell r="E237">
            <v>0</v>
          </cell>
          <cell r="F237">
            <v>0</v>
          </cell>
          <cell r="G237">
            <v>-2313081</v>
          </cell>
          <cell r="H237">
            <v>-2313081</v>
          </cell>
          <cell r="I237">
            <v>0</v>
          </cell>
          <cell r="J237">
            <v>0</v>
          </cell>
          <cell r="K237">
            <v>-351343</v>
          </cell>
          <cell r="L237">
            <v>-351343</v>
          </cell>
          <cell r="M237">
            <v>0</v>
          </cell>
          <cell r="N237">
            <v>0</v>
          </cell>
          <cell r="O237">
            <v>-90099</v>
          </cell>
          <cell r="P237">
            <v>-90099</v>
          </cell>
          <cell r="T237">
            <v>0</v>
          </cell>
          <cell r="U237">
            <v>-2754523</v>
          </cell>
          <cell r="X237">
            <v>0</v>
          </cell>
          <cell r="Y237">
            <v>-2754523</v>
          </cell>
          <cell r="AB237">
            <v>280</v>
          </cell>
          <cell r="AC237">
            <v>7</v>
          </cell>
          <cell r="AD237" t="str">
            <v>SUB MAT.DE CONT.VEH.A PERS.MAYORES 65AÑO</v>
          </cell>
          <cell r="AE237">
            <v>-90099</v>
          </cell>
          <cell r="AF237">
            <v>-2754523</v>
          </cell>
        </row>
        <row r="238">
          <cell r="A238">
            <v>28008</v>
          </cell>
          <cell r="B238">
            <v>280</v>
          </cell>
          <cell r="C238">
            <v>8</v>
          </cell>
          <cell r="D238" t="str">
            <v>SUBSIDIO REC.DERECHOS CTRL.VEH.PTE.AÑO</v>
          </cell>
          <cell r="E238">
            <v>0</v>
          </cell>
          <cell r="F238">
            <v>0</v>
          </cell>
          <cell r="G238">
            <v>0</v>
          </cell>
          <cell r="H238">
            <v>0</v>
          </cell>
          <cell r="I238">
            <v>0</v>
          </cell>
          <cell r="J238">
            <v>0</v>
          </cell>
          <cell r="K238">
            <v>-168</v>
          </cell>
          <cell r="L238">
            <v>-168</v>
          </cell>
          <cell r="M238">
            <v>0</v>
          </cell>
          <cell r="N238">
            <v>0</v>
          </cell>
          <cell r="O238">
            <v>0</v>
          </cell>
          <cell r="P238">
            <v>0</v>
          </cell>
          <cell r="T238">
            <v>0</v>
          </cell>
          <cell r="U238">
            <v>-168</v>
          </cell>
          <cell r="X238">
            <v>0</v>
          </cell>
          <cell r="Y238">
            <v>-168</v>
          </cell>
          <cell r="AB238">
            <v>280</v>
          </cell>
          <cell r="AC238">
            <v>8</v>
          </cell>
          <cell r="AD238" t="str">
            <v>SUBSIDIO REC.DERECHOS CTRL.VEH.PTE.AÑO</v>
          </cell>
          <cell r="AE238">
            <v>0</v>
          </cell>
          <cell r="AF238">
            <v>-168</v>
          </cell>
        </row>
        <row r="239">
          <cell r="A239">
            <v>28009</v>
          </cell>
          <cell r="B239">
            <v>280</v>
          </cell>
          <cell r="C239">
            <v>9</v>
          </cell>
          <cell r="D239" t="str">
            <v>SUBSIDIO BAJAS VEH MOTOR PRODIAT 100%</v>
          </cell>
          <cell r="G239">
            <v>-5040</v>
          </cell>
          <cell r="H239">
            <v>-5040</v>
          </cell>
          <cell r="I239">
            <v>0</v>
          </cell>
          <cell r="J239">
            <v>0</v>
          </cell>
          <cell r="K239">
            <v>-2016</v>
          </cell>
          <cell r="L239">
            <v>-2016</v>
          </cell>
          <cell r="M239">
            <v>0</v>
          </cell>
          <cell r="N239">
            <v>0</v>
          </cell>
          <cell r="O239">
            <v>0</v>
          </cell>
          <cell r="P239">
            <v>0</v>
          </cell>
          <cell r="T239">
            <v>0</v>
          </cell>
          <cell r="U239">
            <v>-7056</v>
          </cell>
          <cell r="X239">
            <v>0</v>
          </cell>
          <cell r="Y239">
            <v>-7056</v>
          </cell>
          <cell r="AB239">
            <v>280</v>
          </cell>
          <cell r="AC239">
            <v>9</v>
          </cell>
          <cell r="AD239" t="str">
            <v>SUBSIDIO BAJAS VEH MOTOR PRODIAT 100%</v>
          </cell>
          <cell r="AE239">
            <v>0</v>
          </cell>
          <cell r="AF239">
            <v>-7056</v>
          </cell>
        </row>
        <row r="240">
          <cell r="A240">
            <v>28010</v>
          </cell>
          <cell r="B240">
            <v>280</v>
          </cell>
          <cell r="C240">
            <v>10</v>
          </cell>
          <cell r="D240" t="str">
            <v>SUB.SANCIONES REFRENDO VEH.PRODIAT 100%</v>
          </cell>
          <cell r="H240">
            <v>0</v>
          </cell>
          <cell r="I240">
            <v>0</v>
          </cell>
          <cell r="J240">
            <v>0</v>
          </cell>
          <cell r="K240">
            <v>0</v>
          </cell>
          <cell r="L240">
            <v>0</v>
          </cell>
          <cell r="M240">
            <v>0</v>
          </cell>
          <cell r="N240">
            <v>0</v>
          </cell>
          <cell r="O240">
            <v>0</v>
          </cell>
          <cell r="P240">
            <v>0</v>
          </cell>
          <cell r="T240">
            <v>0</v>
          </cell>
          <cell r="U240">
            <v>0</v>
          </cell>
          <cell r="X240">
            <v>0</v>
          </cell>
          <cell r="Y240">
            <v>0</v>
          </cell>
          <cell r="AB240">
            <v>280</v>
          </cell>
          <cell r="AC240">
            <v>10</v>
          </cell>
          <cell r="AD240" t="str">
            <v>SUB.SANCIONES REFRENDO VEH.PRODIAT 100%</v>
          </cell>
          <cell r="AE240">
            <v>0</v>
          </cell>
          <cell r="AF240">
            <v>0</v>
          </cell>
        </row>
        <row r="241">
          <cell r="A241">
            <v>28011</v>
          </cell>
          <cell r="B241">
            <v>280</v>
          </cell>
          <cell r="C241">
            <v>11</v>
          </cell>
          <cell r="D241" t="str">
            <v>SUB.INSC.Y REF.VEH.PTE.AÑO PRODIAT 100%</v>
          </cell>
          <cell r="H241">
            <v>0</v>
          </cell>
          <cell r="I241">
            <v>0</v>
          </cell>
          <cell r="J241">
            <v>0</v>
          </cell>
          <cell r="K241">
            <v>0</v>
          </cell>
          <cell r="L241">
            <v>0</v>
          </cell>
          <cell r="M241">
            <v>0</v>
          </cell>
          <cell r="N241">
            <v>0</v>
          </cell>
          <cell r="O241">
            <v>0</v>
          </cell>
          <cell r="P241">
            <v>0</v>
          </cell>
          <cell r="T241">
            <v>0</v>
          </cell>
          <cell r="U241">
            <v>0</v>
          </cell>
          <cell r="X241">
            <v>0</v>
          </cell>
          <cell r="Y241">
            <v>0</v>
          </cell>
          <cell r="AB241">
            <v>280</v>
          </cell>
          <cell r="AC241">
            <v>11</v>
          </cell>
          <cell r="AD241" t="str">
            <v>SUB.INSC.Y REF.VEH.PTE.AÑO PRODIAT 100%</v>
          </cell>
          <cell r="AE241">
            <v>0</v>
          </cell>
          <cell r="AF241">
            <v>0</v>
          </cell>
        </row>
        <row r="242">
          <cell r="A242">
            <v>28012</v>
          </cell>
          <cell r="B242">
            <v>280</v>
          </cell>
          <cell r="C242">
            <v>12</v>
          </cell>
          <cell r="D242" t="str">
            <v>SUBSIDIO INSC.Y REF.VEH.REZ.PRODIAT 50%</v>
          </cell>
          <cell r="H242">
            <v>0</v>
          </cell>
          <cell r="I242">
            <v>0</v>
          </cell>
          <cell r="J242">
            <v>0</v>
          </cell>
          <cell r="K242">
            <v>0</v>
          </cell>
          <cell r="L242">
            <v>0</v>
          </cell>
          <cell r="M242">
            <v>0</v>
          </cell>
          <cell r="N242">
            <v>0</v>
          </cell>
          <cell r="O242">
            <v>0</v>
          </cell>
          <cell r="P242">
            <v>0</v>
          </cell>
          <cell r="T242">
            <v>0</v>
          </cell>
          <cell r="U242">
            <v>0</v>
          </cell>
          <cell r="X242">
            <v>0</v>
          </cell>
          <cell r="Y242">
            <v>0</v>
          </cell>
          <cell r="AB242">
            <v>280</v>
          </cell>
          <cell r="AC242">
            <v>12</v>
          </cell>
          <cell r="AD242" t="str">
            <v>SUBSIDIO INSC.Y REF.VEH.REZ.PRODIAT 50%</v>
          </cell>
          <cell r="AE242">
            <v>0</v>
          </cell>
          <cell r="AF242">
            <v>0</v>
          </cell>
        </row>
        <row r="243">
          <cell r="A243">
            <v>28013</v>
          </cell>
          <cell r="B243">
            <v>280</v>
          </cell>
          <cell r="C243">
            <v>13</v>
          </cell>
          <cell r="D243" t="str">
            <v>SUB.PLACAS CIRCULACION VEH PRODIAT 100%</v>
          </cell>
          <cell r="G243">
            <v>-3724</v>
          </cell>
          <cell r="H243">
            <v>-3724</v>
          </cell>
          <cell r="I243">
            <v>0</v>
          </cell>
          <cell r="J243">
            <v>0</v>
          </cell>
          <cell r="K243">
            <v>-1064</v>
          </cell>
          <cell r="L243">
            <v>-1064</v>
          </cell>
          <cell r="M243">
            <v>0</v>
          </cell>
          <cell r="N243">
            <v>0</v>
          </cell>
          <cell r="O243">
            <v>0</v>
          </cell>
          <cell r="P243">
            <v>0</v>
          </cell>
          <cell r="T243">
            <v>0</v>
          </cell>
          <cell r="U243">
            <v>-4788</v>
          </cell>
          <cell r="X243">
            <v>0</v>
          </cell>
          <cell r="Y243">
            <v>-4788</v>
          </cell>
          <cell r="AB243">
            <v>280</v>
          </cell>
          <cell r="AC243">
            <v>13</v>
          </cell>
          <cell r="AD243" t="str">
            <v>SUB.PLACAS CIRCULACION VEH PRODIAT 100%</v>
          </cell>
          <cell r="AE243">
            <v>0</v>
          </cell>
          <cell r="AF243">
            <v>-4788</v>
          </cell>
        </row>
        <row r="244">
          <cell r="A244">
            <v>0</v>
          </cell>
          <cell r="D244" t="str">
            <v>TOTAL DERECHOS</v>
          </cell>
          <cell r="E244">
            <v>25244898.039999999</v>
          </cell>
          <cell r="F244">
            <v>33535760.890000001</v>
          </cell>
          <cell r="G244">
            <v>552719284.01999998</v>
          </cell>
          <cell r="H244">
            <v>611499942.94999993</v>
          </cell>
          <cell r="I244">
            <v>31079447.68</v>
          </cell>
          <cell r="J244">
            <v>36919285.729999997</v>
          </cell>
          <cell r="K244">
            <v>253962892.43000001</v>
          </cell>
          <cell r="L244">
            <v>321961625.84000003</v>
          </cell>
          <cell r="M244">
            <v>29196236.52</v>
          </cell>
          <cell r="N244">
            <v>40462395.93</v>
          </cell>
          <cell r="O244">
            <v>164699692.50999999</v>
          </cell>
          <cell r="P244">
            <v>234358324.95999998</v>
          </cell>
          <cell r="T244">
            <v>0</v>
          </cell>
          <cell r="U244">
            <v>1167819893.75</v>
          </cell>
          <cell r="X244">
            <v>0</v>
          </cell>
          <cell r="Y244">
            <v>1167819893.75</v>
          </cell>
          <cell r="AB244">
            <v>0</v>
          </cell>
          <cell r="AC244">
            <v>0</v>
          </cell>
          <cell r="AD244" t="str">
            <v>TOTAL DERECHOS</v>
          </cell>
          <cell r="AE244">
            <v>164699692.50999999</v>
          </cell>
          <cell r="AF244">
            <v>1167819893.75</v>
          </cell>
        </row>
        <row r="245">
          <cell r="A245">
            <v>0</v>
          </cell>
          <cell r="D245" t="str">
            <v>P R O D U C T O S</v>
          </cell>
          <cell r="E245">
            <v>0</v>
          </cell>
          <cell r="F245">
            <v>0</v>
          </cell>
          <cell r="G245">
            <v>0</v>
          </cell>
          <cell r="H245">
            <v>0</v>
          </cell>
          <cell r="I245">
            <v>0</v>
          </cell>
          <cell r="J245">
            <v>0</v>
          </cell>
          <cell r="K245">
            <v>0</v>
          </cell>
          <cell r="L245">
            <v>0</v>
          </cell>
          <cell r="M245">
            <v>0</v>
          </cell>
          <cell r="N245">
            <v>0</v>
          </cell>
          <cell r="O245">
            <v>0</v>
          </cell>
          <cell r="P245">
            <v>0</v>
          </cell>
          <cell r="T245">
            <v>0</v>
          </cell>
          <cell r="U245">
            <v>0</v>
          </cell>
          <cell r="X245">
            <v>0</v>
          </cell>
          <cell r="Y245">
            <v>0</v>
          </cell>
          <cell r="AB245">
            <v>0</v>
          </cell>
          <cell r="AC245">
            <v>0</v>
          </cell>
          <cell r="AD245" t="str">
            <v>P R O D U C T O S</v>
          </cell>
          <cell r="AE245">
            <v>0</v>
          </cell>
          <cell r="AF245">
            <v>0</v>
          </cell>
        </row>
        <row r="246">
          <cell r="A246">
            <v>30200</v>
          </cell>
          <cell r="B246">
            <v>302</v>
          </cell>
          <cell r="C246">
            <v>0</v>
          </cell>
          <cell r="D246" t="str">
            <v>VENTA DE LEYES Y PAPELERIA OFICIAL</v>
          </cell>
          <cell r="E246">
            <v>0</v>
          </cell>
          <cell r="F246">
            <v>290</v>
          </cell>
          <cell r="G246">
            <v>870</v>
          </cell>
          <cell r="H246">
            <v>1160</v>
          </cell>
          <cell r="I246">
            <v>790</v>
          </cell>
          <cell r="J246">
            <v>5250</v>
          </cell>
          <cell r="K246">
            <v>1000</v>
          </cell>
          <cell r="L246">
            <v>7040</v>
          </cell>
          <cell r="M246">
            <v>250</v>
          </cell>
          <cell r="N246">
            <v>1000</v>
          </cell>
          <cell r="O246">
            <v>2023</v>
          </cell>
          <cell r="P246">
            <v>3273</v>
          </cell>
          <cell r="T246">
            <v>0</v>
          </cell>
          <cell r="U246">
            <v>11473</v>
          </cell>
          <cell r="X246">
            <v>0</v>
          </cell>
          <cell r="Y246">
            <v>11473</v>
          </cell>
          <cell r="AB246">
            <v>302</v>
          </cell>
          <cell r="AC246">
            <v>0</v>
          </cell>
          <cell r="AD246" t="str">
            <v>VENTA LEYES E IMPRESOS</v>
          </cell>
          <cell r="AE246">
            <v>2023</v>
          </cell>
          <cell r="AF246">
            <v>11473</v>
          </cell>
        </row>
        <row r="247">
          <cell r="A247">
            <v>30201</v>
          </cell>
          <cell r="B247">
            <v>302</v>
          </cell>
          <cell r="C247">
            <v>1</v>
          </cell>
          <cell r="D247" t="str">
            <v>VENTA DE IMPRESOS (INFORMATEL)</v>
          </cell>
          <cell r="E247">
            <v>3534</v>
          </cell>
          <cell r="F247">
            <v>3780</v>
          </cell>
          <cell r="G247">
            <v>9968</v>
          </cell>
          <cell r="H247">
            <v>17282</v>
          </cell>
          <cell r="I247">
            <v>0</v>
          </cell>
          <cell r="J247">
            <v>7421</v>
          </cell>
          <cell r="K247">
            <v>7484</v>
          </cell>
          <cell r="L247">
            <v>14905</v>
          </cell>
          <cell r="M247">
            <v>4738</v>
          </cell>
          <cell r="N247">
            <v>1720</v>
          </cell>
          <cell r="O247">
            <v>4858</v>
          </cell>
          <cell r="P247">
            <v>11316</v>
          </cell>
          <cell r="T247">
            <v>0</v>
          </cell>
          <cell r="U247">
            <v>43503</v>
          </cell>
          <cell r="X247">
            <v>0</v>
          </cell>
          <cell r="Y247">
            <v>43503</v>
          </cell>
          <cell r="AB247">
            <v>302</v>
          </cell>
          <cell r="AC247">
            <v>1</v>
          </cell>
          <cell r="AD247" t="str">
            <v>VENTA DE IMPRESOS (INFORMATEL)</v>
          </cell>
          <cell r="AE247">
            <v>4858</v>
          </cell>
          <cell r="AF247">
            <v>43503</v>
          </cell>
        </row>
        <row r="248">
          <cell r="A248">
            <v>30300</v>
          </cell>
          <cell r="B248">
            <v>303</v>
          </cell>
          <cell r="C248">
            <v>0</v>
          </cell>
          <cell r="D248" t="str">
            <v>VENTA DE IMPRESOS IMPRENTA DEL ESTADO</v>
          </cell>
          <cell r="E248">
            <v>26118.03</v>
          </cell>
          <cell r="F248">
            <v>8103.6</v>
          </cell>
          <cell r="G248">
            <v>32043.61</v>
          </cell>
          <cell r="H248">
            <v>66265.239999999991</v>
          </cell>
          <cell r="I248">
            <v>17035.21</v>
          </cell>
          <cell r="J248">
            <v>14618.01</v>
          </cell>
          <cell r="K248">
            <v>29849.13</v>
          </cell>
          <cell r="L248">
            <v>61502.350000000006</v>
          </cell>
          <cell r="M248">
            <v>9351.4699999999993</v>
          </cell>
          <cell r="N248">
            <v>6719.29</v>
          </cell>
          <cell r="O248">
            <v>16007.81</v>
          </cell>
          <cell r="P248">
            <v>32078.57</v>
          </cell>
          <cell r="T248">
            <v>0</v>
          </cell>
          <cell r="U248">
            <v>159846.16</v>
          </cell>
          <cell r="X248">
            <v>0</v>
          </cell>
          <cell r="Y248">
            <v>159846.16</v>
          </cell>
          <cell r="AB248">
            <v>303</v>
          </cell>
          <cell r="AC248">
            <v>0</v>
          </cell>
          <cell r="AD248" t="str">
            <v>VENTA DE IMPRESOS IMPRENTA DEL ESTADO</v>
          </cell>
          <cell r="AE248">
            <v>16007.81</v>
          </cell>
          <cell r="AF248">
            <v>159846.16</v>
          </cell>
        </row>
        <row r="249">
          <cell r="A249">
            <v>30500</v>
          </cell>
          <cell r="B249">
            <v>305</v>
          </cell>
          <cell r="C249">
            <v>0</v>
          </cell>
          <cell r="D249" t="str">
            <v>DEL PERIODICO OFICIAL</v>
          </cell>
          <cell r="E249">
            <v>5136</v>
          </cell>
          <cell r="F249">
            <v>7735</v>
          </cell>
          <cell r="G249">
            <v>4012</v>
          </cell>
          <cell r="H249">
            <v>16883</v>
          </cell>
          <cell r="I249">
            <v>3168</v>
          </cell>
          <cell r="J249">
            <v>4434</v>
          </cell>
          <cell r="K249">
            <v>5859</v>
          </cell>
          <cell r="L249">
            <v>13461</v>
          </cell>
          <cell r="M249">
            <v>1983</v>
          </cell>
          <cell r="N249">
            <v>1585</v>
          </cell>
          <cell r="O249">
            <v>1607</v>
          </cell>
          <cell r="P249">
            <v>5175</v>
          </cell>
          <cell r="T249">
            <v>0</v>
          </cell>
          <cell r="U249">
            <v>35519</v>
          </cell>
          <cell r="X249">
            <v>0</v>
          </cell>
          <cell r="Y249">
            <v>35519</v>
          </cell>
          <cell r="AB249">
            <v>305</v>
          </cell>
          <cell r="AC249">
            <v>0</v>
          </cell>
          <cell r="AD249" t="str">
            <v>SUSCRIPSIONES AL PERIOD OFICIAL DEL EDO</v>
          </cell>
          <cell r="AE249">
            <v>1607</v>
          </cell>
          <cell r="AF249">
            <v>35519</v>
          </cell>
        </row>
        <row r="250">
          <cell r="A250">
            <v>30600</v>
          </cell>
          <cell r="B250">
            <v>306</v>
          </cell>
          <cell r="C250">
            <v>0</v>
          </cell>
          <cell r="D250" t="str">
            <v>VENTA DE PAPELERIA DIVERSA</v>
          </cell>
          <cell r="E250">
            <v>43778</v>
          </cell>
          <cell r="F250">
            <v>42885.11</v>
          </cell>
          <cell r="G250">
            <v>28915.9</v>
          </cell>
          <cell r="H250">
            <v>115579.01000000001</v>
          </cell>
          <cell r="I250">
            <v>20658</v>
          </cell>
          <cell r="J250">
            <v>27935.11</v>
          </cell>
          <cell r="K250">
            <v>25320.400000000001</v>
          </cell>
          <cell r="L250">
            <v>73913.510000000009</v>
          </cell>
          <cell r="M250">
            <v>24067</v>
          </cell>
          <cell r="N250">
            <v>27578</v>
          </cell>
          <cell r="O250">
            <v>17264.900000000001</v>
          </cell>
          <cell r="P250">
            <v>68909.899999999994</v>
          </cell>
          <cell r="T250">
            <v>0</v>
          </cell>
          <cell r="U250">
            <v>258402.42</v>
          </cell>
          <cell r="X250">
            <v>0</v>
          </cell>
          <cell r="Y250">
            <v>258402.42</v>
          </cell>
          <cell r="AB250">
            <v>306</v>
          </cell>
          <cell r="AC250">
            <v>0</v>
          </cell>
          <cell r="AD250" t="str">
            <v>VENTA DE PAPELERIA DIVERSA</v>
          </cell>
          <cell r="AE250">
            <v>17264.900000000001</v>
          </cell>
          <cell r="AF250">
            <v>258402.42</v>
          </cell>
        </row>
        <row r="251">
          <cell r="A251">
            <v>30701</v>
          </cell>
          <cell r="B251">
            <v>307</v>
          </cell>
          <cell r="C251">
            <v>1</v>
          </cell>
          <cell r="D251" t="str">
            <v>INSERCIONES EN EL BOLETIN JUDICIAL</v>
          </cell>
          <cell r="E251">
            <v>57213</v>
          </cell>
          <cell r="F251">
            <v>62491.65</v>
          </cell>
          <cell r="G251">
            <v>58012</v>
          </cell>
          <cell r="H251">
            <v>177716.65</v>
          </cell>
          <cell r="I251">
            <v>58421</v>
          </cell>
          <cell r="J251">
            <v>56040.5</v>
          </cell>
          <cell r="K251">
            <v>56763</v>
          </cell>
          <cell r="L251">
            <v>171224.5</v>
          </cell>
          <cell r="M251">
            <v>54009.5</v>
          </cell>
          <cell r="N251">
            <v>84186.5</v>
          </cell>
          <cell r="O251">
            <v>68094.5</v>
          </cell>
          <cell r="P251">
            <v>206290.5</v>
          </cell>
          <cell r="T251">
            <v>0</v>
          </cell>
          <cell r="U251">
            <v>555231.65</v>
          </cell>
          <cell r="X251">
            <v>0</v>
          </cell>
          <cell r="Y251">
            <v>555231.65</v>
          </cell>
          <cell r="AB251">
            <v>307</v>
          </cell>
          <cell r="AC251">
            <v>1</v>
          </cell>
          <cell r="AD251" t="str">
            <v>INSERCIONES EN EL BOLETIN JUDICIAL</v>
          </cell>
          <cell r="AE251">
            <v>68094.5</v>
          </cell>
          <cell r="AF251">
            <v>555231.65</v>
          </cell>
        </row>
        <row r="252">
          <cell r="A252">
            <v>30702</v>
          </cell>
          <cell r="B252">
            <v>307</v>
          </cell>
          <cell r="C252">
            <v>2</v>
          </cell>
          <cell r="D252" t="str">
            <v>VENTA DEL BOLETIN JUDICIAL</v>
          </cell>
          <cell r="E252">
            <v>0</v>
          </cell>
          <cell r="F252">
            <v>0</v>
          </cell>
          <cell r="G252">
            <v>0</v>
          </cell>
          <cell r="H252">
            <v>0</v>
          </cell>
          <cell r="I252">
            <v>0</v>
          </cell>
          <cell r="J252">
            <v>0</v>
          </cell>
          <cell r="K252">
            <v>0</v>
          </cell>
          <cell r="L252">
            <v>0</v>
          </cell>
          <cell r="M252">
            <v>0</v>
          </cell>
          <cell r="N252">
            <v>0</v>
          </cell>
          <cell r="O252">
            <v>0</v>
          </cell>
          <cell r="P252">
            <v>0</v>
          </cell>
          <cell r="T252">
            <v>0</v>
          </cell>
          <cell r="U252">
            <v>0</v>
          </cell>
          <cell r="X252">
            <v>0</v>
          </cell>
          <cell r="Y252">
            <v>0</v>
          </cell>
          <cell r="AB252">
            <v>307</v>
          </cell>
          <cell r="AC252">
            <v>2</v>
          </cell>
          <cell r="AD252" t="str">
            <v>VENTA DEL BOLETIN JUDICIAL</v>
          </cell>
          <cell r="AE252">
            <v>0</v>
          </cell>
          <cell r="AF252">
            <v>0</v>
          </cell>
        </row>
        <row r="253">
          <cell r="A253">
            <v>30703</v>
          </cell>
          <cell r="B253">
            <v>307</v>
          </cell>
          <cell r="C253">
            <v>3</v>
          </cell>
          <cell r="D253" t="str">
            <v>COPIAS SIMPLES</v>
          </cell>
          <cell r="E253">
            <v>0</v>
          </cell>
          <cell r="F253">
            <v>0</v>
          </cell>
          <cell r="G253">
            <v>658</v>
          </cell>
          <cell r="H253">
            <v>658</v>
          </cell>
          <cell r="I253">
            <v>988</v>
          </cell>
          <cell r="J253">
            <v>0</v>
          </cell>
          <cell r="K253">
            <v>49</v>
          </cell>
          <cell r="L253">
            <v>1037</v>
          </cell>
          <cell r="M253">
            <v>0</v>
          </cell>
          <cell r="N253">
            <v>1832</v>
          </cell>
          <cell r="O253">
            <v>4026</v>
          </cell>
          <cell r="P253">
            <v>5858</v>
          </cell>
          <cell r="T253">
            <v>0</v>
          </cell>
          <cell r="U253">
            <v>7553</v>
          </cell>
          <cell r="X253">
            <v>0</v>
          </cell>
          <cell r="Y253">
            <v>7553</v>
          </cell>
          <cell r="AB253">
            <v>307</v>
          </cell>
          <cell r="AC253">
            <v>3</v>
          </cell>
          <cell r="AD253" t="str">
            <v>COPIAS SIMPLES</v>
          </cell>
          <cell r="AE253">
            <v>4026</v>
          </cell>
          <cell r="AF253">
            <v>7553</v>
          </cell>
        </row>
        <row r="254">
          <cell r="A254">
            <v>30801</v>
          </cell>
          <cell r="B254">
            <v>308</v>
          </cell>
          <cell r="C254">
            <v>1</v>
          </cell>
          <cell r="D254" t="str">
            <v>BIENES MUEBLES</v>
          </cell>
          <cell r="E254">
            <v>0</v>
          </cell>
          <cell r="F254">
            <v>0</v>
          </cell>
          <cell r="G254">
            <v>495</v>
          </cell>
          <cell r="H254">
            <v>495</v>
          </cell>
          <cell r="I254">
            <v>0</v>
          </cell>
          <cell r="J254">
            <v>0</v>
          </cell>
          <cell r="K254">
            <v>0</v>
          </cell>
          <cell r="L254">
            <v>0</v>
          </cell>
          <cell r="M254">
            <v>0</v>
          </cell>
          <cell r="N254">
            <v>0</v>
          </cell>
          <cell r="O254">
            <v>0</v>
          </cell>
          <cell r="P254">
            <v>0</v>
          </cell>
          <cell r="T254">
            <v>0</v>
          </cell>
          <cell r="U254">
            <v>495</v>
          </cell>
          <cell r="X254">
            <v>0</v>
          </cell>
          <cell r="Y254">
            <v>495</v>
          </cell>
          <cell r="AB254">
            <v>308</v>
          </cell>
          <cell r="AC254">
            <v>1</v>
          </cell>
          <cell r="AD254" t="str">
            <v>BIENES MUEBLES</v>
          </cell>
          <cell r="AE254">
            <v>0</v>
          </cell>
          <cell r="AF254">
            <v>495</v>
          </cell>
        </row>
        <row r="255">
          <cell r="A255">
            <v>30802</v>
          </cell>
          <cell r="B255">
            <v>308</v>
          </cell>
          <cell r="C255">
            <v>2</v>
          </cell>
          <cell r="D255" t="str">
            <v>BIENES INMUEBLES</v>
          </cell>
          <cell r="E255">
            <v>0</v>
          </cell>
          <cell r="F255">
            <v>0</v>
          </cell>
          <cell r="G255">
            <v>30620</v>
          </cell>
          <cell r="H255">
            <v>30620</v>
          </cell>
          <cell r="I255">
            <v>0</v>
          </cell>
          <cell r="J255">
            <v>297056</v>
          </cell>
          <cell r="K255">
            <v>0</v>
          </cell>
          <cell r="L255">
            <v>297056</v>
          </cell>
          <cell r="M255">
            <v>780125</v>
          </cell>
          <cell r="N255">
            <v>0</v>
          </cell>
          <cell r="O255">
            <v>2640720.1</v>
          </cell>
          <cell r="P255">
            <v>3420845.1</v>
          </cell>
          <cell r="T255">
            <v>0</v>
          </cell>
          <cell r="U255">
            <v>3748521.1</v>
          </cell>
          <cell r="X255">
            <v>0</v>
          </cell>
          <cell r="Y255">
            <v>3748521.1</v>
          </cell>
          <cell r="AB255">
            <v>308</v>
          </cell>
          <cell r="AC255">
            <v>2</v>
          </cell>
          <cell r="AD255" t="str">
            <v>BIENES INMUEBLES</v>
          </cell>
          <cell r="AE255">
            <v>2640720.1</v>
          </cell>
          <cell r="AF255">
            <v>3748521.1</v>
          </cell>
        </row>
        <row r="256">
          <cell r="A256">
            <v>30803</v>
          </cell>
          <cell r="B256">
            <v>308</v>
          </cell>
          <cell r="C256">
            <v>3</v>
          </cell>
          <cell r="D256" t="str">
            <v>PARQUES INDUSTRIALES Y SUS DERIVADOS</v>
          </cell>
          <cell r="E256">
            <v>0</v>
          </cell>
          <cell r="F256">
            <v>0</v>
          </cell>
          <cell r="G256">
            <v>0</v>
          </cell>
          <cell r="H256">
            <v>0</v>
          </cell>
          <cell r="I256">
            <v>0</v>
          </cell>
          <cell r="J256">
            <v>0</v>
          </cell>
          <cell r="K256">
            <v>0</v>
          </cell>
          <cell r="L256">
            <v>0</v>
          </cell>
          <cell r="M256">
            <v>0</v>
          </cell>
          <cell r="N256">
            <v>0</v>
          </cell>
          <cell r="O256">
            <v>0</v>
          </cell>
          <cell r="P256">
            <v>0</v>
          </cell>
          <cell r="T256">
            <v>0</v>
          </cell>
          <cell r="U256">
            <v>0</v>
          </cell>
          <cell r="X256">
            <v>0</v>
          </cell>
          <cell r="Y256">
            <v>0</v>
          </cell>
          <cell r="AB256">
            <v>308</v>
          </cell>
          <cell r="AC256">
            <v>3</v>
          </cell>
          <cell r="AD256" t="str">
            <v>PARQUES INDUSTRIALES Y SUS DERIVADOS</v>
          </cell>
          <cell r="AE256">
            <v>0</v>
          </cell>
          <cell r="AF256">
            <v>0</v>
          </cell>
        </row>
        <row r="257">
          <cell r="A257">
            <v>30804</v>
          </cell>
          <cell r="B257">
            <v>308</v>
          </cell>
          <cell r="C257">
            <v>4</v>
          </cell>
          <cell r="D257" t="str">
            <v>OTROS BIENES</v>
          </cell>
          <cell r="E257">
            <v>88300</v>
          </cell>
          <cell r="F257">
            <v>17</v>
          </cell>
          <cell r="G257">
            <v>3063.15</v>
          </cell>
          <cell r="H257">
            <v>91380.15</v>
          </cell>
          <cell r="I257">
            <v>0</v>
          </cell>
          <cell r="J257">
            <v>124804</v>
          </cell>
          <cell r="K257">
            <v>19360.5</v>
          </cell>
          <cell r="L257">
            <v>144164.5</v>
          </cell>
          <cell r="M257">
            <v>0</v>
          </cell>
          <cell r="N257">
            <v>0</v>
          </cell>
          <cell r="O257">
            <v>229700</v>
          </cell>
          <cell r="P257">
            <v>229700</v>
          </cell>
          <cell r="T257">
            <v>0</v>
          </cell>
          <cell r="U257">
            <v>465244.65</v>
          </cell>
          <cell r="X257">
            <v>0</v>
          </cell>
          <cell r="Y257">
            <v>465244.65</v>
          </cell>
          <cell r="AB257">
            <v>308</v>
          </cell>
          <cell r="AC257">
            <v>4</v>
          </cell>
          <cell r="AD257" t="str">
            <v>OTROS BIENES</v>
          </cell>
          <cell r="AE257">
            <v>229700</v>
          </cell>
          <cell r="AF257">
            <v>465244.65</v>
          </cell>
        </row>
        <row r="258">
          <cell r="A258">
            <v>30805</v>
          </cell>
          <cell r="B258">
            <v>308</v>
          </cell>
          <cell r="C258">
            <v>5</v>
          </cell>
          <cell r="D258" t="str">
            <v>VENTA D/BIENES EMB.ADJ.A FAVOR DEL FISCO</v>
          </cell>
          <cell r="E258">
            <v>0</v>
          </cell>
          <cell r="F258">
            <v>0</v>
          </cell>
          <cell r="G258">
            <v>0</v>
          </cell>
          <cell r="H258">
            <v>0</v>
          </cell>
          <cell r="I258">
            <v>0</v>
          </cell>
          <cell r="J258">
            <v>0</v>
          </cell>
          <cell r="K258">
            <v>0</v>
          </cell>
          <cell r="L258">
            <v>0</v>
          </cell>
          <cell r="M258">
            <v>0</v>
          </cell>
          <cell r="N258">
            <v>0</v>
          </cell>
          <cell r="O258">
            <v>0</v>
          </cell>
          <cell r="P258">
            <v>0</v>
          </cell>
          <cell r="T258">
            <v>0</v>
          </cell>
          <cell r="U258">
            <v>0</v>
          </cell>
          <cell r="X258">
            <v>0</v>
          </cell>
          <cell r="Y258">
            <v>0</v>
          </cell>
          <cell r="AB258">
            <v>308</v>
          </cell>
          <cell r="AC258">
            <v>5</v>
          </cell>
          <cell r="AD258" t="str">
            <v>VENTA D/BIENES EMB.ADJ.A FAVOR DEL FISCO</v>
          </cell>
          <cell r="AE258">
            <v>0</v>
          </cell>
          <cell r="AF258">
            <v>0</v>
          </cell>
        </row>
        <row r="259">
          <cell r="A259">
            <v>30806</v>
          </cell>
          <cell r="B259">
            <v>308</v>
          </cell>
          <cell r="C259">
            <v>6</v>
          </cell>
          <cell r="D259" t="str">
            <v>VENTA DE VEHICULOS Y DAÑOS PATRIMONIALES</v>
          </cell>
          <cell r="E259">
            <v>623306.81000000006</v>
          </cell>
          <cell r="F259">
            <v>33600.32</v>
          </cell>
          <cell r="G259">
            <v>213173.32</v>
          </cell>
          <cell r="H259">
            <v>870080.45</v>
          </cell>
          <cell r="I259">
            <v>81218.990000000005</v>
          </cell>
          <cell r="J259">
            <v>1154311.02</v>
          </cell>
          <cell r="K259">
            <v>932360.02</v>
          </cell>
          <cell r="L259">
            <v>2167890.0300000003</v>
          </cell>
          <cell r="M259">
            <v>896593.83</v>
          </cell>
          <cell r="N259">
            <v>193773.77</v>
          </cell>
          <cell r="O259">
            <v>2293149.8199999998</v>
          </cell>
          <cell r="P259">
            <v>3383517.42</v>
          </cell>
          <cell r="T259">
            <v>0</v>
          </cell>
          <cell r="U259">
            <v>6421487.9000000004</v>
          </cell>
          <cell r="X259">
            <v>0</v>
          </cell>
          <cell r="Y259">
            <v>6421487.9000000004</v>
          </cell>
          <cell r="AB259">
            <v>308</v>
          </cell>
          <cell r="AC259">
            <v>6</v>
          </cell>
          <cell r="AD259" t="str">
            <v>VENTA DE VEHICULOS Y DAÑOS PATRIMONIALES</v>
          </cell>
          <cell r="AE259">
            <v>2293149.8199999998</v>
          </cell>
          <cell r="AF259">
            <v>6421487.9000000004</v>
          </cell>
        </row>
        <row r="260">
          <cell r="B260">
            <v>308</v>
          </cell>
          <cell r="C260">
            <v>0</v>
          </cell>
          <cell r="D260" t="str">
            <v>VENTA DE BIENES DEL ESTADO</v>
          </cell>
          <cell r="E260">
            <v>711606.81</v>
          </cell>
          <cell r="F260">
            <v>33617.32</v>
          </cell>
          <cell r="G260">
            <v>247351.47</v>
          </cell>
          <cell r="H260">
            <v>992575.6</v>
          </cell>
          <cell r="I260">
            <v>81218.990000000005</v>
          </cell>
          <cell r="J260">
            <v>1576171.02</v>
          </cell>
          <cell r="K260">
            <v>951720.52</v>
          </cell>
          <cell r="L260">
            <v>2609110.5300000003</v>
          </cell>
          <cell r="M260">
            <v>1676718.83</v>
          </cell>
          <cell r="N260">
            <v>193773.77</v>
          </cell>
          <cell r="O260">
            <v>5163569.92</v>
          </cell>
          <cell r="P260">
            <v>7034062.5199999996</v>
          </cell>
          <cell r="T260">
            <v>0</v>
          </cell>
          <cell r="U260">
            <v>10635748.65</v>
          </cell>
          <cell r="X260">
            <v>0</v>
          </cell>
          <cell r="Y260">
            <v>10635748.65</v>
          </cell>
          <cell r="AB260">
            <v>308</v>
          </cell>
          <cell r="AC260">
            <v>0</v>
          </cell>
          <cell r="AD260" t="str">
            <v>VENTA DE BIENES DEL ESTADO</v>
          </cell>
          <cell r="AE260">
            <v>5163569.92</v>
          </cell>
          <cell r="AF260">
            <v>10635748.65</v>
          </cell>
        </row>
        <row r="261">
          <cell r="A261">
            <v>30900</v>
          </cell>
          <cell r="B261">
            <v>309</v>
          </cell>
          <cell r="C261">
            <v>0</v>
          </cell>
          <cell r="D261" t="str">
            <v>DIVERSOS</v>
          </cell>
          <cell r="E261">
            <v>17849.240000000002</v>
          </cell>
          <cell r="F261">
            <v>132797</v>
          </cell>
          <cell r="G261">
            <v>160377.09</v>
          </cell>
          <cell r="H261">
            <v>311023.32999999996</v>
          </cell>
          <cell r="I261">
            <v>69828.37</v>
          </cell>
          <cell r="J261">
            <v>38437.89</v>
          </cell>
          <cell r="K261">
            <v>35268.19</v>
          </cell>
          <cell r="L261">
            <v>143534.45000000001</v>
          </cell>
          <cell r="M261">
            <v>235855.37</v>
          </cell>
          <cell r="N261">
            <v>28257.599999999999</v>
          </cell>
          <cell r="O261">
            <v>34434.980000000003</v>
          </cell>
          <cell r="P261">
            <v>298547.94999999995</v>
          </cell>
          <cell r="T261">
            <v>0</v>
          </cell>
          <cell r="U261">
            <v>753105.73</v>
          </cell>
          <cell r="X261">
            <v>0</v>
          </cell>
          <cell r="Y261">
            <v>753105.73</v>
          </cell>
          <cell r="AB261">
            <v>309</v>
          </cell>
          <cell r="AC261">
            <v>0</v>
          </cell>
          <cell r="AD261" t="str">
            <v>DIVERSOS</v>
          </cell>
          <cell r="AE261">
            <v>34434.980000000003</v>
          </cell>
          <cell r="AF261">
            <v>753105.73</v>
          </cell>
        </row>
        <row r="262">
          <cell r="B262">
            <v>308</v>
          </cell>
          <cell r="C262">
            <v>0</v>
          </cell>
          <cell r="D262" t="str">
            <v>VENTA DE BIENES DEL ESTADO</v>
          </cell>
          <cell r="E262">
            <v>0</v>
          </cell>
          <cell r="F262">
            <v>0</v>
          </cell>
          <cell r="G262">
            <v>0</v>
          </cell>
          <cell r="H262">
            <v>0</v>
          </cell>
          <cell r="I262">
            <v>0</v>
          </cell>
          <cell r="J262">
            <v>0</v>
          </cell>
          <cell r="K262">
            <v>0</v>
          </cell>
          <cell r="L262">
            <v>0</v>
          </cell>
          <cell r="M262">
            <v>0</v>
          </cell>
          <cell r="N262">
            <v>0</v>
          </cell>
          <cell r="O262">
            <v>0</v>
          </cell>
          <cell r="P262">
            <v>0</v>
          </cell>
          <cell r="T262">
            <v>0</v>
          </cell>
          <cell r="U262">
            <v>0</v>
          </cell>
          <cell r="X262">
            <v>0</v>
          </cell>
          <cell r="Y262">
            <v>0</v>
          </cell>
          <cell r="AB262">
            <v>308</v>
          </cell>
          <cell r="AC262">
            <v>0</v>
          </cell>
          <cell r="AD262" t="str">
            <v>VENTA DE BIENES DEL ESTADO</v>
          </cell>
          <cell r="AE262">
            <v>0</v>
          </cell>
          <cell r="AF262">
            <v>0</v>
          </cell>
        </row>
        <row r="263">
          <cell r="A263">
            <v>30902</v>
          </cell>
          <cell r="B263">
            <v>309</v>
          </cell>
          <cell r="C263">
            <v>2</v>
          </cell>
          <cell r="D263" t="str">
            <v>IMPUESTO AL VALOR AGREGADO</v>
          </cell>
          <cell r="E263">
            <v>15875.24</v>
          </cell>
          <cell r="F263">
            <v>17232.28</v>
          </cell>
          <cell r="G263">
            <v>18578.330000000002</v>
          </cell>
          <cell r="H263">
            <v>51685.85</v>
          </cell>
          <cell r="I263">
            <v>17499.53</v>
          </cell>
          <cell r="J263">
            <v>10959.61</v>
          </cell>
          <cell r="K263">
            <v>216540.43</v>
          </cell>
          <cell r="L263">
            <v>244999.57</v>
          </cell>
          <cell r="M263">
            <v>5379.4</v>
          </cell>
          <cell r="N263">
            <v>12226.54</v>
          </cell>
          <cell r="O263">
            <v>3306.4</v>
          </cell>
          <cell r="P263">
            <v>20912.340000000004</v>
          </cell>
          <cell r="T263">
            <v>0</v>
          </cell>
          <cell r="U263">
            <v>317597.76</v>
          </cell>
          <cell r="X263">
            <v>0</v>
          </cell>
          <cell r="Y263">
            <v>317597.76</v>
          </cell>
          <cell r="AB263">
            <v>309</v>
          </cell>
          <cell r="AC263">
            <v>2</v>
          </cell>
          <cell r="AD263" t="str">
            <v>IMPUESTO AL VALOR AGREGADO</v>
          </cell>
          <cell r="AE263">
            <v>3306.4</v>
          </cell>
          <cell r="AF263">
            <v>317597.76</v>
          </cell>
        </row>
        <row r="264">
          <cell r="A264">
            <v>31000</v>
          </cell>
          <cell r="B264">
            <v>310</v>
          </cell>
          <cell r="C264">
            <v>0</v>
          </cell>
          <cell r="D264" t="str">
            <v>INTERESES POR DPTOS. A PLAZO FIJO</v>
          </cell>
          <cell r="E264">
            <v>2635385.89</v>
          </cell>
          <cell r="F264">
            <v>2327927.46</v>
          </cell>
          <cell r="G264">
            <v>2863330.35</v>
          </cell>
          <cell r="H264">
            <v>7826643.6999999993</v>
          </cell>
          <cell r="I264">
            <v>2173772.52</v>
          </cell>
          <cell r="J264">
            <v>1517535.65</v>
          </cell>
          <cell r="K264">
            <v>2155726.12</v>
          </cell>
          <cell r="L264">
            <v>5847034.29</v>
          </cell>
          <cell r="M264">
            <v>4956531.53</v>
          </cell>
          <cell r="N264">
            <v>6551261.6299999999</v>
          </cell>
          <cell r="O264">
            <v>5290860.7300000004</v>
          </cell>
          <cell r="P264">
            <v>16798653.890000001</v>
          </cell>
          <cell r="T264">
            <v>0</v>
          </cell>
          <cell r="U264">
            <v>30472331.879999999</v>
          </cell>
          <cell r="X264">
            <v>0</v>
          </cell>
          <cell r="Y264">
            <v>30472331.879999999</v>
          </cell>
          <cell r="AB264">
            <v>310</v>
          </cell>
          <cell r="AC264">
            <v>0</v>
          </cell>
          <cell r="AD264" t="str">
            <v>INTERESES</v>
          </cell>
          <cell r="AE264">
            <v>5290860.7300000004</v>
          </cell>
          <cell r="AF264">
            <v>30472331.879999999</v>
          </cell>
        </row>
        <row r="265">
          <cell r="A265">
            <v>31001</v>
          </cell>
          <cell r="B265">
            <v>310</v>
          </cell>
          <cell r="C265">
            <v>1</v>
          </cell>
          <cell r="D265" t="str">
            <v>INTERESES UNIDAD INTEGRACION EDUCATIVA</v>
          </cell>
          <cell r="E265">
            <v>997777.59</v>
          </cell>
          <cell r="F265">
            <v>219680.48</v>
          </cell>
          <cell r="G265">
            <v>737821.89</v>
          </cell>
          <cell r="H265">
            <v>1955279.96</v>
          </cell>
          <cell r="I265">
            <v>1599381.96</v>
          </cell>
          <cell r="J265">
            <v>0</v>
          </cell>
          <cell r="K265">
            <v>191677.45</v>
          </cell>
          <cell r="L265">
            <v>1791059.41</v>
          </cell>
          <cell r="M265">
            <v>498047.44</v>
          </cell>
          <cell r="N265">
            <v>1553558.54</v>
          </cell>
          <cell r="O265">
            <v>372922.28</v>
          </cell>
          <cell r="P265">
            <v>2424528.2599999998</v>
          </cell>
          <cell r="T265">
            <v>0</v>
          </cell>
          <cell r="U265">
            <v>6170867.6299999999</v>
          </cell>
          <cell r="X265">
            <v>0</v>
          </cell>
          <cell r="Y265">
            <v>6170867.6299999999</v>
          </cell>
          <cell r="AB265">
            <v>310</v>
          </cell>
          <cell r="AC265">
            <v>1</v>
          </cell>
          <cell r="AD265" t="str">
            <v>INTERESES UNIDAD INTEGRACION EDUCATIVA</v>
          </cell>
          <cell r="AE265">
            <v>372922.28</v>
          </cell>
          <cell r="AF265">
            <v>6170867.6299999999</v>
          </cell>
        </row>
        <row r="266">
          <cell r="A266">
            <v>31002</v>
          </cell>
          <cell r="B266">
            <v>310</v>
          </cell>
          <cell r="C266">
            <v>2</v>
          </cell>
          <cell r="D266" t="str">
            <v>INTERESES FIDEICOM.J.P.MORGAN</v>
          </cell>
          <cell r="E266">
            <v>1119521.6200000001</v>
          </cell>
          <cell r="F266">
            <v>1109856.73</v>
          </cell>
          <cell r="G266">
            <v>981818.69</v>
          </cell>
          <cell r="H266">
            <v>3211197.04</v>
          </cell>
          <cell r="I266">
            <v>1171212.29</v>
          </cell>
          <cell r="J266">
            <v>1132927.83</v>
          </cell>
          <cell r="K266">
            <v>1159359.5900000001</v>
          </cell>
          <cell r="L266">
            <v>3463499.71</v>
          </cell>
          <cell r="M266">
            <v>1238573.8799999999</v>
          </cell>
          <cell r="N266">
            <v>1185621.05</v>
          </cell>
          <cell r="O266">
            <v>1039314.7</v>
          </cell>
          <cell r="P266">
            <v>3463509.63</v>
          </cell>
          <cell r="T266">
            <v>0</v>
          </cell>
          <cell r="U266">
            <v>10138206.379999999</v>
          </cell>
          <cell r="X266">
            <v>0</v>
          </cell>
          <cell r="Y266">
            <v>10138206.380000001</v>
          </cell>
          <cell r="AB266">
            <v>310</v>
          </cell>
          <cell r="AC266">
            <v>2</v>
          </cell>
          <cell r="AD266" t="str">
            <v>INTERESES FIDEICOM.J.P.MORGAN</v>
          </cell>
          <cell r="AE266">
            <v>1039314.7</v>
          </cell>
          <cell r="AF266">
            <v>10138206.380000001</v>
          </cell>
        </row>
        <row r="267">
          <cell r="A267">
            <v>31003</v>
          </cell>
          <cell r="B267">
            <v>310</v>
          </cell>
          <cell r="C267">
            <v>3</v>
          </cell>
          <cell r="D267" t="str">
            <v>INTERESES FIDEICOM BANOBRAS</v>
          </cell>
          <cell r="E267">
            <v>0</v>
          </cell>
          <cell r="F267">
            <v>289299.02</v>
          </cell>
          <cell r="G267">
            <v>575934.93000000005</v>
          </cell>
          <cell r="H267">
            <v>865233.95000000007</v>
          </cell>
          <cell r="I267">
            <v>0</v>
          </cell>
          <cell r="J267">
            <v>280440.34000000003</v>
          </cell>
          <cell r="K267">
            <v>597553.86</v>
          </cell>
          <cell r="L267">
            <v>877994.2</v>
          </cell>
          <cell r="M267">
            <v>0</v>
          </cell>
          <cell r="N267">
            <v>300122.65999999997</v>
          </cell>
          <cell r="O267">
            <v>328974.15000000002</v>
          </cell>
          <cell r="P267">
            <v>629096.81000000006</v>
          </cell>
          <cell r="T267">
            <v>0</v>
          </cell>
          <cell r="U267">
            <v>2372324.96</v>
          </cell>
          <cell r="X267">
            <v>0</v>
          </cell>
          <cell r="Y267">
            <v>2372324.96</v>
          </cell>
          <cell r="AB267">
            <v>310</v>
          </cell>
          <cell r="AC267">
            <v>3</v>
          </cell>
          <cell r="AD267" t="str">
            <v>INTERESES FIDEICOM BANOBRAS</v>
          </cell>
          <cell r="AE267">
            <v>328974.15000000002</v>
          </cell>
          <cell r="AF267">
            <v>2372324.96</v>
          </cell>
        </row>
        <row r="268">
          <cell r="A268">
            <v>31004</v>
          </cell>
          <cell r="B268">
            <v>310</v>
          </cell>
          <cell r="C268">
            <v>4</v>
          </cell>
          <cell r="D268" t="str">
            <v>INTERESES INVERSIONES CERTIFICADOS</v>
          </cell>
          <cell r="E268">
            <v>0</v>
          </cell>
          <cell r="F268">
            <v>0</v>
          </cell>
          <cell r="G268">
            <v>1162357.8400000001</v>
          </cell>
          <cell r="H268">
            <v>1162357.8400000001</v>
          </cell>
          <cell r="I268">
            <v>0</v>
          </cell>
          <cell r="J268">
            <v>0</v>
          </cell>
          <cell r="K268">
            <v>848875.82</v>
          </cell>
          <cell r="L268">
            <v>848875.82</v>
          </cell>
          <cell r="M268">
            <v>0</v>
          </cell>
          <cell r="N268">
            <v>0</v>
          </cell>
          <cell r="O268">
            <v>79462.740000000005</v>
          </cell>
          <cell r="P268">
            <v>79462.740000000005</v>
          </cell>
          <cell r="T268">
            <v>0</v>
          </cell>
          <cell r="U268">
            <v>2090696.4</v>
          </cell>
          <cell r="X268">
            <v>0</v>
          </cell>
          <cell r="Y268">
            <v>2090696.4</v>
          </cell>
          <cell r="AB268">
            <v>310</v>
          </cell>
          <cell r="AC268">
            <v>4</v>
          </cell>
          <cell r="AD268" t="str">
            <v>INTERESES INVERSIONES CERTIFICADOS</v>
          </cell>
          <cell r="AE268">
            <v>79462.740000000005</v>
          </cell>
          <cell r="AF268">
            <v>2090696.4</v>
          </cell>
        </row>
        <row r="269">
          <cell r="A269">
            <v>31005</v>
          </cell>
          <cell r="B269">
            <v>310</v>
          </cell>
          <cell r="C269">
            <v>5</v>
          </cell>
          <cell r="D269" t="str">
            <v>INTERESES CUENTA DE CHEQUES</v>
          </cell>
          <cell r="E269">
            <v>224887.88</v>
          </cell>
          <cell r="F269">
            <v>57582.879999999997</v>
          </cell>
          <cell r="G269">
            <v>66560.98</v>
          </cell>
          <cell r="H269">
            <v>349031.74</v>
          </cell>
          <cell r="I269">
            <v>19101.830000000002</v>
          </cell>
          <cell r="J269">
            <v>124668.65</v>
          </cell>
          <cell r="K269">
            <v>293357.46999999997</v>
          </cell>
          <cell r="L269">
            <v>437127.94999999995</v>
          </cell>
          <cell r="M269">
            <v>237797.15</v>
          </cell>
          <cell r="N269">
            <v>319216.92</v>
          </cell>
          <cell r="O269">
            <v>429871.92</v>
          </cell>
          <cell r="P269">
            <v>986885.99</v>
          </cell>
          <cell r="T269">
            <v>0</v>
          </cell>
          <cell r="U269">
            <v>1773045.68</v>
          </cell>
          <cell r="X269">
            <v>0</v>
          </cell>
          <cell r="Y269">
            <v>1773045.68</v>
          </cell>
          <cell r="AB269">
            <v>310</v>
          </cell>
          <cell r="AC269">
            <v>5</v>
          </cell>
          <cell r="AD269" t="str">
            <v>INTERESES CUENTA DE CHEQUES</v>
          </cell>
          <cell r="AE269">
            <v>429871.92</v>
          </cell>
          <cell r="AF269">
            <v>1773045.68</v>
          </cell>
        </row>
        <row r="270">
          <cell r="A270">
            <v>31006</v>
          </cell>
          <cell r="B270">
            <v>310</v>
          </cell>
          <cell r="C270">
            <v>6</v>
          </cell>
          <cell r="D270" t="str">
            <v>INTERESES FINANZAS Y RENTAS</v>
          </cell>
          <cell r="E270">
            <v>59828.19</v>
          </cell>
          <cell r="F270">
            <v>270346.15000000002</v>
          </cell>
          <cell r="G270">
            <v>113458.3</v>
          </cell>
          <cell r="H270">
            <v>443632.64000000001</v>
          </cell>
          <cell r="I270">
            <v>6813.79</v>
          </cell>
          <cell r="J270">
            <v>127724.01</v>
          </cell>
          <cell r="K270">
            <v>7858599.7400000002</v>
          </cell>
          <cell r="L270">
            <v>7993137.54</v>
          </cell>
          <cell r="M270">
            <v>88509.759999999995</v>
          </cell>
          <cell r="N270">
            <v>3706570.37</v>
          </cell>
          <cell r="O270">
            <v>1098565.68</v>
          </cell>
          <cell r="P270">
            <v>4893645.8099999996</v>
          </cell>
          <cell r="T270">
            <v>0</v>
          </cell>
          <cell r="U270">
            <v>13330415.99</v>
          </cell>
          <cell r="X270">
            <v>0</v>
          </cell>
          <cell r="Y270">
            <v>13330415.99</v>
          </cell>
          <cell r="AB270">
            <v>310</v>
          </cell>
          <cell r="AC270">
            <v>6</v>
          </cell>
          <cell r="AD270" t="str">
            <v>INTERESES FINANZAS Y RENTAS</v>
          </cell>
          <cell r="AE270">
            <v>1098565.68</v>
          </cell>
          <cell r="AF270">
            <v>13330415.99</v>
          </cell>
        </row>
        <row r="271">
          <cell r="A271">
            <v>31008</v>
          </cell>
          <cell r="B271">
            <v>310</v>
          </cell>
          <cell r="C271">
            <v>8</v>
          </cell>
          <cell r="D271" t="str">
            <v>INTERESES FID. H.S.B.C</v>
          </cell>
          <cell r="E271">
            <v>151579.17000000001</v>
          </cell>
          <cell r="F271">
            <v>141722.01999999999</v>
          </cell>
          <cell r="G271">
            <v>171665.22</v>
          </cell>
          <cell r="H271">
            <v>464966.41000000003</v>
          </cell>
          <cell r="I271">
            <v>153874.81</v>
          </cell>
          <cell r="J271">
            <v>164368.56</v>
          </cell>
          <cell r="K271">
            <v>157241.59</v>
          </cell>
          <cell r="L271">
            <v>475484.95999999996</v>
          </cell>
          <cell r="M271">
            <v>156274.5</v>
          </cell>
          <cell r="N271">
            <v>175034.35</v>
          </cell>
          <cell r="O271">
            <v>153578.66</v>
          </cell>
          <cell r="P271">
            <v>484887.51</v>
          </cell>
          <cell r="T271">
            <v>0</v>
          </cell>
          <cell r="U271">
            <v>1425338.88</v>
          </cell>
          <cell r="X271">
            <v>0</v>
          </cell>
          <cell r="Y271">
            <v>1425338.88</v>
          </cell>
          <cell r="AB271">
            <v>310</v>
          </cell>
          <cell r="AC271">
            <v>8</v>
          </cell>
          <cell r="AD271" t="str">
            <v>INTERESES FID. H.S.B.C</v>
          </cell>
          <cell r="AE271">
            <v>153578.66</v>
          </cell>
          <cell r="AF271">
            <v>1425338.88</v>
          </cell>
        </row>
        <row r="272">
          <cell r="A272">
            <v>31009</v>
          </cell>
          <cell r="B272">
            <v>310</v>
          </cell>
          <cell r="C272">
            <v>9</v>
          </cell>
          <cell r="D272" t="str">
            <v>INTERESES FAEB</v>
          </cell>
          <cell r="E272">
            <v>9270.01</v>
          </cell>
          <cell r="F272">
            <v>3978.11</v>
          </cell>
          <cell r="G272">
            <v>336164.39</v>
          </cell>
          <cell r="H272">
            <v>349412.51</v>
          </cell>
          <cell r="I272">
            <v>2757.71</v>
          </cell>
          <cell r="J272">
            <v>0</v>
          </cell>
          <cell r="K272">
            <v>5646.83</v>
          </cell>
          <cell r="L272">
            <v>8404.5400000000009</v>
          </cell>
          <cell r="M272">
            <v>0</v>
          </cell>
          <cell r="N272">
            <v>2873.45</v>
          </cell>
          <cell r="O272">
            <v>96271.79</v>
          </cell>
          <cell r="P272">
            <v>99145.239999999991</v>
          </cell>
          <cell r="T272">
            <v>0</v>
          </cell>
          <cell r="U272">
            <v>456962.29000000004</v>
          </cell>
          <cell r="X272">
            <v>0</v>
          </cell>
          <cell r="Y272">
            <v>456962.29</v>
          </cell>
          <cell r="AB272">
            <v>310</v>
          </cell>
          <cell r="AC272">
            <v>9</v>
          </cell>
          <cell r="AD272" t="str">
            <v>INTERESES FAEB</v>
          </cell>
          <cell r="AE272">
            <v>96271.79</v>
          </cell>
          <cell r="AF272">
            <v>456962.29</v>
          </cell>
        </row>
        <row r="273">
          <cell r="A273">
            <v>31010</v>
          </cell>
          <cell r="B273">
            <v>310</v>
          </cell>
          <cell r="C273">
            <v>10</v>
          </cell>
          <cell r="D273" t="str">
            <v>INTERESES FASSA</v>
          </cell>
          <cell r="E273">
            <v>1423.98</v>
          </cell>
          <cell r="F273">
            <v>0</v>
          </cell>
          <cell r="G273">
            <v>84499.35</v>
          </cell>
          <cell r="H273">
            <v>85923.33</v>
          </cell>
          <cell r="I273">
            <v>0</v>
          </cell>
          <cell r="J273">
            <v>14728.51</v>
          </cell>
          <cell r="K273">
            <v>0</v>
          </cell>
          <cell r="L273">
            <v>14728.51</v>
          </cell>
          <cell r="M273">
            <v>46330.7</v>
          </cell>
          <cell r="N273">
            <v>50133.29</v>
          </cell>
          <cell r="O273">
            <v>136065.85</v>
          </cell>
          <cell r="P273">
            <v>232529.84</v>
          </cell>
          <cell r="T273">
            <v>0</v>
          </cell>
          <cell r="U273">
            <v>333181.68</v>
          </cell>
          <cell r="X273">
            <v>0</v>
          </cell>
          <cell r="Y273">
            <v>333181.68</v>
          </cell>
          <cell r="AB273">
            <v>310</v>
          </cell>
          <cell r="AC273">
            <v>10</v>
          </cell>
          <cell r="AD273" t="str">
            <v>INTERESES FASSA</v>
          </cell>
          <cell r="AE273">
            <v>136065.85</v>
          </cell>
          <cell r="AF273">
            <v>333181.68</v>
          </cell>
        </row>
        <row r="274">
          <cell r="A274">
            <v>31011</v>
          </cell>
          <cell r="B274">
            <v>310</v>
          </cell>
          <cell r="C274">
            <v>11</v>
          </cell>
          <cell r="D274" t="str">
            <v>INTERESES FISM</v>
          </cell>
          <cell r="E274">
            <v>0</v>
          </cell>
          <cell r="F274">
            <v>0</v>
          </cell>
          <cell r="G274">
            <v>0</v>
          </cell>
          <cell r="H274">
            <v>0</v>
          </cell>
          <cell r="I274">
            <v>0</v>
          </cell>
          <cell r="J274">
            <v>2.13</v>
          </cell>
          <cell r="K274">
            <v>1043.9100000000001</v>
          </cell>
          <cell r="L274">
            <v>1046.0400000000002</v>
          </cell>
          <cell r="M274">
            <v>612.24</v>
          </cell>
          <cell r="N274">
            <v>344.96</v>
          </cell>
          <cell r="O274">
            <v>3523.1</v>
          </cell>
          <cell r="P274">
            <v>4480.3</v>
          </cell>
          <cell r="T274">
            <v>0</v>
          </cell>
          <cell r="U274">
            <v>5526.34</v>
          </cell>
          <cell r="X274">
            <v>0</v>
          </cell>
          <cell r="Y274">
            <v>5526.34</v>
          </cell>
          <cell r="AB274">
            <v>310</v>
          </cell>
          <cell r="AC274">
            <v>11</v>
          </cell>
          <cell r="AD274" t="str">
            <v>INTERESES FISM</v>
          </cell>
          <cell r="AE274">
            <v>3523.1</v>
          </cell>
          <cell r="AF274">
            <v>5526.34</v>
          </cell>
        </row>
        <row r="275">
          <cell r="A275">
            <v>31012</v>
          </cell>
          <cell r="B275">
            <v>310</v>
          </cell>
          <cell r="C275">
            <v>12</v>
          </cell>
          <cell r="D275" t="str">
            <v>INTERESES FISE</v>
          </cell>
          <cell r="E275">
            <v>119826.99</v>
          </cell>
          <cell r="F275">
            <v>108942.92</v>
          </cell>
          <cell r="G275">
            <v>117927.88</v>
          </cell>
          <cell r="H275">
            <v>346697.79000000004</v>
          </cell>
          <cell r="I275">
            <v>102011.57</v>
          </cell>
          <cell r="J275">
            <v>99464.83</v>
          </cell>
          <cell r="K275">
            <v>84972.45</v>
          </cell>
          <cell r="L275">
            <v>286448.85000000003</v>
          </cell>
          <cell r="M275">
            <v>75496.350000000006</v>
          </cell>
          <cell r="N275">
            <v>72475.710000000006</v>
          </cell>
          <cell r="O275">
            <v>21819.83</v>
          </cell>
          <cell r="P275">
            <v>169791.89</v>
          </cell>
          <cell r="T275">
            <v>0</v>
          </cell>
          <cell r="U275">
            <v>802938.53</v>
          </cell>
          <cell r="X275">
            <v>0</v>
          </cell>
          <cell r="Y275">
            <v>802938.53</v>
          </cell>
          <cell r="AB275">
            <v>310</v>
          </cell>
          <cell r="AC275">
            <v>12</v>
          </cell>
          <cell r="AD275" t="str">
            <v>INTERESES FISE</v>
          </cell>
          <cell r="AE275">
            <v>21819.83</v>
          </cell>
          <cell r="AF275">
            <v>802938.53</v>
          </cell>
        </row>
        <row r="276">
          <cell r="A276">
            <v>31013</v>
          </cell>
          <cell r="B276">
            <v>310</v>
          </cell>
          <cell r="C276">
            <v>13</v>
          </cell>
          <cell r="D276" t="str">
            <v>INTERESES FORTAMUN-DF</v>
          </cell>
          <cell r="E276">
            <v>0</v>
          </cell>
          <cell r="F276">
            <v>0</v>
          </cell>
          <cell r="G276">
            <v>4.3</v>
          </cell>
          <cell r="H276">
            <v>4.3</v>
          </cell>
          <cell r="I276">
            <v>0</v>
          </cell>
          <cell r="J276">
            <v>32.549999999999997</v>
          </cell>
          <cell r="K276">
            <v>1481</v>
          </cell>
          <cell r="L276">
            <v>1513.55</v>
          </cell>
          <cell r="M276">
            <v>1229.93</v>
          </cell>
          <cell r="N276">
            <v>1986.2</v>
          </cell>
          <cell r="O276">
            <v>1010.83</v>
          </cell>
          <cell r="P276">
            <v>4226.96</v>
          </cell>
          <cell r="T276">
            <v>0</v>
          </cell>
          <cell r="U276">
            <v>5744.81</v>
          </cell>
          <cell r="X276">
            <v>0</v>
          </cell>
          <cell r="Y276">
            <v>5744.81</v>
          </cell>
          <cell r="AB276">
            <v>310</v>
          </cell>
          <cell r="AC276">
            <v>13</v>
          </cell>
          <cell r="AD276" t="str">
            <v>INTERESES FORTAMUN-DF</v>
          </cell>
          <cell r="AE276">
            <v>1010.83</v>
          </cell>
          <cell r="AF276">
            <v>5744.81</v>
          </cell>
        </row>
        <row r="277">
          <cell r="A277">
            <v>31014</v>
          </cell>
          <cell r="B277">
            <v>310</v>
          </cell>
          <cell r="C277">
            <v>14</v>
          </cell>
          <cell r="D277" t="str">
            <v>INTERESES FAM</v>
          </cell>
          <cell r="E277">
            <v>68436.45</v>
          </cell>
          <cell r="F277">
            <v>28779.15</v>
          </cell>
          <cell r="G277">
            <v>23179.85</v>
          </cell>
          <cell r="H277">
            <v>120395.45000000001</v>
          </cell>
          <cell r="I277">
            <v>27908.87</v>
          </cell>
          <cell r="J277">
            <v>2642.37</v>
          </cell>
          <cell r="K277">
            <v>281152.99</v>
          </cell>
          <cell r="L277">
            <v>311704.23</v>
          </cell>
          <cell r="M277">
            <v>148330.54</v>
          </cell>
          <cell r="N277">
            <v>494675.78</v>
          </cell>
          <cell r="O277">
            <v>294368.56</v>
          </cell>
          <cell r="P277">
            <v>937374.88000000012</v>
          </cell>
          <cell r="T277">
            <v>0</v>
          </cell>
          <cell r="U277">
            <v>1369474.56</v>
          </cell>
          <cell r="X277">
            <v>0</v>
          </cell>
          <cell r="Y277">
            <v>1369474.56</v>
          </cell>
          <cell r="AB277">
            <v>310</v>
          </cell>
          <cell r="AC277">
            <v>14</v>
          </cell>
          <cell r="AD277" t="str">
            <v>INTERESES FAM</v>
          </cell>
          <cell r="AE277">
            <v>294368.56</v>
          </cell>
          <cell r="AF277">
            <v>1369474.56</v>
          </cell>
        </row>
        <row r="278">
          <cell r="A278">
            <v>31015</v>
          </cell>
          <cell r="B278">
            <v>310</v>
          </cell>
          <cell r="C278">
            <v>15</v>
          </cell>
          <cell r="D278" t="str">
            <v>INTERESES FAETA</v>
          </cell>
          <cell r="E278">
            <v>0</v>
          </cell>
          <cell r="F278">
            <v>0</v>
          </cell>
          <cell r="G278">
            <v>178.46</v>
          </cell>
          <cell r="H278">
            <v>178.46</v>
          </cell>
          <cell r="I278">
            <v>0</v>
          </cell>
          <cell r="J278">
            <v>62.98</v>
          </cell>
          <cell r="K278">
            <v>9526.43</v>
          </cell>
          <cell r="L278">
            <v>9589.41</v>
          </cell>
          <cell r="M278">
            <v>7075.51</v>
          </cell>
          <cell r="N278">
            <v>6815.9</v>
          </cell>
          <cell r="O278">
            <v>20110.46</v>
          </cell>
          <cell r="P278">
            <v>34001.869999999995</v>
          </cell>
          <cell r="T278">
            <v>0</v>
          </cell>
          <cell r="U278">
            <v>43769.74</v>
          </cell>
          <cell r="X278">
            <v>0</v>
          </cell>
          <cell r="Y278">
            <v>43769.74</v>
          </cell>
          <cell r="AB278">
            <v>310</v>
          </cell>
          <cell r="AC278">
            <v>15</v>
          </cell>
          <cell r="AD278" t="str">
            <v>INTERESES FAETA</v>
          </cell>
          <cell r="AE278">
            <v>20110.46</v>
          </cell>
          <cell r="AF278">
            <v>43769.74</v>
          </cell>
        </row>
        <row r="279">
          <cell r="A279">
            <v>31016</v>
          </cell>
          <cell r="B279">
            <v>310</v>
          </cell>
          <cell r="C279">
            <v>16</v>
          </cell>
          <cell r="D279" t="str">
            <v>INTERESES FASP</v>
          </cell>
          <cell r="E279">
            <v>429639.54</v>
          </cell>
          <cell r="F279">
            <v>574262.27</v>
          </cell>
          <cell r="G279">
            <v>582625.36</v>
          </cell>
          <cell r="H279">
            <v>1586527.17</v>
          </cell>
          <cell r="I279">
            <v>123028.28</v>
          </cell>
          <cell r="J279">
            <v>479921.58</v>
          </cell>
          <cell r="K279">
            <v>537625.21</v>
          </cell>
          <cell r="L279">
            <v>1140575.0699999998</v>
          </cell>
          <cell r="M279">
            <v>1434624.71</v>
          </cell>
          <cell r="N279">
            <v>1059871.96</v>
          </cell>
          <cell r="O279">
            <v>911876.22</v>
          </cell>
          <cell r="P279">
            <v>3406372.8899999997</v>
          </cell>
          <cell r="T279">
            <v>0</v>
          </cell>
          <cell r="U279">
            <v>6133475.129999999</v>
          </cell>
          <cell r="X279">
            <v>0</v>
          </cell>
          <cell r="Y279">
            <v>6133475.1299999999</v>
          </cell>
          <cell r="AB279">
            <v>310</v>
          </cell>
          <cell r="AC279">
            <v>16</v>
          </cell>
          <cell r="AD279" t="str">
            <v>INTERESES FASP</v>
          </cell>
          <cell r="AE279">
            <v>911876.22</v>
          </cell>
          <cell r="AF279">
            <v>6133475.1299999999</v>
          </cell>
        </row>
        <row r="280">
          <cell r="A280">
            <v>31017</v>
          </cell>
          <cell r="B280">
            <v>310</v>
          </cell>
          <cell r="C280">
            <v>17</v>
          </cell>
          <cell r="D280" t="str">
            <v>INTERESES PAFEF</v>
          </cell>
          <cell r="E280">
            <v>0</v>
          </cell>
          <cell r="F280">
            <v>3.84</v>
          </cell>
          <cell r="G280">
            <v>4.22</v>
          </cell>
          <cell r="H280">
            <v>8.0599999999999987</v>
          </cell>
          <cell r="I280">
            <v>4.0599999999999996</v>
          </cell>
          <cell r="J280">
            <v>4.2699999999999996</v>
          </cell>
          <cell r="K280">
            <v>4.21</v>
          </cell>
          <cell r="L280">
            <v>12.54</v>
          </cell>
          <cell r="M280">
            <v>4.3600000000000003</v>
          </cell>
          <cell r="N280">
            <v>4.29</v>
          </cell>
          <cell r="O280">
            <v>4.08</v>
          </cell>
          <cell r="P280">
            <v>12.73</v>
          </cell>
          <cell r="T280">
            <v>0</v>
          </cell>
          <cell r="U280">
            <v>33.33</v>
          </cell>
          <cell r="X280">
            <v>0</v>
          </cell>
          <cell r="Y280">
            <v>33.33</v>
          </cell>
          <cell r="AB280">
            <v>310</v>
          </cell>
          <cell r="AC280">
            <v>17</v>
          </cell>
          <cell r="AD280" t="str">
            <v>INTERESES PAFEF</v>
          </cell>
          <cell r="AE280">
            <v>4.08</v>
          </cell>
          <cell r="AF280">
            <v>33.33</v>
          </cell>
        </row>
        <row r="281">
          <cell r="A281">
            <v>31018</v>
          </cell>
          <cell r="B281">
            <v>310</v>
          </cell>
          <cell r="C281">
            <v>18</v>
          </cell>
          <cell r="D281" t="str">
            <v>INTERESES FIES</v>
          </cell>
          <cell r="E281">
            <v>0</v>
          </cell>
          <cell r="F281">
            <v>897.23</v>
          </cell>
          <cell r="G281">
            <v>0</v>
          </cell>
          <cell r="H281">
            <v>897.23</v>
          </cell>
          <cell r="I281">
            <v>105340</v>
          </cell>
          <cell r="J281">
            <v>11467607.9</v>
          </cell>
          <cell r="K281">
            <v>1125235.55</v>
          </cell>
          <cell r="L281">
            <v>12698183.450000001</v>
          </cell>
          <cell r="M281">
            <v>626343.89</v>
          </cell>
          <cell r="N281">
            <v>674455.85</v>
          </cell>
          <cell r="O281">
            <v>637638.89</v>
          </cell>
          <cell r="P281">
            <v>1938438.63</v>
          </cell>
          <cell r="T281">
            <v>0</v>
          </cell>
          <cell r="U281">
            <v>14637519.310000002</v>
          </cell>
          <cell r="X281">
            <v>0</v>
          </cell>
          <cell r="Y281">
            <v>14637519.310000001</v>
          </cell>
          <cell r="AB281">
            <v>310</v>
          </cell>
          <cell r="AC281">
            <v>18</v>
          </cell>
          <cell r="AD281" t="str">
            <v>INTERESES FIES</v>
          </cell>
          <cell r="AE281">
            <v>637638.89</v>
          </cell>
          <cell r="AF281">
            <v>14637519.310000001</v>
          </cell>
        </row>
        <row r="282">
          <cell r="A282">
            <v>31019</v>
          </cell>
          <cell r="B282">
            <v>310</v>
          </cell>
          <cell r="C282">
            <v>19</v>
          </cell>
          <cell r="D282" t="str">
            <v>INTERESES OTRAS APORTACIONES EDUCACION</v>
          </cell>
          <cell r="E282">
            <v>17.149999999999999</v>
          </cell>
          <cell r="F282">
            <v>32.590000000000003</v>
          </cell>
          <cell r="G282">
            <v>16.989999999999998</v>
          </cell>
          <cell r="H282">
            <v>66.73</v>
          </cell>
          <cell r="I282">
            <v>20.46</v>
          </cell>
          <cell r="J282">
            <v>21.46</v>
          </cell>
          <cell r="K282">
            <v>21.16</v>
          </cell>
          <cell r="L282">
            <v>63.08</v>
          </cell>
          <cell r="M282">
            <v>21.91</v>
          </cell>
          <cell r="N282">
            <v>17.32</v>
          </cell>
          <cell r="O282">
            <v>16.43</v>
          </cell>
          <cell r="P282">
            <v>55.660000000000004</v>
          </cell>
          <cell r="T282">
            <v>0</v>
          </cell>
          <cell r="U282">
            <v>185.47000000000003</v>
          </cell>
          <cell r="X282">
            <v>0</v>
          </cell>
          <cell r="Y282">
            <v>185.47</v>
          </cell>
          <cell r="AB282">
            <v>310</v>
          </cell>
          <cell r="AC282">
            <v>19</v>
          </cell>
          <cell r="AD282" t="str">
            <v>INTERESES OTRAS APORTACIONES EDUCACION</v>
          </cell>
          <cell r="AE282">
            <v>16.43</v>
          </cell>
          <cell r="AF282">
            <v>185.47</v>
          </cell>
        </row>
        <row r="283">
          <cell r="A283">
            <v>31020</v>
          </cell>
          <cell r="B283">
            <v>310</v>
          </cell>
          <cell r="C283">
            <v>20</v>
          </cell>
          <cell r="D283" t="str">
            <v>INTERESES OTRAS APORTACIONES SALUD</v>
          </cell>
          <cell r="E283">
            <v>42861.91</v>
          </cell>
          <cell r="F283">
            <v>212.57</v>
          </cell>
          <cell r="G283">
            <v>38475.360000000001</v>
          </cell>
          <cell r="H283">
            <v>81549.84</v>
          </cell>
          <cell r="I283">
            <v>42787.01</v>
          </cell>
          <cell r="J283">
            <v>38795.31</v>
          </cell>
          <cell r="K283">
            <v>455.97</v>
          </cell>
          <cell r="L283">
            <v>82038.290000000008</v>
          </cell>
          <cell r="M283">
            <v>38860.720000000001</v>
          </cell>
          <cell r="N283">
            <v>100952.83</v>
          </cell>
          <cell r="O283">
            <v>36548.800000000003</v>
          </cell>
          <cell r="P283">
            <v>176362.34999999998</v>
          </cell>
          <cell r="T283">
            <v>0</v>
          </cell>
          <cell r="U283">
            <v>339950.48</v>
          </cell>
          <cell r="X283">
            <v>0</v>
          </cell>
          <cell r="Y283">
            <v>339950.48</v>
          </cell>
          <cell r="AB283">
            <v>310</v>
          </cell>
          <cell r="AC283">
            <v>20</v>
          </cell>
          <cell r="AD283" t="str">
            <v>INTERESES OTRAS APORTACIONES SALUD</v>
          </cell>
          <cell r="AE283">
            <v>36548.800000000003</v>
          </cell>
          <cell r="AF283">
            <v>339950.48</v>
          </cell>
        </row>
        <row r="284">
          <cell r="A284">
            <v>31021</v>
          </cell>
          <cell r="B284">
            <v>310</v>
          </cell>
          <cell r="C284">
            <v>21</v>
          </cell>
          <cell r="D284" t="str">
            <v>INTERESES EDUCACION SUPERIOR</v>
          </cell>
          <cell r="E284">
            <v>0</v>
          </cell>
          <cell r="F284">
            <v>0</v>
          </cell>
          <cell r="G284">
            <v>0</v>
          </cell>
          <cell r="H284">
            <v>0</v>
          </cell>
          <cell r="I284">
            <v>0</v>
          </cell>
          <cell r="J284">
            <v>0</v>
          </cell>
          <cell r="K284">
            <v>0</v>
          </cell>
          <cell r="L284">
            <v>0</v>
          </cell>
          <cell r="M284">
            <v>0</v>
          </cell>
          <cell r="N284">
            <v>0</v>
          </cell>
          <cell r="O284">
            <v>0</v>
          </cell>
          <cell r="P284">
            <v>0</v>
          </cell>
          <cell r="T284">
            <v>0</v>
          </cell>
          <cell r="U284">
            <v>0</v>
          </cell>
          <cell r="X284">
            <v>0</v>
          </cell>
          <cell r="Y284">
            <v>0</v>
          </cell>
          <cell r="AB284">
            <v>310</v>
          </cell>
          <cell r="AC284">
            <v>21</v>
          </cell>
          <cell r="AD284" t="str">
            <v>INTERESES EDUCACION SUPERIOR</v>
          </cell>
          <cell r="AE284">
            <v>0</v>
          </cell>
          <cell r="AF284">
            <v>0</v>
          </cell>
        </row>
        <row r="285">
          <cell r="A285">
            <v>31022</v>
          </cell>
          <cell r="B285">
            <v>310</v>
          </cell>
          <cell r="C285">
            <v>22</v>
          </cell>
          <cell r="D285" t="str">
            <v>INTERESES OTRAS APORTACIONES FEDERALES</v>
          </cell>
          <cell r="E285">
            <v>180628.78</v>
          </cell>
          <cell r="F285">
            <v>36145.440000000002</v>
          </cell>
          <cell r="G285">
            <v>782267.91</v>
          </cell>
          <cell r="H285">
            <v>999042.13</v>
          </cell>
          <cell r="I285">
            <v>154159.34</v>
          </cell>
          <cell r="J285">
            <v>14235249.07</v>
          </cell>
          <cell r="K285">
            <v>347500.56</v>
          </cell>
          <cell r="L285">
            <v>14736908.970000001</v>
          </cell>
          <cell r="M285">
            <v>584623.29</v>
          </cell>
          <cell r="N285">
            <v>875294.47</v>
          </cell>
          <cell r="O285">
            <v>944709.49</v>
          </cell>
          <cell r="P285">
            <v>2404627.25</v>
          </cell>
          <cell r="T285">
            <v>0</v>
          </cell>
          <cell r="U285">
            <v>18140578.349999998</v>
          </cell>
          <cell r="X285">
            <v>0</v>
          </cell>
          <cell r="Y285">
            <v>18140578.350000001</v>
          </cell>
          <cell r="AB285">
            <v>310</v>
          </cell>
          <cell r="AC285">
            <v>22</v>
          </cell>
          <cell r="AD285" t="str">
            <v>INTERESES OTRAS APORTACIONES FEDERALES</v>
          </cell>
          <cell r="AE285">
            <v>944709.49</v>
          </cell>
          <cell r="AF285">
            <v>18140578.350000001</v>
          </cell>
        </row>
        <row r="286">
          <cell r="A286">
            <v>31023</v>
          </cell>
          <cell r="B286">
            <v>310</v>
          </cell>
          <cell r="C286">
            <v>23</v>
          </cell>
          <cell r="D286" t="str">
            <v>INTERESES APORTACIONES EDUCACION RAMO 11</v>
          </cell>
          <cell r="E286">
            <v>1181.08</v>
          </cell>
          <cell r="F286">
            <v>-584903.75</v>
          </cell>
          <cell r="G286">
            <v>415.83</v>
          </cell>
          <cell r="H286">
            <v>-583306.84000000008</v>
          </cell>
          <cell r="I286">
            <v>0</v>
          </cell>
          <cell r="J286">
            <v>1020.23</v>
          </cell>
          <cell r="K286">
            <v>399.4</v>
          </cell>
          <cell r="L286">
            <v>1419.63</v>
          </cell>
          <cell r="M286">
            <v>429.23</v>
          </cell>
          <cell r="N286">
            <v>586001.66</v>
          </cell>
          <cell r="O286">
            <v>233</v>
          </cell>
          <cell r="P286">
            <v>586663.89</v>
          </cell>
          <cell r="T286">
            <v>0</v>
          </cell>
          <cell r="U286">
            <v>4776.6799999999348</v>
          </cell>
          <cell r="X286">
            <v>-6.5483618527650833E-11</v>
          </cell>
          <cell r="Y286">
            <v>4776.68</v>
          </cell>
          <cell r="AB286">
            <v>310</v>
          </cell>
          <cell r="AC286">
            <v>23</v>
          </cell>
          <cell r="AD286" t="str">
            <v>INTERESES APORTACIONES EDUCACION RAMO 11</v>
          </cell>
          <cell r="AE286">
            <v>233</v>
          </cell>
          <cell r="AF286">
            <v>4776.68</v>
          </cell>
        </row>
        <row r="287">
          <cell r="A287">
            <v>31024</v>
          </cell>
          <cell r="B287">
            <v>310</v>
          </cell>
          <cell r="C287">
            <v>24</v>
          </cell>
          <cell r="D287" t="str">
            <v>INTERESES APORTACIONES DESAR REG RAMO 23</v>
          </cell>
          <cell r="E287">
            <v>623.37</v>
          </cell>
          <cell r="F287">
            <v>561.79999999999995</v>
          </cell>
          <cell r="G287">
            <v>684.4</v>
          </cell>
          <cell r="H287">
            <v>1869.5700000000002</v>
          </cell>
          <cell r="I287">
            <v>643.27</v>
          </cell>
          <cell r="J287">
            <v>949.46</v>
          </cell>
          <cell r="K287">
            <v>1252.4100000000001</v>
          </cell>
          <cell r="L287">
            <v>2845.1400000000003</v>
          </cell>
          <cell r="M287">
            <v>1336.59</v>
          </cell>
          <cell r="N287">
            <v>2286.84</v>
          </cell>
          <cell r="O287">
            <v>3137.61</v>
          </cell>
          <cell r="P287">
            <v>6761.0400000000009</v>
          </cell>
          <cell r="T287">
            <v>0</v>
          </cell>
          <cell r="U287">
            <v>11475.75</v>
          </cell>
          <cell r="X287">
            <v>0</v>
          </cell>
          <cell r="Y287">
            <v>11475.75</v>
          </cell>
          <cell r="AB287">
            <v>310</v>
          </cell>
          <cell r="AC287">
            <v>24</v>
          </cell>
          <cell r="AD287" t="str">
            <v>INTERESES APORTACIONES DESAR REG RAMO 23</v>
          </cell>
          <cell r="AE287">
            <v>3137.61</v>
          </cell>
          <cell r="AF287">
            <v>11475.75</v>
          </cell>
        </row>
        <row r="288">
          <cell r="A288">
            <v>31025</v>
          </cell>
          <cell r="B288">
            <v>310</v>
          </cell>
          <cell r="C288">
            <v>25</v>
          </cell>
          <cell r="D288" t="str">
            <v>INTERESES FEIEF</v>
          </cell>
          <cell r="E288">
            <v>57951.08</v>
          </cell>
          <cell r="F288">
            <v>28659.5</v>
          </cell>
          <cell r="G288">
            <v>31873.14</v>
          </cell>
          <cell r="H288">
            <v>118483.72</v>
          </cell>
          <cell r="I288">
            <v>31005.48</v>
          </cell>
          <cell r="J288">
            <v>0</v>
          </cell>
          <cell r="K288">
            <v>15441.83</v>
          </cell>
          <cell r="L288">
            <v>46447.31</v>
          </cell>
          <cell r="M288">
            <v>32234.87</v>
          </cell>
          <cell r="N288">
            <v>2426.52</v>
          </cell>
          <cell r="O288">
            <v>24858.38</v>
          </cell>
          <cell r="P288">
            <v>59519.770000000004</v>
          </cell>
          <cell r="T288">
            <v>0</v>
          </cell>
          <cell r="U288">
            <v>224450.8</v>
          </cell>
          <cell r="X288">
            <v>0</v>
          </cell>
          <cell r="Y288">
            <v>224450.8</v>
          </cell>
          <cell r="AB288">
            <v>310</v>
          </cell>
          <cell r="AC288">
            <v>25</v>
          </cell>
          <cell r="AD288" t="str">
            <v>INTERESES FEIEF</v>
          </cell>
          <cell r="AE288">
            <v>24858.38</v>
          </cell>
          <cell r="AF288">
            <v>224450.8</v>
          </cell>
        </row>
        <row r="289">
          <cell r="A289">
            <v>31026</v>
          </cell>
          <cell r="B289">
            <v>310</v>
          </cell>
          <cell r="C289">
            <v>26</v>
          </cell>
          <cell r="D289" t="str">
            <v>INTERESES INVEX FID. 948</v>
          </cell>
          <cell r="H289">
            <v>0</v>
          </cell>
          <cell r="L289">
            <v>0</v>
          </cell>
          <cell r="M289">
            <v>88981.22</v>
          </cell>
          <cell r="N289">
            <v>309415.89</v>
          </cell>
          <cell r="O289">
            <v>0</v>
          </cell>
          <cell r="P289">
            <v>398397.11</v>
          </cell>
          <cell r="T289">
            <v>0</v>
          </cell>
          <cell r="U289">
            <v>398397.11</v>
          </cell>
          <cell r="X289">
            <v>0</v>
          </cell>
          <cell r="Y289">
            <v>398397.11</v>
          </cell>
          <cell r="AB289">
            <v>310</v>
          </cell>
          <cell r="AC289">
            <v>26</v>
          </cell>
          <cell r="AD289" t="str">
            <v>INTERESES INVEX FID. 948</v>
          </cell>
          <cell r="AE289">
            <v>0</v>
          </cell>
          <cell r="AF289">
            <v>398397.11</v>
          </cell>
        </row>
        <row r="290">
          <cell r="A290">
            <v>31033</v>
          </cell>
          <cell r="B290">
            <v>310</v>
          </cell>
          <cell r="C290">
            <v>33</v>
          </cell>
          <cell r="D290" t="str">
            <v>INTERESES FAETA 2009</v>
          </cell>
          <cell r="H290">
            <v>0</v>
          </cell>
          <cell r="L290">
            <v>0</v>
          </cell>
          <cell r="O290">
            <v>605.55999999999995</v>
          </cell>
          <cell r="P290">
            <v>605.55999999999995</v>
          </cell>
          <cell r="T290">
            <v>0</v>
          </cell>
          <cell r="U290">
            <v>605.55999999999995</v>
          </cell>
          <cell r="X290">
            <v>0</v>
          </cell>
          <cell r="Y290">
            <v>605.55999999999995</v>
          </cell>
          <cell r="AB290">
            <v>310</v>
          </cell>
          <cell r="AC290">
            <v>33</v>
          </cell>
          <cell r="AD290" t="str">
            <v>INTERESES FAETA 2009</v>
          </cell>
          <cell r="AE290">
            <v>605.55999999999995</v>
          </cell>
          <cell r="AF290">
            <v>605.55999999999995</v>
          </cell>
        </row>
        <row r="291">
          <cell r="A291">
            <v>31100</v>
          </cell>
          <cell r="B291">
            <v>311</v>
          </cell>
          <cell r="C291">
            <v>0</v>
          </cell>
          <cell r="D291" t="str">
            <v>PUBLICIDAD RADIO GOBIERNO</v>
          </cell>
          <cell r="E291">
            <v>0</v>
          </cell>
          <cell r="F291">
            <v>0</v>
          </cell>
          <cell r="G291">
            <v>0</v>
          </cell>
          <cell r="H291">
            <v>0</v>
          </cell>
          <cell r="I291">
            <v>0</v>
          </cell>
          <cell r="J291">
            <v>0</v>
          </cell>
          <cell r="K291">
            <v>0</v>
          </cell>
          <cell r="L291">
            <v>0</v>
          </cell>
          <cell r="M291">
            <v>0</v>
          </cell>
          <cell r="N291">
            <v>0</v>
          </cell>
          <cell r="O291">
            <v>0</v>
          </cell>
          <cell r="P291">
            <v>0</v>
          </cell>
          <cell r="T291">
            <v>0</v>
          </cell>
          <cell r="U291">
            <v>0</v>
          </cell>
          <cell r="X291">
            <v>0</v>
          </cell>
          <cell r="Y291">
            <v>0</v>
          </cell>
          <cell r="AB291">
            <v>311</v>
          </cell>
          <cell r="AC291">
            <v>0</v>
          </cell>
          <cell r="AD291" t="str">
            <v>PUBLICIDAD RADIO GOBIERNO</v>
          </cell>
          <cell r="AE291">
            <v>0</v>
          </cell>
          <cell r="AF291">
            <v>0</v>
          </cell>
        </row>
        <row r="292">
          <cell r="A292">
            <v>31101</v>
          </cell>
          <cell r="B292">
            <v>311</v>
          </cell>
          <cell r="C292">
            <v>1</v>
          </cell>
          <cell r="D292" t="str">
            <v>PUBLICIDAD CANAL 28</v>
          </cell>
          <cell r="E292">
            <v>0</v>
          </cell>
          <cell r="F292">
            <v>0</v>
          </cell>
          <cell r="G292">
            <v>0</v>
          </cell>
          <cell r="H292">
            <v>0</v>
          </cell>
          <cell r="I292">
            <v>385125.23</v>
          </cell>
          <cell r="J292">
            <v>57841</v>
          </cell>
          <cell r="K292">
            <v>0</v>
          </cell>
          <cell r="L292">
            <v>442966.23</v>
          </cell>
          <cell r="M292">
            <v>0</v>
          </cell>
          <cell r="N292">
            <v>0</v>
          </cell>
          <cell r="O292">
            <v>76395</v>
          </cell>
          <cell r="P292">
            <v>76395</v>
          </cell>
          <cell r="T292">
            <v>0</v>
          </cell>
          <cell r="U292">
            <v>519361.23</v>
          </cell>
          <cell r="X292">
            <v>0</v>
          </cell>
          <cell r="Y292">
            <v>519361.23</v>
          </cell>
          <cell r="AB292">
            <v>311</v>
          </cell>
          <cell r="AC292">
            <v>1</v>
          </cell>
          <cell r="AD292" t="str">
            <v>PUBLICIDAD CANAL 28</v>
          </cell>
          <cell r="AE292">
            <v>76395</v>
          </cell>
          <cell r="AF292">
            <v>519361.23</v>
          </cell>
        </row>
        <row r="293">
          <cell r="A293">
            <v>31300</v>
          </cell>
          <cell r="B293">
            <v>313</v>
          </cell>
          <cell r="C293">
            <v>0</v>
          </cell>
          <cell r="D293" t="str">
            <v>SERV.PREST.P/ACADEMIA EST.DE POLICIA</v>
          </cell>
          <cell r="E293">
            <v>11100</v>
          </cell>
          <cell r="F293">
            <v>750</v>
          </cell>
          <cell r="G293">
            <v>16500</v>
          </cell>
          <cell r="H293">
            <v>28350</v>
          </cell>
          <cell r="I293">
            <v>3900</v>
          </cell>
          <cell r="J293">
            <v>1500</v>
          </cell>
          <cell r="K293">
            <v>21900</v>
          </cell>
          <cell r="L293">
            <v>27300</v>
          </cell>
          <cell r="M293">
            <v>4050</v>
          </cell>
          <cell r="N293">
            <v>750</v>
          </cell>
          <cell r="O293">
            <v>40053.56</v>
          </cell>
          <cell r="P293">
            <v>44853.56</v>
          </cell>
          <cell r="T293">
            <v>0</v>
          </cell>
          <cell r="U293">
            <v>100503.56</v>
          </cell>
          <cell r="X293">
            <v>0</v>
          </cell>
          <cell r="Y293">
            <v>100503.56</v>
          </cell>
          <cell r="AB293">
            <v>313</v>
          </cell>
          <cell r="AC293">
            <v>0</v>
          </cell>
          <cell r="AD293" t="str">
            <v>SERVICIOS ACADEMIA DE POLICIA</v>
          </cell>
          <cell r="AE293">
            <v>40053.56</v>
          </cell>
          <cell r="AF293">
            <v>100503.56</v>
          </cell>
        </row>
        <row r="294">
          <cell r="A294">
            <v>31400</v>
          </cell>
          <cell r="B294">
            <v>314</v>
          </cell>
          <cell r="C294">
            <v>0</v>
          </cell>
          <cell r="D294" t="str">
            <v>INTERESES SOBRE PRESTAMOS DIRECTOS</v>
          </cell>
          <cell r="E294">
            <v>708639</v>
          </cell>
          <cell r="F294">
            <v>450699</v>
          </cell>
          <cell r="G294">
            <v>428020</v>
          </cell>
          <cell r="H294">
            <v>1587358</v>
          </cell>
          <cell r="I294">
            <v>429585</v>
          </cell>
          <cell r="J294">
            <v>425237</v>
          </cell>
          <cell r="K294">
            <v>371410</v>
          </cell>
          <cell r="L294">
            <v>1226232</v>
          </cell>
          <cell r="M294">
            <v>323728</v>
          </cell>
          <cell r="N294">
            <v>315237</v>
          </cell>
          <cell r="O294">
            <v>329586</v>
          </cell>
          <cell r="P294">
            <v>968551</v>
          </cell>
          <cell r="T294">
            <v>0</v>
          </cell>
          <cell r="U294">
            <v>3782141</v>
          </cell>
          <cell r="X294">
            <v>0</v>
          </cell>
          <cell r="Y294">
            <v>3782141</v>
          </cell>
          <cell r="AB294">
            <v>314</v>
          </cell>
          <cell r="AC294">
            <v>0</v>
          </cell>
          <cell r="AD294" t="str">
            <v>INTERESES SOBRE PRESTAMOS DIRECTOS</v>
          </cell>
          <cell r="AE294">
            <v>329586</v>
          </cell>
          <cell r="AF294">
            <v>3782141</v>
          </cell>
        </row>
        <row r="295">
          <cell r="A295">
            <v>31401</v>
          </cell>
          <cell r="B295">
            <v>314</v>
          </cell>
          <cell r="C295">
            <v>1</v>
          </cell>
          <cell r="D295" t="str">
            <v>INTERESES TRIBUNAL SUPERIOR DE JUSTICIA</v>
          </cell>
          <cell r="E295">
            <v>8367.6299999999992</v>
          </cell>
          <cell r="F295">
            <v>11492.25</v>
          </cell>
          <cell r="G295">
            <v>21263.32</v>
          </cell>
          <cell r="H295">
            <v>41123.199999999997</v>
          </cell>
          <cell r="I295">
            <v>12648.77</v>
          </cell>
          <cell r="J295">
            <v>13102.74</v>
          </cell>
          <cell r="K295">
            <v>13500.86</v>
          </cell>
          <cell r="L295">
            <v>39252.370000000003</v>
          </cell>
          <cell r="M295">
            <v>17328.02</v>
          </cell>
          <cell r="N295">
            <v>14323.65</v>
          </cell>
          <cell r="O295">
            <v>14770.97</v>
          </cell>
          <cell r="P295">
            <v>46422.64</v>
          </cell>
          <cell r="T295">
            <v>0</v>
          </cell>
          <cell r="U295">
            <v>126798.21</v>
          </cell>
          <cell r="X295">
            <v>0</v>
          </cell>
          <cell r="Y295">
            <v>126798.21</v>
          </cell>
          <cell r="AB295">
            <v>314</v>
          </cell>
          <cell r="AC295">
            <v>1</v>
          </cell>
          <cell r="AD295" t="str">
            <v>INTERESES TRIBUNAL SUPERIOR DE JUSTICIA</v>
          </cell>
          <cell r="AE295">
            <v>14770.97</v>
          </cell>
          <cell r="AF295">
            <v>126798.21</v>
          </cell>
        </row>
        <row r="296">
          <cell r="A296">
            <v>31800</v>
          </cell>
          <cell r="B296">
            <v>318</v>
          </cell>
          <cell r="C296">
            <v>0</v>
          </cell>
          <cell r="D296" t="str">
            <v>ARREND. DE BIENES MUEBLES E INMUEBLES</v>
          </cell>
          <cell r="E296">
            <v>101566.7</v>
          </cell>
          <cell r="F296">
            <v>123526.96</v>
          </cell>
          <cell r="G296">
            <v>147538.99</v>
          </cell>
          <cell r="H296">
            <v>372632.65</v>
          </cell>
          <cell r="I296">
            <v>140132.01999999999</v>
          </cell>
          <cell r="J296">
            <v>68497.570000000007</v>
          </cell>
          <cell r="K296">
            <v>1369241.98</v>
          </cell>
          <cell r="L296">
            <v>1577871.57</v>
          </cell>
          <cell r="M296">
            <v>42121.27</v>
          </cell>
          <cell r="N296">
            <v>84915.87</v>
          </cell>
          <cell r="O296">
            <v>20821.27</v>
          </cell>
          <cell r="P296">
            <v>147858.40999999997</v>
          </cell>
          <cell r="T296">
            <v>0</v>
          </cell>
          <cell r="U296">
            <v>2098362.63</v>
          </cell>
          <cell r="X296">
            <v>0</v>
          </cell>
          <cell r="Y296">
            <v>2098362.63</v>
          </cell>
          <cell r="AB296">
            <v>318</v>
          </cell>
          <cell r="AC296">
            <v>0</v>
          </cell>
          <cell r="AD296" t="str">
            <v>ARREND. DE BIENES MUEBLES E INMUEBLES</v>
          </cell>
          <cell r="AE296">
            <v>20821.27</v>
          </cell>
          <cell r="AF296">
            <v>2098362.63</v>
          </cell>
        </row>
        <row r="297">
          <cell r="A297">
            <v>32603</v>
          </cell>
          <cell r="B297">
            <v>326</v>
          </cell>
          <cell r="C297">
            <v>3</v>
          </cell>
          <cell r="D297" t="str">
            <v>ESTACIONAMIENTO MATAMOROS Y ZUAZUA</v>
          </cell>
          <cell r="E297">
            <v>252390</v>
          </cell>
          <cell r="F297">
            <v>315945</v>
          </cell>
          <cell r="G297">
            <v>284070</v>
          </cell>
          <cell r="H297">
            <v>852405</v>
          </cell>
          <cell r="I297">
            <v>277290</v>
          </cell>
          <cell r="J297">
            <v>271785</v>
          </cell>
          <cell r="K297">
            <v>294090</v>
          </cell>
          <cell r="L297">
            <v>843165</v>
          </cell>
          <cell r="M297">
            <v>223755</v>
          </cell>
          <cell r="N297">
            <v>289320</v>
          </cell>
          <cell r="O297">
            <v>265135</v>
          </cell>
          <cell r="P297">
            <v>778210</v>
          </cell>
          <cell r="T297">
            <v>0</v>
          </cell>
          <cell r="U297">
            <v>2473780</v>
          </cell>
          <cell r="X297">
            <v>0</v>
          </cell>
          <cell r="Y297">
            <v>2473780</v>
          </cell>
          <cell r="AB297">
            <v>326</v>
          </cell>
          <cell r="AC297">
            <v>3</v>
          </cell>
          <cell r="AD297" t="str">
            <v>ESTACIONAMIENTO MATAMOROS Y ZUAZUA</v>
          </cell>
          <cell r="AE297">
            <v>265135</v>
          </cell>
          <cell r="AF297">
            <v>2473780</v>
          </cell>
        </row>
        <row r="298">
          <cell r="A298">
            <v>33001</v>
          </cell>
          <cell r="B298">
            <v>330</v>
          </cell>
          <cell r="C298">
            <v>1</v>
          </cell>
          <cell r="D298" t="str">
            <v>DEVOLUCION DE PRODUCTOS</v>
          </cell>
          <cell r="E298">
            <v>-43417.5</v>
          </cell>
          <cell r="F298">
            <v>0</v>
          </cell>
          <cell r="G298">
            <v>-1274164.82</v>
          </cell>
          <cell r="H298">
            <v>-1317582.32</v>
          </cell>
          <cell r="I298">
            <v>-1235.31</v>
          </cell>
          <cell r="J298">
            <v>-176351.04</v>
          </cell>
          <cell r="K298">
            <v>-16000.15</v>
          </cell>
          <cell r="L298">
            <v>-193586.5</v>
          </cell>
          <cell r="M298">
            <v>-132485.51</v>
          </cell>
          <cell r="N298">
            <v>-51381.120000000003</v>
          </cell>
          <cell r="O298">
            <v>-59699.93</v>
          </cell>
          <cell r="P298">
            <v>-243566.56</v>
          </cell>
          <cell r="T298">
            <v>0</v>
          </cell>
          <cell r="U298">
            <v>-1754735.3800000001</v>
          </cell>
          <cell r="X298">
            <v>0</v>
          </cell>
          <cell r="Y298">
            <v>-1754735.38</v>
          </cell>
          <cell r="AB298">
            <v>330</v>
          </cell>
          <cell r="AC298">
            <v>1</v>
          </cell>
          <cell r="AD298" t="str">
            <v>DEVOLUCION DE PRODUCTOS</v>
          </cell>
          <cell r="AE298">
            <v>-59699.93</v>
          </cell>
          <cell r="AF298">
            <v>-1754735.38</v>
          </cell>
        </row>
        <row r="299">
          <cell r="A299">
            <v>33002</v>
          </cell>
          <cell r="B299">
            <v>330</v>
          </cell>
          <cell r="C299">
            <v>2</v>
          </cell>
          <cell r="D299" t="str">
            <v>DEV. DE PAGO DE BASES DE LICITACION</v>
          </cell>
          <cell r="E299">
            <v>0</v>
          </cell>
          <cell r="F299">
            <v>0</v>
          </cell>
          <cell r="G299">
            <v>0</v>
          </cell>
          <cell r="H299">
            <v>0</v>
          </cell>
          <cell r="I299">
            <v>0</v>
          </cell>
          <cell r="J299">
            <v>0</v>
          </cell>
          <cell r="K299">
            <v>0</v>
          </cell>
          <cell r="L299">
            <v>0</v>
          </cell>
          <cell r="M299">
            <v>0</v>
          </cell>
          <cell r="N299">
            <v>0</v>
          </cell>
          <cell r="O299">
            <v>0</v>
          </cell>
          <cell r="P299">
            <v>0</v>
          </cell>
          <cell r="T299">
            <v>0</v>
          </cell>
          <cell r="U299">
            <v>0</v>
          </cell>
          <cell r="X299">
            <v>0</v>
          </cell>
          <cell r="Y299">
            <v>0</v>
          </cell>
          <cell r="AB299">
            <v>330</v>
          </cell>
          <cell r="AC299">
            <v>2</v>
          </cell>
          <cell r="AD299" t="str">
            <v>DEV. DE PAGO DE BASES DE LICITACION</v>
          </cell>
          <cell r="AE299">
            <v>0</v>
          </cell>
          <cell r="AF299">
            <v>0</v>
          </cell>
        </row>
        <row r="300">
          <cell r="B300">
            <v>330</v>
          </cell>
          <cell r="C300">
            <v>0</v>
          </cell>
          <cell r="D300" t="str">
            <v>ESTACIONAMIENTO DE VEHICULOS</v>
          </cell>
          <cell r="E300">
            <v>252390</v>
          </cell>
          <cell r="F300">
            <v>315945</v>
          </cell>
          <cell r="G300">
            <v>284070</v>
          </cell>
          <cell r="H300">
            <v>852405</v>
          </cell>
          <cell r="I300">
            <v>277290</v>
          </cell>
          <cell r="J300">
            <v>271785</v>
          </cell>
          <cell r="K300">
            <v>294090</v>
          </cell>
          <cell r="L300">
            <v>843165</v>
          </cell>
          <cell r="M300">
            <v>223755</v>
          </cell>
          <cell r="N300">
            <v>289320</v>
          </cell>
          <cell r="O300">
            <v>265135</v>
          </cell>
          <cell r="P300">
            <v>778210</v>
          </cell>
          <cell r="T300">
            <v>0</v>
          </cell>
          <cell r="U300">
            <v>2473780</v>
          </cell>
          <cell r="X300">
            <v>0</v>
          </cell>
          <cell r="Y300">
            <v>2473780</v>
          </cell>
          <cell r="AB300">
            <v>330</v>
          </cell>
          <cell r="AC300">
            <v>0</v>
          </cell>
          <cell r="AD300" t="str">
            <v>ESTACIONAMIENTO DE VEHICULOS</v>
          </cell>
          <cell r="AE300">
            <v>265135</v>
          </cell>
          <cell r="AF300">
            <v>2473780</v>
          </cell>
        </row>
        <row r="301">
          <cell r="A301">
            <v>0</v>
          </cell>
          <cell r="D301" t="str">
            <v>TOTAL PRODUCTOS</v>
          </cell>
          <cell r="E301">
            <v>8020596.8300000001</v>
          </cell>
          <cell r="F301">
            <v>5825331.5800000001</v>
          </cell>
          <cell r="G301">
            <v>8855279.5299999993</v>
          </cell>
          <cell r="H301">
            <v>22701207.939999998</v>
          </cell>
          <cell r="I301">
            <v>7230876.0599999996</v>
          </cell>
          <cell r="J301">
            <v>32091047.100000001</v>
          </cell>
          <cell r="K301">
            <v>19058147.91</v>
          </cell>
          <cell r="L301">
            <v>58380071.070000008</v>
          </cell>
          <cell r="M301">
            <v>12753119.67</v>
          </cell>
          <cell r="N301">
            <v>19043462.539999999</v>
          </cell>
          <cell r="O301">
            <v>17928604.120000001</v>
          </cell>
          <cell r="P301">
            <v>49725186.329999998</v>
          </cell>
          <cell r="T301">
            <v>0</v>
          </cell>
          <cell r="U301">
            <v>130806465.34</v>
          </cell>
          <cell r="X301">
            <v>0</v>
          </cell>
          <cell r="Y301">
            <v>130806465.34</v>
          </cell>
          <cell r="AB301">
            <v>0</v>
          </cell>
          <cell r="AC301">
            <v>0</v>
          </cell>
          <cell r="AD301" t="str">
            <v>TOTAL PRODUCTOS</v>
          </cell>
          <cell r="AE301">
            <v>17928604.120000001</v>
          </cell>
          <cell r="AF301">
            <v>130806465.34</v>
          </cell>
        </row>
        <row r="302">
          <cell r="A302">
            <v>0</v>
          </cell>
          <cell r="D302" t="str">
            <v>A P R O V E C H A M I E N T O S</v>
          </cell>
          <cell r="E302">
            <v>0</v>
          </cell>
          <cell r="F302">
            <v>0</v>
          </cell>
          <cell r="G302">
            <v>0</v>
          </cell>
          <cell r="H302">
            <v>0</v>
          </cell>
          <cell r="I302">
            <v>0</v>
          </cell>
          <cell r="J302">
            <v>0</v>
          </cell>
          <cell r="K302">
            <v>0</v>
          </cell>
          <cell r="L302">
            <v>0</v>
          </cell>
          <cell r="M302">
            <v>0</v>
          </cell>
          <cell r="N302">
            <v>0</v>
          </cell>
          <cell r="O302">
            <v>0</v>
          </cell>
          <cell r="P302">
            <v>0</v>
          </cell>
          <cell r="T302">
            <v>0</v>
          </cell>
          <cell r="U302">
            <v>0</v>
          </cell>
          <cell r="X302">
            <v>0</v>
          </cell>
          <cell r="Y302">
            <v>0</v>
          </cell>
          <cell r="AB302">
            <v>0</v>
          </cell>
          <cell r="AC302">
            <v>0</v>
          </cell>
          <cell r="AD302" t="str">
            <v>A P R O V E C H A M I E N T O S</v>
          </cell>
          <cell r="AE302">
            <v>0</v>
          </cell>
          <cell r="AF302">
            <v>0</v>
          </cell>
        </row>
        <row r="303">
          <cell r="A303">
            <v>40100</v>
          </cell>
          <cell r="B303">
            <v>401</v>
          </cell>
          <cell r="C303">
            <v>0</v>
          </cell>
          <cell r="D303" t="str">
            <v>MULTAS</v>
          </cell>
          <cell r="E303">
            <v>5077</v>
          </cell>
          <cell r="F303">
            <v>58671.37</v>
          </cell>
          <cell r="G303">
            <v>8061.28</v>
          </cell>
          <cell r="H303">
            <v>71809.650000000009</v>
          </cell>
          <cell r="I303">
            <v>22366.13</v>
          </cell>
          <cell r="J303">
            <v>17348.240000000002</v>
          </cell>
          <cell r="K303">
            <v>15118.96</v>
          </cell>
          <cell r="L303">
            <v>54833.33</v>
          </cell>
          <cell r="M303">
            <v>6470.08</v>
          </cell>
          <cell r="N303">
            <v>752.38</v>
          </cell>
          <cell r="O303">
            <v>407</v>
          </cell>
          <cell r="P303">
            <v>7629.46</v>
          </cell>
          <cell r="T303">
            <v>0</v>
          </cell>
          <cell r="U303">
            <v>134272.44</v>
          </cell>
          <cell r="X303">
            <v>0</v>
          </cell>
          <cell r="Y303">
            <v>134272.44</v>
          </cell>
          <cell r="AB303">
            <v>401</v>
          </cell>
          <cell r="AC303">
            <v>0</v>
          </cell>
          <cell r="AD303" t="str">
            <v>MULTAS</v>
          </cell>
          <cell r="AE303">
            <v>407</v>
          </cell>
          <cell r="AF303">
            <v>134272.44</v>
          </cell>
        </row>
        <row r="304">
          <cell r="A304">
            <v>40101</v>
          </cell>
          <cell r="B304">
            <v>401</v>
          </cell>
          <cell r="C304">
            <v>1</v>
          </cell>
          <cell r="D304" t="str">
            <v>MULTA IMP. P/LA AGENCIA EST.DE TRANSP.</v>
          </cell>
          <cell r="E304">
            <v>557221</v>
          </cell>
          <cell r="F304">
            <v>539010</v>
          </cell>
          <cell r="G304">
            <v>432073.7</v>
          </cell>
          <cell r="H304">
            <v>1528304.7</v>
          </cell>
          <cell r="I304">
            <v>338733</v>
          </cell>
          <cell r="J304">
            <v>303257</v>
          </cell>
          <cell r="K304">
            <v>364748</v>
          </cell>
          <cell r="L304">
            <v>1006738</v>
          </cell>
          <cell r="M304">
            <v>288208</v>
          </cell>
          <cell r="N304">
            <v>375699</v>
          </cell>
          <cell r="O304">
            <v>163319</v>
          </cell>
          <cell r="P304">
            <v>827226</v>
          </cell>
          <cell r="T304">
            <v>0</v>
          </cell>
          <cell r="U304">
            <v>3362268.7</v>
          </cell>
          <cell r="X304">
            <v>0</v>
          </cell>
          <cell r="Y304">
            <v>3362268.7</v>
          </cell>
          <cell r="AB304">
            <v>401</v>
          </cell>
          <cell r="AC304">
            <v>1</v>
          </cell>
          <cell r="AD304" t="str">
            <v>MULTA IMP. P/LA AGENCIA EST.DE TRANSP.</v>
          </cell>
          <cell r="AE304">
            <v>163319</v>
          </cell>
          <cell r="AF304">
            <v>3362268.7</v>
          </cell>
        </row>
        <row r="305">
          <cell r="A305">
            <v>40102</v>
          </cell>
          <cell r="B305">
            <v>401</v>
          </cell>
          <cell r="C305">
            <v>2</v>
          </cell>
          <cell r="D305" t="str">
            <v>MULTAS DE LA SUBSECRETARIA DE SALUD</v>
          </cell>
          <cell r="E305">
            <v>178529.14</v>
          </cell>
          <cell r="F305">
            <v>128925.53</v>
          </cell>
          <cell r="G305">
            <v>280191.03999999998</v>
          </cell>
          <cell r="H305">
            <v>587645.71</v>
          </cell>
          <cell r="I305">
            <v>102889.38</v>
          </cell>
          <cell r="J305">
            <v>157557.35</v>
          </cell>
          <cell r="K305">
            <v>168911.17</v>
          </cell>
          <cell r="L305">
            <v>429357.9</v>
          </cell>
          <cell r="M305">
            <v>104193.34</v>
          </cell>
          <cell r="N305">
            <v>187912.9</v>
          </cell>
          <cell r="O305">
            <v>227623.28</v>
          </cell>
          <cell r="P305">
            <v>519729.52</v>
          </cell>
          <cell r="T305">
            <v>0</v>
          </cell>
          <cell r="U305">
            <v>1536733.13</v>
          </cell>
          <cell r="X305">
            <v>0</v>
          </cell>
          <cell r="Y305">
            <v>1536733.13</v>
          </cell>
          <cell r="AB305">
            <v>401</v>
          </cell>
          <cell r="AC305">
            <v>2</v>
          </cell>
          <cell r="AD305" t="str">
            <v>MULTAS DE LA SUBSECRETARIA DE SALUD</v>
          </cell>
          <cell r="AE305">
            <v>227623.28</v>
          </cell>
          <cell r="AF305">
            <v>1536733.13</v>
          </cell>
        </row>
        <row r="306">
          <cell r="A306">
            <v>40103</v>
          </cell>
          <cell r="B306">
            <v>401</v>
          </cell>
          <cell r="C306">
            <v>3</v>
          </cell>
          <cell r="D306" t="str">
            <v>MULTAS DE LA SUBSECRETARIA DE ECOLOGIA</v>
          </cell>
          <cell r="E306">
            <v>0</v>
          </cell>
          <cell r="F306">
            <v>0</v>
          </cell>
          <cell r="G306">
            <v>0</v>
          </cell>
          <cell r="H306">
            <v>0</v>
          </cell>
          <cell r="I306">
            <v>0</v>
          </cell>
          <cell r="J306">
            <v>21912.799999999999</v>
          </cell>
          <cell r="K306">
            <v>28724.45</v>
          </cell>
          <cell r="L306">
            <v>50637.25</v>
          </cell>
          <cell r="M306">
            <v>22481.77</v>
          </cell>
          <cell r="N306">
            <v>14517.14</v>
          </cell>
          <cell r="O306">
            <v>5643.54</v>
          </cell>
          <cell r="P306">
            <v>42642.450000000004</v>
          </cell>
          <cell r="T306">
            <v>0</v>
          </cell>
          <cell r="U306">
            <v>93279.700000000012</v>
          </cell>
          <cell r="X306">
            <v>0</v>
          </cell>
          <cell r="Y306">
            <v>93279.7</v>
          </cell>
          <cell r="AB306">
            <v>401</v>
          </cell>
          <cell r="AC306">
            <v>3</v>
          </cell>
          <cell r="AD306" t="str">
            <v>MULTAS DE LA SUBSECRETARIA DE ECOLOGIA</v>
          </cell>
          <cell r="AE306">
            <v>5643.54</v>
          </cell>
          <cell r="AF306">
            <v>93279.7</v>
          </cell>
        </row>
        <row r="307">
          <cell r="A307">
            <v>40104</v>
          </cell>
          <cell r="B307">
            <v>401</v>
          </cell>
          <cell r="C307">
            <v>4</v>
          </cell>
          <cell r="D307" t="str">
            <v>MULTAS DE LA SUBSECRETARIA DEL TRABAJO</v>
          </cell>
          <cell r="E307">
            <v>0</v>
          </cell>
          <cell r="F307">
            <v>0</v>
          </cell>
          <cell r="G307">
            <v>0</v>
          </cell>
          <cell r="H307">
            <v>0</v>
          </cell>
          <cell r="I307">
            <v>0</v>
          </cell>
          <cell r="J307">
            <v>0</v>
          </cell>
          <cell r="K307">
            <v>0</v>
          </cell>
          <cell r="L307">
            <v>0</v>
          </cell>
          <cell r="M307">
            <v>0</v>
          </cell>
          <cell r="N307">
            <v>0</v>
          </cell>
          <cell r="O307">
            <v>0</v>
          </cell>
          <cell r="P307">
            <v>0</v>
          </cell>
          <cell r="T307">
            <v>0</v>
          </cell>
          <cell r="U307">
            <v>0</v>
          </cell>
          <cell r="X307">
            <v>0</v>
          </cell>
          <cell r="Y307">
            <v>0</v>
          </cell>
          <cell r="AB307">
            <v>401</v>
          </cell>
          <cell r="AC307">
            <v>4</v>
          </cell>
          <cell r="AD307" t="str">
            <v>MULTAS DE LA SUBSECRETARIA DEL TRABAJO</v>
          </cell>
          <cell r="AE307">
            <v>0</v>
          </cell>
          <cell r="AF307">
            <v>0</v>
          </cell>
        </row>
        <row r="308">
          <cell r="A308">
            <v>40105</v>
          </cell>
          <cell r="B308">
            <v>401</v>
          </cell>
          <cell r="C308">
            <v>5</v>
          </cell>
          <cell r="D308" t="str">
            <v>OTRAS MULTAS</v>
          </cell>
          <cell r="E308">
            <v>59321.27</v>
          </cell>
          <cell r="F308">
            <v>129976.6</v>
          </cell>
          <cell r="G308">
            <v>19717.66</v>
          </cell>
          <cell r="H308">
            <v>209015.53</v>
          </cell>
          <cell r="I308">
            <v>12646.3</v>
          </cell>
          <cell r="J308">
            <v>56646.85</v>
          </cell>
          <cell r="K308">
            <v>31724.73</v>
          </cell>
          <cell r="L308">
            <v>101017.87999999999</v>
          </cell>
          <cell r="M308">
            <v>21163.93</v>
          </cell>
          <cell r="N308">
            <v>71302.179999999993</v>
          </cell>
          <cell r="O308">
            <v>12712.01</v>
          </cell>
          <cell r="P308">
            <v>105178.11999999998</v>
          </cell>
          <cell r="T308">
            <v>0</v>
          </cell>
          <cell r="U308">
            <v>415211.52999999997</v>
          </cell>
          <cell r="X308">
            <v>0</v>
          </cell>
          <cell r="Y308">
            <v>415211.53</v>
          </cell>
          <cell r="AB308">
            <v>401</v>
          </cell>
          <cell r="AC308">
            <v>5</v>
          </cell>
          <cell r="AD308" t="str">
            <v>OTRAS MULTAS</v>
          </cell>
          <cell r="AE308">
            <v>12712.01</v>
          </cell>
          <cell r="AF308">
            <v>415211.53</v>
          </cell>
        </row>
        <row r="309">
          <cell r="A309">
            <v>40107</v>
          </cell>
          <cell r="B309">
            <v>401</v>
          </cell>
          <cell r="C309">
            <v>7</v>
          </cell>
          <cell r="D309" t="str">
            <v>MULTAS DIRECCION DE PROTECCION CIVIL</v>
          </cell>
          <cell r="E309">
            <v>0</v>
          </cell>
          <cell r="F309">
            <v>0</v>
          </cell>
          <cell r="G309">
            <v>0</v>
          </cell>
          <cell r="H309">
            <v>0</v>
          </cell>
          <cell r="I309">
            <v>0</v>
          </cell>
          <cell r="J309">
            <v>0</v>
          </cell>
          <cell r="K309">
            <v>0</v>
          </cell>
          <cell r="L309">
            <v>0</v>
          </cell>
          <cell r="M309">
            <v>0</v>
          </cell>
          <cell r="N309">
            <v>0</v>
          </cell>
          <cell r="O309">
            <v>0</v>
          </cell>
          <cell r="P309">
            <v>0</v>
          </cell>
          <cell r="T309">
            <v>0</v>
          </cell>
          <cell r="U309">
            <v>0</v>
          </cell>
          <cell r="X309">
            <v>0</v>
          </cell>
          <cell r="Y309">
            <v>0</v>
          </cell>
          <cell r="AB309">
            <v>401</v>
          </cell>
          <cell r="AC309">
            <v>7</v>
          </cell>
          <cell r="AD309" t="str">
            <v>MULTAS DIRECCION DE PROTECCION CIVIL</v>
          </cell>
          <cell r="AE309">
            <v>0</v>
          </cell>
          <cell r="AF309">
            <v>0</v>
          </cell>
        </row>
        <row r="310">
          <cell r="A310">
            <v>40108</v>
          </cell>
          <cell r="B310">
            <v>401</v>
          </cell>
          <cell r="C310">
            <v>8</v>
          </cell>
          <cell r="D310" t="str">
            <v>MULTAS POR INCUM.DE REQUERIMIENTOS</v>
          </cell>
          <cell r="E310">
            <v>16156</v>
          </cell>
          <cell r="F310">
            <v>23242</v>
          </cell>
          <cell r="G310">
            <v>25259</v>
          </cell>
          <cell r="H310">
            <v>64657</v>
          </cell>
          <cell r="I310">
            <v>28524</v>
          </cell>
          <cell r="J310">
            <v>39200</v>
          </cell>
          <cell r="K310">
            <v>37001</v>
          </cell>
          <cell r="L310">
            <v>104725</v>
          </cell>
          <cell r="M310">
            <v>21040</v>
          </cell>
          <cell r="N310">
            <v>7706</v>
          </cell>
          <cell r="O310">
            <v>1921</v>
          </cell>
          <cell r="P310">
            <v>30667</v>
          </cell>
          <cell r="T310">
            <v>0</v>
          </cell>
          <cell r="U310">
            <v>200049</v>
          </cell>
          <cell r="X310">
            <v>0</v>
          </cell>
          <cell r="Y310">
            <v>200049</v>
          </cell>
          <cell r="AB310">
            <v>401</v>
          </cell>
          <cell r="AC310">
            <v>8</v>
          </cell>
          <cell r="AD310" t="str">
            <v>MULTAS POR INCUM.DE REQUERIMIENTOS</v>
          </cell>
          <cell r="AE310">
            <v>1921</v>
          </cell>
          <cell r="AF310">
            <v>200049</v>
          </cell>
        </row>
        <row r="311">
          <cell r="A311">
            <v>40109</v>
          </cell>
          <cell r="B311">
            <v>401</v>
          </cell>
          <cell r="C311">
            <v>9</v>
          </cell>
          <cell r="D311" t="str">
            <v>MULTAS DEL IMP.DE TRANSMISION</v>
          </cell>
          <cell r="E311">
            <v>0</v>
          </cell>
          <cell r="F311">
            <v>0</v>
          </cell>
          <cell r="G311">
            <v>0</v>
          </cell>
          <cell r="H311">
            <v>0</v>
          </cell>
          <cell r="I311">
            <v>0</v>
          </cell>
          <cell r="J311">
            <v>0</v>
          </cell>
          <cell r="K311">
            <v>0</v>
          </cell>
          <cell r="L311">
            <v>0</v>
          </cell>
          <cell r="M311">
            <v>0</v>
          </cell>
          <cell r="N311">
            <v>0</v>
          </cell>
          <cell r="O311">
            <v>0</v>
          </cell>
          <cell r="P311">
            <v>0</v>
          </cell>
          <cell r="T311">
            <v>0</v>
          </cell>
          <cell r="U311">
            <v>0</v>
          </cell>
          <cell r="X311">
            <v>0</v>
          </cell>
          <cell r="Y311">
            <v>0</v>
          </cell>
          <cell r="AB311">
            <v>401</v>
          </cell>
          <cell r="AC311">
            <v>9</v>
          </cell>
          <cell r="AD311" t="str">
            <v>MULTAS DEL IMP.DE TRANSMISION</v>
          </cell>
          <cell r="AE311">
            <v>0</v>
          </cell>
          <cell r="AF311">
            <v>0</v>
          </cell>
        </row>
        <row r="312">
          <cell r="A312">
            <v>40110</v>
          </cell>
          <cell r="B312">
            <v>401</v>
          </cell>
          <cell r="C312">
            <v>10</v>
          </cell>
          <cell r="D312" t="str">
            <v>SANCIONES EN CARTAS DE NO PROPIEDAD</v>
          </cell>
          <cell r="E312">
            <v>0</v>
          </cell>
          <cell r="F312">
            <v>1365</v>
          </cell>
          <cell r="G312">
            <v>1560</v>
          </cell>
          <cell r="H312">
            <v>2925</v>
          </cell>
          <cell r="I312">
            <v>975</v>
          </cell>
          <cell r="J312">
            <v>1365</v>
          </cell>
          <cell r="K312">
            <v>1365</v>
          </cell>
          <cell r="L312">
            <v>3705</v>
          </cell>
          <cell r="M312">
            <v>390</v>
          </cell>
          <cell r="N312">
            <v>1365</v>
          </cell>
          <cell r="O312">
            <v>585</v>
          </cell>
          <cell r="P312">
            <v>2340</v>
          </cell>
          <cell r="T312">
            <v>0</v>
          </cell>
          <cell r="U312">
            <v>8970</v>
          </cell>
          <cell r="X312">
            <v>0</v>
          </cell>
          <cell r="Y312">
            <v>8970</v>
          </cell>
          <cell r="AB312">
            <v>401</v>
          </cell>
          <cell r="AC312">
            <v>10</v>
          </cell>
          <cell r="AD312" t="str">
            <v>SANCIONES EN CARTAS DE NO PROPIEDAD</v>
          </cell>
          <cell r="AE312">
            <v>585</v>
          </cell>
          <cell r="AF312">
            <v>8970</v>
          </cell>
        </row>
        <row r="313">
          <cell r="A313">
            <v>40111</v>
          </cell>
          <cell r="B313">
            <v>401</v>
          </cell>
          <cell r="C313">
            <v>11</v>
          </cell>
          <cell r="D313" t="str">
            <v>SANC POR REGULARIZACION DE CONSTRUCCION</v>
          </cell>
          <cell r="E313">
            <v>124440</v>
          </cell>
          <cell r="F313">
            <v>335405</v>
          </cell>
          <cell r="G313">
            <v>405980</v>
          </cell>
          <cell r="H313">
            <v>865825</v>
          </cell>
          <cell r="I313">
            <v>37060</v>
          </cell>
          <cell r="J313">
            <v>81405</v>
          </cell>
          <cell r="K313">
            <v>31113</v>
          </cell>
          <cell r="L313">
            <v>149578</v>
          </cell>
          <cell r="M313">
            <v>10715</v>
          </cell>
          <cell r="N313">
            <v>107803</v>
          </cell>
          <cell r="O313">
            <v>56055</v>
          </cell>
          <cell r="P313">
            <v>174573</v>
          </cell>
          <cell r="T313">
            <v>0</v>
          </cell>
          <cell r="U313">
            <v>1189976</v>
          </cell>
          <cell r="X313">
            <v>0</v>
          </cell>
          <cell r="Y313">
            <v>1189976</v>
          </cell>
          <cell r="AB313">
            <v>401</v>
          </cell>
          <cell r="AC313">
            <v>11</v>
          </cell>
          <cell r="AD313" t="str">
            <v>SANC POR REGULARIZACION DE CONSTRUCCION</v>
          </cell>
          <cell r="AE313">
            <v>56055</v>
          </cell>
          <cell r="AF313">
            <v>1189976</v>
          </cell>
        </row>
        <row r="314">
          <cell r="A314">
            <v>40112</v>
          </cell>
          <cell r="B314">
            <v>401</v>
          </cell>
          <cell r="C314">
            <v>12</v>
          </cell>
          <cell r="D314" t="str">
            <v>SANC PRESENTACION DE AVISOS DE ENAJ</v>
          </cell>
          <cell r="E314">
            <v>76944</v>
          </cell>
          <cell r="F314">
            <v>69384</v>
          </cell>
          <cell r="G314">
            <v>0</v>
          </cell>
          <cell r="H314">
            <v>146328</v>
          </cell>
          <cell r="I314">
            <v>0</v>
          </cell>
          <cell r="J314">
            <v>0</v>
          </cell>
          <cell r="K314">
            <v>0</v>
          </cell>
          <cell r="L314">
            <v>0</v>
          </cell>
          <cell r="M314">
            <v>916.8</v>
          </cell>
          <cell r="N314">
            <v>916.8</v>
          </cell>
          <cell r="O314">
            <v>1833.6</v>
          </cell>
          <cell r="P314">
            <v>3667.2</v>
          </cell>
          <cell r="T314">
            <v>0</v>
          </cell>
          <cell r="U314">
            <v>149995.20000000001</v>
          </cell>
          <cell r="X314">
            <v>0</v>
          </cell>
          <cell r="Y314">
            <v>149995.20000000001</v>
          </cell>
          <cell r="AB314">
            <v>401</v>
          </cell>
          <cell r="AC314">
            <v>12</v>
          </cell>
          <cell r="AD314" t="str">
            <v>SANC PRESENTACION DE AVISOS DE ENAJ</v>
          </cell>
          <cell r="AE314">
            <v>1833.6</v>
          </cell>
          <cell r="AF314">
            <v>149995.20000000001</v>
          </cell>
        </row>
        <row r="315">
          <cell r="A315">
            <v>40113</v>
          </cell>
          <cell r="B315">
            <v>401</v>
          </cell>
          <cell r="C315">
            <v>13</v>
          </cell>
          <cell r="D315" t="str">
            <v>MULTA POR AUTOCORRECCION ISN FISCALIZ.</v>
          </cell>
          <cell r="E315">
            <v>15839.08</v>
          </cell>
          <cell r="F315">
            <v>87255.34</v>
          </cell>
          <cell r="G315">
            <v>14620</v>
          </cell>
          <cell r="H315">
            <v>117714.42</v>
          </cell>
          <cell r="I315">
            <v>459.13</v>
          </cell>
          <cell r="J315">
            <v>-283.83</v>
          </cell>
          <cell r="K315">
            <v>0</v>
          </cell>
          <cell r="L315">
            <v>175.3</v>
          </cell>
          <cell r="M315">
            <v>0</v>
          </cell>
          <cell r="N315">
            <v>0</v>
          </cell>
          <cell r="O315">
            <v>9792</v>
          </cell>
          <cell r="P315">
            <v>9792</v>
          </cell>
          <cell r="T315">
            <v>0</v>
          </cell>
          <cell r="U315">
            <v>127681.72</v>
          </cell>
          <cell r="X315">
            <v>0</v>
          </cell>
          <cell r="Y315">
            <v>127681.72</v>
          </cell>
          <cell r="AB315">
            <v>401</v>
          </cell>
          <cell r="AC315">
            <v>13</v>
          </cell>
          <cell r="AD315" t="str">
            <v>MULTA POR AUTOCORRECCION ISN FISCALIZ.</v>
          </cell>
          <cell r="AE315">
            <v>9792</v>
          </cell>
          <cell r="AF315">
            <v>127681.72</v>
          </cell>
        </row>
        <row r="316">
          <cell r="A316">
            <v>40114</v>
          </cell>
          <cell r="B316">
            <v>401</v>
          </cell>
          <cell r="C316">
            <v>14</v>
          </cell>
          <cell r="D316" t="str">
            <v>MULTA POR DESACATO ISN FISCALIZ.</v>
          </cell>
          <cell r="E316">
            <v>0</v>
          </cell>
          <cell r="F316">
            <v>0</v>
          </cell>
          <cell r="G316">
            <v>0</v>
          </cell>
          <cell r="H316">
            <v>0</v>
          </cell>
          <cell r="I316">
            <v>0</v>
          </cell>
          <cell r="J316">
            <v>0</v>
          </cell>
          <cell r="K316">
            <v>0</v>
          </cell>
          <cell r="L316">
            <v>0</v>
          </cell>
          <cell r="M316">
            <v>24023.5</v>
          </cell>
          <cell r="N316">
            <v>0</v>
          </cell>
          <cell r="O316">
            <v>0</v>
          </cell>
          <cell r="P316">
            <v>24023.5</v>
          </cell>
          <cell r="T316">
            <v>0</v>
          </cell>
          <cell r="U316">
            <v>24023.5</v>
          </cell>
          <cell r="X316">
            <v>0</v>
          </cell>
          <cell r="Y316">
            <v>24023.5</v>
          </cell>
          <cell r="AB316">
            <v>401</v>
          </cell>
          <cell r="AC316">
            <v>14</v>
          </cell>
          <cell r="AD316" t="str">
            <v>MULTA POR DESACATO ISN FISCALIZ.</v>
          </cell>
          <cell r="AE316">
            <v>0</v>
          </cell>
          <cell r="AF316">
            <v>24023.5</v>
          </cell>
        </row>
        <row r="317">
          <cell r="A317">
            <v>40117</v>
          </cell>
          <cell r="B317">
            <v>401</v>
          </cell>
          <cell r="C317">
            <v>17</v>
          </cell>
          <cell r="D317" t="str">
            <v>MULTAS PODER JUDICIAL</v>
          </cell>
          <cell r="E317">
            <v>38533.360000000001</v>
          </cell>
          <cell r="F317">
            <v>76582.350000000006</v>
          </cell>
          <cell r="G317">
            <v>252813.01</v>
          </cell>
          <cell r="H317">
            <v>367928.72000000003</v>
          </cell>
          <cell r="I317">
            <v>48266.12</v>
          </cell>
          <cell r="J317">
            <v>73508.149999999994</v>
          </cell>
          <cell r="K317">
            <v>90033.33</v>
          </cell>
          <cell r="L317">
            <v>211807.59999999998</v>
          </cell>
          <cell r="M317">
            <v>55577.279999999999</v>
          </cell>
          <cell r="N317">
            <v>46414.47</v>
          </cell>
          <cell r="O317">
            <v>73548.83</v>
          </cell>
          <cell r="P317">
            <v>175540.58000000002</v>
          </cell>
          <cell r="T317">
            <v>0</v>
          </cell>
          <cell r="U317">
            <v>755276.9</v>
          </cell>
          <cell r="X317">
            <v>0</v>
          </cell>
          <cell r="Y317">
            <v>755276.9</v>
          </cell>
          <cell r="AB317">
            <v>401</v>
          </cell>
          <cell r="AC317">
            <v>17</v>
          </cell>
          <cell r="AD317" t="str">
            <v>MULTAS PODER JUDICIAL</v>
          </cell>
          <cell r="AE317">
            <v>73548.83</v>
          </cell>
          <cell r="AF317">
            <v>755276.9</v>
          </cell>
        </row>
        <row r="318">
          <cell r="A318">
            <v>40118</v>
          </cell>
          <cell r="B318">
            <v>401</v>
          </cell>
          <cell r="C318">
            <v>18</v>
          </cell>
          <cell r="D318" t="str">
            <v>MULTAS IMPUESTAS POR LA CONTRALORIA</v>
          </cell>
          <cell r="E318">
            <v>0</v>
          </cell>
          <cell r="F318">
            <v>0</v>
          </cell>
          <cell r="G318">
            <v>500</v>
          </cell>
          <cell r="H318">
            <v>500</v>
          </cell>
          <cell r="I318">
            <v>0</v>
          </cell>
          <cell r="J318">
            <v>0</v>
          </cell>
          <cell r="K318">
            <v>0</v>
          </cell>
          <cell r="L318">
            <v>0</v>
          </cell>
          <cell r="M318">
            <v>0</v>
          </cell>
          <cell r="N318">
            <v>979.03</v>
          </cell>
          <cell r="O318">
            <v>765.06</v>
          </cell>
          <cell r="P318">
            <v>1744.09</v>
          </cell>
          <cell r="T318">
            <v>0</v>
          </cell>
          <cell r="U318">
            <v>2244.09</v>
          </cell>
          <cell r="X318">
            <v>0</v>
          </cell>
          <cell r="Y318">
            <v>2244.09</v>
          </cell>
          <cell r="AB318">
            <v>401</v>
          </cell>
          <cell r="AC318">
            <v>18</v>
          </cell>
          <cell r="AD318" t="str">
            <v>MULTAS IMPUESTAS POR LA CONTRALORIA</v>
          </cell>
          <cell r="AE318">
            <v>765.06</v>
          </cell>
          <cell r="AF318">
            <v>2244.09</v>
          </cell>
        </row>
        <row r="319">
          <cell r="A319">
            <v>40119</v>
          </cell>
          <cell r="B319">
            <v>401</v>
          </cell>
          <cell r="C319">
            <v>19</v>
          </cell>
          <cell r="D319" t="str">
            <v>MULTAS TRANSP.PUB.(TAXI)SIN CONCESION</v>
          </cell>
          <cell r="E319">
            <v>0</v>
          </cell>
          <cell r="F319">
            <v>0</v>
          </cell>
          <cell r="G319">
            <v>0</v>
          </cell>
          <cell r="H319">
            <v>0</v>
          </cell>
          <cell r="I319">
            <v>1000</v>
          </cell>
          <cell r="J319">
            <v>0</v>
          </cell>
          <cell r="K319">
            <v>27920</v>
          </cell>
          <cell r="L319">
            <v>28920</v>
          </cell>
          <cell r="M319">
            <v>0</v>
          </cell>
          <cell r="N319">
            <v>0</v>
          </cell>
          <cell r="O319">
            <v>27920</v>
          </cell>
          <cell r="P319">
            <v>27920</v>
          </cell>
          <cell r="T319">
            <v>0</v>
          </cell>
          <cell r="U319">
            <v>56840</v>
          </cell>
          <cell r="X319">
            <v>0</v>
          </cell>
          <cell r="Y319">
            <v>56840</v>
          </cell>
          <cell r="AB319">
            <v>401</v>
          </cell>
          <cell r="AC319">
            <v>19</v>
          </cell>
          <cell r="AD319" t="str">
            <v>MULTAS TRANSP.PUB.(TAXI)SIN CONCESION</v>
          </cell>
          <cell r="AE319">
            <v>27920</v>
          </cell>
          <cell r="AF319">
            <v>56840</v>
          </cell>
        </row>
        <row r="320">
          <cell r="A320">
            <v>40160</v>
          </cell>
          <cell r="B320">
            <v>401</v>
          </cell>
          <cell r="C320">
            <v>60</v>
          </cell>
          <cell r="D320" t="str">
            <v>SUBSIDIOS SANCIONES EN CARTAS DE NO PROP</v>
          </cell>
          <cell r="E320">
            <v>0</v>
          </cell>
          <cell r="F320">
            <v>0</v>
          </cell>
          <cell r="G320">
            <v>0</v>
          </cell>
          <cell r="H320">
            <v>0</v>
          </cell>
          <cell r="I320">
            <v>0</v>
          </cell>
          <cell r="J320">
            <v>0</v>
          </cell>
          <cell r="K320">
            <v>0</v>
          </cell>
          <cell r="L320">
            <v>0</v>
          </cell>
          <cell r="M320">
            <v>0</v>
          </cell>
          <cell r="N320">
            <v>0</v>
          </cell>
          <cell r="O320">
            <v>0</v>
          </cell>
          <cell r="P320">
            <v>0</v>
          </cell>
          <cell r="T320">
            <v>0</v>
          </cell>
          <cell r="U320">
            <v>0</v>
          </cell>
          <cell r="X320">
            <v>0</v>
          </cell>
          <cell r="Y320">
            <v>0</v>
          </cell>
          <cell r="AB320">
            <v>401</v>
          </cell>
          <cell r="AC320">
            <v>60</v>
          </cell>
          <cell r="AD320" t="str">
            <v>SUBSIDIOS SANCIONES EN CARTAS DE NO PROP</v>
          </cell>
          <cell r="AE320">
            <v>0</v>
          </cell>
          <cell r="AF320">
            <v>0</v>
          </cell>
        </row>
        <row r="321">
          <cell r="A321">
            <v>40161</v>
          </cell>
          <cell r="B321">
            <v>401</v>
          </cell>
          <cell r="C321">
            <v>61</v>
          </cell>
          <cell r="D321" t="str">
            <v>SUB SANCIONES POR REG DE CONSTRUCCION</v>
          </cell>
          <cell r="E321">
            <v>0</v>
          </cell>
          <cell r="F321">
            <v>-36450</v>
          </cell>
          <cell r="G321">
            <v>-282670</v>
          </cell>
          <cell r="H321">
            <v>-319120</v>
          </cell>
          <cell r="I321">
            <v>-32165</v>
          </cell>
          <cell r="J321">
            <v>-81405</v>
          </cell>
          <cell r="K321">
            <v>-31065</v>
          </cell>
          <cell r="L321">
            <v>-144635</v>
          </cell>
          <cell r="M321">
            <v>-10080</v>
          </cell>
          <cell r="N321">
            <v>-107545</v>
          </cell>
          <cell r="O321">
            <v>-56055</v>
          </cell>
          <cell r="P321">
            <v>-173680</v>
          </cell>
          <cell r="T321">
            <v>0</v>
          </cell>
          <cell r="U321">
            <v>-637435</v>
          </cell>
          <cell r="X321">
            <v>0</v>
          </cell>
          <cell r="Y321">
            <v>-637435</v>
          </cell>
          <cell r="AB321">
            <v>401</v>
          </cell>
          <cell r="AC321">
            <v>61</v>
          </cell>
          <cell r="AD321" t="str">
            <v>SUB SANCIONES POR REG DE CONSTRUCCION</v>
          </cell>
          <cell r="AE321">
            <v>-56055</v>
          </cell>
          <cell r="AF321">
            <v>-637435</v>
          </cell>
        </row>
        <row r="322">
          <cell r="A322">
            <v>40162</v>
          </cell>
          <cell r="B322">
            <v>401</v>
          </cell>
          <cell r="C322">
            <v>62</v>
          </cell>
          <cell r="D322" t="str">
            <v>SUB SANCIONES PRESENT DE AVISOS DE ENAJ</v>
          </cell>
          <cell r="E322">
            <v>0</v>
          </cell>
          <cell r="F322">
            <v>0</v>
          </cell>
          <cell r="G322">
            <v>0</v>
          </cell>
          <cell r="H322">
            <v>0</v>
          </cell>
          <cell r="I322">
            <v>0</v>
          </cell>
          <cell r="J322">
            <v>0</v>
          </cell>
          <cell r="K322">
            <v>0</v>
          </cell>
          <cell r="L322">
            <v>0</v>
          </cell>
          <cell r="M322">
            <v>0</v>
          </cell>
          <cell r="N322">
            <v>0</v>
          </cell>
          <cell r="O322">
            <v>0</v>
          </cell>
          <cell r="P322">
            <v>0</v>
          </cell>
          <cell r="T322">
            <v>0</v>
          </cell>
          <cell r="U322">
            <v>0</v>
          </cell>
          <cell r="X322">
            <v>0</v>
          </cell>
          <cell r="Y322">
            <v>0</v>
          </cell>
          <cell r="AB322">
            <v>401</v>
          </cell>
          <cell r="AC322">
            <v>62</v>
          </cell>
          <cell r="AD322" t="str">
            <v>SUB SANCIONES PRESENT DE AVISOS DE ENAJ</v>
          </cell>
          <cell r="AE322">
            <v>0</v>
          </cell>
          <cell r="AF322">
            <v>0</v>
          </cell>
        </row>
        <row r="323">
          <cell r="A323">
            <v>40163</v>
          </cell>
          <cell r="B323">
            <v>401</v>
          </cell>
          <cell r="C323">
            <v>63</v>
          </cell>
          <cell r="D323" t="str">
            <v>SUBSIDIO MULTAS TRANSP.PUB.(TAXI)S/CONCE</v>
          </cell>
          <cell r="E323">
            <v>0</v>
          </cell>
          <cell r="F323">
            <v>0</v>
          </cell>
          <cell r="G323">
            <v>0</v>
          </cell>
          <cell r="H323">
            <v>0</v>
          </cell>
          <cell r="I323">
            <v>0</v>
          </cell>
          <cell r="J323">
            <v>0</v>
          </cell>
          <cell r="K323">
            <v>0</v>
          </cell>
          <cell r="L323">
            <v>0</v>
          </cell>
          <cell r="M323">
            <v>0</v>
          </cell>
          <cell r="N323">
            <v>0</v>
          </cell>
          <cell r="O323">
            <v>0</v>
          </cell>
          <cell r="P323">
            <v>0</v>
          </cell>
          <cell r="T323">
            <v>0</v>
          </cell>
          <cell r="U323">
            <v>0</v>
          </cell>
          <cell r="X323">
            <v>0</v>
          </cell>
          <cell r="Y323">
            <v>0</v>
          </cell>
          <cell r="AB323">
            <v>401</v>
          </cell>
          <cell r="AC323">
            <v>63</v>
          </cell>
          <cell r="AD323" t="str">
            <v>SUBSIDIO MULTAS TRANSP.PUB.(TAXI)S/CONCE</v>
          </cell>
          <cell r="AE323">
            <v>0</v>
          </cell>
          <cell r="AF323">
            <v>0</v>
          </cell>
        </row>
        <row r="324">
          <cell r="A324">
            <v>40200</v>
          </cell>
          <cell r="B324">
            <v>402</v>
          </cell>
          <cell r="C324">
            <v>0</v>
          </cell>
          <cell r="D324" t="str">
            <v>RECARGOS</v>
          </cell>
          <cell r="E324">
            <v>0</v>
          </cell>
          <cell r="F324">
            <v>2900.6</v>
          </cell>
          <cell r="G324">
            <v>1541.62</v>
          </cell>
          <cell r="H324">
            <v>4442.2199999999993</v>
          </cell>
          <cell r="I324">
            <v>5764.53</v>
          </cell>
          <cell r="J324">
            <v>2103.4</v>
          </cell>
          <cell r="K324">
            <v>1819.75</v>
          </cell>
          <cell r="L324">
            <v>9687.68</v>
          </cell>
          <cell r="M324">
            <v>955.43</v>
          </cell>
          <cell r="N324">
            <v>11061.23</v>
          </cell>
          <cell r="O324">
            <v>2483.65</v>
          </cell>
          <cell r="P324">
            <v>14500.31</v>
          </cell>
          <cell r="T324">
            <v>0</v>
          </cell>
          <cell r="U324">
            <v>28630.21</v>
          </cell>
          <cell r="X324">
            <v>0</v>
          </cell>
          <cell r="Y324">
            <v>28630.21</v>
          </cell>
          <cell r="AB324">
            <v>402</v>
          </cell>
          <cell r="AC324">
            <v>0</v>
          </cell>
          <cell r="AD324" t="str">
            <v>RECARGOS</v>
          </cell>
          <cell r="AE324">
            <v>2483.65</v>
          </cell>
          <cell r="AF324">
            <v>28630.21</v>
          </cell>
        </row>
        <row r="325">
          <cell r="A325">
            <v>40201</v>
          </cell>
          <cell r="B325">
            <v>402</v>
          </cell>
          <cell r="C325">
            <v>1</v>
          </cell>
          <cell r="D325" t="str">
            <v>RECARGOS I.S.N. FISCALIZ.</v>
          </cell>
          <cell r="E325">
            <v>0</v>
          </cell>
          <cell r="F325">
            <v>0</v>
          </cell>
          <cell r="G325">
            <v>0</v>
          </cell>
          <cell r="H325">
            <v>0</v>
          </cell>
          <cell r="I325">
            <v>0</v>
          </cell>
          <cell r="J325">
            <v>0</v>
          </cell>
          <cell r="K325">
            <v>0</v>
          </cell>
          <cell r="L325">
            <v>0</v>
          </cell>
          <cell r="M325">
            <v>0</v>
          </cell>
          <cell r="N325">
            <v>270.99</v>
          </cell>
          <cell r="O325">
            <v>3174</v>
          </cell>
          <cell r="P325">
            <v>3444.99</v>
          </cell>
          <cell r="T325">
            <v>0</v>
          </cell>
          <cell r="U325">
            <v>3444.99</v>
          </cell>
          <cell r="X325">
            <v>0</v>
          </cell>
          <cell r="Y325">
            <v>3444.99</v>
          </cell>
          <cell r="AB325">
            <v>402</v>
          </cell>
          <cell r="AC325">
            <v>1</v>
          </cell>
          <cell r="AD325" t="str">
            <v>RECARGOS I.S.N. FISCALIZ.</v>
          </cell>
          <cell r="AE325">
            <v>3174</v>
          </cell>
          <cell r="AF325">
            <v>3444.99</v>
          </cell>
        </row>
        <row r="326">
          <cell r="A326">
            <v>40203</v>
          </cell>
          <cell r="B326">
            <v>402</v>
          </cell>
          <cell r="C326">
            <v>3</v>
          </cell>
          <cell r="D326" t="str">
            <v>RECARGOS DE IMP.DE TRANSMISION</v>
          </cell>
          <cell r="E326">
            <v>0</v>
          </cell>
          <cell r="F326">
            <v>0</v>
          </cell>
          <cell r="G326">
            <v>0</v>
          </cell>
          <cell r="H326">
            <v>0</v>
          </cell>
          <cell r="I326">
            <v>0</v>
          </cell>
          <cell r="J326">
            <v>0</v>
          </cell>
          <cell r="K326">
            <v>0</v>
          </cell>
          <cell r="L326">
            <v>0</v>
          </cell>
          <cell r="M326">
            <v>0</v>
          </cell>
          <cell r="N326">
            <v>0</v>
          </cell>
          <cell r="O326">
            <v>0</v>
          </cell>
          <cell r="P326">
            <v>0</v>
          </cell>
          <cell r="T326">
            <v>0</v>
          </cell>
          <cell r="U326">
            <v>0</v>
          </cell>
          <cell r="X326">
            <v>0</v>
          </cell>
          <cell r="Y326">
            <v>0</v>
          </cell>
          <cell r="AB326">
            <v>402</v>
          </cell>
          <cell r="AC326">
            <v>3</v>
          </cell>
          <cell r="AD326" t="str">
            <v>RECARGOS DE IMP.DE TRANSMISION</v>
          </cell>
          <cell r="AE326">
            <v>0</v>
          </cell>
          <cell r="AF326">
            <v>0</v>
          </cell>
        </row>
        <row r="327">
          <cell r="A327">
            <v>40204</v>
          </cell>
          <cell r="B327">
            <v>402</v>
          </cell>
          <cell r="C327">
            <v>4</v>
          </cell>
          <cell r="D327" t="str">
            <v>RECARGOS DEL I.S.N</v>
          </cell>
          <cell r="E327">
            <v>380119.89</v>
          </cell>
          <cell r="F327">
            <v>252116.16</v>
          </cell>
          <cell r="G327">
            <v>322383.46000000002</v>
          </cell>
          <cell r="H327">
            <v>954619.51</v>
          </cell>
          <cell r="I327">
            <v>328585.15999999997</v>
          </cell>
          <cell r="J327">
            <v>1592060.65</v>
          </cell>
          <cell r="K327">
            <v>1118127.3799999999</v>
          </cell>
          <cell r="L327">
            <v>3038773.1899999995</v>
          </cell>
          <cell r="M327">
            <v>609876.98</v>
          </cell>
          <cell r="N327">
            <v>1755764.8</v>
          </cell>
          <cell r="O327">
            <v>464323.39</v>
          </cell>
          <cell r="P327">
            <v>2829965.1700000004</v>
          </cell>
          <cell r="T327">
            <v>0</v>
          </cell>
          <cell r="U327">
            <v>6823357.8699999992</v>
          </cell>
          <cell r="X327">
            <v>0</v>
          </cell>
          <cell r="Y327">
            <v>6823357.8700000001</v>
          </cell>
          <cell r="AB327">
            <v>402</v>
          </cell>
          <cell r="AC327">
            <v>4</v>
          </cell>
          <cell r="AD327" t="str">
            <v>RECARGOS DEL I.S.N</v>
          </cell>
          <cell r="AE327">
            <v>464323.39</v>
          </cell>
          <cell r="AF327">
            <v>6823357.8700000001</v>
          </cell>
        </row>
        <row r="328">
          <cell r="A328">
            <v>40205</v>
          </cell>
          <cell r="B328">
            <v>402</v>
          </cell>
          <cell r="C328">
            <v>5</v>
          </cell>
          <cell r="D328" t="str">
            <v>RECARGOS DEL IMP.SOBRE HOSPEDAJE</v>
          </cell>
          <cell r="E328">
            <v>2543.15</v>
          </cell>
          <cell r="F328">
            <v>3230.39</v>
          </cell>
          <cell r="G328">
            <v>6796</v>
          </cell>
          <cell r="H328">
            <v>12569.54</v>
          </cell>
          <cell r="I328">
            <v>877.1</v>
          </cell>
          <cell r="J328">
            <v>4291.12</v>
          </cell>
          <cell r="K328">
            <v>1430.57</v>
          </cell>
          <cell r="L328">
            <v>6598.79</v>
          </cell>
          <cell r="M328">
            <v>4427.3</v>
          </cell>
          <cell r="N328">
            <v>8881.6299999999992</v>
          </cell>
          <cell r="O328">
            <v>15501.16</v>
          </cell>
          <cell r="P328">
            <v>28810.09</v>
          </cell>
          <cell r="T328">
            <v>0</v>
          </cell>
          <cell r="U328">
            <v>47978.42</v>
          </cell>
          <cell r="X328">
            <v>0</v>
          </cell>
          <cell r="Y328">
            <v>47978.42</v>
          </cell>
          <cell r="AB328">
            <v>402</v>
          </cell>
          <cell r="AC328">
            <v>5</v>
          </cell>
          <cell r="AD328" t="str">
            <v>RECARGOS DEL IMP.SOBRE HOSPEDAJE</v>
          </cell>
          <cell r="AE328">
            <v>15501.16</v>
          </cell>
          <cell r="AF328">
            <v>47978.42</v>
          </cell>
        </row>
        <row r="329">
          <cell r="A329">
            <v>40206</v>
          </cell>
          <cell r="B329">
            <v>402</v>
          </cell>
          <cell r="C329">
            <v>6</v>
          </cell>
          <cell r="D329" t="str">
            <v>INTERESES POR PLAZO I.S.N.</v>
          </cell>
          <cell r="E329">
            <v>6601.32</v>
          </cell>
          <cell r="F329">
            <v>756.06</v>
          </cell>
          <cell r="G329">
            <v>1059.6099999999999</v>
          </cell>
          <cell r="H329">
            <v>8416.99</v>
          </cell>
          <cell r="I329">
            <v>1059.6099999999999</v>
          </cell>
          <cell r="J329">
            <v>1059.6099999999999</v>
          </cell>
          <cell r="K329">
            <v>1059.6099999999999</v>
          </cell>
          <cell r="L329">
            <v>3178.83</v>
          </cell>
          <cell r="M329">
            <v>1059.6199999999999</v>
          </cell>
          <cell r="N329">
            <v>1281.56</v>
          </cell>
          <cell r="O329">
            <v>1073.6199999999999</v>
          </cell>
          <cell r="P329">
            <v>3414.7999999999997</v>
          </cell>
          <cell r="T329">
            <v>0</v>
          </cell>
          <cell r="U329">
            <v>15010.619999999999</v>
          </cell>
          <cell r="X329">
            <v>0</v>
          </cell>
          <cell r="Y329">
            <v>15010.62</v>
          </cell>
          <cell r="AB329">
            <v>402</v>
          </cell>
          <cell r="AC329">
            <v>6</v>
          </cell>
          <cell r="AD329" t="str">
            <v>INTERESES POR PLAZO I.S.N.</v>
          </cell>
          <cell r="AE329">
            <v>1073.6199999999999</v>
          </cell>
          <cell r="AF329">
            <v>15010.62</v>
          </cell>
        </row>
        <row r="330">
          <cell r="A330">
            <v>40209</v>
          </cell>
          <cell r="B330">
            <v>402</v>
          </cell>
          <cell r="C330">
            <v>9</v>
          </cell>
          <cell r="D330" t="str">
            <v>RECARGOS X MULTAS AGENCIA EST.DE TRANSP.</v>
          </cell>
          <cell r="E330">
            <v>0</v>
          </cell>
          <cell r="F330">
            <v>0</v>
          </cell>
          <cell r="G330">
            <v>0</v>
          </cell>
          <cell r="H330">
            <v>0</v>
          </cell>
          <cell r="I330">
            <v>0</v>
          </cell>
          <cell r="J330">
            <v>0</v>
          </cell>
          <cell r="K330">
            <v>0</v>
          </cell>
          <cell r="L330">
            <v>0</v>
          </cell>
          <cell r="M330">
            <v>0</v>
          </cell>
          <cell r="N330">
            <v>0</v>
          </cell>
          <cell r="O330">
            <v>0</v>
          </cell>
          <cell r="P330">
            <v>0</v>
          </cell>
          <cell r="T330">
            <v>0</v>
          </cell>
          <cell r="U330">
            <v>0</v>
          </cell>
          <cell r="X330">
            <v>0</v>
          </cell>
          <cell r="Y330">
            <v>0</v>
          </cell>
          <cell r="AB330">
            <v>402</v>
          </cell>
          <cell r="AC330">
            <v>9</v>
          </cell>
          <cell r="AD330" t="str">
            <v>RECARGOS X MULTAS AGENCIA EST.DE TRANSP.</v>
          </cell>
          <cell r="AE330">
            <v>0</v>
          </cell>
          <cell r="AF330">
            <v>0</v>
          </cell>
        </row>
        <row r="331">
          <cell r="A331">
            <v>40210</v>
          </cell>
          <cell r="B331">
            <v>402</v>
          </cell>
          <cell r="C331">
            <v>10</v>
          </cell>
          <cell r="D331" t="str">
            <v>INTS.X PLAZO X MULT.ESTAT.DIR.CRED.Y COB</v>
          </cell>
          <cell r="E331">
            <v>0</v>
          </cell>
          <cell r="F331">
            <v>0</v>
          </cell>
          <cell r="G331">
            <v>0</v>
          </cell>
          <cell r="H331">
            <v>0</v>
          </cell>
          <cell r="I331">
            <v>0</v>
          </cell>
          <cell r="J331">
            <v>0</v>
          </cell>
          <cell r="K331">
            <v>0</v>
          </cell>
          <cell r="L331">
            <v>0</v>
          </cell>
          <cell r="M331">
            <v>0</v>
          </cell>
          <cell r="N331">
            <v>0</v>
          </cell>
          <cell r="O331">
            <v>0</v>
          </cell>
          <cell r="P331">
            <v>0</v>
          </cell>
          <cell r="T331">
            <v>0</v>
          </cell>
          <cell r="U331">
            <v>0</v>
          </cell>
          <cell r="X331">
            <v>0</v>
          </cell>
          <cell r="Y331">
            <v>0</v>
          </cell>
          <cell r="AB331">
            <v>402</v>
          </cell>
          <cell r="AC331">
            <v>10</v>
          </cell>
          <cell r="AD331" t="str">
            <v>INTS.X PLAZO X MULT.ESTAT.DIR.CRED.Y COB</v>
          </cell>
          <cell r="AE331">
            <v>0</v>
          </cell>
          <cell r="AF331">
            <v>0</v>
          </cell>
        </row>
        <row r="332">
          <cell r="A332">
            <v>40211</v>
          </cell>
          <cell r="B332">
            <v>402</v>
          </cell>
          <cell r="C332">
            <v>11</v>
          </cell>
          <cell r="D332" t="str">
            <v>SUB.DE RECARGOS DE IMPUESTO S/NOMINAS</v>
          </cell>
          <cell r="E332">
            <v>0</v>
          </cell>
          <cell r="F332">
            <v>-2340</v>
          </cell>
          <cell r="G332">
            <v>-103863.93</v>
          </cell>
          <cell r="H332">
            <v>-106203.93</v>
          </cell>
          <cell r="I332">
            <v>-143845.81</v>
          </cell>
          <cell r="J332">
            <v>-1235618.93</v>
          </cell>
          <cell r="K332">
            <v>-904380.38</v>
          </cell>
          <cell r="L332">
            <v>-2283845.12</v>
          </cell>
          <cell r="M332">
            <v>-216413.94</v>
          </cell>
          <cell r="N332">
            <v>-1507085.44</v>
          </cell>
          <cell r="O332">
            <v>-148704.51</v>
          </cell>
          <cell r="P332">
            <v>-1872203.89</v>
          </cell>
          <cell r="T332">
            <v>0</v>
          </cell>
          <cell r="U332">
            <v>-4262252.9399999995</v>
          </cell>
          <cell r="X332">
            <v>0</v>
          </cell>
          <cell r="Y332">
            <v>-4262252.9400000004</v>
          </cell>
          <cell r="AB332">
            <v>402</v>
          </cell>
          <cell r="AC332">
            <v>11</v>
          </cell>
          <cell r="AD332" t="str">
            <v>SUB.DE RECARGOS DE IMPUESTO S/NOMINAS</v>
          </cell>
          <cell r="AE332">
            <v>-148704.51</v>
          </cell>
          <cell r="AF332">
            <v>-4262252.9400000004</v>
          </cell>
        </row>
        <row r="333">
          <cell r="A333">
            <v>40212</v>
          </cell>
          <cell r="B333">
            <v>402</v>
          </cell>
          <cell r="C333">
            <v>12</v>
          </cell>
          <cell r="D333" t="str">
            <v>RECARGOS PLUSVALIA LINCOLN</v>
          </cell>
          <cell r="E333">
            <v>0</v>
          </cell>
          <cell r="F333">
            <v>79453</v>
          </cell>
          <cell r="G333">
            <v>348.57</v>
          </cell>
          <cell r="H333">
            <v>79801.570000000007</v>
          </cell>
          <cell r="I333">
            <v>110530.46</v>
          </cell>
          <cell r="J333">
            <v>14654.83</v>
          </cell>
          <cell r="K333">
            <v>998.61</v>
          </cell>
          <cell r="L333">
            <v>126183.90000000001</v>
          </cell>
          <cell r="M333">
            <v>0</v>
          </cell>
          <cell r="N333">
            <v>0</v>
          </cell>
          <cell r="O333">
            <v>2031.04</v>
          </cell>
          <cell r="P333">
            <v>2031.04</v>
          </cell>
          <cell r="T333">
            <v>0</v>
          </cell>
          <cell r="U333">
            <v>208016.51</v>
          </cell>
          <cell r="X333">
            <v>0</v>
          </cell>
          <cell r="Y333">
            <v>208016.51</v>
          </cell>
          <cell r="AB333">
            <v>402</v>
          </cell>
          <cell r="AC333">
            <v>12</v>
          </cell>
          <cell r="AD333" t="str">
            <v>RECARGOS PLUSVALIA LINCOLN</v>
          </cell>
          <cell r="AE333">
            <v>2031.04</v>
          </cell>
          <cell r="AF333">
            <v>208016.51</v>
          </cell>
        </row>
        <row r="334">
          <cell r="A334">
            <v>40250</v>
          </cell>
          <cell r="B334">
            <v>402</v>
          </cell>
          <cell r="C334">
            <v>50</v>
          </cell>
          <cell r="D334" t="str">
            <v>BONIFICACIONES PLUSVALIA LINCOLN</v>
          </cell>
          <cell r="H334">
            <v>0</v>
          </cell>
          <cell r="I334">
            <v>0</v>
          </cell>
          <cell r="J334">
            <v>0</v>
          </cell>
          <cell r="K334">
            <v>0</v>
          </cell>
          <cell r="L334">
            <v>0</v>
          </cell>
          <cell r="M334">
            <v>0</v>
          </cell>
          <cell r="N334">
            <v>0</v>
          </cell>
          <cell r="O334">
            <v>0</v>
          </cell>
          <cell r="P334">
            <v>0</v>
          </cell>
          <cell r="T334">
            <v>0</v>
          </cell>
          <cell r="U334">
            <v>0</v>
          </cell>
          <cell r="X334">
            <v>0</v>
          </cell>
          <cell r="Y334">
            <v>0</v>
          </cell>
          <cell r="AB334">
            <v>402</v>
          </cell>
          <cell r="AC334">
            <v>50</v>
          </cell>
          <cell r="AD334" t="str">
            <v>BONIFICACIONES PLUSVALIA LINCOLN</v>
          </cell>
          <cell r="AE334">
            <v>0</v>
          </cell>
          <cell r="AF334">
            <v>0</v>
          </cell>
        </row>
        <row r="335">
          <cell r="A335">
            <v>40300</v>
          </cell>
          <cell r="B335">
            <v>403</v>
          </cell>
          <cell r="C335">
            <v>0</v>
          </cell>
          <cell r="D335" t="str">
            <v>SANCIONES ADMINISTRATIVAS</v>
          </cell>
          <cell r="E335">
            <v>17597.29</v>
          </cell>
          <cell r="F335">
            <v>185795.67</v>
          </cell>
          <cell r="G335">
            <v>207973.44</v>
          </cell>
          <cell r="H335">
            <v>411366.40000000002</v>
          </cell>
          <cell r="I335">
            <v>66914.77</v>
          </cell>
          <cell r="J335">
            <v>73923.820000000007</v>
          </cell>
          <cell r="K335">
            <v>184151.54</v>
          </cell>
          <cell r="L335">
            <v>324990.13</v>
          </cell>
          <cell r="M335">
            <v>40195.78</v>
          </cell>
          <cell r="N335">
            <v>46323.22</v>
          </cell>
          <cell r="O335">
            <v>32630.26</v>
          </cell>
          <cell r="P335">
            <v>119149.26</v>
          </cell>
          <cell r="T335">
            <v>0</v>
          </cell>
          <cell r="U335">
            <v>855505.79</v>
          </cell>
          <cell r="X335">
            <v>0</v>
          </cell>
          <cell r="Y335">
            <v>855505.79</v>
          </cell>
          <cell r="AB335">
            <v>403</v>
          </cell>
          <cell r="AC335">
            <v>0</v>
          </cell>
          <cell r="AD335" t="str">
            <v>SANCIONES</v>
          </cell>
          <cell r="AE335">
            <v>32630.26</v>
          </cell>
          <cell r="AF335">
            <v>855505.79</v>
          </cell>
        </row>
        <row r="336">
          <cell r="A336">
            <v>40302</v>
          </cell>
          <cell r="B336">
            <v>403</v>
          </cell>
          <cell r="C336">
            <v>2</v>
          </cell>
          <cell r="D336" t="str">
            <v>SANCIONES IMPUESTO SOBRE HOSPEDAJE</v>
          </cell>
          <cell r="E336">
            <v>0</v>
          </cell>
          <cell r="F336">
            <v>4811</v>
          </cell>
          <cell r="G336">
            <v>20114.03</v>
          </cell>
          <cell r="H336">
            <v>24925.03</v>
          </cell>
          <cell r="I336">
            <v>0</v>
          </cell>
          <cell r="J336">
            <v>1797</v>
          </cell>
          <cell r="K336">
            <v>5409.4</v>
          </cell>
          <cell r="L336">
            <v>7206.4</v>
          </cell>
          <cell r="M336">
            <v>3391.32</v>
          </cell>
          <cell r="N336">
            <v>5448.76</v>
          </cell>
          <cell r="O336">
            <v>168</v>
          </cell>
          <cell r="P336">
            <v>9008.08</v>
          </cell>
          <cell r="T336">
            <v>0</v>
          </cell>
          <cell r="U336">
            <v>41139.509999999995</v>
          </cell>
          <cell r="X336">
            <v>0</v>
          </cell>
          <cell r="Y336">
            <v>41139.51</v>
          </cell>
          <cell r="AB336">
            <v>403</v>
          </cell>
          <cell r="AC336">
            <v>2</v>
          </cell>
          <cell r="AD336" t="str">
            <v>SANCIONES IMPUESTO SOBRE HOSPEDAJE</v>
          </cell>
          <cell r="AE336">
            <v>168</v>
          </cell>
          <cell r="AF336">
            <v>41139.51</v>
          </cell>
        </row>
        <row r="337">
          <cell r="A337">
            <v>40305</v>
          </cell>
          <cell r="B337">
            <v>403</v>
          </cell>
          <cell r="C337">
            <v>5</v>
          </cell>
          <cell r="D337" t="str">
            <v>SANCIONES I.S.N.</v>
          </cell>
          <cell r="E337">
            <v>225007.44</v>
          </cell>
          <cell r="F337">
            <v>246700.69</v>
          </cell>
          <cell r="G337">
            <v>380768.23</v>
          </cell>
          <cell r="H337">
            <v>852476.36</v>
          </cell>
          <cell r="I337">
            <v>866358.55</v>
          </cell>
          <cell r="J337">
            <v>2638940.21</v>
          </cell>
          <cell r="K337">
            <v>5173904.78</v>
          </cell>
          <cell r="L337">
            <v>8679203.5399999991</v>
          </cell>
          <cell r="M337">
            <v>715698.3</v>
          </cell>
          <cell r="N337">
            <v>2558625.1800000002</v>
          </cell>
          <cell r="O337">
            <v>657179.74</v>
          </cell>
          <cell r="P337">
            <v>3931503.2200000007</v>
          </cell>
          <cell r="T337">
            <v>0</v>
          </cell>
          <cell r="U337">
            <v>13463183.119999999</v>
          </cell>
          <cell r="X337">
            <v>0</v>
          </cell>
          <cell r="Y337">
            <v>13463183.119999999</v>
          </cell>
          <cell r="AB337">
            <v>403</v>
          </cell>
          <cell r="AC337">
            <v>5</v>
          </cell>
          <cell r="AD337" t="str">
            <v>SANCIONES I.S.N.</v>
          </cell>
          <cell r="AE337">
            <v>657179.74</v>
          </cell>
          <cell r="AF337">
            <v>13463183.119999999</v>
          </cell>
        </row>
        <row r="338">
          <cell r="A338">
            <v>40311</v>
          </cell>
          <cell r="B338">
            <v>403</v>
          </cell>
          <cell r="C338">
            <v>11</v>
          </cell>
          <cell r="D338" t="str">
            <v>CONDONACION DE SANCIONES DE ISN</v>
          </cell>
          <cell r="E338">
            <v>0</v>
          </cell>
          <cell r="F338">
            <v>0</v>
          </cell>
          <cell r="G338">
            <v>-214706.73</v>
          </cell>
          <cell r="H338">
            <v>-214706.73</v>
          </cell>
          <cell r="I338">
            <v>-749728.65</v>
          </cell>
          <cell r="J338">
            <v>-2468882.0699999998</v>
          </cell>
          <cell r="K338">
            <v>-5022661.78</v>
          </cell>
          <cell r="L338">
            <v>-8241272.5</v>
          </cell>
          <cell r="M338">
            <v>-568160.69999999995</v>
          </cell>
          <cell r="N338">
            <v>-2446795.81</v>
          </cell>
          <cell r="O338">
            <v>-497695.66</v>
          </cell>
          <cell r="P338">
            <v>-3512652.17</v>
          </cell>
          <cell r="T338">
            <v>0</v>
          </cell>
          <cell r="U338">
            <v>-11968631.4</v>
          </cell>
          <cell r="X338">
            <v>0</v>
          </cell>
          <cell r="Y338">
            <v>-11968631.4</v>
          </cell>
          <cell r="AB338">
            <v>403</v>
          </cell>
          <cell r="AC338">
            <v>11</v>
          </cell>
          <cell r="AD338" t="str">
            <v>CONDONACION DE SANCIONES DE ISN</v>
          </cell>
          <cell r="AE338">
            <v>-497695.66</v>
          </cell>
          <cell r="AF338">
            <v>-11968631.4</v>
          </cell>
        </row>
        <row r="339">
          <cell r="A339">
            <v>40400</v>
          </cell>
          <cell r="B339">
            <v>404</v>
          </cell>
          <cell r="C339">
            <v>0</v>
          </cell>
          <cell r="D339" t="str">
            <v>CONMUTACION DE PENAS</v>
          </cell>
          <cell r="E339">
            <v>43950</v>
          </cell>
          <cell r="F339">
            <v>98589.6</v>
          </cell>
          <cell r="G339">
            <v>152072.29999999999</v>
          </cell>
          <cell r="H339">
            <v>294611.90000000002</v>
          </cell>
          <cell r="I339">
            <v>56455.5</v>
          </cell>
          <cell r="J339">
            <v>79100</v>
          </cell>
          <cell r="K339">
            <v>224522</v>
          </cell>
          <cell r="L339">
            <v>360077.5</v>
          </cell>
          <cell r="M339">
            <v>38600</v>
          </cell>
          <cell r="N339">
            <v>68941.600000000006</v>
          </cell>
          <cell r="O339">
            <v>124778.8</v>
          </cell>
          <cell r="P339">
            <v>232320.40000000002</v>
          </cell>
          <cell r="T339">
            <v>0</v>
          </cell>
          <cell r="U339">
            <v>887009.8</v>
          </cell>
          <cell r="X339">
            <v>0</v>
          </cell>
          <cell r="Y339">
            <v>887009.8</v>
          </cell>
          <cell r="AB339">
            <v>404</v>
          </cell>
          <cell r="AC339">
            <v>0</v>
          </cell>
          <cell r="AD339" t="str">
            <v>CONMUTACION DE PENAS</v>
          </cell>
          <cell r="AE339">
            <v>124778.8</v>
          </cell>
          <cell r="AF339">
            <v>887009.8</v>
          </cell>
        </row>
        <row r="340">
          <cell r="A340">
            <v>40500</v>
          </cell>
          <cell r="B340">
            <v>405</v>
          </cell>
          <cell r="C340">
            <v>0</v>
          </cell>
          <cell r="D340" t="str">
            <v>GASTOS DE EJECUCION</v>
          </cell>
          <cell r="E340">
            <v>23434.44</v>
          </cell>
          <cell r="F340">
            <v>22329.59</v>
          </cell>
          <cell r="G340">
            <v>58905.93</v>
          </cell>
          <cell r="H340">
            <v>104669.95999999999</v>
          </cell>
          <cell r="I340">
            <v>3291.09</v>
          </cell>
          <cell r="J340">
            <v>19422.21</v>
          </cell>
          <cell r="K340">
            <v>18778.46</v>
          </cell>
          <cell r="L340">
            <v>41491.759999999995</v>
          </cell>
          <cell r="M340">
            <v>4145.12</v>
          </cell>
          <cell r="N340">
            <v>23155.119999999999</v>
          </cell>
          <cell r="O340">
            <v>17258.599999999999</v>
          </cell>
          <cell r="P340">
            <v>44558.84</v>
          </cell>
          <cell r="T340">
            <v>0</v>
          </cell>
          <cell r="U340">
            <v>190720.56</v>
          </cell>
          <cell r="X340">
            <v>0</v>
          </cell>
          <cell r="Y340">
            <v>190720.56</v>
          </cell>
          <cell r="AB340">
            <v>405</v>
          </cell>
          <cell r="AC340">
            <v>0</v>
          </cell>
          <cell r="AD340" t="str">
            <v>GASTOS DE EJECUCION</v>
          </cell>
          <cell r="AE340">
            <v>17258.599999999999</v>
          </cell>
          <cell r="AF340">
            <v>190720.56</v>
          </cell>
        </row>
        <row r="341">
          <cell r="A341">
            <v>40502</v>
          </cell>
          <cell r="B341">
            <v>405</v>
          </cell>
          <cell r="C341">
            <v>2</v>
          </cell>
          <cell r="D341" t="str">
            <v>GASTOS D/EJEC.X MULT.AGENCIA EST.D/TRANS</v>
          </cell>
          <cell r="H341">
            <v>0</v>
          </cell>
          <cell r="I341">
            <v>0</v>
          </cell>
          <cell r="J341">
            <v>0</v>
          </cell>
          <cell r="K341">
            <v>0</v>
          </cell>
          <cell r="L341">
            <v>0</v>
          </cell>
          <cell r="M341">
            <v>0</v>
          </cell>
          <cell r="N341">
            <v>0</v>
          </cell>
          <cell r="O341">
            <v>0</v>
          </cell>
          <cell r="P341">
            <v>0</v>
          </cell>
          <cell r="T341">
            <v>0</v>
          </cell>
          <cell r="U341">
            <v>0</v>
          </cell>
          <cell r="X341">
            <v>0</v>
          </cell>
          <cell r="Y341">
            <v>0</v>
          </cell>
          <cell r="AB341">
            <v>405</v>
          </cell>
          <cell r="AC341">
            <v>2</v>
          </cell>
          <cell r="AD341" t="str">
            <v>GASTOS D/EJEC.X MULT.AGENCIA EST.D/TRANS</v>
          </cell>
          <cell r="AE341">
            <v>0</v>
          </cell>
          <cell r="AF341">
            <v>0</v>
          </cell>
        </row>
        <row r="342">
          <cell r="A342">
            <v>40503</v>
          </cell>
          <cell r="B342">
            <v>405</v>
          </cell>
          <cell r="C342">
            <v>3</v>
          </cell>
          <cell r="D342" t="str">
            <v>GASTOS DE EJECUCION I.S.N.</v>
          </cell>
          <cell r="E342">
            <v>33633.67</v>
          </cell>
          <cell r="F342">
            <v>32667.71</v>
          </cell>
          <cell r="G342">
            <v>37185.74</v>
          </cell>
          <cell r="H342">
            <v>103487.12</v>
          </cell>
          <cell r="I342">
            <v>125378.27</v>
          </cell>
          <cell r="J342">
            <v>202793.74</v>
          </cell>
          <cell r="K342">
            <v>198868.09</v>
          </cell>
          <cell r="L342">
            <v>527040.1</v>
          </cell>
          <cell r="M342">
            <v>89293.51</v>
          </cell>
          <cell r="N342">
            <v>109028.02</v>
          </cell>
          <cell r="O342">
            <v>66482.95</v>
          </cell>
          <cell r="P342">
            <v>264804.47999999998</v>
          </cell>
          <cell r="T342">
            <v>0</v>
          </cell>
          <cell r="U342">
            <v>895331.7</v>
          </cell>
          <cell r="X342">
            <v>0</v>
          </cell>
          <cell r="Y342">
            <v>895331.7</v>
          </cell>
          <cell r="AB342">
            <v>405</v>
          </cell>
          <cell r="AC342">
            <v>3</v>
          </cell>
          <cell r="AD342" t="str">
            <v>GASTOS DE EJECUCION I.S.N.</v>
          </cell>
          <cell r="AE342">
            <v>66482.95</v>
          </cell>
          <cell r="AF342">
            <v>895331.7</v>
          </cell>
        </row>
        <row r="343">
          <cell r="A343">
            <v>40504</v>
          </cell>
          <cell r="B343">
            <v>405</v>
          </cell>
          <cell r="C343">
            <v>4</v>
          </cell>
          <cell r="D343" t="str">
            <v>GASTOS DE EJECUCION IMP.SOBRE HOSPEDAJE</v>
          </cell>
          <cell r="E343">
            <v>0</v>
          </cell>
          <cell r="F343">
            <v>2523.6999999999998</v>
          </cell>
          <cell r="G343">
            <v>7049.29</v>
          </cell>
          <cell r="H343">
            <v>9572.99</v>
          </cell>
          <cell r="I343">
            <v>0</v>
          </cell>
          <cell r="J343">
            <v>1680</v>
          </cell>
          <cell r="K343">
            <v>589.79999999999995</v>
          </cell>
          <cell r="L343">
            <v>2269.8000000000002</v>
          </cell>
          <cell r="M343">
            <v>481.93</v>
          </cell>
          <cell r="N343">
            <v>895.53</v>
          </cell>
          <cell r="O343">
            <v>112</v>
          </cell>
          <cell r="P343">
            <v>1489.46</v>
          </cell>
          <cell r="T343">
            <v>0</v>
          </cell>
          <cell r="U343">
            <v>13332.25</v>
          </cell>
          <cell r="X343">
            <v>0</v>
          </cell>
          <cell r="Y343">
            <v>13332.25</v>
          </cell>
          <cell r="AB343">
            <v>405</v>
          </cell>
          <cell r="AC343">
            <v>4</v>
          </cell>
          <cell r="AD343" t="str">
            <v>GASTOS DE EJECUCION IMP.SOBRE HOSPEDAJE</v>
          </cell>
          <cell r="AE343">
            <v>112</v>
          </cell>
          <cell r="AF343">
            <v>13332.25</v>
          </cell>
        </row>
        <row r="344">
          <cell r="A344">
            <v>40505</v>
          </cell>
          <cell r="B344">
            <v>405</v>
          </cell>
          <cell r="C344">
            <v>5</v>
          </cell>
          <cell r="D344" t="str">
            <v>GASTOS DE EJECUCION CHEQUES NO PAG.</v>
          </cell>
          <cell r="E344">
            <v>113516.35</v>
          </cell>
          <cell r="F344">
            <v>54421.57</v>
          </cell>
          <cell r="G344">
            <v>83026.600000000006</v>
          </cell>
          <cell r="H344">
            <v>250964.52000000002</v>
          </cell>
          <cell r="I344">
            <v>20240.490000000002</v>
          </cell>
          <cell r="J344">
            <v>25836.79</v>
          </cell>
          <cell r="K344">
            <v>22789.13</v>
          </cell>
          <cell r="L344">
            <v>68866.41</v>
          </cell>
          <cell r="M344">
            <v>17763.939999999999</v>
          </cell>
          <cell r="N344">
            <v>22060.28</v>
          </cell>
          <cell r="O344">
            <v>10761.91</v>
          </cell>
          <cell r="P344">
            <v>50586.130000000005</v>
          </cell>
          <cell r="T344">
            <v>0</v>
          </cell>
          <cell r="U344">
            <v>370417.06000000006</v>
          </cell>
          <cell r="X344">
            <v>0</v>
          </cell>
          <cell r="Y344">
            <v>370417.06</v>
          </cell>
          <cell r="AB344">
            <v>405</v>
          </cell>
          <cell r="AC344">
            <v>5</v>
          </cell>
          <cell r="AD344" t="str">
            <v>GASTOS DE EJECUCION CHEQUES NO PAG.</v>
          </cell>
          <cell r="AE344">
            <v>10761.91</v>
          </cell>
          <cell r="AF344">
            <v>370417.06</v>
          </cell>
        </row>
        <row r="345">
          <cell r="A345">
            <v>40506</v>
          </cell>
          <cell r="B345">
            <v>405</v>
          </cell>
          <cell r="C345">
            <v>6</v>
          </cell>
          <cell r="D345" t="str">
            <v>GASTOS DE EJEC.TRANS.VEH.MOTOR</v>
          </cell>
          <cell r="E345">
            <v>0</v>
          </cell>
          <cell r="F345">
            <v>0</v>
          </cell>
          <cell r="G345">
            <v>0</v>
          </cell>
          <cell r="H345">
            <v>0</v>
          </cell>
          <cell r="I345">
            <v>0</v>
          </cell>
          <cell r="J345">
            <v>0</v>
          </cell>
          <cell r="K345">
            <v>0</v>
          </cell>
          <cell r="L345">
            <v>0</v>
          </cell>
          <cell r="M345">
            <v>0</v>
          </cell>
          <cell r="N345">
            <v>0</v>
          </cell>
          <cell r="O345">
            <v>0</v>
          </cell>
          <cell r="P345">
            <v>0</v>
          </cell>
          <cell r="T345">
            <v>0</v>
          </cell>
          <cell r="U345">
            <v>0</v>
          </cell>
          <cell r="X345">
            <v>0</v>
          </cell>
          <cell r="Y345">
            <v>0</v>
          </cell>
          <cell r="AB345">
            <v>405</v>
          </cell>
          <cell r="AC345">
            <v>6</v>
          </cell>
          <cell r="AD345" t="str">
            <v>GASTOS DE EJEC.TRANS.VEH.MOTOR</v>
          </cell>
          <cell r="AE345">
            <v>0</v>
          </cell>
          <cell r="AF345">
            <v>0</v>
          </cell>
        </row>
        <row r="346">
          <cell r="A346">
            <v>40507</v>
          </cell>
          <cell r="B346">
            <v>405</v>
          </cell>
          <cell r="C346">
            <v>7</v>
          </cell>
          <cell r="D346" t="str">
            <v>COBRO DE GASTOS EXTRAORDINARIOS</v>
          </cell>
          <cell r="E346">
            <v>0</v>
          </cell>
          <cell r="F346">
            <v>0</v>
          </cell>
          <cell r="G346">
            <v>0</v>
          </cell>
          <cell r="H346">
            <v>0</v>
          </cell>
          <cell r="I346">
            <v>0</v>
          </cell>
          <cell r="J346">
            <v>18000</v>
          </cell>
          <cell r="K346">
            <v>16100</v>
          </cell>
          <cell r="L346">
            <v>34100</v>
          </cell>
          <cell r="M346">
            <v>0</v>
          </cell>
          <cell r="N346">
            <v>464</v>
          </cell>
          <cell r="O346">
            <v>-1137.5</v>
          </cell>
          <cell r="P346">
            <v>-673.5</v>
          </cell>
          <cell r="T346">
            <v>0</v>
          </cell>
          <cell r="U346">
            <v>33426.5</v>
          </cell>
          <cell r="X346">
            <v>0</v>
          </cell>
          <cell r="Y346">
            <v>33426.5</v>
          </cell>
          <cell r="AB346">
            <v>405</v>
          </cell>
          <cell r="AC346">
            <v>7</v>
          </cell>
          <cell r="AD346" t="str">
            <v>COBRO DE GASTOS EXTRAORDINARIOS</v>
          </cell>
          <cell r="AE346">
            <v>-1137.5</v>
          </cell>
          <cell r="AF346">
            <v>33426.5</v>
          </cell>
        </row>
        <row r="347">
          <cell r="A347">
            <v>40509</v>
          </cell>
          <cell r="B347">
            <v>405</v>
          </cell>
          <cell r="C347">
            <v>9</v>
          </cell>
          <cell r="D347" t="str">
            <v>GASTOS DE COBRANZAS PLUSVALIA LINCOLN</v>
          </cell>
          <cell r="H347">
            <v>0</v>
          </cell>
          <cell r="I347">
            <v>0</v>
          </cell>
          <cell r="J347">
            <v>0</v>
          </cell>
          <cell r="K347">
            <v>0</v>
          </cell>
          <cell r="L347">
            <v>0</v>
          </cell>
          <cell r="M347">
            <v>0</v>
          </cell>
          <cell r="N347">
            <v>0</v>
          </cell>
          <cell r="O347">
            <v>0</v>
          </cell>
          <cell r="P347">
            <v>0</v>
          </cell>
          <cell r="T347">
            <v>0</v>
          </cell>
          <cell r="U347">
            <v>0</v>
          </cell>
          <cell r="X347">
            <v>0</v>
          </cell>
          <cell r="Y347">
            <v>0</v>
          </cell>
          <cell r="AB347">
            <v>405</v>
          </cell>
          <cell r="AC347">
            <v>9</v>
          </cell>
          <cell r="AD347" t="str">
            <v>GASTOS DE COBRANZAS PLUSVALIA LINCOLN</v>
          </cell>
          <cell r="AE347">
            <v>0</v>
          </cell>
          <cell r="AF347">
            <v>0</v>
          </cell>
        </row>
        <row r="348">
          <cell r="A348">
            <v>40600</v>
          </cell>
          <cell r="B348">
            <v>406</v>
          </cell>
          <cell r="C348">
            <v>0</v>
          </cell>
          <cell r="D348" t="str">
            <v>ACTUALIZACION</v>
          </cell>
          <cell r="E348">
            <v>0</v>
          </cell>
          <cell r="F348">
            <v>0</v>
          </cell>
          <cell r="G348">
            <v>0</v>
          </cell>
          <cell r="H348">
            <v>0</v>
          </cell>
          <cell r="I348">
            <v>0</v>
          </cell>
          <cell r="J348">
            <v>0</v>
          </cell>
          <cell r="K348">
            <v>0</v>
          </cell>
          <cell r="L348">
            <v>0</v>
          </cell>
          <cell r="M348">
            <v>0</v>
          </cell>
          <cell r="N348">
            <v>0</v>
          </cell>
          <cell r="O348">
            <v>0</v>
          </cell>
          <cell r="P348">
            <v>0</v>
          </cell>
          <cell r="T348">
            <v>0</v>
          </cell>
          <cell r="U348">
            <v>0</v>
          </cell>
          <cell r="X348">
            <v>0</v>
          </cell>
          <cell r="Y348">
            <v>0</v>
          </cell>
          <cell r="AB348">
            <v>406</v>
          </cell>
          <cell r="AC348">
            <v>0</v>
          </cell>
          <cell r="AD348" t="str">
            <v>ACTUALIZACION</v>
          </cell>
          <cell r="AE348">
            <v>0</v>
          </cell>
          <cell r="AF348">
            <v>0</v>
          </cell>
        </row>
        <row r="349">
          <cell r="A349">
            <v>40601</v>
          </cell>
          <cell r="B349">
            <v>406</v>
          </cell>
          <cell r="C349">
            <v>1</v>
          </cell>
          <cell r="D349" t="str">
            <v>ACT.MULTAS ESTATALES DIR.CRED.Y COB.</v>
          </cell>
          <cell r="E349">
            <v>9830.52</v>
          </cell>
          <cell r="F349">
            <v>16872.41</v>
          </cell>
          <cell r="G349">
            <v>45392.88</v>
          </cell>
          <cell r="H349">
            <v>72095.81</v>
          </cell>
          <cell r="I349">
            <v>7741.9</v>
          </cell>
          <cell r="J349">
            <v>15111.31</v>
          </cell>
          <cell r="K349">
            <v>14376.02</v>
          </cell>
          <cell r="L349">
            <v>37229.229999999996</v>
          </cell>
          <cell r="M349">
            <v>24563.11</v>
          </cell>
          <cell r="N349">
            <v>9998.68</v>
          </cell>
          <cell r="O349">
            <v>10992.63</v>
          </cell>
          <cell r="P349">
            <v>45554.42</v>
          </cell>
          <cell r="T349">
            <v>0</v>
          </cell>
          <cell r="U349">
            <v>154879.46</v>
          </cell>
          <cell r="X349">
            <v>0</v>
          </cell>
          <cell r="Y349">
            <v>154879.46</v>
          </cell>
          <cell r="AB349">
            <v>406</v>
          </cell>
          <cell r="AC349">
            <v>1</v>
          </cell>
          <cell r="AD349" t="str">
            <v>ACT.MULTAS ESTATALES DIR.CRED.Y COB.</v>
          </cell>
          <cell r="AE349">
            <v>10992.63</v>
          </cell>
          <cell r="AF349">
            <v>154879.46</v>
          </cell>
        </row>
        <row r="350">
          <cell r="A350">
            <v>40602</v>
          </cell>
          <cell r="B350">
            <v>406</v>
          </cell>
          <cell r="C350">
            <v>2</v>
          </cell>
          <cell r="D350" t="str">
            <v>ACTUALIZACION MULT.AGENCIA EST.DE TRANSP</v>
          </cell>
          <cell r="E350">
            <v>0</v>
          </cell>
          <cell r="F350">
            <v>0</v>
          </cell>
          <cell r="G350">
            <v>37.299999999999997</v>
          </cell>
          <cell r="H350">
            <v>37.299999999999997</v>
          </cell>
          <cell r="I350">
            <v>0</v>
          </cell>
          <cell r="J350">
            <v>0</v>
          </cell>
          <cell r="K350">
            <v>0</v>
          </cell>
          <cell r="L350">
            <v>0</v>
          </cell>
          <cell r="M350">
            <v>0</v>
          </cell>
          <cell r="N350">
            <v>0</v>
          </cell>
          <cell r="O350">
            <v>0</v>
          </cell>
          <cell r="P350">
            <v>0</v>
          </cell>
          <cell r="T350">
            <v>0</v>
          </cell>
          <cell r="U350">
            <v>37.299999999999997</v>
          </cell>
          <cell r="X350">
            <v>0</v>
          </cell>
          <cell r="Y350">
            <v>37.299999999999997</v>
          </cell>
          <cell r="AB350">
            <v>406</v>
          </cell>
          <cell r="AC350">
            <v>2</v>
          </cell>
          <cell r="AD350" t="str">
            <v>ACTUALIZACION MULT.AGENCIA EST.DE TRANSP</v>
          </cell>
          <cell r="AE350">
            <v>0</v>
          </cell>
          <cell r="AF350">
            <v>37.299999999999997</v>
          </cell>
        </row>
        <row r="351">
          <cell r="A351">
            <v>40700</v>
          </cell>
          <cell r="B351">
            <v>407</v>
          </cell>
          <cell r="C351">
            <v>0</v>
          </cell>
          <cell r="D351" t="str">
            <v>SERVICIOS DE MENSAJERIA</v>
          </cell>
          <cell r="H351">
            <v>0</v>
          </cell>
          <cell r="I351">
            <v>0</v>
          </cell>
          <cell r="J351">
            <v>0</v>
          </cell>
          <cell r="K351">
            <v>0</v>
          </cell>
          <cell r="L351">
            <v>0</v>
          </cell>
          <cell r="M351">
            <v>0</v>
          </cell>
          <cell r="N351">
            <v>0</v>
          </cell>
          <cell r="O351">
            <v>0</v>
          </cell>
          <cell r="P351">
            <v>0</v>
          </cell>
          <cell r="T351">
            <v>0</v>
          </cell>
          <cell r="U351">
            <v>0</v>
          </cell>
          <cell r="X351">
            <v>0</v>
          </cell>
          <cell r="Y351">
            <v>0</v>
          </cell>
          <cell r="AB351">
            <v>407</v>
          </cell>
          <cell r="AC351">
            <v>0</v>
          </cell>
          <cell r="AD351" t="str">
            <v>SERVICIOS DE MENSAJERIA</v>
          </cell>
          <cell r="AE351">
            <v>0</v>
          </cell>
          <cell r="AF351">
            <v>0</v>
          </cell>
        </row>
        <row r="352">
          <cell r="A352">
            <v>40701</v>
          </cell>
          <cell r="B352">
            <v>407</v>
          </cell>
          <cell r="C352">
            <v>1</v>
          </cell>
          <cell r="D352" t="str">
            <v>SERVICIOS DE MENSAJERIA</v>
          </cell>
          <cell r="E352">
            <v>7899.96</v>
          </cell>
          <cell r="F352">
            <v>6858.88</v>
          </cell>
          <cell r="G352">
            <v>10966.44</v>
          </cell>
          <cell r="H352">
            <v>25725.279999999999</v>
          </cell>
          <cell r="I352">
            <v>10439.129999999999</v>
          </cell>
          <cell r="J352">
            <v>7721.25</v>
          </cell>
          <cell r="K352">
            <v>7474.17</v>
          </cell>
          <cell r="L352">
            <v>25634.549999999996</v>
          </cell>
          <cell r="M352">
            <v>6732.93</v>
          </cell>
          <cell r="N352">
            <v>7659.48</v>
          </cell>
          <cell r="O352">
            <v>8277.18</v>
          </cell>
          <cell r="P352">
            <v>22669.59</v>
          </cell>
          <cell r="T352">
            <v>0</v>
          </cell>
          <cell r="U352">
            <v>74029.42</v>
          </cell>
          <cell r="X352">
            <v>0</v>
          </cell>
          <cell r="Y352">
            <v>74029.42</v>
          </cell>
          <cell r="AB352">
            <v>407</v>
          </cell>
          <cell r="AC352">
            <v>1</v>
          </cell>
          <cell r="AD352" t="str">
            <v>SERVICIOS DE MENSAJERIA</v>
          </cell>
          <cell r="AE352">
            <v>8277.18</v>
          </cell>
          <cell r="AF352">
            <v>74029.42</v>
          </cell>
        </row>
        <row r="353">
          <cell r="A353">
            <v>40900</v>
          </cell>
          <cell r="B353">
            <v>409</v>
          </cell>
          <cell r="C353">
            <v>0</v>
          </cell>
          <cell r="D353" t="str">
            <v>DIVERSOS</v>
          </cell>
          <cell r="E353">
            <v>443277.31</v>
          </cell>
          <cell r="F353">
            <v>-15636.51</v>
          </cell>
          <cell r="G353">
            <v>27614.1</v>
          </cell>
          <cell r="H353">
            <v>455254.89999999997</v>
          </cell>
          <cell r="I353">
            <v>4666521.13</v>
          </cell>
          <cell r="J353">
            <v>94429.02</v>
          </cell>
          <cell r="K353">
            <v>328606612.13999999</v>
          </cell>
          <cell r="L353">
            <v>333367562.28999996</v>
          </cell>
          <cell r="M353">
            <v>200380.13</v>
          </cell>
          <cell r="N353">
            <v>4224516</v>
          </cell>
          <cell r="O353">
            <v>122028477.89</v>
          </cell>
          <cell r="P353">
            <v>126453374.02</v>
          </cell>
          <cell r="T353">
            <v>0</v>
          </cell>
          <cell r="U353">
            <v>460276191.20999992</v>
          </cell>
          <cell r="X353">
            <v>0</v>
          </cell>
          <cell r="Y353">
            <v>460276191.20999998</v>
          </cell>
          <cell r="AB353">
            <v>409</v>
          </cell>
          <cell r="AC353">
            <v>0</v>
          </cell>
          <cell r="AD353" t="str">
            <v>DIVERSOS</v>
          </cell>
          <cell r="AE353">
            <v>122028477.89</v>
          </cell>
          <cell r="AF353">
            <v>460276191.20999998</v>
          </cell>
        </row>
        <row r="354">
          <cell r="A354">
            <v>40904</v>
          </cell>
          <cell r="B354">
            <v>409</v>
          </cell>
          <cell r="C354">
            <v>4</v>
          </cell>
          <cell r="D354" t="str">
            <v>APORTACION C.M.C.I.</v>
          </cell>
          <cell r="E354">
            <v>12302.86</v>
          </cell>
          <cell r="F354">
            <v>0</v>
          </cell>
          <cell r="G354">
            <v>0</v>
          </cell>
          <cell r="H354">
            <v>12302.86</v>
          </cell>
          <cell r="I354">
            <v>0</v>
          </cell>
          <cell r="J354">
            <v>0</v>
          </cell>
          <cell r="K354">
            <v>9526.18</v>
          </cell>
          <cell r="L354">
            <v>9526.18</v>
          </cell>
          <cell r="M354">
            <v>0</v>
          </cell>
          <cell r="N354">
            <v>0</v>
          </cell>
          <cell r="O354">
            <v>0</v>
          </cell>
          <cell r="P354">
            <v>0</v>
          </cell>
          <cell r="T354">
            <v>0</v>
          </cell>
          <cell r="U354">
            <v>21829.040000000001</v>
          </cell>
          <cell r="X354">
            <v>0</v>
          </cell>
          <cell r="Y354">
            <v>21829.040000000001</v>
          </cell>
          <cell r="AB354">
            <v>409</v>
          </cell>
          <cell r="AC354">
            <v>4</v>
          </cell>
          <cell r="AD354" t="str">
            <v>APORTACION C.M.C.I.</v>
          </cell>
          <cell r="AE354">
            <v>0</v>
          </cell>
          <cell r="AF354">
            <v>21829.040000000001</v>
          </cell>
        </row>
        <row r="355">
          <cell r="A355">
            <v>40906</v>
          </cell>
          <cell r="B355">
            <v>409</v>
          </cell>
          <cell r="C355">
            <v>6</v>
          </cell>
          <cell r="D355" t="str">
            <v>SANCIONES A CONTRATISTAS P.E.I.</v>
          </cell>
          <cell r="E355">
            <v>0</v>
          </cell>
          <cell r="F355">
            <v>52952.53</v>
          </cell>
          <cell r="G355">
            <v>0</v>
          </cell>
          <cell r="H355">
            <v>52952.53</v>
          </cell>
          <cell r="I355">
            <v>0</v>
          </cell>
          <cell r="J355">
            <v>0</v>
          </cell>
          <cell r="K355">
            <v>0</v>
          </cell>
          <cell r="L355">
            <v>0</v>
          </cell>
          <cell r="M355">
            <v>0</v>
          </cell>
          <cell r="N355">
            <v>0</v>
          </cell>
          <cell r="O355">
            <v>0</v>
          </cell>
          <cell r="P355">
            <v>0</v>
          </cell>
          <cell r="T355">
            <v>0</v>
          </cell>
          <cell r="U355">
            <v>52952.53</v>
          </cell>
          <cell r="X355">
            <v>0</v>
          </cell>
          <cell r="Y355">
            <v>52952.53</v>
          </cell>
          <cell r="AB355">
            <v>409</v>
          </cell>
          <cell r="AC355">
            <v>6</v>
          </cell>
          <cell r="AD355" t="str">
            <v>SANCIONES A CONTRATISTAS P.E.I.</v>
          </cell>
          <cell r="AE355">
            <v>0</v>
          </cell>
          <cell r="AF355">
            <v>52952.53</v>
          </cell>
        </row>
        <row r="356">
          <cell r="A356">
            <v>40908</v>
          </cell>
          <cell r="B356">
            <v>409</v>
          </cell>
          <cell r="C356">
            <v>8</v>
          </cell>
          <cell r="D356" t="str">
            <v>REINTEGROS DE PRESUPUESTO</v>
          </cell>
          <cell r="E356">
            <v>-2171867.62</v>
          </cell>
          <cell r="F356">
            <v>17093253.329999998</v>
          </cell>
          <cell r="G356">
            <v>-50002.14</v>
          </cell>
          <cell r="H356">
            <v>14871383.569999997</v>
          </cell>
          <cell r="I356">
            <v>55612.07</v>
          </cell>
          <cell r="J356">
            <v>1238494.78</v>
          </cell>
          <cell r="K356">
            <v>2049444.23</v>
          </cell>
          <cell r="L356">
            <v>3343551.08</v>
          </cell>
          <cell r="M356">
            <v>-865367.08</v>
          </cell>
          <cell r="N356">
            <v>-522745.97</v>
          </cell>
          <cell r="O356">
            <v>10099545.109999999</v>
          </cell>
          <cell r="P356">
            <v>8711432.0599999987</v>
          </cell>
          <cell r="T356">
            <v>0</v>
          </cell>
          <cell r="U356">
            <v>26926366.709999993</v>
          </cell>
          <cell r="X356">
            <v>0</v>
          </cell>
          <cell r="Y356">
            <v>26926366.710000001</v>
          </cell>
          <cell r="AB356">
            <v>409</v>
          </cell>
          <cell r="AC356">
            <v>8</v>
          </cell>
          <cell r="AD356" t="str">
            <v>REINTEGROS DE PRESUPUESTO</v>
          </cell>
          <cell r="AE356">
            <v>10099545.109999999</v>
          </cell>
          <cell r="AF356">
            <v>26926366.710000001</v>
          </cell>
        </row>
        <row r="357">
          <cell r="A357">
            <v>41000</v>
          </cell>
          <cell r="B357">
            <v>410</v>
          </cell>
          <cell r="C357">
            <v>0</v>
          </cell>
          <cell r="D357" t="str">
            <v>DONATIVOS PARA OBRAS Y GASTOS PUBLICOS</v>
          </cell>
          <cell r="E357">
            <v>25731.88</v>
          </cell>
          <cell r="F357">
            <v>31158.720000000001</v>
          </cell>
          <cell r="G357">
            <v>14300</v>
          </cell>
          <cell r="H357">
            <v>71190.600000000006</v>
          </cell>
          <cell r="I357">
            <v>42230.5</v>
          </cell>
          <cell r="J357">
            <v>27766.69</v>
          </cell>
          <cell r="K357">
            <v>34510</v>
          </cell>
          <cell r="L357">
            <v>104507.19</v>
          </cell>
          <cell r="M357">
            <v>27977.96</v>
          </cell>
          <cell r="N357">
            <v>80196</v>
          </cell>
          <cell r="O357">
            <v>0</v>
          </cell>
          <cell r="P357">
            <v>108173.95999999999</v>
          </cell>
          <cell r="T357">
            <v>0</v>
          </cell>
          <cell r="U357">
            <v>283871.75</v>
          </cell>
          <cell r="X357">
            <v>0</v>
          </cell>
          <cell r="Y357">
            <v>283871.75</v>
          </cell>
          <cell r="AB357">
            <v>410</v>
          </cell>
          <cell r="AC357">
            <v>0</v>
          </cell>
          <cell r="AD357" t="str">
            <v>DONATIVOS PARA OBRAS Y GASTOS PUBLICOS</v>
          </cell>
          <cell r="AE357">
            <v>0</v>
          </cell>
          <cell r="AF357">
            <v>283871.75</v>
          </cell>
        </row>
        <row r="358">
          <cell r="A358">
            <v>41001</v>
          </cell>
          <cell r="B358">
            <v>410</v>
          </cell>
          <cell r="C358">
            <v>1</v>
          </cell>
          <cell r="D358" t="str">
            <v>DONATIVO PARA OBRAS VIA RAPIDA</v>
          </cell>
          <cell r="E358">
            <v>0</v>
          </cell>
          <cell r="F358">
            <v>0</v>
          </cell>
          <cell r="G358">
            <v>0</v>
          </cell>
          <cell r="H358">
            <v>0</v>
          </cell>
          <cell r="I358">
            <v>0</v>
          </cell>
          <cell r="J358">
            <v>0</v>
          </cell>
          <cell r="K358">
            <v>0</v>
          </cell>
          <cell r="L358">
            <v>0</v>
          </cell>
          <cell r="M358">
            <v>0</v>
          </cell>
          <cell r="N358">
            <v>0</v>
          </cell>
          <cell r="O358">
            <v>0</v>
          </cell>
          <cell r="P358">
            <v>0</v>
          </cell>
          <cell r="T358">
            <v>0</v>
          </cell>
          <cell r="U358">
            <v>0</v>
          </cell>
          <cell r="X358">
            <v>0</v>
          </cell>
          <cell r="Y358">
            <v>0</v>
          </cell>
          <cell r="AB358">
            <v>410</v>
          </cell>
          <cell r="AC358">
            <v>1</v>
          </cell>
          <cell r="AD358" t="str">
            <v>DONATIVO PARA OBRAS VIA RAPIDA</v>
          </cell>
          <cell r="AE358">
            <v>0</v>
          </cell>
          <cell r="AF358">
            <v>0</v>
          </cell>
        </row>
        <row r="359">
          <cell r="A359">
            <v>41002</v>
          </cell>
          <cell r="B359">
            <v>410</v>
          </cell>
          <cell r="C359">
            <v>2</v>
          </cell>
          <cell r="D359" t="str">
            <v>APORT.AL GOB.DEL EDO. POR APOYO DE SEG.</v>
          </cell>
          <cell r="E359">
            <v>1522542.3</v>
          </cell>
          <cell r="F359">
            <v>1685251.98</v>
          </cell>
          <cell r="G359">
            <v>1302166.67</v>
          </cell>
          <cell r="H359">
            <v>4509960.95</v>
          </cell>
          <cell r="I359">
            <v>563500</v>
          </cell>
          <cell r="J359">
            <v>965083.34</v>
          </cell>
          <cell r="K359">
            <v>588750</v>
          </cell>
          <cell r="L359">
            <v>2117333.34</v>
          </cell>
          <cell r="M359">
            <v>761333.33</v>
          </cell>
          <cell r="N359">
            <v>715000</v>
          </cell>
          <cell r="O359">
            <v>547500</v>
          </cell>
          <cell r="P359">
            <v>2023833.33</v>
          </cell>
          <cell r="T359">
            <v>0</v>
          </cell>
          <cell r="U359">
            <v>8651127.620000001</v>
          </cell>
          <cell r="X359">
            <v>0</v>
          </cell>
          <cell r="Y359">
            <v>8651127.6199999992</v>
          </cell>
          <cell r="AB359">
            <v>410</v>
          </cell>
          <cell r="AC359">
            <v>2</v>
          </cell>
          <cell r="AD359" t="str">
            <v>APORT.AL GOB.DEL EDO. POR APOYO DE SEG.</v>
          </cell>
          <cell r="AE359">
            <v>547500</v>
          </cell>
          <cell r="AF359">
            <v>8651127.6199999992</v>
          </cell>
        </row>
        <row r="360">
          <cell r="A360">
            <v>41004</v>
          </cell>
          <cell r="B360">
            <v>410</v>
          </cell>
          <cell r="C360">
            <v>4</v>
          </cell>
          <cell r="D360" t="str">
            <v>DONATIVOS PARA CRUZ ROJA</v>
          </cell>
          <cell r="E360">
            <v>165945.9</v>
          </cell>
          <cell r="F360">
            <v>60649.3</v>
          </cell>
          <cell r="G360">
            <v>38139</v>
          </cell>
          <cell r="H360">
            <v>264734.2</v>
          </cell>
          <cell r="I360">
            <v>34330.17</v>
          </cell>
          <cell r="J360">
            <v>21467</v>
          </cell>
          <cell r="K360">
            <v>5826</v>
          </cell>
          <cell r="L360">
            <v>61623.17</v>
          </cell>
          <cell r="M360">
            <v>3420</v>
          </cell>
          <cell r="N360">
            <v>3271</v>
          </cell>
          <cell r="O360">
            <v>2031</v>
          </cell>
          <cell r="P360">
            <v>8722</v>
          </cell>
          <cell r="T360">
            <v>0</v>
          </cell>
          <cell r="U360">
            <v>335079.37</v>
          </cell>
          <cell r="X360">
            <v>0</v>
          </cell>
          <cell r="Y360">
            <v>335079.37</v>
          </cell>
          <cell r="AB360">
            <v>410</v>
          </cell>
          <cell r="AC360">
            <v>4</v>
          </cell>
          <cell r="AD360" t="str">
            <v>DONATIVOS PARA CRUZ ROJA</v>
          </cell>
          <cell r="AE360">
            <v>2031</v>
          </cell>
          <cell r="AF360">
            <v>335079.37</v>
          </cell>
        </row>
        <row r="361">
          <cell r="A361">
            <v>41005</v>
          </cell>
          <cell r="B361">
            <v>410</v>
          </cell>
          <cell r="C361">
            <v>5</v>
          </cell>
          <cell r="D361" t="str">
            <v>DONATIVOS PARA PATRONATO DE BOMBEROS</v>
          </cell>
          <cell r="E361">
            <v>55150</v>
          </cell>
          <cell r="F361">
            <v>20205</v>
          </cell>
          <cell r="G361">
            <v>12670</v>
          </cell>
          <cell r="H361">
            <v>88025</v>
          </cell>
          <cell r="I361">
            <v>11370</v>
          </cell>
          <cell r="J361">
            <v>7030</v>
          </cell>
          <cell r="K361">
            <v>1915</v>
          </cell>
          <cell r="L361">
            <v>20315</v>
          </cell>
          <cell r="M361">
            <v>1135</v>
          </cell>
          <cell r="N361">
            <v>1080</v>
          </cell>
          <cell r="O361">
            <v>670</v>
          </cell>
          <cell r="P361">
            <v>2885</v>
          </cell>
          <cell r="T361">
            <v>0</v>
          </cell>
          <cell r="U361">
            <v>111225</v>
          </cell>
          <cell r="X361">
            <v>0</v>
          </cell>
          <cell r="Y361">
            <v>111225</v>
          </cell>
          <cell r="AB361">
            <v>410</v>
          </cell>
          <cell r="AC361">
            <v>5</v>
          </cell>
          <cell r="AD361" t="str">
            <v>DONATIVOS PARA PATRONATO DE BOMBEROS</v>
          </cell>
          <cell r="AE361">
            <v>670</v>
          </cell>
          <cell r="AF361">
            <v>111225</v>
          </cell>
        </row>
        <row r="362">
          <cell r="A362">
            <v>41006</v>
          </cell>
          <cell r="B362">
            <v>410</v>
          </cell>
          <cell r="C362">
            <v>6</v>
          </cell>
          <cell r="D362" t="str">
            <v>DONATIVOS PARA CRUZ VERDE</v>
          </cell>
          <cell r="E362">
            <v>0</v>
          </cell>
          <cell r="F362">
            <v>0</v>
          </cell>
          <cell r="G362">
            <v>0</v>
          </cell>
          <cell r="H362">
            <v>0</v>
          </cell>
          <cell r="I362">
            <v>0</v>
          </cell>
          <cell r="J362">
            <v>0</v>
          </cell>
          <cell r="K362">
            <v>0</v>
          </cell>
          <cell r="L362">
            <v>0</v>
          </cell>
          <cell r="M362">
            <v>0</v>
          </cell>
          <cell r="N362">
            <v>0</v>
          </cell>
          <cell r="O362">
            <v>0</v>
          </cell>
          <cell r="P362">
            <v>0</v>
          </cell>
          <cell r="T362">
            <v>0</v>
          </cell>
          <cell r="U362">
            <v>0</v>
          </cell>
          <cell r="X362">
            <v>0</v>
          </cell>
          <cell r="Y362">
            <v>0</v>
          </cell>
          <cell r="AB362">
            <v>410</v>
          </cell>
          <cell r="AC362">
            <v>6</v>
          </cell>
          <cell r="AD362" t="str">
            <v>DONATIVOS PARA CRUZ VERDE</v>
          </cell>
          <cell r="AE362">
            <v>0</v>
          </cell>
          <cell r="AF362">
            <v>0</v>
          </cell>
        </row>
        <row r="363">
          <cell r="A363">
            <v>41007</v>
          </cell>
          <cell r="B363">
            <v>410</v>
          </cell>
          <cell r="C363">
            <v>7</v>
          </cell>
          <cell r="D363" t="str">
            <v>DONATIVOS POR APLICAR</v>
          </cell>
          <cell r="E363">
            <v>0</v>
          </cell>
          <cell r="F363">
            <v>0</v>
          </cell>
          <cell r="G363">
            <v>0</v>
          </cell>
          <cell r="H363">
            <v>0</v>
          </cell>
          <cell r="I363">
            <v>0</v>
          </cell>
          <cell r="J363">
            <v>0</v>
          </cell>
          <cell r="K363">
            <v>0</v>
          </cell>
          <cell r="L363">
            <v>0</v>
          </cell>
          <cell r="M363">
            <v>0</v>
          </cell>
          <cell r="N363">
            <v>0</v>
          </cell>
          <cell r="O363">
            <v>0</v>
          </cell>
          <cell r="P363">
            <v>0</v>
          </cell>
          <cell r="T363">
            <v>0</v>
          </cell>
          <cell r="U363">
            <v>0</v>
          </cell>
          <cell r="X363">
            <v>0</v>
          </cell>
          <cell r="Y363">
            <v>0</v>
          </cell>
          <cell r="AB363">
            <v>410</v>
          </cell>
          <cell r="AC363">
            <v>7</v>
          </cell>
          <cell r="AD363" t="str">
            <v>DONATIVOS POR APLICAR</v>
          </cell>
          <cell r="AE363">
            <v>0</v>
          </cell>
          <cell r="AF363">
            <v>0</v>
          </cell>
        </row>
        <row r="364">
          <cell r="A364">
            <v>41008</v>
          </cell>
          <cell r="B364">
            <v>410</v>
          </cell>
          <cell r="C364">
            <v>8</v>
          </cell>
          <cell r="D364" t="str">
            <v>DONATIVO PRO PATRONATO RECONSTRUYAMOS NL</v>
          </cell>
          <cell r="H364">
            <v>0</v>
          </cell>
          <cell r="L364">
            <v>0</v>
          </cell>
          <cell r="M364">
            <v>111851.17</v>
          </cell>
          <cell r="N364">
            <v>84848.28</v>
          </cell>
          <cell r="O364">
            <v>-180413.67</v>
          </cell>
          <cell r="P364">
            <v>16285.779999999999</v>
          </cell>
          <cell r="T364">
            <v>0</v>
          </cell>
          <cell r="U364">
            <v>16285.779999999999</v>
          </cell>
          <cell r="X364">
            <v>0</v>
          </cell>
          <cell r="Y364">
            <v>16285.78</v>
          </cell>
          <cell r="AB364">
            <v>410</v>
          </cell>
          <cell r="AC364">
            <v>8</v>
          </cell>
          <cell r="AD364" t="str">
            <v>DONATIVO PRO PATRONATO RECONSTRUYAMOS NL</v>
          </cell>
          <cell r="AE364">
            <v>-180413.67</v>
          </cell>
          <cell r="AF364">
            <v>16285.78</v>
          </cell>
        </row>
        <row r="365">
          <cell r="A365">
            <v>41100</v>
          </cell>
          <cell r="B365">
            <v>411</v>
          </cell>
          <cell r="C365">
            <v>0</v>
          </cell>
          <cell r="D365" t="str">
            <v>APORT.DE ORGS.PARAESTATALES Y OTRAS ENTI</v>
          </cell>
          <cell r="E365">
            <v>0</v>
          </cell>
          <cell r="F365">
            <v>0</v>
          </cell>
          <cell r="G365">
            <v>0</v>
          </cell>
          <cell r="H365">
            <v>0</v>
          </cell>
          <cell r="I365">
            <v>0</v>
          </cell>
          <cell r="J365">
            <v>0</v>
          </cell>
          <cell r="K365">
            <v>0</v>
          </cell>
          <cell r="L365">
            <v>0</v>
          </cell>
          <cell r="M365">
            <v>0</v>
          </cell>
          <cell r="N365">
            <v>0</v>
          </cell>
          <cell r="O365">
            <v>0</v>
          </cell>
          <cell r="P365">
            <v>0</v>
          </cell>
          <cell r="T365">
            <v>0</v>
          </cell>
          <cell r="U365">
            <v>0</v>
          </cell>
          <cell r="X365">
            <v>0</v>
          </cell>
          <cell r="Y365">
            <v>0</v>
          </cell>
          <cell r="AB365">
            <v>411</v>
          </cell>
          <cell r="AC365">
            <v>0</v>
          </cell>
          <cell r="AD365" t="str">
            <v>APORT.DE ORGS.PARAESTATALES Y OTRAS ENTI</v>
          </cell>
          <cell r="AE365">
            <v>0</v>
          </cell>
          <cell r="AF365">
            <v>0</v>
          </cell>
        </row>
        <row r="366">
          <cell r="A366">
            <v>41101</v>
          </cell>
          <cell r="B366">
            <v>411</v>
          </cell>
          <cell r="C366">
            <v>1</v>
          </cell>
          <cell r="D366" t="str">
            <v>APORTACIONES U.I.E.</v>
          </cell>
          <cell r="E366">
            <v>0</v>
          </cell>
          <cell r="F366">
            <v>0</v>
          </cell>
          <cell r="G366">
            <v>0</v>
          </cell>
          <cell r="H366">
            <v>0</v>
          </cell>
          <cell r="I366">
            <v>0</v>
          </cell>
          <cell r="J366">
            <v>22775</v>
          </cell>
          <cell r="K366">
            <v>98000</v>
          </cell>
          <cell r="L366">
            <v>120775</v>
          </cell>
          <cell r="M366">
            <v>0</v>
          </cell>
          <cell r="N366">
            <v>0</v>
          </cell>
          <cell r="O366">
            <v>76136723.530000001</v>
          </cell>
          <cell r="P366">
            <v>76136723.530000001</v>
          </cell>
          <cell r="T366">
            <v>0</v>
          </cell>
          <cell r="U366">
            <v>76257498.530000001</v>
          </cell>
          <cell r="X366">
            <v>0</v>
          </cell>
          <cell r="Y366">
            <v>76257498.530000001</v>
          </cell>
          <cell r="AB366">
            <v>411</v>
          </cell>
          <cell r="AC366">
            <v>1</v>
          </cell>
          <cell r="AD366" t="str">
            <v>APORTACIONES U.I.E.</v>
          </cell>
          <cell r="AE366">
            <v>76136723.530000001</v>
          </cell>
          <cell r="AF366">
            <v>76257498.530000001</v>
          </cell>
        </row>
        <row r="367">
          <cell r="A367">
            <v>41102</v>
          </cell>
          <cell r="B367">
            <v>411</v>
          </cell>
          <cell r="C367">
            <v>2</v>
          </cell>
          <cell r="D367" t="str">
            <v>APORTACIONES SRIA. CONTRALORIA</v>
          </cell>
          <cell r="E367">
            <v>0</v>
          </cell>
          <cell r="F367">
            <v>0</v>
          </cell>
          <cell r="G367">
            <v>0</v>
          </cell>
          <cell r="H367">
            <v>0</v>
          </cell>
          <cell r="I367">
            <v>0</v>
          </cell>
          <cell r="J367">
            <v>0</v>
          </cell>
          <cell r="K367">
            <v>0</v>
          </cell>
          <cell r="L367">
            <v>0</v>
          </cell>
          <cell r="M367">
            <v>0</v>
          </cell>
          <cell r="N367">
            <v>0</v>
          </cell>
          <cell r="O367">
            <v>0</v>
          </cell>
          <cell r="P367">
            <v>0</v>
          </cell>
          <cell r="T367">
            <v>0</v>
          </cell>
          <cell r="U367">
            <v>0</v>
          </cell>
          <cell r="X367">
            <v>0</v>
          </cell>
          <cell r="Y367">
            <v>0</v>
          </cell>
          <cell r="AB367">
            <v>411</v>
          </cell>
          <cell r="AC367">
            <v>2</v>
          </cell>
          <cell r="AD367" t="str">
            <v>APORTACIONES SRIA. CONTRALORIA</v>
          </cell>
          <cell r="AE367">
            <v>0</v>
          </cell>
          <cell r="AF367">
            <v>0</v>
          </cell>
        </row>
        <row r="368">
          <cell r="A368">
            <v>41106</v>
          </cell>
          <cell r="B368">
            <v>411</v>
          </cell>
          <cell r="C368">
            <v>6</v>
          </cell>
          <cell r="D368" t="str">
            <v>APORTACIONES I.C.V.</v>
          </cell>
          <cell r="E368">
            <v>0</v>
          </cell>
          <cell r="F368">
            <v>0</v>
          </cell>
          <cell r="G368">
            <v>0</v>
          </cell>
          <cell r="H368">
            <v>0</v>
          </cell>
          <cell r="I368">
            <v>0</v>
          </cell>
          <cell r="J368">
            <v>0</v>
          </cell>
          <cell r="K368">
            <v>0</v>
          </cell>
          <cell r="L368">
            <v>0</v>
          </cell>
          <cell r="M368">
            <v>0</v>
          </cell>
          <cell r="N368">
            <v>0</v>
          </cell>
          <cell r="O368">
            <v>0</v>
          </cell>
          <cell r="P368">
            <v>0</v>
          </cell>
          <cell r="T368">
            <v>0</v>
          </cell>
          <cell r="U368">
            <v>0</v>
          </cell>
          <cell r="X368">
            <v>0</v>
          </cell>
          <cell r="Y368">
            <v>0</v>
          </cell>
          <cell r="AB368">
            <v>411</v>
          </cell>
          <cell r="AC368">
            <v>6</v>
          </cell>
          <cell r="AD368" t="str">
            <v>APORTACIONES I.C.V.</v>
          </cell>
          <cell r="AE368">
            <v>0</v>
          </cell>
          <cell r="AF368">
            <v>0</v>
          </cell>
        </row>
        <row r="369">
          <cell r="A369">
            <v>41109</v>
          </cell>
          <cell r="B369">
            <v>411</v>
          </cell>
          <cell r="C369">
            <v>9</v>
          </cell>
          <cell r="D369" t="str">
            <v>APORTACIONES U.A.N.L.</v>
          </cell>
          <cell r="E369">
            <v>0</v>
          </cell>
          <cell r="F369">
            <v>0</v>
          </cell>
          <cell r="G369">
            <v>0</v>
          </cell>
          <cell r="H369">
            <v>0</v>
          </cell>
          <cell r="I369">
            <v>0</v>
          </cell>
          <cell r="J369">
            <v>839484.8</v>
          </cell>
          <cell r="K369">
            <v>0</v>
          </cell>
          <cell r="L369">
            <v>839484.8</v>
          </cell>
          <cell r="M369">
            <v>0</v>
          </cell>
          <cell r="N369">
            <v>2197119.14</v>
          </cell>
          <cell r="O369">
            <v>0</v>
          </cell>
          <cell r="P369">
            <v>2197119.14</v>
          </cell>
          <cell r="T369">
            <v>0</v>
          </cell>
          <cell r="U369">
            <v>3036603.9400000004</v>
          </cell>
          <cell r="X369">
            <v>0</v>
          </cell>
          <cell r="Y369">
            <v>3036603.94</v>
          </cell>
          <cell r="AB369">
            <v>411</v>
          </cell>
          <cell r="AC369">
            <v>9</v>
          </cell>
          <cell r="AD369" t="str">
            <v>APORTACIONES U.A.N.L.</v>
          </cell>
          <cell r="AE369">
            <v>0</v>
          </cell>
          <cell r="AF369">
            <v>3036603.94</v>
          </cell>
        </row>
        <row r="370">
          <cell r="A370">
            <v>41111</v>
          </cell>
          <cell r="B370">
            <v>411</v>
          </cell>
          <cell r="C370">
            <v>11</v>
          </cell>
          <cell r="D370" t="str">
            <v>APORTACIONES OTROS ORGANISMOS</v>
          </cell>
          <cell r="E370">
            <v>0</v>
          </cell>
          <cell r="F370">
            <v>0</v>
          </cell>
          <cell r="G370">
            <v>0</v>
          </cell>
          <cell r="H370">
            <v>0</v>
          </cell>
          <cell r="I370">
            <v>0</v>
          </cell>
          <cell r="J370">
            <v>0</v>
          </cell>
          <cell r="K370">
            <v>0</v>
          </cell>
          <cell r="L370">
            <v>0</v>
          </cell>
          <cell r="M370">
            <v>0</v>
          </cell>
          <cell r="N370">
            <v>0</v>
          </cell>
          <cell r="O370">
            <v>0</v>
          </cell>
          <cell r="P370">
            <v>0</v>
          </cell>
          <cell r="T370">
            <v>0</v>
          </cell>
          <cell r="U370">
            <v>0</v>
          </cell>
          <cell r="X370">
            <v>0</v>
          </cell>
          <cell r="Y370">
            <v>0</v>
          </cell>
          <cell r="AB370">
            <v>411</v>
          </cell>
          <cell r="AC370">
            <v>11</v>
          </cell>
          <cell r="AD370" t="str">
            <v>APORTACIONES OTROS ORGANISMOS</v>
          </cell>
          <cell r="AE370">
            <v>0</v>
          </cell>
          <cell r="AF370">
            <v>0</v>
          </cell>
        </row>
        <row r="371">
          <cell r="A371">
            <v>41607</v>
          </cell>
          <cell r="B371">
            <v>416</v>
          </cell>
          <cell r="C371">
            <v>7</v>
          </cell>
          <cell r="D371" t="str">
            <v>COORD.DE PROY.INFRAC.ESTRATEGICA(COPIES)</v>
          </cell>
          <cell r="E371">
            <v>0</v>
          </cell>
          <cell r="F371">
            <v>878323.15</v>
          </cell>
          <cell r="G371">
            <v>0</v>
          </cell>
          <cell r="H371">
            <v>878323.15</v>
          </cell>
          <cell r="I371">
            <v>0</v>
          </cell>
          <cell r="J371">
            <v>0</v>
          </cell>
          <cell r="K371">
            <v>0</v>
          </cell>
          <cell r="L371">
            <v>0</v>
          </cell>
          <cell r="M371">
            <v>0</v>
          </cell>
          <cell r="N371">
            <v>0</v>
          </cell>
          <cell r="O371">
            <v>0</v>
          </cell>
          <cell r="P371">
            <v>0</v>
          </cell>
          <cell r="T371">
            <v>0</v>
          </cell>
          <cell r="U371">
            <v>878323.15</v>
          </cell>
          <cell r="X371">
            <v>0</v>
          </cell>
          <cell r="Y371">
            <v>878323.15</v>
          </cell>
          <cell r="AB371">
            <v>416</v>
          </cell>
          <cell r="AC371">
            <v>7</v>
          </cell>
          <cell r="AD371" t="str">
            <v>COORD.DE PROY.INFRAC.ESTRATEGICA(COPIES)</v>
          </cell>
          <cell r="AE371">
            <v>0</v>
          </cell>
          <cell r="AF371">
            <v>878323.15</v>
          </cell>
        </row>
        <row r="372">
          <cell r="A372">
            <v>44001</v>
          </cell>
          <cell r="B372">
            <v>440</v>
          </cell>
          <cell r="C372">
            <v>1</v>
          </cell>
          <cell r="D372" t="str">
            <v>MUNICIPIOS AREA METROP.</v>
          </cell>
          <cell r="E372">
            <v>0</v>
          </cell>
          <cell r="F372">
            <v>0</v>
          </cell>
          <cell r="G372">
            <v>0</v>
          </cell>
          <cell r="H372">
            <v>0</v>
          </cell>
          <cell r="I372">
            <v>0</v>
          </cell>
          <cell r="J372">
            <v>1747501.54</v>
          </cell>
          <cell r="K372">
            <v>0</v>
          </cell>
          <cell r="L372">
            <v>1747501.54</v>
          </cell>
          <cell r="M372">
            <v>0</v>
          </cell>
          <cell r="N372">
            <v>0</v>
          </cell>
          <cell r="O372">
            <v>-1747501.54</v>
          </cell>
          <cell r="P372">
            <v>-1747501.54</v>
          </cell>
          <cell r="T372">
            <v>0</v>
          </cell>
          <cell r="U372">
            <v>0</v>
          </cell>
          <cell r="X372">
            <v>0</v>
          </cell>
          <cell r="Y372">
            <v>0</v>
          </cell>
          <cell r="AB372">
            <v>440</v>
          </cell>
          <cell r="AC372">
            <v>1</v>
          </cell>
          <cell r="AD372" t="str">
            <v>MUNICIPIOS AREA METROP.</v>
          </cell>
          <cell r="AE372">
            <v>-1747501.54</v>
          </cell>
          <cell r="AF372">
            <v>0</v>
          </cell>
        </row>
        <row r="373">
          <cell r="A373">
            <v>44002</v>
          </cell>
          <cell r="B373">
            <v>440</v>
          </cell>
          <cell r="C373">
            <v>2</v>
          </cell>
          <cell r="D373" t="str">
            <v>OTROS MUNICIPIOS</v>
          </cell>
          <cell r="E373">
            <v>0</v>
          </cell>
          <cell r="F373">
            <v>0</v>
          </cell>
          <cell r="G373">
            <v>0</v>
          </cell>
          <cell r="H373">
            <v>0</v>
          </cell>
          <cell r="I373">
            <v>0</v>
          </cell>
          <cell r="J373">
            <v>0</v>
          </cell>
          <cell r="K373">
            <v>0</v>
          </cell>
          <cell r="L373">
            <v>0</v>
          </cell>
          <cell r="M373">
            <v>0</v>
          </cell>
          <cell r="N373">
            <v>1100000</v>
          </cell>
          <cell r="O373">
            <v>0</v>
          </cell>
          <cell r="P373">
            <v>1100000</v>
          </cell>
          <cell r="T373">
            <v>0</v>
          </cell>
          <cell r="U373">
            <v>1100000</v>
          </cell>
          <cell r="X373">
            <v>0</v>
          </cell>
          <cell r="Y373">
            <v>1100000</v>
          </cell>
          <cell r="AB373">
            <v>440</v>
          </cell>
          <cell r="AC373">
            <v>2</v>
          </cell>
          <cell r="AD373" t="str">
            <v>OTROS MUNICIPIOS</v>
          </cell>
          <cell r="AE373">
            <v>0</v>
          </cell>
          <cell r="AF373">
            <v>1100000</v>
          </cell>
        </row>
        <row r="374">
          <cell r="A374">
            <v>46001</v>
          </cell>
          <cell r="B374">
            <v>460</v>
          </cell>
          <cell r="C374">
            <v>1</v>
          </cell>
          <cell r="D374" t="str">
            <v>DEV.DIVERSOS APROVECHAMIENTOS</v>
          </cell>
          <cell r="E374">
            <v>-17092</v>
          </cell>
          <cell r="F374">
            <v>-47298</v>
          </cell>
          <cell r="G374">
            <v>-62717.54</v>
          </cell>
          <cell r="H374">
            <v>-127107.54000000001</v>
          </cell>
          <cell r="I374">
            <v>-8066.67</v>
          </cell>
          <cell r="J374">
            <v>-636688.31000000006</v>
          </cell>
          <cell r="K374">
            <v>-38318.58</v>
          </cell>
          <cell r="L374">
            <v>-683073.56</v>
          </cell>
          <cell r="M374">
            <v>-328029.01</v>
          </cell>
          <cell r="N374">
            <v>-300678.39</v>
          </cell>
          <cell r="O374">
            <v>41727.56</v>
          </cell>
          <cell r="P374">
            <v>-586979.84000000008</v>
          </cell>
          <cell r="T374">
            <v>0</v>
          </cell>
          <cell r="U374">
            <v>-1397160.9400000002</v>
          </cell>
          <cell r="X374">
            <v>0</v>
          </cell>
          <cell r="Y374">
            <v>-1397160.94</v>
          </cell>
          <cell r="AB374">
            <v>460</v>
          </cell>
          <cell r="AC374">
            <v>1</v>
          </cell>
          <cell r="AD374" t="str">
            <v>DEV.DIVERSOS APROVECHAMIENTOS</v>
          </cell>
          <cell r="AE374">
            <v>41727.56</v>
          </cell>
          <cell r="AF374">
            <v>-1397160.94</v>
          </cell>
        </row>
        <row r="375">
          <cell r="A375">
            <v>47000</v>
          </cell>
          <cell r="B375">
            <v>470</v>
          </cell>
          <cell r="C375">
            <v>0</v>
          </cell>
          <cell r="D375" t="str">
            <v>FINANCIAMIENTO PUBLICO</v>
          </cell>
          <cell r="E375">
            <v>0</v>
          </cell>
          <cell r="F375">
            <v>0</v>
          </cell>
          <cell r="G375">
            <v>274100000</v>
          </cell>
          <cell r="H375">
            <v>274100000</v>
          </cell>
          <cell r="I375">
            <v>300000000</v>
          </cell>
          <cell r="J375">
            <v>500000000</v>
          </cell>
          <cell r="K375">
            <v>3110000000</v>
          </cell>
          <cell r="L375">
            <v>3910000000</v>
          </cell>
          <cell r="M375">
            <v>350000000</v>
          </cell>
          <cell r="N375">
            <v>1600000000</v>
          </cell>
          <cell r="O375">
            <v>0</v>
          </cell>
          <cell r="P375">
            <v>1950000000</v>
          </cell>
          <cell r="T375">
            <v>0</v>
          </cell>
          <cell r="U375">
            <v>6134100000</v>
          </cell>
          <cell r="X375">
            <v>0</v>
          </cell>
          <cell r="Y375">
            <v>6134100000</v>
          </cell>
          <cell r="AB375">
            <v>470</v>
          </cell>
          <cell r="AC375">
            <v>0</v>
          </cell>
          <cell r="AD375" t="str">
            <v>FINANCIAMIENTO PUBLICO</v>
          </cell>
          <cell r="AE375">
            <v>0</v>
          </cell>
          <cell r="AF375">
            <v>6134100000</v>
          </cell>
        </row>
        <row r="376">
          <cell r="A376">
            <v>0</v>
          </cell>
          <cell r="D376" t="str">
            <v>SUB TOTAL APROVECHAMIENTOS</v>
          </cell>
          <cell r="E376">
            <v>1972185.51</v>
          </cell>
          <cell r="F376">
            <v>22179913.719999999</v>
          </cell>
          <cell r="G376">
            <v>277557326.56</v>
          </cell>
          <cell r="H376">
            <v>301709425.79000002</v>
          </cell>
          <cell r="I376">
            <v>306636313.36000001</v>
          </cell>
          <cell r="J376">
            <v>505991850.36000001</v>
          </cell>
          <cell r="K376">
            <v>3443185216.7600002</v>
          </cell>
          <cell r="L376">
            <v>4255813380.4800005</v>
          </cell>
          <cell r="M376">
            <v>351230411.82999998</v>
          </cell>
          <cell r="N376">
            <v>1608966407.79</v>
          </cell>
          <cell r="O376">
            <v>208224521.46000001</v>
          </cell>
          <cell r="P376">
            <v>2168421341.0799999</v>
          </cell>
          <cell r="T376">
            <v>0</v>
          </cell>
          <cell r="U376">
            <v>6725944147.3500004</v>
          </cell>
          <cell r="X376">
            <v>0</v>
          </cell>
          <cell r="Y376">
            <v>6725944147.3500004</v>
          </cell>
          <cell r="AB376">
            <v>0</v>
          </cell>
          <cell r="AC376">
            <v>0</v>
          </cell>
          <cell r="AD376" t="str">
            <v>SUB TOTAL APROVECHAMIENTOS</v>
          </cell>
          <cell r="AE376">
            <v>208224521.46000001</v>
          </cell>
          <cell r="AF376">
            <v>6725944147.3500004</v>
          </cell>
        </row>
        <row r="377">
          <cell r="A377">
            <v>0</v>
          </cell>
          <cell r="D377" t="str">
            <v>INCENTIVOS POR RECAUDACION DE IMPUESTOS FEDERALES COORDINADOS</v>
          </cell>
          <cell r="E377">
            <v>0</v>
          </cell>
          <cell r="F377">
            <v>0</v>
          </cell>
          <cell r="G377">
            <v>0</v>
          </cell>
          <cell r="H377">
            <v>0</v>
          </cell>
          <cell r="I377">
            <v>0</v>
          </cell>
          <cell r="J377">
            <v>0</v>
          </cell>
          <cell r="K377">
            <v>0</v>
          </cell>
          <cell r="L377">
            <v>0</v>
          </cell>
          <cell r="M377">
            <v>0</v>
          </cell>
          <cell r="N377">
            <v>0</v>
          </cell>
          <cell r="O377">
            <v>0</v>
          </cell>
          <cell r="P377">
            <v>0</v>
          </cell>
          <cell r="T377">
            <v>0</v>
          </cell>
          <cell r="U377">
            <v>0</v>
          </cell>
          <cell r="X377">
            <v>0</v>
          </cell>
          <cell r="Y377">
            <v>0</v>
          </cell>
          <cell r="AB377">
            <v>0</v>
          </cell>
          <cell r="AC377">
            <v>0</v>
          </cell>
          <cell r="AD377" t="str">
            <v>INCENTIVOS POR RECAUDACION DE IMPUESTOS FEDERALES COORDINADOS</v>
          </cell>
          <cell r="AE377">
            <v>0</v>
          </cell>
          <cell r="AF377">
            <v>0</v>
          </cell>
        </row>
        <row r="378">
          <cell r="A378">
            <v>51601</v>
          </cell>
          <cell r="B378">
            <v>516</v>
          </cell>
          <cell r="C378">
            <v>1</v>
          </cell>
          <cell r="D378" t="str">
            <v>INCENTIVOS POR FISC.CONCURRENTE</v>
          </cell>
          <cell r="E378">
            <v>0</v>
          </cell>
          <cell r="F378">
            <v>0</v>
          </cell>
          <cell r="G378">
            <v>28556408</v>
          </cell>
          <cell r="H378">
            <v>28556408</v>
          </cell>
          <cell r="I378">
            <v>11180361</v>
          </cell>
          <cell r="J378">
            <v>13924779</v>
          </cell>
          <cell r="K378">
            <v>17214451</v>
          </cell>
          <cell r="L378">
            <v>42319591</v>
          </cell>
          <cell r="M378">
            <v>2714124</v>
          </cell>
          <cell r="N378">
            <v>5310673</v>
          </cell>
          <cell r="O378">
            <v>8838444</v>
          </cell>
          <cell r="P378">
            <v>16863241</v>
          </cell>
          <cell r="T378">
            <v>0</v>
          </cell>
          <cell r="U378">
            <v>87739240</v>
          </cell>
          <cell r="X378">
            <v>0</v>
          </cell>
          <cell r="Y378">
            <v>87739240</v>
          </cell>
          <cell r="AB378">
            <v>516</v>
          </cell>
          <cell r="AC378">
            <v>1</v>
          </cell>
          <cell r="AD378" t="str">
            <v>INCENTIVOS POR FISC.CONCURRENTE</v>
          </cell>
          <cell r="AE378">
            <v>8838444</v>
          </cell>
          <cell r="AF378">
            <v>87739240</v>
          </cell>
        </row>
        <row r="379">
          <cell r="A379">
            <v>51602</v>
          </cell>
          <cell r="B379">
            <v>516</v>
          </cell>
          <cell r="C379">
            <v>2</v>
          </cell>
          <cell r="D379" t="str">
            <v>INCENTIVOS POR VIG.DE OBLIGACIONES</v>
          </cell>
          <cell r="E379">
            <v>0</v>
          </cell>
          <cell r="F379">
            <v>0</v>
          </cell>
          <cell r="G379">
            <v>0</v>
          </cell>
          <cell r="H379">
            <v>0</v>
          </cell>
          <cell r="I379">
            <v>0</v>
          </cell>
          <cell r="J379">
            <v>0</v>
          </cell>
          <cell r="K379">
            <v>0</v>
          </cell>
          <cell r="L379">
            <v>0</v>
          </cell>
          <cell r="M379">
            <v>0</v>
          </cell>
          <cell r="N379">
            <v>0</v>
          </cell>
          <cell r="O379">
            <v>0</v>
          </cell>
          <cell r="P379">
            <v>0</v>
          </cell>
          <cell r="T379">
            <v>0</v>
          </cell>
          <cell r="U379">
            <v>0</v>
          </cell>
          <cell r="X379">
            <v>0</v>
          </cell>
          <cell r="Y379">
            <v>0</v>
          </cell>
          <cell r="AB379">
            <v>516</v>
          </cell>
          <cell r="AC379">
            <v>2</v>
          </cell>
          <cell r="AD379" t="str">
            <v>INCENTIVOS POR VIG.DE OBLIGACIONES</v>
          </cell>
          <cell r="AE379">
            <v>0</v>
          </cell>
          <cell r="AF379">
            <v>0</v>
          </cell>
        </row>
        <row r="380">
          <cell r="A380">
            <v>51603</v>
          </cell>
          <cell r="B380">
            <v>516</v>
          </cell>
          <cell r="C380">
            <v>3</v>
          </cell>
          <cell r="D380" t="str">
            <v>INCENTIVOS POR REG.PEQ.CONTRIBUYENTE</v>
          </cell>
          <cell r="E380">
            <v>0</v>
          </cell>
          <cell r="F380">
            <v>51857</v>
          </cell>
          <cell r="G380">
            <v>79733</v>
          </cell>
          <cell r="H380">
            <v>131590</v>
          </cell>
          <cell r="I380">
            <v>0</v>
          </cell>
          <cell r="J380">
            <v>82392</v>
          </cell>
          <cell r="K380">
            <v>0</v>
          </cell>
          <cell r="L380">
            <v>82392</v>
          </cell>
          <cell r="M380">
            <v>23130</v>
          </cell>
          <cell r="N380">
            <v>0</v>
          </cell>
          <cell r="O380">
            <v>0</v>
          </cell>
          <cell r="P380">
            <v>23130</v>
          </cell>
          <cell r="T380">
            <v>0</v>
          </cell>
          <cell r="U380">
            <v>237112</v>
          </cell>
          <cell r="X380">
            <v>0</v>
          </cell>
          <cell r="Y380">
            <v>237112</v>
          </cell>
          <cell r="AB380">
            <v>516</v>
          </cell>
          <cell r="AC380">
            <v>3</v>
          </cell>
          <cell r="AD380" t="str">
            <v>INCENTIVOS POR REG.PEQ.CONTRIBUYENTE</v>
          </cell>
          <cell r="AE380">
            <v>0</v>
          </cell>
          <cell r="AF380">
            <v>237112</v>
          </cell>
        </row>
        <row r="381">
          <cell r="A381">
            <v>51604</v>
          </cell>
          <cell r="B381">
            <v>516</v>
          </cell>
          <cell r="C381">
            <v>4</v>
          </cell>
          <cell r="D381" t="str">
            <v>INCENTIVOS POR REG. INTERMEDIO</v>
          </cell>
          <cell r="E381">
            <v>0</v>
          </cell>
          <cell r="F381">
            <v>0</v>
          </cell>
          <cell r="G381">
            <v>0</v>
          </cell>
          <cell r="H381">
            <v>0</v>
          </cell>
          <cell r="I381">
            <v>0</v>
          </cell>
          <cell r="J381">
            <v>0</v>
          </cell>
          <cell r="K381">
            <v>0</v>
          </cell>
          <cell r="L381">
            <v>0</v>
          </cell>
          <cell r="M381">
            <v>0</v>
          </cell>
          <cell r="N381">
            <v>0</v>
          </cell>
          <cell r="O381">
            <v>0</v>
          </cell>
          <cell r="P381">
            <v>0</v>
          </cell>
          <cell r="T381">
            <v>0</v>
          </cell>
          <cell r="U381">
            <v>0</v>
          </cell>
          <cell r="X381">
            <v>0</v>
          </cell>
          <cell r="Y381">
            <v>0</v>
          </cell>
          <cell r="AB381">
            <v>516</v>
          </cell>
          <cell r="AC381">
            <v>4</v>
          </cell>
          <cell r="AD381" t="str">
            <v>INCENTIVOS POR REG. INTERMEDIO</v>
          </cell>
          <cell r="AE381">
            <v>0</v>
          </cell>
          <cell r="AF381">
            <v>0</v>
          </cell>
        </row>
        <row r="382">
          <cell r="A382">
            <v>51605</v>
          </cell>
          <cell r="B382">
            <v>516</v>
          </cell>
          <cell r="C382">
            <v>5</v>
          </cell>
          <cell r="D382" t="str">
            <v>INCEN.POR GANANCIA DE ENAJ.DE BIENES</v>
          </cell>
          <cell r="E382">
            <v>0</v>
          </cell>
          <cell r="F382">
            <v>0</v>
          </cell>
          <cell r="G382">
            <v>0</v>
          </cell>
          <cell r="H382">
            <v>0</v>
          </cell>
          <cell r="I382">
            <v>0</v>
          </cell>
          <cell r="J382">
            <v>0</v>
          </cell>
          <cell r="K382">
            <v>0</v>
          </cell>
          <cell r="L382">
            <v>0</v>
          </cell>
          <cell r="M382">
            <v>0</v>
          </cell>
          <cell r="N382">
            <v>0</v>
          </cell>
          <cell r="O382">
            <v>0</v>
          </cell>
          <cell r="P382">
            <v>0</v>
          </cell>
          <cell r="T382">
            <v>0</v>
          </cell>
          <cell r="U382">
            <v>0</v>
          </cell>
          <cell r="X382">
            <v>0</v>
          </cell>
          <cell r="Y382">
            <v>0</v>
          </cell>
          <cell r="AB382">
            <v>516</v>
          </cell>
          <cell r="AC382">
            <v>5</v>
          </cell>
          <cell r="AD382" t="str">
            <v>INCEN.POR GANANCIA DE ENAJ.DE BIENES</v>
          </cell>
          <cell r="AE382">
            <v>0</v>
          </cell>
          <cell r="AF382">
            <v>0</v>
          </cell>
        </row>
        <row r="383">
          <cell r="A383">
            <v>51606</v>
          </cell>
          <cell r="B383">
            <v>516</v>
          </cell>
          <cell r="C383">
            <v>6</v>
          </cell>
          <cell r="D383" t="str">
            <v>INCENTIVOS POR IEPS GASOLINA Y DIESEL</v>
          </cell>
          <cell r="M383">
            <v>47572</v>
          </cell>
          <cell r="N383">
            <v>0</v>
          </cell>
          <cell r="O383">
            <v>0</v>
          </cell>
          <cell r="Y383">
            <v>47572</v>
          </cell>
          <cell r="AB383">
            <v>516</v>
          </cell>
          <cell r="AC383">
            <v>6</v>
          </cell>
          <cell r="AD383" t="str">
            <v>INCENTIVOS POR IEPS GASOLINA Y DIESEL</v>
          </cell>
          <cell r="AE383">
            <v>0</v>
          </cell>
          <cell r="AF383">
            <v>47572</v>
          </cell>
        </row>
        <row r="384">
          <cell r="A384">
            <v>56600</v>
          </cell>
          <cell r="B384">
            <v>566</v>
          </cell>
          <cell r="C384">
            <v>0</v>
          </cell>
          <cell r="D384" t="str">
            <v>IMPUESTO EMPRESARIAL A TASA UNICA(IETU)</v>
          </cell>
          <cell r="H384">
            <v>0</v>
          </cell>
          <cell r="I384">
            <v>0</v>
          </cell>
          <cell r="J384">
            <v>0</v>
          </cell>
          <cell r="K384">
            <v>0</v>
          </cell>
          <cell r="L384">
            <v>0</v>
          </cell>
          <cell r="M384">
            <v>0</v>
          </cell>
          <cell r="N384">
            <v>0</v>
          </cell>
          <cell r="O384">
            <v>0</v>
          </cell>
          <cell r="P384">
            <v>0</v>
          </cell>
          <cell r="T384">
            <v>0</v>
          </cell>
          <cell r="U384">
            <v>0</v>
          </cell>
          <cell r="X384">
            <v>0</v>
          </cell>
          <cell r="Y384">
            <v>0</v>
          </cell>
          <cell r="AB384">
            <v>566</v>
          </cell>
          <cell r="AC384">
            <v>0</v>
          </cell>
          <cell r="AD384" t="str">
            <v>IMPUESTO EMPRESARIAL A TASA UNICA(IETU)</v>
          </cell>
          <cell r="AE384">
            <v>0</v>
          </cell>
          <cell r="AF384">
            <v>0</v>
          </cell>
        </row>
        <row r="385">
          <cell r="A385">
            <v>56601</v>
          </cell>
          <cell r="B385">
            <v>566</v>
          </cell>
          <cell r="C385">
            <v>1</v>
          </cell>
          <cell r="D385" t="str">
            <v>IETU REG. PEQ. CONTRIB.(REPECOS)100%</v>
          </cell>
          <cell r="E385">
            <v>7365811</v>
          </cell>
          <cell r="F385">
            <v>2613297</v>
          </cell>
          <cell r="G385">
            <v>1834951</v>
          </cell>
          <cell r="H385">
            <v>11814059</v>
          </cell>
          <cell r="I385">
            <v>8161031</v>
          </cell>
          <cell r="J385">
            <v>2622432</v>
          </cell>
          <cell r="K385">
            <v>2434914</v>
          </cell>
          <cell r="L385">
            <v>13218377</v>
          </cell>
          <cell r="M385">
            <v>7751032</v>
          </cell>
          <cell r="N385">
            <v>3779887</v>
          </cell>
          <cell r="O385">
            <v>2260890</v>
          </cell>
          <cell r="P385">
            <v>13791809</v>
          </cell>
          <cell r="T385">
            <v>0</v>
          </cell>
          <cell r="U385">
            <v>38824245</v>
          </cell>
          <cell r="X385">
            <v>0</v>
          </cell>
          <cell r="Y385">
            <v>38824245</v>
          </cell>
          <cell r="AB385">
            <v>566</v>
          </cell>
          <cell r="AC385">
            <v>1</v>
          </cell>
          <cell r="AD385" t="str">
            <v>IETU REG. PEQ. CONTRIB.(REPECOS)100%</v>
          </cell>
          <cell r="AE385">
            <v>2260890</v>
          </cell>
          <cell r="AF385">
            <v>38824245</v>
          </cell>
        </row>
        <row r="386">
          <cell r="A386">
            <v>56602</v>
          </cell>
          <cell r="B386">
            <v>566</v>
          </cell>
          <cell r="C386">
            <v>2</v>
          </cell>
          <cell r="D386" t="str">
            <v>SUB.POR BENEFICIOS FISCALES IETU 100%</v>
          </cell>
          <cell r="H386">
            <v>0</v>
          </cell>
          <cell r="L386">
            <v>0</v>
          </cell>
          <cell r="M386">
            <v>-2781601</v>
          </cell>
          <cell r="N386">
            <v>-1783546</v>
          </cell>
          <cell r="O386">
            <v>-796408</v>
          </cell>
          <cell r="P386">
            <v>-5361555</v>
          </cell>
          <cell r="T386">
            <v>0</v>
          </cell>
          <cell r="U386">
            <v>-5361555</v>
          </cell>
          <cell r="X386">
            <v>0</v>
          </cell>
          <cell r="Y386">
            <v>-5361555</v>
          </cell>
          <cell r="AB386">
            <v>566</v>
          </cell>
          <cell r="AC386">
            <v>2</v>
          </cell>
          <cell r="AD386" t="str">
            <v>SUB.POR BENEFICIOS FISCALES IETU 100%</v>
          </cell>
          <cell r="AE386">
            <v>-796408</v>
          </cell>
          <cell r="AF386">
            <v>-5361555</v>
          </cell>
        </row>
        <row r="387">
          <cell r="A387">
            <v>56700</v>
          </cell>
          <cell r="B387">
            <v>567</v>
          </cell>
          <cell r="C387">
            <v>0</v>
          </cell>
          <cell r="D387" t="str">
            <v>IMPUESTO SOBRE LA RENTA</v>
          </cell>
          <cell r="E387">
            <v>0</v>
          </cell>
          <cell r="F387">
            <v>0</v>
          </cell>
          <cell r="G387">
            <v>0</v>
          </cell>
          <cell r="H387">
            <v>0</v>
          </cell>
          <cell r="I387">
            <v>0</v>
          </cell>
          <cell r="J387">
            <v>0</v>
          </cell>
          <cell r="K387">
            <v>0</v>
          </cell>
          <cell r="L387">
            <v>0</v>
          </cell>
          <cell r="M387">
            <v>0</v>
          </cell>
          <cell r="N387">
            <v>0</v>
          </cell>
          <cell r="O387">
            <v>0</v>
          </cell>
          <cell r="P387">
            <v>0</v>
          </cell>
          <cell r="T387">
            <v>0</v>
          </cell>
          <cell r="U387">
            <v>0</v>
          </cell>
          <cell r="X387">
            <v>0</v>
          </cell>
          <cell r="Y387">
            <v>0</v>
          </cell>
          <cell r="AB387">
            <v>567</v>
          </cell>
          <cell r="AC387">
            <v>0</v>
          </cell>
          <cell r="AD387" t="str">
            <v>IMPUESTO SOBRE LA RENTA</v>
          </cell>
          <cell r="AE387">
            <v>0</v>
          </cell>
          <cell r="AF387">
            <v>0</v>
          </cell>
        </row>
        <row r="388">
          <cell r="A388">
            <v>56704</v>
          </cell>
          <cell r="B388">
            <v>567</v>
          </cell>
          <cell r="C388">
            <v>4</v>
          </cell>
          <cell r="D388" t="str">
            <v>ISR PERSONAS MORALES PAGOS PROV. 75%</v>
          </cell>
          <cell r="E388">
            <v>4254.54</v>
          </cell>
          <cell r="F388">
            <v>4254.54</v>
          </cell>
          <cell r="G388">
            <v>4254.54</v>
          </cell>
          <cell r="H388">
            <v>12763.619999999999</v>
          </cell>
          <cell r="I388">
            <v>4254.54</v>
          </cell>
          <cell r="J388">
            <v>369760.59</v>
          </cell>
          <cell r="K388">
            <v>4254.54</v>
          </cell>
          <cell r="L388">
            <v>378269.67</v>
          </cell>
          <cell r="M388">
            <v>69954.929999999993</v>
          </cell>
          <cell r="N388">
            <v>4254.54</v>
          </cell>
          <cell r="O388">
            <v>4254.54</v>
          </cell>
          <cell r="P388">
            <v>78464.00999999998</v>
          </cell>
          <cell r="T388">
            <v>0</v>
          </cell>
          <cell r="U388">
            <v>469497.29999999993</v>
          </cell>
          <cell r="X388">
            <v>0</v>
          </cell>
          <cell r="Y388">
            <v>469497.3</v>
          </cell>
          <cell r="AB388">
            <v>567</v>
          </cell>
          <cell r="AC388">
            <v>4</v>
          </cell>
          <cell r="AD388" t="str">
            <v>ISR PERSONAS MORALES PAGOS PROV. 75%</v>
          </cell>
          <cell r="AE388">
            <v>4254.54</v>
          </cell>
          <cell r="AF388">
            <v>469497.3</v>
          </cell>
        </row>
        <row r="389">
          <cell r="A389">
            <v>56739</v>
          </cell>
          <cell r="B389">
            <v>567</v>
          </cell>
          <cell r="C389">
            <v>39</v>
          </cell>
          <cell r="D389" t="str">
            <v>ISR PERSONAS MORALES PAG.PROV. 100%</v>
          </cell>
          <cell r="E389">
            <v>0</v>
          </cell>
          <cell r="F389">
            <v>261.01</v>
          </cell>
          <cell r="G389">
            <v>0</v>
          </cell>
          <cell r="H389">
            <v>261.01</v>
          </cell>
          <cell r="I389">
            <v>0</v>
          </cell>
          <cell r="J389">
            <v>0</v>
          </cell>
          <cell r="K389">
            <v>0</v>
          </cell>
          <cell r="L389">
            <v>0</v>
          </cell>
          <cell r="M389">
            <v>0</v>
          </cell>
          <cell r="N389">
            <v>0</v>
          </cell>
          <cell r="O389">
            <v>0</v>
          </cell>
          <cell r="P389">
            <v>0</v>
          </cell>
          <cell r="T389">
            <v>0</v>
          </cell>
          <cell r="U389">
            <v>261.01</v>
          </cell>
          <cell r="X389">
            <v>0</v>
          </cell>
          <cell r="Y389">
            <v>261.01</v>
          </cell>
          <cell r="AB389">
            <v>567</v>
          </cell>
          <cell r="AC389">
            <v>39</v>
          </cell>
          <cell r="AD389" t="str">
            <v>ISR PERSONAS MORALES PAG.PROV. 100%</v>
          </cell>
          <cell r="AE389">
            <v>0</v>
          </cell>
          <cell r="AF389">
            <v>261.01</v>
          </cell>
        </row>
        <row r="390">
          <cell r="A390">
            <v>56748</v>
          </cell>
          <cell r="B390">
            <v>567</v>
          </cell>
          <cell r="C390">
            <v>48</v>
          </cell>
          <cell r="D390" t="str">
            <v>ISR P.FIS.PAG.PROV.ACT.PEQ.CONT.100%</v>
          </cell>
          <cell r="E390">
            <v>7235150</v>
          </cell>
          <cell r="F390">
            <v>2321574</v>
          </cell>
          <cell r="G390">
            <v>1451569</v>
          </cell>
          <cell r="H390">
            <v>11008293</v>
          </cell>
          <cell r="I390">
            <v>7433515</v>
          </cell>
          <cell r="J390">
            <v>1880164</v>
          </cell>
          <cell r="K390">
            <v>1779319</v>
          </cell>
          <cell r="L390">
            <v>11092998</v>
          </cell>
          <cell r="M390">
            <v>6998681</v>
          </cell>
          <cell r="N390">
            <v>2944838</v>
          </cell>
          <cell r="O390">
            <v>1527283</v>
          </cell>
          <cell r="P390">
            <v>11470802</v>
          </cell>
          <cell r="T390">
            <v>0</v>
          </cell>
          <cell r="U390">
            <v>33572093</v>
          </cell>
          <cell r="X390">
            <v>0</v>
          </cell>
          <cell r="Y390">
            <v>33572093</v>
          </cell>
          <cell r="AB390">
            <v>567</v>
          </cell>
          <cell r="AC390">
            <v>48</v>
          </cell>
          <cell r="AD390" t="str">
            <v>ISR P.FIS.PAG.PROV.ACT.PEQ.CONT.100%</v>
          </cell>
          <cell r="AE390">
            <v>1527283</v>
          </cell>
          <cell r="AF390">
            <v>33572093</v>
          </cell>
        </row>
        <row r="391">
          <cell r="A391">
            <v>56754</v>
          </cell>
          <cell r="B391">
            <v>567</v>
          </cell>
          <cell r="C391">
            <v>54</v>
          </cell>
          <cell r="D391" t="str">
            <v>ISR RET.P.MOR.YFIS.PAG.PRO.ENAJ.BIE.100%</v>
          </cell>
          <cell r="E391">
            <v>11221242</v>
          </cell>
          <cell r="F391">
            <v>7904460</v>
          </cell>
          <cell r="G391">
            <v>10048679</v>
          </cell>
          <cell r="H391">
            <v>29174381</v>
          </cell>
          <cell r="I391">
            <v>9582788</v>
          </cell>
          <cell r="J391">
            <v>6658275</v>
          </cell>
          <cell r="K391">
            <v>8321268</v>
          </cell>
          <cell r="L391">
            <v>24562331</v>
          </cell>
          <cell r="M391">
            <v>12443682</v>
          </cell>
          <cell r="N391">
            <v>7254018</v>
          </cell>
          <cell r="O391">
            <v>7603752</v>
          </cell>
          <cell r="P391">
            <v>27301452</v>
          </cell>
          <cell r="T391">
            <v>0</v>
          </cell>
          <cell r="U391">
            <v>81038164</v>
          </cell>
          <cell r="X391">
            <v>0</v>
          </cell>
          <cell r="Y391">
            <v>81038164</v>
          </cell>
          <cell r="AB391">
            <v>567</v>
          </cell>
          <cell r="AC391">
            <v>54</v>
          </cell>
          <cell r="AD391" t="str">
            <v>ISR RET.P.MOR.YFIS.PAG.PRO.ENAJ.BIE.100%</v>
          </cell>
          <cell r="AE391">
            <v>7603752</v>
          </cell>
          <cell r="AF391">
            <v>81038164</v>
          </cell>
        </row>
        <row r="392">
          <cell r="A392">
            <v>56756</v>
          </cell>
          <cell r="B392">
            <v>567</v>
          </cell>
          <cell r="C392">
            <v>56</v>
          </cell>
          <cell r="D392" t="str">
            <v>ISR P.FIS.PAG.PROV.ACT.EMP.REG.INT.100%</v>
          </cell>
          <cell r="E392">
            <v>823541</v>
          </cell>
          <cell r="F392">
            <v>764702</v>
          </cell>
          <cell r="G392">
            <v>1197550</v>
          </cell>
          <cell r="H392">
            <v>2785793</v>
          </cell>
          <cell r="I392">
            <v>1087700.8899999999</v>
          </cell>
          <cell r="J392">
            <v>1136644.94</v>
          </cell>
          <cell r="K392">
            <v>1002129.18</v>
          </cell>
          <cell r="L392">
            <v>3226475.0100000002</v>
          </cell>
          <cell r="M392">
            <v>845381.98</v>
          </cell>
          <cell r="N392">
            <v>874452.98</v>
          </cell>
          <cell r="O392">
            <v>968804.35</v>
          </cell>
          <cell r="P392">
            <v>2688639.31</v>
          </cell>
          <cell r="T392">
            <v>0</v>
          </cell>
          <cell r="U392">
            <v>8700907.3200000003</v>
          </cell>
          <cell r="X392">
            <v>0</v>
          </cell>
          <cell r="Y392">
            <v>8700907.3200000003</v>
          </cell>
          <cell r="AB392">
            <v>567</v>
          </cell>
          <cell r="AC392">
            <v>56</v>
          </cell>
          <cell r="AD392" t="str">
            <v>ISR P.FIS.PAG.PROV.ACT.EMP.REG.INT.100%</v>
          </cell>
          <cell r="AE392">
            <v>968804.35</v>
          </cell>
          <cell r="AF392">
            <v>8700907.3200000003</v>
          </cell>
        </row>
        <row r="393">
          <cell r="A393">
            <v>56757</v>
          </cell>
          <cell r="B393">
            <v>567</v>
          </cell>
          <cell r="C393">
            <v>57</v>
          </cell>
          <cell r="D393" t="str">
            <v>SUB.POR BENEFICIOS FISCALES ISR 100%</v>
          </cell>
          <cell r="H393">
            <v>0</v>
          </cell>
          <cell r="L393">
            <v>0</v>
          </cell>
          <cell r="M393">
            <v>-2585093</v>
          </cell>
          <cell r="N393">
            <v>-1394290</v>
          </cell>
          <cell r="O393">
            <v>-592519</v>
          </cell>
          <cell r="P393">
            <v>-4571902</v>
          </cell>
          <cell r="T393">
            <v>0</v>
          </cell>
          <cell r="U393">
            <v>-4571902</v>
          </cell>
          <cell r="X393">
            <v>0</v>
          </cell>
          <cell r="Y393">
            <v>-4571902</v>
          </cell>
          <cell r="AB393">
            <v>567</v>
          </cell>
          <cell r="AC393">
            <v>57</v>
          </cell>
          <cell r="AD393" t="str">
            <v>SUB.POR BENEFICIOS FISCALES ISR 100%</v>
          </cell>
          <cell r="AE393">
            <v>-592519</v>
          </cell>
          <cell r="AF393">
            <v>-4571902</v>
          </cell>
        </row>
        <row r="394">
          <cell r="B394">
            <v>568</v>
          </cell>
          <cell r="C394">
            <v>0</v>
          </cell>
          <cell r="D394" t="str">
            <v>TOTAL IMPUESTO AL ACTIVO</v>
          </cell>
          <cell r="E394">
            <v>19284187.539999999</v>
          </cell>
          <cell r="F394">
            <v>10995251.550000001</v>
          </cell>
          <cell r="G394">
            <v>12702052.539999999</v>
          </cell>
          <cell r="H394">
            <v>42981491.629999995</v>
          </cell>
          <cell r="I394">
            <v>18108258.43</v>
          </cell>
          <cell r="J394">
            <v>10044844.529999999</v>
          </cell>
          <cell r="K394">
            <v>11106970.720000001</v>
          </cell>
          <cell r="L394">
            <v>39260073.68</v>
          </cell>
          <cell r="M394">
            <v>17772606.91</v>
          </cell>
          <cell r="N394">
            <v>9683273.5199999996</v>
          </cell>
          <cell r="O394">
            <v>9511574.8900000006</v>
          </cell>
          <cell r="P394">
            <v>36967455.32</v>
          </cell>
          <cell r="T394">
            <v>0</v>
          </cell>
          <cell r="U394">
            <v>119209020.63</v>
          </cell>
          <cell r="X394">
            <v>0</v>
          </cell>
          <cell r="Y394">
            <v>119209020.63</v>
          </cell>
          <cell r="AB394">
            <v>568</v>
          </cell>
          <cell r="AC394">
            <v>0</v>
          </cell>
          <cell r="AD394" t="str">
            <v>TOTAL IMPUESTO AL ACTIVO</v>
          </cell>
          <cell r="AE394">
            <v>9511574.8900000006</v>
          </cell>
          <cell r="AF394">
            <v>119209020.63</v>
          </cell>
        </row>
        <row r="395">
          <cell r="A395">
            <v>56900</v>
          </cell>
          <cell r="B395">
            <v>569</v>
          </cell>
          <cell r="C395">
            <v>0</v>
          </cell>
          <cell r="D395" t="str">
            <v>IMPUESTO AL VALOR AGREGADO</v>
          </cell>
          <cell r="E395">
            <v>0</v>
          </cell>
          <cell r="F395">
            <v>0</v>
          </cell>
          <cell r="G395">
            <v>0</v>
          </cell>
          <cell r="H395">
            <v>0</v>
          </cell>
          <cell r="I395">
            <v>0</v>
          </cell>
          <cell r="J395">
            <v>0</v>
          </cell>
          <cell r="K395">
            <v>0</v>
          </cell>
          <cell r="L395">
            <v>0</v>
          </cell>
          <cell r="M395">
            <v>0</v>
          </cell>
          <cell r="N395">
            <v>0</v>
          </cell>
          <cell r="O395">
            <v>0</v>
          </cell>
          <cell r="P395">
            <v>0</v>
          </cell>
          <cell r="T395">
            <v>0</v>
          </cell>
          <cell r="U395">
            <v>0</v>
          </cell>
          <cell r="X395">
            <v>0</v>
          </cell>
          <cell r="Y395">
            <v>0</v>
          </cell>
          <cell r="AB395">
            <v>569</v>
          </cell>
          <cell r="AC395">
            <v>0</v>
          </cell>
          <cell r="AD395" t="str">
            <v>IMPUESTO AL VALOR AGREGADO</v>
          </cell>
          <cell r="AE395">
            <v>0</v>
          </cell>
          <cell r="AF395">
            <v>0</v>
          </cell>
        </row>
        <row r="396">
          <cell r="A396">
            <v>56901</v>
          </cell>
          <cell r="B396">
            <v>569</v>
          </cell>
          <cell r="C396">
            <v>1</v>
          </cell>
          <cell r="D396" t="str">
            <v>IVA PAG.PROV.PERS.MOR.Y FIS. 100%</v>
          </cell>
          <cell r="E396">
            <v>0</v>
          </cell>
          <cell r="F396">
            <v>12937.66</v>
          </cell>
          <cell r="G396">
            <v>0</v>
          </cell>
          <cell r="H396">
            <v>12937.66</v>
          </cell>
          <cell r="I396">
            <v>0</v>
          </cell>
          <cell r="J396">
            <v>0</v>
          </cell>
          <cell r="K396">
            <v>0</v>
          </cell>
          <cell r="L396">
            <v>0</v>
          </cell>
          <cell r="M396">
            <v>0</v>
          </cell>
          <cell r="N396">
            <v>0</v>
          </cell>
          <cell r="O396">
            <v>0</v>
          </cell>
          <cell r="P396">
            <v>0</v>
          </cell>
          <cell r="T396">
            <v>0</v>
          </cell>
          <cell r="U396">
            <v>12937.66</v>
          </cell>
          <cell r="X396">
            <v>0</v>
          </cell>
          <cell r="Y396">
            <v>12937.66</v>
          </cell>
          <cell r="AB396">
            <v>569</v>
          </cell>
          <cell r="AC396">
            <v>1</v>
          </cell>
          <cell r="AD396" t="str">
            <v>IVA PAG.PROV.PERS.MOR.Y FIS. 100%</v>
          </cell>
          <cell r="AE396">
            <v>0</v>
          </cell>
          <cell r="AF396">
            <v>12937.66</v>
          </cell>
        </row>
        <row r="397">
          <cell r="A397">
            <v>56905</v>
          </cell>
          <cell r="B397">
            <v>569</v>
          </cell>
          <cell r="C397">
            <v>5</v>
          </cell>
          <cell r="D397" t="str">
            <v>DEC ANUAL Y COMP R SIMPLIF 100% (054)</v>
          </cell>
          <cell r="E397">
            <v>0</v>
          </cell>
          <cell r="F397">
            <v>52.42</v>
          </cell>
          <cell r="G397">
            <v>0</v>
          </cell>
          <cell r="H397">
            <v>52.42</v>
          </cell>
          <cell r="I397">
            <v>0</v>
          </cell>
          <cell r="J397">
            <v>0</v>
          </cell>
          <cell r="K397">
            <v>0</v>
          </cell>
          <cell r="L397">
            <v>0</v>
          </cell>
          <cell r="M397">
            <v>24150.2</v>
          </cell>
          <cell r="N397">
            <v>0</v>
          </cell>
          <cell r="O397">
            <v>0</v>
          </cell>
          <cell r="P397">
            <v>24150.2</v>
          </cell>
          <cell r="T397">
            <v>0</v>
          </cell>
          <cell r="U397">
            <v>24202.62</v>
          </cell>
          <cell r="X397">
            <v>0</v>
          </cell>
          <cell r="Y397">
            <v>24202.62</v>
          </cell>
          <cell r="AB397">
            <v>569</v>
          </cell>
          <cell r="AC397">
            <v>5</v>
          </cell>
          <cell r="AD397" t="str">
            <v>DEC ANUAL Y COMP R SIMPLIF 100% (054)</v>
          </cell>
          <cell r="AE397">
            <v>0</v>
          </cell>
          <cell r="AF397">
            <v>24202.62</v>
          </cell>
        </row>
        <row r="398">
          <cell r="A398">
            <v>56913</v>
          </cell>
          <cell r="B398">
            <v>569</v>
          </cell>
          <cell r="C398">
            <v>13</v>
          </cell>
          <cell r="D398" t="str">
            <v>REGIMEN DE PEQUEÑOS CONT 100%(048)</v>
          </cell>
          <cell r="E398">
            <v>7377182</v>
          </cell>
          <cell r="F398">
            <v>2371028</v>
          </cell>
          <cell r="G398">
            <v>1618224</v>
          </cell>
          <cell r="H398">
            <v>11366434</v>
          </cell>
          <cell r="I398">
            <v>7926262</v>
          </cell>
          <cell r="J398">
            <v>2064179</v>
          </cell>
          <cell r="K398">
            <v>2000550</v>
          </cell>
          <cell r="L398">
            <v>11990991</v>
          </cell>
          <cell r="M398">
            <v>7451853</v>
          </cell>
          <cell r="N398">
            <v>3117197</v>
          </cell>
          <cell r="O398">
            <v>1685028</v>
          </cell>
          <cell r="P398">
            <v>12254078</v>
          </cell>
          <cell r="T398">
            <v>0</v>
          </cell>
          <cell r="U398">
            <v>35611503</v>
          </cell>
          <cell r="X398">
            <v>0</v>
          </cell>
          <cell r="Y398">
            <v>35611503</v>
          </cell>
          <cell r="AB398">
            <v>569</v>
          </cell>
          <cell r="AC398">
            <v>13</v>
          </cell>
          <cell r="AD398" t="str">
            <v>REGIMEN DE PEQUEÑOS CONT 100%(048)</v>
          </cell>
          <cell r="AE398">
            <v>1685028</v>
          </cell>
          <cell r="AF398">
            <v>35611503</v>
          </cell>
        </row>
        <row r="399">
          <cell r="A399">
            <v>56914</v>
          </cell>
          <cell r="B399">
            <v>569</v>
          </cell>
          <cell r="C399">
            <v>14</v>
          </cell>
          <cell r="D399" t="str">
            <v>SUB.POR BENEFICIOS FISCALES IVA 100%</v>
          </cell>
          <cell r="H399">
            <v>0</v>
          </cell>
          <cell r="L399">
            <v>0</v>
          </cell>
          <cell r="M399">
            <v>-2738992</v>
          </cell>
          <cell r="N399">
            <v>-1518107</v>
          </cell>
          <cell r="O399">
            <v>-650717</v>
          </cell>
          <cell r="P399">
            <v>-4907816</v>
          </cell>
          <cell r="T399">
            <v>0</v>
          </cell>
          <cell r="U399">
            <v>-4907816</v>
          </cell>
          <cell r="X399">
            <v>0</v>
          </cell>
          <cell r="Y399">
            <v>-4907816</v>
          </cell>
          <cell r="AB399">
            <v>569</v>
          </cell>
          <cell r="AC399">
            <v>14</v>
          </cell>
          <cell r="AD399" t="str">
            <v>SUB.POR BENEFICIOS FISCALES IVA 100%</v>
          </cell>
          <cell r="AE399">
            <v>-650717</v>
          </cell>
          <cell r="AF399">
            <v>-4907816</v>
          </cell>
        </row>
        <row r="400">
          <cell r="B400">
            <v>569</v>
          </cell>
          <cell r="C400">
            <v>0</v>
          </cell>
          <cell r="D400" t="str">
            <v>TOTAL IMPUESTO AL VALOR AGREGADO</v>
          </cell>
          <cell r="E400">
            <v>7377182</v>
          </cell>
          <cell r="F400">
            <v>2384018.08</v>
          </cell>
          <cell r="G400">
            <v>1618224</v>
          </cell>
          <cell r="H400">
            <v>11379424.08</v>
          </cell>
          <cell r="I400">
            <v>7926262</v>
          </cell>
          <cell r="J400">
            <v>2064179</v>
          </cell>
          <cell r="K400">
            <v>2000550</v>
          </cell>
          <cell r="L400">
            <v>11990991</v>
          </cell>
          <cell r="M400">
            <v>4737011.2</v>
          </cell>
          <cell r="N400">
            <v>1599090</v>
          </cell>
          <cell r="O400">
            <v>1034311</v>
          </cell>
          <cell r="P400">
            <v>7370412.2000000002</v>
          </cell>
          <cell r="T400">
            <v>0</v>
          </cell>
          <cell r="U400">
            <v>30740827.280000001</v>
          </cell>
          <cell r="X400">
            <v>0</v>
          </cell>
          <cell r="Y400">
            <v>30740827.280000001</v>
          </cell>
          <cell r="AB400">
            <v>569</v>
          </cell>
          <cell r="AC400">
            <v>0</v>
          </cell>
          <cell r="AD400" t="str">
            <v>TOTAL IMPUESTO AL VALOR AGREGADO</v>
          </cell>
          <cell r="AE400">
            <v>1034311</v>
          </cell>
          <cell r="AF400">
            <v>30740827.280000001</v>
          </cell>
        </row>
        <row r="401">
          <cell r="A401">
            <v>57400</v>
          </cell>
          <cell r="B401">
            <v>574</v>
          </cell>
          <cell r="C401">
            <v>0</v>
          </cell>
          <cell r="D401" t="str">
            <v>TOTAL GASTOS DE EJECUCION</v>
          </cell>
          <cell r="E401">
            <v>0</v>
          </cell>
          <cell r="F401">
            <v>0</v>
          </cell>
          <cell r="G401">
            <v>0</v>
          </cell>
          <cell r="H401">
            <v>0</v>
          </cell>
          <cell r="I401">
            <v>0</v>
          </cell>
          <cell r="J401">
            <v>0</v>
          </cell>
          <cell r="K401">
            <v>0</v>
          </cell>
          <cell r="L401">
            <v>0</v>
          </cell>
          <cell r="M401">
            <v>0</v>
          </cell>
          <cell r="N401">
            <v>0</v>
          </cell>
          <cell r="O401">
            <v>0</v>
          </cell>
          <cell r="P401">
            <v>0</v>
          </cell>
          <cell r="T401">
            <v>0</v>
          </cell>
          <cell r="U401">
            <v>0</v>
          </cell>
          <cell r="X401">
            <v>0</v>
          </cell>
          <cell r="Y401">
            <v>0</v>
          </cell>
          <cell r="AB401">
            <v>574</v>
          </cell>
          <cell r="AC401">
            <v>0</v>
          </cell>
          <cell r="AD401" t="str">
            <v>GASTOS DE EJECUCION</v>
          </cell>
          <cell r="AE401">
            <v>0</v>
          </cell>
          <cell r="AF401">
            <v>0</v>
          </cell>
        </row>
        <row r="402">
          <cell r="A402">
            <v>57401</v>
          </cell>
          <cell r="B402">
            <v>574</v>
          </cell>
          <cell r="C402">
            <v>1</v>
          </cell>
          <cell r="D402" t="str">
            <v>GASTOS DE EJECUCION ISAN</v>
          </cell>
          <cell r="E402">
            <v>0</v>
          </cell>
          <cell r="F402">
            <v>1140</v>
          </cell>
          <cell r="G402">
            <v>0</v>
          </cell>
          <cell r="H402">
            <v>1140</v>
          </cell>
          <cell r="I402">
            <v>0</v>
          </cell>
          <cell r="J402">
            <v>0</v>
          </cell>
          <cell r="K402">
            <v>0</v>
          </cell>
          <cell r="L402">
            <v>0</v>
          </cell>
          <cell r="M402">
            <v>0</v>
          </cell>
          <cell r="N402">
            <v>380</v>
          </cell>
          <cell r="O402">
            <v>56</v>
          </cell>
          <cell r="P402">
            <v>436</v>
          </cell>
          <cell r="T402">
            <v>0</v>
          </cell>
          <cell r="U402">
            <v>1576</v>
          </cell>
          <cell r="X402">
            <v>0</v>
          </cell>
          <cell r="Y402">
            <v>1576</v>
          </cell>
          <cell r="AB402">
            <v>574</v>
          </cell>
          <cell r="AC402">
            <v>1</v>
          </cell>
          <cell r="AD402" t="str">
            <v>GASTOS DE EJECUCION ISAN</v>
          </cell>
          <cell r="AE402">
            <v>56</v>
          </cell>
          <cell r="AF402">
            <v>1576</v>
          </cell>
        </row>
        <row r="403">
          <cell r="A403">
            <v>57403</v>
          </cell>
          <cell r="B403">
            <v>574</v>
          </cell>
          <cell r="C403">
            <v>3</v>
          </cell>
          <cell r="D403" t="str">
            <v>GASTOS DE EJEC.VIG.DE OBLIGACIONES 100%</v>
          </cell>
          <cell r="E403">
            <v>0</v>
          </cell>
          <cell r="F403">
            <v>0</v>
          </cell>
          <cell r="G403">
            <v>0</v>
          </cell>
          <cell r="H403">
            <v>0</v>
          </cell>
          <cell r="I403">
            <v>0</v>
          </cell>
          <cell r="J403">
            <v>0</v>
          </cell>
          <cell r="K403">
            <v>0</v>
          </cell>
          <cell r="L403">
            <v>0</v>
          </cell>
          <cell r="M403">
            <v>0</v>
          </cell>
          <cell r="N403">
            <v>0</v>
          </cell>
          <cell r="O403">
            <v>0</v>
          </cell>
          <cell r="P403">
            <v>0</v>
          </cell>
          <cell r="T403">
            <v>0</v>
          </cell>
          <cell r="U403">
            <v>0</v>
          </cell>
          <cell r="X403">
            <v>0</v>
          </cell>
          <cell r="Y403">
            <v>0</v>
          </cell>
          <cell r="AB403">
            <v>574</v>
          </cell>
          <cell r="AC403">
            <v>3</v>
          </cell>
          <cell r="AD403" t="str">
            <v>GASTOS DE EJEC.VIG.DE OBLIGACIONES 100%</v>
          </cell>
          <cell r="AE403">
            <v>0</v>
          </cell>
          <cell r="AF403">
            <v>0</v>
          </cell>
        </row>
        <row r="404">
          <cell r="A404">
            <v>57404</v>
          </cell>
          <cell r="B404">
            <v>574</v>
          </cell>
          <cell r="C404">
            <v>4</v>
          </cell>
          <cell r="D404" t="str">
            <v>GASTOS DE EJECUCION IMP. SOBRE TENENCIA</v>
          </cell>
          <cell r="E404">
            <v>0</v>
          </cell>
          <cell r="F404">
            <v>0</v>
          </cell>
          <cell r="G404">
            <v>0</v>
          </cell>
          <cell r="H404">
            <v>0</v>
          </cell>
          <cell r="I404">
            <v>0</v>
          </cell>
          <cell r="J404">
            <v>0</v>
          </cell>
          <cell r="K404">
            <v>0</v>
          </cell>
          <cell r="L404">
            <v>0</v>
          </cell>
          <cell r="M404">
            <v>0</v>
          </cell>
          <cell r="N404">
            <v>0</v>
          </cell>
          <cell r="O404">
            <v>0</v>
          </cell>
          <cell r="P404">
            <v>0</v>
          </cell>
          <cell r="T404">
            <v>0</v>
          </cell>
          <cell r="U404">
            <v>0</v>
          </cell>
          <cell r="X404">
            <v>0</v>
          </cell>
          <cell r="Y404">
            <v>0</v>
          </cell>
          <cell r="AB404">
            <v>574</v>
          </cell>
          <cell r="AC404">
            <v>4</v>
          </cell>
          <cell r="AD404" t="str">
            <v>GASTOS DE EJECUCION IMP. SOBRE TENENCIA</v>
          </cell>
          <cell r="AE404">
            <v>0</v>
          </cell>
          <cell r="AF404">
            <v>0</v>
          </cell>
        </row>
        <row r="405">
          <cell r="A405">
            <v>57405</v>
          </cell>
          <cell r="B405">
            <v>574</v>
          </cell>
          <cell r="C405">
            <v>5</v>
          </cell>
          <cell r="D405" t="str">
            <v>GASTOS DE EJEC.DE CREDITOS FIS.FEDERALES</v>
          </cell>
          <cell r="E405">
            <v>3511.77</v>
          </cell>
          <cell r="F405">
            <v>2653.51</v>
          </cell>
          <cell r="G405">
            <v>44450.2</v>
          </cell>
          <cell r="H405">
            <v>50615.479999999996</v>
          </cell>
          <cell r="I405">
            <v>33541.839999999997</v>
          </cell>
          <cell r="J405">
            <v>54413.120000000003</v>
          </cell>
          <cell r="K405">
            <v>53195.53</v>
          </cell>
          <cell r="L405">
            <v>141150.49</v>
          </cell>
          <cell r="M405">
            <v>54867.83</v>
          </cell>
          <cell r="N405">
            <v>48430</v>
          </cell>
          <cell r="O405">
            <v>2400</v>
          </cell>
          <cell r="P405">
            <v>105697.83</v>
          </cell>
          <cell r="T405">
            <v>0</v>
          </cell>
          <cell r="U405">
            <v>297463.8</v>
          </cell>
          <cell r="X405">
            <v>0</v>
          </cell>
          <cell r="Y405">
            <v>297463.8</v>
          </cell>
          <cell r="AB405">
            <v>574</v>
          </cell>
          <cell r="AC405">
            <v>5</v>
          </cell>
          <cell r="AD405" t="str">
            <v>GASTOS DE EJEC.DE CREDITOS FIS.FEDERALES</v>
          </cell>
          <cell r="AE405">
            <v>2400</v>
          </cell>
          <cell r="AF405">
            <v>297463.8</v>
          </cell>
        </row>
        <row r="406">
          <cell r="A406">
            <v>57406</v>
          </cell>
          <cell r="B406">
            <v>574</v>
          </cell>
          <cell r="C406">
            <v>6</v>
          </cell>
          <cell r="D406" t="str">
            <v>GASTOS DE EJEC.IMP.S/TENENCIA REZAGO</v>
          </cell>
          <cell r="E406">
            <v>609</v>
          </cell>
          <cell r="F406">
            <v>0</v>
          </cell>
          <cell r="G406">
            <v>0</v>
          </cell>
          <cell r="H406">
            <v>609</v>
          </cell>
          <cell r="I406">
            <v>0</v>
          </cell>
          <cell r="J406">
            <v>609</v>
          </cell>
          <cell r="K406">
            <v>0</v>
          </cell>
          <cell r="L406">
            <v>609</v>
          </cell>
          <cell r="M406">
            <v>0</v>
          </cell>
          <cell r="N406">
            <v>30</v>
          </cell>
          <cell r="O406">
            <v>0</v>
          </cell>
          <cell r="P406">
            <v>30</v>
          </cell>
          <cell r="T406">
            <v>0</v>
          </cell>
          <cell r="U406">
            <v>1248</v>
          </cell>
          <cell r="X406">
            <v>0</v>
          </cell>
          <cell r="Y406">
            <v>1248</v>
          </cell>
          <cell r="AB406">
            <v>574</v>
          </cell>
          <cell r="AC406">
            <v>6</v>
          </cell>
          <cell r="AD406" t="str">
            <v>GASTOS DE EJEC.IMP.S/TENENCIA REZAGO</v>
          </cell>
          <cell r="AE406">
            <v>0</v>
          </cell>
          <cell r="AF406">
            <v>1248</v>
          </cell>
        </row>
        <row r="407">
          <cell r="A407">
            <v>57407</v>
          </cell>
          <cell r="B407">
            <v>574</v>
          </cell>
          <cell r="C407">
            <v>7</v>
          </cell>
          <cell r="D407" t="str">
            <v>GASTOS DE EJECUCION ISAN REZAGO</v>
          </cell>
          <cell r="E407">
            <v>30</v>
          </cell>
          <cell r="F407">
            <v>0</v>
          </cell>
          <cell r="G407">
            <v>380</v>
          </cell>
          <cell r="H407">
            <v>410</v>
          </cell>
          <cell r="I407">
            <v>0</v>
          </cell>
          <cell r="J407">
            <v>380</v>
          </cell>
          <cell r="K407">
            <v>1900</v>
          </cell>
          <cell r="L407">
            <v>2280</v>
          </cell>
          <cell r="M407">
            <v>380</v>
          </cell>
          <cell r="N407">
            <v>0</v>
          </cell>
          <cell r="O407">
            <v>0</v>
          </cell>
          <cell r="P407">
            <v>380</v>
          </cell>
          <cell r="T407">
            <v>0</v>
          </cell>
          <cell r="U407">
            <v>3070</v>
          </cell>
          <cell r="X407">
            <v>0</v>
          </cell>
          <cell r="Y407">
            <v>3070</v>
          </cell>
          <cell r="AB407">
            <v>574</v>
          </cell>
          <cell r="AC407">
            <v>7</v>
          </cell>
          <cell r="AD407" t="str">
            <v>GASTOS DE EJECUCION ISAN REZAGO</v>
          </cell>
          <cell r="AE407">
            <v>0</v>
          </cell>
          <cell r="AF407">
            <v>3070</v>
          </cell>
        </row>
        <row r="408">
          <cell r="A408">
            <v>57408</v>
          </cell>
          <cell r="B408">
            <v>574</v>
          </cell>
          <cell r="C408">
            <v>8</v>
          </cell>
          <cell r="D408" t="str">
            <v>GASTOS DE EJEC.DE MULTAS FED.NO FISCALES</v>
          </cell>
          <cell r="E408">
            <v>56767.27</v>
          </cell>
          <cell r="F408">
            <v>101771.04</v>
          </cell>
          <cell r="G408">
            <v>46523.43</v>
          </cell>
          <cell r="H408">
            <v>205061.74</v>
          </cell>
          <cell r="I408">
            <v>27071.14</v>
          </cell>
          <cell r="J408">
            <v>85462.59</v>
          </cell>
          <cell r="K408">
            <v>85419.32</v>
          </cell>
          <cell r="L408">
            <v>197953.05</v>
          </cell>
          <cell r="M408">
            <v>84742.49</v>
          </cell>
          <cell r="N408">
            <v>150828.28</v>
          </cell>
          <cell r="O408">
            <v>114955.99</v>
          </cell>
          <cell r="P408">
            <v>350526.76</v>
          </cell>
          <cell r="T408">
            <v>0</v>
          </cell>
          <cell r="U408">
            <v>753541.55</v>
          </cell>
          <cell r="X408">
            <v>0</v>
          </cell>
          <cell r="Y408">
            <v>753541.55</v>
          </cell>
          <cell r="AB408">
            <v>574</v>
          </cell>
          <cell r="AC408">
            <v>8</v>
          </cell>
          <cell r="AD408" t="str">
            <v>GASTOS DE EJEC.DE MULTAS FED.NO FISCALES</v>
          </cell>
          <cell r="AE408">
            <v>114955.99</v>
          </cell>
          <cell r="AF408">
            <v>753541.55</v>
          </cell>
        </row>
        <row r="409">
          <cell r="B409">
            <v>574</v>
          </cell>
          <cell r="C409">
            <v>0</v>
          </cell>
          <cell r="D409" t="str">
            <v>GASTOS DE EJECUCION</v>
          </cell>
          <cell r="E409">
            <v>60918.04</v>
          </cell>
          <cell r="F409">
            <v>105564.55</v>
          </cell>
          <cell r="G409">
            <v>91353.63</v>
          </cell>
          <cell r="H409">
            <v>257836.22</v>
          </cell>
          <cell r="I409">
            <v>60612.98</v>
          </cell>
          <cell r="J409">
            <v>140864.71</v>
          </cell>
          <cell r="K409">
            <v>140514.85</v>
          </cell>
          <cell r="L409">
            <v>341992.54000000004</v>
          </cell>
          <cell r="M409">
            <v>139990.32</v>
          </cell>
          <cell r="N409">
            <v>199668.28</v>
          </cell>
          <cell r="O409">
            <v>117411.99</v>
          </cell>
          <cell r="P409">
            <v>457070.58999999997</v>
          </cell>
          <cell r="T409">
            <v>0</v>
          </cell>
          <cell r="U409">
            <v>1056899.3500000001</v>
          </cell>
          <cell r="X409">
            <v>0</v>
          </cell>
          <cell r="Y409">
            <v>1056899.3500000001</v>
          </cell>
          <cell r="AB409">
            <v>574</v>
          </cell>
          <cell r="AC409">
            <v>0</v>
          </cell>
          <cell r="AD409" t="str">
            <v>GASTOS DE EJECUCION</v>
          </cell>
          <cell r="AE409">
            <v>117411.99</v>
          </cell>
          <cell r="AF409">
            <v>1056899.3500000001</v>
          </cell>
        </row>
        <row r="410">
          <cell r="A410">
            <v>57500</v>
          </cell>
          <cell r="B410">
            <v>575</v>
          </cell>
          <cell r="C410">
            <v>0</v>
          </cell>
          <cell r="D410" t="str">
            <v>TOTAL MULTAS</v>
          </cell>
          <cell r="E410">
            <v>0</v>
          </cell>
          <cell r="F410">
            <v>0</v>
          </cell>
          <cell r="G410">
            <v>0</v>
          </cell>
          <cell r="H410">
            <v>0</v>
          </cell>
          <cell r="I410">
            <v>0</v>
          </cell>
          <cell r="J410">
            <v>0</v>
          </cell>
          <cell r="K410">
            <v>0</v>
          </cell>
          <cell r="L410">
            <v>0</v>
          </cell>
          <cell r="M410">
            <v>0</v>
          </cell>
          <cell r="N410">
            <v>0</v>
          </cell>
          <cell r="O410">
            <v>0</v>
          </cell>
          <cell r="P410">
            <v>0</v>
          </cell>
          <cell r="T410">
            <v>0</v>
          </cell>
          <cell r="U410">
            <v>0</v>
          </cell>
          <cell r="X410">
            <v>0</v>
          </cell>
          <cell r="Y410">
            <v>0</v>
          </cell>
          <cell r="AB410">
            <v>575</v>
          </cell>
          <cell r="AC410">
            <v>0</v>
          </cell>
          <cell r="AD410" t="str">
            <v>MULTAS</v>
          </cell>
          <cell r="AE410">
            <v>0</v>
          </cell>
          <cell r="AF410">
            <v>0</v>
          </cell>
        </row>
        <row r="411">
          <cell r="A411">
            <v>57502</v>
          </cell>
          <cell r="B411">
            <v>575</v>
          </cell>
          <cell r="C411">
            <v>2</v>
          </cell>
          <cell r="D411" t="str">
            <v>MULTAS ISR,IA,IVA FISCALIZACION 100%</v>
          </cell>
          <cell r="E411">
            <v>91912.8</v>
          </cell>
          <cell r="F411">
            <v>90101.27</v>
          </cell>
          <cell r="G411">
            <v>89472.91</v>
          </cell>
          <cell r="H411">
            <v>271486.98</v>
          </cell>
          <cell r="I411">
            <v>184050.87</v>
          </cell>
          <cell r="J411">
            <v>55729.26</v>
          </cell>
          <cell r="K411">
            <v>122605.43</v>
          </cell>
          <cell r="L411">
            <v>362385.56</v>
          </cell>
          <cell r="M411">
            <v>328242.62</v>
          </cell>
          <cell r="N411">
            <v>104983.01</v>
          </cell>
          <cell r="O411">
            <v>67823.63</v>
          </cell>
          <cell r="P411">
            <v>501049.26</v>
          </cell>
          <cell r="T411">
            <v>0</v>
          </cell>
          <cell r="U411">
            <v>1134921.8</v>
          </cell>
          <cell r="X411">
            <v>0</v>
          </cell>
          <cell r="Y411">
            <v>1134921.8</v>
          </cell>
          <cell r="AB411">
            <v>575</v>
          </cell>
          <cell r="AC411">
            <v>2</v>
          </cell>
          <cell r="AD411" t="str">
            <v>MULTAS ISR,IA,IVA FISCALIZACION 100%</v>
          </cell>
          <cell r="AE411">
            <v>67823.63</v>
          </cell>
          <cell r="AF411">
            <v>1134921.8</v>
          </cell>
        </row>
        <row r="412">
          <cell r="A412">
            <v>57503</v>
          </cell>
          <cell r="B412">
            <v>575</v>
          </cell>
          <cell r="C412">
            <v>3</v>
          </cell>
          <cell r="D412" t="str">
            <v>MULTAS ISR,IA,IVA VIG OBLIGACIONES 100%</v>
          </cell>
          <cell r="E412">
            <v>90</v>
          </cell>
          <cell r="F412">
            <v>490</v>
          </cell>
          <cell r="G412">
            <v>60</v>
          </cell>
          <cell r="H412">
            <v>640</v>
          </cell>
          <cell r="I412">
            <v>0</v>
          </cell>
          <cell r="J412">
            <v>760</v>
          </cell>
          <cell r="K412">
            <v>13822</v>
          </cell>
          <cell r="L412">
            <v>14582</v>
          </cell>
          <cell r="M412">
            <v>1900</v>
          </cell>
          <cell r="N412">
            <v>31500</v>
          </cell>
          <cell r="O412">
            <v>109190</v>
          </cell>
          <cell r="P412">
            <v>142590</v>
          </cell>
          <cell r="T412">
            <v>0</v>
          </cell>
          <cell r="U412">
            <v>157812</v>
          </cell>
          <cell r="X412">
            <v>0</v>
          </cell>
          <cell r="Y412">
            <v>157812</v>
          </cell>
          <cell r="AB412">
            <v>575</v>
          </cell>
          <cell r="AC412">
            <v>3</v>
          </cell>
          <cell r="AD412" t="str">
            <v>MULTAS ISR,IA,IVA VIG OBLIGACIONES 100%</v>
          </cell>
          <cell r="AE412">
            <v>109190</v>
          </cell>
          <cell r="AF412">
            <v>157812</v>
          </cell>
        </row>
        <row r="413">
          <cell r="A413">
            <v>57505</v>
          </cell>
          <cell r="B413">
            <v>575</v>
          </cell>
          <cell r="C413">
            <v>5</v>
          </cell>
          <cell r="D413" t="str">
            <v>MULTAS POR CORRECCION FISCAL 100%</v>
          </cell>
          <cell r="E413">
            <v>9659.8799999999992</v>
          </cell>
          <cell r="F413">
            <v>0</v>
          </cell>
          <cell r="G413">
            <v>0</v>
          </cell>
          <cell r="H413">
            <v>9659.8799999999992</v>
          </cell>
          <cell r="I413">
            <v>0</v>
          </cell>
          <cell r="J413">
            <v>782.75</v>
          </cell>
          <cell r="K413">
            <v>0</v>
          </cell>
          <cell r="L413">
            <v>782.75</v>
          </cell>
          <cell r="M413">
            <v>0</v>
          </cell>
          <cell r="N413">
            <v>0</v>
          </cell>
          <cell r="O413">
            <v>0</v>
          </cell>
          <cell r="P413">
            <v>0</v>
          </cell>
          <cell r="T413">
            <v>0</v>
          </cell>
          <cell r="U413">
            <v>10442.629999999999</v>
          </cell>
          <cell r="X413">
            <v>0</v>
          </cell>
          <cell r="Y413">
            <v>10442.629999999999</v>
          </cell>
          <cell r="AB413">
            <v>575</v>
          </cell>
          <cell r="AC413">
            <v>5</v>
          </cell>
          <cell r="AD413" t="str">
            <v>MULTAS POR CORRECCION FISCAL 100%</v>
          </cell>
          <cell r="AE413">
            <v>0</v>
          </cell>
          <cell r="AF413">
            <v>10442.629999999999</v>
          </cell>
        </row>
        <row r="414">
          <cell r="A414">
            <v>57507</v>
          </cell>
          <cell r="B414">
            <v>575</v>
          </cell>
          <cell r="C414">
            <v>7</v>
          </cell>
          <cell r="D414" t="str">
            <v>MULTAS IMP S/TENENCIA CTRL.DE OBLIG 100%</v>
          </cell>
          <cell r="E414">
            <v>0</v>
          </cell>
          <cell r="F414">
            <v>0</v>
          </cell>
          <cell r="G414">
            <v>0</v>
          </cell>
          <cell r="H414">
            <v>0</v>
          </cell>
          <cell r="I414">
            <v>0</v>
          </cell>
          <cell r="J414">
            <v>0</v>
          </cell>
          <cell r="K414">
            <v>0</v>
          </cell>
          <cell r="L414">
            <v>0</v>
          </cell>
          <cell r="M414">
            <v>0</v>
          </cell>
          <cell r="N414">
            <v>0</v>
          </cell>
          <cell r="O414">
            <v>0</v>
          </cell>
          <cell r="P414">
            <v>0</v>
          </cell>
          <cell r="T414">
            <v>0</v>
          </cell>
          <cell r="U414">
            <v>0</v>
          </cell>
          <cell r="X414">
            <v>0</v>
          </cell>
          <cell r="Y414">
            <v>0</v>
          </cell>
          <cell r="AB414">
            <v>575</v>
          </cell>
          <cell r="AC414">
            <v>7</v>
          </cell>
          <cell r="AD414" t="str">
            <v>MULTAS IMP S/TENENCIA CTRL.DE OBLIG 100%</v>
          </cell>
          <cell r="AE414">
            <v>0</v>
          </cell>
          <cell r="AF414">
            <v>0</v>
          </cell>
        </row>
        <row r="415">
          <cell r="A415">
            <v>57508</v>
          </cell>
          <cell r="B415">
            <v>575</v>
          </cell>
          <cell r="C415">
            <v>8</v>
          </cell>
          <cell r="D415" t="str">
            <v>MULTAS ISR 5% S/ENAJ.DE INMUEBLES</v>
          </cell>
          <cell r="E415">
            <v>0</v>
          </cell>
          <cell r="F415">
            <v>0</v>
          </cell>
          <cell r="G415">
            <v>0</v>
          </cell>
          <cell r="H415">
            <v>0</v>
          </cell>
          <cell r="I415">
            <v>0</v>
          </cell>
          <cell r="J415">
            <v>0</v>
          </cell>
          <cell r="K415">
            <v>0</v>
          </cell>
          <cell r="L415">
            <v>0</v>
          </cell>
          <cell r="M415">
            <v>0</v>
          </cell>
          <cell r="N415">
            <v>0</v>
          </cell>
          <cell r="O415">
            <v>0</v>
          </cell>
          <cell r="P415">
            <v>0</v>
          </cell>
          <cell r="T415">
            <v>0</v>
          </cell>
          <cell r="U415">
            <v>0</v>
          </cell>
          <cell r="X415">
            <v>0</v>
          </cell>
          <cell r="Y415">
            <v>0</v>
          </cell>
          <cell r="AB415">
            <v>575</v>
          </cell>
          <cell r="AC415">
            <v>8</v>
          </cell>
          <cell r="AD415" t="str">
            <v>MULTAS ISR 5% S/ENAJ.DE INMUEBLES</v>
          </cell>
          <cell r="AE415">
            <v>0</v>
          </cell>
          <cell r="AF415">
            <v>0</v>
          </cell>
        </row>
        <row r="416">
          <cell r="A416">
            <v>57509</v>
          </cell>
          <cell r="B416">
            <v>575</v>
          </cell>
          <cell r="C416">
            <v>9</v>
          </cell>
          <cell r="D416" t="str">
            <v>MULTAS IMP.S/TENENCIA CTRL.OBLIG.REZAGO</v>
          </cell>
          <cell r="E416">
            <v>2436</v>
          </cell>
          <cell r="F416">
            <v>4872</v>
          </cell>
          <cell r="G416">
            <v>2436</v>
          </cell>
          <cell r="H416">
            <v>9744</v>
          </cell>
          <cell r="I416">
            <v>1827</v>
          </cell>
          <cell r="J416">
            <v>1827</v>
          </cell>
          <cell r="K416">
            <v>3045</v>
          </cell>
          <cell r="L416">
            <v>6699</v>
          </cell>
          <cell r="M416">
            <v>1827</v>
          </cell>
          <cell r="N416">
            <v>4263</v>
          </cell>
          <cell r="O416">
            <v>1827</v>
          </cell>
          <cell r="P416">
            <v>7917</v>
          </cell>
          <cell r="T416">
            <v>0</v>
          </cell>
          <cell r="U416">
            <v>24360</v>
          </cell>
          <cell r="X416">
            <v>0</v>
          </cell>
          <cell r="Y416">
            <v>24360</v>
          </cell>
          <cell r="AB416">
            <v>575</v>
          </cell>
          <cell r="AC416">
            <v>9</v>
          </cell>
          <cell r="AD416" t="str">
            <v>MULTAS IMP.S/TENENCIA CTRL.OBLIG.REZAGO</v>
          </cell>
          <cell r="AE416">
            <v>1827</v>
          </cell>
          <cell r="AF416">
            <v>24360</v>
          </cell>
        </row>
        <row r="417">
          <cell r="A417">
            <v>57510</v>
          </cell>
          <cell r="B417">
            <v>575</v>
          </cell>
          <cell r="C417">
            <v>10</v>
          </cell>
          <cell r="D417" t="str">
            <v>MULTAS ISR 5% REGIMEN INTERMEDIO 100%</v>
          </cell>
          <cell r="E417">
            <v>0</v>
          </cell>
          <cell r="F417">
            <v>0</v>
          </cell>
          <cell r="G417">
            <v>0</v>
          </cell>
          <cell r="H417">
            <v>0</v>
          </cell>
          <cell r="I417">
            <v>0</v>
          </cell>
          <cell r="J417">
            <v>0</v>
          </cell>
          <cell r="K417">
            <v>0</v>
          </cell>
          <cell r="L417">
            <v>0</v>
          </cell>
          <cell r="M417">
            <v>0</v>
          </cell>
          <cell r="N417">
            <v>0</v>
          </cell>
          <cell r="O417">
            <v>0</v>
          </cell>
          <cell r="P417">
            <v>0</v>
          </cell>
          <cell r="T417">
            <v>0</v>
          </cell>
          <cell r="U417">
            <v>0</v>
          </cell>
          <cell r="X417">
            <v>0</v>
          </cell>
          <cell r="Y417">
            <v>0</v>
          </cell>
          <cell r="AB417">
            <v>575</v>
          </cell>
          <cell r="AC417">
            <v>10</v>
          </cell>
          <cell r="AD417" t="str">
            <v>MULTAS ISR 5% REGIMEN INTERMEDIO 100%</v>
          </cell>
          <cell r="AE417">
            <v>0</v>
          </cell>
          <cell r="AF417">
            <v>0</v>
          </cell>
        </row>
        <row r="418">
          <cell r="B418">
            <v>575</v>
          </cell>
          <cell r="C418">
            <v>0</v>
          </cell>
          <cell r="D418" t="str">
            <v>MULTAS</v>
          </cell>
          <cell r="E418">
            <v>104098.68</v>
          </cell>
          <cell r="F418">
            <v>95463.27</v>
          </cell>
          <cell r="G418">
            <v>91968.91</v>
          </cell>
          <cell r="H418">
            <v>291530.86</v>
          </cell>
          <cell r="I418">
            <v>185877.87</v>
          </cell>
          <cell r="J418">
            <v>59099.01</v>
          </cell>
          <cell r="K418">
            <v>139472.43</v>
          </cell>
          <cell r="L418">
            <v>384449.31</v>
          </cell>
          <cell r="M418">
            <v>331969.62</v>
          </cell>
          <cell r="N418">
            <v>140746.01</v>
          </cell>
          <cell r="O418">
            <v>178840.63</v>
          </cell>
          <cell r="P418">
            <v>651556.26</v>
          </cell>
          <cell r="T418">
            <v>0</v>
          </cell>
          <cell r="U418">
            <v>1327536.4300000002</v>
          </cell>
          <cell r="X418">
            <v>0</v>
          </cell>
          <cell r="Y418">
            <v>1327536.43</v>
          </cell>
          <cell r="AB418">
            <v>575</v>
          </cell>
          <cell r="AC418">
            <v>0</v>
          </cell>
          <cell r="AD418" t="str">
            <v>MULTAS</v>
          </cell>
          <cell r="AE418">
            <v>178840.63</v>
          </cell>
          <cell r="AF418">
            <v>1327536.43</v>
          </cell>
        </row>
        <row r="419">
          <cell r="A419">
            <v>57600</v>
          </cell>
          <cell r="B419">
            <v>576</v>
          </cell>
          <cell r="C419">
            <v>0</v>
          </cell>
          <cell r="D419" t="str">
            <v>TOTAL RECARGOS</v>
          </cell>
          <cell r="E419">
            <v>0</v>
          </cell>
          <cell r="F419">
            <v>0</v>
          </cell>
          <cell r="G419">
            <v>0</v>
          </cell>
          <cell r="H419">
            <v>0</v>
          </cell>
          <cell r="I419">
            <v>0</v>
          </cell>
          <cell r="J419">
            <v>0</v>
          </cell>
          <cell r="K419">
            <v>0</v>
          </cell>
          <cell r="L419">
            <v>0</v>
          </cell>
          <cell r="M419">
            <v>0</v>
          </cell>
          <cell r="N419">
            <v>0</v>
          </cell>
          <cell r="O419">
            <v>0</v>
          </cell>
          <cell r="P419">
            <v>0</v>
          </cell>
          <cell r="T419">
            <v>0</v>
          </cell>
          <cell r="U419">
            <v>0</v>
          </cell>
          <cell r="X419">
            <v>0</v>
          </cell>
          <cell r="Y419">
            <v>0</v>
          </cell>
          <cell r="AB419">
            <v>576</v>
          </cell>
          <cell r="AC419">
            <v>0</v>
          </cell>
          <cell r="AD419" t="str">
            <v>RECARGOS</v>
          </cell>
          <cell r="AE419">
            <v>0</v>
          </cell>
          <cell r="AF419">
            <v>0</v>
          </cell>
        </row>
        <row r="420">
          <cell r="A420">
            <v>57604</v>
          </cell>
          <cell r="B420">
            <v>576</v>
          </cell>
          <cell r="C420">
            <v>4</v>
          </cell>
          <cell r="D420" t="str">
            <v>INTERESES POR PLAZO (98%)</v>
          </cell>
          <cell r="E420">
            <v>1083.04</v>
          </cell>
          <cell r="F420">
            <v>1311.37</v>
          </cell>
          <cell r="G420">
            <v>1669.35</v>
          </cell>
          <cell r="H420">
            <v>4063.7599999999998</v>
          </cell>
          <cell r="I420">
            <v>1242.9100000000001</v>
          </cell>
          <cell r="J420">
            <v>1404.15</v>
          </cell>
          <cell r="K420">
            <v>1054.58</v>
          </cell>
          <cell r="L420">
            <v>3701.6400000000003</v>
          </cell>
          <cell r="M420">
            <v>1064.92</v>
          </cell>
          <cell r="N420">
            <v>1175.83</v>
          </cell>
          <cell r="O420">
            <v>992.25</v>
          </cell>
          <cell r="P420">
            <v>3233</v>
          </cell>
          <cell r="T420">
            <v>0</v>
          </cell>
          <cell r="U420">
            <v>10998.4</v>
          </cell>
          <cell r="X420">
            <v>0</v>
          </cell>
          <cell r="Y420">
            <v>10998.4</v>
          </cell>
          <cell r="AB420">
            <v>576</v>
          </cell>
          <cell r="AC420">
            <v>4</v>
          </cell>
          <cell r="AD420" t="str">
            <v>INTERESES POR PLAZO (98%)</v>
          </cell>
          <cell r="AE420">
            <v>992.25</v>
          </cell>
          <cell r="AF420">
            <v>10998.4</v>
          </cell>
        </row>
        <row r="421">
          <cell r="A421">
            <v>57605</v>
          </cell>
          <cell r="B421">
            <v>576</v>
          </cell>
          <cell r="C421">
            <v>5</v>
          </cell>
          <cell r="D421" t="str">
            <v>RECARGOS ISR 100%</v>
          </cell>
          <cell r="E421">
            <v>0</v>
          </cell>
          <cell r="F421">
            <v>2277.1799999999998</v>
          </cell>
          <cell r="G421">
            <v>0</v>
          </cell>
          <cell r="H421">
            <v>2277.1799999999998</v>
          </cell>
          <cell r="I421">
            <v>0</v>
          </cell>
          <cell r="J421">
            <v>0</v>
          </cell>
          <cell r="K421">
            <v>0</v>
          </cell>
          <cell r="L421">
            <v>0</v>
          </cell>
          <cell r="M421">
            <v>0</v>
          </cell>
          <cell r="N421">
            <v>0</v>
          </cell>
          <cell r="O421">
            <v>0</v>
          </cell>
          <cell r="P421">
            <v>0</v>
          </cell>
          <cell r="T421">
            <v>0</v>
          </cell>
          <cell r="U421">
            <v>2277.1799999999998</v>
          </cell>
          <cell r="X421">
            <v>0</v>
          </cell>
          <cell r="Y421">
            <v>2277.1799999999998</v>
          </cell>
          <cell r="AB421">
            <v>576</v>
          </cell>
          <cell r="AC421">
            <v>5</v>
          </cell>
          <cell r="AD421" t="str">
            <v>RECARGOS ISR 100%</v>
          </cell>
          <cell r="AE421">
            <v>0</v>
          </cell>
          <cell r="AF421">
            <v>2277.1799999999998</v>
          </cell>
        </row>
        <row r="422">
          <cell r="A422">
            <v>57608</v>
          </cell>
          <cell r="B422">
            <v>576</v>
          </cell>
          <cell r="C422">
            <v>8</v>
          </cell>
          <cell r="D422" t="str">
            <v>RECARGOS ISR REPECOS 100%</v>
          </cell>
          <cell r="E422">
            <v>108939</v>
          </cell>
          <cell r="F422">
            <v>86185</v>
          </cell>
          <cell r="G422">
            <v>103046</v>
          </cell>
          <cell r="H422">
            <v>298170</v>
          </cell>
          <cell r="I422">
            <v>117180</v>
          </cell>
          <cell r="J422">
            <v>150413</v>
          </cell>
          <cell r="K422">
            <v>162005</v>
          </cell>
          <cell r="L422">
            <v>429598</v>
          </cell>
          <cell r="M422">
            <v>101580</v>
          </cell>
          <cell r="N422">
            <v>133413</v>
          </cell>
          <cell r="O422">
            <v>99300</v>
          </cell>
          <cell r="P422">
            <v>334293</v>
          </cell>
          <cell r="T422">
            <v>0</v>
          </cell>
          <cell r="U422">
            <v>1062061</v>
          </cell>
          <cell r="X422">
            <v>0</v>
          </cell>
          <cell r="Y422">
            <v>1062061</v>
          </cell>
          <cell r="AB422">
            <v>576</v>
          </cell>
          <cell r="AC422">
            <v>8</v>
          </cell>
          <cell r="AD422" t="str">
            <v>RECARGOS ISR REPECOS 100%</v>
          </cell>
          <cell r="AE422">
            <v>99300</v>
          </cell>
          <cell r="AF422">
            <v>1062061</v>
          </cell>
        </row>
        <row r="423">
          <cell r="A423">
            <v>57609</v>
          </cell>
          <cell r="B423">
            <v>576</v>
          </cell>
          <cell r="C423">
            <v>9</v>
          </cell>
          <cell r="D423" t="str">
            <v>RECARGOS IVA REPECOS 100%</v>
          </cell>
          <cell r="E423">
            <v>129776</v>
          </cell>
          <cell r="F423">
            <v>99169</v>
          </cell>
          <cell r="G423">
            <v>116638</v>
          </cell>
          <cell r="H423">
            <v>345583</v>
          </cell>
          <cell r="I423">
            <v>122702</v>
          </cell>
          <cell r="J423">
            <v>160026</v>
          </cell>
          <cell r="K423">
            <v>176375</v>
          </cell>
          <cell r="L423">
            <v>459103</v>
          </cell>
          <cell r="M423">
            <v>95094</v>
          </cell>
          <cell r="N423">
            <v>123414</v>
          </cell>
          <cell r="O423">
            <v>104855</v>
          </cell>
          <cell r="P423">
            <v>323363</v>
          </cell>
          <cell r="T423">
            <v>0</v>
          </cell>
          <cell r="U423">
            <v>1128049</v>
          </cell>
          <cell r="X423">
            <v>0</v>
          </cell>
          <cell r="Y423">
            <v>1128049</v>
          </cell>
          <cell r="AB423">
            <v>576</v>
          </cell>
          <cell r="AC423">
            <v>9</v>
          </cell>
          <cell r="AD423" t="str">
            <v>RECARGOS IVA REPECOS 100%</v>
          </cell>
          <cell r="AE423">
            <v>104855</v>
          </cell>
          <cell r="AF423">
            <v>1128049</v>
          </cell>
        </row>
        <row r="424">
          <cell r="A424">
            <v>57610</v>
          </cell>
          <cell r="B424">
            <v>576</v>
          </cell>
          <cell r="C424">
            <v>10</v>
          </cell>
          <cell r="D424" t="str">
            <v>INT.POR PLAZO CREDITOS FISCALIZACION 75%</v>
          </cell>
          <cell r="E424">
            <v>1643.15</v>
          </cell>
          <cell r="F424">
            <v>3721.66</v>
          </cell>
          <cell r="G424">
            <v>26539.31</v>
          </cell>
          <cell r="H424">
            <v>31904.120000000003</v>
          </cell>
          <cell r="I424">
            <v>1643.15</v>
          </cell>
          <cell r="J424">
            <v>1643.15</v>
          </cell>
          <cell r="K424">
            <v>1643.15</v>
          </cell>
          <cell r="L424">
            <v>4929.4500000000007</v>
          </cell>
          <cell r="M424">
            <v>13183.82</v>
          </cell>
          <cell r="N424">
            <v>1643.15</v>
          </cell>
          <cell r="O424">
            <v>1643.15</v>
          </cell>
          <cell r="P424">
            <v>16470.12</v>
          </cell>
          <cell r="T424">
            <v>0</v>
          </cell>
          <cell r="U424">
            <v>53303.69</v>
          </cell>
          <cell r="X424">
            <v>0</v>
          </cell>
          <cell r="Y424">
            <v>53303.69</v>
          </cell>
          <cell r="AB424">
            <v>576</v>
          </cell>
          <cell r="AC424">
            <v>10</v>
          </cell>
          <cell r="AD424" t="str">
            <v>INT.POR PLAZO CREDITOS FISCALIZACION 75%</v>
          </cell>
          <cell r="AE424">
            <v>1643.15</v>
          </cell>
          <cell r="AF424">
            <v>53303.69</v>
          </cell>
        </row>
        <row r="425">
          <cell r="A425">
            <v>57611</v>
          </cell>
          <cell r="B425">
            <v>576</v>
          </cell>
          <cell r="C425">
            <v>11</v>
          </cell>
          <cell r="D425" t="str">
            <v>REC.POR MORA CREDITOS FISCALIZACION 75%</v>
          </cell>
          <cell r="E425">
            <v>91.19</v>
          </cell>
          <cell r="F425">
            <v>0</v>
          </cell>
          <cell r="G425">
            <v>0</v>
          </cell>
          <cell r="H425">
            <v>91.19</v>
          </cell>
          <cell r="I425">
            <v>91.19</v>
          </cell>
          <cell r="J425">
            <v>91.19</v>
          </cell>
          <cell r="K425">
            <v>91.19</v>
          </cell>
          <cell r="L425">
            <v>273.57</v>
          </cell>
          <cell r="M425">
            <v>91.19</v>
          </cell>
          <cell r="N425">
            <v>91.19</v>
          </cell>
          <cell r="O425">
            <v>91.19</v>
          </cell>
          <cell r="P425">
            <v>273.57</v>
          </cell>
          <cell r="T425">
            <v>0</v>
          </cell>
          <cell r="U425">
            <v>638.32999999999993</v>
          </cell>
          <cell r="X425">
            <v>0</v>
          </cell>
          <cell r="Y425">
            <v>638.33000000000004</v>
          </cell>
          <cell r="AB425">
            <v>576</v>
          </cell>
          <cell r="AC425">
            <v>11</v>
          </cell>
          <cell r="AD425" t="str">
            <v>REC.POR MORA CREDITOS FISCALIZACION 75%</v>
          </cell>
          <cell r="AE425">
            <v>91.19</v>
          </cell>
          <cell r="AF425">
            <v>638.33000000000004</v>
          </cell>
        </row>
        <row r="426">
          <cell r="A426">
            <v>57612</v>
          </cell>
          <cell r="B426">
            <v>576</v>
          </cell>
          <cell r="C426">
            <v>12</v>
          </cell>
          <cell r="D426" t="str">
            <v>RECARGOS ISR 5% S/ENAJ.DE INMUEBLES</v>
          </cell>
          <cell r="E426">
            <v>0</v>
          </cell>
          <cell r="F426">
            <v>0</v>
          </cell>
          <cell r="G426">
            <v>0</v>
          </cell>
          <cell r="H426">
            <v>0</v>
          </cell>
          <cell r="I426">
            <v>0</v>
          </cell>
          <cell r="J426">
            <v>0</v>
          </cell>
          <cell r="K426">
            <v>0</v>
          </cell>
          <cell r="L426">
            <v>0</v>
          </cell>
          <cell r="M426">
            <v>0</v>
          </cell>
          <cell r="N426">
            <v>0</v>
          </cell>
          <cell r="O426">
            <v>0</v>
          </cell>
          <cell r="P426">
            <v>0</v>
          </cell>
          <cell r="T426">
            <v>0</v>
          </cell>
          <cell r="U426">
            <v>0</v>
          </cell>
          <cell r="X426">
            <v>0</v>
          </cell>
          <cell r="Y426">
            <v>0</v>
          </cell>
          <cell r="AB426">
            <v>576</v>
          </cell>
          <cell r="AC426">
            <v>12</v>
          </cell>
          <cell r="AD426" t="str">
            <v>RECARGOS ISR 5% S/ENAJ.DE INMUEBLES</v>
          </cell>
          <cell r="AE426">
            <v>0</v>
          </cell>
          <cell r="AF426">
            <v>0</v>
          </cell>
        </row>
        <row r="427">
          <cell r="A427">
            <v>57613</v>
          </cell>
          <cell r="B427">
            <v>576</v>
          </cell>
          <cell r="C427">
            <v>13</v>
          </cell>
          <cell r="D427" t="str">
            <v>REC.IETU REG.PEQ.CONTRIB.(REPECOS)100%</v>
          </cell>
          <cell r="E427">
            <v>136726</v>
          </cell>
          <cell r="F427">
            <v>104119</v>
          </cell>
          <cell r="G427">
            <v>110124</v>
          </cell>
          <cell r="H427">
            <v>350969</v>
          </cell>
          <cell r="I427">
            <v>145974</v>
          </cell>
          <cell r="J427">
            <v>204119</v>
          </cell>
          <cell r="K427">
            <v>211468</v>
          </cell>
          <cell r="L427">
            <v>561561</v>
          </cell>
          <cell r="M427">
            <v>135745</v>
          </cell>
          <cell r="N427">
            <v>163237</v>
          </cell>
          <cell r="O427">
            <v>169646</v>
          </cell>
          <cell r="P427">
            <v>468628</v>
          </cell>
          <cell r="T427">
            <v>0</v>
          </cell>
          <cell r="U427">
            <v>1381158</v>
          </cell>
          <cell r="X427">
            <v>0</v>
          </cell>
          <cell r="Y427">
            <v>1381158</v>
          </cell>
          <cell r="AB427">
            <v>576</v>
          </cell>
          <cell r="AC427">
            <v>13</v>
          </cell>
          <cell r="AD427" t="str">
            <v>REC.IETU REG.PEQ.CONTRIB.(REPECOS)100%</v>
          </cell>
          <cell r="AE427">
            <v>169646</v>
          </cell>
          <cell r="AF427">
            <v>1381158</v>
          </cell>
        </row>
        <row r="428">
          <cell r="A428">
            <v>57614</v>
          </cell>
          <cell r="B428">
            <v>576</v>
          </cell>
          <cell r="C428">
            <v>14</v>
          </cell>
          <cell r="D428" t="str">
            <v>RECARGOS ISR 5% REGIMEN INTERMEDIO 100%</v>
          </cell>
          <cell r="E428">
            <v>18208</v>
          </cell>
          <cell r="F428">
            <v>24562.7</v>
          </cell>
          <cell r="G428">
            <v>30313.45</v>
          </cell>
          <cell r="H428">
            <v>73084.149999999994</v>
          </cell>
          <cell r="I428">
            <v>39658.04</v>
          </cell>
          <cell r="J428">
            <v>60949.45</v>
          </cell>
          <cell r="K428">
            <v>36739.22</v>
          </cell>
          <cell r="L428">
            <v>137346.71</v>
          </cell>
          <cell r="M428">
            <v>45232.5</v>
          </cell>
          <cell r="N428">
            <v>33679.410000000003</v>
          </cell>
          <cell r="O428">
            <v>33101.99</v>
          </cell>
          <cell r="P428">
            <v>112013.9</v>
          </cell>
          <cell r="T428">
            <v>0</v>
          </cell>
          <cell r="U428">
            <v>322444.76</v>
          </cell>
          <cell r="X428">
            <v>0</v>
          </cell>
          <cell r="Y428">
            <v>322444.76</v>
          </cell>
          <cell r="AB428">
            <v>576</v>
          </cell>
          <cell r="AC428">
            <v>14</v>
          </cell>
          <cell r="AD428" t="str">
            <v>RECARGOS ISR 5% REGIMEN INTERMEDIO 100%</v>
          </cell>
          <cell r="AE428">
            <v>33101.99</v>
          </cell>
          <cell r="AF428">
            <v>322444.76</v>
          </cell>
        </row>
        <row r="429">
          <cell r="A429">
            <v>57615</v>
          </cell>
          <cell r="B429">
            <v>576</v>
          </cell>
          <cell r="C429">
            <v>15</v>
          </cell>
          <cell r="D429" t="str">
            <v>REC.DE MULTAS ADM.FED.NO FISCALES 98%</v>
          </cell>
          <cell r="E429">
            <v>165.12</v>
          </cell>
          <cell r="F429">
            <v>232.46</v>
          </cell>
          <cell r="G429">
            <v>716.37</v>
          </cell>
          <cell r="H429">
            <v>1113.95</v>
          </cell>
          <cell r="I429">
            <v>131.87</v>
          </cell>
          <cell r="J429">
            <v>257.89</v>
          </cell>
          <cell r="K429">
            <v>73.37</v>
          </cell>
          <cell r="L429">
            <v>463.13</v>
          </cell>
          <cell r="M429">
            <v>103.73</v>
          </cell>
          <cell r="N429">
            <v>172.97</v>
          </cell>
          <cell r="O429">
            <v>1093.43</v>
          </cell>
          <cell r="P429">
            <v>1370.13</v>
          </cell>
          <cell r="T429">
            <v>0</v>
          </cell>
          <cell r="U429">
            <v>2947.21</v>
          </cell>
          <cell r="X429">
            <v>0</v>
          </cell>
          <cell r="Y429">
            <v>2947.21</v>
          </cell>
          <cell r="AB429">
            <v>576</v>
          </cell>
          <cell r="AC429">
            <v>15</v>
          </cell>
          <cell r="AD429" t="str">
            <v>REC.DE MULTAS ADM.FED.NO FISCALES 98%</v>
          </cell>
          <cell r="AE429">
            <v>1093.43</v>
          </cell>
          <cell r="AF429">
            <v>2947.21</v>
          </cell>
        </row>
        <row r="430">
          <cell r="B430">
            <v>576</v>
          </cell>
          <cell r="C430">
            <v>0</v>
          </cell>
          <cell r="D430" t="str">
            <v>RECARGOS</v>
          </cell>
          <cell r="E430">
            <v>396631.5</v>
          </cell>
          <cell r="F430">
            <v>321578.37</v>
          </cell>
          <cell r="G430">
            <v>389046.48</v>
          </cell>
          <cell r="H430">
            <v>1107256.3500000001</v>
          </cell>
          <cell r="I430">
            <v>428623.16</v>
          </cell>
          <cell r="J430">
            <v>578903.82999999996</v>
          </cell>
          <cell r="K430">
            <v>589449.51</v>
          </cell>
          <cell r="L430">
            <v>1596976.5</v>
          </cell>
          <cell r="M430">
            <v>392095.16</v>
          </cell>
          <cell r="N430">
            <v>456826.55</v>
          </cell>
          <cell r="O430">
            <v>410723.01</v>
          </cell>
          <cell r="P430">
            <v>1259644.72</v>
          </cell>
          <cell r="T430">
            <v>0</v>
          </cell>
          <cell r="U430">
            <v>3963877.57</v>
          </cell>
          <cell r="X430">
            <v>0</v>
          </cell>
          <cell r="Y430">
            <v>3963877.57</v>
          </cell>
          <cell r="AB430">
            <v>576</v>
          </cell>
          <cell r="AC430">
            <v>0</v>
          </cell>
          <cell r="AD430" t="str">
            <v>RECARGOS</v>
          </cell>
          <cell r="AE430">
            <v>410723.01</v>
          </cell>
          <cell r="AF430">
            <v>3963877.57</v>
          </cell>
        </row>
        <row r="431">
          <cell r="A431">
            <v>57900</v>
          </cell>
          <cell r="B431">
            <v>579</v>
          </cell>
          <cell r="C431">
            <v>0</v>
          </cell>
          <cell r="D431" t="str">
            <v>TOTAL ACTUALIZACION</v>
          </cell>
          <cell r="E431">
            <v>0</v>
          </cell>
          <cell r="F431">
            <v>0</v>
          </cell>
          <cell r="G431">
            <v>0</v>
          </cell>
          <cell r="H431">
            <v>0</v>
          </cell>
          <cell r="I431">
            <v>0</v>
          </cell>
          <cell r="J431">
            <v>0</v>
          </cell>
          <cell r="K431">
            <v>0</v>
          </cell>
          <cell r="L431">
            <v>0</v>
          </cell>
          <cell r="M431">
            <v>0</v>
          </cell>
          <cell r="N431">
            <v>0</v>
          </cell>
          <cell r="O431">
            <v>0</v>
          </cell>
          <cell r="P431">
            <v>0</v>
          </cell>
          <cell r="T431">
            <v>0</v>
          </cell>
          <cell r="U431">
            <v>0</v>
          </cell>
          <cell r="X431">
            <v>0</v>
          </cell>
          <cell r="Y431">
            <v>0</v>
          </cell>
          <cell r="AB431">
            <v>579</v>
          </cell>
          <cell r="AC431">
            <v>0</v>
          </cell>
          <cell r="AD431" t="str">
            <v>ACTUALIZACION</v>
          </cell>
          <cell r="AE431">
            <v>0</v>
          </cell>
          <cell r="AF431">
            <v>0</v>
          </cell>
        </row>
        <row r="432">
          <cell r="A432">
            <v>57902</v>
          </cell>
          <cell r="B432">
            <v>579</v>
          </cell>
          <cell r="C432">
            <v>2</v>
          </cell>
          <cell r="D432" t="str">
            <v>ACTUALIZACION ISR 75%</v>
          </cell>
          <cell r="E432">
            <v>3298.79</v>
          </cell>
          <cell r="F432">
            <v>3298.79</v>
          </cell>
          <cell r="G432">
            <v>3298.79</v>
          </cell>
          <cell r="H432">
            <v>9896.369999999999</v>
          </cell>
          <cell r="I432">
            <v>3298.79</v>
          </cell>
          <cell r="J432">
            <v>3298.79</v>
          </cell>
          <cell r="K432">
            <v>3298.79</v>
          </cell>
          <cell r="L432">
            <v>9896.369999999999</v>
          </cell>
          <cell r="M432">
            <v>3298.79</v>
          </cell>
          <cell r="N432">
            <v>3298.79</v>
          </cell>
          <cell r="O432">
            <v>3298.79</v>
          </cell>
          <cell r="P432">
            <v>9896.369999999999</v>
          </cell>
          <cell r="T432">
            <v>0</v>
          </cell>
          <cell r="U432">
            <v>29689.109999999997</v>
          </cell>
          <cell r="X432">
            <v>0</v>
          </cell>
          <cell r="Y432">
            <v>29689.11</v>
          </cell>
          <cell r="AB432">
            <v>579</v>
          </cell>
          <cell r="AC432">
            <v>2</v>
          </cell>
          <cell r="AD432" t="str">
            <v>ACTUALIZACION ISR 75%</v>
          </cell>
          <cell r="AE432">
            <v>3298.79</v>
          </cell>
          <cell r="AF432">
            <v>29689.11</v>
          </cell>
        </row>
        <row r="433">
          <cell r="A433">
            <v>57908</v>
          </cell>
          <cell r="B433">
            <v>579</v>
          </cell>
          <cell r="C433">
            <v>8</v>
          </cell>
          <cell r="D433" t="str">
            <v>ACTUALIZACION ISR REPECOS 100%</v>
          </cell>
          <cell r="E433">
            <v>31584</v>
          </cell>
          <cell r="F433">
            <v>28163</v>
          </cell>
          <cell r="G433">
            <v>40963</v>
          </cell>
          <cell r="H433">
            <v>100710</v>
          </cell>
          <cell r="I433">
            <v>46546</v>
          </cell>
          <cell r="J433">
            <v>50712</v>
          </cell>
          <cell r="K433">
            <v>43706</v>
          </cell>
          <cell r="L433">
            <v>140964</v>
          </cell>
          <cell r="M433">
            <v>23376</v>
          </cell>
          <cell r="N433">
            <v>31682</v>
          </cell>
          <cell r="O433">
            <v>20915</v>
          </cell>
          <cell r="P433">
            <v>75973</v>
          </cell>
          <cell r="T433">
            <v>0</v>
          </cell>
          <cell r="U433">
            <v>317647</v>
          </cell>
          <cell r="X433">
            <v>0</v>
          </cell>
          <cell r="Y433">
            <v>317647</v>
          </cell>
          <cell r="AB433">
            <v>579</v>
          </cell>
          <cell r="AC433">
            <v>8</v>
          </cell>
          <cell r="AD433" t="str">
            <v>ACTUALIZACION ISR REPECOS 100%</v>
          </cell>
          <cell r="AE433">
            <v>20915</v>
          </cell>
          <cell r="AF433">
            <v>317647</v>
          </cell>
        </row>
        <row r="434">
          <cell r="A434">
            <v>57909</v>
          </cell>
          <cell r="B434">
            <v>579</v>
          </cell>
          <cell r="C434">
            <v>9</v>
          </cell>
          <cell r="D434" t="str">
            <v>ACTUALIZACION IVA REPECOS 100%</v>
          </cell>
          <cell r="E434">
            <v>37510</v>
          </cell>
          <cell r="F434">
            <v>32264</v>
          </cell>
          <cell r="G434">
            <v>45588</v>
          </cell>
          <cell r="H434">
            <v>115362</v>
          </cell>
          <cell r="I434">
            <v>48960</v>
          </cell>
          <cell r="J434">
            <v>53799</v>
          </cell>
          <cell r="K434">
            <v>47647</v>
          </cell>
          <cell r="L434">
            <v>150406</v>
          </cell>
          <cell r="M434">
            <v>21109</v>
          </cell>
          <cell r="N434">
            <v>28030</v>
          </cell>
          <cell r="O434">
            <v>21645</v>
          </cell>
          <cell r="P434">
            <v>70784</v>
          </cell>
          <cell r="T434">
            <v>0</v>
          </cell>
          <cell r="U434">
            <v>336552</v>
          </cell>
          <cell r="X434">
            <v>0</v>
          </cell>
          <cell r="Y434">
            <v>336552</v>
          </cell>
          <cell r="AB434">
            <v>579</v>
          </cell>
          <cell r="AC434">
            <v>9</v>
          </cell>
          <cell r="AD434" t="str">
            <v>ACTUALIZACION IVA REPECOS 100%</v>
          </cell>
          <cell r="AE434">
            <v>21645</v>
          </cell>
          <cell r="AF434">
            <v>336552</v>
          </cell>
        </row>
        <row r="435">
          <cell r="A435">
            <v>57910</v>
          </cell>
          <cell r="B435">
            <v>579</v>
          </cell>
          <cell r="C435">
            <v>10</v>
          </cell>
          <cell r="D435" t="str">
            <v>ACTUALIZACION ISR 5% S/ENAJ.DE INMUEBLES</v>
          </cell>
          <cell r="E435">
            <v>0</v>
          </cell>
          <cell r="F435">
            <v>0</v>
          </cell>
          <cell r="G435">
            <v>0</v>
          </cell>
          <cell r="H435">
            <v>0</v>
          </cell>
          <cell r="I435">
            <v>0</v>
          </cell>
          <cell r="J435">
            <v>0</v>
          </cell>
          <cell r="K435">
            <v>0</v>
          </cell>
          <cell r="L435">
            <v>0</v>
          </cell>
          <cell r="M435">
            <v>0</v>
          </cell>
          <cell r="N435">
            <v>0</v>
          </cell>
          <cell r="O435">
            <v>0</v>
          </cell>
          <cell r="P435">
            <v>0</v>
          </cell>
          <cell r="T435">
            <v>0</v>
          </cell>
          <cell r="U435">
            <v>0</v>
          </cell>
          <cell r="X435">
            <v>0</v>
          </cell>
          <cell r="Y435">
            <v>0</v>
          </cell>
          <cell r="AB435">
            <v>579</v>
          </cell>
          <cell r="AC435">
            <v>10</v>
          </cell>
          <cell r="AD435" t="str">
            <v>ACTUALIZACION ISR 5% S/ENAJ.DE INMUEBLES</v>
          </cell>
          <cell r="AE435">
            <v>0</v>
          </cell>
          <cell r="AF435">
            <v>0</v>
          </cell>
        </row>
        <row r="436">
          <cell r="A436">
            <v>57911</v>
          </cell>
          <cell r="B436">
            <v>579</v>
          </cell>
          <cell r="C436">
            <v>11</v>
          </cell>
          <cell r="D436" t="str">
            <v>ACT.IETU REG.PEQ.CONTRIB.(REPECOS)100%</v>
          </cell>
          <cell r="E436">
            <v>38935</v>
          </cell>
          <cell r="F436">
            <v>33069</v>
          </cell>
          <cell r="G436">
            <v>43469</v>
          </cell>
          <cell r="H436">
            <v>115473</v>
          </cell>
          <cell r="I436">
            <v>57874</v>
          </cell>
          <cell r="J436">
            <v>67984</v>
          </cell>
          <cell r="K436">
            <v>57642</v>
          </cell>
          <cell r="L436">
            <v>183500</v>
          </cell>
          <cell r="M436">
            <v>31798</v>
          </cell>
          <cell r="N436">
            <v>38525</v>
          </cell>
          <cell r="O436">
            <v>37080</v>
          </cell>
          <cell r="P436">
            <v>107403</v>
          </cell>
          <cell r="T436">
            <v>0</v>
          </cell>
          <cell r="U436">
            <v>406376</v>
          </cell>
          <cell r="X436">
            <v>0</v>
          </cell>
          <cell r="Y436">
            <v>406376</v>
          </cell>
          <cell r="AB436">
            <v>579</v>
          </cell>
          <cell r="AC436">
            <v>11</v>
          </cell>
          <cell r="AD436" t="str">
            <v>ACT.IETU REG.PEQ.CONTRIB.(REPECOS)100%</v>
          </cell>
          <cell r="AE436">
            <v>37080</v>
          </cell>
          <cell r="AF436">
            <v>406376</v>
          </cell>
        </row>
        <row r="437">
          <cell r="A437">
            <v>57912</v>
          </cell>
          <cell r="B437">
            <v>579</v>
          </cell>
          <cell r="C437">
            <v>12</v>
          </cell>
          <cell r="D437" t="str">
            <v>ACT. ISR 5% REGIMEN INTERMEDIO 100%</v>
          </cell>
          <cell r="E437">
            <v>5960</v>
          </cell>
          <cell r="F437">
            <v>10170.299999999999</v>
          </cell>
          <cell r="G437">
            <v>13440</v>
          </cell>
          <cell r="H437">
            <v>29570.3</v>
          </cell>
          <cell r="I437">
            <v>19584.669999999998</v>
          </cell>
          <cell r="J437">
            <v>22937.01</v>
          </cell>
          <cell r="K437">
            <v>13107.18</v>
          </cell>
          <cell r="L437">
            <v>55628.859999999993</v>
          </cell>
          <cell r="M437">
            <v>12632.05</v>
          </cell>
          <cell r="N437">
            <v>11830.67</v>
          </cell>
          <cell r="O437">
            <v>8552.0499999999993</v>
          </cell>
          <cell r="P437">
            <v>33014.770000000004</v>
          </cell>
          <cell r="T437">
            <v>0</v>
          </cell>
          <cell r="U437">
            <v>118213.93000000001</v>
          </cell>
          <cell r="X437">
            <v>0</v>
          </cell>
          <cell r="Y437">
            <v>118213.93</v>
          </cell>
          <cell r="AB437">
            <v>579</v>
          </cell>
          <cell r="AC437">
            <v>12</v>
          </cell>
          <cell r="AD437" t="str">
            <v>ACT. ISR 5% REGIMEN INTERMEDIO 100%</v>
          </cell>
          <cell r="AE437">
            <v>8552.0499999999993</v>
          </cell>
          <cell r="AF437">
            <v>118213.93</v>
          </cell>
        </row>
        <row r="438">
          <cell r="A438">
            <v>57913</v>
          </cell>
          <cell r="B438">
            <v>579</v>
          </cell>
          <cell r="C438">
            <v>13</v>
          </cell>
          <cell r="D438" t="str">
            <v>ACT.DE MULTAS ADM.FED.NO FISCALES 98%</v>
          </cell>
          <cell r="E438">
            <v>45307.53</v>
          </cell>
          <cell r="F438">
            <v>50121.25</v>
          </cell>
          <cell r="G438">
            <v>59221.42</v>
          </cell>
          <cell r="H438">
            <v>154650.20000000001</v>
          </cell>
          <cell r="I438">
            <v>46280.58</v>
          </cell>
          <cell r="J438">
            <v>61604.3</v>
          </cell>
          <cell r="K438">
            <v>76539.31</v>
          </cell>
          <cell r="L438">
            <v>184424.19</v>
          </cell>
          <cell r="M438">
            <v>66614.95</v>
          </cell>
          <cell r="N438">
            <v>193065.63</v>
          </cell>
          <cell r="O438">
            <v>106535.44</v>
          </cell>
          <cell r="P438">
            <v>366216.02</v>
          </cell>
          <cell r="T438">
            <v>0</v>
          </cell>
          <cell r="U438">
            <v>705290.40999999992</v>
          </cell>
          <cell r="X438">
            <v>0</v>
          </cell>
          <cell r="Y438">
            <v>705290.41</v>
          </cell>
          <cell r="AB438">
            <v>579</v>
          </cell>
          <cell r="AC438">
            <v>13</v>
          </cell>
          <cell r="AD438" t="str">
            <v>ACT.DE MULTAS ADM.FED.NO FISCALES 98%</v>
          </cell>
          <cell r="AE438">
            <v>106535.44</v>
          </cell>
          <cell r="AF438">
            <v>705290.41</v>
          </cell>
        </row>
        <row r="439">
          <cell r="A439">
            <v>57914</v>
          </cell>
          <cell r="B439">
            <v>579</v>
          </cell>
          <cell r="C439">
            <v>14</v>
          </cell>
          <cell r="D439" t="str">
            <v>ACT.DE MULTAS IMP.POR FISCALIZACION 100%</v>
          </cell>
          <cell r="E439">
            <v>7418.02</v>
          </cell>
          <cell r="F439">
            <v>10647.67</v>
          </cell>
          <cell r="G439">
            <v>14745.94</v>
          </cell>
          <cell r="H439">
            <v>32811.630000000005</v>
          </cell>
          <cell r="I439">
            <v>12843.39</v>
          </cell>
          <cell r="J439">
            <v>3702.78</v>
          </cell>
          <cell r="K439">
            <v>2440.33</v>
          </cell>
          <cell r="L439">
            <v>18986.5</v>
          </cell>
          <cell r="M439">
            <v>-5151.09</v>
          </cell>
          <cell r="N439">
            <v>2199.98</v>
          </cell>
          <cell r="O439">
            <v>12697.61</v>
          </cell>
          <cell r="P439">
            <v>9746.5</v>
          </cell>
          <cell r="T439">
            <v>0</v>
          </cell>
          <cell r="U439">
            <v>61544.630000000005</v>
          </cell>
          <cell r="X439">
            <v>0</v>
          </cell>
          <cell r="Y439">
            <v>61544.63</v>
          </cell>
          <cell r="AB439">
            <v>579</v>
          </cell>
          <cell r="AC439">
            <v>14</v>
          </cell>
          <cell r="AD439" t="str">
            <v>ACT MULTAS ISR,IA,IVA IMP POR FISC 100%</v>
          </cell>
          <cell r="AE439">
            <v>12697.61</v>
          </cell>
          <cell r="AF439">
            <v>61544.63</v>
          </cell>
        </row>
        <row r="440">
          <cell r="B440">
            <v>579</v>
          </cell>
          <cell r="C440">
            <v>0</v>
          </cell>
          <cell r="D440" t="str">
            <v>ACTUALIZACION</v>
          </cell>
          <cell r="E440">
            <v>170013.34</v>
          </cell>
          <cell r="F440">
            <v>167734.01</v>
          </cell>
          <cell r="G440">
            <v>220726.15</v>
          </cell>
          <cell r="H440">
            <v>558473.5</v>
          </cell>
          <cell r="I440">
            <v>235387.43</v>
          </cell>
          <cell r="J440">
            <v>264037.88</v>
          </cell>
          <cell r="K440">
            <v>244380.61</v>
          </cell>
          <cell r="L440">
            <v>743805.91999999993</v>
          </cell>
          <cell r="M440">
            <v>153677.70000000001</v>
          </cell>
          <cell r="N440">
            <v>308632.07</v>
          </cell>
          <cell r="O440">
            <v>210723.89</v>
          </cell>
          <cell r="P440">
            <v>673033.66</v>
          </cell>
          <cell r="T440">
            <v>0</v>
          </cell>
          <cell r="U440">
            <v>1975313.08</v>
          </cell>
          <cell r="X440">
            <v>0</v>
          </cell>
          <cell r="Y440">
            <v>1975313.08</v>
          </cell>
          <cell r="AB440">
            <v>579</v>
          </cell>
          <cell r="AC440">
            <v>0</v>
          </cell>
          <cell r="AD440" t="str">
            <v>ACTUALIZACION</v>
          </cell>
          <cell r="AE440">
            <v>210723.89</v>
          </cell>
          <cell r="AF440">
            <v>1975313.08</v>
          </cell>
        </row>
        <row r="441">
          <cell r="A441">
            <v>58000</v>
          </cell>
          <cell r="B441">
            <v>580</v>
          </cell>
          <cell r="C441">
            <v>0</v>
          </cell>
          <cell r="D441" t="str">
            <v>HONOR DE EJE POR C DE OBLIG 100% (523)</v>
          </cell>
          <cell r="E441">
            <v>0</v>
          </cell>
          <cell r="F441">
            <v>0</v>
          </cell>
          <cell r="G441">
            <v>0</v>
          </cell>
          <cell r="H441">
            <v>0</v>
          </cell>
          <cell r="I441">
            <v>0</v>
          </cell>
          <cell r="J441">
            <v>0</v>
          </cell>
          <cell r="K441">
            <v>0</v>
          </cell>
          <cell r="L441">
            <v>0</v>
          </cell>
          <cell r="M441">
            <v>0</v>
          </cell>
          <cell r="N441">
            <v>0</v>
          </cell>
          <cell r="O441">
            <v>0</v>
          </cell>
          <cell r="P441">
            <v>0</v>
          </cell>
          <cell r="T441">
            <v>0</v>
          </cell>
          <cell r="U441">
            <v>0</v>
          </cell>
          <cell r="X441">
            <v>0</v>
          </cell>
          <cell r="Y441">
            <v>0</v>
          </cell>
          <cell r="AB441">
            <v>580</v>
          </cell>
          <cell r="AC441">
            <v>0</v>
          </cell>
          <cell r="AD441" t="str">
            <v>HONORARIOS DE EJECUCION</v>
          </cell>
          <cell r="AE441">
            <v>0</v>
          </cell>
          <cell r="AF441">
            <v>0</v>
          </cell>
        </row>
        <row r="442">
          <cell r="A442">
            <v>58001</v>
          </cell>
          <cell r="B442">
            <v>580</v>
          </cell>
          <cell r="C442">
            <v>1</v>
          </cell>
          <cell r="D442" t="str">
            <v>HONORARIOS EJEC.POR CONTROL VEHICULAR</v>
          </cell>
          <cell r="E442">
            <v>90</v>
          </cell>
          <cell r="F442">
            <v>210</v>
          </cell>
          <cell r="G442">
            <v>60</v>
          </cell>
          <cell r="H442">
            <v>360</v>
          </cell>
          <cell r="I442">
            <v>60</v>
          </cell>
          <cell r="J442">
            <v>120</v>
          </cell>
          <cell r="K442">
            <v>60</v>
          </cell>
          <cell r="L442">
            <v>240</v>
          </cell>
          <cell r="M442">
            <v>90</v>
          </cell>
          <cell r="N442">
            <v>150</v>
          </cell>
          <cell r="O442">
            <v>90</v>
          </cell>
          <cell r="P442">
            <v>330</v>
          </cell>
          <cell r="T442">
            <v>0</v>
          </cell>
          <cell r="U442">
            <v>930</v>
          </cell>
          <cell r="X442">
            <v>0</v>
          </cell>
          <cell r="Y442">
            <v>930</v>
          </cell>
          <cell r="AB442">
            <v>580</v>
          </cell>
          <cell r="AC442">
            <v>1</v>
          </cell>
          <cell r="AD442" t="str">
            <v>HONORARIOS EJEC.POR CONTROL VEHICULAR</v>
          </cell>
          <cell r="AE442">
            <v>90</v>
          </cell>
          <cell r="AF442">
            <v>930</v>
          </cell>
        </row>
        <row r="443">
          <cell r="A443">
            <v>58002</v>
          </cell>
          <cell r="B443">
            <v>580</v>
          </cell>
          <cell r="C443">
            <v>2</v>
          </cell>
          <cell r="D443" t="str">
            <v>HONORARIOS EJEC. ISAN</v>
          </cell>
          <cell r="E443">
            <v>0</v>
          </cell>
          <cell r="F443">
            <v>0</v>
          </cell>
          <cell r="G443">
            <v>0</v>
          </cell>
          <cell r="H443">
            <v>0</v>
          </cell>
          <cell r="I443">
            <v>0</v>
          </cell>
          <cell r="J443">
            <v>0</v>
          </cell>
          <cell r="K443">
            <v>0</v>
          </cell>
          <cell r="L443">
            <v>0</v>
          </cell>
          <cell r="M443">
            <v>0</v>
          </cell>
          <cell r="N443">
            <v>0</v>
          </cell>
          <cell r="O443">
            <v>0</v>
          </cell>
          <cell r="P443">
            <v>0</v>
          </cell>
          <cell r="T443">
            <v>0</v>
          </cell>
          <cell r="U443">
            <v>0</v>
          </cell>
          <cell r="X443">
            <v>0</v>
          </cell>
          <cell r="Y443">
            <v>0</v>
          </cell>
          <cell r="AB443">
            <v>580</v>
          </cell>
          <cell r="AC443">
            <v>2</v>
          </cell>
          <cell r="AD443" t="str">
            <v>HONORARIOS EJEC. ISAN</v>
          </cell>
          <cell r="AE443">
            <v>0</v>
          </cell>
          <cell r="AF443">
            <v>0</v>
          </cell>
        </row>
        <row r="444">
          <cell r="A444">
            <v>58003</v>
          </cell>
          <cell r="B444">
            <v>580</v>
          </cell>
          <cell r="C444">
            <v>3</v>
          </cell>
          <cell r="D444" t="str">
            <v>HONORARIOS EJEC.POR CONTROL OBLIG.100%</v>
          </cell>
          <cell r="E444">
            <v>20100</v>
          </cell>
          <cell r="F444">
            <v>7020</v>
          </cell>
          <cell r="G444">
            <v>31000</v>
          </cell>
          <cell r="H444">
            <v>58120</v>
          </cell>
          <cell r="I444">
            <v>69027.22</v>
          </cell>
          <cell r="J444">
            <v>213744.3</v>
          </cell>
          <cell r="K444">
            <v>354040</v>
          </cell>
          <cell r="L444">
            <v>636811.52000000002</v>
          </cell>
          <cell r="M444">
            <v>106690</v>
          </cell>
          <cell r="N444">
            <v>373127</v>
          </cell>
          <cell r="O444">
            <v>597740</v>
          </cell>
          <cell r="P444">
            <v>1077557</v>
          </cell>
          <cell r="T444">
            <v>0</v>
          </cell>
          <cell r="U444">
            <v>1772488.52</v>
          </cell>
          <cell r="X444">
            <v>0</v>
          </cell>
          <cell r="Y444">
            <v>1772488.52</v>
          </cell>
          <cell r="AB444">
            <v>580</v>
          </cell>
          <cell r="AC444">
            <v>3</v>
          </cell>
          <cell r="AD444" t="str">
            <v>HONORARIOS EJEC.POR CONTROL OBLIG.100%</v>
          </cell>
          <cell r="AE444">
            <v>597740</v>
          </cell>
          <cell r="AF444">
            <v>1772488.52</v>
          </cell>
        </row>
        <row r="445">
          <cell r="A445">
            <v>58004</v>
          </cell>
          <cell r="B445">
            <v>580</v>
          </cell>
          <cell r="C445">
            <v>4</v>
          </cell>
          <cell r="D445" t="str">
            <v>HONORARIOS DE EJECUCION ISAN REZAGO</v>
          </cell>
          <cell r="E445">
            <v>0</v>
          </cell>
          <cell r="F445">
            <v>0</v>
          </cell>
          <cell r="G445">
            <v>0</v>
          </cell>
          <cell r="H445">
            <v>0</v>
          </cell>
          <cell r="I445">
            <v>0</v>
          </cell>
          <cell r="J445">
            <v>0</v>
          </cell>
          <cell r="K445">
            <v>0</v>
          </cell>
          <cell r="L445">
            <v>0</v>
          </cell>
          <cell r="M445">
            <v>0</v>
          </cell>
          <cell r="N445">
            <v>0</v>
          </cell>
          <cell r="O445">
            <v>0</v>
          </cell>
          <cell r="P445">
            <v>0</v>
          </cell>
          <cell r="T445">
            <v>0</v>
          </cell>
          <cell r="U445">
            <v>0</v>
          </cell>
          <cell r="X445">
            <v>0</v>
          </cell>
          <cell r="Y445">
            <v>0</v>
          </cell>
          <cell r="AB445">
            <v>580</v>
          </cell>
          <cell r="AC445">
            <v>4</v>
          </cell>
          <cell r="AD445" t="str">
            <v>HONORARIOS DE EJECUCION ISAN REZAGO</v>
          </cell>
          <cell r="AE445">
            <v>0</v>
          </cell>
          <cell r="AF445">
            <v>0</v>
          </cell>
        </row>
        <row r="446">
          <cell r="A446">
            <v>58900</v>
          </cell>
          <cell r="B446">
            <v>589</v>
          </cell>
          <cell r="C446">
            <v>0</v>
          </cell>
          <cell r="D446" t="str">
            <v>MULTAS ADMVAS FEDERALES NO FISCALES 98%</v>
          </cell>
          <cell r="E446">
            <v>0</v>
          </cell>
          <cell r="F446">
            <v>0</v>
          </cell>
          <cell r="G446">
            <v>0</v>
          </cell>
          <cell r="H446">
            <v>0</v>
          </cell>
          <cell r="I446">
            <v>0</v>
          </cell>
          <cell r="J446">
            <v>0</v>
          </cell>
          <cell r="K446">
            <v>0</v>
          </cell>
          <cell r="L446">
            <v>0</v>
          </cell>
          <cell r="M446">
            <v>0</v>
          </cell>
          <cell r="N446">
            <v>0</v>
          </cell>
          <cell r="O446">
            <v>0</v>
          </cell>
          <cell r="P446">
            <v>0</v>
          </cell>
          <cell r="T446">
            <v>0</v>
          </cell>
          <cell r="U446">
            <v>0</v>
          </cell>
          <cell r="X446">
            <v>0</v>
          </cell>
          <cell r="Y446">
            <v>0</v>
          </cell>
          <cell r="AB446">
            <v>589</v>
          </cell>
          <cell r="AC446">
            <v>0</v>
          </cell>
          <cell r="AD446" t="str">
            <v>MULTAS ADMVAS FEDERALES NO FISCALES 98%</v>
          </cell>
          <cell r="AE446">
            <v>0</v>
          </cell>
          <cell r="AF446">
            <v>0</v>
          </cell>
        </row>
        <row r="447">
          <cell r="A447">
            <v>58901</v>
          </cell>
          <cell r="B447">
            <v>589</v>
          </cell>
          <cell r="C447">
            <v>1</v>
          </cell>
          <cell r="D447" t="str">
            <v>MULTAS INFRACC LEY FED TRAB 98% (325)</v>
          </cell>
          <cell r="E447">
            <v>18320.37</v>
          </cell>
          <cell r="F447">
            <v>22811.32</v>
          </cell>
          <cell r="G447">
            <v>14564.09</v>
          </cell>
          <cell r="H447">
            <v>55695.78</v>
          </cell>
          <cell r="I447">
            <v>20995.47</v>
          </cell>
          <cell r="J447">
            <v>24979.42</v>
          </cell>
          <cell r="K447">
            <v>24206.080000000002</v>
          </cell>
          <cell r="L447">
            <v>70180.97</v>
          </cell>
          <cell r="M447">
            <v>8044.31</v>
          </cell>
          <cell r="N447">
            <v>30543.68</v>
          </cell>
          <cell r="O447">
            <v>42150.3</v>
          </cell>
          <cell r="P447">
            <v>80738.290000000008</v>
          </cell>
          <cell r="T447">
            <v>0</v>
          </cell>
          <cell r="U447">
            <v>206615.04000000001</v>
          </cell>
          <cell r="X447">
            <v>0</v>
          </cell>
          <cell r="Y447">
            <v>206615.04000000001</v>
          </cell>
          <cell r="AB447">
            <v>589</v>
          </cell>
          <cell r="AC447">
            <v>1</v>
          </cell>
          <cell r="AD447" t="str">
            <v>MULTAS INFRACC LEY FED TRAB 98% (325)</v>
          </cell>
          <cell r="AE447">
            <v>42150.3</v>
          </cell>
          <cell r="AF447">
            <v>206615.04000000001</v>
          </cell>
        </row>
        <row r="448">
          <cell r="A448">
            <v>58902</v>
          </cell>
          <cell r="B448">
            <v>589</v>
          </cell>
          <cell r="C448">
            <v>2</v>
          </cell>
          <cell r="D448" t="str">
            <v>MULTAS INF REGLAM DE TRAN FED 98% (327)</v>
          </cell>
          <cell r="E448">
            <v>177001.84</v>
          </cell>
          <cell r="F448">
            <v>148380.31</v>
          </cell>
          <cell r="G448">
            <v>87674.29</v>
          </cell>
          <cell r="H448">
            <v>413056.44</v>
          </cell>
          <cell r="I448">
            <v>129836.01</v>
          </cell>
          <cell r="J448">
            <v>260672.37</v>
          </cell>
          <cell r="K448">
            <v>260305.65</v>
          </cell>
          <cell r="L448">
            <v>650814.03</v>
          </cell>
          <cell r="M448">
            <v>313804.08</v>
          </cell>
          <cell r="N448">
            <v>999380.94</v>
          </cell>
          <cell r="O448">
            <v>738217.12</v>
          </cell>
          <cell r="P448">
            <v>2051402.1400000001</v>
          </cell>
          <cell r="T448">
            <v>0</v>
          </cell>
          <cell r="U448">
            <v>3115272.61</v>
          </cell>
          <cell r="X448">
            <v>0</v>
          </cell>
          <cell r="Y448">
            <v>3115272.61</v>
          </cell>
          <cell r="AB448">
            <v>589</v>
          </cell>
          <cell r="AC448">
            <v>2</v>
          </cell>
          <cell r="AD448" t="str">
            <v>MULTAS INF REGLAM DE TRAN FED 98% (327)</v>
          </cell>
          <cell r="AE448">
            <v>738217.12</v>
          </cell>
          <cell r="AF448">
            <v>3115272.61</v>
          </cell>
        </row>
        <row r="449">
          <cell r="A449">
            <v>58903</v>
          </cell>
          <cell r="B449">
            <v>589</v>
          </cell>
          <cell r="C449">
            <v>3</v>
          </cell>
          <cell r="D449" t="str">
            <v>MULTAS DE LA PROFECO 98% (332)</v>
          </cell>
          <cell r="E449">
            <v>489726.56</v>
          </cell>
          <cell r="F449">
            <v>471096.36</v>
          </cell>
          <cell r="G449">
            <v>872691.04</v>
          </cell>
          <cell r="H449">
            <v>1833513.96</v>
          </cell>
          <cell r="I449">
            <v>369489.37</v>
          </cell>
          <cell r="J449">
            <v>452497.91999999998</v>
          </cell>
          <cell r="K449">
            <v>412611.35</v>
          </cell>
          <cell r="L449">
            <v>1234598.6400000001</v>
          </cell>
          <cell r="M449">
            <v>549193.30000000005</v>
          </cell>
          <cell r="N449">
            <v>237387.79</v>
          </cell>
          <cell r="O449">
            <v>372271.79</v>
          </cell>
          <cell r="P449">
            <v>1158852.8800000001</v>
          </cell>
          <cell r="T449">
            <v>0</v>
          </cell>
          <cell r="U449">
            <v>4226965.4800000004</v>
          </cell>
          <cell r="X449">
            <v>0</v>
          </cell>
          <cell r="Y449">
            <v>4226965.4800000004</v>
          </cell>
          <cell r="AB449">
            <v>589</v>
          </cell>
          <cell r="AC449">
            <v>3</v>
          </cell>
          <cell r="AD449" t="str">
            <v>MULTAS DE LA PROFECO 98% (332)</v>
          </cell>
          <cell r="AE449">
            <v>372271.79</v>
          </cell>
          <cell r="AF449">
            <v>4226965.4800000004</v>
          </cell>
        </row>
        <row r="450">
          <cell r="A450">
            <v>58904</v>
          </cell>
          <cell r="B450">
            <v>589</v>
          </cell>
          <cell r="C450">
            <v>4</v>
          </cell>
          <cell r="D450" t="str">
            <v>MULTAS DE VARIAS DEP FED 98% (334)</v>
          </cell>
          <cell r="E450">
            <v>10524.22</v>
          </cell>
          <cell r="F450">
            <v>39241.65</v>
          </cell>
          <cell r="G450">
            <v>24258.49</v>
          </cell>
          <cell r="H450">
            <v>74024.36</v>
          </cell>
          <cell r="I450">
            <v>9172.7999999999993</v>
          </cell>
          <cell r="J450">
            <v>6027.99</v>
          </cell>
          <cell r="K450">
            <v>251296.11</v>
          </cell>
          <cell r="L450">
            <v>266496.89999999997</v>
          </cell>
          <cell r="M450">
            <v>29365.7</v>
          </cell>
          <cell r="N450">
            <v>13708.83</v>
          </cell>
          <cell r="O450">
            <v>78539.009999999995</v>
          </cell>
          <cell r="P450">
            <v>121613.54</v>
          </cell>
          <cell r="T450">
            <v>0</v>
          </cell>
          <cell r="U450">
            <v>462134.79999999993</v>
          </cell>
          <cell r="X450">
            <v>0</v>
          </cell>
          <cell r="Y450">
            <v>462134.8</v>
          </cell>
          <cell r="AB450">
            <v>589</v>
          </cell>
          <cell r="AC450">
            <v>4</v>
          </cell>
          <cell r="AD450" t="str">
            <v>MULTAS DE VARIAS DEP FED 98% (334)</v>
          </cell>
          <cell r="AE450">
            <v>78539.009999999995</v>
          </cell>
          <cell r="AF450">
            <v>462134.8</v>
          </cell>
        </row>
        <row r="451">
          <cell r="A451">
            <v>58905</v>
          </cell>
          <cell r="B451">
            <v>589</v>
          </cell>
          <cell r="C451">
            <v>5</v>
          </cell>
          <cell r="D451" t="str">
            <v>MULTAS SECOFI 98%</v>
          </cell>
          <cell r="E451">
            <v>0</v>
          </cell>
          <cell r="F451">
            <v>0</v>
          </cell>
          <cell r="G451">
            <v>0</v>
          </cell>
          <cell r="H451">
            <v>0</v>
          </cell>
          <cell r="I451">
            <v>0</v>
          </cell>
          <cell r="J451">
            <v>0</v>
          </cell>
          <cell r="K451">
            <v>0</v>
          </cell>
          <cell r="L451">
            <v>0</v>
          </cell>
          <cell r="M451">
            <v>0</v>
          </cell>
          <cell r="N451">
            <v>0</v>
          </cell>
          <cell r="O451">
            <v>1012.83</v>
          </cell>
          <cell r="P451">
            <v>1012.83</v>
          </cell>
          <cell r="T451">
            <v>0</v>
          </cell>
          <cell r="U451">
            <v>1012.83</v>
          </cell>
          <cell r="X451">
            <v>0</v>
          </cell>
          <cell r="Y451">
            <v>1012.83</v>
          </cell>
          <cell r="AB451">
            <v>589</v>
          </cell>
          <cell r="AC451">
            <v>5</v>
          </cell>
          <cell r="AD451" t="str">
            <v>MULTAS SECOFI 98%</v>
          </cell>
          <cell r="AE451">
            <v>1012.83</v>
          </cell>
          <cell r="AF451">
            <v>1012.83</v>
          </cell>
        </row>
        <row r="452">
          <cell r="A452">
            <v>58906</v>
          </cell>
          <cell r="B452">
            <v>589</v>
          </cell>
          <cell r="C452">
            <v>6</v>
          </cell>
          <cell r="D452" t="str">
            <v>MULTAS PROFEPA 98%</v>
          </cell>
          <cell r="E452">
            <v>18457.87</v>
          </cell>
          <cell r="F452">
            <v>402011.9</v>
          </cell>
          <cell r="G452">
            <v>60409.65</v>
          </cell>
          <cell r="H452">
            <v>480879.42000000004</v>
          </cell>
          <cell r="I452">
            <v>4955.8599999999997</v>
          </cell>
          <cell r="J452">
            <v>4955.8599999999997</v>
          </cell>
          <cell r="K452">
            <v>31142.93</v>
          </cell>
          <cell r="L452">
            <v>41054.65</v>
          </cell>
          <cell r="M452">
            <v>0</v>
          </cell>
          <cell r="N452">
            <v>24536.36</v>
          </cell>
          <cell r="O452">
            <v>117610.17</v>
          </cell>
          <cell r="P452">
            <v>142146.53</v>
          </cell>
          <cell r="T452">
            <v>0</v>
          </cell>
          <cell r="U452">
            <v>664080.60000000009</v>
          </cell>
          <cell r="X452">
            <v>0</v>
          </cell>
          <cell r="Y452">
            <v>664080.6</v>
          </cell>
          <cell r="AB452">
            <v>589</v>
          </cell>
          <cell r="AC452">
            <v>6</v>
          </cell>
          <cell r="AD452" t="str">
            <v>MULTAS PROFEPA 98%</v>
          </cell>
          <cell r="AE452">
            <v>117610.17</v>
          </cell>
          <cell r="AF452">
            <v>664080.6</v>
          </cell>
        </row>
        <row r="453">
          <cell r="A453">
            <v>58910</v>
          </cell>
          <cell r="B453">
            <v>589</v>
          </cell>
          <cell r="C453">
            <v>10</v>
          </cell>
          <cell r="D453" t="str">
            <v>DEV. S/MULTAS ADMVAS FED(98%)</v>
          </cell>
          <cell r="H453">
            <v>0</v>
          </cell>
          <cell r="L453">
            <v>0</v>
          </cell>
          <cell r="O453">
            <v>-252658.56</v>
          </cell>
          <cell r="P453">
            <v>-252658.56</v>
          </cell>
          <cell r="T453">
            <v>0</v>
          </cell>
          <cell r="U453">
            <v>-252658.56</v>
          </cell>
          <cell r="X453">
            <v>0</v>
          </cell>
          <cell r="Y453">
            <v>-252658.56</v>
          </cell>
          <cell r="AB453">
            <v>589</v>
          </cell>
          <cell r="AC453">
            <v>10</v>
          </cell>
          <cell r="AD453" t="str">
            <v>DEV. S/MULTAS ADMVAS FED(98%)</v>
          </cell>
          <cell r="AE453">
            <v>-252658.56</v>
          </cell>
          <cell r="AF453">
            <v>-252658.56</v>
          </cell>
        </row>
        <row r="454">
          <cell r="B454">
            <v>579</v>
          </cell>
          <cell r="C454">
            <v>0</v>
          </cell>
          <cell r="D454" t="str">
            <v>TOTAL MULTAS</v>
          </cell>
          <cell r="E454">
            <v>714030.86</v>
          </cell>
          <cell r="F454">
            <v>1083541.54</v>
          </cell>
          <cell r="G454">
            <v>1059597.56</v>
          </cell>
          <cell r="H454">
            <v>2857169.96</v>
          </cell>
          <cell r="I454">
            <v>534449.51</v>
          </cell>
          <cell r="J454">
            <v>749133.56</v>
          </cell>
          <cell r="K454">
            <v>979562.12</v>
          </cell>
          <cell r="L454">
            <v>2263145.19</v>
          </cell>
          <cell r="M454">
            <v>900407.39</v>
          </cell>
          <cell r="N454">
            <v>1305557.6000000001</v>
          </cell>
          <cell r="O454">
            <v>1097142.6599999999</v>
          </cell>
          <cell r="P454">
            <v>3303107.6500000004</v>
          </cell>
          <cell r="T454">
            <v>0</v>
          </cell>
          <cell r="U454">
            <v>8423422.8000000007</v>
          </cell>
          <cell r="X454">
            <v>0</v>
          </cell>
          <cell r="Y454">
            <v>8423422.8000000007</v>
          </cell>
          <cell r="AB454">
            <v>579</v>
          </cell>
          <cell r="AC454">
            <v>0</v>
          </cell>
          <cell r="AD454" t="str">
            <v>TOTAL MULTAS</v>
          </cell>
          <cell r="AE454">
            <v>1097142.6599999999</v>
          </cell>
          <cell r="AF454">
            <v>8423422.8000000007</v>
          </cell>
        </row>
        <row r="455">
          <cell r="A455">
            <v>0</v>
          </cell>
          <cell r="D455" t="str">
            <v>SUB TOTAL INCENTIVOS</v>
          </cell>
          <cell r="E455">
            <v>35493062.960000001</v>
          </cell>
          <cell r="F455">
            <v>17825535.370000001</v>
          </cell>
          <cell r="G455">
            <v>46675121.270000003</v>
          </cell>
          <cell r="H455">
            <v>99993719.599999994</v>
          </cell>
          <cell r="I455">
            <v>46889950.600000001</v>
          </cell>
          <cell r="J455">
            <v>30744529.82</v>
          </cell>
          <cell r="K455">
            <v>35204365.240000002</v>
          </cell>
          <cell r="L455">
            <v>112838845.66</v>
          </cell>
          <cell r="M455">
            <v>32288795.300000001</v>
          </cell>
          <cell r="N455">
            <v>21374085.030000001</v>
          </cell>
          <cell r="O455">
            <v>23461484.07</v>
          </cell>
          <cell r="P455">
            <v>77124364.400000006</v>
          </cell>
          <cell r="T455">
            <v>0</v>
          </cell>
          <cell r="U455">
            <v>289956929.65999997</v>
          </cell>
          <cell r="X455">
            <v>47571.999999940395</v>
          </cell>
          <cell r="Y455">
            <v>289909357.66000003</v>
          </cell>
          <cell r="AB455">
            <v>0</v>
          </cell>
          <cell r="AC455">
            <v>0</v>
          </cell>
          <cell r="AD455" t="str">
            <v>SUB TOTAL INCENTIVOS</v>
          </cell>
          <cell r="AE455">
            <v>23461484.07</v>
          </cell>
          <cell r="AF455">
            <v>289909357.66000003</v>
          </cell>
        </row>
        <row r="456">
          <cell r="A456">
            <v>0</v>
          </cell>
          <cell r="D456" t="str">
            <v>TOTAL APROVECHAMIENTOS</v>
          </cell>
          <cell r="E456">
            <v>37465248.469999999</v>
          </cell>
          <cell r="F456">
            <v>40005449.090000004</v>
          </cell>
          <cell r="G456">
            <v>324232447.82999998</v>
          </cell>
          <cell r="H456">
            <v>401703145.38999999</v>
          </cell>
          <cell r="I456">
            <v>353526263.95999998</v>
          </cell>
          <cell r="J456">
            <v>536736380.18000001</v>
          </cell>
          <cell r="K456">
            <v>3478389582</v>
          </cell>
          <cell r="L456">
            <v>4368652226.1400003</v>
          </cell>
          <cell r="M456">
            <v>383519207.13</v>
          </cell>
          <cell r="N456">
            <v>1630340492.8199999</v>
          </cell>
          <cell r="O456">
            <v>231686005.53</v>
          </cell>
          <cell r="P456">
            <v>2245545705.48</v>
          </cell>
          <cell r="T456">
            <v>0</v>
          </cell>
          <cell r="U456">
            <v>7015901077.0100012</v>
          </cell>
          <cell r="X456">
            <v>47572.000000953674</v>
          </cell>
          <cell r="Y456">
            <v>7015853505.0100002</v>
          </cell>
          <cell r="AB456">
            <v>0</v>
          </cell>
          <cell r="AC456">
            <v>0</v>
          </cell>
          <cell r="AD456" t="str">
            <v>TOTAL APROVECHAMIENTOS</v>
          </cell>
          <cell r="AE456">
            <v>231686005.53</v>
          </cell>
          <cell r="AF456">
            <v>7015853505.0100002</v>
          </cell>
        </row>
        <row r="457">
          <cell r="A457">
            <v>0</v>
          </cell>
          <cell r="D457" t="str">
            <v>PARTICIPACION ESTATAL EN  IMPUESTOS FEDERALES COORDINADOS</v>
          </cell>
          <cell r="E457">
            <v>0</v>
          </cell>
          <cell r="F457">
            <v>0</v>
          </cell>
          <cell r="G457">
            <v>0</v>
          </cell>
          <cell r="H457">
            <v>0</v>
          </cell>
          <cell r="I457">
            <v>0</v>
          </cell>
          <cell r="J457">
            <v>0</v>
          </cell>
          <cell r="K457">
            <v>0</v>
          </cell>
          <cell r="L457">
            <v>0</v>
          </cell>
          <cell r="M457">
            <v>0</v>
          </cell>
          <cell r="N457">
            <v>0</v>
          </cell>
          <cell r="O457">
            <v>0</v>
          </cell>
          <cell r="P457">
            <v>0</v>
          </cell>
          <cell r="T457">
            <v>0</v>
          </cell>
          <cell r="U457">
            <v>0</v>
          </cell>
          <cell r="X457">
            <v>0</v>
          </cell>
          <cell r="Y457">
            <v>0</v>
          </cell>
          <cell r="AB457">
            <v>0</v>
          </cell>
          <cell r="AC457">
            <v>0</v>
          </cell>
          <cell r="AD457" t="str">
            <v>PARTICIPACION ESTATAL EN  IMPUESTOS FEDERALES COORDINADOS</v>
          </cell>
          <cell r="AE457">
            <v>0</v>
          </cell>
          <cell r="AF457">
            <v>0</v>
          </cell>
        </row>
        <row r="458">
          <cell r="A458">
            <v>51300</v>
          </cell>
          <cell r="B458">
            <v>513</v>
          </cell>
          <cell r="C458">
            <v>0</v>
          </cell>
          <cell r="D458" t="str">
            <v>FONDO DE PART. FEDERALES AÑOS ANTERIORES</v>
          </cell>
          <cell r="E458">
            <v>0</v>
          </cell>
          <cell r="F458">
            <v>29531124</v>
          </cell>
          <cell r="G458">
            <v>0</v>
          </cell>
          <cell r="H458">
            <v>29531124</v>
          </cell>
          <cell r="I458">
            <v>0</v>
          </cell>
          <cell r="J458">
            <v>12443759</v>
          </cell>
          <cell r="K458">
            <v>0</v>
          </cell>
          <cell r="L458">
            <v>12443759</v>
          </cell>
          <cell r="M458">
            <v>3062132</v>
          </cell>
          <cell r="N458">
            <v>0</v>
          </cell>
          <cell r="O458">
            <v>0</v>
          </cell>
          <cell r="P458">
            <v>3062132</v>
          </cell>
          <cell r="T458">
            <v>0</v>
          </cell>
          <cell r="U458">
            <v>45037015</v>
          </cell>
          <cell r="X458">
            <v>0</v>
          </cell>
          <cell r="Y458">
            <v>45037015</v>
          </cell>
          <cell r="AB458">
            <v>513</v>
          </cell>
          <cell r="AC458">
            <v>0</v>
          </cell>
          <cell r="AD458" t="str">
            <v>FONDO DE PART. FEDERALES AÑOS ANTERIORES</v>
          </cell>
          <cell r="AE458">
            <v>0</v>
          </cell>
          <cell r="AF458">
            <v>45037015</v>
          </cell>
        </row>
        <row r="459">
          <cell r="A459">
            <v>51400</v>
          </cell>
          <cell r="B459">
            <v>514</v>
          </cell>
          <cell r="C459">
            <v>0</v>
          </cell>
          <cell r="D459" t="str">
            <v>FONDO DE FISCALIZACION</v>
          </cell>
          <cell r="E459">
            <v>62446932</v>
          </cell>
          <cell r="F459">
            <v>53091560</v>
          </cell>
          <cell r="G459">
            <v>53091560</v>
          </cell>
          <cell r="H459">
            <v>168630052</v>
          </cell>
          <cell r="I459">
            <v>99330123</v>
          </cell>
          <cell r="J459">
            <v>54684059</v>
          </cell>
          <cell r="K459">
            <v>53091560</v>
          </cell>
          <cell r="L459">
            <v>207105742</v>
          </cell>
          <cell r="M459">
            <v>59961935</v>
          </cell>
          <cell r="N459">
            <v>58235473</v>
          </cell>
          <cell r="O459">
            <v>53091560</v>
          </cell>
          <cell r="P459">
            <v>171288968</v>
          </cell>
          <cell r="T459">
            <v>0</v>
          </cell>
          <cell r="U459">
            <v>547024762</v>
          </cell>
          <cell r="X459">
            <v>0</v>
          </cell>
          <cell r="Y459">
            <v>547024762</v>
          </cell>
          <cell r="AB459">
            <v>514</v>
          </cell>
          <cell r="AC459">
            <v>0</v>
          </cell>
          <cell r="AD459" t="str">
            <v>FONDO DE FISCALIZACION</v>
          </cell>
          <cell r="AE459">
            <v>53091560</v>
          </cell>
          <cell r="AF459">
            <v>547024762</v>
          </cell>
        </row>
        <row r="460">
          <cell r="A460">
            <v>53400</v>
          </cell>
          <cell r="B460">
            <v>534</v>
          </cell>
          <cell r="C460">
            <v>0</v>
          </cell>
          <cell r="D460" t="str">
            <v>FONDO GENERAL DE PARTICIPACIONES</v>
          </cell>
          <cell r="E460">
            <v>1200616312</v>
          </cell>
          <cell r="F460">
            <v>1583031068</v>
          </cell>
          <cell r="G460">
            <v>1302555195</v>
          </cell>
          <cell r="H460">
            <v>4086202575</v>
          </cell>
          <cell r="I460">
            <v>1370076429</v>
          </cell>
          <cell r="J460">
            <v>1202210688</v>
          </cell>
          <cell r="K460">
            <v>1238446831</v>
          </cell>
          <cell r="L460">
            <v>3810733948</v>
          </cell>
          <cell r="M460">
            <v>1223897347</v>
          </cell>
          <cell r="N460">
            <v>1137093774</v>
          </cell>
          <cell r="O460">
            <v>1329029311</v>
          </cell>
          <cell r="P460">
            <v>3690020432</v>
          </cell>
          <cell r="T460">
            <v>0</v>
          </cell>
          <cell r="U460">
            <v>11586956955</v>
          </cell>
          <cell r="X460">
            <v>0</v>
          </cell>
          <cell r="Y460">
            <v>11586956955</v>
          </cell>
          <cell r="AB460">
            <v>534</v>
          </cell>
          <cell r="AC460">
            <v>0</v>
          </cell>
          <cell r="AD460" t="str">
            <v>FONDO GENERAL DE PARTICIPACIONES</v>
          </cell>
          <cell r="AE460">
            <v>1329029311</v>
          </cell>
          <cell r="AF460">
            <v>11586956955</v>
          </cell>
        </row>
        <row r="461">
          <cell r="A461">
            <v>53500</v>
          </cell>
          <cell r="B461">
            <v>535</v>
          </cell>
          <cell r="C461">
            <v>0</v>
          </cell>
          <cell r="D461" t="str">
            <v>IMP ESP S/PROD Y SERV ALC, TAB Y CERVEZA</v>
          </cell>
          <cell r="E461">
            <v>47022879</v>
          </cell>
          <cell r="F461">
            <v>89513624</v>
          </cell>
          <cell r="G461">
            <v>32225097</v>
          </cell>
          <cell r="H461">
            <v>168761600</v>
          </cell>
          <cell r="I461">
            <v>37352501</v>
          </cell>
          <cell r="J461">
            <v>45562422</v>
          </cell>
          <cell r="K461">
            <v>22831701</v>
          </cell>
          <cell r="L461">
            <v>105746624</v>
          </cell>
          <cell r="M461">
            <v>47620551</v>
          </cell>
          <cell r="N461">
            <v>43628138</v>
          </cell>
          <cell r="O461">
            <v>45155546</v>
          </cell>
          <cell r="P461">
            <v>136404235</v>
          </cell>
          <cell r="T461">
            <v>0</v>
          </cell>
          <cell r="U461">
            <v>410912459</v>
          </cell>
          <cell r="X461">
            <v>0</v>
          </cell>
          <cell r="Y461">
            <v>410912459</v>
          </cell>
          <cell r="AB461">
            <v>535</v>
          </cell>
          <cell r="AC461">
            <v>0</v>
          </cell>
          <cell r="AD461" t="str">
            <v>IMP ESP S/PROD Y SERV ALC, TAB Y CERVEZA</v>
          </cell>
          <cell r="AE461">
            <v>45155546</v>
          </cell>
          <cell r="AF461">
            <v>410912459</v>
          </cell>
        </row>
        <row r="462">
          <cell r="A462">
            <v>53501</v>
          </cell>
          <cell r="B462">
            <v>535</v>
          </cell>
          <cell r="C462">
            <v>1</v>
          </cell>
          <cell r="D462" t="str">
            <v>I.E.P.S. EJERCICIOS ANTERIORES</v>
          </cell>
          <cell r="E462">
            <v>0</v>
          </cell>
          <cell r="F462">
            <v>-5974886</v>
          </cell>
          <cell r="G462">
            <v>0</v>
          </cell>
          <cell r="H462">
            <v>-5974886</v>
          </cell>
          <cell r="I462">
            <v>0</v>
          </cell>
          <cell r="J462">
            <v>-798033</v>
          </cell>
          <cell r="K462">
            <v>0</v>
          </cell>
          <cell r="L462">
            <v>-798033</v>
          </cell>
          <cell r="M462">
            <v>0</v>
          </cell>
          <cell r="N462">
            <v>0</v>
          </cell>
          <cell r="O462">
            <v>0</v>
          </cell>
          <cell r="P462">
            <v>0</v>
          </cell>
          <cell r="T462">
            <v>0</v>
          </cell>
          <cell r="U462">
            <v>-6772919</v>
          </cell>
          <cell r="X462">
            <v>0</v>
          </cell>
          <cell r="Y462">
            <v>-6772919</v>
          </cell>
          <cell r="AB462">
            <v>535</v>
          </cell>
          <cell r="AC462">
            <v>1</v>
          </cell>
          <cell r="AD462" t="str">
            <v>I.E.P.S. EJERCICIOS ANTERIORES</v>
          </cell>
          <cell r="AE462">
            <v>0</v>
          </cell>
          <cell r="AF462">
            <v>-6772919</v>
          </cell>
        </row>
        <row r="463">
          <cell r="A463">
            <v>53600</v>
          </cell>
          <cell r="B463">
            <v>536</v>
          </cell>
          <cell r="C463">
            <v>0</v>
          </cell>
          <cell r="D463" t="str">
            <v>FONDO DE FOMENTO MUNICIPAL</v>
          </cell>
          <cell r="E463">
            <v>20263760</v>
          </cell>
          <cell r="F463">
            <v>38975722</v>
          </cell>
          <cell r="G463">
            <v>25251545</v>
          </cell>
          <cell r="H463">
            <v>84491027</v>
          </cell>
          <cell r="I463">
            <v>28907312</v>
          </cell>
          <cell r="J463">
            <v>20499745</v>
          </cell>
          <cell r="K463">
            <v>23470494</v>
          </cell>
          <cell r="L463">
            <v>72877551</v>
          </cell>
          <cell r="M463">
            <v>23602277</v>
          </cell>
          <cell r="N463">
            <v>17341517</v>
          </cell>
          <cell r="O463">
            <v>27161184</v>
          </cell>
          <cell r="P463">
            <v>68104978</v>
          </cell>
          <cell r="T463">
            <v>0</v>
          </cell>
          <cell r="U463">
            <v>225473556</v>
          </cell>
          <cell r="X463">
            <v>0</v>
          </cell>
          <cell r="Y463">
            <v>225473556</v>
          </cell>
          <cell r="AB463">
            <v>536</v>
          </cell>
          <cell r="AC463">
            <v>0</v>
          </cell>
          <cell r="AD463" t="str">
            <v>FONDO DE FOMENTO MUNICIPAL</v>
          </cell>
          <cell r="AE463">
            <v>27161184</v>
          </cell>
          <cell r="AF463">
            <v>225473556</v>
          </cell>
        </row>
        <row r="464">
          <cell r="A464">
            <v>53700</v>
          </cell>
          <cell r="B464">
            <v>537</v>
          </cell>
          <cell r="C464">
            <v>0</v>
          </cell>
          <cell r="D464" t="str">
            <v>FONDO DE FOMENTO AÑOS ANTERIORES</v>
          </cell>
          <cell r="E464">
            <v>0</v>
          </cell>
          <cell r="F464">
            <v>-2270956</v>
          </cell>
          <cell r="G464">
            <v>0</v>
          </cell>
          <cell r="H464">
            <v>-2270956</v>
          </cell>
          <cell r="I464">
            <v>0</v>
          </cell>
          <cell r="J464">
            <v>449440</v>
          </cell>
          <cell r="K464">
            <v>0</v>
          </cell>
          <cell r="L464">
            <v>449440</v>
          </cell>
          <cell r="M464">
            <v>114443</v>
          </cell>
          <cell r="N464">
            <v>0</v>
          </cell>
          <cell r="O464">
            <v>0</v>
          </cell>
          <cell r="P464">
            <v>114443</v>
          </cell>
          <cell r="T464">
            <v>0</v>
          </cell>
          <cell r="U464">
            <v>-1707073</v>
          </cell>
          <cell r="X464">
            <v>0</v>
          </cell>
          <cell r="Y464">
            <v>-1707073</v>
          </cell>
          <cell r="AB464">
            <v>537</v>
          </cell>
          <cell r="AC464">
            <v>0</v>
          </cell>
          <cell r="AD464" t="str">
            <v>FONDO DE FOMENTO AÑOS ANTERIORES</v>
          </cell>
          <cell r="AE464">
            <v>0</v>
          </cell>
          <cell r="AF464">
            <v>-1707073</v>
          </cell>
        </row>
        <row r="465">
          <cell r="A465">
            <v>53800</v>
          </cell>
          <cell r="B465">
            <v>538</v>
          </cell>
          <cell r="C465">
            <v>0</v>
          </cell>
          <cell r="D465" t="str">
            <v>I.S.A.N. PAGOS PROVISIONALES</v>
          </cell>
          <cell r="E465">
            <v>0</v>
          </cell>
          <cell r="F465">
            <v>0</v>
          </cell>
          <cell r="G465">
            <v>0</v>
          </cell>
          <cell r="H465">
            <v>0</v>
          </cell>
          <cell r="I465">
            <v>0</v>
          </cell>
          <cell r="J465">
            <v>0</v>
          </cell>
          <cell r="K465">
            <v>0</v>
          </cell>
          <cell r="L465">
            <v>0</v>
          </cell>
          <cell r="M465">
            <v>0</v>
          </cell>
          <cell r="N465">
            <v>0</v>
          </cell>
          <cell r="O465">
            <v>0</v>
          </cell>
          <cell r="P465">
            <v>0</v>
          </cell>
          <cell r="T465">
            <v>0</v>
          </cell>
          <cell r="U465">
            <v>0</v>
          </cell>
          <cell r="X465">
            <v>0</v>
          </cell>
          <cell r="Y465">
            <v>0</v>
          </cell>
          <cell r="AB465">
            <v>538</v>
          </cell>
          <cell r="AC465">
            <v>0</v>
          </cell>
          <cell r="AD465" t="str">
            <v>I.S.A.N. PAGOS PROVISIONALES</v>
          </cell>
          <cell r="AE465">
            <v>0</v>
          </cell>
          <cell r="AF465">
            <v>0</v>
          </cell>
        </row>
        <row r="466">
          <cell r="A466">
            <v>53801</v>
          </cell>
          <cell r="B466">
            <v>538</v>
          </cell>
          <cell r="C466">
            <v>1</v>
          </cell>
          <cell r="D466" t="str">
            <v>INCENTIVOS POR ISAN</v>
          </cell>
          <cell r="E466">
            <v>0</v>
          </cell>
          <cell r="F466">
            <v>0</v>
          </cell>
          <cell r="G466">
            <v>0</v>
          </cell>
          <cell r="H466">
            <v>0</v>
          </cell>
          <cell r="I466">
            <v>0</v>
          </cell>
          <cell r="J466">
            <v>0</v>
          </cell>
          <cell r="K466">
            <v>0</v>
          </cell>
          <cell r="L466">
            <v>0</v>
          </cell>
          <cell r="M466">
            <v>0</v>
          </cell>
          <cell r="N466">
            <v>0</v>
          </cell>
          <cell r="P466">
            <v>0</v>
          </cell>
          <cell r="T466">
            <v>0</v>
          </cell>
          <cell r="U466">
            <v>0</v>
          </cell>
          <cell r="X466">
            <v>0</v>
          </cell>
        </row>
        <row r="467">
          <cell r="A467">
            <v>53802</v>
          </cell>
          <cell r="B467">
            <v>538</v>
          </cell>
          <cell r="C467">
            <v>2</v>
          </cell>
          <cell r="D467" t="str">
            <v>RECARGOS DE I.S.A.N.</v>
          </cell>
          <cell r="E467">
            <v>0</v>
          </cell>
          <cell r="F467">
            <v>0</v>
          </cell>
          <cell r="G467">
            <v>0</v>
          </cell>
          <cell r="H467">
            <v>0</v>
          </cell>
          <cell r="I467">
            <v>0</v>
          </cell>
          <cell r="J467">
            <v>0</v>
          </cell>
          <cell r="K467">
            <v>100</v>
          </cell>
          <cell r="L467">
            <v>100</v>
          </cell>
          <cell r="M467">
            <v>0</v>
          </cell>
          <cell r="N467">
            <v>0</v>
          </cell>
          <cell r="O467">
            <v>0</v>
          </cell>
          <cell r="P467">
            <v>0</v>
          </cell>
          <cell r="T467">
            <v>0</v>
          </cell>
          <cell r="U467">
            <v>100</v>
          </cell>
          <cell r="X467">
            <v>0</v>
          </cell>
          <cell r="Y467">
            <v>100</v>
          </cell>
          <cell r="AB467">
            <v>538</v>
          </cell>
          <cell r="AC467">
            <v>2</v>
          </cell>
          <cell r="AD467" t="str">
            <v>RECARGOS DE I.S.A.N.</v>
          </cell>
          <cell r="AE467">
            <v>0</v>
          </cell>
          <cell r="AF467">
            <v>100</v>
          </cell>
        </row>
        <row r="468">
          <cell r="A468">
            <v>53803</v>
          </cell>
          <cell r="B468">
            <v>538</v>
          </cell>
          <cell r="C468">
            <v>3</v>
          </cell>
          <cell r="D468" t="str">
            <v>SANCIONES ISAN</v>
          </cell>
          <cell r="E468">
            <v>980</v>
          </cell>
          <cell r="F468">
            <v>2940</v>
          </cell>
          <cell r="G468">
            <v>980</v>
          </cell>
          <cell r="H468">
            <v>4900</v>
          </cell>
          <cell r="I468">
            <v>0</v>
          </cell>
          <cell r="J468">
            <v>0</v>
          </cell>
          <cell r="K468">
            <v>4900</v>
          </cell>
          <cell r="L468">
            <v>4900</v>
          </cell>
          <cell r="M468">
            <v>980</v>
          </cell>
          <cell r="N468">
            <v>980</v>
          </cell>
          <cell r="O468">
            <v>0</v>
          </cell>
          <cell r="P468">
            <v>1960</v>
          </cell>
          <cell r="T468">
            <v>0</v>
          </cell>
          <cell r="U468">
            <v>11760</v>
          </cell>
          <cell r="X468">
            <v>0</v>
          </cell>
          <cell r="Y468">
            <v>11760</v>
          </cell>
          <cell r="AB468">
            <v>538</v>
          </cell>
          <cell r="AC468">
            <v>3</v>
          </cell>
          <cell r="AD468" t="str">
            <v>SANCIONES ISAN</v>
          </cell>
          <cell r="AE468">
            <v>0</v>
          </cell>
          <cell r="AF468">
            <v>11760</v>
          </cell>
        </row>
        <row r="469">
          <cell r="A469">
            <v>53809</v>
          </cell>
          <cell r="B469">
            <v>538</v>
          </cell>
          <cell r="C469">
            <v>9</v>
          </cell>
          <cell r="D469" t="str">
            <v>I.S.A.N. PAGOS PROVISIONALES</v>
          </cell>
          <cell r="E469">
            <v>31479563</v>
          </cell>
          <cell r="F469">
            <v>17910852</v>
          </cell>
          <cell r="G469">
            <v>16157980</v>
          </cell>
          <cell r="H469">
            <v>65548395</v>
          </cell>
          <cell r="I469">
            <v>20337985</v>
          </cell>
          <cell r="J469">
            <v>16704932</v>
          </cell>
          <cell r="K469">
            <v>20295121.670000002</v>
          </cell>
          <cell r="L469">
            <v>57338038.670000002</v>
          </cell>
          <cell r="M469">
            <v>18109814</v>
          </cell>
          <cell r="N469">
            <v>17591562</v>
          </cell>
          <cell r="O469">
            <v>14679625</v>
          </cell>
          <cell r="P469">
            <v>50381001</v>
          </cell>
          <cell r="T469">
            <v>0</v>
          </cell>
          <cell r="U469">
            <v>173267434.67000002</v>
          </cell>
          <cell r="X469">
            <v>0</v>
          </cell>
          <cell r="Y469">
            <v>173267434.66999999</v>
          </cell>
          <cell r="AB469">
            <v>538</v>
          </cell>
          <cell r="AC469">
            <v>9</v>
          </cell>
          <cell r="AD469" t="str">
            <v>I.S.A.N. PAGOS PROVISIONALES</v>
          </cell>
          <cell r="AE469">
            <v>14679625</v>
          </cell>
          <cell r="AF469">
            <v>173267434.66999999</v>
          </cell>
        </row>
        <row r="470">
          <cell r="A470">
            <v>53810</v>
          </cell>
          <cell r="B470">
            <v>538</v>
          </cell>
          <cell r="C470">
            <v>10</v>
          </cell>
          <cell r="D470" t="str">
            <v>ACTUALIZACION DE I.S.A.N.</v>
          </cell>
          <cell r="E470">
            <v>0</v>
          </cell>
          <cell r="F470">
            <v>0</v>
          </cell>
          <cell r="G470">
            <v>0</v>
          </cell>
          <cell r="H470">
            <v>0</v>
          </cell>
          <cell r="I470">
            <v>0</v>
          </cell>
          <cell r="J470">
            <v>0</v>
          </cell>
          <cell r="K470">
            <v>0</v>
          </cell>
          <cell r="L470">
            <v>0</v>
          </cell>
          <cell r="M470">
            <v>0</v>
          </cell>
          <cell r="N470">
            <v>0</v>
          </cell>
          <cell r="O470">
            <v>0</v>
          </cell>
          <cell r="P470">
            <v>0</v>
          </cell>
          <cell r="T470">
            <v>0</v>
          </cell>
          <cell r="U470">
            <v>0</v>
          </cell>
          <cell r="X470">
            <v>0</v>
          </cell>
          <cell r="Y470">
            <v>0</v>
          </cell>
          <cell r="AB470">
            <v>538</v>
          </cell>
          <cell r="AC470">
            <v>10</v>
          </cell>
          <cell r="AD470" t="str">
            <v>ACTUALIZACION DE I.S.A.N.</v>
          </cell>
          <cell r="AE470">
            <v>0</v>
          </cell>
          <cell r="AF470">
            <v>0</v>
          </cell>
        </row>
        <row r="471">
          <cell r="A471">
            <v>53811</v>
          </cell>
          <cell r="B471">
            <v>538</v>
          </cell>
          <cell r="C471">
            <v>11</v>
          </cell>
          <cell r="D471" t="str">
            <v>FONDO DE COMPENSACION DEL I.S.A.N.</v>
          </cell>
          <cell r="E471">
            <v>10746896</v>
          </cell>
          <cell r="F471">
            <v>10746896</v>
          </cell>
          <cell r="G471">
            <v>10746896</v>
          </cell>
          <cell r="H471">
            <v>32240688</v>
          </cell>
          <cell r="I471">
            <v>10746896</v>
          </cell>
          <cell r="J471">
            <v>10746896</v>
          </cell>
          <cell r="K471">
            <v>10746896</v>
          </cell>
          <cell r="L471">
            <v>32240688</v>
          </cell>
          <cell r="M471">
            <v>10746896</v>
          </cell>
          <cell r="N471">
            <v>10746896</v>
          </cell>
          <cell r="O471">
            <v>10746896</v>
          </cell>
          <cell r="P471">
            <v>32240688</v>
          </cell>
          <cell r="T471">
            <v>0</v>
          </cell>
          <cell r="U471">
            <v>96722064</v>
          </cell>
          <cell r="X471">
            <v>0</v>
          </cell>
          <cell r="Y471">
            <v>96722064</v>
          </cell>
          <cell r="AB471">
            <v>538</v>
          </cell>
          <cell r="AC471">
            <v>11</v>
          </cell>
          <cell r="AD471" t="str">
            <v>FONDO DE COMPENSACION DEL I.S.A.N.</v>
          </cell>
          <cell r="AE471">
            <v>10746896</v>
          </cell>
          <cell r="AF471">
            <v>96722064</v>
          </cell>
        </row>
        <row r="472">
          <cell r="A472">
            <v>53812</v>
          </cell>
          <cell r="B472">
            <v>538</v>
          </cell>
          <cell r="C472">
            <v>12</v>
          </cell>
          <cell r="D472" t="str">
            <v>MULTAS POR AUTOCORRECCION I.S.A.N.</v>
          </cell>
          <cell r="E472">
            <v>0</v>
          </cell>
          <cell r="F472">
            <v>0</v>
          </cell>
          <cell r="G472">
            <v>0</v>
          </cell>
          <cell r="H472">
            <v>0</v>
          </cell>
          <cell r="I472">
            <v>0</v>
          </cell>
          <cell r="J472">
            <v>61200</v>
          </cell>
          <cell r="K472">
            <v>6120</v>
          </cell>
          <cell r="L472">
            <v>67320</v>
          </cell>
          <cell r="M472">
            <v>0</v>
          </cell>
          <cell r="N472">
            <v>0</v>
          </cell>
          <cell r="O472">
            <v>0</v>
          </cell>
          <cell r="P472">
            <v>0</v>
          </cell>
          <cell r="T472">
            <v>0</v>
          </cell>
          <cell r="U472">
            <v>67320</v>
          </cell>
          <cell r="X472">
            <v>0</v>
          </cell>
          <cell r="Y472">
            <v>67320</v>
          </cell>
          <cell r="AB472">
            <v>538</v>
          </cell>
          <cell r="AC472">
            <v>12</v>
          </cell>
          <cell r="AD472" t="str">
            <v>MULTAS POR AUTOCORRECCION I.S.A.N.</v>
          </cell>
          <cell r="AE472">
            <v>0</v>
          </cell>
          <cell r="AF472">
            <v>67320</v>
          </cell>
        </row>
        <row r="473">
          <cell r="A473">
            <v>53813</v>
          </cell>
          <cell r="B473">
            <v>538</v>
          </cell>
          <cell r="C473">
            <v>13</v>
          </cell>
          <cell r="D473" t="str">
            <v>INCENTIVOS POR ISAN REZAGO</v>
          </cell>
          <cell r="E473">
            <v>0</v>
          </cell>
          <cell r="F473">
            <v>0</v>
          </cell>
          <cell r="G473">
            <v>0</v>
          </cell>
          <cell r="H473">
            <v>0</v>
          </cell>
          <cell r="I473">
            <v>0</v>
          </cell>
          <cell r="J473">
            <v>0</v>
          </cell>
          <cell r="K473">
            <v>0</v>
          </cell>
          <cell r="L473">
            <v>0</v>
          </cell>
          <cell r="M473">
            <v>0</v>
          </cell>
          <cell r="N473">
            <v>0</v>
          </cell>
          <cell r="O473">
            <v>0</v>
          </cell>
          <cell r="P473">
            <v>0</v>
          </cell>
          <cell r="T473">
            <v>0</v>
          </cell>
          <cell r="U473">
            <v>0</v>
          </cell>
          <cell r="X473">
            <v>0</v>
          </cell>
          <cell r="Y473">
            <v>0</v>
          </cell>
          <cell r="AB473">
            <v>538</v>
          </cell>
          <cell r="AC473">
            <v>13</v>
          </cell>
          <cell r="AD473" t="str">
            <v>INCENTIVOS POR ISAN REZAGO</v>
          </cell>
          <cell r="AE473">
            <v>0</v>
          </cell>
          <cell r="AF473">
            <v>0</v>
          </cell>
        </row>
        <row r="474">
          <cell r="A474">
            <v>53814</v>
          </cell>
          <cell r="B474">
            <v>538</v>
          </cell>
          <cell r="C474">
            <v>14</v>
          </cell>
          <cell r="D474" t="str">
            <v>RECARGOS ISAN REZAGO</v>
          </cell>
          <cell r="E474">
            <v>74133</v>
          </cell>
          <cell r="F474">
            <v>174</v>
          </cell>
          <cell r="G474">
            <v>44096</v>
          </cell>
          <cell r="H474">
            <v>118403</v>
          </cell>
          <cell r="I474">
            <v>3048</v>
          </cell>
          <cell r="J474">
            <v>231238</v>
          </cell>
          <cell r="K474">
            <v>58819</v>
          </cell>
          <cell r="L474">
            <v>293105</v>
          </cell>
          <cell r="M474">
            <v>179</v>
          </cell>
          <cell r="N474">
            <v>18388</v>
          </cell>
          <cell r="O474">
            <v>6769</v>
          </cell>
          <cell r="P474">
            <v>25336</v>
          </cell>
          <cell r="T474">
            <v>0</v>
          </cell>
          <cell r="U474">
            <v>436844</v>
          </cell>
          <cell r="X474">
            <v>0</v>
          </cell>
          <cell r="Y474">
            <v>436844</v>
          </cell>
          <cell r="AB474">
            <v>538</v>
          </cell>
          <cell r="AC474">
            <v>14</v>
          </cell>
          <cell r="AD474" t="str">
            <v>RECARGOS ISAN REZAGO</v>
          </cell>
          <cell r="AE474">
            <v>6769</v>
          </cell>
          <cell r="AF474">
            <v>436844</v>
          </cell>
        </row>
        <row r="475">
          <cell r="A475">
            <v>53815</v>
          </cell>
          <cell r="B475">
            <v>538</v>
          </cell>
          <cell r="C475">
            <v>15</v>
          </cell>
          <cell r="D475" t="str">
            <v>SANCIONES ISAN REZAGO</v>
          </cell>
          <cell r="E475">
            <v>0</v>
          </cell>
          <cell r="F475">
            <v>0</v>
          </cell>
          <cell r="G475">
            <v>0</v>
          </cell>
          <cell r="H475">
            <v>0</v>
          </cell>
          <cell r="I475">
            <v>0</v>
          </cell>
          <cell r="J475">
            <v>0</v>
          </cell>
          <cell r="K475">
            <v>0</v>
          </cell>
          <cell r="L475">
            <v>0</v>
          </cell>
          <cell r="M475">
            <v>0</v>
          </cell>
          <cell r="N475">
            <v>0</v>
          </cell>
          <cell r="O475">
            <v>0</v>
          </cell>
          <cell r="P475">
            <v>0</v>
          </cell>
          <cell r="T475">
            <v>0</v>
          </cell>
          <cell r="U475">
            <v>0</v>
          </cell>
          <cell r="X475">
            <v>0</v>
          </cell>
          <cell r="Y475">
            <v>0</v>
          </cell>
          <cell r="AB475">
            <v>538</v>
          </cell>
          <cell r="AC475">
            <v>15</v>
          </cell>
          <cell r="AD475" t="str">
            <v>SANCIONES ISAN REZAGO</v>
          </cell>
          <cell r="AE475">
            <v>0</v>
          </cell>
          <cell r="AF475">
            <v>0</v>
          </cell>
        </row>
        <row r="476">
          <cell r="A476">
            <v>53816</v>
          </cell>
          <cell r="B476">
            <v>538</v>
          </cell>
          <cell r="C476">
            <v>16</v>
          </cell>
          <cell r="D476" t="str">
            <v>ISAN PAGOS PROVISIONALES REZAGO</v>
          </cell>
          <cell r="E476">
            <v>3312137</v>
          </cell>
          <cell r="F476">
            <v>7627</v>
          </cell>
          <cell r="G476">
            <v>2335412</v>
          </cell>
          <cell r="H476">
            <v>5655176</v>
          </cell>
          <cell r="I476">
            <v>320270</v>
          </cell>
          <cell r="J476">
            <v>2423907</v>
          </cell>
          <cell r="K476">
            <v>2167712</v>
          </cell>
          <cell r="L476">
            <v>4911889</v>
          </cell>
          <cell r="M476">
            <v>17878</v>
          </cell>
          <cell r="N476">
            <v>681131</v>
          </cell>
          <cell r="O476">
            <v>6209471</v>
          </cell>
          <cell r="P476">
            <v>6908480</v>
          </cell>
          <cell r="T476">
            <v>0</v>
          </cell>
          <cell r="U476">
            <v>17475545</v>
          </cell>
          <cell r="X476">
            <v>0</v>
          </cell>
          <cell r="Y476">
            <v>17475545</v>
          </cell>
          <cell r="AB476">
            <v>538</v>
          </cell>
          <cell r="AC476">
            <v>16</v>
          </cell>
          <cell r="AD476" t="str">
            <v>ISAN PAGOS PROVISIONALES REZAGO</v>
          </cell>
          <cell r="AE476">
            <v>6209471</v>
          </cell>
          <cell r="AF476">
            <v>17475545</v>
          </cell>
        </row>
        <row r="477">
          <cell r="A477">
            <v>53817</v>
          </cell>
          <cell r="B477">
            <v>538</v>
          </cell>
          <cell r="C477">
            <v>17</v>
          </cell>
          <cell r="D477" t="str">
            <v>ACTUALIZACION DE ISAN REZAGO</v>
          </cell>
          <cell r="E477">
            <v>14135</v>
          </cell>
          <cell r="F477">
            <v>83</v>
          </cell>
          <cell r="G477">
            <v>18258</v>
          </cell>
          <cell r="H477">
            <v>32476</v>
          </cell>
          <cell r="I477">
            <v>0</v>
          </cell>
          <cell r="J477">
            <v>67376</v>
          </cell>
          <cell r="K477">
            <v>3776</v>
          </cell>
          <cell r="L477">
            <v>71152</v>
          </cell>
          <cell r="M477">
            <v>0</v>
          </cell>
          <cell r="N477">
            <v>10325</v>
          </cell>
          <cell r="O477">
            <v>0</v>
          </cell>
          <cell r="P477">
            <v>10325</v>
          </cell>
          <cell r="T477">
            <v>0</v>
          </cell>
          <cell r="U477">
            <v>113953</v>
          </cell>
          <cell r="X477">
            <v>0</v>
          </cell>
          <cell r="Y477">
            <v>113953</v>
          </cell>
          <cell r="AB477">
            <v>538</v>
          </cell>
          <cell r="AC477">
            <v>17</v>
          </cell>
          <cell r="AD477" t="str">
            <v>ACTUALIZACION DE ISAN REZAGO</v>
          </cell>
          <cell r="AE477">
            <v>0</v>
          </cell>
          <cell r="AF477">
            <v>113953</v>
          </cell>
        </row>
        <row r="478">
          <cell r="A478">
            <v>53818</v>
          </cell>
          <cell r="B478">
            <v>538</v>
          </cell>
          <cell r="C478">
            <v>18</v>
          </cell>
          <cell r="D478" t="str">
            <v>MULTAS POR AUTOCORRECION ISAN REZAGO</v>
          </cell>
          <cell r="E478">
            <v>0</v>
          </cell>
          <cell r="F478">
            <v>0</v>
          </cell>
          <cell r="G478">
            <v>0</v>
          </cell>
          <cell r="H478">
            <v>0</v>
          </cell>
          <cell r="I478">
            <v>0</v>
          </cell>
          <cell r="J478">
            <v>0</v>
          </cell>
          <cell r="K478">
            <v>0</v>
          </cell>
          <cell r="L478">
            <v>0</v>
          </cell>
          <cell r="M478">
            <v>0</v>
          </cell>
          <cell r="N478">
            <v>141598</v>
          </cell>
          <cell r="O478">
            <v>0</v>
          </cell>
          <cell r="P478">
            <v>141598</v>
          </cell>
          <cell r="T478">
            <v>0</v>
          </cell>
          <cell r="U478">
            <v>141598</v>
          </cell>
          <cell r="X478">
            <v>0</v>
          </cell>
          <cell r="Y478">
            <v>141598</v>
          </cell>
          <cell r="AB478">
            <v>538</v>
          </cell>
          <cell r="AC478">
            <v>18</v>
          </cell>
          <cell r="AD478" t="str">
            <v>MULTAS POR AUTOCORRECION ISAN REZAGO</v>
          </cell>
          <cell r="AE478">
            <v>0</v>
          </cell>
          <cell r="AF478">
            <v>141598</v>
          </cell>
        </row>
        <row r="479">
          <cell r="A479">
            <v>53819</v>
          </cell>
          <cell r="B479">
            <v>538</v>
          </cell>
          <cell r="C479">
            <v>19</v>
          </cell>
          <cell r="D479" t="str">
            <v>FONDO DE COMPENSACION DEL ISAN REZAGO</v>
          </cell>
          <cell r="E479">
            <v>0</v>
          </cell>
          <cell r="F479">
            <v>0</v>
          </cell>
          <cell r="G479">
            <v>0</v>
          </cell>
          <cell r="H479">
            <v>0</v>
          </cell>
          <cell r="I479">
            <v>0</v>
          </cell>
          <cell r="J479">
            <v>0</v>
          </cell>
          <cell r="K479">
            <v>0</v>
          </cell>
          <cell r="L479">
            <v>0</v>
          </cell>
          <cell r="M479">
            <v>0</v>
          </cell>
          <cell r="N479">
            <v>0</v>
          </cell>
          <cell r="O479">
            <v>0</v>
          </cell>
          <cell r="P479">
            <v>0</v>
          </cell>
          <cell r="T479">
            <v>0</v>
          </cell>
          <cell r="U479">
            <v>0</v>
          </cell>
          <cell r="X479">
            <v>0</v>
          </cell>
          <cell r="Y479">
            <v>0</v>
          </cell>
          <cell r="AB479">
            <v>538</v>
          </cell>
          <cell r="AC479">
            <v>19</v>
          </cell>
          <cell r="AD479" t="str">
            <v>FONDO DE COMPENSACION DEL ISAN REZAGO</v>
          </cell>
          <cell r="AE479">
            <v>0</v>
          </cell>
          <cell r="AF479">
            <v>0</v>
          </cell>
        </row>
        <row r="480">
          <cell r="A480">
            <v>53901</v>
          </cell>
          <cell r="B480">
            <v>539</v>
          </cell>
          <cell r="C480">
            <v>1</v>
          </cell>
          <cell r="D480" t="str">
            <v>DEVOLUCION IMP. SOBRE AUTOMOVILES NUEVOS</v>
          </cell>
          <cell r="E480">
            <v>0</v>
          </cell>
          <cell r="F480">
            <v>0</v>
          </cell>
          <cell r="G480">
            <v>0</v>
          </cell>
          <cell r="H480">
            <v>0</v>
          </cell>
          <cell r="I480">
            <v>0</v>
          </cell>
          <cell r="J480">
            <v>0</v>
          </cell>
          <cell r="K480">
            <v>0</v>
          </cell>
          <cell r="L480">
            <v>0</v>
          </cell>
          <cell r="M480">
            <v>0</v>
          </cell>
          <cell r="N480">
            <v>0</v>
          </cell>
          <cell r="O480">
            <v>0</v>
          </cell>
          <cell r="P480">
            <v>0</v>
          </cell>
          <cell r="T480">
            <v>0</v>
          </cell>
          <cell r="U480">
            <v>0</v>
          </cell>
          <cell r="X480">
            <v>0</v>
          </cell>
          <cell r="Y480">
            <v>0</v>
          </cell>
          <cell r="AB480">
            <v>539</v>
          </cell>
          <cell r="AC480">
            <v>1</v>
          </cell>
          <cell r="AD480" t="str">
            <v>DEVOLUCION IMP. SOBRE AUTOMOVILES NUEVOS</v>
          </cell>
          <cell r="AE480">
            <v>0</v>
          </cell>
          <cell r="AF480">
            <v>0</v>
          </cell>
        </row>
        <row r="481">
          <cell r="A481">
            <v>53902</v>
          </cell>
          <cell r="B481">
            <v>539</v>
          </cell>
          <cell r="C481">
            <v>2</v>
          </cell>
          <cell r="D481" t="str">
            <v>ACT.E INT'S.POR DEV.IMP.S/AUTOMOV.NVOS.</v>
          </cell>
          <cell r="E481">
            <v>0</v>
          </cell>
          <cell r="F481">
            <v>0</v>
          </cell>
          <cell r="G481">
            <v>0</v>
          </cell>
          <cell r="H481">
            <v>0</v>
          </cell>
          <cell r="I481">
            <v>0</v>
          </cell>
          <cell r="J481">
            <v>0</v>
          </cell>
          <cell r="K481">
            <v>0</v>
          </cell>
          <cell r="L481">
            <v>0</v>
          </cell>
          <cell r="M481">
            <v>0</v>
          </cell>
          <cell r="N481">
            <v>0</v>
          </cell>
          <cell r="O481">
            <v>0</v>
          </cell>
          <cell r="P481">
            <v>0</v>
          </cell>
          <cell r="T481">
            <v>0</v>
          </cell>
          <cell r="U481">
            <v>0</v>
          </cell>
          <cell r="X481">
            <v>0</v>
          </cell>
          <cell r="Y481">
            <v>0</v>
          </cell>
          <cell r="AB481">
            <v>539</v>
          </cell>
          <cell r="AC481">
            <v>2</v>
          </cell>
          <cell r="AD481" t="str">
            <v>ACT.E INT'S.POR DEV.IMP.S/AUTOMOV.NVOS.</v>
          </cell>
          <cell r="AE481">
            <v>0</v>
          </cell>
          <cell r="AF481">
            <v>0</v>
          </cell>
        </row>
        <row r="482">
          <cell r="A482">
            <v>53903</v>
          </cell>
          <cell r="B482">
            <v>539</v>
          </cell>
          <cell r="C482">
            <v>3</v>
          </cell>
          <cell r="D482" t="str">
            <v>DEV.IMP.S/AUTOMOVILES NUEVOS REZAGO</v>
          </cell>
          <cell r="E482">
            <v>0</v>
          </cell>
          <cell r="F482">
            <v>0</v>
          </cell>
          <cell r="G482">
            <v>0</v>
          </cell>
          <cell r="H482">
            <v>0</v>
          </cell>
          <cell r="I482">
            <v>0</v>
          </cell>
          <cell r="J482">
            <v>0</v>
          </cell>
          <cell r="K482">
            <v>0</v>
          </cell>
          <cell r="L482">
            <v>0</v>
          </cell>
          <cell r="M482">
            <v>0</v>
          </cell>
          <cell r="N482">
            <v>0</v>
          </cell>
          <cell r="O482">
            <v>0</v>
          </cell>
          <cell r="P482">
            <v>0</v>
          </cell>
          <cell r="T482">
            <v>0</v>
          </cell>
          <cell r="U482">
            <v>0</v>
          </cell>
          <cell r="X482">
            <v>0</v>
          </cell>
          <cell r="Y482">
            <v>0</v>
          </cell>
          <cell r="AB482">
            <v>539</v>
          </cell>
          <cell r="AC482">
            <v>3</v>
          </cell>
          <cell r="AD482" t="str">
            <v>DEV.IMP.S/AUTOMOVILES NUEVOS REZAGO</v>
          </cell>
          <cell r="AE482">
            <v>0</v>
          </cell>
          <cell r="AF482">
            <v>0</v>
          </cell>
        </row>
        <row r="483">
          <cell r="A483">
            <v>53904</v>
          </cell>
          <cell r="B483">
            <v>539</v>
          </cell>
          <cell r="C483">
            <v>4</v>
          </cell>
          <cell r="D483" t="str">
            <v>ACT.E INT'S POR DEV.ISAN REZAGO</v>
          </cell>
          <cell r="E483">
            <v>0</v>
          </cell>
          <cell r="F483">
            <v>0</v>
          </cell>
          <cell r="G483">
            <v>0</v>
          </cell>
          <cell r="H483">
            <v>0</v>
          </cell>
          <cell r="I483">
            <v>0</v>
          </cell>
          <cell r="J483">
            <v>0</v>
          </cell>
          <cell r="K483">
            <v>0</v>
          </cell>
          <cell r="L483">
            <v>0</v>
          </cell>
          <cell r="M483">
            <v>0</v>
          </cell>
          <cell r="N483">
            <v>0</v>
          </cell>
          <cell r="O483">
            <v>0</v>
          </cell>
          <cell r="P483">
            <v>0</v>
          </cell>
          <cell r="T483">
            <v>0</v>
          </cell>
          <cell r="U483">
            <v>0</v>
          </cell>
          <cell r="X483">
            <v>0</v>
          </cell>
          <cell r="Y483">
            <v>0</v>
          </cell>
          <cell r="AB483">
            <v>539</v>
          </cell>
          <cell r="AC483">
            <v>4</v>
          </cell>
          <cell r="AD483" t="str">
            <v>ACT.E INT'S POR DEV.ISAN REZAGO</v>
          </cell>
          <cell r="AE483">
            <v>0</v>
          </cell>
          <cell r="AF483">
            <v>0</v>
          </cell>
        </row>
        <row r="484">
          <cell r="A484">
            <v>55800</v>
          </cell>
          <cell r="B484">
            <v>558</v>
          </cell>
          <cell r="C484">
            <v>0</v>
          </cell>
          <cell r="D484" t="str">
            <v>IMPUESTO S/TENENCIA O USO DE VEHICULOS</v>
          </cell>
          <cell r="E484">
            <v>289179998</v>
          </cell>
          <cell r="F484">
            <v>288778572</v>
          </cell>
          <cell r="G484">
            <v>222496225.87</v>
          </cell>
          <cell r="H484">
            <v>800454795.87</v>
          </cell>
          <cell r="I484">
            <v>154263056.61000001</v>
          </cell>
          <cell r="J484">
            <v>53299460.399999999</v>
          </cell>
          <cell r="K484">
            <v>45304971</v>
          </cell>
          <cell r="L484">
            <v>252867488.01000002</v>
          </cell>
          <cell r="M484">
            <v>27992538.5</v>
          </cell>
          <cell r="N484">
            <v>37161801.719999999</v>
          </cell>
          <cell r="O484">
            <v>28569574</v>
          </cell>
          <cell r="P484">
            <v>93723914.219999999</v>
          </cell>
          <cell r="T484">
            <v>0</v>
          </cell>
          <cell r="U484">
            <v>1147046198.0999999</v>
          </cell>
          <cell r="X484">
            <v>0</v>
          </cell>
          <cell r="Y484">
            <v>1147046198.0999999</v>
          </cell>
          <cell r="AB484">
            <v>558</v>
          </cell>
          <cell r="AC484">
            <v>0</v>
          </cell>
          <cell r="AD484" t="str">
            <v>IMPUESTO S/TENENCIA O USO DE VEHICULOS</v>
          </cell>
          <cell r="AE484">
            <v>28569574</v>
          </cell>
          <cell r="AF484">
            <v>1147046198.0999999</v>
          </cell>
        </row>
        <row r="485">
          <cell r="A485">
            <v>55801</v>
          </cell>
          <cell r="B485">
            <v>558</v>
          </cell>
          <cell r="C485">
            <v>1</v>
          </cell>
          <cell r="D485" t="str">
            <v>IMPUESTO S/TENENCIA, MOTOCICLETAS</v>
          </cell>
          <cell r="E485">
            <v>885313</v>
          </cell>
          <cell r="F485">
            <v>1732081</v>
          </cell>
          <cell r="G485">
            <v>1778467</v>
          </cell>
          <cell r="H485">
            <v>4395861</v>
          </cell>
          <cell r="I485">
            <v>1522237</v>
          </cell>
          <cell r="J485">
            <v>925697</v>
          </cell>
          <cell r="K485">
            <v>763149</v>
          </cell>
          <cell r="L485">
            <v>3211083</v>
          </cell>
          <cell r="M485">
            <v>380889</v>
          </cell>
          <cell r="N485">
            <v>477555</v>
          </cell>
          <cell r="O485">
            <v>482877</v>
          </cell>
          <cell r="P485">
            <v>1341321</v>
          </cell>
          <cell r="T485">
            <v>0</v>
          </cell>
          <cell r="U485">
            <v>8948265</v>
          </cell>
          <cell r="X485">
            <v>0</v>
          </cell>
          <cell r="Y485">
            <v>8948265</v>
          </cell>
          <cell r="AB485">
            <v>558</v>
          </cell>
          <cell r="AC485">
            <v>1</v>
          </cell>
          <cell r="AD485" t="str">
            <v>IMPUESTO S/TENENCIA, MOTOCICLETAS</v>
          </cell>
          <cell r="AE485">
            <v>482877</v>
          </cell>
          <cell r="AF485">
            <v>8948265</v>
          </cell>
        </row>
        <row r="486">
          <cell r="A486">
            <v>55804</v>
          </cell>
          <cell r="B486">
            <v>558</v>
          </cell>
          <cell r="C486">
            <v>4</v>
          </cell>
          <cell r="D486" t="str">
            <v>IMP.S/TENENCIA O USO DE VEHICULOS REZAGO</v>
          </cell>
          <cell r="E486">
            <v>25597006.609999999</v>
          </cell>
          <cell r="F486">
            <v>32747833.460000001</v>
          </cell>
          <cell r="G486">
            <v>28587573.899999999</v>
          </cell>
          <cell r="H486">
            <v>86932413.969999999</v>
          </cell>
          <cell r="I486">
            <v>24248553.280000001</v>
          </cell>
          <cell r="J486">
            <v>14435476.68</v>
          </cell>
          <cell r="K486">
            <v>14620638.42</v>
          </cell>
          <cell r="L486">
            <v>53304668.380000003</v>
          </cell>
          <cell r="M486">
            <v>9142386.2100000009</v>
          </cell>
          <cell r="N486">
            <v>12789160.380000001</v>
          </cell>
          <cell r="O486">
            <v>9467934.6799999997</v>
          </cell>
          <cell r="P486">
            <v>31399481.270000003</v>
          </cell>
          <cell r="T486">
            <v>0</v>
          </cell>
          <cell r="U486">
            <v>171636563.62</v>
          </cell>
          <cell r="X486">
            <v>0</v>
          </cell>
          <cell r="Y486">
            <v>171636563.62</v>
          </cell>
          <cell r="AB486">
            <v>558</v>
          </cell>
          <cell r="AC486">
            <v>4</v>
          </cell>
          <cell r="AD486" t="str">
            <v>IMP.S/TENENCIA O USO DE VEHICULOS REZAGO</v>
          </cell>
          <cell r="AE486">
            <v>9467934.6799999997</v>
          </cell>
          <cell r="AF486">
            <v>171636563.62</v>
          </cell>
        </row>
        <row r="487">
          <cell r="A487">
            <v>55805</v>
          </cell>
          <cell r="B487">
            <v>558</v>
          </cell>
          <cell r="C487">
            <v>5</v>
          </cell>
          <cell r="D487" t="str">
            <v>IMP.S/TENENCIA MOTOCICLETAS REZAGO</v>
          </cell>
          <cell r="E487">
            <v>104598</v>
          </cell>
          <cell r="F487">
            <v>252021</v>
          </cell>
          <cell r="G487">
            <v>286484</v>
          </cell>
          <cell r="H487">
            <v>643103</v>
          </cell>
          <cell r="I487">
            <v>160708</v>
          </cell>
          <cell r="J487">
            <v>156027</v>
          </cell>
          <cell r="K487">
            <v>167256</v>
          </cell>
          <cell r="L487">
            <v>483991</v>
          </cell>
          <cell r="M487">
            <v>96763</v>
          </cell>
          <cell r="N487">
            <v>109961</v>
          </cell>
          <cell r="O487">
            <v>161919</v>
          </cell>
          <cell r="P487">
            <v>368643</v>
          </cell>
          <cell r="T487">
            <v>0</v>
          </cell>
          <cell r="U487">
            <v>1495737</v>
          </cell>
          <cell r="X487">
            <v>0</v>
          </cell>
          <cell r="Y487">
            <v>1495737</v>
          </cell>
          <cell r="AB487">
            <v>558</v>
          </cell>
          <cell r="AC487">
            <v>5</v>
          </cell>
          <cell r="AD487" t="str">
            <v>IMP.S/TENENCIA MOTOCICLETAS REZAGO</v>
          </cell>
          <cell r="AE487">
            <v>161919</v>
          </cell>
          <cell r="AF487">
            <v>1495737</v>
          </cell>
        </row>
        <row r="488">
          <cell r="A488">
            <v>55900</v>
          </cell>
          <cell r="B488">
            <v>559</v>
          </cell>
          <cell r="C488">
            <v>0</v>
          </cell>
          <cell r="D488" t="str">
            <v>RECARGOS Y ACT DE IMP S/TENENCIA DE VEH</v>
          </cell>
          <cell r="E488">
            <v>1794727.77</v>
          </cell>
          <cell r="F488">
            <v>0</v>
          </cell>
          <cell r="G488">
            <v>3776</v>
          </cell>
          <cell r="H488">
            <v>1798503.77</v>
          </cell>
          <cell r="I488">
            <v>437613.65</v>
          </cell>
          <cell r="J488">
            <v>965187.26</v>
          </cell>
          <cell r="K488">
            <v>1109862.02</v>
          </cell>
          <cell r="L488">
            <v>2512662.9300000002</v>
          </cell>
          <cell r="M488">
            <v>799928.15</v>
          </cell>
          <cell r="N488">
            <v>1220797.98</v>
          </cell>
          <cell r="O488">
            <v>1145080.22</v>
          </cell>
          <cell r="P488">
            <v>3165806.3499999996</v>
          </cell>
          <cell r="T488">
            <v>0</v>
          </cell>
          <cell r="U488">
            <v>7476973.0499999989</v>
          </cell>
          <cell r="X488">
            <v>0</v>
          </cell>
          <cell r="Y488">
            <v>7476973.0499999998</v>
          </cell>
          <cell r="AB488">
            <v>559</v>
          </cell>
          <cell r="AC488">
            <v>0</v>
          </cell>
          <cell r="AD488" t="str">
            <v>RECARGOS Y ACT DE IMP S/TENENCIA DE VEH</v>
          </cell>
          <cell r="AE488">
            <v>1145080.22</v>
          </cell>
          <cell r="AF488">
            <v>7476973.0499999998</v>
          </cell>
        </row>
        <row r="489">
          <cell r="A489">
            <v>55901</v>
          </cell>
          <cell r="B489">
            <v>559</v>
          </cell>
          <cell r="C489">
            <v>1</v>
          </cell>
          <cell r="D489" t="str">
            <v>RECARGOS Y ACT DE IMP S/TEN DE MOTOS</v>
          </cell>
          <cell r="E489">
            <v>4590</v>
          </cell>
          <cell r="F489">
            <v>0</v>
          </cell>
          <cell r="G489">
            <v>0</v>
          </cell>
          <cell r="H489">
            <v>4590</v>
          </cell>
          <cell r="I489">
            <v>4285</v>
          </cell>
          <cell r="J489">
            <v>12917</v>
          </cell>
          <cell r="K489">
            <v>18765</v>
          </cell>
          <cell r="L489">
            <v>35967</v>
          </cell>
          <cell r="M489">
            <v>11027</v>
          </cell>
          <cell r="N489">
            <v>16554</v>
          </cell>
          <cell r="O489">
            <v>23724</v>
          </cell>
          <cell r="P489">
            <v>51305</v>
          </cell>
          <cell r="T489">
            <v>0</v>
          </cell>
          <cell r="U489">
            <v>91862</v>
          </cell>
          <cell r="X489">
            <v>0</v>
          </cell>
          <cell r="Y489">
            <v>91862</v>
          </cell>
          <cell r="AB489">
            <v>559</v>
          </cell>
          <cell r="AC489">
            <v>1</v>
          </cell>
          <cell r="AD489" t="str">
            <v>RECARGOS Y ACT DE IMP S/TEN DE MOTOS</v>
          </cell>
          <cell r="AE489">
            <v>23724</v>
          </cell>
          <cell r="AF489">
            <v>91862</v>
          </cell>
        </row>
        <row r="490">
          <cell r="A490">
            <v>55903</v>
          </cell>
          <cell r="B490">
            <v>559</v>
          </cell>
          <cell r="C490">
            <v>3</v>
          </cell>
          <cell r="D490" t="str">
            <v>REC.Y ACT.DE IMP.S/TEN.O USO REZAGO</v>
          </cell>
          <cell r="E490">
            <v>4870156.01</v>
          </cell>
          <cell r="F490">
            <v>6404494.2199999997</v>
          </cell>
          <cell r="G490">
            <v>6362644.79</v>
          </cell>
          <cell r="H490">
            <v>17637295.02</v>
          </cell>
          <cell r="I490">
            <v>5645393.3399999999</v>
          </cell>
          <cell r="J490">
            <v>3976339.5</v>
          </cell>
          <cell r="K490">
            <v>4193901.43</v>
          </cell>
          <cell r="L490">
            <v>13815634.27</v>
          </cell>
          <cell r="M490">
            <v>2721464.3</v>
          </cell>
          <cell r="N490">
            <v>3904486.33</v>
          </cell>
          <cell r="O490">
            <v>2887939.33</v>
          </cell>
          <cell r="P490">
            <v>9513889.9600000009</v>
          </cell>
          <cell r="T490">
            <v>0</v>
          </cell>
          <cell r="U490">
            <v>40966819.25</v>
          </cell>
          <cell r="X490">
            <v>0</v>
          </cell>
          <cell r="Y490">
            <v>40966819.25</v>
          </cell>
          <cell r="AB490">
            <v>559</v>
          </cell>
          <cell r="AC490">
            <v>3</v>
          </cell>
          <cell r="AD490" t="str">
            <v>REC.Y ACT.DE IMP.S/TEN.O USO REZAGO</v>
          </cell>
          <cell r="AE490">
            <v>2887939.33</v>
          </cell>
          <cell r="AF490">
            <v>40966819.25</v>
          </cell>
        </row>
        <row r="491">
          <cell r="A491">
            <v>55904</v>
          </cell>
          <cell r="B491">
            <v>559</v>
          </cell>
          <cell r="C491">
            <v>4</v>
          </cell>
          <cell r="D491" t="str">
            <v>REC.Y ACT.DE IMP.S/TEN.MOTOCICLETA REZ.</v>
          </cell>
          <cell r="E491">
            <v>17147.7</v>
          </cell>
          <cell r="F491">
            <v>47813.07</v>
          </cell>
          <cell r="G491">
            <v>59448.38</v>
          </cell>
          <cell r="H491">
            <v>124409.15</v>
          </cell>
          <cell r="I491">
            <v>39738.519999999997</v>
          </cell>
          <cell r="J491">
            <v>43714.25</v>
          </cell>
          <cell r="K491">
            <v>38184</v>
          </cell>
          <cell r="L491">
            <v>121636.76999999999</v>
          </cell>
          <cell r="M491">
            <v>38445</v>
          </cell>
          <cell r="N491">
            <v>33808</v>
          </cell>
          <cell r="O491">
            <v>34920</v>
          </cell>
          <cell r="P491">
            <v>107173</v>
          </cell>
          <cell r="T491">
            <v>0</v>
          </cell>
          <cell r="U491">
            <v>353218.92</v>
          </cell>
          <cell r="X491">
            <v>0</v>
          </cell>
          <cell r="Y491">
            <v>353218.92</v>
          </cell>
          <cell r="AB491">
            <v>559</v>
          </cell>
          <cell r="AC491">
            <v>4</v>
          </cell>
          <cell r="AD491" t="str">
            <v>REC.Y ACT.DE IMP.S/TEN.MOTOCICLETA REZ.</v>
          </cell>
          <cell r="AE491">
            <v>34920</v>
          </cell>
          <cell r="AF491">
            <v>353218.92</v>
          </cell>
        </row>
        <row r="492">
          <cell r="A492">
            <v>56101</v>
          </cell>
          <cell r="B492">
            <v>561</v>
          </cell>
          <cell r="C492">
            <v>1</v>
          </cell>
          <cell r="D492" t="str">
            <v>ACTUALIZACION IMP.S/TENENCIA DE VEH.</v>
          </cell>
          <cell r="E492">
            <v>0</v>
          </cell>
          <cell r="F492">
            <v>0</v>
          </cell>
          <cell r="G492">
            <v>0</v>
          </cell>
          <cell r="H492">
            <v>0</v>
          </cell>
          <cell r="I492">
            <v>0</v>
          </cell>
          <cell r="J492">
            <v>0</v>
          </cell>
          <cell r="K492">
            <v>0</v>
          </cell>
          <cell r="L492">
            <v>0</v>
          </cell>
          <cell r="M492">
            <v>0</v>
          </cell>
          <cell r="N492">
            <v>0</v>
          </cell>
          <cell r="O492">
            <v>0</v>
          </cell>
          <cell r="P492">
            <v>0</v>
          </cell>
          <cell r="T492">
            <v>0</v>
          </cell>
          <cell r="U492">
            <v>0</v>
          </cell>
          <cell r="X492">
            <v>0</v>
          </cell>
          <cell r="Y492">
            <v>0</v>
          </cell>
          <cell r="AB492">
            <v>561</v>
          </cell>
          <cell r="AC492">
            <v>1</v>
          </cell>
          <cell r="AD492" t="str">
            <v>ACTUALIZACION IMP.S/TENENCIA DE VEH.</v>
          </cell>
          <cell r="AE492">
            <v>0</v>
          </cell>
          <cell r="AF492">
            <v>0</v>
          </cell>
        </row>
        <row r="493">
          <cell r="A493">
            <v>56102</v>
          </cell>
          <cell r="B493">
            <v>561</v>
          </cell>
          <cell r="C493">
            <v>2</v>
          </cell>
          <cell r="D493" t="str">
            <v>ACTUALIZACION DE IMP.S/TENENCIA DE MOTOS</v>
          </cell>
          <cell r="E493">
            <v>0</v>
          </cell>
          <cell r="F493">
            <v>0</v>
          </cell>
          <cell r="G493">
            <v>0</v>
          </cell>
          <cell r="H493">
            <v>0</v>
          </cell>
          <cell r="I493">
            <v>0</v>
          </cell>
          <cell r="J493">
            <v>0</v>
          </cell>
          <cell r="K493">
            <v>0</v>
          </cell>
          <cell r="L493">
            <v>0</v>
          </cell>
          <cell r="M493">
            <v>0</v>
          </cell>
          <cell r="N493">
            <v>0</v>
          </cell>
          <cell r="O493">
            <v>0</v>
          </cell>
          <cell r="P493">
            <v>0</v>
          </cell>
          <cell r="T493">
            <v>0</v>
          </cell>
          <cell r="U493">
            <v>0</v>
          </cell>
          <cell r="X493">
            <v>0</v>
          </cell>
          <cell r="Y493">
            <v>0</v>
          </cell>
          <cell r="AB493">
            <v>561</v>
          </cell>
          <cell r="AC493">
            <v>2</v>
          </cell>
          <cell r="AD493" t="str">
            <v>ACTUALIZACION DE IMP.S/TENENCIA DE MOTOS</v>
          </cell>
          <cell r="AE493">
            <v>0</v>
          </cell>
          <cell r="AF493">
            <v>0</v>
          </cell>
        </row>
        <row r="494">
          <cell r="A494">
            <v>56103</v>
          </cell>
          <cell r="B494">
            <v>561</v>
          </cell>
          <cell r="C494">
            <v>3</v>
          </cell>
          <cell r="D494" t="str">
            <v>ACT.IMP.S/TENENCIA VEHICULOS REZAGO</v>
          </cell>
          <cell r="E494">
            <v>0</v>
          </cell>
          <cell r="F494">
            <v>0</v>
          </cell>
          <cell r="G494">
            <v>0</v>
          </cell>
          <cell r="H494">
            <v>0</v>
          </cell>
          <cell r="I494">
            <v>0</v>
          </cell>
          <cell r="J494">
            <v>0</v>
          </cell>
          <cell r="K494">
            <v>0</v>
          </cell>
          <cell r="L494">
            <v>0</v>
          </cell>
          <cell r="M494">
            <v>0</v>
          </cell>
          <cell r="N494">
            <v>0</v>
          </cell>
          <cell r="O494">
            <v>0</v>
          </cell>
          <cell r="P494">
            <v>0</v>
          </cell>
          <cell r="T494">
            <v>0</v>
          </cell>
          <cell r="U494">
            <v>0</v>
          </cell>
          <cell r="X494">
            <v>0</v>
          </cell>
          <cell r="Y494">
            <v>0</v>
          </cell>
          <cell r="AB494">
            <v>561</v>
          </cell>
          <cell r="AC494">
            <v>3</v>
          </cell>
          <cell r="AD494" t="str">
            <v>ACT.IMP.S/TENENCIA VEHICULOS REZAGO</v>
          </cell>
          <cell r="AE494">
            <v>0</v>
          </cell>
          <cell r="AF494">
            <v>0</v>
          </cell>
        </row>
        <row r="495">
          <cell r="A495">
            <v>56104</v>
          </cell>
          <cell r="B495">
            <v>561</v>
          </cell>
          <cell r="C495">
            <v>4</v>
          </cell>
          <cell r="D495" t="str">
            <v>ACT.IMP.S/TENENCIA MOTOCICLETAS REZAGO</v>
          </cell>
          <cell r="E495">
            <v>0</v>
          </cell>
          <cell r="F495">
            <v>0</v>
          </cell>
          <cell r="G495">
            <v>0</v>
          </cell>
          <cell r="H495">
            <v>0</v>
          </cell>
          <cell r="I495">
            <v>0</v>
          </cell>
          <cell r="J495">
            <v>0</v>
          </cell>
          <cell r="K495">
            <v>0</v>
          </cell>
          <cell r="L495">
            <v>0</v>
          </cell>
          <cell r="M495">
            <v>0</v>
          </cell>
          <cell r="N495">
            <v>0</v>
          </cell>
          <cell r="O495">
            <v>0</v>
          </cell>
          <cell r="P495">
            <v>0</v>
          </cell>
          <cell r="T495">
            <v>0</v>
          </cell>
          <cell r="U495">
            <v>0</v>
          </cell>
          <cell r="X495">
            <v>0</v>
          </cell>
          <cell r="Y495">
            <v>0</v>
          </cell>
          <cell r="AB495">
            <v>561</v>
          </cell>
          <cell r="AC495">
            <v>4</v>
          </cell>
          <cell r="AD495" t="str">
            <v>ACT.IMP.S/TENENCIA MOTOCICLETAS REZAGO</v>
          </cell>
          <cell r="AE495">
            <v>0</v>
          </cell>
          <cell r="AF495">
            <v>0</v>
          </cell>
        </row>
        <row r="496">
          <cell r="A496">
            <v>56201</v>
          </cell>
          <cell r="B496">
            <v>562</v>
          </cell>
          <cell r="C496">
            <v>1</v>
          </cell>
          <cell r="D496" t="str">
            <v>SUBSIDIO REC.Y ACT.IMP.S/TENENCIA</v>
          </cell>
          <cell r="E496">
            <v>0</v>
          </cell>
          <cell r="F496">
            <v>0</v>
          </cell>
          <cell r="G496">
            <v>0</v>
          </cell>
          <cell r="H496">
            <v>0</v>
          </cell>
          <cell r="I496">
            <v>0</v>
          </cell>
          <cell r="J496">
            <v>0</v>
          </cell>
          <cell r="K496">
            <v>0</v>
          </cell>
          <cell r="L496">
            <v>0</v>
          </cell>
          <cell r="M496">
            <v>0</v>
          </cell>
          <cell r="N496">
            <v>0</v>
          </cell>
          <cell r="O496">
            <v>0</v>
          </cell>
          <cell r="P496">
            <v>0</v>
          </cell>
          <cell r="T496">
            <v>0</v>
          </cell>
          <cell r="U496">
            <v>0</v>
          </cell>
          <cell r="X496">
            <v>0</v>
          </cell>
          <cell r="Y496">
            <v>0</v>
          </cell>
          <cell r="AB496">
            <v>562</v>
          </cell>
          <cell r="AC496">
            <v>1</v>
          </cell>
          <cell r="AD496" t="str">
            <v>SUBSIDIO REC.Y ACT.IMP.S/TENENCIA</v>
          </cell>
          <cell r="AE496">
            <v>0</v>
          </cell>
          <cell r="AF496">
            <v>0</v>
          </cell>
        </row>
        <row r="497">
          <cell r="A497">
            <v>57000</v>
          </cell>
          <cell r="B497">
            <v>570</v>
          </cell>
          <cell r="C497">
            <v>0</v>
          </cell>
          <cell r="D497" t="str">
            <v>INSCR. DE VEHICULOS EXTRANJEROS(F.E.E.)</v>
          </cell>
          <cell r="E497">
            <v>0</v>
          </cell>
          <cell r="F497">
            <v>0</v>
          </cell>
          <cell r="G497">
            <v>0</v>
          </cell>
          <cell r="H497">
            <v>0</v>
          </cell>
          <cell r="I497">
            <v>0</v>
          </cell>
          <cell r="J497">
            <v>0</v>
          </cell>
          <cell r="K497">
            <v>0</v>
          </cell>
          <cell r="L497">
            <v>0</v>
          </cell>
          <cell r="M497">
            <v>0</v>
          </cell>
          <cell r="N497">
            <v>0</v>
          </cell>
          <cell r="O497">
            <v>0</v>
          </cell>
          <cell r="P497">
            <v>0</v>
          </cell>
          <cell r="T497">
            <v>0</v>
          </cell>
          <cell r="U497">
            <v>0</v>
          </cell>
          <cell r="X497">
            <v>0</v>
          </cell>
          <cell r="Y497">
            <v>0</v>
          </cell>
          <cell r="AB497">
            <v>570</v>
          </cell>
          <cell r="AC497">
            <v>0</v>
          </cell>
          <cell r="AD497" t="str">
            <v>INSCR. DE VEHICULOS EXTRANJEROS(F.E.E.)</v>
          </cell>
          <cell r="AE497">
            <v>0</v>
          </cell>
          <cell r="AF497">
            <v>0</v>
          </cell>
        </row>
        <row r="498">
          <cell r="A498">
            <v>57001</v>
          </cell>
          <cell r="B498">
            <v>570</v>
          </cell>
          <cell r="C498">
            <v>1</v>
          </cell>
          <cell r="D498" t="str">
            <v>DEV.INSCR.VEH.EXTRANJEROS</v>
          </cell>
          <cell r="E498">
            <v>0</v>
          </cell>
          <cell r="F498">
            <v>0</v>
          </cell>
          <cell r="G498">
            <v>0</v>
          </cell>
          <cell r="H498">
            <v>0</v>
          </cell>
          <cell r="I498">
            <v>0</v>
          </cell>
          <cell r="J498">
            <v>0</v>
          </cell>
          <cell r="K498">
            <v>0</v>
          </cell>
          <cell r="L498">
            <v>0</v>
          </cell>
          <cell r="M498">
            <v>0</v>
          </cell>
          <cell r="N498">
            <v>0</v>
          </cell>
          <cell r="O498">
            <v>0</v>
          </cell>
          <cell r="P498">
            <v>0</v>
          </cell>
          <cell r="T498">
            <v>0</v>
          </cell>
          <cell r="U498">
            <v>0</v>
          </cell>
          <cell r="X498">
            <v>0</v>
          </cell>
          <cell r="Y498">
            <v>0</v>
          </cell>
          <cell r="AB498">
            <v>570</v>
          </cell>
          <cell r="AC498">
            <v>1</v>
          </cell>
          <cell r="AD498" t="str">
            <v>DEV.INSCR.VEH.EXTRANJEROS</v>
          </cell>
          <cell r="AE498">
            <v>0</v>
          </cell>
          <cell r="AF498">
            <v>0</v>
          </cell>
        </row>
        <row r="499">
          <cell r="A499">
            <v>57002</v>
          </cell>
          <cell r="B499">
            <v>570</v>
          </cell>
          <cell r="C499">
            <v>2</v>
          </cell>
          <cell r="D499" t="str">
            <v>ACT.E INTS.POR DEV.INSCR.VEH.EXTRANJEROS</v>
          </cell>
          <cell r="E499">
            <v>0</v>
          </cell>
          <cell r="F499">
            <v>0</v>
          </cell>
          <cell r="G499">
            <v>0</v>
          </cell>
          <cell r="H499">
            <v>0</v>
          </cell>
          <cell r="I499">
            <v>0</v>
          </cell>
          <cell r="J499">
            <v>0</v>
          </cell>
          <cell r="K499">
            <v>0</v>
          </cell>
          <cell r="L499">
            <v>0</v>
          </cell>
          <cell r="M499">
            <v>0</v>
          </cell>
          <cell r="N499">
            <v>0</v>
          </cell>
          <cell r="O499">
            <v>0</v>
          </cell>
          <cell r="P499">
            <v>0</v>
          </cell>
          <cell r="T499">
            <v>0</v>
          </cell>
          <cell r="U499">
            <v>0</v>
          </cell>
          <cell r="X499">
            <v>0</v>
          </cell>
          <cell r="Y499">
            <v>0</v>
          </cell>
          <cell r="AB499">
            <v>570</v>
          </cell>
          <cell r="AC499">
            <v>2</v>
          </cell>
          <cell r="AD499" t="str">
            <v>ACT.E INTS.POR DEV.INSCR.VEH.EXTRANJEROS</v>
          </cell>
          <cell r="AE499">
            <v>0</v>
          </cell>
          <cell r="AF499">
            <v>0</v>
          </cell>
        </row>
        <row r="500">
          <cell r="A500">
            <v>57100</v>
          </cell>
          <cell r="B500">
            <v>571</v>
          </cell>
          <cell r="C500">
            <v>0</v>
          </cell>
          <cell r="D500" t="str">
            <v>DEVOLUCION IMPUESTOS SOBRE TENENCIA</v>
          </cell>
          <cell r="E500">
            <v>-11295</v>
          </cell>
          <cell r="F500">
            <v>-29132</v>
          </cell>
          <cell r="G500">
            <v>-140897</v>
          </cell>
          <cell r="H500">
            <v>-181324</v>
          </cell>
          <cell r="I500">
            <v>-17380</v>
          </cell>
          <cell r="J500">
            <v>-107261</v>
          </cell>
          <cell r="K500">
            <v>-31547</v>
          </cell>
          <cell r="L500">
            <v>-156188</v>
          </cell>
          <cell r="M500">
            <v>-17436</v>
          </cell>
          <cell r="N500">
            <v>-19743</v>
          </cell>
          <cell r="O500">
            <v>-29864</v>
          </cell>
          <cell r="P500">
            <v>-67043</v>
          </cell>
          <cell r="T500">
            <v>0</v>
          </cell>
          <cell r="U500">
            <v>-404555</v>
          </cell>
          <cell r="X500">
            <v>0</v>
          </cell>
          <cell r="Y500">
            <v>-404555</v>
          </cell>
          <cell r="AB500">
            <v>571</v>
          </cell>
          <cell r="AC500">
            <v>0</v>
          </cell>
          <cell r="AD500" t="str">
            <v>DEVOLUCION IMPUESTOS SOBRE TENENCIA</v>
          </cell>
          <cell r="AE500">
            <v>-29864</v>
          </cell>
          <cell r="AF500">
            <v>-404555</v>
          </cell>
        </row>
        <row r="501">
          <cell r="A501">
            <v>57101</v>
          </cell>
          <cell r="B501">
            <v>571</v>
          </cell>
          <cell r="C501">
            <v>1</v>
          </cell>
          <cell r="D501" t="str">
            <v>ACT.E INTS.POR DEV.IMP.S/TENENCIA</v>
          </cell>
          <cell r="E501">
            <v>0</v>
          </cell>
          <cell r="F501">
            <v>0</v>
          </cell>
          <cell r="G501">
            <v>0</v>
          </cell>
          <cell r="H501">
            <v>0</v>
          </cell>
          <cell r="I501">
            <v>0</v>
          </cell>
          <cell r="J501">
            <v>0</v>
          </cell>
          <cell r="K501">
            <v>0</v>
          </cell>
          <cell r="L501">
            <v>0</v>
          </cell>
          <cell r="M501">
            <v>-378.88</v>
          </cell>
          <cell r="N501">
            <v>0</v>
          </cell>
          <cell r="O501">
            <v>0</v>
          </cell>
          <cell r="P501">
            <v>-378.88</v>
          </cell>
          <cell r="T501">
            <v>0</v>
          </cell>
          <cell r="U501">
            <v>-378.88</v>
          </cell>
          <cell r="X501">
            <v>0</v>
          </cell>
          <cell r="Y501">
            <v>-378.88</v>
          </cell>
          <cell r="AB501">
            <v>571</v>
          </cell>
          <cell r="AC501">
            <v>1</v>
          </cell>
          <cell r="AD501" t="str">
            <v>ACT.E INTS.POR DEV.IMP.S/TENENCIA</v>
          </cell>
          <cell r="AE501">
            <v>0</v>
          </cell>
          <cell r="AF501">
            <v>-378.88</v>
          </cell>
        </row>
        <row r="502">
          <cell r="A502">
            <v>57102</v>
          </cell>
          <cell r="B502">
            <v>571</v>
          </cell>
          <cell r="C502">
            <v>2</v>
          </cell>
          <cell r="D502" t="str">
            <v>ACREDITAMENTO DEL IMP.S/TENENCIA AR.15-D</v>
          </cell>
          <cell r="E502">
            <v>0</v>
          </cell>
          <cell r="F502">
            <v>0</v>
          </cell>
          <cell r="G502">
            <v>0</v>
          </cell>
          <cell r="H502">
            <v>0</v>
          </cell>
          <cell r="I502">
            <v>0</v>
          </cell>
          <cell r="J502">
            <v>0</v>
          </cell>
          <cell r="K502">
            <v>0</v>
          </cell>
          <cell r="L502">
            <v>0</v>
          </cell>
          <cell r="M502">
            <v>0</v>
          </cell>
          <cell r="N502">
            <v>0</v>
          </cell>
          <cell r="P502">
            <v>0</v>
          </cell>
          <cell r="T502">
            <v>0</v>
          </cell>
          <cell r="U502">
            <v>0</v>
          </cell>
          <cell r="X502">
            <v>0</v>
          </cell>
        </row>
        <row r="503">
          <cell r="A503">
            <v>57103</v>
          </cell>
          <cell r="B503">
            <v>571</v>
          </cell>
          <cell r="C503">
            <v>3</v>
          </cell>
          <cell r="D503" t="str">
            <v>DEVOLUCION IMP.S/TENENCIA REZAGO</v>
          </cell>
          <cell r="E503">
            <v>0</v>
          </cell>
          <cell r="F503">
            <v>0</v>
          </cell>
          <cell r="G503">
            <v>0</v>
          </cell>
          <cell r="H503">
            <v>0</v>
          </cell>
          <cell r="I503">
            <v>0</v>
          </cell>
          <cell r="J503">
            <v>0</v>
          </cell>
          <cell r="K503">
            <v>0</v>
          </cell>
          <cell r="L503">
            <v>0</v>
          </cell>
          <cell r="M503">
            <v>0</v>
          </cell>
          <cell r="N503">
            <v>0</v>
          </cell>
          <cell r="O503">
            <v>0</v>
          </cell>
          <cell r="P503">
            <v>0</v>
          </cell>
          <cell r="T503">
            <v>0</v>
          </cell>
          <cell r="U503">
            <v>0</v>
          </cell>
          <cell r="X503">
            <v>0</v>
          </cell>
          <cell r="Y503">
            <v>0</v>
          </cell>
          <cell r="AB503">
            <v>571</v>
          </cell>
          <cell r="AC503">
            <v>3</v>
          </cell>
          <cell r="AD503" t="str">
            <v>DEVOLUCION IMP.S/TENENCIA REZAGO</v>
          </cell>
          <cell r="AE503">
            <v>0</v>
          </cell>
          <cell r="AF503">
            <v>0</v>
          </cell>
        </row>
        <row r="504">
          <cell r="A504">
            <v>57104</v>
          </cell>
          <cell r="B504">
            <v>571</v>
          </cell>
          <cell r="C504">
            <v>4</v>
          </cell>
          <cell r="D504" t="str">
            <v>ACT.E INTS.POR DEV.IMP.S/TENENCIA REZAGO</v>
          </cell>
          <cell r="E504">
            <v>0</v>
          </cell>
          <cell r="F504">
            <v>0</v>
          </cell>
          <cell r="G504">
            <v>0</v>
          </cell>
          <cell r="H504">
            <v>0</v>
          </cell>
          <cell r="I504">
            <v>0</v>
          </cell>
          <cell r="J504">
            <v>0</v>
          </cell>
          <cell r="K504">
            <v>0</v>
          </cell>
          <cell r="L504">
            <v>0</v>
          </cell>
          <cell r="M504">
            <v>0</v>
          </cell>
          <cell r="N504">
            <v>0</v>
          </cell>
          <cell r="O504">
            <v>0</v>
          </cell>
          <cell r="P504">
            <v>0</v>
          </cell>
          <cell r="T504">
            <v>0</v>
          </cell>
          <cell r="U504">
            <v>0</v>
          </cell>
          <cell r="X504">
            <v>0</v>
          </cell>
          <cell r="Y504">
            <v>0</v>
          </cell>
          <cell r="AB504">
            <v>571</v>
          </cell>
          <cell r="AC504">
            <v>4</v>
          </cell>
          <cell r="AD504" t="str">
            <v>ACT.E INTS.POR DEV.IMP.S/TENENCIA REZAGO</v>
          </cell>
          <cell r="AE504">
            <v>0</v>
          </cell>
          <cell r="AF504">
            <v>0</v>
          </cell>
        </row>
        <row r="505">
          <cell r="A505">
            <v>57105</v>
          </cell>
          <cell r="B505">
            <v>571</v>
          </cell>
          <cell r="C505">
            <v>5</v>
          </cell>
          <cell r="D505" t="str">
            <v>ACREDITAMIENTO DEL IMP.S/TENENCIA REZAGO</v>
          </cell>
          <cell r="E505">
            <v>0</v>
          </cell>
          <cell r="F505">
            <v>0</v>
          </cell>
          <cell r="G505">
            <v>0</v>
          </cell>
          <cell r="H505">
            <v>0</v>
          </cell>
          <cell r="I505">
            <v>0</v>
          </cell>
          <cell r="J505">
            <v>0</v>
          </cell>
          <cell r="K505">
            <v>0</v>
          </cell>
          <cell r="L505">
            <v>0</v>
          </cell>
          <cell r="M505">
            <v>0</v>
          </cell>
          <cell r="N505">
            <v>0</v>
          </cell>
          <cell r="P505">
            <v>0</v>
          </cell>
          <cell r="T505">
            <v>0</v>
          </cell>
          <cell r="U505">
            <v>0</v>
          </cell>
          <cell r="X505">
            <v>0</v>
          </cell>
        </row>
        <row r="506">
          <cell r="A506">
            <v>57200</v>
          </cell>
          <cell r="B506">
            <v>572</v>
          </cell>
          <cell r="C506">
            <v>0</v>
          </cell>
          <cell r="D506" t="str">
            <v>IEPS (IMP.ESP.SOBRE PROD. Y SERVICIOS)</v>
          </cell>
          <cell r="E506">
            <v>0</v>
          </cell>
          <cell r="F506">
            <v>0</v>
          </cell>
          <cell r="G506">
            <v>0</v>
          </cell>
          <cell r="H506">
            <v>0</v>
          </cell>
          <cell r="I506">
            <v>0</v>
          </cell>
          <cell r="J506">
            <v>0</v>
          </cell>
          <cell r="K506">
            <v>0</v>
          </cell>
          <cell r="L506">
            <v>0</v>
          </cell>
          <cell r="M506">
            <v>0</v>
          </cell>
          <cell r="N506">
            <v>0</v>
          </cell>
          <cell r="O506">
            <v>0</v>
          </cell>
          <cell r="P506">
            <v>0</v>
          </cell>
          <cell r="T506">
            <v>0</v>
          </cell>
          <cell r="U506">
            <v>0</v>
          </cell>
          <cell r="X506">
            <v>0</v>
          </cell>
          <cell r="Y506">
            <v>0</v>
          </cell>
          <cell r="AB506">
            <v>572</v>
          </cell>
          <cell r="AC506">
            <v>0</v>
          </cell>
          <cell r="AD506" t="str">
            <v>IEPS GASOLINA Y DIESEL</v>
          </cell>
          <cell r="AE506">
            <v>0</v>
          </cell>
          <cell r="AF506">
            <v>0</v>
          </cell>
        </row>
        <row r="507">
          <cell r="A507">
            <v>57201</v>
          </cell>
          <cell r="B507">
            <v>572</v>
          </cell>
          <cell r="C507">
            <v>1</v>
          </cell>
          <cell r="D507" t="str">
            <v>IEPS GASOLINA 9/11</v>
          </cell>
          <cell r="E507">
            <v>99748744.359999999</v>
          </cell>
          <cell r="F507">
            <v>39514808.450000003</v>
          </cell>
          <cell r="G507">
            <v>102163086.90000001</v>
          </cell>
          <cell r="H507">
            <v>241426639.71000001</v>
          </cell>
          <cell r="I507">
            <v>82067553</v>
          </cell>
          <cell r="J507">
            <v>75158150.549999997</v>
          </cell>
          <cell r="K507">
            <v>81002507.730000004</v>
          </cell>
          <cell r="L507">
            <v>238228211.28000003</v>
          </cell>
          <cell r="M507">
            <v>76991189.730000004</v>
          </cell>
          <cell r="N507">
            <v>76035636</v>
          </cell>
          <cell r="O507">
            <v>80592035.730000004</v>
          </cell>
          <cell r="P507">
            <v>233618861.46000004</v>
          </cell>
          <cell r="T507">
            <v>0</v>
          </cell>
          <cell r="U507">
            <v>713273712.45000005</v>
          </cell>
          <cell r="X507">
            <v>0</v>
          </cell>
          <cell r="Y507">
            <v>713273712.45000005</v>
          </cell>
          <cell r="AB507">
            <v>572</v>
          </cell>
          <cell r="AC507">
            <v>1</v>
          </cell>
          <cell r="AD507" t="str">
            <v>IEPS GASOLINA 9/11</v>
          </cell>
          <cell r="AE507">
            <v>80592035.730000004</v>
          </cell>
          <cell r="AF507">
            <v>713273712.45000005</v>
          </cell>
        </row>
        <row r="508">
          <cell r="A508">
            <v>57202</v>
          </cell>
          <cell r="B508">
            <v>572</v>
          </cell>
          <cell r="C508">
            <v>2</v>
          </cell>
          <cell r="D508" t="str">
            <v>RECARGOS IEPS GASOLINA 9/11</v>
          </cell>
          <cell r="E508">
            <v>454914.64</v>
          </cell>
          <cell r="F508">
            <v>254664.56</v>
          </cell>
          <cell r="G508">
            <v>317195.58</v>
          </cell>
          <cell r="H508">
            <v>1026774.78</v>
          </cell>
          <cell r="I508">
            <v>382705.7</v>
          </cell>
          <cell r="J508">
            <v>340417.01</v>
          </cell>
          <cell r="K508">
            <v>521901</v>
          </cell>
          <cell r="L508">
            <v>1245023.71</v>
          </cell>
          <cell r="M508">
            <v>636174</v>
          </cell>
          <cell r="N508">
            <v>509871.27</v>
          </cell>
          <cell r="O508">
            <v>825732</v>
          </cell>
          <cell r="P508">
            <v>1971777.27</v>
          </cell>
          <cell r="T508">
            <v>0</v>
          </cell>
          <cell r="U508">
            <v>4243575.76</v>
          </cell>
          <cell r="X508">
            <v>0</v>
          </cell>
          <cell r="Y508">
            <v>4243575.76</v>
          </cell>
          <cell r="AB508">
            <v>572</v>
          </cell>
          <cell r="AC508">
            <v>2</v>
          </cell>
          <cell r="AD508" t="str">
            <v>RECARGOS IEPS GASOLINA 9/11</v>
          </cell>
          <cell r="AE508">
            <v>825732</v>
          </cell>
          <cell r="AF508">
            <v>4243575.76</v>
          </cell>
        </row>
        <row r="509">
          <cell r="A509">
            <v>57203</v>
          </cell>
          <cell r="B509">
            <v>572</v>
          </cell>
          <cell r="C509">
            <v>3</v>
          </cell>
          <cell r="D509" t="str">
            <v>ACTUALIZACION IEPS GASOLINA 9/11</v>
          </cell>
          <cell r="E509">
            <v>76496.92</v>
          </cell>
          <cell r="F509">
            <v>66929.78</v>
          </cell>
          <cell r="G509">
            <v>103147.81</v>
          </cell>
          <cell r="H509">
            <v>246574.51</v>
          </cell>
          <cell r="I509">
            <v>145065.19</v>
          </cell>
          <cell r="J509">
            <v>106717.95</v>
          </cell>
          <cell r="K509">
            <v>130878</v>
          </cell>
          <cell r="L509">
            <v>382661.14</v>
          </cell>
          <cell r="M509">
            <v>130645.64</v>
          </cell>
          <cell r="N509">
            <v>63157.91</v>
          </cell>
          <cell r="O509">
            <v>141835.91</v>
          </cell>
          <cell r="P509">
            <v>335639.45999999996</v>
          </cell>
          <cell r="T509">
            <v>0</v>
          </cell>
          <cell r="U509">
            <v>964875.11</v>
          </cell>
          <cell r="X509">
            <v>0</v>
          </cell>
          <cell r="Y509">
            <v>964875.11</v>
          </cell>
          <cell r="AB509">
            <v>572</v>
          </cell>
          <cell r="AC509">
            <v>3</v>
          </cell>
          <cell r="AD509" t="str">
            <v>ACTUALIZACION IEPS GASOLINA 9/11</v>
          </cell>
          <cell r="AE509">
            <v>141835.91</v>
          </cell>
          <cell r="AF509">
            <v>964875.11</v>
          </cell>
        </row>
        <row r="510">
          <cell r="A510">
            <v>57204</v>
          </cell>
          <cell r="B510">
            <v>572</v>
          </cell>
          <cell r="C510">
            <v>4</v>
          </cell>
          <cell r="D510" t="str">
            <v>MULTAS POR COR FISCAL IEPS GASOLINA 9/11</v>
          </cell>
          <cell r="E510">
            <v>0</v>
          </cell>
          <cell r="F510">
            <v>0</v>
          </cell>
          <cell r="G510">
            <v>0</v>
          </cell>
          <cell r="H510">
            <v>0</v>
          </cell>
          <cell r="I510">
            <v>0</v>
          </cell>
          <cell r="J510">
            <v>2069.1799999999998</v>
          </cell>
          <cell r="K510">
            <v>14235.55</v>
          </cell>
          <cell r="L510">
            <v>16304.73</v>
          </cell>
          <cell r="M510">
            <v>27009</v>
          </cell>
          <cell r="N510">
            <v>38059.360000000001</v>
          </cell>
          <cell r="O510">
            <v>56518.36</v>
          </cell>
          <cell r="P510">
            <v>121586.72</v>
          </cell>
          <cell r="T510">
            <v>0</v>
          </cell>
          <cell r="U510">
            <v>137891.45000000001</v>
          </cell>
          <cell r="X510">
            <v>0</v>
          </cell>
          <cell r="Y510">
            <v>137891.45000000001</v>
          </cell>
          <cell r="AB510">
            <v>572</v>
          </cell>
          <cell r="AC510">
            <v>4</v>
          </cell>
          <cell r="AD510" t="str">
            <v>MULTAS POR COR FISCAL IEPS GASOLINA 9/11</v>
          </cell>
          <cell r="AE510">
            <v>56518.36</v>
          </cell>
          <cell r="AF510">
            <v>137891.45000000001</v>
          </cell>
        </row>
        <row r="511">
          <cell r="A511">
            <v>57205</v>
          </cell>
          <cell r="B511">
            <v>572</v>
          </cell>
          <cell r="C511">
            <v>5</v>
          </cell>
          <cell r="D511" t="str">
            <v>GASTOS DE EJECUCION IEPS 9/11</v>
          </cell>
          <cell r="E511">
            <v>0</v>
          </cell>
          <cell r="F511">
            <v>98.18</v>
          </cell>
          <cell r="G511">
            <v>98.18</v>
          </cell>
          <cell r="H511">
            <v>196.36</v>
          </cell>
          <cell r="I511">
            <v>171.82</v>
          </cell>
          <cell r="J511">
            <v>310.91000000000003</v>
          </cell>
          <cell r="K511">
            <v>310.91000000000003</v>
          </cell>
          <cell r="L511">
            <v>793.6400000000001</v>
          </cell>
          <cell r="M511">
            <v>0</v>
          </cell>
          <cell r="N511">
            <v>0</v>
          </cell>
          <cell r="O511">
            <v>0</v>
          </cell>
          <cell r="P511">
            <v>0</v>
          </cell>
          <cell r="T511">
            <v>0</v>
          </cell>
          <cell r="U511">
            <v>990.00000000000011</v>
          </cell>
          <cell r="X511">
            <v>0</v>
          </cell>
          <cell r="Y511">
            <v>990</v>
          </cell>
          <cell r="AB511">
            <v>572</v>
          </cell>
          <cell r="AC511">
            <v>5</v>
          </cell>
          <cell r="AD511" t="str">
            <v>GASTOS DE EJECUCION IEPS 9/11</v>
          </cell>
          <cell r="AE511">
            <v>0</v>
          </cell>
          <cell r="AF511">
            <v>990</v>
          </cell>
        </row>
        <row r="512">
          <cell r="A512">
            <v>57206</v>
          </cell>
          <cell r="B512">
            <v>572</v>
          </cell>
          <cell r="C512">
            <v>6</v>
          </cell>
          <cell r="D512" t="str">
            <v>MULTAS X INCUMPLIMIENTO A REQ.IEPS 9/11</v>
          </cell>
          <cell r="E512">
            <v>0</v>
          </cell>
          <cell r="F512">
            <v>9042.5499999999993</v>
          </cell>
          <cell r="G512">
            <v>18792</v>
          </cell>
          <cell r="H512">
            <v>27834.55</v>
          </cell>
          <cell r="I512">
            <v>2006.18</v>
          </cell>
          <cell r="J512">
            <v>10430.18</v>
          </cell>
          <cell r="K512">
            <v>10279.64</v>
          </cell>
          <cell r="L512">
            <v>22716</v>
          </cell>
          <cell r="M512">
            <v>1282.9100000000001</v>
          </cell>
          <cell r="N512">
            <v>7216.36</v>
          </cell>
          <cell r="O512">
            <v>2405.4499999999998</v>
          </cell>
          <cell r="P512">
            <v>10904.720000000001</v>
          </cell>
          <cell r="T512">
            <v>0</v>
          </cell>
          <cell r="U512">
            <v>61455.270000000004</v>
          </cell>
          <cell r="X512">
            <v>0</v>
          </cell>
          <cell r="Y512">
            <v>61455.27</v>
          </cell>
          <cell r="AB512">
            <v>572</v>
          </cell>
          <cell r="AC512">
            <v>6</v>
          </cell>
          <cell r="AD512" t="str">
            <v>MULTAS X INCUMPLIMIENTO A REQ.IEPS 9/11</v>
          </cell>
          <cell r="AE512">
            <v>2405.4499999999998</v>
          </cell>
          <cell r="AF512">
            <v>61455.27</v>
          </cell>
        </row>
        <row r="513">
          <cell r="A513">
            <v>57207</v>
          </cell>
          <cell r="B513">
            <v>572</v>
          </cell>
          <cell r="C513">
            <v>7</v>
          </cell>
          <cell r="D513" t="str">
            <v>MULTAS POR EXTEMPORANEIDAD IEPS 9/11</v>
          </cell>
          <cell r="E513">
            <v>0</v>
          </cell>
          <cell r="F513">
            <v>8559.82</v>
          </cell>
          <cell r="G513">
            <v>20143.64</v>
          </cell>
          <cell r="H513">
            <v>28703.46</v>
          </cell>
          <cell r="I513">
            <v>5521.09</v>
          </cell>
          <cell r="J513">
            <v>12498.55</v>
          </cell>
          <cell r="K513">
            <v>14056.36</v>
          </cell>
          <cell r="L513">
            <v>32076</v>
          </cell>
          <cell r="M513">
            <v>5177.45</v>
          </cell>
          <cell r="N513">
            <v>4009.09</v>
          </cell>
          <cell r="O513">
            <v>3207.27</v>
          </cell>
          <cell r="P513">
            <v>12393.810000000001</v>
          </cell>
          <cell r="T513">
            <v>0</v>
          </cell>
          <cell r="U513">
            <v>73173.26999999999</v>
          </cell>
          <cell r="X513">
            <v>0</v>
          </cell>
          <cell r="Y513">
            <v>73173.27</v>
          </cell>
          <cell r="AB513">
            <v>572</v>
          </cell>
          <cell r="AC513">
            <v>7</v>
          </cell>
          <cell r="AD513" t="str">
            <v>MULTAS POR EXTEMPORANEIDAD IEPS 9/11</v>
          </cell>
          <cell r="AE513">
            <v>3207.27</v>
          </cell>
          <cell r="AF513">
            <v>73173.27</v>
          </cell>
        </row>
        <row r="514">
          <cell r="A514">
            <v>57211</v>
          </cell>
          <cell r="B514">
            <v>572</v>
          </cell>
          <cell r="C514">
            <v>11</v>
          </cell>
          <cell r="D514" t="str">
            <v>IEPS GASOLINA 9/11 FISCALIZADO</v>
          </cell>
          <cell r="H514">
            <v>0</v>
          </cell>
          <cell r="I514">
            <v>0</v>
          </cell>
          <cell r="J514">
            <v>0</v>
          </cell>
          <cell r="K514">
            <v>0</v>
          </cell>
          <cell r="L514">
            <v>0</v>
          </cell>
          <cell r="M514">
            <v>0</v>
          </cell>
          <cell r="N514">
            <v>0</v>
          </cell>
          <cell r="O514">
            <v>0</v>
          </cell>
          <cell r="P514">
            <v>0</v>
          </cell>
          <cell r="T514">
            <v>0</v>
          </cell>
          <cell r="U514">
            <v>0</v>
          </cell>
          <cell r="X514">
            <v>0</v>
          </cell>
          <cell r="Y514">
            <v>0</v>
          </cell>
          <cell r="AB514">
            <v>572</v>
          </cell>
          <cell r="AC514">
            <v>11</v>
          </cell>
          <cell r="AD514" t="str">
            <v>IEPS GASOLINA 9/11 FISCALIZADO</v>
          </cell>
          <cell r="AE514">
            <v>0</v>
          </cell>
          <cell r="AF514">
            <v>0</v>
          </cell>
        </row>
        <row r="515">
          <cell r="A515">
            <v>57212</v>
          </cell>
          <cell r="B515">
            <v>572</v>
          </cell>
          <cell r="C515">
            <v>12</v>
          </cell>
          <cell r="D515" t="str">
            <v>RECARGOS IEPS GASOLINA 9/11 FISCALIZADO</v>
          </cell>
          <cell r="H515">
            <v>0</v>
          </cell>
          <cell r="I515">
            <v>0</v>
          </cell>
          <cell r="J515">
            <v>0</v>
          </cell>
          <cell r="K515">
            <v>0</v>
          </cell>
          <cell r="L515">
            <v>0</v>
          </cell>
          <cell r="M515">
            <v>0</v>
          </cell>
          <cell r="N515">
            <v>0</v>
          </cell>
          <cell r="O515">
            <v>0</v>
          </cell>
          <cell r="P515">
            <v>0</v>
          </cell>
          <cell r="T515">
            <v>0</v>
          </cell>
          <cell r="U515">
            <v>0</v>
          </cell>
          <cell r="X515">
            <v>0</v>
          </cell>
          <cell r="Y515">
            <v>0</v>
          </cell>
          <cell r="AB515">
            <v>572</v>
          </cell>
          <cell r="AC515">
            <v>12</v>
          </cell>
          <cell r="AD515" t="str">
            <v>RECARGOS IEPS GASOLINA 9/11 FISCALIZADO</v>
          </cell>
          <cell r="AE515">
            <v>0</v>
          </cell>
          <cell r="AF515">
            <v>0</v>
          </cell>
        </row>
        <row r="516">
          <cell r="A516">
            <v>57213</v>
          </cell>
          <cell r="B516">
            <v>572</v>
          </cell>
          <cell r="C516">
            <v>13</v>
          </cell>
          <cell r="D516" t="str">
            <v>ACTUALIZACION IEPS GASOLINA 9/11 FISCALI</v>
          </cell>
          <cell r="H516">
            <v>0</v>
          </cell>
          <cell r="I516">
            <v>0</v>
          </cell>
          <cell r="J516">
            <v>0</v>
          </cell>
          <cell r="K516">
            <v>0</v>
          </cell>
          <cell r="L516">
            <v>0</v>
          </cell>
          <cell r="M516">
            <v>0</v>
          </cell>
          <cell r="N516">
            <v>0</v>
          </cell>
          <cell r="O516">
            <v>0</v>
          </cell>
          <cell r="P516">
            <v>0</v>
          </cell>
          <cell r="T516">
            <v>0</v>
          </cell>
          <cell r="U516">
            <v>0</v>
          </cell>
          <cell r="X516">
            <v>0</v>
          </cell>
          <cell r="Y516">
            <v>0</v>
          </cell>
          <cell r="AB516">
            <v>572</v>
          </cell>
          <cell r="AC516">
            <v>13</v>
          </cell>
          <cell r="AD516" t="str">
            <v>ACTUALIZACION IEPS GASOLINA 9/11 FISCALI</v>
          </cell>
          <cell r="AE516">
            <v>0</v>
          </cell>
          <cell r="AF516">
            <v>0</v>
          </cell>
        </row>
        <row r="517">
          <cell r="A517">
            <v>57214</v>
          </cell>
          <cell r="B517">
            <v>572</v>
          </cell>
          <cell r="C517">
            <v>14</v>
          </cell>
          <cell r="D517" t="str">
            <v>MULTA X CORREC.FISCAL IEPS GAS.9/11 FISC</v>
          </cell>
          <cell r="H517">
            <v>0</v>
          </cell>
          <cell r="I517">
            <v>0</v>
          </cell>
          <cell r="J517">
            <v>0</v>
          </cell>
          <cell r="K517">
            <v>0</v>
          </cell>
          <cell r="L517">
            <v>0</v>
          </cell>
          <cell r="M517">
            <v>0</v>
          </cell>
          <cell r="N517">
            <v>0</v>
          </cell>
          <cell r="O517">
            <v>0</v>
          </cell>
          <cell r="P517">
            <v>0</v>
          </cell>
          <cell r="T517">
            <v>0</v>
          </cell>
          <cell r="U517">
            <v>0</v>
          </cell>
          <cell r="X517">
            <v>0</v>
          </cell>
          <cell r="Y517">
            <v>0</v>
          </cell>
          <cell r="AB517">
            <v>572</v>
          </cell>
          <cell r="AC517">
            <v>14</v>
          </cell>
          <cell r="AD517" t="str">
            <v>MULTA X CORREC.FISCAL IEPS GAS.9/11 FISC</v>
          </cell>
          <cell r="AE517">
            <v>0</v>
          </cell>
          <cell r="AF517">
            <v>0</v>
          </cell>
        </row>
        <row r="518">
          <cell r="A518">
            <v>57300</v>
          </cell>
          <cell r="B518">
            <v>573</v>
          </cell>
          <cell r="C518">
            <v>0</v>
          </cell>
          <cell r="D518" t="str">
            <v>PESCA DEPORTIVA Y VIDA SILVESTRE</v>
          </cell>
          <cell r="E518">
            <v>0</v>
          </cell>
          <cell r="F518">
            <v>0</v>
          </cell>
          <cell r="G518">
            <v>0</v>
          </cell>
          <cell r="H518">
            <v>0</v>
          </cell>
          <cell r="I518">
            <v>0</v>
          </cell>
          <cell r="J518">
            <v>0</v>
          </cell>
          <cell r="K518">
            <v>0</v>
          </cell>
          <cell r="L518">
            <v>0</v>
          </cell>
          <cell r="M518">
            <v>0</v>
          </cell>
          <cell r="N518">
            <v>0</v>
          </cell>
          <cell r="O518">
            <v>0</v>
          </cell>
          <cell r="P518">
            <v>0</v>
          </cell>
          <cell r="T518">
            <v>0</v>
          </cell>
          <cell r="U518">
            <v>0</v>
          </cell>
          <cell r="X518">
            <v>0</v>
          </cell>
          <cell r="Y518">
            <v>0</v>
          </cell>
          <cell r="AB518">
            <v>573</v>
          </cell>
          <cell r="AC518">
            <v>0</v>
          </cell>
          <cell r="AD518" t="str">
            <v>PESCA DEPORTIVA Y VIDA SILVESTRE</v>
          </cell>
          <cell r="AE518">
            <v>0</v>
          </cell>
          <cell r="AF518">
            <v>0</v>
          </cell>
        </row>
        <row r="519">
          <cell r="A519">
            <v>57301</v>
          </cell>
          <cell r="B519">
            <v>573</v>
          </cell>
          <cell r="C519">
            <v>1</v>
          </cell>
          <cell r="D519" t="str">
            <v>PERMISOS PARA PESCA DEPORTIVA</v>
          </cell>
          <cell r="E519">
            <v>2048</v>
          </cell>
          <cell r="F519">
            <v>21713</v>
          </cell>
          <cell r="G519">
            <v>22432</v>
          </cell>
          <cell r="H519">
            <v>46193</v>
          </cell>
          <cell r="I519">
            <v>17381</v>
          </cell>
          <cell r="J519">
            <v>20148</v>
          </cell>
          <cell r="K519">
            <v>6514</v>
          </cell>
          <cell r="L519">
            <v>44043</v>
          </cell>
          <cell r="M519">
            <v>7130</v>
          </cell>
          <cell r="N519">
            <v>6674</v>
          </cell>
          <cell r="O519">
            <v>7223</v>
          </cell>
          <cell r="P519">
            <v>21027</v>
          </cell>
          <cell r="T519">
            <v>0</v>
          </cell>
          <cell r="U519">
            <v>111263</v>
          </cell>
          <cell r="X519">
            <v>0</v>
          </cell>
          <cell r="Y519">
            <v>111263</v>
          </cell>
          <cell r="AB519">
            <v>573</v>
          </cell>
          <cell r="AC519">
            <v>1</v>
          </cell>
          <cell r="AD519" t="str">
            <v>PERMISOS PARA PESCA DEPORTIVA</v>
          </cell>
          <cell r="AE519">
            <v>7223</v>
          </cell>
          <cell r="AF519">
            <v>111263</v>
          </cell>
        </row>
        <row r="520">
          <cell r="A520">
            <v>57302</v>
          </cell>
          <cell r="B520">
            <v>573</v>
          </cell>
          <cell r="C520">
            <v>2</v>
          </cell>
          <cell r="D520" t="str">
            <v>APROVECHAMIENTO RECURSOS PESQUEROS</v>
          </cell>
          <cell r="E520">
            <v>0</v>
          </cell>
          <cell r="F520">
            <v>0</v>
          </cell>
          <cell r="G520">
            <v>0</v>
          </cell>
          <cell r="H520">
            <v>0</v>
          </cell>
          <cell r="I520">
            <v>0</v>
          </cell>
          <cell r="J520">
            <v>0</v>
          </cell>
          <cell r="K520">
            <v>0</v>
          </cell>
          <cell r="L520">
            <v>0</v>
          </cell>
          <cell r="M520">
            <v>0</v>
          </cell>
          <cell r="N520">
            <v>0</v>
          </cell>
          <cell r="O520">
            <v>0</v>
          </cell>
          <cell r="P520">
            <v>0</v>
          </cell>
          <cell r="T520">
            <v>0</v>
          </cell>
          <cell r="U520">
            <v>0</v>
          </cell>
          <cell r="X520">
            <v>0</v>
          </cell>
          <cell r="Y520">
            <v>0</v>
          </cell>
          <cell r="AB520">
            <v>573</v>
          </cell>
          <cell r="AC520">
            <v>2</v>
          </cell>
          <cell r="AD520" t="str">
            <v>APROVECHAMIENTO RECURSOS PESQUEROS</v>
          </cell>
          <cell r="AE520">
            <v>0</v>
          </cell>
          <cell r="AF520">
            <v>0</v>
          </cell>
        </row>
        <row r="521">
          <cell r="A521">
            <v>57303</v>
          </cell>
          <cell r="B521">
            <v>573</v>
          </cell>
          <cell r="C521">
            <v>3</v>
          </cell>
          <cell r="D521" t="str">
            <v>LICENCIA DE CAZA DEPORTIVA</v>
          </cell>
          <cell r="E521">
            <v>86877</v>
          </cell>
          <cell r="F521">
            <v>65583</v>
          </cell>
          <cell r="G521">
            <v>46863</v>
          </cell>
          <cell r="H521">
            <v>199323</v>
          </cell>
          <cell r="I521">
            <v>29475</v>
          </cell>
          <cell r="J521">
            <v>77031</v>
          </cell>
          <cell r="K521">
            <v>107379</v>
          </cell>
          <cell r="L521">
            <v>213885</v>
          </cell>
          <cell r="M521">
            <v>114147</v>
          </cell>
          <cell r="N521">
            <v>178992</v>
          </cell>
          <cell r="O521">
            <v>256689</v>
          </cell>
          <cell r="P521">
            <v>549828</v>
          </cell>
          <cell r="T521">
            <v>0</v>
          </cell>
          <cell r="U521">
            <v>963036</v>
          </cell>
          <cell r="X521">
            <v>0</v>
          </cell>
          <cell r="Y521">
            <v>963036</v>
          </cell>
          <cell r="AB521">
            <v>573</v>
          </cell>
          <cell r="AC521">
            <v>3</v>
          </cell>
          <cell r="AD521" t="str">
            <v>LICENCIA DE CAZA DEPORTIVA</v>
          </cell>
          <cell r="AE521">
            <v>256689</v>
          </cell>
          <cell r="AF521">
            <v>963036</v>
          </cell>
        </row>
        <row r="522">
          <cell r="A522">
            <v>57304</v>
          </cell>
          <cell r="B522">
            <v>573</v>
          </cell>
          <cell r="C522">
            <v>4</v>
          </cell>
          <cell r="D522" t="str">
            <v>REGISTRO DE ORGANIZACIONES (CLUBS CAZA)</v>
          </cell>
          <cell r="E522">
            <v>0</v>
          </cell>
          <cell r="F522">
            <v>0</v>
          </cell>
          <cell r="G522">
            <v>0</v>
          </cell>
          <cell r="H522">
            <v>0</v>
          </cell>
          <cell r="I522">
            <v>0</v>
          </cell>
          <cell r="J522">
            <v>0</v>
          </cell>
          <cell r="K522">
            <v>0</v>
          </cell>
          <cell r="L522">
            <v>0</v>
          </cell>
          <cell r="M522">
            <v>0</v>
          </cell>
          <cell r="N522">
            <v>0</v>
          </cell>
          <cell r="O522">
            <v>0</v>
          </cell>
          <cell r="P522">
            <v>0</v>
          </cell>
          <cell r="T522">
            <v>0</v>
          </cell>
          <cell r="U522">
            <v>0</v>
          </cell>
          <cell r="X522">
            <v>0</v>
          </cell>
          <cell r="Y522">
            <v>0</v>
          </cell>
          <cell r="AB522">
            <v>573</v>
          </cell>
          <cell r="AC522">
            <v>4</v>
          </cell>
          <cell r="AD522" t="str">
            <v>REGISTRO DE ORGANIZACIONES (CLUBS CAZA)</v>
          </cell>
          <cell r="AE522">
            <v>0</v>
          </cell>
          <cell r="AF522">
            <v>0</v>
          </cell>
        </row>
        <row r="523">
          <cell r="A523">
            <v>57305</v>
          </cell>
          <cell r="B523">
            <v>573</v>
          </cell>
          <cell r="C523">
            <v>5</v>
          </cell>
          <cell r="D523" t="str">
            <v>REG.PRESTADORES D/SERV(TIENDAS MASCOTAS)</v>
          </cell>
          <cell r="E523">
            <v>0</v>
          </cell>
          <cell r="F523">
            <v>331</v>
          </cell>
          <cell r="G523">
            <v>0</v>
          </cell>
          <cell r="H523">
            <v>331</v>
          </cell>
          <cell r="I523">
            <v>0</v>
          </cell>
          <cell r="J523">
            <v>0</v>
          </cell>
          <cell r="K523">
            <v>0</v>
          </cell>
          <cell r="L523">
            <v>0</v>
          </cell>
          <cell r="M523">
            <v>0</v>
          </cell>
          <cell r="N523">
            <v>331</v>
          </cell>
          <cell r="O523">
            <v>0</v>
          </cell>
          <cell r="P523">
            <v>331</v>
          </cell>
          <cell r="T523">
            <v>0</v>
          </cell>
          <cell r="U523">
            <v>662</v>
          </cell>
          <cell r="X523">
            <v>0</v>
          </cell>
          <cell r="Y523">
            <v>662</v>
          </cell>
          <cell r="AB523">
            <v>573</v>
          </cell>
          <cell r="AC523">
            <v>5</v>
          </cell>
          <cell r="AD523" t="str">
            <v>REG.PRESTADORES D/SERV(TIENDAS MASCOTAS)</v>
          </cell>
          <cell r="AE523">
            <v>0</v>
          </cell>
          <cell r="AF523">
            <v>662</v>
          </cell>
        </row>
        <row r="524">
          <cell r="A524">
            <v>57306</v>
          </cell>
          <cell r="B524">
            <v>573</v>
          </cell>
          <cell r="C524">
            <v>6</v>
          </cell>
          <cell r="D524" t="str">
            <v>REG.PRESTADORES D/SERV.(TAXIDERMISTAS)</v>
          </cell>
          <cell r="E524">
            <v>331</v>
          </cell>
          <cell r="F524">
            <v>0</v>
          </cell>
          <cell r="G524">
            <v>331</v>
          </cell>
          <cell r="H524">
            <v>662</v>
          </cell>
          <cell r="I524">
            <v>0</v>
          </cell>
          <cell r="J524">
            <v>0</v>
          </cell>
          <cell r="K524">
            <v>993</v>
          </cell>
          <cell r="L524">
            <v>993</v>
          </cell>
          <cell r="M524">
            <v>331</v>
          </cell>
          <cell r="N524">
            <v>331</v>
          </cell>
          <cell r="O524">
            <v>662</v>
          </cell>
          <cell r="P524">
            <v>1324</v>
          </cell>
          <cell r="T524">
            <v>0</v>
          </cell>
          <cell r="U524">
            <v>2979</v>
          </cell>
          <cell r="X524">
            <v>0</v>
          </cell>
          <cell r="Y524">
            <v>2979</v>
          </cell>
          <cell r="AB524">
            <v>573</v>
          </cell>
          <cell r="AC524">
            <v>6</v>
          </cell>
          <cell r="AD524" t="str">
            <v>REG.PRESTADORES D/SERV.(TAXIDERMISTAS)</v>
          </cell>
          <cell r="AE524">
            <v>662</v>
          </cell>
          <cell r="AF524">
            <v>2979</v>
          </cell>
        </row>
        <row r="525">
          <cell r="A525">
            <v>57308</v>
          </cell>
          <cell r="B525">
            <v>573</v>
          </cell>
          <cell r="C525">
            <v>8</v>
          </cell>
          <cell r="D525" t="str">
            <v>LICENCIAS DE PRESTADORES D/SERV.APROVEC.</v>
          </cell>
          <cell r="E525">
            <v>0</v>
          </cell>
          <cell r="F525">
            <v>0</v>
          </cell>
          <cell r="G525">
            <v>0</v>
          </cell>
          <cell r="H525">
            <v>0</v>
          </cell>
          <cell r="I525">
            <v>0</v>
          </cell>
          <cell r="J525">
            <v>0</v>
          </cell>
          <cell r="K525">
            <v>0</v>
          </cell>
          <cell r="L525">
            <v>0</v>
          </cell>
          <cell r="M525">
            <v>0</v>
          </cell>
          <cell r="N525">
            <v>0</v>
          </cell>
          <cell r="O525">
            <v>919</v>
          </cell>
          <cell r="P525">
            <v>919</v>
          </cell>
          <cell r="T525">
            <v>0</v>
          </cell>
          <cell r="U525">
            <v>919</v>
          </cell>
          <cell r="X525">
            <v>0</v>
          </cell>
          <cell r="Y525">
            <v>919</v>
          </cell>
          <cell r="AB525">
            <v>573</v>
          </cell>
          <cell r="AC525">
            <v>8</v>
          </cell>
          <cell r="AD525" t="str">
            <v>LICENCIAS DE PRESTADORES D/SERV.APROVEC.</v>
          </cell>
          <cell r="AE525">
            <v>919</v>
          </cell>
          <cell r="AF525">
            <v>919</v>
          </cell>
        </row>
        <row r="526">
          <cell r="A526">
            <v>57309</v>
          </cell>
          <cell r="B526">
            <v>573</v>
          </cell>
          <cell r="C526">
            <v>9</v>
          </cell>
          <cell r="D526" t="str">
            <v>REG.DE COLECC.D/ESPECIMENES D/VIDA SILV.</v>
          </cell>
          <cell r="E526">
            <v>0</v>
          </cell>
          <cell r="F526">
            <v>0</v>
          </cell>
          <cell r="G526">
            <v>0</v>
          </cell>
          <cell r="H526">
            <v>0</v>
          </cell>
          <cell r="I526">
            <v>0</v>
          </cell>
          <cell r="J526">
            <v>0</v>
          </cell>
          <cell r="K526">
            <v>0</v>
          </cell>
          <cell r="L526">
            <v>0</v>
          </cell>
          <cell r="M526">
            <v>0</v>
          </cell>
          <cell r="N526">
            <v>0</v>
          </cell>
          <cell r="O526">
            <v>0</v>
          </cell>
          <cell r="P526">
            <v>0</v>
          </cell>
          <cell r="T526">
            <v>0</v>
          </cell>
          <cell r="U526">
            <v>0</v>
          </cell>
          <cell r="X526">
            <v>0</v>
          </cell>
          <cell r="Y526">
            <v>0</v>
          </cell>
          <cell r="AB526">
            <v>573</v>
          </cell>
          <cell r="AC526">
            <v>9</v>
          </cell>
          <cell r="AD526" t="str">
            <v>REG.DE COLECC.D/ESPECIMENES D/VIDA SILV.</v>
          </cell>
          <cell r="AE526">
            <v>0</v>
          </cell>
          <cell r="AF526">
            <v>0</v>
          </cell>
        </row>
        <row r="527">
          <cell r="A527">
            <v>57310</v>
          </cell>
          <cell r="B527">
            <v>573</v>
          </cell>
          <cell r="C527">
            <v>10</v>
          </cell>
          <cell r="D527" t="str">
            <v>REG.D/EJEMP.D/FAUNA SILV.MOD.AVE D/PRESA</v>
          </cell>
          <cell r="E527">
            <v>0</v>
          </cell>
          <cell r="F527">
            <v>331</v>
          </cell>
          <cell r="G527">
            <v>0</v>
          </cell>
          <cell r="H527">
            <v>331</v>
          </cell>
          <cell r="I527">
            <v>0</v>
          </cell>
          <cell r="J527">
            <v>0</v>
          </cell>
          <cell r="K527">
            <v>0</v>
          </cell>
          <cell r="L527">
            <v>0</v>
          </cell>
          <cell r="M527">
            <v>0</v>
          </cell>
          <cell r="N527">
            <v>0</v>
          </cell>
          <cell r="O527">
            <v>0</v>
          </cell>
          <cell r="P527">
            <v>0</v>
          </cell>
          <cell r="T527">
            <v>0</v>
          </cell>
          <cell r="U527">
            <v>331</v>
          </cell>
          <cell r="X527">
            <v>0</v>
          </cell>
          <cell r="Y527">
            <v>331</v>
          </cell>
          <cell r="AB527">
            <v>573</v>
          </cell>
          <cell r="AC527">
            <v>10</v>
          </cell>
          <cell r="AD527" t="str">
            <v>REG.D/EJEMP.D/FAUNA SILV.MOD.AVE D/PRESA</v>
          </cell>
          <cell r="AE527">
            <v>0</v>
          </cell>
          <cell r="AF527">
            <v>331</v>
          </cell>
        </row>
        <row r="528">
          <cell r="A528">
            <v>57311</v>
          </cell>
          <cell r="B528">
            <v>573</v>
          </cell>
          <cell r="C528">
            <v>11</v>
          </cell>
          <cell r="D528" t="str">
            <v>EXPEDICION DE CINTILLOS</v>
          </cell>
          <cell r="E528">
            <v>55806</v>
          </cell>
          <cell r="F528">
            <v>11928</v>
          </cell>
          <cell r="G528">
            <v>15762</v>
          </cell>
          <cell r="H528">
            <v>83496</v>
          </cell>
          <cell r="I528">
            <v>2343</v>
          </cell>
          <cell r="J528">
            <v>2130</v>
          </cell>
          <cell r="K528">
            <v>0</v>
          </cell>
          <cell r="L528">
            <v>4473</v>
          </cell>
          <cell r="M528">
            <v>7455</v>
          </cell>
          <cell r="N528">
            <v>87969</v>
          </cell>
          <cell r="O528">
            <v>135894</v>
          </cell>
          <cell r="P528">
            <v>231318</v>
          </cell>
          <cell r="T528">
            <v>0</v>
          </cell>
          <cell r="U528">
            <v>319287</v>
          </cell>
          <cell r="X528">
            <v>0</v>
          </cell>
          <cell r="Y528">
            <v>319287</v>
          </cell>
          <cell r="AB528">
            <v>573</v>
          </cell>
          <cell r="AC528">
            <v>11</v>
          </cell>
          <cell r="AD528" t="str">
            <v>EXPEDICION DE CINTILLOS</v>
          </cell>
          <cell r="AE528">
            <v>135894</v>
          </cell>
          <cell r="AF528">
            <v>319287</v>
          </cell>
        </row>
        <row r="529">
          <cell r="A529">
            <v>57312</v>
          </cell>
          <cell r="B529">
            <v>573</v>
          </cell>
          <cell r="C529">
            <v>12</v>
          </cell>
          <cell r="D529" t="str">
            <v>REG.D/EJEMP.D/FAUNA SILV.MOD.MASCOTA</v>
          </cell>
          <cell r="E529">
            <v>0</v>
          </cell>
          <cell r="F529">
            <v>0</v>
          </cell>
          <cell r="G529">
            <v>0</v>
          </cell>
          <cell r="H529">
            <v>0</v>
          </cell>
          <cell r="I529">
            <v>0</v>
          </cell>
          <cell r="J529">
            <v>0</v>
          </cell>
          <cell r="K529">
            <v>331</v>
          </cell>
          <cell r="L529">
            <v>331</v>
          </cell>
          <cell r="M529">
            <v>0</v>
          </cell>
          <cell r="N529">
            <v>0</v>
          </cell>
          <cell r="O529">
            <v>0</v>
          </cell>
          <cell r="P529">
            <v>0</v>
          </cell>
          <cell r="T529">
            <v>0</v>
          </cell>
          <cell r="U529">
            <v>331</v>
          </cell>
          <cell r="X529">
            <v>0</v>
          </cell>
          <cell r="Y529">
            <v>331</v>
          </cell>
          <cell r="AB529">
            <v>573</v>
          </cell>
          <cell r="AC529">
            <v>12</v>
          </cell>
          <cell r="AD529" t="str">
            <v>REG.D/EJEMP.D/FAUNA SILV.MOD.MASCOTA</v>
          </cell>
          <cell r="AE529">
            <v>0</v>
          </cell>
          <cell r="AF529">
            <v>331</v>
          </cell>
        </row>
        <row r="530">
          <cell r="A530">
            <v>57313</v>
          </cell>
          <cell r="B530">
            <v>573</v>
          </cell>
          <cell r="C530">
            <v>13</v>
          </cell>
          <cell r="D530" t="str">
            <v>ACT.DE LA LIC.DE PRESTADOR DE SERVICIOS</v>
          </cell>
          <cell r="E530">
            <v>0</v>
          </cell>
          <cell r="F530">
            <v>0</v>
          </cell>
          <cell r="G530">
            <v>0</v>
          </cell>
          <cell r="H530">
            <v>0</v>
          </cell>
          <cell r="I530">
            <v>0</v>
          </cell>
          <cell r="J530">
            <v>0</v>
          </cell>
          <cell r="K530">
            <v>0</v>
          </cell>
          <cell r="L530">
            <v>0</v>
          </cell>
          <cell r="M530">
            <v>0</v>
          </cell>
          <cell r="N530">
            <v>0</v>
          </cell>
          <cell r="O530">
            <v>0</v>
          </cell>
          <cell r="P530">
            <v>0</v>
          </cell>
          <cell r="T530">
            <v>0</v>
          </cell>
          <cell r="U530">
            <v>0</v>
          </cell>
          <cell r="X530">
            <v>0</v>
          </cell>
          <cell r="Y530">
            <v>0</v>
          </cell>
          <cell r="AB530">
            <v>573</v>
          </cell>
          <cell r="AC530">
            <v>13</v>
          </cell>
          <cell r="AD530" t="str">
            <v>ACT.DE LA LIC.DE PRESTADOR DE SERVICIOS</v>
          </cell>
          <cell r="AE530">
            <v>0</v>
          </cell>
          <cell r="AF530">
            <v>0</v>
          </cell>
        </row>
        <row r="531">
          <cell r="A531">
            <v>57314</v>
          </cell>
          <cell r="B531">
            <v>573</v>
          </cell>
          <cell r="C531">
            <v>14</v>
          </cell>
          <cell r="D531" t="str">
            <v>TRAMITE P/EXP.DE PERMISOS P/PESCA DEPOR.</v>
          </cell>
          <cell r="E531">
            <v>76</v>
          </cell>
          <cell r="F531">
            <v>798</v>
          </cell>
          <cell r="G531">
            <v>1102</v>
          </cell>
          <cell r="H531">
            <v>1976</v>
          </cell>
          <cell r="I531">
            <v>304</v>
          </cell>
          <cell r="J531">
            <v>1216</v>
          </cell>
          <cell r="K531">
            <v>266</v>
          </cell>
          <cell r="L531">
            <v>1786</v>
          </cell>
          <cell r="M531">
            <v>304</v>
          </cell>
          <cell r="N531">
            <v>266</v>
          </cell>
          <cell r="O531">
            <v>532</v>
          </cell>
          <cell r="P531">
            <v>1102</v>
          </cell>
          <cell r="T531">
            <v>0</v>
          </cell>
          <cell r="U531">
            <v>4864</v>
          </cell>
          <cell r="X531">
            <v>0</v>
          </cell>
          <cell r="Y531">
            <v>4864</v>
          </cell>
          <cell r="AB531">
            <v>573</v>
          </cell>
          <cell r="AC531">
            <v>14</v>
          </cell>
          <cell r="AD531" t="str">
            <v>TRAMITE P/EXP.DE PERMISOS P/PESCA DEPOR.</v>
          </cell>
          <cell r="AE531">
            <v>532</v>
          </cell>
          <cell r="AF531">
            <v>4864</v>
          </cell>
        </row>
        <row r="532">
          <cell r="A532">
            <v>57315</v>
          </cell>
          <cell r="B532">
            <v>573</v>
          </cell>
          <cell r="C532">
            <v>15</v>
          </cell>
          <cell r="D532" t="str">
            <v>MULTAS DE PARQUES Y VIDA SILVESTRE</v>
          </cell>
          <cell r="E532">
            <v>0</v>
          </cell>
          <cell r="F532">
            <v>0</v>
          </cell>
          <cell r="G532">
            <v>0</v>
          </cell>
          <cell r="H532">
            <v>0</v>
          </cell>
          <cell r="I532">
            <v>0</v>
          </cell>
          <cell r="J532">
            <v>0</v>
          </cell>
          <cell r="K532">
            <v>0</v>
          </cell>
          <cell r="L532">
            <v>0</v>
          </cell>
          <cell r="M532">
            <v>0</v>
          </cell>
          <cell r="N532">
            <v>0</v>
          </cell>
          <cell r="O532">
            <v>0</v>
          </cell>
          <cell r="P532">
            <v>0</v>
          </cell>
          <cell r="T532">
            <v>0</v>
          </cell>
          <cell r="U532">
            <v>0</v>
          </cell>
          <cell r="X532">
            <v>0</v>
          </cell>
          <cell r="Y532">
            <v>0</v>
          </cell>
          <cell r="AB532">
            <v>573</v>
          </cell>
          <cell r="AC532">
            <v>15</v>
          </cell>
          <cell r="AD532" t="str">
            <v>MULTAS DE PARQUES Y VIDA SILVESTRE</v>
          </cell>
          <cell r="AE532">
            <v>0</v>
          </cell>
          <cell r="AF532">
            <v>0</v>
          </cell>
        </row>
        <row r="533">
          <cell r="A533">
            <v>57316</v>
          </cell>
          <cell r="B533">
            <v>573</v>
          </cell>
          <cell r="C533">
            <v>16</v>
          </cell>
          <cell r="D533" t="str">
            <v>REG PADRON DE PARQ,ZOO Y ESP PUB(PIMVS)</v>
          </cell>
          <cell r="E533">
            <v>0</v>
          </cell>
          <cell r="F533">
            <v>0</v>
          </cell>
          <cell r="G533">
            <v>0</v>
          </cell>
          <cell r="H533">
            <v>0</v>
          </cell>
          <cell r="I533">
            <v>0</v>
          </cell>
          <cell r="J533">
            <v>0</v>
          </cell>
          <cell r="K533">
            <v>0</v>
          </cell>
          <cell r="L533">
            <v>0</v>
          </cell>
          <cell r="M533">
            <v>0</v>
          </cell>
          <cell r="N533">
            <v>0</v>
          </cell>
          <cell r="O533">
            <v>0</v>
          </cell>
          <cell r="P533">
            <v>0</v>
          </cell>
          <cell r="T533">
            <v>0</v>
          </cell>
          <cell r="U533">
            <v>0</v>
          </cell>
          <cell r="X533">
            <v>0</v>
          </cell>
          <cell r="Y533">
            <v>0</v>
          </cell>
          <cell r="AB533">
            <v>573</v>
          </cell>
          <cell r="AC533">
            <v>16</v>
          </cell>
          <cell r="AD533" t="str">
            <v>REG PADRON DE PARQ,ZOO Y ESP PUB(PIMVS)</v>
          </cell>
          <cell r="AE533">
            <v>0</v>
          </cell>
          <cell r="AF533">
            <v>0</v>
          </cell>
        </row>
        <row r="534">
          <cell r="A534">
            <v>59000</v>
          </cell>
          <cell r="B534">
            <v>590</v>
          </cell>
          <cell r="C534">
            <v>0</v>
          </cell>
          <cell r="D534" t="str">
            <v>APORTACIONES FEDERALES</v>
          </cell>
          <cell r="E534">
            <v>0</v>
          </cell>
          <cell r="F534">
            <v>0</v>
          </cell>
          <cell r="G534">
            <v>0</v>
          </cell>
          <cell r="H534">
            <v>0</v>
          </cell>
          <cell r="I534">
            <v>0</v>
          </cell>
          <cell r="J534">
            <v>0</v>
          </cell>
          <cell r="K534">
            <v>0</v>
          </cell>
          <cell r="L534">
            <v>0</v>
          </cell>
          <cell r="M534">
            <v>0</v>
          </cell>
          <cell r="N534">
            <v>0</v>
          </cell>
          <cell r="O534">
            <v>0</v>
          </cell>
          <cell r="P534">
            <v>0</v>
          </cell>
          <cell r="T534">
            <v>0</v>
          </cell>
          <cell r="U534">
            <v>0</v>
          </cell>
          <cell r="X534">
            <v>0</v>
          </cell>
          <cell r="Y534">
            <v>0</v>
          </cell>
          <cell r="AB534">
            <v>590</v>
          </cell>
          <cell r="AC534">
            <v>0</v>
          </cell>
          <cell r="AD534" t="str">
            <v>APORTACIONES FEDERALES</v>
          </cell>
          <cell r="AE534">
            <v>0</v>
          </cell>
          <cell r="AF534">
            <v>0</v>
          </cell>
        </row>
        <row r="535">
          <cell r="A535">
            <v>59100</v>
          </cell>
          <cell r="B535">
            <v>591</v>
          </cell>
          <cell r="C535">
            <v>0</v>
          </cell>
          <cell r="D535" t="str">
            <v>RAMO 39</v>
          </cell>
          <cell r="E535">
            <v>0</v>
          </cell>
          <cell r="F535">
            <v>0</v>
          </cell>
          <cell r="G535">
            <v>0</v>
          </cell>
          <cell r="H535">
            <v>0</v>
          </cell>
          <cell r="I535">
            <v>0</v>
          </cell>
          <cell r="J535">
            <v>0</v>
          </cell>
          <cell r="K535">
            <v>0</v>
          </cell>
          <cell r="L535">
            <v>0</v>
          </cell>
          <cell r="M535">
            <v>0</v>
          </cell>
          <cell r="N535">
            <v>0</v>
          </cell>
          <cell r="O535">
            <v>0</v>
          </cell>
          <cell r="P535">
            <v>0</v>
          </cell>
          <cell r="T535">
            <v>0</v>
          </cell>
          <cell r="U535">
            <v>0</v>
          </cell>
          <cell r="X535">
            <v>0</v>
          </cell>
          <cell r="Y535">
            <v>0</v>
          </cell>
          <cell r="AB535">
            <v>591</v>
          </cell>
          <cell r="AC535">
            <v>0</v>
          </cell>
          <cell r="AD535" t="str">
            <v>RAMO 39</v>
          </cell>
          <cell r="AE535">
            <v>0</v>
          </cell>
          <cell r="AF535">
            <v>0</v>
          </cell>
        </row>
        <row r="536">
          <cell r="A536">
            <v>59101</v>
          </cell>
          <cell r="B536">
            <v>591</v>
          </cell>
          <cell r="C536">
            <v>1</v>
          </cell>
          <cell r="D536" t="str">
            <v>FORTALECIMIENTO A ENTIDADES FEDERATIVAS</v>
          </cell>
          <cell r="E536">
            <v>75821055</v>
          </cell>
          <cell r="F536">
            <v>75821055</v>
          </cell>
          <cell r="G536">
            <v>75821055</v>
          </cell>
          <cell r="H536">
            <v>227463165</v>
          </cell>
          <cell r="I536">
            <v>75821055</v>
          </cell>
          <cell r="J536">
            <v>75821055</v>
          </cell>
          <cell r="K536">
            <v>75821055</v>
          </cell>
          <cell r="L536">
            <v>227463165</v>
          </cell>
          <cell r="M536">
            <v>75821055</v>
          </cell>
          <cell r="N536">
            <v>75821055</v>
          </cell>
          <cell r="O536">
            <v>75821055</v>
          </cell>
          <cell r="P536">
            <v>227463165</v>
          </cell>
          <cell r="T536">
            <v>0</v>
          </cell>
          <cell r="U536">
            <v>682389495</v>
          </cell>
          <cell r="X536">
            <v>0</v>
          </cell>
          <cell r="Y536">
            <v>682389495</v>
          </cell>
          <cell r="AB536">
            <v>591</v>
          </cell>
          <cell r="AC536">
            <v>1</v>
          </cell>
          <cell r="AD536" t="str">
            <v>FORTALECIMIENTO A ENTIDADES FEDERATIVAS</v>
          </cell>
          <cell r="AE536">
            <v>75821055</v>
          </cell>
          <cell r="AF536">
            <v>682389495</v>
          </cell>
        </row>
        <row r="537">
          <cell r="A537">
            <v>59200</v>
          </cell>
          <cell r="B537">
            <v>592</v>
          </cell>
          <cell r="C537">
            <v>0</v>
          </cell>
          <cell r="D537" t="str">
            <v>RAMO 33</v>
          </cell>
          <cell r="E537">
            <v>0</v>
          </cell>
          <cell r="F537">
            <v>0</v>
          </cell>
          <cell r="G537">
            <v>0</v>
          </cell>
          <cell r="H537">
            <v>0</v>
          </cell>
          <cell r="I537">
            <v>0</v>
          </cell>
          <cell r="J537">
            <v>0</v>
          </cell>
          <cell r="K537">
            <v>0</v>
          </cell>
          <cell r="L537">
            <v>0</v>
          </cell>
          <cell r="M537">
            <v>0</v>
          </cell>
          <cell r="N537">
            <v>0</v>
          </cell>
          <cell r="O537">
            <v>0</v>
          </cell>
          <cell r="P537">
            <v>0</v>
          </cell>
          <cell r="T537">
            <v>0</v>
          </cell>
          <cell r="U537">
            <v>0</v>
          </cell>
          <cell r="X537">
            <v>0</v>
          </cell>
          <cell r="Y537">
            <v>0</v>
          </cell>
          <cell r="AB537">
            <v>592</v>
          </cell>
          <cell r="AC537">
            <v>0</v>
          </cell>
          <cell r="AD537" t="str">
            <v>RAMO 33</v>
          </cell>
          <cell r="AE537">
            <v>0</v>
          </cell>
          <cell r="AF537">
            <v>0</v>
          </cell>
        </row>
        <row r="538">
          <cell r="A538">
            <v>59201</v>
          </cell>
          <cell r="B538">
            <v>592</v>
          </cell>
          <cell r="C538">
            <v>1</v>
          </cell>
          <cell r="D538" t="str">
            <v>EDUCACION BASICA Y NORMAL</v>
          </cell>
          <cell r="E538">
            <v>820287854.51999998</v>
          </cell>
          <cell r="F538">
            <v>528931047.62</v>
          </cell>
          <cell r="G538">
            <v>501074075.60000002</v>
          </cell>
          <cell r="H538">
            <v>1850292977.7399998</v>
          </cell>
          <cell r="I538">
            <v>556712843.16999996</v>
          </cell>
          <cell r="J538">
            <v>539052300.49000001</v>
          </cell>
          <cell r="K538">
            <v>485895311.75999999</v>
          </cell>
          <cell r="L538">
            <v>1581660455.4199998</v>
          </cell>
          <cell r="M538">
            <v>1072285517.97</v>
          </cell>
          <cell r="N538">
            <v>95081369.900000006</v>
          </cell>
          <cell r="O538">
            <v>514779183.43000001</v>
          </cell>
          <cell r="P538">
            <v>1682146071.3000002</v>
          </cell>
          <cell r="T538">
            <v>0</v>
          </cell>
          <cell r="U538">
            <v>5114099504.46</v>
          </cell>
          <cell r="X538">
            <v>0</v>
          </cell>
          <cell r="Y538">
            <v>5114099504.46</v>
          </cell>
          <cell r="AB538">
            <v>592</v>
          </cell>
          <cell r="AC538">
            <v>1</v>
          </cell>
          <cell r="AD538" t="str">
            <v>EDUCACION BASICA Y NORMAL</v>
          </cell>
          <cell r="AE538">
            <v>514779183.43000001</v>
          </cell>
          <cell r="AF538">
            <v>5114099504.46</v>
          </cell>
        </row>
        <row r="539">
          <cell r="A539">
            <v>59202</v>
          </cell>
          <cell r="B539">
            <v>592</v>
          </cell>
          <cell r="C539">
            <v>2</v>
          </cell>
          <cell r="D539" t="str">
            <v>ALTA CARGA EDUCATIVA</v>
          </cell>
          <cell r="E539">
            <v>52262916.68</v>
          </cell>
          <cell r="F539">
            <v>52262916.68</v>
          </cell>
          <cell r="G539">
            <v>55910196.689999998</v>
          </cell>
          <cell r="H539">
            <v>160436030.05000001</v>
          </cell>
          <cell r="I539">
            <v>59557476.700000003</v>
          </cell>
          <cell r="J539">
            <v>59557476.700000003</v>
          </cell>
          <cell r="K539">
            <v>59557476.700000003</v>
          </cell>
          <cell r="L539">
            <v>178672430.10000002</v>
          </cell>
          <cell r="M539">
            <v>59557476.700000003</v>
          </cell>
          <cell r="N539">
            <v>29778738.350000001</v>
          </cell>
          <cell r="O539">
            <v>59557476.700000003</v>
          </cell>
          <cell r="P539">
            <v>148893691.75</v>
          </cell>
          <cell r="T539">
            <v>0</v>
          </cell>
          <cell r="U539">
            <v>488002151.90000004</v>
          </cell>
          <cell r="X539">
            <v>0</v>
          </cell>
          <cell r="Y539">
            <v>488002151.89999998</v>
          </cell>
          <cell r="AB539">
            <v>592</v>
          </cell>
          <cell r="AC539">
            <v>2</v>
          </cell>
          <cell r="AD539" t="str">
            <v>ALTA CARGA EDUCATIVA</v>
          </cell>
          <cell r="AE539">
            <v>59557476.700000003</v>
          </cell>
          <cell r="AF539">
            <v>488002151.89999998</v>
          </cell>
        </row>
        <row r="540">
          <cell r="A540">
            <v>59203</v>
          </cell>
          <cell r="B540">
            <v>592</v>
          </cell>
          <cell r="C540">
            <v>3</v>
          </cell>
          <cell r="D540" t="str">
            <v>SERVICIOS DE SALUD</v>
          </cell>
          <cell r="E540">
            <v>134877342</v>
          </cell>
          <cell r="F540">
            <v>109602387</v>
          </cell>
          <cell r="G540">
            <v>119226983.48999999</v>
          </cell>
          <cell r="H540">
            <v>363706712.49000001</v>
          </cell>
          <cell r="I540">
            <v>101436446.33</v>
          </cell>
          <cell r="J540">
            <v>104691482.23</v>
          </cell>
          <cell r="K540">
            <v>113066894.11</v>
          </cell>
          <cell r="L540">
            <v>319194822.67000002</v>
          </cell>
          <cell r="M540">
            <v>101563945.63</v>
          </cell>
          <cell r="N540">
            <v>121125236.76000001</v>
          </cell>
          <cell r="O540">
            <v>110573793.36</v>
          </cell>
          <cell r="P540">
            <v>333262975.75</v>
          </cell>
          <cell r="T540">
            <v>0</v>
          </cell>
          <cell r="U540">
            <v>1016164510.9100001</v>
          </cell>
          <cell r="X540">
            <v>0</v>
          </cell>
          <cell r="Y540">
            <v>1016164510.91</v>
          </cell>
          <cell r="AB540">
            <v>592</v>
          </cell>
          <cell r="AC540">
            <v>3</v>
          </cell>
          <cell r="AD540" t="str">
            <v>SERVICIOS DE SALUD</v>
          </cell>
          <cell r="AE540">
            <v>110573793.36</v>
          </cell>
          <cell r="AF540">
            <v>1016164510.91</v>
          </cell>
        </row>
        <row r="541">
          <cell r="A541">
            <v>59204</v>
          </cell>
          <cell r="B541">
            <v>592</v>
          </cell>
          <cell r="C541">
            <v>4</v>
          </cell>
          <cell r="D541" t="str">
            <v>INFRAESTRUCTURA SOCIAL ESTATAL (FISE)</v>
          </cell>
          <cell r="E541">
            <v>4919055</v>
          </cell>
          <cell r="F541">
            <v>4919055</v>
          </cell>
          <cell r="G541">
            <v>4919055</v>
          </cell>
          <cell r="H541">
            <v>14757165</v>
          </cell>
          <cell r="I541">
            <v>4919055</v>
          </cell>
          <cell r="J541">
            <v>4919055</v>
          </cell>
          <cell r="K541">
            <v>4919055</v>
          </cell>
          <cell r="L541">
            <v>14757165</v>
          </cell>
          <cell r="M541">
            <v>4919055</v>
          </cell>
          <cell r="N541">
            <v>4919055</v>
          </cell>
          <cell r="O541">
            <v>4919055</v>
          </cell>
          <cell r="P541">
            <v>14757165</v>
          </cell>
          <cell r="T541">
            <v>0</v>
          </cell>
          <cell r="U541">
            <v>44271495</v>
          </cell>
          <cell r="X541">
            <v>0</v>
          </cell>
          <cell r="Y541">
            <v>44271495</v>
          </cell>
          <cell r="AB541">
            <v>592</v>
          </cell>
          <cell r="AC541">
            <v>4</v>
          </cell>
          <cell r="AD541" t="str">
            <v>INFRAESTRUCTURA SOCIAL ESTATAL (FISE)</v>
          </cell>
          <cell r="AE541">
            <v>4919055</v>
          </cell>
          <cell r="AF541">
            <v>44271495</v>
          </cell>
        </row>
        <row r="542">
          <cell r="A542">
            <v>59205</v>
          </cell>
          <cell r="B542">
            <v>592</v>
          </cell>
          <cell r="C542">
            <v>5</v>
          </cell>
          <cell r="D542" t="str">
            <v>INFRAESTRUCTURA SOCIAL MUNICIPAL (FISM)</v>
          </cell>
          <cell r="E542">
            <v>35667204</v>
          </cell>
          <cell r="F542">
            <v>35667204</v>
          </cell>
          <cell r="G542">
            <v>35667204</v>
          </cell>
          <cell r="H542">
            <v>107001612</v>
          </cell>
          <cell r="I542">
            <v>35667204</v>
          </cell>
          <cell r="J542">
            <v>35667204</v>
          </cell>
          <cell r="K542">
            <v>35667204</v>
          </cell>
          <cell r="L542">
            <v>107001612</v>
          </cell>
          <cell r="M542">
            <v>35667204</v>
          </cell>
          <cell r="N542">
            <v>35250003.57</v>
          </cell>
          <cell r="O542">
            <v>36084404.43</v>
          </cell>
          <cell r="P542">
            <v>107001612</v>
          </cell>
          <cell r="T542">
            <v>0</v>
          </cell>
          <cell r="U542">
            <v>321004836</v>
          </cell>
          <cell r="X542">
            <v>0</v>
          </cell>
          <cell r="Y542">
            <v>321004836</v>
          </cell>
          <cell r="AB542">
            <v>592</v>
          </cell>
          <cell r="AC542">
            <v>5</v>
          </cell>
          <cell r="AD542" t="str">
            <v>INFRAESTRUCTURA SOCIAL MUNICIPAL (FISM)</v>
          </cell>
          <cell r="AE542">
            <v>36084404.43</v>
          </cell>
          <cell r="AF542">
            <v>321004836</v>
          </cell>
        </row>
        <row r="543">
          <cell r="A543">
            <v>59206</v>
          </cell>
          <cell r="B543">
            <v>592</v>
          </cell>
          <cell r="C543">
            <v>6</v>
          </cell>
          <cell r="D543" t="str">
            <v>FORTALECIMIENTO DE LOS MUN. (FORTAMUN)</v>
          </cell>
          <cell r="E543">
            <v>146157340</v>
          </cell>
          <cell r="F543">
            <v>146157340</v>
          </cell>
          <cell r="G543">
            <v>146157340</v>
          </cell>
          <cell r="H543">
            <v>438472020</v>
          </cell>
          <cell r="I543">
            <v>146157340</v>
          </cell>
          <cell r="J543">
            <v>146157340</v>
          </cell>
          <cell r="K543">
            <v>146157340</v>
          </cell>
          <cell r="L543">
            <v>438472020</v>
          </cell>
          <cell r="M543">
            <v>146157340</v>
          </cell>
          <cell r="N543">
            <v>146157340</v>
          </cell>
          <cell r="O543">
            <v>146157340</v>
          </cell>
          <cell r="P543">
            <v>438472020</v>
          </cell>
          <cell r="T543">
            <v>0</v>
          </cell>
          <cell r="U543">
            <v>1315416060</v>
          </cell>
          <cell r="X543">
            <v>0</v>
          </cell>
          <cell r="Y543">
            <v>1315416060</v>
          </cell>
          <cell r="AB543">
            <v>592</v>
          </cell>
          <cell r="AC543">
            <v>6</v>
          </cell>
          <cell r="AD543" t="str">
            <v>FORTALECIMIENTO DE LOS MUN. (FORTAMUN)</v>
          </cell>
          <cell r="AE543">
            <v>146157340</v>
          </cell>
          <cell r="AF543">
            <v>1315416060</v>
          </cell>
        </row>
        <row r="544">
          <cell r="A544">
            <v>59207</v>
          </cell>
          <cell r="B544">
            <v>592</v>
          </cell>
          <cell r="C544">
            <v>7</v>
          </cell>
          <cell r="D544" t="str">
            <v>ASISTENCIA SOCIAL</v>
          </cell>
          <cell r="E544">
            <v>12915493</v>
          </cell>
          <cell r="F544">
            <v>12915493</v>
          </cell>
          <cell r="G544">
            <v>12915493</v>
          </cell>
          <cell r="H544">
            <v>38746479</v>
          </cell>
          <cell r="I544">
            <v>12915493</v>
          </cell>
          <cell r="J544">
            <v>12915493</v>
          </cell>
          <cell r="K544">
            <v>12915493</v>
          </cell>
          <cell r="L544">
            <v>38746479</v>
          </cell>
          <cell r="M544">
            <v>12915493</v>
          </cell>
          <cell r="N544">
            <v>12915493</v>
          </cell>
          <cell r="O544">
            <v>12915493</v>
          </cell>
          <cell r="P544">
            <v>38746479</v>
          </cell>
          <cell r="T544">
            <v>0</v>
          </cell>
          <cell r="U544">
            <v>116239437</v>
          </cell>
          <cell r="X544">
            <v>0</v>
          </cell>
          <cell r="Y544">
            <v>116239437</v>
          </cell>
          <cell r="AB544">
            <v>592</v>
          </cell>
          <cell r="AC544">
            <v>7</v>
          </cell>
          <cell r="AD544" t="str">
            <v>ASISTENCIA SOCIAL</v>
          </cell>
          <cell r="AE544">
            <v>12915493</v>
          </cell>
          <cell r="AF544">
            <v>116239437</v>
          </cell>
        </row>
        <row r="545">
          <cell r="A545">
            <v>59208</v>
          </cell>
          <cell r="B545">
            <v>592</v>
          </cell>
          <cell r="C545">
            <v>8</v>
          </cell>
          <cell r="D545" t="str">
            <v>INFRAESTRUCTURA EDUCATIVA BASICA</v>
          </cell>
          <cell r="E545">
            <v>0</v>
          </cell>
          <cell r="F545">
            <v>0</v>
          </cell>
          <cell r="G545">
            <v>0</v>
          </cell>
          <cell r="H545">
            <v>0</v>
          </cell>
          <cell r="I545">
            <v>0</v>
          </cell>
          <cell r="J545">
            <v>0</v>
          </cell>
          <cell r="K545">
            <v>67562868</v>
          </cell>
          <cell r="L545">
            <v>67562868</v>
          </cell>
          <cell r="M545">
            <v>11260478</v>
          </cell>
          <cell r="N545">
            <v>11260478</v>
          </cell>
          <cell r="O545">
            <v>11260478</v>
          </cell>
          <cell r="P545">
            <v>33781434</v>
          </cell>
          <cell r="T545">
            <v>0</v>
          </cell>
          <cell r="U545">
            <v>101344302</v>
          </cell>
          <cell r="X545">
            <v>0</v>
          </cell>
          <cell r="Y545">
            <v>101344302</v>
          </cell>
          <cell r="AB545">
            <v>592</v>
          </cell>
          <cell r="AC545">
            <v>8</v>
          </cell>
          <cell r="AD545" t="str">
            <v>INFRAESTRUCTURA EDUCATIVA BASICA</v>
          </cell>
          <cell r="AE545">
            <v>11260478</v>
          </cell>
          <cell r="AF545">
            <v>101344302</v>
          </cell>
        </row>
        <row r="546">
          <cell r="A546">
            <v>59209</v>
          </cell>
          <cell r="B546">
            <v>592</v>
          </cell>
          <cell r="C546">
            <v>9</v>
          </cell>
          <cell r="D546" t="str">
            <v>INFRAESTRUCTURA EDUCATIVA SUPERIOR</v>
          </cell>
          <cell r="E546">
            <v>0</v>
          </cell>
          <cell r="F546">
            <v>0</v>
          </cell>
          <cell r="G546">
            <v>0</v>
          </cell>
          <cell r="H546">
            <v>0</v>
          </cell>
          <cell r="I546">
            <v>0</v>
          </cell>
          <cell r="J546">
            <v>0</v>
          </cell>
          <cell r="K546">
            <v>58113930</v>
          </cell>
          <cell r="L546">
            <v>58113930</v>
          </cell>
          <cell r="M546">
            <v>9685655</v>
          </cell>
          <cell r="N546">
            <v>9685655</v>
          </cell>
          <cell r="O546">
            <v>9685655</v>
          </cell>
          <cell r="P546">
            <v>29056965</v>
          </cell>
          <cell r="T546">
            <v>0</v>
          </cell>
          <cell r="U546">
            <v>87170895</v>
          </cell>
          <cell r="X546">
            <v>0</v>
          </cell>
          <cell r="Y546">
            <v>87170895</v>
          </cell>
          <cell r="AB546">
            <v>592</v>
          </cell>
          <cell r="AC546">
            <v>9</v>
          </cell>
          <cell r="AD546" t="str">
            <v>INFRAESTRUCTURA EDUCATIVA SUPERIOR</v>
          </cell>
          <cell r="AE546">
            <v>9685655</v>
          </cell>
          <cell r="AF546">
            <v>87170895</v>
          </cell>
        </row>
        <row r="547">
          <cell r="A547">
            <v>59210</v>
          </cell>
          <cell r="B547">
            <v>592</v>
          </cell>
          <cell r="C547">
            <v>10</v>
          </cell>
          <cell r="D547" t="str">
            <v>EDUCACION TECNOLOGICA (FAETA)</v>
          </cell>
          <cell r="E547">
            <v>16357592</v>
          </cell>
          <cell r="F547">
            <v>10006651</v>
          </cell>
          <cell r="G547">
            <v>10250458</v>
          </cell>
          <cell r="H547">
            <v>36614701</v>
          </cell>
          <cell r="I547">
            <v>9991797</v>
          </cell>
          <cell r="J547">
            <v>9525012</v>
          </cell>
          <cell r="K547">
            <v>10017590</v>
          </cell>
          <cell r="L547">
            <v>29534399</v>
          </cell>
          <cell r="M547">
            <v>20184054</v>
          </cell>
          <cell r="N547">
            <v>1879462</v>
          </cell>
          <cell r="O547">
            <v>10955117.4</v>
          </cell>
          <cell r="P547">
            <v>33018633.399999999</v>
          </cell>
          <cell r="T547">
            <v>0</v>
          </cell>
          <cell r="U547">
            <v>99167733.400000006</v>
          </cell>
          <cell r="X547">
            <v>0</v>
          </cell>
          <cell r="Y547">
            <v>99167733.400000006</v>
          </cell>
          <cell r="AB547">
            <v>592</v>
          </cell>
          <cell r="AC547">
            <v>10</v>
          </cell>
          <cell r="AD547" t="str">
            <v>EDUCACION TECNOLOGICA (FAETA)</v>
          </cell>
          <cell r="AE547">
            <v>10955117.4</v>
          </cell>
          <cell r="AF547">
            <v>99167733.400000006</v>
          </cell>
        </row>
        <row r="548">
          <cell r="A548">
            <v>59211</v>
          </cell>
          <cell r="B548">
            <v>592</v>
          </cell>
          <cell r="C548">
            <v>11</v>
          </cell>
          <cell r="D548" t="str">
            <v>EDUCACION DE ADULTOS</v>
          </cell>
          <cell r="E548">
            <v>0</v>
          </cell>
          <cell r="F548">
            <v>0</v>
          </cell>
          <cell r="G548">
            <v>0</v>
          </cell>
          <cell r="H548">
            <v>0</v>
          </cell>
          <cell r="I548">
            <v>0</v>
          </cell>
          <cell r="J548">
            <v>0</v>
          </cell>
          <cell r="K548">
            <v>0</v>
          </cell>
          <cell r="L548">
            <v>0</v>
          </cell>
          <cell r="M548">
            <v>0</v>
          </cell>
          <cell r="N548">
            <v>0</v>
          </cell>
          <cell r="O548">
            <v>0</v>
          </cell>
          <cell r="P548">
            <v>0</v>
          </cell>
          <cell r="T548">
            <v>0</v>
          </cell>
          <cell r="U548">
            <v>0</v>
          </cell>
          <cell r="X548">
            <v>0</v>
          </cell>
          <cell r="Y548">
            <v>0</v>
          </cell>
          <cell r="AB548">
            <v>592</v>
          </cell>
          <cell r="AC548">
            <v>11</v>
          </cell>
          <cell r="AD548" t="str">
            <v>EDUCACION DE ADULTOS</v>
          </cell>
          <cell r="AE548">
            <v>0</v>
          </cell>
          <cell r="AF548">
            <v>0</v>
          </cell>
        </row>
        <row r="549">
          <cell r="A549">
            <v>59212</v>
          </cell>
          <cell r="B549">
            <v>592</v>
          </cell>
          <cell r="C549">
            <v>12</v>
          </cell>
          <cell r="D549" t="str">
            <v>SEGURIDAD PUBLICA</v>
          </cell>
          <cell r="E549">
            <v>26508736</v>
          </cell>
          <cell r="F549">
            <v>26508736</v>
          </cell>
          <cell r="G549">
            <v>26508736</v>
          </cell>
          <cell r="H549">
            <v>79526208</v>
          </cell>
          <cell r="I549">
            <v>26508736</v>
          </cell>
          <cell r="J549">
            <v>26508736</v>
          </cell>
          <cell r="K549">
            <v>26508736</v>
          </cell>
          <cell r="L549">
            <v>79526208</v>
          </cell>
          <cell r="M549">
            <v>26508736</v>
          </cell>
          <cell r="N549">
            <v>26508736</v>
          </cell>
          <cell r="O549">
            <v>26508736</v>
          </cell>
          <cell r="P549">
            <v>79526208</v>
          </cell>
          <cell r="T549">
            <v>0</v>
          </cell>
          <cell r="U549">
            <v>238578624</v>
          </cell>
          <cell r="X549">
            <v>0</v>
          </cell>
          <cell r="Y549">
            <v>238578624</v>
          </cell>
          <cell r="AB549">
            <v>592</v>
          </cell>
          <cell r="AC549">
            <v>12</v>
          </cell>
          <cell r="AD549" t="str">
            <v>SEGURIDAD PUBLICA</v>
          </cell>
          <cell r="AE549">
            <v>26508736</v>
          </cell>
          <cell r="AF549">
            <v>238578624</v>
          </cell>
        </row>
        <row r="550">
          <cell r="A550">
            <v>59213</v>
          </cell>
          <cell r="B550">
            <v>592</v>
          </cell>
          <cell r="C550">
            <v>13</v>
          </cell>
          <cell r="D550" t="str">
            <v>APORT. FEDERALES CARRERA MAGISTERIAL</v>
          </cell>
          <cell r="E550">
            <v>54994595.799999997</v>
          </cell>
          <cell r="F550">
            <v>58075440.700000003</v>
          </cell>
          <cell r="G550">
            <v>58089312.710000001</v>
          </cell>
          <cell r="H550">
            <v>171159349.21000001</v>
          </cell>
          <cell r="I550">
            <v>58084454</v>
          </cell>
          <cell r="J550">
            <v>88042227</v>
          </cell>
          <cell r="K550">
            <v>104431653.7</v>
          </cell>
          <cell r="L550">
            <v>250558334.69999999</v>
          </cell>
          <cell r="M550">
            <v>65839868.390000001</v>
          </cell>
          <cell r="N550">
            <v>5299897.2300000004</v>
          </cell>
          <cell r="O550">
            <v>126306839.56</v>
          </cell>
          <cell r="P550">
            <v>197446605.18000001</v>
          </cell>
          <cell r="T550">
            <v>0</v>
          </cell>
          <cell r="U550">
            <v>619164289.09000003</v>
          </cell>
          <cell r="X550">
            <v>0</v>
          </cell>
          <cell r="Y550">
            <v>619164289.09000003</v>
          </cell>
          <cell r="AB550">
            <v>592</v>
          </cell>
          <cell r="AC550">
            <v>13</v>
          </cell>
          <cell r="AD550" t="str">
            <v>APORT. FEDERALES CARRERA MAGISTERIAL</v>
          </cell>
          <cell r="AE550">
            <v>126306839.56</v>
          </cell>
          <cell r="AF550">
            <v>619164289.09000003</v>
          </cell>
        </row>
        <row r="551">
          <cell r="A551">
            <v>59214</v>
          </cell>
          <cell r="B551">
            <v>592</v>
          </cell>
          <cell r="C551">
            <v>14</v>
          </cell>
          <cell r="D551" t="str">
            <v>APORT CARRERA MAGISTRAL EJ. ANTERIORES</v>
          </cell>
          <cell r="E551">
            <v>0</v>
          </cell>
          <cell r="F551">
            <v>0</v>
          </cell>
          <cell r="G551">
            <v>0</v>
          </cell>
          <cell r="H551">
            <v>0</v>
          </cell>
          <cell r="I551">
            <v>0</v>
          </cell>
          <cell r="J551">
            <v>0</v>
          </cell>
          <cell r="K551">
            <v>0</v>
          </cell>
          <cell r="L551">
            <v>0</v>
          </cell>
          <cell r="M551">
            <v>0</v>
          </cell>
          <cell r="N551">
            <v>0</v>
          </cell>
          <cell r="O551">
            <v>0</v>
          </cell>
          <cell r="P551">
            <v>0</v>
          </cell>
          <cell r="T551">
            <v>0</v>
          </cell>
          <cell r="U551">
            <v>0</v>
          </cell>
          <cell r="X551">
            <v>0</v>
          </cell>
          <cell r="Y551">
            <v>0</v>
          </cell>
          <cell r="AB551">
            <v>592</v>
          </cell>
          <cell r="AC551">
            <v>14</v>
          </cell>
          <cell r="AD551" t="str">
            <v>APORT CARRERA MAGISTRAL EJ. ANTERIORES</v>
          </cell>
          <cell r="AE551">
            <v>0</v>
          </cell>
          <cell r="AF551">
            <v>0</v>
          </cell>
        </row>
        <row r="552">
          <cell r="A552">
            <v>59300</v>
          </cell>
          <cell r="B552">
            <v>593</v>
          </cell>
          <cell r="C552">
            <v>0</v>
          </cell>
          <cell r="D552" t="str">
            <v>OTRAS APORTACIONES</v>
          </cell>
          <cell r="E552">
            <v>0</v>
          </cell>
          <cell r="F552">
            <v>0</v>
          </cell>
          <cell r="G552">
            <v>0</v>
          </cell>
          <cell r="H552">
            <v>0</v>
          </cell>
          <cell r="I552">
            <v>0</v>
          </cell>
          <cell r="J552">
            <v>0</v>
          </cell>
          <cell r="K552">
            <v>0</v>
          </cell>
          <cell r="L552">
            <v>0</v>
          </cell>
          <cell r="M552">
            <v>0</v>
          </cell>
          <cell r="N552">
            <v>0</v>
          </cell>
          <cell r="O552">
            <v>0</v>
          </cell>
          <cell r="P552">
            <v>0</v>
          </cell>
          <cell r="T552">
            <v>0</v>
          </cell>
          <cell r="U552">
            <v>0</v>
          </cell>
          <cell r="X552">
            <v>0</v>
          </cell>
          <cell r="Y552">
            <v>0</v>
          </cell>
          <cell r="AB552">
            <v>593</v>
          </cell>
          <cell r="AC552">
            <v>0</v>
          </cell>
          <cell r="AD552" t="str">
            <v>OTRAS APORTACIONES</v>
          </cell>
          <cell r="AE552">
            <v>0</v>
          </cell>
          <cell r="AF552">
            <v>0</v>
          </cell>
        </row>
        <row r="553">
          <cell r="A553">
            <v>59301</v>
          </cell>
          <cell r="B553">
            <v>593</v>
          </cell>
          <cell r="C553">
            <v>1</v>
          </cell>
          <cell r="D553" t="str">
            <v>UNIVERSIDAD AUTONOMA DE N.L. (UANL)</v>
          </cell>
          <cell r="E553">
            <v>432428000</v>
          </cell>
          <cell r="F553">
            <v>285538000</v>
          </cell>
          <cell r="G553">
            <v>390629304.19999999</v>
          </cell>
          <cell r="H553">
            <v>1108595304.2</v>
          </cell>
          <cell r="I553">
            <v>234657865.80000001</v>
          </cell>
          <cell r="J553">
            <v>220326000</v>
          </cell>
          <cell r="K553">
            <v>243121344</v>
          </cell>
          <cell r="L553">
            <v>698105209.79999995</v>
          </cell>
          <cell r="M553">
            <v>243515000</v>
          </cell>
          <cell r="N553">
            <v>344148000</v>
          </cell>
          <cell r="O553">
            <v>498951780</v>
          </cell>
          <cell r="P553">
            <v>1086614780</v>
          </cell>
          <cell r="T553">
            <v>0</v>
          </cell>
          <cell r="U553">
            <v>2893315294</v>
          </cell>
          <cell r="X553">
            <v>0</v>
          </cell>
          <cell r="Y553">
            <v>2893315294</v>
          </cell>
          <cell r="AB553">
            <v>593</v>
          </cell>
          <cell r="AC553">
            <v>1</v>
          </cell>
          <cell r="AD553" t="str">
            <v>UNIVERSIDAD AUTONOMA DE N.L. (UANL)</v>
          </cell>
          <cell r="AE553">
            <v>498951780</v>
          </cell>
          <cell r="AF553">
            <v>2893315294</v>
          </cell>
        </row>
        <row r="554">
          <cell r="A554">
            <v>59302</v>
          </cell>
          <cell r="B554">
            <v>593</v>
          </cell>
          <cell r="C554">
            <v>2</v>
          </cell>
          <cell r="D554" t="str">
            <v>APORTACIONES DIVERSAS</v>
          </cell>
          <cell r="E554">
            <v>15035439</v>
          </cell>
          <cell r="F554">
            <v>9135866</v>
          </cell>
          <cell r="G554">
            <v>65042509</v>
          </cell>
          <cell r="H554">
            <v>89213814</v>
          </cell>
          <cell r="I554">
            <v>7352251</v>
          </cell>
          <cell r="J554">
            <v>9912343.2799999993</v>
          </cell>
          <cell r="K554">
            <v>-42480692.280000001</v>
          </cell>
          <cell r="L554">
            <v>-25216098</v>
          </cell>
          <cell r="M554">
            <v>35436000</v>
          </cell>
          <cell r="N554">
            <v>7905793</v>
          </cell>
          <cell r="O554">
            <v>0</v>
          </cell>
          <cell r="P554">
            <v>43341793</v>
          </cell>
          <cell r="T554">
            <v>0</v>
          </cell>
          <cell r="U554">
            <v>107339509</v>
          </cell>
          <cell r="X554">
            <v>0</v>
          </cell>
          <cell r="Y554">
            <v>107339509</v>
          </cell>
          <cell r="AB554">
            <v>593</v>
          </cell>
          <cell r="AC554">
            <v>2</v>
          </cell>
          <cell r="AD554" t="str">
            <v>APORTACIONES DIVERSAS</v>
          </cell>
          <cell r="AE554">
            <v>0</v>
          </cell>
          <cell r="AF554">
            <v>107339509</v>
          </cell>
        </row>
        <row r="555">
          <cell r="A555">
            <v>59303</v>
          </cell>
          <cell r="B555">
            <v>593</v>
          </cell>
          <cell r="C555">
            <v>3</v>
          </cell>
          <cell r="D555" t="str">
            <v>PROGRAMAS SRIA.DESARROLLO SUSTENTABLE</v>
          </cell>
          <cell r="H555">
            <v>0</v>
          </cell>
          <cell r="K555">
            <v>220000</v>
          </cell>
          <cell r="L555">
            <v>220000</v>
          </cell>
          <cell r="M555">
            <v>0</v>
          </cell>
          <cell r="N555">
            <v>5272858</v>
          </cell>
          <cell r="O555">
            <v>1311100</v>
          </cell>
          <cell r="P555">
            <v>6583958</v>
          </cell>
          <cell r="T555">
            <v>0</v>
          </cell>
          <cell r="U555">
            <v>6803958</v>
          </cell>
          <cell r="X555">
            <v>0</v>
          </cell>
          <cell r="Y555">
            <v>6803958</v>
          </cell>
          <cell r="AB555">
            <v>593</v>
          </cell>
          <cell r="AC555">
            <v>3</v>
          </cell>
          <cell r="AD555" t="str">
            <v>PROGRAMAS SRIA.DESARROLLO SUSTENTABLE</v>
          </cell>
          <cell r="AE555">
            <v>1311100</v>
          </cell>
          <cell r="AF555">
            <v>6803958</v>
          </cell>
        </row>
        <row r="556">
          <cell r="A556">
            <v>59304</v>
          </cell>
          <cell r="B556">
            <v>593</v>
          </cell>
          <cell r="C556">
            <v>4</v>
          </cell>
          <cell r="D556" t="str">
            <v>CONAGUA</v>
          </cell>
          <cell r="E556">
            <v>0</v>
          </cell>
          <cell r="F556">
            <v>0</v>
          </cell>
          <cell r="G556">
            <v>0</v>
          </cell>
          <cell r="H556">
            <v>0</v>
          </cell>
          <cell r="I556">
            <v>0</v>
          </cell>
          <cell r="J556">
            <v>0</v>
          </cell>
          <cell r="K556">
            <v>119840049</v>
          </cell>
          <cell r="L556">
            <v>119840049</v>
          </cell>
          <cell r="M556">
            <v>43920425</v>
          </cell>
          <cell r="N556">
            <v>240810904.78999999</v>
          </cell>
          <cell r="O556">
            <v>26070729</v>
          </cell>
          <cell r="P556">
            <v>310802058.78999996</v>
          </cell>
          <cell r="T556">
            <v>0</v>
          </cell>
          <cell r="U556">
            <v>430642107.78999996</v>
          </cell>
          <cell r="X556">
            <v>0</v>
          </cell>
          <cell r="Y556">
            <v>430642107.79000002</v>
          </cell>
          <cell r="AB556">
            <v>593</v>
          </cell>
          <cell r="AC556">
            <v>4</v>
          </cell>
          <cell r="AD556" t="str">
            <v>CONAGUA</v>
          </cell>
          <cell r="AE556">
            <v>26070729</v>
          </cell>
          <cell r="AF556">
            <v>430642107.79000002</v>
          </cell>
        </row>
        <row r="557">
          <cell r="A557">
            <v>59305</v>
          </cell>
          <cell r="B557">
            <v>593</v>
          </cell>
          <cell r="C557">
            <v>5</v>
          </cell>
          <cell r="D557" t="str">
            <v>CAPUFE</v>
          </cell>
          <cell r="E557">
            <v>213855.84</v>
          </cell>
          <cell r="F557">
            <v>0</v>
          </cell>
          <cell r="G557">
            <v>520732.72</v>
          </cell>
          <cell r="H557">
            <v>734588.55999999994</v>
          </cell>
          <cell r="I557">
            <v>223782.25</v>
          </cell>
          <cell r="J557">
            <v>214814.61</v>
          </cell>
          <cell r="K557">
            <v>112733.1</v>
          </cell>
          <cell r="L557">
            <v>551329.96</v>
          </cell>
          <cell r="M557">
            <v>339020.52</v>
          </cell>
          <cell r="N557">
            <v>236619.99</v>
          </cell>
          <cell r="O557">
            <v>114688.22</v>
          </cell>
          <cell r="P557">
            <v>690328.73</v>
          </cell>
          <cell r="T557">
            <v>0</v>
          </cell>
          <cell r="U557">
            <v>1976247.25</v>
          </cell>
          <cell r="X557">
            <v>0</v>
          </cell>
          <cell r="Y557">
            <v>1976247.25</v>
          </cell>
          <cell r="AB557">
            <v>593</v>
          </cell>
          <cell r="AC557">
            <v>5</v>
          </cell>
          <cell r="AD557" t="str">
            <v>CAPUFE</v>
          </cell>
          <cell r="AE557">
            <v>114688.22</v>
          </cell>
          <cell r="AF557">
            <v>1976247.25</v>
          </cell>
        </row>
        <row r="558">
          <cell r="A558">
            <v>59306</v>
          </cell>
          <cell r="B558">
            <v>593</v>
          </cell>
          <cell r="C558">
            <v>6</v>
          </cell>
          <cell r="D558" t="str">
            <v>BECAS PROBECAT</v>
          </cell>
          <cell r="E558">
            <v>0</v>
          </cell>
          <cell r="F558">
            <v>0</v>
          </cell>
          <cell r="G558">
            <v>0</v>
          </cell>
          <cell r="H558">
            <v>0</v>
          </cell>
          <cell r="I558">
            <v>0</v>
          </cell>
          <cell r="J558">
            <v>0</v>
          </cell>
          <cell r="K558">
            <v>0</v>
          </cell>
          <cell r="L558">
            <v>0</v>
          </cell>
          <cell r="M558">
            <v>0</v>
          </cell>
          <cell r="N558">
            <v>0</v>
          </cell>
          <cell r="O558">
            <v>0</v>
          </cell>
          <cell r="P558">
            <v>0</v>
          </cell>
          <cell r="T558">
            <v>0</v>
          </cell>
          <cell r="U558">
            <v>0</v>
          </cell>
          <cell r="X558">
            <v>0</v>
          </cell>
          <cell r="Y558">
            <v>0</v>
          </cell>
          <cell r="AB558">
            <v>593</v>
          </cell>
          <cell r="AC558">
            <v>6</v>
          </cell>
          <cell r="AD558" t="str">
            <v>BECAS PROBECAT</v>
          </cell>
          <cell r="AE558">
            <v>0</v>
          </cell>
          <cell r="AF558">
            <v>0</v>
          </cell>
        </row>
        <row r="559">
          <cell r="A559">
            <v>59307</v>
          </cell>
          <cell r="B559">
            <v>593</v>
          </cell>
          <cell r="C559">
            <v>7</v>
          </cell>
          <cell r="D559" t="str">
            <v>BECAS PROFSNE</v>
          </cell>
          <cell r="E559">
            <v>0</v>
          </cell>
          <cell r="F559">
            <v>0</v>
          </cell>
          <cell r="G559">
            <v>983568.74</v>
          </cell>
          <cell r="H559">
            <v>983568.74</v>
          </cell>
          <cell r="I559">
            <v>12878068.67</v>
          </cell>
          <cell r="J559">
            <v>5460217.8499999996</v>
          </cell>
          <cell r="K559">
            <v>6462834.5599999996</v>
          </cell>
          <cell r="L559">
            <v>24801121.079999998</v>
          </cell>
          <cell r="M559">
            <v>4872418.5599999996</v>
          </cell>
          <cell r="N559">
            <v>79935.11</v>
          </cell>
          <cell r="O559">
            <v>6321013.0700000003</v>
          </cell>
          <cell r="P559">
            <v>11273366.74</v>
          </cell>
          <cell r="T559">
            <v>0</v>
          </cell>
          <cell r="U559">
            <v>37058056.560000002</v>
          </cell>
          <cell r="X559">
            <v>0</v>
          </cell>
          <cell r="Y559">
            <v>37058056.560000002</v>
          </cell>
          <cell r="AB559">
            <v>593</v>
          </cell>
          <cell r="AC559">
            <v>7</v>
          </cell>
          <cell r="AD559" t="str">
            <v>BECAS PROFSNE</v>
          </cell>
          <cell r="AE559">
            <v>6321013.0700000003</v>
          </cell>
          <cell r="AF559">
            <v>37058056.560000002</v>
          </cell>
        </row>
        <row r="560">
          <cell r="A560">
            <v>59308</v>
          </cell>
          <cell r="B560">
            <v>593</v>
          </cell>
          <cell r="C560">
            <v>8</v>
          </cell>
          <cell r="D560" t="str">
            <v>FIDEICOMISO DE APOYO A LOS AHORRADORES</v>
          </cell>
          <cell r="E560">
            <v>0</v>
          </cell>
          <cell r="F560">
            <v>0</v>
          </cell>
          <cell r="G560">
            <v>0</v>
          </cell>
          <cell r="H560">
            <v>0</v>
          </cell>
          <cell r="I560">
            <v>0</v>
          </cell>
          <cell r="J560">
            <v>0</v>
          </cell>
          <cell r="K560">
            <v>0</v>
          </cell>
          <cell r="L560">
            <v>0</v>
          </cell>
          <cell r="M560">
            <v>0</v>
          </cell>
          <cell r="N560">
            <v>0</v>
          </cell>
          <cell r="O560">
            <v>0</v>
          </cell>
          <cell r="P560">
            <v>0</v>
          </cell>
          <cell r="T560">
            <v>0</v>
          </cell>
          <cell r="U560">
            <v>0</v>
          </cell>
          <cell r="X560">
            <v>0</v>
          </cell>
          <cell r="Y560">
            <v>0</v>
          </cell>
          <cell r="AB560">
            <v>593</v>
          </cell>
          <cell r="AC560">
            <v>8</v>
          </cell>
          <cell r="AD560" t="str">
            <v>FIDEICOMISO DE APOYO A LOS AHORRADORES</v>
          </cell>
          <cell r="AE560">
            <v>0</v>
          </cell>
          <cell r="AF560">
            <v>0</v>
          </cell>
        </row>
        <row r="561">
          <cell r="A561">
            <v>59309</v>
          </cell>
          <cell r="B561">
            <v>593</v>
          </cell>
          <cell r="C561">
            <v>9</v>
          </cell>
          <cell r="D561" t="str">
            <v>ALIM.REOS FEDERALES(SOCORRO DE LEY)</v>
          </cell>
          <cell r="E561">
            <v>5024480</v>
          </cell>
          <cell r="F561">
            <v>0</v>
          </cell>
          <cell r="G561">
            <v>5170140</v>
          </cell>
          <cell r="H561">
            <v>10194620</v>
          </cell>
          <cell r="I561">
            <v>2749950</v>
          </cell>
          <cell r="J561">
            <v>2576350</v>
          </cell>
          <cell r="K561">
            <v>0</v>
          </cell>
          <cell r="L561">
            <v>5326300</v>
          </cell>
          <cell r="M561">
            <v>4837800</v>
          </cell>
          <cell r="N561">
            <v>2301950</v>
          </cell>
          <cell r="O561">
            <v>2212040</v>
          </cell>
          <cell r="P561">
            <v>9351790</v>
          </cell>
          <cell r="T561">
            <v>0</v>
          </cell>
          <cell r="U561">
            <v>24872710</v>
          </cell>
          <cell r="X561">
            <v>0</v>
          </cell>
          <cell r="Y561">
            <v>24872710</v>
          </cell>
          <cell r="AB561">
            <v>593</v>
          </cell>
          <cell r="AC561">
            <v>9</v>
          </cell>
          <cell r="AD561" t="str">
            <v>ALIM.REOS FEDERALES(SOCORRO DE LEY)</v>
          </cell>
          <cell r="AE561">
            <v>2212040</v>
          </cell>
          <cell r="AF561">
            <v>24872710</v>
          </cell>
        </row>
        <row r="562">
          <cell r="A562">
            <v>59310</v>
          </cell>
          <cell r="B562">
            <v>593</v>
          </cell>
          <cell r="C562">
            <v>10</v>
          </cell>
          <cell r="D562" t="str">
            <v>FONDO DE APOYO A LA MIC. PEQ. Y MED. EMP</v>
          </cell>
          <cell r="E562">
            <v>0</v>
          </cell>
          <cell r="F562">
            <v>0</v>
          </cell>
          <cell r="G562">
            <v>0</v>
          </cell>
          <cell r="H562">
            <v>0</v>
          </cell>
          <cell r="I562">
            <v>0</v>
          </cell>
          <cell r="J562">
            <v>0</v>
          </cell>
          <cell r="K562">
            <v>0</v>
          </cell>
          <cell r="L562">
            <v>0</v>
          </cell>
          <cell r="M562">
            <v>0</v>
          </cell>
          <cell r="N562">
            <v>0</v>
          </cell>
          <cell r="O562">
            <v>0</v>
          </cell>
          <cell r="P562">
            <v>0</v>
          </cell>
          <cell r="T562">
            <v>0</v>
          </cell>
          <cell r="U562">
            <v>0</v>
          </cell>
          <cell r="X562">
            <v>0</v>
          </cell>
          <cell r="Y562">
            <v>0</v>
          </cell>
          <cell r="AB562">
            <v>593</v>
          </cell>
          <cell r="AC562">
            <v>10</v>
          </cell>
          <cell r="AD562" t="str">
            <v>FONDO DE APOYO A LA MIC. PEQ. Y MED. EMP</v>
          </cell>
          <cell r="AE562">
            <v>0</v>
          </cell>
          <cell r="AF562">
            <v>0</v>
          </cell>
        </row>
        <row r="563">
          <cell r="A563">
            <v>59311</v>
          </cell>
          <cell r="B563">
            <v>593</v>
          </cell>
          <cell r="C563">
            <v>11</v>
          </cell>
          <cell r="D563" t="str">
            <v>FONDO DE FOM. A LA INTEG. DE CAD. PROD.</v>
          </cell>
          <cell r="E563">
            <v>0</v>
          </cell>
          <cell r="F563">
            <v>0</v>
          </cell>
          <cell r="G563">
            <v>0</v>
          </cell>
          <cell r="H563">
            <v>0</v>
          </cell>
          <cell r="I563">
            <v>0</v>
          </cell>
          <cell r="J563">
            <v>0</v>
          </cell>
          <cell r="K563">
            <v>0</v>
          </cell>
          <cell r="L563">
            <v>0</v>
          </cell>
          <cell r="M563">
            <v>0</v>
          </cell>
          <cell r="N563">
            <v>0</v>
          </cell>
          <cell r="O563">
            <v>0</v>
          </cell>
          <cell r="P563">
            <v>0</v>
          </cell>
          <cell r="T563">
            <v>0</v>
          </cell>
          <cell r="U563">
            <v>0</v>
          </cell>
          <cell r="X563">
            <v>0</v>
          </cell>
          <cell r="Y563">
            <v>0</v>
          </cell>
          <cell r="AB563">
            <v>593</v>
          </cell>
          <cell r="AC563">
            <v>11</v>
          </cell>
          <cell r="AD563" t="str">
            <v>FONDO DE FOM. A LA INTEG. DE CAD. PROD.</v>
          </cell>
          <cell r="AE563">
            <v>0</v>
          </cell>
          <cell r="AF563">
            <v>0</v>
          </cell>
        </row>
        <row r="564">
          <cell r="A564">
            <v>59312</v>
          </cell>
          <cell r="B564">
            <v>593</v>
          </cell>
          <cell r="C564">
            <v>12</v>
          </cell>
          <cell r="D564" t="str">
            <v>INFRAESTRUC EDUCATIVA NIVEL MEDIO SUP</v>
          </cell>
          <cell r="E564">
            <v>0</v>
          </cell>
          <cell r="F564">
            <v>0</v>
          </cell>
          <cell r="G564">
            <v>0</v>
          </cell>
          <cell r="H564">
            <v>0</v>
          </cell>
          <cell r="I564">
            <v>0</v>
          </cell>
          <cell r="J564">
            <v>0</v>
          </cell>
          <cell r="K564">
            <v>0</v>
          </cell>
          <cell r="L564">
            <v>0</v>
          </cell>
          <cell r="M564">
            <v>0</v>
          </cell>
          <cell r="N564">
            <v>0</v>
          </cell>
          <cell r="O564">
            <v>0</v>
          </cell>
          <cell r="P564">
            <v>0</v>
          </cell>
          <cell r="T564">
            <v>0</v>
          </cell>
          <cell r="U564">
            <v>0</v>
          </cell>
          <cell r="X564">
            <v>0</v>
          </cell>
          <cell r="Y564">
            <v>0</v>
          </cell>
          <cell r="AB564">
            <v>593</v>
          </cell>
          <cell r="AC564">
            <v>12</v>
          </cell>
          <cell r="AD564" t="str">
            <v>INFRAESTRUC EDUCATIVA NIVEL MEDIO SUP</v>
          </cell>
          <cell r="AE564">
            <v>0</v>
          </cell>
          <cell r="AF564">
            <v>0</v>
          </cell>
        </row>
        <row r="565">
          <cell r="A565">
            <v>59313</v>
          </cell>
          <cell r="B565">
            <v>593</v>
          </cell>
          <cell r="C565">
            <v>13</v>
          </cell>
          <cell r="D565" t="str">
            <v>COMISION NACIONAL FORESTAL</v>
          </cell>
          <cell r="E565">
            <v>0</v>
          </cell>
          <cell r="F565">
            <v>0</v>
          </cell>
          <cell r="G565">
            <v>0</v>
          </cell>
          <cell r="H565">
            <v>0</v>
          </cell>
          <cell r="I565">
            <v>0</v>
          </cell>
          <cell r="J565">
            <v>0</v>
          </cell>
          <cell r="K565">
            <v>0</v>
          </cell>
          <cell r="L565">
            <v>0</v>
          </cell>
          <cell r="M565">
            <v>0</v>
          </cell>
          <cell r="N565">
            <v>0</v>
          </cell>
          <cell r="O565">
            <v>0</v>
          </cell>
          <cell r="P565">
            <v>0</v>
          </cell>
          <cell r="T565">
            <v>0</v>
          </cell>
          <cell r="U565">
            <v>0</v>
          </cell>
          <cell r="X565">
            <v>0</v>
          </cell>
          <cell r="Y565">
            <v>0</v>
          </cell>
          <cell r="AB565">
            <v>593</v>
          </cell>
          <cell r="AC565">
            <v>13</v>
          </cell>
          <cell r="AD565" t="str">
            <v>COMISION NACIONAL FORESTAL</v>
          </cell>
          <cell r="AE565">
            <v>0</v>
          </cell>
          <cell r="AF565">
            <v>0</v>
          </cell>
        </row>
        <row r="566">
          <cell r="A566">
            <v>59314</v>
          </cell>
          <cell r="B566">
            <v>593</v>
          </cell>
          <cell r="C566">
            <v>14</v>
          </cell>
          <cell r="D566" t="str">
            <v>PROG.TECNOLOGIAS EDUCATIVAS Y DE LA INF.</v>
          </cell>
          <cell r="E566">
            <v>0</v>
          </cell>
          <cell r="F566">
            <v>0</v>
          </cell>
          <cell r="G566">
            <v>0</v>
          </cell>
          <cell r="H566">
            <v>0</v>
          </cell>
          <cell r="I566">
            <v>0</v>
          </cell>
          <cell r="J566">
            <v>0</v>
          </cell>
          <cell r="K566">
            <v>0</v>
          </cell>
          <cell r="L566">
            <v>0</v>
          </cell>
          <cell r="M566">
            <v>0</v>
          </cell>
          <cell r="N566">
            <v>0</v>
          </cell>
          <cell r="O566">
            <v>0</v>
          </cell>
          <cell r="P566">
            <v>0</v>
          </cell>
          <cell r="T566">
            <v>0</v>
          </cell>
          <cell r="U566">
            <v>0</v>
          </cell>
          <cell r="X566">
            <v>0</v>
          </cell>
          <cell r="Y566">
            <v>0</v>
          </cell>
          <cell r="AB566">
            <v>593</v>
          </cell>
          <cell r="AC566">
            <v>14</v>
          </cell>
          <cell r="AD566" t="str">
            <v>PROG.TECNOLOGIAS EDUCATIVAS Y DE LA INF.</v>
          </cell>
          <cell r="AE566">
            <v>0</v>
          </cell>
          <cell r="AF566">
            <v>0</v>
          </cell>
        </row>
        <row r="567">
          <cell r="A567">
            <v>59315</v>
          </cell>
          <cell r="B567">
            <v>593</v>
          </cell>
          <cell r="C567">
            <v>15</v>
          </cell>
          <cell r="D567" t="str">
            <v>FIDEICOMISO INFRAESTRUCTURA DE LOS EDOS.</v>
          </cell>
          <cell r="E567">
            <v>0</v>
          </cell>
          <cell r="F567">
            <v>0</v>
          </cell>
          <cell r="G567">
            <v>0</v>
          </cell>
          <cell r="H567">
            <v>0</v>
          </cell>
          <cell r="I567">
            <v>0</v>
          </cell>
          <cell r="J567">
            <v>0</v>
          </cell>
          <cell r="K567">
            <v>0</v>
          </cell>
          <cell r="L567">
            <v>0</v>
          </cell>
          <cell r="M567">
            <v>0</v>
          </cell>
          <cell r="N567">
            <v>0</v>
          </cell>
          <cell r="O567">
            <v>0</v>
          </cell>
          <cell r="P567">
            <v>0</v>
          </cell>
          <cell r="T567">
            <v>0</v>
          </cell>
          <cell r="U567">
            <v>0</v>
          </cell>
          <cell r="X567">
            <v>0</v>
          </cell>
          <cell r="Y567">
            <v>0</v>
          </cell>
          <cell r="AB567">
            <v>593</v>
          </cell>
          <cell r="AC567">
            <v>15</v>
          </cell>
          <cell r="AD567" t="str">
            <v>FIDEICOMISO INFRAESTRUCTURA DE LOS EDOS.</v>
          </cell>
          <cell r="AE567">
            <v>0</v>
          </cell>
          <cell r="AF567">
            <v>0</v>
          </cell>
        </row>
        <row r="568">
          <cell r="A568">
            <v>59316</v>
          </cell>
          <cell r="B568">
            <v>593</v>
          </cell>
          <cell r="C568">
            <v>16</v>
          </cell>
          <cell r="D568" t="str">
            <v>CENTRO DE DESARROLLO INFANTIL(CENDIS)</v>
          </cell>
          <cell r="E568">
            <v>0</v>
          </cell>
          <cell r="F568">
            <v>0</v>
          </cell>
          <cell r="G568">
            <v>0</v>
          </cell>
          <cell r="H568">
            <v>0</v>
          </cell>
          <cell r="I568">
            <v>0</v>
          </cell>
          <cell r="J568">
            <v>0</v>
          </cell>
          <cell r="K568">
            <v>0</v>
          </cell>
          <cell r="L568">
            <v>0</v>
          </cell>
          <cell r="M568">
            <v>0</v>
          </cell>
          <cell r="N568">
            <v>0</v>
          </cell>
          <cell r="O568">
            <v>0</v>
          </cell>
          <cell r="P568">
            <v>0</v>
          </cell>
          <cell r="T568">
            <v>0</v>
          </cell>
          <cell r="U568">
            <v>0</v>
          </cell>
          <cell r="X568">
            <v>0</v>
          </cell>
          <cell r="Y568">
            <v>0</v>
          </cell>
          <cell r="AB568">
            <v>593</v>
          </cell>
          <cell r="AC568">
            <v>16</v>
          </cell>
          <cell r="AD568" t="str">
            <v>CENTRO DE DESARROLLO INFANTIL(CENDIS)</v>
          </cell>
          <cell r="AE568">
            <v>0</v>
          </cell>
          <cell r="AF568">
            <v>0</v>
          </cell>
        </row>
        <row r="569">
          <cell r="A569">
            <v>59317</v>
          </cell>
          <cell r="B569">
            <v>593</v>
          </cell>
          <cell r="C569">
            <v>17</v>
          </cell>
          <cell r="D569" t="str">
            <v>FIDEICOMISO INFRA.DE LOS EDOS.PTE.AÑO</v>
          </cell>
          <cell r="E569">
            <v>0</v>
          </cell>
          <cell r="F569">
            <v>0</v>
          </cell>
          <cell r="G569">
            <v>0</v>
          </cell>
          <cell r="H569">
            <v>0</v>
          </cell>
          <cell r="I569">
            <v>0</v>
          </cell>
          <cell r="J569">
            <v>0</v>
          </cell>
          <cell r="K569">
            <v>0</v>
          </cell>
          <cell r="L569">
            <v>0</v>
          </cell>
          <cell r="M569">
            <v>0</v>
          </cell>
          <cell r="N569">
            <v>0</v>
          </cell>
          <cell r="O569">
            <v>0</v>
          </cell>
          <cell r="P569">
            <v>0</v>
          </cell>
          <cell r="T569">
            <v>0</v>
          </cell>
          <cell r="U569">
            <v>0</v>
          </cell>
          <cell r="X569">
            <v>0</v>
          </cell>
          <cell r="Y569">
            <v>0</v>
          </cell>
          <cell r="AB569">
            <v>593</v>
          </cell>
          <cell r="AC569">
            <v>17</v>
          </cell>
          <cell r="AD569" t="str">
            <v>FIDEICOMISO INFRA.DE LOS EDOS.PTE.AÑO</v>
          </cell>
          <cell r="AE569">
            <v>0</v>
          </cell>
          <cell r="AF569">
            <v>0</v>
          </cell>
        </row>
        <row r="570">
          <cell r="A570">
            <v>59318</v>
          </cell>
          <cell r="B570">
            <v>593</v>
          </cell>
          <cell r="C570">
            <v>18</v>
          </cell>
          <cell r="D570" t="str">
            <v>APORTACION FORUM DE LAS CULTURAS</v>
          </cell>
          <cell r="E570">
            <v>0</v>
          </cell>
          <cell r="F570">
            <v>0</v>
          </cell>
          <cell r="G570">
            <v>0</v>
          </cell>
          <cell r="H570">
            <v>0</v>
          </cell>
          <cell r="I570">
            <v>0</v>
          </cell>
          <cell r="J570">
            <v>0</v>
          </cell>
          <cell r="K570">
            <v>0</v>
          </cell>
          <cell r="L570">
            <v>0</v>
          </cell>
          <cell r="M570">
            <v>0</v>
          </cell>
          <cell r="N570">
            <v>0</v>
          </cell>
          <cell r="P570">
            <v>0</v>
          </cell>
          <cell r="T570">
            <v>0</v>
          </cell>
          <cell r="U570">
            <v>0</v>
          </cell>
          <cell r="X570">
            <v>0</v>
          </cell>
        </row>
        <row r="571">
          <cell r="A571">
            <v>59319</v>
          </cell>
          <cell r="B571">
            <v>593</v>
          </cell>
          <cell r="C571">
            <v>19</v>
          </cell>
          <cell r="D571" t="str">
            <v>FONDO DE EST.DE ING.DE LAS ENTIDADES FED</v>
          </cell>
          <cell r="E571">
            <v>0</v>
          </cell>
          <cell r="F571">
            <v>0</v>
          </cell>
          <cell r="G571">
            <v>0</v>
          </cell>
          <cell r="H571">
            <v>0</v>
          </cell>
          <cell r="I571">
            <v>0</v>
          </cell>
          <cell r="J571">
            <v>0</v>
          </cell>
          <cell r="K571">
            <v>0</v>
          </cell>
          <cell r="L571">
            <v>0</v>
          </cell>
          <cell r="M571">
            <v>0</v>
          </cell>
          <cell r="N571">
            <v>0</v>
          </cell>
          <cell r="O571">
            <v>0</v>
          </cell>
          <cell r="P571">
            <v>0</v>
          </cell>
          <cell r="T571">
            <v>0</v>
          </cell>
          <cell r="U571">
            <v>0</v>
          </cell>
          <cell r="X571">
            <v>0</v>
          </cell>
          <cell r="Y571">
            <v>0</v>
          </cell>
          <cell r="AB571">
            <v>593</v>
          </cell>
          <cell r="AC571">
            <v>19</v>
          </cell>
          <cell r="AD571" t="str">
            <v>FONDO DE EST.DE ING.DE LAS ENTIDADES FED</v>
          </cell>
          <cell r="AE571">
            <v>0</v>
          </cell>
          <cell r="AF571">
            <v>0</v>
          </cell>
        </row>
        <row r="572">
          <cell r="A572">
            <v>59320</v>
          </cell>
          <cell r="B572">
            <v>593</v>
          </cell>
          <cell r="C572">
            <v>20</v>
          </cell>
          <cell r="D572" t="str">
            <v>INFRAESTRUCTURA EDUCATIVA (CAPFCE)</v>
          </cell>
          <cell r="E572">
            <v>0</v>
          </cell>
          <cell r="F572">
            <v>0</v>
          </cell>
          <cell r="G572">
            <v>0</v>
          </cell>
          <cell r="H572">
            <v>0</v>
          </cell>
          <cell r="I572">
            <v>0</v>
          </cell>
          <cell r="J572">
            <v>0</v>
          </cell>
          <cell r="K572">
            <v>0</v>
          </cell>
          <cell r="L572">
            <v>0</v>
          </cell>
          <cell r="M572">
            <v>0</v>
          </cell>
          <cell r="N572">
            <v>0</v>
          </cell>
          <cell r="O572">
            <v>0</v>
          </cell>
          <cell r="P572">
            <v>0</v>
          </cell>
          <cell r="T572">
            <v>0</v>
          </cell>
          <cell r="U572">
            <v>0</v>
          </cell>
          <cell r="X572">
            <v>0</v>
          </cell>
          <cell r="Y572">
            <v>0</v>
          </cell>
          <cell r="AB572">
            <v>593</v>
          </cell>
          <cell r="AC572">
            <v>20</v>
          </cell>
          <cell r="AD572" t="str">
            <v>INFRAESTRUCTURA EDUCATIVA (CAPFCE)</v>
          </cell>
          <cell r="AE572">
            <v>0</v>
          </cell>
          <cell r="AF572">
            <v>0</v>
          </cell>
        </row>
        <row r="573">
          <cell r="A573">
            <v>59321</v>
          </cell>
          <cell r="B573">
            <v>593</v>
          </cell>
          <cell r="C573">
            <v>21</v>
          </cell>
          <cell r="D573" t="str">
            <v>OTROS SECRETARIA DE EDUCACION PUBLICA</v>
          </cell>
          <cell r="E573">
            <v>0</v>
          </cell>
          <cell r="F573">
            <v>0</v>
          </cell>
          <cell r="G573">
            <v>0</v>
          </cell>
          <cell r="H573">
            <v>0</v>
          </cell>
          <cell r="I573">
            <v>34245068.009999998</v>
          </cell>
          <cell r="J573">
            <v>0</v>
          </cell>
          <cell r="K573">
            <v>116551166.42</v>
          </cell>
          <cell r="L573">
            <v>150796234.43000001</v>
          </cell>
          <cell r="M573">
            <v>0</v>
          </cell>
          <cell r="N573">
            <v>125946408.2</v>
          </cell>
          <cell r="O573">
            <v>2759166</v>
          </cell>
          <cell r="P573">
            <v>128705574.2</v>
          </cell>
          <cell r="T573">
            <v>0</v>
          </cell>
          <cell r="U573">
            <v>279501808.63</v>
          </cell>
          <cell r="X573">
            <v>0</v>
          </cell>
          <cell r="Y573">
            <v>279501808.63</v>
          </cell>
          <cell r="AB573">
            <v>593</v>
          </cell>
          <cell r="AC573">
            <v>21</v>
          </cell>
          <cell r="AD573" t="str">
            <v>OTROS SECRETARIA DE EDUCACION PUBLICA</v>
          </cell>
          <cell r="AE573">
            <v>2759166</v>
          </cell>
          <cell r="AF573">
            <v>279501808.63</v>
          </cell>
        </row>
        <row r="574">
          <cell r="A574">
            <v>59322</v>
          </cell>
          <cell r="B574">
            <v>593</v>
          </cell>
          <cell r="C574">
            <v>22</v>
          </cell>
          <cell r="D574" t="str">
            <v>FONDO D/EST.D/INGRESOS ENT.FED.EJER.ANT.</v>
          </cell>
          <cell r="E574">
            <v>0</v>
          </cell>
          <cell r="F574">
            <v>0</v>
          </cell>
          <cell r="G574">
            <v>0</v>
          </cell>
          <cell r="H574">
            <v>0</v>
          </cell>
          <cell r="I574">
            <v>0</v>
          </cell>
          <cell r="J574">
            <v>0</v>
          </cell>
          <cell r="K574">
            <v>0</v>
          </cell>
          <cell r="L574">
            <v>0</v>
          </cell>
          <cell r="M574">
            <v>0</v>
          </cell>
          <cell r="N574">
            <v>0</v>
          </cell>
          <cell r="O574">
            <v>0</v>
          </cell>
          <cell r="P574">
            <v>0</v>
          </cell>
          <cell r="T574">
            <v>0</v>
          </cell>
          <cell r="U574">
            <v>0</v>
          </cell>
          <cell r="X574">
            <v>0</v>
          </cell>
          <cell r="Y574">
            <v>0</v>
          </cell>
          <cell r="AB574">
            <v>593</v>
          </cell>
          <cell r="AC574">
            <v>22</v>
          </cell>
          <cell r="AD574" t="str">
            <v>FONDO D/EST.D/INGRESOS ENT.FED.EJER.ANT.</v>
          </cell>
          <cell r="AE574">
            <v>0</v>
          </cell>
          <cell r="AF574">
            <v>0</v>
          </cell>
        </row>
        <row r="575">
          <cell r="A575">
            <v>59323</v>
          </cell>
          <cell r="B575">
            <v>593</v>
          </cell>
          <cell r="C575">
            <v>23</v>
          </cell>
          <cell r="D575" t="str">
            <v>APOYO FINANCIERO TRANSITORIO</v>
          </cell>
          <cell r="E575">
            <v>0</v>
          </cell>
          <cell r="F575">
            <v>0</v>
          </cell>
          <cell r="G575">
            <v>0</v>
          </cell>
          <cell r="H575">
            <v>0</v>
          </cell>
          <cell r="I575">
            <v>0</v>
          </cell>
          <cell r="J575">
            <v>0</v>
          </cell>
          <cell r="K575">
            <v>0</v>
          </cell>
          <cell r="L575">
            <v>0</v>
          </cell>
          <cell r="M575">
            <v>0</v>
          </cell>
          <cell r="N575">
            <v>0</v>
          </cell>
          <cell r="O575">
            <v>0</v>
          </cell>
          <cell r="P575">
            <v>0</v>
          </cell>
          <cell r="T575">
            <v>0</v>
          </cell>
          <cell r="U575">
            <v>0</v>
          </cell>
          <cell r="X575">
            <v>0</v>
          </cell>
          <cell r="Y575">
            <v>0</v>
          </cell>
          <cell r="AB575">
            <v>593</v>
          </cell>
          <cell r="AC575">
            <v>23</v>
          </cell>
          <cell r="AD575" t="str">
            <v>APOYO FINANCIERO TRANSITORIO</v>
          </cell>
          <cell r="AE575">
            <v>0</v>
          </cell>
          <cell r="AF575">
            <v>0</v>
          </cell>
        </row>
        <row r="576">
          <cell r="A576">
            <v>59324</v>
          </cell>
          <cell r="B576">
            <v>593</v>
          </cell>
          <cell r="C576">
            <v>24</v>
          </cell>
          <cell r="D576" t="str">
            <v>FONDO METROPOLITANO</v>
          </cell>
          <cell r="E576">
            <v>0</v>
          </cell>
          <cell r="F576">
            <v>0</v>
          </cell>
          <cell r="G576">
            <v>0</v>
          </cell>
          <cell r="H576">
            <v>0</v>
          </cell>
          <cell r="I576">
            <v>0</v>
          </cell>
          <cell r="J576">
            <v>232569319.80000001</v>
          </cell>
          <cell r="K576">
            <v>0</v>
          </cell>
          <cell r="L576">
            <v>232569319.80000001</v>
          </cell>
          <cell r="M576">
            <v>465138639.60000002</v>
          </cell>
          <cell r="N576">
            <v>77523106.599999994</v>
          </cell>
          <cell r="O576">
            <v>0</v>
          </cell>
          <cell r="P576">
            <v>542661746.20000005</v>
          </cell>
          <cell r="T576">
            <v>0</v>
          </cell>
          <cell r="U576">
            <v>775231066</v>
          </cell>
          <cell r="X576">
            <v>0</v>
          </cell>
          <cell r="Y576">
            <v>775231066</v>
          </cell>
          <cell r="AB576">
            <v>593</v>
          </cell>
          <cell r="AC576">
            <v>24</v>
          </cell>
          <cell r="AD576" t="str">
            <v>FONDO METROPOLITANO</v>
          </cell>
          <cell r="AE576">
            <v>0</v>
          </cell>
          <cell r="AF576">
            <v>775231066</v>
          </cell>
        </row>
        <row r="577">
          <cell r="A577">
            <v>59325</v>
          </cell>
          <cell r="B577">
            <v>593</v>
          </cell>
          <cell r="C577">
            <v>25</v>
          </cell>
          <cell r="D577" t="str">
            <v>PROGRAMA DESARROLLO REGIONAL</v>
          </cell>
          <cell r="E577">
            <v>0</v>
          </cell>
          <cell r="F577">
            <v>0</v>
          </cell>
          <cell r="G577">
            <v>0</v>
          </cell>
          <cell r="H577">
            <v>0</v>
          </cell>
          <cell r="I577">
            <v>0</v>
          </cell>
          <cell r="J577">
            <v>0</v>
          </cell>
          <cell r="K577">
            <v>0</v>
          </cell>
          <cell r="L577">
            <v>0</v>
          </cell>
          <cell r="M577">
            <v>0</v>
          </cell>
          <cell r="N577">
            <v>0</v>
          </cell>
          <cell r="O577">
            <v>20000000</v>
          </cell>
          <cell r="P577">
            <v>20000000</v>
          </cell>
          <cell r="T577">
            <v>0</v>
          </cell>
          <cell r="U577">
            <v>20000000</v>
          </cell>
          <cell r="X577">
            <v>0</v>
          </cell>
          <cell r="Y577">
            <v>20000000</v>
          </cell>
          <cell r="AB577">
            <v>593</v>
          </cell>
          <cell r="AC577">
            <v>25</v>
          </cell>
          <cell r="AD577" t="str">
            <v>PROGRAMA DESARROLLO REGIONAL</v>
          </cell>
          <cell r="AE577">
            <v>20000000</v>
          </cell>
          <cell r="AF577">
            <v>20000000</v>
          </cell>
        </row>
        <row r="578">
          <cell r="A578">
            <v>59326</v>
          </cell>
          <cell r="B578">
            <v>593</v>
          </cell>
          <cell r="C578">
            <v>26</v>
          </cell>
          <cell r="D578" t="str">
            <v>PROGRAMAS SERVICIOS DE SALUD</v>
          </cell>
          <cell r="E578">
            <v>25396432.449999999</v>
          </cell>
          <cell r="F578">
            <v>86339678.459999993</v>
          </cell>
          <cell r="G578">
            <v>4625236</v>
          </cell>
          <cell r="H578">
            <v>116361346.91</v>
          </cell>
          <cell r="I578">
            <v>71496421.680000007</v>
          </cell>
          <cell r="J578">
            <v>26454012.120000001</v>
          </cell>
          <cell r="K578">
            <v>178749504.38</v>
          </cell>
          <cell r="L578">
            <v>276699938.18000001</v>
          </cell>
          <cell r="M578">
            <v>165981380.80000001</v>
          </cell>
          <cell r="N578">
            <v>9453935.0800000001</v>
          </cell>
          <cell r="O578">
            <v>40133250.979999997</v>
          </cell>
          <cell r="P578">
            <v>215568566.86000001</v>
          </cell>
          <cell r="T578">
            <v>0</v>
          </cell>
          <cell r="U578">
            <v>608629851.95000005</v>
          </cell>
          <cell r="X578">
            <v>0</v>
          </cell>
          <cell r="Y578">
            <v>608629851.95000005</v>
          </cell>
          <cell r="AB578">
            <v>593</v>
          </cell>
          <cell r="AC578">
            <v>26</v>
          </cell>
          <cell r="AD578" t="str">
            <v>PROGRAMAS SERVICIOS DE SALUD</v>
          </cell>
          <cell r="AE578">
            <v>40133250.979999997</v>
          </cell>
          <cell r="AF578">
            <v>608629851.95000005</v>
          </cell>
        </row>
        <row r="579">
          <cell r="A579">
            <v>59327</v>
          </cell>
          <cell r="B579">
            <v>593</v>
          </cell>
          <cell r="C579">
            <v>27</v>
          </cell>
          <cell r="D579" t="str">
            <v>PROG.P/LA FIS.DEL GTO.FED.(PROFIS)</v>
          </cell>
          <cell r="E579">
            <v>0</v>
          </cell>
          <cell r="F579">
            <v>0</v>
          </cell>
          <cell r="G579">
            <v>0</v>
          </cell>
          <cell r="H579">
            <v>0</v>
          </cell>
          <cell r="I579">
            <v>0</v>
          </cell>
          <cell r="J579">
            <v>2089925</v>
          </cell>
          <cell r="K579">
            <v>0</v>
          </cell>
          <cell r="L579">
            <v>2089925</v>
          </cell>
          <cell r="M579">
            <v>835970</v>
          </cell>
          <cell r="N579">
            <v>417985</v>
          </cell>
          <cell r="O579">
            <v>417985</v>
          </cell>
          <cell r="P579">
            <v>1671940</v>
          </cell>
          <cell r="T579">
            <v>0</v>
          </cell>
          <cell r="U579">
            <v>3761865</v>
          </cell>
          <cell r="X579">
            <v>0</v>
          </cell>
          <cell r="Y579">
            <v>3761865</v>
          </cell>
          <cell r="AB579">
            <v>593</v>
          </cell>
          <cell r="AC579">
            <v>27</v>
          </cell>
          <cell r="AD579" t="str">
            <v>PROG.P/LA FIS.DEL GTO.FED.(PROFIS)</v>
          </cell>
          <cell r="AE579">
            <v>417985</v>
          </cell>
          <cell r="AF579">
            <v>3761865</v>
          </cell>
        </row>
        <row r="580">
          <cell r="A580">
            <v>59328</v>
          </cell>
          <cell r="B580">
            <v>593</v>
          </cell>
          <cell r="C580">
            <v>28</v>
          </cell>
          <cell r="D580" t="str">
            <v>PROG.P/EL DES.IND.SOFTWARE(PROSOFT)</v>
          </cell>
          <cell r="E580">
            <v>0</v>
          </cell>
          <cell r="F580">
            <v>0</v>
          </cell>
          <cell r="G580">
            <v>0</v>
          </cell>
          <cell r="H580">
            <v>0</v>
          </cell>
          <cell r="I580">
            <v>0</v>
          </cell>
          <cell r="J580">
            <v>0</v>
          </cell>
          <cell r="K580">
            <v>0</v>
          </cell>
          <cell r="L580">
            <v>0</v>
          </cell>
          <cell r="M580">
            <v>0</v>
          </cell>
          <cell r="N580">
            <v>0</v>
          </cell>
          <cell r="O580">
            <v>0</v>
          </cell>
          <cell r="P580">
            <v>0</v>
          </cell>
          <cell r="T580">
            <v>0</v>
          </cell>
          <cell r="U580">
            <v>0</v>
          </cell>
          <cell r="X580">
            <v>0</v>
          </cell>
          <cell r="Y580">
            <v>0</v>
          </cell>
          <cell r="AB580">
            <v>593</v>
          </cell>
          <cell r="AC580">
            <v>28</v>
          </cell>
          <cell r="AD580" t="str">
            <v>PROG.P/EL DES.IND.SOFTWARE(PROSOFT)</v>
          </cell>
          <cell r="AE580">
            <v>0</v>
          </cell>
          <cell r="AF580">
            <v>0</v>
          </cell>
        </row>
        <row r="581">
          <cell r="A581">
            <v>59329</v>
          </cell>
          <cell r="B581">
            <v>593</v>
          </cell>
          <cell r="C581">
            <v>29</v>
          </cell>
          <cell r="D581" t="str">
            <v>SEGURIDAD PUBLICA SUB.MPIO MTY RAMO 36</v>
          </cell>
          <cell r="E581">
            <v>18896418.57</v>
          </cell>
          <cell r="F581">
            <v>0</v>
          </cell>
          <cell r="G581">
            <v>0</v>
          </cell>
          <cell r="H581">
            <v>18896418.57</v>
          </cell>
          <cell r="I581">
            <v>0</v>
          </cell>
          <cell r="J581">
            <v>62500000</v>
          </cell>
          <cell r="K581">
            <v>23555487.449999999</v>
          </cell>
          <cell r="L581">
            <v>86055487.450000003</v>
          </cell>
          <cell r="M581">
            <v>0</v>
          </cell>
          <cell r="N581">
            <v>68844389.959999993</v>
          </cell>
          <cell r="O581">
            <v>0</v>
          </cell>
          <cell r="P581">
            <v>68844389.959999993</v>
          </cell>
          <cell r="T581">
            <v>0</v>
          </cell>
          <cell r="U581">
            <v>173796295.97999999</v>
          </cell>
          <cell r="X581">
            <v>0</v>
          </cell>
          <cell r="Y581">
            <v>173796295.97999999</v>
          </cell>
          <cell r="AB581">
            <v>593</v>
          </cell>
          <cell r="AC581">
            <v>29</v>
          </cell>
          <cell r="AD581" t="str">
            <v>SEGURIDAD PUBLICA SUB.MPIO MTY RAMO 36</v>
          </cell>
          <cell r="AE581">
            <v>0</v>
          </cell>
          <cell r="AF581">
            <v>173796295.97999999</v>
          </cell>
        </row>
        <row r="582">
          <cell r="A582">
            <v>59330</v>
          </cell>
          <cell r="B582">
            <v>593</v>
          </cell>
          <cell r="C582">
            <v>30</v>
          </cell>
          <cell r="D582" t="str">
            <v>(CECYTE)COLEGIO DE ESTUDIOS CIENT Y TECN</v>
          </cell>
          <cell r="E582">
            <v>0</v>
          </cell>
          <cell r="F582">
            <v>0</v>
          </cell>
          <cell r="G582">
            <v>0</v>
          </cell>
          <cell r="H582">
            <v>0</v>
          </cell>
          <cell r="I582">
            <v>0</v>
          </cell>
          <cell r="J582">
            <v>0</v>
          </cell>
          <cell r="K582">
            <v>42829843.259999998</v>
          </cell>
          <cell r="L582">
            <v>42829843.259999998</v>
          </cell>
          <cell r="M582">
            <v>8555095</v>
          </cell>
          <cell r="N582">
            <v>5939141</v>
          </cell>
          <cell r="O582">
            <v>20837289.010000002</v>
          </cell>
          <cell r="P582">
            <v>35331525.010000005</v>
          </cell>
          <cell r="T582">
            <v>0</v>
          </cell>
          <cell r="U582">
            <v>78161368.270000011</v>
          </cell>
          <cell r="X582">
            <v>0</v>
          </cell>
          <cell r="Y582">
            <v>78161368.269999996</v>
          </cell>
          <cell r="AB582">
            <v>593</v>
          </cell>
          <cell r="AC582">
            <v>30</v>
          </cell>
          <cell r="AD582" t="str">
            <v>(CECYTE)COLEGIO DE ESTUDIOS CIENT Y TECN</v>
          </cell>
          <cell r="AE582">
            <v>20837289.010000002</v>
          </cell>
          <cell r="AF582">
            <v>78161368.269999996</v>
          </cell>
        </row>
        <row r="583">
          <cell r="A583">
            <v>59331</v>
          </cell>
          <cell r="B583">
            <v>593</v>
          </cell>
          <cell r="C583">
            <v>31</v>
          </cell>
          <cell r="D583" t="str">
            <v>(ICET)INST.DE CAP.Y EDUCACION P/EL TRAB.</v>
          </cell>
          <cell r="H583">
            <v>0</v>
          </cell>
          <cell r="K583">
            <v>12295445.02</v>
          </cell>
          <cell r="L583">
            <v>12295445.02</v>
          </cell>
          <cell r="M583">
            <v>2589779</v>
          </cell>
          <cell r="N583">
            <v>1808960</v>
          </cell>
          <cell r="O583">
            <v>4534149</v>
          </cell>
          <cell r="P583">
            <v>8932888</v>
          </cell>
          <cell r="T583">
            <v>0</v>
          </cell>
          <cell r="U583">
            <v>21228333.02</v>
          </cell>
          <cell r="X583">
            <v>0</v>
          </cell>
          <cell r="Y583">
            <v>21228333.02</v>
          </cell>
          <cell r="AB583">
            <v>593</v>
          </cell>
          <cell r="AC583">
            <v>31</v>
          </cell>
          <cell r="AD583" t="str">
            <v>(ICET)INST.DE CAP.Y EDUCACION P/EL TRAB.</v>
          </cell>
          <cell r="AE583">
            <v>4534149</v>
          </cell>
          <cell r="AF583">
            <v>21228333.02</v>
          </cell>
        </row>
        <row r="584">
          <cell r="A584">
            <v>59400</v>
          </cell>
          <cell r="B584">
            <v>594</v>
          </cell>
          <cell r="C584">
            <v>0</v>
          </cell>
          <cell r="D584" t="str">
            <v>DEVOLUCION DE APORTACIONES FEDERALES</v>
          </cell>
          <cell r="H584">
            <v>0</v>
          </cell>
          <cell r="K584">
            <v>0</v>
          </cell>
          <cell r="L584">
            <v>0</v>
          </cell>
          <cell r="M584">
            <v>0</v>
          </cell>
          <cell r="N584">
            <v>0</v>
          </cell>
          <cell r="O584">
            <v>0</v>
          </cell>
          <cell r="P584">
            <v>0</v>
          </cell>
          <cell r="T584">
            <v>0</v>
          </cell>
          <cell r="U584">
            <v>0</v>
          </cell>
          <cell r="X584">
            <v>0</v>
          </cell>
          <cell r="Y584">
            <v>0</v>
          </cell>
          <cell r="AB584">
            <v>594</v>
          </cell>
          <cell r="AC584">
            <v>0</v>
          </cell>
          <cell r="AD584" t="str">
            <v>DEVOLUCION DE APORTACIONES FEDERALES</v>
          </cell>
          <cell r="AE584">
            <v>0</v>
          </cell>
          <cell r="AF584">
            <v>0</v>
          </cell>
        </row>
        <row r="585">
          <cell r="A585">
            <v>0</v>
          </cell>
          <cell r="D585" t="str">
            <v>SUB TOTAL PARTICIPACIONES</v>
          </cell>
          <cell r="E585">
            <v>3676609072.8699999</v>
          </cell>
          <cell r="F585">
            <v>3626335168.5500002</v>
          </cell>
          <cell r="G585">
            <v>3318081096.1999998</v>
          </cell>
          <cell r="H585">
            <v>10621025337.619999</v>
          </cell>
          <cell r="I585">
            <v>3287406602.9899998</v>
          </cell>
          <cell r="J585">
            <v>3179686670.5</v>
          </cell>
          <cell r="K585">
            <v>3421011184.9099998</v>
          </cell>
          <cell r="L585">
            <v>9888104458.3999996</v>
          </cell>
          <cell r="M585">
            <v>4124608311.1799998</v>
          </cell>
          <cell r="N585">
            <v>2884489182.9400001</v>
          </cell>
          <cell r="O585">
            <v>3380035937.1100001</v>
          </cell>
          <cell r="P585">
            <v>10389133431.23</v>
          </cell>
          <cell r="T585">
            <v>0</v>
          </cell>
          <cell r="U585">
            <v>30898263227.249996</v>
          </cell>
          <cell r="X585">
            <v>0</v>
          </cell>
          <cell r="Y585">
            <v>30898263227.25</v>
          </cell>
          <cell r="AB585">
            <v>0</v>
          </cell>
          <cell r="AC585">
            <v>0</v>
          </cell>
          <cell r="AD585" t="str">
            <v>SUB TOTAL PARTICIPACIONES</v>
          </cell>
          <cell r="AE585">
            <v>3380035937.1100001</v>
          </cell>
          <cell r="AF585">
            <v>30898263227.25</v>
          </cell>
        </row>
        <row r="586">
          <cell r="A586">
            <v>0</v>
          </cell>
          <cell r="D586" t="str">
            <v>TOTAL PRESUPUESTAL</v>
          </cell>
          <cell r="E586">
            <v>4064402532.48</v>
          </cell>
          <cell r="F586">
            <v>3881630667.3600001</v>
          </cell>
          <cell r="G586">
            <v>4445648492.6099997</v>
          </cell>
          <cell r="H586">
            <v>12391681692.450001</v>
          </cell>
          <cell r="I586">
            <v>3904083265.6100001</v>
          </cell>
          <cell r="J586">
            <v>3999215288</v>
          </cell>
          <cell r="K586">
            <v>7384392292.0699997</v>
          </cell>
          <cell r="L586">
            <v>15287690845.68</v>
          </cell>
          <cell r="M586">
            <v>4752438540.7299995</v>
          </cell>
          <cell r="N586">
            <v>4788375947.7200003</v>
          </cell>
          <cell r="O586">
            <v>4001591262.52</v>
          </cell>
          <cell r="P586">
            <v>13542405750.970001</v>
          </cell>
          <cell r="T586">
            <v>0</v>
          </cell>
          <cell r="U586">
            <v>41221778289.100006</v>
          </cell>
          <cell r="X586">
            <v>0</v>
          </cell>
          <cell r="Y586">
            <v>41221778289.099998</v>
          </cell>
          <cell r="AB586">
            <v>0</v>
          </cell>
          <cell r="AC586">
            <v>0</v>
          </cell>
          <cell r="AD586" t="str">
            <v>TOTAL PRESUPUESTAL</v>
          </cell>
          <cell r="AE586">
            <v>4001591262.52</v>
          </cell>
          <cell r="AF586">
            <v>41221778289.099998</v>
          </cell>
        </row>
        <row r="587">
          <cell r="A587">
            <v>0</v>
          </cell>
          <cell r="D587" t="str">
            <v>INGRESOS EXTRAORDINARIOS AJENOS</v>
          </cell>
          <cell r="E587">
            <v>0</v>
          </cell>
          <cell r="F587">
            <v>0</v>
          </cell>
          <cell r="G587">
            <v>0</v>
          </cell>
          <cell r="H587">
            <v>0</v>
          </cell>
          <cell r="I587">
            <v>0</v>
          </cell>
          <cell r="J587">
            <v>0</v>
          </cell>
          <cell r="K587">
            <v>0</v>
          </cell>
          <cell r="L587">
            <v>0</v>
          </cell>
          <cell r="M587">
            <v>0</v>
          </cell>
          <cell r="N587">
            <v>0</v>
          </cell>
          <cell r="O587">
            <v>0</v>
          </cell>
          <cell r="P587">
            <v>0</v>
          </cell>
          <cell r="T587">
            <v>0</v>
          </cell>
          <cell r="U587">
            <v>0</v>
          </cell>
          <cell r="X587">
            <v>0</v>
          </cell>
          <cell r="Y587">
            <v>0</v>
          </cell>
          <cell r="AB587">
            <v>0</v>
          </cell>
          <cell r="AC587">
            <v>0</v>
          </cell>
          <cell r="AD587" t="str">
            <v>INGRESOS EXTRAORDINARIOS AJENOS</v>
          </cell>
          <cell r="AE587">
            <v>0</v>
          </cell>
          <cell r="AF587">
            <v>0</v>
          </cell>
        </row>
        <row r="588">
          <cell r="A588">
            <v>61000</v>
          </cell>
          <cell r="B588">
            <v>610</v>
          </cell>
          <cell r="C588">
            <v>0</v>
          </cell>
          <cell r="D588" t="str">
            <v>REINTEGROS APLICABLES A EGRESOS</v>
          </cell>
          <cell r="E588">
            <v>0</v>
          </cell>
          <cell r="F588">
            <v>0</v>
          </cell>
          <cell r="G588">
            <v>0</v>
          </cell>
          <cell r="H588">
            <v>0</v>
          </cell>
          <cell r="I588">
            <v>0</v>
          </cell>
          <cell r="J588">
            <v>0</v>
          </cell>
          <cell r="K588">
            <v>0</v>
          </cell>
          <cell r="L588">
            <v>0</v>
          </cell>
          <cell r="M588">
            <v>0</v>
          </cell>
          <cell r="N588">
            <v>0</v>
          </cell>
          <cell r="O588">
            <v>-0.3</v>
          </cell>
          <cell r="P588">
            <v>-0.3</v>
          </cell>
          <cell r="T588">
            <v>0</v>
          </cell>
          <cell r="U588">
            <v>-0.3</v>
          </cell>
          <cell r="X588">
            <v>0</v>
          </cell>
          <cell r="Y588">
            <v>-0.3</v>
          </cell>
          <cell r="AB588">
            <v>610</v>
          </cell>
          <cell r="AC588">
            <v>0</v>
          </cell>
          <cell r="AD588" t="str">
            <v>REINTEGROS APLICABLES A EGRESOS</v>
          </cell>
          <cell r="AE588">
            <v>-0.3</v>
          </cell>
          <cell r="AF588">
            <v>-0.3</v>
          </cell>
        </row>
        <row r="589">
          <cell r="A589">
            <v>62300</v>
          </cell>
          <cell r="B589">
            <v>623</v>
          </cell>
          <cell r="C589">
            <v>0</v>
          </cell>
          <cell r="D589" t="str">
            <v>DONATIVOS AJENOS</v>
          </cell>
          <cell r="E589">
            <v>0</v>
          </cell>
          <cell r="F589">
            <v>0</v>
          </cell>
          <cell r="G589">
            <v>0</v>
          </cell>
          <cell r="H589">
            <v>0</v>
          </cell>
          <cell r="I589">
            <v>0</v>
          </cell>
          <cell r="J589">
            <v>0</v>
          </cell>
          <cell r="K589">
            <v>0</v>
          </cell>
          <cell r="L589">
            <v>0</v>
          </cell>
          <cell r="M589">
            <v>0</v>
          </cell>
          <cell r="N589">
            <v>0</v>
          </cell>
          <cell r="O589">
            <v>0</v>
          </cell>
          <cell r="P589">
            <v>0</v>
          </cell>
          <cell r="T589">
            <v>0</v>
          </cell>
          <cell r="U589">
            <v>0</v>
          </cell>
          <cell r="X589">
            <v>0</v>
          </cell>
          <cell r="Y589">
            <v>0</v>
          </cell>
          <cell r="AB589">
            <v>623</v>
          </cell>
          <cell r="AC589">
            <v>0</v>
          </cell>
          <cell r="AD589" t="str">
            <v>DONATIVOS AJENOS</v>
          </cell>
          <cell r="AE589">
            <v>0</v>
          </cell>
          <cell r="AF589">
            <v>0</v>
          </cell>
        </row>
        <row r="590">
          <cell r="A590">
            <v>62301</v>
          </cell>
          <cell r="B590">
            <v>623</v>
          </cell>
          <cell r="C590">
            <v>1</v>
          </cell>
          <cell r="D590" t="str">
            <v>DONATIVOS AJENOS</v>
          </cell>
          <cell r="E590">
            <v>0</v>
          </cell>
          <cell r="F590">
            <v>0</v>
          </cell>
          <cell r="G590">
            <v>0</v>
          </cell>
          <cell r="H590">
            <v>0</v>
          </cell>
          <cell r="I590">
            <v>0</v>
          </cell>
          <cell r="J590">
            <v>0</v>
          </cell>
          <cell r="K590">
            <v>0</v>
          </cell>
          <cell r="L590">
            <v>0</v>
          </cell>
          <cell r="M590">
            <v>0</v>
          </cell>
          <cell r="N590">
            <v>0</v>
          </cell>
          <cell r="O590">
            <v>0</v>
          </cell>
          <cell r="P590">
            <v>0</v>
          </cell>
          <cell r="T590">
            <v>0</v>
          </cell>
          <cell r="U590">
            <v>0</v>
          </cell>
          <cell r="X590">
            <v>0</v>
          </cell>
          <cell r="Y590">
            <v>0</v>
          </cell>
          <cell r="AB590">
            <v>623</v>
          </cell>
          <cell r="AC590">
            <v>1</v>
          </cell>
          <cell r="AD590" t="str">
            <v>DONATIVOS AJENOS</v>
          </cell>
          <cell r="AE590">
            <v>0</v>
          </cell>
          <cell r="AF590">
            <v>0</v>
          </cell>
        </row>
        <row r="591">
          <cell r="A591">
            <v>63000</v>
          </cell>
          <cell r="B591">
            <v>630</v>
          </cell>
          <cell r="C591">
            <v>0</v>
          </cell>
          <cell r="D591" t="str">
            <v>INGRESOS DE BANCOS POR APLICAR</v>
          </cell>
          <cell r="E591">
            <v>0</v>
          </cell>
          <cell r="F591">
            <v>0</v>
          </cell>
          <cell r="G591">
            <v>0</v>
          </cell>
          <cell r="H591">
            <v>0</v>
          </cell>
          <cell r="I591">
            <v>0</v>
          </cell>
          <cell r="J591">
            <v>0</v>
          </cell>
          <cell r="K591">
            <v>0</v>
          </cell>
          <cell r="L591">
            <v>0</v>
          </cell>
          <cell r="M591">
            <v>0</v>
          </cell>
          <cell r="N591">
            <v>0</v>
          </cell>
          <cell r="O591">
            <v>0</v>
          </cell>
          <cell r="P591">
            <v>0</v>
          </cell>
          <cell r="T591">
            <v>0</v>
          </cell>
          <cell r="U591">
            <v>0</v>
          </cell>
          <cell r="X591">
            <v>0</v>
          </cell>
          <cell r="Y591">
            <v>0</v>
          </cell>
          <cell r="AB591">
            <v>630</v>
          </cell>
          <cell r="AC591">
            <v>0</v>
          </cell>
          <cell r="AD591" t="str">
            <v>INGRESOS DE BANCOS POR APLICAR</v>
          </cell>
          <cell r="AE591">
            <v>0</v>
          </cell>
          <cell r="AF591">
            <v>0</v>
          </cell>
        </row>
        <row r="592">
          <cell r="A592">
            <v>0</v>
          </cell>
          <cell r="D592" t="str">
            <v>TOTAL ING. EXTRAORDINARIOS</v>
          </cell>
          <cell r="E592">
            <v>0</v>
          </cell>
          <cell r="F592">
            <v>0</v>
          </cell>
          <cell r="G592">
            <v>0</v>
          </cell>
          <cell r="H592">
            <v>0</v>
          </cell>
          <cell r="I592">
            <v>0</v>
          </cell>
          <cell r="J592">
            <v>0</v>
          </cell>
          <cell r="K592">
            <v>0</v>
          </cell>
          <cell r="L592">
            <v>0</v>
          </cell>
          <cell r="M592">
            <v>0</v>
          </cell>
          <cell r="N592">
            <v>0</v>
          </cell>
          <cell r="O592">
            <v>-0.3</v>
          </cell>
          <cell r="P592">
            <v>-0.3</v>
          </cell>
          <cell r="T592">
            <v>0</v>
          </cell>
          <cell r="U592">
            <v>-0.3</v>
          </cell>
          <cell r="X592">
            <v>0</v>
          </cell>
          <cell r="Y592">
            <v>-0.3</v>
          </cell>
          <cell r="AB592">
            <v>0</v>
          </cell>
          <cell r="AC592">
            <v>0</v>
          </cell>
          <cell r="AD592" t="str">
            <v>TOTAL ING. EXTRAORDINARIOS</v>
          </cell>
          <cell r="AE592">
            <v>-0.3</v>
          </cell>
          <cell r="AF592">
            <v>-0.3</v>
          </cell>
        </row>
        <row r="593">
          <cell r="A593">
            <v>0</v>
          </cell>
          <cell r="D593" t="str">
            <v>INGRESOS FED. CONVENIO DE COORD.</v>
          </cell>
          <cell r="E593">
            <v>0</v>
          </cell>
          <cell r="F593">
            <v>0</v>
          </cell>
          <cell r="G593">
            <v>0</v>
          </cell>
          <cell r="H593">
            <v>0</v>
          </cell>
          <cell r="I593">
            <v>0</v>
          </cell>
          <cell r="J593">
            <v>0</v>
          </cell>
          <cell r="K593">
            <v>0</v>
          </cell>
          <cell r="L593">
            <v>0</v>
          </cell>
          <cell r="M593">
            <v>0</v>
          </cell>
          <cell r="N593">
            <v>0</v>
          </cell>
          <cell r="O593">
            <v>0</v>
          </cell>
          <cell r="P593">
            <v>0</v>
          </cell>
          <cell r="T593">
            <v>0</v>
          </cell>
          <cell r="U593">
            <v>0</v>
          </cell>
          <cell r="X593">
            <v>0</v>
          </cell>
          <cell r="Y593">
            <v>0</v>
          </cell>
          <cell r="AB593">
            <v>0</v>
          </cell>
          <cell r="AC593">
            <v>0</v>
          </cell>
          <cell r="AD593" t="str">
            <v>INGRESOS FED. CONVENIO DE COORD.</v>
          </cell>
          <cell r="AE593">
            <v>0</v>
          </cell>
          <cell r="AF593">
            <v>0</v>
          </cell>
        </row>
        <row r="594">
          <cell r="A594">
            <v>70200</v>
          </cell>
          <cell r="B594">
            <v>702</v>
          </cell>
          <cell r="C594">
            <v>0</v>
          </cell>
          <cell r="D594" t="str">
            <v>ANTICIPOS DE PART PARA EL EDO Y MPIOS</v>
          </cell>
          <cell r="E594">
            <v>1254403545</v>
          </cell>
          <cell r="F594">
            <v>3102929</v>
          </cell>
          <cell r="G594">
            <v>396940452</v>
          </cell>
          <cell r="H594">
            <v>1654446926</v>
          </cell>
          <cell r="I594">
            <v>-313362118</v>
          </cell>
          <cell r="J594">
            <v>57898933</v>
          </cell>
          <cell r="K594">
            <v>-176273308</v>
          </cell>
          <cell r="L594">
            <v>-431736493</v>
          </cell>
          <cell r="M594">
            <v>38294571</v>
          </cell>
          <cell r="N594">
            <v>21298548</v>
          </cell>
          <cell r="O594">
            <v>-127868261</v>
          </cell>
          <cell r="P594">
            <v>-68275142</v>
          </cell>
          <cell r="T594">
            <v>0</v>
          </cell>
          <cell r="U594">
            <v>1154435291</v>
          </cell>
          <cell r="X594">
            <v>0</v>
          </cell>
          <cell r="Y594">
            <v>1154435291</v>
          </cell>
          <cell r="AB594">
            <v>702</v>
          </cell>
          <cell r="AC594">
            <v>0</v>
          </cell>
          <cell r="AD594" t="str">
            <v>ANTICIPOS DE PART PARA EL EDO Y MPIOS</v>
          </cell>
          <cell r="AE594">
            <v>-127868261</v>
          </cell>
          <cell r="AF594">
            <v>1154435291</v>
          </cell>
        </row>
        <row r="595">
          <cell r="A595">
            <v>70201</v>
          </cell>
          <cell r="B595">
            <v>702</v>
          </cell>
          <cell r="C595">
            <v>1</v>
          </cell>
          <cell r="D595" t="str">
            <v>ANTICIPO EXTRAORDINARIO PARTICIPACIONES</v>
          </cell>
          <cell r="E595">
            <v>0</v>
          </cell>
          <cell r="F595">
            <v>0</v>
          </cell>
          <cell r="G595">
            <v>0</v>
          </cell>
          <cell r="H595">
            <v>0</v>
          </cell>
          <cell r="I595">
            <v>0</v>
          </cell>
          <cell r="J595">
            <v>0</v>
          </cell>
          <cell r="K595">
            <v>0</v>
          </cell>
          <cell r="L595">
            <v>0</v>
          </cell>
          <cell r="M595">
            <v>0</v>
          </cell>
          <cell r="N595">
            <v>0</v>
          </cell>
          <cell r="O595">
            <v>1300000000</v>
          </cell>
          <cell r="P595">
            <v>1300000000</v>
          </cell>
          <cell r="T595">
            <v>0</v>
          </cell>
          <cell r="U595">
            <v>1300000000</v>
          </cell>
          <cell r="X595">
            <v>0</v>
          </cell>
          <cell r="Y595">
            <v>1300000000</v>
          </cell>
          <cell r="AB595">
            <v>702</v>
          </cell>
          <cell r="AC595">
            <v>1</v>
          </cell>
          <cell r="AD595" t="str">
            <v>ANTICIPO EXTRAORDINARIO PARTICIPACIONES</v>
          </cell>
          <cell r="AE595">
            <v>1300000000</v>
          </cell>
          <cell r="AF595">
            <v>1300000000</v>
          </cell>
        </row>
        <row r="596">
          <cell r="A596">
            <v>76704</v>
          </cell>
          <cell r="B596">
            <v>767</v>
          </cell>
          <cell r="C596">
            <v>4</v>
          </cell>
          <cell r="D596" t="str">
            <v>ISR PERSONAS MORALES PAGOS PROV. 25%</v>
          </cell>
          <cell r="E596">
            <v>1418.18</v>
          </cell>
          <cell r="F596">
            <v>0</v>
          </cell>
          <cell r="G596">
            <v>0</v>
          </cell>
          <cell r="H596">
            <v>1418.18</v>
          </cell>
          <cell r="I596">
            <v>0</v>
          </cell>
          <cell r="J596">
            <v>121835.35</v>
          </cell>
          <cell r="K596">
            <v>-121835.35</v>
          </cell>
          <cell r="L596">
            <v>0</v>
          </cell>
          <cell r="M596">
            <v>21900.13</v>
          </cell>
          <cell r="N596">
            <v>-21900.13</v>
          </cell>
          <cell r="O596">
            <v>0</v>
          </cell>
          <cell r="P596">
            <v>0</v>
          </cell>
          <cell r="T596">
            <v>0</v>
          </cell>
          <cell r="U596">
            <v>1418.18</v>
          </cell>
          <cell r="X596">
            <v>0</v>
          </cell>
          <cell r="Y596">
            <v>1418.18</v>
          </cell>
          <cell r="AB596">
            <v>767</v>
          </cell>
          <cell r="AC596">
            <v>4</v>
          </cell>
          <cell r="AD596" t="str">
            <v>ISR PERSONAS MORALES PAGOS PROV. 25%</v>
          </cell>
          <cell r="AE596">
            <v>0</v>
          </cell>
          <cell r="AF596">
            <v>1418.18</v>
          </cell>
        </row>
        <row r="597">
          <cell r="A597">
            <v>77200</v>
          </cell>
          <cell r="B597">
            <v>772</v>
          </cell>
          <cell r="C597">
            <v>0</v>
          </cell>
          <cell r="D597" t="str">
            <v>IMP.ESP.S/PROD.Y SERV.ALC.TAB.Y CERV.</v>
          </cell>
          <cell r="E597">
            <v>0</v>
          </cell>
          <cell r="F597">
            <v>0</v>
          </cell>
          <cell r="G597">
            <v>0</v>
          </cell>
          <cell r="H597">
            <v>0</v>
          </cell>
          <cell r="I597">
            <v>0</v>
          </cell>
          <cell r="J597">
            <v>0</v>
          </cell>
          <cell r="K597">
            <v>0</v>
          </cell>
          <cell r="L597">
            <v>0</v>
          </cell>
          <cell r="M597">
            <v>0</v>
          </cell>
          <cell r="N597">
            <v>0</v>
          </cell>
          <cell r="O597">
            <v>0</v>
          </cell>
          <cell r="P597">
            <v>0</v>
          </cell>
          <cell r="T597">
            <v>0</v>
          </cell>
          <cell r="U597">
            <v>0</v>
          </cell>
          <cell r="X597">
            <v>0</v>
          </cell>
          <cell r="Y597">
            <v>0</v>
          </cell>
          <cell r="AB597">
            <v>772</v>
          </cell>
          <cell r="AC597">
            <v>0</v>
          </cell>
          <cell r="AD597" t="str">
            <v>IEPS GASOLINA Y DIESEL</v>
          </cell>
          <cell r="AE597">
            <v>0</v>
          </cell>
          <cell r="AF597">
            <v>0</v>
          </cell>
        </row>
        <row r="598">
          <cell r="A598">
            <v>77201</v>
          </cell>
          <cell r="B598">
            <v>772</v>
          </cell>
          <cell r="C598">
            <v>1</v>
          </cell>
          <cell r="D598" t="str">
            <v>IEPS GASOLINA 2/11</v>
          </cell>
          <cell r="E598">
            <v>22166387.640000001</v>
          </cell>
          <cell r="F598">
            <v>-13385319.09</v>
          </cell>
          <cell r="G598">
            <v>13921839.65</v>
          </cell>
          <cell r="H598">
            <v>22702908.200000003</v>
          </cell>
          <cell r="I598">
            <v>-4465674.2</v>
          </cell>
          <cell r="J598">
            <v>-1535422.77</v>
          </cell>
          <cell r="K598">
            <v>1298746.04</v>
          </cell>
          <cell r="L598">
            <v>-4702350.9300000006</v>
          </cell>
          <cell r="M598">
            <v>-891404</v>
          </cell>
          <cell r="N598">
            <v>-212345.27</v>
          </cell>
          <cell r="O598">
            <v>1012533.27</v>
          </cell>
          <cell r="P598">
            <v>-91216</v>
          </cell>
          <cell r="T598">
            <v>0</v>
          </cell>
          <cell r="U598">
            <v>17909341.270000003</v>
          </cell>
          <cell r="X598">
            <v>0</v>
          </cell>
          <cell r="Y598">
            <v>17909341.27</v>
          </cell>
          <cell r="AB598">
            <v>772</v>
          </cell>
          <cell r="AC598">
            <v>1</v>
          </cell>
          <cell r="AD598" t="str">
            <v>IEPS GASOLINA 2/11</v>
          </cell>
          <cell r="AE598">
            <v>1012533.27</v>
          </cell>
          <cell r="AF598">
            <v>17909341.27</v>
          </cell>
        </row>
        <row r="599">
          <cell r="A599">
            <v>77202</v>
          </cell>
          <cell r="B599">
            <v>772</v>
          </cell>
          <cell r="C599">
            <v>2</v>
          </cell>
          <cell r="D599" t="str">
            <v>RECARGOS IEPS GASOLINA 2/11</v>
          </cell>
          <cell r="E599">
            <v>101092.14</v>
          </cell>
          <cell r="F599">
            <v>-44500.01</v>
          </cell>
          <cell r="G599">
            <v>13895.78</v>
          </cell>
          <cell r="H599">
            <v>70487.91</v>
          </cell>
          <cell r="I599">
            <v>14557.8</v>
          </cell>
          <cell r="J599">
            <v>-9397.49</v>
          </cell>
          <cell r="K599">
            <v>40329.78</v>
          </cell>
          <cell r="L599">
            <v>45490.09</v>
          </cell>
          <cell r="M599">
            <v>25394</v>
          </cell>
          <cell r="N599">
            <v>-28067.27</v>
          </cell>
          <cell r="O599">
            <v>70191.27</v>
          </cell>
          <cell r="P599">
            <v>67518</v>
          </cell>
          <cell r="T599">
            <v>0</v>
          </cell>
          <cell r="U599">
            <v>183496</v>
          </cell>
          <cell r="X599">
            <v>0</v>
          </cell>
          <cell r="Y599">
            <v>183496</v>
          </cell>
          <cell r="AB599">
            <v>772</v>
          </cell>
          <cell r="AC599">
            <v>2</v>
          </cell>
          <cell r="AD599" t="str">
            <v>RECARGOS IEPS GASOLINA 2/11</v>
          </cell>
          <cell r="AE599">
            <v>70191.27</v>
          </cell>
          <cell r="AF599">
            <v>183496</v>
          </cell>
        </row>
        <row r="600">
          <cell r="A600">
            <v>77203</v>
          </cell>
          <cell r="B600">
            <v>772</v>
          </cell>
          <cell r="C600">
            <v>3</v>
          </cell>
          <cell r="D600" t="str">
            <v>ACTUALIZACION IEPS GASOLINA 2/11</v>
          </cell>
          <cell r="E600">
            <v>16999.310000000001</v>
          </cell>
          <cell r="F600">
            <v>-2126.0300000000002</v>
          </cell>
          <cell r="G600">
            <v>8048.45</v>
          </cell>
          <cell r="H600">
            <v>22921.73</v>
          </cell>
          <cell r="I600">
            <v>9314.98</v>
          </cell>
          <cell r="J600">
            <v>-8521.61</v>
          </cell>
          <cell r="K600">
            <v>5368.9</v>
          </cell>
          <cell r="L600">
            <v>6162.2699999999986</v>
          </cell>
          <cell r="M600">
            <v>-51.64</v>
          </cell>
          <cell r="N600">
            <v>-14997.27</v>
          </cell>
          <cell r="O600">
            <v>17484</v>
          </cell>
          <cell r="P600">
            <v>2435.09</v>
          </cell>
          <cell r="T600">
            <v>0</v>
          </cell>
          <cell r="U600">
            <v>31519.089999999997</v>
          </cell>
          <cell r="X600">
            <v>0</v>
          </cell>
          <cell r="Y600">
            <v>31519.09</v>
          </cell>
          <cell r="AB600">
            <v>772</v>
          </cell>
          <cell r="AC600">
            <v>3</v>
          </cell>
          <cell r="AD600" t="str">
            <v>ACTUALIZACION IEPS GASOLINA 2/11</v>
          </cell>
          <cell r="AE600">
            <v>17484</v>
          </cell>
          <cell r="AF600">
            <v>31519.09</v>
          </cell>
        </row>
        <row r="601">
          <cell r="A601">
            <v>77204</v>
          </cell>
          <cell r="B601">
            <v>772</v>
          </cell>
          <cell r="C601">
            <v>4</v>
          </cell>
          <cell r="D601" t="str">
            <v>MULTAS POR COR FISCAL IEPS GASOLINA 2/11</v>
          </cell>
          <cell r="E601">
            <v>0</v>
          </cell>
          <cell r="F601">
            <v>0</v>
          </cell>
          <cell r="G601">
            <v>0</v>
          </cell>
          <cell r="H601">
            <v>0</v>
          </cell>
          <cell r="I601">
            <v>0</v>
          </cell>
          <cell r="J601">
            <v>459.82</v>
          </cell>
          <cell r="K601">
            <v>2703.63</v>
          </cell>
          <cell r="L601">
            <v>3163.4500000000003</v>
          </cell>
          <cell r="M601">
            <v>2838.55</v>
          </cell>
          <cell r="N601">
            <v>2455.64</v>
          </cell>
          <cell r="O601">
            <v>4102</v>
          </cell>
          <cell r="P601">
            <v>9396.19</v>
          </cell>
          <cell r="T601">
            <v>0</v>
          </cell>
          <cell r="U601">
            <v>12559.640000000001</v>
          </cell>
          <cell r="X601">
            <v>0</v>
          </cell>
          <cell r="Y601">
            <v>12559.64</v>
          </cell>
          <cell r="AB601">
            <v>772</v>
          </cell>
          <cell r="AC601">
            <v>4</v>
          </cell>
          <cell r="AD601" t="str">
            <v>MULTAS POR COR FISCAL IEPS GASOLINA 2/11</v>
          </cell>
          <cell r="AE601">
            <v>4102</v>
          </cell>
          <cell r="AF601">
            <v>12559.64</v>
          </cell>
        </row>
        <row r="602">
          <cell r="A602">
            <v>77205</v>
          </cell>
          <cell r="B602">
            <v>772</v>
          </cell>
          <cell r="C602">
            <v>5</v>
          </cell>
          <cell r="D602" t="str">
            <v>GASTOS DE EJECUCION IEPS 2/11</v>
          </cell>
          <cell r="E602">
            <v>0</v>
          </cell>
          <cell r="F602">
            <v>21.82</v>
          </cell>
          <cell r="G602">
            <v>0</v>
          </cell>
          <cell r="H602">
            <v>21.82</v>
          </cell>
          <cell r="I602">
            <v>16.36</v>
          </cell>
          <cell r="J602">
            <v>30.91</v>
          </cell>
          <cell r="K602">
            <v>0</v>
          </cell>
          <cell r="L602">
            <v>47.269999999999996</v>
          </cell>
          <cell r="M602">
            <v>-69.09</v>
          </cell>
          <cell r="N602">
            <v>0</v>
          </cell>
          <cell r="O602">
            <v>0</v>
          </cell>
          <cell r="P602">
            <v>-69.09</v>
          </cell>
          <cell r="T602">
            <v>0</v>
          </cell>
          <cell r="U602">
            <v>0</v>
          </cell>
          <cell r="X602">
            <v>0</v>
          </cell>
          <cell r="Y602">
            <v>0</v>
          </cell>
          <cell r="AB602">
            <v>772</v>
          </cell>
          <cell r="AC602">
            <v>5</v>
          </cell>
          <cell r="AD602" t="str">
            <v>GASTOS DE EJECUCION IEPS 2/11</v>
          </cell>
          <cell r="AE602">
            <v>0</v>
          </cell>
          <cell r="AF602">
            <v>0</v>
          </cell>
        </row>
        <row r="603">
          <cell r="A603">
            <v>77206</v>
          </cell>
          <cell r="B603">
            <v>772</v>
          </cell>
          <cell r="C603">
            <v>6</v>
          </cell>
          <cell r="D603" t="str">
            <v>MULTAS X INCUMPLIMIENTO A REQ.IEPS 2/11</v>
          </cell>
          <cell r="E603">
            <v>0</v>
          </cell>
          <cell r="F603">
            <v>2009.45</v>
          </cell>
          <cell r="G603">
            <v>2166.5500000000002</v>
          </cell>
          <cell r="H603">
            <v>4176</v>
          </cell>
          <cell r="I603">
            <v>-3730.18</v>
          </cell>
          <cell r="J603">
            <v>1872</v>
          </cell>
          <cell r="K603">
            <v>-33.46</v>
          </cell>
          <cell r="L603">
            <v>-1891.6399999999999</v>
          </cell>
          <cell r="M603">
            <v>-1999.27</v>
          </cell>
          <cell r="N603">
            <v>1318.55</v>
          </cell>
          <cell r="O603">
            <v>-1069.0899999999999</v>
          </cell>
          <cell r="P603">
            <v>-1749.81</v>
          </cell>
          <cell r="T603">
            <v>0</v>
          </cell>
          <cell r="U603">
            <v>534.55000000000018</v>
          </cell>
          <cell r="X603">
            <v>0</v>
          </cell>
          <cell r="Y603">
            <v>534.54999999999995</v>
          </cell>
          <cell r="AB603">
            <v>772</v>
          </cell>
          <cell r="AC603">
            <v>6</v>
          </cell>
          <cell r="AD603" t="str">
            <v>MULTAS X INCUMPLIMIENTO A REQ.IEPS 2/11</v>
          </cell>
          <cell r="AE603">
            <v>-1069.0899999999999</v>
          </cell>
          <cell r="AF603">
            <v>534.54999999999995</v>
          </cell>
        </row>
        <row r="604">
          <cell r="A604">
            <v>77207</v>
          </cell>
          <cell r="B604">
            <v>772</v>
          </cell>
          <cell r="C604">
            <v>7</v>
          </cell>
          <cell r="D604" t="str">
            <v>MULTAS POR EXTEMPORANEIDAD IEPS 2/11</v>
          </cell>
          <cell r="E604">
            <v>0</v>
          </cell>
          <cell r="F604">
            <v>1902.18</v>
          </cell>
          <cell r="G604">
            <v>2574.1799999999998</v>
          </cell>
          <cell r="H604">
            <v>4476.3599999999997</v>
          </cell>
          <cell r="I604">
            <v>-3249.45</v>
          </cell>
          <cell r="J604">
            <v>1550.54</v>
          </cell>
          <cell r="K604">
            <v>346.19</v>
          </cell>
          <cell r="L604">
            <v>-1352.7199999999998</v>
          </cell>
          <cell r="M604">
            <v>-1973.09</v>
          </cell>
          <cell r="N604">
            <v>-259.64</v>
          </cell>
          <cell r="O604">
            <v>-178.18</v>
          </cell>
          <cell r="P604">
            <v>-2410.91</v>
          </cell>
          <cell r="T604">
            <v>0</v>
          </cell>
          <cell r="U604">
            <v>712.73</v>
          </cell>
          <cell r="X604">
            <v>0</v>
          </cell>
          <cell r="Y604">
            <v>712.73</v>
          </cell>
          <cell r="AB604">
            <v>772</v>
          </cell>
          <cell r="AC604">
            <v>7</v>
          </cell>
          <cell r="AD604" t="str">
            <v>MULTAS POR EXTEMPORANEIDAD IEPS 2/11</v>
          </cell>
          <cell r="AE604">
            <v>-178.18</v>
          </cell>
          <cell r="AF604">
            <v>712.73</v>
          </cell>
        </row>
        <row r="605">
          <cell r="A605">
            <v>77211</v>
          </cell>
          <cell r="B605">
            <v>772</v>
          </cell>
          <cell r="C605">
            <v>11</v>
          </cell>
          <cell r="D605" t="str">
            <v>IEPS GASOLINA 2/11 FISCALIZADO</v>
          </cell>
          <cell r="H605">
            <v>0</v>
          </cell>
          <cell r="I605">
            <v>0</v>
          </cell>
          <cell r="J605">
            <v>0</v>
          </cell>
          <cell r="K605">
            <v>0</v>
          </cell>
          <cell r="L605">
            <v>0</v>
          </cell>
          <cell r="M605">
            <v>0</v>
          </cell>
          <cell r="N605">
            <v>0</v>
          </cell>
          <cell r="O605">
            <v>0</v>
          </cell>
          <cell r="P605">
            <v>0</v>
          </cell>
          <cell r="T605">
            <v>0</v>
          </cell>
          <cell r="U605">
            <v>0</v>
          </cell>
          <cell r="X605">
            <v>0</v>
          </cell>
          <cell r="Y605">
            <v>0</v>
          </cell>
          <cell r="AB605">
            <v>772</v>
          </cell>
          <cell r="AC605">
            <v>11</v>
          </cell>
          <cell r="AD605" t="str">
            <v>IEPS GASOLINA 2/11 FISCALIZADO</v>
          </cell>
          <cell r="AE605">
            <v>0</v>
          </cell>
          <cell r="AF605">
            <v>0</v>
          </cell>
        </row>
        <row r="606">
          <cell r="A606">
            <v>77212</v>
          </cell>
          <cell r="B606">
            <v>772</v>
          </cell>
          <cell r="C606">
            <v>12</v>
          </cell>
          <cell r="D606" t="str">
            <v>RECARGOS IEPS GASOLINA 2/11 FISCALIZADO</v>
          </cell>
          <cell r="H606">
            <v>0</v>
          </cell>
          <cell r="I606">
            <v>0</v>
          </cell>
          <cell r="J606">
            <v>0</v>
          </cell>
          <cell r="K606">
            <v>0</v>
          </cell>
          <cell r="L606">
            <v>0</v>
          </cell>
          <cell r="M606">
            <v>0</v>
          </cell>
          <cell r="N606">
            <v>0</v>
          </cell>
          <cell r="O606">
            <v>0</v>
          </cell>
          <cell r="P606">
            <v>0</v>
          </cell>
          <cell r="T606">
            <v>0</v>
          </cell>
          <cell r="U606">
            <v>0</v>
          </cell>
          <cell r="X606">
            <v>0</v>
          </cell>
          <cell r="Y606">
            <v>0</v>
          </cell>
          <cell r="AB606">
            <v>772</v>
          </cell>
          <cell r="AC606">
            <v>12</v>
          </cell>
          <cell r="AD606" t="str">
            <v>RECARGOS IEPS GASOLINA 2/11 FISCALIZADO</v>
          </cell>
          <cell r="AE606">
            <v>0</v>
          </cell>
          <cell r="AF606">
            <v>0</v>
          </cell>
        </row>
        <row r="607">
          <cell r="A607">
            <v>77213</v>
          </cell>
          <cell r="B607">
            <v>772</v>
          </cell>
          <cell r="C607">
            <v>13</v>
          </cell>
          <cell r="D607" t="str">
            <v>ACTUALIZACION IEPS GASOLINA 2/11 FISCALI</v>
          </cell>
          <cell r="H607">
            <v>0</v>
          </cell>
          <cell r="I607">
            <v>0</v>
          </cell>
          <cell r="J607">
            <v>0</v>
          </cell>
          <cell r="K607">
            <v>0</v>
          </cell>
          <cell r="L607">
            <v>0</v>
          </cell>
          <cell r="M607">
            <v>0</v>
          </cell>
          <cell r="N607">
            <v>0</v>
          </cell>
          <cell r="O607">
            <v>0</v>
          </cell>
          <cell r="P607">
            <v>0</v>
          </cell>
          <cell r="T607">
            <v>0</v>
          </cell>
          <cell r="U607">
            <v>0</v>
          </cell>
          <cell r="X607">
            <v>0</v>
          </cell>
          <cell r="Y607">
            <v>0</v>
          </cell>
          <cell r="AB607">
            <v>772</v>
          </cell>
          <cell r="AC607">
            <v>13</v>
          </cell>
          <cell r="AD607" t="str">
            <v>ACTUALIZACION IEPS GASOLINA 2/11 FISCALI</v>
          </cell>
          <cell r="AE607">
            <v>0</v>
          </cell>
          <cell r="AF607">
            <v>0</v>
          </cell>
        </row>
        <row r="608">
          <cell r="A608">
            <v>77214</v>
          </cell>
          <cell r="B608">
            <v>772</v>
          </cell>
          <cell r="C608">
            <v>14</v>
          </cell>
          <cell r="D608" t="str">
            <v>MULTA X CORREC.FISCAL IEPS GAS.2/11 FISC</v>
          </cell>
          <cell r="H608">
            <v>0</v>
          </cell>
          <cell r="I608">
            <v>0</v>
          </cell>
          <cell r="J608">
            <v>0</v>
          </cell>
          <cell r="K608">
            <v>0</v>
          </cell>
          <cell r="L608">
            <v>0</v>
          </cell>
          <cell r="M608">
            <v>0</v>
          </cell>
          <cell r="N608">
            <v>0</v>
          </cell>
          <cell r="O608">
            <v>0</v>
          </cell>
          <cell r="P608">
            <v>0</v>
          </cell>
          <cell r="T608">
            <v>0</v>
          </cell>
          <cell r="U608">
            <v>0</v>
          </cell>
          <cell r="X608">
            <v>0</v>
          </cell>
          <cell r="Y608">
            <v>0</v>
          </cell>
          <cell r="AB608">
            <v>772</v>
          </cell>
          <cell r="AC608">
            <v>14</v>
          </cell>
          <cell r="AD608" t="str">
            <v>MULTA X CORREC.FISCAL IEPS GAS.2/11 FISC</v>
          </cell>
          <cell r="AE608">
            <v>0</v>
          </cell>
          <cell r="AF608">
            <v>0</v>
          </cell>
        </row>
        <row r="609">
          <cell r="A609">
            <v>77604</v>
          </cell>
          <cell r="B609">
            <v>776</v>
          </cell>
          <cell r="C609">
            <v>4</v>
          </cell>
          <cell r="D609" t="str">
            <v>INTERESES POR PLAZO (2%)</v>
          </cell>
          <cell r="E609">
            <v>22.1</v>
          </cell>
          <cell r="F609">
            <v>4.66</v>
          </cell>
          <cell r="G609">
            <v>7.31</v>
          </cell>
          <cell r="H609">
            <v>34.07</v>
          </cell>
          <cell r="I609">
            <v>-8.6999999999999993</v>
          </cell>
          <cell r="J609">
            <v>3.29</v>
          </cell>
          <cell r="K609">
            <v>-7.14</v>
          </cell>
          <cell r="L609">
            <v>-12.549999999999999</v>
          </cell>
          <cell r="M609">
            <v>0.21</v>
          </cell>
          <cell r="N609">
            <v>2.27</v>
          </cell>
          <cell r="O609">
            <v>-3.75</v>
          </cell>
          <cell r="P609">
            <v>-1.27</v>
          </cell>
          <cell r="T609">
            <v>0</v>
          </cell>
          <cell r="U609">
            <v>20.25</v>
          </cell>
          <cell r="X609">
            <v>0</v>
          </cell>
          <cell r="Y609">
            <v>20.25</v>
          </cell>
          <cell r="AB609">
            <v>776</v>
          </cell>
          <cell r="AC609">
            <v>4</v>
          </cell>
          <cell r="AD609" t="str">
            <v>INTERESES POR PLAZO (2%)</v>
          </cell>
          <cell r="AE609">
            <v>-3.75</v>
          </cell>
          <cell r="AF609">
            <v>20.25</v>
          </cell>
        </row>
        <row r="610">
          <cell r="A610">
            <v>77610</v>
          </cell>
          <cell r="B610">
            <v>776</v>
          </cell>
          <cell r="C610">
            <v>10</v>
          </cell>
          <cell r="D610" t="str">
            <v>INT.POR PLAZO CREDITOS FISCALIZACION 25%</v>
          </cell>
          <cell r="E610">
            <v>547.72</v>
          </cell>
          <cell r="F610">
            <v>692.83</v>
          </cell>
          <cell r="G610">
            <v>7605.88</v>
          </cell>
          <cell r="H610">
            <v>8846.43</v>
          </cell>
          <cell r="I610">
            <v>-8298.7099999999991</v>
          </cell>
          <cell r="J610">
            <v>0</v>
          </cell>
          <cell r="K610">
            <v>0</v>
          </cell>
          <cell r="L610">
            <v>-8298.7099999999991</v>
          </cell>
          <cell r="M610">
            <v>3846.89</v>
          </cell>
          <cell r="N610">
            <v>-3846.89</v>
          </cell>
          <cell r="O610">
            <v>0</v>
          </cell>
          <cell r="P610">
            <v>0</v>
          </cell>
          <cell r="T610">
            <v>0</v>
          </cell>
          <cell r="U610">
            <v>547.72000000000116</v>
          </cell>
          <cell r="X610">
            <v>1.1368683772161603E-12</v>
          </cell>
          <cell r="Y610">
            <v>547.72</v>
          </cell>
          <cell r="AB610">
            <v>776</v>
          </cell>
          <cell r="AC610">
            <v>10</v>
          </cell>
          <cell r="AD610" t="str">
            <v>INT.POR PLAZO CREDITOS FISCALIZACION 25%</v>
          </cell>
          <cell r="AE610">
            <v>0</v>
          </cell>
          <cell r="AF610">
            <v>547.72</v>
          </cell>
        </row>
        <row r="611">
          <cell r="A611">
            <v>77611</v>
          </cell>
          <cell r="B611">
            <v>776</v>
          </cell>
          <cell r="C611">
            <v>11</v>
          </cell>
          <cell r="D611" t="str">
            <v>REC.POR MORA CREDITOS FISCALIZACION 25%</v>
          </cell>
          <cell r="E611">
            <v>30.4</v>
          </cell>
          <cell r="F611">
            <v>-30.4</v>
          </cell>
          <cell r="G611">
            <v>0</v>
          </cell>
          <cell r="H611">
            <v>0</v>
          </cell>
          <cell r="I611">
            <v>30.4</v>
          </cell>
          <cell r="J611">
            <v>0</v>
          </cell>
          <cell r="K611">
            <v>0</v>
          </cell>
          <cell r="L611">
            <v>30.4</v>
          </cell>
          <cell r="M611">
            <v>0</v>
          </cell>
          <cell r="N611">
            <v>0</v>
          </cell>
          <cell r="O611">
            <v>0</v>
          </cell>
          <cell r="P611">
            <v>0</v>
          </cell>
          <cell r="T611">
            <v>0</v>
          </cell>
          <cell r="U611">
            <v>30.4</v>
          </cell>
          <cell r="X611">
            <v>0</v>
          </cell>
          <cell r="Y611">
            <v>30.4</v>
          </cell>
          <cell r="AB611">
            <v>776</v>
          </cell>
          <cell r="AC611">
            <v>11</v>
          </cell>
          <cell r="AD611" t="str">
            <v>REC.POR MORA CREDITOS FISCALIZACION 25%</v>
          </cell>
          <cell r="AE611">
            <v>0</v>
          </cell>
          <cell r="AF611">
            <v>30.4</v>
          </cell>
        </row>
        <row r="612">
          <cell r="A612">
            <v>77615</v>
          </cell>
          <cell r="B612">
            <v>776</v>
          </cell>
          <cell r="C612">
            <v>15</v>
          </cell>
          <cell r="D612" t="str">
            <v>REC.DE MULTAS ADM.FED.NO FISCALES 2%</v>
          </cell>
          <cell r="E612">
            <v>3.37</v>
          </cell>
          <cell r="F612">
            <v>1.37</v>
          </cell>
          <cell r="G612">
            <v>9.8800000000000008</v>
          </cell>
          <cell r="H612">
            <v>14.620000000000001</v>
          </cell>
          <cell r="I612">
            <v>-11.93</v>
          </cell>
          <cell r="J612">
            <v>2.57</v>
          </cell>
          <cell r="K612">
            <v>-3.76</v>
          </cell>
          <cell r="L612">
            <v>-13.12</v>
          </cell>
          <cell r="M612">
            <v>0.62</v>
          </cell>
          <cell r="N612">
            <v>1.41</v>
          </cell>
          <cell r="O612">
            <v>18.78</v>
          </cell>
          <cell r="P612">
            <v>20.810000000000002</v>
          </cell>
          <cell r="T612">
            <v>0</v>
          </cell>
          <cell r="U612">
            <v>22.310000000000002</v>
          </cell>
          <cell r="X612">
            <v>0</v>
          </cell>
          <cell r="Y612">
            <v>22.31</v>
          </cell>
          <cell r="AB612">
            <v>776</v>
          </cell>
          <cell r="AC612">
            <v>15</v>
          </cell>
          <cell r="AD612" t="str">
            <v>REC.DE MULTAS ADM.FED.NO FISCALES 2%</v>
          </cell>
          <cell r="AE612">
            <v>18.78</v>
          </cell>
          <cell r="AF612">
            <v>22.31</v>
          </cell>
        </row>
        <row r="613">
          <cell r="B613">
            <v>776</v>
          </cell>
          <cell r="C613">
            <v>0</v>
          </cell>
          <cell r="D613" t="str">
            <v>RECARGOS</v>
          </cell>
          <cell r="E613">
            <v>2021.77</v>
          </cell>
          <cell r="F613">
            <v>668.46</v>
          </cell>
          <cell r="G613">
            <v>7623.07</v>
          </cell>
          <cell r="H613">
            <v>10313.299999999999</v>
          </cell>
          <cell r="I613">
            <v>-8288.94</v>
          </cell>
          <cell r="J613">
            <v>121841.21</v>
          </cell>
          <cell r="K613">
            <v>-121846.25</v>
          </cell>
          <cell r="L613">
            <v>-8293.9799999999959</v>
          </cell>
          <cell r="M613">
            <v>25747.85</v>
          </cell>
          <cell r="N613">
            <v>-25743.34</v>
          </cell>
          <cell r="O613">
            <v>15.03</v>
          </cell>
          <cell r="P613">
            <v>19.5399999999984</v>
          </cell>
          <cell r="T613">
            <v>0</v>
          </cell>
          <cell r="U613">
            <v>2038.8600000000024</v>
          </cell>
          <cell r="X613">
            <v>2.5011104298755527E-12</v>
          </cell>
          <cell r="Y613">
            <v>2038.86</v>
          </cell>
          <cell r="AB613">
            <v>776</v>
          </cell>
          <cell r="AC613">
            <v>0</v>
          </cell>
          <cell r="AD613" t="str">
            <v>RECARGOS</v>
          </cell>
          <cell r="AE613">
            <v>15.03</v>
          </cell>
          <cell r="AF613">
            <v>2038.86</v>
          </cell>
        </row>
        <row r="614">
          <cell r="A614">
            <v>77902</v>
          </cell>
          <cell r="B614">
            <v>779</v>
          </cell>
          <cell r="C614">
            <v>2</v>
          </cell>
          <cell r="D614" t="str">
            <v>ACTUALIZACION ISR 25%</v>
          </cell>
          <cell r="E614">
            <v>1099.5999999999999</v>
          </cell>
          <cell r="F614">
            <v>0</v>
          </cell>
          <cell r="G614">
            <v>0</v>
          </cell>
          <cell r="H614">
            <v>1099.5999999999999</v>
          </cell>
          <cell r="I614">
            <v>0</v>
          </cell>
          <cell r="J614">
            <v>0</v>
          </cell>
          <cell r="K614">
            <v>0</v>
          </cell>
          <cell r="L614">
            <v>0</v>
          </cell>
          <cell r="M614">
            <v>0</v>
          </cell>
          <cell r="N614">
            <v>0</v>
          </cell>
          <cell r="O614">
            <v>0</v>
          </cell>
          <cell r="P614">
            <v>0</v>
          </cell>
          <cell r="T614">
            <v>0</v>
          </cell>
          <cell r="U614">
            <v>1099.5999999999999</v>
          </cell>
          <cell r="X614">
            <v>0</v>
          </cell>
          <cell r="Y614">
            <v>1099.5999999999999</v>
          </cell>
          <cell r="AB614">
            <v>779</v>
          </cell>
          <cell r="AC614">
            <v>2</v>
          </cell>
          <cell r="AD614" t="str">
            <v>ACTUALIZACION ISR 25%</v>
          </cell>
          <cell r="AE614">
            <v>0</v>
          </cell>
          <cell r="AF614">
            <v>1099.5999999999999</v>
          </cell>
        </row>
        <row r="615">
          <cell r="A615">
            <v>77913</v>
          </cell>
          <cell r="B615">
            <v>779</v>
          </cell>
          <cell r="C615">
            <v>13</v>
          </cell>
          <cell r="D615" t="str">
            <v>ACT.MULTAS ADM.FEDERALES NO FISCALES 2%</v>
          </cell>
          <cell r="E615">
            <v>924.64</v>
          </cell>
          <cell r="F615">
            <v>98.24</v>
          </cell>
          <cell r="G615">
            <v>185.72</v>
          </cell>
          <cell r="H615">
            <v>1208.5999999999999</v>
          </cell>
          <cell r="I615">
            <v>-264.10000000000002</v>
          </cell>
          <cell r="J615">
            <v>312.73</v>
          </cell>
          <cell r="K615">
            <v>304.8</v>
          </cell>
          <cell r="L615">
            <v>353.43</v>
          </cell>
          <cell r="M615">
            <v>-202.54</v>
          </cell>
          <cell r="N615">
            <v>2580.62</v>
          </cell>
          <cell r="O615">
            <v>-1765.92</v>
          </cell>
          <cell r="P615">
            <v>612.15999999999985</v>
          </cell>
          <cell r="T615">
            <v>0</v>
          </cell>
          <cell r="U615">
            <v>2174.1899999999996</v>
          </cell>
          <cell r="X615">
            <v>0</v>
          </cell>
          <cell r="Y615">
            <v>2174.19</v>
          </cell>
          <cell r="AB615">
            <v>779</v>
          </cell>
          <cell r="AC615">
            <v>13</v>
          </cell>
          <cell r="AD615" t="str">
            <v>ACT.MULTAS ADM.FEDERALES NO FISCALES 2%</v>
          </cell>
          <cell r="AE615">
            <v>-1765.92</v>
          </cell>
          <cell r="AF615">
            <v>2174.19</v>
          </cell>
        </row>
        <row r="616">
          <cell r="A616">
            <v>78901</v>
          </cell>
          <cell r="B616">
            <v>789</v>
          </cell>
          <cell r="C616">
            <v>1</v>
          </cell>
          <cell r="D616" t="str">
            <v>MULTAS INFRACC LEY FED TRAB 2% (325)</v>
          </cell>
          <cell r="E616">
            <v>373.89</v>
          </cell>
          <cell r="F616">
            <v>91.65</v>
          </cell>
          <cell r="G616">
            <v>-168.31</v>
          </cell>
          <cell r="H616">
            <v>297.22999999999996</v>
          </cell>
          <cell r="I616">
            <v>131.25</v>
          </cell>
          <cell r="J616">
            <v>81.3</v>
          </cell>
          <cell r="K616">
            <v>-15.78</v>
          </cell>
          <cell r="L616">
            <v>196.77</v>
          </cell>
          <cell r="M616">
            <v>-329.83</v>
          </cell>
          <cell r="N616">
            <v>459.17</v>
          </cell>
          <cell r="O616">
            <v>236.87</v>
          </cell>
          <cell r="P616">
            <v>366.21000000000004</v>
          </cell>
          <cell r="T616">
            <v>0</v>
          </cell>
          <cell r="U616">
            <v>860.21</v>
          </cell>
          <cell r="X616">
            <v>0</v>
          </cell>
          <cell r="Y616">
            <v>860.21</v>
          </cell>
          <cell r="AB616">
            <v>789</v>
          </cell>
          <cell r="AC616">
            <v>1</v>
          </cell>
          <cell r="AD616" t="str">
            <v>MULTAS INFRACC LEY FED TRAB 2% (325)</v>
          </cell>
          <cell r="AE616">
            <v>236.87</v>
          </cell>
          <cell r="AF616">
            <v>860.21</v>
          </cell>
        </row>
        <row r="617">
          <cell r="A617">
            <v>78902</v>
          </cell>
          <cell r="B617">
            <v>789</v>
          </cell>
          <cell r="C617">
            <v>2</v>
          </cell>
          <cell r="D617" t="str">
            <v>MULTAS INFRACC REG TRAN FED 2% (327)</v>
          </cell>
          <cell r="E617">
            <v>3612.28</v>
          </cell>
          <cell r="F617">
            <v>-584.11</v>
          </cell>
          <cell r="G617">
            <v>-1238.9000000000001</v>
          </cell>
          <cell r="H617">
            <v>1789.27</v>
          </cell>
          <cell r="I617">
            <v>860.44</v>
          </cell>
          <cell r="J617">
            <v>2670.13</v>
          </cell>
          <cell r="K617">
            <v>-7.48</v>
          </cell>
          <cell r="L617">
            <v>3523.09</v>
          </cell>
          <cell r="M617">
            <v>1091.8</v>
          </cell>
          <cell r="N617">
            <v>13991.37</v>
          </cell>
          <cell r="O617">
            <v>-5329.88</v>
          </cell>
          <cell r="P617">
            <v>9753.2900000000009</v>
          </cell>
          <cell r="T617">
            <v>0</v>
          </cell>
          <cell r="U617">
            <v>15065.650000000001</v>
          </cell>
          <cell r="X617">
            <v>0</v>
          </cell>
          <cell r="Y617">
            <v>15065.65</v>
          </cell>
          <cell r="AB617">
            <v>789</v>
          </cell>
          <cell r="AC617">
            <v>2</v>
          </cell>
          <cell r="AD617" t="str">
            <v>MULTAS INFRACC REG TRAN FED 2% (327)</v>
          </cell>
          <cell r="AE617">
            <v>-5329.88</v>
          </cell>
          <cell r="AF617">
            <v>15065.65</v>
          </cell>
        </row>
        <row r="618">
          <cell r="A618">
            <v>78903</v>
          </cell>
          <cell r="B618">
            <v>789</v>
          </cell>
          <cell r="C618">
            <v>3</v>
          </cell>
          <cell r="D618" t="str">
            <v>MULTAS DE LA PROFECO 2% (332)</v>
          </cell>
          <cell r="E618">
            <v>9994.42</v>
          </cell>
          <cell r="F618">
            <v>-380.21</v>
          </cell>
          <cell r="G618">
            <v>8195.81</v>
          </cell>
          <cell r="H618">
            <v>17810.02</v>
          </cell>
          <cell r="I618">
            <v>-10269.42</v>
          </cell>
          <cell r="J618">
            <v>1694.05</v>
          </cell>
          <cell r="K618">
            <v>-814.01</v>
          </cell>
          <cell r="L618">
            <v>-9389.380000000001</v>
          </cell>
          <cell r="M618">
            <v>2787.39</v>
          </cell>
          <cell r="N618">
            <v>-6363.38</v>
          </cell>
          <cell r="O618">
            <v>2752.73</v>
          </cell>
          <cell r="P618">
            <v>-823.26000000000022</v>
          </cell>
          <cell r="T618">
            <v>0</v>
          </cell>
          <cell r="U618">
            <v>7597.3799999999992</v>
          </cell>
          <cell r="X618">
            <v>0</v>
          </cell>
          <cell r="Y618">
            <v>7597.38</v>
          </cell>
          <cell r="AB618">
            <v>789</v>
          </cell>
          <cell r="AC618">
            <v>3</v>
          </cell>
          <cell r="AD618" t="str">
            <v>MULTAS DE LA PROFECO 2% (332)</v>
          </cell>
          <cell r="AE618">
            <v>2752.73</v>
          </cell>
          <cell r="AF618">
            <v>7597.38</v>
          </cell>
        </row>
        <row r="619">
          <cell r="A619">
            <v>78904</v>
          </cell>
          <cell r="B619">
            <v>789</v>
          </cell>
          <cell r="C619">
            <v>4</v>
          </cell>
          <cell r="D619" t="str">
            <v>MULTAS DE VARIAS DEP FED 2% (334)</v>
          </cell>
          <cell r="E619">
            <v>214.78</v>
          </cell>
          <cell r="F619">
            <v>586.07000000000005</v>
          </cell>
          <cell r="G619">
            <v>-305.77999999999997</v>
          </cell>
          <cell r="H619">
            <v>495.07000000000005</v>
          </cell>
          <cell r="I619">
            <v>-307.87</v>
          </cell>
          <cell r="J619">
            <v>-64.180000000000007</v>
          </cell>
          <cell r="K619">
            <v>5005.47</v>
          </cell>
          <cell r="L619">
            <v>4633.42</v>
          </cell>
          <cell r="M619">
            <v>-4529.1899999999996</v>
          </cell>
          <cell r="N619">
            <v>-319.52999999999997</v>
          </cell>
          <cell r="O619">
            <v>1323.07</v>
          </cell>
          <cell r="P619">
            <v>-3525.6499999999996</v>
          </cell>
          <cell r="T619">
            <v>0</v>
          </cell>
          <cell r="U619">
            <v>1602.8400000000006</v>
          </cell>
          <cell r="X619">
            <v>0</v>
          </cell>
          <cell r="Y619">
            <v>1602.84</v>
          </cell>
          <cell r="AB619">
            <v>789</v>
          </cell>
          <cell r="AC619">
            <v>4</v>
          </cell>
          <cell r="AD619" t="str">
            <v>MULTAS DE VARIAS DEP FED 2% (334)</v>
          </cell>
          <cell r="AE619">
            <v>1323.07</v>
          </cell>
          <cell r="AF619">
            <v>1602.84</v>
          </cell>
        </row>
        <row r="620">
          <cell r="A620">
            <v>78905</v>
          </cell>
          <cell r="B620">
            <v>789</v>
          </cell>
          <cell r="C620">
            <v>5</v>
          </cell>
          <cell r="D620" t="str">
            <v>MULTAS SECOFI 2%</v>
          </cell>
          <cell r="E620">
            <v>0</v>
          </cell>
          <cell r="F620">
            <v>0</v>
          </cell>
          <cell r="G620">
            <v>0</v>
          </cell>
          <cell r="H620">
            <v>0</v>
          </cell>
          <cell r="I620">
            <v>0</v>
          </cell>
          <cell r="J620">
            <v>0</v>
          </cell>
          <cell r="K620">
            <v>0</v>
          </cell>
          <cell r="L620">
            <v>0</v>
          </cell>
          <cell r="M620">
            <v>0</v>
          </cell>
          <cell r="N620">
            <v>0</v>
          </cell>
          <cell r="O620">
            <v>20.67</v>
          </cell>
          <cell r="P620">
            <v>20.67</v>
          </cell>
          <cell r="T620">
            <v>0</v>
          </cell>
          <cell r="U620">
            <v>20.67</v>
          </cell>
          <cell r="X620">
            <v>0</v>
          </cell>
          <cell r="Y620">
            <v>20.67</v>
          </cell>
          <cell r="AB620">
            <v>789</v>
          </cell>
          <cell r="AC620">
            <v>5</v>
          </cell>
          <cell r="AD620" t="str">
            <v>MULTAS SECOFI 2%</v>
          </cell>
          <cell r="AE620">
            <v>20.67</v>
          </cell>
          <cell r="AF620">
            <v>20.67</v>
          </cell>
        </row>
        <row r="621">
          <cell r="A621">
            <v>78906</v>
          </cell>
          <cell r="B621">
            <v>789</v>
          </cell>
          <cell r="C621">
            <v>6</v>
          </cell>
          <cell r="D621" t="str">
            <v>MULTAS PROFEPA 2%</v>
          </cell>
          <cell r="E621">
            <v>376.69</v>
          </cell>
          <cell r="F621">
            <v>7827.63</v>
          </cell>
          <cell r="G621">
            <v>-6971.47</v>
          </cell>
          <cell r="H621">
            <v>1232.8499999999995</v>
          </cell>
          <cell r="I621">
            <v>-1131.71</v>
          </cell>
          <cell r="J621">
            <v>0</v>
          </cell>
          <cell r="K621">
            <v>534.42999999999995</v>
          </cell>
          <cell r="L621">
            <v>-597.28000000000009</v>
          </cell>
          <cell r="M621">
            <v>-635.57000000000005</v>
          </cell>
          <cell r="N621">
            <v>500.74</v>
          </cell>
          <cell r="O621">
            <v>1899.47</v>
          </cell>
          <cell r="P621">
            <v>1764.6399999999999</v>
          </cell>
          <cell r="T621">
            <v>0</v>
          </cell>
          <cell r="U621">
            <v>2400.2099999999991</v>
          </cell>
          <cell r="X621">
            <v>0</v>
          </cell>
          <cell r="Y621">
            <v>2400.21</v>
          </cell>
          <cell r="AB621">
            <v>789</v>
          </cell>
          <cell r="AC621">
            <v>6</v>
          </cell>
          <cell r="AD621" t="str">
            <v>MULTAS PROFEPA 2%</v>
          </cell>
          <cell r="AE621">
            <v>1899.47</v>
          </cell>
          <cell r="AF621">
            <v>2400.21</v>
          </cell>
        </row>
        <row r="622">
          <cell r="A622">
            <v>78910</v>
          </cell>
          <cell r="B622">
            <v>789</v>
          </cell>
          <cell r="C622">
            <v>10</v>
          </cell>
          <cell r="D622" t="str">
            <v>DEV. S/MULTAS ADMVAS FED(2%)</v>
          </cell>
          <cell r="H622">
            <v>0</v>
          </cell>
          <cell r="L622">
            <v>0</v>
          </cell>
          <cell r="O622">
            <v>-5156.3</v>
          </cell>
          <cell r="P622">
            <v>-5156.3</v>
          </cell>
          <cell r="T622">
            <v>0</v>
          </cell>
          <cell r="U622">
            <v>-5156.3</v>
          </cell>
          <cell r="X622">
            <v>0</v>
          </cell>
          <cell r="Y622">
            <v>-5156.3</v>
          </cell>
          <cell r="AB622">
            <v>789</v>
          </cell>
          <cell r="AC622">
            <v>10</v>
          </cell>
          <cell r="AD622" t="str">
            <v>DEV. S/MULTAS ADMVAS FED(2%)</v>
          </cell>
          <cell r="AE622">
            <v>-5156.3</v>
          </cell>
          <cell r="AF622">
            <v>-5156.3</v>
          </cell>
        </row>
        <row r="623">
          <cell r="A623">
            <v>78900</v>
          </cell>
          <cell r="B623">
            <v>789</v>
          </cell>
          <cell r="C623">
            <v>0</v>
          </cell>
          <cell r="D623" t="str">
            <v>TOTAL MULTAS</v>
          </cell>
          <cell r="E623">
            <v>16596.3</v>
          </cell>
          <cell r="F623">
            <v>7639.27</v>
          </cell>
          <cell r="G623">
            <v>-302.93</v>
          </cell>
          <cell r="H623">
            <v>23932.639999999999</v>
          </cell>
          <cell r="I623">
            <v>-10981.41</v>
          </cell>
          <cell r="J623">
            <v>4694.03</v>
          </cell>
          <cell r="K623">
            <v>5007.43</v>
          </cell>
          <cell r="L623">
            <v>-1279.9499999999998</v>
          </cell>
          <cell r="M623">
            <v>-1817.94</v>
          </cell>
          <cell r="N623">
            <v>10848.99</v>
          </cell>
          <cell r="O623">
            <v>-6019.29</v>
          </cell>
          <cell r="P623">
            <v>3011.7599999999993</v>
          </cell>
          <cell r="T623">
            <v>0</v>
          </cell>
          <cell r="U623">
            <v>25664.449999999997</v>
          </cell>
          <cell r="X623">
            <v>0</v>
          </cell>
          <cell r="Y623">
            <v>25664.45</v>
          </cell>
          <cell r="AB623">
            <v>789</v>
          </cell>
          <cell r="AC623">
            <v>0</v>
          </cell>
          <cell r="AD623" t="str">
            <v>TOTAL MULTAS</v>
          </cell>
          <cell r="AE623">
            <v>-6019.29</v>
          </cell>
          <cell r="AF623">
            <v>25664.45</v>
          </cell>
        </row>
        <row r="624">
          <cell r="A624">
            <v>0</v>
          </cell>
          <cell r="D624" t="str">
            <v>TOTAL ING. FEDERALES DE COORDINACION</v>
          </cell>
          <cell r="E624">
            <v>1276706642.1600001</v>
          </cell>
          <cell r="F624">
            <v>-10316774.949999999</v>
          </cell>
          <cell r="G624">
            <v>410896296.75</v>
          </cell>
          <cell r="H624">
            <v>1677286163.96</v>
          </cell>
          <cell r="I624">
            <v>-317830153.04000002</v>
          </cell>
          <cell r="J624">
            <v>56476039.640000001</v>
          </cell>
          <cell r="K624">
            <v>-175042685.74000001</v>
          </cell>
          <cell r="L624">
            <v>-436396799.14000005</v>
          </cell>
          <cell r="M624">
            <v>37451236.369999997</v>
          </cell>
          <cell r="N624">
            <v>21031758.390000001</v>
          </cell>
          <cell r="O624">
            <v>1173228798.01</v>
          </cell>
          <cell r="P624">
            <v>1231711792.77</v>
          </cell>
          <cell r="T624">
            <v>0</v>
          </cell>
          <cell r="U624">
            <v>2472601157.5900002</v>
          </cell>
          <cell r="X624">
            <v>0</v>
          </cell>
          <cell r="Y624">
            <v>2472601157.5900002</v>
          </cell>
          <cell r="AB624">
            <v>0</v>
          </cell>
          <cell r="AC624">
            <v>0</v>
          </cell>
          <cell r="AD624" t="str">
            <v>TOTAL ING. FEDERALES DE COORDINACION</v>
          </cell>
          <cell r="AE624">
            <v>1173228798.01</v>
          </cell>
          <cell r="AF624">
            <v>2472601157.5900002</v>
          </cell>
        </row>
        <row r="625">
          <cell r="B625">
            <v>789</v>
          </cell>
          <cell r="C625">
            <v>0</v>
          </cell>
          <cell r="D625" t="str">
            <v>TOTAL MULTAS</v>
          </cell>
          <cell r="E625">
            <v>0</v>
          </cell>
          <cell r="F625">
            <v>0</v>
          </cell>
          <cell r="G625">
            <v>0</v>
          </cell>
          <cell r="H625">
            <v>0</v>
          </cell>
          <cell r="I625">
            <v>0</v>
          </cell>
          <cell r="J625">
            <v>0</v>
          </cell>
          <cell r="K625">
            <v>0</v>
          </cell>
          <cell r="L625">
            <v>0</v>
          </cell>
          <cell r="M625">
            <v>0</v>
          </cell>
          <cell r="N625">
            <v>0</v>
          </cell>
          <cell r="O625">
            <v>0</v>
          </cell>
          <cell r="P625">
            <v>0</v>
          </cell>
          <cell r="T625">
            <v>0</v>
          </cell>
          <cell r="U625">
            <v>0</v>
          </cell>
          <cell r="X625">
            <v>0</v>
          </cell>
          <cell r="Y625">
            <v>0</v>
          </cell>
          <cell r="AB625">
            <v>789</v>
          </cell>
          <cell r="AC625">
            <v>0</v>
          </cell>
          <cell r="AD625" t="str">
            <v>TOTAL MULTAS</v>
          </cell>
          <cell r="AE625">
            <v>0</v>
          </cell>
          <cell r="AF625">
            <v>0</v>
          </cell>
        </row>
        <row r="626">
          <cell r="B626">
            <v>789</v>
          </cell>
          <cell r="C626">
            <v>0</v>
          </cell>
          <cell r="D626" t="str">
            <v>ACREEDORES DIVERSOS DE ADMINISTRACION</v>
          </cell>
          <cell r="E626">
            <v>0</v>
          </cell>
          <cell r="F626">
            <v>0</v>
          </cell>
          <cell r="G626">
            <v>0</v>
          </cell>
          <cell r="H626">
            <v>0</v>
          </cell>
          <cell r="I626">
            <v>0</v>
          </cell>
          <cell r="J626">
            <v>0</v>
          </cell>
          <cell r="K626">
            <v>0</v>
          </cell>
          <cell r="L626">
            <v>0</v>
          </cell>
          <cell r="M626">
            <v>0</v>
          </cell>
          <cell r="N626">
            <v>0</v>
          </cell>
          <cell r="O626">
            <v>0</v>
          </cell>
          <cell r="P626">
            <v>0</v>
          </cell>
          <cell r="T626">
            <v>0</v>
          </cell>
          <cell r="U626">
            <v>0</v>
          </cell>
          <cell r="X626">
            <v>0</v>
          </cell>
          <cell r="Y626">
            <v>0</v>
          </cell>
          <cell r="AB626">
            <v>789</v>
          </cell>
          <cell r="AC626">
            <v>0</v>
          </cell>
          <cell r="AD626" t="str">
            <v>ACREEDORES DIVERSOS DE ADMINISTRACION</v>
          </cell>
          <cell r="AE626">
            <v>0</v>
          </cell>
          <cell r="AF626">
            <v>0</v>
          </cell>
        </row>
        <row r="627">
          <cell r="B627">
            <v>801</v>
          </cell>
          <cell r="C627">
            <v>0</v>
          </cell>
          <cell r="D627" t="str">
            <v>ORGANISMOS DESCENTRALIZADOS</v>
          </cell>
          <cell r="H627">
            <v>0</v>
          </cell>
          <cell r="I627">
            <v>0</v>
          </cell>
          <cell r="J627">
            <v>0</v>
          </cell>
          <cell r="K627">
            <v>0</v>
          </cell>
          <cell r="L627">
            <v>0</v>
          </cell>
          <cell r="M627">
            <v>0</v>
          </cell>
          <cell r="N627">
            <v>0</v>
          </cell>
          <cell r="O627">
            <v>0</v>
          </cell>
          <cell r="P627">
            <v>0</v>
          </cell>
          <cell r="T627">
            <v>0</v>
          </cell>
          <cell r="U627">
            <v>0</v>
          </cell>
          <cell r="X627">
            <v>0</v>
          </cell>
          <cell r="Y627">
            <v>0</v>
          </cell>
          <cell r="AB627">
            <v>801</v>
          </cell>
          <cell r="AC627">
            <v>0</v>
          </cell>
          <cell r="AD627" t="str">
            <v>ORGANISMOS DESCENTRALIZADOS</v>
          </cell>
          <cell r="AE627">
            <v>0</v>
          </cell>
          <cell r="AF627">
            <v>0</v>
          </cell>
        </row>
        <row r="628">
          <cell r="A628">
            <v>80200</v>
          </cell>
          <cell r="B628">
            <v>802</v>
          </cell>
          <cell r="C628">
            <v>0</v>
          </cell>
          <cell r="D628" t="str">
            <v>MENSAJERIA OTROS SERVICIO</v>
          </cell>
          <cell r="E628">
            <v>0</v>
          </cell>
          <cell r="F628">
            <v>0</v>
          </cell>
          <cell r="H628">
            <v>0</v>
          </cell>
          <cell r="I628">
            <v>0</v>
          </cell>
          <cell r="J628">
            <v>0</v>
          </cell>
          <cell r="K628">
            <v>0</v>
          </cell>
          <cell r="L628">
            <v>0</v>
          </cell>
          <cell r="M628">
            <v>0</v>
          </cell>
          <cell r="N628">
            <v>0</v>
          </cell>
          <cell r="O628">
            <v>0</v>
          </cell>
          <cell r="P628">
            <v>0</v>
          </cell>
          <cell r="T628">
            <v>0</v>
          </cell>
          <cell r="U628">
            <v>0</v>
          </cell>
          <cell r="X628">
            <v>0</v>
          </cell>
          <cell r="Y628">
            <v>0</v>
          </cell>
          <cell r="AB628">
            <v>802</v>
          </cell>
          <cell r="AC628">
            <v>0</v>
          </cell>
          <cell r="AD628" t="str">
            <v>MENSAJERIA OTROS SERVICIO</v>
          </cell>
          <cell r="AE628">
            <v>0</v>
          </cell>
          <cell r="AF628">
            <v>0</v>
          </cell>
        </row>
        <row r="629">
          <cell r="B629">
            <v>801</v>
          </cell>
          <cell r="C629">
            <v>0</v>
          </cell>
          <cell r="D629" t="str">
            <v>ORGANISMOS DESCENTRALIZADOS</v>
          </cell>
          <cell r="H629">
            <v>0</v>
          </cell>
          <cell r="I629">
            <v>0</v>
          </cell>
          <cell r="J629">
            <v>0</v>
          </cell>
          <cell r="K629">
            <v>0</v>
          </cell>
          <cell r="L629">
            <v>0</v>
          </cell>
          <cell r="M629">
            <v>0</v>
          </cell>
          <cell r="N629">
            <v>0</v>
          </cell>
          <cell r="O629">
            <v>0</v>
          </cell>
          <cell r="P629">
            <v>0</v>
          </cell>
          <cell r="T629">
            <v>0</v>
          </cell>
          <cell r="U629">
            <v>0</v>
          </cell>
          <cell r="X629">
            <v>0</v>
          </cell>
          <cell r="Y629">
            <v>0</v>
          </cell>
          <cell r="AB629">
            <v>801</v>
          </cell>
          <cell r="AC629">
            <v>0</v>
          </cell>
          <cell r="AD629" t="str">
            <v>ORGANISMOS DESCENTRALIZADOS</v>
          </cell>
          <cell r="AE629">
            <v>0</v>
          </cell>
          <cell r="AF629">
            <v>0</v>
          </cell>
        </row>
        <row r="630">
          <cell r="A630">
            <v>80201</v>
          </cell>
          <cell r="B630">
            <v>802</v>
          </cell>
          <cell r="C630">
            <v>1</v>
          </cell>
          <cell r="D630" t="str">
            <v>MENSAJERIA OTROS SERVICIO</v>
          </cell>
          <cell r="E630">
            <v>0</v>
          </cell>
          <cell r="F630">
            <v>0</v>
          </cell>
          <cell r="G630">
            <v>0</v>
          </cell>
          <cell r="H630">
            <v>0</v>
          </cell>
          <cell r="I630">
            <v>0</v>
          </cell>
          <cell r="J630">
            <v>0</v>
          </cell>
          <cell r="K630">
            <v>0</v>
          </cell>
          <cell r="L630">
            <v>0</v>
          </cell>
          <cell r="M630">
            <v>0</v>
          </cell>
          <cell r="N630">
            <v>0</v>
          </cell>
          <cell r="O630">
            <v>0</v>
          </cell>
          <cell r="P630">
            <v>0</v>
          </cell>
          <cell r="T630">
            <v>0</v>
          </cell>
          <cell r="U630">
            <v>0</v>
          </cell>
          <cell r="X630">
            <v>0</v>
          </cell>
          <cell r="Y630">
            <v>0</v>
          </cell>
          <cell r="AB630">
            <v>802</v>
          </cell>
          <cell r="AC630">
            <v>1</v>
          </cell>
          <cell r="AD630" t="str">
            <v>MENSAJERIA OTROS SERVICIO</v>
          </cell>
          <cell r="AE630">
            <v>0</v>
          </cell>
          <cell r="AF630">
            <v>0</v>
          </cell>
        </row>
        <row r="631">
          <cell r="A631">
            <v>80500</v>
          </cell>
          <cell r="B631">
            <v>805</v>
          </cell>
          <cell r="C631">
            <v>0</v>
          </cell>
          <cell r="D631" t="str">
            <v>90% INFRACCIONES DE TRANSITO AREA MET.</v>
          </cell>
          <cell r="E631">
            <v>0</v>
          </cell>
          <cell r="F631">
            <v>0</v>
          </cell>
          <cell r="G631">
            <v>0</v>
          </cell>
          <cell r="H631">
            <v>0</v>
          </cell>
          <cell r="I631">
            <v>0</v>
          </cell>
          <cell r="J631">
            <v>0</v>
          </cell>
          <cell r="K631">
            <v>0</v>
          </cell>
          <cell r="L631">
            <v>0</v>
          </cell>
          <cell r="M631">
            <v>0</v>
          </cell>
          <cell r="N631">
            <v>0</v>
          </cell>
          <cell r="O631">
            <v>0</v>
          </cell>
          <cell r="P631">
            <v>0</v>
          </cell>
          <cell r="T631">
            <v>0</v>
          </cell>
          <cell r="U631">
            <v>0</v>
          </cell>
          <cell r="X631">
            <v>0</v>
          </cell>
          <cell r="Y631">
            <v>0</v>
          </cell>
          <cell r="AB631">
            <v>805</v>
          </cell>
          <cell r="AC631">
            <v>0</v>
          </cell>
          <cell r="AD631" t="str">
            <v>90% INFRACCIONES DE TRANSITO AREA MET.</v>
          </cell>
          <cell r="AE631">
            <v>0</v>
          </cell>
          <cell r="AF631">
            <v>0</v>
          </cell>
        </row>
        <row r="632">
          <cell r="A632">
            <v>80502</v>
          </cell>
          <cell r="B632">
            <v>805</v>
          </cell>
          <cell r="C632">
            <v>2</v>
          </cell>
          <cell r="D632" t="str">
            <v>IMPTO. MEJ. ESP. GARCIA N.L.</v>
          </cell>
          <cell r="E632">
            <v>0</v>
          </cell>
          <cell r="F632">
            <v>0</v>
          </cell>
          <cell r="G632">
            <v>0</v>
          </cell>
          <cell r="H632">
            <v>0</v>
          </cell>
          <cell r="I632">
            <v>0</v>
          </cell>
          <cell r="J632">
            <v>0</v>
          </cell>
          <cell r="K632">
            <v>0</v>
          </cell>
          <cell r="L632">
            <v>0</v>
          </cell>
          <cell r="M632">
            <v>0</v>
          </cell>
          <cell r="N632">
            <v>0</v>
          </cell>
          <cell r="O632">
            <v>0</v>
          </cell>
          <cell r="P632">
            <v>0</v>
          </cell>
          <cell r="T632">
            <v>0</v>
          </cell>
          <cell r="U632">
            <v>0</v>
          </cell>
          <cell r="X632">
            <v>0</v>
          </cell>
          <cell r="Y632">
            <v>0</v>
          </cell>
          <cell r="AB632">
            <v>805</v>
          </cell>
          <cell r="AC632">
            <v>2</v>
          </cell>
          <cell r="AD632" t="str">
            <v>IMPTO. MEJ. ESP. GARCIA N.L.</v>
          </cell>
          <cell r="AE632">
            <v>0</v>
          </cell>
          <cell r="AF632">
            <v>0</v>
          </cell>
        </row>
        <row r="633">
          <cell r="A633">
            <v>80600</v>
          </cell>
          <cell r="B633">
            <v>806</v>
          </cell>
          <cell r="C633">
            <v>0</v>
          </cell>
          <cell r="D633" t="str">
            <v>PLUSVALIA LINCOLN</v>
          </cell>
          <cell r="H633">
            <v>0</v>
          </cell>
          <cell r="I633">
            <v>0</v>
          </cell>
          <cell r="J633">
            <v>0</v>
          </cell>
          <cell r="K633">
            <v>0</v>
          </cell>
          <cell r="L633">
            <v>0</v>
          </cell>
          <cell r="M633">
            <v>0</v>
          </cell>
          <cell r="N633">
            <v>0</v>
          </cell>
          <cell r="O633">
            <v>0</v>
          </cell>
          <cell r="P633">
            <v>0</v>
          </cell>
          <cell r="T633">
            <v>0</v>
          </cell>
          <cell r="U633">
            <v>0</v>
          </cell>
          <cell r="X633">
            <v>0</v>
          </cell>
          <cell r="Y633">
            <v>0</v>
          </cell>
          <cell r="AB633">
            <v>806</v>
          </cell>
          <cell r="AC633">
            <v>0</v>
          </cell>
          <cell r="AD633" t="str">
            <v>PLUSVALIA LINCOLN</v>
          </cell>
          <cell r="AE633">
            <v>0</v>
          </cell>
          <cell r="AF633">
            <v>0</v>
          </cell>
        </row>
        <row r="634">
          <cell r="A634">
            <v>80601</v>
          </cell>
          <cell r="B634">
            <v>806</v>
          </cell>
          <cell r="C634">
            <v>1</v>
          </cell>
          <cell r="D634" t="str">
            <v>IMP.MEJORA ESPECIFICA PLUSVALIA LINCOLN</v>
          </cell>
          <cell r="E634">
            <v>0</v>
          </cell>
          <cell r="F634">
            <v>0</v>
          </cell>
          <cell r="G634">
            <v>0</v>
          </cell>
          <cell r="H634">
            <v>0</v>
          </cell>
          <cell r="I634">
            <v>0</v>
          </cell>
          <cell r="J634">
            <v>0</v>
          </cell>
          <cell r="K634">
            <v>0</v>
          </cell>
          <cell r="L634">
            <v>0</v>
          </cell>
          <cell r="M634">
            <v>0</v>
          </cell>
          <cell r="N634">
            <v>0</v>
          </cell>
          <cell r="O634">
            <v>0</v>
          </cell>
          <cell r="P634">
            <v>0</v>
          </cell>
          <cell r="T634">
            <v>0</v>
          </cell>
          <cell r="U634">
            <v>0</v>
          </cell>
          <cell r="X634">
            <v>0</v>
          </cell>
          <cell r="Y634">
            <v>0</v>
          </cell>
          <cell r="AB634">
            <v>806</v>
          </cell>
          <cell r="AC634">
            <v>1</v>
          </cell>
          <cell r="AD634" t="str">
            <v>IMP.MEJORA ESPECIFICA PLUSVALIA LINCOLN</v>
          </cell>
          <cell r="AE634">
            <v>0</v>
          </cell>
          <cell r="AF634">
            <v>0</v>
          </cell>
        </row>
        <row r="635">
          <cell r="A635">
            <v>80602</v>
          </cell>
          <cell r="B635">
            <v>806</v>
          </cell>
          <cell r="C635">
            <v>2</v>
          </cell>
          <cell r="D635" t="str">
            <v>FINANCIAMIENTO PLUSVALIA LINCOLN</v>
          </cell>
          <cell r="E635">
            <v>0</v>
          </cell>
          <cell r="F635">
            <v>0</v>
          </cell>
          <cell r="G635">
            <v>0</v>
          </cell>
          <cell r="H635">
            <v>0</v>
          </cell>
          <cell r="I635">
            <v>0</v>
          </cell>
          <cell r="J635">
            <v>0</v>
          </cell>
          <cell r="K635">
            <v>0</v>
          </cell>
          <cell r="L635">
            <v>0</v>
          </cell>
          <cell r="M635">
            <v>0</v>
          </cell>
          <cell r="N635">
            <v>0</v>
          </cell>
          <cell r="O635">
            <v>0</v>
          </cell>
          <cell r="P635">
            <v>0</v>
          </cell>
          <cell r="T635">
            <v>0</v>
          </cell>
          <cell r="U635">
            <v>0</v>
          </cell>
          <cell r="X635">
            <v>0</v>
          </cell>
          <cell r="Y635">
            <v>0</v>
          </cell>
          <cell r="AB635">
            <v>806</v>
          </cell>
          <cell r="AC635">
            <v>2</v>
          </cell>
          <cell r="AD635" t="str">
            <v>FINANCIAMIENTO PLUSVALIA LINCOLN</v>
          </cell>
          <cell r="AE635">
            <v>0</v>
          </cell>
          <cell r="AF635">
            <v>0</v>
          </cell>
        </row>
        <row r="636">
          <cell r="A636">
            <v>80603</v>
          </cell>
          <cell r="B636">
            <v>806</v>
          </cell>
          <cell r="C636">
            <v>3</v>
          </cell>
          <cell r="D636" t="str">
            <v>COMP.S/IMP.MEJORA ESP.PLUSVALIA LINCOLN</v>
          </cell>
          <cell r="E636">
            <v>0</v>
          </cell>
          <cell r="H636">
            <v>0</v>
          </cell>
          <cell r="I636">
            <v>0</v>
          </cell>
          <cell r="J636">
            <v>0</v>
          </cell>
          <cell r="K636">
            <v>0</v>
          </cell>
          <cell r="L636">
            <v>0</v>
          </cell>
          <cell r="M636">
            <v>0</v>
          </cell>
          <cell r="N636">
            <v>0</v>
          </cell>
          <cell r="O636">
            <v>0</v>
          </cell>
          <cell r="P636">
            <v>0</v>
          </cell>
          <cell r="T636">
            <v>0</v>
          </cell>
          <cell r="U636">
            <v>0</v>
          </cell>
          <cell r="X636">
            <v>0</v>
          </cell>
          <cell r="Y636">
            <v>0</v>
          </cell>
          <cell r="AB636">
            <v>806</v>
          </cell>
          <cell r="AC636">
            <v>3</v>
          </cell>
          <cell r="AD636" t="str">
            <v>COMP.S/IMP.MEJORA ESP.PLUSVALIA LINCOLN</v>
          </cell>
          <cell r="AE636">
            <v>0</v>
          </cell>
          <cell r="AF636">
            <v>0</v>
          </cell>
        </row>
        <row r="637">
          <cell r="A637">
            <v>80700</v>
          </cell>
          <cell r="B637">
            <v>807</v>
          </cell>
          <cell r="C637">
            <v>0</v>
          </cell>
          <cell r="D637" t="str">
            <v>RET DEL 2 AL MILLAR S/RECURSOS RAMO 33</v>
          </cell>
          <cell r="E637">
            <v>0</v>
          </cell>
          <cell r="F637">
            <v>0</v>
          </cell>
          <cell r="G637">
            <v>0</v>
          </cell>
          <cell r="H637">
            <v>0</v>
          </cell>
          <cell r="I637">
            <v>0</v>
          </cell>
          <cell r="J637">
            <v>0</v>
          </cell>
          <cell r="K637">
            <v>0</v>
          </cell>
          <cell r="L637">
            <v>0</v>
          </cell>
          <cell r="M637">
            <v>0</v>
          </cell>
          <cell r="N637">
            <v>0</v>
          </cell>
          <cell r="O637">
            <v>0</v>
          </cell>
          <cell r="P637">
            <v>0</v>
          </cell>
          <cell r="T637">
            <v>0</v>
          </cell>
          <cell r="U637">
            <v>0</v>
          </cell>
          <cell r="X637">
            <v>0</v>
          </cell>
          <cell r="Y637">
            <v>0</v>
          </cell>
          <cell r="AB637">
            <v>807</v>
          </cell>
          <cell r="AC637">
            <v>0</v>
          </cell>
          <cell r="AD637" t="str">
            <v>RET DEL 2 AL MILLAR S/RECURSOS RAMO 33</v>
          </cell>
          <cell r="AE637">
            <v>0</v>
          </cell>
          <cell r="AF637">
            <v>0</v>
          </cell>
        </row>
        <row r="638">
          <cell r="A638">
            <v>80800</v>
          </cell>
          <cell r="B638">
            <v>808</v>
          </cell>
          <cell r="C638">
            <v>0</v>
          </cell>
          <cell r="D638" t="str">
            <v>RET DEL 5 AL MILLAR P/INSP Y VIG DE O.P.</v>
          </cell>
          <cell r="E638">
            <v>0</v>
          </cell>
          <cell r="F638">
            <v>0</v>
          </cell>
          <cell r="G638">
            <v>0</v>
          </cell>
          <cell r="H638">
            <v>0</v>
          </cell>
          <cell r="I638">
            <v>0</v>
          </cell>
          <cell r="J638">
            <v>0</v>
          </cell>
          <cell r="K638">
            <v>0</v>
          </cell>
          <cell r="L638">
            <v>0</v>
          </cell>
          <cell r="M638">
            <v>0</v>
          </cell>
          <cell r="N638">
            <v>0</v>
          </cell>
          <cell r="O638">
            <v>0</v>
          </cell>
          <cell r="P638">
            <v>0</v>
          </cell>
          <cell r="T638">
            <v>0</v>
          </cell>
          <cell r="U638">
            <v>0</v>
          </cell>
          <cell r="X638">
            <v>0</v>
          </cell>
          <cell r="Y638">
            <v>0</v>
          </cell>
          <cell r="AB638">
            <v>808</v>
          </cell>
          <cell r="AC638">
            <v>0</v>
          </cell>
          <cell r="AD638" t="str">
            <v>RET DEL 5 AL MILLAR P/INSP Y VIG DE O.P.</v>
          </cell>
          <cell r="AE638">
            <v>0</v>
          </cell>
          <cell r="AF638">
            <v>0</v>
          </cell>
        </row>
        <row r="639">
          <cell r="A639">
            <v>81700</v>
          </cell>
          <cell r="B639">
            <v>817</v>
          </cell>
          <cell r="C639">
            <v>0</v>
          </cell>
          <cell r="D639" t="str">
            <v>APORT.DE CONT. P/ICIC (2 AL MILLAR)</v>
          </cell>
          <cell r="E639">
            <v>0</v>
          </cell>
          <cell r="F639">
            <v>0</v>
          </cell>
          <cell r="G639">
            <v>0</v>
          </cell>
          <cell r="H639">
            <v>0</v>
          </cell>
          <cell r="I639">
            <v>0</v>
          </cell>
          <cell r="J639">
            <v>0</v>
          </cell>
          <cell r="K639">
            <v>0</v>
          </cell>
          <cell r="L639">
            <v>0</v>
          </cell>
          <cell r="M639">
            <v>0</v>
          </cell>
          <cell r="N639">
            <v>0</v>
          </cell>
          <cell r="O639">
            <v>0</v>
          </cell>
          <cell r="P639">
            <v>0</v>
          </cell>
          <cell r="T639">
            <v>0</v>
          </cell>
          <cell r="U639">
            <v>0</v>
          </cell>
          <cell r="X639">
            <v>0</v>
          </cell>
          <cell r="Y639">
            <v>0</v>
          </cell>
          <cell r="AB639">
            <v>817</v>
          </cell>
          <cell r="AC639">
            <v>0</v>
          </cell>
          <cell r="AD639" t="str">
            <v>APORT.DE CONT. P/ICIC (2 AL MILLAR)</v>
          </cell>
          <cell r="AE639">
            <v>0</v>
          </cell>
          <cell r="AF639">
            <v>0</v>
          </cell>
        </row>
        <row r="640">
          <cell r="A640">
            <v>82500</v>
          </cell>
          <cell r="B640">
            <v>825</v>
          </cell>
          <cell r="C640">
            <v>0</v>
          </cell>
          <cell r="D640" t="str">
            <v>PROGRAMA TIERRA PROPIA</v>
          </cell>
          <cell r="E640">
            <v>0</v>
          </cell>
          <cell r="F640">
            <v>0</v>
          </cell>
          <cell r="G640">
            <v>0</v>
          </cell>
          <cell r="H640">
            <v>0</v>
          </cell>
          <cell r="I640">
            <v>0</v>
          </cell>
          <cell r="J640">
            <v>0</v>
          </cell>
          <cell r="K640">
            <v>0</v>
          </cell>
          <cell r="L640">
            <v>0</v>
          </cell>
          <cell r="M640">
            <v>0</v>
          </cell>
          <cell r="N640">
            <v>0</v>
          </cell>
          <cell r="O640">
            <v>0</v>
          </cell>
          <cell r="P640">
            <v>0</v>
          </cell>
          <cell r="T640">
            <v>0</v>
          </cell>
          <cell r="U640">
            <v>0</v>
          </cell>
          <cell r="X640">
            <v>0</v>
          </cell>
          <cell r="Y640">
            <v>0</v>
          </cell>
          <cell r="AB640">
            <v>825</v>
          </cell>
          <cell r="AC640">
            <v>0</v>
          </cell>
          <cell r="AD640" t="str">
            <v>PROGRAMA TIERRA PROPIA</v>
          </cell>
          <cell r="AE640">
            <v>0</v>
          </cell>
          <cell r="AF640">
            <v>0</v>
          </cell>
        </row>
        <row r="641">
          <cell r="A641">
            <v>83900</v>
          </cell>
          <cell r="B641">
            <v>839</v>
          </cell>
          <cell r="C641">
            <v>0</v>
          </cell>
          <cell r="D641" t="str">
            <v>DEP EN GARANTIA FIANZAS PODER JUD P/ANO</v>
          </cell>
          <cell r="E641">
            <v>0</v>
          </cell>
          <cell r="F641">
            <v>0</v>
          </cell>
          <cell r="G641">
            <v>0</v>
          </cell>
          <cell r="H641">
            <v>0</v>
          </cell>
          <cell r="I641">
            <v>0</v>
          </cell>
          <cell r="J641">
            <v>0</v>
          </cell>
          <cell r="K641">
            <v>0</v>
          </cell>
          <cell r="L641">
            <v>0</v>
          </cell>
          <cell r="M641">
            <v>0</v>
          </cell>
          <cell r="N641">
            <v>0</v>
          </cell>
          <cell r="O641">
            <v>0</v>
          </cell>
          <cell r="P641">
            <v>0</v>
          </cell>
          <cell r="T641">
            <v>0</v>
          </cell>
          <cell r="U641">
            <v>0</v>
          </cell>
          <cell r="X641">
            <v>0</v>
          </cell>
          <cell r="Y641">
            <v>0</v>
          </cell>
          <cell r="AB641">
            <v>839</v>
          </cell>
          <cell r="AC641">
            <v>0</v>
          </cell>
          <cell r="AD641" t="str">
            <v>DEP EN GARANTIA FIANZAS PODER JUD P/ANO</v>
          </cell>
          <cell r="AE641">
            <v>0</v>
          </cell>
          <cell r="AF641">
            <v>0</v>
          </cell>
        </row>
        <row r="642">
          <cell r="A642">
            <v>83901</v>
          </cell>
          <cell r="B642">
            <v>839</v>
          </cell>
          <cell r="C642">
            <v>1</v>
          </cell>
          <cell r="D642" t="str">
            <v>FIANZAS DE INTERES SOCIAL</v>
          </cell>
          <cell r="E642">
            <v>0</v>
          </cell>
          <cell r="F642">
            <v>0</v>
          </cell>
          <cell r="G642">
            <v>0</v>
          </cell>
          <cell r="H642">
            <v>0</v>
          </cell>
          <cell r="I642">
            <v>0</v>
          </cell>
          <cell r="J642">
            <v>0</v>
          </cell>
          <cell r="K642">
            <v>0</v>
          </cell>
          <cell r="L642">
            <v>0</v>
          </cell>
          <cell r="M642">
            <v>0</v>
          </cell>
          <cell r="N642">
            <v>0</v>
          </cell>
          <cell r="O642">
            <v>0</v>
          </cell>
          <cell r="P642">
            <v>0</v>
          </cell>
          <cell r="T642">
            <v>0</v>
          </cell>
          <cell r="U642">
            <v>0</v>
          </cell>
          <cell r="X642">
            <v>0</v>
          </cell>
          <cell r="Y642">
            <v>0</v>
          </cell>
          <cell r="AB642">
            <v>839</v>
          </cell>
          <cell r="AC642">
            <v>1</v>
          </cell>
          <cell r="AD642" t="str">
            <v>FIANZAS DE INTERES SOCIAL</v>
          </cell>
          <cell r="AE642">
            <v>0</v>
          </cell>
          <cell r="AF642">
            <v>0</v>
          </cell>
        </row>
        <row r="643">
          <cell r="A643">
            <v>84000</v>
          </cell>
          <cell r="B643">
            <v>840</v>
          </cell>
          <cell r="C643">
            <v>0</v>
          </cell>
          <cell r="D643" t="str">
            <v>DEP DE RENTA JUZGADOS PTE ANO</v>
          </cell>
          <cell r="E643">
            <v>0</v>
          </cell>
          <cell r="F643">
            <v>0</v>
          </cell>
          <cell r="G643">
            <v>0</v>
          </cell>
          <cell r="H643">
            <v>0</v>
          </cell>
          <cell r="I643">
            <v>0</v>
          </cell>
          <cell r="J643">
            <v>0</v>
          </cell>
          <cell r="K643">
            <v>0</v>
          </cell>
          <cell r="L643">
            <v>0</v>
          </cell>
          <cell r="M643">
            <v>0</v>
          </cell>
          <cell r="N643">
            <v>0</v>
          </cell>
          <cell r="O643">
            <v>0</v>
          </cell>
          <cell r="P643">
            <v>0</v>
          </cell>
          <cell r="T643">
            <v>0</v>
          </cell>
          <cell r="U643">
            <v>0</v>
          </cell>
          <cell r="X643">
            <v>0</v>
          </cell>
          <cell r="Y643">
            <v>0</v>
          </cell>
          <cell r="AB643">
            <v>840</v>
          </cell>
          <cell r="AC643">
            <v>0</v>
          </cell>
          <cell r="AD643" t="str">
            <v>DEP DE RENTA JUZGADOS PTE ANO</v>
          </cell>
          <cell r="AE643">
            <v>0</v>
          </cell>
          <cell r="AF643">
            <v>0</v>
          </cell>
        </row>
        <row r="644">
          <cell r="A644">
            <v>85000</v>
          </cell>
          <cell r="B644">
            <v>850</v>
          </cell>
          <cell r="C644">
            <v>0</v>
          </cell>
          <cell r="D644" t="str">
            <v>ACREEDORES DIVERSOS ADMINISTRACION</v>
          </cell>
          <cell r="E644">
            <v>0</v>
          </cell>
          <cell r="F644">
            <v>0</v>
          </cell>
          <cell r="G644">
            <v>0</v>
          </cell>
          <cell r="H644">
            <v>0</v>
          </cell>
          <cell r="I644">
            <v>0</v>
          </cell>
          <cell r="J644">
            <v>0</v>
          </cell>
          <cell r="K644">
            <v>0</v>
          </cell>
          <cell r="L644">
            <v>0</v>
          </cell>
          <cell r="M644">
            <v>0</v>
          </cell>
          <cell r="N644">
            <v>0</v>
          </cell>
          <cell r="O644">
            <v>0</v>
          </cell>
          <cell r="P644">
            <v>0</v>
          </cell>
          <cell r="T644">
            <v>0</v>
          </cell>
          <cell r="U644">
            <v>0</v>
          </cell>
          <cell r="X644">
            <v>0</v>
          </cell>
          <cell r="Y644">
            <v>0</v>
          </cell>
          <cell r="AB644">
            <v>850</v>
          </cell>
          <cell r="AC644">
            <v>0</v>
          </cell>
          <cell r="AD644" t="str">
            <v>ACREEDORES DIVERSOS ADMINISTRACION</v>
          </cell>
          <cell r="AE644">
            <v>0</v>
          </cell>
          <cell r="AF644">
            <v>0</v>
          </cell>
        </row>
        <row r="645">
          <cell r="A645">
            <v>89000</v>
          </cell>
          <cell r="B645">
            <v>890</v>
          </cell>
          <cell r="C645">
            <v>0</v>
          </cell>
          <cell r="D645" t="str">
            <v>TRANSFERENCIAS INFORMATICA</v>
          </cell>
          <cell r="E645">
            <v>0</v>
          </cell>
          <cell r="F645">
            <v>0</v>
          </cell>
          <cell r="G645">
            <v>0</v>
          </cell>
          <cell r="H645">
            <v>0</v>
          </cell>
          <cell r="I645">
            <v>0</v>
          </cell>
          <cell r="J645">
            <v>0</v>
          </cell>
          <cell r="K645">
            <v>0</v>
          </cell>
          <cell r="L645">
            <v>0</v>
          </cell>
          <cell r="M645">
            <v>0</v>
          </cell>
          <cell r="N645">
            <v>0</v>
          </cell>
          <cell r="O645">
            <v>0</v>
          </cell>
          <cell r="P645">
            <v>0</v>
          </cell>
          <cell r="T645">
            <v>0</v>
          </cell>
          <cell r="U645">
            <v>0</v>
          </cell>
          <cell r="X645">
            <v>0</v>
          </cell>
          <cell r="Y645">
            <v>0</v>
          </cell>
          <cell r="AB645">
            <v>890</v>
          </cell>
          <cell r="AC645">
            <v>0</v>
          </cell>
          <cell r="AD645" t="str">
            <v>TRANSFERENCIAS INFORMATICA</v>
          </cell>
          <cell r="AE645">
            <v>0</v>
          </cell>
          <cell r="AF645">
            <v>0</v>
          </cell>
        </row>
        <row r="646">
          <cell r="A646">
            <v>89001</v>
          </cell>
          <cell r="B646">
            <v>890</v>
          </cell>
          <cell r="C646">
            <v>1</v>
          </cell>
          <cell r="D646" t="str">
            <v>TRANSFERENCIAS DEPOSITOS DEL DIA</v>
          </cell>
          <cell r="E646">
            <v>0</v>
          </cell>
          <cell r="F646">
            <v>0</v>
          </cell>
          <cell r="G646">
            <v>0</v>
          </cell>
          <cell r="H646">
            <v>0</v>
          </cell>
          <cell r="I646">
            <v>0</v>
          </cell>
          <cell r="J646">
            <v>0</v>
          </cell>
          <cell r="K646">
            <v>0</v>
          </cell>
          <cell r="L646">
            <v>0</v>
          </cell>
          <cell r="M646">
            <v>0</v>
          </cell>
          <cell r="N646">
            <v>0</v>
          </cell>
          <cell r="O646">
            <v>0</v>
          </cell>
          <cell r="P646">
            <v>0</v>
          </cell>
          <cell r="T646">
            <v>0</v>
          </cell>
          <cell r="U646">
            <v>0</v>
          </cell>
          <cell r="X646">
            <v>0</v>
          </cell>
          <cell r="Y646">
            <v>0</v>
          </cell>
          <cell r="AB646">
            <v>890</v>
          </cell>
          <cell r="AC646">
            <v>1</v>
          </cell>
          <cell r="AD646" t="str">
            <v>TRANSFERENCIAS DEPOSITOS DEL DIA</v>
          </cell>
          <cell r="AE646">
            <v>0</v>
          </cell>
          <cell r="AF646">
            <v>0</v>
          </cell>
        </row>
        <row r="647">
          <cell r="A647">
            <v>89102</v>
          </cell>
          <cell r="B647">
            <v>891</v>
          </cell>
          <cell r="C647">
            <v>2</v>
          </cell>
          <cell r="D647" t="str">
            <v>RESTO MUNICIPIOS</v>
          </cell>
          <cell r="E647">
            <v>0</v>
          </cell>
          <cell r="F647">
            <v>0</v>
          </cell>
          <cell r="G647">
            <v>0</v>
          </cell>
          <cell r="H647">
            <v>0</v>
          </cell>
          <cell r="I647">
            <v>0</v>
          </cell>
          <cell r="J647">
            <v>0</v>
          </cell>
          <cell r="K647">
            <v>0</v>
          </cell>
          <cell r="L647">
            <v>0</v>
          </cell>
          <cell r="M647">
            <v>0</v>
          </cell>
          <cell r="N647">
            <v>0</v>
          </cell>
          <cell r="O647">
            <v>0</v>
          </cell>
          <cell r="P647">
            <v>0</v>
          </cell>
          <cell r="T647">
            <v>0</v>
          </cell>
          <cell r="U647">
            <v>0</v>
          </cell>
          <cell r="X647">
            <v>0</v>
          </cell>
          <cell r="Y647">
            <v>0</v>
          </cell>
          <cell r="AB647">
            <v>891</v>
          </cell>
          <cell r="AC647">
            <v>2</v>
          </cell>
          <cell r="AD647" t="str">
            <v>RESTO MUNICIPIOS</v>
          </cell>
          <cell r="AE647">
            <v>0</v>
          </cell>
          <cell r="AF647">
            <v>0</v>
          </cell>
        </row>
        <row r="648">
          <cell r="A648">
            <v>89201</v>
          </cell>
          <cell r="B648">
            <v>892</v>
          </cell>
          <cell r="C648">
            <v>1</v>
          </cell>
          <cell r="D648" t="str">
            <v>ISR H.CONGRESO DEL ESTADO</v>
          </cell>
          <cell r="E648">
            <v>0</v>
          </cell>
          <cell r="F648">
            <v>0</v>
          </cell>
          <cell r="G648">
            <v>0</v>
          </cell>
          <cell r="H648">
            <v>0</v>
          </cell>
          <cell r="I648">
            <v>0</v>
          </cell>
          <cell r="J648">
            <v>0</v>
          </cell>
          <cell r="K648">
            <v>0</v>
          </cell>
          <cell r="L648">
            <v>0</v>
          </cell>
          <cell r="M648">
            <v>0</v>
          </cell>
          <cell r="N648">
            <v>0</v>
          </cell>
          <cell r="O648">
            <v>0</v>
          </cell>
          <cell r="P648">
            <v>0</v>
          </cell>
          <cell r="T648">
            <v>0</v>
          </cell>
          <cell r="U648">
            <v>0</v>
          </cell>
          <cell r="X648">
            <v>0</v>
          </cell>
          <cell r="Y648">
            <v>0</v>
          </cell>
          <cell r="AB648">
            <v>892</v>
          </cell>
          <cell r="AC648">
            <v>1</v>
          </cell>
          <cell r="AD648" t="str">
            <v>ISR H.CONGRESO DEL ESTADO</v>
          </cell>
          <cell r="AE648">
            <v>0</v>
          </cell>
          <cell r="AF648">
            <v>0</v>
          </cell>
        </row>
        <row r="649">
          <cell r="A649">
            <v>89202</v>
          </cell>
          <cell r="B649">
            <v>892</v>
          </cell>
          <cell r="C649">
            <v>2</v>
          </cell>
          <cell r="D649" t="str">
            <v>ISR TRIBUNAL SUPERIOR DE JUSTICIA</v>
          </cell>
          <cell r="E649">
            <v>0</v>
          </cell>
          <cell r="F649">
            <v>0</v>
          </cell>
          <cell r="G649">
            <v>0</v>
          </cell>
          <cell r="H649">
            <v>0</v>
          </cell>
          <cell r="I649">
            <v>0</v>
          </cell>
          <cell r="J649">
            <v>0</v>
          </cell>
          <cell r="K649">
            <v>0</v>
          </cell>
          <cell r="L649">
            <v>0</v>
          </cell>
          <cell r="M649">
            <v>0</v>
          </cell>
          <cell r="N649">
            <v>0</v>
          </cell>
          <cell r="O649">
            <v>0</v>
          </cell>
          <cell r="P649">
            <v>0</v>
          </cell>
          <cell r="T649">
            <v>0</v>
          </cell>
          <cell r="U649">
            <v>0</v>
          </cell>
          <cell r="X649">
            <v>0</v>
          </cell>
          <cell r="Y649">
            <v>0</v>
          </cell>
          <cell r="AB649">
            <v>892</v>
          </cell>
          <cell r="AC649">
            <v>2</v>
          </cell>
          <cell r="AD649" t="str">
            <v>ISR TRIBUNAL SUPERIOR DE JUSTICIA</v>
          </cell>
          <cell r="AE649">
            <v>0</v>
          </cell>
          <cell r="AF649">
            <v>0</v>
          </cell>
        </row>
        <row r="650">
          <cell r="A650">
            <v>89203</v>
          </cell>
          <cell r="B650">
            <v>892</v>
          </cell>
          <cell r="C650">
            <v>3</v>
          </cell>
          <cell r="D650" t="str">
            <v>ISR CONTADURIA MAYOR DE HACIENDA</v>
          </cell>
          <cell r="E650">
            <v>0</v>
          </cell>
          <cell r="F650">
            <v>0</v>
          </cell>
          <cell r="G650">
            <v>0</v>
          </cell>
          <cell r="H650">
            <v>0</v>
          </cell>
          <cell r="I650">
            <v>0</v>
          </cell>
          <cell r="J650">
            <v>0</v>
          </cell>
          <cell r="K650">
            <v>0</v>
          </cell>
          <cell r="L650">
            <v>0</v>
          </cell>
          <cell r="M650">
            <v>0</v>
          </cell>
          <cell r="N650">
            <v>0</v>
          </cell>
          <cell r="O650">
            <v>0</v>
          </cell>
          <cell r="P650">
            <v>0</v>
          </cell>
          <cell r="T650">
            <v>0</v>
          </cell>
          <cell r="U650">
            <v>0</v>
          </cell>
          <cell r="X650">
            <v>0</v>
          </cell>
          <cell r="Y650">
            <v>0</v>
          </cell>
          <cell r="AB650">
            <v>892</v>
          </cell>
          <cell r="AC650">
            <v>3</v>
          </cell>
          <cell r="AD650" t="str">
            <v>ISR CONTADURIA MAYOR DE HACIENDA</v>
          </cell>
          <cell r="AE650">
            <v>0</v>
          </cell>
          <cell r="AF650">
            <v>0</v>
          </cell>
        </row>
        <row r="651">
          <cell r="A651">
            <v>89204</v>
          </cell>
          <cell r="B651">
            <v>892</v>
          </cell>
          <cell r="C651">
            <v>4</v>
          </cell>
          <cell r="D651" t="str">
            <v>ISR FIDEICOMISO DE SEGURIDAD PUBLICA</v>
          </cell>
          <cell r="E651">
            <v>0</v>
          </cell>
          <cell r="F651">
            <v>0</v>
          </cell>
          <cell r="G651">
            <v>0</v>
          </cell>
          <cell r="H651">
            <v>0</v>
          </cell>
          <cell r="I651">
            <v>0</v>
          </cell>
          <cell r="J651">
            <v>0</v>
          </cell>
          <cell r="K651">
            <v>0</v>
          </cell>
          <cell r="L651">
            <v>0</v>
          </cell>
          <cell r="M651">
            <v>0</v>
          </cell>
          <cell r="N651">
            <v>0</v>
          </cell>
          <cell r="O651">
            <v>0</v>
          </cell>
          <cell r="P651">
            <v>0</v>
          </cell>
          <cell r="T651">
            <v>0</v>
          </cell>
          <cell r="U651">
            <v>0</v>
          </cell>
          <cell r="X651">
            <v>0</v>
          </cell>
          <cell r="Y651">
            <v>0</v>
          </cell>
          <cell r="AB651">
            <v>892</v>
          </cell>
          <cell r="AC651">
            <v>4</v>
          </cell>
          <cell r="AD651" t="str">
            <v>ISR FIDEICOMISO DE SEGURIDAD PUBLICA</v>
          </cell>
          <cell r="AE651">
            <v>0</v>
          </cell>
          <cell r="AF651">
            <v>0</v>
          </cell>
        </row>
        <row r="652">
          <cell r="A652">
            <v>89205</v>
          </cell>
          <cell r="B652">
            <v>892</v>
          </cell>
          <cell r="C652">
            <v>5</v>
          </cell>
          <cell r="D652" t="str">
            <v>ISR NORMAL SUPERIOR</v>
          </cell>
          <cell r="E652">
            <v>0</v>
          </cell>
          <cell r="F652">
            <v>0</v>
          </cell>
          <cell r="G652">
            <v>0</v>
          </cell>
          <cell r="H652">
            <v>0</v>
          </cell>
          <cell r="I652">
            <v>0</v>
          </cell>
          <cell r="J652">
            <v>0</v>
          </cell>
          <cell r="K652">
            <v>0</v>
          </cell>
          <cell r="L652">
            <v>0</v>
          </cell>
          <cell r="M652">
            <v>0</v>
          </cell>
          <cell r="N652">
            <v>0</v>
          </cell>
          <cell r="O652">
            <v>0</v>
          </cell>
          <cell r="P652">
            <v>0</v>
          </cell>
          <cell r="T652">
            <v>0</v>
          </cell>
          <cell r="U652">
            <v>0</v>
          </cell>
          <cell r="X652">
            <v>0</v>
          </cell>
          <cell r="Y652">
            <v>0</v>
          </cell>
          <cell r="AB652">
            <v>892</v>
          </cell>
          <cell r="AC652">
            <v>5</v>
          </cell>
          <cell r="AD652" t="str">
            <v>ISR NORMAL SUPERIOR</v>
          </cell>
          <cell r="AE652">
            <v>0</v>
          </cell>
          <cell r="AF652">
            <v>0</v>
          </cell>
        </row>
        <row r="653">
          <cell r="A653">
            <v>89206</v>
          </cell>
          <cell r="B653">
            <v>892</v>
          </cell>
          <cell r="C653">
            <v>6</v>
          </cell>
          <cell r="D653" t="str">
            <v>ISR CONSEJO DE LA JUDICATURA</v>
          </cell>
          <cell r="E653">
            <v>0</v>
          </cell>
          <cell r="F653">
            <v>0</v>
          </cell>
          <cell r="G653">
            <v>0</v>
          </cell>
          <cell r="H653">
            <v>0</v>
          </cell>
          <cell r="I653">
            <v>0</v>
          </cell>
          <cell r="J653">
            <v>0</v>
          </cell>
          <cell r="K653">
            <v>0</v>
          </cell>
          <cell r="L653">
            <v>0</v>
          </cell>
          <cell r="M653">
            <v>0</v>
          </cell>
          <cell r="N653">
            <v>0</v>
          </cell>
          <cell r="O653">
            <v>0</v>
          </cell>
          <cell r="P653">
            <v>0</v>
          </cell>
          <cell r="T653">
            <v>0</v>
          </cell>
          <cell r="U653">
            <v>0</v>
          </cell>
          <cell r="X653">
            <v>0</v>
          </cell>
          <cell r="Y653">
            <v>0</v>
          </cell>
          <cell r="AB653">
            <v>892</v>
          </cell>
          <cell r="AC653">
            <v>6</v>
          </cell>
          <cell r="AD653" t="str">
            <v>ISR CONSEJO DE LA JUDICATURA</v>
          </cell>
          <cell r="AE653">
            <v>0</v>
          </cell>
          <cell r="AF653">
            <v>0</v>
          </cell>
        </row>
        <row r="654">
          <cell r="A654">
            <v>89207</v>
          </cell>
          <cell r="B654">
            <v>892</v>
          </cell>
          <cell r="C654">
            <v>7</v>
          </cell>
          <cell r="D654" t="str">
            <v>ISR ESCUELAS DE CALIDAD</v>
          </cell>
          <cell r="E654">
            <v>0</v>
          </cell>
          <cell r="F654">
            <v>0</v>
          </cell>
          <cell r="G654">
            <v>0</v>
          </cell>
          <cell r="H654">
            <v>0</v>
          </cell>
          <cell r="I654">
            <v>0</v>
          </cell>
          <cell r="J654">
            <v>0</v>
          </cell>
          <cell r="K654">
            <v>0</v>
          </cell>
          <cell r="L654">
            <v>0</v>
          </cell>
          <cell r="M654">
            <v>0</v>
          </cell>
          <cell r="N654">
            <v>0</v>
          </cell>
          <cell r="O654">
            <v>0</v>
          </cell>
          <cell r="P654">
            <v>0</v>
          </cell>
          <cell r="T654">
            <v>0</v>
          </cell>
          <cell r="U654">
            <v>0</v>
          </cell>
          <cell r="X654">
            <v>0</v>
          </cell>
          <cell r="Y654">
            <v>0</v>
          </cell>
          <cell r="AB654">
            <v>892</v>
          </cell>
          <cell r="AC654">
            <v>7</v>
          </cell>
          <cell r="AD654" t="str">
            <v>ISR ESCUELAS DE CALIDAD</v>
          </cell>
          <cell r="AE654">
            <v>0</v>
          </cell>
          <cell r="AF654">
            <v>0</v>
          </cell>
        </row>
        <row r="655">
          <cell r="A655">
            <v>89208</v>
          </cell>
          <cell r="B655">
            <v>892</v>
          </cell>
          <cell r="C655">
            <v>8</v>
          </cell>
          <cell r="D655" t="str">
            <v>ISR FIRECOM</v>
          </cell>
          <cell r="E655">
            <v>0</v>
          </cell>
          <cell r="F655">
            <v>0</v>
          </cell>
          <cell r="G655">
            <v>0</v>
          </cell>
          <cell r="H655">
            <v>0</v>
          </cell>
          <cell r="I655">
            <v>0</v>
          </cell>
          <cell r="J655">
            <v>0</v>
          </cell>
          <cell r="K655">
            <v>0</v>
          </cell>
          <cell r="L655">
            <v>0</v>
          </cell>
          <cell r="M655">
            <v>0</v>
          </cell>
          <cell r="N655">
            <v>0</v>
          </cell>
          <cell r="O655">
            <v>0</v>
          </cell>
          <cell r="P655">
            <v>0</v>
          </cell>
          <cell r="T655">
            <v>0</v>
          </cell>
          <cell r="U655">
            <v>0</v>
          </cell>
          <cell r="X655">
            <v>0</v>
          </cell>
          <cell r="Y655">
            <v>0</v>
          </cell>
          <cell r="AB655">
            <v>892</v>
          </cell>
          <cell r="AC655">
            <v>8</v>
          </cell>
          <cell r="AD655" t="str">
            <v>ISR FIRECOM</v>
          </cell>
          <cell r="AE655">
            <v>0</v>
          </cell>
          <cell r="AF655">
            <v>0</v>
          </cell>
        </row>
        <row r="656">
          <cell r="A656">
            <v>89209</v>
          </cell>
          <cell r="B656">
            <v>892</v>
          </cell>
          <cell r="C656">
            <v>9</v>
          </cell>
          <cell r="D656" t="str">
            <v>ISR FID.FONDO DE FOM.AGROPECUARIO</v>
          </cell>
          <cell r="E656">
            <v>0</v>
          </cell>
          <cell r="F656">
            <v>0</v>
          </cell>
          <cell r="G656">
            <v>0</v>
          </cell>
          <cell r="H656">
            <v>0</v>
          </cell>
          <cell r="I656">
            <v>0</v>
          </cell>
          <cell r="J656">
            <v>0</v>
          </cell>
          <cell r="K656">
            <v>0</v>
          </cell>
          <cell r="L656">
            <v>0</v>
          </cell>
          <cell r="M656">
            <v>0</v>
          </cell>
          <cell r="N656">
            <v>0</v>
          </cell>
          <cell r="O656">
            <v>0</v>
          </cell>
          <cell r="P656">
            <v>0</v>
          </cell>
          <cell r="T656">
            <v>0</v>
          </cell>
          <cell r="U656">
            <v>0</v>
          </cell>
          <cell r="X656">
            <v>0</v>
          </cell>
          <cell r="Y656">
            <v>0</v>
          </cell>
          <cell r="AB656">
            <v>892</v>
          </cell>
          <cell r="AC656">
            <v>9</v>
          </cell>
          <cell r="AD656" t="str">
            <v>ISR FID.FONDO DE FOM.AGROPECUARIO</v>
          </cell>
          <cell r="AE656">
            <v>0</v>
          </cell>
          <cell r="AF656">
            <v>0</v>
          </cell>
        </row>
        <row r="657">
          <cell r="A657">
            <v>89210</v>
          </cell>
          <cell r="B657">
            <v>892</v>
          </cell>
          <cell r="C657">
            <v>10</v>
          </cell>
          <cell r="D657" t="str">
            <v>ISR CONTRALORIA</v>
          </cell>
          <cell r="E657">
            <v>0</v>
          </cell>
          <cell r="F657">
            <v>0</v>
          </cell>
          <cell r="G657">
            <v>0</v>
          </cell>
          <cell r="H657">
            <v>0</v>
          </cell>
          <cell r="I657">
            <v>0</v>
          </cell>
          <cell r="J657">
            <v>0</v>
          </cell>
          <cell r="K657">
            <v>0</v>
          </cell>
          <cell r="L657">
            <v>0</v>
          </cell>
          <cell r="M657">
            <v>0</v>
          </cell>
          <cell r="N657">
            <v>0</v>
          </cell>
          <cell r="O657">
            <v>0</v>
          </cell>
          <cell r="P657">
            <v>0</v>
          </cell>
          <cell r="T657">
            <v>0</v>
          </cell>
          <cell r="U657">
            <v>0</v>
          </cell>
          <cell r="X657">
            <v>0</v>
          </cell>
          <cell r="Y657">
            <v>0</v>
          </cell>
          <cell r="AB657">
            <v>892</v>
          </cell>
          <cell r="AC657">
            <v>10</v>
          </cell>
          <cell r="AD657" t="str">
            <v>ISR CONTRALORIA</v>
          </cell>
          <cell r="AE657">
            <v>0</v>
          </cell>
          <cell r="AF657">
            <v>0</v>
          </cell>
        </row>
        <row r="658">
          <cell r="A658">
            <v>89211</v>
          </cell>
          <cell r="B658">
            <v>892</v>
          </cell>
          <cell r="C658">
            <v>11</v>
          </cell>
          <cell r="D658" t="str">
            <v>FONDO DE AHORRO</v>
          </cell>
          <cell r="E658">
            <v>0</v>
          </cell>
          <cell r="F658">
            <v>0</v>
          </cell>
          <cell r="G658">
            <v>0</v>
          </cell>
          <cell r="H658">
            <v>0</v>
          </cell>
          <cell r="I658">
            <v>0</v>
          </cell>
          <cell r="J658">
            <v>0</v>
          </cell>
          <cell r="K658">
            <v>0</v>
          </cell>
          <cell r="L658">
            <v>0</v>
          </cell>
          <cell r="M658">
            <v>0</v>
          </cell>
          <cell r="N658">
            <v>0</v>
          </cell>
          <cell r="O658">
            <v>0</v>
          </cell>
          <cell r="P658">
            <v>0</v>
          </cell>
          <cell r="T658">
            <v>0</v>
          </cell>
          <cell r="U658">
            <v>0</v>
          </cell>
          <cell r="X658">
            <v>0</v>
          </cell>
          <cell r="Y658">
            <v>0</v>
          </cell>
          <cell r="AB658">
            <v>892</v>
          </cell>
          <cell r="AC658">
            <v>11</v>
          </cell>
          <cell r="AD658" t="str">
            <v>FONDO DE AHORRO</v>
          </cell>
          <cell r="AE658">
            <v>0</v>
          </cell>
          <cell r="AF658">
            <v>0</v>
          </cell>
        </row>
        <row r="659">
          <cell r="A659">
            <v>0</v>
          </cell>
          <cell r="D659" t="str">
            <v>SUB TOTAL PARTICIPACIONES FEDERALES A MPIOS</v>
          </cell>
          <cell r="E659">
            <v>0</v>
          </cell>
          <cell r="F659">
            <v>0</v>
          </cell>
          <cell r="G659">
            <v>0</v>
          </cell>
          <cell r="H659">
            <v>0</v>
          </cell>
          <cell r="I659">
            <v>0</v>
          </cell>
          <cell r="J659">
            <v>0</v>
          </cell>
          <cell r="K659">
            <v>0</v>
          </cell>
          <cell r="L659">
            <v>0</v>
          </cell>
          <cell r="M659">
            <v>0</v>
          </cell>
          <cell r="N659">
            <v>0</v>
          </cell>
          <cell r="O659">
            <v>0</v>
          </cell>
          <cell r="P659">
            <v>0</v>
          </cell>
          <cell r="T659">
            <v>0</v>
          </cell>
          <cell r="U659">
            <v>0</v>
          </cell>
          <cell r="X659">
            <v>0</v>
          </cell>
          <cell r="Y659">
            <v>0</v>
          </cell>
          <cell r="AB659">
            <v>0</v>
          </cell>
          <cell r="AC659">
            <v>0</v>
          </cell>
          <cell r="AD659" t="str">
            <v>SUB TOTAL PARTICIPACIONES FEDERALES A MPIOS</v>
          </cell>
          <cell r="AE659">
            <v>0</v>
          </cell>
          <cell r="AF659">
            <v>0</v>
          </cell>
        </row>
        <row r="660">
          <cell r="A660">
            <v>0</v>
          </cell>
          <cell r="D660" t="str">
            <v>TOTAL ACREEDORES</v>
          </cell>
          <cell r="E660">
            <v>0</v>
          </cell>
          <cell r="F660">
            <v>0</v>
          </cell>
          <cell r="G660">
            <v>0</v>
          </cell>
          <cell r="H660">
            <v>0</v>
          </cell>
          <cell r="I660">
            <v>0</v>
          </cell>
          <cell r="J660">
            <v>0</v>
          </cell>
          <cell r="K660">
            <v>0</v>
          </cell>
          <cell r="L660">
            <v>0</v>
          </cell>
          <cell r="M660">
            <v>0</v>
          </cell>
          <cell r="N660">
            <v>0</v>
          </cell>
          <cell r="O660">
            <v>0</v>
          </cell>
          <cell r="P660">
            <v>0</v>
          </cell>
          <cell r="T660">
            <v>0</v>
          </cell>
          <cell r="U660">
            <v>0</v>
          </cell>
          <cell r="X660">
            <v>0</v>
          </cell>
          <cell r="Y660">
            <v>0</v>
          </cell>
          <cell r="AB660">
            <v>0</v>
          </cell>
          <cell r="AC660">
            <v>0</v>
          </cell>
          <cell r="AD660" t="str">
            <v>TOTAL ACREEDORES</v>
          </cell>
          <cell r="AE660">
            <v>0</v>
          </cell>
          <cell r="AF660">
            <v>0</v>
          </cell>
        </row>
        <row r="661">
          <cell r="A661">
            <v>0</v>
          </cell>
          <cell r="D661" t="str">
            <v>DEUDORES DIVERSOS DE ADMINISTRACION</v>
          </cell>
          <cell r="E661">
            <v>0</v>
          </cell>
          <cell r="F661">
            <v>0</v>
          </cell>
          <cell r="G661">
            <v>0</v>
          </cell>
          <cell r="H661">
            <v>0</v>
          </cell>
          <cell r="I661">
            <v>0</v>
          </cell>
          <cell r="J661">
            <v>0</v>
          </cell>
          <cell r="K661">
            <v>0</v>
          </cell>
          <cell r="L661">
            <v>0</v>
          </cell>
          <cell r="M661">
            <v>0</v>
          </cell>
          <cell r="N661">
            <v>0</v>
          </cell>
          <cell r="O661">
            <v>0</v>
          </cell>
          <cell r="P661">
            <v>0</v>
          </cell>
          <cell r="T661">
            <v>0</v>
          </cell>
          <cell r="U661">
            <v>0</v>
          </cell>
          <cell r="X661">
            <v>0</v>
          </cell>
          <cell r="Y661">
            <v>0</v>
          </cell>
          <cell r="AB661">
            <v>0</v>
          </cell>
          <cell r="AC661">
            <v>0</v>
          </cell>
          <cell r="AD661" t="str">
            <v>DEUDORES DIVERSOS DE ADMINISTRACION</v>
          </cell>
          <cell r="AE661">
            <v>0</v>
          </cell>
          <cell r="AF661">
            <v>0</v>
          </cell>
        </row>
        <row r="662">
          <cell r="A662">
            <v>90200</v>
          </cell>
          <cell r="B662">
            <v>902</v>
          </cell>
          <cell r="C662">
            <v>0</v>
          </cell>
          <cell r="D662" t="str">
            <v>DEUDORES DIVERSOS DE ADMINISTRACION</v>
          </cell>
          <cell r="E662">
            <v>0</v>
          </cell>
          <cell r="F662">
            <v>0</v>
          </cell>
          <cell r="G662">
            <v>0</v>
          </cell>
          <cell r="H662">
            <v>0</v>
          </cell>
          <cell r="I662">
            <v>0</v>
          </cell>
          <cell r="J662">
            <v>0</v>
          </cell>
          <cell r="K662">
            <v>0</v>
          </cell>
          <cell r="L662">
            <v>0</v>
          </cell>
          <cell r="M662">
            <v>0</v>
          </cell>
          <cell r="N662">
            <v>0</v>
          </cell>
          <cell r="O662">
            <v>0</v>
          </cell>
          <cell r="P662">
            <v>0</v>
          </cell>
          <cell r="T662">
            <v>0</v>
          </cell>
          <cell r="U662">
            <v>0</v>
          </cell>
          <cell r="X662">
            <v>0</v>
          </cell>
          <cell r="Y662">
            <v>0</v>
          </cell>
          <cell r="AB662">
            <v>902</v>
          </cell>
          <cell r="AC662">
            <v>0</v>
          </cell>
          <cell r="AD662" t="str">
            <v>DEUDORES DIVERSOS DE ADMINISTRACION</v>
          </cell>
          <cell r="AE662">
            <v>0</v>
          </cell>
          <cell r="AF662">
            <v>0</v>
          </cell>
        </row>
        <row r="663">
          <cell r="A663">
            <v>90201</v>
          </cell>
          <cell r="B663">
            <v>902</v>
          </cell>
          <cell r="C663">
            <v>1</v>
          </cell>
          <cell r="D663" t="str">
            <v>DEUDORES DIVERSOS DIRECC DE RECAUDACION</v>
          </cell>
          <cell r="E663">
            <v>0</v>
          </cell>
          <cell r="F663">
            <v>0</v>
          </cell>
          <cell r="G663">
            <v>0</v>
          </cell>
          <cell r="H663">
            <v>0</v>
          </cell>
          <cell r="I663">
            <v>0</v>
          </cell>
          <cell r="J663">
            <v>0</v>
          </cell>
          <cell r="K663">
            <v>0</v>
          </cell>
          <cell r="L663">
            <v>0</v>
          </cell>
          <cell r="M663">
            <v>0</v>
          </cell>
          <cell r="N663">
            <v>0</v>
          </cell>
          <cell r="O663">
            <v>0</v>
          </cell>
          <cell r="P663">
            <v>0</v>
          </cell>
          <cell r="T663">
            <v>0</v>
          </cell>
          <cell r="U663">
            <v>0</v>
          </cell>
          <cell r="X663">
            <v>0</v>
          </cell>
          <cell r="Y663">
            <v>0</v>
          </cell>
          <cell r="AB663">
            <v>902</v>
          </cell>
          <cell r="AC663">
            <v>1</v>
          </cell>
          <cell r="AD663" t="str">
            <v>DEUDORES DIVERSOS DIRECC DE RECAUDACION</v>
          </cell>
          <cell r="AE663">
            <v>0</v>
          </cell>
          <cell r="AF663">
            <v>0</v>
          </cell>
        </row>
        <row r="664">
          <cell r="A664">
            <v>90202</v>
          </cell>
          <cell r="B664">
            <v>902</v>
          </cell>
          <cell r="C664">
            <v>2</v>
          </cell>
          <cell r="D664" t="str">
            <v>DEUDORES DIVERSOS INST.CONTROL VEHICULAR</v>
          </cell>
          <cell r="E664">
            <v>0</v>
          </cell>
          <cell r="F664">
            <v>0</v>
          </cell>
          <cell r="G664">
            <v>0</v>
          </cell>
          <cell r="H664">
            <v>0</v>
          </cell>
          <cell r="I664">
            <v>0</v>
          </cell>
          <cell r="J664">
            <v>0</v>
          </cell>
          <cell r="K664">
            <v>0</v>
          </cell>
          <cell r="L664">
            <v>0</v>
          </cell>
          <cell r="M664">
            <v>0</v>
          </cell>
          <cell r="N664">
            <v>0</v>
          </cell>
          <cell r="O664">
            <v>0</v>
          </cell>
          <cell r="P664">
            <v>0</v>
          </cell>
          <cell r="T664">
            <v>0</v>
          </cell>
          <cell r="U664">
            <v>0</v>
          </cell>
          <cell r="X664">
            <v>0</v>
          </cell>
          <cell r="Y664">
            <v>0</v>
          </cell>
          <cell r="AB664">
            <v>902</v>
          </cell>
          <cell r="AC664">
            <v>2</v>
          </cell>
          <cell r="AD664" t="str">
            <v>DEUDORES DIVERSOS INST.CONTROL VEHICULAR</v>
          </cell>
          <cell r="AE664">
            <v>0</v>
          </cell>
          <cell r="AF664">
            <v>0</v>
          </cell>
        </row>
        <row r="665">
          <cell r="A665">
            <v>95000</v>
          </cell>
          <cell r="B665">
            <v>950</v>
          </cell>
          <cell r="C665">
            <v>0</v>
          </cell>
          <cell r="D665" t="str">
            <v>DEPOSITOS DIVERSOS DE ADMINISTRACION</v>
          </cell>
          <cell r="E665">
            <v>0</v>
          </cell>
          <cell r="F665">
            <v>0</v>
          </cell>
          <cell r="G665">
            <v>0</v>
          </cell>
          <cell r="H665">
            <v>0</v>
          </cell>
          <cell r="I665">
            <v>0</v>
          </cell>
          <cell r="J665">
            <v>0</v>
          </cell>
          <cell r="K665">
            <v>0</v>
          </cell>
          <cell r="L665">
            <v>0</v>
          </cell>
          <cell r="M665">
            <v>0</v>
          </cell>
          <cell r="N665">
            <v>0</v>
          </cell>
          <cell r="O665">
            <v>0</v>
          </cell>
          <cell r="P665">
            <v>0</v>
          </cell>
          <cell r="T665">
            <v>0</v>
          </cell>
          <cell r="U665">
            <v>0</v>
          </cell>
          <cell r="X665">
            <v>0</v>
          </cell>
          <cell r="Y665">
            <v>0</v>
          </cell>
          <cell r="AB665">
            <v>950</v>
          </cell>
          <cell r="AC665">
            <v>0</v>
          </cell>
          <cell r="AD665" t="str">
            <v>DEPOSITOS DIVERSOS DE ADMINISTRACION</v>
          </cell>
          <cell r="AE665">
            <v>0</v>
          </cell>
          <cell r="AF665">
            <v>0</v>
          </cell>
        </row>
        <row r="666">
          <cell r="A666">
            <v>95100</v>
          </cell>
          <cell r="B666">
            <v>951</v>
          </cell>
          <cell r="C666">
            <v>0</v>
          </cell>
          <cell r="D666" t="str">
            <v>INSTITUTO CONTROL VEH.RECURSOS PROPIOS</v>
          </cell>
          <cell r="E666">
            <v>0</v>
          </cell>
          <cell r="F666">
            <v>0</v>
          </cell>
          <cell r="G666">
            <v>0</v>
          </cell>
          <cell r="H666">
            <v>0</v>
          </cell>
          <cell r="I666">
            <v>0</v>
          </cell>
          <cell r="J666">
            <v>0</v>
          </cell>
          <cell r="K666">
            <v>0</v>
          </cell>
          <cell r="L666">
            <v>0</v>
          </cell>
          <cell r="M666">
            <v>0</v>
          </cell>
          <cell r="N666">
            <v>0</v>
          </cell>
          <cell r="O666">
            <v>0</v>
          </cell>
          <cell r="P666">
            <v>0</v>
          </cell>
          <cell r="T666">
            <v>0</v>
          </cell>
          <cell r="U666">
            <v>0</v>
          </cell>
          <cell r="X666">
            <v>0</v>
          </cell>
          <cell r="Y666">
            <v>0</v>
          </cell>
          <cell r="AB666">
            <v>951</v>
          </cell>
          <cell r="AC666">
            <v>0</v>
          </cell>
          <cell r="AD666" t="str">
            <v>INSTITUTO CONTROL VEH.RECURSOS PROPIOS</v>
          </cell>
          <cell r="AE666">
            <v>0</v>
          </cell>
          <cell r="AF666">
            <v>0</v>
          </cell>
        </row>
        <row r="667">
          <cell r="A667">
            <v>95101</v>
          </cell>
          <cell r="B667">
            <v>951</v>
          </cell>
          <cell r="C667">
            <v>1</v>
          </cell>
          <cell r="D667" t="str">
            <v>DERECHOS DE CONTROL VEHICULAR PTE.AÑO</v>
          </cell>
          <cell r="E667">
            <v>0</v>
          </cell>
          <cell r="F667">
            <v>0</v>
          </cell>
          <cell r="G667">
            <v>0</v>
          </cell>
          <cell r="H667">
            <v>0</v>
          </cell>
          <cell r="I667">
            <v>0</v>
          </cell>
          <cell r="J667">
            <v>0</v>
          </cell>
          <cell r="K667">
            <v>0</v>
          </cell>
          <cell r="L667">
            <v>0</v>
          </cell>
          <cell r="M667">
            <v>0</v>
          </cell>
          <cell r="N667">
            <v>0</v>
          </cell>
          <cell r="O667">
            <v>0</v>
          </cell>
          <cell r="P667">
            <v>0</v>
          </cell>
          <cell r="T667">
            <v>0</v>
          </cell>
          <cell r="U667">
            <v>0</v>
          </cell>
          <cell r="X667">
            <v>0</v>
          </cell>
          <cell r="Y667">
            <v>0</v>
          </cell>
          <cell r="AB667">
            <v>951</v>
          </cell>
          <cell r="AC667">
            <v>1</v>
          </cell>
          <cell r="AD667" t="str">
            <v>DERECHOS DE CONTROL VEHICULAR PTE.AÑO</v>
          </cell>
          <cell r="AE667">
            <v>0</v>
          </cell>
          <cell r="AF667">
            <v>0</v>
          </cell>
        </row>
        <row r="668">
          <cell r="A668">
            <v>95102</v>
          </cell>
          <cell r="B668">
            <v>951</v>
          </cell>
          <cell r="C668">
            <v>2</v>
          </cell>
          <cell r="D668" t="str">
            <v>DERECHOS DE CONTROL VEHICULAR REZAGOS</v>
          </cell>
          <cell r="E668">
            <v>0</v>
          </cell>
          <cell r="F668">
            <v>0</v>
          </cell>
          <cell r="G668">
            <v>0</v>
          </cell>
          <cell r="H668">
            <v>0</v>
          </cell>
          <cell r="I668">
            <v>0</v>
          </cell>
          <cell r="J668">
            <v>0</v>
          </cell>
          <cell r="K668">
            <v>0</v>
          </cell>
          <cell r="L668">
            <v>0</v>
          </cell>
          <cell r="M668">
            <v>0</v>
          </cell>
          <cell r="N668">
            <v>0</v>
          </cell>
          <cell r="O668">
            <v>0</v>
          </cell>
          <cell r="P668">
            <v>0</v>
          </cell>
          <cell r="T668">
            <v>0</v>
          </cell>
          <cell r="U668">
            <v>0</v>
          </cell>
          <cell r="X668">
            <v>0</v>
          </cell>
          <cell r="Y668">
            <v>0</v>
          </cell>
          <cell r="AB668">
            <v>951</v>
          </cell>
          <cell r="AC668">
            <v>2</v>
          </cell>
          <cell r="AD668" t="str">
            <v>DERECHOS DE CONTROL VEHICULAR REZAGOS</v>
          </cell>
          <cell r="AE668">
            <v>0</v>
          </cell>
          <cell r="AF668">
            <v>0</v>
          </cell>
        </row>
        <row r="669">
          <cell r="A669">
            <v>95103</v>
          </cell>
          <cell r="B669">
            <v>951</v>
          </cell>
          <cell r="C669">
            <v>3</v>
          </cell>
          <cell r="D669" t="str">
            <v>DEVOLUCION CONTROL VEHICULAR</v>
          </cell>
          <cell r="E669">
            <v>0</v>
          </cell>
          <cell r="F669">
            <v>0</v>
          </cell>
          <cell r="G669">
            <v>0</v>
          </cell>
          <cell r="H669">
            <v>0</v>
          </cell>
          <cell r="I669">
            <v>0</v>
          </cell>
          <cell r="J669">
            <v>0</v>
          </cell>
          <cell r="K669">
            <v>0</v>
          </cell>
          <cell r="L669">
            <v>0</v>
          </cell>
          <cell r="M669">
            <v>0</v>
          </cell>
          <cell r="N669">
            <v>0</v>
          </cell>
          <cell r="O669">
            <v>0</v>
          </cell>
          <cell r="P669">
            <v>0</v>
          </cell>
          <cell r="T669">
            <v>0</v>
          </cell>
          <cell r="U669">
            <v>0</v>
          </cell>
          <cell r="X669">
            <v>0</v>
          </cell>
          <cell r="Y669">
            <v>0</v>
          </cell>
          <cell r="AB669">
            <v>951</v>
          </cell>
          <cell r="AC669">
            <v>3</v>
          </cell>
          <cell r="AD669" t="str">
            <v>DEVOLUCION CONTROL VEHICULAR</v>
          </cell>
          <cell r="AE669">
            <v>0</v>
          </cell>
          <cell r="AF669">
            <v>0</v>
          </cell>
        </row>
        <row r="670">
          <cell r="A670">
            <v>95104</v>
          </cell>
          <cell r="B670">
            <v>951</v>
          </cell>
          <cell r="C670">
            <v>4</v>
          </cell>
          <cell r="D670" t="str">
            <v>SUBSIDIO 10% Y 5%</v>
          </cell>
          <cell r="E670">
            <v>0</v>
          </cell>
          <cell r="F670">
            <v>0</v>
          </cell>
          <cell r="G670">
            <v>0</v>
          </cell>
          <cell r="H670">
            <v>0</v>
          </cell>
          <cell r="I670">
            <v>0</v>
          </cell>
          <cell r="J670">
            <v>0</v>
          </cell>
          <cell r="K670">
            <v>0</v>
          </cell>
          <cell r="L670">
            <v>0</v>
          </cell>
          <cell r="M670">
            <v>0</v>
          </cell>
          <cell r="N670">
            <v>0</v>
          </cell>
          <cell r="O670">
            <v>0</v>
          </cell>
          <cell r="P670">
            <v>0</v>
          </cell>
          <cell r="T670">
            <v>0</v>
          </cell>
          <cell r="U670">
            <v>0</v>
          </cell>
          <cell r="X670">
            <v>0</v>
          </cell>
          <cell r="Y670">
            <v>0</v>
          </cell>
          <cell r="AB670">
            <v>951</v>
          </cell>
          <cell r="AC670">
            <v>4</v>
          </cell>
          <cell r="AD670" t="str">
            <v>SUBSIDIO 10% Y 5%</v>
          </cell>
          <cell r="AE670">
            <v>0</v>
          </cell>
          <cell r="AF670">
            <v>0</v>
          </cell>
        </row>
        <row r="671">
          <cell r="A671">
            <v>95105</v>
          </cell>
          <cell r="B671">
            <v>951</v>
          </cell>
          <cell r="C671">
            <v>5</v>
          </cell>
          <cell r="D671" t="str">
            <v>SUBSIDIO ANTIGUEDAD 5 AÑOS</v>
          </cell>
          <cell r="E671">
            <v>0</v>
          </cell>
          <cell r="F671">
            <v>0</v>
          </cell>
          <cell r="G671">
            <v>0</v>
          </cell>
          <cell r="H671">
            <v>0</v>
          </cell>
          <cell r="I671">
            <v>0</v>
          </cell>
          <cell r="J671">
            <v>0</v>
          </cell>
          <cell r="K671">
            <v>0</v>
          </cell>
          <cell r="L671">
            <v>0</v>
          </cell>
          <cell r="M671">
            <v>0</v>
          </cell>
          <cell r="N671">
            <v>0</v>
          </cell>
          <cell r="O671">
            <v>0</v>
          </cell>
          <cell r="P671">
            <v>0</v>
          </cell>
          <cell r="T671">
            <v>0</v>
          </cell>
          <cell r="U671">
            <v>0</v>
          </cell>
          <cell r="X671">
            <v>0</v>
          </cell>
          <cell r="Y671">
            <v>0</v>
          </cell>
          <cell r="AB671">
            <v>951</v>
          </cell>
          <cell r="AC671">
            <v>5</v>
          </cell>
          <cell r="AD671" t="str">
            <v>SUBSIDIO ANTIGUEDAD 5 AÑOS</v>
          </cell>
          <cell r="AE671">
            <v>0</v>
          </cell>
          <cell r="AF671">
            <v>0</v>
          </cell>
        </row>
        <row r="672">
          <cell r="A672">
            <v>95106</v>
          </cell>
          <cell r="B672">
            <v>951</v>
          </cell>
          <cell r="C672">
            <v>6</v>
          </cell>
          <cell r="D672" t="str">
            <v>SUBSIDIO ANTIGUEDAD 10 AÑOS</v>
          </cell>
          <cell r="E672">
            <v>0</v>
          </cell>
          <cell r="F672">
            <v>0</v>
          </cell>
          <cell r="G672">
            <v>0</v>
          </cell>
          <cell r="H672">
            <v>0</v>
          </cell>
          <cell r="I672">
            <v>0</v>
          </cell>
          <cell r="J672">
            <v>0</v>
          </cell>
          <cell r="K672">
            <v>0</v>
          </cell>
          <cell r="L672">
            <v>0</v>
          </cell>
          <cell r="M672">
            <v>0</v>
          </cell>
          <cell r="N672">
            <v>0</v>
          </cell>
          <cell r="O672">
            <v>0</v>
          </cell>
          <cell r="P672">
            <v>0</v>
          </cell>
          <cell r="T672">
            <v>0</v>
          </cell>
          <cell r="U672">
            <v>0</v>
          </cell>
          <cell r="X672">
            <v>0</v>
          </cell>
          <cell r="Y672">
            <v>0</v>
          </cell>
          <cell r="AB672">
            <v>951</v>
          </cell>
          <cell r="AC672">
            <v>6</v>
          </cell>
          <cell r="AD672" t="str">
            <v>SUBSIDIO ANTIGUEDAD 10 AÑOS</v>
          </cell>
          <cell r="AE672">
            <v>0</v>
          </cell>
          <cell r="AF672">
            <v>0</v>
          </cell>
        </row>
        <row r="673">
          <cell r="A673">
            <v>95107</v>
          </cell>
          <cell r="B673">
            <v>951</v>
          </cell>
          <cell r="C673">
            <v>7</v>
          </cell>
          <cell r="D673" t="str">
            <v>SUBSIDIO DERECHOS CONTROL VEHICULAR</v>
          </cell>
          <cell r="E673">
            <v>0</v>
          </cell>
          <cell r="F673">
            <v>0</v>
          </cell>
          <cell r="G673">
            <v>0</v>
          </cell>
          <cell r="H673">
            <v>0</v>
          </cell>
          <cell r="I673">
            <v>0</v>
          </cell>
          <cell r="J673">
            <v>0</v>
          </cell>
          <cell r="K673">
            <v>0</v>
          </cell>
          <cell r="L673">
            <v>0</v>
          </cell>
          <cell r="M673">
            <v>0</v>
          </cell>
          <cell r="N673">
            <v>0</v>
          </cell>
          <cell r="O673">
            <v>0</v>
          </cell>
          <cell r="P673">
            <v>0</v>
          </cell>
          <cell r="T673">
            <v>0</v>
          </cell>
          <cell r="U673">
            <v>0</v>
          </cell>
          <cell r="X673">
            <v>0</v>
          </cell>
          <cell r="Y673">
            <v>0</v>
          </cell>
          <cell r="AB673">
            <v>951</v>
          </cell>
          <cell r="AC673">
            <v>7</v>
          </cell>
          <cell r="AD673" t="str">
            <v>SUBSIDIO DERECHOS CONTROL VEHICULAR</v>
          </cell>
          <cell r="AE673">
            <v>0</v>
          </cell>
          <cell r="AF673">
            <v>0</v>
          </cell>
        </row>
        <row r="674">
          <cell r="A674">
            <v>95108</v>
          </cell>
          <cell r="B674">
            <v>951</v>
          </cell>
          <cell r="C674">
            <v>8</v>
          </cell>
          <cell r="D674" t="str">
            <v>SUB.MAT.CONT.VEH.A PERS.MAYORES 65 AÑOS</v>
          </cell>
          <cell r="E674">
            <v>0</v>
          </cell>
          <cell r="F674">
            <v>0</v>
          </cell>
          <cell r="G674">
            <v>0</v>
          </cell>
          <cell r="H674">
            <v>0</v>
          </cell>
          <cell r="I674">
            <v>0</v>
          </cell>
          <cell r="J674">
            <v>0</v>
          </cell>
          <cell r="K674">
            <v>0</v>
          </cell>
          <cell r="L674">
            <v>0</v>
          </cell>
          <cell r="M674">
            <v>0</v>
          </cell>
          <cell r="N674">
            <v>0</v>
          </cell>
          <cell r="O674">
            <v>0</v>
          </cell>
          <cell r="P674">
            <v>0</v>
          </cell>
          <cell r="T674">
            <v>0</v>
          </cell>
          <cell r="U674">
            <v>0</v>
          </cell>
          <cell r="X674">
            <v>0</v>
          </cell>
          <cell r="Y674">
            <v>0</v>
          </cell>
          <cell r="AB674">
            <v>951</v>
          </cell>
          <cell r="AC674">
            <v>8</v>
          </cell>
          <cell r="AD674" t="str">
            <v>SUB.MAT.CONT.VEH.A PERS.MAYORES 65 AÑOS</v>
          </cell>
          <cell r="AE674">
            <v>0</v>
          </cell>
          <cell r="AF674">
            <v>0</v>
          </cell>
        </row>
        <row r="675">
          <cell r="A675">
            <v>95109</v>
          </cell>
          <cell r="B675">
            <v>951</v>
          </cell>
          <cell r="C675">
            <v>9</v>
          </cell>
          <cell r="D675" t="str">
            <v>EXP.DE CERTIFICADOS DE CONTROL VEHICULAR</v>
          </cell>
          <cell r="E675">
            <v>0</v>
          </cell>
          <cell r="F675">
            <v>0</v>
          </cell>
          <cell r="G675">
            <v>0</v>
          </cell>
          <cell r="H675">
            <v>0</v>
          </cell>
          <cell r="I675">
            <v>0</v>
          </cell>
          <cell r="J675">
            <v>0</v>
          </cell>
          <cell r="K675">
            <v>0</v>
          </cell>
          <cell r="L675">
            <v>0</v>
          </cell>
          <cell r="M675">
            <v>0</v>
          </cell>
          <cell r="N675">
            <v>0</v>
          </cell>
          <cell r="O675">
            <v>0</v>
          </cell>
          <cell r="P675">
            <v>0</v>
          </cell>
          <cell r="T675">
            <v>0</v>
          </cell>
          <cell r="U675">
            <v>0</v>
          </cell>
          <cell r="X675">
            <v>0</v>
          </cell>
          <cell r="Y675">
            <v>0</v>
          </cell>
          <cell r="AB675">
            <v>951</v>
          </cell>
          <cell r="AC675">
            <v>9</v>
          </cell>
          <cell r="AD675" t="str">
            <v>EXP.DE CERTIFICADOS DE CONTROL VEHICULAR</v>
          </cell>
          <cell r="AE675">
            <v>0</v>
          </cell>
          <cell r="AF675">
            <v>0</v>
          </cell>
        </row>
        <row r="676">
          <cell r="A676">
            <v>95110</v>
          </cell>
          <cell r="B676">
            <v>951</v>
          </cell>
          <cell r="C676">
            <v>10</v>
          </cell>
          <cell r="D676" t="str">
            <v>EXP.DE CERT.DE CONTROL VEH.OTROS ESTADOS</v>
          </cell>
          <cell r="E676">
            <v>0</v>
          </cell>
          <cell r="F676">
            <v>0</v>
          </cell>
          <cell r="G676">
            <v>0</v>
          </cell>
          <cell r="H676">
            <v>0</v>
          </cell>
          <cell r="I676">
            <v>0</v>
          </cell>
          <cell r="J676">
            <v>0</v>
          </cell>
          <cell r="K676">
            <v>0</v>
          </cell>
          <cell r="L676">
            <v>0</v>
          </cell>
          <cell r="M676">
            <v>0</v>
          </cell>
          <cell r="N676">
            <v>0</v>
          </cell>
          <cell r="O676">
            <v>0</v>
          </cell>
          <cell r="P676">
            <v>0</v>
          </cell>
          <cell r="T676">
            <v>0</v>
          </cell>
          <cell r="U676">
            <v>0</v>
          </cell>
          <cell r="X676">
            <v>0</v>
          </cell>
          <cell r="Y676">
            <v>0</v>
          </cell>
          <cell r="AB676">
            <v>951</v>
          </cell>
          <cell r="AC676">
            <v>10</v>
          </cell>
          <cell r="AD676" t="str">
            <v>EXP.DE CERT.DE CONTROL VEH.OTROS ESTADOS</v>
          </cell>
          <cell r="AE676">
            <v>0</v>
          </cell>
          <cell r="AF676">
            <v>0</v>
          </cell>
        </row>
        <row r="677">
          <cell r="A677">
            <v>95111</v>
          </cell>
          <cell r="B677">
            <v>951</v>
          </cell>
          <cell r="C677">
            <v>11</v>
          </cell>
          <cell r="D677" t="str">
            <v>EXP.DE CERT.DE DOCUM.DE CTRL.VEHICULAR</v>
          </cell>
          <cell r="E677">
            <v>0</v>
          </cell>
          <cell r="F677">
            <v>0</v>
          </cell>
          <cell r="G677">
            <v>0</v>
          </cell>
          <cell r="H677">
            <v>0</v>
          </cell>
          <cell r="I677">
            <v>0</v>
          </cell>
          <cell r="J677">
            <v>0</v>
          </cell>
          <cell r="K677">
            <v>0</v>
          </cell>
          <cell r="L677">
            <v>0</v>
          </cell>
          <cell r="M677">
            <v>0</v>
          </cell>
          <cell r="N677">
            <v>0</v>
          </cell>
          <cell r="O677">
            <v>0</v>
          </cell>
          <cell r="P677">
            <v>0</v>
          </cell>
          <cell r="T677">
            <v>0</v>
          </cell>
          <cell r="U677">
            <v>0</v>
          </cell>
          <cell r="X677">
            <v>0</v>
          </cell>
          <cell r="Y677">
            <v>0</v>
          </cell>
          <cell r="AB677">
            <v>951</v>
          </cell>
          <cell r="AC677">
            <v>11</v>
          </cell>
          <cell r="AD677" t="str">
            <v>EXP.DE CERT.DE DOCUM.DE CTRL.VEHICULAR</v>
          </cell>
          <cell r="AE677">
            <v>0</v>
          </cell>
          <cell r="AF677">
            <v>0</v>
          </cell>
        </row>
        <row r="678">
          <cell r="A678">
            <v>95112</v>
          </cell>
          <cell r="B678">
            <v>951</v>
          </cell>
          <cell r="C678">
            <v>12</v>
          </cell>
          <cell r="D678" t="str">
            <v>PLACAS DE CIRCULACION VEHICULAR</v>
          </cell>
          <cell r="E678">
            <v>0</v>
          </cell>
          <cell r="F678">
            <v>0</v>
          </cell>
          <cell r="G678">
            <v>0</v>
          </cell>
          <cell r="H678">
            <v>0</v>
          </cell>
          <cell r="I678">
            <v>0</v>
          </cell>
          <cell r="J678">
            <v>0</v>
          </cell>
          <cell r="K678">
            <v>0</v>
          </cell>
          <cell r="L678">
            <v>0</v>
          </cell>
          <cell r="M678">
            <v>0</v>
          </cell>
          <cell r="N678">
            <v>0</v>
          </cell>
          <cell r="O678">
            <v>0</v>
          </cell>
          <cell r="P678">
            <v>0</v>
          </cell>
          <cell r="T678">
            <v>0</v>
          </cell>
          <cell r="U678">
            <v>0</v>
          </cell>
          <cell r="X678">
            <v>0</v>
          </cell>
          <cell r="Y678">
            <v>0</v>
          </cell>
          <cell r="AB678">
            <v>951</v>
          </cell>
          <cell r="AC678">
            <v>12</v>
          </cell>
          <cell r="AD678" t="str">
            <v>PLACAS DE CIRCULACION VEHICULAR</v>
          </cell>
          <cell r="AE678">
            <v>0</v>
          </cell>
          <cell r="AF678">
            <v>0</v>
          </cell>
        </row>
        <row r="679">
          <cell r="A679">
            <v>95113</v>
          </cell>
          <cell r="B679">
            <v>951</v>
          </cell>
          <cell r="C679">
            <v>13</v>
          </cell>
          <cell r="D679" t="str">
            <v>LICENCIAS DE MANEJAR</v>
          </cell>
          <cell r="E679">
            <v>0</v>
          </cell>
          <cell r="F679">
            <v>0</v>
          </cell>
          <cell r="G679">
            <v>0</v>
          </cell>
          <cell r="H679">
            <v>0</v>
          </cell>
          <cell r="I679">
            <v>0</v>
          </cell>
          <cell r="J679">
            <v>0</v>
          </cell>
          <cell r="K679">
            <v>0</v>
          </cell>
          <cell r="L679">
            <v>0</v>
          </cell>
          <cell r="M679">
            <v>0</v>
          </cell>
          <cell r="N679">
            <v>0</v>
          </cell>
          <cell r="O679">
            <v>0</v>
          </cell>
          <cell r="P679">
            <v>0</v>
          </cell>
          <cell r="T679">
            <v>0</v>
          </cell>
          <cell r="U679">
            <v>0</v>
          </cell>
          <cell r="X679">
            <v>0</v>
          </cell>
          <cell r="Y679">
            <v>0</v>
          </cell>
          <cell r="AB679">
            <v>951</v>
          </cell>
          <cell r="AC679">
            <v>13</v>
          </cell>
          <cell r="AD679" t="str">
            <v>LICENCIAS DE MANEJAR</v>
          </cell>
          <cell r="AE679">
            <v>0</v>
          </cell>
          <cell r="AF679">
            <v>0</v>
          </cell>
        </row>
        <row r="680">
          <cell r="A680">
            <v>95114</v>
          </cell>
          <cell r="B680">
            <v>951</v>
          </cell>
          <cell r="C680">
            <v>14</v>
          </cell>
          <cell r="D680" t="str">
            <v>EXP.DE CERT.DE LICENCIAS DE CONDUCIR</v>
          </cell>
          <cell r="E680">
            <v>0</v>
          </cell>
          <cell r="F680">
            <v>0</v>
          </cell>
          <cell r="G680">
            <v>0</v>
          </cell>
          <cell r="H680">
            <v>0</v>
          </cell>
          <cell r="I680">
            <v>0</v>
          </cell>
          <cell r="J680">
            <v>0</v>
          </cell>
          <cell r="K680">
            <v>0</v>
          </cell>
          <cell r="L680">
            <v>0</v>
          </cell>
          <cell r="M680">
            <v>0</v>
          </cell>
          <cell r="N680">
            <v>0</v>
          </cell>
          <cell r="O680">
            <v>0</v>
          </cell>
          <cell r="P680">
            <v>0</v>
          </cell>
          <cell r="T680">
            <v>0</v>
          </cell>
          <cell r="U680">
            <v>0</v>
          </cell>
          <cell r="X680">
            <v>0</v>
          </cell>
          <cell r="Y680">
            <v>0</v>
          </cell>
          <cell r="AB680">
            <v>951</v>
          </cell>
          <cell r="AC680">
            <v>14</v>
          </cell>
          <cell r="AD680" t="str">
            <v>EXP.DE CERT.DE LICENCIAS DE CONDUCIR</v>
          </cell>
          <cell r="AE680">
            <v>0</v>
          </cell>
          <cell r="AF680">
            <v>0</v>
          </cell>
        </row>
        <row r="681">
          <cell r="A681">
            <v>95115</v>
          </cell>
          <cell r="B681">
            <v>951</v>
          </cell>
          <cell r="C681">
            <v>15</v>
          </cell>
          <cell r="D681" t="str">
            <v>DUPLICADOS DE LICENCIAS</v>
          </cell>
          <cell r="E681">
            <v>0</v>
          </cell>
          <cell r="F681">
            <v>0</v>
          </cell>
          <cell r="G681">
            <v>0</v>
          </cell>
          <cell r="H681">
            <v>0</v>
          </cell>
          <cell r="I681">
            <v>0</v>
          </cell>
          <cell r="J681">
            <v>0</v>
          </cell>
          <cell r="K681">
            <v>0</v>
          </cell>
          <cell r="L681">
            <v>0</v>
          </cell>
          <cell r="M681">
            <v>0</v>
          </cell>
          <cell r="N681">
            <v>0</v>
          </cell>
          <cell r="O681">
            <v>0</v>
          </cell>
          <cell r="P681">
            <v>0</v>
          </cell>
          <cell r="T681">
            <v>0</v>
          </cell>
          <cell r="U681">
            <v>0</v>
          </cell>
          <cell r="X681">
            <v>0</v>
          </cell>
          <cell r="Y681">
            <v>0</v>
          </cell>
          <cell r="AB681">
            <v>951</v>
          </cell>
          <cell r="AC681">
            <v>15</v>
          </cell>
          <cell r="AD681" t="str">
            <v>DUPLICADOS DE LICENCIAS</v>
          </cell>
          <cell r="AE681">
            <v>0</v>
          </cell>
          <cell r="AF681">
            <v>0</v>
          </cell>
        </row>
        <row r="682">
          <cell r="A682">
            <v>95116</v>
          </cell>
          <cell r="B682">
            <v>951</v>
          </cell>
          <cell r="C682">
            <v>16</v>
          </cell>
          <cell r="D682" t="str">
            <v>DUPLICADOS DE TARJETAS DE CIRCULACION</v>
          </cell>
          <cell r="E682">
            <v>0</v>
          </cell>
          <cell r="F682">
            <v>0</v>
          </cell>
          <cell r="G682">
            <v>0</v>
          </cell>
          <cell r="H682">
            <v>0</v>
          </cell>
          <cell r="I682">
            <v>0</v>
          </cell>
          <cell r="J682">
            <v>0</v>
          </cell>
          <cell r="K682">
            <v>0</v>
          </cell>
          <cell r="L682">
            <v>0</v>
          </cell>
          <cell r="M682">
            <v>0</v>
          </cell>
          <cell r="N682">
            <v>0</v>
          </cell>
          <cell r="O682">
            <v>0</v>
          </cell>
          <cell r="P682">
            <v>0</v>
          </cell>
          <cell r="T682">
            <v>0</v>
          </cell>
          <cell r="U682">
            <v>0</v>
          </cell>
          <cell r="X682">
            <v>0</v>
          </cell>
          <cell r="Y682">
            <v>0</v>
          </cell>
          <cell r="AB682">
            <v>951</v>
          </cell>
          <cell r="AC682">
            <v>16</v>
          </cell>
          <cell r="AD682" t="str">
            <v>DUPLICADOS DE TARJETAS DE CIRCULACION</v>
          </cell>
          <cell r="AE682">
            <v>0</v>
          </cell>
          <cell r="AF682">
            <v>0</v>
          </cell>
        </row>
        <row r="683">
          <cell r="A683">
            <v>95117</v>
          </cell>
          <cell r="B683">
            <v>951</v>
          </cell>
          <cell r="C683">
            <v>17</v>
          </cell>
          <cell r="D683" t="str">
            <v>BAJAS DE VEHICULOS DE MOTOR</v>
          </cell>
          <cell r="E683">
            <v>0</v>
          </cell>
          <cell r="F683">
            <v>0</v>
          </cell>
          <cell r="G683">
            <v>0</v>
          </cell>
          <cell r="H683">
            <v>0</v>
          </cell>
          <cell r="I683">
            <v>0</v>
          </cell>
          <cell r="J683">
            <v>0</v>
          </cell>
          <cell r="K683">
            <v>0</v>
          </cell>
          <cell r="L683">
            <v>0</v>
          </cell>
          <cell r="M683">
            <v>0</v>
          </cell>
          <cell r="N683">
            <v>0</v>
          </cell>
          <cell r="O683">
            <v>0</v>
          </cell>
          <cell r="P683">
            <v>0</v>
          </cell>
          <cell r="T683">
            <v>0</v>
          </cell>
          <cell r="U683">
            <v>0</v>
          </cell>
          <cell r="X683">
            <v>0</v>
          </cell>
          <cell r="Y683">
            <v>0</v>
          </cell>
          <cell r="AB683">
            <v>951</v>
          </cell>
          <cell r="AC683">
            <v>17</v>
          </cell>
          <cell r="AD683" t="str">
            <v>BAJAS DE VEHICULOS DE MOTOR</v>
          </cell>
          <cell r="AE683">
            <v>0</v>
          </cell>
          <cell r="AF683">
            <v>0</v>
          </cell>
        </row>
        <row r="684">
          <cell r="A684">
            <v>95118</v>
          </cell>
          <cell r="B684">
            <v>951</v>
          </cell>
          <cell r="C684">
            <v>18</v>
          </cell>
          <cell r="D684" t="str">
            <v>SUBSIDIO LAMINAS CONTROL VEHICULAR</v>
          </cell>
          <cell r="E684">
            <v>0</v>
          </cell>
          <cell r="F684">
            <v>0</v>
          </cell>
          <cell r="G684">
            <v>0</v>
          </cell>
          <cell r="H684">
            <v>0</v>
          </cell>
          <cell r="I684">
            <v>0</v>
          </cell>
          <cell r="J684">
            <v>0</v>
          </cell>
          <cell r="K684">
            <v>0</v>
          </cell>
          <cell r="L684">
            <v>0</v>
          </cell>
          <cell r="M684">
            <v>0</v>
          </cell>
          <cell r="N684">
            <v>0</v>
          </cell>
          <cell r="O684">
            <v>0</v>
          </cell>
          <cell r="P684">
            <v>0</v>
          </cell>
          <cell r="T684">
            <v>0</v>
          </cell>
          <cell r="U684">
            <v>0</v>
          </cell>
          <cell r="X684">
            <v>0</v>
          </cell>
          <cell r="Y684">
            <v>0</v>
          </cell>
          <cell r="AB684">
            <v>951</v>
          </cell>
          <cell r="AC684">
            <v>18</v>
          </cell>
          <cell r="AD684" t="str">
            <v>SUBSIDIO LAMINAS CONTROL VEHICULAR</v>
          </cell>
          <cell r="AE684">
            <v>0</v>
          </cell>
          <cell r="AF684">
            <v>0</v>
          </cell>
        </row>
        <row r="685">
          <cell r="A685">
            <v>95119</v>
          </cell>
          <cell r="B685">
            <v>951</v>
          </cell>
          <cell r="C685">
            <v>19</v>
          </cell>
          <cell r="D685" t="str">
            <v>SUBSIDIOS LICENCIAS DE MANEJO</v>
          </cell>
          <cell r="E685">
            <v>0</v>
          </cell>
          <cell r="F685">
            <v>0</v>
          </cell>
          <cell r="G685">
            <v>0</v>
          </cell>
          <cell r="H685">
            <v>0</v>
          </cell>
          <cell r="I685">
            <v>0</v>
          </cell>
          <cell r="J685">
            <v>0</v>
          </cell>
          <cell r="K685">
            <v>0</v>
          </cell>
          <cell r="L685">
            <v>0</v>
          </cell>
          <cell r="M685">
            <v>0</v>
          </cell>
          <cell r="N685">
            <v>0</v>
          </cell>
          <cell r="O685">
            <v>0</v>
          </cell>
          <cell r="P685">
            <v>0</v>
          </cell>
          <cell r="T685">
            <v>0</v>
          </cell>
          <cell r="U685">
            <v>0</v>
          </cell>
          <cell r="X685">
            <v>0</v>
          </cell>
          <cell r="Y685">
            <v>0</v>
          </cell>
          <cell r="AB685">
            <v>951</v>
          </cell>
          <cell r="AC685">
            <v>19</v>
          </cell>
          <cell r="AD685" t="str">
            <v>SUBSIDIOS LICENCIAS DE MANEJO</v>
          </cell>
          <cell r="AE685">
            <v>0</v>
          </cell>
          <cell r="AF685">
            <v>0</v>
          </cell>
        </row>
        <row r="686">
          <cell r="A686">
            <v>95120</v>
          </cell>
          <cell r="B686">
            <v>951</v>
          </cell>
          <cell r="C686">
            <v>20</v>
          </cell>
          <cell r="D686" t="str">
            <v>MULTAS DE CONTROL VEHICULAR</v>
          </cell>
          <cell r="E686">
            <v>0</v>
          </cell>
          <cell r="F686">
            <v>0</v>
          </cell>
          <cell r="G686">
            <v>0</v>
          </cell>
          <cell r="H686">
            <v>0</v>
          </cell>
          <cell r="I686">
            <v>0</v>
          </cell>
          <cell r="J686">
            <v>0</v>
          </cell>
          <cell r="K686">
            <v>0</v>
          </cell>
          <cell r="L686">
            <v>0</v>
          </cell>
          <cell r="M686">
            <v>0</v>
          </cell>
          <cell r="N686">
            <v>0</v>
          </cell>
          <cell r="O686">
            <v>0</v>
          </cell>
          <cell r="P686">
            <v>0</v>
          </cell>
          <cell r="T686">
            <v>0</v>
          </cell>
          <cell r="U686">
            <v>0</v>
          </cell>
          <cell r="X686">
            <v>0</v>
          </cell>
          <cell r="Y686">
            <v>0</v>
          </cell>
          <cell r="AB686">
            <v>951</v>
          </cell>
          <cell r="AC686">
            <v>20</v>
          </cell>
          <cell r="AD686" t="str">
            <v>MULTAS DE CONTROL VEHICULAR</v>
          </cell>
          <cell r="AE686">
            <v>0</v>
          </cell>
          <cell r="AF686">
            <v>0</v>
          </cell>
        </row>
        <row r="687">
          <cell r="A687">
            <v>95121</v>
          </cell>
          <cell r="B687">
            <v>951</v>
          </cell>
          <cell r="C687">
            <v>21</v>
          </cell>
          <cell r="D687" t="str">
            <v>INTERESES POR CONVENIO CONTROL VEHICULAR</v>
          </cell>
          <cell r="E687">
            <v>0</v>
          </cell>
          <cell r="F687">
            <v>0</v>
          </cell>
          <cell r="G687">
            <v>0</v>
          </cell>
          <cell r="H687">
            <v>0</v>
          </cell>
          <cell r="I687">
            <v>0</v>
          </cell>
          <cell r="J687">
            <v>0</v>
          </cell>
          <cell r="K687">
            <v>0</v>
          </cell>
          <cell r="L687">
            <v>0</v>
          </cell>
          <cell r="M687">
            <v>0</v>
          </cell>
          <cell r="N687">
            <v>0</v>
          </cell>
          <cell r="O687">
            <v>0</v>
          </cell>
          <cell r="P687">
            <v>0</v>
          </cell>
          <cell r="T687">
            <v>0</v>
          </cell>
          <cell r="U687">
            <v>0</v>
          </cell>
          <cell r="X687">
            <v>0</v>
          </cell>
          <cell r="Y687">
            <v>0</v>
          </cell>
          <cell r="AB687">
            <v>951</v>
          </cell>
          <cell r="AC687">
            <v>21</v>
          </cell>
          <cell r="AD687" t="str">
            <v>INTERESES POR CONVENIO CONTROL VEHICULAR</v>
          </cell>
          <cell r="AE687">
            <v>0</v>
          </cell>
          <cell r="AF687">
            <v>0</v>
          </cell>
        </row>
        <row r="688">
          <cell r="A688">
            <v>95122</v>
          </cell>
          <cell r="B688">
            <v>951</v>
          </cell>
          <cell r="C688">
            <v>22</v>
          </cell>
          <cell r="D688" t="str">
            <v>SANCIONES POR CANJE DE PLACAS EXTEMP.</v>
          </cell>
          <cell r="E688">
            <v>0</v>
          </cell>
          <cell r="F688">
            <v>0</v>
          </cell>
          <cell r="G688">
            <v>0</v>
          </cell>
          <cell r="H688">
            <v>0</v>
          </cell>
          <cell r="I688">
            <v>0</v>
          </cell>
          <cell r="J688">
            <v>0</v>
          </cell>
          <cell r="K688">
            <v>0</v>
          </cell>
          <cell r="L688">
            <v>0</v>
          </cell>
          <cell r="M688">
            <v>0</v>
          </cell>
          <cell r="N688">
            <v>0</v>
          </cell>
          <cell r="O688">
            <v>0</v>
          </cell>
          <cell r="P688">
            <v>0</v>
          </cell>
          <cell r="T688">
            <v>0</v>
          </cell>
          <cell r="U688">
            <v>0</v>
          </cell>
          <cell r="X688">
            <v>0</v>
          </cell>
          <cell r="Y688">
            <v>0</v>
          </cell>
          <cell r="AB688">
            <v>951</v>
          </cell>
          <cell r="AC688">
            <v>22</v>
          </cell>
          <cell r="AD688" t="str">
            <v>SANCIONES POR CANJE DE PLACAS EXTEMP.</v>
          </cell>
          <cell r="AE688">
            <v>0</v>
          </cell>
          <cell r="AF688">
            <v>0</v>
          </cell>
        </row>
        <row r="689">
          <cell r="A689">
            <v>95123</v>
          </cell>
          <cell r="B689">
            <v>951</v>
          </cell>
          <cell r="C689">
            <v>23</v>
          </cell>
          <cell r="D689" t="str">
            <v>SAN.DE DER.DE CONTROL VEH.PTE.AÑO</v>
          </cell>
          <cell r="E689">
            <v>0</v>
          </cell>
          <cell r="F689">
            <v>0</v>
          </cell>
          <cell r="G689">
            <v>0</v>
          </cell>
          <cell r="H689">
            <v>0</v>
          </cell>
          <cell r="I689">
            <v>0</v>
          </cell>
          <cell r="J689">
            <v>0</v>
          </cell>
          <cell r="K689">
            <v>0</v>
          </cell>
          <cell r="L689">
            <v>0</v>
          </cell>
          <cell r="M689">
            <v>0</v>
          </cell>
          <cell r="N689">
            <v>0</v>
          </cell>
          <cell r="O689">
            <v>0</v>
          </cell>
          <cell r="P689">
            <v>0</v>
          </cell>
          <cell r="T689">
            <v>0</v>
          </cell>
          <cell r="U689">
            <v>0</v>
          </cell>
          <cell r="X689">
            <v>0</v>
          </cell>
          <cell r="Y689">
            <v>0</v>
          </cell>
          <cell r="AB689">
            <v>951</v>
          </cell>
          <cell r="AC689">
            <v>23</v>
          </cell>
          <cell r="AD689" t="str">
            <v>SAN.DE DER.DE CONTROL VEH.PTE.AÑO</v>
          </cell>
          <cell r="AE689">
            <v>0</v>
          </cell>
          <cell r="AF689">
            <v>0</v>
          </cell>
        </row>
        <row r="690">
          <cell r="A690">
            <v>95124</v>
          </cell>
          <cell r="B690">
            <v>951</v>
          </cell>
          <cell r="C690">
            <v>24</v>
          </cell>
          <cell r="D690" t="str">
            <v>SAN.DE DER.CONTROL VEH.REZAGO</v>
          </cell>
          <cell r="E690">
            <v>0</v>
          </cell>
          <cell r="F690">
            <v>0</v>
          </cell>
          <cell r="G690">
            <v>0</v>
          </cell>
          <cell r="H690">
            <v>0</v>
          </cell>
          <cell r="I690">
            <v>0</v>
          </cell>
          <cell r="J690">
            <v>0</v>
          </cell>
          <cell r="K690">
            <v>0</v>
          </cell>
          <cell r="L690">
            <v>0</v>
          </cell>
          <cell r="M690">
            <v>0</v>
          </cell>
          <cell r="N690">
            <v>0</v>
          </cell>
          <cell r="O690">
            <v>0</v>
          </cell>
          <cell r="P690">
            <v>0</v>
          </cell>
          <cell r="T690">
            <v>0</v>
          </cell>
          <cell r="U690">
            <v>0</v>
          </cell>
          <cell r="X690">
            <v>0</v>
          </cell>
          <cell r="Y690">
            <v>0</v>
          </cell>
          <cell r="AB690">
            <v>951</v>
          </cell>
          <cell r="AC690">
            <v>24</v>
          </cell>
          <cell r="AD690" t="str">
            <v>SAN.DE DER.CONTROL VEH.REZAGO</v>
          </cell>
          <cell r="AE690">
            <v>0</v>
          </cell>
          <cell r="AF690">
            <v>0</v>
          </cell>
        </row>
        <row r="691">
          <cell r="A691">
            <v>95125</v>
          </cell>
          <cell r="B691">
            <v>951</v>
          </cell>
          <cell r="C691">
            <v>25</v>
          </cell>
          <cell r="D691" t="str">
            <v>10% INFRACC.DE TRANSITO AREA MET.</v>
          </cell>
          <cell r="E691">
            <v>0</v>
          </cell>
          <cell r="F691">
            <v>0</v>
          </cell>
          <cell r="G691">
            <v>0</v>
          </cell>
          <cell r="H691">
            <v>0</v>
          </cell>
          <cell r="I691">
            <v>0</v>
          </cell>
          <cell r="J691">
            <v>0</v>
          </cell>
          <cell r="K691">
            <v>0</v>
          </cell>
          <cell r="L691">
            <v>0</v>
          </cell>
          <cell r="M691">
            <v>0</v>
          </cell>
          <cell r="N691">
            <v>0</v>
          </cell>
          <cell r="O691">
            <v>0</v>
          </cell>
          <cell r="P691">
            <v>0</v>
          </cell>
          <cell r="T691">
            <v>0</v>
          </cell>
          <cell r="U691">
            <v>0</v>
          </cell>
          <cell r="X691">
            <v>0</v>
          </cell>
          <cell r="Y691">
            <v>0</v>
          </cell>
          <cell r="AB691">
            <v>951</v>
          </cell>
          <cell r="AC691">
            <v>25</v>
          </cell>
          <cell r="AD691" t="str">
            <v>10% INFRACC.DE TRANSITO AREA MET.</v>
          </cell>
          <cell r="AE691">
            <v>0</v>
          </cell>
          <cell r="AF691">
            <v>0</v>
          </cell>
        </row>
        <row r="692">
          <cell r="A692">
            <v>95126</v>
          </cell>
          <cell r="B692">
            <v>951</v>
          </cell>
          <cell r="C692">
            <v>26</v>
          </cell>
          <cell r="D692" t="str">
            <v>EXCEDENTE PAGOS CONTROL VEHICULAR</v>
          </cell>
          <cell r="E692">
            <v>0</v>
          </cell>
          <cell r="F692">
            <v>0</v>
          </cell>
          <cell r="G692">
            <v>0</v>
          </cell>
          <cell r="H692">
            <v>0</v>
          </cell>
          <cell r="I692">
            <v>0</v>
          </cell>
          <cell r="J692">
            <v>0</v>
          </cell>
          <cell r="K692">
            <v>0</v>
          </cell>
          <cell r="L692">
            <v>0</v>
          </cell>
          <cell r="M692">
            <v>0</v>
          </cell>
          <cell r="N692">
            <v>0</v>
          </cell>
          <cell r="O692">
            <v>0</v>
          </cell>
          <cell r="P692">
            <v>0</v>
          </cell>
          <cell r="T692">
            <v>0</v>
          </cell>
          <cell r="U692">
            <v>0</v>
          </cell>
          <cell r="X692">
            <v>0</v>
          </cell>
          <cell r="Y692">
            <v>0</v>
          </cell>
          <cell r="AB692">
            <v>951</v>
          </cell>
          <cell r="AC692">
            <v>26</v>
          </cell>
          <cell r="AD692" t="str">
            <v>EXCEDENTE PAGOS CONTROL VEHICULAR</v>
          </cell>
          <cell r="AE692">
            <v>0</v>
          </cell>
          <cell r="AF692">
            <v>0</v>
          </cell>
        </row>
        <row r="693">
          <cell r="A693">
            <v>95127</v>
          </cell>
          <cell r="B693">
            <v>951</v>
          </cell>
          <cell r="C693">
            <v>27</v>
          </cell>
          <cell r="D693" t="str">
            <v>RECARGOS CONVENIO CONTROL VEHICULAR</v>
          </cell>
          <cell r="E693">
            <v>0</v>
          </cell>
          <cell r="F693">
            <v>0</v>
          </cell>
          <cell r="G693">
            <v>0</v>
          </cell>
          <cell r="H693">
            <v>0</v>
          </cell>
          <cell r="I693">
            <v>0</v>
          </cell>
          <cell r="J693">
            <v>0</v>
          </cell>
          <cell r="K693">
            <v>0</v>
          </cell>
          <cell r="L693">
            <v>0</v>
          </cell>
          <cell r="M693">
            <v>0</v>
          </cell>
          <cell r="N693">
            <v>0</v>
          </cell>
          <cell r="O693">
            <v>0</v>
          </cell>
          <cell r="P693">
            <v>0</v>
          </cell>
          <cell r="T693">
            <v>0</v>
          </cell>
          <cell r="U693">
            <v>0</v>
          </cell>
          <cell r="X693">
            <v>0</v>
          </cell>
          <cell r="Y693">
            <v>0</v>
          </cell>
          <cell r="AB693">
            <v>951</v>
          </cell>
          <cell r="AC693">
            <v>27</v>
          </cell>
          <cell r="AD693" t="str">
            <v>RECARGOS CONVENIO CONTROL VEHICULAR</v>
          </cell>
          <cell r="AE693">
            <v>0</v>
          </cell>
          <cell r="AF693">
            <v>0</v>
          </cell>
        </row>
        <row r="694">
          <cell r="A694">
            <v>95128</v>
          </cell>
          <cell r="B694">
            <v>951</v>
          </cell>
          <cell r="C694">
            <v>28</v>
          </cell>
          <cell r="D694" t="str">
            <v>GASTOS DE EJE.CONV.CONTROL VEHICULAR</v>
          </cell>
          <cell r="E694">
            <v>0</v>
          </cell>
          <cell r="F694">
            <v>0</v>
          </cell>
          <cell r="G694">
            <v>0</v>
          </cell>
          <cell r="H694">
            <v>0</v>
          </cell>
          <cell r="I694">
            <v>0</v>
          </cell>
          <cell r="J694">
            <v>0</v>
          </cell>
          <cell r="K694">
            <v>0</v>
          </cell>
          <cell r="L694">
            <v>0</v>
          </cell>
          <cell r="M694">
            <v>0</v>
          </cell>
          <cell r="N694">
            <v>0</v>
          </cell>
          <cell r="O694">
            <v>0</v>
          </cell>
          <cell r="P694">
            <v>0</v>
          </cell>
          <cell r="T694">
            <v>0</v>
          </cell>
          <cell r="U694">
            <v>0</v>
          </cell>
          <cell r="X694">
            <v>0</v>
          </cell>
          <cell r="Y694">
            <v>0</v>
          </cell>
          <cell r="AB694">
            <v>951</v>
          </cell>
          <cell r="AC694">
            <v>28</v>
          </cell>
          <cell r="AD694" t="str">
            <v>GASTOS DE EJE.CONV.CONTROL VEHICULAR</v>
          </cell>
          <cell r="AE694">
            <v>0</v>
          </cell>
          <cell r="AF694">
            <v>0</v>
          </cell>
        </row>
        <row r="695">
          <cell r="A695">
            <v>95129</v>
          </cell>
          <cell r="B695">
            <v>951</v>
          </cell>
          <cell r="C695">
            <v>29</v>
          </cell>
          <cell r="D695" t="str">
            <v>QUALITAS COMPAÑIA DE SEGUROS</v>
          </cell>
          <cell r="E695">
            <v>0</v>
          </cell>
          <cell r="F695">
            <v>0</v>
          </cell>
          <cell r="G695">
            <v>0</v>
          </cell>
          <cell r="H695">
            <v>0</v>
          </cell>
          <cell r="I695">
            <v>0</v>
          </cell>
          <cell r="J695">
            <v>0</v>
          </cell>
          <cell r="K695">
            <v>0</v>
          </cell>
          <cell r="L695">
            <v>0</v>
          </cell>
          <cell r="M695">
            <v>0</v>
          </cell>
          <cell r="N695">
            <v>0</v>
          </cell>
          <cell r="O695">
            <v>0</v>
          </cell>
          <cell r="P695">
            <v>0</v>
          </cell>
          <cell r="T695">
            <v>0</v>
          </cell>
          <cell r="U695">
            <v>0</v>
          </cell>
          <cell r="X695">
            <v>0</v>
          </cell>
          <cell r="Y695">
            <v>0</v>
          </cell>
          <cell r="AB695">
            <v>951</v>
          </cell>
          <cell r="AC695">
            <v>29</v>
          </cell>
          <cell r="AD695" t="str">
            <v>QUALITAS COMPAÑIA DE SEGUROS</v>
          </cell>
          <cell r="AE695">
            <v>0</v>
          </cell>
          <cell r="AF695">
            <v>0</v>
          </cell>
        </row>
        <row r="696">
          <cell r="A696">
            <v>95130</v>
          </cell>
          <cell r="B696">
            <v>951</v>
          </cell>
          <cell r="C696">
            <v>30</v>
          </cell>
          <cell r="D696" t="str">
            <v>ZURICH SEGUROS</v>
          </cell>
          <cell r="E696">
            <v>0</v>
          </cell>
          <cell r="F696">
            <v>0</v>
          </cell>
          <cell r="G696">
            <v>0</v>
          </cell>
          <cell r="H696">
            <v>0</v>
          </cell>
          <cell r="I696">
            <v>0</v>
          </cell>
          <cell r="J696">
            <v>0</v>
          </cell>
          <cell r="K696">
            <v>0</v>
          </cell>
          <cell r="L696">
            <v>0</v>
          </cell>
          <cell r="M696">
            <v>0</v>
          </cell>
          <cell r="N696">
            <v>0</v>
          </cell>
          <cell r="O696">
            <v>0</v>
          </cell>
          <cell r="P696">
            <v>0</v>
          </cell>
          <cell r="T696">
            <v>0</v>
          </cell>
          <cell r="U696">
            <v>0</v>
          </cell>
          <cell r="X696">
            <v>0</v>
          </cell>
          <cell r="Y696">
            <v>0</v>
          </cell>
          <cell r="AB696">
            <v>951</v>
          </cell>
          <cell r="AC696">
            <v>30</v>
          </cell>
          <cell r="AD696" t="str">
            <v>ZURICH SEGUROS</v>
          </cell>
          <cell r="AE696">
            <v>0</v>
          </cell>
          <cell r="AF696">
            <v>0</v>
          </cell>
        </row>
        <row r="697">
          <cell r="A697">
            <v>95131</v>
          </cell>
          <cell r="B697">
            <v>951</v>
          </cell>
          <cell r="C697">
            <v>31</v>
          </cell>
          <cell r="D697" t="str">
            <v>SEGUROS BANORTE GENERALI</v>
          </cell>
          <cell r="E697">
            <v>0</v>
          </cell>
          <cell r="F697">
            <v>0</v>
          </cell>
          <cell r="G697">
            <v>0</v>
          </cell>
          <cell r="H697">
            <v>0</v>
          </cell>
          <cell r="I697">
            <v>0</v>
          </cell>
          <cell r="J697">
            <v>0</v>
          </cell>
          <cell r="K697">
            <v>0</v>
          </cell>
          <cell r="L697">
            <v>0</v>
          </cell>
          <cell r="M697">
            <v>0</v>
          </cell>
          <cell r="N697">
            <v>0</v>
          </cell>
          <cell r="O697">
            <v>0</v>
          </cell>
          <cell r="P697">
            <v>0</v>
          </cell>
          <cell r="T697">
            <v>0</v>
          </cell>
          <cell r="U697">
            <v>0</v>
          </cell>
          <cell r="X697">
            <v>0</v>
          </cell>
          <cell r="Y697">
            <v>0</v>
          </cell>
          <cell r="AB697">
            <v>951</v>
          </cell>
          <cell r="AC697">
            <v>31</v>
          </cell>
          <cell r="AD697" t="str">
            <v>SEGUROS BANORTE GENERALI</v>
          </cell>
          <cell r="AE697">
            <v>0</v>
          </cell>
          <cell r="AF697">
            <v>0</v>
          </cell>
        </row>
        <row r="698">
          <cell r="A698">
            <v>95132</v>
          </cell>
          <cell r="B698">
            <v>951</v>
          </cell>
          <cell r="C698">
            <v>32</v>
          </cell>
          <cell r="D698" t="str">
            <v>SEGUROS ATLAS,S.A.</v>
          </cell>
          <cell r="E698">
            <v>0</v>
          </cell>
          <cell r="F698">
            <v>0</v>
          </cell>
          <cell r="G698">
            <v>0</v>
          </cell>
          <cell r="H698">
            <v>0</v>
          </cell>
          <cell r="I698">
            <v>0</v>
          </cell>
          <cell r="J698">
            <v>0</v>
          </cell>
          <cell r="K698">
            <v>0</v>
          </cell>
          <cell r="L698">
            <v>0</v>
          </cell>
          <cell r="M698">
            <v>0</v>
          </cell>
          <cell r="N698">
            <v>0</v>
          </cell>
          <cell r="O698">
            <v>0</v>
          </cell>
          <cell r="P698">
            <v>0</v>
          </cell>
          <cell r="T698">
            <v>0</v>
          </cell>
          <cell r="U698">
            <v>0</v>
          </cell>
          <cell r="X698">
            <v>0</v>
          </cell>
          <cell r="Y698">
            <v>0</v>
          </cell>
          <cell r="AB698">
            <v>951</v>
          </cell>
          <cell r="AC698">
            <v>32</v>
          </cell>
          <cell r="AD698" t="str">
            <v>SEGUROS ATLAS,S.A.</v>
          </cell>
          <cell r="AE698">
            <v>0</v>
          </cell>
          <cell r="AF698">
            <v>0</v>
          </cell>
        </row>
        <row r="699">
          <cell r="A699">
            <v>95133</v>
          </cell>
          <cell r="B699">
            <v>951</v>
          </cell>
          <cell r="C699">
            <v>33</v>
          </cell>
          <cell r="D699" t="str">
            <v>SEGUROS AFIRME</v>
          </cell>
          <cell r="E699">
            <v>0</v>
          </cell>
          <cell r="F699">
            <v>0</v>
          </cell>
          <cell r="G699">
            <v>0</v>
          </cell>
          <cell r="H699">
            <v>0</v>
          </cell>
          <cell r="I699">
            <v>0</v>
          </cell>
          <cell r="J699">
            <v>0</v>
          </cell>
          <cell r="K699">
            <v>0</v>
          </cell>
          <cell r="L699">
            <v>0</v>
          </cell>
          <cell r="M699">
            <v>0</v>
          </cell>
          <cell r="N699">
            <v>0</v>
          </cell>
          <cell r="O699">
            <v>0</v>
          </cell>
          <cell r="P699">
            <v>0</v>
          </cell>
          <cell r="T699">
            <v>0</v>
          </cell>
          <cell r="U699">
            <v>0</v>
          </cell>
          <cell r="X699">
            <v>0</v>
          </cell>
          <cell r="Y699">
            <v>0</v>
          </cell>
          <cell r="AB699">
            <v>951</v>
          </cell>
          <cell r="AC699">
            <v>33</v>
          </cell>
          <cell r="AD699" t="str">
            <v>SEGUROS AFIRME</v>
          </cell>
          <cell r="AE699">
            <v>0</v>
          </cell>
          <cell r="AF699">
            <v>0</v>
          </cell>
        </row>
        <row r="700">
          <cell r="A700">
            <v>95134</v>
          </cell>
          <cell r="B700">
            <v>951</v>
          </cell>
          <cell r="C700">
            <v>34</v>
          </cell>
          <cell r="D700" t="str">
            <v>SEGUROS BANCOMER</v>
          </cell>
          <cell r="E700">
            <v>0</v>
          </cell>
          <cell r="F700">
            <v>0</v>
          </cell>
          <cell r="G700">
            <v>0</v>
          </cell>
          <cell r="H700">
            <v>0</v>
          </cell>
          <cell r="I700">
            <v>0</v>
          </cell>
          <cell r="J700">
            <v>0</v>
          </cell>
          <cell r="K700">
            <v>0</v>
          </cell>
          <cell r="L700">
            <v>0</v>
          </cell>
          <cell r="M700">
            <v>0</v>
          </cell>
          <cell r="N700">
            <v>0</v>
          </cell>
          <cell r="O700">
            <v>0</v>
          </cell>
          <cell r="P700">
            <v>0</v>
          </cell>
          <cell r="T700">
            <v>0</v>
          </cell>
          <cell r="U700">
            <v>0</v>
          </cell>
          <cell r="X700">
            <v>0</v>
          </cell>
          <cell r="Y700">
            <v>0</v>
          </cell>
          <cell r="AB700">
            <v>951</v>
          </cell>
          <cell r="AC700">
            <v>34</v>
          </cell>
          <cell r="AD700" t="str">
            <v>SEGUROS BANCOMER</v>
          </cell>
          <cell r="AE700">
            <v>0</v>
          </cell>
          <cell r="AF700">
            <v>0</v>
          </cell>
        </row>
        <row r="701">
          <cell r="A701">
            <v>95135</v>
          </cell>
          <cell r="B701">
            <v>951</v>
          </cell>
          <cell r="C701">
            <v>35</v>
          </cell>
          <cell r="D701" t="str">
            <v>10% INFRACCIONES D/TRANSITO ELECTRONICAS</v>
          </cell>
          <cell r="E701">
            <v>0</v>
          </cell>
          <cell r="F701">
            <v>0</v>
          </cell>
          <cell r="G701">
            <v>0</v>
          </cell>
          <cell r="H701">
            <v>0</v>
          </cell>
          <cell r="I701">
            <v>0</v>
          </cell>
          <cell r="J701">
            <v>0</v>
          </cell>
          <cell r="K701">
            <v>0</v>
          </cell>
          <cell r="L701">
            <v>0</v>
          </cell>
          <cell r="M701">
            <v>0</v>
          </cell>
          <cell r="N701">
            <v>0</v>
          </cell>
          <cell r="O701">
            <v>0</v>
          </cell>
          <cell r="P701">
            <v>0</v>
          </cell>
          <cell r="T701">
            <v>0</v>
          </cell>
          <cell r="U701">
            <v>0</v>
          </cell>
          <cell r="X701">
            <v>0</v>
          </cell>
          <cell r="Y701">
            <v>0</v>
          </cell>
          <cell r="AB701">
            <v>951</v>
          </cell>
          <cell r="AC701">
            <v>35</v>
          </cell>
          <cell r="AD701" t="str">
            <v>10% INFRACCIONES D/TRANSITO ELECTRONICAS</v>
          </cell>
          <cell r="AE701">
            <v>0</v>
          </cell>
          <cell r="AF701">
            <v>0</v>
          </cell>
        </row>
        <row r="702">
          <cell r="A702">
            <v>95136</v>
          </cell>
          <cell r="B702">
            <v>951</v>
          </cell>
          <cell r="C702">
            <v>36</v>
          </cell>
          <cell r="D702" t="str">
            <v>SUBSIDIO REC.DERECHOS CTRL.VEH.PTE.AÑO</v>
          </cell>
          <cell r="E702">
            <v>0</v>
          </cell>
          <cell r="F702">
            <v>0</v>
          </cell>
          <cell r="G702">
            <v>0</v>
          </cell>
          <cell r="H702">
            <v>0</v>
          </cell>
          <cell r="I702">
            <v>0</v>
          </cell>
          <cell r="J702">
            <v>0</v>
          </cell>
          <cell r="K702">
            <v>0</v>
          </cell>
          <cell r="L702">
            <v>0</v>
          </cell>
          <cell r="M702">
            <v>0</v>
          </cell>
          <cell r="N702">
            <v>0</v>
          </cell>
          <cell r="O702">
            <v>0</v>
          </cell>
          <cell r="P702">
            <v>0</v>
          </cell>
          <cell r="T702">
            <v>0</v>
          </cell>
          <cell r="U702">
            <v>0</v>
          </cell>
          <cell r="X702">
            <v>0</v>
          </cell>
          <cell r="Y702">
            <v>0</v>
          </cell>
          <cell r="AB702">
            <v>951</v>
          </cell>
          <cell r="AC702">
            <v>36</v>
          </cell>
          <cell r="AD702" t="str">
            <v>SUBSIDIO REC.DERECHOS CTRL.VEH.PTE.AÑO</v>
          </cell>
          <cell r="AE702">
            <v>0</v>
          </cell>
          <cell r="AF702">
            <v>0</v>
          </cell>
        </row>
        <row r="703">
          <cell r="A703">
            <v>95137</v>
          </cell>
          <cell r="B703">
            <v>951</v>
          </cell>
          <cell r="C703">
            <v>37</v>
          </cell>
          <cell r="D703" t="str">
            <v>1ER SORTEO ABRE UNA PTA.A LA SUERTE(REF)</v>
          </cell>
          <cell r="E703">
            <v>0</v>
          </cell>
          <cell r="F703">
            <v>0</v>
          </cell>
          <cell r="G703">
            <v>0</v>
          </cell>
          <cell r="H703">
            <v>0</v>
          </cell>
          <cell r="I703">
            <v>0</v>
          </cell>
          <cell r="J703">
            <v>0</v>
          </cell>
          <cell r="K703">
            <v>0</v>
          </cell>
          <cell r="L703">
            <v>0</v>
          </cell>
          <cell r="M703">
            <v>0</v>
          </cell>
          <cell r="N703">
            <v>0</v>
          </cell>
          <cell r="O703">
            <v>0</v>
          </cell>
          <cell r="P703">
            <v>0</v>
          </cell>
          <cell r="T703">
            <v>0</v>
          </cell>
          <cell r="U703">
            <v>0</v>
          </cell>
          <cell r="X703">
            <v>0</v>
          </cell>
          <cell r="Y703">
            <v>0</v>
          </cell>
          <cell r="AB703">
            <v>951</v>
          </cell>
          <cell r="AC703">
            <v>37</v>
          </cell>
          <cell r="AD703" t="str">
            <v>1ER SORTEO ABRE UNA PTA.A LA SUERTE(REF)</v>
          </cell>
          <cell r="AE703">
            <v>0</v>
          </cell>
          <cell r="AF703">
            <v>0</v>
          </cell>
        </row>
        <row r="704">
          <cell r="A704">
            <v>95138</v>
          </cell>
          <cell r="B704">
            <v>951</v>
          </cell>
          <cell r="C704">
            <v>38</v>
          </cell>
          <cell r="D704" t="str">
            <v>1ER SORTEO ABRE UNA PTA.A LA SUERTE(LIC)</v>
          </cell>
          <cell r="E704">
            <v>0</v>
          </cell>
          <cell r="F704">
            <v>0</v>
          </cell>
          <cell r="G704">
            <v>0</v>
          </cell>
          <cell r="H704">
            <v>0</v>
          </cell>
          <cell r="I704">
            <v>0</v>
          </cell>
          <cell r="J704">
            <v>0</v>
          </cell>
          <cell r="K704">
            <v>0</v>
          </cell>
          <cell r="L704">
            <v>0</v>
          </cell>
          <cell r="M704">
            <v>0</v>
          </cell>
          <cell r="N704">
            <v>0</v>
          </cell>
          <cell r="O704">
            <v>0</v>
          </cell>
          <cell r="P704">
            <v>0</v>
          </cell>
          <cell r="T704">
            <v>0</v>
          </cell>
          <cell r="U704">
            <v>0</v>
          </cell>
          <cell r="X704">
            <v>0</v>
          </cell>
          <cell r="Y704">
            <v>0</v>
          </cell>
          <cell r="AB704">
            <v>951</v>
          </cell>
          <cell r="AC704">
            <v>38</v>
          </cell>
          <cell r="AD704" t="str">
            <v>1ER SORTEO ABRE UNA PTA.A LA SUERTE(LIC)</v>
          </cell>
          <cell r="AE704">
            <v>0</v>
          </cell>
          <cell r="AF704">
            <v>0</v>
          </cell>
        </row>
        <row r="705">
          <cell r="A705">
            <v>95139</v>
          </cell>
          <cell r="B705">
            <v>951</v>
          </cell>
          <cell r="C705">
            <v>39</v>
          </cell>
          <cell r="D705" t="str">
            <v>SERVICIOS DE MENSAJERIA</v>
          </cell>
          <cell r="E705">
            <v>0</v>
          </cell>
          <cell r="F705">
            <v>0</v>
          </cell>
          <cell r="G705">
            <v>0</v>
          </cell>
          <cell r="H705">
            <v>0</v>
          </cell>
          <cell r="I705">
            <v>0</v>
          </cell>
          <cell r="J705">
            <v>0</v>
          </cell>
          <cell r="K705">
            <v>0</v>
          </cell>
          <cell r="L705">
            <v>0</v>
          </cell>
          <cell r="M705">
            <v>0</v>
          </cell>
          <cell r="N705">
            <v>0</v>
          </cell>
          <cell r="O705">
            <v>0</v>
          </cell>
          <cell r="P705">
            <v>0</v>
          </cell>
          <cell r="T705">
            <v>0</v>
          </cell>
          <cell r="U705">
            <v>0</v>
          </cell>
          <cell r="X705">
            <v>0</v>
          </cell>
          <cell r="Y705">
            <v>0</v>
          </cell>
          <cell r="AB705">
            <v>951</v>
          </cell>
          <cell r="AC705">
            <v>39</v>
          </cell>
          <cell r="AD705" t="str">
            <v>SERVICIOS DE MENSAJERIA</v>
          </cell>
          <cell r="AE705">
            <v>0</v>
          </cell>
          <cell r="AF705">
            <v>0</v>
          </cell>
        </row>
        <row r="706">
          <cell r="A706">
            <v>95140</v>
          </cell>
          <cell r="B706">
            <v>951</v>
          </cell>
          <cell r="C706">
            <v>40</v>
          </cell>
          <cell r="D706" t="str">
            <v>90% INFRACC.TRANSITO AREA METROPOLITANA</v>
          </cell>
          <cell r="E706">
            <v>0</v>
          </cell>
          <cell r="F706">
            <v>0</v>
          </cell>
          <cell r="G706">
            <v>0</v>
          </cell>
          <cell r="H706">
            <v>0</v>
          </cell>
          <cell r="I706">
            <v>0</v>
          </cell>
          <cell r="J706">
            <v>0</v>
          </cell>
          <cell r="K706">
            <v>0</v>
          </cell>
          <cell r="L706">
            <v>0</v>
          </cell>
          <cell r="M706">
            <v>0</v>
          </cell>
          <cell r="N706">
            <v>0</v>
          </cell>
          <cell r="O706">
            <v>0</v>
          </cell>
          <cell r="P706">
            <v>0</v>
          </cell>
          <cell r="T706">
            <v>0</v>
          </cell>
          <cell r="U706">
            <v>0</v>
          </cell>
          <cell r="X706">
            <v>0</v>
          </cell>
          <cell r="Y706">
            <v>0</v>
          </cell>
          <cell r="AB706">
            <v>951</v>
          </cell>
          <cell r="AC706">
            <v>40</v>
          </cell>
          <cell r="AD706" t="str">
            <v>90% INFRACC.TRANSITO AREA METROPOLITANA</v>
          </cell>
          <cell r="AE706">
            <v>0</v>
          </cell>
          <cell r="AF706">
            <v>0</v>
          </cell>
        </row>
        <row r="707">
          <cell r="A707">
            <v>95141</v>
          </cell>
          <cell r="B707">
            <v>951</v>
          </cell>
          <cell r="C707">
            <v>41</v>
          </cell>
          <cell r="D707" t="str">
            <v>90% INFRACCIONES D/TRANSITO ELECTRONICAS</v>
          </cell>
          <cell r="E707">
            <v>0</v>
          </cell>
          <cell r="F707">
            <v>0</v>
          </cell>
          <cell r="G707">
            <v>0</v>
          </cell>
          <cell r="H707">
            <v>0</v>
          </cell>
          <cell r="I707">
            <v>0</v>
          </cell>
          <cell r="J707">
            <v>0</v>
          </cell>
          <cell r="K707">
            <v>0</v>
          </cell>
          <cell r="L707">
            <v>0</v>
          </cell>
          <cell r="M707">
            <v>0</v>
          </cell>
          <cell r="N707">
            <v>0</v>
          </cell>
          <cell r="O707">
            <v>0</v>
          </cell>
          <cell r="P707">
            <v>0</v>
          </cell>
          <cell r="T707">
            <v>0</v>
          </cell>
          <cell r="U707">
            <v>0</v>
          </cell>
          <cell r="X707">
            <v>0</v>
          </cell>
          <cell r="Y707">
            <v>0</v>
          </cell>
          <cell r="AB707">
            <v>951</v>
          </cell>
          <cell r="AC707">
            <v>41</v>
          </cell>
          <cell r="AD707" t="str">
            <v>90% INFRACCIONES D/TRANSITO ELECTRONICAS</v>
          </cell>
          <cell r="AE707">
            <v>0</v>
          </cell>
          <cell r="AF707">
            <v>0</v>
          </cell>
        </row>
        <row r="708">
          <cell r="A708">
            <v>95142</v>
          </cell>
          <cell r="B708">
            <v>951</v>
          </cell>
          <cell r="C708">
            <v>42</v>
          </cell>
          <cell r="D708" t="str">
            <v>SUBSIDIO BAJAS VEH MOTOR PRODIAT 100%</v>
          </cell>
          <cell r="E708">
            <v>0</v>
          </cell>
          <cell r="F708">
            <v>0</v>
          </cell>
          <cell r="G708">
            <v>0</v>
          </cell>
          <cell r="H708">
            <v>0</v>
          </cell>
          <cell r="I708">
            <v>0</v>
          </cell>
          <cell r="J708">
            <v>0</v>
          </cell>
          <cell r="K708">
            <v>0</v>
          </cell>
          <cell r="L708">
            <v>0</v>
          </cell>
          <cell r="M708">
            <v>0</v>
          </cell>
          <cell r="N708">
            <v>0</v>
          </cell>
          <cell r="O708">
            <v>0</v>
          </cell>
          <cell r="P708">
            <v>0</v>
          </cell>
          <cell r="T708">
            <v>0</v>
          </cell>
          <cell r="U708">
            <v>0</v>
          </cell>
          <cell r="X708">
            <v>0</v>
          </cell>
          <cell r="Y708">
            <v>0</v>
          </cell>
          <cell r="AB708">
            <v>951</v>
          </cell>
          <cell r="AC708">
            <v>42</v>
          </cell>
          <cell r="AD708" t="str">
            <v>SUBSIDIO BAJAS VEH MOTOR PRODIAT 100%</v>
          </cell>
          <cell r="AE708">
            <v>0</v>
          </cell>
          <cell r="AF708">
            <v>0</v>
          </cell>
        </row>
        <row r="709">
          <cell r="A709">
            <v>95143</v>
          </cell>
          <cell r="B709">
            <v>951</v>
          </cell>
          <cell r="C709">
            <v>43</v>
          </cell>
          <cell r="D709" t="str">
            <v>SUB.SANCIONES REFRENDO VEH.PRODIAT 100%</v>
          </cell>
          <cell r="H709">
            <v>0</v>
          </cell>
          <cell r="I709">
            <v>0</v>
          </cell>
          <cell r="J709">
            <v>0</v>
          </cell>
          <cell r="K709">
            <v>0</v>
          </cell>
          <cell r="L709">
            <v>0</v>
          </cell>
          <cell r="M709">
            <v>0</v>
          </cell>
          <cell r="N709">
            <v>0</v>
          </cell>
          <cell r="O709">
            <v>0</v>
          </cell>
          <cell r="P709">
            <v>0</v>
          </cell>
          <cell r="T709">
            <v>0</v>
          </cell>
          <cell r="U709">
            <v>0</v>
          </cell>
          <cell r="X709">
            <v>0</v>
          </cell>
          <cell r="Y709">
            <v>0</v>
          </cell>
          <cell r="AB709">
            <v>951</v>
          </cell>
          <cell r="AC709">
            <v>43</v>
          </cell>
          <cell r="AD709" t="str">
            <v>SUB.SANCIONES REFRENDO VEH.PRODIAT 100%</v>
          </cell>
          <cell r="AE709">
            <v>0</v>
          </cell>
          <cell r="AF709">
            <v>0</v>
          </cell>
        </row>
        <row r="710">
          <cell r="A710">
            <v>95144</v>
          </cell>
          <cell r="B710">
            <v>951</v>
          </cell>
          <cell r="C710">
            <v>44</v>
          </cell>
          <cell r="D710" t="str">
            <v>SUB.INSC.Y REF.VEH.PTE.AÑO PRODIAT 100%</v>
          </cell>
          <cell r="H710">
            <v>0</v>
          </cell>
          <cell r="I710">
            <v>0</v>
          </cell>
          <cell r="J710">
            <v>0</v>
          </cell>
          <cell r="K710">
            <v>0</v>
          </cell>
          <cell r="L710">
            <v>0</v>
          </cell>
          <cell r="M710">
            <v>0</v>
          </cell>
          <cell r="N710">
            <v>0</v>
          </cell>
          <cell r="O710">
            <v>0</v>
          </cell>
          <cell r="P710">
            <v>0</v>
          </cell>
          <cell r="T710">
            <v>0</v>
          </cell>
          <cell r="U710">
            <v>0</v>
          </cell>
          <cell r="X710">
            <v>0</v>
          </cell>
          <cell r="Y710">
            <v>0</v>
          </cell>
          <cell r="AB710">
            <v>951</v>
          </cell>
          <cell r="AC710">
            <v>44</v>
          </cell>
          <cell r="AD710" t="str">
            <v>SUB.INSC.Y REF.VEH.PTE.AÑO PRODIAT 100%</v>
          </cell>
          <cell r="AE710">
            <v>0</v>
          </cell>
          <cell r="AF710">
            <v>0</v>
          </cell>
        </row>
        <row r="711">
          <cell r="A711">
            <v>95145</v>
          </cell>
          <cell r="B711">
            <v>951</v>
          </cell>
          <cell r="C711">
            <v>45</v>
          </cell>
          <cell r="D711" t="str">
            <v>SUBSIDIO INSC.Y REF.VEH.REZ.PRODIAT 50%</v>
          </cell>
          <cell r="H711">
            <v>0</v>
          </cell>
          <cell r="I711">
            <v>0</v>
          </cell>
          <cell r="J711">
            <v>0</v>
          </cell>
          <cell r="K711">
            <v>0</v>
          </cell>
          <cell r="L711">
            <v>0</v>
          </cell>
          <cell r="M711">
            <v>0</v>
          </cell>
          <cell r="N711">
            <v>0</v>
          </cell>
          <cell r="O711">
            <v>0</v>
          </cell>
          <cell r="P711">
            <v>0</v>
          </cell>
          <cell r="T711">
            <v>0</v>
          </cell>
          <cell r="U711">
            <v>0</v>
          </cell>
          <cell r="X711">
            <v>0</v>
          </cell>
          <cell r="Y711">
            <v>0</v>
          </cell>
          <cell r="AB711">
            <v>951</v>
          </cell>
          <cell r="AC711">
            <v>45</v>
          </cell>
          <cell r="AD711" t="str">
            <v>SUBSIDIO INSC.Y REF.VEH.REZ.PRODIAT 50%</v>
          </cell>
          <cell r="AE711">
            <v>0</v>
          </cell>
          <cell r="AF711">
            <v>0</v>
          </cell>
        </row>
        <row r="712">
          <cell r="A712">
            <v>95146</v>
          </cell>
          <cell r="B712">
            <v>951</v>
          </cell>
          <cell r="C712">
            <v>46</v>
          </cell>
          <cell r="D712" t="str">
            <v>SUB.PLACAS CIRCULACION VEH PRODIAT 100%</v>
          </cell>
          <cell r="E712">
            <v>0</v>
          </cell>
          <cell r="F712">
            <v>0</v>
          </cell>
          <cell r="G712">
            <v>0</v>
          </cell>
          <cell r="H712">
            <v>0</v>
          </cell>
          <cell r="I712">
            <v>0</v>
          </cell>
          <cell r="J712">
            <v>0</v>
          </cell>
          <cell r="K712">
            <v>0</v>
          </cell>
          <cell r="L712">
            <v>0</v>
          </cell>
          <cell r="M712">
            <v>0</v>
          </cell>
          <cell r="N712">
            <v>0</v>
          </cell>
          <cell r="O712">
            <v>0</v>
          </cell>
          <cell r="P712">
            <v>0</v>
          </cell>
          <cell r="T712">
            <v>0</v>
          </cell>
          <cell r="U712">
            <v>0</v>
          </cell>
          <cell r="X712">
            <v>0</v>
          </cell>
          <cell r="Y712">
            <v>0</v>
          </cell>
          <cell r="AB712">
            <v>951</v>
          </cell>
          <cell r="AC712">
            <v>46</v>
          </cell>
          <cell r="AD712" t="str">
            <v>SUB.PLACAS CIRCULACION VEH PRODIAT 100%</v>
          </cell>
          <cell r="AE712">
            <v>0</v>
          </cell>
          <cell r="AF712">
            <v>0</v>
          </cell>
        </row>
        <row r="713">
          <cell r="A713">
            <v>95147</v>
          </cell>
          <cell r="B713">
            <v>951</v>
          </cell>
          <cell r="C713">
            <v>47</v>
          </cell>
          <cell r="D713" t="str">
            <v>COMPRA DE BASES DE LICITACIONES PUBLICAS</v>
          </cell>
          <cell r="H713">
            <v>0</v>
          </cell>
          <cell r="I713">
            <v>0</v>
          </cell>
          <cell r="J713">
            <v>0</v>
          </cell>
          <cell r="K713">
            <v>0</v>
          </cell>
          <cell r="L713">
            <v>0</v>
          </cell>
          <cell r="M713">
            <v>0</v>
          </cell>
          <cell r="N713">
            <v>0</v>
          </cell>
          <cell r="O713">
            <v>0</v>
          </cell>
          <cell r="P713">
            <v>0</v>
          </cell>
          <cell r="T713">
            <v>0</v>
          </cell>
          <cell r="U713">
            <v>0</v>
          </cell>
          <cell r="X713">
            <v>0</v>
          </cell>
          <cell r="Y713">
            <v>0</v>
          </cell>
          <cell r="AB713">
            <v>951</v>
          </cell>
          <cell r="AC713">
            <v>47</v>
          </cell>
          <cell r="AD713" t="str">
            <v>COMPRA DE BASES DE LICITACIONES PUBLICAS</v>
          </cell>
          <cell r="AE713">
            <v>0</v>
          </cell>
          <cell r="AF713">
            <v>0</v>
          </cell>
        </row>
        <row r="714">
          <cell r="A714">
            <v>95200</v>
          </cell>
          <cell r="B714">
            <v>952</v>
          </cell>
          <cell r="C714">
            <v>0</v>
          </cell>
          <cell r="D714" t="str">
            <v>INSTITUTO DE CONTROL VEH.RECURSOS ADMON.</v>
          </cell>
          <cell r="E714">
            <v>0</v>
          </cell>
          <cell r="F714">
            <v>0</v>
          </cell>
          <cell r="G714">
            <v>0</v>
          </cell>
          <cell r="H714">
            <v>0</v>
          </cell>
          <cell r="I714">
            <v>0</v>
          </cell>
          <cell r="J714">
            <v>0</v>
          </cell>
          <cell r="K714">
            <v>0</v>
          </cell>
          <cell r="L714">
            <v>0</v>
          </cell>
          <cell r="M714">
            <v>0</v>
          </cell>
          <cell r="N714">
            <v>0</v>
          </cell>
          <cell r="O714">
            <v>0</v>
          </cell>
          <cell r="P714">
            <v>0</v>
          </cell>
          <cell r="T714">
            <v>0</v>
          </cell>
          <cell r="U714">
            <v>0</v>
          </cell>
          <cell r="X714">
            <v>0</v>
          </cell>
          <cell r="Y714">
            <v>0</v>
          </cell>
          <cell r="AB714">
            <v>952</v>
          </cell>
          <cell r="AC714">
            <v>0</v>
          </cell>
          <cell r="AD714" t="str">
            <v>INSTITUTO DE CONTROL VEH.RECURSOS ADMON.</v>
          </cell>
          <cell r="AE714">
            <v>0</v>
          </cell>
          <cell r="AF714">
            <v>0</v>
          </cell>
        </row>
        <row r="715">
          <cell r="A715">
            <v>95201</v>
          </cell>
          <cell r="B715">
            <v>952</v>
          </cell>
          <cell r="C715">
            <v>1</v>
          </cell>
          <cell r="D715" t="str">
            <v>IMP.SOBRE TRANS.DE PROP.DE VEH.AUT.USADO</v>
          </cell>
          <cell r="E715">
            <v>0</v>
          </cell>
          <cell r="F715">
            <v>0</v>
          </cell>
          <cell r="G715">
            <v>0</v>
          </cell>
          <cell r="H715">
            <v>0</v>
          </cell>
          <cell r="I715">
            <v>0</v>
          </cell>
          <cell r="J715">
            <v>0</v>
          </cell>
          <cell r="K715">
            <v>0</v>
          </cell>
          <cell r="L715">
            <v>0</v>
          </cell>
          <cell r="M715">
            <v>0</v>
          </cell>
          <cell r="N715">
            <v>0</v>
          </cell>
          <cell r="O715">
            <v>0</v>
          </cell>
          <cell r="P715">
            <v>0</v>
          </cell>
          <cell r="T715">
            <v>0</v>
          </cell>
          <cell r="U715">
            <v>0</v>
          </cell>
          <cell r="X715">
            <v>0</v>
          </cell>
          <cell r="Y715">
            <v>0</v>
          </cell>
          <cell r="AB715">
            <v>952</v>
          </cell>
          <cell r="AC715">
            <v>1</v>
          </cell>
          <cell r="AD715" t="str">
            <v>IMP.SOBRE TRANS.DE PROP.DE VEH.AUT.USADO</v>
          </cell>
          <cell r="AE715">
            <v>0</v>
          </cell>
          <cell r="AF715">
            <v>0</v>
          </cell>
        </row>
        <row r="716">
          <cell r="A716">
            <v>95202</v>
          </cell>
          <cell r="B716">
            <v>952</v>
          </cell>
          <cell r="C716">
            <v>2</v>
          </cell>
          <cell r="D716" t="str">
            <v>IMP.DE TRANSM.POR REQUERIMIENTO</v>
          </cell>
          <cell r="E716">
            <v>0</v>
          </cell>
          <cell r="F716">
            <v>0</v>
          </cell>
          <cell r="G716">
            <v>0</v>
          </cell>
          <cell r="H716">
            <v>0</v>
          </cell>
          <cell r="I716">
            <v>0</v>
          </cell>
          <cell r="J716">
            <v>0</v>
          </cell>
          <cell r="K716">
            <v>0</v>
          </cell>
          <cell r="L716">
            <v>0</v>
          </cell>
          <cell r="M716">
            <v>0</v>
          </cell>
          <cell r="N716">
            <v>0</v>
          </cell>
          <cell r="O716">
            <v>0</v>
          </cell>
          <cell r="P716">
            <v>0</v>
          </cell>
          <cell r="T716">
            <v>0</v>
          </cell>
          <cell r="U716">
            <v>0</v>
          </cell>
          <cell r="X716">
            <v>0</v>
          </cell>
          <cell r="Y716">
            <v>0</v>
          </cell>
          <cell r="AB716">
            <v>952</v>
          </cell>
          <cell r="AC716">
            <v>2</v>
          </cell>
          <cell r="AD716" t="str">
            <v>IMP.DE TRANSM.POR REQUERIMIENTO</v>
          </cell>
          <cell r="AE716">
            <v>0</v>
          </cell>
          <cell r="AF716">
            <v>0</v>
          </cell>
        </row>
        <row r="717">
          <cell r="A717">
            <v>95203</v>
          </cell>
          <cell r="B717">
            <v>952</v>
          </cell>
          <cell r="C717">
            <v>3</v>
          </cell>
          <cell r="D717" t="str">
            <v>ACT.E INTS.POR DEV.IMP.S/TRANS.VEH.USADO</v>
          </cell>
          <cell r="E717">
            <v>0</v>
          </cell>
          <cell r="F717">
            <v>0</v>
          </cell>
          <cell r="G717">
            <v>0</v>
          </cell>
          <cell r="H717">
            <v>0</v>
          </cell>
          <cell r="I717">
            <v>0</v>
          </cell>
          <cell r="J717">
            <v>0</v>
          </cell>
          <cell r="K717">
            <v>0</v>
          </cell>
          <cell r="L717">
            <v>0</v>
          </cell>
          <cell r="M717">
            <v>0</v>
          </cell>
          <cell r="N717">
            <v>0</v>
          </cell>
          <cell r="O717">
            <v>0</v>
          </cell>
          <cell r="P717">
            <v>0</v>
          </cell>
          <cell r="T717">
            <v>0</v>
          </cell>
          <cell r="U717">
            <v>0</v>
          </cell>
          <cell r="X717">
            <v>0</v>
          </cell>
          <cell r="Y717">
            <v>0</v>
          </cell>
          <cell r="AB717">
            <v>952</v>
          </cell>
          <cell r="AC717">
            <v>3</v>
          </cell>
          <cell r="AD717" t="str">
            <v>ACT.E INTS.POR DEV.IMP.S/TRANS.VEH.USADO</v>
          </cell>
          <cell r="AE717">
            <v>0</v>
          </cell>
          <cell r="AF717">
            <v>0</v>
          </cell>
        </row>
        <row r="718">
          <cell r="A718">
            <v>95204</v>
          </cell>
          <cell r="B718">
            <v>952</v>
          </cell>
          <cell r="C718">
            <v>4</v>
          </cell>
          <cell r="D718" t="str">
            <v>DEV.IMP.S/TRANS.PROP.VEH.USADOS</v>
          </cell>
          <cell r="E718">
            <v>0</v>
          </cell>
          <cell r="F718">
            <v>0</v>
          </cell>
          <cell r="G718">
            <v>0</v>
          </cell>
          <cell r="H718">
            <v>0</v>
          </cell>
          <cell r="I718">
            <v>0</v>
          </cell>
          <cell r="J718">
            <v>0</v>
          </cell>
          <cell r="K718">
            <v>0</v>
          </cell>
          <cell r="L718">
            <v>0</v>
          </cell>
          <cell r="M718">
            <v>0</v>
          </cell>
          <cell r="N718">
            <v>0</v>
          </cell>
          <cell r="O718">
            <v>0</v>
          </cell>
          <cell r="P718">
            <v>0</v>
          </cell>
          <cell r="T718">
            <v>0</v>
          </cell>
          <cell r="U718">
            <v>0</v>
          </cell>
          <cell r="X718">
            <v>0</v>
          </cell>
          <cell r="Y718">
            <v>0</v>
          </cell>
          <cell r="AB718">
            <v>952</v>
          </cell>
          <cell r="AC718">
            <v>4</v>
          </cell>
          <cell r="AD718" t="str">
            <v>DEV.IMP.S/TRANS.PROP.VEH.USADOS</v>
          </cell>
          <cell r="AE718">
            <v>0</v>
          </cell>
          <cell r="AF718">
            <v>0</v>
          </cell>
        </row>
        <row r="719">
          <cell r="A719">
            <v>95205</v>
          </cell>
          <cell r="B719">
            <v>952</v>
          </cell>
          <cell r="C719">
            <v>5</v>
          </cell>
          <cell r="D719" t="str">
            <v>MULTA IMP.P/LA AGENCIA EST.DE TRANSP.</v>
          </cell>
          <cell r="E719">
            <v>0</v>
          </cell>
          <cell r="F719">
            <v>0</v>
          </cell>
          <cell r="G719">
            <v>0</v>
          </cell>
          <cell r="H719">
            <v>0</v>
          </cell>
          <cell r="I719">
            <v>0</v>
          </cell>
          <cell r="J719">
            <v>0</v>
          </cell>
          <cell r="K719">
            <v>0</v>
          </cell>
          <cell r="L719">
            <v>0</v>
          </cell>
          <cell r="M719">
            <v>0</v>
          </cell>
          <cell r="N719">
            <v>0</v>
          </cell>
          <cell r="O719">
            <v>0</v>
          </cell>
          <cell r="P719">
            <v>0</v>
          </cell>
          <cell r="T719">
            <v>0</v>
          </cell>
          <cell r="U719">
            <v>0</v>
          </cell>
          <cell r="X719">
            <v>0</v>
          </cell>
          <cell r="Y719">
            <v>0</v>
          </cell>
          <cell r="AB719">
            <v>952</v>
          </cell>
          <cell r="AC719">
            <v>5</v>
          </cell>
          <cell r="AD719" t="str">
            <v>MULTA IMP.P/LA AGENCIA EST.DE TRANSP.</v>
          </cell>
          <cell r="AE719">
            <v>0</v>
          </cell>
          <cell r="AF719">
            <v>0</v>
          </cell>
        </row>
        <row r="720">
          <cell r="A720">
            <v>95206</v>
          </cell>
          <cell r="B720">
            <v>952</v>
          </cell>
          <cell r="C720">
            <v>6</v>
          </cell>
          <cell r="D720" t="str">
            <v>MULTA DEL IMP.DE TRANSMISION</v>
          </cell>
          <cell r="E720">
            <v>0</v>
          </cell>
          <cell r="F720">
            <v>0</v>
          </cell>
          <cell r="G720">
            <v>0</v>
          </cell>
          <cell r="H720">
            <v>0</v>
          </cell>
          <cell r="I720">
            <v>0</v>
          </cell>
          <cell r="J720">
            <v>0</v>
          </cell>
          <cell r="K720">
            <v>0</v>
          </cell>
          <cell r="L720">
            <v>0</v>
          </cell>
          <cell r="M720">
            <v>0</v>
          </cell>
          <cell r="N720">
            <v>0</v>
          </cell>
          <cell r="O720">
            <v>0</v>
          </cell>
          <cell r="P720">
            <v>0</v>
          </cell>
          <cell r="T720">
            <v>0</v>
          </cell>
          <cell r="U720">
            <v>0</v>
          </cell>
          <cell r="X720">
            <v>0</v>
          </cell>
          <cell r="Y720">
            <v>0</v>
          </cell>
          <cell r="AB720">
            <v>952</v>
          </cell>
          <cell r="AC720">
            <v>6</v>
          </cell>
          <cell r="AD720" t="str">
            <v>MULTA DEL IMP.DE TRANSMISION</v>
          </cell>
          <cell r="AE720">
            <v>0</v>
          </cell>
          <cell r="AF720">
            <v>0</v>
          </cell>
        </row>
        <row r="721">
          <cell r="A721">
            <v>95207</v>
          </cell>
          <cell r="B721">
            <v>952</v>
          </cell>
          <cell r="C721">
            <v>7</v>
          </cell>
          <cell r="D721" t="str">
            <v>RECARGOS DE IMP.DE TRANSMISION</v>
          </cell>
          <cell r="E721">
            <v>0</v>
          </cell>
          <cell r="F721">
            <v>0</v>
          </cell>
          <cell r="G721">
            <v>0</v>
          </cell>
          <cell r="H721">
            <v>0</v>
          </cell>
          <cell r="I721">
            <v>0</v>
          </cell>
          <cell r="J721">
            <v>0</v>
          </cell>
          <cell r="K721">
            <v>0</v>
          </cell>
          <cell r="L721">
            <v>0</v>
          </cell>
          <cell r="M721">
            <v>0</v>
          </cell>
          <cell r="N721">
            <v>0</v>
          </cell>
          <cell r="O721">
            <v>0</v>
          </cell>
          <cell r="P721">
            <v>0</v>
          </cell>
          <cell r="T721">
            <v>0</v>
          </cell>
          <cell r="U721">
            <v>0</v>
          </cell>
          <cell r="X721">
            <v>0</v>
          </cell>
          <cell r="Y721">
            <v>0</v>
          </cell>
          <cell r="AB721">
            <v>952</v>
          </cell>
          <cell r="AC721">
            <v>7</v>
          </cell>
          <cell r="AD721" t="str">
            <v>RECARGOS DE IMP.DE TRANSMISION</v>
          </cell>
          <cell r="AE721">
            <v>0</v>
          </cell>
          <cell r="AF721">
            <v>0</v>
          </cell>
        </row>
        <row r="722">
          <cell r="A722">
            <v>95208</v>
          </cell>
          <cell r="B722">
            <v>952</v>
          </cell>
          <cell r="C722">
            <v>8</v>
          </cell>
          <cell r="D722" t="str">
            <v>GASTOS DE EJEC.TRANS.VEH.MOTOR</v>
          </cell>
          <cell r="E722">
            <v>0</v>
          </cell>
          <cell r="F722">
            <v>0</v>
          </cell>
          <cell r="G722">
            <v>0</v>
          </cell>
          <cell r="H722">
            <v>0</v>
          </cell>
          <cell r="I722">
            <v>0</v>
          </cell>
          <cell r="J722">
            <v>0</v>
          </cell>
          <cell r="K722">
            <v>0</v>
          </cell>
          <cell r="L722">
            <v>0</v>
          </cell>
          <cell r="M722">
            <v>0</v>
          </cell>
          <cell r="N722">
            <v>0</v>
          </cell>
          <cell r="O722">
            <v>0</v>
          </cell>
          <cell r="P722">
            <v>0</v>
          </cell>
          <cell r="T722">
            <v>0</v>
          </cell>
          <cell r="U722">
            <v>0</v>
          </cell>
          <cell r="X722">
            <v>0</v>
          </cell>
          <cell r="Y722">
            <v>0</v>
          </cell>
          <cell r="AB722">
            <v>952</v>
          </cell>
          <cell r="AC722">
            <v>8</v>
          </cell>
          <cell r="AD722" t="str">
            <v>GASTOS DE EJEC.TRANS.VEH.MOTOR</v>
          </cell>
          <cell r="AE722">
            <v>0</v>
          </cell>
          <cell r="AF722">
            <v>0</v>
          </cell>
        </row>
        <row r="723">
          <cell r="A723">
            <v>95209</v>
          </cell>
          <cell r="B723">
            <v>952</v>
          </cell>
          <cell r="C723">
            <v>9</v>
          </cell>
          <cell r="D723" t="str">
            <v>INCENTIVOS POR ISAN</v>
          </cell>
          <cell r="E723">
            <v>0</v>
          </cell>
          <cell r="F723">
            <v>0</v>
          </cell>
          <cell r="G723">
            <v>0</v>
          </cell>
          <cell r="H723">
            <v>0</v>
          </cell>
          <cell r="I723">
            <v>0</v>
          </cell>
          <cell r="J723">
            <v>0</v>
          </cell>
          <cell r="K723">
            <v>0</v>
          </cell>
          <cell r="L723">
            <v>0</v>
          </cell>
          <cell r="M723">
            <v>0</v>
          </cell>
          <cell r="N723">
            <v>0</v>
          </cell>
          <cell r="P723">
            <v>0</v>
          </cell>
          <cell r="T723">
            <v>0</v>
          </cell>
          <cell r="U723">
            <v>0</v>
          </cell>
          <cell r="X723">
            <v>0</v>
          </cell>
        </row>
        <row r="724">
          <cell r="A724">
            <v>95210</v>
          </cell>
          <cell r="B724">
            <v>952</v>
          </cell>
          <cell r="C724">
            <v>10</v>
          </cell>
          <cell r="D724" t="str">
            <v>RECARGOS DE ISAN</v>
          </cell>
          <cell r="E724">
            <v>0</v>
          </cell>
          <cell r="F724">
            <v>0</v>
          </cell>
          <cell r="G724">
            <v>0</v>
          </cell>
          <cell r="H724">
            <v>0</v>
          </cell>
          <cell r="I724">
            <v>0</v>
          </cell>
          <cell r="J724">
            <v>0</v>
          </cell>
          <cell r="K724">
            <v>0</v>
          </cell>
          <cell r="L724">
            <v>0</v>
          </cell>
          <cell r="M724">
            <v>0</v>
          </cell>
          <cell r="N724">
            <v>0</v>
          </cell>
          <cell r="O724">
            <v>0</v>
          </cell>
          <cell r="P724">
            <v>0</v>
          </cell>
          <cell r="T724">
            <v>0</v>
          </cell>
          <cell r="U724">
            <v>0</v>
          </cell>
          <cell r="X724">
            <v>0</v>
          </cell>
          <cell r="Y724">
            <v>0</v>
          </cell>
          <cell r="AB724">
            <v>952</v>
          </cell>
          <cell r="AC724">
            <v>10</v>
          </cell>
          <cell r="AD724" t="str">
            <v>RECARGOS DE ISAN</v>
          </cell>
          <cell r="AE724">
            <v>0</v>
          </cell>
          <cell r="AF724">
            <v>0</v>
          </cell>
        </row>
        <row r="725">
          <cell r="A725">
            <v>95211</v>
          </cell>
          <cell r="B725">
            <v>952</v>
          </cell>
          <cell r="C725">
            <v>11</v>
          </cell>
          <cell r="D725" t="str">
            <v>SANCIONES ISAN</v>
          </cell>
          <cell r="E725">
            <v>0</v>
          </cell>
          <cell r="F725">
            <v>0</v>
          </cell>
          <cell r="G725">
            <v>0</v>
          </cell>
          <cell r="H725">
            <v>0</v>
          </cell>
          <cell r="I725">
            <v>0</v>
          </cell>
          <cell r="J725">
            <v>0</v>
          </cell>
          <cell r="K725">
            <v>0</v>
          </cell>
          <cell r="L725">
            <v>0</v>
          </cell>
          <cell r="M725">
            <v>0</v>
          </cell>
          <cell r="N725">
            <v>0</v>
          </cell>
          <cell r="O725">
            <v>0</v>
          </cell>
          <cell r="P725">
            <v>0</v>
          </cell>
          <cell r="T725">
            <v>0</v>
          </cell>
          <cell r="U725">
            <v>0</v>
          </cell>
          <cell r="X725">
            <v>0</v>
          </cell>
          <cell r="Y725">
            <v>0</v>
          </cell>
          <cell r="AB725">
            <v>952</v>
          </cell>
          <cell r="AC725">
            <v>11</v>
          </cell>
          <cell r="AD725" t="str">
            <v>SANCIONES ISAN</v>
          </cell>
          <cell r="AE725">
            <v>0</v>
          </cell>
          <cell r="AF725">
            <v>0</v>
          </cell>
        </row>
        <row r="726">
          <cell r="A726">
            <v>95212</v>
          </cell>
          <cell r="B726">
            <v>952</v>
          </cell>
          <cell r="C726">
            <v>12</v>
          </cell>
          <cell r="D726" t="str">
            <v>ISAN PAGOS PROVISIONALES</v>
          </cell>
          <cell r="E726">
            <v>0</v>
          </cell>
          <cell r="F726">
            <v>0</v>
          </cell>
          <cell r="G726">
            <v>0</v>
          </cell>
          <cell r="H726">
            <v>0</v>
          </cell>
          <cell r="I726">
            <v>0</v>
          </cell>
          <cell r="J726">
            <v>0</v>
          </cell>
          <cell r="K726">
            <v>0</v>
          </cell>
          <cell r="L726">
            <v>0</v>
          </cell>
          <cell r="M726">
            <v>0</v>
          </cell>
          <cell r="N726">
            <v>0</v>
          </cell>
          <cell r="O726">
            <v>0</v>
          </cell>
          <cell r="P726">
            <v>0</v>
          </cell>
          <cell r="T726">
            <v>0</v>
          </cell>
          <cell r="U726">
            <v>0</v>
          </cell>
          <cell r="X726">
            <v>0</v>
          </cell>
          <cell r="Y726">
            <v>0</v>
          </cell>
          <cell r="AB726">
            <v>952</v>
          </cell>
          <cell r="AC726">
            <v>12</v>
          </cell>
          <cell r="AD726" t="str">
            <v>ISAN PAGOS PROVISIONALES</v>
          </cell>
          <cell r="AE726">
            <v>0</v>
          </cell>
          <cell r="AF726">
            <v>0</v>
          </cell>
        </row>
        <row r="727">
          <cell r="A727">
            <v>95213</v>
          </cell>
          <cell r="B727">
            <v>952</v>
          </cell>
          <cell r="C727">
            <v>13</v>
          </cell>
          <cell r="D727" t="str">
            <v>ACTUALIZACION DE ISAN</v>
          </cell>
          <cell r="E727">
            <v>0</v>
          </cell>
          <cell r="F727">
            <v>0</v>
          </cell>
          <cell r="G727">
            <v>0</v>
          </cell>
          <cell r="H727">
            <v>0</v>
          </cell>
          <cell r="I727">
            <v>0</v>
          </cell>
          <cell r="J727">
            <v>0</v>
          </cell>
          <cell r="K727">
            <v>0</v>
          </cell>
          <cell r="L727">
            <v>0</v>
          </cell>
          <cell r="M727">
            <v>0</v>
          </cell>
          <cell r="N727">
            <v>0</v>
          </cell>
          <cell r="O727">
            <v>0</v>
          </cell>
          <cell r="P727">
            <v>0</v>
          </cell>
          <cell r="T727">
            <v>0</v>
          </cell>
          <cell r="U727">
            <v>0</v>
          </cell>
          <cell r="X727">
            <v>0</v>
          </cell>
          <cell r="Y727">
            <v>0</v>
          </cell>
          <cell r="AB727">
            <v>952</v>
          </cell>
          <cell r="AC727">
            <v>13</v>
          </cell>
          <cell r="AD727" t="str">
            <v>ACTUALIZACION DE ISAN</v>
          </cell>
          <cell r="AE727">
            <v>0</v>
          </cell>
          <cell r="AF727">
            <v>0</v>
          </cell>
        </row>
        <row r="728">
          <cell r="A728">
            <v>95214</v>
          </cell>
          <cell r="B728">
            <v>952</v>
          </cell>
          <cell r="C728">
            <v>14</v>
          </cell>
          <cell r="D728" t="str">
            <v>DEVOLUCION IMP.SOBRE AUTOMOVILES NUEVOS</v>
          </cell>
          <cell r="E728">
            <v>0</v>
          </cell>
          <cell r="F728">
            <v>0</v>
          </cell>
          <cell r="G728">
            <v>0</v>
          </cell>
          <cell r="H728">
            <v>0</v>
          </cell>
          <cell r="I728">
            <v>0</v>
          </cell>
          <cell r="J728">
            <v>0</v>
          </cell>
          <cell r="K728">
            <v>0</v>
          </cell>
          <cell r="L728">
            <v>0</v>
          </cell>
          <cell r="M728">
            <v>0</v>
          </cell>
          <cell r="N728">
            <v>0</v>
          </cell>
          <cell r="O728">
            <v>0</v>
          </cell>
          <cell r="P728">
            <v>0</v>
          </cell>
          <cell r="T728">
            <v>0</v>
          </cell>
          <cell r="U728">
            <v>0</v>
          </cell>
          <cell r="X728">
            <v>0</v>
          </cell>
          <cell r="Y728">
            <v>0</v>
          </cell>
          <cell r="AB728">
            <v>952</v>
          </cell>
          <cell r="AC728">
            <v>14</v>
          </cell>
          <cell r="AD728" t="str">
            <v>DEVOLUCION IMP.SOBRE AUTOMOVILES NUEVOS</v>
          </cell>
          <cell r="AE728">
            <v>0</v>
          </cell>
          <cell r="AF728">
            <v>0</v>
          </cell>
        </row>
        <row r="729">
          <cell r="A729">
            <v>95215</v>
          </cell>
          <cell r="B729">
            <v>952</v>
          </cell>
          <cell r="C729">
            <v>15</v>
          </cell>
          <cell r="D729" t="str">
            <v>ACT.E INT'S.POR DEV.ISAN</v>
          </cell>
          <cell r="E729">
            <v>0</v>
          </cell>
          <cell r="F729">
            <v>0</v>
          </cell>
          <cell r="G729">
            <v>0</v>
          </cell>
          <cell r="H729">
            <v>0</v>
          </cell>
          <cell r="I729">
            <v>0</v>
          </cell>
          <cell r="J729">
            <v>0</v>
          </cell>
          <cell r="K729">
            <v>0</v>
          </cell>
          <cell r="L729">
            <v>0</v>
          </cell>
          <cell r="M729">
            <v>0</v>
          </cell>
          <cell r="N729">
            <v>0</v>
          </cell>
          <cell r="O729">
            <v>0</v>
          </cell>
          <cell r="P729">
            <v>0</v>
          </cell>
          <cell r="T729">
            <v>0</v>
          </cell>
          <cell r="U729">
            <v>0</v>
          </cell>
          <cell r="X729">
            <v>0</v>
          </cell>
          <cell r="Y729">
            <v>0</v>
          </cell>
          <cell r="AB729">
            <v>952</v>
          </cell>
          <cell r="AC729">
            <v>15</v>
          </cell>
          <cell r="AD729" t="str">
            <v>ACT.E INT'S.POR DEV.ISAN</v>
          </cell>
          <cell r="AE729">
            <v>0</v>
          </cell>
          <cell r="AF729">
            <v>0</v>
          </cell>
        </row>
        <row r="730">
          <cell r="A730">
            <v>95216</v>
          </cell>
          <cell r="B730">
            <v>952</v>
          </cell>
          <cell r="C730">
            <v>16</v>
          </cell>
          <cell r="D730" t="str">
            <v>IMPUESTO S/TENENCIA O USO DE VEHICULOS</v>
          </cell>
          <cell r="E730">
            <v>0</v>
          </cell>
          <cell r="F730">
            <v>0</v>
          </cell>
          <cell r="G730">
            <v>0</v>
          </cell>
          <cell r="H730">
            <v>0</v>
          </cell>
          <cell r="I730">
            <v>0</v>
          </cell>
          <cell r="J730">
            <v>0</v>
          </cell>
          <cell r="K730">
            <v>0</v>
          </cell>
          <cell r="L730">
            <v>0</v>
          </cell>
          <cell r="M730">
            <v>0</v>
          </cell>
          <cell r="N730">
            <v>0</v>
          </cell>
          <cell r="O730">
            <v>0</v>
          </cell>
          <cell r="P730">
            <v>0</v>
          </cell>
          <cell r="T730">
            <v>0</v>
          </cell>
          <cell r="U730">
            <v>0</v>
          </cell>
          <cell r="X730">
            <v>0</v>
          </cell>
          <cell r="Y730">
            <v>0</v>
          </cell>
          <cell r="AB730">
            <v>952</v>
          </cell>
          <cell r="AC730">
            <v>16</v>
          </cell>
          <cell r="AD730" t="str">
            <v>IMPUESTO S/TENENCIA O USO DE VEHICULOS</v>
          </cell>
          <cell r="AE730">
            <v>0</v>
          </cell>
          <cell r="AF730">
            <v>0</v>
          </cell>
        </row>
        <row r="731">
          <cell r="A731">
            <v>95217</v>
          </cell>
          <cell r="B731">
            <v>952</v>
          </cell>
          <cell r="C731">
            <v>17</v>
          </cell>
          <cell r="D731" t="str">
            <v>IMPUESTO S/TENENCIA MOTOCICLETAS</v>
          </cell>
          <cell r="E731">
            <v>0</v>
          </cell>
          <cell r="F731">
            <v>0</v>
          </cell>
          <cell r="G731">
            <v>0</v>
          </cell>
          <cell r="H731">
            <v>0</v>
          </cell>
          <cell r="I731">
            <v>0</v>
          </cell>
          <cell r="J731">
            <v>0</v>
          </cell>
          <cell r="K731">
            <v>0</v>
          </cell>
          <cell r="L731">
            <v>0</v>
          </cell>
          <cell r="M731">
            <v>0</v>
          </cell>
          <cell r="N731">
            <v>0</v>
          </cell>
          <cell r="O731">
            <v>0</v>
          </cell>
          <cell r="P731">
            <v>0</v>
          </cell>
          <cell r="T731">
            <v>0</v>
          </cell>
          <cell r="U731">
            <v>0</v>
          </cell>
          <cell r="X731">
            <v>0</v>
          </cell>
          <cell r="Y731">
            <v>0</v>
          </cell>
          <cell r="AB731">
            <v>952</v>
          </cell>
          <cell r="AC731">
            <v>17</v>
          </cell>
          <cell r="AD731" t="str">
            <v>IMPUESTO S/TENENCIA MOTOCICLETAS</v>
          </cell>
          <cell r="AE731">
            <v>0</v>
          </cell>
          <cell r="AF731">
            <v>0</v>
          </cell>
        </row>
        <row r="732">
          <cell r="A732">
            <v>95218</v>
          </cell>
          <cell r="B732">
            <v>952</v>
          </cell>
          <cell r="C732">
            <v>18</v>
          </cell>
          <cell r="D732" t="str">
            <v>RECARGOS Y ACT.DE IMP.S/TENENCIA DE VEH.</v>
          </cell>
          <cell r="E732">
            <v>0</v>
          </cell>
          <cell r="F732">
            <v>0</v>
          </cell>
          <cell r="G732">
            <v>0</v>
          </cell>
          <cell r="H732">
            <v>0</v>
          </cell>
          <cell r="I732">
            <v>0</v>
          </cell>
          <cell r="J732">
            <v>0</v>
          </cell>
          <cell r="K732">
            <v>0</v>
          </cell>
          <cell r="L732">
            <v>0</v>
          </cell>
          <cell r="M732">
            <v>0</v>
          </cell>
          <cell r="N732">
            <v>0</v>
          </cell>
          <cell r="O732">
            <v>0</v>
          </cell>
          <cell r="P732">
            <v>0</v>
          </cell>
          <cell r="T732">
            <v>0</v>
          </cell>
          <cell r="U732">
            <v>0</v>
          </cell>
          <cell r="X732">
            <v>0</v>
          </cell>
          <cell r="Y732">
            <v>0</v>
          </cell>
          <cell r="AB732">
            <v>952</v>
          </cell>
          <cell r="AC732">
            <v>18</v>
          </cell>
          <cell r="AD732" t="str">
            <v>RECARGOS Y ACT.DE IMP.S/TENENCIA DE VEH.</v>
          </cell>
          <cell r="AE732">
            <v>0</v>
          </cell>
          <cell r="AF732">
            <v>0</v>
          </cell>
        </row>
        <row r="733">
          <cell r="A733">
            <v>95219</v>
          </cell>
          <cell r="B733">
            <v>952</v>
          </cell>
          <cell r="C733">
            <v>19</v>
          </cell>
          <cell r="D733" t="str">
            <v>RECARGOS Y ACT.DE IMP.S/TENENCIA DE MOTO</v>
          </cell>
          <cell r="E733">
            <v>0</v>
          </cell>
          <cell r="F733">
            <v>0</v>
          </cell>
          <cell r="G733">
            <v>0</v>
          </cell>
          <cell r="H733">
            <v>0</v>
          </cell>
          <cell r="I733">
            <v>0</v>
          </cell>
          <cell r="J733">
            <v>0</v>
          </cell>
          <cell r="K733">
            <v>0</v>
          </cell>
          <cell r="L733">
            <v>0</v>
          </cell>
          <cell r="M733">
            <v>0</v>
          </cell>
          <cell r="N733">
            <v>0</v>
          </cell>
          <cell r="O733">
            <v>0</v>
          </cell>
          <cell r="P733">
            <v>0</v>
          </cell>
          <cell r="T733">
            <v>0</v>
          </cell>
          <cell r="U733">
            <v>0</v>
          </cell>
          <cell r="X733">
            <v>0</v>
          </cell>
          <cell r="Y733">
            <v>0</v>
          </cell>
          <cell r="AB733">
            <v>952</v>
          </cell>
          <cell r="AC733">
            <v>19</v>
          </cell>
          <cell r="AD733" t="str">
            <v>RECARGOS Y ACT.DE IMP.S/TENENCIA DE MOTO</v>
          </cell>
          <cell r="AE733">
            <v>0</v>
          </cell>
          <cell r="AF733">
            <v>0</v>
          </cell>
        </row>
        <row r="734">
          <cell r="A734">
            <v>95220</v>
          </cell>
          <cell r="B734">
            <v>952</v>
          </cell>
          <cell r="C734">
            <v>20</v>
          </cell>
          <cell r="D734" t="str">
            <v>DEVOLUCION IMPUESTOS SOBRE TENENCIA</v>
          </cell>
          <cell r="E734">
            <v>0</v>
          </cell>
          <cell r="F734">
            <v>0</v>
          </cell>
          <cell r="G734">
            <v>0</v>
          </cell>
          <cell r="H734">
            <v>0</v>
          </cell>
          <cell r="I734">
            <v>0</v>
          </cell>
          <cell r="J734">
            <v>0</v>
          </cell>
          <cell r="K734">
            <v>0</v>
          </cell>
          <cell r="L734">
            <v>0</v>
          </cell>
          <cell r="M734">
            <v>0</v>
          </cell>
          <cell r="N734">
            <v>0</v>
          </cell>
          <cell r="O734">
            <v>0</v>
          </cell>
          <cell r="P734">
            <v>0</v>
          </cell>
          <cell r="T734">
            <v>0</v>
          </cell>
          <cell r="U734">
            <v>0</v>
          </cell>
          <cell r="X734">
            <v>0</v>
          </cell>
          <cell r="Y734">
            <v>0</v>
          </cell>
          <cell r="AB734">
            <v>952</v>
          </cell>
          <cell r="AC734">
            <v>20</v>
          </cell>
          <cell r="AD734" t="str">
            <v>DEVOLUCION IMPUESTOS SOBRE TENENCIA</v>
          </cell>
          <cell r="AE734">
            <v>0</v>
          </cell>
          <cell r="AF734">
            <v>0</v>
          </cell>
        </row>
        <row r="735">
          <cell r="A735">
            <v>95221</v>
          </cell>
          <cell r="B735">
            <v>952</v>
          </cell>
          <cell r="C735">
            <v>21</v>
          </cell>
          <cell r="D735" t="str">
            <v>ACT.E INT'S POR DEV.IMP.S/TENENCIA</v>
          </cell>
          <cell r="E735">
            <v>0</v>
          </cell>
          <cell r="F735">
            <v>0</v>
          </cell>
          <cell r="G735">
            <v>0</v>
          </cell>
          <cell r="H735">
            <v>0</v>
          </cell>
          <cell r="I735">
            <v>0</v>
          </cell>
          <cell r="J735">
            <v>0</v>
          </cell>
          <cell r="K735">
            <v>0</v>
          </cell>
          <cell r="L735">
            <v>0</v>
          </cell>
          <cell r="M735">
            <v>0</v>
          </cell>
          <cell r="N735">
            <v>0</v>
          </cell>
          <cell r="O735">
            <v>0</v>
          </cell>
          <cell r="P735">
            <v>0</v>
          </cell>
          <cell r="T735">
            <v>0</v>
          </cell>
          <cell r="U735">
            <v>0</v>
          </cell>
          <cell r="X735">
            <v>0</v>
          </cell>
          <cell r="Y735">
            <v>0</v>
          </cell>
          <cell r="AB735">
            <v>952</v>
          </cell>
          <cell r="AC735">
            <v>21</v>
          </cell>
          <cell r="AD735" t="str">
            <v>ACT.E INT'S POR DEV.IMP.S/TENENCIA</v>
          </cell>
          <cell r="AE735">
            <v>0</v>
          </cell>
          <cell r="AF735">
            <v>0</v>
          </cell>
        </row>
        <row r="736">
          <cell r="A736">
            <v>95222</v>
          </cell>
          <cell r="B736">
            <v>952</v>
          </cell>
          <cell r="C736">
            <v>22</v>
          </cell>
          <cell r="D736" t="str">
            <v>ACREDITAMIENTO DEL IMP.S/TENENCIA AR.15D</v>
          </cell>
          <cell r="E736">
            <v>0</v>
          </cell>
          <cell r="F736">
            <v>0</v>
          </cell>
          <cell r="G736">
            <v>0</v>
          </cell>
          <cell r="H736">
            <v>0</v>
          </cell>
          <cell r="I736">
            <v>0</v>
          </cell>
          <cell r="J736">
            <v>0</v>
          </cell>
          <cell r="K736">
            <v>0</v>
          </cell>
          <cell r="L736">
            <v>0</v>
          </cell>
          <cell r="M736">
            <v>0</v>
          </cell>
          <cell r="N736">
            <v>0</v>
          </cell>
          <cell r="O736">
            <v>0</v>
          </cell>
          <cell r="P736">
            <v>0</v>
          </cell>
          <cell r="T736">
            <v>0</v>
          </cell>
          <cell r="U736">
            <v>0</v>
          </cell>
          <cell r="X736">
            <v>0</v>
          </cell>
          <cell r="Y736">
            <v>0</v>
          </cell>
          <cell r="AB736">
            <v>952</v>
          </cell>
          <cell r="AC736">
            <v>22</v>
          </cell>
          <cell r="AD736" t="str">
            <v>ACREDITAMIENTO DEL IMP.S/TENENCIA AR.15D</v>
          </cell>
          <cell r="AE736">
            <v>0</v>
          </cell>
          <cell r="AF736">
            <v>0</v>
          </cell>
        </row>
        <row r="737">
          <cell r="A737">
            <v>95223</v>
          </cell>
          <cell r="B737">
            <v>952</v>
          </cell>
          <cell r="C737">
            <v>23</v>
          </cell>
          <cell r="D737" t="str">
            <v>GASTOS DE EJECUCION ISAN</v>
          </cell>
          <cell r="E737">
            <v>0</v>
          </cell>
          <cell r="F737">
            <v>0</v>
          </cell>
          <cell r="G737">
            <v>0</v>
          </cell>
          <cell r="H737">
            <v>0</v>
          </cell>
          <cell r="I737">
            <v>0</v>
          </cell>
          <cell r="J737">
            <v>0</v>
          </cell>
          <cell r="K737">
            <v>0</v>
          </cell>
          <cell r="L737">
            <v>0</v>
          </cell>
          <cell r="M737">
            <v>0</v>
          </cell>
          <cell r="N737">
            <v>0</v>
          </cell>
          <cell r="O737">
            <v>0</v>
          </cell>
          <cell r="P737">
            <v>0</v>
          </cell>
          <cell r="T737">
            <v>0</v>
          </cell>
          <cell r="U737">
            <v>0</v>
          </cell>
          <cell r="X737">
            <v>0</v>
          </cell>
          <cell r="Y737">
            <v>0</v>
          </cell>
          <cell r="AB737">
            <v>952</v>
          </cell>
          <cell r="AC737">
            <v>23</v>
          </cell>
          <cell r="AD737" t="str">
            <v>GASTOS DE EJECUCION ISAN</v>
          </cell>
          <cell r="AE737">
            <v>0</v>
          </cell>
          <cell r="AF737">
            <v>0</v>
          </cell>
        </row>
        <row r="738">
          <cell r="A738">
            <v>95224</v>
          </cell>
          <cell r="B738">
            <v>952</v>
          </cell>
          <cell r="C738">
            <v>24</v>
          </cell>
          <cell r="D738" t="str">
            <v>GASTOS DE EJEC.IMP.SOBRE TENENCIA</v>
          </cell>
          <cell r="E738">
            <v>0</v>
          </cell>
          <cell r="F738">
            <v>0</v>
          </cell>
          <cell r="G738">
            <v>0</v>
          </cell>
          <cell r="H738">
            <v>0</v>
          </cell>
          <cell r="I738">
            <v>0</v>
          </cell>
          <cell r="J738">
            <v>0</v>
          </cell>
          <cell r="K738">
            <v>0</v>
          </cell>
          <cell r="L738">
            <v>0</v>
          </cell>
          <cell r="M738">
            <v>0</v>
          </cell>
          <cell r="N738">
            <v>0</v>
          </cell>
          <cell r="O738">
            <v>0</v>
          </cell>
          <cell r="P738">
            <v>0</v>
          </cell>
          <cell r="T738">
            <v>0</v>
          </cell>
          <cell r="U738">
            <v>0</v>
          </cell>
          <cell r="X738">
            <v>0</v>
          </cell>
          <cell r="Y738">
            <v>0</v>
          </cell>
          <cell r="AB738">
            <v>952</v>
          </cell>
          <cell r="AC738">
            <v>24</v>
          </cell>
          <cell r="AD738" t="str">
            <v>GASTOS DE EJEC.IMP.SOBRE TENENCIA</v>
          </cell>
          <cell r="AE738">
            <v>0</v>
          </cell>
          <cell r="AF738">
            <v>0</v>
          </cell>
        </row>
        <row r="739">
          <cell r="A739">
            <v>95225</v>
          </cell>
          <cell r="B739">
            <v>952</v>
          </cell>
          <cell r="C739">
            <v>25</v>
          </cell>
          <cell r="D739" t="str">
            <v>MULTAS IMP.S/TENENCIA CTRL.DE OBLIG.100%</v>
          </cell>
          <cell r="E739">
            <v>0</v>
          </cell>
          <cell r="F739">
            <v>0</v>
          </cell>
          <cell r="G739">
            <v>0</v>
          </cell>
          <cell r="H739">
            <v>0</v>
          </cell>
          <cell r="I739">
            <v>0</v>
          </cell>
          <cell r="J739">
            <v>0</v>
          </cell>
          <cell r="K739">
            <v>0</v>
          </cell>
          <cell r="L739">
            <v>0</v>
          </cell>
          <cell r="M739">
            <v>0</v>
          </cell>
          <cell r="N739">
            <v>0</v>
          </cell>
          <cell r="O739">
            <v>0</v>
          </cell>
          <cell r="P739">
            <v>0</v>
          </cell>
          <cell r="T739">
            <v>0</v>
          </cell>
          <cell r="U739">
            <v>0</v>
          </cell>
          <cell r="X739">
            <v>0</v>
          </cell>
          <cell r="Y739">
            <v>0</v>
          </cell>
          <cell r="AB739">
            <v>952</v>
          </cell>
          <cell r="AC739">
            <v>25</v>
          </cell>
          <cell r="AD739" t="str">
            <v>MULTAS IMP.S/TENENCIA CTRL.DE OBLIG.100%</v>
          </cell>
          <cell r="AE739">
            <v>0</v>
          </cell>
          <cell r="AF739">
            <v>0</v>
          </cell>
        </row>
        <row r="740">
          <cell r="A740">
            <v>95226</v>
          </cell>
          <cell r="B740">
            <v>952</v>
          </cell>
          <cell r="C740">
            <v>26</v>
          </cell>
          <cell r="D740" t="str">
            <v>HONORARIOS EJEC.POR CONTROL VEHICULAR</v>
          </cell>
          <cell r="E740">
            <v>0</v>
          </cell>
          <cell r="F740">
            <v>0</v>
          </cell>
          <cell r="G740">
            <v>0</v>
          </cell>
          <cell r="H740">
            <v>0</v>
          </cell>
          <cell r="I740">
            <v>0</v>
          </cell>
          <cell r="J740">
            <v>0</v>
          </cell>
          <cell r="K740">
            <v>0</v>
          </cell>
          <cell r="L740">
            <v>0</v>
          </cell>
          <cell r="M740">
            <v>0</v>
          </cell>
          <cell r="N740">
            <v>0</v>
          </cell>
          <cell r="O740">
            <v>0</v>
          </cell>
          <cell r="P740">
            <v>0</v>
          </cell>
          <cell r="T740">
            <v>0</v>
          </cell>
          <cell r="U740">
            <v>0</v>
          </cell>
          <cell r="X740">
            <v>0</v>
          </cell>
          <cell r="Y740">
            <v>0</v>
          </cell>
          <cell r="AB740">
            <v>952</v>
          </cell>
          <cell r="AC740">
            <v>26</v>
          </cell>
          <cell r="AD740" t="str">
            <v>HONORARIOS EJEC.POR CONTROL VEHICULAR</v>
          </cell>
          <cell r="AE740">
            <v>0</v>
          </cell>
          <cell r="AF740">
            <v>0</v>
          </cell>
        </row>
        <row r="741">
          <cell r="A741">
            <v>95227</v>
          </cell>
          <cell r="B741">
            <v>952</v>
          </cell>
          <cell r="C741">
            <v>27</v>
          </cell>
          <cell r="D741" t="str">
            <v>HONORARIOS EJECUCION ISAN</v>
          </cell>
          <cell r="E741">
            <v>0</v>
          </cell>
          <cell r="F741">
            <v>0</v>
          </cell>
          <cell r="G741">
            <v>0</v>
          </cell>
          <cell r="H741">
            <v>0</v>
          </cell>
          <cell r="I741">
            <v>0</v>
          </cell>
          <cell r="J741">
            <v>0</v>
          </cell>
          <cell r="K741">
            <v>0</v>
          </cell>
          <cell r="L741">
            <v>0</v>
          </cell>
          <cell r="M741">
            <v>0</v>
          </cell>
          <cell r="N741">
            <v>0</v>
          </cell>
          <cell r="O741">
            <v>0</v>
          </cell>
          <cell r="P741">
            <v>0</v>
          </cell>
          <cell r="T741">
            <v>0</v>
          </cell>
          <cell r="U741">
            <v>0</v>
          </cell>
          <cell r="X741">
            <v>0</v>
          </cell>
          <cell r="Y741">
            <v>0</v>
          </cell>
          <cell r="AB741">
            <v>952</v>
          </cell>
          <cell r="AC741">
            <v>27</v>
          </cell>
          <cell r="AD741" t="str">
            <v>HONORARIOS EJECUCION ISAN</v>
          </cell>
          <cell r="AE741">
            <v>0</v>
          </cell>
          <cell r="AF741">
            <v>0</v>
          </cell>
        </row>
        <row r="742">
          <cell r="A742">
            <v>95228</v>
          </cell>
          <cell r="B742">
            <v>952</v>
          </cell>
          <cell r="C742">
            <v>28</v>
          </cell>
          <cell r="D742" t="str">
            <v>90% INFRACC.TRANSITO AREA METROPOLITANA</v>
          </cell>
          <cell r="E742">
            <v>0</v>
          </cell>
          <cell r="F742">
            <v>0</v>
          </cell>
          <cell r="G742">
            <v>0</v>
          </cell>
          <cell r="H742">
            <v>0</v>
          </cell>
          <cell r="I742">
            <v>0</v>
          </cell>
          <cell r="J742">
            <v>0</v>
          </cell>
          <cell r="K742">
            <v>0</v>
          </cell>
          <cell r="L742">
            <v>0</v>
          </cell>
          <cell r="M742">
            <v>0</v>
          </cell>
          <cell r="N742">
            <v>0</v>
          </cell>
          <cell r="O742">
            <v>0</v>
          </cell>
          <cell r="P742">
            <v>0</v>
          </cell>
          <cell r="T742">
            <v>0</v>
          </cell>
          <cell r="U742">
            <v>0</v>
          </cell>
          <cell r="X742">
            <v>0</v>
          </cell>
          <cell r="Y742">
            <v>0</v>
          </cell>
          <cell r="AB742">
            <v>952</v>
          </cell>
          <cell r="AC742">
            <v>28</v>
          </cell>
          <cell r="AD742" t="str">
            <v>90% INFRACC.TRANSITO AREA METROPOLITANA</v>
          </cell>
          <cell r="AE742">
            <v>0</v>
          </cell>
          <cell r="AF742">
            <v>0</v>
          </cell>
        </row>
        <row r="743">
          <cell r="A743">
            <v>95229</v>
          </cell>
          <cell r="B743">
            <v>952</v>
          </cell>
          <cell r="C743">
            <v>29</v>
          </cell>
          <cell r="D743" t="str">
            <v>MULTAS POR AUTOCORRECCION I.S.A.N.</v>
          </cell>
          <cell r="E743">
            <v>0</v>
          </cell>
          <cell r="F743">
            <v>0</v>
          </cell>
          <cell r="G743">
            <v>0</v>
          </cell>
          <cell r="H743">
            <v>0</v>
          </cell>
          <cell r="I743">
            <v>0</v>
          </cell>
          <cell r="J743">
            <v>0</v>
          </cell>
          <cell r="K743">
            <v>0</v>
          </cell>
          <cell r="L743">
            <v>0</v>
          </cell>
          <cell r="M743">
            <v>0</v>
          </cell>
          <cell r="N743">
            <v>0</v>
          </cell>
          <cell r="O743">
            <v>0</v>
          </cell>
          <cell r="P743">
            <v>0</v>
          </cell>
          <cell r="T743">
            <v>0</v>
          </cell>
          <cell r="U743">
            <v>0</v>
          </cell>
          <cell r="X743">
            <v>0</v>
          </cell>
          <cell r="Y743">
            <v>0</v>
          </cell>
          <cell r="AB743">
            <v>952</v>
          </cell>
          <cell r="AC743">
            <v>29</v>
          </cell>
          <cell r="AD743" t="str">
            <v>MULTAS POR AUTOCORRECCION I.S.A.N.</v>
          </cell>
          <cell r="AE743">
            <v>0</v>
          </cell>
          <cell r="AF743">
            <v>0</v>
          </cell>
        </row>
        <row r="744">
          <cell r="A744">
            <v>95235</v>
          </cell>
          <cell r="B744">
            <v>952</v>
          </cell>
          <cell r="C744">
            <v>35</v>
          </cell>
          <cell r="D744" t="str">
            <v>FONDO DE COMPENSACIÓN ISAN</v>
          </cell>
          <cell r="E744">
            <v>0</v>
          </cell>
          <cell r="F744">
            <v>0</v>
          </cell>
          <cell r="G744">
            <v>0</v>
          </cell>
          <cell r="H744">
            <v>0</v>
          </cell>
          <cell r="I744">
            <v>0</v>
          </cell>
          <cell r="J744">
            <v>0</v>
          </cell>
          <cell r="K744">
            <v>0</v>
          </cell>
          <cell r="L744">
            <v>0</v>
          </cell>
          <cell r="M744">
            <v>0</v>
          </cell>
          <cell r="N744">
            <v>0</v>
          </cell>
          <cell r="O744">
            <v>0</v>
          </cell>
          <cell r="P744">
            <v>0</v>
          </cell>
          <cell r="T744">
            <v>0</v>
          </cell>
          <cell r="U744">
            <v>0</v>
          </cell>
          <cell r="X744">
            <v>0</v>
          </cell>
          <cell r="Y744">
            <v>0</v>
          </cell>
          <cell r="AB744">
            <v>952</v>
          </cell>
          <cell r="AC744">
            <v>35</v>
          </cell>
          <cell r="AD744" t="str">
            <v>FONDO DE COMPENSACIÓN ISAN</v>
          </cell>
          <cell r="AE744">
            <v>0</v>
          </cell>
          <cell r="AF744">
            <v>0</v>
          </cell>
        </row>
        <row r="745">
          <cell r="A745">
            <v>95241</v>
          </cell>
          <cell r="B745">
            <v>952</v>
          </cell>
          <cell r="C745">
            <v>41</v>
          </cell>
          <cell r="D745" t="str">
            <v>ACTUALIZ IMP.S/TEN DE VEHICULOS</v>
          </cell>
          <cell r="E745">
            <v>0</v>
          </cell>
          <cell r="F745">
            <v>0</v>
          </cell>
          <cell r="G745">
            <v>0</v>
          </cell>
          <cell r="H745">
            <v>0</v>
          </cell>
          <cell r="I745">
            <v>0</v>
          </cell>
          <cell r="J745">
            <v>0</v>
          </cell>
          <cell r="K745">
            <v>0</v>
          </cell>
          <cell r="L745">
            <v>0</v>
          </cell>
          <cell r="M745">
            <v>0</v>
          </cell>
          <cell r="N745">
            <v>0</v>
          </cell>
          <cell r="O745">
            <v>0</v>
          </cell>
          <cell r="P745">
            <v>0</v>
          </cell>
          <cell r="T745">
            <v>0</v>
          </cell>
          <cell r="U745">
            <v>0</v>
          </cell>
          <cell r="X745">
            <v>0</v>
          </cell>
          <cell r="Y745">
            <v>0</v>
          </cell>
          <cell r="AB745">
            <v>952</v>
          </cell>
          <cell r="AC745">
            <v>41</v>
          </cell>
          <cell r="AD745" t="str">
            <v>ACTUALIZ IMP.S/TEN DE VEHICULOS</v>
          </cell>
          <cell r="AE745">
            <v>0</v>
          </cell>
          <cell r="AF745">
            <v>0</v>
          </cell>
        </row>
        <row r="746">
          <cell r="A746">
            <v>95242</v>
          </cell>
          <cell r="B746">
            <v>952</v>
          </cell>
          <cell r="C746">
            <v>42</v>
          </cell>
          <cell r="D746" t="str">
            <v>ACTUALIZ IMP. S/TEN DE MOTOS</v>
          </cell>
          <cell r="E746">
            <v>0</v>
          </cell>
          <cell r="F746">
            <v>0</v>
          </cell>
          <cell r="G746">
            <v>0</v>
          </cell>
          <cell r="H746">
            <v>0</v>
          </cell>
          <cell r="I746">
            <v>0</v>
          </cell>
          <cell r="J746">
            <v>0</v>
          </cell>
          <cell r="K746">
            <v>0</v>
          </cell>
          <cell r="L746">
            <v>0</v>
          </cell>
          <cell r="M746">
            <v>0</v>
          </cell>
          <cell r="N746">
            <v>0</v>
          </cell>
          <cell r="O746">
            <v>0</v>
          </cell>
          <cell r="P746">
            <v>0</v>
          </cell>
          <cell r="T746">
            <v>0</v>
          </cell>
          <cell r="U746">
            <v>0</v>
          </cell>
          <cell r="X746">
            <v>0</v>
          </cell>
          <cell r="Y746">
            <v>0</v>
          </cell>
          <cell r="AB746">
            <v>952</v>
          </cell>
          <cell r="AC746">
            <v>42</v>
          </cell>
          <cell r="AD746" t="str">
            <v>ACTUALIZ IMP. S/TEN DE MOTOS</v>
          </cell>
          <cell r="AE746">
            <v>0</v>
          </cell>
          <cell r="AF746">
            <v>0</v>
          </cell>
        </row>
        <row r="747">
          <cell r="A747">
            <v>95243</v>
          </cell>
          <cell r="B747">
            <v>952</v>
          </cell>
          <cell r="C747">
            <v>43</v>
          </cell>
          <cell r="D747" t="str">
            <v>INSCRIPCION VEH. EXTRANJEROS</v>
          </cell>
          <cell r="E747">
            <v>0</v>
          </cell>
          <cell r="F747">
            <v>0</v>
          </cell>
          <cell r="G747">
            <v>0</v>
          </cell>
          <cell r="H747">
            <v>0</v>
          </cell>
          <cell r="I747">
            <v>0</v>
          </cell>
          <cell r="J747">
            <v>0</v>
          </cell>
          <cell r="K747">
            <v>0</v>
          </cell>
          <cell r="L747">
            <v>0</v>
          </cell>
          <cell r="M747">
            <v>0</v>
          </cell>
          <cell r="N747">
            <v>0</v>
          </cell>
          <cell r="O747">
            <v>0</v>
          </cell>
          <cell r="P747">
            <v>0</v>
          </cell>
          <cell r="T747">
            <v>0</v>
          </cell>
          <cell r="U747">
            <v>0</v>
          </cell>
          <cell r="X747">
            <v>0</v>
          </cell>
          <cell r="Y747">
            <v>0</v>
          </cell>
          <cell r="AB747">
            <v>952</v>
          </cell>
          <cell r="AC747">
            <v>43</v>
          </cell>
          <cell r="AD747" t="str">
            <v>INSCRIPCION VEH. EXTRANJEROS</v>
          </cell>
          <cell r="AE747">
            <v>0</v>
          </cell>
          <cell r="AF747">
            <v>0</v>
          </cell>
        </row>
        <row r="748">
          <cell r="A748">
            <v>95244</v>
          </cell>
          <cell r="B748">
            <v>952</v>
          </cell>
          <cell r="C748">
            <v>44</v>
          </cell>
          <cell r="D748" t="str">
            <v>DEV. INSCRIPC. VEH. EXT.</v>
          </cell>
          <cell r="E748">
            <v>0</v>
          </cell>
          <cell r="F748">
            <v>0</v>
          </cell>
          <cell r="G748">
            <v>0</v>
          </cell>
          <cell r="H748">
            <v>0</v>
          </cell>
          <cell r="I748">
            <v>0</v>
          </cell>
          <cell r="J748">
            <v>0</v>
          </cell>
          <cell r="K748">
            <v>0</v>
          </cell>
          <cell r="L748">
            <v>0</v>
          </cell>
          <cell r="M748">
            <v>0</v>
          </cell>
          <cell r="N748">
            <v>0</v>
          </cell>
          <cell r="O748">
            <v>0</v>
          </cell>
          <cell r="P748">
            <v>0</v>
          </cell>
          <cell r="T748">
            <v>0</v>
          </cell>
          <cell r="U748">
            <v>0</v>
          </cell>
          <cell r="X748">
            <v>0</v>
          </cell>
          <cell r="Y748">
            <v>0</v>
          </cell>
          <cell r="AB748">
            <v>952</v>
          </cell>
          <cell r="AC748">
            <v>44</v>
          </cell>
          <cell r="AD748" t="str">
            <v>DEV. INSCRIPC. VEH. EXT.</v>
          </cell>
          <cell r="AE748">
            <v>0</v>
          </cell>
          <cell r="AF748">
            <v>0</v>
          </cell>
        </row>
        <row r="749">
          <cell r="A749">
            <v>95245</v>
          </cell>
          <cell r="B749">
            <v>952</v>
          </cell>
          <cell r="C749">
            <v>45</v>
          </cell>
          <cell r="D749" t="str">
            <v>ACT.E INTS. POR DEV.INSCRIP.VEH.EXT.</v>
          </cell>
          <cell r="E749">
            <v>0</v>
          </cell>
          <cell r="F749">
            <v>0</v>
          </cell>
          <cell r="G749">
            <v>0</v>
          </cell>
          <cell r="H749">
            <v>0</v>
          </cell>
          <cell r="I749">
            <v>0</v>
          </cell>
          <cell r="J749">
            <v>0</v>
          </cell>
          <cell r="K749">
            <v>0</v>
          </cell>
          <cell r="L749">
            <v>0</v>
          </cell>
          <cell r="M749">
            <v>0</v>
          </cell>
          <cell r="N749">
            <v>0</v>
          </cell>
          <cell r="O749">
            <v>0</v>
          </cell>
          <cell r="P749">
            <v>0</v>
          </cell>
          <cell r="T749">
            <v>0</v>
          </cell>
          <cell r="U749">
            <v>0</v>
          </cell>
          <cell r="X749">
            <v>0</v>
          </cell>
          <cell r="Y749">
            <v>0</v>
          </cell>
          <cell r="AB749">
            <v>952</v>
          </cell>
          <cell r="AC749">
            <v>45</v>
          </cell>
          <cell r="AD749" t="str">
            <v>ACT.E INTS. POR DEV.INSCRIP.VEH.EXT.</v>
          </cell>
          <cell r="AE749">
            <v>0</v>
          </cell>
          <cell r="AF749">
            <v>0</v>
          </cell>
        </row>
        <row r="750">
          <cell r="A750">
            <v>95246</v>
          </cell>
          <cell r="B750">
            <v>952</v>
          </cell>
          <cell r="C750">
            <v>46</v>
          </cell>
          <cell r="D750" t="str">
            <v>EXPEDICION O REFRENDO DE LA CONCESION</v>
          </cell>
          <cell r="E750">
            <v>0</v>
          </cell>
          <cell r="F750">
            <v>0</v>
          </cell>
          <cell r="G750">
            <v>0</v>
          </cell>
          <cell r="H750">
            <v>0</v>
          </cell>
          <cell r="I750">
            <v>0</v>
          </cell>
          <cell r="J750">
            <v>0</v>
          </cell>
          <cell r="K750">
            <v>0</v>
          </cell>
          <cell r="L750">
            <v>0</v>
          </cell>
          <cell r="M750">
            <v>0</v>
          </cell>
          <cell r="N750">
            <v>0</v>
          </cell>
          <cell r="O750">
            <v>0</v>
          </cell>
          <cell r="P750">
            <v>0</v>
          </cell>
          <cell r="T750">
            <v>0</v>
          </cell>
          <cell r="U750">
            <v>0</v>
          </cell>
          <cell r="X750">
            <v>0</v>
          </cell>
          <cell r="Y750">
            <v>0</v>
          </cell>
          <cell r="AB750">
            <v>952</v>
          </cell>
          <cell r="AC750">
            <v>46</v>
          </cell>
          <cell r="AD750" t="str">
            <v>EXPEDICION O REFRENDO DE LA CONCESION</v>
          </cell>
          <cell r="AE750">
            <v>0</v>
          </cell>
          <cell r="AF750">
            <v>0</v>
          </cell>
        </row>
        <row r="751">
          <cell r="A751">
            <v>95247</v>
          </cell>
          <cell r="B751">
            <v>952</v>
          </cell>
          <cell r="C751">
            <v>47</v>
          </cell>
          <cell r="D751" t="str">
            <v>TRAMITE DE CESION DE DER.DE LA CONCESION</v>
          </cell>
          <cell r="E751">
            <v>0</v>
          </cell>
          <cell r="F751">
            <v>0</v>
          </cell>
          <cell r="G751">
            <v>0</v>
          </cell>
          <cell r="H751">
            <v>0</v>
          </cell>
          <cell r="I751">
            <v>0</v>
          </cell>
          <cell r="J751">
            <v>0</v>
          </cell>
          <cell r="K751">
            <v>0</v>
          </cell>
          <cell r="L751">
            <v>0</v>
          </cell>
          <cell r="M751">
            <v>0</v>
          </cell>
          <cell r="N751">
            <v>0</v>
          </cell>
          <cell r="O751">
            <v>0</v>
          </cell>
          <cell r="P751">
            <v>0</v>
          </cell>
          <cell r="T751">
            <v>0</v>
          </cell>
          <cell r="U751">
            <v>0</v>
          </cell>
          <cell r="X751">
            <v>0</v>
          </cell>
          <cell r="Y751">
            <v>0</v>
          </cell>
          <cell r="AB751">
            <v>952</v>
          </cell>
          <cell r="AC751">
            <v>47</v>
          </cell>
          <cell r="AD751" t="str">
            <v>TRAMITE DE CESION DE DER.DE LA CONCESION</v>
          </cell>
          <cell r="AE751">
            <v>0</v>
          </cell>
          <cell r="AF751">
            <v>0</v>
          </cell>
        </row>
        <row r="752">
          <cell r="A752">
            <v>95248</v>
          </cell>
          <cell r="B752">
            <v>952</v>
          </cell>
          <cell r="C752">
            <v>48</v>
          </cell>
          <cell r="D752" t="str">
            <v>REP.DE DOC.EN EL QUE CONSTA LA CONCESION</v>
          </cell>
          <cell r="E752">
            <v>0</v>
          </cell>
          <cell r="F752">
            <v>0</v>
          </cell>
          <cell r="G752">
            <v>0</v>
          </cell>
          <cell r="H752">
            <v>0</v>
          </cell>
          <cell r="I752">
            <v>0</v>
          </cell>
          <cell r="J752">
            <v>0</v>
          </cell>
          <cell r="K752">
            <v>0</v>
          </cell>
          <cell r="L752">
            <v>0</v>
          </cell>
          <cell r="M752">
            <v>0</v>
          </cell>
          <cell r="N752">
            <v>0</v>
          </cell>
          <cell r="O752">
            <v>0</v>
          </cell>
          <cell r="P752">
            <v>0</v>
          </cell>
          <cell r="T752">
            <v>0</v>
          </cell>
          <cell r="U752">
            <v>0</v>
          </cell>
          <cell r="X752">
            <v>0</v>
          </cell>
          <cell r="Y752">
            <v>0</v>
          </cell>
          <cell r="AB752">
            <v>952</v>
          </cell>
          <cell r="AC752">
            <v>48</v>
          </cell>
          <cell r="AD752" t="str">
            <v>REP.DE DOC.EN EL QUE CONSTA LA CONCESION</v>
          </cell>
          <cell r="AE752">
            <v>0</v>
          </cell>
          <cell r="AF752">
            <v>0</v>
          </cell>
        </row>
        <row r="753">
          <cell r="A753">
            <v>95249</v>
          </cell>
          <cell r="B753">
            <v>952</v>
          </cell>
          <cell r="C753">
            <v>49</v>
          </cell>
          <cell r="D753" t="str">
            <v>CAMBIO DE VEHICULO OBJ.DE LA CONCESION</v>
          </cell>
          <cell r="E753">
            <v>0</v>
          </cell>
          <cell r="F753">
            <v>0</v>
          </cell>
          <cell r="G753">
            <v>0</v>
          </cell>
          <cell r="H753">
            <v>0</v>
          </cell>
          <cell r="I753">
            <v>0</v>
          </cell>
          <cell r="J753">
            <v>0</v>
          </cell>
          <cell r="K753">
            <v>0</v>
          </cell>
          <cell r="L753">
            <v>0</v>
          </cell>
          <cell r="M753">
            <v>0</v>
          </cell>
          <cell r="N753">
            <v>0</v>
          </cell>
          <cell r="O753">
            <v>0</v>
          </cell>
          <cell r="P753">
            <v>0</v>
          </cell>
          <cell r="T753">
            <v>0</v>
          </cell>
          <cell r="U753">
            <v>0</v>
          </cell>
          <cell r="X753">
            <v>0</v>
          </cell>
          <cell r="Y753">
            <v>0</v>
          </cell>
          <cell r="AB753">
            <v>952</v>
          </cell>
          <cell r="AC753">
            <v>49</v>
          </cell>
          <cell r="AD753" t="str">
            <v>CAMBIO DE VEHICULO OBJ.DE LA CONCESION</v>
          </cell>
          <cell r="AE753">
            <v>0</v>
          </cell>
          <cell r="AF753">
            <v>0</v>
          </cell>
        </row>
        <row r="754">
          <cell r="A754">
            <v>95250</v>
          </cell>
          <cell r="B754">
            <v>952</v>
          </cell>
          <cell r="C754">
            <v>50</v>
          </cell>
          <cell r="D754" t="str">
            <v>DONATIVOS PARA CRUZ ROJA</v>
          </cell>
          <cell r="E754">
            <v>0</v>
          </cell>
          <cell r="F754">
            <v>0</v>
          </cell>
          <cell r="G754">
            <v>0</v>
          </cell>
          <cell r="H754">
            <v>0</v>
          </cell>
          <cell r="I754">
            <v>0</v>
          </cell>
          <cell r="J754">
            <v>0</v>
          </cell>
          <cell r="K754">
            <v>0</v>
          </cell>
          <cell r="L754">
            <v>0</v>
          </cell>
          <cell r="M754">
            <v>0</v>
          </cell>
          <cell r="N754">
            <v>0</v>
          </cell>
          <cell r="O754">
            <v>0</v>
          </cell>
          <cell r="P754">
            <v>0</v>
          </cell>
          <cell r="T754">
            <v>0</v>
          </cell>
          <cell r="U754">
            <v>0</v>
          </cell>
          <cell r="X754">
            <v>0</v>
          </cell>
          <cell r="Y754">
            <v>0</v>
          </cell>
          <cell r="AB754">
            <v>952</v>
          </cell>
          <cell r="AC754">
            <v>50</v>
          </cell>
          <cell r="AD754" t="str">
            <v>DONATIVOS PARA CRUZ ROJA</v>
          </cell>
          <cell r="AE754">
            <v>0</v>
          </cell>
          <cell r="AF754">
            <v>0</v>
          </cell>
        </row>
        <row r="755">
          <cell r="A755">
            <v>95251</v>
          </cell>
          <cell r="B755">
            <v>952</v>
          </cell>
          <cell r="C755">
            <v>51</v>
          </cell>
          <cell r="D755" t="str">
            <v>DONATIVOS PARA PATRONATO DE BOMBEROS</v>
          </cell>
          <cell r="E755">
            <v>0</v>
          </cell>
          <cell r="F755">
            <v>0</v>
          </cell>
          <cell r="G755">
            <v>0</v>
          </cell>
          <cell r="H755">
            <v>0</v>
          </cell>
          <cell r="I755">
            <v>0</v>
          </cell>
          <cell r="J755">
            <v>0</v>
          </cell>
          <cell r="K755">
            <v>0</v>
          </cell>
          <cell r="L755">
            <v>0</v>
          </cell>
          <cell r="M755">
            <v>0</v>
          </cell>
          <cell r="N755">
            <v>0</v>
          </cell>
          <cell r="O755">
            <v>0</v>
          </cell>
          <cell r="P755">
            <v>0</v>
          </cell>
          <cell r="T755">
            <v>0</v>
          </cell>
          <cell r="U755">
            <v>0</v>
          </cell>
          <cell r="X755">
            <v>0</v>
          </cell>
          <cell r="Y755">
            <v>0</v>
          </cell>
          <cell r="AB755">
            <v>952</v>
          </cell>
          <cell r="AC755">
            <v>51</v>
          </cell>
          <cell r="AD755" t="str">
            <v>DONATIVOS PARA PATRONATO DE BOMBEROS</v>
          </cell>
          <cell r="AE755">
            <v>0</v>
          </cell>
          <cell r="AF755">
            <v>0</v>
          </cell>
        </row>
        <row r="756">
          <cell r="A756">
            <v>95252</v>
          </cell>
          <cell r="B756">
            <v>952</v>
          </cell>
          <cell r="C756">
            <v>52</v>
          </cell>
          <cell r="D756" t="str">
            <v>DONATIVOS PARA CRUZ VERDE</v>
          </cell>
          <cell r="E756">
            <v>0</v>
          </cell>
          <cell r="F756">
            <v>0</v>
          </cell>
          <cell r="G756">
            <v>0</v>
          </cell>
          <cell r="H756">
            <v>0</v>
          </cell>
          <cell r="I756">
            <v>0</v>
          </cell>
          <cell r="J756">
            <v>0</v>
          </cell>
          <cell r="K756">
            <v>0</v>
          </cell>
          <cell r="L756">
            <v>0</v>
          </cell>
          <cell r="M756">
            <v>0</v>
          </cell>
          <cell r="N756">
            <v>0</v>
          </cell>
          <cell r="O756">
            <v>0</v>
          </cell>
          <cell r="P756">
            <v>0</v>
          </cell>
          <cell r="T756">
            <v>0</v>
          </cell>
          <cell r="U756">
            <v>0</v>
          </cell>
          <cell r="X756">
            <v>0</v>
          </cell>
          <cell r="Y756">
            <v>0</v>
          </cell>
          <cell r="AB756">
            <v>952</v>
          </cell>
          <cell r="AC756">
            <v>52</v>
          </cell>
          <cell r="AD756" t="str">
            <v>DONATIVOS PARA CRUZ VERDE</v>
          </cell>
          <cell r="AE756">
            <v>0</v>
          </cell>
          <cell r="AF756">
            <v>0</v>
          </cell>
        </row>
        <row r="757">
          <cell r="A757">
            <v>95253</v>
          </cell>
          <cell r="B757">
            <v>952</v>
          </cell>
          <cell r="C757">
            <v>53</v>
          </cell>
          <cell r="D757" t="str">
            <v>DONATIVOS POR APLICAR</v>
          </cell>
          <cell r="E757">
            <v>0</v>
          </cell>
          <cell r="F757">
            <v>0</v>
          </cell>
          <cell r="G757">
            <v>0</v>
          </cell>
          <cell r="H757">
            <v>0</v>
          </cell>
          <cell r="I757">
            <v>0</v>
          </cell>
          <cell r="J757">
            <v>0</v>
          </cell>
          <cell r="K757">
            <v>0</v>
          </cell>
          <cell r="L757">
            <v>0</v>
          </cell>
          <cell r="M757">
            <v>0</v>
          </cell>
          <cell r="N757">
            <v>0</v>
          </cell>
          <cell r="O757">
            <v>0</v>
          </cell>
          <cell r="P757">
            <v>0</v>
          </cell>
          <cell r="T757">
            <v>0</v>
          </cell>
          <cell r="U757">
            <v>0</v>
          </cell>
          <cell r="X757">
            <v>0</v>
          </cell>
          <cell r="Y757">
            <v>0</v>
          </cell>
          <cell r="AB757">
            <v>952</v>
          </cell>
          <cell r="AC757">
            <v>53</v>
          </cell>
          <cell r="AD757" t="str">
            <v>DONATIVOS POR APLICAR</v>
          </cell>
          <cell r="AE757">
            <v>0</v>
          </cell>
          <cell r="AF757">
            <v>0</v>
          </cell>
        </row>
        <row r="758">
          <cell r="A758">
            <v>95254</v>
          </cell>
          <cell r="B758">
            <v>952</v>
          </cell>
          <cell r="C758">
            <v>54</v>
          </cell>
          <cell r="D758" t="str">
            <v>MULTAS TRANSP.PUB. (TAXIS) SIN CONCESION</v>
          </cell>
          <cell r="E758">
            <v>0</v>
          </cell>
          <cell r="F758">
            <v>0</v>
          </cell>
          <cell r="G758">
            <v>0</v>
          </cell>
          <cell r="H758">
            <v>0</v>
          </cell>
          <cell r="I758">
            <v>0</v>
          </cell>
          <cell r="J758">
            <v>0</v>
          </cell>
          <cell r="K758">
            <v>0</v>
          </cell>
          <cell r="L758">
            <v>0</v>
          </cell>
          <cell r="M758">
            <v>0</v>
          </cell>
          <cell r="N758">
            <v>0</v>
          </cell>
          <cell r="O758">
            <v>0</v>
          </cell>
          <cell r="P758">
            <v>0</v>
          </cell>
          <cell r="T758">
            <v>0</v>
          </cell>
          <cell r="U758">
            <v>0</v>
          </cell>
          <cell r="X758">
            <v>0</v>
          </cell>
          <cell r="Y758">
            <v>0</v>
          </cell>
          <cell r="AB758">
            <v>952</v>
          </cell>
          <cell r="AC758">
            <v>54</v>
          </cell>
          <cell r="AD758" t="str">
            <v>MULTAS TRANSP.PUB. (TAXIS) SIN CONCESION</v>
          </cell>
          <cell r="AE758">
            <v>0</v>
          </cell>
          <cell r="AF758">
            <v>0</v>
          </cell>
        </row>
        <row r="759">
          <cell r="A759">
            <v>95255</v>
          </cell>
          <cell r="B759">
            <v>952</v>
          </cell>
          <cell r="C759">
            <v>55</v>
          </cell>
          <cell r="D759" t="str">
            <v>SUBSIDIO MULTAS TRANSP.PUB.(TAXI)S/CONCE</v>
          </cell>
          <cell r="E759">
            <v>0</v>
          </cell>
          <cell r="F759">
            <v>0</v>
          </cell>
          <cell r="G759">
            <v>0</v>
          </cell>
          <cell r="H759">
            <v>0</v>
          </cell>
          <cell r="I759">
            <v>0</v>
          </cell>
          <cell r="J759">
            <v>0</v>
          </cell>
          <cell r="K759">
            <v>0</v>
          </cell>
          <cell r="L759">
            <v>0</v>
          </cell>
          <cell r="M759">
            <v>0</v>
          </cell>
          <cell r="N759">
            <v>0</v>
          </cell>
          <cell r="O759">
            <v>0</v>
          </cell>
          <cell r="P759">
            <v>0</v>
          </cell>
          <cell r="T759">
            <v>0</v>
          </cell>
          <cell r="U759">
            <v>0</v>
          </cell>
          <cell r="X759">
            <v>0</v>
          </cell>
          <cell r="Y759">
            <v>0</v>
          </cell>
          <cell r="AB759">
            <v>952</v>
          </cell>
          <cell r="AC759">
            <v>55</v>
          </cell>
          <cell r="AD759" t="str">
            <v>SUBSIDIO MULTAS TRANSP.PUB.(TAXI)S/CONCE</v>
          </cell>
          <cell r="AE759">
            <v>0</v>
          </cell>
          <cell r="AF759">
            <v>0</v>
          </cell>
        </row>
        <row r="760">
          <cell r="A760">
            <v>95256</v>
          </cell>
          <cell r="B760">
            <v>952</v>
          </cell>
          <cell r="C760">
            <v>56</v>
          </cell>
          <cell r="D760" t="str">
            <v>90% INFRACCIONES D/TRANSITO ELECTRONICAS</v>
          </cell>
          <cell r="E760">
            <v>0</v>
          </cell>
          <cell r="F760">
            <v>0</v>
          </cell>
          <cell r="G760">
            <v>0</v>
          </cell>
          <cell r="H760">
            <v>0</v>
          </cell>
          <cell r="I760">
            <v>0</v>
          </cell>
          <cell r="J760">
            <v>0</v>
          </cell>
          <cell r="K760">
            <v>0</v>
          </cell>
          <cell r="L760">
            <v>0</v>
          </cell>
          <cell r="M760">
            <v>0</v>
          </cell>
          <cell r="N760">
            <v>0</v>
          </cell>
          <cell r="O760">
            <v>0</v>
          </cell>
          <cell r="P760">
            <v>0</v>
          </cell>
          <cell r="T760">
            <v>0</v>
          </cell>
          <cell r="U760">
            <v>0</v>
          </cell>
          <cell r="X760">
            <v>0</v>
          </cell>
          <cell r="Y760">
            <v>0</v>
          </cell>
          <cell r="AB760">
            <v>952</v>
          </cell>
          <cell r="AC760">
            <v>56</v>
          </cell>
          <cell r="AD760" t="str">
            <v>90% INFRACCIONES D/TRANSITO ELECTRONICAS</v>
          </cell>
          <cell r="AE760">
            <v>0</v>
          </cell>
          <cell r="AF760">
            <v>0</v>
          </cell>
        </row>
        <row r="761">
          <cell r="A761">
            <v>95257</v>
          </cell>
          <cell r="B761">
            <v>952</v>
          </cell>
          <cell r="C761">
            <v>57</v>
          </cell>
          <cell r="D761" t="str">
            <v>SUBSIDIO REC. Y ACT.IMP.S/TENENCIA</v>
          </cell>
          <cell r="E761">
            <v>0</v>
          </cell>
          <cell r="F761">
            <v>0</v>
          </cell>
          <cell r="G761">
            <v>0</v>
          </cell>
          <cell r="H761">
            <v>0</v>
          </cell>
          <cell r="I761">
            <v>0</v>
          </cell>
          <cell r="J761">
            <v>0</v>
          </cell>
          <cell r="K761">
            <v>0</v>
          </cell>
          <cell r="L761">
            <v>0</v>
          </cell>
          <cell r="M761">
            <v>0</v>
          </cell>
          <cell r="N761">
            <v>0</v>
          </cell>
          <cell r="O761">
            <v>0</v>
          </cell>
          <cell r="P761">
            <v>0</v>
          </cell>
          <cell r="T761">
            <v>0</v>
          </cell>
          <cell r="U761">
            <v>0</v>
          </cell>
          <cell r="X761">
            <v>0</v>
          </cell>
          <cell r="Y761">
            <v>0</v>
          </cell>
          <cell r="AB761">
            <v>952</v>
          </cell>
          <cell r="AC761">
            <v>57</v>
          </cell>
          <cell r="AD761" t="str">
            <v>SUBSIDIO REC. Y ACT.IMP.S/TENENCIA</v>
          </cell>
          <cell r="AE761">
            <v>0</v>
          </cell>
          <cell r="AF761">
            <v>0</v>
          </cell>
        </row>
        <row r="762">
          <cell r="A762">
            <v>95261</v>
          </cell>
          <cell r="B762">
            <v>952</v>
          </cell>
          <cell r="C762">
            <v>61</v>
          </cell>
          <cell r="D762" t="str">
            <v>RECARGOS X MULTAS AGENCIA EST.DE TRANSP.</v>
          </cell>
          <cell r="H762">
            <v>0</v>
          </cell>
          <cell r="I762">
            <v>0</v>
          </cell>
          <cell r="J762">
            <v>0</v>
          </cell>
          <cell r="K762">
            <v>0</v>
          </cell>
          <cell r="L762">
            <v>0</v>
          </cell>
          <cell r="M762">
            <v>0</v>
          </cell>
          <cell r="N762">
            <v>0</v>
          </cell>
          <cell r="O762">
            <v>0</v>
          </cell>
          <cell r="P762">
            <v>0</v>
          </cell>
          <cell r="T762">
            <v>0</v>
          </cell>
          <cell r="U762">
            <v>0</v>
          </cell>
          <cell r="X762">
            <v>0</v>
          </cell>
          <cell r="Y762">
            <v>0</v>
          </cell>
          <cell r="AB762">
            <v>952</v>
          </cell>
          <cell r="AC762">
            <v>61</v>
          </cell>
          <cell r="AD762" t="str">
            <v>RECARGOS X MULTAS AGENCIA EST.DE TRANSP.</v>
          </cell>
          <cell r="AE762">
            <v>0</v>
          </cell>
          <cell r="AF762">
            <v>0</v>
          </cell>
        </row>
        <row r="763">
          <cell r="A763">
            <v>95262</v>
          </cell>
          <cell r="B763">
            <v>952</v>
          </cell>
          <cell r="C763">
            <v>62</v>
          </cell>
          <cell r="D763" t="str">
            <v>GASTOS D/EJEC.X MULT.AGENCIA EST.D/TRANS</v>
          </cell>
          <cell r="H763">
            <v>0</v>
          </cell>
          <cell r="I763">
            <v>0</v>
          </cell>
          <cell r="J763">
            <v>0</v>
          </cell>
          <cell r="K763">
            <v>0</v>
          </cell>
          <cell r="L763">
            <v>0</v>
          </cell>
          <cell r="M763">
            <v>0</v>
          </cell>
          <cell r="N763">
            <v>0</v>
          </cell>
          <cell r="O763">
            <v>0</v>
          </cell>
          <cell r="P763">
            <v>0</v>
          </cell>
          <cell r="T763">
            <v>0</v>
          </cell>
          <cell r="U763">
            <v>0</v>
          </cell>
          <cell r="X763">
            <v>0</v>
          </cell>
          <cell r="Y763">
            <v>0</v>
          </cell>
          <cell r="AB763">
            <v>952</v>
          </cell>
          <cell r="AC763">
            <v>62</v>
          </cell>
          <cell r="AD763" t="str">
            <v>GASTOS D/EJEC.X MULT.AGENCIA EST.D/TRANS</v>
          </cell>
          <cell r="AE763">
            <v>0</v>
          </cell>
          <cell r="AF763">
            <v>0</v>
          </cell>
        </row>
        <row r="764">
          <cell r="A764">
            <v>95263</v>
          </cell>
          <cell r="B764">
            <v>952</v>
          </cell>
          <cell r="C764">
            <v>63</v>
          </cell>
          <cell r="D764" t="str">
            <v>ACTUALIZACION MULT.AGENCIA EST.DE TRANSP</v>
          </cell>
          <cell r="H764">
            <v>0</v>
          </cell>
          <cell r="I764">
            <v>0</v>
          </cell>
          <cell r="J764">
            <v>0</v>
          </cell>
          <cell r="K764">
            <v>0</v>
          </cell>
          <cell r="L764">
            <v>0</v>
          </cell>
          <cell r="M764">
            <v>0</v>
          </cell>
          <cell r="N764">
            <v>0</v>
          </cell>
          <cell r="O764">
            <v>0</v>
          </cell>
          <cell r="P764">
            <v>0</v>
          </cell>
          <cell r="T764">
            <v>0</v>
          </cell>
          <cell r="U764">
            <v>0</v>
          </cell>
          <cell r="X764">
            <v>0</v>
          </cell>
          <cell r="Y764">
            <v>0</v>
          </cell>
          <cell r="AB764">
            <v>952</v>
          </cell>
          <cell r="AC764">
            <v>63</v>
          </cell>
          <cell r="AD764" t="str">
            <v>ACTUALIZACION MULT.AGENCIA EST.DE TRANSP</v>
          </cell>
          <cell r="AE764">
            <v>0</v>
          </cell>
          <cell r="AF764">
            <v>0</v>
          </cell>
        </row>
        <row r="765">
          <cell r="A765">
            <v>95264</v>
          </cell>
          <cell r="B765">
            <v>952</v>
          </cell>
          <cell r="C765">
            <v>64</v>
          </cell>
          <cell r="D765" t="str">
            <v>INTS.X PLAZO X MULT.ESTAT.DIR.CRED.Y COB</v>
          </cell>
          <cell r="H765">
            <v>0</v>
          </cell>
          <cell r="I765">
            <v>0</v>
          </cell>
          <cell r="J765">
            <v>0</v>
          </cell>
          <cell r="K765">
            <v>0</v>
          </cell>
          <cell r="L765">
            <v>0</v>
          </cell>
          <cell r="M765">
            <v>0</v>
          </cell>
          <cell r="N765">
            <v>0</v>
          </cell>
          <cell r="O765">
            <v>0</v>
          </cell>
          <cell r="P765">
            <v>0</v>
          </cell>
          <cell r="T765">
            <v>0</v>
          </cell>
          <cell r="U765">
            <v>0</v>
          </cell>
          <cell r="X765">
            <v>0</v>
          </cell>
          <cell r="Y765">
            <v>0</v>
          </cell>
          <cell r="AB765">
            <v>952</v>
          </cell>
          <cell r="AC765">
            <v>64</v>
          </cell>
          <cell r="AD765" t="str">
            <v>INTS.X PLAZO X MULT.ESTAT.DIR.CRED.Y COB</v>
          </cell>
          <cell r="AE765">
            <v>0</v>
          </cell>
          <cell r="AF765">
            <v>0</v>
          </cell>
        </row>
        <row r="766">
          <cell r="A766">
            <v>95265</v>
          </cell>
          <cell r="B766">
            <v>952</v>
          </cell>
          <cell r="C766">
            <v>65</v>
          </cell>
          <cell r="D766" t="str">
            <v>DONATIVO PRO PATRONATO RECONSTRUYAMOS NL</v>
          </cell>
          <cell r="H766">
            <v>0</v>
          </cell>
          <cell r="L766">
            <v>0</v>
          </cell>
          <cell r="M766">
            <v>0</v>
          </cell>
          <cell r="N766">
            <v>0</v>
          </cell>
          <cell r="O766">
            <v>0</v>
          </cell>
          <cell r="P766">
            <v>0</v>
          </cell>
          <cell r="T766">
            <v>0</v>
          </cell>
          <cell r="U766">
            <v>0</v>
          </cell>
          <cell r="X766">
            <v>0</v>
          </cell>
          <cell r="Y766">
            <v>0</v>
          </cell>
          <cell r="AB766">
            <v>952</v>
          </cell>
          <cell r="AC766">
            <v>65</v>
          </cell>
          <cell r="AD766" t="str">
            <v>DONATIVO PRO PATRONATO RECONSTRUYAMOS NL</v>
          </cell>
          <cell r="AE766">
            <v>0</v>
          </cell>
          <cell r="AF766">
            <v>0</v>
          </cell>
        </row>
        <row r="767">
          <cell r="A767">
            <v>95301</v>
          </cell>
          <cell r="B767">
            <v>953</v>
          </cell>
          <cell r="C767">
            <v>1</v>
          </cell>
          <cell r="D767" t="str">
            <v>IMP.S/TENENCIA O USO DE VEHICULOS REZAGO</v>
          </cell>
          <cell r="E767">
            <v>0</v>
          </cell>
          <cell r="F767">
            <v>0</v>
          </cell>
          <cell r="G767">
            <v>0</v>
          </cell>
          <cell r="H767">
            <v>0</v>
          </cell>
          <cell r="I767">
            <v>0</v>
          </cell>
          <cell r="J767">
            <v>0</v>
          </cell>
          <cell r="K767">
            <v>0</v>
          </cell>
          <cell r="L767">
            <v>0</v>
          </cell>
          <cell r="M767">
            <v>0</v>
          </cell>
          <cell r="N767">
            <v>0</v>
          </cell>
          <cell r="O767">
            <v>0</v>
          </cell>
          <cell r="P767">
            <v>0</v>
          </cell>
          <cell r="T767">
            <v>0</v>
          </cell>
          <cell r="U767">
            <v>0</v>
          </cell>
          <cell r="X767">
            <v>0</v>
          </cell>
          <cell r="Y767">
            <v>0</v>
          </cell>
          <cell r="AB767">
            <v>953</v>
          </cell>
          <cell r="AC767">
            <v>1</v>
          </cell>
          <cell r="AD767" t="str">
            <v>IMP.S/TENENCIA O USO DE VEHICULOS REZAGO</v>
          </cell>
          <cell r="AE767">
            <v>0</v>
          </cell>
          <cell r="AF767">
            <v>0</v>
          </cell>
        </row>
        <row r="768">
          <cell r="A768">
            <v>95302</v>
          </cell>
          <cell r="B768">
            <v>953</v>
          </cell>
          <cell r="C768">
            <v>2</v>
          </cell>
          <cell r="D768" t="str">
            <v>IMP.S/TENENCIA MOTOCICLETAS REZAGO</v>
          </cell>
          <cell r="E768">
            <v>0</v>
          </cell>
          <cell r="F768">
            <v>0</v>
          </cell>
          <cell r="G768">
            <v>0</v>
          </cell>
          <cell r="H768">
            <v>0</v>
          </cell>
          <cell r="I768">
            <v>0</v>
          </cell>
          <cell r="J768">
            <v>0</v>
          </cell>
          <cell r="K768">
            <v>0</v>
          </cell>
          <cell r="L768">
            <v>0</v>
          </cell>
          <cell r="M768">
            <v>0</v>
          </cell>
          <cell r="N768">
            <v>0</v>
          </cell>
          <cell r="O768">
            <v>0</v>
          </cell>
          <cell r="P768">
            <v>0</v>
          </cell>
          <cell r="T768">
            <v>0</v>
          </cell>
          <cell r="U768">
            <v>0</v>
          </cell>
          <cell r="X768">
            <v>0</v>
          </cell>
          <cell r="Y768">
            <v>0</v>
          </cell>
          <cell r="AB768">
            <v>953</v>
          </cell>
          <cell r="AC768">
            <v>2</v>
          </cell>
          <cell r="AD768" t="str">
            <v>IMP.S/TENENCIA MOTOCICLETAS REZAGO</v>
          </cell>
          <cell r="AE768">
            <v>0</v>
          </cell>
          <cell r="AF768">
            <v>0</v>
          </cell>
        </row>
        <row r="769">
          <cell r="A769">
            <v>95303</v>
          </cell>
          <cell r="B769">
            <v>953</v>
          </cell>
          <cell r="C769">
            <v>3</v>
          </cell>
          <cell r="D769" t="str">
            <v>REC.Y ACT.DE IMP.S/TEN. O USO VEH.REZAGO</v>
          </cell>
          <cell r="E769">
            <v>0</v>
          </cell>
          <cell r="F769">
            <v>0</v>
          </cell>
          <cell r="G769">
            <v>0</v>
          </cell>
          <cell r="H769">
            <v>0</v>
          </cell>
          <cell r="I769">
            <v>0</v>
          </cell>
          <cell r="J769">
            <v>0</v>
          </cell>
          <cell r="K769">
            <v>0</v>
          </cell>
          <cell r="L769">
            <v>0</v>
          </cell>
          <cell r="M769">
            <v>0</v>
          </cell>
          <cell r="N769">
            <v>0</v>
          </cell>
          <cell r="O769">
            <v>0</v>
          </cell>
          <cell r="P769">
            <v>0</v>
          </cell>
          <cell r="T769">
            <v>0</v>
          </cell>
          <cell r="U769">
            <v>0</v>
          </cell>
          <cell r="X769">
            <v>0</v>
          </cell>
          <cell r="Y769">
            <v>0</v>
          </cell>
          <cell r="AB769">
            <v>953</v>
          </cell>
          <cell r="AC769">
            <v>3</v>
          </cell>
          <cell r="AD769" t="str">
            <v>REC.Y ACT.DE IMP.S/TEN. O USO VEH.REZAGO</v>
          </cell>
          <cell r="AE769">
            <v>0</v>
          </cell>
          <cell r="AF769">
            <v>0</v>
          </cell>
        </row>
        <row r="770">
          <cell r="A770">
            <v>95304</v>
          </cell>
          <cell r="B770">
            <v>953</v>
          </cell>
          <cell r="C770">
            <v>4</v>
          </cell>
          <cell r="D770" t="str">
            <v>REC.Y ACT.DE IMP.S/TEN.MOTOCICLETA REZ.</v>
          </cell>
          <cell r="E770">
            <v>0</v>
          </cell>
          <cell r="F770">
            <v>0</v>
          </cell>
          <cell r="G770">
            <v>0</v>
          </cell>
          <cell r="H770">
            <v>0</v>
          </cell>
          <cell r="I770">
            <v>0</v>
          </cell>
          <cell r="J770">
            <v>0</v>
          </cell>
          <cell r="K770">
            <v>0</v>
          </cell>
          <cell r="L770">
            <v>0</v>
          </cell>
          <cell r="M770">
            <v>0</v>
          </cell>
          <cell r="N770">
            <v>0</v>
          </cell>
          <cell r="O770">
            <v>0</v>
          </cell>
          <cell r="P770">
            <v>0</v>
          </cell>
          <cell r="T770">
            <v>0</v>
          </cell>
          <cell r="U770">
            <v>0</v>
          </cell>
          <cell r="X770">
            <v>0</v>
          </cell>
          <cell r="Y770">
            <v>0</v>
          </cell>
          <cell r="AB770">
            <v>953</v>
          </cell>
          <cell r="AC770">
            <v>4</v>
          </cell>
          <cell r="AD770" t="str">
            <v>REC.Y ACT.DE IMP.S/TEN.MOTOCICLETA REZ.</v>
          </cell>
          <cell r="AE770">
            <v>0</v>
          </cell>
          <cell r="AF770">
            <v>0</v>
          </cell>
        </row>
        <row r="771">
          <cell r="A771">
            <v>95305</v>
          </cell>
          <cell r="B771">
            <v>953</v>
          </cell>
          <cell r="C771">
            <v>5</v>
          </cell>
          <cell r="D771" t="str">
            <v>DEVOLUCION IMP.S/TENENCIA REZAGO</v>
          </cell>
          <cell r="E771">
            <v>0</v>
          </cell>
          <cell r="F771">
            <v>0</v>
          </cell>
          <cell r="G771">
            <v>0</v>
          </cell>
          <cell r="H771">
            <v>0</v>
          </cell>
          <cell r="I771">
            <v>0</v>
          </cell>
          <cell r="J771">
            <v>0</v>
          </cell>
          <cell r="K771">
            <v>0</v>
          </cell>
          <cell r="L771">
            <v>0</v>
          </cell>
          <cell r="M771">
            <v>0</v>
          </cell>
          <cell r="N771">
            <v>0</v>
          </cell>
          <cell r="O771">
            <v>0</v>
          </cell>
          <cell r="P771">
            <v>0</v>
          </cell>
          <cell r="T771">
            <v>0</v>
          </cell>
          <cell r="U771">
            <v>0</v>
          </cell>
          <cell r="X771">
            <v>0</v>
          </cell>
          <cell r="Y771">
            <v>0</v>
          </cell>
          <cell r="AB771">
            <v>953</v>
          </cell>
          <cell r="AC771">
            <v>5</v>
          </cell>
          <cell r="AD771" t="str">
            <v>DEVOLUCION IMP.S/TENENCIA REZAGO</v>
          </cell>
          <cell r="AE771">
            <v>0</v>
          </cell>
          <cell r="AF771">
            <v>0</v>
          </cell>
        </row>
        <row r="772">
          <cell r="A772">
            <v>95306</v>
          </cell>
          <cell r="B772">
            <v>953</v>
          </cell>
          <cell r="C772">
            <v>6</v>
          </cell>
          <cell r="D772" t="str">
            <v>ACT.E INTS.POR DEV.IMP.S/TENENCIA REZAGO</v>
          </cell>
          <cell r="E772">
            <v>0</v>
          </cell>
          <cell r="F772">
            <v>0</v>
          </cell>
          <cell r="G772">
            <v>0</v>
          </cell>
          <cell r="H772">
            <v>0</v>
          </cell>
          <cell r="I772">
            <v>0</v>
          </cell>
          <cell r="J772">
            <v>0</v>
          </cell>
          <cell r="K772">
            <v>0</v>
          </cell>
          <cell r="L772">
            <v>0</v>
          </cell>
          <cell r="M772">
            <v>0</v>
          </cell>
          <cell r="N772">
            <v>0</v>
          </cell>
          <cell r="O772">
            <v>0</v>
          </cell>
          <cell r="P772">
            <v>0</v>
          </cell>
          <cell r="T772">
            <v>0</v>
          </cell>
          <cell r="U772">
            <v>0</v>
          </cell>
          <cell r="X772">
            <v>0</v>
          </cell>
          <cell r="Y772">
            <v>0</v>
          </cell>
          <cell r="AB772">
            <v>953</v>
          </cell>
          <cell r="AC772">
            <v>6</v>
          </cell>
          <cell r="AD772" t="str">
            <v>ACT.E INTS.POR DEV.IMP.S/TENENCIA REZAGO</v>
          </cell>
          <cell r="AE772">
            <v>0</v>
          </cell>
          <cell r="AF772">
            <v>0</v>
          </cell>
        </row>
        <row r="773">
          <cell r="A773">
            <v>95307</v>
          </cell>
          <cell r="B773">
            <v>953</v>
          </cell>
          <cell r="C773">
            <v>7</v>
          </cell>
          <cell r="D773" t="str">
            <v>ACREDITAMIENTO DEL IMP.S/TENENCIA REZAGO</v>
          </cell>
          <cell r="E773">
            <v>0</v>
          </cell>
          <cell r="F773">
            <v>0</v>
          </cell>
          <cell r="G773">
            <v>0</v>
          </cell>
          <cell r="H773">
            <v>0</v>
          </cell>
          <cell r="I773">
            <v>0</v>
          </cell>
          <cell r="J773">
            <v>0</v>
          </cell>
          <cell r="K773">
            <v>0</v>
          </cell>
          <cell r="L773">
            <v>0</v>
          </cell>
          <cell r="M773">
            <v>0</v>
          </cell>
          <cell r="N773">
            <v>0</v>
          </cell>
          <cell r="O773">
            <v>0</v>
          </cell>
          <cell r="P773">
            <v>0</v>
          </cell>
          <cell r="T773">
            <v>0</v>
          </cell>
          <cell r="U773">
            <v>0</v>
          </cell>
          <cell r="X773">
            <v>0</v>
          </cell>
          <cell r="Y773">
            <v>0</v>
          </cell>
          <cell r="AB773">
            <v>953</v>
          </cell>
          <cell r="AC773">
            <v>7</v>
          </cell>
          <cell r="AD773" t="str">
            <v>ACREDITAMIENTO DEL IMP.S/TENENCIA REZAGO</v>
          </cell>
          <cell r="AE773">
            <v>0</v>
          </cell>
          <cell r="AF773">
            <v>0</v>
          </cell>
        </row>
        <row r="774">
          <cell r="A774">
            <v>95308</v>
          </cell>
          <cell r="B774">
            <v>953</v>
          </cell>
          <cell r="C774">
            <v>8</v>
          </cell>
          <cell r="D774" t="str">
            <v>GASTOS DE EJEC.IMP.S/TENENCIA REZAGO</v>
          </cell>
          <cell r="E774">
            <v>0</v>
          </cell>
          <cell r="F774">
            <v>0</v>
          </cell>
          <cell r="G774">
            <v>0</v>
          </cell>
          <cell r="H774">
            <v>0</v>
          </cell>
          <cell r="I774">
            <v>0</v>
          </cell>
          <cell r="J774">
            <v>0</v>
          </cell>
          <cell r="K774">
            <v>0</v>
          </cell>
          <cell r="L774">
            <v>0</v>
          </cell>
          <cell r="M774">
            <v>0</v>
          </cell>
          <cell r="N774">
            <v>0</v>
          </cell>
          <cell r="O774">
            <v>0</v>
          </cell>
          <cell r="P774">
            <v>0</v>
          </cell>
          <cell r="T774">
            <v>0</v>
          </cell>
          <cell r="U774">
            <v>0</v>
          </cell>
          <cell r="X774">
            <v>0</v>
          </cell>
          <cell r="Y774">
            <v>0</v>
          </cell>
          <cell r="AB774">
            <v>953</v>
          </cell>
          <cell r="AC774">
            <v>8</v>
          </cell>
          <cell r="AD774" t="str">
            <v>GASTOS DE EJEC.IMP.S/TENENCIA REZAGO</v>
          </cell>
          <cell r="AE774">
            <v>0</v>
          </cell>
          <cell r="AF774">
            <v>0</v>
          </cell>
        </row>
        <row r="775">
          <cell r="A775">
            <v>95309</v>
          </cell>
          <cell r="B775">
            <v>953</v>
          </cell>
          <cell r="C775">
            <v>9</v>
          </cell>
          <cell r="D775" t="str">
            <v>MULTAS IMP.S/TENENCIA CTRL.OBLIG.REZAGO</v>
          </cell>
          <cell r="E775">
            <v>0</v>
          </cell>
          <cell r="F775">
            <v>0</v>
          </cell>
          <cell r="G775">
            <v>0</v>
          </cell>
          <cell r="H775">
            <v>0</v>
          </cell>
          <cell r="I775">
            <v>0</v>
          </cell>
          <cell r="J775">
            <v>0</v>
          </cell>
          <cell r="K775">
            <v>0</v>
          </cell>
          <cell r="L775">
            <v>0</v>
          </cell>
          <cell r="M775">
            <v>0</v>
          </cell>
          <cell r="N775">
            <v>0</v>
          </cell>
          <cell r="O775">
            <v>0</v>
          </cell>
          <cell r="P775">
            <v>0</v>
          </cell>
          <cell r="T775">
            <v>0</v>
          </cell>
          <cell r="U775">
            <v>0</v>
          </cell>
          <cell r="X775">
            <v>0</v>
          </cell>
          <cell r="Y775">
            <v>0</v>
          </cell>
          <cell r="AB775">
            <v>953</v>
          </cell>
          <cell r="AC775">
            <v>9</v>
          </cell>
          <cell r="AD775" t="str">
            <v>MULTAS IMP.S/TENENCIA CTRL.OBLIG.REZAGO</v>
          </cell>
          <cell r="AE775">
            <v>0</v>
          </cell>
          <cell r="AF775">
            <v>0</v>
          </cell>
        </row>
        <row r="776">
          <cell r="A776">
            <v>95310</v>
          </cell>
          <cell r="B776">
            <v>953</v>
          </cell>
          <cell r="C776">
            <v>10</v>
          </cell>
          <cell r="D776" t="str">
            <v>ACT.IMP.S/TENENCIA VEHICULOS REZAGO</v>
          </cell>
          <cell r="E776">
            <v>0</v>
          </cell>
          <cell r="F776">
            <v>0</v>
          </cell>
          <cell r="G776">
            <v>0</v>
          </cell>
          <cell r="H776">
            <v>0</v>
          </cell>
          <cell r="I776">
            <v>0</v>
          </cell>
          <cell r="J776">
            <v>0</v>
          </cell>
          <cell r="K776">
            <v>0</v>
          </cell>
          <cell r="L776">
            <v>0</v>
          </cell>
          <cell r="M776">
            <v>0</v>
          </cell>
          <cell r="N776">
            <v>0</v>
          </cell>
          <cell r="O776">
            <v>0</v>
          </cell>
          <cell r="P776">
            <v>0</v>
          </cell>
          <cell r="T776">
            <v>0</v>
          </cell>
          <cell r="U776">
            <v>0</v>
          </cell>
          <cell r="X776">
            <v>0</v>
          </cell>
          <cell r="Y776">
            <v>0</v>
          </cell>
          <cell r="AB776">
            <v>953</v>
          </cell>
          <cell r="AC776">
            <v>10</v>
          </cell>
          <cell r="AD776" t="str">
            <v>ACT.IMP.S/TENENCIA VEHICULOS REZAGO</v>
          </cell>
          <cell r="AE776">
            <v>0</v>
          </cell>
          <cell r="AF776">
            <v>0</v>
          </cell>
        </row>
        <row r="777">
          <cell r="A777">
            <v>95311</v>
          </cell>
          <cell r="B777">
            <v>953</v>
          </cell>
          <cell r="C777">
            <v>11</v>
          </cell>
          <cell r="D777" t="str">
            <v>ACT.IMP.S/TENENCIA MOTOCICLETAS REZAGO</v>
          </cell>
          <cell r="E777">
            <v>0</v>
          </cell>
          <cell r="F777">
            <v>0</v>
          </cell>
          <cell r="G777">
            <v>0</v>
          </cell>
          <cell r="H777">
            <v>0</v>
          </cell>
          <cell r="I777">
            <v>0</v>
          </cell>
          <cell r="J777">
            <v>0</v>
          </cell>
          <cell r="K777">
            <v>0</v>
          </cell>
          <cell r="L777">
            <v>0</v>
          </cell>
          <cell r="M777">
            <v>0</v>
          </cell>
          <cell r="N777">
            <v>0</v>
          </cell>
          <cell r="O777">
            <v>0</v>
          </cell>
          <cell r="P777">
            <v>0</v>
          </cell>
          <cell r="T777">
            <v>0</v>
          </cell>
          <cell r="U777">
            <v>0</v>
          </cell>
          <cell r="X777">
            <v>0</v>
          </cell>
          <cell r="Y777">
            <v>0</v>
          </cell>
          <cell r="AB777">
            <v>953</v>
          </cell>
          <cell r="AC777">
            <v>11</v>
          </cell>
          <cell r="AD777" t="str">
            <v>ACT.IMP.S/TENENCIA MOTOCICLETAS REZAGO</v>
          </cell>
          <cell r="AE777">
            <v>0</v>
          </cell>
          <cell r="AF777">
            <v>0</v>
          </cell>
        </row>
        <row r="778">
          <cell r="A778">
            <v>95401</v>
          </cell>
          <cell r="B778">
            <v>954</v>
          </cell>
          <cell r="C778">
            <v>1</v>
          </cell>
          <cell r="D778" t="str">
            <v>INCENTIVOS POR ISAN REZAGO</v>
          </cell>
          <cell r="E778">
            <v>0</v>
          </cell>
          <cell r="F778">
            <v>0</v>
          </cell>
          <cell r="G778">
            <v>0</v>
          </cell>
          <cell r="H778">
            <v>0</v>
          </cell>
          <cell r="I778">
            <v>0</v>
          </cell>
          <cell r="J778">
            <v>0</v>
          </cell>
          <cell r="K778">
            <v>0</v>
          </cell>
          <cell r="L778">
            <v>0</v>
          </cell>
          <cell r="M778">
            <v>0</v>
          </cell>
          <cell r="N778">
            <v>0</v>
          </cell>
          <cell r="O778">
            <v>0</v>
          </cell>
          <cell r="P778">
            <v>0</v>
          </cell>
          <cell r="T778">
            <v>0</v>
          </cell>
          <cell r="U778">
            <v>0</v>
          </cell>
          <cell r="X778">
            <v>0</v>
          </cell>
          <cell r="Y778">
            <v>0</v>
          </cell>
          <cell r="AB778">
            <v>954</v>
          </cell>
          <cell r="AC778">
            <v>1</v>
          </cell>
          <cell r="AD778" t="str">
            <v>INCENTIVOS POR ISAN REZAGO</v>
          </cell>
          <cell r="AE778">
            <v>0</v>
          </cell>
          <cell r="AF778">
            <v>0</v>
          </cell>
        </row>
        <row r="779">
          <cell r="A779">
            <v>95402</v>
          </cell>
          <cell r="B779">
            <v>954</v>
          </cell>
          <cell r="C779">
            <v>2</v>
          </cell>
          <cell r="D779" t="str">
            <v>RECARGOS DE ISAN REZAGO</v>
          </cell>
          <cell r="E779">
            <v>0</v>
          </cell>
          <cell r="F779">
            <v>0</v>
          </cell>
          <cell r="G779">
            <v>0</v>
          </cell>
          <cell r="H779">
            <v>0</v>
          </cell>
          <cell r="I779">
            <v>0</v>
          </cell>
          <cell r="J779">
            <v>0</v>
          </cell>
          <cell r="K779">
            <v>0</v>
          </cell>
          <cell r="L779">
            <v>0</v>
          </cell>
          <cell r="M779">
            <v>0</v>
          </cell>
          <cell r="N779">
            <v>0</v>
          </cell>
          <cell r="O779">
            <v>0</v>
          </cell>
          <cell r="P779">
            <v>0</v>
          </cell>
          <cell r="T779">
            <v>0</v>
          </cell>
          <cell r="U779">
            <v>0</v>
          </cell>
          <cell r="X779">
            <v>0</v>
          </cell>
          <cell r="Y779">
            <v>0</v>
          </cell>
          <cell r="AB779">
            <v>954</v>
          </cell>
          <cell r="AC779">
            <v>2</v>
          </cell>
          <cell r="AD779" t="str">
            <v>RECARGOS DE ISAN REZAGO</v>
          </cell>
          <cell r="AE779">
            <v>0</v>
          </cell>
          <cell r="AF779">
            <v>0</v>
          </cell>
        </row>
        <row r="780">
          <cell r="A780">
            <v>95403</v>
          </cell>
          <cell r="B780">
            <v>954</v>
          </cell>
          <cell r="C780">
            <v>3</v>
          </cell>
          <cell r="D780" t="str">
            <v>SANCIONES ISAN REZAGO</v>
          </cell>
          <cell r="E780">
            <v>0</v>
          </cell>
          <cell r="F780">
            <v>0</v>
          </cell>
          <cell r="G780">
            <v>0</v>
          </cell>
          <cell r="H780">
            <v>0</v>
          </cell>
          <cell r="I780">
            <v>0</v>
          </cell>
          <cell r="J780">
            <v>0</v>
          </cell>
          <cell r="K780">
            <v>0</v>
          </cell>
          <cell r="L780">
            <v>0</v>
          </cell>
          <cell r="M780">
            <v>0</v>
          </cell>
          <cell r="N780">
            <v>0</v>
          </cell>
          <cell r="O780">
            <v>0</v>
          </cell>
          <cell r="P780">
            <v>0</v>
          </cell>
          <cell r="T780">
            <v>0</v>
          </cell>
          <cell r="U780">
            <v>0</v>
          </cell>
          <cell r="X780">
            <v>0</v>
          </cell>
          <cell r="Y780">
            <v>0</v>
          </cell>
          <cell r="AB780">
            <v>954</v>
          </cell>
          <cell r="AC780">
            <v>3</v>
          </cell>
          <cell r="AD780" t="str">
            <v>SANCIONES ISAN REZAGO</v>
          </cell>
          <cell r="AE780">
            <v>0</v>
          </cell>
          <cell r="AF780">
            <v>0</v>
          </cell>
        </row>
        <row r="781">
          <cell r="A781">
            <v>95404</v>
          </cell>
          <cell r="B781">
            <v>954</v>
          </cell>
          <cell r="C781">
            <v>4</v>
          </cell>
          <cell r="D781" t="str">
            <v>ISAN PAGOS PROVISIONALES REZAGO</v>
          </cell>
          <cell r="E781">
            <v>0</v>
          </cell>
          <cell r="F781">
            <v>0</v>
          </cell>
          <cell r="G781">
            <v>0</v>
          </cell>
          <cell r="H781">
            <v>0</v>
          </cell>
          <cell r="I781">
            <v>0</v>
          </cell>
          <cell r="J781">
            <v>0</v>
          </cell>
          <cell r="K781">
            <v>0</v>
          </cell>
          <cell r="L781">
            <v>0</v>
          </cell>
          <cell r="M781">
            <v>0</v>
          </cell>
          <cell r="N781">
            <v>0</v>
          </cell>
          <cell r="O781">
            <v>0</v>
          </cell>
          <cell r="P781">
            <v>0</v>
          </cell>
          <cell r="T781">
            <v>0</v>
          </cell>
          <cell r="U781">
            <v>0</v>
          </cell>
          <cell r="X781">
            <v>0</v>
          </cell>
          <cell r="Y781">
            <v>0</v>
          </cell>
          <cell r="AB781">
            <v>954</v>
          </cell>
          <cell r="AC781">
            <v>4</v>
          </cell>
          <cell r="AD781" t="str">
            <v>ISAN PAGOS PROVISIONALES REZAGO</v>
          </cell>
          <cell r="AE781">
            <v>0</v>
          </cell>
          <cell r="AF781">
            <v>0</v>
          </cell>
        </row>
        <row r="782">
          <cell r="A782">
            <v>95405</v>
          </cell>
          <cell r="B782">
            <v>954</v>
          </cell>
          <cell r="C782">
            <v>5</v>
          </cell>
          <cell r="D782" t="str">
            <v>ACTUALIZACION DE ISAN REZAGO</v>
          </cell>
          <cell r="E782">
            <v>0</v>
          </cell>
          <cell r="F782">
            <v>0</v>
          </cell>
          <cell r="G782">
            <v>0</v>
          </cell>
          <cell r="H782">
            <v>0</v>
          </cell>
          <cell r="I782">
            <v>0</v>
          </cell>
          <cell r="J782">
            <v>0</v>
          </cell>
          <cell r="K782">
            <v>0</v>
          </cell>
          <cell r="L782">
            <v>0</v>
          </cell>
          <cell r="M782">
            <v>0</v>
          </cell>
          <cell r="N782">
            <v>0</v>
          </cell>
          <cell r="O782">
            <v>0</v>
          </cell>
          <cell r="P782">
            <v>0</v>
          </cell>
          <cell r="T782">
            <v>0</v>
          </cell>
          <cell r="U782">
            <v>0</v>
          </cell>
          <cell r="X782">
            <v>0</v>
          </cell>
          <cell r="Y782">
            <v>0</v>
          </cell>
          <cell r="AB782">
            <v>954</v>
          </cell>
          <cell r="AC782">
            <v>5</v>
          </cell>
          <cell r="AD782" t="str">
            <v>ACTUALIZACION DE ISAN REZAGO</v>
          </cell>
          <cell r="AE782">
            <v>0</v>
          </cell>
          <cell r="AF782">
            <v>0</v>
          </cell>
        </row>
        <row r="783">
          <cell r="A783">
            <v>95406</v>
          </cell>
          <cell r="B783">
            <v>954</v>
          </cell>
          <cell r="C783">
            <v>6</v>
          </cell>
          <cell r="D783" t="str">
            <v>DEV.IMP.S/AUTOMOVILES NUEVOS REZAGO</v>
          </cell>
          <cell r="E783">
            <v>0</v>
          </cell>
          <cell r="F783">
            <v>0</v>
          </cell>
          <cell r="G783">
            <v>0</v>
          </cell>
          <cell r="H783">
            <v>0</v>
          </cell>
          <cell r="I783">
            <v>0</v>
          </cell>
          <cell r="J783">
            <v>0</v>
          </cell>
          <cell r="K783">
            <v>0</v>
          </cell>
          <cell r="L783">
            <v>0</v>
          </cell>
          <cell r="M783">
            <v>0</v>
          </cell>
          <cell r="N783">
            <v>0</v>
          </cell>
          <cell r="O783">
            <v>0</v>
          </cell>
          <cell r="P783">
            <v>0</v>
          </cell>
          <cell r="T783">
            <v>0</v>
          </cell>
          <cell r="U783">
            <v>0</v>
          </cell>
          <cell r="X783">
            <v>0</v>
          </cell>
          <cell r="Y783">
            <v>0</v>
          </cell>
          <cell r="AB783">
            <v>954</v>
          </cell>
          <cell r="AC783">
            <v>6</v>
          </cell>
          <cell r="AD783" t="str">
            <v>DEV.IMP.S/AUTOMOVILES NUEVOS REZAGO</v>
          </cell>
          <cell r="AE783">
            <v>0</v>
          </cell>
          <cell r="AF783">
            <v>0</v>
          </cell>
        </row>
        <row r="784">
          <cell r="A784">
            <v>95407</v>
          </cell>
          <cell r="B784">
            <v>954</v>
          </cell>
          <cell r="C784">
            <v>7</v>
          </cell>
          <cell r="D784" t="str">
            <v>ACT.E INT'S POR DEV.ISAN REZAGO</v>
          </cell>
          <cell r="E784">
            <v>0</v>
          </cell>
          <cell r="F784">
            <v>0</v>
          </cell>
          <cell r="G784">
            <v>0</v>
          </cell>
          <cell r="H784">
            <v>0</v>
          </cell>
          <cell r="I784">
            <v>0</v>
          </cell>
          <cell r="J784">
            <v>0</v>
          </cell>
          <cell r="K784">
            <v>0</v>
          </cell>
          <cell r="L784">
            <v>0</v>
          </cell>
          <cell r="M784">
            <v>0</v>
          </cell>
          <cell r="N784">
            <v>0</v>
          </cell>
          <cell r="O784">
            <v>0</v>
          </cell>
          <cell r="P784">
            <v>0</v>
          </cell>
          <cell r="T784">
            <v>0</v>
          </cell>
          <cell r="U784">
            <v>0</v>
          </cell>
          <cell r="X784">
            <v>0</v>
          </cell>
          <cell r="Y784">
            <v>0</v>
          </cell>
          <cell r="AB784">
            <v>954</v>
          </cell>
          <cell r="AC784">
            <v>7</v>
          </cell>
          <cell r="AD784" t="str">
            <v>ACT.E INT'S POR DEV.ISAN REZAGO</v>
          </cell>
          <cell r="AE784">
            <v>0</v>
          </cell>
          <cell r="AF784">
            <v>0</v>
          </cell>
        </row>
        <row r="785">
          <cell r="A785">
            <v>95408</v>
          </cell>
          <cell r="B785">
            <v>954</v>
          </cell>
          <cell r="C785">
            <v>8</v>
          </cell>
          <cell r="D785" t="str">
            <v>GASTOS DE EJECUCION ISAN REZAGO</v>
          </cell>
          <cell r="E785">
            <v>0</v>
          </cell>
          <cell r="F785">
            <v>0</v>
          </cell>
          <cell r="G785">
            <v>0</v>
          </cell>
          <cell r="H785">
            <v>0</v>
          </cell>
          <cell r="I785">
            <v>0</v>
          </cell>
          <cell r="J785">
            <v>0</v>
          </cell>
          <cell r="K785">
            <v>0</v>
          </cell>
          <cell r="L785">
            <v>0</v>
          </cell>
          <cell r="M785">
            <v>0</v>
          </cell>
          <cell r="N785">
            <v>0</v>
          </cell>
          <cell r="O785">
            <v>0</v>
          </cell>
          <cell r="P785">
            <v>0</v>
          </cell>
          <cell r="T785">
            <v>0</v>
          </cell>
          <cell r="U785">
            <v>0</v>
          </cell>
          <cell r="X785">
            <v>0</v>
          </cell>
          <cell r="Y785">
            <v>0</v>
          </cell>
          <cell r="AB785">
            <v>954</v>
          </cell>
          <cell r="AC785">
            <v>8</v>
          </cell>
          <cell r="AD785" t="str">
            <v>GASTOS DE EJECUCION ISAN REZAGO</v>
          </cell>
          <cell r="AE785">
            <v>0</v>
          </cell>
          <cell r="AF785">
            <v>0</v>
          </cell>
        </row>
        <row r="786">
          <cell r="A786">
            <v>95409</v>
          </cell>
          <cell r="B786">
            <v>954</v>
          </cell>
          <cell r="C786">
            <v>9</v>
          </cell>
          <cell r="D786" t="str">
            <v>HONORARIOS DE EJECUCION ISAN REZAGO</v>
          </cell>
          <cell r="E786">
            <v>0</v>
          </cell>
          <cell r="F786">
            <v>0</v>
          </cell>
          <cell r="G786">
            <v>0</v>
          </cell>
          <cell r="H786">
            <v>0</v>
          </cell>
          <cell r="I786">
            <v>0</v>
          </cell>
          <cell r="J786">
            <v>0</v>
          </cell>
          <cell r="K786">
            <v>0</v>
          </cell>
          <cell r="L786">
            <v>0</v>
          </cell>
          <cell r="M786">
            <v>0</v>
          </cell>
          <cell r="N786">
            <v>0</v>
          </cell>
          <cell r="O786">
            <v>0</v>
          </cell>
          <cell r="P786">
            <v>0</v>
          </cell>
          <cell r="T786">
            <v>0</v>
          </cell>
          <cell r="U786">
            <v>0</v>
          </cell>
          <cell r="X786">
            <v>0</v>
          </cell>
          <cell r="Y786">
            <v>0</v>
          </cell>
          <cell r="AB786">
            <v>954</v>
          </cell>
          <cell r="AC786">
            <v>9</v>
          </cell>
          <cell r="AD786" t="str">
            <v>HONORARIOS DE EJECUCION ISAN REZAGO</v>
          </cell>
          <cell r="AE786">
            <v>0</v>
          </cell>
          <cell r="AF786">
            <v>0</v>
          </cell>
        </row>
        <row r="787">
          <cell r="A787">
            <v>95410</v>
          </cell>
          <cell r="B787">
            <v>954</v>
          </cell>
          <cell r="C787">
            <v>10</v>
          </cell>
          <cell r="D787" t="str">
            <v>MULTAS POR AUTOCORRECION ISAN REZAGO</v>
          </cell>
          <cell r="E787">
            <v>0</v>
          </cell>
          <cell r="F787">
            <v>0</v>
          </cell>
          <cell r="G787">
            <v>0</v>
          </cell>
          <cell r="H787">
            <v>0</v>
          </cell>
          <cell r="I787">
            <v>0</v>
          </cell>
          <cell r="J787">
            <v>0</v>
          </cell>
          <cell r="K787">
            <v>0</v>
          </cell>
          <cell r="L787">
            <v>0</v>
          </cell>
          <cell r="M787">
            <v>0</v>
          </cell>
          <cell r="N787">
            <v>0</v>
          </cell>
          <cell r="O787">
            <v>0</v>
          </cell>
          <cell r="P787">
            <v>0</v>
          </cell>
          <cell r="T787">
            <v>0</v>
          </cell>
          <cell r="U787">
            <v>0</v>
          </cell>
          <cell r="X787">
            <v>0</v>
          </cell>
          <cell r="Y787">
            <v>0</v>
          </cell>
          <cell r="AB787">
            <v>954</v>
          </cell>
          <cell r="AC787">
            <v>10</v>
          </cell>
          <cell r="AD787" t="str">
            <v>MULTAS POR AUTOCORRECION ISAN REZAGO</v>
          </cell>
          <cell r="AE787">
            <v>0</v>
          </cell>
          <cell r="AF787">
            <v>0</v>
          </cell>
        </row>
        <row r="788">
          <cell r="A788">
            <v>95411</v>
          </cell>
          <cell r="B788">
            <v>954</v>
          </cell>
          <cell r="C788">
            <v>11</v>
          </cell>
          <cell r="D788" t="str">
            <v>FONDO DE COMPENSACION DEL ISAN REZAGO</v>
          </cell>
          <cell r="E788">
            <v>0</v>
          </cell>
          <cell r="F788">
            <v>0</v>
          </cell>
          <cell r="G788">
            <v>0</v>
          </cell>
          <cell r="H788">
            <v>0</v>
          </cell>
          <cell r="I788">
            <v>0</v>
          </cell>
          <cell r="J788">
            <v>0</v>
          </cell>
          <cell r="K788">
            <v>0</v>
          </cell>
          <cell r="L788">
            <v>0</v>
          </cell>
          <cell r="M788">
            <v>0</v>
          </cell>
          <cell r="N788">
            <v>0</v>
          </cell>
          <cell r="O788">
            <v>0</v>
          </cell>
          <cell r="P788">
            <v>0</v>
          </cell>
          <cell r="T788">
            <v>0</v>
          </cell>
          <cell r="U788">
            <v>0</v>
          </cell>
          <cell r="X788">
            <v>0</v>
          </cell>
          <cell r="Y788">
            <v>0</v>
          </cell>
          <cell r="AB788">
            <v>954</v>
          </cell>
          <cell r="AC788">
            <v>11</v>
          </cell>
          <cell r="AD788" t="str">
            <v>FONDO DE COMPENSACION DEL ISAN REZAGO</v>
          </cell>
          <cell r="AE788">
            <v>0</v>
          </cell>
          <cell r="AF788">
            <v>0</v>
          </cell>
        </row>
        <row r="789">
          <cell r="A789">
            <v>99999</v>
          </cell>
          <cell r="B789">
            <v>999</v>
          </cell>
          <cell r="C789">
            <v>99</v>
          </cell>
          <cell r="D789" t="str">
            <v>TOTAL DEUDORES</v>
          </cell>
          <cell r="E789">
            <v>0</v>
          </cell>
          <cell r="F789">
            <v>0</v>
          </cell>
          <cell r="G789">
            <v>0</v>
          </cell>
          <cell r="H789">
            <v>0</v>
          </cell>
          <cell r="I789">
            <v>0</v>
          </cell>
          <cell r="J789">
            <v>0</v>
          </cell>
          <cell r="K789">
            <v>0</v>
          </cell>
          <cell r="L789">
            <v>0</v>
          </cell>
          <cell r="M789">
            <v>0</v>
          </cell>
          <cell r="N789">
            <v>0</v>
          </cell>
          <cell r="O789">
            <v>0</v>
          </cell>
          <cell r="P789">
            <v>0</v>
          </cell>
          <cell r="T789">
            <v>0</v>
          </cell>
          <cell r="U789">
            <v>0</v>
          </cell>
          <cell r="X789">
            <v>0</v>
          </cell>
          <cell r="Y789">
            <v>0</v>
          </cell>
          <cell r="AB789">
            <v>0</v>
          </cell>
          <cell r="AC789">
            <v>0</v>
          </cell>
          <cell r="AD789" t="str">
            <v>TOTAL DEUDORES</v>
          </cell>
          <cell r="AE789">
            <v>0</v>
          </cell>
          <cell r="AF789">
            <v>0</v>
          </cell>
        </row>
        <row r="790">
          <cell r="D790" t="str">
            <v>TOTAL NO PRESUPUESTAL</v>
          </cell>
          <cell r="E790">
            <v>1276706642.1600001</v>
          </cell>
          <cell r="F790">
            <v>-10316774.949999999</v>
          </cell>
          <cell r="G790">
            <v>410896296.75</v>
          </cell>
          <cell r="H790">
            <v>1677286163.96</v>
          </cell>
          <cell r="I790">
            <v>-317830153.04000002</v>
          </cell>
          <cell r="J790">
            <v>56476039.640000001</v>
          </cell>
          <cell r="K790">
            <v>-175042685.74000001</v>
          </cell>
          <cell r="L790">
            <v>-436396799.14000005</v>
          </cell>
          <cell r="M790">
            <v>37451236.369999997</v>
          </cell>
          <cell r="N790">
            <v>21031758.390000001</v>
          </cell>
          <cell r="O790">
            <v>1173228797.71</v>
          </cell>
          <cell r="P790">
            <v>1231711792.47</v>
          </cell>
          <cell r="T790">
            <v>0</v>
          </cell>
          <cell r="U790">
            <v>2472601157.29</v>
          </cell>
          <cell r="X790">
            <v>0</v>
          </cell>
          <cell r="Y790">
            <v>2472601157.29</v>
          </cell>
          <cell r="AB790">
            <v>0</v>
          </cell>
          <cell r="AC790">
            <v>0</v>
          </cell>
          <cell r="AD790" t="str">
            <v>TOTAL NO PRESUPUESTAL</v>
          </cell>
          <cell r="AE790">
            <v>1173228797.71</v>
          </cell>
          <cell r="AF790">
            <v>2472601157.29</v>
          </cell>
        </row>
        <row r="791">
          <cell r="D791" t="str">
            <v>TOTAL GENERAL</v>
          </cell>
          <cell r="E791">
            <v>5341109174.6400003</v>
          </cell>
          <cell r="F791">
            <v>3871313892.4099998</v>
          </cell>
          <cell r="G791">
            <v>4856544789.3599997</v>
          </cell>
          <cell r="H791">
            <v>14068967856.41</v>
          </cell>
          <cell r="I791">
            <v>3586253112.5700002</v>
          </cell>
          <cell r="J791">
            <v>4055691327.6399999</v>
          </cell>
          <cell r="K791">
            <v>7209349606.3299999</v>
          </cell>
          <cell r="L791">
            <v>14851294046.540001</v>
          </cell>
          <cell r="M791">
            <v>4789889777.1000004</v>
          </cell>
          <cell r="N791">
            <v>4809407706.1099997</v>
          </cell>
          <cell r="O791">
            <v>5174820060.2299995</v>
          </cell>
          <cell r="P791">
            <v>14774117543.439999</v>
          </cell>
          <cell r="T791">
            <v>0</v>
          </cell>
          <cell r="U791">
            <v>43694379446.389999</v>
          </cell>
          <cell r="X791">
            <v>0</v>
          </cell>
          <cell r="Y791">
            <v>43694379446.389999</v>
          </cell>
          <cell r="AB791">
            <v>0</v>
          </cell>
          <cell r="AC791">
            <v>0</v>
          </cell>
          <cell r="AD791" t="str">
            <v>TOTAL GENERAL</v>
          </cell>
          <cell r="AE791">
            <v>5174820060.2299995</v>
          </cell>
          <cell r="AF791">
            <v>43694379446.389999</v>
          </cell>
        </row>
        <row r="793">
          <cell r="X793">
            <v>-33517688.689999104</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OL ($)"/>
      <sheetName val="PSOL (U)"/>
      <sheetName val="PAGBACO NVO"/>
      <sheetName val="PAG X ORG"/>
      <sheetName val="speuas"/>
      <sheetName val="speuas (2)"/>
      <sheetName val="PAGOS"/>
    </sheetNames>
    <sheetDataSet>
      <sheetData sheetId="0" refreshError="1"/>
      <sheetData sheetId="1" refreshError="1"/>
      <sheetData sheetId="2" refreshError="1"/>
      <sheetData sheetId="3" refreshError="1"/>
      <sheetData sheetId="4" refreshError="1">
        <row r="3">
          <cell r="B3" t="str">
            <v>RELACION DE RECURSOS REQUERIDOS PARA ATENDER EL SERVICIO DE LA DEUDA DEL GENL Y SUS ENTIDADES PARAESTATALES</v>
          </cell>
        </row>
        <row r="4">
          <cell r="B4" t="str">
            <v>DEL 27 y 31 DE JULIO DEL 2000</v>
          </cell>
        </row>
        <row r="6">
          <cell r="B6" t="str">
            <v>Nombre del Banco Receptor</v>
          </cell>
          <cell r="C6" t="str">
            <v>Nombre de la Plaza (Número)</v>
          </cell>
          <cell r="D6" t="str">
            <v>Sucursal</v>
          </cell>
          <cell r="E6" t="str">
            <v>Referencia</v>
          </cell>
          <cell r="F6" t="str">
            <v>Número de Cuenta</v>
          </cell>
          <cell r="G6" t="str">
            <v>Beneficiario</v>
          </cell>
          <cell r="H6" t="str">
            <v>Cantidad Moneda Nacional</v>
          </cell>
        </row>
        <row r="7">
          <cell r="B7" t="str">
            <v xml:space="preserve">BITAL </v>
          </cell>
          <cell r="C7" t="str">
            <v>Madero Ote.</v>
          </cell>
          <cell r="D7">
            <v>528</v>
          </cell>
          <cell r="F7">
            <v>4100437301</v>
          </cell>
          <cell r="G7" t="str">
            <v>S.T.C. Metrorrey</v>
          </cell>
          <cell r="H7">
            <v>0</v>
          </cell>
        </row>
        <row r="8">
          <cell r="B8" t="str">
            <v>Banorte, S.A.</v>
          </cell>
          <cell r="C8" t="str">
            <v>Gran Plaza</v>
          </cell>
          <cell r="D8">
            <v>51</v>
          </cell>
          <cell r="F8" t="str">
            <v>051-35609-8</v>
          </cell>
          <cell r="G8" t="str">
            <v>S.T.C. Metrorrey</v>
          </cell>
          <cell r="H8">
            <v>0</v>
          </cell>
        </row>
        <row r="9">
          <cell r="B9" t="str">
            <v>Banamex</v>
          </cell>
          <cell r="C9" t="str">
            <v>Pino Suarez</v>
          </cell>
          <cell r="D9">
            <v>186</v>
          </cell>
          <cell r="F9" t="str">
            <v>0186-740579-4</v>
          </cell>
          <cell r="G9" t="str">
            <v>S.T.C. Metrorrey</v>
          </cell>
          <cell r="H9">
            <v>0</v>
          </cell>
        </row>
        <row r="10">
          <cell r="B10" t="str">
            <v>Bancomer</v>
          </cell>
          <cell r="C10" t="str">
            <v>Monterrey (003)</v>
          </cell>
          <cell r="D10">
            <v>17</v>
          </cell>
          <cell r="F10" t="str">
            <v>0282172-6</v>
          </cell>
          <cell r="G10" t="str">
            <v>Banobras S. N. C.</v>
          </cell>
          <cell r="H10">
            <v>0</v>
          </cell>
        </row>
        <row r="11">
          <cell r="F11" t="str">
            <v>GENL-Metrorrey</v>
          </cell>
          <cell r="H11">
            <v>0</v>
          </cell>
        </row>
        <row r="14">
          <cell r="I14" t="str">
            <v>Cantidad en Moneda Nacional</v>
          </cell>
          <cell r="J14" t="str">
            <v>Fecha</v>
          </cell>
        </row>
        <row r="15">
          <cell r="I15">
            <v>3170581.1689859247</v>
          </cell>
          <cell r="J15">
            <v>36734</v>
          </cell>
        </row>
        <row r="17">
          <cell r="I17">
            <v>5140584.6939011039</v>
          </cell>
          <cell r="J17">
            <v>36734</v>
          </cell>
        </row>
        <row r="19">
          <cell r="I19">
            <v>181434.21978189421</v>
          </cell>
          <cell r="J19">
            <v>36734</v>
          </cell>
        </row>
        <row r="21">
          <cell r="I21">
            <v>3925398.0906031779</v>
          </cell>
          <cell r="J21">
            <v>36738</v>
          </cell>
        </row>
        <row r="23">
          <cell r="I23">
            <v>516221.91998615104</v>
          </cell>
          <cell r="J23">
            <v>36734</v>
          </cell>
        </row>
        <row r="25">
          <cell r="I25">
            <v>122881.41088695395</v>
          </cell>
          <cell r="J25">
            <v>36734</v>
          </cell>
        </row>
        <row r="26">
          <cell r="I26">
            <v>126857.45348398152</v>
          </cell>
          <cell r="J26">
            <v>36734</v>
          </cell>
        </row>
        <row r="27">
          <cell r="I27">
            <v>91582.291268554021</v>
          </cell>
          <cell r="J27">
            <v>36734</v>
          </cell>
        </row>
        <row r="28">
          <cell r="I28">
            <v>61796.378516287805</v>
          </cell>
          <cell r="J28">
            <v>36734</v>
          </cell>
        </row>
        <row r="30">
          <cell r="I30">
            <v>522849.46145054069</v>
          </cell>
          <cell r="J30">
            <v>36734</v>
          </cell>
        </row>
        <row r="31">
          <cell r="I31">
            <v>13860187.088864572</v>
          </cell>
        </row>
        <row r="33">
          <cell r="I33">
            <v>59060995.908047795</v>
          </cell>
          <cell r="K33">
            <v>0</v>
          </cell>
        </row>
      </sheetData>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OL ($)"/>
      <sheetName val="PSOL (U)"/>
      <sheetName val="PAGBACO NVO"/>
      <sheetName val="PAG X ORG"/>
      <sheetName val="speuas"/>
      <sheetName val="speuas (2)"/>
      <sheetName val="PAGOS"/>
    </sheetNames>
    <sheetDataSet>
      <sheetData sheetId="0" refreshError="1"/>
      <sheetData sheetId="1" refreshError="1"/>
      <sheetData sheetId="2" refreshError="1"/>
      <sheetData sheetId="3" refreshError="1"/>
      <sheetData sheetId="4" refreshError="1">
        <row r="3">
          <cell r="B3" t="str">
            <v>RELACION DE RECURSOS REQUERIDOS PARA ATENDER EL SERVICIO DE LA DEUDA DEL GENL Y SUS ENTIDADES PARAESTATALES</v>
          </cell>
        </row>
        <row r="4">
          <cell r="B4" t="str">
            <v>DEL 27 y 31 DE JULIO DEL 2000</v>
          </cell>
        </row>
        <row r="6">
          <cell r="B6" t="str">
            <v>Nombre del Banco Receptor</v>
          </cell>
          <cell r="C6" t="str">
            <v>Nombre de la Plaza (Número)</v>
          </cell>
          <cell r="D6" t="str">
            <v>Sucursal</v>
          </cell>
          <cell r="E6" t="str">
            <v>Referencia</v>
          </cell>
          <cell r="F6" t="str">
            <v>Número de Cuenta</v>
          </cell>
          <cell r="G6" t="str">
            <v>Beneficiario</v>
          </cell>
          <cell r="H6" t="str">
            <v>Cantidad Moneda Nacional</v>
          </cell>
        </row>
        <row r="7">
          <cell r="B7" t="str">
            <v xml:space="preserve">BITAL </v>
          </cell>
          <cell r="C7" t="str">
            <v>Madero Ote.</v>
          </cell>
          <cell r="D7">
            <v>528</v>
          </cell>
          <cell r="F7">
            <v>4100437301</v>
          </cell>
          <cell r="G7" t="str">
            <v>S.T.C. Metrorrey</v>
          </cell>
          <cell r="H7">
            <v>0</v>
          </cell>
        </row>
        <row r="8">
          <cell r="B8" t="str">
            <v>Banorte, S.A.</v>
          </cell>
          <cell r="C8" t="str">
            <v>Gran Plaza</v>
          </cell>
          <cell r="D8">
            <v>51</v>
          </cell>
          <cell r="F8" t="str">
            <v>051-35609-8</v>
          </cell>
          <cell r="G8" t="str">
            <v>S.T.C. Metrorrey</v>
          </cell>
          <cell r="H8">
            <v>0</v>
          </cell>
        </row>
        <row r="9">
          <cell r="B9" t="str">
            <v>Banamex</v>
          </cell>
          <cell r="C9" t="str">
            <v>Pino Suarez</v>
          </cell>
          <cell r="D9">
            <v>186</v>
          </cell>
          <cell r="F9" t="str">
            <v>0186-740579-4</v>
          </cell>
          <cell r="G9" t="str">
            <v>S.T.C. Metrorrey</v>
          </cell>
          <cell r="H9">
            <v>0</v>
          </cell>
        </row>
        <row r="10">
          <cell r="B10" t="str">
            <v>Bancomer</v>
          </cell>
          <cell r="C10" t="str">
            <v>Monterrey (003)</v>
          </cell>
          <cell r="D10">
            <v>17</v>
          </cell>
          <cell r="F10" t="str">
            <v>0282172-6</v>
          </cell>
          <cell r="G10" t="str">
            <v>Banobras S. N. C.</v>
          </cell>
          <cell r="H10">
            <v>0</v>
          </cell>
        </row>
        <row r="11">
          <cell r="F11" t="str">
            <v>GENL-Metrorrey</v>
          </cell>
          <cell r="H11">
            <v>0</v>
          </cell>
        </row>
        <row r="14">
          <cell r="I14" t="str">
            <v>Cantidad en Moneda Nacional</v>
          </cell>
          <cell r="J14" t="str">
            <v>Fecha</v>
          </cell>
        </row>
        <row r="15">
          <cell r="I15">
            <v>3170581.1689859247</v>
          </cell>
          <cell r="J15">
            <v>36734</v>
          </cell>
        </row>
        <row r="17">
          <cell r="I17">
            <v>5140584.6939011039</v>
          </cell>
          <cell r="J17">
            <v>36734</v>
          </cell>
        </row>
        <row r="19">
          <cell r="I19">
            <v>181434.21978189421</v>
          </cell>
          <cell r="J19">
            <v>36734</v>
          </cell>
        </row>
        <row r="21">
          <cell r="I21">
            <v>3925398.0906031779</v>
          </cell>
          <cell r="J21">
            <v>36738</v>
          </cell>
        </row>
        <row r="23">
          <cell r="I23">
            <v>516221.91998615104</v>
          </cell>
          <cell r="J23">
            <v>36734</v>
          </cell>
        </row>
        <row r="25">
          <cell r="I25">
            <v>122881.41088695395</v>
          </cell>
          <cell r="J25">
            <v>36734</v>
          </cell>
        </row>
        <row r="26">
          <cell r="I26">
            <v>126857.45348398152</v>
          </cell>
          <cell r="J26">
            <v>36734</v>
          </cell>
        </row>
        <row r="27">
          <cell r="I27">
            <v>91582.291268554021</v>
          </cell>
          <cell r="J27">
            <v>36734</v>
          </cell>
        </row>
        <row r="28">
          <cell r="I28">
            <v>61796.378516287805</v>
          </cell>
          <cell r="J28">
            <v>36734</v>
          </cell>
        </row>
        <row r="30">
          <cell r="I30">
            <v>522849.46145054069</v>
          </cell>
          <cell r="J30">
            <v>36734</v>
          </cell>
        </row>
        <row r="31">
          <cell r="I31">
            <v>13860187.088864572</v>
          </cell>
        </row>
        <row r="33">
          <cell r="I33">
            <v>59060995.908047795</v>
          </cell>
          <cell r="K33">
            <v>0</v>
          </cell>
        </row>
      </sheetData>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heetName val="FED."/>
      <sheetName val="FAC."/>
      <sheetName val="2008"/>
      <sheetName val="RESUMEN"/>
      <sheetName val="TODO AL 4.11.9"/>
    </sheetNames>
    <sheetDataSet>
      <sheetData sheetId="0" refreshError="1">
        <row r="7">
          <cell r="IK7" t="str">
            <v>PAGADO</v>
          </cell>
        </row>
        <row r="8">
          <cell r="IK8" t="str">
            <v>NO PAGADO</v>
          </cell>
        </row>
      </sheetData>
      <sheetData sheetId="1" refreshError="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7"/>
      <sheetName val="5.8"/>
      <sheetName val="5.9"/>
      <sheetName val="5.10"/>
      <sheetName val="5.11"/>
      <sheetName val="5.12"/>
      <sheetName val="5.13"/>
      <sheetName val="5.14"/>
      <sheetName val="5.15"/>
      <sheetName val="5.16"/>
      <sheetName val="5.17"/>
      <sheetName val="5.18"/>
      <sheetName val="5.19a"/>
      <sheetName val="5.19b"/>
      <sheetName val="5.20a"/>
      <sheetName val="5.20b"/>
      <sheetName val="5.21"/>
      <sheetName val="5.22"/>
      <sheetName val="5.23"/>
      <sheetName val="5.24"/>
      <sheetName val="5.25"/>
      <sheetName val="5.26"/>
      <sheetName val="5.27"/>
      <sheetName val="5.28"/>
      <sheetName val="5.29"/>
      <sheetName val="5.30"/>
      <sheetName val="5.31"/>
      <sheetName val="5.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
      <sheetName val="2"/>
      <sheetName val="3"/>
      <sheetName val="3a"/>
      <sheetName val="4"/>
      <sheetName val="4a"/>
      <sheetName val="5"/>
      <sheetName val="6"/>
      <sheetName val="7"/>
      <sheetName val="8"/>
      <sheetName val="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refreshError="1"/>
      <sheetData sheetId="1" refreshError="1"/>
      <sheetData sheetId="2" refreshError="1"/>
      <sheetData sheetId="3" refreshError="1"/>
      <sheetData sheetId="4" refreshError="1">
        <row r="1">
          <cell r="J1" t="str">
            <v>Nuevo</v>
          </cell>
          <cell r="M1" t="str">
            <v>ABNAMRO</v>
          </cell>
          <cell r="T1" t="str">
            <v>PARTICIPACIONES</v>
          </cell>
          <cell r="W1" t="str">
            <v>TENENCIA</v>
          </cell>
        </row>
        <row r="2">
          <cell r="J2" t="str">
            <v>Reestructurado</v>
          </cell>
          <cell r="M2" t="str">
            <v>AFIRME</v>
          </cell>
          <cell r="T2" t="str">
            <v>APORTACIONES</v>
          </cell>
          <cell r="W2" t="str">
            <v>ISN</v>
          </cell>
        </row>
        <row r="3">
          <cell r="J3" t="str">
            <v>Refinanciamiento</v>
          </cell>
          <cell r="M3" t="str">
            <v>AMERICAN EXPRESS</v>
          </cell>
          <cell r="T3" t="str">
            <v>INGRESOS PROPIOS</v>
          </cell>
          <cell r="W3" t="str">
            <v>PEAJES</v>
          </cell>
        </row>
        <row r="4">
          <cell r="J4" t="str">
            <v>Modificado</v>
          </cell>
          <cell r="M4" t="str">
            <v>ANÁHUAC</v>
          </cell>
          <cell r="W4" t="str">
            <v>CUOTAS</v>
          </cell>
        </row>
        <row r="5">
          <cell r="J5" t="str">
            <v>Sintesis</v>
          </cell>
          <cell r="M5" t="str">
            <v>ATLÁNTICO</v>
          </cell>
          <cell r="W5" t="str">
            <v>FAIS</v>
          </cell>
        </row>
        <row r="6">
          <cell r="J6" t="str">
            <v>Otros</v>
          </cell>
          <cell r="M6" t="str">
            <v>AUTOFIN</v>
          </cell>
          <cell r="W6" t="str">
            <v>FAFEF</v>
          </cell>
        </row>
        <row r="7">
          <cell r="M7" t="str">
            <v>AZTECA</v>
          </cell>
          <cell r="W7" t="str">
            <v>FORTAMUN</v>
          </cell>
        </row>
        <row r="8">
          <cell r="M8" t="str">
            <v>BAJÍO</v>
          </cell>
          <cell r="W8" t="str">
            <v>FONAREC</v>
          </cell>
        </row>
        <row r="9">
          <cell r="M9" t="str">
            <v>BAMSA</v>
          </cell>
          <cell r="W9" t="str">
            <v>PARTICIPACIONES</v>
          </cell>
        </row>
        <row r="10">
          <cell r="M10" t="str">
            <v>BANAMEX</v>
          </cell>
          <cell r="W10" t="str">
            <v>OTROS</v>
          </cell>
        </row>
        <row r="11">
          <cell r="M11" t="str">
            <v>BANCEN</v>
          </cell>
        </row>
        <row r="12">
          <cell r="M12" t="str">
            <v>BANCENTRO</v>
          </cell>
        </row>
        <row r="13">
          <cell r="M13" t="str">
            <v>BANCO FACIL</v>
          </cell>
        </row>
        <row r="14">
          <cell r="M14" t="str">
            <v>BANCO FAMSA</v>
          </cell>
        </row>
        <row r="15">
          <cell r="M15" t="str">
            <v>BANCOMEXT</v>
          </cell>
        </row>
        <row r="16">
          <cell r="M16" t="str">
            <v>BANCREPS</v>
          </cell>
        </row>
        <row r="17">
          <cell r="M17" t="str">
            <v>BANCRISA</v>
          </cell>
        </row>
        <row r="18">
          <cell r="M18" t="str">
            <v>BANCRO</v>
          </cell>
        </row>
        <row r="19">
          <cell r="M19" t="str">
            <v>BANCRUGO</v>
          </cell>
        </row>
        <row r="20">
          <cell r="M20" t="str">
            <v>BANCRUNE</v>
          </cell>
        </row>
        <row r="21">
          <cell r="M21" t="str">
            <v>BANCRUNO</v>
          </cell>
        </row>
        <row r="22">
          <cell r="M22" t="str">
            <v>BANJÉRCITO</v>
          </cell>
        </row>
        <row r="23">
          <cell r="M23" t="str">
            <v>BANK ONE</v>
          </cell>
        </row>
        <row r="24">
          <cell r="M24" t="str">
            <v>BANOBRAS</v>
          </cell>
        </row>
        <row r="25">
          <cell r="M25" t="str">
            <v>BANORTE</v>
          </cell>
        </row>
        <row r="26">
          <cell r="M26" t="str">
            <v>BANORTE</v>
          </cell>
        </row>
        <row r="27">
          <cell r="M27" t="str">
            <v>BANPAÍS</v>
          </cell>
        </row>
        <row r="28">
          <cell r="M28" t="str">
            <v>BANREGIO</v>
          </cell>
        </row>
        <row r="29">
          <cell r="M29" t="str">
            <v>BANRURAL</v>
          </cell>
        </row>
        <row r="30">
          <cell r="M30" t="str">
            <v>BANRURAL PACÍFI</v>
          </cell>
        </row>
        <row r="31">
          <cell r="M31" t="str">
            <v>BANSEFI</v>
          </cell>
        </row>
        <row r="32">
          <cell r="M32" t="str">
            <v>BANSI</v>
          </cell>
        </row>
        <row r="33">
          <cell r="M33" t="str">
            <v>BARCLAYS</v>
          </cell>
        </row>
        <row r="34">
          <cell r="M34" t="str">
            <v>BBVA BANCOMER</v>
          </cell>
        </row>
        <row r="35">
          <cell r="M35" t="str">
            <v>BBVA SERVICIOS</v>
          </cell>
        </row>
        <row r="36">
          <cell r="M36" t="str">
            <v>BCR NORTE</v>
          </cell>
        </row>
        <row r="37">
          <cell r="M37" t="str">
            <v>BM ACTINVER</v>
          </cell>
        </row>
        <row r="38">
          <cell r="M38" t="str">
            <v>BNCI</v>
          </cell>
        </row>
        <row r="39">
          <cell r="M39" t="str">
            <v>BNP</v>
          </cell>
        </row>
        <row r="40">
          <cell r="M40" t="str">
            <v>BOSTON</v>
          </cell>
        </row>
        <row r="41">
          <cell r="M41" t="str">
            <v>CAPITAL</v>
          </cell>
        </row>
        <row r="42">
          <cell r="M42" t="str">
            <v>CENTRO NORTE</v>
          </cell>
        </row>
        <row r="43">
          <cell r="M43" t="str">
            <v>CENTRO SUR</v>
          </cell>
        </row>
        <row r="44">
          <cell r="M44" t="str">
            <v>CITIBANK</v>
          </cell>
        </row>
        <row r="45">
          <cell r="M45" t="str">
            <v>COMPARTAMOS</v>
          </cell>
        </row>
        <row r="46">
          <cell r="M46" t="str">
            <v>CONFÍA</v>
          </cell>
        </row>
        <row r="47">
          <cell r="M47" t="str">
            <v>CREDIT SUISSE FIRST BOSTON</v>
          </cell>
        </row>
        <row r="48">
          <cell r="M48" t="str">
            <v>CREMI</v>
          </cell>
        </row>
        <row r="49">
          <cell r="M49" t="str">
            <v>DEUTSCHE</v>
          </cell>
        </row>
        <row r="50">
          <cell r="M50" t="str">
            <v>DEXIA</v>
          </cell>
        </row>
        <row r="51">
          <cell r="M51" t="str">
            <v>FINA</v>
          </cell>
        </row>
        <row r="52">
          <cell r="M52" t="str">
            <v>FONHAPO</v>
          </cell>
        </row>
        <row r="53">
          <cell r="M53" t="str">
            <v>FUJI</v>
          </cell>
        </row>
        <row r="54">
          <cell r="M54" t="str">
            <v>GE MONEY</v>
          </cell>
        </row>
        <row r="55">
          <cell r="M55" t="str">
            <v>HIPOTECARIA FEDERAL</v>
          </cell>
        </row>
        <row r="56">
          <cell r="M56" t="str">
            <v>HSBC</v>
          </cell>
        </row>
        <row r="57">
          <cell r="M57" t="str">
            <v>INBURSA</v>
          </cell>
        </row>
        <row r="58">
          <cell r="M58" t="str">
            <v>INDUSTRIAL</v>
          </cell>
        </row>
        <row r="59">
          <cell r="M59" t="str">
            <v>ING</v>
          </cell>
        </row>
        <row r="60">
          <cell r="M60" t="str">
            <v>INTERACCIONES</v>
          </cell>
        </row>
        <row r="61">
          <cell r="M61" t="str">
            <v>INTERBANCO</v>
          </cell>
        </row>
        <row r="62">
          <cell r="M62" t="str">
            <v>INVEX</v>
          </cell>
        </row>
        <row r="63">
          <cell r="M63" t="str">
            <v>IXE</v>
          </cell>
        </row>
        <row r="64">
          <cell r="M64" t="str">
            <v>JP MORGAN</v>
          </cell>
        </row>
        <row r="65">
          <cell r="M65" t="str">
            <v>JP MORGAN</v>
          </cell>
        </row>
        <row r="66">
          <cell r="M66" t="str">
            <v>MIFEL</v>
          </cell>
        </row>
        <row r="67">
          <cell r="M67" t="str">
            <v>MONEX</v>
          </cell>
        </row>
        <row r="68">
          <cell r="M68" t="str">
            <v>NAFIN</v>
          </cell>
        </row>
        <row r="69">
          <cell r="M69" t="str">
            <v>NATIONSBANK</v>
          </cell>
        </row>
        <row r="70">
          <cell r="M70" t="str">
            <v>OBRERO</v>
          </cell>
        </row>
        <row r="71">
          <cell r="M71" t="str">
            <v>ORIENTE</v>
          </cell>
        </row>
        <row r="72">
          <cell r="M72" t="str">
            <v>OTRO</v>
          </cell>
        </row>
        <row r="73">
          <cell r="M73" t="str">
            <v>PENINSULAR</v>
          </cell>
        </row>
        <row r="74">
          <cell r="M74" t="str">
            <v>PROMEX</v>
          </cell>
        </row>
        <row r="75">
          <cell r="M75" t="str">
            <v>PRONORTE</v>
          </cell>
        </row>
        <row r="76">
          <cell r="M76" t="str">
            <v>QUADRUM</v>
          </cell>
        </row>
        <row r="77">
          <cell r="M77" t="str">
            <v>REPUBLIC NY</v>
          </cell>
        </row>
        <row r="78">
          <cell r="M78" t="str">
            <v>SANTANDER</v>
          </cell>
        </row>
        <row r="79">
          <cell r="M79" t="str">
            <v>SANTANDER</v>
          </cell>
        </row>
        <row r="80">
          <cell r="M80" t="str">
            <v>SCOTIABANK INVERLAT</v>
          </cell>
        </row>
        <row r="81">
          <cell r="M81" t="str">
            <v>SERFIN</v>
          </cell>
        </row>
        <row r="82">
          <cell r="M82" t="str">
            <v>SOCIÉTÉ</v>
          </cell>
        </row>
        <row r="83">
          <cell r="M83" t="str">
            <v>SURESTE</v>
          </cell>
        </row>
        <row r="84">
          <cell r="M84" t="str">
            <v>TOKYO</v>
          </cell>
        </row>
        <row r="85">
          <cell r="M85" t="str">
            <v>UNIÓN</v>
          </cell>
        </row>
        <row r="86">
          <cell r="M86" t="str">
            <v>VE POR MÁS</v>
          </cell>
        </row>
        <row r="87">
          <cell r="M87" t="str">
            <v>WAL-MART</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 de solicitudes"/>
      <sheetName val="Hoja2"/>
    </sheetNames>
    <sheetDataSet>
      <sheetData sheetId="0"/>
      <sheetData sheetId="1">
        <row r="2">
          <cell r="A2">
            <v>2006</v>
          </cell>
        </row>
        <row r="3">
          <cell r="A3">
            <v>2007</v>
          </cell>
        </row>
        <row r="4">
          <cell r="A4">
            <v>2008</v>
          </cell>
        </row>
        <row r="5">
          <cell r="A5">
            <v>2009</v>
          </cell>
        </row>
        <row r="6">
          <cell r="A6">
            <v>2010</v>
          </cell>
        </row>
        <row r="7">
          <cell r="A7">
            <v>2011</v>
          </cell>
        </row>
        <row r="8">
          <cell r="A8">
            <v>2012</v>
          </cell>
        </row>
        <row r="9">
          <cell r="A9">
            <v>2013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sheetName val="Catálogo Funcional"/>
      <sheetName val="Catálogo Dependencias"/>
      <sheetName val="Catálogo Ley"/>
      <sheetName val="Catálogo PED"/>
      <sheetName val="Catálogo Cta Pub"/>
      <sheetName val="PORDEPPROG"/>
      <sheetName val="porprog"/>
      <sheetName val="Novedades del Mes"/>
      <sheetName val="(cierre)Modificaciones"/>
      <sheetName val="ReporteSecre"/>
      <sheetName val="ReporteProg"/>
      <sheetName val="Modificaciones Mes Def."/>
      <sheetName val="Presupuesto 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subobra</v>
          </cell>
          <cell r="C1" t="str">
            <v>obra</v>
          </cell>
          <cell r="D1" t="str">
            <v>impofitot</v>
          </cell>
          <cell r="E1" t="str">
            <v>impofiref</v>
          </cell>
          <cell r="F1" t="str">
            <v>impofinue</v>
          </cell>
          <cell r="G1" t="str">
            <v>impmodtot</v>
          </cell>
          <cell r="H1" t="str">
            <v>impmodref</v>
          </cell>
          <cell r="I1" t="str">
            <v>impmodnue</v>
          </cell>
          <cell r="J1" t="str">
            <v>impauttot</v>
          </cell>
          <cell r="K1" t="str">
            <v>impautref</v>
          </cell>
          <cell r="L1" t="str">
            <v>impautnue</v>
          </cell>
          <cell r="M1" t="str">
            <v>impejetot</v>
          </cell>
          <cell r="N1" t="str">
            <v>impejeref</v>
          </cell>
          <cell r="O1" t="str">
            <v>impejenue</v>
          </cell>
          <cell r="P1" t="str">
            <v>impejeeje</v>
          </cell>
          <cell r="Q1" t="str">
            <v>impejetes</v>
          </cell>
        </row>
        <row r="2">
          <cell r="B2">
            <v>10</v>
          </cell>
          <cell r="C2">
            <v>2325</v>
          </cell>
          <cell r="D2">
            <v>24322500</v>
          </cell>
          <cell r="E2">
            <v>0</v>
          </cell>
          <cell r="F2">
            <v>24322500</v>
          </cell>
          <cell r="G2">
            <v>24322500</v>
          </cell>
          <cell r="H2">
            <v>0</v>
          </cell>
          <cell r="I2">
            <v>24322500</v>
          </cell>
          <cell r="J2">
            <v>0</v>
          </cell>
          <cell r="K2">
            <v>0</v>
          </cell>
          <cell r="L2">
            <v>0</v>
          </cell>
          <cell r="M2">
            <v>0</v>
          </cell>
          <cell r="N2">
            <v>0</v>
          </cell>
          <cell r="O2">
            <v>0</v>
          </cell>
          <cell r="P2">
            <v>0</v>
          </cell>
          <cell r="Q2">
            <v>0</v>
          </cell>
        </row>
        <row r="3">
          <cell r="B3">
            <v>15</v>
          </cell>
          <cell r="C3">
            <v>2535</v>
          </cell>
          <cell r="D3">
            <v>390605749</v>
          </cell>
          <cell r="E3">
            <v>10379174</v>
          </cell>
          <cell r="F3">
            <v>380226575</v>
          </cell>
          <cell r="G3">
            <v>390605749</v>
          </cell>
          <cell r="H3">
            <v>10379174</v>
          </cell>
          <cell r="I3">
            <v>380226575</v>
          </cell>
          <cell r="J3">
            <v>350379174</v>
          </cell>
          <cell r="K3">
            <v>10379174</v>
          </cell>
          <cell r="L3">
            <v>340000000</v>
          </cell>
          <cell r="M3">
            <v>59189174</v>
          </cell>
          <cell r="N3">
            <v>10379174</v>
          </cell>
          <cell r="O3">
            <v>48810000</v>
          </cell>
          <cell r="P3">
            <v>10379174</v>
          </cell>
          <cell r="Q3">
            <v>48810000</v>
          </cell>
        </row>
        <row r="4">
          <cell r="B4">
            <v>15</v>
          </cell>
          <cell r="C4">
            <v>2536</v>
          </cell>
          <cell r="D4">
            <v>41635674.399999999</v>
          </cell>
          <cell r="E4">
            <v>41635674.399999999</v>
          </cell>
          <cell r="F4">
            <v>0</v>
          </cell>
          <cell r="G4">
            <v>41635674.399999999</v>
          </cell>
          <cell r="H4">
            <v>41635674.399999999</v>
          </cell>
          <cell r="I4">
            <v>0</v>
          </cell>
          <cell r="J4">
            <v>41635674.399999999</v>
          </cell>
          <cell r="K4">
            <v>41635674.399999999</v>
          </cell>
          <cell r="L4">
            <v>0</v>
          </cell>
          <cell r="M4">
            <v>25602991.309999999</v>
          </cell>
          <cell r="N4">
            <v>25602991.309999999</v>
          </cell>
          <cell r="O4">
            <v>0</v>
          </cell>
          <cell r="P4">
            <v>25602991.309999999</v>
          </cell>
          <cell r="Q4">
            <v>0</v>
          </cell>
        </row>
        <row r="5">
          <cell r="B5">
            <v>15</v>
          </cell>
          <cell r="C5">
            <v>2564</v>
          </cell>
          <cell r="D5">
            <v>75000000</v>
          </cell>
          <cell r="E5">
            <v>75000000</v>
          </cell>
          <cell r="F5">
            <v>0</v>
          </cell>
          <cell r="G5">
            <v>75000000</v>
          </cell>
          <cell r="H5">
            <v>75000000</v>
          </cell>
          <cell r="I5">
            <v>0</v>
          </cell>
          <cell r="J5">
            <v>75000000</v>
          </cell>
          <cell r="K5">
            <v>75000000</v>
          </cell>
          <cell r="L5">
            <v>0</v>
          </cell>
          <cell r="M5">
            <v>39098000</v>
          </cell>
          <cell r="N5">
            <v>39098000</v>
          </cell>
          <cell r="O5">
            <v>0</v>
          </cell>
          <cell r="P5">
            <v>39098000</v>
          </cell>
          <cell r="Q5">
            <v>0</v>
          </cell>
        </row>
        <row r="6">
          <cell r="B6">
            <v>15</v>
          </cell>
          <cell r="C6">
            <v>2565</v>
          </cell>
          <cell r="D6">
            <v>21299870</v>
          </cell>
          <cell r="E6">
            <v>21299870</v>
          </cell>
          <cell r="F6">
            <v>0</v>
          </cell>
          <cell r="G6">
            <v>21299870</v>
          </cell>
          <cell r="H6">
            <v>21299870</v>
          </cell>
          <cell r="I6">
            <v>0</v>
          </cell>
          <cell r="J6">
            <v>21299870</v>
          </cell>
          <cell r="K6">
            <v>21299870</v>
          </cell>
          <cell r="L6">
            <v>0</v>
          </cell>
          <cell r="M6">
            <v>16173290</v>
          </cell>
          <cell r="N6">
            <v>16173290</v>
          </cell>
          <cell r="O6">
            <v>0</v>
          </cell>
          <cell r="P6">
            <v>16173290</v>
          </cell>
          <cell r="Q6">
            <v>0</v>
          </cell>
        </row>
        <row r="7">
          <cell r="B7">
            <v>20</v>
          </cell>
          <cell r="C7">
            <v>222</v>
          </cell>
          <cell r="D7">
            <v>25875000</v>
          </cell>
          <cell r="E7">
            <v>0</v>
          </cell>
          <cell r="F7">
            <v>25875000</v>
          </cell>
          <cell r="G7">
            <v>25875000</v>
          </cell>
          <cell r="H7">
            <v>0</v>
          </cell>
          <cell r="I7">
            <v>25875000</v>
          </cell>
          <cell r="J7">
            <v>0</v>
          </cell>
          <cell r="K7">
            <v>0</v>
          </cell>
          <cell r="L7">
            <v>0</v>
          </cell>
          <cell r="M7">
            <v>0</v>
          </cell>
          <cell r="N7">
            <v>0</v>
          </cell>
          <cell r="O7">
            <v>0</v>
          </cell>
          <cell r="P7">
            <v>0</v>
          </cell>
          <cell r="Q7">
            <v>0</v>
          </cell>
        </row>
        <row r="8">
          <cell r="B8">
            <v>20</v>
          </cell>
          <cell r="C8">
            <v>452</v>
          </cell>
          <cell r="D8">
            <v>27642500</v>
          </cell>
          <cell r="E8">
            <v>1250000</v>
          </cell>
          <cell r="F8">
            <v>26392500</v>
          </cell>
          <cell r="G8">
            <v>27642500</v>
          </cell>
          <cell r="H8">
            <v>1250000</v>
          </cell>
          <cell r="I8">
            <v>26392500</v>
          </cell>
          <cell r="J8">
            <v>1250000</v>
          </cell>
          <cell r="K8">
            <v>1250000</v>
          </cell>
          <cell r="L8">
            <v>0</v>
          </cell>
          <cell r="M8">
            <v>0</v>
          </cell>
          <cell r="N8">
            <v>0</v>
          </cell>
          <cell r="O8">
            <v>0</v>
          </cell>
          <cell r="P8">
            <v>0</v>
          </cell>
          <cell r="Q8">
            <v>0</v>
          </cell>
        </row>
        <row r="9">
          <cell r="B9">
            <v>20</v>
          </cell>
          <cell r="C9">
            <v>454</v>
          </cell>
          <cell r="D9">
            <v>16384207.550000001</v>
          </cell>
          <cell r="E9">
            <v>1384207.55</v>
          </cell>
          <cell r="F9">
            <v>15000000</v>
          </cell>
          <cell r="G9">
            <v>16384207.550000001</v>
          </cell>
          <cell r="H9">
            <v>1384207.55</v>
          </cell>
          <cell r="I9">
            <v>15000000</v>
          </cell>
          <cell r="J9">
            <v>1432107.55</v>
          </cell>
          <cell r="K9">
            <v>1384207.55</v>
          </cell>
          <cell r="L9">
            <v>47900</v>
          </cell>
          <cell r="M9">
            <v>44618.85</v>
          </cell>
          <cell r="N9">
            <v>14718.85</v>
          </cell>
          <cell r="O9">
            <v>29900</v>
          </cell>
          <cell r="P9">
            <v>44618.85</v>
          </cell>
          <cell r="Q9">
            <v>0</v>
          </cell>
        </row>
        <row r="10">
          <cell r="B10">
            <v>30</v>
          </cell>
          <cell r="C10">
            <v>2286</v>
          </cell>
          <cell r="D10">
            <v>7087500</v>
          </cell>
          <cell r="E10">
            <v>4500000</v>
          </cell>
          <cell r="F10">
            <v>2587500</v>
          </cell>
          <cell r="G10">
            <v>7087500</v>
          </cell>
          <cell r="H10">
            <v>4500000</v>
          </cell>
          <cell r="I10">
            <v>2587500</v>
          </cell>
          <cell r="J10">
            <v>4500000</v>
          </cell>
          <cell r="K10">
            <v>4500000</v>
          </cell>
          <cell r="L10">
            <v>0</v>
          </cell>
          <cell r="M10">
            <v>0</v>
          </cell>
          <cell r="N10">
            <v>0</v>
          </cell>
          <cell r="O10">
            <v>0</v>
          </cell>
          <cell r="P10">
            <v>0</v>
          </cell>
          <cell r="Q10">
            <v>0</v>
          </cell>
        </row>
        <row r="11">
          <cell r="B11">
            <v>30</v>
          </cell>
          <cell r="C11">
            <v>2605</v>
          </cell>
          <cell r="D11">
            <v>265698.98</v>
          </cell>
          <cell r="E11">
            <v>265698.98</v>
          </cell>
          <cell r="F11">
            <v>0</v>
          </cell>
          <cell r="G11">
            <v>265698.98</v>
          </cell>
          <cell r="H11">
            <v>265698.98</v>
          </cell>
          <cell r="I11">
            <v>0</v>
          </cell>
          <cell r="J11">
            <v>265698.98</v>
          </cell>
          <cell r="K11">
            <v>265698.98</v>
          </cell>
          <cell r="L11">
            <v>0</v>
          </cell>
          <cell r="M11">
            <v>0</v>
          </cell>
          <cell r="N11">
            <v>0</v>
          </cell>
          <cell r="O11">
            <v>0</v>
          </cell>
          <cell r="P11">
            <v>0</v>
          </cell>
          <cell r="Q11">
            <v>0</v>
          </cell>
        </row>
        <row r="12">
          <cell r="B12">
            <v>47</v>
          </cell>
          <cell r="C12">
            <v>471</v>
          </cell>
          <cell r="D12">
            <v>15525000</v>
          </cell>
          <cell r="E12">
            <v>0</v>
          </cell>
          <cell r="F12">
            <v>15525000</v>
          </cell>
          <cell r="G12">
            <v>15525000</v>
          </cell>
          <cell r="H12">
            <v>0</v>
          </cell>
          <cell r="I12">
            <v>15525000</v>
          </cell>
          <cell r="J12">
            <v>0</v>
          </cell>
          <cell r="K12">
            <v>0</v>
          </cell>
          <cell r="L12">
            <v>0</v>
          </cell>
          <cell r="M12">
            <v>0</v>
          </cell>
          <cell r="N12">
            <v>0</v>
          </cell>
          <cell r="O12">
            <v>0</v>
          </cell>
          <cell r="P12">
            <v>0</v>
          </cell>
          <cell r="Q12">
            <v>0</v>
          </cell>
        </row>
        <row r="13">
          <cell r="B13">
            <v>47</v>
          </cell>
          <cell r="C13">
            <v>2345</v>
          </cell>
          <cell r="D13">
            <v>36000</v>
          </cell>
          <cell r="E13">
            <v>36000</v>
          </cell>
          <cell r="F13">
            <v>0</v>
          </cell>
          <cell r="G13">
            <v>36000</v>
          </cell>
          <cell r="H13">
            <v>36000</v>
          </cell>
          <cell r="I13">
            <v>0</v>
          </cell>
          <cell r="J13">
            <v>36000</v>
          </cell>
          <cell r="K13">
            <v>36000</v>
          </cell>
          <cell r="L13">
            <v>0</v>
          </cell>
          <cell r="M13">
            <v>0</v>
          </cell>
          <cell r="N13">
            <v>0</v>
          </cell>
          <cell r="O13">
            <v>0</v>
          </cell>
          <cell r="P13">
            <v>0</v>
          </cell>
          <cell r="Q13">
            <v>0</v>
          </cell>
        </row>
        <row r="14">
          <cell r="B14">
            <v>47</v>
          </cell>
          <cell r="C14">
            <v>2397</v>
          </cell>
          <cell r="D14">
            <v>38843814.189999998</v>
          </cell>
          <cell r="E14">
            <v>18143814.190000001</v>
          </cell>
          <cell r="F14">
            <v>20700000</v>
          </cell>
          <cell r="G14">
            <v>38843814.189999998</v>
          </cell>
          <cell r="H14">
            <v>18143814.190000001</v>
          </cell>
          <cell r="I14">
            <v>20700000</v>
          </cell>
          <cell r="J14">
            <v>18143814.190000001</v>
          </cell>
          <cell r="K14">
            <v>18143814.190000001</v>
          </cell>
          <cell r="L14">
            <v>0</v>
          </cell>
          <cell r="M14">
            <v>4722000</v>
          </cell>
          <cell r="N14">
            <v>4722000</v>
          </cell>
          <cell r="O14">
            <v>0</v>
          </cell>
          <cell r="P14">
            <v>4722000</v>
          </cell>
          <cell r="Q14">
            <v>0</v>
          </cell>
        </row>
        <row r="15">
          <cell r="B15">
            <v>47</v>
          </cell>
          <cell r="C15">
            <v>2461</v>
          </cell>
          <cell r="D15">
            <v>20700000</v>
          </cell>
          <cell r="E15">
            <v>0</v>
          </cell>
          <cell r="F15">
            <v>20700000</v>
          </cell>
          <cell r="G15">
            <v>20700000</v>
          </cell>
          <cell r="H15">
            <v>0</v>
          </cell>
          <cell r="I15">
            <v>20700000</v>
          </cell>
          <cell r="J15">
            <v>0</v>
          </cell>
          <cell r="K15">
            <v>0</v>
          </cell>
          <cell r="L15">
            <v>0</v>
          </cell>
          <cell r="M15">
            <v>0</v>
          </cell>
          <cell r="N15">
            <v>0</v>
          </cell>
          <cell r="O15">
            <v>0</v>
          </cell>
          <cell r="P15">
            <v>0</v>
          </cell>
          <cell r="Q15">
            <v>0</v>
          </cell>
        </row>
        <row r="16">
          <cell r="B16">
            <v>47</v>
          </cell>
          <cell r="C16">
            <v>2467</v>
          </cell>
          <cell r="D16">
            <v>14530.27</v>
          </cell>
          <cell r="E16">
            <v>14530.27</v>
          </cell>
          <cell r="F16">
            <v>0</v>
          </cell>
          <cell r="G16">
            <v>14530.27</v>
          </cell>
          <cell r="H16">
            <v>14530.27</v>
          </cell>
          <cell r="I16">
            <v>0</v>
          </cell>
          <cell r="J16">
            <v>14530.27</v>
          </cell>
          <cell r="K16">
            <v>14530.27</v>
          </cell>
          <cell r="L16">
            <v>0</v>
          </cell>
          <cell r="M16">
            <v>0</v>
          </cell>
          <cell r="N16">
            <v>0</v>
          </cell>
          <cell r="O16">
            <v>0</v>
          </cell>
          <cell r="P16">
            <v>0</v>
          </cell>
          <cell r="Q16">
            <v>0</v>
          </cell>
        </row>
        <row r="17">
          <cell r="B17">
            <v>47</v>
          </cell>
          <cell r="C17">
            <v>2515</v>
          </cell>
          <cell r="D17">
            <v>32274178.5</v>
          </cell>
          <cell r="E17">
            <v>6916678.5</v>
          </cell>
          <cell r="F17">
            <v>25357500</v>
          </cell>
          <cell r="G17">
            <v>32274178.5</v>
          </cell>
          <cell r="H17">
            <v>6916678.5</v>
          </cell>
          <cell r="I17">
            <v>25357500</v>
          </cell>
          <cell r="J17">
            <v>32274178.5</v>
          </cell>
          <cell r="K17">
            <v>6916678.5</v>
          </cell>
          <cell r="L17">
            <v>25357500</v>
          </cell>
          <cell r="M17">
            <v>0</v>
          </cell>
          <cell r="N17">
            <v>0</v>
          </cell>
          <cell r="O17">
            <v>0</v>
          </cell>
          <cell r="P17">
            <v>0</v>
          </cell>
          <cell r="Q17">
            <v>0</v>
          </cell>
        </row>
        <row r="18">
          <cell r="B18">
            <v>47</v>
          </cell>
          <cell r="C18">
            <v>2546</v>
          </cell>
          <cell r="D18">
            <v>0</v>
          </cell>
          <cell r="E18">
            <v>0</v>
          </cell>
          <cell r="F18">
            <v>0</v>
          </cell>
          <cell r="G18">
            <v>5685000</v>
          </cell>
          <cell r="H18">
            <v>0</v>
          </cell>
          <cell r="I18">
            <v>5685000</v>
          </cell>
          <cell r="J18">
            <v>5685000</v>
          </cell>
          <cell r="K18">
            <v>0</v>
          </cell>
          <cell r="L18">
            <v>5685000</v>
          </cell>
          <cell r="M18">
            <v>1425000</v>
          </cell>
          <cell r="N18">
            <v>0</v>
          </cell>
          <cell r="O18">
            <v>1425000</v>
          </cell>
          <cell r="P18">
            <v>1425000</v>
          </cell>
          <cell r="Q18">
            <v>0</v>
          </cell>
        </row>
        <row r="19">
          <cell r="B19">
            <v>47</v>
          </cell>
          <cell r="C19">
            <v>2619</v>
          </cell>
          <cell r="D19">
            <v>5000000</v>
          </cell>
          <cell r="E19">
            <v>0</v>
          </cell>
          <cell r="F19">
            <v>5000000</v>
          </cell>
          <cell r="G19">
            <v>5000000</v>
          </cell>
          <cell r="H19">
            <v>0</v>
          </cell>
          <cell r="I19">
            <v>5000000</v>
          </cell>
          <cell r="J19">
            <v>1970000</v>
          </cell>
          <cell r="K19">
            <v>0</v>
          </cell>
          <cell r="L19">
            <v>1970000</v>
          </cell>
          <cell r="M19">
            <v>0</v>
          </cell>
          <cell r="N19">
            <v>0</v>
          </cell>
          <cell r="O19">
            <v>0</v>
          </cell>
          <cell r="P19">
            <v>0</v>
          </cell>
          <cell r="Q19">
            <v>0</v>
          </cell>
        </row>
        <row r="20">
          <cell r="B20">
            <v>312</v>
          </cell>
          <cell r="C20">
            <v>2644</v>
          </cell>
          <cell r="D20">
            <v>2251804</v>
          </cell>
          <cell r="E20">
            <v>2251804</v>
          </cell>
          <cell r="F20">
            <v>0</v>
          </cell>
          <cell r="G20">
            <v>2251804</v>
          </cell>
          <cell r="H20">
            <v>2251804</v>
          </cell>
          <cell r="I20">
            <v>0</v>
          </cell>
          <cell r="J20">
            <v>2251804</v>
          </cell>
          <cell r="K20">
            <v>2251804</v>
          </cell>
          <cell r="L20">
            <v>0</v>
          </cell>
          <cell r="M20">
            <v>0</v>
          </cell>
          <cell r="N20">
            <v>0</v>
          </cell>
          <cell r="O20">
            <v>0</v>
          </cell>
          <cell r="P20">
            <v>0</v>
          </cell>
          <cell r="Q20">
            <v>0</v>
          </cell>
        </row>
        <row r="21">
          <cell r="B21">
            <v>50</v>
          </cell>
          <cell r="C21">
            <v>510</v>
          </cell>
          <cell r="D21">
            <v>75000000</v>
          </cell>
          <cell r="E21">
            <v>25000000</v>
          </cell>
          <cell r="F21">
            <v>50000000</v>
          </cell>
          <cell r="G21">
            <v>75000000</v>
          </cell>
          <cell r="H21">
            <v>25000000</v>
          </cell>
          <cell r="I21">
            <v>50000000</v>
          </cell>
          <cell r="J21">
            <v>75000000</v>
          </cell>
          <cell r="K21">
            <v>25000000</v>
          </cell>
          <cell r="L21">
            <v>50000000</v>
          </cell>
          <cell r="M21">
            <v>15000000</v>
          </cell>
          <cell r="N21">
            <v>15000000</v>
          </cell>
          <cell r="O21">
            <v>0</v>
          </cell>
          <cell r="P21">
            <v>15000000</v>
          </cell>
          <cell r="Q21">
            <v>0</v>
          </cell>
        </row>
        <row r="22">
          <cell r="B22">
            <v>52</v>
          </cell>
          <cell r="C22">
            <v>2353</v>
          </cell>
          <cell r="D22">
            <v>12573538.029999999</v>
          </cell>
          <cell r="E22">
            <v>12573538.029999999</v>
          </cell>
          <cell r="F22">
            <v>0</v>
          </cell>
          <cell r="G22">
            <v>12573538.029999999</v>
          </cell>
          <cell r="H22">
            <v>12573538.029999999</v>
          </cell>
          <cell r="I22">
            <v>0</v>
          </cell>
          <cell r="J22">
            <v>12573538.029999999</v>
          </cell>
          <cell r="K22">
            <v>12573538.029999999</v>
          </cell>
          <cell r="L22">
            <v>0</v>
          </cell>
          <cell r="M22">
            <v>0</v>
          </cell>
          <cell r="N22">
            <v>0</v>
          </cell>
          <cell r="O22">
            <v>0</v>
          </cell>
          <cell r="P22">
            <v>0</v>
          </cell>
          <cell r="Q22">
            <v>0</v>
          </cell>
        </row>
        <row r="23">
          <cell r="B23">
            <v>52</v>
          </cell>
          <cell r="C23">
            <v>2589</v>
          </cell>
          <cell r="D23">
            <v>93447.58</v>
          </cell>
          <cell r="E23">
            <v>93447.58</v>
          </cell>
          <cell r="F23">
            <v>0</v>
          </cell>
          <cell r="G23">
            <v>93447.58</v>
          </cell>
          <cell r="H23">
            <v>93447.58</v>
          </cell>
          <cell r="I23">
            <v>0</v>
          </cell>
          <cell r="J23">
            <v>93447.58</v>
          </cell>
          <cell r="K23">
            <v>93447.58</v>
          </cell>
          <cell r="L23">
            <v>0</v>
          </cell>
          <cell r="M23">
            <v>0</v>
          </cell>
          <cell r="N23">
            <v>0</v>
          </cell>
          <cell r="O23">
            <v>0</v>
          </cell>
          <cell r="P23">
            <v>0</v>
          </cell>
          <cell r="Q23">
            <v>0</v>
          </cell>
        </row>
        <row r="24">
          <cell r="B24">
            <v>52</v>
          </cell>
          <cell r="C24">
            <v>2596</v>
          </cell>
          <cell r="D24">
            <v>46145682.539999999</v>
          </cell>
          <cell r="E24">
            <v>4145682.54</v>
          </cell>
          <cell r="F24">
            <v>42000000</v>
          </cell>
          <cell r="G24">
            <v>46145682.539999999</v>
          </cell>
          <cell r="H24">
            <v>4145682.54</v>
          </cell>
          <cell r="I24">
            <v>42000000</v>
          </cell>
          <cell r="J24">
            <v>46145682.539999999</v>
          </cell>
          <cell r="K24">
            <v>4145682.54</v>
          </cell>
          <cell r="L24">
            <v>42000000</v>
          </cell>
          <cell r="M24">
            <v>4425538.7300000004</v>
          </cell>
          <cell r="N24">
            <v>612368.73</v>
          </cell>
          <cell r="O24">
            <v>3813170</v>
          </cell>
          <cell r="P24">
            <v>44652.29</v>
          </cell>
          <cell r="Q24">
            <v>4380886.4400000004</v>
          </cell>
        </row>
        <row r="25">
          <cell r="B25">
            <v>53</v>
          </cell>
          <cell r="C25">
            <v>2291</v>
          </cell>
          <cell r="D25">
            <v>62101471.43</v>
          </cell>
          <cell r="E25">
            <v>1471.43</v>
          </cell>
          <cell r="F25">
            <v>62100000</v>
          </cell>
          <cell r="G25">
            <v>62101471.43</v>
          </cell>
          <cell r="H25">
            <v>1471.43</v>
          </cell>
          <cell r="I25">
            <v>62100000</v>
          </cell>
          <cell r="J25">
            <v>62101471.43</v>
          </cell>
          <cell r="K25">
            <v>1471.43</v>
          </cell>
          <cell r="L25">
            <v>62100000</v>
          </cell>
          <cell r="M25">
            <v>14900000</v>
          </cell>
          <cell r="N25">
            <v>0</v>
          </cell>
          <cell r="O25">
            <v>14900000</v>
          </cell>
          <cell r="P25">
            <v>14900000</v>
          </cell>
          <cell r="Q25">
            <v>0</v>
          </cell>
        </row>
        <row r="26">
          <cell r="B26">
            <v>53</v>
          </cell>
          <cell r="C26">
            <v>2299</v>
          </cell>
          <cell r="D26">
            <v>0</v>
          </cell>
          <cell r="E26">
            <v>0</v>
          </cell>
          <cell r="F26">
            <v>0</v>
          </cell>
          <cell r="G26">
            <v>6229945</v>
          </cell>
          <cell r="H26">
            <v>0</v>
          </cell>
          <cell r="I26">
            <v>6229945</v>
          </cell>
          <cell r="J26">
            <v>6229945</v>
          </cell>
          <cell r="K26">
            <v>0</v>
          </cell>
          <cell r="L26">
            <v>6229945</v>
          </cell>
          <cell r="M26">
            <v>0</v>
          </cell>
          <cell r="N26">
            <v>0</v>
          </cell>
          <cell r="O26">
            <v>0</v>
          </cell>
          <cell r="P26">
            <v>0</v>
          </cell>
          <cell r="Q26">
            <v>0</v>
          </cell>
        </row>
        <row r="27">
          <cell r="B27">
            <v>54</v>
          </cell>
          <cell r="C27">
            <v>2560</v>
          </cell>
          <cell r="D27">
            <v>178325000</v>
          </cell>
          <cell r="E27">
            <v>99700000</v>
          </cell>
          <cell r="F27">
            <v>78625000</v>
          </cell>
          <cell r="G27">
            <v>178325000</v>
          </cell>
          <cell r="H27">
            <v>99700000</v>
          </cell>
          <cell r="I27">
            <v>78625000</v>
          </cell>
          <cell r="J27">
            <v>99700000</v>
          </cell>
          <cell r="K27">
            <v>99700000</v>
          </cell>
          <cell r="L27">
            <v>0</v>
          </cell>
          <cell r="M27">
            <v>24500000</v>
          </cell>
          <cell r="N27">
            <v>24500000</v>
          </cell>
          <cell r="O27">
            <v>0</v>
          </cell>
          <cell r="P27">
            <v>24500000</v>
          </cell>
          <cell r="Q27">
            <v>0</v>
          </cell>
        </row>
        <row r="28">
          <cell r="B28">
            <v>54</v>
          </cell>
          <cell r="C28">
            <v>2574</v>
          </cell>
          <cell r="D28">
            <v>13000000</v>
          </cell>
          <cell r="E28">
            <v>0</v>
          </cell>
          <cell r="F28">
            <v>13000000</v>
          </cell>
          <cell r="G28">
            <v>13000000</v>
          </cell>
          <cell r="H28">
            <v>0</v>
          </cell>
          <cell r="I28">
            <v>13000000</v>
          </cell>
          <cell r="J28">
            <v>0</v>
          </cell>
          <cell r="K28">
            <v>0</v>
          </cell>
          <cell r="L28">
            <v>0</v>
          </cell>
          <cell r="M28">
            <v>0</v>
          </cell>
          <cell r="N28">
            <v>0</v>
          </cell>
          <cell r="O28">
            <v>0</v>
          </cell>
          <cell r="P28">
            <v>0</v>
          </cell>
          <cell r="Q28">
            <v>0</v>
          </cell>
        </row>
        <row r="29">
          <cell r="B29">
            <v>55</v>
          </cell>
          <cell r="C29">
            <v>2623</v>
          </cell>
          <cell r="D29">
            <v>8916800</v>
          </cell>
          <cell r="E29">
            <v>0</v>
          </cell>
          <cell r="F29">
            <v>8916800</v>
          </cell>
          <cell r="G29">
            <v>8916800</v>
          </cell>
          <cell r="H29">
            <v>0</v>
          </cell>
          <cell r="I29">
            <v>8916800</v>
          </cell>
          <cell r="J29">
            <v>8916800</v>
          </cell>
          <cell r="K29">
            <v>0</v>
          </cell>
          <cell r="L29">
            <v>8916800</v>
          </cell>
          <cell r="M29">
            <v>2174385</v>
          </cell>
          <cell r="N29">
            <v>0</v>
          </cell>
          <cell r="O29">
            <v>2174385</v>
          </cell>
          <cell r="P29">
            <v>1017359</v>
          </cell>
          <cell r="Q29">
            <v>1157026</v>
          </cell>
        </row>
        <row r="30">
          <cell r="B30">
            <v>60</v>
          </cell>
          <cell r="C30">
            <v>600</v>
          </cell>
          <cell r="D30">
            <v>52781174.700000003</v>
          </cell>
          <cell r="E30">
            <v>15494310.699999999</v>
          </cell>
          <cell r="F30">
            <v>37286864</v>
          </cell>
          <cell r="G30">
            <v>52781174.700000003</v>
          </cell>
          <cell r="H30">
            <v>15494310.699999999</v>
          </cell>
          <cell r="I30">
            <v>37286864</v>
          </cell>
          <cell r="J30">
            <v>15494310.699999999</v>
          </cell>
          <cell r="K30">
            <v>15494310.699999999</v>
          </cell>
          <cell r="L30">
            <v>0</v>
          </cell>
          <cell r="M30">
            <v>4994726.8499999996</v>
          </cell>
          <cell r="N30">
            <v>4994726.8499999996</v>
          </cell>
          <cell r="O30">
            <v>0</v>
          </cell>
          <cell r="P30">
            <v>4918526.7699999996</v>
          </cell>
          <cell r="Q30">
            <v>76200.08</v>
          </cell>
        </row>
        <row r="31">
          <cell r="B31">
            <v>60</v>
          </cell>
          <cell r="C31">
            <v>610</v>
          </cell>
          <cell r="D31">
            <v>93975457.420000002</v>
          </cell>
          <cell r="E31">
            <v>3975457.42</v>
          </cell>
          <cell r="F31">
            <v>90000000</v>
          </cell>
          <cell r="G31">
            <v>93975457.420000002</v>
          </cell>
          <cell r="H31">
            <v>3975457.42</v>
          </cell>
          <cell r="I31">
            <v>90000000</v>
          </cell>
          <cell r="J31">
            <v>3975457.42</v>
          </cell>
          <cell r="K31">
            <v>3975457.42</v>
          </cell>
          <cell r="L31">
            <v>0</v>
          </cell>
          <cell r="M31">
            <v>276709.40000000002</v>
          </cell>
          <cell r="N31">
            <v>276709.40000000002</v>
          </cell>
          <cell r="O31">
            <v>0</v>
          </cell>
          <cell r="P31">
            <v>276709.40000000002</v>
          </cell>
          <cell r="Q31">
            <v>0</v>
          </cell>
        </row>
        <row r="32">
          <cell r="B32">
            <v>60</v>
          </cell>
          <cell r="C32">
            <v>621</v>
          </cell>
          <cell r="D32">
            <v>50000000</v>
          </cell>
          <cell r="E32">
            <v>0</v>
          </cell>
          <cell r="F32">
            <v>50000000</v>
          </cell>
          <cell r="G32">
            <v>50000000</v>
          </cell>
          <cell r="H32">
            <v>0</v>
          </cell>
          <cell r="I32">
            <v>50000000</v>
          </cell>
          <cell r="J32">
            <v>0</v>
          </cell>
          <cell r="K32">
            <v>0</v>
          </cell>
          <cell r="L32">
            <v>0</v>
          </cell>
          <cell r="M32">
            <v>0</v>
          </cell>
          <cell r="N32">
            <v>0</v>
          </cell>
          <cell r="O32">
            <v>0</v>
          </cell>
          <cell r="P32">
            <v>0</v>
          </cell>
          <cell r="Q32">
            <v>0</v>
          </cell>
        </row>
        <row r="33">
          <cell r="B33">
            <v>61</v>
          </cell>
          <cell r="C33">
            <v>2300</v>
          </cell>
          <cell r="D33">
            <v>183789746</v>
          </cell>
          <cell r="E33">
            <v>83789746</v>
          </cell>
          <cell r="F33">
            <v>100000000</v>
          </cell>
          <cell r="G33">
            <v>183789746</v>
          </cell>
          <cell r="H33">
            <v>83789746</v>
          </cell>
          <cell r="I33">
            <v>100000000</v>
          </cell>
          <cell r="J33">
            <v>86629880</v>
          </cell>
          <cell r="K33">
            <v>83789746</v>
          </cell>
          <cell r="L33">
            <v>2840134</v>
          </cell>
          <cell r="M33">
            <v>30834949.93</v>
          </cell>
          <cell r="N33">
            <v>30834949.93</v>
          </cell>
          <cell r="O33">
            <v>0</v>
          </cell>
          <cell r="P33">
            <v>30834949.93</v>
          </cell>
          <cell r="Q33">
            <v>0</v>
          </cell>
        </row>
        <row r="34">
          <cell r="B34">
            <v>61</v>
          </cell>
          <cell r="C34">
            <v>2545</v>
          </cell>
          <cell r="D34">
            <v>519094.14</v>
          </cell>
          <cell r="E34">
            <v>519094.14</v>
          </cell>
          <cell r="F34">
            <v>0</v>
          </cell>
          <cell r="G34">
            <v>519094.14</v>
          </cell>
          <cell r="H34">
            <v>519094.14</v>
          </cell>
          <cell r="I34">
            <v>0</v>
          </cell>
          <cell r="J34">
            <v>519094.14</v>
          </cell>
          <cell r="K34">
            <v>519094.14</v>
          </cell>
          <cell r="L34">
            <v>0</v>
          </cell>
          <cell r="M34">
            <v>0</v>
          </cell>
          <cell r="N34">
            <v>0</v>
          </cell>
          <cell r="O34">
            <v>0</v>
          </cell>
          <cell r="P34">
            <v>0</v>
          </cell>
          <cell r="Q34">
            <v>0</v>
          </cell>
        </row>
        <row r="35">
          <cell r="B35">
            <v>62</v>
          </cell>
          <cell r="C35">
            <v>2119</v>
          </cell>
          <cell r="D35">
            <v>3105000</v>
          </cell>
          <cell r="E35">
            <v>0</v>
          </cell>
          <cell r="F35">
            <v>3105000</v>
          </cell>
          <cell r="G35">
            <v>3105000</v>
          </cell>
          <cell r="H35">
            <v>0</v>
          </cell>
          <cell r="I35">
            <v>3105000</v>
          </cell>
          <cell r="J35">
            <v>0</v>
          </cell>
          <cell r="K35">
            <v>0</v>
          </cell>
          <cell r="L35">
            <v>0</v>
          </cell>
          <cell r="M35">
            <v>0</v>
          </cell>
          <cell r="N35">
            <v>0</v>
          </cell>
          <cell r="O35">
            <v>0</v>
          </cell>
          <cell r="P35">
            <v>0</v>
          </cell>
          <cell r="Q35">
            <v>0</v>
          </cell>
        </row>
        <row r="36">
          <cell r="B36">
            <v>62</v>
          </cell>
          <cell r="C36">
            <v>2297</v>
          </cell>
          <cell r="D36">
            <v>42153927.469999999</v>
          </cell>
          <cell r="E36">
            <v>42153927.469999999</v>
          </cell>
          <cell r="F36">
            <v>0</v>
          </cell>
          <cell r="G36">
            <v>42153927.469999999</v>
          </cell>
          <cell r="H36">
            <v>42153927.469999999</v>
          </cell>
          <cell r="I36">
            <v>0</v>
          </cell>
          <cell r="J36">
            <v>42153927.469999999</v>
          </cell>
          <cell r="K36">
            <v>42153927.469999999</v>
          </cell>
          <cell r="L36">
            <v>0</v>
          </cell>
          <cell r="M36">
            <v>6552441.0199999996</v>
          </cell>
          <cell r="N36">
            <v>6552441.0199999996</v>
          </cell>
          <cell r="O36">
            <v>0</v>
          </cell>
          <cell r="P36">
            <v>6552441.0199999996</v>
          </cell>
          <cell r="Q36">
            <v>0</v>
          </cell>
        </row>
        <row r="37">
          <cell r="B37">
            <v>62</v>
          </cell>
          <cell r="C37">
            <v>2317</v>
          </cell>
          <cell r="D37">
            <v>1000000</v>
          </cell>
          <cell r="E37">
            <v>0</v>
          </cell>
          <cell r="F37">
            <v>1000000</v>
          </cell>
          <cell r="G37">
            <v>1000000</v>
          </cell>
          <cell r="H37">
            <v>0</v>
          </cell>
          <cell r="I37">
            <v>1000000</v>
          </cell>
          <cell r="J37">
            <v>0</v>
          </cell>
          <cell r="K37">
            <v>0</v>
          </cell>
          <cell r="L37">
            <v>0</v>
          </cell>
          <cell r="M37">
            <v>0</v>
          </cell>
          <cell r="N37">
            <v>0</v>
          </cell>
          <cell r="O37">
            <v>0</v>
          </cell>
          <cell r="P37">
            <v>0</v>
          </cell>
          <cell r="Q37">
            <v>0</v>
          </cell>
        </row>
        <row r="38">
          <cell r="B38">
            <v>62</v>
          </cell>
          <cell r="C38">
            <v>2328</v>
          </cell>
          <cell r="D38">
            <v>23495900</v>
          </cell>
          <cell r="E38">
            <v>2798000</v>
          </cell>
          <cell r="F38">
            <v>20697900</v>
          </cell>
          <cell r="G38">
            <v>23495900</v>
          </cell>
          <cell r="H38">
            <v>2798000</v>
          </cell>
          <cell r="I38">
            <v>20697900</v>
          </cell>
          <cell r="J38">
            <v>2798000</v>
          </cell>
          <cell r="K38">
            <v>2798000</v>
          </cell>
          <cell r="L38">
            <v>0</v>
          </cell>
          <cell r="M38">
            <v>2798000</v>
          </cell>
          <cell r="N38">
            <v>2798000</v>
          </cell>
          <cell r="O38">
            <v>0</v>
          </cell>
          <cell r="P38">
            <v>2798000</v>
          </cell>
          <cell r="Q38">
            <v>0</v>
          </cell>
        </row>
        <row r="39">
          <cell r="B39">
            <v>62</v>
          </cell>
          <cell r="C39">
            <v>2656</v>
          </cell>
          <cell r="D39">
            <v>50000000</v>
          </cell>
          <cell r="E39">
            <v>50000000</v>
          </cell>
          <cell r="F39">
            <v>0</v>
          </cell>
          <cell r="G39">
            <v>50000000</v>
          </cell>
          <cell r="H39">
            <v>50000000</v>
          </cell>
          <cell r="I39">
            <v>0</v>
          </cell>
          <cell r="J39">
            <v>50000000</v>
          </cell>
          <cell r="K39">
            <v>50000000</v>
          </cell>
          <cell r="L39">
            <v>0</v>
          </cell>
          <cell r="M39">
            <v>0</v>
          </cell>
          <cell r="N39">
            <v>0</v>
          </cell>
          <cell r="O39">
            <v>0</v>
          </cell>
          <cell r="P39">
            <v>0</v>
          </cell>
          <cell r="Q39">
            <v>0</v>
          </cell>
        </row>
        <row r="40">
          <cell r="B40">
            <v>63</v>
          </cell>
          <cell r="C40">
            <v>2071</v>
          </cell>
          <cell r="D40">
            <v>32000000</v>
          </cell>
          <cell r="E40">
            <v>0</v>
          </cell>
          <cell r="F40">
            <v>32000000</v>
          </cell>
          <cell r="G40">
            <v>32000000</v>
          </cell>
          <cell r="H40">
            <v>0</v>
          </cell>
          <cell r="I40">
            <v>32000000</v>
          </cell>
          <cell r="J40">
            <v>0</v>
          </cell>
          <cell r="K40">
            <v>0</v>
          </cell>
          <cell r="L40">
            <v>0</v>
          </cell>
          <cell r="M40">
            <v>0</v>
          </cell>
          <cell r="N40">
            <v>0</v>
          </cell>
          <cell r="O40">
            <v>0</v>
          </cell>
          <cell r="P40">
            <v>0</v>
          </cell>
          <cell r="Q40">
            <v>0</v>
          </cell>
        </row>
        <row r="41">
          <cell r="B41">
            <v>63</v>
          </cell>
          <cell r="C41">
            <v>2072</v>
          </cell>
          <cell r="D41">
            <v>131872839.31999999</v>
          </cell>
          <cell r="E41">
            <v>28372839.32</v>
          </cell>
          <cell r="F41">
            <v>103500000</v>
          </cell>
          <cell r="G41">
            <v>131872839.31999999</v>
          </cell>
          <cell r="H41">
            <v>28372839.32</v>
          </cell>
          <cell r="I41">
            <v>103500000</v>
          </cell>
          <cell r="J41">
            <v>28372839.32</v>
          </cell>
          <cell r="K41">
            <v>28372839.32</v>
          </cell>
          <cell r="L41">
            <v>0</v>
          </cell>
          <cell r="M41">
            <v>0</v>
          </cell>
          <cell r="N41">
            <v>0</v>
          </cell>
          <cell r="O41">
            <v>0</v>
          </cell>
          <cell r="P41">
            <v>0</v>
          </cell>
          <cell r="Q41">
            <v>0</v>
          </cell>
        </row>
        <row r="42">
          <cell r="B42">
            <v>63</v>
          </cell>
          <cell r="C42">
            <v>2340</v>
          </cell>
          <cell r="D42">
            <v>20700000</v>
          </cell>
          <cell r="E42">
            <v>0</v>
          </cell>
          <cell r="F42">
            <v>20700000</v>
          </cell>
          <cell r="G42">
            <v>20700000</v>
          </cell>
          <cell r="H42">
            <v>0</v>
          </cell>
          <cell r="I42">
            <v>20700000</v>
          </cell>
          <cell r="J42">
            <v>20700000</v>
          </cell>
          <cell r="K42">
            <v>0</v>
          </cell>
          <cell r="L42">
            <v>20700000</v>
          </cell>
          <cell r="M42">
            <v>0</v>
          </cell>
          <cell r="N42">
            <v>0</v>
          </cell>
          <cell r="O42">
            <v>0</v>
          </cell>
          <cell r="P42">
            <v>0</v>
          </cell>
          <cell r="Q42">
            <v>0</v>
          </cell>
        </row>
        <row r="43">
          <cell r="B43">
            <v>63</v>
          </cell>
          <cell r="C43">
            <v>2362</v>
          </cell>
          <cell r="D43">
            <v>8022539.6100000003</v>
          </cell>
          <cell r="E43">
            <v>8022539.6100000003</v>
          </cell>
          <cell r="F43">
            <v>0</v>
          </cell>
          <cell r="G43">
            <v>8022539.6100000003</v>
          </cell>
          <cell r="H43">
            <v>8022539.6100000003</v>
          </cell>
          <cell r="I43">
            <v>0</v>
          </cell>
          <cell r="J43">
            <v>8022539.6100000003</v>
          </cell>
          <cell r="K43">
            <v>8022539.6100000003</v>
          </cell>
          <cell r="L43">
            <v>0</v>
          </cell>
          <cell r="M43">
            <v>7873600</v>
          </cell>
          <cell r="N43">
            <v>7873600</v>
          </cell>
          <cell r="O43">
            <v>0</v>
          </cell>
          <cell r="P43">
            <v>7873600</v>
          </cell>
          <cell r="Q43">
            <v>0</v>
          </cell>
        </row>
        <row r="44">
          <cell r="B44">
            <v>63</v>
          </cell>
          <cell r="C44">
            <v>2414</v>
          </cell>
          <cell r="D44">
            <v>49221598.859999999</v>
          </cell>
          <cell r="E44">
            <v>12996598.859999999</v>
          </cell>
          <cell r="F44">
            <v>36225000</v>
          </cell>
          <cell r="G44">
            <v>49221598.859999999</v>
          </cell>
          <cell r="H44">
            <v>12996598.859999999</v>
          </cell>
          <cell r="I44">
            <v>36225000</v>
          </cell>
          <cell r="J44">
            <v>14238598.859999999</v>
          </cell>
          <cell r="K44">
            <v>12996598.859999999</v>
          </cell>
          <cell r="L44">
            <v>1242000</v>
          </cell>
          <cell r="M44">
            <v>36225</v>
          </cell>
          <cell r="N44">
            <v>36225</v>
          </cell>
          <cell r="O44">
            <v>0</v>
          </cell>
          <cell r="P44">
            <v>36225</v>
          </cell>
          <cell r="Q44">
            <v>0</v>
          </cell>
        </row>
        <row r="45">
          <cell r="B45">
            <v>63</v>
          </cell>
          <cell r="C45">
            <v>2424</v>
          </cell>
          <cell r="D45">
            <v>97583648.810000002</v>
          </cell>
          <cell r="E45">
            <v>97583648.810000002</v>
          </cell>
          <cell r="F45">
            <v>0</v>
          </cell>
          <cell r="G45">
            <v>97583648.810000002</v>
          </cell>
          <cell r="H45">
            <v>97583648.810000002</v>
          </cell>
          <cell r="I45">
            <v>0</v>
          </cell>
          <cell r="J45">
            <v>97583648.810000002</v>
          </cell>
          <cell r="K45">
            <v>97583648.810000002</v>
          </cell>
          <cell r="L45">
            <v>0</v>
          </cell>
          <cell r="M45">
            <v>0</v>
          </cell>
          <cell r="N45">
            <v>0</v>
          </cell>
          <cell r="O45">
            <v>0</v>
          </cell>
          <cell r="P45">
            <v>0</v>
          </cell>
          <cell r="Q45">
            <v>0</v>
          </cell>
        </row>
        <row r="46">
          <cell r="B46">
            <v>63</v>
          </cell>
          <cell r="C46">
            <v>2507</v>
          </cell>
          <cell r="D46">
            <v>1242000</v>
          </cell>
          <cell r="E46">
            <v>0</v>
          </cell>
          <cell r="F46">
            <v>1242000</v>
          </cell>
          <cell r="G46">
            <v>1242000</v>
          </cell>
          <cell r="H46">
            <v>0</v>
          </cell>
          <cell r="I46">
            <v>1242000</v>
          </cell>
          <cell r="J46">
            <v>0</v>
          </cell>
          <cell r="K46">
            <v>0</v>
          </cell>
          <cell r="L46">
            <v>0</v>
          </cell>
          <cell r="M46">
            <v>0</v>
          </cell>
          <cell r="N46">
            <v>0</v>
          </cell>
          <cell r="O46">
            <v>0</v>
          </cell>
          <cell r="P46">
            <v>0</v>
          </cell>
          <cell r="Q46">
            <v>0</v>
          </cell>
        </row>
        <row r="47">
          <cell r="B47">
            <v>63</v>
          </cell>
          <cell r="C47">
            <v>2516</v>
          </cell>
          <cell r="D47">
            <v>6772840</v>
          </cell>
          <cell r="E47">
            <v>6772840</v>
          </cell>
          <cell r="F47">
            <v>0</v>
          </cell>
          <cell r="G47">
            <v>6772840</v>
          </cell>
          <cell r="H47">
            <v>6772840</v>
          </cell>
          <cell r="I47">
            <v>0</v>
          </cell>
          <cell r="J47">
            <v>6772840</v>
          </cell>
          <cell r="K47">
            <v>6772840</v>
          </cell>
          <cell r="L47">
            <v>0</v>
          </cell>
          <cell r="M47">
            <v>5134340</v>
          </cell>
          <cell r="N47">
            <v>5134340</v>
          </cell>
          <cell r="O47">
            <v>0</v>
          </cell>
          <cell r="P47">
            <v>5134340</v>
          </cell>
          <cell r="Q47">
            <v>0</v>
          </cell>
        </row>
        <row r="48">
          <cell r="B48">
            <v>63</v>
          </cell>
          <cell r="C48">
            <v>2517</v>
          </cell>
          <cell r="D48">
            <v>375328874.42000002</v>
          </cell>
          <cell r="E48">
            <v>190963874.41999999</v>
          </cell>
          <cell r="F48">
            <v>184365000</v>
          </cell>
          <cell r="G48">
            <v>375328874.42000002</v>
          </cell>
          <cell r="H48">
            <v>190963874.41999999</v>
          </cell>
          <cell r="I48">
            <v>184365000</v>
          </cell>
          <cell r="J48">
            <v>190963874.41999999</v>
          </cell>
          <cell r="K48">
            <v>190963874.41999999</v>
          </cell>
          <cell r="L48">
            <v>0</v>
          </cell>
          <cell r="M48">
            <v>49894890.369999997</v>
          </cell>
          <cell r="N48">
            <v>49894890.369999997</v>
          </cell>
          <cell r="O48">
            <v>0</v>
          </cell>
          <cell r="P48">
            <v>42865823.090000004</v>
          </cell>
          <cell r="Q48">
            <v>7029067.2800000003</v>
          </cell>
        </row>
        <row r="49">
          <cell r="B49">
            <v>63</v>
          </cell>
          <cell r="C49">
            <v>2520</v>
          </cell>
          <cell r="D49">
            <v>285194640</v>
          </cell>
          <cell r="E49">
            <v>15194640</v>
          </cell>
          <cell r="F49">
            <v>270000000</v>
          </cell>
          <cell r="G49">
            <v>285194640</v>
          </cell>
          <cell r="H49">
            <v>15194640</v>
          </cell>
          <cell r="I49">
            <v>270000000</v>
          </cell>
          <cell r="J49">
            <v>285194640</v>
          </cell>
          <cell r="K49">
            <v>15194640</v>
          </cell>
          <cell r="L49">
            <v>270000000</v>
          </cell>
          <cell r="M49">
            <v>57241658</v>
          </cell>
          <cell r="N49">
            <v>12000000</v>
          </cell>
          <cell r="O49">
            <v>45241658</v>
          </cell>
          <cell r="P49">
            <v>57241658</v>
          </cell>
          <cell r="Q49">
            <v>0</v>
          </cell>
        </row>
        <row r="50">
          <cell r="B50">
            <v>63</v>
          </cell>
          <cell r="C50">
            <v>2526</v>
          </cell>
          <cell r="D50">
            <v>17000000</v>
          </cell>
          <cell r="E50">
            <v>0</v>
          </cell>
          <cell r="F50">
            <v>17000000</v>
          </cell>
          <cell r="G50">
            <v>17000000</v>
          </cell>
          <cell r="H50">
            <v>0</v>
          </cell>
          <cell r="I50">
            <v>17000000</v>
          </cell>
          <cell r="J50">
            <v>17000000</v>
          </cell>
          <cell r="K50">
            <v>0</v>
          </cell>
          <cell r="L50">
            <v>17000000</v>
          </cell>
          <cell r="M50">
            <v>7519358.8799999999</v>
          </cell>
          <cell r="N50">
            <v>0</v>
          </cell>
          <cell r="O50">
            <v>7519358.8799999999</v>
          </cell>
          <cell r="P50">
            <v>7173077.0700000003</v>
          </cell>
          <cell r="Q50">
            <v>346281.81</v>
          </cell>
        </row>
        <row r="51">
          <cell r="B51">
            <v>63</v>
          </cell>
          <cell r="C51">
            <v>2527</v>
          </cell>
          <cell r="D51">
            <v>19224828</v>
          </cell>
          <cell r="E51">
            <v>1224828</v>
          </cell>
          <cell r="F51">
            <v>18000000</v>
          </cell>
          <cell r="G51">
            <v>19224828</v>
          </cell>
          <cell r="H51">
            <v>1224828</v>
          </cell>
          <cell r="I51">
            <v>18000000</v>
          </cell>
          <cell r="J51">
            <v>19224828</v>
          </cell>
          <cell r="K51">
            <v>1224828</v>
          </cell>
          <cell r="L51">
            <v>18000000</v>
          </cell>
          <cell r="M51">
            <v>2644111</v>
          </cell>
          <cell r="N51">
            <v>1224828</v>
          </cell>
          <cell r="O51">
            <v>1419283</v>
          </cell>
          <cell r="P51">
            <v>1224828</v>
          </cell>
          <cell r="Q51">
            <v>1419283</v>
          </cell>
        </row>
        <row r="52">
          <cell r="B52">
            <v>63</v>
          </cell>
          <cell r="C52">
            <v>2562</v>
          </cell>
          <cell r="D52">
            <v>40665081</v>
          </cell>
          <cell r="E52">
            <v>665081</v>
          </cell>
          <cell r="F52">
            <v>40000000</v>
          </cell>
          <cell r="G52">
            <v>40665081</v>
          </cell>
          <cell r="H52">
            <v>665081</v>
          </cell>
          <cell r="I52">
            <v>40000000</v>
          </cell>
          <cell r="J52">
            <v>665081</v>
          </cell>
          <cell r="K52">
            <v>665081</v>
          </cell>
          <cell r="L52">
            <v>0</v>
          </cell>
          <cell r="M52">
            <v>665081</v>
          </cell>
          <cell r="N52">
            <v>665081</v>
          </cell>
          <cell r="O52">
            <v>0</v>
          </cell>
          <cell r="P52">
            <v>665081</v>
          </cell>
          <cell r="Q52">
            <v>0</v>
          </cell>
        </row>
        <row r="53">
          <cell r="B53">
            <v>63</v>
          </cell>
          <cell r="C53">
            <v>2566</v>
          </cell>
          <cell r="D53">
            <v>27248300</v>
          </cell>
          <cell r="E53">
            <v>0</v>
          </cell>
          <cell r="F53">
            <v>27248300</v>
          </cell>
          <cell r="G53">
            <v>38869300</v>
          </cell>
          <cell r="H53">
            <v>0</v>
          </cell>
          <cell r="I53">
            <v>38869300</v>
          </cell>
          <cell r="J53">
            <v>11621000</v>
          </cell>
          <cell r="K53">
            <v>0</v>
          </cell>
          <cell r="L53">
            <v>11621000</v>
          </cell>
          <cell r="M53">
            <v>3621000</v>
          </cell>
          <cell r="N53">
            <v>0</v>
          </cell>
          <cell r="O53">
            <v>3621000</v>
          </cell>
          <cell r="P53">
            <v>3621000</v>
          </cell>
          <cell r="Q53">
            <v>0</v>
          </cell>
        </row>
        <row r="54">
          <cell r="B54">
            <v>63</v>
          </cell>
          <cell r="C54">
            <v>2571</v>
          </cell>
          <cell r="D54">
            <v>3158166.27</v>
          </cell>
          <cell r="E54">
            <v>53166.27</v>
          </cell>
          <cell r="F54">
            <v>3105000</v>
          </cell>
          <cell r="G54">
            <v>3158166.27</v>
          </cell>
          <cell r="H54">
            <v>53166.27</v>
          </cell>
          <cell r="I54">
            <v>3105000</v>
          </cell>
          <cell r="J54">
            <v>3158166.27</v>
          </cell>
          <cell r="K54">
            <v>53166.27</v>
          </cell>
          <cell r="L54">
            <v>3105000</v>
          </cell>
          <cell r="M54">
            <v>193938.72</v>
          </cell>
          <cell r="N54">
            <v>25300</v>
          </cell>
          <cell r="O54">
            <v>168638.72</v>
          </cell>
          <cell r="P54">
            <v>193938.72</v>
          </cell>
          <cell r="Q54">
            <v>0</v>
          </cell>
        </row>
        <row r="55">
          <cell r="B55">
            <v>63</v>
          </cell>
          <cell r="C55">
            <v>2585</v>
          </cell>
          <cell r="D55">
            <v>63772654.719999999</v>
          </cell>
          <cell r="E55">
            <v>5292054.72</v>
          </cell>
          <cell r="F55">
            <v>58480600</v>
          </cell>
          <cell r="G55">
            <v>63772654.719999999</v>
          </cell>
          <cell r="H55">
            <v>5292054.72</v>
          </cell>
          <cell r="I55">
            <v>58480600</v>
          </cell>
          <cell r="J55">
            <v>63772654.719999999</v>
          </cell>
          <cell r="K55">
            <v>5292054.72</v>
          </cell>
          <cell r="L55">
            <v>58480600</v>
          </cell>
          <cell r="M55">
            <v>1518987.55</v>
          </cell>
          <cell r="N55">
            <v>0</v>
          </cell>
          <cell r="O55">
            <v>1518987.55</v>
          </cell>
          <cell r="P55">
            <v>1518987.55</v>
          </cell>
          <cell r="Q55">
            <v>0</v>
          </cell>
        </row>
        <row r="56">
          <cell r="B56">
            <v>63</v>
          </cell>
          <cell r="C56">
            <v>2586</v>
          </cell>
          <cell r="D56">
            <v>14994740.960000001</v>
          </cell>
          <cell r="E56">
            <v>19240.96</v>
          </cell>
          <cell r="F56">
            <v>14975500</v>
          </cell>
          <cell r="G56">
            <v>14994740.960000001</v>
          </cell>
          <cell r="H56">
            <v>19240.96</v>
          </cell>
          <cell r="I56">
            <v>14975500</v>
          </cell>
          <cell r="J56">
            <v>14994740.960000001</v>
          </cell>
          <cell r="K56">
            <v>19240.96</v>
          </cell>
          <cell r="L56">
            <v>14975500</v>
          </cell>
          <cell r="M56">
            <v>1379933.99</v>
          </cell>
          <cell r="N56">
            <v>1743</v>
          </cell>
          <cell r="O56">
            <v>1378190.99</v>
          </cell>
          <cell r="P56">
            <v>1379933.99</v>
          </cell>
          <cell r="Q56">
            <v>0</v>
          </cell>
        </row>
        <row r="57">
          <cell r="B57">
            <v>63</v>
          </cell>
          <cell r="C57">
            <v>2595</v>
          </cell>
          <cell r="D57">
            <v>21167208.18</v>
          </cell>
          <cell r="E57">
            <v>10167208.18</v>
          </cell>
          <cell r="F57">
            <v>11000000</v>
          </cell>
          <cell r="G57">
            <v>21167208.18</v>
          </cell>
          <cell r="H57">
            <v>10167208.18</v>
          </cell>
          <cell r="I57">
            <v>11000000</v>
          </cell>
          <cell r="J57">
            <v>10167208.18</v>
          </cell>
          <cell r="K57">
            <v>10167208.18</v>
          </cell>
          <cell r="L57">
            <v>0</v>
          </cell>
          <cell r="M57">
            <v>2400000</v>
          </cell>
          <cell r="N57">
            <v>2400000</v>
          </cell>
          <cell r="O57">
            <v>0</v>
          </cell>
          <cell r="P57">
            <v>0</v>
          </cell>
          <cell r="Q57">
            <v>2400000</v>
          </cell>
        </row>
        <row r="58">
          <cell r="B58">
            <v>63</v>
          </cell>
          <cell r="C58">
            <v>2601</v>
          </cell>
          <cell r="D58">
            <v>4867460.3</v>
          </cell>
          <cell r="E58">
            <v>4867460.3</v>
          </cell>
          <cell r="F58">
            <v>0</v>
          </cell>
          <cell r="G58">
            <v>4867460.3</v>
          </cell>
          <cell r="H58">
            <v>4867460.3</v>
          </cell>
          <cell r="I58">
            <v>0</v>
          </cell>
          <cell r="J58">
            <v>4867460.3</v>
          </cell>
          <cell r="K58">
            <v>4867460.3</v>
          </cell>
          <cell r="L58">
            <v>0</v>
          </cell>
          <cell r="M58">
            <v>0</v>
          </cell>
          <cell r="N58">
            <v>0</v>
          </cell>
          <cell r="O58">
            <v>0</v>
          </cell>
          <cell r="P58">
            <v>0</v>
          </cell>
          <cell r="Q58">
            <v>0</v>
          </cell>
        </row>
        <row r="59">
          <cell r="B59">
            <v>63</v>
          </cell>
          <cell r="C59">
            <v>2610</v>
          </cell>
          <cell r="D59">
            <v>10350000</v>
          </cell>
          <cell r="E59">
            <v>0</v>
          </cell>
          <cell r="F59">
            <v>10350000</v>
          </cell>
          <cell r="G59">
            <v>10350000</v>
          </cell>
          <cell r="H59">
            <v>0</v>
          </cell>
          <cell r="I59">
            <v>10350000</v>
          </cell>
          <cell r="J59">
            <v>0</v>
          </cell>
          <cell r="K59">
            <v>0</v>
          </cell>
          <cell r="L59">
            <v>0</v>
          </cell>
          <cell r="M59">
            <v>0</v>
          </cell>
          <cell r="N59">
            <v>0</v>
          </cell>
          <cell r="O59">
            <v>0</v>
          </cell>
          <cell r="P59">
            <v>0</v>
          </cell>
          <cell r="Q59">
            <v>0</v>
          </cell>
        </row>
        <row r="60">
          <cell r="B60">
            <v>63</v>
          </cell>
          <cell r="C60">
            <v>2611</v>
          </cell>
          <cell r="D60">
            <v>18000000</v>
          </cell>
          <cell r="E60">
            <v>10000000</v>
          </cell>
          <cell r="F60">
            <v>8000000</v>
          </cell>
          <cell r="G60">
            <v>18000000</v>
          </cell>
          <cell r="H60">
            <v>10000000</v>
          </cell>
          <cell r="I60">
            <v>8000000</v>
          </cell>
          <cell r="J60">
            <v>10000000</v>
          </cell>
          <cell r="K60">
            <v>10000000</v>
          </cell>
          <cell r="L60">
            <v>0</v>
          </cell>
          <cell r="M60">
            <v>0</v>
          </cell>
          <cell r="N60">
            <v>0</v>
          </cell>
          <cell r="O60">
            <v>0</v>
          </cell>
          <cell r="P60">
            <v>0</v>
          </cell>
          <cell r="Q60">
            <v>0</v>
          </cell>
        </row>
        <row r="61">
          <cell r="B61">
            <v>63</v>
          </cell>
          <cell r="C61">
            <v>2612</v>
          </cell>
          <cell r="D61">
            <v>88100032</v>
          </cell>
          <cell r="E61">
            <v>18100032</v>
          </cell>
          <cell r="F61">
            <v>70000000</v>
          </cell>
          <cell r="G61">
            <v>88100032</v>
          </cell>
          <cell r="H61">
            <v>18100032</v>
          </cell>
          <cell r="I61">
            <v>70000000</v>
          </cell>
          <cell r="J61">
            <v>88100032</v>
          </cell>
          <cell r="K61">
            <v>18100032</v>
          </cell>
          <cell r="L61">
            <v>70000000</v>
          </cell>
          <cell r="M61">
            <v>18100032</v>
          </cell>
          <cell r="N61">
            <v>18100032</v>
          </cell>
          <cell r="O61">
            <v>0</v>
          </cell>
          <cell r="P61">
            <v>18100032</v>
          </cell>
          <cell r="Q61">
            <v>0</v>
          </cell>
        </row>
        <row r="62">
          <cell r="B62">
            <v>63</v>
          </cell>
          <cell r="C62">
            <v>2613</v>
          </cell>
          <cell r="D62">
            <v>74580000</v>
          </cell>
          <cell r="E62">
            <v>0</v>
          </cell>
          <cell r="F62">
            <v>74580000</v>
          </cell>
          <cell r="G62">
            <v>74580000</v>
          </cell>
          <cell r="H62">
            <v>0</v>
          </cell>
          <cell r="I62">
            <v>74580000</v>
          </cell>
          <cell r="J62">
            <v>74580000</v>
          </cell>
          <cell r="K62">
            <v>0</v>
          </cell>
          <cell r="L62">
            <v>74580000</v>
          </cell>
          <cell r="M62">
            <v>21337900</v>
          </cell>
          <cell r="N62">
            <v>0</v>
          </cell>
          <cell r="O62">
            <v>21337900</v>
          </cell>
          <cell r="P62">
            <v>21337900</v>
          </cell>
          <cell r="Q62">
            <v>0</v>
          </cell>
        </row>
        <row r="63">
          <cell r="B63">
            <v>63</v>
          </cell>
          <cell r="C63">
            <v>2614</v>
          </cell>
          <cell r="D63">
            <v>26428600</v>
          </cell>
          <cell r="E63">
            <v>6428600</v>
          </cell>
          <cell r="F63">
            <v>20000000</v>
          </cell>
          <cell r="G63">
            <v>26428600</v>
          </cell>
          <cell r="H63">
            <v>6428600</v>
          </cell>
          <cell r="I63">
            <v>20000000</v>
          </cell>
          <cell r="J63">
            <v>26428600</v>
          </cell>
          <cell r="K63">
            <v>6428600</v>
          </cell>
          <cell r="L63">
            <v>20000000</v>
          </cell>
          <cell r="M63">
            <v>6428600</v>
          </cell>
          <cell r="N63">
            <v>6428600</v>
          </cell>
          <cell r="O63">
            <v>0</v>
          </cell>
          <cell r="P63">
            <v>6428600</v>
          </cell>
          <cell r="Q63">
            <v>0</v>
          </cell>
        </row>
        <row r="64">
          <cell r="B64">
            <v>63</v>
          </cell>
          <cell r="C64">
            <v>2616</v>
          </cell>
          <cell r="D64">
            <v>2176000</v>
          </cell>
          <cell r="E64">
            <v>376000</v>
          </cell>
          <cell r="F64">
            <v>1800000</v>
          </cell>
          <cell r="G64">
            <v>2176000</v>
          </cell>
          <cell r="H64">
            <v>376000</v>
          </cell>
          <cell r="I64">
            <v>1800000</v>
          </cell>
          <cell r="J64">
            <v>2176000</v>
          </cell>
          <cell r="K64">
            <v>376000</v>
          </cell>
          <cell r="L64">
            <v>1800000</v>
          </cell>
          <cell r="M64">
            <v>376000</v>
          </cell>
          <cell r="N64">
            <v>376000</v>
          </cell>
          <cell r="O64">
            <v>0</v>
          </cell>
          <cell r="P64">
            <v>376000</v>
          </cell>
          <cell r="Q64">
            <v>0</v>
          </cell>
        </row>
        <row r="65">
          <cell r="B65">
            <v>63</v>
          </cell>
          <cell r="C65">
            <v>2617</v>
          </cell>
          <cell r="D65">
            <v>1144000</v>
          </cell>
          <cell r="E65">
            <v>0</v>
          </cell>
          <cell r="F65">
            <v>1144000</v>
          </cell>
          <cell r="G65">
            <v>1144000</v>
          </cell>
          <cell r="H65">
            <v>0</v>
          </cell>
          <cell r="I65">
            <v>1144000</v>
          </cell>
          <cell r="J65">
            <v>1144000</v>
          </cell>
          <cell r="K65">
            <v>0</v>
          </cell>
          <cell r="L65">
            <v>1144000</v>
          </cell>
          <cell r="M65">
            <v>419500</v>
          </cell>
          <cell r="N65">
            <v>0</v>
          </cell>
          <cell r="O65">
            <v>419500</v>
          </cell>
          <cell r="P65">
            <v>0</v>
          </cell>
          <cell r="Q65">
            <v>419500</v>
          </cell>
        </row>
        <row r="66">
          <cell r="B66">
            <v>63</v>
          </cell>
          <cell r="C66">
            <v>2636</v>
          </cell>
          <cell r="D66">
            <v>3857300</v>
          </cell>
          <cell r="E66">
            <v>3857300</v>
          </cell>
          <cell r="F66">
            <v>0</v>
          </cell>
          <cell r="G66">
            <v>3857300</v>
          </cell>
          <cell r="H66">
            <v>3857300</v>
          </cell>
          <cell r="I66">
            <v>0</v>
          </cell>
          <cell r="J66">
            <v>3857300</v>
          </cell>
          <cell r="K66">
            <v>3857300</v>
          </cell>
          <cell r="L66">
            <v>0</v>
          </cell>
          <cell r="M66">
            <v>1158540</v>
          </cell>
          <cell r="N66">
            <v>1158540</v>
          </cell>
          <cell r="O66">
            <v>0</v>
          </cell>
          <cell r="P66">
            <v>1158540</v>
          </cell>
          <cell r="Q66">
            <v>0</v>
          </cell>
        </row>
        <row r="67">
          <cell r="B67">
            <v>63</v>
          </cell>
          <cell r="C67">
            <v>2638</v>
          </cell>
          <cell r="D67">
            <v>632500</v>
          </cell>
          <cell r="E67">
            <v>632500</v>
          </cell>
          <cell r="F67">
            <v>0</v>
          </cell>
          <cell r="G67">
            <v>632500</v>
          </cell>
          <cell r="H67">
            <v>632500</v>
          </cell>
          <cell r="I67">
            <v>0</v>
          </cell>
          <cell r="J67">
            <v>632500</v>
          </cell>
          <cell r="K67">
            <v>632500</v>
          </cell>
          <cell r="L67">
            <v>0</v>
          </cell>
          <cell r="M67">
            <v>189750</v>
          </cell>
          <cell r="N67">
            <v>189750</v>
          </cell>
          <cell r="O67">
            <v>0</v>
          </cell>
          <cell r="P67">
            <v>189750</v>
          </cell>
          <cell r="Q67">
            <v>0</v>
          </cell>
        </row>
        <row r="68">
          <cell r="B68">
            <v>63</v>
          </cell>
          <cell r="C68">
            <v>2648</v>
          </cell>
          <cell r="D68">
            <v>30000000</v>
          </cell>
          <cell r="E68">
            <v>0</v>
          </cell>
          <cell r="F68">
            <v>30000000</v>
          </cell>
          <cell r="G68">
            <v>30000000</v>
          </cell>
          <cell r="H68">
            <v>0</v>
          </cell>
          <cell r="I68">
            <v>30000000</v>
          </cell>
          <cell r="J68">
            <v>30000000</v>
          </cell>
          <cell r="K68">
            <v>0</v>
          </cell>
          <cell r="L68">
            <v>30000000</v>
          </cell>
          <cell r="M68">
            <v>0</v>
          </cell>
          <cell r="N68">
            <v>0</v>
          </cell>
          <cell r="O68">
            <v>0</v>
          </cell>
          <cell r="P68">
            <v>0</v>
          </cell>
          <cell r="Q68">
            <v>0</v>
          </cell>
        </row>
        <row r="69">
          <cell r="B69">
            <v>63</v>
          </cell>
          <cell r="C69">
            <v>2651</v>
          </cell>
          <cell r="D69">
            <v>8000000</v>
          </cell>
          <cell r="E69">
            <v>0</v>
          </cell>
          <cell r="F69">
            <v>8000000</v>
          </cell>
          <cell r="G69">
            <v>8000000</v>
          </cell>
          <cell r="H69">
            <v>0</v>
          </cell>
          <cell r="I69">
            <v>8000000</v>
          </cell>
          <cell r="J69">
            <v>0</v>
          </cell>
          <cell r="K69">
            <v>0</v>
          </cell>
          <cell r="L69">
            <v>0</v>
          </cell>
          <cell r="M69">
            <v>0</v>
          </cell>
          <cell r="N69">
            <v>0</v>
          </cell>
          <cell r="O69">
            <v>0</v>
          </cell>
          <cell r="P69">
            <v>0</v>
          </cell>
          <cell r="Q69">
            <v>0</v>
          </cell>
        </row>
        <row r="70">
          <cell r="B70">
            <v>68</v>
          </cell>
          <cell r="C70">
            <v>2624</v>
          </cell>
          <cell r="D70">
            <v>132540000</v>
          </cell>
          <cell r="E70">
            <v>132540000</v>
          </cell>
          <cell r="F70">
            <v>0</v>
          </cell>
          <cell r="G70">
            <v>132540000</v>
          </cell>
          <cell r="H70">
            <v>132540000</v>
          </cell>
          <cell r="I70">
            <v>0</v>
          </cell>
          <cell r="J70">
            <v>132540000</v>
          </cell>
          <cell r="K70">
            <v>132540000</v>
          </cell>
          <cell r="L70">
            <v>0</v>
          </cell>
          <cell r="M70">
            <v>460000</v>
          </cell>
          <cell r="N70">
            <v>460000</v>
          </cell>
          <cell r="O70">
            <v>0</v>
          </cell>
          <cell r="P70">
            <v>460000</v>
          </cell>
          <cell r="Q70">
            <v>0</v>
          </cell>
        </row>
        <row r="71">
          <cell r="B71">
            <v>68</v>
          </cell>
          <cell r="C71">
            <v>2625</v>
          </cell>
          <cell r="D71">
            <v>40100000</v>
          </cell>
          <cell r="E71">
            <v>40100000</v>
          </cell>
          <cell r="F71">
            <v>0</v>
          </cell>
          <cell r="G71">
            <v>40100000</v>
          </cell>
          <cell r="H71">
            <v>40100000</v>
          </cell>
          <cell r="I71">
            <v>0</v>
          </cell>
          <cell r="J71">
            <v>40100000</v>
          </cell>
          <cell r="K71">
            <v>40100000</v>
          </cell>
          <cell r="L71">
            <v>0</v>
          </cell>
          <cell r="M71">
            <v>0</v>
          </cell>
          <cell r="N71">
            <v>0</v>
          </cell>
          <cell r="O71">
            <v>0</v>
          </cell>
          <cell r="P71">
            <v>0</v>
          </cell>
          <cell r="Q71">
            <v>0</v>
          </cell>
        </row>
        <row r="72">
          <cell r="B72">
            <v>68</v>
          </cell>
          <cell r="C72">
            <v>2626</v>
          </cell>
          <cell r="D72">
            <v>5500000</v>
          </cell>
          <cell r="E72">
            <v>0</v>
          </cell>
          <cell r="F72">
            <v>5500000</v>
          </cell>
          <cell r="G72">
            <v>5500000</v>
          </cell>
          <cell r="H72">
            <v>0</v>
          </cell>
          <cell r="I72">
            <v>5500000</v>
          </cell>
          <cell r="J72">
            <v>0</v>
          </cell>
          <cell r="K72">
            <v>0</v>
          </cell>
          <cell r="L72">
            <v>0</v>
          </cell>
          <cell r="M72">
            <v>0</v>
          </cell>
          <cell r="N72">
            <v>0</v>
          </cell>
          <cell r="O72">
            <v>0</v>
          </cell>
          <cell r="P72">
            <v>0</v>
          </cell>
          <cell r="Q72">
            <v>0</v>
          </cell>
        </row>
        <row r="73">
          <cell r="B73">
            <v>102</v>
          </cell>
          <cell r="C73">
            <v>2283</v>
          </cell>
          <cell r="D73">
            <v>82714157</v>
          </cell>
          <cell r="E73">
            <v>0</v>
          </cell>
          <cell r="F73">
            <v>82714157</v>
          </cell>
          <cell r="G73">
            <v>82778472</v>
          </cell>
          <cell r="H73">
            <v>0</v>
          </cell>
          <cell r="I73">
            <v>82778472</v>
          </cell>
          <cell r="J73">
            <v>82778472</v>
          </cell>
          <cell r="K73">
            <v>0</v>
          </cell>
          <cell r="L73">
            <v>82778472</v>
          </cell>
          <cell r="M73">
            <v>0</v>
          </cell>
          <cell r="N73">
            <v>0</v>
          </cell>
          <cell r="O73">
            <v>0</v>
          </cell>
          <cell r="P73">
            <v>0</v>
          </cell>
          <cell r="Q73">
            <v>0</v>
          </cell>
        </row>
        <row r="74">
          <cell r="B74">
            <v>102</v>
          </cell>
          <cell r="C74">
            <v>2284</v>
          </cell>
          <cell r="D74">
            <v>193000000</v>
          </cell>
          <cell r="E74">
            <v>0</v>
          </cell>
          <cell r="F74">
            <v>193000000</v>
          </cell>
          <cell r="G74">
            <v>193149768</v>
          </cell>
          <cell r="H74">
            <v>0</v>
          </cell>
          <cell r="I74">
            <v>193149768</v>
          </cell>
          <cell r="J74">
            <v>193149768</v>
          </cell>
          <cell r="K74">
            <v>0</v>
          </cell>
          <cell r="L74">
            <v>193149768</v>
          </cell>
          <cell r="M74">
            <v>0</v>
          </cell>
          <cell r="N74">
            <v>0</v>
          </cell>
          <cell r="O74">
            <v>0</v>
          </cell>
          <cell r="P74">
            <v>0</v>
          </cell>
          <cell r="Q74">
            <v>0</v>
          </cell>
        </row>
        <row r="75">
          <cell r="B75">
            <v>104</v>
          </cell>
          <cell r="C75">
            <v>800</v>
          </cell>
          <cell r="D75">
            <v>44100.03</v>
          </cell>
          <cell r="E75">
            <v>44100.03</v>
          </cell>
          <cell r="F75">
            <v>0</v>
          </cell>
          <cell r="G75">
            <v>21876600.030000001</v>
          </cell>
          <cell r="H75">
            <v>44100.03</v>
          </cell>
          <cell r="I75">
            <v>21832500</v>
          </cell>
          <cell r="J75">
            <v>21876600.030000001</v>
          </cell>
          <cell r="K75">
            <v>44100.03</v>
          </cell>
          <cell r="L75">
            <v>21832500</v>
          </cell>
          <cell r="M75">
            <v>0</v>
          </cell>
          <cell r="N75">
            <v>0</v>
          </cell>
          <cell r="O75">
            <v>0</v>
          </cell>
          <cell r="P75">
            <v>0</v>
          </cell>
          <cell r="Q75">
            <v>0</v>
          </cell>
        </row>
        <row r="76">
          <cell r="B76">
            <v>104</v>
          </cell>
          <cell r="C76">
            <v>910</v>
          </cell>
          <cell r="D76">
            <v>34050</v>
          </cell>
          <cell r="E76">
            <v>34050</v>
          </cell>
          <cell r="F76">
            <v>0</v>
          </cell>
          <cell r="G76">
            <v>34050</v>
          </cell>
          <cell r="H76">
            <v>34050</v>
          </cell>
          <cell r="I76">
            <v>0</v>
          </cell>
          <cell r="J76">
            <v>34050</v>
          </cell>
          <cell r="K76">
            <v>34050</v>
          </cell>
          <cell r="L76">
            <v>0</v>
          </cell>
          <cell r="M76">
            <v>0</v>
          </cell>
          <cell r="N76">
            <v>0</v>
          </cell>
          <cell r="O76">
            <v>0</v>
          </cell>
          <cell r="P76">
            <v>0</v>
          </cell>
          <cell r="Q76">
            <v>0</v>
          </cell>
        </row>
        <row r="77">
          <cell r="B77">
            <v>110</v>
          </cell>
          <cell r="C77">
            <v>2502</v>
          </cell>
          <cell r="D77">
            <v>69311821.730000004</v>
          </cell>
          <cell r="E77">
            <v>69311821.730000004</v>
          </cell>
          <cell r="F77">
            <v>0</v>
          </cell>
          <cell r="G77">
            <v>69311821.730000004</v>
          </cell>
          <cell r="H77">
            <v>69311821.730000004</v>
          </cell>
          <cell r="I77">
            <v>0</v>
          </cell>
          <cell r="J77">
            <v>69311821.730000004</v>
          </cell>
          <cell r="K77">
            <v>69311821.730000004</v>
          </cell>
          <cell r="L77">
            <v>0</v>
          </cell>
          <cell r="M77">
            <v>3516731.05</v>
          </cell>
          <cell r="N77">
            <v>3516731.05</v>
          </cell>
          <cell r="O77">
            <v>0</v>
          </cell>
          <cell r="P77">
            <v>3099385.13</v>
          </cell>
          <cell r="Q77">
            <v>417345.92</v>
          </cell>
        </row>
        <row r="78">
          <cell r="B78">
            <v>110</v>
          </cell>
          <cell r="C78">
            <v>2577</v>
          </cell>
          <cell r="D78">
            <v>82203354.430000007</v>
          </cell>
          <cell r="E78">
            <v>82203354.430000007</v>
          </cell>
          <cell r="F78">
            <v>0</v>
          </cell>
          <cell r="G78">
            <v>82203354.430000007</v>
          </cell>
          <cell r="H78">
            <v>82203354.430000007</v>
          </cell>
          <cell r="I78">
            <v>0</v>
          </cell>
          <cell r="J78">
            <v>82203354.430000007</v>
          </cell>
          <cell r="K78">
            <v>82203354.430000007</v>
          </cell>
          <cell r="L78">
            <v>0</v>
          </cell>
          <cell r="M78">
            <v>8747704.1799999997</v>
          </cell>
          <cell r="N78">
            <v>8747704.1799999997</v>
          </cell>
          <cell r="O78">
            <v>0</v>
          </cell>
          <cell r="P78">
            <v>8660049.2400000002</v>
          </cell>
          <cell r="Q78">
            <v>87654.94</v>
          </cell>
        </row>
        <row r="79">
          <cell r="B79">
            <v>110</v>
          </cell>
          <cell r="C79">
            <v>2622</v>
          </cell>
          <cell r="D79">
            <v>16708154.5</v>
          </cell>
          <cell r="E79">
            <v>16708154.5</v>
          </cell>
          <cell r="F79">
            <v>0</v>
          </cell>
          <cell r="G79">
            <v>16708154.5</v>
          </cell>
          <cell r="H79">
            <v>16708154.5</v>
          </cell>
          <cell r="I79">
            <v>0</v>
          </cell>
          <cell r="J79">
            <v>16708154.5</v>
          </cell>
          <cell r="K79">
            <v>16708154.5</v>
          </cell>
          <cell r="L79">
            <v>0</v>
          </cell>
          <cell r="M79">
            <v>652288</v>
          </cell>
          <cell r="N79">
            <v>652288</v>
          </cell>
          <cell r="O79">
            <v>0</v>
          </cell>
          <cell r="P79">
            <v>652288</v>
          </cell>
          <cell r="Q79">
            <v>0</v>
          </cell>
        </row>
        <row r="80">
          <cell r="B80">
            <v>110</v>
          </cell>
          <cell r="C80">
            <v>2633</v>
          </cell>
          <cell r="D80">
            <v>120067448.64</v>
          </cell>
          <cell r="E80">
            <v>120067448.64</v>
          </cell>
          <cell r="F80">
            <v>0</v>
          </cell>
          <cell r="G80">
            <v>120067448.64</v>
          </cell>
          <cell r="H80">
            <v>120067448.64</v>
          </cell>
          <cell r="I80">
            <v>0</v>
          </cell>
          <cell r="J80">
            <v>120067448.64</v>
          </cell>
          <cell r="K80">
            <v>120067448.64</v>
          </cell>
          <cell r="L80">
            <v>0</v>
          </cell>
          <cell r="M80">
            <v>14666072.4</v>
          </cell>
          <cell r="N80">
            <v>14666072.4</v>
          </cell>
          <cell r="O80">
            <v>0</v>
          </cell>
          <cell r="P80">
            <v>13883360.890000001</v>
          </cell>
          <cell r="Q80">
            <v>782711.51</v>
          </cell>
        </row>
        <row r="81">
          <cell r="B81">
            <v>110</v>
          </cell>
          <cell r="C81">
            <v>2649</v>
          </cell>
          <cell r="D81">
            <v>370000000</v>
          </cell>
          <cell r="E81">
            <v>0</v>
          </cell>
          <cell r="F81">
            <v>370000000</v>
          </cell>
          <cell r="G81">
            <v>370000000</v>
          </cell>
          <cell r="H81">
            <v>0</v>
          </cell>
          <cell r="I81">
            <v>370000000</v>
          </cell>
          <cell r="J81">
            <v>0</v>
          </cell>
          <cell r="K81">
            <v>0</v>
          </cell>
          <cell r="L81">
            <v>0</v>
          </cell>
          <cell r="M81">
            <v>0</v>
          </cell>
          <cell r="N81">
            <v>0</v>
          </cell>
          <cell r="O81">
            <v>0</v>
          </cell>
          <cell r="P81">
            <v>0</v>
          </cell>
          <cell r="Q81">
            <v>0</v>
          </cell>
        </row>
        <row r="82">
          <cell r="B82">
            <v>110</v>
          </cell>
          <cell r="C82">
            <v>2650</v>
          </cell>
          <cell r="D82">
            <v>140000000</v>
          </cell>
          <cell r="E82">
            <v>0</v>
          </cell>
          <cell r="F82">
            <v>140000000</v>
          </cell>
          <cell r="G82">
            <v>140000000</v>
          </cell>
          <cell r="H82">
            <v>0</v>
          </cell>
          <cell r="I82">
            <v>140000000</v>
          </cell>
          <cell r="J82">
            <v>0</v>
          </cell>
          <cell r="K82">
            <v>0</v>
          </cell>
          <cell r="L82">
            <v>0</v>
          </cell>
          <cell r="M82">
            <v>0</v>
          </cell>
          <cell r="N82">
            <v>0</v>
          </cell>
          <cell r="O82">
            <v>0</v>
          </cell>
          <cell r="P82">
            <v>0</v>
          </cell>
          <cell r="Q82">
            <v>0</v>
          </cell>
        </row>
        <row r="83">
          <cell r="B83">
            <v>111</v>
          </cell>
          <cell r="C83">
            <v>2495</v>
          </cell>
          <cell r="D83">
            <v>550266.28</v>
          </cell>
          <cell r="E83">
            <v>550266.28</v>
          </cell>
          <cell r="F83">
            <v>0</v>
          </cell>
          <cell r="G83">
            <v>550266.28</v>
          </cell>
          <cell r="H83">
            <v>550266.28</v>
          </cell>
          <cell r="I83">
            <v>0</v>
          </cell>
          <cell r="J83">
            <v>550266.28</v>
          </cell>
          <cell r="K83">
            <v>550266.28</v>
          </cell>
          <cell r="L83">
            <v>0</v>
          </cell>
          <cell r="M83">
            <v>0</v>
          </cell>
          <cell r="N83">
            <v>0</v>
          </cell>
          <cell r="O83">
            <v>0</v>
          </cell>
          <cell r="P83">
            <v>0</v>
          </cell>
          <cell r="Q83">
            <v>0</v>
          </cell>
        </row>
        <row r="84">
          <cell r="B84">
            <v>111</v>
          </cell>
          <cell r="C84">
            <v>2496</v>
          </cell>
          <cell r="D84">
            <v>306119.07</v>
          </cell>
          <cell r="E84">
            <v>306119.07</v>
          </cell>
          <cell r="F84">
            <v>0</v>
          </cell>
          <cell r="G84">
            <v>306119.07</v>
          </cell>
          <cell r="H84">
            <v>306119.07</v>
          </cell>
          <cell r="I84">
            <v>0</v>
          </cell>
          <cell r="J84">
            <v>306119.07</v>
          </cell>
          <cell r="K84">
            <v>306119.07</v>
          </cell>
          <cell r="L84">
            <v>0</v>
          </cell>
          <cell r="M84">
            <v>0</v>
          </cell>
          <cell r="N84">
            <v>0</v>
          </cell>
          <cell r="O84">
            <v>0</v>
          </cell>
          <cell r="P84">
            <v>0</v>
          </cell>
          <cell r="Q84">
            <v>0</v>
          </cell>
        </row>
        <row r="85">
          <cell r="B85">
            <v>111</v>
          </cell>
          <cell r="C85">
            <v>2497</v>
          </cell>
          <cell r="D85">
            <v>795780.92</v>
          </cell>
          <cell r="E85">
            <v>795780.92</v>
          </cell>
          <cell r="F85">
            <v>0</v>
          </cell>
          <cell r="G85">
            <v>795780.92</v>
          </cell>
          <cell r="H85">
            <v>795780.92</v>
          </cell>
          <cell r="I85">
            <v>0</v>
          </cell>
          <cell r="J85">
            <v>795780.92</v>
          </cell>
          <cell r="K85">
            <v>795780.92</v>
          </cell>
          <cell r="L85">
            <v>0</v>
          </cell>
          <cell r="M85">
            <v>59061.46</v>
          </cell>
          <cell r="N85">
            <v>59061.46</v>
          </cell>
          <cell r="O85">
            <v>0</v>
          </cell>
          <cell r="P85">
            <v>0</v>
          </cell>
          <cell r="Q85">
            <v>59061.46</v>
          </cell>
        </row>
        <row r="86">
          <cell r="B86">
            <v>111</v>
          </cell>
          <cell r="C86">
            <v>2499</v>
          </cell>
          <cell r="D86">
            <v>2730000</v>
          </cell>
          <cell r="E86">
            <v>2730000</v>
          </cell>
          <cell r="F86">
            <v>0</v>
          </cell>
          <cell r="G86">
            <v>2730000</v>
          </cell>
          <cell r="H86">
            <v>2730000</v>
          </cell>
          <cell r="I86">
            <v>0</v>
          </cell>
          <cell r="J86">
            <v>2730000</v>
          </cell>
          <cell r="K86">
            <v>2730000</v>
          </cell>
          <cell r="L86">
            <v>0</v>
          </cell>
          <cell r="M86">
            <v>0</v>
          </cell>
          <cell r="N86">
            <v>0</v>
          </cell>
          <cell r="O86">
            <v>0</v>
          </cell>
          <cell r="P86">
            <v>0</v>
          </cell>
          <cell r="Q86">
            <v>0</v>
          </cell>
        </row>
        <row r="87">
          <cell r="B87">
            <v>111</v>
          </cell>
          <cell r="C87">
            <v>2500</v>
          </cell>
          <cell r="D87">
            <v>972298.07</v>
          </cell>
          <cell r="E87">
            <v>972298.07</v>
          </cell>
          <cell r="F87">
            <v>0</v>
          </cell>
          <cell r="G87">
            <v>972298.07</v>
          </cell>
          <cell r="H87">
            <v>972298.07</v>
          </cell>
          <cell r="I87">
            <v>0</v>
          </cell>
          <cell r="J87">
            <v>972298.07</v>
          </cell>
          <cell r="K87">
            <v>972298.07</v>
          </cell>
          <cell r="L87">
            <v>0</v>
          </cell>
          <cell r="M87">
            <v>0</v>
          </cell>
          <cell r="N87">
            <v>0</v>
          </cell>
          <cell r="O87">
            <v>0</v>
          </cell>
          <cell r="P87">
            <v>0</v>
          </cell>
          <cell r="Q87">
            <v>0</v>
          </cell>
        </row>
        <row r="88">
          <cell r="B88">
            <v>111</v>
          </cell>
          <cell r="C88">
            <v>2503</v>
          </cell>
          <cell r="D88">
            <v>3765056.72</v>
          </cell>
          <cell r="E88">
            <v>3765056.72</v>
          </cell>
          <cell r="F88">
            <v>0</v>
          </cell>
          <cell r="G88">
            <v>3765056.72</v>
          </cell>
          <cell r="H88">
            <v>3765056.72</v>
          </cell>
          <cell r="I88">
            <v>0</v>
          </cell>
          <cell r="J88">
            <v>3765056.72</v>
          </cell>
          <cell r="K88">
            <v>3765056.72</v>
          </cell>
          <cell r="L88">
            <v>0</v>
          </cell>
          <cell r="M88">
            <v>0</v>
          </cell>
          <cell r="N88">
            <v>0</v>
          </cell>
          <cell r="O88">
            <v>0</v>
          </cell>
          <cell r="P88">
            <v>0</v>
          </cell>
          <cell r="Q88">
            <v>0</v>
          </cell>
        </row>
        <row r="89">
          <cell r="B89">
            <v>111</v>
          </cell>
          <cell r="C89">
            <v>2504</v>
          </cell>
          <cell r="D89">
            <v>41858113.060000002</v>
          </cell>
          <cell r="E89">
            <v>41858113.060000002</v>
          </cell>
          <cell r="F89">
            <v>0</v>
          </cell>
          <cell r="G89">
            <v>41858113.060000002</v>
          </cell>
          <cell r="H89">
            <v>41858113.060000002</v>
          </cell>
          <cell r="I89">
            <v>0</v>
          </cell>
          <cell r="J89">
            <v>41858113.060000002</v>
          </cell>
          <cell r="K89">
            <v>41858113.060000002</v>
          </cell>
          <cell r="L89">
            <v>0</v>
          </cell>
          <cell r="M89">
            <v>21584983.219999999</v>
          </cell>
          <cell r="N89">
            <v>21584983.219999999</v>
          </cell>
          <cell r="O89">
            <v>0</v>
          </cell>
          <cell r="P89">
            <v>21268264.84</v>
          </cell>
          <cell r="Q89">
            <v>316718.38</v>
          </cell>
        </row>
        <row r="90">
          <cell r="B90">
            <v>111</v>
          </cell>
          <cell r="C90">
            <v>2587</v>
          </cell>
          <cell r="D90">
            <v>2057200</v>
          </cell>
          <cell r="E90">
            <v>2057200</v>
          </cell>
          <cell r="F90">
            <v>0</v>
          </cell>
          <cell r="G90">
            <v>2057200</v>
          </cell>
          <cell r="H90">
            <v>2057200</v>
          </cell>
          <cell r="I90">
            <v>0</v>
          </cell>
          <cell r="J90">
            <v>2057200</v>
          </cell>
          <cell r="K90">
            <v>2057200</v>
          </cell>
          <cell r="L90">
            <v>0</v>
          </cell>
          <cell r="M90">
            <v>0</v>
          </cell>
          <cell r="N90">
            <v>0</v>
          </cell>
          <cell r="O90">
            <v>0</v>
          </cell>
          <cell r="P90">
            <v>0</v>
          </cell>
          <cell r="Q90">
            <v>0</v>
          </cell>
        </row>
        <row r="91">
          <cell r="B91">
            <v>111</v>
          </cell>
          <cell r="C91">
            <v>2635</v>
          </cell>
          <cell r="D91">
            <v>45519519.329999998</v>
          </cell>
          <cell r="E91">
            <v>45519519.329999998</v>
          </cell>
          <cell r="F91">
            <v>0</v>
          </cell>
          <cell r="G91">
            <v>45519519.329999998</v>
          </cell>
          <cell r="H91">
            <v>45519519.329999998</v>
          </cell>
          <cell r="I91">
            <v>0</v>
          </cell>
          <cell r="J91">
            <v>45519519.329999998</v>
          </cell>
          <cell r="K91">
            <v>45519519.329999998</v>
          </cell>
          <cell r="L91">
            <v>0</v>
          </cell>
          <cell r="M91">
            <v>4319085.53</v>
          </cell>
          <cell r="N91">
            <v>4319085.53</v>
          </cell>
          <cell r="O91">
            <v>0</v>
          </cell>
          <cell r="P91">
            <v>3086504.19</v>
          </cell>
          <cell r="Q91">
            <v>1232581.3400000001</v>
          </cell>
        </row>
        <row r="92">
          <cell r="B92">
            <v>111</v>
          </cell>
          <cell r="C92">
            <v>2646</v>
          </cell>
          <cell r="D92">
            <v>160000000</v>
          </cell>
          <cell r="E92">
            <v>0</v>
          </cell>
          <cell r="F92">
            <v>160000000</v>
          </cell>
          <cell r="G92">
            <v>160000000</v>
          </cell>
          <cell r="H92">
            <v>0</v>
          </cell>
          <cell r="I92">
            <v>160000000</v>
          </cell>
          <cell r="J92">
            <v>0</v>
          </cell>
          <cell r="K92">
            <v>0</v>
          </cell>
          <cell r="L92">
            <v>0</v>
          </cell>
          <cell r="M92">
            <v>0</v>
          </cell>
          <cell r="N92">
            <v>0</v>
          </cell>
          <cell r="O92">
            <v>0</v>
          </cell>
          <cell r="P92">
            <v>0</v>
          </cell>
          <cell r="Q92">
            <v>0</v>
          </cell>
        </row>
        <row r="93">
          <cell r="B93">
            <v>113</v>
          </cell>
          <cell r="C93">
            <v>2584</v>
          </cell>
          <cell r="D93">
            <v>646059.47</v>
          </cell>
          <cell r="E93">
            <v>646059.47</v>
          </cell>
          <cell r="F93">
            <v>0</v>
          </cell>
          <cell r="G93">
            <v>646059.47</v>
          </cell>
          <cell r="H93">
            <v>646059.47</v>
          </cell>
          <cell r="I93">
            <v>0</v>
          </cell>
          <cell r="J93">
            <v>646059.47</v>
          </cell>
          <cell r="K93">
            <v>646059.47</v>
          </cell>
          <cell r="L93">
            <v>0</v>
          </cell>
          <cell r="M93">
            <v>30700</v>
          </cell>
          <cell r="N93">
            <v>30700</v>
          </cell>
          <cell r="O93">
            <v>0</v>
          </cell>
          <cell r="P93">
            <v>30700</v>
          </cell>
          <cell r="Q93">
            <v>0</v>
          </cell>
        </row>
        <row r="94">
          <cell r="B94">
            <v>113</v>
          </cell>
          <cell r="C94">
            <v>2592</v>
          </cell>
          <cell r="D94">
            <v>786881043.32000005</v>
          </cell>
          <cell r="E94">
            <v>786881043.32000005</v>
          </cell>
          <cell r="F94">
            <v>0</v>
          </cell>
          <cell r="G94">
            <v>786881043.32000005</v>
          </cell>
          <cell r="H94">
            <v>786881043.32000005</v>
          </cell>
          <cell r="I94">
            <v>0</v>
          </cell>
          <cell r="J94">
            <v>786881043.32000005</v>
          </cell>
          <cell r="K94">
            <v>786881043.32000005</v>
          </cell>
          <cell r="L94">
            <v>0</v>
          </cell>
          <cell r="M94">
            <v>134780762.84999999</v>
          </cell>
          <cell r="N94">
            <v>134780762.84999999</v>
          </cell>
          <cell r="O94">
            <v>0</v>
          </cell>
          <cell r="P94">
            <v>106796886.83</v>
          </cell>
          <cell r="Q94">
            <v>27983876.02</v>
          </cell>
        </row>
        <row r="95">
          <cell r="B95">
            <v>113</v>
          </cell>
          <cell r="C95">
            <v>2620</v>
          </cell>
          <cell r="D95">
            <v>69899988.939999998</v>
          </cell>
          <cell r="E95">
            <v>69899988.939999998</v>
          </cell>
          <cell r="F95">
            <v>0</v>
          </cell>
          <cell r="G95">
            <v>69899988.939999998</v>
          </cell>
          <cell r="H95">
            <v>69899988.939999998</v>
          </cell>
          <cell r="I95">
            <v>0</v>
          </cell>
          <cell r="J95">
            <v>69899988.939999998</v>
          </cell>
          <cell r="K95">
            <v>69899988.939999998</v>
          </cell>
          <cell r="L95">
            <v>0</v>
          </cell>
          <cell r="M95">
            <v>20261945.5</v>
          </cell>
          <cell r="N95">
            <v>20261945.5</v>
          </cell>
          <cell r="O95">
            <v>0</v>
          </cell>
          <cell r="P95">
            <v>20261945.5</v>
          </cell>
          <cell r="Q95">
            <v>0</v>
          </cell>
        </row>
        <row r="96">
          <cell r="B96">
            <v>113</v>
          </cell>
          <cell r="C96">
            <v>2621</v>
          </cell>
          <cell r="D96">
            <v>158143815.03999999</v>
          </cell>
          <cell r="E96">
            <v>158143815.03999999</v>
          </cell>
          <cell r="F96">
            <v>0</v>
          </cell>
          <cell r="G96">
            <v>158143815.03999999</v>
          </cell>
          <cell r="H96">
            <v>158143815.03999999</v>
          </cell>
          <cell r="I96">
            <v>0</v>
          </cell>
          <cell r="J96">
            <v>158143815.03999999</v>
          </cell>
          <cell r="K96">
            <v>158143815.03999999</v>
          </cell>
          <cell r="L96">
            <v>0</v>
          </cell>
          <cell r="M96">
            <v>16044509.27</v>
          </cell>
          <cell r="N96">
            <v>16044509.27</v>
          </cell>
          <cell r="O96">
            <v>0</v>
          </cell>
          <cell r="P96">
            <v>9694892.7799999993</v>
          </cell>
          <cell r="Q96">
            <v>6349616.4900000002</v>
          </cell>
        </row>
        <row r="97">
          <cell r="B97">
            <v>113</v>
          </cell>
          <cell r="C97">
            <v>2653</v>
          </cell>
          <cell r="D97">
            <v>117758114</v>
          </cell>
          <cell r="E97">
            <v>117758114</v>
          </cell>
          <cell r="F97">
            <v>0</v>
          </cell>
          <cell r="G97">
            <v>117758114</v>
          </cell>
          <cell r="H97">
            <v>117758114</v>
          </cell>
          <cell r="I97">
            <v>0</v>
          </cell>
          <cell r="J97">
            <v>117758114</v>
          </cell>
          <cell r="K97">
            <v>117758114</v>
          </cell>
          <cell r="L97">
            <v>0</v>
          </cell>
          <cell r="M97">
            <v>21933721.07</v>
          </cell>
          <cell r="N97">
            <v>21933721.07</v>
          </cell>
          <cell r="O97">
            <v>0</v>
          </cell>
          <cell r="P97">
            <v>18988117.079999998</v>
          </cell>
          <cell r="Q97">
            <v>2945603.99</v>
          </cell>
        </row>
        <row r="98">
          <cell r="B98">
            <v>113</v>
          </cell>
          <cell r="C98">
            <v>2654</v>
          </cell>
          <cell r="D98">
            <v>231934333.34</v>
          </cell>
          <cell r="E98">
            <v>231934333.34</v>
          </cell>
          <cell r="F98">
            <v>0</v>
          </cell>
          <cell r="G98">
            <v>231934333.34</v>
          </cell>
          <cell r="H98">
            <v>231934333.34</v>
          </cell>
          <cell r="I98">
            <v>0</v>
          </cell>
          <cell r="J98">
            <v>231934333.34</v>
          </cell>
          <cell r="K98">
            <v>231934333.34</v>
          </cell>
          <cell r="L98">
            <v>0</v>
          </cell>
          <cell r="M98">
            <v>36127081.75</v>
          </cell>
          <cell r="N98">
            <v>36127081.75</v>
          </cell>
          <cell r="O98">
            <v>0</v>
          </cell>
          <cell r="P98">
            <v>34096835.659999996</v>
          </cell>
          <cell r="Q98">
            <v>2030246.09</v>
          </cell>
        </row>
        <row r="99">
          <cell r="B99">
            <v>113</v>
          </cell>
          <cell r="C99">
            <v>2655</v>
          </cell>
          <cell r="D99">
            <v>438272020</v>
          </cell>
          <cell r="E99">
            <v>438272020</v>
          </cell>
          <cell r="F99">
            <v>0</v>
          </cell>
          <cell r="G99">
            <v>477151020</v>
          </cell>
          <cell r="H99">
            <v>438272020</v>
          </cell>
          <cell r="I99">
            <v>38879000</v>
          </cell>
          <cell r="J99">
            <v>477151020</v>
          </cell>
          <cell r="K99">
            <v>438272020</v>
          </cell>
          <cell r="L99">
            <v>38879000</v>
          </cell>
          <cell r="M99">
            <v>82879000</v>
          </cell>
          <cell r="N99">
            <v>44000000</v>
          </cell>
          <cell r="O99">
            <v>38879000</v>
          </cell>
          <cell r="P99">
            <v>82879000</v>
          </cell>
          <cell r="Q99">
            <v>0</v>
          </cell>
        </row>
        <row r="100">
          <cell r="B100">
            <v>120</v>
          </cell>
          <cell r="C100">
            <v>1200</v>
          </cell>
          <cell r="D100">
            <v>1323042.6399999999</v>
          </cell>
          <cell r="E100">
            <v>1323042.6399999999</v>
          </cell>
          <cell r="F100">
            <v>0</v>
          </cell>
          <cell r="G100">
            <v>1323042.6399999999</v>
          </cell>
          <cell r="H100">
            <v>1323042.6399999999</v>
          </cell>
          <cell r="I100">
            <v>0</v>
          </cell>
          <cell r="J100">
            <v>1323042.6399999999</v>
          </cell>
          <cell r="K100">
            <v>1323042.6399999999</v>
          </cell>
          <cell r="L100">
            <v>0</v>
          </cell>
          <cell r="M100">
            <v>0</v>
          </cell>
          <cell r="N100">
            <v>0</v>
          </cell>
          <cell r="O100">
            <v>0</v>
          </cell>
          <cell r="P100">
            <v>0</v>
          </cell>
          <cell r="Q100">
            <v>0</v>
          </cell>
        </row>
        <row r="101">
          <cell r="B101">
            <v>120</v>
          </cell>
          <cell r="C101">
            <v>2555</v>
          </cell>
          <cell r="D101">
            <v>4375969.88</v>
          </cell>
          <cell r="E101">
            <v>4375969.88</v>
          </cell>
          <cell r="F101">
            <v>0</v>
          </cell>
          <cell r="G101">
            <v>4375969.88</v>
          </cell>
          <cell r="H101">
            <v>4375969.88</v>
          </cell>
          <cell r="I101">
            <v>0</v>
          </cell>
          <cell r="J101">
            <v>4375969.88</v>
          </cell>
          <cell r="K101">
            <v>4375969.88</v>
          </cell>
          <cell r="L101">
            <v>0</v>
          </cell>
          <cell r="M101">
            <v>0</v>
          </cell>
          <cell r="N101">
            <v>0</v>
          </cell>
          <cell r="O101">
            <v>0</v>
          </cell>
          <cell r="P101">
            <v>0</v>
          </cell>
          <cell r="Q101">
            <v>0</v>
          </cell>
        </row>
        <row r="102">
          <cell r="B102">
            <v>130</v>
          </cell>
          <cell r="C102">
            <v>1300</v>
          </cell>
          <cell r="D102">
            <v>10000000</v>
          </cell>
          <cell r="E102">
            <v>0</v>
          </cell>
          <cell r="F102">
            <v>10000000</v>
          </cell>
          <cell r="G102">
            <v>14993288.800000001</v>
          </cell>
          <cell r="H102">
            <v>0</v>
          </cell>
          <cell r="I102">
            <v>14993288.800000001</v>
          </cell>
          <cell r="J102">
            <v>14993288.800000001</v>
          </cell>
          <cell r="K102">
            <v>0</v>
          </cell>
          <cell r="L102">
            <v>14993288.800000001</v>
          </cell>
          <cell r="M102">
            <v>0</v>
          </cell>
          <cell r="N102">
            <v>0</v>
          </cell>
          <cell r="O102">
            <v>0</v>
          </cell>
          <cell r="P102">
            <v>0</v>
          </cell>
          <cell r="Q102">
            <v>0</v>
          </cell>
        </row>
        <row r="103">
          <cell r="B103">
            <v>140</v>
          </cell>
          <cell r="C103">
            <v>1440</v>
          </cell>
          <cell r="D103">
            <v>4387050.16</v>
          </cell>
          <cell r="E103">
            <v>4387050.16</v>
          </cell>
          <cell r="F103">
            <v>0</v>
          </cell>
          <cell r="G103">
            <v>4387050.16</v>
          </cell>
          <cell r="H103">
            <v>4387050.16</v>
          </cell>
          <cell r="I103">
            <v>0</v>
          </cell>
          <cell r="J103">
            <v>4387050.16</v>
          </cell>
          <cell r="K103">
            <v>4387050.16</v>
          </cell>
          <cell r="L103">
            <v>0</v>
          </cell>
          <cell r="M103">
            <v>0</v>
          </cell>
          <cell r="N103">
            <v>0</v>
          </cell>
          <cell r="O103">
            <v>0</v>
          </cell>
          <cell r="P103">
            <v>0</v>
          </cell>
          <cell r="Q103">
            <v>0</v>
          </cell>
        </row>
        <row r="104">
          <cell r="B104">
            <v>140</v>
          </cell>
          <cell r="C104">
            <v>1460</v>
          </cell>
          <cell r="D104">
            <v>125311.18</v>
          </cell>
          <cell r="E104">
            <v>125311.18</v>
          </cell>
          <cell r="F104">
            <v>0</v>
          </cell>
          <cell r="G104">
            <v>125311.18</v>
          </cell>
          <cell r="H104">
            <v>125311.18</v>
          </cell>
          <cell r="I104">
            <v>0</v>
          </cell>
          <cell r="J104">
            <v>125311.18</v>
          </cell>
          <cell r="K104">
            <v>125311.18</v>
          </cell>
          <cell r="L104">
            <v>0</v>
          </cell>
          <cell r="M104">
            <v>0</v>
          </cell>
          <cell r="N104">
            <v>0</v>
          </cell>
          <cell r="O104">
            <v>0</v>
          </cell>
          <cell r="P104">
            <v>0</v>
          </cell>
          <cell r="Q104">
            <v>0</v>
          </cell>
        </row>
        <row r="105">
          <cell r="B105">
            <v>140</v>
          </cell>
          <cell r="C105">
            <v>1473</v>
          </cell>
          <cell r="D105">
            <v>25704866.109999999</v>
          </cell>
          <cell r="E105">
            <v>25704866.109999999</v>
          </cell>
          <cell r="F105">
            <v>0</v>
          </cell>
          <cell r="G105">
            <v>25704866.109999999</v>
          </cell>
          <cell r="H105">
            <v>25704866.109999999</v>
          </cell>
          <cell r="I105">
            <v>0</v>
          </cell>
          <cell r="J105">
            <v>25704866.109999999</v>
          </cell>
          <cell r="K105">
            <v>25704866.109999999</v>
          </cell>
          <cell r="L105">
            <v>0</v>
          </cell>
          <cell r="M105">
            <v>1699990.93</v>
          </cell>
          <cell r="N105">
            <v>1699990.93</v>
          </cell>
          <cell r="O105">
            <v>0</v>
          </cell>
          <cell r="P105">
            <v>1699990.93</v>
          </cell>
          <cell r="Q105">
            <v>0</v>
          </cell>
        </row>
        <row r="106">
          <cell r="B106">
            <v>140</v>
          </cell>
          <cell r="C106">
            <v>1479</v>
          </cell>
          <cell r="D106">
            <v>148580947.62</v>
          </cell>
          <cell r="E106">
            <v>118530947.62</v>
          </cell>
          <cell r="F106">
            <v>30050000</v>
          </cell>
          <cell r="G106">
            <v>148580947.62</v>
          </cell>
          <cell r="H106">
            <v>118530947.62</v>
          </cell>
          <cell r="I106">
            <v>30050000</v>
          </cell>
          <cell r="J106">
            <v>118530947.62</v>
          </cell>
          <cell r="K106">
            <v>118530947.62</v>
          </cell>
          <cell r="L106">
            <v>0</v>
          </cell>
          <cell r="M106">
            <v>34500000</v>
          </cell>
          <cell r="N106">
            <v>34500000</v>
          </cell>
          <cell r="O106">
            <v>0</v>
          </cell>
          <cell r="P106">
            <v>34500000</v>
          </cell>
          <cell r="Q106">
            <v>0</v>
          </cell>
        </row>
        <row r="107">
          <cell r="B107">
            <v>140</v>
          </cell>
          <cell r="C107">
            <v>2420</v>
          </cell>
          <cell r="D107">
            <v>285199.65999999997</v>
          </cell>
          <cell r="E107">
            <v>285199.65999999997</v>
          </cell>
          <cell r="F107">
            <v>0</v>
          </cell>
          <cell r="G107">
            <v>285199.65999999997</v>
          </cell>
          <cell r="H107">
            <v>285199.65999999997</v>
          </cell>
          <cell r="I107">
            <v>0</v>
          </cell>
          <cell r="J107">
            <v>285199.65999999997</v>
          </cell>
          <cell r="K107">
            <v>285199.65999999997</v>
          </cell>
          <cell r="L107">
            <v>0</v>
          </cell>
          <cell r="M107">
            <v>0</v>
          </cell>
          <cell r="N107">
            <v>0</v>
          </cell>
          <cell r="O107">
            <v>0</v>
          </cell>
          <cell r="P107">
            <v>0</v>
          </cell>
          <cell r="Q107">
            <v>0</v>
          </cell>
        </row>
        <row r="108">
          <cell r="B108">
            <v>140</v>
          </cell>
          <cell r="C108">
            <v>2428</v>
          </cell>
          <cell r="D108">
            <v>43988.92</v>
          </cell>
          <cell r="E108">
            <v>43988.92</v>
          </cell>
          <cell r="F108">
            <v>0</v>
          </cell>
          <cell r="G108">
            <v>43988.92</v>
          </cell>
          <cell r="H108">
            <v>43988.92</v>
          </cell>
          <cell r="I108">
            <v>0</v>
          </cell>
          <cell r="J108">
            <v>43988.92</v>
          </cell>
          <cell r="K108">
            <v>43988.92</v>
          </cell>
          <cell r="L108">
            <v>0</v>
          </cell>
          <cell r="M108">
            <v>0</v>
          </cell>
          <cell r="N108">
            <v>0</v>
          </cell>
          <cell r="O108">
            <v>0</v>
          </cell>
          <cell r="P108">
            <v>0</v>
          </cell>
          <cell r="Q108">
            <v>0</v>
          </cell>
        </row>
        <row r="109">
          <cell r="B109">
            <v>140</v>
          </cell>
          <cell r="C109">
            <v>2437</v>
          </cell>
          <cell r="D109">
            <v>1316579.71</v>
          </cell>
          <cell r="E109">
            <v>1316579.71</v>
          </cell>
          <cell r="F109">
            <v>0</v>
          </cell>
          <cell r="G109">
            <v>1316579.71</v>
          </cell>
          <cell r="H109">
            <v>1316579.71</v>
          </cell>
          <cell r="I109">
            <v>0</v>
          </cell>
          <cell r="J109">
            <v>1316579.71</v>
          </cell>
          <cell r="K109">
            <v>1316579.71</v>
          </cell>
          <cell r="L109">
            <v>0</v>
          </cell>
          <cell r="M109">
            <v>0</v>
          </cell>
          <cell r="N109">
            <v>0</v>
          </cell>
          <cell r="O109">
            <v>0</v>
          </cell>
          <cell r="P109">
            <v>0</v>
          </cell>
          <cell r="Q109">
            <v>0</v>
          </cell>
        </row>
        <row r="110">
          <cell r="B110">
            <v>140</v>
          </cell>
          <cell r="C110">
            <v>2529</v>
          </cell>
          <cell r="D110">
            <v>20000000</v>
          </cell>
          <cell r="E110">
            <v>0</v>
          </cell>
          <cell r="F110">
            <v>20000000</v>
          </cell>
          <cell r="G110">
            <v>20000000</v>
          </cell>
          <cell r="H110">
            <v>0</v>
          </cell>
          <cell r="I110">
            <v>20000000</v>
          </cell>
          <cell r="J110">
            <v>0</v>
          </cell>
          <cell r="K110">
            <v>0</v>
          </cell>
          <cell r="L110">
            <v>0</v>
          </cell>
          <cell r="M110">
            <v>0</v>
          </cell>
          <cell r="N110">
            <v>0</v>
          </cell>
          <cell r="O110">
            <v>0</v>
          </cell>
          <cell r="P110">
            <v>0</v>
          </cell>
          <cell r="Q110">
            <v>0</v>
          </cell>
        </row>
        <row r="111">
          <cell r="B111">
            <v>140</v>
          </cell>
          <cell r="C111">
            <v>2540</v>
          </cell>
          <cell r="D111">
            <v>775.75</v>
          </cell>
          <cell r="E111">
            <v>775.75</v>
          </cell>
          <cell r="F111">
            <v>0</v>
          </cell>
          <cell r="G111">
            <v>775.75</v>
          </cell>
          <cell r="H111">
            <v>775.75</v>
          </cell>
          <cell r="I111">
            <v>0</v>
          </cell>
          <cell r="J111">
            <v>775.75</v>
          </cell>
          <cell r="K111">
            <v>775.75</v>
          </cell>
          <cell r="L111">
            <v>0</v>
          </cell>
          <cell r="M111">
            <v>0</v>
          </cell>
          <cell r="N111">
            <v>0</v>
          </cell>
          <cell r="O111">
            <v>0</v>
          </cell>
          <cell r="P111">
            <v>0</v>
          </cell>
          <cell r="Q111">
            <v>0</v>
          </cell>
        </row>
        <row r="112">
          <cell r="B112">
            <v>140</v>
          </cell>
          <cell r="C112">
            <v>2598</v>
          </cell>
          <cell r="D112">
            <v>1700000</v>
          </cell>
          <cell r="E112">
            <v>1700000</v>
          </cell>
          <cell r="F112">
            <v>0</v>
          </cell>
          <cell r="G112">
            <v>1700000</v>
          </cell>
          <cell r="H112">
            <v>1700000</v>
          </cell>
          <cell r="I112">
            <v>0</v>
          </cell>
          <cell r="J112">
            <v>1700000</v>
          </cell>
          <cell r="K112">
            <v>1700000</v>
          </cell>
          <cell r="L112">
            <v>0</v>
          </cell>
          <cell r="M112">
            <v>0</v>
          </cell>
          <cell r="N112">
            <v>0</v>
          </cell>
          <cell r="O112">
            <v>0</v>
          </cell>
          <cell r="P112">
            <v>0</v>
          </cell>
          <cell r="Q112">
            <v>0</v>
          </cell>
        </row>
        <row r="113">
          <cell r="B113">
            <v>140</v>
          </cell>
          <cell r="C113">
            <v>2627</v>
          </cell>
          <cell r="D113">
            <v>44899500</v>
          </cell>
          <cell r="E113">
            <v>0</v>
          </cell>
          <cell r="F113">
            <v>44899500</v>
          </cell>
          <cell r="G113">
            <v>44899500</v>
          </cell>
          <cell r="H113">
            <v>0</v>
          </cell>
          <cell r="I113">
            <v>44899500</v>
          </cell>
          <cell r="J113">
            <v>3264500</v>
          </cell>
          <cell r="K113">
            <v>0</v>
          </cell>
          <cell r="L113">
            <v>3264500</v>
          </cell>
          <cell r="M113">
            <v>0</v>
          </cell>
          <cell r="N113">
            <v>0</v>
          </cell>
          <cell r="O113">
            <v>0</v>
          </cell>
          <cell r="P113">
            <v>0</v>
          </cell>
          <cell r="Q113">
            <v>0</v>
          </cell>
        </row>
        <row r="114">
          <cell r="B114">
            <v>140</v>
          </cell>
          <cell r="C114">
            <v>2645</v>
          </cell>
          <cell r="D114">
            <v>231080000</v>
          </cell>
          <cell r="E114">
            <v>231080000</v>
          </cell>
          <cell r="F114">
            <v>0</v>
          </cell>
          <cell r="G114">
            <v>231080000</v>
          </cell>
          <cell r="H114">
            <v>231080000</v>
          </cell>
          <cell r="I114">
            <v>0</v>
          </cell>
          <cell r="J114">
            <v>231080000</v>
          </cell>
          <cell r="K114">
            <v>231080000</v>
          </cell>
          <cell r="L114">
            <v>0</v>
          </cell>
          <cell r="M114">
            <v>31704153.489999998</v>
          </cell>
          <cell r="N114">
            <v>31704153.489999998</v>
          </cell>
          <cell r="O114">
            <v>0</v>
          </cell>
          <cell r="P114">
            <v>27107465.469999999</v>
          </cell>
          <cell r="Q114">
            <v>4596688.0199999996</v>
          </cell>
        </row>
        <row r="115">
          <cell r="B115">
            <v>150</v>
          </cell>
          <cell r="C115">
            <v>2438</v>
          </cell>
          <cell r="D115">
            <v>200000</v>
          </cell>
          <cell r="E115">
            <v>200000</v>
          </cell>
          <cell r="F115">
            <v>0</v>
          </cell>
          <cell r="G115">
            <v>200000</v>
          </cell>
          <cell r="H115">
            <v>200000</v>
          </cell>
          <cell r="I115">
            <v>0</v>
          </cell>
          <cell r="J115">
            <v>200000</v>
          </cell>
          <cell r="K115">
            <v>200000</v>
          </cell>
          <cell r="L115">
            <v>0</v>
          </cell>
          <cell r="M115">
            <v>0</v>
          </cell>
          <cell r="N115">
            <v>0</v>
          </cell>
          <cell r="O115">
            <v>0</v>
          </cell>
          <cell r="P115">
            <v>0</v>
          </cell>
          <cell r="Q115">
            <v>0</v>
          </cell>
        </row>
        <row r="116">
          <cell r="B116">
            <v>150</v>
          </cell>
          <cell r="C116">
            <v>2440</v>
          </cell>
          <cell r="D116">
            <v>4073404.29</v>
          </cell>
          <cell r="E116">
            <v>4073404.29</v>
          </cell>
          <cell r="F116">
            <v>0</v>
          </cell>
          <cell r="G116">
            <v>4073404.29</v>
          </cell>
          <cell r="H116">
            <v>4073404.29</v>
          </cell>
          <cell r="I116">
            <v>0</v>
          </cell>
          <cell r="J116">
            <v>4073404.29</v>
          </cell>
          <cell r="K116">
            <v>4073404.29</v>
          </cell>
          <cell r="L116">
            <v>0</v>
          </cell>
          <cell r="M116">
            <v>0</v>
          </cell>
          <cell r="N116">
            <v>0</v>
          </cell>
          <cell r="O116">
            <v>0</v>
          </cell>
          <cell r="P116">
            <v>0</v>
          </cell>
          <cell r="Q116">
            <v>0</v>
          </cell>
        </row>
        <row r="117">
          <cell r="B117">
            <v>150</v>
          </cell>
          <cell r="C117">
            <v>2445</v>
          </cell>
          <cell r="D117">
            <v>206239.11</v>
          </cell>
          <cell r="E117">
            <v>206239.11</v>
          </cell>
          <cell r="F117">
            <v>0</v>
          </cell>
          <cell r="G117">
            <v>206239.11</v>
          </cell>
          <cell r="H117">
            <v>206239.11</v>
          </cell>
          <cell r="I117">
            <v>0</v>
          </cell>
          <cell r="J117">
            <v>206239.11</v>
          </cell>
          <cell r="K117">
            <v>206239.11</v>
          </cell>
          <cell r="L117">
            <v>0</v>
          </cell>
          <cell r="M117">
            <v>0</v>
          </cell>
          <cell r="N117">
            <v>0</v>
          </cell>
          <cell r="O117">
            <v>0</v>
          </cell>
          <cell r="P117">
            <v>0</v>
          </cell>
          <cell r="Q117">
            <v>0</v>
          </cell>
        </row>
        <row r="118">
          <cell r="B118">
            <v>150</v>
          </cell>
          <cell r="C118">
            <v>2541</v>
          </cell>
          <cell r="D118">
            <v>1521852.7</v>
          </cell>
          <cell r="E118">
            <v>1521852.7</v>
          </cell>
          <cell r="F118">
            <v>0</v>
          </cell>
          <cell r="G118">
            <v>1521852.7</v>
          </cell>
          <cell r="H118">
            <v>1521852.7</v>
          </cell>
          <cell r="I118">
            <v>0</v>
          </cell>
          <cell r="J118">
            <v>1521852.7</v>
          </cell>
          <cell r="K118">
            <v>1521852.7</v>
          </cell>
          <cell r="L118">
            <v>0</v>
          </cell>
          <cell r="M118">
            <v>0</v>
          </cell>
          <cell r="N118">
            <v>0</v>
          </cell>
          <cell r="O118">
            <v>0</v>
          </cell>
          <cell r="P118">
            <v>0</v>
          </cell>
          <cell r="Q118">
            <v>0</v>
          </cell>
        </row>
        <row r="119">
          <cell r="B119">
            <v>150</v>
          </cell>
          <cell r="C119">
            <v>2604</v>
          </cell>
          <cell r="D119">
            <v>359498.47</v>
          </cell>
          <cell r="E119">
            <v>359498.47</v>
          </cell>
          <cell r="F119">
            <v>0</v>
          </cell>
          <cell r="G119">
            <v>359498.47</v>
          </cell>
          <cell r="H119">
            <v>359498.47</v>
          </cell>
          <cell r="I119">
            <v>0</v>
          </cell>
          <cell r="J119">
            <v>359498.47</v>
          </cell>
          <cell r="K119">
            <v>359498.47</v>
          </cell>
          <cell r="L119">
            <v>0</v>
          </cell>
          <cell r="M119">
            <v>0</v>
          </cell>
          <cell r="N119">
            <v>0</v>
          </cell>
          <cell r="O119">
            <v>0</v>
          </cell>
          <cell r="P119">
            <v>0</v>
          </cell>
          <cell r="Q119">
            <v>0</v>
          </cell>
        </row>
        <row r="120">
          <cell r="B120">
            <v>152</v>
          </cell>
          <cell r="C120">
            <v>2342</v>
          </cell>
          <cell r="D120">
            <v>276000000</v>
          </cell>
          <cell r="E120">
            <v>36000000</v>
          </cell>
          <cell r="F120">
            <v>240000000</v>
          </cell>
          <cell r="G120">
            <v>276000000</v>
          </cell>
          <cell r="H120">
            <v>36000000</v>
          </cell>
          <cell r="I120">
            <v>240000000</v>
          </cell>
          <cell r="J120">
            <v>156000000</v>
          </cell>
          <cell r="K120">
            <v>36000000</v>
          </cell>
          <cell r="L120">
            <v>120000000</v>
          </cell>
          <cell r="M120">
            <v>36000000</v>
          </cell>
          <cell r="N120">
            <v>36000000</v>
          </cell>
          <cell r="O120">
            <v>0</v>
          </cell>
          <cell r="P120">
            <v>36000000</v>
          </cell>
          <cell r="Q120">
            <v>0</v>
          </cell>
        </row>
        <row r="121">
          <cell r="B121">
            <v>152</v>
          </cell>
          <cell r="C121">
            <v>2379</v>
          </cell>
          <cell r="D121">
            <v>93150000</v>
          </cell>
          <cell r="E121">
            <v>0</v>
          </cell>
          <cell r="F121">
            <v>93150000</v>
          </cell>
          <cell r="G121">
            <v>93150000</v>
          </cell>
          <cell r="H121">
            <v>0</v>
          </cell>
          <cell r="I121">
            <v>93150000</v>
          </cell>
          <cell r="J121">
            <v>91535529</v>
          </cell>
          <cell r="K121">
            <v>0</v>
          </cell>
          <cell r="L121">
            <v>91535529</v>
          </cell>
          <cell r="M121">
            <v>8922807.0399999991</v>
          </cell>
          <cell r="N121">
            <v>0</v>
          </cell>
          <cell r="O121">
            <v>8922807.0399999991</v>
          </cell>
          <cell r="P121">
            <v>8222807.04</v>
          </cell>
          <cell r="Q121">
            <v>700000</v>
          </cell>
        </row>
        <row r="122">
          <cell r="B122">
            <v>152</v>
          </cell>
          <cell r="C122">
            <v>2388</v>
          </cell>
          <cell r="D122">
            <v>0</v>
          </cell>
          <cell r="E122">
            <v>0</v>
          </cell>
          <cell r="F122">
            <v>0</v>
          </cell>
          <cell r="G122">
            <v>491817</v>
          </cell>
          <cell r="H122">
            <v>0</v>
          </cell>
          <cell r="I122">
            <v>491817</v>
          </cell>
          <cell r="J122">
            <v>491817</v>
          </cell>
          <cell r="K122">
            <v>0</v>
          </cell>
          <cell r="L122">
            <v>491817</v>
          </cell>
          <cell r="M122">
            <v>0</v>
          </cell>
          <cell r="N122">
            <v>0</v>
          </cell>
          <cell r="O122">
            <v>0</v>
          </cell>
          <cell r="P122">
            <v>0</v>
          </cell>
          <cell r="Q122">
            <v>0</v>
          </cell>
        </row>
        <row r="123">
          <cell r="B123">
            <v>152</v>
          </cell>
          <cell r="C123">
            <v>2631</v>
          </cell>
          <cell r="D123">
            <v>12338540.83</v>
          </cell>
          <cell r="E123">
            <v>12338540.83</v>
          </cell>
          <cell r="F123">
            <v>0</v>
          </cell>
          <cell r="G123">
            <v>12338540.83</v>
          </cell>
          <cell r="H123">
            <v>12338540.83</v>
          </cell>
          <cell r="I123">
            <v>0</v>
          </cell>
          <cell r="J123">
            <v>12338540.83</v>
          </cell>
          <cell r="K123">
            <v>12338540.83</v>
          </cell>
          <cell r="L123">
            <v>0</v>
          </cell>
          <cell r="M123">
            <v>4494214.75</v>
          </cell>
          <cell r="N123">
            <v>4494214.75</v>
          </cell>
          <cell r="O123">
            <v>0</v>
          </cell>
          <cell r="P123">
            <v>4494214.75</v>
          </cell>
          <cell r="Q123">
            <v>0</v>
          </cell>
        </row>
        <row r="124">
          <cell r="B124">
            <v>152</v>
          </cell>
          <cell r="C124">
            <v>2632</v>
          </cell>
          <cell r="D124">
            <v>28028226.98</v>
          </cell>
          <cell r="E124">
            <v>28028226.98</v>
          </cell>
          <cell r="F124">
            <v>0</v>
          </cell>
          <cell r="G124">
            <v>28028226.98</v>
          </cell>
          <cell r="H124">
            <v>28028226.98</v>
          </cell>
          <cell r="I124">
            <v>0</v>
          </cell>
          <cell r="J124">
            <v>28028226.98</v>
          </cell>
          <cell r="K124">
            <v>28028226.98</v>
          </cell>
          <cell r="L124">
            <v>0</v>
          </cell>
          <cell r="M124">
            <v>15773566.210000001</v>
          </cell>
          <cell r="N124">
            <v>15773566.210000001</v>
          </cell>
          <cell r="O124">
            <v>0</v>
          </cell>
          <cell r="P124">
            <v>15235110.08</v>
          </cell>
          <cell r="Q124">
            <v>538456.13</v>
          </cell>
        </row>
        <row r="125">
          <cell r="B125">
            <v>156</v>
          </cell>
          <cell r="C125">
            <v>2306</v>
          </cell>
          <cell r="D125">
            <v>72809631.769999996</v>
          </cell>
          <cell r="E125">
            <v>30374631.77</v>
          </cell>
          <cell r="F125">
            <v>42435000</v>
          </cell>
          <cell r="G125">
            <v>72809631.769999996</v>
          </cell>
          <cell r="H125">
            <v>30374631.77</v>
          </cell>
          <cell r="I125">
            <v>42435000</v>
          </cell>
          <cell r="J125">
            <v>72809631.769999996</v>
          </cell>
          <cell r="K125">
            <v>30374631.77</v>
          </cell>
          <cell r="L125">
            <v>42435000</v>
          </cell>
          <cell r="M125">
            <v>7722031.8300000001</v>
          </cell>
          <cell r="N125">
            <v>7722031.8300000001</v>
          </cell>
          <cell r="O125">
            <v>0</v>
          </cell>
          <cell r="P125">
            <v>7722031.8300000001</v>
          </cell>
          <cell r="Q125">
            <v>0</v>
          </cell>
        </row>
        <row r="126">
          <cell r="B126">
            <v>156</v>
          </cell>
          <cell r="C126">
            <v>2537</v>
          </cell>
          <cell r="D126">
            <v>1363070984.9000001</v>
          </cell>
          <cell r="E126">
            <v>1349166679.9000001</v>
          </cell>
          <cell r="F126">
            <v>13904305</v>
          </cell>
          <cell r="G126">
            <v>1363070984.9000001</v>
          </cell>
          <cell r="H126">
            <v>1349166679.9000001</v>
          </cell>
          <cell r="I126">
            <v>13904305</v>
          </cell>
          <cell r="J126">
            <v>1349166679.9000001</v>
          </cell>
          <cell r="K126">
            <v>1349166679.9000001</v>
          </cell>
          <cell r="L126">
            <v>0</v>
          </cell>
          <cell r="M126">
            <v>439892762.69999999</v>
          </cell>
          <cell r="N126">
            <v>439892762.69999999</v>
          </cell>
          <cell r="O126">
            <v>0</v>
          </cell>
          <cell r="P126">
            <v>439863420</v>
          </cell>
          <cell r="Q126">
            <v>29342.7</v>
          </cell>
        </row>
        <row r="127">
          <cell r="B127">
            <v>156</v>
          </cell>
          <cell r="C127">
            <v>2547</v>
          </cell>
          <cell r="D127">
            <v>798673.35</v>
          </cell>
          <cell r="E127">
            <v>798673.35</v>
          </cell>
          <cell r="F127">
            <v>0</v>
          </cell>
          <cell r="G127">
            <v>798673.35</v>
          </cell>
          <cell r="H127">
            <v>798673.35</v>
          </cell>
          <cell r="I127">
            <v>0</v>
          </cell>
          <cell r="J127">
            <v>798673.35</v>
          </cell>
          <cell r="K127">
            <v>798673.35</v>
          </cell>
          <cell r="L127">
            <v>0</v>
          </cell>
          <cell r="M127">
            <v>0</v>
          </cell>
          <cell r="N127">
            <v>0</v>
          </cell>
          <cell r="O127">
            <v>0</v>
          </cell>
          <cell r="P127">
            <v>0</v>
          </cell>
          <cell r="Q127">
            <v>0</v>
          </cell>
        </row>
        <row r="128">
          <cell r="B128">
            <v>160</v>
          </cell>
          <cell r="C128">
            <v>1605</v>
          </cell>
          <cell r="D128">
            <v>13865000</v>
          </cell>
          <cell r="E128">
            <v>3515000</v>
          </cell>
          <cell r="F128">
            <v>10350000</v>
          </cell>
          <cell r="G128">
            <v>13865000</v>
          </cell>
          <cell r="H128">
            <v>3515000</v>
          </cell>
          <cell r="I128">
            <v>10350000</v>
          </cell>
          <cell r="J128">
            <v>3515000</v>
          </cell>
          <cell r="K128">
            <v>3515000</v>
          </cell>
          <cell r="L128">
            <v>0</v>
          </cell>
          <cell r="M128">
            <v>771470.35</v>
          </cell>
          <cell r="N128">
            <v>771470.35</v>
          </cell>
          <cell r="O128">
            <v>0</v>
          </cell>
          <cell r="P128">
            <v>771470.35</v>
          </cell>
          <cell r="Q128">
            <v>0</v>
          </cell>
        </row>
        <row r="129">
          <cell r="B129">
            <v>160</v>
          </cell>
          <cell r="C129">
            <v>2539</v>
          </cell>
          <cell r="D129">
            <v>3953949.5</v>
          </cell>
          <cell r="E129">
            <v>3953949.5</v>
          </cell>
          <cell r="F129">
            <v>0</v>
          </cell>
          <cell r="G129">
            <v>3953949.5</v>
          </cell>
          <cell r="H129">
            <v>3953949.5</v>
          </cell>
          <cell r="I129">
            <v>0</v>
          </cell>
          <cell r="J129">
            <v>3953949.5</v>
          </cell>
          <cell r="K129">
            <v>3953949.5</v>
          </cell>
          <cell r="L129">
            <v>0</v>
          </cell>
          <cell r="M129">
            <v>955340.45</v>
          </cell>
          <cell r="N129">
            <v>955340.45</v>
          </cell>
          <cell r="O129">
            <v>0</v>
          </cell>
          <cell r="P129">
            <v>955340.45</v>
          </cell>
          <cell r="Q129">
            <v>0</v>
          </cell>
        </row>
        <row r="130">
          <cell r="B130">
            <v>160</v>
          </cell>
          <cell r="C130">
            <v>2554</v>
          </cell>
          <cell r="D130">
            <v>9220723.8200000003</v>
          </cell>
          <cell r="E130">
            <v>9220723.8200000003</v>
          </cell>
          <cell r="F130">
            <v>0</v>
          </cell>
          <cell r="G130">
            <v>9220723.8200000003</v>
          </cell>
          <cell r="H130">
            <v>9220723.8200000003</v>
          </cell>
          <cell r="I130">
            <v>0</v>
          </cell>
          <cell r="J130">
            <v>9220723.8200000003</v>
          </cell>
          <cell r="K130">
            <v>9220723.8200000003</v>
          </cell>
          <cell r="L130">
            <v>0</v>
          </cell>
          <cell r="M130">
            <v>3278271.93</v>
          </cell>
          <cell r="N130">
            <v>3278271.93</v>
          </cell>
          <cell r="O130">
            <v>0</v>
          </cell>
          <cell r="P130">
            <v>3278271.93</v>
          </cell>
          <cell r="Q130">
            <v>0</v>
          </cell>
        </row>
        <row r="131">
          <cell r="B131">
            <v>162</v>
          </cell>
          <cell r="C131">
            <v>2334</v>
          </cell>
          <cell r="D131">
            <v>18874997.699999999</v>
          </cell>
          <cell r="E131">
            <v>18874997.699999999</v>
          </cell>
          <cell r="F131">
            <v>0</v>
          </cell>
          <cell r="G131">
            <v>18874997.699999999</v>
          </cell>
          <cell r="H131">
            <v>18874997.699999999</v>
          </cell>
          <cell r="I131">
            <v>0</v>
          </cell>
          <cell r="J131">
            <v>18874997.699999999</v>
          </cell>
          <cell r="K131">
            <v>18874997.699999999</v>
          </cell>
          <cell r="L131">
            <v>0</v>
          </cell>
          <cell r="M131">
            <v>4876876.18</v>
          </cell>
          <cell r="N131">
            <v>4876876.18</v>
          </cell>
          <cell r="O131">
            <v>0</v>
          </cell>
          <cell r="P131">
            <v>4304449.21</v>
          </cell>
          <cell r="Q131">
            <v>572426.97</v>
          </cell>
        </row>
        <row r="132">
          <cell r="B132">
            <v>162</v>
          </cell>
          <cell r="C132">
            <v>2603</v>
          </cell>
          <cell r="D132">
            <v>11210817.02</v>
          </cell>
          <cell r="E132">
            <v>11210817.02</v>
          </cell>
          <cell r="F132">
            <v>0</v>
          </cell>
          <cell r="G132">
            <v>11210817.02</v>
          </cell>
          <cell r="H132">
            <v>11210817.02</v>
          </cell>
          <cell r="I132">
            <v>0</v>
          </cell>
          <cell r="J132">
            <v>11210817.02</v>
          </cell>
          <cell r="K132">
            <v>11210817.02</v>
          </cell>
          <cell r="L132">
            <v>0</v>
          </cell>
          <cell r="M132">
            <v>951386.86</v>
          </cell>
          <cell r="N132">
            <v>951386.86</v>
          </cell>
          <cell r="O132">
            <v>0</v>
          </cell>
          <cell r="P132">
            <v>28750</v>
          </cell>
          <cell r="Q132">
            <v>922636.86</v>
          </cell>
        </row>
        <row r="133">
          <cell r="B133">
            <v>170</v>
          </cell>
          <cell r="C133">
            <v>1700</v>
          </cell>
          <cell r="D133">
            <v>102086352.12</v>
          </cell>
          <cell r="E133">
            <v>8936352.1199999992</v>
          </cell>
          <cell r="F133">
            <v>93150000</v>
          </cell>
          <cell r="G133">
            <v>104586352.12</v>
          </cell>
          <cell r="H133">
            <v>8936352.1199999992</v>
          </cell>
          <cell r="I133">
            <v>95650000</v>
          </cell>
          <cell r="J133">
            <v>20326352.120000001</v>
          </cell>
          <cell r="K133">
            <v>8936352.1199999992</v>
          </cell>
          <cell r="L133">
            <v>11390000</v>
          </cell>
          <cell r="M133">
            <v>5070855.78</v>
          </cell>
          <cell r="N133">
            <v>2335855.7799999998</v>
          </cell>
          <cell r="O133">
            <v>2735000</v>
          </cell>
          <cell r="P133">
            <v>4852458.29</v>
          </cell>
          <cell r="Q133">
            <v>218397.49</v>
          </cell>
        </row>
        <row r="134">
          <cell r="B134">
            <v>170</v>
          </cell>
          <cell r="C134">
            <v>2290</v>
          </cell>
          <cell r="D134">
            <v>10000000</v>
          </cell>
          <cell r="E134">
            <v>0</v>
          </cell>
          <cell r="F134">
            <v>10000000</v>
          </cell>
          <cell r="G134">
            <v>10000000</v>
          </cell>
          <cell r="H134">
            <v>0</v>
          </cell>
          <cell r="I134">
            <v>10000000</v>
          </cell>
          <cell r="J134">
            <v>10000000</v>
          </cell>
          <cell r="K134">
            <v>0</v>
          </cell>
          <cell r="L134">
            <v>10000000</v>
          </cell>
          <cell r="M134">
            <v>3000000</v>
          </cell>
          <cell r="N134">
            <v>0</v>
          </cell>
          <cell r="O134">
            <v>3000000</v>
          </cell>
          <cell r="P134">
            <v>3000000</v>
          </cell>
          <cell r="Q134">
            <v>0</v>
          </cell>
        </row>
        <row r="135">
          <cell r="B135">
            <v>170</v>
          </cell>
          <cell r="C135">
            <v>2436</v>
          </cell>
          <cell r="D135">
            <v>3105000</v>
          </cell>
          <cell r="E135">
            <v>0</v>
          </cell>
          <cell r="F135">
            <v>3105000</v>
          </cell>
          <cell r="G135">
            <v>3105000</v>
          </cell>
          <cell r="H135">
            <v>0</v>
          </cell>
          <cell r="I135">
            <v>3105000</v>
          </cell>
          <cell r="J135">
            <v>0</v>
          </cell>
          <cell r="K135">
            <v>0</v>
          </cell>
          <cell r="L135">
            <v>0</v>
          </cell>
          <cell r="M135">
            <v>0</v>
          </cell>
          <cell r="N135">
            <v>0</v>
          </cell>
          <cell r="O135">
            <v>0</v>
          </cell>
          <cell r="P135">
            <v>0</v>
          </cell>
          <cell r="Q135">
            <v>0</v>
          </cell>
        </row>
        <row r="136">
          <cell r="B136">
            <v>180</v>
          </cell>
          <cell r="C136">
            <v>1800</v>
          </cell>
          <cell r="D136">
            <v>16553865.83</v>
          </cell>
          <cell r="E136">
            <v>16503865.83</v>
          </cell>
          <cell r="F136">
            <v>50000</v>
          </cell>
          <cell r="G136">
            <v>16553865.83</v>
          </cell>
          <cell r="H136">
            <v>16503865.83</v>
          </cell>
          <cell r="I136">
            <v>50000</v>
          </cell>
          <cell r="J136">
            <v>16553865.83</v>
          </cell>
          <cell r="K136">
            <v>16503865.83</v>
          </cell>
          <cell r="L136">
            <v>50000</v>
          </cell>
          <cell r="M136">
            <v>811151.54</v>
          </cell>
          <cell r="N136">
            <v>811151.54</v>
          </cell>
          <cell r="O136">
            <v>0</v>
          </cell>
          <cell r="P136">
            <v>570312.1</v>
          </cell>
          <cell r="Q136">
            <v>240839.44</v>
          </cell>
        </row>
        <row r="137">
          <cell r="B137">
            <v>180</v>
          </cell>
          <cell r="C137">
            <v>1810</v>
          </cell>
          <cell r="D137">
            <v>10735243.41</v>
          </cell>
          <cell r="E137">
            <v>9692047.6300000008</v>
          </cell>
          <cell r="F137">
            <v>1043195.78</v>
          </cell>
          <cell r="G137">
            <v>10735243.41</v>
          </cell>
          <cell r="H137">
            <v>9692047.6300000008</v>
          </cell>
          <cell r="I137">
            <v>1043195.78</v>
          </cell>
          <cell r="J137">
            <v>10735243.41</v>
          </cell>
          <cell r="K137">
            <v>9692047.6300000008</v>
          </cell>
          <cell r="L137">
            <v>1043195.78</v>
          </cell>
          <cell r="M137">
            <v>1703532.59</v>
          </cell>
          <cell r="N137">
            <v>1703532.59</v>
          </cell>
          <cell r="O137">
            <v>0</v>
          </cell>
          <cell r="P137">
            <v>272381.44</v>
          </cell>
          <cell r="Q137">
            <v>1431151.15</v>
          </cell>
        </row>
        <row r="138">
          <cell r="B138">
            <v>180</v>
          </cell>
          <cell r="C138">
            <v>1820</v>
          </cell>
          <cell r="D138">
            <v>9032512.9199999999</v>
          </cell>
          <cell r="E138">
            <v>6143282.9199999999</v>
          </cell>
          <cell r="F138">
            <v>2889230</v>
          </cell>
          <cell r="G138">
            <v>9032512.9199999999</v>
          </cell>
          <cell r="H138">
            <v>6143282.9199999999</v>
          </cell>
          <cell r="I138">
            <v>2889230</v>
          </cell>
          <cell r="J138">
            <v>9032512.9199999999</v>
          </cell>
          <cell r="K138">
            <v>6143282.9199999999</v>
          </cell>
          <cell r="L138">
            <v>2889230</v>
          </cell>
          <cell r="M138">
            <v>3932600.36</v>
          </cell>
          <cell r="N138">
            <v>3932600.36</v>
          </cell>
          <cell r="O138">
            <v>0</v>
          </cell>
          <cell r="P138">
            <v>3932600.36</v>
          </cell>
          <cell r="Q138">
            <v>0</v>
          </cell>
        </row>
        <row r="139">
          <cell r="B139">
            <v>180</v>
          </cell>
          <cell r="C139">
            <v>1830</v>
          </cell>
          <cell r="D139">
            <v>598709.6</v>
          </cell>
          <cell r="E139">
            <v>598709.6</v>
          </cell>
          <cell r="F139">
            <v>0</v>
          </cell>
          <cell r="G139">
            <v>598709.6</v>
          </cell>
          <cell r="H139">
            <v>598709.6</v>
          </cell>
          <cell r="I139">
            <v>0</v>
          </cell>
          <cell r="J139">
            <v>598709.6</v>
          </cell>
          <cell r="K139">
            <v>598709.6</v>
          </cell>
          <cell r="L139">
            <v>0</v>
          </cell>
          <cell r="M139">
            <v>0</v>
          </cell>
          <cell r="N139">
            <v>0</v>
          </cell>
          <cell r="O139">
            <v>0</v>
          </cell>
          <cell r="P139">
            <v>0</v>
          </cell>
          <cell r="Q139">
            <v>0</v>
          </cell>
        </row>
        <row r="140">
          <cell r="B140">
            <v>180</v>
          </cell>
          <cell r="C140">
            <v>2469</v>
          </cell>
          <cell r="D140">
            <v>341654.13</v>
          </cell>
          <cell r="E140">
            <v>341654.13</v>
          </cell>
          <cell r="F140">
            <v>0</v>
          </cell>
          <cell r="G140">
            <v>341654.13</v>
          </cell>
          <cell r="H140">
            <v>341654.13</v>
          </cell>
          <cell r="I140">
            <v>0</v>
          </cell>
          <cell r="J140">
            <v>341654.13</v>
          </cell>
          <cell r="K140">
            <v>341654.13</v>
          </cell>
          <cell r="L140">
            <v>0</v>
          </cell>
          <cell r="M140">
            <v>0</v>
          </cell>
          <cell r="N140">
            <v>0</v>
          </cell>
          <cell r="O140">
            <v>0</v>
          </cell>
          <cell r="P140">
            <v>0</v>
          </cell>
          <cell r="Q140">
            <v>0</v>
          </cell>
        </row>
        <row r="141">
          <cell r="B141">
            <v>190</v>
          </cell>
          <cell r="C141">
            <v>1910</v>
          </cell>
          <cell r="D141">
            <v>21770031.100000001</v>
          </cell>
          <cell r="E141">
            <v>13520281.1</v>
          </cell>
          <cell r="F141">
            <v>8249750</v>
          </cell>
          <cell r="G141">
            <v>21770031.100000001</v>
          </cell>
          <cell r="H141">
            <v>13520281.1</v>
          </cell>
          <cell r="I141">
            <v>8249750</v>
          </cell>
          <cell r="J141">
            <v>21770031.100000001</v>
          </cell>
          <cell r="K141">
            <v>13520281.1</v>
          </cell>
          <cell r="L141">
            <v>8249750</v>
          </cell>
          <cell r="M141">
            <v>3529409.46</v>
          </cell>
          <cell r="N141">
            <v>3529409.46</v>
          </cell>
          <cell r="O141">
            <v>0</v>
          </cell>
          <cell r="P141">
            <v>2569134.5099999998</v>
          </cell>
          <cell r="Q141">
            <v>960274.95</v>
          </cell>
        </row>
        <row r="142">
          <cell r="B142">
            <v>200</v>
          </cell>
          <cell r="C142">
            <v>2000</v>
          </cell>
          <cell r="D142">
            <v>19635.759999999998</v>
          </cell>
          <cell r="E142">
            <v>19635.759999999998</v>
          </cell>
          <cell r="F142">
            <v>0</v>
          </cell>
          <cell r="G142">
            <v>19635.759999999998</v>
          </cell>
          <cell r="H142">
            <v>19635.759999999998</v>
          </cell>
          <cell r="I142">
            <v>0</v>
          </cell>
          <cell r="J142">
            <v>19635.759999999998</v>
          </cell>
          <cell r="K142">
            <v>19635.759999999998</v>
          </cell>
          <cell r="L142">
            <v>0</v>
          </cell>
          <cell r="M142">
            <v>0</v>
          </cell>
          <cell r="N142">
            <v>0</v>
          </cell>
          <cell r="O142">
            <v>0</v>
          </cell>
          <cell r="P142">
            <v>0</v>
          </cell>
          <cell r="Q142">
            <v>0</v>
          </cell>
        </row>
        <row r="143">
          <cell r="B143">
            <v>200</v>
          </cell>
          <cell r="C143">
            <v>2005</v>
          </cell>
          <cell r="D143">
            <v>9221438.0099999998</v>
          </cell>
          <cell r="E143">
            <v>9221438.0099999998</v>
          </cell>
          <cell r="F143">
            <v>0</v>
          </cell>
          <cell r="G143">
            <v>9221438.0099999998</v>
          </cell>
          <cell r="H143">
            <v>9221438.0099999998</v>
          </cell>
          <cell r="I143">
            <v>0</v>
          </cell>
          <cell r="J143">
            <v>9221438.0099999998</v>
          </cell>
          <cell r="K143">
            <v>9221438.0099999998</v>
          </cell>
          <cell r="L143">
            <v>0</v>
          </cell>
          <cell r="M143">
            <v>4116759.33</v>
          </cell>
          <cell r="N143">
            <v>4116759.33</v>
          </cell>
          <cell r="O143">
            <v>0</v>
          </cell>
          <cell r="P143">
            <v>4116759.33</v>
          </cell>
          <cell r="Q143">
            <v>0</v>
          </cell>
        </row>
        <row r="144">
          <cell r="B144">
            <v>200</v>
          </cell>
          <cell r="C144">
            <v>2040</v>
          </cell>
          <cell r="D144">
            <v>177000</v>
          </cell>
          <cell r="E144">
            <v>177000</v>
          </cell>
          <cell r="F144">
            <v>0</v>
          </cell>
          <cell r="G144">
            <v>177000</v>
          </cell>
          <cell r="H144">
            <v>177000</v>
          </cell>
          <cell r="I144">
            <v>0</v>
          </cell>
          <cell r="J144">
            <v>177000</v>
          </cell>
          <cell r="K144">
            <v>177000</v>
          </cell>
          <cell r="L144">
            <v>0</v>
          </cell>
          <cell r="M144">
            <v>0</v>
          </cell>
          <cell r="N144">
            <v>0</v>
          </cell>
          <cell r="O144">
            <v>0</v>
          </cell>
          <cell r="P144">
            <v>0</v>
          </cell>
          <cell r="Q144">
            <v>0</v>
          </cell>
        </row>
        <row r="145">
          <cell r="B145">
            <v>200</v>
          </cell>
          <cell r="C145">
            <v>2122</v>
          </cell>
          <cell r="D145">
            <v>638135.23</v>
          </cell>
          <cell r="E145">
            <v>638135.23</v>
          </cell>
          <cell r="F145">
            <v>0</v>
          </cell>
          <cell r="G145">
            <v>638135.23</v>
          </cell>
          <cell r="H145">
            <v>638135.23</v>
          </cell>
          <cell r="I145">
            <v>0</v>
          </cell>
          <cell r="J145">
            <v>638135.23</v>
          </cell>
          <cell r="K145">
            <v>638135.23</v>
          </cell>
          <cell r="L145">
            <v>0</v>
          </cell>
          <cell r="M145">
            <v>0</v>
          </cell>
          <cell r="N145">
            <v>0</v>
          </cell>
          <cell r="O145">
            <v>0</v>
          </cell>
          <cell r="P145">
            <v>0</v>
          </cell>
          <cell r="Q145">
            <v>0</v>
          </cell>
        </row>
        <row r="146">
          <cell r="B146">
            <v>200</v>
          </cell>
          <cell r="C146">
            <v>2471</v>
          </cell>
          <cell r="D146">
            <v>841660.31</v>
          </cell>
          <cell r="E146">
            <v>841660.31</v>
          </cell>
          <cell r="F146">
            <v>0</v>
          </cell>
          <cell r="G146">
            <v>841660.31</v>
          </cell>
          <cell r="H146">
            <v>841660.31</v>
          </cell>
          <cell r="I146">
            <v>0</v>
          </cell>
          <cell r="J146">
            <v>841660.31</v>
          </cell>
          <cell r="K146">
            <v>841660.31</v>
          </cell>
          <cell r="L146">
            <v>0</v>
          </cell>
          <cell r="M146">
            <v>749020</v>
          </cell>
          <cell r="N146">
            <v>749020</v>
          </cell>
          <cell r="O146">
            <v>0</v>
          </cell>
          <cell r="P146">
            <v>676570</v>
          </cell>
          <cell r="Q146">
            <v>72450</v>
          </cell>
        </row>
        <row r="147">
          <cell r="B147">
            <v>200</v>
          </cell>
          <cell r="C147">
            <v>2509</v>
          </cell>
          <cell r="D147">
            <v>1330010.6399999999</v>
          </cell>
          <cell r="E147">
            <v>1330010.6399999999</v>
          </cell>
          <cell r="F147">
            <v>0</v>
          </cell>
          <cell r="G147">
            <v>1330010.6399999999</v>
          </cell>
          <cell r="H147">
            <v>1330010.6399999999</v>
          </cell>
          <cell r="I147">
            <v>0</v>
          </cell>
          <cell r="J147">
            <v>1330010.6399999999</v>
          </cell>
          <cell r="K147">
            <v>1330010.6399999999</v>
          </cell>
          <cell r="L147">
            <v>0</v>
          </cell>
          <cell r="M147">
            <v>564256.56000000006</v>
          </cell>
          <cell r="N147">
            <v>564256.56000000006</v>
          </cell>
          <cell r="O147">
            <v>0</v>
          </cell>
          <cell r="P147">
            <v>549596.36</v>
          </cell>
          <cell r="Q147">
            <v>14660.2</v>
          </cell>
        </row>
        <row r="148">
          <cell r="B148">
            <v>200</v>
          </cell>
          <cell r="C148">
            <v>2511</v>
          </cell>
          <cell r="D148">
            <v>355250</v>
          </cell>
          <cell r="E148">
            <v>355250</v>
          </cell>
          <cell r="F148">
            <v>0</v>
          </cell>
          <cell r="G148">
            <v>355250</v>
          </cell>
          <cell r="H148">
            <v>355250</v>
          </cell>
          <cell r="I148">
            <v>0</v>
          </cell>
          <cell r="J148">
            <v>355250</v>
          </cell>
          <cell r="K148">
            <v>355250</v>
          </cell>
          <cell r="L148">
            <v>0</v>
          </cell>
          <cell r="M148">
            <v>65250</v>
          </cell>
          <cell r="N148">
            <v>65250</v>
          </cell>
          <cell r="O148">
            <v>0</v>
          </cell>
          <cell r="P148">
            <v>65250</v>
          </cell>
          <cell r="Q148">
            <v>0</v>
          </cell>
        </row>
        <row r="149">
          <cell r="B149">
            <v>200</v>
          </cell>
          <cell r="C149">
            <v>2531</v>
          </cell>
          <cell r="D149">
            <v>232661.79</v>
          </cell>
          <cell r="E149">
            <v>232661.79</v>
          </cell>
          <cell r="F149">
            <v>0</v>
          </cell>
          <cell r="G149">
            <v>232661.79</v>
          </cell>
          <cell r="H149">
            <v>232661.79</v>
          </cell>
          <cell r="I149">
            <v>0</v>
          </cell>
          <cell r="J149">
            <v>232661.79</v>
          </cell>
          <cell r="K149">
            <v>232661.79</v>
          </cell>
          <cell r="L149">
            <v>0</v>
          </cell>
          <cell r="M149">
            <v>0</v>
          </cell>
          <cell r="N149">
            <v>0</v>
          </cell>
          <cell r="O149">
            <v>0</v>
          </cell>
          <cell r="P149">
            <v>0</v>
          </cell>
          <cell r="Q149">
            <v>0</v>
          </cell>
        </row>
        <row r="150">
          <cell r="B150">
            <v>200</v>
          </cell>
          <cell r="C150">
            <v>2553</v>
          </cell>
          <cell r="D150">
            <v>800</v>
          </cell>
          <cell r="E150">
            <v>800</v>
          </cell>
          <cell r="F150">
            <v>0</v>
          </cell>
          <cell r="G150">
            <v>800</v>
          </cell>
          <cell r="H150">
            <v>800</v>
          </cell>
          <cell r="I150">
            <v>0</v>
          </cell>
          <cell r="J150">
            <v>800</v>
          </cell>
          <cell r="K150">
            <v>800</v>
          </cell>
          <cell r="L150">
            <v>0</v>
          </cell>
          <cell r="M150">
            <v>0</v>
          </cell>
          <cell r="N150">
            <v>0</v>
          </cell>
          <cell r="O150">
            <v>0</v>
          </cell>
          <cell r="P150">
            <v>0</v>
          </cell>
          <cell r="Q150">
            <v>0</v>
          </cell>
        </row>
        <row r="151">
          <cell r="B151">
            <v>200</v>
          </cell>
          <cell r="C151">
            <v>2556</v>
          </cell>
          <cell r="D151">
            <v>657701.85</v>
          </cell>
          <cell r="E151">
            <v>657701.85</v>
          </cell>
          <cell r="F151">
            <v>0</v>
          </cell>
          <cell r="G151">
            <v>657701.85</v>
          </cell>
          <cell r="H151">
            <v>657701.85</v>
          </cell>
          <cell r="I151">
            <v>0</v>
          </cell>
          <cell r="J151">
            <v>657701.85</v>
          </cell>
          <cell r="K151">
            <v>657701.85</v>
          </cell>
          <cell r="L151">
            <v>0</v>
          </cell>
          <cell r="M151">
            <v>100067.25</v>
          </cell>
          <cell r="N151">
            <v>100067.25</v>
          </cell>
          <cell r="O151">
            <v>0</v>
          </cell>
          <cell r="P151">
            <v>7262.25</v>
          </cell>
          <cell r="Q151">
            <v>92805</v>
          </cell>
        </row>
        <row r="152">
          <cell r="B152">
            <v>200</v>
          </cell>
          <cell r="C152">
            <v>2576</v>
          </cell>
          <cell r="D152">
            <v>27119482.539999999</v>
          </cell>
          <cell r="E152">
            <v>7119482.54</v>
          </cell>
          <cell r="F152">
            <v>20000000</v>
          </cell>
          <cell r="G152">
            <v>27119482.539999999</v>
          </cell>
          <cell r="H152">
            <v>7119482.54</v>
          </cell>
          <cell r="I152">
            <v>20000000</v>
          </cell>
          <cell r="J152">
            <v>7384442.54</v>
          </cell>
          <cell r="K152">
            <v>7119482.54</v>
          </cell>
          <cell r="L152">
            <v>264960</v>
          </cell>
          <cell r="M152">
            <v>6332568</v>
          </cell>
          <cell r="N152">
            <v>6332568</v>
          </cell>
          <cell r="O152">
            <v>0</v>
          </cell>
          <cell r="P152">
            <v>6332568</v>
          </cell>
          <cell r="Q152">
            <v>0</v>
          </cell>
        </row>
        <row r="153">
          <cell r="B153">
            <v>200</v>
          </cell>
          <cell r="C153">
            <v>2588</v>
          </cell>
          <cell r="D153">
            <v>77169106.799999997</v>
          </cell>
          <cell r="E153">
            <v>77169106.799999997</v>
          </cell>
          <cell r="F153">
            <v>0</v>
          </cell>
          <cell r="G153">
            <v>207096521.80000001</v>
          </cell>
          <cell r="H153">
            <v>77169106.799999997</v>
          </cell>
          <cell r="I153">
            <v>129927415</v>
          </cell>
          <cell r="J153">
            <v>207096521.80000001</v>
          </cell>
          <cell r="K153">
            <v>77169106.799999997</v>
          </cell>
          <cell r="L153">
            <v>129927415</v>
          </cell>
          <cell r="M153">
            <v>688263.58</v>
          </cell>
          <cell r="N153">
            <v>688263.58</v>
          </cell>
          <cell r="O153">
            <v>0</v>
          </cell>
          <cell r="P153">
            <v>688263.58</v>
          </cell>
          <cell r="Q153">
            <v>0</v>
          </cell>
        </row>
        <row r="154">
          <cell r="B154">
            <v>200</v>
          </cell>
          <cell r="C154">
            <v>2602</v>
          </cell>
          <cell r="D154">
            <v>1150000</v>
          </cell>
          <cell r="E154">
            <v>1150000</v>
          </cell>
          <cell r="F154">
            <v>0</v>
          </cell>
          <cell r="G154">
            <v>1150000</v>
          </cell>
          <cell r="H154">
            <v>1150000</v>
          </cell>
          <cell r="I154">
            <v>0</v>
          </cell>
          <cell r="J154">
            <v>1150000</v>
          </cell>
          <cell r="K154">
            <v>1150000</v>
          </cell>
          <cell r="L154">
            <v>0</v>
          </cell>
          <cell r="M154">
            <v>68517</v>
          </cell>
          <cell r="N154">
            <v>68517</v>
          </cell>
          <cell r="O154">
            <v>0</v>
          </cell>
          <cell r="P154">
            <v>0</v>
          </cell>
          <cell r="Q154">
            <v>68517</v>
          </cell>
        </row>
        <row r="155">
          <cell r="B155">
            <v>200</v>
          </cell>
          <cell r="C155">
            <v>2630</v>
          </cell>
          <cell r="D155">
            <v>64500000</v>
          </cell>
          <cell r="E155">
            <v>34500000</v>
          </cell>
          <cell r="F155">
            <v>30000000</v>
          </cell>
          <cell r="G155">
            <v>64500000</v>
          </cell>
          <cell r="H155">
            <v>34500000</v>
          </cell>
          <cell r="I155">
            <v>30000000</v>
          </cell>
          <cell r="J155">
            <v>34500000</v>
          </cell>
          <cell r="K155">
            <v>34500000</v>
          </cell>
          <cell r="L155">
            <v>0</v>
          </cell>
          <cell r="M155">
            <v>0</v>
          </cell>
          <cell r="N155">
            <v>0</v>
          </cell>
          <cell r="O155">
            <v>0</v>
          </cell>
          <cell r="P155">
            <v>0</v>
          </cell>
          <cell r="Q155">
            <v>0</v>
          </cell>
        </row>
        <row r="156">
          <cell r="B156">
            <v>200</v>
          </cell>
          <cell r="C156">
            <v>2637</v>
          </cell>
          <cell r="D156">
            <v>68630000</v>
          </cell>
          <cell r="E156">
            <v>18630000</v>
          </cell>
          <cell r="F156">
            <v>50000000</v>
          </cell>
          <cell r="G156">
            <v>68630000</v>
          </cell>
          <cell r="H156">
            <v>18630000</v>
          </cell>
          <cell r="I156">
            <v>50000000</v>
          </cell>
          <cell r="J156">
            <v>18630000</v>
          </cell>
          <cell r="K156">
            <v>18630000</v>
          </cell>
          <cell r="L156">
            <v>0</v>
          </cell>
          <cell r="M156">
            <v>10000000</v>
          </cell>
          <cell r="N156">
            <v>10000000</v>
          </cell>
          <cell r="O156">
            <v>0</v>
          </cell>
          <cell r="P156">
            <v>10000000</v>
          </cell>
          <cell r="Q156">
            <v>0</v>
          </cell>
        </row>
        <row r="157">
          <cell r="B157">
            <v>215</v>
          </cell>
          <cell r="C157">
            <v>2150</v>
          </cell>
          <cell r="D157">
            <v>252390000</v>
          </cell>
          <cell r="E157">
            <v>27390000</v>
          </cell>
          <cell r="F157">
            <v>225000000</v>
          </cell>
          <cell r="G157">
            <v>252390000</v>
          </cell>
          <cell r="H157">
            <v>27390000</v>
          </cell>
          <cell r="I157">
            <v>225000000</v>
          </cell>
          <cell r="J157">
            <v>252390000</v>
          </cell>
          <cell r="K157">
            <v>27390000</v>
          </cell>
          <cell r="L157">
            <v>225000000</v>
          </cell>
          <cell r="M157">
            <v>2250000</v>
          </cell>
          <cell r="N157">
            <v>2250000</v>
          </cell>
          <cell r="O157">
            <v>0</v>
          </cell>
          <cell r="P157">
            <v>2250000</v>
          </cell>
          <cell r="Q157">
            <v>0</v>
          </cell>
        </row>
        <row r="158">
          <cell r="B158">
            <v>215</v>
          </cell>
          <cell r="C158">
            <v>2151</v>
          </cell>
          <cell r="D158">
            <v>249202000</v>
          </cell>
          <cell r="E158">
            <v>0</v>
          </cell>
          <cell r="F158">
            <v>249202000</v>
          </cell>
          <cell r="G158">
            <v>249202000</v>
          </cell>
          <cell r="H158">
            <v>0</v>
          </cell>
          <cell r="I158">
            <v>249202000</v>
          </cell>
          <cell r="J158">
            <v>249202000</v>
          </cell>
          <cell r="K158">
            <v>0</v>
          </cell>
          <cell r="L158">
            <v>249202000</v>
          </cell>
          <cell r="M158">
            <v>81108159</v>
          </cell>
          <cell r="N158">
            <v>0</v>
          </cell>
          <cell r="O158">
            <v>81108159</v>
          </cell>
          <cell r="P158">
            <v>81108159</v>
          </cell>
          <cell r="Q158">
            <v>0</v>
          </cell>
        </row>
        <row r="159">
          <cell r="B159">
            <v>215</v>
          </cell>
          <cell r="C159">
            <v>2152</v>
          </cell>
          <cell r="D159">
            <v>265494733.15000001</v>
          </cell>
          <cell r="E159">
            <v>40494733.149999999</v>
          </cell>
          <cell r="F159">
            <v>225000000</v>
          </cell>
          <cell r="G159">
            <v>283330513.14999998</v>
          </cell>
          <cell r="H159">
            <v>40494733.149999999</v>
          </cell>
          <cell r="I159">
            <v>242835780</v>
          </cell>
          <cell r="J159">
            <v>283330513.14999998</v>
          </cell>
          <cell r="K159">
            <v>40494733.149999999</v>
          </cell>
          <cell r="L159">
            <v>242835780</v>
          </cell>
          <cell r="M159">
            <v>44495333.899999999</v>
          </cell>
          <cell r="N159">
            <v>7223909.9000000004</v>
          </cell>
          <cell r="O159">
            <v>37271424</v>
          </cell>
          <cell r="P159">
            <v>44495333.899999999</v>
          </cell>
          <cell r="Q159">
            <v>0</v>
          </cell>
        </row>
        <row r="160">
          <cell r="B160">
            <v>215</v>
          </cell>
          <cell r="C160">
            <v>2575</v>
          </cell>
          <cell r="D160">
            <v>55026673.380000003</v>
          </cell>
          <cell r="E160">
            <v>55026673.380000003</v>
          </cell>
          <cell r="F160">
            <v>0</v>
          </cell>
          <cell r="G160">
            <v>55026673.380000003</v>
          </cell>
          <cell r="H160">
            <v>55026673.380000003</v>
          </cell>
          <cell r="I160">
            <v>0</v>
          </cell>
          <cell r="J160">
            <v>55026673.380000003</v>
          </cell>
          <cell r="K160">
            <v>55026673.380000003</v>
          </cell>
          <cell r="L160">
            <v>0</v>
          </cell>
          <cell r="M160">
            <v>0</v>
          </cell>
          <cell r="N160">
            <v>0</v>
          </cell>
          <cell r="O160">
            <v>0</v>
          </cell>
          <cell r="P160">
            <v>0</v>
          </cell>
          <cell r="Q160">
            <v>0</v>
          </cell>
        </row>
        <row r="161">
          <cell r="B161">
            <v>215</v>
          </cell>
          <cell r="C161">
            <v>2647</v>
          </cell>
          <cell r="D161">
            <v>550000000</v>
          </cell>
          <cell r="E161">
            <v>0</v>
          </cell>
          <cell r="F161">
            <v>550000000</v>
          </cell>
          <cell r="G161">
            <v>550000000</v>
          </cell>
          <cell r="H161">
            <v>0</v>
          </cell>
          <cell r="I161">
            <v>550000000</v>
          </cell>
          <cell r="J161">
            <v>0</v>
          </cell>
          <cell r="K161">
            <v>0</v>
          </cell>
          <cell r="L161">
            <v>0</v>
          </cell>
          <cell r="M161">
            <v>0</v>
          </cell>
          <cell r="N161">
            <v>0</v>
          </cell>
          <cell r="O161">
            <v>0</v>
          </cell>
          <cell r="P161">
            <v>0</v>
          </cell>
          <cell r="Q161">
            <v>0</v>
          </cell>
        </row>
        <row r="162">
          <cell r="B162">
            <v>300</v>
          </cell>
          <cell r="C162">
            <v>3000</v>
          </cell>
          <cell r="D162">
            <v>22254500</v>
          </cell>
          <cell r="E162">
            <v>0</v>
          </cell>
          <cell r="F162">
            <v>22254500</v>
          </cell>
          <cell r="G162">
            <v>22254500</v>
          </cell>
          <cell r="H162">
            <v>0</v>
          </cell>
          <cell r="I162">
            <v>22254500</v>
          </cell>
          <cell r="J162">
            <v>0</v>
          </cell>
          <cell r="K162">
            <v>0</v>
          </cell>
          <cell r="L162">
            <v>0</v>
          </cell>
          <cell r="M162">
            <v>0</v>
          </cell>
          <cell r="N162">
            <v>0</v>
          </cell>
          <cell r="O162">
            <v>0</v>
          </cell>
          <cell r="P162">
            <v>0</v>
          </cell>
          <cell r="Q162">
            <v>0</v>
          </cell>
        </row>
        <row r="163">
          <cell r="B163">
            <v>300</v>
          </cell>
          <cell r="C163">
            <v>3005</v>
          </cell>
          <cell r="D163">
            <v>264602250</v>
          </cell>
          <cell r="E163">
            <v>254602250</v>
          </cell>
          <cell r="F163">
            <v>10000000</v>
          </cell>
          <cell r="G163">
            <v>271216408.97000003</v>
          </cell>
          <cell r="H163">
            <v>254602250</v>
          </cell>
          <cell r="I163">
            <v>16614158.970000001</v>
          </cell>
          <cell r="J163">
            <v>270593959.60000002</v>
          </cell>
          <cell r="K163">
            <v>254602250</v>
          </cell>
          <cell r="L163">
            <v>15991709.6</v>
          </cell>
          <cell r="M163">
            <v>30991709.600000001</v>
          </cell>
          <cell r="N163">
            <v>15000000</v>
          </cell>
          <cell r="O163">
            <v>15991709.6</v>
          </cell>
          <cell r="P163">
            <v>24991709.600000001</v>
          </cell>
          <cell r="Q163">
            <v>6000000</v>
          </cell>
        </row>
        <row r="164">
          <cell r="J164">
            <v>8456020230.5800028</v>
          </cell>
          <cell r="K164">
            <v>5792020936.4000015</v>
          </cell>
          <cell r="L164">
            <v>2663999294.1799998</v>
          </cell>
          <cell r="M164">
            <v>1598029244.5499995</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
      <sheetName val="2"/>
      <sheetName val="3"/>
      <sheetName val="3a"/>
      <sheetName val="4"/>
      <sheetName val="4a"/>
      <sheetName val="5"/>
      <sheetName val="6"/>
      <sheetName val="7"/>
      <sheetName val="8"/>
      <sheetName val="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Documentos%20de%20Apoyo/Presupuesto%2020437%20Trimestral%2033%20vsv%20(DEUDA).xlsx"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C1:P35"/>
  <sheetViews>
    <sheetView showGridLines="0" tabSelected="1" zoomScaleNormal="100" zoomScaleSheetLayoutView="100" workbookViewId="0">
      <pane xSplit="5" ySplit="5" topLeftCell="F6" activePane="bottomRight" state="frozen"/>
      <selection pane="topRight" activeCell="E1" sqref="E1"/>
      <selection pane="bottomLeft" activeCell="A7" sqref="A7"/>
      <selection pane="bottomRight" activeCell="C3" sqref="C3:K3"/>
    </sheetView>
  </sheetViews>
  <sheetFormatPr baseColWidth="10" defaultColWidth="11.42578125" defaultRowHeight="12.75" x14ac:dyDescent="0.2"/>
  <cols>
    <col min="1" max="1" width="3.42578125" style="1" customWidth="1"/>
    <col min="2" max="2" width="5.28515625" style="1" customWidth="1"/>
    <col min="3" max="3" width="2.140625" style="1" customWidth="1"/>
    <col min="4" max="4" width="2.28515625" style="1" customWidth="1"/>
    <col min="5" max="5" width="66.42578125" style="1" bestFit="1" customWidth="1"/>
    <col min="6" max="6" width="18.5703125" style="1" bestFit="1" customWidth="1"/>
    <col min="7" max="7" width="19.140625" style="1" bestFit="1" customWidth="1"/>
    <col min="8" max="8" width="18.85546875" style="1" bestFit="1" customWidth="1"/>
    <col min="9" max="9" width="18.42578125" style="1" bestFit="1" customWidth="1"/>
    <col min="10" max="11" width="19.140625" style="1" bestFit="1" customWidth="1"/>
    <col min="12" max="12" width="15.5703125" style="1" bestFit="1" customWidth="1"/>
    <col min="13" max="16384" width="11.42578125" style="1"/>
  </cols>
  <sheetData>
    <row r="1" spans="3:16" ht="9" customHeight="1" x14ac:dyDescent="0.2">
      <c r="C1" s="47"/>
      <c r="D1" s="47"/>
      <c r="E1" s="47"/>
    </row>
    <row r="2" spans="3:16" ht="9" customHeight="1" x14ac:dyDescent="0.2">
      <c r="C2" s="47"/>
      <c r="D2" s="47"/>
      <c r="E2" s="47"/>
    </row>
    <row r="3" spans="3:16" ht="15.75" customHeight="1" x14ac:dyDescent="0.2">
      <c r="C3" s="222" t="s">
        <v>4722</v>
      </c>
      <c r="D3" s="222"/>
      <c r="E3" s="222"/>
      <c r="F3" s="222"/>
      <c r="G3" s="222"/>
      <c r="H3" s="222"/>
      <c r="I3" s="222"/>
      <c r="J3" s="222"/>
      <c r="K3" s="222"/>
    </row>
    <row r="4" spans="3:16" x14ac:dyDescent="0.2">
      <c r="C4" s="223"/>
      <c r="D4" s="223"/>
      <c r="E4" s="223"/>
    </row>
    <row r="5" spans="3:16" ht="16.5" customHeight="1" x14ac:dyDescent="0.2">
      <c r="C5" s="221" t="s">
        <v>0</v>
      </c>
      <c r="D5" s="221"/>
      <c r="E5" s="221"/>
      <c r="F5" s="208" t="s">
        <v>3</v>
      </c>
      <c r="G5" s="208" t="s">
        <v>4</v>
      </c>
      <c r="H5" s="208" t="s">
        <v>5</v>
      </c>
      <c r="I5" s="208" t="s">
        <v>82</v>
      </c>
      <c r="J5" s="208" t="s">
        <v>4663</v>
      </c>
      <c r="K5" s="208" t="s">
        <v>4721</v>
      </c>
    </row>
    <row r="6" spans="3:16" x14ac:dyDescent="0.2">
      <c r="C6" s="209" t="s">
        <v>10</v>
      </c>
      <c r="D6" s="205"/>
      <c r="E6" s="205"/>
      <c r="F6" s="212">
        <f t="shared" ref="F6" si="0">F7+F8+F9+F10+F11+F12+F13+F14+F15</f>
        <v>70019806208.779999</v>
      </c>
      <c r="G6" s="212">
        <f t="shared" ref="G6:K6" si="1">G7+G8+G9+G10+G11+G12+G13+G14+G15</f>
        <v>71454431927.147766</v>
      </c>
      <c r="H6" s="212">
        <f t="shared" si="1"/>
        <v>74887160493.660263</v>
      </c>
      <c r="I6" s="212">
        <f t="shared" si="1"/>
        <v>77252609254.988571</v>
      </c>
      <c r="J6" s="212">
        <f t="shared" si="1"/>
        <v>78224956039.468933</v>
      </c>
      <c r="K6" s="212">
        <f t="shared" si="1"/>
        <v>79772789572.781952</v>
      </c>
    </row>
    <row r="7" spans="3:16" ht="15" customHeight="1" x14ac:dyDescent="0.2">
      <c r="C7" s="205"/>
      <c r="D7" s="205" t="s">
        <v>11</v>
      </c>
      <c r="E7" s="205"/>
      <c r="F7" s="213">
        <v>15512289022.619993</v>
      </c>
      <c r="G7" s="213">
        <v>15935245961.64846</v>
      </c>
      <c r="H7" s="213">
        <v>16448596496.025414</v>
      </c>
      <c r="I7" s="213">
        <v>16978547513.721605</v>
      </c>
      <c r="J7" s="213">
        <v>17525637828.124413</v>
      </c>
      <c r="K7" s="213">
        <v>18090423804.185001</v>
      </c>
      <c r="L7" s="49"/>
      <c r="M7" s="49"/>
      <c r="N7" s="49"/>
      <c r="O7" s="19"/>
      <c r="P7" s="19"/>
    </row>
    <row r="8" spans="3:16" ht="15" customHeight="1" x14ac:dyDescent="0.2">
      <c r="C8" s="205"/>
      <c r="D8" s="205" t="s">
        <v>12</v>
      </c>
      <c r="E8" s="205"/>
      <c r="F8" s="213">
        <v>893137925.80000007</v>
      </c>
      <c r="G8" s="213">
        <v>982337881.37808275</v>
      </c>
      <c r="H8" s="213">
        <v>1011808017.8194252</v>
      </c>
      <c r="I8" s="213">
        <v>1042162258.354008</v>
      </c>
      <c r="J8" s="213">
        <v>1073427126.1046283</v>
      </c>
      <c r="K8" s="213">
        <v>1105629939.8877671</v>
      </c>
      <c r="L8" s="49"/>
      <c r="M8" s="49"/>
      <c r="N8" s="49"/>
    </row>
    <row r="9" spans="3:16" ht="15" customHeight="1" x14ac:dyDescent="0.2">
      <c r="C9" s="205"/>
      <c r="D9" s="205" t="s">
        <v>13</v>
      </c>
      <c r="E9" s="205"/>
      <c r="F9" s="213">
        <v>2506601261.6999984</v>
      </c>
      <c r="G9" s="213">
        <v>3248545344.6154208</v>
      </c>
      <c r="H9" s="213">
        <v>3346001704.9538836</v>
      </c>
      <c r="I9" s="213">
        <v>3446381756.1025004</v>
      </c>
      <c r="J9" s="213">
        <v>3549773208.7855754</v>
      </c>
      <c r="K9" s="213">
        <v>3656266405.0491428</v>
      </c>
      <c r="L9" s="49"/>
      <c r="M9" s="49"/>
      <c r="N9" s="49"/>
    </row>
    <row r="10" spans="3:16" ht="15" customHeight="1" x14ac:dyDescent="0.2">
      <c r="C10" s="205"/>
      <c r="D10" s="207" t="s">
        <v>14</v>
      </c>
      <c r="E10" s="205"/>
      <c r="F10" s="213">
        <v>27485868542.880001</v>
      </c>
      <c r="G10" s="213">
        <v>28631278537.636784</v>
      </c>
      <c r="H10" s="213">
        <v>29624066678.469421</v>
      </c>
      <c r="I10" s="213">
        <v>31144160750.621861</v>
      </c>
      <c r="J10" s="213">
        <v>31250051766.4842</v>
      </c>
      <c r="K10" s="213">
        <v>31896559744.05423</v>
      </c>
      <c r="L10" s="49"/>
      <c r="M10" s="49"/>
      <c r="N10" s="49"/>
    </row>
    <row r="11" spans="3:16" ht="15" customHeight="1" x14ac:dyDescent="0.2">
      <c r="C11" s="205"/>
      <c r="D11" s="207" t="s">
        <v>15</v>
      </c>
      <c r="E11" s="205"/>
      <c r="F11" s="213">
        <v>613466548.0999999</v>
      </c>
      <c r="G11" s="213">
        <v>527538957.33218098</v>
      </c>
      <c r="H11" s="213">
        <v>543365126.05214643</v>
      </c>
      <c r="I11" s="213">
        <v>559666079.83371079</v>
      </c>
      <c r="J11" s="213">
        <v>576456062.2287221</v>
      </c>
      <c r="K11" s="213">
        <v>593749744.0955838</v>
      </c>
      <c r="L11" s="49"/>
      <c r="M11" s="49"/>
      <c r="N11" s="49"/>
    </row>
    <row r="12" spans="3:16" x14ac:dyDescent="0.2">
      <c r="C12" s="205"/>
      <c r="D12" s="207" t="s">
        <v>16</v>
      </c>
      <c r="E12" s="205"/>
      <c r="F12" s="213">
        <v>1446919474.29</v>
      </c>
      <c r="G12" s="213">
        <v>1149720630.2178211</v>
      </c>
      <c r="H12" s="213">
        <v>1184212249.1243558</v>
      </c>
      <c r="I12" s="213">
        <v>1219738616.5980866</v>
      </c>
      <c r="J12" s="213">
        <v>1256330775.0960293</v>
      </c>
      <c r="K12" s="213">
        <v>1294020698.3489101</v>
      </c>
      <c r="L12" s="49"/>
      <c r="M12" s="49"/>
      <c r="N12" s="49"/>
    </row>
    <row r="13" spans="3:16" ht="15" customHeight="1" x14ac:dyDescent="0.2">
      <c r="C13" s="205"/>
      <c r="D13" s="207" t="s">
        <v>17</v>
      </c>
      <c r="E13" s="205"/>
      <c r="F13" s="213">
        <v>1791318425.9600003</v>
      </c>
      <c r="G13" s="213">
        <v>2150884626.4919548</v>
      </c>
      <c r="H13" s="213">
        <v>2215411165.2867136</v>
      </c>
      <c r="I13" s="213">
        <v>2281873500.2453151</v>
      </c>
      <c r="J13" s="213">
        <v>2350329705.2526746</v>
      </c>
      <c r="K13" s="213">
        <v>2420839596.410255</v>
      </c>
      <c r="L13" s="49"/>
      <c r="M13" s="49"/>
      <c r="N13" s="49"/>
    </row>
    <row r="14" spans="3:16" ht="15" customHeight="1" x14ac:dyDescent="0.2">
      <c r="C14" s="205"/>
      <c r="D14" s="207" t="s">
        <v>18</v>
      </c>
      <c r="E14" s="205"/>
      <c r="F14" s="213">
        <v>9091644558.1899986</v>
      </c>
      <c r="G14" s="213">
        <v>9893508528.118433</v>
      </c>
      <c r="H14" s="213">
        <v>10140846241.321392</v>
      </c>
      <c r="I14" s="213">
        <v>10394367397.354425</v>
      </c>
      <c r="J14" s="213">
        <v>10654226582.288284</v>
      </c>
      <c r="K14" s="213">
        <v>10920582246.845491</v>
      </c>
      <c r="L14" s="49"/>
      <c r="M14" s="49"/>
      <c r="N14" s="49"/>
    </row>
    <row r="15" spans="3:16" x14ac:dyDescent="0.2">
      <c r="C15" s="205"/>
      <c r="D15" s="207" t="s">
        <v>19</v>
      </c>
      <c r="E15" s="205"/>
      <c r="F15" s="213">
        <v>10678560449.24</v>
      </c>
      <c r="G15" s="213">
        <v>8935371459.708622</v>
      </c>
      <c r="H15" s="213">
        <v>10372852814.607517</v>
      </c>
      <c r="I15" s="213">
        <v>10185711382.157066</v>
      </c>
      <c r="J15" s="213">
        <v>9988722985.1043968</v>
      </c>
      <c r="K15" s="213">
        <v>9794717393.9055862</v>
      </c>
      <c r="L15" s="33"/>
      <c r="M15" s="49"/>
      <c r="N15" s="49"/>
    </row>
    <row r="16" spans="3:16" ht="15.75" customHeight="1" x14ac:dyDescent="0.2">
      <c r="C16" s="209" t="s">
        <v>23</v>
      </c>
      <c r="D16" s="205"/>
      <c r="E16" s="205"/>
      <c r="F16" s="212">
        <f t="shared" ref="F16" si="2">F17+F18+F19+F20+F21+F22+F23+F24+F25</f>
        <v>37147298472.282555</v>
      </c>
      <c r="G16" s="212">
        <f t="shared" ref="G16:K16" si="3">G17+G18+G19+G20+G21+G22+G23+G24+G25</f>
        <v>37427820247.771889</v>
      </c>
      <c r="H16" s="212">
        <f t="shared" si="3"/>
        <v>39552422711.802986</v>
      </c>
      <c r="I16" s="212">
        <f t="shared" si="3"/>
        <v>41799241767.591095</v>
      </c>
      <c r="J16" s="212">
        <f t="shared" si="3"/>
        <v>44174904856.371689</v>
      </c>
      <c r="K16" s="212">
        <f t="shared" si="3"/>
        <v>46686399173.817451</v>
      </c>
    </row>
    <row r="17" spans="3:14" ht="15" customHeight="1" x14ac:dyDescent="0.2">
      <c r="C17" s="205"/>
      <c r="D17" s="205" t="s">
        <v>11</v>
      </c>
      <c r="E17" s="205"/>
      <c r="F17" s="213">
        <v>3004351931.96</v>
      </c>
      <c r="G17" s="213">
        <v>3123363983.184041</v>
      </c>
      <c r="H17" s="213">
        <v>3300662761.7612906</v>
      </c>
      <c r="I17" s="213">
        <v>3488160555.3576975</v>
      </c>
      <c r="J17" s="213">
        <v>3686410426.1371422</v>
      </c>
      <c r="K17" s="213">
        <v>3895995457.8903198</v>
      </c>
      <c r="L17" s="49"/>
      <c r="M17" s="49"/>
      <c r="N17" s="49"/>
    </row>
    <row r="18" spans="3:14" ht="15" customHeight="1" x14ac:dyDescent="0.2">
      <c r="C18" s="205"/>
      <c r="D18" s="205" t="s">
        <v>12</v>
      </c>
      <c r="E18" s="205"/>
      <c r="F18" s="213">
        <v>585714</v>
      </c>
      <c r="G18" s="220">
        <v>0</v>
      </c>
      <c r="H18" s="220">
        <v>0</v>
      </c>
      <c r="I18" s="220">
        <v>0</v>
      </c>
      <c r="J18" s="220">
        <v>0</v>
      </c>
      <c r="K18" s="220">
        <v>0</v>
      </c>
      <c r="L18" s="49"/>
      <c r="M18" s="49"/>
      <c r="N18" s="49"/>
    </row>
    <row r="19" spans="3:14" ht="15" customHeight="1" x14ac:dyDescent="0.2">
      <c r="C19" s="205"/>
      <c r="D19" s="205" t="s">
        <v>13</v>
      </c>
      <c r="E19" s="205"/>
      <c r="F19" s="220">
        <v>0</v>
      </c>
      <c r="G19" s="220">
        <v>0</v>
      </c>
      <c r="H19" s="220">
        <v>0</v>
      </c>
      <c r="I19" s="220">
        <v>0</v>
      </c>
      <c r="J19" s="220">
        <v>0</v>
      </c>
      <c r="K19" s="220">
        <v>0</v>
      </c>
      <c r="L19" s="49"/>
      <c r="M19" s="49"/>
      <c r="N19" s="49"/>
    </row>
    <row r="20" spans="3:14" ht="15" customHeight="1" x14ac:dyDescent="0.2">
      <c r="C20" s="205"/>
      <c r="D20" s="207" t="s">
        <v>14</v>
      </c>
      <c r="E20" s="205"/>
      <c r="F20" s="220">
        <v>0</v>
      </c>
      <c r="G20" s="213">
        <v>2962765.165714772</v>
      </c>
      <c r="H20" s="213">
        <v>3130947.4998649377</v>
      </c>
      <c r="I20" s="213">
        <v>3308804.4305674261</v>
      </c>
      <c r="J20" s="213">
        <v>3496860.5823368444</v>
      </c>
      <c r="K20" s="213">
        <v>3695669.0576463803</v>
      </c>
      <c r="L20" s="49"/>
      <c r="M20" s="49"/>
      <c r="N20" s="49"/>
    </row>
    <row r="21" spans="3:14" ht="15" customHeight="1" x14ac:dyDescent="0.2">
      <c r="C21" s="205"/>
      <c r="D21" s="207" t="s">
        <v>15</v>
      </c>
      <c r="E21" s="205"/>
      <c r="F21" s="213">
        <v>412043384.46000004</v>
      </c>
      <c r="G21" s="213">
        <v>511634274.15632361</v>
      </c>
      <c r="H21" s="213">
        <v>540677361.15308774</v>
      </c>
      <c r="I21" s="213">
        <v>571391135.8041023</v>
      </c>
      <c r="J21" s="213">
        <v>603866194.51769614</v>
      </c>
      <c r="K21" s="213">
        <v>638198051.50663185</v>
      </c>
      <c r="L21" s="49"/>
      <c r="M21" s="49"/>
      <c r="N21" s="49"/>
    </row>
    <row r="22" spans="3:14" x14ac:dyDescent="0.2">
      <c r="C22" s="205"/>
      <c r="D22" s="207" t="s">
        <v>16</v>
      </c>
      <c r="E22" s="205"/>
      <c r="F22" s="213">
        <v>167207707.62</v>
      </c>
      <c r="G22" s="213">
        <v>486644585.60521281</v>
      </c>
      <c r="H22" s="213">
        <v>514269124.7538901</v>
      </c>
      <c r="I22" s="213">
        <v>543482750.3696909</v>
      </c>
      <c r="J22" s="213">
        <v>574371633.87195826</v>
      </c>
      <c r="K22" s="213">
        <v>607026624.28476489</v>
      </c>
      <c r="L22" s="49"/>
      <c r="M22" s="49"/>
      <c r="N22" s="49"/>
    </row>
    <row r="23" spans="3:14" ht="15" customHeight="1" x14ac:dyDescent="0.2">
      <c r="C23" s="205"/>
      <c r="D23" s="207" t="s">
        <v>17</v>
      </c>
      <c r="E23" s="205"/>
      <c r="F23" s="220">
        <v>16363969</v>
      </c>
      <c r="G23" s="213">
        <v>162140330.38440853</v>
      </c>
      <c r="H23" s="213">
        <v>171344279.296556</v>
      </c>
      <c r="I23" s="213">
        <v>181077680.32305995</v>
      </c>
      <c r="J23" s="213">
        <v>191369244.0728848</v>
      </c>
      <c r="K23" s="213">
        <v>202249239.64017844</v>
      </c>
      <c r="L23" s="49"/>
      <c r="M23" s="49"/>
      <c r="N23" s="49"/>
    </row>
    <row r="24" spans="3:14" ht="15" customHeight="1" x14ac:dyDescent="0.2">
      <c r="C24" s="205"/>
      <c r="D24" s="207" t="s">
        <v>89</v>
      </c>
      <c r="E24" s="205"/>
      <c r="F24" s="213">
        <v>33457814984.539997</v>
      </c>
      <c r="G24" s="213">
        <v>33017404167.001717</v>
      </c>
      <c r="H24" s="213">
        <v>34968515205.55825</v>
      </c>
      <c r="I24" s="213">
        <v>36956577097.73465</v>
      </c>
      <c r="J24" s="213">
        <v>39058736818.389679</v>
      </c>
      <c r="K24" s="213">
        <v>41280800030.907455</v>
      </c>
      <c r="L24" s="49"/>
      <c r="M24" s="49"/>
      <c r="N24" s="49"/>
    </row>
    <row r="25" spans="3:14" x14ac:dyDescent="0.2">
      <c r="C25" s="205"/>
      <c r="D25" s="207" t="s">
        <v>19</v>
      </c>
      <c r="E25" s="205"/>
      <c r="F25" s="213">
        <v>88930780.702563584</v>
      </c>
      <c r="G25" s="213">
        <v>123670142.27447519</v>
      </c>
      <c r="H25" s="213">
        <v>53823031.780046687</v>
      </c>
      <c r="I25" s="213">
        <v>55243743.571328141</v>
      </c>
      <c r="J25" s="213">
        <v>56653678.799995534</v>
      </c>
      <c r="K25" s="213">
        <v>58434100.530459568</v>
      </c>
    </row>
    <row r="26" spans="3:14" ht="15" customHeight="1" x14ac:dyDescent="0.2">
      <c r="C26" s="205"/>
      <c r="D26" s="205"/>
      <c r="E26" s="205"/>
      <c r="F26" s="214"/>
      <c r="G26" s="214"/>
      <c r="H26" s="214"/>
      <c r="I26" s="214"/>
      <c r="J26" s="214"/>
      <c r="K26" s="214"/>
    </row>
    <row r="27" spans="3:14" s="22" customFormat="1" ht="15" customHeight="1" x14ac:dyDescent="0.2">
      <c r="C27" s="210" t="s">
        <v>24</v>
      </c>
      <c r="D27" s="206"/>
      <c r="E27" s="211"/>
      <c r="F27" s="215">
        <f t="shared" ref="F27:K27" si="4">F6+F16</f>
        <v>107167104681.06256</v>
      </c>
      <c r="G27" s="215">
        <f t="shared" si="4"/>
        <v>108882252174.91965</v>
      </c>
      <c r="H27" s="215">
        <f t="shared" si="4"/>
        <v>114439583205.46326</v>
      </c>
      <c r="I27" s="215">
        <f t="shared" si="4"/>
        <v>119051851022.57967</v>
      </c>
      <c r="J27" s="215">
        <f t="shared" si="4"/>
        <v>122399860895.84062</v>
      </c>
      <c r="K27" s="215">
        <f t="shared" si="4"/>
        <v>126459188746.5994</v>
      </c>
    </row>
    <row r="28" spans="3:14" ht="15.75" customHeight="1" x14ac:dyDescent="0.2">
      <c r="C28" s="14"/>
      <c r="D28" s="92"/>
      <c r="E28" s="26"/>
      <c r="F28" s="14"/>
      <c r="G28" s="14"/>
      <c r="H28" s="14"/>
      <c r="I28" s="14"/>
      <c r="J28" s="14"/>
    </row>
    <row r="29" spans="3:14" ht="15.75" customHeight="1" x14ac:dyDescent="0.2">
      <c r="C29" s="219" t="s">
        <v>4723</v>
      </c>
      <c r="D29" s="219"/>
      <c r="E29" s="26"/>
      <c r="F29" s="14"/>
      <c r="G29" s="14"/>
      <c r="H29" s="14"/>
      <c r="I29" s="14"/>
      <c r="J29" s="14"/>
    </row>
    <row r="30" spans="3:14" ht="15.75" customHeight="1" x14ac:dyDescent="0.2">
      <c r="C30" s="14"/>
      <c r="D30" s="92"/>
      <c r="E30" s="26"/>
      <c r="F30" s="17"/>
      <c r="G30" s="17"/>
      <c r="H30" s="17"/>
      <c r="I30" s="17"/>
      <c r="J30" s="17"/>
    </row>
    <row r="31" spans="3:14" ht="15.75" customHeight="1" x14ac:dyDescent="0.2">
      <c r="C31" s="14"/>
      <c r="D31" s="26"/>
      <c r="E31" s="28"/>
      <c r="F31" s="17"/>
      <c r="G31" s="17"/>
      <c r="H31" s="17"/>
      <c r="I31" s="17"/>
      <c r="J31" s="17"/>
    </row>
    <row r="32" spans="3:14" ht="15.75" customHeight="1" x14ac:dyDescent="0.2">
      <c r="C32" s="14"/>
      <c r="D32" s="26"/>
      <c r="E32" s="28"/>
      <c r="F32" s="17"/>
      <c r="G32" s="17"/>
      <c r="H32" s="17"/>
      <c r="I32" s="17"/>
      <c r="J32" s="17"/>
    </row>
    <row r="33" spans="3:10" ht="15.75" customHeight="1" x14ac:dyDescent="0.2">
      <c r="C33" s="14"/>
      <c r="D33" s="26"/>
      <c r="E33" s="28"/>
      <c r="F33" s="17"/>
      <c r="G33" s="17"/>
      <c r="H33" s="17"/>
      <c r="I33" s="17"/>
      <c r="J33" s="17"/>
    </row>
    <row r="34" spans="3:10" x14ac:dyDescent="0.2">
      <c r="C34" s="10"/>
      <c r="D34" s="10"/>
      <c r="E34" s="10"/>
      <c r="I34" s="33"/>
      <c r="J34" s="33"/>
    </row>
    <row r="35" spans="3:10" x14ac:dyDescent="0.2">
      <c r="C35" s="10"/>
      <c r="D35" s="10"/>
      <c r="E35" s="10"/>
      <c r="I35" s="33"/>
      <c r="J35" s="33"/>
    </row>
  </sheetData>
  <mergeCells count="3">
    <mergeCell ref="C5:E5"/>
    <mergeCell ref="C3:K3"/>
    <mergeCell ref="C4:E4"/>
  </mergeCells>
  <printOptions horizontalCentered="1"/>
  <pageMargins left="0" right="0.39370078740157483" top="0.39370078740157483" bottom="0" header="0.31496062992125984" footer="0.31496062992125984"/>
  <pageSetup scale="71" fitToHeight="0" orientation="landscape" r:id="rId1"/>
  <ignoredErrors>
    <ignoredError sqref="F5:K5"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00"/>
    <pageSetUpPr fitToPage="1"/>
  </sheetPr>
  <dimension ref="A1:U212"/>
  <sheetViews>
    <sheetView showGridLines="0" zoomScale="80" zoomScaleNormal="80" workbookViewId="0">
      <pane xSplit="8" ySplit="5" topLeftCell="I58" activePane="bottomRight" state="frozen"/>
      <selection activeCell="I50" sqref="I50"/>
      <selection pane="topRight" activeCell="I50" sqref="I50"/>
      <selection pane="bottomLeft" activeCell="I50" sqref="I50"/>
      <selection pane="bottomRight" activeCell="N191" sqref="N191"/>
    </sheetView>
  </sheetViews>
  <sheetFormatPr baseColWidth="10" defaultColWidth="11.42578125" defaultRowHeight="12.75" x14ac:dyDescent="0.2"/>
  <cols>
    <col min="1" max="2" width="11.42578125" style="1"/>
    <col min="3" max="3" width="12.28515625" style="1" bestFit="1" customWidth="1"/>
    <col min="4" max="4" width="3.42578125" style="1" customWidth="1"/>
    <col min="5" max="5" width="6.7109375" style="1" customWidth="1"/>
    <col min="6" max="6" width="2.140625" style="1" customWidth="1"/>
    <col min="7" max="7" width="2.28515625" style="1" customWidth="1"/>
    <col min="8" max="8" width="66.42578125" style="1" bestFit="1" customWidth="1"/>
    <col min="9" max="12" width="19.7109375" style="1" bestFit="1" customWidth="1"/>
    <col min="13" max="14" width="19.85546875" style="1" customWidth="1"/>
    <col min="15" max="20" width="11.42578125" style="1"/>
    <col min="21" max="21" width="15" style="1" bestFit="1" customWidth="1"/>
    <col min="22" max="16384" width="11.42578125" style="1"/>
  </cols>
  <sheetData>
    <row r="1" spans="6:14" ht="9" customHeight="1" x14ac:dyDescent="0.2">
      <c r="F1" s="48"/>
      <c r="G1" s="48"/>
      <c r="H1" s="48"/>
      <c r="I1" s="1">
        <v>171</v>
      </c>
      <c r="J1" s="1">
        <v>16101</v>
      </c>
    </row>
    <row r="2" spans="6:14" ht="9" customHeight="1" x14ac:dyDescent="0.2">
      <c r="F2" s="48"/>
      <c r="G2" s="48"/>
      <c r="H2" s="48"/>
      <c r="J2" s="1">
        <v>70</v>
      </c>
      <c r="K2" s="35">
        <v>71</v>
      </c>
      <c r="L2" s="1">
        <v>72</v>
      </c>
    </row>
    <row r="3" spans="6:14" ht="15.75" customHeight="1" x14ac:dyDescent="0.2">
      <c r="F3" s="228" t="s">
        <v>58</v>
      </c>
      <c r="G3" s="228"/>
      <c r="H3" s="228"/>
      <c r="I3" s="1" t="s">
        <v>4652</v>
      </c>
      <c r="J3" s="33">
        <f>SUMIFS('BD2019'!$AB:$AB,'BD2019'!$I:$I,proyecciones!J2)</f>
        <v>121000000</v>
      </c>
      <c r="K3" s="33">
        <f>SUMIFS('BD2019'!$AB:$AB,'BD2019'!$I:$I,proyecciones!K2)</f>
        <v>200000000</v>
      </c>
      <c r="L3" s="33">
        <f>SUMIFS('BD2019'!$AB:$AB,'BD2019'!$I:$I,proyecciones!L2)</f>
        <v>185357775.59999999</v>
      </c>
      <c r="M3" s="35">
        <f>SUM(J3:L3)</f>
        <v>506357775.60000002</v>
      </c>
    </row>
    <row r="4" spans="6:14" ht="13.5" thickBot="1" x14ac:dyDescent="0.25">
      <c r="F4" s="223"/>
      <c r="G4" s="223"/>
      <c r="H4" s="223"/>
      <c r="I4" s="1" t="s">
        <v>4653</v>
      </c>
      <c r="J4" s="33">
        <f>SUMIFS('BD2019'!AB:AB,'BD2019'!D:D,proyecciones!J1,'BD2019'!B:B,proyecciones!I1)</f>
        <v>287438091</v>
      </c>
    </row>
    <row r="5" spans="6:14" ht="16.5" customHeight="1" thickBot="1" x14ac:dyDescent="0.25">
      <c r="F5" s="229" t="s">
        <v>0</v>
      </c>
      <c r="G5" s="229"/>
      <c r="H5" s="229"/>
      <c r="I5" s="2" t="s">
        <v>1</v>
      </c>
      <c r="J5" s="2" t="s">
        <v>2</v>
      </c>
      <c r="K5" s="2" t="s">
        <v>3</v>
      </c>
      <c r="L5" s="2" t="s">
        <v>4</v>
      </c>
      <c r="M5" s="2" t="s">
        <v>5</v>
      </c>
      <c r="N5" s="2" t="s">
        <v>82</v>
      </c>
    </row>
    <row r="6" spans="6:14" s="5" customFormat="1" ht="16.5" hidden="1" customHeight="1" x14ac:dyDescent="0.2">
      <c r="F6" s="230" t="s">
        <v>6</v>
      </c>
      <c r="G6" s="231"/>
      <c r="H6" s="231"/>
      <c r="I6" s="4">
        <f t="shared" ref="I6:M6" si="0">SUM(I7:I18)</f>
        <v>56266006092.34082</v>
      </c>
      <c r="J6" s="4">
        <f t="shared" si="0"/>
        <v>59878721457.022049</v>
      </c>
      <c r="K6" s="4">
        <f t="shared" si="0"/>
        <v>63990370987.587143</v>
      </c>
      <c r="L6" s="4">
        <f t="shared" si="0"/>
        <v>68387774279.275589</v>
      </c>
      <c r="M6" s="4">
        <f t="shared" si="0"/>
        <v>73090924202.286392</v>
      </c>
      <c r="N6" s="3"/>
    </row>
    <row r="7" spans="6:14" s="5" customFormat="1" ht="16.5" hidden="1" customHeight="1" x14ac:dyDescent="0.2">
      <c r="F7" s="224" t="s">
        <v>40</v>
      </c>
      <c r="G7" s="225"/>
      <c r="H7" s="225"/>
      <c r="I7" s="6">
        <v>9328288379.4804249</v>
      </c>
      <c r="J7" s="6">
        <v>9982854375.0685673</v>
      </c>
      <c r="K7" s="6">
        <v>10724480626.592409</v>
      </c>
      <c r="L7" s="6">
        <v>11521202292.341961</v>
      </c>
      <c r="M7" s="6">
        <v>12377112410.640043</v>
      </c>
      <c r="N7" s="3"/>
    </row>
    <row r="8" spans="6:14" s="5" customFormat="1" ht="16.5" hidden="1" customHeight="1" x14ac:dyDescent="0.2">
      <c r="F8" s="224" t="s">
        <v>41</v>
      </c>
      <c r="G8" s="225"/>
      <c r="H8" s="225"/>
      <c r="I8" s="6">
        <v>0</v>
      </c>
      <c r="J8" s="6">
        <v>0</v>
      </c>
      <c r="K8" s="6">
        <v>0</v>
      </c>
      <c r="L8" s="6">
        <v>0</v>
      </c>
      <c r="M8" s="6">
        <v>0</v>
      </c>
      <c r="N8" s="3"/>
    </row>
    <row r="9" spans="6:14" s="5" customFormat="1" ht="16.5" hidden="1" customHeight="1" x14ac:dyDescent="0.2">
      <c r="F9" s="224" t="s">
        <v>42</v>
      </c>
      <c r="G9" s="225"/>
      <c r="H9" s="225"/>
      <c r="I9" s="6">
        <v>0</v>
      </c>
      <c r="J9" s="6">
        <v>0</v>
      </c>
      <c r="K9" s="6">
        <v>0</v>
      </c>
      <c r="L9" s="6">
        <v>0</v>
      </c>
      <c r="M9" s="6">
        <v>0</v>
      </c>
      <c r="N9" s="3"/>
    </row>
    <row r="10" spans="6:14" s="5" customFormat="1" ht="16.5" hidden="1" customHeight="1" x14ac:dyDescent="0.2">
      <c r="F10" s="224" t="s">
        <v>43</v>
      </c>
      <c r="G10" s="225"/>
      <c r="H10" s="225"/>
      <c r="I10" s="6">
        <v>4003462780.3705854</v>
      </c>
      <c r="J10" s="6">
        <v>4176871535.4643326</v>
      </c>
      <c r="K10" s="6">
        <v>4356578878.1608467</v>
      </c>
      <c r="L10" s="6">
        <v>4542926248.8955202</v>
      </c>
      <c r="M10" s="6">
        <v>4736033409.5704794</v>
      </c>
      <c r="N10" s="3"/>
    </row>
    <row r="11" spans="6:14" s="5" customFormat="1" ht="16.5" hidden="1" customHeight="1" x14ac:dyDescent="0.2">
      <c r="F11" s="224" t="s">
        <v>44</v>
      </c>
      <c r="G11" s="225"/>
      <c r="H11" s="225"/>
      <c r="I11" s="6">
        <v>272047814.39394516</v>
      </c>
      <c r="J11" s="6">
        <v>280209248.82576352</v>
      </c>
      <c r="K11" s="6">
        <v>288615526.29053646</v>
      </c>
      <c r="L11" s="6">
        <v>297273992.07925242</v>
      </c>
      <c r="M11" s="6">
        <v>306192211.8416301</v>
      </c>
      <c r="N11" s="3"/>
    </row>
    <row r="12" spans="6:14" s="5" customFormat="1" ht="16.5" hidden="1" customHeight="1" x14ac:dyDescent="0.2">
      <c r="F12" s="224" t="s">
        <v>45</v>
      </c>
      <c r="G12" s="225"/>
      <c r="H12" s="225"/>
      <c r="I12" s="6">
        <v>4767956725.6425467</v>
      </c>
      <c r="J12" s="6">
        <v>5041620666.7885361</v>
      </c>
      <c r="K12" s="6">
        <v>5347252132.7501869</v>
      </c>
      <c r="L12" s="6">
        <v>5671858721.9116278</v>
      </c>
      <c r="M12" s="6">
        <v>6016631818.8748407</v>
      </c>
      <c r="N12" s="3"/>
    </row>
    <row r="13" spans="6:14" s="5" customFormat="1" ht="16.5" hidden="1" customHeight="1" x14ac:dyDescent="0.2">
      <c r="F13" s="224" t="s">
        <v>46</v>
      </c>
      <c r="G13" s="225"/>
      <c r="H13" s="225"/>
      <c r="I13" s="6">
        <v>0</v>
      </c>
      <c r="J13" s="6">
        <v>0</v>
      </c>
      <c r="K13" s="6">
        <v>0</v>
      </c>
      <c r="L13" s="6">
        <v>0</v>
      </c>
      <c r="M13" s="6">
        <v>0</v>
      </c>
      <c r="N13" s="3"/>
    </row>
    <row r="14" spans="6:14" s="5" customFormat="1" ht="16.5" hidden="1" customHeight="1" x14ac:dyDescent="0.2">
      <c r="F14" s="224" t="s">
        <v>47</v>
      </c>
      <c r="G14" s="225"/>
      <c r="H14" s="225"/>
      <c r="I14" s="6">
        <v>36782472952.253014</v>
      </c>
      <c r="J14" s="6">
        <v>39211955290.749321</v>
      </c>
      <c r="K14" s="6">
        <v>42003846507.450691</v>
      </c>
      <c r="L14" s="6">
        <v>44994520378.781174</v>
      </c>
      <c r="M14" s="6">
        <v>48198130229.750404</v>
      </c>
      <c r="N14" s="3"/>
    </row>
    <row r="15" spans="6:14" s="5" customFormat="1" ht="16.5" hidden="1" customHeight="1" x14ac:dyDescent="0.2">
      <c r="F15" s="224" t="s">
        <v>48</v>
      </c>
      <c r="G15" s="225"/>
      <c r="H15" s="225"/>
      <c r="I15" s="6">
        <v>1111777440.2003</v>
      </c>
      <c r="J15" s="6">
        <v>1185210340.1255298</v>
      </c>
      <c r="K15" s="6">
        <v>1269597316.3424678</v>
      </c>
      <c r="L15" s="6">
        <v>1359992645.2660515</v>
      </c>
      <c r="M15" s="6">
        <v>1456824121.6089947</v>
      </c>
      <c r="N15" s="3"/>
    </row>
    <row r="16" spans="6:14" s="5" customFormat="1" ht="16.5" hidden="1" customHeight="1" x14ac:dyDescent="0.2">
      <c r="F16" s="224" t="s">
        <v>49</v>
      </c>
      <c r="G16" s="225"/>
      <c r="H16" s="225"/>
      <c r="I16" s="6">
        <v>0</v>
      </c>
      <c r="J16" s="6">
        <v>0</v>
      </c>
      <c r="K16" s="6">
        <v>0</v>
      </c>
      <c r="L16" s="6">
        <v>0</v>
      </c>
      <c r="M16" s="6">
        <v>0</v>
      </c>
      <c r="N16" s="3"/>
    </row>
    <row r="17" spans="1:19" s="5" customFormat="1" ht="16.5" hidden="1" customHeight="1" x14ac:dyDescent="0.2">
      <c r="F17" s="224" t="s">
        <v>50</v>
      </c>
      <c r="G17" s="225"/>
      <c r="H17" s="225"/>
      <c r="I17" s="6">
        <v>0</v>
      </c>
      <c r="J17" s="6">
        <v>0</v>
      </c>
      <c r="K17" s="6">
        <v>0</v>
      </c>
      <c r="L17" s="6">
        <v>0</v>
      </c>
      <c r="M17" s="6">
        <v>0</v>
      </c>
      <c r="N17" s="3"/>
    </row>
    <row r="18" spans="1:19" s="5" customFormat="1" ht="16.5" hidden="1" customHeight="1" x14ac:dyDescent="0.2">
      <c r="F18" s="224" t="s">
        <v>51</v>
      </c>
      <c r="G18" s="225"/>
      <c r="H18" s="225"/>
      <c r="I18" s="6">
        <v>0</v>
      </c>
      <c r="J18" s="6">
        <v>0</v>
      </c>
      <c r="K18" s="6">
        <v>0</v>
      </c>
      <c r="L18" s="6">
        <v>0</v>
      </c>
      <c r="M18" s="6">
        <v>0</v>
      </c>
      <c r="N18" s="3"/>
    </row>
    <row r="19" spans="1:19" s="5" customFormat="1" ht="16.5" hidden="1" customHeight="1" x14ac:dyDescent="0.2">
      <c r="F19" s="224"/>
      <c r="G19" s="225"/>
      <c r="H19" s="225"/>
      <c r="I19" s="6"/>
      <c r="J19" s="6"/>
      <c r="K19" s="6"/>
      <c r="L19" s="6"/>
      <c r="M19" s="6"/>
      <c r="N19" s="3"/>
    </row>
    <row r="20" spans="1:19" s="5" customFormat="1" ht="16.5" hidden="1" customHeight="1" x14ac:dyDescent="0.2">
      <c r="F20" s="224" t="s">
        <v>52</v>
      </c>
      <c r="G20" s="225"/>
      <c r="H20" s="225"/>
      <c r="I20" s="4">
        <f t="shared" ref="I20:M20" si="1">SUM(I21:I25)</f>
        <v>32093632579.090019</v>
      </c>
      <c r="J20" s="4">
        <f t="shared" si="1"/>
        <v>33478198779.873909</v>
      </c>
      <c r="K20" s="4">
        <f t="shared" si="1"/>
        <v>34912976276.406746</v>
      </c>
      <c r="L20" s="4">
        <f t="shared" si="1"/>
        <v>36400677877.50264</v>
      </c>
      <c r="M20" s="4">
        <f t="shared" si="1"/>
        <v>37942262771.883278</v>
      </c>
      <c r="N20" s="3"/>
    </row>
    <row r="21" spans="1:19" s="5" customFormat="1" ht="16.5" hidden="1" customHeight="1" x14ac:dyDescent="0.2">
      <c r="F21" s="224" t="s">
        <v>53</v>
      </c>
      <c r="G21" s="225"/>
      <c r="H21" s="225"/>
      <c r="I21" s="6">
        <v>23977171958.030693</v>
      </c>
      <c r="J21" s="6">
        <v>25015735763.418671</v>
      </c>
      <c r="K21" s="6">
        <v>26092022491.768425</v>
      </c>
      <c r="L21" s="6">
        <v>27208077066.80772</v>
      </c>
      <c r="M21" s="6">
        <v>28364616755.532379</v>
      </c>
      <c r="N21" s="3"/>
    </row>
    <row r="22" spans="1:19" s="5" customFormat="1" ht="16.5" hidden="1" customHeight="1" x14ac:dyDescent="0.2">
      <c r="F22" s="224" t="s">
        <v>54</v>
      </c>
      <c r="G22" s="225"/>
      <c r="H22" s="225"/>
      <c r="I22" s="6">
        <v>7942461190.3191128</v>
      </c>
      <c r="J22" s="6">
        <v>8280926854.0587168</v>
      </c>
      <c r="K22" s="6">
        <v>8631607139.9057693</v>
      </c>
      <c r="L22" s="6">
        <v>8995155093.1829834</v>
      </c>
      <c r="M22" s="6">
        <v>9371807430.4965744</v>
      </c>
      <c r="N22" s="3"/>
    </row>
    <row r="23" spans="1:19" s="5" customFormat="1" ht="16.5" hidden="1" customHeight="1" x14ac:dyDescent="0.2">
      <c r="F23" s="224" t="s">
        <v>55</v>
      </c>
      <c r="G23" s="225"/>
      <c r="H23" s="225"/>
      <c r="I23" s="6">
        <v>173999430.74021268</v>
      </c>
      <c r="J23" s="6">
        <v>181536162.39652345</v>
      </c>
      <c r="K23" s="6">
        <v>189346644.7325514</v>
      </c>
      <c r="L23" s="6">
        <v>197445717.51193345</v>
      </c>
      <c r="M23" s="6">
        <v>205838585.85432163</v>
      </c>
      <c r="N23" s="3"/>
    </row>
    <row r="24" spans="1:19" s="5" customFormat="1" ht="16.5" hidden="1" customHeight="1" x14ac:dyDescent="0.2">
      <c r="F24" s="224" t="s">
        <v>56</v>
      </c>
      <c r="G24" s="225"/>
      <c r="H24" s="225"/>
      <c r="I24" s="6">
        <v>0</v>
      </c>
      <c r="J24" s="6">
        <v>0</v>
      </c>
      <c r="K24" s="6">
        <v>0</v>
      </c>
      <c r="L24" s="6">
        <v>0</v>
      </c>
      <c r="M24" s="6">
        <v>0</v>
      </c>
      <c r="N24" s="3"/>
    </row>
    <row r="25" spans="1:19" s="5" customFormat="1" ht="16.5" hidden="1" customHeight="1" x14ac:dyDescent="0.2">
      <c r="F25" s="224" t="s">
        <v>57</v>
      </c>
      <c r="G25" s="225"/>
      <c r="H25" s="225"/>
      <c r="I25" s="6">
        <v>0</v>
      </c>
      <c r="J25" s="6">
        <v>0</v>
      </c>
      <c r="K25" s="6">
        <v>0</v>
      </c>
      <c r="L25" s="6">
        <v>0</v>
      </c>
      <c r="M25" s="6">
        <v>0</v>
      </c>
      <c r="N25" s="3"/>
    </row>
    <row r="26" spans="1:19" s="5" customFormat="1" ht="16.5" hidden="1" customHeight="1" x14ac:dyDescent="0.2">
      <c r="F26" s="224"/>
      <c r="G26" s="225"/>
      <c r="H26" s="225"/>
      <c r="I26" s="7"/>
      <c r="J26" s="7"/>
      <c r="K26" s="7"/>
      <c r="L26" s="7"/>
      <c r="M26" s="7"/>
      <c r="N26" s="3"/>
    </row>
    <row r="27" spans="1:19" s="5" customFormat="1" ht="16.5" hidden="1" customHeight="1" x14ac:dyDescent="0.2">
      <c r="F27" s="224" t="s">
        <v>7</v>
      </c>
      <c r="G27" s="225"/>
      <c r="H27" s="225"/>
      <c r="I27" s="8">
        <f t="shared" ref="I27:M27" si="2">SUBTOTAL(9,I28)</f>
        <v>6397045574.2500019</v>
      </c>
      <c r="J27" s="8">
        <f t="shared" si="2"/>
        <v>6397247202.6800003</v>
      </c>
      <c r="K27" s="8">
        <f t="shared" si="2"/>
        <v>6434548593.8600006</v>
      </c>
      <c r="L27" s="8">
        <f t="shared" si="2"/>
        <v>6486720272.9386883</v>
      </c>
      <c r="M27" s="8">
        <f t="shared" si="2"/>
        <v>3159000000</v>
      </c>
      <c r="N27" s="3"/>
    </row>
    <row r="28" spans="1:19" s="5" customFormat="1" ht="16.5" hidden="1" customHeight="1" x14ac:dyDescent="0.2">
      <c r="F28" s="224" t="s">
        <v>8</v>
      </c>
      <c r="G28" s="225"/>
      <c r="H28" s="225"/>
      <c r="I28" s="7">
        <v>6397045574.2500019</v>
      </c>
      <c r="J28" s="7">
        <v>6397247202.6800003</v>
      </c>
      <c r="K28" s="7">
        <v>6434548593.8600006</v>
      </c>
      <c r="L28" s="7">
        <v>6486720272.9386883</v>
      </c>
      <c r="M28" s="7">
        <v>3159000000</v>
      </c>
      <c r="N28" s="3"/>
    </row>
    <row r="29" spans="1:19" s="5" customFormat="1" ht="16.5" hidden="1" customHeight="1" thickBot="1" x14ac:dyDescent="0.25">
      <c r="F29" s="224"/>
      <c r="G29" s="225"/>
      <c r="H29" s="225"/>
      <c r="I29" s="7"/>
      <c r="J29" s="7"/>
      <c r="K29" s="7"/>
      <c r="L29" s="7"/>
      <c r="M29" s="7"/>
      <c r="N29" s="3"/>
    </row>
    <row r="30" spans="1:19" s="5" customFormat="1" ht="16.5" hidden="1" customHeight="1" thickBot="1" x14ac:dyDescent="0.25">
      <c r="F30" s="226" t="s">
        <v>9</v>
      </c>
      <c r="G30" s="227"/>
      <c r="H30" s="227"/>
      <c r="I30" s="9">
        <f t="shared" ref="I30:M30" si="3">I6+I20+I27</f>
        <v>94756684245.680847</v>
      </c>
      <c r="J30" s="9">
        <f t="shared" si="3"/>
        <v>99754167439.575958</v>
      </c>
      <c r="K30" s="9">
        <f t="shared" si="3"/>
        <v>105337895857.8539</v>
      </c>
      <c r="L30" s="9">
        <f t="shared" si="3"/>
        <v>111275172429.71692</v>
      </c>
      <c r="M30" s="9">
        <f t="shared" si="3"/>
        <v>114192186974.16968</v>
      </c>
      <c r="N30" s="3"/>
    </row>
    <row r="31" spans="1:19" s="10" customFormat="1" ht="12" customHeight="1" x14ac:dyDescent="0.2">
      <c r="A31" s="10" t="s">
        <v>4648</v>
      </c>
      <c r="B31" s="10" t="s">
        <v>4648</v>
      </c>
      <c r="C31" s="10" t="s">
        <v>4648</v>
      </c>
      <c r="F31" s="11"/>
      <c r="G31" s="11"/>
      <c r="H31" s="11"/>
      <c r="I31" s="12"/>
      <c r="J31" s="12"/>
      <c r="K31" s="12"/>
      <c r="L31" s="12"/>
      <c r="M31" s="12"/>
      <c r="N31" s="3"/>
    </row>
    <row r="32" spans="1:19" x14ac:dyDescent="0.2">
      <c r="D32" s="1">
        <v>1</v>
      </c>
      <c r="F32" s="13" t="s">
        <v>10</v>
      </c>
      <c r="G32" s="14"/>
      <c r="H32" s="14"/>
      <c r="I32" s="16">
        <f>I33+I37+I38+I39+I43+I44+I45+I46+I47</f>
        <v>65450313541.67775</v>
      </c>
      <c r="J32" s="16">
        <f t="shared" ref="J32:N32" si="4">J33+J37+J38+J39+J43+J44+J45+J46+J47</f>
        <v>67926881270.66832</v>
      </c>
      <c r="K32" s="16">
        <f t="shared" si="4"/>
        <v>69889357318.827454</v>
      </c>
      <c r="L32" s="16">
        <f t="shared" si="4"/>
        <v>72143538248.035934</v>
      </c>
      <c r="M32" s="16">
        <f t="shared" si="4"/>
        <v>74034364729.106079</v>
      </c>
      <c r="N32" s="16">
        <f t="shared" si="4"/>
        <v>76825215612.693039</v>
      </c>
      <c r="O32" s="1">
        <v>2020</v>
      </c>
      <c r="P32" s="1">
        <v>2021</v>
      </c>
      <c r="Q32" s="1">
        <v>2022</v>
      </c>
      <c r="R32" s="1">
        <v>2023</v>
      </c>
      <c r="S32" s="1">
        <v>2024</v>
      </c>
    </row>
    <row r="33" spans="1:21" ht="15" customHeight="1" x14ac:dyDescent="0.2">
      <c r="A33" s="1">
        <v>11</v>
      </c>
      <c r="B33" s="1">
        <v>12</v>
      </c>
      <c r="C33" s="1">
        <v>15</v>
      </c>
      <c r="E33" s="1">
        <v>1000</v>
      </c>
      <c r="F33" s="14"/>
      <c r="G33" s="14" t="s">
        <v>11</v>
      </c>
      <c r="H33" s="14"/>
      <c r="I33" s="115">
        <f t="shared" ref="I33:N33" si="5">SUM(I34:I36)</f>
        <v>13933070382.25</v>
      </c>
      <c r="J33" s="18">
        <f t="shared" si="5"/>
        <v>14442707613.285103</v>
      </c>
      <c r="K33" s="18">
        <f t="shared" si="5"/>
        <v>14875988841.683655</v>
      </c>
      <c r="L33" s="18">
        <f t="shared" si="5"/>
        <v>15322268506.934164</v>
      </c>
      <c r="M33" s="18">
        <f t="shared" si="5"/>
        <v>15781936562.142189</v>
      </c>
      <c r="N33" s="18">
        <f t="shared" si="5"/>
        <v>16255394659.006458</v>
      </c>
      <c r="O33" s="49">
        <v>5.0000000000000044E-2</v>
      </c>
      <c r="P33" s="49">
        <v>5.0000000000000044E-2</v>
      </c>
      <c r="Q33" s="49">
        <v>5.0000000000000044E-2</v>
      </c>
      <c r="R33" s="49">
        <v>5.0000000000000044E-2</v>
      </c>
      <c r="S33" s="49">
        <v>5.0000000000000044E-2</v>
      </c>
    </row>
    <row r="34" spans="1:21" ht="15" customHeight="1" x14ac:dyDescent="0.2">
      <c r="A34" s="1">
        <v>11</v>
      </c>
      <c r="B34" s="1">
        <v>12</v>
      </c>
      <c r="C34" s="1">
        <v>15</v>
      </c>
      <c r="E34" s="1">
        <v>211113080202201</v>
      </c>
      <c r="F34" s="1">
        <v>211113080202101</v>
      </c>
      <c r="H34" s="14" t="s">
        <v>59</v>
      </c>
      <c r="I34" s="114">
        <f>7248321551.1+M3</f>
        <v>7754679326.7000008</v>
      </c>
      <c r="J34" s="18">
        <f t="shared" ref="J34:N36" si="6">I34*(1+O34)</f>
        <v>8018338423.8078012</v>
      </c>
      <c r="K34" s="18">
        <f t="shared" si="6"/>
        <v>8258888576.5220356</v>
      </c>
      <c r="L34" s="18">
        <f t="shared" si="6"/>
        <v>8506655233.8176966</v>
      </c>
      <c r="M34" s="18">
        <f t="shared" si="6"/>
        <v>8761854890.8322277</v>
      </c>
      <c r="N34" s="18">
        <f t="shared" si="6"/>
        <v>9024710537.5571957</v>
      </c>
      <c r="O34" s="49">
        <v>3.4000000000000002E-2</v>
      </c>
      <c r="P34" s="49">
        <v>0.03</v>
      </c>
      <c r="Q34" s="49">
        <f>P34</f>
        <v>0.03</v>
      </c>
      <c r="R34" s="49">
        <f>Q34</f>
        <v>0.03</v>
      </c>
      <c r="S34" s="49">
        <f>R34</f>
        <v>0.03</v>
      </c>
    </row>
    <row r="35" spans="1:21" ht="15" customHeight="1" x14ac:dyDescent="0.2">
      <c r="A35" s="1">
        <v>11</v>
      </c>
      <c r="B35" s="1">
        <v>12</v>
      </c>
      <c r="C35" s="1">
        <v>15</v>
      </c>
      <c r="E35" s="1">
        <v>307</v>
      </c>
      <c r="F35" s="14"/>
      <c r="G35" s="14"/>
      <c r="H35" s="14" t="s">
        <v>60</v>
      </c>
      <c r="I35" s="114">
        <v>3031320113.0399995</v>
      </c>
      <c r="J35" s="18">
        <f t="shared" si="6"/>
        <v>3182886118.6919994</v>
      </c>
      <c r="K35" s="18">
        <f t="shared" si="6"/>
        <v>3278372702.2527595</v>
      </c>
      <c r="L35" s="18">
        <f t="shared" si="6"/>
        <v>3376723883.3203425</v>
      </c>
      <c r="M35" s="18">
        <f t="shared" si="6"/>
        <v>3478025599.819953</v>
      </c>
      <c r="N35" s="18">
        <f t="shared" si="6"/>
        <v>3582366367.8145518</v>
      </c>
      <c r="O35" s="49">
        <v>0.05</v>
      </c>
      <c r="P35" s="49">
        <v>0.03</v>
      </c>
      <c r="Q35" s="49">
        <v>0.03</v>
      </c>
      <c r="R35" s="49">
        <v>0.03</v>
      </c>
      <c r="S35" s="49">
        <v>0.03</v>
      </c>
    </row>
    <row r="36" spans="1:21" ht="15" customHeight="1" x14ac:dyDescent="0.2">
      <c r="A36" s="1">
        <v>11</v>
      </c>
      <c r="B36" s="1">
        <v>12</v>
      </c>
      <c r="C36" s="1">
        <v>15</v>
      </c>
      <c r="F36" s="14"/>
      <c r="G36" s="14"/>
      <c r="H36" s="14" t="s">
        <v>61</v>
      </c>
      <c r="I36" s="114">
        <f>13933070382.25-I35-I34</f>
        <v>3147070942.5100002</v>
      </c>
      <c r="J36" s="18">
        <f t="shared" ref="J36:M37" si="7">I36*(1+O36)</f>
        <v>3241483070.7853003</v>
      </c>
      <c r="K36" s="18">
        <f t="shared" si="7"/>
        <v>3338727562.9088593</v>
      </c>
      <c r="L36" s="18">
        <f t="shared" si="7"/>
        <v>3438889389.7961249</v>
      </c>
      <c r="M36" s="18">
        <f t="shared" si="7"/>
        <v>3542056071.4900088</v>
      </c>
      <c r="N36" s="18">
        <f t="shared" si="6"/>
        <v>3648317753.6347094</v>
      </c>
      <c r="O36" s="49">
        <v>0.03</v>
      </c>
      <c r="P36" s="49">
        <v>0.03</v>
      </c>
      <c r="Q36" s="49">
        <v>0.03</v>
      </c>
      <c r="R36" s="49">
        <v>0.03</v>
      </c>
      <c r="S36" s="49">
        <v>0.03</v>
      </c>
    </row>
    <row r="37" spans="1:21" ht="15" customHeight="1" x14ac:dyDescent="0.2">
      <c r="A37" s="1">
        <v>11</v>
      </c>
      <c r="B37" s="1">
        <v>12</v>
      </c>
      <c r="C37" s="1">
        <v>15</v>
      </c>
      <c r="E37" s="1">
        <v>2000</v>
      </c>
      <c r="F37" s="14"/>
      <c r="G37" s="14" t="s">
        <v>12</v>
      </c>
      <c r="H37" s="14"/>
      <c r="I37" s="114">
        <v>958757865.95774972</v>
      </c>
      <c r="J37" s="17">
        <f t="shared" si="7"/>
        <v>987520601.93648219</v>
      </c>
      <c r="K37" s="17">
        <f t="shared" si="7"/>
        <v>1017146219.9945767</v>
      </c>
      <c r="L37" s="17">
        <f t="shared" si="7"/>
        <v>1047660606.594414</v>
      </c>
      <c r="M37" s="17">
        <f t="shared" si="7"/>
        <v>1079090424.7922463</v>
      </c>
      <c r="N37" s="17">
        <f>M37*(1+S37)</f>
        <v>1111463137.5360138</v>
      </c>
      <c r="O37" s="49">
        <v>3.0000000000000027E-2</v>
      </c>
      <c r="P37" s="49">
        <v>3.0000000000000027E-2</v>
      </c>
      <c r="Q37" s="49">
        <v>3.0000000000000027E-2</v>
      </c>
      <c r="R37" s="49">
        <v>3.0000000000000027E-2</v>
      </c>
      <c r="S37" s="49">
        <v>3.0000000000000027E-2</v>
      </c>
    </row>
    <row r="38" spans="1:21" ht="15" customHeight="1" x14ac:dyDescent="0.2">
      <c r="A38" s="1">
        <v>11</v>
      </c>
      <c r="B38" s="1">
        <v>12</v>
      </c>
      <c r="C38" s="1">
        <v>15</v>
      </c>
      <c r="E38" s="1">
        <v>3000</v>
      </c>
      <c r="F38" s="14"/>
      <c r="G38" s="14" t="s">
        <v>13</v>
      </c>
      <c r="H38" s="14"/>
      <c r="I38" s="114">
        <v>2917366982.8800006</v>
      </c>
      <c r="J38" s="17">
        <f>I38*(1+O38)</f>
        <v>3004887992.3664007</v>
      </c>
      <c r="K38" s="17">
        <f>J38*(1+O38)</f>
        <v>3095034632.137393</v>
      </c>
      <c r="L38" s="17">
        <f>K38*(1+P38)</f>
        <v>3187885671.1015148</v>
      </c>
      <c r="M38" s="17">
        <f>L38*(1+Q38)</f>
        <v>3283522241.2345605</v>
      </c>
      <c r="N38" s="17">
        <f>M38*(1+S38)</f>
        <v>3382027908.4715972</v>
      </c>
      <c r="O38" s="49">
        <v>3.0000000000000027E-2</v>
      </c>
      <c r="P38" s="49">
        <v>3.0000000000000027E-2</v>
      </c>
      <c r="Q38" s="49">
        <v>3.0000000000000027E-2</v>
      </c>
      <c r="R38" s="49">
        <v>3.0000000000000027E-2</v>
      </c>
      <c r="S38" s="49">
        <v>3.0000000000000027E-2</v>
      </c>
      <c r="U38" s="1">
        <v>549371555.4799999</v>
      </c>
    </row>
    <row r="39" spans="1:21" ht="15" customHeight="1" x14ac:dyDescent="0.2">
      <c r="A39" s="1">
        <v>11</v>
      </c>
      <c r="B39" s="1">
        <v>12</v>
      </c>
      <c r="C39" s="1">
        <v>15</v>
      </c>
      <c r="E39" s="1">
        <v>4000</v>
      </c>
      <c r="F39" s="14"/>
      <c r="G39" s="20" t="s">
        <v>14</v>
      </c>
      <c r="H39" s="14"/>
      <c r="I39" s="114">
        <f>SUM(I40:I42)</f>
        <v>23668788401.66</v>
      </c>
      <c r="J39" s="17">
        <f t="shared" ref="J39:N39" si="8">SUM(J40:J42)</f>
        <v>24378852053.709801</v>
      </c>
      <c r="K39" s="17">
        <f t="shared" si="8"/>
        <v>25662957593.465496</v>
      </c>
      <c r="L39" s="17">
        <f t="shared" si="8"/>
        <v>25850018038.060726</v>
      </c>
      <c r="M39" s="17">
        <f t="shared" si="8"/>
        <v>26625518579.202549</v>
      </c>
      <c r="N39" s="17">
        <f t="shared" si="8"/>
        <v>27979695025.175758</v>
      </c>
      <c r="O39" s="49">
        <v>3.0000000000000027E-2</v>
      </c>
      <c r="P39" s="49">
        <v>3.0000000000000027E-2</v>
      </c>
      <c r="Q39" s="49">
        <v>3.0000000000000027E-2</v>
      </c>
      <c r="R39" s="49">
        <v>3.0000000000000027E-2</v>
      </c>
      <c r="S39" s="49">
        <v>3.0000000000000027E-2</v>
      </c>
      <c r="U39" s="35">
        <f>U40+U41</f>
        <v>549371555.4799999</v>
      </c>
    </row>
    <row r="40" spans="1:21" ht="15" customHeight="1" x14ac:dyDescent="0.2">
      <c r="E40" s="1">
        <v>211143210051001</v>
      </c>
      <c r="F40" s="14"/>
      <c r="G40" s="20"/>
      <c r="H40" s="14" t="s">
        <v>79</v>
      </c>
      <c r="I40" s="114">
        <v>378741300</v>
      </c>
      <c r="J40" s="17">
        <f t="shared" ref="J40:K42" si="9">I40*(1+O40)</f>
        <v>390103539</v>
      </c>
      <c r="K40" s="17">
        <f t="shared" si="9"/>
        <v>941874804.20439994</v>
      </c>
      <c r="L40" s="17">
        <f>J40*(1+Q40)</f>
        <v>401806645.17000002</v>
      </c>
      <c r="M40" s="17">
        <f>L40*(1+R40)</f>
        <v>413860844.52510005</v>
      </c>
      <c r="N40" s="17">
        <f>K40*(1+S40)</f>
        <v>970131048.33053195</v>
      </c>
      <c r="O40" s="49">
        <v>3.0000000000000027E-2</v>
      </c>
      <c r="P40" s="49">
        <f>914.44155748/378.7413-1</f>
        <v>1.4144226084665177</v>
      </c>
      <c r="Q40" s="49">
        <v>3.0000000000000027E-2</v>
      </c>
      <c r="R40" s="49">
        <v>3.0000000000000027E-2</v>
      </c>
      <c r="S40" s="49">
        <v>0.03</v>
      </c>
      <c r="U40" s="33">
        <f>(K40-J40)/1.03</f>
        <v>535700257.47999996</v>
      </c>
    </row>
    <row r="41" spans="1:21" ht="15" customHeight="1" x14ac:dyDescent="0.2">
      <c r="E41" s="1">
        <v>211143210052001</v>
      </c>
      <c r="F41" s="14"/>
      <c r="G41" s="20"/>
      <c r="H41" s="14" t="s">
        <v>80</v>
      </c>
      <c r="I41" s="114">
        <v>45618700</v>
      </c>
      <c r="J41" s="17">
        <f t="shared" si="9"/>
        <v>46987261</v>
      </c>
      <c r="K41" s="17">
        <f t="shared" si="9"/>
        <v>61068697.939999998</v>
      </c>
      <c r="L41" s="17">
        <f>J41*(1+Q41)</f>
        <v>48396878.829999998</v>
      </c>
      <c r="M41" s="17">
        <f>L41*(1+R41)</f>
        <v>49848785.194899999</v>
      </c>
      <c r="N41" s="17">
        <f>K41*(1+S41)</f>
        <v>62900758.878200002</v>
      </c>
      <c r="O41" s="49">
        <v>3.0000000000000027E-2</v>
      </c>
      <c r="P41" s="19">
        <f>59.289998/45.6187-1</f>
        <v>0.29968626900810413</v>
      </c>
      <c r="Q41" s="49">
        <v>3.0000000000000027E-2</v>
      </c>
      <c r="R41" s="49">
        <v>3.0000000000000027E-2</v>
      </c>
      <c r="S41" s="49">
        <v>0.03</v>
      </c>
      <c r="U41" s="33">
        <f>(K41-J41)/1.03</f>
        <v>13671297.999999998</v>
      </c>
    </row>
    <row r="42" spans="1:21" ht="15" customHeight="1" x14ac:dyDescent="0.2">
      <c r="A42" s="1">
        <v>11</v>
      </c>
      <c r="B42" s="1">
        <v>12</v>
      </c>
      <c r="C42" s="1">
        <v>15</v>
      </c>
      <c r="E42" s="1">
        <v>4000</v>
      </c>
      <c r="F42" s="14"/>
      <c r="G42" s="20"/>
      <c r="H42" s="14" t="s">
        <v>81</v>
      </c>
      <c r="I42" s="114">
        <f>23668788401.66-I41-I40</f>
        <v>23244428401.66</v>
      </c>
      <c r="J42" s="17">
        <f t="shared" si="9"/>
        <v>23941761253.709801</v>
      </c>
      <c r="K42" s="17">
        <f t="shared" si="9"/>
        <v>24660014091.321095</v>
      </c>
      <c r="L42" s="17">
        <f>K42*(1+Q42)</f>
        <v>25399814514.060726</v>
      </c>
      <c r="M42" s="17">
        <f>L42*(1+R42)</f>
        <v>26161808949.482548</v>
      </c>
      <c r="N42" s="17">
        <f>M42*(1+S42)</f>
        <v>26946663217.967026</v>
      </c>
      <c r="O42" s="49">
        <v>3.0000000000000027E-2</v>
      </c>
      <c r="P42" s="49">
        <v>3.0000000000000027E-2</v>
      </c>
      <c r="Q42" s="49">
        <v>3.0000000000000027E-2</v>
      </c>
      <c r="R42" s="49">
        <v>3.0000000000000027E-2</v>
      </c>
      <c r="S42" s="49">
        <v>3.0000000000000027E-2</v>
      </c>
    </row>
    <row r="43" spans="1:21" ht="15" customHeight="1" x14ac:dyDescent="0.2">
      <c r="A43" s="1">
        <v>11</v>
      </c>
      <c r="B43" s="1">
        <v>12</v>
      </c>
      <c r="C43" s="1">
        <v>15</v>
      </c>
      <c r="E43" s="1">
        <v>5000</v>
      </c>
      <c r="F43" s="14"/>
      <c r="G43" s="20" t="s">
        <v>15</v>
      </c>
      <c r="H43" s="14"/>
      <c r="I43" s="114">
        <v>1513285962.8099997</v>
      </c>
      <c r="J43" s="17">
        <f>I43*(1+O43)</f>
        <v>1558684541.6942997</v>
      </c>
      <c r="K43" s="17">
        <f t="shared" ref="K43:N43" si="10">J43*(1+P43)</f>
        <v>1605445077.9451287</v>
      </c>
      <c r="L43" s="17">
        <f t="shared" si="10"/>
        <v>1653608430.2834826</v>
      </c>
      <c r="M43" s="17">
        <f t="shared" si="10"/>
        <v>1703216683.191987</v>
      </c>
      <c r="N43" s="17">
        <f t="shared" si="10"/>
        <v>1754313183.6877468</v>
      </c>
      <c r="O43" s="49">
        <v>3.0000000000000027E-2</v>
      </c>
      <c r="P43" s="49">
        <v>3.0000000000000027E-2</v>
      </c>
      <c r="Q43" s="49">
        <v>3.0000000000000027E-2</v>
      </c>
      <c r="R43" s="49">
        <v>3.0000000000000027E-2</v>
      </c>
      <c r="S43" s="49">
        <v>3.0000000000000027E-2</v>
      </c>
    </row>
    <row r="44" spans="1:21" x14ac:dyDescent="0.2">
      <c r="A44" s="1">
        <v>11</v>
      </c>
      <c r="B44" s="1">
        <v>12</v>
      </c>
      <c r="C44" s="1">
        <v>15</v>
      </c>
      <c r="E44" s="1">
        <v>6000</v>
      </c>
      <c r="F44" s="14"/>
      <c r="G44" s="20" t="s">
        <v>16</v>
      </c>
      <c r="H44" s="14"/>
      <c r="I44" s="114">
        <v>888197214.76000011</v>
      </c>
      <c r="J44" s="17">
        <f>I44*(1+O44)</f>
        <v>914843131.20280015</v>
      </c>
      <c r="K44" s="17">
        <f t="shared" ref="K44:N46" si="11">J44*(1+P44)</f>
        <v>942288425.13888419</v>
      </c>
      <c r="L44" s="17">
        <f t="shared" si="11"/>
        <v>970557077.89305079</v>
      </c>
      <c r="M44" s="17">
        <f t="shared" si="11"/>
        <v>999673790.22984231</v>
      </c>
      <c r="N44" s="17">
        <f t="shared" si="11"/>
        <v>1029664003.9367377</v>
      </c>
      <c r="O44" s="49">
        <v>3.0000000000000027E-2</v>
      </c>
      <c r="P44" s="49">
        <v>3.0000000000000027E-2</v>
      </c>
      <c r="Q44" s="49">
        <v>3.0000000000000027E-2</v>
      </c>
      <c r="R44" s="49">
        <v>3.0000000000000027E-2</v>
      </c>
      <c r="S44" s="49">
        <v>3.0000000000000027E-2</v>
      </c>
    </row>
    <row r="45" spans="1:21" ht="15" customHeight="1" x14ac:dyDescent="0.2">
      <c r="A45" s="1">
        <v>11</v>
      </c>
      <c r="B45" s="1">
        <v>12</v>
      </c>
      <c r="C45" s="1">
        <v>15</v>
      </c>
      <c r="E45" s="1">
        <v>7000</v>
      </c>
      <c r="F45" s="14"/>
      <c r="G45" s="20" t="s">
        <v>17</v>
      </c>
      <c r="H45" s="14"/>
      <c r="I45" s="114">
        <v>2178036975.71</v>
      </c>
      <c r="J45" s="17">
        <f>I45*(1+O45)</f>
        <v>2243378084.9812999</v>
      </c>
      <c r="K45" s="17">
        <f t="shared" si="11"/>
        <v>2310679427.5307388</v>
      </c>
      <c r="L45" s="17">
        <f t="shared" si="11"/>
        <v>2379999810.3566608</v>
      </c>
      <c r="M45" s="17">
        <f t="shared" si="11"/>
        <v>2451399804.6673608</v>
      </c>
      <c r="N45" s="17">
        <f t="shared" si="11"/>
        <v>2524941798.8073816</v>
      </c>
      <c r="O45" s="49">
        <v>3.0000000000000027E-2</v>
      </c>
      <c r="P45" s="49">
        <v>3.0000000000000027E-2</v>
      </c>
      <c r="Q45" s="49">
        <v>3.0000000000000027E-2</v>
      </c>
      <c r="R45" s="49">
        <v>3.0000000000000027E-2</v>
      </c>
      <c r="S45" s="49">
        <v>3.0000000000000027E-2</v>
      </c>
    </row>
    <row r="46" spans="1:21" ht="15" customHeight="1" x14ac:dyDescent="0.2">
      <c r="A46" s="1">
        <v>11</v>
      </c>
      <c r="B46" s="1">
        <v>12</v>
      </c>
      <c r="C46" s="1">
        <v>15</v>
      </c>
      <c r="E46" s="1">
        <v>8000</v>
      </c>
      <c r="F46" s="14"/>
      <c r="G46" s="20" t="s">
        <v>18</v>
      </c>
      <c r="H46" s="14"/>
      <c r="I46" s="114">
        <v>8388513253.539999</v>
      </c>
      <c r="J46" s="17">
        <f>I46*(1+O46)</f>
        <v>8724053783.6815987</v>
      </c>
      <c r="K46" s="17">
        <f t="shared" si="11"/>
        <v>9073015935.028862</v>
      </c>
      <c r="L46" s="17">
        <f t="shared" si="11"/>
        <v>9435936572.4300175</v>
      </c>
      <c r="M46" s="17">
        <f t="shared" si="11"/>
        <v>9813374035.327219</v>
      </c>
      <c r="N46" s="17">
        <f t="shared" si="11"/>
        <v>10205908996.740309</v>
      </c>
      <c r="O46" s="49">
        <v>4.0000000000000036E-2</v>
      </c>
      <c r="P46" s="49">
        <v>4.0000000000000036E-2</v>
      </c>
      <c r="Q46" s="49">
        <v>4.0000000000000036E-2</v>
      </c>
      <c r="R46" s="49">
        <v>4.0000000000000036E-2</v>
      </c>
      <c r="S46" s="49">
        <v>4.0000000000000036E-2</v>
      </c>
    </row>
    <row r="47" spans="1:21" s="116" customFormat="1" x14ac:dyDescent="0.2">
      <c r="A47" s="116">
        <v>11</v>
      </c>
      <c r="B47" s="116">
        <v>12</v>
      </c>
      <c r="C47" s="116">
        <v>15</v>
      </c>
      <c r="E47" s="116">
        <v>9000</v>
      </c>
      <c r="F47" s="117"/>
      <c r="G47" s="117" t="s">
        <v>19</v>
      </c>
      <c r="H47" s="117"/>
      <c r="I47" s="120">
        <f>I49+I51+I52+I53</f>
        <v>11004296502.110001</v>
      </c>
      <c r="J47" s="118">
        <f t="shared" ref="J47:N47" si="12">J49+J51+J52+J53</f>
        <v>11671953467.810532</v>
      </c>
      <c r="K47" s="118">
        <f t="shared" si="12"/>
        <v>11306801165.902723</v>
      </c>
      <c r="L47" s="118">
        <f t="shared" si="12"/>
        <v>12295603534.381899</v>
      </c>
      <c r="M47" s="118">
        <f t="shared" si="12"/>
        <v>12296632608.318136</v>
      </c>
      <c r="N47" s="118">
        <f t="shared" si="12"/>
        <v>12581806899.331043</v>
      </c>
      <c r="O47" s="119">
        <v>-1.1737175358438656E-2</v>
      </c>
      <c r="P47" s="119">
        <v>-1.2491583200106793E-2</v>
      </c>
      <c r="Q47" s="119">
        <v>-3.9494660427684791E-2</v>
      </c>
      <c r="R47" s="119">
        <v>-3.9494660427684791E-2</v>
      </c>
      <c r="S47" s="119">
        <v>-3.9494660427684791E-2</v>
      </c>
    </row>
    <row r="48" spans="1:21" ht="14.25" customHeight="1" x14ac:dyDescent="0.2">
      <c r="A48" s="1">
        <v>11</v>
      </c>
      <c r="B48" s="1">
        <v>12</v>
      </c>
      <c r="C48" s="1">
        <v>15</v>
      </c>
      <c r="E48" s="1">
        <v>91102</v>
      </c>
      <c r="F48" s="14"/>
      <c r="G48" s="20"/>
      <c r="H48" s="14" t="s">
        <v>4650</v>
      </c>
      <c r="I48" s="114">
        <v>4390000000</v>
      </c>
      <c r="J48" s="17">
        <f t="shared" ref="J48:N50" si="13">I48*(1+O48)</f>
        <v>4763150000</v>
      </c>
      <c r="K48" s="17">
        <f t="shared" si="13"/>
        <v>5144202000</v>
      </c>
      <c r="L48" s="17">
        <f t="shared" si="13"/>
        <v>5555738160</v>
      </c>
      <c r="M48" s="17">
        <f t="shared" si="13"/>
        <v>5944639831.2000008</v>
      </c>
      <c r="N48" s="17">
        <f t="shared" si="13"/>
        <v>6301318221.0720015</v>
      </c>
      <c r="O48" s="49">
        <v>8.5000000000000006E-2</v>
      </c>
      <c r="P48" s="49">
        <v>0.08</v>
      </c>
      <c r="Q48" s="49">
        <v>0.08</v>
      </c>
      <c r="R48" s="49">
        <v>7.0000000000000007E-2</v>
      </c>
      <c r="S48" s="49">
        <v>0.06</v>
      </c>
    </row>
    <row r="49" spans="1:19" s="116" customFormat="1" ht="14.25" customHeight="1" x14ac:dyDescent="0.2">
      <c r="A49" s="116">
        <v>11</v>
      </c>
      <c r="B49" s="116">
        <v>12</v>
      </c>
      <c r="C49" s="116">
        <v>15</v>
      </c>
      <c r="E49" s="116">
        <v>91102</v>
      </c>
      <c r="F49" s="117"/>
      <c r="G49" s="117"/>
      <c r="H49" s="117" t="s">
        <v>4650</v>
      </c>
      <c r="I49" s="120">
        <v>4390000000</v>
      </c>
      <c r="J49" s="118">
        <v>4692500000</v>
      </c>
      <c r="K49" s="118">
        <v>4036500000</v>
      </c>
      <c r="L49" s="118">
        <v>4613000000</v>
      </c>
      <c r="M49" s="118">
        <v>4207000000</v>
      </c>
      <c r="N49" s="118">
        <v>3999999999.9999995</v>
      </c>
      <c r="O49" s="119">
        <v>8.5000000000000006E-2</v>
      </c>
      <c r="P49" s="119">
        <v>0.08</v>
      </c>
      <c r="Q49" s="119">
        <v>0.08</v>
      </c>
      <c r="R49" s="119">
        <v>7.0000000000000007E-2</v>
      </c>
      <c r="S49" s="119">
        <v>0.06</v>
      </c>
    </row>
    <row r="50" spans="1:19" ht="14.25" customHeight="1" x14ac:dyDescent="0.2">
      <c r="A50" s="1">
        <v>11</v>
      </c>
      <c r="B50" s="1">
        <v>12</v>
      </c>
      <c r="C50" s="1">
        <v>15</v>
      </c>
      <c r="E50" s="1">
        <v>9000</v>
      </c>
      <c r="F50" s="14"/>
      <c r="G50" s="20"/>
      <c r="H50" s="14" t="s">
        <v>20</v>
      </c>
      <c r="I50" s="114">
        <v>5211457083.7800007</v>
      </c>
      <c r="J50" s="17">
        <f>J48*(1+O50)</f>
        <v>5168017750</v>
      </c>
      <c r="K50" s="17">
        <f t="shared" si="13"/>
        <v>5581459170</v>
      </c>
      <c r="L50" s="17">
        <f t="shared" si="13"/>
        <v>6027975903.6000004</v>
      </c>
      <c r="M50" s="17">
        <f t="shared" si="13"/>
        <v>6449934216.8520012</v>
      </c>
      <c r="N50" s="17">
        <f t="shared" si="13"/>
        <v>6836930269.863122</v>
      </c>
      <c r="O50" s="49">
        <v>8.5000000000000006E-2</v>
      </c>
      <c r="P50" s="49">
        <v>0.08</v>
      </c>
      <c r="Q50" s="49">
        <v>0.08</v>
      </c>
      <c r="R50" s="49">
        <v>7.0000000000000007E-2</v>
      </c>
      <c r="S50" s="49">
        <v>0.06</v>
      </c>
    </row>
    <row r="51" spans="1:19" s="116" customFormat="1" ht="14.25" customHeight="1" x14ac:dyDescent="0.2">
      <c r="A51" s="116">
        <v>11</v>
      </c>
      <c r="B51" s="116">
        <v>12</v>
      </c>
      <c r="C51" s="116">
        <v>15</v>
      </c>
      <c r="E51" s="116">
        <v>9000</v>
      </c>
      <c r="F51" s="117"/>
      <c r="G51" s="117"/>
      <c r="H51" s="117" t="s">
        <v>20</v>
      </c>
      <c r="I51" s="120">
        <v>5211457083.7800007</v>
      </c>
      <c r="J51" s="118">
        <f>5152105526.80549+(J49*O51)</f>
        <v>5550968026.8054895</v>
      </c>
      <c r="K51" s="118">
        <f>5390277221.03096+K49*P51</f>
        <v>5733379721.0309601</v>
      </c>
      <c r="L51" s="118">
        <f>5628486571.56791+L49*Q51</f>
        <v>6020591571.5679102</v>
      </c>
      <c r="M51" s="118">
        <f>5905640557.27033+(M49*R51)</f>
        <v>6263235557.2703304</v>
      </c>
      <c r="N51" s="118">
        <f>6226927838.69876+(N49*S51)</f>
        <v>6566927838.69876</v>
      </c>
      <c r="O51" s="119">
        <v>8.5000000000000006E-2</v>
      </c>
      <c r="P51" s="119">
        <v>8.5000000000000006E-2</v>
      </c>
      <c r="Q51" s="119">
        <v>8.5000000000000006E-2</v>
      </c>
      <c r="R51" s="119">
        <v>8.5000000000000006E-2</v>
      </c>
      <c r="S51" s="119">
        <v>8.5000000000000006E-2</v>
      </c>
    </row>
    <row r="52" spans="1:19" ht="14.25" customHeight="1" x14ac:dyDescent="0.2">
      <c r="A52" s="1">
        <v>11</v>
      </c>
      <c r="B52" s="1">
        <v>12</v>
      </c>
      <c r="C52" s="1">
        <v>15</v>
      </c>
      <c r="E52" s="1">
        <v>99101</v>
      </c>
      <c r="F52" s="14"/>
      <c r="G52" s="20"/>
      <c r="H52" s="14" t="s">
        <v>21</v>
      </c>
      <c r="I52" s="114">
        <v>998398058.92999995</v>
      </c>
      <c r="J52" s="93">
        <v>928490198.51174808</v>
      </c>
      <c r="K52" s="93">
        <v>956344904.46710062</v>
      </c>
      <c r="L52" s="93">
        <v>985035251.60111368</v>
      </c>
      <c r="M52" s="93">
        <v>1014586309.1491472</v>
      </c>
      <c r="N52" s="93">
        <v>1045023898.4236217</v>
      </c>
      <c r="O52" s="49" t="s">
        <v>88</v>
      </c>
      <c r="P52" s="49"/>
      <c r="Q52" s="49"/>
    </row>
    <row r="53" spans="1:19" s="33" customFormat="1" ht="12" customHeight="1" x14ac:dyDescent="0.2">
      <c r="A53" s="1">
        <v>11</v>
      </c>
      <c r="B53" s="1">
        <v>12</v>
      </c>
      <c r="C53" s="1">
        <v>15</v>
      </c>
      <c r="D53" s="1"/>
      <c r="E53" s="1">
        <v>91101</v>
      </c>
      <c r="F53" s="14"/>
      <c r="G53" s="14"/>
      <c r="H53" s="14" t="s">
        <v>22</v>
      </c>
      <c r="I53" s="114">
        <v>404441359.39999998</v>
      </c>
      <c r="J53" s="93">
        <v>499995242.49329633</v>
      </c>
      <c r="K53" s="93">
        <v>580576540.40466285</v>
      </c>
      <c r="L53" s="93">
        <v>676976711.21287465</v>
      </c>
      <c r="M53" s="93">
        <v>811810741.89865911</v>
      </c>
      <c r="N53" s="93">
        <v>969855162.20866144</v>
      </c>
      <c r="O53" s="33" t="s">
        <v>87</v>
      </c>
    </row>
    <row r="54" spans="1:19" s="116" customFormat="1" ht="15.75" customHeight="1" x14ac:dyDescent="0.2">
      <c r="A54" s="116">
        <v>11</v>
      </c>
      <c r="B54" s="116">
        <v>12</v>
      </c>
      <c r="C54" s="116">
        <v>15</v>
      </c>
      <c r="D54" s="116">
        <v>2</v>
      </c>
      <c r="F54" s="123" t="s">
        <v>23</v>
      </c>
      <c r="G54" s="117"/>
      <c r="H54" s="117"/>
      <c r="I54" s="120">
        <f t="shared" ref="I54" si="14">I55+I56+I57+I58+I59+I60+I61+I62+I63</f>
        <v>36008877986.459579</v>
      </c>
      <c r="J54" s="122">
        <f>J55+J56+J57+J58+J59+J60+J61+J62+J64</f>
        <v>34475573916.106728</v>
      </c>
      <c r="K54" s="122">
        <f t="shared" ref="K54:N54" si="15">K55+K56+K57+K58+K59+K60+K61+K62+K64</f>
        <v>36763334482.322289</v>
      </c>
      <c r="L54" s="122">
        <f t="shared" si="15"/>
        <v>39200713373.467476</v>
      </c>
      <c r="M54" s="122">
        <f t="shared" si="15"/>
        <v>41760982946.743286</v>
      </c>
      <c r="N54" s="122">
        <f t="shared" si="15"/>
        <v>44484782034.554016</v>
      </c>
      <c r="O54" s="119"/>
      <c r="P54" s="119"/>
      <c r="Q54" s="119"/>
    </row>
    <row r="55" spans="1:19" ht="15" customHeight="1" x14ac:dyDescent="0.2">
      <c r="A55" s="1">
        <v>25</v>
      </c>
      <c r="E55" s="1">
        <v>1000</v>
      </c>
      <c r="F55" s="14"/>
      <c r="G55" s="14" t="s">
        <v>11</v>
      </c>
      <c r="H55" s="14"/>
      <c r="I55" s="114">
        <v>3000000000.0000005</v>
      </c>
      <c r="J55" s="17">
        <f t="shared" ref="J55:J63" si="16">I55*(1+O55)</f>
        <v>2913616697.7744656</v>
      </c>
      <c r="K55" s="17">
        <f t="shared" ref="K55:N55" si="17">J55*(1+P55)</f>
        <v>3107818848.9044733</v>
      </c>
      <c r="L55" s="17">
        <f t="shared" si="17"/>
        <v>3314679104.0601635</v>
      </c>
      <c r="M55" s="17">
        <f t="shared" si="17"/>
        <v>3531959869.2648926</v>
      </c>
      <c r="N55" s="17">
        <f t="shared" si="17"/>
        <v>3763077573.0381098</v>
      </c>
      <c r="O55" s="91">
        <v>-2.8794434075178343E-2</v>
      </c>
      <c r="P55" s="91">
        <v>6.6653294264254814E-2</v>
      </c>
      <c r="Q55" s="91">
        <v>6.6561233203347614E-2</v>
      </c>
      <c r="R55" s="91">
        <v>6.5551070973531411E-2</v>
      </c>
      <c r="S55" s="91">
        <v>6.5436106957047491E-2</v>
      </c>
    </row>
    <row r="56" spans="1:19" ht="15" customHeight="1" x14ac:dyDescent="0.2">
      <c r="A56" s="1">
        <v>25</v>
      </c>
      <c r="E56" s="1">
        <v>2000</v>
      </c>
      <c r="F56" s="14"/>
      <c r="G56" s="14" t="s">
        <v>12</v>
      </c>
      <c r="H56" s="14"/>
      <c r="I56" s="114">
        <v>19994729.49075038</v>
      </c>
      <c r="J56" s="17">
        <f t="shared" si="16"/>
        <v>19418992.570577946</v>
      </c>
      <c r="K56" s="17">
        <f t="shared" ref="K56:K63" si="18">J56*(1+P56)</f>
        <v>20713332.396700054</v>
      </c>
      <c r="L56" s="17">
        <f t="shared" ref="L56:L63" si="19">K56*(1+Q56)</f>
        <v>22092037.344775263</v>
      </c>
      <c r="M56" s="17">
        <f t="shared" ref="M56:M63" si="20">L56*(1+R56)</f>
        <v>23540194.052712534</v>
      </c>
      <c r="N56" s="17">
        <f t="shared" ref="N56:N63" si="21">M56*(1+S56)</f>
        <v>25080572.708535485</v>
      </c>
      <c r="O56" s="91">
        <v>-2.8794434075178343E-2</v>
      </c>
      <c r="P56" s="91">
        <v>6.6653294264254814E-2</v>
      </c>
      <c r="Q56" s="91">
        <v>6.6561233203347614E-2</v>
      </c>
      <c r="R56" s="91">
        <v>6.5551070973531411E-2</v>
      </c>
      <c r="S56" s="91">
        <v>6.5436106957047491E-2</v>
      </c>
    </row>
    <row r="57" spans="1:19" ht="15" customHeight="1" x14ac:dyDescent="0.2">
      <c r="A57" s="1">
        <v>25</v>
      </c>
      <c r="E57" s="1">
        <v>3000</v>
      </c>
      <c r="F57" s="14"/>
      <c r="G57" s="14" t="s">
        <v>13</v>
      </c>
      <c r="H57" s="14"/>
      <c r="I57" s="114">
        <v>144018.75600000005</v>
      </c>
      <c r="J57" s="17">
        <f t="shared" si="16"/>
        <v>139871.81742476884</v>
      </c>
      <c r="K57" s="17">
        <f t="shared" si="18"/>
        <v>149194.7348308581</v>
      </c>
      <c r="L57" s="17">
        <f t="shared" si="19"/>
        <v>159125.32036864644</v>
      </c>
      <c r="M57" s="17">
        <f t="shared" si="20"/>
        <v>169556.15553781751</v>
      </c>
      <c r="N57" s="17">
        <f t="shared" si="21"/>
        <v>180651.25026681591</v>
      </c>
      <c r="O57" s="91">
        <v>-2.8794434075178343E-2</v>
      </c>
      <c r="P57" s="91">
        <v>6.6653294264254814E-2</v>
      </c>
      <c r="Q57" s="91">
        <v>6.6561233203347614E-2</v>
      </c>
      <c r="R57" s="91">
        <v>6.5551070973531411E-2</v>
      </c>
      <c r="S57" s="91">
        <v>6.5436106957047491E-2</v>
      </c>
    </row>
    <row r="58" spans="1:19" ht="15" customHeight="1" x14ac:dyDescent="0.2">
      <c r="A58" s="1">
        <v>25</v>
      </c>
      <c r="E58" s="1">
        <v>4000</v>
      </c>
      <c r="F58" s="14"/>
      <c r="G58" s="20" t="s">
        <v>14</v>
      </c>
      <c r="H58" s="14"/>
      <c r="I58" s="114">
        <v>2816850.964532678</v>
      </c>
      <c r="J58" s="17">
        <f t="shared" si="16"/>
        <v>2735741.3351348392</v>
      </c>
      <c r="K58" s="17">
        <f t="shared" si="18"/>
        <v>2918087.5073764669</v>
      </c>
      <c r="L58" s="17">
        <f t="shared" si="19"/>
        <v>3112319.0104627274</v>
      </c>
      <c r="M58" s="17">
        <f t="shared" si="20"/>
        <v>3316334.8548098407</v>
      </c>
      <c r="N58" s="17">
        <f t="shared" si="21"/>
        <v>3533342.897074562</v>
      </c>
      <c r="O58" s="91">
        <v>-2.8794434075178343E-2</v>
      </c>
      <c r="P58" s="91">
        <v>6.6653294264254814E-2</v>
      </c>
      <c r="Q58" s="91">
        <v>6.6561233203347614E-2</v>
      </c>
      <c r="R58" s="91">
        <v>6.5551070973531411E-2</v>
      </c>
      <c r="S58" s="91">
        <v>6.5436106957047491E-2</v>
      </c>
    </row>
    <row r="59" spans="1:19" ht="15" customHeight="1" x14ac:dyDescent="0.2">
      <c r="A59" s="1">
        <v>25</v>
      </c>
      <c r="E59" s="1">
        <v>5000</v>
      </c>
      <c r="F59" s="14"/>
      <c r="G59" s="20" t="s">
        <v>15</v>
      </c>
      <c r="H59" s="14"/>
      <c r="I59" s="114">
        <v>379634145.05693728</v>
      </c>
      <c r="J59" s="17">
        <f t="shared" si="16"/>
        <v>368702794.6944086</v>
      </c>
      <c r="K59" s="17">
        <f t="shared" si="18"/>
        <v>393278050.56522816</v>
      </c>
      <c r="L59" s="17">
        <f t="shared" si="19"/>
        <v>419455122.60265827</v>
      </c>
      <c r="M59" s="17">
        <f t="shared" si="20"/>
        <v>446950855.11459643</v>
      </c>
      <c r="N59" s="17">
        <f t="shared" si="21"/>
        <v>476197579.07441902</v>
      </c>
      <c r="O59" s="91">
        <v>-2.8794434075178343E-2</v>
      </c>
      <c r="P59" s="91">
        <v>6.6653294264254814E-2</v>
      </c>
      <c r="Q59" s="91">
        <v>6.6561233203347614E-2</v>
      </c>
      <c r="R59" s="91">
        <v>6.5551070973531411E-2</v>
      </c>
      <c r="S59" s="91">
        <v>6.5436106957047491E-2</v>
      </c>
    </row>
    <row r="60" spans="1:19" x14ac:dyDescent="0.2">
      <c r="A60" s="1">
        <v>25</v>
      </c>
      <c r="E60" s="1">
        <v>6000</v>
      </c>
      <c r="F60" s="14"/>
      <c r="G60" s="20" t="s">
        <v>16</v>
      </c>
      <c r="H60" s="14"/>
      <c r="I60" s="114">
        <v>386896572.44999999</v>
      </c>
      <c r="J60" s="17">
        <f t="shared" si="16"/>
        <v>375756104.600676</v>
      </c>
      <c r="K60" s="17">
        <f t="shared" si="18"/>
        <v>400801486.81221497</v>
      </c>
      <c r="L60" s="17">
        <f t="shared" si="19"/>
        <v>427479328.04417127</v>
      </c>
      <c r="M60" s="17">
        <f t="shared" si="20"/>
        <v>455501055.81651229</v>
      </c>
      <c r="N60" s="17">
        <f t="shared" si="21"/>
        <v>485307271.62396961</v>
      </c>
      <c r="O60" s="91">
        <v>-2.8794434075178343E-2</v>
      </c>
      <c r="P60" s="91">
        <v>6.6653294264254814E-2</v>
      </c>
      <c r="Q60" s="91">
        <v>6.6561233203347614E-2</v>
      </c>
      <c r="R60" s="91">
        <v>6.5551070973531411E-2</v>
      </c>
      <c r="S60" s="91">
        <v>6.5436106957047491E-2</v>
      </c>
    </row>
    <row r="61" spans="1:19" ht="15" hidden="1" customHeight="1" x14ac:dyDescent="0.2">
      <c r="E61" s="1">
        <v>7000</v>
      </c>
      <c r="F61" s="14"/>
      <c r="G61" s="20" t="s">
        <v>17</v>
      </c>
      <c r="H61" s="14"/>
      <c r="I61" s="24">
        <v>0</v>
      </c>
      <c r="J61" s="17">
        <f t="shared" si="16"/>
        <v>0</v>
      </c>
      <c r="K61" s="17">
        <f t="shared" si="18"/>
        <v>0</v>
      </c>
      <c r="L61" s="17">
        <f t="shared" si="19"/>
        <v>0</v>
      </c>
      <c r="M61" s="17">
        <f t="shared" si="20"/>
        <v>0</v>
      </c>
      <c r="N61" s="17">
        <f t="shared" si="21"/>
        <v>0</v>
      </c>
      <c r="O61" s="91">
        <v>-2.8794434075178343E-2</v>
      </c>
      <c r="P61" s="91">
        <v>6.6653294264254814E-2</v>
      </c>
      <c r="Q61" s="91">
        <v>6.6561233203347614E-2</v>
      </c>
      <c r="R61" s="91">
        <v>6.5551070973531411E-2</v>
      </c>
      <c r="S61" s="91">
        <v>6.5436106957047491E-2</v>
      </c>
    </row>
    <row r="62" spans="1:19" ht="15" customHeight="1" x14ac:dyDescent="0.2">
      <c r="A62" s="1">
        <v>25</v>
      </c>
      <c r="E62" s="1">
        <v>8000</v>
      </c>
      <c r="F62" s="14"/>
      <c r="G62" s="20" t="s">
        <v>84</v>
      </c>
      <c r="H62" s="14"/>
      <c r="I62" s="114">
        <v>32038541956.363342</v>
      </c>
      <c r="J62" s="17">
        <f>I62*(1+O62)-479875398.213264</f>
        <v>30636134873.922737</v>
      </c>
      <c r="K62" s="17">
        <f t="shared" si="18"/>
        <v>32678134186.793709</v>
      </c>
      <c r="L62" s="17">
        <f t="shared" si="19"/>
        <v>34853231097.05117</v>
      </c>
      <c r="M62" s="17">
        <f t="shared" si="20"/>
        <v>37137897722.350861</v>
      </c>
      <c r="N62" s="17">
        <f t="shared" si="21"/>
        <v>39568057169.870499</v>
      </c>
      <c r="O62" s="91">
        <v>-2.8794434075178343E-2</v>
      </c>
      <c r="P62" s="91">
        <v>6.6653294264254814E-2</v>
      </c>
      <c r="Q62" s="91">
        <v>6.6561233203347614E-2</v>
      </c>
      <c r="R62" s="91">
        <v>6.5551070973531411E-2</v>
      </c>
      <c r="S62" s="91">
        <v>6.5436106957047491E-2</v>
      </c>
    </row>
    <row r="63" spans="1:19" x14ac:dyDescent="0.2">
      <c r="A63" s="1">
        <v>25</v>
      </c>
      <c r="E63" s="1">
        <v>9000</v>
      </c>
      <c r="F63" s="14"/>
      <c r="G63" s="20" t="s">
        <v>19</v>
      </c>
      <c r="H63" s="14"/>
      <c r="I63" s="114">
        <v>180849713.3780162</v>
      </c>
      <c r="J63" s="121">
        <f t="shared" si="16"/>
        <v>175642248.22863802</v>
      </c>
      <c r="K63" s="121">
        <f t="shared" si="18"/>
        <v>187349382.68505672</v>
      </c>
      <c r="L63" s="121">
        <f t="shared" si="19"/>
        <v>199819588.63646001</v>
      </c>
      <c r="M63" s="121">
        <f t="shared" si="20"/>
        <v>212917976.67307046</v>
      </c>
      <c r="N63" s="121">
        <f t="shared" si="21"/>
        <v>226850500.16772765</v>
      </c>
      <c r="O63" s="91">
        <v>-2.8794434075178343E-2</v>
      </c>
      <c r="P63" s="91">
        <v>6.6653294264254814E-2</v>
      </c>
      <c r="Q63" s="91">
        <v>6.6561233203347614E-2</v>
      </c>
      <c r="R63" s="91">
        <v>6.5551070973531411E-2</v>
      </c>
      <c r="S63" s="91">
        <v>6.5436106957047491E-2</v>
      </c>
    </row>
    <row r="64" spans="1:19" x14ac:dyDescent="0.2">
      <c r="A64" s="1">
        <v>25</v>
      </c>
      <c r="E64" s="1">
        <v>9000</v>
      </c>
      <c r="F64" s="14"/>
      <c r="G64" s="20" t="s">
        <v>19</v>
      </c>
      <c r="H64" s="14"/>
      <c r="I64" s="114">
        <v>180849713.3780162</v>
      </c>
      <c r="J64" s="118">
        <v>159068839.39130512</v>
      </c>
      <c r="K64" s="118">
        <v>159521294.60775581</v>
      </c>
      <c r="L64" s="118">
        <v>160505240.03370842</v>
      </c>
      <c r="M64" s="118">
        <v>161647359.13336015</v>
      </c>
      <c r="N64" s="118">
        <v>163347874.09114334</v>
      </c>
      <c r="O64" s="91" t="s">
        <v>4654</v>
      </c>
      <c r="P64" s="91"/>
      <c r="Q64" s="91"/>
      <c r="R64" s="91"/>
      <c r="S64" s="91"/>
    </row>
    <row r="65" spans="6:14" ht="15" customHeight="1" x14ac:dyDescent="0.2">
      <c r="F65" s="14"/>
      <c r="G65" s="14"/>
      <c r="H65" s="14"/>
      <c r="I65" s="14"/>
      <c r="J65" s="14"/>
      <c r="K65" s="14"/>
      <c r="L65" s="14"/>
      <c r="M65" s="14"/>
    </row>
    <row r="66" spans="6:14" s="22" customFormat="1" ht="15" customHeight="1" x14ac:dyDescent="0.2">
      <c r="F66" s="23" t="s">
        <v>24</v>
      </c>
      <c r="G66" s="24"/>
      <c r="H66" s="25"/>
      <c r="I66" s="23">
        <f t="shared" ref="I66:N66" si="22">I32+I54</f>
        <v>101459191528.13733</v>
      </c>
      <c r="J66" s="23">
        <f t="shared" si="22"/>
        <v>102402455186.77505</v>
      </c>
      <c r="K66" s="23">
        <f t="shared" si="22"/>
        <v>106652691801.14975</v>
      </c>
      <c r="L66" s="23">
        <f t="shared" si="22"/>
        <v>111344251621.50342</v>
      </c>
      <c r="M66" s="23">
        <f t="shared" si="22"/>
        <v>115795347675.84937</v>
      </c>
      <c r="N66" s="23">
        <f t="shared" si="22"/>
        <v>121309997647.24706</v>
      </c>
    </row>
    <row r="67" spans="6:14" ht="15.75" hidden="1" customHeight="1" x14ac:dyDescent="0.2">
      <c r="F67" s="14"/>
      <c r="G67" s="26"/>
      <c r="H67" s="26"/>
      <c r="I67" s="14"/>
      <c r="J67" s="14"/>
      <c r="K67" s="14"/>
      <c r="L67" s="14"/>
      <c r="M67" s="14"/>
    </row>
    <row r="68" spans="6:14" ht="15.75" hidden="1" customHeight="1" x14ac:dyDescent="0.2">
      <c r="F68" s="14"/>
      <c r="G68" s="26"/>
      <c r="H68" s="26"/>
      <c r="I68" s="14"/>
      <c r="J68" s="14"/>
      <c r="K68" s="14"/>
      <c r="L68" s="14"/>
      <c r="M68" s="14"/>
    </row>
    <row r="69" spans="6:14" ht="15.75" hidden="1" customHeight="1" x14ac:dyDescent="0.2">
      <c r="F69" s="14"/>
      <c r="G69" s="26"/>
      <c r="H69" s="26" t="s">
        <v>25</v>
      </c>
      <c r="I69" s="17">
        <f t="shared" ref="I69:L69" si="23">I32-I46</f>
        <v>57061800288.137749</v>
      </c>
      <c r="J69" s="17">
        <f t="shared" si="23"/>
        <v>59202827486.986725</v>
      </c>
      <c r="K69" s="17">
        <f t="shared" si="23"/>
        <v>60816341383.798592</v>
      </c>
      <c r="L69" s="17">
        <f t="shared" si="23"/>
        <v>62707601675.605919</v>
      </c>
      <c r="M69" s="17"/>
    </row>
    <row r="70" spans="6:14" ht="15.75" hidden="1" customHeight="1" x14ac:dyDescent="0.2">
      <c r="F70" s="14"/>
      <c r="G70" s="26"/>
      <c r="H70" s="28" t="s">
        <v>26</v>
      </c>
      <c r="I70" s="17" t="e">
        <f>#REF!*(1.03)</f>
        <v>#REF!</v>
      </c>
      <c r="J70" s="17" t="e">
        <f t="shared" ref="J70:L70" si="24">I70*(1.03)</f>
        <v>#REF!</v>
      </c>
      <c r="K70" s="17" t="e">
        <f t="shared" si="24"/>
        <v>#REF!</v>
      </c>
      <c r="L70" s="17" t="e">
        <f t="shared" si="24"/>
        <v>#REF!</v>
      </c>
      <c r="M70" s="17"/>
    </row>
    <row r="71" spans="6:14" ht="15.75" hidden="1" customHeight="1" x14ac:dyDescent="0.2">
      <c r="F71" s="14"/>
      <c r="G71" s="26"/>
      <c r="H71" s="28" t="s">
        <v>27</v>
      </c>
      <c r="I71" s="17" t="e">
        <f>#REF!*(1+0.03)</f>
        <v>#REF!</v>
      </c>
      <c r="J71" s="17" t="e">
        <f t="shared" ref="J71:L71" si="25">I71*(1+0.03)</f>
        <v>#REF!</v>
      </c>
      <c r="K71" s="17" t="e">
        <f t="shared" si="25"/>
        <v>#REF!</v>
      </c>
      <c r="L71" s="17" t="e">
        <f t="shared" si="25"/>
        <v>#REF!</v>
      </c>
      <c r="M71" s="17"/>
    </row>
    <row r="72" spans="6:14" ht="15.75" hidden="1" customHeight="1" x14ac:dyDescent="0.2">
      <c r="F72" s="14"/>
      <c r="G72" s="26"/>
      <c r="H72" s="28" t="s">
        <v>28</v>
      </c>
      <c r="I72" s="17">
        <v>3400000000</v>
      </c>
      <c r="J72" s="17">
        <v>3300000000</v>
      </c>
      <c r="K72" s="17">
        <v>3400000000</v>
      </c>
      <c r="L72" s="17">
        <v>3400000000</v>
      </c>
      <c r="M72" s="17"/>
    </row>
    <row r="73" spans="6:14" ht="15.75" hidden="1" customHeight="1" x14ac:dyDescent="0.2">
      <c r="F73" s="14"/>
      <c r="G73" s="26"/>
      <c r="H73" s="26"/>
      <c r="I73" s="14"/>
      <c r="J73" s="14"/>
      <c r="K73" s="14"/>
      <c r="L73" s="14"/>
      <c r="M73" s="14"/>
    </row>
    <row r="74" spans="6:14" ht="15.75" hidden="1" customHeight="1" x14ac:dyDescent="0.2">
      <c r="F74" s="14"/>
      <c r="G74" s="26"/>
      <c r="H74" s="26"/>
      <c r="I74" s="27" t="e">
        <f t="shared" ref="I74:L74" si="26">I69-I70-I72-I71</f>
        <v>#REF!</v>
      </c>
      <c r="J74" s="27" t="e">
        <f t="shared" si="26"/>
        <v>#REF!</v>
      </c>
      <c r="K74" s="27" t="e">
        <f t="shared" si="26"/>
        <v>#REF!</v>
      </c>
      <c r="L74" s="27" t="e">
        <f t="shared" si="26"/>
        <v>#REF!</v>
      </c>
      <c r="M74" s="27"/>
    </row>
    <row r="75" spans="6:14" ht="15.75" hidden="1" customHeight="1" x14ac:dyDescent="0.2">
      <c r="F75" s="14"/>
      <c r="G75" s="26"/>
      <c r="H75" s="26"/>
      <c r="I75" s="14"/>
      <c r="J75" s="14"/>
      <c r="K75" s="14"/>
      <c r="L75" s="14"/>
      <c r="M75" s="14"/>
    </row>
    <row r="76" spans="6:14" ht="15.75" hidden="1" customHeight="1" x14ac:dyDescent="0.2">
      <c r="F76" s="14"/>
      <c r="G76" s="26"/>
      <c r="H76" s="29" t="s">
        <v>29</v>
      </c>
      <c r="I76" s="17" t="e">
        <f>#REF!*(1+0.03)</f>
        <v>#REF!</v>
      </c>
      <c r="J76" s="17" t="e">
        <f t="shared" ref="J76:L76" si="27">I76*(1+0.03)</f>
        <v>#REF!</v>
      </c>
      <c r="K76" s="17" t="e">
        <f t="shared" si="27"/>
        <v>#REF!</v>
      </c>
      <c r="L76" s="17" t="e">
        <f t="shared" si="27"/>
        <v>#REF!</v>
      </c>
      <c r="M76" s="17"/>
    </row>
    <row r="77" spans="6:14" ht="15.75" hidden="1" customHeight="1" x14ac:dyDescent="0.2">
      <c r="F77" s="14"/>
      <c r="G77" s="26"/>
      <c r="H77" s="30" t="s">
        <v>30</v>
      </c>
      <c r="I77" s="15" t="e">
        <f>#REF!*(1.07)</f>
        <v>#REF!</v>
      </c>
      <c r="J77" s="15" t="e">
        <f t="shared" ref="J77:L77" si="28">I77*(1.07)</f>
        <v>#REF!</v>
      </c>
      <c r="K77" s="15" t="e">
        <f t="shared" si="28"/>
        <v>#REF!</v>
      </c>
      <c r="L77" s="15" t="e">
        <f t="shared" si="28"/>
        <v>#REF!</v>
      </c>
      <c r="M77" s="15"/>
    </row>
    <row r="78" spans="6:14" ht="15.75" hidden="1" customHeight="1" x14ac:dyDescent="0.2">
      <c r="F78" s="14"/>
      <c r="G78" s="26"/>
      <c r="H78" s="30" t="s">
        <v>31</v>
      </c>
      <c r="I78" s="21" t="e">
        <f t="shared" ref="I78:L78" si="29">(I74+I76)/1000000</f>
        <v>#REF!</v>
      </c>
      <c r="J78" s="21" t="e">
        <f t="shared" si="29"/>
        <v>#REF!</v>
      </c>
      <c r="K78" s="21" t="e">
        <f t="shared" si="29"/>
        <v>#REF!</v>
      </c>
      <c r="L78" s="21" t="e">
        <f t="shared" si="29"/>
        <v>#REF!</v>
      </c>
      <c r="M78" s="21"/>
    </row>
    <row r="79" spans="6:14" ht="19.5" hidden="1" customHeight="1" x14ac:dyDescent="0.2">
      <c r="F79" s="14"/>
      <c r="G79" s="26"/>
      <c r="H79" s="31" t="s">
        <v>32</v>
      </c>
      <c r="I79" s="32" t="e">
        <f t="shared" ref="I79:L79" si="30">I77-I78</f>
        <v>#REF!</v>
      </c>
      <c r="J79" s="32" t="e">
        <f t="shared" si="30"/>
        <v>#REF!</v>
      </c>
      <c r="K79" s="32" t="e">
        <f t="shared" si="30"/>
        <v>#REF!</v>
      </c>
      <c r="L79" s="32" t="e">
        <f t="shared" si="30"/>
        <v>#REF!</v>
      </c>
      <c r="M79" s="32"/>
    </row>
    <row r="80" spans="6:14" hidden="1" x14ac:dyDescent="0.2"/>
    <row r="81" spans="6:13" ht="15.75" hidden="1" customHeight="1" x14ac:dyDescent="0.2">
      <c r="F81" s="14"/>
      <c r="G81" s="26"/>
      <c r="H81" s="26"/>
      <c r="I81" s="14"/>
      <c r="J81" s="14"/>
      <c r="K81" s="14"/>
      <c r="L81" s="14"/>
      <c r="M81" s="14"/>
    </row>
    <row r="82" spans="6:13" ht="15.75" hidden="1" customHeight="1" x14ac:dyDescent="0.2">
      <c r="F82" s="14"/>
      <c r="G82" s="26"/>
      <c r="H82" s="26"/>
      <c r="I82" s="14"/>
      <c r="J82" s="14"/>
      <c r="K82" s="14"/>
      <c r="L82" s="14"/>
      <c r="M82" s="14"/>
    </row>
    <row r="83" spans="6:13" ht="15.75" hidden="1" customHeight="1" x14ac:dyDescent="0.2">
      <c r="F83" s="14"/>
      <c r="G83" s="26"/>
      <c r="H83" s="26"/>
      <c r="I83" s="14"/>
      <c r="J83" s="14"/>
      <c r="K83" s="14"/>
      <c r="L83" s="14"/>
      <c r="M83" s="14"/>
    </row>
    <row r="84" spans="6:13" ht="15.75" hidden="1" customHeight="1" x14ac:dyDescent="0.2">
      <c r="F84" s="14"/>
      <c r="G84" s="26"/>
      <c r="I84" s="14"/>
      <c r="J84" s="14"/>
      <c r="K84" s="14"/>
      <c r="L84" s="14"/>
      <c r="M84" s="14"/>
    </row>
    <row r="85" spans="6:13" ht="15.75" hidden="1" customHeight="1" x14ac:dyDescent="0.2">
      <c r="F85" s="14"/>
      <c r="G85" s="26"/>
      <c r="H85" s="26"/>
      <c r="I85" s="14"/>
      <c r="J85" s="14"/>
      <c r="K85" s="14"/>
      <c r="L85" s="14"/>
      <c r="M85" s="14"/>
    </row>
    <row r="86" spans="6:13" ht="15.75" hidden="1" customHeight="1" x14ac:dyDescent="0.2">
      <c r="F86" s="14"/>
      <c r="G86" s="26"/>
      <c r="H86" s="26"/>
      <c r="I86" s="14"/>
      <c r="J86" s="14"/>
      <c r="K86" s="14"/>
      <c r="L86" s="14"/>
      <c r="M86" s="14"/>
    </row>
    <row r="87" spans="6:13" hidden="1" x14ac:dyDescent="0.2"/>
    <row r="88" spans="6:13" hidden="1" x14ac:dyDescent="0.2"/>
    <row r="89" spans="6:13" hidden="1" x14ac:dyDescent="0.2"/>
    <row r="90" spans="6:13" hidden="1" x14ac:dyDescent="0.2"/>
    <row r="91" spans="6:13" hidden="1" x14ac:dyDescent="0.2"/>
    <row r="92" spans="6:13" hidden="1" x14ac:dyDescent="0.2"/>
    <row r="93" spans="6:13" hidden="1" x14ac:dyDescent="0.2"/>
    <row r="94" spans="6:13" hidden="1" x14ac:dyDescent="0.2"/>
    <row r="95" spans="6:13" hidden="1" x14ac:dyDescent="0.2"/>
    <row r="96" spans="6:13"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t="5.25" hidden="1" customHeight="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t="12.75" hidden="1" customHeight="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spans="6:13" ht="15.75" hidden="1" customHeight="1" x14ac:dyDescent="0.2">
      <c r="F161" s="14"/>
      <c r="G161" s="26"/>
      <c r="H161" s="26"/>
      <c r="I161" s="14"/>
      <c r="J161" s="14"/>
      <c r="K161" s="14"/>
      <c r="L161" s="14"/>
      <c r="M161" s="14"/>
    </row>
    <row r="162" spans="6:13" ht="15.75" hidden="1" customHeight="1" x14ac:dyDescent="0.2">
      <c r="F162" s="14"/>
      <c r="G162" s="26"/>
      <c r="H162" s="37"/>
      <c r="L162" s="33"/>
      <c r="M162" s="33"/>
    </row>
    <row r="163" spans="6:13" ht="15.75" hidden="1" customHeight="1" x14ac:dyDescent="0.2">
      <c r="F163" s="14"/>
      <c r="G163" s="26"/>
      <c r="H163" s="37"/>
      <c r="L163" s="33"/>
      <c r="M163" s="33"/>
    </row>
    <row r="164" spans="6:13" ht="15.75" hidden="1" customHeight="1" x14ac:dyDescent="0.2">
      <c r="F164" s="14"/>
      <c r="G164" s="26"/>
      <c r="H164" s="26"/>
      <c r="L164" s="33"/>
      <c r="M164" s="33"/>
    </row>
    <row r="165" spans="6:13" ht="15.75" hidden="1" customHeight="1" x14ac:dyDescent="0.2">
      <c r="F165" s="14"/>
      <c r="G165" s="26"/>
      <c r="H165" s="26" t="s">
        <v>34</v>
      </c>
      <c r="I165" s="36">
        <f t="shared" ref="I165:L165" si="31">I6+I20+I168-I66</f>
        <v>-11092507282.456482</v>
      </c>
      <c r="J165" s="35">
        <f t="shared" si="31"/>
        <v>-7411437747.1990967</v>
      </c>
      <c r="K165" s="35">
        <f t="shared" si="31"/>
        <v>-6458997943.2958527</v>
      </c>
      <c r="L165" s="33">
        <f t="shared" si="31"/>
        <v>-5624817351.786499</v>
      </c>
      <c r="M165" s="33"/>
    </row>
    <row r="166" spans="6:13" ht="17.25" hidden="1" customHeight="1" x14ac:dyDescent="0.2">
      <c r="F166" s="14"/>
      <c r="G166" s="26"/>
      <c r="H166" s="26" t="s">
        <v>35</v>
      </c>
      <c r="I166" s="36">
        <f t="shared" ref="I166:L166" si="32">I165-I28</f>
        <v>-17489552856.706482</v>
      </c>
      <c r="J166" s="35">
        <f t="shared" si="32"/>
        <v>-13808684949.879097</v>
      </c>
      <c r="K166" s="35">
        <f t="shared" si="32"/>
        <v>-12893546537.155853</v>
      </c>
      <c r="L166" s="34">
        <f t="shared" si="32"/>
        <v>-12111537624.725187</v>
      </c>
      <c r="M166" s="34"/>
    </row>
    <row r="167" spans="6:13" ht="15.75" hidden="1" customHeight="1" x14ac:dyDescent="0.2">
      <c r="F167" s="14"/>
      <c r="G167" s="26"/>
      <c r="I167" s="38"/>
      <c r="J167" s="38"/>
      <c r="K167" s="38"/>
      <c r="L167" s="39"/>
      <c r="M167" s="39"/>
    </row>
    <row r="168" spans="6:13" ht="15.75" hidden="1" customHeight="1" x14ac:dyDescent="0.2">
      <c r="F168" s="14"/>
      <c r="G168" s="26"/>
      <c r="H168" s="26" t="s">
        <v>36</v>
      </c>
      <c r="I168" s="40">
        <f t="shared" ref="I168:L168" si="33">I28-I48</f>
        <v>2007045574.2500019</v>
      </c>
      <c r="J168" s="40">
        <f t="shared" si="33"/>
        <v>1634097202.6800003</v>
      </c>
      <c r="K168" s="40">
        <f t="shared" si="33"/>
        <v>1290346593.8600006</v>
      </c>
      <c r="L168" s="33">
        <f t="shared" si="33"/>
        <v>930982112.93868828</v>
      </c>
      <c r="M168" s="33"/>
    </row>
    <row r="169" spans="6:13" ht="15.75" hidden="1" customHeight="1" x14ac:dyDescent="0.2">
      <c r="F169" s="14"/>
      <c r="G169" s="26"/>
      <c r="H169" s="26"/>
      <c r="I169" s="38"/>
      <c r="J169" s="38"/>
      <c r="K169" s="38"/>
      <c r="L169" s="39"/>
      <c r="M169" s="39"/>
    </row>
    <row r="170" spans="6:13" ht="15.75" hidden="1" customHeight="1" x14ac:dyDescent="0.2">
      <c r="F170" s="14"/>
      <c r="G170" s="26"/>
      <c r="H170" s="41" t="s">
        <v>37</v>
      </c>
      <c r="I170" s="42">
        <f t="shared" ref="I170:L170" si="34">I6+I168-I32</f>
        <v>-7177261875.0869293</v>
      </c>
      <c r="J170" s="42">
        <f t="shared" si="34"/>
        <v>-6414062610.9662704</v>
      </c>
      <c r="K170" s="42">
        <f t="shared" si="34"/>
        <v>-4608639737.3803101</v>
      </c>
      <c r="L170" s="42">
        <f t="shared" si="34"/>
        <v>-2824781855.8216553</v>
      </c>
      <c r="M170" s="42"/>
    </row>
    <row r="171" spans="6:13" ht="15.75" hidden="1" customHeight="1" x14ac:dyDescent="0.2">
      <c r="F171" s="14"/>
      <c r="G171" s="26"/>
      <c r="H171" s="26"/>
      <c r="I171" s="38"/>
      <c r="J171" s="38"/>
      <c r="K171" s="38"/>
      <c r="L171" s="33"/>
      <c r="M171" s="33"/>
    </row>
    <row r="172" spans="6:13" ht="15.75" hidden="1" customHeight="1" x14ac:dyDescent="0.2">
      <c r="F172" s="14"/>
      <c r="G172" s="26"/>
      <c r="H172" s="26"/>
      <c r="I172" s="38"/>
      <c r="J172" s="38"/>
      <c r="K172" s="38"/>
      <c r="L172" s="33"/>
      <c r="M172" s="33"/>
    </row>
    <row r="173" spans="6:13" ht="15.75" hidden="1" customHeight="1" x14ac:dyDescent="0.2">
      <c r="F173" s="14"/>
      <c r="G173" s="26"/>
      <c r="H173" s="26"/>
      <c r="I173" s="38"/>
      <c r="J173" s="38"/>
      <c r="K173" s="38"/>
      <c r="L173" s="33"/>
      <c r="M173" s="33"/>
    </row>
    <row r="174" spans="6:13" ht="15.75" hidden="1" customHeight="1" x14ac:dyDescent="0.2">
      <c r="F174" s="14"/>
      <c r="G174" s="26"/>
      <c r="H174" s="26"/>
      <c r="I174" s="43"/>
      <c r="L174" s="34"/>
      <c r="M174" s="34"/>
    </row>
    <row r="175" spans="6:13" ht="15.75" hidden="1" customHeight="1" x14ac:dyDescent="0.2">
      <c r="F175" s="14"/>
      <c r="G175" s="26"/>
      <c r="H175" s="26" t="s">
        <v>38</v>
      </c>
      <c r="L175" s="33"/>
      <c r="M175" s="33"/>
    </row>
    <row r="176" spans="6:13" ht="15.75" hidden="1" customHeight="1" x14ac:dyDescent="0.2">
      <c r="F176" s="14"/>
      <c r="G176" s="26"/>
      <c r="H176" s="26" t="s">
        <v>39</v>
      </c>
      <c r="I176" s="44">
        <f>I62*0.2</f>
        <v>6407708391.2726688</v>
      </c>
      <c r="J176" s="44">
        <f>J62*0.2</f>
        <v>6127226974.7845478</v>
      </c>
      <c r="K176" s="44">
        <f>K62*0.2</f>
        <v>6535626837.3587418</v>
      </c>
      <c r="L176" s="45">
        <f>L62*0.2</f>
        <v>6970646219.4102345</v>
      </c>
      <c r="M176" s="45"/>
    </row>
    <row r="177" spans="6:14" ht="15.75" hidden="1" customHeight="1" x14ac:dyDescent="0.2">
      <c r="F177" s="14"/>
      <c r="G177" s="26"/>
      <c r="H177" s="26"/>
      <c r="I177" s="44">
        <v>6047139100.5558205</v>
      </c>
      <c r="J177" s="44">
        <v>6228553273.5724945</v>
      </c>
      <c r="K177" s="44">
        <v>6415409871.7796707</v>
      </c>
      <c r="L177" s="44">
        <v>6607872167.9330606</v>
      </c>
      <c r="M177" s="44"/>
    </row>
    <row r="178" spans="6:14" ht="15.75" hidden="1" customHeight="1" x14ac:dyDescent="0.2">
      <c r="F178" s="14"/>
      <c r="G178" s="26"/>
      <c r="H178" s="26"/>
      <c r="L178" s="33"/>
      <c r="M178" s="33"/>
    </row>
    <row r="179" spans="6:14" ht="15.75" hidden="1" customHeight="1" x14ac:dyDescent="0.2">
      <c r="F179" s="14"/>
      <c r="G179" s="26"/>
      <c r="H179" s="26"/>
      <c r="L179" s="33"/>
      <c r="M179" s="33"/>
    </row>
    <row r="180" spans="6:14" ht="15.75" hidden="1" customHeight="1" x14ac:dyDescent="0.2">
      <c r="F180" s="14"/>
      <c r="G180" s="26"/>
      <c r="H180" s="26"/>
      <c r="L180" s="33"/>
      <c r="M180" s="33"/>
    </row>
    <row r="181" spans="6:14" ht="15.75" customHeight="1" x14ac:dyDescent="0.2">
      <c r="F181" s="14"/>
      <c r="G181" s="92" t="s">
        <v>85</v>
      </c>
      <c r="H181" s="26"/>
      <c r="L181" s="33"/>
      <c r="M181" s="33"/>
    </row>
    <row r="182" spans="6:14" ht="15.75" customHeight="1" x14ac:dyDescent="0.2">
      <c r="F182" s="14"/>
      <c r="G182" s="26"/>
      <c r="H182" s="26"/>
      <c r="I182" s="45"/>
      <c r="J182" s="45"/>
      <c r="K182" s="45"/>
      <c r="L182" s="45"/>
      <c r="M182" s="45"/>
    </row>
    <row r="183" spans="6:14" ht="15.75" customHeight="1" x14ac:dyDescent="0.2">
      <c r="F183" s="14"/>
      <c r="G183" s="26"/>
      <c r="H183" s="26"/>
      <c r="I183" s="35">
        <v>101459191528.16002</v>
      </c>
      <c r="J183" s="44"/>
      <c r="K183" s="44"/>
      <c r="L183" s="45"/>
      <c r="M183" s="45"/>
    </row>
    <row r="184" spans="6:14" ht="15.75" customHeight="1" x14ac:dyDescent="0.2">
      <c r="F184" s="14"/>
      <c r="G184" s="26"/>
      <c r="H184" s="26" t="s">
        <v>38</v>
      </c>
      <c r="I184" s="35">
        <f>I183-I66</f>
        <v>2.26898193359375E-2</v>
      </c>
      <c r="J184" s="44"/>
      <c r="L184" s="33"/>
      <c r="M184" s="33"/>
    </row>
    <row r="185" spans="6:14" ht="15.75" customHeight="1" x14ac:dyDescent="0.2">
      <c r="F185" s="14"/>
      <c r="G185" s="26"/>
      <c r="H185" s="26" t="s">
        <v>39</v>
      </c>
      <c r="I185" s="35"/>
      <c r="L185" s="33"/>
      <c r="M185" s="33"/>
    </row>
    <row r="186" spans="6:14" x14ac:dyDescent="0.2">
      <c r="L186" s="33"/>
      <c r="M186" s="33"/>
    </row>
    <row r="187" spans="6:14" x14ac:dyDescent="0.2">
      <c r="I187" s="33">
        <v>100232670181.63977</v>
      </c>
      <c r="L187" s="33"/>
      <c r="M187" s="33"/>
    </row>
    <row r="188" spans="6:14" x14ac:dyDescent="0.2">
      <c r="I188" s="35">
        <f>I187-I183</f>
        <v>-1226521346.5202484</v>
      </c>
    </row>
    <row r="189" spans="6:14" x14ac:dyDescent="0.2">
      <c r="F189" s="46"/>
      <c r="G189" s="46"/>
      <c r="H189" s="10"/>
      <c r="J189" s="1">
        <v>-479875398.21326447</v>
      </c>
    </row>
    <row r="190" spans="6:14" x14ac:dyDescent="0.2">
      <c r="F190" s="46"/>
      <c r="G190" s="46"/>
      <c r="H190" s="10"/>
    </row>
    <row r="191" spans="6:14" x14ac:dyDescent="0.2">
      <c r="F191" s="46"/>
      <c r="G191" s="46"/>
      <c r="H191" s="10" t="s">
        <v>83</v>
      </c>
      <c r="I191" s="33">
        <v>35936611954.527412</v>
      </c>
      <c r="J191" s="33">
        <v>34901837550.717506</v>
      </c>
      <c r="K191" s="33">
        <v>37228159999.348701</v>
      </c>
      <c r="L191" s="33">
        <v>39706112238.79689</v>
      </c>
      <c r="M191" s="33">
        <v>42308890420.24527</v>
      </c>
      <c r="N191" s="33">
        <v>45077419499.01844</v>
      </c>
    </row>
    <row r="192" spans="6:14" x14ac:dyDescent="0.2">
      <c r="F192" s="46"/>
      <c r="G192" s="46"/>
      <c r="H192" s="10"/>
      <c r="I192" s="45">
        <f>I191-I54</f>
        <v>-72266031.932167053</v>
      </c>
      <c r="J192" s="45">
        <f t="shared" ref="J192:N192" si="35">J191-J54</f>
        <v>426263634.61077881</v>
      </c>
      <c r="K192" s="45">
        <f t="shared" si="35"/>
        <v>464825517.02641296</v>
      </c>
      <c r="L192" s="45">
        <f t="shared" si="35"/>
        <v>505398865.32941437</v>
      </c>
      <c r="M192" s="45">
        <f t="shared" si="35"/>
        <v>547907473.50198364</v>
      </c>
      <c r="N192" s="45">
        <f t="shared" si="35"/>
        <v>592637464.46442413</v>
      </c>
    </row>
    <row r="193" spans="6:13" x14ac:dyDescent="0.2">
      <c r="F193" s="46"/>
      <c r="G193" s="46"/>
      <c r="H193" s="10" t="s">
        <v>86</v>
      </c>
      <c r="I193" s="33">
        <v>-494102808.97258759</v>
      </c>
    </row>
    <row r="194" spans="6:13" x14ac:dyDescent="0.2">
      <c r="F194" s="10"/>
      <c r="G194" s="10"/>
      <c r="H194" s="10"/>
    </row>
    <row r="195" spans="6:13" x14ac:dyDescent="0.2">
      <c r="F195" s="10"/>
      <c r="G195" s="46"/>
      <c r="H195" s="46"/>
    </row>
    <row r="196" spans="6:13" x14ac:dyDescent="0.2">
      <c r="F196" s="10"/>
      <c r="G196" s="10"/>
      <c r="H196" s="10"/>
    </row>
    <row r="197" spans="6:13" x14ac:dyDescent="0.2">
      <c r="F197" s="10"/>
      <c r="G197" s="10"/>
      <c r="H197" s="10"/>
    </row>
    <row r="198" spans="6:13" x14ac:dyDescent="0.2">
      <c r="F198" s="10"/>
      <c r="G198" s="10"/>
      <c r="H198" s="10"/>
    </row>
    <row r="199" spans="6:13" x14ac:dyDescent="0.2">
      <c r="F199" s="46"/>
      <c r="G199" s="10"/>
      <c r="H199" s="10"/>
    </row>
    <row r="200" spans="6:13" x14ac:dyDescent="0.2">
      <c r="F200" s="10"/>
      <c r="G200" s="10"/>
      <c r="H200" s="10"/>
    </row>
    <row r="201" spans="6:13" x14ac:dyDescent="0.2">
      <c r="F201" s="46"/>
      <c r="G201" s="10"/>
      <c r="H201" s="10"/>
    </row>
    <row r="202" spans="6:13" x14ac:dyDescent="0.2">
      <c r="F202" s="10"/>
      <c r="G202" s="10"/>
      <c r="H202" s="10"/>
    </row>
    <row r="203" spans="6:13" x14ac:dyDescent="0.2">
      <c r="F203" s="46"/>
      <c r="G203" s="10"/>
      <c r="H203" s="10"/>
    </row>
    <row r="204" spans="6:13" x14ac:dyDescent="0.2">
      <c r="F204" s="10"/>
      <c r="G204" s="10"/>
      <c r="H204" s="10"/>
    </row>
    <row r="205" spans="6:13" x14ac:dyDescent="0.2">
      <c r="F205" s="10"/>
      <c r="G205" s="10"/>
      <c r="H205" s="10"/>
    </row>
    <row r="206" spans="6:13" x14ac:dyDescent="0.2">
      <c r="F206" s="10"/>
      <c r="G206" s="10"/>
      <c r="H206" s="10"/>
      <c r="L206" s="33"/>
      <c r="M206" s="33"/>
    </row>
    <row r="207" spans="6:13" x14ac:dyDescent="0.2">
      <c r="F207" s="10"/>
      <c r="G207" s="10"/>
      <c r="H207" s="10"/>
      <c r="L207" s="33"/>
      <c r="M207" s="33"/>
    </row>
    <row r="208" spans="6:13" x14ac:dyDescent="0.2">
      <c r="F208" s="10"/>
      <c r="G208" s="10"/>
      <c r="H208" s="10"/>
      <c r="L208" s="33"/>
      <c r="M208" s="33"/>
    </row>
    <row r="209" spans="6:13" x14ac:dyDescent="0.2">
      <c r="F209" s="10"/>
      <c r="G209" s="10"/>
      <c r="H209" s="10"/>
      <c r="L209" s="33"/>
      <c r="M209" s="33"/>
    </row>
    <row r="210" spans="6:13" x14ac:dyDescent="0.2">
      <c r="F210" s="10"/>
      <c r="G210" s="10"/>
      <c r="H210" s="10"/>
      <c r="L210" s="33"/>
      <c r="M210" s="33"/>
    </row>
    <row r="211" spans="6:13" x14ac:dyDescent="0.2">
      <c r="F211" s="10"/>
      <c r="G211" s="10"/>
      <c r="H211" s="10"/>
      <c r="L211" s="33"/>
      <c r="M211" s="33"/>
    </row>
    <row r="212" spans="6:13" x14ac:dyDescent="0.2">
      <c r="F212" s="10"/>
      <c r="G212" s="10"/>
      <c r="H212" s="10"/>
      <c r="L212" s="33"/>
      <c r="M212" s="33"/>
    </row>
  </sheetData>
  <mergeCells count="28">
    <mergeCell ref="F8:H8"/>
    <mergeCell ref="F3:H3"/>
    <mergeCell ref="F4:H4"/>
    <mergeCell ref="F5:H5"/>
    <mergeCell ref="F6:H6"/>
    <mergeCell ref="F7:H7"/>
    <mergeCell ref="F20:H20"/>
    <mergeCell ref="F9:H9"/>
    <mergeCell ref="F10:H10"/>
    <mergeCell ref="F11:H11"/>
    <mergeCell ref="F12:H12"/>
    <mergeCell ref="F13:H13"/>
    <mergeCell ref="F14:H14"/>
    <mergeCell ref="F15:H15"/>
    <mergeCell ref="F16:H16"/>
    <mergeCell ref="F17:H17"/>
    <mergeCell ref="F18:H18"/>
    <mergeCell ref="F19:H19"/>
    <mergeCell ref="F27:H27"/>
    <mergeCell ref="F28:H28"/>
    <mergeCell ref="F29:H29"/>
    <mergeCell ref="F30:H30"/>
    <mergeCell ref="F21:H21"/>
    <mergeCell ref="F22:H22"/>
    <mergeCell ref="F23:H23"/>
    <mergeCell ref="F24:H24"/>
    <mergeCell ref="F25:H25"/>
    <mergeCell ref="F26:H26"/>
  </mergeCells>
  <pageMargins left="0.78740157480314965" right="0.78740157480314965" top="2.5590551181102366" bottom="0.78740157480314965" header="0.31496062992125984" footer="0.31496062992125984"/>
  <pageSetup scale="7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217"/>
  <sheetViews>
    <sheetView showGridLines="0" topLeftCell="F1" zoomScale="80" zoomScaleNormal="80" workbookViewId="0">
      <selection activeCell="K44" sqref="K44"/>
    </sheetView>
  </sheetViews>
  <sheetFormatPr baseColWidth="10" defaultColWidth="11.42578125" defaultRowHeight="12.75" x14ac:dyDescent="0.2"/>
  <cols>
    <col min="1" max="1" width="5.7109375" style="131" customWidth="1"/>
    <col min="2" max="2" width="11.5703125" style="132" customWidth="1"/>
    <col min="3" max="3" width="8.140625" style="131" customWidth="1"/>
    <col min="4" max="4" width="11.140625" style="131" customWidth="1"/>
    <col min="5" max="5" width="3.42578125" style="1" customWidth="1"/>
    <col min="6" max="6" width="11.85546875" style="38" customWidth="1"/>
    <col min="7" max="7" width="9.5703125" style="1" customWidth="1"/>
    <col min="8" max="8" width="2.28515625" style="1" customWidth="1"/>
    <col min="9" max="9" width="66.42578125" style="1" bestFit="1" customWidth="1"/>
    <col min="10" max="10" width="21" style="1" customWidth="1"/>
    <col min="11" max="14" width="19.7109375" style="1" bestFit="1" customWidth="1"/>
    <col min="15" max="15" width="19.85546875" style="1" customWidth="1"/>
    <col min="16" max="16" width="15" style="1" bestFit="1" customWidth="1"/>
    <col min="17" max="17" width="23.7109375" style="1" bestFit="1" customWidth="1"/>
    <col min="18" max="21" width="16" style="1" bestFit="1" customWidth="1"/>
    <col min="22" max="24" width="10.7109375" style="1" customWidth="1"/>
    <col min="25" max="16384" width="11.42578125" style="1"/>
  </cols>
  <sheetData>
    <row r="1" spans="1:17" ht="15.75" customHeight="1" x14ac:dyDescent="0.25">
      <c r="F1" s="145"/>
      <c r="G1" s="126"/>
      <c r="H1" s="126"/>
      <c r="I1" s="153"/>
      <c r="J1" s="152"/>
      <c r="K1" s="131"/>
      <c r="L1" s="131"/>
      <c r="M1" s="131"/>
      <c r="N1" s="131"/>
      <c r="O1" s="131"/>
    </row>
    <row r="2" spans="1:17" ht="15.75" customHeight="1" x14ac:dyDescent="0.2">
      <c r="F2" s="146"/>
      <c r="G2" s="126"/>
      <c r="H2" s="126"/>
      <c r="I2" s="153"/>
    </row>
    <row r="3" spans="1:17" ht="15.75" customHeight="1" x14ac:dyDescent="0.2">
      <c r="G3" s="127"/>
      <c r="H3" s="127"/>
      <c r="I3" s="153"/>
    </row>
    <row r="4" spans="1:17" ht="15.75" customHeight="1" x14ac:dyDescent="0.2">
      <c r="G4" s="127"/>
      <c r="H4" s="127"/>
      <c r="I4" s="153"/>
    </row>
    <row r="5" spans="1:17" ht="15.75" customHeight="1" x14ac:dyDescent="0.2">
      <c r="A5" s="235" t="s">
        <v>4674</v>
      </c>
      <c r="B5" s="235"/>
      <c r="C5" s="235"/>
      <c r="D5" s="235"/>
      <c r="G5" s="228" t="s">
        <v>58</v>
      </c>
      <c r="H5" s="228"/>
      <c r="I5" s="228"/>
      <c r="J5" s="217"/>
    </row>
    <row r="6" spans="1:17" ht="13.5" thickBot="1" x14ac:dyDescent="0.25">
      <c r="G6" s="223"/>
      <c r="H6" s="223"/>
      <c r="I6" s="223"/>
      <c r="J6" s="218"/>
    </row>
    <row r="7" spans="1:17" ht="26.25" thickBot="1" x14ac:dyDescent="0.25">
      <c r="A7" s="177" t="s">
        <v>4657</v>
      </c>
      <c r="B7" s="177" t="s">
        <v>4655</v>
      </c>
      <c r="C7" s="177" t="s">
        <v>4656</v>
      </c>
      <c r="D7" s="178" t="s">
        <v>4675</v>
      </c>
      <c r="G7" s="236" t="s">
        <v>0</v>
      </c>
      <c r="H7" s="236"/>
      <c r="I7" s="236"/>
      <c r="J7" s="195" t="s">
        <v>4708</v>
      </c>
      <c r="K7" s="168" t="s">
        <v>3</v>
      </c>
      <c r="L7" s="168" t="s">
        <v>4</v>
      </c>
      <c r="M7" s="168" t="s">
        <v>5</v>
      </c>
      <c r="N7" s="168" t="s">
        <v>82</v>
      </c>
      <c r="O7" s="168" t="s">
        <v>4663</v>
      </c>
      <c r="Q7" s="201" t="s">
        <v>4710</v>
      </c>
    </row>
    <row r="8" spans="1:17" s="5" customFormat="1" ht="16.5" hidden="1" customHeight="1" x14ac:dyDescent="0.2">
      <c r="A8" s="133"/>
      <c r="B8" s="134"/>
      <c r="C8" s="133"/>
      <c r="D8" s="133"/>
      <c r="F8" s="128"/>
      <c r="G8" s="237" t="s">
        <v>6</v>
      </c>
      <c r="H8" s="238"/>
      <c r="I8" s="238"/>
      <c r="J8" s="167"/>
      <c r="K8" s="166">
        <f t="shared" ref="K8:O8" si="0">SUM(K9:K20)</f>
        <v>56266006092.34082</v>
      </c>
      <c r="L8" s="166">
        <f t="shared" si="0"/>
        <v>59878721457.022049</v>
      </c>
      <c r="M8" s="166">
        <f t="shared" si="0"/>
        <v>63990370987.587143</v>
      </c>
      <c r="N8" s="166">
        <f t="shared" si="0"/>
        <v>68387774279.275589</v>
      </c>
      <c r="O8" s="166">
        <f t="shared" si="0"/>
        <v>73090924202.286392</v>
      </c>
    </row>
    <row r="9" spans="1:17" s="5" customFormat="1" ht="16.5" hidden="1" customHeight="1" x14ac:dyDescent="0.2">
      <c r="A9" s="133"/>
      <c r="B9" s="134"/>
      <c r="C9" s="133"/>
      <c r="D9" s="133"/>
      <c r="F9" s="128"/>
      <c r="G9" s="232" t="s">
        <v>4678</v>
      </c>
      <c r="H9" s="233"/>
      <c r="I9" s="233"/>
      <c r="J9" s="167"/>
      <c r="K9" s="165">
        <v>9328288379.4804249</v>
      </c>
      <c r="L9" s="165">
        <v>9982854375.0685673</v>
      </c>
      <c r="M9" s="165">
        <v>10724480626.592409</v>
      </c>
      <c r="N9" s="165">
        <v>11521202292.341961</v>
      </c>
      <c r="O9" s="165">
        <v>12377112410.640043</v>
      </c>
    </row>
    <row r="10" spans="1:17" s="5" customFormat="1" ht="16.5" hidden="1" customHeight="1" x14ac:dyDescent="0.2">
      <c r="A10" s="133"/>
      <c r="B10" s="134"/>
      <c r="C10" s="133"/>
      <c r="D10" s="133"/>
      <c r="F10" s="128"/>
      <c r="G10" s="232" t="s">
        <v>4679</v>
      </c>
      <c r="H10" s="233"/>
      <c r="I10" s="233"/>
      <c r="J10" s="167"/>
      <c r="K10" s="165">
        <v>0</v>
      </c>
      <c r="L10" s="165">
        <v>0</v>
      </c>
      <c r="M10" s="165">
        <v>0</v>
      </c>
      <c r="N10" s="165">
        <v>0</v>
      </c>
      <c r="O10" s="165">
        <v>0</v>
      </c>
    </row>
    <row r="11" spans="1:17" s="5" customFormat="1" ht="16.5" hidden="1" customHeight="1" x14ac:dyDescent="0.2">
      <c r="A11" s="133"/>
      <c r="B11" s="134"/>
      <c r="C11" s="133"/>
      <c r="D11" s="133"/>
      <c r="F11" s="128"/>
      <c r="G11" s="232" t="s">
        <v>4680</v>
      </c>
      <c r="H11" s="233"/>
      <c r="I11" s="233"/>
      <c r="J11" s="167"/>
      <c r="K11" s="165">
        <v>0</v>
      </c>
      <c r="L11" s="165">
        <v>0</v>
      </c>
      <c r="M11" s="165">
        <v>0</v>
      </c>
      <c r="N11" s="165">
        <v>0</v>
      </c>
      <c r="O11" s="165">
        <v>0</v>
      </c>
    </row>
    <row r="12" spans="1:17" s="5" customFormat="1" ht="16.5" hidden="1" customHeight="1" x14ac:dyDescent="0.2">
      <c r="A12" s="133"/>
      <c r="B12" s="134"/>
      <c r="C12" s="133"/>
      <c r="D12" s="133"/>
      <c r="F12" s="128"/>
      <c r="G12" s="232" t="s">
        <v>4681</v>
      </c>
      <c r="H12" s="233"/>
      <c r="I12" s="233"/>
      <c r="J12" s="167"/>
      <c r="K12" s="165">
        <v>4003462780.3705854</v>
      </c>
      <c r="L12" s="165">
        <v>4176871535.4643326</v>
      </c>
      <c r="M12" s="165">
        <v>4356578878.1608467</v>
      </c>
      <c r="N12" s="165">
        <v>4542926248.8955202</v>
      </c>
      <c r="O12" s="165">
        <v>4736033409.5704794</v>
      </c>
    </row>
    <row r="13" spans="1:17" s="5" customFormat="1" ht="16.5" hidden="1" customHeight="1" x14ac:dyDescent="0.2">
      <c r="A13" s="133"/>
      <c r="B13" s="134"/>
      <c r="C13" s="133"/>
      <c r="D13" s="133"/>
      <c r="F13" s="128"/>
      <c r="G13" s="232" t="s">
        <v>4682</v>
      </c>
      <c r="H13" s="233"/>
      <c r="I13" s="233"/>
      <c r="J13" s="167"/>
      <c r="K13" s="165">
        <v>272047814.39394516</v>
      </c>
      <c r="L13" s="165">
        <v>280209248.82576352</v>
      </c>
      <c r="M13" s="165">
        <v>288615526.29053646</v>
      </c>
      <c r="N13" s="165">
        <v>297273992.07925242</v>
      </c>
      <c r="O13" s="165">
        <v>306192211.8416301</v>
      </c>
    </row>
    <row r="14" spans="1:17" s="5" customFormat="1" ht="16.5" hidden="1" customHeight="1" x14ac:dyDescent="0.2">
      <c r="A14" s="133"/>
      <c r="B14" s="134"/>
      <c r="C14" s="133"/>
      <c r="D14" s="133"/>
      <c r="F14" s="128"/>
      <c r="G14" s="232" t="s">
        <v>4683</v>
      </c>
      <c r="H14" s="233"/>
      <c r="I14" s="233"/>
      <c r="J14" s="167"/>
      <c r="K14" s="165">
        <v>4767956725.6425467</v>
      </c>
      <c r="L14" s="165">
        <v>5041620666.7885361</v>
      </c>
      <c r="M14" s="165">
        <v>5347252132.7501869</v>
      </c>
      <c r="N14" s="165">
        <v>5671858721.9116278</v>
      </c>
      <c r="O14" s="165">
        <v>6016631818.8748407</v>
      </c>
    </row>
    <row r="15" spans="1:17" s="5" customFormat="1" ht="16.5" hidden="1" customHeight="1" x14ac:dyDescent="0.2">
      <c r="A15" s="133"/>
      <c r="B15" s="134"/>
      <c r="C15" s="133"/>
      <c r="D15" s="133"/>
      <c r="F15" s="128"/>
      <c r="G15" s="232" t="s">
        <v>4684</v>
      </c>
      <c r="H15" s="233"/>
      <c r="I15" s="233"/>
      <c r="J15" s="167"/>
      <c r="K15" s="165">
        <v>0</v>
      </c>
      <c r="L15" s="165">
        <v>0</v>
      </c>
      <c r="M15" s="165">
        <v>0</v>
      </c>
      <c r="N15" s="165">
        <v>0</v>
      </c>
      <c r="O15" s="165">
        <v>0</v>
      </c>
    </row>
    <row r="16" spans="1:17" s="5" customFormat="1" ht="16.5" hidden="1" customHeight="1" x14ac:dyDescent="0.2">
      <c r="A16" s="133"/>
      <c r="B16" s="134"/>
      <c r="C16" s="133"/>
      <c r="D16" s="133"/>
      <c r="F16" s="128"/>
      <c r="G16" s="232" t="s">
        <v>4685</v>
      </c>
      <c r="H16" s="233"/>
      <c r="I16" s="233"/>
      <c r="J16" s="167"/>
      <c r="K16" s="165">
        <v>36782472952.253014</v>
      </c>
      <c r="L16" s="165">
        <v>39211955290.749321</v>
      </c>
      <c r="M16" s="165">
        <v>42003846507.450691</v>
      </c>
      <c r="N16" s="165">
        <v>44994520378.781174</v>
      </c>
      <c r="O16" s="165">
        <v>48198130229.750404</v>
      </c>
    </row>
    <row r="17" spans="1:15" s="5" customFormat="1" ht="16.5" hidden="1" customHeight="1" x14ac:dyDescent="0.2">
      <c r="A17" s="133"/>
      <c r="B17" s="134"/>
      <c r="C17" s="133"/>
      <c r="D17" s="133"/>
      <c r="F17" s="128"/>
      <c r="G17" s="232" t="s">
        <v>4686</v>
      </c>
      <c r="H17" s="233"/>
      <c r="I17" s="233"/>
      <c r="J17" s="167"/>
      <c r="K17" s="165">
        <v>1111777440.2003</v>
      </c>
      <c r="L17" s="165">
        <v>1185210340.1255298</v>
      </c>
      <c r="M17" s="165">
        <v>1269597316.3424678</v>
      </c>
      <c r="N17" s="165">
        <v>1359992645.2660515</v>
      </c>
      <c r="O17" s="165">
        <v>1456824121.6089947</v>
      </c>
    </row>
    <row r="18" spans="1:15" s="5" customFormat="1" ht="16.5" hidden="1" customHeight="1" x14ac:dyDescent="0.2">
      <c r="A18" s="133"/>
      <c r="B18" s="134"/>
      <c r="C18" s="133"/>
      <c r="D18" s="133"/>
      <c r="F18" s="128"/>
      <c r="G18" s="232" t="s">
        <v>4687</v>
      </c>
      <c r="H18" s="233"/>
      <c r="I18" s="233"/>
      <c r="J18" s="167"/>
      <c r="K18" s="165">
        <v>0</v>
      </c>
      <c r="L18" s="165">
        <v>0</v>
      </c>
      <c r="M18" s="165">
        <v>0</v>
      </c>
      <c r="N18" s="165">
        <v>0</v>
      </c>
      <c r="O18" s="165">
        <v>0</v>
      </c>
    </row>
    <row r="19" spans="1:15" s="5" customFormat="1" ht="16.5" hidden="1" customHeight="1" x14ac:dyDescent="0.2">
      <c r="A19" s="133"/>
      <c r="B19" s="134"/>
      <c r="C19" s="133"/>
      <c r="D19" s="133"/>
      <c r="F19" s="128"/>
      <c r="G19" s="232" t="s">
        <v>4688</v>
      </c>
      <c r="H19" s="233"/>
      <c r="I19" s="233"/>
      <c r="J19" s="167"/>
      <c r="K19" s="165">
        <v>0</v>
      </c>
      <c r="L19" s="165">
        <v>0</v>
      </c>
      <c r="M19" s="165">
        <v>0</v>
      </c>
      <c r="N19" s="165">
        <v>0</v>
      </c>
      <c r="O19" s="165">
        <v>0</v>
      </c>
    </row>
    <row r="20" spans="1:15" s="5" customFormat="1" ht="16.5" hidden="1" customHeight="1" x14ac:dyDescent="0.2">
      <c r="A20" s="133"/>
      <c r="B20" s="134"/>
      <c r="C20" s="133"/>
      <c r="D20" s="133"/>
      <c r="F20" s="128"/>
      <c r="G20" s="232" t="s">
        <v>4689</v>
      </c>
      <c r="H20" s="233"/>
      <c r="I20" s="233"/>
      <c r="J20" s="167"/>
      <c r="K20" s="165">
        <v>0</v>
      </c>
      <c r="L20" s="165">
        <v>0</v>
      </c>
      <c r="M20" s="165">
        <v>0</v>
      </c>
      <c r="N20" s="165">
        <v>0</v>
      </c>
      <c r="O20" s="165">
        <v>0</v>
      </c>
    </row>
    <row r="21" spans="1:15" s="5" customFormat="1" ht="16.5" hidden="1" customHeight="1" x14ac:dyDescent="0.2">
      <c r="A21" s="133"/>
      <c r="B21" s="134"/>
      <c r="C21" s="133"/>
      <c r="D21" s="133"/>
      <c r="F21" s="128"/>
      <c r="G21" s="232"/>
      <c r="H21" s="233"/>
      <c r="I21" s="233"/>
      <c r="J21" s="167"/>
      <c r="K21" s="165"/>
      <c r="L21" s="165"/>
      <c r="M21" s="165"/>
      <c r="N21" s="165"/>
      <c r="O21" s="165"/>
    </row>
    <row r="22" spans="1:15" s="5" customFormat="1" ht="16.5" hidden="1" customHeight="1" x14ac:dyDescent="0.2">
      <c r="A22" s="133"/>
      <c r="B22" s="134"/>
      <c r="C22" s="133"/>
      <c r="D22" s="133"/>
      <c r="F22" s="128"/>
      <c r="G22" s="232" t="s">
        <v>4690</v>
      </c>
      <c r="H22" s="233"/>
      <c r="I22" s="233"/>
      <c r="J22" s="167"/>
      <c r="K22" s="166">
        <f t="shared" ref="K22:O22" si="1">SUM(K23:K27)</f>
        <v>32093632579.090019</v>
      </c>
      <c r="L22" s="166">
        <f t="shared" si="1"/>
        <v>33478198779.873909</v>
      </c>
      <c r="M22" s="166">
        <f t="shared" si="1"/>
        <v>34912976276.406746</v>
      </c>
      <c r="N22" s="166">
        <f t="shared" si="1"/>
        <v>36400677877.50264</v>
      </c>
      <c r="O22" s="166">
        <f t="shared" si="1"/>
        <v>37942262771.883278</v>
      </c>
    </row>
    <row r="23" spans="1:15" s="5" customFormat="1" ht="16.5" hidden="1" customHeight="1" x14ac:dyDescent="0.2">
      <c r="A23" s="133"/>
      <c r="B23" s="134"/>
      <c r="C23" s="133"/>
      <c r="D23" s="133"/>
      <c r="F23" s="128"/>
      <c r="G23" s="232" t="s">
        <v>4691</v>
      </c>
      <c r="H23" s="233"/>
      <c r="I23" s="233"/>
      <c r="J23" s="167"/>
      <c r="K23" s="165">
        <v>23977171958.030693</v>
      </c>
      <c r="L23" s="165">
        <v>25015735763.418671</v>
      </c>
      <c r="M23" s="165">
        <v>26092022491.768425</v>
      </c>
      <c r="N23" s="165">
        <v>27208077066.80772</v>
      </c>
      <c r="O23" s="165">
        <v>28364616755.532379</v>
      </c>
    </row>
    <row r="24" spans="1:15" s="5" customFormat="1" ht="16.5" hidden="1" customHeight="1" x14ac:dyDescent="0.2">
      <c r="A24" s="133"/>
      <c r="B24" s="134"/>
      <c r="C24" s="133"/>
      <c r="D24" s="133"/>
      <c r="F24" s="128"/>
      <c r="G24" s="232" t="s">
        <v>4692</v>
      </c>
      <c r="H24" s="233"/>
      <c r="I24" s="233"/>
      <c r="J24" s="167"/>
      <c r="K24" s="165">
        <v>7942461190.3191128</v>
      </c>
      <c r="L24" s="165">
        <v>8280926854.0587168</v>
      </c>
      <c r="M24" s="165">
        <v>8631607139.9057693</v>
      </c>
      <c r="N24" s="165">
        <v>8995155093.1829834</v>
      </c>
      <c r="O24" s="165">
        <v>9371807430.4965744</v>
      </c>
    </row>
    <row r="25" spans="1:15" s="5" customFormat="1" ht="16.5" hidden="1" customHeight="1" x14ac:dyDescent="0.2">
      <c r="A25" s="133"/>
      <c r="B25" s="134"/>
      <c r="C25" s="133"/>
      <c r="D25" s="133"/>
      <c r="F25" s="128"/>
      <c r="G25" s="232" t="s">
        <v>4693</v>
      </c>
      <c r="H25" s="233"/>
      <c r="I25" s="233"/>
      <c r="J25" s="167"/>
      <c r="K25" s="165">
        <v>173999430.74021268</v>
      </c>
      <c r="L25" s="165">
        <v>181536162.39652345</v>
      </c>
      <c r="M25" s="165">
        <v>189346644.7325514</v>
      </c>
      <c r="N25" s="165">
        <v>197445717.51193345</v>
      </c>
      <c r="O25" s="165">
        <v>205838585.85432163</v>
      </c>
    </row>
    <row r="26" spans="1:15" s="5" customFormat="1" ht="16.5" hidden="1" customHeight="1" x14ac:dyDescent="0.2">
      <c r="A26" s="133"/>
      <c r="B26" s="134"/>
      <c r="C26" s="133"/>
      <c r="D26" s="133"/>
      <c r="F26" s="128"/>
      <c r="G26" s="232" t="s">
        <v>4694</v>
      </c>
      <c r="H26" s="233"/>
      <c r="I26" s="233"/>
      <c r="J26" s="167"/>
      <c r="K26" s="165">
        <v>0</v>
      </c>
      <c r="L26" s="165">
        <v>0</v>
      </c>
      <c r="M26" s="165">
        <v>0</v>
      </c>
      <c r="N26" s="165">
        <v>0</v>
      </c>
      <c r="O26" s="165">
        <v>0</v>
      </c>
    </row>
    <row r="27" spans="1:15" s="5" customFormat="1" ht="16.5" hidden="1" customHeight="1" x14ac:dyDescent="0.2">
      <c r="A27" s="133"/>
      <c r="B27" s="134"/>
      <c r="C27" s="133"/>
      <c r="D27" s="133"/>
      <c r="F27" s="128"/>
      <c r="G27" s="232" t="s">
        <v>4695</v>
      </c>
      <c r="H27" s="233"/>
      <c r="I27" s="233"/>
      <c r="J27" s="167"/>
      <c r="K27" s="165">
        <v>0</v>
      </c>
      <c r="L27" s="165">
        <v>0</v>
      </c>
      <c r="M27" s="165">
        <v>0</v>
      </c>
      <c r="N27" s="165">
        <v>0</v>
      </c>
      <c r="O27" s="165">
        <v>0</v>
      </c>
    </row>
    <row r="28" spans="1:15" s="5" customFormat="1" ht="16.5" hidden="1" customHeight="1" x14ac:dyDescent="0.2">
      <c r="A28" s="133"/>
      <c r="B28" s="134"/>
      <c r="C28" s="133"/>
      <c r="D28" s="133"/>
      <c r="F28" s="128"/>
      <c r="G28" s="232"/>
      <c r="H28" s="233"/>
      <c r="I28" s="233"/>
      <c r="J28" s="167"/>
      <c r="K28" s="164"/>
      <c r="L28" s="164"/>
      <c r="M28" s="164"/>
      <c r="N28" s="164"/>
      <c r="O28" s="164"/>
    </row>
    <row r="29" spans="1:15" s="5" customFormat="1" ht="16.5" hidden="1" customHeight="1" x14ac:dyDescent="0.2">
      <c r="A29" s="133"/>
      <c r="B29" s="134"/>
      <c r="C29" s="133"/>
      <c r="D29" s="133"/>
      <c r="F29" s="128"/>
      <c r="G29" s="224" t="s">
        <v>7</v>
      </c>
      <c r="H29" s="225"/>
      <c r="I29" s="225"/>
      <c r="J29" s="124"/>
      <c r="K29" s="8">
        <f t="shared" ref="K29:O29" si="2">SUBTOTAL(9,K30)</f>
        <v>6397045574.2500019</v>
      </c>
      <c r="L29" s="8">
        <f t="shared" si="2"/>
        <v>6397247202.6800003</v>
      </c>
      <c r="M29" s="8">
        <f t="shared" si="2"/>
        <v>6434548593.8600006</v>
      </c>
      <c r="N29" s="8">
        <f t="shared" si="2"/>
        <v>6486720272.9386883</v>
      </c>
      <c r="O29" s="8">
        <f t="shared" si="2"/>
        <v>3159000000</v>
      </c>
    </row>
    <row r="30" spans="1:15" s="5" customFormat="1" ht="16.5" hidden="1" customHeight="1" x14ac:dyDescent="0.2">
      <c r="A30" s="133"/>
      <c r="B30" s="134"/>
      <c r="C30" s="133"/>
      <c r="D30" s="133"/>
      <c r="F30" s="128"/>
      <c r="G30" s="224" t="s">
        <v>8</v>
      </c>
      <c r="H30" s="225"/>
      <c r="I30" s="225"/>
      <c r="J30" s="124"/>
      <c r="K30" s="7">
        <v>6397045574.2500019</v>
      </c>
      <c r="L30" s="7">
        <v>6397247202.6800003</v>
      </c>
      <c r="M30" s="7">
        <v>6434548593.8600006</v>
      </c>
      <c r="N30" s="7">
        <v>6486720272.9386883</v>
      </c>
      <c r="O30" s="7">
        <v>3159000000</v>
      </c>
    </row>
    <row r="31" spans="1:15" s="5" customFormat="1" ht="16.5" hidden="1" customHeight="1" thickBot="1" x14ac:dyDescent="0.25">
      <c r="A31" s="133"/>
      <c r="B31" s="134"/>
      <c r="C31" s="133"/>
      <c r="D31" s="133"/>
      <c r="F31" s="128"/>
      <c r="G31" s="224"/>
      <c r="H31" s="225"/>
      <c r="I31" s="225"/>
      <c r="J31" s="124"/>
      <c r="K31" s="7"/>
      <c r="L31" s="7"/>
      <c r="M31" s="7"/>
      <c r="N31" s="7"/>
      <c r="O31" s="7"/>
    </row>
    <row r="32" spans="1:15" s="5" customFormat="1" ht="16.5" hidden="1" customHeight="1" x14ac:dyDescent="0.2">
      <c r="A32" s="133"/>
      <c r="B32" s="134"/>
      <c r="C32" s="133"/>
      <c r="D32" s="133"/>
      <c r="F32" s="128"/>
      <c r="G32" s="226" t="s">
        <v>9</v>
      </c>
      <c r="H32" s="227"/>
      <c r="I32" s="227"/>
      <c r="J32" s="125"/>
      <c r="K32" s="9">
        <f t="shared" ref="K32:O32" si="3">K8+K22+K29</f>
        <v>94756684245.680847</v>
      </c>
      <c r="L32" s="9">
        <f t="shared" si="3"/>
        <v>99754167439.575958</v>
      </c>
      <c r="M32" s="9">
        <f t="shared" si="3"/>
        <v>105337895857.8539</v>
      </c>
      <c r="N32" s="9">
        <f t="shared" si="3"/>
        <v>111275172429.71692</v>
      </c>
      <c r="O32" s="9">
        <f t="shared" si="3"/>
        <v>114192186974.16968</v>
      </c>
    </row>
    <row r="33" spans="1:25" s="10" customFormat="1" ht="12" customHeight="1" thickBot="1" x14ac:dyDescent="0.25">
      <c r="A33" s="135">
        <v>1</v>
      </c>
      <c r="B33" s="135"/>
      <c r="C33" s="138"/>
      <c r="D33" s="138"/>
      <c r="F33" s="129"/>
      <c r="G33" s="11"/>
      <c r="H33" s="11"/>
      <c r="I33" s="11"/>
      <c r="J33" s="11"/>
      <c r="K33" s="12"/>
      <c r="L33" s="12"/>
      <c r="M33" s="12"/>
      <c r="N33" s="12"/>
      <c r="O33" s="12"/>
    </row>
    <row r="34" spans="1:25" x14ac:dyDescent="0.2">
      <c r="A34" s="132"/>
      <c r="G34" s="163" t="s">
        <v>10</v>
      </c>
      <c r="H34" s="162"/>
      <c r="I34" s="162"/>
      <c r="J34" s="161">
        <f>J35+J39+J40+J41+J46+J47+J48+J49+J50</f>
        <v>67770103518.150024</v>
      </c>
      <c r="K34" s="160">
        <f>K35+K39+K40+K41+K46+K47+K48+K49+K50</f>
        <v>71381756076.069366</v>
      </c>
      <c r="L34" s="160">
        <f t="shared" ref="L34:O34" si="4">L35+L39+L40+L41+L46+L47+L48+L49+L50</f>
        <v>71043378040.988647</v>
      </c>
      <c r="M34" s="160">
        <f t="shared" si="4"/>
        <v>73415464192.069717</v>
      </c>
      <c r="N34" s="160">
        <f t="shared" si="4"/>
        <v>76185367973.783707</v>
      </c>
      <c r="O34" s="160">
        <f t="shared" si="4"/>
        <v>78004297017.984589</v>
      </c>
      <c r="Q34" s="176" t="s">
        <v>4669</v>
      </c>
      <c r="R34" s="175" t="s">
        <v>1</v>
      </c>
      <c r="S34" s="175" t="s">
        <v>2</v>
      </c>
      <c r="T34" s="175" t="s">
        <v>3</v>
      </c>
      <c r="U34" s="175" t="s">
        <v>4</v>
      </c>
      <c r="V34" s="175" t="s">
        <v>5</v>
      </c>
      <c r="W34" s="175" t="s">
        <v>82</v>
      </c>
      <c r="X34" s="175" t="s">
        <v>4663</v>
      </c>
      <c r="Y34" s="143"/>
    </row>
    <row r="35" spans="1:25" ht="15" customHeight="1" x14ac:dyDescent="0.2">
      <c r="A35" s="132"/>
      <c r="B35" s="132">
        <v>1000</v>
      </c>
      <c r="G35" s="14"/>
      <c r="H35" s="14" t="s">
        <v>11</v>
      </c>
      <c r="I35" s="14"/>
      <c r="J35" s="17">
        <f t="shared" ref="J35:O35" si="5">SUM(J36:J38)</f>
        <v>14883900493.800001</v>
      </c>
      <c r="K35" s="18">
        <f t="shared" si="5"/>
        <v>15450181905.664942</v>
      </c>
      <c r="L35" s="18">
        <f t="shared" si="5"/>
        <v>16038781275.554596</v>
      </c>
      <c r="M35" s="18">
        <f t="shared" si="5"/>
        <v>16650605305.656967</v>
      </c>
      <c r="N35" s="18">
        <f t="shared" si="5"/>
        <v>17286598452.9991</v>
      </c>
      <c r="O35" s="18">
        <f t="shared" si="5"/>
        <v>17947744531.735168</v>
      </c>
      <c r="Q35" s="171" t="s">
        <v>4667</v>
      </c>
      <c r="R35" s="156"/>
      <c r="S35" s="173">
        <v>4.4499999999999998E-2</v>
      </c>
      <c r="T35" s="173">
        <v>4.4499999999999998E-2</v>
      </c>
      <c r="U35" s="173">
        <v>4.4499999999999998E-2</v>
      </c>
      <c r="V35" s="173">
        <v>4.4499999999999998E-2</v>
      </c>
      <c r="W35" s="173">
        <v>4.4499999999999998E-2</v>
      </c>
      <c r="X35" s="173">
        <v>4.4499999999999998E-2</v>
      </c>
    </row>
    <row r="36" spans="1:25" ht="15" customHeight="1" x14ac:dyDescent="0.2">
      <c r="A36" s="132"/>
      <c r="B36" s="142">
        <v>211113080202201</v>
      </c>
      <c r="C36" s="142">
        <v>211113080202101</v>
      </c>
      <c r="D36" s="131" t="s">
        <v>4667</v>
      </c>
      <c r="I36" s="28" t="s">
        <v>59</v>
      </c>
      <c r="J36" s="17">
        <v>8259613589.7200012</v>
      </c>
      <c r="K36" s="24">
        <f t="shared" ref="K36:O40" si="6">J36*(1+VLOOKUP($D36,$Q$35:$X$45,MATCH(K$7,$Q$34:$X$34,0),FALSE))</f>
        <v>8627166394.4625416</v>
      </c>
      <c r="L36" s="24">
        <f t="shared" si="6"/>
        <v>9011075299.0161247</v>
      </c>
      <c r="M36" s="24">
        <f t="shared" si="6"/>
        <v>9412068149.8223419</v>
      </c>
      <c r="N36" s="24">
        <f t="shared" si="6"/>
        <v>9830905182.4894352</v>
      </c>
      <c r="O36" s="24">
        <f t="shared" si="6"/>
        <v>10268380463.110214</v>
      </c>
      <c r="Q36" s="171" t="s">
        <v>4668</v>
      </c>
      <c r="R36" s="155"/>
      <c r="S36" s="155"/>
      <c r="T36" s="172">
        <v>0.03</v>
      </c>
      <c r="U36" s="172">
        <v>0.03</v>
      </c>
      <c r="V36" s="172">
        <v>0.03</v>
      </c>
      <c r="W36" s="172">
        <v>0.03</v>
      </c>
      <c r="X36" s="172">
        <v>0.03</v>
      </c>
      <c r="Y36" s="144"/>
    </row>
    <row r="37" spans="1:25" ht="15" customHeight="1" x14ac:dyDescent="0.2">
      <c r="A37" s="132"/>
      <c r="C37" s="132">
        <v>307</v>
      </c>
      <c r="D37" s="131" t="s">
        <v>66</v>
      </c>
      <c r="G37" s="14"/>
      <c r="H37" s="14"/>
      <c r="I37" s="28" t="s">
        <v>60</v>
      </c>
      <c r="J37" s="17">
        <v>3383678205.0899982</v>
      </c>
      <c r="K37" s="24">
        <f t="shared" si="6"/>
        <v>3485188551.2426982</v>
      </c>
      <c r="L37" s="24">
        <f t="shared" si="6"/>
        <v>3589744207.7799792</v>
      </c>
      <c r="M37" s="24">
        <f t="shared" si="6"/>
        <v>3697436534.0133786</v>
      </c>
      <c r="N37" s="24">
        <f t="shared" si="6"/>
        <v>3808359630.0337801</v>
      </c>
      <c r="O37" s="24">
        <f t="shared" si="6"/>
        <v>3922610418.9347935</v>
      </c>
      <c r="Q37" s="171" t="s">
        <v>4670</v>
      </c>
      <c r="R37" s="155"/>
      <c r="S37" s="155"/>
      <c r="T37" s="172">
        <v>0.03</v>
      </c>
      <c r="U37" s="172">
        <v>0.03</v>
      </c>
      <c r="V37" s="172">
        <v>0.03</v>
      </c>
      <c r="W37" s="172">
        <v>0.03</v>
      </c>
      <c r="X37" s="172">
        <v>0.03</v>
      </c>
    </row>
    <row r="38" spans="1:25" ht="15" customHeight="1" x14ac:dyDescent="0.2">
      <c r="A38" s="132"/>
      <c r="D38" s="131" t="s">
        <v>66</v>
      </c>
      <c r="G38" s="14"/>
      <c r="H38" s="14"/>
      <c r="I38" s="28" t="s">
        <v>61</v>
      </c>
      <c r="J38" s="17">
        <v>3240608698.9900012</v>
      </c>
      <c r="K38" s="24">
        <f t="shared" si="6"/>
        <v>3337826959.9597015</v>
      </c>
      <c r="L38" s="24">
        <f t="shared" si="6"/>
        <v>3437961768.7584925</v>
      </c>
      <c r="M38" s="24">
        <f t="shared" si="6"/>
        <v>3541100621.8212471</v>
      </c>
      <c r="N38" s="24">
        <f t="shared" si="6"/>
        <v>3647333640.4758844</v>
      </c>
      <c r="O38" s="24">
        <f t="shared" si="6"/>
        <v>3756753649.6901612</v>
      </c>
      <c r="Q38" s="170" t="s">
        <v>65</v>
      </c>
      <c r="R38" s="173">
        <v>8.9999999999999993E-3</v>
      </c>
      <c r="S38" s="173">
        <v>0.02</v>
      </c>
      <c r="T38" s="173">
        <v>2.3E-2</v>
      </c>
      <c r="U38" s="173">
        <v>2.5000000000000001E-2</v>
      </c>
      <c r="V38" s="173">
        <v>2.5999999999999999E-2</v>
      </c>
      <c r="W38" s="173">
        <v>2.7E-2</v>
      </c>
      <c r="X38" s="173">
        <v>2.7E-2</v>
      </c>
    </row>
    <row r="39" spans="1:25" ht="15" customHeight="1" x14ac:dyDescent="0.2">
      <c r="A39" s="132"/>
      <c r="B39" s="132">
        <v>2000</v>
      </c>
      <c r="D39" s="131" t="s">
        <v>65</v>
      </c>
      <c r="G39" s="14"/>
      <c r="H39" s="14" t="s">
        <v>12</v>
      </c>
      <c r="I39" s="14"/>
      <c r="J39" s="17">
        <v>921396453.66000092</v>
      </c>
      <c r="K39" s="24">
        <f t="shared" si="6"/>
        <v>942588572.09418082</v>
      </c>
      <c r="L39" s="24">
        <f t="shared" si="6"/>
        <v>966153286.39653528</v>
      </c>
      <c r="M39" s="24">
        <f t="shared" si="6"/>
        <v>991273271.8428452</v>
      </c>
      <c r="N39" s="24">
        <f t="shared" si="6"/>
        <v>1018037650.1826019</v>
      </c>
      <c r="O39" s="24">
        <f t="shared" si="6"/>
        <v>1045524666.7375321</v>
      </c>
      <c r="Q39" s="171" t="s">
        <v>66</v>
      </c>
      <c r="R39" s="173">
        <v>3.2000000000000001E-2</v>
      </c>
      <c r="S39" s="173">
        <v>0.03</v>
      </c>
      <c r="T39" s="173">
        <v>0.03</v>
      </c>
      <c r="U39" s="173">
        <v>0.03</v>
      </c>
      <c r="V39" s="173">
        <v>0.03</v>
      </c>
      <c r="W39" s="173">
        <v>0.03</v>
      </c>
      <c r="X39" s="173">
        <v>0.03</v>
      </c>
    </row>
    <row r="40" spans="1:25" ht="15" customHeight="1" x14ac:dyDescent="0.2">
      <c r="A40" s="132"/>
      <c r="B40" s="132">
        <v>3000</v>
      </c>
      <c r="D40" s="131" t="s">
        <v>65</v>
      </c>
      <c r="G40" s="14"/>
      <c r="H40" s="14" t="s">
        <v>13</v>
      </c>
      <c r="I40" s="14"/>
      <c r="J40" s="17">
        <v>3097642607.9800014</v>
      </c>
      <c r="K40" s="24">
        <f t="shared" si="6"/>
        <v>3168888387.963541</v>
      </c>
      <c r="L40" s="24">
        <f t="shared" si="6"/>
        <v>3248110597.6626291</v>
      </c>
      <c r="M40" s="24">
        <f t="shared" si="6"/>
        <v>3332561473.2018576</v>
      </c>
      <c r="N40" s="24">
        <f t="shared" si="6"/>
        <v>3422540632.9783072</v>
      </c>
      <c r="O40" s="24">
        <f t="shared" si="6"/>
        <v>3514949230.0687213</v>
      </c>
      <c r="Q40" s="171" t="s">
        <v>4664</v>
      </c>
      <c r="R40" s="155"/>
      <c r="S40" s="155"/>
      <c r="T40" s="147">
        <v>2.2000000000000002</v>
      </c>
      <c r="U40" s="147">
        <v>3.0000000000000027E-2</v>
      </c>
      <c r="V40" s="147">
        <v>3.0000000000000027E-2</v>
      </c>
      <c r="W40" s="147">
        <v>1.0269999999999999</v>
      </c>
      <c r="X40" s="147"/>
    </row>
    <row r="41" spans="1:25" ht="15" customHeight="1" x14ac:dyDescent="0.2">
      <c r="A41" s="132"/>
      <c r="B41" s="132">
        <v>4000</v>
      </c>
      <c r="G41" s="14"/>
      <c r="H41" s="20" t="s">
        <v>14</v>
      </c>
      <c r="I41" s="14"/>
      <c r="J41" s="17">
        <f>SUM(J42:J45)</f>
        <v>25903164489.290005</v>
      </c>
      <c r="K41" s="24">
        <f>SUM(K42:K45)</f>
        <v>27640802905.8078</v>
      </c>
      <c r="L41" s="17">
        <f t="shared" ref="L41:O41" si="7">SUM(L42:L45)</f>
        <v>27496454309.494881</v>
      </c>
      <c r="M41" s="17">
        <f t="shared" si="7"/>
        <v>28273113998.775265</v>
      </c>
      <c r="N41" s="17">
        <f t="shared" si="7"/>
        <v>29352933292.288601</v>
      </c>
      <c r="O41" s="17">
        <f t="shared" si="7"/>
        <v>29448385421.213825</v>
      </c>
      <c r="Q41" s="171" t="s">
        <v>4665</v>
      </c>
      <c r="R41" s="155"/>
      <c r="S41" s="155"/>
      <c r="T41" s="147">
        <v>0.29968626900810413</v>
      </c>
      <c r="U41" s="147">
        <v>3.0000000000000027E-2</v>
      </c>
      <c r="V41" s="147">
        <v>3.0000000000000027E-2</v>
      </c>
      <c r="W41" s="147">
        <v>0.03</v>
      </c>
      <c r="X41" s="174"/>
    </row>
    <row r="42" spans="1:25" ht="15" customHeight="1" x14ac:dyDescent="0.2">
      <c r="A42" s="132"/>
      <c r="C42" s="141">
        <v>211143210051001</v>
      </c>
      <c r="D42" s="139" t="s">
        <v>4664</v>
      </c>
      <c r="G42" s="14"/>
      <c r="H42" s="20"/>
      <c r="I42" s="28" t="s">
        <v>79</v>
      </c>
      <c r="J42" s="17">
        <v>441603539</v>
      </c>
      <c r="K42" s="24">
        <f>J42*(1+220%)</f>
        <v>1413131324.8000002</v>
      </c>
      <c r="L42" s="24">
        <f>J42*1.03^2</f>
        <v>468497194.52509999</v>
      </c>
      <c r="M42" s="24">
        <f t="shared" ref="M42" si="8">L42*(1+VLOOKUP($D42,$Q$35:$X$45,MATCH(M$7,$Q$34:$X$34,0),FALSE))</f>
        <v>482552110.36085302</v>
      </c>
      <c r="N42" s="24">
        <f>M42*(1+VLOOKUP($D42,$Q$35:$X$45,MATCH(N$7,$Q$34:$X$34,0),FALSE))</f>
        <v>978133127.70144916</v>
      </c>
      <c r="O42" s="24">
        <f>M42*1.03^2</f>
        <v>511939533.88182896</v>
      </c>
      <c r="Q42" s="171" t="s">
        <v>4666</v>
      </c>
      <c r="R42" s="154"/>
      <c r="S42" s="154"/>
      <c r="T42" s="172">
        <v>0.04</v>
      </c>
      <c r="U42" s="172">
        <v>0.04</v>
      </c>
      <c r="V42" s="172">
        <v>0.04</v>
      </c>
      <c r="W42" s="172">
        <v>0.04</v>
      </c>
      <c r="X42" s="172">
        <v>0.04</v>
      </c>
    </row>
    <row r="43" spans="1:25" ht="15" customHeight="1" x14ac:dyDescent="0.2">
      <c r="A43" s="132"/>
      <c r="C43" s="141">
        <v>211143210052001</v>
      </c>
      <c r="D43" s="139" t="s">
        <v>4665</v>
      </c>
      <c r="G43" s="14"/>
      <c r="H43" s="20"/>
      <c r="I43" s="28" t="s">
        <v>80</v>
      </c>
      <c r="J43" s="17">
        <v>52716430</v>
      </c>
      <c r="K43" s="24">
        <f t="shared" ref="K43:O43" si="9">J43*(1+VLOOKUP($D43,$Q$35:$X$45,MATCH(K$7,$Q$34:$X$34,0),FALSE))</f>
        <v>68514820.222126886</v>
      </c>
      <c r="L43" s="24">
        <f t="shared" si="9"/>
        <v>70570264.828790694</v>
      </c>
      <c r="M43" s="24">
        <f t="shared" si="9"/>
        <v>72687372.773654416</v>
      </c>
      <c r="N43" s="24">
        <f t="shared" si="9"/>
        <v>74867993.956864044</v>
      </c>
      <c r="O43" s="24">
        <f t="shared" si="9"/>
        <v>74867993.956864044</v>
      </c>
      <c r="Q43" s="171" t="s">
        <v>4673</v>
      </c>
      <c r="R43" s="155"/>
      <c r="S43" s="155"/>
      <c r="T43" s="172">
        <f>K189</f>
        <v>-6.8669663909749934E-2</v>
      </c>
      <c r="U43" s="172">
        <f t="shared" ref="U43:X43" si="10">L189</f>
        <v>6.1989759959526713E-2</v>
      </c>
      <c r="V43" s="172">
        <f t="shared" si="10"/>
        <v>6.2534136865857626E-2</v>
      </c>
      <c r="W43" s="172">
        <f t="shared" si="10"/>
        <v>6.3093437960813459E-2</v>
      </c>
      <c r="X43" s="172">
        <f t="shared" si="10"/>
        <v>6.2876699156665605E-2</v>
      </c>
    </row>
    <row r="44" spans="1:25" ht="15" customHeight="1" x14ac:dyDescent="0.2">
      <c r="A44" s="132"/>
      <c r="C44" s="141"/>
      <c r="D44" s="139"/>
      <c r="G44" s="14"/>
      <c r="H44" s="20"/>
      <c r="I44" s="28" t="s">
        <v>4702</v>
      </c>
      <c r="J44" s="17">
        <f>J202</f>
        <v>4585613977</v>
      </c>
      <c r="K44" s="17">
        <f t="shared" ref="K44:O44" si="11">K202</f>
        <v>4856991915</v>
      </c>
      <c r="L44" s="17">
        <f t="shared" si="11"/>
        <v>5122667883.210681</v>
      </c>
      <c r="M44" s="17">
        <f t="shared" si="11"/>
        <v>5315452855.5702591</v>
      </c>
      <c r="N44" s="17">
        <f t="shared" si="11"/>
        <v>5292645125.7378864</v>
      </c>
      <c r="O44" s="17">
        <f t="shared" si="11"/>
        <v>5233094098.2706366</v>
      </c>
      <c r="Q44" s="13"/>
      <c r="R44" s="20"/>
      <c r="S44" s="20"/>
      <c r="T44" s="194"/>
      <c r="U44" s="185"/>
      <c r="V44" s="185"/>
      <c r="W44" s="185"/>
      <c r="X44" s="185"/>
    </row>
    <row r="45" spans="1:25" ht="15" customHeight="1" x14ac:dyDescent="0.2">
      <c r="A45" s="132"/>
      <c r="B45" s="132">
        <v>4000</v>
      </c>
      <c r="D45" s="131" t="s">
        <v>65</v>
      </c>
      <c r="G45" s="14"/>
      <c r="H45" s="20"/>
      <c r="I45" s="28" t="s">
        <v>81</v>
      </c>
      <c r="J45" s="17">
        <v>20823230543.290005</v>
      </c>
      <c r="K45" s="24">
        <f t="shared" ref="K45:O49" si="12">J45*(1+VLOOKUP($D45,$Q$35:$X$45,MATCH(K$7,$Q$34:$X$34,0),FALSE))</f>
        <v>21302164845.785671</v>
      </c>
      <c r="L45" s="24">
        <f t="shared" si="12"/>
        <v>21834718966.930309</v>
      </c>
      <c r="M45" s="24">
        <f t="shared" si="12"/>
        <v>22402421660.070499</v>
      </c>
      <c r="N45" s="24">
        <f t="shared" si="12"/>
        <v>23007287044.892403</v>
      </c>
      <c r="O45" s="24">
        <f t="shared" si="12"/>
        <v>23628483795.104496</v>
      </c>
      <c r="Q45" s="14"/>
      <c r="R45" s="14"/>
      <c r="S45" s="14"/>
      <c r="T45" s="14"/>
      <c r="U45" s="14"/>
      <c r="V45" s="14"/>
      <c r="W45" s="14"/>
      <c r="X45" s="14"/>
    </row>
    <row r="46" spans="1:25" ht="15" customHeight="1" x14ac:dyDescent="0.2">
      <c r="A46" s="132"/>
      <c r="B46" s="132">
        <v>5000</v>
      </c>
      <c r="D46" s="131" t="s">
        <v>65</v>
      </c>
      <c r="G46" s="14"/>
      <c r="H46" s="20" t="s">
        <v>15</v>
      </c>
      <c r="I46" s="14"/>
      <c r="J46" s="17">
        <v>591425936.62000012</v>
      </c>
      <c r="K46" s="24">
        <f t="shared" si="12"/>
        <v>605028733.16226006</v>
      </c>
      <c r="L46" s="24">
        <f t="shared" si="12"/>
        <v>620154451.49131656</v>
      </c>
      <c r="M46" s="24">
        <f t="shared" si="12"/>
        <v>636278467.23009086</v>
      </c>
      <c r="N46" s="24">
        <f t="shared" si="12"/>
        <v>653457985.8453033</v>
      </c>
      <c r="O46" s="24">
        <f t="shared" si="12"/>
        <v>671101351.46312642</v>
      </c>
    </row>
    <row r="47" spans="1:25" x14ac:dyDescent="0.2">
      <c r="A47" s="132"/>
      <c r="B47" s="132">
        <v>6000</v>
      </c>
      <c r="D47" s="131" t="s">
        <v>66</v>
      </c>
      <c r="G47" s="14"/>
      <c r="H47" s="20" t="s">
        <v>16</v>
      </c>
      <c r="I47" s="14"/>
      <c r="J47" s="17">
        <v>1083721962.6900001</v>
      </c>
      <c r="K47" s="24">
        <f t="shared" si="12"/>
        <v>1116233621.5707002</v>
      </c>
      <c r="L47" s="24">
        <f t="shared" si="12"/>
        <v>1149720630.2178211</v>
      </c>
      <c r="M47" s="24">
        <f t="shared" si="12"/>
        <v>1184212249.1243558</v>
      </c>
      <c r="N47" s="24">
        <f t="shared" si="12"/>
        <v>1219738616.5980866</v>
      </c>
      <c r="O47" s="24">
        <f t="shared" si="12"/>
        <v>1256330775.0960293</v>
      </c>
    </row>
    <row r="48" spans="1:25" ht="15" customHeight="1" x14ac:dyDescent="0.2">
      <c r="A48" s="132"/>
      <c r="B48" s="132">
        <v>7000</v>
      </c>
      <c r="D48" s="131" t="s">
        <v>65</v>
      </c>
      <c r="G48" s="14"/>
      <c r="H48" s="20" t="s">
        <v>17</v>
      </c>
      <c r="I48" s="14"/>
      <c r="J48" s="17">
        <v>2415874256.6500006</v>
      </c>
      <c r="K48" s="24">
        <f t="shared" si="12"/>
        <v>2471439364.5529504</v>
      </c>
      <c r="L48" s="24">
        <f t="shared" si="12"/>
        <v>2533225348.6667738</v>
      </c>
      <c r="M48" s="24">
        <f t="shared" si="12"/>
        <v>2599089207.73211</v>
      </c>
      <c r="N48" s="24">
        <f t="shared" si="12"/>
        <v>2669264616.3408766</v>
      </c>
      <c r="O48" s="24">
        <f t="shared" si="12"/>
        <v>2741334760.98208</v>
      </c>
    </row>
    <row r="49" spans="1:17" ht="15" customHeight="1" x14ac:dyDescent="0.2">
      <c r="A49" s="132"/>
      <c r="B49" s="132">
        <v>8000</v>
      </c>
      <c r="D49" s="131" t="s">
        <v>4666</v>
      </c>
      <c r="G49" s="14"/>
      <c r="H49" s="20" t="s">
        <v>18</v>
      </c>
      <c r="I49" s="14"/>
      <c r="J49" s="17">
        <v>9218734069.1900005</v>
      </c>
      <c r="K49" s="24">
        <f t="shared" si="12"/>
        <v>9587483431.9576015</v>
      </c>
      <c r="L49" s="24">
        <f t="shared" si="12"/>
        <v>9970982769.2359066</v>
      </c>
      <c r="M49" s="24">
        <f t="shared" si="12"/>
        <v>10369822080.005342</v>
      </c>
      <c r="N49" s="24">
        <f t="shared" si="12"/>
        <v>10784614963.205557</v>
      </c>
      <c r="O49" s="24">
        <f t="shared" si="12"/>
        <v>11215999561.73378</v>
      </c>
    </row>
    <row r="50" spans="1:17" s="22" customFormat="1" x14ac:dyDescent="0.2">
      <c r="A50" s="136"/>
      <c r="B50" s="136">
        <v>9000</v>
      </c>
      <c r="C50" s="137"/>
      <c r="D50" s="137"/>
      <c r="F50" s="130"/>
      <c r="G50" s="20"/>
      <c r="H50" s="20" t="s">
        <v>19</v>
      </c>
      <c r="I50" s="20"/>
      <c r="J50" s="23">
        <f>SUBTOTAL(9,J51:J56)</f>
        <v>9654243248.2700005</v>
      </c>
      <c r="K50" s="23">
        <f t="shared" ref="K50:O50" si="13">SUBTOTAL(9,K51:K56)</f>
        <v>10399109153.295393</v>
      </c>
      <c r="L50" s="23">
        <f t="shared" si="13"/>
        <v>9019795372.2681866</v>
      </c>
      <c r="M50" s="23">
        <f t="shared" si="13"/>
        <v>9378508138.5008869</v>
      </c>
      <c r="N50" s="23">
        <f t="shared" si="13"/>
        <v>9778181763.3452702</v>
      </c>
      <c r="O50" s="23">
        <f t="shared" si="13"/>
        <v>10162926718.954325</v>
      </c>
    </row>
    <row r="51" spans="1:17" ht="14.25" customHeight="1" x14ac:dyDescent="0.2">
      <c r="A51" s="132"/>
      <c r="B51" s="132" t="s">
        <v>4580</v>
      </c>
      <c r="D51" s="131" t="s">
        <v>4671</v>
      </c>
      <c r="G51" s="14"/>
      <c r="H51" s="20"/>
      <c r="I51" s="28" t="s">
        <v>4660</v>
      </c>
      <c r="J51" s="17">
        <v>509176800.56999999</v>
      </c>
      <c r="K51" s="24">
        <v>628944586.6295768</v>
      </c>
      <c r="L51" s="17">
        <v>754534830.12917578</v>
      </c>
      <c r="M51" s="17">
        <v>903396290.79692936</v>
      </c>
      <c r="N51" s="17">
        <v>1077655885.3912983</v>
      </c>
      <c r="O51" s="17">
        <v>1278316557.5787752</v>
      </c>
    </row>
    <row r="52" spans="1:17" s="22" customFormat="1" ht="14.25" customHeight="1" x14ac:dyDescent="0.2">
      <c r="A52" s="136"/>
      <c r="B52" s="136" t="s">
        <v>4586</v>
      </c>
      <c r="C52" s="137"/>
      <c r="D52" s="131" t="s">
        <v>4671</v>
      </c>
      <c r="F52" s="130"/>
      <c r="G52" s="20"/>
      <c r="H52" s="20"/>
      <c r="I52" s="169" t="s">
        <v>4650</v>
      </c>
      <c r="J52" s="17">
        <v>3295000000.04</v>
      </c>
      <c r="K52" s="24">
        <v>3986250000.04</v>
      </c>
      <c r="L52" s="24">
        <v>2295000000</v>
      </c>
      <c r="M52" s="24">
        <v>2295000024.4133325</v>
      </c>
      <c r="N52" s="24">
        <v>2180114410.9353051</v>
      </c>
      <c r="O52" s="24">
        <v>2295000243.7216654</v>
      </c>
    </row>
    <row r="53" spans="1:17" s="22" customFormat="1" ht="14.25" customHeight="1" x14ac:dyDescent="0.2">
      <c r="A53" s="136"/>
      <c r="B53" s="136">
        <v>9200</v>
      </c>
      <c r="C53" s="137"/>
      <c r="D53" s="131" t="s">
        <v>4671</v>
      </c>
      <c r="F53" s="130"/>
      <c r="G53" s="20"/>
      <c r="H53" s="20"/>
      <c r="I53" s="169" t="s">
        <v>20</v>
      </c>
      <c r="J53" s="17">
        <v>4659207554.3299999</v>
      </c>
      <c r="K53" s="24">
        <v>4542825446.4897356</v>
      </c>
      <c r="L53" s="24">
        <v>4676530144.3101578</v>
      </c>
      <c r="M53" s="24">
        <v>4831213366.4397469</v>
      </c>
      <c r="N53" s="24">
        <v>5113696884.3127079</v>
      </c>
      <c r="O53" s="24">
        <v>5122304035.0517988</v>
      </c>
    </row>
    <row r="54" spans="1:17" ht="14.25" customHeight="1" x14ac:dyDescent="0.2">
      <c r="A54" s="132"/>
      <c r="B54" s="132" t="s">
        <v>4602</v>
      </c>
      <c r="D54" s="131" t="s">
        <v>4672</v>
      </c>
      <c r="G54" s="14"/>
      <c r="H54" s="20"/>
      <c r="I54" s="28" t="s">
        <v>21</v>
      </c>
      <c r="J54" s="17">
        <v>1046463058.46</v>
      </c>
      <c r="K54" s="24">
        <v>1096693285.2660801</v>
      </c>
      <c r="L54" s="24">
        <v>1149334562.9588521</v>
      </c>
      <c r="M54" s="24">
        <v>1204502621.9808769</v>
      </c>
      <c r="N54" s="24">
        <v>1262318747.835959</v>
      </c>
      <c r="O54" s="24">
        <v>1322910047.732085</v>
      </c>
    </row>
    <row r="55" spans="1:17" s="33" customFormat="1" ht="12" customHeight="1" x14ac:dyDescent="0.2">
      <c r="A55" s="132"/>
      <c r="B55" s="132" t="s">
        <v>4596</v>
      </c>
      <c r="C55" s="131"/>
      <c r="D55" s="131" t="s">
        <v>4672</v>
      </c>
      <c r="E55" s="1"/>
      <c r="F55" s="38"/>
      <c r="G55" s="14"/>
      <c r="H55" s="14"/>
      <c r="I55" s="28" t="s">
        <v>4661</v>
      </c>
      <c r="J55" s="17">
        <v>2430467.9</v>
      </c>
      <c r="K55" s="24">
        <v>2430467.9018087387</v>
      </c>
      <c r="L55" s="24">
        <v>2430467.9018087387</v>
      </c>
      <c r="M55" s="24">
        <v>2430467.9018087387</v>
      </c>
      <c r="N55" s="24">
        <v>2430467.9018087387</v>
      </c>
      <c r="O55" s="24">
        <v>2430467.9018087387</v>
      </c>
    </row>
    <row r="56" spans="1:17" s="33" customFormat="1" ht="12" customHeight="1" x14ac:dyDescent="0.2">
      <c r="A56" s="132"/>
      <c r="B56" s="132" t="s">
        <v>4598</v>
      </c>
      <c r="C56" s="131"/>
      <c r="D56" s="131" t="s">
        <v>4672</v>
      </c>
      <c r="E56" s="1"/>
      <c r="F56" s="38"/>
      <c r="G56" s="14"/>
      <c r="H56" s="14"/>
      <c r="I56" s="28" t="s">
        <v>4662</v>
      </c>
      <c r="J56" s="17">
        <v>141965366.97</v>
      </c>
      <c r="K56" s="24">
        <v>141965366.96819127</v>
      </c>
      <c r="L56" s="24">
        <v>141965366.96819127</v>
      </c>
      <c r="M56" s="24">
        <v>141965366.96819127</v>
      </c>
      <c r="N56" s="24">
        <v>141965366.96819127</v>
      </c>
      <c r="O56" s="24">
        <v>141965366.96819127</v>
      </c>
    </row>
    <row r="57" spans="1:17" s="22" customFormat="1" ht="15.75" customHeight="1" x14ac:dyDescent="0.2">
      <c r="A57" s="136">
        <v>2</v>
      </c>
      <c r="B57" s="136"/>
      <c r="C57" s="137"/>
      <c r="D57" s="137"/>
      <c r="F57" s="130"/>
      <c r="G57" s="163" t="s">
        <v>23</v>
      </c>
      <c r="H57" s="162"/>
      <c r="I57" s="162"/>
      <c r="J57" s="161">
        <f t="shared" ref="J57:O57" si="14">J58+J59+J60+J61+J62+J63+J64+J65+J66</f>
        <v>37374887466.220001</v>
      </c>
      <c r="K57" s="161">
        <f t="shared" si="14"/>
        <v>34808366505.249947</v>
      </c>
      <c r="L57" s="161">
        <f t="shared" si="14"/>
        <v>36966128789.493622</v>
      </c>
      <c r="M57" s="161">
        <f t="shared" si="14"/>
        <v>39277773746.61673</v>
      </c>
      <c r="N57" s="161">
        <f t="shared" si="14"/>
        <v>41755943527.73777</v>
      </c>
      <c r="O57" s="161">
        <f t="shared" si="14"/>
        <v>44381419426.934059</v>
      </c>
    </row>
    <row r="58" spans="1:17" ht="15" customHeight="1" x14ac:dyDescent="0.2">
      <c r="B58" s="132">
        <v>1000</v>
      </c>
      <c r="D58" s="131" t="s">
        <v>4673</v>
      </c>
      <c r="G58" s="14"/>
      <c r="H58" s="14" t="s">
        <v>11</v>
      </c>
      <c r="I58" s="14"/>
      <c r="J58" s="17">
        <v>3118946725.0499997</v>
      </c>
      <c r="K58" s="24">
        <f t="shared" ref="K58:O64" si="15">J58*(1+VLOOKUP($D58,$Q$35:$X$45,MATCH(K$7,$Q$34:$X$34,0),FALSE))</f>
        <v>2904769701.6884012</v>
      </c>
      <c r="L58" s="24">
        <f t="shared" si="15"/>
        <v>3084835678.2337713</v>
      </c>
      <c r="M58" s="24">
        <f t="shared" si="15"/>
        <v>3277743214.7451229</v>
      </c>
      <c r="N58" s="24">
        <f t="shared" si="15"/>
        <v>3484547302.9161215</v>
      </c>
      <c r="O58" s="24">
        <f t="shared" si="15"/>
        <v>3703644135.3787489</v>
      </c>
    </row>
    <row r="59" spans="1:17" ht="15" customHeight="1" x14ac:dyDescent="0.2">
      <c r="B59" s="132">
        <v>2000</v>
      </c>
      <c r="D59" s="131" t="s">
        <v>4673</v>
      </c>
      <c r="G59" s="14"/>
      <c r="H59" s="14" t="s">
        <v>12</v>
      </c>
      <c r="I59" s="14"/>
      <c r="J59" s="17">
        <v>0</v>
      </c>
      <c r="K59" s="24">
        <f t="shared" si="15"/>
        <v>0</v>
      </c>
      <c r="L59" s="24">
        <f t="shared" si="15"/>
        <v>0</v>
      </c>
      <c r="M59" s="24">
        <f t="shared" si="15"/>
        <v>0</v>
      </c>
      <c r="N59" s="24">
        <f t="shared" si="15"/>
        <v>0</v>
      </c>
      <c r="O59" s="24">
        <f t="shared" si="15"/>
        <v>0</v>
      </c>
    </row>
    <row r="60" spans="1:17" ht="15" customHeight="1" x14ac:dyDescent="0.2">
      <c r="B60" s="132">
        <v>3000</v>
      </c>
      <c r="D60" s="131" t="s">
        <v>4673</v>
      </c>
      <c r="G60" s="14"/>
      <c r="H60" s="14" t="s">
        <v>13</v>
      </c>
      <c r="I60" s="14"/>
      <c r="J60" s="17">
        <v>0</v>
      </c>
      <c r="K60" s="24">
        <f t="shared" si="15"/>
        <v>0</v>
      </c>
      <c r="L60" s="24">
        <f t="shared" si="15"/>
        <v>0</v>
      </c>
      <c r="M60" s="24">
        <f t="shared" si="15"/>
        <v>0</v>
      </c>
      <c r="N60" s="24">
        <f t="shared" si="15"/>
        <v>0</v>
      </c>
      <c r="O60" s="24">
        <f t="shared" si="15"/>
        <v>0</v>
      </c>
    </row>
    <row r="61" spans="1:17" ht="15" customHeight="1" x14ac:dyDescent="0.2">
      <c r="B61" s="132">
        <v>4000</v>
      </c>
      <c r="D61" s="131" t="s">
        <v>4673</v>
      </c>
      <c r="G61" s="14"/>
      <c r="H61" s="20" t="s">
        <v>14</v>
      </c>
      <c r="I61" s="14"/>
      <c r="J61" s="17">
        <v>2940559.22</v>
      </c>
      <c r="K61" s="24">
        <f t="shared" si="15"/>
        <v>2738632.006655884</v>
      </c>
      <c r="L61" s="24">
        <f t="shared" si="15"/>
        <v>2908399.1473659594</v>
      </c>
      <c r="M61" s="24">
        <f t="shared" si="15"/>
        <v>3090273.377707886</v>
      </c>
      <c r="N61" s="24">
        <f t="shared" si="15"/>
        <v>3285249.3493462522</v>
      </c>
      <c r="O61" s="24">
        <f t="shared" si="15"/>
        <v>3491814.984339728</v>
      </c>
    </row>
    <row r="62" spans="1:17" ht="15" customHeight="1" x14ac:dyDescent="0.2">
      <c r="B62" s="132">
        <v>5000</v>
      </c>
      <c r="D62" s="131" t="s">
        <v>4673</v>
      </c>
      <c r="G62" s="14"/>
      <c r="H62" s="20" t="s">
        <v>15</v>
      </c>
      <c r="I62" s="14"/>
      <c r="J62" s="17">
        <v>648269698.1500001</v>
      </c>
      <c r="K62" s="24">
        <f t="shared" si="15"/>
        <v>603753235.85516453</v>
      </c>
      <c r="L62" s="24">
        <f t="shared" si="15"/>
        <v>641179754.02061367</v>
      </c>
      <c r="M62" s="24">
        <f t="shared" si="15"/>
        <v>681275376.51415563</v>
      </c>
      <c r="N62" s="24">
        <f t="shared" si="15"/>
        <v>724259382.21648133</v>
      </c>
      <c r="O62" s="24">
        <f t="shared" si="15"/>
        <v>769798421.50349951</v>
      </c>
    </row>
    <row r="63" spans="1:17" x14ac:dyDescent="0.2">
      <c r="B63" s="132">
        <v>6000</v>
      </c>
      <c r="D63" s="131" t="s">
        <v>4673</v>
      </c>
      <c r="G63" s="14"/>
      <c r="H63" s="20" t="s">
        <v>16</v>
      </c>
      <c r="I63" s="14"/>
      <c r="J63" s="17">
        <v>482997181.01999998</v>
      </c>
      <c r="K63" s="24">
        <f t="shared" si="15"/>
        <v>449829926.92999995</v>
      </c>
      <c r="L63" s="24">
        <f t="shared" si="15"/>
        <v>477714776.12300211</v>
      </c>
      <c r="M63" s="24">
        <f t="shared" si="15"/>
        <v>507588257.31592047</v>
      </c>
      <c r="N63" s="24">
        <f t="shared" si="15"/>
        <v>539613745.53851986</v>
      </c>
      <c r="O63" s="24">
        <f t="shared" si="15"/>
        <v>573542876.67754686</v>
      </c>
      <c r="Q63" s="1" t="s">
        <v>4720</v>
      </c>
    </row>
    <row r="64" spans="1:17" ht="15" hidden="1" customHeight="1" x14ac:dyDescent="0.2">
      <c r="B64" s="132">
        <v>7000</v>
      </c>
      <c r="D64" s="131" t="s">
        <v>4673</v>
      </c>
      <c r="G64" s="14"/>
      <c r="H64" s="20" t="s">
        <v>17</v>
      </c>
      <c r="I64" s="14"/>
      <c r="J64" s="17">
        <v>0</v>
      </c>
      <c r="K64" s="24">
        <f t="shared" si="15"/>
        <v>0</v>
      </c>
      <c r="L64" s="24">
        <f t="shared" si="15"/>
        <v>0</v>
      </c>
      <c r="M64" s="24">
        <f t="shared" si="15"/>
        <v>0</v>
      </c>
      <c r="N64" s="24">
        <f t="shared" si="15"/>
        <v>0</v>
      </c>
      <c r="O64" s="24">
        <f t="shared" si="15"/>
        <v>0</v>
      </c>
    </row>
    <row r="65" spans="1:27" ht="15" customHeight="1" x14ac:dyDescent="0.2">
      <c r="B65" s="132">
        <v>8000</v>
      </c>
      <c r="D65" s="131" t="s">
        <v>4673</v>
      </c>
      <c r="G65" s="14"/>
      <c r="H65" s="20" t="s">
        <v>84</v>
      </c>
      <c r="I65" s="14"/>
      <c r="J65" s="17">
        <v>32998990069.09</v>
      </c>
      <c r="K65" s="35">
        <f>Q66-8943850.36801147</f>
        <v>30714369812.558613</v>
      </c>
      <c r="L65" s="35">
        <f>R66-L185</f>
        <v>32625403177.709084</v>
      </c>
      <c r="M65" s="35">
        <f>S66-M185</f>
        <v>34672294493.326897</v>
      </c>
      <c r="N65" s="35">
        <f>T66-N185</f>
        <v>36866539542.043442</v>
      </c>
      <c r="O65" s="35">
        <f>U66-O185</f>
        <v>39191687798.636414</v>
      </c>
      <c r="Q65" s="24">
        <f>J65*(1+VLOOKUP($D65,$Q$35:$X$45,MATCH(K$7,$Q$34:$X$34,0),FALSE))</f>
        <v>30732960511.684414</v>
      </c>
      <c r="R65" s="24">
        <f>Q65*(1+VLOOKUP($D65,$Q$35:$X$45,MATCH(L$7,$Q$34:$X$34,0),FALSE))</f>
        <v>32638089356.649345</v>
      </c>
      <c r="S65" s="24">
        <f>R65*(1+VLOOKUP($D65,$Q$35:$X$45,MATCH(M$7,$Q$34:$X$34,0),FALSE))</f>
        <v>34679084103.51815</v>
      </c>
      <c r="T65" s="24">
        <f>S65*(1+VLOOKUP($D65,$Q$35:$X$45,MATCH(N$7,$Q$34:$X$34,0),FALSE))</f>
        <v>36867106744.941307</v>
      </c>
      <c r="U65" s="24">
        <f>T65*(1+VLOOKUP($D65,$Q$35:$X$45,MATCH(O$7,$Q$34:$X$34,0),FALSE))</f>
        <v>39185188724.519661</v>
      </c>
    </row>
    <row r="66" spans="1:27" x14ac:dyDescent="0.2">
      <c r="B66" s="132">
        <v>9000</v>
      </c>
      <c r="D66" s="131" t="s">
        <v>4673</v>
      </c>
      <c r="G66" s="14"/>
      <c r="H66" s="20" t="s">
        <v>19</v>
      </c>
      <c r="I66" s="14"/>
      <c r="J66" s="17">
        <v>122743233.69</v>
      </c>
      <c r="K66" s="24">
        <v>132905196.21111642</v>
      </c>
      <c r="L66" s="121">
        <v>134087004.25978798</v>
      </c>
      <c r="M66" s="121">
        <v>135782131.33692986</v>
      </c>
      <c r="N66" s="121">
        <v>137698305.67386103</v>
      </c>
      <c r="O66" s="121">
        <v>139254379.75351214</v>
      </c>
      <c r="Q66" s="35">
        <f>Q65+K190</f>
        <v>30723313662.926624</v>
      </c>
      <c r="R66" s="35">
        <f t="shared" ref="R66:U66" si="16">R65+L190</f>
        <v>32634901455.214523</v>
      </c>
      <c r="S66" s="35">
        <f t="shared" si="16"/>
        <v>34682386737.417862</v>
      </c>
      <c r="T66" s="35">
        <f t="shared" si="16"/>
        <v>36877268540.510849</v>
      </c>
      <c r="U66" s="35">
        <f t="shared" si="16"/>
        <v>39203091401.112709</v>
      </c>
    </row>
    <row r="67" spans="1:27" x14ac:dyDescent="0.2">
      <c r="G67" s="14"/>
      <c r="H67" s="20"/>
      <c r="I67" s="14"/>
      <c r="J67" s="17"/>
      <c r="K67" s="24"/>
      <c r="L67" s="24"/>
      <c r="M67" s="24"/>
      <c r="N67" s="24"/>
      <c r="O67" s="24"/>
      <c r="P67" s="22"/>
      <c r="Q67" s="22"/>
      <c r="R67" s="22"/>
      <c r="S67" s="22"/>
      <c r="T67" s="22"/>
      <c r="U67" s="22"/>
      <c r="V67" s="22"/>
      <c r="W67" s="22"/>
      <c r="X67" s="22"/>
      <c r="Y67" s="22"/>
      <c r="Z67" s="22"/>
      <c r="AA67" s="22"/>
    </row>
    <row r="68" spans="1:27" ht="15" customHeight="1" x14ac:dyDescent="0.2">
      <c r="G68" s="14"/>
      <c r="H68" s="14"/>
      <c r="I68" s="14"/>
      <c r="J68" s="17"/>
      <c r="K68" s="14"/>
      <c r="L68" s="14"/>
      <c r="M68" s="14"/>
      <c r="N68" s="14"/>
      <c r="O68" s="14"/>
    </row>
    <row r="69" spans="1:27" s="22" customFormat="1" ht="15" customHeight="1" x14ac:dyDescent="0.2">
      <c r="A69" s="137"/>
      <c r="B69" s="136"/>
      <c r="C69" s="137"/>
      <c r="D69" s="137"/>
      <c r="F69" s="130"/>
      <c r="G69" s="159" t="s">
        <v>24</v>
      </c>
      <c r="H69" s="158"/>
      <c r="I69" s="157"/>
      <c r="J69" s="159">
        <f>J34+J57</f>
        <v>105144990984.37003</v>
      </c>
      <c r="K69" s="159">
        <f t="shared" ref="K69:O69" si="17">K34+K57</f>
        <v>106190122581.31931</v>
      </c>
      <c r="L69" s="159">
        <f t="shared" si="17"/>
        <v>108009506830.48227</v>
      </c>
      <c r="M69" s="159">
        <f t="shared" si="17"/>
        <v>112693237938.68645</v>
      </c>
      <c r="N69" s="159">
        <f t="shared" si="17"/>
        <v>117941311501.52148</v>
      </c>
      <c r="O69" s="159">
        <f t="shared" si="17"/>
        <v>122385716444.91864</v>
      </c>
    </row>
    <row r="70" spans="1:27" ht="15.75" hidden="1" customHeight="1" x14ac:dyDescent="0.2">
      <c r="G70" s="14"/>
      <c r="H70" s="26"/>
      <c r="I70" s="26"/>
      <c r="J70" s="26"/>
      <c r="K70" s="14"/>
      <c r="L70" s="14"/>
      <c r="M70" s="14"/>
      <c r="N70" s="14"/>
      <c r="O70" s="14"/>
    </row>
    <row r="71" spans="1:27" ht="15.75" hidden="1" customHeight="1" x14ac:dyDescent="0.2">
      <c r="G71" s="14"/>
      <c r="H71" s="26"/>
      <c r="I71" s="26"/>
      <c r="J71" s="26"/>
      <c r="K71" s="14"/>
      <c r="L71" s="14"/>
      <c r="M71" s="14"/>
      <c r="N71" s="14"/>
      <c r="O71" s="14"/>
    </row>
    <row r="72" spans="1:27" ht="15.75" hidden="1" customHeight="1" x14ac:dyDescent="0.2">
      <c r="G72" s="14"/>
      <c r="H72" s="26"/>
      <c r="I72" s="26" t="s">
        <v>25</v>
      </c>
      <c r="J72" s="26"/>
      <c r="K72" s="17">
        <f>K34-K49</f>
        <v>61794272644.111763</v>
      </c>
      <c r="L72" s="17">
        <f>L34-L49</f>
        <v>61072395271.752739</v>
      </c>
      <c r="M72" s="17">
        <f>M34-M49</f>
        <v>63045642112.064377</v>
      </c>
      <c r="N72" s="17">
        <f>N34-N49</f>
        <v>65400753010.578148</v>
      </c>
      <c r="O72" s="17"/>
    </row>
    <row r="73" spans="1:27" ht="15.75" hidden="1" customHeight="1" x14ac:dyDescent="0.2">
      <c r="G73" s="14"/>
      <c r="H73" s="26"/>
      <c r="I73" s="28" t="s">
        <v>26</v>
      </c>
      <c r="J73" s="28"/>
      <c r="K73" s="17" t="e">
        <f>#REF!*(1.03)</f>
        <v>#REF!</v>
      </c>
      <c r="L73" s="17" t="e">
        <f t="shared" ref="L73:N73" si="18">K73*(1.03)</f>
        <v>#REF!</v>
      </c>
      <c r="M73" s="17" t="e">
        <f t="shared" si="18"/>
        <v>#REF!</v>
      </c>
      <c r="N73" s="17" t="e">
        <f t="shared" si="18"/>
        <v>#REF!</v>
      </c>
      <c r="O73" s="17"/>
    </row>
    <row r="74" spans="1:27" ht="15.75" hidden="1" customHeight="1" x14ac:dyDescent="0.2">
      <c r="G74" s="14"/>
      <c r="H74" s="26"/>
      <c r="I74" s="28" t="s">
        <v>27</v>
      </c>
      <c r="J74" s="28"/>
      <c r="K74" s="17" t="e">
        <f>#REF!*(1+0.03)</f>
        <v>#REF!</v>
      </c>
      <c r="L74" s="17" t="e">
        <f t="shared" ref="L74:N74" si="19">K74*(1+0.03)</f>
        <v>#REF!</v>
      </c>
      <c r="M74" s="17" t="e">
        <f t="shared" si="19"/>
        <v>#REF!</v>
      </c>
      <c r="N74" s="17" t="e">
        <f t="shared" si="19"/>
        <v>#REF!</v>
      </c>
      <c r="O74" s="17"/>
    </row>
    <row r="75" spans="1:27" ht="15.75" hidden="1" customHeight="1" x14ac:dyDescent="0.2">
      <c r="G75" s="14"/>
      <c r="H75" s="26"/>
      <c r="I75" s="28" t="s">
        <v>28</v>
      </c>
      <c r="J75" s="28"/>
      <c r="K75" s="17">
        <v>3400000000</v>
      </c>
      <c r="L75" s="17">
        <v>3300000000</v>
      </c>
      <c r="M75" s="17">
        <v>3400000000</v>
      </c>
      <c r="N75" s="17">
        <v>3400000000</v>
      </c>
      <c r="O75" s="17"/>
    </row>
    <row r="76" spans="1:27" ht="15.75" hidden="1" customHeight="1" x14ac:dyDescent="0.2">
      <c r="G76" s="14"/>
      <c r="H76" s="26"/>
      <c r="I76" s="26"/>
      <c r="J76" s="26"/>
      <c r="K76" s="14"/>
      <c r="L76" s="14"/>
      <c r="M76" s="14"/>
      <c r="N76" s="14"/>
      <c r="O76" s="14"/>
    </row>
    <row r="77" spans="1:27" ht="15.75" hidden="1" customHeight="1" x14ac:dyDescent="0.2">
      <c r="G77" s="14"/>
      <c r="H77" s="26"/>
      <c r="I77" s="26"/>
      <c r="J77" s="26"/>
      <c r="K77" s="27" t="e">
        <f t="shared" ref="K77:N77" si="20">K72-K73-K75-K74</f>
        <v>#REF!</v>
      </c>
      <c r="L77" s="27" t="e">
        <f t="shared" si="20"/>
        <v>#REF!</v>
      </c>
      <c r="M77" s="27" t="e">
        <f t="shared" si="20"/>
        <v>#REF!</v>
      </c>
      <c r="N77" s="27" t="e">
        <f t="shared" si="20"/>
        <v>#REF!</v>
      </c>
      <c r="O77" s="27"/>
    </row>
    <row r="78" spans="1:27" ht="15.75" hidden="1" customHeight="1" x14ac:dyDescent="0.2">
      <c r="G78" s="14"/>
      <c r="H78" s="26"/>
      <c r="I78" s="26"/>
      <c r="J78" s="26"/>
      <c r="K78" s="14"/>
      <c r="L78" s="14"/>
      <c r="M78" s="14"/>
      <c r="N78" s="14"/>
      <c r="O78" s="14"/>
    </row>
    <row r="79" spans="1:27" ht="15.75" hidden="1" customHeight="1" x14ac:dyDescent="0.2">
      <c r="G79" s="14"/>
      <c r="H79" s="26"/>
      <c r="I79" s="29" t="s">
        <v>29</v>
      </c>
      <c r="J79" s="29"/>
      <c r="K79" s="17" t="e">
        <f>#REF!*(1+0.03)</f>
        <v>#REF!</v>
      </c>
      <c r="L79" s="17" t="e">
        <f t="shared" ref="L79:N79" si="21">K79*(1+0.03)</f>
        <v>#REF!</v>
      </c>
      <c r="M79" s="17" t="e">
        <f t="shared" si="21"/>
        <v>#REF!</v>
      </c>
      <c r="N79" s="17" t="e">
        <f t="shared" si="21"/>
        <v>#REF!</v>
      </c>
      <c r="O79" s="17"/>
    </row>
    <row r="80" spans="1:27" ht="15.75" hidden="1" customHeight="1" x14ac:dyDescent="0.2">
      <c r="G80" s="14"/>
      <c r="H80" s="26"/>
      <c r="I80" s="30" t="s">
        <v>30</v>
      </c>
      <c r="J80" s="30"/>
      <c r="K80" s="15" t="e">
        <f>#REF!*(1.07)</f>
        <v>#REF!</v>
      </c>
      <c r="L80" s="15" t="e">
        <f t="shared" ref="L80:N80" si="22">K80*(1.07)</f>
        <v>#REF!</v>
      </c>
      <c r="M80" s="15" t="e">
        <f t="shared" si="22"/>
        <v>#REF!</v>
      </c>
      <c r="N80" s="15" t="e">
        <f t="shared" si="22"/>
        <v>#REF!</v>
      </c>
      <c r="O80" s="15"/>
    </row>
    <row r="81" spans="7:15" ht="15.75" hidden="1" customHeight="1" x14ac:dyDescent="0.2">
      <c r="G81" s="14"/>
      <c r="H81" s="26"/>
      <c r="I81" s="30" t="s">
        <v>31</v>
      </c>
      <c r="J81" s="30"/>
      <c r="K81" s="21" t="e">
        <f t="shared" ref="K81:N81" si="23">(K77+K79)/1000000</f>
        <v>#REF!</v>
      </c>
      <c r="L81" s="21" t="e">
        <f t="shared" si="23"/>
        <v>#REF!</v>
      </c>
      <c r="M81" s="21" t="e">
        <f t="shared" si="23"/>
        <v>#REF!</v>
      </c>
      <c r="N81" s="21" t="e">
        <f t="shared" si="23"/>
        <v>#REF!</v>
      </c>
      <c r="O81" s="21"/>
    </row>
    <row r="82" spans="7:15" ht="19.5" hidden="1" customHeight="1" x14ac:dyDescent="0.2">
      <c r="G82" s="14"/>
      <c r="H82" s="26"/>
      <c r="I82" s="31" t="s">
        <v>32</v>
      </c>
      <c r="J82" s="31"/>
      <c r="K82" s="32" t="e">
        <f t="shared" ref="K82:N82" si="24">K80-K81</f>
        <v>#REF!</v>
      </c>
      <c r="L82" s="32" t="e">
        <f t="shared" si="24"/>
        <v>#REF!</v>
      </c>
      <c r="M82" s="32" t="e">
        <f t="shared" si="24"/>
        <v>#REF!</v>
      </c>
      <c r="N82" s="32" t="e">
        <f t="shared" si="24"/>
        <v>#REF!</v>
      </c>
      <c r="O82" s="32"/>
    </row>
    <row r="83" spans="7:15" hidden="1" x14ac:dyDescent="0.2"/>
    <row r="84" spans="7:15" ht="15.75" hidden="1" customHeight="1" x14ac:dyDescent="0.2">
      <c r="G84" s="14"/>
      <c r="H84" s="26"/>
      <c r="I84" s="26"/>
      <c r="J84" s="26"/>
      <c r="K84" s="14"/>
      <c r="L84" s="14"/>
      <c r="M84" s="14"/>
      <c r="N84" s="14"/>
      <c r="O84" s="14"/>
    </row>
    <row r="85" spans="7:15" ht="15.75" hidden="1" customHeight="1" x14ac:dyDescent="0.2">
      <c r="G85" s="14"/>
      <c r="H85" s="26"/>
      <c r="I85" s="26"/>
      <c r="J85" s="26"/>
      <c r="K85" s="14"/>
      <c r="L85" s="14"/>
      <c r="M85" s="14"/>
      <c r="N85" s="14"/>
      <c r="O85" s="14"/>
    </row>
    <row r="86" spans="7:15" ht="15.75" hidden="1" customHeight="1" x14ac:dyDescent="0.2">
      <c r="G86" s="14"/>
      <c r="H86" s="26"/>
      <c r="I86" s="26"/>
      <c r="J86" s="26"/>
      <c r="K86" s="14"/>
      <c r="L86" s="14"/>
      <c r="M86" s="14"/>
      <c r="N86" s="14"/>
      <c r="O86" s="14"/>
    </row>
    <row r="87" spans="7:15" ht="15.75" hidden="1" customHeight="1" x14ac:dyDescent="0.2">
      <c r="G87" s="14"/>
      <c r="H87" s="26"/>
      <c r="K87" s="14"/>
      <c r="L87" s="14"/>
      <c r="M87" s="14"/>
      <c r="N87" s="14"/>
      <c r="O87" s="14"/>
    </row>
    <row r="88" spans="7:15" ht="15.75" hidden="1" customHeight="1" x14ac:dyDescent="0.2">
      <c r="G88" s="14"/>
      <c r="H88" s="26"/>
      <c r="I88" s="26"/>
      <c r="J88" s="26"/>
      <c r="K88" s="14"/>
      <c r="L88" s="14"/>
      <c r="M88" s="14"/>
      <c r="N88" s="14"/>
      <c r="O88" s="14"/>
    </row>
    <row r="89" spans="7:15" ht="15.75" hidden="1" customHeight="1" x14ac:dyDescent="0.2">
      <c r="G89" s="14"/>
      <c r="H89" s="26"/>
      <c r="I89" s="26"/>
      <c r="J89" s="26"/>
      <c r="K89" s="14"/>
      <c r="L89" s="14"/>
      <c r="M89" s="14"/>
      <c r="N89" s="14"/>
      <c r="O89" s="14"/>
    </row>
    <row r="90" spans="7:15" hidden="1" x14ac:dyDescent="0.2"/>
    <row r="91" spans="7:15" hidden="1" x14ac:dyDescent="0.2"/>
    <row r="92" spans="7:15" hidden="1" x14ac:dyDescent="0.2"/>
    <row r="93" spans="7:15" hidden="1" x14ac:dyDescent="0.2"/>
    <row r="94" spans="7:15" hidden="1" x14ac:dyDescent="0.2"/>
    <row r="95" spans="7:15" hidden="1" x14ac:dyDescent="0.2"/>
    <row r="96" spans="7:15"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t="5.25" hidden="1" customHeight="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t="12.75" hidden="1" customHeight="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spans="7:15" hidden="1" x14ac:dyDescent="0.2"/>
    <row r="162" spans="7:15" hidden="1" x14ac:dyDescent="0.2"/>
    <row r="163" spans="7:15" hidden="1" x14ac:dyDescent="0.2"/>
    <row r="164" spans="7:15" ht="15.75" hidden="1" customHeight="1" x14ac:dyDescent="0.2">
      <c r="G164" s="14"/>
      <c r="H164" s="26"/>
      <c r="I164" s="26"/>
      <c r="J164" s="26"/>
      <c r="K164" s="14"/>
      <c r="L164" s="14"/>
      <c r="M164" s="14"/>
      <c r="N164" s="14"/>
      <c r="O164" s="14"/>
    </row>
    <row r="165" spans="7:15" ht="15.75" hidden="1" customHeight="1" x14ac:dyDescent="0.2">
      <c r="G165" s="14"/>
      <c r="H165" s="26"/>
      <c r="I165" s="37"/>
      <c r="J165" s="37"/>
      <c r="N165" s="33"/>
      <c r="O165" s="33"/>
    </row>
    <row r="166" spans="7:15" ht="15.75" hidden="1" customHeight="1" x14ac:dyDescent="0.2">
      <c r="G166" s="14"/>
      <c r="H166" s="26"/>
      <c r="I166" s="37"/>
      <c r="J166" s="37"/>
      <c r="N166" s="33"/>
      <c r="O166" s="33"/>
    </row>
    <row r="167" spans="7:15" ht="15.75" hidden="1" customHeight="1" x14ac:dyDescent="0.2">
      <c r="G167" s="14"/>
      <c r="H167" s="26"/>
      <c r="I167" s="26"/>
      <c r="J167" s="26"/>
      <c r="N167" s="33"/>
      <c r="O167" s="33"/>
    </row>
    <row r="168" spans="7:15" ht="15.75" hidden="1" customHeight="1" x14ac:dyDescent="0.2">
      <c r="G168" s="14"/>
      <c r="H168" s="26"/>
      <c r="I168" s="26" t="s">
        <v>34</v>
      </c>
      <c r="J168" s="26"/>
      <c r="K168" s="36">
        <f>K8+K22+K171-K69</f>
        <v>-12062382922.268036</v>
      </c>
      <c r="L168" s="35">
        <f>L8+L22+L171-L69</f>
        <v>-9009874221.0354767</v>
      </c>
      <c r="M168" s="35">
        <f>M8+M22+M171-M69</f>
        <v>-8258738371.6294861</v>
      </c>
      <c r="N168" s="33">
        <f>N8+N22+N171-N69</f>
        <v>-7743794957.1958618</v>
      </c>
      <c r="O168" s="33"/>
    </row>
    <row r="169" spans="7:15" ht="17.25" hidden="1" customHeight="1" x14ac:dyDescent="0.2">
      <c r="G169" s="14"/>
      <c r="H169" s="26"/>
      <c r="I169" s="26" t="s">
        <v>35</v>
      </c>
      <c r="J169" s="26"/>
      <c r="K169" s="36">
        <f>K168-K30</f>
        <v>-18459428496.518036</v>
      </c>
      <c r="L169" s="35">
        <f>L168-L30</f>
        <v>-15407121423.715477</v>
      </c>
      <c r="M169" s="35">
        <f>M168-M30</f>
        <v>-14693286965.489487</v>
      </c>
      <c r="N169" s="34">
        <f>N168-N30</f>
        <v>-14230515230.13455</v>
      </c>
      <c r="O169" s="34"/>
    </row>
    <row r="170" spans="7:15" ht="15.75" hidden="1" customHeight="1" x14ac:dyDescent="0.2">
      <c r="G170" s="14"/>
      <c r="H170" s="26"/>
      <c r="K170" s="38"/>
      <c r="L170" s="38"/>
      <c r="M170" s="38"/>
      <c r="N170" s="39"/>
      <c r="O170" s="39"/>
    </row>
    <row r="171" spans="7:15" ht="15.75" hidden="1" customHeight="1" x14ac:dyDescent="0.2">
      <c r="G171" s="14"/>
      <c r="H171" s="26"/>
      <c r="I171" s="26" t="s">
        <v>36</v>
      </c>
      <c r="J171" s="26"/>
      <c r="K171" s="40">
        <f>K30-K51</f>
        <v>5768100987.6204252</v>
      </c>
      <c r="L171" s="40">
        <f>L30-L51</f>
        <v>5642712372.5508242</v>
      </c>
      <c r="M171" s="40">
        <f>M30-M51</f>
        <v>5531152303.0630713</v>
      </c>
      <c r="N171" s="33">
        <f>N30-N51</f>
        <v>5409064387.54739</v>
      </c>
      <c r="O171" s="33"/>
    </row>
    <row r="172" spans="7:15" ht="15.75" hidden="1" customHeight="1" x14ac:dyDescent="0.2">
      <c r="G172" s="14"/>
      <c r="H172" s="26"/>
      <c r="I172" s="26"/>
      <c r="J172" s="26"/>
      <c r="K172" s="38"/>
      <c r="L172" s="38"/>
      <c r="M172" s="38"/>
      <c r="N172" s="39"/>
      <c r="O172" s="39"/>
    </row>
    <row r="173" spans="7:15" ht="15.75" hidden="1" customHeight="1" x14ac:dyDescent="0.2">
      <c r="G173" s="14"/>
      <c r="H173" s="26"/>
      <c r="I173" s="41" t="s">
        <v>37</v>
      </c>
      <c r="J173" s="140"/>
      <c r="K173" s="42">
        <f>K8+K171-K34</f>
        <v>-9347648996.1081238</v>
      </c>
      <c r="L173" s="42">
        <f>L8+L171-L34</f>
        <v>-5521944211.4157715</v>
      </c>
      <c r="M173" s="42">
        <f>M8+M171-M34</f>
        <v>-3893940901.4195099</v>
      </c>
      <c r="N173" s="42">
        <f>N8+N171-N34</f>
        <v>-2388529306.9607239</v>
      </c>
      <c r="O173" s="42"/>
    </row>
    <row r="174" spans="7:15" ht="15.75" hidden="1" customHeight="1" x14ac:dyDescent="0.2">
      <c r="G174" s="14"/>
      <c r="H174" s="26"/>
      <c r="I174" s="26"/>
      <c r="J174" s="26"/>
      <c r="K174" s="38"/>
      <c r="L174" s="38"/>
      <c r="M174" s="38"/>
      <c r="N174" s="33"/>
      <c r="O174" s="33"/>
    </row>
    <row r="175" spans="7:15" ht="15.75" hidden="1" customHeight="1" x14ac:dyDescent="0.2">
      <c r="G175" s="14"/>
      <c r="H175" s="26"/>
      <c r="I175" s="26"/>
      <c r="J175" s="26"/>
      <c r="K175" s="38"/>
      <c r="L175" s="38"/>
      <c r="M175" s="38"/>
      <c r="N175" s="33"/>
      <c r="O175" s="33"/>
    </row>
    <row r="176" spans="7:15" ht="15.75" hidden="1" customHeight="1" x14ac:dyDescent="0.2">
      <c r="G176" s="14"/>
      <c r="H176" s="26"/>
      <c r="I176" s="26"/>
      <c r="J176" s="26"/>
      <c r="K176" s="38"/>
      <c r="L176" s="38"/>
      <c r="M176" s="38"/>
      <c r="N176" s="33"/>
      <c r="O176" s="33"/>
    </row>
    <row r="177" spans="7:15" ht="15.75" hidden="1" customHeight="1" x14ac:dyDescent="0.2">
      <c r="G177" s="14"/>
      <c r="H177" s="26"/>
      <c r="I177" s="26"/>
      <c r="J177" s="26"/>
      <c r="K177" s="43"/>
      <c r="N177" s="34"/>
      <c r="O177" s="34"/>
    </row>
    <row r="178" spans="7:15" ht="15.75" hidden="1" customHeight="1" x14ac:dyDescent="0.2">
      <c r="G178" s="14"/>
      <c r="H178" s="26"/>
      <c r="I178" s="26" t="s">
        <v>38</v>
      </c>
      <c r="J178" s="26"/>
      <c r="N178" s="33"/>
      <c r="O178" s="33"/>
    </row>
    <row r="179" spans="7:15" ht="15.75" hidden="1" customHeight="1" x14ac:dyDescent="0.2">
      <c r="G179" s="14"/>
      <c r="H179" s="26"/>
      <c r="I179" s="26" t="s">
        <v>39</v>
      </c>
      <c r="J179" s="26"/>
      <c r="K179" s="44">
        <f>Q65*0.2</f>
        <v>6146592102.3368835</v>
      </c>
      <c r="L179" s="44">
        <f>R65*0.2</f>
        <v>6527617871.3298693</v>
      </c>
      <c r="M179" s="44">
        <f>S65*0.2</f>
        <v>6935816820.7036304</v>
      </c>
      <c r="N179" s="45">
        <f>T65*0.2</f>
        <v>7373421348.9882622</v>
      </c>
      <c r="O179" s="45"/>
    </row>
    <row r="180" spans="7:15" ht="15.75" hidden="1" customHeight="1" x14ac:dyDescent="0.2">
      <c r="G180" s="14"/>
      <c r="H180" s="26"/>
      <c r="I180" s="26"/>
      <c r="J180" s="26"/>
      <c r="K180" s="44">
        <v>6047139100.5558205</v>
      </c>
      <c r="L180" s="44">
        <v>6228553273.5724945</v>
      </c>
      <c r="M180" s="44">
        <v>6415409871.7796707</v>
      </c>
      <c r="N180" s="44">
        <v>6607872167.9330606</v>
      </c>
      <c r="O180" s="44"/>
    </row>
    <row r="181" spans="7:15" ht="15.75" hidden="1" customHeight="1" x14ac:dyDescent="0.2">
      <c r="G181" s="14"/>
      <c r="H181" s="26"/>
      <c r="I181" s="26"/>
      <c r="J181" s="26"/>
      <c r="N181" s="33"/>
      <c r="O181" s="33"/>
    </row>
    <row r="182" spans="7:15" ht="15.75" hidden="1" customHeight="1" x14ac:dyDescent="0.2">
      <c r="G182" s="14"/>
      <c r="H182" s="26"/>
      <c r="I182" s="26"/>
      <c r="J182" s="26"/>
      <c r="N182" s="33"/>
      <c r="O182" s="33"/>
    </row>
    <row r="183" spans="7:15" ht="15.75" hidden="1" customHeight="1" x14ac:dyDescent="0.2">
      <c r="G183" s="14"/>
      <c r="H183" s="26"/>
      <c r="I183" s="26"/>
      <c r="J183" s="26"/>
      <c r="N183" s="33"/>
      <c r="O183" s="33"/>
    </row>
    <row r="184" spans="7:15" ht="15.75" customHeight="1" x14ac:dyDescent="0.2">
      <c r="G184" s="14"/>
      <c r="H184" s="92"/>
      <c r="I184" s="26"/>
      <c r="J184" s="216">
        <v>105144990984.4001</v>
      </c>
      <c r="K184" s="91"/>
      <c r="L184" s="91"/>
      <c r="M184" s="91"/>
      <c r="N184" s="91"/>
      <c r="O184" s="91"/>
    </row>
    <row r="185" spans="7:15" ht="15.75" customHeight="1" x14ac:dyDescent="0.2">
      <c r="G185" s="14"/>
      <c r="H185" s="26"/>
      <c r="I185" s="26"/>
      <c r="J185" s="216">
        <f>J69-J184</f>
        <v>-3.00750732421875E-2</v>
      </c>
      <c r="K185" s="45">
        <v>8943850.3680114746</v>
      </c>
      <c r="L185" s="45">
        <v>9498277.5054397583</v>
      </c>
      <c r="M185" s="45">
        <v>10092244.090965271</v>
      </c>
      <c r="N185" s="45">
        <v>10728998.467407227</v>
      </c>
      <c r="O185" s="45">
        <v>11403602.476295471</v>
      </c>
    </row>
    <row r="186" spans="7:15" ht="15.75" customHeight="1" x14ac:dyDescent="0.2">
      <c r="G186" s="14"/>
      <c r="H186" s="26"/>
      <c r="I186" s="26"/>
      <c r="J186" s="26"/>
      <c r="K186" s="35"/>
      <c r="L186" s="35"/>
      <c r="M186" s="35"/>
      <c r="N186" s="35"/>
      <c r="O186" s="35"/>
    </row>
    <row r="187" spans="7:15" ht="15.75" customHeight="1" x14ac:dyDescent="0.2">
      <c r="G187" s="202" t="s">
        <v>4711</v>
      </c>
      <c r="H187" s="26"/>
      <c r="I187" s="186" t="s">
        <v>4706</v>
      </c>
      <c r="J187" s="186">
        <v>2020</v>
      </c>
      <c r="K187" s="187">
        <v>2021</v>
      </c>
      <c r="L187" s="188">
        <v>2022</v>
      </c>
      <c r="M187" s="188">
        <v>2023</v>
      </c>
      <c r="N187" s="188">
        <v>2024</v>
      </c>
      <c r="O187" s="188">
        <v>2025</v>
      </c>
    </row>
    <row r="188" spans="7:15" ht="15.75" customHeight="1" x14ac:dyDescent="0.2">
      <c r="G188" s="14"/>
      <c r="H188" s="26"/>
      <c r="I188" s="191" t="s">
        <v>4676</v>
      </c>
      <c r="J188" s="35">
        <f>J57</f>
        <v>37374887466.220001</v>
      </c>
      <c r="K188" s="35">
        <v>34808366505.249947</v>
      </c>
      <c r="L188" s="35">
        <v>36966128789.493622</v>
      </c>
      <c r="M188" s="35">
        <v>39277773746.616737</v>
      </c>
      <c r="N188" s="35">
        <v>41755943527.73777</v>
      </c>
      <c r="O188" s="35">
        <v>44381419426.934059</v>
      </c>
    </row>
    <row r="189" spans="7:15" x14ac:dyDescent="0.2">
      <c r="I189" s="1" t="s">
        <v>4677</v>
      </c>
      <c r="J189" s="179">
        <v>33814210924</v>
      </c>
      <c r="K189" s="91">
        <f>K188/J188-1</f>
        <v>-6.8669663909749934E-2</v>
      </c>
      <c r="L189" s="91">
        <f t="shared" ref="L189:O189" si="25">L188/K188-1</f>
        <v>6.1989759959526713E-2</v>
      </c>
      <c r="M189" s="91">
        <f t="shared" si="25"/>
        <v>6.2534136865857626E-2</v>
      </c>
      <c r="N189" s="91">
        <f t="shared" si="25"/>
        <v>6.3093437960813459E-2</v>
      </c>
      <c r="O189" s="91">
        <f t="shared" si="25"/>
        <v>6.2876699156665605E-2</v>
      </c>
    </row>
    <row r="190" spans="7:15" x14ac:dyDescent="0.2">
      <c r="J190" s="179"/>
      <c r="K190" s="204">
        <v>-9646848.7577896118</v>
      </c>
      <c r="L190" s="204">
        <v>-3187901.4348220825</v>
      </c>
      <c r="M190" s="204">
        <v>3302633.8997116089</v>
      </c>
      <c r="N190" s="204">
        <v>10161795.569541931</v>
      </c>
      <c r="O190" s="204">
        <v>17902676.593048096</v>
      </c>
    </row>
    <row r="191" spans="7:15" x14ac:dyDescent="0.2">
      <c r="I191" s="192" t="s">
        <v>4707</v>
      </c>
      <c r="J191" s="179"/>
      <c r="K191" s="91"/>
      <c r="L191" s="91"/>
      <c r="M191" s="91"/>
      <c r="N191" s="91"/>
      <c r="O191" s="91"/>
    </row>
    <row r="192" spans="7:15" x14ac:dyDescent="0.2">
      <c r="K192" s="33"/>
      <c r="N192" s="33"/>
      <c r="O192" s="33"/>
    </row>
    <row r="193" spans="7:15" x14ac:dyDescent="0.2">
      <c r="G193" s="202" t="s">
        <v>4712</v>
      </c>
      <c r="I193" s="190" t="s">
        <v>4705</v>
      </c>
      <c r="J193" s="190">
        <v>2014</v>
      </c>
      <c r="K193" s="190">
        <v>2015</v>
      </c>
      <c r="L193" s="190">
        <v>2016</v>
      </c>
      <c r="M193" s="190">
        <v>2017</v>
      </c>
      <c r="N193" s="190">
        <v>2018</v>
      </c>
      <c r="O193" s="190">
        <v>2019</v>
      </c>
    </row>
    <row r="194" spans="7:15" ht="15" x14ac:dyDescent="0.25">
      <c r="G194" s="46"/>
      <c r="H194" s="46"/>
      <c r="I194" s="10" t="s">
        <v>79</v>
      </c>
      <c r="J194" s="17">
        <v>251.28767944999998</v>
      </c>
      <c r="K194" s="193">
        <v>804.23005463999993</v>
      </c>
      <c r="L194" s="193">
        <v>346.99999600000001</v>
      </c>
      <c r="M194" s="193">
        <v>406.999999</v>
      </c>
      <c r="N194" s="17">
        <v>825.00635778999992</v>
      </c>
      <c r="O194" s="148">
        <v>428.74130000000002</v>
      </c>
    </row>
    <row r="195" spans="7:15" x14ac:dyDescent="0.2">
      <c r="G195" s="46"/>
      <c r="H195" s="46"/>
      <c r="I195" s="10" t="s">
        <v>4658</v>
      </c>
      <c r="K195" s="49">
        <f>K194/J194-1</f>
        <v>2.2004356775478988</v>
      </c>
      <c r="L195" s="49">
        <f t="shared" ref="L195:O195" si="26">L194/K194-1</f>
        <v>-0.5685314245619324</v>
      </c>
      <c r="M195" s="49">
        <f t="shared" si="26"/>
        <v>0.17291067346294731</v>
      </c>
      <c r="N195" s="49">
        <f t="shared" si="26"/>
        <v>1.0270426531131269</v>
      </c>
      <c r="O195" s="49">
        <f t="shared" si="26"/>
        <v>-0.48031758064447139</v>
      </c>
    </row>
    <row r="196" spans="7:15" x14ac:dyDescent="0.2">
      <c r="G196" s="46"/>
      <c r="H196" s="46"/>
      <c r="I196" s="10" t="s">
        <v>80</v>
      </c>
      <c r="J196" s="121">
        <v>22.292546000000002</v>
      </c>
      <c r="K196" s="33">
        <v>45.857996999999997</v>
      </c>
      <c r="L196" s="33">
        <v>40.486010999999998</v>
      </c>
      <c r="M196" s="33">
        <v>42.999997999999998</v>
      </c>
      <c r="N196" s="33">
        <v>42.171334999999999</v>
      </c>
      <c r="O196" s="33">
        <v>45.618699999999997</v>
      </c>
    </row>
    <row r="197" spans="7:15" x14ac:dyDescent="0.2">
      <c r="G197" s="46"/>
      <c r="H197" s="46"/>
      <c r="I197" s="10" t="s">
        <v>4658</v>
      </c>
      <c r="J197" s="10"/>
      <c r="K197" s="49">
        <f>K196/J196-1</f>
        <v>1.0571000279645042</v>
      </c>
      <c r="L197" s="49">
        <f t="shared" ref="L197" si="27">L196/K196-1</f>
        <v>-0.11714393020698222</v>
      </c>
      <c r="M197" s="49">
        <f t="shared" ref="M197" si="28">M196/L196-1</f>
        <v>6.2095201228888675E-2</v>
      </c>
      <c r="N197" s="49">
        <f t="shared" ref="N197" si="29">N196/M196-1</f>
        <v>-1.92712334544759E-2</v>
      </c>
      <c r="O197" s="49">
        <f t="shared" ref="O197" si="30">O196/N196-1</f>
        <v>8.1746641409383924E-2</v>
      </c>
    </row>
    <row r="198" spans="7:15" x14ac:dyDescent="0.2">
      <c r="G198" s="46"/>
      <c r="H198" s="46"/>
      <c r="I198" s="10"/>
      <c r="J198" s="10"/>
      <c r="K198" s="33"/>
    </row>
    <row r="199" spans="7:15" x14ac:dyDescent="0.2">
      <c r="G199" s="10"/>
      <c r="H199" s="10"/>
      <c r="I199" s="10"/>
      <c r="J199" s="10"/>
    </row>
    <row r="200" spans="7:15" x14ac:dyDescent="0.2">
      <c r="G200" s="202" t="s">
        <v>4713</v>
      </c>
      <c r="H200" s="46"/>
      <c r="I200" s="189" t="s">
        <v>4703</v>
      </c>
      <c r="J200" s="186">
        <v>2020</v>
      </c>
      <c r="K200" s="187">
        <v>2021</v>
      </c>
      <c r="L200" s="188">
        <v>2022</v>
      </c>
      <c r="M200" s="188">
        <v>2023</v>
      </c>
      <c r="N200" s="188">
        <v>2024</v>
      </c>
      <c r="O200" s="188">
        <v>2025</v>
      </c>
    </row>
    <row r="201" spans="7:15" x14ac:dyDescent="0.2">
      <c r="G201" s="10"/>
      <c r="H201" s="10"/>
      <c r="I201" s="10" t="s">
        <v>4696</v>
      </c>
      <c r="J201" s="121">
        <v>1357216023</v>
      </c>
      <c r="K201" s="121">
        <v>1401148085</v>
      </c>
      <c r="L201" s="121">
        <v>1494323916.789319</v>
      </c>
      <c r="M201" s="121">
        <v>1596083398.4297419</v>
      </c>
      <c r="N201" s="121">
        <v>1705749415.8821139</v>
      </c>
      <c r="O201" s="121">
        <v>1824004079.5979633</v>
      </c>
    </row>
    <row r="202" spans="7:15" x14ac:dyDescent="0.2">
      <c r="G202" s="10"/>
      <c r="H202" s="10"/>
      <c r="I202" s="10" t="s">
        <v>4697</v>
      </c>
      <c r="J202" s="184">
        <f>J203*1000000-J201</f>
        <v>4585613977</v>
      </c>
      <c r="K202" s="184">
        <f t="shared" ref="K202:O202" si="31">K203*1000000-K201</f>
        <v>4856991915</v>
      </c>
      <c r="L202" s="184">
        <f t="shared" si="31"/>
        <v>5122667883.210681</v>
      </c>
      <c r="M202" s="184">
        <f t="shared" si="31"/>
        <v>5315452855.5702591</v>
      </c>
      <c r="N202" s="184">
        <f t="shared" si="31"/>
        <v>5292645125.7378864</v>
      </c>
      <c r="O202" s="184">
        <f t="shared" si="31"/>
        <v>5233094098.2706366</v>
      </c>
    </row>
    <row r="203" spans="7:15" x14ac:dyDescent="0.2">
      <c r="G203" s="10"/>
      <c r="H203" s="10"/>
      <c r="I203" s="46" t="s">
        <v>4698</v>
      </c>
      <c r="J203" s="183">
        <f>SUM(J204:J206)</f>
        <v>5942.83</v>
      </c>
      <c r="K203" s="183">
        <f t="shared" ref="K203:O203" si="32">SUM(K204:K206)</f>
        <v>6258.14</v>
      </c>
      <c r="L203" s="183">
        <f t="shared" si="32"/>
        <v>6616.9917999999998</v>
      </c>
      <c r="M203" s="183">
        <f t="shared" si="32"/>
        <v>6911.5362540000006</v>
      </c>
      <c r="N203" s="183">
        <f t="shared" si="32"/>
        <v>6998.3945416200004</v>
      </c>
      <c r="O203" s="183">
        <f t="shared" si="32"/>
        <v>7057.0981778686</v>
      </c>
    </row>
    <row r="204" spans="7:15" x14ac:dyDescent="0.2">
      <c r="G204" s="46"/>
      <c r="H204" s="10"/>
      <c r="I204" s="181" t="s">
        <v>4699</v>
      </c>
      <c r="J204" s="180">
        <v>1480.85</v>
      </c>
      <c r="K204" s="182">
        <v>1400.66</v>
      </c>
      <c r="L204" s="182">
        <v>1319.07</v>
      </c>
      <c r="M204" s="182">
        <v>1236.51</v>
      </c>
      <c r="N204" s="182">
        <v>1153.4000000000001</v>
      </c>
      <c r="O204" s="182">
        <v>1070.25</v>
      </c>
    </row>
    <row r="205" spans="7:15" x14ac:dyDescent="0.2">
      <c r="G205" s="10"/>
      <c r="H205" s="10"/>
      <c r="I205" s="181" t="s">
        <v>4700</v>
      </c>
      <c r="J205" s="180">
        <v>4059.98</v>
      </c>
      <c r="K205" s="180">
        <v>4443.42</v>
      </c>
      <c r="L205" s="182">
        <v>4871.4399999999996</v>
      </c>
      <c r="M205" s="182">
        <v>5235.75</v>
      </c>
      <c r="N205" s="182">
        <v>5392.54</v>
      </c>
      <c r="O205" s="182">
        <v>5520.82</v>
      </c>
    </row>
    <row r="206" spans="7:15" x14ac:dyDescent="0.2">
      <c r="G206" s="46"/>
      <c r="H206" s="10"/>
      <c r="I206" s="181" t="s">
        <v>4701</v>
      </c>
      <c r="J206" s="180">
        <v>402</v>
      </c>
      <c r="K206" s="182">
        <f>J206*1.03</f>
        <v>414.06</v>
      </c>
      <c r="L206" s="182">
        <f t="shared" ref="L206:O206" si="33">K206*1.03</f>
        <v>426.48180000000002</v>
      </c>
      <c r="M206" s="182">
        <f t="shared" si="33"/>
        <v>439.27625400000005</v>
      </c>
      <c r="N206" s="182">
        <f t="shared" si="33"/>
        <v>452.45454162000004</v>
      </c>
      <c r="O206" s="182">
        <f t="shared" si="33"/>
        <v>466.02817786860004</v>
      </c>
    </row>
    <row r="207" spans="7:15" ht="43.5" customHeight="1" x14ac:dyDescent="0.2">
      <c r="G207" s="10"/>
      <c r="H207" s="10"/>
      <c r="I207" s="234" t="s">
        <v>4704</v>
      </c>
      <c r="J207" s="234"/>
      <c r="K207" s="234"/>
      <c r="L207" s="234"/>
      <c r="M207" s="234"/>
      <c r="N207" s="234"/>
      <c r="O207" s="234"/>
    </row>
    <row r="208" spans="7:15" x14ac:dyDescent="0.2">
      <c r="G208" s="10"/>
      <c r="H208" s="10"/>
      <c r="I208" s="10"/>
      <c r="J208" s="10"/>
      <c r="N208" s="33"/>
      <c r="O208" s="33"/>
    </row>
    <row r="209" spans="7:15" ht="16.5" customHeight="1" x14ac:dyDescent="0.2">
      <c r="G209" s="202" t="s">
        <v>4714</v>
      </c>
      <c r="H209" s="151"/>
      <c r="I209" s="197" t="s">
        <v>4709</v>
      </c>
      <c r="J209" s="186"/>
      <c r="K209" s="187"/>
      <c r="L209" s="188"/>
      <c r="M209" s="188"/>
      <c r="N209" s="188" t="s">
        <v>33</v>
      </c>
      <c r="O209" s="199"/>
    </row>
    <row r="210" spans="7:15" x14ac:dyDescent="0.2">
      <c r="G210" s="200">
        <v>11371</v>
      </c>
      <c r="H210" s="200"/>
      <c r="I210" s="198" t="s">
        <v>4659</v>
      </c>
      <c r="J210" s="149">
        <v>100000000</v>
      </c>
      <c r="K210" s="149">
        <v>490000000</v>
      </c>
      <c r="L210" s="150">
        <v>200000000</v>
      </c>
      <c r="M210" s="150">
        <f>140000000*0</f>
        <v>0</v>
      </c>
      <c r="N210" s="35">
        <f>SUM(J210:M210)</f>
        <v>790000000</v>
      </c>
      <c r="O210" s="33"/>
    </row>
    <row r="211" spans="7:15" x14ac:dyDescent="0.2">
      <c r="G211" s="10"/>
      <c r="H211" s="196" t="s">
        <v>771</v>
      </c>
      <c r="I211" s="198" t="s">
        <v>4653</v>
      </c>
      <c r="J211" s="149">
        <f>200000000*0</f>
        <v>0</v>
      </c>
      <c r="K211" s="149">
        <v>92728491.409999996</v>
      </c>
      <c r="L211" s="131"/>
      <c r="N211" s="35">
        <f>SUM(J211:L211)</f>
        <v>92728491.409999996</v>
      </c>
      <c r="O211" s="33"/>
    </row>
    <row r="212" spans="7:15" x14ac:dyDescent="0.2">
      <c r="G212" s="10"/>
      <c r="H212" s="10"/>
      <c r="I212" s="10"/>
      <c r="J212" s="10"/>
      <c r="N212" s="33"/>
      <c r="O212" s="33"/>
    </row>
    <row r="213" spans="7:15" x14ac:dyDescent="0.2">
      <c r="G213" s="10"/>
      <c r="H213" s="10"/>
      <c r="I213" s="10"/>
      <c r="J213" s="10"/>
      <c r="N213" s="33"/>
      <c r="O213" s="33"/>
    </row>
    <row r="214" spans="7:15" ht="17.25" customHeight="1" x14ac:dyDescent="0.2">
      <c r="G214" s="202" t="s">
        <v>4715</v>
      </c>
      <c r="H214" s="10"/>
      <c r="I214" s="197" t="s">
        <v>4717</v>
      </c>
      <c r="J214" s="186"/>
      <c r="K214" s="187"/>
      <c r="L214" s="188"/>
      <c r="M214" s="188"/>
      <c r="N214" s="33"/>
      <c r="O214" s="33"/>
    </row>
    <row r="215" spans="7:15" x14ac:dyDescent="0.2">
      <c r="I215" s="1" t="s">
        <v>4718</v>
      </c>
    </row>
    <row r="216" spans="7:15" x14ac:dyDescent="0.2">
      <c r="I216" s="1" t="s">
        <v>4719</v>
      </c>
    </row>
    <row r="217" spans="7:15" ht="15" x14ac:dyDescent="0.25">
      <c r="I217" s="203" t="s">
        <v>4716</v>
      </c>
    </row>
  </sheetData>
  <mergeCells count="30">
    <mergeCell ref="G11:I11"/>
    <mergeCell ref="G12:I12"/>
    <mergeCell ref="G13:I13"/>
    <mergeCell ref="G14:I14"/>
    <mergeCell ref="G15:I15"/>
    <mergeCell ref="A5:D5"/>
    <mergeCell ref="G10:I10"/>
    <mergeCell ref="G5:I5"/>
    <mergeCell ref="G6:I6"/>
    <mergeCell ref="G7:I7"/>
    <mergeCell ref="G8:I8"/>
    <mergeCell ref="G9:I9"/>
    <mergeCell ref="G16:I16"/>
    <mergeCell ref="G17:I17"/>
    <mergeCell ref="G18:I18"/>
    <mergeCell ref="G19:I19"/>
    <mergeCell ref="G20:I20"/>
    <mergeCell ref="G21:I21"/>
    <mergeCell ref="G26:I26"/>
    <mergeCell ref="G27:I27"/>
    <mergeCell ref="I207:O207"/>
    <mergeCell ref="G29:I29"/>
    <mergeCell ref="G30:I30"/>
    <mergeCell ref="G31:I31"/>
    <mergeCell ref="G32:I32"/>
    <mergeCell ref="G28:I28"/>
    <mergeCell ref="G23:I23"/>
    <mergeCell ref="G24:I24"/>
    <mergeCell ref="G25:I25"/>
    <mergeCell ref="G22:I22"/>
  </mergeCells>
  <hyperlinks>
    <hyperlink ref="I217" r:id="rId1" xr:uid="{00000000-0004-0000-0200-000000000000}"/>
  </hyperlinks>
  <pageMargins left="0.78740157480314965" right="0.78740157480314965" top="2.5590551181102366" bottom="0.78740157480314965" header="0.31496062992125984" footer="0.31496062992125984"/>
  <pageSetup scale="70" fitToHeight="0" orientation="landscape" r:id="rId2"/>
  <ignoredErrors>
    <ignoredError sqref="S34:X34 K7:O7" numberStoredAsText="1"/>
    <ignoredError sqref="L45:O45 K41:O41 K44:O44" formula="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D7544"/>
  <sheetViews>
    <sheetView topLeftCell="O1" workbookViewId="0">
      <pane ySplit="1" topLeftCell="A1403" activePane="bottomLeft" state="frozen"/>
      <selection activeCell="I50" sqref="I50"/>
      <selection pane="bottomLeft" activeCell="AA1403" sqref="AA1403"/>
    </sheetView>
  </sheetViews>
  <sheetFormatPr baseColWidth="10" defaultRowHeight="15" x14ac:dyDescent="0.25"/>
  <cols>
    <col min="14" max="14" width="25.140625" customWidth="1"/>
    <col min="17" max="17" width="28" customWidth="1"/>
    <col min="25" max="28" width="17.28515625" style="94" bestFit="1" customWidth="1"/>
  </cols>
  <sheetData>
    <row r="1" spans="1:30" x14ac:dyDescent="0.25">
      <c r="A1" t="s">
        <v>90</v>
      </c>
      <c r="B1" t="s">
        <v>91</v>
      </c>
      <c r="C1" t="s">
        <v>92</v>
      </c>
      <c r="D1" t="s">
        <v>93</v>
      </c>
      <c r="E1" t="s">
        <v>94</v>
      </c>
      <c r="F1" t="s">
        <v>95</v>
      </c>
      <c r="G1" t="s">
        <v>96</v>
      </c>
      <c r="H1" t="s">
        <v>97</v>
      </c>
      <c r="I1" t="s">
        <v>98</v>
      </c>
      <c r="J1" t="s">
        <v>99</v>
      </c>
      <c r="K1" t="s">
        <v>100</v>
      </c>
      <c r="L1" t="s">
        <v>101</v>
      </c>
      <c r="M1" t="s">
        <v>102</v>
      </c>
      <c r="N1" t="s">
        <v>103</v>
      </c>
      <c r="O1" t="s">
        <v>104</v>
      </c>
      <c r="P1" t="s">
        <v>105</v>
      </c>
      <c r="Q1" t="s">
        <v>106</v>
      </c>
      <c r="R1" t="s">
        <v>107</v>
      </c>
      <c r="S1" t="s">
        <v>108</v>
      </c>
      <c r="T1" t="s">
        <v>109</v>
      </c>
      <c r="U1" t="s">
        <v>110</v>
      </c>
      <c r="V1" t="s">
        <v>111</v>
      </c>
      <c r="W1" t="s">
        <v>112</v>
      </c>
      <c r="X1" t="s">
        <v>113</v>
      </c>
      <c r="Y1" s="94" t="s">
        <v>114</v>
      </c>
      <c r="Z1" s="94" t="s">
        <v>115</v>
      </c>
      <c r="AA1" s="94" t="s">
        <v>116</v>
      </c>
      <c r="AB1" s="94" t="s">
        <v>117</v>
      </c>
      <c r="AC1" s="94" t="s">
        <v>4649</v>
      </c>
      <c r="AD1" s="94" t="s">
        <v>4651</v>
      </c>
    </row>
    <row r="2" spans="1:30" hidden="1" x14ac:dyDescent="0.25">
      <c r="A2" s="95" t="s">
        <v>118</v>
      </c>
      <c r="B2" s="95" t="s">
        <v>119</v>
      </c>
      <c r="C2" s="95" t="s">
        <v>120</v>
      </c>
      <c r="D2" s="95" t="s">
        <v>121</v>
      </c>
      <c r="E2" s="95" t="s">
        <v>122</v>
      </c>
      <c r="F2" s="85">
        <v>25</v>
      </c>
      <c r="G2" s="85" t="s">
        <v>123</v>
      </c>
      <c r="H2" s="95">
        <v>19</v>
      </c>
      <c r="I2" s="95" t="s">
        <v>124</v>
      </c>
      <c r="J2" s="95" t="s">
        <v>125</v>
      </c>
      <c r="K2" s="95" t="s">
        <v>126</v>
      </c>
      <c r="L2" s="95"/>
      <c r="M2" s="95"/>
      <c r="N2" s="95" t="s">
        <v>127</v>
      </c>
      <c r="O2" s="95" t="s">
        <v>128</v>
      </c>
      <c r="P2" s="95" t="s">
        <v>129</v>
      </c>
      <c r="Q2" s="95" t="s">
        <v>130</v>
      </c>
      <c r="R2" s="95" t="s">
        <v>131</v>
      </c>
      <c r="S2" s="95" t="s">
        <v>132</v>
      </c>
      <c r="T2" s="95" t="s">
        <v>133</v>
      </c>
      <c r="U2" s="95" t="s">
        <v>134</v>
      </c>
      <c r="V2" s="95" t="s">
        <v>135</v>
      </c>
      <c r="W2" s="95" t="s">
        <v>136</v>
      </c>
      <c r="X2" s="95" t="s">
        <v>137</v>
      </c>
      <c r="Y2" s="96"/>
      <c r="Z2" s="96"/>
      <c r="AA2" s="96">
        <v>1894766665.3107736</v>
      </c>
      <c r="AB2" s="96">
        <v>1894766665.3099999</v>
      </c>
      <c r="AC2">
        <f>MID(D2,1,1)*1000</f>
        <v>1000</v>
      </c>
      <c r="AD2" t="str">
        <f>MID(A2,6,3)</f>
        <v>308</v>
      </c>
    </row>
    <row r="3" spans="1:30" hidden="1" x14ac:dyDescent="0.25">
      <c r="A3" s="97" t="s">
        <v>138</v>
      </c>
      <c r="B3" s="97" t="s">
        <v>139</v>
      </c>
      <c r="C3" s="97" t="s">
        <v>140</v>
      </c>
      <c r="D3" s="97" t="s">
        <v>141</v>
      </c>
      <c r="E3" s="97" t="s">
        <v>122</v>
      </c>
      <c r="F3" s="98">
        <v>15</v>
      </c>
      <c r="G3" s="98" t="s">
        <v>142</v>
      </c>
      <c r="H3" s="97" t="s">
        <v>143</v>
      </c>
      <c r="I3" s="97" t="s">
        <v>124</v>
      </c>
      <c r="J3" s="97" t="s">
        <v>125</v>
      </c>
      <c r="K3" s="97" t="s">
        <v>144</v>
      </c>
      <c r="L3" s="97"/>
      <c r="M3" s="97"/>
      <c r="N3" s="97" t="s">
        <v>145</v>
      </c>
      <c r="O3" s="97" t="s">
        <v>146</v>
      </c>
      <c r="P3" s="97" t="s">
        <v>147</v>
      </c>
      <c r="Q3" s="97" t="s">
        <v>148</v>
      </c>
      <c r="R3" s="97" t="s">
        <v>131</v>
      </c>
      <c r="S3" s="97" t="s">
        <v>149</v>
      </c>
      <c r="T3" s="97" t="s">
        <v>150</v>
      </c>
      <c r="U3" s="97" t="s">
        <v>151</v>
      </c>
      <c r="V3" s="97" t="s">
        <v>135</v>
      </c>
      <c r="W3" s="97" t="s">
        <v>136</v>
      </c>
      <c r="X3" s="97"/>
      <c r="Y3" s="99"/>
      <c r="Z3" s="99"/>
      <c r="AA3" s="99">
        <v>1268088</v>
      </c>
      <c r="AB3" s="99">
        <v>1268088</v>
      </c>
      <c r="AC3">
        <f t="shared" ref="AC3:AC66" si="0">MID(D3,1,1)*1000</f>
        <v>1000</v>
      </c>
      <c r="AD3" t="str">
        <f t="shared" ref="AD3:AD66" si="1">MID(A3,6,3)</f>
        <v>301</v>
      </c>
    </row>
    <row r="4" spans="1:30" hidden="1" x14ac:dyDescent="0.25">
      <c r="A4" s="97" t="s">
        <v>138</v>
      </c>
      <c r="B4" s="97" t="s">
        <v>139</v>
      </c>
      <c r="C4" s="97" t="s">
        <v>140</v>
      </c>
      <c r="D4" s="97">
        <v>13201</v>
      </c>
      <c r="E4" s="97" t="s">
        <v>122</v>
      </c>
      <c r="F4" s="98">
        <v>15</v>
      </c>
      <c r="G4" s="98" t="s">
        <v>142</v>
      </c>
      <c r="H4" s="97">
        <v>19</v>
      </c>
      <c r="I4" s="97" t="s">
        <v>124</v>
      </c>
      <c r="J4" s="97" t="s">
        <v>125</v>
      </c>
      <c r="K4" s="97" t="s">
        <v>144</v>
      </c>
      <c r="L4" s="97"/>
      <c r="M4" s="97"/>
      <c r="N4" s="97" t="s">
        <v>145</v>
      </c>
      <c r="O4" s="97" t="s">
        <v>146</v>
      </c>
      <c r="P4" s="97" t="s">
        <v>147</v>
      </c>
      <c r="Q4" s="97" t="s">
        <v>152</v>
      </c>
      <c r="R4" s="97" t="s">
        <v>131</v>
      </c>
      <c r="S4" s="97" t="s">
        <v>149</v>
      </c>
      <c r="T4" s="97" t="s">
        <v>150</v>
      </c>
      <c r="U4" s="97" t="s">
        <v>134</v>
      </c>
      <c r="V4" s="97" t="s">
        <v>135</v>
      </c>
      <c r="W4" s="97" t="s">
        <v>136</v>
      </c>
      <c r="X4" s="97"/>
      <c r="Y4" s="99"/>
      <c r="Z4" s="99"/>
      <c r="AA4" s="99">
        <v>52837</v>
      </c>
      <c r="AB4" s="99">
        <v>52837</v>
      </c>
      <c r="AC4">
        <f t="shared" si="0"/>
        <v>1000</v>
      </c>
      <c r="AD4" t="str">
        <f t="shared" si="1"/>
        <v>301</v>
      </c>
    </row>
    <row r="5" spans="1:30" hidden="1" x14ac:dyDescent="0.25">
      <c r="A5" s="97" t="s">
        <v>138</v>
      </c>
      <c r="B5" s="97" t="s">
        <v>139</v>
      </c>
      <c r="C5" s="97" t="s">
        <v>140</v>
      </c>
      <c r="D5" s="97">
        <v>13203</v>
      </c>
      <c r="E5" s="97" t="s">
        <v>122</v>
      </c>
      <c r="F5" s="98">
        <v>15</v>
      </c>
      <c r="G5" s="98" t="s">
        <v>142</v>
      </c>
      <c r="H5" s="97">
        <v>19</v>
      </c>
      <c r="I5" s="97" t="s">
        <v>124</v>
      </c>
      <c r="J5" s="97" t="s">
        <v>125</v>
      </c>
      <c r="K5" s="97" t="s">
        <v>144</v>
      </c>
      <c r="L5" s="97"/>
      <c r="M5" s="97"/>
      <c r="N5" s="97" t="s">
        <v>145</v>
      </c>
      <c r="O5" s="97" t="s">
        <v>146</v>
      </c>
      <c r="P5" s="97" t="s">
        <v>147</v>
      </c>
      <c r="Q5" s="97" t="s">
        <v>153</v>
      </c>
      <c r="R5" s="97" t="s">
        <v>131</v>
      </c>
      <c r="S5" s="97" t="s">
        <v>149</v>
      </c>
      <c r="T5" s="97" t="s">
        <v>150</v>
      </c>
      <c r="U5" s="97" t="s">
        <v>134</v>
      </c>
      <c r="V5" s="97" t="s">
        <v>135</v>
      </c>
      <c r="W5" s="97" t="s">
        <v>136</v>
      </c>
      <c r="X5" s="97"/>
      <c r="Y5" s="99"/>
      <c r="Z5" s="99"/>
      <c r="AA5" s="99">
        <v>211348</v>
      </c>
      <c r="AB5" s="99">
        <v>211348</v>
      </c>
      <c r="AC5">
        <f t="shared" si="0"/>
        <v>1000</v>
      </c>
      <c r="AD5" t="str">
        <f t="shared" si="1"/>
        <v>301</v>
      </c>
    </row>
    <row r="6" spans="1:30" hidden="1" x14ac:dyDescent="0.25">
      <c r="A6" s="97" t="s">
        <v>138</v>
      </c>
      <c r="B6" s="97" t="s">
        <v>139</v>
      </c>
      <c r="C6" s="97" t="s">
        <v>140</v>
      </c>
      <c r="D6" s="97">
        <v>14101</v>
      </c>
      <c r="E6" s="97" t="s">
        <v>122</v>
      </c>
      <c r="F6" s="98">
        <v>15</v>
      </c>
      <c r="G6" s="98" t="s">
        <v>142</v>
      </c>
      <c r="H6" s="97">
        <v>19</v>
      </c>
      <c r="I6" s="97" t="s">
        <v>124</v>
      </c>
      <c r="J6" s="97" t="s">
        <v>125</v>
      </c>
      <c r="K6" s="97" t="s">
        <v>144</v>
      </c>
      <c r="L6" s="97"/>
      <c r="M6" s="97"/>
      <c r="N6" s="97" t="s">
        <v>145</v>
      </c>
      <c r="O6" s="97" t="s">
        <v>146</v>
      </c>
      <c r="P6" s="97" t="s">
        <v>147</v>
      </c>
      <c r="Q6" s="97" t="s">
        <v>154</v>
      </c>
      <c r="R6" s="97" t="s">
        <v>131</v>
      </c>
      <c r="S6" s="97" t="s">
        <v>149</v>
      </c>
      <c r="T6" s="97" t="s">
        <v>150</v>
      </c>
      <c r="U6" s="97" t="s">
        <v>134</v>
      </c>
      <c r="V6" s="97" t="s">
        <v>135</v>
      </c>
      <c r="W6" s="97" t="s">
        <v>136</v>
      </c>
      <c r="X6" s="97"/>
      <c r="Y6" s="99"/>
      <c r="Z6" s="99"/>
      <c r="AA6" s="99">
        <v>69744.84</v>
      </c>
      <c r="AB6" s="99">
        <v>69744.84</v>
      </c>
      <c r="AC6">
        <f t="shared" si="0"/>
        <v>1000</v>
      </c>
      <c r="AD6" t="str">
        <f t="shared" si="1"/>
        <v>301</v>
      </c>
    </row>
    <row r="7" spans="1:30" hidden="1" x14ac:dyDescent="0.25">
      <c r="A7" s="97" t="s">
        <v>138</v>
      </c>
      <c r="B7" s="97" t="s">
        <v>139</v>
      </c>
      <c r="C7" s="97" t="s">
        <v>140</v>
      </c>
      <c r="D7" s="97">
        <v>14103</v>
      </c>
      <c r="E7" s="97" t="s">
        <v>122</v>
      </c>
      <c r="F7" s="98">
        <v>15</v>
      </c>
      <c r="G7" s="98" t="s">
        <v>142</v>
      </c>
      <c r="H7" s="97">
        <v>19</v>
      </c>
      <c r="I7" s="97" t="s">
        <v>124</v>
      </c>
      <c r="J7" s="97" t="s">
        <v>125</v>
      </c>
      <c r="K7" s="97" t="s">
        <v>144</v>
      </c>
      <c r="L7" s="97"/>
      <c r="M7" s="97"/>
      <c r="N7" s="97" t="s">
        <v>145</v>
      </c>
      <c r="O7" s="97" t="s">
        <v>146</v>
      </c>
      <c r="P7" s="97" t="s">
        <v>147</v>
      </c>
      <c r="Q7" s="97" t="s">
        <v>155</v>
      </c>
      <c r="R7" s="97" t="s">
        <v>131</v>
      </c>
      <c r="S7" s="97" t="s">
        <v>149</v>
      </c>
      <c r="T7" s="97" t="s">
        <v>150</v>
      </c>
      <c r="U7" s="97" t="s">
        <v>134</v>
      </c>
      <c r="V7" s="97" t="s">
        <v>135</v>
      </c>
      <c r="W7" s="97" t="s">
        <v>136</v>
      </c>
      <c r="X7" s="97"/>
      <c r="Y7" s="99"/>
      <c r="Z7" s="99"/>
      <c r="AA7" s="99">
        <v>28531.98</v>
      </c>
      <c r="AB7" s="99">
        <v>28531.98</v>
      </c>
      <c r="AC7">
        <f t="shared" si="0"/>
        <v>1000</v>
      </c>
      <c r="AD7" t="str">
        <f t="shared" si="1"/>
        <v>301</v>
      </c>
    </row>
    <row r="8" spans="1:30" hidden="1" x14ac:dyDescent="0.25">
      <c r="A8" s="97" t="s">
        <v>138</v>
      </c>
      <c r="B8" s="97" t="s">
        <v>139</v>
      </c>
      <c r="C8" s="97" t="s">
        <v>140</v>
      </c>
      <c r="D8" s="97">
        <v>14201</v>
      </c>
      <c r="E8" s="97" t="s">
        <v>122</v>
      </c>
      <c r="F8" s="98">
        <v>15</v>
      </c>
      <c r="G8" s="98" t="s">
        <v>142</v>
      </c>
      <c r="H8" s="97">
        <v>19</v>
      </c>
      <c r="I8" s="97" t="s">
        <v>124</v>
      </c>
      <c r="J8" s="97" t="s">
        <v>125</v>
      </c>
      <c r="K8" s="97" t="s">
        <v>144</v>
      </c>
      <c r="L8" s="97"/>
      <c r="M8" s="97"/>
      <c r="N8" s="97" t="s">
        <v>145</v>
      </c>
      <c r="O8" s="97" t="s">
        <v>146</v>
      </c>
      <c r="P8" s="97" t="s">
        <v>147</v>
      </c>
      <c r="Q8" s="97" t="s">
        <v>156</v>
      </c>
      <c r="R8" s="97" t="s">
        <v>131</v>
      </c>
      <c r="S8" s="97" t="s">
        <v>149</v>
      </c>
      <c r="T8" s="97" t="s">
        <v>150</v>
      </c>
      <c r="U8" s="97" t="s">
        <v>134</v>
      </c>
      <c r="V8" s="97" t="s">
        <v>135</v>
      </c>
      <c r="W8" s="97" t="s">
        <v>136</v>
      </c>
      <c r="X8" s="97"/>
      <c r="Y8" s="99"/>
      <c r="Z8" s="99"/>
      <c r="AA8" s="99">
        <v>63404.4</v>
      </c>
      <c r="AB8" s="99">
        <v>63404.4</v>
      </c>
      <c r="AC8">
        <f t="shared" si="0"/>
        <v>1000</v>
      </c>
      <c r="AD8" t="str">
        <f t="shared" si="1"/>
        <v>301</v>
      </c>
    </row>
    <row r="9" spans="1:30" hidden="1" x14ac:dyDescent="0.25">
      <c r="A9" t="s">
        <v>138</v>
      </c>
      <c r="B9" t="s">
        <v>139</v>
      </c>
      <c r="C9" t="s">
        <v>157</v>
      </c>
      <c r="D9" t="s">
        <v>158</v>
      </c>
      <c r="E9" t="s">
        <v>122</v>
      </c>
      <c r="F9" t="s">
        <v>159</v>
      </c>
      <c r="G9" t="s">
        <v>160</v>
      </c>
      <c r="H9" t="s">
        <v>143</v>
      </c>
      <c r="I9" t="s">
        <v>124</v>
      </c>
      <c r="J9" t="s">
        <v>125</v>
      </c>
      <c r="K9" t="s">
        <v>161</v>
      </c>
      <c r="N9" t="s">
        <v>145</v>
      </c>
      <c r="O9" t="s">
        <v>146</v>
      </c>
      <c r="P9" t="s">
        <v>162</v>
      </c>
      <c r="Q9" t="s">
        <v>163</v>
      </c>
      <c r="R9" t="s">
        <v>131</v>
      </c>
      <c r="S9" t="s">
        <v>164</v>
      </c>
      <c r="T9" t="s">
        <v>165</v>
      </c>
      <c r="U9" t="s">
        <v>151</v>
      </c>
      <c r="V9" t="s">
        <v>135</v>
      </c>
      <c r="W9" t="s">
        <v>136</v>
      </c>
      <c r="X9" t="s">
        <v>166</v>
      </c>
      <c r="Y9" s="94">
        <v>35630.019999999997</v>
      </c>
      <c r="Z9" s="94">
        <v>35630.019999999997</v>
      </c>
      <c r="AA9" s="94">
        <v>36698.920599999998</v>
      </c>
      <c r="AB9" s="94">
        <v>36698.92</v>
      </c>
      <c r="AC9">
        <f t="shared" si="0"/>
        <v>3000</v>
      </c>
      <c r="AD9" t="str">
        <f t="shared" si="1"/>
        <v>301</v>
      </c>
    </row>
    <row r="10" spans="1:30" hidden="1" x14ac:dyDescent="0.25">
      <c r="A10" t="s">
        <v>138</v>
      </c>
      <c r="B10" t="s">
        <v>139</v>
      </c>
      <c r="C10" t="s">
        <v>157</v>
      </c>
      <c r="D10" t="s">
        <v>167</v>
      </c>
      <c r="E10" t="s">
        <v>122</v>
      </c>
      <c r="F10" t="s">
        <v>159</v>
      </c>
      <c r="G10" t="s">
        <v>160</v>
      </c>
      <c r="H10" t="s">
        <v>143</v>
      </c>
      <c r="I10" t="s">
        <v>124</v>
      </c>
      <c r="J10" t="s">
        <v>125</v>
      </c>
      <c r="K10" t="s">
        <v>161</v>
      </c>
      <c r="N10" t="s">
        <v>145</v>
      </c>
      <c r="O10" t="s">
        <v>146</v>
      </c>
      <c r="P10" t="s">
        <v>162</v>
      </c>
      <c r="Q10" t="s">
        <v>168</v>
      </c>
      <c r="R10" t="s">
        <v>131</v>
      </c>
      <c r="S10" t="s">
        <v>164</v>
      </c>
      <c r="T10" t="s">
        <v>165</v>
      </c>
      <c r="U10" t="s">
        <v>151</v>
      </c>
      <c r="V10" t="s">
        <v>135</v>
      </c>
      <c r="W10" t="s">
        <v>136</v>
      </c>
      <c r="X10" t="s">
        <v>166</v>
      </c>
      <c r="Y10" s="94">
        <v>322074.55</v>
      </c>
      <c r="Z10" s="94">
        <v>274139.5</v>
      </c>
      <c r="AA10" s="94">
        <v>282363.685</v>
      </c>
      <c r="AB10" s="94">
        <v>282363.69</v>
      </c>
      <c r="AC10">
        <f t="shared" si="0"/>
        <v>3000</v>
      </c>
      <c r="AD10" t="str">
        <f t="shared" si="1"/>
        <v>301</v>
      </c>
    </row>
    <row r="11" spans="1:30" hidden="1" x14ac:dyDescent="0.25">
      <c r="A11" t="s">
        <v>138</v>
      </c>
      <c r="B11" t="s">
        <v>139</v>
      </c>
      <c r="C11" t="s">
        <v>157</v>
      </c>
      <c r="D11">
        <v>32301</v>
      </c>
      <c r="E11" t="s">
        <v>122</v>
      </c>
      <c r="F11" t="s">
        <v>159</v>
      </c>
      <c r="G11" t="s">
        <v>160</v>
      </c>
      <c r="H11" t="s">
        <v>143</v>
      </c>
      <c r="I11" t="s">
        <v>124</v>
      </c>
      <c r="J11" t="s">
        <v>125</v>
      </c>
      <c r="K11" t="s">
        <v>161</v>
      </c>
      <c r="N11" t="s">
        <v>145</v>
      </c>
      <c r="O11" t="s">
        <v>146</v>
      </c>
      <c r="P11" t="s">
        <v>162</v>
      </c>
      <c r="Q11" t="s">
        <v>169</v>
      </c>
      <c r="R11" t="s">
        <v>131</v>
      </c>
      <c r="S11" t="s">
        <v>164</v>
      </c>
      <c r="T11" t="s">
        <v>165</v>
      </c>
      <c r="U11" t="s">
        <v>151</v>
      </c>
      <c r="V11" t="s">
        <v>135</v>
      </c>
      <c r="W11" t="s">
        <v>136</v>
      </c>
      <c r="X11" t="s">
        <v>166</v>
      </c>
      <c r="Y11" s="94">
        <v>0</v>
      </c>
      <c r="Z11" s="94">
        <v>0</v>
      </c>
      <c r="AA11" s="94">
        <v>24000</v>
      </c>
      <c r="AB11" s="94">
        <v>24000</v>
      </c>
      <c r="AC11">
        <f t="shared" si="0"/>
        <v>3000</v>
      </c>
      <c r="AD11" t="str">
        <f t="shared" si="1"/>
        <v>301</v>
      </c>
    </row>
    <row r="12" spans="1:30" hidden="1" x14ac:dyDescent="0.25">
      <c r="A12" t="s">
        <v>138</v>
      </c>
      <c r="B12" t="s">
        <v>139</v>
      </c>
      <c r="C12" t="s">
        <v>157</v>
      </c>
      <c r="D12" t="s">
        <v>170</v>
      </c>
      <c r="E12" t="s">
        <v>122</v>
      </c>
      <c r="F12" t="s">
        <v>159</v>
      </c>
      <c r="G12" t="s">
        <v>160</v>
      </c>
      <c r="H12" t="s">
        <v>143</v>
      </c>
      <c r="I12" t="s">
        <v>124</v>
      </c>
      <c r="J12" t="s">
        <v>125</v>
      </c>
      <c r="K12" t="s">
        <v>161</v>
      </c>
      <c r="N12" t="s">
        <v>145</v>
      </c>
      <c r="O12" t="s">
        <v>146</v>
      </c>
      <c r="P12" t="s">
        <v>162</v>
      </c>
      <c r="Q12" t="s">
        <v>171</v>
      </c>
      <c r="R12" t="s">
        <v>131</v>
      </c>
      <c r="S12" t="s">
        <v>164</v>
      </c>
      <c r="T12" t="s">
        <v>165</v>
      </c>
      <c r="U12" t="s">
        <v>151</v>
      </c>
      <c r="V12" t="s">
        <v>135</v>
      </c>
      <c r="W12" t="s">
        <v>136</v>
      </c>
      <c r="X12" t="s">
        <v>166</v>
      </c>
      <c r="Y12" s="94">
        <v>49918.83</v>
      </c>
      <c r="Z12" s="94">
        <v>48897.09</v>
      </c>
      <c r="AA12" s="94">
        <v>50364.002699999997</v>
      </c>
      <c r="AB12" s="94">
        <v>50364</v>
      </c>
      <c r="AC12">
        <f t="shared" si="0"/>
        <v>3000</v>
      </c>
      <c r="AD12" t="str">
        <f t="shared" si="1"/>
        <v>301</v>
      </c>
    </row>
    <row r="13" spans="1:30" hidden="1" x14ac:dyDescent="0.25">
      <c r="A13" t="s">
        <v>138</v>
      </c>
      <c r="B13" t="s">
        <v>139</v>
      </c>
      <c r="C13" t="s">
        <v>157</v>
      </c>
      <c r="D13" t="s">
        <v>172</v>
      </c>
      <c r="E13" t="s">
        <v>122</v>
      </c>
      <c r="F13" t="s">
        <v>159</v>
      </c>
      <c r="G13" t="s">
        <v>160</v>
      </c>
      <c r="H13" t="s">
        <v>143</v>
      </c>
      <c r="I13" t="s">
        <v>124</v>
      </c>
      <c r="J13" t="s">
        <v>125</v>
      </c>
      <c r="K13" t="s">
        <v>161</v>
      </c>
      <c r="N13" t="s">
        <v>145</v>
      </c>
      <c r="O13" t="s">
        <v>146</v>
      </c>
      <c r="P13" t="s">
        <v>162</v>
      </c>
      <c r="Q13" t="s">
        <v>173</v>
      </c>
      <c r="R13" t="s">
        <v>131</v>
      </c>
      <c r="S13" t="s">
        <v>164</v>
      </c>
      <c r="T13" t="s">
        <v>165</v>
      </c>
      <c r="U13" t="s">
        <v>151</v>
      </c>
      <c r="V13" t="s">
        <v>135</v>
      </c>
      <c r="W13" t="s">
        <v>136</v>
      </c>
      <c r="X13" t="s">
        <v>166</v>
      </c>
      <c r="Y13" s="94">
        <v>112215</v>
      </c>
      <c r="Z13" s="94">
        <v>168775.27999999997</v>
      </c>
      <c r="AA13" s="94">
        <v>173838.54</v>
      </c>
      <c r="AB13" s="94">
        <v>173838.54</v>
      </c>
      <c r="AC13">
        <f t="shared" si="0"/>
        <v>3000</v>
      </c>
      <c r="AD13" t="str">
        <f t="shared" si="1"/>
        <v>301</v>
      </c>
    </row>
    <row r="14" spans="1:30" hidden="1" x14ac:dyDescent="0.25">
      <c r="A14" t="s">
        <v>138</v>
      </c>
      <c r="B14" t="s">
        <v>139</v>
      </c>
      <c r="C14" t="s">
        <v>157</v>
      </c>
      <c r="D14" t="s">
        <v>174</v>
      </c>
      <c r="E14" t="s">
        <v>122</v>
      </c>
      <c r="F14" t="s">
        <v>159</v>
      </c>
      <c r="G14" t="s">
        <v>160</v>
      </c>
      <c r="H14" t="s">
        <v>143</v>
      </c>
      <c r="I14" t="s">
        <v>124</v>
      </c>
      <c r="J14" t="s">
        <v>125</v>
      </c>
      <c r="K14" t="s">
        <v>161</v>
      </c>
      <c r="N14" t="s">
        <v>145</v>
      </c>
      <c r="O14" t="s">
        <v>146</v>
      </c>
      <c r="P14" t="s">
        <v>162</v>
      </c>
      <c r="Q14" t="s">
        <v>175</v>
      </c>
      <c r="R14" t="s">
        <v>131</v>
      </c>
      <c r="S14" t="s">
        <v>164</v>
      </c>
      <c r="T14" t="s">
        <v>165</v>
      </c>
      <c r="U14" t="s">
        <v>151</v>
      </c>
      <c r="V14" t="s">
        <v>135</v>
      </c>
      <c r="W14" t="s">
        <v>136</v>
      </c>
      <c r="X14" t="s">
        <v>166</v>
      </c>
      <c r="Y14" s="94">
        <v>32704</v>
      </c>
      <c r="Z14" s="94">
        <v>102570.35</v>
      </c>
      <c r="AA14" s="94">
        <v>105647.46</v>
      </c>
      <c r="AB14" s="94">
        <v>105647.46</v>
      </c>
      <c r="AC14">
        <f t="shared" si="0"/>
        <v>3000</v>
      </c>
      <c r="AD14" t="str">
        <f t="shared" si="1"/>
        <v>301</v>
      </c>
    </row>
    <row r="15" spans="1:30" hidden="1" x14ac:dyDescent="0.25">
      <c r="A15" t="s">
        <v>138</v>
      </c>
      <c r="B15" t="s">
        <v>139</v>
      </c>
      <c r="C15" t="s">
        <v>157</v>
      </c>
      <c r="D15" t="s">
        <v>176</v>
      </c>
      <c r="E15" t="s">
        <v>122</v>
      </c>
      <c r="F15" t="s">
        <v>159</v>
      </c>
      <c r="G15" t="s">
        <v>160</v>
      </c>
      <c r="H15" t="s">
        <v>143</v>
      </c>
      <c r="I15" t="s">
        <v>124</v>
      </c>
      <c r="J15" t="s">
        <v>125</v>
      </c>
      <c r="K15" t="s">
        <v>161</v>
      </c>
      <c r="N15" t="s">
        <v>145</v>
      </c>
      <c r="O15" t="s">
        <v>146</v>
      </c>
      <c r="P15" t="s">
        <v>162</v>
      </c>
      <c r="Q15" t="s">
        <v>177</v>
      </c>
      <c r="R15" t="s">
        <v>131</v>
      </c>
      <c r="S15" t="s">
        <v>164</v>
      </c>
      <c r="T15" t="s">
        <v>165</v>
      </c>
      <c r="U15" t="s">
        <v>151</v>
      </c>
      <c r="V15" t="s">
        <v>135</v>
      </c>
      <c r="W15" t="s">
        <v>136</v>
      </c>
      <c r="X15" t="s">
        <v>166</v>
      </c>
      <c r="Y15" s="94">
        <v>132425</v>
      </c>
      <c r="Z15" s="94">
        <v>132425</v>
      </c>
      <c r="AA15" s="94">
        <v>136397.75</v>
      </c>
      <c r="AB15" s="94">
        <v>136397.75</v>
      </c>
      <c r="AC15">
        <f t="shared" si="0"/>
        <v>3000</v>
      </c>
      <c r="AD15" t="str">
        <f t="shared" si="1"/>
        <v>301</v>
      </c>
    </row>
    <row r="16" spans="1:30" hidden="1" x14ac:dyDescent="0.25">
      <c r="A16" s="97" t="s">
        <v>138</v>
      </c>
      <c r="B16" s="97" t="s">
        <v>139</v>
      </c>
      <c r="C16" s="97" t="s">
        <v>140</v>
      </c>
      <c r="D16" s="97">
        <v>14301</v>
      </c>
      <c r="E16" s="97" t="s">
        <v>122</v>
      </c>
      <c r="F16" s="98">
        <v>15</v>
      </c>
      <c r="G16" s="98" t="s">
        <v>142</v>
      </c>
      <c r="H16" s="97">
        <v>19</v>
      </c>
      <c r="I16" s="97" t="s">
        <v>124</v>
      </c>
      <c r="J16" s="97" t="s">
        <v>125</v>
      </c>
      <c r="K16" s="97" t="s">
        <v>144</v>
      </c>
      <c r="L16" s="97"/>
      <c r="M16" s="97"/>
      <c r="N16" s="97" t="s">
        <v>145</v>
      </c>
      <c r="O16" s="97" t="s">
        <v>146</v>
      </c>
      <c r="P16" s="97" t="s">
        <v>147</v>
      </c>
      <c r="Q16" s="97" t="s">
        <v>178</v>
      </c>
      <c r="R16" s="97" t="s">
        <v>131</v>
      </c>
      <c r="S16" s="97" t="s">
        <v>149</v>
      </c>
      <c r="T16" s="97" t="s">
        <v>150</v>
      </c>
      <c r="U16" s="97" t="s">
        <v>134</v>
      </c>
      <c r="V16" s="97" t="s">
        <v>135</v>
      </c>
      <c r="W16" s="97" t="s">
        <v>136</v>
      </c>
      <c r="X16" s="97"/>
      <c r="Y16" s="99"/>
      <c r="Z16" s="99"/>
      <c r="AA16" s="99">
        <v>76085.279999999999</v>
      </c>
      <c r="AB16" s="99">
        <v>76085.279999999999</v>
      </c>
      <c r="AC16">
        <f t="shared" si="0"/>
        <v>1000</v>
      </c>
      <c r="AD16" t="str">
        <f t="shared" si="1"/>
        <v>301</v>
      </c>
    </row>
    <row r="17" spans="1:30" hidden="1" x14ac:dyDescent="0.25">
      <c r="A17" s="97" t="s">
        <v>179</v>
      </c>
      <c r="B17" s="97" t="s">
        <v>139</v>
      </c>
      <c r="C17" s="97" t="s">
        <v>140</v>
      </c>
      <c r="D17" s="97" t="s">
        <v>141</v>
      </c>
      <c r="E17" s="97" t="s">
        <v>122</v>
      </c>
      <c r="F17" s="98">
        <v>15</v>
      </c>
      <c r="G17" s="98" t="s">
        <v>142</v>
      </c>
      <c r="H17" s="97" t="s">
        <v>143</v>
      </c>
      <c r="I17" s="97" t="s">
        <v>124</v>
      </c>
      <c r="J17" s="97" t="s">
        <v>125</v>
      </c>
      <c r="K17" s="97" t="s">
        <v>180</v>
      </c>
      <c r="L17" s="97"/>
      <c r="M17" s="97"/>
      <c r="N17" s="97" t="s">
        <v>181</v>
      </c>
      <c r="O17" s="97" t="s">
        <v>146</v>
      </c>
      <c r="P17" s="97" t="s">
        <v>147</v>
      </c>
      <c r="Q17" s="97" t="s">
        <v>148</v>
      </c>
      <c r="R17" s="97" t="s">
        <v>131</v>
      </c>
      <c r="S17" s="97" t="s">
        <v>149</v>
      </c>
      <c r="T17" s="97" t="s">
        <v>150</v>
      </c>
      <c r="U17" s="97" t="s">
        <v>151</v>
      </c>
      <c r="V17" s="97" t="s">
        <v>135</v>
      </c>
      <c r="W17" s="97" t="s">
        <v>136</v>
      </c>
      <c r="X17" s="97"/>
      <c r="Y17" s="99"/>
      <c r="Z17" s="99"/>
      <c r="AA17" s="99">
        <v>20514624</v>
      </c>
      <c r="AB17" s="99">
        <v>20514624</v>
      </c>
      <c r="AC17">
        <f t="shared" si="0"/>
        <v>1000</v>
      </c>
      <c r="AD17" t="str">
        <f t="shared" si="1"/>
        <v>301</v>
      </c>
    </row>
    <row r="18" spans="1:30" hidden="1" x14ac:dyDescent="0.25">
      <c r="A18" s="97" t="s">
        <v>179</v>
      </c>
      <c r="B18" s="97" t="s">
        <v>139</v>
      </c>
      <c r="C18" s="97" t="s">
        <v>140</v>
      </c>
      <c r="D18" s="97">
        <v>12101</v>
      </c>
      <c r="E18" s="97" t="s">
        <v>122</v>
      </c>
      <c r="F18" s="98">
        <v>15</v>
      </c>
      <c r="G18" s="98" t="s">
        <v>142</v>
      </c>
      <c r="H18" s="97">
        <v>19</v>
      </c>
      <c r="I18" s="97" t="s">
        <v>124</v>
      </c>
      <c r="J18" s="97" t="s">
        <v>125</v>
      </c>
      <c r="K18" s="97" t="s">
        <v>180</v>
      </c>
      <c r="L18" s="97"/>
      <c r="M18" s="97"/>
      <c r="N18" s="97" t="s">
        <v>181</v>
      </c>
      <c r="O18" s="97" t="s">
        <v>146</v>
      </c>
      <c r="P18" s="97" t="s">
        <v>147</v>
      </c>
      <c r="Q18" s="97" t="s">
        <v>182</v>
      </c>
      <c r="R18" s="97" t="s">
        <v>131</v>
      </c>
      <c r="S18" s="97" t="s">
        <v>149</v>
      </c>
      <c r="T18" s="97" t="s">
        <v>150</v>
      </c>
      <c r="U18" s="97" t="s">
        <v>134</v>
      </c>
      <c r="V18" s="97" t="s">
        <v>135</v>
      </c>
      <c r="W18" s="97" t="s">
        <v>136</v>
      </c>
      <c r="X18" s="97"/>
      <c r="Y18" s="99"/>
      <c r="Z18" s="99"/>
      <c r="AA18" s="99">
        <v>780559</v>
      </c>
      <c r="AB18" s="99">
        <v>780559</v>
      </c>
      <c r="AC18">
        <f t="shared" si="0"/>
        <v>1000</v>
      </c>
      <c r="AD18" t="str">
        <f t="shared" si="1"/>
        <v>301</v>
      </c>
    </row>
    <row r="19" spans="1:30" hidden="1" x14ac:dyDescent="0.25">
      <c r="A19" s="97" t="s">
        <v>179</v>
      </c>
      <c r="B19" s="97" t="s">
        <v>139</v>
      </c>
      <c r="C19" s="97" t="s">
        <v>140</v>
      </c>
      <c r="D19" s="97">
        <v>13201</v>
      </c>
      <c r="E19" s="97" t="s">
        <v>122</v>
      </c>
      <c r="F19" s="98">
        <v>15</v>
      </c>
      <c r="G19" s="98" t="s">
        <v>142</v>
      </c>
      <c r="H19" s="97">
        <v>19</v>
      </c>
      <c r="I19" s="97" t="s">
        <v>124</v>
      </c>
      <c r="J19" s="97" t="s">
        <v>125</v>
      </c>
      <c r="K19" s="97" t="s">
        <v>180</v>
      </c>
      <c r="L19" s="97"/>
      <c r="M19" s="97"/>
      <c r="N19" s="97" t="s">
        <v>181</v>
      </c>
      <c r="O19" s="97" t="s">
        <v>146</v>
      </c>
      <c r="P19" s="97" t="s">
        <v>147</v>
      </c>
      <c r="Q19" s="97" t="s">
        <v>152</v>
      </c>
      <c r="R19" s="97" t="s">
        <v>131</v>
      </c>
      <c r="S19" s="97" t="s">
        <v>149</v>
      </c>
      <c r="T19" s="97" t="s">
        <v>150</v>
      </c>
      <c r="U19" s="97" t="s">
        <v>134</v>
      </c>
      <c r="V19" s="97" t="s">
        <v>135</v>
      </c>
      <c r="W19" s="97" t="s">
        <v>136</v>
      </c>
      <c r="X19" s="97"/>
      <c r="Y19" s="99"/>
      <c r="Z19" s="99"/>
      <c r="AA19" s="99">
        <v>854776</v>
      </c>
      <c r="AB19" s="99">
        <v>854776</v>
      </c>
      <c r="AC19">
        <f t="shared" si="0"/>
        <v>1000</v>
      </c>
      <c r="AD19" t="str">
        <f t="shared" si="1"/>
        <v>301</v>
      </c>
    </row>
    <row r="20" spans="1:30" hidden="1" x14ac:dyDescent="0.25">
      <c r="A20" s="97" t="s">
        <v>179</v>
      </c>
      <c r="B20" s="97" t="s">
        <v>139</v>
      </c>
      <c r="C20" s="97" t="s">
        <v>140</v>
      </c>
      <c r="D20" s="97">
        <v>13203</v>
      </c>
      <c r="E20" s="97" t="s">
        <v>122</v>
      </c>
      <c r="F20" s="98">
        <v>15</v>
      </c>
      <c r="G20" s="98" t="s">
        <v>142</v>
      </c>
      <c r="H20" s="97">
        <v>19</v>
      </c>
      <c r="I20" s="97" t="s">
        <v>124</v>
      </c>
      <c r="J20" s="97" t="s">
        <v>125</v>
      </c>
      <c r="K20" s="97" t="s">
        <v>180</v>
      </c>
      <c r="L20" s="97"/>
      <c r="M20" s="97"/>
      <c r="N20" s="97" t="s">
        <v>181</v>
      </c>
      <c r="O20" s="97" t="s">
        <v>146</v>
      </c>
      <c r="P20" s="97" t="s">
        <v>147</v>
      </c>
      <c r="Q20" s="97" t="s">
        <v>153</v>
      </c>
      <c r="R20" s="97" t="s">
        <v>131</v>
      </c>
      <c r="S20" s="97" t="s">
        <v>149</v>
      </c>
      <c r="T20" s="97" t="s">
        <v>150</v>
      </c>
      <c r="U20" s="97" t="s">
        <v>134</v>
      </c>
      <c r="V20" s="97" t="s">
        <v>135</v>
      </c>
      <c r="W20" s="97" t="s">
        <v>136</v>
      </c>
      <c r="X20" s="97"/>
      <c r="Y20" s="99"/>
      <c r="Z20" s="99"/>
      <c r="AA20" s="99">
        <v>3419104</v>
      </c>
      <c r="AB20" s="99">
        <v>3419104</v>
      </c>
      <c r="AC20">
        <f t="shared" si="0"/>
        <v>1000</v>
      </c>
      <c r="AD20" t="str">
        <f t="shared" si="1"/>
        <v>301</v>
      </c>
    </row>
    <row r="21" spans="1:30" hidden="1" x14ac:dyDescent="0.25">
      <c r="A21" s="97" t="s">
        <v>179</v>
      </c>
      <c r="B21" s="97" t="s">
        <v>139</v>
      </c>
      <c r="C21" s="97" t="s">
        <v>140</v>
      </c>
      <c r="D21" s="97" t="s">
        <v>183</v>
      </c>
      <c r="E21" s="97" t="s">
        <v>122</v>
      </c>
      <c r="F21" s="98">
        <v>15</v>
      </c>
      <c r="G21" s="98" t="s">
        <v>142</v>
      </c>
      <c r="H21" s="97">
        <v>19</v>
      </c>
      <c r="I21" s="97" t="s">
        <v>124</v>
      </c>
      <c r="J21" s="97" t="s">
        <v>125</v>
      </c>
      <c r="K21" s="97" t="s">
        <v>180</v>
      </c>
      <c r="L21" s="97"/>
      <c r="M21" s="97"/>
      <c r="N21" s="97" t="s">
        <v>181</v>
      </c>
      <c r="O21" s="97" t="s">
        <v>146</v>
      </c>
      <c r="P21" s="97" t="s">
        <v>147</v>
      </c>
      <c r="Q21" s="97" t="s">
        <v>184</v>
      </c>
      <c r="R21" s="97" t="s">
        <v>131</v>
      </c>
      <c r="S21" s="97" t="s">
        <v>149</v>
      </c>
      <c r="T21" s="97" t="s">
        <v>150</v>
      </c>
      <c r="U21" s="97" t="s">
        <v>134</v>
      </c>
      <c r="V21" s="97" t="s">
        <v>135</v>
      </c>
      <c r="W21" s="97" t="s">
        <v>136</v>
      </c>
      <c r="X21" s="97" t="s">
        <v>185</v>
      </c>
      <c r="Y21" s="99">
        <v>1384382.88</v>
      </c>
      <c r="Z21" s="99">
        <v>1004157.2000000001</v>
      </c>
      <c r="AA21" s="99">
        <v>1004157.2000000001</v>
      </c>
      <c r="AB21" s="99">
        <v>1004157.2</v>
      </c>
      <c r="AC21">
        <f t="shared" si="0"/>
        <v>1000</v>
      </c>
      <c r="AD21" t="str">
        <f t="shared" si="1"/>
        <v>301</v>
      </c>
    </row>
    <row r="22" spans="1:30" hidden="1" x14ac:dyDescent="0.25">
      <c r="A22" s="97" t="s">
        <v>179</v>
      </c>
      <c r="B22" s="97" t="s">
        <v>139</v>
      </c>
      <c r="C22" s="97" t="s">
        <v>140</v>
      </c>
      <c r="D22" s="97">
        <v>14101</v>
      </c>
      <c r="E22" s="97" t="s">
        <v>122</v>
      </c>
      <c r="F22" s="98">
        <v>15</v>
      </c>
      <c r="G22" s="98" t="s">
        <v>142</v>
      </c>
      <c r="H22" s="97">
        <v>19</v>
      </c>
      <c r="I22" s="97" t="s">
        <v>124</v>
      </c>
      <c r="J22" s="97" t="s">
        <v>125</v>
      </c>
      <c r="K22" s="97" t="s">
        <v>180</v>
      </c>
      <c r="L22" s="97"/>
      <c r="M22" s="97"/>
      <c r="N22" s="97" t="s">
        <v>181</v>
      </c>
      <c r="O22" s="97" t="s">
        <v>146</v>
      </c>
      <c r="P22" s="97" t="s">
        <v>147</v>
      </c>
      <c r="Q22" s="97" t="s">
        <v>154</v>
      </c>
      <c r="R22" s="97" t="s">
        <v>131</v>
      </c>
      <c r="S22" s="97" t="s">
        <v>149</v>
      </c>
      <c r="T22" s="97" t="s">
        <v>150</v>
      </c>
      <c r="U22" s="97" t="s">
        <v>134</v>
      </c>
      <c r="V22" s="97" t="s">
        <v>135</v>
      </c>
      <c r="W22" s="97" t="s">
        <v>136</v>
      </c>
      <c r="X22" s="97"/>
      <c r="Y22" s="99"/>
      <c r="Z22" s="99"/>
      <c r="AA22" s="99">
        <v>1128304.32</v>
      </c>
      <c r="AB22" s="99">
        <v>1128304.32</v>
      </c>
      <c r="AC22">
        <f t="shared" si="0"/>
        <v>1000</v>
      </c>
      <c r="AD22" t="str">
        <f t="shared" si="1"/>
        <v>301</v>
      </c>
    </row>
    <row r="23" spans="1:30" hidden="1" x14ac:dyDescent="0.25">
      <c r="A23" s="97" t="s">
        <v>179</v>
      </c>
      <c r="B23" s="97" t="s">
        <v>139</v>
      </c>
      <c r="C23" s="97" t="s">
        <v>140</v>
      </c>
      <c r="D23" s="97">
        <v>14103</v>
      </c>
      <c r="E23" s="97" t="s">
        <v>122</v>
      </c>
      <c r="F23" s="98">
        <v>15</v>
      </c>
      <c r="G23" s="98" t="s">
        <v>142</v>
      </c>
      <c r="H23" s="97">
        <v>19</v>
      </c>
      <c r="I23" s="97" t="s">
        <v>124</v>
      </c>
      <c r="J23" s="97" t="s">
        <v>125</v>
      </c>
      <c r="K23" s="97" t="s">
        <v>180</v>
      </c>
      <c r="L23" s="97"/>
      <c r="M23" s="97"/>
      <c r="N23" s="97" t="s">
        <v>181</v>
      </c>
      <c r="O23" s="97" t="s">
        <v>146</v>
      </c>
      <c r="P23" s="97" t="s">
        <v>147</v>
      </c>
      <c r="Q23" s="97" t="s">
        <v>155</v>
      </c>
      <c r="R23" s="97" t="s">
        <v>131</v>
      </c>
      <c r="S23" s="97" t="s">
        <v>149</v>
      </c>
      <c r="T23" s="97" t="s">
        <v>150</v>
      </c>
      <c r="U23" s="97" t="s">
        <v>134</v>
      </c>
      <c r="V23" s="97" t="s">
        <v>135</v>
      </c>
      <c r="W23" s="97" t="s">
        <v>136</v>
      </c>
      <c r="X23" s="97"/>
      <c r="Y23" s="99"/>
      <c r="Z23" s="99"/>
      <c r="AA23" s="99">
        <v>461579.04</v>
      </c>
      <c r="AB23" s="99">
        <v>461579.04</v>
      </c>
      <c r="AC23">
        <f t="shared" si="0"/>
        <v>1000</v>
      </c>
      <c r="AD23" t="str">
        <f t="shared" si="1"/>
        <v>301</v>
      </c>
    </row>
    <row r="24" spans="1:30" hidden="1" x14ac:dyDescent="0.25">
      <c r="A24" s="97" t="s">
        <v>179</v>
      </c>
      <c r="B24" s="97" t="s">
        <v>139</v>
      </c>
      <c r="C24" s="97" t="s">
        <v>140</v>
      </c>
      <c r="D24" s="97">
        <v>14201</v>
      </c>
      <c r="E24" s="97" t="s">
        <v>122</v>
      </c>
      <c r="F24" s="98">
        <v>15</v>
      </c>
      <c r="G24" s="98" t="s">
        <v>142</v>
      </c>
      <c r="H24" s="97">
        <v>19</v>
      </c>
      <c r="I24" s="97" t="s">
        <v>124</v>
      </c>
      <c r="J24" s="97" t="s">
        <v>125</v>
      </c>
      <c r="K24" s="97" t="s">
        <v>180</v>
      </c>
      <c r="L24" s="97"/>
      <c r="M24" s="97"/>
      <c r="N24" s="97" t="s">
        <v>181</v>
      </c>
      <c r="O24" s="97" t="s">
        <v>146</v>
      </c>
      <c r="P24" s="97" t="s">
        <v>147</v>
      </c>
      <c r="Q24" s="97" t="s">
        <v>156</v>
      </c>
      <c r="R24" s="97" t="s">
        <v>131</v>
      </c>
      <c r="S24" s="97" t="s">
        <v>149</v>
      </c>
      <c r="T24" s="97" t="s">
        <v>150</v>
      </c>
      <c r="U24" s="97" t="s">
        <v>134</v>
      </c>
      <c r="V24" s="97" t="s">
        <v>135</v>
      </c>
      <c r="W24" s="97" t="s">
        <v>136</v>
      </c>
      <c r="X24" s="97"/>
      <c r="Y24" s="99"/>
      <c r="Z24" s="99"/>
      <c r="AA24" s="99">
        <v>1025731.2000000001</v>
      </c>
      <c r="AB24" s="99">
        <v>1025731.2</v>
      </c>
      <c r="AC24">
        <f t="shared" si="0"/>
        <v>1000</v>
      </c>
      <c r="AD24" t="str">
        <f t="shared" si="1"/>
        <v>301</v>
      </c>
    </row>
    <row r="25" spans="1:30" hidden="1" x14ac:dyDescent="0.25">
      <c r="A25" t="s">
        <v>179</v>
      </c>
      <c r="B25" t="s">
        <v>139</v>
      </c>
      <c r="C25" t="s">
        <v>157</v>
      </c>
      <c r="D25" t="s">
        <v>186</v>
      </c>
      <c r="E25" t="s">
        <v>122</v>
      </c>
      <c r="F25" t="s">
        <v>159</v>
      </c>
      <c r="G25" t="s">
        <v>160</v>
      </c>
      <c r="H25" t="s">
        <v>143</v>
      </c>
      <c r="I25" t="s">
        <v>124</v>
      </c>
      <c r="J25" t="s">
        <v>125</v>
      </c>
      <c r="K25" t="s">
        <v>187</v>
      </c>
      <c r="N25" t="s">
        <v>181</v>
      </c>
      <c r="O25" t="s">
        <v>146</v>
      </c>
      <c r="P25" t="s">
        <v>162</v>
      </c>
      <c r="Q25" t="s">
        <v>188</v>
      </c>
      <c r="R25" t="s">
        <v>131</v>
      </c>
      <c r="S25" t="s">
        <v>164</v>
      </c>
      <c r="T25" t="s">
        <v>165</v>
      </c>
      <c r="U25" t="s">
        <v>151</v>
      </c>
      <c r="V25" t="s">
        <v>135</v>
      </c>
      <c r="W25" t="s">
        <v>136</v>
      </c>
      <c r="X25" t="s">
        <v>189</v>
      </c>
      <c r="Y25" s="94">
        <v>148320</v>
      </c>
      <c r="Z25" s="94">
        <v>194272.93999999997</v>
      </c>
      <c r="AA25" s="94">
        <v>200101.13</v>
      </c>
      <c r="AB25" s="94">
        <v>200101.13</v>
      </c>
      <c r="AC25">
        <f t="shared" si="0"/>
        <v>2000</v>
      </c>
      <c r="AD25" t="str">
        <f t="shared" si="1"/>
        <v>301</v>
      </c>
    </row>
    <row r="26" spans="1:30" hidden="1" x14ac:dyDescent="0.25">
      <c r="A26" t="s">
        <v>179</v>
      </c>
      <c r="B26" t="s">
        <v>139</v>
      </c>
      <c r="C26" t="s">
        <v>157</v>
      </c>
      <c r="D26" t="s">
        <v>190</v>
      </c>
      <c r="E26" t="s">
        <v>122</v>
      </c>
      <c r="F26" t="s">
        <v>159</v>
      </c>
      <c r="G26" t="s">
        <v>160</v>
      </c>
      <c r="H26" t="s">
        <v>143</v>
      </c>
      <c r="I26" t="s">
        <v>124</v>
      </c>
      <c r="J26" t="s">
        <v>125</v>
      </c>
      <c r="K26" t="s">
        <v>187</v>
      </c>
      <c r="N26" t="s">
        <v>181</v>
      </c>
      <c r="O26" t="s">
        <v>146</v>
      </c>
      <c r="P26" t="s">
        <v>162</v>
      </c>
      <c r="Q26" t="s">
        <v>191</v>
      </c>
      <c r="R26" t="s">
        <v>131</v>
      </c>
      <c r="S26" t="s">
        <v>164</v>
      </c>
      <c r="T26" t="s">
        <v>165</v>
      </c>
      <c r="U26" t="s">
        <v>151</v>
      </c>
      <c r="V26" t="s">
        <v>135</v>
      </c>
      <c r="W26" t="s">
        <v>136</v>
      </c>
      <c r="X26" t="s">
        <v>189</v>
      </c>
      <c r="Y26" s="94">
        <v>185400</v>
      </c>
      <c r="Z26" s="94">
        <v>185400</v>
      </c>
      <c r="AA26" s="94">
        <v>190962</v>
      </c>
      <c r="AB26" s="94">
        <v>190962</v>
      </c>
      <c r="AC26">
        <f t="shared" si="0"/>
        <v>2000</v>
      </c>
      <c r="AD26" t="str">
        <f t="shared" si="1"/>
        <v>301</v>
      </c>
    </row>
    <row r="27" spans="1:30" hidden="1" x14ac:dyDescent="0.25">
      <c r="A27" t="s">
        <v>179</v>
      </c>
      <c r="B27" t="s">
        <v>139</v>
      </c>
      <c r="C27" t="s">
        <v>157</v>
      </c>
      <c r="D27" t="s">
        <v>192</v>
      </c>
      <c r="E27" t="s">
        <v>122</v>
      </c>
      <c r="F27" t="s">
        <v>159</v>
      </c>
      <c r="G27" t="s">
        <v>160</v>
      </c>
      <c r="H27" t="s">
        <v>143</v>
      </c>
      <c r="I27" t="s">
        <v>124</v>
      </c>
      <c r="J27" t="s">
        <v>125</v>
      </c>
      <c r="K27" t="s">
        <v>187</v>
      </c>
      <c r="N27" t="s">
        <v>181</v>
      </c>
      <c r="O27" t="s">
        <v>146</v>
      </c>
      <c r="P27" t="s">
        <v>162</v>
      </c>
      <c r="Q27" t="s">
        <v>193</v>
      </c>
      <c r="R27" t="s">
        <v>131</v>
      </c>
      <c r="S27" t="s">
        <v>164</v>
      </c>
      <c r="T27" t="s">
        <v>165</v>
      </c>
      <c r="U27" t="s">
        <v>151</v>
      </c>
      <c r="V27" t="s">
        <v>135</v>
      </c>
      <c r="W27" t="s">
        <v>136</v>
      </c>
      <c r="X27" t="s">
        <v>189</v>
      </c>
      <c r="Y27" s="94">
        <v>327600</v>
      </c>
      <c r="Z27" s="94">
        <v>416953.73</v>
      </c>
      <c r="AA27" s="94">
        <v>429462.34</v>
      </c>
      <c r="AB27" s="94">
        <v>429462.34</v>
      </c>
      <c r="AC27">
        <f t="shared" si="0"/>
        <v>2000</v>
      </c>
      <c r="AD27" t="str">
        <f t="shared" si="1"/>
        <v>301</v>
      </c>
    </row>
    <row r="28" spans="1:30" hidden="1" x14ac:dyDescent="0.25">
      <c r="A28" t="s">
        <v>179</v>
      </c>
      <c r="B28" t="s">
        <v>139</v>
      </c>
      <c r="C28" t="s">
        <v>157</v>
      </c>
      <c r="D28" t="s">
        <v>194</v>
      </c>
      <c r="E28" t="s">
        <v>122</v>
      </c>
      <c r="F28" t="s">
        <v>159</v>
      </c>
      <c r="G28" t="s">
        <v>160</v>
      </c>
      <c r="H28" t="s">
        <v>143</v>
      </c>
      <c r="I28" t="s">
        <v>124</v>
      </c>
      <c r="J28" t="s">
        <v>125</v>
      </c>
      <c r="K28" t="s">
        <v>187</v>
      </c>
      <c r="N28" t="s">
        <v>181</v>
      </c>
      <c r="O28" t="s">
        <v>146</v>
      </c>
      <c r="P28" t="s">
        <v>162</v>
      </c>
      <c r="Q28" t="s">
        <v>195</v>
      </c>
      <c r="R28" t="s">
        <v>131</v>
      </c>
      <c r="S28" t="s">
        <v>164</v>
      </c>
      <c r="T28" t="s">
        <v>165</v>
      </c>
      <c r="U28" t="s">
        <v>151</v>
      </c>
      <c r="V28" t="s">
        <v>135</v>
      </c>
      <c r="W28" t="s">
        <v>136</v>
      </c>
      <c r="X28" t="s">
        <v>189</v>
      </c>
      <c r="Y28" s="94">
        <v>492</v>
      </c>
      <c r="Z28" s="94">
        <v>492</v>
      </c>
      <c r="AA28" s="94">
        <v>506.76</v>
      </c>
      <c r="AB28" s="94">
        <v>506.76</v>
      </c>
      <c r="AC28">
        <f t="shared" si="0"/>
        <v>2000</v>
      </c>
      <c r="AD28" t="str">
        <f t="shared" si="1"/>
        <v>301</v>
      </c>
    </row>
    <row r="29" spans="1:30" hidden="1" x14ac:dyDescent="0.25">
      <c r="A29" t="s">
        <v>179</v>
      </c>
      <c r="B29" t="s">
        <v>139</v>
      </c>
      <c r="C29" t="s">
        <v>157</v>
      </c>
      <c r="D29" t="s">
        <v>196</v>
      </c>
      <c r="E29" t="s">
        <v>122</v>
      </c>
      <c r="F29" t="s">
        <v>159</v>
      </c>
      <c r="G29" t="s">
        <v>160</v>
      </c>
      <c r="H29" t="s">
        <v>143</v>
      </c>
      <c r="I29" t="s">
        <v>124</v>
      </c>
      <c r="J29" t="s">
        <v>125</v>
      </c>
      <c r="K29" t="s">
        <v>187</v>
      </c>
      <c r="N29" t="s">
        <v>181</v>
      </c>
      <c r="O29" t="s">
        <v>146</v>
      </c>
      <c r="P29" t="s">
        <v>162</v>
      </c>
      <c r="Q29" t="s">
        <v>197</v>
      </c>
      <c r="R29" t="s">
        <v>131</v>
      </c>
      <c r="S29" t="s">
        <v>164</v>
      </c>
      <c r="T29" t="s">
        <v>165</v>
      </c>
      <c r="U29" t="s">
        <v>151</v>
      </c>
      <c r="V29" t="s">
        <v>135</v>
      </c>
      <c r="W29" t="s">
        <v>136</v>
      </c>
      <c r="X29" t="s">
        <v>189</v>
      </c>
      <c r="Y29" s="94">
        <v>222480</v>
      </c>
      <c r="Z29" s="94">
        <v>311734.39</v>
      </c>
      <c r="AA29" s="94">
        <v>321086.42</v>
      </c>
      <c r="AB29" s="94">
        <v>321086.42</v>
      </c>
      <c r="AC29">
        <f t="shared" si="0"/>
        <v>2000</v>
      </c>
      <c r="AD29" t="str">
        <f t="shared" si="1"/>
        <v>301</v>
      </c>
    </row>
    <row r="30" spans="1:30" hidden="1" x14ac:dyDescent="0.25">
      <c r="A30" t="s">
        <v>179</v>
      </c>
      <c r="B30" t="s">
        <v>139</v>
      </c>
      <c r="C30" t="s">
        <v>157</v>
      </c>
      <c r="D30" t="s">
        <v>198</v>
      </c>
      <c r="E30" t="s">
        <v>122</v>
      </c>
      <c r="F30" t="s">
        <v>159</v>
      </c>
      <c r="G30" t="s">
        <v>160</v>
      </c>
      <c r="H30" t="s">
        <v>143</v>
      </c>
      <c r="I30" t="s">
        <v>124</v>
      </c>
      <c r="J30" t="s">
        <v>125</v>
      </c>
      <c r="K30" t="s">
        <v>187</v>
      </c>
      <c r="N30" t="s">
        <v>181</v>
      </c>
      <c r="O30" t="s">
        <v>146</v>
      </c>
      <c r="P30" t="s">
        <v>162</v>
      </c>
      <c r="Q30" t="s">
        <v>199</v>
      </c>
      <c r="R30" t="s">
        <v>131</v>
      </c>
      <c r="S30" t="s">
        <v>164</v>
      </c>
      <c r="T30" t="s">
        <v>165</v>
      </c>
      <c r="U30" t="s">
        <v>151</v>
      </c>
      <c r="V30" t="s">
        <v>135</v>
      </c>
      <c r="W30" t="s">
        <v>136</v>
      </c>
      <c r="X30" t="s">
        <v>189</v>
      </c>
      <c r="Y30" s="94">
        <v>111000</v>
      </c>
      <c r="Z30" s="94">
        <v>180673.37999999998</v>
      </c>
      <c r="AA30" s="94">
        <v>186093.58</v>
      </c>
      <c r="AB30" s="94">
        <v>186093.58</v>
      </c>
      <c r="AC30">
        <f t="shared" si="0"/>
        <v>2000</v>
      </c>
      <c r="AD30" t="str">
        <f t="shared" si="1"/>
        <v>301</v>
      </c>
    </row>
    <row r="31" spans="1:30" hidden="1" x14ac:dyDescent="0.25">
      <c r="A31" t="s">
        <v>179</v>
      </c>
      <c r="B31" t="s">
        <v>139</v>
      </c>
      <c r="C31" t="s">
        <v>157</v>
      </c>
      <c r="D31" t="s">
        <v>200</v>
      </c>
      <c r="E31" t="s">
        <v>122</v>
      </c>
      <c r="F31" t="s">
        <v>159</v>
      </c>
      <c r="G31" t="s">
        <v>160</v>
      </c>
      <c r="H31" t="s">
        <v>143</v>
      </c>
      <c r="I31" t="s">
        <v>124</v>
      </c>
      <c r="J31" t="s">
        <v>125</v>
      </c>
      <c r="K31" t="s">
        <v>187</v>
      </c>
      <c r="N31" t="s">
        <v>181</v>
      </c>
      <c r="O31" t="s">
        <v>146</v>
      </c>
      <c r="P31" t="s">
        <v>162</v>
      </c>
      <c r="Q31" t="s">
        <v>201</v>
      </c>
      <c r="R31" t="s">
        <v>131</v>
      </c>
      <c r="S31" t="s">
        <v>164</v>
      </c>
      <c r="T31" t="s">
        <v>165</v>
      </c>
      <c r="U31" t="s">
        <v>151</v>
      </c>
      <c r="V31" t="s">
        <v>135</v>
      </c>
      <c r="W31" t="s">
        <v>136</v>
      </c>
      <c r="X31" t="s">
        <v>189</v>
      </c>
      <c r="Y31" s="94">
        <v>1136079.96</v>
      </c>
      <c r="Z31" s="94">
        <v>1136079.96</v>
      </c>
      <c r="AA31" s="94">
        <v>1170162.3600000001</v>
      </c>
      <c r="AB31" s="94">
        <v>1170162.3600000001</v>
      </c>
      <c r="AC31">
        <f t="shared" si="0"/>
        <v>2000</v>
      </c>
      <c r="AD31" t="str">
        <f t="shared" si="1"/>
        <v>301</v>
      </c>
    </row>
    <row r="32" spans="1:30" hidden="1" x14ac:dyDescent="0.25">
      <c r="A32" t="s">
        <v>179</v>
      </c>
      <c r="B32" t="s">
        <v>139</v>
      </c>
      <c r="C32" t="s">
        <v>157</v>
      </c>
      <c r="D32" t="s">
        <v>202</v>
      </c>
      <c r="E32" t="s">
        <v>122</v>
      </c>
      <c r="F32" t="s">
        <v>159</v>
      </c>
      <c r="G32" t="s">
        <v>160</v>
      </c>
      <c r="H32" t="s">
        <v>143</v>
      </c>
      <c r="I32" t="s">
        <v>124</v>
      </c>
      <c r="J32" t="s">
        <v>125</v>
      </c>
      <c r="K32" t="s">
        <v>187</v>
      </c>
      <c r="N32" t="s">
        <v>181</v>
      </c>
      <c r="O32" t="s">
        <v>146</v>
      </c>
      <c r="P32" t="s">
        <v>162</v>
      </c>
      <c r="Q32" t="s">
        <v>203</v>
      </c>
      <c r="R32" t="s">
        <v>131</v>
      </c>
      <c r="S32" t="s">
        <v>164</v>
      </c>
      <c r="T32" t="s">
        <v>165</v>
      </c>
      <c r="U32" t="s">
        <v>151</v>
      </c>
      <c r="V32" t="s">
        <v>135</v>
      </c>
      <c r="W32" t="s">
        <v>136</v>
      </c>
      <c r="X32" t="s">
        <v>189</v>
      </c>
      <c r="Y32" s="94">
        <v>27960</v>
      </c>
      <c r="Z32" s="94">
        <v>35954.5</v>
      </c>
      <c r="AA32" s="94">
        <v>37033.14</v>
      </c>
      <c r="AB32" s="94">
        <v>37033.14</v>
      </c>
      <c r="AC32">
        <f t="shared" si="0"/>
        <v>2000</v>
      </c>
      <c r="AD32" t="str">
        <f t="shared" si="1"/>
        <v>301</v>
      </c>
    </row>
    <row r="33" spans="1:30" hidden="1" x14ac:dyDescent="0.25">
      <c r="A33" t="s">
        <v>179</v>
      </c>
      <c r="B33" t="s">
        <v>139</v>
      </c>
      <c r="C33" t="s">
        <v>157</v>
      </c>
      <c r="D33" t="s">
        <v>204</v>
      </c>
      <c r="E33" t="s">
        <v>122</v>
      </c>
      <c r="F33" t="s">
        <v>159</v>
      </c>
      <c r="G33" t="s">
        <v>160</v>
      </c>
      <c r="H33" t="s">
        <v>143</v>
      </c>
      <c r="I33" t="s">
        <v>124</v>
      </c>
      <c r="J33" t="s">
        <v>125</v>
      </c>
      <c r="K33" t="s">
        <v>187</v>
      </c>
      <c r="N33" t="s">
        <v>181</v>
      </c>
      <c r="O33" t="s">
        <v>146</v>
      </c>
      <c r="P33" t="s">
        <v>162</v>
      </c>
      <c r="Q33" t="s">
        <v>205</v>
      </c>
      <c r="R33" t="s">
        <v>131</v>
      </c>
      <c r="S33" t="s">
        <v>164</v>
      </c>
      <c r="T33" t="s">
        <v>165</v>
      </c>
      <c r="U33" t="s">
        <v>151</v>
      </c>
      <c r="V33" t="s">
        <v>135</v>
      </c>
      <c r="W33" t="s">
        <v>136</v>
      </c>
      <c r="X33" t="s">
        <v>189</v>
      </c>
      <c r="Y33" s="94">
        <v>144000</v>
      </c>
      <c r="Z33" s="94">
        <v>485645.02</v>
      </c>
      <c r="AA33" s="94">
        <v>500214.37</v>
      </c>
      <c r="AB33" s="94">
        <v>500214.37</v>
      </c>
      <c r="AC33">
        <f t="shared" si="0"/>
        <v>2000</v>
      </c>
      <c r="AD33" t="str">
        <f t="shared" si="1"/>
        <v>301</v>
      </c>
    </row>
    <row r="34" spans="1:30" hidden="1" x14ac:dyDescent="0.25">
      <c r="A34" t="s">
        <v>179</v>
      </c>
      <c r="B34" t="s">
        <v>139</v>
      </c>
      <c r="C34" t="s">
        <v>157</v>
      </c>
      <c r="D34" t="s">
        <v>206</v>
      </c>
      <c r="E34" t="s">
        <v>122</v>
      </c>
      <c r="F34" t="s">
        <v>159</v>
      </c>
      <c r="G34" t="s">
        <v>160</v>
      </c>
      <c r="H34" t="s">
        <v>143</v>
      </c>
      <c r="I34" t="s">
        <v>124</v>
      </c>
      <c r="J34" t="s">
        <v>125</v>
      </c>
      <c r="K34" t="s">
        <v>187</v>
      </c>
      <c r="N34" t="s">
        <v>181</v>
      </c>
      <c r="O34" t="s">
        <v>146</v>
      </c>
      <c r="P34" t="s">
        <v>162</v>
      </c>
      <c r="Q34" t="s">
        <v>207</v>
      </c>
      <c r="R34" t="s">
        <v>131</v>
      </c>
      <c r="S34" t="s">
        <v>164</v>
      </c>
      <c r="T34" t="s">
        <v>165</v>
      </c>
      <c r="U34" t="s">
        <v>151</v>
      </c>
      <c r="V34" t="s">
        <v>135</v>
      </c>
      <c r="W34" t="s">
        <v>136</v>
      </c>
      <c r="X34" t="s">
        <v>189</v>
      </c>
      <c r="Y34" s="94">
        <v>61800</v>
      </c>
      <c r="Z34" s="94">
        <v>196955.30000000002</v>
      </c>
      <c r="AA34" s="94">
        <v>202863.96</v>
      </c>
      <c r="AB34" s="94">
        <v>202863.96</v>
      </c>
      <c r="AC34">
        <f t="shared" si="0"/>
        <v>2000</v>
      </c>
      <c r="AD34" t="str">
        <f t="shared" si="1"/>
        <v>301</v>
      </c>
    </row>
    <row r="35" spans="1:30" hidden="1" x14ac:dyDescent="0.25">
      <c r="A35" t="s">
        <v>179</v>
      </c>
      <c r="B35" t="s">
        <v>139</v>
      </c>
      <c r="C35" t="s">
        <v>157</v>
      </c>
      <c r="D35" t="s">
        <v>208</v>
      </c>
      <c r="E35" t="s">
        <v>122</v>
      </c>
      <c r="F35" t="s">
        <v>159</v>
      </c>
      <c r="G35" t="s">
        <v>160</v>
      </c>
      <c r="H35" t="s">
        <v>143</v>
      </c>
      <c r="I35" t="s">
        <v>124</v>
      </c>
      <c r="J35" t="s">
        <v>125</v>
      </c>
      <c r="K35" t="s">
        <v>187</v>
      </c>
      <c r="N35" t="s">
        <v>181</v>
      </c>
      <c r="O35" t="s">
        <v>146</v>
      </c>
      <c r="P35" t="s">
        <v>162</v>
      </c>
      <c r="Q35" t="s">
        <v>209</v>
      </c>
      <c r="R35" t="s">
        <v>131</v>
      </c>
      <c r="S35" t="s">
        <v>164</v>
      </c>
      <c r="T35" t="s">
        <v>165</v>
      </c>
      <c r="U35" t="s">
        <v>151</v>
      </c>
      <c r="V35" t="s">
        <v>135</v>
      </c>
      <c r="W35" t="s">
        <v>136</v>
      </c>
      <c r="X35" t="s">
        <v>189</v>
      </c>
      <c r="Y35" s="94">
        <v>37380</v>
      </c>
      <c r="Z35" s="94">
        <v>81412.27</v>
      </c>
      <c r="AA35" s="94">
        <v>83854.64</v>
      </c>
      <c r="AB35" s="94">
        <v>83854.64</v>
      </c>
      <c r="AC35">
        <f t="shared" si="0"/>
        <v>2000</v>
      </c>
      <c r="AD35" t="str">
        <f t="shared" si="1"/>
        <v>301</v>
      </c>
    </row>
    <row r="36" spans="1:30" hidden="1" x14ac:dyDescent="0.25">
      <c r="A36" t="s">
        <v>179</v>
      </c>
      <c r="B36" t="s">
        <v>139</v>
      </c>
      <c r="C36" t="s">
        <v>157</v>
      </c>
      <c r="D36" t="s">
        <v>210</v>
      </c>
      <c r="E36" t="s">
        <v>122</v>
      </c>
      <c r="F36" t="s">
        <v>159</v>
      </c>
      <c r="G36" t="s">
        <v>160</v>
      </c>
      <c r="H36" t="s">
        <v>143</v>
      </c>
      <c r="I36" t="s">
        <v>124</v>
      </c>
      <c r="J36" t="s">
        <v>125</v>
      </c>
      <c r="K36" t="s">
        <v>187</v>
      </c>
      <c r="N36" t="s">
        <v>181</v>
      </c>
      <c r="O36" t="s">
        <v>146</v>
      </c>
      <c r="P36" t="s">
        <v>162</v>
      </c>
      <c r="Q36" t="s">
        <v>211</v>
      </c>
      <c r="R36" t="s">
        <v>131</v>
      </c>
      <c r="S36" t="s">
        <v>164</v>
      </c>
      <c r="T36" t="s">
        <v>165</v>
      </c>
      <c r="U36" t="s">
        <v>151</v>
      </c>
      <c r="V36" t="s">
        <v>135</v>
      </c>
      <c r="W36" t="s">
        <v>136</v>
      </c>
      <c r="X36" t="s">
        <v>189</v>
      </c>
      <c r="Y36" s="94">
        <v>65268</v>
      </c>
      <c r="Z36" s="94">
        <v>308765.15999999997</v>
      </c>
      <c r="AA36" s="94">
        <v>318028.11</v>
      </c>
      <c r="AB36" s="94">
        <v>318028.11</v>
      </c>
      <c r="AC36">
        <f t="shared" si="0"/>
        <v>2000</v>
      </c>
      <c r="AD36" t="str">
        <f t="shared" si="1"/>
        <v>301</v>
      </c>
    </row>
    <row r="37" spans="1:30" hidden="1" x14ac:dyDescent="0.25">
      <c r="A37" t="s">
        <v>179</v>
      </c>
      <c r="B37" t="s">
        <v>139</v>
      </c>
      <c r="C37" t="s">
        <v>157</v>
      </c>
      <c r="D37" t="s">
        <v>212</v>
      </c>
      <c r="E37" t="s">
        <v>122</v>
      </c>
      <c r="F37" t="s">
        <v>159</v>
      </c>
      <c r="G37" t="s">
        <v>160</v>
      </c>
      <c r="H37" t="s">
        <v>143</v>
      </c>
      <c r="I37" t="s">
        <v>124</v>
      </c>
      <c r="J37" t="s">
        <v>125</v>
      </c>
      <c r="K37" t="s">
        <v>187</v>
      </c>
      <c r="N37" t="s">
        <v>181</v>
      </c>
      <c r="O37" t="s">
        <v>146</v>
      </c>
      <c r="P37" t="s">
        <v>162</v>
      </c>
      <c r="Q37" t="s">
        <v>213</v>
      </c>
      <c r="R37" t="s">
        <v>131</v>
      </c>
      <c r="S37" t="s">
        <v>164</v>
      </c>
      <c r="T37" t="s">
        <v>165</v>
      </c>
      <c r="U37" t="s">
        <v>151</v>
      </c>
      <c r="V37" t="s">
        <v>135</v>
      </c>
      <c r="W37" t="s">
        <v>136</v>
      </c>
      <c r="X37" t="s">
        <v>189</v>
      </c>
      <c r="Y37" s="94">
        <v>2412</v>
      </c>
      <c r="Z37" s="94">
        <v>4689.38</v>
      </c>
      <c r="AA37" s="94">
        <v>4830.0600000000004</v>
      </c>
      <c r="AB37" s="94">
        <v>4830.0600000000004</v>
      </c>
      <c r="AC37">
        <f t="shared" si="0"/>
        <v>2000</v>
      </c>
      <c r="AD37" t="str">
        <f t="shared" si="1"/>
        <v>301</v>
      </c>
    </row>
    <row r="38" spans="1:30" hidden="1" x14ac:dyDescent="0.25">
      <c r="A38" t="s">
        <v>179</v>
      </c>
      <c r="B38" t="s">
        <v>139</v>
      </c>
      <c r="C38" t="s">
        <v>157</v>
      </c>
      <c r="D38" t="s">
        <v>214</v>
      </c>
      <c r="E38" t="s">
        <v>122</v>
      </c>
      <c r="F38" t="s">
        <v>159</v>
      </c>
      <c r="G38" t="s">
        <v>160</v>
      </c>
      <c r="H38" t="s">
        <v>143</v>
      </c>
      <c r="I38" t="s">
        <v>124</v>
      </c>
      <c r="J38" t="s">
        <v>125</v>
      </c>
      <c r="K38" t="s">
        <v>187</v>
      </c>
      <c r="N38" t="s">
        <v>181</v>
      </c>
      <c r="O38" t="s">
        <v>146</v>
      </c>
      <c r="P38" t="s">
        <v>162</v>
      </c>
      <c r="Q38" t="s">
        <v>215</v>
      </c>
      <c r="R38" t="s">
        <v>131</v>
      </c>
      <c r="S38" t="s">
        <v>164</v>
      </c>
      <c r="T38" t="s">
        <v>165</v>
      </c>
      <c r="U38" t="s">
        <v>151</v>
      </c>
      <c r="V38" t="s">
        <v>135</v>
      </c>
      <c r="W38" t="s">
        <v>136</v>
      </c>
      <c r="X38" t="s">
        <v>189</v>
      </c>
      <c r="Y38" s="94">
        <v>1223640</v>
      </c>
      <c r="Z38" s="94">
        <v>1223640</v>
      </c>
      <c r="AA38" s="94">
        <v>1260349.2</v>
      </c>
      <c r="AB38" s="94">
        <v>1260349.2</v>
      </c>
      <c r="AC38">
        <f t="shared" si="0"/>
        <v>2000</v>
      </c>
      <c r="AD38" t="str">
        <f t="shared" si="1"/>
        <v>301</v>
      </c>
    </row>
    <row r="39" spans="1:30" hidden="1" x14ac:dyDescent="0.25">
      <c r="A39" t="s">
        <v>179</v>
      </c>
      <c r="B39" t="s">
        <v>139</v>
      </c>
      <c r="C39" t="s">
        <v>157</v>
      </c>
      <c r="D39" t="s">
        <v>216</v>
      </c>
      <c r="E39" t="s">
        <v>122</v>
      </c>
      <c r="F39" t="s">
        <v>159</v>
      </c>
      <c r="G39" t="s">
        <v>160</v>
      </c>
      <c r="H39" t="s">
        <v>143</v>
      </c>
      <c r="I39" t="s">
        <v>124</v>
      </c>
      <c r="J39" t="s">
        <v>125</v>
      </c>
      <c r="K39" t="s">
        <v>187</v>
      </c>
      <c r="N39" t="s">
        <v>181</v>
      </c>
      <c r="O39" t="s">
        <v>146</v>
      </c>
      <c r="P39" t="s">
        <v>162</v>
      </c>
      <c r="Q39" t="s">
        <v>217</v>
      </c>
      <c r="R39" t="s">
        <v>131</v>
      </c>
      <c r="S39" t="s">
        <v>164</v>
      </c>
      <c r="T39" t="s">
        <v>165</v>
      </c>
      <c r="U39" t="s">
        <v>151</v>
      </c>
      <c r="V39" t="s">
        <v>135</v>
      </c>
      <c r="W39" t="s">
        <v>136</v>
      </c>
      <c r="X39" t="s">
        <v>189</v>
      </c>
      <c r="Y39" s="94">
        <v>0</v>
      </c>
      <c r="Z39" s="94">
        <v>0</v>
      </c>
      <c r="AA39" s="94">
        <v>0</v>
      </c>
      <c r="AB39" s="94">
        <v>0</v>
      </c>
      <c r="AC39">
        <f t="shared" si="0"/>
        <v>2000</v>
      </c>
      <c r="AD39" t="str">
        <f t="shared" si="1"/>
        <v>301</v>
      </c>
    </row>
    <row r="40" spans="1:30" hidden="1" x14ac:dyDescent="0.25">
      <c r="A40" t="s">
        <v>179</v>
      </c>
      <c r="B40" t="s">
        <v>139</v>
      </c>
      <c r="C40" t="s">
        <v>157</v>
      </c>
      <c r="D40" t="s">
        <v>218</v>
      </c>
      <c r="E40" t="s">
        <v>122</v>
      </c>
      <c r="F40" t="s">
        <v>159</v>
      </c>
      <c r="G40" t="s">
        <v>160</v>
      </c>
      <c r="H40" t="s">
        <v>143</v>
      </c>
      <c r="I40" t="s">
        <v>124</v>
      </c>
      <c r="J40" t="s">
        <v>125</v>
      </c>
      <c r="K40" t="s">
        <v>187</v>
      </c>
      <c r="N40" t="s">
        <v>181</v>
      </c>
      <c r="O40" t="s">
        <v>146</v>
      </c>
      <c r="P40" t="s">
        <v>162</v>
      </c>
      <c r="Q40" t="s">
        <v>219</v>
      </c>
      <c r="R40" t="s">
        <v>131</v>
      </c>
      <c r="S40" t="s">
        <v>164</v>
      </c>
      <c r="T40" t="s">
        <v>165</v>
      </c>
      <c r="U40" t="s">
        <v>151</v>
      </c>
      <c r="V40" t="s">
        <v>135</v>
      </c>
      <c r="W40" t="s">
        <v>136</v>
      </c>
      <c r="X40" t="s">
        <v>189</v>
      </c>
      <c r="Y40" s="94">
        <v>18000</v>
      </c>
      <c r="Z40" s="94">
        <v>18000</v>
      </c>
      <c r="AA40" s="94">
        <v>18540</v>
      </c>
      <c r="AB40" s="94">
        <v>18540</v>
      </c>
      <c r="AC40">
        <f t="shared" si="0"/>
        <v>2000</v>
      </c>
      <c r="AD40" t="str">
        <f t="shared" si="1"/>
        <v>301</v>
      </c>
    </row>
    <row r="41" spans="1:30" hidden="1" x14ac:dyDescent="0.25">
      <c r="A41" t="s">
        <v>179</v>
      </c>
      <c r="B41" t="s">
        <v>139</v>
      </c>
      <c r="C41" t="s">
        <v>157</v>
      </c>
      <c r="D41" t="s">
        <v>220</v>
      </c>
      <c r="E41" t="s">
        <v>122</v>
      </c>
      <c r="F41" t="s">
        <v>159</v>
      </c>
      <c r="G41" t="s">
        <v>160</v>
      </c>
      <c r="H41" t="s">
        <v>143</v>
      </c>
      <c r="I41" t="s">
        <v>124</v>
      </c>
      <c r="J41" t="s">
        <v>125</v>
      </c>
      <c r="K41" t="s">
        <v>187</v>
      </c>
      <c r="N41" t="s">
        <v>181</v>
      </c>
      <c r="O41" t="s">
        <v>146</v>
      </c>
      <c r="P41" t="s">
        <v>162</v>
      </c>
      <c r="Q41" t="s">
        <v>221</v>
      </c>
      <c r="R41" t="s">
        <v>131</v>
      </c>
      <c r="S41" t="s">
        <v>164</v>
      </c>
      <c r="T41" t="s">
        <v>165</v>
      </c>
      <c r="U41" t="s">
        <v>151</v>
      </c>
      <c r="V41" t="s">
        <v>135</v>
      </c>
      <c r="W41" t="s">
        <v>136</v>
      </c>
      <c r="X41" t="s">
        <v>189</v>
      </c>
      <c r="Y41" s="94">
        <v>18000</v>
      </c>
      <c r="Z41" s="94">
        <v>18000</v>
      </c>
      <c r="AA41" s="94">
        <v>18540</v>
      </c>
      <c r="AB41" s="94">
        <v>18540</v>
      </c>
      <c r="AC41">
        <f t="shared" si="0"/>
        <v>2000</v>
      </c>
      <c r="AD41" t="str">
        <f t="shared" si="1"/>
        <v>301</v>
      </c>
    </row>
    <row r="42" spans="1:30" hidden="1" x14ac:dyDescent="0.25">
      <c r="A42" t="s">
        <v>179</v>
      </c>
      <c r="B42" t="s">
        <v>139</v>
      </c>
      <c r="C42" t="s">
        <v>157</v>
      </c>
      <c r="D42" t="s">
        <v>222</v>
      </c>
      <c r="E42" t="s">
        <v>122</v>
      </c>
      <c r="F42" t="s">
        <v>159</v>
      </c>
      <c r="G42" t="s">
        <v>160</v>
      </c>
      <c r="H42" t="s">
        <v>143</v>
      </c>
      <c r="I42" t="s">
        <v>124</v>
      </c>
      <c r="J42" t="s">
        <v>125</v>
      </c>
      <c r="K42" t="s">
        <v>187</v>
      </c>
      <c r="N42" t="s">
        <v>181</v>
      </c>
      <c r="O42" t="s">
        <v>146</v>
      </c>
      <c r="P42" t="s">
        <v>162</v>
      </c>
      <c r="Q42" t="s">
        <v>223</v>
      </c>
      <c r="R42" t="s">
        <v>131</v>
      </c>
      <c r="S42" t="s">
        <v>164</v>
      </c>
      <c r="T42" t="s">
        <v>165</v>
      </c>
      <c r="U42" t="s">
        <v>151</v>
      </c>
      <c r="V42" t="s">
        <v>135</v>
      </c>
      <c r="W42" t="s">
        <v>136</v>
      </c>
      <c r="X42" t="s">
        <v>189</v>
      </c>
      <c r="Y42" s="94">
        <v>284280</v>
      </c>
      <c r="Z42" s="94">
        <v>284280</v>
      </c>
      <c r="AA42" s="94">
        <v>292808.40000000002</v>
      </c>
      <c r="AB42" s="94">
        <v>292808.40000000002</v>
      </c>
      <c r="AC42">
        <f t="shared" si="0"/>
        <v>2000</v>
      </c>
      <c r="AD42" t="str">
        <f t="shared" si="1"/>
        <v>301</v>
      </c>
    </row>
    <row r="43" spans="1:30" hidden="1" x14ac:dyDescent="0.25">
      <c r="A43" t="s">
        <v>179</v>
      </c>
      <c r="B43" t="s">
        <v>139</v>
      </c>
      <c r="C43" t="s">
        <v>157</v>
      </c>
      <c r="D43" t="s">
        <v>224</v>
      </c>
      <c r="E43" t="s">
        <v>122</v>
      </c>
      <c r="F43" t="s">
        <v>159</v>
      </c>
      <c r="G43" t="s">
        <v>160</v>
      </c>
      <c r="H43" t="s">
        <v>143</v>
      </c>
      <c r="I43" t="s">
        <v>124</v>
      </c>
      <c r="J43" t="s">
        <v>125</v>
      </c>
      <c r="K43" t="s">
        <v>187</v>
      </c>
      <c r="N43" t="s">
        <v>181</v>
      </c>
      <c r="O43" t="s">
        <v>146</v>
      </c>
      <c r="P43" t="s">
        <v>162</v>
      </c>
      <c r="Q43" t="s">
        <v>225</v>
      </c>
      <c r="R43" t="s">
        <v>131</v>
      </c>
      <c r="S43" t="s">
        <v>164</v>
      </c>
      <c r="T43" t="s">
        <v>165</v>
      </c>
      <c r="U43" t="s">
        <v>151</v>
      </c>
      <c r="V43" t="s">
        <v>135</v>
      </c>
      <c r="W43" t="s">
        <v>136</v>
      </c>
      <c r="X43" t="s">
        <v>189</v>
      </c>
      <c r="Y43" s="94">
        <v>19464</v>
      </c>
      <c r="Z43" s="94">
        <v>25009.17</v>
      </c>
      <c r="AA43" s="94">
        <v>25759.45</v>
      </c>
      <c r="AB43" s="94">
        <v>25759.45</v>
      </c>
      <c r="AC43">
        <f t="shared" si="0"/>
        <v>2000</v>
      </c>
      <c r="AD43" t="str">
        <f t="shared" si="1"/>
        <v>301</v>
      </c>
    </row>
    <row r="44" spans="1:30" hidden="1" x14ac:dyDescent="0.25">
      <c r="A44" t="s">
        <v>179</v>
      </c>
      <c r="B44" t="s">
        <v>139</v>
      </c>
      <c r="C44" t="s">
        <v>157</v>
      </c>
      <c r="D44" t="s">
        <v>226</v>
      </c>
      <c r="E44" t="s">
        <v>122</v>
      </c>
      <c r="F44" t="s">
        <v>159</v>
      </c>
      <c r="G44" t="s">
        <v>160</v>
      </c>
      <c r="H44" t="s">
        <v>143</v>
      </c>
      <c r="I44" t="s">
        <v>124</v>
      </c>
      <c r="J44" t="s">
        <v>125</v>
      </c>
      <c r="K44" t="s">
        <v>187</v>
      </c>
      <c r="N44" t="s">
        <v>181</v>
      </c>
      <c r="O44" t="s">
        <v>146</v>
      </c>
      <c r="P44" t="s">
        <v>162</v>
      </c>
      <c r="Q44" t="s">
        <v>227</v>
      </c>
      <c r="R44" t="s">
        <v>131</v>
      </c>
      <c r="S44" t="s">
        <v>164</v>
      </c>
      <c r="T44" t="s">
        <v>165</v>
      </c>
      <c r="U44" t="s">
        <v>151</v>
      </c>
      <c r="V44" t="s">
        <v>135</v>
      </c>
      <c r="W44" t="s">
        <v>136</v>
      </c>
      <c r="X44" t="s">
        <v>189</v>
      </c>
      <c r="Y44" s="94">
        <v>1997.04</v>
      </c>
      <c r="Z44" s="94">
        <v>1997.04</v>
      </c>
      <c r="AA44" s="94">
        <v>2056.9499999999998</v>
      </c>
      <c r="AB44" s="94">
        <v>2056.9499999999998</v>
      </c>
      <c r="AC44">
        <f t="shared" si="0"/>
        <v>2000</v>
      </c>
      <c r="AD44" t="str">
        <f t="shared" si="1"/>
        <v>301</v>
      </c>
    </row>
    <row r="45" spans="1:30" hidden="1" x14ac:dyDescent="0.25">
      <c r="A45" t="s">
        <v>179</v>
      </c>
      <c r="B45" t="s">
        <v>139</v>
      </c>
      <c r="C45" t="s">
        <v>157</v>
      </c>
      <c r="D45" t="s">
        <v>228</v>
      </c>
      <c r="E45" t="s">
        <v>122</v>
      </c>
      <c r="F45" t="s">
        <v>159</v>
      </c>
      <c r="G45" t="s">
        <v>160</v>
      </c>
      <c r="H45" t="s">
        <v>143</v>
      </c>
      <c r="I45" t="s">
        <v>124</v>
      </c>
      <c r="J45" t="s">
        <v>125</v>
      </c>
      <c r="K45" t="s">
        <v>187</v>
      </c>
      <c r="N45" t="s">
        <v>181</v>
      </c>
      <c r="O45" t="s">
        <v>146</v>
      </c>
      <c r="P45" t="s">
        <v>162</v>
      </c>
      <c r="Q45" t="s">
        <v>229</v>
      </c>
      <c r="R45" t="s">
        <v>131</v>
      </c>
      <c r="S45" t="s">
        <v>164</v>
      </c>
      <c r="T45" t="s">
        <v>165</v>
      </c>
      <c r="U45" t="s">
        <v>151</v>
      </c>
      <c r="V45" t="s">
        <v>135</v>
      </c>
      <c r="W45" t="s">
        <v>136</v>
      </c>
      <c r="X45" t="s">
        <v>189</v>
      </c>
      <c r="Y45" s="94">
        <v>1548</v>
      </c>
      <c r="Z45" s="94">
        <v>1547.9999999999998</v>
      </c>
      <c r="AA45" s="94">
        <v>1594.44</v>
      </c>
      <c r="AB45" s="94">
        <v>1594.44</v>
      </c>
      <c r="AC45">
        <f t="shared" si="0"/>
        <v>2000</v>
      </c>
      <c r="AD45" t="str">
        <f t="shared" si="1"/>
        <v>301</v>
      </c>
    </row>
    <row r="46" spans="1:30" hidden="1" x14ac:dyDescent="0.25">
      <c r="A46" t="s">
        <v>179</v>
      </c>
      <c r="B46" t="s">
        <v>139</v>
      </c>
      <c r="C46" t="s">
        <v>157</v>
      </c>
      <c r="D46" t="s">
        <v>230</v>
      </c>
      <c r="E46" t="s">
        <v>122</v>
      </c>
      <c r="F46" t="s">
        <v>159</v>
      </c>
      <c r="G46" t="s">
        <v>160</v>
      </c>
      <c r="H46" t="s">
        <v>143</v>
      </c>
      <c r="I46" t="s">
        <v>124</v>
      </c>
      <c r="J46" t="s">
        <v>125</v>
      </c>
      <c r="K46" t="s">
        <v>187</v>
      </c>
      <c r="N46" t="s">
        <v>181</v>
      </c>
      <c r="O46" t="s">
        <v>146</v>
      </c>
      <c r="P46" t="s">
        <v>162</v>
      </c>
      <c r="Q46" t="s">
        <v>231</v>
      </c>
      <c r="R46" t="s">
        <v>131</v>
      </c>
      <c r="S46" t="s">
        <v>164</v>
      </c>
      <c r="T46" t="s">
        <v>165</v>
      </c>
      <c r="U46" t="s">
        <v>151</v>
      </c>
      <c r="V46" t="s">
        <v>135</v>
      </c>
      <c r="W46" t="s">
        <v>136</v>
      </c>
      <c r="X46" t="s">
        <v>189</v>
      </c>
      <c r="Y46" s="94">
        <v>0</v>
      </c>
      <c r="Z46" s="94">
        <v>0</v>
      </c>
      <c r="AA46" s="94">
        <v>0</v>
      </c>
      <c r="AB46" s="94">
        <v>0</v>
      </c>
      <c r="AC46">
        <f t="shared" si="0"/>
        <v>2000</v>
      </c>
      <c r="AD46" t="str">
        <f t="shared" si="1"/>
        <v>301</v>
      </c>
    </row>
    <row r="47" spans="1:30" hidden="1" x14ac:dyDescent="0.25">
      <c r="A47" t="s">
        <v>179</v>
      </c>
      <c r="B47" t="s">
        <v>139</v>
      </c>
      <c r="C47" t="s">
        <v>157</v>
      </c>
      <c r="D47" t="s">
        <v>232</v>
      </c>
      <c r="E47" t="s">
        <v>122</v>
      </c>
      <c r="F47" t="s">
        <v>159</v>
      </c>
      <c r="G47" t="s">
        <v>160</v>
      </c>
      <c r="H47" t="s">
        <v>143</v>
      </c>
      <c r="I47" t="s">
        <v>124</v>
      </c>
      <c r="J47" t="s">
        <v>125</v>
      </c>
      <c r="K47" t="s">
        <v>187</v>
      </c>
      <c r="N47" t="s">
        <v>181</v>
      </c>
      <c r="O47" t="s">
        <v>146</v>
      </c>
      <c r="P47" t="s">
        <v>162</v>
      </c>
      <c r="Q47" t="s">
        <v>233</v>
      </c>
      <c r="R47" t="s">
        <v>131</v>
      </c>
      <c r="S47" t="s">
        <v>164</v>
      </c>
      <c r="T47" t="s">
        <v>165</v>
      </c>
      <c r="U47" t="s">
        <v>151</v>
      </c>
      <c r="V47" t="s">
        <v>135</v>
      </c>
      <c r="W47" t="s">
        <v>136</v>
      </c>
      <c r="X47" t="s">
        <v>189</v>
      </c>
      <c r="Y47" s="94">
        <v>4596</v>
      </c>
      <c r="Z47" s="94">
        <v>9588.59</v>
      </c>
      <c r="AA47" s="94">
        <v>9876.25</v>
      </c>
      <c r="AB47" s="94">
        <v>9876.25</v>
      </c>
      <c r="AC47">
        <f t="shared" si="0"/>
        <v>2000</v>
      </c>
      <c r="AD47" t="str">
        <f t="shared" si="1"/>
        <v>301</v>
      </c>
    </row>
    <row r="48" spans="1:30" hidden="1" x14ac:dyDescent="0.25">
      <c r="A48" t="s">
        <v>179</v>
      </c>
      <c r="B48" t="s">
        <v>139</v>
      </c>
      <c r="C48" t="s">
        <v>157</v>
      </c>
      <c r="D48" t="s">
        <v>234</v>
      </c>
      <c r="E48" t="s">
        <v>122</v>
      </c>
      <c r="F48" t="s">
        <v>159</v>
      </c>
      <c r="G48" t="s">
        <v>160</v>
      </c>
      <c r="H48" t="s">
        <v>143</v>
      </c>
      <c r="I48" t="s">
        <v>124</v>
      </c>
      <c r="J48" t="s">
        <v>125</v>
      </c>
      <c r="K48" t="s">
        <v>187</v>
      </c>
      <c r="N48" t="s">
        <v>181</v>
      </c>
      <c r="O48" t="s">
        <v>146</v>
      </c>
      <c r="P48" t="s">
        <v>162</v>
      </c>
      <c r="Q48" t="s">
        <v>235</v>
      </c>
      <c r="R48" t="s">
        <v>131</v>
      </c>
      <c r="S48" t="s">
        <v>164</v>
      </c>
      <c r="T48" t="s">
        <v>165</v>
      </c>
      <c r="U48" t="s">
        <v>151</v>
      </c>
      <c r="V48" t="s">
        <v>135</v>
      </c>
      <c r="W48" t="s">
        <v>136</v>
      </c>
      <c r="X48" t="s">
        <v>189</v>
      </c>
      <c r="Y48" s="94">
        <v>637061.59</v>
      </c>
      <c r="Z48" s="94">
        <v>693179.65</v>
      </c>
      <c r="AA48" s="94">
        <v>709615.76535000012</v>
      </c>
      <c r="AB48" s="94">
        <v>709615.77</v>
      </c>
      <c r="AC48">
        <f t="shared" si="0"/>
        <v>3000</v>
      </c>
      <c r="AD48" t="str">
        <f t="shared" si="1"/>
        <v>301</v>
      </c>
    </row>
    <row r="49" spans="1:30" hidden="1" x14ac:dyDescent="0.25">
      <c r="A49" t="s">
        <v>179</v>
      </c>
      <c r="B49" t="s">
        <v>139</v>
      </c>
      <c r="C49" t="s">
        <v>157</v>
      </c>
      <c r="D49" t="s">
        <v>236</v>
      </c>
      <c r="E49" t="s">
        <v>122</v>
      </c>
      <c r="F49" t="s">
        <v>159</v>
      </c>
      <c r="G49" t="s">
        <v>160</v>
      </c>
      <c r="H49" t="s">
        <v>143</v>
      </c>
      <c r="I49" t="s">
        <v>124</v>
      </c>
      <c r="J49" t="s">
        <v>125</v>
      </c>
      <c r="K49" t="s">
        <v>187</v>
      </c>
      <c r="N49" t="s">
        <v>181</v>
      </c>
      <c r="O49" t="s">
        <v>146</v>
      </c>
      <c r="P49" t="s">
        <v>162</v>
      </c>
      <c r="Q49" t="s">
        <v>237</v>
      </c>
      <c r="R49" t="s">
        <v>131</v>
      </c>
      <c r="S49" t="s">
        <v>164</v>
      </c>
      <c r="T49" t="s">
        <v>165</v>
      </c>
      <c r="U49" t="s">
        <v>151</v>
      </c>
      <c r="V49" t="s">
        <v>135</v>
      </c>
      <c r="W49" t="s">
        <v>136</v>
      </c>
      <c r="X49" t="s">
        <v>189</v>
      </c>
      <c r="Y49" s="94">
        <v>629.29</v>
      </c>
      <c r="Z49" s="94">
        <v>3629.29</v>
      </c>
      <c r="AA49" s="94">
        <v>3738.1687000000002</v>
      </c>
      <c r="AB49" s="94">
        <v>3738.17</v>
      </c>
      <c r="AC49">
        <f t="shared" si="0"/>
        <v>3000</v>
      </c>
      <c r="AD49" t="str">
        <f t="shared" si="1"/>
        <v>301</v>
      </c>
    </row>
    <row r="50" spans="1:30" hidden="1" x14ac:dyDescent="0.25">
      <c r="A50" t="s">
        <v>179</v>
      </c>
      <c r="B50" t="s">
        <v>139</v>
      </c>
      <c r="C50" t="s">
        <v>157</v>
      </c>
      <c r="D50" t="s">
        <v>238</v>
      </c>
      <c r="E50" t="s">
        <v>122</v>
      </c>
      <c r="F50" t="s">
        <v>159</v>
      </c>
      <c r="G50" t="s">
        <v>160</v>
      </c>
      <c r="H50" t="s">
        <v>143</v>
      </c>
      <c r="I50" t="s">
        <v>124</v>
      </c>
      <c r="J50" t="s">
        <v>125</v>
      </c>
      <c r="K50" t="s">
        <v>187</v>
      </c>
      <c r="N50" t="s">
        <v>181</v>
      </c>
      <c r="O50" t="s">
        <v>146</v>
      </c>
      <c r="P50" t="s">
        <v>162</v>
      </c>
      <c r="Q50" t="s">
        <v>239</v>
      </c>
      <c r="R50" t="s">
        <v>131</v>
      </c>
      <c r="S50" t="s">
        <v>164</v>
      </c>
      <c r="T50" t="s">
        <v>165</v>
      </c>
      <c r="U50" t="s">
        <v>151</v>
      </c>
      <c r="V50" t="s">
        <v>135</v>
      </c>
      <c r="W50" t="s">
        <v>136</v>
      </c>
      <c r="X50" t="s">
        <v>189</v>
      </c>
      <c r="Y50" s="94">
        <v>132753.26</v>
      </c>
      <c r="Z50" s="94">
        <v>136690.49</v>
      </c>
      <c r="AA50" s="94">
        <v>140791.2047</v>
      </c>
      <c r="AB50" s="94">
        <v>140791.20000000001</v>
      </c>
      <c r="AC50">
        <f t="shared" si="0"/>
        <v>3000</v>
      </c>
      <c r="AD50" t="str">
        <f t="shared" si="1"/>
        <v>301</v>
      </c>
    </row>
    <row r="51" spans="1:30" hidden="1" x14ac:dyDescent="0.25">
      <c r="A51" t="s">
        <v>179</v>
      </c>
      <c r="B51" t="s">
        <v>139</v>
      </c>
      <c r="C51" t="s">
        <v>157</v>
      </c>
      <c r="D51" t="s">
        <v>158</v>
      </c>
      <c r="E51" t="s">
        <v>122</v>
      </c>
      <c r="F51" t="s">
        <v>159</v>
      </c>
      <c r="G51" t="s">
        <v>160</v>
      </c>
      <c r="H51" t="s">
        <v>143</v>
      </c>
      <c r="I51" t="s">
        <v>124</v>
      </c>
      <c r="J51" t="s">
        <v>125</v>
      </c>
      <c r="K51" t="s">
        <v>187</v>
      </c>
      <c r="N51" t="s">
        <v>181</v>
      </c>
      <c r="O51" t="s">
        <v>146</v>
      </c>
      <c r="P51" t="s">
        <v>162</v>
      </c>
      <c r="Q51" t="s">
        <v>163</v>
      </c>
      <c r="R51" t="s">
        <v>131</v>
      </c>
      <c r="S51" t="s">
        <v>164</v>
      </c>
      <c r="T51" t="s">
        <v>165</v>
      </c>
      <c r="U51" t="s">
        <v>151</v>
      </c>
      <c r="V51" t="s">
        <v>135</v>
      </c>
      <c r="W51" t="s">
        <v>136</v>
      </c>
      <c r="X51" t="s">
        <v>189</v>
      </c>
      <c r="Y51" s="94">
        <v>368350.28</v>
      </c>
      <c r="Z51" s="94">
        <v>368350.28</v>
      </c>
      <c r="AA51" s="94">
        <v>379400.78840000002</v>
      </c>
      <c r="AB51" s="94">
        <v>379400.79</v>
      </c>
      <c r="AC51">
        <f t="shared" si="0"/>
        <v>3000</v>
      </c>
      <c r="AD51" t="str">
        <f t="shared" si="1"/>
        <v>301</v>
      </c>
    </row>
    <row r="52" spans="1:30" hidden="1" x14ac:dyDescent="0.25">
      <c r="A52" t="s">
        <v>179</v>
      </c>
      <c r="B52" t="s">
        <v>139</v>
      </c>
      <c r="C52" t="s">
        <v>157</v>
      </c>
      <c r="D52" t="s">
        <v>240</v>
      </c>
      <c r="E52" t="s">
        <v>122</v>
      </c>
      <c r="F52" t="s">
        <v>159</v>
      </c>
      <c r="G52" t="s">
        <v>160</v>
      </c>
      <c r="H52" t="s">
        <v>143</v>
      </c>
      <c r="I52" t="s">
        <v>124</v>
      </c>
      <c r="J52" t="s">
        <v>125</v>
      </c>
      <c r="K52" t="s">
        <v>187</v>
      </c>
      <c r="N52" t="s">
        <v>181</v>
      </c>
      <c r="O52" t="s">
        <v>146</v>
      </c>
      <c r="P52" t="s">
        <v>162</v>
      </c>
      <c r="Q52" t="s">
        <v>241</v>
      </c>
      <c r="R52" t="s">
        <v>131</v>
      </c>
      <c r="S52" t="s">
        <v>164</v>
      </c>
      <c r="T52" t="s">
        <v>165</v>
      </c>
      <c r="U52" t="s">
        <v>151</v>
      </c>
      <c r="V52" t="s">
        <v>135</v>
      </c>
      <c r="W52" t="s">
        <v>136</v>
      </c>
      <c r="X52" t="s">
        <v>189</v>
      </c>
      <c r="Y52" s="94">
        <v>0</v>
      </c>
      <c r="Z52" s="94">
        <v>0</v>
      </c>
      <c r="AA52" s="94">
        <v>0</v>
      </c>
      <c r="AB52" s="94">
        <v>0</v>
      </c>
      <c r="AC52">
        <f t="shared" si="0"/>
        <v>3000</v>
      </c>
      <c r="AD52" t="str">
        <f t="shared" si="1"/>
        <v>301</v>
      </c>
    </row>
    <row r="53" spans="1:30" hidden="1" x14ac:dyDescent="0.25">
      <c r="A53" t="s">
        <v>179</v>
      </c>
      <c r="B53" t="s">
        <v>139</v>
      </c>
      <c r="C53" t="s">
        <v>157</v>
      </c>
      <c r="D53" t="s">
        <v>242</v>
      </c>
      <c r="E53" t="s">
        <v>122</v>
      </c>
      <c r="F53" t="s">
        <v>159</v>
      </c>
      <c r="G53" t="s">
        <v>160</v>
      </c>
      <c r="H53" t="s">
        <v>143</v>
      </c>
      <c r="I53" t="s">
        <v>124</v>
      </c>
      <c r="J53" t="s">
        <v>125</v>
      </c>
      <c r="K53" t="s">
        <v>187</v>
      </c>
      <c r="N53" t="s">
        <v>181</v>
      </c>
      <c r="O53" t="s">
        <v>146</v>
      </c>
      <c r="P53" t="s">
        <v>162</v>
      </c>
      <c r="Q53" t="s">
        <v>243</v>
      </c>
      <c r="R53" t="s">
        <v>131</v>
      </c>
      <c r="S53" t="s">
        <v>164</v>
      </c>
      <c r="T53" t="s">
        <v>165</v>
      </c>
      <c r="U53" t="s">
        <v>151</v>
      </c>
      <c r="V53" t="s">
        <v>135</v>
      </c>
      <c r="W53" t="s">
        <v>136</v>
      </c>
      <c r="X53" t="s">
        <v>189</v>
      </c>
      <c r="Y53" s="94">
        <v>192000</v>
      </c>
      <c r="Z53" s="94">
        <v>215434.21</v>
      </c>
      <c r="AA53" s="94">
        <v>221897.24</v>
      </c>
      <c r="AB53" s="94">
        <v>221897.24</v>
      </c>
      <c r="AC53">
        <f t="shared" si="0"/>
        <v>3000</v>
      </c>
      <c r="AD53" t="str">
        <f t="shared" si="1"/>
        <v>301</v>
      </c>
    </row>
    <row r="54" spans="1:30" hidden="1" x14ac:dyDescent="0.25">
      <c r="A54" t="s">
        <v>179</v>
      </c>
      <c r="B54" t="s">
        <v>139</v>
      </c>
      <c r="C54" t="s">
        <v>157</v>
      </c>
      <c r="D54" t="s">
        <v>244</v>
      </c>
      <c r="E54" t="s">
        <v>122</v>
      </c>
      <c r="F54" t="s">
        <v>159</v>
      </c>
      <c r="G54" t="s">
        <v>160</v>
      </c>
      <c r="H54" t="s">
        <v>143</v>
      </c>
      <c r="I54" t="s">
        <v>124</v>
      </c>
      <c r="J54" t="s">
        <v>125</v>
      </c>
      <c r="K54" t="s">
        <v>187</v>
      </c>
      <c r="N54" t="s">
        <v>181</v>
      </c>
      <c r="O54" t="s">
        <v>146</v>
      </c>
      <c r="P54" t="s">
        <v>162</v>
      </c>
      <c r="Q54" t="s">
        <v>245</v>
      </c>
      <c r="R54" t="s">
        <v>131</v>
      </c>
      <c r="S54" t="s">
        <v>164</v>
      </c>
      <c r="T54" t="s">
        <v>165</v>
      </c>
      <c r="U54" t="s">
        <v>151</v>
      </c>
      <c r="V54" t="s">
        <v>135</v>
      </c>
      <c r="W54" t="s">
        <v>136</v>
      </c>
      <c r="X54" t="s">
        <v>189</v>
      </c>
      <c r="Y54" s="94">
        <v>3001386.48</v>
      </c>
      <c r="Z54" s="94">
        <v>121875</v>
      </c>
      <c r="AA54" s="94">
        <v>125531.25</v>
      </c>
      <c r="AB54" s="94">
        <v>125531.25</v>
      </c>
      <c r="AC54">
        <f t="shared" si="0"/>
        <v>3000</v>
      </c>
      <c r="AD54" t="str">
        <f t="shared" si="1"/>
        <v>301</v>
      </c>
    </row>
    <row r="55" spans="1:30" hidden="1" x14ac:dyDescent="0.25">
      <c r="A55" t="s">
        <v>179</v>
      </c>
      <c r="B55" t="s">
        <v>139</v>
      </c>
      <c r="C55" t="s">
        <v>157</v>
      </c>
      <c r="D55">
        <v>32301</v>
      </c>
      <c r="E55" t="s">
        <v>122</v>
      </c>
      <c r="F55" t="s">
        <v>159</v>
      </c>
      <c r="G55" t="s">
        <v>160</v>
      </c>
      <c r="H55" t="s">
        <v>143</v>
      </c>
      <c r="I55" t="s">
        <v>124</v>
      </c>
      <c r="J55" t="s">
        <v>125</v>
      </c>
      <c r="K55" t="s">
        <v>187</v>
      </c>
      <c r="N55" t="s">
        <v>181</v>
      </c>
      <c r="O55" t="s">
        <v>146</v>
      </c>
      <c r="P55" t="s">
        <v>162</v>
      </c>
      <c r="Q55" t="s">
        <v>169</v>
      </c>
      <c r="R55" t="s">
        <v>131</v>
      </c>
      <c r="S55" t="s">
        <v>164</v>
      </c>
      <c r="T55" t="s">
        <v>165</v>
      </c>
      <c r="U55" t="s">
        <v>151</v>
      </c>
      <c r="V55" t="s">
        <v>135</v>
      </c>
      <c r="W55" t="s">
        <v>136</v>
      </c>
      <c r="X55" t="s">
        <v>189</v>
      </c>
      <c r="Y55" s="94">
        <v>0</v>
      </c>
      <c r="Z55" s="94">
        <v>0</v>
      </c>
      <c r="AA55" s="94">
        <v>84000</v>
      </c>
      <c r="AB55" s="94">
        <v>84000</v>
      </c>
      <c r="AC55">
        <f t="shared" si="0"/>
        <v>3000</v>
      </c>
      <c r="AD55" t="str">
        <f t="shared" si="1"/>
        <v>301</v>
      </c>
    </row>
    <row r="56" spans="1:30" hidden="1" x14ac:dyDescent="0.25">
      <c r="A56" t="s">
        <v>179</v>
      </c>
      <c r="B56" t="s">
        <v>139</v>
      </c>
      <c r="C56" t="s">
        <v>157</v>
      </c>
      <c r="D56" t="s">
        <v>246</v>
      </c>
      <c r="E56" t="s">
        <v>122</v>
      </c>
      <c r="F56" t="s">
        <v>159</v>
      </c>
      <c r="G56" t="s">
        <v>160</v>
      </c>
      <c r="H56" t="s">
        <v>143</v>
      </c>
      <c r="I56" t="s">
        <v>124</v>
      </c>
      <c r="J56" t="s">
        <v>125</v>
      </c>
      <c r="K56" t="s">
        <v>187</v>
      </c>
      <c r="N56" t="s">
        <v>181</v>
      </c>
      <c r="O56" t="s">
        <v>146</v>
      </c>
      <c r="P56" t="s">
        <v>162</v>
      </c>
      <c r="Q56" t="s">
        <v>247</v>
      </c>
      <c r="R56" t="s">
        <v>131</v>
      </c>
      <c r="S56" t="s">
        <v>164</v>
      </c>
      <c r="T56" t="s">
        <v>165</v>
      </c>
      <c r="U56" t="s">
        <v>151</v>
      </c>
      <c r="V56" t="s">
        <v>135</v>
      </c>
      <c r="W56" t="s">
        <v>136</v>
      </c>
      <c r="X56" t="s">
        <v>189</v>
      </c>
      <c r="Y56" s="94">
        <v>61800</v>
      </c>
      <c r="Z56" s="94">
        <v>61800</v>
      </c>
      <c r="AA56" s="94">
        <v>63654</v>
      </c>
      <c r="AB56" s="94">
        <v>63654</v>
      </c>
      <c r="AC56">
        <f t="shared" si="0"/>
        <v>3000</v>
      </c>
      <c r="AD56" t="str">
        <f t="shared" si="1"/>
        <v>301</v>
      </c>
    </row>
    <row r="57" spans="1:30" hidden="1" x14ac:dyDescent="0.25">
      <c r="A57" t="s">
        <v>179</v>
      </c>
      <c r="B57" t="s">
        <v>139</v>
      </c>
      <c r="C57" t="s">
        <v>157</v>
      </c>
      <c r="D57" t="s">
        <v>248</v>
      </c>
      <c r="E57" t="s">
        <v>122</v>
      </c>
      <c r="F57" t="s">
        <v>159</v>
      </c>
      <c r="G57" t="s">
        <v>160</v>
      </c>
      <c r="H57" t="s">
        <v>143</v>
      </c>
      <c r="I57" t="s">
        <v>124</v>
      </c>
      <c r="J57" t="s">
        <v>125</v>
      </c>
      <c r="K57" t="s">
        <v>187</v>
      </c>
      <c r="N57" t="s">
        <v>181</v>
      </c>
      <c r="O57" t="s">
        <v>146</v>
      </c>
      <c r="P57" t="s">
        <v>162</v>
      </c>
      <c r="Q57" t="s">
        <v>249</v>
      </c>
      <c r="R57" t="s">
        <v>131</v>
      </c>
      <c r="S57" t="s">
        <v>164</v>
      </c>
      <c r="T57" t="s">
        <v>165</v>
      </c>
      <c r="U57" t="s">
        <v>151</v>
      </c>
      <c r="V57" t="s">
        <v>135</v>
      </c>
      <c r="W57" t="s">
        <v>136</v>
      </c>
      <c r="X57" t="s">
        <v>189</v>
      </c>
      <c r="Y57" s="94">
        <v>132000</v>
      </c>
      <c r="Z57" s="94">
        <v>159960</v>
      </c>
      <c r="AA57" s="94">
        <v>164758.79999999999</v>
      </c>
      <c r="AB57" s="94">
        <v>164758.79999999999</v>
      </c>
      <c r="AC57">
        <f t="shared" si="0"/>
        <v>3000</v>
      </c>
      <c r="AD57" t="str">
        <f t="shared" si="1"/>
        <v>301</v>
      </c>
    </row>
    <row r="58" spans="1:30" hidden="1" x14ac:dyDescent="0.25">
      <c r="A58" t="s">
        <v>179</v>
      </c>
      <c r="B58" t="s">
        <v>139</v>
      </c>
      <c r="C58" t="s">
        <v>157</v>
      </c>
      <c r="D58" t="s">
        <v>250</v>
      </c>
      <c r="E58" t="s">
        <v>122</v>
      </c>
      <c r="F58" t="s">
        <v>159</v>
      </c>
      <c r="G58" t="s">
        <v>160</v>
      </c>
      <c r="H58" t="s">
        <v>143</v>
      </c>
      <c r="I58" t="s">
        <v>124</v>
      </c>
      <c r="J58" t="s">
        <v>125</v>
      </c>
      <c r="K58" t="s">
        <v>187</v>
      </c>
      <c r="N58" t="s">
        <v>181</v>
      </c>
      <c r="O58" t="s">
        <v>146</v>
      </c>
      <c r="P58" t="s">
        <v>162</v>
      </c>
      <c r="Q58" t="s">
        <v>251</v>
      </c>
      <c r="R58" t="s">
        <v>131</v>
      </c>
      <c r="S58" t="s">
        <v>164</v>
      </c>
      <c r="T58" t="s">
        <v>165</v>
      </c>
      <c r="U58" t="s">
        <v>151</v>
      </c>
      <c r="V58" t="s">
        <v>135</v>
      </c>
      <c r="W58" t="s">
        <v>136</v>
      </c>
      <c r="X58" t="s">
        <v>189</v>
      </c>
      <c r="Y58" s="94">
        <v>432938.17</v>
      </c>
      <c r="Z58" s="94">
        <v>432938.17</v>
      </c>
      <c r="AA58" s="94">
        <v>445926.31510000001</v>
      </c>
      <c r="AB58" s="94">
        <v>445926.32</v>
      </c>
      <c r="AC58">
        <f t="shared" si="0"/>
        <v>3000</v>
      </c>
      <c r="AD58" t="str">
        <f t="shared" si="1"/>
        <v>301</v>
      </c>
    </row>
    <row r="59" spans="1:30" hidden="1" x14ac:dyDescent="0.25">
      <c r="A59" t="s">
        <v>179</v>
      </c>
      <c r="B59" t="s">
        <v>139</v>
      </c>
      <c r="C59" t="s">
        <v>157</v>
      </c>
      <c r="D59" t="s">
        <v>252</v>
      </c>
      <c r="E59" t="s">
        <v>122</v>
      </c>
      <c r="F59" t="s">
        <v>159</v>
      </c>
      <c r="G59" t="s">
        <v>160</v>
      </c>
      <c r="H59" t="s">
        <v>143</v>
      </c>
      <c r="I59" t="s">
        <v>124</v>
      </c>
      <c r="J59" t="s">
        <v>125</v>
      </c>
      <c r="K59" t="s">
        <v>187</v>
      </c>
      <c r="N59" t="s">
        <v>181</v>
      </c>
      <c r="O59" t="s">
        <v>146</v>
      </c>
      <c r="P59" t="s">
        <v>162</v>
      </c>
      <c r="Q59" t="s">
        <v>253</v>
      </c>
      <c r="R59" t="s">
        <v>131</v>
      </c>
      <c r="S59" t="s">
        <v>164</v>
      </c>
      <c r="T59" t="s">
        <v>165</v>
      </c>
      <c r="U59" t="s">
        <v>151</v>
      </c>
      <c r="V59" t="s">
        <v>135</v>
      </c>
      <c r="W59" t="s">
        <v>136</v>
      </c>
      <c r="X59" t="s">
        <v>189</v>
      </c>
      <c r="Y59" s="94">
        <v>0</v>
      </c>
      <c r="Z59" s="94">
        <v>754.99999999999989</v>
      </c>
      <c r="AA59" s="94">
        <v>777.65</v>
      </c>
      <c r="AB59" s="94">
        <v>777.65</v>
      </c>
      <c r="AC59">
        <f t="shared" si="0"/>
        <v>3000</v>
      </c>
      <c r="AD59" t="str">
        <f t="shared" si="1"/>
        <v>301</v>
      </c>
    </row>
    <row r="60" spans="1:30" hidden="1" x14ac:dyDescent="0.25">
      <c r="A60" t="s">
        <v>179</v>
      </c>
      <c r="B60" t="s">
        <v>139</v>
      </c>
      <c r="C60" t="s">
        <v>157</v>
      </c>
      <c r="D60" t="s">
        <v>254</v>
      </c>
      <c r="E60" t="s">
        <v>122</v>
      </c>
      <c r="F60" t="s">
        <v>159</v>
      </c>
      <c r="G60" t="s">
        <v>160</v>
      </c>
      <c r="H60" t="s">
        <v>143</v>
      </c>
      <c r="I60" t="s">
        <v>124</v>
      </c>
      <c r="J60" t="s">
        <v>125</v>
      </c>
      <c r="K60" t="s">
        <v>187</v>
      </c>
      <c r="N60" t="s">
        <v>181</v>
      </c>
      <c r="O60" t="s">
        <v>146</v>
      </c>
      <c r="P60" t="s">
        <v>162</v>
      </c>
      <c r="Q60" t="s">
        <v>255</v>
      </c>
      <c r="R60" t="s">
        <v>131</v>
      </c>
      <c r="S60" t="s">
        <v>164</v>
      </c>
      <c r="T60" t="s">
        <v>165</v>
      </c>
      <c r="U60" t="s">
        <v>151</v>
      </c>
      <c r="V60" t="s">
        <v>135</v>
      </c>
      <c r="W60" t="s">
        <v>136</v>
      </c>
      <c r="X60" t="s">
        <v>189</v>
      </c>
      <c r="Y60" s="94">
        <v>8680000</v>
      </c>
      <c r="Z60" s="94">
        <v>8680000</v>
      </c>
      <c r="AA60" s="94">
        <v>8940400</v>
      </c>
      <c r="AB60" s="94">
        <v>8940400</v>
      </c>
      <c r="AC60">
        <f t="shared" si="0"/>
        <v>3000</v>
      </c>
      <c r="AD60" t="str">
        <f t="shared" si="1"/>
        <v>301</v>
      </c>
    </row>
    <row r="61" spans="1:30" hidden="1" x14ac:dyDescent="0.25">
      <c r="A61" t="s">
        <v>179</v>
      </c>
      <c r="B61" t="s">
        <v>139</v>
      </c>
      <c r="C61" t="s">
        <v>157</v>
      </c>
      <c r="D61" t="s">
        <v>256</v>
      </c>
      <c r="E61" t="s">
        <v>122</v>
      </c>
      <c r="F61" t="s">
        <v>159</v>
      </c>
      <c r="G61" t="s">
        <v>160</v>
      </c>
      <c r="H61" t="s">
        <v>143</v>
      </c>
      <c r="I61" t="s">
        <v>124</v>
      </c>
      <c r="J61" t="s">
        <v>125</v>
      </c>
      <c r="K61" t="s">
        <v>187</v>
      </c>
      <c r="N61" t="s">
        <v>181</v>
      </c>
      <c r="O61" t="s">
        <v>146</v>
      </c>
      <c r="P61" t="s">
        <v>162</v>
      </c>
      <c r="Q61" t="s">
        <v>257</v>
      </c>
      <c r="R61" t="s">
        <v>131</v>
      </c>
      <c r="S61" t="s">
        <v>164</v>
      </c>
      <c r="T61" t="s">
        <v>165</v>
      </c>
      <c r="U61" t="s">
        <v>151</v>
      </c>
      <c r="V61" t="s">
        <v>135</v>
      </c>
      <c r="W61" t="s">
        <v>136</v>
      </c>
      <c r="X61" t="s">
        <v>189</v>
      </c>
      <c r="Y61" s="94">
        <v>531300</v>
      </c>
      <c r="Z61" s="94">
        <v>531300.00000000012</v>
      </c>
      <c r="AA61" s="94">
        <v>547239</v>
      </c>
      <c r="AB61" s="94">
        <v>547239</v>
      </c>
      <c r="AC61">
        <f t="shared" si="0"/>
        <v>3000</v>
      </c>
      <c r="AD61" t="str">
        <f t="shared" si="1"/>
        <v>301</v>
      </c>
    </row>
    <row r="62" spans="1:30" hidden="1" x14ac:dyDescent="0.25">
      <c r="A62" t="s">
        <v>179</v>
      </c>
      <c r="B62" t="s">
        <v>139</v>
      </c>
      <c r="C62" t="s">
        <v>157</v>
      </c>
      <c r="D62" t="s">
        <v>258</v>
      </c>
      <c r="E62" t="s">
        <v>122</v>
      </c>
      <c r="F62" t="s">
        <v>159</v>
      </c>
      <c r="G62" t="s">
        <v>160</v>
      </c>
      <c r="H62" t="s">
        <v>143</v>
      </c>
      <c r="I62" t="s">
        <v>124</v>
      </c>
      <c r="J62" t="s">
        <v>125</v>
      </c>
      <c r="K62" t="s">
        <v>187</v>
      </c>
      <c r="N62" t="s">
        <v>181</v>
      </c>
      <c r="O62" t="s">
        <v>146</v>
      </c>
      <c r="P62" t="s">
        <v>162</v>
      </c>
      <c r="Q62" t="s">
        <v>259</v>
      </c>
      <c r="R62" t="s">
        <v>131</v>
      </c>
      <c r="S62" t="s">
        <v>164</v>
      </c>
      <c r="T62" t="s">
        <v>165</v>
      </c>
      <c r="U62" t="s">
        <v>151</v>
      </c>
      <c r="V62" t="s">
        <v>135</v>
      </c>
      <c r="W62" t="s">
        <v>136</v>
      </c>
      <c r="X62" t="s">
        <v>189</v>
      </c>
      <c r="Y62" s="94">
        <v>0</v>
      </c>
      <c r="Z62" s="94">
        <v>10443.4</v>
      </c>
      <c r="AA62" s="94">
        <v>10756.7</v>
      </c>
      <c r="AB62" s="94">
        <v>10756.7</v>
      </c>
      <c r="AC62">
        <f t="shared" si="0"/>
        <v>3000</v>
      </c>
      <c r="AD62" t="str">
        <f t="shared" si="1"/>
        <v>301</v>
      </c>
    </row>
    <row r="63" spans="1:30" hidden="1" x14ac:dyDescent="0.25">
      <c r="A63" t="s">
        <v>179</v>
      </c>
      <c r="B63" t="s">
        <v>139</v>
      </c>
      <c r="C63" t="s">
        <v>157</v>
      </c>
      <c r="D63" t="s">
        <v>260</v>
      </c>
      <c r="E63" t="s">
        <v>122</v>
      </c>
      <c r="F63" t="s">
        <v>159</v>
      </c>
      <c r="G63" t="s">
        <v>160</v>
      </c>
      <c r="H63" t="s">
        <v>143</v>
      </c>
      <c r="I63" t="s">
        <v>124</v>
      </c>
      <c r="J63" t="s">
        <v>125</v>
      </c>
      <c r="K63" t="s">
        <v>187</v>
      </c>
      <c r="N63" t="s">
        <v>181</v>
      </c>
      <c r="O63" t="s">
        <v>146</v>
      </c>
      <c r="P63" t="s">
        <v>162</v>
      </c>
      <c r="Q63" t="s">
        <v>261</v>
      </c>
      <c r="R63" t="s">
        <v>131</v>
      </c>
      <c r="S63" t="s">
        <v>164</v>
      </c>
      <c r="T63" t="s">
        <v>165</v>
      </c>
      <c r="U63" t="s">
        <v>151</v>
      </c>
      <c r="V63" t="s">
        <v>135</v>
      </c>
      <c r="W63" t="s">
        <v>136</v>
      </c>
      <c r="X63" t="s">
        <v>189</v>
      </c>
      <c r="Y63" s="94">
        <v>6400000</v>
      </c>
      <c r="Z63" s="94">
        <v>7116580.0000000009</v>
      </c>
      <c r="AA63" s="94">
        <v>7330077.4000000004</v>
      </c>
      <c r="AB63" s="94">
        <v>7330077.4000000004</v>
      </c>
      <c r="AC63">
        <f t="shared" si="0"/>
        <v>3000</v>
      </c>
      <c r="AD63" t="str">
        <f t="shared" si="1"/>
        <v>301</v>
      </c>
    </row>
    <row r="64" spans="1:30" hidden="1" x14ac:dyDescent="0.25">
      <c r="A64" t="s">
        <v>179</v>
      </c>
      <c r="B64" t="s">
        <v>139</v>
      </c>
      <c r="C64" t="s">
        <v>157</v>
      </c>
      <c r="D64" t="s">
        <v>170</v>
      </c>
      <c r="E64" t="s">
        <v>122</v>
      </c>
      <c r="F64" t="s">
        <v>159</v>
      </c>
      <c r="G64" t="s">
        <v>160</v>
      </c>
      <c r="H64" t="s">
        <v>143</v>
      </c>
      <c r="I64" t="s">
        <v>124</v>
      </c>
      <c r="J64" t="s">
        <v>125</v>
      </c>
      <c r="K64" t="s">
        <v>187</v>
      </c>
      <c r="N64" t="s">
        <v>181</v>
      </c>
      <c r="O64" t="s">
        <v>146</v>
      </c>
      <c r="P64" t="s">
        <v>162</v>
      </c>
      <c r="Q64" t="s">
        <v>171</v>
      </c>
      <c r="R64" t="s">
        <v>131</v>
      </c>
      <c r="S64" t="s">
        <v>164</v>
      </c>
      <c r="T64" t="s">
        <v>165</v>
      </c>
      <c r="U64" t="s">
        <v>151</v>
      </c>
      <c r="V64" t="s">
        <v>135</v>
      </c>
      <c r="W64" t="s">
        <v>136</v>
      </c>
      <c r="X64" t="s">
        <v>189</v>
      </c>
      <c r="Y64" s="94">
        <v>4661455.99</v>
      </c>
      <c r="Z64" s="94">
        <v>4363712.6166666672</v>
      </c>
      <c r="AA64" s="94">
        <v>4494623.9951666677</v>
      </c>
      <c r="AB64" s="94">
        <v>4494624</v>
      </c>
      <c r="AC64">
        <f t="shared" si="0"/>
        <v>3000</v>
      </c>
      <c r="AD64" t="str">
        <f t="shared" si="1"/>
        <v>301</v>
      </c>
    </row>
    <row r="65" spans="1:30" hidden="1" x14ac:dyDescent="0.25">
      <c r="A65" t="s">
        <v>179</v>
      </c>
      <c r="B65" t="s">
        <v>139</v>
      </c>
      <c r="C65" t="s">
        <v>157</v>
      </c>
      <c r="D65" t="s">
        <v>262</v>
      </c>
      <c r="E65" t="s">
        <v>122</v>
      </c>
      <c r="F65" t="s">
        <v>159</v>
      </c>
      <c r="G65" t="s">
        <v>160</v>
      </c>
      <c r="H65" t="s">
        <v>143</v>
      </c>
      <c r="I65" t="s">
        <v>124</v>
      </c>
      <c r="J65" t="s">
        <v>125</v>
      </c>
      <c r="K65" t="s">
        <v>187</v>
      </c>
      <c r="N65" t="s">
        <v>181</v>
      </c>
      <c r="O65" t="s">
        <v>146</v>
      </c>
      <c r="P65" t="s">
        <v>162</v>
      </c>
      <c r="Q65" t="s">
        <v>263</v>
      </c>
      <c r="R65" t="s">
        <v>131</v>
      </c>
      <c r="S65" t="s">
        <v>164</v>
      </c>
      <c r="T65" t="s">
        <v>165</v>
      </c>
      <c r="U65" t="s">
        <v>151</v>
      </c>
      <c r="V65" t="s">
        <v>135</v>
      </c>
      <c r="W65" t="s">
        <v>136</v>
      </c>
      <c r="X65" t="s">
        <v>189</v>
      </c>
      <c r="Y65" s="94">
        <v>81500</v>
      </c>
      <c r="Z65" s="94">
        <v>81500</v>
      </c>
      <c r="AA65" s="94">
        <v>83945</v>
      </c>
      <c r="AB65" s="94">
        <v>83945</v>
      </c>
      <c r="AC65">
        <f t="shared" si="0"/>
        <v>3000</v>
      </c>
      <c r="AD65" t="str">
        <f t="shared" si="1"/>
        <v>301</v>
      </c>
    </row>
    <row r="66" spans="1:30" hidden="1" x14ac:dyDescent="0.25">
      <c r="A66" t="s">
        <v>179</v>
      </c>
      <c r="B66" t="s">
        <v>139</v>
      </c>
      <c r="C66" t="s">
        <v>157</v>
      </c>
      <c r="D66" t="s">
        <v>264</v>
      </c>
      <c r="E66" t="s">
        <v>122</v>
      </c>
      <c r="F66" t="s">
        <v>159</v>
      </c>
      <c r="G66" t="s">
        <v>160</v>
      </c>
      <c r="H66" t="s">
        <v>143</v>
      </c>
      <c r="I66" t="s">
        <v>124</v>
      </c>
      <c r="J66" t="s">
        <v>125</v>
      </c>
      <c r="K66" t="s">
        <v>187</v>
      </c>
      <c r="N66" t="s">
        <v>181</v>
      </c>
      <c r="O66" t="s">
        <v>146</v>
      </c>
      <c r="P66" t="s">
        <v>162</v>
      </c>
      <c r="Q66" t="s">
        <v>265</v>
      </c>
      <c r="R66" t="s">
        <v>131</v>
      </c>
      <c r="S66" t="s">
        <v>164</v>
      </c>
      <c r="T66" t="s">
        <v>165</v>
      </c>
      <c r="U66" t="s">
        <v>151</v>
      </c>
      <c r="V66" t="s">
        <v>135</v>
      </c>
      <c r="W66" t="s">
        <v>136</v>
      </c>
      <c r="X66" t="s">
        <v>189</v>
      </c>
      <c r="Y66" s="94">
        <v>5160000</v>
      </c>
      <c r="Z66" s="94">
        <v>5160000</v>
      </c>
      <c r="AA66" s="94">
        <v>5314800</v>
      </c>
      <c r="AB66" s="94">
        <v>5314800</v>
      </c>
      <c r="AC66">
        <f t="shared" si="0"/>
        <v>3000</v>
      </c>
      <c r="AD66" t="str">
        <f t="shared" si="1"/>
        <v>301</v>
      </c>
    </row>
    <row r="67" spans="1:30" hidden="1" x14ac:dyDescent="0.25">
      <c r="A67" t="s">
        <v>179</v>
      </c>
      <c r="B67" t="s">
        <v>139</v>
      </c>
      <c r="C67" t="s">
        <v>157</v>
      </c>
      <c r="D67" t="s">
        <v>266</v>
      </c>
      <c r="E67" t="s">
        <v>122</v>
      </c>
      <c r="F67" t="s">
        <v>159</v>
      </c>
      <c r="G67" t="s">
        <v>160</v>
      </c>
      <c r="H67" t="s">
        <v>143</v>
      </c>
      <c r="I67" t="s">
        <v>124</v>
      </c>
      <c r="J67" t="s">
        <v>125</v>
      </c>
      <c r="K67" t="s">
        <v>187</v>
      </c>
      <c r="N67" t="s">
        <v>181</v>
      </c>
      <c r="O67" t="s">
        <v>146</v>
      </c>
      <c r="P67" t="s">
        <v>162</v>
      </c>
      <c r="Q67" t="s">
        <v>267</v>
      </c>
      <c r="R67" t="s">
        <v>131</v>
      </c>
      <c r="S67" t="s">
        <v>164</v>
      </c>
      <c r="T67" t="s">
        <v>165</v>
      </c>
      <c r="U67" t="s">
        <v>151</v>
      </c>
      <c r="V67" t="s">
        <v>135</v>
      </c>
      <c r="W67" t="s">
        <v>136</v>
      </c>
      <c r="X67" t="s">
        <v>189</v>
      </c>
      <c r="Y67" s="94">
        <v>123390.96</v>
      </c>
      <c r="Z67" s="94">
        <v>320741.00000000006</v>
      </c>
      <c r="AA67" s="94">
        <v>330363.23</v>
      </c>
      <c r="AB67" s="94">
        <v>330363.23</v>
      </c>
      <c r="AC67">
        <f t="shared" ref="AC67:AC130" si="2">MID(D67,1,1)*1000</f>
        <v>3000</v>
      </c>
      <c r="AD67" t="str">
        <f t="shared" ref="AD67:AD130" si="3">MID(A67,6,3)</f>
        <v>301</v>
      </c>
    </row>
    <row r="68" spans="1:30" hidden="1" x14ac:dyDescent="0.25">
      <c r="A68" t="s">
        <v>179</v>
      </c>
      <c r="B68" t="s">
        <v>139</v>
      </c>
      <c r="C68" t="s">
        <v>157</v>
      </c>
      <c r="D68" t="s">
        <v>268</v>
      </c>
      <c r="E68" t="s">
        <v>122</v>
      </c>
      <c r="F68" t="s">
        <v>159</v>
      </c>
      <c r="G68" t="s">
        <v>160</v>
      </c>
      <c r="H68" t="s">
        <v>143</v>
      </c>
      <c r="I68" t="s">
        <v>124</v>
      </c>
      <c r="J68" t="s">
        <v>125</v>
      </c>
      <c r="K68" t="s">
        <v>187</v>
      </c>
      <c r="N68" t="s">
        <v>181</v>
      </c>
      <c r="O68" t="s">
        <v>146</v>
      </c>
      <c r="P68" t="s">
        <v>162</v>
      </c>
      <c r="Q68" t="s">
        <v>269</v>
      </c>
      <c r="R68" t="s">
        <v>131</v>
      </c>
      <c r="S68" t="s">
        <v>164</v>
      </c>
      <c r="T68" t="s">
        <v>165</v>
      </c>
      <c r="U68" t="s">
        <v>151</v>
      </c>
      <c r="V68" t="s">
        <v>135</v>
      </c>
      <c r="W68" t="s">
        <v>136</v>
      </c>
      <c r="X68" t="s">
        <v>189</v>
      </c>
      <c r="Y68" s="94">
        <v>61800</v>
      </c>
      <c r="Z68" s="94">
        <v>92189.280000000013</v>
      </c>
      <c r="AA68" s="94">
        <v>94954.96</v>
      </c>
      <c r="AB68" s="94">
        <v>94954.96</v>
      </c>
      <c r="AC68">
        <f t="shared" si="2"/>
        <v>3000</v>
      </c>
      <c r="AD68" t="str">
        <f t="shared" si="3"/>
        <v>301</v>
      </c>
    </row>
    <row r="69" spans="1:30" hidden="1" x14ac:dyDescent="0.25">
      <c r="A69" t="s">
        <v>179</v>
      </c>
      <c r="B69" t="s">
        <v>139</v>
      </c>
      <c r="C69" t="s">
        <v>157</v>
      </c>
      <c r="D69" t="s">
        <v>270</v>
      </c>
      <c r="E69" t="s">
        <v>122</v>
      </c>
      <c r="F69" t="s">
        <v>159</v>
      </c>
      <c r="G69" t="s">
        <v>160</v>
      </c>
      <c r="H69" t="s">
        <v>143</v>
      </c>
      <c r="I69" t="s">
        <v>124</v>
      </c>
      <c r="J69" t="s">
        <v>125</v>
      </c>
      <c r="K69" t="s">
        <v>187</v>
      </c>
      <c r="N69" t="s">
        <v>181</v>
      </c>
      <c r="O69" t="s">
        <v>146</v>
      </c>
      <c r="P69" t="s">
        <v>162</v>
      </c>
      <c r="Q69" t="s">
        <v>271</v>
      </c>
      <c r="R69" t="s">
        <v>131</v>
      </c>
      <c r="S69" t="s">
        <v>164</v>
      </c>
      <c r="T69" t="s">
        <v>165</v>
      </c>
      <c r="U69" t="s">
        <v>151</v>
      </c>
      <c r="V69" t="s">
        <v>135</v>
      </c>
      <c r="W69" t="s">
        <v>136</v>
      </c>
      <c r="X69" t="s">
        <v>189</v>
      </c>
      <c r="Y69" s="94">
        <v>37080</v>
      </c>
      <c r="Z69" s="94">
        <v>74650.679999999993</v>
      </c>
      <c r="AA69" s="94">
        <v>76890.2</v>
      </c>
      <c r="AB69" s="94">
        <v>76890.2</v>
      </c>
      <c r="AC69">
        <f t="shared" si="2"/>
        <v>3000</v>
      </c>
      <c r="AD69" t="str">
        <f t="shared" si="3"/>
        <v>301</v>
      </c>
    </row>
    <row r="70" spans="1:30" hidden="1" x14ac:dyDescent="0.25">
      <c r="A70" t="s">
        <v>179</v>
      </c>
      <c r="B70" t="s">
        <v>139</v>
      </c>
      <c r="C70" t="s">
        <v>157</v>
      </c>
      <c r="D70" t="s">
        <v>272</v>
      </c>
      <c r="E70" t="s">
        <v>122</v>
      </c>
      <c r="F70" t="s">
        <v>159</v>
      </c>
      <c r="G70" t="s">
        <v>160</v>
      </c>
      <c r="H70" t="s">
        <v>143</v>
      </c>
      <c r="I70" t="s">
        <v>124</v>
      </c>
      <c r="J70" t="s">
        <v>125</v>
      </c>
      <c r="K70" t="s">
        <v>187</v>
      </c>
      <c r="N70" t="s">
        <v>181</v>
      </c>
      <c r="O70" t="s">
        <v>146</v>
      </c>
      <c r="P70" t="s">
        <v>162</v>
      </c>
      <c r="Q70" t="s">
        <v>273</v>
      </c>
      <c r="R70" t="s">
        <v>131</v>
      </c>
      <c r="S70" t="s">
        <v>164</v>
      </c>
      <c r="T70" t="s">
        <v>165</v>
      </c>
      <c r="U70" t="s">
        <v>151</v>
      </c>
      <c r="V70" t="s">
        <v>135</v>
      </c>
      <c r="W70" t="s">
        <v>136</v>
      </c>
      <c r="X70" t="s">
        <v>189</v>
      </c>
      <c r="Y70" s="94">
        <v>480000</v>
      </c>
      <c r="Z70" s="94">
        <v>539425.04</v>
      </c>
      <c r="AA70" s="94">
        <v>555607.79</v>
      </c>
      <c r="AB70" s="94">
        <v>555607.79</v>
      </c>
      <c r="AC70">
        <f t="shared" si="2"/>
        <v>3000</v>
      </c>
      <c r="AD70" t="str">
        <f t="shared" si="3"/>
        <v>301</v>
      </c>
    </row>
    <row r="71" spans="1:30" hidden="1" x14ac:dyDescent="0.25">
      <c r="A71" t="s">
        <v>179</v>
      </c>
      <c r="B71" t="s">
        <v>139</v>
      </c>
      <c r="C71" t="s">
        <v>157</v>
      </c>
      <c r="D71" t="s">
        <v>274</v>
      </c>
      <c r="E71" t="s">
        <v>122</v>
      </c>
      <c r="F71" t="s">
        <v>159</v>
      </c>
      <c r="G71" t="s">
        <v>160</v>
      </c>
      <c r="H71" t="s">
        <v>143</v>
      </c>
      <c r="I71" t="s">
        <v>124</v>
      </c>
      <c r="J71" t="s">
        <v>125</v>
      </c>
      <c r="K71" t="s">
        <v>187</v>
      </c>
      <c r="N71" t="s">
        <v>181</v>
      </c>
      <c r="O71" t="s">
        <v>146</v>
      </c>
      <c r="P71" t="s">
        <v>162</v>
      </c>
      <c r="Q71" t="s">
        <v>275</v>
      </c>
      <c r="R71" t="s">
        <v>131</v>
      </c>
      <c r="S71" t="s">
        <v>164</v>
      </c>
      <c r="T71" t="s">
        <v>165</v>
      </c>
      <c r="U71" t="s">
        <v>151</v>
      </c>
      <c r="V71" t="s">
        <v>135</v>
      </c>
      <c r="W71" t="s">
        <v>136</v>
      </c>
      <c r="X71" t="s">
        <v>189</v>
      </c>
      <c r="Y71" s="94">
        <v>0</v>
      </c>
      <c r="Z71" s="94">
        <v>0</v>
      </c>
      <c r="AA71" s="94">
        <v>0</v>
      </c>
      <c r="AB71" s="94">
        <v>0</v>
      </c>
      <c r="AC71">
        <f t="shared" si="2"/>
        <v>3000</v>
      </c>
      <c r="AD71" t="str">
        <f t="shared" si="3"/>
        <v>301</v>
      </c>
    </row>
    <row r="72" spans="1:30" hidden="1" x14ac:dyDescent="0.25">
      <c r="A72" t="s">
        <v>179</v>
      </c>
      <c r="B72" t="s">
        <v>139</v>
      </c>
      <c r="C72" t="s">
        <v>157</v>
      </c>
      <c r="D72" t="s">
        <v>274</v>
      </c>
      <c r="E72" t="s">
        <v>122</v>
      </c>
      <c r="F72" t="s">
        <v>159</v>
      </c>
      <c r="G72" t="s">
        <v>160</v>
      </c>
      <c r="H72" t="s">
        <v>143</v>
      </c>
      <c r="I72" t="s">
        <v>124</v>
      </c>
      <c r="J72" t="s">
        <v>125</v>
      </c>
      <c r="K72" t="s">
        <v>187</v>
      </c>
      <c r="N72" t="s">
        <v>181</v>
      </c>
      <c r="O72" t="s">
        <v>146</v>
      </c>
      <c r="P72" t="s">
        <v>162</v>
      </c>
      <c r="Q72" t="s">
        <v>275</v>
      </c>
      <c r="R72" t="s">
        <v>131</v>
      </c>
      <c r="S72" t="s">
        <v>164</v>
      </c>
      <c r="T72" t="s">
        <v>165</v>
      </c>
      <c r="U72" t="s">
        <v>151</v>
      </c>
      <c r="V72" t="s">
        <v>135</v>
      </c>
      <c r="W72" t="s">
        <v>136</v>
      </c>
      <c r="X72" t="s">
        <v>189</v>
      </c>
      <c r="Y72" s="94">
        <v>2241745.56</v>
      </c>
      <c r="Z72" s="94">
        <v>0</v>
      </c>
      <c r="AA72" s="94">
        <v>0</v>
      </c>
      <c r="AB72" s="94">
        <v>0</v>
      </c>
      <c r="AC72">
        <f t="shared" si="2"/>
        <v>3000</v>
      </c>
      <c r="AD72" t="str">
        <f t="shared" si="3"/>
        <v>301</v>
      </c>
    </row>
    <row r="73" spans="1:30" hidden="1" x14ac:dyDescent="0.25">
      <c r="A73" t="s">
        <v>179</v>
      </c>
      <c r="B73" t="s">
        <v>139</v>
      </c>
      <c r="C73" t="s">
        <v>157</v>
      </c>
      <c r="D73" t="s">
        <v>276</v>
      </c>
      <c r="E73" t="s">
        <v>122</v>
      </c>
      <c r="F73" t="s">
        <v>159</v>
      </c>
      <c r="G73" t="s">
        <v>160</v>
      </c>
      <c r="H73" t="s">
        <v>143</v>
      </c>
      <c r="I73" t="s">
        <v>124</v>
      </c>
      <c r="J73" t="s">
        <v>125</v>
      </c>
      <c r="K73" t="s">
        <v>187</v>
      </c>
      <c r="N73" t="s">
        <v>181</v>
      </c>
      <c r="O73" t="s">
        <v>146</v>
      </c>
      <c r="P73" t="s">
        <v>162</v>
      </c>
      <c r="Q73" t="s">
        <v>277</v>
      </c>
      <c r="R73" t="s">
        <v>131</v>
      </c>
      <c r="S73" t="s">
        <v>164</v>
      </c>
      <c r="T73" t="s">
        <v>165</v>
      </c>
      <c r="U73" t="s">
        <v>151</v>
      </c>
      <c r="V73" t="s">
        <v>135</v>
      </c>
      <c r="W73" t="s">
        <v>136</v>
      </c>
      <c r="X73" t="s">
        <v>189</v>
      </c>
      <c r="Y73" s="94">
        <v>424200</v>
      </c>
      <c r="Z73" s="94">
        <v>424200</v>
      </c>
      <c r="AA73" s="94">
        <v>436926</v>
      </c>
      <c r="AB73" s="94">
        <v>436926</v>
      </c>
      <c r="AC73">
        <f t="shared" si="2"/>
        <v>3000</v>
      </c>
      <c r="AD73" t="str">
        <f t="shared" si="3"/>
        <v>301</v>
      </c>
    </row>
    <row r="74" spans="1:30" hidden="1" x14ac:dyDescent="0.25">
      <c r="A74" t="s">
        <v>179</v>
      </c>
      <c r="B74" t="s">
        <v>139</v>
      </c>
      <c r="C74" t="s">
        <v>157</v>
      </c>
      <c r="D74" t="s">
        <v>278</v>
      </c>
      <c r="E74" t="s">
        <v>122</v>
      </c>
      <c r="F74" t="s">
        <v>159</v>
      </c>
      <c r="G74" t="s">
        <v>160</v>
      </c>
      <c r="H74" t="s">
        <v>143</v>
      </c>
      <c r="I74" t="s">
        <v>124</v>
      </c>
      <c r="J74" t="s">
        <v>125</v>
      </c>
      <c r="K74" t="s">
        <v>187</v>
      </c>
      <c r="N74" t="s">
        <v>181</v>
      </c>
      <c r="O74" t="s">
        <v>146</v>
      </c>
      <c r="P74" t="s">
        <v>162</v>
      </c>
      <c r="Q74" t="s">
        <v>279</v>
      </c>
      <c r="R74" t="s">
        <v>131</v>
      </c>
      <c r="S74" t="s">
        <v>164</v>
      </c>
      <c r="T74" t="s">
        <v>165</v>
      </c>
      <c r="U74" t="s">
        <v>151</v>
      </c>
      <c r="V74" t="s">
        <v>135</v>
      </c>
      <c r="W74" t="s">
        <v>136</v>
      </c>
      <c r="X74" t="s">
        <v>189</v>
      </c>
      <c r="Y74" s="94">
        <v>1297800</v>
      </c>
      <c r="Z74" s="94">
        <v>1297800</v>
      </c>
      <c r="AA74" s="94">
        <v>1336734</v>
      </c>
      <c r="AB74" s="94">
        <v>1336734</v>
      </c>
      <c r="AC74">
        <f t="shared" si="2"/>
        <v>3000</v>
      </c>
      <c r="AD74" t="str">
        <f t="shared" si="3"/>
        <v>301</v>
      </c>
    </row>
    <row r="75" spans="1:30" hidden="1" x14ac:dyDescent="0.25">
      <c r="A75" t="s">
        <v>179</v>
      </c>
      <c r="B75" t="s">
        <v>139</v>
      </c>
      <c r="C75" t="s">
        <v>157</v>
      </c>
      <c r="D75" t="s">
        <v>280</v>
      </c>
      <c r="E75" t="s">
        <v>122</v>
      </c>
      <c r="F75" t="s">
        <v>159</v>
      </c>
      <c r="G75" t="s">
        <v>160</v>
      </c>
      <c r="H75" t="s">
        <v>143</v>
      </c>
      <c r="I75" t="s">
        <v>124</v>
      </c>
      <c r="J75" t="s">
        <v>125</v>
      </c>
      <c r="K75" t="s">
        <v>187</v>
      </c>
      <c r="N75" t="s">
        <v>181</v>
      </c>
      <c r="O75" t="s">
        <v>146</v>
      </c>
      <c r="P75" t="s">
        <v>162</v>
      </c>
      <c r="Q75" t="s">
        <v>281</v>
      </c>
      <c r="R75" t="s">
        <v>131</v>
      </c>
      <c r="S75" t="s">
        <v>164</v>
      </c>
      <c r="T75" t="s">
        <v>165</v>
      </c>
      <c r="U75" t="s">
        <v>151</v>
      </c>
      <c r="V75" t="s">
        <v>135</v>
      </c>
      <c r="W75" t="s">
        <v>136</v>
      </c>
      <c r="X75" t="s">
        <v>189</v>
      </c>
      <c r="Y75" s="94">
        <v>53676</v>
      </c>
      <c r="Z75" s="94">
        <v>53676</v>
      </c>
      <c r="AA75" s="94">
        <v>55286.28</v>
      </c>
      <c r="AB75" s="94">
        <v>55286.28</v>
      </c>
      <c r="AC75">
        <f t="shared" si="2"/>
        <v>3000</v>
      </c>
      <c r="AD75" t="str">
        <f t="shared" si="3"/>
        <v>301</v>
      </c>
    </row>
    <row r="76" spans="1:30" hidden="1" x14ac:dyDescent="0.25">
      <c r="A76" t="s">
        <v>179</v>
      </c>
      <c r="B76" t="s">
        <v>139</v>
      </c>
      <c r="C76" t="s">
        <v>157</v>
      </c>
      <c r="D76" t="s">
        <v>174</v>
      </c>
      <c r="E76" t="s">
        <v>122</v>
      </c>
      <c r="F76" t="s">
        <v>159</v>
      </c>
      <c r="G76" t="s">
        <v>160</v>
      </c>
      <c r="H76" t="s">
        <v>143</v>
      </c>
      <c r="I76" t="s">
        <v>124</v>
      </c>
      <c r="J76" t="s">
        <v>125</v>
      </c>
      <c r="K76" t="s">
        <v>187</v>
      </c>
      <c r="N76" t="s">
        <v>181</v>
      </c>
      <c r="O76" t="s">
        <v>146</v>
      </c>
      <c r="P76" t="s">
        <v>162</v>
      </c>
      <c r="Q76" t="s">
        <v>175</v>
      </c>
      <c r="R76" t="s">
        <v>131</v>
      </c>
      <c r="S76" t="s">
        <v>164</v>
      </c>
      <c r="T76" t="s">
        <v>165</v>
      </c>
      <c r="U76" t="s">
        <v>151</v>
      </c>
      <c r="V76" t="s">
        <v>135</v>
      </c>
      <c r="W76" t="s">
        <v>136</v>
      </c>
      <c r="X76" t="s">
        <v>189</v>
      </c>
      <c r="Y76" s="94">
        <v>72000</v>
      </c>
      <c r="Z76" s="94">
        <v>72000</v>
      </c>
      <c r="AA76" s="94">
        <v>74160</v>
      </c>
      <c r="AB76" s="94">
        <v>74160</v>
      </c>
      <c r="AC76">
        <f t="shared" si="2"/>
        <v>3000</v>
      </c>
      <c r="AD76" t="str">
        <f t="shared" si="3"/>
        <v>301</v>
      </c>
    </row>
    <row r="77" spans="1:30" hidden="1" x14ac:dyDescent="0.25">
      <c r="A77" t="s">
        <v>179</v>
      </c>
      <c r="B77" t="s">
        <v>139</v>
      </c>
      <c r="C77" t="s">
        <v>157</v>
      </c>
      <c r="D77" t="s">
        <v>282</v>
      </c>
      <c r="E77" t="s">
        <v>122</v>
      </c>
      <c r="F77" t="s">
        <v>159</v>
      </c>
      <c r="G77" t="s">
        <v>160</v>
      </c>
      <c r="H77" t="s">
        <v>143</v>
      </c>
      <c r="I77" t="s">
        <v>124</v>
      </c>
      <c r="J77" t="s">
        <v>125</v>
      </c>
      <c r="K77" t="s">
        <v>187</v>
      </c>
      <c r="N77" t="s">
        <v>181</v>
      </c>
      <c r="O77" t="s">
        <v>146</v>
      </c>
      <c r="P77" t="s">
        <v>162</v>
      </c>
      <c r="Q77" t="s">
        <v>283</v>
      </c>
      <c r="R77" t="s">
        <v>131</v>
      </c>
      <c r="S77" t="s">
        <v>164</v>
      </c>
      <c r="T77" t="s">
        <v>165</v>
      </c>
      <c r="U77" t="s">
        <v>151</v>
      </c>
      <c r="V77" t="s">
        <v>135</v>
      </c>
      <c r="W77" t="s">
        <v>136</v>
      </c>
      <c r="X77" t="s">
        <v>189</v>
      </c>
      <c r="Y77" s="94">
        <v>7860</v>
      </c>
      <c r="Z77" s="94">
        <v>7860</v>
      </c>
      <c r="AA77" s="94">
        <v>8095.8</v>
      </c>
      <c r="AB77" s="94">
        <v>8095.8</v>
      </c>
      <c r="AC77">
        <f t="shared" si="2"/>
        <v>3000</v>
      </c>
      <c r="AD77" t="str">
        <f t="shared" si="3"/>
        <v>301</v>
      </c>
    </row>
    <row r="78" spans="1:30" hidden="1" x14ac:dyDescent="0.25">
      <c r="A78" t="s">
        <v>179</v>
      </c>
      <c r="B78" t="s">
        <v>139</v>
      </c>
      <c r="C78" t="s">
        <v>157</v>
      </c>
      <c r="D78" t="s">
        <v>284</v>
      </c>
      <c r="E78" t="s">
        <v>122</v>
      </c>
      <c r="F78" t="s">
        <v>159</v>
      </c>
      <c r="G78" t="s">
        <v>160</v>
      </c>
      <c r="H78" t="s">
        <v>143</v>
      </c>
      <c r="I78" t="s">
        <v>124</v>
      </c>
      <c r="J78" t="s">
        <v>125</v>
      </c>
      <c r="K78" t="s">
        <v>187</v>
      </c>
      <c r="N78" t="s">
        <v>181</v>
      </c>
      <c r="O78" t="s">
        <v>146</v>
      </c>
      <c r="P78" t="s">
        <v>162</v>
      </c>
      <c r="Q78" t="s">
        <v>285</v>
      </c>
      <c r="R78" t="s">
        <v>131</v>
      </c>
      <c r="S78" t="s">
        <v>164</v>
      </c>
      <c r="T78" t="s">
        <v>165</v>
      </c>
      <c r="U78" t="s">
        <v>151</v>
      </c>
      <c r="V78" t="s">
        <v>135</v>
      </c>
      <c r="W78" t="s">
        <v>136</v>
      </c>
      <c r="X78" t="s">
        <v>189</v>
      </c>
      <c r="Y78" s="94">
        <v>49920</v>
      </c>
      <c r="Z78" s="94">
        <v>74624</v>
      </c>
      <c r="AA78" s="94">
        <v>76862.720000000001</v>
      </c>
      <c r="AB78" s="94">
        <v>76862.720000000001</v>
      </c>
      <c r="AC78">
        <f t="shared" si="2"/>
        <v>3000</v>
      </c>
      <c r="AD78" t="str">
        <f t="shared" si="3"/>
        <v>301</v>
      </c>
    </row>
    <row r="79" spans="1:30" hidden="1" x14ac:dyDescent="0.25">
      <c r="A79" t="s">
        <v>179</v>
      </c>
      <c r="B79" t="s">
        <v>139</v>
      </c>
      <c r="C79" t="s">
        <v>157</v>
      </c>
      <c r="D79" t="s">
        <v>286</v>
      </c>
      <c r="E79" t="s">
        <v>122</v>
      </c>
      <c r="F79" t="s">
        <v>159</v>
      </c>
      <c r="G79" t="s">
        <v>160</v>
      </c>
      <c r="H79" t="s">
        <v>143</v>
      </c>
      <c r="I79" t="s">
        <v>124</v>
      </c>
      <c r="J79" t="s">
        <v>125</v>
      </c>
      <c r="K79" t="s">
        <v>187</v>
      </c>
      <c r="N79" t="s">
        <v>181</v>
      </c>
      <c r="O79" t="s">
        <v>146</v>
      </c>
      <c r="P79" t="s">
        <v>162</v>
      </c>
      <c r="Q79" t="s">
        <v>287</v>
      </c>
      <c r="R79" t="s">
        <v>131</v>
      </c>
      <c r="S79" t="s">
        <v>164</v>
      </c>
      <c r="T79" t="s">
        <v>165</v>
      </c>
      <c r="U79" t="s">
        <v>151</v>
      </c>
      <c r="V79" t="s">
        <v>135</v>
      </c>
      <c r="W79" t="s">
        <v>136</v>
      </c>
      <c r="X79" t="s">
        <v>189</v>
      </c>
      <c r="Y79" s="94">
        <v>108639.96</v>
      </c>
      <c r="Z79" s="94">
        <v>1742900.0799999998</v>
      </c>
      <c r="AA79" s="94">
        <v>1795187.08</v>
      </c>
      <c r="AB79" s="94">
        <v>1795187.08</v>
      </c>
      <c r="AC79">
        <f t="shared" si="2"/>
        <v>3000</v>
      </c>
      <c r="AD79" t="str">
        <f t="shared" si="3"/>
        <v>301</v>
      </c>
    </row>
    <row r="80" spans="1:30" hidden="1" x14ac:dyDescent="0.25">
      <c r="A80" t="s">
        <v>179</v>
      </c>
      <c r="B80" t="s">
        <v>139</v>
      </c>
      <c r="C80" t="s">
        <v>157</v>
      </c>
      <c r="D80" t="s">
        <v>288</v>
      </c>
      <c r="E80" t="s">
        <v>122</v>
      </c>
      <c r="F80" t="s">
        <v>159</v>
      </c>
      <c r="G80" t="s">
        <v>160</v>
      </c>
      <c r="H80" t="s">
        <v>143</v>
      </c>
      <c r="I80" t="s">
        <v>124</v>
      </c>
      <c r="J80" t="s">
        <v>125</v>
      </c>
      <c r="K80" t="s">
        <v>187</v>
      </c>
      <c r="N80" t="s">
        <v>181</v>
      </c>
      <c r="O80" t="s">
        <v>146</v>
      </c>
      <c r="P80" t="s">
        <v>162</v>
      </c>
      <c r="Q80" t="s">
        <v>289</v>
      </c>
      <c r="R80" t="s">
        <v>131</v>
      </c>
      <c r="S80" t="s">
        <v>164</v>
      </c>
      <c r="T80" t="s">
        <v>165</v>
      </c>
      <c r="U80" t="s">
        <v>151</v>
      </c>
      <c r="V80" t="s">
        <v>135</v>
      </c>
      <c r="W80" t="s">
        <v>136</v>
      </c>
      <c r="X80" t="s">
        <v>189</v>
      </c>
      <c r="Y80" s="94">
        <v>494400</v>
      </c>
      <c r="Z80" s="94">
        <v>494400</v>
      </c>
      <c r="AA80" s="94">
        <v>509232</v>
      </c>
      <c r="AB80" s="94">
        <v>509232</v>
      </c>
      <c r="AC80">
        <f t="shared" si="2"/>
        <v>3000</v>
      </c>
      <c r="AD80" t="str">
        <f t="shared" si="3"/>
        <v>301</v>
      </c>
    </row>
    <row r="81" spans="1:30" hidden="1" x14ac:dyDescent="0.25">
      <c r="A81" t="s">
        <v>290</v>
      </c>
      <c r="B81" t="s">
        <v>139</v>
      </c>
      <c r="C81" t="s">
        <v>157</v>
      </c>
      <c r="D81" t="s">
        <v>291</v>
      </c>
      <c r="E81" t="s">
        <v>122</v>
      </c>
      <c r="F81" t="s">
        <v>159</v>
      </c>
      <c r="G81" t="s">
        <v>160</v>
      </c>
      <c r="H81" t="s">
        <v>143</v>
      </c>
      <c r="I81" t="s">
        <v>124</v>
      </c>
      <c r="J81" t="s">
        <v>125</v>
      </c>
      <c r="K81" t="s">
        <v>292</v>
      </c>
      <c r="N81" t="s">
        <v>293</v>
      </c>
      <c r="O81" t="s">
        <v>146</v>
      </c>
      <c r="P81" t="s">
        <v>162</v>
      </c>
      <c r="Q81" t="s">
        <v>169</v>
      </c>
      <c r="R81" t="s">
        <v>131</v>
      </c>
      <c r="S81" t="s">
        <v>164</v>
      </c>
      <c r="T81" t="s">
        <v>165</v>
      </c>
      <c r="U81" t="s">
        <v>151</v>
      </c>
      <c r="V81" t="s">
        <v>135</v>
      </c>
      <c r="W81" t="s">
        <v>136</v>
      </c>
      <c r="X81" t="s">
        <v>294</v>
      </c>
      <c r="Y81" s="94">
        <v>35844</v>
      </c>
      <c r="Z81" s="94">
        <v>35844</v>
      </c>
      <c r="AA81" s="94">
        <v>0</v>
      </c>
      <c r="AB81" s="94">
        <v>0</v>
      </c>
      <c r="AC81">
        <f t="shared" si="2"/>
        <v>3000</v>
      </c>
      <c r="AD81" t="str">
        <f t="shared" si="3"/>
        <v>301</v>
      </c>
    </row>
    <row r="82" spans="1:30" hidden="1" x14ac:dyDescent="0.25">
      <c r="A82" t="s">
        <v>295</v>
      </c>
      <c r="B82" t="s">
        <v>139</v>
      </c>
      <c r="C82" t="s">
        <v>157</v>
      </c>
      <c r="D82" t="s">
        <v>158</v>
      </c>
      <c r="E82" t="s">
        <v>122</v>
      </c>
      <c r="F82" t="s">
        <v>159</v>
      </c>
      <c r="G82" t="s">
        <v>160</v>
      </c>
      <c r="H82" t="s">
        <v>143</v>
      </c>
      <c r="I82" t="s">
        <v>124</v>
      </c>
      <c r="J82" t="s">
        <v>125</v>
      </c>
      <c r="K82" t="s">
        <v>296</v>
      </c>
      <c r="N82" t="s">
        <v>297</v>
      </c>
      <c r="O82" t="s">
        <v>146</v>
      </c>
      <c r="P82" t="s">
        <v>162</v>
      </c>
      <c r="Q82" t="s">
        <v>163</v>
      </c>
      <c r="R82" t="s">
        <v>131</v>
      </c>
      <c r="S82" t="s">
        <v>164</v>
      </c>
      <c r="T82" t="s">
        <v>165</v>
      </c>
      <c r="U82" t="s">
        <v>151</v>
      </c>
      <c r="V82" t="s">
        <v>135</v>
      </c>
      <c r="W82" t="s">
        <v>136</v>
      </c>
      <c r="X82" t="s">
        <v>298</v>
      </c>
      <c r="Y82" s="94">
        <v>33522.46</v>
      </c>
      <c r="Z82" s="94">
        <v>33522.46</v>
      </c>
      <c r="AA82" s="94">
        <v>0</v>
      </c>
      <c r="AB82" s="94">
        <v>0</v>
      </c>
      <c r="AC82">
        <f t="shared" si="2"/>
        <v>3000</v>
      </c>
      <c r="AD82" t="str">
        <f t="shared" si="3"/>
        <v>301</v>
      </c>
    </row>
    <row r="83" spans="1:30" hidden="1" x14ac:dyDescent="0.25">
      <c r="A83" t="s">
        <v>295</v>
      </c>
      <c r="B83" t="s">
        <v>139</v>
      </c>
      <c r="C83" t="s">
        <v>157</v>
      </c>
      <c r="D83" t="s">
        <v>299</v>
      </c>
      <c r="E83" t="s">
        <v>122</v>
      </c>
      <c r="F83" t="s">
        <v>159</v>
      </c>
      <c r="G83" t="s">
        <v>160</v>
      </c>
      <c r="H83" t="s">
        <v>143</v>
      </c>
      <c r="I83" t="s">
        <v>124</v>
      </c>
      <c r="J83" t="s">
        <v>125</v>
      </c>
      <c r="K83" t="s">
        <v>296</v>
      </c>
      <c r="N83" t="s">
        <v>297</v>
      </c>
      <c r="O83" t="s">
        <v>146</v>
      </c>
      <c r="P83" t="s">
        <v>162</v>
      </c>
      <c r="Q83" t="s">
        <v>300</v>
      </c>
      <c r="R83" t="s">
        <v>131</v>
      </c>
      <c r="S83" t="s">
        <v>164</v>
      </c>
      <c r="T83" t="s">
        <v>165</v>
      </c>
      <c r="U83" t="s">
        <v>151</v>
      </c>
      <c r="V83" t="s">
        <v>135</v>
      </c>
      <c r="W83" t="s">
        <v>136</v>
      </c>
      <c r="X83" t="s">
        <v>298</v>
      </c>
      <c r="Y83" s="94">
        <v>4165.3500000000004</v>
      </c>
      <c r="Z83" s="94">
        <v>0</v>
      </c>
      <c r="AA83" s="94">
        <v>0</v>
      </c>
      <c r="AB83" s="94">
        <v>0</v>
      </c>
      <c r="AC83">
        <f t="shared" si="2"/>
        <v>3000</v>
      </c>
      <c r="AD83" t="str">
        <f t="shared" si="3"/>
        <v>301</v>
      </c>
    </row>
    <row r="84" spans="1:30" hidden="1" x14ac:dyDescent="0.25">
      <c r="A84" s="97" t="s">
        <v>179</v>
      </c>
      <c r="B84" s="97" t="s">
        <v>139</v>
      </c>
      <c r="C84" s="97" t="s">
        <v>140</v>
      </c>
      <c r="D84" s="97">
        <v>14301</v>
      </c>
      <c r="E84" s="97" t="s">
        <v>122</v>
      </c>
      <c r="F84" s="98">
        <v>15</v>
      </c>
      <c r="G84" s="98" t="s">
        <v>142</v>
      </c>
      <c r="H84" s="97">
        <v>19</v>
      </c>
      <c r="I84" s="97" t="s">
        <v>124</v>
      </c>
      <c r="J84" s="97" t="s">
        <v>125</v>
      </c>
      <c r="K84" s="97" t="s">
        <v>180</v>
      </c>
      <c r="L84" s="97"/>
      <c r="M84" s="97"/>
      <c r="N84" s="97" t="s">
        <v>181</v>
      </c>
      <c r="O84" s="97" t="s">
        <v>146</v>
      </c>
      <c r="P84" s="97" t="s">
        <v>147</v>
      </c>
      <c r="Q84" s="97" t="s">
        <v>178</v>
      </c>
      <c r="R84" s="97" t="s">
        <v>131</v>
      </c>
      <c r="S84" s="97" t="s">
        <v>149</v>
      </c>
      <c r="T84" s="97" t="s">
        <v>150</v>
      </c>
      <c r="U84" s="97" t="s">
        <v>134</v>
      </c>
      <c r="V84" s="97" t="s">
        <v>135</v>
      </c>
      <c r="W84" s="97" t="s">
        <v>136</v>
      </c>
      <c r="X84" s="97"/>
      <c r="Y84" s="99"/>
      <c r="Z84" s="99"/>
      <c r="AA84" s="99">
        <v>1230877.44</v>
      </c>
      <c r="AB84" s="99">
        <v>1230877.44</v>
      </c>
      <c r="AC84">
        <f t="shared" si="2"/>
        <v>1000</v>
      </c>
      <c r="AD84" t="str">
        <f t="shared" si="3"/>
        <v>301</v>
      </c>
    </row>
    <row r="85" spans="1:30" hidden="1" x14ac:dyDescent="0.25">
      <c r="A85" s="97" t="s">
        <v>301</v>
      </c>
      <c r="B85" s="97" t="s">
        <v>139</v>
      </c>
      <c r="C85" s="97" t="s">
        <v>140</v>
      </c>
      <c r="D85" s="97" t="s">
        <v>141</v>
      </c>
      <c r="E85" s="97" t="s">
        <v>122</v>
      </c>
      <c r="F85" s="98">
        <v>15</v>
      </c>
      <c r="G85" s="98" t="s">
        <v>142</v>
      </c>
      <c r="H85" s="97" t="s">
        <v>143</v>
      </c>
      <c r="I85" s="97" t="s">
        <v>124</v>
      </c>
      <c r="J85" s="97" t="s">
        <v>125</v>
      </c>
      <c r="K85" s="97" t="s">
        <v>302</v>
      </c>
      <c r="L85" s="97"/>
      <c r="M85" s="97"/>
      <c r="N85" s="97" t="s">
        <v>303</v>
      </c>
      <c r="O85" s="97" t="s">
        <v>146</v>
      </c>
      <c r="P85" s="97" t="s">
        <v>147</v>
      </c>
      <c r="Q85" s="97" t="s">
        <v>148</v>
      </c>
      <c r="R85" s="97" t="s">
        <v>131</v>
      </c>
      <c r="S85" s="97" t="s">
        <v>149</v>
      </c>
      <c r="T85" s="97" t="s">
        <v>150</v>
      </c>
      <c r="U85" s="97" t="s">
        <v>151</v>
      </c>
      <c r="V85" s="97" t="s">
        <v>135</v>
      </c>
      <c r="W85" s="97" t="s">
        <v>136</v>
      </c>
      <c r="X85" s="97"/>
      <c r="Y85" s="99"/>
      <c r="Z85" s="99"/>
      <c r="AA85" s="99">
        <v>1156188</v>
      </c>
      <c r="AB85" s="99">
        <v>1156188</v>
      </c>
      <c r="AC85">
        <f t="shared" si="2"/>
        <v>1000</v>
      </c>
      <c r="AD85" t="str">
        <f t="shared" si="3"/>
        <v>301</v>
      </c>
    </row>
    <row r="86" spans="1:30" hidden="1" x14ac:dyDescent="0.25">
      <c r="A86" s="97" t="s">
        <v>301</v>
      </c>
      <c r="B86" s="97" t="s">
        <v>139</v>
      </c>
      <c r="C86" s="97" t="s">
        <v>140</v>
      </c>
      <c r="D86" s="97">
        <v>13201</v>
      </c>
      <c r="E86" s="97" t="s">
        <v>122</v>
      </c>
      <c r="F86" s="98">
        <v>15</v>
      </c>
      <c r="G86" s="98" t="s">
        <v>142</v>
      </c>
      <c r="H86" s="97">
        <v>19</v>
      </c>
      <c r="I86" s="97" t="s">
        <v>124</v>
      </c>
      <c r="J86" s="97" t="s">
        <v>125</v>
      </c>
      <c r="K86" s="97" t="s">
        <v>302</v>
      </c>
      <c r="L86" s="97"/>
      <c r="M86" s="97"/>
      <c r="N86" s="97" t="s">
        <v>303</v>
      </c>
      <c r="O86" s="97" t="s">
        <v>146</v>
      </c>
      <c r="P86" s="97" t="s">
        <v>147</v>
      </c>
      <c r="Q86" s="97" t="s">
        <v>152</v>
      </c>
      <c r="R86" s="97" t="s">
        <v>131</v>
      </c>
      <c r="S86" s="97" t="s">
        <v>149</v>
      </c>
      <c r="T86" s="97" t="s">
        <v>150</v>
      </c>
      <c r="U86" s="97" t="s">
        <v>134</v>
      </c>
      <c r="V86" s="97" t="s">
        <v>135</v>
      </c>
      <c r="W86" s="97" t="s">
        <v>136</v>
      </c>
      <c r="X86" s="97"/>
      <c r="Y86" s="99"/>
      <c r="Z86" s="99"/>
      <c r="AA86" s="99">
        <v>48174.5</v>
      </c>
      <c r="AB86" s="99">
        <v>48174.5</v>
      </c>
      <c r="AC86">
        <f t="shared" si="2"/>
        <v>1000</v>
      </c>
      <c r="AD86" t="str">
        <f t="shared" si="3"/>
        <v>301</v>
      </c>
    </row>
    <row r="87" spans="1:30" hidden="1" x14ac:dyDescent="0.25">
      <c r="A87" s="97" t="s">
        <v>301</v>
      </c>
      <c r="B87" s="97" t="s">
        <v>139</v>
      </c>
      <c r="C87" s="97" t="s">
        <v>140</v>
      </c>
      <c r="D87" s="97">
        <v>13203</v>
      </c>
      <c r="E87" s="97" t="s">
        <v>122</v>
      </c>
      <c r="F87" s="98">
        <v>15</v>
      </c>
      <c r="G87" s="98" t="s">
        <v>142</v>
      </c>
      <c r="H87" s="97">
        <v>19</v>
      </c>
      <c r="I87" s="97" t="s">
        <v>124</v>
      </c>
      <c r="J87" s="97" t="s">
        <v>125</v>
      </c>
      <c r="K87" s="97" t="s">
        <v>302</v>
      </c>
      <c r="L87" s="97"/>
      <c r="M87" s="97"/>
      <c r="N87" s="97" t="s">
        <v>303</v>
      </c>
      <c r="O87" s="97" t="s">
        <v>146</v>
      </c>
      <c r="P87" s="97" t="s">
        <v>147</v>
      </c>
      <c r="Q87" s="97" t="s">
        <v>153</v>
      </c>
      <c r="R87" s="97" t="s">
        <v>131</v>
      </c>
      <c r="S87" s="97" t="s">
        <v>149</v>
      </c>
      <c r="T87" s="97" t="s">
        <v>150</v>
      </c>
      <c r="U87" s="97" t="s">
        <v>134</v>
      </c>
      <c r="V87" s="97" t="s">
        <v>135</v>
      </c>
      <c r="W87" s="97" t="s">
        <v>136</v>
      </c>
      <c r="X87" s="97"/>
      <c r="Y87" s="99"/>
      <c r="Z87" s="99"/>
      <c r="AA87" s="99">
        <v>192698</v>
      </c>
      <c r="AB87" s="99">
        <v>192698</v>
      </c>
      <c r="AC87">
        <f t="shared" si="2"/>
        <v>1000</v>
      </c>
      <c r="AD87" t="str">
        <f t="shared" si="3"/>
        <v>301</v>
      </c>
    </row>
    <row r="88" spans="1:30" hidden="1" x14ac:dyDescent="0.25">
      <c r="A88" s="97" t="s">
        <v>301</v>
      </c>
      <c r="B88" s="97" t="s">
        <v>139</v>
      </c>
      <c r="C88" s="97" t="s">
        <v>140</v>
      </c>
      <c r="D88" s="97">
        <v>14101</v>
      </c>
      <c r="E88" s="97" t="s">
        <v>122</v>
      </c>
      <c r="F88" s="98">
        <v>15</v>
      </c>
      <c r="G88" s="98" t="s">
        <v>142</v>
      </c>
      <c r="H88" s="97">
        <v>19</v>
      </c>
      <c r="I88" s="97" t="s">
        <v>124</v>
      </c>
      <c r="J88" s="97" t="s">
        <v>125</v>
      </c>
      <c r="K88" s="97" t="s">
        <v>302</v>
      </c>
      <c r="L88" s="97"/>
      <c r="M88" s="97"/>
      <c r="N88" s="97" t="s">
        <v>303</v>
      </c>
      <c r="O88" s="97" t="s">
        <v>146</v>
      </c>
      <c r="P88" s="97" t="s">
        <v>147</v>
      </c>
      <c r="Q88" s="97" t="s">
        <v>154</v>
      </c>
      <c r="R88" s="97" t="s">
        <v>131</v>
      </c>
      <c r="S88" s="97" t="s">
        <v>149</v>
      </c>
      <c r="T88" s="97" t="s">
        <v>150</v>
      </c>
      <c r="U88" s="97" t="s">
        <v>134</v>
      </c>
      <c r="V88" s="97" t="s">
        <v>135</v>
      </c>
      <c r="W88" s="97" t="s">
        <v>136</v>
      </c>
      <c r="X88" s="97"/>
      <c r="Y88" s="99"/>
      <c r="Z88" s="99"/>
      <c r="AA88" s="99">
        <v>63590.340000000004</v>
      </c>
      <c r="AB88" s="99">
        <v>63590.34</v>
      </c>
      <c r="AC88">
        <f t="shared" si="2"/>
        <v>1000</v>
      </c>
      <c r="AD88" t="str">
        <f t="shared" si="3"/>
        <v>301</v>
      </c>
    </row>
    <row r="89" spans="1:30" hidden="1" x14ac:dyDescent="0.25">
      <c r="A89" s="97" t="s">
        <v>301</v>
      </c>
      <c r="B89" s="97" t="s">
        <v>139</v>
      </c>
      <c r="C89" s="97" t="s">
        <v>140</v>
      </c>
      <c r="D89" s="97">
        <v>14103</v>
      </c>
      <c r="E89" s="97" t="s">
        <v>122</v>
      </c>
      <c r="F89" s="98">
        <v>15</v>
      </c>
      <c r="G89" s="98" t="s">
        <v>142</v>
      </c>
      <c r="H89" s="97">
        <v>19</v>
      </c>
      <c r="I89" s="97" t="s">
        <v>124</v>
      </c>
      <c r="J89" s="97" t="s">
        <v>125</v>
      </c>
      <c r="K89" s="97" t="s">
        <v>302</v>
      </c>
      <c r="L89" s="97"/>
      <c r="M89" s="97"/>
      <c r="N89" s="97" t="s">
        <v>303</v>
      </c>
      <c r="O89" s="97" t="s">
        <v>146</v>
      </c>
      <c r="P89" s="97" t="s">
        <v>147</v>
      </c>
      <c r="Q89" s="97" t="s">
        <v>155</v>
      </c>
      <c r="R89" s="97" t="s">
        <v>131</v>
      </c>
      <c r="S89" s="97" t="s">
        <v>149</v>
      </c>
      <c r="T89" s="97" t="s">
        <v>150</v>
      </c>
      <c r="U89" s="97" t="s">
        <v>134</v>
      </c>
      <c r="V89" s="97" t="s">
        <v>135</v>
      </c>
      <c r="W89" s="97" t="s">
        <v>136</v>
      </c>
      <c r="X89" s="97"/>
      <c r="Y89" s="99"/>
      <c r="Z89" s="99"/>
      <c r="AA89" s="99">
        <v>26014.23</v>
      </c>
      <c r="AB89" s="99">
        <v>26014.23</v>
      </c>
      <c r="AC89">
        <f t="shared" si="2"/>
        <v>1000</v>
      </c>
      <c r="AD89" t="str">
        <f t="shared" si="3"/>
        <v>301</v>
      </c>
    </row>
    <row r="90" spans="1:30" hidden="1" x14ac:dyDescent="0.25">
      <c r="A90" s="97" t="s">
        <v>301</v>
      </c>
      <c r="B90" s="97" t="s">
        <v>139</v>
      </c>
      <c r="C90" s="97" t="s">
        <v>140</v>
      </c>
      <c r="D90" s="97">
        <v>14201</v>
      </c>
      <c r="E90" s="97" t="s">
        <v>122</v>
      </c>
      <c r="F90" s="98">
        <v>15</v>
      </c>
      <c r="G90" s="98" t="s">
        <v>142</v>
      </c>
      <c r="H90" s="97">
        <v>19</v>
      </c>
      <c r="I90" s="97" t="s">
        <v>124</v>
      </c>
      <c r="J90" s="97" t="s">
        <v>125</v>
      </c>
      <c r="K90" s="97" t="s">
        <v>302</v>
      </c>
      <c r="L90" s="97"/>
      <c r="M90" s="97"/>
      <c r="N90" s="97" t="s">
        <v>303</v>
      </c>
      <c r="O90" s="97" t="s">
        <v>146</v>
      </c>
      <c r="P90" s="97" t="s">
        <v>147</v>
      </c>
      <c r="Q90" s="97" t="s">
        <v>156</v>
      </c>
      <c r="R90" s="97" t="s">
        <v>131</v>
      </c>
      <c r="S90" s="97" t="s">
        <v>149</v>
      </c>
      <c r="T90" s="97" t="s">
        <v>150</v>
      </c>
      <c r="U90" s="97" t="s">
        <v>134</v>
      </c>
      <c r="V90" s="97" t="s">
        <v>135</v>
      </c>
      <c r="W90" s="97" t="s">
        <v>136</v>
      </c>
      <c r="X90" s="97"/>
      <c r="Y90" s="99"/>
      <c r="Z90" s="99"/>
      <c r="AA90" s="99">
        <v>57809.4</v>
      </c>
      <c r="AB90" s="99">
        <v>57809.4</v>
      </c>
      <c r="AC90">
        <f t="shared" si="2"/>
        <v>1000</v>
      </c>
      <c r="AD90" t="str">
        <f t="shared" si="3"/>
        <v>301</v>
      </c>
    </row>
    <row r="91" spans="1:30" hidden="1" x14ac:dyDescent="0.25">
      <c r="A91" t="s">
        <v>301</v>
      </c>
      <c r="B91" t="s">
        <v>139</v>
      </c>
      <c r="C91" t="s">
        <v>157</v>
      </c>
      <c r="D91" t="s">
        <v>186</v>
      </c>
      <c r="E91" t="s">
        <v>122</v>
      </c>
      <c r="F91" t="s">
        <v>159</v>
      </c>
      <c r="G91" t="s">
        <v>160</v>
      </c>
      <c r="H91" t="s">
        <v>304</v>
      </c>
      <c r="I91" t="s">
        <v>124</v>
      </c>
      <c r="J91" t="s">
        <v>125</v>
      </c>
      <c r="K91" t="s">
        <v>302</v>
      </c>
      <c r="N91" t="s">
        <v>303</v>
      </c>
      <c r="O91" t="s">
        <v>146</v>
      </c>
      <c r="P91" t="s">
        <v>162</v>
      </c>
      <c r="Q91" t="s">
        <v>188</v>
      </c>
      <c r="R91" t="s">
        <v>131</v>
      </c>
      <c r="S91" t="s">
        <v>164</v>
      </c>
      <c r="T91" t="s">
        <v>165</v>
      </c>
      <c r="U91" t="s">
        <v>134</v>
      </c>
      <c r="V91" t="s">
        <v>135</v>
      </c>
      <c r="W91" t="s">
        <v>136</v>
      </c>
      <c r="X91" t="s">
        <v>305</v>
      </c>
      <c r="AA91" s="94">
        <v>12883.34</v>
      </c>
      <c r="AB91" s="94">
        <v>12883.34</v>
      </c>
      <c r="AC91">
        <f t="shared" si="2"/>
        <v>2000</v>
      </c>
      <c r="AD91" t="str">
        <f t="shared" si="3"/>
        <v>301</v>
      </c>
    </row>
    <row r="92" spans="1:30" hidden="1" x14ac:dyDescent="0.25">
      <c r="A92">
        <v>211113010500001</v>
      </c>
      <c r="B92" t="s">
        <v>139</v>
      </c>
      <c r="C92" t="s">
        <v>157</v>
      </c>
      <c r="D92">
        <v>21103</v>
      </c>
      <c r="E92" t="s">
        <v>122</v>
      </c>
      <c r="F92" t="s">
        <v>159</v>
      </c>
      <c r="G92" t="s">
        <v>160</v>
      </c>
      <c r="H92" t="s">
        <v>304</v>
      </c>
      <c r="I92" t="s">
        <v>124</v>
      </c>
      <c r="J92" t="s">
        <v>125</v>
      </c>
      <c r="K92" t="s">
        <v>302</v>
      </c>
      <c r="N92" t="s">
        <v>303</v>
      </c>
      <c r="O92" t="s">
        <v>146</v>
      </c>
      <c r="P92" t="s">
        <v>162</v>
      </c>
      <c r="Q92" t="s">
        <v>191</v>
      </c>
      <c r="R92" t="s">
        <v>131</v>
      </c>
      <c r="S92" t="s">
        <v>164</v>
      </c>
      <c r="T92" t="s">
        <v>165</v>
      </c>
      <c r="U92" t="s">
        <v>134</v>
      </c>
      <c r="V92" t="s">
        <v>135</v>
      </c>
      <c r="W92" t="s">
        <v>136</v>
      </c>
      <c r="AA92" s="94">
        <v>15000</v>
      </c>
      <c r="AB92" s="94">
        <v>15000</v>
      </c>
      <c r="AC92">
        <f t="shared" si="2"/>
        <v>2000</v>
      </c>
      <c r="AD92" t="str">
        <f t="shared" si="3"/>
        <v>301</v>
      </c>
    </row>
    <row r="93" spans="1:30" hidden="1" x14ac:dyDescent="0.25">
      <c r="A93" t="s">
        <v>301</v>
      </c>
      <c r="B93" t="s">
        <v>139</v>
      </c>
      <c r="C93" t="s">
        <v>157</v>
      </c>
      <c r="D93" t="s">
        <v>192</v>
      </c>
      <c r="E93" t="s">
        <v>122</v>
      </c>
      <c r="F93" t="s">
        <v>159</v>
      </c>
      <c r="G93" t="s">
        <v>160</v>
      </c>
      <c r="H93" t="s">
        <v>304</v>
      </c>
      <c r="I93" t="s">
        <v>124</v>
      </c>
      <c r="J93" t="s">
        <v>125</v>
      </c>
      <c r="K93" t="s">
        <v>302</v>
      </c>
      <c r="N93" t="s">
        <v>303</v>
      </c>
      <c r="O93" t="s">
        <v>146</v>
      </c>
      <c r="P93" t="s">
        <v>162</v>
      </c>
      <c r="Q93" t="s">
        <v>193</v>
      </c>
      <c r="R93" t="s">
        <v>131</v>
      </c>
      <c r="S93" t="s">
        <v>164</v>
      </c>
      <c r="T93" t="s">
        <v>165</v>
      </c>
      <c r="U93" t="s">
        <v>134</v>
      </c>
      <c r="V93" t="s">
        <v>135</v>
      </c>
      <c r="W93" t="s">
        <v>136</v>
      </c>
      <c r="X93" t="s">
        <v>305</v>
      </c>
      <c r="AA93" s="94">
        <v>4000</v>
      </c>
      <c r="AB93" s="94">
        <v>4000</v>
      </c>
      <c r="AC93">
        <f t="shared" si="2"/>
        <v>2000</v>
      </c>
      <c r="AD93" t="str">
        <f t="shared" si="3"/>
        <v>301</v>
      </c>
    </row>
    <row r="94" spans="1:30" hidden="1" x14ac:dyDescent="0.25">
      <c r="A94">
        <v>211113010500001</v>
      </c>
      <c r="B94" t="s">
        <v>139</v>
      </c>
      <c r="C94" t="s">
        <v>157</v>
      </c>
      <c r="D94">
        <v>21504</v>
      </c>
      <c r="E94" t="s">
        <v>122</v>
      </c>
      <c r="F94" t="s">
        <v>159</v>
      </c>
      <c r="G94" t="s">
        <v>160</v>
      </c>
      <c r="H94" t="s">
        <v>304</v>
      </c>
      <c r="I94" t="s">
        <v>124</v>
      </c>
      <c r="J94" t="s">
        <v>125</v>
      </c>
      <c r="K94" t="s">
        <v>302</v>
      </c>
      <c r="N94" t="s">
        <v>303</v>
      </c>
      <c r="O94" t="s">
        <v>146</v>
      </c>
      <c r="P94" t="s">
        <v>162</v>
      </c>
      <c r="Q94" t="s">
        <v>197</v>
      </c>
      <c r="R94" t="s">
        <v>131</v>
      </c>
      <c r="S94" t="s">
        <v>164</v>
      </c>
      <c r="T94" t="s">
        <v>165</v>
      </c>
      <c r="U94" t="s">
        <v>134</v>
      </c>
      <c r="V94" t="s">
        <v>135</v>
      </c>
      <c r="W94" t="s">
        <v>136</v>
      </c>
      <c r="AA94" s="94">
        <v>45000</v>
      </c>
      <c r="AB94" s="94">
        <v>45000</v>
      </c>
      <c r="AC94">
        <f t="shared" si="2"/>
        <v>2000</v>
      </c>
      <c r="AD94" t="str">
        <f t="shared" si="3"/>
        <v>301</v>
      </c>
    </row>
    <row r="95" spans="1:30" hidden="1" x14ac:dyDescent="0.25">
      <c r="A95">
        <v>211113010500001</v>
      </c>
      <c r="B95" t="s">
        <v>139</v>
      </c>
      <c r="C95" t="s">
        <v>157</v>
      </c>
      <c r="D95">
        <v>24601</v>
      </c>
      <c r="E95" t="s">
        <v>122</v>
      </c>
      <c r="F95" t="s">
        <v>159</v>
      </c>
      <c r="G95" t="s">
        <v>160</v>
      </c>
      <c r="H95" t="s">
        <v>304</v>
      </c>
      <c r="I95" t="s">
        <v>124</v>
      </c>
      <c r="J95" t="s">
        <v>125</v>
      </c>
      <c r="K95" t="s">
        <v>302</v>
      </c>
      <c r="N95" t="s">
        <v>303</v>
      </c>
      <c r="O95" t="s">
        <v>146</v>
      </c>
      <c r="P95" t="s">
        <v>162</v>
      </c>
      <c r="Q95" t="s">
        <v>207</v>
      </c>
      <c r="R95" t="s">
        <v>131</v>
      </c>
      <c r="S95" t="s">
        <v>164</v>
      </c>
      <c r="T95" t="s">
        <v>165</v>
      </c>
      <c r="U95" t="s">
        <v>134</v>
      </c>
      <c r="V95" t="s">
        <v>135</v>
      </c>
      <c r="W95" t="s">
        <v>136</v>
      </c>
      <c r="AA95" s="94">
        <v>18000</v>
      </c>
      <c r="AB95" s="94">
        <v>18000</v>
      </c>
      <c r="AC95">
        <f t="shared" si="2"/>
        <v>2000</v>
      </c>
      <c r="AD95" t="str">
        <f t="shared" si="3"/>
        <v>301</v>
      </c>
    </row>
    <row r="96" spans="1:30" hidden="1" x14ac:dyDescent="0.25">
      <c r="A96">
        <v>211113010500001</v>
      </c>
      <c r="B96" t="s">
        <v>139</v>
      </c>
      <c r="C96" t="s">
        <v>157</v>
      </c>
      <c r="D96">
        <v>24801</v>
      </c>
      <c r="E96" t="s">
        <v>122</v>
      </c>
      <c r="F96" t="s">
        <v>159</v>
      </c>
      <c r="G96" t="s">
        <v>160</v>
      </c>
      <c r="H96" t="s">
        <v>304</v>
      </c>
      <c r="I96" t="s">
        <v>124</v>
      </c>
      <c r="J96" t="s">
        <v>125</v>
      </c>
      <c r="K96" t="s">
        <v>302</v>
      </c>
      <c r="N96" t="s">
        <v>303</v>
      </c>
      <c r="O96" t="s">
        <v>146</v>
      </c>
      <c r="P96" t="s">
        <v>162</v>
      </c>
      <c r="Q96" t="s">
        <v>306</v>
      </c>
      <c r="R96" t="s">
        <v>131</v>
      </c>
      <c r="S96" t="s">
        <v>164</v>
      </c>
      <c r="T96" t="s">
        <v>165</v>
      </c>
      <c r="U96" t="s">
        <v>134</v>
      </c>
      <c r="V96" t="s">
        <v>135</v>
      </c>
      <c r="W96" t="s">
        <v>136</v>
      </c>
      <c r="AA96" s="94">
        <v>15000</v>
      </c>
      <c r="AB96" s="94">
        <v>15000</v>
      </c>
      <c r="AC96">
        <f t="shared" si="2"/>
        <v>2000</v>
      </c>
      <c r="AD96" t="str">
        <f t="shared" si="3"/>
        <v>301</v>
      </c>
    </row>
    <row r="97" spans="1:30" hidden="1" x14ac:dyDescent="0.25">
      <c r="A97">
        <v>211113010500001</v>
      </c>
      <c r="B97" t="s">
        <v>139</v>
      </c>
      <c r="C97" t="s">
        <v>157</v>
      </c>
      <c r="D97">
        <v>24901</v>
      </c>
      <c r="E97" t="s">
        <v>122</v>
      </c>
      <c r="F97" t="s">
        <v>159</v>
      </c>
      <c r="G97" t="s">
        <v>160</v>
      </c>
      <c r="H97" t="s">
        <v>304</v>
      </c>
      <c r="I97" t="s">
        <v>124</v>
      </c>
      <c r="J97" t="s">
        <v>125</v>
      </c>
      <c r="K97" t="s">
        <v>302</v>
      </c>
      <c r="N97" t="s">
        <v>303</v>
      </c>
      <c r="O97" t="s">
        <v>146</v>
      </c>
      <c r="P97" t="s">
        <v>162</v>
      </c>
      <c r="Q97" t="s">
        <v>211</v>
      </c>
      <c r="R97" t="s">
        <v>131</v>
      </c>
      <c r="S97" t="s">
        <v>164</v>
      </c>
      <c r="T97" t="s">
        <v>165</v>
      </c>
      <c r="U97" t="s">
        <v>134</v>
      </c>
      <c r="V97" t="s">
        <v>135</v>
      </c>
      <c r="W97" t="s">
        <v>136</v>
      </c>
      <c r="AA97" s="94">
        <v>30000</v>
      </c>
      <c r="AB97" s="94">
        <v>30000</v>
      </c>
      <c r="AC97">
        <f t="shared" si="2"/>
        <v>2000</v>
      </c>
      <c r="AD97" t="str">
        <f t="shared" si="3"/>
        <v>301</v>
      </c>
    </row>
    <row r="98" spans="1:30" hidden="1" x14ac:dyDescent="0.25">
      <c r="A98">
        <v>211113010500001</v>
      </c>
      <c r="B98" t="s">
        <v>139</v>
      </c>
      <c r="C98" t="s">
        <v>157</v>
      </c>
      <c r="D98">
        <v>29101</v>
      </c>
      <c r="E98" t="s">
        <v>122</v>
      </c>
      <c r="F98" t="s">
        <v>159</v>
      </c>
      <c r="G98" t="s">
        <v>160</v>
      </c>
      <c r="H98" t="s">
        <v>304</v>
      </c>
      <c r="I98" t="s">
        <v>124</v>
      </c>
      <c r="J98" t="s">
        <v>125</v>
      </c>
      <c r="K98" t="s">
        <v>302</v>
      </c>
      <c r="N98" t="s">
        <v>303</v>
      </c>
      <c r="O98" t="s">
        <v>146</v>
      </c>
      <c r="P98" t="s">
        <v>162</v>
      </c>
      <c r="Q98" t="s">
        <v>225</v>
      </c>
      <c r="R98" t="s">
        <v>131</v>
      </c>
      <c r="S98" t="s">
        <v>164</v>
      </c>
      <c r="T98" t="s">
        <v>165</v>
      </c>
      <c r="U98" t="s">
        <v>134</v>
      </c>
      <c r="V98" t="s">
        <v>135</v>
      </c>
      <c r="W98" t="s">
        <v>136</v>
      </c>
      <c r="AA98" s="94">
        <v>12000</v>
      </c>
      <c r="AB98" s="94">
        <v>12000</v>
      </c>
      <c r="AC98">
        <f t="shared" si="2"/>
        <v>2000</v>
      </c>
      <c r="AD98" t="str">
        <f t="shared" si="3"/>
        <v>301</v>
      </c>
    </row>
    <row r="99" spans="1:30" hidden="1" x14ac:dyDescent="0.25">
      <c r="A99">
        <v>211113010500001</v>
      </c>
      <c r="B99" t="s">
        <v>139</v>
      </c>
      <c r="C99" t="s">
        <v>157</v>
      </c>
      <c r="D99">
        <v>29201</v>
      </c>
      <c r="E99" t="s">
        <v>122</v>
      </c>
      <c r="F99" t="s">
        <v>159</v>
      </c>
      <c r="G99" t="s">
        <v>160</v>
      </c>
      <c r="H99" t="s">
        <v>304</v>
      </c>
      <c r="I99" t="s">
        <v>124</v>
      </c>
      <c r="J99" t="s">
        <v>125</v>
      </c>
      <c r="K99" t="s">
        <v>302</v>
      </c>
      <c r="N99" t="s">
        <v>303</v>
      </c>
      <c r="O99" t="s">
        <v>146</v>
      </c>
      <c r="P99" t="s">
        <v>162</v>
      </c>
      <c r="Q99" t="s">
        <v>227</v>
      </c>
      <c r="R99" t="s">
        <v>131</v>
      </c>
      <c r="S99" t="s">
        <v>164</v>
      </c>
      <c r="T99" t="s">
        <v>165</v>
      </c>
      <c r="U99" t="s">
        <v>134</v>
      </c>
      <c r="V99" t="s">
        <v>135</v>
      </c>
      <c r="W99" t="s">
        <v>136</v>
      </c>
      <c r="AA99" s="94">
        <v>15000</v>
      </c>
      <c r="AB99" s="94">
        <v>15000</v>
      </c>
      <c r="AC99">
        <f t="shared" si="2"/>
        <v>2000</v>
      </c>
      <c r="AD99" t="str">
        <f t="shared" si="3"/>
        <v>301</v>
      </c>
    </row>
    <row r="100" spans="1:30" hidden="1" x14ac:dyDescent="0.25">
      <c r="A100">
        <v>211113010500001</v>
      </c>
      <c r="B100" t="s">
        <v>139</v>
      </c>
      <c r="C100" t="s">
        <v>157</v>
      </c>
      <c r="D100">
        <v>29601</v>
      </c>
      <c r="E100" t="s">
        <v>122</v>
      </c>
      <c r="F100" t="s">
        <v>159</v>
      </c>
      <c r="G100" t="s">
        <v>160</v>
      </c>
      <c r="H100" t="s">
        <v>304</v>
      </c>
      <c r="I100" t="s">
        <v>124</v>
      </c>
      <c r="J100" t="s">
        <v>125</v>
      </c>
      <c r="K100" t="s">
        <v>302</v>
      </c>
      <c r="N100" t="s">
        <v>303</v>
      </c>
      <c r="O100" t="s">
        <v>146</v>
      </c>
      <c r="P100" t="s">
        <v>162</v>
      </c>
      <c r="Q100" t="s">
        <v>233</v>
      </c>
      <c r="R100" t="s">
        <v>131</v>
      </c>
      <c r="S100" t="s">
        <v>164</v>
      </c>
      <c r="T100" t="s">
        <v>165</v>
      </c>
      <c r="U100" t="s">
        <v>134</v>
      </c>
      <c r="V100" t="s">
        <v>135</v>
      </c>
      <c r="W100" t="s">
        <v>136</v>
      </c>
      <c r="AA100" s="94">
        <v>15000</v>
      </c>
      <c r="AB100" s="94">
        <v>15000</v>
      </c>
      <c r="AC100">
        <f t="shared" si="2"/>
        <v>2000</v>
      </c>
      <c r="AD100" t="str">
        <f t="shared" si="3"/>
        <v>301</v>
      </c>
    </row>
    <row r="101" spans="1:30" hidden="1" x14ac:dyDescent="0.25">
      <c r="A101">
        <v>211113010500001</v>
      </c>
      <c r="B101" t="s">
        <v>139</v>
      </c>
      <c r="C101" t="s">
        <v>157</v>
      </c>
      <c r="D101">
        <v>32301</v>
      </c>
      <c r="E101" t="s">
        <v>122</v>
      </c>
      <c r="F101" t="s">
        <v>159</v>
      </c>
      <c r="G101" t="s">
        <v>160</v>
      </c>
      <c r="H101" t="s">
        <v>304</v>
      </c>
      <c r="I101" t="s">
        <v>124</v>
      </c>
      <c r="J101" t="s">
        <v>125</v>
      </c>
      <c r="K101" t="s">
        <v>302</v>
      </c>
      <c r="N101" t="s">
        <v>303</v>
      </c>
      <c r="O101" t="s">
        <v>146</v>
      </c>
      <c r="P101" t="s">
        <v>162</v>
      </c>
      <c r="Q101" t="s">
        <v>169</v>
      </c>
      <c r="R101" t="s">
        <v>131</v>
      </c>
      <c r="S101" t="s">
        <v>164</v>
      </c>
      <c r="T101" t="s">
        <v>165</v>
      </c>
      <c r="U101" t="s">
        <v>134</v>
      </c>
      <c r="V101" t="s">
        <v>135</v>
      </c>
      <c r="W101" t="s">
        <v>136</v>
      </c>
      <c r="AA101" s="94">
        <v>15000</v>
      </c>
      <c r="AB101" s="94">
        <v>15000</v>
      </c>
      <c r="AC101">
        <f t="shared" si="2"/>
        <v>3000</v>
      </c>
      <c r="AD101" t="str">
        <f t="shared" si="3"/>
        <v>301</v>
      </c>
    </row>
    <row r="102" spans="1:30" hidden="1" x14ac:dyDescent="0.25">
      <c r="A102">
        <v>211113010500001</v>
      </c>
      <c r="B102" t="s">
        <v>139</v>
      </c>
      <c r="C102" t="s">
        <v>157</v>
      </c>
      <c r="D102">
        <v>33301</v>
      </c>
      <c r="E102" t="s">
        <v>122</v>
      </c>
      <c r="F102" t="s">
        <v>159</v>
      </c>
      <c r="G102" t="s">
        <v>160</v>
      </c>
      <c r="H102" t="s">
        <v>304</v>
      </c>
      <c r="I102" t="s">
        <v>124</v>
      </c>
      <c r="J102" t="s">
        <v>125</v>
      </c>
      <c r="K102" t="s">
        <v>302</v>
      </c>
      <c r="N102" t="s">
        <v>303</v>
      </c>
      <c r="O102" t="s">
        <v>146</v>
      </c>
      <c r="P102" t="s">
        <v>162</v>
      </c>
      <c r="Q102" t="s">
        <v>307</v>
      </c>
      <c r="R102" t="s">
        <v>131</v>
      </c>
      <c r="S102" t="s">
        <v>164</v>
      </c>
      <c r="T102" t="s">
        <v>165</v>
      </c>
      <c r="U102" t="s">
        <v>134</v>
      </c>
      <c r="V102" t="s">
        <v>135</v>
      </c>
      <c r="W102" t="s">
        <v>136</v>
      </c>
      <c r="AA102" s="94">
        <v>240000</v>
      </c>
      <c r="AB102" s="94">
        <v>240000</v>
      </c>
      <c r="AC102">
        <f t="shared" si="2"/>
        <v>3000</v>
      </c>
      <c r="AD102" t="str">
        <f t="shared" si="3"/>
        <v>301</v>
      </c>
    </row>
    <row r="103" spans="1:30" hidden="1" x14ac:dyDescent="0.25">
      <c r="A103">
        <v>211113010500001</v>
      </c>
      <c r="B103" t="s">
        <v>139</v>
      </c>
      <c r="C103" t="s">
        <v>157</v>
      </c>
      <c r="D103">
        <v>33601</v>
      </c>
      <c r="E103" t="s">
        <v>122</v>
      </c>
      <c r="F103" t="s">
        <v>159</v>
      </c>
      <c r="G103" t="s">
        <v>160</v>
      </c>
      <c r="H103" t="s">
        <v>304</v>
      </c>
      <c r="I103" t="s">
        <v>124</v>
      </c>
      <c r="J103" t="s">
        <v>125</v>
      </c>
      <c r="K103" t="s">
        <v>302</v>
      </c>
      <c r="N103" t="s">
        <v>303</v>
      </c>
      <c r="O103" t="s">
        <v>146</v>
      </c>
      <c r="P103" t="s">
        <v>162</v>
      </c>
      <c r="Q103" t="s">
        <v>257</v>
      </c>
      <c r="R103" t="s">
        <v>131</v>
      </c>
      <c r="S103" t="s">
        <v>164</v>
      </c>
      <c r="T103" t="s">
        <v>165</v>
      </c>
      <c r="U103" t="s">
        <v>134</v>
      </c>
      <c r="V103" t="s">
        <v>135</v>
      </c>
      <c r="W103" t="s">
        <v>136</v>
      </c>
      <c r="AA103" s="94">
        <v>20000</v>
      </c>
      <c r="AB103" s="94">
        <v>20000</v>
      </c>
      <c r="AC103">
        <f t="shared" si="2"/>
        <v>3000</v>
      </c>
      <c r="AD103" t="str">
        <f t="shared" si="3"/>
        <v>301</v>
      </c>
    </row>
    <row r="104" spans="1:30" hidden="1" x14ac:dyDescent="0.25">
      <c r="A104">
        <v>211113010500001</v>
      </c>
      <c r="B104" t="s">
        <v>139</v>
      </c>
      <c r="C104" t="s">
        <v>157</v>
      </c>
      <c r="D104">
        <v>35101</v>
      </c>
      <c r="E104" t="s">
        <v>122</v>
      </c>
      <c r="F104" t="s">
        <v>159</v>
      </c>
      <c r="G104" t="s">
        <v>160</v>
      </c>
      <c r="H104" t="s">
        <v>304</v>
      </c>
      <c r="I104" t="s">
        <v>124</v>
      </c>
      <c r="J104" t="s">
        <v>125</v>
      </c>
      <c r="K104" t="s">
        <v>302</v>
      </c>
      <c r="N104" t="s">
        <v>303</v>
      </c>
      <c r="O104" t="s">
        <v>146</v>
      </c>
      <c r="P104" t="s">
        <v>162</v>
      </c>
      <c r="Q104" t="s">
        <v>265</v>
      </c>
      <c r="R104" t="s">
        <v>131</v>
      </c>
      <c r="S104" t="s">
        <v>164</v>
      </c>
      <c r="T104" t="s">
        <v>165</v>
      </c>
      <c r="U104" t="s">
        <v>134</v>
      </c>
      <c r="V104" t="s">
        <v>135</v>
      </c>
      <c r="W104" t="s">
        <v>136</v>
      </c>
      <c r="AA104" s="94">
        <v>80000</v>
      </c>
      <c r="AB104" s="94">
        <v>80000</v>
      </c>
      <c r="AC104">
        <f t="shared" si="2"/>
        <v>3000</v>
      </c>
      <c r="AD104" t="str">
        <f t="shared" si="3"/>
        <v>301</v>
      </c>
    </row>
    <row r="105" spans="1:30" hidden="1" x14ac:dyDescent="0.25">
      <c r="A105">
        <v>211113010500001</v>
      </c>
      <c r="B105" t="s">
        <v>139</v>
      </c>
      <c r="C105" t="s">
        <v>157</v>
      </c>
      <c r="D105">
        <v>35301</v>
      </c>
      <c r="E105" t="s">
        <v>122</v>
      </c>
      <c r="F105" t="s">
        <v>159</v>
      </c>
      <c r="G105" t="s">
        <v>160</v>
      </c>
      <c r="H105" t="s">
        <v>304</v>
      </c>
      <c r="I105" t="s">
        <v>124</v>
      </c>
      <c r="J105" t="s">
        <v>125</v>
      </c>
      <c r="K105" t="s">
        <v>302</v>
      </c>
      <c r="N105" t="s">
        <v>303</v>
      </c>
      <c r="O105" t="s">
        <v>146</v>
      </c>
      <c r="P105" t="s">
        <v>162</v>
      </c>
      <c r="Q105" t="s">
        <v>271</v>
      </c>
      <c r="R105" t="s">
        <v>131</v>
      </c>
      <c r="S105" t="s">
        <v>164</v>
      </c>
      <c r="T105" t="s">
        <v>165</v>
      </c>
      <c r="U105" t="s">
        <v>134</v>
      </c>
      <c r="V105" t="s">
        <v>135</v>
      </c>
      <c r="W105" t="s">
        <v>136</v>
      </c>
      <c r="AA105" s="94">
        <v>11000</v>
      </c>
      <c r="AB105" s="94">
        <v>11000</v>
      </c>
      <c r="AC105">
        <f t="shared" si="2"/>
        <v>3000</v>
      </c>
      <c r="AD105" t="str">
        <f t="shared" si="3"/>
        <v>301</v>
      </c>
    </row>
    <row r="106" spans="1:30" hidden="1" x14ac:dyDescent="0.25">
      <c r="A106">
        <v>211113010500001</v>
      </c>
      <c r="B106" t="s">
        <v>139</v>
      </c>
      <c r="C106" t="s">
        <v>157</v>
      </c>
      <c r="D106">
        <v>35501</v>
      </c>
      <c r="E106" t="s">
        <v>122</v>
      </c>
      <c r="F106" t="s">
        <v>159</v>
      </c>
      <c r="G106" t="s">
        <v>160</v>
      </c>
      <c r="H106" t="s">
        <v>304</v>
      </c>
      <c r="I106" t="s">
        <v>124</v>
      </c>
      <c r="J106" t="s">
        <v>125</v>
      </c>
      <c r="K106" t="s">
        <v>302</v>
      </c>
      <c r="N106" t="s">
        <v>303</v>
      </c>
      <c r="O106" t="s">
        <v>146</v>
      </c>
      <c r="P106" t="s">
        <v>162</v>
      </c>
      <c r="Q106" t="s">
        <v>273</v>
      </c>
      <c r="R106" t="s">
        <v>131</v>
      </c>
      <c r="S106" t="s">
        <v>164</v>
      </c>
      <c r="T106" t="s">
        <v>165</v>
      </c>
      <c r="U106" t="s">
        <v>134</v>
      </c>
      <c r="V106" t="s">
        <v>135</v>
      </c>
      <c r="W106" t="s">
        <v>136</v>
      </c>
      <c r="AA106" s="94">
        <v>85000</v>
      </c>
      <c r="AB106" s="94">
        <v>85000</v>
      </c>
      <c r="AC106">
        <f t="shared" si="2"/>
        <v>3000</v>
      </c>
      <c r="AD106" t="str">
        <f t="shared" si="3"/>
        <v>301</v>
      </c>
    </row>
    <row r="107" spans="1:30" hidden="1" x14ac:dyDescent="0.25">
      <c r="A107">
        <v>211113010500001</v>
      </c>
      <c r="B107" t="s">
        <v>139</v>
      </c>
      <c r="C107" t="s">
        <v>157</v>
      </c>
      <c r="D107">
        <v>37101</v>
      </c>
      <c r="E107" t="s">
        <v>122</v>
      </c>
      <c r="F107" t="s">
        <v>159</v>
      </c>
      <c r="G107" t="s">
        <v>160</v>
      </c>
      <c r="H107" t="s">
        <v>304</v>
      </c>
      <c r="I107" t="s">
        <v>124</v>
      </c>
      <c r="J107" t="s">
        <v>125</v>
      </c>
      <c r="K107" t="s">
        <v>302</v>
      </c>
      <c r="N107" t="s">
        <v>303</v>
      </c>
      <c r="O107" t="s">
        <v>146</v>
      </c>
      <c r="P107" t="s">
        <v>162</v>
      </c>
      <c r="Q107" t="s">
        <v>173</v>
      </c>
      <c r="R107" t="s">
        <v>131</v>
      </c>
      <c r="S107" t="s">
        <v>164</v>
      </c>
      <c r="T107" t="s">
        <v>165</v>
      </c>
      <c r="U107" t="s">
        <v>134</v>
      </c>
      <c r="V107" t="s">
        <v>135</v>
      </c>
      <c r="W107" t="s">
        <v>136</v>
      </c>
      <c r="AA107" s="94">
        <v>220000</v>
      </c>
      <c r="AB107" s="94">
        <v>220000</v>
      </c>
      <c r="AC107">
        <f t="shared" si="2"/>
        <v>3000</v>
      </c>
      <c r="AD107" t="str">
        <f t="shared" si="3"/>
        <v>301</v>
      </c>
    </row>
    <row r="108" spans="1:30" hidden="1" x14ac:dyDescent="0.25">
      <c r="A108">
        <v>211113010500001</v>
      </c>
      <c r="B108" t="s">
        <v>139</v>
      </c>
      <c r="C108" t="s">
        <v>157</v>
      </c>
      <c r="D108">
        <v>37501</v>
      </c>
      <c r="E108" t="s">
        <v>122</v>
      </c>
      <c r="F108" t="s">
        <v>159</v>
      </c>
      <c r="G108" t="s">
        <v>160</v>
      </c>
      <c r="H108" t="s">
        <v>304</v>
      </c>
      <c r="I108" t="s">
        <v>124</v>
      </c>
      <c r="J108" t="s">
        <v>125</v>
      </c>
      <c r="K108" t="s">
        <v>302</v>
      </c>
      <c r="N108" t="s">
        <v>303</v>
      </c>
      <c r="O108" t="s">
        <v>146</v>
      </c>
      <c r="P108" t="s">
        <v>162</v>
      </c>
      <c r="Q108" t="s">
        <v>175</v>
      </c>
      <c r="R108" t="s">
        <v>131</v>
      </c>
      <c r="S108" t="s">
        <v>164</v>
      </c>
      <c r="T108" t="s">
        <v>165</v>
      </c>
      <c r="U108" t="s">
        <v>134</v>
      </c>
      <c r="V108" t="s">
        <v>135</v>
      </c>
      <c r="W108" t="s">
        <v>136</v>
      </c>
      <c r="AA108" s="94">
        <v>150000</v>
      </c>
      <c r="AB108" s="94">
        <v>150000</v>
      </c>
      <c r="AC108">
        <f t="shared" si="2"/>
        <v>3000</v>
      </c>
      <c r="AD108" t="str">
        <f t="shared" si="3"/>
        <v>301</v>
      </c>
    </row>
    <row r="109" spans="1:30" hidden="1" x14ac:dyDescent="0.25">
      <c r="A109">
        <v>211113010500001</v>
      </c>
      <c r="B109" t="s">
        <v>139</v>
      </c>
      <c r="C109" t="s">
        <v>157</v>
      </c>
      <c r="D109">
        <v>37601</v>
      </c>
      <c r="E109" t="s">
        <v>122</v>
      </c>
      <c r="F109" t="s">
        <v>159</v>
      </c>
      <c r="G109" t="s">
        <v>160</v>
      </c>
      <c r="H109" t="s">
        <v>304</v>
      </c>
      <c r="I109" t="s">
        <v>124</v>
      </c>
      <c r="J109" t="s">
        <v>125</v>
      </c>
      <c r="K109" t="s">
        <v>302</v>
      </c>
      <c r="N109" t="s">
        <v>303</v>
      </c>
      <c r="O109" t="s">
        <v>146</v>
      </c>
      <c r="P109" t="s">
        <v>162</v>
      </c>
      <c r="Q109" t="s">
        <v>308</v>
      </c>
      <c r="R109" t="s">
        <v>131</v>
      </c>
      <c r="S109" t="s">
        <v>164</v>
      </c>
      <c r="T109" t="s">
        <v>165</v>
      </c>
      <c r="U109" t="s">
        <v>134</v>
      </c>
      <c r="V109" t="s">
        <v>135</v>
      </c>
      <c r="W109" t="s">
        <v>136</v>
      </c>
      <c r="AA109" s="94">
        <v>300000</v>
      </c>
      <c r="AB109" s="94">
        <v>300000</v>
      </c>
      <c r="AC109">
        <f t="shared" si="2"/>
        <v>3000</v>
      </c>
      <c r="AD109" t="str">
        <f t="shared" si="3"/>
        <v>301</v>
      </c>
    </row>
    <row r="110" spans="1:30" hidden="1" x14ac:dyDescent="0.25">
      <c r="A110" s="97" t="s">
        <v>301</v>
      </c>
      <c r="B110" s="97" t="s">
        <v>139</v>
      </c>
      <c r="C110" s="97" t="s">
        <v>140</v>
      </c>
      <c r="D110" s="97">
        <v>14301</v>
      </c>
      <c r="E110" s="97" t="s">
        <v>122</v>
      </c>
      <c r="F110" s="98">
        <v>15</v>
      </c>
      <c r="G110" s="98" t="s">
        <v>142</v>
      </c>
      <c r="H110" s="97">
        <v>19</v>
      </c>
      <c r="I110" s="97" t="s">
        <v>124</v>
      </c>
      <c r="J110" s="97" t="s">
        <v>125</v>
      </c>
      <c r="K110" s="97" t="s">
        <v>302</v>
      </c>
      <c r="L110" s="97"/>
      <c r="M110" s="97"/>
      <c r="N110" s="97" t="s">
        <v>303</v>
      </c>
      <c r="O110" s="97" t="s">
        <v>146</v>
      </c>
      <c r="P110" s="97" t="s">
        <v>147</v>
      </c>
      <c r="Q110" s="97" t="s">
        <v>178</v>
      </c>
      <c r="R110" s="97" t="s">
        <v>131</v>
      </c>
      <c r="S110" s="97" t="s">
        <v>149</v>
      </c>
      <c r="T110" s="97" t="s">
        <v>150</v>
      </c>
      <c r="U110" s="97" t="s">
        <v>134</v>
      </c>
      <c r="V110" s="97" t="s">
        <v>135</v>
      </c>
      <c r="W110" s="97" t="s">
        <v>136</v>
      </c>
      <c r="X110" s="97"/>
      <c r="Y110" s="99"/>
      <c r="Z110" s="99"/>
      <c r="AA110" s="99">
        <v>69371.28</v>
      </c>
      <c r="AB110" s="99">
        <v>69371.28</v>
      </c>
      <c r="AC110">
        <f t="shared" si="2"/>
        <v>1000</v>
      </c>
      <c r="AD110" t="str">
        <f t="shared" si="3"/>
        <v>301</v>
      </c>
    </row>
    <row r="111" spans="1:30" hidden="1" x14ac:dyDescent="0.25">
      <c r="A111" s="97" t="s">
        <v>309</v>
      </c>
      <c r="B111" s="97" t="s">
        <v>139</v>
      </c>
      <c r="C111" s="97" t="s">
        <v>140</v>
      </c>
      <c r="D111" s="97" t="s">
        <v>141</v>
      </c>
      <c r="E111" s="97" t="s">
        <v>122</v>
      </c>
      <c r="F111" s="98">
        <v>15</v>
      </c>
      <c r="G111" s="98" t="s">
        <v>142</v>
      </c>
      <c r="H111" s="97" t="s">
        <v>143</v>
      </c>
      <c r="I111" s="97" t="s">
        <v>124</v>
      </c>
      <c r="J111" s="97" t="s">
        <v>125</v>
      </c>
      <c r="K111" s="97" t="s">
        <v>310</v>
      </c>
      <c r="L111" s="97"/>
      <c r="M111" s="97"/>
      <c r="N111" s="97" t="s">
        <v>311</v>
      </c>
      <c r="O111" s="97" t="s">
        <v>146</v>
      </c>
      <c r="P111" s="97" t="s">
        <v>147</v>
      </c>
      <c r="Q111" s="97" t="s">
        <v>148</v>
      </c>
      <c r="R111" s="97" t="s">
        <v>131</v>
      </c>
      <c r="S111" s="97" t="s">
        <v>149</v>
      </c>
      <c r="T111" s="97" t="s">
        <v>150</v>
      </c>
      <c r="U111" s="97" t="s">
        <v>151</v>
      </c>
      <c r="V111" s="97" t="s">
        <v>135</v>
      </c>
      <c r="W111" s="97" t="s">
        <v>136</v>
      </c>
      <c r="X111" s="97"/>
      <c r="Y111" s="99"/>
      <c r="Z111" s="99"/>
      <c r="AA111" s="99">
        <v>578340</v>
      </c>
      <c r="AB111" s="99">
        <v>578340</v>
      </c>
      <c r="AC111">
        <f t="shared" si="2"/>
        <v>1000</v>
      </c>
      <c r="AD111" t="str">
        <f t="shared" si="3"/>
        <v>301</v>
      </c>
    </row>
    <row r="112" spans="1:30" hidden="1" x14ac:dyDescent="0.25">
      <c r="A112" s="97" t="s">
        <v>309</v>
      </c>
      <c r="B112" s="97" t="s">
        <v>139</v>
      </c>
      <c r="C112" s="97" t="s">
        <v>140</v>
      </c>
      <c r="D112" s="97">
        <v>12101</v>
      </c>
      <c r="E112" s="97" t="s">
        <v>122</v>
      </c>
      <c r="F112" s="98">
        <v>15</v>
      </c>
      <c r="G112" s="98" t="s">
        <v>142</v>
      </c>
      <c r="H112" s="97">
        <v>19</v>
      </c>
      <c r="I112" s="97" t="s">
        <v>124</v>
      </c>
      <c r="J112" s="97" t="s">
        <v>125</v>
      </c>
      <c r="K112" s="97" t="s">
        <v>310</v>
      </c>
      <c r="L112" s="97"/>
      <c r="M112" s="97"/>
      <c r="N112" s="97" t="s">
        <v>311</v>
      </c>
      <c r="O112" s="97" t="s">
        <v>146</v>
      </c>
      <c r="P112" s="97" t="s">
        <v>147</v>
      </c>
      <c r="Q112" s="97" t="s">
        <v>182</v>
      </c>
      <c r="R112" s="97" t="s">
        <v>131</v>
      </c>
      <c r="S112" s="97" t="s">
        <v>149</v>
      </c>
      <c r="T112" s="97" t="s">
        <v>150</v>
      </c>
      <c r="U112" s="97" t="s">
        <v>134</v>
      </c>
      <c r="V112" s="97" t="s">
        <v>135</v>
      </c>
      <c r="W112" s="97" t="s">
        <v>136</v>
      </c>
      <c r="X112" s="97"/>
      <c r="Y112" s="99"/>
      <c r="Z112" s="99"/>
      <c r="AA112" s="99">
        <v>2501473</v>
      </c>
      <c r="AB112" s="99">
        <v>2501473</v>
      </c>
      <c r="AC112">
        <f t="shared" si="2"/>
        <v>1000</v>
      </c>
      <c r="AD112" t="str">
        <f t="shared" si="3"/>
        <v>301</v>
      </c>
    </row>
    <row r="113" spans="1:30" hidden="1" x14ac:dyDescent="0.25">
      <c r="A113" s="97" t="s">
        <v>309</v>
      </c>
      <c r="B113" s="97" t="s">
        <v>139</v>
      </c>
      <c r="C113" s="97" t="s">
        <v>140</v>
      </c>
      <c r="D113" s="97">
        <v>13201</v>
      </c>
      <c r="E113" s="97" t="s">
        <v>122</v>
      </c>
      <c r="F113" s="98">
        <v>15</v>
      </c>
      <c r="G113" s="98" t="s">
        <v>142</v>
      </c>
      <c r="H113" s="97">
        <v>19</v>
      </c>
      <c r="I113" s="97" t="s">
        <v>124</v>
      </c>
      <c r="J113" s="97" t="s">
        <v>125</v>
      </c>
      <c r="K113" s="97" t="s">
        <v>310</v>
      </c>
      <c r="L113" s="97"/>
      <c r="M113" s="97"/>
      <c r="N113" s="97" t="s">
        <v>311</v>
      </c>
      <c r="O113" s="97" t="s">
        <v>146</v>
      </c>
      <c r="P113" s="97" t="s">
        <v>147</v>
      </c>
      <c r="Q113" s="97" t="s">
        <v>152</v>
      </c>
      <c r="R113" s="97" t="s">
        <v>131</v>
      </c>
      <c r="S113" s="97" t="s">
        <v>149</v>
      </c>
      <c r="T113" s="97" t="s">
        <v>150</v>
      </c>
      <c r="U113" s="97" t="s">
        <v>134</v>
      </c>
      <c r="V113" s="97" t="s">
        <v>135</v>
      </c>
      <c r="W113" s="97" t="s">
        <v>136</v>
      </c>
      <c r="X113" s="97"/>
      <c r="Y113" s="99"/>
      <c r="Z113" s="99"/>
      <c r="AA113" s="99">
        <v>24097.5</v>
      </c>
      <c r="AB113" s="99">
        <v>24097.5</v>
      </c>
      <c r="AC113">
        <f t="shared" si="2"/>
        <v>1000</v>
      </c>
      <c r="AD113" t="str">
        <f t="shared" si="3"/>
        <v>301</v>
      </c>
    </row>
    <row r="114" spans="1:30" hidden="1" x14ac:dyDescent="0.25">
      <c r="A114" s="97" t="s">
        <v>309</v>
      </c>
      <c r="B114" s="97" t="s">
        <v>139</v>
      </c>
      <c r="C114" s="97" t="s">
        <v>140</v>
      </c>
      <c r="D114" s="97">
        <v>13203</v>
      </c>
      <c r="E114" s="97" t="s">
        <v>122</v>
      </c>
      <c r="F114" s="98">
        <v>15</v>
      </c>
      <c r="G114" s="98" t="s">
        <v>142</v>
      </c>
      <c r="H114" s="97">
        <v>19</v>
      </c>
      <c r="I114" s="97" t="s">
        <v>124</v>
      </c>
      <c r="J114" s="97" t="s">
        <v>125</v>
      </c>
      <c r="K114" s="97" t="s">
        <v>310</v>
      </c>
      <c r="L114" s="97"/>
      <c r="M114" s="97"/>
      <c r="N114" s="97" t="s">
        <v>311</v>
      </c>
      <c r="O114" s="97" t="s">
        <v>146</v>
      </c>
      <c r="P114" s="97" t="s">
        <v>147</v>
      </c>
      <c r="Q114" s="97" t="s">
        <v>153</v>
      </c>
      <c r="R114" s="97" t="s">
        <v>131</v>
      </c>
      <c r="S114" s="97" t="s">
        <v>149</v>
      </c>
      <c r="T114" s="97" t="s">
        <v>150</v>
      </c>
      <c r="U114" s="97" t="s">
        <v>134</v>
      </c>
      <c r="V114" s="97" t="s">
        <v>135</v>
      </c>
      <c r="W114" s="97" t="s">
        <v>136</v>
      </c>
      <c r="X114" s="97"/>
      <c r="Y114" s="99"/>
      <c r="Z114" s="99"/>
      <c r="AA114" s="99">
        <v>96390</v>
      </c>
      <c r="AB114" s="99">
        <v>96390</v>
      </c>
      <c r="AC114">
        <f t="shared" si="2"/>
        <v>1000</v>
      </c>
      <c r="AD114" t="str">
        <f t="shared" si="3"/>
        <v>301</v>
      </c>
    </row>
    <row r="115" spans="1:30" hidden="1" x14ac:dyDescent="0.25">
      <c r="A115" s="97" t="s">
        <v>309</v>
      </c>
      <c r="B115" s="97" t="s">
        <v>139</v>
      </c>
      <c r="C115" s="97" t="s">
        <v>140</v>
      </c>
      <c r="D115" s="97">
        <v>14101</v>
      </c>
      <c r="E115" s="97" t="s">
        <v>122</v>
      </c>
      <c r="F115" s="98">
        <v>15</v>
      </c>
      <c r="G115" s="98" t="s">
        <v>142</v>
      </c>
      <c r="H115" s="97">
        <v>19</v>
      </c>
      <c r="I115" s="97" t="s">
        <v>124</v>
      </c>
      <c r="J115" s="97" t="s">
        <v>125</v>
      </c>
      <c r="K115" s="97" t="s">
        <v>310</v>
      </c>
      <c r="L115" s="97"/>
      <c r="M115" s="97"/>
      <c r="N115" s="97" t="s">
        <v>311</v>
      </c>
      <c r="O115" s="97" t="s">
        <v>146</v>
      </c>
      <c r="P115" s="97" t="s">
        <v>147</v>
      </c>
      <c r="Q115" s="97" t="s">
        <v>154</v>
      </c>
      <c r="R115" s="97" t="s">
        <v>131</v>
      </c>
      <c r="S115" s="97" t="s">
        <v>149</v>
      </c>
      <c r="T115" s="97" t="s">
        <v>150</v>
      </c>
      <c r="U115" s="97" t="s">
        <v>134</v>
      </c>
      <c r="V115" s="97" t="s">
        <v>135</v>
      </c>
      <c r="W115" s="97" t="s">
        <v>136</v>
      </c>
      <c r="X115" s="97"/>
      <c r="Y115" s="99"/>
      <c r="Z115" s="99"/>
      <c r="AA115" s="99">
        <v>31808.7</v>
      </c>
      <c r="AB115" s="99">
        <v>31808.7</v>
      </c>
      <c r="AC115">
        <f t="shared" si="2"/>
        <v>1000</v>
      </c>
      <c r="AD115" t="str">
        <f t="shared" si="3"/>
        <v>301</v>
      </c>
    </row>
    <row r="116" spans="1:30" hidden="1" x14ac:dyDescent="0.25">
      <c r="A116" s="97" t="s">
        <v>309</v>
      </c>
      <c r="B116" s="97" t="s">
        <v>139</v>
      </c>
      <c r="C116" s="97" t="s">
        <v>140</v>
      </c>
      <c r="D116" s="97">
        <v>14103</v>
      </c>
      <c r="E116" s="97" t="s">
        <v>122</v>
      </c>
      <c r="F116" s="98">
        <v>15</v>
      </c>
      <c r="G116" s="98" t="s">
        <v>142</v>
      </c>
      <c r="H116" s="97">
        <v>19</v>
      </c>
      <c r="I116" s="97" t="s">
        <v>124</v>
      </c>
      <c r="J116" s="97" t="s">
        <v>125</v>
      </c>
      <c r="K116" s="97" t="s">
        <v>310</v>
      </c>
      <c r="L116" s="97"/>
      <c r="M116" s="97"/>
      <c r="N116" s="97" t="s">
        <v>311</v>
      </c>
      <c r="O116" s="97" t="s">
        <v>146</v>
      </c>
      <c r="P116" s="97" t="s">
        <v>147</v>
      </c>
      <c r="Q116" s="97" t="s">
        <v>155</v>
      </c>
      <c r="R116" s="97" t="s">
        <v>131</v>
      </c>
      <c r="S116" s="97" t="s">
        <v>149</v>
      </c>
      <c r="T116" s="97" t="s">
        <v>150</v>
      </c>
      <c r="U116" s="97" t="s">
        <v>134</v>
      </c>
      <c r="V116" s="97" t="s">
        <v>135</v>
      </c>
      <c r="W116" s="97" t="s">
        <v>136</v>
      </c>
      <c r="X116" s="97"/>
      <c r="Y116" s="99"/>
      <c r="Z116" s="99"/>
      <c r="AA116" s="99">
        <v>13012.65</v>
      </c>
      <c r="AB116" s="99">
        <v>13012.65</v>
      </c>
      <c r="AC116">
        <f t="shared" si="2"/>
        <v>1000</v>
      </c>
      <c r="AD116" t="str">
        <f t="shared" si="3"/>
        <v>301</v>
      </c>
    </row>
    <row r="117" spans="1:30" hidden="1" x14ac:dyDescent="0.25">
      <c r="A117" s="97" t="s">
        <v>309</v>
      </c>
      <c r="B117" s="97" t="s">
        <v>139</v>
      </c>
      <c r="C117" s="97" t="s">
        <v>140</v>
      </c>
      <c r="D117" s="97">
        <v>14201</v>
      </c>
      <c r="E117" s="97" t="s">
        <v>122</v>
      </c>
      <c r="F117" s="98">
        <v>15</v>
      </c>
      <c r="G117" s="98" t="s">
        <v>142</v>
      </c>
      <c r="H117" s="97">
        <v>19</v>
      </c>
      <c r="I117" s="97" t="s">
        <v>124</v>
      </c>
      <c r="J117" s="97" t="s">
        <v>125</v>
      </c>
      <c r="K117" s="97" t="s">
        <v>310</v>
      </c>
      <c r="L117" s="97"/>
      <c r="M117" s="97"/>
      <c r="N117" s="97" t="s">
        <v>311</v>
      </c>
      <c r="O117" s="97" t="s">
        <v>146</v>
      </c>
      <c r="P117" s="97" t="s">
        <v>147</v>
      </c>
      <c r="Q117" s="97" t="s">
        <v>156</v>
      </c>
      <c r="R117" s="97" t="s">
        <v>131</v>
      </c>
      <c r="S117" s="97" t="s">
        <v>149</v>
      </c>
      <c r="T117" s="97" t="s">
        <v>150</v>
      </c>
      <c r="U117" s="97" t="s">
        <v>134</v>
      </c>
      <c r="V117" s="97" t="s">
        <v>135</v>
      </c>
      <c r="W117" s="97" t="s">
        <v>136</v>
      </c>
      <c r="X117" s="97"/>
      <c r="Y117" s="99"/>
      <c r="Z117" s="99"/>
      <c r="AA117" s="99">
        <v>28917</v>
      </c>
      <c r="AB117" s="99">
        <v>28917</v>
      </c>
      <c r="AC117">
        <f t="shared" si="2"/>
        <v>1000</v>
      </c>
      <c r="AD117" t="str">
        <f t="shared" si="3"/>
        <v>301</v>
      </c>
    </row>
    <row r="118" spans="1:30" hidden="1" x14ac:dyDescent="0.25">
      <c r="A118" t="s">
        <v>309</v>
      </c>
      <c r="B118" t="s">
        <v>139</v>
      </c>
      <c r="C118" t="s">
        <v>157</v>
      </c>
      <c r="D118" t="s">
        <v>186</v>
      </c>
      <c r="E118" t="s">
        <v>122</v>
      </c>
      <c r="F118" t="s">
        <v>159</v>
      </c>
      <c r="G118" t="s">
        <v>160</v>
      </c>
      <c r="H118" t="s">
        <v>143</v>
      </c>
      <c r="I118" t="s">
        <v>124</v>
      </c>
      <c r="J118" t="s">
        <v>125</v>
      </c>
      <c r="K118" t="s">
        <v>296</v>
      </c>
      <c r="N118" t="s">
        <v>311</v>
      </c>
      <c r="O118" t="s">
        <v>146</v>
      </c>
      <c r="P118" t="s">
        <v>162</v>
      </c>
      <c r="Q118" t="s">
        <v>188</v>
      </c>
      <c r="R118" t="s">
        <v>131</v>
      </c>
      <c r="S118" t="s">
        <v>164</v>
      </c>
      <c r="T118" t="s">
        <v>165</v>
      </c>
      <c r="U118" t="s">
        <v>151</v>
      </c>
      <c r="V118" t="s">
        <v>135</v>
      </c>
      <c r="W118" t="s">
        <v>136</v>
      </c>
      <c r="X118" t="s">
        <v>298</v>
      </c>
      <c r="Y118" s="94">
        <v>15638.96</v>
      </c>
      <c r="Z118" s="94">
        <v>15638.96</v>
      </c>
      <c r="AA118" s="94">
        <v>0</v>
      </c>
      <c r="AB118" s="94">
        <v>0</v>
      </c>
      <c r="AC118">
        <f t="shared" si="2"/>
        <v>2000</v>
      </c>
      <c r="AD118" t="str">
        <f t="shared" si="3"/>
        <v>301</v>
      </c>
    </row>
    <row r="119" spans="1:30" hidden="1" x14ac:dyDescent="0.25">
      <c r="A119" t="s">
        <v>309</v>
      </c>
      <c r="B119" t="s">
        <v>139</v>
      </c>
      <c r="C119" t="s">
        <v>157</v>
      </c>
      <c r="D119" t="s">
        <v>186</v>
      </c>
      <c r="E119" t="s">
        <v>122</v>
      </c>
      <c r="F119" t="s">
        <v>159</v>
      </c>
      <c r="G119" t="s">
        <v>160</v>
      </c>
      <c r="H119" t="s">
        <v>304</v>
      </c>
      <c r="I119" t="s">
        <v>124</v>
      </c>
      <c r="J119" t="s">
        <v>125</v>
      </c>
      <c r="K119" t="s">
        <v>296</v>
      </c>
      <c r="N119" t="s">
        <v>311</v>
      </c>
      <c r="O119" t="s">
        <v>146</v>
      </c>
      <c r="P119" t="s">
        <v>162</v>
      </c>
      <c r="Q119" t="s">
        <v>188</v>
      </c>
      <c r="R119" t="s">
        <v>131</v>
      </c>
      <c r="S119" t="s">
        <v>164</v>
      </c>
      <c r="T119" t="s">
        <v>165</v>
      </c>
      <c r="U119" t="s">
        <v>134</v>
      </c>
      <c r="V119" t="s">
        <v>135</v>
      </c>
      <c r="W119" t="s">
        <v>136</v>
      </c>
      <c r="X119" t="s">
        <v>312</v>
      </c>
      <c r="AA119" s="94">
        <v>16108.13</v>
      </c>
      <c r="AB119" s="94">
        <v>16108.13</v>
      </c>
      <c r="AC119">
        <f t="shared" si="2"/>
        <v>2000</v>
      </c>
      <c r="AD119" t="str">
        <f t="shared" si="3"/>
        <v>301</v>
      </c>
    </row>
    <row r="120" spans="1:30" hidden="1" x14ac:dyDescent="0.25">
      <c r="A120" t="s">
        <v>309</v>
      </c>
      <c r="B120" t="s">
        <v>139</v>
      </c>
      <c r="C120" t="s">
        <v>157</v>
      </c>
      <c r="D120" t="s">
        <v>192</v>
      </c>
      <c r="E120" t="s">
        <v>122</v>
      </c>
      <c r="F120" t="s">
        <v>159</v>
      </c>
      <c r="G120" t="s">
        <v>160</v>
      </c>
      <c r="H120" t="s">
        <v>143</v>
      </c>
      <c r="I120" t="s">
        <v>124</v>
      </c>
      <c r="J120" t="s">
        <v>125</v>
      </c>
      <c r="K120" t="s">
        <v>296</v>
      </c>
      <c r="N120" t="s">
        <v>311</v>
      </c>
      <c r="O120" t="s">
        <v>146</v>
      </c>
      <c r="P120" t="s">
        <v>162</v>
      </c>
      <c r="Q120" t="s">
        <v>193</v>
      </c>
      <c r="R120" t="s">
        <v>131</v>
      </c>
      <c r="S120" t="s">
        <v>164</v>
      </c>
      <c r="T120" t="s">
        <v>165</v>
      </c>
      <c r="U120" t="s">
        <v>151</v>
      </c>
      <c r="V120" t="s">
        <v>135</v>
      </c>
      <c r="W120" t="s">
        <v>136</v>
      </c>
      <c r="X120" t="s">
        <v>298</v>
      </c>
      <c r="Y120" s="94">
        <v>25255.18</v>
      </c>
      <c r="Z120" s="94">
        <v>25255.18</v>
      </c>
      <c r="AA120" s="94">
        <v>0</v>
      </c>
      <c r="AB120" s="94">
        <v>0</v>
      </c>
      <c r="AC120">
        <f t="shared" si="2"/>
        <v>2000</v>
      </c>
      <c r="AD120" t="str">
        <f t="shared" si="3"/>
        <v>301</v>
      </c>
    </row>
    <row r="121" spans="1:30" hidden="1" x14ac:dyDescent="0.25">
      <c r="A121" t="s">
        <v>309</v>
      </c>
      <c r="B121" t="s">
        <v>139</v>
      </c>
      <c r="C121" t="s">
        <v>157</v>
      </c>
      <c r="D121" t="s">
        <v>192</v>
      </c>
      <c r="E121" t="s">
        <v>122</v>
      </c>
      <c r="F121" t="s">
        <v>159</v>
      </c>
      <c r="G121" t="s">
        <v>160</v>
      </c>
      <c r="H121" t="s">
        <v>304</v>
      </c>
      <c r="I121" t="s">
        <v>124</v>
      </c>
      <c r="J121" t="s">
        <v>125</v>
      </c>
      <c r="K121" t="s">
        <v>296</v>
      </c>
      <c r="N121" t="s">
        <v>311</v>
      </c>
      <c r="O121" t="s">
        <v>146</v>
      </c>
      <c r="P121" t="s">
        <v>162</v>
      </c>
      <c r="Q121" t="s">
        <v>193</v>
      </c>
      <c r="R121" t="s">
        <v>131</v>
      </c>
      <c r="S121" t="s">
        <v>164</v>
      </c>
      <c r="T121" t="s">
        <v>165</v>
      </c>
      <c r="U121" t="s">
        <v>134</v>
      </c>
      <c r="V121" t="s">
        <v>135</v>
      </c>
      <c r="W121" t="s">
        <v>136</v>
      </c>
      <c r="X121" t="s">
        <v>312</v>
      </c>
      <c r="AA121" s="94">
        <v>26012.84</v>
      </c>
      <c r="AB121" s="94">
        <v>26012.84</v>
      </c>
      <c r="AC121">
        <f t="shared" si="2"/>
        <v>2000</v>
      </c>
      <c r="AD121" t="str">
        <f t="shared" si="3"/>
        <v>301</v>
      </c>
    </row>
    <row r="122" spans="1:30" hidden="1" x14ac:dyDescent="0.25">
      <c r="A122" t="s">
        <v>309</v>
      </c>
      <c r="B122" t="s">
        <v>139</v>
      </c>
      <c r="C122" t="s">
        <v>157</v>
      </c>
      <c r="D122" t="s">
        <v>198</v>
      </c>
      <c r="E122" t="s">
        <v>122</v>
      </c>
      <c r="F122" t="s">
        <v>159</v>
      </c>
      <c r="G122" t="s">
        <v>160</v>
      </c>
      <c r="H122" t="s">
        <v>143</v>
      </c>
      <c r="I122" t="s">
        <v>124</v>
      </c>
      <c r="J122" t="s">
        <v>125</v>
      </c>
      <c r="K122" t="s">
        <v>296</v>
      </c>
      <c r="N122" t="s">
        <v>311</v>
      </c>
      <c r="O122" t="s">
        <v>146</v>
      </c>
      <c r="P122" t="s">
        <v>162</v>
      </c>
      <c r="Q122" t="s">
        <v>199</v>
      </c>
      <c r="R122" t="s">
        <v>131</v>
      </c>
      <c r="S122" t="s">
        <v>164</v>
      </c>
      <c r="T122" t="s">
        <v>165</v>
      </c>
      <c r="U122" t="s">
        <v>151</v>
      </c>
      <c r="V122" t="s">
        <v>135</v>
      </c>
      <c r="W122" t="s">
        <v>136</v>
      </c>
      <c r="X122" t="s">
        <v>298</v>
      </c>
      <c r="Y122" s="94">
        <v>9154.06</v>
      </c>
      <c r="Z122" s="94">
        <v>9154.06</v>
      </c>
      <c r="AA122" s="94">
        <v>0</v>
      </c>
      <c r="AB122" s="94">
        <v>0</v>
      </c>
      <c r="AC122">
        <f t="shared" si="2"/>
        <v>2000</v>
      </c>
      <c r="AD122" t="str">
        <f t="shared" si="3"/>
        <v>301</v>
      </c>
    </row>
    <row r="123" spans="1:30" hidden="1" x14ac:dyDescent="0.25">
      <c r="A123" t="s">
        <v>309</v>
      </c>
      <c r="B123" t="s">
        <v>139</v>
      </c>
      <c r="C123" t="s">
        <v>157</v>
      </c>
      <c r="D123" t="s">
        <v>198</v>
      </c>
      <c r="E123" t="s">
        <v>122</v>
      </c>
      <c r="F123" t="s">
        <v>159</v>
      </c>
      <c r="G123" t="s">
        <v>160</v>
      </c>
      <c r="H123" t="s">
        <v>304</v>
      </c>
      <c r="I123" t="s">
        <v>124</v>
      </c>
      <c r="J123" t="s">
        <v>125</v>
      </c>
      <c r="K123" t="s">
        <v>296</v>
      </c>
      <c r="N123" t="s">
        <v>311</v>
      </c>
      <c r="O123" t="s">
        <v>146</v>
      </c>
      <c r="P123" t="s">
        <v>162</v>
      </c>
      <c r="Q123" t="s">
        <v>199</v>
      </c>
      <c r="R123" t="s">
        <v>131</v>
      </c>
      <c r="S123" t="s">
        <v>164</v>
      </c>
      <c r="T123" t="s">
        <v>165</v>
      </c>
      <c r="U123" t="s">
        <v>134</v>
      </c>
      <c r="V123" t="s">
        <v>135</v>
      </c>
      <c r="W123" t="s">
        <v>136</v>
      </c>
      <c r="X123" t="s">
        <v>312</v>
      </c>
      <c r="AA123" s="94">
        <v>9428.68</v>
      </c>
      <c r="AB123" s="94">
        <v>9428.68</v>
      </c>
      <c r="AC123">
        <f t="shared" si="2"/>
        <v>2000</v>
      </c>
      <c r="AD123" t="str">
        <f t="shared" si="3"/>
        <v>301</v>
      </c>
    </row>
    <row r="124" spans="1:30" hidden="1" x14ac:dyDescent="0.25">
      <c r="A124" t="s">
        <v>309</v>
      </c>
      <c r="B124" t="s">
        <v>139</v>
      </c>
      <c r="C124" t="s">
        <v>157</v>
      </c>
      <c r="D124" t="s">
        <v>158</v>
      </c>
      <c r="E124" t="s">
        <v>122</v>
      </c>
      <c r="F124" t="s">
        <v>159</v>
      </c>
      <c r="G124" t="s">
        <v>160</v>
      </c>
      <c r="H124" t="s">
        <v>143</v>
      </c>
      <c r="I124" t="s">
        <v>124</v>
      </c>
      <c r="J124" t="s">
        <v>125</v>
      </c>
      <c r="K124" t="s">
        <v>296</v>
      </c>
      <c r="N124" t="s">
        <v>311</v>
      </c>
      <c r="O124" t="s">
        <v>146</v>
      </c>
      <c r="P124" t="s">
        <v>162</v>
      </c>
      <c r="Q124" t="s">
        <v>163</v>
      </c>
      <c r="R124" t="s">
        <v>131</v>
      </c>
      <c r="S124" t="s">
        <v>164</v>
      </c>
      <c r="T124" t="s">
        <v>165</v>
      </c>
      <c r="U124" t="s">
        <v>151</v>
      </c>
      <c r="V124" t="s">
        <v>135</v>
      </c>
      <c r="W124" t="s">
        <v>136</v>
      </c>
      <c r="X124" t="s">
        <v>298</v>
      </c>
      <c r="Y124" s="94">
        <v>0</v>
      </c>
      <c r="Z124" s="94">
        <v>0</v>
      </c>
      <c r="AA124" s="94">
        <v>34528.133800000003</v>
      </c>
      <c r="AB124" s="94">
        <v>34528.129999999997</v>
      </c>
      <c r="AC124">
        <f t="shared" si="2"/>
        <v>3000</v>
      </c>
      <c r="AD124" t="str">
        <f t="shared" si="3"/>
        <v>301</v>
      </c>
    </row>
    <row r="125" spans="1:30" hidden="1" x14ac:dyDescent="0.25">
      <c r="A125" t="s">
        <v>309</v>
      </c>
      <c r="B125" t="s">
        <v>139</v>
      </c>
      <c r="C125" t="s">
        <v>157</v>
      </c>
      <c r="D125" t="s">
        <v>313</v>
      </c>
      <c r="E125" t="s">
        <v>122</v>
      </c>
      <c r="F125" t="s">
        <v>159</v>
      </c>
      <c r="G125" t="s">
        <v>160</v>
      </c>
      <c r="H125" t="s">
        <v>143</v>
      </c>
      <c r="I125" t="s">
        <v>124</v>
      </c>
      <c r="J125" t="s">
        <v>125</v>
      </c>
      <c r="K125" t="s">
        <v>296</v>
      </c>
      <c r="N125" t="s">
        <v>311</v>
      </c>
      <c r="O125" t="s">
        <v>146</v>
      </c>
      <c r="P125" t="s">
        <v>162</v>
      </c>
      <c r="Q125" t="s">
        <v>314</v>
      </c>
      <c r="R125" t="s">
        <v>131</v>
      </c>
      <c r="S125" t="s">
        <v>164</v>
      </c>
      <c r="T125" t="s">
        <v>165</v>
      </c>
      <c r="U125" t="s">
        <v>151</v>
      </c>
      <c r="V125" t="s">
        <v>135</v>
      </c>
      <c r="W125" t="s">
        <v>136</v>
      </c>
      <c r="X125" t="s">
        <v>298</v>
      </c>
      <c r="Y125" s="94">
        <v>56793.53</v>
      </c>
      <c r="Z125" s="94">
        <v>56793.53</v>
      </c>
      <c r="AA125" s="94">
        <v>0</v>
      </c>
      <c r="AB125" s="94">
        <v>0</v>
      </c>
      <c r="AC125">
        <f t="shared" si="2"/>
        <v>3000</v>
      </c>
      <c r="AD125" t="str">
        <f t="shared" si="3"/>
        <v>301</v>
      </c>
    </row>
    <row r="126" spans="1:30" hidden="1" x14ac:dyDescent="0.25">
      <c r="A126" t="s">
        <v>309</v>
      </c>
      <c r="B126" t="s">
        <v>139</v>
      </c>
      <c r="C126" t="s">
        <v>157</v>
      </c>
      <c r="D126" t="s">
        <v>313</v>
      </c>
      <c r="E126" t="s">
        <v>122</v>
      </c>
      <c r="F126" t="s">
        <v>159</v>
      </c>
      <c r="G126" t="s">
        <v>160</v>
      </c>
      <c r="H126" t="s">
        <v>304</v>
      </c>
      <c r="I126" t="s">
        <v>124</v>
      </c>
      <c r="J126" t="s">
        <v>125</v>
      </c>
      <c r="K126" t="s">
        <v>296</v>
      </c>
      <c r="N126" t="s">
        <v>311</v>
      </c>
      <c r="O126" t="s">
        <v>146</v>
      </c>
      <c r="P126" t="s">
        <v>162</v>
      </c>
      <c r="Q126" t="s">
        <v>314</v>
      </c>
      <c r="R126" t="s">
        <v>131</v>
      </c>
      <c r="S126" t="s">
        <v>164</v>
      </c>
      <c r="T126" t="s">
        <v>165</v>
      </c>
      <c r="U126" t="s">
        <v>134</v>
      </c>
      <c r="V126" t="s">
        <v>135</v>
      </c>
      <c r="W126" t="s">
        <v>136</v>
      </c>
      <c r="X126" t="s">
        <v>312</v>
      </c>
      <c r="AA126" s="94">
        <v>45614</v>
      </c>
      <c r="AB126" s="94">
        <v>45614</v>
      </c>
      <c r="AC126">
        <f t="shared" si="2"/>
        <v>3000</v>
      </c>
      <c r="AD126" t="str">
        <f t="shared" si="3"/>
        <v>301</v>
      </c>
    </row>
    <row r="127" spans="1:30" hidden="1" x14ac:dyDescent="0.25">
      <c r="A127" t="s">
        <v>309</v>
      </c>
      <c r="B127" t="s">
        <v>139</v>
      </c>
      <c r="C127" t="s">
        <v>157</v>
      </c>
      <c r="D127" t="s">
        <v>315</v>
      </c>
      <c r="E127" t="s">
        <v>122</v>
      </c>
      <c r="F127" t="s">
        <v>159</v>
      </c>
      <c r="G127" t="s">
        <v>160</v>
      </c>
      <c r="H127" t="s">
        <v>143</v>
      </c>
      <c r="I127" t="s">
        <v>124</v>
      </c>
      <c r="J127" t="s">
        <v>125</v>
      </c>
      <c r="K127" t="s">
        <v>296</v>
      </c>
      <c r="N127" t="s">
        <v>311</v>
      </c>
      <c r="O127" t="s">
        <v>146</v>
      </c>
      <c r="P127" t="s">
        <v>162</v>
      </c>
      <c r="Q127" t="s">
        <v>316</v>
      </c>
      <c r="R127" t="s">
        <v>131</v>
      </c>
      <c r="S127" t="s">
        <v>164</v>
      </c>
      <c r="T127" t="s">
        <v>165</v>
      </c>
      <c r="U127" t="s">
        <v>151</v>
      </c>
      <c r="V127" t="s">
        <v>135</v>
      </c>
      <c r="W127" t="s">
        <v>136</v>
      </c>
      <c r="X127" t="s">
        <v>298</v>
      </c>
      <c r="Y127" s="94">
        <v>22728.68</v>
      </c>
      <c r="Z127" s="94">
        <v>22728.68</v>
      </c>
      <c r="AA127" s="94">
        <v>0</v>
      </c>
      <c r="AB127" s="94">
        <v>0</v>
      </c>
      <c r="AC127">
        <f t="shared" si="2"/>
        <v>3000</v>
      </c>
      <c r="AD127" t="str">
        <f t="shared" si="3"/>
        <v>301</v>
      </c>
    </row>
    <row r="128" spans="1:30" hidden="1" x14ac:dyDescent="0.25">
      <c r="A128" t="s">
        <v>309</v>
      </c>
      <c r="B128" t="s">
        <v>139</v>
      </c>
      <c r="C128" t="s">
        <v>157</v>
      </c>
      <c r="D128" t="s">
        <v>315</v>
      </c>
      <c r="E128" t="s">
        <v>122</v>
      </c>
      <c r="F128" t="s">
        <v>159</v>
      </c>
      <c r="G128" t="s">
        <v>160</v>
      </c>
      <c r="H128" t="s">
        <v>304</v>
      </c>
      <c r="I128" t="s">
        <v>124</v>
      </c>
      <c r="J128" t="s">
        <v>125</v>
      </c>
      <c r="K128" t="s">
        <v>296</v>
      </c>
      <c r="N128" t="s">
        <v>311</v>
      </c>
      <c r="O128" t="s">
        <v>146</v>
      </c>
      <c r="P128" t="s">
        <v>162</v>
      </c>
      <c r="Q128" t="s">
        <v>316</v>
      </c>
      <c r="R128" t="s">
        <v>131</v>
      </c>
      <c r="S128" t="s">
        <v>164</v>
      </c>
      <c r="T128" t="s">
        <v>165</v>
      </c>
      <c r="U128" t="s">
        <v>134</v>
      </c>
      <c r="V128" t="s">
        <v>135</v>
      </c>
      <c r="W128" t="s">
        <v>136</v>
      </c>
      <c r="X128" t="s">
        <v>312</v>
      </c>
      <c r="AA128" s="94">
        <v>23410.54</v>
      </c>
      <c r="AB128" s="94">
        <v>23410.54</v>
      </c>
      <c r="AC128">
        <f t="shared" si="2"/>
        <v>3000</v>
      </c>
      <c r="AD128" t="str">
        <f t="shared" si="3"/>
        <v>301</v>
      </c>
    </row>
    <row r="129" spans="1:30" hidden="1" x14ac:dyDescent="0.25">
      <c r="A129" t="s">
        <v>309</v>
      </c>
      <c r="B129" t="s">
        <v>139</v>
      </c>
      <c r="C129" t="s">
        <v>157</v>
      </c>
      <c r="D129" t="s">
        <v>272</v>
      </c>
      <c r="E129" t="s">
        <v>122</v>
      </c>
      <c r="F129" t="s">
        <v>159</v>
      </c>
      <c r="G129" t="s">
        <v>160</v>
      </c>
      <c r="H129" t="s">
        <v>143</v>
      </c>
      <c r="I129" t="s">
        <v>124</v>
      </c>
      <c r="J129" t="s">
        <v>125</v>
      </c>
      <c r="K129" t="s">
        <v>296</v>
      </c>
      <c r="N129" t="s">
        <v>311</v>
      </c>
      <c r="O129" t="s">
        <v>146</v>
      </c>
      <c r="P129" t="s">
        <v>162</v>
      </c>
      <c r="Q129" t="s">
        <v>273</v>
      </c>
      <c r="R129" t="s">
        <v>131</v>
      </c>
      <c r="S129" t="s">
        <v>164</v>
      </c>
      <c r="T129" t="s">
        <v>165</v>
      </c>
      <c r="U129" t="s">
        <v>151</v>
      </c>
      <c r="V129" t="s">
        <v>135</v>
      </c>
      <c r="W129" t="s">
        <v>136</v>
      </c>
      <c r="X129" t="s">
        <v>298</v>
      </c>
      <c r="Y129" s="94">
        <v>27952.2</v>
      </c>
      <c r="Z129" s="94">
        <v>27952.199999999997</v>
      </c>
      <c r="AA129" s="94">
        <v>0</v>
      </c>
      <c r="AB129" s="94">
        <v>0</v>
      </c>
      <c r="AC129">
        <f t="shared" si="2"/>
        <v>3000</v>
      </c>
      <c r="AD129" t="str">
        <f t="shared" si="3"/>
        <v>301</v>
      </c>
    </row>
    <row r="130" spans="1:30" hidden="1" x14ac:dyDescent="0.25">
      <c r="A130" t="s">
        <v>309</v>
      </c>
      <c r="B130" t="s">
        <v>139</v>
      </c>
      <c r="C130" t="s">
        <v>157</v>
      </c>
      <c r="D130" t="s">
        <v>272</v>
      </c>
      <c r="E130" t="s">
        <v>122</v>
      </c>
      <c r="F130" t="s">
        <v>159</v>
      </c>
      <c r="G130" t="s">
        <v>160</v>
      </c>
      <c r="H130" t="s">
        <v>304</v>
      </c>
      <c r="I130" t="s">
        <v>124</v>
      </c>
      <c r="J130" t="s">
        <v>125</v>
      </c>
      <c r="K130" t="s">
        <v>296</v>
      </c>
      <c r="N130" t="s">
        <v>311</v>
      </c>
      <c r="O130" t="s">
        <v>146</v>
      </c>
      <c r="P130" t="s">
        <v>162</v>
      </c>
      <c r="Q130" t="s">
        <v>273</v>
      </c>
      <c r="R130" t="s">
        <v>131</v>
      </c>
      <c r="S130" t="s">
        <v>164</v>
      </c>
      <c r="T130" t="s">
        <v>165</v>
      </c>
      <c r="U130" t="s">
        <v>134</v>
      </c>
      <c r="V130" t="s">
        <v>135</v>
      </c>
      <c r="W130" t="s">
        <v>136</v>
      </c>
      <c r="X130" t="s">
        <v>312</v>
      </c>
      <c r="AA130" s="94">
        <v>28790.77</v>
      </c>
      <c r="AB130" s="94">
        <v>28790.77</v>
      </c>
      <c r="AC130">
        <f t="shared" si="2"/>
        <v>3000</v>
      </c>
      <c r="AD130" t="str">
        <f t="shared" si="3"/>
        <v>301</v>
      </c>
    </row>
    <row r="131" spans="1:30" hidden="1" x14ac:dyDescent="0.25">
      <c r="A131" t="s">
        <v>309</v>
      </c>
      <c r="B131" t="s">
        <v>139</v>
      </c>
      <c r="C131" t="s">
        <v>157</v>
      </c>
      <c r="D131" t="s">
        <v>276</v>
      </c>
      <c r="E131" t="s">
        <v>122</v>
      </c>
      <c r="F131" t="s">
        <v>159</v>
      </c>
      <c r="G131" t="s">
        <v>160</v>
      </c>
      <c r="H131" t="s">
        <v>143</v>
      </c>
      <c r="I131" t="s">
        <v>124</v>
      </c>
      <c r="J131" t="s">
        <v>125</v>
      </c>
      <c r="K131" t="s">
        <v>296</v>
      </c>
      <c r="N131" t="s">
        <v>311</v>
      </c>
      <c r="O131" t="s">
        <v>146</v>
      </c>
      <c r="P131" t="s">
        <v>162</v>
      </c>
      <c r="Q131" t="s">
        <v>277</v>
      </c>
      <c r="R131" t="s">
        <v>131</v>
      </c>
      <c r="S131" t="s">
        <v>164</v>
      </c>
      <c r="T131" t="s">
        <v>165</v>
      </c>
      <c r="U131" t="s">
        <v>151</v>
      </c>
      <c r="V131" t="s">
        <v>135</v>
      </c>
      <c r="W131" t="s">
        <v>136</v>
      </c>
      <c r="X131" t="s">
        <v>298</v>
      </c>
      <c r="Y131" s="94">
        <v>9434.14</v>
      </c>
      <c r="Z131" s="94">
        <v>9434.14</v>
      </c>
      <c r="AA131" s="94">
        <v>0</v>
      </c>
      <c r="AB131" s="94">
        <v>0</v>
      </c>
      <c r="AC131">
        <f t="shared" ref="AC131:AC194" si="4">MID(D131,1,1)*1000</f>
        <v>3000</v>
      </c>
      <c r="AD131" t="str">
        <f t="shared" ref="AD131:AD194" si="5">MID(A131,6,3)</f>
        <v>301</v>
      </c>
    </row>
    <row r="132" spans="1:30" hidden="1" x14ac:dyDescent="0.25">
      <c r="A132" t="s">
        <v>309</v>
      </c>
      <c r="B132" t="s">
        <v>139</v>
      </c>
      <c r="C132" t="s">
        <v>157</v>
      </c>
      <c r="D132" t="s">
        <v>276</v>
      </c>
      <c r="E132" t="s">
        <v>122</v>
      </c>
      <c r="F132" t="s">
        <v>159</v>
      </c>
      <c r="G132" t="s">
        <v>160</v>
      </c>
      <c r="H132" t="s">
        <v>304</v>
      </c>
      <c r="I132" t="s">
        <v>124</v>
      </c>
      <c r="J132" t="s">
        <v>125</v>
      </c>
      <c r="K132" t="s">
        <v>296</v>
      </c>
      <c r="N132" t="s">
        <v>311</v>
      </c>
      <c r="O132" t="s">
        <v>146</v>
      </c>
      <c r="P132" t="s">
        <v>162</v>
      </c>
      <c r="Q132" t="s">
        <v>277</v>
      </c>
      <c r="R132" t="s">
        <v>131</v>
      </c>
      <c r="S132" t="s">
        <v>164</v>
      </c>
      <c r="T132" t="s">
        <v>165</v>
      </c>
      <c r="U132" t="s">
        <v>134</v>
      </c>
      <c r="V132" t="s">
        <v>135</v>
      </c>
      <c r="W132" t="s">
        <v>136</v>
      </c>
      <c r="X132" t="s">
        <v>312</v>
      </c>
      <c r="AA132" s="94">
        <v>9717.16</v>
      </c>
      <c r="AB132" s="94">
        <v>9717.16</v>
      </c>
      <c r="AC132">
        <f t="shared" si="4"/>
        <v>3000</v>
      </c>
      <c r="AD132" t="str">
        <f t="shared" si="5"/>
        <v>301</v>
      </c>
    </row>
    <row r="133" spans="1:30" hidden="1" x14ac:dyDescent="0.25">
      <c r="A133" t="s">
        <v>309</v>
      </c>
      <c r="B133" t="s">
        <v>139</v>
      </c>
      <c r="C133" t="s">
        <v>157</v>
      </c>
      <c r="D133" t="s">
        <v>172</v>
      </c>
      <c r="E133" t="s">
        <v>122</v>
      </c>
      <c r="F133" t="s">
        <v>159</v>
      </c>
      <c r="G133" t="s">
        <v>160</v>
      </c>
      <c r="H133" t="s">
        <v>143</v>
      </c>
      <c r="I133" t="s">
        <v>124</v>
      </c>
      <c r="J133" t="s">
        <v>125</v>
      </c>
      <c r="K133" t="s">
        <v>296</v>
      </c>
      <c r="N133" t="s">
        <v>311</v>
      </c>
      <c r="O133" t="s">
        <v>146</v>
      </c>
      <c r="P133" t="s">
        <v>162</v>
      </c>
      <c r="Q133" t="s">
        <v>173</v>
      </c>
      <c r="R133" t="s">
        <v>131</v>
      </c>
      <c r="S133" t="s">
        <v>164</v>
      </c>
      <c r="T133" t="s">
        <v>165</v>
      </c>
      <c r="U133" t="s">
        <v>151</v>
      </c>
      <c r="V133" t="s">
        <v>135</v>
      </c>
      <c r="W133" t="s">
        <v>136</v>
      </c>
      <c r="X133" t="s">
        <v>298</v>
      </c>
      <c r="Y133" s="94">
        <v>23028.9</v>
      </c>
      <c r="Z133" s="94">
        <v>23028.9</v>
      </c>
      <c r="AA133" s="94">
        <v>0</v>
      </c>
      <c r="AB133" s="94">
        <v>0</v>
      </c>
      <c r="AC133">
        <f t="shared" si="4"/>
        <v>3000</v>
      </c>
      <c r="AD133" t="str">
        <f t="shared" si="5"/>
        <v>301</v>
      </c>
    </row>
    <row r="134" spans="1:30" hidden="1" x14ac:dyDescent="0.25">
      <c r="A134" t="s">
        <v>309</v>
      </c>
      <c r="B134" t="s">
        <v>139</v>
      </c>
      <c r="C134" t="s">
        <v>157</v>
      </c>
      <c r="D134" t="s">
        <v>172</v>
      </c>
      <c r="E134" t="s">
        <v>122</v>
      </c>
      <c r="F134" t="s">
        <v>159</v>
      </c>
      <c r="G134" t="s">
        <v>160</v>
      </c>
      <c r="H134" t="s">
        <v>304</v>
      </c>
      <c r="I134" t="s">
        <v>124</v>
      </c>
      <c r="J134" t="s">
        <v>125</v>
      </c>
      <c r="K134" t="s">
        <v>296</v>
      </c>
      <c r="N134" t="s">
        <v>311</v>
      </c>
      <c r="O134" t="s">
        <v>146</v>
      </c>
      <c r="P134" t="s">
        <v>162</v>
      </c>
      <c r="Q134" t="s">
        <v>173</v>
      </c>
      <c r="R134" t="s">
        <v>131</v>
      </c>
      <c r="S134" t="s">
        <v>164</v>
      </c>
      <c r="T134" t="s">
        <v>165</v>
      </c>
      <c r="U134" t="s">
        <v>134</v>
      </c>
      <c r="V134" t="s">
        <v>135</v>
      </c>
      <c r="W134" t="s">
        <v>136</v>
      </c>
      <c r="X134" t="s">
        <v>312</v>
      </c>
      <c r="AA134" s="94">
        <v>23719.77</v>
      </c>
      <c r="AB134" s="94">
        <v>23719.77</v>
      </c>
      <c r="AC134">
        <f t="shared" si="4"/>
        <v>3000</v>
      </c>
      <c r="AD134" t="str">
        <f t="shared" si="5"/>
        <v>301</v>
      </c>
    </row>
    <row r="135" spans="1:30" hidden="1" x14ac:dyDescent="0.25">
      <c r="A135" t="s">
        <v>309</v>
      </c>
      <c r="B135" t="s">
        <v>139</v>
      </c>
      <c r="C135" t="s">
        <v>157</v>
      </c>
      <c r="D135" t="s">
        <v>174</v>
      </c>
      <c r="E135" t="s">
        <v>122</v>
      </c>
      <c r="F135" t="s">
        <v>159</v>
      </c>
      <c r="G135" t="s">
        <v>160</v>
      </c>
      <c r="H135" t="s">
        <v>143</v>
      </c>
      <c r="I135" t="s">
        <v>124</v>
      </c>
      <c r="J135" t="s">
        <v>125</v>
      </c>
      <c r="K135" t="s">
        <v>296</v>
      </c>
      <c r="N135" t="s">
        <v>311</v>
      </c>
      <c r="O135" t="s">
        <v>146</v>
      </c>
      <c r="P135" t="s">
        <v>162</v>
      </c>
      <c r="Q135" t="s">
        <v>175</v>
      </c>
      <c r="R135" t="s">
        <v>131</v>
      </c>
      <c r="S135" t="s">
        <v>164</v>
      </c>
      <c r="T135" t="s">
        <v>165</v>
      </c>
      <c r="U135" t="s">
        <v>151</v>
      </c>
      <c r="V135" t="s">
        <v>135</v>
      </c>
      <c r="W135" t="s">
        <v>136</v>
      </c>
      <c r="X135" t="s">
        <v>298</v>
      </c>
      <c r="Y135" s="94">
        <v>15853.62</v>
      </c>
      <c r="Z135" s="94">
        <v>15853.619999999999</v>
      </c>
      <c r="AA135" s="94">
        <v>0</v>
      </c>
      <c r="AB135" s="94">
        <v>0</v>
      </c>
      <c r="AC135">
        <f t="shared" si="4"/>
        <v>3000</v>
      </c>
      <c r="AD135" t="str">
        <f t="shared" si="5"/>
        <v>301</v>
      </c>
    </row>
    <row r="136" spans="1:30" hidden="1" x14ac:dyDescent="0.25">
      <c r="A136" t="s">
        <v>309</v>
      </c>
      <c r="B136" t="s">
        <v>139</v>
      </c>
      <c r="C136" t="s">
        <v>157</v>
      </c>
      <c r="D136" t="s">
        <v>174</v>
      </c>
      <c r="E136" t="s">
        <v>122</v>
      </c>
      <c r="F136" t="s">
        <v>159</v>
      </c>
      <c r="G136" t="s">
        <v>160</v>
      </c>
      <c r="H136" t="s">
        <v>304</v>
      </c>
      <c r="I136" t="s">
        <v>124</v>
      </c>
      <c r="J136" t="s">
        <v>125</v>
      </c>
      <c r="K136" t="s">
        <v>296</v>
      </c>
      <c r="N136" t="s">
        <v>311</v>
      </c>
      <c r="O136" t="s">
        <v>146</v>
      </c>
      <c r="P136" t="s">
        <v>162</v>
      </c>
      <c r="Q136" t="s">
        <v>175</v>
      </c>
      <c r="R136" t="s">
        <v>131</v>
      </c>
      <c r="S136" t="s">
        <v>164</v>
      </c>
      <c r="T136" t="s">
        <v>165</v>
      </c>
      <c r="U136" t="s">
        <v>134</v>
      </c>
      <c r="V136" t="s">
        <v>135</v>
      </c>
      <c r="W136" t="s">
        <v>136</v>
      </c>
      <c r="X136" t="s">
        <v>312</v>
      </c>
      <c r="AA136" s="94">
        <v>16329.23</v>
      </c>
      <c r="AB136" s="94">
        <v>16329.23</v>
      </c>
      <c r="AC136">
        <f t="shared" si="4"/>
        <v>3000</v>
      </c>
      <c r="AD136" t="str">
        <f t="shared" si="5"/>
        <v>301</v>
      </c>
    </row>
    <row r="137" spans="1:30" hidden="1" x14ac:dyDescent="0.25">
      <c r="A137" t="s">
        <v>309</v>
      </c>
      <c r="B137" t="s">
        <v>139</v>
      </c>
      <c r="C137" t="s">
        <v>157</v>
      </c>
      <c r="D137" t="s">
        <v>286</v>
      </c>
      <c r="E137" t="s">
        <v>122</v>
      </c>
      <c r="F137" t="s">
        <v>159</v>
      </c>
      <c r="G137" t="s">
        <v>160</v>
      </c>
      <c r="H137" t="s">
        <v>143</v>
      </c>
      <c r="I137" t="s">
        <v>124</v>
      </c>
      <c r="J137" t="s">
        <v>125</v>
      </c>
      <c r="K137" t="s">
        <v>296</v>
      </c>
      <c r="N137" t="s">
        <v>311</v>
      </c>
      <c r="O137" t="s">
        <v>146</v>
      </c>
      <c r="P137" t="s">
        <v>162</v>
      </c>
      <c r="Q137" t="s">
        <v>287</v>
      </c>
      <c r="R137" t="s">
        <v>131</v>
      </c>
      <c r="S137" t="s">
        <v>164</v>
      </c>
      <c r="T137" t="s">
        <v>165</v>
      </c>
      <c r="U137" t="s">
        <v>151</v>
      </c>
      <c r="V137" t="s">
        <v>135</v>
      </c>
      <c r="W137" t="s">
        <v>136</v>
      </c>
      <c r="X137" t="s">
        <v>298</v>
      </c>
      <c r="Y137" s="94">
        <v>4037.83</v>
      </c>
      <c r="Z137" s="94">
        <v>4037.83</v>
      </c>
      <c r="AA137" s="94">
        <v>0</v>
      </c>
      <c r="AB137" s="94">
        <v>0</v>
      </c>
      <c r="AC137">
        <f t="shared" si="4"/>
        <v>3000</v>
      </c>
      <c r="AD137" t="str">
        <f t="shared" si="5"/>
        <v>301</v>
      </c>
    </row>
    <row r="138" spans="1:30" hidden="1" x14ac:dyDescent="0.25">
      <c r="A138" t="s">
        <v>309</v>
      </c>
      <c r="B138" t="s">
        <v>139</v>
      </c>
      <c r="C138" t="s">
        <v>157</v>
      </c>
      <c r="D138" t="s">
        <v>286</v>
      </c>
      <c r="E138" t="s">
        <v>122</v>
      </c>
      <c r="F138" t="s">
        <v>159</v>
      </c>
      <c r="G138" t="s">
        <v>160</v>
      </c>
      <c r="H138" t="s">
        <v>304</v>
      </c>
      <c r="I138" t="s">
        <v>124</v>
      </c>
      <c r="J138" t="s">
        <v>125</v>
      </c>
      <c r="K138" t="s">
        <v>296</v>
      </c>
      <c r="N138" t="s">
        <v>311</v>
      </c>
      <c r="O138" t="s">
        <v>146</v>
      </c>
      <c r="P138" t="s">
        <v>162</v>
      </c>
      <c r="Q138" t="s">
        <v>287</v>
      </c>
      <c r="R138" t="s">
        <v>131</v>
      </c>
      <c r="S138" t="s">
        <v>164</v>
      </c>
      <c r="T138" t="s">
        <v>165</v>
      </c>
      <c r="U138" t="s">
        <v>134</v>
      </c>
      <c r="V138" t="s">
        <v>135</v>
      </c>
      <c r="W138" t="s">
        <v>136</v>
      </c>
      <c r="X138" t="s">
        <v>312</v>
      </c>
      <c r="AA138" s="94">
        <v>4158.96</v>
      </c>
      <c r="AB138" s="94">
        <v>4158.96</v>
      </c>
      <c r="AC138">
        <f t="shared" si="4"/>
        <v>3000</v>
      </c>
      <c r="AD138" t="str">
        <f t="shared" si="5"/>
        <v>301</v>
      </c>
    </row>
    <row r="139" spans="1:30" hidden="1" x14ac:dyDescent="0.25">
      <c r="A139" s="97" t="s">
        <v>309</v>
      </c>
      <c r="B139" s="97" t="s">
        <v>139</v>
      </c>
      <c r="C139" s="97" t="s">
        <v>140</v>
      </c>
      <c r="D139" s="97">
        <v>14301</v>
      </c>
      <c r="E139" s="97" t="s">
        <v>122</v>
      </c>
      <c r="F139" s="98">
        <v>15</v>
      </c>
      <c r="G139" s="98" t="s">
        <v>142</v>
      </c>
      <c r="H139" s="97">
        <v>19</v>
      </c>
      <c r="I139" s="97" t="s">
        <v>124</v>
      </c>
      <c r="J139" s="97" t="s">
        <v>125</v>
      </c>
      <c r="K139" s="97" t="s">
        <v>310</v>
      </c>
      <c r="L139" s="97"/>
      <c r="M139" s="97"/>
      <c r="N139" s="97" t="s">
        <v>311</v>
      </c>
      <c r="O139" s="97" t="s">
        <v>146</v>
      </c>
      <c r="P139" s="97" t="s">
        <v>147</v>
      </c>
      <c r="Q139" s="97" t="s">
        <v>178</v>
      </c>
      <c r="R139" s="97" t="s">
        <v>131</v>
      </c>
      <c r="S139" s="97" t="s">
        <v>149</v>
      </c>
      <c r="T139" s="97" t="s">
        <v>150</v>
      </c>
      <c r="U139" s="97" t="s">
        <v>134</v>
      </c>
      <c r="V139" s="97" t="s">
        <v>135</v>
      </c>
      <c r="W139" s="97" t="s">
        <v>136</v>
      </c>
      <c r="X139" s="97"/>
      <c r="Y139" s="99"/>
      <c r="Z139" s="99"/>
      <c r="AA139" s="99">
        <v>34700.400000000001</v>
      </c>
      <c r="AB139" s="99">
        <v>34700.400000000001</v>
      </c>
      <c r="AC139">
        <f t="shared" si="4"/>
        <v>1000</v>
      </c>
      <c r="AD139" t="str">
        <f t="shared" si="5"/>
        <v>301</v>
      </c>
    </row>
    <row r="140" spans="1:30" hidden="1" x14ac:dyDescent="0.25">
      <c r="A140" s="97" t="s">
        <v>317</v>
      </c>
      <c r="B140" s="97" t="s">
        <v>139</v>
      </c>
      <c r="C140" s="97" t="s">
        <v>140</v>
      </c>
      <c r="D140" s="97" t="s">
        <v>141</v>
      </c>
      <c r="E140" s="97" t="s">
        <v>122</v>
      </c>
      <c r="F140" s="98">
        <v>15</v>
      </c>
      <c r="G140" s="98" t="s">
        <v>142</v>
      </c>
      <c r="H140" s="97" t="s">
        <v>143</v>
      </c>
      <c r="I140" s="97" t="s">
        <v>124</v>
      </c>
      <c r="J140" s="97" t="s">
        <v>125</v>
      </c>
      <c r="K140" s="97" t="s">
        <v>318</v>
      </c>
      <c r="L140" s="97"/>
      <c r="M140" s="97"/>
      <c r="N140" s="97" t="s">
        <v>319</v>
      </c>
      <c r="O140" s="97" t="s">
        <v>146</v>
      </c>
      <c r="P140" s="97" t="s">
        <v>147</v>
      </c>
      <c r="Q140" s="97" t="s">
        <v>148</v>
      </c>
      <c r="R140" s="97" t="s">
        <v>131</v>
      </c>
      <c r="S140" s="97" t="s">
        <v>149</v>
      </c>
      <c r="T140" s="97" t="s">
        <v>150</v>
      </c>
      <c r="U140" s="97" t="s">
        <v>151</v>
      </c>
      <c r="V140" s="97" t="s">
        <v>135</v>
      </c>
      <c r="W140" s="97" t="s">
        <v>136</v>
      </c>
      <c r="X140" s="97"/>
      <c r="Y140" s="99"/>
      <c r="Z140" s="99"/>
      <c r="AA140" s="99">
        <v>1358604</v>
      </c>
      <c r="AB140" s="99">
        <v>1358604</v>
      </c>
      <c r="AC140">
        <f t="shared" si="4"/>
        <v>1000</v>
      </c>
      <c r="AD140" t="str">
        <f t="shared" si="5"/>
        <v>301</v>
      </c>
    </row>
    <row r="141" spans="1:30" hidden="1" x14ac:dyDescent="0.25">
      <c r="A141" s="97" t="s">
        <v>317</v>
      </c>
      <c r="B141" s="97" t="s">
        <v>139</v>
      </c>
      <c r="C141" s="97" t="s">
        <v>140</v>
      </c>
      <c r="D141" s="97">
        <v>13201</v>
      </c>
      <c r="E141" s="97" t="s">
        <v>122</v>
      </c>
      <c r="F141" s="98">
        <v>15</v>
      </c>
      <c r="G141" s="98" t="s">
        <v>142</v>
      </c>
      <c r="H141" s="97">
        <v>19</v>
      </c>
      <c r="I141" s="97" t="s">
        <v>124</v>
      </c>
      <c r="J141" s="97" t="s">
        <v>125</v>
      </c>
      <c r="K141" s="97" t="s">
        <v>318</v>
      </c>
      <c r="L141" s="97"/>
      <c r="M141" s="97"/>
      <c r="N141" s="97" t="s">
        <v>319</v>
      </c>
      <c r="O141" s="97" t="s">
        <v>146</v>
      </c>
      <c r="P141" s="97" t="s">
        <v>147</v>
      </c>
      <c r="Q141" s="97" t="s">
        <v>152</v>
      </c>
      <c r="R141" s="97" t="s">
        <v>131</v>
      </c>
      <c r="S141" s="97" t="s">
        <v>149</v>
      </c>
      <c r="T141" s="97" t="s">
        <v>150</v>
      </c>
      <c r="U141" s="97" t="s">
        <v>134</v>
      </c>
      <c r="V141" s="97" t="s">
        <v>135</v>
      </c>
      <c r="W141" s="97" t="s">
        <v>136</v>
      </c>
      <c r="X141" s="97"/>
      <c r="Y141" s="99"/>
      <c r="Z141" s="99"/>
      <c r="AA141" s="99">
        <v>56608.5</v>
      </c>
      <c r="AB141" s="99">
        <v>56608.5</v>
      </c>
      <c r="AC141">
        <f t="shared" si="4"/>
        <v>1000</v>
      </c>
      <c r="AD141" t="str">
        <f t="shared" si="5"/>
        <v>301</v>
      </c>
    </row>
    <row r="142" spans="1:30" hidden="1" x14ac:dyDescent="0.25">
      <c r="A142" s="97" t="s">
        <v>317</v>
      </c>
      <c r="B142" s="97" t="s">
        <v>139</v>
      </c>
      <c r="C142" s="97" t="s">
        <v>140</v>
      </c>
      <c r="D142" s="97">
        <v>13203</v>
      </c>
      <c r="E142" s="97" t="s">
        <v>122</v>
      </c>
      <c r="F142" s="98">
        <v>15</v>
      </c>
      <c r="G142" s="98" t="s">
        <v>142</v>
      </c>
      <c r="H142" s="97">
        <v>19</v>
      </c>
      <c r="I142" s="97" t="s">
        <v>124</v>
      </c>
      <c r="J142" s="97" t="s">
        <v>125</v>
      </c>
      <c r="K142" s="97" t="s">
        <v>318</v>
      </c>
      <c r="L142" s="97"/>
      <c r="M142" s="97"/>
      <c r="N142" s="97" t="s">
        <v>319</v>
      </c>
      <c r="O142" s="97" t="s">
        <v>146</v>
      </c>
      <c r="P142" s="97" t="s">
        <v>147</v>
      </c>
      <c r="Q142" s="97" t="s">
        <v>153</v>
      </c>
      <c r="R142" s="97" t="s">
        <v>131</v>
      </c>
      <c r="S142" s="97" t="s">
        <v>149</v>
      </c>
      <c r="T142" s="97" t="s">
        <v>150</v>
      </c>
      <c r="U142" s="97" t="s">
        <v>134</v>
      </c>
      <c r="V142" s="97" t="s">
        <v>135</v>
      </c>
      <c r="W142" s="97" t="s">
        <v>136</v>
      </c>
      <c r="X142" s="97"/>
      <c r="Y142" s="99"/>
      <c r="Z142" s="99"/>
      <c r="AA142" s="99">
        <v>226434</v>
      </c>
      <c r="AB142" s="99">
        <v>226434</v>
      </c>
      <c r="AC142">
        <f t="shared" si="4"/>
        <v>1000</v>
      </c>
      <c r="AD142" t="str">
        <f t="shared" si="5"/>
        <v>301</v>
      </c>
    </row>
    <row r="143" spans="1:30" hidden="1" x14ac:dyDescent="0.25">
      <c r="A143" s="97" t="s">
        <v>317</v>
      </c>
      <c r="B143" s="97" t="s">
        <v>139</v>
      </c>
      <c r="C143" s="97" t="s">
        <v>140</v>
      </c>
      <c r="D143" s="97">
        <v>14101</v>
      </c>
      <c r="E143" s="97" t="s">
        <v>122</v>
      </c>
      <c r="F143" s="98">
        <v>15</v>
      </c>
      <c r="G143" s="98" t="s">
        <v>142</v>
      </c>
      <c r="H143" s="97">
        <v>19</v>
      </c>
      <c r="I143" s="97" t="s">
        <v>124</v>
      </c>
      <c r="J143" s="97" t="s">
        <v>125</v>
      </c>
      <c r="K143" s="97" t="s">
        <v>318</v>
      </c>
      <c r="L143" s="97"/>
      <c r="M143" s="97"/>
      <c r="N143" s="97" t="s">
        <v>319</v>
      </c>
      <c r="O143" s="97" t="s">
        <v>146</v>
      </c>
      <c r="P143" s="97" t="s">
        <v>147</v>
      </c>
      <c r="Q143" s="97" t="s">
        <v>154</v>
      </c>
      <c r="R143" s="97" t="s">
        <v>131</v>
      </c>
      <c r="S143" s="97" t="s">
        <v>149</v>
      </c>
      <c r="T143" s="97" t="s">
        <v>150</v>
      </c>
      <c r="U143" s="97" t="s">
        <v>134</v>
      </c>
      <c r="V143" s="97" t="s">
        <v>135</v>
      </c>
      <c r="W143" s="97" t="s">
        <v>136</v>
      </c>
      <c r="X143" s="97"/>
      <c r="Y143" s="99"/>
      <c r="Z143" s="99"/>
      <c r="AA143" s="99">
        <v>74723.22</v>
      </c>
      <c r="AB143" s="99">
        <v>74723.22</v>
      </c>
      <c r="AC143">
        <f t="shared" si="4"/>
        <v>1000</v>
      </c>
      <c r="AD143" t="str">
        <f t="shared" si="5"/>
        <v>301</v>
      </c>
    </row>
    <row r="144" spans="1:30" hidden="1" x14ac:dyDescent="0.25">
      <c r="A144" s="97" t="s">
        <v>317</v>
      </c>
      <c r="B144" s="97" t="s">
        <v>139</v>
      </c>
      <c r="C144" s="97" t="s">
        <v>140</v>
      </c>
      <c r="D144" s="97">
        <v>14103</v>
      </c>
      <c r="E144" s="97" t="s">
        <v>122</v>
      </c>
      <c r="F144" s="98">
        <v>15</v>
      </c>
      <c r="G144" s="98" t="s">
        <v>142</v>
      </c>
      <c r="H144" s="97">
        <v>19</v>
      </c>
      <c r="I144" s="97" t="s">
        <v>124</v>
      </c>
      <c r="J144" s="97" t="s">
        <v>125</v>
      </c>
      <c r="K144" s="97" t="s">
        <v>318</v>
      </c>
      <c r="L144" s="97"/>
      <c r="M144" s="97"/>
      <c r="N144" s="97" t="s">
        <v>319</v>
      </c>
      <c r="O144" s="97" t="s">
        <v>146</v>
      </c>
      <c r="P144" s="97" t="s">
        <v>147</v>
      </c>
      <c r="Q144" s="97" t="s">
        <v>155</v>
      </c>
      <c r="R144" s="97" t="s">
        <v>131</v>
      </c>
      <c r="S144" s="97" t="s">
        <v>149</v>
      </c>
      <c r="T144" s="97" t="s">
        <v>150</v>
      </c>
      <c r="U144" s="97" t="s">
        <v>134</v>
      </c>
      <c r="V144" s="97" t="s">
        <v>135</v>
      </c>
      <c r="W144" s="97" t="s">
        <v>136</v>
      </c>
      <c r="X144" s="97"/>
      <c r="Y144" s="99"/>
      <c r="Z144" s="99"/>
      <c r="AA144" s="99">
        <v>30568.59</v>
      </c>
      <c r="AB144" s="99">
        <v>30568.59</v>
      </c>
      <c r="AC144">
        <f t="shared" si="4"/>
        <v>1000</v>
      </c>
      <c r="AD144" t="str">
        <f t="shared" si="5"/>
        <v>301</v>
      </c>
    </row>
    <row r="145" spans="1:30" hidden="1" x14ac:dyDescent="0.25">
      <c r="A145" s="97" t="s">
        <v>317</v>
      </c>
      <c r="B145" s="97" t="s">
        <v>139</v>
      </c>
      <c r="C145" s="97" t="s">
        <v>140</v>
      </c>
      <c r="D145" s="97">
        <v>14201</v>
      </c>
      <c r="E145" s="97" t="s">
        <v>122</v>
      </c>
      <c r="F145" s="98">
        <v>15</v>
      </c>
      <c r="G145" s="98" t="s">
        <v>142</v>
      </c>
      <c r="H145" s="97">
        <v>19</v>
      </c>
      <c r="I145" s="97" t="s">
        <v>124</v>
      </c>
      <c r="J145" s="97" t="s">
        <v>125</v>
      </c>
      <c r="K145" s="97" t="s">
        <v>318</v>
      </c>
      <c r="L145" s="97"/>
      <c r="M145" s="97"/>
      <c r="N145" s="97" t="s">
        <v>319</v>
      </c>
      <c r="O145" s="97" t="s">
        <v>146</v>
      </c>
      <c r="P145" s="97" t="s">
        <v>147</v>
      </c>
      <c r="Q145" s="97" t="s">
        <v>156</v>
      </c>
      <c r="R145" s="97" t="s">
        <v>131</v>
      </c>
      <c r="S145" s="97" t="s">
        <v>149</v>
      </c>
      <c r="T145" s="97" t="s">
        <v>150</v>
      </c>
      <c r="U145" s="97" t="s">
        <v>134</v>
      </c>
      <c r="V145" s="97" t="s">
        <v>135</v>
      </c>
      <c r="W145" s="97" t="s">
        <v>136</v>
      </c>
      <c r="X145" s="97"/>
      <c r="Y145" s="99"/>
      <c r="Z145" s="99"/>
      <c r="AA145" s="99">
        <v>67930.2</v>
      </c>
      <c r="AB145" s="99">
        <v>67930.2</v>
      </c>
      <c r="AC145">
        <f t="shared" si="4"/>
        <v>1000</v>
      </c>
      <c r="AD145" t="str">
        <f t="shared" si="5"/>
        <v>301</v>
      </c>
    </row>
    <row r="146" spans="1:30" hidden="1" x14ac:dyDescent="0.25">
      <c r="A146" t="s">
        <v>317</v>
      </c>
      <c r="B146" t="s">
        <v>139</v>
      </c>
      <c r="C146" t="s">
        <v>157</v>
      </c>
      <c r="D146" t="s">
        <v>186</v>
      </c>
      <c r="E146" t="s">
        <v>122</v>
      </c>
      <c r="F146" t="s">
        <v>159</v>
      </c>
      <c r="G146" t="s">
        <v>160</v>
      </c>
      <c r="H146" t="s">
        <v>143</v>
      </c>
      <c r="I146" t="s">
        <v>124</v>
      </c>
      <c r="J146" t="s">
        <v>125</v>
      </c>
      <c r="K146" t="s">
        <v>292</v>
      </c>
      <c r="N146" t="s">
        <v>319</v>
      </c>
      <c r="O146" t="s">
        <v>146</v>
      </c>
      <c r="P146" t="s">
        <v>162</v>
      </c>
      <c r="Q146" t="s">
        <v>188</v>
      </c>
      <c r="R146" t="s">
        <v>131</v>
      </c>
      <c r="S146" t="s">
        <v>164</v>
      </c>
      <c r="T146" t="s">
        <v>165</v>
      </c>
      <c r="U146" t="s">
        <v>151</v>
      </c>
      <c r="V146" t="s">
        <v>135</v>
      </c>
      <c r="W146" t="s">
        <v>136</v>
      </c>
      <c r="X146" t="s">
        <v>294</v>
      </c>
      <c r="Y146" s="94">
        <v>16500</v>
      </c>
      <c r="Z146" s="94">
        <v>16500</v>
      </c>
      <c r="AA146" s="94">
        <v>0</v>
      </c>
      <c r="AB146" s="94">
        <v>0</v>
      </c>
      <c r="AC146">
        <f t="shared" si="4"/>
        <v>2000</v>
      </c>
      <c r="AD146" t="str">
        <f t="shared" si="5"/>
        <v>301</v>
      </c>
    </row>
    <row r="147" spans="1:30" hidden="1" x14ac:dyDescent="0.25">
      <c r="A147" t="s">
        <v>317</v>
      </c>
      <c r="B147" t="s">
        <v>139</v>
      </c>
      <c r="C147" t="s">
        <v>157</v>
      </c>
      <c r="D147" t="s">
        <v>186</v>
      </c>
      <c r="E147" t="s">
        <v>122</v>
      </c>
      <c r="F147" t="s">
        <v>159</v>
      </c>
      <c r="G147" t="s">
        <v>160</v>
      </c>
      <c r="H147" t="s">
        <v>304</v>
      </c>
      <c r="I147" t="s">
        <v>124</v>
      </c>
      <c r="J147" t="s">
        <v>125</v>
      </c>
      <c r="K147" t="s">
        <v>292</v>
      </c>
      <c r="N147" t="s">
        <v>319</v>
      </c>
      <c r="O147" t="s">
        <v>146</v>
      </c>
      <c r="P147" t="s">
        <v>162</v>
      </c>
      <c r="Q147" t="s">
        <v>188</v>
      </c>
      <c r="R147" t="s">
        <v>131</v>
      </c>
      <c r="S147" t="s">
        <v>164</v>
      </c>
      <c r="T147" t="s">
        <v>165</v>
      </c>
      <c r="U147" t="s">
        <v>134</v>
      </c>
      <c r="V147" t="s">
        <v>135</v>
      </c>
      <c r="W147" t="s">
        <v>136</v>
      </c>
      <c r="X147" t="s">
        <v>320</v>
      </c>
      <c r="AA147" s="94">
        <v>16995</v>
      </c>
      <c r="AB147" s="94">
        <v>16995</v>
      </c>
      <c r="AC147">
        <f t="shared" si="4"/>
        <v>2000</v>
      </c>
      <c r="AD147" t="str">
        <f t="shared" si="5"/>
        <v>301</v>
      </c>
    </row>
    <row r="148" spans="1:30" hidden="1" x14ac:dyDescent="0.25">
      <c r="A148" t="s">
        <v>317</v>
      </c>
      <c r="B148" t="s">
        <v>139</v>
      </c>
      <c r="C148" t="s">
        <v>157</v>
      </c>
      <c r="D148" t="s">
        <v>192</v>
      </c>
      <c r="E148" t="s">
        <v>122</v>
      </c>
      <c r="F148" t="s">
        <v>159</v>
      </c>
      <c r="G148" t="s">
        <v>160</v>
      </c>
      <c r="H148" t="s">
        <v>143</v>
      </c>
      <c r="I148" t="s">
        <v>124</v>
      </c>
      <c r="J148" t="s">
        <v>125</v>
      </c>
      <c r="K148" t="s">
        <v>292</v>
      </c>
      <c r="N148" t="s">
        <v>319</v>
      </c>
      <c r="O148" t="s">
        <v>146</v>
      </c>
      <c r="P148" t="s">
        <v>162</v>
      </c>
      <c r="Q148" t="s">
        <v>193</v>
      </c>
      <c r="R148" t="s">
        <v>131</v>
      </c>
      <c r="S148" t="s">
        <v>164</v>
      </c>
      <c r="T148" t="s">
        <v>165</v>
      </c>
      <c r="U148" t="s">
        <v>151</v>
      </c>
      <c r="V148" t="s">
        <v>135</v>
      </c>
      <c r="W148" t="s">
        <v>136</v>
      </c>
      <c r="X148" t="s">
        <v>294</v>
      </c>
      <c r="Y148" s="94">
        <v>9600</v>
      </c>
      <c r="Z148" s="94">
        <v>9600</v>
      </c>
      <c r="AA148" s="94">
        <v>0</v>
      </c>
      <c r="AB148" s="94">
        <v>0</v>
      </c>
      <c r="AC148">
        <f t="shared" si="4"/>
        <v>2000</v>
      </c>
      <c r="AD148" t="str">
        <f t="shared" si="5"/>
        <v>301</v>
      </c>
    </row>
    <row r="149" spans="1:30" hidden="1" x14ac:dyDescent="0.25">
      <c r="A149" t="s">
        <v>317</v>
      </c>
      <c r="B149" t="s">
        <v>139</v>
      </c>
      <c r="C149" t="s">
        <v>157</v>
      </c>
      <c r="D149" t="s">
        <v>192</v>
      </c>
      <c r="E149" t="s">
        <v>122</v>
      </c>
      <c r="F149" t="s">
        <v>159</v>
      </c>
      <c r="G149" t="s">
        <v>160</v>
      </c>
      <c r="H149" t="s">
        <v>304</v>
      </c>
      <c r="I149" t="s">
        <v>124</v>
      </c>
      <c r="J149" t="s">
        <v>125</v>
      </c>
      <c r="K149" t="s">
        <v>292</v>
      </c>
      <c r="N149" t="s">
        <v>319</v>
      </c>
      <c r="O149" t="s">
        <v>146</v>
      </c>
      <c r="P149" t="s">
        <v>162</v>
      </c>
      <c r="Q149" t="s">
        <v>193</v>
      </c>
      <c r="R149" t="s">
        <v>131</v>
      </c>
      <c r="S149" t="s">
        <v>164</v>
      </c>
      <c r="T149" t="s">
        <v>165</v>
      </c>
      <c r="U149" t="s">
        <v>134</v>
      </c>
      <c r="V149" t="s">
        <v>135</v>
      </c>
      <c r="W149" t="s">
        <v>136</v>
      </c>
      <c r="X149" t="s">
        <v>320</v>
      </c>
      <c r="AA149" s="94">
        <v>5888</v>
      </c>
      <c r="AB149" s="94">
        <v>5888</v>
      </c>
      <c r="AC149">
        <f t="shared" si="4"/>
        <v>2000</v>
      </c>
      <c r="AD149" t="str">
        <f t="shared" si="5"/>
        <v>301</v>
      </c>
    </row>
    <row r="150" spans="1:30" hidden="1" x14ac:dyDescent="0.25">
      <c r="A150" t="s">
        <v>317</v>
      </c>
      <c r="B150" t="s">
        <v>139</v>
      </c>
      <c r="C150" t="s">
        <v>157</v>
      </c>
      <c r="D150" t="s">
        <v>198</v>
      </c>
      <c r="E150" t="s">
        <v>122</v>
      </c>
      <c r="F150" t="s">
        <v>159</v>
      </c>
      <c r="G150" t="s">
        <v>160</v>
      </c>
      <c r="H150" t="s">
        <v>143</v>
      </c>
      <c r="I150" t="s">
        <v>124</v>
      </c>
      <c r="J150" t="s">
        <v>125</v>
      </c>
      <c r="K150" t="s">
        <v>292</v>
      </c>
      <c r="N150" t="s">
        <v>319</v>
      </c>
      <c r="O150" t="s">
        <v>146</v>
      </c>
      <c r="P150" t="s">
        <v>162</v>
      </c>
      <c r="Q150" t="s">
        <v>199</v>
      </c>
      <c r="R150" t="s">
        <v>131</v>
      </c>
      <c r="S150" t="s">
        <v>164</v>
      </c>
      <c r="T150" t="s">
        <v>165</v>
      </c>
      <c r="U150" t="s">
        <v>151</v>
      </c>
      <c r="V150" t="s">
        <v>135</v>
      </c>
      <c r="W150" t="s">
        <v>136</v>
      </c>
      <c r="X150" t="s">
        <v>294</v>
      </c>
      <c r="Y150" s="94">
        <v>12000</v>
      </c>
      <c r="Z150" s="94">
        <v>12000</v>
      </c>
      <c r="AA150" s="94">
        <v>0</v>
      </c>
      <c r="AB150" s="94">
        <v>0</v>
      </c>
      <c r="AC150">
        <f t="shared" si="4"/>
        <v>2000</v>
      </c>
      <c r="AD150" t="str">
        <f t="shared" si="5"/>
        <v>301</v>
      </c>
    </row>
    <row r="151" spans="1:30" hidden="1" x14ac:dyDescent="0.25">
      <c r="A151" t="s">
        <v>317</v>
      </c>
      <c r="B151" t="s">
        <v>139</v>
      </c>
      <c r="C151" t="s">
        <v>157</v>
      </c>
      <c r="D151" t="s">
        <v>198</v>
      </c>
      <c r="E151" t="s">
        <v>122</v>
      </c>
      <c r="F151" t="s">
        <v>159</v>
      </c>
      <c r="G151" t="s">
        <v>160</v>
      </c>
      <c r="H151" t="s">
        <v>304</v>
      </c>
      <c r="I151" t="s">
        <v>124</v>
      </c>
      <c r="J151" t="s">
        <v>125</v>
      </c>
      <c r="K151" t="s">
        <v>292</v>
      </c>
      <c r="N151" t="s">
        <v>319</v>
      </c>
      <c r="O151" t="s">
        <v>146</v>
      </c>
      <c r="P151" t="s">
        <v>162</v>
      </c>
      <c r="Q151" t="s">
        <v>199</v>
      </c>
      <c r="R151" t="s">
        <v>131</v>
      </c>
      <c r="S151" t="s">
        <v>164</v>
      </c>
      <c r="T151" t="s">
        <v>165</v>
      </c>
      <c r="U151" t="s">
        <v>134</v>
      </c>
      <c r="V151" t="s">
        <v>135</v>
      </c>
      <c r="W151" t="s">
        <v>136</v>
      </c>
      <c r="X151" t="s">
        <v>320</v>
      </c>
      <c r="AA151" s="94">
        <v>12360</v>
      </c>
      <c r="AB151" s="94">
        <v>12360</v>
      </c>
      <c r="AC151">
        <f t="shared" si="4"/>
        <v>2000</v>
      </c>
      <c r="AD151" t="str">
        <f t="shared" si="5"/>
        <v>301</v>
      </c>
    </row>
    <row r="152" spans="1:30" hidden="1" x14ac:dyDescent="0.25">
      <c r="A152" t="s">
        <v>317</v>
      </c>
      <c r="B152" t="s">
        <v>139</v>
      </c>
      <c r="C152" t="s">
        <v>157</v>
      </c>
      <c r="D152" t="s">
        <v>200</v>
      </c>
      <c r="E152" t="s">
        <v>122</v>
      </c>
      <c r="F152" t="s">
        <v>159</v>
      </c>
      <c r="G152" t="s">
        <v>160</v>
      </c>
      <c r="H152" t="s">
        <v>143</v>
      </c>
      <c r="I152" t="s">
        <v>124</v>
      </c>
      <c r="J152" t="s">
        <v>125</v>
      </c>
      <c r="K152" t="s">
        <v>292</v>
      </c>
      <c r="N152" t="s">
        <v>319</v>
      </c>
      <c r="O152" t="s">
        <v>146</v>
      </c>
      <c r="P152" t="s">
        <v>162</v>
      </c>
      <c r="Q152" t="s">
        <v>201</v>
      </c>
      <c r="R152" t="s">
        <v>131</v>
      </c>
      <c r="S152" t="s">
        <v>164</v>
      </c>
      <c r="T152" t="s">
        <v>165</v>
      </c>
      <c r="U152" t="s">
        <v>151</v>
      </c>
      <c r="V152" t="s">
        <v>135</v>
      </c>
      <c r="W152" t="s">
        <v>136</v>
      </c>
      <c r="X152" t="s">
        <v>294</v>
      </c>
      <c r="Y152" s="94">
        <v>13959.96</v>
      </c>
      <c r="Z152" s="94">
        <v>13959.96</v>
      </c>
      <c r="AA152" s="94">
        <v>0</v>
      </c>
      <c r="AB152" s="94">
        <v>0</v>
      </c>
      <c r="AC152">
        <f t="shared" si="4"/>
        <v>2000</v>
      </c>
      <c r="AD152" t="str">
        <f t="shared" si="5"/>
        <v>301</v>
      </c>
    </row>
    <row r="153" spans="1:30" hidden="1" x14ac:dyDescent="0.25">
      <c r="A153" t="s">
        <v>317</v>
      </c>
      <c r="B153" t="s">
        <v>139</v>
      </c>
      <c r="C153" t="s">
        <v>157</v>
      </c>
      <c r="D153" t="s">
        <v>200</v>
      </c>
      <c r="E153" t="s">
        <v>122</v>
      </c>
      <c r="F153" t="s">
        <v>159</v>
      </c>
      <c r="G153" t="s">
        <v>160</v>
      </c>
      <c r="H153" t="s">
        <v>304</v>
      </c>
      <c r="I153" t="s">
        <v>124</v>
      </c>
      <c r="J153" t="s">
        <v>125</v>
      </c>
      <c r="K153" t="s">
        <v>292</v>
      </c>
      <c r="N153" t="s">
        <v>319</v>
      </c>
      <c r="O153" t="s">
        <v>146</v>
      </c>
      <c r="P153" t="s">
        <v>162</v>
      </c>
      <c r="Q153" t="s">
        <v>201</v>
      </c>
      <c r="R153" t="s">
        <v>131</v>
      </c>
      <c r="S153" t="s">
        <v>164</v>
      </c>
      <c r="T153" t="s">
        <v>165</v>
      </c>
      <c r="U153" t="s">
        <v>134</v>
      </c>
      <c r="V153" t="s">
        <v>135</v>
      </c>
      <c r="W153" t="s">
        <v>136</v>
      </c>
      <c r="X153" t="s">
        <v>320</v>
      </c>
      <c r="AA153" s="94">
        <v>14378.76</v>
      </c>
      <c r="AB153" s="94">
        <v>14378.76</v>
      </c>
      <c r="AC153">
        <f t="shared" si="4"/>
        <v>2000</v>
      </c>
      <c r="AD153" t="str">
        <f t="shared" si="5"/>
        <v>301</v>
      </c>
    </row>
    <row r="154" spans="1:30" hidden="1" x14ac:dyDescent="0.25">
      <c r="A154" t="s">
        <v>317</v>
      </c>
      <c r="B154" t="s">
        <v>139</v>
      </c>
      <c r="C154" t="s">
        <v>157</v>
      </c>
      <c r="D154" t="s">
        <v>214</v>
      </c>
      <c r="E154" t="s">
        <v>122</v>
      </c>
      <c r="F154" t="s">
        <v>159</v>
      </c>
      <c r="G154" t="s">
        <v>160</v>
      </c>
      <c r="H154" t="s">
        <v>143</v>
      </c>
      <c r="I154" t="s">
        <v>124</v>
      </c>
      <c r="J154" t="s">
        <v>125</v>
      </c>
      <c r="K154" t="s">
        <v>292</v>
      </c>
      <c r="N154" t="s">
        <v>319</v>
      </c>
      <c r="O154" t="s">
        <v>146</v>
      </c>
      <c r="P154" t="s">
        <v>162</v>
      </c>
      <c r="Q154" t="s">
        <v>215</v>
      </c>
      <c r="R154" t="s">
        <v>131</v>
      </c>
      <c r="S154" t="s">
        <v>164</v>
      </c>
      <c r="T154" t="s">
        <v>165</v>
      </c>
      <c r="U154" t="s">
        <v>151</v>
      </c>
      <c r="V154" t="s">
        <v>135</v>
      </c>
      <c r="W154" t="s">
        <v>136</v>
      </c>
      <c r="X154" t="s">
        <v>294</v>
      </c>
      <c r="Y154" s="94">
        <v>114999.96</v>
      </c>
      <c r="Z154" s="94">
        <v>114999.95999999999</v>
      </c>
      <c r="AA154" s="94">
        <v>0</v>
      </c>
      <c r="AB154" s="94">
        <v>0</v>
      </c>
      <c r="AC154">
        <f t="shared" si="4"/>
        <v>2000</v>
      </c>
      <c r="AD154" t="str">
        <f t="shared" si="5"/>
        <v>301</v>
      </c>
    </row>
    <row r="155" spans="1:30" hidden="1" x14ac:dyDescent="0.25">
      <c r="A155" t="s">
        <v>317</v>
      </c>
      <c r="B155" t="s">
        <v>139</v>
      </c>
      <c r="C155" t="s">
        <v>157</v>
      </c>
      <c r="D155" t="s">
        <v>214</v>
      </c>
      <c r="E155" t="s">
        <v>122</v>
      </c>
      <c r="F155" t="s">
        <v>159</v>
      </c>
      <c r="G155" t="s">
        <v>160</v>
      </c>
      <c r="H155" t="s">
        <v>304</v>
      </c>
      <c r="I155" t="s">
        <v>124</v>
      </c>
      <c r="J155" t="s">
        <v>125</v>
      </c>
      <c r="K155" t="s">
        <v>292</v>
      </c>
      <c r="N155" t="s">
        <v>319</v>
      </c>
      <c r="O155" t="s">
        <v>146</v>
      </c>
      <c r="P155" t="s">
        <v>162</v>
      </c>
      <c r="Q155" t="s">
        <v>215</v>
      </c>
      <c r="R155" t="s">
        <v>131</v>
      </c>
      <c r="S155" t="s">
        <v>164</v>
      </c>
      <c r="T155" t="s">
        <v>165</v>
      </c>
      <c r="U155" t="s">
        <v>134</v>
      </c>
      <c r="V155" t="s">
        <v>135</v>
      </c>
      <c r="W155" t="s">
        <v>136</v>
      </c>
      <c r="X155" t="s">
        <v>320</v>
      </c>
      <c r="AA155" s="94">
        <v>118449.96</v>
      </c>
      <c r="AB155" s="94">
        <v>118449.96</v>
      </c>
      <c r="AC155">
        <f t="shared" si="4"/>
        <v>2000</v>
      </c>
      <c r="AD155" t="str">
        <f t="shared" si="5"/>
        <v>301</v>
      </c>
    </row>
    <row r="156" spans="1:30" hidden="1" x14ac:dyDescent="0.25">
      <c r="A156" t="s">
        <v>317</v>
      </c>
      <c r="B156" t="s">
        <v>139</v>
      </c>
      <c r="C156" t="s">
        <v>157</v>
      </c>
      <c r="D156" t="s">
        <v>230</v>
      </c>
      <c r="E156" t="s">
        <v>122</v>
      </c>
      <c r="F156" t="s">
        <v>159</v>
      </c>
      <c r="G156" t="s">
        <v>160</v>
      </c>
      <c r="H156" t="s">
        <v>143</v>
      </c>
      <c r="I156" t="s">
        <v>124</v>
      </c>
      <c r="J156" t="s">
        <v>125</v>
      </c>
      <c r="K156" t="s">
        <v>292</v>
      </c>
      <c r="N156" t="s">
        <v>319</v>
      </c>
      <c r="O156" t="s">
        <v>146</v>
      </c>
      <c r="P156" t="s">
        <v>162</v>
      </c>
      <c r="Q156" t="s">
        <v>231</v>
      </c>
      <c r="R156" t="s">
        <v>131</v>
      </c>
      <c r="S156" t="s">
        <v>164</v>
      </c>
      <c r="T156" t="s">
        <v>165</v>
      </c>
      <c r="U156" t="s">
        <v>151</v>
      </c>
      <c r="V156" t="s">
        <v>135</v>
      </c>
      <c r="W156" t="s">
        <v>136</v>
      </c>
      <c r="X156" t="s">
        <v>294</v>
      </c>
      <c r="Y156" s="94">
        <v>2100</v>
      </c>
      <c r="Z156" s="94">
        <v>2100</v>
      </c>
      <c r="AA156" s="94">
        <v>0</v>
      </c>
      <c r="AB156" s="94">
        <v>0</v>
      </c>
      <c r="AC156">
        <f t="shared" si="4"/>
        <v>2000</v>
      </c>
      <c r="AD156" t="str">
        <f t="shared" si="5"/>
        <v>301</v>
      </c>
    </row>
    <row r="157" spans="1:30" hidden="1" x14ac:dyDescent="0.25">
      <c r="A157" t="s">
        <v>317</v>
      </c>
      <c r="B157" t="s">
        <v>139</v>
      </c>
      <c r="C157" t="s">
        <v>157</v>
      </c>
      <c r="D157" t="s">
        <v>230</v>
      </c>
      <c r="E157" t="s">
        <v>122</v>
      </c>
      <c r="F157" t="s">
        <v>159</v>
      </c>
      <c r="G157" t="s">
        <v>160</v>
      </c>
      <c r="H157" t="s">
        <v>304</v>
      </c>
      <c r="I157" t="s">
        <v>124</v>
      </c>
      <c r="J157" t="s">
        <v>125</v>
      </c>
      <c r="K157" t="s">
        <v>292</v>
      </c>
      <c r="N157" t="s">
        <v>319</v>
      </c>
      <c r="O157" t="s">
        <v>146</v>
      </c>
      <c r="P157" t="s">
        <v>162</v>
      </c>
      <c r="Q157" t="s">
        <v>231</v>
      </c>
      <c r="R157" t="s">
        <v>131</v>
      </c>
      <c r="S157" t="s">
        <v>164</v>
      </c>
      <c r="T157" t="s">
        <v>165</v>
      </c>
      <c r="U157" t="s">
        <v>134</v>
      </c>
      <c r="V157" t="s">
        <v>135</v>
      </c>
      <c r="W157" t="s">
        <v>136</v>
      </c>
      <c r="X157" t="s">
        <v>320</v>
      </c>
      <c r="AA157" s="94">
        <v>2163</v>
      </c>
      <c r="AB157" s="94">
        <v>2163</v>
      </c>
      <c r="AC157">
        <f t="shared" si="4"/>
        <v>2000</v>
      </c>
      <c r="AD157" t="str">
        <f t="shared" si="5"/>
        <v>301</v>
      </c>
    </row>
    <row r="158" spans="1:30" hidden="1" x14ac:dyDescent="0.25">
      <c r="A158" t="s">
        <v>317</v>
      </c>
      <c r="B158" t="s">
        <v>139</v>
      </c>
      <c r="C158" t="s">
        <v>157</v>
      </c>
      <c r="D158" t="s">
        <v>291</v>
      </c>
      <c r="E158" t="s">
        <v>122</v>
      </c>
      <c r="F158" t="s">
        <v>159</v>
      </c>
      <c r="G158" t="s">
        <v>160</v>
      </c>
      <c r="H158" t="s">
        <v>143</v>
      </c>
      <c r="I158" t="s">
        <v>124</v>
      </c>
      <c r="J158" t="s">
        <v>125</v>
      </c>
      <c r="K158" t="s">
        <v>292</v>
      </c>
      <c r="N158" t="s">
        <v>319</v>
      </c>
      <c r="O158" t="s">
        <v>146</v>
      </c>
      <c r="P158" t="s">
        <v>162</v>
      </c>
      <c r="Q158" t="s">
        <v>169</v>
      </c>
      <c r="R158" t="s">
        <v>131</v>
      </c>
      <c r="S158" t="s">
        <v>164</v>
      </c>
      <c r="T158" t="s">
        <v>165</v>
      </c>
      <c r="U158" t="s">
        <v>151</v>
      </c>
      <c r="V158" t="s">
        <v>135</v>
      </c>
      <c r="W158" t="s">
        <v>136</v>
      </c>
      <c r="X158" t="s">
        <v>294</v>
      </c>
      <c r="Y158" s="94">
        <v>0</v>
      </c>
      <c r="Z158" s="94">
        <v>0</v>
      </c>
      <c r="AA158" s="94">
        <v>36919.32</v>
      </c>
      <c r="AB158" s="94">
        <v>36919.32</v>
      </c>
      <c r="AC158">
        <f t="shared" si="4"/>
        <v>3000</v>
      </c>
      <c r="AD158" t="str">
        <f t="shared" si="5"/>
        <v>301</v>
      </c>
    </row>
    <row r="159" spans="1:30" hidden="1" x14ac:dyDescent="0.25">
      <c r="A159" t="s">
        <v>317</v>
      </c>
      <c r="B159" t="s">
        <v>139</v>
      </c>
      <c r="C159" t="s">
        <v>157</v>
      </c>
      <c r="D159" t="s">
        <v>315</v>
      </c>
      <c r="E159" t="s">
        <v>122</v>
      </c>
      <c r="F159" t="s">
        <v>159</v>
      </c>
      <c r="G159" t="s">
        <v>160</v>
      </c>
      <c r="H159" t="s">
        <v>143</v>
      </c>
      <c r="I159" t="s">
        <v>124</v>
      </c>
      <c r="J159" t="s">
        <v>125</v>
      </c>
      <c r="K159" t="s">
        <v>292</v>
      </c>
      <c r="N159" t="s">
        <v>319</v>
      </c>
      <c r="O159" t="s">
        <v>146</v>
      </c>
      <c r="P159" t="s">
        <v>162</v>
      </c>
      <c r="Q159" t="s">
        <v>316</v>
      </c>
      <c r="R159" t="s">
        <v>131</v>
      </c>
      <c r="S159" t="s">
        <v>164</v>
      </c>
      <c r="T159" t="s">
        <v>165</v>
      </c>
      <c r="U159" t="s">
        <v>151</v>
      </c>
      <c r="V159" t="s">
        <v>135</v>
      </c>
      <c r="W159" t="s">
        <v>136</v>
      </c>
      <c r="X159" t="s">
        <v>294</v>
      </c>
      <c r="Y159" s="94">
        <v>20100</v>
      </c>
      <c r="Z159" s="94">
        <v>20100</v>
      </c>
      <c r="AA159" s="94">
        <v>0</v>
      </c>
      <c r="AB159" s="94">
        <v>0</v>
      </c>
      <c r="AC159">
        <f t="shared" si="4"/>
        <v>3000</v>
      </c>
      <c r="AD159" t="str">
        <f t="shared" si="5"/>
        <v>301</v>
      </c>
    </row>
    <row r="160" spans="1:30" hidden="1" x14ac:dyDescent="0.25">
      <c r="A160" t="s">
        <v>317</v>
      </c>
      <c r="B160" t="s">
        <v>139</v>
      </c>
      <c r="C160" t="s">
        <v>157</v>
      </c>
      <c r="D160" t="s">
        <v>315</v>
      </c>
      <c r="E160" t="s">
        <v>122</v>
      </c>
      <c r="F160" t="s">
        <v>159</v>
      </c>
      <c r="G160" t="s">
        <v>160</v>
      </c>
      <c r="H160" t="s">
        <v>304</v>
      </c>
      <c r="I160" t="s">
        <v>124</v>
      </c>
      <c r="J160" t="s">
        <v>125</v>
      </c>
      <c r="K160" t="s">
        <v>292</v>
      </c>
      <c r="N160" t="s">
        <v>319</v>
      </c>
      <c r="O160" t="s">
        <v>146</v>
      </c>
      <c r="P160" t="s">
        <v>162</v>
      </c>
      <c r="Q160" t="s">
        <v>316</v>
      </c>
      <c r="R160" t="s">
        <v>131</v>
      </c>
      <c r="S160" t="s">
        <v>164</v>
      </c>
      <c r="T160" t="s">
        <v>165</v>
      </c>
      <c r="U160" t="s">
        <v>134</v>
      </c>
      <c r="V160" t="s">
        <v>135</v>
      </c>
      <c r="W160" t="s">
        <v>136</v>
      </c>
      <c r="X160" t="s">
        <v>320</v>
      </c>
      <c r="AA160" s="94">
        <v>20703</v>
      </c>
      <c r="AB160" s="94">
        <v>20703</v>
      </c>
      <c r="AC160">
        <f t="shared" si="4"/>
        <v>3000</v>
      </c>
      <c r="AD160" t="str">
        <f t="shared" si="5"/>
        <v>301</v>
      </c>
    </row>
    <row r="161" spans="1:30" hidden="1" x14ac:dyDescent="0.25">
      <c r="A161" t="s">
        <v>317</v>
      </c>
      <c r="B161" t="s">
        <v>139</v>
      </c>
      <c r="C161" t="s">
        <v>157</v>
      </c>
      <c r="D161" t="s">
        <v>256</v>
      </c>
      <c r="E161" t="s">
        <v>122</v>
      </c>
      <c r="F161" t="s">
        <v>159</v>
      </c>
      <c r="G161" t="s">
        <v>160</v>
      </c>
      <c r="H161" t="s">
        <v>143</v>
      </c>
      <c r="I161" t="s">
        <v>124</v>
      </c>
      <c r="J161" t="s">
        <v>125</v>
      </c>
      <c r="K161" t="s">
        <v>292</v>
      </c>
      <c r="N161" t="s">
        <v>319</v>
      </c>
      <c r="O161" t="s">
        <v>146</v>
      </c>
      <c r="P161" t="s">
        <v>162</v>
      </c>
      <c r="Q161" t="s">
        <v>257</v>
      </c>
      <c r="R161" t="s">
        <v>131</v>
      </c>
      <c r="S161" t="s">
        <v>164</v>
      </c>
      <c r="T161" t="s">
        <v>165</v>
      </c>
      <c r="U161" t="s">
        <v>151</v>
      </c>
      <c r="V161" t="s">
        <v>135</v>
      </c>
      <c r="W161" t="s">
        <v>136</v>
      </c>
      <c r="X161" t="s">
        <v>294</v>
      </c>
      <c r="Y161" s="94">
        <v>12000</v>
      </c>
      <c r="Z161" s="94">
        <v>12000</v>
      </c>
      <c r="AA161" s="94">
        <v>0</v>
      </c>
      <c r="AB161" s="94">
        <v>0</v>
      </c>
      <c r="AC161">
        <f t="shared" si="4"/>
        <v>3000</v>
      </c>
      <c r="AD161" t="str">
        <f t="shared" si="5"/>
        <v>301</v>
      </c>
    </row>
    <row r="162" spans="1:30" hidden="1" x14ac:dyDescent="0.25">
      <c r="A162" t="s">
        <v>317</v>
      </c>
      <c r="B162" t="s">
        <v>139</v>
      </c>
      <c r="C162" t="s">
        <v>157</v>
      </c>
      <c r="D162" t="s">
        <v>256</v>
      </c>
      <c r="E162" t="s">
        <v>122</v>
      </c>
      <c r="F162" t="s">
        <v>159</v>
      </c>
      <c r="G162" t="s">
        <v>160</v>
      </c>
      <c r="H162" t="s">
        <v>304</v>
      </c>
      <c r="I162" t="s">
        <v>124</v>
      </c>
      <c r="J162" t="s">
        <v>125</v>
      </c>
      <c r="K162" t="s">
        <v>292</v>
      </c>
      <c r="N162" t="s">
        <v>319</v>
      </c>
      <c r="O162" t="s">
        <v>146</v>
      </c>
      <c r="P162" t="s">
        <v>162</v>
      </c>
      <c r="Q162" t="s">
        <v>257</v>
      </c>
      <c r="R162" t="s">
        <v>131</v>
      </c>
      <c r="S162" t="s">
        <v>164</v>
      </c>
      <c r="T162" t="s">
        <v>165</v>
      </c>
      <c r="U162" t="s">
        <v>134</v>
      </c>
      <c r="V162" t="s">
        <v>135</v>
      </c>
      <c r="W162" t="s">
        <v>136</v>
      </c>
      <c r="X162" t="s">
        <v>320</v>
      </c>
      <c r="AA162" s="94">
        <v>12360</v>
      </c>
      <c r="AB162" s="94">
        <v>12360</v>
      </c>
      <c r="AC162">
        <f t="shared" si="4"/>
        <v>3000</v>
      </c>
      <c r="AD162" t="str">
        <f t="shared" si="5"/>
        <v>301</v>
      </c>
    </row>
    <row r="163" spans="1:30" hidden="1" x14ac:dyDescent="0.25">
      <c r="A163" t="s">
        <v>317</v>
      </c>
      <c r="B163" t="s">
        <v>139</v>
      </c>
      <c r="C163" t="s">
        <v>157</v>
      </c>
      <c r="D163" t="s">
        <v>264</v>
      </c>
      <c r="E163" t="s">
        <v>122</v>
      </c>
      <c r="F163" t="s">
        <v>159</v>
      </c>
      <c r="G163" t="s">
        <v>160</v>
      </c>
      <c r="H163" t="s">
        <v>143</v>
      </c>
      <c r="I163" t="s">
        <v>124</v>
      </c>
      <c r="J163" t="s">
        <v>125</v>
      </c>
      <c r="K163" t="s">
        <v>292</v>
      </c>
      <c r="N163" t="s">
        <v>319</v>
      </c>
      <c r="O163" t="s">
        <v>146</v>
      </c>
      <c r="P163" t="s">
        <v>162</v>
      </c>
      <c r="Q163" t="s">
        <v>265</v>
      </c>
      <c r="R163" t="s">
        <v>131</v>
      </c>
      <c r="S163" t="s">
        <v>164</v>
      </c>
      <c r="T163" t="s">
        <v>165</v>
      </c>
      <c r="U163" t="s">
        <v>151</v>
      </c>
      <c r="V163" t="s">
        <v>135</v>
      </c>
      <c r="W163" t="s">
        <v>136</v>
      </c>
      <c r="X163" t="s">
        <v>294</v>
      </c>
      <c r="Y163" s="94">
        <v>24000</v>
      </c>
      <c r="Z163" s="94">
        <v>24000</v>
      </c>
      <c r="AA163" s="94">
        <v>0</v>
      </c>
      <c r="AB163" s="94">
        <v>0</v>
      </c>
      <c r="AC163">
        <f t="shared" si="4"/>
        <v>3000</v>
      </c>
      <c r="AD163" t="str">
        <f t="shared" si="5"/>
        <v>301</v>
      </c>
    </row>
    <row r="164" spans="1:30" hidden="1" x14ac:dyDescent="0.25">
      <c r="A164" t="s">
        <v>317</v>
      </c>
      <c r="B164" t="s">
        <v>139</v>
      </c>
      <c r="C164" t="s">
        <v>157</v>
      </c>
      <c r="D164" t="s">
        <v>264</v>
      </c>
      <c r="E164" t="s">
        <v>122</v>
      </c>
      <c r="F164" t="s">
        <v>159</v>
      </c>
      <c r="G164" t="s">
        <v>160</v>
      </c>
      <c r="H164" t="s">
        <v>304</v>
      </c>
      <c r="I164" t="s">
        <v>124</v>
      </c>
      <c r="J164" t="s">
        <v>125</v>
      </c>
      <c r="K164" t="s">
        <v>292</v>
      </c>
      <c r="N164" t="s">
        <v>319</v>
      </c>
      <c r="O164" t="s">
        <v>146</v>
      </c>
      <c r="P164" t="s">
        <v>162</v>
      </c>
      <c r="Q164" t="s">
        <v>265</v>
      </c>
      <c r="R164" t="s">
        <v>131</v>
      </c>
      <c r="S164" t="s">
        <v>164</v>
      </c>
      <c r="T164" t="s">
        <v>165</v>
      </c>
      <c r="U164" t="s">
        <v>134</v>
      </c>
      <c r="V164" t="s">
        <v>135</v>
      </c>
      <c r="W164" t="s">
        <v>136</v>
      </c>
      <c r="X164" t="s">
        <v>320</v>
      </c>
      <c r="AA164" s="94">
        <v>24720</v>
      </c>
      <c r="AB164" s="94">
        <v>24720</v>
      </c>
      <c r="AC164">
        <f t="shared" si="4"/>
        <v>3000</v>
      </c>
      <c r="AD164" t="str">
        <f t="shared" si="5"/>
        <v>301</v>
      </c>
    </row>
    <row r="165" spans="1:30" hidden="1" x14ac:dyDescent="0.25">
      <c r="A165" t="s">
        <v>317</v>
      </c>
      <c r="B165" t="s">
        <v>139</v>
      </c>
      <c r="C165" t="s">
        <v>157</v>
      </c>
      <c r="D165" t="s">
        <v>268</v>
      </c>
      <c r="E165" t="s">
        <v>122</v>
      </c>
      <c r="F165" t="s">
        <v>159</v>
      </c>
      <c r="G165" t="s">
        <v>160</v>
      </c>
      <c r="H165" t="s">
        <v>143</v>
      </c>
      <c r="I165" t="s">
        <v>124</v>
      </c>
      <c r="J165" t="s">
        <v>125</v>
      </c>
      <c r="K165" t="s">
        <v>292</v>
      </c>
      <c r="N165" t="s">
        <v>319</v>
      </c>
      <c r="O165" t="s">
        <v>146</v>
      </c>
      <c r="P165" t="s">
        <v>162</v>
      </c>
      <c r="Q165" t="s">
        <v>269</v>
      </c>
      <c r="R165" t="s">
        <v>131</v>
      </c>
      <c r="S165" t="s">
        <v>164</v>
      </c>
      <c r="T165" t="s">
        <v>165</v>
      </c>
      <c r="U165" t="s">
        <v>151</v>
      </c>
      <c r="V165" t="s">
        <v>135</v>
      </c>
      <c r="W165" t="s">
        <v>136</v>
      </c>
      <c r="X165" t="s">
        <v>294</v>
      </c>
      <c r="Y165" s="94">
        <v>6000</v>
      </c>
      <c r="Z165" s="94">
        <v>6000</v>
      </c>
      <c r="AA165" s="94">
        <v>0</v>
      </c>
      <c r="AB165" s="94">
        <v>0</v>
      </c>
      <c r="AC165">
        <f t="shared" si="4"/>
        <v>3000</v>
      </c>
      <c r="AD165" t="str">
        <f t="shared" si="5"/>
        <v>301</v>
      </c>
    </row>
    <row r="166" spans="1:30" hidden="1" x14ac:dyDescent="0.25">
      <c r="A166" t="s">
        <v>317</v>
      </c>
      <c r="B166" t="s">
        <v>139</v>
      </c>
      <c r="C166" t="s">
        <v>157</v>
      </c>
      <c r="D166" t="s">
        <v>268</v>
      </c>
      <c r="E166" t="s">
        <v>122</v>
      </c>
      <c r="F166" t="s">
        <v>159</v>
      </c>
      <c r="G166" t="s">
        <v>160</v>
      </c>
      <c r="H166" t="s">
        <v>304</v>
      </c>
      <c r="I166" t="s">
        <v>124</v>
      </c>
      <c r="J166" t="s">
        <v>125</v>
      </c>
      <c r="K166" t="s">
        <v>292</v>
      </c>
      <c r="N166" t="s">
        <v>319</v>
      </c>
      <c r="O166" t="s">
        <v>146</v>
      </c>
      <c r="P166" t="s">
        <v>162</v>
      </c>
      <c r="Q166" t="s">
        <v>269</v>
      </c>
      <c r="R166" t="s">
        <v>131</v>
      </c>
      <c r="S166" t="s">
        <v>164</v>
      </c>
      <c r="T166" t="s">
        <v>165</v>
      </c>
      <c r="U166" t="s">
        <v>134</v>
      </c>
      <c r="V166" t="s">
        <v>135</v>
      </c>
      <c r="W166" t="s">
        <v>136</v>
      </c>
      <c r="X166" t="s">
        <v>320</v>
      </c>
      <c r="AA166" s="94">
        <v>6180</v>
      </c>
      <c r="AB166" s="94">
        <v>6180</v>
      </c>
      <c r="AC166">
        <f t="shared" si="4"/>
        <v>3000</v>
      </c>
      <c r="AD166" t="str">
        <f t="shared" si="5"/>
        <v>301</v>
      </c>
    </row>
    <row r="167" spans="1:30" hidden="1" x14ac:dyDescent="0.25">
      <c r="A167" t="s">
        <v>317</v>
      </c>
      <c r="B167" t="s">
        <v>139</v>
      </c>
      <c r="C167" t="s">
        <v>157</v>
      </c>
      <c r="D167" t="s">
        <v>270</v>
      </c>
      <c r="E167" t="s">
        <v>122</v>
      </c>
      <c r="F167" t="s">
        <v>159</v>
      </c>
      <c r="G167" t="s">
        <v>160</v>
      </c>
      <c r="H167" t="s">
        <v>143</v>
      </c>
      <c r="I167" t="s">
        <v>124</v>
      </c>
      <c r="J167" t="s">
        <v>125</v>
      </c>
      <c r="K167" t="s">
        <v>292</v>
      </c>
      <c r="N167" t="s">
        <v>319</v>
      </c>
      <c r="O167" t="s">
        <v>146</v>
      </c>
      <c r="P167" t="s">
        <v>162</v>
      </c>
      <c r="Q167" t="s">
        <v>271</v>
      </c>
      <c r="R167" t="s">
        <v>131</v>
      </c>
      <c r="S167" t="s">
        <v>164</v>
      </c>
      <c r="T167" t="s">
        <v>165</v>
      </c>
      <c r="U167" t="s">
        <v>151</v>
      </c>
      <c r="V167" t="s">
        <v>135</v>
      </c>
      <c r="W167" t="s">
        <v>136</v>
      </c>
      <c r="X167" t="s">
        <v>294</v>
      </c>
      <c r="Y167" s="94">
        <v>2000</v>
      </c>
      <c r="Z167" s="94">
        <v>2000</v>
      </c>
      <c r="AA167" s="94">
        <v>0</v>
      </c>
      <c r="AB167" s="94">
        <v>0</v>
      </c>
      <c r="AC167">
        <f t="shared" si="4"/>
        <v>3000</v>
      </c>
      <c r="AD167" t="str">
        <f t="shared" si="5"/>
        <v>301</v>
      </c>
    </row>
    <row r="168" spans="1:30" hidden="1" x14ac:dyDescent="0.25">
      <c r="A168" t="s">
        <v>317</v>
      </c>
      <c r="B168" t="s">
        <v>139</v>
      </c>
      <c r="C168" t="s">
        <v>157</v>
      </c>
      <c r="D168" t="s">
        <v>270</v>
      </c>
      <c r="E168" t="s">
        <v>122</v>
      </c>
      <c r="F168" t="s">
        <v>159</v>
      </c>
      <c r="G168" t="s">
        <v>160</v>
      </c>
      <c r="H168" t="s">
        <v>304</v>
      </c>
      <c r="I168" t="s">
        <v>124</v>
      </c>
      <c r="J168" t="s">
        <v>125</v>
      </c>
      <c r="K168" t="s">
        <v>292</v>
      </c>
      <c r="N168" t="s">
        <v>319</v>
      </c>
      <c r="O168" t="s">
        <v>146</v>
      </c>
      <c r="P168" t="s">
        <v>162</v>
      </c>
      <c r="Q168" t="s">
        <v>271</v>
      </c>
      <c r="R168" t="s">
        <v>131</v>
      </c>
      <c r="S168" t="s">
        <v>164</v>
      </c>
      <c r="T168" t="s">
        <v>165</v>
      </c>
      <c r="U168" t="s">
        <v>134</v>
      </c>
      <c r="V168" t="s">
        <v>135</v>
      </c>
      <c r="W168" t="s">
        <v>136</v>
      </c>
      <c r="X168" t="s">
        <v>320</v>
      </c>
      <c r="AA168" s="94">
        <v>2060</v>
      </c>
      <c r="AB168" s="94">
        <v>2060</v>
      </c>
      <c r="AC168">
        <f t="shared" si="4"/>
        <v>3000</v>
      </c>
      <c r="AD168" t="str">
        <f t="shared" si="5"/>
        <v>301</v>
      </c>
    </row>
    <row r="169" spans="1:30" hidden="1" x14ac:dyDescent="0.25">
      <c r="A169" t="s">
        <v>317</v>
      </c>
      <c r="B169" t="s">
        <v>139</v>
      </c>
      <c r="C169" t="s">
        <v>157</v>
      </c>
      <c r="D169" t="s">
        <v>276</v>
      </c>
      <c r="E169" t="s">
        <v>122</v>
      </c>
      <c r="F169" t="s">
        <v>159</v>
      </c>
      <c r="G169" t="s">
        <v>160</v>
      </c>
      <c r="H169" t="s">
        <v>143</v>
      </c>
      <c r="I169" t="s">
        <v>124</v>
      </c>
      <c r="J169" t="s">
        <v>125</v>
      </c>
      <c r="K169" t="s">
        <v>292</v>
      </c>
      <c r="N169" t="s">
        <v>319</v>
      </c>
      <c r="O169" t="s">
        <v>146</v>
      </c>
      <c r="P169" t="s">
        <v>162</v>
      </c>
      <c r="Q169" t="s">
        <v>277</v>
      </c>
      <c r="R169" t="s">
        <v>131</v>
      </c>
      <c r="S169" t="s">
        <v>164</v>
      </c>
      <c r="T169" t="s">
        <v>165</v>
      </c>
      <c r="U169" t="s">
        <v>151</v>
      </c>
      <c r="V169" t="s">
        <v>135</v>
      </c>
      <c r="W169" t="s">
        <v>136</v>
      </c>
      <c r="X169" t="s">
        <v>294</v>
      </c>
      <c r="Y169" s="94">
        <v>12000</v>
      </c>
      <c r="Z169" s="94">
        <v>12000</v>
      </c>
      <c r="AA169" s="94">
        <v>0</v>
      </c>
      <c r="AB169" s="94">
        <v>0</v>
      </c>
      <c r="AC169">
        <f t="shared" si="4"/>
        <v>3000</v>
      </c>
      <c r="AD169" t="str">
        <f t="shared" si="5"/>
        <v>301</v>
      </c>
    </row>
    <row r="170" spans="1:30" hidden="1" x14ac:dyDescent="0.25">
      <c r="A170" t="s">
        <v>317</v>
      </c>
      <c r="B170" t="s">
        <v>139</v>
      </c>
      <c r="C170" t="s">
        <v>157</v>
      </c>
      <c r="D170" t="s">
        <v>276</v>
      </c>
      <c r="E170" t="s">
        <v>122</v>
      </c>
      <c r="F170" t="s">
        <v>159</v>
      </c>
      <c r="G170" t="s">
        <v>160</v>
      </c>
      <c r="H170" t="s">
        <v>304</v>
      </c>
      <c r="I170" t="s">
        <v>124</v>
      </c>
      <c r="J170" t="s">
        <v>125</v>
      </c>
      <c r="K170" t="s">
        <v>292</v>
      </c>
      <c r="N170" t="s">
        <v>319</v>
      </c>
      <c r="O170" t="s">
        <v>146</v>
      </c>
      <c r="P170" t="s">
        <v>162</v>
      </c>
      <c r="Q170" t="s">
        <v>277</v>
      </c>
      <c r="R170" t="s">
        <v>131</v>
      </c>
      <c r="S170" t="s">
        <v>164</v>
      </c>
      <c r="T170" t="s">
        <v>165</v>
      </c>
      <c r="U170" t="s">
        <v>134</v>
      </c>
      <c r="V170" t="s">
        <v>135</v>
      </c>
      <c r="W170" t="s">
        <v>136</v>
      </c>
      <c r="X170" t="s">
        <v>320</v>
      </c>
      <c r="AA170" s="94">
        <v>12360</v>
      </c>
      <c r="AB170" s="94">
        <v>12360</v>
      </c>
      <c r="AC170">
        <f t="shared" si="4"/>
        <v>3000</v>
      </c>
      <c r="AD170" t="str">
        <f t="shared" si="5"/>
        <v>301</v>
      </c>
    </row>
    <row r="171" spans="1:30" hidden="1" x14ac:dyDescent="0.25">
      <c r="A171" t="s">
        <v>317</v>
      </c>
      <c r="B171" t="s">
        <v>139</v>
      </c>
      <c r="C171" t="s">
        <v>157</v>
      </c>
      <c r="D171" t="s">
        <v>172</v>
      </c>
      <c r="E171" t="s">
        <v>122</v>
      </c>
      <c r="F171" t="s">
        <v>159</v>
      </c>
      <c r="G171" t="s">
        <v>160</v>
      </c>
      <c r="H171" t="s">
        <v>143</v>
      </c>
      <c r="I171" t="s">
        <v>124</v>
      </c>
      <c r="J171" t="s">
        <v>125</v>
      </c>
      <c r="K171" t="s">
        <v>292</v>
      </c>
      <c r="N171" t="s">
        <v>319</v>
      </c>
      <c r="O171" t="s">
        <v>146</v>
      </c>
      <c r="P171" t="s">
        <v>162</v>
      </c>
      <c r="Q171" t="s">
        <v>173</v>
      </c>
      <c r="R171" t="s">
        <v>131</v>
      </c>
      <c r="S171" t="s">
        <v>164</v>
      </c>
      <c r="T171" t="s">
        <v>165</v>
      </c>
      <c r="U171" t="s">
        <v>151</v>
      </c>
      <c r="V171" t="s">
        <v>135</v>
      </c>
      <c r="W171" t="s">
        <v>136</v>
      </c>
      <c r="X171" t="s">
        <v>294</v>
      </c>
      <c r="Y171" s="94">
        <v>12000</v>
      </c>
      <c r="Z171" s="94">
        <v>12000</v>
      </c>
      <c r="AA171" s="94">
        <v>0</v>
      </c>
      <c r="AB171" s="94">
        <v>0</v>
      </c>
      <c r="AC171">
        <f t="shared" si="4"/>
        <v>3000</v>
      </c>
      <c r="AD171" t="str">
        <f t="shared" si="5"/>
        <v>301</v>
      </c>
    </row>
    <row r="172" spans="1:30" hidden="1" x14ac:dyDescent="0.25">
      <c r="A172" t="s">
        <v>317</v>
      </c>
      <c r="B172" t="s">
        <v>139</v>
      </c>
      <c r="C172" t="s">
        <v>157</v>
      </c>
      <c r="D172" t="s">
        <v>172</v>
      </c>
      <c r="E172" t="s">
        <v>122</v>
      </c>
      <c r="F172" t="s">
        <v>159</v>
      </c>
      <c r="G172" t="s">
        <v>160</v>
      </c>
      <c r="H172" t="s">
        <v>304</v>
      </c>
      <c r="I172" t="s">
        <v>124</v>
      </c>
      <c r="J172" t="s">
        <v>125</v>
      </c>
      <c r="K172" t="s">
        <v>292</v>
      </c>
      <c r="N172" t="s">
        <v>319</v>
      </c>
      <c r="O172" t="s">
        <v>146</v>
      </c>
      <c r="P172" t="s">
        <v>162</v>
      </c>
      <c r="Q172" t="s">
        <v>173</v>
      </c>
      <c r="R172" t="s">
        <v>131</v>
      </c>
      <c r="S172" t="s">
        <v>164</v>
      </c>
      <c r="T172" t="s">
        <v>165</v>
      </c>
      <c r="U172" t="s">
        <v>134</v>
      </c>
      <c r="V172" t="s">
        <v>135</v>
      </c>
      <c r="W172" t="s">
        <v>136</v>
      </c>
      <c r="X172" t="s">
        <v>320</v>
      </c>
      <c r="AA172" s="94">
        <v>12360</v>
      </c>
      <c r="AB172" s="94">
        <v>12360</v>
      </c>
      <c r="AC172">
        <f t="shared" si="4"/>
        <v>3000</v>
      </c>
      <c r="AD172" t="str">
        <f t="shared" si="5"/>
        <v>301</v>
      </c>
    </row>
    <row r="173" spans="1:30" hidden="1" x14ac:dyDescent="0.25">
      <c r="A173" t="s">
        <v>317</v>
      </c>
      <c r="B173" t="s">
        <v>139</v>
      </c>
      <c r="C173" t="s">
        <v>157</v>
      </c>
      <c r="D173" t="s">
        <v>321</v>
      </c>
      <c r="E173" t="s">
        <v>122</v>
      </c>
      <c r="F173" t="s">
        <v>159</v>
      </c>
      <c r="G173" t="s">
        <v>160</v>
      </c>
      <c r="H173" t="s">
        <v>143</v>
      </c>
      <c r="I173" t="s">
        <v>124</v>
      </c>
      <c r="J173" t="s">
        <v>125</v>
      </c>
      <c r="K173" t="s">
        <v>292</v>
      </c>
      <c r="N173" t="s">
        <v>319</v>
      </c>
      <c r="O173" t="s">
        <v>146</v>
      </c>
      <c r="P173" t="s">
        <v>162</v>
      </c>
      <c r="Q173" t="s">
        <v>322</v>
      </c>
      <c r="R173" t="s">
        <v>131</v>
      </c>
      <c r="S173" t="s">
        <v>164</v>
      </c>
      <c r="T173" t="s">
        <v>165</v>
      </c>
      <c r="U173" t="s">
        <v>151</v>
      </c>
      <c r="V173" t="s">
        <v>135</v>
      </c>
      <c r="W173" t="s">
        <v>136</v>
      </c>
      <c r="X173" t="s">
        <v>294</v>
      </c>
      <c r="Y173" s="94">
        <v>7200</v>
      </c>
      <c r="Z173" s="94">
        <v>7200</v>
      </c>
      <c r="AA173" s="94">
        <v>0</v>
      </c>
      <c r="AB173" s="94">
        <v>0</v>
      </c>
      <c r="AC173">
        <f t="shared" si="4"/>
        <v>3000</v>
      </c>
      <c r="AD173" t="str">
        <f t="shared" si="5"/>
        <v>301</v>
      </c>
    </row>
    <row r="174" spans="1:30" hidden="1" x14ac:dyDescent="0.25">
      <c r="A174" t="s">
        <v>317</v>
      </c>
      <c r="B174" t="s">
        <v>139</v>
      </c>
      <c r="C174" t="s">
        <v>157</v>
      </c>
      <c r="D174" t="s">
        <v>321</v>
      </c>
      <c r="E174" t="s">
        <v>122</v>
      </c>
      <c r="F174" t="s">
        <v>159</v>
      </c>
      <c r="G174" t="s">
        <v>160</v>
      </c>
      <c r="H174" t="s">
        <v>304</v>
      </c>
      <c r="I174" t="s">
        <v>124</v>
      </c>
      <c r="J174" t="s">
        <v>125</v>
      </c>
      <c r="K174" t="s">
        <v>292</v>
      </c>
      <c r="N174" t="s">
        <v>319</v>
      </c>
      <c r="O174" t="s">
        <v>146</v>
      </c>
      <c r="P174" t="s">
        <v>162</v>
      </c>
      <c r="Q174" t="s">
        <v>322</v>
      </c>
      <c r="R174" t="s">
        <v>131</v>
      </c>
      <c r="S174" t="s">
        <v>164</v>
      </c>
      <c r="T174" t="s">
        <v>165</v>
      </c>
      <c r="U174" t="s">
        <v>134</v>
      </c>
      <c r="V174" t="s">
        <v>135</v>
      </c>
      <c r="W174" t="s">
        <v>136</v>
      </c>
      <c r="X174" t="s">
        <v>320</v>
      </c>
      <c r="AA174" s="94">
        <v>7416</v>
      </c>
      <c r="AB174" s="94">
        <v>7416</v>
      </c>
      <c r="AC174">
        <f t="shared" si="4"/>
        <v>3000</v>
      </c>
      <c r="AD174" t="str">
        <f t="shared" si="5"/>
        <v>301</v>
      </c>
    </row>
    <row r="175" spans="1:30" hidden="1" x14ac:dyDescent="0.25">
      <c r="A175" t="s">
        <v>317</v>
      </c>
      <c r="B175" t="s">
        <v>139</v>
      </c>
      <c r="C175" t="s">
        <v>157</v>
      </c>
      <c r="D175" t="s">
        <v>174</v>
      </c>
      <c r="E175" t="s">
        <v>122</v>
      </c>
      <c r="F175" t="s">
        <v>159</v>
      </c>
      <c r="G175" t="s">
        <v>160</v>
      </c>
      <c r="H175" t="s">
        <v>143</v>
      </c>
      <c r="I175" t="s">
        <v>124</v>
      </c>
      <c r="J175" t="s">
        <v>125</v>
      </c>
      <c r="K175" t="s">
        <v>292</v>
      </c>
      <c r="N175" t="s">
        <v>319</v>
      </c>
      <c r="O175" t="s">
        <v>146</v>
      </c>
      <c r="P175" t="s">
        <v>162</v>
      </c>
      <c r="Q175" t="s">
        <v>175</v>
      </c>
      <c r="R175" t="s">
        <v>131</v>
      </c>
      <c r="S175" t="s">
        <v>164</v>
      </c>
      <c r="T175" t="s">
        <v>165</v>
      </c>
      <c r="U175" t="s">
        <v>151</v>
      </c>
      <c r="V175" t="s">
        <v>135</v>
      </c>
      <c r="W175" t="s">
        <v>136</v>
      </c>
      <c r="X175" t="s">
        <v>294</v>
      </c>
      <c r="Y175" s="94">
        <v>30000</v>
      </c>
      <c r="Z175" s="94">
        <v>30000</v>
      </c>
      <c r="AA175" s="94">
        <v>0</v>
      </c>
      <c r="AB175" s="94">
        <v>0</v>
      </c>
      <c r="AC175">
        <f t="shared" si="4"/>
        <v>3000</v>
      </c>
      <c r="AD175" t="str">
        <f t="shared" si="5"/>
        <v>301</v>
      </c>
    </row>
    <row r="176" spans="1:30" hidden="1" x14ac:dyDescent="0.25">
      <c r="A176" t="s">
        <v>317</v>
      </c>
      <c r="B176" t="s">
        <v>139</v>
      </c>
      <c r="C176" t="s">
        <v>157</v>
      </c>
      <c r="D176" t="s">
        <v>174</v>
      </c>
      <c r="E176" t="s">
        <v>122</v>
      </c>
      <c r="F176" t="s">
        <v>159</v>
      </c>
      <c r="G176" t="s">
        <v>160</v>
      </c>
      <c r="H176" t="s">
        <v>304</v>
      </c>
      <c r="I176" t="s">
        <v>124</v>
      </c>
      <c r="J176" t="s">
        <v>125</v>
      </c>
      <c r="K176" t="s">
        <v>292</v>
      </c>
      <c r="N176" t="s">
        <v>319</v>
      </c>
      <c r="O176" t="s">
        <v>146</v>
      </c>
      <c r="P176" t="s">
        <v>162</v>
      </c>
      <c r="Q176" t="s">
        <v>175</v>
      </c>
      <c r="R176" t="s">
        <v>131</v>
      </c>
      <c r="S176" t="s">
        <v>164</v>
      </c>
      <c r="T176" t="s">
        <v>165</v>
      </c>
      <c r="U176" t="s">
        <v>134</v>
      </c>
      <c r="V176" t="s">
        <v>135</v>
      </c>
      <c r="W176" t="s">
        <v>136</v>
      </c>
      <c r="X176" t="s">
        <v>320</v>
      </c>
      <c r="AA176" s="94">
        <v>30900</v>
      </c>
      <c r="AB176" s="94">
        <v>30900</v>
      </c>
      <c r="AC176">
        <f t="shared" si="4"/>
        <v>3000</v>
      </c>
      <c r="AD176" t="str">
        <f t="shared" si="5"/>
        <v>301</v>
      </c>
    </row>
    <row r="177" spans="1:30" hidden="1" x14ac:dyDescent="0.25">
      <c r="A177" t="s">
        <v>317</v>
      </c>
      <c r="B177" t="s">
        <v>139</v>
      </c>
      <c r="C177" t="s">
        <v>157</v>
      </c>
      <c r="D177" t="s">
        <v>282</v>
      </c>
      <c r="E177" t="s">
        <v>122</v>
      </c>
      <c r="F177" t="s">
        <v>159</v>
      </c>
      <c r="G177" t="s">
        <v>160</v>
      </c>
      <c r="H177" t="s">
        <v>143</v>
      </c>
      <c r="I177" t="s">
        <v>124</v>
      </c>
      <c r="J177" t="s">
        <v>125</v>
      </c>
      <c r="K177" t="s">
        <v>292</v>
      </c>
      <c r="N177" t="s">
        <v>319</v>
      </c>
      <c r="O177" t="s">
        <v>146</v>
      </c>
      <c r="P177" t="s">
        <v>162</v>
      </c>
      <c r="Q177" t="s">
        <v>283</v>
      </c>
      <c r="R177" t="s">
        <v>131</v>
      </c>
      <c r="S177" t="s">
        <v>164</v>
      </c>
      <c r="T177" t="s">
        <v>165</v>
      </c>
      <c r="U177" t="s">
        <v>151</v>
      </c>
      <c r="V177" t="s">
        <v>135</v>
      </c>
      <c r="W177" t="s">
        <v>136</v>
      </c>
      <c r="X177" t="s">
        <v>294</v>
      </c>
      <c r="Y177" s="94">
        <v>14400</v>
      </c>
      <c r="Z177" s="94">
        <v>14400</v>
      </c>
      <c r="AA177" s="94">
        <v>0</v>
      </c>
      <c r="AB177" s="94">
        <v>0</v>
      </c>
      <c r="AC177">
        <f t="shared" si="4"/>
        <v>3000</v>
      </c>
      <c r="AD177" t="str">
        <f t="shared" si="5"/>
        <v>301</v>
      </c>
    </row>
    <row r="178" spans="1:30" hidden="1" x14ac:dyDescent="0.25">
      <c r="A178" t="s">
        <v>317</v>
      </c>
      <c r="B178" t="s">
        <v>139</v>
      </c>
      <c r="C178" t="s">
        <v>157</v>
      </c>
      <c r="D178" t="s">
        <v>282</v>
      </c>
      <c r="E178" t="s">
        <v>122</v>
      </c>
      <c r="F178" t="s">
        <v>159</v>
      </c>
      <c r="G178" t="s">
        <v>160</v>
      </c>
      <c r="H178" t="s">
        <v>304</v>
      </c>
      <c r="I178" t="s">
        <v>124</v>
      </c>
      <c r="J178" t="s">
        <v>125</v>
      </c>
      <c r="K178" t="s">
        <v>292</v>
      </c>
      <c r="N178" t="s">
        <v>319</v>
      </c>
      <c r="O178" t="s">
        <v>146</v>
      </c>
      <c r="P178" t="s">
        <v>162</v>
      </c>
      <c r="Q178" t="s">
        <v>283</v>
      </c>
      <c r="R178" t="s">
        <v>131</v>
      </c>
      <c r="S178" t="s">
        <v>164</v>
      </c>
      <c r="T178" t="s">
        <v>165</v>
      </c>
      <c r="U178" t="s">
        <v>134</v>
      </c>
      <c r="V178" t="s">
        <v>135</v>
      </c>
      <c r="W178" t="s">
        <v>136</v>
      </c>
      <c r="X178" t="s">
        <v>320</v>
      </c>
      <c r="AA178" s="94">
        <v>14832</v>
      </c>
      <c r="AB178" s="94">
        <v>14832</v>
      </c>
      <c r="AC178">
        <f t="shared" si="4"/>
        <v>3000</v>
      </c>
      <c r="AD178" t="str">
        <f t="shared" si="5"/>
        <v>301</v>
      </c>
    </row>
    <row r="179" spans="1:30" hidden="1" x14ac:dyDescent="0.25">
      <c r="A179" t="s">
        <v>317</v>
      </c>
      <c r="B179" t="s">
        <v>139</v>
      </c>
      <c r="C179" t="s">
        <v>157</v>
      </c>
      <c r="D179" t="s">
        <v>284</v>
      </c>
      <c r="E179" t="s">
        <v>122</v>
      </c>
      <c r="F179" t="s">
        <v>159</v>
      </c>
      <c r="G179" t="s">
        <v>160</v>
      </c>
      <c r="H179" t="s">
        <v>143</v>
      </c>
      <c r="I179" t="s">
        <v>124</v>
      </c>
      <c r="J179" t="s">
        <v>125</v>
      </c>
      <c r="K179" t="s">
        <v>292</v>
      </c>
      <c r="N179" t="s">
        <v>319</v>
      </c>
      <c r="O179" t="s">
        <v>146</v>
      </c>
      <c r="P179" t="s">
        <v>162</v>
      </c>
      <c r="Q179" t="s">
        <v>285</v>
      </c>
      <c r="R179" t="s">
        <v>131</v>
      </c>
      <c r="S179" t="s">
        <v>164</v>
      </c>
      <c r="T179" t="s">
        <v>165</v>
      </c>
      <c r="U179" t="s">
        <v>151</v>
      </c>
      <c r="V179" t="s">
        <v>135</v>
      </c>
      <c r="W179" t="s">
        <v>136</v>
      </c>
      <c r="X179" t="s">
        <v>294</v>
      </c>
      <c r="Y179" s="94">
        <v>31999.919999999998</v>
      </c>
      <c r="Z179" s="94">
        <v>31999.919999999998</v>
      </c>
      <c r="AA179" s="94">
        <v>0</v>
      </c>
      <c r="AB179" s="94">
        <v>0</v>
      </c>
      <c r="AC179">
        <f t="shared" si="4"/>
        <v>3000</v>
      </c>
      <c r="AD179" t="str">
        <f t="shared" si="5"/>
        <v>301</v>
      </c>
    </row>
    <row r="180" spans="1:30" hidden="1" x14ac:dyDescent="0.25">
      <c r="A180" t="s">
        <v>317</v>
      </c>
      <c r="B180" t="s">
        <v>139</v>
      </c>
      <c r="C180" t="s">
        <v>157</v>
      </c>
      <c r="D180" t="s">
        <v>284</v>
      </c>
      <c r="E180" t="s">
        <v>122</v>
      </c>
      <c r="F180" t="s">
        <v>159</v>
      </c>
      <c r="G180" t="s">
        <v>160</v>
      </c>
      <c r="H180" t="s">
        <v>304</v>
      </c>
      <c r="I180" t="s">
        <v>124</v>
      </c>
      <c r="J180" t="s">
        <v>125</v>
      </c>
      <c r="K180" t="s">
        <v>292</v>
      </c>
      <c r="N180" t="s">
        <v>319</v>
      </c>
      <c r="O180" t="s">
        <v>146</v>
      </c>
      <c r="P180" t="s">
        <v>162</v>
      </c>
      <c r="Q180" t="s">
        <v>285</v>
      </c>
      <c r="R180" t="s">
        <v>131</v>
      </c>
      <c r="S180" t="s">
        <v>164</v>
      </c>
      <c r="T180" t="s">
        <v>165</v>
      </c>
      <c r="U180" t="s">
        <v>134</v>
      </c>
      <c r="V180" t="s">
        <v>135</v>
      </c>
      <c r="W180" t="s">
        <v>136</v>
      </c>
      <c r="X180" t="s">
        <v>320</v>
      </c>
      <c r="AA180" s="94">
        <v>32959.919999999998</v>
      </c>
      <c r="AB180" s="94">
        <v>32959.919999999998</v>
      </c>
      <c r="AC180">
        <f t="shared" si="4"/>
        <v>3000</v>
      </c>
      <c r="AD180" t="str">
        <f t="shared" si="5"/>
        <v>301</v>
      </c>
    </row>
    <row r="181" spans="1:30" hidden="1" x14ac:dyDescent="0.25">
      <c r="A181" t="s">
        <v>317</v>
      </c>
      <c r="B181" t="s">
        <v>139</v>
      </c>
      <c r="C181" t="s">
        <v>157</v>
      </c>
      <c r="D181" t="s">
        <v>286</v>
      </c>
      <c r="E181" t="s">
        <v>122</v>
      </c>
      <c r="F181" t="s">
        <v>159</v>
      </c>
      <c r="G181" t="s">
        <v>160</v>
      </c>
      <c r="H181" t="s">
        <v>143</v>
      </c>
      <c r="I181" t="s">
        <v>124</v>
      </c>
      <c r="J181" t="s">
        <v>125</v>
      </c>
      <c r="K181" t="s">
        <v>292</v>
      </c>
      <c r="N181" t="s">
        <v>319</v>
      </c>
      <c r="O181" t="s">
        <v>146</v>
      </c>
      <c r="P181" t="s">
        <v>162</v>
      </c>
      <c r="Q181" t="s">
        <v>287</v>
      </c>
      <c r="R181" t="s">
        <v>131</v>
      </c>
      <c r="S181" t="s">
        <v>164</v>
      </c>
      <c r="T181" t="s">
        <v>165</v>
      </c>
      <c r="U181" t="s">
        <v>151</v>
      </c>
      <c r="V181" t="s">
        <v>135</v>
      </c>
      <c r="W181" t="s">
        <v>136</v>
      </c>
      <c r="X181" t="s">
        <v>294</v>
      </c>
      <c r="Y181" s="94">
        <v>32821.919999999998</v>
      </c>
      <c r="Z181" s="94">
        <v>32821.919999999998</v>
      </c>
      <c r="AA181" s="94">
        <v>0</v>
      </c>
      <c r="AB181" s="94">
        <v>0</v>
      </c>
      <c r="AC181">
        <f t="shared" si="4"/>
        <v>3000</v>
      </c>
      <c r="AD181" t="str">
        <f t="shared" si="5"/>
        <v>301</v>
      </c>
    </row>
    <row r="182" spans="1:30" hidden="1" x14ac:dyDescent="0.25">
      <c r="A182" t="s">
        <v>317</v>
      </c>
      <c r="B182" t="s">
        <v>139</v>
      </c>
      <c r="C182" t="s">
        <v>157</v>
      </c>
      <c r="D182" t="s">
        <v>286</v>
      </c>
      <c r="E182" t="s">
        <v>122</v>
      </c>
      <c r="F182" t="s">
        <v>159</v>
      </c>
      <c r="G182" t="s">
        <v>160</v>
      </c>
      <c r="H182" t="s">
        <v>304</v>
      </c>
      <c r="I182" t="s">
        <v>124</v>
      </c>
      <c r="J182" t="s">
        <v>125</v>
      </c>
      <c r="K182" t="s">
        <v>292</v>
      </c>
      <c r="N182" t="s">
        <v>319</v>
      </c>
      <c r="O182" t="s">
        <v>146</v>
      </c>
      <c r="P182" t="s">
        <v>162</v>
      </c>
      <c r="Q182" t="s">
        <v>287</v>
      </c>
      <c r="R182" t="s">
        <v>131</v>
      </c>
      <c r="S182" t="s">
        <v>164</v>
      </c>
      <c r="T182" t="s">
        <v>165</v>
      </c>
      <c r="U182" t="s">
        <v>134</v>
      </c>
      <c r="V182" t="s">
        <v>135</v>
      </c>
      <c r="W182" t="s">
        <v>136</v>
      </c>
      <c r="X182" t="s">
        <v>320</v>
      </c>
      <c r="AA182" s="94">
        <v>33806.58</v>
      </c>
      <c r="AB182" s="94">
        <v>33806.58</v>
      </c>
      <c r="AC182">
        <f t="shared" si="4"/>
        <v>3000</v>
      </c>
      <c r="AD182" t="str">
        <f t="shared" si="5"/>
        <v>301</v>
      </c>
    </row>
    <row r="183" spans="1:30" hidden="1" x14ac:dyDescent="0.25">
      <c r="A183" s="97" t="s">
        <v>317</v>
      </c>
      <c r="B183" s="97" t="s">
        <v>139</v>
      </c>
      <c r="C183" s="97" t="s">
        <v>140</v>
      </c>
      <c r="D183" s="97">
        <v>14301</v>
      </c>
      <c r="E183" s="97" t="s">
        <v>122</v>
      </c>
      <c r="F183" s="98">
        <v>15</v>
      </c>
      <c r="G183" s="98" t="s">
        <v>142</v>
      </c>
      <c r="H183" s="97">
        <v>19</v>
      </c>
      <c r="I183" s="97" t="s">
        <v>124</v>
      </c>
      <c r="J183" s="97" t="s">
        <v>125</v>
      </c>
      <c r="K183" s="97" t="s">
        <v>318</v>
      </c>
      <c r="L183" s="97"/>
      <c r="M183" s="97"/>
      <c r="N183" s="97" t="s">
        <v>319</v>
      </c>
      <c r="O183" s="97" t="s">
        <v>146</v>
      </c>
      <c r="P183" s="97" t="s">
        <v>147</v>
      </c>
      <c r="Q183" s="97" t="s">
        <v>178</v>
      </c>
      <c r="R183" s="97" t="s">
        <v>131</v>
      </c>
      <c r="S183" s="97" t="s">
        <v>149</v>
      </c>
      <c r="T183" s="97" t="s">
        <v>150</v>
      </c>
      <c r="U183" s="97" t="s">
        <v>134</v>
      </c>
      <c r="V183" s="97" t="s">
        <v>135</v>
      </c>
      <c r="W183" s="97" t="s">
        <v>136</v>
      </c>
      <c r="X183" s="97"/>
      <c r="Y183" s="99"/>
      <c r="Z183" s="99"/>
      <c r="AA183" s="99">
        <v>81516.239999999991</v>
      </c>
      <c r="AB183" s="99">
        <v>81516.240000000005</v>
      </c>
      <c r="AC183">
        <f t="shared" si="4"/>
        <v>1000</v>
      </c>
      <c r="AD183" t="str">
        <f t="shared" si="5"/>
        <v>301</v>
      </c>
    </row>
    <row r="184" spans="1:30" hidden="1" x14ac:dyDescent="0.25">
      <c r="A184" s="97" t="s">
        <v>323</v>
      </c>
      <c r="B184" s="97" t="s">
        <v>324</v>
      </c>
      <c r="C184" s="97" t="s">
        <v>325</v>
      </c>
      <c r="D184" s="97" t="s">
        <v>141</v>
      </c>
      <c r="E184" s="97" t="s">
        <v>122</v>
      </c>
      <c r="F184" s="98">
        <v>15</v>
      </c>
      <c r="G184" s="98" t="s">
        <v>142</v>
      </c>
      <c r="H184" s="97" t="s">
        <v>143</v>
      </c>
      <c r="I184" s="97" t="s">
        <v>124</v>
      </c>
      <c r="J184" s="97" t="s">
        <v>125</v>
      </c>
      <c r="K184" s="97" t="s">
        <v>326</v>
      </c>
      <c r="L184" s="97"/>
      <c r="M184" s="97"/>
      <c r="N184" s="97" t="s">
        <v>327</v>
      </c>
      <c r="O184" s="97" t="s">
        <v>328</v>
      </c>
      <c r="P184" s="97" t="s">
        <v>329</v>
      </c>
      <c r="Q184" s="97" t="s">
        <v>148</v>
      </c>
      <c r="R184" s="97" t="s">
        <v>131</v>
      </c>
      <c r="S184" s="97" t="s">
        <v>149</v>
      </c>
      <c r="T184" s="97" t="s">
        <v>150</v>
      </c>
      <c r="U184" s="97" t="s">
        <v>151</v>
      </c>
      <c r="V184" s="97" t="s">
        <v>135</v>
      </c>
      <c r="W184" s="97" t="s">
        <v>136</v>
      </c>
      <c r="X184" s="97"/>
      <c r="Y184" s="99"/>
      <c r="Z184" s="99"/>
      <c r="AA184" s="99">
        <v>7568532</v>
      </c>
      <c r="AB184" s="99">
        <v>7568532</v>
      </c>
      <c r="AC184">
        <f t="shared" si="4"/>
        <v>1000</v>
      </c>
      <c r="AD184" t="str">
        <f t="shared" si="5"/>
        <v>302</v>
      </c>
    </row>
    <row r="185" spans="1:30" hidden="1" x14ac:dyDescent="0.25">
      <c r="A185" s="97" t="s">
        <v>323</v>
      </c>
      <c r="B185" s="97" t="s">
        <v>324</v>
      </c>
      <c r="C185" s="97" t="s">
        <v>325</v>
      </c>
      <c r="D185" s="97">
        <v>13201</v>
      </c>
      <c r="E185" s="97" t="s">
        <v>122</v>
      </c>
      <c r="F185" s="98">
        <v>15</v>
      </c>
      <c r="G185" s="98" t="s">
        <v>142</v>
      </c>
      <c r="H185" s="97">
        <v>19</v>
      </c>
      <c r="I185" s="97" t="s">
        <v>124</v>
      </c>
      <c r="J185" s="97" t="s">
        <v>125</v>
      </c>
      <c r="K185" s="97" t="s">
        <v>326</v>
      </c>
      <c r="L185" s="97"/>
      <c r="M185" s="97"/>
      <c r="N185" s="97" t="s">
        <v>327</v>
      </c>
      <c r="O185" s="97" t="s">
        <v>328</v>
      </c>
      <c r="P185" s="97" t="s">
        <v>329</v>
      </c>
      <c r="Q185" s="97" t="s">
        <v>152</v>
      </c>
      <c r="R185" s="97" t="s">
        <v>131</v>
      </c>
      <c r="S185" s="97" t="s">
        <v>149</v>
      </c>
      <c r="T185" s="97" t="s">
        <v>150</v>
      </c>
      <c r="U185" s="97" t="s">
        <v>134</v>
      </c>
      <c r="V185" s="97" t="s">
        <v>135</v>
      </c>
      <c r="W185" s="97" t="s">
        <v>136</v>
      </c>
      <c r="X185" s="97"/>
      <c r="Y185" s="99"/>
      <c r="Z185" s="99"/>
      <c r="AA185" s="99">
        <v>315355.5</v>
      </c>
      <c r="AB185" s="99">
        <v>315355.5</v>
      </c>
      <c r="AC185">
        <f t="shared" si="4"/>
        <v>1000</v>
      </c>
      <c r="AD185" t="str">
        <f t="shared" si="5"/>
        <v>302</v>
      </c>
    </row>
    <row r="186" spans="1:30" hidden="1" x14ac:dyDescent="0.25">
      <c r="A186" s="97" t="s">
        <v>323</v>
      </c>
      <c r="B186" s="97" t="s">
        <v>324</v>
      </c>
      <c r="C186" s="97" t="s">
        <v>325</v>
      </c>
      <c r="D186" s="97">
        <v>13203</v>
      </c>
      <c r="E186" s="97" t="s">
        <v>122</v>
      </c>
      <c r="F186" s="98">
        <v>15</v>
      </c>
      <c r="G186" s="98" t="s">
        <v>142</v>
      </c>
      <c r="H186" s="97">
        <v>19</v>
      </c>
      <c r="I186" s="97" t="s">
        <v>124</v>
      </c>
      <c r="J186" s="97" t="s">
        <v>125</v>
      </c>
      <c r="K186" s="97" t="s">
        <v>326</v>
      </c>
      <c r="L186" s="97"/>
      <c r="M186" s="97"/>
      <c r="N186" s="97" t="s">
        <v>327</v>
      </c>
      <c r="O186" s="97" t="s">
        <v>328</v>
      </c>
      <c r="P186" s="97" t="s">
        <v>329</v>
      </c>
      <c r="Q186" s="97" t="s">
        <v>153</v>
      </c>
      <c r="R186" s="97" t="s">
        <v>131</v>
      </c>
      <c r="S186" s="97" t="s">
        <v>149</v>
      </c>
      <c r="T186" s="97" t="s">
        <v>150</v>
      </c>
      <c r="U186" s="97" t="s">
        <v>134</v>
      </c>
      <c r="V186" s="97" t="s">
        <v>135</v>
      </c>
      <c r="W186" s="97" t="s">
        <v>136</v>
      </c>
      <c r="X186" s="97"/>
      <c r="Y186" s="99"/>
      <c r="Z186" s="99"/>
      <c r="AA186" s="99">
        <v>1261422</v>
      </c>
      <c r="AB186" s="99">
        <v>1261422</v>
      </c>
      <c r="AC186">
        <f t="shared" si="4"/>
        <v>1000</v>
      </c>
      <c r="AD186" t="str">
        <f t="shared" si="5"/>
        <v>302</v>
      </c>
    </row>
    <row r="187" spans="1:30" hidden="1" x14ac:dyDescent="0.25">
      <c r="A187" s="97" t="s">
        <v>323</v>
      </c>
      <c r="B187" s="97" t="s">
        <v>324</v>
      </c>
      <c r="C187" s="97" t="s">
        <v>325</v>
      </c>
      <c r="D187" s="97">
        <v>14101</v>
      </c>
      <c r="E187" s="97" t="s">
        <v>122</v>
      </c>
      <c r="F187" s="98">
        <v>15</v>
      </c>
      <c r="G187" s="98" t="s">
        <v>142</v>
      </c>
      <c r="H187" s="97">
        <v>19</v>
      </c>
      <c r="I187" s="97" t="s">
        <v>124</v>
      </c>
      <c r="J187" s="97" t="s">
        <v>125</v>
      </c>
      <c r="K187" s="97" t="s">
        <v>326</v>
      </c>
      <c r="L187" s="97"/>
      <c r="M187" s="97"/>
      <c r="N187" s="97" t="s">
        <v>327</v>
      </c>
      <c r="O187" s="97" t="s">
        <v>328</v>
      </c>
      <c r="P187" s="97" t="s">
        <v>329</v>
      </c>
      <c r="Q187" s="97" t="s">
        <v>154</v>
      </c>
      <c r="R187" s="97" t="s">
        <v>131</v>
      </c>
      <c r="S187" s="97" t="s">
        <v>149</v>
      </c>
      <c r="T187" s="97" t="s">
        <v>150</v>
      </c>
      <c r="U187" s="97" t="s">
        <v>134</v>
      </c>
      <c r="V187" s="97" t="s">
        <v>135</v>
      </c>
      <c r="W187" s="97" t="s">
        <v>136</v>
      </c>
      <c r="X187" s="97"/>
      <c r="Y187" s="99"/>
      <c r="Z187" s="99"/>
      <c r="AA187" s="99">
        <v>416269.26</v>
      </c>
      <c r="AB187" s="99">
        <v>416269.26</v>
      </c>
      <c r="AC187">
        <f t="shared" si="4"/>
        <v>1000</v>
      </c>
      <c r="AD187" t="str">
        <f t="shared" si="5"/>
        <v>302</v>
      </c>
    </row>
    <row r="188" spans="1:30" hidden="1" x14ac:dyDescent="0.25">
      <c r="A188" s="97" t="s">
        <v>323</v>
      </c>
      <c r="B188" s="97" t="s">
        <v>324</v>
      </c>
      <c r="C188" s="97" t="s">
        <v>325</v>
      </c>
      <c r="D188" s="97">
        <v>14103</v>
      </c>
      <c r="E188" s="97" t="s">
        <v>122</v>
      </c>
      <c r="F188" s="98">
        <v>15</v>
      </c>
      <c r="G188" s="98" t="s">
        <v>142</v>
      </c>
      <c r="H188" s="97">
        <v>19</v>
      </c>
      <c r="I188" s="97" t="s">
        <v>124</v>
      </c>
      <c r="J188" s="97" t="s">
        <v>125</v>
      </c>
      <c r="K188" s="97" t="s">
        <v>326</v>
      </c>
      <c r="L188" s="97"/>
      <c r="M188" s="97"/>
      <c r="N188" s="97" t="s">
        <v>327</v>
      </c>
      <c r="O188" s="97" t="s">
        <v>328</v>
      </c>
      <c r="P188" s="97" t="s">
        <v>329</v>
      </c>
      <c r="Q188" s="97" t="s">
        <v>155</v>
      </c>
      <c r="R188" s="97" t="s">
        <v>131</v>
      </c>
      <c r="S188" s="97" t="s">
        <v>149</v>
      </c>
      <c r="T188" s="97" t="s">
        <v>150</v>
      </c>
      <c r="U188" s="97" t="s">
        <v>134</v>
      </c>
      <c r="V188" s="97" t="s">
        <v>135</v>
      </c>
      <c r="W188" s="97" t="s">
        <v>136</v>
      </c>
      <c r="X188" s="97"/>
      <c r="Y188" s="99"/>
      <c r="Z188" s="99"/>
      <c r="AA188" s="99">
        <v>170291.97</v>
      </c>
      <c r="AB188" s="99">
        <v>170291.97</v>
      </c>
      <c r="AC188">
        <f t="shared" si="4"/>
        <v>1000</v>
      </c>
      <c r="AD188" t="str">
        <f t="shared" si="5"/>
        <v>302</v>
      </c>
    </row>
    <row r="189" spans="1:30" hidden="1" x14ac:dyDescent="0.25">
      <c r="A189" s="97" t="s">
        <v>323</v>
      </c>
      <c r="B189" s="97" t="s">
        <v>324</v>
      </c>
      <c r="C189" s="97" t="s">
        <v>325</v>
      </c>
      <c r="D189" s="97">
        <v>14201</v>
      </c>
      <c r="E189" s="97" t="s">
        <v>122</v>
      </c>
      <c r="F189" s="98">
        <v>15</v>
      </c>
      <c r="G189" s="98" t="s">
        <v>142</v>
      </c>
      <c r="H189" s="97">
        <v>19</v>
      </c>
      <c r="I189" s="97" t="s">
        <v>124</v>
      </c>
      <c r="J189" s="97" t="s">
        <v>125</v>
      </c>
      <c r="K189" s="97" t="s">
        <v>326</v>
      </c>
      <c r="L189" s="97"/>
      <c r="M189" s="97"/>
      <c r="N189" s="97" t="s">
        <v>327</v>
      </c>
      <c r="O189" s="97" t="s">
        <v>328</v>
      </c>
      <c r="P189" s="97" t="s">
        <v>329</v>
      </c>
      <c r="Q189" s="97" t="s">
        <v>156</v>
      </c>
      <c r="R189" s="97" t="s">
        <v>131</v>
      </c>
      <c r="S189" s="97" t="s">
        <v>149</v>
      </c>
      <c r="T189" s="97" t="s">
        <v>150</v>
      </c>
      <c r="U189" s="97" t="s">
        <v>134</v>
      </c>
      <c r="V189" s="97" t="s">
        <v>135</v>
      </c>
      <c r="W189" s="97" t="s">
        <v>136</v>
      </c>
      <c r="X189" s="97"/>
      <c r="Y189" s="99"/>
      <c r="Z189" s="99"/>
      <c r="AA189" s="99">
        <v>378426.60000000003</v>
      </c>
      <c r="AB189" s="99">
        <v>378426.6</v>
      </c>
      <c r="AC189">
        <f t="shared" si="4"/>
        <v>1000</v>
      </c>
      <c r="AD189" t="str">
        <f t="shared" si="5"/>
        <v>302</v>
      </c>
    </row>
    <row r="190" spans="1:30" hidden="1" x14ac:dyDescent="0.25">
      <c r="A190" t="s">
        <v>323</v>
      </c>
      <c r="B190" t="s">
        <v>324</v>
      </c>
      <c r="C190" t="s">
        <v>330</v>
      </c>
      <c r="D190" t="s">
        <v>186</v>
      </c>
      <c r="E190" t="s">
        <v>122</v>
      </c>
      <c r="F190" t="s">
        <v>159</v>
      </c>
      <c r="G190" t="s">
        <v>160</v>
      </c>
      <c r="H190" t="s">
        <v>143</v>
      </c>
      <c r="I190" t="s">
        <v>124</v>
      </c>
      <c r="J190" t="s">
        <v>125</v>
      </c>
      <c r="K190" t="s">
        <v>331</v>
      </c>
      <c r="N190" t="s">
        <v>327</v>
      </c>
      <c r="O190" t="s">
        <v>328</v>
      </c>
      <c r="P190" t="s">
        <v>332</v>
      </c>
      <c r="Q190" t="s">
        <v>188</v>
      </c>
      <c r="R190" t="s">
        <v>131</v>
      </c>
      <c r="S190" t="s">
        <v>164</v>
      </c>
      <c r="T190" t="s">
        <v>165</v>
      </c>
      <c r="U190" t="s">
        <v>151</v>
      </c>
      <c r="V190" t="s">
        <v>135</v>
      </c>
      <c r="W190" t="s">
        <v>136</v>
      </c>
      <c r="X190" t="s">
        <v>333</v>
      </c>
      <c r="Y190" s="94">
        <v>9500</v>
      </c>
      <c r="Z190" s="94">
        <v>11960.410000000002</v>
      </c>
      <c r="AA190" s="94">
        <v>0</v>
      </c>
      <c r="AB190" s="94">
        <v>0</v>
      </c>
      <c r="AC190">
        <f t="shared" si="4"/>
        <v>2000</v>
      </c>
      <c r="AD190" t="str">
        <f t="shared" si="5"/>
        <v>302</v>
      </c>
    </row>
    <row r="191" spans="1:30" hidden="1" x14ac:dyDescent="0.25">
      <c r="A191" t="s">
        <v>323</v>
      </c>
      <c r="B191" t="s">
        <v>324</v>
      </c>
      <c r="C191" t="s">
        <v>325</v>
      </c>
      <c r="D191" t="s">
        <v>186</v>
      </c>
      <c r="E191" t="s">
        <v>122</v>
      </c>
      <c r="F191" t="s">
        <v>159</v>
      </c>
      <c r="G191" t="s">
        <v>160</v>
      </c>
      <c r="H191" t="s">
        <v>143</v>
      </c>
      <c r="I191" t="s">
        <v>124</v>
      </c>
      <c r="J191" t="s">
        <v>125</v>
      </c>
      <c r="K191" t="s">
        <v>326</v>
      </c>
      <c r="N191" t="s">
        <v>327</v>
      </c>
      <c r="O191" t="s">
        <v>328</v>
      </c>
      <c r="P191" t="s">
        <v>329</v>
      </c>
      <c r="Q191" t="s">
        <v>188</v>
      </c>
      <c r="R191" t="s">
        <v>131</v>
      </c>
      <c r="S191" t="s">
        <v>164</v>
      </c>
      <c r="T191" t="s">
        <v>165</v>
      </c>
      <c r="U191" t="s">
        <v>151</v>
      </c>
      <c r="V191" t="s">
        <v>135</v>
      </c>
      <c r="W191" t="s">
        <v>136</v>
      </c>
      <c r="X191" t="s">
        <v>334</v>
      </c>
      <c r="Y191" s="94">
        <v>19228</v>
      </c>
      <c r="Z191" s="94">
        <v>20681.8</v>
      </c>
      <c r="AA191" s="94">
        <v>9800</v>
      </c>
      <c r="AB191" s="94">
        <v>9800</v>
      </c>
      <c r="AC191">
        <f t="shared" si="4"/>
        <v>2000</v>
      </c>
      <c r="AD191" t="str">
        <f t="shared" si="5"/>
        <v>302</v>
      </c>
    </row>
    <row r="192" spans="1:30" hidden="1" x14ac:dyDescent="0.25">
      <c r="A192" t="s">
        <v>323</v>
      </c>
      <c r="B192" t="s">
        <v>324</v>
      </c>
      <c r="C192" t="s">
        <v>335</v>
      </c>
      <c r="D192" t="s">
        <v>186</v>
      </c>
      <c r="E192" t="s">
        <v>122</v>
      </c>
      <c r="F192" t="s">
        <v>159</v>
      </c>
      <c r="G192" t="s">
        <v>160</v>
      </c>
      <c r="H192" t="s">
        <v>143</v>
      </c>
      <c r="I192" t="s">
        <v>124</v>
      </c>
      <c r="J192" t="s">
        <v>125</v>
      </c>
      <c r="K192" t="s">
        <v>336</v>
      </c>
      <c r="N192" t="s">
        <v>327</v>
      </c>
      <c r="O192" t="s">
        <v>328</v>
      </c>
      <c r="P192" t="s">
        <v>337</v>
      </c>
      <c r="Q192" t="s">
        <v>188</v>
      </c>
      <c r="R192" t="s">
        <v>131</v>
      </c>
      <c r="S192" t="s">
        <v>164</v>
      </c>
      <c r="T192" t="s">
        <v>165</v>
      </c>
      <c r="U192" t="s">
        <v>151</v>
      </c>
      <c r="V192" t="s">
        <v>135</v>
      </c>
      <c r="W192" t="s">
        <v>136</v>
      </c>
      <c r="X192" t="s">
        <v>338</v>
      </c>
      <c r="Y192" s="94">
        <v>9800</v>
      </c>
      <c r="Z192" s="94">
        <v>9238.24</v>
      </c>
      <c r="AA192" s="94">
        <v>0</v>
      </c>
      <c r="AB192" s="94">
        <v>0</v>
      </c>
      <c r="AC192">
        <f t="shared" si="4"/>
        <v>2000</v>
      </c>
      <c r="AD192" t="str">
        <f t="shared" si="5"/>
        <v>302</v>
      </c>
    </row>
    <row r="193" spans="1:30" hidden="1" x14ac:dyDescent="0.25">
      <c r="A193" t="s">
        <v>323</v>
      </c>
      <c r="B193" t="s">
        <v>324</v>
      </c>
      <c r="C193" t="s">
        <v>330</v>
      </c>
      <c r="D193" t="s">
        <v>190</v>
      </c>
      <c r="E193" t="s">
        <v>122</v>
      </c>
      <c r="F193" t="s">
        <v>159</v>
      </c>
      <c r="G193" t="s">
        <v>160</v>
      </c>
      <c r="H193" t="s">
        <v>143</v>
      </c>
      <c r="I193" t="s">
        <v>124</v>
      </c>
      <c r="J193" t="s">
        <v>125</v>
      </c>
      <c r="K193" t="s">
        <v>331</v>
      </c>
      <c r="N193" t="s">
        <v>327</v>
      </c>
      <c r="O193" t="s">
        <v>328</v>
      </c>
      <c r="P193" t="s">
        <v>332</v>
      </c>
      <c r="Q193" t="s">
        <v>191</v>
      </c>
      <c r="R193" t="s">
        <v>131</v>
      </c>
      <c r="S193" t="s">
        <v>164</v>
      </c>
      <c r="T193" t="s">
        <v>165</v>
      </c>
      <c r="U193" t="s">
        <v>151</v>
      </c>
      <c r="V193" t="s">
        <v>135</v>
      </c>
      <c r="W193" t="s">
        <v>136</v>
      </c>
      <c r="X193" t="s">
        <v>333</v>
      </c>
      <c r="Y193" s="94">
        <v>250</v>
      </c>
      <c r="Z193" s="94">
        <v>936.99999999999989</v>
      </c>
      <c r="AA193" s="94">
        <v>0</v>
      </c>
      <c r="AB193" s="94">
        <v>0</v>
      </c>
      <c r="AC193">
        <f t="shared" si="4"/>
        <v>2000</v>
      </c>
      <c r="AD193" t="str">
        <f t="shared" si="5"/>
        <v>302</v>
      </c>
    </row>
    <row r="194" spans="1:30" hidden="1" x14ac:dyDescent="0.25">
      <c r="A194" t="s">
        <v>323</v>
      </c>
      <c r="B194" t="s">
        <v>324</v>
      </c>
      <c r="C194" t="s">
        <v>325</v>
      </c>
      <c r="D194" t="s">
        <v>190</v>
      </c>
      <c r="E194" t="s">
        <v>122</v>
      </c>
      <c r="F194" t="s">
        <v>159</v>
      </c>
      <c r="G194" t="s">
        <v>160</v>
      </c>
      <c r="H194" t="s">
        <v>143</v>
      </c>
      <c r="I194" t="s">
        <v>124</v>
      </c>
      <c r="J194" t="s">
        <v>125</v>
      </c>
      <c r="K194" t="s">
        <v>326</v>
      </c>
      <c r="N194" t="s">
        <v>327</v>
      </c>
      <c r="O194" t="s">
        <v>328</v>
      </c>
      <c r="P194" t="s">
        <v>329</v>
      </c>
      <c r="Q194" t="s">
        <v>191</v>
      </c>
      <c r="R194" t="s">
        <v>131</v>
      </c>
      <c r="S194" t="s">
        <v>164</v>
      </c>
      <c r="T194" t="s">
        <v>165</v>
      </c>
      <c r="U194" t="s">
        <v>151</v>
      </c>
      <c r="V194" t="s">
        <v>135</v>
      </c>
      <c r="W194" t="s">
        <v>136</v>
      </c>
      <c r="X194" t="s">
        <v>334</v>
      </c>
      <c r="Y194" s="94">
        <v>500</v>
      </c>
      <c r="Z194" s="94">
        <v>660</v>
      </c>
      <c r="AA194" s="94">
        <v>8451.7999999999993</v>
      </c>
      <c r="AB194" s="94">
        <v>8451.7999999999993</v>
      </c>
      <c r="AC194">
        <f t="shared" si="4"/>
        <v>2000</v>
      </c>
      <c r="AD194" t="str">
        <f t="shared" si="5"/>
        <v>302</v>
      </c>
    </row>
    <row r="195" spans="1:30" hidden="1" x14ac:dyDescent="0.25">
      <c r="A195" t="s">
        <v>323</v>
      </c>
      <c r="B195" t="s">
        <v>324</v>
      </c>
      <c r="C195" t="s">
        <v>335</v>
      </c>
      <c r="D195" t="s">
        <v>190</v>
      </c>
      <c r="E195" t="s">
        <v>122</v>
      </c>
      <c r="F195" t="s">
        <v>159</v>
      </c>
      <c r="G195" t="s">
        <v>160</v>
      </c>
      <c r="H195" t="s">
        <v>143</v>
      </c>
      <c r="I195" t="s">
        <v>124</v>
      </c>
      <c r="J195" t="s">
        <v>125</v>
      </c>
      <c r="K195" t="s">
        <v>336</v>
      </c>
      <c r="N195" t="s">
        <v>327</v>
      </c>
      <c r="O195" t="s">
        <v>328</v>
      </c>
      <c r="P195" t="s">
        <v>337</v>
      </c>
      <c r="Q195" t="s">
        <v>191</v>
      </c>
      <c r="R195" t="s">
        <v>131</v>
      </c>
      <c r="S195" t="s">
        <v>164</v>
      </c>
      <c r="T195" t="s">
        <v>165</v>
      </c>
      <c r="U195" t="s">
        <v>151</v>
      </c>
      <c r="V195" t="s">
        <v>135</v>
      </c>
      <c r="W195" t="s">
        <v>136</v>
      </c>
      <c r="X195" t="s">
        <v>338</v>
      </c>
      <c r="Y195" s="94">
        <v>249</v>
      </c>
      <c r="Z195" s="94">
        <v>0</v>
      </c>
      <c r="AA195" s="94">
        <v>0</v>
      </c>
      <c r="AB195" s="94">
        <v>0</v>
      </c>
      <c r="AC195">
        <f t="shared" ref="AC195:AC258" si="6">MID(D195,1,1)*1000</f>
        <v>2000</v>
      </c>
      <c r="AD195" t="str">
        <f t="shared" ref="AD195:AD258" si="7">MID(A195,6,3)</f>
        <v>302</v>
      </c>
    </row>
    <row r="196" spans="1:30" hidden="1" x14ac:dyDescent="0.25">
      <c r="A196" t="s">
        <v>323</v>
      </c>
      <c r="B196" t="s">
        <v>324</v>
      </c>
      <c r="C196" t="s">
        <v>330</v>
      </c>
      <c r="D196" t="s">
        <v>192</v>
      </c>
      <c r="E196" t="s">
        <v>122</v>
      </c>
      <c r="F196" t="s">
        <v>159</v>
      </c>
      <c r="G196" t="s">
        <v>160</v>
      </c>
      <c r="H196" t="s">
        <v>143</v>
      </c>
      <c r="I196" t="s">
        <v>124</v>
      </c>
      <c r="J196" t="s">
        <v>125</v>
      </c>
      <c r="K196" t="s">
        <v>331</v>
      </c>
      <c r="N196" t="s">
        <v>327</v>
      </c>
      <c r="O196" t="s">
        <v>328</v>
      </c>
      <c r="P196" t="s">
        <v>332</v>
      </c>
      <c r="Q196" t="s">
        <v>193</v>
      </c>
      <c r="R196" t="s">
        <v>131</v>
      </c>
      <c r="S196" t="s">
        <v>164</v>
      </c>
      <c r="T196" t="s">
        <v>165</v>
      </c>
      <c r="U196" t="s">
        <v>151</v>
      </c>
      <c r="V196" t="s">
        <v>135</v>
      </c>
      <c r="W196" t="s">
        <v>136</v>
      </c>
      <c r="X196" t="s">
        <v>333</v>
      </c>
      <c r="Y196" s="94">
        <v>16829</v>
      </c>
      <c r="Z196" s="94">
        <v>35633.78</v>
      </c>
      <c r="AA196" s="94">
        <v>0</v>
      </c>
      <c r="AB196" s="94">
        <v>0</v>
      </c>
      <c r="AC196">
        <f t="shared" si="6"/>
        <v>2000</v>
      </c>
      <c r="AD196" t="str">
        <f t="shared" si="7"/>
        <v>302</v>
      </c>
    </row>
    <row r="197" spans="1:30" hidden="1" x14ac:dyDescent="0.25">
      <c r="A197" t="s">
        <v>323</v>
      </c>
      <c r="B197" t="s">
        <v>324</v>
      </c>
      <c r="C197" t="s">
        <v>325</v>
      </c>
      <c r="D197" t="s">
        <v>192</v>
      </c>
      <c r="E197" t="s">
        <v>122</v>
      </c>
      <c r="F197" t="s">
        <v>159</v>
      </c>
      <c r="G197" t="s">
        <v>160</v>
      </c>
      <c r="H197" t="s">
        <v>143</v>
      </c>
      <c r="I197" t="s">
        <v>124</v>
      </c>
      <c r="J197" t="s">
        <v>125</v>
      </c>
      <c r="K197" t="s">
        <v>326</v>
      </c>
      <c r="N197" t="s">
        <v>327</v>
      </c>
      <c r="O197" t="s">
        <v>328</v>
      </c>
      <c r="P197" t="s">
        <v>329</v>
      </c>
      <c r="Q197" t="s">
        <v>193</v>
      </c>
      <c r="R197" t="s">
        <v>131</v>
      </c>
      <c r="S197" t="s">
        <v>164</v>
      </c>
      <c r="T197" t="s">
        <v>165</v>
      </c>
      <c r="U197" t="s">
        <v>151</v>
      </c>
      <c r="V197" t="s">
        <v>135</v>
      </c>
      <c r="W197" t="s">
        <v>136</v>
      </c>
      <c r="X197" t="s">
        <v>334</v>
      </c>
      <c r="Y197" s="94">
        <v>33659</v>
      </c>
      <c r="Z197" s="94">
        <v>62629.400000000009</v>
      </c>
      <c r="AA197" s="94">
        <v>45500</v>
      </c>
      <c r="AB197" s="94">
        <v>45500</v>
      </c>
      <c r="AC197">
        <f t="shared" si="6"/>
        <v>2000</v>
      </c>
      <c r="AD197" t="str">
        <f t="shared" si="7"/>
        <v>302</v>
      </c>
    </row>
    <row r="198" spans="1:30" hidden="1" x14ac:dyDescent="0.25">
      <c r="A198" t="s">
        <v>323</v>
      </c>
      <c r="B198" t="s">
        <v>324</v>
      </c>
      <c r="C198" t="s">
        <v>335</v>
      </c>
      <c r="D198" t="s">
        <v>192</v>
      </c>
      <c r="E198" t="s">
        <v>122</v>
      </c>
      <c r="F198" t="s">
        <v>159</v>
      </c>
      <c r="G198" t="s">
        <v>160</v>
      </c>
      <c r="H198" t="s">
        <v>143</v>
      </c>
      <c r="I198" t="s">
        <v>124</v>
      </c>
      <c r="J198" t="s">
        <v>125</v>
      </c>
      <c r="K198" t="s">
        <v>336</v>
      </c>
      <c r="N198" t="s">
        <v>327</v>
      </c>
      <c r="O198" t="s">
        <v>328</v>
      </c>
      <c r="P198" t="s">
        <v>337</v>
      </c>
      <c r="Q198" t="s">
        <v>193</v>
      </c>
      <c r="R198" t="s">
        <v>131</v>
      </c>
      <c r="S198" t="s">
        <v>164</v>
      </c>
      <c r="T198" t="s">
        <v>165</v>
      </c>
      <c r="U198" t="s">
        <v>151</v>
      </c>
      <c r="V198" t="s">
        <v>135</v>
      </c>
      <c r="W198" t="s">
        <v>136</v>
      </c>
      <c r="X198" t="s">
        <v>338</v>
      </c>
      <c r="Y198" s="94">
        <v>16829</v>
      </c>
      <c r="Z198" s="94">
        <v>45320.13</v>
      </c>
      <c r="AA198" s="94">
        <v>0</v>
      </c>
      <c r="AB198" s="94">
        <v>0</v>
      </c>
      <c r="AC198">
        <f t="shared" si="6"/>
        <v>2000</v>
      </c>
      <c r="AD198" t="str">
        <f t="shared" si="7"/>
        <v>302</v>
      </c>
    </row>
    <row r="199" spans="1:30" hidden="1" x14ac:dyDescent="0.25">
      <c r="A199" t="s">
        <v>323</v>
      </c>
      <c r="B199" t="s">
        <v>324</v>
      </c>
      <c r="C199" t="s">
        <v>330</v>
      </c>
      <c r="D199" t="s">
        <v>198</v>
      </c>
      <c r="E199" t="s">
        <v>122</v>
      </c>
      <c r="F199" t="s">
        <v>159</v>
      </c>
      <c r="G199" t="s">
        <v>160</v>
      </c>
      <c r="H199" t="s">
        <v>143</v>
      </c>
      <c r="I199" t="s">
        <v>124</v>
      </c>
      <c r="J199" t="s">
        <v>125</v>
      </c>
      <c r="K199" t="s">
        <v>331</v>
      </c>
      <c r="N199" t="s">
        <v>327</v>
      </c>
      <c r="O199" t="s">
        <v>328</v>
      </c>
      <c r="P199" t="s">
        <v>332</v>
      </c>
      <c r="Q199" t="s">
        <v>199</v>
      </c>
      <c r="R199" t="s">
        <v>131</v>
      </c>
      <c r="S199" t="s">
        <v>164</v>
      </c>
      <c r="T199" t="s">
        <v>165</v>
      </c>
      <c r="U199" t="s">
        <v>151</v>
      </c>
      <c r="V199" t="s">
        <v>135</v>
      </c>
      <c r="W199" t="s">
        <v>136</v>
      </c>
      <c r="X199" t="s">
        <v>333</v>
      </c>
      <c r="Y199" s="94">
        <v>8238.9599999999991</v>
      </c>
      <c r="Z199" s="94">
        <v>8991.41</v>
      </c>
      <c r="AA199" s="94">
        <v>0</v>
      </c>
      <c r="AB199" s="94">
        <v>0</v>
      </c>
      <c r="AC199">
        <f t="shared" si="6"/>
        <v>2000</v>
      </c>
      <c r="AD199" t="str">
        <f t="shared" si="7"/>
        <v>302</v>
      </c>
    </row>
    <row r="200" spans="1:30" hidden="1" x14ac:dyDescent="0.25">
      <c r="A200" t="s">
        <v>323</v>
      </c>
      <c r="B200" t="s">
        <v>324</v>
      </c>
      <c r="C200" t="s">
        <v>325</v>
      </c>
      <c r="D200" t="s">
        <v>198</v>
      </c>
      <c r="E200" t="s">
        <v>122</v>
      </c>
      <c r="F200" t="s">
        <v>159</v>
      </c>
      <c r="G200" t="s">
        <v>160</v>
      </c>
      <c r="H200" t="s">
        <v>143</v>
      </c>
      <c r="I200" t="s">
        <v>124</v>
      </c>
      <c r="J200" t="s">
        <v>125</v>
      </c>
      <c r="K200" t="s">
        <v>326</v>
      </c>
      <c r="N200" t="s">
        <v>327</v>
      </c>
      <c r="O200" t="s">
        <v>328</v>
      </c>
      <c r="P200" t="s">
        <v>329</v>
      </c>
      <c r="Q200" t="s">
        <v>199</v>
      </c>
      <c r="R200" t="s">
        <v>131</v>
      </c>
      <c r="S200" t="s">
        <v>164</v>
      </c>
      <c r="T200" t="s">
        <v>165</v>
      </c>
      <c r="U200" t="s">
        <v>151</v>
      </c>
      <c r="V200" t="s">
        <v>135</v>
      </c>
      <c r="W200" t="s">
        <v>136</v>
      </c>
      <c r="X200" t="s">
        <v>334</v>
      </c>
      <c r="Y200" s="94">
        <v>16479</v>
      </c>
      <c r="Z200" s="94">
        <v>16422.37</v>
      </c>
      <c r="AA200" s="94">
        <v>9900</v>
      </c>
      <c r="AB200" s="94">
        <v>9900</v>
      </c>
      <c r="AC200">
        <f t="shared" si="6"/>
        <v>2000</v>
      </c>
      <c r="AD200" t="str">
        <f t="shared" si="7"/>
        <v>302</v>
      </c>
    </row>
    <row r="201" spans="1:30" hidden="1" x14ac:dyDescent="0.25">
      <c r="A201" t="s">
        <v>323</v>
      </c>
      <c r="B201" t="s">
        <v>324</v>
      </c>
      <c r="C201" t="s">
        <v>335</v>
      </c>
      <c r="D201" t="s">
        <v>198</v>
      </c>
      <c r="E201" t="s">
        <v>122</v>
      </c>
      <c r="F201" t="s">
        <v>159</v>
      </c>
      <c r="G201" t="s">
        <v>160</v>
      </c>
      <c r="H201" t="s">
        <v>143</v>
      </c>
      <c r="I201" t="s">
        <v>124</v>
      </c>
      <c r="J201" t="s">
        <v>125</v>
      </c>
      <c r="K201" t="s">
        <v>336</v>
      </c>
      <c r="N201" t="s">
        <v>327</v>
      </c>
      <c r="O201" t="s">
        <v>328</v>
      </c>
      <c r="P201" t="s">
        <v>337</v>
      </c>
      <c r="Q201" t="s">
        <v>199</v>
      </c>
      <c r="R201" t="s">
        <v>131</v>
      </c>
      <c r="S201" t="s">
        <v>164</v>
      </c>
      <c r="T201" t="s">
        <v>165</v>
      </c>
      <c r="U201" t="s">
        <v>151</v>
      </c>
      <c r="V201" t="s">
        <v>135</v>
      </c>
      <c r="W201" t="s">
        <v>136</v>
      </c>
      <c r="X201" t="s">
        <v>338</v>
      </c>
      <c r="Y201" s="94">
        <v>8240</v>
      </c>
      <c r="Z201" s="94">
        <v>8231.18</v>
      </c>
      <c r="AA201" s="94">
        <v>0</v>
      </c>
      <c r="AB201" s="94">
        <v>0</v>
      </c>
      <c r="AC201">
        <f t="shared" si="6"/>
        <v>2000</v>
      </c>
      <c r="AD201" t="str">
        <f t="shared" si="7"/>
        <v>302</v>
      </c>
    </row>
    <row r="202" spans="1:30" hidden="1" x14ac:dyDescent="0.25">
      <c r="A202" t="s">
        <v>323</v>
      </c>
      <c r="B202" t="s">
        <v>324</v>
      </c>
      <c r="C202" t="s">
        <v>330</v>
      </c>
      <c r="D202" t="s">
        <v>200</v>
      </c>
      <c r="E202" t="s">
        <v>122</v>
      </c>
      <c r="F202" t="s">
        <v>159</v>
      </c>
      <c r="G202" t="s">
        <v>160</v>
      </c>
      <c r="H202" t="s">
        <v>143</v>
      </c>
      <c r="I202" t="s">
        <v>124</v>
      </c>
      <c r="J202" t="s">
        <v>125</v>
      </c>
      <c r="K202" t="s">
        <v>331</v>
      </c>
      <c r="N202" t="s">
        <v>327</v>
      </c>
      <c r="O202" t="s">
        <v>328</v>
      </c>
      <c r="P202" t="s">
        <v>332</v>
      </c>
      <c r="Q202" t="s">
        <v>201</v>
      </c>
      <c r="R202" t="s">
        <v>131</v>
      </c>
      <c r="S202" t="s">
        <v>164</v>
      </c>
      <c r="T202" t="s">
        <v>165</v>
      </c>
      <c r="U202" t="s">
        <v>151</v>
      </c>
      <c r="V202" t="s">
        <v>135</v>
      </c>
      <c r="W202" t="s">
        <v>136</v>
      </c>
      <c r="X202" t="s">
        <v>333</v>
      </c>
      <c r="Y202" s="94">
        <v>17014</v>
      </c>
      <c r="Z202" s="94">
        <v>14648.82</v>
      </c>
      <c r="AA202" s="94">
        <v>0</v>
      </c>
      <c r="AB202" s="94">
        <v>0</v>
      </c>
      <c r="AC202">
        <f t="shared" si="6"/>
        <v>2000</v>
      </c>
      <c r="AD202" t="str">
        <f t="shared" si="7"/>
        <v>302</v>
      </c>
    </row>
    <row r="203" spans="1:30" hidden="1" x14ac:dyDescent="0.25">
      <c r="A203" t="s">
        <v>323</v>
      </c>
      <c r="B203" t="s">
        <v>324</v>
      </c>
      <c r="C203" t="s">
        <v>325</v>
      </c>
      <c r="D203" t="s">
        <v>200</v>
      </c>
      <c r="E203" t="s">
        <v>122</v>
      </c>
      <c r="F203" t="s">
        <v>159</v>
      </c>
      <c r="G203" t="s">
        <v>160</v>
      </c>
      <c r="H203" t="s">
        <v>143</v>
      </c>
      <c r="I203" t="s">
        <v>124</v>
      </c>
      <c r="J203" t="s">
        <v>125</v>
      </c>
      <c r="K203" t="s">
        <v>326</v>
      </c>
      <c r="N203" t="s">
        <v>327</v>
      </c>
      <c r="O203" t="s">
        <v>328</v>
      </c>
      <c r="P203" t="s">
        <v>329</v>
      </c>
      <c r="Q203" t="s">
        <v>201</v>
      </c>
      <c r="R203" t="s">
        <v>131</v>
      </c>
      <c r="S203" t="s">
        <v>164</v>
      </c>
      <c r="T203" t="s">
        <v>165</v>
      </c>
      <c r="U203" t="s">
        <v>151</v>
      </c>
      <c r="V203" t="s">
        <v>135</v>
      </c>
      <c r="W203" t="s">
        <v>136</v>
      </c>
      <c r="X203" t="s">
        <v>334</v>
      </c>
      <c r="Y203" s="94">
        <v>34027</v>
      </c>
      <c r="Z203" s="94">
        <v>15942.266666666666</v>
      </c>
      <c r="AA203" s="94">
        <v>9920.5299999999988</v>
      </c>
      <c r="AB203" s="94">
        <v>9920.5300000000007</v>
      </c>
      <c r="AC203">
        <f t="shared" si="6"/>
        <v>2000</v>
      </c>
      <c r="AD203" t="str">
        <f t="shared" si="7"/>
        <v>302</v>
      </c>
    </row>
    <row r="204" spans="1:30" hidden="1" x14ac:dyDescent="0.25">
      <c r="A204" t="s">
        <v>323</v>
      </c>
      <c r="B204" t="s">
        <v>324</v>
      </c>
      <c r="C204" t="s">
        <v>335</v>
      </c>
      <c r="D204" t="s">
        <v>200</v>
      </c>
      <c r="E204" t="s">
        <v>122</v>
      </c>
      <c r="F204" t="s">
        <v>159</v>
      </c>
      <c r="G204" t="s">
        <v>160</v>
      </c>
      <c r="H204" t="s">
        <v>143</v>
      </c>
      <c r="I204" t="s">
        <v>124</v>
      </c>
      <c r="J204" t="s">
        <v>125</v>
      </c>
      <c r="K204" t="s">
        <v>336</v>
      </c>
      <c r="N204" t="s">
        <v>327</v>
      </c>
      <c r="O204" t="s">
        <v>328</v>
      </c>
      <c r="P204" t="s">
        <v>337</v>
      </c>
      <c r="Q204" t="s">
        <v>201</v>
      </c>
      <c r="R204" t="s">
        <v>131</v>
      </c>
      <c r="S204" t="s">
        <v>164</v>
      </c>
      <c r="T204" t="s">
        <v>165</v>
      </c>
      <c r="U204" t="s">
        <v>151</v>
      </c>
      <c r="V204" t="s">
        <v>135</v>
      </c>
      <c r="W204" t="s">
        <v>136</v>
      </c>
      <c r="X204" t="s">
        <v>338</v>
      </c>
      <c r="Y204" s="94">
        <v>17014</v>
      </c>
      <c r="Z204" s="94">
        <v>11881</v>
      </c>
      <c r="AA204" s="94">
        <v>0</v>
      </c>
      <c r="AB204" s="94">
        <v>0</v>
      </c>
      <c r="AC204">
        <f t="shared" si="6"/>
        <v>2000</v>
      </c>
      <c r="AD204" t="str">
        <f t="shared" si="7"/>
        <v>302</v>
      </c>
    </row>
    <row r="205" spans="1:30" hidden="1" x14ac:dyDescent="0.25">
      <c r="A205" t="s">
        <v>323</v>
      </c>
      <c r="B205" t="s">
        <v>324</v>
      </c>
      <c r="C205" t="s">
        <v>330</v>
      </c>
      <c r="D205" t="s">
        <v>202</v>
      </c>
      <c r="E205" t="s">
        <v>122</v>
      </c>
      <c r="F205" t="s">
        <v>159</v>
      </c>
      <c r="G205" t="s">
        <v>160</v>
      </c>
      <c r="H205" t="s">
        <v>143</v>
      </c>
      <c r="I205" t="s">
        <v>124</v>
      </c>
      <c r="J205" t="s">
        <v>125</v>
      </c>
      <c r="K205" t="s">
        <v>331</v>
      </c>
      <c r="N205" t="s">
        <v>327</v>
      </c>
      <c r="O205" t="s">
        <v>328</v>
      </c>
      <c r="P205" t="s">
        <v>332</v>
      </c>
      <c r="Q205" t="s">
        <v>203</v>
      </c>
      <c r="R205" t="s">
        <v>131</v>
      </c>
      <c r="S205" t="s">
        <v>164</v>
      </c>
      <c r="T205" t="s">
        <v>165</v>
      </c>
      <c r="U205" t="s">
        <v>151</v>
      </c>
      <c r="V205" t="s">
        <v>135</v>
      </c>
      <c r="W205" t="s">
        <v>136</v>
      </c>
      <c r="X205" t="s">
        <v>333</v>
      </c>
      <c r="Y205" s="94">
        <v>807</v>
      </c>
      <c r="Z205" s="94">
        <v>0</v>
      </c>
      <c r="AA205" s="94">
        <v>0</v>
      </c>
      <c r="AB205" s="94">
        <v>0</v>
      </c>
      <c r="AC205">
        <f t="shared" si="6"/>
        <v>2000</v>
      </c>
      <c r="AD205" t="str">
        <f t="shared" si="7"/>
        <v>302</v>
      </c>
    </row>
    <row r="206" spans="1:30" hidden="1" x14ac:dyDescent="0.25">
      <c r="A206" t="s">
        <v>323</v>
      </c>
      <c r="B206" t="s">
        <v>324</v>
      </c>
      <c r="C206" t="s">
        <v>325</v>
      </c>
      <c r="D206" t="s">
        <v>202</v>
      </c>
      <c r="E206" t="s">
        <v>122</v>
      </c>
      <c r="F206" t="s">
        <v>159</v>
      </c>
      <c r="G206" t="s">
        <v>160</v>
      </c>
      <c r="H206" t="s">
        <v>143</v>
      </c>
      <c r="I206" t="s">
        <v>124</v>
      </c>
      <c r="J206" t="s">
        <v>125</v>
      </c>
      <c r="K206" t="s">
        <v>326</v>
      </c>
      <c r="N206" t="s">
        <v>327</v>
      </c>
      <c r="O206" t="s">
        <v>328</v>
      </c>
      <c r="P206" t="s">
        <v>329</v>
      </c>
      <c r="Q206" t="s">
        <v>203</v>
      </c>
      <c r="R206" t="s">
        <v>131</v>
      </c>
      <c r="S206" t="s">
        <v>164</v>
      </c>
      <c r="T206" t="s">
        <v>165</v>
      </c>
      <c r="U206" t="s">
        <v>151</v>
      </c>
      <c r="V206" t="s">
        <v>135</v>
      </c>
      <c r="W206" t="s">
        <v>136</v>
      </c>
      <c r="X206" t="s">
        <v>334</v>
      </c>
      <c r="Y206" s="94">
        <v>1613</v>
      </c>
      <c r="Z206" s="94">
        <v>1363</v>
      </c>
      <c r="AA206" s="94">
        <v>1403.89</v>
      </c>
      <c r="AB206" s="94">
        <v>1403.89</v>
      </c>
      <c r="AC206">
        <f t="shared" si="6"/>
        <v>2000</v>
      </c>
      <c r="AD206" t="str">
        <f t="shared" si="7"/>
        <v>302</v>
      </c>
    </row>
    <row r="207" spans="1:30" hidden="1" x14ac:dyDescent="0.25">
      <c r="A207" t="s">
        <v>323</v>
      </c>
      <c r="B207" t="s">
        <v>324</v>
      </c>
      <c r="C207" t="s">
        <v>335</v>
      </c>
      <c r="D207" t="s">
        <v>202</v>
      </c>
      <c r="E207" t="s">
        <v>122</v>
      </c>
      <c r="F207" t="s">
        <v>159</v>
      </c>
      <c r="G207" t="s">
        <v>160</v>
      </c>
      <c r="H207" t="s">
        <v>143</v>
      </c>
      <c r="I207" t="s">
        <v>124</v>
      </c>
      <c r="J207" t="s">
        <v>125</v>
      </c>
      <c r="K207" t="s">
        <v>336</v>
      </c>
      <c r="N207" t="s">
        <v>327</v>
      </c>
      <c r="O207" t="s">
        <v>328</v>
      </c>
      <c r="P207" t="s">
        <v>337</v>
      </c>
      <c r="Q207" t="s">
        <v>203</v>
      </c>
      <c r="R207" t="s">
        <v>131</v>
      </c>
      <c r="S207" t="s">
        <v>164</v>
      </c>
      <c r="T207" t="s">
        <v>165</v>
      </c>
      <c r="U207" t="s">
        <v>151</v>
      </c>
      <c r="V207" t="s">
        <v>135</v>
      </c>
      <c r="W207" t="s">
        <v>136</v>
      </c>
      <c r="X207" t="s">
        <v>338</v>
      </c>
      <c r="Y207" s="94">
        <v>806</v>
      </c>
      <c r="Z207" s="94">
        <v>729</v>
      </c>
      <c r="AA207" s="94">
        <v>0</v>
      </c>
      <c r="AB207" s="94">
        <v>0</v>
      </c>
      <c r="AC207">
        <f t="shared" si="6"/>
        <v>2000</v>
      </c>
      <c r="AD207" t="str">
        <f t="shared" si="7"/>
        <v>302</v>
      </c>
    </row>
    <row r="208" spans="1:30" hidden="1" x14ac:dyDescent="0.25">
      <c r="A208" t="s">
        <v>323</v>
      </c>
      <c r="B208" t="s">
        <v>324</v>
      </c>
      <c r="C208" t="s">
        <v>325</v>
      </c>
      <c r="D208" t="s">
        <v>339</v>
      </c>
      <c r="E208" t="s">
        <v>122</v>
      </c>
      <c r="F208" t="s">
        <v>159</v>
      </c>
      <c r="G208" t="s">
        <v>160</v>
      </c>
      <c r="H208" t="s">
        <v>143</v>
      </c>
      <c r="I208" t="s">
        <v>124</v>
      </c>
      <c r="J208" t="s">
        <v>125</v>
      </c>
      <c r="K208" t="s">
        <v>326</v>
      </c>
      <c r="N208" t="s">
        <v>327</v>
      </c>
      <c r="O208" t="s">
        <v>328</v>
      </c>
      <c r="P208" t="s">
        <v>329</v>
      </c>
      <c r="Q208" t="s">
        <v>340</v>
      </c>
      <c r="R208" t="s">
        <v>131</v>
      </c>
      <c r="S208" t="s">
        <v>164</v>
      </c>
      <c r="T208" t="s">
        <v>165</v>
      </c>
      <c r="U208" t="s">
        <v>151</v>
      </c>
      <c r="V208" t="s">
        <v>135</v>
      </c>
      <c r="W208" t="s">
        <v>136</v>
      </c>
      <c r="X208" t="s">
        <v>334</v>
      </c>
      <c r="Y208" s="94">
        <v>68</v>
      </c>
      <c r="Z208" s="94">
        <v>0</v>
      </c>
      <c r="AA208" s="94">
        <v>0</v>
      </c>
      <c r="AB208" s="94">
        <v>0</v>
      </c>
      <c r="AC208">
        <f t="shared" si="6"/>
        <v>2000</v>
      </c>
      <c r="AD208" t="str">
        <f t="shared" si="7"/>
        <v>302</v>
      </c>
    </row>
    <row r="209" spans="1:30" hidden="1" x14ac:dyDescent="0.25">
      <c r="A209" t="s">
        <v>323</v>
      </c>
      <c r="B209" t="s">
        <v>324</v>
      </c>
      <c r="C209" t="s">
        <v>330</v>
      </c>
      <c r="D209" t="s">
        <v>206</v>
      </c>
      <c r="E209" t="s">
        <v>122</v>
      </c>
      <c r="F209" t="s">
        <v>159</v>
      </c>
      <c r="G209" t="s">
        <v>160</v>
      </c>
      <c r="H209" t="s">
        <v>143</v>
      </c>
      <c r="I209" t="s">
        <v>124</v>
      </c>
      <c r="J209" t="s">
        <v>125</v>
      </c>
      <c r="K209" t="s">
        <v>331</v>
      </c>
      <c r="N209" t="s">
        <v>327</v>
      </c>
      <c r="O209" t="s">
        <v>328</v>
      </c>
      <c r="P209" t="s">
        <v>332</v>
      </c>
      <c r="Q209" t="s">
        <v>207</v>
      </c>
      <c r="R209" t="s">
        <v>131</v>
      </c>
      <c r="S209" t="s">
        <v>164</v>
      </c>
      <c r="T209" t="s">
        <v>165</v>
      </c>
      <c r="U209" t="s">
        <v>151</v>
      </c>
      <c r="V209" t="s">
        <v>135</v>
      </c>
      <c r="W209" t="s">
        <v>136</v>
      </c>
      <c r="X209" t="s">
        <v>333</v>
      </c>
      <c r="Y209" s="94">
        <v>1189</v>
      </c>
      <c r="Z209" s="94">
        <v>786.32</v>
      </c>
      <c r="AA209" s="94">
        <v>0</v>
      </c>
      <c r="AB209" s="94">
        <v>0</v>
      </c>
      <c r="AC209">
        <f t="shared" si="6"/>
        <v>2000</v>
      </c>
      <c r="AD209" t="str">
        <f t="shared" si="7"/>
        <v>302</v>
      </c>
    </row>
    <row r="210" spans="1:30" hidden="1" x14ac:dyDescent="0.25">
      <c r="A210" t="s">
        <v>323</v>
      </c>
      <c r="B210" t="s">
        <v>324</v>
      </c>
      <c r="C210" t="s">
        <v>325</v>
      </c>
      <c r="D210" t="s">
        <v>206</v>
      </c>
      <c r="E210" t="s">
        <v>122</v>
      </c>
      <c r="F210" t="s">
        <v>159</v>
      </c>
      <c r="G210" t="s">
        <v>160</v>
      </c>
      <c r="H210" t="s">
        <v>143</v>
      </c>
      <c r="I210" t="s">
        <v>124</v>
      </c>
      <c r="J210" t="s">
        <v>125</v>
      </c>
      <c r="K210" t="s">
        <v>326</v>
      </c>
      <c r="N210" t="s">
        <v>327</v>
      </c>
      <c r="O210" t="s">
        <v>328</v>
      </c>
      <c r="P210" t="s">
        <v>329</v>
      </c>
      <c r="Q210" t="s">
        <v>207</v>
      </c>
      <c r="R210" t="s">
        <v>131</v>
      </c>
      <c r="S210" t="s">
        <v>164</v>
      </c>
      <c r="T210" t="s">
        <v>165</v>
      </c>
      <c r="U210" t="s">
        <v>151</v>
      </c>
      <c r="V210" t="s">
        <v>135</v>
      </c>
      <c r="W210" t="s">
        <v>136</v>
      </c>
      <c r="X210" t="s">
        <v>334</v>
      </c>
      <c r="Y210" s="94">
        <v>4500</v>
      </c>
      <c r="Z210" s="94">
        <v>3388.5400000000004</v>
      </c>
      <c r="AA210" s="94">
        <v>3657.85</v>
      </c>
      <c r="AB210" s="94">
        <v>3657.85</v>
      </c>
      <c r="AC210">
        <f t="shared" si="6"/>
        <v>2000</v>
      </c>
      <c r="AD210" t="str">
        <f t="shared" si="7"/>
        <v>302</v>
      </c>
    </row>
    <row r="211" spans="1:30" hidden="1" x14ac:dyDescent="0.25">
      <c r="A211" t="s">
        <v>323</v>
      </c>
      <c r="B211" t="s">
        <v>324</v>
      </c>
      <c r="C211" t="s">
        <v>335</v>
      </c>
      <c r="D211" t="s">
        <v>206</v>
      </c>
      <c r="E211" t="s">
        <v>122</v>
      </c>
      <c r="F211" t="s">
        <v>159</v>
      </c>
      <c r="G211" t="s">
        <v>160</v>
      </c>
      <c r="H211" t="s">
        <v>143</v>
      </c>
      <c r="I211" t="s">
        <v>124</v>
      </c>
      <c r="J211" t="s">
        <v>125</v>
      </c>
      <c r="K211" t="s">
        <v>336</v>
      </c>
      <c r="N211" t="s">
        <v>327</v>
      </c>
      <c r="O211" t="s">
        <v>328</v>
      </c>
      <c r="P211" t="s">
        <v>337</v>
      </c>
      <c r="Q211" t="s">
        <v>207</v>
      </c>
      <c r="R211" t="s">
        <v>131</v>
      </c>
      <c r="S211" t="s">
        <v>164</v>
      </c>
      <c r="T211" t="s">
        <v>165</v>
      </c>
      <c r="U211" t="s">
        <v>151</v>
      </c>
      <c r="V211" t="s">
        <v>135</v>
      </c>
      <c r="W211" t="s">
        <v>136</v>
      </c>
      <c r="X211" t="s">
        <v>338</v>
      </c>
      <c r="Y211" s="94">
        <v>1189</v>
      </c>
      <c r="Z211" s="94">
        <v>1861.0299999999997</v>
      </c>
      <c r="AA211" s="94">
        <v>0</v>
      </c>
      <c r="AB211" s="94">
        <v>0</v>
      </c>
      <c r="AC211">
        <f t="shared" si="6"/>
        <v>2000</v>
      </c>
      <c r="AD211" t="str">
        <f t="shared" si="7"/>
        <v>302</v>
      </c>
    </row>
    <row r="212" spans="1:30" hidden="1" x14ac:dyDescent="0.25">
      <c r="A212" t="s">
        <v>323</v>
      </c>
      <c r="B212" t="s">
        <v>324</v>
      </c>
      <c r="C212" t="s">
        <v>330</v>
      </c>
      <c r="D212" t="s">
        <v>214</v>
      </c>
      <c r="E212" t="s">
        <v>122</v>
      </c>
      <c r="F212" t="s">
        <v>159</v>
      </c>
      <c r="G212" t="s">
        <v>160</v>
      </c>
      <c r="H212" t="s">
        <v>143</v>
      </c>
      <c r="I212" t="s">
        <v>124</v>
      </c>
      <c r="J212" t="s">
        <v>125</v>
      </c>
      <c r="K212" t="s">
        <v>331</v>
      </c>
      <c r="N212" t="s">
        <v>327</v>
      </c>
      <c r="O212" t="s">
        <v>328</v>
      </c>
      <c r="P212" t="s">
        <v>332</v>
      </c>
      <c r="Q212" t="s">
        <v>215</v>
      </c>
      <c r="R212" t="s">
        <v>131</v>
      </c>
      <c r="S212" t="s">
        <v>164</v>
      </c>
      <c r="T212" t="s">
        <v>165</v>
      </c>
      <c r="U212" t="s">
        <v>151</v>
      </c>
      <c r="V212" t="s">
        <v>135</v>
      </c>
      <c r="W212" t="s">
        <v>136</v>
      </c>
      <c r="X212" t="s">
        <v>333</v>
      </c>
      <c r="Y212" s="94">
        <v>32000</v>
      </c>
      <c r="Z212" s="94">
        <v>24640.04</v>
      </c>
      <c r="AA212" s="94">
        <v>0</v>
      </c>
      <c r="AB212" s="94">
        <v>0</v>
      </c>
      <c r="AC212">
        <f t="shared" si="6"/>
        <v>2000</v>
      </c>
      <c r="AD212" t="str">
        <f t="shared" si="7"/>
        <v>302</v>
      </c>
    </row>
    <row r="213" spans="1:30" hidden="1" x14ac:dyDescent="0.25">
      <c r="A213" t="s">
        <v>323</v>
      </c>
      <c r="B213" t="s">
        <v>324</v>
      </c>
      <c r="C213" t="s">
        <v>325</v>
      </c>
      <c r="D213" t="s">
        <v>214</v>
      </c>
      <c r="E213" t="s">
        <v>122</v>
      </c>
      <c r="F213" t="s">
        <v>159</v>
      </c>
      <c r="G213" t="s">
        <v>160</v>
      </c>
      <c r="H213" t="s">
        <v>143</v>
      </c>
      <c r="I213" t="s">
        <v>124</v>
      </c>
      <c r="J213" t="s">
        <v>125</v>
      </c>
      <c r="K213" t="s">
        <v>326</v>
      </c>
      <c r="N213" t="s">
        <v>327</v>
      </c>
      <c r="O213" t="s">
        <v>328</v>
      </c>
      <c r="P213" t="s">
        <v>329</v>
      </c>
      <c r="Q213" t="s">
        <v>215</v>
      </c>
      <c r="R213" t="s">
        <v>131</v>
      </c>
      <c r="S213" t="s">
        <v>164</v>
      </c>
      <c r="T213" t="s">
        <v>165</v>
      </c>
      <c r="U213" t="s">
        <v>151</v>
      </c>
      <c r="V213" t="s">
        <v>135</v>
      </c>
      <c r="W213" t="s">
        <v>136</v>
      </c>
      <c r="X213" t="s">
        <v>334</v>
      </c>
      <c r="Y213" s="94">
        <v>189113</v>
      </c>
      <c r="Z213" s="94">
        <v>190695.42000000004</v>
      </c>
      <c r="AA213" s="94">
        <v>138596.1</v>
      </c>
      <c r="AB213" s="94">
        <v>138596.1</v>
      </c>
      <c r="AC213">
        <f t="shared" si="6"/>
        <v>2000</v>
      </c>
      <c r="AD213" t="str">
        <f t="shared" si="7"/>
        <v>302</v>
      </c>
    </row>
    <row r="214" spans="1:30" hidden="1" x14ac:dyDescent="0.25">
      <c r="A214" t="s">
        <v>323</v>
      </c>
      <c r="B214" t="s">
        <v>324</v>
      </c>
      <c r="C214" t="s">
        <v>335</v>
      </c>
      <c r="D214" t="s">
        <v>214</v>
      </c>
      <c r="E214" t="s">
        <v>122</v>
      </c>
      <c r="F214" t="s">
        <v>159</v>
      </c>
      <c r="G214" t="s">
        <v>160</v>
      </c>
      <c r="H214" t="s">
        <v>143</v>
      </c>
      <c r="I214" t="s">
        <v>124</v>
      </c>
      <c r="J214" t="s">
        <v>125</v>
      </c>
      <c r="K214" t="s">
        <v>336</v>
      </c>
      <c r="N214" t="s">
        <v>327</v>
      </c>
      <c r="O214" t="s">
        <v>328</v>
      </c>
      <c r="P214" t="s">
        <v>337</v>
      </c>
      <c r="Q214" t="s">
        <v>215</v>
      </c>
      <c r="R214" t="s">
        <v>131</v>
      </c>
      <c r="S214" t="s">
        <v>164</v>
      </c>
      <c r="T214" t="s">
        <v>165</v>
      </c>
      <c r="U214" t="s">
        <v>151</v>
      </c>
      <c r="V214" t="s">
        <v>135</v>
      </c>
      <c r="W214" t="s">
        <v>136</v>
      </c>
      <c r="X214" t="s">
        <v>338</v>
      </c>
      <c r="Y214" s="94">
        <v>40200</v>
      </c>
      <c r="Z214" s="94">
        <v>38700</v>
      </c>
      <c r="AA214" s="94">
        <v>0</v>
      </c>
      <c r="AB214" s="94">
        <v>0</v>
      </c>
      <c r="AC214">
        <f t="shared" si="6"/>
        <v>2000</v>
      </c>
      <c r="AD214" t="str">
        <f t="shared" si="7"/>
        <v>302</v>
      </c>
    </row>
    <row r="215" spans="1:30" hidden="1" x14ac:dyDescent="0.25">
      <c r="A215" t="s">
        <v>323</v>
      </c>
      <c r="B215" t="s">
        <v>324</v>
      </c>
      <c r="C215" t="s">
        <v>325</v>
      </c>
      <c r="D215" t="s">
        <v>224</v>
      </c>
      <c r="E215" t="s">
        <v>122</v>
      </c>
      <c r="F215" t="s">
        <v>159</v>
      </c>
      <c r="G215" t="s">
        <v>160</v>
      </c>
      <c r="H215" t="s">
        <v>143</v>
      </c>
      <c r="I215" t="s">
        <v>124</v>
      </c>
      <c r="J215" t="s">
        <v>125</v>
      </c>
      <c r="K215" t="s">
        <v>326</v>
      </c>
      <c r="N215" t="s">
        <v>327</v>
      </c>
      <c r="O215" t="s">
        <v>328</v>
      </c>
      <c r="P215" t="s">
        <v>329</v>
      </c>
      <c r="Q215" t="s">
        <v>225</v>
      </c>
      <c r="R215" t="s">
        <v>131</v>
      </c>
      <c r="S215" t="s">
        <v>164</v>
      </c>
      <c r="T215" t="s">
        <v>165</v>
      </c>
      <c r="U215" t="s">
        <v>151</v>
      </c>
      <c r="V215" t="s">
        <v>135</v>
      </c>
      <c r="W215" t="s">
        <v>136</v>
      </c>
      <c r="X215" t="s">
        <v>334</v>
      </c>
      <c r="Y215" s="94">
        <v>121</v>
      </c>
      <c r="Z215" s="94">
        <v>0</v>
      </c>
      <c r="AA215" s="94">
        <v>0</v>
      </c>
      <c r="AB215" s="94">
        <v>0</v>
      </c>
      <c r="AC215">
        <f t="shared" si="6"/>
        <v>2000</v>
      </c>
      <c r="AD215" t="str">
        <f t="shared" si="7"/>
        <v>302</v>
      </c>
    </row>
    <row r="216" spans="1:30" hidden="1" x14ac:dyDescent="0.25">
      <c r="A216" t="s">
        <v>323</v>
      </c>
      <c r="B216" t="s">
        <v>324</v>
      </c>
      <c r="C216" t="s">
        <v>325</v>
      </c>
      <c r="D216" t="s">
        <v>226</v>
      </c>
      <c r="E216" t="s">
        <v>122</v>
      </c>
      <c r="F216" t="s">
        <v>159</v>
      </c>
      <c r="G216" t="s">
        <v>160</v>
      </c>
      <c r="H216" t="s">
        <v>143</v>
      </c>
      <c r="I216" t="s">
        <v>124</v>
      </c>
      <c r="J216" t="s">
        <v>125</v>
      </c>
      <c r="K216" t="s">
        <v>326</v>
      </c>
      <c r="N216" t="s">
        <v>327</v>
      </c>
      <c r="O216" t="s">
        <v>328</v>
      </c>
      <c r="P216" t="s">
        <v>329</v>
      </c>
      <c r="Q216" t="s">
        <v>227</v>
      </c>
      <c r="R216" t="s">
        <v>131</v>
      </c>
      <c r="S216" t="s">
        <v>164</v>
      </c>
      <c r="T216" t="s">
        <v>165</v>
      </c>
      <c r="U216" t="s">
        <v>151</v>
      </c>
      <c r="V216" t="s">
        <v>135</v>
      </c>
      <c r="W216" t="s">
        <v>136</v>
      </c>
      <c r="X216" t="s">
        <v>334</v>
      </c>
      <c r="Y216" s="94">
        <v>608</v>
      </c>
      <c r="Z216" s="94">
        <v>307.99999999999994</v>
      </c>
      <c r="AA216" s="94">
        <v>1817.24</v>
      </c>
      <c r="AB216" s="94">
        <v>1817.24</v>
      </c>
      <c r="AC216">
        <f t="shared" si="6"/>
        <v>2000</v>
      </c>
      <c r="AD216" t="str">
        <f t="shared" si="7"/>
        <v>302</v>
      </c>
    </row>
    <row r="217" spans="1:30" hidden="1" x14ac:dyDescent="0.25">
      <c r="A217" t="s">
        <v>323</v>
      </c>
      <c r="B217" t="s">
        <v>324</v>
      </c>
      <c r="C217" t="s">
        <v>330</v>
      </c>
      <c r="D217" t="s">
        <v>230</v>
      </c>
      <c r="E217" t="s">
        <v>122</v>
      </c>
      <c r="F217" t="s">
        <v>159</v>
      </c>
      <c r="G217" t="s">
        <v>160</v>
      </c>
      <c r="H217" t="s">
        <v>143</v>
      </c>
      <c r="I217" t="s">
        <v>124</v>
      </c>
      <c r="J217" t="s">
        <v>125</v>
      </c>
      <c r="K217" t="s">
        <v>331</v>
      </c>
      <c r="N217" t="s">
        <v>327</v>
      </c>
      <c r="O217" t="s">
        <v>328</v>
      </c>
      <c r="P217" t="s">
        <v>332</v>
      </c>
      <c r="Q217" t="s">
        <v>231</v>
      </c>
      <c r="R217" t="s">
        <v>131</v>
      </c>
      <c r="S217" t="s">
        <v>164</v>
      </c>
      <c r="T217" t="s">
        <v>165</v>
      </c>
      <c r="U217" t="s">
        <v>151</v>
      </c>
      <c r="V217" t="s">
        <v>135</v>
      </c>
      <c r="W217" t="s">
        <v>136</v>
      </c>
      <c r="X217" t="s">
        <v>333</v>
      </c>
      <c r="Y217" s="94">
        <v>1275</v>
      </c>
      <c r="Z217" s="94">
        <v>0</v>
      </c>
      <c r="AA217" s="94">
        <v>0</v>
      </c>
      <c r="AB217" s="94">
        <v>0</v>
      </c>
      <c r="AC217">
        <f t="shared" si="6"/>
        <v>2000</v>
      </c>
      <c r="AD217" t="str">
        <f t="shared" si="7"/>
        <v>302</v>
      </c>
    </row>
    <row r="218" spans="1:30" hidden="1" x14ac:dyDescent="0.25">
      <c r="A218" t="s">
        <v>323</v>
      </c>
      <c r="B218" t="s">
        <v>324</v>
      </c>
      <c r="C218" t="s">
        <v>325</v>
      </c>
      <c r="D218" t="s">
        <v>230</v>
      </c>
      <c r="E218" t="s">
        <v>122</v>
      </c>
      <c r="F218" t="s">
        <v>159</v>
      </c>
      <c r="G218" t="s">
        <v>160</v>
      </c>
      <c r="H218" t="s">
        <v>143</v>
      </c>
      <c r="I218" t="s">
        <v>124</v>
      </c>
      <c r="J218" t="s">
        <v>125</v>
      </c>
      <c r="K218" t="s">
        <v>326</v>
      </c>
      <c r="N218" t="s">
        <v>327</v>
      </c>
      <c r="O218" t="s">
        <v>328</v>
      </c>
      <c r="P218" t="s">
        <v>329</v>
      </c>
      <c r="Q218" t="s">
        <v>231</v>
      </c>
      <c r="R218" t="s">
        <v>131</v>
      </c>
      <c r="S218" t="s">
        <v>164</v>
      </c>
      <c r="T218" t="s">
        <v>165</v>
      </c>
      <c r="U218" t="s">
        <v>151</v>
      </c>
      <c r="V218" t="s">
        <v>135</v>
      </c>
      <c r="W218" t="s">
        <v>136</v>
      </c>
      <c r="X218" t="s">
        <v>334</v>
      </c>
      <c r="Y218" s="94">
        <v>2550</v>
      </c>
      <c r="Z218" s="94">
        <v>8092.2299999999987</v>
      </c>
      <c r="AA218" s="94">
        <v>4435</v>
      </c>
      <c r="AB218" s="94">
        <v>4435</v>
      </c>
      <c r="AC218">
        <f t="shared" si="6"/>
        <v>2000</v>
      </c>
      <c r="AD218" t="str">
        <f t="shared" si="7"/>
        <v>302</v>
      </c>
    </row>
    <row r="219" spans="1:30" hidden="1" x14ac:dyDescent="0.25">
      <c r="A219" t="s">
        <v>323</v>
      </c>
      <c r="B219" t="s">
        <v>324</v>
      </c>
      <c r="C219" t="s">
        <v>335</v>
      </c>
      <c r="D219" t="s">
        <v>230</v>
      </c>
      <c r="E219" t="s">
        <v>122</v>
      </c>
      <c r="F219" t="s">
        <v>159</v>
      </c>
      <c r="G219" t="s">
        <v>160</v>
      </c>
      <c r="H219" t="s">
        <v>143</v>
      </c>
      <c r="I219" t="s">
        <v>124</v>
      </c>
      <c r="J219" t="s">
        <v>125</v>
      </c>
      <c r="K219" t="s">
        <v>336</v>
      </c>
      <c r="N219" t="s">
        <v>327</v>
      </c>
      <c r="O219" t="s">
        <v>328</v>
      </c>
      <c r="P219" t="s">
        <v>337</v>
      </c>
      <c r="Q219" t="s">
        <v>231</v>
      </c>
      <c r="R219" t="s">
        <v>131</v>
      </c>
      <c r="S219" t="s">
        <v>164</v>
      </c>
      <c r="T219" t="s">
        <v>165</v>
      </c>
      <c r="U219" t="s">
        <v>151</v>
      </c>
      <c r="V219" t="s">
        <v>135</v>
      </c>
      <c r="W219" t="s">
        <v>136</v>
      </c>
      <c r="X219" t="s">
        <v>338</v>
      </c>
      <c r="Y219" s="94">
        <v>1276</v>
      </c>
      <c r="Z219" s="94">
        <v>1318</v>
      </c>
      <c r="AA219" s="94">
        <v>0</v>
      </c>
      <c r="AB219" s="94">
        <v>0</v>
      </c>
      <c r="AC219">
        <f t="shared" si="6"/>
        <v>2000</v>
      </c>
      <c r="AD219" t="str">
        <f t="shared" si="7"/>
        <v>302</v>
      </c>
    </row>
    <row r="220" spans="1:30" hidden="1" x14ac:dyDescent="0.25">
      <c r="A220" t="s">
        <v>323</v>
      </c>
      <c r="B220" t="s">
        <v>324</v>
      </c>
      <c r="C220" t="s">
        <v>330</v>
      </c>
      <c r="D220" t="s">
        <v>232</v>
      </c>
      <c r="E220" t="s">
        <v>122</v>
      </c>
      <c r="F220" t="s">
        <v>159</v>
      </c>
      <c r="G220" t="s">
        <v>160</v>
      </c>
      <c r="H220" t="s">
        <v>143</v>
      </c>
      <c r="I220" t="s">
        <v>124</v>
      </c>
      <c r="J220" t="s">
        <v>125</v>
      </c>
      <c r="K220" t="s">
        <v>331</v>
      </c>
      <c r="N220" t="s">
        <v>327</v>
      </c>
      <c r="O220" t="s">
        <v>328</v>
      </c>
      <c r="P220" t="s">
        <v>332</v>
      </c>
      <c r="Q220" t="s">
        <v>233</v>
      </c>
      <c r="R220" t="s">
        <v>131</v>
      </c>
      <c r="S220" t="s">
        <v>164</v>
      </c>
      <c r="T220" t="s">
        <v>165</v>
      </c>
      <c r="U220" t="s">
        <v>151</v>
      </c>
      <c r="V220" t="s">
        <v>135</v>
      </c>
      <c r="W220" t="s">
        <v>136</v>
      </c>
      <c r="X220" t="s">
        <v>333</v>
      </c>
      <c r="Y220" s="94">
        <v>811</v>
      </c>
      <c r="Z220" s="94">
        <v>817.69999999999993</v>
      </c>
      <c r="AA220" s="94">
        <v>0</v>
      </c>
      <c r="AB220" s="94">
        <v>0</v>
      </c>
      <c r="AC220">
        <f t="shared" si="6"/>
        <v>2000</v>
      </c>
      <c r="AD220" t="str">
        <f t="shared" si="7"/>
        <v>302</v>
      </c>
    </row>
    <row r="221" spans="1:30" hidden="1" x14ac:dyDescent="0.25">
      <c r="A221" t="s">
        <v>323</v>
      </c>
      <c r="B221" t="s">
        <v>324</v>
      </c>
      <c r="C221" t="s">
        <v>325</v>
      </c>
      <c r="D221" t="s">
        <v>232</v>
      </c>
      <c r="E221" t="s">
        <v>122</v>
      </c>
      <c r="F221" t="s">
        <v>159</v>
      </c>
      <c r="G221" t="s">
        <v>160</v>
      </c>
      <c r="H221" t="s">
        <v>143</v>
      </c>
      <c r="I221" t="s">
        <v>124</v>
      </c>
      <c r="J221" t="s">
        <v>125</v>
      </c>
      <c r="K221" t="s">
        <v>326</v>
      </c>
      <c r="N221" t="s">
        <v>327</v>
      </c>
      <c r="O221" t="s">
        <v>328</v>
      </c>
      <c r="P221" t="s">
        <v>329</v>
      </c>
      <c r="Q221" t="s">
        <v>233</v>
      </c>
      <c r="R221" t="s">
        <v>131</v>
      </c>
      <c r="S221" t="s">
        <v>164</v>
      </c>
      <c r="T221" t="s">
        <v>165</v>
      </c>
      <c r="U221" t="s">
        <v>151</v>
      </c>
      <c r="V221" t="s">
        <v>135</v>
      </c>
      <c r="W221" t="s">
        <v>136</v>
      </c>
      <c r="X221" t="s">
        <v>334</v>
      </c>
      <c r="Y221" s="94">
        <v>1624</v>
      </c>
      <c r="Z221" s="94">
        <v>1813.8</v>
      </c>
      <c r="AA221" s="94">
        <v>1000</v>
      </c>
      <c r="AB221" s="94">
        <v>1000</v>
      </c>
      <c r="AC221">
        <f t="shared" si="6"/>
        <v>2000</v>
      </c>
      <c r="AD221" t="str">
        <f t="shared" si="7"/>
        <v>302</v>
      </c>
    </row>
    <row r="222" spans="1:30" hidden="1" x14ac:dyDescent="0.25">
      <c r="A222" t="s">
        <v>323</v>
      </c>
      <c r="B222" t="s">
        <v>324</v>
      </c>
      <c r="C222" t="s">
        <v>335</v>
      </c>
      <c r="D222" t="s">
        <v>232</v>
      </c>
      <c r="E222" t="s">
        <v>122</v>
      </c>
      <c r="F222" t="s">
        <v>159</v>
      </c>
      <c r="G222" t="s">
        <v>160</v>
      </c>
      <c r="H222" t="s">
        <v>143</v>
      </c>
      <c r="I222" t="s">
        <v>124</v>
      </c>
      <c r="J222" t="s">
        <v>125</v>
      </c>
      <c r="K222" t="s">
        <v>336</v>
      </c>
      <c r="N222" t="s">
        <v>327</v>
      </c>
      <c r="O222" t="s">
        <v>328</v>
      </c>
      <c r="P222" t="s">
        <v>337</v>
      </c>
      <c r="Q222" t="s">
        <v>233</v>
      </c>
      <c r="R222" t="s">
        <v>131</v>
      </c>
      <c r="S222" t="s">
        <v>164</v>
      </c>
      <c r="T222" t="s">
        <v>165</v>
      </c>
      <c r="U222" t="s">
        <v>151</v>
      </c>
      <c r="V222" t="s">
        <v>135</v>
      </c>
      <c r="W222" t="s">
        <v>136</v>
      </c>
      <c r="X222" t="s">
        <v>338</v>
      </c>
      <c r="Y222" s="94">
        <v>811</v>
      </c>
      <c r="Z222" s="94">
        <v>710.9</v>
      </c>
      <c r="AA222" s="94">
        <v>0</v>
      </c>
      <c r="AB222" s="94">
        <v>0</v>
      </c>
      <c r="AC222">
        <f t="shared" si="6"/>
        <v>2000</v>
      </c>
      <c r="AD222" t="str">
        <f t="shared" si="7"/>
        <v>302</v>
      </c>
    </row>
    <row r="223" spans="1:30" hidden="1" x14ac:dyDescent="0.25">
      <c r="A223" t="s">
        <v>323</v>
      </c>
      <c r="B223" t="s">
        <v>324</v>
      </c>
      <c r="C223" t="s">
        <v>325</v>
      </c>
      <c r="D223" t="s">
        <v>234</v>
      </c>
      <c r="E223" t="s">
        <v>122</v>
      </c>
      <c r="F223" t="s">
        <v>159</v>
      </c>
      <c r="G223" t="s">
        <v>160</v>
      </c>
      <c r="H223" t="s">
        <v>143</v>
      </c>
      <c r="I223" t="s">
        <v>124</v>
      </c>
      <c r="J223" t="s">
        <v>125</v>
      </c>
      <c r="K223" t="s">
        <v>326</v>
      </c>
      <c r="N223" t="s">
        <v>327</v>
      </c>
      <c r="O223" t="s">
        <v>328</v>
      </c>
      <c r="P223" t="s">
        <v>329</v>
      </c>
      <c r="Q223" t="s">
        <v>235</v>
      </c>
      <c r="R223" t="s">
        <v>131</v>
      </c>
      <c r="S223" t="s">
        <v>164</v>
      </c>
      <c r="T223" t="s">
        <v>165</v>
      </c>
      <c r="U223" t="s">
        <v>151</v>
      </c>
      <c r="V223" t="s">
        <v>135</v>
      </c>
      <c r="W223" t="s">
        <v>136</v>
      </c>
      <c r="X223" t="s">
        <v>334</v>
      </c>
      <c r="Y223" s="94">
        <v>2262.66</v>
      </c>
      <c r="Z223" s="94">
        <v>2262.66</v>
      </c>
      <c r="AA223" s="94">
        <v>2330.5398</v>
      </c>
      <c r="AB223" s="94">
        <v>2330.54</v>
      </c>
      <c r="AC223">
        <f t="shared" si="6"/>
        <v>3000</v>
      </c>
      <c r="AD223" t="str">
        <f t="shared" si="7"/>
        <v>302</v>
      </c>
    </row>
    <row r="224" spans="1:30" hidden="1" x14ac:dyDescent="0.25">
      <c r="A224" t="s">
        <v>323</v>
      </c>
      <c r="B224" t="s">
        <v>324</v>
      </c>
      <c r="C224" t="s">
        <v>325</v>
      </c>
      <c r="D224" t="s">
        <v>158</v>
      </c>
      <c r="E224" t="s">
        <v>122</v>
      </c>
      <c r="F224" t="s">
        <v>159</v>
      </c>
      <c r="G224" t="s">
        <v>160</v>
      </c>
      <c r="H224" t="s">
        <v>143</v>
      </c>
      <c r="I224" t="s">
        <v>124</v>
      </c>
      <c r="J224" t="s">
        <v>125</v>
      </c>
      <c r="K224" t="s">
        <v>326</v>
      </c>
      <c r="N224" t="s">
        <v>327</v>
      </c>
      <c r="O224" t="s">
        <v>328</v>
      </c>
      <c r="P224" t="s">
        <v>329</v>
      </c>
      <c r="Q224" t="s">
        <v>163</v>
      </c>
      <c r="R224" t="s">
        <v>131</v>
      </c>
      <c r="S224" t="s">
        <v>164</v>
      </c>
      <c r="T224" t="s">
        <v>165</v>
      </c>
      <c r="U224" t="s">
        <v>151</v>
      </c>
      <c r="V224" t="s">
        <v>135</v>
      </c>
      <c r="W224" t="s">
        <v>136</v>
      </c>
      <c r="X224" t="s">
        <v>334</v>
      </c>
      <c r="Y224" s="94">
        <v>48174.41</v>
      </c>
      <c r="Z224" s="94">
        <v>48174.41</v>
      </c>
      <c r="AA224" s="94">
        <v>49619.642300000007</v>
      </c>
      <c r="AB224" s="94">
        <v>49619.64</v>
      </c>
      <c r="AC224">
        <f t="shared" si="6"/>
        <v>3000</v>
      </c>
      <c r="AD224" t="str">
        <f t="shared" si="7"/>
        <v>302</v>
      </c>
    </row>
    <row r="225" spans="1:30" hidden="1" x14ac:dyDescent="0.25">
      <c r="A225" t="s">
        <v>323</v>
      </c>
      <c r="B225" t="s">
        <v>324</v>
      </c>
      <c r="C225" t="s">
        <v>325</v>
      </c>
      <c r="D225" t="s">
        <v>299</v>
      </c>
      <c r="E225" t="s">
        <v>122</v>
      </c>
      <c r="F225" t="s">
        <v>159</v>
      </c>
      <c r="G225" t="s">
        <v>160</v>
      </c>
      <c r="H225" t="s">
        <v>143</v>
      </c>
      <c r="I225" t="s">
        <v>124</v>
      </c>
      <c r="J225" t="s">
        <v>125</v>
      </c>
      <c r="K225" t="s">
        <v>326</v>
      </c>
      <c r="N225" t="s">
        <v>327</v>
      </c>
      <c r="O225" t="s">
        <v>328</v>
      </c>
      <c r="P225" t="s">
        <v>329</v>
      </c>
      <c r="Q225" t="s">
        <v>300</v>
      </c>
      <c r="R225" t="s">
        <v>131</v>
      </c>
      <c r="S225" t="s">
        <v>164</v>
      </c>
      <c r="T225" t="s">
        <v>165</v>
      </c>
      <c r="U225" t="s">
        <v>151</v>
      </c>
      <c r="V225" t="s">
        <v>135</v>
      </c>
      <c r="W225" t="s">
        <v>136</v>
      </c>
      <c r="X225" t="s">
        <v>334</v>
      </c>
      <c r="Y225" s="94">
        <v>84389.82</v>
      </c>
      <c r="Z225" s="94">
        <v>0</v>
      </c>
      <c r="AA225" s="94">
        <v>0</v>
      </c>
      <c r="AB225" s="94">
        <v>0</v>
      </c>
      <c r="AC225">
        <f t="shared" si="6"/>
        <v>3000</v>
      </c>
      <c r="AD225" t="str">
        <f t="shared" si="7"/>
        <v>302</v>
      </c>
    </row>
    <row r="226" spans="1:30" hidden="1" x14ac:dyDescent="0.25">
      <c r="A226" t="s">
        <v>323</v>
      </c>
      <c r="B226" t="s">
        <v>324</v>
      </c>
      <c r="C226" t="s">
        <v>330</v>
      </c>
      <c r="D226" t="s">
        <v>242</v>
      </c>
      <c r="E226" t="s">
        <v>122</v>
      </c>
      <c r="F226" t="s">
        <v>159</v>
      </c>
      <c r="G226" t="s">
        <v>160</v>
      </c>
      <c r="H226" t="s">
        <v>143</v>
      </c>
      <c r="I226" t="s">
        <v>124</v>
      </c>
      <c r="J226" t="s">
        <v>125</v>
      </c>
      <c r="K226" t="s">
        <v>331</v>
      </c>
      <c r="N226" t="s">
        <v>327</v>
      </c>
      <c r="O226" t="s">
        <v>328</v>
      </c>
      <c r="P226" t="s">
        <v>332</v>
      </c>
      <c r="Q226" t="s">
        <v>243</v>
      </c>
      <c r="R226" t="s">
        <v>131</v>
      </c>
      <c r="S226" t="s">
        <v>164</v>
      </c>
      <c r="T226" t="s">
        <v>165</v>
      </c>
      <c r="U226" t="s">
        <v>151</v>
      </c>
      <c r="V226" t="s">
        <v>135</v>
      </c>
      <c r="W226" t="s">
        <v>136</v>
      </c>
      <c r="X226" t="s">
        <v>333</v>
      </c>
      <c r="Y226" s="94">
        <v>144</v>
      </c>
      <c r="Z226" s="94">
        <v>819.49999999999989</v>
      </c>
      <c r="AA226" s="94">
        <v>0</v>
      </c>
      <c r="AB226" s="94">
        <v>0</v>
      </c>
      <c r="AC226">
        <f t="shared" si="6"/>
        <v>3000</v>
      </c>
      <c r="AD226" t="str">
        <f t="shared" si="7"/>
        <v>302</v>
      </c>
    </row>
    <row r="227" spans="1:30" hidden="1" x14ac:dyDescent="0.25">
      <c r="A227" t="s">
        <v>323</v>
      </c>
      <c r="B227" t="s">
        <v>324</v>
      </c>
      <c r="C227" t="s">
        <v>325</v>
      </c>
      <c r="D227" t="s">
        <v>242</v>
      </c>
      <c r="E227" t="s">
        <v>122</v>
      </c>
      <c r="F227" t="s">
        <v>159</v>
      </c>
      <c r="G227" t="s">
        <v>160</v>
      </c>
      <c r="H227" t="s">
        <v>143</v>
      </c>
      <c r="I227" t="s">
        <v>124</v>
      </c>
      <c r="J227" t="s">
        <v>125</v>
      </c>
      <c r="K227" t="s">
        <v>326</v>
      </c>
      <c r="N227" t="s">
        <v>327</v>
      </c>
      <c r="O227" t="s">
        <v>328</v>
      </c>
      <c r="P227" t="s">
        <v>329</v>
      </c>
      <c r="Q227" t="s">
        <v>243</v>
      </c>
      <c r="R227" t="s">
        <v>131</v>
      </c>
      <c r="S227" t="s">
        <v>164</v>
      </c>
      <c r="T227" t="s">
        <v>165</v>
      </c>
      <c r="U227" t="s">
        <v>151</v>
      </c>
      <c r="V227" t="s">
        <v>135</v>
      </c>
      <c r="W227" t="s">
        <v>136</v>
      </c>
      <c r="X227" t="s">
        <v>334</v>
      </c>
      <c r="Y227" s="94">
        <v>500</v>
      </c>
      <c r="Z227" s="94">
        <v>865.00000000000011</v>
      </c>
      <c r="AA227" s="94">
        <v>890.95</v>
      </c>
      <c r="AB227" s="94">
        <v>890.95</v>
      </c>
      <c r="AC227">
        <f t="shared" si="6"/>
        <v>3000</v>
      </c>
      <c r="AD227" t="str">
        <f t="shared" si="7"/>
        <v>302</v>
      </c>
    </row>
    <row r="228" spans="1:30" hidden="1" x14ac:dyDescent="0.25">
      <c r="A228" t="s">
        <v>323</v>
      </c>
      <c r="B228" t="s">
        <v>324</v>
      </c>
      <c r="C228" t="s">
        <v>335</v>
      </c>
      <c r="D228" t="s">
        <v>242</v>
      </c>
      <c r="E228" t="s">
        <v>122</v>
      </c>
      <c r="F228" t="s">
        <v>159</v>
      </c>
      <c r="G228" t="s">
        <v>160</v>
      </c>
      <c r="H228" t="s">
        <v>143</v>
      </c>
      <c r="I228" t="s">
        <v>124</v>
      </c>
      <c r="J228" t="s">
        <v>125</v>
      </c>
      <c r="K228" t="s">
        <v>336</v>
      </c>
      <c r="N228" t="s">
        <v>327</v>
      </c>
      <c r="O228" t="s">
        <v>328</v>
      </c>
      <c r="P228" t="s">
        <v>337</v>
      </c>
      <c r="Q228" t="s">
        <v>243</v>
      </c>
      <c r="R228" t="s">
        <v>131</v>
      </c>
      <c r="S228" t="s">
        <v>164</v>
      </c>
      <c r="T228" t="s">
        <v>165</v>
      </c>
      <c r="U228" t="s">
        <v>151</v>
      </c>
      <c r="V228" t="s">
        <v>135</v>
      </c>
      <c r="W228" t="s">
        <v>136</v>
      </c>
      <c r="X228" t="s">
        <v>338</v>
      </c>
      <c r="Y228" s="94">
        <v>145</v>
      </c>
      <c r="Z228" s="94">
        <v>0</v>
      </c>
      <c r="AA228" s="94">
        <v>0</v>
      </c>
      <c r="AB228" s="94">
        <v>0</v>
      </c>
      <c r="AC228">
        <f t="shared" si="6"/>
        <v>3000</v>
      </c>
      <c r="AD228" t="str">
        <f t="shared" si="7"/>
        <v>302</v>
      </c>
    </row>
    <row r="229" spans="1:30" hidden="1" x14ac:dyDescent="0.25">
      <c r="A229" t="s">
        <v>323</v>
      </c>
      <c r="B229" t="s">
        <v>324</v>
      </c>
      <c r="C229" t="s">
        <v>325</v>
      </c>
      <c r="D229" t="s">
        <v>341</v>
      </c>
      <c r="E229" t="s">
        <v>122</v>
      </c>
      <c r="F229" t="s">
        <v>159</v>
      </c>
      <c r="G229" t="s">
        <v>160</v>
      </c>
      <c r="H229" t="s">
        <v>143</v>
      </c>
      <c r="I229" t="s">
        <v>124</v>
      </c>
      <c r="J229" t="s">
        <v>125</v>
      </c>
      <c r="K229" t="s">
        <v>326</v>
      </c>
      <c r="N229" t="s">
        <v>327</v>
      </c>
      <c r="O229" t="s">
        <v>328</v>
      </c>
      <c r="P229" t="s">
        <v>329</v>
      </c>
      <c r="Q229" t="s">
        <v>342</v>
      </c>
      <c r="R229" t="s">
        <v>131</v>
      </c>
      <c r="S229" t="s">
        <v>164</v>
      </c>
      <c r="T229" t="s">
        <v>165</v>
      </c>
      <c r="U229" t="s">
        <v>151</v>
      </c>
      <c r="V229" t="s">
        <v>135</v>
      </c>
      <c r="W229" t="s">
        <v>136</v>
      </c>
      <c r="X229" t="s">
        <v>334</v>
      </c>
      <c r="Y229" s="94">
        <v>5855</v>
      </c>
      <c r="Z229" s="94">
        <v>855</v>
      </c>
      <c r="AA229" s="94">
        <v>880.65</v>
      </c>
      <c r="AB229" s="94">
        <v>880.65</v>
      </c>
      <c r="AC229">
        <f t="shared" si="6"/>
        <v>3000</v>
      </c>
      <c r="AD229" t="str">
        <f t="shared" si="7"/>
        <v>302</v>
      </c>
    </row>
    <row r="230" spans="1:30" hidden="1" x14ac:dyDescent="0.25">
      <c r="A230" t="s">
        <v>323</v>
      </c>
      <c r="B230" t="s">
        <v>324</v>
      </c>
      <c r="C230" t="s">
        <v>325</v>
      </c>
      <c r="D230" t="s">
        <v>291</v>
      </c>
      <c r="E230" t="s">
        <v>122</v>
      </c>
      <c r="F230" t="s">
        <v>159</v>
      </c>
      <c r="G230" t="s">
        <v>160</v>
      </c>
      <c r="H230" t="s">
        <v>143</v>
      </c>
      <c r="I230" t="s">
        <v>124</v>
      </c>
      <c r="J230" t="s">
        <v>125</v>
      </c>
      <c r="K230" t="s">
        <v>326</v>
      </c>
      <c r="N230" t="s">
        <v>327</v>
      </c>
      <c r="O230" t="s">
        <v>328</v>
      </c>
      <c r="P230" t="s">
        <v>329</v>
      </c>
      <c r="Q230" t="s">
        <v>169</v>
      </c>
      <c r="R230" t="s">
        <v>131</v>
      </c>
      <c r="S230" t="s">
        <v>164</v>
      </c>
      <c r="T230" t="s">
        <v>165</v>
      </c>
      <c r="U230" t="s">
        <v>151</v>
      </c>
      <c r="V230" t="s">
        <v>135</v>
      </c>
      <c r="W230" t="s">
        <v>136</v>
      </c>
      <c r="X230" t="s">
        <v>334</v>
      </c>
      <c r="Y230" s="94">
        <v>18558.96</v>
      </c>
      <c r="Z230" s="94">
        <v>23300.97</v>
      </c>
      <c r="AA230" s="94">
        <v>23999.999100000001</v>
      </c>
      <c r="AB230" s="94">
        <v>24000</v>
      </c>
      <c r="AC230">
        <f t="shared" si="6"/>
        <v>3000</v>
      </c>
      <c r="AD230" t="str">
        <f t="shared" si="7"/>
        <v>302</v>
      </c>
    </row>
    <row r="231" spans="1:30" hidden="1" x14ac:dyDescent="0.25">
      <c r="A231" t="s">
        <v>323</v>
      </c>
      <c r="B231" t="s">
        <v>324</v>
      </c>
      <c r="C231" t="s">
        <v>325</v>
      </c>
      <c r="D231" t="s">
        <v>248</v>
      </c>
      <c r="E231" t="s">
        <v>122</v>
      </c>
      <c r="F231" t="s">
        <v>159</v>
      </c>
      <c r="G231" t="s">
        <v>160</v>
      </c>
      <c r="H231" t="s">
        <v>143</v>
      </c>
      <c r="I231" t="s">
        <v>124</v>
      </c>
      <c r="J231" t="s">
        <v>125</v>
      </c>
      <c r="K231" t="s">
        <v>326</v>
      </c>
      <c r="N231" t="s">
        <v>327</v>
      </c>
      <c r="O231" t="s">
        <v>328</v>
      </c>
      <c r="P231" t="s">
        <v>329</v>
      </c>
      <c r="Q231" t="s">
        <v>249</v>
      </c>
      <c r="R231" t="s">
        <v>131</v>
      </c>
      <c r="S231" t="s">
        <v>164</v>
      </c>
      <c r="T231" t="s">
        <v>165</v>
      </c>
      <c r="U231" t="s">
        <v>151</v>
      </c>
      <c r="V231" t="s">
        <v>135</v>
      </c>
      <c r="W231" t="s">
        <v>136</v>
      </c>
      <c r="X231" t="s">
        <v>334</v>
      </c>
      <c r="Y231" s="94">
        <v>260</v>
      </c>
      <c r="Z231" s="94">
        <v>0</v>
      </c>
      <c r="AA231" s="94">
        <v>0</v>
      </c>
      <c r="AB231" s="94">
        <v>0</v>
      </c>
      <c r="AC231">
        <f t="shared" si="6"/>
        <v>3000</v>
      </c>
      <c r="AD231" t="str">
        <f t="shared" si="7"/>
        <v>302</v>
      </c>
    </row>
    <row r="232" spans="1:30" hidden="1" x14ac:dyDescent="0.25">
      <c r="A232" t="s">
        <v>323</v>
      </c>
      <c r="B232" t="s">
        <v>324</v>
      </c>
      <c r="C232" t="s">
        <v>330</v>
      </c>
      <c r="D232" t="s">
        <v>315</v>
      </c>
      <c r="E232" t="s">
        <v>122</v>
      </c>
      <c r="F232" t="s">
        <v>159</v>
      </c>
      <c r="G232" t="s">
        <v>160</v>
      </c>
      <c r="H232" t="s">
        <v>143</v>
      </c>
      <c r="I232" t="s">
        <v>124</v>
      </c>
      <c r="J232" t="s">
        <v>125</v>
      </c>
      <c r="K232" t="s">
        <v>331</v>
      </c>
      <c r="N232" t="s">
        <v>327</v>
      </c>
      <c r="O232" t="s">
        <v>328</v>
      </c>
      <c r="P232" t="s">
        <v>332</v>
      </c>
      <c r="Q232" t="s">
        <v>316</v>
      </c>
      <c r="R232" t="s">
        <v>131</v>
      </c>
      <c r="S232" t="s">
        <v>164</v>
      </c>
      <c r="T232" t="s">
        <v>165</v>
      </c>
      <c r="U232" t="s">
        <v>151</v>
      </c>
      <c r="V232" t="s">
        <v>135</v>
      </c>
      <c r="W232" t="s">
        <v>136</v>
      </c>
      <c r="X232" t="s">
        <v>333</v>
      </c>
      <c r="Y232" s="94">
        <v>7743</v>
      </c>
      <c r="Z232" s="94">
        <v>3859</v>
      </c>
      <c r="AA232" s="94">
        <v>0</v>
      </c>
      <c r="AB232" s="94">
        <v>0</v>
      </c>
      <c r="AC232">
        <f t="shared" si="6"/>
        <v>3000</v>
      </c>
      <c r="AD232" t="str">
        <f t="shared" si="7"/>
        <v>302</v>
      </c>
    </row>
    <row r="233" spans="1:30" hidden="1" x14ac:dyDescent="0.25">
      <c r="A233" t="s">
        <v>323</v>
      </c>
      <c r="B233" t="s">
        <v>324</v>
      </c>
      <c r="C233" t="s">
        <v>325</v>
      </c>
      <c r="D233" t="s">
        <v>315</v>
      </c>
      <c r="E233" t="s">
        <v>122</v>
      </c>
      <c r="F233" t="s">
        <v>159</v>
      </c>
      <c r="G233" t="s">
        <v>160</v>
      </c>
      <c r="H233" t="s">
        <v>143</v>
      </c>
      <c r="I233" t="s">
        <v>124</v>
      </c>
      <c r="J233" t="s">
        <v>125</v>
      </c>
      <c r="K233" t="s">
        <v>326</v>
      </c>
      <c r="N233" t="s">
        <v>327</v>
      </c>
      <c r="O233" t="s">
        <v>328</v>
      </c>
      <c r="P233" t="s">
        <v>329</v>
      </c>
      <c r="Q233" t="s">
        <v>316</v>
      </c>
      <c r="R233" t="s">
        <v>131</v>
      </c>
      <c r="S233" t="s">
        <v>164</v>
      </c>
      <c r="T233" t="s">
        <v>165</v>
      </c>
      <c r="U233" t="s">
        <v>151</v>
      </c>
      <c r="V233" t="s">
        <v>135</v>
      </c>
      <c r="W233" t="s">
        <v>136</v>
      </c>
      <c r="X233" t="s">
        <v>334</v>
      </c>
      <c r="Y233" s="94">
        <v>56000</v>
      </c>
      <c r="Z233" s="94">
        <v>26354</v>
      </c>
      <c r="AA233" s="94">
        <v>27144.62</v>
      </c>
      <c r="AB233" s="94">
        <v>27144.62</v>
      </c>
      <c r="AC233">
        <f t="shared" si="6"/>
        <v>3000</v>
      </c>
      <c r="AD233" t="str">
        <f t="shared" si="7"/>
        <v>302</v>
      </c>
    </row>
    <row r="234" spans="1:30" hidden="1" x14ac:dyDescent="0.25">
      <c r="A234" t="s">
        <v>323</v>
      </c>
      <c r="B234" t="s">
        <v>324</v>
      </c>
      <c r="C234" t="s">
        <v>335</v>
      </c>
      <c r="D234" t="s">
        <v>315</v>
      </c>
      <c r="E234" t="s">
        <v>122</v>
      </c>
      <c r="F234" t="s">
        <v>159</v>
      </c>
      <c r="G234" t="s">
        <v>160</v>
      </c>
      <c r="H234" t="s">
        <v>143</v>
      </c>
      <c r="I234" t="s">
        <v>124</v>
      </c>
      <c r="J234" t="s">
        <v>125</v>
      </c>
      <c r="K234" t="s">
        <v>336</v>
      </c>
      <c r="N234" t="s">
        <v>327</v>
      </c>
      <c r="O234" t="s">
        <v>328</v>
      </c>
      <c r="P234" t="s">
        <v>337</v>
      </c>
      <c r="Q234" t="s">
        <v>316</v>
      </c>
      <c r="R234" t="s">
        <v>131</v>
      </c>
      <c r="S234" t="s">
        <v>164</v>
      </c>
      <c r="T234" t="s">
        <v>165</v>
      </c>
      <c r="U234" t="s">
        <v>151</v>
      </c>
      <c r="V234" t="s">
        <v>135</v>
      </c>
      <c r="W234" t="s">
        <v>136</v>
      </c>
      <c r="X234" t="s">
        <v>338</v>
      </c>
      <c r="Y234" s="94">
        <v>7743</v>
      </c>
      <c r="Z234" s="94">
        <v>3871.5</v>
      </c>
      <c r="AA234" s="94">
        <v>0</v>
      </c>
      <c r="AB234" s="94">
        <v>0</v>
      </c>
      <c r="AC234">
        <f t="shared" si="6"/>
        <v>3000</v>
      </c>
      <c r="AD234" t="str">
        <f t="shared" si="7"/>
        <v>302</v>
      </c>
    </row>
    <row r="235" spans="1:30" hidden="1" x14ac:dyDescent="0.25">
      <c r="A235" t="s">
        <v>323</v>
      </c>
      <c r="B235" t="s">
        <v>324</v>
      </c>
      <c r="C235" t="s">
        <v>330</v>
      </c>
      <c r="D235" t="s">
        <v>254</v>
      </c>
      <c r="E235" t="s">
        <v>122</v>
      </c>
      <c r="F235" t="s">
        <v>159</v>
      </c>
      <c r="G235" t="s">
        <v>160</v>
      </c>
      <c r="H235" t="s">
        <v>143</v>
      </c>
      <c r="I235" t="s">
        <v>124</v>
      </c>
      <c r="J235" t="s">
        <v>125</v>
      </c>
      <c r="K235" t="s">
        <v>331</v>
      </c>
      <c r="N235" t="s">
        <v>327</v>
      </c>
      <c r="O235" t="s">
        <v>328</v>
      </c>
      <c r="P235" t="s">
        <v>332</v>
      </c>
      <c r="Q235" t="s">
        <v>255</v>
      </c>
      <c r="R235" t="s">
        <v>131</v>
      </c>
      <c r="S235" t="s">
        <v>164</v>
      </c>
      <c r="T235" t="s">
        <v>165</v>
      </c>
      <c r="U235" t="s">
        <v>151</v>
      </c>
      <c r="V235" t="s">
        <v>135</v>
      </c>
      <c r="W235" t="s">
        <v>136</v>
      </c>
      <c r="X235" t="s">
        <v>333</v>
      </c>
      <c r="Y235" s="94">
        <v>615</v>
      </c>
      <c r="Z235" s="94">
        <v>246</v>
      </c>
      <c r="AA235" s="94">
        <v>0</v>
      </c>
      <c r="AB235" s="94">
        <v>0</v>
      </c>
      <c r="AC235">
        <f t="shared" si="6"/>
        <v>3000</v>
      </c>
      <c r="AD235" t="str">
        <f t="shared" si="7"/>
        <v>302</v>
      </c>
    </row>
    <row r="236" spans="1:30" hidden="1" x14ac:dyDescent="0.25">
      <c r="A236" t="s">
        <v>323</v>
      </c>
      <c r="B236" t="s">
        <v>324</v>
      </c>
      <c r="C236" t="s">
        <v>325</v>
      </c>
      <c r="D236" t="s">
        <v>254</v>
      </c>
      <c r="E236" t="s">
        <v>122</v>
      </c>
      <c r="F236" t="s">
        <v>159</v>
      </c>
      <c r="G236" t="s">
        <v>160</v>
      </c>
      <c r="H236" t="s">
        <v>143</v>
      </c>
      <c r="I236" t="s">
        <v>124</v>
      </c>
      <c r="J236" t="s">
        <v>125</v>
      </c>
      <c r="K236" t="s">
        <v>326</v>
      </c>
      <c r="N236" t="s">
        <v>327</v>
      </c>
      <c r="O236" t="s">
        <v>328</v>
      </c>
      <c r="P236" t="s">
        <v>329</v>
      </c>
      <c r="Q236" t="s">
        <v>255</v>
      </c>
      <c r="R236" t="s">
        <v>131</v>
      </c>
      <c r="S236" t="s">
        <v>164</v>
      </c>
      <c r="T236" t="s">
        <v>165</v>
      </c>
      <c r="U236" t="s">
        <v>151</v>
      </c>
      <c r="V236" t="s">
        <v>135</v>
      </c>
      <c r="W236" t="s">
        <v>136</v>
      </c>
      <c r="X236" t="s">
        <v>334</v>
      </c>
      <c r="Y236" s="94">
        <v>1230</v>
      </c>
      <c r="Z236" s="94">
        <v>340</v>
      </c>
      <c r="AA236" s="94">
        <v>700.4</v>
      </c>
      <c r="AB236" s="94">
        <v>700.4</v>
      </c>
      <c r="AC236">
        <f t="shared" si="6"/>
        <v>3000</v>
      </c>
      <c r="AD236" t="str">
        <f t="shared" si="7"/>
        <v>302</v>
      </c>
    </row>
    <row r="237" spans="1:30" hidden="1" x14ac:dyDescent="0.25">
      <c r="A237" t="s">
        <v>323</v>
      </c>
      <c r="B237" t="s">
        <v>324</v>
      </c>
      <c r="C237" t="s">
        <v>335</v>
      </c>
      <c r="D237" t="s">
        <v>254</v>
      </c>
      <c r="E237" t="s">
        <v>122</v>
      </c>
      <c r="F237" t="s">
        <v>159</v>
      </c>
      <c r="G237" t="s">
        <v>160</v>
      </c>
      <c r="H237" t="s">
        <v>143</v>
      </c>
      <c r="I237" t="s">
        <v>124</v>
      </c>
      <c r="J237" t="s">
        <v>125</v>
      </c>
      <c r="K237" t="s">
        <v>336</v>
      </c>
      <c r="N237" t="s">
        <v>327</v>
      </c>
      <c r="O237" t="s">
        <v>328</v>
      </c>
      <c r="P237" t="s">
        <v>337</v>
      </c>
      <c r="Q237" t="s">
        <v>255</v>
      </c>
      <c r="R237" t="s">
        <v>131</v>
      </c>
      <c r="S237" t="s">
        <v>164</v>
      </c>
      <c r="T237" t="s">
        <v>165</v>
      </c>
      <c r="U237" t="s">
        <v>151</v>
      </c>
      <c r="V237" t="s">
        <v>135</v>
      </c>
      <c r="W237" t="s">
        <v>136</v>
      </c>
      <c r="X237" t="s">
        <v>338</v>
      </c>
      <c r="Y237" s="94">
        <v>615</v>
      </c>
      <c r="Z237" s="94">
        <v>307.5</v>
      </c>
      <c r="AA237" s="94">
        <v>0</v>
      </c>
      <c r="AB237" s="94">
        <v>0</v>
      </c>
      <c r="AC237">
        <f t="shared" si="6"/>
        <v>3000</v>
      </c>
      <c r="AD237" t="str">
        <f t="shared" si="7"/>
        <v>302</v>
      </c>
    </row>
    <row r="238" spans="1:30" hidden="1" x14ac:dyDescent="0.25">
      <c r="A238" t="s">
        <v>323</v>
      </c>
      <c r="B238" t="s">
        <v>324</v>
      </c>
      <c r="C238" t="s">
        <v>330</v>
      </c>
      <c r="D238" t="s">
        <v>343</v>
      </c>
      <c r="E238" t="s">
        <v>122</v>
      </c>
      <c r="F238" t="s">
        <v>159</v>
      </c>
      <c r="G238" t="s">
        <v>160</v>
      </c>
      <c r="H238" t="s">
        <v>143</v>
      </c>
      <c r="I238" t="s">
        <v>124</v>
      </c>
      <c r="J238" t="s">
        <v>125</v>
      </c>
      <c r="K238" t="s">
        <v>331</v>
      </c>
      <c r="N238" t="s">
        <v>327</v>
      </c>
      <c r="O238" t="s">
        <v>328</v>
      </c>
      <c r="P238" t="s">
        <v>332</v>
      </c>
      <c r="Q238" t="s">
        <v>307</v>
      </c>
      <c r="R238" t="s">
        <v>131</v>
      </c>
      <c r="S238" t="s">
        <v>164</v>
      </c>
      <c r="T238" t="s">
        <v>165</v>
      </c>
      <c r="U238" t="s">
        <v>151</v>
      </c>
      <c r="V238" t="s">
        <v>135</v>
      </c>
      <c r="W238" t="s">
        <v>136</v>
      </c>
      <c r="X238" t="s">
        <v>333</v>
      </c>
      <c r="Y238" s="94">
        <v>508000</v>
      </c>
      <c r="Z238" s="94">
        <v>188869</v>
      </c>
      <c r="AA238" s="94">
        <v>0</v>
      </c>
      <c r="AB238" s="94">
        <v>0</v>
      </c>
      <c r="AC238">
        <f t="shared" si="6"/>
        <v>3000</v>
      </c>
      <c r="AD238" t="str">
        <f t="shared" si="7"/>
        <v>302</v>
      </c>
    </row>
    <row r="239" spans="1:30" hidden="1" x14ac:dyDescent="0.25">
      <c r="A239" t="s">
        <v>323</v>
      </c>
      <c r="B239" t="s">
        <v>324</v>
      </c>
      <c r="C239" t="s">
        <v>325</v>
      </c>
      <c r="D239" t="s">
        <v>343</v>
      </c>
      <c r="E239" t="s">
        <v>122</v>
      </c>
      <c r="F239" t="s">
        <v>159</v>
      </c>
      <c r="G239" t="s">
        <v>160</v>
      </c>
      <c r="H239" t="s">
        <v>143</v>
      </c>
      <c r="I239" t="s">
        <v>124</v>
      </c>
      <c r="J239" t="s">
        <v>125</v>
      </c>
      <c r="K239" t="s">
        <v>326</v>
      </c>
      <c r="N239" t="s">
        <v>327</v>
      </c>
      <c r="O239" t="s">
        <v>328</v>
      </c>
      <c r="P239" t="s">
        <v>329</v>
      </c>
      <c r="Q239" t="s">
        <v>307</v>
      </c>
      <c r="R239" t="s">
        <v>131</v>
      </c>
      <c r="S239" t="s">
        <v>164</v>
      </c>
      <c r="T239" t="s">
        <v>165</v>
      </c>
      <c r="U239" t="s">
        <v>151</v>
      </c>
      <c r="V239" t="s">
        <v>135</v>
      </c>
      <c r="W239" t="s">
        <v>136</v>
      </c>
      <c r="X239" t="s">
        <v>334</v>
      </c>
      <c r="Y239" s="94">
        <v>400000</v>
      </c>
      <c r="Z239" s="94">
        <v>280000</v>
      </c>
      <c r="AA239" s="94">
        <v>1400</v>
      </c>
      <c r="AB239" s="94">
        <v>1400</v>
      </c>
      <c r="AC239">
        <f t="shared" si="6"/>
        <v>3000</v>
      </c>
      <c r="AD239" t="str">
        <f t="shared" si="7"/>
        <v>302</v>
      </c>
    </row>
    <row r="240" spans="1:30" hidden="1" x14ac:dyDescent="0.25">
      <c r="A240" t="s">
        <v>323</v>
      </c>
      <c r="B240" t="s">
        <v>324</v>
      </c>
      <c r="C240" t="s">
        <v>335</v>
      </c>
      <c r="D240" t="s">
        <v>343</v>
      </c>
      <c r="E240" t="s">
        <v>122</v>
      </c>
      <c r="F240" t="s">
        <v>159</v>
      </c>
      <c r="G240" t="s">
        <v>160</v>
      </c>
      <c r="H240" t="s">
        <v>143</v>
      </c>
      <c r="I240" t="s">
        <v>124</v>
      </c>
      <c r="J240" t="s">
        <v>125</v>
      </c>
      <c r="K240" t="s">
        <v>336</v>
      </c>
      <c r="N240" t="s">
        <v>327</v>
      </c>
      <c r="O240" t="s">
        <v>328</v>
      </c>
      <c r="P240" t="s">
        <v>337</v>
      </c>
      <c r="Q240" t="s">
        <v>307</v>
      </c>
      <c r="R240" t="s">
        <v>131</v>
      </c>
      <c r="S240" t="s">
        <v>164</v>
      </c>
      <c r="T240" t="s">
        <v>165</v>
      </c>
      <c r="U240" t="s">
        <v>151</v>
      </c>
      <c r="V240" t="s">
        <v>135</v>
      </c>
      <c r="W240" t="s">
        <v>136</v>
      </c>
      <c r="X240" t="s">
        <v>338</v>
      </c>
      <c r="Y240" s="94">
        <v>54000</v>
      </c>
      <c r="Z240" s="94">
        <v>18500</v>
      </c>
      <c r="AA240" s="94">
        <v>0</v>
      </c>
      <c r="AB240" s="94">
        <v>0</v>
      </c>
      <c r="AC240">
        <f t="shared" si="6"/>
        <v>3000</v>
      </c>
      <c r="AD240" t="str">
        <f t="shared" si="7"/>
        <v>302</v>
      </c>
    </row>
    <row r="241" spans="1:30" hidden="1" x14ac:dyDescent="0.25">
      <c r="A241" t="s">
        <v>323</v>
      </c>
      <c r="B241" t="s">
        <v>324</v>
      </c>
      <c r="C241" t="s">
        <v>330</v>
      </c>
      <c r="D241" t="s">
        <v>344</v>
      </c>
      <c r="E241" t="s">
        <v>122</v>
      </c>
      <c r="F241" t="s">
        <v>159</v>
      </c>
      <c r="G241" t="s">
        <v>160</v>
      </c>
      <c r="H241" t="s">
        <v>143</v>
      </c>
      <c r="I241" t="s">
        <v>124</v>
      </c>
      <c r="J241" t="s">
        <v>125</v>
      </c>
      <c r="K241" t="s">
        <v>331</v>
      </c>
      <c r="N241" t="s">
        <v>327</v>
      </c>
      <c r="O241" t="s">
        <v>328</v>
      </c>
      <c r="P241" t="s">
        <v>332</v>
      </c>
      <c r="Q241" t="s">
        <v>345</v>
      </c>
      <c r="R241" t="s">
        <v>131</v>
      </c>
      <c r="S241" t="s">
        <v>164</v>
      </c>
      <c r="T241" t="s">
        <v>165</v>
      </c>
      <c r="U241" t="s">
        <v>151</v>
      </c>
      <c r="V241" t="s">
        <v>135</v>
      </c>
      <c r="W241" t="s">
        <v>136</v>
      </c>
      <c r="X241" t="s">
        <v>333</v>
      </c>
      <c r="Y241" s="94">
        <v>0</v>
      </c>
      <c r="Z241" s="94">
        <v>0</v>
      </c>
      <c r="AA241" s="94">
        <v>0</v>
      </c>
      <c r="AB241" s="94">
        <v>0</v>
      </c>
      <c r="AC241">
        <f t="shared" si="6"/>
        <v>3000</v>
      </c>
      <c r="AD241" t="str">
        <f t="shared" si="7"/>
        <v>302</v>
      </c>
    </row>
    <row r="242" spans="1:30" hidden="1" x14ac:dyDescent="0.25">
      <c r="A242" t="s">
        <v>323</v>
      </c>
      <c r="B242" t="s">
        <v>324</v>
      </c>
      <c r="C242" t="s">
        <v>335</v>
      </c>
      <c r="D242" t="s">
        <v>344</v>
      </c>
      <c r="E242" t="s">
        <v>122</v>
      </c>
      <c r="F242" t="s">
        <v>159</v>
      </c>
      <c r="G242" t="s">
        <v>160</v>
      </c>
      <c r="H242" t="s">
        <v>143</v>
      </c>
      <c r="I242" t="s">
        <v>124</v>
      </c>
      <c r="J242" t="s">
        <v>125</v>
      </c>
      <c r="K242" t="s">
        <v>336</v>
      </c>
      <c r="N242" t="s">
        <v>327</v>
      </c>
      <c r="O242" t="s">
        <v>328</v>
      </c>
      <c r="P242" t="s">
        <v>337</v>
      </c>
      <c r="Q242" t="s">
        <v>345</v>
      </c>
      <c r="R242" t="s">
        <v>131</v>
      </c>
      <c r="S242" t="s">
        <v>164</v>
      </c>
      <c r="T242" t="s">
        <v>165</v>
      </c>
      <c r="U242" t="s">
        <v>151</v>
      </c>
      <c r="V242" t="s">
        <v>135</v>
      </c>
      <c r="W242" t="s">
        <v>136</v>
      </c>
      <c r="X242" t="s">
        <v>338</v>
      </c>
      <c r="Y242" s="94">
        <v>0</v>
      </c>
      <c r="Z242" s="94">
        <v>96976</v>
      </c>
      <c r="AA242" s="94">
        <v>0</v>
      </c>
      <c r="AB242" s="94">
        <v>0</v>
      </c>
      <c r="AC242">
        <f t="shared" si="6"/>
        <v>3000</v>
      </c>
      <c r="AD242" t="str">
        <f t="shared" si="7"/>
        <v>302</v>
      </c>
    </row>
    <row r="243" spans="1:30" hidden="1" x14ac:dyDescent="0.25">
      <c r="A243" t="s">
        <v>323</v>
      </c>
      <c r="B243" t="s">
        <v>324</v>
      </c>
      <c r="C243" t="s">
        <v>330</v>
      </c>
      <c r="D243" t="s">
        <v>256</v>
      </c>
      <c r="E243" t="s">
        <v>122</v>
      </c>
      <c r="F243" t="s">
        <v>159</v>
      </c>
      <c r="G243" t="s">
        <v>160</v>
      </c>
      <c r="H243" t="s">
        <v>143</v>
      </c>
      <c r="I243" t="s">
        <v>124</v>
      </c>
      <c r="J243" t="s">
        <v>125</v>
      </c>
      <c r="K243" t="s">
        <v>331</v>
      </c>
      <c r="N243" t="s">
        <v>327</v>
      </c>
      <c r="O243" t="s">
        <v>328</v>
      </c>
      <c r="P243" t="s">
        <v>332</v>
      </c>
      <c r="Q243" t="s">
        <v>257</v>
      </c>
      <c r="R243" t="s">
        <v>131</v>
      </c>
      <c r="S243" t="s">
        <v>164</v>
      </c>
      <c r="T243" t="s">
        <v>165</v>
      </c>
      <c r="U243" t="s">
        <v>151</v>
      </c>
      <c r="V243" t="s">
        <v>135</v>
      </c>
      <c r="W243" t="s">
        <v>136</v>
      </c>
      <c r="X243" t="s">
        <v>333</v>
      </c>
      <c r="Y243" s="94">
        <v>2000</v>
      </c>
      <c r="Z243" s="94">
        <v>2206</v>
      </c>
      <c r="AA243" s="94">
        <v>0</v>
      </c>
      <c r="AB243" s="94">
        <v>0</v>
      </c>
      <c r="AC243">
        <f t="shared" si="6"/>
        <v>3000</v>
      </c>
      <c r="AD243" t="str">
        <f t="shared" si="7"/>
        <v>302</v>
      </c>
    </row>
    <row r="244" spans="1:30" hidden="1" x14ac:dyDescent="0.25">
      <c r="A244" t="s">
        <v>323</v>
      </c>
      <c r="B244" t="s">
        <v>324</v>
      </c>
      <c r="C244" t="s">
        <v>325</v>
      </c>
      <c r="D244" t="s">
        <v>256</v>
      </c>
      <c r="E244" t="s">
        <v>122</v>
      </c>
      <c r="F244" t="s">
        <v>159</v>
      </c>
      <c r="G244" t="s">
        <v>160</v>
      </c>
      <c r="H244" t="s">
        <v>143</v>
      </c>
      <c r="I244" t="s">
        <v>124</v>
      </c>
      <c r="J244" t="s">
        <v>125</v>
      </c>
      <c r="K244" t="s">
        <v>326</v>
      </c>
      <c r="N244" t="s">
        <v>327</v>
      </c>
      <c r="O244" t="s">
        <v>328</v>
      </c>
      <c r="P244" t="s">
        <v>329</v>
      </c>
      <c r="Q244" t="s">
        <v>257</v>
      </c>
      <c r="R244" t="s">
        <v>131</v>
      </c>
      <c r="S244" t="s">
        <v>164</v>
      </c>
      <c r="T244" t="s">
        <v>165</v>
      </c>
      <c r="U244" t="s">
        <v>151</v>
      </c>
      <c r="V244" t="s">
        <v>135</v>
      </c>
      <c r="W244" t="s">
        <v>136</v>
      </c>
      <c r="X244" t="s">
        <v>334</v>
      </c>
      <c r="Y244" s="94">
        <v>1500</v>
      </c>
      <c r="Z244" s="94">
        <v>6300.6999999999989</v>
      </c>
      <c r="AA244" s="94">
        <v>1689.72</v>
      </c>
      <c r="AB244" s="94">
        <v>1689.72</v>
      </c>
      <c r="AC244">
        <f t="shared" si="6"/>
        <v>3000</v>
      </c>
      <c r="AD244" t="str">
        <f t="shared" si="7"/>
        <v>302</v>
      </c>
    </row>
    <row r="245" spans="1:30" hidden="1" x14ac:dyDescent="0.25">
      <c r="A245" t="s">
        <v>323</v>
      </c>
      <c r="B245" t="s">
        <v>324</v>
      </c>
      <c r="C245" t="s">
        <v>335</v>
      </c>
      <c r="D245" t="s">
        <v>256</v>
      </c>
      <c r="E245" t="s">
        <v>122</v>
      </c>
      <c r="F245" t="s">
        <v>159</v>
      </c>
      <c r="G245" t="s">
        <v>160</v>
      </c>
      <c r="H245" t="s">
        <v>143</v>
      </c>
      <c r="I245" t="s">
        <v>124</v>
      </c>
      <c r="J245" t="s">
        <v>125</v>
      </c>
      <c r="K245" t="s">
        <v>336</v>
      </c>
      <c r="N245" t="s">
        <v>327</v>
      </c>
      <c r="O245" t="s">
        <v>328</v>
      </c>
      <c r="P245" t="s">
        <v>337</v>
      </c>
      <c r="Q245" t="s">
        <v>257</v>
      </c>
      <c r="R245" t="s">
        <v>131</v>
      </c>
      <c r="S245" t="s">
        <v>164</v>
      </c>
      <c r="T245" t="s">
        <v>165</v>
      </c>
      <c r="U245" t="s">
        <v>151</v>
      </c>
      <c r="V245" t="s">
        <v>135</v>
      </c>
      <c r="W245" t="s">
        <v>136</v>
      </c>
      <c r="X245" t="s">
        <v>338</v>
      </c>
      <c r="Y245" s="94">
        <v>1307</v>
      </c>
      <c r="Z245" s="94">
        <v>522.79999999999995</v>
      </c>
      <c r="AA245" s="94">
        <v>0</v>
      </c>
      <c r="AB245" s="94">
        <v>0</v>
      </c>
      <c r="AC245">
        <f t="shared" si="6"/>
        <v>3000</v>
      </c>
      <c r="AD245" t="str">
        <f t="shared" si="7"/>
        <v>302</v>
      </c>
    </row>
    <row r="246" spans="1:30" hidden="1" x14ac:dyDescent="0.25">
      <c r="A246" t="s">
        <v>323</v>
      </c>
      <c r="B246" t="s">
        <v>324</v>
      </c>
      <c r="C246" t="s">
        <v>330</v>
      </c>
      <c r="D246" t="s">
        <v>346</v>
      </c>
      <c r="E246" t="s">
        <v>122</v>
      </c>
      <c r="F246" t="s">
        <v>159</v>
      </c>
      <c r="G246" t="s">
        <v>160</v>
      </c>
      <c r="H246" t="s">
        <v>143</v>
      </c>
      <c r="I246" t="s">
        <v>124</v>
      </c>
      <c r="J246" t="s">
        <v>125</v>
      </c>
      <c r="K246" t="s">
        <v>331</v>
      </c>
      <c r="N246" t="s">
        <v>327</v>
      </c>
      <c r="O246" t="s">
        <v>328</v>
      </c>
      <c r="P246" t="s">
        <v>332</v>
      </c>
      <c r="Q246" t="s">
        <v>347</v>
      </c>
      <c r="R246" t="s">
        <v>131</v>
      </c>
      <c r="S246" t="s">
        <v>164</v>
      </c>
      <c r="T246" t="s">
        <v>165</v>
      </c>
      <c r="U246" t="s">
        <v>151</v>
      </c>
      <c r="V246" t="s">
        <v>135</v>
      </c>
      <c r="W246" t="s">
        <v>136</v>
      </c>
      <c r="X246" t="s">
        <v>333</v>
      </c>
      <c r="Y246" s="94">
        <v>30000</v>
      </c>
      <c r="Z246" s="94">
        <v>42841.4</v>
      </c>
      <c r="AA246" s="94">
        <v>0</v>
      </c>
      <c r="AB246" s="94">
        <v>0</v>
      </c>
      <c r="AC246">
        <f t="shared" si="6"/>
        <v>3000</v>
      </c>
      <c r="AD246" t="str">
        <f t="shared" si="7"/>
        <v>302</v>
      </c>
    </row>
    <row r="247" spans="1:30" hidden="1" x14ac:dyDescent="0.25">
      <c r="A247" t="s">
        <v>323</v>
      </c>
      <c r="B247" t="s">
        <v>324</v>
      </c>
      <c r="C247" t="s">
        <v>325</v>
      </c>
      <c r="D247" t="s">
        <v>346</v>
      </c>
      <c r="E247" t="s">
        <v>122</v>
      </c>
      <c r="F247" t="s">
        <v>159</v>
      </c>
      <c r="G247" t="s">
        <v>160</v>
      </c>
      <c r="H247" t="s">
        <v>143</v>
      </c>
      <c r="I247" t="s">
        <v>124</v>
      </c>
      <c r="J247" t="s">
        <v>125</v>
      </c>
      <c r="K247" t="s">
        <v>326</v>
      </c>
      <c r="N247" t="s">
        <v>327</v>
      </c>
      <c r="O247" t="s">
        <v>328</v>
      </c>
      <c r="P247" t="s">
        <v>329</v>
      </c>
      <c r="Q247" t="s">
        <v>347</v>
      </c>
      <c r="R247" t="s">
        <v>131</v>
      </c>
      <c r="S247" t="s">
        <v>164</v>
      </c>
      <c r="T247" t="s">
        <v>165</v>
      </c>
      <c r="U247" t="s">
        <v>151</v>
      </c>
      <c r="V247" t="s">
        <v>135</v>
      </c>
      <c r="W247" t="s">
        <v>136</v>
      </c>
      <c r="X247" t="s">
        <v>334</v>
      </c>
      <c r="Y247" s="94">
        <v>350000</v>
      </c>
      <c r="Z247" s="94">
        <v>287107</v>
      </c>
      <c r="AA247" s="94">
        <v>18720.21</v>
      </c>
      <c r="AB247" s="94">
        <v>18720.21</v>
      </c>
      <c r="AC247">
        <f t="shared" si="6"/>
        <v>3000</v>
      </c>
      <c r="AD247" t="str">
        <f t="shared" si="7"/>
        <v>302</v>
      </c>
    </row>
    <row r="248" spans="1:30" hidden="1" x14ac:dyDescent="0.25">
      <c r="A248" t="s">
        <v>323</v>
      </c>
      <c r="B248" t="s">
        <v>324</v>
      </c>
      <c r="C248" t="s">
        <v>335</v>
      </c>
      <c r="D248" t="s">
        <v>346</v>
      </c>
      <c r="E248" t="s">
        <v>122</v>
      </c>
      <c r="F248" t="s">
        <v>159</v>
      </c>
      <c r="G248" t="s">
        <v>160</v>
      </c>
      <c r="H248" t="s">
        <v>143</v>
      </c>
      <c r="I248" t="s">
        <v>124</v>
      </c>
      <c r="J248" t="s">
        <v>125</v>
      </c>
      <c r="K248" t="s">
        <v>336</v>
      </c>
      <c r="N248" t="s">
        <v>327</v>
      </c>
      <c r="O248" t="s">
        <v>328</v>
      </c>
      <c r="P248" t="s">
        <v>337</v>
      </c>
      <c r="Q248" t="s">
        <v>347</v>
      </c>
      <c r="R248" t="s">
        <v>131</v>
      </c>
      <c r="S248" t="s">
        <v>164</v>
      </c>
      <c r="T248" t="s">
        <v>165</v>
      </c>
      <c r="U248" t="s">
        <v>151</v>
      </c>
      <c r="V248" t="s">
        <v>135</v>
      </c>
      <c r="W248" t="s">
        <v>136</v>
      </c>
      <c r="X248" t="s">
        <v>338</v>
      </c>
      <c r="Y248" s="94">
        <v>20000</v>
      </c>
      <c r="Z248" s="94">
        <v>7900</v>
      </c>
      <c r="AA248" s="94">
        <v>0</v>
      </c>
      <c r="AB248" s="94">
        <v>0</v>
      </c>
      <c r="AC248">
        <f t="shared" si="6"/>
        <v>3000</v>
      </c>
      <c r="AD248" t="str">
        <f t="shared" si="7"/>
        <v>302</v>
      </c>
    </row>
    <row r="249" spans="1:30" hidden="1" x14ac:dyDescent="0.25">
      <c r="A249" t="s">
        <v>323</v>
      </c>
      <c r="B249" t="s">
        <v>324</v>
      </c>
      <c r="C249" t="s">
        <v>325</v>
      </c>
      <c r="D249" t="s">
        <v>262</v>
      </c>
      <c r="E249" t="s">
        <v>122</v>
      </c>
      <c r="F249" t="s">
        <v>159</v>
      </c>
      <c r="G249" t="s">
        <v>160</v>
      </c>
      <c r="H249" t="s">
        <v>143</v>
      </c>
      <c r="I249" t="s">
        <v>124</v>
      </c>
      <c r="J249" t="s">
        <v>125</v>
      </c>
      <c r="K249" t="s">
        <v>326</v>
      </c>
      <c r="N249" t="s">
        <v>327</v>
      </c>
      <c r="O249" t="s">
        <v>328</v>
      </c>
      <c r="P249" t="s">
        <v>329</v>
      </c>
      <c r="Q249" t="s">
        <v>263</v>
      </c>
      <c r="R249" t="s">
        <v>131</v>
      </c>
      <c r="S249" t="s">
        <v>164</v>
      </c>
      <c r="T249" t="s">
        <v>165</v>
      </c>
      <c r="U249" t="s">
        <v>151</v>
      </c>
      <c r="V249" t="s">
        <v>135</v>
      </c>
      <c r="W249" t="s">
        <v>136</v>
      </c>
      <c r="X249" t="s">
        <v>334</v>
      </c>
      <c r="Y249" s="94">
        <v>1493</v>
      </c>
      <c r="Z249" s="94">
        <v>1100</v>
      </c>
      <c r="AA249" s="94">
        <v>1132.92</v>
      </c>
      <c r="AB249" s="94">
        <v>1132.92</v>
      </c>
      <c r="AC249">
        <f t="shared" si="6"/>
        <v>3000</v>
      </c>
      <c r="AD249" t="str">
        <f t="shared" si="7"/>
        <v>302</v>
      </c>
    </row>
    <row r="250" spans="1:30" hidden="1" x14ac:dyDescent="0.25">
      <c r="A250" t="s">
        <v>323</v>
      </c>
      <c r="B250" t="s">
        <v>324</v>
      </c>
      <c r="C250" t="s">
        <v>330</v>
      </c>
      <c r="D250" t="s">
        <v>264</v>
      </c>
      <c r="E250" t="s">
        <v>122</v>
      </c>
      <c r="F250" t="s">
        <v>159</v>
      </c>
      <c r="G250" t="s">
        <v>160</v>
      </c>
      <c r="H250" t="s">
        <v>143</v>
      </c>
      <c r="I250" t="s">
        <v>124</v>
      </c>
      <c r="J250" t="s">
        <v>125</v>
      </c>
      <c r="K250" t="s">
        <v>331</v>
      </c>
      <c r="N250" t="s">
        <v>327</v>
      </c>
      <c r="O250" t="s">
        <v>328</v>
      </c>
      <c r="P250" t="s">
        <v>332</v>
      </c>
      <c r="Q250" t="s">
        <v>265</v>
      </c>
      <c r="R250" t="s">
        <v>131</v>
      </c>
      <c r="S250" t="s">
        <v>164</v>
      </c>
      <c r="T250" t="s">
        <v>165</v>
      </c>
      <c r="U250" t="s">
        <v>151</v>
      </c>
      <c r="V250" t="s">
        <v>135</v>
      </c>
      <c r="W250" t="s">
        <v>136</v>
      </c>
      <c r="X250" t="s">
        <v>333</v>
      </c>
      <c r="Y250" s="94">
        <v>9057</v>
      </c>
      <c r="Z250" s="94">
        <v>3268.5</v>
      </c>
      <c r="AA250" s="94">
        <v>0</v>
      </c>
      <c r="AB250" s="94">
        <v>0</v>
      </c>
      <c r="AC250">
        <f t="shared" si="6"/>
        <v>3000</v>
      </c>
      <c r="AD250" t="str">
        <f t="shared" si="7"/>
        <v>302</v>
      </c>
    </row>
    <row r="251" spans="1:30" hidden="1" x14ac:dyDescent="0.25">
      <c r="A251" t="s">
        <v>323</v>
      </c>
      <c r="B251" t="s">
        <v>324</v>
      </c>
      <c r="C251" t="s">
        <v>325</v>
      </c>
      <c r="D251" t="s">
        <v>264</v>
      </c>
      <c r="E251" t="s">
        <v>122</v>
      </c>
      <c r="F251" t="s">
        <v>159</v>
      </c>
      <c r="G251" t="s">
        <v>160</v>
      </c>
      <c r="H251" t="s">
        <v>143</v>
      </c>
      <c r="I251" t="s">
        <v>124</v>
      </c>
      <c r="J251" t="s">
        <v>125</v>
      </c>
      <c r="K251" t="s">
        <v>326</v>
      </c>
      <c r="N251" t="s">
        <v>327</v>
      </c>
      <c r="O251" t="s">
        <v>328</v>
      </c>
      <c r="P251" t="s">
        <v>329</v>
      </c>
      <c r="Q251" t="s">
        <v>265</v>
      </c>
      <c r="R251" t="s">
        <v>131</v>
      </c>
      <c r="S251" t="s">
        <v>164</v>
      </c>
      <c r="T251" t="s">
        <v>165</v>
      </c>
      <c r="U251" t="s">
        <v>151</v>
      </c>
      <c r="V251" t="s">
        <v>135</v>
      </c>
      <c r="W251" t="s">
        <v>136</v>
      </c>
      <c r="X251" t="s">
        <v>334</v>
      </c>
      <c r="Y251" s="94">
        <v>29058</v>
      </c>
      <c r="Z251" s="94">
        <v>40045.199999999997</v>
      </c>
      <c r="AA251" s="94">
        <v>33246.559999999998</v>
      </c>
      <c r="AB251" s="94">
        <v>33246.559999999998</v>
      </c>
      <c r="AC251">
        <f t="shared" si="6"/>
        <v>3000</v>
      </c>
      <c r="AD251" t="str">
        <f t="shared" si="7"/>
        <v>302</v>
      </c>
    </row>
    <row r="252" spans="1:30" hidden="1" x14ac:dyDescent="0.25">
      <c r="A252" t="s">
        <v>323</v>
      </c>
      <c r="B252" t="s">
        <v>324</v>
      </c>
      <c r="C252" t="s">
        <v>335</v>
      </c>
      <c r="D252" t="s">
        <v>264</v>
      </c>
      <c r="E252" t="s">
        <v>122</v>
      </c>
      <c r="F252" t="s">
        <v>159</v>
      </c>
      <c r="G252" t="s">
        <v>160</v>
      </c>
      <c r="H252" t="s">
        <v>143</v>
      </c>
      <c r="I252" t="s">
        <v>124</v>
      </c>
      <c r="J252" t="s">
        <v>125</v>
      </c>
      <c r="K252" t="s">
        <v>336</v>
      </c>
      <c r="N252" t="s">
        <v>327</v>
      </c>
      <c r="O252" t="s">
        <v>328</v>
      </c>
      <c r="P252" t="s">
        <v>337</v>
      </c>
      <c r="Q252" t="s">
        <v>265</v>
      </c>
      <c r="R252" t="s">
        <v>131</v>
      </c>
      <c r="S252" t="s">
        <v>164</v>
      </c>
      <c r="T252" t="s">
        <v>165</v>
      </c>
      <c r="U252" t="s">
        <v>151</v>
      </c>
      <c r="V252" t="s">
        <v>135</v>
      </c>
      <c r="W252" t="s">
        <v>136</v>
      </c>
      <c r="X252" t="s">
        <v>338</v>
      </c>
      <c r="Y252" s="94">
        <v>13000</v>
      </c>
      <c r="Z252" s="94">
        <v>19149.97</v>
      </c>
      <c r="AA252" s="94">
        <v>0</v>
      </c>
      <c r="AB252" s="94">
        <v>0</v>
      </c>
      <c r="AC252">
        <f t="shared" si="6"/>
        <v>3000</v>
      </c>
      <c r="AD252" t="str">
        <f t="shared" si="7"/>
        <v>302</v>
      </c>
    </row>
    <row r="253" spans="1:30" hidden="1" x14ac:dyDescent="0.25">
      <c r="A253" t="s">
        <v>323</v>
      </c>
      <c r="B253" t="s">
        <v>324</v>
      </c>
      <c r="C253" t="s">
        <v>330</v>
      </c>
      <c r="D253" t="s">
        <v>266</v>
      </c>
      <c r="E253" t="s">
        <v>122</v>
      </c>
      <c r="F253" t="s">
        <v>159</v>
      </c>
      <c r="G253" t="s">
        <v>160</v>
      </c>
      <c r="H253" t="s">
        <v>143</v>
      </c>
      <c r="I253" t="s">
        <v>124</v>
      </c>
      <c r="J253" t="s">
        <v>125</v>
      </c>
      <c r="K253" t="s">
        <v>331</v>
      </c>
      <c r="N253" t="s">
        <v>327</v>
      </c>
      <c r="O253" t="s">
        <v>328</v>
      </c>
      <c r="P253" t="s">
        <v>332</v>
      </c>
      <c r="Q253" t="s">
        <v>267</v>
      </c>
      <c r="R253" t="s">
        <v>131</v>
      </c>
      <c r="S253" t="s">
        <v>164</v>
      </c>
      <c r="T253" t="s">
        <v>165</v>
      </c>
      <c r="U253" t="s">
        <v>151</v>
      </c>
      <c r="V253" t="s">
        <v>135</v>
      </c>
      <c r="W253" t="s">
        <v>136</v>
      </c>
      <c r="X253" t="s">
        <v>333</v>
      </c>
      <c r="Y253" s="94">
        <v>4000</v>
      </c>
      <c r="Z253" s="94">
        <v>2092</v>
      </c>
      <c r="AA253" s="94">
        <v>0</v>
      </c>
      <c r="AB253" s="94">
        <v>0</v>
      </c>
      <c r="AC253">
        <f t="shared" si="6"/>
        <v>3000</v>
      </c>
      <c r="AD253" t="str">
        <f t="shared" si="7"/>
        <v>302</v>
      </c>
    </row>
    <row r="254" spans="1:30" hidden="1" x14ac:dyDescent="0.25">
      <c r="A254" t="s">
        <v>323</v>
      </c>
      <c r="B254" t="s">
        <v>324</v>
      </c>
      <c r="C254" t="s">
        <v>325</v>
      </c>
      <c r="D254" t="s">
        <v>266</v>
      </c>
      <c r="E254" t="s">
        <v>122</v>
      </c>
      <c r="F254" t="s">
        <v>159</v>
      </c>
      <c r="G254" t="s">
        <v>160</v>
      </c>
      <c r="H254" t="s">
        <v>143</v>
      </c>
      <c r="I254" t="s">
        <v>124</v>
      </c>
      <c r="J254" t="s">
        <v>125</v>
      </c>
      <c r="K254" t="s">
        <v>326</v>
      </c>
      <c r="N254" t="s">
        <v>327</v>
      </c>
      <c r="O254" t="s">
        <v>328</v>
      </c>
      <c r="P254" t="s">
        <v>329</v>
      </c>
      <c r="Q254" t="s">
        <v>267</v>
      </c>
      <c r="R254" t="s">
        <v>131</v>
      </c>
      <c r="S254" t="s">
        <v>164</v>
      </c>
      <c r="T254" t="s">
        <v>165</v>
      </c>
      <c r="U254" t="s">
        <v>151</v>
      </c>
      <c r="V254" t="s">
        <v>135</v>
      </c>
      <c r="W254" t="s">
        <v>136</v>
      </c>
      <c r="X254" t="s">
        <v>334</v>
      </c>
      <c r="Y254" s="94">
        <v>13000</v>
      </c>
      <c r="Z254" s="94">
        <v>15601.799999999997</v>
      </c>
      <c r="AA254" s="94">
        <v>8032.92</v>
      </c>
      <c r="AB254" s="94">
        <v>8032.92</v>
      </c>
      <c r="AC254">
        <f t="shared" si="6"/>
        <v>3000</v>
      </c>
      <c r="AD254" t="str">
        <f t="shared" si="7"/>
        <v>302</v>
      </c>
    </row>
    <row r="255" spans="1:30" hidden="1" x14ac:dyDescent="0.25">
      <c r="A255" t="s">
        <v>323</v>
      </c>
      <c r="B255" t="s">
        <v>324</v>
      </c>
      <c r="C255" t="s">
        <v>335</v>
      </c>
      <c r="D255" t="s">
        <v>266</v>
      </c>
      <c r="E255" t="s">
        <v>122</v>
      </c>
      <c r="F255" t="s">
        <v>159</v>
      </c>
      <c r="G255" t="s">
        <v>160</v>
      </c>
      <c r="H255" t="s">
        <v>143</v>
      </c>
      <c r="I255" t="s">
        <v>124</v>
      </c>
      <c r="J255" t="s">
        <v>125</v>
      </c>
      <c r="K255" t="s">
        <v>336</v>
      </c>
      <c r="N255" t="s">
        <v>327</v>
      </c>
      <c r="O255" t="s">
        <v>328</v>
      </c>
      <c r="P255" t="s">
        <v>337</v>
      </c>
      <c r="Q255" t="s">
        <v>267</v>
      </c>
      <c r="R255" t="s">
        <v>131</v>
      </c>
      <c r="S255" t="s">
        <v>164</v>
      </c>
      <c r="T255" t="s">
        <v>165</v>
      </c>
      <c r="U255" t="s">
        <v>151</v>
      </c>
      <c r="V255" t="s">
        <v>135</v>
      </c>
      <c r="W255" t="s">
        <v>136</v>
      </c>
      <c r="X255" t="s">
        <v>338</v>
      </c>
      <c r="Y255" s="94">
        <v>4266</v>
      </c>
      <c r="Z255" s="94">
        <v>2721.4000000000005</v>
      </c>
      <c r="AA255" s="94">
        <v>0</v>
      </c>
      <c r="AB255" s="94">
        <v>0</v>
      </c>
      <c r="AC255">
        <f t="shared" si="6"/>
        <v>3000</v>
      </c>
      <c r="AD255" t="str">
        <f t="shared" si="7"/>
        <v>302</v>
      </c>
    </row>
    <row r="256" spans="1:30" hidden="1" x14ac:dyDescent="0.25">
      <c r="A256" t="s">
        <v>323</v>
      </c>
      <c r="B256" t="s">
        <v>324</v>
      </c>
      <c r="C256" t="s">
        <v>325</v>
      </c>
      <c r="D256" t="s">
        <v>270</v>
      </c>
      <c r="E256" t="s">
        <v>122</v>
      </c>
      <c r="F256" t="s">
        <v>159</v>
      </c>
      <c r="G256" t="s">
        <v>160</v>
      </c>
      <c r="H256" t="s">
        <v>143</v>
      </c>
      <c r="I256" t="s">
        <v>124</v>
      </c>
      <c r="J256" t="s">
        <v>125</v>
      </c>
      <c r="K256" t="s">
        <v>326</v>
      </c>
      <c r="N256" t="s">
        <v>327</v>
      </c>
      <c r="O256" t="s">
        <v>328</v>
      </c>
      <c r="P256" t="s">
        <v>329</v>
      </c>
      <c r="Q256" t="s">
        <v>271</v>
      </c>
      <c r="R256" t="s">
        <v>131</v>
      </c>
      <c r="S256" t="s">
        <v>164</v>
      </c>
      <c r="T256" t="s">
        <v>165</v>
      </c>
      <c r="U256" t="s">
        <v>151</v>
      </c>
      <c r="V256" t="s">
        <v>135</v>
      </c>
      <c r="W256" t="s">
        <v>136</v>
      </c>
      <c r="X256" t="s">
        <v>334</v>
      </c>
      <c r="Y256" s="94">
        <v>981</v>
      </c>
      <c r="Z256" s="94">
        <v>27080.2</v>
      </c>
      <c r="AA256" s="94">
        <v>18292.61</v>
      </c>
      <c r="AB256" s="94">
        <v>18292.61</v>
      </c>
      <c r="AC256">
        <f t="shared" si="6"/>
        <v>3000</v>
      </c>
      <c r="AD256" t="str">
        <f t="shared" si="7"/>
        <v>302</v>
      </c>
    </row>
    <row r="257" spans="1:30" hidden="1" x14ac:dyDescent="0.25">
      <c r="A257" t="s">
        <v>323</v>
      </c>
      <c r="B257" t="s">
        <v>324</v>
      </c>
      <c r="C257" t="s">
        <v>330</v>
      </c>
      <c r="D257" t="s">
        <v>272</v>
      </c>
      <c r="E257" t="s">
        <v>122</v>
      </c>
      <c r="F257" t="s">
        <v>159</v>
      </c>
      <c r="G257" t="s">
        <v>160</v>
      </c>
      <c r="H257" t="s">
        <v>143</v>
      </c>
      <c r="I257" t="s">
        <v>124</v>
      </c>
      <c r="J257" t="s">
        <v>125</v>
      </c>
      <c r="K257" t="s">
        <v>331</v>
      </c>
      <c r="N257" t="s">
        <v>327</v>
      </c>
      <c r="O257" t="s">
        <v>328</v>
      </c>
      <c r="P257" t="s">
        <v>332</v>
      </c>
      <c r="Q257" t="s">
        <v>273</v>
      </c>
      <c r="R257" t="s">
        <v>131</v>
      </c>
      <c r="S257" t="s">
        <v>164</v>
      </c>
      <c r="T257" t="s">
        <v>165</v>
      </c>
      <c r="U257" t="s">
        <v>151</v>
      </c>
      <c r="V257" t="s">
        <v>135</v>
      </c>
      <c r="W257" t="s">
        <v>136</v>
      </c>
      <c r="X257" t="s">
        <v>333</v>
      </c>
      <c r="Y257" s="94">
        <v>16000</v>
      </c>
      <c r="Z257" s="94">
        <v>9587.9599999999991</v>
      </c>
      <c r="AA257" s="94">
        <v>0</v>
      </c>
      <c r="AB257" s="94">
        <v>0</v>
      </c>
      <c r="AC257">
        <f t="shared" si="6"/>
        <v>3000</v>
      </c>
      <c r="AD257" t="str">
        <f t="shared" si="7"/>
        <v>302</v>
      </c>
    </row>
    <row r="258" spans="1:30" hidden="1" x14ac:dyDescent="0.25">
      <c r="A258" t="s">
        <v>323</v>
      </c>
      <c r="B258" t="s">
        <v>324</v>
      </c>
      <c r="C258" t="s">
        <v>325</v>
      </c>
      <c r="D258" t="s">
        <v>272</v>
      </c>
      <c r="E258" t="s">
        <v>122</v>
      </c>
      <c r="F258" t="s">
        <v>159</v>
      </c>
      <c r="G258" t="s">
        <v>160</v>
      </c>
      <c r="H258" t="s">
        <v>143</v>
      </c>
      <c r="I258" t="s">
        <v>124</v>
      </c>
      <c r="J258" t="s">
        <v>125</v>
      </c>
      <c r="K258" t="s">
        <v>326</v>
      </c>
      <c r="N258" t="s">
        <v>327</v>
      </c>
      <c r="O258" t="s">
        <v>328</v>
      </c>
      <c r="P258" t="s">
        <v>329</v>
      </c>
      <c r="Q258" t="s">
        <v>273</v>
      </c>
      <c r="R258" t="s">
        <v>131</v>
      </c>
      <c r="S258" t="s">
        <v>164</v>
      </c>
      <c r="T258" t="s">
        <v>165</v>
      </c>
      <c r="U258" t="s">
        <v>151</v>
      </c>
      <c r="V258" t="s">
        <v>135</v>
      </c>
      <c r="W258" t="s">
        <v>136</v>
      </c>
      <c r="X258" t="s">
        <v>334</v>
      </c>
      <c r="Y258" s="94">
        <v>91000</v>
      </c>
      <c r="Z258" s="94">
        <v>114041.98000000001</v>
      </c>
      <c r="AA258" s="94">
        <v>59023.4</v>
      </c>
      <c r="AB258" s="94">
        <v>59023.4</v>
      </c>
      <c r="AC258">
        <f t="shared" si="6"/>
        <v>3000</v>
      </c>
      <c r="AD258" t="str">
        <f t="shared" si="7"/>
        <v>302</v>
      </c>
    </row>
    <row r="259" spans="1:30" hidden="1" x14ac:dyDescent="0.25">
      <c r="A259" t="s">
        <v>323</v>
      </c>
      <c r="B259" t="s">
        <v>324</v>
      </c>
      <c r="C259" t="s">
        <v>335</v>
      </c>
      <c r="D259" t="s">
        <v>272</v>
      </c>
      <c r="E259" t="s">
        <v>122</v>
      </c>
      <c r="F259" t="s">
        <v>159</v>
      </c>
      <c r="G259" t="s">
        <v>160</v>
      </c>
      <c r="H259" t="s">
        <v>143</v>
      </c>
      <c r="I259" t="s">
        <v>124</v>
      </c>
      <c r="J259" t="s">
        <v>125</v>
      </c>
      <c r="K259" t="s">
        <v>336</v>
      </c>
      <c r="N259" t="s">
        <v>327</v>
      </c>
      <c r="O259" t="s">
        <v>328</v>
      </c>
      <c r="P259" t="s">
        <v>337</v>
      </c>
      <c r="Q259" t="s">
        <v>273</v>
      </c>
      <c r="R259" t="s">
        <v>131</v>
      </c>
      <c r="S259" t="s">
        <v>164</v>
      </c>
      <c r="T259" t="s">
        <v>165</v>
      </c>
      <c r="U259" t="s">
        <v>151</v>
      </c>
      <c r="V259" t="s">
        <v>135</v>
      </c>
      <c r="W259" t="s">
        <v>136</v>
      </c>
      <c r="X259" t="s">
        <v>338</v>
      </c>
      <c r="Y259" s="94">
        <v>19866</v>
      </c>
      <c r="Z259" s="94">
        <v>31065.659999999996</v>
      </c>
      <c r="AA259" s="94">
        <v>0</v>
      </c>
      <c r="AB259" s="94">
        <v>0</v>
      </c>
      <c r="AC259">
        <f t="shared" ref="AC259:AC322" si="8">MID(D259,1,1)*1000</f>
        <v>3000</v>
      </c>
      <c r="AD259" t="str">
        <f t="shared" ref="AD259:AD322" si="9">MID(A259,6,3)</f>
        <v>302</v>
      </c>
    </row>
    <row r="260" spans="1:30" hidden="1" x14ac:dyDescent="0.25">
      <c r="A260" t="s">
        <v>323</v>
      </c>
      <c r="B260" t="s">
        <v>324</v>
      </c>
      <c r="C260" t="s">
        <v>330</v>
      </c>
      <c r="D260" t="s">
        <v>276</v>
      </c>
      <c r="E260" t="s">
        <v>122</v>
      </c>
      <c r="F260" t="s">
        <v>159</v>
      </c>
      <c r="G260" t="s">
        <v>160</v>
      </c>
      <c r="H260" t="s">
        <v>143</v>
      </c>
      <c r="I260" t="s">
        <v>124</v>
      </c>
      <c r="J260" t="s">
        <v>125</v>
      </c>
      <c r="K260" t="s">
        <v>331</v>
      </c>
      <c r="N260" t="s">
        <v>327</v>
      </c>
      <c r="O260" t="s">
        <v>328</v>
      </c>
      <c r="P260" t="s">
        <v>332</v>
      </c>
      <c r="Q260" t="s">
        <v>277</v>
      </c>
      <c r="R260" t="s">
        <v>131</v>
      </c>
      <c r="S260" t="s">
        <v>164</v>
      </c>
      <c r="T260" t="s">
        <v>165</v>
      </c>
      <c r="U260" t="s">
        <v>151</v>
      </c>
      <c r="V260" t="s">
        <v>135</v>
      </c>
      <c r="W260" t="s">
        <v>136</v>
      </c>
      <c r="X260" t="s">
        <v>333</v>
      </c>
      <c r="Y260" s="94">
        <v>3500</v>
      </c>
      <c r="Z260" s="94">
        <v>1750</v>
      </c>
      <c r="AA260" s="94">
        <v>0</v>
      </c>
      <c r="AB260" s="94">
        <v>0</v>
      </c>
      <c r="AC260">
        <f t="shared" si="8"/>
        <v>3000</v>
      </c>
      <c r="AD260" t="str">
        <f t="shared" si="9"/>
        <v>302</v>
      </c>
    </row>
    <row r="261" spans="1:30" hidden="1" x14ac:dyDescent="0.25">
      <c r="A261" t="s">
        <v>323</v>
      </c>
      <c r="B261" t="s">
        <v>324</v>
      </c>
      <c r="C261" t="s">
        <v>325</v>
      </c>
      <c r="D261" t="s">
        <v>276</v>
      </c>
      <c r="E261" t="s">
        <v>122</v>
      </c>
      <c r="F261" t="s">
        <v>159</v>
      </c>
      <c r="G261" t="s">
        <v>160</v>
      </c>
      <c r="H261" t="s">
        <v>143</v>
      </c>
      <c r="I261" t="s">
        <v>124</v>
      </c>
      <c r="J261" t="s">
        <v>125</v>
      </c>
      <c r="K261" t="s">
        <v>326</v>
      </c>
      <c r="N261" t="s">
        <v>327</v>
      </c>
      <c r="O261" t="s">
        <v>328</v>
      </c>
      <c r="P261" t="s">
        <v>329</v>
      </c>
      <c r="Q261" t="s">
        <v>277</v>
      </c>
      <c r="R261" t="s">
        <v>131</v>
      </c>
      <c r="S261" t="s">
        <v>164</v>
      </c>
      <c r="T261" t="s">
        <v>165</v>
      </c>
      <c r="U261" t="s">
        <v>151</v>
      </c>
      <c r="V261" t="s">
        <v>135</v>
      </c>
      <c r="W261" t="s">
        <v>136</v>
      </c>
      <c r="X261" t="s">
        <v>334</v>
      </c>
      <c r="Y261" s="94">
        <v>14700</v>
      </c>
      <c r="Z261" s="94">
        <v>58847.48</v>
      </c>
      <c r="AA261" s="94">
        <v>59606.9</v>
      </c>
      <c r="AB261" s="94">
        <v>59606.9</v>
      </c>
      <c r="AC261">
        <f t="shared" si="8"/>
        <v>3000</v>
      </c>
      <c r="AD261" t="str">
        <f t="shared" si="9"/>
        <v>302</v>
      </c>
    </row>
    <row r="262" spans="1:30" hidden="1" x14ac:dyDescent="0.25">
      <c r="A262" t="s">
        <v>323</v>
      </c>
      <c r="B262" t="s">
        <v>324</v>
      </c>
      <c r="C262" t="s">
        <v>335</v>
      </c>
      <c r="D262" t="s">
        <v>276</v>
      </c>
      <c r="E262" t="s">
        <v>122</v>
      </c>
      <c r="F262" t="s">
        <v>159</v>
      </c>
      <c r="G262" t="s">
        <v>160</v>
      </c>
      <c r="H262" t="s">
        <v>143</v>
      </c>
      <c r="I262" t="s">
        <v>124</v>
      </c>
      <c r="J262" t="s">
        <v>125</v>
      </c>
      <c r="K262" t="s">
        <v>336</v>
      </c>
      <c r="N262" t="s">
        <v>327</v>
      </c>
      <c r="O262" t="s">
        <v>328</v>
      </c>
      <c r="P262" t="s">
        <v>337</v>
      </c>
      <c r="Q262" t="s">
        <v>277</v>
      </c>
      <c r="R262" t="s">
        <v>131</v>
      </c>
      <c r="S262" t="s">
        <v>164</v>
      </c>
      <c r="T262" t="s">
        <v>165</v>
      </c>
      <c r="U262" t="s">
        <v>151</v>
      </c>
      <c r="V262" t="s">
        <v>135</v>
      </c>
      <c r="W262" t="s">
        <v>136</v>
      </c>
      <c r="X262" t="s">
        <v>338</v>
      </c>
      <c r="Y262" s="94">
        <v>9080</v>
      </c>
      <c r="Z262" s="94">
        <v>21306.74</v>
      </c>
      <c r="AA262" s="94">
        <v>0</v>
      </c>
      <c r="AB262" s="94">
        <v>0</v>
      </c>
      <c r="AC262">
        <f t="shared" si="8"/>
        <v>3000</v>
      </c>
      <c r="AD262" t="str">
        <f t="shared" si="9"/>
        <v>302</v>
      </c>
    </row>
    <row r="263" spans="1:30" hidden="1" x14ac:dyDescent="0.25">
      <c r="A263" t="s">
        <v>323</v>
      </c>
      <c r="B263" t="s">
        <v>324</v>
      </c>
      <c r="C263" t="s">
        <v>325</v>
      </c>
      <c r="D263" t="s">
        <v>278</v>
      </c>
      <c r="E263" t="s">
        <v>122</v>
      </c>
      <c r="F263" t="s">
        <v>159</v>
      </c>
      <c r="G263" t="s">
        <v>160</v>
      </c>
      <c r="H263" t="s">
        <v>143</v>
      </c>
      <c r="I263" t="s">
        <v>124</v>
      </c>
      <c r="J263" t="s">
        <v>125</v>
      </c>
      <c r="K263" t="s">
        <v>326</v>
      </c>
      <c r="N263" t="s">
        <v>327</v>
      </c>
      <c r="O263" t="s">
        <v>328</v>
      </c>
      <c r="P263" t="s">
        <v>329</v>
      </c>
      <c r="Q263" t="s">
        <v>279</v>
      </c>
      <c r="R263" t="s">
        <v>131</v>
      </c>
      <c r="S263" t="s">
        <v>164</v>
      </c>
      <c r="T263" t="s">
        <v>165</v>
      </c>
      <c r="U263" t="s">
        <v>151</v>
      </c>
      <c r="V263" t="s">
        <v>135</v>
      </c>
      <c r="W263" t="s">
        <v>136</v>
      </c>
      <c r="X263" t="s">
        <v>334</v>
      </c>
      <c r="Y263" s="94">
        <v>500</v>
      </c>
      <c r="Z263" s="94">
        <v>1905.2000000000003</v>
      </c>
      <c r="AA263" s="94">
        <v>1962.36</v>
      </c>
      <c r="AB263" s="94">
        <v>1962.36</v>
      </c>
      <c r="AC263">
        <f t="shared" si="8"/>
        <v>3000</v>
      </c>
      <c r="AD263" t="str">
        <f t="shared" si="9"/>
        <v>302</v>
      </c>
    </row>
    <row r="264" spans="1:30" hidden="1" x14ac:dyDescent="0.25">
      <c r="A264" t="s">
        <v>323</v>
      </c>
      <c r="B264" t="s">
        <v>324</v>
      </c>
      <c r="C264" t="s">
        <v>330</v>
      </c>
      <c r="D264" t="s">
        <v>172</v>
      </c>
      <c r="E264" t="s">
        <v>122</v>
      </c>
      <c r="F264" t="s">
        <v>159</v>
      </c>
      <c r="G264" t="s">
        <v>160</v>
      </c>
      <c r="H264" t="s">
        <v>143</v>
      </c>
      <c r="I264" t="s">
        <v>124</v>
      </c>
      <c r="J264" t="s">
        <v>125</v>
      </c>
      <c r="K264" t="s">
        <v>331</v>
      </c>
      <c r="N264" t="s">
        <v>327</v>
      </c>
      <c r="O264" t="s">
        <v>328</v>
      </c>
      <c r="P264" t="s">
        <v>332</v>
      </c>
      <c r="Q264" t="s">
        <v>173</v>
      </c>
      <c r="R264" t="s">
        <v>131</v>
      </c>
      <c r="S264" t="s">
        <v>164</v>
      </c>
      <c r="T264" t="s">
        <v>165</v>
      </c>
      <c r="U264" t="s">
        <v>151</v>
      </c>
      <c r="V264" t="s">
        <v>135</v>
      </c>
      <c r="W264" t="s">
        <v>136</v>
      </c>
      <c r="X264" t="s">
        <v>333</v>
      </c>
      <c r="Y264" s="94">
        <v>22500</v>
      </c>
      <c r="Z264" s="94">
        <v>14650.7</v>
      </c>
      <c r="AA264" s="94">
        <v>0</v>
      </c>
      <c r="AB264" s="94">
        <v>0</v>
      </c>
      <c r="AC264">
        <f t="shared" si="8"/>
        <v>3000</v>
      </c>
      <c r="AD264" t="str">
        <f t="shared" si="9"/>
        <v>302</v>
      </c>
    </row>
    <row r="265" spans="1:30" hidden="1" x14ac:dyDescent="0.25">
      <c r="A265" t="s">
        <v>323</v>
      </c>
      <c r="B265" t="s">
        <v>324</v>
      </c>
      <c r="C265" t="s">
        <v>325</v>
      </c>
      <c r="D265" t="s">
        <v>172</v>
      </c>
      <c r="E265" t="s">
        <v>122</v>
      </c>
      <c r="F265" t="s">
        <v>159</v>
      </c>
      <c r="G265" t="s">
        <v>160</v>
      </c>
      <c r="H265" t="s">
        <v>143</v>
      </c>
      <c r="I265" t="s">
        <v>124</v>
      </c>
      <c r="J265" t="s">
        <v>125</v>
      </c>
      <c r="K265" t="s">
        <v>326</v>
      </c>
      <c r="N265" t="s">
        <v>327</v>
      </c>
      <c r="O265" t="s">
        <v>328</v>
      </c>
      <c r="P265" t="s">
        <v>329</v>
      </c>
      <c r="Q265" t="s">
        <v>173</v>
      </c>
      <c r="R265" t="s">
        <v>131</v>
      </c>
      <c r="S265" t="s">
        <v>164</v>
      </c>
      <c r="T265" t="s">
        <v>165</v>
      </c>
      <c r="U265" t="s">
        <v>151</v>
      </c>
      <c r="V265" t="s">
        <v>135</v>
      </c>
      <c r="W265" t="s">
        <v>136</v>
      </c>
      <c r="X265" t="s">
        <v>334</v>
      </c>
      <c r="Y265" s="94">
        <v>113214</v>
      </c>
      <c r="Z265" s="94">
        <v>54800</v>
      </c>
      <c r="AA265" s="94">
        <v>38500</v>
      </c>
      <c r="AB265" s="94">
        <v>38500</v>
      </c>
      <c r="AC265">
        <f t="shared" si="8"/>
        <v>3000</v>
      </c>
      <c r="AD265" t="str">
        <f t="shared" si="9"/>
        <v>302</v>
      </c>
    </row>
    <row r="266" spans="1:30" hidden="1" x14ac:dyDescent="0.25">
      <c r="A266" t="s">
        <v>323</v>
      </c>
      <c r="B266" t="s">
        <v>324</v>
      </c>
      <c r="C266" t="s">
        <v>335</v>
      </c>
      <c r="D266" t="s">
        <v>172</v>
      </c>
      <c r="E266" t="s">
        <v>122</v>
      </c>
      <c r="F266" t="s">
        <v>159</v>
      </c>
      <c r="G266" t="s">
        <v>160</v>
      </c>
      <c r="H266" t="s">
        <v>143</v>
      </c>
      <c r="I266" t="s">
        <v>124</v>
      </c>
      <c r="J266" t="s">
        <v>125</v>
      </c>
      <c r="K266" t="s">
        <v>336</v>
      </c>
      <c r="N266" t="s">
        <v>327</v>
      </c>
      <c r="O266" t="s">
        <v>328</v>
      </c>
      <c r="P266" t="s">
        <v>337</v>
      </c>
      <c r="Q266" t="s">
        <v>173</v>
      </c>
      <c r="R266" t="s">
        <v>131</v>
      </c>
      <c r="S266" t="s">
        <v>164</v>
      </c>
      <c r="T266" t="s">
        <v>165</v>
      </c>
      <c r="U266" t="s">
        <v>151</v>
      </c>
      <c r="V266" t="s">
        <v>135</v>
      </c>
      <c r="W266" t="s">
        <v>136</v>
      </c>
      <c r="X266" t="s">
        <v>338</v>
      </c>
      <c r="Y266" s="94">
        <v>9569</v>
      </c>
      <c r="Z266" s="94">
        <v>2870.7</v>
      </c>
      <c r="AA266" s="94">
        <v>0</v>
      </c>
      <c r="AB266" s="94">
        <v>0</v>
      </c>
      <c r="AC266">
        <f t="shared" si="8"/>
        <v>3000</v>
      </c>
      <c r="AD266" t="str">
        <f t="shared" si="9"/>
        <v>302</v>
      </c>
    </row>
    <row r="267" spans="1:30" hidden="1" x14ac:dyDescent="0.25">
      <c r="A267" t="s">
        <v>323</v>
      </c>
      <c r="B267" t="s">
        <v>324</v>
      </c>
      <c r="C267" t="s">
        <v>330</v>
      </c>
      <c r="D267" t="s">
        <v>321</v>
      </c>
      <c r="E267" t="s">
        <v>122</v>
      </c>
      <c r="F267" t="s">
        <v>159</v>
      </c>
      <c r="G267" t="s">
        <v>160</v>
      </c>
      <c r="H267" t="s">
        <v>143</v>
      </c>
      <c r="I267" t="s">
        <v>124</v>
      </c>
      <c r="J267" t="s">
        <v>125</v>
      </c>
      <c r="K267" t="s">
        <v>331</v>
      </c>
      <c r="N267" t="s">
        <v>327</v>
      </c>
      <c r="O267" t="s">
        <v>328</v>
      </c>
      <c r="P267" t="s">
        <v>332</v>
      </c>
      <c r="Q267" t="s">
        <v>322</v>
      </c>
      <c r="R267" t="s">
        <v>131</v>
      </c>
      <c r="S267" t="s">
        <v>164</v>
      </c>
      <c r="T267" t="s">
        <v>165</v>
      </c>
      <c r="U267" t="s">
        <v>151</v>
      </c>
      <c r="V267" t="s">
        <v>135</v>
      </c>
      <c r="W267" t="s">
        <v>136</v>
      </c>
      <c r="X267" t="s">
        <v>333</v>
      </c>
      <c r="Y267" s="94">
        <v>2000</v>
      </c>
      <c r="Z267" s="94">
        <v>1300</v>
      </c>
      <c r="AA267" s="94">
        <v>0</v>
      </c>
      <c r="AB267" s="94">
        <v>0</v>
      </c>
      <c r="AC267">
        <f t="shared" si="8"/>
        <v>3000</v>
      </c>
      <c r="AD267" t="str">
        <f t="shared" si="9"/>
        <v>302</v>
      </c>
    </row>
    <row r="268" spans="1:30" hidden="1" x14ac:dyDescent="0.25">
      <c r="A268" t="s">
        <v>323</v>
      </c>
      <c r="B268" t="s">
        <v>324</v>
      </c>
      <c r="C268" t="s">
        <v>325</v>
      </c>
      <c r="D268" t="s">
        <v>321</v>
      </c>
      <c r="E268" t="s">
        <v>122</v>
      </c>
      <c r="F268" t="s">
        <v>159</v>
      </c>
      <c r="G268" t="s">
        <v>160</v>
      </c>
      <c r="H268" t="s">
        <v>143</v>
      </c>
      <c r="I268" t="s">
        <v>124</v>
      </c>
      <c r="J268" t="s">
        <v>125</v>
      </c>
      <c r="K268" t="s">
        <v>326</v>
      </c>
      <c r="N268" t="s">
        <v>327</v>
      </c>
      <c r="O268" t="s">
        <v>328</v>
      </c>
      <c r="P268" t="s">
        <v>329</v>
      </c>
      <c r="Q268" t="s">
        <v>322</v>
      </c>
      <c r="R268" t="s">
        <v>131</v>
      </c>
      <c r="S268" t="s">
        <v>164</v>
      </c>
      <c r="T268" t="s">
        <v>165</v>
      </c>
      <c r="U268" t="s">
        <v>151</v>
      </c>
      <c r="V268" t="s">
        <v>135</v>
      </c>
      <c r="W268" t="s">
        <v>136</v>
      </c>
      <c r="X268" t="s">
        <v>334</v>
      </c>
      <c r="Y268" s="94">
        <v>432</v>
      </c>
      <c r="Z268" s="94">
        <v>232</v>
      </c>
      <c r="AA268" s="94">
        <v>1238.96</v>
      </c>
      <c r="AB268" s="94">
        <v>1238.96</v>
      </c>
      <c r="AC268">
        <f t="shared" si="8"/>
        <v>3000</v>
      </c>
      <c r="AD268" t="str">
        <f t="shared" si="9"/>
        <v>302</v>
      </c>
    </row>
    <row r="269" spans="1:30" hidden="1" x14ac:dyDescent="0.25">
      <c r="A269" t="s">
        <v>323</v>
      </c>
      <c r="B269" t="s">
        <v>324</v>
      </c>
      <c r="C269" t="s">
        <v>330</v>
      </c>
      <c r="D269" t="s">
        <v>174</v>
      </c>
      <c r="E269" t="s">
        <v>122</v>
      </c>
      <c r="F269" t="s">
        <v>159</v>
      </c>
      <c r="G269" t="s">
        <v>160</v>
      </c>
      <c r="H269" t="s">
        <v>143</v>
      </c>
      <c r="I269" t="s">
        <v>124</v>
      </c>
      <c r="J269" t="s">
        <v>125</v>
      </c>
      <c r="K269" t="s">
        <v>331</v>
      </c>
      <c r="N269" t="s">
        <v>327</v>
      </c>
      <c r="O269" t="s">
        <v>328</v>
      </c>
      <c r="P269" t="s">
        <v>332</v>
      </c>
      <c r="Q269" t="s">
        <v>175</v>
      </c>
      <c r="R269" t="s">
        <v>131</v>
      </c>
      <c r="S269" t="s">
        <v>164</v>
      </c>
      <c r="T269" t="s">
        <v>165</v>
      </c>
      <c r="U269" t="s">
        <v>151</v>
      </c>
      <c r="V269" t="s">
        <v>135</v>
      </c>
      <c r="W269" t="s">
        <v>136</v>
      </c>
      <c r="X269" t="s">
        <v>333</v>
      </c>
      <c r="Y269" s="94">
        <v>21300</v>
      </c>
      <c r="Z269" s="94">
        <v>14800</v>
      </c>
      <c r="AA269" s="94">
        <v>0</v>
      </c>
      <c r="AB269" s="94">
        <v>0</v>
      </c>
      <c r="AC269">
        <f t="shared" si="8"/>
        <v>3000</v>
      </c>
      <c r="AD269" t="str">
        <f t="shared" si="9"/>
        <v>302</v>
      </c>
    </row>
    <row r="270" spans="1:30" hidden="1" x14ac:dyDescent="0.25">
      <c r="A270" t="s">
        <v>323</v>
      </c>
      <c r="B270" t="s">
        <v>324</v>
      </c>
      <c r="C270" t="s">
        <v>325</v>
      </c>
      <c r="D270" t="s">
        <v>174</v>
      </c>
      <c r="E270" t="s">
        <v>122</v>
      </c>
      <c r="F270" t="s">
        <v>159</v>
      </c>
      <c r="G270" t="s">
        <v>160</v>
      </c>
      <c r="H270" t="s">
        <v>143</v>
      </c>
      <c r="I270" t="s">
        <v>124</v>
      </c>
      <c r="J270" t="s">
        <v>125</v>
      </c>
      <c r="K270" t="s">
        <v>326</v>
      </c>
      <c r="N270" t="s">
        <v>327</v>
      </c>
      <c r="O270" t="s">
        <v>328</v>
      </c>
      <c r="P270" t="s">
        <v>329</v>
      </c>
      <c r="Q270" t="s">
        <v>175</v>
      </c>
      <c r="R270" t="s">
        <v>131</v>
      </c>
      <c r="S270" t="s">
        <v>164</v>
      </c>
      <c r="T270" t="s">
        <v>165</v>
      </c>
      <c r="U270" t="s">
        <v>151</v>
      </c>
      <c r="V270" t="s">
        <v>135</v>
      </c>
      <c r="W270" t="s">
        <v>136</v>
      </c>
      <c r="X270" t="s">
        <v>334</v>
      </c>
      <c r="Y270" s="94">
        <v>48500</v>
      </c>
      <c r="Z270" s="94">
        <v>31226.990000000005</v>
      </c>
      <c r="AA270" s="94">
        <v>30163.8</v>
      </c>
      <c r="AB270" s="94">
        <v>30163.8</v>
      </c>
      <c r="AC270">
        <f t="shared" si="8"/>
        <v>3000</v>
      </c>
      <c r="AD270" t="str">
        <f t="shared" si="9"/>
        <v>302</v>
      </c>
    </row>
    <row r="271" spans="1:30" hidden="1" x14ac:dyDescent="0.25">
      <c r="A271" t="s">
        <v>323</v>
      </c>
      <c r="B271" t="s">
        <v>324</v>
      </c>
      <c r="C271" t="s">
        <v>335</v>
      </c>
      <c r="D271" t="s">
        <v>174</v>
      </c>
      <c r="E271" t="s">
        <v>122</v>
      </c>
      <c r="F271" t="s">
        <v>159</v>
      </c>
      <c r="G271" t="s">
        <v>160</v>
      </c>
      <c r="H271" t="s">
        <v>143</v>
      </c>
      <c r="I271" t="s">
        <v>124</v>
      </c>
      <c r="J271" t="s">
        <v>125</v>
      </c>
      <c r="K271" t="s">
        <v>336</v>
      </c>
      <c r="N271" t="s">
        <v>327</v>
      </c>
      <c r="O271" t="s">
        <v>328</v>
      </c>
      <c r="P271" t="s">
        <v>337</v>
      </c>
      <c r="Q271" t="s">
        <v>175</v>
      </c>
      <c r="R271" t="s">
        <v>131</v>
      </c>
      <c r="S271" t="s">
        <v>164</v>
      </c>
      <c r="T271" t="s">
        <v>165</v>
      </c>
      <c r="U271" t="s">
        <v>151</v>
      </c>
      <c r="V271" t="s">
        <v>135</v>
      </c>
      <c r="W271" t="s">
        <v>136</v>
      </c>
      <c r="X271" t="s">
        <v>338</v>
      </c>
      <c r="Y271" s="94">
        <v>7494</v>
      </c>
      <c r="Z271" s="94">
        <v>3077.5999999999995</v>
      </c>
      <c r="AA271" s="94">
        <v>0</v>
      </c>
      <c r="AB271" s="94">
        <v>0</v>
      </c>
      <c r="AC271">
        <f t="shared" si="8"/>
        <v>3000</v>
      </c>
      <c r="AD271" t="str">
        <f t="shared" si="9"/>
        <v>302</v>
      </c>
    </row>
    <row r="272" spans="1:30" hidden="1" x14ac:dyDescent="0.25">
      <c r="A272" t="s">
        <v>323</v>
      </c>
      <c r="B272" t="s">
        <v>324</v>
      </c>
      <c r="C272" t="s">
        <v>325</v>
      </c>
      <c r="D272" t="s">
        <v>348</v>
      </c>
      <c r="E272" t="s">
        <v>122</v>
      </c>
      <c r="F272" t="s">
        <v>159</v>
      </c>
      <c r="G272" t="s">
        <v>160</v>
      </c>
      <c r="H272" t="s">
        <v>143</v>
      </c>
      <c r="I272" t="s">
        <v>124</v>
      </c>
      <c r="J272" t="s">
        <v>125</v>
      </c>
      <c r="K272" t="s">
        <v>326</v>
      </c>
      <c r="N272" t="s">
        <v>327</v>
      </c>
      <c r="O272" t="s">
        <v>328</v>
      </c>
      <c r="P272" t="s">
        <v>329</v>
      </c>
      <c r="Q272" t="s">
        <v>308</v>
      </c>
      <c r="R272" t="s">
        <v>131</v>
      </c>
      <c r="S272" t="s">
        <v>164</v>
      </c>
      <c r="T272" t="s">
        <v>165</v>
      </c>
      <c r="U272" t="s">
        <v>151</v>
      </c>
      <c r="V272" t="s">
        <v>135</v>
      </c>
      <c r="W272" t="s">
        <v>136</v>
      </c>
      <c r="X272" t="s">
        <v>334</v>
      </c>
      <c r="Y272" s="94">
        <v>835</v>
      </c>
      <c r="Z272" s="94">
        <v>485</v>
      </c>
      <c r="AA272" s="94">
        <v>499.55</v>
      </c>
      <c r="AB272" s="94">
        <v>499.55</v>
      </c>
      <c r="AC272">
        <f t="shared" si="8"/>
        <v>3000</v>
      </c>
      <c r="AD272" t="str">
        <f t="shared" si="9"/>
        <v>302</v>
      </c>
    </row>
    <row r="273" spans="1:30" hidden="1" x14ac:dyDescent="0.25">
      <c r="A273" t="s">
        <v>323</v>
      </c>
      <c r="B273" t="s">
        <v>324</v>
      </c>
      <c r="C273" t="s">
        <v>325</v>
      </c>
      <c r="D273" t="s">
        <v>349</v>
      </c>
      <c r="E273" t="s">
        <v>122</v>
      </c>
      <c r="F273" t="s">
        <v>159</v>
      </c>
      <c r="G273" t="s">
        <v>160</v>
      </c>
      <c r="H273" t="s">
        <v>143</v>
      </c>
      <c r="I273" t="s">
        <v>124</v>
      </c>
      <c r="J273" t="s">
        <v>125</v>
      </c>
      <c r="K273" t="s">
        <v>326</v>
      </c>
      <c r="N273" t="s">
        <v>327</v>
      </c>
      <c r="O273" t="s">
        <v>328</v>
      </c>
      <c r="P273" t="s">
        <v>329</v>
      </c>
      <c r="Q273" t="s">
        <v>350</v>
      </c>
      <c r="R273" t="s">
        <v>131</v>
      </c>
      <c r="S273" t="s">
        <v>164</v>
      </c>
      <c r="T273" t="s">
        <v>165</v>
      </c>
      <c r="U273" t="s">
        <v>151</v>
      </c>
      <c r="V273" t="s">
        <v>135</v>
      </c>
      <c r="W273" t="s">
        <v>136</v>
      </c>
      <c r="X273" t="s">
        <v>334</v>
      </c>
      <c r="Y273" s="94">
        <v>549</v>
      </c>
      <c r="Z273" s="94">
        <v>274.5</v>
      </c>
      <c r="AA273" s="94">
        <v>282.74</v>
      </c>
      <c r="AB273" s="94">
        <v>282.74</v>
      </c>
      <c r="AC273">
        <f t="shared" si="8"/>
        <v>3000</v>
      </c>
      <c r="AD273" t="str">
        <f t="shared" si="9"/>
        <v>302</v>
      </c>
    </row>
    <row r="274" spans="1:30" hidden="1" x14ac:dyDescent="0.25">
      <c r="A274" t="s">
        <v>323</v>
      </c>
      <c r="B274" t="s">
        <v>324</v>
      </c>
      <c r="C274" t="s">
        <v>330</v>
      </c>
      <c r="D274" t="s">
        <v>282</v>
      </c>
      <c r="E274" t="s">
        <v>122</v>
      </c>
      <c r="F274" t="s">
        <v>159</v>
      </c>
      <c r="G274" t="s">
        <v>160</v>
      </c>
      <c r="H274" t="s">
        <v>143</v>
      </c>
      <c r="I274" t="s">
        <v>124</v>
      </c>
      <c r="J274" t="s">
        <v>125</v>
      </c>
      <c r="K274" t="s">
        <v>331</v>
      </c>
      <c r="N274" t="s">
        <v>327</v>
      </c>
      <c r="O274" t="s">
        <v>328</v>
      </c>
      <c r="P274" t="s">
        <v>332</v>
      </c>
      <c r="Q274" t="s">
        <v>283</v>
      </c>
      <c r="R274" t="s">
        <v>131</v>
      </c>
      <c r="S274" t="s">
        <v>164</v>
      </c>
      <c r="T274" t="s">
        <v>165</v>
      </c>
      <c r="U274" t="s">
        <v>151</v>
      </c>
      <c r="V274" t="s">
        <v>135</v>
      </c>
      <c r="W274" t="s">
        <v>136</v>
      </c>
      <c r="X274" t="s">
        <v>333</v>
      </c>
      <c r="Y274" s="94">
        <v>2000</v>
      </c>
      <c r="Z274" s="94">
        <v>990</v>
      </c>
      <c r="AA274" s="94">
        <v>0</v>
      </c>
      <c r="AB274" s="94">
        <v>0</v>
      </c>
      <c r="AC274">
        <f t="shared" si="8"/>
        <v>3000</v>
      </c>
      <c r="AD274" t="str">
        <f t="shared" si="9"/>
        <v>302</v>
      </c>
    </row>
    <row r="275" spans="1:30" hidden="1" x14ac:dyDescent="0.25">
      <c r="A275" t="s">
        <v>323</v>
      </c>
      <c r="B275" t="s">
        <v>324</v>
      </c>
      <c r="C275" t="s">
        <v>325</v>
      </c>
      <c r="D275" t="s">
        <v>282</v>
      </c>
      <c r="E275" t="s">
        <v>122</v>
      </c>
      <c r="F275" t="s">
        <v>159</v>
      </c>
      <c r="G275" t="s">
        <v>160</v>
      </c>
      <c r="H275" t="s">
        <v>143</v>
      </c>
      <c r="I275" t="s">
        <v>124</v>
      </c>
      <c r="J275" t="s">
        <v>125</v>
      </c>
      <c r="K275" t="s">
        <v>326</v>
      </c>
      <c r="N275" t="s">
        <v>327</v>
      </c>
      <c r="O275" t="s">
        <v>328</v>
      </c>
      <c r="P275" t="s">
        <v>329</v>
      </c>
      <c r="Q275" t="s">
        <v>283</v>
      </c>
      <c r="R275" t="s">
        <v>131</v>
      </c>
      <c r="S275" t="s">
        <v>164</v>
      </c>
      <c r="T275" t="s">
        <v>165</v>
      </c>
      <c r="U275" t="s">
        <v>151</v>
      </c>
      <c r="V275" t="s">
        <v>135</v>
      </c>
      <c r="W275" t="s">
        <v>136</v>
      </c>
      <c r="X275" t="s">
        <v>334</v>
      </c>
      <c r="Y275" s="94">
        <v>4500</v>
      </c>
      <c r="Z275" s="94">
        <v>2844.01</v>
      </c>
      <c r="AA275" s="94">
        <v>1000</v>
      </c>
      <c r="AB275" s="94">
        <v>1000</v>
      </c>
      <c r="AC275">
        <f t="shared" si="8"/>
        <v>3000</v>
      </c>
      <c r="AD275" t="str">
        <f t="shared" si="9"/>
        <v>302</v>
      </c>
    </row>
    <row r="276" spans="1:30" hidden="1" x14ac:dyDescent="0.25">
      <c r="A276" t="s">
        <v>323</v>
      </c>
      <c r="B276" t="s">
        <v>324</v>
      </c>
      <c r="C276" t="s">
        <v>335</v>
      </c>
      <c r="D276" t="s">
        <v>282</v>
      </c>
      <c r="E276" t="s">
        <v>122</v>
      </c>
      <c r="F276" t="s">
        <v>159</v>
      </c>
      <c r="G276" t="s">
        <v>160</v>
      </c>
      <c r="H276" t="s">
        <v>143</v>
      </c>
      <c r="I276" t="s">
        <v>124</v>
      </c>
      <c r="J276" t="s">
        <v>125</v>
      </c>
      <c r="K276" t="s">
        <v>336</v>
      </c>
      <c r="N276" t="s">
        <v>327</v>
      </c>
      <c r="O276" t="s">
        <v>328</v>
      </c>
      <c r="P276" t="s">
        <v>337</v>
      </c>
      <c r="Q276" t="s">
        <v>283</v>
      </c>
      <c r="R276" t="s">
        <v>131</v>
      </c>
      <c r="S276" t="s">
        <v>164</v>
      </c>
      <c r="T276" t="s">
        <v>165</v>
      </c>
      <c r="U276" t="s">
        <v>151</v>
      </c>
      <c r="V276" t="s">
        <v>135</v>
      </c>
      <c r="W276" t="s">
        <v>136</v>
      </c>
      <c r="X276" t="s">
        <v>338</v>
      </c>
      <c r="Y276" s="94">
        <v>1489</v>
      </c>
      <c r="Z276" s="94">
        <v>744.5</v>
      </c>
      <c r="AA276" s="94">
        <v>0</v>
      </c>
      <c r="AB276" s="94">
        <v>0</v>
      </c>
      <c r="AC276">
        <f t="shared" si="8"/>
        <v>3000</v>
      </c>
      <c r="AD276" t="str">
        <f t="shared" si="9"/>
        <v>302</v>
      </c>
    </row>
    <row r="277" spans="1:30" hidden="1" x14ac:dyDescent="0.25">
      <c r="A277" t="s">
        <v>323</v>
      </c>
      <c r="B277" t="s">
        <v>324</v>
      </c>
      <c r="C277" t="s">
        <v>325</v>
      </c>
      <c r="D277" t="s">
        <v>284</v>
      </c>
      <c r="E277" t="s">
        <v>122</v>
      </c>
      <c r="F277" t="s">
        <v>159</v>
      </c>
      <c r="G277" t="s">
        <v>160</v>
      </c>
      <c r="H277" t="s">
        <v>143</v>
      </c>
      <c r="I277" t="s">
        <v>124</v>
      </c>
      <c r="J277" t="s">
        <v>125</v>
      </c>
      <c r="K277" t="s">
        <v>326</v>
      </c>
      <c r="N277" t="s">
        <v>327</v>
      </c>
      <c r="O277" t="s">
        <v>328</v>
      </c>
      <c r="P277" t="s">
        <v>329</v>
      </c>
      <c r="Q277" t="s">
        <v>285</v>
      </c>
      <c r="R277" t="s">
        <v>131</v>
      </c>
      <c r="S277" t="s">
        <v>164</v>
      </c>
      <c r="T277" t="s">
        <v>165</v>
      </c>
      <c r="U277" t="s">
        <v>151</v>
      </c>
      <c r="V277" t="s">
        <v>135</v>
      </c>
      <c r="W277" t="s">
        <v>136</v>
      </c>
      <c r="X277" t="s">
        <v>334</v>
      </c>
      <c r="Y277" s="94">
        <v>194</v>
      </c>
      <c r="Z277" s="94">
        <v>0</v>
      </c>
      <c r="AA277" s="94">
        <v>0</v>
      </c>
      <c r="AB277" s="94">
        <v>0</v>
      </c>
      <c r="AC277">
        <f t="shared" si="8"/>
        <v>3000</v>
      </c>
      <c r="AD277" t="str">
        <f t="shared" si="9"/>
        <v>302</v>
      </c>
    </row>
    <row r="278" spans="1:30" hidden="1" x14ac:dyDescent="0.25">
      <c r="A278" t="s">
        <v>323</v>
      </c>
      <c r="B278" t="s">
        <v>324</v>
      </c>
      <c r="C278" t="s">
        <v>330</v>
      </c>
      <c r="D278" t="s">
        <v>286</v>
      </c>
      <c r="E278" t="s">
        <v>122</v>
      </c>
      <c r="F278" t="s">
        <v>159</v>
      </c>
      <c r="G278" t="s">
        <v>160</v>
      </c>
      <c r="H278" t="s">
        <v>143</v>
      </c>
      <c r="I278" t="s">
        <v>124</v>
      </c>
      <c r="J278" t="s">
        <v>125</v>
      </c>
      <c r="K278" t="s">
        <v>331</v>
      </c>
      <c r="N278" t="s">
        <v>327</v>
      </c>
      <c r="O278" t="s">
        <v>328</v>
      </c>
      <c r="P278" t="s">
        <v>332</v>
      </c>
      <c r="Q278" t="s">
        <v>287</v>
      </c>
      <c r="R278" t="s">
        <v>131</v>
      </c>
      <c r="S278" t="s">
        <v>164</v>
      </c>
      <c r="T278" t="s">
        <v>165</v>
      </c>
      <c r="U278" t="s">
        <v>151</v>
      </c>
      <c r="V278" t="s">
        <v>135</v>
      </c>
      <c r="W278" t="s">
        <v>136</v>
      </c>
      <c r="X278" t="s">
        <v>333</v>
      </c>
      <c r="Y278" s="94">
        <v>8000</v>
      </c>
      <c r="Z278" s="94">
        <v>20302</v>
      </c>
      <c r="AA278" s="94">
        <v>0</v>
      </c>
      <c r="AB278" s="94">
        <v>0</v>
      </c>
      <c r="AC278">
        <f t="shared" si="8"/>
        <v>3000</v>
      </c>
      <c r="AD278" t="str">
        <f t="shared" si="9"/>
        <v>302</v>
      </c>
    </row>
    <row r="279" spans="1:30" hidden="1" x14ac:dyDescent="0.25">
      <c r="A279" t="s">
        <v>323</v>
      </c>
      <c r="B279" t="s">
        <v>324</v>
      </c>
      <c r="C279" t="s">
        <v>325</v>
      </c>
      <c r="D279" t="s">
        <v>286</v>
      </c>
      <c r="E279" t="s">
        <v>122</v>
      </c>
      <c r="F279" t="s">
        <v>159</v>
      </c>
      <c r="G279" t="s">
        <v>160</v>
      </c>
      <c r="H279" t="s">
        <v>143</v>
      </c>
      <c r="I279" t="s">
        <v>124</v>
      </c>
      <c r="J279" t="s">
        <v>125</v>
      </c>
      <c r="K279" t="s">
        <v>326</v>
      </c>
      <c r="N279" t="s">
        <v>327</v>
      </c>
      <c r="O279" t="s">
        <v>328</v>
      </c>
      <c r="P279" t="s">
        <v>329</v>
      </c>
      <c r="Q279" t="s">
        <v>287</v>
      </c>
      <c r="R279" t="s">
        <v>131</v>
      </c>
      <c r="S279" t="s">
        <v>164</v>
      </c>
      <c r="T279" t="s">
        <v>165</v>
      </c>
      <c r="U279" t="s">
        <v>151</v>
      </c>
      <c r="V279" t="s">
        <v>135</v>
      </c>
      <c r="W279" t="s">
        <v>136</v>
      </c>
      <c r="X279" t="s">
        <v>334</v>
      </c>
      <c r="Y279" s="94">
        <v>23000</v>
      </c>
      <c r="Z279" s="94">
        <v>72723.600000000006</v>
      </c>
      <c r="AA279" s="94">
        <v>19205.310000000001</v>
      </c>
      <c r="AB279" s="94">
        <v>19205.310000000001</v>
      </c>
      <c r="AC279">
        <f t="shared" si="8"/>
        <v>3000</v>
      </c>
      <c r="AD279" t="str">
        <f t="shared" si="9"/>
        <v>302</v>
      </c>
    </row>
    <row r="280" spans="1:30" hidden="1" x14ac:dyDescent="0.25">
      <c r="A280" t="s">
        <v>323</v>
      </c>
      <c r="B280" t="s">
        <v>324</v>
      </c>
      <c r="C280" t="s">
        <v>335</v>
      </c>
      <c r="D280" t="s">
        <v>286</v>
      </c>
      <c r="E280" t="s">
        <v>122</v>
      </c>
      <c r="F280" t="s">
        <v>159</v>
      </c>
      <c r="G280" t="s">
        <v>160</v>
      </c>
      <c r="H280" t="s">
        <v>143</v>
      </c>
      <c r="I280" t="s">
        <v>124</v>
      </c>
      <c r="J280" t="s">
        <v>125</v>
      </c>
      <c r="K280" t="s">
        <v>336</v>
      </c>
      <c r="N280" t="s">
        <v>327</v>
      </c>
      <c r="O280" t="s">
        <v>328</v>
      </c>
      <c r="P280" t="s">
        <v>337</v>
      </c>
      <c r="Q280" t="s">
        <v>287</v>
      </c>
      <c r="R280" t="s">
        <v>131</v>
      </c>
      <c r="S280" t="s">
        <v>164</v>
      </c>
      <c r="T280" t="s">
        <v>165</v>
      </c>
      <c r="U280" t="s">
        <v>151</v>
      </c>
      <c r="V280" t="s">
        <v>135</v>
      </c>
      <c r="W280" t="s">
        <v>136</v>
      </c>
      <c r="X280" t="s">
        <v>338</v>
      </c>
      <c r="Y280" s="94">
        <v>12888</v>
      </c>
      <c r="Z280" s="94">
        <v>54097.990000000005</v>
      </c>
      <c r="AA280" s="94">
        <v>0</v>
      </c>
      <c r="AB280" s="94">
        <v>0</v>
      </c>
      <c r="AC280">
        <f t="shared" si="8"/>
        <v>3000</v>
      </c>
      <c r="AD280" t="str">
        <f t="shared" si="9"/>
        <v>302</v>
      </c>
    </row>
    <row r="281" spans="1:30" hidden="1" x14ac:dyDescent="0.25">
      <c r="A281" t="s">
        <v>323</v>
      </c>
      <c r="B281" t="s">
        <v>324</v>
      </c>
      <c r="C281" t="s">
        <v>330</v>
      </c>
      <c r="D281" t="s">
        <v>176</v>
      </c>
      <c r="E281" t="s">
        <v>122</v>
      </c>
      <c r="F281" t="s">
        <v>159</v>
      </c>
      <c r="G281" t="s">
        <v>160</v>
      </c>
      <c r="H281" t="s">
        <v>143</v>
      </c>
      <c r="I281" t="s">
        <v>124</v>
      </c>
      <c r="J281" t="s">
        <v>125</v>
      </c>
      <c r="K281" t="s">
        <v>331</v>
      </c>
      <c r="N281" t="s">
        <v>327</v>
      </c>
      <c r="O281" t="s">
        <v>328</v>
      </c>
      <c r="P281" t="s">
        <v>332</v>
      </c>
      <c r="Q281" t="s">
        <v>177</v>
      </c>
      <c r="R281" t="s">
        <v>131</v>
      </c>
      <c r="S281" t="s">
        <v>164</v>
      </c>
      <c r="T281" t="s">
        <v>165</v>
      </c>
      <c r="U281" t="s">
        <v>151</v>
      </c>
      <c r="V281" t="s">
        <v>135</v>
      </c>
      <c r="W281" t="s">
        <v>136</v>
      </c>
      <c r="X281" t="s">
        <v>333</v>
      </c>
      <c r="Y281" s="94">
        <v>3136</v>
      </c>
      <c r="Z281" s="94">
        <v>990.8</v>
      </c>
      <c r="AA281" s="94">
        <v>0</v>
      </c>
      <c r="AB281" s="94">
        <v>0</v>
      </c>
      <c r="AC281">
        <f t="shared" si="8"/>
        <v>3000</v>
      </c>
      <c r="AD281" t="str">
        <f t="shared" si="9"/>
        <v>302</v>
      </c>
    </row>
    <row r="282" spans="1:30" hidden="1" x14ac:dyDescent="0.25">
      <c r="A282" t="s">
        <v>323</v>
      </c>
      <c r="B282" t="s">
        <v>324</v>
      </c>
      <c r="C282" t="s">
        <v>325</v>
      </c>
      <c r="D282" t="s">
        <v>176</v>
      </c>
      <c r="E282" t="s">
        <v>122</v>
      </c>
      <c r="F282" t="s">
        <v>159</v>
      </c>
      <c r="G282" t="s">
        <v>160</v>
      </c>
      <c r="H282" t="s">
        <v>143</v>
      </c>
      <c r="I282" t="s">
        <v>124</v>
      </c>
      <c r="J282" t="s">
        <v>125</v>
      </c>
      <c r="K282" t="s">
        <v>326</v>
      </c>
      <c r="N282" t="s">
        <v>327</v>
      </c>
      <c r="O282" t="s">
        <v>328</v>
      </c>
      <c r="P282" t="s">
        <v>329</v>
      </c>
      <c r="Q282" t="s">
        <v>177</v>
      </c>
      <c r="R282" t="s">
        <v>131</v>
      </c>
      <c r="S282" t="s">
        <v>164</v>
      </c>
      <c r="T282" t="s">
        <v>165</v>
      </c>
      <c r="U282" t="s">
        <v>151</v>
      </c>
      <c r="V282" t="s">
        <v>135</v>
      </c>
      <c r="W282" t="s">
        <v>136</v>
      </c>
      <c r="X282" t="s">
        <v>334</v>
      </c>
      <c r="Y282" s="94">
        <v>9000</v>
      </c>
      <c r="Z282" s="94">
        <v>4240</v>
      </c>
      <c r="AA282" s="94">
        <v>3099</v>
      </c>
      <c r="AB282" s="94">
        <v>3099</v>
      </c>
      <c r="AC282">
        <f t="shared" si="8"/>
        <v>3000</v>
      </c>
      <c r="AD282" t="str">
        <f t="shared" si="9"/>
        <v>302</v>
      </c>
    </row>
    <row r="283" spans="1:30" hidden="1" x14ac:dyDescent="0.25">
      <c r="A283" t="s">
        <v>323</v>
      </c>
      <c r="B283" t="s">
        <v>324</v>
      </c>
      <c r="C283" t="s">
        <v>335</v>
      </c>
      <c r="D283" t="s">
        <v>176</v>
      </c>
      <c r="E283" t="s">
        <v>122</v>
      </c>
      <c r="F283" t="s">
        <v>159</v>
      </c>
      <c r="G283" t="s">
        <v>160</v>
      </c>
      <c r="H283" t="s">
        <v>143</v>
      </c>
      <c r="I283" t="s">
        <v>124</v>
      </c>
      <c r="J283" t="s">
        <v>125</v>
      </c>
      <c r="K283" t="s">
        <v>336</v>
      </c>
      <c r="N283" t="s">
        <v>327</v>
      </c>
      <c r="O283" t="s">
        <v>328</v>
      </c>
      <c r="P283" t="s">
        <v>337</v>
      </c>
      <c r="Q283" t="s">
        <v>177</v>
      </c>
      <c r="R283" t="s">
        <v>131</v>
      </c>
      <c r="S283" t="s">
        <v>164</v>
      </c>
      <c r="T283" t="s">
        <v>165</v>
      </c>
      <c r="U283" t="s">
        <v>151</v>
      </c>
      <c r="V283" t="s">
        <v>135</v>
      </c>
      <c r="W283" t="s">
        <v>136</v>
      </c>
      <c r="X283" t="s">
        <v>338</v>
      </c>
      <c r="Y283" s="94">
        <v>3136</v>
      </c>
      <c r="Z283" s="94">
        <v>1496</v>
      </c>
      <c r="AA283" s="94">
        <v>0</v>
      </c>
      <c r="AB283" s="94">
        <v>0</v>
      </c>
      <c r="AC283">
        <f t="shared" si="8"/>
        <v>3000</v>
      </c>
      <c r="AD283" t="str">
        <f t="shared" si="9"/>
        <v>302</v>
      </c>
    </row>
    <row r="284" spans="1:30" hidden="1" x14ac:dyDescent="0.25">
      <c r="A284" s="100" t="s">
        <v>351</v>
      </c>
      <c r="B284" s="100" t="s">
        <v>352</v>
      </c>
      <c r="C284" s="100" t="s">
        <v>353</v>
      </c>
      <c r="D284" s="100" t="s">
        <v>354</v>
      </c>
      <c r="E284" s="100" t="s">
        <v>355</v>
      </c>
      <c r="F284" s="100" t="s">
        <v>159</v>
      </c>
      <c r="G284" s="100" t="s">
        <v>160</v>
      </c>
      <c r="H284" s="100">
        <v>19</v>
      </c>
      <c r="I284" s="100" t="s">
        <v>124</v>
      </c>
      <c r="J284" s="100" t="s">
        <v>125</v>
      </c>
      <c r="K284" s="100" t="s">
        <v>356</v>
      </c>
      <c r="L284" s="100"/>
      <c r="M284" s="100"/>
      <c r="N284" s="100" t="s">
        <v>357</v>
      </c>
      <c r="O284" s="100" t="s">
        <v>358</v>
      </c>
      <c r="P284" s="100" t="s">
        <v>359</v>
      </c>
      <c r="Q284" s="100" t="s">
        <v>360</v>
      </c>
      <c r="R284" s="100" t="s">
        <v>361</v>
      </c>
      <c r="S284" s="100" t="s">
        <v>164</v>
      </c>
      <c r="T284" s="100" t="s">
        <v>165</v>
      </c>
      <c r="U284" s="100" t="s">
        <v>134</v>
      </c>
      <c r="V284" s="100" t="s">
        <v>135</v>
      </c>
      <c r="W284" s="100" t="s">
        <v>136</v>
      </c>
      <c r="X284" s="100" t="s">
        <v>362</v>
      </c>
      <c r="Y284" s="101">
        <v>3548343531.6700001</v>
      </c>
      <c r="Z284" s="101">
        <v>3574897979.0700006</v>
      </c>
      <c r="AA284" s="101">
        <v>3246233453.0619998</v>
      </c>
      <c r="AB284" s="101">
        <v>3246233453.0619998</v>
      </c>
      <c r="AC284">
        <f t="shared" si="8"/>
        <v>4000</v>
      </c>
      <c r="AD284" t="str">
        <f t="shared" si="9"/>
        <v>321</v>
      </c>
    </row>
    <row r="285" spans="1:30" hidden="1" x14ac:dyDescent="0.25">
      <c r="A285" s="102" t="s">
        <v>351</v>
      </c>
      <c r="B285" s="102" t="s">
        <v>352</v>
      </c>
      <c r="C285" s="102" t="s">
        <v>353</v>
      </c>
      <c r="D285" s="102" t="s">
        <v>354</v>
      </c>
      <c r="E285" s="102" t="s">
        <v>355</v>
      </c>
      <c r="F285" s="103">
        <v>15</v>
      </c>
      <c r="G285" s="103" t="s">
        <v>142</v>
      </c>
      <c r="H285" s="102">
        <v>19</v>
      </c>
      <c r="I285" s="102" t="s">
        <v>124</v>
      </c>
      <c r="J285" s="102" t="s">
        <v>125</v>
      </c>
      <c r="K285" s="102" t="s">
        <v>356</v>
      </c>
      <c r="L285" s="102"/>
      <c r="M285" s="102"/>
      <c r="N285" s="102" t="s">
        <v>357</v>
      </c>
      <c r="O285" s="102" t="s">
        <v>358</v>
      </c>
      <c r="P285" s="102" t="s">
        <v>359</v>
      </c>
      <c r="Q285" s="102" t="s">
        <v>360</v>
      </c>
      <c r="R285" s="102" t="s">
        <v>361</v>
      </c>
      <c r="S285" s="102" t="s">
        <v>149</v>
      </c>
      <c r="T285" s="102" t="s">
        <v>150</v>
      </c>
      <c r="U285" s="102" t="s">
        <v>134</v>
      </c>
      <c r="V285" s="102" t="s">
        <v>135</v>
      </c>
      <c r="W285" s="102" t="s">
        <v>136</v>
      </c>
      <c r="X285" s="102" t="s">
        <v>362</v>
      </c>
      <c r="Y285" s="104">
        <v>3548343531.6700001</v>
      </c>
      <c r="Z285" s="104">
        <v>3574897979.0700006</v>
      </c>
      <c r="AA285" s="104">
        <v>739063043.74800003</v>
      </c>
      <c r="AB285" s="104">
        <v>739063043.74800003</v>
      </c>
      <c r="AC285">
        <f t="shared" si="8"/>
        <v>4000</v>
      </c>
      <c r="AD285" t="str">
        <f t="shared" si="9"/>
        <v>321</v>
      </c>
    </row>
    <row r="286" spans="1:30" hidden="1" x14ac:dyDescent="0.25">
      <c r="A286" s="97" t="s">
        <v>323</v>
      </c>
      <c r="B286" s="97" t="s">
        <v>324</v>
      </c>
      <c r="C286" s="97" t="s">
        <v>325</v>
      </c>
      <c r="D286" s="97">
        <v>14301</v>
      </c>
      <c r="E286" s="97" t="s">
        <v>122</v>
      </c>
      <c r="F286" s="98">
        <v>15</v>
      </c>
      <c r="G286" s="98" t="s">
        <v>142</v>
      </c>
      <c r="H286" s="97">
        <v>19</v>
      </c>
      <c r="I286" s="97" t="s">
        <v>124</v>
      </c>
      <c r="J286" s="97" t="s">
        <v>125</v>
      </c>
      <c r="K286" s="97" t="s">
        <v>326</v>
      </c>
      <c r="L286" s="97"/>
      <c r="M286" s="97"/>
      <c r="N286" s="97" t="s">
        <v>327</v>
      </c>
      <c r="O286" s="97" t="s">
        <v>328</v>
      </c>
      <c r="P286" s="97" t="s">
        <v>329</v>
      </c>
      <c r="Q286" s="97" t="s">
        <v>178</v>
      </c>
      <c r="R286" s="97" t="s">
        <v>131</v>
      </c>
      <c r="S286" s="97" t="s">
        <v>149</v>
      </c>
      <c r="T286" s="97" t="s">
        <v>150</v>
      </c>
      <c r="U286" s="97" t="s">
        <v>134</v>
      </c>
      <c r="V286" s="97" t="s">
        <v>135</v>
      </c>
      <c r="W286" s="97" t="s">
        <v>136</v>
      </c>
      <c r="X286" s="97"/>
      <c r="Y286" s="99"/>
      <c r="Z286" s="99"/>
      <c r="AA286" s="99">
        <v>454111.92</v>
      </c>
      <c r="AB286" s="99">
        <v>454111.92</v>
      </c>
      <c r="AC286">
        <f t="shared" si="8"/>
        <v>1000</v>
      </c>
      <c r="AD286" t="str">
        <f t="shared" si="9"/>
        <v>302</v>
      </c>
    </row>
    <row r="287" spans="1:30" hidden="1" x14ac:dyDescent="0.25">
      <c r="A287" s="97">
        <v>211113020200001</v>
      </c>
      <c r="B287" s="97">
        <v>139</v>
      </c>
      <c r="C287" s="97" t="s">
        <v>325</v>
      </c>
      <c r="D287" s="97" t="s">
        <v>141</v>
      </c>
      <c r="E287" s="97" t="s">
        <v>122</v>
      </c>
      <c r="F287" s="98">
        <v>15</v>
      </c>
      <c r="G287" s="98" t="s">
        <v>142</v>
      </c>
      <c r="H287" s="97" t="s">
        <v>143</v>
      </c>
      <c r="I287" s="97" t="s">
        <v>124</v>
      </c>
      <c r="J287" s="97" t="s">
        <v>125</v>
      </c>
      <c r="K287" s="97">
        <v>118001101</v>
      </c>
      <c r="L287" s="97"/>
      <c r="M287" s="97"/>
      <c r="N287" s="97" t="s">
        <v>363</v>
      </c>
      <c r="O287" s="97" t="s">
        <v>328</v>
      </c>
      <c r="P287" s="97" t="s">
        <v>329</v>
      </c>
      <c r="Q287" s="97" t="s">
        <v>148</v>
      </c>
      <c r="R287" s="97" t="s">
        <v>131</v>
      </c>
      <c r="S287" s="97" t="s">
        <v>149</v>
      </c>
      <c r="T287" s="97" t="s">
        <v>150</v>
      </c>
      <c r="U287" s="97" t="s">
        <v>151</v>
      </c>
      <c r="V287" s="97" t="s">
        <v>135</v>
      </c>
      <c r="W287" s="97" t="s">
        <v>136</v>
      </c>
      <c r="X287" s="97"/>
      <c r="Y287" s="99"/>
      <c r="Z287" s="99"/>
      <c r="AA287" s="99">
        <v>2107392</v>
      </c>
      <c r="AB287" s="99">
        <v>2107392</v>
      </c>
      <c r="AC287">
        <f t="shared" si="8"/>
        <v>1000</v>
      </c>
      <c r="AD287" t="str">
        <f t="shared" si="9"/>
        <v>302</v>
      </c>
    </row>
    <row r="288" spans="1:30" hidden="1" x14ac:dyDescent="0.25">
      <c r="A288" s="97">
        <v>211113020200001</v>
      </c>
      <c r="B288" s="97">
        <v>139</v>
      </c>
      <c r="C288" s="97" t="s">
        <v>325</v>
      </c>
      <c r="D288" s="97">
        <v>12101</v>
      </c>
      <c r="E288" s="97" t="s">
        <v>122</v>
      </c>
      <c r="F288" s="98">
        <v>15</v>
      </c>
      <c r="G288" s="98" t="s">
        <v>142</v>
      </c>
      <c r="H288" s="97">
        <v>19</v>
      </c>
      <c r="I288" s="97" t="s">
        <v>124</v>
      </c>
      <c r="J288" s="97" t="s">
        <v>125</v>
      </c>
      <c r="K288" s="97">
        <v>118001101</v>
      </c>
      <c r="L288" s="97"/>
      <c r="M288" s="97"/>
      <c r="N288" s="97" t="s">
        <v>363</v>
      </c>
      <c r="O288" s="97" t="s">
        <v>328</v>
      </c>
      <c r="P288" s="97" t="s">
        <v>329</v>
      </c>
      <c r="Q288" s="97" t="s">
        <v>182</v>
      </c>
      <c r="R288" s="97" t="s">
        <v>131</v>
      </c>
      <c r="S288" s="97" t="s">
        <v>149</v>
      </c>
      <c r="T288" s="97" t="s">
        <v>150</v>
      </c>
      <c r="U288" s="97" t="s">
        <v>134</v>
      </c>
      <c r="V288" s="97" t="s">
        <v>135</v>
      </c>
      <c r="W288" s="97" t="s">
        <v>136</v>
      </c>
      <c r="X288" s="97"/>
      <c r="Y288" s="99"/>
      <c r="Z288" s="99"/>
      <c r="AA288" s="99">
        <v>479349</v>
      </c>
      <c r="AB288" s="99">
        <v>479349</v>
      </c>
      <c r="AC288">
        <f t="shared" si="8"/>
        <v>1000</v>
      </c>
      <c r="AD288" t="str">
        <f t="shared" si="9"/>
        <v>302</v>
      </c>
    </row>
    <row r="289" spans="1:30" hidden="1" x14ac:dyDescent="0.25">
      <c r="A289" s="97">
        <v>211113020200001</v>
      </c>
      <c r="B289" s="97">
        <v>139</v>
      </c>
      <c r="C289" s="97" t="s">
        <v>325</v>
      </c>
      <c r="D289" s="97">
        <v>13201</v>
      </c>
      <c r="E289" s="97" t="s">
        <v>122</v>
      </c>
      <c r="F289" s="98">
        <v>15</v>
      </c>
      <c r="G289" s="98" t="s">
        <v>142</v>
      </c>
      <c r="H289" s="97">
        <v>19</v>
      </c>
      <c r="I289" s="97" t="s">
        <v>124</v>
      </c>
      <c r="J289" s="97" t="s">
        <v>125</v>
      </c>
      <c r="K289" s="97">
        <v>118001101</v>
      </c>
      <c r="L289" s="97"/>
      <c r="M289" s="97"/>
      <c r="N289" s="97" t="s">
        <v>363</v>
      </c>
      <c r="O289" s="97" t="s">
        <v>328</v>
      </c>
      <c r="P289" s="97" t="s">
        <v>329</v>
      </c>
      <c r="Q289" s="97" t="s">
        <v>152</v>
      </c>
      <c r="R289" s="97" t="s">
        <v>131</v>
      </c>
      <c r="S289" s="97" t="s">
        <v>149</v>
      </c>
      <c r="T289" s="97" t="s">
        <v>150</v>
      </c>
      <c r="U289" s="97" t="s">
        <v>134</v>
      </c>
      <c r="V289" s="97" t="s">
        <v>135</v>
      </c>
      <c r="W289" s="97" t="s">
        <v>136</v>
      </c>
      <c r="X289" s="97"/>
      <c r="Y289" s="99"/>
      <c r="Z289" s="99"/>
      <c r="AA289" s="99">
        <v>87808</v>
      </c>
      <c r="AB289" s="99">
        <v>87808</v>
      </c>
      <c r="AC289">
        <f t="shared" si="8"/>
        <v>1000</v>
      </c>
      <c r="AD289" t="str">
        <f t="shared" si="9"/>
        <v>302</v>
      </c>
    </row>
    <row r="290" spans="1:30" hidden="1" x14ac:dyDescent="0.25">
      <c r="A290" s="97">
        <v>211113020200001</v>
      </c>
      <c r="B290" s="97">
        <v>139</v>
      </c>
      <c r="C290" s="97" t="s">
        <v>325</v>
      </c>
      <c r="D290" s="97">
        <v>13203</v>
      </c>
      <c r="E290" s="97" t="s">
        <v>122</v>
      </c>
      <c r="F290" s="98">
        <v>15</v>
      </c>
      <c r="G290" s="98" t="s">
        <v>142</v>
      </c>
      <c r="H290" s="97">
        <v>19</v>
      </c>
      <c r="I290" s="97" t="s">
        <v>124</v>
      </c>
      <c r="J290" s="97" t="s">
        <v>125</v>
      </c>
      <c r="K290" s="97">
        <v>118001101</v>
      </c>
      <c r="L290" s="97"/>
      <c r="M290" s="97"/>
      <c r="N290" s="97" t="s">
        <v>363</v>
      </c>
      <c r="O290" s="97" t="s">
        <v>328</v>
      </c>
      <c r="P290" s="97" t="s">
        <v>329</v>
      </c>
      <c r="Q290" s="97" t="s">
        <v>153</v>
      </c>
      <c r="R290" s="97" t="s">
        <v>131</v>
      </c>
      <c r="S290" s="97" t="s">
        <v>149</v>
      </c>
      <c r="T290" s="97" t="s">
        <v>150</v>
      </c>
      <c r="U290" s="97" t="s">
        <v>134</v>
      </c>
      <c r="V290" s="97" t="s">
        <v>135</v>
      </c>
      <c r="W290" s="97" t="s">
        <v>136</v>
      </c>
      <c r="X290" s="97"/>
      <c r="Y290" s="99"/>
      <c r="Z290" s="99"/>
      <c r="AA290" s="99">
        <v>351232</v>
      </c>
      <c r="AB290" s="99">
        <v>351232</v>
      </c>
      <c r="AC290">
        <f t="shared" si="8"/>
        <v>1000</v>
      </c>
      <c r="AD290" t="str">
        <f t="shared" si="9"/>
        <v>302</v>
      </c>
    </row>
    <row r="291" spans="1:30" hidden="1" x14ac:dyDescent="0.25">
      <c r="A291" s="97">
        <v>211113020200001</v>
      </c>
      <c r="B291" s="97">
        <v>139</v>
      </c>
      <c r="C291" s="97" t="s">
        <v>325</v>
      </c>
      <c r="D291" s="97">
        <v>14101</v>
      </c>
      <c r="E291" s="97" t="s">
        <v>122</v>
      </c>
      <c r="F291" s="98">
        <v>15</v>
      </c>
      <c r="G291" s="98" t="s">
        <v>142</v>
      </c>
      <c r="H291" s="97">
        <v>19</v>
      </c>
      <c r="I291" s="97" t="s">
        <v>124</v>
      </c>
      <c r="J291" s="97" t="s">
        <v>125</v>
      </c>
      <c r="K291" s="97">
        <v>118001101</v>
      </c>
      <c r="L291" s="97"/>
      <c r="M291" s="97"/>
      <c r="N291" s="97" t="s">
        <v>363</v>
      </c>
      <c r="O291" s="97" t="s">
        <v>328</v>
      </c>
      <c r="P291" s="97" t="s">
        <v>329</v>
      </c>
      <c r="Q291" s="97" t="s">
        <v>154</v>
      </c>
      <c r="R291" s="97" t="s">
        <v>131</v>
      </c>
      <c r="S291" s="97" t="s">
        <v>149</v>
      </c>
      <c r="T291" s="97" t="s">
        <v>150</v>
      </c>
      <c r="U291" s="97" t="s">
        <v>134</v>
      </c>
      <c r="V291" s="97" t="s">
        <v>135</v>
      </c>
      <c r="W291" s="97" t="s">
        <v>136</v>
      </c>
      <c r="X291" s="97"/>
      <c r="Y291" s="99"/>
      <c r="Z291" s="99"/>
      <c r="AA291" s="99">
        <v>115906.56</v>
      </c>
      <c r="AB291" s="99">
        <v>115906.56</v>
      </c>
      <c r="AC291">
        <f t="shared" si="8"/>
        <v>1000</v>
      </c>
      <c r="AD291" t="str">
        <f t="shared" si="9"/>
        <v>302</v>
      </c>
    </row>
    <row r="292" spans="1:30" hidden="1" x14ac:dyDescent="0.25">
      <c r="A292" s="97">
        <v>211113020200001</v>
      </c>
      <c r="B292" s="97">
        <v>139</v>
      </c>
      <c r="C292" s="97" t="s">
        <v>325</v>
      </c>
      <c r="D292" s="97">
        <v>14103</v>
      </c>
      <c r="E292" s="97" t="s">
        <v>122</v>
      </c>
      <c r="F292" s="98">
        <v>15</v>
      </c>
      <c r="G292" s="98" t="s">
        <v>142</v>
      </c>
      <c r="H292" s="97">
        <v>19</v>
      </c>
      <c r="I292" s="97" t="s">
        <v>124</v>
      </c>
      <c r="J292" s="97" t="s">
        <v>125</v>
      </c>
      <c r="K292" s="97">
        <v>118001101</v>
      </c>
      <c r="L292" s="97"/>
      <c r="M292" s="97"/>
      <c r="N292" s="97" t="s">
        <v>363</v>
      </c>
      <c r="O292" s="97" t="s">
        <v>328</v>
      </c>
      <c r="P292" s="97" t="s">
        <v>329</v>
      </c>
      <c r="Q292" s="97" t="s">
        <v>155</v>
      </c>
      <c r="R292" s="97" t="s">
        <v>131</v>
      </c>
      <c r="S292" s="97" t="s">
        <v>149</v>
      </c>
      <c r="T292" s="97" t="s">
        <v>150</v>
      </c>
      <c r="U292" s="97" t="s">
        <v>134</v>
      </c>
      <c r="V292" s="97" t="s">
        <v>135</v>
      </c>
      <c r="W292" s="97" t="s">
        <v>136</v>
      </c>
      <c r="X292" s="97"/>
      <c r="Y292" s="99"/>
      <c r="Z292" s="99"/>
      <c r="AA292" s="99">
        <v>47416.32</v>
      </c>
      <c r="AB292" s="99">
        <v>47416.32</v>
      </c>
      <c r="AC292">
        <f t="shared" si="8"/>
        <v>1000</v>
      </c>
      <c r="AD292" t="str">
        <f t="shared" si="9"/>
        <v>302</v>
      </c>
    </row>
    <row r="293" spans="1:30" hidden="1" x14ac:dyDescent="0.25">
      <c r="A293" s="97">
        <v>211113020200001</v>
      </c>
      <c r="B293" s="97">
        <v>139</v>
      </c>
      <c r="C293" s="97" t="s">
        <v>325</v>
      </c>
      <c r="D293" s="97">
        <v>14201</v>
      </c>
      <c r="E293" s="97" t="s">
        <v>122</v>
      </c>
      <c r="F293" s="98">
        <v>15</v>
      </c>
      <c r="G293" s="98" t="s">
        <v>142</v>
      </c>
      <c r="H293" s="97">
        <v>19</v>
      </c>
      <c r="I293" s="97" t="s">
        <v>124</v>
      </c>
      <c r="J293" s="97" t="s">
        <v>125</v>
      </c>
      <c r="K293" s="97">
        <v>118001101</v>
      </c>
      <c r="L293" s="97"/>
      <c r="M293" s="97"/>
      <c r="N293" s="97" t="s">
        <v>363</v>
      </c>
      <c r="O293" s="97" t="s">
        <v>328</v>
      </c>
      <c r="P293" s="97" t="s">
        <v>329</v>
      </c>
      <c r="Q293" s="97" t="s">
        <v>156</v>
      </c>
      <c r="R293" s="97" t="s">
        <v>131</v>
      </c>
      <c r="S293" s="97" t="s">
        <v>149</v>
      </c>
      <c r="T293" s="97" t="s">
        <v>150</v>
      </c>
      <c r="U293" s="97" t="s">
        <v>134</v>
      </c>
      <c r="V293" s="97" t="s">
        <v>135</v>
      </c>
      <c r="W293" s="97" t="s">
        <v>136</v>
      </c>
      <c r="X293" s="97"/>
      <c r="Y293" s="99"/>
      <c r="Z293" s="99"/>
      <c r="AA293" s="99">
        <v>105369.60000000001</v>
      </c>
      <c r="AB293" s="99">
        <v>105369.60000000001</v>
      </c>
      <c r="AC293">
        <f t="shared" si="8"/>
        <v>1000</v>
      </c>
      <c r="AD293" t="str">
        <f t="shared" si="9"/>
        <v>302</v>
      </c>
    </row>
    <row r="294" spans="1:30" hidden="1" x14ac:dyDescent="0.25">
      <c r="A294" t="s">
        <v>364</v>
      </c>
      <c r="B294" t="s">
        <v>324</v>
      </c>
      <c r="C294" t="s">
        <v>325</v>
      </c>
      <c r="D294" t="s">
        <v>186</v>
      </c>
      <c r="E294" t="s">
        <v>122</v>
      </c>
      <c r="F294" t="s">
        <v>159</v>
      </c>
      <c r="G294" t="s">
        <v>160</v>
      </c>
      <c r="H294" t="s">
        <v>304</v>
      </c>
      <c r="I294" t="s">
        <v>124</v>
      </c>
      <c r="J294" t="s">
        <v>125</v>
      </c>
      <c r="K294" t="s">
        <v>336</v>
      </c>
      <c r="N294" t="s">
        <v>363</v>
      </c>
      <c r="O294" t="s">
        <v>328</v>
      </c>
      <c r="P294" t="s">
        <v>329</v>
      </c>
      <c r="Q294" t="s">
        <v>188</v>
      </c>
      <c r="R294" t="s">
        <v>131</v>
      </c>
      <c r="S294" t="s">
        <v>164</v>
      </c>
      <c r="T294" t="s">
        <v>165</v>
      </c>
      <c r="U294" t="s">
        <v>134</v>
      </c>
      <c r="V294" t="s">
        <v>135</v>
      </c>
      <c r="W294" t="s">
        <v>136</v>
      </c>
      <c r="X294" t="s">
        <v>365</v>
      </c>
      <c r="AA294" s="94">
        <v>8302.25</v>
      </c>
      <c r="AB294" s="94">
        <v>8302.25</v>
      </c>
      <c r="AC294">
        <f t="shared" si="8"/>
        <v>2000</v>
      </c>
      <c r="AD294" t="str">
        <f t="shared" si="9"/>
        <v>302</v>
      </c>
    </row>
    <row r="295" spans="1:30" hidden="1" x14ac:dyDescent="0.25">
      <c r="A295" t="s">
        <v>364</v>
      </c>
      <c r="B295" t="s">
        <v>324</v>
      </c>
      <c r="C295" t="s">
        <v>325</v>
      </c>
      <c r="D295" t="s">
        <v>192</v>
      </c>
      <c r="E295" t="s">
        <v>122</v>
      </c>
      <c r="F295" t="s">
        <v>159</v>
      </c>
      <c r="G295" t="s">
        <v>160</v>
      </c>
      <c r="H295" t="s">
        <v>304</v>
      </c>
      <c r="I295" t="s">
        <v>124</v>
      </c>
      <c r="J295" t="s">
        <v>125</v>
      </c>
      <c r="K295" t="s">
        <v>336</v>
      </c>
      <c r="N295" t="s">
        <v>363</v>
      </c>
      <c r="O295" t="s">
        <v>328</v>
      </c>
      <c r="P295" t="s">
        <v>329</v>
      </c>
      <c r="Q295" t="s">
        <v>193</v>
      </c>
      <c r="R295" t="s">
        <v>131</v>
      </c>
      <c r="S295" t="s">
        <v>164</v>
      </c>
      <c r="T295" t="s">
        <v>165</v>
      </c>
      <c r="U295" t="s">
        <v>134</v>
      </c>
      <c r="V295" t="s">
        <v>135</v>
      </c>
      <c r="W295" t="s">
        <v>136</v>
      </c>
      <c r="X295" t="s">
        <v>365</v>
      </c>
      <c r="AA295" s="94">
        <v>12500</v>
      </c>
      <c r="AB295" s="94">
        <v>12500</v>
      </c>
      <c r="AC295">
        <f t="shared" si="8"/>
        <v>2000</v>
      </c>
      <c r="AD295" t="str">
        <f t="shared" si="9"/>
        <v>302</v>
      </c>
    </row>
    <row r="296" spans="1:30" hidden="1" x14ac:dyDescent="0.25">
      <c r="A296" t="s">
        <v>364</v>
      </c>
      <c r="B296" t="s">
        <v>324</v>
      </c>
      <c r="C296" t="s">
        <v>325</v>
      </c>
      <c r="D296" t="s">
        <v>198</v>
      </c>
      <c r="E296" t="s">
        <v>122</v>
      </c>
      <c r="F296" t="s">
        <v>159</v>
      </c>
      <c r="G296" t="s">
        <v>160</v>
      </c>
      <c r="H296" t="s">
        <v>304</v>
      </c>
      <c r="I296" t="s">
        <v>124</v>
      </c>
      <c r="J296" t="s">
        <v>125</v>
      </c>
      <c r="K296" t="s">
        <v>336</v>
      </c>
      <c r="N296" t="s">
        <v>363</v>
      </c>
      <c r="O296" t="s">
        <v>328</v>
      </c>
      <c r="P296" t="s">
        <v>329</v>
      </c>
      <c r="Q296" t="s">
        <v>199</v>
      </c>
      <c r="R296" t="s">
        <v>131</v>
      </c>
      <c r="S296" t="s">
        <v>164</v>
      </c>
      <c r="T296" t="s">
        <v>165</v>
      </c>
      <c r="U296" t="s">
        <v>134</v>
      </c>
      <c r="V296" t="s">
        <v>135</v>
      </c>
      <c r="W296" t="s">
        <v>136</v>
      </c>
      <c r="X296" t="s">
        <v>365</v>
      </c>
      <c r="AA296" s="94">
        <v>5800</v>
      </c>
      <c r="AB296" s="94">
        <v>5800</v>
      </c>
      <c r="AC296">
        <f t="shared" si="8"/>
        <v>2000</v>
      </c>
      <c r="AD296" t="str">
        <f t="shared" si="9"/>
        <v>302</v>
      </c>
    </row>
    <row r="297" spans="1:30" hidden="1" x14ac:dyDescent="0.25">
      <c r="A297" t="s">
        <v>364</v>
      </c>
      <c r="B297" t="s">
        <v>324</v>
      </c>
      <c r="C297" t="s">
        <v>325</v>
      </c>
      <c r="D297" t="s">
        <v>200</v>
      </c>
      <c r="E297" t="s">
        <v>122</v>
      </c>
      <c r="F297" t="s">
        <v>159</v>
      </c>
      <c r="G297" t="s">
        <v>160</v>
      </c>
      <c r="H297" t="s">
        <v>304</v>
      </c>
      <c r="I297" t="s">
        <v>124</v>
      </c>
      <c r="J297" t="s">
        <v>125</v>
      </c>
      <c r="K297" t="s">
        <v>336</v>
      </c>
      <c r="N297" t="s">
        <v>363</v>
      </c>
      <c r="O297" t="s">
        <v>328</v>
      </c>
      <c r="P297" t="s">
        <v>329</v>
      </c>
      <c r="Q297" t="s">
        <v>201</v>
      </c>
      <c r="R297" t="s">
        <v>131</v>
      </c>
      <c r="S297" t="s">
        <v>164</v>
      </c>
      <c r="T297" t="s">
        <v>165</v>
      </c>
      <c r="U297" t="s">
        <v>134</v>
      </c>
      <c r="V297" t="s">
        <v>135</v>
      </c>
      <c r="W297" t="s">
        <v>136</v>
      </c>
      <c r="X297" t="s">
        <v>365</v>
      </c>
      <c r="AA297" s="94">
        <v>5000</v>
      </c>
      <c r="AB297" s="94">
        <v>5000</v>
      </c>
      <c r="AC297">
        <f t="shared" si="8"/>
        <v>2000</v>
      </c>
      <c r="AD297" t="str">
        <f t="shared" si="9"/>
        <v>302</v>
      </c>
    </row>
    <row r="298" spans="1:30" hidden="1" x14ac:dyDescent="0.25">
      <c r="A298" t="s">
        <v>364</v>
      </c>
      <c r="B298" t="s">
        <v>324</v>
      </c>
      <c r="C298" t="s">
        <v>325</v>
      </c>
      <c r="D298" t="s">
        <v>206</v>
      </c>
      <c r="E298" t="s">
        <v>122</v>
      </c>
      <c r="F298" t="s">
        <v>159</v>
      </c>
      <c r="G298" t="s">
        <v>160</v>
      </c>
      <c r="H298" t="s">
        <v>304</v>
      </c>
      <c r="I298" t="s">
        <v>124</v>
      </c>
      <c r="J298" t="s">
        <v>125</v>
      </c>
      <c r="K298" t="s">
        <v>336</v>
      </c>
      <c r="N298" t="s">
        <v>363</v>
      </c>
      <c r="O298" t="s">
        <v>328</v>
      </c>
      <c r="P298" t="s">
        <v>329</v>
      </c>
      <c r="Q298" t="s">
        <v>207</v>
      </c>
      <c r="R298" t="s">
        <v>131</v>
      </c>
      <c r="S298" t="s">
        <v>164</v>
      </c>
      <c r="T298" t="s">
        <v>165</v>
      </c>
      <c r="U298" t="s">
        <v>134</v>
      </c>
      <c r="V298" t="s">
        <v>135</v>
      </c>
      <c r="W298" t="s">
        <v>136</v>
      </c>
      <c r="X298" t="s">
        <v>365</v>
      </c>
      <c r="AA298" s="94">
        <v>1850</v>
      </c>
      <c r="AB298" s="94">
        <v>1850</v>
      </c>
      <c r="AC298">
        <f t="shared" si="8"/>
        <v>2000</v>
      </c>
      <c r="AD298" t="str">
        <f t="shared" si="9"/>
        <v>302</v>
      </c>
    </row>
    <row r="299" spans="1:30" hidden="1" x14ac:dyDescent="0.25">
      <c r="A299" t="s">
        <v>364</v>
      </c>
      <c r="B299" t="s">
        <v>324</v>
      </c>
      <c r="C299" t="s">
        <v>325</v>
      </c>
      <c r="D299" t="s">
        <v>214</v>
      </c>
      <c r="E299" t="s">
        <v>122</v>
      </c>
      <c r="F299" t="s">
        <v>159</v>
      </c>
      <c r="G299" t="s">
        <v>160</v>
      </c>
      <c r="H299" t="s">
        <v>304</v>
      </c>
      <c r="I299" t="s">
        <v>124</v>
      </c>
      <c r="J299" t="s">
        <v>125</v>
      </c>
      <c r="K299" t="s">
        <v>336</v>
      </c>
      <c r="N299" t="s">
        <v>363</v>
      </c>
      <c r="O299" t="s">
        <v>328</v>
      </c>
      <c r="P299" t="s">
        <v>329</v>
      </c>
      <c r="Q299" t="s">
        <v>215</v>
      </c>
      <c r="R299" t="s">
        <v>131</v>
      </c>
      <c r="S299" t="s">
        <v>164</v>
      </c>
      <c r="T299" t="s">
        <v>165</v>
      </c>
      <c r="U299" t="s">
        <v>134</v>
      </c>
      <c r="V299" t="s">
        <v>135</v>
      </c>
      <c r="W299" t="s">
        <v>136</v>
      </c>
      <c r="X299" t="s">
        <v>365</v>
      </c>
      <c r="AA299" s="94">
        <v>63586.96</v>
      </c>
      <c r="AB299" s="94">
        <v>63586.96</v>
      </c>
      <c r="AC299">
        <f t="shared" si="8"/>
        <v>2000</v>
      </c>
      <c r="AD299" t="str">
        <f t="shared" si="9"/>
        <v>302</v>
      </c>
    </row>
    <row r="300" spans="1:30" hidden="1" x14ac:dyDescent="0.25">
      <c r="A300" t="s">
        <v>364</v>
      </c>
      <c r="B300" t="s">
        <v>324</v>
      </c>
      <c r="C300" t="s">
        <v>325</v>
      </c>
      <c r="D300" t="s">
        <v>230</v>
      </c>
      <c r="E300" t="s">
        <v>122</v>
      </c>
      <c r="F300" t="s">
        <v>159</v>
      </c>
      <c r="G300" t="s">
        <v>160</v>
      </c>
      <c r="H300" t="s">
        <v>304</v>
      </c>
      <c r="I300" t="s">
        <v>124</v>
      </c>
      <c r="J300" t="s">
        <v>125</v>
      </c>
      <c r="K300" t="s">
        <v>336</v>
      </c>
      <c r="N300" t="s">
        <v>363</v>
      </c>
      <c r="O300" t="s">
        <v>328</v>
      </c>
      <c r="P300" t="s">
        <v>329</v>
      </c>
      <c r="Q300" t="s">
        <v>231</v>
      </c>
      <c r="R300" t="s">
        <v>131</v>
      </c>
      <c r="S300" t="s">
        <v>164</v>
      </c>
      <c r="T300" t="s">
        <v>165</v>
      </c>
      <c r="U300" t="s">
        <v>134</v>
      </c>
      <c r="V300" t="s">
        <v>135</v>
      </c>
      <c r="W300" t="s">
        <v>136</v>
      </c>
      <c r="X300" t="s">
        <v>365</v>
      </c>
      <c r="AA300" s="94">
        <v>2700</v>
      </c>
      <c r="AB300" s="94">
        <v>2700</v>
      </c>
      <c r="AC300">
        <f t="shared" si="8"/>
        <v>2000</v>
      </c>
      <c r="AD300" t="str">
        <f t="shared" si="9"/>
        <v>302</v>
      </c>
    </row>
    <row r="301" spans="1:30" hidden="1" x14ac:dyDescent="0.25">
      <c r="A301" t="s">
        <v>364</v>
      </c>
      <c r="B301" t="s">
        <v>324</v>
      </c>
      <c r="C301" t="s">
        <v>325</v>
      </c>
      <c r="D301" t="s">
        <v>242</v>
      </c>
      <c r="E301" t="s">
        <v>122</v>
      </c>
      <c r="F301" t="s">
        <v>159</v>
      </c>
      <c r="G301" t="s">
        <v>160</v>
      </c>
      <c r="H301" t="s">
        <v>304</v>
      </c>
      <c r="I301" t="s">
        <v>124</v>
      </c>
      <c r="J301" t="s">
        <v>125</v>
      </c>
      <c r="K301" t="s">
        <v>336</v>
      </c>
      <c r="N301" t="s">
        <v>363</v>
      </c>
      <c r="O301" t="s">
        <v>328</v>
      </c>
      <c r="P301" t="s">
        <v>329</v>
      </c>
      <c r="Q301" t="s">
        <v>243</v>
      </c>
      <c r="R301" t="s">
        <v>131</v>
      </c>
      <c r="S301" t="s">
        <v>164</v>
      </c>
      <c r="T301" t="s">
        <v>165</v>
      </c>
      <c r="U301" t="s">
        <v>134</v>
      </c>
      <c r="V301" t="s">
        <v>135</v>
      </c>
      <c r="W301" t="s">
        <v>136</v>
      </c>
      <c r="X301" t="s">
        <v>365</v>
      </c>
      <c r="AA301" s="94">
        <v>520</v>
      </c>
      <c r="AB301" s="94">
        <v>520</v>
      </c>
      <c r="AC301">
        <f t="shared" si="8"/>
        <v>3000</v>
      </c>
      <c r="AD301" t="str">
        <f t="shared" si="9"/>
        <v>302</v>
      </c>
    </row>
    <row r="302" spans="1:30" hidden="1" x14ac:dyDescent="0.25">
      <c r="A302" t="s">
        <v>364</v>
      </c>
      <c r="B302" t="s">
        <v>324</v>
      </c>
      <c r="C302" t="s">
        <v>325</v>
      </c>
      <c r="D302" t="s">
        <v>343</v>
      </c>
      <c r="E302" t="s">
        <v>122</v>
      </c>
      <c r="F302" t="s">
        <v>159</v>
      </c>
      <c r="G302" t="s">
        <v>160</v>
      </c>
      <c r="H302" t="s">
        <v>304</v>
      </c>
      <c r="I302" t="s">
        <v>124</v>
      </c>
      <c r="J302" t="s">
        <v>125</v>
      </c>
      <c r="K302" t="s">
        <v>336</v>
      </c>
      <c r="N302" t="s">
        <v>363</v>
      </c>
      <c r="O302" t="s">
        <v>328</v>
      </c>
      <c r="P302" t="s">
        <v>329</v>
      </c>
      <c r="Q302" t="s">
        <v>307</v>
      </c>
      <c r="R302" t="s">
        <v>131</v>
      </c>
      <c r="S302" t="s">
        <v>164</v>
      </c>
      <c r="T302" t="s">
        <v>165</v>
      </c>
      <c r="U302" t="s">
        <v>134</v>
      </c>
      <c r="V302" t="s">
        <v>135</v>
      </c>
      <c r="W302" t="s">
        <v>136</v>
      </c>
      <c r="X302" t="s">
        <v>365</v>
      </c>
      <c r="AA302" s="94">
        <v>286000</v>
      </c>
      <c r="AB302" s="94">
        <v>286000</v>
      </c>
      <c r="AC302">
        <f t="shared" si="8"/>
        <v>3000</v>
      </c>
      <c r="AD302" t="str">
        <f t="shared" si="9"/>
        <v>302</v>
      </c>
    </row>
    <row r="303" spans="1:30" hidden="1" x14ac:dyDescent="0.25">
      <c r="A303" t="s">
        <v>364</v>
      </c>
      <c r="B303" t="s">
        <v>324</v>
      </c>
      <c r="C303" t="s">
        <v>325</v>
      </c>
      <c r="D303" t="s">
        <v>256</v>
      </c>
      <c r="E303" t="s">
        <v>122</v>
      </c>
      <c r="F303" t="s">
        <v>159</v>
      </c>
      <c r="G303" t="s">
        <v>160</v>
      </c>
      <c r="H303" t="s">
        <v>304</v>
      </c>
      <c r="I303" t="s">
        <v>124</v>
      </c>
      <c r="J303" t="s">
        <v>125</v>
      </c>
      <c r="K303" t="s">
        <v>336</v>
      </c>
      <c r="N303" t="s">
        <v>363</v>
      </c>
      <c r="O303" t="s">
        <v>328</v>
      </c>
      <c r="P303" t="s">
        <v>329</v>
      </c>
      <c r="Q303" t="s">
        <v>257</v>
      </c>
      <c r="R303" t="s">
        <v>131</v>
      </c>
      <c r="S303" t="s">
        <v>164</v>
      </c>
      <c r="T303" t="s">
        <v>165</v>
      </c>
      <c r="U303" t="s">
        <v>134</v>
      </c>
      <c r="V303" t="s">
        <v>135</v>
      </c>
      <c r="W303" t="s">
        <v>136</v>
      </c>
      <c r="X303" t="s">
        <v>365</v>
      </c>
      <c r="AA303" s="94">
        <v>3100</v>
      </c>
      <c r="AB303" s="94">
        <v>3100</v>
      </c>
      <c r="AC303">
        <f t="shared" si="8"/>
        <v>3000</v>
      </c>
      <c r="AD303" t="str">
        <f t="shared" si="9"/>
        <v>302</v>
      </c>
    </row>
    <row r="304" spans="1:30" hidden="1" x14ac:dyDescent="0.25">
      <c r="A304" t="s">
        <v>364</v>
      </c>
      <c r="B304" t="s">
        <v>324</v>
      </c>
      <c r="C304" t="s">
        <v>325</v>
      </c>
      <c r="D304" t="s">
        <v>346</v>
      </c>
      <c r="E304" t="s">
        <v>122</v>
      </c>
      <c r="F304" t="s">
        <v>159</v>
      </c>
      <c r="G304" t="s">
        <v>160</v>
      </c>
      <c r="H304" t="s">
        <v>304</v>
      </c>
      <c r="I304" t="s">
        <v>124</v>
      </c>
      <c r="J304" t="s">
        <v>125</v>
      </c>
      <c r="K304" t="s">
        <v>336</v>
      </c>
      <c r="N304" t="s">
        <v>363</v>
      </c>
      <c r="O304" t="s">
        <v>328</v>
      </c>
      <c r="P304" t="s">
        <v>329</v>
      </c>
      <c r="Q304" t="s">
        <v>347</v>
      </c>
      <c r="R304" t="s">
        <v>131</v>
      </c>
      <c r="S304" t="s">
        <v>164</v>
      </c>
      <c r="T304" t="s">
        <v>165</v>
      </c>
      <c r="U304" t="s">
        <v>134</v>
      </c>
      <c r="V304" t="s">
        <v>135</v>
      </c>
      <c r="W304" t="s">
        <v>136</v>
      </c>
      <c r="X304" t="s">
        <v>365</v>
      </c>
      <c r="AA304" s="94">
        <v>277000</v>
      </c>
      <c r="AB304" s="94">
        <v>277000</v>
      </c>
      <c r="AC304">
        <f t="shared" si="8"/>
        <v>3000</v>
      </c>
      <c r="AD304" t="str">
        <f t="shared" si="9"/>
        <v>302</v>
      </c>
    </row>
    <row r="305" spans="1:30" hidden="1" x14ac:dyDescent="0.25">
      <c r="A305" t="s">
        <v>364</v>
      </c>
      <c r="B305" t="s">
        <v>324</v>
      </c>
      <c r="C305" t="s">
        <v>325</v>
      </c>
      <c r="D305" t="s">
        <v>264</v>
      </c>
      <c r="E305" t="s">
        <v>122</v>
      </c>
      <c r="F305" t="s">
        <v>159</v>
      </c>
      <c r="G305" t="s">
        <v>160</v>
      </c>
      <c r="H305" t="s">
        <v>304</v>
      </c>
      <c r="I305" t="s">
        <v>124</v>
      </c>
      <c r="J305" t="s">
        <v>125</v>
      </c>
      <c r="K305" t="s">
        <v>336</v>
      </c>
      <c r="N305" t="s">
        <v>363</v>
      </c>
      <c r="O305" t="s">
        <v>328</v>
      </c>
      <c r="P305" t="s">
        <v>329</v>
      </c>
      <c r="Q305" t="s">
        <v>265</v>
      </c>
      <c r="R305" t="s">
        <v>131</v>
      </c>
      <c r="S305" t="s">
        <v>164</v>
      </c>
      <c r="T305" t="s">
        <v>165</v>
      </c>
      <c r="U305" t="s">
        <v>134</v>
      </c>
      <c r="V305" t="s">
        <v>135</v>
      </c>
      <c r="W305" t="s">
        <v>136</v>
      </c>
      <c r="X305" t="s">
        <v>365</v>
      </c>
      <c r="AA305" s="94">
        <v>8000</v>
      </c>
      <c r="AB305" s="94">
        <v>8000</v>
      </c>
      <c r="AC305">
        <f t="shared" si="8"/>
        <v>3000</v>
      </c>
      <c r="AD305" t="str">
        <f t="shared" si="9"/>
        <v>302</v>
      </c>
    </row>
    <row r="306" spans="1:30" hidden="1" x14ac:dyDescent="0.25">
      <c r="A306" t="s">
        <v>364</v>
      </c>
      <c r="B306" t="s">
        <v>324</v>
      </c>
      <c r="C306" t="s">
        <v>325</v>
      </c>
      <c r="D306" t="s">
        <v>266</v>
      </c>
      <c r="E306" t="s">
        <v>122</v>
      </c>
      <c r="F306" t="s">
        <v>159</v>
      </c>
      <c r="G306" t="s">
        <v>160</v>
      </c>
      <c r="H306" t="s">
        <v>304</v>
      </c>
      <c r="I306" t="s">
        <v>124</v>
      </c>
      <c r="J306" t="s">
        <v>125</v>
      </c>
      <c r="K306" t="s">
        <v>336</v>
      </c>
      <c r="N306" t="s">
        <v>363</v>
      </c>
      <c r="O306" t="s">
        <v>328</v>
      </c>
      <c r="P306" t="s">
        <v>329</v>
      </c>
      <c r="Q306" t="s">
        <v>267</v>
      </c>
      <c r="R306" t="s">
        <v>131</v>
      </c>
      <c r="S306" t="s">
        <v>164</v>
      </c>
      <c r="T306" t="s">
        <v>165</v>
      </c>
      <c r="U306" t="s">
        <v>134</v>
      </c>
      <c r="V306" t="s">
        <v>135</v>
      </c>
      <c r="W306" t="s">
        <v>136</v>
      </c>
      <c r="X306" t="s">
        <v>365</v>
      </c>
      <c r="AA306" s="94">
        <v>4017.44</v>
      </c>
      <c r="AB306" s="94">
        <v>4017.44</v>
      </c>
      <c r="AC306">
        <f t="shared" si="8"/>
        <v>3000</v>
      </c>
      <c r="AD306" t="str">
        <f t="shared" si="9"/>
        <v>302</v>
      </c>
    </row>
    <row r="307" spans="1:30" hidden="1" x14ac:dyDescent="0.25">
      <c r="A307" t="s">
        <v>364</v>
      </c>
      <c r="B307" t="s">
        <v>324</v>
      </c>
      <c r="C307" t="s">
        <v>325</v>
      </c>
      <c r="D307" t="s">
        <v>270</v>
      </c>
      <c r="E307" t="s">
        <v>122</v>
      </c>
      <c r="F307" t="s">
        <v>159</v>
      </c>
      <c r="G307" t="s">
        <v>160</v>
      </c>
      <c r="H307" t="s">
        <v>304</v>
      </c>
      <c r="I307" t="s">
        <v>124</v>
      </c>
      <c r="J307" t="s">
        <v>125</v>
      </c>
      <c r="K307" t="s">
        <v>336</v>
      </c>
      <c r="N307" t="s">
        <v>363</v>
      </c>
      <c r="O307" t="s">
        <v>328</v>
      </c>
      <c r="P307" t="s">
        <v>329</v>
      </c>
      <c r="Q307" t="s">
        <v>271</v>
      </c>
      <c r="R307" t="s">
        <v>131</v>
      </c>
      <c r="S307" t="s">
        <v>164</v>
      </c>
      <c r="T307" t="s">
        <v>165</v>
      </c>
      <c r="U307" t="s">
        <v>134</v>
      </c>
      <c r="V307" t="s">
        <v>135</v>
      </c>
      <c r="W307" t="s">
        <v>136</v>
      </c>
      <c r="X307" t="s">
        <v>365</v>
      </c>
      <c r="AA307" s="94">
        <v>5200</v>
      </c>
      <c r="AB307" s="94">
        <v>5200</v>
      </c>
      <c r="AC307">
        <f t="shared" si="8"/>
        <v>3000</v>
      </c>
      <c r="AD307" t="str">
        <f t="shared" si="9"/>
        <v>302</v>
      </c>
    </row>
    <row r="308" spans="1:30" hidden="1" x14ac:dyDescent="0.25">
      <c r="A308" t="s">
        <v>364</v>
      </c>
      <c r="B308" t="s">
        <v>324</v>
      </c>
      <c r="C308" t="s">
        <v>325</v>
      </c>
      <c r="D308" t="s">
        <v>272</v>
      </c>
      <c r="E308" t="s">
        <v>122</v>
      </c>
      <c r="F308" t="s">
        <v>159</v>
      </c>
      <c r="G308" t="s">
        <v>160</v>
      </c>
      <c r="H308" t="s">
        <v>304</v>
      </c>
      <c r="I308" t="s">
        <v>124</v>
      </c>
      <c r="J308" t="s">
        <v>125</v>
      </c>
      <c r="K308" t="s">
        <v>336</v>
      </c>
      <c r="N308" t="s">
        <v>363</v>
      </c>
      <c r="O308" t="s">
        <v>328</v>
      </c>
      <c r="P308" t="s">
        <v>329</v>
      </c>
      <c r="Q308" t="s">
        <v>273</v>
      </c>
      <c r="R308" t="s">
        <v>131</v>
      </c>
      <c r="S308" t="s">
        <v>164</v>
      </c>
      <c r="T308" t="s">
        <v>165</v>
      </c>
      <c r="U308" t="s">
        <v>134</v>
      </c>
      <c r="V308" t="s">
        <v>135</v>
      </c>
      <c r="W308" t="s">
        <v>136</v>
      </c>
      <c r="X308" t="s">
        <v>365</v>
      </c>
      <c r="AA308" s="94">
        <v>43367.94</v>
      </c>
      <c r="AB308" s="94">
        <v>43367.94</v>
      </c>
      <c r="AC308">
        <f t="shared" si="8"/>
        <v>3000</v>
      </c>
      <c r="AD308" t="str">
        <f t="shared" si="9"/>
        <v>302</v>
      </c>
    </row>
    <row r="309" spans="1:30" hidden="1" x14ac:dyDescent="0.25">
      <c r="A309" t="s">
        <v>364</v>
      </c>
      <c r="B309" t="s">
        <v>324</v>
      </c>
      <c r="C309" t="s">
        <v>325</v>
      </c>
      <c r="D309" t="s">
        <v>172</v>
      </c>
      <c r="E309" t="s">
        <v>122</v>
      </c>
      <c r="F309" t="s">
        <v>159</v>
      </c>
      <c r="G309" t="s">
        <v>160</v>
      </c>
      <c r="H309" t="s">
        <v>304</v>
      </c>
      <c r="I309" t="s">
        <v>124</v>
      </c>
      <c r="J309" t="s">
        <v>125</v>
      </c>
      <c r="K309" t="s">
        <v>336</v>
      </c>
      <c r="N309" t="s">
        <v>363</v>
      </c>
      <c r="O309" t="s">
        <v>328</v>
      </c>
      <c r="P309" t="s">
        <v>329</v>
      </c>
      <c r="Q309" t="s">
        <v>173</v>
      </c>
      <c r="R309" t="s">
        <v>131</v>
      </c>
      <c r="S309" t="s">
        <v>164</v>
      </c>
      <c r="T309" t="s">
        <v>165</v>
      </c>
      <c r="U309" t="s">
        <v>134</v>
      </c>
      <c r="V309" t="s">
        <v>135</v>
      </c>
      <c r="W309" t="s">
        <v>136</v>
      </c>
      <c r="X309" t="s">
        <v>365</v>
      </c>
      <c r="AA309" s="94">
        <v>32000</v>
      </c>
      <c r="AB309" s="94">
        <v>32000</v>
      </c>
      <c r="AC309">
        <f t="shared" si="8"/>
        <v>3000</v>
      </c>
      <c r="AD309" t="str">
        <f t="shared" si="9"/>
        <v>302</v>
      </c>
    </row>
    <row r="310" spans="1:30" hidden="1" x14ac:dyDescent="0.25">
      <c r="A310" t="s">
        <v>364</v>
      </c>
      <c r="B310" t="s">
        <v>324</v>
      </c>
      <c r="C310" t="s">
        <v>325</v>
      </c>
      <c r="D310" t="s">
        <v>174</v>
      </c>
      <c r="E310" t="s">
        <v>122</v>
      </c>
      <c r="F310" t="s">
        <v>159</v>
      </c>
      <c r="G310" t="s">
        <v>160</v>
      </c>
      <c r="H310" t="s">
        <v>304</v>
      </c>
      <c r="I310" t="s">
        <v>124</v>
      </c>
      <c r="J310" t="s">
        <v>125</v>
      </c>
      <c r="K310" t="s">
        <v>336</v>
      </c>
      <c r="N310" t="s">
        <v>363</v>
      </c>
      <c r="O310" t="s">
        <v>328</v>
      </c>
      <c r="P310" t="s">
        <v>329</v>
      </c>
      <c r="Q310" t="s">
        <v>175</v>
      </c>
      <c r="R310" t="s">
        <v>131</v>
      </c>
      <c r="S310" t="s">
        <v>164</v>
      </c>
      <c r="T310" t="s">
        <v>165</v>
      </c>
      <c r="U310" t="s">
        <v>134</v>
      </c>
      <c r="V310" t="s">
        <v>135</v>
      </c>
      <c r="W310" t="s">
        <v>136</v>
      </c>
      <c r="X310" t="s">
        <v>365</v>
      </c>
      <c r="AA310" s="94">
        <v>30000</v>
      </c>
      <c r="AB310" s="94">
        <v>30000</v>
      </c>
      <c r="AC310">
        <f t="shared" si="8"/>
        <v>3000</v>
      </c>
      <c r="AD310" t="str">
        <f t="shared" si="9"/>
        <v>302</v>
      </c>
    </row>
    <row r="311" spans="1:30" hidden="1" x14ac:dyDescent="0.25">
      <c r="A311" t="s">
        <v>364</v>
      </c>
      <c r="B311" t="s">
        <v>324</v>
      </c>
      <c r="C311" t="s">
        <v>325</v>
      </c>
      <c r="D311" t="s">
        <v>282</v>
      </c>
      <c r="E311" t="s">
        <v>122</v>
      </c>
      <c r="F311" t="s">
        <v>159</v>
      </c>
      <c r="G311" t="s">
        <v>160</v>
      </c>
      <c r="H311" t="s">
        <v>304</v>
      </c>
      <c r="I311" t="s">
        <v>124</v>
      </c>
      <c r="J311" t="s">
        <v>125</v>
      </c>
      <c r="K311" t="s">
        <v>336</v>
      </c>
      <c r="N311" t="s">
        <v>363</v>
      </c>
      <c r="O311" t="s">
        <v>328</v>
      </c>
      <c r="P311" t="s">
        <v>329</v>
      </c>
      <c r="Q311" t="s">
        <v>283</v>
      </c>
      <c r="R311" t="s">
        <v>131</v>
      </c>
      <c r="S311" t="s">
        <v>164</v>
      </c>
      <c r="T311" t="s">
        <v>165</v>
      </c>
      <c r="U311" t="s">
        <v>134</v>
      </c>
      <c r="V311" t="s">
        <v>135</v>
      </c>
      <c r="W311" t="s">
        <v>136</v>
      </c>
      <c r="X311" t="s">
        <v>365</v>
      </c>
      <c r="AA311" s="94">
        <v>929.33</v>
      </c>
      <c r="AB311" s="94">
        <v>929.33</v>
      </c>
      <c r="AC311">
        <f t="shared" si="8"/>
        <v>3000</v>
      </c>
      <c r="AD311" t="str">
        <f t="shared" si="9"/>
        <v>302</v>
      </c>
    </row>
    <row r="312" spans="1:30" hidden="1" x14ac:dyDescent="0.25">
      <c r="A312" t="s">
        <v>364</v>
      </c>
      <c r="B312" t="s">
        <v>324</v>
      </c>
      <c r="C312" t="s">
        <v>325</v>
      </c>
      <c r="D312" t="s">
        <v>286</v>
      </c>
      <c r="E312" t="s">
        <v>122</v>
      </c>
      <c r="F312" t="s">
        <v>159</v>
      </c>
      <c r="G312" t="s">
        <v>160</v>
      </c>
      <c r="H312" t="s">
        <v>304</v>
      </c>
      <c r="I312" t="s">
        <v>124</v>
      </c>
      <c r="J312" t="s">
        <v>125</v>
      </c>
      <c r="K312" t="s">
        <v>336</v>
      </c>
      <c r="N312" t="s">
        <v>363</v>
      </c>
      <c r="O312" t="s">
        <v>328</v>
      </c>
      <c r="P312" t="s">
        <v>329</v>
      </c>
      <c r="Q312" t="s">
        <v>287</v>
      </c>
      <c r="R312" t="s">
        <v>131</v>
      </c>
      <c r="S312" t="s">
        <v>164</v>
      </c>
      <c r="T312" t="s">
        <v>165</v>
      </c>
      <c r="U312" t="s">
        <v>134</v>
      </c>
      <c r="V312" t="s">
        <v>135</v>
      </c>
      <c r="W312" t="s">
        <v>136</v>
      </c>
      <c r="X312" t="s">
        <v>365</v>
      </c>
      <c r="AA312" s="94">
        <v>18500</v>
      </c>
      <c r="AB312" s="94">
        <v>18500</v>
      </c>
      <c r="AC312">
        <f t="shared" si="8"/>
        <v>3000</v>
      </c>
      <c r="AD312" t="str">
        <f t="shared" si="9"/>
        <v>302</v>
      </c>
    </row>
    <row r="313" spans="1:30" hidden="1" x14ac:dyDescent="0.25">
      <c r="A313" s="97">
        <v>211113020200001</v>
      </c>
      <c r="B313" s="97">
        <v>139</v>
      </c>
      <c r="C313" s="97" t="s">
        <v>325</v>
      </c>
      <c r="D313" s="97">
        <v>14301</v>
      </c>
      <c r="E313" s="97" t="s">
        <v>122</v>
      </c>
      <c r="F313" s="98">
        <v>15</v>
      </c>
      <c r="G313" s="98" t="s">
        <v>142</v>
      </c>
      <c r="H313" s="97">
        <v>19</v>
      </c>
      <c r="I313" s="97" t="s">
        <v>124</v>
      </c>
      <c r="J313" s="97" t="s">
        <v>125</v>
      </c>
      <c r="K313" s="97">
        <v>118001101</v>
      </c>
      <c r="L313" s="97"/>
      <c r="M313" s="97"/>
      <c r="N313" s="97" t="s">
        <v>363</v>
      </c>
      <c r="O313" s="97" t="s">
        <v>328</v>
      </c>
      <c r="P313" s="97" t="s">
        <v>329</v>
      </c>
      <c r="Q313" s="97" t="s">
        <v>178</v>
      </c>
      <c r="R313" s="97" t="s">
        <v>131</v>
      </c>
      <c r="S313" s="97" t="s">
        <v>149</v>
      </c>
      <c r="T313" s="97" t="s">
        <v>150</v>
      </c>
      <c r="U313" s="97" t="s">
        <v>134</v>
      </c>
      <c r="V313" s="97" t="s">
        <v>135</v>
      </c>
      <c r="W313" s="97" t="s">
        <v>136</v>
      </c>
      <c r="X313" s="97"/>
      <c r="Y313" s="99"/>
      <c r="Z313" s="99"/>
      <c r="AA313" s="99">
        <v>126443.51999999999</v>
      </c>
      <c r="AB313" s="99">
        <v>126443.52</v>
      </c>
      <c r="AC313">
        <f t="shared" si="8"/>
        <v>1000</v>
      </c>
      <c r="AD313" t="str">
        <f t="shared" si="9"/>
        <v>302</v>
      </c>
    </row>
    <row r="314" spans="1:30" hidden="1" x14ac:dyDescent="0.25">
      <c r="A314" s="97">
        <v>211113020300001</v>
      </c>
      <c r="B314" s="97">
        <v>139</v>
      </c>
      <c r="C314" s="97" t="s">
        <v>325</v>
      </c>
      <c r="D314" s="97" t="s">
        <v>141</v>
      </c>
      <c r="E314" s="97" t="s">
        <v>122</v>
      </c>
      <c r="F314" s="98">
        <v>15</v>
      </c>
      <c r="G314" s="98" t="s">
        <v>142</v>
      </c>
      <c r="H314" s="97" t="s">
        <v>143</v>
      </c>
      <c r="I314" s="97" t="s">
        <v>124</v>
      </c>
      <c r="J314" s="97" t="s">
        <v>125</v>
      </c>
      <c r="K314" s="97">
        <v>118001101</v>
      </c>
      <c r="L314" s="97"/>
      <c r="M314" s="97"/>
      <c r="N314" s="97" t="s">
        <v>366</v>
      </c>
      <c r="O314" s="97" t="s">
        <v>328</v>
      </c>
      <c r="P314" s="97" t="s">
        <v>329</v>
      </c>
      <c r="Q314" s="97" t="s">
        <v>148</v>
      </c>
      <c r="R314" s="97" t="s">
        <v>131</v>
      </c>
      <c r="S314" s="97" t="s">
        <v>149</v>
      </c>
      <c r="T314" s="97" t="s">
        <v>150</v>
      </c>
      <c r="U314" s="97" t="s">
        <v>151</v>
      </c>
      <c r="V314" s="97" t="s">
        <v>135</v>
      </c>
      <c r="W314" s="97" t="s">
        <v>136</v>
      </c>
      <c r="X314" s="97"/>
      <c r="Y314" s="99"/>
      <c r="Z314" s="99"/>
      <c r="AA314" s="99">
        <v>3460944</v>
      </c>
      <c r="AB314" s="99">
        <v>3460944</v>
      </c>
      <c r="AC314">
        <f t="shared" si="8"/>
        <v>1000</v>
      </c>
      <c r="AD314" t="str">
        <f t="shared" si="9"/>
        <v>302</v>
      </c>
    </row>
    <row r="315" spans="1:30" hidden="1" x14ac:dyDescent="0.25">
      <c r="A315" s="97">
        <v>211113020300001</v>
      </c>
      <c r="B315" s="97">
        <v>139</v>
      </c>
      <c r="C315" s="97" t="s">
        <v>325</v>
      </c>
      <c r="D315" s="97">
        <v>13201</v>
      </c>
      <c r="E315" s="97" t="s">
        <v>122</v>
      </c>
      <c r="F315" s="98">
        <v>15</v>
      </c>
      <c r="G315" s="98" t="s">
        <v>142</v>
      </c>
      <c r="H315" s="97">
        <v>19</v>
      </c>
      <c r="I315" s="97" t="s">
        <v>124</v>
      </c>
      <c r="J315" s="97" t="s">
        <v>125</v>
      </c>
      <c r="K315" s="97">
        <v>118001101</v>
      </c>
      <c r="L315" s="97"/>
      <c r="M315" s="97"/>
      <c r="N315" s="97" t="s">
        <v>366</v>
      </c>
      <c r="O315" s="97" t="s">
        <v>328</v>
      </c>
      <c r="P315" s="97" t="s">
        <v>329</v>
      </c>
      <c r="Q315" s="97" t="s">
        <v>152</v>
      </c>
      <c r="R315" s="97" t="s">
        <v>131</v>
      </c>
      <c r="S315" s="97" t="s">
        <v>149</v>
      </c>
      <c r="T315" s="97" t="s">
        <v>150</v>
      </c>
      <c r="U315" s="97" t="s">
        <v>134</v>
      </c>
      <c r="V315" s="97" t="s">
        <v>135</v>
      </c>
      <c r="W315" s="97" t="s">
        <v>136</v>
      </c>
      <c r="X315" s="97"/>
      <c r="Y315" s="99"/>
      <c r="Z315" s="99"/>
      <c r="AA315" s="99">
        <v>144206</v>
      </c>
      <c r="AB315" s="99">
        <v>144206</v>
      </c>
      <c r="AC315">
        <f t="shared" si="8"/>
        <v>1000</v>
      </c>
      <c r="AD315" t="str">
        <f t="shared" si="9"/>
        <v>302</v>
      </c>
    </row>
    <row r="316" spans="1:30" hidden="1" x14ac:dyDescent="0.25">
      <c r="A316" s="97">
        <v>211113020300001</v>
      </c>
      <c r="B316" s="97">
        <v>139</v>
      </c>
      <c r="C316" s="97" t="s">
        <v>325</v>
      </c>
      <c r="D316" s="97">
        <v>13203</v>
      </c>
      <c r="E316" s="97" t="s">
        <v>122</v>
      </c>
      <c r="F316" s="98">
        <v>15</v>
      </c>
      <c r="G316" s="98" t="s">
        <v>142</v>
      </c>
      <c r="H316" s="97">
        <v>19</v>
      </c>
      <c r="I316" s="97" t="s">
        <v>124</v>
      </c>
      <c r="J316" s="97" t="s">
        <v>125</v>
      </c>
      <c r="K316" s="97">
        <v>118001101</v>
      </c>
      <c r="L316" s="97"/>
      <c r="M316" s="97"/>
      <c r="N316" s="97" t="s">
        <v>366</v>
      </c>
      <c r="O316" s="97" t="s">
        <v>328</v>
      </c>
      <c r="P316" s="97" t="s">
        <v>329</v>
      </c>
      <c r="Q316" s="97" t="s">
        <v>153</v>
      </c>
      <c r="R316" s="97" t="s">
        <v>131</v>
      </c>
      <c r="S316" s="97" t="s">
        <v>149</v>
      </c>
      <c r="T316" s="97" t="s">
        <v>150</v>
      </c>
      <c r="U316" s="97" t="s">
        <v>134</v>
      </c>
      <c r="V316" s="97" t="s">
        <v>135</v>
      </c>
      <c r="W316" s="97" t="s">
        <v>136</v>
      </c>
      <c r="X316" s="97"/>
      <c r="Y316" s="99"/>
      <c r="Z316" s="99"/>
      <c r="AA316" s="99">
        <v>576824</v>
      </c>
      <c r="AB316" s="99">
        <v>576824</v>
      </c>
      <c r="AC316">
        <f t="shared" si="8"/>
        <v>1000</v>
      </c>
      <c r="AD316" t="str">
        <f t="shared" si="9"/>
        <v>302</v>
      </c>
    </row>
    <row r="317" spans="1:30" hidden="1" x14ac:dyDescent="0.25">
      <c r="A317" s="97">
        <v>211113020300001</v>
      </c>
      <c r="B317" s="97">
        <v>139</v>
      </c>
      <c r="C317" s="97" t="s">
        <v>325</v>
      </c>
      <c r="D317" s="97">
        <v>14101</v>
      </c>
      <c r="E317" s="97" t="s">
        <v>122</v>
      </c>
      <c r="F317" s="98">
        <v>15</v>
      </c>
      <c r="G317" s="98" t="s">
        <v>142</v>
      </c>
      <c r="H317" s="97">
        <v>19</v>
      </c>
      <c r="I317" s="97" t="s">
        <v>124</v>
      </c>
      <c r="J317" s="97" t="s">
        <v>125</v>
      </c>
      <c r="K317" s="97">
        <v>118001101</v>
      </c>
      <c r="L317" s="97"/>
      <c r="M317" s="97"/>
      <c r="N317" s="97" t="s">
        <v>366</v>
      </c>
      <c r="O317" s="97" t="s">
        <v>328</v>
      </c>
      <c r="P317" s="97" t="s">
        <v>329</v>
      </c>
      <c r="Q317" s="97" t="s">
        <v>154</v>
      </c>
      <c r="R317" s="97" t="s">
        <v>131</v>
      </c>
      <c r="S317" s="97" t="s">
        <v>149</v>
      </c>
      <c r="T317" s="97" t="s">
        <v>150</v>
      </c>
      <c r="U317" s="97" t="s">
        <v>134</v>
      </c>
      <c r="V317" s="97" t="s">
        <v>135</v>
      </c>
      <c r="W317" s="97" t="s">
        <v>136</v>
      </c>
      <c r="X317" s="97"/>
      <c r="Y317" s="99"/>
      <c r="Z317" s="99"/>
      <c r="AA317" s="99">
        <v>190351.92</v>
      </c>
      <c r="AB317" s="99">
        <v>190351.92</v>
      </c>
      <c r="AC317">
        <f t="shared" si="8"/>
        <v>1000</v>
      </c>
      <c r="AD317" t="str">
        <f t="shared" si="9"/>
        <v>302</v>
      </c>
    </row>
    <row r="318" spans="1:30" hidden="1" x14ac:dyDescent="0.25">
      <c r="A318" s="97">
        <v>211113020300001</v>
      </c>
      <c r="B318" s="97">
        <v>139</v>
      </c>
      <c r="C318" s="97" t="s">
        <v>325</v>
      </c>
      <c r="D318" s="97">
        <v>14103</v>
      </c>
      <c r="E318" s="97" t="s">
        <v>122</v>
      </c>
      <c r="F318" s="98">
        <v>15</v>
      </c>
      <c r="G318" s="98" t="s">
        <v>142</v>
      </c>
      <c r="H318" s="97">
        <v>19</v>
      </c>
      <c r="I318" s="97" t="s">
        <v>124</v>
      </c>
      <c r="J318" s="97" t="s">
        <v>125</v>
      </c>
      <c r="K318" s="97">
        <v>118001101</v>
      </c>
      <c r="L318" s="97"/>
      <c r="M318" s="97"/>
      <c r="N318" s="97" t="s">
        <v>366</v>
      </c>
      <c r="O318" s="97" t="s">
        <v>328</v>
      </c>
      <c r="P318" s="97" t="s">
        <v>329</v>
      </c>
      <c r="Q318" s="97" t="s">
        <v>155</v>
      </c>
      <c r="R318" s="97" t="s">
        <v>131</v>
      </c>
      <c r="S318" s="97" t="s">
        <v>149</v>
      </c>
      <c r="T318" s="97" t="s">
        <v>150</v>
      </c>
      <c r="U318" s="97" t="s">
        <v>134</v>
      </c>
      <c r="V318" s="97" t="s">
        <v>135</v>
      </c>
      <c r="W318" s="97" t="s">
        <v>136</v>
      </c>
      <c r="X318" s="97"/>
      <c r="Y318" s="99"/>
      <c r="Z318" s="99"/>
      <c r="AA318" s="99">
        <v>77871.239999999991</v>
      </c>
      <c r="AB318" s="99">
        <v>77871.240000000005</v>
      </c>
      <c r="AC318">
        <f t="shared" si="8"/>
        <v>1000</v>
      </c>
      <c r="AD318" t="str">
        <f t="shared" si="9"/>
        <v>302</v>
      </c>
    </row>
    <row r="319" spans="1:30" hidden="1" x14ac:dyDescent="0.25">
      <c r="A319" s="97">
        <v>211113020300001</v>
      </c>
      <c r="B319" s="97">
        <v>139</v>
      </c>
      <c r="C319" s="97" t="s">
        <v>325</v>
      </c>
      <c r="D319" s="97">
        <v>14201</v>
      </c>
      <c r="E319" s="97" t="s">
        <v>122</v>
      </c>
      <c r="F319" s="98">
        <v>15</v>
      </c>
      <c r="G319" s="98" t="s">
        <v>142</v>
      </c>
      <c r="H319" s="97">
        <v>19</v>
      </c>
      <c r="I319" s="97" t="s">
        <v>124</v>
      </c>
      <c r="J319" s="97" t="s">
        <v>125</v>
      </c>
      <c r="K319" s="97">
        <v>118001101</v>
      </c>
      <c r="L319" s="97"/>
      <c r="M319" s="97"/>
      <c r="N319" s="97" t="s">
        <v>366</v>
      </c>
      <c r="O319" s="97" t="s">
        <v>328</v>
      </c>
      <c r="P319" s="97" t="s">
        <v>329</v>
      </c>
      <c r="Q319" s="97" t="s">
        <v>156</v>
      </c>
      <c r="R319" s="97" t="s">
        <v>131</v>
      </c>
      <c r="S319" s="97" t="s">
        <v>149</v>
      </c>
      <c r="T319" s="97" t="s">
        <v>150</v>
      </c>
      <c r="U319" s="97" t="s">
        <v>134</v>
      </c>
      <c r="V319" s="97" t="s">
        <v>135</v>
      </c>
      <c r="W319" s="97" t="s">
        <v>136</v>
      </c>
      <c r="X319" s="97"/>
      <c r="Y319" s="99"/>
      <c r="Z319" s="99"/>
      <c r="AA319" s="99">
        <v>173047.2</v>
      </c>
      <c r="AB319" s="99">
        <v>173047.2</v>
      </c>
      <c r="AC319">
        <f t="shared" si="8"/>
        <v>1000</v>
      </c>
      <c r="AD319" t="str">
        <f t="shared" si="9"/>
        <v>302</v>
      </c>
    </row>
    <row r="320" spans="1:30" hidden="1" x14ac:dyDescent="0.25">
      <c r="A320" t="s">
        <v>367</v>
      </c>
      <c r="B320" t="s">
        <v>324</v>
      </c>
      <c r="C320" t="s">
        <v>325</v>
      </c>
      <c r="D320" t="s">
        <v>186</v>
      </c>
      <c r="E320" t="s">
        <v>122</v>
      </c>
      <c r="F320" t="s">
        <v>159</v>
      </c>
      <c r="G320" t="s">
        <v>160</v>
      </c>
      <c r="H320" t="s">
        <v>304</v>
      </c>
      <c r="I320" t="s">
        <v>124</v>
      </c>
      <c r="J320" t="s">
        <v>125</v>
      </c>
      <c r="K320" t="s">
        <v>336</v>
      </c>
      <c r="N320" t="s">
        <v>366</v>
      </c>
      <c r="O320" t="s">
        <v>328</v>
      </c>
      <c r="P320" t="s">
        <v>329</v>
      </c>
      <c r="Q320" t="s">
        <v>188</v>
      </c>
      <c r="R320" t="s">
        <v>131</v>
      </c>
      <c r="S320" t="s">
        <v>164</v>
      </c>
      <c r="T320" t="s">
        <v>165</v>
      </c>
      <c r="U320" t="s">
        <v>134</v>
      </c>
      <c r="V320" t="s">
        <v>135</v>
      </c>
      <c r="W320" t="s">
        <v>136</v>
      </c>
      <c r="X320" t="s">
        <v>365</v>
      </c>
      <c r="AA320" s="94">
        <v>5600</v>
      </c>
      <c r="AB320" s="94">
        <v>5600</v>
      </c>
      <c r="AC320">
        <f t="shared" si="8"/>
        <v>2000</v>
      </c>
      <c r="AD320" t="str">
        <f t="shared" si="9"/>
        <v>302</v>
      </c>
    </row>
    <row r="321" spans="1:30" hidden="1" x14ac:dyDescent="0.25">
      <c r="A321" t="s">
        <v>367</v>
      </c>
      <c r="B321" t="s">
        <v>324</v>
      </c>
      <c r="C321" t="s">
        <v>325</v>
      </c>
      <c r="D321" t="s">
        <v>192</v>
      </c>
      <c r="E321" t="s">
        <v>122</v>
      </c>
      <c r="F321" t="s">
        <v>159</v>
      </c>
      <c r="G321" t="s">
        <v>160</v>
      </c>
      <c r="H321" t="s">
        <v>304</v>
      </c>
      <c r="I321" t="s">
        <v>124</v>
      </c>
      <c r="J321" t="s">
        <v>125</v>
      </c>
      <c r="K321" t="s">
        <v>336</v>
      </c>
      <c r="N321" t="s">
        <v>366</v>
      </c>
      <c r="O321" t="s">
        <v>328</v>
      </c>
      <c r="P321" t="s">
        <v>329</v>
      </c>
      <c r="Q321" t="s">
        <v>193</v>
      </c>
      <c r="R321" t="s">
        <v>131</v>
      </c>
      <c r="S321" t="s">
        <v>164</v>
      </c>
      <c r="T321" t="s">
        <v>165</v>
      </c>
      <c r="U321" t="s">
        <v>134</v>
      </c>
      <c r="V321" t="s">
        <v>135</v>
      </c>
      <c r="W321" t="s">
        <v>136</v>
      </c>
      <c r="X321" t="s">
        <v>365</v>
      </c>
      <c r="AA321" s="94">
        <v>2108</v>
      </c>
      <c r="AB321" s="94">
        <v>2108</v>
      </c>
      <c r="AC321">
        <f t="shared" si="8"/>
        <v>2000</v>
      </c>
      <c r="AD321" t="str">
        <f t="shared" si="9"/>
        <v>302</v>
      </c>
    </row>
    <row r="322" spans="1:30" hidden="1" x14ac:dyDescent="0.25">
      <c r="A322" t="s">
        <v>367</v>
      </c>
      <c r="B322" t="s">
        <v>324</v>
      </c>
      <c r="C322" t="s">
        <v>325</v>
      </c>
      <c r="D322" t="s">
        <v>230</v>
      </c>
      <c r="E322" t="s">
        <v>122</v>
      </c>
      <c r="F322" t="s">
        <v>159</v>
      </c>
      <c r="G322" t="s">
        <v>160</v>
      </c>
      <c r="H322" t="s">
        <v>304</v>
      </c>
      <c r="I322" t="s">
        <v>124</v>
      </c>
      <c r="J322" t="s">
        <v>125</v>
      </c>
      <c r="K322" t="s">
        <v>336</v>
      </c>
      <c r="N322" t="s">
        <v>366</v>
      </c>
      <c r="O322" t="s">
        <v>328</v>
      </c>
      <c r="P322" t="s">
        <v>329</v>
      </c>
      <c r="Q322" t="s">
        <v>231</v>
      </c>
      <c r="R322" t="s">
        <v>131</v>
      </c>
      <c r="S322" t="s">
        <v>164</v>
      </c>
      <c r="T322" t="s">
        <v>165</v>
      </c>
      <c r="U322" t="s">
        <v>134</v>
      </c>
      <c r="V322" t="s">
        <v>135</v>
      </c>
      <c r="W322" t="s">
        <v>136</v>
      </c>
      <c r="X322" t="s">
        <v>365</v>
      </c>
      <c r="AA322" s="94">
        <v>500</v>
      </c>
      <c r="AB322" s="94">
        <v>500</v>
      </c>
      <c r="AC322">
        <f t="shared" si="8"/>
        <v>2000</v>
      </c>
      <c r="AD322" t="str">
        <f t="shared" si="9"/>
        <v>302</v>
      </c>
    </row>
    <row r="323" spans="1:30" hidden="1" x14ac:dyDescent="0.25">
      <c r="A323" t="s">
        <v>367</v>
      </c>
      <c r="B323" t="s">
        <v>324</v>
      </c>
      <c r="C323" t="s">
        <v>325</v>
      </c>
      <c r="D323" t="s">
        <v>256</v>
      </c>
      <c r="E323" t="s">
        <v>122</v>
      </c>
      <c r="F323" t="s">
        <v>159</v>
      </c>
      <c r="G323" t="s">
        <v>160</v>
      </c>
      <c r="H323" t="s">
        <v>304</v>
      </c>
      <c r="I323" t="s">
        <v>124</v>
      </c>
      <c r="J323" t="s">
        <v>125</v>
      </c>
      <c r="K323" t="s">
        <v>336</v>
      </c>
      <c r="N323" t="s">
        <v>366</v>
      </c>
      <c r="O323" t="s">
        <v>328</v>
      </c>
      <c r="P323" t="s">
        <v>329</v>
      </c>
      <c r="Q323" t="s">
        <v>257</v>
      </c>
      <c r="R323" t="s">
        <v>131</v>
      </c>
      <c r="S323" t="s">
        <v>164</v>
      </c>
      <c r="T323" t="s">
        <v>165</v>
      </c>
      <c r="U323" t="s">
        <v>134</v>
      </c>
      <c r="V323" t="s">
        <v>135</v>
      </c>
      <c r="W323" t="s">
        <v>136</v>
      </c>
      <c r="X323" t="s">
        <v>365</v>
      </c>
      <c r="AA323" s="94">
        <v>700</v>
      </c>
      <c r="AB323" s="94">
        <v>700</v>
      </c>
      <c r="AC323">
        <f t="shared" ref="AC323:AC386" si="10">MID(D323,1,1)*1000</f>
        <v>3000</v>
      </c>
      <c r="AD323" t="str">
        <f t="shared" ref="AD323:AD386" si="11">MID(A323,6,3)</f>
        <v>302</v>
      </c>
    </row>
    <row r="324" spans="1:30" hidden="1" x14ac:dyDescent="0.25">
      <c r="A324" t="s">
        <v>367</v>
      </c>
      <c r="B324" t="s">
        <v>324</v>
      </c>
      <c r="C324" t="s">
        <v>325</v>
      </c>
      <c r="D324" t="s">
        <v>282</v>
      </c>
      <c r="E324" t="s">
        <v>122</v>
      </c>
      <c r="F324" t="s">
        <v>159</v>
      </c>
      <c r="G324" t="s">
        <v>160</v>
      </c>
      <c r="H324" t="s">
        <v>304</v>
      </c>
      <c r="I324" t="s">
        <v>124</v>
      </c>
      <c r="J324" t="s">
        <v>125</v>
      </c>
      <c r="K324" t="s">
        <v>336</v>
      </c>
      <c r="N324" t="s">
        <v>366</v>
      </c>
      <c r="O324" t="s">
        <v>328</v>
      </c>
      <c r="P324" t="s">
        <v>329</v>
      </c>
      <c r="Q324" t="s">
        <v>283</v>
      </c>
      <c r="R324" t="s">
        <v>131</v>
      </c>
      <c r="S324" t="s">
        <v>164</v>
      </c>
      <c r="T324" t="s">
        <v>165</v>
      </c>
      <c r="U324" t="s">
        <v>134</v>
      </c>
      <c r="V324" t="s">
        <v>135</v>
      </c>
      <c r="W324" t="s">
        <v>136</v>
      </c>
      <c r="X324" t="s">
        <v>365</v>
      </c>
      <c r="AA324" s="94">
        <v>500</v>
      </c>
      <c r="AB324" s="94">
        <v>500</v>
      </c>
      <c r="AC324">
        <f t="shared" si="10"/>
        <v>3000</v>
      </c>
      <c r="AD324" t="str">
        <f t="shared" si="11"/>
        <v>302</v>
      </c>
    </row>
    <row r="325" spans="1:30" hidden="1" x14ac:dyDescent="0.25">
      <c r="A325" t="s">
        <v>367</v>
      </c>
      <c r="B325" t="s">
        <v>324</v>
      </c>
      <c r="C325" t="s">
        <v>325</v>
      </c>
      <c r="D325" t="s">
        <v>176</v>
      </c>
      <c r="E325" t="s">
        <v>122</v>
      </c>
      <c r="F325" t="s">
        <v>159</v>
      </c>
      <c r="G325" t="s">
        <v>160</v>
      </c>
      <c r="H325" t="s">
        <v>304</v>
      </c>
      <c r="I325" t="s">
        <v>124</v>
      </c>
      <c r="J325" t="s">
        <v>125</v>
      </c>
      <c r="K325" t="s">
        <v>336</v>
      </c>
      <c r="N325" t="s">
        <v>366</v>
      </c>
      <c r="O325" t="s">
        <v>328</v>
      </c>
      <c r="P325" t="s">
        <v>329</v>
      </c>
      <c r="Q325" t="s">
        <v>177</v>
      </c>
      <c r="R325" t="s">
        <v>131</v>
      </c>
      <c r="S325" t="s">
        <v>164</v>
      </c>
      <c r="T325" t="s">
        <v>165</v>
      </c>
      <c r="U325" t="s">
        <v>134</v>
      </c>
      <c r="V325" t="s">
        <v>135</v>
      </c>
      <c r="W325" t="s">
        <v>136</v>
      </c>
      <c r="X325" t="s">
        <v>365</v>
      </c>
      <c r="AA325" s="94">
        <v>1367.2</v>
      </c>
      <c r="AB325" s="94">
        <v>1367.2</v>
      </c>
      <c r="AC325">
        <f t="shared" si="10"/>
        <v>3000</v>
      </c>
      <c r="AD325" t="str">
        <f t="shared" si="11"/>
        <v>302</v>
      </c>
    </row>
    <row r="326" spans="1:30" hidden="1" x14ac:dyDescent="0.25">
      <c r="A326" s="97">
        <v>211113020300001</v>
      </c>
      <c r="B326" s="97">
        <v>139</v>
      </c>
      <c r="C326" s="97" t="s">
        <v>325</v>
      </c>
      <c r="D326" s="97">
        <v>14301</v>
      </c>
      <c r="E326" s="97" t="s">
        <v>122</v>
      </c>
      <c r="F326" s="98">
        <v>15</v>
      </c>
      <c r="G326" s="98" t="s">
        <v>142</v>
      </c>
      <c r="H326" s="97">
        <v>19</v>
      </c>
      <c r="I326" s="97" t="s">
        <v>124</v>
      </c>
      <c r="J326" s="97" t="s">
        <v>125</v>
      </c>
      <c r="K326" s="97">
        <v>118001101</v>
      </c>
      <c r="L326" s="97"/>
      <c r="M326" s="97"/>
      <c r="N326" s="97" t="s">
        <v>366</v>
      </c>
      <c r="O326" s="97" t="s">
        <v>328</v>
      </c>
      <c r="P326" s="97" t="s">
        <v>329</v>
      </c>
      <c r="Q326" s="97" t="s">
        <v>178</v>
      </c>
      <c r="R326" s="97" t="s">
        <v>131</v>
      </c>
      <c r="S326" s="97" t="s">
        <v>149</v>
      </c>
      <c r="T326" s="97" t="s">
        <v>150</v>
      </c>
      <c r="U326" s="97" t="s">
        <v>134</v>
      </c>
      <c r="V326" s="97" t="s">
        <v>135</v>
      </c>
      <c r="W326" s="97" t="s">
        <v>136</v>
      </c>
      <c r="X326" s="97"/>
      <c r="Y326" s="99"/>
      <c r="Z326" s="99"/>
      <c r="AA326" s="99">
        <v>207656.63999999998</v>
      </c>
      <c r="AB326" s="99">
        <v>207656.64</v>
      </c>
      <c r="AC326">
        <f t="shared" si="10"/>
        <v>1000</v>
      </c>
      <c r="AD326" t="str">
        <f t="shared" si="11"/>
        <v>302</v>
      </c>
    </row>
    <row r="327" spans="1:30" hidden="1" x14ac:dyDescent="0.25">
      <c r="A327" s="97">
        <v>211113020400001</v>
      </c>
      <c r="B327" s="97">
        <v>139</v>
      </c>
      <c r="C327" s="97" t="s">
        <v>325</v>
      </c>
      <c r="D327" s="97" t="s">
        <v>141</v>
      </c>
      <c r="E327" s="97" t="s">
        <v>122</v>
      </c>
      <c r="F327" s="98">
        <v>15</v>
      </c>
      <c r="G327" s="98" t="s">
        <v>142</v>
      </c>
      <c r="H327" s="97" t="s">
        <v>143</v>
      </c>
      <c r="I327" s="97" t="s">
        <v>124</v>
      </c>
      <c r="J327" s="97" t="s">
        <v>125</v>
      </c>
      <c r="K327" s="97">
        <v>118001101</v>
      </c>
      <c r="L327" s="97"/>
      <c r="M327" s="97"/>
      <c r="N327" s="97" t="s">
        <v>368</v>
      </c>
      <c r="O327" s="97" t="s">
        <v>328</v>
      </c>
      <c r="P327" s="97" t="s">
        <v>329</v>
      </c>
      <c r="Q327" s="97" t="s">
        <v>148</v>
      </c>
      <c r="R327" s="97" t="s">
        <v>131</v>
      </c>
      <c r="S327" s="97" t="s">
        <v>149</v>
      </c>
      <c r="T327" s="97" t="s">
        <v>150</v>
      </c>
      <c r="U327" s="97" t="s">
        <v>151</v>
      </c>
      <c r="V327" s="97" t="s">
        <v>135</v>
      </c>
      <c r="W327" s="97" t="s">
        <v>136</v>
      </c>
      <c r="X327" s="97"/>
      <c r="Y327" s="99"/>
      <c r="Z327" s="99"/>
      <c r="AA327" s="99">
        <v>2004780</v>
      </c>
      <c r="AB327" s="99">
        <v>2004780</v>
      </c>
      <c r="AC327">
        <f t="shared" si="10"/>
        <v>1000</v>
      </c>
      <c r="AD327" t="str">
        <f t="shared" si="11"/>
        <v>302</v>
      </c>
    </row>
    <row r="328" spans="1:30" hidden="1" x14ac:dyDescent="0.25">
      <c r="A328" s="97">
        <v>211113020400001</v>
      </c>
      <c r="B328" s="97">
        <v>139</v>
      </c>
      <c r="C328" s="97" t="s">
        <v>325</v>
      </c>
      <c r="D328" s="97">
        <v>13201</v>
      </c>
      <c r="E328" s="97" t="s">
        <v>122</v>
      </c>
      <c r="F328" s="98">
        <v>15</v>
      </c>
      <c r="G328" s="98" t="s">
        <v>142</v>
      </c>
      <c r="H328" s="97">
        <v>19</v>
      </c>
      <c r="I328" s="97" t="s">
        <v>124</v>
      </c>
      <c r="J328" s="97" t="s">
        <v>125</v>
      </c>
      <c r="K328" s="97">
        <v>118001101</v>
      </c>
      <c r="L328" s="97"/>
      <c r="M328" s="97"/>
      <c r="N328" s="97" t="s">
        <v>368</v>
      </c>
      <c r="O328" s="97" t="s">
        <v>328</v>
      </c>
      <c r="P328" s="97" t="s">
        <v>329</v>
      </c>
      <c r="Q328" s="97" t="s">
        <v>152</v>
      </c>
      <c r="R328" s="97" t="s">
        <v>131</v>
      </c>
      <c r="S328" s="97" t="s">
        <v>149</v>
      </c>
      <c r="T328" s="97" t="s">
        <v>150</v>
      </c>
      <c r="U328" s="97" t="s">
        <v>134</v>
      </c>
      <c r="V328" s="97" t="s">
        <v>135</v>
      </c>
      <c r="W328" s="97" t="s">
        <v>136</v>
      </c>
      <c r="X328" s="97"/>
      <c r="Y328" s="99"/>
      <c r="Z328" s="99"/>
      <c r="AA328" s="99">
        <v>83532.5</v>
      </c>
      <c r="AB328" s="99">
        <v>83532.5</v>
      </c>
      <c r="AC328">
        <f t="shared" si="10"/>
        <v>1000</v>
      </c>
      <c r="AD328" t="str">
        <f t="shared" si="11"/>
        <v>302</v>
      </c>
    </row>
    <row r="329" spans="1:30" hidden="1" x14ac:dyDescent="0.25">
      <c r="A329" s="97">
        <v>211113020400001</v>
      </c>
      <c r="B329" s="97">
        <v>139</v>
      </c>
      <c r="C329" s="97" t="s">
        <v>325</v>
      </c>
      <c r="D329" s="97">
        <v>13203</v>
      </c>
      <c r="E329" s="97" t="s">
        <v>122</v>
      </c>
      <c r="F329" s="98">
        <v>15</v>
      </c>
      <c r="G329" s="98" t="s">
        <v>142</v>
      </c>
      <c r="H329" s="97">
        <v>19</v>
      </c>
      <c r="I329" s="97" t="s">
        <v>124</v>
      </c>
      <c r="J329" s="97" t="s">
        <v>125</v>
      </c>
      <c r="K329" s="97">
        <v>118001101</v>
      </c>
      <c r="L329" s="97"/>
      <c r="M329" s="97"/>
      <c r="N329" s="97" t="s">
        <v>368</v>
      </c>
      <c r="O329" s="97" t="s">
        <v>328</v>
      </c>
      <c r="P329" s="97" t="s">
        <v>329</v>
      </c>
      <c r="Q329" s="97" t="s">
        <v>153</v>
      </c>
      <c r="R329" s="97" t="s">
        <v>131</v>
      </c>
      <c r="S329" s="97" t="s">
        <v>149</v>
      </c>
      <c r="T329" s="97" t="s">
        <v>150</v>
      </c>
      <c r="U329" s="97" t="s">
        <v>134</v>
      </c>
      <c r="V329" s="97" t="s">
        <v>135</v>
      </c>
      <c r="W329" s="97" t="s">
        <v>136</v>
      </c>
      <c r="X329" s="97"/>
      <c r="Y329" s="99"/>
      <c r="Z329" s="99"/>
      <c r="AA329" s="99">
        <v>334130</v>
      </c>
      <c r="AB329" s="99">
        <v>334130</v>
      </c>
      <c r="AC329">
        <f t="shared" si="10"/>
        <v>1000</v>
      </c>
      <c r="AD329" t="str">
        <f t="shared" si="11"/>
        <v>302</v>
      </c>
    </row>
    <row r="330" spans="1:30" hidden="1" x14ac:dyDescent="0.25">
      <c r="A330" s="97">
        <v>211113020400001</v>
      </c>
      <c r="B330" s="97">
        <v>139</v>
      </c>
      <c r="C330" s="97" t="s">
        <v>325</v>
      </c>
      <c r="D330" s="97">
        <v>14101</v>
      </c>
      <c r="E330" s="97" t="s">
        <v>122</v>
      </c>
      <c r="F330" s="98">
        <v>15</v>
      </c>
      <c r="G330" s="98" t="s">
        <v>142</v>
      </c>
      <c r="H330" s="97">
        <v>19</v>
      </c>
      <c r="I330" s="97" t="s">
        <v>124</v>
      </c>
      <c r="J330" s="97" t="s">
        <v>125</v>
      </c>
      <c r="K330" s="97">
        <v>118001101</v>
      </c>
      <c r="L330" s="97"/>
      <c r="M330" s="97"/>
      <c r="N330" s="97" t="s">
        <v>368</v>
      </c>
      <c r="O330" s="97" t="s">
        <v>328</v>
      </c>
      <c r="P330" s="97" t="s">
        <v>329</v>
      </c>
      <c r="Q330" s="97" t="s">
        <v>154</v>
      </c>
      <c r="R330" s="97" t="s">
        <v>131</v>
      </c>
      <c r="S330" s="97" t="s">
        <v>149</v>
      </c>
      <c r="T330" s="97" t="s">
        <v>150</v>
      </c>
      <c r="U330" s="97" t="s">
        <v>134</v>
      </c>
      <c r="V330" s="97" t="s">
        <v>135</v>
      </c>
      <c r="W330" s="97" t="s">
        <v>136</v>
      </c>
      <c r="X330" s="97"/>
      <c r="Y330" s="99"/>
      <c r="Z330" s="99"/>
      <c r="AA330" s="99">
        <v>110262.9</v>
      </c>
      <c r="AB330" s="99">
        <v>110262.9</v>
      </c>
      <c r="AC330">
        <f t="shared" si="10"/>
        <v>1000</v>
      </c>
      <c r="AD330" t="str">
        <f t="shared" si="11"/>
        <v>302</v>
      </c>
    </row>
    <row r="331" spans="1:30" hidden="1" x14ac:dyDescent="0.25">
      <c r="A331" s="97">
        <v>211113020400001</v>
      </c>
      <c r="B331" s="97">
        <v>139</v>
      </c>
      <c r="C331" s="97" t="s">
        <v>325</v>
      </c>
      <c r="D331" s="97">
        <v>14103</v>
      </c>
      <c r="E331" s="97" t="s">
        <v>122</v>
      </c>
      <c r="F331" s="98">
        <v>15</v>
      </c>
      <c r="G331" s="98" t="s">
        <v>142</v>
      </c>
      <c r="H331" s="97">
        <v>19</v>
      </c>
      <c r="I331" s="97" t="s">
        <v>124</v>
      </c>
      <c r="J331" s="97" t="s">
        <v>125</v>
      </c>
      <c r="K331" s="97">
        <v>118001101</v>
      </c>
      <c r="L331" s="97"/>
      <c r="M331" s="97"/>
      <c r="N331" s="97" t="s">
        <v>368</v>
      </c>
      <c r="O331" s="97" t="s">
        <v>328</v>
      </c>
      <c r="P331" s="97" t="s">
        <v>329</v>
      </c>
      <c r="Q331" s="97" t="s">
        <v>155</v>
      </c>
      <c r="R331" s="97" t="s">
        <v>131</v>
      </c>
      <c r="S331" s="97" t="s">
        <v>149</v>
      </c>
      <c r="T331" s="97" t="s">
        <v>150</v>
      </c>
      <c r="U331" s="97" t="s">
        <v>134</v>
      </c>
      <c r="V331" s="97" t="s">
        <v>135</v>
      </c>
      <c r="W331" s="97" t="s">
        <v>136</v>
      </c>
      <c r="X331" s="97"/>
      <c r="Y331" s="99"/>
      <c r="Z331" s="99"/>
      <c r="AA331" s="99">
        <v>45107.549999999996</v>
      </c>
      <c r="AB331" s="99">
        <v>45107.55</v>
      </c>
      <c r="AC331">
        <f t="shared" si="10"/>
        <v>1000</v>
      </c>
      <c r="AD331" t="str">
        <f t="shared" si="11"/>
        <v>302</v>
      </c>
    </row>
    <row r="332" spans="1:30" hidden="1" x14ac:dyDescent="0.25">
      <c r="A332" s="97">
        <v>211113020400001</v>
      </c>
      <c r="B332" s="97">
        <v>139</v>
      </c>
      <c r="C332" s="97" t="s">
        <v>325</v>
      </c>
      <c r="D332" s="97">
        <v>14201</v>
      </c>
      <c r="E332" s="97" t="s">
        <v>122</v>
      </c>
      <c r="F332" s="98">
        <v>15</v>
      </c>
      <c r="G332" s="98" t="s">
        <v>142</v>
      </c>
      <c r="H332" s="97">
        <v>19</v>
      </c>
      <c r="I332" s="97" t="s">
        <v>124</v>
      </c>
      <c r="J332" s="97" t="s">
        <v>125</v>
      </c>
      <c r="K332" s="97">
        <v>118001101</v>
      </c>
      <c r="L332" s="97"/>
      <c r="M332" s="97"/>
      <c r="N332" s="97" t="s">
        <v>368</v>
      </c>
      <c r="O332" s="97" t="s">
        <v>328</v>
      </c>
      <c r="P332" s="97" t="s">
        <v>329</v>
      </c>
      <c r="Q332" s="97" t="s">
        <v>156</v>
      </c>
      <c r="R332" s="97" t="s">
        <v>131</v>
      </c>
      <c r="S332" s="97" t="s">
        <v>149</v>
      </c>
      <c r="T332" s="97" t="s">
        <v>150</v>
      </c>
      <c r="U332" s="97" t="s">
        <v>134</v>
      </c>
      <c r="V332" s="97" t="s">
        <v>135</v>
      </c>
      <c r="W332" s="97" t="s">
        <v>136</v>
      </c>
      <c r="X332" s="97"/>
      <c r="Y332" s="99"/>
      <c r="Z332" s="99"/>
      <c r="AA332" s="99">
        <v>100239</v>
      </c>
      <c r="AB332" s="99">
        <v>100239</v>
      </c>
      <c r="AC332">
        <f t="shared" si="10"/>
        <v>1000</v>
      </c>
      <c r="AD332" t="str">
        <f t="shared" si="11"/>
        <v>302</v>
      </c>
    </row>
    <row r="333" spans="1:30" hidden="1" x14ac:dyDescent="0.25">
      <c r="A333" t="s">
        <v>369</v>
      </c>
      <c r="B333" t="s">
        <v>324</v>
      </c>
      <c r="C333" t="s">
        <v>325</v>
      </c>
      <c r="D333" t="s">
        <v>186</v>
      </c>
      <c r="E333" t="s">
        <v>122</v>
      </c>
      <c r="F333" t="s">
        <v>159</v>
      </c>
      <c r="G333" t="s">
        <v>160</v>
      </c>
      <c r="H333" t="s">
        <v>304</v>
      </c>
      <c r="I333" t="s">
        <v>124</v>
      </c>
      <c r="J333" t="s">
        <v>125</v>
      </c>
      <c r="K333" t="s">
        <v>336</v>
      </c>
      <c r="N333" t="s">
        <v>368</v>
      </c>
      <c r="O333" t="s">
        <v>328</v>
      </c>
      <c r="P333" t="s">
        <v>329</v>
      </c>
      <c r="Q333" t="s">
        <v>188</v>
      </c>
      <c r="R333" t="s">
        <v>131</v>
      </c>
      <c r="S333" t="s">
        <v>164</v>
      </c>
      <c r="T333" t="s">
        <v>165</v>
      </c>
      <c r="U333" t="s">
        <v>134</v>
      </c>
      <c r="V333" t="s">
        <v>135</v>
      </c>
      <c r="W333" t="s">
        <v>136</v>
      </c>
      <c r="X333" t="s">
        <v>365</v>
      </c>
      <c r="AA333" s="94">
        <v>2000</v>
      </c>
      <c r="AB333" s="94">
        <v>2000</v>
      </c>
      <c r="AC333">
        <f t="shared" si="10"/>
        <v>2000</v>
      </c>
      <c r="AD333" t="str">
        <f t="shared" si="11"/>
        <v>302</v>
      </c>
    </row>
    <row r="334" spans="1:30" hidden="1" x14ac:dyDescent="0.25">
      <c r="A334" t="s">
        <v>369</v>
      </c>
      <c r="B334" t="s">
        <v>324</v>
      </c>
      <c r="C334" t="s">
        <v>325</v>
      </c>
      <c r="D334" t="s">
        <v>192</v>
      </c>
      <c r="E334" t="s">
        <v>122</v>
      </c>
      <c r="F334" t="s">
        <v>159</v>
      </c>
      <c r="G334" t="s">
        <v>160</v>
      </c>
      <c r="H334" t="s">
        <v>304</v>
      </c>
      <c r="I334" t="s">
        <v>124</v>
      </c>
      <c r="J334" t="s">
        <v>125</v>
      </c>
      <c r="K334" t="s">
        <v>336</v>
      </c>
      <c r="N334" t="s">
        <v>368</v>
      </c>
      <c r="O334" t="s">
        <v>328</v>
      </c>
      <c r="P334" t="s">
        <v>329</v>
      </c>
      <c r="Q334" t="s">
        <v>193</v>
      </c>
      <c r="R334" t="s">
        <v>131</v>
      </c>
      <c r="S334" t="s">
        <v>164</v>
      </c>
      <c r="T334" t="s">
        <v>165</v>
      </c>
      <c r="U334" t="s">
        <v>134</v>
      </c>
      <c r="V334" t="s">
        <v>135</v>
      </c>
      <c r="W334" t="s">
        <v>136</v>
      </c>
      <c r="X334" t="s">
        <v>365</v>
      </c>
      <c r="AA334" s="94">
        <v>10000</v>
      </c>
      <c r="AB334" s="94">
        <v>10000</v>
      </c>
      <c r="AC334">
        <f t="shared" si="10"/>
        <v>2000</v>
      </c>
      <c r="AD334" t="str">
        <f t="shared" si="11"/>
        <v>302</v>
      </c>
    </row>
    <row r="335" spans="1:30" hidden="1" x14ac:dyDescent="0.25">
      <c r="A335" t="s">
        <v>369</v>
      </c>
      <c r="B335" t="s">
        <v>324</v>
      </c>
      <c r="C335" t="s">
        <v>325</v>
      </c>
      <c r="D335" t="s">
        <v>198</v>
      </c>
      <c r="E335" t="s">
        <v>122</v>
      </c>
      <c r="F335" t="s">
        <v>159</v>
      </c>
      <c r="G335" t="s">
        <v>160</v>
      </c>
      <c r="H335" t="s">
        <v>304</v>
      </c>
      <c r="I335" t="s">
        <v>124</v>
      </c>
      <c r="J335" t="s">
        <v>125</v>
      </c>
      <c r="K335" t="s">
        <v>336</v>
      </c>
      <c r="N335" t="s">
        <v>368</v>
      </c>
      <c r="O335" t="s">
        <v>328</v>
      </c>
      <c r="P335" t="s">
        <v>329</v>
      </c>
      <c r="Q335" t="s">
        <v>199</v>
      </c>
      <c r="R335" t="s">
        <v>131</v>
      </c>
      <c r="S335" t="s">
        <v>164</v>
      </c>
      <c r="T335" t="s">
        <v>165</v>
      </c>
      <c r="U335" t="s">
        <v>134</v>
      </c>
      <c r="V335" t="s">
        <v>135</v>
      </c>
      <c r="W335" t="s">
        <v>136</v>
      </c>
      <c r="X335" t="s">
        <v>365</v>
      </c>
      <c r="AA335" s="94">
        <v>4115</v>
      </c>
      <c r="AB335" s="94">
        <v>4115</v>
      </c>
      <c r="AC335">
        <f t="shared" si="10"/>
        <v>2000</v>
      </c>
      <c r="AD335" t="str">
        <f t="shared" si="11"/>
        <v>302</v>
      </c>
    </row>
    <row r="336" spans="1:30" hidden="1" x14ac:dyDescent="0.25">
      <c r="A336" t="s">
        <v>369</v>
      </c>
      <c r="B336" t="s">
        <v>324</v>
      </c>
      <c r="C336" t="s">
        <v>325</v>
      </c>
      <c r="D336" t="s">
        <v>200</v>
      </c>
      <c r="E336" t="s">
        <v>122</v>
      </c>
      <c r="F336" t="s">
        <v>159</v>
      </c>
      <c r="G336" t="s">
        <v>160</v>
      </c>
      <c r="H336" t="s">
        <v>304</v>
      </c>
      <c r="I336" t="s">
        <v>124</v>
      </c>
      <c r="J336" t="s">
        <v>125</v>
      </c>
      <c r="K336" t="s">
        <v>336</v>
      </c>
      <c r="N336" t="s">
        <v>368</v>
      </c>
      <c r="O336" t="s">
        <v>328</v>
      </c>
      <c r="P336" t="s">
        <v>329</v>
      </c>
      <c r="Q336" t="s">
        <v>201</v>
      </c>
      <c r="R336" t="s">
        <v>131</v>
      </c>
      <c r="S336" t="s">
        <v>164</v>
      </c>
      <c r="T336" t="s">
        <v>165</v>
      </c>
      <c r="U336" t="s">
        <v>134</v>
      </c>
      <c r="V336" t="s">
        <v>135</v>
      </c>
      <c r="W336" t="s">
        <v>136</v>
      </c>
      <c r="X336" t="s">
        <v>365</v>
      </c>
      <c r="AA336" s="94">
        <v>2500</v>
      </c>
      <c r="AB336" s="94">
        <v>2500</v>
      </c>
      <c r="AC336">
        <f t="shared" si="10"/>
        <v>2000</v>
      </c>
      <c r="AD336" t="str">
        <f t="shared" si="11"/>
        <v>302</v>
      </c>
    </row>
    <row r="337" spans="1:30" hidden="1" x14ac:dyDescent="0.25">
      <c r="A337" t="s">
        <v>369</v>
      </c>
      <c r="B337" t="s">
        <v>324</v>
      </c>
      <c r="C337" t="s">
        <v>325</v>
      </c>
      <c r="D337" t="s">
        <v>214</v>
      </c>
      <c r="E337" t="s">
        <v>122</v>
      </c>
      <c r="F337" t="s">
        <v>159</v>
      </c>
      <c r="G337" t="s">
        <v>160</v>
      </c>
      <c r="H337" t="s">
        <v>304</v>
      </c>
      <c r="I337" t="s">
        <v>124</v>
      </c>
      <c r="J337" t="s">
        <v>125</v>
      </c>
      <c r="K337" t="s">
        <v>336</v>
      </c>
      <c r="N337" t="s">
        <v>368</v>
      </c>
      <c r="O337" t="s">
        <v>328</v>
      </c>
      <c r="P337" t="s">
        <v>329</v>
      </c>
      <c r="Q337" t="s">
        <v>215</v>
      </c>
      <c r="R337" t="s">
        <v>131</v>
      </c>
      <c r="S337" t="s">
        <v>164</v>
      </c>
      <c r="T337" t="s">
        <v>165</v>
      </c>
      <c r="U337" t="s">
        <v>134</v>
      </c>
      <c r="V337" t="s">
        <v>135</v>
      </c>
      <c r="W337" t="s">
        <v>136</v>
      </c>
      <c r="X337" t="s">
        <v>365</v>
      </c>
      <c r="AA337" s="94">
        <v>31800</v>
      </c>
      <c r="AB337" s="94">
        <v>31800</v>
      </c>
      <c r="AC337">
        <f t="shared" si="10"/>
        <v>2000</v>
      </c>
      <c r="AD337" t="str">
        <f t="shared" si="11"/>
        <v>302</v>
      </c>
    </row>
    <row r="338" spans="1:30" hidden="1" x14ac:dyDescent="0.25">
      <c r="A338" t="s">
        <v>369</v>
      </c>
      <c r="B338" t="s">
        <v>324</v>
      </c>
      <c r="C338" t="s">
        <v>325</v>
      </c>
      <c r="D338" t="s">
        <v>230</v>
      </c>
      <c r="E338" t="s">
        <v>122</v>
      </c>
      <c r="F338" t="s">
        <v>159</v>
      </c>
      <c r="G338" t="s">
        <v>160</v>
      </c>
      <c r="H338" t="s">
        <v>304</v>
      </c>
      <c r="I338" t="s">
        <v>124</v>
      </c>
      <c r="J338" t="s">
        <v>125</v>
      </c>
      <c r="K338" t="s">
        <v>336</v>
      </c>
      <c r="N338" t="s">
        <v>368</v>
      </c>
      <c r="O338" t="s">
        <v>328</v>
      </c>
      <c r="P338" t="s">
        <v>329</v>
      </c>
      <c r="Q338" t="s">
        <v>231</v>
      </c>
      <c r="R338" t="s">
        <v>131</v>
      </c>
      <c r="S338" t="s">
        <v>164</v>
      </c>
      <c r="T338" t="s">
        <v>165</v>
      </c>
      <c r="U338" t="s">
        <v>134</v>
      </c>
      <c r="V338" t="s">
        <v>135</v>
      </c>
      <c r="W338" t="s">
        <v>136</v>
      </c>
      <c r="X338" t="s">
        <v>365</v>
      </c>
      <c r="AA338" s="94">
        <v>1750</v>
      </c>
      <c r="AB338" s="94">
        <v>1750</v>
      </c>
      <c r="AC338">
        <f t="shared" si="10"/>
        <v>2000</v>
      </c>
      <c r="AD338" t="str">
        <f t="shared" si="11"/>
        <v>302</v>
      </c>
    </row>
    <row r="339" spans="1:30" hidden="1" x14ac:dyDescent="0.25">
      <c r="A339" t="s">
        <v>369</v>
      </c>
      <c r="B339" t="s">
        <v>324</v>
      </c>
      <c r="C339" t="s">
        <v>325</v>
      </c>
      <c r="D339" t="s">
        <v>232</v>
      </c>
      <c r="E339" t="s">
        <v>122</v>
      </c>
      <c r="F339" t="s">
        <v>159</v>
      </c>
      <c r="G339" t="s">
        <v>160</v>
      </c>
      <c r="H339" t="s">
        <v>304</v>
      </c>
      <c r="I339" t="s">
        <v>124</v>
      </c>
      <c r="J339" t="s">
        <v>125</v>
      </c>
      <c r="K339" t="s">
        <v>336</v>
      </c>
      <c r="N339" t="s">
        <v>368</v>
      </c>
      <c r="O339" t="s">
        <v>328</v>
      </c>
      <c r="P339" t="s">
        <v>329</v>
      </c>
      <c r="Q339" t="s">
        <v>233</v>
      </c>
      <c r="R339" t="s">
        <v>131</v>
      </c>
      <c r="S339" t="s">
        <v>164</v>
      </c>
      <c r="T339" t="s">
        <v>165</v>
      </c>
      <c r="U339" t="s">
        <v>134</v>
      </c>
      <c r="V339" t="s">
        <v>135</v>
      </c>
      <c r="W339" t="s">
        <v>136</v>
      </c>
      <c r="X339" t="s">
        <v>365</v>
      </c>
      <c r="AA339" s="94">
        <v>868</v>
      </c>
      <c r="AB339" s="94">
        <v>868</v>
      </c>
      <c r="AC339">
        <f t="shared" si="10"/>
        <v>2000</v>
      </c>
      <c r="AD339" t="str">
        <f t="shared" si="11"/>
        <v>302</v>
      </c>
    </row>
    <row r="340" spans="1:30" hidden="1" x14ac:dyDescent="0.25">
      <c r="A340" t="s">
        <v>369</v>
      </c>
      <c r="B340" t="s">
        <v>324</v>
      </c>
      <c r="C340" t="s">
        <v>325</v>
      </c>
      <c r="D340" t="s">
        <v>343</v>
      </c>
      <c r="E340" t="s">
        <v>122</v>
      </c>
      <c r="F340" t="s">
        <v>159</v>
      </c>
      <c r="G340" t="s">
        <v>160</v>
      </c>
      <c r="H340" t="s">
        <v>304</v>
      </c>
      <c r="I340" t="s">
        <v>124</v>
      </c>
      <c r="J340" t="s">
        <v>125</v>
      </c>
      <c r="K340" t="s">
        <v>336</v>
      </c>
      <c r="N340" t="s">
        <v>368</v>
      </c>
      <c r="O340" t="s">
        <v>328</v>
      </c>
      <c r="P340" t="s">
        <v>329</v>
      </c>
      <c r="Q340" t="s">
        <v>307</v>
      </c>
      <c r="R340" t="s">
        <v>131</v>
      </c>
      <c r="S340" t="s">
        <v>164</v>
      </c>
      <c r="T340" t="s">
        <v>165</v>
      </c>
      <c r="U340" t="s">
        <v>134</v>
      </c>
      <c r="V340" t="s">
        <v>135</v>
      </c>
      <c r="W340" t="s">
        <v>136</v>
      </c>
      <c r="X340" t="s">
        <v>365</v>
      </c>
      <c r="AA340" s="94">
        <v>1000</v>
      </c>
      <c r="AB340" s="94">
        <v>1000</v>
      </c>
      <c r="AC340">
        <f t="shared" si="10"/>
        <v>3000</v>
      </c>
      <c r="AD340" t="str">
        <f t="shared" si="11"/>
        <v>302</v>
      </c>
    </row>
    <row r="341" spans="1:30" hidden="1" x14ac:dyDescent="0.25">
      <c r="A341" t="s">
        <v>369</v>
      </c>
      <c r="B341" t="s">
        <v>324</v>
      </c>
      <c r="C341" t="s">
        <v>325</v>
      </c>
      <c r="D341" t="s">
        <v>256</v>
      </c>
      <c r="E341" t="s">
        <v>122</v>
      </c>
      <c r="F341" t="s">
        <v>159</v>
      </c>
      <c r="G341" t="s">
        <v>160</v>
      </c>
      <c r="H341" t="s">
        <v>304</v>
      </c>
      <c r="I341" t="s">
        <v>124</v>
      </c>
      <c r="J341" t="s">
        <v>125</v>
      </c>
      <c r="K341" t="s">
        <v>336</v>
      </c>
      <c r="N341" t="s">
        <v>368</v>
      </c>
      <c r="O341" t="s">
        <v>328</v>
      </c>
      <c r="P341" t="s">
        <v>329</v>
      </c>
      <c r="Q341" t="s">
        <v>257</v>
      </c>
      <c r="R341" t="s">
        <v>131</v>
      </c>
      <c r="S341" t="s">
        <v>164</v>
      </c>
      <c r="T341" t="s">
        <v>165</v>
      </c>
      <c r="U341" t="s">
        <v>134</v>
      </c>
      <c r="V341" t="s">
        <v>135</v>
      </c>
      <c r="W341" t="s">
        <v>136</v>
      </c>
      <c r="X341" t="s">
        <v>365</v>
      </c>
      <c r="AA341" s="94">
        <v>1300</v>
      </c>
      <c r="AB341" s="94">
        <v>1300</v>
      </c>
      <c r="AC341">
        <f t="shared" si="10"/>
        <v>3000</v>
      </c>
      <c r="AD341" t="str">
        <f t="shared" si="11"/>
        <v>302</v>
      </c>
    </row>
    <row r="342" spans="1:30" hidden="1" x14ac:dyDescent="0.25">
      <c r="A342" t="s">
        <v>369</v>
      </c>
      <c r="B342" t="s">
        <v>324</v>
      </c>
      <c r="C342" t="s">
        <v>325</v>
      </c>
      <c r="D342" t="s">
        <v>266</v>
      </c>
      <c r="E342" t="s">
        <v>122</v>
      </c>
      <c r="F342" t="s">
        <v>159</v>
      </c>
      <c r="G342" t="s">
        <v>160</v>
      </c>
      <c r="H342" t="s">
        <v>304</v>
      </c>
      <c r="I342" t="s">
        <v>124</v>
      </c>
      <c r="J342" t="s">
        <v>125</v>
      </c>
      <c r="K342" t="s">
        <v>336</v>
      </c>
      <c r="N342" t="s">
        <v>368</v>
      </c>
      <c r="O342" t="s">
        <v>328</v>
      </c>
      <c r="P342" t="s">
        <v>329</v>
      </c>
      <c r="Q342" t="s">
        <v>267</v>
      </c>
      <c r="R342" t="s">
        <v>131</v>
      </c>
      <c r="S342" t="s">
        <v>164</v>
      </c>
      <c r="T342" t="s">
        <v>165</v>
      </c>
      <c r="U342" t="s">
        <v>134</v>
      </c>
      <c r="V342" t="s">
        <v>135</v>
      </c>
      <c r="W342" t="s">
        <v>136</v>
      </c>
      <c r="X342" t="s">
        <v>365</v>
      </c>
      <c r="AA342" s="94">
        <v>4017.46</v>
      </c>
      <c r="AB342" s="94">
        <v>4017.46</v>
      </c>
      <c r="AC342">
        <f t="shared" si="10"/>
        <v>3000</v>
      </c>
      <c r="AD342" t="str">
        <f t="shared" si="11"/>
        <v>302</v>
      </c>
    </row>
    <row r="343" spans="1:30" hidden="1" x14ac:dyDescent="0.25">
      <c r="A343" t="s">
        <v>369</v>
      </c>
      <c r="B343" t="s">
        <v>324</v>
      </c>
      <c r="C343" t="s">
        <v>325</v>
      </c>
      <c r="D343" t="s">
        <v>270</v>
      </c>
      <c r="E343" t="s">
        <v>122</v>
      </c>
      <c r="F343" t="s">
        <v>159</v>
      </c>
      <c r="G343" t="s">
        <v>160</v>
      </c>
      <c r="H343" t="s">
        <v>304</v>
      </c>
      <c r="I343" t="s">
        <v>124</v>
      </c>
      <c r="J343" t="s">
        <v>125</v>
      </c>
      <c r="K343" t="s">
        <v>336</v>
      </c>
      <c r="N343" t="s">
        <v>368</v>
      </c>
      <c r="O343" t="s">
        <v>328</v>
      </c>
      <c r="P343" t="s">
        <v>329</v>
      </c>
      <c r="Q343" t="s">
        <v>271</v>
      </c>
      <c r="R343" t="s">
        <v>131</v>
      </c>
      <c r="S343" t="s">
        <v>164</v>
      </c>
      <c r="T343" t="s">
        <v>165</v>
      </c>
      <c r="U343" t="s">
        <v>134</v>
      </c>
      <c r="V343" t="s">
        <v>135</v>
      </c>
      <c r="W343" t="s">
        <v>136</v>
      </c>
      <c r="X343" t="s">
        <v>365</v>
      </c>
      <c r="AA343" s="94">
        <v>3400</v>
      </c>
      <c r="AB343" s="94">
        <v>3400</v>
      </c>
      <c r="AC343">
        <f t="shared" si="10"/>
        <v>3000</v>
      </c>
      <c r="AD343" t="str">
        <f t="shared" si="11"/>
        <v>302</v>
      </c>
    </row>
    <row r="344" spans="1:30" hidden="1" x14ac:dyDescent="0.25">
      <c r="A344" t="s">
        <v>369</v>
      </c>
      <c r="B344" t="s">
        <v>324</v>
      </c>
      <c r="C344" t="s">
        <v>325</v>
      </c>
      <c r="D344" t="s">
        <v>272</v>
      </c>
      <c r="E344" t="s">
        <v>122</v>
      </c>
      <c r="F344" t="s">
        <v>159</v>
      </c>
      <c r="G344" t="s">
        <v>160</v>
      </c>
      <c r="H344" t="s">
        <v>304</v>
      </c>
      <c r="I344" t="s">
        <v>124</v>
      </c>
      <c r="J344" t="s">
        <v>125</v>
      </c>
      <c r="K344" t="s">
        <v>336</v>
      </c>
      <c r="N344" t="s">
        <v>368</v>
      </c>
      <c r="O344" t="s">
        <v>328</v>
      </c>
      <c r="P344" t="s">
        <v>329</v>
      </c>
      <c r="Q344" t="s">
        <v>273</v>
      </c>
      <c r="R344" t="s">
        <v>131</v>
      </c>
      <c r="S344" t="s">
        <v>164</v>
      </c>
      <c r="T344" t="s">
        <v>165</v>
      </c>
      <c r="U344" t="s">
        <v>134</v>
      </c>
      <c r="V344" t="s">
        <v>135</v>
      </c>
      <c r="W344" t="s">
        <v>136</v>
      </c>
      <c r="X344" t="s">
        <v>365</v>
      </c>
      <c r="AA344" s="94">
        <v>30200</v>
      </c>
      <c r="AB344" s="94">
        <v>30200</v>
      </c>
      <c r="AC344">
        <f t="shared" si="10"/>
        <v>3000</v>
      </c>
      <c r="AD344" t="str">
        <f t="shared" si="11"/>
        <v>302</v>
      </c>
    </row>
    <row r="345" spans="1:30" hidden="1" x14ac:dyDescent="0.25">
      <c r="A345" t="s">
        <v>369</v>
      </c>
      <c r="B345" t="s">
        <v>324</v>
      </c>
      <c r="C345" t="s">
        <v>325</v>
      </c>
      <c r="D345" t="s">
        <v>172</v>
      </c>
      <c r="E345" t="s">
        <v>122</v>
      </c>
      <c r="F345" t="s">
        <v>159</v>
      </c>
      <c r="G345" t="s">
        <v>160</v>
      </c>
      <c r="H345" t="s">
        <v>304</v>
      </c>
      <c r="I345" t="s">
        <v>124</v>
      </c>
      <c r="J345" t="s">
        <v>125</v>
      </c>
      <c r="K345" t="s">
        <v>336</v>
      </c>
      <c r="N345" t="s">
        <v>368</v>
      </c>
      <c r="O345" t="s">
        <v>328</v>
      </c>
      <c r="P345" t="s">
        <v>329</v>
      </c>
      <c r="Q345" t="s">
        <v>173</v>
      </c>
      <c r="R345" t="s">
        <v>131</v>
      </c>
      <c r="S345" t="s">
        <v>164</v>
      </c>
      <c r="T345" t="s">
        <v>165</v>
      </c>
      <c r="U345" t="s">
        <v>134</v>
      </c>
      <c r="V345" t="s">
        <v>135</v>
      </c>
      <c r="W345" t="s">
        <v>136</v>
      </c>
      <c r="X345" t="s">
        <v>365</v>
      </c>
      <c r="AA345" s="94">
        <v>21444</v>
      </c>
      <c r="AB345" s="94">
        <v>21444</v>
      </c>
      <c r="AC345">
        <f t="shared" si="10"/>
        <v>3000</v>
      </c>
      <c r="AD345" t="str">
        <f t="shared" si="11"/>
        <v>302</v>
      </c>
    </row>
    <row r="346" spans="1:30" hidden="1" x14ac:dyDescent="0.25">
      <c r="A346" t="s">
        <v>369</v>
      </c>
      <c r="B346" t="s">
        <v>324</v>
      </c>
      <c r="C346" t="s">
        <v>325</v>
      </c>
      <c r="D346" t="s">
        <v>174</v>
      </c>
      <c r="E346" t="s">
        <v>122</v>
      </c>
      <c r="F346" t="s">
        <v>159</v>
      </c>
      <c r="G346" t="s">
        <v>160</v>
      </c>
      <c r="H346" t="s">
        <v>304</v>
      </c>
      <c r="I346" t="s">
        <v>124</v>
      </c>
      <c r="J346" t="s">
        <v>125</v>
      </c>
      <c r="K346" t="s">
        <v>336</v>
      </c>
      <c r="N346" t="s">
        <v>368</v>
      </c>
      <c r="O346" t="s">
        <v>328</v>
      </c>
      <c r="P346" t="s">
        <v>329</v>
      </c>
      <c r="Q346" t="s">
        <v>175</v>
      </c>
      <c r="R346" t="s">
        <v>131</v>
      </c>
      <c r="S346" t="s">
        <v>164</v>
      </c>
      <c r="T346" t="s">
        <v>165</v>
      </c>
      <c r="U346" t="s">
        <v>134</v>
      </c>
      <c r="V346" t="s">
        <v>135</v>
      </c>
      <c r="W346" t="s">
        <v>136</v>
      </c>
      <c r="X346" t="s">
        <v>365</v>
      </c>
      <c r="AA346" s="94">
        <v>19000</v>
      </c>
      <c r="AB346" s="94">
        <v>19000</v>
      </c>
      <c r="AC346">
        <f t="shared" si="10"/>
        <v>3000</v>
      </c>
      <c r="AD346" t="str">
        <f t="shared" si="11"/>
        <v>302</v>
      </c>
    </row>
    <row r="347" spans="1:30" hidden="1" x14ac:dyDescent="0.25">
      <c r="A347" t="s">
        <v>369</v>
      </c>
      <c r="B347" t="s">
        <v>324</v>
      </c>
      <c r="C347" t="s">
        <v>325</v>
      </c>
      <c r="D347" t="s">
        <v>282</v>
      </c>
      <c r="E347" t="s">
        <v>122</v>
      </c>
      <c r="F347" t="s">
        <v>159</v>
      </c>
      <c r="G347" t="s">
        <v>160</v>
      </c>
      <c r="H347" t="s">
        <v>304</v>
      </c>
      <c r="I347" t="s">
        <v>124</v>
      </c>
      <c r="J347" t="s">
        <v>125</v>
      </c>
      <c r="K347" t="s">
        <v>336</v>
      </c>
      <c r="N347" t="s">
        <v>368</v>
      </c>
      <c r="O347" t="s">
        <v>328</v>
      </c>
      <c r="P347" t="s">
        <v>329</v>
      </c>
      <c r="Q347" t="s">
        <v>283</v>
      </c>
      <c r="R347" t="s">
        <v>131</v>
      </c>
      <c r="S347" t="s">
        <v>164</v>
      </c>
      <c r="T347" t="s">
        <v>165</v>
      </c>
      <c r="U347" t="s">
        <v>134</v>
      </c>
      <c r="V347" t="s">
        <v>135</v>
      </c>
      <c r="W347" t="s">
        <v>136</v>
      </c>
      <c r="X347" t="s">
        <v>365</v>
      </c>
      <c r="AA347" s="94">
        <v>500</v>
      </c>
      <c r="AB347" s="94">
        <v>500</v>
      </c>
      <c r="AC347">
        <f t="shared" si="10"/>
        <v>3000</v>
      </c>
      <c r="AD347" t="str">
        <f t="shared" si="11"/>
        <v>302</v>
      </c>
    </row>
    <row r="348" spans="1:30" hidden="1" x14ac:dyDescent="0.25">
      <c r="A348" t="s">
        <v>369</v>
      </c>
      <c r="B348" t="s">
        <v>324</v>
      </c>
      <c r="C348" t="s">
        <v>325</v>
      </c>
      <c r="D348" t="s">
        <v>286</v>
      </c>
      <c r="E348" t="s">
        <v>122</v>
      </c>
      <c r="F348" t="s">
        <v>159</v>
      </c>
      <c r="G348" t="s">
        <v>160</v>
      </c>
      <c r="H348" t="s">
        <v>304</v>
      </c>
      <c r="I348" t="s">
        <v>124</v>
      </c>
      <c r="J348" t="s">
        <v>125</v>
      </c>
      <c r="K348" t="s">
        <v>336</v>
      </c>
      <c r="N348" t="s">
        <v>368</v>
      </c>
      <c r="O348" t="s">
        <v>328</v>
      </c>
      <c r="P348" t="s">
        <v>329</v>
      </c>
      <c r="Q348" t="s">
        <v>287</v>
      </c>
      <c r="R348" t="s">
        <v>131</v>
      </c>
      <c r="S348" t="s">
        <v>164</v>
      </c>
      <c r="T348" t="s">
        <v>165</v>
      </c>
      <c r="U348" t="s">
        <v>134</v>
      </c>
      <c r="V348" t="s">
        <v>135</v>
      </c>
      <c r="W348" t="s">
        <v>136</v>
      </c>
      <c r="X348" t="s">
        <v>365</v>
      </c>
      <c r="AA348" s="94">
        <v>6500</v>
      </c>
      <c r="AB348" s="94">
        <v>6500</v>
      </c>
      <c r="AC348">
        <f t="shared" si="10"/>
        <v>3000</v>
      </c>
      <c r="AD348" t="str">
        <f t="shared" si="11"/>
        <v>302</v>
      </c>
    </row>
    <row r="349" spans="1:30" hidden="1" x14ac:dyDescent="0.25">
      <c r="A349" t="s">
        <v>369</v>
      </c>
      <c r="B349" t="s">
        <v>324</v>
      </c>
      <c r="C349" t="s">
        <v>325</v>
      </c>
      <c r="D349" t="s">
        <v>176</v>
      </c>
      <c r="E349" t="s">
        <v>122</v>
      </c>
      <c r="F349" t="s">
        <v>159</v>
      </c>
      <c r="G349" t="s">
        <v>160</v>
      </c>
      <c r="H349" t="s">
        <v>304</v>
      </c>
      <c r="I349" t="s">
        <v>124</v>
      </c>
      <c r="J349" t="s">
        <v>125</v>
      </c>
      <c r="K349" t="s">
        <v>336</v>
      </c>
      <c r="N349" t="s">
        <v>368</v>
      </c>
      <c r="O349" t="s">
        <v>328</v>
      </c>
      <c r="P349" t="s">
        <v>329</v>
      </c>
      <c r="Q349" t="s">
        <v>177</v>
      </c>
      <c r="R349" t="s">
        <v>131</v>
      </c>
      <c r="S349" t="s">
        <v>164</v>
      </c>
      <c r="T349" t="s">
        <v>165</v>
      </c>
      <c r="U349" t="s">
        <v>134</v>
      </c>
      <c r="V349" t="s">
        <v>135</v>
      </c>
      <c r="W349" t="s">
        <v>136</v>
      </c>
      <c r="X349" t="s">
        <v>365</v>
      </c>
      <c r="AA349" s="94">
        <v>500</v>
      </c>
      <c r="AB349" s="94">
        <v>500</v>
      </c>
      <c r="AC349">
        <f t="shared" si="10"/>
        <v>3000</v>
      </c>
      <c r="AD349" t="str">
        <f t="shared" si="11"/>
        <v>302</v>
      </c>
    </row>
    <row r="350" spans="1:30" hidden="1" x14ac:dyDescent="0.25">
      <c r="A350" s="97">
        <v>211113020400001</v>
      </c>
      <c r="B350" s="97">
        <v>139</v>
      </c>
      <c r="C350" s="97" t="s">
        <v>325</v>
      </c>
      <c r="D350" s="97">
        <v>14301</v>
      </c>
      <c r="E350" s="97" t="s">
        <v>122</v>
      </c>
      <c r="F350" s="98">
        <v>15</v>
      </c>
      <c r="G350" s="98" t="s">
        <v>142</v>
      </c>
      <c r="H350" s="97">
        <v>19</v>
      </c>
      <c r="I350" s="97" t="s">
        <v>124</v>
      </c>
      <c r="J350" s="97" t="s">
        <v>125</v>
      </c>
      <c r="K350" s="97">
        <v>118001101</v>
      </c>
      <c r="L350" s="97"/>
      <c r="M350" s="97"/>
      <c r="N350" s="97" t="s">
        <v>368</v>
      </c>
      <c r="O350" s="97" t="s">
        <v>328</v>
      </c>
      <c r="P350" s="97" t="s">
        <v>329</v>
      </c>
      <c r="Q350" s="97" t="s">
        <v>178</v>
      </c>
      <c r="R350" s="97" t="s">
        <v>131</v>
      </c>
      <c r="S350" s="97" t="s">
        <v>149</v>
      </c>
      <c r="T350" s="97" t="s">
        <v>150</v>
      </c>
      <c r="U350" s="97" t="s">
        <v>134</v>
      </c>
      <c r="V350" s="97" t="s">
        <v>135</v>
      </c>
      <c r="W350" s="97" t="s">
        <v>136</v>
      </c>
      <c r="X350" s="97"/>
      <c r="Y350" s="99"/>
      <c r="Z350" s="99"/>
      <c r="AA350" s="99">
        <v>120286.79999999999</v>
      </c>
      <c r="AB350" s="99">
        <v>120286.8</v>
      </c>
      <c r="AC350">
        <f t="shared" si="10"/>
        <v>1000</v>
      </c>
      <c r="AD350" t="str">
        <f t="shared" si="11"/>
        <v>302</v>
      </c>
    </row>
    <row r="351" spans="1:30" hidden="1" x14ac:dyDescent="0.25">
      <c r="A351" s="97">
        <v>211113020500001</v>
      </c>
      <c r="B351" s="97">
        <v>139</v>
      </c>
      <c r="C351" s="97" t="s">
        <v>335</v>
      </c>
      <c r="D351" s="97" t="s">
        <v>141</v>
      </c>
      <c r="E351" s="97" t="s">
        <v>122</v>
      </c>
      <c r="F351" s="98">
        <v>15</v>
      </c>
      <c r="G351" s="98" t="s">
        <v>142</v>
      </c>
      <c r="H351" s="97" t="s">
        <v>143</v>
      </c>
      <c r="I351" s="97" t="s">
        <v>124</v>
      </c>
      <c r="J351" s="97" t="s">
        <v>125</v>
      </c>
      <c r="K351" s="97">
        <v>118001101</v>
      </c>
      <c r="L351" s="97"/>
      <c r="M351" s="97"/>
      <c r="N351" s="97" t="s">
        <v>370</v>
      </c>
      <c r="O351" s="97" t="s">
        <v>328</v>
      </c>
      <c r="P351" s="97" t="s">
        <v>337</v>
      </c>
      <c r="Q351" s="97" t="s">
        <v>148</v>
      </c>
      <c r="R351" s="97" t="s">
        <v>131</v>
      </c>
      <c r="S351" s="97" t="s">
        <v>149</v>
      </c>
      <c r="T351" s="97" t="s">
        <v>150</v>
      </c>
      <c r="U351" s="97" t="s">
        <v>151</v>
      </c>
      <c r="V351" s="97" t="s">
        <v>135</v>
      </c>
      <c r="W351" s="97" t="s">
        <v>136</v>
      </c>
      <c r="X351" s="97"/>
      <c r="Y351" s="99"/>
      <c r="Z351" s="99"/>
      <c r="AA351" s="99">
        <v>1212204</v>
      </c>
      <c r="AB351" s="99">
        <v>1212204</v>
      </c>
      <c r="AC351">
        <f t="shared" si="10"/>
        <v>1000</v>
      </c>
      <c r="AD351" t="str">
        <f t="shared" si="11"/>
        <v>302</v>
      </c>
    </row>
    <row r="352" spans="1:30" hidden="1" x14ac:dyDescent="0.25">
      <c r="A352" s="97">
        <v>211113020500001</v>
      </c>
      <c r="B352" s="97">
        <v>139</v>
      </c>
      <c r="C352" s="97" t="s">
        <v>335</v>
      </c>
      <c r="D352" s="97">
        <v>13201</v>
      </c>
      <c r="E352" s="97" t="s">
        <v>122</v>
      </c>
      <c r="F352" s="98">
        <v>15</v>
      </c>
      <c r="G352" s="98" t="s">
        <v>142</v>
      </c>
      <c r="H352" s="97">
        <v>19</v>
      </c>
      <c r="I352" s="97" t="s">
        <v>124</v>
      </c>
      <c r="J352" s="97" t="s">
        <v>125</v>
      </c>
      <c r="K352" s="97">
        <v>118001101</v>
      </c>
      <c r="L352" s="97"/>
      <c r="M352" s="97"/>
      <c r="N352" s="97" t="s">
        <v>370</v>
      </c>
      <c r="O352" s="97" t="s">
        <v>328</v>
      </c>
      <c r="P352" s="97" t="s">
        <v>337</v>
      </c>
      <c r="Q352" s="97" t="s">
        <v>152</v>
      </c>
      <c r="R352" s="97" t="s">
        <v>131</v>
      </c>
      <c r="S352" s="97" t="s">
        <v>149</v>
      </c>
      <c r="T352" s="97" t="s">
        <v>150</v>
      </c>
      <c r="U352" s="97" t="s">
        <v>134</v>
      </c>
      <c r="V352" s="97" t="s">
        <v>135</v>
      </c>
      <c r="W352" s="97" t="s">
        <v>136</v>
      </c>
      <c r="X352" s="97"/>
      <c r="Y352" s="99"/>
      <c r="Z352" s="99"/>
      <c r="AA352" s="99">
        <v>50508.5</v>
      </c>
      <c r="AB352" s="99">
        <v>50508.5</v>
      </c>
      <c r="AC352">
        <f t="shared" si="10"/>
        <v>1000</v>
      </c>
      <c r="AD352" t="str">
        <f t="shared" si="11"/>
        <v>302</v>
      </c>
    </row>
    <row r="353" spans="1:30" hidden="1" x14ac:dyDescent="0.25">
      <c r="A353" s="97">
        <v>211113020500001</v>
      </c>
      <c r="B353" s="97">
        <v>139</v>
      </c>
      <c r="C353" s="97" t="s">
        <v>335</v>
      </c>
      <c r="D353" s="97">
        <v>13203</v>
      </c>
      <c r="E353" s="97" t="s">
        <v>122</v>
      </c>
      <c r="F353" s="98">
        <v>15</v>
      </c>
      <c r="G353" s="98" t="s">
        <v>142</v>
      </c>
      <c r="H353" s="97">
        <v>19</v>
      </c>
      <c r="I353" s="97" t="s">
        <v>124</v>
      </c>
      <c r="J353" s="97" t="s">
        <v>125</v>
      </c>
      <c r="K353" s="97">
        <v>118001101</v>
      </c>
      <c r="L353" s="97"/>
      <c r="M353" s="97"/>
      <c r="N353" s="97" t="s">
        <v>370</v>
      </c>
      <c r="O353" s="97" t="s">
        <v>328</v>
      </c>
      <c r="P353" s="97" t="s">
        <v>337</v>
      </c>
      <c r="Q353" s="97" t="s">
        <v>153</v>
      </c>
      <c r="R353" s="97" t="s">
        <v>131</v>
      </c>
      <c r="S353" s="97" t="s">
        <v>149</v>
      </c>
      <c r="T353" s="97" t="s">
        <v>150</v>
      </c>
      <c r="U353" s="97" t="s">
        <v>134</v>
      </c>
      <c r="V353" s="97" t="s">
        <v>135</v>
      </c>
      <c r="W353" s="97" t="s">
        <v>136</v>
      </c>
      <c r="X353" s="97"/>
      <c r="Y353" s="99"/>
      <c r="Z353" s="99"/>
      <c r="AA353" s="99">
        <v>202034</v>
      </c>
      <c r="AB353" s="99">
        <v>202034</v>
      </c>
      <c r="AC353">
        <f t="shared" si="10"/>
        <v>1000</v>
      </c>
      <c r="AD353" t="str">
        <f t="shared" si="11"/>
        <v>302</v>
      </c>
    </row>
    <row r="354" spans="1:30" hidden="1" x14ac:dyDescent="0.25">
      <c r="A354" s="97">
        <v>211113020500001</v>
      </c>
      <c r="B354" s="97">
        <v>139</v>
      </c>
      <c r="C354" s="97" t="s">
        <v>335</v>
      </c>
      <c r="D354" s="97">
        <v>14101</v>
      </c>
      <c r="E354" s="97" t="s">
        <v>122</v>
      </c>
      <c r="F354" s="98">
        <v>15</v>
      </c>
      <c r="G354" s="98" t="s">
        <v>142</v>
      </c>
      <c r="H354" s="97">
        <v>19</v>
      </c>
      <c r="I354" s="97" t="s">
        <v>124</v>
      </c>
      <c r="J354" s="97" t="s">
        <v>125</v>
      </c>
      <c r="K354" s="97">
        <v>118001101</v>
      </c>
      <c r="L354" s="97"/>
      <c r="M354" s="97"/>
      <c r="N354" s="97" t="s">
        <v>370</v>
      </c>
      <c r="O354" s="97" t="s">
        <v>328</v>
      </c>
      <c r="P354" s="97" t="s">
        <v>337</v>
      </c>
      <c r="Q354" s="97" t="s">
        <v>154</v>
      </c>
      <c r="R354" s="97" t="s">
        <v>131</v>
      </c>
      <c r="S354" s="97" t="s">
        <v>149</v>
      </c>
      <c r="T354" s="97" t="s">
        <v>150</v>
      </c>
      <c r="U354" s="97" t="s">
        <v>134</v>
      </c>
      <c r="V354" s="97" t="s">
        <v>135</v>
      </c>
      <c r="W354" s="97" t="s">
        <v>136</v>
      </c>
      <c r="X354" s="97"/>
      <c r="Y354" s="99"/>
      <c r="Z354" s="99"/>
      <c r="AA354" s="99">
        <v>66671.22</v>
      </c>
      <c r="AB354" s="99">
        <v>66671.22</v>
      </c>
      <c r="AC354">
        <f t="shared" si="10"/>
        <v>1000</v>
      </c>
      <c r="AD354" t="str">
        <f t="shared" si="11"/>
        <v>302</v>
      </c>
    </row>
    <row r="355" spans="1:30" hidden="1" x14ac:dyDescent="0.25">
      <c r="A355" s="97">
        <v>211113020500001</v>
      </c>
      <c r="B355" s="97">
        <v>139</v>
      </c>
      <c r="C355" s="97" t="s">
        <v>335</v>
      </c>
      <c r="D355" s="97">
        <v>14103</v>
      </c>
      <c r="E355" s="97" t="s">
        <v>122</v>
      </c>
      <c r="F355" s="98">
        <v>15</v>
      </c>
      <c r="G355" s="98" t="s">
        <v>142</v>
      </c>
      <c r="H355" s="97">
        <v>19</v>
      </c>
      <c r="I355" s="97" t="s">
        <v>124</v>
      </c>
      <c r="J355" s="97" t="s">
        <v>125</v>
      </c>
      <c r="K355" s="97">
        <v>118001101</v>
      </c>
      <c r="L355" s="97"/>
      <c r="M355" s="97"/>
      <c r="N355" s="97" t="s">
        <v>370</v>
      </c>
      <c r="O355" s="97" t="s">
        <v>328</v>
      </c>
      <c r="P355" s="97" t="s">
        <v>337</v>
      </c>
      <c r="Q355" s="97" t="s">
        <v>155</v>
      </c>
      <c r="R355" s="97" t="s">
        <v>131</v>
      </c>
      <c r="S355" s="97" t="s">
        <v>149</v>
      </c>
      <c r="T355" s="97" t="s">
        <v>150</v>
      </c>
      <c r="U355" s="97" t="s">
        <v>134</v>
      </c>
      <c r="V355" s="97" t="s">
        <v>135</v>
      </c>
      <c r="W355" s="97" t="s">
        <v>136</v>
      </c>
      <c r="X355" s="97"/>
      <c r="Y355" s="99"/>
      <c r="Z355" s="99"/>
      <c r="AA355" s="99">
        <v>27274.59</v>
      </c>
      <c r="AB355" s="99">
        <v>27274.59</v>
      </c>
      <c r="AC355">
        <f t="shared" si="10"/>
        <v>1000</v>
      </c>
      <c r="AD355" t="str">
        <f t="shared" si="11"/>
        <v>302</v>
      </c>
    </row>
    <row r="356" spans="1:30" hidden="1" x14ac:dyDescent="0.25">
      <c r="A356" s="97">
        <v>211113020500001</v>
      </c>
      <c r="B356" s="97">
        <v>139</v>
      </c>
      <c r="C356" s="97" t="s">
        <v>335</v>
      </c>
      <c r="D356" s="97">
        <v>14201</v>
      </c>
      <c r="E356" s="97" t="s">
        <v>122</v>
      </c>
      <c r="F356" s="98">
        <v>15</v>
      </c>
      <c r="G356" s="98" t="s">
        <v>142</v>
      </c>
      <c r="H356" s="97">
        <v>19</v>
      </c>
      <c r="I356" s="97" t="s">
        <v>124</v>
      </c>
      <c r="J356" s="97" t="s">
        <v>125</v>
      </c>
      <c r="K356" s="97">
        <v>118001101</v>
      </c>
      <c r="L356" s="97"/>
      <c r="M356" s="97"/>
      <c r="N356" s="97" t="s">
        <v>370</v>
      </c>
      <c r="O356" s="97" t="s">
        <v>328</v>
      </c>
      <c r="P356" s="97" t="s">
        <v>337</v>
      </c>
      <c r="Q356" s="97" t="s">
        <v>156</v>
      </c>
      <c r="R356" s="97" t="s">
        <v>131</v>
      </c>
      <c r="S356" s="97" t="s">
        <v>149</v>
      </c>
      <c r="T356" s="97" t="s">
        <v>150</v>
      </c>
      <c r="U356" s="97" t="s">
        <v>134</v>
      </c>
      <c r="V356" s="97" t="s">
        <v>135</v>
      </c>
      <c r="W356" s="97" t="s">
        <v>136</v>
      </c>
      <c r="X356" s="97"/>
      <c r="Y356" s="99"/>
      <c r="Z356" s="99"/>
      <c r="AA356" s="99">
        <v>60610.200000000004</v>
      </c>
      <c r="AB356" s="99">
        <v>60610.2</v>
      </c>
      <c r="AC356">
        <f t="shared" si="10"/>
        <v>1000</v>
      </c>
      <c r="AD356" t="str">
        <f t="shared" si="11"/>
        <v>302</v>
      </c>
    </row>
    <row r="357" spans="1:30" hidden="1" x14ac:dyDescent="0.25">
      <c r="A357" t="s">
        <v>371</v>
      </c>
      <c r="B357" t="s">
        <v>324</v>
      </c>
      <c r="C357" t="s">
        <v>335</v>
      </c>
      <c r="D357" t="s">
        <v>186</v>
      </c>
      <c r="E357" t="s">
        <v>122</v>
      </c>
      <c r="F357" t="s">
        <v>159</v>
      </c>
      <c r="G357" t="s">
        <v>160</v>
      </c>
      <c r="H357" t="s">
        <v>304</v>
      </c>
      <c r="I357" t="s">
        <v>124</v>
      </c>
      <c r="J357" t="s">
        <v>125</v>
      </c>
      <c r="K357" t="s">
        <v>336</v>
      </c>
      <c r="N357" t="s">
        <v>370</v>
      </c>
      <c r="O357" t="s">
        <v>328</v>
      </c>
      <c r="P357" t="s">
        <v>337</v>
      </c>
      <c r="Q357" t="s">
        <v>188</v>
      </c>
      <c r="R357" t="s">
        <v>131</v>
      </c>
      <c r="S357" t="s">
        <v>164</v>
      </c>
      <c r="T357" t="s">
        <v>165</v>
      </c>
      <c r="U357" t="s">
        <v>134</v>
      </c>
      <c r="V357" t="s">
        <v>135</v>
      </c>
      <c r="W357" t="s">
        <v>136</v>
      </c>
      <c r="X357" t="s">
        <v>365</v>
      </c>
      <c r="AA357" s="94">
        <v>9515.2800000000007</v>
      </c>
      <c r="AB357" s="94">
        <v>9515.2800000000007</v>
      </c>
      <c r="AC357">
        <f t="shared" si="10"/>
        <v>2000</v>
      </c>
      <c r="AD357" t="str">
        <f t="shared" si="11"/>
        <v>302</v>
      </c>
    </row>
    <row r="358" spans="1:30" hidden="1" x14ac:dyDescent="0.25">
      <c r="A358" t="s">
        <v>371</v>
      </c>
      <c r="B358" t="s">
        <v>324</v>
      </c>
      <c r="C358" t="s">
        <v>335</v>
      </c>
      <c r="D358" t="s">
        <v>192</v>
      </c>
      <c r="E358" t="s">
        <v>122</v>
      </c>
      <c r="F358" t="s">
        <v>159</v>
      </c>
      <c r="G358" t="s">
        <v>160</v>
      </c>
      <c r="H358" t="s">
        <v>304</v>
      </c>
      <c r="I358" t="s">
        <v>124</v>
      </c>
      <c r="J358" t="s">
        <v>125</v>
      </c>
      <c r="K358" t="s">
        <v>336</v>
      </c>
      <c r="N358" t="s">
        <v>370</v>
      </c>
      <c r="O358" t="s">
        <v>328</v>
      </c>
      <c r="P358" t="s">
        <v>337</v>
      </c>
      <c r="Q358" t="s">
        <v>193</v>
      </c>
      <c r="R358" t="s">
        <v>131</v>
      </c>
      <c r="S358" t="s">
        <v>164</v>
      </c>
      <c r="T358" t="s">
        <v>165</v>
      </c>
      <c r="U358" t="s">
        <v>134</v>
      </c>
      <c r="V358" t="s">
        <v>135</v>
      </c>
      <c r="W358" t="s">
        <v>136</v>
      </c>
      <c r="X358" t="s">
        <v>365</v>
      </c>
      <c r="AA358" s="94">
        <v>46679.73</v>
      </c>
      <c r="AB358" s="94">
        <v>46679.73</v>
      </c>
      <c r="AC358">
        <f t="shared" si="10"/>
        <v>2000</v>
      </c>
      <c r="AD358" t="str">
        <f t="shared" si="11"/>
        <v>302</v>
      </c>
    </row>
    <row r="359" spans="1:30" hidden="1" x14ac:dyDescent="0.25">
      <c r="A359" t="s">
        <v>371</v>
      </c>
      <c r="B359" t="s">
        <v>324</v>
      </c>
      <c r="C359" t="s">
        <v>335</v>
      </c>
      <c r="D359" t="s">
        <v>198</v>
      </c>
      <c r="E359" t="s">
        <v>122</v>
      </c>
      <c r="F359" t="s">
        <v>159</v>
      </c>
      <c r="G359" t="s">
        <v>160</v>
      </c>
      <c r="H359" t="s">
        <v>304</v>
      </c>
      <c r="I359" t="s">
        <v>124</v>
      </c>
      <c r="J359" t="s">
        <v>125</v>
      </c>
      <c r="K359" t="s">
        <v>336</v>
      </c>
      <c r="N359" t="s">
        <v>370</v>
      </c>
      <c r="O359" t="s">
        <v>328</v>
      </c>
      <c r="P359" t="s">
        <v>337</v>
      </c>
      <c r="Q359" t="s">
        <v>199</v>
      </c>
      <c r="R359" t="s">
        <v>131</v>
      </c>
      <c r="S359" t="s">
        <v>164</v>
      </c>
      <c r="T359" t="s">
        <v>165</v>
      </c>
      <c r="U359" t="s">
        <v>134</v>
      </c>
      <c r="V359" t="s">
        <v>135</v>
      </c>
      <c r="W359" t="s">
        <v>136</v>
      </c>
      <c r="X359" t="s">
        <v>365</v>
      </c>
      <c r="AA359" s="94">
        <v>8478.1200000000008</v>
      </c>
      <c r="AB359" s="94">
        <v>8478.1200000000008</v>
      </c>
      <c r="AC359">
        <f t="shared" si="10"/>
        <v>2000</v>
      </c>
      <c r="AD359" t="str">
        <f t="shared" si="11"/>
        <v>302</v>
      </c>
    </row>
    <row r="360" spans="1:30" hidden="1" x14ac:dyDescent="0.25">
      <c r="A360" t="s">
        <v>371</v>
      </c>
      <c r="B360" t="s">
        <v>324</v>
      </c>
      <c r="C360" t="s">
        <v>335</v>
      </c>
      <c r="D360" t="s">
        <v>200</v>
      </c>
      <c r="E360" t="s">
        <v>122</v>
      </c>
      <c r="F360" t="s">
        <v>159</v>
      </c>
      <c r="G360" t="s">
        <v>160</v>
      </c>
      <c r="H360" t="s">
        <v>304</v>
      </c>
      <c r="I360" t="s">
        <v>124</v>
      </c>
      <c r="J360" t="s">
        <v>125</v>
      </c>
      <c r="K360" t="s">
        <v>336</v>
      </c>
      <c r="N360" t="s">
        <v>370</v>
      </c>
      <c r="O360" t="s">
        <v>328</v>
      </c>
      <c r="P360" t="s">
        <v>337</v>
      </c>
      <c r="Q360" t="s">
        <v>201</v>
      </c>
      <c r="R360" t="s">
        <v>131</v>
      </c>
      <c r="S360" t="s">
        <v>164</v>
      </c>
      <c r="T360" t="s">
        <v>165</v>
      </c>
      <c r="U360" t="s">
        <v>134</v>
      </c>
      <c r="V360" t="s">
        <v>135</v>
      </c>
      <c r="W360" t="s">
        <v>136</v>
      </c>
      <c r="X360" t="s">
        <v>365</v>
      </c>
      <c r="AA360" s="94">
        <v>12237.36</v>
      </c>
      <c r="AB360" s="94">
        <v>12237.36</v>
      </c>
      <c r="AC360">
        <f t="shared" si="10"/>
        <v>2000</v>
      </c>
      <c r="AD360" t="str">
        <f t="shared" si="11"/>
        <v>302</v>
      </c>
    </row>
    <row r="361" spans="1:30" hidden="1" x14ac:dyDescent="0.25">
      <c r="A361" t="s">
        <v>371</v>
      </c>
      <c r="B361" t="s">
        <v>324</v>
      </c>
      <c r="C361" t="s">
        <v>335</v>
      </c>
      <c r="D361" t="s">
        <v>202</v>
      </c>
      <c r="E361" t="s">
        <v>122</v>
      </c>
      <c r="F361" t="s">
        <v>159</v>
      </c>
      <c r="G361" t="s">
        <v>160</v>
      </c>
      <c r="H361" t="s">
        <v>304</v>
      </c>
      <c r="I361" t="s">
        <v>124</v>
      </c>
      <c r="J361" t="s">
        <v>125</v>
      </c>
      <c r="K361" t="s">
        <v>336</v>
      </c>
      <c r="N361" t="s">
        <v>370</v>
      </c>
      <c r="O361" t="s">
        <v>328</v>
      </c>
      <c r="P361" t="s">
        <v>337</v>
      </c>
      <c r="Q361" t="s">
        <v>203</v>
      </c>
      <c r="R361" t="s">
        <v>131</v>
      </c>
      <c r="S361" t="s">
        <v>164</v>
      </c>
      <c r="T361" t="s">
        <v>165</v>
      </c>
      <c r="U361" t="s">
        <v>134</v>
      </c>
      <c r="V361" t="s">
        <v>135</v>
      </c>
      <c r="W361" t="s">
        <v>136</v>
      </c>
      <c r="X361" t="s">
        <v>365</v>
      </c>
      <c r="AA361" s="94">
        <v>750.86</v>
      </c>
      <c r="AB361" s="94">
        <v>750.86</v>
      </c>
      <c r="AC361">
        <f t="shared" si="10"/>
        <v>2000</v>
      </c>
      <c r="AD361" t="str">
        <f t="shared" si="11"/>
        <v>302</v>
      </c>
    </row>
    <row r="362" spans="1:30" hidden="1" x14ac:dyDescent="0.25">
      <c r="A362" t="s">
        <v>371</v>
      </c>
      <c r="B362" t="s">
        <v>324</v>
      </c>
      <c r="C362" t="s">
        <v>335</v>
      </c>
      <c r="D362" t="s">
        <v>206</v>
      </c>
      <c r="E362" t="s">
        <v>122</v>
      </c>
      <c r="F362" t="s">
        <v>159</v>
      </c>
      <c r="G362" t="s">
        <v>160</v>
      </c>
      <c r="H362" t="s">
        <v>304</v>
      </c>
      <c r="I362" t="s">
        <v>124</v>
      </c>
      <c r="J362" t="s">
        <v>125</v>
      </c>
      <c r="K362" t="s">
        <v>336</v>
      </c>
      <c r="N362" t="s">
        <v>370</v>
      </c>
      <c r="O362" t="s">
        <v>328</v>
      </c>
      <c r="P362" t="s">
        <v>337</v>
      </c>
      <c r="Q362" t="s">
        <v>207</v>
      </c>
      <c r="R362" t="s">
        <v>131</v>
      </c>
      <c r="S362" t="s">
        <v>164</v>
      </c>
      <c r="T362" t="s">
        <v>165</v>
      </c>
      <c r="U362" t="s">
        <v>134</v>
      </c>
      <c r="V362" t="s">
        <v>135</v>
      </c>
      <c r="W362" t="s">
        <v>136</v>
      </c>
      <c r="X362" t="s">
        <v>365</v>
      </c>
      <c r="AA362" s="94">
        <v>1916.86</v>
      </c>
      <c r="AB362" s="94">
        <v>1916.86</v>
      </c>
      <c r="AC362">
        <f t="shared" si="10"/>
        <v>2000</v>
      </c>
      <c r="AD362" t="str">
        <f t="shared" si="11"/>
        <v>302</v>
      </c>
    </row>
    <row r="363" spans="1:30" hidden="1" x14ac:dyDescent="0.25">
      <c r="A363" t="s">
        <v>371</v>
      </c>
      <c r="B363" t="s">
        <v>324</v>
      </c>
      <c r="C363" t="s">
        <v>335</v>
      </c>
      <c r="D363" t="s">
        <v>214</v>
      </c>
      <c r="E363" t="s">
        <v>122</v>
      </c>
      <c r="F363" t="s">
        <v>159</v>
      </c>
      <c r="G363" t="s">
        <v>160</v>
      </c>
      <c r="H363" t="s">
        <v>304</v>
      </c>
      <c r="I363" t="s">
        <v>124</v>
      </c>
      <c r="J363" t="s">
        <v>125</v>
      </c>
      <c r="K363" t="s">
        <v>336</v>
      </c>
      <c r="N363" t="s">
        <v>370</v>
      </c>
      <c r="O363" t="s">
        <v>328</v>
      </c>
      <c r="P363" t="s">
        <v>337</v>
      </c>
      <c r="Q363" t="s">
        <v>215</v>
      </c>
      <c r="R363" t="s">
        <v>131</v>
      </c>
      <c r="S363" t="s">
        <v>164</v>
      </c>
      <c r="T363" t="s">
        <v>165</v>
      </c>
      <c r="U363" t="s">
        <v>134</v>
      </c>
      <c r="V363" t="s">
        <v>135</v>
      </c>
      <c r="W363" t="s">
        <v>136</v>
      </c>
      <c r="X363" t="s">
        <v>365</v>
      </c>
      <c r="AA363" s="94">
        <v>23000</v>
      </c>
      <c r="AB363" s="94">
        <v>23000</v>
      </c>
      <c r="AC363">
        <f t="shared" si="10"/>
        <v>2000</v>
      </c>
      <c r="AD363" t="str">
        <f t="shared" si="11"/>
        <v>302</v>
      </c>
    </row>
    <row r="364" spans="1:30" hidden="1" x14ac:dyDescent="0.25">
      <c r="A364" t="s">
        <v>371</v>
      </c>
      <c r="B364" t="s">
        <v>324</v>
      </c>
      <c r="C364" t="s">
        <v>335</v>
      </c>
      <c r="D364" t="s">
        <v>230</v>
      </c>
      <c r="E364" t="s">
        <v>122</v>
      </c>
      <c r="F364" t="s">
        <v>159</v>
      </c>
      <c r="G364" t="s">
        <v>160</v>
      </c>
      <c r="H364" t="s">
        <v>304</v>
      </c>
      <c r="I364" t="s">
        <v>124</v>
      </c>
      <c r="J364" t="s">
        <v>125</v>
      </c>
      <c r="K364" t="s">
        <v>336</v>
      </c>
      <c r="N364" t="s">
        <v>370</v>
      </c>
      <c r="O364" t="s">
        <v>328</v>
      </c>
      <c r="P364" t="s">
        <v>337</v>
      </c>
      <c r="Q364" t="s">
        <v>231</v>
      </c>
      <c r="R364" t="s">
        <v>131</v>
      </c>
      <c r="S364" t="s">
        <v>164</v>
      </c>
      <c r="T364" t="s">
        <v>165</v>
      </c>
      <c r="U364" t="s">
        <v>134</v>
      </c>
      <c r="V364" t="s">
        <v>135</v>
      </c>
      <c r="W364" t="s">
        <v>136</v>
      </c>
      <c r="X364" t="s">
        <v>365</v>
      </c>
      <c r="AA364" s="94">
        <v>1357.54</v>
      </c>
      <c r="AB364" s="94">
        <v>1357.54</v>
      </c>
      <c r="AC364">
        <f t="shared" si="10"/>
        <v>2000</v>
      </c>
      <c r="AD364" t="str">
        <f t="shared" si="11"/>
        <v>302</v>
      </c>
    </row>
    <row r="365" spans="1:30" hidden="1" x14ac:dyDescent="0.25">
      <c r="A365" t="s">
        <v>371</v>
      </c>
      <c r="B365" t="s">
        <v>324</v>
      </c>
      <c r="C365" t="s">
        <v>335</v>
      </c>
      <c r="D365" t="s">
        <v>232</v>
      </c>
      <c r="E365" t="s">
        <v>122</v>
      </c>
      <c r="F365" t="s">
        <v>159</v>
      </c>
      <c r="G365" t="s">
        <v>160</v>
      </c>
      <c r="H365" t="s">
        <v>304</v>
      </c>
      <c r="I365" t="s">
        <v>124</v>
      </c>
      <c r="J365" t="s">
        <v>125</v>
      </c>
      <c r="K365" t="s">
        <v>336</v>
      </c>
      <c r="N365" t="s">
        <v>370</v>
      </c>
      <c r="O365" t="s">
        <v>328</v>
      </c>
      <c r="P365" t="s">
        <v>337</v>
      </c>
      <c r="Q365" t="s">
        <v>233</v>
      </c>
      <c r="R365" t="s">
        <v>131</v>
      </c>
      <c r="S365" t="s">
        <v>164</v>
      </c>
      <c r="T365" t="s">
        <v>165</v>
      </c>
      <c r="U365" t="s">
        <v>134</v>
      </c>
      <c r="V365" t="s">
        <v>135</v>
      </c>
      <c r="W365" t="s">
        <v>136</v>
      </c>
      <c r="X365" t="s">
        <v>365</v>
      </c>
      <c r="AA365" s="94">
        <v>732.23</v>
      </c>
      <c r="AB365" s="94">
        <v>732.23</v>
      </c>
      <c r="AC365">
        <f t="shared" si="10"/>
        <v>2000</v>
      </c>
      <c r="AD365" t="str">
        <f t="shared" si="11"/>
        <v>302</v>
      </c>
    </row>
    <row r="366" spans="1:30" hidden="1" x14ac:dyDescent="0.25">
      <c r="A366" t="s">
        <v>371</v>
      </c>
      <c r="B366" t="s">
        <v>324</v>
      </c>
      <c r="C366" t="s">
        <v>335</v>
      </c>
      <c r="D366" t="s">
        <v>315</v>
      </c>
      <c r="E366" t="s">
        <v>122</v>
      </c>
      <c r="F366" t="s">
        <v>159</v>
      </c>
      <c r="G366" t="s">
        <v>160</v>
      </c>
      <c r="H366" t="s">
        <v>304</v>
      </c>
      <c r="I366" t="s">
        <v>124</v>
      </c>
      <c r="J366" t="s">
        <v>125</v>
      </c>
      <c r="K366" t="s">
        <v>336</v>
      </c>
      <c r="N366" t="s">
        <v>370</v>
      </c>
      <c r="O366" t="s">
        <v>328</v>
      </c>
      <c r="P366" t="s">
        <v>337</v>
      </c>
      <c r="Q366" t="s">
        <v>316</v>
      </c>
      <c r="R366" t="s">
        <v>131</v>
      </c>
      <c r="S366" t="s">
        <v>164</v>
      </c>
      <c r="T366" t="s">
        <v>165</v>
      </c>
      <c r="U366" t="s">
        <v>134</v>
      </c>
      <c r="V366" t="s">
        <v>135</v>
      </c>
      <c r="W366" t="s">
        <v>136</v>
      </c>
      <c r="X366" t="s">
        <v>365</v>
      </c>
      <c r="AA366" s="94">
        <v>3987.63</v>
      </c>
      <c r="AB366" s="94">
        <v>3987.63</v>
      </c>
      <c r="AC366">
        <f t="shared" si="10"/>
        <v>3000</v>
      </c>
      <c r="AD366" t="str">
        <f t="shared" si="11"/>
        <v>302</v>
      </c>
    </row>
    <row r="367" spans="1:30" hidden="1" x14ac:dyDescent="0.25">
      <c r="A367" t="s">
        <v>371</v>
      </c>
      <c r="B367" t="s">
        <v>324</v>
      </c>
      <c r="C367" t="s">
        <v>335</v>
      </c>
      <c r="D367" t="s">
        <v>254</v>
      </c>
      <c r="E367" t="s">
        <v>122</v>
      </c>
      <c r="F367" t="s">
        <v>159</v>
      </c>
      <c r="G367" t="s">
        <v>160</v>
      </c>
      <c r="H367" t="s">
        <v>304</v>
      </c>
      <c r="I367" t="s">
        <v>124</v>
      </c>
      <c r="J367" t="s">
        <v>125</v>
      </c>
      <c r="K367" t="s">
        <v>336</v>
      </c>
      <c r="N367" t="s">
        <v>370</v>
      </c>
      <c r="O367" t="s">
        <v>328</v>
      </c>
      <c r="P367" t="s">
        <v>337</v>
      </c>
      <c r="Q367" t="s">
        <v>255</v>
      </c>
      <c r="R367" t="s">
        <v>131</v>
      </c>
      <c r="S367" t="s">
        <v>164</v>
      </c>
      <c r="T367" t="s">
        <v>165</v>
      </c>
      <c r="U367" t="s">
        <v>134</v>
      </c>
      <c r="V367" t="s">
        <v>135</v>
      </c>
      <c r="W367" t="s">
        <v>136</v>
      </c>
      <c r="X367" t="s">
        <v>365</v>
      </c>
      <c r="AA367" s="94">
        <v>316.73</v>
      </c>
      <c r="AB367" s="94">
        <v>316.73</v>
      </c>
      <c r="AC367">
        <f t="shared" si="10"/>
        <v>3000</v>
      </c>
      <c r="AD367" t="str">
        <f t="shared" si="11"/>
        <v>302</v>
      </c>
    </row>
    <row r="368" spans="1:30" hidden="1" x14ac:dyDescent="0.25">
      <c r="A368" t="s">
        <v>371</v>
      </c>
      <c r="B368" t="s">
        <v>324</v>
      </c>
      <c r="C368" t="s">
        <v>335</v>
      </c>
      <c r="D368" t="s">
        <v>343</v>
      </c>
      <c r="E368" t="s">
        <v>122</v>
      </c>
      <c r="F368" t="s">
        <v>159</v>
      </c>
      <c r="G368" t="s">
        <v>160</v>
      </c>
      <c r="H368" t="s">
        <v>304</v>
      </c>
      <c r="I368" t="s">
        <v>124</v>
      </c>
      <c r="J368" t="s">
        <v>125</v>
      </c>
      <c r="K368" t="s">
        <v>336</v>
      </c>
      <c r="N368" t="s">
        <v>370</v>
      </c>
      <c r="O368" t="s">
        <v>328</v>
      </c>
      <c r="P368" t="s">
        <v>337</v>
      </c>
      <c r="Q368" t="s">
        <v>307</v>
      </c>
      <c r="R368" t="s">
        <v>131</v>
      </c>
      <c r="S368" t="s">
        <v>164</v>
      </c>
      <c r="T368" t="s">
        <v>165</v>
      </c>
      <c r="U368" t="s">
        <v>134</v>
      </c>
      <c r="V368" t="s">
        <v>135</v>
      </c>
      <c r="W368" t="s">
        <v>136</v>
      </c>
      <c r="X368" t="s">
        <v>365</v>
      </c>
      <c r="AA368" s="94">
        <v>19054.97</v>
      </c>
      <c r="AB368" s="94">
        <v>19054.97</v>
      </c>
      <c r="AC368">
        <f t="shared" si="10"/>
        <v>3000</v>
      </c>
      <c r="AD368" t="str">
        <f t="shared" si="11"/>
        <v>302</v>
      </c>
    </row>
    <row r="369" spans="1:30" hidden="1" x14ac:dyDescent="0.25">
      <c r="A369" t="s">
        <v>371</v>
      </c>
      <c r="B369" t="s">
        <v>324</v>
      </c>
      <c r="C369" t="s">
        <v>335</v>
      </c>
      <c r="D369" t="s">
        <v>344</v>
      </c>
      <c r="E369" t="s">
        <v>122</v>
      </c>
      <c r="F369" t="s">
        <v>159</v>
      </c>
      <c r="G369" t="s">
        <v>160</v>
      </c>
      <c r="H369" t="s">
        <v>304</v>
      </c>
      <c r="I369" t="s">
        <v>124</v>
      </c>
      <c r="J369" t="s">
        <v>125</v>
      </c>
      <c r="K369" t="s">
        <v>336</v>
      </c>
      <c r="N369" t="s">
        <v>370</v>
      </c>
      <c r="O369" t="s">
        <v>328</v>
      </c>
      <c r="P369" t="s">
        <v>337</v>
      </c>
      <c r="Q369" t="s">
        <v>345</v>
      </c>
      <c r="R369" t="s">
        <v>131</v>
      </c>
      <c r="S369" t="s">
        <v>164</v>
      </c>
      <c r="T369" t="s">
        <v>165</v>
      </c>
      <c r="U369" t="s">
        <v>134</v>
      </c>
      <c r="V369" t="s">
        <v>135</v>
      </c>
      <c r="W369" t="s">
        <v>136</v>
      </c>
      <c r="X369" t="s">
        <v>365</v>
      </c>
      <c r="AA369" s="94">
        <v>97885.28</v>
      </c>
      <c r="AB369" s="94">
        <v>97885.28</v>
      </c>
      <c r="AC369">
        <f t="shared" si="10"/>
        <v>3000</v>
      </c>
      <c r="AD369" t="str">
        <f t="shared" si="11"/>
        <v>302</v>
      </c>
    </row>
    <row r="370" spans="1:30" hidden="1" x14ac:dyDescent="0.25">
      <c r="A370" t="s">
        <v>371</v>
      </c>
      <c r="B370" t="s">
        <v>324</v>
      </c>
      <c r="C370" t="s">
        <v>335</v>
      </c>
      <c r="D370" t="s">
        <v>256</v>
      </c>
      <c r="E370" t="s">
        <v>122</v>
      </c>
      <c r="F370" t="s">
        <v>159</v>
      </c>
      <c r="G370" t="s">
        <v>160</v>
      </c>
      <c r="H370" t="s">
        <v>304</v>
      </c>
      <c r="I370" t="s">
        <v>124</v>
      </c>
      <c r="J370" t="s">
        <v>125</v>
      </c>
      <c r="K370" t="s">
        <v>336</v>
      </c>
      <c r="N370" t="s">
        <v>370</v>
      </c>
      <c r="O370" t="s">
        <v>328</v>
      </c>
      <c r="P370" t="s">
        <v>337</v>
      </c>
      <c r="Q370" t="s">
        <v>257</v>
      </c>
      <c r="R370" t="s">
        <v>131</v>
      </c>
      <c r="S370" t="s">
        <v>164</v>
      </c>
      <c r="T370" t="s">
        <v>165</v>
      </c>
      <c r="U370" t="s">
        <v>134</v>
      </c>
      <c r="V370" t="s">
        <v>135</v>
      </c>
      <c r="W370" t="s">
        <v>136</v>
      </c>
      <c r="X370" t="s">
        <v>365</v>
      </c>
      <c r="AA370" s="94">
        <v>538.48</v>
      </c>
      <c r="AB370" s="94">
        <v>538.48</v>
      </c>
      <c r="AC370">
        <f t="shared" si="10"/>
        <v>3000</v>
      </c>
      <c r="AD370" t="str">
        <f t="shared" si="11"/>
        <v>302</v>
      </c>
    </row>
    <row r="371" spans="1:30" hidden="1" x14ac:dyDescent="0.25">
      <c r="A371" t="s">
        <v>371</v>
      </c>
      <c r="B371" t="s">
        <v>324</v>
      </c>
      <c r="C371" t="s">
        <v>335</v>
      </c>
      <c r="D371" t="s">
        <v>346</v>
      </c>
      <c r="E371" t="s">
        <v>122</v>
      </c>
      <c r="F371" t="s">
        <v>159</v>
      </c>
      <c r="G371" t="s">
        <v>160</v>
      </c>
      <c r="H371" t="s">
        <v>304</v>
      </c>
      <c r="I371" t="s">
        <v>124</v>
      </c>
      <c r="J371" t="s">
        <v>125</v>
      </c>
      <c r="K371" t="s">
        <v>336</v>
      </c>
      <c r="N371" t="s">
        <v>370</v>
      </c>
      <c r="O371" t="s">
        <v>328</v>
      </c>
      <c r="P371" t="s">
        <v>337</v>
      </c>
      <c r="Q371" t="s">
        <v>347</v>
      </c>
      <c r="R371" t="s">
        <v>131</v>
      </c>
      <c r="S371" t="s">
        <v>164</v>
      </c>
      <c r="T371" t="s">
        <v>165</v>
      </c>
      <c r="U371" t="s">
        <v>134</v>
      </c>
      <c r="V371" t="s">
        <v>135</v>
      </c>
      <c r="W371" t="s">
        <v>136</v>
      </c>
      <c r="X371" t="s">
        <v>365</v>
      </c>
      <c r="AA371" s="94">
        <v>8136.92</v>
      </c>
      <c r="AB371" s="94">
        <v>8136.92</v>
      </c>
      <c r="AC371">
        <f t="shared" si="10"/>
        <v>3000</v>
      </c>
      <c r="AD371" t="str">
        <f t="shared" si="11"/>
        <v>302</v>
      </c>
    </row>
    <row r="372" spans="1:30" hidden="1" x14ac:dyDescent="0.25">
      <c r="A372" t="s">
        <v>371</v>
      </c>
      <c r="B372" t="s">
        <v>324</v>
      </c>
      <c r="C372" t="s">
        <v>335</v>
      </c>
      <c r="D372" t="s">
        <v>264</v>
      </c>
      <c r="E372" t="s">
        <v>122</v>
      </c>
      <c r="F372" t="s">
        <v>159</v>
      </c>
      <c r="G372" t="s">
        <v>160</v>
      </c>
      <c r="H372" t="s">
        <v>304</v>
      </c>
      <c r="I372" t="s">
        <v>124</v>
      </c>
      <c r="J372" t="s">
        <v>125</v>
      </c>
      <c r="K372" t="s">
        <v>336</v>
      </c>
      <c r="N372" t="s">
        <v>370</v>
      </c>
      <c r="O372" t="s">
        <v>328</v>
      </c>
      <c r="P372" t="s">
        <v>337</v>
      </c>
      <c r="Q372" t="s">
        <v>265</v>
      </c>
      <c r="R372" t="s">
        <v>131</v>
      </c>
      <c r="S372" t="s">
        <v>164</v>
      </c>
      <c r="T372" t="s">
        <v>165</v>
      </c>
      <c r="U372" t="s">
        <v>134</v>
      </c>
      <c r="V372" t="s">
        <v>135</v>
      </c>
      <c r="W372" t="s">
        <v>136</v>
      </c>
      <c r="X372" t="s">
        <v>365</v>
      </c>
      <c r="AA372" s="94">
        <v>19724.439999999999</v>
      </c>
      <c r="AB372" s="94">
        <v>19724.439999999999</v>
      </c>
      <c r="AC372">
        <f t="shared" si="10"/>
        <v>3000</v>
      </c>
      <c r="AD372" t="str">
        <f t="shared" si="11"/>
        <v>302</v>
      </c>
    </row>
    <row r="373" spans="1:30" hidden="1" x14ac:dyDescent="0.25">
      <c r="A373" t="s">
        <v>371</v>
      </c>
      <c r="B373" t="s">
        <v>324</v>
      </c>
      <c r="C373" t="s">
        <v>335</v>
      </c>
      <c r="D373" t="s">
        <v>266</v>
      </c>
      <c r="E373" t="s">
        <v>122</v>
      </c>
      <c r="F373" t="s">
        <v>159</v>
      </c>
      <c r="G373" t="s">
        <v>160</v>
      </c>
      <c r="H373" t="s">
        <v>304</v>
      </c>
      <c r="I373" t="s">
        <v>124</v>
      </c>
      <c r="J373" t="s">
        <v>125</v>
      </c>
      <c r="K373" t="s">
        <v>336</v>
      </c>
      <c r="N373" t="s">
        <v>370</v>
      </c>
      <c r="O373" t="s">
        <v>328</v>
      </c>
      <c r="P373" t="s">
        <v>337</v>
      </c>
      <c r="Q373" t="s">
        <v>267</v>
      </c>
      <c r="R373" t="s">
        <v>131</v>
      </c>
      <c r="S373" t="s">
        <v>164</v>
      </c>
      <c r="T373" t="s">
        <v>165</v>
      </c>
      <c r="U373" t="s">
        <v>134</v>
      </c>
      <c r="V373" t="s">
        <v>135</v>
      </c>
      <c r="W373" t="s">
        <v>136</v>
      </c>
      <c r="X373" t="s">
        <v>365</v>
      </c>
      <c r="AA373" s="94">
        <v>2803.02</v>
      </c>
      <c r="AB373" s="94">
        <v>2803.02</v>
      </c>
      <c r="AC373">
        <f t="shared" si="10"/>
        <v>3000</v>
      </c>
      <c r="AD373" t="str">
        <f t="shared" si="11"/>
        <v>302</v>
      </c>
    </row>
    <row r="374" spans="1:30" hidden="1" x14ac:dyDescent="0.25">
      <c r="A374" t="s">
        <v>371</v>
      </c>
      <c r="B374" t="s">
        <v>324</v>
      </c>
      <c r="C374" t="s">
        <v>335</v>
      </c>
      <c r="D374" t="s">
        <v>270</v>
      </c>
      <c r="E374" t="s">
        <v>122</v>
      </c>
      <c r="F374" t="s">
        <v>159</v>
      </c>
      <c r="G374" t="s">
        <v>160</v>
      </c>
      <c r="H374" t="s">
        <v>304</v>
      </c>
      <c r="I374" t="s">
        <v>124</v>
      </c>
      <c r="J374" t="s">
        <v>125</v>
      </c>
      <c r="K374" t="s">
        <v>336</v>
      </c>
      <c r="N374" t="s">
        <v>370</v>
      </c>
      <c r="O374" t="s">
        <v>328</v>
      </c>
      <c r="P374" t="s">
        <v>337</v>
      </c>
      <c r="Q374" t="s">
        <v>271</v>
      </c>
      <c r="R374" t="s">
        <v>131</v>
      </c>
      <c r="S374" t="s">
        <v>164</v>
      </c>
      <c r="T374" t="s">
        <v>165</v>
      </c>
      <c r="U374" t="s">
        <v>134</v>
      </c>
      <c r="V374" t="s">
        <v>135</v>
      </c>
      <c r="W374" t="s">
        <v>136</v>
      </c>
      <c r="X374" t="s">
        <v>365</v>
      </c>
      <c r="AA374" s="94">
        <v>2000</v>
      </c>
      <c r="AB374" s="94">
        <v>2000</v>
      </c>
      <c r="AC374">
        <f t="shared" si="10"/>
        <v>3000</v>
      </c>
      <c r="AD374" t="str">
        <f t="shared" si="11"/>
        <v>302</v>
      </c>
    </row>
    <row r="375" spans="1:30" hidden="1" x14ac:dyDescent="0.25">
      <c r="A375" t="s">
        <v>371</v>
      </c>
      <c r="B375" t="s">
        <v>324</v>
      </c>
      <c r="C375" t="s">
        <v>335</v>
      </c>
      <c r="D375" t="s">
        <v>272</v>
      </c>
      <c r="E375" t="s">
        <v>122</v>
      </c>
      <c r="F375" t="s">
        <v>159</v>
      </c>
      <c r="G375" t="s">
        <v>160</v>
      </c>
      <c r="H375" t="s">
        <v>304</v>
      </c>
      <c r="I375" t="s">
        <v>124</v>
      </c>
      <c r="J375" t="s">
        <v>125</v>
      </c>
      <c r="K375" t="s">
        <v>336</v>
      </c>
      <c r="N375" t="s">
        <v>370</v>
      </c>
      <c r="O375" t="s">
        <v>328</v>
      </c>
      <c r="P375" t="s">
        <v>337</v>
      </c>
      <c r="Q375" t="s">
        <v>273</v>
      </c>
      <c r="R375" t="s">
        <v>131</v>
      </c>
      <c r="S375" t="s">
        <v>164</v>
      </c>
      <c r="T375" t="s">
        <v>165</v>
      </c>
      <c r="U375" t="s">
        <v>134</v>
      </c>
      <c r="V375" t="s">
        <v>135</v>
      </c>
      <c r="W375" t="s">
        <v>136</v>
      </c>
      <c r="X375" t="s">
        <v>365</v>
      </c>
      <c r="AA375" s="94">
        <v>20000</v>
      </c>
      <c r="AB375" s="94">
        <v>20000</v>
      </c>
      <c r="AC375">
        <f t="shared" si="10"/>
        <v>3000</v>
      </c>
      <c r="AD375" t="str">
        <f t="shared" si="11"/>
        <v>302</v>
      </c>
    </row>
    <row r="376" spans="1:30" hidden="1" x14ac:dyDescent="0.25">
      <c r="A376" t="s">
        <v>371</v>
      </c>
      <c r="B376" t="s">
        <v>324</v>
      </c>
      <c r="C376" t="s">
        <v>335</v>
      </c>
      <c r="D376" t="s">
        <v>276</v>
      </c>
      <c r="E376" t="s">
        <v>122</v>
      </c>
      <c r="F376" t="s">
        <v>159</v>
      </c>
      <c r="G376" t="s">
        <v>160</v>
      </c>
      <c r="H376" t="s">
        <v>304</v>
      </c>
      <c r="I376" t="s">
        <v>124</v>
      </c>
      <c r="J376" t="s">
        <v>125</v>
      </c>
      <c r="K376" t="s">
        <v>336</v>
      </c>
      <c r="N376" t="s">
        <v>370</v>
      </c>
      <c r="O376" t="s">
        <v>328</v>
      </c>
      <c r="P376" t="s">
        <v>337</v>
      </c>
      <c r="Q376" t="s">
        <v>277</v>
      </c>
      <c r="R376" t="s">
        <v>131</v>
      </c>
      <c r="S376" t="s">
        <v>164</v>
      </c>
      <c r="T376" t="s">
        <v>165</v>
      </c>
      <c r="U376" t="s">
        <v>134</v>
      </c>
      <c r="V376" t="s">
        <v>135</v>
      </c>
      <c r="W376" t="s">
        <v>136</v>
      </c>
      <c r="X376" t="s">
        <v>365</v>
      </c>
      <c r="AA376" s="94">
        <v>21945.94</v>
      </c>
      <c r="AB376" s="94">
        <v>21945.94</v>
      </c>
      <c r="AC376">
        <f t="shared" si="10"/>
        <v>3000</v>
      </c>
      <c r="AD376" t="str">
        <f t="shared" si="11"/>
        <v>302</v>
      </c>
    </row>
    <row r="377" spans="1:30" hidden="1" x14ac:dyDescent="0.25">
      <c r="A377" t="s">
        <v>371</v>
      </c>
      <c r="B377" t="s">
        <v>324</v>
      </c>
      <c r="C377" t="s">
        <v>335</v>
      </c>
      <c r="D377" t="s">
        <v>172</v>
      </c>
      <c r="E377" t="s">
        <v>122</v>
      </c>
      <c r="F377" t="s">
        <v>159</v>
      </c>
      <c r="G377" t="s">
        <v>160</v>
      </c>
      <c r="H377" t="s">
        <v>304</v>
      </c>
      <c r="I377" t="s">
        <v>124</v>
      </c>
      <c r="J377" t="s">
        <v>125</v>
      </c>
      <c r="K377" t="s">
        <v>336</v>
      </c>
      <c r="N377" t="s">
        <v>370</v>
      </c>
      <c r="O377" t="s">
        <v>328</v>
      </c>
      <c r="P377" t="s">
        <v>337</v>
      </c>
      <c r="Q377" t="s">
        <v>173</v>
      </c>
      <c r="R377" t="s">
        <v>131</v>
      </c>
      <c r="S377" t="s">
        <v>164</v>
      </c>
      <c r="T377" t="s">
        <v>165</v>
      </c>
      <c r="U377" t="s">
        <v>134</v>
      </c>
      <c r="V377" t="s">
        <v>135</v>
      </c>
      <c r="W377" t="s">
        <v>136</v>
      </c>
      <c r="X377" t="s">
        <v>365</v>
      </c>
      <c r="AA377" s="94">
        <v>6365.44</v>
      </c>
      <c r="AB377" s="94">
        <v>6365.44</v>
      </c>
      <c r="AC377">
        <f t="shared" si="10"/>
        <v>3000</v>
      </c>
      <c r="AD377" t="str">
        <f t="shared" si="11"/>
        <v>302</v>
      </c>
    </row>
    <row r="378" spans="1:30" hidden="1" x14ac:dyDescent="0.25">
      <c r="A378" t="s">
        <v>371</v>
      </c>
      <c r="B378" t="s">
        <v>324</v>
      </c>
      <c r="C378" t="s">
        <v>335</v>
      </c>
      <c r="D378" t="s">
        <v>174</v>
      </c>
      <c r="E378" t="s">
        <v>122</v>
      </c>
      <c r="F378" t="s">
        <v>159</v>
      </c>
      <c r="G378" t="s">
        <v>160</v>
      </c>
      <c r="H378" t="s">
        <v>304</v>
      </c>
      <c r="I378" t="s">
        <v>124</v>
      </c>
      <c r="J378" t="s">
        <v>125</v>
      </c>
      <c r="K378" t="s">
        <v>336</v>
      </c>
      <c r="N378" t="s">
        <v>370</v>
      </c>
      <c r="O378" t="s">
        <v>328</v>
      </c>
      <c r="P378" t="s">
        <v>337</v>
      </c>
      <c r="Q378" t="s">
        <v>175</v>
      </c>
      <c r="R378" t="s">
        <v>131</v>
      </c>
      <c r="S378" t="s">
        <v>164</v>
      </c>
      <c r="T378" t="s">
        <v>165</v>
      </c>
      <c r="U378" t="s">
        <v>134</v>
      </c>
      <c r="V378" t="s">
        <v>135</v>
      </c>
      <c r="W378" t="s">
        <v>136</v>
      </c>
      <c r="X378" t="s">
        <v>365</v>
      </c>
      <c r="AA378" s="94">
        <v>7035.92</v>
      </c>
      <c r="AB378" s="94">
        <v>7035.92</v>
      </c>
      <c r="AC378">
        <f t="shared" si="10"/>
        <v>3000</v>
      </c>
      <c r="AD378" t="str">
        <f t="shared" si="11"/>
        <v>302</v>
      </c>
    </row>
    <row r="379" spans="1:30" hidden="1" x14ac:dyDescent="0.25">
      <c r="A379" t="s">
        <v>371</v>
      </c>
      <c r="B379" t="s">
        <v>324</v>
      </c>
      <c r="C379" t="s">
        <v>335</v>
      </c>
      <c r="D379" t="s">
        <v>282</v>
      </c>
      <c r="E379" t="s">
        <v>122</v>
      </c>
      <c r="F379" t="s">
        <v>159</v>
      </c>
      <c r="G379" t="s">
        <v>160</v>
      </c>
      <c r="H379" t="s">
        <v>304</v>
      </c>
      <c r="I379" t="s">
        <v>124</v>
      </c>
      <c r="J379" t="s">
        <v>125</v>
      </c>
      <c r="K379" t="s">
        <v>336</v>
      </c>
      <c r="N379" t="s">
        <v>370</v>
      </c>
      <c r="O379" t="s">
        <v>328</v>
      </c>
      <c r="P379" t="s">
        <v>337</v>
      </c>
      <c r="Q379" t="s">
        <v>283</v>
      </c>
      <c r="R379" t="s">
        <v>131</v>
      </c>
      <c r="S379" t="s">
        <v>164</v>
      </c>
      <c r="T379" t="s">
        <v>165</v>
      </c>
      <c r="U379" t="s">
        <v>134</v>
      </c>
      <c r="V379" t="s">
        <v>135</v>
      </c>
      <c r="W379" t="s">
        <v>136</v>
      </c>
      <c r="X379" t="s">
        <v>365</v>
      </c>
      <c r="AA379" s="94">
        <v>766.84</v>
      </c>
      <c r="AB379" s="94">
        <v>766.84</v>
      </c>
      <c r="AC379">
        <f t="shared" si="10"/>
        <v>3000</v>
      </c>
      <c r="AD379" t="str">
        <f t="shared" si="11"/>
        <v>302</v>
      </c>
    </row>
    <row r="380" spans="1:30" hidden="1" x14ac:dyDescent="0.25">
      <c r="A380" t="s">
        <v>371</v>
      </c>
      <c r="B380" t="s">
        <v>324</v>
      </c>
      <c r="C380" t="s">
        <v>335</v>
      </c>
      <c r="D380" t="s">
        <v>286</v>
      </c>
      <c r="E380" t="s">
        <v>122</v>
      </c>
      <c r="F380" t="s">
        <v>159</v>
      </c>
      <c r="G380" t="s">
        <v>160</v>
      </c>
      <c r="H380" t="s">
        <v>304</v>
      </c>
      <c r="I380" t="s">
        <v>124</v>
      </c>
      <c r="J380" t="s">
        <v>125</v>
      </c>
      <c r="K380" t="s">
        <v>336</v>
      </c>
      <c r="N380" t="s">
        <v>370</v>
      </c>
      <c r="O380" t="s">
        <v>328</v>
      </c>
      <c r="P380" t="s">
        <v>337</v>
      </c>
      <c r="Q380" t="s">
        <v>287</v>
      </c>
      <c r="R380" t="s">
        <v>131</v>
      </c>
      <c r="S380" t="s">
        <v>164</v>
      </c>
      <c r="T380" t="s">
        <v>165</v>
      </c>
      <c r="U380" t="s">
        <v>134</v>
      </c>
      <c r="V380" t="s">
        <v>135</v>
      </c>
      <c r="W380" t="s">
        <v>136</v>
      </c>
      <c r="X380" t="s">
        <v>365</v>
      </c>
      <c r="AA380" s="94">
        <v>55720.93</v>
      </c>
      <c r="AB380" s="94">
        <v>55720.93</v>
      </c>
      <c r="AC380">
        <f t="shared" si="10"/>
        <v>3000</v>
      </c>
      <c r="AD380" t="str">
        <f t="shared" si="11"/>
        <v>302</v>
      </c>
    </row>
    <row r="381" spans="1:30" hidden="1" x14ac:dyDescent="0.25">
      <c r="A381" t="s">
        <v>371</v>
      </c>
      <c r="B381" t="s">
        <v>324</v>
      </c>
      <c r="C381" t="s">
        <v>335</v>
      </c>
      <c r="D381" t="s">
        <v>176</v>
      </c>
      <c r="E381" t="s">
        <v>122</v>
      </c>
      <c r="F381" t="s">
        <v>159</v>
      </c>
      <c r="G381" t="s">
        <v>160</v>
      </c>
      <c r="H381" t="s">
        <v>304</v>
      </c>
      <c r="I381" t="s">
        <v>124</v>
      </c>
      <c r="J381" t="s">
        <v>125</v>
      </c>
      <c r="K381" t="s">
        <v>336</v>
      </c>
      <c r="N381" t="s">
        <v>370</v>
      </c>
      <c r="O381" t="s">
        <v>328</v>
      </c>
      <c r="P381" t="s">
        <v>337</v>
      </c>
      <c r="Q381" t="s">
        <v>177</v>
      </c>
      <c r="R381" t="s">
        <v>131</v>
      </c>
      <c r="S381" t="s">
        <v>164</v>
      </c>
      <c r="T381" t="s">
        <v>165</v>
      </c>
      <c r="U381" t="s">
        <v>134</v>
      </c>
      <c r="V381" t="s">
        <v>135</v>
      </c>
      <c r="W381" t="s">
        <v>136</v>
      </c>
      <c r="X381" t="s">
        <v>365</v>
      </c>
      <c r="AA381" s="94">
        <v>1540.8</v>
      </c>
      <c r="AB381" s="94">
        <v>1540.8</v>
      </c>
      <c r="AC381">
        <f t="shared" si="10"/>
        <v>3000</v>
      </c>
      <c r="AD381" t="str">
        <f t="shared" si="11"/>
        <v>302</v>
      </c>
    </row>
    <row r="382" spans="1:30" hidden="1" x14ac:dyDescent="0.25">
      <c r="A382" s="97">
        <v>211113020500001</v>
      </c>
      <c r="B382" s="97">
        <v>139</v>
      </c>
      <c r="C382" s="97" t="s">
        <v>335</v>
      </c>
      <c r="D382" s="97">
        <v>14301</v>
      </c>
      <c r="E382" s="97" t="s">
        <v>122</v>
      </c>
      <c r="F382" s="98">
        <v>15</v>
      </c>
      <c r="G382" s="98" t="s">
        <v>142</v>
      </c>
      <c r="H382" s="97">
        <v>19</v>
      </c>
      <c r="I382" s="97" t="s">
        <v>124</v>
      </c>
      <c r="J382" s="97" t="s">
        <v>125</v>
      </c>
      <c r="K382" s="97">
        <v>118001101</v>
      </c>
      <c r="L382" s="97"/>
      <c r="M382" s="97"/>
      <c r="N382" s="97" t="s">
        <v>370</v>
      </c>
      <c r="O382" s="97" t="s">
        <v>328</v>
      </c>
      <c r="P382" s="97" t="s">
        <v>337</v>
      </c>
      <c r="Q382" s="97" t="s">
        <v>178</v>
      </c>
      <c r="R382" s="97" t="s">
        <v>131</v>
      </c>
      <c r="S382" s="97" t="s">
        <v>149</v>
      </c>
      <c r="T382" s="97" t="s">
        <v>150</v>
      </c>
      <c r="U382" s="97" t="s">
        <v>134</v>
      </c>
      <c r="V382" s="97" t="s">
        <v>135</v>
      </c>
      <c r="W382" s="97" t="s">
        <v>136</v>
      </c>
      <c r="X382" s="97"/>
      <c r="Y382" s="99"/>
      <c r="Z382" s="99"/>
      <c r="AA382" s="99">
        <v>72732.239999999991</v>
      </c>
      <c r="AB382" s="99">
        <v>72732.240000000005</v>
      </c>
      <c r="AC382">
        <f t="shared" si="10"/>
        <v>1000</v>
      </c>
      <c r="AD382" t="str">
        <f t="shared" si="11"/>
        <v>302</v>
      </c>
    </row>
    <row r="383" spans="1:30" hidden="1" x14ac:dyDescent="0.25">
      <c r="A383" s="97">
        <v>211113020600001</v>
      </c>
      <c r="B383" s="97">
        <v>139</v>
      </c>
      <c r="C383" s="97" t="s">
        <v>330</v>
      </c>
      <c r="D383" s="97" t="s">
        <v>141</v>
      </c>
      <c r="E383" s="97" t="s">
        <v>122</v>
      </c>
      <c r="F383" s="98">
        <v>15</v>
      </c>
      <c r="G383" s="98" t="s">
        <v>142</v>
      </c>
      <c r="H383" s="97" t="s">
        <v>143</v>
      </c>
      <c r="I383" s="97" t="s">
        <v>124</v>
      </c>
      <c r="J383" s="97" t="s">
        <v>125</v>
      </c>
      <c r="K383" s="97">
        <v>118001101</v>
      </c>
      <c r="L383" s="97"/>
      <c r="M383" s="97"/>
      <c r="N383" s="97" t="s">
        <v>372</v>
      </c>
      <c r="O383" s="97" t="s">
        <v>328</v>
      </c>
      <c r="P383" s="97" t="s">
        <v>332</v>
      </c>
      <c r="Q383" s="97" t="s">
        <v>148</v>
      </c>
      <c r="R383" s="97" t="s">
        <v>131</v>
      </c>
      <c r="S383" s="97" t="s">
        <v>149</v>
      </c>
      <c r="T383" s="97" t="s">
        <v>150</v>
      </c>
      <c r="U383" s="97" t="s">
        <v>151</v>
      </c>
      <c r="V383" s="97" t="s">
        <v>135</v>
      </c>
      <c r="W383" s="97" t="s">
        <v>136</v>
      </c>
      <c r="X383" s="97"/>
      <c r="Y383" s="99"/>
      <c r="Z383" s="99"/>
      <c r="AA383" s="99">
        <v>840000</v>
      </c>
      <c r="AB383" s="99">
        <v>840000</v>
      </c>
      <c r="AC383">
        <f t="shared" si="10"/>
        <v>1000</v>
      </c>
      <c r="AD383" t="str">
        <f t="shared" si="11"/>
        <v>302</v>
      </c>
    </row>
    <row r="384" spans="1:30" hidden="1" x14ac:dyDescent="0.25">
      <c r="A384" s="97">
        <v>211113020600001</v>
      </c>
      <c r="B384" s="97">
        <v>139</v>
      </c>
      <c r="C384" s="97" t="s">
        <v>330</v>
      </c>
      <c r="D384" s="97">
        <v>13201</v>
      </c>
      <c r="E384" s="97" t="s">
        <v>122</v>
      </c>
      <c r="F384" s="98">
        <v>15</v>
      </c>
      <c r="G384" s="98" t="s">
        <v>142</v>
      </c>
      <c r="H384" s="97">
        <v>19</v>
      </c>
      <c r="I384" s="97" t="s">
        <v>124</v>
      </c>
      <c r="J384" s="97" t="s">
        <v>125</v>
      </c>
      <c r="K384" s="97">
        <v>118001101</v>
      </c>
      <c r="L384" s="97"/>
      <c r="M384" s="97"/>
      <c r="N384" s="97" t="s">
        <v>372</v>
      </c>
      <c r="O384" s="97" t="s">
        <v>328</v>
      </c>
      <c r="P384" s="97" t="s">
        <v>332</v>
      </c>
      <c r="Q384" s="97" t="s">
        <v>152</v>
      </c>
      <c r="R384" s="97" t="s">
        <v>131</v>
      </c>
      <c r="S384" s="97" t="s">
        <v>149</v>
      </c>
      <c r="T384" s="97" t="s">
        <v>150</v>
      </c>
      <c r="U384" s="97" t="s">
        <v>134</v>
      </c>
      <c r="V384" s="97" t="s">
        <v>135</v>
      </c>
      <c r="W384" s="97" t="s">
        <v>136</v>
      </c>
      <c r="X384" s="97"/>
      <c r="Y384" s="99"/>
      <c r="Z384" s="99"/>
      <c r="AA384" s="99">
        <v>35000</v>
      </c>
      <c r="AB384" s="99">
        <v>35000</v>
      </c>
      <c r="AC384">
        <f t="shared" si="10"/>
        <v>1000</v>
      </c>
      <c r="AD384" t="str">
        <f t="shared" si="11"/>
        <v>302</v>
      </c>
    </row>
    <row r="385" spans="1:30" hidden="1" x14ac:dyDescent="0.25">
      <c r="A385" s="97">
        <v>211113020600001</v>
      </c>
      <c r="B385" s="97">
        <v>139</v>
      </c>
      <c r="C385" s="97" t="s">
        <v>330</v>
      </c>
      <c r="D385" s="97">
        <v>13203</v>
      </c>
      <c r="E385" s="97" t="s">
        <v>122</v>
      </c>
      <c r="F385" s="98">
        <v>15</v>
      </c>
      <c r="G385" s="98" t="s">
        <v>142</v>
      </c>
      <c r="H385" s="97">
        <v>19</v>
      </c>
      <c r="I385" s="97" t="s">
        <v>124</v>
      </c>
      <c r="J385" s="97" t="s">
        <v>125</v>
      </c>
      <c r="K385" s="97">
        <v>118001101</v>
      </c>
      <c r="L385" s="97"/>
      <c r="M385" s="97"/>
      <c r="N385" s="97" t="s">
        <v>372</v>
      </c>
      <c r="O385" s="97" t="s">
        <v>328</v>
      </c>
      <c r="P385" s="97" t="s">
        <v>332</v>
      </c>
      <c r="Q385" s="97" t="s">
        <v>153</v>
      </c>
      <c r="R385" s="97" t="s">
        <v>131</v>
      </c>
      <c r="S385" s="97" t="s">
        <v>149</v>
      </c>
      <c r="T385" s="97" t="s">
        <v>150</v>
      </c>
      <c r="U385" s="97" t="s">
        <v>134</v>
      </c>
      <c r="V385" s="97" t="s">
        <v>135</v>
      </c>
      <c r="W385" s="97" t="s">
        <v>136</v>
      </c>
      <c r="X385" s="97"/>
      <c r="Y385" s="99"/>
      <c r="Z385" s="99"/>
      <c r="AA385" s="99">
        <v>140000</v>
      </c>
      <c r="AB385" s="99">
        <v>140000</v>
      </c>
      <c r="AC385">
        <f t="shared" si="10"/>
        <v>1000</v>
      </c>
      <c r="AD385" t="str">
        <f t="shared" si="11"/>
        <v>302</v>
      </c>
    </row>
    <row r="386" spans="1:30" hidden="1" x14ac:dyDescent="0.25">
      <c r="A386" s="97">
        <v>211113020600001</v>
      </c>
      <c r="B386" s="97">
        <v>139</v>
      </c>
      <c r="C386" s="97" t="s">
        <v>330</v>
      </c>
      <c r="D386" s="97">
        <v>14101</v>
      </c>
      <c r="E386" s="97" t="s">
        <v>122</v>
      </c>
      <c r="F386" s="98">
        <v>15</v>
      </c>
      <c r="G386" s="98" t="s">
        <v>142</v>
      </c>
      <c r="H386" s="97">
        <v>19</v>
      </c>
      <c r="I386" s="97" t="s">
        <v>124</v>
      </c>
      <c r="J386" s="97" t="s">
        <v>125</v>
      </c>
      <c r="K386" s="97">
        <v>118001101</v>
      </c>
      <c r="L386" s="97"/>
      <c r="M386" s="97"/>
      <c r="N386" s="97" t="s">
        <v>372</v>
      </c>
      <c r="O386" s="97" t="s">
        <v>328</v>
      </c>
      <c r="P386" s="97" t="s">
        <v>332</v>
      </c>
      <c r="Q386" s="97" t="s">
        <v>154</v>
      </c>
      <c r="R386" s="97" t="s">
        <v>131</v>
      </c>
      <c r="S386" s="97" t="s">
        <v>149</v>
      </c>
      <c r="T386" s="97" t="s">
        <v>150</v>
      </c>
      <c r="U386" s="97" t="s">
        <v>134</v>
      </c>
      <c r="V386" s="97" t="s">
        <v>135</v>
      </c>
      <c r="W386" s="97" t="s">
        <v>136</v>
      </c>
      <c r="X386" s="97"/>
      <c r="Y386" s="99"/>
      <c r="Z386" s="99"/>
      <c r="AA386" s="99">
        <v>46200</v>
      </c>
      <c r="AB386" s="99">
        <v>46200</v>
      </c>
      <c r="AC386">
        <f t="shared" si="10"/>
        <v>1000</v>
      </c>
      <c r="AD386" t="str">
        <f t="shared" si="11"/>
        <v>302</v>
      </c>
    </row>
    <row r="387" spans="1:30" hidden="1" x14ac:dyDescent="0.25">
      <c r="A387" s="97">
        <v>211113020600001</v>
      </c>
      <c r="B387" s="97">
        <v>139</v>
      </c>
      <c r="C387" s="97" t="s">
        <v>330</v>
      </c>
      <c r="D387" s="97">
        <v>14103</v>
      </c>
      <c r="E387" s="97" t="s">
        <v>122</v>
      </c>
      <c r="F387" s="98">
        <v>15</v>
      </c>
      <c r="G387" s="98" t="s">
        <v>142</v>
      </c>
      <c r="H387" s="97">
        <v>19</v>
      </c>
      <c r="I387" s="97" t="s">
        <v>124</v>
      </c>
      <c r="J387" s="97" t="s">
        <v>125</v>
      </c>
      <c r="K387" s="97">
        <v>118001101</v>
      </c>
      <c r="L387" s="97"/>
      <c r="M387" s="97"/>
      <c r="N387" s="97" t="s">
        <v>372</v>
      </c>
      <c r="O387" s="97" t="s">
        <v>328</v>
      </c>
      <c r="P387" s="97" t="s">
        <v>332</v>
      </c>
      <c r="Q387" s="97" t="s">
        <v>155</v>
      </c>
      <c r="R387" s="97" t="s">
        <v>131</v>
      </c>
      <c r="S387" s="97" t="s">
        <v>149</v>
      </c>
      <c r="T387" s="97" t="s">
        <v>150</v>
      </c>
      <c r="U387" s="97" t="s">
        <v>134</v>
      </c>
      <c r="V387" s="97" t="s">
        <v>135</v>
      </c>
      <c r="W387" s="97" t="s">
        <v>136</v>
      </c>
      <c r="X387" s="97"/>
      <c r="Y387" s="99"/>
      <c r="Z387" s="99"/>
      <c r="AA387" s="99">
        <v>18900</v>
      </c>
      <c r="AB387" s="99">
        <v>18900</v>
      </c>
      <c r="AC387">
        <f t="shared" ref="AC387:AC450" si="12">MID(D387,1,1)*1000</f>
        <v>1000</v>
      </c>
      <c r="AD387" t="str">
        <f t="shared" ref="AD387:AD450" si="13">MID(A387,6,3)</f>
        <v>302</v>
      </c>
    </row>
    <row r="388" spans="1:30" hidden="1" x14ac:dyDescent="0.25">
      <c r="A388" s="97">
        <v>211113020600001</v>
      </c>
      <c r="B388" s="97">
        <v>139</v>
      </c>
      <c r="C388" s="97" t="s">
        <v>330</v>
      </c>
      <c r="D388" s="97">
        <v>14201</v>
      </c>
      <c r="E388" s="97" t="s">
        <v>122</v>
      </c>
      <c r="F388" s="98">
        <v>15</v>
      </c>
      <c r="G388" s="98" t="s">
        <v>142</v>
      </c>
      <c r="H388" s="97">
        <v>19</v>
      </c>
      <c r="I388" s="97" t="s">
        <v>124</v>
      </c>
      <c r="J388" s="97" t="s">
        <v>125</v>
      </c>
      <c r="K388" s="97">
        <v>118001101</v>
      </c>
      <c r="L388" s="97"/>
      <c r="M388" s="97"/>
      <c r="N388" s="97" t="s">
        <v>372</v>
      </c>
      <c r="O388" s="97" t="s">
        <v>328</v>
      </c>
      <c r="P388" s="97" t="s">
        <v>332</v>
      </c>
      <c r="Q388" s="97" t="s">
        <v>156</v>
      </c>
      <c r="R388" s="97" t="s">
        <v>131</v>
      </c>
      <c r="S388" s="97" t="s">
        <v>149</v>
      </c>
      <c r="T388" s="97" t="s">
        <v>150</v>
      </c>
      <c r="U388" s="97" t="s">
        <v>134</v>
      </c>
      <c r="V388" s="97" t="s">
        <v>135</v>
      </c>
      <c r="W388" s="97" t="s">
        <v>136</v>
      </c>
      <c r="X388" s="97"/>
      <c r="Y388" s="99"/>
      <c r="Z388" s="99"/>
      <c r="AA388" s="99">
        <v>42000</v>
      </c>
      <c r="AB388" s="99">
        <v>42000</v>
      </c>
      <c r="AC388">
        <f t="shared" si="12"/>
        <v>1000</v>
      </c>
      <c r="AD388" t="str">
        <f t="shared" si="13"/>
        <v>302</v>
      </c>
    </row>
    <row r="389" spans="1:30" hidden="1" x14ac:dyDescent="0.25">
      <c r="A389" t="s">
        <v>373</v>
      </c>
      <c r="B389" t="s">
        <v>324</v>
      </c>
      <c r="C389" t="s">
        <v>330</v>
      </c>
      <c r="D389" t="s">
        <v>186</v>
      </c>
      <c r="E389" t="s">
        <v>122</v>
      </c>
      <c r="F389" t="s">
        <v>159</v>
      </c>
      <c r="G389" t="s">
        <v>160</v>
      </c>
      <c r="H389" t="s">
        <v>304</v>
      </c>
      <c r="I389" t="s">
        <v>124</v>
      </c>
      <c r="J389" t="s">
        <v>125</v>
      </c>
      <c r="K389" t="s">
        <v>336</v>
      </c>
      <c r="N389" t="s">
        <v>372</v>
      </c>
      <c r="O389" t="s">
        <v>328</v>
      </c>
      <c r="P389" t="s">
        <v>332</v>
      </c>
      <c r="Q389" t="s">
        <v>188</v>
      </c>
      <c r="R389" t="s">
        <v>131</v>
      </c>
      <c r="S389" t="s">
        <v>164</v>
      </c>
      <c r="T389" t="s">
        <v>165</v>
      </c>
      <c r="U389" t="s">
        <v>134</v>
      </c>
      <c r="V389" t="s">
        <v>135</v>
      </c>
      <c r="W389" t="s">
        <v>136</v>
      </c>
      <c r="X389" t="s">
        <v>365</v>
      </c>
      <c r="AA389" s="94">
        <v>12318.94</v>
      </c>
      <c r="AB389" s="94">
        <v>12318.94</v>
      </c>
      <c r="AC389">
        <f t="shared" si="12"/>
        <v>2000</v>
      </c>
      <c r="AD389" t="str">
        <f t="shared" si="13"/>
        <v>302</v>
      </c>
    </row>
    <row r="390" spans="1:30" hidden="1" x14ac:dyDescent="0.25">
      <c r="A390" t="s">
        <v>373</v>
      </c>
      <c r="B390" t="s">
        <v>324</v>
      </c>
      <c r="C390" t="s">
        <v>330</v>
      </c>
      <c r="D390" t="s">
        <v>190</v>
      </c>
      <c r="E390" t="s">
        <v>122</v>
      </c>
      <c r="F390" t="s">
        <v>159</v>
      </c>
      <c r="G390" t="s">
        <v>160</v>
      </c>
      <c r="H390" t="s">
        <v>304</v>
      </c>
      <c r="I390" t="s">
        <v>124</v>
      </c>
      <c r="J390" t="s">
        <v>125</v>
      </c>
      <c r="K390" t="s">
        <v>336</v>
      </c>
      <c r="N390" t="s">
        <v>372</v>
      </c>
      <c r="O390" t="s">
        <v>328</v>
      </c>
      <c r="P390" t="s">
        <v>332</v>
      </c>
      <c r="Q390" t="s">
        <v>191</v>
      </c>
      <c r="R390" t="s">
        <v>131</v>
      </c>
      <c r="S390" t="s">
        <v>164</v>
      </c>
      <c r="T390" t="s">
        <v>165</v>
      </c>
      <c r="U390" t="s">
        <v>134</v>
      </c>
      <c r="V390" t="s">
        <v>135</v>
      </c>
      <c r="W390" t="s">
        <v>136</v>
      </c>
      <c r="X390" t="s">
        <v>365</v>
      </c>
      <c r="AA390" s="94">
        <v>965.11</v>
      </c>
      <c r="AB390" s="94">
        <v>965.11</v>
      </c>
      <c r="AC390">
        <f t="shared" si="12"/>
        <v>2000</v>
      </c>
      <c r="AD390" t="str">
        <f t="shared" si="13"/>
        <v>302</v>
      </c>
    </row>
    <row r="391" spans="1:30" hidden="1" x14ac:dyDescent="0.25">
      <c r="A391" t="s">
        <v>373</v>
      </c>
      <c r="B391" t="s">
        <v>324</v>
      </c>
      <c r="C391" t="s">
        <v>330</v>
      </c>
      <c r="D391" t="s">
        <v>192</v>
      </c>
      <c r="E391" t="s">
        <v>122</v>
      </c>
      <c r="F391" t="s">
        <v>159</v>
      </c>
      <c r="G391" t="s">
        <v>160</v>
      </c>
      <c r="H391" t="s">
        <v>304</v>
      </c>
      <c r="I391" t="s">
        <v>124</v>
      </c>
      <c r="J391" t="s">
        <v>125</v>
      </c>
      <c r="K391" t="s">
        <v>336</v>
      </c>
      <c r="N391" t="s">
        <v>372</v>
      </c>
      <c r="O391" t="s">
        <v>328</v>
      </c>
      <c r="P391" t="s">
        <v>332</v>
      </c>
      <c r="Q391" t="s">
        <v>193</v>
      </c>
      <c r="R391" t="s">
        <v>131</v>
      </c>
      <c r="S391" t="s">
        <v>164</v>
      </c>
      <c r="T391" t="s">
        <v>165</v>
      </c>
      <c r="U391" t="s">
        <v>134</v>
      </c>
      <c r="V391" t="s">
        <v>135</v>
      </c>
      <c r="W391" t="s">
        <v>136</v>
      </c>
      <c r="X391" t="s">
        <v>365</v>
      </c>
      <c r="AA391" s="94">
        <v>36702.79</v>
      </c>
      <c r="AB391" s="94">
        <v>36702.79</v>
      </c>
      <c r="AC391">
        <f t="shared" si="12"/>
        <v>2000</v>
      </c>
      <c r="AD391" t="str">
        <f t="shared" si="13"/>
        <v>302</v>
      </c>
    </row>
    <row r="392" spans="1:30" hidden="1" x14ac:dyDescent="0.25">
      <c r="A392" t="s">
        <v>373</v>
      </c>
      <c r="B392" t="s">
        <v>324</v>
      </c>
      <c r="C392" t="s">
        <v>330</v>
      </c>
      <c r="D392" t="s">
        <v>198</v>
      </c>
      <c r="E392" t="s">
        <v>122</v>
      </c>
      <c r="F392" t="s">
        <v>159</v>
      </c>
      <c r="G392" t="s">
        <v>160</v>
      </c>
      <c r="H392" t="s">
        <v>304</v>
      </c>
      <c r="I392" t="s">
        <v>124</v>
      </c>
      <c r="J392" t="s">
        <v>125</v>
      </c>
      <c r="K392" t="s">
        <v>336</v>
      </c>
      <c r="N392" t="s">
        <v>372</v>
      </c>
      <c r="O392" t="s">
        <v>328</v>
      </c>
      <c r="P392" t="s">
        <v>332</v>
      </c>
      <c r="Q392" t="s">
        <v>199</v>
      </c>
      <c r="R392" t="s">
        <v>131</v>
      </c>
      <c r="S392" t="s">
        <v>164</v>
      </c>
      <c r="T392" t="s">
        <v>165</v>
      </c>
      <c r="U392" t="s">
        <v>134</v>
      </c>
      <c r="V392" t="s">
        <v>135</v>
      </c>
      <c r="W392" t="s">
        <v>136</v>
      </c>
      <c r="X392" t="s">
        <v>365</v>
      </c>
      <c r="AA392" s="94">
        <v>9261.1200000000008</v>
      </c>
      <c r="AB392" s="94">
        <v>9261.1200000000008</v>
      </c>
      <c r="AC392">
        <f t="shared" si="12"/>
        <v>2000</v>
      </c>
      <c r="AD392" t="str">
        <f t="shared" si="13"/>
        <v>302</v>
      </c>
    </row>
    <row r="393" spans="1:30" hidden="1" x14ac:dyDescent="0.25">
      <c r="A393" t="s">
        <v>373</v>
      </c>
      <c r="B393" t="s">
        <v>324</v>
      </c>
      <c r="C393" t="s">
        <v>330</v>
      </c>
      <c r="D393" t="s">
        <v>200</v>
      </c>
      <c r="E393" t="s">
        <v>122</v>
      </c>
      <c r="F393" t="s">
        <v>159</v>
      </c>
      <c r="G393" t="s">
        <v>160</v>
      </c>
      <c r="H393" t="s">
        <v>304</v>
      </c>
      <c r="I393" t="s">
        <v>124</v>
      </c>
      <c r="J393" t="s">
        <v>125</v>
      </c>
      <c r="K393" t="s">
        <v>336</v>
      </c>
      <c r="N393" t="s">
        <v>372</v>
      </c>
      <c r="O393" t="s">
        <v>328</v>
      </c>
      <c r="P393" t="s">
        <v>332</v>
      </c>
      <c r="Q393" t="s">
        <v>201</v>
      </c>
      <c r="R393" t="s">
        <v>131</v>
      </c>
      <c r="S393" t="s">
        <v>164</v>
      </c>
      <c r="T393" t="s">
        <v>165</v>
      </c>
      <c r="U393" t="s">
        <v>134</v>
      </c>
      <c r="V393" t="s">
        <v>135</v>
      </c>
      <c r="W393" t="s">
        <v>136</v>
      </c>
      <c r="X393" t="s">
        <v>365</v>
      </c>
      <c r="AA393" s="94">
        <v>15088.2</v>
      </c>
      <c r="AB393" s="94">
        <v>15088.2</v>
      </c>
      <c r="AC393">
        <f t="shared" si="12"/>
        <v>2000</v>
      </c>
      <c r="AD393" t="str">
        <f t="shared" si="13"/>
        <v>302</v>
      </c>
    </row>
    <row r="394" spans="1:30" hidden="1" x14ac:dyDescent="0.25">
      <c r="A394" t="s">
        <v>373</v>
      </c>
      <c r="B394" t="s">
        <v>324</v>
      </c>
      <c r="C394" t="s">
        <v>330</v>
      </c>
      <c r="D394" t="s">
        <v>206</v>
      </c>
      <c r="E394" t="s">
        <v>122</v>
      </c>
      <c r="F394" t="s">
        <v>159</v>
      </c>
      <c r="G394" t="s">
        <v>160</v>
      </c>
      <c r="H394" t="s">
        <v>304</v>
      </c>
      <c r="I394" t="s">
        <v>124</v>
      </c>
      <c r="J394" t="s">
        <v>125</v>
      </c>
      <c r="K394" t="s">
        <v>336</v>
      </c>
      <c r="N394" t="s">
        <v>372</v>
      </c>
      <c r="O394" t="s">
        <v>328</v>
      </c>
      <c r="P394" t="s">
        <v>332</v>
      </c>
      <c r="Q394" t="s">
        <v>207</v>
      </c>
      <c r="R394" t="s">
        <v>131</v>
      </c>
      <c r="S394" t="s">
        <v>164</v>
      </c>
      <c r="T394" t="s">
        <v>165</v>
      </c>
      <c r="U394" t="s">
        <v>134</v>
      </c>
      <c r="V394" t="s">
        <v>135</v>
      </c>
      <c r="W394" t="s">
        <v>136</v>
      </c>
      <c r="X394" t="s">
        <v>365</v>
      </c>
      <c r="AA394" s="94">
        <v>2009.91</v>
      </c>
      <c r="AB394" s="94">
        <v>2009.91</v>
      </c>
      <c r="AC394">
        <f t="shared" si="12"/>
        <v>2000</v>
      </c>
      <c r="AD394" t="str">
        <f t="shared" si="13"/>
        <v>302</v>
      </c>
    </row>
    <row r="395" spans="1:30" hidden="1" x14ac:dyDescent="0.25">
      <c r="A395" t="s">
        <v>373</v>
      </c>
      <c r="B395" t="s">
        <v>324</v>
      </c>
      <c r="C395" t="s">
        <v>330</v>
      </c>
      <c r="D395" t="s">
        <v>214</v>
      </c>
      <c r="E395" t="s">
        <v>122</v>
      </c>
      <c r="F395" t="s">
        <v>159</v>
      </c>
      <c r="G395" t="s">
        <v>160</v>
      </c>
      <c r="H395" t="s">
        <v>304</v>
      </c>
      <c r="I395" t="s">
        <v>124</v>
      </c>
      <c r="J395" t="s">
        <v>125</v>
      </c>
      <c r="K395" t="s">
        <v>336</v>
      </c>
      <c r="N395" t="s">
        <v>372</v>
      </c>
      <c r="O395" t="s">
        <v>328</v>
      </c>
      <c r="P395" t="s">
        <v>332</v>
      </c>
      <c r="Q395" t="s">
        <v>215</v>
      </c>
      <c r="R395" t="s">
        <v>131</v>
      </c>
      <c r="S395" t="s">
        <v>164</v>
      </c>
      <c r="T395" t="s">
        <v>165</v>
      </c>
      <c r="U395" t="s">
        <v>134</v>
      </c>
      <c r="V395" t="s">
        <v>135</v>
      </c>
      <c r="W395" t="s">
        <v>136</v>
      </c>
      <c r="X395" t="s">
        <v>365</v>
      </c>
      <c r="AA395" s="94">
        <v>29179</v>
      </c>
      <c r="AB395" s="94">
        <v>29179</v>
      </c>
      <c r="AC395">
        <f t="shared" si="12"/>
        <v>2000</v>
      </c>
      <c r="AD395" t="str">
        <f t="shared" si="13"/>
        <v>302</v>
      </c>
    </row>
    <row r="396" spans="1:30" hidden="1" x14ac:dyDescent="0.25">
      <c r="A396" t="s">
        <v>373</v>
      </c>
      <c r="B396" t="s">
        <v>324</v>
      </c>
      <c r="C396" t="s">
        <v>330</v>
      </c>
      <c r="D396" t="s">
        <v>230</v>
      </c>
      <c r="E396" t="s">
        <v>122</v>
      </c>
      <c r="F396" t="s">
        <v>159</v>
      </c>
      <c r="G396" t="s">
        <v>160</v>
      </c>
      <c r="H396" t="s">
        <v>304</v>
      </c>
      <c r="I396" t="s">
        <v>124</v>
      </c>
      <c r="J396" t="s">
        <v>125</v>
      </c>
      <c r="K396" t="s">
        <v>336</v>
      </c>
      <c r="N396" t="s">
        <v>372</v>
      </c>
      <c r="O396" t="s">
        <v>328</v>
      </c>
      <c r="P396" t="s">
        <v>332</v>
      </c>
      <c r="Q396" t="s">
        <v>231</v>
      </c>
      <c r="R396" t="s">
        <v>131</v>
      </c>
      <c r="S396" t="s">
        <v>164</v>
      </c>
      <c r="T396" t="s">
        <v>165</v>
      </c>
      <c r="U396" t="s">
        <v>134</v>
      </c>
      <c r="V396" t="s">
        <v>135</v>
      </c>
      <c r="W396" t="s">
        <v>136</v>
      </c>
      <c r="X396" t="s">
        <v>365</v>
      </c>
      <c r="AA396" s="94">
        <v>4000</v>
      </c>
      <c r="AB396" s="94">
        <v>4000</v>
      </c>
      <c r="AC396">
        <f t="shared" si="12"/>
        <v>2000</v>
      </c>
      <c r="AD396" t="str">
        <f t="shared" si="13"/>
        <v>302</v>
      </c>
    </row>
    <row r="397" spans="1:30" hidden="1" x14ac:dyDescent="0.25">
      <c r="A397" t="s">
        <v>373</v>
      </c>
      <c r="B397" t="s">
        <v>324</v>
      </c>
      <c r="C397" t="s">
        <v>330</v>
      </c>
      <c r="D397" t="s">
        <v>232</v>
      </c>
      <c r="E397" t="s">
        <v>122</v>
      </c>
      <c r="F397" t="s">
        <v>159</v>
      </c>
      <c r="G397" t="s">
        <v>160</v>
      </c>
      <c r="H397" t="s">
        <v>304</v>
      </c>
      <c r="I397" t="s">
        <v>124</v>
      </c>
      <c r="J397" t="s">
        <v>125</v>
      </c>
      <c r="K397" t="s">
        <v>336</v>
      </c>
      <c r="N397" t="s">
        <v>372</v>
      </c>
      <c r="O397" t="s">
        <v>328</v>
      </c>
      <c r="P397" t="s">
        <v>332</v>
      </c>
      <c r="Q397" t="s">
        <v>233</v>
      </c>
      <c r="R397" t="s">
        <v>131</v>
      </c>
      <c r="S397" t="s">
        <v>164</v>
      </c>
      <c r="T397" t="s">
        <v>165</v>
      </c>
      <c r="U397" t="s">
        <v>134</v>
      </c>
      <c r="V397" t="s">
        <v>135</v>
      </c>
      <c r="W397" t="s">
        <v>136</v>
      </c>
      <c r="X397" t="s">
        <v>365</v>
      </c>
      <c r="AA397" s="94">
        <v>842.3</v>
      </c>
      <c r="AB397" s="94">
        <v>842.3</v>
      </c>
      <c r="AC397">
        <f t="shared" si="12"/>
        <v>2000</v>
      </c>
      <c r="AD397" t="str">
        <f t="shared" si="13"/>
        <v>302</v>
      </c>
    </row>
    <row r="398" spans="1:30" hidden="1" x14ac:dyDescent="0.25">
      <c r="A398" t="s">
        <v>373</v>
      </c>
      <c r="B398" t="s">
        <v>324</v>
      </c>
      <c r="C398" t="s">
        <v>330</v>
      </c>
      <c r="D398" t="s">
        <v>242</v>
      </c>
      <c r="E398" t="s">
        <v>122</v>
      </c>
      <c r="F398" t="s">
        <v>159</v>
      </c>
      <c r="G398" t="s">
        <v>160</v>
      </c>
      <c r="H398" t="s">
        <v>304</v>
      </c>
      <c r="I398" t="s">
        <v>124</v>
      </c>
      <c r="J398" t="s">
        <v>125</v>
      </c>
      <c r="K398" t="s">
        <v>336</v>
      </c>
      <c r="N398" t="s">
        <v>372</v>
      </c>
      <c r="O398" t="s">
        <v>328</v>
      </c>
      <c r="P398" t="s">
        <v>332</v>
      </c>
      <c r="Q398" t="s">
        <v>243</v>
      </c>
      <c r="R398" t="s">
        <v>131</v>
      </c>
      <c r="S398" t="s">
        <v>164</v>
      </c>
      <c r="T398" t="s">
        <v>165</v>
      </c>
      <c r="U398" t="s">
        <v>134</v>
      </c>
      <c r="V398" t="s">
        <v>135</v>
      </c>
      <c r="W398" t="s">
        <v>136</v>
      </c>
      <c r="X398" t="s">
        <v>365</v>
      </c>
      <c r="AA398" s="94">
        <v>844.09</v>
      </c>
      <c r="AB398" s="94">
        <v>844.09</v>
      </c>
      <c r="AC398">
        <f t="shared" si="12"/>
        <v>3000</v>
      </c>
      <c r="AD398" t="str">
        <f t="shared" si="13"/>
        <v>302</v>
      </c>
    </row>
    <row r="399" spans="1:30" hidden="1" x14ac:dyDescent="0.25">
      <c r="A399" t="s">
        <v>373</v>
      </c>
      <c r="B399" t="s">
        <v>324</v>
      </c>
      <c r="C399" t="s">
        <v>330</v>
      </c>
      <c r="D399" t="s">
        <v>315</v>
      </c>
      <c r="E399" t="s">
        <v>122</v>
      </c>
      <c r="F399" t="s">
        <v>159</v>
      </c>
      <c r="G399" t="s">
        <v>160</v>
      </c>
      <c r="H399" t="s">
        <v>304</v>
      </c>
      <c r="I399" t="s">
        <v>124</v>
      </c>
      <c r="J399" t="s">
        <v>125</v>
      </c>
      <c r="K399" t="s">
        <v>336</v>
      </c>
      <c r="N399" t="s">
        <v>372</v>
      </c>
      <c r="O399" t="s">
        <v>328</v>
      </c>
      <c r="P399" t="s">
        <v>332</v>
      </c>
      <c r="Q399" t="s">
        <v>316</v>
      </c>
      <c r="R399" t="s">
        <v>131</v>
      </c>
      <c r="S399" t="s">
        <v>164</v>
      </c>
      <c r="T399" t="s">
        <v>165</v>
      </c>
      <c r="U399" t="s">
        <v>134</v>
      </c>
      <c r="V399" t="s">
        <v>135</v>
      </c>
      <c r="W399" t="s">
        <v>136</v>
      </c>
      <c r="X399" t="s">
        <v>365</v>
      </c>
      <c r="AA399" s="94">
        <v>3974.77</v>
      </c>
      <c r="AB399" s="94">
        <v>3974.77</v>
      </c>
      <c r="AC399">
        <f t="shared" si="12"/>
        <v>3000</v>
      </c>
      <c r="AD399" t="str">
        <f t="shared" si="13"/>
        <v>302</v>
      </c>
    </row>
    <row r="400" spans="1:30" hidden="1" x14ac:dyDescent="0.25">
      <c r="A400" t="s">
        <v>373</v>
      </c>
      <c r="B400" t="s">
        <v>324</v>
      </c>
      <c r="C400" t="s">
        <v>330</v>
      </c>
      <c r="D400" t="s">
        <v>254</v>
      </c>
      <c r="E400" t="s">
        <v>122</v>
      </c>
      <c r="F400" t="s">
        <v>159</v>
      </c>
      <c r="G400" t="s">
        <v>160</v>
      </c>
      <c r="H400" t="s">
        <v>304</v>
      </c>
      <c r="I400" t="s">
        <v>124</v>
      </c>
      <c r="J400" t="s">
        <v>125</v>
      </c>
      <c r="K400" t="s">
        <v>336</v>
      </c>
      <c r="N400" t="s">
        <v>372</v>
      </c>
      <c r="O400" t="s">
        <v>328</v>
      </c>
      <c r="P400" t="s">
        <v>332</v>
      </c>
      <c r="Q400" t="s">
        <v>255</v>
      </c>
      <c r="R400" t="s">
        <v>131</v>
      </c>
      <c r="S400" t="s">
        <v>164</v>
      </c>
      <c r="T400" t="s">
        <v>165</v>
      </c>
      <c r="U400" t="s">
        <v>134</v>
      </c>
      <c r="V400" t="s">
        <v>135</v>
      </c>
      <c r="W400" t="s">
        <v>136</v>
      </c>
      <c r="X400" t="s">
        <v>365</v>
      </c>
      <c r="AA400" s="94">
        <v>253.38</v>
      </c>
      <c r="AB400" s="94">
        <v>253.38</v>
      </c>
      <c r="AC400">
        <f t="shared" si="12"/>
        <v>3000</v>
      </c>
      <c r="AD400" t="str">
        <f t="shared" si="13"/>
        <v>302</v>
      </c>
    </row>
    <row r="401" spans="1:30" hidden="1" x14ac:dyDescent="0.25">
      <c r="A401" t="s">
        <v>373</v>
      </c>
      <c r="B401" t="s">
        <v>324</v>
      </c>
      <c r="C401" t="s">
        <v>330</v>
      </c>
      <c r="D401" t="s">
        <v>343</v>
      </c>
      <c r="E401" t="s">
        <v>122</v>
      </c>
      <c r="F401" t="s">
        <v>159</v>
      </c>
      <c r="G401" t="s">
        <v>160</v>
      </c>
      <c r="H401" t="s">
        <v>304</v>
      </c>
      <c r="I401" t="s">
        <v>124</v>
      </c>
      <c r="J401" t="s">
        <v>125</v>
      </c>
      <c r="K401" t="s">
        <v>336</v>
      </c>
      <c r="N401" t="s">
        <v>372</v>
      </c>
      <c r="O401" t="s">
        <v>328</v>
      </c>
      <c r="P401" t="s">
        <v>332</v>
      </c>
      <c r="Q401" t="s">
        <v>307</v>
      </c>
      <c r="R401" t="s">
        <v>131</v>
      </c>
      <c r="S401" t="s">
        <v>164</v>
      </c>
      <c r="T401" t="s">
        <v>165</v>
      </c>
      <c r="U401" t="s">
        <v>134</v>
      </c>
      <c r="V401" t="s">
        <v>135</v>
      </c>
      <c r="W401" t="s">
        <v>136</v>
      </c>
      <c r="X401" t="s">
        <v>365</v>
      </c>
      <c r="AA401" s="94">
        <v>190535.07</v>
      </c>
      <c r="AB401" s="94">
        <v>190535.07</v>
      </c>
      <c r="AC401">
        <f t="shared" si="12"/>
        <v>3000</v>
      </c>
      <c r="AD401" t="str">
        <f t="shared" si="13"/>
        <v>302</v>
      </c>
    </row>
    <row r="402" spans="1:30" hidden="1" x14ac:dyDescent="0.25">
      <c r="A402" t="s">
        <v>373</v>
      </c>
      <c r="B402" t="s">
        <v>324</v>
      </c>
      <c r="C402" t="s">
        <v>330</v>
      </c>
      <c r="D402" t="s">
        <v>256</v>
      </c>
      <c r="E402" t="s">
        <v>122</v>
      </c>
      <c r="F402" t="s">
        <v>159</v>
      </c>
      <c r="G402" t="s">
        <v>160</v>
      </c>
      <c r="H402" t="s">
        <v>304</v>
      </c>
      <c r="I402" t="s">
        <v>124</v>
      </c>
      <c r="J402" t="s">
        <v>125</v>
      </c>
      <c r="K402" t="s">
        <v>336</v>
      </c>
      <c r="N402" t="s">
        <v>372</v>
      </c>
      <c r="O402" t="s">
        <v>328</v>
      </c>
      <c r="P402" t="s">
        <v>332</v>
      </c>
      <c r="Q402" t="s">
        <v>257</v>
      </c>
      <c r="R402" t="s">
        <v>131</v>
      </c>
      <c r="S402" t="s">
        <v>164</v>
      </c>
      <c r="T402" t="s">
        <v>165</v>
      </c>
      <c r="U402" t="s">
        <v>134</v>
      </c>
      <c r="V402" t="s">
        <v>135</v>
      </c>
      <c r="W402" t="s">
        <v>136</v>
      </c>
      <c r="X402" t="s">
        <v>365</v>
      </c>
      <c r="AA402" s="94">
        <v>2272.1799999999998</v>
      </c>
      <c r="AB402" s="94">
        <v>2272.1799999999998</v>
      </c>
      <c r="AC402">
        <f t="shared" si="12"/>
        <v>3000</v>
      </c>
      <c r="AD402" t="str">
        <f t="shared" si="13"/>
        <v>302</v>
      </c>
    </row>
    <row r="403" spans="1:30" hidden="1" x14ac:dyDescent="0.25">
      <c r="A403" t="s">
        <v>373</v>
      </c>
      <c r="B403" t="s">
        <v>324</v>
      </c>
      <c r="C403" t="s">
        <v>330</v>
      </c>
      <c r="D403" t="s">
        <v>346</v>
      </c>
      <c r="E403" t="s">
        <v>122</v>
      </c>
      <c r="F403" t="s">
        <v>159</v>
      </c>
      <c r="G403" t="s">
        <v>160</v>
      </c>
      <c r="H403" t="s">
        <v>304</v>
      </c>
      <c r="I403" t="s">
        <v>124</v>
      </c>
      <c r="J403" t="s">
        <v>125</v>
      </c>
      <c r="K403" t="s">
        <v>336</v>
      </c>
      <c r="N403" t="s">
        <v>372</v>
      </c>
      <c r="O403" t="s">
        <v>328</v>
      </c>
      <c r="P403" t="s">
        <v>332</v>
      </c>
      <c r="Q403" t="s">
        <v>347</v>
      </c>
      <c r="R403" t="s">
        <v>131</v>
      </c>
      <c r="S403" t="s">
        <v>164</v>
      </c>
      <c r="T403" t="s">
        <v>165</v>
      </c>
      <c r="U403" t="s">
        <v>134</v>
      </c>
      <c r="V403" t="s">
        <v>135</v>
      </c>
      <c r="W403" t="s">
        <v>136</v>
      </c>
      <c r="X403" t="s">
        <v>365</v>
      </c>
      <c r="AA403" s="94">
        <v>44126.64</v>
      </c>
      <c r="AB403" s="94">
        <v>44126.64</v>
      </c>
      <c r="AC403">
        <f t="shared" si="12"/>
        <v>3000</v>
      </c>
      <c r="AD403" t="str">
        <f t="shared" si="13"/>
        <v>302</v>
      </c>
    </row>
    <row r="404" spans="1:30" hidden="1" x14ac:dyDescent="0.25">
      <c r="A404" t="s">
        <v>373</v>
      </c>
      <c r="B404" t="s">
        <v>324</v>
      </c>
      <c r="C404" t="s">
        <v>330</v>
      </c>
      <c r="D404" t="s">
        <v>264</v>
      </c>
      <c r="E404" t="s">
        <v>122</v>
      </c>
      <c r="F404" t="s">
        <v>159</v>
      </c>
      <c r="G404" t="s">
        <v>160</v>
      </c>
      <c r="H404" t="s">
        <v>304</v>
      </c>
      <c r="I404" t="s">
        <v>124</v>
      </c>
      <c r="J404" t="s">
        <v>125</v>
      </c>
      <c r="K404" t="s">
        <v>336</v>
      </c>
      <c r="N404" t="s">
        <v>372</v>
      </c>
      <c r="O404" t="s">
        <v>328</v>
      </c>
      <c r="P404" t="s">
        <v>332</v>
      </c>
      <c r="Q404" t="s">
        <v>265</v>
      </c>
      <c r="R404" t="s">
        <v>131</v>
      </c>
      <c r="S404" t="s">
        <v>164</v>
      </c>
      <c r="T404" t="s">
        <v>165</v>
      </c>
      <c r="U404" t="s">
        <v>134</v>
      </c>
      <c r="V404" t="s">
        <v>135</v>
      </c>
      <c r="W404" t="s">
        <v>136</v>
      </c>
      <c r="X404" t="s">
        <v>365</v>
      </c>
      <c r="AA404" s="94">
        <v>3366.56</v>
      </c>
      <c r="AB404" s="94">
        <v>3366.56</v>
      </c>
      <c r="AC404">
        <f t="shared" si="12"/>
        <v>3000</v>
      </c>
      <c r="AD404" t="str">
        <f t="shared" si="13"/>
        <v>302</v>
      </c>
    </row>
    <row r="405" spans="1:30" hidden="1" x14ac:dyDescent="0.25">
      <c r="A405" t="s">
        <v>373</v>
      </c>
      <c r="B405" t="s">
        <v>324</v>
      </c>
      <c r="C405" t="s">
        <v>330</v>
      </c>
      <c r="D405" t="s">
        <v>266</v>
      </c>
      <c r="E405" t="s">
        <v>122</v>
      </c>
      <c r="F405" t="s">
        <v>159</v>
      </c>
      <c r="G405" t="s">
        <v>160</v>
      </c>
      <c r="H405" t="s">
        <v>304</v>
      </c>
      <c r="I405" t="s">
        <v>124</v>
      </c>
      <c r="J405" t="s">
        <v>125</v>
      </c>
      <c r="K405" t="s">
        <v>336</v>
      </c>
      <c r="N405" t="s">
        <v>372</v>
      </c>
      <c r="O405" t="s">
        <v>328</v>
      </c>
      <c r="P405" t="s">
        <v>332</v>
      </c>
      <c r="Q405" t="s">
        <v>267</v>
      </c>
      <c r="R405" t="s">
        <v>131</v>
      </c>
      <c r="S405" t="s">
        <v>164</v>
      </c>
      <c r="T405" t="s">
        <v>165</v>
      </c>
      <c r="U405" t="s">
        <v>134</v>
      </c>
      <c r="V405" t="s">
        <v>135</v>
      </c>
      <c r="W405" t="s">
        <v>136</v>
      </c>
      <c r="X405" t="s">
        <v>365</v>
      </c>
      <c r="AA405" s="94">
        <v>2154.7600000000002</v>
      </c>
      <c r="AB405" s="94">
        <v>2154.7600000000002</v>
      </c>
      <c r="AC405">
        <f t="shared" si="12"/>
        <v>3000</v>
      </c>
      <c r="AD405" t="str">
        <f t="shared" si="13"/>
        <v>302</v>
      </c>
    </row>
    <row r="406" spans="1:30" hidden="1" x14ac:dyDescent="0.25">
      <c r="A406" t="s">
        <v>373</v>
      </c>
      <c r="B406" t="s">
        <v>324</v>
      </c>
      <c r="C406" t="s">
        <v>330</v>
      </c>
      <c r="D406" t="s">
        <v>272</v>
      </c>
      <c r="E406" t="s">
        <v>122</v>
      </c>
      <c r="F406" t="s">
        <v>159</v>
      </c>
      <c r="G406" t="s">
        <v>160</v>
      </c>
      <c r="H406" t="s">
        <v>304</v>
      </c>
      <c r="I406" t="s">
        <v>124</v>
      </c>
      <c r="J406" t="s">
        <v>125</v>
      </c>
      <c r="K406" t="s">
        <v>336</v>
      </c>
      <c r="N406" t="s">
        <v>372</v>
      </c>
      <c r="O406" t="s">
        <v>328</v>
      </c>
      <c r="P406" t="s">
        <v>332</v>
      </c>
      <c r="Q406" t="s">
        <v>273</v>
      </c>
      <c r="R406" t="s">
        <v>131</v>
      </c>
      <c r="S406" t="s">
        <v>164</v>
      </c>
      <c r="T406" t="s">
        <v>165</v>
      </c>
      <c r="U406" t="s">
        <v>134</v>
      </c>
      <c r="V406" t="s">
        <v>135</v>
      </c>
      <c r="W406" t="s">
        <v>136</v>
      </c>
      <c r="X406" t="s">
        <v>365</v>
      </c>
      <c r="AA406" s="94">
        <v>14875.6</v>
      </c>
      <c r="AB406" s="94">
        <v>14875.6</v>
      </c>
      <c r="AC406">
        <f t="shared" si="12"/>
        <v>3000</v>
      </c>
      <c r="AD406" t="str">
        <f t="shared" si="13"/>
        <v>302</v>
      </c>
    </row>
    <row r="407" spans="1:30" hidden="1" x14ac:dyDescent="0.25">
      <c r="A407" t="s">
        <v>373</v>
      </c>
      <c r="B407" t="s">
        <v>324</v>
      </c>
      <c r="C407" t="s">
        <v>330</v>
      </c>
      <c r="D407" t="s">
        <v>276</v>
      </c>
      <c r="E407" t="s">
        <v>122</v>
      </c>
      <c r="F407" t="s">
        <v>159</v>
      </c>
      <c r="G407" t="s">
        <v>160</v>
      </c>
      <c r="H407" t="s">
        <v>304</v>
      </c>
      <c r="I407" t="s">
        <v>124</v>
      </c>
      <c r="J407" t="s">
        <v>125</v>
      </c>
      <c r="K407" t="s">
        <v>336</v>
      </c>
      <c r="N407" t="s">
        <v>372</v>
      </c>
      <c r="O407" t="s">
        <v>328</v>
      </c>
      <c r="P407" t="s">
        <v>332</v>
      </c>
      <c r="Q407" t="s">
        <v>277</v>
      </c>
      <c r="R407" t="s">
        <v>131</v>
      </c>
      <c r="S407" t="s">
        <v>164</v>
      </c>
      <c r="T407" t="s">
        <v>165</v>
      </c>
      <c r="U407" t="s">
        <v>134</v>
      </c>
      <c r="V407" t="s">
        <v>135</v>
      </c>
      <c r="W407" t="s">
        <v>136</v>
      </c>
      <c r="X407" t="s">
        <v>365</v>
      </c>
      <c r="AA407" s="94">
        <v>1802.5</v>
      </c>
      <c r="AB407" s="94">
        <v>1802.5</v>
      </c>
      <c r="AC407">
        <f t="shared" si="12"/>
        <v>3000</v>
      </c>
      <c r="AD407" t="str">
        <f t="shared" si="13"/>
        <v>302</v>
      </c>
    </row>
    <row r="408" spans="1:30" hidden="1" x14ac:dyDescent="0.25">
      <c r="A408" t="s">
        <v>373</v>
      </c>
      <c r="B408" t="s">
        <v>324</v>
      </c>
      <c r="C408" t="s">
        <v>330</v>
      </c>
      <c r="D408" t="s">
        <v>172</v>
      </c>
      <c r="E408" t="s">
        <v>122</v>
      </c>
      <c r="F408" t="s">
        <v>159</v>
      </c>
      <c r="G408" t="s">
        <v>160</v>
      </c>
      <c r="H408" t="s">
        <v>304</v>
      </c>
      <c r="I408" t="s">
        <v>124</v>
      </c>
      <c r="J408" t="s">
        <v>125</v>
      </c>
      <c r="K408" t="s">
        <v>336</v>
      </c>
      <c r="N408" t="s">
        <v>372</v>
      </c>
      <c r="O408" t="s">
        <v>328</v>
      </c>
      <c r="P408" t="s">
        <v>332</v>
      </c>
      <c r="Q408" t="s">
        <v>173</v>
      </c>
      <c r="R408" t="s">
        <v>131</v>
      </c>
      <c r="S408" t="s">
        <v>164</v>
      </c>
      <c r="T408" t="s">
        <v>165</v>
      </c>
      <c r="U408" t="s">
        <v>134</v>
      </c>
      <c r="V408" t="s">
        <v>135</v>
      </c>
      <c r="W408" t="s">
        <v>136</v>
      </c>
      <c r="X408" t="s">
        <v>365</v>
      </c>
      <c r="AA408" s="94">
        <v>30090.21</v>
      </c>
      <c r="AB408" s="94">
        <v>30090.21</v>
      </c>
      <c r="AC408">
        <f t="shared" si="12"/>
        <v>3000</v>
      </c>
      <c r="AD408" t="str">
        <f t="shared" si="13"/>
        <v>302</v>
      </c>
    </row>
    <row r="409" spans="1:30" hidden="1" x14ac:dyDescent="0.25">
      <c r="A409" t="s">
        <v>373</v>
      </c>
      <c r="B409" t="s">
        <v>324</v>
      </c>
      <c r="C409" t="s">
        <v>330</v>
      </c>
      <c r="D409" t="s">
        <v>321</v>
      </c>
      <c r="E409" t="s">
        <v>122</v>
      </c>
      <c r="F409" t="s">
        <v>159</v>
      </c>
      <c r="G409" t="s">
        <v>160</v>
      </c>
      <c r="H409" t="s">
        <v>304</v>
      </c>
      <c r="I409" t="s">
        <v>124</v>
      </c>
      <c r="J409" t="s">
        <v>125</v>
      </c>
      <c r="K409" t="s">
        <v>336</v>
      </c>
      <c r="N409" t="s">
        <v>372</v>
      </c>
      <c r="O409" t="s">
        <v>328</v>
      </c>
      <c r="P409" t="s">
        <v>332</v>
      </c>
      <c r="Q409" t="s">
        <v>322</v>
      </c>
      <c r="R409" t="s">
        <v>131</v>
      </c>
      <c r="S409" t="s">
        <v>164</v>
      </c>
      <c r="T409" t="s">
        <v>165</v>
      </c>
      <c r="U409" t="s">
        <v>134</v>
      </c>
      <c r="V409" t="s">
        <v>135</v>
      </c>
      <c r="W409" t="s">
        <v>136</v>
      </c>
      <c r="X409" t="s">
        <v>365</v>
      </c>
      <c r="AA409" s="94">
        <v>1339</v>
      </c>
      <c r="AB409" s="94">
        <v>1339</v>
      </c>
      <c r="AC409">
        <f t="shared" si="12"/>
        <v>3000</v>
      </c>
      <c r="AD409" t="str">
        <f t="shared" si="13"/>
        <v>302</v>
      </c>
    </row>
    <row r="410" spans="1:30" hidden="1" x14ac:dyDescent="0.25">
      <c r="A410" t="s">
        <v>373</v>
      </c>
      <c r="B410" t="s">
        <v>324</v>
      </c>
      <c r="C410" t="s">
        <v>330</v>
      </c>
      <c r="D410" t="s">
        <v>174</v>
      </c>
      <c r="E410" t="s">
        <v>122</v>
      </c>
      <c r="F410" t="s">
        <v>159</v>
      </c>
      <c r="G410" t="s">
        <v>160</v>
      </c>
      <c r="H410" t="s">
        <v>304</v>
      </c>
      <c r="I410" t="s">
        <v>124</v>
      </c>
      <c r="J410" t="s">
        <v>125</v>
      </c>
      <c r="K410" t="s">
        <v>336</v>
      </c>
      <c r="N410" t="s">
        <v>372</v>
      </c>
      <c r="O410" t="s">
        <v>328</v>
      </c>
      <c r="P410" t="s">
        <v>332</v>
      </c>
      <c r="Q410" t="s">
        <v>175</v>
      </c>
      <c r="R410" t="s">
        <v>131</v>
      </c>
      <c r="S410" t="s">
        <v>164</v>
      </c>
      <c r="T410" t="s">
        <v>165</v>
      </c>
      <c r="U410" t="s">
        <v>134</v>
      </c>
      <c r="V410" t="s">
        <v>135</v>
      </c>
      <c r="W410" t="s">
        <v>136</v>
      </c>
      <c r="X410" t="s">
        <v>365</v>
      </c>
      <c r="AA410" s="94">
        <v>28243.99</v>
      </c>
      <c r="AB410" s="94">
        <v>28243.99</v>
      </c>
      <c r="AC410">
        <f t="shared" si="12"/>
        <v>3000</v>
      </c>
      <c r="AD410" t="str">
        <f t="shared" si="13"/>
        <v>302</v>
      </c>
    </row>
    <row r="411" spans="1:30" hidden="1" x14ac:dyDescent="0.25">
      <c r="A411" t="s">
        <v>373</v>
      </c>
      <c r="B411" t="s">
        <v>324</v>
      </c>
      <c r="C411" t="s">
        <v>330</v>
      </c>
      <c r="D411" t="s">
        <v>282</v>
      </c>
      <c r="E411" t="s">
        <v>122</v>
      </c>
      <c r="F411" t="s">
        <v>159</v>
      </c>
      <c r="G411" t="s">
        <v>160</v>
      </c>
      <c r="H411" t="s">
        <v>304</v>
      </c>
      <c r="I411" t="s">
        <v>124</v>
      </c>
      <c r="J411" t="s">
        <v>125</v>
      </c>
      <c r="K411" t="s">
        <v>336</v>
      </c>
      <c r="N411" t="s">
        <v>372</v>
      </c>
      <c r="O411" t="s">
        <v>328</v>
      </c>
      <c r="P411" t="s">
        <v>332</v>
      </c>
      <c r="Q411" t="s">
        <v>283</v>
      </c>
      <c r="R411" t="s">
        <v>131</v>
      </c>
      <c r="S411" t="s">
        <v>164</v>
      </c>
      <c r="T411" t="s">
        <v>165</v>
      </c>
      <c r="U411" t="s">
        <v>134</v>
      </c>
      <c r="V411" t="s">
        <v>135</v>
      </c>
      <c r="W411" t="s">
        <v>136</v>
      </c>
      <c r="X411" t="s">
        <v>365</v>
      </c>
      <c r="AA411" s="94">
        <v>1019.7</v>
      </c>
      <c r="AB411" s="94">
        <v>1019.7</v>
      </c>
      <c r="AC411">
        <f t="shared" si="12"/>
        <v>3000</v>
      </c>
      <c r="AD411" t="str">
        <f t="shared" si="13"/>
        <v>302</v>
      </c>
    </row>
    <row r="412" spans="1:30" hidden="1" x14ac:dyDescent="0.25">
      <c r="A412" t="s">
        <v>373</v>
      </c>
      <c r="B412" t="s">
        <v>324</v>
      </c>
      <c r="C412" t="s">
        <v>330</v>
      </c>
      <c r="D412" t="s">
        <v>286</v>
      </c>
      <c r="E412" t="s">
        <v>122</v>
      </c>
      <c r="F412" t="s">
        <v>159</v>
      </c>
      <c r="G412" t="s">
        <v>160</v>
      </c>
      <c r="H412" t="s">
        <v>304</v>
      </c>
      <c r="I412" t="s">
        <v>124</v>
      </c>
      <c r="J412" t="s">
        <v>125</v>
      </c>
      <c r="K412" t="s">
        <v>336</v>
      </c>
      <c r="N412" t="s">
        <v>372</v>
      </c>
      <c r="O412" t="s">
        <v>328</v>
      </c>
      <c r="P412" t="s">
        <v>332</v>
      </c>
      <c r="Q412" t="s">
        <v>287</v>
      </c>
      <c r="R412" t="s">
        <v>131</v>
      </c>
      <c r="S412" t="s">
        <v>164</v>
      </c>
      <c r="T412" t="s">
        <v>165</v>
      </c>
      <c r="U412" t="s">
        <v>134</v>
      </c>
      <c r="V412" t="s">
        <v>135</v>
      </c>
      <c r="W412" t="s">
        <v>136</v>
      </c>
      <c r="X412" t="s">
        <v>365</v>
      </c>
      <c r="AA412" s="94">
        <v>21411.06</v>
      </c>
      <c r="AB412" s="94">
        <v>21411.06</v>
      </c>
      <c r="AC412">
        <f t="shared" si="12"/>
        <v>3000</v>
      </c>
      <c r="AD412" t="str">
        <f t="shared" si="13"/>
        <v>302</v>
      </c>
    </row>
    <row r="413" spans="1:30" hidden="1" x14ac:dyDescent="0.25">
      <c r="A413" t="s">
        <v>373</v>
      </c>
      <c r="B413" t="s">
        <v>324</v>
      </c>
      <c r="C413" t="s">
        <v>330</v>
      </c>
      <c r="D413" t="s">
        <v>176</v>
      </c>
      <c r="E413" t="s">
        <v>122</v>
      </c>
      <c r="F413" t="s">
        <v>159</v>
      </c>
      <c r="G413" t="s">
        <v>160</v>
      </c>
      <c r="H413" t="s">
        <v>304</v>
      </c>
      <c r="I413" t="s">
        <v>124</v>
      </c>
      <c r="J413" t="s">
        <v>125</v>
      </c>
      <c r="K413" t="s">
        <v>336</v>
      </c>
      <c r="N413" t="s">
        <v>372</v>
      </c>
      <c r="O413" t="s">
        <v>328</v>
      </c>
      <c r="P413" t="s">
        <v>332</v>
      </c>
      <c r="Q413" t="s">
        <v>177</v>
      </c>
      <c r="R413" t="s">
        <v>131</v>
      </c>
      <c r="S413" t="s">
        <v>164</v>
      </c>
      <c r="T413" t="s">
        <v>165</v>
      </c>
      <c r="U413" t="s">
        <v>134</v>
      </c>
      <c r="V413" t="s">
        <v>135</v>
      </c>
      <c r="W413" t="s">
        <v>136</v>
      </c>
      <c r="X413" t="s">
        <v>365</v>
      </c>
      <c r="AA413" s="94">
        <v>1020.52</v>
      </c>
      <c r="AB413" s="94">
        <v>1020.52</v>
      </c>
      <c r="AC413">
        <f t="shared" si="12"/>
        <v>3000</v>
      </c>
      <c r="AD413" t="str">
        <f t="shared" si="13"/>
        <v>302</v>
      </c>
    </row>
    <row r="414" spans="1:30" hidden="1" x14ac:dyDescent="0.25">
      <c r="A414" t="s">
        <v>374</v>
      </c>
      <c r="B414" t="s">
        <v>324</v>
      </c>
      <c r="C414" t="s">
        <v>325</v>
      </c>
      <c r="D414" t="s">
        <v>186</v>
      </c>
      <c r="E414" t="s">
        <v>122</v>
      </c>
      <c r="F414" t="s">
        <v>159</v>
      </c>
      <c r="G414" t="s">
        <v>160</v>
      </c>
      <c r="H414" t="s">
        <v>304</v>
      </c>
      <c r="I414" t="s">
        <v>124</v>
      </c>
      <c r="J414" t="s">
        <v>125</v>
      </c>
      <c r="K414" t="s">
        <v>336</v>
      </c>
      <c r="N414" t="s">
        <v>375</v>
      </c>
      <c r="O414" t="s">
        <v>328</v>
      </c>
      <c r="P414" t="s">
        <v>329</v>
      </c>
      <c r="Q414" t="s">
        <v>188</v>
      </c>
      <c r="R414" t="s">
        <v>131</v>
      </c>
      <c r="S414" t="s">
        <v>164</v>
      </c>
      <c r="T414" t="s">
        <v>165</v>
      </c>
      <c r="U414" t="s">
        <v>134</v>
      </c>
      <c r="V414" t="s">
        <v>135</v>
      </c>
      <c r="W414" t="s">
        <v>136</v>
      </c>
      <c r="X414" t="s">
        <v>365</v>
      </c>
      <c r="AA414" s="94">
        <v>0</v>
      </c>
      <c r="AB414" s="94">
        <v>0</v>
      </c>
      <c r="AC414">
        <f t="shared" si="12"/>
        <v>2000</v>
      </c>
      <c r="AD414" t="str">
        <f t="shared" si="13"/>
        <v>302</v>
      </c>
    </row>
    <row r="415" spans="1:30" hidden="1" x14ac:dyDescent="0.25">
      <c r="A415" t="s">
        <v>374</v>
      </c>
      <c r="B415" t="s">
        <v>324</v>
      </c>
      <c r="C415" t="s">
        <v>325</v>
      </c>
      <c r="D415" t="s">
        <v>190</v>
      </c>
      <c r="E415" t="s">
        <v>122</v>
      </c>
      <c r="F415" t="s">
        <v>159</v>
      </c>
      <c r="G415" t="s">
        <v>160</v>
      </c>
      <c r="H415" t="s">
        <v>304</v>
      </c>
      <c r="I415" t="s">
        <v>124</v>
      </c>
      <c r="J415" t="s">
        <v>125</v>
      </c>
      <c r="K415" t="s">
        <v>336</v>
      </c>
      <c r="N415" t="s">
        <v>375</v>
      </c>
      <c r="O415" t="s">
        <v>328</v>
      </c>
      <c r="P415" t="s">
        <v>329</v>
      </c>
      <c r="Q415" t="s">
        <v>191</v>
      </c>
      <c r="R415" t="s">
        <v>131</v>
      </c>
      <c r="S415" t="s">
        <v>164</v>
      </c>
      <c r="T415" t="s">
        <v>165</v>
      </c>
      <c r="U415" t="s">
        <v>134</v>
      </c>
      <c r="V415" t="s">
        <v>135</v>
      </c>
      <c r="W415" t="s">
        <v>136</v>
      </c>
      <c r="X415" t="s">
        <v>365</v>
      </c>
      <c r="AA415" s="94">
        <v>0</v>
      </c>
      <c r="AB415" s="94">
        <v>0</v>
      </c>
      <c r="AC415">
        <f t="shared" si="12"/>
        <v>2000</v>
      </c>
      <c r="AD415" t="str">
        <f t="shared" si="13"/>
        <v>302</v>
      </c>
    </row>
    <row r="416" spans="1:30" hidden="1" x14ac:dyDescent="0.25">
      <c r="A416" t="s">
        <v>374</v>
      </c>
      <c r="B416" t="s">
        <v>324</v>
      </c>
      <c r="C416" t="s">
        <v>325</v>
      </c>
      <c r="D416" t="s">
        <v>192</v>
      </c>
      <c r="E416" t="s">
        <v>122</v>
      </c>
      <c r="F416" t="s">
        <v>159</v>
      </c>
      <c r="G416" t="s">
        <v>160</v>
      </c>
      <c r="H416" t="s">
        <v>304</v>
      </c>
      <c r="I416" t="s">
        <v>124</v>
      </c>
      <c r="J416" t="s">
        <v>125</v>
      </c>
      <c r="K416" t="s">
        <v>336</v>
      </c>
      <c r="N416" t="s">
        <v>375</v>
      </c>
      <c r="O416" t="s">
        <v>328</v>
      </c>
      <c r="P416" t="s">
        <v>329</v>
      </c>
      <c r="Q416" t="s">
        <v>193</v>
      </c>
      <c r="R416" t="s">
        <v>131</v>
      </c>
      <c r="S416" t="s">
        <v>164</v>
      </c>
      <c r="T416" t="s">
        <v>165</v>
      </c>
      <c r="U416" t="s">
        <v>134</v>
      </c>
      <c r="V416" t="s">
        <v>135</v>
      </c>
      <c r="W416" t="s">
        <v>136</v>
      </c>
      <c r="X416" t="s">
        <v>365</v>
      </c>
      <c r="AA416" s="94">
        <v>0</v>
      </c>
      <c r="AB416" s="94">
        <v>0</v>
      </c>
      <c r="AC416">
        <f t="shared" si="12"/>
        <v>2000</v>
      </c>
      <c r="AD416" t="str">
        <f t="shared" si="13"/>
        <v>302</v>
      </c>
    </row>
    <row r="417" spans="1:30" hidden="1" x14ac:dyDescent="0.25">
      <c r="A417" t="s">
        <v>374</v>
      </c>
      <c r="B417" t="s">
        <v>324</v>
      </c>
      <c r="C417" t="s">
        <v>325</v>
      </c>
      <c r="D417" t="s">
        <v>198</v>
      </c>
      <c r="E417" t="s">
        <v>122</v>
      </c>
      <c r="F417" t="s">
        <v>159</v>
      </c>
      <c r="G417" t="s">
        <v>160</v>
      </c>
      <c r="H417" t="s">
        <v>304</v>
      </c>
      <c r="I417" t="s">
        <v>124</v>
      </c>
      <c r="J417" t="s">
        <v>125</v>
      </c>
      <c r="K417" t="s">
        <v>336</v>
      </c>
      <c r="N417" t="s">
        <v>375</v>
      </c>
      <c r="O417" t="s">
        <v>328</v>
      </c>
      <c r="P417" t="s">
        <v>329</v>
      </c>
      <c r="Q417" t="s">
        <v>199</v>
      </c>
      <c r="R417" t="s">
        <v>131</v>
      </c>
      <c r="S417" t="s">
        <v>164</v>
      </c>
      <c r="T417" t="s">
        <v>165</v>
      </c>
      <c r="U417" t="s">
        <v>134</v>
      </c>
      <c r="V417" t="s">
        <v>135</v>
      </c>
      <c r="W417" t="s">
        <v>136</v>
      </c>
      <c r="X417" t="s">
        <v>365</v>
      </c>
      <c r="AA417" s="94">
        <v>0</v>
      </c>
      <c r="AB417" s="94">
        <v>0</v>
      </c>
      <c r="AC417">
        <f t="shared" si="12"/>
        <v>2000</v>
      </c>
      <c r="AD417" t="str">
        <f t="shared" si="13"/>
        <v>302</v>
      </c>
    </row>
    <row r="418" spans="1:30" hidden="1" x14ac:dyDescent="0.25">
      <c r="A418" t="s">
        <v>374</v>
      </c>
      <c r="B418" t="s">
        <v>324</v>
      </c>
      <c r="C418" t="s">
        <v>325</v>
      </c>
      <c r="D418" t="s">
        <v>200</v>
      </c>
      <c r="E418" t="s">
        <v>122</v>
      </c>
      <c r="F418" t="s">
        <v>159</v>
      </c>
      <c r="G418" t="s">
        <v>160</v>
      </c>
      <c r="H418" t="s">
        <v>304</v>
      </c>
      <c r="I418" t="s">
        <v>124</v>
      </c>
      <c r="J418" t="s">
        <v>125</v>
      </c>
      <c r="K418" t="s">
        <v>336</v>
      </c>
      <c r="N418" t="s">
        <v>375</v>
      </c>
      <c r="O418" t="s">
        <v>328</v>
      </c>
      <c r="P418" t="s">
        <v>329</v>
      </c>
      <c r="Q418" t="s">
        <v>201</v>
      </c>
      <c r="R418" t="s">
        <v>131</v>
      </c>
      <c r="S418" t="s">
        <v>164</v>
      </c>
      <c r="T418" t="s">
        <v>165</v>
      </c>
      <c r="U418" t="s">
        <v>134</v>
      </c>
      <c r="V418" t="s">
        <v>135</v>
      </c>
      <c r="W418" t="s">
        <v>136</v>
      </c>
      <c r="X418" t="s">
        <v>365</v>
      </c>
      <c r="AA418" s="94">
        <v>0</v>
      </c>
      <c r="AB418" s="94">
        <v>0</v>
      </c>
      <c r="AC418">
        <f t="shared" si="12"/>
        <v>2000</v>
      </c>
      <c r="AD418" t="str">
        <f t="shared" si="13"/>
        <v>302</v>
      </c>
    </row>
    <row r="419" spans="1:30" hidden="1" x14ac:dyDescent="0.25">
      <c r="A419" t="s">
        <v>374</v>
      </c>
      <c r="B419" t="s">
        <v>324</v>
      </c>
      <c r="C419" t="s">
        <v>325</v>
      </c>
      <c r="D419" t="s">
        <v>206</v>
      </c>
      <c r="E419" t="s">
        <v>122</v>
      </c>
      <c r="F419" t="s">
        <v>159</v>
      </c>
      <c r="G419" t="s">
        <v>160</v>
      </c>
      <c r="H419" t="s">
        <v>304</v>
      </c>
      <c r="I419" t="s">
        <v>124</v>
      </c>
      <c r="J419" t="s">
        <v>125</v>
      </c>
      <c r="K419" t="s">
        <v>336</v>
      </c>
      <c r="N419" t="s">
        <v>375</v>
      </c>
      <c r="O419" t="s">
        <v>328</v>
      </c>
      <c r="P419" t="s">
        <v>329</v>
      </c>
      <c r="Q419" t="s">
        <v>207</v>
      </c>
      <c r="R419" t="s">
        <v>131</v>
      </c>
      <c r="S419" t="s">
        <v>164</v>
      </c>
      <c r="T419" t="s">
        <v>165</v>
      </c>
      <c r="U419" t="s">
        <v>134</v>
      </c>
      <c r="V419" t="s">
        <v>135</v>
      </c>
      <c r="W419" t="s">
        <v>136</v>
      </c>
      <c r="X419" t="s">
        <v>365</v>
      </c>
      <c r="AA419" s="94">
        <v>0</v>
      </c>
      <c r="AB419" s="94">
        <v>0</v>
      </c>
      <c r="AC419">
        <f t="shared" si="12"/>
        <v>2000</v>
      </c>
      <c r="AD419" t="str">
        <f t="shared" si="13"/>
        <v>302</v>
      </c>
    </row>
    <row r="420" spans="1:30" hidden="1" x14ac:dyDescent="0.25">
      <c r="A420" t="s">
        <v>374</v>
      </c>
      <c r="B420" t="s">
        <v>324</v>
      </c>
      <c r="C420" t="s">
        <v>325</v>
      </c>
      <c r="D420" t="s">
        <v>376</v>
      </c>
      <c r="E420" t="s">
        <v>122</v>
      </c>
      <c r="F420" t="s">
        <v>159</v>
      </c>
      <c r="G420" t="s">
        <v>160</v>
      </c>
      <c r="H420" t="s">
        <v>304</v>
      </c>
      <c r="I420" t="s">
        <v>124</v>
      </c>
      <c r="J420" t="s">
        <v>125</v>
      </c>
      <c r="K420" t="s">
        <v>336</v>
      </c>
      <c r="N420" t="s">
        <v>375</v>
      </c>
      <c r="O420" t="s">
        <v>328</v>
      </c>
      <c r="P420" t="s">
        <v>329</v>
      </c>
      <c r="Q420" t="s">
        <v>377</v>
      </c>
      <c r="R420" t="s">
        <v>131</v>
      </c>
      <c r="S420" t="s">
        <v>164</v>
      </c>
      <c r="T420" t="s">
        <v>165</v>
      </c>
      <c r="U420" t="s">
        <v>134</v>
      </c>
      <c r="V420" t="s">
        <v>135</v>
      </c>
      <c r="W420" t="s">
        <v>136</v>
      </c>
      <c r="X420" t="s">
        <v>365</v>
      </c>
      <c r="AA420" s="94">
        <v>0</v>
      </c>
      <c r="AB420" s="94">
        <v>0</v>
      </c>
      <c r="AC420">
        <f t="shared" si="12"/>
        <v>2000</v>
      </c>
      <c r="AD420" t="str">
        <f t="shared" si="13"/>
        <v>302</v>
      </c>
    </row>
    <row r="421" spans="1:30" hidden="1" x14ac:dyDescent="0.25">
      <c r="A421" t="s">
        <v>374</v>
      </c>
      <c r="B421" t="s">
        <v>324</v>
      </c>
      <c r="C421" t="s">
        <v>325</v>
      </c>
      <c r="D421" t="s">
        <v>226</v>
      </c>
      <c r="E421" t="s">
        <v>122</v>
      </c>
      <c r="F421" t="s">
        <v>159</v>
      </c>
      <c r="G421" t="s">
        <v>160</v>
      </c>
      <c r="H421" t="s">
        <v>304</v>
      </c>
      <c r="I421" t="s">
        <v>124</v>
      </c>
      <c r="J421" t="s">
        <v>125</v>
      </c>
      <c r="K421" t="s">
        <v>336</v>
      </c>
      <c r="N421" t="s">
        <v>375</v>
      </c>
      <c r="O421" t="s">
        <v>328</v>
      </c>
      <c r="P421" t="s">
        <v>329</v>
      </c>
      <c r="Q421" t="s">
        <v>227</v>
      </c>
      <c r="R421" t="s">
        <v>131</v>
      </c>
      <c r="S421" t="s">
        <v>164</v>
      </c>
      <c r="T421" t="s">
        <v>165</v>
      </c>
      <c r="U421" t="s">
        <v>134</v>
      </c>
      <c r="V421" t="s">
        <v>135</v>
      </c>
      <c r="W421" t="s">
        <v>136</v>
      </c>
      <c r="X421" t="s">
        <v>365</v>
      </c>
      <c r="AA421" s="94">
        <v>0</v>
      </c>
      <c r="AB421" s="94">
        <v>0</v>
      </c>
      <c r="AC421">
        <f t="shared" si="12"/>
        <v>2000</v>
      </c>
      <c r="AD421" t="str">
        <f t="shared" si="13"/>
        <v>302</v>
      </c>
    </row>
    <row r="422" spans="1:30" hidden="1" x14ac:dyDescent="0.25">
      <c r="A422" t="s">
        <v>374</v>
      </c>
      <c r="B422" t="s">
        <v>324</v>
      </c>
      <c r="C422" t="s">
        <v>325</v>
      </c>
      <c r="D422" t="s">
        <v>230</v>
      </c>
      <c r="E422" t="s">
        <v>122</v>
      </c>
      <c r="F422" t="s">
        <v>159</v>
      </c>
      <c r="G422" t="s">
        <v>160</v>
      </c>
      <c r="H422" t="s">
        <v>304</v>
      </c>
      <c r="I422" t="s">
        <v>124</v>
      </c>
      <c r="J422" t="s">
        <v>125</v>
      </c>
      <c r="K422" t="s">
        <v>336</v>
      </c>
      <c r="N422" t="s">
        <v>375</v>
      </c>
      <c r="O422" t="s">
        <v>328</v>
      </c>
      <c r="P422" t="s">
        <v>329</v>
      </c>
      <c r="Q422" t="s">
        <v>231</v>
      </c>
      <c r="R422" t="s">
        <v>131</v>
      </c>
      <c r="S422" t="s">
        <v>164</v>
      </c>
      <c r="T422" t="s">
        <v>165</v>
      </c>
      <c r="U422" t="s">
        <v>134</v>
      </c>
      <c r="V422" t="s">
        <v>135</v>
      </c>
      <c r="W422" t="s">
        <v>136</v>
      </c>
      <c r="X422" t="s">
        <v>365</v>
      </c>
      <c r="AA422" s="94">
        <v>0</v>
      </c>
      <c r="AB422" s="94">
        <v>0</v>
      </c>
      <c r="AC422">
        <f t="shared" si="12"/>
        <v>2000</v>
      </c>
      <c r="AD422" t="str">
        <f t="shared" si="13"/>
        <v>302</v>
      </c>
    </row>
    <row r="423" spans="1:30" hidden="1" x14ac:dyDescent="0.25">
      <c r="A423" t="s">
        <v>374</v>
      </c>
      <c r="B423" t="s">
        <v>324</v>
      </c>
      <c r="C423" t="s">
        <v>325</v>
      </c>
      <c r="D423" t="s">
        <v>242</v>
      </c>
      <c r="E423" t="s">
        <v>122</v>
      </c>
      <c r="F423" t="s">
        <v>159</v>
      </c>
      <c r="G423" t="s">
        <v>160</v>
      </c>
      <c r="H423" t="s">
        <v>304</v>
      </c>
      <c r="I423" t="s">
        <v>124</v>
      </c>
      <c r="J423" t="s">
        <v>125</v>
      </c>
      <c r="K423" t="s">
        <v>336</v>
      </c>
      <c r="N423" t="s">
        <v>375</v>
      </c>
      <c r="O423" t="s">
        <v>328</v>
      </c>
      <c r="P423" t="s">
        <v>329</v>
      </c>
      <c r="Q423" t="s">
        <v>243</v>
      </c>
      <c r="R423" t="s">
        <v>131</v>
      </c>
      <c r="S423" t="s">
        <v>164</v>
      </c>
      <c r="T423" t="s">
        <v>165</v>
      </c>
      <c r="U423" t="s">
        <v>134</v>
      </c>
      <c r="V423" t="s">
        <v>135</v>
      </c>
      <c r="W423" t="s">
        <v>136</v>
      </c>
      <c r="X423" t="s">
        <v>365</v>
      </c>
      <c r="AA423" s="94">
        <v>0</v>
      </c>
      <c r="AB423" s="94">
        <v>0</v>
      </c>
      <c r="AC423">
        <f t="shared" si="12"/>
        <v>3000</v>
      </c>
      <c r="AD423" t="str">
        <f t="shared" si="13"/>
        <v>302</v>
      </c>
    </row>
    <row r="424" spans="1:30" hidden="1" x14ac:dyDescent="0.25">
      <c r="A424" t="s">
        <v>374</v>
      </c>
      <c r="B424" t="s">
        <v>324</v>
      </c>
      <c r="C424" t="s">
        <v>325</v>
      </c>
      <c r="D424" t="s">
        <v>264</v>
      </c>
      <c r="E424" t="s">
        <v>122</v>
      </c>
      <c r="F424" t="s">
        <v>159</v>
      </c>
      <c r="G424" t="s">
        <v>160</v>
      </c>
      <c r="H424" t="s">
        <v>304</v>
      </c>
      <c r="I424" t="s">
        <v>124</v>
      </c>
      <c r="J424" t="s">
        <v>125</v>
      </c>
      <c r="K424" t="s">
        <v>336</v>
      </c>
      <c r="N424" t="s">
        <v>375</v>
      </c>
      <c r="O424" t="s">
        <v>328</v>
      </c>
      <c r="P424" t="s">
        <v>329</v>
      </c>
      <c r="Q424" t="s">
        <v>265</v>
      </c>
      <c r="R424" t="s">
        <v>131</v>
      </c>
      <c r="S424" t="s">
        <v>164</v>
      </c>
      <c r="T424" t="s">
        <v>165</v>
      </c>
      <c r="U424" t="s">
        <v>134</v>
      </c>
      <c r="V424" t="s">
        <v>135</v>
      </c>
      <c r="W424" t="s">
        <v>136</v>
      </c>
      <c r="X424" t="s">
        <v>365</v>
      </c>
      <c r="AA424" s="94">
        <v>0</v>
      </c>
      <c r="AB424" s="94">
        <v>0</v>
      </c>
      <c r="AC424">
        <f t="shared" si="12"/>
        <v>3000</v>
      </c>
      <c r="AD424" t="str">
        <f t="shared" si="13"/>
        <v>302</v>
      </c>
    </row>
    <row r="425" spans="1:30" hidden="1" x14ac:dyDescent="0.25">
      <c r="A425" t="s">
        <v>374</v>
      </c>
      <c r="B425" t="s">
        <v>324</v>
      </c>
      <c r="C425" t="s">
        <v>325</v>
      </c>
      <c r="D425" t="s">
        <v>270</v>
      </c>
      <c r="E425" t="s">
        <v>122</v>
      </c>
      <c r="F425" t="s">
        <v>159</v>
      </c>
      <c r="G425" t="s">
        <v>160</v>
      </c>
      <c r="H425" t="s">
        <v>304</v>
      </c>
      <c r="I425" t="s">
        <v>124</v>
      </c>
      <c r="J425" t="s">
        <v>125</v>
      </c>
      <c r="K425" t="s">
        <v>336</v>
      </c>
      <c r="N425" t="s">
        <v>375</v>
      </c>
      <c r="O425" t="s">
        <v>328</v>
      </c>
      <c r="P425" t="s">
        <v>329</v>
      </c>
      <c r="Q425" t="s">
        <v>271</v>
      </c>
      <c r="R425" t="s">
        <v>131</v>
      </c>
      <c r="S425" t="s">
        <v>164</v>
      </c>
      <c r="T425" t="s">
        <v>165</v>
      </c>
      <c r="U425" t="s">
        <v>134</v>
      </c>
      <c r="V425" t="s">
        <v>135</v>
      </c>
      <c r="W425" t="s">
        <v>136</v>
      </c>
      <c r="X425" t="s">
        <v>365</v>
      </c>
      <c r="AA425" s="94">
        <v>0</v>
      </c>
      <c r="AB425" s="94">
        <v>0</v>
      </c>
      <c r="AC425">
        <f t="shared" si="12"/>
        <v>3000</v>
      </c>
      <c r="AD425" t="str">
        <f t="shared" si="13"/>
        <v>302</v>
      </c>
    </row>
    <row r="426" spans="1:30" hidden="1" x14ac:dyDescent="0.25">
      <c r="A426" t="s">
        <v>374</v>
      </c>
      <c r="B426" t="s">
        <v>324</v>
      </c>
      <c r="C426" t="s">
        <v>325</v>
      </c>
      <c r="D426" t="s">
        <v>276</v>
      </c>
      <c r="E426" t="s">
        <v>122</v>
      </c>
      <c r="F426" t="s">
        <v>159</v>
      </c>
      <c r="G426" t="s">
        <v>160</v>
      </c>
      <c r="H426" t="s">
        <v>304</v>
      </c>
      <c r="I426" t="s">
        <v>124</v>
      </c>
      <c r="J426" t="s">
        <v>125</v>
      </c>
      <c r="K426" t="s">
        <v>336</v>
      </c>
      <c r="N426" t="s">
        <v>375</v>
      </c>
      <c r="O426" t="s">
        <v>328</v>
      </c>
      <c r="P426" t="s">
        <v>329</v>
      </c>
      <c r="Q426" t="s">
        <v>277</v>
      </c>
      <c r="R426" t="s">
        <v>131</v>
      </c>
      <c r="S426" t="s">
        <v>164</v>
      </c>
      <c r="T426" t="s">
        <v>165</v>
      </c>
      <c r="U426" t="s">
        <v>134</v>
      </c>
      <c r="V426" t="s">
        <v>135</v>
      </c>
      <c r="W426" t="s">
        <v>136</v>
      </c>
      <c r="X426" t="s">
        <v>365</v>
      </c>
      <c r="AA426" s="94">
        <v>0</v>
      </c>
      <c r="AB426" s="94">
        <v>0</v>
      </c>
      <c r="AC426">
        <f t="shared" si="12"/>
        <v>3000</v>
      </c>
      <c r="AD426" t="str">
        <f t="shared" si="13"/>
        <v>302</v>
      </c>
    </row>
    <row r="427" spans="1:30" hidden="1" x14ac:dyDescent="0.25">
      <c r="A427" t="s">
        <v>374</v>
      </c>
      <c r="B427" t="s">
        <v>324</v>
      </c>
      <c r="C427" t="s">
        <v>325</v>
      </c>
      <c r="D427" t="s">
        <v>176</v>
      </c>
      <c r="E427" t="s">
        <v>122</v>
      </c>
      <c r="F427" t="s">
        <v>159</v>
      </c>
      <c r="G427" t="s">
        <v>160</v>
      </c>
      <c r="H427" t="s">
        <v>304</v>
      </c>
      <c r="I427" t="s">
        <v>124</v>
      </c>
      <c r="J427" t="s">
        <v>125</v>
      </c>
      <c r="K427" t="s">
        <v>336</v>
      </c>
      <c r="N427" t="s">
        <v>375</v>
      </c>
      <c r="O427" t="s">
        <v>328</v>
      </c>
      <c r="P427" t="s">
        <v>329</v>
      </c>
      <c r="Q427" t="s">
        <v>177</v>
      </c>
      <c r="R427" t="s">
        <v>131</v>
      </c>
      <c r="S427" t="s">
        <v>164</v>
      </c>
      <c r="T427" t="s">
        <v>165</v>
      </c>
      <c r="U427" t="s">
        <v>134</v>
      </c>
      <c r="V427" t="s">
        <v>135</v>
      </c>
      <c r="W427" t="s">
        <v>136</v>
      </c>
      <c r="X427" t="s">
        <v>365</v>
      </c>
      <c r="AA427" s="94">
        <v>0</v>
      </c>
      <c r="AB427" s="94">
        <v>0</v>
      </c>
      <c r="AC427">
        <f t="shared" si="12"/>
        <v>3000</v>
      </c>
      <c r="AD427" t="str">
        <f t="shared" si="13"/>
        <v>302</v>
      </c>
    </row>
    <row r="428" spans="1:30" hidden="1" x14ac:dyDescent="0.25">
      <c r="A428" s="97">
        <v>211113020600001</v>
      </c>
      <c r="B428" s="97">
        <v>139</v>
      </c>
      <c r="C428" s="97" t="s">
        <v>330</v>
      </c>
      <c r="D428" s="97">
        <v>14301</v>
      </c>
      <c r="E428" s="97" t="s">
        <v>122</v>
      </c>
      <c r="F428" s="98">
        <v>15</v>
      </c>
      <c r="G428" s="98" t="s">
        <v>142</v>
      </c>
      <c r="H428" s="97">
        <v>19</v>
      </c>
      <c r="I428" s="97" t="s">
        <v>124</v>
      </c>
      <c r="J428" s="97" t="s">
        <v>125</v>
      </c>
      <c r="K428" s="97">
        <v>118001101</v>
      </c>
      <c r="L428" s="97"/>
      <c r="M428" s="97"/>
      <c r="N428" s="97" t="s">
        <v>372</v>
      </c>
      <c r="O428" s="97" t="s">
        <v>328</v>
      </c>
      <c r="P428" s="97" t="s">
        <v>332</v>
      </c>
      <c r="Q428" s="97" t="s">
        <v>178</v>
      </c>
      <c r="R428" s="97" t="s">
        <v>131</v>
      </c>
      <c r="S428" s="97" t="s">
        <v>149</v>
      </c>
      <c r="T428" s="97" t="s">
        <v>150</v>
      </c>
      <c r="U428" s="97" t="s">
        <v>134</v>
      </c>
      <c r="V428" s="97" t="s">
        <v>135</v>
      </c>
      <c r="W428" s="97" t="s">
        <v>136</v>
      </c>
      <c r="X428" s="97"/>
      <c r="Y428" s="99"/>
      <c r="Z428" s="99"/>
      <c r="AA428" s="99">
        <v>50400</v>
      </c>
      <c r="AB428" s="99">
        <v>50400</v>
      </c>
      <c r="AC428">
        <f t="shared" si="12"/>
        <v>1000</v>
      </c>
      <c r="AD428" t="str">
        <f t="shared" si="13"/>
        <v>302</v>
      </c>
    </row>
    <row r="429" spans="1:30" hidden="1" x14ac:dyDescent="0.25">
      <c r="A429" s="97" t="s">
        <v>378</v>
      </c>
      <c r="B429" s="97" t="s">
        <v>379</v>
      </c>
      <c r="C429" s="97" t="s">
        <v>140</v>
      </c>
      <c r="D429" s="97" t="s">
        <v>141</v>
      </c>
      <c r="E429" s="97" t="s">
        <v>122</v>
      </c>
      <c r="F429" s="98">
        <v>15</v>
      </c>
      <c r="G429" s="98" t="s">
        <v>142</v>
      </c>
      <c r="H429" s="97" t="s">
        <v>143</v>
      </c>
      <c r="I429" s="97" t="s">
        <v>124</v>
      </c>
      <c r="J429" s="97" t="s">
        <v>125</v>
      </c>
      <c r="K429" s="97" t="s">
        <v>380</v>
      </c>
      <c r="L429" s="97"/>
      <c r="M429" s="97"/>
      <c r="N429" s="97" t="s">
        <v>381</v>
      </c>
      <c r="O429" s="97" t="s">
        <v>382</v>
      </c>
      <c r="P429" s="97" t="s">
        <v>147</v>
      </c>
      <c r="Q429" s="97" t="s">
        <v>148</v>
      </c>
      <c r="R429" s="97" t="s">
        <v>131</v>
      </c>
      <c r="S429" s="97" t="s">
        <v>149</v>
      </c>
      <c r="T429" s="97" t="s">
        <v>150</v>
      </c>
      <c r="U429" s="97" t="s">
        <v>151</v>
      </c>
      <c r="V429" s="97" t="s">
        <v>135</v>
      </c>
      <c r="W429" s="97" t="s">
        <v>136</v>
      </c>
      <c r="X429" s="97"/>
      <c r="Y429" s="99"/>
      <c r="Z429" s="99"/>
      <c r="AA429" s="99">
        <v>5708376</v>
      </c>
      <c r="AB429" s="99">
        <v>5708376</v>
      </c>
      <c r="AC429">
        <f t="shared" si="12"/>
        <v>1000</v>
      </c>
      <c r="AD429" t="str">
        <f t="shared" si="13"/>
        <v>303</v>
      </c>
    </row>
    <row r="430" spans="1:30" hidden="1" x14ac:dyDescent="0.25">
      <c r="A430" s="97" t="s">
        <v>378</v>
      </c>
      <c r="B430" s="97" t="s">
        <v>379</v>
      </c>
      <c r="C430" s="97" t="s">
        <v>140</v>
      </c>
      <c r="D430" s="97">
        <v>12101</v>
      </c>
      <c r="E430" s="97" t="s">
        <v>122</v>
      </c>
      <c r="F430" s="98">
        <v>15</v>
      </c>
      <c r="G430" s="98" t="s">
        <v>142</v>
      </c>
      <c r="H430" s="97">
        <v>19</v>
      </c>
      <c r="I430" s="97" t="s">
        <v>124</v>
      </c>
      <c r="J430" s="97" t="s">
        <v>125</v>
      </c>
      <c r="K430" s="97" t="s">
        <v>380</v>
      </c>
      <c r="L430" s="97"/>
      <c r="M430" s="97"/>
      <c r="N430" s="97" t="s">
        <v>381</v>
      </c>
      <c r="O430" s="97" t="s">
        <v>382</v>
      </c>
      <c r="P430" s="97" t="s">
        <v>147</v>
      </c>
      <c r="Q430" s="97" t="s">
        <v>182</v>
      </c>
      <c r="R430" s="97" t="s">
        <v>131</v>
      </c>
      <c r="S430" s="97" t="s">
        <v>149</v>
      </c>
      <c r="T430" s="97" t="s">
        <v>150</v>
      </c>
      <c r="U430" s="97" t="s">
        <v>134</v>
      </c>
      <c r="V430" s="97" t="s">
        <v>135</v>
      </c>
      <c r="W430" s="97" t="s">
        <v>136</v>
      </c>
      <c r="X430" s="97"/>
      <c r="Y430" s="99"/>
      <c r="Z430" s="99"/>
      <c r="AA430" s="99">
        <v>2817217</v>
      </c>
      <c r="AB430" s="99">
        <v>2817217</v>
      </c>
      <c r="AC430">
        <f t="shared" si="12"/>
        <v>1000</v>
      </c>
      <c r="AD430" t="str">
        <f t="shared" si="13"/>
        <v>303</v>
      </c>
    </row>
    <row r="431" spans="1:30" hidden="1" x14ac:dyDescent="0.25">
      <c r="A431" s="97" t="s">
        <v>378</v>
      </c>
      <c r="B431" s="97" t="s">
        <v>379</v>
      </c>
      <c r="C431" s="97" t="s">
        <v>140</v>
      </c>
      <c r="D431" s="97">
        <v>13201</v>
      </c>
      <c r="E431" s="97" t="s">
        <v>122</v>
      </c>
      <c r="F431" s="98">
        <v>15</v>
      </c>
      <c r="G431" s="98" t="s">
        <v>142</v>
      </c>
      <c r="H431" s="97">
        <v>19</v>
      </c>
      <c r="I431" s="97" t="s">
        <v>124</v>
      </c>
      <c r="J431" s="97" t="s">
        <v>125</v>
      </c>
      <c r="K431" s="97" t="s">
        <v>380</v>
      </c>
      <c r="L431" s="97"/>
      <c r="M431" s="97"/>
      <c r="N431" s="97" t="s">
        <v>381</v>
      </c>
      <c r="O431" s="97" t="s">
        <v>382</v>
      </c>
      <c r="P431" s="97" t="s">
        <v>147</v>
      </c>
      <c r="Q431" s="97" t="s">
        <v>152</v>
      </c>
      <c r="R431" s="97" t="s">
        <v>131</v>
      </c>
      <c r="S431" s="97" t="s">
        <v>149</v>
      </c>
      <c r="T431" s="97" t="s">
        <v>150</v>
      </c>
      <c r="U431" s="97" t="s">
        <v>134</v>
      </c>
      <c r="V431" s="97" t="s">
        <v>135</v>
      </c>
      <c r="W431" s="97" t="s">
        <v>136</v>
      </c>
      <c r="X431" s="97"/>
      <c r="Y431" s="99"/>
      <c r="Z431" s="99"/>
      <c r="AA431" s="99">
        <v>237849</v>
      </c>
      <c r="AB431" s="99">
        <v>237849</v>
      </c>
      <c r="AC431">
        <f t="shared" si="12"/>
        <v>1000</v>
      </c>
      <c r="AD431" t="str">
        <f t="shared" si="13"/>
        <v>303</v>
      </c>
    </row>
    <row r="432" spans="1:30" hidden="1" x14ac:dyDescent="0.25">
      <c r="A432" s="97" t="s">
        <v>378</v>
      </c>
      <c r="B432" s="97" t="s">
        <v>379</v>
      </c>
      <c r="C432" s="97" t="s">
        <v>140</v>
      </c>
      <c r="D432" s="97">
        <v>13203</v>
      </c>
      <c r="E432" s="97" t="s">
        <v>122</v>
      </c>
      <c r="F432" s="98">
        <v>15</v>
      </c>
      <c r="G432" s="98" t="s">
        <v>142</v>
      </c>
      <c r="H432" s="97">
        <v>19</v>
      </c>
      <c r="I432" s="97" t="s">
        <v>124</v>
      </c>
      <c r="J432" s="97" t="s">
        <v>125</v>
      </c>
      <c r="K432" s="97" t="s">
        <v>380</v>
      </c>
      <c r="L432" s="97"/>
      <c r="M432" s="97"/>
      <c r="N432" s="97" t="s">
        <v>381</v>
      </c>
      <c r="O432" s="97" t="s">
        <v>382</v>
      </c>
      <c r="P432" s="97" t="s">
        <v>147</v>
      </c>
      <c r="Q432" s="97" t="s">
        <v>153</v>
      </c>
      <c r="R432" s="97" t="s">
        <v>131</v>
      </c>
      <c r="S432" s="97" t="s">
        <v>149</v>
      </c>
      <c r="T432" s="97" t="s">
        <v>150</v>
      </c>
      <c r="U432" s="97" t="s">
        <v>134</v>
      </c>
      <c r="V432" s="97" t="s">
        <v>135</v>
      </c>
      <c r="W432" s="97" t="s">
        <v>136</v>
      </c>
      <c r="X432" s="97"/>
      <c r="Y432" s="99"/>
      <c r="Z432" s="99"/>
      <c r="AA432" s="99">
        <v>951396</v>
      </c>
      <c r="AB432" s="99">
        <v>951396</v>
      </c>
      <c r="AC432">
        <f t="shared" si="12"/>
        <v>1000</v>
      </c>
      <c r="AD432" t="str">
        <f t="shared" si="13"/>
        <v>303</v>
      </c>
    </row>
    <row r="433" spans="1:30" hidden="1" x14ac:dyDescent="0.25">
      <c r="A433" s="97" t="s">
        <v>378</v>
      </c>
      <c r="B433" s="97" t="s">
        <v>379</v>
      </c>
      <c r="C433" s="97" t="s">
        <v>140</v>
      </c>
      <c r="D433" s="97">
        <v>14101</v>
      </c>
      <c r="E433" s="97" t="s">
        <v>122</v>
      </c>
      <c r="F433" s="98">
        <v>15</v>
      </c>
      <c r="G433" s="98" t="s">
        <v>142</v>
      </c>
      <c r="H433" s="97">
        <v>19</v>
      </c>
      <c r="I433" s="97" t="s">
        <v>124</v>
      </c>
      <c r="J433" s="97" t="s">
        <v>125</v>
      </c>
      <c r="K433" s="97" t="s">
        <v>380</v>
      </c>
      <c r="L433" s="97"/>
      <c r="M433" s="97"/>
      <c r="N433" s="97" t="s">
        <v>381</v>
      </c>
      <c r="O433" s="97" t="s">
        <v>382</v>
      </c>
      <c r="P433" s="97" t="s">
        <v>147</v>
      </c>
      <c r="Q433" s="97" t="s">
        <v>154</v>
      </c>
      <c r="R433" s="97" t="s">
        <v>131</v>
      </c>
      <c r="S433" s="97" t="s">
        <v>149</v>
      </c>
      <c r="T433" s="97" t="s">
        <v>150</v>
      </c>
      <c r="U433" s="97" t="s">
        <v>134</v>
      </c>
      <c r="V433" s="97" t="s">
        <v>135</v>
      </c>
      <c r="W433" s="97" t="s">
        <v>136</v>
      </c>
      <c r="X433" s="97"/>
      <c r="Y433" s="99"/>
      <c r="Z433" s="99"/>
      <c r="AA433" s="99">
        <v>313960.68</v>
      </c>
      <c r="AB433" s="99">
        <v>313960.68</v>
      </c>
      <c r="AC433">
        <f t="shared" si="12"/>
        <v>1000</v>
      </c>
      <c r="AD433" t="str">
        <f t="shared" si="13"/>
        <v>303</v>
      </c>
    </row>
    <row r="434" spans="1:30" hidden="1" x14ac:dyDescent="0.25">
      <c r="A434" s="97" t="s">
        <v>378</v>
      </c>
      <c r="B434" s="97" t="s">
        <v>379</v>
      </c>
      <c r="C434" s="97" t="s">
        <v>140</v>
      </c>
      <c r="D434" s="97">
        <v>14103</v>
      </c>
      <c r="E434" s="97" t="s">
        <v>122</v>
      </c>
      <c r="F434" s="98">
        <v>15</v>
      </c>
      <c r="G434" s="98" t="s">
        <v>142</v>
      </c>
      <c r="H434" s="97">
        <v>19</v>
      </c>
      <c r="I434" s="97" t="s">
        <v>124</v>
      </c>
      <c r="J434" s="97" t="s">
        <v>125</v>
      </c>
      <c r="K434" s="97" t="s">
        <v>380</v>
      </c>
      <c r="L434" s="97"/>
      <c r="M434" s="97"/>
      <c r="N434" s="97" t="s">
        <v>381</v>
      </c>
      <c r="O434" s="97" t="s">
        <v>382</v>
      </c>
      <c r="P434" s="97" t="s">
        <v>147</v>
      </c>
      <c r="Q434" s="97" t="s">
        <v>155</v>
      </c>
      <c r="R434" s="97" t="s">
        <v>131</v>
      </c>
      <c r="S434" s="97" t="s">
        <v>149</v>
      </c>
      <c r="T434" s="97" t="s">
        <v>150</v>
      </c>
      <c r="U434" s="97" t="s">
        <v>134</v>
      </c>
      <c r="V434" s="97" t="s">
        <v>135</v>
      </c>
      <c r="W434" s="97" t="s">
        <v>136</v>
      </c>
      <c r="X434" s="97"/>
      <c r="Y434" s="99"/>
      <c r="Z434" s="99"/>
      <c r="AA434" s="99">
        <v>128438.45999999999</v>
      </c>
      <c r="AB434" s="99">
        <v>128438.46</v>
      </c>
      <c r="AC434">
        <f t="shared" si="12"/>
        <v>1000</v>
      </c>
      <c r="AD434" t="str">
        <f t="shared" si="13"/>
        <v>303</v>
      </c>
    </row>
    <row r="435" spans="1:30" hidden="1" x14ac:dyDescent="0.25">
      <c r="A435" s="97" t="s">
        <v>378</v>
      </c>
      <c r="B435" s="97" t="s">
        <v>379</v>
      </c>
      <c r="C435" s="97" t="s">
        <v>140</v>
      </c>
      <c r="D435" s="97">
        <v>14201</v>
      </c>
      <c r="E435" s="97" t="s">
        <v>122</v>
      </c>
      <c r="F435" s="98">
        <v>15</v>
      </c>
      <c r="G435" s="98" t="s">
        <v>142</v>
      </c>
      <c r="H435" s="97">
        <v>19</v>
      </c>
      <c r="I435" s="97" t="s">
        <v>124</v>
      </c>
      <c r="J435" s="97" t="s">
        <v>125</v>
      </c>
      <c r="K435" s="97" t="s">
        <v>380</v>
      </c>
      <c r="L435" s="97"/>
      <c r="M435" s="97"/>
      <c r="N435" s="97" t="s">
        <v>381</v>
      </c>
      <c r="O435" s="97" t="s">
        <v>382</v>
      </c>
      <c r="P435" s="97" t="s">
        <v>147</v>
      </c>
      <c r="Q435" s="97" t="s">
        <v>156</v>
      </c>
      <c r="R435" s="97" t="s">
        <v>131</v>
      </c>
      <c r="S435" s="97" t="s">
        <v>149</v>
      </c>
      <c r="T435" s="97" t="s">
        <v>150</v>
      </c>
      <c r="U435" s="97" t="s">
        <v>134</v>
      </c>
      <c r="V435" s="97" t="s">
        <v>135</v>
      </c>
      <c r="W435" s="97" t="s">
        <v>136</v>
      </c>
      <c r="X435" s="97"/>
      <c r="Y435" s="99"/>
      <c r="Z435" s="99"/>
      <c r="AA435" s="99">
        <v>285418.8</v>
      </c>
      <c r="AB435" s="99">
        <v>285418.8</v>
      </c>
      <c r="AC435">
        <f t="shared" si="12"/>
        <v>1000</v>
      </c>
      <c r="AD435" t="str">
        <f t="shared" si="13"/>
        <v>303</v>
      </c>
    </row>
    <row r="436" spans="1:30" hidden="1" x14ac:dyDescent="0.25">
      <c r="A436" t="s">
        <v>378</v>
      </c>
      <c r="B436" t="s">
        <v>379</v>
      </c>
      <c r="C436" t="s">
        <v>157</v>
      </c>
      <c r="D436" t="s">
        <v>186</v>
      </c>
      <c r="E436" t="s">
        <v>122</v>
      </c>
      <c r="F436" t="s">
        <v>159</v>
      </c>
      <c r="G436" t="s">
        <v>160</v>
      </c>
      <c r="H436" t="s">
        <v>143</v>
      </c>
      <c r="I436" t="s">
        <v>124</v>
      </c>
      <c r="J436" t="s">
        <v>125</v>
      </c>
      <c r="K436" t="s">
        <v>383</v>
      </c>
      <c r="N436" t="s">
        <v>381</v>
      </c>
      <c r="O436" t="s">
        <v>382</v>
      </c>
      <c r="P436" t="s">
        <v>162</v>
      </c>
      <c r="Q436" t="s">
        <v>188</v>
      </c>
      <c r="R436" t="s">
        <v>131</v>
      </c>
      <c r="S436" t="s">
        <v>164</v>
      </c>
      <c r="T436" t="s">
        <v>165</v>
      </c>
      <c r="U436" t="s">
        <v>151</v>
      </c>
      <c r="V436" t="s">
        <v>135</v>
      </c>
      <c r="W436" t="s">
        <v>136</v>
      </c>
      <c r="X436" t="s">
        <v>384</v>
      </c>
      <c r="Y436" s="94">
        <v>45739</v>
      </c>
      <c r="Z436" s="94">
        <v>39612.425000000003</v>
      </c>
      <c r="AA436" s="94">
        <v>40800.65</v>
      </c>
      <c r="AB436" s="94">
        <v>40800.65</v>
      </c>
      <c r="AC436">
        <f t="shared" si="12"/>
        <v>2000</v>
      </c>
      <c r="AD436" t="str">
        <f t="shared" si="13"/>
        <v>303</v>
      </c>
    </row>
    <row r="437" spans="1:30" hidden="1" x14ac:dyDescent="0.25">
      <c r="A437" t="s">
        <v>378</v>
      </c>
      <c r="B437" t="s">
        <v>385</v>
      </c>
      <c r="C437" t="s">
        <v>386</v>
      </c>
      <c r="D437" t="s">
        <v>190</v>
      </c>
      <c r="E437" t="s">
        <v>122</v>
      </c>
      <c r="F437" t="s">
        <v>159</v>
      </c>
      <c r="G437" t="s">
        <v>387</v>
      </c>
      <c r="H437" t="s">
        <v>388</v>
      </c>
      <c r="I437" t="s">
        <v>389</v>
      </c>
      <c r="J437" t="s">
        <v>125</v>
      </c>
      <c r="K437" t="s">
        <v>390</v>
      </c>
      <c r="N437" t="s">
        <v>381</v>
      </c>
      <c r="O437" t="s">
        <v>391</v>
      </c>
      <c r="P437" t="s">
        <v>392</v>
      </c>
      <c r="Q437" t="s">
        <v>191</v>
      </c>
      <c r="R437" t="s">
        <v>131</v>
      </c>
      <c r="S437" t="s">
        <v>164</v>
      </c>
      <c r="T437" t="s">
        <v>393</v>
      </c>
      <c r="U437" t="s">
        <v>394</v>
      </c>
      <c r="V437" t="s">
        <v>395</v>
      </c>
      <c r="W437" t="s">
        <v>136</v>
      </c>
      <c r="X437" t="s">
        <v>396</v>
      </c>
      <c r="Y437" s="94">
        <v>0</v>
      </c>
      <c r="Z437" s="94">
        <v>13073.2</v>
      </c>
      <c r="AA437" s="94">
        <v>0</v>
      </c>
      <c r="AB437" s="94">
        <v>0</v>
      </c>
      <c r="AC437">
        <f t="shared" si="12"/>
        <v>2000</v>
      </c>
      <c r="AD437" t="str">
        <f t="shared" si="13"/>
        <v>303</v>
      </c>
    </row>
    <row r="438" spans="1:30" hidden="1" x14ac:dyDescent="0.25">
      <c r="A438" t="s">
        <v>378</v>
      </c>
      <c r="B438" t="s">
        <v>379</v>
      </c>
      <c r="C438" t="s">
        <v>157</v>
      </c>
      <c r="D438" t="s">
        <v>192</v>
      </c>
      <c r="E438" t="s">
        <v>122</v>
      </c>
      <c r="F438" t="s">
        <v>159</v>
      </c>
      <c r="G438" t="s">
        <v>160</v>
      </c>
      <c r="H438" t="s">
        <v>143</v>
      </c>
      <c r="I438" t="s">
        <v>124</v>
      </c>
      <c r="J438" t="s">
        <v>125</v>
      </c>
      <c r="K438" t="s">
        <v>383</v>
      </c>
      <c r="N438" t="s">
        <v>381</v>
      </c>
      <c r="O438" t="s">
        <v>382</v>
      </c>
      <c r="P438" t="s">
        <v>162</v>
      </c>
      <c r="Q438" t="s">
        <v>193</v>
      </c>
      <c r="R438" t="s">
        <v>131</v>
      </c>
      <c r="S438" t="s">
        <v>164</v>
      </c>
      <c r="T438" t="s">
        <v>165</v>
      </c>
      <c r="U438" t="s">
        <v>151</v>
      </c>
      <c r="V438" t="s">
        <v>135</v>
      </c>
      <c r="W438" t="s">
        <v>136</v>
      </c>
      <c r="X438" t="s">
        <v>384</v>
      </c>
      <c r="Y438" s="94">
        <v>30403</v>
      </c>
      <c r="Z438" s="94">
        <v>26073</v>
      </c>
      <c r="AA438" s="94">
        <v>26855.18</v>
      </c>
      <c r="AB438" s="94">
        <v>26855.18</v>
      </c>
      <c r="AC438">
        <f t="shared" si="12"/>
        <v>2000</v>
      </c>
      <c r="AD438" t="str">
        <f t="shared" si="13"/>
        <v>303</v>
      </c>
    </row>
    <row r="439" spans="1:30" hidden="1" x14ac:dyDescent="0.25">
      <c r="A439" t="s">
        <v>378</v>
      </c>
      <c r="B439" t="s">
        <v>397</v>
      </c>
      <c r="C439" t="s">
        <v>386</v>
      </c>
      <c r="D439" t="s">
        <v>192</v>
      </c>
      <c r="E439" t="s">
        <v>122</v>
      </c>
      <c r="F439" t="s">
        <v>159</v>
      </c>
      <c r="G439" t="s">
        <v>387</v>
      </c>
      <c r="H439" t="s">
        <v>143</v>
      </c>
      <c r="I439" t="s">
        <v>159</v>
      </c>
      <c r="J439" t="s">
        <v>125</v>
      </c>
      <c r="K439" t="s">
        <v>390</v>
      </c>
      <c r="N439" t="s">
        <v>381</v>
      </c>
      <c r="O439" t="s">
        <v>398</v>
      </c>
      <c r="P439" t="s">
        <v>392</v>
      </c>
      <c r="Q439" t="s">
        <v>193</v>
      </c>
      <c r="R439" t="s">
        <v>131</v>
      </c>
      <c r="S439" t="s">
        <v>164</v>
      </c>
      <c r="T439" t="s">
        <v>393</v>
      </c>
      <c r="U439" t="s">
        <v>151</v>
      </c>
      <c r="V439" t="s">
        <v>399</v>
      </c>
      <c r="W439" t="s">
        <v>136</v>
      </c>
      <c r="X439" t="s">
        <v>396</v>
      </c>
      <c r="Y439" s="94">
        <v>0</v>
      </c>
      <c r="Z439" s="94">
        <v>1971000</v>
      </c>
      <c r="AA439" s="94">
        <v>0</v>
      </c>
      <c r="AB439" s="94">
        <v>0</v>
      </c>
      <c r="AC439">
        <f t="shared" si="12"/>
        <v>2000</v>
      </c>
      <c r="AD439" t="str">
        <f t="shared" si="13"/>
        <v>303</v>
      </c>
    </row>
    <row r="440" spans="1:30" hidden="1" x14ac:dyDescent="0.25">
      <c r="A440" t="s">
        <v>378</v>
      </c>
      <c r="B440" t="s">
        <v>379</v>
      </c>
      <c r="C440" t="s">
        <v>157</v>
      </c>
      <c r="D440" t="s">
        <v>198</v>
      </c>
      <c r="E440" t="s">
        <v>122</v>
      </c>
      <c r="F440" t="s">
        <v>159</v>
      </c>
      <c r="G440" t="s">
        <v>160</v>
      </c>
      <c r="H440" t="s">
        <v>143</v>
      </c>
      <c r="I440" t="s">
        <v>124</v>
      </c>
      <c r="J440" t="s">
        <v>125</v>
      </c>
      <c r="K440" t="s">
        <v>383</v>
      </c>
      <c r="N440" t="s">
        <v>381</v>
      </c>
      <c r="O440" t="s">
        <v>382</v>
      </c>
      <c r="P440" t="s">
        <v>162</v>
      </c>
      <c r="Q440" t="s">
        <v>199</v>
      </c>
      <c r="R440" t="s">
        <v>131</v>
      </c>
      <c r="S440" t="s">
        <v>164</v>
      </c>
      <c r="T440" t="s">
        <v>165</v>
      </c>
      <c r="U440" t="s">
        <v>151</v>
      </c>
      <c r="V440" t="s">
        <v>135</v>
      </c>
      <c r="W440" t="s">
        <v>136</v>
      </c>
      <c r="X440" t="s">
        <v>384</v>
      </c>
      <c r="Y440" s="94">
        <v>19849</v>
      </c>
      <c r="Z440" s="94">
        <v>19730.756000000001</v>
      </c>
      <c r="AA440" s="94">
        <v>20322.5</v>
      </c>
      <c r="AB440" s="94">
        <v>20322.5</v>
      </c>
      <c r="AC440">
        <f t="shared" si="12"/>
        <v>2000</v>
      </c>
      <c r="AD440" t="str">
        <f t="shared" si="13"/>
        <v>303</v>
      </c>
    </row>
    <row r="441" spans="1:30" hidden="1" x14ac:dyDescent="0.25">
      <c r="A441" t="s">
        <v>378</v>
      </c>
      <c r="B441" t="s">
        <v>379</v>
      </c>
      <c r="C441" t="s">
        <v>157</v>
      </c>
      <c r="D441" t="s">
        <v>200</v>
      </c>
      <c r="E441" t="s">
        <v>122</v>
      </c>
      <c r="F441" t="s">
        <v>159</v>
      </c>
      <c r="G441" t="s">
        <v>160</v>
      </c>
      <c r="H441" t="s">
        <v>143</v>
      </c>
      <c r="I441" t="s">
        <v>124</v>
      </c>
      <c r="J441" t="s">
        <v>125</v>
      </c>
      <c r="K441" t="s">
        <v>383</v>
      </c>
      <c r="N441" t="s">
        <v>381</v>
      </c>
      <c r="O441" t="s">
        <v>382</v>
      </c>
      <c r="P441" t="s">
        <v>162</v>
      </c>
      <c r="Q441" t="s">
        <v>201</v>
      </c>
      <c r="R441" t="s">
        <v>131</v>
      </c>
      <c r="S441" t="s">
        <v>164</v>
      </c>
      <c r="T441" t="s">
        <v>165</v>
      </c>
      <c r="U441" t="s">
        <v>151</v>
      </c>
      <c r="V441" t="s">
        <v>135</v>
      </c>
      <c r="W441" t="s">
        <v>136</v>
      </c>
      <c r="X441" t="s">
        <v>384</v>
      </c>
      <c r="Y441" s="94">
        <v>172993</v>
      </c>
      <c r="Z441" s="94">
        <v>100702.14</v>
      </c>
      <c r="AA441" s="94">
        <v>103723.18</v>
      </c>
      <c r="AB441" s="94">
        <v>103723.18</v>
      </c>
      <c r="AC441">
        <f t="shared" si="12"/>
        <v>2000</v>
      </c>
      <c r="AD441" t="str">
        <f t="shared" si="13"/>
        <v>303</v>
      </c>
    </row>
    <row r="442" spans="1:30" hidden="1" x14ac:dyDescent="0.25">
      <c r="A442" t="s">
        <v>378</v>
      </c>
      <c r="B442" t="s">
        <v>379</v>
      </c>
      <c r="C442" t="s">
        <v>157</v>
      </c>
      <c r="D442" t="s">
        <v>202</v>
      </c>
      <c r="E442" t="s">
        <v>122</v>
      </c>
      <c r="F442" t="s">
        <v>159</v>
      </c>
      <c r="G442" t="s">
        <v>160</v>
      </c>
      <c r="H442" t="s">
        <v>143</v>
      </c>
      <c r="I442" t="s">
        <v>124</v>
      </c>
      <c r="J442" t="s">
        <v>125</v>
      </c>
      <c r="K442" t="s">
        <v>383</v>
      </c>
      <c r="N442" t="s">
        <v>381</v>
      </c>
      <c r="O442" t="s">
        <v>382</v>
      </c>
      <c r="P442" t="s">
        <v>162</v>
      </c>
      <c r="Q442" t="s">
        <v>203</v>
      </c>
      <c r="R442" t="s">
        <v>131</v>
      </c>
      <c r="S442" t="s">
        <v>164</v>
      </c>
      <c r="T442" t="s">
        <v>165</v>
      </c>
      <c r="U442" t="s">
        <v>151</v>
      </c>
      <c r="V442" t="s">
        <v>135</v>
      </c>
      <c r="W442" t="s">
        <v>136</v>
      </c>
      <c r="X442" t="s">
        <v>384</v>
      </c>
      <c r="Y442" s="94">
        <v>4666</v>
      </c>
      <c r="Z442" s="94">
        <v>2377.9</v>
      </c>
      <c r="AA442" s="94">
        <v>2449</v>
      </c>
      <c r="AB442" s="94">
        <v>2449</v>
      </c>
      <c r="AC442">
        <f t="shared" si="12"/>
        <v>2000</v>
      </c>
      <c r="AD442" t="str">
        <f t="shared" si="13"/>
        <v>303</v>
      </c>
    </row>
    <row r="443" spans="1:30" hidden="1" x14ac:dyDescent="0.25">
      <c r="A443" t="s">
        <v>378</v>
      </c>
      <c r="B443" t="s">
        <v>379</v>
      </c>
      <c r="C443" t="s">
        <v>157</v>
      </c>
      <c r="D443" t="s">
        <v>206</v>
      </c>
      <c r="E443" t="s">
        <v>122</v>
      </c>
      <c r="F443" t="s">
        <v>159</v>
      </c>
      <c r="G443" t="s">
        <v>160</v>
      </c>
      <c r="H443" t="s">
        <v>143</v>
      </c>
      <c r="I443" t="s">
        <v>124</v>
      </c>
      <c r="J443" t="s">
        <v>125</v>
      </c>
      <c r="K443" t="s">
        <v>383</v>
      </c>
      <c r="N443" t="s">
        <v>381</v>
      </c>
      <c r="O443" t="s">
        <v>382</v>
      </c>
      <c r="P443" t="s">
        <v>162</v>
      </c>
      <c r="Q443" t="s">
        <v>207</v>
      </c>
      <c r="R443" t="s">
        <v>131</v>
      </c>
      <c r="S443" t="s">
        <v>164</v>
      </c>
      <c r="T443" t="s">
        <v>165</v>
      </c>
      <c r="U443" t="s">
        <v>151</v>
      </c>
      <c r="V443" t="s">
        <v>135</v>
      </c>
      <c r="W443" t="s">
        <v>136</v>
      </c>
      <c r="X443" t="s">
        <v>384</v>
      </c>
      <c r="Y443" s="94">
        <v>6085</v>
      </c>
      <c r="Z443" s="94">
        <v>4449.12</v>
      </c>
      <c r="AA443" s="94">
        <v>4582.5</v>
      </c>
      <c r="AB443" s="94">
        <v>4582.5</v>
      </c>
      <c r="AC443">
        <f t="shared" si="12"/>
        <v>2000</v>
      </c>
      <c r="AD443" t="str">
        <f t="shared" si="13"/>
        <v>303</v>
      </c>
    </row>
    <row r="444" spans="1:30" hidden="1" x14ac:dyDescent="0.25">
      <c r="A444" t="s">
        <v>378</v>
      </c>
      <c r="B444" t="s">
        <v>397</v>
      </c>
      <c r="C444" t="s">
        <v>386</v>
      </c>
      <c r="D444" t="s">
        <v>400</v>
      </c>
      <c r="E444" t="s">
        <v>122</v>
      </c>
      <c r="F444" t="s">
        <v>159</v>
      </c>
      <c r="G444" t="s">
        <v>387</v>
      </c>
      <c r="H444" t="s">
        <v>388</v>
      </c>
      <c r="I444" t="s">
        <v>159</v>
      </c>
      <c r="J444" t="s">
        <v>125</v>
      </c>
      <c r="K444" t="s">
        <v>390</v>
      </c>
      <c r="N444" t="s">
        <v>381</v>
      </c>
      <c r="O444" t="s">
        <v>398</v>
      </c>
      <c r="P444" t="s">
        <v>392</v>
      </c>
      <c r="Q444" t="s">
        <v>401</v>
      </c>
      <c r="R444" t="s">
        <v>131</v>
      </c>
      <c r="S444" t="s">
        <v>164</v>
      </c>
      <c r="T444" t="s">
        <v>393</v>
      </c>
      <c r="U444" t="s">
        <v>394</v>
      </c>
      <c r="V444" t="s">
        <v>399</v>
      </c>
      <c r="W444" t="s">
        <v>136</v>
      </c>
      <c r="X444" t="s">
        <v>396</v>
      </c>
      <c r="Y444" s="94">
        <v>0</v>
      </c>
      <c r="Z444" s="94">
        <v>0</v>
      </c>
      <c r="AA444" s="94">
        <v>0</v>
      </c>
      <c r="AB444" s="94">
        <v>0</v>
      </c>
      <c r="AC444">
        <f t="shared" si="12"/>
        <v>2000</v>
      </c>
      <c r="AD444" t="str">
        <f t="shared" si="13"/>
        <v>303</v>
      </c>
    </row>
    <row r="445" spans="1:30" hidden="1" x14ac:dyDescent="0.25">
      <c r="A445" t="s">
        <v>378</v>
      </c>
      <c r="B445" t="s">
        <v>397</v>
      </c>
      <c r="C445" t="s">
        <v>386</v>
      </c>
      <c r="D445" t="s">
        <v>402</v>
      </c>
      <c r="E445" t="s">
        <v>122</v>
      </c>
      <c r="F445" t="s">
        <v>159</v>
      </c>
      <c r="G445" t="s">
        <v>387</v>
      </c>
      <c r="H445" t="s">
        <v>143</v>
      </c>
      <c r="I445" t="s">
        <v>159</v>
      </c>
      <c r="J445" t="s">
        <v>125</v>
      </c>
      <c r="K445" t="s">
        <v>390</v>
      </c>
      <c r="N445" t="s">
        <v>381</v>
      </c>
      <c r="O445" t="s">
        <v>398</v>
      </c>
      <c r="P445" t="s">
        <v>392</v>
      </c>
      <c r="Q445" t="s">
        <v>403</v>
      </c>
      <c r="R445" t="s">
        <v>131</v>
      </c>
      <c r="S445" t="s">
        <v>164</v>
      </c>
      <c r="T445" t="s">
        <v>393</v>
      </c>
      <c r="U445" t="s">
        <v>151</v>
      </c>
      <c r="V445" t="s">
        <v>399</v>
      </c>
      <c r="W445" t="s">
        <v>136</v>
      </c>
      <c r="X445" t="s">
        <v>396</v>
      </c>
      <c r="Y445" s="94">
        <v>0</v>
      </c>
      <c r="Z445" s="94">
        <v>10000</v>
      </c>
      <c r="AA445" s="94">
        <v>0</v>
      </c>
      <c r="AB445" s="94">
        <v>0</v>
      </c>
      <c r="AC445">
        <f t="shared" si="12"/>
        <v>2000</v>
      </c>
      <c r="AD445" t="str">
        <f t="shared" si="13"/>
        <v>303</v>
      </c>
    </row>
    <row r="446" spans="1:30" hidden="1" x14ac:dyDescent="0.25">
      <c r="A446" t="s">
        <v>378</v>
      </c>
      <c r="B446" t="s">
        <v>385</v>
      </c>
      <c r="C446" t="s">
        <v>386</v>
      </c>
      <c r="D446" t="s">
        <v>404</v>
      </c>
      <c r="E446" t="s">
        <v>122</v>
      </c>
      <c r="F446" t="s">
        <v>159</v>
      </c>
      <c r="G446" t="s">
        <v>387</v>
      </c>
      <c r="H446" t="s">
        <v>143</v>
      </c>
      <c r="I446" t="s">
        <v>143</v>
      </c>
      <c r="J446" t="s">
        <v>125</v>
      </c>
      <c r="K446" t="s">
        <v>405</v>
      </c>
      <c r="N446" t="s">
        <v>381</v>
      </c>
      <c r="O446" t="s">
        <v>391</v>
      </c>
      <c r="P446" t="s">
        <v>392</v>
      </c>
      <c r="Q446" t="s">
        <v>406</v>
      </c>
      <c r="R446" t="s">
        <v>131</v>
      </c>
      <c r="S446" t="s">
        <v>164</v>
      </c>
      <c r="T446" t="s">
        <v>393</v>
      </c>
      <c r="U446" t="s">
        <v>151</v>
      </c>
      <c r="V446" t="s">
        <v>407</v>
      </c>
      <c r="W446" t="s">
        <v>136</v>
      </c>
      <c r="X446" t="s">
        <v>408</v>
      </c>
      <c r="Y446" s="94">
        <v>0</v>
      </c>
      <c r="Z446" s="94">
        <v>84660</v>
      </c>
      <c r="AA446" s="94">
        <v>0</v>
      </c>
      <c r="AB446" s="94">
        <v>0</v>
      </c>
      <c r="AC446">
        <f t="shared" si="12"/>
        <v>2000</v>
      </c>
      <c r="AD446" t="str">
        <f t="shared" si="13"/>
        <v>303</v>
      </c>
    </row>
    <row r="447" spans="1:30" hidden="1" x14ac:dyDescent="0.25">
      <c r="A447" t="s">
        <v>378</v>
      </c>
      <c r="B447" t="s">
        <v>379</v>
      </c>
      <c r="C447" t="s">
        <v>157</v>
      </c>
      <c r="D447" t="s">
        <v>214</v>
      </c>
      <c r="E447" t="s">
        <v>122</v>
      </c>
      <c r="F447" t="s">
        <v>159</v>
      </c>
      <c r="G447" t="s">
        <v>160</v>
      </c>
      <c r="H447" t="s">
        <v>143</v>
      </c>
      <c r="I447" t="s">
        <v>124</v>
      </c>
      <c r="J447" t="s">
        <v>125</v>
      </c>
      <c r="K447" t="s">
        <v>383</v>
      </c>
      <c r="N447" t="s">
        <v>381</v>
      </c>
      <c r="O447" t="s">
        <v>382</v>
      </c>
      <c r="P447" t="s">
        <v>162</v>
      </c>
      <c r="Q447" t="s">
        <v>215</v>
      </c>
      <c r="R447" t="s">
        <v>131</v>
      </c>
      <c r="S447" t="s">
        <v>164</v>
      </c>
      <c r="T447" t="s">
        <v>165</v>
      </c>
      <c r="U447" t="s">
        <v>151</v>
      </c>
      <c r="V447" t="s">
        <v>135</v>
      </c>
      <c r="W447" t="s">
        <v>136</v>
      </c>
      <c r="X447" t="s">
        <v>384</v>
      </c>
      <c r="Y447" s="94">
        <v>1682547</v>
      </c>
      <c r="Z447" s="94">
        <v>2767416.3000000003</v>
      </c>
      <c r="AA447" s="94">
        <v>2850438.79</v>
      </c>
      <c r="AB447" s="94">
        <v>2850438.79</v>
      </c>
      <c r="AC447">
        <f t="shared" si="12"/>
        <v>2000</v>
      </c>
      <c r="AD447" t="str">
        <f t="shared" si="13"/>
        <v>303</v>
      </c>
    </row>
    <row r="448" spans="1:30" hidden="1" x14ac:dyDescent="0.25">
      <c r="A448" t="s">
        <v>378</v>
      </c>
      <c r="B448" t="s">
        <v>379</v>
      </c>
      <c r="C448" t="s">
        <v>157</v>
      </c>
      <c r="D448" t="s">
        <v>409</v>
      </c>
      <c r="E448" t="s">
        <v>122</v>
      </c>
      <c r="F448" t="s">
        <v>159</v>
      </c>
      <c r="G448" t="s">
        <v>160</v>
      </c>
      <c r="H448" t="s">
        <v>143</v>
      </c>
      <c r="I448" t="s">
        <v>124</v>
      </c>
      <c r="J448" t="s">
        <v>125</v>
      </c>
      <c r="K448" t="s">
        <v>383</v>
      </c>
      <c r="N448" t="s">
        <v>381</v>
      </c>
      <c r="O448" t="s">
        <v>382</v>
      </c>
      <c r="P448" t="s">
        <v>162</v>
      </c>
      <c r="Q448" t="s">
        <v>410</v>
      </c>
      <c r="R448" t="s">
        <v>131</v>
      </c>
      <c r="S448" t="s">
        <v>164</v>
      </c>
      <c r="T448" t="s">
        <v>165</v>
      </c>
      <c r="U448" t="s">
        <v>151</v>
      </c>
      <c r="V448" t="s">
        <v>135</v>
      </c>
      <c r="W448" t="s">
        <v>136</v>
      </c>
      <c r="X448" t="s">
        <v>384</v>
      </c>
      <c r="Y448" s="94">
        <v>0</v>
      </c>
      <c r="Z448" s="94">
        <v>1467.74</v>
      </c>
      <c r="AA448" s="94">
        <v>1517.5</v>
      </c>
      <c r="AB448" s="94">
        <v>1517.5</v>
      </c>
      <c r="AC448">
        <f t="shared" si="12"/>
        <v>2000</v>
      </c>
      <c r="AD448" t="str">
        <f t="shared" si="13"/>
        <v>303</v>
      </c>
    </row>
    <row r="449" spans="1:30" hidden="1" x14ac:dyDescent="0.25">
      <c r="A449" t="s">
        <v>378</v>
      </c>
      <c r="B449" t="s">
        <v>397</v>
      </c>
      <c r="C449" t="s">
        <v>386</v>
      </c>
      <c r="D449" t="s">
        <v>220</v>
      </c>
      <c r="E449" t="s">
        <v>122</v>
      </c>
      <c r="F449" t="s">
        <v>159</v>
      </c>
      <c r="G449" t="s">
        <v>387</v>
      </c>
      <c r="H449" t="s">
        <v>143</v>
      </c>
      <c r="I449" t="s">
        <v>159</v>
      </c>
      <c r="J449" t="s">
        <v>125</v>
      </c>
      <c r="K449" t="s">
        <v>390</v>
      </c>
      <c r="N449" t="s">
        <v>381</v>
      </c>
      <c r="O449" t="s">
        <v>398</v>
      </c>
      <c r="P449" t="s">
        <v>392</v>
      </c>
      <c r="Q449" t="s">
        <v>221</v>
      </c>
      <c r="R449" t="s">
        <v>131</v>
      </c>
      <c r="S449" t="s">
        <v>164</v>
      </c>
      <c r="T449" t="s">
        <v>393</v>
      </c>
      <c r="U449" t="s">
        <v>151</v>
      </c>
      <c r="V449" t="s">
        <v>399</v>
      </c>
      <c r="W449" t="s">
        <v>136</v>
      </c>
      <c r="X449" t="s">
        <v>396</v>
      </c>
      <c r="Y449" s="94">
        <v>0</v>
      </c>
      <c r="Z449" s="94">
        <v>4000</v>
      </c>
      <c r="AA449" s="94">
        <v>0</v>
      </c>
      <c r="AB449" s="94">
        <v>0</v>
      </c>
      <c r="AC449">
        <f t="shared" si="12"/>
        <v>2000</v>
      </c>
      <c r="AD449" t="str">
        <f t="shared" si="13"/>
        <v>303</v>
      </c>
    </row>
    <row r="450" spans="1:30" hidden="1" x14ac:dyDescent="0.25">
      <c r="A450" t="s">
        <v>378</v>
      </c>
      <c r="B450" t="s">
        <v>397</v>
      </c>
      <c r="C450" t="s">
        <v>386</v>
      </c>
      <c r="D450" t="s">
        <v>220</v>
      </c>
      <c r="E450" t="s">
        <v>122</v>
      </c>
      <c r="F450" t="s">
        <v>159</v>
      </c>
      <c r="G450" t="s">
        <v>387</v>
      </c>
      <c r="H450" t="s">
        <v>388</v>
      </c>
      <c r="I450" t="s">
        <v>159</v>
      </c>
      <c r="J450" t="s">
        <v>125</v>
      </c>
      <c r="K450" t="s">
        <v>390</v>
      </c>
      <c r="N450" t="s">
        <v>381</v>
      </c>
      <c r="O450" t="s">
        <v>398</v>
      </c>
      <c r="P450" t="s">
        <v>392</v>
      </c>
      <c r="Q450" t="s">
        <v>221</v>
      </c>
      <c r="R450" t="s">
        <v>131</v>
      </c>
      <c r="S450" t="s">
        <v>164</v>
      </c>
      <c r="T450" t="s">
        <v>393</v>
      </c>
      <c r="U450" t="s">
        <v>394</v>
      </c>
      <c r="V450" t="s">
        <v>399</v>
      </c>
      <c r="W450" t="s">
        <v>136</v>
      </c>
      <c r="X450" t="s">
        <v>396</v>
      </c>
      <c r="Y450" s="94">
        <v>0</v>
      </c>
      <c r="Z450" s="94">
        <v>0</v>
      </c>
      <c r="AA450" s="94">
        <v>0</v>
      </c>
      <c r="AB450" s="94">
        <v>0</v>
      </c>
      <c r="AC450">
        <f t="shared" si="12"/>
        <v>2000</v>
      </c>
      <c r="AD450" t="str">
        <f t="shared" si="13"/>
        <v>303</v>
      </c>
    </row>
    <row r="451" spans="1:30" hidden="1" x14ac:dyDescent="0.25">
      <c r="A451" t="s">
        <v>378</v>
      </c>
      <c r="B451" t="s">
        <v>379</v>
      </c>
      <c r="C451" t="s">
        <v>157</v>
      </c>
      <c r="D451" t="s">
        <v>230</v>
      </c>
      <c r="E451" t="s">
        <v>122</v>
      </c>
      <c r="F451" t="s">
        <v>159</v>
      </c>
      <c r="G451" t="s">
        <v>160</v>
      </c>
      <c r="H451" t="s">
        <v>143</v>
      </c>
      <c r="I451" t="s">
        <v>124</v>
      </c>
      <c r="J451" t="s">
        <v>125</v>
      </c>
      <c r="K451" t="s">
        <v>383</v>
      </c>
      <c r="N451" t="s">
        <v>381</v>
      </c>
      <c r="O451" t="s">
        <v>382</v>
      </c>
      <c r="P451" t="s">
        <v>162</v>
      </c>
      <c r="Q451" t="s">
        <v>231</v>
      </c>
      <c r="R451" t="s">
        <v>131</v>
      </c>
      <c r="S451" t="s">
        <v>164</v>
      </c>
      <c r="T451" t="s">
        <v>165</v>
      </c>
      <c r="U451" t="s">
        <v>151</v>
      </c>
      <c r="V451" t="s">
        <v>135</v>
      </c>
      <c r="W451" t="s">
        <v>136</v>
      </c>
      <c r="X451" t="s">
        <v>384</v>
      </c>
      <c r="Y451" s="94">
        <v>9909</v>
      </c>
      <c r="Z451" s="94">
        <v>4950</v>
      </c>
      <c r="AA451" s="94">
        <v>5089.5</v>
      </c>
      <c r="AB451" s="94">
        <v>5089.5</v>
      </c>
      <c r="AC451">
        <f t="shared" ref="AC451:AC514" si="14">MID(D451,1,1)*1000</f>
        <v>2000</v>
      </c>
      <c r="AD451" t="str">
        <f t="shared" ref="AD451:AD514" si="15">MID(A451,6,3)</f>
        <v>303</v>
      </c>
    </row>
    <row r="452" spans="1:30" hidden="1" x14ac:dyDescent="0.25">
      <c r="A452" t="s">
        <v>378</v>
      </c>
      <c r="B452" t="s">
        <v>397</v>
      </c>
      <c r="C452" t="s">
        <v>386</v>
      </c>
      <c r="D452" t="s">
        <v>230</v>
      </c>
      <c r="E452" t="s">
        <v>122</v>
      </c>
      <c r="F452" t="s">
        <v>159</v>
      </c>
      <c r="G452" t="s">
        <v>387</v>
      </c>
      <c r="H452" t="s">
        <v>143</v>
      </c>
      <c r="I452" t="s">
        <v>159</v>
      </c>
      <c r="J452" t="s">
        <v>125</v>
      </c>
      <c r="K452" t="s">
        <v>390</v>
      </c>
      <c r="N452" t="s">
        <v>381</v>
      </c>
      <c r="O452" t="s">
        <v>398</v>
      </c>
      <c r="P452" t="s">
        <v>392</v>
      </c>
      <c r="Q452" t="s">
        <v>231</v>
      </c>
      <c r="R452" t="s">
        <v>131</v>
      </c>
      <c r="S452" t="s">
        <v>164</v>
      </c>
      <c r="T452" t="s">
        <v>393</v>
      </c>
      <c r="U452" t="s">
        <v>151</v>
      </c>
      <c r="V452" t="s">
        <v>399</v>
      </c>
      <c r="W452" t="s">
        <v>136</v>
      </c>
      <c r="X452" t="s">
        <v>396</v>
      </c>
      <c r="Y452" s="94">
        <v>0</v>
      </c>
      <c r="Z452" s="94">
        <v>479000</v>
      </c>
      <c r="AA452" s="94">
        <v>0</v>
      </c>
      <c r="AB452" s="94">
        <v>0</v>
      </c>
      <c r="AC452">
        <f t="shared" si="14"/>
        <v>2000</v>
      </c>
      <c r="AD452" t="str">
        <f t="shared" si="15"/>
        <v>303</v>
      </c>
    </row>
    <row r="453" spans="1:30" hidden="1" x14ac:dyDescent="0.25">
      <c r="A453" t="s">
        <v>378</v>
      </c>
      <c r="B453" t="s">
        <v>397</v>
      </c>
      <c r="C453" t="s">
        <v>386</v>
      </c>
      <c r="D453" t="s">
        <v>230</v>
      </c>
      <c r="E453" t="s">
        <v>122</v>
      </c>
      <c r="F453" t="s">
        <v>159</v>
      </c>
      <c r="G453" t="s">
        <v>387</v>
      </c>
      <c r="H453" t="s">
        <v>388</v>
      </c>
      <c r="I453" t="s">
        <v>159</v>
      </c>
      <c r="J453" t="s">
        <v>125</v>
      </c>
      <c r="K453" t="s">
        <v>390</v>
      </c>
      <c r="N453" t="s">
        <v>381</v>
      </c>
      <c r="O453" t="s">
        <v>398</v>
      </c>
      <c r="P453" t="s">
        <v>392</v>
      </c>
      <c r="Q453" t="s">
        <v>231</v>
      </c>
      <c r="R453" t="s">
        <v>131</v>
      </c>
      <c r="S453" t="s">
        <v>164</v>
      </c>
      <c r="T453" t="s">
        <v>393</v>
      </c>
      <c r="U453" t="s">
        <v>394</v>
      </c>
      <c r="V453" t="s">
        <v>399</v>
      </c>
      <c r="W453" t="s">
        <v>136</v>
      </c>
      <c r="X453" t="s">
        <v>396</v>
      </c>
      <c r="Y453" s="94">
        <v>0</v>
      </c>
      <c r="Z453" s="94">
        <v>26413.200000000001</v>
      </c>
      <c r="AA453" s="94">
        <v>0</v>
      </c>
      <c r="AB453" s="94">
        <v>0</v>
      </c>
      <c r="AC453">
        <f t="shared" si="14"/>
        <v>2000</v>
      </c>
      <c r="AD453" t="str">
        <f t="shared" si="15"/>
        <v>303</v>
      </c>
    </row>
    <row r="454" spans="1:30" hidden="1" x14ac:dyDescent="0.25">
      <c r="A454" t="s">
        <v>378</v>
      </c>
      <c r="B454" t="s">
        <v>379</v>
      </c>
      <c r="C454" t="s">
        <v>157</v>
      </c>
      <c r="D454" t="s">
        <v>232</v>
      </c>
      <c r="E454" t="s">
        <v>122</v>
      </c>
      <c r="F454" t="s">
        <v>159</v>
      </c>
      <c r="G454" t="s">
        <v>160</v>
      </c>
      <c r="H454" t="s">
        <v>143</v>
      </c>
      <c r="I454" t="s">
        <v>124</v>
      </c>
      <c r="J454" t="s">
        <v>125</v>
      </c>
      <c r="K454" t="s">
        <v>383</v>
      </c>
      <c r="N454" t="s">
        <v>381</v>
      </c>
      <c r="O454" t="s">
        <v>382</v>
      </c>
      <c r="P454" t="s">
        <v>162</v>
      </c>
      <c r="Q454" t="s">
        <v>233</v>
      </c>
      <c r="R454" t="s">
        <v>131</v>
      </c>
      <c r="S454" t="s">
        <v>164</v>
      </c>
      <c r="T454" t="s">
        <v>165</v>
      </c>
      <c r="U454" t="s">
        <v>151</v>
      </c>
      <c r="V454" t="s">
        <v>135</v>
      </c>
      <c r="W454" t="s">
        <v>136</v>
      </c>
      <c r="X454" t="s">
        <v>384</v>
      </c>
      <c r="Y454" s="94">
        <v>4609</v>
      </c>
      <c r="Z454" s="94">
        <v>3028.6</v>
      </c>
      <c r="AA454" s="94">
        <v>3119.4</v>
      </c>
      <c r="AB454" s="94">
        <v>3119.4</v>
      </c>
      <c r="AC454">
        <f t="shared" si="14"/>
        <v>2000</v>
      </c>
      <c r="AD454" t="str">
        <f t="shared" si="15"/>
        <v>303</v>
      </c>
    </row>
    <row r="455" spans="1:30" hidden="1" x14ac:dyDescent="0.25">
      <c r="A455" t="s">
        <v>378</v>
      </c>
      <c r="B455" t="s">
        <v>379</v>
      </c>
      <c r="C455" t="s">
        <v>157</v>
      </c>
      <c r="D455" t="s">
        <v>234</v>
      </c>
      <c r="E455" t="s">
        <v>122</v>
      </c>
      <c r="F455" t="s">
        <v>159</v>
      </c>
      <c r="G455" t="s">
        <v>160</v>
      </c>
      <c r="H455" t="s">
        <v>143</v>
      </c>
      <c r="I455" t="s">
        <v>124</v>
      </c>
      <c r="J455" t="s">
        <v>125</v>
      </c>
      <c r="K455" t="s">
        <v>383</v>
      </c>
      <c r="N455" t="s">
        <v>381</v>
      </c>
      <c r="O455" t="s">
        <v>382</v>
      </c>
      <c r="P455" t="s">
        <v>162</v>
      </c>
      <c r="Q455" t="s">
        <v>235</v>
      </c>
      <c r="R455" t="s">
        <v>131</v>
      </c>
      <c r="S455" t="s">
        <v>164</v>
      </c>
      <c r="T455" t="s">
        <v>165</v>
      </c>
      <c r="U455" t="s">
        <v>151</v>
      </c>
      <c r="V455" t="s">
        <v>135</v>
      </c>
      <c r="W455" t="s">
        <v>136</v>
      </c>
      <c r="X455" t="s">
        <v>384</v>
      </c>
      <c r="Y455" s="94">
        <v>362077.4</v>
      </c>
      <c r="Z455" s="94">
        <v>346719.99999999994</v>
      </c>
      <c r="AA455" s="94">
        <v>372887.29499999993</v>
      </c>
      <c r="AB455" s="94">
        <v>372887.3</v>
      </c>
      <c r="AC455">
        <f t="shared" si="14"/>
        <v>3000</v>
      </c>
      <c r="AD455" t="str">
        <f t="shared" si="15"/>
        <v>303</v>
      </c>
    </row>
    <row r="456" spans="1:30" hidden="1" x14ac:dyDescent="0.25">
      <c r="A456" t="s">
        <v>378</v>
      </c>
      <c r="B456" t="s">
        <v>379</v>
      </c>
      <c r="C456" t="s">
        <v>157</v>
      </c>
      <c r="D456" t="s">
        <v>238</v>
      </c>
      <c r="E456" t="s">
        <v>122</v>
      </c>
      <c r="F456" t="s">
        <v>159</v>
      </c>
      <c r="G456" t="s">
        <v>160</v>
      </c>
      <c r="H456" t="s">
        <v>143</v>
      </c>
      <c r="I456" t="s">
        <v>124</v>
      </c>
      <c r="J456" t="s">
        <v>125</v>
      </c>
      <c r="K456" t="s">
        <v>383</v>
      </c>
      <c r="N456" t="s">
        <v>381</v>
      </c>
      <c r="O456" t="s">
        <v>382</v>
      </c>
      <c r="P456" t="s">
        <v>162</v>
      </c>
      <c r="Q456" t="s">
        <v>239</v>
      </c>
      <c r="R456" t="s">
        <v>131</v>
      </c>
      <c r="S456" t="s">
        <v>164</v>
      </c>
      <c r="T456" t="s">
        <v>165</v>
      </c>
      <c r="U456" t="s">
        <v>151</v>
      </c>
      <c r="V456" t="s">
        <v>135</v>
      </c>
      <c r="W456" t="s">
        <v>136</v>
      </c>
      <c r="X456" t="s">
        <v>384</v>
      </c>
      <c r="Y456" s="94">
        <v>75819.8</v>
      </c>
      <c r="Z456" s="94">
        <v>0</v>
      </c>
      <c r="AA456" s="94">
        <v>0</v>
      </c>
      <c r="AB456" s="94">
        <v>0</v>
      </c>
      <c r="AC456">
        <f t="shared" si="14"/>
        <v>3000</v>
      </c>
      <c r="AD456" t="str">
        <f t="shared" si="15"/>
        <v>303</v>
      </c>
    </row>
    <row r="457" spans="1:30" hidden="1" x14ac:dyDescent="0.25">
      <c r="A457" t="s">
        <v>378</v>
      </c>
      <c r="B457" t="s">
        <v>379</v>
      </c>
      <c r="C457" t="s">
        <v>157</v>
      </c>
      <c r="D457" t="s">
        <v>158</v>
      </c>
      <c r="E457" t="s">
        <v>122</v>
      </c>
      <c r="F457" t="s">
        <v>159</v>
      </c>
      <c r="G457" t="s">
        <v>160</v>
      </c>
      <c r="H457" t="s">
        <v>143</v>
      </c>
      <c r="I457" t="s">
        <v>124</v>
      </c>
      <c r="J457" t="s">
        <v>125</v>
      </c>
      <c r="K457" t="s">
        <v>383</v>
      </c>
      <c r="N457" t="s">
        <v>381</v>
      </c>
      <c r="O457" t="s">
        <v>382</v>
      </c>
      <c r="P457" t="s">
        <v>162</v>
      </c>
      <c r="Q457" t="s">
        <v>163</v>
      </c>
      <c r="R457" t="s">
        <v>131</v>
      </c>
      <c r="S457" t="s">
        <v>164</v>
      </c>
      <c r="T457" t="s">
        <v>165</v>
      </c>
      <c r="U457" t="s">
        <v>151</v>
      </c>
      <c r="V457" t="s">
        <v>135</v>
      </c>
      <c r="W457" t="s">
        <v>136</v>
      </c>
      <c r="X457" t="s">
        <v>384</v>
      </c>
      <c r="Y457" s="94">
        <v>72582.990000000005</v>
      </c>
      <c r="Z457" s="94">
        <v>0</v>
      </c>
      <c r="AA457" s="94">
        <v>0</v>
      </c>
      <c r="AB457" s="94">
        <v>0</v>
      </c>
      <c r="AC457">
        <f t="shared" si="14"/>
        <v>3000</v>
      </c>
      <c r="AD457" t="str">
        <f t="shared" si="15"/>
        <v>303</v>
      </c>
    </row>
    <row r="458" spans="1:30" hidden="1" x14ac:dyDescent="0.25">
      <c r="A458" t="s">
        <v>378</v>
      </c>
      <c r="B458" t="s">
        <v>379</v>
      </c>
      <c r="C458" t="s">
        <v>157</v>
      </c>
      <c r="D458" t="s">
        <v>240</v>
      </c>
      <c r="E458" t="s">
        <v>122</v>
      </c>
      <c r="F458" t="s">
        <v>159</v>
      </c>
      <c r="G458" t="s">
        <v>160</v>
      </c>
      <c r="H458" t="s">
        <v>143</v>
      </c>
      <c r="I458" t="s">
        <v>124</v>
      </c>
      <c r="J458" t="s">
        <v>125</v>
      </c>
      <c r="K458" t="s">
        <v>383</v>
      </c>
      <c r="N458" t="s">
        <v>381</v>
      </c>
      <c r="O458" t="s">
        <v>382</v>
      </c>
      <c r="P458" t="s">
        <v>162</v>
      </c>
      <c r="Q458" t="s">
        <v>241</v>
      </c>
      <c r="R458" t="s">
        <v>131</v>
      </c>
      <c r="S458" t="s">
        <v>164</v>
      </c>
      <c r="T458" t="s">
        <v>165</v>
      </c>
      <c r="U458" t="s">
        <v>151</v>
      </c>
      <c r="V458" t="s">
        <v>135</v>
      </c>
      <c r="W458" t="s">
        <v>136</v>
      </c>
      <c r="X458" t="s">
        <v>384</v>
      </c>
      <c r="Y458" s="94">
        <v>146571</v>
      </c>
      <c r="Z458" s="94">
        <v>70165.08</v>
      </c>
      <c r="AA458" s="94">
        <v>72270</v>
      </c>
      <c r="AB458" s="94">
        <v>72270</v>
      </c>
      <c r="AC458">
        <f t="shared" si="14"/>
        <v>3000</v>
      </c>
      <c r="AD458" t="str">
        <f t="shared" si="15"/>
        <v>303</v>
      </c>
    </row>
    <row r="459" spans="1:30" hidden="1" x14ac:dyDescent="0.25">
      <c r="A459" t="s">
        <v>378</v>
      </c>
      <c r="B459" t="s">
        <v>379</v>
      </c>
      <c r="C459" t="s">
        <v>157</v>
      </c>
      <c r="D459" t="s">
        <v>167</v>
      </c>
      <c r="E459" t="s">
        <v>122</v>
      </c>
      <c r="F459" t="s">
        <v>159</v>
      </c>
      <c r="G459" t="s">
        <v>160</v>
      </c>
      <c r="H459" t="s">
        <v>143</v>
      </c>
      <c r="I459" t="s">
        <v>124</v>
      </c>
      <c r="J459" t="s">
        <v>125</v>
      </c>
      <c r="K459" t="s">
        <v>383</v>
      </c>
      <c r="N459" t="s">
        <v>381</v>
      </c>
      <c r="O459" t="s">
        <v>382</v>
      </c>
      <c r="P459" t="s">
        <v>162</v>
      </c>
      <c r="Q459" t="s">
        <v>168</v>
      </c>
      <c r="R459" t="s">
        <v>131</v>
      </c>
      <c r="S459" t="s">
        <v>164</v>
      </c>
      <c r="T459" t="s">
        <v>165</v>
      </c>
      <c r="U459" t="s">
        <v>151</v>
      </c>
      <c r="V459" t="s">
        <v>135</v>
      </c>
      <c r="W459" t="s">
        <v>136</v>
      </c>
      <c r="X459" t="s">
        <v>384</v>
      </c>
      <c r="Y459" s="94">
        <v>839.86</v>
      </c>
      <c r="Z459" s="94">
        <v>0</v>
      </c>
      <c r="AA459" s="94">
        <v>0</v>
      </c>
      <c r="AB459" s="94">
        <v>0</v>
      </c>
      <c r="AC459">
        <f t="shared" si="14"/>
        <v>3000</v>
      </c>
      <c r="AD459" t="str">
        <f t="shared" si="15"/>
        <v>303</v>
      </c>
    </row>
    <row r="460" spans="1:30" hidden="1" x14ac:dyDescent="0.25">
      <c r="A460" t="s">
        <v>378</v>
      </c>
      <c r="B460" t="s">
        <v>379</v>
      </c>
      <c r="C460" t="s">
        <v>157</v>
      </c>
      <c r="D460" t="s">
        <v>299</v>
      </c>
      <c r="E460" t="s">
        <v>122</v>
      </c>
      <c r="F460" t="s">
        <v>159</v>
      </c>
      <c r="G460" t="s">
        <v>160</v>
      </c>
      <c r="H460" t="s">
        <v>143</v>
      </c>
      <c r="I460" t="s">
        <v>124</v>
      </c>
      <c r="J460" t="s">
        <v>125</v>
      </c>
      <c r="K460" t="s">
        <v>383</v>
      </c>
      <c r="N460" t="s">
        <v>381</v>
      </c>
      <c r="O460" t="s">
        <v>382</v>
      </c>
      <c r="P460" t="s">
        <v>162</v>
      </c>
      <c r="Q460" t="s">
        <v>300</v>
      </c>
      <c r="R460" t="s">
        <v>131</v>
      </c>
      <c r="S460" t="s">
        <v>164</v>
      </c>
      <c r="T460" t="s">
        <v>165</v>
      </c>
      <c r="U460" t="s">
        <v>151</v>
      </c>
      <c r="V460" t="s">
        <v>135</v>
      </c>
      <c r="W460" t="s">
        <v>136</v>
      </c>
      <c r="X460" t="s">
        <v>384</v>
      </c>
      <c r="Y460" s="94">
        <v>87634.13</v>
      </c>
      <c r="Z460" s="94">
        <v>7616.9999999999982</v>
      </c>
      <c r="AA460" s="94">
        <v>7845.5099999999984</v>
      </c>
      <c r="AB460" s="94">
        <v>7845.51</v>
      </c>
      <c r="AC460">
        <f t="shared" si="14"/>
        <v>3000</v>
      </c>
      <c r="AD460" t="str">
        <f t="shared" si="15"/>
        <v>303</v>
      </c>
    </row>
    <row r="461" spans="1:30" hidden="1" x14ac:dyDescent="0.25">
      <c r="A461" t="s">
        <v>378</v>
      </c>
      <c r="B461" t="s">
        <v>379</v>
      </c>
      <c r="C461" t="s">
        <v>157</v>
      </c>
      <c r="D461" t="s">
        <v>242</v>
      </c>
      <c r="E461" t="s">
        <v>122</v>
      </c>
      <c r="F461" t="s">
        <v>159</v>
      </c>
      <c r="G461" t="s">
        <v>160</v>
      </c>
      <c r="H461" t="s">
        <v>143</v>
      </c>
      <c r="I461" t="s">
        <v>124</v>
      </c>
      <c r="J461" t="s">
        <v>125</v>
      </c>
      <c r="K461" t="s">
        <v>383</v>
      </c>
      <c r="N461" t="s">
        <v>381</v>
      </c>
      <c r="O461" t="s">
        <v>382</v>
      </c>
      <c r="P461" t="s">
        <v>162</v>
      </c>
      <c r="Q461" t="s">
        <v>243</v>
      </c>
      <c r="R461" t="s">
        <v>131</v>
      </c>
      <c r="S461" t="s">
        <v>164</v>
      </c>
      <c r="T461" t="s">
        <v>165</v>
      </c>
      <c r="U461" t="s">
        <v>151</v>
      </c>
      <c r="V461" t="s">
        <v>135</v>
      </c>
      <c r="W461" t="s">
        <v>136</v>
      </c>
      <c r="X461" t="s">
        <v>384</v>
      </c>
      <c r="Y461" s="94">
        <v>615</v>
      </c>
      <c r="Z461" s="94">
        <v>610.32000000000005</v>
      </c>
      <c r="AA461" s="94">
        <v>630.95000000000005</v>
      </c>
      <c r="AB461" s="94">
        <v>630.95000000000005</v>
      </c>
      <c r="AC461">
        <f t="shared" si="14"/>
        <v>3000</v>
      </c>
      <c r="AD461" t="str">
        <f t="shared" si="15"/>
        <v>303</v>
      </c>
    </row>
    <row r="462" spans="1:30" hidden="1" x14ac:dyDescent="0.25">
      <c r="A462" t="s">
        <v>378</v>
      </c>
      <c r="B462" t="s">
        <v>379</v>
      </c>
      <c r="C462" t="s">
        <v>157</v>
      </c>
      <c r="D462" t="s">
        <v>291</v>
      </c>
      <c r="E462" t="s">
        <v>122</v>
      </c>
      <c r="F462" t="s">
        <v>159</v>
      </c>
      <c r="G462" t="s">
        <v>160</v>
      </c>
      <c r="H462" t="s">
        <v>143</v>
      </c>
      <c r="I462" t="s">
        <v>124</v>
      </c>
      <c r="J462" t="s">
        <v>125</v>
      </c>
      <c r="K462" t="s">
        <v>383</v>
      </c>
      <c r="N462" t="s">
        <v>381</v>
      </c>
      <c r="O462" t="s">
        <v>382</v>
      </c>
      <c r="P462" t="s">
        <v>162</v>
      </c>
      <c r="Q462" t="s">
        <v>169</v>
      </c>
      <c r="R462" t="s">
        <v>131</v>
      </c>
      <c r="S462" t="s">
        <v>164</v>
      </c>
      <c r="T462" t="s">
        <v>165</v>
      </c>
      <c r="U462" t="s">
        <v>151</v>
      </c>
      <c r="V462" t="s">
        <v>135</v>
      </c>
      <c r="W462" t="s">
        <v>136</v>
      </c>
      <c r="X462" t="s">
        <v>384</v>
      </c>
      <c r="Y462" s="94">
        <v>15110</v>
      </c>
      <c r="Z462" s="94">
        <v>0</v>
      </c>
      <c r="AA462" s="94">
        <v>0</v>
      </c>
      <c r="AB462" s="94">
        <v>0</v>
      </c>
      <c r="AC462">
        <f t="shared" si="14"/>
        <v>3000</v>
      </c>
      <c r="AD462" t="str">
        <f t="shared" si="15"/>
        <v>303</v>
      </c>
    </row>
    <row r="463" spans="1:30" hidden="1" x14ac:dyDescent="0.25">
      <c r="A463" t="s">
        <v>378</v>
      </c>
      <c r="B463" t="s">
        <v>379</v>
      </c>
      <c r="C463" t="s">
        <v>157</v>
      </c>
      <c r="D463" t="s">
        <v>246</v>
      </c>
      <c r="E463" t="s">
        <v>122</v>
      </c>
      <c r="F463" t="s">
        <v>159</v>
      </c>
      <c r="G463" t="s">
        <v>160</v>
      </c>
      <c r="H463" t="s">
        <v>143</v>
      </c>
      <c r="I463" t="s">
        <v>124</v>
      </c>
      <c r="J463" t="s">
        <v>125</v>
      </c>
      <c r="K463" t="s">
        <v>383</v>
      </c>
      <c r="N463" t="s">
        <v>381</v>
      </c>
      <c r="O463" t="s">
        <v>382</v>
      </c>
      <c r="P463" t="s">
        <v>162</v>
      </c>
      <c r="Q463" t="s">
        <v>247</v>
      </c>
      <c r="R463" t="s">
        <v>131</v>
      </c>
      <c r="S463" t="s">
        <v>164</v>
      </c>
      <c r="T463" t="s">
        <v>165</v>
      </c>
      <c r="U463" t="s">
        <v>151</v>
      </c>
      <c r="V463" t="s">
        <v>135</v>
      </c>
      <c r="W463" t="s">
        <v>136</v>
      </c>
      <c r="X463" t="s">
        <v>384</v>
      </c>
      <c r="Y463" s="94">
        <v>449</v>
      </c>
      <c r="Z463" s="94">
        <v>0</v>
      </c>
      <c r="AA463" s="94">
        <v>0</v>
      </c>
      <c r="AB463" s="94">
        <v>0</v>
      </c>
      <c r="AC463">
        <f t="shared" si="14"/>
        <v>3000</v>
      </c>
      <c r="AD463" t="str">
        <f t="shared" si="15"/>
        <v>303</v>
      </c>
    </row>
    <row r="464" spans="1:30" hidden="1" x14ac:dyDescent="0.25">
      <c r="A464" t="s">
        <v>378</v>
      </c>
      <c r="B464" t="s">
        <v>379</v>
      </c>
      <c r="C464" t="s">
        <v>157</v>
      </c>
      <c r="D464" t="s">
        <v>248</v>
      </c>
      <c r="E464" t="s">
        <v>122</v>
      </c>
      <c r="F464" t="s">
        <v>159</v>
      </c>
      <c r="G464" t="s">
        <v>160</v>
      </c>
      <c r="H464" t="s">
        <v>143</v>
      </c>
      <c r="I464" t="s">
        <v>124</v>
      </c>
      <c r="J464" t="s">
        <v>125</v>
      </c>
      <c r="K464" t="s">
        <v>383</v>
      </c>
      <c r="N464" t="s">
        <v>381</v>
      </c>
      <c r="O464" t="s">
        <v>382</v>
      </c>
      <c r="P464" t="s">
        <v>162</v>
      </c>
      <c r="Q464" t="s">
        <v>249</v>
      </c>
      <c r="R464" t="s">
        <v>131</v>
      </c>
      <c r="S464" t="s">
        <v>164</v>
      </c>
      <c r="T464" t="s">
        <v>165</v>
      </c>
      <c r="U464" t="s">
        <v>151</v>
      </c>
      <c r="V464" t="s">
        <v>135</v>
      </c>
      <c r="W464" t="s">
        <v>136</v>
      </c>
      <c r="X464" t="s">
        <v>384</v>
      </c>
      <c r="Y464" s="94">
        <v>58</v>
      </c>
      <c r="Z464" s="94">
        <v>53359.999999999993</v>
      </c>
      <c r="AA464" s="94">
        <v>54960.78</v>
      </c>
      <c r="AB464" s="94">
        <v>54960.78</v>
      </c>
      <c r="AC464">
        <f t="shared" si="14"/>
        <v>3000</v>
      </c>
      <c r="AD464" t="str">
        <f t="shared" si="15"/>
        <v>303</v>
      </c>
    </row>
    <row r="465" spans="1:30" hidden="1" x14ac:dyDescent="0.25">
      <c r="A465" t="s">
        <v>378</v>
      </c>
      <c r="B465" t="s">
        <v>379</v>
      </c>
      <c r="C465" t="s">
        <v>157</v>
      </c>
      <c r="D465" t="s">
        <v>315</v>
      </c>
      <c r="E465" t="s">
        <v>122</v>
      </c>
      <c r="F465" t="s">
        <v>159</v>
      </c>
      <c r="G465" t="s">
        <v>160</v>
      </c>
      <c r="H465" t="s">
        <v>143</v>
      </c>
      <c r="I465" t="s">
        <v>124</v>
      </c>
      <c r="J465" t="s">
        <v>125</v>
      </c>
      <c r="K465" t="s">
        <v>383</v>
      </c>
      <c r="N465" t="s">
        <v>381</v>
      </c>
      <c r="O465" t="s">
        <v>382</v>
      </c>
      <c r="P465" t="s">
        <v>162</v>
      </c>
      <c r="Q465" t="s">
        <v>316</v>
      </c>
      <c r="R465" t="s">
        <v>131</v>
      </c>
      <c r="S465" t="s">
        <v>164</v>
      </c>
      <c r="T465" t="s">
        <v>165</v>
      </c>
      <c r="U465" t="s">
        <v>151</v>
      </c>
      <c r="V465" t="s">
        <v>135</v>
      </c>
      <c r="W465" t="s">
        <v>136</v>
      </c>
      <c r="X465" t="s">
        <v>384</v>
      </c>
      <c r="Y465" s="94">
        <v>9</v>
      </c>
      <c r="Z465" s="94">
        <v>0</v>
      </c>
      <c r="AA465" s="94">
        <v>0</v>
      </c>
      <c r="AB465" s="94">
        <v>0</v>
      </c>
      <c r="AC465">
        <f t="shared" si="14"/>
        <v>3000</v>
      </c>
      <c r="AD465" t="str">
        <f t="shared" si="15"/>
        <v>303</v>
      </c>
    </row>
    <row r="466" spans="1:30" hidden="1" x14ac:dyDescent="0.25">
      <c r="A466" t="s">
        <v>378</v>
      </c>
      <c r="B466" t="s">
        <v>379</v>
      </c>
      <c r="C466" t="s">
        <v>157</v>
      </c>
      <c r="D466" t="s">
        <v>343</v>
      </c>
      <c r="E466" t="s">
        <v>122</v>
      </c>
      <c r="F466" t="s">
        <v>159</v>
      </c>
      <c r="G466" t="s">
        <v>160</v>
      </c>
      <c r="H466" t="s">
        <v>143</v>
      </c>
      <c r="I466" t="s">
        <v>124</v>
      </c>
      <c r="J466" t="s">
        <v>125</v>
      </c>
      <c r="K466" t="s">
        <v>383</v>
      </c>
      <c r="N466" t="s">
        <v>381</v>
      </c>
      <c r="O466" t="s">
        <v>382</v>
      </c>
      <c r="P466" t="s">
        <v>162</v>
      </c>
      <c r="Q466" t="s">
        <v>307</v>
      </c>
      <c r="R466" t="s">
        <v>131</v>
      </c>
      <c r="S466" t="s">
        <v>164</v>
      </c>
      <c r="T466" t="s">
        <v>165</v>
      </c>
      <c r="U466" t="s">
        <v>151</v>
      </c>
      <c r="V466" t="s">
        <v>135</v>
      </c>
      <c r="W466" t="s">
        <v>136</v>
      </c>
      <c r="X466" t="s">
        <v>384</v>
      </c>
      <c r="Y466" s="94">
        <v>8313968</v>
      </c>
      <c r="Z466" s="94">
        <v>0</v>
      </c>
      <c r="AA466" s="94">
        <v>0</v>
      </c>
      <c r="AB466" s="94">
        <v>0</v>
      </c>
      <c r="AC466">
        <f t="shared" si="14"/>
        <v>3000</v>
      </c>
      <c r="AD466" t="str">
        <f t="shared" si="15"/>
        <v>303</v>
      </c>
    </row>
    <row r="467" spans="1:30" hidden="1" x14ac:dyDescent="0.25">
      <c r="A467" t="s">
        <v>378</v>
      </c>
      <c r="B467" t="s">
        <v>385</v>
      </c>
      <c r="C467" t="s">
        <v>386</v>
      </c>
      <c r="D467" t="s">
        <v>343</v>
      </c>
      <c r="E467" t="s">
        <v>122</v>
      </c>
      <c r="F467" t="s">
        <v>159</v>
      </c>
      <c r="G467" t="s">
        <v>387</v>
      </c>
      <c r="H467" t="s">
        <v>388</v>
      </c>
      <c r="I467" t="s">
        <v>411</v>
      </c>
      <c r="J467" t="s">
        <v>125</v>
      </c>
      <c r="K467" t="s">
        <v>390</v>
      </c>
      <c r="N467" t="s">
        <v>381</v>
      </c>
      <c r="O467" t="s">
        <v>391</v>
      </c>
      <c r="P467" t="s">
        <v>392</v>
      </c>
      <c r="Q467" t="s">
        <v>307</v>
      </c>
      <c r="R467" t="s">
        <v>131</v>
      </c>
      <c r="S467" t="s">
        <v>164</v>
      </c>
      <c r="T467" t="s">
        <v>393</v>
      </c>
      <c r="U467" t="s">
        <v>394</v>
      </c>
      <c r="V467" t="s">
        <v>412</v>
      </c>
      <c r="W467" t="s">
        <v>136</v>
      </c>
      <c r="X467" t="s">
        <v>396</v>
      </c>
      <c r="Y467" s="94">
        <v>0</v>
      </c>
      <c r="Z467" s="94">
        <v>2499999.98</v>
      </c>
      <c r="AA467" s="94">
        <v>0</v>
      </c>
      <c r="AB467" s="94">
        <v>0</v>
      </c>
      <c r="AC467">
        <f t="shared" si="14"/>
        <v>3000</v>
      </c>
      <c r="AD467" t="str">
        <f t="shared" si="15"/>
        <v>303</v>
      </c>
    </row>
    <row r="468" spans="1:30" hidden="1" x14ac:dyDescent="0.25">
      <c r="A468" t="s">
        <v>378</v>
      </c>
      <c r="B468" t="s">
        <v>385</v>
      </c>
      <c r="C468" t="s">
        <v>386</v>
      </c>
      <c r="D468" t="s">
        <v>344</v>
      </c>
      <c r="E468" t="s">
        <v>122</v>
      </c>
      <c r="F468" t="s">
        <v>159</v>
      </c>
      <c r="G468" t="s">
        <v>387</v>
      </c>
      <c r="H468" t="s">
        <v>388</v>
      </c>
      <c r="I468" t="s">
        <v>411</v>
      </c>
      <c r="J468" t="s">
        <v>125</v>
      </c>
      <c r="K468" t="s">
        <v>390</v>
      </c>
      <c r="N468" t="s">
        <v>381</v>
      </c>
      <c r="O468" t="s">
        <v>391</v>
      </c>
      <c r="P468" t="s">
        <v>392</v>
      </c>
      <c r="Q468" t="s">
        <v>345</v>
      </c>
      <c r="R468" t="s">
        <v>131</v>
      </c>
      <c r="S468" t="s">
        <v>164</v>
      </c>
      <c r="T468" t="s">
        <v>393</v>
      </c>
      <c r="U468" t="s">
        <v>394</v>
      </c>
      <c r="V468" t="s">
        <v>412</v>
      </c>
      <c r="W468" t="s">
        <v>136</v>
      </c>
      <c r="X468" t="s">
        <v>396</v>
      </c>
      <c r="Y468" s="94">
        <v>0</v>
      </c>
      <c r="Z468" s="94">
        <v>199999.98</v>
      </c>
      <c r="AA468" s="94">
        <v>0</v>
      </c>
      <c r="AB468" s="94">
        <v>0</v>
      </c>
      <c r="AC468">
        <f t="shared" si="14"/>
        <v>3000</v>
      </c>
      <c r="AD468" t="str">
        <f t="shared" si="15"/>
        <v>303</v>
      </c>
    </row>
    <row r="469" spans="1:30" hidden="1" x14ac:dyDescent="0.25">
      <c r="A469" t="s">
        <v>378</v>
      </c>
      <c r="B469" t="s">
        <v>385</v>
      </c>
      <c r="C469" t="s">
        <v>386</v>
      </c>
      <c r="D469" t="s">
        <v>344</v>
      </c>
      <c r="E469" t="s">
        <v>122</v>
      </c>
      <c r="F469" t="s">
        <v>159</v>
      </c>
      <c r="G469" t="s">
        <v>387</v>
      </c>
      <c r="H469" t="s">
        <v>143</v>
      </c>
      <c r="I469" t="s">
        <v>413</v>
      </c>
      <c r="J469" t="s">
        <v>125</v>
      </c>
      <c r="K469" t="s">
        <v>405</v>
      </c>
      <c r="N469" t="s">
        <v>381</v>
      </c>
      <c r="O469" t="s">
        <v>391</v>
      </c>
      <c r="P469" t="s">
        <v>392</v>
      </c>
      <c r="Q469" t="s">
        <v>345</v>
      </c>
      <c r="R469" t="s">
        <v>131</v>
      </c>
      <c r="S469" t="s">
        <v>164</v>
      </c>
      <c r="T469" t="s">
        <v>393</v>
      </c>
      <c r="U469" t="s">
        <v>151</v>
      </c>
      <c r="V469" t="s">
        <v>414</v>
      </c>
      <c r="W469" t="s">
        <v>136</v>
      </c>
      <c r="X469" t="s">
        <v>408</v>
      </c>
      <c r="Y469" s="94">
        <v>0</v>
      </c>
      <c r="Z469" s="94">
        <v>0</v>
      </c>
      <c r="AA469" s="94">
        <v>0</v>
      </c>
      <c r="AB469" s="94">
        <v>0</v>
      </c>
      <c r="AC469">
        <f t="shared" si="14"/>
        <v>3000</v>
      </c>
      <c r="AD469" t="str">
        <f t="shared" si="15"/>
        <v>303</v>
      </c>
    </row>
    <row r="470" spans="1:30" hidden="1" x14ac:dyDescent="0.25">
      <c r="A470" t="s">
        <v>378</v>
      </c>
      <c r="B470" t="s">
        <v>385</v>
      </c>
      <c r="C470" t="s">
        <v>386</v>
      </c>
      <c r="D470" t="s">
        <v>344</v>
      </c>
      <c r="E470" t="s">
        <v>122</v>
      </c>
      <c r="F470" t="s">
        <v>159</v>
      </c>
      <c r="G470" t="s">
        <v>387</v>
      </c>
      <c r="H470" t="s">
        <v>388</v>
      </c>
      <c r="I470" t="s">
        <v>413</v>
      </c>
      <c r="J470" t="s">
        <v>125</v>
      </c>
      <c r="K470" t="s">
        <v>390</v>
      </c>
      <c r="N470" t="s">
        <v>381</v>
      </c>
      <c r="O470" t="s">
        <v>391</v>
      </c>
      <c r="P470" t="s">
        <v>392</v>
      </c>
      <c r="Q470" t="s">
        <v>345</v>
      </c>
      <c r="R470" t="s">
        <v>131</v>
      </c>
      <c r="S470" t="s">
        <v>164</v>
      </c>
      <c r="T470" t="s">
        <v>393</v>
      </c>
      <c r="U470" t="s">
        <v>394</v>
      </c>
      <c r="V470" t="s">
        <v>414</v>
      </c>
      <c r="W470" t="s">
        <v>136</v>
      </c>
      <c r="X470" t="s">
        <v>396</v>
      </c>
      <c r="Y470" s="94">
        <v>0</v>
      </c>
      <c r="Z470" s="94">
        <v>120000</v>
      </c>
      <c r="AA470" s="94">
        <v>0</v>
      </c>
      <c r="AB470" s="94">
        <v>0</v>
      </c>
      <c r="AC470">
        <f t="shared" si="14"/>
        <v>3000</v>
      </c>
      <c r="AD470" t="str">
        <f t="shared" si="15"/>
        <v>303</v>
      </c>
    </row>
    <row r="471" spans="1:30" hidden="1" x14ac:dyDescent="0.25">
      <c r="A471" t="s">
        <v>378</v>
      </c>
      <c r="B471" t="s">
        <v>385</v>
      </c>
      <c r="C471" t="s">
        <v>386</v>
      </c>
      <c r="D471" t="s">
        <v>260</v>
      </c>
      <c r="E471" t="s">
        <v>122</v>
      </c>
      <c r="F471" t="s">
        <v>159</v>
      </c>
      <c r="G471" t="s">
        <v>387</v>
      </c>
      <c r="H471" t="s">
        <v>388</v>
      </c>
      <c r="I471" t="s">
        <v>411</v>
      </c>
      <c r="J471" t="s">
        <v>125</v>
      </c>
      <c r="K471" t="s">
        <v>390</v>
      </c>
      <c r="N471" t="s">
        <v>381</v>
      </c>
      <c r="O471" t="s">
        <v>391</v>
      </c>
      <c r="P471" t="s">
        <v>392</v>
      </c>
      <c r="Q471" t="s">
        <v>261</v>
      </c>
      <c r="R471" t="s">
        <v>131</v>
      </c>
      <c r="S471" t="s">
        <v>164</v>
      </c>
      <c r="T471" t="s">
        <v>393</v>
      </c>
      <c r="U471" t="s">
        <v>394</v>
      </c>
      <c r="V471" t="s">
        <v>412</v>
      </c>
      <c r="W471" t="s">
        <v>136</v>
      </c>
      <c r="X471" t="s">
        <v>396</v>
      </c>
      <c r="Y471" s="94">
        <v>0</v>
      </c>
      <c r="Z471" s="94">
        <v>0</v>
      </c>
      <c r="AA471" s="94">
        <v>0</v>
      </c>
      <c r="AB471" s="94">
        <v>0</v>
      </c>
      <c r="AC471">
        <f t="shared" si="14"/>
        <v>3000</v>
      </c>
      <c r="AD471" t="str">
        <f t="shared" si="15"/>
        <v>303</v>
      </c>
    </row>
    <row r="472" spans="1:30" hidden="1" x14ac:dyDescent="0.25">
      <c r="A472" t="s">
        <v>378</v>
      </c>
      <c r="B472" t="s">
        <v>379</v>
      </c>
      <c r="C472" t="s">
        <v>157</v>
      </c>
      <c r="D472" t="s">
        <v>264</v>
      </c>
      <c r="E472" t="s">
        <v>122</v>
      </c>
      <c r="F472" t="s">
        <v>159</v>
      </c>
      <c r="G472" t="s">
        <v>160</v>
      </c>
      <c r="H472" t="s">
        <v>143</v>
      </c>
      <c r="I472" t="s">
        <v>124</v>
      </c>
      <c r="J472" t="s">
        <v>125</v>
      </c>
      <c r="K472" t="s">
        <v>383</v>
      </c>
      <c r="N472" t="s">
        <v>381</v>
      </c>
      <c r="O472" t="s">
        <v>382</v>
      </c>
      <c r="P472" t="s">
        <v>162</v>
      </c>
      <c r="Q472" t="s">
        <v>265</v>
      </c>
      <c r="R472" t="s">
        <v>131</v>
      </c>
      <c r="S472" t="s">
        <v>164</v>
      </c>
      <c r="T472" t="s">
        <v>165</v>
      </c>
      <c r="U472" t="s">
        <v>151</v>
      </c>
      <c r="V472" t="s">
        <v>135</v>
      </c>
      <c r="W472" t="s">
        <v>136</v>
      </c>
      <c r="X472" t="s">
        <v>384</v>
      </c>
      <c r="Y472" s="94">
        <v>100459</v>
      </c>
      <c r="Z472" s="94">
        <v>0</v>
      </c>
      <c r="AA472" s="94">
        <v>0</v>
      </c>
      <c r="AB472" s="94">
        <v>0</v>
      </c>
      <c r="AC472">
        <f t="shared" si="14"/>
        <v>3000</v>
      </c>
      <c r="AD472" t="str">
        <f t="shared" si="15"/>
        <v>303</v>
      </c>
    </row>
    <row r="473" spans="1:30" hidden="1" x14ac:dyDescent="0.25">
      <c r="A473" t="s">
        <v>378</v>
      </c>
      <c r="B473" t="s">
        <v>385</v>
      </c>
      <c r="C473" t="s">
        <v>386</v>
      </c>
      <c r="D473" t="s">
        <v>264</v>
      </c>
      <c r="E473" t="s">
        <v>122</v>
      </c>
      <c r="F473" t="s">
        <v>159</v>
      </c>
      <c r="G473" t="s">
        <v>387</v>
      </c>
      <c r="H473" t="s">
        <v>388</v>
      </c>
      <c r="I473" t="s">
        <v>389</v>
      </c>
      <c r="J473" t="s">
        <v>125</v>
      </c>
      <c r="K473" t="s">
        <v>390</v>
      </c>
      <c r="N473" t="s">
        <v>381</v>
      </c>
      <c r="O473" t="s">
        <v>391</v>
      </c>
      <c r="P473" t="s">
        <v>392</v>
      </c>
      <c r="Q473" t="s">
        <v>265</v>
      </c>
      <c r="R473" t="s">
        <v>131</v>
      </c>
      <c r="S473" t="s">
        <v>164</v>
      </c>
      <c r="T473" t="s">
        <v>393</v>
      </c>
      <c r="U473" t="s">
        <v>394</v>
      </c>
      <c r="V473" t="s">
        <v>395</v>
      </c>
      <c r="W473" t="s">
        <v>136</v>
      </c>
      <c r="X473" t="s">
        <v>396</v>
      </c>
      <c r="Y473" s="94">
        <v>0</v>
      </c>
      <c r="Z473" s="94">
        <v>167992.91</v>
      </c>
      <c r="AA473" s="94">
        <v>0</v>
      </c>
      <c r="AB473" s="94">
        <v>0</v>
      </c>
      <c r="AC473">
        <f t="shared" si="14"/>
        <v>3000</v>
      </c>
      <c r="AD473" t="str">
        <f t="shared" si="15"/>
        <v>303</v>
      </c>
    </row>
    <row r="474" spans="1:30" hidden="1" x14ac:dyDescent="0.25">
      <c r="A474" t="s">
        <v>378</v>
      </c>
      <c r="B474" t="s">
        <v>379</v>
      </c>
      <c r="C474" t="s">
        <v>157</v>
      </c>
      <c r="D474" t="s">
        <v>266</v>
      </c>
      <c r="E474" t="s">
        <v>122</v>
      </c>
      <c r="F474" t="s">
        <v>159</v>
      </c>
      <c r="G474" t="s">
        <v>160</v>
      </c>
      <c r="H474" t="s">
        <v>143</v>
      </c>
      <c r="I474" t="s">
        <v>124</v>
      </c>
      <c r="J474" t="s">
        <v>125</v>
      </c>
      <c r="K474" t="s">
        <v>383</v>
      </c>
      <c r="N474" t="s">
        <v>381</v>
      </c>
      <c r="O474" t="s">
        <v>382</v>
      </c>
      <c r="P474" t="s">
        <v>162</v>
      </c>
      <c r="Q474" t="s">
        <v>267</v>
      </c>
      <c r="R474" t="s">
        <v>131</v>
      </c>
      <c r="S474" t="s">
        <v>164</v>
      </c>
      <c r="T474" t="s">
        <v>165</v>
      </c>
      <c r="U474" t="s">
        <v>151</v>
      </c>
      <c r="V474" t="s">
        <v>135</v>
      </c>
      <c r="W474" t="s">
        <v>136</v>
      </c>
      <c r="X474" t="s">
        <v>384</v>
      </c>
      <c r="Y474" s="94">
        <v>3013</v>
      </c>
      <c r="Z474" s="94">
        <v>0</v>
      </c>
      <c r="AA474" s="94">
        <v>0</v>
      </c>
      <c r="AB474" s="94">
        <v>0</v>
      </c>
      <c r="AC474">
        <f t="shared" si="14"/>
        <v>3000</v>
      </c>
      <c r="AD474" t="str">
        <f t="shared" si="15"/>
        <v>303</v>
      </c>
    </row>
    <row r="475" spans="1:30" hidden="1" x14ac:dyDescent="0.25">
      <c r="A475" t="s">
        <v>378</v>
      </c>
      <c r="B475" t="s">
        <v>379</v>
      </c>
      <c r="C475" t="s">
        <v>157</v>
      </c>
      <c r="D475" t="s">
        <v>272</v>
      </c>
      <c r="E475" t="s">
        <v>122</v>
      </c>
      <c r="F475" t="s">
        <v>159</v>
      </c>
      <c r="G475" t="s">
        <v>160</v>
      </c>
      <c r="H475" t="s">
        <v>143</v>
      </c>
      <c r="I475" t="s">
        <v>124</v>
      </c>
      <c r="J475" t="s">
        <v>125</v>
      </c>
      <c r="K475" t="s">
        <v>383</v>
      </c>
      <c r="N475" t="s">
        <v>381</v>
      </c>
      <c r="O475" t="s">
        <v>382</v>
      </c>
      <c r="P475" t="s">
        <v>162</v>
      </c>
      <c r="Q475" t="s">
        <v>273</v>
      </c>
      <c r="R475" t="s">
        <v>131</v>
      </c>
      <c r="S475" t="s">
        <v>164</v>
      </c>
      <c r="T475" t="s">
        <v>165</v>
      </c>
      <c r="U475" t="s">
        <v>151</v>
      </c>
      <c r="V475" t="s">
        <v>135</v>
      </c>
      <c r="W475" t="s">
        <v>136</v>
      </c>
      <c r="X475" t="s">
        <v>384</v>
      </c>
      <c r="Y475" s="94">
        <v>853362</v>
      </c>
      <c r="Z475" s="94">
        <v>625989.67999999993</v>
      </c>
      <c r="AA475" s="94">
        <v>644769.31999999995</v>
      </c>
      <c r="AB475" s="94">
        <v>644769.31999999995</v>
      </c>
      <c r="AC475">
        <f t="shared" si="14"/>
        <v>3000</v>
      </c>
      <c r="AD475" t="str">
        <f t="shared" si="15"/>
        <v>303</v>
      </c>
    </row>
    <row r="476" spans="1:30" hidden="1" x14ac:dyDescent="0.25">
      <c r="A476" t="s">
        <v>378</v>
      </c>
      <c r="B476" t="s">
        <v>379</v>
      </c>
      <c r="C476" t="s">
        <v>157</v>
      </c>
      <c r="D476" t="s">
        <v>276</v>
      </c>
      <c r="E476" t="s">
        <v>122</v>
      </c>
      <c r="F476" t="s">
        <v>159</v>
      </c>
      <c r="G476" t="s">
        <v>160</v>
      </c>
      <c r="H476" t="s">
        <v>143</v>
      </c>
      <c r="I476" t="s">
        <v>124</v>
      </c>
      <c r="J476" t="s">
        <v>125</v>
      </c>
      <c r="K476" t="s">
        <v>383</v>
      </c>
      <c r="N476" t="s">
        <v>381</v>
      </c>
      <c r="O476" t="s">
        <v>382</v>
      </c>
      <c r="P476" t="s">
        <v>162</v>
      </c>
      <c r="Q476" t="s">
        <v>277</v>
      </c>
      <c r="R476" t="s">
        <v>131</v>
      </c>
      <c r="S476" t="s">
        <v>164</v>
      </c>
      <c r="T476" t="s">
        <v>165</v>
      </c>
      <c r="U476" t="s">
        <v>151</v>
      </c>
      <c r="V476" t="s">
        <v>135</v>
      </c>
      <c r="W476" t="s">
        <v>136</v>
      </c>
      <c r="X476" t="s">
        <v>384</v>
      </c>
      <c r="Y476" s="94">
        <v>101381</v>
      </c>
      <c r="Z476" s="94">
        <v>0</v>
      </c>
      <c r="AA476" s="94">
        <v>0</v>
      </c>
      <c r="AB476" s="94">
        <v>0</v>
      </c>
      <c r="AC476">
        <f t="shared" si="14"/>
        <v>3000</v>
      </c>
      <c r="AD476" t="str">
        <f t="shared" si="15"/>
        <v>303</v>
      </c>
    </row>
    <row r="477" spans="1:30" hidden="1" x14ac:dyDescent="0.25">
      <c r="A477" t="s">
        <v>378</v>
      </c>
      <c r="B477" t="s">
        <v>379</v>
      </c>
      <c r="C477" t="s">
        <v>157</v>
      </c>
      <c r="D477" t="s">
        <v>278</v>
      </c>
      <c r="E477" t="s">
        <v>122</v>
      </c>
      <c r="F477" t="s">
        <v>159</v>
      </c>
      <c r="G477" t="s">
        <v>160</v>
      </c>
      <c r="H477" t="s">
        <v>143</v>
      </c>
      <c r="I477" t="s">
        <v>124</v>
      </c>
      <c r="J477" t="s">
        <v>125</v>
      </c>
      <c r="K477" t="s">
        <v>383</v>
      </c>
      <c r="N477" t="s">
        <v>381</v>
      </c>
      <c r="O477" t="s">
        <v>382</v>
      </c>
      <c r="P477" t="s">
        <v>162</v>
      </c>
      <c r="Q477" t="s">
        <v>279</v>
      </c>
      <c r="R477" t="s">
        <v>131</v>
      </c>
      <c r="S477" t="s">
        <v>164</v>
      </c>
      <c r="T477" t="s">
        <v>165</v>
      </c>
      <c r="U477" t="s">
        <v>151</v>
      </c>
      <c r="V477" t="s">
        <v>135</v>
      </c>
      <c r="W477" t="s">
        <v>136</v>
      </c>
      <c r="X477" t="s">
        <v>384</v>
      </c>
      <c r="Y477" s="94">
        <v>826</v>
      </c>
      <c r="Z477" s="94">
        <v>0</v>
      </c>
      <c r="AA477" s="94">
        <v>0</v>
      </c>
      <c r="AB477" s="94">
        <v>0</v>
      </c>
      <c r="AC477">
        <f t="shared" si="14"/>
        <v>3000</v>
      </c>
      <c r="AD477" t="str">
        <f t="shared" si="15"/>
        <v>303</v>
      </c>
    </row>
    <row r="478" spans="1:30" hidden="1" x14ac:dyDescent="0.25">
      <c r="A478" t="s">
        <v>378</v>
      </c>
      <c r="B478" t="s">
        <v>379</v>
      </c>
      <c r="C478" t="s">
        <v>157</v>
      </c>
      <c r="D478" t="s">
        <v>415</v>
      </c>
      <c r="E478" t="s">
        <v>122</v>
      </c>
      <c r="F478" t="s">
        <v>159</v>
      </c>
      <c r="G478" t="s">
        <v>160</v>
      </c>
      <c r="H478" t="s">
        <v>143</v>
      </c>
      <c r="I478" t="s">
        <v>124</v>
      </c>
      <c r="J478" t="s">
        <v>125</v>
      </c>
      <c r="K478" t="s">
        <v>383</v>
      </c>
      <c r="N478" t="s">
        <v>381</v>
      </c>
      <c r="O478" t="s">
        <v>382</v>
      </c>
      <c r="P478" t="s">
        <v>162</v>
      </c>
      <c r="Q478" t="s">
        <v>416</v>
      </c>
      <c r="R478" t="s">
        <v>131</v>
      </c>
      <c r="S478" t="s">
        <v>164</v>
      </c>
      <c r="T478" t="s">
        <v>165</v>
      </c>
      <c r="U478" t="s">
        <v>151</v>
      </c>
      <c r="V478" t="s">
        <v>135</v>
      </c>
      <c r="W478" t="s">
        <v>136</v>
      </c>
      <c r="X478" t="s">
        <v>384</v>
      </c>
      <c r="Y478" s="94">
        <v>12059</v>
      </c>
      <c r="Z478" s="94">
        <v>5973.12</v>
      </c>
      <c r="AA478" s="94">
        <v>6151.38</v>
      </c>
      <c r="AB478" s="94">
        <v>6151.38</v>
      </c>
      <c r="AC478">
        <f t="shared" si="14"/>
        <v>3000</v>
      </c>
      <c r="AD478" t="str">
        <f t="shared" si="15"/>
        <v>303</v>
      </c>
    </row>
    <row r="479" spans="1:30" hidden="1" x14ac:dyDescent="0.25">
      <c r="A479" t="s">
        <v>378</v>
      </c>
      <c r="B479" t="s">
        <v>379</v>
      </c>
      <c r="C479" t="s">
        <v>157</v>
      </c>
      <c r="D479" t="s">
        <v>172</v>
      </c>
      <c r="E479" t="s">
        <v>122</v>
      </c>
      <c r="F479" t="s">
        <v>159</v>
      </c>
      <c r="G479" t="s">
        <v>160</v>
      </c>
      <c r="H479" t="s">
        <v>143</v>
      </c>
      <c r="I479" t="s">
        <v>124</v>
      </c>
      <c r="J479" t="s">
        <v>125</v>
      </c>
      <c r="K479" t="s">
        <v>383</v>
      </c>
      <c r="N479" t="s">
        <v>381</v>
      </c>
      <c r="O479" t="s">
        <v>382</v>
      </c>
      <c r="P479" t="s">
        <v>162</v>
      </c>
      <c r="Q479" t="s">
        <v>173</v>
      </c>
      <c r="R479" t="s">
        <v>131</v>
      </c>
      <c r="S479" t="s">
        <v>164</v>
      </c>
      <c r="T479" t="s">
        <v>165</v>
      </c>
      <c r="U479" t="s">
        <v>151</v>
      </c>
      <c r="V479" t="s">
        <v>135</v>
      </c>
      <c r="W479" t="s">
        <v>136</v>
      </c>
      <c r="X479" t="s">
        <v>384</v>
      </c>
      <c r="Y479" s="94">
        <v>180985</v>
      </c>
      <c r="Z479" s="94">
        <v>70992.173333333325</v>
      </c>
      <c r="AA479" s="94">
        <v>73124.81</v>
      </c>
      <c r="AB479" s="94">
        <v>73124.81</v>
      </c>
      <c r="AC479">
        <f t="shared" si="14"/>
        <v>3000</v>
      </c>
      <c r="AD479" t="str">
        <f t="shared" si="15"/>
        <v>303</v>
      </c>
    </row>
    <row r="480" spans="1:30" hidden="1" x14ac:dyDescent="0.25">
      <c r="A480" t="s">
        <v>378</v>
      </c>
      <c r="B480" t="s">
        <v>385</v>
      </c>
      <c r="C480" t="s">
        <v>386</v>
      </c>
      <c r="D480" t="s">
        <v>172</v>
      </c>
      <c r="E480" t="s">
        <v>122</v>
      </c>
      <c r="F480" t="s">
        <v>159</v>
      </c>
      <c r="G480" t="s">
        <v>387</v>
      </c>
      <c r="H480" t="s">
        <v>388</v>
      </c>
      <c r="I480" t="s">
        <v>411</v>
      </c>
      <c r="J480" t="s">
        <v>125</v>
      </c>
      <c r="K480" t="s">
        <v>390</v>
      </c>
      <c r="N480" t="s">
        <v>381</v>
      </c>
      <c r="O480" t="s">
        <v>391</v>
      </c>
      <c r="P480" t="s">
        <v>392</v>
      </c>
      <c r="Q480" t="s">
        <v>173</v>
      </c>
      <c r="R480" t="s">
        <v>131</v>
      </c>
      <c r="S480" t="s">
        <v>164</v>
      </c>
      <c r="T480" t="s">
        <v>393</v>
      </c>
      <c r="U480" t="s">
        <v>394</v>
      </c>
      <c r="V480" t="s">
        <v>412</v>
      </c>
      <c r="W480" t="s">
        <v>136</v>
      </c>
      <c r="X480" t="s">
        <v>396</v>
      </c>
      <c r="Y480" s="94">
        <v>0</v>
      </c>
      <c r="Z480" s="94">
        <v>0</v>
      </c>
      <c r="AA480" s="94">
        <v>0</v>
      </c>
      <c r="AB480" s="94">
        <v>0</v>
      </c>
      <c r="AC480">
        <f t="shared" si="14"/>
        <v>3000</v>
      </c>
      <c r="AD480" t="str">
        <f t="shared" si="15"/>
        <v>303</v>
      </c>
    </row>
    <row r="481" spans="1:30" hidden="1" x14ac:dyDescent="0.25">
      <c r="A481" t="s">
        <v>378</v>
      </c>
      <c r="B481" t="s">
        <v>379</v>
      </c>
      <c r="C481" t="s">
        <v>157</v>
      </c>
      <c r="D481" t="s">
        <v>174</v>
      </c>
      <c r="E481" t="s">
        <v>122</v>
      </c>
      <c r="F481" t="s">
        <v>159</v>
      </c>
      <c r="G481" t="s">
        <v>160</v>
      </c>
      <c r="H481" t="s">
        <v>143</v>
      </c>
      <c r="I481" t="s">
        <v>124</v>
      </c>
      <c r="J481" t="s">
        <v>125</v>
      </c>
      <c r="K481" t="s">
        <v>383</v>
      </c>
      <c r="N481" t="s">
        <v>381</v>
      </c>
      <c r="O481" t="s">
        <v>382</v>
      </c>
      <c r="P481" t="s">
        <v>162</v>
      </c>
      <c r="Q481" t="s">
        <v>175</v>
      </c>
      <c r="R481" t="s">
        <v>131</v>
      </c>
      <c r="S481" t="s">
        <v>164</v>
      </c>
      <c r="T481" t="s">
        <v>165</v>
      </c>
      <c r="U481" t="s">
        <v>151</v>
      </c>
      <c r="V481" t="s">
        <v>135</v>
      </c>
      <c r="W481" t="s">
        <v>136</v>
      </c>
      <c r="X481" t="s">
        <v>384</v>
      </c>
      <c r="Y481" s="94">
        <v>466574</v>
      </c>
      <c r="Z481" s="94">
        <v>27982.066666666662</v>
      </c>
      <c r="AA481" s="94">
        <v>28821.51</v>
      </c>
      <c r="AB481" s="94">
        <v>28821.51</v>
      </c>
      <c r="AC481">
        <f t="shared" si="14"/>
        <v>3000</v>
      </c>
      <c r="AD481" t="str">
        <f t="shared" si="15"/>
        <v>303</v>
      </c>
    </row>
    <row r="482" spans="1:30" hidden="1" x14ac:dyDescent="0.25">
      <c r="A482" t="s">
        <v>378</v>
      </c>
      <c r="B482" t="s">
        <v>379</v>
      </c>
      <c r="C482" t="s">
        <v>157</v>
      </c>
      <c r="D482" t="s">
        <v>348</v>
      </c>
      <c r="E482" t="s">
        <v>122</v>
      </c>
      <c r="F482" t="s">
        <v>159</v>
      </c>
      <c r="G482" t="s">
        <v>160</v>
      </c>
      <c r="H482" t="s">
        <v>143</v>
      </c>
      <c r="I482" t="s">
        <v>124</v>
      </c>
      <c r="J482" t="s">
        <v>125</v>
      </c>
      <c r="K482" t="s">
        <v>383</v>
      </c>
      <c r="N482" t="s">
        <v>381</v>
      </c>
      <c r="O482" t="s">
        <v>382</v>
      </c>
      <c r="P482" t="s">
        <v>162</v>
      </c>
      <c r="Q482" t="s">
        <v>308</v>
      </c>
      <c r="R482" t="s">
        <v>131</v>
      </c>
      <c r="S482" t="s">
        <v>164</v>
      </c>
      <c r="T482" t="s">
        <v>165</v>
      </c>
      <c r="U482" t="s">
        <v>151</v>
      </c>
      <c r="V482" t="s">
        <v>135</v>
      </c>
      <c r="W482" t="s">
        <v>136</v>
      </c>
      <c r="X482" t="s">
        <v>384</v>
      </c>
      <c r="Y482" s="94">
        <v>53000</v>
      </c>
      <c r="Z482" s="94">
        <v>28568.559999999998</v>
      </c>
      <c r="AA482" s="94">
        <v>29425.5</v>
      </c>
      <c r="AB482" s="94">
        <v>29425.5</v>
      </c>
      <c r="AC482">
        <f t="shared" si="14"/>
        <v>3000</v>
      </c>
      <c r="AD482" t="str">
        <f t="shared" si="15"/>
        <v>303</v>
      </c>
    </row>
    <row r="483" spans="1:30" hidden="1" x14ac:dyDescent="0.25">
      <c r="A483" t="s">
        <v>378</v>
      </c>
      <c r="B483" t="s">
        <v>385</v>
      </c>
      <c r="C483" t="s">
        <v>386</v>
      </c>
      <c r="D483" t="s">
        <v>348</v>
      </c>
      <c r="E483" t="s">
        <v>122</v>
      </c>
      <c r="F483" t="s">
        <v>159</v>
      </c>
      <c r="G483" t="s">
        <v>387</v>
      </c>
      <c r="H483" t="s">
        <v>388</v>
      </c>
      <c r="I483" t="s">
        <v>411</v>
      </c>
      <c r="J483" t="s">
        <v>125</v>
      </c>
      <c r="K483" t="s">
        <v>390</v>
      </c>
      <c r="N483" t="s">
        <v>381</v>
      </c>
      <c r="O483" t="s">
        <v>391</v>
      </c>
      <c r="P483" t="s">
        <v>392</v>
      </c>
      <c r="Q483" t="s">
        <v>308</v>
      </c>
      <c r="R483" t="s">
        <v>131</v>
      </c>
      <c r="S483" t="s">
        <v>164</v>
      </c>
      <c r="T483" t="s">
        <v>393</v>
      </c>
      <c r="U483" t="s">
        <v>394</v>
      </c>
      <c r="V483" t="s">
        <v>412</v>
      </c>
      <c r="W483" t="s">
        <v>136</v>
      </c>
      <c r="X483" t="s">
        <v>396</v>
      </c>
      <c r="Y483" s="94">
        <v>0</v>
      </c>
      <c r="Z483" s="94">
        <v>0</v>
      </c>
      <c r="AA483" s="94">
        <v>0</v>
      </c>
      <c r="AB483" s="94">
        <v>0</v>
      </c>
      <c r="AC483">
        <f t="shared" si="14"/>
        <v>3000</v>
      </c>
      <c r="AD483" t="str">
        <f t="shared" si="15"/>
        <v>303</v>
      </c>
    </row>
    <row r="484" spans="1:30" hidden="1" x14ac:dyDescent="0.25">
      <c r="A484" t="s">
        <v>378</v>
      </c>
      <c r="B484" t="s">
        <v>379</v>
      </c>
      <c r="C484" t="s">
        <v>157</v>
      </c>
      <c r="D484" t="s">
        <v>349</v>
      </c>
      <c r="E484" t="s">
        <v>122</v>
      </c>
      <c r="F484" t="s">
        <v>159</v>
      </c>
      <c r="G484" t="s">
        <v>160</v>
      </c>
      <c r="H484" t="s">
        <v>143</v>
      </c>
      <c r="I484" t="s">
        <v>124</v>
      </c>
      <c r="J484" t="s">
        <v>125</v>
      </c>
      <c r="K484" t="s">
        <v>383</v>
      </c>
      <c r="N484" t="s">
        <v>381</v>
      </c>
      <c r="O484" t="s">
        <v>382</v>
      </c>
      <c r="P484" t="s">
        <v>162</v>
      </c>
      <c r="Q484" t="s">
        <v>350</v>
      </c>
      <c r="R484" t="s">
        <v>131</v>
      </c>
      <c r="S484" t="s">
        <v>164</v>
      </c>
      <c r="T484" t="s">
        <v>165</v>
      </c>
      <c r="U484" t="s">
        <v>151</v>
      </c>
      <c r="V484" t="s">
        <v>135</v>
      </c>
      <c r="W484" t="s">
        <v>136</v>
      </c>
      <c r="X484" t="s">
        <v>384</v>
      </c>
      <c r="Y484" s="94">
        <v>1000</v>
      </c>
      <c r="Z484" s="94">
        <v>0</v>
      </c>
      <c r="AA484" s="94">
        <v>0</v>
      </c>
      <c r="AB484" s="94">
        <v>0</v>
      </c>
      <c r="AC484">
        <f t="shared" si="14"/>
        <v>3000</v>
      </c>
      <c r="AD484" t="str">
        <f t="shared" si="15"/>
        <v>303</v>
      </c>
    </row>
    <row r="485" spans="1:30" hidden="1" x14ac:dyDescent="0.25">
      <c r="A485" t="s">
        <v>378</v>
      </c>
      <c r="B485" t="s">
        <v>379</v>
      </c>
      <c r="C485" t="s">
        <v>157</v>
      </c>
      <c r="D485" t="s">
        <v>282</v>
      </c>
      <c r="E485" t="s">
        <v>122</v>
      </c>
      <c r="F485" t="s">
        <v>159</v>
      </c>
      <c r="G485" t="s">
        <v>160</v>
      </c>
      <c r="H485" t="s">
        <v>143</v>
      </c>
      <c r="I485" t="s">
        <v>124</v>
      </c>
      <c r="J485" t="s">
        <v>125</v>
      </c>
      <c r="K485" t="s">
        <v>383</v>
      </c>
      <c r="N485" t="s">
        <v>381</v>
      </c>
      <c r="O485" t="s">
        <v>382</v>
      </c>
      <c r="P485" t="s">
        <v>162</v>
      </c>
      <c r="Q485" t="s">
        <v>283</v>
      </c>
      <c r="R485" t="s">
        <v>131</v>
      </c>
      <c r="S485" t="s">
        <v>164</v>
      </c>
      <c r="T485" t="s">
        <v>165</v>
      </c>
      <c r="U485" t="s">
        <v>151</v>
      </c>
      <c r="V485" t="s">
        <v>135</v>
      </c>
      <c r="W485" t="s">
        <v>136</v>
      </c>
      <c r="X485" t="s">
        <v>384</v>
      </c>
      <c r="Y485" s="94">
        <v>30003</v>
      </c>
      <c r="Z485" s="94">
        <v>2630.6666666666665</v>
      </c>
      <c r="AA485" s="94">
        <v>2709.5</v>
      </c>
      <c r="AB485" s="94">
        <v>2709.5</v>
      </c>
      <c r="AC485">
        <f t="shared" si="14"/>
        <v>3000</v>
      </c>
      <c r="AD485" t="str">
        <f t="shared" si="15"/>
        <v>303</v>
      </c>
    </row>
    <row r="486" spans="1:30" hidden="1" x14ac:dyDescent="0.25">
      <c r="A486" t="s">
        <v>378</v>
      </c>
      <c r="B486" t="s">
        <v>379</v>
      </c>
      <c r="C486" t="s">
        <v>157</v>
      </c>
      <c r="D486" t="s">
        <v>286</v>
      </c>
      <c r="E486" t="s">
        <v>122</v>
      </c>
      <c r="F486" t="s">
        <v>159</v>
      </c>
      <c r="G486" t="s">
        <v>160</v>
      </c>
      <c r="H486" t="s">
        <v>143</v>
      </c>
      <c r="I486" t="s">
        <v>124</v>
      </c>
      <c r="J486" t="s">
        <v>125</v>
      </c>
      <c r="K486" t="s">
        <v>383</v>
      </c>
      <c r="N486" t="s">
        <v>381</v>
      </c>
      <c r="O486" t="s">
        <v>382</v>
      </c>
      <c r="P486" t="s">
        <v>162</v>
      </c>
      <c r="Q486" t="s">
        <v>287</v>
      </c>
      <c r="R486" t="s">
        <v>131</v>
      </c>
      <c r="S486" t="s">
        <v>164</v>
      </c>
      <c r="T486" t="s">
        <v>165</v>
      </c>
      <c r="U486" t="s">
        <v>151</v>
      </c>
      <c r="V486" t="s">
        <v>135</v>
      </c>
      <c r="W486" t="s">
        <v>136</v>
      </c>
      <c r="X486" t="s">
        <v>384</v>
      </c>
      <c r="Y486" s="94">
        <v>346946</v>
      </c>
      <c r="Z486" s="94">
        <v>0</v>
      </c>
      <c r="AA486" s="94">
        <v>0</v>
      </c>
      <c r="AB486" s="94">
        <v>0</v>
      </c>
      <c r="AC486">
        <f t="shared" si="14"/>
        <v>3000</v>
      </c>
      <c r="AD486" t="str">
        <f t="shared" si="15"/>
        <v>303</v>
      </c>
    </row>
    <row r="487" spans="1:30" hidden="1" x14ac:dyDescent="0.25">
      <c r="A487" t="s">
        <v>378</v>
      </c>
      <c r="B487" t="s">
        <v>379</v>
      </c>
      <c r="C487" t="s">
        <v>157</v>
      </c>
      <c r="D487" t="s">
        <v>288</v>
      </c>
      <c r="E487" t="s">
        <v>122</v>
      </c>
      <c r="F487" t="s">
        <v>159</v>
      </c>
      <c r="G487" t="s">
        <v>160</v>
      </c>
      <c r="H487" t="s">
        <v>143</v>
      </c>
      <c r="I487" t="s">
        <v>124</v>
      </c>
      <c r="J487" t="s">
        <v>125</v>
      </c>
      <c r="K487" t="s">
        <v>383</v>
      </c>
      <c r="N487" t="s">
        <v>381</v>
      </c>
      <c r="O487" t="s">
        <v>382</v>
      </c>
      <c r="P487" t="s">
        <v>162</v>
      </c>
      <c r="Q487" t="s">
        <v>289</v>
      </c>
      <c r="R487" t="s">
        <v>131</v>
      </c>
      <c r="S487" t="s">
        <v>164</v>
      </c>
      <c r="T487" t="s">
        <v>165</v>
      </c>
      <c r="U487" t="s">
        <v>151</v>
      </c>
      <c r="V487" t="s">
        <v>135</v>
      </c>
      <c r="W487" t="s">
        <v>136</v>
      </c>
      <c r="X487" t="s">
        <v>384</v>
      </c>
      <c r="Y487" s="94">
        <v>0</v>
      </c>
      <c r="Z487" s="94">
        <v>13229.99</v>
      </c>
      <c r="AA487" s="94">
        <v>13626.98</v>
      </c>
      <c r="AB487" s="94">
        <v>13626.98</v>
      </c>
      <c r="AC487">
        <f t="shared" si="14"/>
        <v>3000</v>
      </c>
      <c r="AD487" t="str">
        <f t="shared" si="15"/>
        <v>303</v>
      </c>
    </row>
    <row r="488" spans="1:30" hidden="1" x14ac:dyDescent="0.25">
      <c r="A488" t="s">
        <v>378</v>
      </c>
      <c r="B488" t="s">
        <v>379</v>
      </c>
      <c r="C488" t="s">
        <v>157</v>
      </c>
      <c r="D488" t="s">
        <v>417</v>
      </c>
      <c r="E488" t="s">
        <v>122</v>
      </c>
      <c r="F488" t="s">
        <v>159</v>
      </c>
      <c r="G488" t="s">
        <v>160</v>
      </c>
      <c r="H488" t="s">
        <v>143</v>
      </c>
      <c r="I488" t="s">
        <v>124</v>
      </c>
      <c r="J488" t="s">
        <v>125</v>
      </c>
      <c r="K488" t="s">
        <v>383</v>
      </c>
      <c r="N488" t="s">
        <v>381</v>
      </c>
      <c r="O488" t="s">
        <v>382</v>
      </c>
      <c r="P488" t="s">
        <v>162</v>
      </c>
      <c r="Q488" t="s">
        <v>418</v>
      </c>
      <c r="R488" t="s">
        <v>131</v>
      </c>
      <c r="S488" t="s">
        <v>164</v>
      </c>
      <c r="T488" t="s">
        <v>165</v>
      </c>
      <c r="U488" t="s">
        <v>151</v>
      </c>
      <c r="V488" t="s">
        <v>135</v>
      </c>
      <c r="W488" t="s">
        <v>136</v>
      </c>
      <c r="X488" t="s">
        <v>384</v>
      </c>
      <c r="Y488" s="94">
        <v>6525</v>
      </c>
      <c r="Z488" s="94">
        <v>0</v>
      </c>
      <c r="AA488" s="94">
        <v>0</v>
      </c>
      <c r="AB488" s="94">
        <v>0</v>
      </c>
      <c r="AC488">
        <f t="shared" si="14"/>
        <v>3000</v>
      </c>
      <c r="AD488" t="str">
        <f t="shared" si="15"/>
        <v>303</v>
      </c>
    </row>
    <row r="489" spans="1:30" hidden="1" x14ac:dyDescent="0.25">
      <c r="A489" t="s">
        <v>378</v>
      </c>
      <c r="B489" t="s">
        <v>379</v>
      </c>
      <c r="C489" t="s">
        <v>157</v>
      </c>
      <c r="D489" t="s">
        <v>176</v>
      </c>
      <c r="E489" t="s">
        <v>122</v>
      </c>
      <c r="F489" t="s">
        <v>159</v>
      </c>
      <c r="G489" t="s">
        <v>160</v>
      </c>
      <c r="H489" t="s">
        <v>143</v>
      </c>
      <c r="I489" t="s">
        <v>124</v>
      </c>
      <c r="J489" t="s">
        <v>125</v>
      </c>
      <c r="K489" t="s">
        <v>383</v>
      </c>
      <c r="N489" t="s">
        <v>381</v>
      </c>
      <c r="O489" t="s">
        <v>382</v>
      </c>
      <c r="P489" t="s">
        <v>162</v>
      </c>
      <c r="Q489" t="s">
        <v>177</v>
      </c>
      <c r="R489" t="s">
        <v>131</v>
      </c>
      <c r="S489" t="s">
        <v>164</v>
      </c>
      <c r="T489" t="s">
        <v>165</v>
      </c>
      <c r="U489" t="s">
        <v>151</v>
      </c>
      <c r="V489" t="s">
        <v>135</v>
      </c>
      <c r="W489" t="s">
        <v>136</v>
      </c>
      <c r="X489" t="s">
        <v>384</v>
      </c>
      <c r="Y489" s="94">
        <v>33242</v>
      </c>
      <c r="Z489" s="94">
        <v>0</v>
      </c>
      <c r="AA489" s="94">
        <v>0</v>
      </c>
      <c r="AB489" s="94">
        <v>0</v>
      </c>
      <c r="AC489">
        <f t="shared" si="14"/>
        <v>3000</v>
      </c>
      <c r="AD489" t="str">
        <f t="shared" si="15"/>
        <v>303</v>
      </c>
    </row>
    <row r="490" spans="1:30" hidden="1" x14ac:dyDescent="0.25">
      <c r="A490" s="97" t="s">
        <v>419</v>
      </c>
      <c r="B490" s="97" t="s">
        <v>420</v>
      </c>
      <c r="C490" s="97" t="s">
        <v>421</v>
      </c>
      <c r="D490" s="97" t="s">
        <v>422</v>
      </c>
      <c r="E490" s="97" t="s">
        <v>122</v>
      </c>
      <c r="F490" s="98">
        <v>15</v>
      </c>
      <c r="G490" s="98" t="s">
        <v>142</v>
      </c>
      <c r="H490" s="97">
        <v>19</v>
      </c>
      <c r="I490" s="97" t="s">
        <v>124</v>
      </c>
      <c r="J490" s="97" t="s">
        <v>125</v>
      </c>
      <c r="K490" s="97" t="s">
        <v>423</v>
      </c>
      <c r="L490" s="97"/>
      <c r="M490" s="97"/>
      <c r="N490" s="97" t="s">
        <v>424</v>
      </c>
      <c r="O490" s="97" t="s">
        <v>425</v>
      </c>
      <c r="P490" s="97" t="s">
        <v>426</v>
      </c>
      <c r="Q490" s="97" t="s">
        <v>427</v>
      </c>
      <c r="R490" s="97" t="s">
        <v>131</v>
      </c>
      <c r="S490" s="97" t="s">
        <v>149</v>
      </c>
      <c r="T490" s="97" t="s">
        <v>150</v>
      </c>
      <c r="U490" s="97" t="s">
        <v>134</v>
      </c>
      <c r="V490" s="97" t="s">
        <v>135</v>
      </c>
      <c r="W490" s="97" t="s">
        <v>136</v>
      </c>
      <c r="X490" s="97" t="s">
        <v>428</v>
      </c>
      <c r="Y490" s="99">
        <v>0</v>
      </c>
      <c r="Z490" s="99">
        <v>1967120089.5900002</v>
      </c>
      <c r="AA490" s="99">
        <v>2026133692.2777002</v>
      </c>
      <c r="AB490" s="99">
        <v>2026133692.28</v>
      </c>
      <c r="AC490">
        <f t="shared" si="14"/>
        <v>4000</v>
      </c>
      <c r="AD490" t="str">
        <f t="shared" si="15"/>
        <v>321</v>
      </c>
    </row>
    <row r="491" spans="1:30" hidden="1" x14ac:dyDescent="0.25">
      <c r="A491" t="s">
        <v>378</v>
      </c>
      <c r="B491" t="s">
        <v>397</v>
      </c>
      <c r="C491" t="s">
        <v>429</v>
      </c>
      <c r="D491" t="s">
        <v>430</v>
      </c>
      <c r="E491" t="s">
        <v>122</v>
      </c>
      <c r="F491" t="s">
        <v>431</v>
      </c>
      <c r="G491" t="s">
        <v>432</v>
      </c>
      <c r="H491" t="s">
        <v>143</v>
      </c>
      <c r="I491" t="s">
        <v>124</v>
      </c>
      <c r="J491" t="s">
        <v>125</v>
      </c>
      <c r="K491" t="s">
        <v>433</v>
      </c>
      <c r="N491" t="s">
        <v>381</v>
      </c>
      <c r="O491" t="s">
        <v>398</v>
      </c>
      <c r="P491" t="s">
        <v>392</v>
      </c>
      <c r="Q491" t="s">
        <v>434</v>
      </c>
      <c r="R491" t="s">
        <v>131</v>
      </c>
      <c r="S491" t="s">
        <v>132</v>
      </c>
      <c r="T491" t="s">
        <v>393</v>
      </c>
      <c r="U491" t="s">
        <v>151</v>
      </c>
      <c r="V491" t="s">
        <v>135</v>
      </c>
      <c r="W491" t="s">
        <v>136</v>
      </c>
      <c r="X491" t="s">
        <v>435</v>
      </c>
      <c r="Y491" s="94">
        <v>79813848.840000004</v>
      </c>
      <c r="Z491" s="94">
        <v>75823156.234531194</v>
      </c>
      <c r="AA491" s="94">
        <v>101975005.03</v>
      </c>
      <c r="AB491" s="94">
        <v>101975005.03</v>
      </c>
      <c r="AC491">
        <f t="shared" si="14"/>
        <v>8000</v>
      </c>
      <c r="AD491" t="str">
        <f t="shared" si="15"/>
        <v>303</v>
      </c>
    </row>
    <row r="492" spans="1:30" hidden="1" x14ac:dyDescent="0.25">
      <c r="A492" s="97" t="s">
        <v>378</v>
      </c>
      <c r="B492" s="97" t="s">
        <v>379</v>
      </c>
      <c r="C492" s="97" t="s">
        <v>140</v>
      </c>
      <c r="D492" s="97">
        <v>14301</v>
      </c>
      <c r="E492" s="97" t="s">
        <v>122</v>
      </c>
      <c r="F492" s="98">
        <v>15</v>
      </c>
      <c r="G492" s="98" t="s">
        <v>142</v>
      </c>
      <c r="H492" s="97">
        <v>19</v>
      </c>
      <c r="I492" s="97" t="s">
        <v>124</v>
      </c>
      <c r="J492" s="97" t="s">
        <v>125</v>
      </c>
      <c r="K492" s="97" t="s">
        <v>380</v>
      </c>
      <c r="L492" s="97"/>
      <c r="M492" s="97"/>
      <c r="N492" s="97" t="s">
        <v>381</v>
      </c>
      <c r="O492" s="97" t="s">
        <v>382</v>
      </c>
      <c r="P492" s="97" t="s">
        <v>147</v>
      </c>
      <c r="Q492" s="97" t="s">
        <v>178</v>
      </c>
      <c r="R492" s="97" t="s">
        <v>131</v>
      </c>
      <c r="S492" s="97" t="s">
        <v>149</v>
      </c>
      <c r="T492" s="97" t="s">
        <v>150</v>
      </c>
      <c r="U492" s="97" t="s">
        <v>134</v>
      </c>
      <c r="V492" s="97" t="s">
        <v>135</v>
      </c>
      <c r="W492" s="97" t="s">
        <v>136</v>
      </c>
      <c r="X492" s="97"/>
      <c r="Y492" s="99"/>
      <c r="Z492" s="99"/>
      <c r="AA492" s="99">
        <v>342502.56</v>
      </c>
      <c r="AB492" s="99">
        <v>342502.56</v>
      </c>
      <c r="AC492">
        <f t="shared" si="14"/>
        <v>1000</v>
      </c>
      <c r="AD492" t="str">
        <f t="shared" si="15"/>
        <v>303</v>
      </c>
    </row>
    <row r="493" spans="1:30" hidden="1" x14ac:dyDescent="0.25">
      <c r="A493" s="97" t="s">
        <v>436</v>
      </c>
      <c r="B493" s="97" t="s">
        <v>437</v>
      </c>
      <c r="C493" s="97" t="s">
        <v>438</v>
      </c>
      <c r="D493" s="97" t="s">
        <v>141</v>
      </c>
      <c r="E493" s="97" t="s">
        <v>122</v>
      </c>
      <c r="F493" s="98">
        <v>15</v>
      </c>
      <c r="G493" s="98" t="s">
        <v>142</v>
      </c>
      <c r="H493" s="97" t="s">
        <v>143</v>
      </c>
      <c r="I493" s="97" t="s">
        <v>124</v>
      </c>
      <c r="J493" s="97" t="s">
        <v>125</v>
      </c>
      <c r="K493" s="97" t="s">
        <v>439</v>
      </c>
      <c r="L493" s="97"/>
      <c r="M493" s="97"/>
      <c r="N493" s="97" t="s">
        <v>440</v>
      </c>
      <c r="O493" s="97" t="s">
        <v>441</v>
      </c>
      <c r="P493" s="97" t="s">
        <v>442</v>
      </c>
      <c r="Q493" s="97" t="s">
        <v>148</v>
      </c>
      <c r="R493" s="97" t="s">
        <v>131</v>
      </c>
      <c r="S493" s="97" t="s">
        <v>149</v>
      </c>
      <c r="T493" s="97" t="s">
        <v>150</v>
      </c>
      <c r="U493" s="97" t="s">
        <v>151</v>
      </c>
      <c r="V493" s="97" t="s">
        <v>135</v>
      </c>
      <c r="W493" s="97" t="s">
        <v>136</v>
      </c>
      <c r="X493" s="97"/>
      <c r="Y493" s="99"/>
      <c r="Z493" s="99"/>
      <c r="AA493" s="99">
        <v>17438256</v>
      </c>
      <c r="AB493" s="99">
        <v>17438256</v>
      </c>
      <c r="AC493">
        <f t="shared" si="14"/>
        <v>1000</v>
      </c>
      <c r="AD493" t="str">
        <f t="shared" si="15"/>
        <v>303</v>
      </c>
    </row>
    <row r="494" spans="1:30" hidden="1" x14ac:dyDescent="0.25">
      <c r="A494" s="97" t="s">
        <v>436</v>
      </c>
      <c r="B494" s="97" t="s">
        <v>437</v>
      </c>
      <c r="C494" s="97" t="s">
        <v>438</v>
      </c>
      <c r="D494" s="97">
        <v>12101</v>
      </c>
      <c r="E494" s="97" t="s">
        <v>122</v>
      </c>
      <c r="F494" s="98">
        <v>15</v>
      </c>
      <c r="G494" s="98" t="s">
        <v>142</v>
      </c>
      <c r="H494" s="97">
        <v>19</v>
      </c>
      <c r="I494" s="97" t="s">
        <v>124</v>
      </c>
      <c r="J494" s="97" t="s">
        <v>125</v>
      </c>
      <c r="K494" s="97" t="s">
        <v>439</v>
      </c>
      <c r="L494" s="97"/>
      <c r="M494" s="97"/>
      <c r="N494" s="97" t="s">
        <v>440</v>
      </c>
      <c r="O494" s="97" t="s">
        <v>441</v>
      </c>
      <c r="P494" s="97" t="s">
        <v>442</v>
      </c>
      <c r="Q494" s="97" t="s">
        <v>182</v>
      </c>
      <c r="R494" s="97" t="s">
        <v>131</v>
      </c>
      <c r="S494" s="97" t="s">
        <v>149</v>
      </c>
      <c r="T494" s="97" t="s">
        <v>150</v>
      </c>
      <c r="U494" s="97" t="s">
        <v>134</v>
      </c>
      <c r="V494" s="97" t="s">
        <v>135</v>
      </c>
      <c r="W494" s="97" t="s">
        <v>136</v>
      </c>
      <c r="X494" s="97"/>
      <c r="Y494" s="99"/>
      <c r="Z494" s="99"/>
      <c r="AA494" s="99">
        <v>2184598</v>
      </c>
      <c r="AB494" s="99">
        <v>2184598</v>
      </c>
      <c r="AC494">
        <f t="shared" si="14"/>
        <v>1000</v>
      </c>
      <c r="AD494" t="str">
        <f t="shared" si="15"/>
        <v>303</v>
      </c>
    </row>
    <row r="495" spans="1:30" hidden="1" x14ac:dyDescent="0.25">
      <c r="A495" s="97" t="s">
        <v>436</v>
      </c>
      <c r="B495" s="97" t="s">
        <v>437</v>
      </c>
      <c r="C495" s="97" t="s">
        <v>438</v>
      </c>
      <c r="D495" s="97">
        <v>13201</v>
      </c>
      <c r="E495" s="97" t="s">
        <v>122</v>
      </c>
      <c r="F495" s="98">
        <v>15</v>
      </c>
      <c r="G495" s="98" t="s">
        <v>142</v>
      </c>
      <c r="H495" s="97">
        <v>19</v>
      </c>
      <c r="I495" s="97" t="s">
        <v>124</v>
      </c>
      <c r="J495" s="97" t="s">
        <v>125</v>
      </c>
      <c r="K495" s="97" t="s">
        <v>439</v>
      </c>
      <c r="L495" s="97"/>
      <c r="M495" s="97"/>
      <c r="N495" s="97" t="s">
        <v>440</v>
      </c>
      <c r="O495" s="97" t="s">
        <v>441</v>
      </c>
      <c r="P495" s="97" t="s">
        <v>442</v>
      </c>
      <c r="Q495" s="97" t="s">
        <v>152</v>
      </c>
      <c r="R495" s="97" t="s">
        <v>131</v>
      </c>
      <c r="S495" s="97" t="s">
        <v>149</v>
      </c>
      <c r="T495" s="97" t="s">
        <v>150</v>
      </c>
      <c r="U495" s="97" t="s">
        <v>134</v>
      </c>
      <c r="V495" s="97" t="s">
        <v>135</v>
      </c>
      <c r="W495" s="97" t="s">
        <v>136</v>
      </c>
      <c r="X495" s="97"/>
      <c r="Y495" s="99"/>
      <c r="Z495" s="99"/>
      <c r="AA495" s="99">
        <v>726594</v>
      </c>
      <c r="AB495" s="99">
        <v>726594</v>
      </c>
      <c r="AC495">
        <f t="shared" si="14"/>
        <v>1000</v>
      </c>
      <c r="AD495" t="str">
        <f t="shared" si="15"/>
        <v>303</v>
      </c>
    </row>
    <row r="496" spans="1:30" hidden="1" x14ac:dyDescent="0.25">
      <c r="A496" s="97" t="s">
        <v>436</v>
      </c>
      <c r="B496" s="97" t="s">
        <v>437</v>
      </c>
      <c r="C496" s="97" t="s">
        <v>438</v>
      </c>
      <c r="D496" s="97">
        <v>13203</v>
      </c>
      <c r="E496" s="97" t="s">
        <v>122</v>
      </c>
      <c r="F496" s="98">
        <v>15</v>
      </c>
      <c r="G496" s="98" t="s">
        <v>142</v>
      </c>
      <c r="H496" s="97">
        <v>19</v>
      </c>
      <c r="I496" s="97" t="s">
        <v>124</v>
      </c>
      <c r="J496" s="97" t="s">
        <v>125</v>
      </c>
      <c r="K496" s="97" t="s">
        <v>439</v>
      </c>
      <c r="L496" s="97"/>
      <c r="M496" s="97"/>
      <c r="N496" s="97" t="s">
        <v>440</v>
      </c>
      <c r="O496" s="97" t="s">
        <v>441</v>
      </c>
      <c r="P496" s="97" t="s">
        <v>442</v>
      </c>
      <c r="Q496" s="97" t="s">
        <v>153</v>
      </c>
      <c r="R496" s="97" t="s">
        <v>131</v>
      </c>
      <c r="S496" s="97" t="s">
        <v>149</v>
      </c>
      <c r="T496" s="97" t="s">
        <v>150</v>
      </c>
      <c r="U496" s="97" t="s">
        <v>134</v>
      </c>
      <c r="V496" s="97" t="s">
        <v>135</v>
      </c>
      <c r="W496" s="97" t="s">
        <v>136</v>
      </c>
      <c r="X496" s="97"/>
      <c r="Y496" s="99"/>
      <c r="Z496" s="99"/>
      <c r="AA496" s="99">
        <v>2906376</v>
      </c>
      <c r="AB496" s="99">
        <v>2906376</v>
      </c>
      <c r="AC496">
        <f t="shared" si="14"/>
        <v>1000</v>
      </c>
      <c r="AD496" t="str">
        <f t="shared" si="15"/>
        <v>303</v>
      </c>
    </row>
    <row r="497" spans="1:30" hidden="1" x14ac:dyDescent="0.25">
      <c r="A497" s="97" t="s">
        <v>436</v>
      </c>
      <c r="B497" s="97" t="s">
        <v>437</v>
      </c>
      <c r="C497" s="97" t="s">
        <v>438</v>
      </c>
      <c r="D497" s="97" t="s">
        <v>183</v>
      </c>
      <c r="E497" s="97" t="s">
        <v>122</v>
      </c>
      <c r="F497" s="98">
        <v>15</v>
      </c>
      <c r="G497" s="98" t="s">
        <v>142</v>
      </c>
      <c r="H497" s="97">
        <v>19</v>
      </c>
      <c r="I497" s="97" t="s">
        <v>124</v>
      </c>
      <c r="J497" s="97" t="s">
        <v>125</v>
      </c>
      <c r="K497" s="97" t="s">
        <v>439</v>
      </c>
      <c r="L497" s="97"/>
      <c r="M497" s="97"/>
      <c r="N497" s="97" t="s">
        <v>440</v>
      </c>
      <c r="O497" s="97" t="s">
        <v>441</v>
      </c>
      <c r="P497" s="97" t="s">
        <v>442</v>
      </c>
      <c r="Q497" s="97" t="s">
        <v>184</v>
      </c>
      <c r="R497" s="97" t="s">
        <v>131</v>
      </c>
      <c r="S497" s="97" t="s">
        <v>149</v>
      </c>
      <c r="T497" s="97" t="s">
        <v>150</v>
      </c>
      <c r="U497" s="97" t="s">
        <v>134</v>
      </c>
      <c r="V497" s="97" t="s">
        <v>135</v>
      </c>
      <c r="W497" s="97" t="s">
        <v>136</v>
      </c>
      <c r="X497" s="97" t="s">
        <v>443</v>
      </c>
      <c r="Y497" s="99">
        <v>0</v>
      </c>
      <c r="Z497" s="99">
        <v>15918.32</v>
      </c>
      <c r="AA497" s="99">
        <v>15918.32</v>
      </c>
      <c r="AB497" s="99">
        <v>15918.32</v>
      </c>
      <c r="AC497">
        <f t="shared" si="14"/>
        <v>1000</v>
      </c>
      <c r="AD497" t="str">
        <f t="shared" si="15"/>
        <v>303</v>
      </c>
    </row>
    <row r="498" spans="1:30" hidden="1" x14ac:dyDescent="0.25">
      <c r="A498" s="97" t="s">
        <v>436</v>
      </c>
      <c r="B498" s="97" t="s">
        <v>437</v>
      </c>
      <c r="C498" s="97" t="s">
        <v>438</v>
      </c>
      <c r="D498" s="97">
        <v>14101</v>
      </c>
      <c r="E498" s="97" t="s">
        <v>122</v>
      </c>
      <c r="F498" s="98">
        <v>15</v>
      </c>
      <c r="G498" s="98" t="s">
        <v>142</v>
      </c>
      <c r="H498" s="97">
        <v>19</v>
      </c>
      <c r="I498" s="97" t="s">
        <v>124</v>
      </c>
      <c r="J498" s="97" t="s">
        <v>125</v>
      </c>
      <c r="K498" s="97" t="s">
        <v>439</v>
      </c>
      <c r="L498" s="97"/>
      <c r="M498" s="97"/>
      <c r="N498" s="97" t="s">
        <v>440</v>
      </c>
      <c r="O498" s="97" t="s">
        <v>441</v>
      </c>
      <c r="P498" s="97" t="s">
        <v>442</v>
      </c>
      <c r="Q498" s="97" t="s">
        <v>154</v>
      </c>
      <c r="R498" s="97" t="s">
        <v>131</v>
      </c>
      <c r="S498" s="97" t="s">
        <v>149</v>
      </c>
      <c r="T498" s="97" t="s">
        <v>150</v>
      </c>
      <c r="U498" s="97" t="s">
        <v>134</v>
      </c>
      <c r="V498" s="97" t="s">
        <v>135</v>
      </c>
      <c r="W498" s="97" t="s">
        <v>136</v>
      </c>
      <c r="X498" s="97"/>
      <c r="Y498" s="99"/>
      <c r="Z498" s="99"/>
      <c r="AA498" s="99">
        <v>959104.08</v>
      </c>
      <c r="AB498" s="99">
        <v>959104.08</v>
      </c>
      <c r="AC498">
        <f t="shared" si="14"/>
        <v>1000</v>
      </c>
      <c r="AD498" t="str">
        <f t="shared" si="15"/>
        <v>303</v>
      </c>
    </row>
    <row r="499" spans="1:30" hidden="1" x14ac:dyDescent="0.25">
      <c r="A499" s="97" t="s">
        <v>436</v>
      </c>
      <c r="B499" s="97" t="s">
        <v>437</v>
      </c>
      <c r="C499" s="97" t="s">
        <v>438</v>
      </c>
      <c r="D499" s="97">
        <v>14103</v>
      </c>
      <c r="E499" s="97" t="s">
        <v>122</v>
      </c>
      <c r="F499" s="98">
        <v>15</v>
      </c>
      <c r="G499" s="98" t="s">
        <v>142</v>
      </c>
      <c r="H499" s="97">
        <v>19</v>
      </c>
      <c r="I499" s="97" t="s">
        <v>124</v>
      </c>
      <c r="J499" s="97" t="s">
        <v>125</v>
      </c>
      <c r="K499" s="97" t="s">
        <v>439</v>
      </c>
      <c r="L499" s="97"/>
      <c r="M499" s="97"/>
      <c r="N499" s="97" t="s">
        <v>440</v>
      </c>
      <c r="O499" s="97" t="s">
        <v>441</v>
      </c>
      <c r="P499" s="97" t="s">
        <v>442</v>
      </c>
      <c r="Q499" s="97" t="s">
        <v>155</v>
      </c>
      <c r="R499" s="97" t="s">
        <v>131</v>
      </c>
      <c r="S499" s="97" t="s">
        <v>149</v>
      </c>
      <c r="T499" s="97" t="s">
        <v>150</v>
      </c>
      <c r="U499" s="97" t="s">
        <v>134</v>
      </c>
      <c r="V499" s="97" t="s">
        <v>135</v>
      </c>
      <c r="W499" s="97" t="s">
        <v>136</v>
      </c>
      <c r="X499" s="97"/>
      <c r="Y499" s="99"/>
      <c r="Z499" s="99"/>
      <c r="AA499" s="99">
        <v>392360.76</v>
      </c>
      <c r="AB499" s="99">
        <v>392360.76</v>
      </c>
      <c r="AC499">
        <f t="shared" si="14"/>
        <v>1000</v>
      </c>
      <c r="AD499" t="str">
        <f t="shared" si="15"/>
        <v>303</v>
      </c>
    </row>
    <row r="500" spans="1:30" hidden="1" x14ac:dyDescent="0.25">
      <c r="A500" s="97" t="s">
        <v>436</v>
      </c>
      <c r="B500" s="97" t="s">
        <v>437</v>
      </c>
      <c r="C500" s="97" t="s">
        <v>438</v>
      </c>
      <c r="D500" s="97">
        <v>14201</v>
      </c>
      <c r="E500" s="97" t="s">
        <v>122</v>
      </c>
      <c r="F500" s="98">
        <v>15</v>
      </c>
      <c r="G500" s="98" t="s">
        <v>142</v>
      </c>
      <c r="H500" s="97">
        <v>19</v>
      </c>
      <c r="I500" s="97" t="s">
        <v>124</v>
      </c>
      <c r="J500" s="97" t="s">
        <v>125</v>
      </c>
      <c r="K500" s="97" t="s">
        <v>439</v>
      </c>
      <c r="L500" s="97"/>
      <c r="M500" s="97"/>
      <c r="N500" s="97" t="s">
        <v>440</v>
      </c>
      <c r="O500" s="97" t="s">
        <v>441</v>
      </c>
      <c r="P500" s="97" t="s">
        <v>442</v>
      </c>
      <c r="Q500" s="97" t="s">
        <v>156</v>
      </c>
      <c r="R500" s="97" t="s">
        <v>131</v>
      </c>
      <c r="S500" s="97" t="s">
        <v>149</v>
      </c>
      <c r="T500" s="97" t="s">
        <v>150</v>
      </c>
      <c r="U500" s="97" t="s">
        <v>134</v>
      </c>
      <c r="V500" s="97" t="s">
        <v>135</v>
      </c>
      <c r="W500" s="97" t="s">
        <v>136</v>
      </c>
      <c r="X500" s="97"/>
      <c r="Y500" s="99"/>
      <c r="Z500" s="99"/>
      <c r="AA500" s="99">
        <v>871912.8</v>
      </c>
      <c r="AB500" s="99">
        <v>871912.8</v>
      </c>
      <c r="AC500">
        <f t="shared" si="14"/>
        <v>1000</v>
      </c>
      <c r="AD500" t="str">
        <f t="shared" si="15"/>
        <v>303</v>
      </c>
    </row>
    <row r="501" spans="1:30" hidden="1" x14ac:dyDescent="0.25">
      <c r="A501" s="97" t="s">
        <v>436</v>
      </c>
      <c r="B501" s="97" t="s">
        <v>437</v>
      </c>
      <c r="C501" s="97" t="s">
        <v>438</v>
      </c>
      <c r="D501" s="97">
        <v>14301</v>
      </c>
      <c r="E501" s="97" t="s">
        <v>122</v>
      </c>
      <c r="F501" s="98">
        <v>15</v>
      </c>
      <c r="G501" s="98" t="s">
        <v>142</v>
      </c>
      <c r="H501" s="97">
        <v>19</v>
      </c>
      <c r="I501" s="97" t="s">
        <v>124</v>
      </c>
      <c r="J501" s="97" t="s">
        <v>125</v>
      </c>
      <c r="K501" s="97" t="s">
        <v>439</v>
      </c>
      <c r="L501" s="97"/>
      <c r="M501" s="97"/>
      <c r="N501" s="97" t="s">
        <v>440</v>
      </c>
      <c r="O501" s="97" t="s">
        <v>441</v>
      </c>
      <c r="P501" s="97" t="s">
        <v>442</v>
      </c>
      <c r="Q501" s="97" t="s">
        <v>178</v>
      </c>
      <c r="R501" s="97" t="s">
        <v>131</v>
      </c>
      <c r="S501" s="97" t="s">
        <v>149</v>
      </c>
      <c r="T501" s="97" t="s">
        <v>150</v>
      </c>
      <c r="U501" s="97" t="s">
        <v>134</v>
      </c>
      <c r="V501" s="97" t="s">
        <v>135</v>
      </c>
      <c r="W501" s="97" t="s">
        <v>136</v>
      </c>
      <c r="X501" s="97"/>
      <c r="Y501" s="99"/>
      <c r="Z501" s="99"/>
      <c r="AA501" s="99">
        <v>1046295.36</v>
      </c>
      <c r="AB501" s="99">
        <v>1046295.36</v>
      </c>
      <c r="AC501">
        <f t="shared" si="14"/>
        <v>1000</v>
      </c>
      <c r="AD501" t="str">
        <f t="shared" si="15"/>
        <v>303</v>
      </c>
    </row>
    <row r="502" spans="1:30" hidden="1" x14ac:dyDescent="0.25">
      <c r="A502" t="s">
        <v>436</v>
      </c>
      <c r="B502" t="s">
        <v>437</v>
      </c>
      <c r="C502" t="s">
        <v>438</v>
      </c>
      <c r="D502" t="s">
        <v>186</v>
      </c>
      <c r="E502" t="s">
        <v>122</v>
      </c>
      <c r="F502" t="s">
        <v>159</v>
      </c>
      <c r="G502" t="s">
        <v>160</v>
      </c>
      <c r="H502" t="s">
        <v>143</v>
      </c>
      <c r="I502" t="s">
        <v>124</v>
      </c>
      <c r="J502" t="s">
        <v>125</v>
      </c>
      <c r="K502" t="s">
        <v>439</v>
      </c>
      <c r="N502" t="s">
        <v>440</v>
      </c>
      <c r="O502" t="s">
        <v>441</v>
      </c>
      <c r="P502" t="s">
        <v>442</v>
      </c>
      <c r="Q502" t="s">
        <v>188</v>
      </c>
      <c r="R502" t="s">
        <v>131</v>
      </c>
      <c r="S502" t="s">
        <v>164</v>
      </c>
      <c r="T502" t="s">
        <v>165</v>
      </c>
      <c r="U502" t="s">
        <v>151</v>
      </c>
      <c r="V502" t="s">
        <v>135</v>
      </c>
      <c r="W502" t="s">
        <v>136</v>
      </c>
      <c r="X502" t="s">
        <v>443</v>
      </c>
      <c r="Y502" s="94">
        <v>71612</v>
      </c>
      <c r="Z502" s="94">
        <v>75705.725000000006</v>
      </c>
      <c r="AA502" s="94">
        <v>77976.81</v>
      </c>
      <c r="AB502" s="94">
        <v>77976.81</v>
      </c>
      <c r="AC502">
        <f t="shared" si="14"/>
        <v>2000</v>
      </c>
      <c r="AD502" t="str">
        <f t="shared" si="15"/>
        <v>303</v>
      </c>
    </row>
    <row r="503" spans="1:30" hidden="1" x14ac:dyDescent="0.25">
      <c r="A503" t="s">
        <v>436</v>
      </c>
      <c r="B503" t="s">
        <v>437</v>
      </c>
      <c r="C503" t="s">
        <v>438</v>
      </c>
      <c r="D503" t="s">
        <v>192</v>
      </c>
      <c r="E503" t="s">
        <v>122</v>
      </c>
      <c r="F503" t="s">
        <v>159</v>
      </c>
      <c r="G503" t="s">
        <v>160</v>
      </c>
      <c r="H503" t="s">
        <v>143</v>
      </c>
      <c r="I503" t="s">
        <v>124</v>
      </c>
      <c r="J503" t="s">
        <v>125</v>
      </c>
      <c r="K503" t="s">
        <v>439</v>
      </c>
      <c r="N503" t="s">
        <v>440</v>
      </c>
      <c r="O503" t="s">
        <v>441</v>
      </c>
      <c r="P503" t="s">
        <v>442</v>
      </c>
      <c r="Q503" t="s">
        <v>193</v>
      </c>
      <c r="R503" t="s">
        <v>131</v>
      </c>
      <c r="S503" t="s">
        <v>164</v>
      </c>
      <c r="T503" t="s">
        <v>165</v>
      </c>
      <c r="U503" t="s">
        <v>151</v>
      </c>
      <c r="V503" t="s">
        <v>135</v>
      </c>
      <c r="W503" t="s">
        <v>136</v>
      </c>
      <c r="X503" t="s">
        <v>443</v>
      </c>
      <c r="Y503" s="94">
        <v>48000</v>
      </c>
      <c r="Z503" s="94">
        <v>48000</v>
      </c>
      <c r="AA503" s="94">
        <v>0</v>
      </c>
      <c r="AB503" s="94">
        <v>0</v>
      </c>
      <c r="AC503">
        <f t="shared" si="14"/>
        <v>2000</v>
      </c>
      <c r="AD503" t="str">
        <f t="shared" si="15"/>
        <v>303</v>
      </c>
    </row>
    <row r="504" spans="1:30" hidden="1" x14ac:dyDescent="0.25">
      <c r="A504" t="s">
        <v>436</v>
      </c>
      <c r="B504" t="s">
        <v>437</v>
      </c>
      <c r="C504" t="s">
        <v>438</v>
      </c>
      <c r="D504" t="s">
        <v>444</v>
      </c>
      <c r="E504" t="s">
        <v>122</v>
      </c>
      <c r="F504" t="s">
        <v>159</v>
      </c>
      <c r="G504" t="s">
        <v>160</v>
      </c>
      <c r="H504" t="s">
        <v>143</v>
      </c>
      <c r="I504" t="s">
        <v>124</v>
      </c>
      <c r="J504" t="s">
        <v>125</v>
      </c>
      <c r="K504" t="s">
        <v>439</v>
      </c>
      <c r="N504" t="s">
        <v>440</v>
      </c>
      <c r="O504" t="s">
        <v>441</v>
      </c>
      <c r="P504" t="s">
        <v>442</v>
      </c>
      <c r="Q504" t="s">
        <v>445</v>
      </c>
      <c r="R504" t="s">
        <v>131</v>
      </c>
      <c r="S504" t="s">
        <v>164</v>
      </c>
      <c r="T504" t="s">
        <v>165</v>
      </c>
      <c r="U504" t="s">
        <v>151</v>
      </c>
      <c r="V504" t="s">
        <v>135</v>
      </c>
      <c r="W504" t="s">
        <v>136</v>
      </c>
      <c r="X504" t="s">
        <v>443</v>
      </c>
      <c r="Y504" s="94">
        <v>0</v>
      </c>
      <c r="Z504" s="94">
        <v>0</v>
      </c>
      <c r="AA504" s="94">
        <v>0</v>
      </c>
      <c r="AB504" s="94">
        <v>0</v>
      </c>
      <c r="AC504">
        <f t="shared" si="14"/>
        <v>2000</v>
      </c>
      <c r="AD504" t="str">
        <f t="shared" si="15"/>
        <v>303</v>
      </c>
    </row>
    <row r="505" spans="1:30" hidden="1" x14ac:dyDescent="0.25">
      <c r="A505" t="s">
        <v>436</v>
      </c>
      <c r="B505" t="s">
        <v>437</v>
      </c>
      <c r="C505" t="s">
        <v>438</v>
      </c>
      <c r="D505" t="s">
        <v>198</v>
      </c>
      <c r="E505" t="s">
        <v>122</v>
      </c>
      <c r="F505" t="s">
        <v>159</v>
      </c>
      <c r="G505" t="s">
        <v>160</v>
      </c>
      <c r="H505" t="s">
        <v>143</v>
      </c>
      <c r="I505" t="s">
        <v>124</v>
      </c>
      <c r="J505" t="s">
        <v>125</v>
      </c>
      <c r="K505" t="s">
        <v>439</v>
      </c>
      <c r="N505" t="s">
        <v>440</v>
      </c>
      <c r="O505" t="s">
        <v>441</v>
      </c>
      <c r="P505" t="s">
        <v>442</v>
      </c>
      <c r="Q505" t="s">
        <v>199</v>
      </c>
      <c r="R505" t="s">
        <v>131</v>
      </c>
      <c r="S505" t="s">
        <v>164</v>
      </c>
      <c r="T505" t="s">
        <v>165</v>
      </c>
      <c r="U505" t="s">
        <v>151</v>
      </c>
      <c r="V505" t="s">
        <v>135</v>
      </c>
      <c r="W505" t="s">
        <v>136</v>
      </c>
      <c r="X505" t="s">
        <v>443</v>
      </c>
      <c r="Y505" s="94">
        <v>28427</v>
      </c>
      <c r="Z505" s="94">
        <v>28424.87</v>
      </c>
      <c r="AA505" s="94">
        <v>29277.63</v>
      </c>
      <c r="AB505" s="94">
        <v>29277.63</v>
      </c>
      <c r="AC505">
        <f t="shared" si="14"/>
        <v>2000</v>
      </c>
      <c r="AD505" t="str">
        <f t="shared" si="15"/>
        <v>303</v>
      </c>
    </row>
    <row r="506" spans="1:30" hidden="1" x14ac:dyDescent="0.25">
      <c r="A506" t="s">
        <v>436</v>
      </c>
      <c r="B506" t="s">
        <v>437</v>
      </c>
      <c r="C506" t="s">
        <v>438</v>
      </c>
      <c r="D506" t="s">
        <v>200</v>
      </c>
      <c r="E506" t="s">
        <v>122</v>
      </c>
      <c r="F506" t="s">
        <v>159</v>
      </c>
      <c r="G506" t="s">
        <v>160</v>
      </c>
      <c r="H506" t="s">
        <v>143</v>
      </c>
      <c r="I506" t="s">
        <v>124</v>
      </c>
      <c r="J506" t="s">
        <v>125</v>
      </c>
      <c r="K506" t="s">
        <v>439</v>
      </c>
      <c r="N506" t="s">
        <v>440</v>
      </c>
      <c r="O506" t="s">
        <v>441</v>
      </c>
      <c r="P506" t="s">
        <v>442</v>
      </c>
      <c r="Q506" t="s">
        <v>201</v>
      </c>
      <c r="R506" t="s">
        <v>131</v>
      </c>
      <c r="S506" t="s">
        <v>164</v>
      </c>
      <c r="T506" t="s">
        <v>165</v>
      </c>
      <c r="U506" t="s">
        <v>151</v>
      </c>
      <c r="V506" t="s">
        <v>135</v>
      </c>
      <c r="W506" t="s">
        <v>136</v>
      </c>
      <c r="X506" t="s">
        <v>443</v>
      </c>
      <c r="Y506" s="94">
        <v>220000</v>
      </c>
      <c r="Z506" s="94">
        <v>460776.89466666663</v>
      </c>
      <c r="AA506" s="94">
        <v>474600.2</v>
      </c>
      <c r="AB506" s="94">
        <v>474600.2</v>
      </c>
      <c r="AC506">
        <f t="shared" si="14"/>
        <v>2000</v>
      </c>
      <c r="AD506" t="str">
        <f t="shared" si="15"/>
        <v>303</v>
      </c>
    </row>
    <row r="507" spans="1:30" hidden="1" x14ac:dyDescent="0.25">
      <c r="A507" t="s">
        <v>436</v>
      </c>
      <c r="B507" t="s">
        <v>437</v>
      </c>
      <c r="C507" t="s">
        <v>438</v>
      </c>
      <c r="D507" t="s">
        <v>446</v>
      </c>
      <c r="E507" t="s">
        <v>122</v>
      </c>
      <c r="F507" t="s">
        <v>159</v>
      </c>
      <c r="G507" t="s">
        <v>160</v>
      </c>
      <c r="H507" t="s">
        <v>143</v>
      </c>
      <c r="I507" t="s">
        <v>124</v>
      </c>
      <c r="J507" t="s">
        <v>125</v>
      </c>
      <c r="K507" t="s">
        <v>439</v>
      </c>
      <c r="N507" t="s">
        <v>440</v>
      </c>
      <c r="O507" t="s">
        <v>441</v>
      </c>
      <c r="P507" t="s">
        <v>442</v>
      </c>
      <c r="Q507" t="s">
        <v>447</v>
      </c>
      <c r="R507" t="s">
        <v>131</v>
      </c>
      <c r="S507" t="s">
        <v>164</v>
      </c>
      <c r="T507" t="s">
        <v>165</v>
      </c>
      <c r="U507" t="s">
        <v>151</v>
      </c>
      <c r="V507" t="s">
        <v>135</v>
      </c>
      <c r="W507" t="s">
        <v>136</v>
      </c>
      <c r="X507" t="s">
        <v>443</v>
      </c>
      <c r="Y507" s="94">
        <v>7000</v>
      </c>
      <c r="Z507" s="94">
        <v>7000</v>
      </c>
      <c r="AA507" s="94">
        <v>0</v>
      </c>
      <c r="AB507" s="94">
        <v>0</v>
      </c>
      <c r="AC507">
        <f t="shared" si="14"/>
        <v>2000</v>
      </c>
      <c r="AD507" t="str">
        <f t="shared" si="15"/>
        <v>303</v>
      </c>
    </row>
    <row r="508" spans="1:30" hidden="1" x14ac:dyDescent="0.25">
      <c r="A508" t="s">
        <v>436</v>
      </c>
      <c r="B508" t="s">
        <v>437</v>
      </c>
      <c r="C508" t="s">
        <v>438</v>
      </c>
      <c r="D508" t="s">
        <v>204</v>
      </c>
      <c r="E508" t="s">
        <v>122</v>
      </c>
      <c r="F508" t="s">
        <v>159</v>
      </c>
      <c r="G508" t="s">
        <v>160</v>
      </c>
      <c r="H508" t="s">
        <v>143</v>
      </c>
      <c r="I508" t="s">
        <v>124</v>
      </c>
      <c r="J508" t="s">
        <v>125</v>
      </c>
      <c r="K508" t="s">
        <v>439</v>
      </c>
      <c r="N508" t="s">
        <v>440</v>
      </c>
      <c r="O508" t="s">
        <v>441</v>
      </c>
      <c r="P508" t="s">
        <v>442</v>
      </c>
      <c r="Q508" t="s">
        <v>205</v>
      </c>
      <c r="R508" t="s">
        <v>131</v>
      </c>
      <c r="S508" t="s">
        <v>164</v>
      </c>
      <c r="T508" t="s">
        <v>165</v>
      </c>
      <c r="U508" t="s">
        <v>151</v>
      </c>
      <c r="V508" t="s">
        <v>135</v>
      </c>
      <c r="W508" t="s">
        <v>136</v>
      </c>
      <c r="X508" t="s">
        <v>443</v>
      </c>
      <c r="Y508" s="94">
        <v>0</v>
      </c>
      <c r="Z508" s="94">
        <v>0</v>
      </c>
      <c r="AA508" s="94">
        <v>0</v>
      </c>
      <c r="AB508" s="94">
        <v>0</v>
      </c>
      <c r="AC508">
        <f t="shared" si="14"/>
        <v>2000</v>
      </c>
      <c r="AD508" t="str">
        <f t="shared" si="15"/>
        <v>303</v>
      </c>
    </row>
    <row r="509" spans="1:30" hidden="1" x14ac:dyDescent="0.25">
      <c r="A509" t="s">
        <v>436</v>
      </c>
      <c r="B509" t="s">
        <v>437</v>
      </c>
      <c r="C509" t="s">
        <v>438</v>
      </c>
      <c r="D509" t="s">
        <v>206</v>
      </c>
      <c r="E509" t="s">
        <v>122</v>
      </c>
      <c r="F509" t="s">
        <v>159</v>
      </c>
      <c r="G509" t="s">
        <v>160</v>
      </c>
      <c r="H509" t="s">
        <v>143</v>
      </c>
      <c r="I509" t="s">
        <v>124</v>
      </c>
      <c r="J509" t="s">
        <v>125</v>
      </c>
      <c r="K509" t="s">
        <v>439</v>
      </c>
      <c r="N509" t="s">
        <v>440</v>
      </c>
      <c r="O509" t="s">
        <v>441</v>
      </c>
      <c r="P509" t="s">
        <v>442</v>
      </c>
      <c r="Q509" t="s">
        <v>207</v>
      </c>
      <c r="R509" t="s">
        <v>131</v>
      </c>
      <c r="S509" t="s">
        <v>164</v>
      </c>
      <c r="T509" t="s">
        <v>165</v>
      </c>
      <c r="U509" t="s">
        <v>151</v>
      </c>
      <c r="V509" t="s">
        <v>135</v>
      </c>
      <c r="W509" t="s">
        <v>136</v>
      </c>
      <c r="X509" t="s">
        <v>443</v>
      </c>
      <c r="Y509" s="94">
        <v>37000</v>
      </c>
      <c r="Z509" s="94">
        <v>200554.92000000004</v>
      </c>
      <c r="AA509" s="94">
        <v>206571.54</v>
      </c>
      <c r="AB509" s="94">
        <v>206571.54</v>
      </c>
      <c r="AC509">
        <f t="shared" si="14"/>
        <v>2000</v>
      </c>
      <c r="AD509" t="str">
        <f t="shared" si="15"/>
        <v>303</v>
      </c>
    </row>
    <row r="510" spans="1:30" hidden="1" x14ac:dyDescent="0.25">
      <c r="A510" t="s">
        <v>436</v>
      </c>
      <c r="B510" t="s">
        <v>437</v>
      </c>
      <c r="C510" t="s">
        <v>438</v>
      </c>
      <c r="D510" t="s">
        <v>208</v>
      </c>
      <c r="E510" t="s">
        <v>122</v>
      </c>
      <c r="F510" t="s">
        <v>159</v>
      </c>
      <c r="G510" t="s">
        <v>160</v>
      </c>
      <c r="H510" t="s">
        <v>143</v>
      </c>
      <c r="I510" t="s">
        <v>124</v>
      </c>
      <c r="J510" t="s">
        <v>125</v>
      </c>
      <c r="K510" t="s">
        <v>439</v>
      </c>
      <c r="N510" t="s">
        <v>440</v>
      </c>
      <c r="O510" t="s">
        <v>441</v>
      </c>
      <c r="P510" t="s">
        <v>442</v>
      </c>
      <c r="Q510" t="s">
        <v>209</v>
      </c>
      <c r="R510" t="s">
        <v>131</v>
      </c>
      <c r="S510" t="s">
        <v>164</v>
      </c>
      <c r="T510" t="s">
        <v>165</v>
      </c>
      <c r="U510" t="s">
        <v>151</v>
      </c>
      <c r="V510" t="s">
        <v>135</v>
      </c>
      <c r="W510" t="s">
        <v>136</v>
      </c>
      <c r="X510" t="s">
        <v>443</v>
      </c>
      <c r="Y510" s="94">
        <v>0</v>
      </c>
      <c r="Z510" s="94">
        <v>0</v>
      </c>
      <c r="AA510" s="94">
        <v>0</v>
      </c>
      <c r="AB510" s="94">
        <v>0</v>
      </c>
      <c r="AC510">
        <f t="shared" si="14"/>
        <v>2000</v>
      </c>
      <c r="AD510" t="str">
        <f t="shared" si="15"/>
        <v>303</v>
      </c>
    </row>
    <row r="511" spans="1:30" hidden="1" x14ac:dyDescent="0.25">
      <c r="A511" t="s">
        <v>436</v>
      </c>
      <c r="B511" t="s">
        <v>437</v>
      </c>
      <c r="C511" t="s">
        <v>438</v>
      </c>
      <c r="D511" t="s">
        <v>448</v>
      </c>
      <c r="E511" t="s">
        <v>122</v>
      </c>
      <c r="F511" t="s">
        <v>159</v>
      </c>
      <c r="G511" t="s">
        <v>160</v>
      </c>
      <c r="H511" t="s">
        <v>143</v>
      </c>
      <c r="I511" t="s">
        <v>124</v>
      </c>
      <c r="J511" t="s">
        <v>125</v>
      </c>
      <c r="K511" t="s">
        <v>439</v>
      </c>
      <c r="N511" t="s">
        <v>440</v>
      </c>
      <c r="O511" t="s">
        <v>441</v>
      </c>
      <c r="P511" t="s">
        <v>442</v>
      </c>
      <c r="Q511" t="s">
        <v>306</v>
      </c>
      <c r="R511" t="s">
        <v>131</v>
      </c>
      <c r="S511" t="s">
        <v>164</v>
      </c>
      <c r="T511" t="s">
        <v>165</v>
      </c>
      <c r="U511" t="s">
        <v>151</v>
      </c>
      <c r="V511" t="s">
        <v>135</v>
      </c>
      <c r="W511" t="s">
        <v>136</v>
      </c>
      <c r="X511" t="s">
        <v>443</v>
      </c>
      <c r="Y511" s="94">
        <v>0</v>
      </c>
      <c r="Z511" s="94">
        <v>0</v>
      </c>
      <c r="AA511" s="94">
        <v>0</v>
      </c>
      <c r="AB511" s="94">
        <v>0</v>
      </c>
      <c r="AC511">
        <f t="shared" si="14"/>
        <v>2000</v>
      </c>
      <c r="AD511" t="str">
        <f t="shared" si="15"/>
        <v>303</v>
      </c>
    </row>
    <row r="512" spans="1:30" hidden="1" x14ac:dyDescent="0.25">
      <c r="A512" t="s">
        <v>436</v>
      </c>
      <c r="B512" t="s">
        <v>437</v>
      </c>
      <c r="C512" t="s">
        <v>438</v>
      </c>
      <c r="D512" t="s">
        <v>210</v>
      </c>
      <c r="E512" t="s">
        <v>122</v>
      </c>
      <c r="F512" t="s">
        <v>159</v>
      </c>
      <c r="G512" t="s">
        <v>160</v>
      </c>
      <c r="H512" t="s">
        <v>143</v>
      </c>
      <c r="I512" t="s">
        <v>124</v>
      </c>
      <c r="J512" t="s">
        <v>125</v>
      </c>
      <c r="K512" t="s">
        <v>439</v>
      </c>
      <c r="N512" t="s">
        <v>440</v>
      </c>
      <c r="O512" t="s">
        <v>441</v>
      </c>
      <c r="P512" t="s">
        <v>442</v>
      </c>
      <c r="Q512" t="s">
        <v>211</v>
      </c>
      <c r="R512" t="s">
        <v>131</v>
      </c>
      <c r="S512" t="s">
        <v>164</v>
      </c>
      <c r="T512" t="s">
        <v>165</v>
      </c>
      <c r="U512" t="s">
        <v>151</v>
      </c>
      <c r="V512" t="s">
        <v>135</v>
      </c>
      <c r="W512" t="s">
        <v>136</v>
      </c>
      <c r="X512" t="s">
        <v>443</v>
      </c>
      <c r="Y512" s="94">
        <v>0</v>
      </c>
      <c r="Z512" s="94">
        <v>0</v>
      </c>
      <c r="AA512" s="94">
        <v>0</v>
      </c>
      <c r="AB512" s="94">
        <v>0</v>
      </c>
      <c r="AC512">
        <f t="shared" si="14"/>
        <v>2000</v>
      </c>
      <c r="AD512" t="str">
        <f t="shared" si="15"/>
        <v>303</v>
      </c>
    </row>
    <row r="513" spans="1:30" hidden="1" x14ac:dyDescent="0.25">
      <c r="A513" t="s">
        <v>436</v>
      </c>
      <c r="B513" t="s">
        <v>437</v>
      </c>
      <c r="C513" t="s">
        <v>438</v>
      </c>
      <c r="D513" t="s">
        <v>212</v>
      </c>
      <c r="E513" t="s">
        <v>122</v>
      </c>
      <c r="F513" t="s">
        <v>159</v>
      </c>
      <c r="G513" t="s">
        <v>160</v>
      </c>
      <c r="H513" t="s">
        <v>143</v>
      </c>
      <c r="I513" t="s">
        <v>124</v>
      </c>
      <c r="J513" t="s">
        <v>125</v>
      </c>
      <c r="K513" t="s">
        <v>439</v>
      </c>
      <c r="N513" t="s">
        <v>440</v>
      </c>
      <c r="O513" t="s">
        <v>441</v>
      </c>
      <c r="P513" t="s">
        <v>442</v>
      </c>
      <c r="Q513" t="s">
        <v>213</v>
      </c>
      <c r="R513" t="s">
        <v>131</v>
      </c>
      <c r="S513" t="s">
        <v>164</v>
      </c>
      <c r="T513" t="s">
        <v>165</v>
      </c>
      <c r="U513" t="s">
        <v>151</v>
      </c>
      <c r="V513" t="s">
        <v>135</v>
      </c>
      <c r="W513" t="s">
        <v>136</v>
      </c>
      <c r="X513" t="s">
        <v>443</v>
      </c>
      <c r="Y513" s="94">
        <v>57490</v>
      </c>
      <c r="Z513" s="94">
        <v>17490</v>
      </c>
      <c r="AA513" s="94">
        <v>18014.7</v>
      </c>
      <c r="AB513" s="94">
        <v>18014.7</v>
      </c>
      <c r="AC513">
        <f t="shared" si="14"/>
        <v>2000</v>
      </c>
      <c r="AD513" t="str">
        <f t="shared" si="15"/>
        <v>303</v>
      </c>
    </row>
    <row r="514" spans="1:30" hidden="1" x14ac:dyDescent="0.25">
      <c r="A514" t="s">
        <v>436</v>
      </c>
      <c r="B514" t="s">
        <v>437</v>
      </c>
      <c r="C514" t="s">
        <v>438</v>
      </c>
      <c r="D514" t="s">
        <v>402</v>
      </c>
      <c r="E514" t="s">
        <v>122</v>
      </c>
      <c r="F514" t="s">
        <v>159</v>
      </c>
      <c r="G514" t="s">
        <v>160</v>
      </c>
      <c r="H514" t="s">
        <v>143</v>
      </c>
      <c r="I514" t="s">
        <v>124</v>
      </c>
      <c r="J514" t="s">
        <v>125</v>
      </c>
      <c r="K514" t="s">
        <v>439</v>
      </c>
      <c r="N514" t="s">
        <v>440</v>
      </c>
      <c r="O514" t="s">
        <v>441</v>
      </c>
      <c r="P514" t="s">
        <v>442</v>
      </c>
      <c r="Q514" t="s">
        <v>403</v>
      </c>
      <c r="R514" t="s">
        <v>131</v>
      </c>
      <c r="S514" t="s">
        <v>164</v>
      </c>
      <c r="T514" t="s">
        <v>165</v>
      </c>
      <c r="U514" t="s">
        <v>151</v>
      </c>
      <c r="V514" t="s">
        <v>135</v>
      </c>
      <c r="W514" t="s">
        <v>136</v>
      </c>
      <c r="X514" t="s">
        <v>443</v>
      </c>
      <c r="Y514" s="94">
        <v>96522</v>
      </c>
      <c r="Z514" s="94">
        <v>81522</v>
      </c>
      <c r="AA514" s="94">
        <v>83967.66</v>
      </c>
      <c r="AB514" s="94">
        <v>83967.66</v>
      </c>
      <c r="AC514">
        <f t="shared" si="14"/>
        <v>2000</v>
      </c>
      <c r="AD514" t="str">
        <f t="shared" si="15"/>
        <v>303</v>
      </c>
    </row>
    <row r="515" spans="1:30" hidden="1" x14ac:dyDescent="0.25">
      <c r="A515" t="s">
        <v>436</v>
      </c>
      <c r="B515" t="s">
        <v>437</v>
      </c>
      <c r="C515" t="s">
        <v>438</v>
      </c>
      <c r="D515" t="s">
        <v>449</v>
      </c>
      <c r="E515" t="s">
        <v>122</v>
      </c>
      <c r="F515" t="s">
        <v>159</v>
      </c>
      <c r="G515" t="s">
        <v>160</v>
      </c>
      <c r="H515" t="s">
        <v>143</v>
      </c>
      <c r="I515" t="s">
        <v>124</v>
      </c>
      <c r="J515" t="s">
        <v>125</v>
      </c>
      <c r="K515" t="s">
        <v>439</v>
      </c>
      <c r="N515" t="s">
        <v>440</v>
      </c>
      <c r="O515" t="s">
        <v>441</v>
      </c>
      <c r="P515" t="s">
        <v>442</v>
      </c>
      <c r="Q515" t="s">
        <v>450</v>
      </c>
      <c r="R515" t="s">
        <v>131</v>
      </c>
      <c r="S515" t="s">
        <v>164</v>
      </c>
      <c r="T515" t="s">
        <v>165</v>
      </c>
      <c r="U515" t="s">
        <v>151</v>
      </c>
      <c r="V515" t="s">
        <v>135</v>
      </c>
      <c r="W515" t="s">
        <v>136</v>
      </c>
      <c r="X515" t="s">
        <v>443</v>
      </c>
      <c r="Y515" s="94">
        <v>88478</v>
      </c>
      <c r="Z515" s="94">
        <v>3693207</v>
      </c>
      <c r="AA515" s="94">
        <v>3804003.2</v>
      </c>
      <c r="AB515" s="94">
        <v>3804003.2</v>
      </c>
      <c r="AC515">
        <f t="shared" ref="AC515:AC578" si="16">MID(D515,1,1)*1000</f>
        <v>2000</v>
      </c>
      <c r="AD515" t="str">
        <f t="shared" ref="AD515:AD578" si="17">MID(A515,6,3)</f>
        <v>303</v>
      </c>
    </row>
    <row r="516" spans="1:30" hidden="1" x14ac:dyDescent="0.25">
      <c r="A516" t="s">
        <v>436</v>
      </c>
      <c r="B516" t="s">
        <v>437</v>
      </c>
      <c r="C516" t="s">
        <v>438</v>
      </c>
      <c r="D516" t="s">
        <v>214</v>
      </c>
      <c r="E516" t="s">
        <v>122</v>
      </c>
      <c r="F516" t="s">
        <v>159</v>
      </c>
      <c r="G516" t="s">
        <v>160</v>
      </c>
      <c r="H516" t="s">
        <v>143</v>
      </c>
      <c r="I516" t="s">
        <v>124</v>
      </c>
      <c r="J516" t="s">
        <v>125</v>
      </c>
      <c r="K516" t="s">
        <v>439</v>
      </c>
      <c r="N516" t="s">
        <v>440</v>
      </c>
      <c r="O516" t="s">
        <v>441</v>
      </c>
      <c r="P516" t="s">
        <v>442</v>
      </c>
      <c r="Q516" t="s">
        <v>215</v>
      </c>
      <c r="R516" t="s">
        <v>131</v>
      </c>
      <c r="S516" t="s">
        <v>164</v>
      </c>
      <c r="T516" t="s">
        <v>165</v>
      </c>
      <c r="U516" t="s">
        <v>151</v>
      </c>
      <c r="V516" t="s">
        <v>135</v>
      </c>
      <c r="W516" t="s">
        <v>136</v>
      </c>
      <c r="X516" t="s">
        <v>443</v>
      </c>
      <c r="Y516" s="94">
        <v>1413353</v>
      </c>
      <c r="Z516" s="94">
        <v>1438925.23</v>
      </c>
      <c r="AA516" s="94">
        <v>1562296.92</v>
      </c>
      <c r="AB516" s="94">
        <v>1562296.92</v>
      </c>
      <c r="AC516">
        <f t="shared" si="16"/>
        <v>2000</v>
      </c>
      <c r="AD516" t="str">
        <f t="shared" si="17"/>
        <v>303</v>
      </c>
    </row>
    <row r="517" spans="1:30" hidden="1" x14ac:dyDescent="0.25">
      <c r="A517" t="s">
        <v>436</v>
      </c>
      <c r="B517" t="s">
        <v>437</v>
      </c>
      <c r="C517" t="s">
        <v>438</v>
      </c>
      <c r="D517" t="s">
        <v>216</v>
      </c>
      <c r="E517" t="s">
        <v>122</v>
      </c>
      <c r="F517" t="s">
        <v>159</v>
      </c>
      <c r="G517" t="s">
        <v>160</v>
      </c>
      <c r="H517" t="s">
        <v>143</v>
      </c>
      <c r="I517" t="s">
        <v>124</v>
      </c>
      <c r="J517" t="s">
        <v>125</v>
      </c>
      <c r="K517" t="s">
        <v>439</v>
      </c>
      <c r="N517" t="s">
        <v>440</v>
      </c>
      <c r="O517" t="s">
        <v>441</v>
      </c>
      <c r="P517" t="s">
        <v>442</v>
      </c>
      <c r="Q517" t="s">
        <v>217</v>
      </c>
      <c r="R517" t="s">
        <v>131</v>
      </c>
      <c r="S517" t="s">
        <v>164</v>
      </c>
      <c r="T517" t="s">
        <v>165</v>
      </c>
      <c r="U517" t="s">
        <v>151</v>
      </c>
      <c r="V517" t="s">
        <v>135</v>
      </c>
      <c r="W517" t="s">
        <v>136</v>
      </c>
      <c r="X517" t="s">
        <v>443</v>
      </c>
      <c r="Y517" s="94">
        <v>1056837.46</v>
      </c>
      <c r="Z517" s="94">
        <v>907331.68000000017</v>
      </c>
      <c r="AA517" s="94">
        <v>934551.63040000014</v>
      </c>
      <c r="AB517" s="94">
        <v>934551.63</v>
      </c>
      <c r="AC517">
        <f t="shared" si="16"/>
        <v>2000</v>
      </c>
      <c r="AD517" t="str">
        <f t="shared" si="17"/>
        <v>303</v>
      </c>
    </row>
    <row r="518" spans="1:30" hidden="1" x14ac:dyDescent="0.25">
      <c r="A518" t="s">
        <v>436</v>
      </c>
      <c r="B518" t="s">
        <v>437</v>
      </c>
      <c r="C518" t="s">
        <v>438</v>
      </c>
      <c r="D518" t="s">
        <v>409</v>
      </c>
      <c r="E518" t="s">
        <v>122</v>
      </c>
      <c r="F518" t="s">
        <v>159</v>
      </c>
      <c r="G518" t="s">
        <v>160</v>
      </c>
      <c r="H518" t="s">
        <v>143</v>
      </c>
      <c r="I518" t="s">
        <v>124</v>
      </c>
      <c r="J518" t="s">
        <v>125</v>
      </c>
      <c r="K518" t="s">
        <v>439</v>
      </c>
      <c r="N518" t="s">
        <v>440</v>
      </c>
      <c r="O518" t="s">
        <v>441</v>
      </c>
      <c r="P518" t="s">
        <v>442</v>
      </c>
      <c r="Q518" t="s">
        <v>410</v>
      </c>
      <c r="R518" t="s">
        <v>131</v>
      </c>
      <c r="S518" t="s">
        <v>164</v>
      </c>
      <c r="T518" t="s">
        <v>165</v>
      </c>
      <c r="U518" t="s">
        <v>151</v>
      </c>
      <c r="V518" t="s">
        <v>135</v>
      </c>
      <c r="W518" t="s">
        <v>136</v>
      </c>
      <c r="X518" t="s">
        <v>443</v>
      </c>
      <c r="Y518" s="94">
        <v>0</v>
      </c>
      <c r="Z518" s="94">
        <v>0</v>
      </c>
      <c r="AA518" s="94">
        <v>0</v>
      </c>
      <c r="AB518" s="94">
        <v>0</v>
      </c>
      <c r="AC518">
        <f t="shared" si="16"/>
        <v>2000</v>
      </c>
      <c r="AD518" t="str">
        <f t="shared" si="17"/>
        <v>303</v>
      </c>
    </row>
    <row r="519" spans="1:30" hidden="1" x14ac:dyDescent="0.25">
      <c r="A519" t="s">
        <v>436</v>
      </c>
      <c r="B519" t="s">
        <v>437</v>
      </c>
      <c r="C519" t="s">
        <v>438</v>
      </c>
      <c r="D519" t="s">
        <v>218</v>
      </c>
      <c r="E519" t="s">
        <v>122</v>
      </c>
      <c r="F519" t="s">
        <v>159</v>
      </c>
      <c r="G519" t="s">
        <v>160</v>
      </c>
      <c r="H519" t="s">
        <v>143</v>
      </c>
      <c r="I519" t="s">
        <v>124</v>
      </c>
      <c r="J519" t="s">
        <v>125</v>
      </c>
      <c r="K519" t="s">
        <v>439</v>
      </c>
      <c r="N519" t="s">
        <v>440</v>
      </c>
      <c r="O519" t="s">
        <v>441</v>
      </c>
      <c r="P519" t="s">
        <v>442</v>
      </c>
      <c r="Q519" t="s">
        <v>219</v>
      </c>
      <c r="R519" t="s">
        <v>131</v>
      </c>
      <c r="S519" t="s">
        <v>164</v>
      </c>
      <c r="T519" t="s">
        <v>165</v>
      </c>
      <c r="U519" t="s">
        <v>151</v>
      </c>
      <c r="V519" t="s">
        <v>135</v>
      </c>
      <c r="W519" t="s">
        <v>136</v>
      </c>
      <c r="X519" t="s">
        <v>443</v>
      </c>
      <c r="Y519" s="94">
        <v>511264</v>
      </c>
      <c r="Z519" s="94">
        <v>2201224.2400000002</v>
      </c>
      <c r="AA519" s="94">
        <v>2267260.96</v>
      </c>
      <c r="AB519" s="94">
        <v>2267260.96</v>
      </c>
      <c r="AC519">
        <f t="shared" si="16"/>
        <v>2000</v>
      </c>
      <c r="AD519" t="str">
        <f t="shared" si="17"/>
        <v>303</v>
      </c>
    </row>
    <row r="520" spans="1:30" hidden="1" x14ac:dyDescent="0.25">
      <c r="A520" t="s">
        <v>436</v>
      </c>
      <c r="B520" t="s">
        <v>437</v>
      </c>
      <c r="C520" t="s">
        <v>438</v>
      </c>
      <c r="D520" t="s">
        <v>220</v>
      </c>
      <c r="E520" t="s">
        <v>122</v>
      </c>
      <c r="F520" t="s">
        <v>159</v>
      </c>
      <c r="G520" t="s">
        <v>160</v>
      </c>
      <c r="H520" t="s">
        <v>143</v>
      </c>
      <c r="I520" t="s">
        <v>124</v>
      </c>
      <c r="J520" t="s">
        <v>125</v>
      </c>
      <c r="K520" t="s">
        <v>439</v>
      </c>
      <c r="N520" t="s">
        <v>440</v>
      </c>
      <c r="O520" t="s">
        <v>441</v>
      </c>
      <c r="P520" t="s">
        <v>442</v>
      </c>
      <c r="Q520" t="s">
        <v>221</v>
      </c>
      <c r="R520" t="s">
        <v>131</v>
      </c>
      <c r="S520" t="s">
        <v>164</v>
      </c>
      <c r="T520" t="s">
        <v>165</v>
      </c>
      <c r="U520" t="s">
        <v>151</v>
      </c>
      <c r="V520" t="s">
        <v>135</v>
      </c>
      <c r="W520" t="s">
        <v>136</v>
      </c>
      <c r="X520" t="s">
        <v>443</v>
      </c>
      <c r="Y520" s="94">
        <v>240000</v>
      </c>
      <c r="Z520" s="94">
        <v>1812098.8</v>
      </c>
      <c r="AA520" s="94">
        <v>1866461.76</v>
      </c>
      <c r="AB520" s="94">
        <v>1866461.76</v>
      </c>
      <c r="AC520">
        <f t="shared" si="16"/>
        <v>2000</v>
      </c>
      <c r="AD520" t="str">
        <f t="shared" si="17"/>
        <v>303</v>
      </c>
    </row>
    <row r="521" spans="1:30" hidden="1" x14ac:dyDescent="0.25">
      <c r="A521" t="s">
        <v>436</v>
      </c>
      <c r="B521" t="s">
        <v>437</v>
      </c>
      <c r="C521" t="s">
        <v>438</v>
      </c>
      <c r="D521" t="s">
        <v>222</v>
      </c>
      <c r="E521" t="s">
        <v>122</v>
      </c>
      <c r="F521" t="s">
        <v>159</v>
      </c>
      <c r="G521" t="s">
        <v>160</v>
      </c>
      <c r="H521" t="s">
        <v>143</v>
      </c>
      <c r="I521" t="s">
        <v>124</v>
      </c>
      <c r="J521" t="s">
        <v>125</v>
      </c>
      <c r="K521" t="s">
        <v>439</v>
      </c>
      <c r="N521" t="s">
        <v>440</v>
      </c>
      <c r="O521" t="s">
        <v>441</v>
      </c>
      <c r="P521" t="s">
        <v>442</v>
      </c>
      <c r="Q521" t="s">
        <v>223</v>
      </c>
      <c r="R521" t="s">
        <v>131</v>
      </c>
      <c r="S521" t="s">
        <v>164</v>
      </c>
      <c r="T521" t="s">
        <v>165</v>
      </c>
      <c r="U521" t="s">
        <v>151</v>
      </c>
      <c r="V521" t="s">
        <v>135</v>
      </c>
      <c r="W521" t="s">
        <v>136</v>
      </c>
      <c r="X521" t="s">
        <v>443</v>
      </c>
      <c r="Y521" s="94">
        <v>0</v>
      </c>
      <c r="Z521" s="94">
        <v>0</v>
      </c>
      <c r="AA521" s="94">
        <v>0</v>
      </c>
      <c r="AB521" s="94">
        <v>0</v>
      </c>
      <c r="AC521">
        <f t="shared" si="16"/>
        <v>2000</v>
      </c>
      <c r="AD521" t="str">
        <f t="shared" si="17"/>
        <v>303</v>
      </c>
    </row>
    <row r="522" spans="1:30" hidden="1" x14ac:dyDescent="0.25">
      <c r="A522" t="s">
        <v>436</v>
      </c>
      <c r="B522" t="s">
        <v>437</v>
      </c>
      <c r="C522" t="s">
        <v>438</v>
      </c>
      <c r="D522" t="s">
        <v>451</v>
      </c>
      <c r="E522" t="s">
        <v>122</v>
      </c>
      <c r="F522" t="s">
        <v>159</v>
      </c>
      <c r="G522" t="s">
        <v>160</v>
      </c>
      <c r="H522" t="s">
        <v>143</v>
      </c>
      <c r="I522" t="s">
        <v>124</v>
      </c>
      <c r="J522" t="s">
        <v>125</v>
      </c>
      <c r="K522" t="s">
        <v>439</v>
      </c>
      <c r="N522" t="s">
        <v>440</v>
      </c>
      <c r="O522" t="s">
        <v>441</v>
      </c>
      <c r="P522" t="s">
        <v>442</v>
      </c>
      <c r="Q522" t="s">
        <v>452</v>
      </c>
      <c r="R522" t="s">
        <v>131</v>
      </c>
      <c r="S522" t="s">
        <v>164</v>
      </c>
      <c r="T522" t="s">
        <v>165</v>
      </c>
      <c r="U522" t="s">
        <v>151</v>
      </c>
      <c r="V522" t="s">
        <v>135</v>
      </c>
      <c r="W522" t="s">
        <v>136</v>
      </c>
      <c r="X522" t="s">
        <v>443</v>
      </c>
      <c r="Y522" s="94">
        <v>38231</v>
      </c>
      <c r="Z522" s="94">
        <v>38231</v>
      </c>
      <c r="AA522" s="94">
        <v>20000</v>
      </c>
      <c r="AB522" s="94">
        <v>20000</v>
      </c>
      <c r="AC522">
        <f t="shared" si="16"/>
        <v>2000</v>
      </c>
      <c r="AD522" t="str">
        <f t="shared" si="17"/>
        <v>303</v>
      </c>
    </row>
    <row r="523" spans="1:30" hidden="1" x14ac:dyDescent="0.25">
      <c r="A523" t="s">
        <v>436</v>
      </c>
      <c r="B523" t="s">
        <v>437</v>
      </c>
      <c r="C523" t="s">
        <v>438</v>
      </c>
      <c r="D523" t="s">
        <v>224</v>
      </c>
      <c r="E523" t="s">
        <v>122</v>
      </c>
      <c r="F523" t="s">
        <v>159</v>
      </c>
      <c r="G523" t="s">
        <v>160</v>
      </c>
      <c r="H523" t="s">
        <v>143</v>
      </c>
      <c r="I523" t="s">
        <v>124</v>
      </c>
      <c r="J523" t="s">
        <v>125</v>
      </c>
      <c r="K523" t="s">
        <v>439</v>
      </c>
      <c r="N523" t="s">
        <v>440</v>
      </c>
      <c r="O523" t="s">
        <v>441</v>
      </c>
      <c r="P523" t="s">
        <v>442</v>
      </c>
      <c r="Q523" t="s">
        <v>225</v>
      </c>
      <c r="R523" t="s">
        <v>131</v>
      </c>
      <c r="S523" t="s">
        <v>164</v>
      </c>
      <c r="T523" t="s">
        <v>165</v>
      </c>
      <c r="U523" t="s">
        <v>151</v>
      </c>
      <c r="V523" t="s">
        <v>135</v>
      </c>
      <c r="W523" t="s">
        <v>136</v>
      </c>
      <c r="X523" t="s">
        <v>443</v>
      </c>
      <c r="Y523" s="94">
        <v>26595</v>
      </c>
      <c r="Z523" s="94">
        <v>355343.04761904763</v>
      </c>
      <c r="AA523" s="94">
        <v>366003.32</v>
      </c>
      <c r="AB523" s="94">
        <v>366003.32</v>
      </c>
      <c r="AC523">
        <f t="shared" si="16"/>
        <v>2000</v>
      </c>
      <c r="AD523" t="str">
        <f t="shared" si="17"/>
        <v>303</v>
      </c>
    </row>
    <row r="524" spans="1:30" hidden="1" x14ac:dyDescent="0.25">
      <c r="A524" t="s">
        <v>436</v>
      </c>
      <c r="B524" t="s">
        <v>437</v>
      </c>
      <c r="C524" t="s">
        <v>438</v>
      </c>
      <c r="D524" t="s">
        <v>226</v>
      </c>
      <c r="E524" t="s">
        <v>122</v>
      </c>
      <c r="F524" t="s">
        <v>159</v>
      </c>
      <c r="G524" t="s">
        <v>160</v>
      </c>
      <c r="H524" t="s">
        <v>143</v>
      </c>
      <c r="I524" t="s">
        <v>124</v>
      </c>
      <c r="J524" t="s">
        <v>125</v>
      </c>
      <c r="K524" t="s">
        <v>439</v>
      </c>
      <c r="N524" t="s">
        <v>440</v>
      </c>
      <c r="O524" t="s">
        <v>441</v>
      </c>
      <c r="P524" t="s">
        <v>442</v>
      </c>
      <c r="Q524" t="s">
        <v>227</v>
      </c>
      <c r="R524" t="s">
        <v>131</v>
      </c>
      <c r="S524" t="s">
        <v>164</v>
      </c>
      <c r="T524" t="s">
        <v>165</v>
      </c>
      <c r="U524" t="s">
        <v>151</v>
      </c>
      <c r="V524" t="s">
        <v>135</v>
      </c>
      <c r="W524" t="s">
        <v>136</v>
      </c>
      <c r="X524" t="s">
        <v>443</v>
      </c>
      <c r="Y524" s="94">
        <v>0</v>
      </c>
      <c r="Z524" s="94">
        <v>0</v>
      </c>
      <c r="AA524" s="94">
        <v>0</v>
      </c>
      <c r="AB524" s="94">
        <v>0</v>
      </c>
      <c r="AC524">
        <f t="shared" si="16"/>
        <v>2000</v>
      </c>
      <c r="AD524" t="str">
        <f t="shared" si="17"/>
        <v>303</v>
      </c>
    </row>
    <row r="525" spans="1:30" hidden="1" x14ac:dyDescent="0.25">
      <c r="A525" t="s">
        <v>436</v>
      </c>
      <c r="B525" t="s">
        <v>437</v>
      </c>
      <c r="C525" t="s">
        <v>438</v>
      </c>
      <c r="D525" t="s">
        <v>453</v>
      </c>
      <c r="E525" t="s">
        <v>122</v>
      </c>
      <c r="F525" t="s">
        <v>159</v>
      </c>
      <c r="G525" t="s">
        <v>160</v>
      </c>
      <c r="H525" t="s">
        <v>143</v>
      </c>
      <c r="I525" t="s">
        <v>124</v>
      </c>
      <c r="J525" t="s">
        <v>125</v>
      </c>
      <c r="K525" t="s">
        <v>439</v>
      </c>
      <c r="N525" t="s">
        <v>440</v>
      </c>
      <c r="O525" t="s">
        <v>441</v>
      </c>
      <c r="P525" t="s">
        <v>442</v>
      </c>
      <c r="Q525" t="s">
        <v>454</v>
      </c>
      <c r="R525" t="s">
        <v>131</v>
      </c>
      <c r="S525" t="s">
        <v>164</v>
      </c>
      <c r="T525" t="s">
        <v>165</v>
      </c>
      <c r="U525" t="s">
        <v>151</v>
      </c>
      <c r="V525" t="s">
        <v>135</v>
      </c>
      <c r="W525" t="s">
        <v>136</v>
      </c>
      <c r="X525" t="s">
        <v>443</v>
      </c>
      <c r="Y525" s="94">
        <v>25729</v>
      </c>
      <c r="Z525" s="94">
        <v>11000</v>
      </c>
      <c r="AA525" s="94">
        <v>11330</v>
      </c>
      <c r="AB525" s="94">
        <v>11330</v>
      </c>
      <c r="AC525">
        <f t="shared" si="16"/>
        <v>2000</v>
      </c>
      <c r="AD525" t="str">
        <f t="shared" si="17"/>
        <v>303</v>
      </c>
    </row>
    <row r="526" spans="1:30" hidden="1" x14ac:dyDescent="0.25">
      <c r="A526" t="s">
        <v>436</v>
      </c>
      <c r="B526" t="s">
        <v>437</v>
      </c>
      <c r="C526" t="s">
        <v>438</v>
      </c>
      <c r="D526" t="s">
        <v>230</v>
      </c>
      <c r="E526" t="s">
        <v>122</v>
      </c>
      <c r="F526" t="s">
        <v>159</v>
      </c>
      <c r="G526" t="s">
        <v>160</v>
      </c>
      <c r="H526" t="s">
        <v>143</v>
      </c>
      <c r="I526" t="s">
        <v>124</v>
      </c>
      <c r="J526" t="s">
        <v>125</v>
      </c>
      <c r="K526" t="s">
        <v>439</v>
      </c>
      <c r="N526" t="s">
        <v>440</v>
      </c>
      <c r="O526" t="s">
        <v>441</v>
      </c>
      <c r="P526" t="s">
        <v>442</v>
      </c>
      <c r="Q526" t="s">
        <v>231</v>
      </c>
      <c r="R526" t="s">
        <v>131</v>
      </c>
      <c r="S526" t="s">
        <v>164</v>
      </c>
      <c r="T526" t="s">
        <v>165</v>
      </c>
      <c r="U526" t="s">
        <v>151</v>
      </c>
      <c r="V526" t="s">
        <v>135</v>
      </c>
      <c r="W526" t="s">
        <v>136</v>
      </c>
      <c r="X526" t="s">
        <v>443</v>
      </c>
      <c r="Y526" s="94">
        <v>10981</v>
      </c>
      <c r="Z526" s="94">
        <v>10981</v>
      </c>
      <c r="AA526" s="94">
        <v>11310.43</v>
      </c>
      <c r="AB526" s="94">
        <v>11310.43</v>
      </c>
      <c r="AC526">
        <f t="shared" si="16"/>
        <v>2000</v>
      </c>
      <c r="AD526" t="str">
        <f t="shared" si="17"/>
        <v>303</v>
      </c>
    </row>
    <row r="527" spans="1:30" hidden="1" x14ac:dyDescent="0.25">
      <c r="A527" t="s">
        <v>436</v>
      </c>
      <c r="B527" t="s">
        <v>437</v>
      </c>
      <c r="C527" t="s">
        <v>438</v>
      </c>
      <c r="D527" t="s">
        <v>232</v>
      </c>
      <c r="E527" t="s">
        <v>122</v>
      </c>
      <c r="F527" t="s">
        <v>159</v>
      </c>
      <c r="G527" t="s">
        <v>160</v>
      </c>
      <c r="H527" t="s">
        <v>143</v>
      </c>
      <c r="I527" t="s">
        <v>124</v>
      </c>
      <c r="J527" t="s">
        <v>125</v>
      </c>
      <c r="K527" t="s">
        <v>439</v>
      </c>
      <c r="N527" t="s">
        <v>440</v>
      </c>
      <c r="O527" t="s">
        <v>441</v>
      </c>
      <c r="P527" t="s">
        <v>442</v>
      </c>
      <c r="Q527" t="s">
        <v>233</v>
      </c>
      <c r="R527" t="s">
        <v>131</v>
      </c>
      <c r="S527" t="s">
        <v>164</v>
      </c>
      <c r="T527" t="s">
        <v>165</v>
      </c>
      <c r="U527" t="s">
        <v>151</v>
      </c>
      <c r="V527" t="s">
        <v>135</v>
      </c>
      <c r="W527" t="s">
        <v>136</v>
      </c>
      <c r="X527" t="s">
        <v>443</v>
      </c>
      <c r="Y527" s="94">
        <v>10000</v>
      </c>
      <c r="Z527" s="94">
        <v>42388.59</v>
      </c>
      <c r="AA527" s="94">
        <v>43660.24</v>
      </c>
      <c r="AB527" s="94">
        <v>43660.24</v>
      </c>
      <c r="AC527">
        <f t="shared" si="16"/>
        <v>2000</v>
      </c>
      <c r="AD527" t="str">
        <f t="shared" si="17"/>
        <v>303</v>
      </c>
    </row>
    <row r="528" spans="1:30" hidden="1" x14ac:dyDescent="0.25">
      <c r="A528" t="s">
        <v>436</v>
      </c>
      <c r="B528" t="s">
        <v>437</v>
      </c>
      <c r="C528" t="s">
        <v>438</v>
      </c>
      <c r="D528" t="s">
        <v>455</v>
      </c>
      <c r="E528" t="s">
        <v>122</v>
      </c>
      <c r="F528" t="s">
        <v>159</v>
      </c>
      <c r="G528" t="s">
        <v>160</v>
      </c>
      <c r="H528" t="s">
        <v>143</v>
      </c>
      <c r="I528" t="s">
        <v>124</v>
      </c>
      <c r="J528" t="s">
        <v>125</v>
      </c>
      <c r="K528" t="s">
        <v>439</v>
      </c>
      <c r="N528" t="s">
        <v>440</v>
      </c>
      <c r="O528" t="s">
        <v>441</v>
      </c>
      <c r="P528" t="s">
        <v>442</v>
      </c>
      <c r="Q528" t="s">
        <v>456</v>
      </c>
      <c r="R528" t="s">
        <v>131</v>
      </c>
      <c r="S528" t="s">
        <v>164</v>
      </c>
      <c r="T528" t="s">
        <v>165</v>
      </c>
      <c r="U528" t="s">
        <v>151</v>
      </c>
      <c r="V528" t="s">
        <v>135</v>
      </c>
      <c r="W528" t="s">
        <v>136</v>
      </c>
      <c r="X528" t="s">
        <v>443</v>
      </c>
      <c r="Y528" s="94">
        <v>0</v>
      </c>
      <c r="Z528" s="94">
        <v>0</v>
      </c>
      <c r="AA528" s="94">
        <v>0</v>
      </c>
      <c r="AB528" s="94">
        <v>0</v>
      </c>
      <c r="AC528">
        <f t="shared" si="16"/>
        <v>2000</v>
      </c>
      <c r="AD528" t="str">
        <f t="shared" si="17"/>
        <v>303</v>
      </c>
    </row>
    <row r="529" spans="1:30" hidden="1" x14ac:dyDescent="0.25">
      <c r="A529" t="s">
        <v>436</v>
      </c>
      <c r="B529" t="s">
        <v>437</v>
      </c>
      <c r="C529" t="s">
        <v>438</v>
      </c>
      <c r="D529" t="s">
        <v>457</v>
      </c>
      <c r="E529" t="s">
        <v>122</v>
      </c>
      <c r="F529" t="s">
        <v>159</v>
      </c>
      <c r="G529" t="s">
        <v>160</v>
      </c>
      <c r="H529" t="s">
        <v>143</v>
      </c>
      <c r="I529" t="s">
        <v>124</v>
      </c>
      <c r="J529" t="s">
        <v>125</v>
      </c>
      <c r="K529" t="s">
        <v>439</v>
      </c>
      <c r="N529" t="s">
        <v>440</v>
      </c>
      <c r="O529" t="s">
        <v>441</v>
      </c>
      <c r="P529" t="s">
        <v>442</v>
      </c>
      <c r="Q529" t="s">
        <v>458</v>
      </c>
      <c r="R529" t="s">
        <v>131</v>
      </c>
      <c r="S529" t="s">
        <v>164</v>
      </c>
      <c r="T529" t="s">
        <v>165</v>
      </c>
      <c r="U529" t="s">
        <v>151</v>
      </c>
      <c r="V529" t="s">
        <v>135</v>
      </c>
      <c r="W529" t="s">
        <v>136</v>
      </c>
      <c r="X529" t="s">
        <v>443</v>
      </c>
      <c r="Y529" s="94">
        <v>0</v>
      </c>
      <c r="Z529" s="94">
        <v>0</v>
      </c>
      <c r="AA529" s="94">
        <v>0</v>
      </c>
      <c r="AB529" s="94">
        <v>0</v>
      </c>
      <c r="AC529">
        <f t="shared" si="16"/>
        <v>2000</v>
      </c>
      <c r="AD529" t="str">
        <f t="shared" si="17"/>
        <v>303</v>
      </c>
    </row>
    <row r="530" spans="1:30" hidden="1" x14ac:dyDescent="0.25">
      <c r="A530" t="s">
        <v>436</v>
      </c>
      <c r="B530" t="s">
        <v>437</v>
      </c>
      <c r="C530" t="s">
        <v>438</v>
      </c>
      <c r="D530" t="s">
        <v>234</v>
      </c>
      <c r="E530" t="s">
        <v>122</v>
      </c>
      <c r="F530" t="s">
        <v>159</v>
      </c>
      <c r="G530" t="s">
        <v>160</v>
      </c>
      <c r="H530" t="s">
        <v>143</v>
      </c>
      <c r="I530" t="s">
        <v>124</v>
      </c>
      <c r="J530" t="s">
        <v>125</v>
      </c>
      <c r="K530" t="s">
        <v>439</v>
      </c>
      <c r="N530" t="s">
        <v>440</v>
      </c>
      <c r="O530" t="s">
        <v>441</v>
      </c>
      <c r="P530" t="s">
        <v>442</v>
      </c>
      <c r="Q530" t="s">
        <v>235</v>
      </c>
      <c r="R530" t="s">
        <v>131</v>
      </c>
      <c r="S530" t="s">
        <v>164</v>
      </c>
      <c r="T530" t="s">
        <v>165</v>
      </c>
      <c r="U530" t="s">
        <v>151</v>
      </c>
      <c r="V530" t="s">
        <v>135</v>
      </c>
      <c r="W530" t="s">
        <v>136</v>
      </c>
      <c r="X530" t="s">
        <v>443</v>
      </c>
      <c r="Y530" s="94">
        <v>165830.73000000001</v>
      </c>
      <c r="Z530" s="94">
        <v>218631.11111111112</v>
      </c>
      <c r="AA530" s="94">
        <v>249841.95000000004</v>
      </c>
      <c r="AB530" s="94">
        <v>249841.95</v>
      </c>
      <c r="AC530">
        <f t="shared" si="16"/>
        <v>3000</v>
      </c>
      <c r="AD530" t="str">
        <f t="shared" si="17"/>
        <v>303</v>
      </c>
    </row>
    <row r="531" spans="1:30" hidden="1" x14ac:dyDescent="0.25">
      <c r="A531" t="s">
        <v>436</v>
      </c>
      <c r="B531" t="s">
        <v>437</v>
      </c>
      <c r="C531" t="s">
        <v>438</v>
      </c>
      <c r="D531" t="s">
        <v>236</v>
      </c>
      <c r="E531" t="s">
        <v>122</v>
      </c>
      <c r="F531" t="s">
        <v>159</v>
      </c>
      <c r="G531" t="s">
        <v>160</v>
      </c>
      <c r="H531" t="s">
        <v>143</v>
      </c>
      <c r="I531" t="s">
        <v>124</v>
      </c>
      <c r="J531" t="s">
        <v>125</v>
      </c>
      <c r="K531" t="s">
        <v>439</v>
      </c>
      <c r="N531" t="s">
        <v>440</v>
      </c>
      <c r="O531" t="s">
        <v>441</v>
      </c>
      <c r="P531" t="s">
        <v>442</v>
      </c>
      <c r="Q531" t="s">
        <v>237</v>
      </c>
      <c r="R531" t="s">
        <v>131</v>
      </c>
      <c r="S531" t="s">
        <v>164</v>
      </c>
      <c r="T531" t="s">
        <v>165</v>
      </c>
      <c r="U531" t="s">
        <v>151</v>
      </c>
      <c r="V531" t="s">
        <v>135</v>
      </c>
      <c r="W531" t="s">
        <v>136</v>
      </c>
      <c r="X531" t="s">
        <v>443</v>
      </c>
      <c r="Y531" s="94">
        <v>16503.22</v>
      </c>
      <c r="Z531" s="94">
        <v>20253.786666666667</v>
      </c>
      <c r="AA531" s="94">
        <v>20861.400266666667</v>
      </c>
      <c r="AB531" s="94">
        <v>20861.400000000001</v>
      </c>
      <c r="AC531">
        <f t="shared" si="16"/>
        <v>3000</v>
      </c>
      <c r="AD531" t="str">
        <f t="shared" si="17"/>
        <v>303</v>
      </c>
    </row>
    <row r="532" spans="1:30" hidden="1" x14ac:dyDescent="0.25">
      <c r="A532" t="s">
        <v>436</v>
      </c>
      <c r="B532" t="s">
        <v>437</v>
      </c>
      <c r="C532" t="s">
        <v>438</v>
      </c>
      <c r="D532" t="s">
        <v>238</v>
      </c>
      <c r="E532" t="s">
        <v>122</v>
      </c>
      <c r="F532" t="s">
        <v>159</v>
      </c>
      <c r="G532" t="s">
        <v>160</v>
      </c>
      <c r="H532" t="s">
        <v>143</v>
      </c>
      <c r="I532" t="s">
        <v>124</v>
      </c>
      <c r="J532" t="s">
        <v>125</v>
      </c>
      <c r="K532" t="s">
        <v>439</v>
      </c>
      <c r="N532" t="s">
        <v>440</v>
      </c>
      <c r="O532" t="s">
        <v>441</v>
      </c>
      <c r="P532" t="s">
        <v>442</v>
      </c>
      <c r="Q532" t="s">
        <v>239</v>
      </c>
      <c r="R532" t="s">
        <v>131</v>
      </c>
      <c r="S532" t="s">
        <v>164</v>
      </c>
      <c r="T532" t="s">
        <v>165</v>
      </c>
      <c r="U532" t="s">
        <v>151</v>
      </c>
      <c r="V532" t="s">
        <v>135</v>
      </c>
      <c r="W532" t="s">
        <v>136</v>
      </c>
      <c r="X532" t="s">
        <v>443</v>
      </c>
      <c r="Y532" s="94">
        <v>49524.75</v>
      </c>
      <c r="Z532" s="94">
        <v>0</v>
      </c>
      <c r="AA532" s="94">
        <v>0</v>
      </c>
      <c r="AB532" s="94">
        <v>0</v>
      </c>
      <c r="AC532">
        <f t="shared" si="16"/>
        <v>3000</v>
      </c>
      <c r="AD532" t="str">
        <f t="shared" si="17"/>
        <v>303</v>
      </c>
    </row>
    <row r="533" spans="1:30" hidden="1" x14ac:dyDescent="0.25">
      <c r="A533" t="s">
        <v>436</v>
      </c>
      <c r="B533" t="s">
        <v>437</v>
      </c>
      <c r="C533" t="s">
        <v>438</v>
      </c>
      <c r="D533" t="s">
        <v>158</v>
      </c>
      <c r="E533" t="s">
        <v>122</v>
      </c>
      <c r="F533" t="s">
        <v>159</v>
      </c>
      <c r="G533" t="s">
        <v>160</v>
      </c>
      <c r="H533" t="s">
        <v>143</v>
      </c>
      <c r="I533" t="s">
        <v>124</v>
      </c>
      <c r="J533" t="s">
        <v>125</v>
      </c>
      <c r="K533" t="s">
        <v>439</v>
      </c>
      <c r="N533" t="s">
        <v>440</v>
      </c>
      <c r="O533" t="s">
        <v>441</v>
      </c>
      <c r="P533" t="s">
        <v>442</v>
      </c>
      <c r="Q533" t="s">
        <v>163</v>
      </c>
      <c r="R533" t="s">
        <v>131</v>
      </c>
      <c r="S533" t="s">
        <v>164</v>
      </c>
      <c r="T533" t="s">
        <v>165</v>
      </c>
      <c r="U533" t="s">
        <v>151</v>
      </c>
      <c r="V533" t="s">
        <v>135</v>
      </c>
      <c r="W533" t="s">
        <v>136</v>
      </c>
      <c r="X533" t="s">
        <v>443</v>
      </c>
      <c r="Y533" s="94">
        <v>29416.09</v>
      </c>
      <c r="Z533" s="94">
        <v>0</v>
      </c>
      <c r="AA533" s="94">
        <v>0</v>
      </c>
      <c r="AB533" s="94">
        <v>0</v>
      </c>
      <c r="AC533">
        <f t="shared" si="16"/>
        <v>3000</v>
      </c>
      <c r="AD533" t="str">
        <f t="shared" si="17"/>
        <v>303</v>
      </c>
    </row>
    <row r="534" spans="1:30" hidden="1" x14ac:dyDescent="0.25">
      <c r="A534" t="s">
        <v>436</v>
      </c>
      <c r="B534" t="s">
        <v>437</v>
      </c>
      <c r="C534" t="s">
        <v>438</v>
      </c>
      <c r="D534" t="s">
        <v>240</v>
      </c>
      <c r="E534" t="s">
        <v>122</v>
      </c>
      <c r="F534" t="s">
        <v>159</v>
      </c>
      <c r="G534" t="s">
        <v>160</v>
      </c>
      <c r="H534" t="s">
        <v>143</v>
      </c>
      <c r="I534" t="s">
        <v>124</v>
      </c>
      <c r="J534" t="s">
        <v>125</v>
      </c>
      <c r="K534" t="s">
        <v>439</v>
      </c>
      <c r="N534" t="s">
        <v>440</v>
      </c>
      <c r="O534" t="s">
        <v>441</v>
      </c>
      <c r="P534" t="s">
        <v>442</v>
      </c>
      <c r="Q534" t="s">
        <v>241</v>
      </c>
      <c r="R534" t="s">
        <v>131</v>
      </c>
      <c r="S534" t="s">
        <v>164</v>
      </c>
      <c r="T534" t="s">
        <v>165</v>
      </c>
      <c r="U534" t="s">
        <v>151</v>
      </c>
      <c r="V534" t="s">
        <v>135</v>
      </c>
      <c r="W534" t="s">
        <v>136</v>
      </c>
      <c r="X534" t="s">
        <v>443</v>
      </c>
      <c r="Y534" s="94">
        <v>29863</v>
      </c>
      <c r="Z534" s="94">
        <v>4054.4266666666672</v>
      </c>
      <c r="AA534" s="94">
        <v>0</v>
      </c>
      <c r="AB534" s="94">
        <v>0</v>
      </c>
      <c r="AC534">
        <f t="shared" si="16"/>
        <v>3000</v>
      </c>
      <c r="AD534" t="str">
        <f t="shared" si="17"/>
        <v>303</v>
      </c>
    </row>
    <row r="535" spans="1:30" hidden="1" x14ac:dyDescent="0.25">
      <c r="A535" t="s">
        <v>436</v>
      </c>
      <c r="B535" t="s">
        <v>437</v>
      </c>
      <c r="C535" t="s">
        <v>438</v>
      </c>
      <c r="D535" t="s">
        <v>167</v>
      </c>
      <c r="E535" t="s">
        <v>122</v>
      </c>
      <c r="F535" t="s">
        <v>159</v>
      </c>
      <c r="G535" t="s">
        <v>160</v>
      </c>
      <c r="H535" t="s">
        <v>143</v>
      </c>
      <c r="I535" t="s">
        <v>124</v>
      </c>
      <c r="J535" t="s">
        <v>125</v>
      </c>
      <c r="K535" t="s">
        <v>439</v>
      </c>
      <c r="N535" t="s">
        <v>440</v>
      </c>
      <c r="O535" t="s">
        <v>441</v>
      </c>
      <c r="P535" t="s">
        <v>442</v>
      </c>
      <c r="Q535" t="s">
        <v>168</v>
      </c>
      <c r="R535" t="s">
        <v>131</v>
      </c>
      <c r="S535" t="s">
        <v>164</v>
      </c>
      <c r="T535" t="s">
        <v>165</v>
      </c>
      <c r="U535" t="s">
        <v>151</v>
      </c>
      <c r="V535" t="s">
        <v>135</v>
      </c>
      <c r="W535" t="s">
        <v>136</v>
      </c>
      <c r="X535" t="s">
        <v>443</v>
      </c>
      <c r="Y535" s="94">
        <v>64864.72</v>
      </c>
      <c r="Z535" s="94">
        <v>0</v>
      </c>
      <c r="AA535" s="94">
        <v>0</v>
      </c>
      <c r="AB535" s="94">
        <v>0</v>
      </c>
      <c r="AC535">
        <f t="shared" si="16"/>
        <v>3000</v>
      </c>
      <c r="AD535" t="str">
        <f t="shared" si="17"/>
        <v>303</v>
      </c>
    </row>
    <row r="536" spans="1:30" hidden="1" x14ac:dyDescent="0.25">
      <c r="A536" t="s">
        <v>436</v>
      </c>
      <c r="B536" t="s">
        <v>437</v>
      </c>
      <c r="C536" t="s">
        <v>438</v>
      </c>
      <c r="D536" t="s">
        <v>299</v>
      </c>
      <c r="E536" t="s">
        <v>122</v>
      </c>
      <c r="F536" t="s">
        <v>159</v>
      </c>
      <c r="G536" t="s">
        <v>160</v>
      </c>
      <c r="H536" t="s">
        <v>143</v>
      </c>
      <c r="I536" t="s">
        <v>124</v>
      </c>
      <c r="J536" t="s">
        <v>125</v>
      </c>
      <c r="K536" t="s">
        <v>439</v>
      </c>
      <c r="N536" t="s">
        <v>440</v>
      </c>
      <c r="O536" t="s">
        <v>441</v>
      </c>
      <c r="P536" t="s">
        <v>442</v>
      </c>
      <c r="Q536" t="s">
        <v>300</v>
      </c>
      <c r="R536" t="s">
        <v>131</v>
      </c>
      <c r="S536" t="s">
        <v>164</v>
      </c>
      <c r="T536" t="s">
        <v>165</v>
      </c>
      <c r="U536" t="s">
        <v>151</v>
      </c>
      <c r="V536" t="s">
        <v>135</v>
      </c>
      <c r="W536" t="s">
        <v>136</v>
      </c>
      <c r="X536" t="s">
        <v>443</v>
      </c>
      <c r="Y536" s="94">
        <v>10692.36</v>
      </c>
      <c r="Z536" s="94">
        <v>0</v>
      </c>
      <c r="AA536" s="94">
        <v>0</v>
      </c>
      <c r="AB536" s="94">
        <v>0</v>
      </c>
      <c r="AC536">
        <f t="shared" si="16"/>
        <v>3000</v>
      </c>
      <c r="AD536" t="str">
        <f t="shared" si="17"/>
        <v>303</v>
      </c>
    </row>
    <row r="537" spans="1:30" hidden="1" x14ac:dyDescent="0.25">
      <c r="A537" t="s">
        <v>436</v>
      </c>
      <c r="B537" t="s">
        <v>437</v>
      </c>
      <c r="C537" t="s">
        <v>438</v>
      </c>
      <c r="D537" t="s">
        <v>244</v>
      </c>
      <c r="E537" t="s">
        <v>122</v>
      </c>
      <c r="F537" t="s">
        <v>159</v>
      </c>
      <c r="G537" t="s">
        <v>160</v>
      </c>
      <c r="H537" t="s">
        <v>143</v>
      </c>
      <c r="I537" t="s">
        <v>124</v>
      </c>
      <c r="J537" t="s">
        <v>125</v>
      </c>
      <c r="K537" t="s">
        <v>439</v>
      </c>
      <c r="N537" t="s">
        <v>440</v>
      </c>
      <c r="O537" t="s">
        <v>441</v>
      </c>
      <c r="P537" t="s">
        <v>442</v>
      </c>
      <c r="Q537" t="s">
        <v>245</v>
      </c>
      <c r="R537" t="s">
        <v>131</v>
      </c>
      <c r="S537" t="s">
        <v>164</v>
      </c>
      <c r="T537" t="s">
        <v>165</v>
      </c>
      <c r="U537" t="s">
        <v>151</v>
      </c>
      <c r="V537" t="s">
        <v>135</v>
      </c>
      <c r="W537" t="s">
        <v>136</v>
      </c>
      <c r="X537" t="s">
        <v>443</v>
      </c>
      <c r="Y537" s="94">
        <v>2205239.62</v>
      </c>
      <c r="Z537" s="94">
        <v>2327096.6933333338</v>
      </c>
      <c r="AA537" s="94">
        <v>2396909.5941333338</v>
      </c>
      <c r="AB537" s="94">
        <v>2396909.59</v>
      </c>
      <c r="AC537">
        <f t="shared" si="16"/>
        <v>3000</v>
      </c>
      <c r="AD537" t="str">
        <f t="shared" si="17"/>
        <v>303</v>
      </c>
    </row>
    <row r="538" spans="1:30" hidden="1" x14ac:dyDescent="0.25">
      <c r="A538" t="s">
        <v>436</v>
      </c>
      <c r="B538" t="s">
        <v>437</v>
      </c>
      <c r="C538" t="s">
        <v>438</v>
      </c>
      <c r="D538" t="s">
        <v>291</v>
      </c>
      <c r="E538" t="s">
        <v>122</v>
      </c>
      <c r="F538" t="s">
        <v>159</v>
      </c>
      <c r="G538" t="s">
        <v>160</v>
      </c>
      <c r="H538" t="s">
        <v>143</v>
      </c>
      <c r="I538" t="s">
        <v>124</v>
      </c>
      <c r="J538" t="s">
        <v>125</v>
      </c>
      <c r="K538" t="s">
        <v>439</v>
      </c>
      <c r="N538" t="s">
        <v>440</v>
      </c>
      <c r="O538" t="s">
        <v>441</v>
      </c>
      <c r="P538" t="s">
        <v>442</v>
      </c>
      <c r="Q538" t="s">
        <v>169</v>
      </c>
      <c r="R538" t="s">
        <v>131</v>
      </c>
      <c r="S538" t="s">
        <v>164</v>
      </c>
      <c r="T538" t="s">
        <v>165</v>
      </c>
      <c r="U538" t="s">
        <v>151</v>
      </c>
      <c r="V538" t="s">
        <v>135</v>
      </c>
      <c r="W538" t="s">
        <v>136</v>
      </c>
      <c r="X538" t="s">
        <v>443</v>
      </c>
      <c r="Y538" s="94">
        <v>15064</v>
      </c>
      <c r="Z538" s="94">
        <v>0</v>
      </c>
      <c r="AA538" s="94">
        <v>0</v>
      </c>
      <c r="AB538" s="94">
        <v>0</v>
      </c>
      <c r="AC538">
        <f t="shared" si="16"/>
        <v>3000</v>
      </c>
      <c r="AD538" t="str">
        <f t="shared" si="17"/>
        <v>303</v>
      </c>
    </row>
    <row r="539" spans="1:30" hidden="1" x14ac:dyDescent="0.25">
      <c r="A539" t="s">
        <v>436</v>
      </c>
      <c r="B539" t="s">
        <v>437</v>
      </c>
      <c r="C539" t="s">
        <v>438</v>
      </c>
      <c r="D539" t="s">
        <v>250</v>
      </c>
      <c r="E539" t="s">
        <v>122</v>
      </c>
      <c r="F539" t="s">
        <v>159</v>
      </c>
      <c r="G539" t="s">
        <v>160</v>
      </c>
      <c r="H539" t="s">
        <v>143</v>
      </c>
      <c r="I539" t="s">
        <v>124</v>
      </c>
      <c r="J539" t="s">
        <v>125</v>
      </c>
      <c r="K539" t="s">
        <v>439</v>
      </c>
      <c r="N539" t="s">
        <v>440</v>
      </c>
      <c r="O539" t="s">
        <v>441</v>
      </c>
      <c r="P539" t="s">
        <v>442</v>
      </c>
      <c r="Q539" t="s">
        <v>251</v>
      </c>
      <c r="R539" t="s">
        <v>131</v>
      </c>
      <c r="S539" t="s">
        <v>164</v>
      </c>
      <c r="T539" t="s">
        <v>165</v>
      </c>
      <c r="U539" t="s">
        <v>151</v>
      </c>
      <c r="V539" t="s">
        <v>135</v>
      </c>
      <c r="W539" t="s">
        <v>136</v>
      </c>
      <c r="X539" t="s">
        <v>443</v>
      </c>
      <c r="Y539" s="94">
        <v>40599999.960000001</v>
      </c>
      <c r="Z539" s="94">
        <v>18885882.41</v>
      </c>
      <c r="AA539" s="94">
        <v>19452458.882300001</v>
      </c>
      <c r="AB539" s="94">
        <v>19452458.879999999</v>
      </c>
      <c r="AC539">
        <f t="shared" si="16"/>
        <v>3000</v>
      </c>
      <c r="AD539" t="str">
        <f t="shared" si="17"/>
        <v>303</v>
      </c>
    </row>
    <row r="540" spans="1:30" hidden="1" x14ac:dyDescent="0.25">
      <c r="A540" t="s">
        <v>436</v>
      </c>
      <c r="B540" t="s">
        <v>437</v>
      </c>
      <c r="C540" t="s">
        <v>438</v>
      </c>
      <c r="D540" t="s">
        <v>315</v>
      </c>
      <c r="E540" t="s">
        <v>122</v>
      </c>
      <c r="F540" t="s">
        <v>159</v>
      </c>
      <c r="G540" t="s">
        <v>160</v>
      </c>
      <c r="H540" t="s">
        <v>143</v>
      </c>
      <c r="I540" t="s">
        <v>124</v>
      </c>
      <c r="J540" t="s">
        <v>125</v>
      </c>
      <c r="K540" t="s">
        <v>439</v>
      </c>
      <c r="N540" t="s">
        <v>440</v>
      </c>
      <c r="O540" t="s">
        <v>441</v>
      </c>
      <c r="P540" t="s">
        <v>442</v>
      </c>
      <c r="Q540" t="s">
        <v>316</v>
      </c>
      <c r="R540" t="s">
        <v>131</v>
      </c>
      <c r="S540" t="s">
        <v>164</v>
      </c>
      <c r="T540" t="s">
        <v>165</v>
      </c>
      <c r="U540" t="s">
        <v>151</v>
      </c>
      <c r="V540" t="s">
        <v>135</v>
      </c>
      <c r="W540" t="s">
        <v>136</v>
      </c>
      <c r="X540" t="s">
        <v>443</v>
      </c>
      <c r="Y540" s="94">
        <v>9015</v>
      </c>
      <c r="Z540" s="94">
        <v>0</v>
      </c>
      <c r="AA540" s="94">
        <v>0</v>
      </c>
      <c r="AB540" s="94">
        <v>0</v>
      </c>
      <c r="AC540">
        <f t="shared" si="16"/>
        <v>3000</v>
      </c>
      <c r="AD540" t="str">
        <f t="shared" si="17"/>
        <v>303</v>
      </c>
    </row>
    <row r="541" spans="1:30" hidden="1" x14ac:dyDescent="0.25">
      <c r="A541" t="s">
        <v>436</v>
      </c>
      <c r="B541" t="s">
        <v>437</v>
      </c>
      <c r="C541" t="s">
        <v>438</v>
      </c>
      <c r="D541" t="s">
        <v>344</v>
      </c>
      <c r="E541" t="s">
        <v>122</v>
      </c>
      <c r="F541" t="s">
        <v>159</v>
      </c>
      <c r="G541" t="s">
        <v>160</v>
      </c>
      <c r="H541" t="s">
        <v>143</v>
      </c>
      <c r="I541" t="s">
        <v>124</v>
      </c>
      <c r="J541" t="s">
        <v>125</v>
      </c>
      <c r="K541" t="s">
        <v>439</v>
      </c>
      <c r="N541" t="s">
        <v>440</v>
      </c>
      <c r="O541" t="s">
        <v>441</v>
      </c>
      <c r="P541" t="s">
        <v>442</v>
      </c>
      <c r="Q541" t="s">
        <v>345</v>
      </c>
      <c r="R541" t="s">
        <v>131</v>
      </c>
      <c r="S541" t="s">
        <v>164</v>
      </c>
      <c r="T541" t="s">
        <v>165</v>
      </c>
      <c r="U541" t="s">
        <v>151</v>
      </c>
      <c r="V541" t="s">
        <v>135</v>
      </c>
      <c r="W541" t="s">
        <v>136</v>
      </c>
      <c r="X541" t="s">
        <v>443</v>
      </c>
      <c r="Y541" s="94">
        <v>100000</v>
      </c>
      <c r="Z541" s="94">
        <v>94719.999999999985</v>
      </c>
      <c r="AA541" s="94">
        <v>97561.600000000006</v>
      </c>
      <c r="AB541" s="94">
        <v>97561.600000000006</v>
      </c>
      <c r="AC541">
        <f t="shared" si="16"/>
        <v>3000</v>
      </c>
      <c r="AD541" t="str">
        <f t="shared" si="17"/>
        <v>303</v>
      </c>
    </row>
    <row r="542" spans="1:30" hidden="1" x14ac:dyDescent="0.25">
      <c r="A542" t="s">
        <v>436</v>
      </c>
      <c r="B542" t="s">
        <v>437</v>
      </c>
      <c r="C542" t="s">
        <v>438</v>
      </c>
      <c r="D542" t="s">
        <v>256</v>
      </c>
      <c r="E542" t="s">
        <v>122</v>
      </c>
      <c r="F542" t="s">
        <v>159</v>
      </c>
      <c r="G542" t="s">
        <v>160</v>
      </c>
      <c r="H542" t="s">
        <v>143</v>
      </c>
      <c r="I542" t="s">
        <v>124</v>
      </c>
      <c r="J542" t="s">
        <v>125</v>
      </c>
      <c r="K542" t="s">
        <v>439</v>
      </c>
      <c r="N542" t="s">
        <v>440</v>
      </c>
      <c r="O542" t="s">
        <v>441</v>
      </c>
      <c r="P542" t="s">
        <v>442</v>
      </c>
      <c r="Q542" t="s">
        <v>257</v>
      </c>
      <c r="R542" t="s">
        <v>131</v>
      </c>
      <c r="S542" t="s">
        <v>164</v>
      </c>
      <c r="T542" t="s">
        <v>165</v>
      </c>
      <c r="U542" t="s">
        <v>151</v>
      </c>
      <c r="V542" t="s">
        <v>135</v>
      </c>
      <c r="W542" t="s">
        <v>136</v>
      </c>
      <c r="X542" t="s">
        <v>443</v>
      </c>
      <c r="Y542" s="94">
        <v>700000</v>
      </c>
      <c r="Z542" s="94">
        <v>342432</v>
      </c>
      <c r="AA542" s="94">
        <v>352704.96</v>
      </c>
      <c r="AB542" s="94">
        <v>352704.96</v>
      </c>
      <c r="AC542">
        <f t="shared" si="16"/>
        <v>3000</v>
      </c>
      <c r="AD542" t="str">
        <f t="shared" si="17"/>
        <v>303</v>
      </c>
    </row>
    <row r="543" spans="1:30" hidden="1" x14ac:dyDescent="0.25">
      <c r="A543" t="s">
        <v>436</v>
      </c>
      <c r="B543" t="s">
        <v>437</v>
      </c>
      <c r="C543" t="s">
        <v>438</v>
      </c>
      <c r="D543" t="s">
        <v>264</v>
      </c>
      <c r="E543" t="s">
        <v>122</v>
      </c>
      <c r="F543" t="s">
        <v>159</v>
      </c>
      <c r="G543" t="s">
        <v>160</v>
      </c>
      <c r="H543" t="s">
        <v>143</v>
      </c>
      <c r="I543" t="s">
        <v>124</v>
      </c>
      <c r="J543" t="s">
        <v>125</v>
      </c>
      <c r="K543" t="s">
        <v>439</v>
      </c>
      <c r="N543" t="s">
        <v>440</v>
      </c>
      <c r="O543" t="s">
        <v>441</v>
      </c>
      <c r="P543" t="s">
        <v>442</v>
      </c>
      <c r="Q543" t="s">
        <v>265</v>
      </c>
      <c r="R543" t="s">
        <v>131</v>
      </c>
      <c r="S543" t="s">
        <v>164</v>
      </c>
      <c r="T543" t="s">
        <v>165</v>
      </c>
      <c r="U543" t="s">
        <v>151</v>
      </c>
      <c r="V543" t="s">
        <v>135</v>
      </c>
      <c r="W543" t="s">
        <v>136</v>
      </c>
      <c r="X543" t="s">
        <v>443</v>
      </c>
      <c r="Y543" s="94">
        <v>467010</v>
      </c>
      <c r="Z543" s="94">
        <v>120980.26666666668</v>
      </c>
      <c r="AA543" s="94">
        <v>124609.67</v>
      </c>
      <c r="AB543" s="94">
        <v>124609.67</v>
      </c>
      <c r="AC543">
        <f t="shared" si="16"/>
        <v>3000</v>
      </c>
      <c r="AD543" t="str">
        <f t="shared" si="17"/>
        <v>303</v>
      </c>
    </row>
    <row r="544" spans="1:30" hidden="1" x14ac:dyDescent="0.25">
      <c r="A544" t="s">
        <v>436</v>
      </c>
      <c r="B544" t="s">
        <v>437</v>
      </c>
      <c r="C544" t="s">
        <v>438</v>
      </c>
      <c r="D544" t="s">
        <v>266</v>
      </c>
      <c r="E544" t="s">
        <v>122</v>
      </c>
      <c r="F544" t="s">
        <v>159</v>
      </c>
      <c r="G544" t="s">
        <v>160</v>
      </c>
      <c r="H544" t="s">
        <v>143</v>
      </c>
      <c r="I544" t="s">
        <v>124</v>
      </c>
      <c r="J544" t="s">
        <v>125</v>
      </c>
      <c r="K544" t="s">
        <v>439</v>
      </c>
      <c r="N544" t="s">
        <v>440</v>
      </c>
      <c r="O544" t="s">
        <v>441</v>
      </c>
      <c r="P544" t="s">
        <v>442</v>
      </c>
      <c r="Q544" t="s">
        <v>267</v>
      </c>
      <c r="R544" t="s">
        <v>131</v>
      </c>
      <c r="S544" t="s">
        <v>164</v>
      </c>
      <c r="T544" t="s">
        <v>165</v>
      </c>
      <c r="U544" t="s">
        <v>151</v>
      </c>
      <c r="V544" t="s">
        <v>135</v>
      </c>
      <c r="W544" t="s">
        <v>136</v>
      </c>
      <c r="X544" t="s">
        <v>443</v>
      </c>
      <c r="Y544" s="94">
        <v>699</v>
      </c>
      <c r="Z544" s="94">
        <v>0</v>
      </c>
      <c r="AA544" s="94">
        <v>0</v>
      </c>
      <c r="AB544" s="94">
        <v>0</v>
      </c>
      <c r="AC544">
        <f t="shared" si="16"/>
        <v>3000</v>
      </c>
      <c r="AD544" t="str">
        <f t="shared" si="17"/>
        <v>303</v>
      </c>
    </row>
    <row r="545" spans="1:30" hidden="1" x14ac:dyDescent="0.25">
      <c r="A545" t="s">
        <v>436</v>
      </c>
      <c r="B545" t="s">
        <v>437</v>
      </c>
      <c r="C545" t="s">
        <v>438</v>
      </c>
      <c r="D545" t="s">
        <v>268</v>
      </c>
      <c r="E545" t="s">
        <v>122</v>
      </c>
      <c r="F545" t="s">
        <v>159</v>
      </c>
      <c r="G545" t="s">
        <v>160</v>
      </c>
      <c r="H545" t="s">
        <v>143</v>
      </c>
      <c r="I545" t="s">
        <v>124</v>
      </c>
      <c r="J545" t="s">
        <v>125</v>
      </c>
      <c r="K545" t="s">
        <v>439</v>
      </c>
      <c r="N545" t="s">
        <v>440</v>
      </c>
      <c r="O545" t="s">
        <v>441</v>
      </c>
      <c r="P545" t="s">
        <v>442</v>
      </c>
      <c r="Q545" t="s">
        <v>269</v>
      </c>
      <c r="R545" t="s">
        <v>131</v>
      </c>
      <c r="S545" t="s">
        <v>164</v>
      </c>
      <c r="T545" t="s">
        <v>165</v>
      </c>
      <c r="U545" t="s">
        <v>151</v>
      </c>
      <c r="V545" t="s">
        <v>135</v>
      </c>
      <c r="W545" t="s">
        <v>136</v>
      </c>
      <c r="X545" t="s">
        <v>443</v>
      </c>
      <c r="Y545" s="94">
        <v>1061</v>
      </c>
      <c r="Z545" s="94">
        <v>0</v>
      </c>
      <c r="AA545" s="94">
        <v>0</v>
      </c>
      <c r="AB545" s="94">
        <v>0</v>
      </c>
      <c r="AC545">
        <f t="shared" si="16"/>
        <v>3000</v>
      </c>
      <c r="AD545" t="str">
        <f t="shared" si="17"/>
        <v>303</v>
      </c>
    </row>
    <row r="546" spans="1:30" hidden="1" x14ac:dyDescent="0.25">
      <c r="A546" t="s">
        <v>436</v>
      </c>
      <c r="B546" t="s">
        <v>437</v>
      </c>
      <c r="C546" t="s">
        <v>438</v>
      </c>
      <c r="D546" t="s">
        <v>270</v>
      </c>
      <c r="E546" t="s">
        <v>122</v>
      </c>
      <c r="F546" t="s">
        <v>159</v>
      </c>
      <c r="G546" t="s">
        <v>160</v>
      </c>
      <c r="H546" t="s">
        <v>143</v>
      </c>
      <c r="I546" t="s">
        <v>124</v>
      </c>
      <c r="J546" t="s">
        <v>125</v>
      </c>
      <c r="K546" t="s">
        <v>439</v>
      </c>
      <c r="N546" t="s">
        <v>440</v>
      </c>
      <c r="O546" t="s">
        <v>441</v>
      </c>
      <c r="P546" t="s">
        <v>442</v>
      </c>
      <c r="Q546" t="s">
        <v>271</v>
      </c>
      <c r="R546" t="s">
        <v>131</v>
      </c>
      <c r="S546" t="s">
        <v>164</v>
      </c>
      <c r="T546" t="s">
        <v>165</v>
      </c>
      <c r="U546" t="s">
        <v>151</v>
      </c>
      <c r="V546" t="s">
        <v>135</v>
      </c>
      <c r="W546" t="s">
        <v>136</v>
      </c>
      <c r="X546" t="s">
        <v>443</v>
      </c>
      <c r="Y546" s="94">
        <v>0</v>
      </c>
      <c r="Z546" s="94">
        <v>9280</v>
      </c>
      <c r="AA546" s="94">
        <v>9558.4</v>
      </c>
      <c r="AB546" s="94">
        <v>9558.4</v>
      </c>
      <c r="AC546">
        <f t="shared" si="16"/>
        <v>3000</v>
      </c>
      <c r="AD546" t="str">
        <f t="shared" si="17"/>
        <v>303</v>
      </c>
    </row>
    <row r="547" spans="1:30" hidden="1" x14ac:dyDescent="0.25">
      <c r="A547" t="s">
        <v>436</v>
      </c>
      <c r="B547" t="s">
        <v>437</v>
      </c>
      <c r="C547" t="s">
        <v>438</v>
      </c>
      <c r="D547" t="s">
        <v>272</v>
      </c>
      <c r="E547" t="s">
        <v>122</v>
      </c>
      <c r="F547" t="s">
        <v>159</v>
      </c>
      <c r="G547" t="s">
        <v>160</v>
      </c>
      <c r="H547" t="s">
        <v>143</v>
      </c>
      <c r="I547" t="s">
        <v>124</v>
      </c>
      <c r="J547" t="s">
        <v>125</v>
      </c>
      <c r="K547" t="s">
        <v>439</v>
      </c>
      <c r="N547" t="s">
        <v>440</v>
      </c>
      <c r="O547" t="s">
        <v>441</v>
      </c>
      <c r="P547" t="s">
        <v>442</v>
      </c>
      <c r="Q547" t="s">
        <v>273</v>
      </c>
      <c r="R547" t="s">
        <v>131</v>
      </c>
      <c r="S547" t="s">
        <v>164</v>
      </c>
      <c r="T547" t="s">
        <v>165</v>
      </c>
      <c r="U547" t="s">
        <v>151</v>
      </c>
      <c r="V547" t="s">
        <v>135</v>
      </c>
      <c r="W547" t="s">
        <v>136</v>
      </c>
      <c r="X547" t="s">
        <v>443</v>
      </c>
      <c r="Y547" s="94">
        <v>1600293</v>
      </c>
      <c r="Z547" s="94">
        <v>1334162.8399999999</v>
      </c>
      <c r="AA547" s="94">
        <v>1374187.94</v>
      </c>
      <c r="AB547" s="94">
        <v>1374187.94</v>
      </c>
      <c r="AC547">
        <f t="shared" si="16"/>
        <v>3000</v>
      </c>
      <c r="AD547" t="str">
        <f t="shared" si="17"/>
        <v>303</v>
      </c>
    </row>
    <row r="548" spans="1:30" hidden="1" x14ac:dyDescent="0.25">
      <c r="A548" t="s">
        <v>436</v>
      </c>
      <c r="B548" t="s">
        <v>437</v>
      </c>
      <c r="C548" t="s">
        <v>438</v>
      </c>
      <c r="D548" t="s">
        <v>276</v>
      </c>
      <c r="E548" t="s">
        <v>122</v>
      </c>
      <c r="F548" t="s">
        <v>159</v>
      </c>
      <c r="G548" t="s">
        <v>160</v>
      </c>
      <c r="H548" t="s">
        <v>143</v>
      </c>
      <c r="I548" t="s">
        <v>124</v>
      </c>
      <c r="J548" t="s">
        <v>125</v>
      </c>
      <c r="K548" t="s">
        <v>439</v>
      </c>
      <c r="N548" t="s">
        <v>440</v>
      </c>
      <c r="O548" t="s">
        <v>441</v>
      </c>
      <c r="P548" t="s">
        <v>442</v>
      </c>
      <c r="Q548" t="s">
        <v>277</v>
      </c>
      <c r="R548" t="s">
        <v>131</v>
      </c>
      <c r="S548" t="s">
        <v>164</v>
      </c>
      <c r="T548" t="s">
        <v>165</v>
      </c>
      <c r="U548" t="s">
        <v>151</v>
      </c>
      <c r="V548" t="s">
        <v>135</v>
      </c>
      <c r="W548" t="s">
        <v>136</v>
      </c>
      <c r="X548" t="s">
        <v>443</v>
      </c>
      <c r="Y548" s="94">
        <v>436601</v>
      </c>
      <c r="Z548" s="94">
        <v>897248.09333333327</v>
      </c>
      <c r="AA548" s="94">
        <v>924165.54</v>
      </c>
      <c r="AB548" s="94">
        <v>924165.54</v>
      </c>
      <c r="AC548">
        <f t="shared" si="16"/>
        <v>3000</v>
      </c>
      <c r="AD548" t="str">
        <f t="shared" si="17"/>
        <v>303</v>
      </c>
    </row>
    <row r="549" spans="1:30" hidden="1" x14ac:dyDescent="0.25">
      <c r="A549" t="s">
        <v>436</v>
      </c>
      <c r="B549" t="s">
        <v>437</v>
      </c>
      <c r="C549" t="s">
        <v>438</v>
      </c>
      <c r="D549" t="s">
        <v>172</v>
      </c>
      <c r="E549" t="s">
        <v>122</v>
      </c>
      <c r="F549" t="s">
        <v>159</v>
      </c>
      <c r="G549" t="s">
        <v>160</v>
      </c>
      <c r="H549" t="s">
        <v>143</v>
      </c>
      <c r="I549" t="s">
        <v>124</v>
      </c>
      <c r="J549" t="s">
        <v>125</v>
      </c>
      <c r="K549" t="s">
        <v>439</v>
      </c>
      <c r="N549" t="s">
        <v>440</v>
      </c>
      <c r="O549" t="s">
        <v>441</v>
      </c>
      <c r="P549" t="s">
        <v>442</v>
      </c>
      <c r="Q549" t="s">
        <v>173</v>
      </c>
      <c r="R549" t="s">
        <v>131</v>
      </c>
      <c r="S549" t="s">
        <v>164</v>
      </c>
      <c r="T549" t="s">
        <v>165</v>
      </c>
      <c r="U549" t="s">
        <v>151</v>
      </c>
      <c r="V549" t="s">
        <v>135</v>
      </c>
      <c r="W549" t="s">
        <v>136</v>
      </c>
      <c r="X549" t="s">
        <v>443</v>
      </c>
      <c r="Y549" s="94">
        <v>58005</v>
      </c>
      <c r="Z549" s="94">
        <v>29783.186666666665</v>
      </c>
      <c r="AA549" s="94">
        <v>30676.68</v>
      </c>
      <c r="AB549" s="94">
        <v>30676.68</v>
      </c>
      <c r="AC549">
        <f t="shared" si="16"/>
        <v>3000</v>
      </c>
      <c r="AD549" t="str">
        <f t="shared" si="17"/>
        <v>303</v>
      </c>
    </row>
    <row r="550" spans="1:30" hidden="1" x14ac:dyDescent="0.25">
      <c r="A550" t="s">
        <v>436</v>
      </c>
      <c r="B550" t="s">
        <v>437</v>
      </c>
      <c r="C550" t="s">
        <v>438</v>
      </c>
      <c r="D550" t="s">
        <v>174</v>
      </c>
      <c r="E550" t="s">
        <v>122</v>
      </c>
      <c r="F550" t="s">
        <v>159</v>
      </c>
      <c r="G550" t="s">
        <v>160</v>
      </c>
      <c r="H550" t="s">
        <v>143</v>
      </c>
      <c r="I550" t="s">
        <v>124</v>
      </c>
      <c r="J550" t="s">
        <v>125</v>
      </c>
      <c r="K550" t="s">
        <v>439</v>
      </c>
      <c r="N550" t="s">
        <v>440</v>
      </c>
      <c r="O550" t="s">
        <v>441</v>
      </c>
      <c r="P550" t="s">
        <v>442</v>
      </c>
      <c r="Q550" t="s">
        <v>175</v>
      </c>
      <c r="R550" t="s">
        <v>131</v>
      </c>
      <c r="S550" t="s">
        <v>164</v>
      </c>
      <c r="T550" t="s">
        <v>165</v>
      </c>
      <c r="U550" t="s">
        <v>151</v>
      </c>
      <c r="V550" t="s">
        <v>135</v>
      </c>
      <c r="W550" t="s">
        <v>136</v>
      </c>
      <c r="X550" t="s">
        <v>443</v>
      </c>
      <c r="Y550" s="94">
        <v>107298</v>
      </c>
      <c r="Z550" s="94">
        <v>63460.119999999988</v>
      </c>
      <c r="AA550" s="94">
        <v>65363.92</v>
      </c>
      <c r="AB550" s="94">
        <v>65363.92</v>
      </c>
      <c r="AC550">
        <f t="shared" si="16"/>
        <v>3000</v>
      </c>
      <c r="AD550" t="str">
        <f t="shared" si="17"/>
        <v>303</v>
      </c>
    </row>
    <row r="551" spans="1:30" hidden="1" x14ac:dyDescent="0.25">
      <c r="A551" t="s">
        <v>436</v>
      </c>
      <c r="B551" t="s">
        <v>437</v>
      </c>
      <c r="C551" t="s">
        <v>438</v>
      </c>
      <c r="D551" t="s">
        <v>348</v>
      </c>
      <c r="E551" t="s">
        <v>122</v>
      </c>
      <c r="F551" t="s">
        <v>159</v>
      </c>
      <c r="G551" t="s">
        <v>160</v>
      </c>
      <c r="H551" t="s">
        <v>143</v>
      </c>
      <c r="I551" t="s">
        <v>124</v>
      </c>
      <c r="J551" t="s">
        <v>125</v>
      </c>
      <c r="K551" t="s">
        <v>439</v>
      </c>
      <c r="N551" t="s">
        <v>440</v>
      </c>
      <c r="O551" t="s">
        <v>441</v>
      </c>
      <c r="P551" t="s">
        <v>442</v>
      </c>
      <c r="Q551" t="s">
        <v>308</v>
      </c>
      <c r="R551" t="s">
        <v>131</v>
      </c>
      <c r="S551" t="s">
        <v>164</v>
      </c>
      <c r="T551" t="s">
        <v>165</v>
      </c>
      <c r="U551" t="s">
        <v>151</v>
      </c>
      <c r="V551" t="s">
        <v>135</v>
      </c>
      <c r="W551" t="s">
        <v>136</v>
      </c>
      <c r="X551" t="s">
        <v>443</v>
      </c>
      <c r="Y551" s="94">
        <v>18512</v>
      </c>
      <c r="Z551" s="94">
        <v>0</v>
      </c>
      <c r="AA551" s="94">
        <v>0</v>
      </c>
      <c r="AB551" s="94">
        <v>0</v>
      </c>
      <c r="AC551">
        <f t="shared" si="16"/>
        <v>3000</v>
      </c>
      <c r="AD551" t="str">
        <f t="shared" si="17"/>
        <v>303</v>
      </c>
    </row>
    <row r="552" spans="1:30" hidden="1" x14ac:dyDescent="0.25">
      <c r="A552" t="s">
        <v>436</v>
      </c>
      <c r="B552" t="s">
        <v>437</v>
      </c>
      <c r="C552" t="s">
        <v>438</v>
      </c>
      <c r="D552" t="s">
        <v>282</v>
      </c>
      <c r="E552" t="s">
        <v>122</v>
      </c>
      <c r="F552" t="s">
        <v>159</v>
      </c>
      <c r="G552" t="s">
        <v>160</v>
      </c>
      <c r="H552" t="s">
        <v>143</v>
      </c>
      <c r="I552" t="s">
        <v>124</v>
      </c>
      <c r="J552" t="s">
        <v>125</v>
      </c>
      <c r="K552" t="s">
        <v>439</v>
      </c>
      <c r="N552" t="s">
        <v>440</v>
      </c>
      <c r="O552" t="s">
        <v>441</v>
      </c>
      <c r="P552" t="s">
        <v>442</v>
      </c>
      <c r="Q552" t="s">
        <v>283</v>
      </c>
      <c r="R552" t="s">
        <v>131</v>
      </c>
      <c r="S552" t="s">
        <v>164</v>
      </c>
      <c r="T552" t="s">
        <v>165</v>
      </c>
      <c r="U552" t="s">
        <v>151</v>
      </c>
      <c r="V552" t="s">
        <v>135</v>
      </c>
      <c r="W552" t="s">
        <v>136</v>
      </c>
      <c r="X552" t="s">
        <v>443</v>
      </c>
      <c r="Y552" s="94">
        <v>1274</v>
      </c>
      <c r="Z552" s="94">
        <v>0</v>
      </c>
      <c r="AA552" s="94">
        <v>0</v>
      </c>
      <c r="AB552" s="94">
        <v>0</v>
      </c>
      <c r="AC552">
        <f t="shared" si="16"/>
        <v>3000</v>
      </c>
      <c r="AD552" t="str">
        <f t="shared" si="17"/>
        <v>303</v>
      </c>
    </row>
    <row r="553" spans="1:30" hidden="1" x14ac:dyDescent="0.25">
      <c r="A553" t="s">
        <v>436</v>
      </c>
      <c r="B553" t="s">
        <v>437</v>
      </c>
      <c r="C553" t="s">
        <v>438</v>
      </c>
      <c r="D553" t="s">
        <v>286</v>
      </c>
      <c r="E553" t="s">
        <v>122</v>
      </c>
      <c r="F553" t="s">
        <v>159</v>
      </c>
      <c r="G553" t="s">
        <v>160</v>
      </c>
      <c r="H553" t="s">
        <v>143</v>
      </c>
      <c r="I553" t="s">
        <v>124</v>
      </c>
      <c r="J553" t="s">
        <v>125</v>
      </c>
      <c r="K553" t="s">
        <v>439</v>
      </c>
      <c r="N553" t="s">
        <v>440</v>
      </c>
      <c r="O553" t="s">
        <v>441</v>
      </c>
      <c r="P553" t="s">
        <v>442</v>
      </c>
      <c r="Q553" t="s">
        <v>287</v>
      </c>
      <c r="R553" t="s">
        <v>131</v>
      </c>
      <c r="S553" t="s">
        <v>164</v>
      </c>
      <c r="T553" t="s">
        <v>165</v>
      </c>
      <c r="U553" t="s">
        <v>151</v>
      </c>
      <c r="V553" t="s">
        <v>135</v>
      </c>
      <c r="W553" t="s">
        <v>136</v>
      </c>
      <c r="X553" t="s">
        <v>443</v>
      </c>
      <c r="Y553" s="94">
        <v>405888</v>
      </c>
      <c r="Z553" s="94">
        <v>386374.08860000002</v>
      </c>
      <c r="AA553" s="94">
        <v>397965.31</v>
      </c>
      <c r="AB553" s="94">
        <v>397965.31</v>
      </c>
      <c r="AC553">
        <f t="shared" si="16"/>
        <v>3000</v>
      </c>
      <c r="AD553" t="str">
        <f t="shared" si="17"/>
        <v>303</v>
      </c>
    </row>
    <row r="554" spans="1:30" hidden="1" x14ac:dyDescent="0.25">
      <c r="A554" t="s">
        <v>436</v>
      </c>
      <c r="B554" t="s">
        <v>437</v>
      </c>
      <c r="C554" t="s">
        <v>438</v>
      </c>
      <c r="D554" t="s">
        <v>176</v>
      </c>
      <c r="E554" t="s">
        <v>122</v>
      </c>
      <c r="F554" t="s">
        <v>159</v>
      </c>
      <c r="G554" t="s">
        <v>160</v>
      </c>
      <c r="H554" t="s">
        <v>143</v>
      </c>
      <c r="I554" t="s">
        <v>124</v>
      </c>
      <c r="J554" t="s">
        <v>125</v>
      </c>
      <c r="K554" t="s">
        <v>439</v>
      </c>
      <c r="N554" t="s">
        <v>440</v>
      </c>
      <c r="O554" t="s">
        <v>441</v>
      </c>
      <c r="P554" t="s">
        <v>442</v>
      </c>
      <c r="Q554" t="s">
        <v>177</v>
      </c>
      <c r="R554" t="s">
        <v>131</v>
      </c>
      <c r="S554" t="s">
        <v>164</v>
      </c>
      <c r="T554" t="s">
        <v>165</v>
      </c>
      <c r="U554" t="s">
        <v>151</v>
      </c>
      <c r="V554" t="s">
        <v>135</v>
      </c>
      <c r="W554" t="s">
        <v>136</v>
      </c>
      <c r="X554" t="s">
        <v>443</v>
      </c>
      <c r="Y554" s="94">
        <v>569</v>
      </c>
      <c r="Z554" s="94">
        <v>0</v>
      </c>
      <c r="AA554" s="94">
        <v>0</v>
      </c>
      <c r="AB554" s="94">
        <v>0</v>
      </c>
      <c r="AC554">
        <f t="shared" si="16"/>
        <v>3000</v>
      </c>
      <c r="AD554" t="str">
        <f t="shared" si="17"/>
        <v>303</v>
      </c>
    </row>
    <row r="555" spans="1:30" hidden="1" x14ac:dyDescent="0.25">
      <c r="A555" t="s">
        <v>436</v>
      </c>
      <c r="B555" t="s">
        <v>437</v>
      </c>
      <c r="C555" t="s">
        <v>459</v>
      </c>
      <c r="D555" t="s">
        <v>460</v>
      </c>
      <c r="E555" t="s">
        <v>122</v>
      </c>
      <c r="F555" t="s">
        <v>159</v>
      </c>
      <c r="G555" t="s">
        <v>160</v>
      </c>
      <c r="H555">
        <v>19</v>
      </c>
      <c r="I555" t="s">
        <v>124</v>
      </c>
      <c r="J555" t="s">
        <v>125</v>
      </c>
      <c r="K555" t="s">
        <v>461</v>
      </c>
      <c r="N555" t="s">
        <v>440</v>
      </c>
      <c r="O555" t="s">
        <v>441</v>
      </c>
      <c r="P555" t="s">
        <v>462</v>
      </c>
      <c r="Q555" t="s">
        <v>463</v>
      </c>
      <c r="R555" t="s">
        <v>131</v>
      </c>
      <c r="S555" t="s">
        <v>164</v>
      </c>
      <c r="T555" t="s">
        <v>165</v>
      </c>
      <c r="U555" t="s">
        <v>134</v>
      </c>
      <c r="V555" t="s">
        <v>135</v>
      </c>
      <c r="W555" t="s">
        <v>136</v>
      </c>
      <c r="X555" t="s">
        <v>464</v>
      </c>
      <c r="Y555" s="94">
        <v>20000000.039999999</v>
      </c>
      <c r="Z555" s="94">
        <v>0</v>
      </c>
      <c r="AA555" s="94">
        <v>20600000.041200001</v>
      </c>
      <c r="AB555" s="94">
        <v>20600000.039999999</v>
      </c>
      <c r="AC555">
        <f t="shared" si="16"/>
        <v>7000</v>
      </c>
      <c r="AD555" t="str">
        <f t="shared" si="17"/>
        <v>303</v>
      </c>
    </row>
    <row r="556" spans="1:30" hidden="1" x14ac:dyDescent="0.25">
      <c r="A556" s="97" t="s">
        <v>436</v>
      </c>
      <c r="B556" s="97" t="s">
        <v>437</v>
      </c>
      <c r="C556" s="97" t="s">
        <v>438</v>
      </c>
      <c r="D556" s="97" t="s">
        <v>465</v>
      </c>
      <c r="E556" s="97" t="s">
        <v>122</v>
      </c>
      <c r="F556" s="98">
        <v>15</v>
      </c>
      <c r="G556" s="98" t="s">
        <v>142</v>
      </c>
      <c r="H556" s="97">
        <v>19</v>
      </c>
      <c r="I556" s="97" t="s">
        <v>124</v>
      </c>
      <c r="J556" s="97" t="s">
        <v>125</v>
      </c>
      <c r="K556" s="97" t="s">
        <v>439</v>
      </c>
      <c r="L556" s="97"/>
      <c r="M556" s="97"/>
      <c r="N556" s="97" t="s">
        <v>440</v>
      </c>
      <c r="O556" s="97" t="s">
        <v>441</v>
      </c>
      <c r="P556" s="97" t="s">
        <v>442</v>
      </c>
      <c r="Q556" s="97" t="s">
        <v>466</v>
      </c>
      <c r="R556" s="97" t="s">
        <v>131</v>
      </c>
      <c r="S556" s="97" t="s">
        <v>149</v>
      </c>
      <c r="T556" s="97" t="s">
        <v>150</v>
      </c>
      <c r="U556" s="97" t="s">
        <v>134</v>
      </c>
      <c r="V556" s="97" t="s">
        <v>135</v>
      </c>
      <c r="W556" s="97" t="s">
        <v>136</v>
      </c>
      <c r="X556" s="97" t="s">
        <v>443</v>
      </c>
      <c r="Y556" s="99">
        <v>181821</v>
      </c>
      <c r="Z556" s="99">
        <v>191821</v>
      </c>
      <c r="AA556" s="99">
        <v>208550.73</v>
      </c>
      <c r="AB556" s="99">
        <v>208550.73</v>
      </c>
      <c r="AC556">
        <f t="shared" si="16"/>
        <v>1000</v>
      </c>
      <c r="AD556" t="str">
        <f t="shared" si="17"/>
        <v>303</v>
      </c>
    </row>
    <row r="557" spans="1:30" hidden="1" x14ac:dyDescent="0.25">
      <c r="A557" s="97" t="s">
        <v>467</v>
      </c>
      <c r="B557" s="97" t="s">
        <v>385</v>
      </c>
      <c r="C557" s="97" t="s">
        <v>140</v>
      </c>
      <c r="D557" s="97" t="s">
        <v>141</v>
      </c>
      <c r="E557" s="97" t="s">
        <v>122</v>
      </c>
      <c r="F557" s="98">
        <v>15</v>
      </c>
      <c r="G557" s="98" t="s">
        <v>142</v>
      </c>
      <c r="H557" s="97" t="s">
        <v>143</v>
      </c>
      <c r="I557" s="97" t="s">
        <v>124</v>
      </c>
      <c r="J557" s="97" t="s">
        <v>125</v>
      </c>
      <c r="K557" s="97" t="s">
        <v>468</v>
      </c>
      <c r="L557" s="97"/>
      <c r="M557" s="97"/>
      <c r="N557" s="97" t="s">
        <v>469</v>
      </c>
      <c r="O557" s="97" t="s">
        <v>391</v>
      </c>
      <c r="P557" s="97" t="s">
        <v>147</v>
      </c>
      <c r="Q557" s="97" t="s">
        <v>148</v>
      </c>
      <c r="R557" s="97" t="s">
        <v>131</v>
      </c>
      <c r="S557" s="97" t="s">
        <v>149</v>
      </c>
      <c r="T557" s="97" t="s">
        <v>150</v>
      </c>
      <c r="U557" s="97" t="s">
        <v>151</v>
      </c>
      <c r="V557" s="97" t="s">
        <v>135</v>
      </c>
      <c r="W557" s="97" t="s">
        <v>136</v>
      </c>
      <c r="X557" s="97"/>
      <c r="Y557" s="99"/>
      <c r="Z557" s="99"/>
      <c r="AA557" s="99">
        <v>49271184</v>
      </c>
      <c r="AB557" s="99">
        <v>49271184</v>
      </c>
      <c r="AC557">
        <f t="shared" si="16"/>
        <v>1000</v>
      </c>
      <c r="AD557" t="str">
        <f t="shared" si="17"/>
        <v>303</v>
      </c>
    </row>
    <row r="558" spans="1:30" hidden="1" x14ac:dyDescent="0.25">
      <c r="A558" s="97" t="s">
        <v>467</v>
      </c>
      <c r="B558" s="97" t="s">
        <v>385</v>
      </c>
      <c r="C558" s="97" t="s">
        <v>140</v>
      </c>
      <c r="D558" s="97">
        <v>12101</v>
      </c>
      <c r="E558" s="97" t="s">
        <v>122</v>
      </c>
      <c r="F558" s="98">
        <v>15</v>
      </c>
      <c r="G558" s="98" t="s">
        <v>142</v>
      </c>
      <c r="H558" s="97">
        <v>19</v>
      </c>
      <c r="I558" s="97" t="s">
        <v>124</v>
      </c>
      <c r="J558" s="97" t="s">
        <v>125</v>
      </c>
      <c r="K558" s="97" t="s">
        <v>468</v>
      </c>
      <c r="L558" s="97"/>
      <c r="M558" s="97"/>
      <c r="N558" s="97" t="s">
        <v>469</v>
      </c>
      <c r="O558" s="97" t="s">
        <v>391</v>
      </c>
      <c r="P558" s="97" t="s">
        <v>147</v>
      </c>
      <c r="Q558" s="97" t="s">
        <v>182</v>
      </c>
      <c r="R558" s="97" t="s">
        <v>131</v>
      </c>
      <c r="S558" s="97" t="s">
        <v>149</v>
      </c>
      <c r="T558" s="97" t="s">
        <v>150</v>
      </c>
      <c r="U558" s="97" t="s">
        <v>134</v>
      </c>
      <c r="V558" s="97" t="s">
        <v>135</v>
      </c>
      <c r="W558" s="97" t="s">
        <v>136</v>
      </c>
      <c r="X558" s="97"/>
      <c r="Y558" s="99"/>
      <c r="Z558" s="99"/>
      <c r="AA558" s="99">
        <v>2817854</v>
      </c>
      <c r="AB558" s="99">
        <v>2817854</v>
      </c>
      <c r="AC558">
        <f t="shared" si="16"/>
        <v>1000</v>
      </c>
      <c r="AD558" t="str">
        <f t="shared" si="17"/>
        <v>303</v>
      </c>
    </row>
    <row r="559" spans="1:30" hidden="1" x14ac:dyDescent="0.25">
      <c r="A559" s="97" t="s">
        <v>467</v>
      </c>
      <c r="B559" s="97" t="s">
        <v>385</v>
      </c>
      <c r="C559" s="97" t="s">
        <v>140</v>
      </c>
      <c r="D559" s="97">
        <v>13201</v>
      </c>
      <c r="E559" s="97" t="s">
        <v>122</v>
      </c>
      <c r="F559" s="98">
        <v>15</v>
      </c>
      <c r="G559" s="98" t="s">
        <v>142</v>
      </c>
      <c r="H559" s="97">
        <v>19</v>
      </c>
      <c r="I559" s="97" t="s">
        <v>124</v>
      </c>
      <c r="J559" s="97" t="s">
        <v>125</v>
      </c>
      <c r="K559" s="97" t="s">
        <v>468</v>
      </c>
      <c r="L559" s="97"/>
      <c r="M559" s="97"/>
      <c r="N559" s="97" t="s">
        <v>469</v>
      </c>
      <c r="O559" s="97" t="s">
        <v>391</v>
      </c>
      <c r="P559" s="97" t="s">
        <v>147</v>
      </c>
      <c r="Q559" s="97" t="s">
        <v>152</v>
      </c>
      <c r="R559" s="97" t="s">
        <v>131</v>
      </c>
      <c r="S559" s="97" t="s">
        <v>149</v>
      </c>
      <c r="T559" s="97" t="s">
        <v>150</v>
      </c>
      <c r="U559" s="97" t="s">
        <v>134</v>
      </c>
      <c r="V559" s="97" t="s">
        <v>135</v>
      </c>
      <c r="W559" s="97" t="s">
        <v>136</v>
      </c>
      <c r="X559" s="97"/>
      <c r="Y559" s="99"/>
      <c r="Z559" s="99"/>
      <c r="AA559" s="99">
        <v>2052966</v>
      </c>
      <c r="AB559" s="99">
        <v>2052966</v>
      </c>
      <c r="AC559">
        <f t="shared" si="16"/>
        <v>1000</v>
      </c>
      <c r="AD559" t="str">
        <f t="shared" si="17"/>
        <v>303</v>
      </c>
    </row>
    <row r="560" spans="1:30" hidden="1" x14ac:dyDescent="0.25">
      <c r="A560" s="97" t="s">
        <v>467</v>
      </c>
      <c r="B560" s="97" t="s">
        <v>385</v>
      </c>
      <c r="C560" s="97" t="s">
        <v>140</v>
      </c>
      <c r="D560" s="97">
        <v>13203</v>
      </c>
      <c r="E560" s="97" t="s">
        <v>122</v>
      </c>
      <c r="F560" s="98">
        <v>15</v>
      </c>
      <c r="G560" s="98" t="s">
        <v>142</v>
      </c>
      <c r="H560" s="97">
        <v>19</v>
      </c>
      <c r="I560" s="97" t="s">
        <v>124</v>
      </c>
      <c r="J560" s="97" t="s">
        <v>125</v>
      </c>
      <c r="K560" s="97" t="s">
        <v>468</v>
      </c>
      <c r="L560" s="97"/>
      <c r="M560" s="97"/>
      <c r="N560" s="97" t="s">
        <v>469</v>
      </c>
      <c r="O560" s="97" t="s">
        <v>391</v>
      </c>
      <c r="P560" s="97" t="s">
        <v>147</v>
      </c>
      <c r="Q560" s="97" t="s">
        <v>153</v>
      </c>
      <c r="R560" s="97" t="s">
        <v>131</v>
      </c>
      <c r="S560" s="97" t="s">
        <v>149</v>
      </c>
      <c r="T560" s="97" t="s">
        <v>150</v>
      </c>
      <c r="U560" s="97" t="s">
        <v>134</v>
      </c>
      <c r="V560" s="97" t="s">
        <v>135</v>
      </c>
      <c r="W560" s="97" t="s">
        <v>136</v>
      </c>
      <c r="X560" s="97"/>
      <c r="Y560" s="99"/>
      <c r="Z560" s="99"/>
      <c r="AA560" s="99">
        <v>8211864</v>
      </c>
      <c r="AB560" s="99">
        <v>8211864</v>
      </c>
      <c r="AC560">
        <f t="shared" si="16"/>
        <v>1000</v>
      </c>
      <c r="AD560" t="str">
        <f t="shared" si="17"/>
        <v>303</v>
      </c>
    </row>
    <row r="561" spans="1:30" hidden="1" x14ac:dyDescent="0.25">
      <c r="A561" s="97" t="s">
        <v>467</v>
      </c>
      <c r="B561" s="97" t="s">
        <v>385</v>
      </c>
      <c r="C561" s="97" t="s">
        <v>140</v>
      </c>
      <c r="D561" s="97">
        <v>14101</v>
      </c>
      <c r="E561" s="97" t="s">
        <v>122</v>
      </c>
      <c r="F561" s="98">
        <v>15</v>
      </c>
      <c r="G561" s="98" t="s">
        <v>142</v>
      </c>
      <c r="H561" s="97">
        <v>19</v>
      </c>
      <c r="I561" s="97" t="s">
        <v>124</v>
      </c>
      <c r="J561" s="97" t="s">
        <v>125</v>
      </c>
      <c r="K561" s="97" t="s">
        <v>468</v>
      </c>
      <c r="L561" s="97"/>
      <c r="M561" s="97"/>
      <c r="N561" s="97" t="s">
        <v>469</v>
      </c>
      <c r="O561" s="97" t="s">
        <v>391</v>
      </c>
      <c r="P561" s="97" t="s">
        <v>147</v>
      </c>
      <c r="Q561" s="97" t="s">
        <v>154</v>
      </c>
      <c r="R561" s="97" t="s">
        <v>131</v>
      </c>
      <c r="S561" s="97" t="s">
        <v>149</v>
      </c>
      <c r="T561" s="97" t="s">
        <v>150</v>
      </c>
      <c r="U561" s="97" t="s">
        <v>134</v>
      </c>
      <c r="V561" s="97" t="s">
        <v>135</v>
      </c>
      <c r="W561" s="97" t="s">
        <v>136</v>
      </c>
      <c r="X561" s="97"/>
      <c r="Y561" s="99"/>
      <c r="Z561" s="99"/>
      <c r="AA561" s="99">
        <v>2709915.12</v>
      </c>
      <c r="AB561" s="99">
        <v>2709915.12</v>
      </c>
      <c r="AC561">
        <f t="shared" si="16"/>
        <v>1000</v>
      </c>
      <c r="AD561" t="str">
        <f t="shared" si="17"/>
        <v>303</v>
      </c>
    </row>
    <row r="562" spans="1:30" hidden="1" x14ac:dyDescent="0.25">
      <c r="A562" s="97" t="s">
        <v>467</v>
      </c>
      <c r="B562" s="97" t="s">
        <v>385</v>
      </c>
      <c r="C562" s="97" t="s">
        <v>140</v>
      </c>
      <c r="D562" s="97">
        <v>14103</v>
      </c>
      <c r="E562" s="97" t="s">
        <v>122</v>
      </c>
      <c r="F562" s="98">
        <v>15</v>
      </c>
      <c r="G562" s="98" t="s">
        <v>142</v>
      </c>
      <c r="H562" s="97">
        <v>19</v>
      </c>
      <c r="I562" s="97" t="s">
        <v>124</v>
      </c>
      <c r="J562" s="97" t="s">
        <v>125</v>
      </c>
      <c r="K562" s="97" t="s">
        <v>468</v>
      </c>
      <c r="L562" s="97"/>
      <c r="M562" s="97"/>
      <c r="N562" s="97" t="s">
        <v>469</v>
      </c>
      <c r="O562" s="97" t="s">
        <v>391</v>
      </c>
      <c r="P562" s="97" t="s">
        <v>147</v>
      </c>
      <c r="Q562" s="97" t="s">
        <v>155</v>
      </c>
      <c r="R562" s="97" t="s">
        <v>131</v>
      </c>
      <c r="S562" s="97" t="s">
        <v>149</v>
      </c>
      <c r="T562" s="97" t="s">
        <v>150</v>
      </c>
      <c r="U562" s="97" t="s">
        <v>134</v>
      </c>
      <c r="V562" s="97" t="s">
        <v>135</v>
      </c>
      <c r="W562" s="97" t="s">
        <v>136</v>
      </c>
      <c r="X562" s="97"/>
      <c r="Y562" s="99"/>
      <c r="Z562" s="99"/>
      <c r="AA562" s="99">
        <v>1108601.6399999999</v>
      </c>
      <c r="AB562" s="99">
        <v>1108601.6399999999</v>
      </c>
      <c r="AC562">
        <f t="shared" si="16"/>
        <v>1000</v>
      </c>
      <c r="AD562" t="str">
        <f t="shared" si="17"/>
        <v>303</v>
      </c>
    </row>
    <row r="563" spans="1:30" hidden="1" x14ac:dyDescent="0.25">
      <c r="A563" s="97" t="s">
        <v>467</v>
      </c>
      <c r="B563" s="97" t="s">
        <v>385</v>
      </c>
      <c r="C563" s="97" t="s">
        <v>140</v>
      </c>
      <c r="D563" s="97">
        <v>14201</v>
      </c>
      <c r="E563" s="97" t="s">
        <v>122</v>
      </c>
      <c r="F563" s="98">
        <v>15</v>
      </c>
      <c r="G563" s="98" t="s">
        <v>142</v>
      </c>
      <c r="H563" s="97">
        <v>19</v>
      </c>
      <c r="I563" s="97" t="s">
        <v>124</v>
      </c>
      <c r="J563" s="97" t="s">
        <v>125</v>
      </c>
      <c r="K563" s="97" t="s">
        <v>468</v>
      </c>
      <c r="L563" s="97"/>
      <c r="M563" s="97"/>
      <c r="N563" s="97" t="s">
        <v>469</v>
      </c>
      <c r="O563" s="97" t="s">
        <v>391</v>
      </c>
      <c r="P563" s="97" t="s">
        <v>147</v>
      </c>
      <c r="Q563" s="97" t="s">
        <v>156</v>
      </c>
      <c r="R563" s="97" t="s">
        <v>131</v>
      </c>
      <c r="S563" s="97" t="s">
        <v>149</v>
      </c>
      <c r="T563" s="97" t="s">
        <v>150</v>
      </c>
      <c r="U563" s="97" t="s">
        <v>134</v>
      </c>
      <c r="V563" s="97" t="s">
        <v>135</v>
      </c>
      <c r="W563" s="97" t="s">
        <v>136</v>
      </c>
      <c r="X563" s="97"/>
      <c r="Y563" s="99"/>
      <c r="Z563" s="99"/>
      <c r="AA563" s="99">
        <v>2463559.2000000002</v>
      </c>
      <c r="AB563" s="99">
        <v>2463559.2000000002</v>
      </c>
      <c r="AC563">
        <f t="shared" si="16"/>
        <v>1000</v>
      </c>
      <c r="AD563" t="str">
        <f t="shared" si="17"/>
        <v>303</v>
      </c>
    </row>
    <row r="564" spans="1:30" hidden="1" x14ac:dyDescent="0.25">
      <c r="A564" s="97" t="s">
        <v>467</v>
      </c>
      <c r="B564" s="97" t="s">
        <v>385</v>
      </c>
      <c r="C564" s="97" t="s">
        <v>140</v>
      </c>
      <c r="D564" s="97">
        <v>14301</v>
      </c>
      <c r="E564" s="97" t="s">
        <v>122</v>
      </c>
      <c r="F564" s="98">
        <v>15</v>
      </c>
      <c r="G564" s="98" t="s">
        <v>142</v>
      </c>
      <c r="H564" s="97">
        <v>19</v>
      </c>
      <c r="I564" s="97" t="s">
        <v>124</v>
      </c>
      <c r="J564" s="97" t="s">
        <v>125</v>
      </c>
      <c r="K564" s="97" t="s">
        <v>468</v>
      </c>
      <c r="L564" s="97"/>
      <c r="M564" s="97"/>
      <c r="N564" s="97" t="s">
        <v>469</v>
      </c>
      <c r="O564" s="97" t="s">
        <v>391</v>
      </c>
      <c r="P564" s="97" t="s">
        <v>147</v>
      </c>
      <c r="Q564" s="97" t="s">
        <v>178</v>
      </c>
      <c r="R564" s="97" t="s">
        <v>131</v>
      </c>
      <c r="S564" s="97" t="s">
        <v>149</v>
      </c>
      <c r="T564" s="97" t="s">
        <v>150</v>
      </c>
      <c r="U564" s="97" t="s">
        <v>134</v>
      </c>
      <c r="V564" s="97" t="s">
        <v>135</v>
      </c>
      <c r="W564" s="97" t="s">
        <v>136</v>
      </c>
      <c r="X564" s="97"/>
      <c r="Y564" s="99"/>
      <c r="Z564" s="99"/>
      <c r="AA564" s="99">
        <v>2956271.04</v>
      </c>
      <c r="AB564" s="99">
        <v>2956271.04</v>
      </c>
      <c r="AC564">
        <f t="shared" si="16"/>
        <v>1000</v>
      </c>
      <c r="AD564" t="str">
        <f t="shared" si="17"/>
        <v>303</v>
      </c>
    </row>
    <row r="565" spans="1:30" hidden="1" x14ac:dyDescent="0.25">
      <c r="A565" t="s">
        <v>467</v>
      </c>
      <c r="B565" t="s">
        <v>385</v>
      </c>
      <c r="C565" t="s">
        <v>470</v>
      </c>
      <c r="D565" t="s">
        <v>186</v>
      </c>
      <c r="E565" t="s">
        <v>122</v>
      </c>
      <c r="F565" t="s">
        <v>159</v>
      </c>
      <c r="G565" t="s">
        <v>160</v>
      </c>
      <c r="H565" t="s">
        <v>143</v>
      </c>
      <c r="I565" t="s">
        <v>124</v>
      </c>
      <c r="J565" t="s">
        <v>125</v>
      </c>
      <c r="K565" t="s">
        <v>471</v>
      </c>
      <c r="N565" t="s">
        <v>469</v>
      </c>
      <c r="O565" t="s">
        <v>391</v>
      </c>
      <c r="P565" t="s">
        <v>472</v>
      </c>
      <c r="Q565" t="s">
        <v>188</v>
      </c>
      <c r="R565" t="s">
        <v>131</v>
      </c>
      <c r="S565" t="s">
        <v>164</v>
      </c>
      <c r="T565" t="s">
        <v>165</v>
      </c>
      <c r="U565" t="s">
        <v>151</v>
      </c>
      <c r="V565" t="s">
        <v>135</v>
      </c>
      <c r="W565" t="s">
        <v>136</v>
      </c>
      <c r="X565" t="s">
        <v>473</v>
      </c>
      <c r="Y565" s="94">
        <v>200000</v>
      </c>
      <c r="Z565" s="94">
        <v>143626.84833333333</v>
      </c>
      <c r="AA565" s="94">
        <v>147935.65</v>
      </c>
      <c r="AB565" s="94">
        <v>147935.65</v>
      </c>
      <c r="AC565">
        <f t="shared" si="16"/>
        <v>2000</v>
      </c>
      <c r="AD565" t="str">
        <f t="shared" si="17"/>
        <v>303</v>
      </c>
    </row>
    <row r="566" spans="1:30" hidden="1" x14ac:dyDescent="0.25">
      <c r="A566" t="s">
        <v>467</v>
      </c>
      <c r="B566" t="s">
        <v>385</v>
      </c>
      <c r="C566" t="s">
        <v>470</v>
      </c>
      <c r="D566" t="s">
        <v>190</v>
      </c>
      <c r="E566" t="s">
        <v>122</v>
      </c>
      <c r="F566" t="s">
        <v>159</v>
      </c>
      <c r="G566" t="s">
        <v>160</v>
      </c>
      <c r="H566" t="s">
        <v>143</v>
      </c>
      <c r="I566" t="s">
        <v>124</v>
      </c>
      <c r="J566" t="s">
        <v>125</v>
      </c>
      <c r="K566" t="s">
        <v>471</v>
      </c>
      <c r="N566" t="s">
        <v>469</v>
      </c>
      <c r="O566" t="s">
        <v>391</v>
      </c>
      <c r="P566" t="s">
        <v>472</v>
      </c>
      <c r="Q566" t="s">
        <v>191</v>
      </c>
      <c r="R566" t="s">
        <v>131</v>
      </c>
      <c r="S566" t="s">
        <v>164</v>
      </c>
      <c r="T566" t="s">
        <v>165</v>
      </c>
      <c r="U566" t="s">
        <v>151</v>
      </c>
      <c r="V566" t="s">
        <v>135</v>
      </c>
      <c r="W566" t="s">
        <v>136</v>
      </c>
      <c r="X566" t="s">
        <v>473</v>
      </c>
      <c r="Y566" s="94">
        <v>4000</v>
      </c>
      <c r="Z566" s="94">
        <v>5500</v>
      </c>
      <c r="AA566" s="94">
        <v>5665</v>
      </c>
      <c r="AB566" s="94">
        <v>5665</v>
      </c>
      <c r="AC566">
        <f t="shared" si="16"/>
        <v>2000</v>
      </c>
      <c r="AD566" t="str">
        <f t="shared" si="17"/>
        <v>303</v>
      </c>
    </row>
    <row r="567" spans="1:30" hidden="1" x14ac:dyDescent="0.25">
      <c r="A567" t="s">
        <v>467</v>
      </c>
      <c r="B567" t="s">
        <v>385</v>
      </c>
      <c r="C567" t="s">
        <v>470</v>
      </c>
      <c r="D567" t="s">
        <v>192</v>
      </c>
      <c r="E567" t="s">
        <v>122</v>
      </c>
      <c r="F567" t="s">
        <v>159</v>
      </c>
      <c r="G567" t="s">
        <v>160</v>
      </c>
      <c r="H567" t="s">
        <v>143</v>
      </c>
      <c r="I567" t="s">
        <v>124</v>
      </c>
      <c r="J567" t="s">
        <v>125</v>
      </c>
      <c r="K567" t="s">
        <v>471</v>
      </c>
      <c r="N567" t="s">
        <v>469</v>
      </c>
      <c r="O567" t="s">
        <v>391</v>
      </c>
      <c r="P567" t="s">
        <v>472</v>
      </c>
      <c r="Q567" t="s">
        <v>193</v>
      </c>
      <c r="R567" t="s">
        <v>131</v>
      </c>
      <c r="S567" t="s">
        <v>164</v>
      </c>
      <c r="T567" t="s">
        <v>165</v>
      </c>
      <c r="U567" t="s">
        <v>151</v>
      </c>
      <c r="V567" t="s">
        <v>135</v>
      </c>
      <c r="W567" t="s">
        <v>136</v>
      </c>
      <c r="X567" t="s">
        <v>473</v>
      </c>
      <c r="Y567" s="94">
        <v>502000</v>
      </c>
      <c r="Z567" s="94">
        <v>387525.61333333334</v>
      </c>
      <c r="AA567" s="94">
        <v>399151.38</v>
      </c>
      <c r="AB567" s="94">
        <v>399151.38</v>
      </c>
      <c r="AC567">
        <f t="shared" si="16"/>
        <v>2000</v>
      </c>
      <c r="AD567" t="str">
        <f t="shared" si="17"/>
        <v>303</v>
      </c>
    </row>
    <row r="568" spans="1:30" hidden="1" x14ac:dyDescent="0.25">
      <c r="A568" t="s">
        <v>467</v>
      </c>
      <c r="B568" t="s">
        <v>385</v>
      </c>
      <c r="C568" t="s">
        <v>470</v>
      </c>
      <c r="D568" t="s">
        <v>474</v>
      </c>
      <c r="E568" t="s">
        <v>122</v>
      </c>
      <c r="F568" t="s">
        <v>159</v>
      </c>
      <c r="G568" t="s">
        <v>160</v>
      </c>
      <c r="H568" t="s">
        <v>143</v>
      </c>
      <c r="I568" t="s">
        <v>124</v>
      </c>
      <c r="J568" t="s">
        <v>125</v>
      </c>
      <c r="K568" t="s">
        <v>471</v>
      </c>
      <c r="N568" t="s">
        <v>469</v>
      </c>
      <c r="O568" t="s">
        <v>391</v>
      </c>
      <c r="P568" t="s">
        <v>472</v>
      </c>
      <c r="Q568" t="s">
        <v>475</v>
      </c>
      <c r="R568" t="s">
        <v>131</v>
      </c>
      <c r="S568" t="s">
        <v>164</v>
      </c>
      <c r="T568" t="s">
        <v>165</v>
      </c>
      <c r="U568" t="s">
        <v>151</v>
      </c>
      <c r="V568" t="s">
        <v>135</v>
      </c>
      <c r="W568" t="s">
        <v>136</v>
      </c>
      <c r="X568" t="s">
        <v>473</v>
      </c>
      <c r="Y568" s="94">
        <v>15000</v>
      </c>
      <c r="Z568" s="94">
        <v>16164.000000000002</v>
      </c>
      <c r="AA568" s="94">
        <v>16648.919999999998</v>
      </c>
      <c r="AB568" s="94">
        <v>16648.919999999998</v>
      </c>
      <c r="AC568">
        <f t="shared" si="16"/>
        <v>2000</v>
      </c>
      <c r="AD568" t="str">
        <f t="shared" si="17"/>
        <v>303</v>
      </c>
    </row>
    <row r="569" spans="1:30" hidden="1" x14ac:dyDescent="0.25">
      <c r="A569" t="s">
        <v>467</v>
      </c>
      <c r="B569" t="s">
        <v>385</v>
      </c>
      <c r="C569" t="s">
        <v>470</v>
      </c>
      <c r="D569" t="s">
        <v>198</v>
      </c>
      <c r="E569" t="s">
        <v>122</v>
      </c>
      <c r="F569" t="s">
        <v>159</v>
      </c>
      <c r="G569" t="s">
        <v>160</v>
      </c>
      <c r="H569" t="s">
        <v>143</v>
      </c>
      <c r="I569" t="s">
        <v>124</v>
      </c>
      <c r="J569" t="s">
        <v>125</v>
      </c>
      <c r="K569" t="s">
        <v>471</v>
      </c>
      <c r="N569" t="s">
        <v>469</v>
      </c>
      <c r="O569" t="s">
        <v>391</v>
      </c>
      <c r="P569" t="s">
        <v>472</v>
      </c>
      <c r="Q569" t="s">
        <v>199</v>
      </c>
      <c r="R569" t="s">
        <v>131</v>
      </c>
      <c r="S569" t="s">
        <v>164</v>
      </c>
      <c r="T569" t="s">
        <v>165</v>
      </c>
      <c r="U569" t="s">
        <v>151</v>
      </c>
      <c r="V569" t="s">
        <v>135</v>
      </c>
      <c r="W569" t="s">
        <v>136</v>
      </c>
      <c r="X569" t="s">
        <v>473</v>
      </c>
      <c r="Y569" s="94">
        <v>120000</v>
      </c>
      <c r="Z569" s="94">
        <v>111876.16000000003</v>
      </c>
      <c r="AA569" s="94">
        <v>115232.44</v>
      </c>
      <c r="AB569" s="94">
        <v>115232.44</v>
      </c>
      <c r="AC569">
        <f t="shared" si="16"/>
        <v>2000</v>
      </c>
      <c r="AD569" t="str">
        <f t="shared" si="17"/>
        <v>303</v>
      </c>
    </row>
    <row r="570" spans="1:30" hidden="1" x14ac:dyDescent="0.25">
      <c r="A570" t="s">
        <v>467</v>
      </c>
      <c r="B570" t="s">
        <v>385</v>
      </c>
      <c r="C570" t="s">
        <v>470</v>
      </c>
      <c r="D570" t="s">
        <v>200</v>
      </c>
      <c r="E570" t="s">
        <v>122</v>
      </c>
      <c r="F570" t="s">
        <v>159</v>
      </c>
      <c r="G570" t="s">
        <v>160</v>
      </c>
      <c r="H570" t="s">
        <v>143</v>
      </c>
      <c r="I570" t="s">
        <v>124</v>
      </c>
      <c r="J570" t="s">
        <v>125</v>
      </c>
      <c r="K570" t="s">
        <v>471</v>
      </c>
      <c r="N570" t="s">
        <v>469</v>
      </c>
      <c r="O570" t="s">
        <v>391</v>
      </c>
      <c r="P570" t="s">
        <v>472</v>
      </c>
      <c r="Q570" t="s">
        <v>201</v>
      </c>
      <c r="R570" t="s">
        <v>131</v>
      </c>
      <c r="S570" t="s">
        <v>164</v>
      </c>
      <c r="T570" t="s">
        <v>165</v>
      </c>
      <c r="U570" t="s">
        <v>151</v>
      </c>
      <c r="V570" t="s">
        <v>135</v>
      </c>
      <c r="W570" t="s">
        <v>136</v>
      </c>
      <c r="X570" t="s">
        <v>473</v>
      </c>
      <c r="Y570" s="94">
        <v>70000</v>
      </c>
      <c r="Z570" s="94">
        <v>61132.82</v>
      </c>
      <c r="AA570" s="94">
        <v>62966.8</v>
      </c>
      <c r="AB570" s="94">
        <v>62966.8</v>
      </c>
      <c r="AC570">
        <f t="shared" si="16"/>
        <v>2000</v>
      </c>
      <c r="AD570" t="str">
        <f t="shared" si="17"/>
        <v>303</v>
      </c>
    </row>
    <row r="571" spans="1:30" hidden="1" x14ac:dyDescent="0.25">
      <c r="A571" t="s">
        <v>467</v>
      </c>
      <c r="B571" t="s">
        <v>385</v>
      </c>
      <c r="C571" t="s">
        <v>470</v>
      </c>
      <c r="D571" t="s">
        <v>202</v>
      </c>
      <c r="E571" t="s">
        <v>122</v>
      </c>
      <c r="F571" t="s">
        <v>159</v>
      </c>
      <c r="G571" t="s">
        <v>160</v>
      </c>
      <c r="H571" t="s">
        <v>143</v>
      </c>
      <c r="I571" t="s">
        <v>124</v>
      </c>
      <c r="J571" t="s">
        <v>125</v>
      </c>
      <c r="K571" t="s">
        <v>471</v>
      </c>
      <c r="N571" t="s">
        <v>469</v>
      </c>
      <c r="O571" t="s">
        <v>391</v>
      </c>
      <c r="P571" t="s">
        <v>472</v>
      </c>
      <c r="Q571" t="s">
        <v>203</v>
      </c>
      <c r="R571" t="s">
        <v>131</v>
      </c>
      <c r="S571" t="s">
        <v>164</v>
      </c>
      <c r="T571" t="s">
        <v>165</v>
      </c>
      <c r="U571" t="s">
        <v>151</v>
      </c>
      <c r="V571" t="s">
        <v>135</v>
      </c>
      <c r="W571" t="s">
        <v>136</v>
      </c>
      <c r="X571" t="s">
        <v>473</v>
      </c>
      <c r="Y571" s="94">
        <v>6000</v>
      </c>
      <c r="Z571" s="94">
        <v>3015.5</v>
      </c>
      <c r="AA571" s="94">
        <v>3105.97</v>
      </c>
      <c r="AB571" s="94">
        <v>3105.97</v>
      </c>
      <c r="AC571">
        <f t="shared" si="16"/>
        <v>2000</v>
      </c>
      <c r="AD571" t="str">
        <f t="shared" si="17"/>
        <v>303</v>
      </c>
    </row>
    <row r="572" spans="1:30" hidden="1" x14ac:dyDescent="0.25">
      <c r="A572" t="s">
        <v>467</v>
      </c>
      <c r="B572" t="s">
        <v>385</v>
      </c>
      <c r="C572" t="s">
        <v>470</v>
      </c>
      <c r="D572" t="s">
        <v>206</v>
      </c>
      <c r="E572" t="s">
        <v>122</v>
      </c>
      <c r="F572" t="s">
        <v>159</v>
      </c>
      <c r="G572" t="s">
        <v>160</v>
      </c>
      <c r="H572" t="s">
        <v>143</v>
      </c>
      <c r="I572" t="s">
        <v>124</v>
      </c>
      <c r="J572" t="s">
        <v>125</v>
      </c>
      <c r="K572" t="s">
        <v>471</v>
      </c>
      <c r="N572" t="s">
        <v>469</v>
      </c>
      <c r="O572" t="s">
        <v>391</v>
      </c>
      <c r="P572" t="s">
        <v>472</v>
      </c>
      <c r="Q572" t="s">
        <v>207</v>
      </c>
      <c r="R572" t="s">
        <v>131</v>
      </c>
      <c r="S572" t="s">
        <v>164</v>
      </c>
      <c r="T572" t="s">
        <v>165</v>
      </c>
      <c r="U572" t="s">
        <v>151</v>
      </c>
      <c r="V572" t="s">
        <v>135</v>
      </c>
      <c r="W572" t="s">
        <v>136</v>
      </c>
      <c r="X572" t="s">
        <v>473</v>
      </c>
      <c r="Y572" s="94">
        <v>8000</v>
      </c>
      <c r="Z572" s="94">
        <v>9187.7530000000006</v>
      </c>
      <c r="AA572" s="94">
        <v>9463.39</v>
      </c>
      <c r="AB572" s="94">
        <v>9463.39</v>
      </c>
      <c r="AC572">
        <f t="shared" si="16"/>
        <v>2000</v>
      </c>
      <c r="AD572" t="str">
        <f t="shared" si="17"/>
        <v>303</v>
      </c>
    </row>
    <row r="573" spans="1:30" hidden="1" x14ac:dyDescent="0.25">
      <c r="A573" t="s">
        <v>467</v>
      </c>
      <c r="B573" t="s">
        <v>385</v>
      </c>
      <c r="C573" t="s">
        <v>470</v>
      </c>
      <c r="D573" t="s">
        <v>208</v>
      </c>
      <c r="E573" t="s">
        <v>122</v>
      </c>
      <c r="F573" t="s">
        <v>159</v>
      </c>
      <c r="G573" t="s">
        <v>160</v>
      </c>
      <c r="H573" t="s">
        <v>143</v>
      </c>
      <c r="I573" t="s">
        <v>124</v>
      </c>
      <c r="J573" t="s">
        <v>125</v>
      </c>
      <c r="K573" t="s">
        <v>471</v>
      </c>
      <c r="N573" t="s">
        <v>469</v>
      </c>
      <c r="O573" t="s">
        <v>391</v>
      </c>
      <c r="P573" t="s">
        <v>472</v>
      </c>
      <c r="Q573" t="s">
        <v>209</v>
      </c>
      <c r="R573" t="s">
        <v>131</v>
      </c>
      <c r="S573" t="s">
        <v>164</v>
      </c>
      <c r="T573" t="s">
        <v>165</v>
      </c>
      <c r="U573" t="s">
        <v>151</v>
      </c>
      <c r="V573" t="s">
        <v>135</v>
      </c>
      <c r="W573" t="s">
        <v>136</v>
      </c>
      <c r="X573" t="s">
        <v>473</v>
      </c>
      <c r="Y573" s="94">
        <v>6000</v>
      </c>
      <c r="Z573" s="94">
        <v>1890</v>
      </c>
      <c r="AA573" s="94">
        <v>1946.7</v>
      </c>
      <c r="AB573" s="94">
        <v>1946.7</v>
      </c>
      <c r="AC573">
        <f t="shared" si="16"/>
        <v>2000</v>
      </c>
      <c r="AD573" t="str">
        <f t="shared" si="17"/>
        <v>303</v>
      </c>
    </row>
    <row r="574" spans="1:30" hidden="1" x14ac:dyDescent="0.25">
      <c r="A574" t="s">
        <v>467</v>
      </c>
      <c r="B574" t="s">
        <v>385</v>
      </c>
      <c r="C574" t="s">
        <v>470</v>
      </c>
      <c r="D574" t="s">
        <v>210</v>
      </c>
      <c r="E574" t="s">
        <v>122</v>
      </c>
      <c r="F574" t="s">
        <v>159</v>
      </c>
      <c r="G574" t="s">
        <v>160</v>
      </c>
      <c r="H574" t="s">
        <v>143</v>
      </c>
      <c r="I574" t="s">
        <v>124</v>
      </c>
      <c r="J574" t="s">
        <v>125</v>
      </c>
      <c r="K574" t="s">
        <v>471</v>
      </c>
      <c r="N574" t="s">
        <v>469</v>
      </c>
      <c r="O574" t="s">
        <v>391</v>
      </c>
      <c r="P574" t="s">
        <v>472</v>
      </c>
      <c r="Q574" t="s">
        <v>211</v>
      </c>
      <c r="R574" t="s">
        <v>131</v>
      </c>
      <c r="S574" t="s">
        <v>164</v>
      </c>
      <c r="T574" t="s">
        <v>165</v>
      </c>
      <c r="U574" t="s">
        <v>151</v>
      </c>
      <c r="V574" t="s">
        <v>135</v>
      </c>
      <c r="W574" t="s">
        <v>136</v>
      </c>
      <c r="X574" t="s">
        <v>473</v>
      </c>
      <c r="Y574" s="94">
        <v>8000</v>
      </c>
      <c r="Z574" s="94">
        <v>5862.1600000000008</v>
      </c>
      <c r="AA574" s="94">
        <v>6038.02</v>
      </c>
      <c r="AB574" s="94">
        <v>6038.02</v>
      </c>
      <c r="AC574">
        <f t="shared" si="16"/>
        <v>2000</v>
      </c>
      <c r="AD574" t="str">
        <f t="shared" si="17"/>
        <v>303</v>
      </c>
    </row>
    <row r="575" spans="1:30" hidden="1" x14ac:dyDescent="0.25">
      <c r="A575" t="s">
        <v>467</v>
      </c>
      <c r="B575" t="s">
        <v>385</v>
      </c>
      <c r="C575" t="s">
        <v>470</v>
      </c>
      <c r="D575" t="s">
        <v>212</v>
      </c>
      <c r="E575" t="s">
        <v>122</v>
      </c>
      <c r="F575" t="s">
        <v>159</v>
      </c>
      <c r="G575" t="s">
        <v>160</v>
      </c>
      <c r="H575" t="s">
        <v>143</v>
      </c>
      <c r="I575" t="s">
        <v>124</v>
      </c>
      <c r="J575" t="s">
        <v>125</v>
      </c>
      <c r="K575" t="s">
        <v>471</v>
      </c>
      <c r="N575" t="s">
        <v>469</v>
      </c>
      <c r="O575" t="s">
        <v>391</v>
      </c>
      <c r="P575" t="s">
        <v>472</v>
      </c>
      <c r="Q575" t="s">
        <v>213</v>
      </c>
      <c r="R575" t="s">
        <v>131</v>
      </c>
      <c r="S575" t="s">
        <v>164</v>
      </c>
      <c r="T575" t="s">
        <v>165</v>
      </c>
      <c r="U575" t="s">
        <v>151</v>
      </c>
      <c r="V575" t="s">
        <v>135</v>
      </c>
      <c r="W575" t="s">
        <v>136</v>
      </c>
      <c r="X575" t="s">
        <v>473</v>
      </c>
      <c r="Y575" s="94">
        <v>6000</v>
      </c>
      <c r="Z575" s="94">
        <v>3000</v>
      </c>
      <c r="AA575" s="94">
        <v>3090</v>
      </c>
      <c r="AB575" s="94">
        <v>3090</v>
      </c>
      <c r="AC575">
        <f t="shared" si="16"/>
        <v>2000</v>
      </c>
      <c r="AD575" t="str">
        <f t="shared" si="17"/>
        <v>303</v>
      </c>
    </row>
    <row r="576" spans="1:30" hidden="1" x14ac:dyDescent="0.25">
      <c r="A576" t="s">
        <v>467</v>
      </c>
      <c r="B576" t="s">
        <v>385</v>
      </c>
      <c r="C576" t="s">
        <v>470</v>
      </c>
      <c r="D576" t="s">
        <v>404</v>
      </c>
      <c r="E576" t="s">
        <v>122</v>
      </c>
      <c r="F576" t="s">
        <v>159</v>
      </c>
      <c r="G576" t="s">
        <v>160</v>
      </c>
      <c r="H576" t="s">
        <v>143</v>
      </c>
      <c r="I576" t="s">
        <v>124</v>
      </c>
      <c r="J576" t="s">
        <v>125</v>
      </c>
      <c r="K576" t="s">
        <v>471</v>
      </c>
      <c r="N576" t="s">
        <v>469</v>
      </c>
      <c r="O576" t="s">
        <v>391</v>
      </c>
      <c r="P576" t="s">
        <v>472</v>
      </c>
      <c r="Q576" t="s">
        <v>406</v>
      </c>
      <c r="R576" t="s">
        <v>131</v>
      </c>
      <c r="S576" t="s">
        <v>164</v>
      </c>
      <c r="T576" t="s">
        <v>165</v>
      </c>
      <c r="U576" t="s">
        <v>151</v>
      </c>
      <c r="V576" t="s">
        <v>135</v>
      </c>
      <c r="W576" t="s">
        <v>136</v>
      </c>
      <c r="X576" t="s">
        <v>473</v>
      </c>
      <c r="Y576" s="94">
        <v>12000</v>
      </c>
      <c r="Z576" s="94">
        <v>11459.86</v>
      </c>
      <c r="AA576" s="94">
        <v>11803.66</v>
      </c>
      <c r="AB576" s="94">
        <v>11803.66</v>
      </c>
      <c r="AC576">
        <f t="shared" si="16"/>
        <v>2000</v>
      </c>
      <c r="AD576" t="str">
        <f t="shared" si="17"/>
        <v>303</v>
      </c>
    </row>
    <row r="577" spans="1:30" hidden="1" x14ac:dyDescent="0.25">
      <c r="A577" t="s">
        <v>467</v>
      </c>
      <c r="B577" t="s">
        <v>385</v>
      </c>
      <c r="C577" t="s">
        <v>470</v>
      </c>
      <c r="D577" t="s">
        <v>214</v>
      </c>
      <c r="E577" t="s">
        <v>122</v>
      </c>
      <c r="F577" t="s">
        <v>159</v>
      </c>
      <c r="G577" t="s">
        <v>160</v>
      </c>
      <c r="H577" t="s">
        <v>143</v>
      </c>
      <c r="I577" t="s">
        <v>124</v>
      </c>
      <c r="J577" t="s">
        <v>125</v>
      </c>
      <c r="K577" t="s">
        <v>471</v>
      </c>
      <c r="N577" t="s">
        <v>469</v>
      </c>
      <c r="O577" t="s">
        <v>391</v>
      </c>
      <c r="P577" t="s">
        <v>472</v>
      </c>
      <c r="Q577" t="s">
        <v>215</v>
      </c>
      <c r="R577" t="s">
        <v>131</v>
      </c>
      <c r="S577" t="s">
        <v>164</v>
      </c>
      <c r="T577" t="s">
        <v>165</v>
      </c>
      <c r="U577" t="s">
        <v>151</v>
      </c>
      <c r="V577" t="s">
        <v>135</v>
      </c>
      <c r="W577" t="s">
        <v>136</v>
      </c>
      <c r="X577" t="s">
        <v>473</v>
      </c>
      <c r="Y577" s="94">
        <v>800000</v>
      </c>
      <c r="Z577" s="94">
        <v>790306.45</v>
      </c>
      <c r="AA577" s="94">
        <v>814015.64</v>
      </c>
      <c r="AB577" s="94">
        <v>814015.64</v>
      </c>
      <c r="AC577">
        <f t="shared" si="16"/>
        <v>2000</v>
      </c>
      <c r="AD577" t="str">
        <f t="shared" si="17"/>
        <v>303</v>
      </c>
    </row>
    <row r="578" spans="1:30" hidden="1" x14ac:dyDescent="0.25">
      <c r="A578" t="s">
        <v>467</v>
      </c>
      <c r="B578" t="s">
        <v>385</v>
      </c>
      <c r="C578" t="s">
        <v>470</v>
      </c>
      <c r="D578" t="s">
        <v>476</v>
      </c>
      <c r="E578" t="s">
        <v>122</v>
      </c>
      <c r="F578" t="s">
        <v>159</v>
      </c>
      <c r="G578" t="s">
        <v>160</v>
      </c>
      <c r="H578" t="s">
        <v>143</v>
      </c>
      <c r="I578" t="s">
        <v>124</v>
      </c>
      <c r="J578" t="s">
        <v>125</v>
      </c>
      <c r="K578" t="s">
        <v>471</v>
      </c>
      <c r="N578" t="s">
        <v>469</v>
      </c>
      <c r="O578" t="s">
        <v>391</v>
      </c>
      <c r="P578" t="s">
        <v>472</v>
      </c>
      <c r="Q578" t="s">
        <v>477</v>
      </c>
      <c r="R578" t="s">
        <v>131</v>
      </c>
      <c r="S578" t="s">
        <v>164</v>
      </c>
      <c r="T578" t="s">
        <v>165</v>
      </c>
      <c r="U578" t="s">
        <v>151</v>
      </c>
      <c r="V578" t="s">
        <v>135</v>
      </c>
      <c r="W578" t="s">
        <v>136</v>
      </c>
      <c r="X578" t="s">
        <v>473</v>
      </c>
      <c r="Y578" s="94">
        <v>15000</v>
      </c>
      <c r="Z578" s="94">
        <v>11827.25</v>
      </c>
      <c r="AA578" s="94">
        <v>12182.07</v>
      </c>
      <c r="AB578" s="94">
        <v>12182.07</v>
      </c>
      <c r="AC578">
        <f t="shared" si="16"/>
        <v>2000</v>
      </c>
      <c r="AD578" t="str">
        <f t="shared" si="17"/>
        <v>303</v>
      </c>
    </row>
    <row r="579" spans="1:30" hidden="1" x14ac:dyDescent="0.25">
      <c r="A579" t="s">
        <v>467</v>
      </c>
      <c r="B579" t="s">
        <v>385</v>
      </c>
      <c r="C579" t="s">
        <v>470</v>
      </c>
      <c r="D579" t="s">
        <v>218</v>
      </c>
      <c r="E579" t="s">
        <v>122</v>
      </c>
      <c r="F579" t="s">
        <v>159</v>
      </c>
      <c r="G579" t="s">
        <v>160</v>
      </c>
      <c r="H579" t="s">
        <v>143</v>
      </c>
      <c r="I579" t="s">
        <v>124</v>
      </c>
      <c r="J579" t="s">
        <v>125</v>
      </c>
      <c r="K579" t="s">
        <v>471</v>
      </c>
      <c r="N579" t="s">
        <v>469</v>
      </c>
      <c r="O579" t="s">
        <v>391</v>
      </c>
      <c r="P579" t="s">
        <v>472</v>
      </c>
      <c r="Q579" t="s">
        <v>219</v>
      </c>
      <c r="R579" t="s">
        <v>131</v>
      </c>
      <c r="S579" t="s">
        <v>164</v>
      </c>
      <c r="T579" t="s">
        <v>165</v>
      </c>
      <c r="U579" t="s">
        <v>151</v>
      </c>
      <c r="V579" t="s">
        <v>135</v>
      </c>
      <c r="W579" t="s">
        <v>136</v>
      </c>
      <c r="X579" t="s">
        <v>473</v>
      </c>
      <c r="Y579" s="94">
        <v>8000</v>
      </c>
      <c r="Z579" s="94">
        <v>3799.9999999999991</v>
      </c>
      <c r="AA579" s="94">
        <v>3914</v>
      </c>
      <c r="AB579" s="94">
        <v>3914</v>
      </c>
      <c r="AC579">
        <f t="shared" ref="AC579:AC642" si="18">MID(D579,1,1)*1000</f>
        <v>2000</v>
      </c>
      <c r="AD579" t="str">
        <f t="shared" ref="AD579:AD642" si="19">MID(A579,6,3)</f>
        <v>303</v>
      </c>
    </row>
    <row r="580" spans="1:30" hidden="1" x14ac:dyDescent="0.25">
      <c r="A580" t="s">
        <v>467</v>
      </c>
      <c r="B580" t="s">
        <v>385</v>
      </c>
      <c r="C580" t="s">
        <v>470</v>
      </c>
      <c r="D580" t="s">
        <v>478</v>
      </c>
      <c r="E580" t="s">
        <v>122</v>
      </c>
      <c r="F580" t="s">
        <v>159</v>
      </c>
      <c r="G580" t="s">
        <v>160</v>
      </c>
      <c r="H580" t="s">
        <v>143</v>
      </c>
      <c r="I580" t="s">
        <v>124</v>
      </c>
      <c r="J580" t="s">
        <v>125</v>
      </c>
      <c r="K580" t="s">
        <v>471</v>
      </c>
      <c r="N580" t="s">
        <v>469</v>
      </c>
      <c r="O580" t="s">
        <v>391</v>
      </c>
      <c r="P580" t="s">
        <v>472</v>
      </c>
      <c r="Q580" t="s">
        <v>479</v>
      </c>
      <c r="R580" t="s">
        <v>131</v>
      </c>
      <c r="S580" t="s">
        <v>164</v>
      </c>
      <c r="T580" t="s">
        <v>165</v>
      </c>
      <c r="U580" t="s">
        <v>151</v>
      </c>
      <c r="V580" t="s">
        <v>135</v>
      </c>
      <c r="W580" t="s">
        <v>136</v>
      </c>
      <c r="X580" t="s">
        <v>473</v>
      </c>
      <c r="Y580" s="94">
        <v>6000</v>
      </c>
      <c r="Z580" s="94">
        <v>3000</v>
      </c>
      <c r="AA580" s="94">
        <v>3090</v>
      </c>
      <c r="AB580" s="94">
        <v>3090</v>
      </c>
      <c r="AC580">
        <f t="shared" si="18"/>
        <v>2000</v>
      </c>
      <c r="AD580" t="str">
        <f t="shared" si="19"/>
        <v>303</v>
      </c>
    </row>
    <row r="581" spans="1:30" hidden="1" x14ac:dyDescent="0.25">
      <c r="A581" t="s">
        <v>467</v>
      </c>
      <c r="B581" t="s">
        <v>385</v>
      </c>
      <c r="C581" t="s">
        <v>470</v>
      </c>
      <c r="D581" t="s">
        <v>224</v>
      </c>
      <c r="E581" t="s">
        <v>122</v>
      </c>
      <c r="F581" t="s">
        <v>159</v>
      </c>
      <c r="G581" t="s">
        <v>160</v>
      </c>
      <c r="H581" t="s">
        <v>143</v>
      </c>
      <c r="I581" t="s">
        <v>124</v>
      </c>
      <c r="J581" t="s">
        <v>125</v>
      </c>
      <c r="K581" t="s">
        <v>471</v>
      </c>
      <c r="N581" t="s">
        <v>469</v>
      </c>
      <c r="O581" t="s">
        <v>391</v>
      </c>
      <c r="P581" t="s">
        <v>472</v>
      </c>
      <c r="Q581" t="s">
        <v>225</v>
      </c>
      <c r="R581" t="s">
        <v>131</v>
      </c>
      <c r="S581" t="s">
        <v>164</v>
      </c>
      <c r="T581" t="s">
        <v>165</v>
      </c>
      <c r="U581" t="s">
        <v>151</v>
      </c>
      <c r="V581" t="s">
        <v>135</v>
      </c>
      <c r="W581" t="s">
        <v>136</v>
      </c>
      <c r="X581" t="s">
        <v>473</v>
      </c>
      <c r="Y581" s="94">
        <v>6000</v>
      </c>
      <c r="Z581" s="94">
        <v>3000</v>
      </c>
      <c r="AA581" s="94">
        <v>3090</v>
      </c>
      <c r="AB581" s="94">
        <v>3090</v>
      </c>
      <c r="AC581">
        <f t="shared" si="18"/>
        <v>2000</v>
      </c>
      <c r="AD581" t="str">
        <f t="shared" si="19"/>
        <v>303</v>
      </c>
    </row>
    <row r="582" spans="1:30" hidden="1" x14ac:dyDescent="0.25">
      <c r="A582" t="s">
        <v>467</v>
      </c>
      <c r="B582" t="s">
        <v>385</v>
      </c>
      <c r="C582" t="s">
        <v>470</v>
      </c>
      <c r="D582" t="s">
        <v>226</v>
      </c>
      <c r="E582" t="s">
        <v>122</v>
      </c>
      <c r="F582" t="s">
        <v>159</v>
      </c>
      <c r="G582" t="s">
        <v>160</v>
      </c>
      <c r="H582" t="s">
        <v>143</v>
      </c>
      <c r="I582" t="s">
        <v>124</v>
      </c>
      <c r="J582" t="s">
        <v>125</v>
      </c>
      <c r="K582" t="s">
        <v>471</v>
      </c>
      <c r="N582" t="s">
        <v>469</v>
      </c>
      <c r="O582" t="s">
        <v>391</v>
      </c>
      <c r="P582" t="s">
        <v>472</v>
      </c>
      <c r="Q582" t="s">
        <v>227</v>
      </c>
      <c r="R582" t="s">
        <v>131</v>
      </c>
      <c r="S582" t="s">
        <v>164</v>
      </c>
      <c r="T582" t="s">
        <v>165</v>
      </c>
      <c r="U582" t="s">
        <v>151</v>
      </c>
      <c r="V582" t="s">
        <v>135</v>
      </c>
      <c r="W582" t="s">
        <v>136</v>
      </c>
      <c r="X582" t="s">
        <v>473</v>
      </c>
      <c r="Y582" s="94">
        <v>6000</v>
      </c>
      <c r="Z582" s="94">
        <v>3590</v>
      </c>
      <c r="AA582" s="94">
        <v>3697.7</v>
      </c>
      <c r="AB582" s="94">
        <v>3697.7</v>
      </c>
      <c r="AC582">
        <f t="shared" si="18"/>
        <v>2000</v>
      </c>
      <c r="AD582" t="str">
        <f t="shared" si="19"/>
        <v>303</v>
      </c>
    </row>
    <row r="583" spans="1:30" hidden="1" x14ac:dyDescent="0.25">
      <c r="A583" t="s">
        <v>467</v>
      </c>
      <c r="B583" t="s">
        <v>385</v>
      </c>
      <c r="C583" t="s">
        <v>470</v>
      </c>
      <c r="D583" t="s">
        <v>230</v>
      </c>
      <c r="E583" t="s">
        <v>122</v>
      </c>
      <c r="F583" t="s">
        <v>159</v>
      </c>
      <c r="G583" t="s">
        <v>160</v>
      </c>
      <c r="H583" t="s">
        <v>143</v>
      </c>
      <c r="I583" t="s">
        <v>124</v>
      </c>
      <c r="J583" t="s">
        <v>125</v>
      </c>
      <c r="K583" t="s">
        <v>471</v>
      </c>
      <c r="N583" t="s">
        <v>469</v>
      </c>
      <c r="O583" t="s">
        <v>391</v>
      </c>
      <c r="P583" t="s">
        <v>472</v>
      </c>
      <c r="Q583" t="s">
        <v>231</v>
      </c>
      <c r="R583" t="s">
        <v>131</v>
      </c>
      <c r="S583" t="s">
        <v>164</v>
      </c>
      <c r="T583" t="s">
        <v>165</v>
      </c>
      <c r="U583" t="s">
        <v>151</v>
      </c>
      <c r="V583" t="s">
        <v>135</v>
      </c>
      <c r="W583" t="s">
        <v>136</v>
      </c>
      <c r="X583" t="s">
        <v>473</v>
      </c>
      <c r="Y583" s="94">
        <v>100000</v>
      </c>
      <c r="Z583" s="94">
        <v>28234.782608695656</v>
      </c>
      <c r="AA583" s="94">
        <v>29081.83</v>
      </c>
      <c r="AB583" s="94">
        <v>29081.83</v>
      </c>
      <c r="AC583">
        <f t="shared" si="18"/>
        <v>2000</v>
      </c>
      <c r="AD583" t="str">
        <f t="shared" si="19"/>
        <v>303</v>
      </c>
    </row>
    <row r="584" spans="1:30" hidden="1" x14ac:dyDescent="0.25">
      <c r="A584" t="s">
        <v>467</v>
      </c>
      <c r="B584" t="s">
        <v>385</v>
      </c>
      <c r="C584" t="s">
        <v>470</v>
      </c>
      <c r="D584" t="s">
        <v>232</v>
      </c>
      <c r="E584" t="s">
        <v>122</v>
      </c>
      <c r="F584" t="s">
        <v>159</v>
      </c>
      <c r="G584" t="s">
        <v>160</v>
      </c>
      <c r="H584" t="s">
        <v>143</v>
      </c>
      <c r="I584" t="s">
        <v>124</v>
      </c>
      <c r="J584" t="s">
        <v>125</v>
      </c>
      <c r="K584" t="s">
        <v>471</v>
      </c>
      <c r="N584" t="s">
        <v>469</v>
      </c>
      <c r="O584" t="s">
        <v>391</v>
      </c>
      <c r="P584" t="s">
        <v>472</v>
      </c>
      <c r="Q584" t="s">
        <v>233</v>
      </c>
      <c r="R584" t="s">
        <v>131</v>
      </c>
      <c r="S584" t="s">
        <v>164</v>
      </c>
      <c r="T584" t="s">
        <v>165</v>
      </c>
      <c r="U584" t="s">
        <v>151</v>
      </c>
      <c r="V584" t="s">
        <v>135</v>
      </c>
      <c r="W584" t="s">
        <v>136</v>
      </c>
      <c r="X584" t="s">
        <v>473</v>
      </c>
      <c r="Y584" s="94">
        <v>3000</v>
      </c>
      <c r="Z584" s="94">
        <v>2049.4</v>
      </c>
      <c r="AA584" s="94">
        <v>2110.88</v>
      </c>
      <c r="AB584" s="94">
        <v>2110.88</v>
      </c>
      <c r="AC584">
        <f t="shared" si="18"/>
        <v>2000</v>
      </c>
      <c r="AD584" t="str">
        <f t="shared" si="19"/>
        <v>303</v>
      </c>
    </row>
    <row r="585" spans="1:30" hidden="1" x14ac:dyDescent="0.25">
      <c r="A585" t="s">
        <v>467</v>
      </c>
      <c r="B585" t="s">
        <v>385</v>
      </c>
      <c r="C585" t="s">
        <v>470</v>
      </c>
      <c r="D585" t="s">
        <v>158</v>
      </c>
      <c r="E585" t="s">
        <v>122</v>
      </c>
      <c r="F585" t="s">
        <v>159</v>
      </c>
      <c r="G585" t="s">
        <v>160</v>
      </c>
      <c r="H585" t="s">
        <v>143</v>
      </c>
      <c r="I585" t="s">
        <v>124</v>
      </c>
      <c r="J585" t="s">
        <v>125</v>
      </c>
      <c r="K585" t="s">
        <v>471</v>
      </c>
      <c r="N585" t="s">
        <v>469</v>
      </c>
      <c r="O585" t="s">
        <v>391</v>
      </c>
      <c r="P585" t="s">
        <v>472</v>
      </c>
      <c r="Q585" t="s">
        <v>163</v>
      </c>
      <c r="R585" t="s">
        <v>131</v>
      </c>
      <c r="S585" t="s">
        <v>164</v>
      </c>
      <c r="T585" t="s">
        <v>165</v>
      </c>
      <c r="U585" t="s">
        <v>151</v>
      </c>
      <c r="V585" t="s">
        <v>135</v>
      </c>
      <c r="W585" t="s">
        <v>136</v>
      </c>
      <c r="X585" t="s">
        <v>473</v>
      </c>
      <c r="Y585" s="94">
        <v>30081.68</v>
      </c>
      <c r="Z585" s="94">
        <v>0</v>
      </c>
      <c r="AA585" s="94">
        <v>0</v>
      </c>
      <c r="AB585" s="94">
        <v>0</v>
      </c>
      <c r="AC585">
        <f t="shared" si="18"/>
        <v>3000</v>
      </c>
      <c r="AD585" t="str">
        <f t="shared" si="19"/>
        <v>303</v>
      </c>
    </row>
    <row r="586" spans="1:30" hidden="1" x14ac:dyDescent="0.25">
      <c r="A586" t="s">
        <v>467</v>
      </c>
      <c r="B586" t="s">
        <v>385</v>
      </c>
      <c r="C586" t="s">
        <v>470</v>
      </c>
      <c r="D586" t="s">
        <v>240</v>
      </c>
      <c r="E586" t="s">
        <v>122</v>
      </c>
      <c r="F586" t="s">
        <v>159</v>
      </c>
      <c r="G586" t="s">
        <v>160</v>
      </c>
      <c r="H586" t="s">
        <v>143</v>
      </c>
      <c r="I586" t="s">
        <v>124</v>
      </c>
      <c r="J586" t="s">
        <v>125</v>
      </c>
      <c r="K586" t="s">
        <v>471</v>
      </c>
      <c r="N586" t="s">
        <v>469</v>
      </c>
      <c r="O586" t="s">
        <v>391</v>
      </c>
      <c r="P586" t="s">
        <v>472</v>
      </c>
      <c r="Q586" t="s">
        <v>241</v>
      </c>
      <c r="R586" t="s">
        <v>131</v>
      </c>
      <c r="S586" t="s">
        <v>164</v>
      </c>
      <c r="T586" t="s">
        <v>165</v>
      </c>
      <c r="U586" t="s">
        <v>151</v>
      </c>
      <c r="V586" t="s">
        <v>135</v>
      </c>
      <c r="W586" t="s">
        <v>136</v>
      </c>
      <c r="X586" t="s">
        <v>473</v>
      </c>
      <c r="Y586" s="94">
        <v>30000</v>
      </c>
      <c r="Z586" s="94">
        <v>57199.54</v>
      </c>
      <c r="AA586" s="94">
        <v>58915.53</v>
      </c>
      <c r="AB586" s="94">
        <v>58915.53</v>
      </c>
      <c r="AC586">
        <f t="shared" si="18"/>
        <v>3000</v>
      </c>
      <c r="AD586" t="str">
        <f t="shared" si="19"/>
        <v>303</v>
      </c>
    </row>
    <row r="587" spans="1:30" hidden="1" x14ac:dyDescent="0.25">
      <c r="A587" t="s">
        <v>467</v>
      </c>
      <c r="B587" t="s">
        <v>385</v>
      </c>
      <c r="C587" t="s">
        <v>470</v>
      </c>
      <c r="D587" t="s">
        <v>167</v>
      </c>
      <c r="E587" t="s">
        <v>122</v>
      </c>
      <c r="F587" t="s">
        <v>159</v>
      </c>
      <c r="G587" t="s">
        <v>160</v>
      </c>
      <c r="H587" t="s">
        <v>143</v>
      </c>
      <c r="I587" t="s">
        <v>124</v>
      </c>
      <c r="J587" t="s">
        <v>125</v>
      </c>
      <c r="K587" t="s">
        <v>471</v>
      </c>
      <c r="N587" t="s">
        <v>469</v>
      </c>
      <c r="O587" t="s">
        <v>391</v>
      </c>
      <c r="P587" t="s">
        <v>472</v>
      </c>
      <c r="Q587" t="s">
        <v>168</v>
      </c>
      <c r="R587" t="s">
        <v>131</v>
      </c>
      <c r="S587" t="s">
        <v>164</v>
      </c>
      <c r="T587" t="s">
        <v>165</v>
      </c>
      <c r="U587" t="s">
        <v>151</v>
      </c>
      <c r="V587" t="s">
        <v>135</v>
      </c>
      <c r="W587" t="s">
        <v>136</v>
      </c>
      <c r="X587" t="s">
        <v>473</v>
      </c>
      <c r="Y587" s="94">
        <v>388817.91999999998</v>
      </c>
      <c r="Z587" s="94">
        <v>190725.72</v>
      </c>
      <c r="AA587" s="94">
        <v>196447.49160000001</v>
      </c>
      <c r="AB587" s="94">
        <v>196447.49</v>
      </c>
      <c r="AC587">
        <f t="shared" si="18"/>
        <v>3000</v>
      </c>
      <c r="AD587" t="str">
        <f t="shared" si="19"/>
        <v>303</v>
      </c>
    </row>
    <row r="588" spans="1:30" hidden="1" x14ac:dyDescent="0.25">
      <c r="A588" t="s">
        <v>467</v>
      </c>
      <c r="B588" t="s">
        <v>385</v>
      </c>
      <c r="C588" t="s">
        <v>470</v>
      </c>
      <c r="D588" t="s">
        <v>242</v>
      </c>
      <c r="E588" t="s">
        <v>122</v>
      </c>
      <c r="F588" t="s">
        <v>159</v>
      </c>
      <c r="G588" t="s">
        <v>160</v>
      </c>
      <c r="H588" t="s">
        <v>143</v>
      </c>
      <c r="I588" t="s">
        <v>124</v>
      </c>
      <c r="J588" t="s">
        <v>125</v>
      </c>
      <c r="K588" t="s">
        <v>471</v>
      </c>
      <c r="N588" t="s">
        <v>469</v>
      </c>
      <c r="O588" t="s">
        <v>391</v>
      </c>
      <c r="P588" t="s">
        <v>472</v>
      </c>
      <c r="Q588" t="s">
        <v>243</v>
      </c>
      <c r="R588" t="s">
        <v>131</v>
      </c>
      <c r="S588" t="s">
        <v>164</v>
      </c>
      <c r="T588" t="s">
        <v>165</v>
      </c>
      <c r="U588" t="s">
        <v>151</v>
      </c>
      <c r="V588" t="s">
        <v>135</v>
      </c>
      <c r="W588" t="s">
        <v>136</v>
      </c>
      <c r="X588" t="s">
        <v>473</v>
      </c>
      <c r="Y588" s="94">
        <v>6000</v>
      </c>
      <c r="Z588" s="94">
        <v>4409.1511111111113</v>
      </c>
      <c r="AA588" s="94">
        <v>4541.43</v>
      </c>
      <c r="AB588" s="94">
        <v>4541.43</v>
      </c>
      <c r="AC588">
        <f t="shared" si="18"/>
        <v>3000</v>
      </c>
      <c r="AD588" t="str">
        <f t="shared" si="19"/>
        <v>303</v>
      </c>
    </row>
    <row r="589" spans="1:30" hidden="1" x14ac:dyDescent="0.25">
      <c r="A589" t="s">
        <v>467</v>
      </c>
      <c r="B589" t="s">
        <v>385</v>
      </c>
      <c r="C589" t="s">
        <v>470</v>
      </c>
      <c r="D589" t="s">
        <v>244</v>
      </c>
      <c r="E589" t="s">
        <v>122</v>
      </c>
      <c r="F589" t="s">
        <v>159</v>
      </c>
      <c r="G589" t="s">
        <v>160</v>
      </c>
      <c r="H589" t="s">
        <v>143</v>
      </c>
      <c r="I589" t="s">
        <v>124</v>
      </c>
      <c r="J589" t="s">
        <v>125</v>
      </c>
      <c r="K589" t="s">
        <v>471</v>
      </c>
      <c r="N589" t="s">
        <v>469</v>
      </c>
      <c r="O589" t="s">
        <v>391</v>
      </c>
      <c r="P589" t="s">
        <v>472</v>
      </c>
      <c r="Q589" t="s">
        <v>245</v>
      </c>
      <c r="R589" t="s">
        <v>131</v>
      </c>
      <c r="S589" t="s">
        <v>164</v>
      </c>
      <c r="T589" t="s">
        <v>165</v>
      </c>
      <c r="U589" t="s">
        <v>151</v>
      </c>
      <c r="V589" t="s">
        <v>135</v>
      </c>
      <c r="W589" t="s">
        <v>136</v>
      </c>
      <c r="X589" t="s">
        <v>473</v>
      </c>
      <c r="Y589" s="94">
        <v>4984310.91</v>
      </c>
      <c r="Z589" s="94">
        <v>5306400.6800000016</v>
      </c>
      <c r="AA589" s="94">
        <v>5465592.7004000014</v>
      </c>
      <c r="AB589" s="94">
        <v>5465592.7000000002</v>
      </c>
      <c r="AC589">
        <f t="shared" si="18"/>
        <v>3000</v>
      </c>
      <c r="AD589" t="str">
        <f t="shared" si="19"/>
        <v>303</v>
      </c>
    </row>
    <row r="590" spans="1:30" hidden="1" x14ac:dyDescent="0.25">
      <c r="A590" t="s">
        <v>467</v>
      </c>
      <c r="B590" t="s">
        <v>385</v>
      </c>
      <c r="C590" t="s">
        <v>470</v>
      </c>
      <c r="D590" t="s">
        <v>291</v>
      </c>
      <c r="E590" t="s">
        <v>122</v>
      </c>
      <c r="F590" t="s">
        <v>159</v>
      </c>
      <c r="G590" t="s">
        <v>160</v>
      </c>
      <c r="H590" t="s">
        <v>143</v>
      </c>
      <c r="I590" t="s">
        <v>124</v>
      </c>
      <c r="J590" t="s">
        <v>125</v>
      </c>
      <c r="K590" t="s">
        <v>471</v>
      </c>
      <c r="N590" t="s">
        <v>469</v>
      </c>
      <c r="O590" t="s">
        <v>391</v>
      </c>
      <c r="P590" t="s">
        <v>472</v>
      </c>
      <c r="Q590" t="s">
        <v>169</v>
      </c>
      <c r="R590" t="s">
        <v>131</v>
      </c>
      <c r="S590" t="s">
        <v>164</v>
      </c>
      <c r="T590" t="s">
        <v>165</v>
      </c>
      <c r="U590" t="s">
        <v>151</v>
      </c>
      <c r="V590" t="s">
        <v>135</v>
      </c>
      <c r="W590" t="s">
        <v>136</v>
      </c>
      <c r="X590" t="s">
        <v>473</v>
      </c>
      <c r="Y590" s="94">
        <v>60000</v>
      </c>
      <c r="Z590" s="94">
        <v>98527.003157925617</v>
      </c>
      <c r="AA590" s="94">
        <v>101482.81325266339</v>
      </c>
      <c r="AB590" s="94">
        <v>101482.81</v>
      </c>
      <c r="AC590">
        <f t="shared" si="18"/>
        <v>3000</v>
      </c>
      <c r="AD590" t="str">
        <f t="shared" si="19"/>
        <v>303</v>
      </c>
    </row>
    <row r="591" spans="1:30" hidden="1" x14ac:dyDescent="0.25">
      <c r="A591" t="s">
        <v>467</v>
      </c>
      <c r="B591" t="s">
        <v>385</v>
      </c>
      <c r="C591" t="s">
        <v>470</v>
      </c>
      <c r="D591" t="s">
        <v>248</v>
      </c>
      <c r="E591" t="s">
        <v>122</v>
      </c>
      <c r="F591" t="s">
        <v>159</v>
      </c>
      <c r="G591" t="s">
        <v>160</v>
      </c>
      <c r="H591" t="s">
        <v>143</v>
      </c>
      <c r="I591" t="s">
        <v>124</v>
      </c>
      <c r="J591" t="s">
        <v>125</v>
      </c>
      <c r="K591" t="s">
        <v>471</v>
      </c>
      <c r="N591" t="s">
        <v>469</v>
      </c>
      <c r="O591" t="s">
        <v>391</v>
      </c>
      <c r="P591" t="s">
        <v>472</v>
      </c>
      <c r="Q591" t="s">
        <v>249</v>
      </c>
      <c r="R591" t="s">
        <v>131</v>
      </c>
      <c r="S591" t="s">
        <v>164</v>
      </c>
      <c r="T591" t="s">
        <v>165</v>
      </c>
      <c r="U591" t="s">
        <v>151</v>
      </c>
      <c r="V591" t="s">
        <v>135</v>
      </c>
      <c r="W591" t="s">
        <v>136</v>
      </c>
      <c r="X591" t="s">
        <v>473</v>
      </c>
      <c r="Y591" s="94">
        <v>12000</v>
      </c>
      <c r="Z591" s="94">
        <v>0</v>
      </c>
      <c r="AA591" s="94">
        <v>0</v>
      </c>
      <c r="AB591" s="94">
        <v>0</v>
      </c>
      <c r="AC591">
        <f t="shared" si="18"/>
        <v>3000</v>
      </c>
      <c r="AD591" t="str">
        <f t="shared" si="19"/>
        <v>303</v>
      </c>
    </row>
    <row r="592" spans="1:30" hidden="1" x14ac:dyDescent="0.25">
      <c r="A592" t="s">
        <v>467</v>
      </c>
      <c r="B592" t="s">
        <v>385</v>
      </c>
      <c r="C592" t="s">
        <v>470</v>
      </c>
      <c r="D592" t="s">
        <v>343</v>
      </c>
      <c r="E592" t="s">
        <v>122</v>
      </c>
      <c r="F592" t="s">
        <v>159</v>
      </c>
      <c r="G592" t="s">
        <v>160</v>
      </c>
      <c r="H592" t="s">
        <v>143</v>
      </c>
      <c r="I592" t="s">
        <v>124</v>
      </c>
      <c r="J592" t="s">
        <v>125</v>
      </c>
      <c r="K592" t="s">
        <v>471</v>
      </c>
      <c r="N592" t="s">
        <v>469</v>
      </c>
      <c r="O592" t="s">
        <v>391</v>
      </c>
      <c r="P592" t="s">
        <v>472</v>
      </c>
      <c r="Q592" t="s">
        <v>307</v>
      </c>
      <c r="R592" t="s">
        <v>131</v>
      </c>
      <c r="S592" t="s">
        <v>164</v>
      </c>
      <c r="T592" t="s">
        <v>165</v>
      </c>
      <c r="U592" t="s">
        <v>151</v>
      </c>
      <c r="V592" t="s">
        <v>135</v>
      </c>
      <c r="W592" t="s">
        <v>136</v>
      </c>
      <c r="X592" t="s">
        <v>473</v>
      </c>
      <c r="Y592" s="94">
        <v>578046</v>
      </c>
      <c r="Z592" s="94">
        <v>570828.34666666668</v>
      </c>
      <c r="AA592" s="94">
        <v>587953.19999999995</v>
      </c>
      <c r="AB592" s="94">
        <v>587953.19999999995</v>
      </c>
      <c r="AC592">
        <f t="shared" si="18"/>
        <v>3000</v>
      </c>
      <c r="AD592" t="str">
        <f t="shared" si="19"/>
        <v>303</v>
      </c>
    </row>
    <row r="593" spans="1:30" hidden="1" x14ac:dyDescent="0.25">
      <c r="A593" t="s">
        <v>467</v>
      </c>
      <c r="B593" t="s">
        <v>385</v>
      </c>
      <c r="C593" t="s">
        <v>470</v>
      </c>
      <c r="D593" t="s">
        <v>344</v>
      </c>
      <c r="E593" t="s">
        <v>122</v>
      </c>
      <c r="F593" t="s">
        <v>159</v>
      </c>
      <c r="G593" t="s">
        <v>160</v>
      </c>
      <c r="H593" t="s">
        <v>143</v>
      </c>
      <c r="I593" t="s">
        <v>124</v>
      </c>
      <c r="J593" t="s">
        <v>125</v>
      </c>
      <c r="K593" t="s">
        <v>471</v>
      </c>
      <c r="N593" t="s">
        <v>469</v>
      </c>
      <c r="O593" t="s">
        <v>391</v>
      </c>
      <c r="P593" t="s">
        <v>472</v>
      </c>
      <c r="Q593" t="s">
        <v>345</v>
      </c>
      <c r="R593" t="s">
        <v>131</v>
      </c>
      <c r="S593" t="s">
        <v>164</v>
      </c>
      <c r="T593" t="s">
        <v>165</v>
      </c>
      <c r="U593" t="s">
        <v>151</v>
      </c>
      <c r="V593" t="s">
        <v>135</v>
      </c>
      <c r="W593" t="s">
        <v>136</v>
      </c>
      <c r="X593" t="s">
        <v>473</v>
      </c>
      <c r="Y593" s="94">
        <v>60000</v>
      </c>
      <c r="Z593" s="94">
        <v>0</v>
      </c>
      <c r="AA593" s="94">
        <v>0</v>
      </c>
      <c r="AB593" s="94">
        <v>0</v>
      </c>
      <c r="AC593">
        <f t="shared" si="18"/>
        <v>3000</v>
      </c>
      <c r="AD593" t="str">
        <f t="shared" si="19"/>
        <v>303</v>
      </c>
    </row>
    <row r="594" spans="1:30" hidden="1" x14ac:dyDescent="0.25">
      <c r="A594" t="s">
        <v>467</v>
      </c>
      <c r="B594" t="s">
        <v>385</v>
      </c>
      <c r="C594" t="s">
        <v>470</v>
      </c>
      <c r="D594" t="s">
        <v>480</v>
      </c>
      <c r="E594" t="s">
        <v>122</v>
      </c>
      <c r="F594" t="s">
        <v>159</v>
      </c>
      <c r="G594" t="s">
        <v>160</v>
      </c>
      <c r="H594" t="s">
        <v>143</v>
      </c>
      <c r="I594" t="s">
        <v>124</v>
      </c>
      <c r="J594" t="s">
        <v>125</v>
      </c>
      <c r="K594" t="s">
        <v>471</v>
      </c>
      <c r="N594" t="s">
        <v>469</v>
      </c>
      <c r="O594" t="s">
        <v>391</v>
      </c>
      <c r="P594" t="s">
        <v>472</v>
      </c>
      <c r="Q594" t="s">
        <v>481</v>
      </c>
      <c r="R594" t="s">
        <v>131</v>
      </c>
      <c r="S594" t="s">
        <v>164</v>
      </c>
      <c r="T594" t="s">
        <v>165</v>
      </c>
      <c r="U594" t="s">
        <v>151</v>
      </c>
      <c r="V594" t="s">
        <v>135</v>
      </c>
      <c r="W594" t="s">
        <v>136</v>
      </c>
      <c r="X594" t="s">
        <v>473</v>
      </c>
      <c r="Y594" s="94">
        <v>12000</v>
      </c>
      <c r="Z594" s="94">
        <v>4000</v>
      </c>
      <c r="AA594" s="94">
        <v>4120</v>
      </c>
      <c r="AB594" s="94">
        <v>4120</v>
      </c>
      <c r="AC594">
        <f t="shared" si="18"/>
        <v>3000</v>
      </c>
      <c r="AD594" t="str">
        <f t="shared" si="19"/>
        <v>303</v>
      </c>
    </row>
    <row r="595" spans="1:30" hidden="1" x14ac:dyDescent="0.25">
      <c r="A595" t="s">
        <v>467</v>
      </c>
      <c r="B595" t="s">
        <v>385</v>
      </c>
      <c r="C595" t="s">
        <v>470</v>
      </c>
      <c r="D595" t="s">
        <v>260</v>
      </c>
      <c r="E595" t="s">
        <v>122</v>
      </c>
      <c r="F595" t="s">
        <v>159</v>
      </c>
      <c r="G595" t="s">
        <v>160</v>
      </c>
      <c r="H595" t="s">
        <v>143</v>
      </c>
      <c r="I595" t="s">
        <v>124</v>
      </c>
      <c r="J595" t="s">
        <v>125</v>
      </c>
      <c r="K595" t="s">
        <v>471</v>
      </c>
      <c r="N595" t="s">
        <v>469</v>
      </c>
      <c r="O595" t="s">
        <v>391</v>
      </c>
      <c r="P595" t="s">
        <v>472</v>
      </c>
      <c r="Q595" t="s">
        <v>261</v>
      </c>
      <c r="R595" t="s">
        <v>131</v>
      </c>
      <c r="S595" t="s">
        <v>164</v>
      </c>
      <c r="T595" t="s">
        <v>165</v>
      </c>
      <c r="U595" t="s">
        <v>151</v>
      </c>
      <c r="V595" t="s">
        <v>135</v>
      </c>
      <c r="W595" t="s">
        <v>136</v>
      </c>
      <c r="X595" t="s">
        <v>473</v>
      </c>
      <c r="Y595" s="94">
        <v>65000</v>
      </c>
      <c r="Z595" s="94">
        <v>169826.4</v>
      </c>
      <c r="AA595" s="94">
        <v>174921.19</v>
      </c>
      <c r="AB595" s="94">
        <v>174921.19</v>
      </c>
      <c r="AC595">
        <f t="shared" si="18"/>
        <v>3000</v>
      </c>
      <c r="AD595" t="str">
        <f t="shared" si="19"/>
        <v>303</v>
      </c>
    </row>
    <row r="596" spans="1:30" hidden="1" x14ac:dyDescent="0.25">
      <c r="A596" t="s">
        <v>467</v>
      </c>
      <c r="B596" t="s">
        <v>385</v>
      </c>
      <c r="C596" t="s">
        <v>470</v>
      </c>
      <c r="D596" t="s">
        <v>264</v>
      </c>
      <c r="E596" t="s">
        <v>122</v>
      </c>
      <c r="F596" t="s">
        <v>159</v>
      </c>
      <c r="G596" t="s">
        <v>160</v>
      </c>
      <c r="H596" t="s">
        <v>143</v>
      </c>
      <c r="I596" t="s">
        <v>124</v>
      </c>
      <c r="J596" t="s">
        <v>125</v>
      </c>
      <c r="K596" t="s">
        <v>471</v>
      </c>
      <c r="N596" t="s">
        <v>469</v>
      </c>
      <c r="O596" t="s">
        <v>391</v>
      </c>
      <c r="P596" t="s">
        <v>472</v>
      </c>
      <c r="Q596" t="s">
        <v>265</v>
      </c>
      <c r="R596" t="s">
        <v>131</v>
      </c>
      <c r="S596" t="s">
        <v>164</v>
      </c>
      <c r="T596" t="s">
        <v>165</v>
      </c>
      <c r="U596" t="s">
        <v>151</v>
      </c>
      <c r="V596" t="s">
        <v>135</v>
      </c>
      <c r="W596" t="s">
        <v>136</v>
      </c>
      <c r="X596" t="s">
        <v>473</v>
      </c>
      <c r="Y596" s="94">
        <v>450000</v>
      </c>
      <c r="Z596" s="94">
        <v>449999.19000000006</v>
      </c>
      <c r="AA596" s="94">
        <v>463499.17</v>
      </c>
      <c r="AB596" s="94">
        <v>463499.17</v>
      </c>
      <c r="AC596">
        <f t="shared" si="18"/>
        <v>3000</v>
      </c>
      <c r="AD596" t="str">
        <f t="shared" si="19"/>
        <v>303</v>
      </c>
    </row>
    <row r="597" spans="1:30" hidden="1" x14ac:dyDescent="0.25">
      <c r="A597" t="s">
        <v>467</v>
      </c>
      <c r="B597" t="s">
        <v>385</v>
      </c>
      <c r="C597" t="s">
        <v>470</v>
      </c>
      <c r="D597" t="s">
        <v>266</v>
      </c>
      <c r="E597" t="s">
        <v>122</v>
      </c>
      <c r="F597" t="s">
        <v>159</v>
      </c>
      <c r="G597" t="s">
        <v>160</v>
      </c>
      <c r="H597" t="s">
        <v>143</v>
      </c>
      <c r="I597" t="s">
        <v>124</v>
      </c>
      <c r="J597" t="s">
        <v>125</v>
      </c>
      <c r="K597" t="s">
        <v>471</v>
      </c>
      <c r="N597" t="s">
        <v>469</v>
      </c>
      <c r="O597" t="s">
        <v>391</v>
      </c>
      <c r="P597" t="s">
        <v>472</v>
      </c>
      <c r="Q597" t="s">
        <v>267</v>
      </c>
      <c r="R597" t="s">
        <v>131</v>
      </c>
      <c r="S597" t="s">
        <v>164</v>
      </c>
      <c r="T597" t="s">
        <v>165</v>
      </c>
      <c r="U597" t="s">
        <v>151</v>
      </c>
      <c r="V597" t="s">
        <v>135</v>
      </c>
      <c r="W597" t="s">
        <v>136</v>
      </c>
      <c r="X597" t="s">
        <v>473</v>
      </c>
      <c r="Y597" s="94">
        <v>12000</v>
      </c>
      <c r="Z597" s="94">
        <v>0</v>
      </c>
      <c r="AA597" s="94">
        <v>0</v>
      </c>
      <c r="AB597" s="94">
        <v>0</v>
      </c>
      <c r="AC597">
        <f t="shared" si="18"/>
        <v>3000</v>
      </c>
      <c r="AD597" t="str">
        <f t="shared" si="19"/>
        <v>303</v>
      </c>
    </row>
    <row r="598" spans="1:30" hidden="1" x14ac:dyDescent="0.25">
      <c r="A598" t="s">
        <v>467</v>
      </c>
      <c r="B598" t="s">
        <v>385</v>
      </c>
      <c r="C598" t="s">
        <v>470</v>
      </c>
      <c r="D598" t="s">
        <v>270</v>
      </c>
      <c r="E598" t="s">
        <v>122</v>
      </c>
      <c r="F598" t="s">
        <v>159</v>
      </c>
      <c r="G598" t="s">
        <v>160</v>
      </c>
      <c r="H598" t="s">
        <v>143</v>
      </c>
      <c r="I598" t="s">
        <v>124</v>
      </c>
      <c r="J598" t="s">
        <v>125</v>
      </c>
      <c r="K598" t="s">
        <v>471</v>
      </c>
      <c r="N598" t="s">
        <v>469</v>
      </c>
      <c r="O598" t="s">
        <v>391</v>
      </c>
      <c r="P598" t="s">
        <v>472</v>
      </c>
      <c r="Q598" t="s">
        <v>271</v>
      </c>
      <c r="R598" t="s">
        <v>131</v>
      </c>
      <c r="S598" t="s">
        <v>164</v>
      </c>
      <c r="T598" t="s">
        <v>165</v>
      </c>
      <c r="U598" t="s">
        <v>151</v>
      </c>
      <c r="V598" t="s">
        <v>135</v>
      </c>
      <c r="W598" t="s">
        <v>136</v>
      </c>
      <c r="X598" t="s">
        <v>473</v>
      </c>
      <c r="Y598" s="94">
        <v>12000</v>
      </c>
      <c r="Z598" s="94">
        <v>0</v>
      </c>
      <c r="AA598" s="94">
        <v>0</v>
      </c>
      <c r="AB598" s="94">
        <v>0</v>
      </c>
      <c r="AC598">
        <f t="shared" si="18"/>
        <v>3000</v>
      </c>
      <c r="AD598" t="str">
        <f t="shared" si="19"/>
        <v>303</v>
      </c>
    </row>
    <row r="599" spans="1:30" hidden="1" x14ac:dyDescent="0.25">
      <c r="A599" t="s">
        <v>467</v>
      </c>
      <c r="B599" t="s">
        <v>385</v>
      </c>
      <c r="C599" t="s">
        <v>470</v>
      </c>
      <c r="D599" t="s">
        <v>482</v>
      </c>
      <c r="E599" t="s">
        <v>122</v>
      </c>
      <c r="F599" t="s">
        <v>159</v>
      </c>
      <c r="G599" t="s">
        <v>160</v>
      </c>
      <c r="H599" t="s">
        <v>143</v>
      </c>
      <c r="I599" t="s">
        <v>124</v>
      </c>
      <c r="J599" t="s">
        <v>125</v>
      </c>
      <c r="K599" t="s">
        <v>471</v>
      </c>
      <c r="N599" t="s">
        <v>469</v>
      </c>
      <c r="O599" t="s">
        <v>391</v>
      </c>
      <c r="P599" t="s">
        <v>472</v>
      </c>
      <c r="Q599" t="s">
        <v>483</v>
      </c>
      <c r="R599" t="s">
        <v>131</v>
      </c>
      <c r="S599" t="s">
        <v>164</v>
      </c>
      <c r="T599" t="s">
        <v>165</v>
      </c>
      <c r="U599" t="s">
        <v>151</v>
      </c>
      <c r="V599" t="s">
        <v>135</v>
      </c>
      <c r="W599" t="s">
        <v>136</v>
      </c>
      <c r="X599" t="s">
        <v>473</v>
      </c>
      <c r="Y599" s="94">
        <v>50000</v>
      </c>
      <c r="Z599" s="94">
        <v>0</v>
      </c>
      <c r="AA599" s="94">
        <v>0</v>
      </c>
      <c r="AB599" s="94">
        <v>0</v>
      </c>
      <c r="AC599">
        <f t="shared" si="18"/>
        <v>3000</v>
      </c>
      <c r="AD599" t="str">
        <f t="shared" si="19"/>
        <v>303</v>
      </c>
    </row>
    <row r="600" spans="1:30" hidden="1" x14ac:dyDescent="0.25">
      <c r="A600" t="s">
        <v>467</v>
      </c>
      <c r="B600" t="s">
        <v>385</v>
      </c>
      <c r="C600" t="s">
        <v>470</v>
      </c>
      <c r="D600" t="s">
        <v>272</v>
      </c>
      <c r="E600" t="s">
        <v>122</v>
      </c>
      <c r="F600" t="s">
        <v>159</v>
      </c>
      <c r="G600" t="s">
        <v>160</v>
      </c>
      <c r="H600" t="s">
        <v>143</v>
      </c>
      <c r="I600" t="s">
        <v>124</v>
      </c>
      <c r="J600" t="s">
        <v>125</v>
      </c>
      <c r="K600" t="s">
        <v>471</v>
      </c>
      <c r="N600" t="s">
        <v>469</v>
      </c>
      <c r="O600" t="s">
        <v>391</v>
      </c>
      <c r="P600" t="s">
        <v>472</v>
      </c>
      <c r="Q600" t="s">
        <v>273</v>
      </c>
      <c r="R600" t="s">
        <v>131</v>
      </c>
      <c r="S600" t="s">
        <v>164</v>
      </c>
      <c r="T600" t="s">
        <v>165</v>
      </c>
      <c r="U600" t="s">
        <v>151</v>
      </c>
      <c r="V600" t="s">
        <v>135</v>
      </c>
      <c r="W600" t="s">
        <v>136</v>
      </c>
      <c r="X600" t="s">
        <v>473</v>
      </c>
      <c r="Y600" s="94">
        <v>450000</v>
      </c>
      <c r="Z600" s="94">
        <v>449928.21</v>
      </c>
      <c r="AA600" s="94">
        <v>463426.06</v>
      </c>
      <c r="AB600" s="94">
        <v>463426.06</v>
      </c>
      <c r="AC600">
        <f t="shared" si="18"/>
        <v>3000</v>
      </c>
      <c r="AD600" t="str">
        <f t="shared" si="19"/>
        <v>303</v>
      </c>
    </row>
    <row r="601" spans="1:30" hidden="1" x14ac:dyDescent="0.25">
      <c r="A601" t="s">
        <v>467</v>
      </c>
      <c r="B601" t="s">
        <v>385</v>
      </c>
      <c r="C601" t="s">
        <v>470</v>
      </c>
      <c r="D601" t="s">
        <v>276</v>
      </c>
      <c r="E601" t="s">
        <v>122</v>
      </c>
      <c r="F601" t="s">
        <v>159</v>
      </c>
      <c r="G601" t="s">
        <v>160</v>
      </c>
      <c r="H601" t="s">
        <v>143</v>
      </c>
      <c r="I601" t="s">
        <v>124</v>
      </c>
      <c r="J601" t="s">
        <v>125</v>
      </c>
      <c r="K601" t="s">
        <v>471</v>
      </c>
      <c r="N601" t="s">
        <v>469</v>
      </c>
      <c r="O601" t="s">
        <v>391</v>
      </c>
      <c r="P601" t="s">
        <v>472</v>
      </c>
      <c r="Q601" t="s">
        <v>277</v>
      </c>
      <c r="R601" t="s">
        <v>131</v>
      </c>
      <c r="S601" t="s">
        <v>164</v>
      </c>
      <c r="T601" t="s">
        <v>165</v>
      </c>
      <c r="U601" t="s">
        <v>151</v>
      </c>
      <c r="V601" t="s">
        <v>135</v>
      </c>
      <c r="W601" t="s">
        <v>136</v>
      </c>
      <c r="X601" t="s">
        <v>473</v>
      </c>
      <c r="Y601" s="94">
        <v>450000</v>
      </c>
      <c r="Z601" s="94">
        <v>572512.77333333343</v>
      </c>
      <c r="AA601" s="94">
        <v>589688.16</v>
      </c>
      <c r="AB601" s="94">
        <v>589688.16</v>
      </c>
      <c r="AC601">
        <f t="shared" si="18"/>
        <v>3000</v>
      </c>
      <c r="AD601" t="str">
        <f t="shared" si="19"/>
        <v>303</v>
      </c>
    </row>
    <row r="602" spans="1:30" hidden="1" x14ac:dyDescent="0.25">
      <c r="A602" t="s">
        <v>467</v>
      </c>
      <c r="B602" t="s">
        <v>385</v>
      </c>
      <c r="C602" t="s">
        <v>470</v>
      </c>
      <c r="D602" t="s">
        <v>278</v>
      </c>
      <c r="E602" t="s">
        <v>122</v>
      </c>
      <c r="F602" t="s">
        <v>159</v>
      </c>
      <c r="G602" t="s">
        <v>160</v>
      </c>
      <c r="H602" t="s">
        <v>143</v>
      </c>
      <c r="I602" t="s">
        <v>124</v>
      </c>
      <c r="J602" t="s">
        <v>125</v>
      </c>
      <c r="K602" t="s">
        <v>471</v>
      </c>
      <c r="N602" t="s">
        <v>469</v>
      </c>
      <c r="O602" t="s">
        <v>391</v>
      </c>
      <c r="P602" t="s">
        <v>472</v>
      </c>
      <c r="Q602" t="s">
        <v>279</v>
      </c>
      <c r="R602" t="s">
        <v>131</v>
      </c>
      <c r="S602" t="s">
        <v>164</v>
      </c>
      <c r="T602" t="s">
        <v>165</v>
      </c>
      <c r="U602" t="s">
        <v>151</v>
      </c>
      <c r="V602" t="s">
        <v>135</v>
      </c>
      <c r="W602" t="s">
        <v>136</v>
      </c>
      <c r="X602" t="s">
        <v>473</v>
      </c>
      <c r="Y602" s="94">
        <v>70000</v>
      </c>
      <c r="Z602" s="94">
        <v>0</v>
      </c>
      <c r="AA602" s="94">
        <v>0</v>
      </c>
      <c r="AB602" s="94">
        <v>0</v>
      </c>
      <c r="AC602">
        <f t="shared" si="18"/>
        <v>3000</v>
      </c>
      <c r="AD602" t="str">
        <f t="shared" si="19"/>
        <v>303</v>
      </c>
    </row>
    <row r="603" spans="1:30" hidden="1" x14ac:dyDescent="0.25">
      <c r="A603" t="s">
        <v>467</v>
      </c>
      <c r="B603" t="s">
        <v>385</v>
      </c>
      <c r="C603" t="s">
        <v>470</v>
      </c>
      <c r="D603" t="s">
        <v>280</v>
      </c>
      <c r="E603" t="s">
        <v>122</v>
      </c>
      <c r="F603" t="s">
        <v>159</v>
      </c>
      <c r="G603" t="s">
        <v>160</v>
      </c>
      <c r="H603" t="s">
        <v>143</v>
      </c>
      <c r="I603" t="s">
        <v>124</v>
      </c>
      <c r="J603" t="s">
        <v>125</v>
      </c>
      <c r="K603" t="s">
        <v>471</v>
      </c>
      <c r="N603" t="s">
        <v>469</v>
      </c>
      <c r="O603" t="s">
        <v>391</v>
      </c>
      <c r="P603" t="s">
        <v>472</v>
      </c>
      <c r="Q603" t="s">
        <v>281</v>
      </c>
      <c r="R603" t="s">
        <v>131</v>
      </c>
      <c r="S603" t="s">
        <v>164</v>
      </c>
      <c r="T603" t="s">
        <v>165</v>
      </c>
      <c r="U603" t="s">
        <v>151</v>
      </c>
      <c r="V603" t="s">
        <v>135</v>
      </c>
      <c r="W603" t="s">
        <v>136</v>
      </c>
      <c r="X603" t="s">
        <v>473</v>
      </c>
      <c r="Y603" s="94">
        <v>125000</v>
      </c>
      <c r="Z603" s="94">
        <v>54854.079999999994</v>
      </c>
      <c r="AA603" s="94">
        <v>56499.7</v>
      </c>
      <c r="AB603" s="94">
        <v>56499.7</v>
      </c>
      <c r="AC603">
        <f t="shared" si="18"/>
        <v>3000</v>
      </c>
      <c r="AD603" t="str">
        <f t="shared" si="19"/>
        <v>303</v>
      </c>
    </row>
    <row r="604" spans="1:30" hidden="1" x14ac:dyDescent="0.25">
      <c r="A604" t="s">
        <v>467</v>
      </c>
      <c r="B604" t="s">
        <v>385</v>
      </c>
      <c r="C604" t="s">
        <v>470</v>
      </c>
      <c r="D604" t="s">
        <v>172</v>
      </c>
      <c r="E604" t="s">
        <v>122</v>
      </c>
      <c r="F604" t="s">
        <v>159</v>
      </c>
      <c r="G604" t="s">
        <v>160</v>
      </c>
      <c r="H604" t="s">
        <v>143</v>
      </c>
      <c r="I604" t="s">
        <v>124</v>
      </c>
      <c r="J604" t="s">
        <v>125</v>
      </c>
      <c r="K604" t="s">
        <v>471</v>
      </c>
      <c r="N604" t="s">
        <v>469</v>
      </c>
      <c r="O604" t="s">
        <v>391</v>
      </c>
      <c r="P604" t="s">
        <v>472</v>
      </c>
      <c r="Q604" t="s">
        <v>173</v>
      </c>
      <c r="R604" t="s">
        <v>131</v>
      </c>
      <c r="S604" t="s">
        <v>164</v>
      </c>
      <c r="T604" t="s">
        <v>165</v>
      </c>
      <c r="U604" t="s">
        <v>151</v>
      </c>
      <c r="V604" t="s">
        <v>135</v>
      </c>
      <c r="W604" t="s">
        <v>136</v>
      </c>
      <c r="X604" t="s">
        <v>473</v>
      </c>
      <c r="Y604" s="94">
        <v>200000</v>
      </c>
      <c r="Z604" s="94">
        <v>203007.37333333335</v>
      </c>
      <c r="AA604" s="94">
        <v>209097.59</v>
      </c>
      <c r="AB604" s="94">
        <v>209097.59</v>
      </c>
      <c r="AC604">
        <f t="shared" si="18"/>
        <v>3000</v>
      </c>
      <c r="AD604" t="str">
        <f t="shared" si="19"/>
        <v>303</v>
      </c>
    </row>
    <row r="605" spans="1:30" hidden="1" x14ac:dyDescent="0.25">
      <c r="A605" t="s">
        <v>467</v>
      </c>
      <c r="B605" t="s">
        <v>385</v>
      </c>
      <c r="C605" t="s">
        <v>470</v>
      </c>
      <c r="D605" t="s">
        <v>174</v>
      </c>
      <c r="E605" t="s">
        <v>122</v>
      </c>
      <c r="F605" t="s">
        <v>159</v>
      </c>
      <c r="G605" t="s">
        <v>160</v>
      </c>
      <c r="H605" t="s">
        <v>143</v>
      </c>
      <c r="I605" t="s">
        <v>124</v>
      </c>
      <c r="J605" t="s">
        <v>125</v>
      </c>
      <c r="K605" t="s">
        <v>471</v>
      </c>
      <c r="N605" t="s">
        <v>469</v>
      </c>
      <c r="O605" t="s">
        <v>391</v>
      </c>
      <c r="P605" t="s">
        <v>472</v>
      </c>
      <c r="Q605" t="s">
        <v>175</v>
      </c>
      <c r="R605" t="s">
        <v>131</v>
      </c>
      <c r="S605" t="s">
        <v>164</v>
      </c>
      <c r="T605" t="s">
        <v>165</v>
      </c>
      <c r="U605" t="s">
        <v>151</v>
      </c>
      <c r="V605" t="s">
        <v>135</v>
      </c>
      <c r="W605" t="s">
        <v>136</v>
      </c>
      <c r="X605" t="s">
        <v>473</v>
      </c>
      <c r="Y605" s="94">
        <v>200000</v>
      </c>
      <c r="Z605" s="94">
        <v>204264.90666666665</v>
      </c>
      <c r="AA605" s="94">
        <v>210392.85</v>
      </c>
      <c r="AB605" s="94">
        <v>210392.85</v>
      </c>
      <c r="AC605">
        <f t="shared" si="18"/>
        <v>3000</v>
      </c>
      <c r="AD605" t="str">
        <f t="shared" si="19"/>
        <v>303</v>
      </c>
    </row>
    <row r="606" spans="1:30" hidden="1" x14ac:dyDescent="0.25">
      <c r="A606" t="s">
        <v>467</v>
      </c>
      <c r="B606" t="s">
        <v>385</v>
      </c>
      <c r="C606" t="s">
        <v>470</v>
      </c>
      <c r="D606" t="s">
        <v>282</v>
      </c>
      <c r="E606" t="s">
        <v>122</v>
      </c>
      <c r="F606" t="s">
        <v>159</v>
      </c>
      <c r="G606" t="s">
        <v>160</v>
      </c>
      <c r="H606" t="s">
        <v>143</v>
      </c>
      <c r="I606" t="s">
        <v>124</v>
      </c>
      <c r="J606" t="s">
        <v>125</v>
      </c>
      <c r="K606" t="s">
        <v>471</v>
      </c>
      <c r="N606" t="s">
        <v>469</v>
      </c>
      <c r="O606" t="s">
        <v>391</v>
      </c>
      <c r="P606" t="s">
        <v>472</v>
      </c>
      <c r="Q606" t="s">
        <v>283</v>
      </c>
      <c r="R606" t="s">
        <v>131</v>
      </c>
      <c r="S606" t="s">
        <v>164</v>
      </c>
      <c r="T606" t="s">
        <v>165</v>
      </c>
      <c r="U606" t="s">
        <v>151</v>
      </c>
      <c r="V606" t="s">
        <v>135</v>
      </c>
      <c r="W606" t="s">
        <v>136</v>
      </c>
      <c r="X606" t="s">
        <v>473</v>
      </c>
      <c r="Y606" s="94">
        <v>12000</v>
      </c>
      <c r="Z606" s="94">
        <v>12166.90111111111</v>
      </c>
      <c r="AA606" s="94">
        <v>12531.9</v>
      </c>
      <c r="AB606" s="94">
        <v>12531.9</v>
      </c>
      <c r="AC606">
        <f t="shared" si="18"/>
        <v>3000</v>
      </c>
      <c r="AD606" t="str">
        <f t="shared" si="19"/>
        <v>303</v>
      </c>
    </row>
    <row r="607" spans="1:30" hidden="1" x14ac:dyDescent="0.25">
      <c r="A607" t="s">
        <v>467</v>
      </c>
      <c r="B607" t="s">
        <v>385</v>
      </c>
      <c r="C607" t="s">
        <v>470</v>
      </c>
      <c r="D607" t="s">
        <v>176</v>
      </c>
      <c r="E607" t="s">
        <v>122</v>
      </c>
      <c r="F607" t="s">
        <v>159</v>
      </c>
      <c r="G607" t="s">
        <v>160</v>
      </c>
      <c r="H607" t="s">
        <v>143</v>
      </c>
      <c r="I607" t="s">
        <v>124</v>
      </c>
      <c r="J607" t="s">
        <v>125</v>
      </c>
      <c r="K607" t="s">
        <v>471</v>
      </c>
      <c r="N607" t="s">
        <v>469</v>
      </c>
      <c r="O607" t="s">
        <v>391</v>
      </c>
      <c r="P607" t="s">
        <v>472</v>
      </c>
      <c r="Q607" t="s">
        <v>177</v>
      </c>
      <c r="R607" t="s">
        <v>131</v>
      </c>
      <c r="S607" t="s">
        <v>164</v>
      </c>
      <c r="T607" t="s">
        <v>165</v>
      </c>
      <c r="U607" t="s">
        <v>151</v>
      </c>
      <c r="V607" t="s">
        <v>135</v>
      </c>
      <c r="W607" t="s">
        <v>136</v>
      </c>
      <c r="X607" t="s">
        <v>473</v>
      </c>
      <c r="Y607" s="94">
        <v>5000</v>
      </c>
      <c r="Z607" s="94">
        <v>0</v>
      </c>
      <c r="AA607" s="94">
        <v>0</v>
      </c>
      <c r="AB607" s="94">
        <v>0</v>
      </c>
      <c r="AC607">
        <f t="shared" si="18"/>
        <v>3000</v>
      </c>
      <c r="AD607" t="str">
        <f t="shared" si="19"/>
        <v>303</v>
      </c>
    </row>
    <row r="608" spans="1:30" hidden="1" x14ac:dyDescent="0.25">
      <c r="A608" s="97" t="s">
        <v>467</v>
      </c>
      <c r="B608" s="97" t="s">
        <v>385</v>
      </c>
      <c r="C608" s="97" t="s">
        <v>140</v>
      </c>
      <c r="D608" s="97" t="s">
        <v>465</v>
      </c>
      <c r="E608" s="97" t="s">
        <v>122</v>
      </c>
      <c r="F608" s="98">
        <v>15</v>
      </c>
      <c r="G608" s="98" t="s">
        <v>142</v>
      </c>
      <c r="H608" s="97">
        <v>19</v>
      </c>
      <c r="I608" s="97" t="s">
        <v>124</v>
      </c>
      <c r="J608" s="97" t="s">
        <v>125</v>
      </c>
      <c r="K608" s="97" t="s">
        <v>468</v>
      </c>
      <c r="L608" s="97"/>
      <c r="M608" s="97"/>
      <c r="N608" s="97" t="s">
        <v>469</v>
      </c>
      <c r="O608" s="97" t="s">
        <v>391</v>
      </c>
      <c r="P608" s="97" t="s">
        <v>147</v>
      </c>
      <c r="Q608" s="97" t="s">
        <v>466</v>
      </c>
      <c r="R608" s="97" t="s">
        <v>131</v>
      </c>
      <c r="S608" s="97" t="s">
        <v>149</v>
      </c>
      <c r="T608" s="97" t="s">
        <v>150</v>
      </c>
      <c r="U608" s="97" t="s">
        <v>134</v>
      </c>
      <c r="V608" s="97" t="s">
        <v>135</v>
      </c>
      <c r="W608" s="97" t="s">
        <v>136</v>
      </c>
      <c r="X608" s="97" t="s">
        <v>484</v>
      </c>
      <c r="Y608" s="99">
        <v>788050.08</v>
      </c>
      <c r="Z608" s="99">
        <v>798050.08</v>
      </c>
      <c r="AA608" s="99">
        <v>674722.95</v>
      </c>
      <c r="AB608" s="99">
        <v>674722.95</v>
      </c>
      <c r="AC608">
        <f t="shared" si="18"/>
        <v>1000</v>
      </c>
      <c r="AD608" t="str">
        <f t="shared" si="19"/>
        <v>303</v>
      </c>
    </row>
    <row r="609" spans="1:30" hidden="1" x14ac:dyDescent="0.25">
      <c r="A609" s="97" t="s">
        <v>485</v>
      </c>
      <c r="B609" s="97" t="s">
        <v>486</v>
      </c>
      <c r="C609" s="97" t="s">
        <v>140</v>
      </c>
      <c r="D609" s="97" t="s">
        <v>141</v>
      </c>
      <c r="E609" s="97" t="s">
        <v>122</v>
      </c>
      <c r="F609" s="98">
        <v>15</v>
      </c>
      <c r="G609" s="98" t="s">
        <v>142</v>
      </c>
      <c r="H609" s="97" t="s">
        <v>143</v>
      </c>
      <c r="I609" s="97" t="s">
        <v>124</v>
      </c>
      <c r="J609" s="97" t="s">
        <v>125</v>
      </c>
      <c r="K609" s="97" t="s">
        <v>487</v>
      </c>
      <c r="L609" s="97"/>
      <c r="M609" s="97"/>
      <c r="N609" s="97" t="s">
        <v>488</v>
      </c>
      <c r="O609" s="97" t="s">
        <v>489</v>
      </c>
      <c r="P609" s="97" t="s">
        <v>147</v>
      </c>
      <c r="Q609" s="97" t="s">
        <v>148</v>
      </c>
      <c r="R609" s="97" t="s">
        <v>131</v>
      </c>
      <c r="S609" s="97" t="s">
        <v>149</v>
      </c>
      <c r="T609" s="97" t="s">
        <v>150</v>
      </c>
      <c r="U609" s="97" t="s">
        <v>151</v>
      </c>
      <c r="V609" s="97" t="s">
        <v>135</v>
      </c>
      <c r="W609" s="97" t="s">
        <v>136</v>
      </c>
      <c r="X609" s="97"/>
      <c r="Y609" s="99"/>
      <c r="Z609" s="99"/>
      <c r="AA609" s="99">
        <v>3605376</v>
      </c>
      <c r="AB609" s="99">
        <v>3605376</v>
      </c>
      <c r="AC609">
        <f t="shared" si="18"/>
        <v>1000</v>
      </c>
      <c r="AD609" t="str">
        <f t="shared" si="19"/>
        <v>303</v>
      </c>
    </row>
    <row r="610" spans="1:30" hidden="1" x14ac:dyDescent="0.25">
      <c r="A610" s="97" t="s">
        <v>485</v>
      </c>
      <c r="B610" s="97" t="s">
        <v>486</v>
      </c>
      <c r="C610" s="97" t="s">
        <v>140</v>
      </c>
      <c r="D610" s="97">
        <v>12101</v>
      </c>
      <c r="E610" s="97" t="s">
        <v>122</v>
      </c>
      <c r="F610" s="98">
        <v>15</v>
      </c>
      <c r="G610" s="98" t="s">
        <v>142</v>
      </c>
      <c r="H610" s="97">
        <v>19</v>
      </c>
      <c r="I610" s="97" t="s">
        <v>124</v>
      </c>
      <c r="J610" s="97" t="s">
        <v>125</v>
      </c>
      <c r="K610" s="97" t="s">
        <v>487</v>
      </c>
      <c r="L610" s="97"/>
      <c r="M610" s="97"/>
      <c r="N610" s="97" t="s">
        <v>488</v>
      </c>
      <c r="O610" s="97" t="s">
        <v>489</v>
      </c>
      <c r="P610" s="97" t="s">
        <v>147</v>
      </c>
      <c r="Q610" s="97" t="s">
        <v>182</v>
      </c>
      <c r="R610" s="97" t="s">
        <v>131</v>
      </c>
      <c r="S610" s="97" t="s">
        <v>149</v>
      </c>
      <c r="T610" s="97" t="s">
        <v>150</v>
      </c>
      <c r="U610" s="97" t="s">
        <v>134</v>
      </c>
      <c r="V610" s="97" t="s">
        <v>135</v>
      </c>
      <c r="W610" s="97" t="s">
        <v>136</v>
      </c>
      <c r="X610" s="97"/>
      <c r="Y610" s="99"/>
      <c r="Z610" s="99"/>
      <c r="AA610" s="99">
        <v>1228201</v>
      </c>
      <c r="AB610" s="99">
        <v>1228201</v>
      </c>
      <c r="AC610">
        <f t="shared" si="18"/>
        <v>1000</v>
      </c>
      <c r="AD610" t="str">
        <f t="shared" si="19"/>
        <v>303</v>
      </c>
    </row>
    <row r="611" spans="1:30" hidden="1" x14ac:dyDescent="0.25">
      <c r="A611" s="97" t="s">
        <v>485</v>
      </c>
      <c r="B611" s="97" t="s">
        <v>486</v>
      </c>
      <c r="C611" s="97" t="s">
        <v>140</v>
      </c>
      <c r="D611" s="97">
        <v>13201</v>
      </c>
      <c r="E611" s="97" t="s">
        <v>122</v>
      </c>
      <c r="F611" s="98">
        <v>15</v>
      </c>
      <c r="G611" s="98" t="s">
        <v>142</v>
      </c>
      <c r="H611" s="97">
        <v>19</v>
      </c>
      <c r="I611" s="97" t="s">
        <v>124</v>
      </c>
      <c r="J611" s="97" t="s">
        <v>125</v>
      </c>
      <c r="K611" s="97" t="s">
        <v>487</v>
      </c>
      <c r="L611" s="97"/>
      <c r="M611" s="97"/>
      <c r="N611" s="97" t="s">
        <v>488</v>
      </c>
      <c r="O611" s="97" t="s">
        <v>489</v>
      </c>
      <c r="P611" s="97" t="s">
        <v>147</v>
      </c>
      <c r="Q611" s="97" t="s">
        <v>152</v>
      </c>
      <c r="R611" s="97" t="s">
        <v>131</v>
      </c>
      <c r="S611" s="97" t="s">
        <v>149</v>
      </c>
      <c r="T611" s="97" t="s">
        <v>150</v>
      </c>
      <c r="U611" s="97" t="s">
        <v>134</v>
      </c>
      <c r="V611" s="97" t="s">
        <v>135</v>
      </c>
      <c r="W611" s="97" t="s">
        <v>136</v>
      </c>
      <c r="X611" s="97"/>
      <c r="Y611" s="99"/>
      <c r="Z611" s="99"/>
      <c r="AA611" s="99">
        <v>150224</v>
      </c>
      <c r="AB611" s="99">
        <v>150224</v>
      </c>
      <c r="AC611">
        <f t="shared" si="18"/>
        <v>1000</v>
      </c>
      <c r="AD611" t="str">
        <f t="shared" si="19"/>
        <v>303</v>
      </c>
    </row>
    <row r="612" spans="1:30" hidden="1" x14ac:dyDescent="0.25">
      <c r="A612" s="97" t="s">
        <v>485</v>
      </c>
      <c r="B612" s="97" t="s">
        <v>486</v>
      </c>
      <c r="C612" s="97" t="s">
        <v>140</v>
      </c>
      <c r="D612" s="97">
        <v>13203</v>
      </c>
      <c r="E612" s="97" t="s">
        <v>122</v>
      </c>
      <c r="F612" s="98">
        <v>15</v>
      </c>
      <c r="G612" s="98" t="s">
        <v>142</v>
      </c>
      <c r="H612" s="97">
        <v>19</v>
      </c>
      <c r="I612" s="97" t="s">
        <v>124</v>
      </c>
      <c r="J612" s="97" t="s">
        <v>125</v>
      </c>
      <c r="K612" s="97" t="s">
        <v>487</v>
      </c>
      <c r="L612" s="97"/>
      <c r="M612" s="97"/>
      <c r="N612" s="97" t="s">
        <v>488</v>
      </c>
      <c r="O612" s="97" t="s">
        <v>489</v>
      </c>
      <c r="P612" s="97" t="s">
        <v>147</v>
      </c>
      <c r="Q612" s="97" t="s">
        <v>153</v>
      </c>
      <c r="R612" s="97" t="s">
        <v>131</v>
      </c>
      <c r="S612" s="97" t="s">
        <v>149</v>
      </c>
      <c r="T612" s="97" t="s">
        <v>150</v>
      </c>
      <c r="U612" s="97" t="s">
        <v>134</v>
      </c>
      <c r="V612" s="97" t="s">
        <v>135</v>
      </c>
      <c r="W612" s="97" t="s">
        <v>136</v>
      </c>
      <c r="X612" s="97"/>
      <c r="Y612" s="99"/>
      <c r="Z612" s="99"/>
      <c r="AA612" s="99">
        <v>600896</v>
      </c>
      <c r="AB612" s="99">
        <v>600896</v>
      </c>
      <c r="AC612">
        <f t="shared" si="18"/>
        <v>1000</v>
      </c>
      <c r="AD612" t="str">
        <f t="shared" si="19"/>
        <v>303</v>
      </c>
    </row>
    <row r="613" spans="1:30" hidden="1" x14ac:dyDescent="0.25">
      <c r="A613" s="97" t="s">
        <v>485</v>
      </c>
      <c r="B613" s="97" t="s">
        <v>486</v>
      </c>
      <c r="C613" s="97" t="s">
        <v>140</v>
      </c>
      <c r="D613" s="97">
        <v>14101</v>
      </c>
      <c r="E613" s="97" t="s">
        <v>122</v>
      </c>
      <c r="F613" s="98">
        <v>15</v>
      </c>
      <c r="G613" s="98" t="s">
        <v>142</v>
      </c>
      <c r="H613" s="97">
        <v>19</v>
      </c>
      <c r="I613" s="97" t="s">
        <v>124</v>
      </c>
      <c r="J613" s="97" t="s">
        <v>125</v>
      </c>
      <c r="K613" s="97" t="s">
        <v>487</v>
      </c>
      <c r="L613" s="97"/>
      <c r="M613" s="97"/>
      <c r="N613" s="97" t="s">
        <v>488</v>
      </c>
      <c r="O613" s="97" t="s">
        <v>489</v>
      </c>
      <c r="P613" s="97" t="s">
        <v>147</v>
      </c>
      <c r="Q613" s="97" t="s">
        <v>154</v>
      </c>
      <c r="R613" s="97" t="s">
        <v>131</v>
      </c>
      <c r="S613" s="97" t="s">
        <v>149</v>
      </c>
      <c r="T613" s="97" t="s">
        <v>150</v>
      </c>
      <c r="U613" s="97" t="s">
        <v>134</v>
      </c>
      <c r="V613" s="97" t="s">
        <v>135</v>
      </c>
      <c r="W613" s="97" t="s">
        <v>136</v>
      </c>
      <c r="X613" s="97"/>
      <c r="Y613" s="99"/>
      <c r="Z613" s="99"/>
      <c r="AA613" s="99">
        <v>198295.67999999999</v>
      </c>
      <c r="AB613" s="99">
        <v>198295.67999999999</v>
      </c>
      <c r="AC613">
        <f t="shared" si="18"/>
        <v>1000</v>
      </c>
      <c r="AD613" t="str">
        <f t="shared" si="19"/>
        <v>303</v>
      </c>
    </row>
    <row r="614" spans="1:30" hidden="1" x14ac:dyDescent="0.25">
      <c r="A614" s="97" t="s">
        <v>485</v>
      </c>
      <c r="B614" s="97" t="s">
        <v>486</v>
      </c>
      <c r="C614" s="97" t="s">
        <v>140</v>
      </c>
      <c r="D614" s="97">
        <v>14103</v>
      </c>
      <c r="E614" s="97" t="s">
        <v>122</v>
      </c>
      <c r="F614" s="98">
        <v>15</v>
      </c>
      <c r="G614" s="98" t="s">
        <v>142</v>
      </c>
      <c r="H614" s="97">
        <v>19</v>
      </c>
      <c r="I614" s="97" t="s">
        <v>124</v>
      </c>
      <c r="J614" s="97" t="s">
        <v>125</v>
      </c>
      <c r="K614" s="97" t="s">
        <v>487</v>
      </c>
      <c r="L614" s="97"/>
      <c r="M614" s="97"/>
      <c r="N614" s="97" t="s">
        <v>488</v>
      </c>
      <c r="O614" s="97" t="s">
        <v>489</v>
      </c>
      <c r="P614" s="97" t="s">
        <v>147</v>
      </c>
      <c r="Q614" s="97" t="s">
        <v>155</v>
      </c>
      <c r="R614" s="97" t="s">
        <v>131</v>
      </c>
      <c r="S614" s="97" t="s">
        <v>149</v>
      </c>
      <c r="T614" s="97" t="s">
        <v>150</v>
      </c>
      <c r="U614" s="97" t="s">
        <v>134</v>
      </c>
      <c r="V614" s="97" t="s">
        <v>135</v>
      </c>
      <c r="W614" s="97" t="s">
        <v>136</v>
      </c>
      <c r="X614" s="97"/>
      <c r="Y614" s="99"/>
      <c r="Z614" s="99"/>
      <c r="AA614" s="99">
        <v>81120.959999999992</v>
      </c>
      <c r="AB614" s="99">
        <v>81120.960000000006</v>
      </c>
      <c r="AC614">
        <f t="shared" si="18"/>
        <v>1000</v>
      </c>
      <c r="AD614" t="str">
        <f t="shared" si="19"/>
        <v>303</v>
      </c>
    </row>
    <row r="615" spans="1:30" hidden="1" x14ac:dyDescent="0.25">
      <c r="A615" s="97" t="s">
        <v>485</v>
      </c>
      <c r="B615" s="97" t="s">
        <v>486</v>
      </c>
      <c r="C615" s="97" t="s">
        <v>140</v>
      </c>
      <c r="D615" s="97">
        <v>14201</v>
      </c>
      <c r="E615" s="97" t="s">
        <v>122</v>
      </c>
      <c r="F615" s="98">
        <v>15</v>
      </c>
      <c r="G615" s="98" t="s">
        <v>142</v>
      </c>
      <c r="H615" s="97">
        <v>19</v>
      </c>
      <c r="I615" s="97" t="s">
        <v>124</v>
      </c>
      <c r="J615" s="97" t="s">
        <v>125</v>
      </c>
      <c r="K615" s="97" t="s">
        <v>487</v>
      </c>
      <c r="L615" s="97"/>
      <c r="M615" s="97"/>
      <c r="N615" s="97" t="s">
        <v>488</v>
      </c>
      <c r="O615" s="97" t="s">
        <v>489</v>
      </c>
      <c r="P615" s="97" t="s">
        <v>147</v>
      </c>
      <c r="Q615" s="97" t="s">
        <v>156</v>
      </c>
      <c r="R615" s="97" t="s">
        <v>131</v>
      </c>
      <c r="S615" s="97" t="s">
        <v>149</v>
      </c>
      <c r="T615" s="97" t="s">
        <v>150</v>
      </c>
      <c r="U615" s="97" t="s">
        <v>134</v>
      </c>
      <c r="V615" s="97" t="s">
        <v>135</v>
      </c>
      <c r="W615" s="97" t="s">
        <v>136</v>
      </c>
      <c r="X615" s="97"/>
      <c r="Y615" s="99"/>
      <c r="Z615" s="99"/>
      <c r="AA615" s="99">
        <v>180268.80000000002</v>
      </c>
      <c r="AB615" s="99">
        <v>180268.79999999999</v>
      </c>
      <c r="AC615">
        <f t="shared" si="18"/>
        <v>1000</v>
      </c>
      <c r="AD615" t="str">
        <f t="shared" si="19"/>
        <v>303</v>
      </c>
    </row>
    <row r="616" spans="1:30" hidden="1" x14ac:dyDescent="0.25">
      <c r="A616" t="s">
        <v>485</v>
      </c>
      <c r="B616" t="s">
        <v>486</v>
      </c>
      <c r="C616" t="s">
        <v>157</v>
      </c>
      <c r="D616" t="s">
        <v>244</v>
      </c>
      <c r="E616" t="s">
        <v>122</v>
      </c>
      <c r="F616" t="s">
        <v>159</v>
      </c>
      <c r="G616" t="s">
        <v>160</v>
      </c>
      <c r="H616" t="s">
        <v>143</v>
      </c>
      <c r="I616" t="s">
        <v>124</v>
      </c>
      <c r="J616" t="s">
        <v>125</v>
      </c>
      <c r="K616" t="s">
        <v>490</v>
      </c>
      <c r="N616" t="s">
        <v>488</v>
      </c>
      <c r="O616" t="s">
        <v>489</v>
      </c>
      <c r="P616" t="s">
        <v>162</v>
      </c>
      <c r="Q616" t="s">
        <v>245</v>
      </c>
      <c r="R616" t="s">
        <v>131</v>
      </c>
      <c r="S616" t="s">
        <v>164</v>
      </c>
      <c r="T616" t="s">
        <v>165</v>
      </c>
      <c r="U616" t="s">
        <v>151</v>
      </c>
      <c r="V616" t="s">
        <v>135</v>
      </c>
      <c r="W616" t="s">
        <v>136</v>
      </c>
      <c r="X616" t="s">
        <v>491</v>
      </c>
      <c r="Y616" s="94">
        <v>0</v>
      </c>
      <c r="Z616" s="94">
        <v>0</v>
      </c>
      <c r="AA616" s="94">
        <v>0</v>
      </c>
      <c r="AB616" s="94">
        <v>0</v>
      </c>
      <c r="AC616">
        <f t="shared" si="18"/>
        <v>3000</v>
      </c>
      <c r="AD616" t="str">
        <f t="shared" si="19"/>
        <v>303</v>
      </c>
    </row>
    <row r="617" spans="1:30" hidden="1" x14ac:dyDescent="0.25">
      <c r="A617" t="s">
        <v>485</v>
      </c>
      <c r="B617" t="s">
        <v>486</v>
      </c>
      <c r="C617" t="s">
        <v>157</v>
      </c>
      <c r="D617" t="s">
        <v>291</v>
      </c>
      <c r="E617" t="s">
        <v>122</v>
      </c>
      <c r="F617" t="s">
        <v>159</v>
      </c>
      <c r="G617" t="s">
        <v>160</v>
      </c>
      <c r="H617" t="s">
        <v>143</v>
      </c>
      <c r="I617" t="s">
        <v>124</v>
      </c>
      <c r="J617" t="s">
        <v>125</v>
      </c>
      <c r="K617" t="s">
        <v>490</v>
      </c>
      <c r="N617" t="s">
        <v>488</v>
      </c>
      <c r="O617" t="s">
        <v>489</v>
      </c>
      <c r="P617" t="s">
        <v>162</v>
      </c>
      <c r="Q617" t="s">
        <v>169</v>
      </c>
      <c r="R617" t="s">
        <v>131</v>
      </c>
      <c r="S617" t="s">
        <v>164</v>
      </c>
      <c r="T617" t="s">
        <v>165</v>
      </c>
      <c r="U617" t="s">
        <v>151</v>
      </c>
      <c r="V617" t="s">
        <v>135</v>
      </c>
      <c r="W617" t="s">
        <v>136</v>
      </c>
      <c r="X617" t="s">
        <v>491</v>
      </c>
      <c r="Y617" s="94">
        <v>10001</v>
      </c>
      <c r="Z617" s="94">
        <v>78058.25</v>
      </c>
      <c r="AA617" s="94">
        <v>80399.997499999998</v>
      </c>
      <c r="AB617" s="94">
        <v>80400</v>
      </c>
      <c r="AC617">
        <f t="shared" si="18"/>
        <v>3000</v>
      </c>
      <c r="AD617" t="str">
        <f t="shared" si="19"/>
        <v>303</v>
      </c>
    </row>
    <row r="618" spans="1:30" hidden="1" x14ac:dyDescent="0.25">
      <c r="A618" s="97" t="s">
        <v>485</v>
      </c>
      <c r="B618" s="97" t="s">
        <v>486</v>
      </c>
      <c r="C618" s="97" t="s">
        <v>140</v>
      </c>
      <c r="D618" s="97">
        <v>14301</v>
      </c>
      <c r="E618" s="97" t="s">
        <v>122</v>
      </c>
      <c r="F618" s="98">
        <v>15</v>
      </c>
      <c r="G618" s="98" t="s">
        <v>142</v>
      </c>
      <c r="H618" s="97">
        <v>19</v>
      </c>
      <c r="I618" s="97" t="s">
        <v>124</v>
      </c>
      <c r="J618" s="97" t="s">
        <v>125</v>
      </c>
      <c r="K618" s="97" t="s">
        <v>487</v>
      </c>
      <c r="L618" s="97"/>
      <c r="M618" s="97"/>
      <c r="N618" s="97" t="s">
        <v>488</v>
      </c>
      <c r="O618" s="97" t="s">
        <v>489</v>
      </c>
      <c r="P618" s="97" t="s">
        <v>147</v>
      </c>
      <c r="Q618" s="97" t="s">
        <v>178</v>
      </c>
      <c r="R618" s="97" t="s">
        <v>131</v>
      </c>
      <c r="S618" s="97" t="s">
        <v>149</v>
      </c>
      <c r="T618" s="97" t="s">
        <v>150</v>
      </c>
      <c r="U618" s="97" t="s">
        <v>134</v>
      </c>
      <c r="V618" s="97" t="s">
        <v>135</v>
      </c>
      <c r="W618" s="97" t="s">
        <v>136</v>
      </c>
      <c r="X618" s="97"/>
      <c r="Y618" s="99"/>
      <c r="Z618" s="99"/>
      <c r="AA618" s="99">
        <v>216322.56</v>
      </c>
      <c r="AB618" s="99">
        <v>216322.56</v>
      </c>
      <c r="AC618">
        <f t="shared" si="18"/>
        <v>1000</v>
      </c>
      <c r="AD618" t="str">
        <f t="shared" si="19"/>
        <v>303</v>
      </c>
    </row>
    <row r="619" spans="1:30" hidden="1" x14ac:dyDescent="0.25">
      <c r="A619" s="97" t="s">
        <v>492</v>
      </c>
      <c r="B619" s="97" t="s">
        <v>486</v>
      </c>
      <c r="C619" s="97" t="s">
        <v>493</v>
      </c>
      <c r="D619" s="97" t="s">
        <v>141</v>
      </c>
      <c r="E619" s="97" t="s">
        <v>122</v>
      </c>
      <c r="F619" s="98">
        <v>15</v>
      </c>
      <c r="G619" s="98" t="s">
        <v>142</v>
      </c>
      <c r="H619" s="97" t="s">
        <v>143</v>
      </c>
      <c r="I619" s="97" t="s">
        <v>124</v>
      </c>
      <c r="J619" s="97" t="s">
        <v>125</v>
      </c>
      <c r="K619" s="97" t="s">
        <v>494</v>
      </c>
      <c r="L619" s="97"/>
      <c r="M619" s="97"/>
      <c r="N619" s="97" t="s">
        <v>495</v>
      </c>
      <c r="O619" s="97" t="s">
        <v>489</v>
      </c>
      <c r="P619" s="97" t="s">
        <v>496</v>
      </c>
      <c r="Q619" s="97" t="s">
        <v>148</v>
      </c>
      <c r="R619" s="97" t="s">
        <v>131</v>
      </c>
      <c r="S619" s="97" t="s">
        <v>149</v>
      </c>
      <c r="T619" s="97" t="s">
        <v>150</v>
      </c>
      <c r="U619" s="97" t="s">
        <v>151</v>
      </c>
      <c r="V619" s="97" t="s">
        <v>135</v>
      </c>
      <c r="W619" s="97" t="s">
        <v>136</v>
      </c>
      <c r="X619" s="97"/>
      <c r="Y619" s="99"/>
      <c r="Z619" s="99"/>
      <c r="AA619" s="99">
        <v>12073764</v>
      </c>
      <c r="AB619" s="99">
        <v>12073764</v>
      </c>
      <c r="AC619">
        <f t="shared" si="18"/>
        <v>1000</v>
      </c>
      <c r="AD619" t="str">
        <f t="shared" si="19"/>
        <v>303</v>
      </c>
    </row>
    <row r="620" spans="1:30" hidden="1" x14ac:dyDescent="0.25">
      <c r="A620" s="97" t="s">
        <v>492</v>
      </c>
      <c r="B620" s="97" t="s">
        <v>486</v>
      </c>
      <c r="C620" s="97" t="s">
        <v>493</v>
      </c>
      <c r="D620" s="97">
        <v>12101</v>
      </c>
      <c r="E620" s="97" t="s">
        <v>122</v>
      </c>
      <c r="F620" s="98">
        <v>15</v>
      </c>
      <c r="G620" s="98" t="s">
        <v>142</v>
      </c>
      <c r="H620" s="97">
        <v>19</v>
      </c>
      <c r="I620" s="97" t="s">
        <v>124</v>
      </c>
      <c r="J620" s="97" t="s">
        <v>125</v>
      </c>
      <c r="K620" s="97" t="s">
        <v>494</v>
      </c>
      <c r="L620" s="97"/>
      <c r="M620" s="97"/>
      <c r="N620" s="97" t="s">
        <v>495</v>
      </c>
      <c r="O620" s="97" t="s">
        <v>489</v>
      </c>
      <c r="P620" s="97" t="s">
        <v>496</v>
      </c>
      <c r="Q620" s="97" t="s">
        <v>182</v>
      </c>
      <c r="R620" s="97" t="s">
        <v>131</v>
      </c>
      <c r="S620" s="97" t="s">
        <v>149</v>
      </c>
      <c r="T620" s="97" t="s">
        <v>150</v>
      </c>
      <c r="U620" s="97" t="s">
        <v>134</v>
      </c>
      <c r="V620" s="97" t="s">
        <v>135</v>
      </c>
      <c r="W620" s="97" t="s">
        <v>136</v>
      </c>
      <c r="X620" s="97"/>
      <c r="Y620" s="99"/>
      <c r="Z620" s="99"/>
      <c r="AA620" s="99">
        <v>2708953</v>
      </c>
      <c r="AB620" s="99">
        <v>2708953</v>
      </c>
      <c r="AC620">
        <f t="shared" si="18"/>
        <v>1000</v>
      </c>
      <c r="AD620" t="str">
        <f t="shared" si="19"/>
        <v>303</v>
      </c>
    </row>
    <row r="621" spans="1:30" hidden="1" x14ac:dyDescent="0.25">
      <c r="A621" s="97" t="s">
        <v>492</v>
      </c>
      <c r="B621" s="97" t="s">
        <v>486</v>
      </c>
      <c r="C621" s="97" t="s">
        <v>493</v>
      </c>
      <c r="D621" s="97">
        <v>13201</v>
      </c>
      <c r="E621" s="97" t="s">
        <v>122</v>
      </c>
      <c r="F621" s="98">
        <v>15</v>
      </c>
      <c r="G621" s="98" t="s">
        <v>142</v>
      </c>
      <c r="H621" s="97">
        <v>19</v>
      </c>
      <c r="I621" s="97" t="s">
        <v>124</v>
      </c>
      <c r="J621" s="97" t="s">
        <v>125</v>
      </c>
      <c r="K621" s="97" t="s">
        <v>494</v>
      </c>
      <c r="L621" s="97"/>
      <c r="M621" s="97"/>
      <c r="N621" s="97" t="s">
        <v>495</v>
      </c>
      <c r="O621" s="97" t="s">
        <v>489</v>
      </c>
      <c r="P621" s="97" t="s">
        <v>496</v>
      </c>
      <c r="Q621" s="97" t="s">
        <v>152</v>
      </c>
      <c r="R621" s="97" t="s">
        <v>131</v>
      </c>
      <c r="S621" s="97" t="s">
        <v>149</v>
      </c>
      <c r="T621" s="97" t="s">
        <v>150</v>
      </c>
      <c r="U621" s="97" t="s">
        <v>134</v>
      </c>
      <c r="V621" s="97" t="s">
        <v>135</v>
      </c>
      <c r="W621" s="97" t="s">
        <v>136</v>
      </c>
      <c r="X621" s="97"/>
      <c r="Y621" s="99"/>
      <c r="Z621" s="99"/>
      <c r="AA621" s="99">
        <v>503073.5</v>
      </c>
      <c r="AB621" s="99">
        <v>503073.5</v>
      </c>
      <c r="AC621">
        <f t="shared" si="18"/>
        <v>1000</v>
      </c>
      <c r="AD621" t="str">
        <f t="shared" si="19"/>
        <v>303</v>
      </c>
    </row>
    <row r="622" spans="1:30" hidden="1" x14ac:dyDescent="0.25">
      <c r="A622" s="97" t="s">
        <v>492</v>
      </c>
      <c r="B622" s="97" t="s">
        <v>486</v>
      </c>
      <c r="C622" s="97" t="s">
        <v>493</v>
      </c>
      <c r="D622" s="97">
        <v>13203</v>
      </c>
      <c r="E622" s="97" t="s">
        <v>122</v>
      </c>
      <c r="F622" s="98">
        <v>15</v>
      </c>
      <c r="G622" s="98" t="s">
        <v>142</v>
      </c>
      <c r="H622" s="97">
        <v>19</v>
      </c>
      <c r="I622" s="97" t="s">
        <v>124</v>
      </c>
      <c r="J622" s="97" t="s">
        <v>125</v>
      </c>
      <c r="K622" s="97" t="s">
        <v>494</v>
      </c>
      <c r="L622" s="97"/>
      <c r="M622" s="97"/>
      <c r="N622" s="97" t="s">
        <v>495</v>
      </c>
      <c r="O622" s="97" t="s">
        <v>489</v>
      </c>
      <c r="P622" s="97" t="s">
        <v>496</v>
      </c>
      <c r="Q622" s="97" t="s">
        <v>153</v>
      </c>
      <c r="R622" s="97" t="s">
        <v>131</v>
      </c>
      <c r="S622" s="97" t="s">
        <v>149</v>
      </c>
      <c r="T622" s="97" t="s">
        <v>150</v>
      </c>
      <c r="U622" s="97" t="s">
        <v>134</v>
      </c>
      <c r="V622" s="97" t="s">
        <v>135</v>
      </c>
      <c r="W622" s="97" t="s">
        <v>136</v>
      </c>
      <c r="X622" s="97"/>
      <c r="Y622" s="99"/>
      <c r="Z622" s="99"/>
      <c r="AA622" s="99">
        <v>2012294</v>
      </c>
      <c r="AB622" s="99">
        <v>2012294</v>
      </c>
      <c r="AC622">
        <f t="shared" si="18"/>
        <v>1000</v>
      </c>
      <c r="AD622" t="str">
        <f t="shared" si="19"/>
        <v>303</v>
      </c>
    </row>
    <row r="623" spans="1:30" hidden="1" x14ac:dyDescent="0.25">
      <c r="A623" s="97" t="s">
        <v>492</v>
      </c>
      <c r="B623" s="97" t="s">
        <v>486</v>
      </c>
      <c r="C623" s="97" t="s">
        <v>493</v>
      </c>
      <c r="D623" s="97" t="s">
        <v>183</v>
      </c>
      <c r="E623" s="97" t="s">
        <v>122</v>
      </c>
      <c r="F623" s="98">
        <v>15</v>
      </c>
      <c r="G623" s="98" t="s">
        <v>142</v>
      </c>
      <c r="H623" s="97">
        <v>19</v>
      </c>
      <c r="I623" s="97" t="s">
        <v>124</v>
      </c>
      <c r="J623" s="97" t="s">
        <v>125</v>
      </c>
      <c r="K623" s="97" t="s">
        <v>494</v>
      </c>
      <c r="L623" s="97"/>
      <c r="M623" s="97"/>
      <c r="N623" s="97" t="s">
        <v>495</v>
      </c>
      <c r="O623" s="97" t="s">
        <v>489</v>
      </c>
      <c r="P623" s="97" t="s">
        <v>496</v>
      </c>
      <c r="Q623" s="97" t="s">
        <v>184</v>
      </c>
      <c r="R623" s="97" t="s">
        <v>131</v>
      </c>
      <c r="S623" s="97" t="s">
        <v>149</v>
      </c>
      <c r="T623" s="97" t="s">
        <v>150</v>
      </c>
      <c r="U623" s="97" t="s">
        <v>134</v>
      </c>
      <c r="V623" s="97" t="s">
        <v>135</v>
      </c>
      <c r="W623" s="97" t="s">
        <v>136</v>
      </c>
      <c r="X623" s="97" t="s">
        <v>497</v>
      </c>
      <c r="Y623" s="99">
        <v>1434925.32</v>
      </c>
      <c r="Z623" s="99">
        <v>1329499.584</v>
      </c>
      <c r="AA623" s="99">
        <v>1329499.584</v>
      </c>
      <c r="AB623" s="99">
        <v>1329499.58</v>
      </c>
      <c r="AC623">
        <f t="shared" si="18"/>
        <v>1000</v>
      </c>
      <c r="AD623" t="str">
        <f t="shared" si="19"/>
        <v>303</v>
      </c>
    </row>
    <row r="624" spans="1:30" hidden="1" x14ac:dyDescent="0.25">
      <c r="A624" s="97" t="s">
        <v>492</v>
      </c>
      <c r="B624" s="97" t="s">
        <v>486</v>
      </c>
      <c r="C624" s="97" t="s">
        <v>493</v>
      </c>
      <c r="D624" s="97">
        <v>14101</v>
      </c>
      <c r="E624" s="97" t="s">
        <v>122</v>
      </c>
      <c r="F624" s="98">
        <v>15</v>
      </c>
      <c r="G624" s="98" t="s">
        <v>142</v>
      </c>
      <c r="H624" s="97">
        <v>19</v>
      </c>
      <c r="I624" s="97" t="s">
        <v>124</v>
      </c>
      <c r="J624" s="97" t="s">
        <v>125</v>
      </c>
      <c r="K624" s="97" t="s">
        <v>494</v>
      </c>
      <c r="L624" s="97"/>
      <c r="M624" s="97"/>
      <c r="N624" s="97" t="s">
        <v>495</v>
      </c>
      <c r="O624" s="97" t="s">
        <v>489</v>
      </c>
      <c r="P624" s="97" t="s">
        <v>496</v>
      </c>
      <c r="Q624" s="97" t="s">
        <v>154</v>
      </c>
      <c r="R624" s="97" t="s">
        <v>131</v>
      </c>
      <c r="S624" s="97" t="s">
        <v>149</v>
      </c>
      <c r="T624" s="97" t="s">
        <v>150</v>
      </c>
      <c r="U624" s="97" t="s">
        <v>134</v>
      </c>
      <c r="V624" s="97" t="s">
        <v>135</v>
      </c>
      <c r="W624" s="97" t="s">
        <v>136</v>
      </c>
      <c r="X624" s="97"/>
      <c r="Y624" s="99"/>
      <c r="Z624" s="99"/>
      <c r="AA624" s="99">
        <v>664057.02</v>
      </c>
      <c r="AB624" s="99">
        <v>664057.02</v>
      </c>
      <c r="AC624">
        <f t="shared" si="18"/>
        <v>1000</v>
      </c>
      <c r="AD624" t="str">
        <f t="shared" si="19"/>
        <v>303</v>
      </c>
    </row>
    <row r="625" spans="1:30" hidden="1" x14ac:dyDescent="0.25">
      <c r="A625" s="97" t="s">
        <v>492</v>
      </c>
      <c r="B625" s="97" t="s">
        <v>486</v>
      </c>
      <c r="C625" s="97" t="s">
        <v>493</v>
      </c>
      <c r="D625" s="97">
        <v>14103</v>
      </c>
      <c r="E625" s="97" t="s">
        <v>122</v>
      </c>
      <c r="F625" s="98">
        <v>15</v>
      </c>
      <c r="G625" s="98" t="s">
        <v>142</v>
      </c>
      <c r="H625" s="97">
        <v>19</v>
      </c>
      <c r="I625" s="97" t="s">
        <v>124</v>
      </c>
      <c r="J625" s="97" t="s">
        <v>125</v>
      </c>
      <c r="K625" s="97" t="s">
        <v>494</v>
      </c>
      <c r="L625" s="97"/>
      <c r="M625" s="97"/>
      <c r="N625" s="97" t="s">
        <v>495</v>
      </c>
      <c r="O625" s="97" t="s">
        <v>489</v>
      </c>
      <c r="P625" s="97" t="s">
        <v>496</v>
      </c>
      <c r="Q625" s="97" t="s">
        <v>155</v>
      </c>
      <c r="R625" s="97" t="s">
        <v>131</v>
      </c>
      <c r="S625" s="97" t="s">
        <v>149</v>
      </c>
      <c r="T625" s="97" t="s">
        <v>150</v>
      </c>
      <c r="U625" s="97" t="s">
        <v>134</v>
      </c>
      <c r="V625" s="97" t="s">
        <v>135</v>
      </c>
      <c r="W625" s="97" t="s">
        <v>136</v>
      </c>
      <c r="X625" s="97"/>
      <c r="Y625" s="99"/>
      <c r="Z625" s="99"/>
      <c r="AA625" s="99">
        <v>271659.69</v>
      </c>
      <c r="AB625" s="99">
        <v>271659.69</v>
      </c>
      <c r="AC625">
        <f t="shared" si="18"/>
        <v>1000</v>
      </c>
      <c r="AD625" t="str">
        <f t="shared" si="19"/>
        <v>303</v>
      </c>
    </row>
    <row r="626" spans="1:30" hidden="1" x14ac:dyDescent="0.25">
      <c r="A626" s="97" t="s">
        <v>492</v>
      </c>
      <c r="B626" s="97" t="s">
        <v>486</v>
      </c>
      <c r="C626" s="97" t="s">
        <v>493</v>
      </c>
      <c r="D626" s="97">
        <v>14201</v>
      </c>
      <c r="E626" s="97" t="s">
        <v>122</v>
      </c>
      <c r="F626" s="98">
        <v>15</v>
      </c>
      <c r="G626" s="98" t="s">
        <v>142</v>
      </c>
      <c r="H626" s="97">
        <v>19</v>
      </c>
      <c r="I626" s="97" t="s">
        <v>124</v>
      </c>
      <c r="J626" s="97" t="s">
        <v>125</v>
      </c>
      <c r="K626" s="97" t="s">
        <v>494</v>
      </c>
      <c r="L626" s="97"/>
      <c r="M626" s="97"/>
      <c r="N626" s="97" t="s">
        <v>495</v>
      </c>
      <c r="O626" s="97" t="s">
        <v>489</v>
      </c>
      <c r="P626" s="97" t="s">
        <v>496</v>
      </c>
      <c r="Q626" s="97" t="s">
        <v>156</v>
      </c>
      <c r="R626" s="97" t="s">
        <v>131</v>
      </c>
      <c r="S626" s="97" t="s">
        <v>149</v>
      </c>
      <c r="T626" s="97" t="s">
        <v>150</v>
      </c>
      <c r="U626" s="97" t="s">
        <v>134</v>
      </c>
      <c r="V626" s="97" t="s">
        <v>135</v>
      </c>
      <c r="W626" s="97" t="s">
        <v>136</v>
      </c>
      <c r="X626" s="97"/>
      <c r="Y626" s="99"/>
      <c r="Z626" s="99"/>
      <c r="AA626" s="99">
        <v>603688.20000000007</v>
      </c>
      <c r="AB626" s="99">
        <v>603688.19999999995</v>
      </c>
      <c r="AC626">
        <f t="shared" si="18"/>
        <v>1000</v>
      </c>
      <c r="AD626" t="str">
        <f t="shared" si="19"/>
        <v>303</v>
      </c>
    </row>
    <row r="627" spans="1:30" hidden="1" x14ac:dyDescent="0.25">
      <c r="A627" t="s">
        <v>492</v>
      </c>
      <c r="B627" t="s">
        <v>486</v>
      </c>
      <c r="C627" t="s">
        <v>493</v>
      </c>
      <c r="D627" t="s">
        <v>186</v>
      </c>
      <c r="E627" t="s">
        <v>122</v>
      </c>
      <c r="F627" t="s">
        <v>159</v>
      </c>
      <c r="G627" t="s">
        <v>160</v>
      </c>
      <c r="H627" t="s">
        <v>143</v>
      </c>
      <c r="I627" t="s">
        <v>124</v>
      </c>
      <c r="J627" t="s">
        <v>125</v>
      </c>
      <c r="K627" t="s">
        <v>494</v>
      </c>
      <c r="N627" t="s">
        <v>495</v>
      </c>
      <c r="O627" t="s">
        <v>489</v>
      </c>
      <c r="P627" t="s">
        <v>496</v>
      </c>
      <c r="Q627" t="s">
        <v>188</v>
      </c>
      <c r="R627" t="s">
        <v>131</v>
      </c>
      <c r="S627" t="s">
        <v>164</v>
      </c>
      <c r="T627" t="s">
        <v>165</v>
      </c>
      <c r="U627" t="s">
        <v>151</v>
      </c>
      <c r="V627" t="s">
        <v>135</v>
      </c>
      <c r="W627" t="s">
        <v>136</v>
      </c>
      <c r="X627" t="s">
        <v>497</v>
      </c>
      <c r="Y627" s="94">
        <v>53561</v>
      </c>
      <c r="Z627" s="94">
        <v>64184.14</v>
      </c>
      <c r="AA627" s="94">
        <v>66110</v>
      </c>
      <c r="AB627" s="94">
        <v>66110</v>
      </c>
      <c r="AC627">
        <f t="shared" si="18"/>
        <v>2000</v>
      </c>
      <c r="AD627" t="str">
        <f t="shared" si="19"/>
        <v>303</v>
      </c>
    </row>
    <row r="628" spans="1:30" hidden="1" x14ac:dyDescent="0.25">
      <c r="A628" t="s">
        <v>492</v>
      </c>
      <c r="B628" t="s">
        <v>486</v>
      </c>
      <c r="C628" t="s">
        <v>493</v>
      </c>
      <c r="D628" t="s">
        <v>190</v>
      </c>
      <c r="E628" t="s">
        <v>122</v>
      </c>
      <c r="F628" t="s">
        <v>159</v>
      </c>
      <c r="G628" t="s">
        <v>160</v>
      </c>
      <c r="H628" t="s">
        <v>143</v>
      </c>
      <c r="I628" t="s">
        <v>124</v>
      </c>
      <c r="J628" t="s">
        <v>125</v>
      </c>
      <c r="K628" t="s">
        <v>494</v>
      </c>
      <c r="N628" t="s">
        <v>495</v>
      </c>
      <c r="O628" t="s">
        <v>489</v>
      </c>
      <c r="P628" t="s">
        <v>496</v>
      </c>
      <c r="Q628" t="s">
        <v>191</v>
      </c>
      <c r="R628" t="s">
        <v>131</v>
      </c>
      <c r="S628" t="s">
        <v>164</v>
      </c>
      <c r="T628" t="s">
        <v>165</v>
      </c>
      <c r="U628" t="s">
        <v>151</v>
      </c>
      <c r="V628" t="s">
        <v>135</v>
      </c>
      <c r="W628" t="s">
        <v>136</v>
      </c>
      <c r="X628" t="s">
        <v>497</v>
      </c>
      <c r="Y628" s="94">
        <v>0</v>
      </c>
      <c r="Z628" s="94">
        <v>2197.9899999999998</v>
      </c>
      <c r="AA628" s="94">
        <v>0</v>
      </c>
      <c r="AB628" s="94">
        <v>0</v>
      </c>
      <c r="AC628">
        <f t="shared" si="18"/>
        <v>2000</v>
      </c>
      <c r="AD628" t="str">
        <f t="shared" si="19"/>
        <v>303</v>
      </c>
    </row>
    <row r="629" spans="1:30" hidden="1" x14ac:dyDescent="0.25">
      <c r="A629" t="s">
        <v>492</v>
      </c>
      <c r="B629" t="s">
        <v>486</v>
      </c>
      <c r="C629" t="s">
        <v>493</v>
      </c>
      <c r="D629" t="s">
        <v>192</v>
      </c>
      <c r="E629" t="s">
        <v>122</v>
      </c>
      <c r="F629" t="s">
        <v>159</v>
      </c>
      <c r="G629" t="s">
        <v>160</v>
      </c>
      <c r="H629" t="s">
        <v>143</v>
      </c>
      <c r="I629" t="s">
        <v>124</v>
      </c>
      <c r="J629" t="s">
        <v>125</v>
      </c>
      <c r="K629" t="s">
        <v>494</v>
      </c>
      <c r="N629" t="s">
        <v>495</v>
      </c>
      <c r="O629" t="s">
        <v>489</v>
      </c>
      <c r="P629" t="s">
        <v>496</v>
      </c>
      <c r="Q629" t="s">
        <v>193</v>
      </c>
      <c r="R629" t="s">
        <v>131</v>
      </c>
      <c r="S629" t="s">
        <v>164</v>
      </c>
      <c r="T629" t="s">
        <v>165</v>
      </c>
      <c r="U629" t="s">
        <v>151</v>
      </c>
      <c r="V629" t="s">
        <v>135</v>
      </c>
      <c r="W629" t="s">
        <v>136</v>
      </c>
      <c r="X629" t="s">
        <v>497</v>
      </c>
      <c r="Y629" s="94">
        <v>31715</v>
      </c>
      <c r="Z629" s="94">
        <v>66632.189090909087</v>
      </c>
      <c r="AA629" s="94">
        <v>74797.34</v>
      </c>
      <c r="AB629" s="94">
        <v>74797.34</v>
      </c>
      <c r="AC629">
        <f t="shared" si="18"/>
        <v>2000</v>
      </c>
      <c r="AD629" t="str">
        <f t="shared" si="19"/>
        <v>303</v>
      </c>
    </row>
    <row r="630" spans="1:30" hidden="1" x14ac:dyDescent="0.25">
      <c r="A630" t="s">
        <v>492</v>
      </c>
      <c r="B630" t="s">
        <v>486</v>
      </c>
      <c r="C630" t="s">
        <v>493</v>
      </c>
      <c r="D630" t="s">
        <v>474</v>
      </c>
      <c r="E630" t="s">
        <v>122</v>
      </c>
      <c r="F630" t="s">
        <v>159</v>
      </c>
      <c r="G630" t="s">
        <v>160</v>
      </c>
      <c r="H630" t="s">
        <v>143</v>
      </c>
      <c r="I630" t="s">
        <v>124</v>
      </c>
      <c r="J630" t="s">
        <v>125</v>
      </c>
      <c r="K630" t="s">
        <v>494</v>
      </c>
      <c r="N630" t="s">
        <v>495</v>
      </c>
      <c r="O630" t="s">
        <v>489</v>
      </c>
      <c r="P630" t="s">
        <v>496</v>
      </c>
      <c r="Q630" t="s">
        <v>475</v>
      </c>
      <c r="R630" t="s">
        <v>131</v>
      </c>
      <c r="S630" t="s">
        <v>164</v>
      </c>
      <c r="T630" t="s">
        <v>165</v>
      </c>
      <c r="U630" t="s">
        <v>151</v>
      </c>
      <c r="V630" t="s">
        <v>135</v>
      </c>
      <c r="W630" t="s">
        <v>136</v>
      </c>
      <c r="X630" t="s">
        <v>497</v>
      </c>
      <c r="Y630" s="94">
        <v>332559</v>
      </c>
      <c r="Z630" s="94">
        <v>220207.5</v>
      </c>
      <c r="AA630" s="94">
        <v>226814</v>
      </c>
      <c r="AB630" s="94">
        <v>226814</v>
      </c>
      <c r="AC630">
        <f t="shared" si="18"/>
        <v>2000</v>
      </c>
      <c r="AD630" t="str">
        <f t="shared" si="19"/>
        <v>303</v>
      </c>
    </row>
    <row r="631" spans="1:30" hidden="1" x14ac:dyDescent="0.25">
      <c r="A631" t="s">
        <v>492</v>
      </c>
      <c r="B631" t="s">
        <v>486</v>
      </c>
      <c r="C631" t="s">
        <v>493</v>
      </c>
      <c r="D631" t="s">
        <v>198</v>
      </c>
      <c r="E631" t="s">
        <v>122</v>
      </c>
      <c r="F631" t="s">
        <v>159</v>
      </c>
      <c r="G631" t="s">
        <v>160</v>
      </c>
      <c r="H631" t="s">
        <v>143</v>
      </c>
      <c r="I631" t="s">
        <v>124</v>
      </c>
      <c r="J631" t="s">
        <v>125</v>
      </c>
      <c r="K631" t="s">
        <v>494</v>
      </c>
      <c r="N631" t="s">
        <v>495</v>
      </c>
      <c r="O631" t="s">
        <v>489</v>
      </c>
      <c r="P631" t="s">
        <v>496</v>
      </c>
      <c r="Q631" t="s">
        <v>199</v>
      </c>
      <c r="R631" t="s">
        <v>131</v>
      </c>
      <c r="S631" t="s">
        <v>164</v>
      </c>
      <c r="T631" t="s">
        <v>165</v>
      </c>
      <c r="U631" t="s">
        <v>151</v>
      </c>
      <c r="V631" t="s">
        <v>135</v>
      </c>
      <c r="W631" t="s">
        <v>136</v>
      </c>
      <c r="X631" t="s">
        <v>497</v>
      </c>
      <c r="Y631" s="94">
        <v>8915</v>
      </c>
      <c r="Z631" s="94">
        <v>5198.1066666666666</v>
      </c>
      <c r="AA631" s="94">
        <v>7618</v>
      </c>
      <c r="AB631" s="94">
        <v>7618</v>
      </c>
      <c r="AC631">
        <f t="shared" si="18"/>
        <v>2000</v>
      </c>
      <c r="AD631" t="str">
        <f t="shared" si="19"/>
        <v>303</v>
      </c>
    </row>
    <row r="632" spans="1:30" hidden="1" x14ac:dyDescent="0.25">
      <c r="A632" t="s">
        <v>492</v>
      </c>
      <c r="B632" t="s">
        <v>486</v>
      </c>
      <c r="C632" t="s">
        <v>493</v>
      </c>
      <c r="D632" t="s">
        <v>200</v>
      </c>
      <c r="E632" t="s">
        <v>122</v>
      </c>
      <c r="F632" t="s">
        <v>159</v>
      </c>
      <c r="G632" t="s">
        <v>160</v>
      </c>
      <c r="H632" t="s">
        <v>143</v>
      </c>
      <c r="I632" t="s">
        <v>124</v>
      </c>
      <c r="J632" t="s">
        <v>125</v>
      </c>
      <c r="K632" t="s">
        <v>494</v>
      </c>
      <c r="N632" t="s">
        <v>495</v>
      </c>
      <c r="O632" t="s">
        <v>489</v>
      </c>
      <c r="P632" t="s">
        <v>496</v>
      </c>
      <c r="Q632" t="s">
        <v>201</v>
      </c>
      <c r="R632" t="s">
        <v>131</v>
      </c>
      <c r="S632" t="s">
        <v>164</v>
      </c>
      <c r="T632" t="s">
        <v>165</v>
      </c>
      <c r="U632" t="s">
        <v>151</v>
      </c>
      <c r="V632" t="s">
        <v>135</v>
      </c>
      <c r="W632" t="s">
        <v>136</v>
      </c>
      <c r="X632" t="s">
        <v>497</v>
      </c>
      <c r="Y632" s="94">
        <v>8606</v>
      </c>
      <c r="Z632" s="94">
        <v>4890.4399999999996</v>
      </c>
      <c r="AA632" s="94">
        <v>5035.2299999999996</v>
      </c>
      <c r="AB632" s="94">
        <v>5035.2299999999996</v>
      </c>
      <c r="AC632">
        <f t="shared" si="18"/>
        <v>2000</v>
      </c>
      <c r="AD632" t="str">
        <f t="shared" si="19"/>
        <v>303</v>
      </c>
    </row>
    <row r="633" spans="1:30" hidden="1" x14ac:dyDescent="0.25">
      <c r="A633" t="s">
        <v>492</v>
      </c>
      <c r="B633" t="s">
        <v>486</v>
      </c>
      <c r="C633" t="s">
        <v>493</v>
      </c>
      <c r="D633" t="s">
        <v>206</v>
      </c>
      <c r="E633" t="s">
        <v>122</v>
      </c>
      <c r="F633" t="s">
        <v>159</v>
      </c>
      <c r="G633" t="s">
        <v>160</v>
      </c>
      <c r="H633" t="s">
        <v>143</v>
      </c>
      <c r="I633" t="s">
        <v>124</v>
      </c>
      <c r="J633" t="s">
        <v>125</v>
      </c>
      <c r="K633" t="s">
        <v>494</v>
      </c>
      <c r="N633" t="s">
        <v>495</v>
      </c>
      <c r="O633" t="s">
        <v>489</v>
      </c>
      <c r="P633" t="s">
        <v>496</v>
      </c>
      <c r="Q633" t="s">
        <v>207</v>
      </c>
      <c r="R633" t="s">
        <v>131</v>
      </c>
      <c r="S633" t="s">
        <v>164</v>
      </c>
      <c r="T633" t="s">
        <v>165</v>
      </c>
      <c r="U633" t="s">
        <v>151</v>
      </c>
      <c r="V633" t="s">
        <v>135</v>
      </c>
      <c r="W633" t="s">
        <v>136</v>
      </c>
      <c r="X633" t="s">
        <v>497</v>
      </c>
      <c r="Y633" s="94">
        <v>6988</v>
      </c>
      <c r="Z633" s="94">
        <v>5575.65</v>
      </c>
      <c r="AA633" s="94">
        <v>7409</v>
      </c>
      <c r="AB633" s="94">
        <v>7409</v>
      </c>
      <c r="AC633">
        <f t="shared" si="18"/>
        <v>2000</v>
      </c>
      <c r="AD633" t="str">
        <f t="shared" si="19"/>
        <v>303</v>
      </c>
    </row>
    <row r="634" spans="1:30" hidden="1" x14ac:dyDescent="0.25">
      <c r="A634" t="s">
        <v>492</v>
      </c>
      <c r="B634" t="s">
        <v>486</v>
      </c>
      <c r="C634" t="s">
        <v>493</v>
      </c>
      <c r="D634" t="s">
        <v>448</v>
      </c>
      <c r="E634" t="s">
        <v>122</v>
      </c>
      <c r="F634" t="s">
        <v>159</v>
      </c>
      <c r="G634" t="s">
        <v>160</v>
      </c>
      <c r="H634" t="s">
        <v>143</v>
      </c>
      <c r="I634" t="s">
        <v>124</v>
      </c>
      <c r="J634" t="s">
        <v>125</v>
      </c>
      <c r="K634" t="s">
        <v>494</v>
      </c>
      <c r="N634" t="s">
        <v>495</v>
      </c>
      <c r="O634" t="s">
        <v>489</v>
      </c>
      <c r="P634" t="s">
        <v>496</v>
      </c>
      <c r="Q634" t="s">
        <v>306</v>
      </c>
      <c r="R634" t="s">
        <v>131</v>
      </c>
      <c r="S634" t="s">
        <v>164</v>
      </c>
      <c r="T634" t="s">
        <v>165</v>
      </c>
      <c r="U634" t="s">
        <v>151</v>
      </c>
      <c r="V634" t="s">
        <v>135</v>
      </c>
      <c r="W634" t="s">
        <v>136</v>
      </c>
      <c r="X634" t="s">
        <v>497</v>
      </c>
      <c r="Y634" s="94">
        <v>0</v>
      </c>
      <c r="Z634" s="94">
        <v>299</v>
      </c>
      <c r="AA634" s="94">
        <v>0</v>
      </c>
      <c r="AB634" s="94">
        <v>0</v>
      </c>
      <c r="AC634">
        <f t="shared" si="18"/>
        <v>2000</v>
      </c>
      <c r="AD634" t="str">
        <f t="shared" si="19"/>
        <v>303</v>
      </c>
    </row>
    <row r="635" spans="1:30" hidden="1" x14ac:dyDescent="0.25">
      <c r="A635" t="s">
        <v>492</v>
      </c>
      <c r="B635" t="s">
        <v>486</v>
      </c>
      <c r="C635" t="s">
        <v>493</v>
      </c>
      <c r="D635" t="s">
        <v>214</v>
      </c>
      <c r="E635" t="s">
        <v>122</v>
      </c>
      <c r="F635" t="s">
        <v>159</v>
      </c>
      <c r="G635" t="s">
        <v>160</v>
      </c>
      <c r="H635" t="s">
        <v>143</v>
      </c>
      <c r="I635" t="s">
        <v>124</v>
      </c>
      <c r="J635" t="s">
        <v>125</v>
      </c>
      <c r="K635" t="s">
        <v>494</v>
      </c>
      <c r="N635" t="s">
        <v>495</v>
      </c>
      <c r="O635" t="s">
        <v>489</v>
      </c>
      <c r="P635" t="s">
        <v>496</v>
      </c>
      <c r="Q635" t="s">
        <v>215</v>
      </c>
      <c r="R635" t="s">
        <v>131</v>
      </c>
      <c r="S635" t="s">
        <v>164</v>
      </c>
      <c r="T635" t="s">
        <v>165</v>
      </c>
      <c r="U635" t="s">
        <v>151</v>
      </c>
      <c r="V635" t="s">
        <v>135</v>
      </c>
      <c r="W635" t="s">
        <v>136</v>
      </c>
      <c r="X635" t="s">
        <v>497</v>
      </c>
      <c r="Y635" s="94">
        <v>514789</v>
      </c>
      <c r="Z635" s="94">
        <v>520931.06000000006</v>
      </c>
      <c r="AA635" s="94">
        <v>536559</v>
      </c>
      <c r="AB635" s="94">
        <v>536559</v>
      </c>
      <c r="AC635">
        <f t="shared" si="18"/>
        <v>2000</v>
      </c>
      <c r="AD635" t="str">
        <f t="shared" si="19"/>
        <v>303</v>
      </c>
    </row>
    <row r="636" spans="1:30" hidden="1" x14ac:dyDescent="0.25">
      <c r="A636" t="s">
        <v>492</v>
      </c>
      <c r="B636" t="s">
        <v>486</v>
      </c>
      <c r="C636" t="s">
        <v>493</v>
      </c>
      <c r="D636" t="s">
        <v>218</v>
      </c>
      <c r="E636" t="s">
        <v>122</v>
      </c>
      <c r="F636" t="s">
        <v>159</v>
      </c>
      <c r="G636" t="s">
        <v>160</v>
      </c>
      <c r="H636" t="s">
        <v>143</v>
      </c>
      <c r="I636" t="s">
        <v>124</v>
      </c>
      <c r="J636" t="s">
        <v>125</v>
      </c>
      <c r="K636" t="s">
        <v>494</v>
      </c>
      <c r="N636" t="s">
        <v>495</v>
      </c>
      <c r="O636" t="s">
        <v>489</v>
      </c>
      <c r="P636" t="s">
        <v>496</v>
      </c>
      <c r="Q636" t="s">
        <v>219</v>
      </c>
      <c r="R636" t="s">
        <v>131</v>
      </c>
      <c r="S636" t="s">
        <v>164</v>
      </c>
      <c r="T636" t="s">
        <v>165</v>
      </c>
      <c r="U636" t="s">
        <v>151</v>
      </c>
      <c r="V636" t="s">
        <v>135</v>
      </c>
      <c r="W636" t="s">
        <v>136</v>
      </c>
      <c r="X636" t="s">
        <v>497</v>
      </c>
      <c r="Y636" s="94">
        <v>0</v>
      </c>
      <c r="Z636" s="94">
        <v>26308.799999999999</v>
      </c>
      <c r="AA636" s="94">
        <v>27841.98</v>
      </c>
      <c r="AB636" s="94">
        <v>27841.98</v>
      </c>
      <c r="AC636">
        <f t="shared" si="18"/>
        <v>2000</v>
      </c>
      <c r="AD636" t="str">
        <f t="shared" si="19"/>
        <v>303</v>
      </c>
    </row>
    <row r="637" spans="1:30" hidden="1" x14ac:dyDescent="0.25">
      <c r="A637" t="s">
        <v>492</v>
      </c>
      <c r="B637" t="s">
        <v>486</v>
      </c>
      <c r="C637" t="s">
        <v>493</v>
      </c>
      <c r="D637" t="s">
        <v>226</v>
      </c>
      <c r="E637" t="s">
        <v>122</v>
      </c>
      <c r="F637" t="s">
        <v>159</v>
      </c>
      <c r="G637" t="s">
        <v>160</v>
      </c>
      <c r="H637" t="s">
        <v>143</v>
      </c>
      <c r="I637" t="s">
        <v>124</v>
      </c>
      <c r="J637" t="s">
        <v>125</v>
      </c>
      <c r="K637" t="s">
        <v>494</v>
      </c>
      <c r="N637" t="s">
        <v>495</v>
      </c>
      <c r="O637" t="s">
        <v>489</v>
      </c>
      <c r="P637" t="s">
        <v>496</v>
      </c>
      <c r="Q637" t="s">
        <v>227</v>
      </c>
      <c r="R637" t="s">
        <v>131</v>
      </c>
      <c r="S637" t="s">
        <v>164</v>
      </c>
      <c r="T637" t="s">
        <v>165</v>
      </c>
      <c r="U637" t="s">
        <v>151</v>
      </c>
      <c r="V637" t="s">
        <v>135</v>
      </c>
      <c r="W637" t="s">
        <v>136</v>
      </c>
      <c r="X637" t="s">
        <v>497</v>
      </c>
      <c r="Y637" s="94">
        <v>0</v>
      </c>
      <c r="Z637" s="94">
        <v>440</v>
      </c>
      <c r="AA637" s="94">
        <v>0</v>
      </c>
      <c r="AB637" s="94">
        <v>0</v>
      </c>
      <c r="AC637">
        <f t="shared" si="18"/>
        <v>2000</v>
      </c>
      <c r="AD637" t="str">
        <f t="shared" si="19"/>
        <v>303</v>
      </c>
    </row>
    <row r="638" spans="1:30" hidden="1" x14ac:dyDescent="0.25">
      <c r="A638" t="s">
        <v>492</v>
      </c>
      <c r="B638" t="s">
        <v>486</v>
      </c>
      <c r="C638" t="s">
        <v>493</v>
      </c>
      <c r="D638" t="s">
        <v>228</v>
      </c>
      <c r="E638" t="s">
        <v>122</v>
      </c>
      <c r="F638" t="s">
        <v>159</v>
      </c>
      <c r="G638" t="s">
        <v>160</v>
      </c>
      <c r="H638" t="s">
        <v>143</v>
      </c>
      <c r="I638" t="s">
        <v>124</v>
      </c>
      <c r="J638" t="s">
        <v>125</v>
      </c>
      <c r="K638" t="s">
        <v>494</v>
      </c>
      <c r="N638" t="s">
        <v>495</v>
      </c>
      <c r="O638" t="s">
        <v>489</v>
      </c>
      <c r="P638" t="s">
        <v>496</v>
      </c>
      <c r="Q638" t="s">
        <v>229</v>
      </c>
      <c r="R638" t="s">
        <v>131</v>
      </c>
      <c r="S638" t="s">
        <v>164</v>
      </c>
      <c r="T638" t="s">
        <v>165</v>
      </c>
      <c r="U638" t="s">
        <v>151</v>
      </c>
      <c r="V638" t="s">
        <v>135</v>
      </c>
      <c r="W638" t="s">
        <v>136</v>
      </c>
      <c r="X638" t="s">
        <v>497</v>
      </c>
      <c r="Y638" s="94">
        <v>0</v>
      </c>
      <c r="Z638" s="94">
        <v>499</v>
      </c>
      <c r="AA638" s="94">
        <v>0</v>
      </c>
      <c r="AB638" s="94">
        <v>0</v>
      </c>
      <c r="AC638">
        <f t="shared" si="18"/>
        <v>2000</v>
      </c>
      <c r="AD638" t="str">
        <f t="shared" si="19"/>
        <v>303</v>
      </c>
    </row>
    <row r="639" spans="1:30" hidden="1" x14ac:dyDescent="0.25">
      <c r="A639" t="s">
        <v>492</v>
      </c>
      <c r="B639" t="s">
        <v>486</v>
      </c>
      <c r="C639" t="s">
        <v>493</v>
      </c>
      <c r="D639" t="s">
        <v>230</v>
      </c>
      <c r="E639" t="s">
        <v>122</v>
      </c>
      <c r="F639" t="s">
        <v>159</v>
      </c>
      <c r="G639" t="s">
        <v>160</v>
      </c>
      <c r="H639" t="s">
        <v>143</v>
      </c>
      <c r="I639" t="s">
        <v>124</v>
      </c>
      <c r="J639" t="s">
        <v>125</v>
      </c>
      <c r="K639" t="s">
        <v>494</v>
      </c>
      <c r="N639" t="s">
        <v>495</v>
      </c>
      <c r="O639" t="s">
        <v>489</v>
      </c>
      <c r="P639" t="s">
        <v>496</v>
      </c>
      <c r="Q639" t="s">
        <v>231</v>
      </c>
      <c r="R639" t="s">
        <v>131</v>
      </c>
      <c r="S639" t="s">
        <v>164</v>
      </c>
      <c r="T639" t="s">
        <v>165</v>
      </c>
      <c r="U639" t="s">
        <v>151</v>
      </c>
      <c r="V639" t="s">
        <v>135</v>
      </c>
      <c r="W639" t="s">
        <v>136</v>
      </c>
      <c r="X639" t="s">
        <v>497</v>
      </c>
      <c r="Y639" s="94">
        <v>12526</v>
      </c>
      <c r="Z639" s="94">
        <v>5986.0000000000009</v>
      </c>
      <c r="AA639" s="94">
        <v>0</v>
      </c>
      <c r="AB639" s="94">
        <v>0</v>
      </c>
      <c r="AC639">
        <f t="shared" si="18"/>
        <v>2000</v>
      </c>
      <c r="AD639" t="str">
        <f t="shared" si="19"/>
        <v>303</v>
      </c>
    </row>
    <row r="640" spans="1:30" hidden="1" x14ac:dyDescent="0.25">
      <c r="A640" t="s">
        <v>492</v>
      </c>
      <c r="B640" t="s">
        <v>486</v>
      </c>
      <c r="C640" t="s">
        <v>493</v>
      </c>
      <c r="D640" t="s">
        <v>232</v>
      </c>
      <c r="E640" t="s">
        <v>122</v>
      </c>
      <c r="F640" t="s">
        <v>159</v>
      </c>
      <c r="G640" t="s">
        <v>160</v>
      </c>
      <c r="H640" t="s">
        <v>143</v>
      </c>
      <c r="I640" t="s">
        <v>124</v>
      </c>
      <c r="J640" t="s">
        <v>125</v>
      </c>
      <c r="K640" t="s">
        <v>494</v>
      </c>
      <c r="N640" t="s">
        <v>495</v>
      </c>
      <c r="O640" t="s">
        <v>489</v>
      </c>
      <c r="P640" t="s">
        <v>496</v>
      </c>
      <c r="Q640" t="s">
        <v>233</v>
      </c>
      <c r="R640" t="s">
        <v>131</v>
      </c>
      <c r="S640" t="s">
        <v>164</v>
      </c>
      <c r="T640" t="s">
        <v>165</v>
      </c>
      <c r="U640" t="s">
        <v>151</v>
      </c>
      <c r="V640" t="s">
        <v>135</v>
      </c>
      <c r="W640" t="s">
        <v>136</v>
      </c>
      <c r="X640" t="s">
        <v>497</v>
      </c>
      <c r="Y640" s="94">
        <v>0</v>
      </c>
      <c r="Z640" s="94">
        <v>379.8</v>
      </c>
      <c r="AA640" s="94">
        <v>0</v>
      </c>
      <c r="AB640" s="94">
        <v>0</v>
      </c>
      <c r="AC640">
        <f t="shared" si="18"/>
        <v>2000</v>
      </c>
      <c r="AD640" t="str">
        <f t="shared" si="19"/>
        <v>303</v>
      </c>
    </row>
    <row r="641" spans="1:30" hidden="1" x14ac:dyDescent="0.25">
      <c r="A641" t="s">
        <v>492</v>
      </c>
      <c r="B641" t="s">
        <v>486</v>
      </c>
      <c r="C641" t="s">
        <v>493</v>
      </c>
      <c r="D641" t="s">
        <v>158</v>
      </c>
      <c r="E641" t="s">
        <v>122</v>
      </c>
      <c r="F641" t="s">
        <v>159</v>
      </c>
      <c r="G641" t="s">
        <v>160</v>
      </c>
      <c r="H641" t="s">
        <v>143</v>
      </c>
      <c r="I641" t="s">
        <v>124</v>
      </c>
      <c r="J641" t="s">
        <v>125</v>
      </c>
      <c r="K641" t="s">
        <v>494</v>
      </c>
      <c r="N641" t="s">
        <v>495</v>
      </c>
      <c r="O641" t="s">
        <v>489</v>
      </c>
      <c r="P641" t="s">
        <v>496</v>
      </c>
      <c r="Q641" t="s">
        <v>163</v>
      </c>
      <c r="R641" t="s">
        <v>131</v>
      </c>
      <c r="S641" t="s">
        <v>164</v>
      </c>
      <c r="T641" t="s">
        <v>165</v>
      </c>
      <c r="U641" t="s">
        <v>151</v>
      </c>
      <c r="V641" t="s">
        <v>135</v>
      </c>
      <c r="W641" t="s">
        <v>136</v>
      </c>
      <c r="X641" t="s">
        <v>497</v>
      </c>
      <c r="Y641" s="94">
        <v>33258.97</v>
      </c>
      <c r="Z641" s="94">
        <v>33258.97</v>
      </c>
      <c r="AA641" s="94">
        <v>34256.739099999999</v>
      </c>
      <c r="AB641" s="94">
        <v>34256.74</v>
      </c>
      <c r="AC641">
        <f t="shared" si="18"/>
        <v>3000</v>
      </c>
      <c r="AD641" t="str">
        <f t="shared" si="19"/>
        <v>303</v>
      </c>
    </row>
    <row r="642" spans="1:30" hidden="1" x14ac:dyDescent="0.25">
      <c r="A642" t="s">
        <v>492</v>
      </c>
      <c r="B642" t="s">
        <v>486</v>
      </c>
      <c r="C642" t="s">
        <v>493</v>
      </c>
      <c r="D642" t="s">
        <v>240</v>
      </c>
      <c r="E642" t="s">
        <v>122</v>
      </c>
      <c r="F642" t="s">
        <v>159</v>
      </c>
      <c r="G642" t="s">
        <v>160</v>
      </c>
      <c r="H642" t="s">
        <v>143</v>
      </c>
      <c r="I642" t="s">
        <v>124</v>
      </c>
      <c r="J642" t="s">
        <v>125</v>
      </c>
      <c r="K642" t="s">
        <v>494</v>
      </c>
      <c r="N642" t="s">
        <v>495</v>
      </c>
      <c r="O642" t="s">
        <v>489</v>
      </c>
      <c r="P642" t="s">
        <v>496</v>
      </c>
      <c r="Q642" t="s">
        <v>241</v>
      </c>
      <c r="R642" t="s">
        <v>131</v>
      </c>
      <c r="S642" t="s">
        <v>164</v>
      </c>
      <c r="T642" t="s">
        <v>165</v>
      </c>
      <c r="U642" t="s">
        <v>151</v>
      </c>
      <c r="V642" t="s">
        <v>135</v>
      </c>
      <c r="W642" t="s">
        <v>136</v>
      </c>
      <c r="X642" t="s">
        <v>497</v>
      </c>
      <c r="Y642" s="94">
        <v>84814</v>
      </c>
      <c r="Z642" s="94">
        <v>116333.08000000003</v>
      </c>
      <c r="AA642" s="94">
        <v>119823</v>
      </c>
      <c r="AB642" s="94">
        <v>119823</v>
      </c>
      <c r="AC642">
        <f t="shared" si="18"/>
        <v>3000</v>
      </c>
      <c r="AD642" t="str">
        <f t="shared" si="19"/>
        <v>303</v>
      </c>
    </row>
    <row r="643" spans="1:30" hidden="1" x14ac:dyDescent="0.25">
      <c r="A643" t="s">
        <v>492</v>
      </c>
      <c r="B643" t="s">
        <v>486</v>
      </c>
      <c r="C643" t="s">
        <v>493</v>
      </c>
      <c r="D643" t="s">
        <v>242</v>
      </c>
      <c r="E643" t="s">
        <v>122</v>
      </c>
      <c r="F643" t="s">
        <v>159</v>
      </c>
      <c r="G643" t="s">
        <v>160</v>
      </c>
      <c r="H643" t="s">
        <v>143</v>
      </c>
      <c r="I643" t="s">
        <v>124</v>
      </c>
      <c r="J643" t="s">
        <v>125</v>
      </c>
      <c r="K643" t="s">
        <v>494</v>
      </c>
      <c r="N643" t="s">
        <v>495</v>
      </c>
      <c r="O643" t="s">
        <v>489</v>
      </c>
      <c r="P643" t="s">
        <v>496</v>
      </c>
      <c r="Q643" t="s">
        <v>243</v>
      </c>
      <c r="R643" t="s">
        <v>131</v>
      </c>
      <c r="S643" t="s">
        <v>164</v>
      </c>
      <c r="T643" t="s">
        <v>165</v>
      </c>
      <c r="U643" t="s">
        <v>151</v>
      </c>
      <c r="V643" t="s">
        <v>135</v>
      </c>
      <c r="W643" t="s">
        <v>136</v>
      </c>
      <c r="X643" t="s">
        <v>497</v>
      </c>
      <c r="Y643" s="94">
        <v>0</v>
      </c>
      <c r="Z643" s="94">
        <v>722.25</v>
      </c>
      <c r="AA643" s="94">
        <v>0</v>
      </c>
      <c r="AB643" s="94">
        <v>0</v>
      </c>
      <c r="AC643">
        <f t="shared" ref="AC643:AC706" si="20">MID(D643,1,1)*1000</f>
        <v>3000</v>
      </c>
      <c r="AD643" t="str">
        <f t="shared" ref="AD643:AD706" si="21">MID(A643,6,3)</f>
        <v>303</v>
      </c>
    </row>
    <row r="644" spans="1:30" hidden="1" x14ac:dyDescent="0.25">
      <c r="A644" t="s">
        <v>492</v>
      </c>
      <c r="B644" t="s">
        <v>486</v>
      </c>
      <c r="C644" t="s">
        <v>493</v>
      </c>
      <c r="D644" t="s">
        <v>244</v>
      </c>
      <c r="E644" t="s">
        <v>122</v>
      </c>
      <c r="F644" t="s">
        <v>159</v>
      </c>
      <c r="G644" t="s">
        <v>160</v>
      </c>
      <c r="H644" t="s">
        <v>143</v>
      </c>
      <c r="I644" t="s">
        <v>124</v>
      </c>
      <c r="J644" t="s">
        <v>125</v>
      </c>
      <c r="K644" t="s">
        <v>494</v>
      </c>
      <c r="N644" t="s">
        <v>495</v>
      </c>
      <c r="O644" t="s">
        <v>489</v>
      </c>
      <c r="P644" t="s">
        <v>496</v>
      </c>
      <c r="Q644" t="s">
        <v>245</v>
      </c>
      <c r="R644" t="s">
        <v>131</v>
      </c>
      <c r="S644" t="s">
        <v>164</v>
      </c>
      <c r="T644" t="s">
        <v>165</v>
      </c>
      <c r="U644" t="s">
        <v>151</v>
      </c>
      <c r="V644" t="s">
        <v>135</v>
      </c>
      <c r="W644" t="s">
        <v>136</v>
      </c>
      <c r="X644" t="s">
        <v>497</v>
      </c>
      <c r="Y644" s="94">
        <v>722313.95</v>
      </c>
      <c r="Z644" s="94">
        <v>864462.20000000019</v>
      </c>
      <c r="AA644" s="94">
        <v>890396.06600000022</v>
      </c>
      <c r="AB644" s="94">
        <v>890396.07</v>
      </c>
      <c r="AC644">
        <f t="shared" si="20"/>
        <v>3000</v>
      </c>
      <c r="AD644" t="str">
        <f t="shared" si="21"/>
        <v>303</v>
      </c>
    </row>
    <row r="645" spans="1:30" hidden="1" x14ac:dyDescent="0.25">
      <c r="A645" t="s">
        <v>492</v>
      </c>
      <c r="B645" t="s">
        <v>486</v>
      </c>
      <c r="C645" t="s">
        <v>493</v>
      </c>
      <c r="D645" t="s">
        <v>291</v>
      </c>
      <c r="E645" t="s">
        <v>122</v>
      </c>
      <c r="F645" t="s">
        <v>159</v>
      </c>
      <c r="G645" t="s">
        <v>160</v>
      </c>
      <c r="H645" t="s">
        <v>143</v>
      </c>
      <c r="I645" t="s">
        <v>124</v>
      </c>
      <c r="J645" t="s">
        <v>125</v>
      </c>
      <c r="K645" t="s">
        <v>494</v>
      </c>
      <c r="N645" t="s">
        <v>495</v>
      </c>
      <c r="O645" t="s">
        <v>489</v>
      </c>
      <c r="P645" t="s">
        <v>496</v>
      </c>
      <c r="Q645" t="s">
        <v>169</v>
      </c>
      <c r="R645" t="s">
        <v>131</v>
      </c>
      <c r="S645" t="s">
        <v>164</v>
      </c>
      <c r="T645" t="s">
        <v>165</v>
      </c>
      <c r="U645" t="s">
        <v>151</v>
      </c>
      <c r="V645" t="s">
        <v>135</v>
      </c>
      <c r="W645" t="s">
        <v>136</v>
      </c>
      <c r="X645" t="s">
        <v>497</v>
      </c>
      <c r="Y645" s="94">
        <v>33431</v>
      </c>
      <c r="Z645" s="94">
        <v>65524.299653143695</v>
      </c>
      <c r="AA645" s="94">
        <v>67490.028642738005</v>
      </c>
      <c r="AB645" s="94">
        <v>67490.03</v>
      </c>
      <c r="AC645">
        <f t="shared" si="20"/>
        <v>3000</v>
      </c>
      <c r="AD645" t="str">
        <f t="shared" si="21"/>
        <v>303</v>
      </c>
    </row>
    <row r="646" spans="1:30" hidden="1" x14ac:dyDescent="0.25">
      <c r="A646" t="s">
        <v>492</v>
      </c>
      <c r="B646" t="s">
        <v>486</v>
      </c>
      <c r="C646" t="s">
        <v>493</v>
      </c>
      <c r="D646" t="s">
        <v>256</v>
      </c>
      <c r="E646" t="s">
        <v>122</v>
      </c>
      <c r="F646" t="s">
        <v>159</v>
      </c>
      <c r="G646" t="s">
        <v>160</v>
      </c>
      <c r="H646" t="s">
        <v>143</v>
      </c>
      <c r="I646" t="s">
        <v>124</v>
      </c>
      <c r="J646" t="s">
        <v>125</v>
      </c>
      <c r="K646" t="s">
        <v>494</v>
      </c>
      <c r="N646" t="s">
        <v>495</v>
      </c>
      <c r="O646" t="s">
        <v>489</v>
      </c>
      <c r="P646" t="s">
        <v>496</v>
      </c>
      <c r="Q646" t="s">
        <v>257</v>
      </c>
      <c r="R646" t="s">
        <v>131</v>
      </c>
      <c r="S646" t="s">
        <v>164</v>
      </c>
      <c r="T646" t="s">
        <v>165</v>
      </c>
      <c r="U646" t="s">
        <v>151</v>
      </c>
      <c r="V646" t="s">
        <v>135</v>
      </c>
      <c r="W646" t="s">
        <v>136</v>
      </c>
      <c r="X646" t="s">
        <v>497</v>
      </c>
      <c r="Y646" s="94">
        <v>5609</v>
      </c>
      <c r="Z646" s="94">
        <v>0</v>
      </c>
      <c r="AA646" s="94">
        <v>0</v>
      </c>
      <c r="AB646" s="94">
        <v>0</v>
      </c>
      <c r="AC646">
        <f t="shared" si="20"/>
        <v>3000</v>
      </c>
      <c r="AD646" t="str">
        <f t="shared" si="21"/>
        <v>303</v>
      </c>
    </row>
    <row r="647" spans="1:30" hidden="1" x14ac:dyDescent="0.25">
      <c r="A647" t="s">
        <v>492</v>
      </c>
      <c r="B647" t="s">
        <v>486</v>
      </c>
      <c r="C647" t="s">
        <v>493</v>
      </c>
      <c r="D647" t="s">
        <v>272</v>
      </c>
      <c r="E647" t="s">
        <v>122</v>
      </c>
      <c r="F647" t="s">
        <v>159</v>
      </c>
      <c r="G647" t="s">
        <v>160</v>
      </c>
      <c r="H647" t="s">
        <v>143</v>
      </c>
      <c r="I647" t="s">
        <v>124</v>
      </c>
      <c r="J647" t="s">
        <v>125</v>
      </c>
      <c r="K647" t="s">
        <v>494</v>
      </c>
      <c r="N647" t="s">
        <v>495</v>
      </c>
      <c r="O647" t="s">
        <v>489</v>
      </c>
      <c r="P647" t="s">
        <v>496</v>
      </c>
      <c r="Q647" t="s">
        <v>273</v>
      </c>
      <c r="R647" t="s">
        <v>131</v>
      </c>
      <c r="S647" t="s">
        <v>164</v>
      </c>
      <c r="T647" t="s">
        <v>165</v>
      </c>
      <c r="U647" t="s">
        <v>151</v>
      </c>
      <c r="V647" t="s">
        <v>135</v>
      </c>
      <c r="W647" t="s">
        <v>136</v>
      </c>
      <c r="X647" t="s">
        <v>497</v>
      </c>
      <c r="Y647" s="94">
        <v>133565</v>
      </c>
      <c r="Z647" s="94">
        <v>119555.07</v>
      </c>
      <c r="AA647" s="94">
        <v>123141.91</v>
      </c>
      <c r="AB647" s="94">
        <v>123141.91</v>
      </c>
      <c r="AC647">
        <f t="shared" si="20"/>
        <v>3000</v>
      </c>
      <c r="AD647" t="str">
        <f t="shared" si="21"/>
        <v>303</v>
      </c>
    </row>
    <row r="648" spans="1:30" hidden="1" x14ac:dyDescent="0.25">
      <c r="A648" t="s">
        <v>492</v>
      </c>
      <c r="B648" t="s">
        <v>486</v>
      </c>
      <c r="C648" t="s">
        <v>493</v>
      </c>
      <c r="D648" t="s">
        <v>276</v>
      </c>
      <c r="E648" t="s">
        <v>122</v>
      </c>
      <c r="F648" t="s">
        <v>159</v>
      </c>
      <c r="G648" t="s">
        <v>160</v>
      </c>
      <c r="H648" t="s">
        <v>143</v>
      </c>
      <c r="I648" t="s">
        <v>124</v>
      </c>
      <c r="J648" t="s">
        <v>125</v>
      </c>
      <c r="K648" t="s">
        <v>494</v>
      </c>
      <c r="N648" t="s">
        <v>495</v>
      </c>
      <c r="O648" t="s">
        <v>489</v>
      </c>
      <c r="P648" t="s">
        <v>496</v>
      </c>
      <c r="Q648" t="s">
        <v>277</v>
      </c>
      <c r="R648" t="s">
        <v>131</v>
      </c>
      <c r="S648" t="s">
        <v>164</v>
      </c>
      <c r="T648" t="s">
        <v>165</v>
      </c>
      <c r="U648" t="s">
        <v>151</v>
      </c>
      <c r="V648" t="s">
        <v>135</v>
      </c>
      <c r="W648" t="s">
        <v>136</v>
      </c>
      <c r="X648" t="s">
        <v>497</v>
      </c>
      <c r="Y648" s="94">
        <v>0</v>
      </c>
      <c r="Z648" s="94">
        <v>0</v>
      </c>
      <c r="AA648" s="94">
        <v>0</v>
      </c>
      <c r="AB648" s="94">
        <v>0</v>
      </c>
      <c r="AC648">
        <f t="shared" si="20"/>
        <v>3000</v>
      </c>
      <c r="AD648" t="str">
        <f t="shared" si="21"/>
        <v>303</v>
      </c>
    </row>
    <row r="649" spans="1:30" hidden="1" x14ac:dyDescent="0.25">
      <c r="A649" t="s">
        <v>492</v>
      </c>
      <c r="B649" t="s">
        <v>486</v>
      </c>
      <c r="C649" t="s">
        <v>493</v>
      </c>
      <c r="D649" t="s">
        <v>498</v>
      </c>
      <c r="E649" t="s">
        <v>122</v>
      </c>
      <c r="F649" t="s">
        <v>159</v>
      </c>
      <c r="G649" t="s">
        <v>160</v>
      </c>
      <c r="H649" t="s">
        <v>143</v>
      </c>
      <c r="I649" t="s">
        <v>124</v>
      </c>
      <c r="J649" t="s">
        <v>125</v>
      </c>
      <c r="K649" t="s">
        <v>494</v>
      </c>
      <c r="N649" t="s">
        <v>495</v>
      </c>
      <c r="O649" t="s">
        <v>489</v>
      </c>
      <c r="P649" t="s">
        <v>496</v>
      </c>
      <c r="Q649" t="s">
        <v>499</v>
      </c>
      <c r="R649" t="s">
        <v>131</v>
      </c>
      <c r="S649" t="s">
        <v>164</v>
      </c>
      <c r="T649" t="s">
        <v>165</v>
      </c>
      <c r="U649" t="s">
        <v>151</v>
      </c>
      <c r="V649" t="s">
        <v>135</v>
      </c>
      <c r="W649" t="s">
        <v>136</v>
      </c>
      <c r="X649" t="s">
        <v>497</v>
      </c>
      <c r="Y649" s="94">
        <v>100875398.53</v>
      </c>
      <c r="Z649" s="94">
        <v>128593906.67999999</v>
      </c>
      <c r="AA649" s="94">
        <v>104849146.6327</v>
      </c>
      <c r="AB649" s="94">
        <v>104849146.63</v>
      </c>
      <c r="AC649">
        <f t="shared" si="20"/>
        <v>3000</v>
      </c>
      <c r="AD649" t="str">
        <f t="shared" si="21"/>
        <v>303</v>
      </c>
    </row>
    <row r="650" spans="1:30" hidden="1" x14ac:dyDescent="0.25">
      <c r="A650" t="s">
        <v>492</v>
      </c>
      <c r="B650" t="s">
        <v>486</v>
      </c>
      <c r="C650" t="s">
        <v>493</v>
      </c>
      <c r="D650" t="s">
        <v>172</v>
      </c>
      <c r="E650" t="s">
        <v>122</v>
      </c>
      <c r="F650" t="s">
        <v>159</v>
      </c>
      <c r="G650" t="s">
        <v>160</v>
      </c>
      <c r="H650" t="s">
        <v>143</v>
      </c>
      <c r="I650" t="s">
        <v>124</v>
      </c>
      <c r="J650" t="s">
        <v>125</v>
      </c>
      <c r="K650" t="s">
        <v>494</v>
      </c>
      <c r="N650" t="s">
        <v>495</v>
      </c>
      <c r="O650" t="s">
        <v>489</v>
      </c>
      <c r="P650" t="s">
        <v>496</v>
      </c>
      <c r="Q650" t="s">
        <v>173</v>
      </c>
      <c r="R650" t="s">
        <v>131</v>
      </c>
      <c r="S650" t="s">
        <v>164</v>
      </c>
      <c r="T650" t="s">
        <v>165</v>
      </c>
      <c r="U650" t="s">
        <v>151</v>
      </c>
      <c r="V650" t="s">
        <v>135</v>
      </c>
      <c r="W650" t="s">
        <v>136</v>
      </c>
      <c r="X650" t="s">
        <v>497</v>
      </c>
      <c r="Y650" s="94">
        <v>571550</v>
      </c>
      <c r="Z650" s="94">
        <v>571550</v>
      </c>
      <c r="AA650" s="94">
        <v>588697</v>
      </c>
      <c r="AB650" s="94">
        <v>588697</v>
      </c>
      <c r="AC650">
        <f t="shared" si="20"/>
        <v>3000</v>
      </c>
      <c r="AD650" t="str">
        <f t="shared" si="21"/>
        <v>303</v>
      </c>
    </row>
    <row r="651" spans="1:30" hidden="1" x14ac:dyDescent="0.25">
      <c r="A651" t="s">
        <v>492</v>
      </c>
      <c r="B651" t="s">
        <v>486</v>
      </c>
      <c r="C651" t="s">
        <v>493</v>
      </c>
      <c r="D651" t="s">
        <v>174</v>
      </c>
      <c r="E651" t="s">
        <v>122</v>
      </c>
      <c r="F651" t="s">
        <v>159</v>
      </c>
      <c r="G651" t="s">
        <v>160</v>
      </c>
      <c r="H651" t="s">
        <v>143</v>
      </c>
      <c r="I651" t="s">
        <v>124</v>
      </c>
      <c r="J651" t="s">
        <v>125</v>
      </c>
      <c r="K651" t="s">
        <v>494</v>
      </c>
      <c r="N651" t="s">
        <v>495</v>
      </c>
      <c r="O651" t="s">
        <v>489</v>
      </c>
      <c r="P651" t="s">
        <v>496</v>
      </c>
      <c r="Q651" t="s">
        <v>175</v>
      </c>
      <c r="R651" t="s">
        <v>131</v>
      </c>
      <c r="S651" t="s">
        <v>164</v>
      </c>
      <c r="T651" t="s">
        <v>165</v>
      </c>
      <c r="U651" t="s">
        <v>151</v>
      </c>
      <c r="V651" t="s">
        <v>135</v>
      </c>
      <c r="W651" t="s">
        <v>136</v>
      </c>
      <c r="X651" t="s">
        <v>497</v>
      </c>
      <c r="Y651" s="94">
        <v>170523</v>
      </c>
      <c r="Z651" s="94">
        <v>192287.88</v>
      </c>
      <c r="AA651" s="94">
        <v>198057</v>
      </c>
      <c r="AB651" s="94">
        <v>198057</v>
      </c>
      <c r="AC651">
        <f t="shared" si="20"/>
        <v>3000</v>
      </c>
      <c r="AD651" t="str">
        <f t="shared" si="21"/>
        <v>303</v>
      </c>
    </row>
    <row r="652" spans="1:30" hidden="1" x14ac:dyDescent="0.25">
      <c r="A652" t="s">
        <v>492</v>
      </c>
      <c r="B652" t="s">
        <v>486</v>
      </c>
      <c r="C652" t="s">
        <v>493</v>
      </c>
      <c r="D652" t="s">
        <v>348</v>
      </c>
      <c r="E652" t="s">
        <v>122</v>
      </c>
      <c r="F652" t="s">
        <v>159</v>
      </c>
      <c r="G652" t="s">
        <v>160</v>
      </c>
      <c r="H652" t="s">
        <v>143</v>
      </c>
      <c r="I652" t="s">
        <v>124</v>
      </c>
      <c r="J652" t="s">
        <v>125</v>
      </c>
      <c r="K652" t="s">
        <v>494</v>
      </c>
      <c r="N652" t="s">
        <v>495</v>
      </c>
      <c r="O652" t="s">
        <v>489</v>
      </c>
      <c r="P652" t="s">
        <v>496</v>
      </c>
      <c r="Q652" t="s">
        <v>308</v>
      </c>
      <c r="R652" t="s">
        <v>131</v>
      </c>
      <c r="S652" t="s">
        <v>164</v>
      </c>
      <c r="T652" t="s">
        <v>165</v>
      </c>
      <c r="U652" t="s">
        <v>151</v>
      </c>
      <c r="V652" t="s">
        <v>135</v>
      </c>
      <c r="W652" t="s">
        <v>136</v>
      </c>
      <c r="X652" t="s">
        <v>497</v>
      </c>
      <c r="Y652" s="94">
        <v>42799</v>
      </c>
      <c r="Z652" s="94">
        <v>40566.066666666666</v>
      </c>
      <c r="AA652" s="94">
        <v>41783</v>
      </c>
      <c r="AB652" s="94">
        <v>41783</v>
      </c>
      <c r="AC652">
        <f t="shared" si="20"/>
        <v>3000</v>
      </c>
      <c r="AD652" t="str">
        <f t="shared" si="21"/>
        <v>303</v>
      </c>
    </row>
    <row r="653" spans="1:30" hidden="1" x14ac:dyDescent="0.25">
      <c r="A653" t="s">
        <v>492</v>
      </c>
      <c r="B653" t="s">
        <v>486</v>
      </c>
      <c r="C653" t="s">
        <v>493</v>
      </c>
      <c r="D653" t="s">
        <v>282</v>
      </c>
      <c r="E653" t="s">
        <v>122</v>
      </c>
      <c r="F653" t="s">
        <v>159</v>
      </c>
      <c r="G653" t="s">
        <v>160</v>
      </c>
      <c r="H653" t="s">
        <v>143</v>
      </c>
      <c r="I653" t="s">
        <v>124</v>
      </c>
      <c r="J653" t="s">
        <v>125</v>
      </c>
      <c r="K653" t="s">
        <v>494</v>
      </c>
      <c r="N653" t="s">
        <v>495</v>
      </c>
      <c r="O653" t="s">
        <v>489</v>
      </c>
      <c r="P653" t="s">
        <v>496</v>
      </c>
      <c r="Q653" t="s">
        <v>283</v>
      </c>
      <c r="R653" t="s">
        <v>131</v>
      </c>
      <c r="S653" t="s">
        <v>164</v>
      </c>
      <c r="T653" t="s">
        <v>165</v>
      </c>
      <c r="U653" t="s">
        <v>151</v>
      </c>
      <c r="V653" t="s">
        <v>135</v>
      </c>
      <c r="W653" t="s">
        <v>136</v>
      </c>
      <c r="X653" t="s">
        <v>497</v>
      </c>
      <c r="Y653" s="94">
        <v>5204</v>
      </c>
      <c r="Z653" s="94">
        <v>5204</v>
      </c>
      <c r="AA653" s="94">
        <v>5360</v>
      </c>
      <c r="AB653" s="94">
        <v>5360</v>
      </c>
      <c r="AC653">
        <f t="shared" si="20"/>
        <v>3000</v>
      </c>
      <c r="AD653" t="str">
        <f t="shared" si="21"/>
        <v>303</v>
      </c>
    </row>
    <row r="654" spans="1:30" hidden="1" x14ac:dyDescent="0.25">
      <c r="A654" t="s">
        <v>492</v>
      </c>
      <c r="B654" t="s">
        <v>486</v>
      </c>
      <c r="C654" t="s">
        <v>493</v>
      </c>
      <c r="D654" t="s">
        <v>286</v>
      </c>
      <c r="E654" t="s">
        <v>122</v>
      </c>
      <c r="F654" t="s">
        <v>159</v>
      </c>
      <c r="G654" t="s">
        <v>160</v>
      </c>
      <c r="H654" t="s">
        <v>143</v>
      </c>
      <c r="I654" t="s">
        <v>124</v>
      </c>
      <c r="J654" t="s">
        <v>125</v>
      </c>
      <c r="K654" t="s">
        <v>494</v>
      </c>
      <c r="N654" t="s">
        <v>495</v>
      </c>
      <c r="O654" t="s">
        <v>489</v>
      </c>
      <c r="P654" t="s">
        <v>496</v>
      </c>
      <c r="Q654" t="s">
        <v>287</v>
      </c>
      <c r="R654" t="s">
        <v>131</v>
      </c>
      <c r="S654" t="s">
        <v>164</v>
      </c>
      <c r="T654" t="s">
        <v>165</v>
      </c>
      <c r="U654" t="s">
        <v>151</v>
      </c>
      <c r="V654" t="s">
        <v>135</v>
      </c>
      <c r="W654" t="s">
        <v>136</v>
      </c>
      <c r="X654" t="s">
        <v>497</v>
      </c>
      <c r="Y654" s="94">
        <v>0</v>
      </c>
      <c r="Z654" s="94">
        <v>0</v>
      </c>
      <c r="AA654" s="94">
        <v>0</v>
      </c>
      <c r="AB654" s="94">
        <v>0</v>
      </c>
      <c r="AC654">
        <f t="shared" si="20"/>
        <v>3000</v>
      </c>
      <c r="AD654" t="str">
        <f t="shared" si="21"/>
        <v>303</v>
      </c>
    </row>
    <row r="655" spans="1:30" hidden="1" x14ac:dyDescent="0.25">
      <c r="A655" t="s">
        <v>492</v>
      </c>
      <c r="B655" t="s">
        <v>486</v>
      </c>
      <c r="C655" t="s">
        <v>493</v>
      </c>
      <c r="D655" t="s">
        <v>288</v>
      </c>
      <c r="E655" t="s">
        <v>122</v>
      </c>
      <c r="F655" t="s">
        <v>159</v>
      </c>
      <c r="G655" t="s">
        <v>160</v>
      </c>
      <c r="H655" t="s">
        <v>143</v>
      </c>
      <c r="I655" t="s">
        <v>124</v>
      </c>
      <c r="J655" t="s">
        <v>125</v>
      </c>
      <c r="K655" t="s">
        <v>494</v>
      </c>
      <c r="N655" t="s">
        <v>495</v>
      </c>
      <c r="O655" t="s">
        <v>489</v>
      </c>
      <c r="P655" t="s">
        <v>496</v>
      </c>
      <c r="Q655" t="s">
        <v>289</v>
      </c>
      <c r="R655" t="s">
        <v>131</v>
      </c>
      <c r="S655" t="s">
        <v>164</v>
      </c>
      <c r="T655" t="s">
        <v>165</v>
      </c>
      <c r="U655" t="s">
        <v>151</v>
      </c>
      <c r="V655" t="s">
        <v>135</v>
      </c>
      <c r="W655" t="s">
        <v>136</v>
      </c>
      <c r="X655" t="s">
        <v>497</v>
      </c>
      <c r="Y655" s="94">
        <v>7735</v>
      </c>
      <c r="Z655" s="94">
        <v>0</v>
      </c>
      <c r="AA655" s="94">
        <v>0</v>
      </c>
      <c r="AB655" s="94">
        <v>0</v>
      </c>
      <c r="AC655">
        <f t="shared" si="20"/>
        <v>3000</v>
      </c>
      <c r="AD655" t="str">
        <f t="shared" si="21"/>
        <v>303</v>
      </c>
    </row>
    <row r="656" spans="1:30" hidden="1" x14ac:dyDescent="0.25">
      <c r="A656" s="97" t="s">
        <v>492</v>
      </c>
      <c r="B656" s="97" t="s">
        <v>486</v>
      </c>
      <c r="C656" s="97" t="s">
        <v>493</v>
      </c>
      <c r="D656" s="97">
        <v>14301</v>
      </c>
      <c r="E656" s="97" t="s">
        <v>122</v>
      </c>
      <c r="F656" s="98">
        <v>15</v>
      </c>
      <c r="G656" s="98" t="s">
        <v>142</v>
      </c>
      <c r="H656" s="97">
        <v>19</v>
      </c>
      <c r="I656" s="97" t="s">
        <v>124</v>
      </c>
      <c r="J656" s="97" t="s">
        <v>125</v>
      </c>
      <c r="K656" s="97" t="s">
        <v>494</v>
      </c>
      <c r="L656" s="97"/>
      <c r="M656" s="97"/>
      <c r="N656" s="97" t="s">
        <v>495</v>
      </c>
      <c r="O656" s="97" t="s">
        <v>489</v>
      </c>
      <c r="P656" s="97" t="s">
        <v>496</v>
      </c>
      <c r="Q656" s="97" t="s">
        <v>178</v>
      </c>
      <c r="R656" s="97" t="s">
        <v>131</v>
      </c>
      <c r="S656" s="97" t="s">
        <v>149</v>
      </c>
      <c r="T656" s="97" t="s">
        <v>150</v>
      </c>
      <c r="U656" s="97" t="s">
        <v>134</v>
      </c>
      <c r="V656" s="97" t="s">
        <v>135</v>
      </c>
      <c r="W656" s="97" t="s">
        <v>136</v>
      </c>
      <c r="X656" s="97"/>
      <c r="Y656" s="99"/>
      <c r="Z656" s="99"/>
      <c r="AA656" s="99">
        <v>724425.84</v>
      </c>
      <c r="AB656" s="99">
        <v>724425.84</v>
      </c>
      <c r="AC656">
        <f t="shared" si="20"/>
        <v>1000</v>
      </c>
      <c r="AD656" t="str">
        <f t="shared" si="21"/>
        <v>303</v>
      </c>
    </row>
    <row r="657" spans="1:30" hidden="1" x14ac:dyDescent="0.25">
      <c r="A657" t="s">
        <v>500</v>
      </c>
      <c r="B657" t="s">
        <v>501</v>
      </c>
      <c r="C657" t="s">
        <v>493</v>
      </c>
      <c r="D657" t="s">
        <v>186</v>
      </c>
      <c r="E657" t="s">
        <v>122</v>
      </c>
      <c r="F657" t="s">
        <v>159</v>
      </c>
      <c r="G657" t="s">
        <v>160</v>
      </c>
      <c r="H657" t="s">
        <v>143</v>
      </c>
      <c r="I657" t="s">
        <v>124</v>
      </c>
      <c r="J657" t="s">
        <v>125</v>
      </c>
      <c r="K657" t="s">
        <v>502</v>
      </c>
      <c r="N657" t="s">
        <v>503</v>
      </c>
      <c r="O657" t="s">
        <v>504</v>
      </c>
      <c r="P657" t="s">
        <v>496</v>
      </c>
      <c r="Q657" t="s">
        <v>188</v>
      </c>
      <c r="R657" t="s">
        <v>131</v>
      </c>
      <c r="S657" t="s">
        <v>164</v>
      </c>
      <c r="T657" t="s">
        <v>165</v>
      </c>
      <c r="U657" t="s">
        <v>151</v>
      </c>
      <c r="V657" t="s">
        <v>135</v>
      </c>
      <c r="W657" t="s">
        <v>136</v>
      </c>
      <c r="X657" t="s">
        <v>505</v>
      </c>
      <c r="Y657" s="94">
        <v>30132</v>
      </c>
      <c r="Z657" s="94">
        <v>9773.61</v>
      </c>
      <c r="AA657" s="94">
        <v>0</v>
      </c>
      <c r="AB657" s="94">
        <v>0</v>
      </c>
      <c r="AC657">
        <f t="shared" si="20"/>
        <v>2000</v>
      </c>
      <c r="AD657" t="str">
        <f t="shared" si="21"/>
        <v>303</v>
      </c>
    </row>
    <row r="658" spans="1:30" hidden="1" x14ac:dyDescent="0.25">
      <c r="A658" t="s">
        <v>500</v>
      </c>
      <c r="B658" t="s">
        <v>501</v>
      </c>
      <c r="C658" t="s">
        <v>493</v>
      </c>
      <c r="D658" t="s">
        <v>190</v>
      </c>
      <c r="E658" t="s">
        <v>122</v>
      </c>
      <c r="F658" t="s">
        <v>159</v>
      </c>
      <c r="G658" t="s">
        <v>160</v>
      </c>
      <c r="H658" t="s">
        <v>143</v>
      </c>
      <c r="I658" t="s">
        <v>124</v>
      </c>
      <c r="J658" t="s">
        <v>125</v>
      </c>
      <c r="K658" t="s">
        <v>502</v>
      </c>
      <c r="N658" t="s">
        <v>503</v>
      </c>
      <c r="O658" t="s">
        <v>504</v>
      </c>
      <c r="P658" t="s">
        <v>496</v>
      </c>
      <c r="Q658" t="s">
        <v>191</v>
      </c>
      <c r="R658" t="s">
        <v>131</v>
      </c>
      <c r="S658" t="s">
        <v>164</v>
      </c>
      <c r="T658" t="s">
        <v>165</v>
      </c>
      <c r="U658" t="s">
        <v>151</v>
      </c>
      <c r="V658" t="s">
        <v>135</v>
      </c>
      <c r="W658" t="s">
        <v>136</v>
      </c>
      <c r="X658" t="s">
        <v>505</v>
      </c>
      <c r="Y658" s="94">
        <v>0</v>
      </c>
      <c r="Z658" s="94">
        <v>0</v>
      </c>
      <c r="AA658" s="94">
        <v>0</v>
      </c>
      <c r="AB658" s="94">
        <v>0</v>
      </c>
      <c r="AC658">
        <f t="shared" si="20"/>
        <v>2000</v>
      </c>
      <c r="AD658" t="str">
        <f t="shared" si="21"/>
        <v>303</v>
      </c>
    </row>
    <row r="659" spans="1:30" hidden="1" x14ac:dyDescent="0.25">
      <c r="A659" t="s">
        <v>500</v>
      </c>
      <c r="B659" t="s">
        <v>501</v>
      </c>
      <c r="C659" t="s">
        <v>493</v>
      </c>
      <c r="D659" t="s">
        <v>192</v>
      </c>
      <c r="E659" t="s">
        <v>122</v>
      </c>
      <c r="F659" t="s">
        <v>159</v>
      </c>
      <c r="G659" t="s">
        <v>160</v>
      </c>
      <c r="H659" t="s">
        <v>143</v>
      </c>
      <c r="I659" t="s">
        <v>124</v>
      </c>
      <c r="J659" t="s">
        <v>125</v>
      </c>
      <c r="K659" t="s">
        <v>502</v>
      </c>
      <c r="N659" t="s">
        <v>503</v>
      </c>
      <c r="O659" t="s">
        <v>504</v>
      </c>
      <c r="P659" t="s">
        <v>496</v>
      </c>
      <c r="Q659" t="s">
        <v>193</v>
      </c>
      <c r="R659" t="s">
        <v>131</v>
      </c>
      <c r="S659" t="s">
        <v>164</v>
      </c>
      <c r="T659" t="s">
        <v>165</v>
      </c>
      <c r="U659" t="s">
        <v>151</v>
      </c>
      <c r="V659" t="s">
        <v>135</v>
      </c>
      <c r="W659" t="s">
        <v>136</v>
      </c>
      <c r="X659" t="s">
        <v>505</v>
      </c>
      <c r="Y659" s="94">
        <v>31800</v>
      </c>
      <c r="Z659" s="94">
        <v>11564.619999999999</v>
      </c>
      <c r="AA659" s="94">
        <v>0</v>
      </c>
      <c r="AB659" s="94">
        <v>0</v>
      </c>
      <c r="AC659">
        <f t="shared" si="20"/>
        <v>2000</v>
      </c>
      <c r="AD659" t="str">
        <f t="shared" si="21"/>
        <v>303</v>
      </c>
    </row>
    <row r="660" spans="1:30" hidden="1" x14ac:dyDescent="0.25">
      <c r="A660" t="s">
        <v>500</v>
      </c>
      <c r="B660" t="s">
        <v>501</v>
      </c>
      <c r="C660" t="s">
        <v>493</v>
      </c>
      <c r="D660" t="s">
        <v>198</v>
      </c>
      <c r="E660" t="s">
        <v>122</v>
      </c>
      <c r="F660" t="s">
        <v>159</v>
      </c>
      <c r="G660" t="s">
        <v>160</v>
      </c>
      <c r="H660" t="s">
        <v>143</v>
      </c>
      <c r="I660" t="s">
        <v>124</v>
      </c>
      <c r="J660" t="s">
        <v>125</v>
      </c>
      <c r="K660" t="s">
        <v>502</v>
      </c>
      <c r="N660" t="s">
        <v>503</v>
      </c>
      <c r="O660" t="s">
        <v>504</v>
      </c>
      <c r="P660" t="s">
        <v>496</v>
      </c>
      <c r="Q660" t="s">
        <v>199</v>
      </c>
      <c r="R660" t="s">
        <v>131</v>
      </c>
      <c r="S660" t="s">
        <v>164</v>
      </c>
      <c r="T660" t="s">
        <v>165</v>
      </c>
      <c r="U660" t="s">
        <v>151</v>
      </c>
      <c r="V660" t="s">
        <v>135</v>
      </c>
      <c r="W660" t="s">
        <v>136</v>
      </c>
      <c r="X660" t="s">
        <v>505</v>
      </c>
      <c r="Y660" s="94">
        <v>40956</v>
      </c>
      <c r="Z660" s="94">
        <v>16109.29</v>
      </c>
      <c r="AA660" s="94">
        <v>0</v>
      </c>
      <c r="AB660" s="94">
        <v>0</v>
      </c>
      <c r="AC660">
        <f t="shared" si="20"/>
        <v>2000</v>
      </c>
      <c r="AD660" t="str">
        <f t="shared" si="21"/>
        <v>303</v>
      </c>
    </row>
    <row r="661" spans="1:30" hidden="1" x14ac:dyDescent="0.25">
      <c r="A661" t="s">
        <v>500</v>
      </c>
      <c r="B661" t="s">
        <v>501</v>
      </c>
      <c r="C661" t="s">
        <v>493</v>
      </c>
      <c r="D661" t="s">
        <v>200</v>
      </c>
      <c r="E661" t="s">
        <v>122</v>
      </c>
      <c r="F661" t="s">
        <v>159</v>
      </c>
      <c r="G661" t="s">
        <v>160</v>
      </c>
      <c r="H661" t="s">
        <v>143</v>
      </c>
      <c r="I661" t="s">
        <v>124</v>
      </c>
      <c r="J661" t="s">
        <v>125</v>
      </c>
      <c r="K661" t="s">
        <v>502</v>
      </c>
      <c r="N661" t="s">
        <v>503</v>
      </c>
      <c r="O661" t="s">
        <v>504</v>
      </c>
      <c r="P661" t="s">
        <v>496</v>
      </c>
      <c r="Q661" t="s">
        <v>201</v>
      </c>
      <c r="R661" t="s">
        <v>131</v>
      </c>
      <c r="S661" t="s">
        <v>164</v>
      </c>
      <c r="T661" t="s">
        <v>165</v>
      </c>
      <c r="U661" t="s">
        <v>151</v>
      </c>
      <c r="V661" t="s">
        <v>135</v>
      </c>
      <c r="W661" t="s">
        <v>136</v>
      </c>
      <c r="X661" t="s">
        <v>505</v>
      </c>
      <c r="Y661" s="94">
        <v>88716</v>
      </c>
      <c r="Z661" s="94">
        <v>23053.289999999997</v>
      </c>
      <c r="AA661" s="94">
        <v>0</v>
      </c>
      <c r="AB661" s="94">
        <v>0</v>
      </c>
      <c r="AC661">
        <f t="shared" si="20"/>
        <v>2000</v>
      </c>
      <c r="AD661" t="str">
        <f t="shared" si="21"/>
        <v>303</v>
      </c>
    </row>
    <row r="662" spans="1:30" hidden="1" x14ac:dyDescent="0.25">
      <c r="A662" t="s">
        <v>500</v>
      </c>
      <c r="B662" t="s">
        <v>501</v>
      </c>
      <c r="C662" t="s">
        <v>493</v>
      </c>
      <c r="D662" t="s">
        <v>506</v>
      </c>
      <c r="E662" t="s">
        <v>122</v>
      </c>
      <c r="F662" t="s">
        <v>159</v>
      </c>
      <c r="G662" t="s">
        <v>160</v>
      </c>
      <c r="H662" t="s">
        <v>143</v>
      </c>
      <c r="I662" t="s">
        <v>124</v>
      </c>
      <c r="J662" t="s">
        <v>125</v>
      </c>
      <c r="K662" t="s">
        <v>502</v>
      </c>
      <c r="N662" t="s">
        <v>503</v>
      </c>
      <c r="O662" t="s">
        <v>504</v>
      </c>
      <c r="P662" t="s">
        <v>496</v>
      </c>
      <c r="Q662" t="s">
        <v>507</v>
      </c>
      <c r="R662" t="s">
        <v>131</v>
      </c>
      <c r="S662" t="s">
        <v>164</v>
      </c>
      <c r="T662" t="s">
        <v>165</v>
      </c>
      <c r="U662" t="s">
        <v>151</v>
      </c>
      <c r="V662" t="s">
        <v>135</v>
      </c>
      <c r="W662" t="s">
        <v>136</v>
      </c>
      <c r="X662" t="s">
        <v>505</v>
      </c>
      <c r="Y662" s="94">
        <v>4632</v>
      </c>
      <c r="Z662" s="94">
        <v>0</v>
      </c>
      <c r="AA662" s="94">
        <v>0</v>
      </c>
      <c r="AB662" s="94">
        <v>0</v>
      </c>
      <c r="AC662">
        <f t="shared" si="20"/>
        <v>2000</v>
      </c>
      <c r="AD662" t="str">
        <f t="shared" si="21"/>
        <v>303</v>
      </c>
    </row>
    <row r="663" spans="1:30" hidden="1" x14ac:dyDescent="0.25">
      <c r="A663" t="s">
        <v>500</v>
      </c>
      <c r="B663" t="s">
        <v>501</v>
      </c>
      <c r="C663" t="s">
        <v>493</v>
      </c>
      <c r="D663" t="s">
        <v>204</v>
      </c>
      <c r="E663" t="s">
        <v>122</v>
      </c>
      <c r="F663" t="s">
        <v>159</v>
      </c>
      <c r="G663" t="s">
        <v>160</v>
      </c>
      <c r="H663" t="s">
        <v>143</v>
      </c>
      <c r="I663" t="s">
        <v>124</v>
      </c>
      <c r="J663" t="s">
        <v>125</v>
      </c>
      <c r="K663" t="s">
        <v>502</v>
      </c>
      <c r="N663" t="s">
        <v>503</v>
      </c>
      <c r="O663" t="s">
        <v>504</v>
      </c>
      <c r="P663" t="s">
        <v>496</v>
      </c>
      <c r="Q663" t="s">
        <v>205</v>
      </c>
      <c r="R663" t="s">
        <v>131</v>
      </c>
      <c r="S663" t="s">
        <v>164</v>
      </c>
      <c r="T663" t="s">
        <v>165</v>
      </c>
      <c r="U663" t="s">
        <v>151</v>
      </c>
      <c r="V663" t="s">
        <v>135</v>
      </c>
      <c r="W663" t="s">
        <v>136</v>
      </c>
      <c r="X663" t="s">
        <v>505</v>
      </c>
      <c r="Y663" s="94">
        <v>30372</v>
      </c>
      <c r="Z663" s="94">
        <v>0</v>
      </c>
      <c r="AA663" s="94">
        <v>0</v>
      </c>
      <c r="AB663" s="94">
        <v>0</v>
      </c>
      <c r="AC663">
        <f t="shared" si="20"/>
        <v>2000</v>
      </c>
      <c r="AD663" t="str">
        <f t="shared" si="21"/>
        <v>303</v>
      </c>
    </row>
    <row r="664" spans="1:30" hidden="1" x14ac:dyDescent="0.25">
      <c r="A664" t="s">
        <v>500</v>
      </c>
      <c r="B664" t="s">
        <v>501</v>
      </c>
      <c r="C664" t="s">
        <v>493</v>
      </c>
      <c r="D664" t="s">
        <v>206</v>
      </c>
      <c r="E664" t="s">
        <v>122</v>
      </c>
      <c r="F664" t="s">
        <v>159</v>
      </c>
      <c r="G664" t="s">
        <v>160</v>
      </c>
      <c r="H664" t="s">
        <v>143</v>
      </c>
      <c r="I664" t="s">
        <v>124</v>
      </c>
      <c r="J664" t="s">
        <v>125</v>
      </c>
      <c r="K664" t="s">
        <v>502</v>
      </c>
      <c r="N664" t="s">
        <v>503</v>
      </c>
      <c r="O664" t="s">
        <v>504</v>
      </c>
      <c r="P664" t="s">
        <v>496</v>
      </c>
      <c r="Q664" t="s">
        <v>207</v>
      </c>
      <c r="R664" t="s">
        <v>131</v>
      </c>
      <c r="S664" t="s">
        <v>164</v>
      </c>
      <c r="T664" t="s">
        <v>165</v>
      </c>
      <c r="U664" t="s">
        <v>151</v>
      </c>
      <c r="V664" t="s">
        <v>135</v>
      </c>
      <c r="W664" t="s">
        <v>136</v>
      </c>
      <c r="X664" t="s">
        <v>505</v>
      </c>
      <c r="Y664" s="94">
        <v>88500</v>
      </c>
      <c r="Z664" s="94">
        <v>23608.284</v>
      </c>
      <c r="AA664" s="94">
        <v>0</v>
      </c>
      <c r="AB664" s="94">
        <v>0</v>
      </c>
      <c r="AC664">
        <f t="shared" si="20"/>
        <v>2000</v>
      </c>
      <c r="AD664" t="str">
        <f t="shared" si="21"/>
        <v>303</v>
      </c>
    </row>
    <row r="665" spans="1:30" hidden="1" x14ac:dyDescent="0.25">
      <c r="A665" t="s">
        <v>500</v>
      </c>
      <c r="B665" t="s">
        <v>501</v>
      </c>
      <c r="C665" t="s">
        <v>493</v>
      </c>
      <c r="D665" t="s">
        <v>508</v>
      </c>
      <c r="E665" t="s">
        <v>122</v>
      </c>
      <c r="F665" t="s">
        <v>159</v>
      </c>
      <c r="G665" t="s">
        <v>160</v>
      </c>
      <c r="H665" t="s">
        <v>143</v>
      </c>
      <c r="I665" t="s">
        <v>124</v>
      </c>
      <c r="J665" t="s">
        <v>125</v>
      </c>
      <c r="K665" t="s">
        <v>502</v>
      </c>
      <c r="N665" t="s">
        <v>503</v>
      </c>
      <c r="O665" t="s">
        <v>504</v>
      </c>
      <c r="P665" t="s">
        <v>496</v>
      </c>
      <c r="Q665" t="s">
        <v>509</v>
      </c>
      <c r="R665" t="s">
        <v>131</v>
      </c>
      <c r="S665" t="s">
        <v>164</v>
      </c>
      <c r="T665" t="s">
        <v>165</v>
      </c>
      <c r="U665" t="s">
        <v>151</v>
      </c>
      <c r="V665" t="s">
        <v>135</v>
      </c>
      <c r="W665" t="s">
        <v>136</v>
      </c>
      <c r="X665" t="s">
        <v>505</v>
      </c>
      <c r="Y665" s="94">
        <v>179724</v>
      </c>
      <c r="Z665" s="94">
        <v>0</v>
      </c>
      <c r="AA665" s="94">
        <v>0</v>
      </c>
      <c r="AB665" s="94">
        <v>0</v>
      </c>
      <c r="AC665">
        <f t="shared" si="20"/>
        <v>2000</v>
      </c>
      <c r="AD665" t="str">
        <f t="shared" si="21"/>
        <v>303</v>
      </c>
    </row>
    <row r="666" spans="1:30" hidden="1" x14ac:dyDescent="0.25">
      <c r="A666" t="s">
        <v>500</v>
      </c>
      <c r="B666" t="s">
        <v>501</v>
      </c>
      <c r="C666" t="s">
        <v>493</v>
      </c>
      <c r="D666" t="s">
        <v>208</v>
      </c>
      <c r="E666" t="s">
        <v>122</v>
      </c>
      <c r="F666" t="s">
        <v>159</v>
      </c>
      <c r="G666" t="s">
        <v>160</v>
      </c>
      <c r="H666" t="s">
        <v>143</v>
      </c>
      <c r="I666" t="s">
        <v>124</v>
      </c>
      <c r="J666" t="s">
        <v>125</v>
      </c>
      <c r="K666" t="s">
        <v>502</v>
      </c>
      <c r="N666" t="s">
        <v>503</v>
      </c>
      <c r="O666" t="s">
        <v>504</v>
      </c>
      <c r="P666" t="s">
        <v>496</v>
      </c>
      <c r="Q666" t="s">
        <v>209</v>
      </c>
      <c r="R666" t="s">
        <v>131</v>
      </c>
      <c r="S666" t="s">
        <v>164</v>
      </c>
      <c r="T666" t="s">
        <v>165</v>
      </c>
      <c r="U666" t="s">
        <v>151</v>
      </c>
      <c r="V666" t="s">
        <v>135</v>
      </c>
      <c r="W666" t="s">
        <v>136</v>
      </c>
      <c r="X666" t="s">
        <v>505</v>
      </c>
      <c r="Y666" s="94">
        <v>0</v>
      </c>
      <c r="Z666" s="94">
        <v>73.12</v>
      </c>
      <c r="AA666" s="94">
        <v>0</v>
      </c>
      <c r="AB666" s="94">
        <v>0</v>
      </c>
      <c r="AC666">
        <f t="shared" si="20"/>
        <v>2000</v>
      </c>
      <c r="AD666" t="str">
        <f t="shared" si="21"/>
        <v>303</v>
      </c>
    </row>
    <row r="667" spans="1:30" hidden="1" x14ac:dyDescent="0.25">
      <c r="A667" t="s">
        <v>500</v>
      </c>
      <c r="B667" t="s">
        <v>501</v>
      </c>
      <c r="C667" t="s">
        <v>493</v>
      </c>
      <c r="D667" t="s">
        <v>210</v>
      </c>
      <c r="E667" t="s">
        <v>122</v>
      </c>
      <c r="F667" t="s">
        <v>159</v>
      </c>
      <c r="G667" t="s">
        <v>160</v>
      </c>
      <c r="H667" t="s">
        <v>143</v>
      </c>
      <c r="I667" t="s">
        <v>124</v>
      </c>
      <c r="J667" t="s">
        <v>125</v>
      </c>
      <c r="K667" t="s">
        <v>502</v>
      </c>
      <c r="N667" t="s">
        <v>503</v>
      </c>
      <c r="O667" t="s">
        <v>504</v>
      </c>
      <c r="P667" t="s">
        <v>496</v>
      </c>
      <c r="Q667" t="s">
        <v>211</v>
      </c>
      <c r="R667" t="s">
        <v>131</v>
      </c>
      <c r="S667" t="s">
        <v>164</v>
      </c>
      <c r="T667" t="s">
        <v>165</v>
      </c>
      <c r="U667" t="s">
        <v>151</v>
      </c>
      <c r="V667" t="s">
        <v>135</v>
      </c>
      <c r="W667" t="s">
        <v>136</v>
      </c>
      <c r="X667" t="s">
        <v>505</v>
      </c>
      <c r="Y667" s="94">
        <v>27144</v>
      </c>
      <c r="Z667" s="94">
        <v>1846.26</v>
      </c>
      <c r="AA667" s="94">
        <v>0</v>
      </c>
      <c r="AB667" s="94">
        <v>0</v>
      </c>
      <c r="AC667">
        <f t="shared" si="20"/>
        <v>2000</v>
      </c>
      <c r="AD667" t="str">
        <f t="shared" si="21"/>
        <v>303</v>
      </c>
    </row>
    <row r="668" spans="1:30" hidden="1" x14ac:dyDescent="0.25">
      <c r="A668" t="s">
        <v>500</v>
      </c>
      <c r="B668" t="s">
        <v>501</v>
      </c>
      <c r="C668" t="s">
        <v>493</v>
      </c>
      <c r="D668" t="s">
        <v>214</v>
      </c>
      <c r="E668" t="s">
        <v>122</v>
      </c>
      <c r="F668" t="s">
        <v>159</v>
      </c>
      <c r="G668" t="s">
        <v>160</v>
      </c>
      <c r="H668" t="s">
        <v>143</v>
      </c>
      <c r="I668" t="s">
        <v>124</v>
      </c>
      <c r="J668" t="s">
        <v>125</v>
      </c>
      <c r="K668" t="s">
        <v>502</v>
      </c>
      <c r="N668" t="s">
        <v>503</v>
      </c>
      <c r="O668" t="s">
        <v>504</v>
      </c>
      <c r="P668" t="s">
        <v>496</v>
      </c>
      <c r="Q668" t="s">
        <v>215</v>
      </c>
      <c r="R668" t="s">
        <v>131</v>
      </c>
      <c r="S668" t="s">
        <v>164</v>
      </c>
      <c r="T668" t="s">
        <v>165</v>
      </c>
      <c r="U668" t="s">
        <v>151</v>
      </c>
      <c r="V668" t="s">
        <v>135</v>
      </c>
      <c r="W668" t="s">
        <v>136</v>
      </c>
      <c r="X668" t="s">
        <v>505</v>
      </c>
      <c r="Y668" s="94">
        <v>384048</v>
      </c>
      <c r="Z668" s="94">
        <v>144485.65</v>
      </c>
      <c r="AA668" s="94">
        <v>0</v>
      </c>
      <c r="AB668" s="94">
        <v>0</v>
      </c>
      <c r="AC668">
        <f t="shared" si="20"/>
        <v>2000</v>
      </c>
      <c r="AD668" t="str">
        <f t="shared" si="21"/>
        <v>303</v>
      </c>
    </row>
    <row r="669" spans="1:30" hidden="1" x14ac:dyDescent="0.25">
      <c r="A669" t="s">
        <v>500</v>
      </c>
      <c r="B669" t="s">
        <v>501</v>
      </c>
      <c r="C669" t="s">
        <v>493</v>
      </c>
      <c r="D669" t="s">
        <v>218</v>
      </c>
      <c r="E669" t="s">
        <v>122</v>
      </c>
      <c r="F669" t="s">
        <v>159</v>
      </c>
      <c r="G669" t="s">
        <v>160</v>
      </c>
      <c r="H669" t="s">
        <v>143</v>
      </c>
      <c r="I669" t="s">
        <v>124</v>
      </c>
      <c r="J669" t="s">
        <v>125</v>
      </c>
      <c r="K669" t="s">
        <v>502</v>
      </c>
      <c r="N669" t="s">
        <v>503</v>
      </c>
      <c r="O669" t="s">
        <v>504</v>
      </c>
      <c r="P669" t="s">
        <v>496</v>
      </c>
      <c r="Q669" t="s">
        <v>219</v>
      </c>
      <c r="R669" t="s">
        <v>131</v>
      </c>
      <c r="S669" t="s">
        <v>164</v>
      </c>
      <c r="T669" t="s">
        <v>165</v>
      </c>
      <c r="U669" t="s">
        <v>151</v>
      </c>
      <c r="V669" t="s">
        <v>135</v>
      </c>
      <c r="W669" t="s">
        <v>136</v>
      </c>
      <c r="X669" t="s">
        <v>505</v>
      </c>
      <c r="Y669" s="94">
        <v>21348</v>
      </c>
      <c r="Z669" s="94">
        <v>13958.28</v>
      </c>
      <c r="AA669" s="94">
        <v>0</v>
      </c>
      <c r="AB669" s="94">
        <v>0</v>
      </c>
      <c r="AC669">
        <f t="shared" si="20"/>
        <v>2000</v>
      </c>
      <c r="AD669" t="str">
        <f t="shared" si="21"/>
        <v>303</v>
      </c>
    </row>
    <row r="670" spans="1:30" hidden="1" x14ac:dyDescent="0.25">
      <c r="A670" t="s">
        <v>500</v>
      </c>
      <c r="B670" t="s">
        <v>501</v>
      </c>
      <c r="C670" t="s">
        <v>493</v>
      </c>
      <c r="D670" t="s">
        <v>220</v>
      </c>
      <c r="E670" t="s">
        <v>122</v>
      </c>
      <c r="F670" t="s">
        <v>159</v>
      </c>
      <c r="G670" t="s">
        <v>160</v>
      </c>
      <c r="H670" t="s">
        <v>143</v>
      </c>
      <c r="I670" t="s">
        <v>124</v>
      </c>
      <c r="J670" t="s">
        <v>125</v>
      </c>
      <c r="K670" t="s">
        <v>502</v>
      </c>
      <c r="N670" t="s">
        <v>503</v>
      </c>
      <c r="O670" t="s">
        <v>504</v>
      </c>
      <c r="P670" t="s">
        <v>496</v>
      </c>
      <c r="Q670" t="s">
        <v>221</v>
      </c>
      <c r="R670" t="s">
        <v>131</v>
      </c>
      <c r="S670" t="s">
        <v>164</v>
      </c>
      <c r="T670" t="s">
        <v>165</v>
      </c>
      <c r="U670" t="s">
        <v>151</v>
      </c>
      <c r="V670" t="s">
        <v>135</v>
      </c>
      <c r="W670" t="s">
        <v>136</v>
      </c>
      <c r="X670" t="s">
        <v>505</v>
      </c>
      <c r="Y670" s="94">
        <v>540</v>
      </c>
      <c r="Z670" s="94">
        <v>0</v>
      </c>
      <c r="AA670" s="94">
        <v>0</v>
      </c>
      <c r="AB670" s="94">
        <v>0</v>
      </c>
      <c r="AC670">
        <f t="shared" si="20"/>
        <v>2000</v>
      </c>
      <c r="AD670" t="str">
        <f t="shared" si="21"/>
        <v>303</v>
      </c>
    </row>
    <row r="671" spans="1:30" hidden="1" x14ac:dyDescent="0.25">
      <c r="A671" t="s">
        <v>500</v>
      </c>
      <c r="B671" t="s">
        <v>501</v>
      </c>
      <c r="C671" t="s">
        <v>493</v>
      </c>
      <c r="D671" t="s">
        <v>224</v>
      </c>
      <c r="E671" t="s">
        <v>122</v>
      </c>
      <c r="F671" t="s">
        <v>159</v>
      </c>
      <c r="G671" t="s">
        <v>160</v>
      </c>
      <c r="H671" t="s">
        <v>143</v>
      </c>
      <c r="I671" t="s">
        <v>124</v>
      </c>
      <c r="J671" t="s">
        <v>125</v>
      </c>
      <c r="K671" t="s">
        <v>502</v>
      </c>
      <c r="N671" t="s">
        <v>503</v>
      </c>
      <c r="O671" t="s">
        <v>504</v>
      </c>
      <c r="P671" t="s">
        <v>496</v>
      </c>
      <c r="Q671" t="s">
        <v>225</v>
      </c>
      <c r="R671" t="s">
        <v>131</v>
      </c>
      <c r="S671" t="s">
        <v>164</v>
      </c>
      <c r="T671" t="s">
        <v>165</v>
      </c>
      <c r="U671" t="s">
        <v>151</v>
      </c>
      <c r="V671" t="s">
        <v>135</v>
      </c>
      <c r="W671" t="s">
        <v>136</v>
      </c>
      <c r="X671" t="s">
        <v>505</v>
      </c>
      <c r="Y671" s="94">
        <v>2256</v>
      </c>
      <c r="Z671" s="94">
        <v>0</v>
      </c>
      <c r="AA671" s="94">
        <v>0</v>
      </c>
      <c r="AB671" s="94">
        <v>0</v>
      </c>
      <c r="AC671">
        <f t="shared" si="20"/>
        <v>2000</v>
      </c>
      <c r="AD671" t="str">
        <f t="shared" si="21"/>
        <v>303</v>
      </c>
    </row>
    <row r="672" spans="1:30" hidden="1" x14ac:dyDescent="0.25">
      <c r="A672" t="s">
        <v>500</v>
      </c>
      <c r="B672" t="s">
        <v>501</v>
      </c>
      <c r="C672" t="s">
        <v>493</v>
      </c>
      <c r="D672" t="s">
        <v>226</v>
      </c>
      <c r="E672" t="s">
        <v>122</v>
      </c>
      <c r="F672" t="s">
        <v>159</v>
      </c>
      <c r="G672" t="s">
        <v>160</v>
      </c>
      <c r="H672" t="s">
        <v>143</v>
      </c>
      <c r="I672" t="s">
        <v>124</v>
      </c>
      <c r="J672" t="s">
        <v>125</v>
      </c>
      <c r="K672" t="s">
        <v>502</v>
      </c>
      <c r="N672" t="s">
        <v>503</v>
      </c>
      <c r="O672" t="s">
        <v>504</v>
      </c>
      <c r="P672" t="s">
        <v>496</v>
      </c>
      <c r="Q672" t="s">
        <v>227</v>
      </c>
      <c r="R672" t="s">
        <v>131</v>
      </c>
      <c r="S672" t="s">
        <v>164</v>
      </c>
      <c r="T672" t="s">
        <v>165</v>
      </c>
      <c r="U672" t="s">
        <v>151</v>
      </c>
      <c r="V672" t="s">
        <v>135</v>
      </c>
      <c r="W672" t="s">
        <v>136</v>
      </c>
      <c r="X672" t="s">
        <v>505</v>
      </c>
      <c r="Y672" s="94">
        <v>10260</v>
      </c>
      <c r="Z672" s="94">
        <v>25444.62</v>
      </c>
      <c r="AA672" s="94">
        <v>0</v>
      </c>
      <c r="AB672" s="94">
        <v>0</v>
      </c>
      <c r="AC672">
        <f t="shared" si="20"/>
        <v>2000</v>
      </c>
      <c r="AD672" t="str">
        <f t="shared" si="21"/>
        <v>303</v>
      </c>
    </row>
    <row r="673" spans="1:30" hidden="1" x14ac:dyDescent="0.25">
      <c r="A673" t="s">
        <v>500</v>
      </c>
      <c r="B673" t="s">
        <v>501</v>
      </c>
      <c r="C673" t="s">
        <v>493</v>
      </c>
      <c r="D673" t="s">
        <v>228</v>
      </c>
      <c r="E673" t="s">
        <v>122</v>
      </c>
      <c r="F673" t="s">
        <v>159</v>
      </c>
      <c r="G673" t="s">
        <v>160</v>
      </c>
      <c r="H673" t="s">
        <v>143</v>
      </c>
      <c r="I673" t="s">
        <v>124</v>
      </c>
      <c r="J673" t="s">
        <v>125</v>
      </c>
      <c r="K673" t="s">
        <v>502</v>
      </c>
      <c r="N673" t="s">
        <v>503</v>
      </c>
      <c r="O673" t="s">
        <v>504</v>
      </c>
      <c r="P673" t="s">
        <v>496</v>
      </c>
      <c r="Q673" t="s">
        <v>229</v>
      </c>
      <c r="R673" t="s">
        <v>131</v>
      </c>
      <c r="S673" t="s">
        <v>164</v>
      </c>
      <c r="T673" t="s">
        <v>165</v>
      </c>
      <c r="U673" t="s">
        <v>151</v>
      </c>
      <c r="V673" t="s">
        <v>135</v>
      </c>
      <c r="W673" t="s">
        <v>136</v>
      </c>
      <c r="X673" t="s">
        <v>505</v>
      </c>
      <c r="Y673" s="94">
        <v>0</v>
      </c>
      <c r="Z673" s="94">
        <v>6148</v>
      </c>
      <c r="AA673" s="94">
        <v>0</v>
      </c>
      <c r="AB673" s="94">
        <v>0</v>
      </c>
      <c r="AC673">
        <f t="shared" si="20"/>
        <v>2000</v>
      </c>
      <c r="AD673" t="str">
        <f t="shared" si="21"/>
        <v>303</v>
      </c>
    </row>
    <row r="674" spans="1:30" hidden="1" x14ac:dyDescent="0.25">
      <c r="A674" t="s">
        <v>500</v>
      </c>
      <c r="B674" t="s">
        <v>501</v>
      </c>
      <c r="C674" t="s">
        <v>493</v>
      </c>
      <c r="D674" t="s">
        <v>453</v>
      </c>
      <c r="E674" t="s">
        <v>122</v>
      </c>
      <c r="F674" t="s">
        <v>159</v>
      </c>
      <c r="G674" t="s">
        <v>160</v>
      </c>
      <c r="H674" t="s">
        <v>143</v>
      </c>
      <c r="I674" t="s">
        <v>124</v>
      </c>
      <c r="J674" t="s">
        <v>125</v>
      </c>
      <c r="K674" t="s">
        <v>502</v>
      </c>
      <c r="N674" t="s">
        <v>503</v>
      </c>
      <c r="O674" t="s">
        <v>504</v>
      </c>
      <c r="P674" t="s">
        <v>496</v>
      </c>
      <c r="Q674" t="s">
        <v>454</v>
      </c>
      <c r="R674" t="s">
        <v>131</v>
      </c>
      <c r="S674" t="s">
        <v>164</v>
      </c>
      <c r="T674" t="s">
        <v>165</v>
      </c>
      <c r="U674" t="s">
        <v>151</v>
      </c>
      <c r="V674" t="s">
        <v>135</v>
      </c>
      <c r="W674" t="s">
        <v>136</v>
      </c>
      <c r="X674" t="s">
        <v>505</v>
      </c>
      <c r="Y674" s="94">
        <v>14640</v>
      </c>
      <c r="Z674" s="94">
        <v>0</v>
      </c>
      <c r="AA674" s="94">
        <v>0</v>
      </c>
      <c r="AB674" s="94">
        <v>0</v>
      </c>
      <c r="AC674">
        <f t="shared" si="20"/>
        <v>2000</v>
      </c>
      <c r="AD674" t="str">
        <f t="shared" si="21"/>
        <v>303</v>
      </c>
    </row>
    <row r="675" spans="1:30" hidden="1" x14ac:dyDescent="0.25">
      <c r="A675" t="s">
        <v>500</v>
      </c>
      <c r="B675" t="s">
        <v>501</v>
      </c>
      <c r="C675" t="s">
        <v>493</v>
      </c>
      <c r="D675" t="s">
        <v>230</v>
      </c>
      <c r="E675" t="s">
        <v>122</v>
      </c>
      <c r="F675" t="s">
        <v>159</v>
      </c>
      <c r="G675" t="s">
        <v>160</v>
      </c>
      <c r="H675" t="s">
        <v>143</v>
      </c>
      <c r="I675" t="s">
        <v>124</v>
      </c>
      <c r="J675" t="s">
        <v>125</v>
      </c>
      <c r="K675" t="s">
        <v>502</v>
      </c>
      <c r="N675" t="s">
        <v>503</v>
      </c>
      <c r="O675" t="s">
        <v>504</v>
      </c>
      <c r="P675" t="s">
        <v>496</v>
      </c>
      <c r="Q675" t="s">
        <v>231</v>
      </c>
      <c r="R675" t="s">
        <v>131</v>
      </c>
      <c r="S675" t="s">
        <v>164</v>
      </c>
      <c r="T675" t="s">
        <v>165</v>
      </c>
      <c r="U675" t="s">
        <v>151</v>
      </c>
      <c r="V675" t="s">
        <v>135</v>
      </c>
      <c r="W675" t="s">
        <v>136</v>
      </c>
      <c r="X675" t="s">
        <v>505</v>
      </c>
      <c r="Y675" s="94">
        <v>59604</v>
      </c>
      <c r="Z675" s="94">
        <v>848</v>
      </c>
      <c r="AA675" s="94">
        <v>0</v>
      </c>
      <c r="AB675" s="94">
        <v>0</v>
      </c>
      <c r="AC675">
        <f t="shared" si="20"/>
        <v>2000</v>
      </c>
      <c r="AD675" t="str">
        <f t="shared" si="21"/>
        <v>303</v>
      </c>
    </row>
    <row r="676" spans="1:30" hidden="1" x14ac:dyDescent="0.25">
      <c r="A676" t="s">
        <v>500</v>
      </c>
      <c r="B676" t="s">
        <v>501</v>
      </c>
      <c r="C676" t="s">
        <v>493</v>
      </c>
      <c r="D676" t="s">
        <v>232</v>
      </c>
      <c r="E676" t="s">
        <v>122</v>
      </c>
      <c r="F676" t="s">
        <v>159</v>
      </c>
      <c r="G676" t="s">
        <v>160</v>
      </c>
      <c r="H676" t="s">
        <v>143</v>
      </c>
      <c r="I676" t="s">
        <v>124</v>
      </c>
      <c r="J676" t="s">
        <v>125</v>
      </c>
      <c r="K676" t="s">
        <v>502</v>
      </c>
      <c r="N676" t="s">
        <v>503</v>
      </c>
      <c r="O676" t="s">
        <v>504</v>
      </c>
      <c r="P676" t="s">
        <v>496</v>
      </c>
      <c r="Q676" t="s">
        <v>233</v>
      </c>
      <c r="R676" t="s">
        <v>131</v>
      </c>
      <c r="S676" t="s">
        <v>164</v>
      </c>
      <c r="T676" t="s">
        <v>165</v>
      </c>
      <c r="U676" t="s">
        <v>151</v>
      </c>
      <c r="V676" t="s">
        <v>135</v>
      </c>
      <c r="W676" t="s">
        <v>136</v>
      </c>
      <c r="X676" t="s">
        <v>505</v>
      </c>
      <c r="Y676" s="94">
        <v>0</v>
      </c>
      <c r="Z676" s="94">
        <v>679.9</v>
      </c>
      <c r="AA676" s="94">
        <v>0</v>
      </c>
      <c r="AB676" s="94">
        <v>0</v>
      </c>
      <c r="AC676">
        <f t="shared" si="20"/>
        <v>2000</v>
      </c>
      <c r="AD676" t="str">
        <f t="shared" si="21"/>
        <v>303</v>
      </c>
    </row>
    <row r="677" spans="1:30" hidden="1" x14ac:dyDescent="0.25">
      <c r="A677" t="s">
        <v>500</v>
      </c>
      <c r="B677" t="s">
        <v>501</v>
      </c>
      <c r="C677" t="s">
        <v>493</v>
      </c>
      <c r="D677" t="s">
        <v>236</v>
      </c>
      <c r="E677" t="s">
        <v>122</v>
      </c>
      <c r="F677" t="s">
        <v>159</v>
      </c>
      <c r="G677" t="s">
        <v>160</v>
      </c>
      <c r="H677" t="s">
        <v>143</v>
      </c>
      <c r="I677" t="s">
        <v>124</v>
      </c>
      <c r="J677" t="s">
        <v>125</v>
      </c>
      <c r="K677" t="s">
        <v>502</v>
      </c>
      <c r="N677" t="s">
        <v>503</v>
      </c>
      <c r="O677" t="s">
        <v>504</v>
      </c>
      <c r="P677" t="s">
        <v>496</v>
      </c>
      <c r="Q677" t="s">
        <v>237</v>
      </c>
      <c r="R677" t="s">
        <v>131</v>
      </c>
      <c r="S677" t="s">
        <v>164</v>
      </c>
      <c r="T677" t="s">
        <v>165</v>
      </c>
      <c r="U677" t="s">
        <v>151</v>
      </c>
      <c r="V677" t="s">
        <v>135</v>
      </c>
      <c r="W677" t="s">
        <v>136</v>
      </c>
      <c r="X677" t="s">
        <v>505</v>
      </c>
      <c r="Y677" s="94">
        <v>236.28</v>
      </c>
      <c r="Z677" s="94">
        <v>0</v>
      </c>
      <c r="AA677" s="94">
        <v>0</v>
      </c>
      <c r="AB677" s="94">
        <v>0</v>
      </c>
      <c r="AC677">
        <f t="shared" si="20"/>
        <v>3000</v>
      </c>
      <c r="AD677" t="str">
        <f t="shared" si="21"/>
        <v>303</v>
      </c>
    </row>
    <row r="678" spans="1:30" hidden="1" x14ac:dyDescent="0.25">
      <c r="A678" t="s">
        <v>500</v>
      </c>
      <c r="B678" t="s">
        <v>501</v>
      </c>
      <c r="C678" t="s">
        <v>493</v>
      </c>
      <c r="D678" t="s">
        <v>510</v>
      </c>
      <c r="E678" t="s">
        <v>122</v>
      </c>
      <c r="F678" t="s">
        <v>159</v>
      </c>
      <c r="G678" t="s">
        <v>160</v>
      </c>
      <c r="H678" t="s">
        <v>143</v>
      </c>
      <c r="I678" t="s">
        <v>124</v>
      </c>
      <c r="J678" t="s">
        <v>125</v>
      </c>
      <c r="K678" t="s">
        <v>502</v>
      </c>
      <c r="N678" t="s">
        <v>503</v>
      </c>
      <c r="O678" t="s">
        <v>504</v>
      </c>
      <c r="P678" t="s">
        <v>496</v>
      </c>
      <c r="Q678" t="s">
        <v>511</v>
      </c>
      <c r="R678" t="s">
        <v>131</v>
      </c>
      <c r="S678" t="s">
        <v>164</v>
      </c>
      <c r="T678" t="s">
        <v>165</v>
      </c>
      <c r="U678" t="s">
        <v>151</v>
      </c>
      <c r="V678" t="s">
        <v>135</v>
      </c>
      <c r="W678" t="s">
        <v>136</v>
      </c>
      <c r="X678" t="s">
        <v>505</v>
      </c>
      <c r="Y678" s="94">
        <v>515.46</v>
      </c>
      <c r="Z678" s="94">
        <v>1453.99</v>
      </c>
      <c r="AA678" s="94">
        <v>0</v>
      </c>
      <c r="AB678" s="94">
        <v>0</v>
      </c>
      <c r="AC678">
        <f t="shared" si="20"/>
        <v>3000</v>
      </c>
      <c r="AD678" t="str">
        <f t="shared" si="21"/>
        <v>303</v>
      </c>
    </row>
    <row r="679" spans="1:30" hidden="1" x14ac:dyDescent="0.25">
      <c r="A679" t="s">
        <v>500</v>
      </c>
      <c r="B679" t="s">
        <v>501</v>
      </c>
      <c r="C679" t="s">
        <v>493</v>
      </c>
      <c r="D679" t="s">
        <v>158</v>
      </c>
      <c r="E679" t="s">
        <v>122</v>
      </c>
      <c r="F679" t="s">
        <v>159</v>
      </c>
      <c r="G679" t="s">
        <v>160</v>
      </c>
      <c r="H679" t="s">
        <v>143</v>
      </c>
      <c r="I679" t="s">
        <v>124</v>
      </c>
      <c r="J679" t="s">
        <v>125</v>
      </c>
      <c r="K679" t="s">
        <v>502</v>
      </c>
      <c r="N679" t="s">
        <v>503</v>
      </c>
      <c r="O679" t="s">
        <v>504</v>
      </c>
      <c r="P679" t="s">
        <v>496</v>
      </c>
      <c r="Q679" t="s">
        <v>163</v>
      </c>
      <c r="R679" t="s">
        <v>131</v>
      </c>
      <c r="S679" t="s">
        <v>164</v>
      </c>
      <c r="T679" t="s">
        <v>165</v>
      </c>
      <c r="U679" t="s">
        <v>151</v>
      </c>
      <c r="V679" t="s">
        <v>135</v>
      </c>
      <c r="W679" t="s">
        <v>136</v>
      </c>
      <c r="X679" t="s">
        <v>505</v>
      </c>
      <c r="Y679" s="94">
        <v>441337.63</v>
      </c>
      <c r="Z679" s="94">
        <v>0</v>
      </c>
      <c r="AA679" s="94">
        <v>0</v>
      </c>
      <c r="AB679" s="94">
        <v>0</v>
      </c>
      <c r="AC679">
        <f t="shared" si="20"/>
        <v>3000</v>
      </c>
      <c r="AD679" t="str">
        <f t="shared" si="21"/>
        <v>303</v>
      </c>
    </row>
    <row r="680" spans="1:30" hidden="1" x14ac:dyDescent="0.25">
      <c r="A680" t="s">
        <v>500</v>
      </c>
      <c r="B680" t="s">
        <v>501</v>
      </c>
      <c r="C680" t="s">
        <v>493</v>
      </c>
      <c r="D680" t="s">
        <v>240</v>
      </c>
      <c r="E680" t="s">
        <v>122</v>
      </c>
      <c r="F680" t="s">
        <v>159</v>
      </c>
      <c r="G680" t="s">
        <v>160</v>
      </c>
      <c r="H680" t="s">
        <v>143</v>
      </c>
      <c r="I680" t="s">
        <v>124</v>
      </c>
      <c r="J680" t="s">
        <v>125</v>
      </c>
      <c r="K680" t="s">
        <v>502</v>
      </c>
      <c r="N680" t="s">
        <v>503</v>
      </c>
      <c r="O680" t="s">
        <v>504</v>
      </c>
      <c r="P680" t="s">
        <v>496</v>
      </c>
      <c r="Q680" t="s">
        <v>241</v>
      </c>
      <c r="R680" t="s">
        <v>131</v>
      </c>
      <c r="S680" t="s">
        <v>164</v>
      </c>
      <c r="T680" t="s">
        <v>165</v>
      </c>
      <c r="U680" t="s">
        <v>151</v>
      </c>
      <c r="V680" t="s">
        <v>135</v>
      </c>
      <c r="W680" t="s">
        <v>136</v>
      </c>
      <c r="X680" t="s">
        <v>505</v>
      </c>
      <c r="Y680" s="94">
        <v>12000</v>
      </c>
      <c r="Z680" s="94">
        <v>14209.34</v>
      </c>
      <c r="AA680" s="94">
        <v>0</v>
      </c>
      <c r="AB680" s="94">
        <v>0</v>
      </c>
      <c r="AC680">
        <f t="shared" si="20"/>
        <v>3000</v>
      </c>
      <c r="AD680" t="str">
        <f t="shared" si="21"/>
        <v>303</v>
      </c>
    </row>
    <row r="681" spans="1:30" hidden="1" x14ac:dyDescent="0.25">
      <c r="A681" t="s">
        <v>500</v>
      </c>
      <c r="B681" t="s">
        <v>501</v>
      </c>
      <c r="C681" t="s">
        <v>493</v>
      </c>
      <c r="D681" t="s">
        <v>167</v>
      </c>
      <c r="E681" t="s">
        <v>122</v>
      </c>
      <c r="F681" t="s">
        <v>159</v>
      </c>
      <c r="G681" t="s">
        <v>160</v>
      </c>
      <c r="H681" t="s">
        <v>143</v>
      </c>
      <c r="I681" t="s">
        <v>124</v>
      </c>
      <c r="J681" t="s">
        <v>125</v>
      </c>
      <c r="K681" t="s">
        <v>502</v>
      </c>
      <c r="N681" t="s">
        <v>503</v>
      </c>
      <c r="O681" t="s">
        <v>504</v>
      </c>
      <c r="P681" t="s">
        <v>496</v>
      </c>
      <c r="Q681" t="s">
        <v>168</v>
      </c>
      <c r="R681" t="s">
        <v>131</v>
      </c>
      <c r="S681" t="s">
        <v>164</v>
      </c>
      <c r="T681" t="s">
        <v>165</v>
      </c>
      <c r="U681" t="s">
        <v>151</v>
      </c>
      <c r="V681" t="s">
        <v>135</v>
      </c>
      <c r="W681" t="s">
        <v>136</v>
      </c>
      <c r="X681" t="s">
        <v>505</v>
      </c>
      <c r="Y681" s="94">
        <v>2969938.74</v>
      </c>
      <c r="Z681" s="94">
        <v>0</v>
      </c>
      <c r="AA681" s="94">
        <v>0</v>
      </c>
      <c r="AB681" s="94">
        <v>0</v>
      </c>
      <c r="AC681">
        <f t="shared" si="20"/>
        <v>3000</v>
      </c>
      <c r="AD681" t="str">
        <f t="shared" si="21"/>
        <v>303</v>
      </c>
    </row>
    <row r="682" spans="1:30" hidden="1" x14ac:dyDescent="0.25">
      <c r="A682" t="s">
        <v>500</v>
      </c>
      <c r="B682" t="s">
        <v>501</v>
      </c>
      <c r="C682" t="s">
        <v>493</v>
      </c>
      <c r="D682" t="s">
        <v>299</v>
      </c>
      <c r="E682" t="s">
        <v>122</v>
      </c>
      <c r="F682" t="s">
        <v>159</v>
      </c>
      <c r="G682" t="s">
        <v>160</v>
      </c>
      <c r="H682" t="s">
        <v>143</v>
      </c>
      <c r="I682" t="s">
        <v>124</v>
      </c>
      <c r="J682" t="s">
        <v>125</v>
      </c>
      <c r="K682" t="s">
        <v>502</v>
      </c>
      <c r="N682" t="s">
        <v>503</v>
      </c>
      <c r="O682" t="s">
        <v>504</v>
      </c>
      <c r="P682" t="s">
        <v>496</v>
      </c>
      <c r="Q682" t="s">
        <v>300</v>
      </c>
      <c r="R682" t="s">
        <v>131</v>
      </c>
      <c r="S682" t="s">
        <v>164</v>
      </c>
      <c r="T682" t="s">
        <v>165</v>
      </c>
      <c r="U682" t="s">
        <v>151</v>
      </c>
      <c r="V682" t="s">
        <v>135</v>
      </c>
      <c r="W682" t="s">
        <v>136</v>
      </c>
      <c r="X682" t="s">
        <v>505</v>
      </c>
      <c r="Y682" s="94">
        <v>574032.56999999995</v>
      </c>
      <c r="Z682" s="94">
        <v>0</v>
      </c>
      <c r="AA682" s="94">
        <v>0</v>
      </c>
      <c r="AB682" s="94">
        <v>0</v>
      </c>
      <c r="AC682">
        <f t="shared" si="20"/>
        <v>3000</v>
      </c>
      <c r="AD682" t="str">
        <f t="shared" si="21"/>
        <v>303</v>
      </c>
    </row>
    <row r="683" spans="1:30" hidden="1" x14ac:dyDescent="0.25">
      <c r="A683" t="s">
        <v>500</v>
      </c>
      <c r="B683" t="s">
        <v>501</v>
      </c>
      <c r="C683" t="s">
        <v>493</v>
      </c>
      <c r="D683" t="s">
        <v>242</v>
      </c>
      <c r="E683" t="s">
        <v>122</v>
      </c>
      <c r="F683" t="s">
        <v>159</v>
      </c>
      <c r="G683" t="s">
        <v>160</v>
      </c>
      <c r="H683" t="s">
        <v>143</v>
      </c>
      <c r="I683" t="s">
        <v>124</v>
      </c>
      <c r="J683" t="s">
        <v>125</v>
      </c>
      <c r="K683" t="s">
        <v>502</v>
      </c>
      <c r="N683" t="s">
        <v>503</v>
      </c>
      <c r="O683" t="s">
        <v>504</v>
      </c>
      <c r="P683" t="s">
        <v>496</v>
      </c>
      <c r="Q683" t="s">
        <v>243</v>
      </c>
      <c r="R683" t="s">
        <v>131</v>
      </c>
      <c r="S683" t="s">
        <v>164</v>
      </c>
      <c r="T683" t="s">
        <v>165</v>
      </c>
      <c r="U683" t="s">
        <v>151</v>
      </c>
      <c r="V683" t="s">
        <v>135</v>
      </c>
      <c r="W683" t="s">
        <v>136</v>
      </c>
      <c r="X683" t="s">
        <v>505</v>
      </c>
      <c r="Y683" s="94">
        <v>24828</v>
      </c>
      <c r="Z683" s="94">
        <v>2128.02</v>
      </c>
      <c r="AA683" s="94">
        <v>0</v>
      </c>
      <c r="AB683" s="94">
        <v>0</v>
      </c>
      <c r="AC683">
        <f t="shared" si="20"/>
        <v>3000</v>
      </c>
      <c r="AD683" t="str">
        <f t="shared" si="21"/>
        <v>303</v>
      </c>
    </row>
    <row r="684" spans="1:30" hidden="1" x14ac:dyDescent="0.25">
      <c r="A684" t="s">
        <v>500</v>
      </c>
      <c r="B684" t="s">
        <v>501</v>
      </c>
      <c r="C684" t="s">
        <v>493</v>
      </c>
      <c r="D684" t="s">
        <v>244</v>
      </c>
      <c r="E684" t="s">
        <v>122</v>
      </c>
      <c r="F684" t="s">
        <v>159</v>
      </c>
      <c r="G684" t="s">
        <v>160</v>
      </c>
      <c r="H684" t="s">
        <v>143</v>
      </c>
      <c r="I684" t="s">
        <v>124</v>
      </c>
      <c r="J684" t="s">
        <v>125</v>
      </c>
      <c r="K684" t="s">
        <v>502</v>
      </c>
      <c r="N684" t="s">
        <v>503</v>
      </c>
      <c r="O684" t="s">
        <v>504</v>
      </c>
      <c r="P684" t="s">
        <v>496</v>
      </c>
      <c r="Q684" t="s">
        <v>245</v>
      </c>
      <c r="R684" t="s">
        <v>131</v>
      </c>
      <c r="S684" t="s">
        <v>164</v>
      </c>
      <c r="T684" t="s">
        <v>165</v>
      </c>
      <c r="U684" t="s">
        <v>151</v>
      </c>
      <c r="V684" t="s">
        <v>135</v>
      </c>
      <c r="W684" t="s">
        <v>136</v>
      </c>
      <c r="X684" t="s">
        <v>505</v>
      </c>
      <c r="Y684" s="94">
        <v>477767.51</v>
      </c>
      <c r="Z684" s="94">
        <v>0</v>
      </c>
      <c r="AA684" s="94">
        <v>0</v>
      </c>
      <c r="AB684" s="94">
        <v>0</v>
      </c>
      <c r="AC684">
        <f t="shared" si="20"/>
        <v>3000</v>
      </c>
      <c r="AD684" t="str">
        <f t="shared" si="21"/>
        <v>303</v>
      </c>
    </row>
    <row r="685" spans="1:30" hidden="1" x14ac:dyDescent="0.25">
      <c r="A685" t="s">
        <v>500</v>
      </c>
      <c r="B685" t="s">
        <v>501</v>
      </c>
      <c r="C685" t="s">
        <v>493</v>
      </c>
      <c r="D685" t="s">
        <v>291</v>
      </c>
      <c r="E685" t="s">
        <v>122</v>
      </c>
      <c r="F685" t="s">
        <v>159</v>
      </c>
      <c r="G685" t="s">
        <v>160</v>
      </c>
      <c r="H685" t="s">
        <v>143</v>
      </c>
      <c r="I685" t="s">
        <v>124</v>
      </c>
      <c r="J685" t="s">
        <v>125</v>
      </c>
      <c r="K685" t="s">
        <v>502</v>
      </c>
      <c r="N685" t="s">
        <v>503</v>
      </c>
      <c r="O685" t="s">
        <v>504</v>
      </c>
      <c r="P685" t="s">
        <v>496</v>
      </c>
      <c r="Q685" t="s">
        <v>169</v>
      </c>
      <c r="R685" t="s">
        <v>131</v>
      </c>
      <c r="S685" t="s">
        <v>164</v>
      </c>
      <c r="T685" t="s">
        <v>165</v>
      </c>
      <c r="U685" t="s">
        <v>151</v>
      </c>
      <c r="V685" t="s">
        <v>135</v>
      </c>
      <c r="W685" t="s">
        <v>136</v>
      </c>
      <c r="X685" t="s">
        <v>505</v>
      </c>
      <c r="Y685" s="94">
        <v>26700</v>
      </c>
      <c r="Z685" s="94">
        <v>0</v>
      </c>
      <c r="AA685" s="94">
        <v>0</v>
      </c>
      <c r="AB685" s="94">
        <v>0</v>
      </c>
      <c r="AC685">
        <f t="shared" si="20"/>
        <v>3000</v>
      </c>
      <c r="AD685" t="str">
        <f t="shared" si="21"/>
        <v>303</v>
      </c>
    </row>
    <row r="686" spans="1:30" hidden="1" x14ac:dyDescent="0.25">
      <c r="A686" t="s">
        <v>500</v>
      </c>
      <c r="B686" t="s">
        <v>501</v>
      </c>
      <c r="C686" t="s">
        <v>493</v>
      </c>
      <c r="D686" t="s">
        <v>252</v>
      </c>
      <c r="E686" t="s">
        <v>122</v>
      </c>
      <c r="F686" t="s">
        <v>159</v>
      </c>
      <c r="G686" t="s">
        <v>160</v>
      </c>
      <c r="H686" t="s">
        <v>143</v>
      </c>
      <c r="I686" t="s">
        <v>124</v>
      </c>
      <c r="J686" t="s">
        <v>125</v>
      </c>
      <c r="K686" t="s">
        <v>502</v>
      </c>
      <c r="N686" t="s">
        <v>503</v>
      </c>
      <c r="O686" t="s">
        <v>504</v>
      </c>
      <c r="P686" t="s">
        <v>496</v>
      </c>
      <c r="Q686" t="s">
        <v>253</v>
      </c>
      <c r="R686" t="s">
        <v>131</v>
      </c>
      <c r="S686" t="s">
        <v>164</v>
      </c>
      <c r="T686" t="s">
        <v>165</v>
      </c>
      <c r="U686" t="s">
        <v>151</v>
      </c>
      <c r="V686" t="s">
        <v>135</v>
      </c>
      <c r="W686" t="s">
        <v>136</v>
      </c>
      <c r="X686" t="s">
        <v>505</v>
      </c>
      <c r="Y686" s="94">
        <v>65712</v>
      </c>
      <c r="Z686" s="94">
        <v>0</v>
      </c>
      <c r="AA686" s="94">
        <v>0</v>
      </c>
      <c r="AB686" s="94">
        <v>0</v>
      </c>
      <c r="AC686">
        <f t="shared" si="20"/>
        <v>3000</v>
      </c>
      <c r="AD686" t="str">
        <f t="shared" si="21"/>
        <v>303</v>
      </c>
    </row>
    <row r="687" spans="1:30" hidden="1" x14ac:dyDescent="0.25">
      <c r="A687" t="s">
        <v>500</v>
      </c>
      <c r="B687" t="s">
        <v>501</v>
      </c>
      <c r="C687" t="s">
        <v>493</v>
      </c>
      <c r="D687" t="s">
        <v>254</v>
      </c>
      <c r="E687" t="s">
        <v>122</v>
      </c>
      <c r="F687" t="s">
        <v>159</v>
      </c>
      <c r="G687" t="s">
        <v>160</v>
      </c>
      <c r="H687" t="s">
        <v>143</v>
      </c>
      <c r="I687" t="s">
        <v>124</v>
      </c>
      <c r="J687" t="s">
        <v>125</v>
      </c>
      <c r="K687" t="s">
        <v>502</v>
      </c>
      <c r="N687" t="s">
        <v>503</v>
      </c>
      <c r="O687" t="s">
        <v>504</v>
      </c>
      <c r="P687" t="s">
        <v>496</v>
      </c>
      <c r="Q687" t="s">
        <v>255</v>
      </c>
      <c r="R687" t="s">
        <v>131</v>
      </c>
      <c r="S687" t="s">
        <v>164</v>
      </c>
      <c r="T687" t="s">
        <v>165</v>
      </c>
      <c r="U687" t="s">
        <v>151</v>
      </c>
      <c r="V687" t="s">
        <v>135</v>
      </c>
      <c r="W687" t="s">
        <v>136</v>
      </c>
      <c r="X687" t="s">
        <v>505</v>
      </c>
      <c r="Y687" s="94">
        <v>35172</v>
      </c>
      <c r="Z687" s="94">
        <v>0</v>
      </c>
      <c r="AA687" s="94">
        <v>0</v>
      </c>
      <c r="AB687" s="94">
        <v>0</v>
      </c>
      <c r="AC687">
        <f t="shared" si="20"/>
        <v>3000</v>
      </c>
      <c r="AD687" t="str">
        <f t="shared" si="21"/>
        <v>303</v>
      </c>
    </row>
    <row r="688" spans="1:30" hidden="1" x14ac:dyDescent="0.25">
      <c r="A688" t="s">
        <v>500</v>
      </c>
      <c r="B688" t="s">
        <v>501</v>
      </c>
      <c r="C688" t="s">
        <v>493</v>
      </c>
      <c r="D688" t="s">
        <v>343</v>
      </c>
      <c r="E688" t="s">
        <v>122</v>
      </c>
      <c r="F688" t="s">
        <v>159</v>
      </c>
      <c r="G688" t="s">
        <v>160</v>
      </c>
      <c r="H688" t="s">
        <v>143</v>
      </c>
      <c r="I688" t="s">
        <v>124</v>
      </c>
      <c r="J688" t="s">
        <v>125</v>
      </c>
      <c r="K688" t="s">
        <v>502</v>
      </c>
      <c r="N688" t="s">
        <v>503</v>
      </c>
      <c r="O688" t="s">
        <v>504</v>
      </c>
      <c r="P688" t="s">
        <v>496</v>
      </c>
      <c r="Q688" t="s">
        <v>307</v>
      </c>
      <c r="R688" t="s">
        <v>131</v>
      </c>
      <c r="S688" t="s">
        <v>164</v>
      </c>
      <c r="T688" t="s">
        <v>165</v>
      </c>
      <c r="U688" t="s">
        <v>151</v>
      </c>
      <c r="V688" t="s">
        <v>135</v>
      </c>
      <c r="W688" t="s">
        <v>136</v>
      </c>
      <c r="X688" t="s">
        <v>505</v>
      </c>
      <c r="Y688" s="94">
        <v>267756</v>
      </c>
      <c r="Z688" s="94">
        <v>0</v>
      </c>
      <c r="AA688" s="94">
        <v>0</v>
      </c>
      <c r="AB688" s="94">
        <v>0</v>
      </c>
      <c r="AC688">
        <f t="shared" si="20"/>
        <v>3000</v>
      </c>
      <c r="AD688" t="str">
        <f t="shared" si="21"/>
        <v>303</v>
      </c>
    </row>
    <row r="689" spans="1:30" hidden="1" x14ac:dyDescent="0.25">
      <c r="A689" t="s">
        <v>500</v>
      </c>
      <c r="B689" t="s">
        <v>501</v>
      </c>
      <c r="C689" t="s">
        <v>493</v>
      </c>
      <c r="D689" t="s">
        <v>256</v>
      </c>
      <c r="E689" t="s">
        <v>122</v>
      </c>
      <c r="F689" t="s">
        <v>159</v>
      </c>
      <c r="G689" t="s">
        <v>160</v>
      </c>
      <c r="H689" t="s">
        <v>143</v>
      </c>
      <c r="I689" t="s">
        <v>124</v>
      </c>
      <c r="J689" t="s">
        <v>125</v>
      </c>
      <c r="K689" t="s">
        <v>502</v>
      </c>
      <c r="N689" t="s">
        <v>503</v>
      </c>
      <c r="O689" t="s">
        <v>504</v>
      </c>
      <c r="P689" t="s">
        <v>496</v>
      </c>
      <c r="Q689" t="s">
        <v>257</v>
      </c>
      <c r="R689" t="s">
        <v>131</v>
      </c>
      <c r="S689" t="s">
        <v>164</v>
      </c>
      <c r="T689" t="s">
        <v>165</v>
      </c>
      <c r="U689" t="s">
        <v>151</v>
      </c>
      <c r="V689" t="s">
        <v>135</v>
      </c>
      <c r="W689" t="s">
        <v>136</v>
      </c>
      <c r="X689" t="s">
        <v>505</v>
      </c>
      <c r="Y689" s="94">
        <v>106092</v>
      </c>
      <c r="Z689" s="94">
        <v>13423.980000000001</v>
      </c>
      <c r="AA689" s="94">
        <v>0</v>
      </c>
      <c r="AB689" s="94">
        <v>0</v>
      </c>
      <c r="AC689">
        <f t="shared" si="20"/>
        <v>3000</v>
      </c>
      <c r="AD689" t="str">
        <f t="shared" si="21"/>
        <v>303</v>
      </c>
    </row>
    <row r="690" spans="1:30" hidden="1" x14ac:dyDescent="0.25">
      <c r="A690" t="s">
        <v>500</v>
      </c>
      <c r="B690" t="s">
        <v>501</v>
      </c>
      <c r="C690" t="s">
        <v>493</v>
      </c>
      <c r="D690" t="s">
        <v>512</v>
      </c>
      <c r="E690" t="s">
        <v>122</v>
      </c>
      <c r="F690" t="s">
        <v>159</v>
      </c>
      <c r="G690" t="s">
        <v>160</v>
      </c>
      <c r="H690" t="s">
        <v>143</v>
      </c>
      <c r="I690" t="s">
        <v>124</v>
      </c>
      <c r="J690" t="s">
        <v>125</v>
      </c>
      <c r="K690" t="s">
        <v>502</v>
      </c>
      <c r="N690" t="s">
        <v>503</v>
      </c>
      <c r="O690" t="s">
        <v>504</v>
      </c>
      <c r="P690" t="s">
        <v>496</v>
      </c>
      <c r="Q690" t="s">
        <v>513</v>
      </c>
      <c r="R690" t="s">
        <v>131</v>
      </c>
      <c r="S690" t="s">
        <v>164</v>
      </c>
      <c r="T690" t="s">
        <v>165</v>
      </c>
      <c r="U690" t="s">
        <v>151</v>
      </c>
      <c r="V690" t="s">
        <v>135</v>
      </c>
      <c r="W690" t="s">
        <v>136</v>
      </c>
      <c r="X690" t="s">
        <v>505</v>
      </c>
      <c r="Y690" s="94">
        <v>119904</v>
      </c>
      <c r="Z690" s="94">
        <v>155208</v>
      </c>
      <c r="AA690" s="94">
        <v>0</v>
      </c>
      <c r="AB690" s="94">
        <v>0</v>
      </c>
      <c r="AC690">
        <f t="shared" si="20"/>
        <v>3000</v>
      </c>
      <c r="AD690" t="str">
        <f t="shared" si="21"/>
        <v>303</v>
      </c>
    </row>
    <row r="691" spans="1:30" hidden="1" x14ac:dyDescent="0.25">
      <c r="A691" t="s">
        <v>500</v>
      </c>
      <c r="B691" t="s">
        <v>501</v>
      </c>
      <c r="C691" t="s">
        <v>493</v>
      </c>
      <c r="D691" t="s">
        <v>514</v>
      </c>
      <c r="E691" t="s">
        <v>122</v>
      </c>
      <c r="F691" t="s">
        <v>159</v>
      </c>
      <c r="G691" t="s">
        <v>160</v>
      </c>
      <c r="H691" t="s">
        <v>143</v>
      </c>
      <c r="I691" t="s">
        <v>124</v>
      </c>
      <c r="J691" t="s">
        <v>125</v>
      </c>
      <c r="K691" t="s">
        <v>502</v>
      </c>
      <c r="N691" t="s">
        <v>503</v>
      </c>
      <c r="O691" t="s">
        <v>504</v>
      </c>
      <c r="P691" t="s">
        <v>496</v>
      </c>
      <c r="Q691" t="s">
        <v>515</v>
      </c>
      <c r="R691" t="s">
        <v>131</v>
      </c>
      <c r="S691" t="s">
        <v>164</v>
      </c>
      <c r="T691" t="s">
        <v>165</v>
      </c>
      <c r="U691" t="s">
        <v>151</v>
      </c>
      <c r="V691" t="s">
        <v>135</v>
      </c>
      <c r="W691" t="s">
        <v>136</v>
      </c>
      <c r="X691" t="s">
        <v>505</v>
      </c>
      <c r="Y691" s="94">
        <v>762600</v>
      </c>
      <c r="Z691" s="94">
        <v>1135111.55</v>
      </c>
      <c r="AA691" s="94">
        <v>0</v>
      </c>
      <c r="AB691" s="94">
        <v>0</v>
      </c>
      <c r="AC691">
        <f t="shared" si="20"/>
        <v>3000</v>
      </c>
      <c r="AD691" t="str">
        <f t="shared" si="21"/>
        <v>303</v>
      </c>
    </row>
    <row r="692" spans="1:30" hidden="1" x14ac:dyDescent="0.25">
      <c r="A692" t="s">
        <v>500</v>
      </c>
      <c r="B692" t="s">
        <v>501</v>
      </c>
      <c r="C692" t="s">
        <v>493</v>
      </c>
      <c r="D692" t="s">
        <v>264</v>
      </c>
      <c r="E692" t="s">
        <v>122</v>
      </c>
      <c r="F692" t="s">
        <v>159</v>
      </c>
      <c r="G692" t="s">
        <v>160</v>
      </c>
      <c r="H692" t="s">
        <v>143</v>
      </c>
      <c r="I692" t="s">
        <v>124</v>
      </c>
      <c r="J692" t="s">
        <v>125</v>
      </c>
      <c r="K692" t="s">
        <v>502</v>
      </c>
      <c r="N692" t="s">
        <v>503</v>
      </c>
      <c r="O692" t="s">
        <v>504</v>
      </c>
      <c r="P692" t="s">
        <v>496</v>
      </c>
      <c r="Q692" t="s">
        <v>265</v>
      </c>
      <c r="R692" t="s">
        <v>131</v>
      </c>
      <c r="S692" t="s">
        <v>164</v>
      </c>
      <c r="T692" t="s">
        <v>165</v>
      </c>
      <c r="U692" t="s">
        <v>151</v>
      </c>
      <c r="V692" t="s">
        <v>135</v>
      </c>
      <c r="W692" t="s">
        <v>136</v>
      </c>
      <c r="X692" t="s">
        <v>505</v>
      </c>
      <c r="Y692" s="94">
        <v>354156</v>
      </c>
      <c r="Z692" s="94">
        <v>0</v>
      </c>
      <c r="AA692" s="94">
        <v>0</v>
      </c>
      <c r="AB692" s="94">
        <v>0</v>
      </c>
      <c r="AC692">
        <f t="shared" si="20"/>
        <v>3000</v>
      </c>
      <c r="AD692" t="str">
        <f t="shared" si="21"/>
        <v>303</v>
      </c>
    </row>
    <row r="693" spans="1:30" hidden="1" x14ac:dyDescent="0.25">
      <c r="A693" t="s">
        <v>500</v>
      </c>
      <c r="B693" t="s">
        <v>501</v>
      </c>
      <c r="C693" t="s">
        <v>493</v>
      </c>
      <c r="D693" t="s">
        <v>266</v>
      </c>
      <c r="E693" t="s">
        <v>122</v>
      </c>
      <c r="F693" t="s">
        <v>159</v>
      </c>
      <c r="G693" t="s">
        <v>160</v>
      </c>
      <c r="H693" t="s">
        <v>143</v>
      </c>
      <c r="I693" t="s">
        <v>124</v>
      </c>
      <c r="J693" t="s">
        <v>125</v>
      </c>
      <c r="K693" t="s">
        <v>502</v>
      </c>
      <c r="N693" t="s">
        <v>503</v>
      </c>
      <c r="O693" t="s">
        <v>504</v>
      </c>
      <c r="P693" t="s">
        <v>496</v>
      </c>
      <c r="Q693" t="s">
        <v>267</v>
      </c>
      <c r="R693" t="s">
        <v>131</v>
      </c>
      <c r="S693" t="s">
        <v>164</v>
      </c>
      <c r="T693" t="s">
        <v>165</v>
      </c>
      <c r="U693" t="s">
        <v>151</v>
      </c>
      <c r="V693" t="s">
        <v>135</v>
      </c>
      <c r="W693" t="s">
        <v>136</v>
      </c>
      <c r="X693" t="s">
        <v>505</v>
      </c>
      <c r="Y693" s="94">
        <v>8952</v>
      </c>
      <c r="Z693" s="94">
        <v>0</v>
      </c>
      <c r="AA693" s="94">
        <v>0</v>
      </c>
      <c r="AB693" s="94">
        <v>0</v>
      </c>
      <c r="AC693">
        <f t="shared" si="20"/>
        <v>3000</v>
      </c>
      <c r="AD693" t="str">
        <f t="shared" si="21"/>
        <v>303</v>
      </c>
    </row>
    <row r="694" spans="1:30" hidden="1" x14ac:dyDescent="0.25">
      <c r="A694" t="s">
        <v>500</v>
      </c>
      <c r="B694" t="s">
        <v>501</v>
      </c>
      <c r="C694" t="s">
        <v>493</v>
      </c>
      <c r="D694" t="s">
        <v>270</v>
      </c>
      <c r="E694" t="s">
        <v>122</v>
      </c>
      <c r="F694" t="s">
        <v>159</v>
      </c>
      <c r="G694" t="s">
        <v>160</v>
      </c>
      <c r="H694" t="s">
        <v>143</v>
      </c>
      <c r="I694" t="s">
        <v>124</v>
      </c>
      <c r="J694" t="s">
        <v>125</v>
      </c>
      <c r="K694" t="s">
        <v>502</v>
      </c>
      <c r="N694" t="s">
        <v>503</v>
      </c>
      <c r="O694" t="s">
        <v>504</v>
      </c>
      <c r="P694" t="s">
        <v>496</v>
      </c>
      <c r="Q694" t="s">
        <v>271</v>
      </c>
      <c r="R694" t="s">
        <v>131</v>
      </c>
      <c r="S694" t="s">
        <v>164</v>
      </c>
      <c r="T694" t="s">
        <v>165</v>
      </c>
      <c r="U694" t="s">
        <v>151</v>
      </c>
      <c r="V694" t="s">
        <v>135</v>
      </c>
      <c r="W694" t="s">
        <v>136</v>
      </c>
      <c r="X694" t="s">
        <v>505</v>
      </c>
      <c r="Y694" s="94">
        <v>1020</v>
      </c>
      <c r="Z694" s="94">
        <v>0</v>
      </c>
      <c r="AA694" s="94">
        <v>0</v>
      </c>
      <c r="AB694" s="94">
        <v>0</v>
      </c>
      <c r="AC694">
        <f t="shared" si="20"/>
        <v>3000</v>
      </c>
      <c r="AD694" t="str">
        <f t="shared" si="21"/>
        <v>303</v>
      </c>
    </row>
    <row r="695" spans="1:30" hidden="1" x14ac:dyDescent="0.25">
      <c r="A695" t="s">
        <v>500</v>
      </c>
      <c r="B695" t="s">
        <v>501</v>
      </c>
      <c r="C695" t="s">
        <v>493</v>
      </c>
      <c r="D695" t="s">
        <v>272</v>
      </c>
      <c r="E695" t="s">
        <v>122</v>
      </c>
      <c r="F695" t="s">
        <v>159</v>
      </c>
      <c r="G695" t="s">
        <v>160</v>
      </c>
      <c r="H695" t="s">
        <v>143</v>
      </c>
      <c r="I695" t="s">
        <v>124</v>
      </c>
      <c r="J695" t="s">
        <v>125</v>
      </c>
      <c r="K695" t="s">
        <v>502</v>
      </c>
      <c r="N695" t="s">
        <v>503</v>
      </c>
      <c r="O695" t="s">
        <v>504</v>
      </c>
      <c r="P695" t="s">
        <v>496</v>
      </c>
      <c r="Q695" t="s">
        <v>273</v>
      </c>
      <c r="R695" t="s">
        <v>131</v>
      </c>
      <c r="S695" t="s">
        <v>164</v>
      </c>
      <c r="T695" t="s">
        <v>165</v>
      </c>
      <c r="U695" t="s">
        <v>151</v>
      </c>
      <c r="V695" t="s">
        <v>135</v>
      </c>
      <c r="W695" t="s">
        <v>136</v>
      </c>
      <c r="X695" t="s">
        <v>505</v>
      </c>
      <c r="Y695" s="94">
        <v>241044</v>
      </c>
      <c r="Z695" s="94">
        <v>40604</v>
      </c>
      <c r="AA695" s="94">
        <v>0</v>
      </c>
      <c r="AB695" s="94">
        <v>0</v>
      </c>
      <c r="AC695">
        <f t="shared" si="20"/>
        <v>3000</v>
      </c>
      <c r="AD695" t="str">
        <f t="shared" si="21"/>
        <v>303</v>
      </c>
    </row>
    <row r="696" spans="1:30" hidden="1" x14ac:dyDescent="0.25">
      <c r="A696" t="s">
        <v>500</v>
      </c>
      <c r="B696" t="s">
        <v>501</v>
      </c>
      <c r="C696" t="s">
        <v>493</v>
      </c>
      <c r="D696" t="s">
        <v>516</v>
      </c>
      <c r="E696" t="s">
        <v>122</v>
      </c>
      <c r="F696" t="s">
        <v>159</v>
      </c>
      <c r="G696" t="s">
        <v>160</v>
      </c>
      <c r="H696" t="s">
        <v>143</v>
      </c>
      <c r="I696" t="s">
        <v>124</v>
      </c>
      <c r="J696" t="s">
        <v>125</v>
      </c>
      <c r="K696" t="s">
        <v>502</v>
      </c>
      <c r="N696" t="s">
        <v>503</v>
      </c>
      <c r="O696" t="s">
        <v>504</v>
      </c>
      <c r="P696" t="s">
        <v>496</v>
      </c>
      <c r="Q696" t="s">
        <v>517</v>
      </c>
      <c r="R696" t="s">
        <v>131</v>
      </c>
      <c r="S696" t="s">
        <v>164</v>
      </c>
      <c r="T696" t="s">
        <v>165</v>
      </c>
      <c r="U696" t="s">
        <v>151</v>
      </c>
      <c r="V696" t="s">
        <v>135</v>
      </c>
      <c r="W696" t="s">
        <v>136</v>
      </c>
      <c r="X696" t="s">
        <v>505</v>
      </c>
      <c r="Y696" s="94">
        <v>120984</v>
      </c>
      <c r="Z696" s="94">
        <v>0</v>
      </c>
      <c r="AA696" s="94">
        <v>0</v>
      </c>
      <c r="AB696" s="94">
        <v>0</v>
      </c>
      <c r="AC696">
        <f t="shared" si="20"/>
        <v>3000</v>
      </c>
      <c r="AD696" t="str">
        <f t="shared" si="21"/>
        <v>303</v>
      </c>
    </row>
    <row r="697" spans="1:30" hidden="1" x14ac:dyDescent="0.25">
      <c r="A697" t="s">
        <v>500</v>
      </c>
      <c r="B697" t="s">
        <v>501</v>
      </c>
      <c r="C697" t="s">
        <v>493</v>
      </c>
      <c r="D697" t="s">
        <v>516</v>
      </c>
      <c r="E697" t="s">
        <v>122</v>
      </c>
      <c r="F697" t="s">
        <v>159</v>
      </c>
      <c r="G697" t="s">
        <v>160</v>
      </c>
      <c r="H697" t="s">
        <v>143</v>
      </c>
      <c r="I697" t="s">
        <v>124</v>
      </c>
      <c r="J697" t="s">
        <v>125</v>
      </c>
      <c r="K697" t="s">
        <v>502</v>
      </c>
      <c r="N697" t="s">
        <v>503</v>
      </c>
      <c r="O697" t="s">
        <v>504</v>
      </c>
      <c r="P697" t="s">
        <v>496</v>
      </c>
      <c r="Q697" t="s">
        <v>517</v>
      </c>
      <c r="R697" t="s">
        <v>131</v>
      </c>
      <c r="S697" t="s">
        <v>164</v>
      </c>
      <c r="T697" t="s">
        <v>165</v>
      </c>
      <c r="U697" t="s">
        <v>151</v>
      </c>
      <c r="V697" t="s">
        <v>135</v>
      </c>
      <c r="W697" t="s">
        <v>136</v>
      </c>
      <c r="X697" t="s">
        <v>505</v>
      </c>
      <c r="Y697" s="94">
        <v>120984</v>
      </c>
      <c r="Z697" s="94">
        <v>7955.54</v>
      </c>
      <c r="AA697" s="94">
        <v>0</v>
      </c>
      <c r="AB697" s="94">
        <v>0</v>
      </c>
      <c r="AC697">
        <f t="shared" si="20"/>
        <v>3000</v>
      </c>
      <c r="AD697" t="str">
        <f t="shared" si="21"/>
        <v>303</v>
      </c>
    </row>
    <row r="698" spans="1:30" hidden="1" x14ac:dyDescent="0.25">
      <c r="A698" t="s">
        <v>500</v>
      </c>
      <c r="B698" t="s">
        <v>501</v>
      </c>
      <c r="C698" t="s">
        <v>493</v>
      </c>
      <c r="D698" t="s">
        <v>276</v>
      </c>
      <c r="E698" t="s">
        <v>122</v>
      </c>
      <c r="F698" t="s">
        <v>159</v>
      </c>
      <c r="G698" t="s">
        <v>160</v>
      </c>
      <c r="H698" t="s">
        <v>143</v>
      </c>
      <c r="I698" t="s">
        <v>124</v>
      </c>
      <c r="J698" t="s">
        <v>125</v>
      </c>
      <c r="K698" t="s">
        <v>502</v>
      </c>
      <c r="N698" t="s">
        <v>503</v>
      </c>
      <c r="O698" t="s">
        <v>504</v>
      </c>
      <c r="P698" t="s">
        <v>496</v>
      </c>
      <c r="Q698" t="s">
        <v>277</v>
      </c>
      <c r="R698" t="s">
        <v>131</v>
      </c>
      <c r="S698" t="s">
        <v>164</v>
      </c>
      <c r="T698" t="s">
        <v>165</v>
      </c>
      <c r="U698" t="s">
        <v>151</v>
      </c>
      <c r="V698" t="s">
        <v>135</v>
      </c>
      <c r="W698" t="s">
        <v>136</v>
      </c>
      <c r="X698" t="s">
        <v>505</v>
      </c>
      <c r="Y698" s="94">
        <v>300036</v>
      </c>
      <c r="Z698" s="94">
        <v>121332.52</v>
      </c>
      <c r="AA698" s="94">
        <v>0</v>
      </c>
      <c r="AB698" s="94">
        <v>0</v>
      </c>
      <c r="AC698">
        <f t="shared" si="20"/>
        <v>3000</v>
      </c>
      <c r="AD698" t="str">
        <f t="shared" si="21"/>
        <v>303</v>
      </c>
    </row>
    <row r="699" spans="1:30" hidden="1" x14ac:dyDescent="0.25">
      <c r="A699" t="s">
        <v>500</v>
      </c>
      <c r="B699" t="s">
        <v>501</v>
      </c>
      <c r="C699" t="s">
        <v>493</v>
      </c>
      <c r="D699" t="s">
        <v>278</v>
      </c>
      <c r="E699" t="s">
        <v>122</v>
      </c>
      <c r="F699" t="s">
        <v>159</v>
      </c>
      <c r="G699" t="s">
        <v>160</v>
      </c>
      <c r="H699" t="s">
        <v>143</v>
      </c>
      <c r="I699" t="s">
        <v>124</v>
      </c>
      <c r="J699" t="s">
        <v>125</v>
      </c>
      <c r="K699" t="s">
        <v>502</v>
      </c>
      <c r="N699" t="s">
        <v>503</v>
      </c>
      <c r="O699" t="s">
        <v>504</v>
      </c>
      <c r="P699" t="s">
        <v>496</v>
      </c>
      <c r="Q699" t="s">
        <v>279</v>
      </c>
      <c r="R699" t="s">
        <v>131</v>
      </c>
      <c r="S699" t="s">
        <v>164</v>
      </c>
      <c r="T699" t="s">
        <v>165</v>
      </c>
      <c r="U699" t="s">
        <v>151</v>
      </c>
      <c r="V699" t="s">
        <v>135</v>
      </c>
      <c r="W699" t="s">
        <v>136</v>
      </c>
      <c r="X699" t="s">
        <v>505</v>
      </c>
      <c r="Y699" s="94">
        <v>217884</v>
      </c>
      <c r="Z699" s="94">
        <v>22000</v>
      </c>
      <c r="AA699" s="94">
        <v>0</v>
      </c>
      <c r="AB699" s="94">
        <v>0</v>
      </c>
      <c r="AC699">
        <f t="shared" si="20"/>
        <v>3000</v>
      </c>
      <c r="AD699" t="str">
        <f t="shared" si="21"/>
        <v>303</v>
      </c>
    </row>
    <row r="700" spans="1:30" hidden="1" x14ac:dyDescent="0.25">
      <c r="A700" t="s">
        <v>500</v>
      </c>
      <c r="B700" t="s">
        <v>501</v>
      </c>
      <c r="C700" t="s">
        <v>493</v>
      </c>
      <c r="D700" t="s">
        <v>280</v>
      </c>
      <c r="E700" t="s">
        <v>122</v>
      </c>
      <c r="F700" t="s">
        <v>159</v>
      </c>
      <c r="G700" t="s">
        <v>160</v>
      </c>
      <c r="H700" t="s">
        <v>143</v>
      </c>
      <c r="I700" t="s">
        <v>124</v>
      </c>
      <c r="J700" t="s">
        <v>125</v>
      </c>
      <c r="K700" t="s">
        <v>502</v>
      </c>
      <c r="N700" t="s">
        <v>503</v>
      </c>
      <c r="O700" t="s">
        <v>504</v>
      </c>
      <c r="P700" t="s">
        <v>496</v>
      </c>
      <c r="Q700" t="s">
        <v>281</v>
      </c>
      <c r="R700" t="s">
        <v>131</v>
      </c>
      <c r="S700" t="s">
        <v>164</v>
      </c>
      <c r="T700" t="s">
        <v>165</v>
      </c>
      <c r="U700" t="s">
        <v>151</v>
      </c>
      <c r="V700" t="s">
        <v>135</v>
      </c>
      <c r="W700" t="s">
        <v>136</v>
      </c>
      <c r="X700" t="s">
        <v>505</v>
      </c>
      <c r="Y700" s="94">
        <v>14196</v>
      </c>
      <c r="Z700" s="94">
        <v>0</v>
      </c>
      <c r="AA700" s="94">
        <v>0</v>
      </c>
      <c r="AB700" s="94">
        <v>0</v>
      </c>
      <c r="AC700">
        <f t="shared" si="20"/>
        <v>3000</v>
      </c>
      <c r="AD700" t="str">
        <f t="shared" si="21"/>
        <v>303</v>
      </c>
    </row>
    <row r="701" spans="1:30" hidden="1" x14ac:dyDescent="0.25">
      <c r="A701" t="s">
        <v>500</v>
      </c>
      <c r="B701" t="s">
        <v>501</v>
      </c>
      <c r="C701" t="s">
        <v>493</v>
      </c>
      <c r="D701" t="s">
        <v>172</v>
      </c>
      <c r="E701" t="s">
        <v>122</v>
      </c>
      <c r="F701" t="s">
        <v>159</v>
      </c>
      <c r="G701" t="s">
        <v>160</v>
      </c>
      <c r="H701" t="s">
        <v>143</v>
      </c>
      <c r="I701" t="s">
        <v>124</v>
      </c>
      <c r="J701" t="s">
        <v>125</v>
      </c>
      <c r="K701" t="s">
        <v>502</v>
      </c>
      <c r="N701" t="s">
        <v>503</v>
      </c>
      <c r="O701" t="s">
        <v>504</v>
      </c>
      <c r="P701" t="s">
        <v>496</v>
      </c>
      <c r="Q701" t="s">
        <v>173</v>
      </c>
      <c r="R701" t="s">
        <v>131</v>
      </c>
      <c r="S701" t="s">
        <v>164</v>
      </c>
      <c r="T701" t="s">
        <v>165</v>
      </c>
      <c r="U701" t="s">
        <v>151</v>
      </c>
      <c r="V701" t="s">
        <v>135</v>
      </c>
      <c r="W701" t="s">
        <v>136</v>
      </c>
      <c r="X701" t="s">
        <v>505</v>
      </c>
      <c r="Y701" s="94">
        <v>60708</v>
      </c>
      <c r="Z701" s="94">
        <v>6248</v>
      </c>
      <c r="AA701" s="94">
        <v>0</v>
      </c>
      <c r="AB701" s="94">
        <v>0</v>
      </c>
      <c r="AC701">
        <f t="shared" si="20"/>
        <v>3000</v>
      </c>
      <c r="AD701" t="str">
        <f t="shared" si="21"/>
        <v>303</v>
      </c>
    </row>
    <row r="702" spans="1:30" hidden="1" x14ac:dyDescent="0.25">
      <c r="A702" t="s">
        <v>500</v>
      </c>
      <c r="B702" t="s">
        <v>501</v>
      </c>
      <c r="C702" t="s">
        <v>493</v>
      </c>
      <c r="D702" t="s">
        <v>321</v>
      </c>
      <c r="E702" t="s">
        <v>122</v>
      </c>
      <c r="F702" t="s">
        <v>159</v>
      </c>
      <c r="G702" t="s">
        <v>160</v>
      </c>
      <c r="H702" t="s">
        <v>143</v>
      </c>
      <c r="I702" t="s">
        <v>124</v>
      </c>
      <c r="J702" t="s">
        <v>125</v>
      </c>
      <c r="K702" t="s">
        <v>502</v>
      </c>
      <c r="N702" t="s">
        <v>503</v>
      </c>
      <c r="O702" t="s">
        <v>504</v>
      </c>
      <c r="P702" t="s">
        <v>496</v>
      </c>
      <c r="Q702" t="s">
        <v>322</v>
      </c>
      <c r="R702" t="s">
        <v>131</v>
      </c>
      <c r="S702" t="s">
        <v>164</v>
      </c>
      <c r="T702" t="s">
        <v>165</v>
      </c>
      <c r="U702" t="s">
        <v>151</v>
      </c>
      <c r="V702" t="s">
        <v>135</v>
      </c>
      <c r="W702" t="s">
        <v>136</v>
      </c>
      <c r="X702" t="s">
        <v>505</v>
      </c>
      <c r="Y702" s="94">
        <v>3588</v>
      </c>
      <c r="Z702" s="94">
        <v>0</v>
      </c>
      <c r="AA702" s="94">
        <v>0</v>
      </c>
      <c r="AB702" s="94">
        <v>0</v>
      </c>
      <c r="AC702">
        <f t="shared" si="20"/>
        <v>3000</v>
      </c>
      <c r="AD702" t="str">
        <f t="shared" si="21"/>
        <v>303</v>
      </c>
    </row>
    <row r="703" spans="1:30" hidden="1" x14ac:dyDescent="0.25">
      <c r="A703" t="s">
        <v>500</v>
      </c>
      <c r="B703" t="s">
        <v>501</v>
      </c>
      <c r="C703" t="s">
        <v>493</v>
      </c>
      <c r="D703" t="s">
        <v>174</v>
      </c>
      <c r="E703" t="s">
        <v>122</v>
      </c>
      <c r="F703" t="s">
        <v>159</v>
      </c>
      <c r="G703" t="s">
        <v>160</v>
      </c>
      <c r="H703" t="s">
        <v>143</v>
      </c>
      <c r="I703" t="s">
        <v>124</v>
      </c>
      <c r="J703" t="s">
        <v>125</v>
      </c>
      <c r="K703" t="s">
        <v>502</v>
      </c>
      <c r="N703" t="s">
        <v>503</v>
      </c>
      <c r="O703" t="s">
        <v>504</v>
      </c>
      <c r="P703" t="s">
        <v>496</v>
      </c>
      <c r="Q703" t="s">
        <v>175</v>
      </c>
      <c r="R703" t="s">
        <v>131</v>
      </c>
      <c r="S703" t="s">
        <v>164</v>
      </c>
      <c r="T703" t="s">
        <v>165</v>
      </c>
      <c r="U703" t="s">
        <v>151</v>
      </c>
      <c r="V703" t="s">
        <v>135</v>
      </c>
      <c r="W703" t="s">
        <v>136</v>
      </c>
      <c r="X703" t="s">
        <v>505</v>
      </c>
      <c r="Y703" s="94">
        <v>170052</v>
      </c>
      <c r="Z703" s="94">
        <v>15842.67</v>
      </c>
      <c r="AA703" s="94">
        <v>0</v>
      </c>
      <c r="AB703" s="94">
        <v>0</v>
      </c>
      <c r="AC703">
        <f t="shared" si="20"/>
        <v>3000</v>
      </c>
      <c r="AD703" t="str">
        <f t="shared" si="21"/>
        <v>303</v>
      </c>
    </row>
    <row r="704" spans="1:30" hidden="1" x14ac:dyDescent="0.25">
      <c r="A704" t="s">
        <v>500</v>
      </c>
      <c r="B704" t="s">
        <v>501</v>
      </c>
      <c r="C704" t="s">
        <v>493</v>
      </c>
      <c r="D704" t="s">
        <v>348</v>
      </c>
      <c r="E704" t="s">
        <v>122</v>
      </c>
      <c r="F704" t="s">
        <v>159</v>
      </c>
      <c r="G704" t="s">
        <v>160</v>
      </c>
      <c r="H704" t="s">
        <v>143</v>
      </c>
      <c r="I704" t="s">
        <v>124</v>
      </c>
      <c r="J704" t="s">
        <v>125</v>
      </c>
      <c r="K704" t="s">
        <v>502</v>
      </c>
      <c r="N704" t="s">
        <v>503</v>
      </c>
      <c r="O704" t="s">
        <v>504</v>
      </c>
      <c r="P704" t="s">
        <v>496</v>
      </c>
      <c r="Q704" t="s">
        <v>308</v>
      </c>
      <c r="R704" t="s">
        <v>131</v>
      </c>
      <c r="S704" t="s">
        <v>164</v>
      </c>
      <c r="T704" t="s">
        <v>165</v>
      </c>
      <c r="U704" t="s">
        <v>151</v>
      </c>
      <c r="V704" t="s">
        <v>135</v>
      </c>
      <c r="W704" t="s">
        <v>136</v>
      </c>
      <c r="X704" t="s">
        <v>505</v>
      </c>
      <c r="Y704" s="94">
        <v>3972</v>
      </c>
      <c r="Z704" s="94">
        <v>0</v>
      </c>
      <c r="AA704" s="94">
        <v>0</v>
      </c>
      <c r="AB704" s="94">
        <v>0</v>
      </c>
      <c r="AC704">
        <f t="shared" si="20"/>
        <v>3000</v>
      </c>
      <c r="AD704" t="str">
        <f t="shared" si="21"/>
        <v>303</v>
      </c>
    </row>
    <row r="705" spans="1:30" hidden="1" x14ac:dyDescent="0.25">
      <c r="A705" t="s">
        <v>500</v>
      </c>
      <c r="B705" t="s">
        <v>501</v>
      </c>
      <c r="C705" t="s">
        <v>493</v>
      </c>
      <c r="D705" t="s">
        <v>282</v>
      </c>
      <c r="E705" t="s">
        <v>122</v>
      </c>
      <c r="F705" t="s">
        <v>159</v>
      </c>
      <c r="G705" t="s">
        <v>160</v>
      </c>
      <c r="H705" t="s">
        <v>143</v>
      </c>
      <c r="I705" t="s">
        <v>124</v>
      </c>
      <c r="J705" t="s">
        <v>125</v>
      </c>
      <c r="K705" t="s">
        <v>502</v>
      </c>
      <c r="N705" t="s">
        <v>503</v>
      </c>
      <c r="O705" t="s">
        <v>504</v>
      </c>
      <c r="P705" t="s">
        <v>496</v>
      </c>
      <c r="Q705" t="s">
        <v>283</v>
      </c>
      <c r="R705" t="s">
        <v>131</v>
      </c>
      <c r="S705" t="s">
        <v>164</v>
      </c>
      <c r="T705" t="s">
        <v>165</v>
      </c>
      <c r="U705" t="s">
        <v>151</v>
      </c>
      <c r="V705" t="s">
        <v>135</v>
      </c>
      <c r="W705" t="s">
        <v>136</v>
      </c>
      <c r="X705" t="s">
        <v>505</v>
      </c>
      <c r="Y705" s="94">
        <v>2064</v>
      </c>
      <c r="Z705" s="94">
        <v>60</v>
      </c>
      <c r="AA705" s="94">
        <v>0</v>
      </c>
      <c r="AB705" s="94">
        <v>0</v>
      </c>
      <c r="AC705">
        <f t="shared" si="20"/>
        <v>3000</v>
      </c>
      <c r="AD705" t="str">
        <f t="shared" si="21"/>
        <v>303</v>
      </c>
    </row>
    <row r="706" spans="1:30" hidden="1" x14ac:dyDescent="0.25">
      <c r="A706" t="s">
        <v>500</v>
      </c>
      <c r="B706" t="s">
        <v>501</v>
      </c>
      <c r="C706" t="s">
        <v>493</v>
      </c>
      <c r="D706" t="s">
        <v>417</v>
      </c>
      <c r="E706" t="s">
        <v>122</v>
      </c>
      <c r="F706" t="s">
        <v>159</v>
      </c>
      <c r="G706" t="s">
        <v>160</v>
      </c>
      <c r="H706" t="s">
        <v>143</v>
      </c>
      <c r="I706" t="s">
        <v>124</v>
      </c>
      <c r="J706" t="s">
        <v>125</v>
      </c>
      <c r="K706" t="s">
        <v>502</v>
      </c>
      <c r="N706" t="s">
        <v>503</v>
      </c>
      <c r="O706" t="s">
        <v>504</v>
      </c>
      <c r="P706" t="s">
        <v>496</v>
      </c>
      <c r="Q706" t="s">
        <v>418</v>
      </c>
      <c r="R706" t="s">
        <v>131</v>
      </c>
      <c r="S706" t="s">
        <v>164</v>
      </c>
      <c r="T706" t="s">
        <v>165</v>
      </c>
      <c r="U706" t="s">
        <v>151</v>
      </c>
      <c r="V706" t="s">
        <v>135</v>
      </c>
      <c r="W706" t="s">
        <v>136</v>
      </c>
      <c r="X706" t="s">
        <v>505</v>
      </c>
      <c r="Y706" s="94">
        <v>3840</v>
      </c>
      <c r="Z706" s="94">
        <v>0</v>
      </c>
      <c r="AA706" s="94">
        <v>0</v>
      </c>
      <c r="AB706" s="94">
        <v>0</v>
      </c>
      <c r="AC706">
        <f t="shared" si="20"/>
        <v>3000</v>
      </c>
      <c r="AD706" t="str">
        <f t="shared" si="21"/>
        <v>303</v>
      </c>
    </row>
    <row r="707" spans="1:30" hidden="1" x14ac:dyDescent="0.25">
      <c r="A707" t="s">
        <v>500</v>
      </c>
      <c r="B707" t="s">
        <v>501</v>
      </c>
      <c r="C707" t="s">
        <v>493</v>
      </c>
      <c r="D707" t="s">
        <v>518</v>
      </c>
      <c r="E707" t="s">
        <v>122</v>
      </c>
      <c r="F707" t="s">
        <v>159</v>
      </c>
      <c r="G707" t="s">
        <v>160</v>
      </c>
      <c r="H707" t="s">
        <v>143</v>
      </c>
      <c r="I707" t="s">
        <v>124</v>
      </c>
      <c r="J707" t="s">
        <v>125</v>
      </c>
      <c r="K707" t="s">
        <v>502</v>
      </c>
      <c r="N707" t="s">
        <v>503</v>
      </c>
      <c r="O707" t="s">
        <v>504</v>
      </c>
      <c r="P707" t="s">
        <v>496</v>
      </c>
      <c r="Q707" t="s">
        <v>519</v>
      </c>
      <c r="R707" t="s">
        <v>131</v>
      </c>
      <c r="S707" t="s">
        <v>164</v>
      </c>
      <c r="T707" t="s">
        <v>165</v>
      </c>
      <c r="U707" t="s">
        <v>151</v>
      </c>
      <c r="V707" t="s">
        <v>135</v>
      </c>
      <c r="W707" t="s">
        <v>136</v>
      </c>
      <c r="X707" t="s">
        <v>505</v>
      </c>
      <c r="Y707" s="94">
        <v>100188</v>
      </c>
      <c r="Z707" s="94">
        <v>0</v>
      </c>
      <c r="AA707" s="94">
        <v>0</v>
      </c>
      <c r="AB707" s="94">
        <v>0</v>
      </c>
      <c r="AC707">
        <f t="shared" ref="AC707:AC770" si="22">MID(D707,1,1)*1000</f>
        <v>3000</v>
      </c>
      <c r="AD707" t="str">
        <f t="shared" ref="AD707:AD770" si="23">MID(A707,6,3)</f>
        <v>303</v>
      </c>
    </row>
    <row r="708" spans="1:30" hidden="1" x14ac:dyDescent="0.25">
      <c r="A708" t="s">
        <v>500</v>
      </c>
      <c r="B708" t="s">
        <v>501</v>
      </c>
      <c r="C708" t="s">
        <v>493</v>
      </c>
      <c r="D708" t="s">
        <v>176</v>
      </c>
      <c r="E708" t="s">
        <v>122</v>
      </c>
      <c r="F708" t="s">
        <v>159</v>
      </c>
      <c r="G708" t="s">
        <v>160</v>
      </c>
      <c r="H708" t="s">
        <v>143</v>
      </c>
      <c r="I708" t="s">
        <v>124</v>
      </c>
      <c r="J708" t="s">
        <v>125</v>
      </c>
      <c r="K708" t="s">
        <v>502</v>
      </c>
      <c r="N708" t="s">
        <v>503</v>
      </c>
      <c r="O708" t="s">
        <v>504</v>
      </c>
      <c r="P708" t="s">
        <v>496</v>
      </c>
      <c r="Q708" t="s">
        <v>177</v>
      </c>
      <c r="R708" t="s">
        <v>131</v>
      </c>
      <c r="S708" t="s">
        <v>164</v>
      </c>
      <c r="T708" t="s">
        <v>165</v>
      </c>
      <c r="U708" t="s">
        <v>151</v>
      </c>
      <c r="V708" t="s">
        <v>135</v>
      </c>
      <c r="W708" t="s">
        <v>136</v>
      </c>
      <c r="X708" t="s">
        <v>505</v>
      </c>
      <c r="Y708" s="94">
        <v>4480</v>
      </c>
      <c r="Z708" s="94">
        <v>0</v>
      </c>
      <c r="AA708" s="94">
        <v>0</v>
      </c>
      <c r="AB708" s="94">
        <v>0</v>
      </c>
      <c r="AC708">
        <f t="shared" si="22"/>
        <v>3000</v>
      </c>
      <c r="AD708" t="str">
        <f t="shared" si="23"/>
        <v>303</v>
      </c>
    </row>
    <row r="709" spans="1:30" hidden="1" x14ac:dyDescent="0.25">
      <c r="A709" s="97" t="s">
        <v>500</v>
      </c>
      <c r="B709" s="97" t="s">
        <v>501</v>
      </c>
      <c r="C709" s="97" t="s">
        <v>493</v>
      </c>
      <c r="D709" s="97" t="s">
        <v>183</v>
      </c>
      <c r="E709" s="97" t="s">
        <v>122</v>
      </c>
      <c r="F709" s="98">
        <v>15</v>
      </c>
      <c r="G709" s="98" t="s">
        <v>142</v>
      </c>
      <c r="H709" s="97">
        <v>19</v>
      </c>
      <c r="I709" s="97" t="s">
        <v>124</v>
      </c>
      <c r="J709" s="97" t="s">
        <v>125</v>
      </c>
      <c r="K709" s="97" t="s">
        <v>502</v>
      </c>
      <c r="L709" s="97"/>
      <c r="M709" s="97"/>
      <c r="N709" s="97" t="s">
        <v>503</v>
      </c>
      <c r="O709" s="97" t="s">
        <v>504</v>
      </c>
      <c r="P709" s="97" t="s">
        <v>496</v>
      </c>
      <c r="Q709" s="97" t="s">
        <v>184</v>
      </c>
      <c r="R709" s="97" t="s">
        <v>131</v>
      </c>
      <c r="S709" s="97" t="s">
        <v>149</v>
      </c>
      <c r="T709" s="97" t="s">
        <v>150</v>
      </c>
      <c r="U709" s="97" t="s">
        <v>134</v>
      </c>
      <c r="V709" s="97" t="s">
        <v>135</v>
      </c>
      <c r="W709" s="97" t="s">
        <v>136</v>
      </c>
      <c r="X709" s="97" t="s">
        <v>505</v>
      </c>
      <c r="Y709" s="99">
        <v>2228784.84</v>
      </c>
      <c r="Z709" s="99">
        <v>0</v>
      </c>
      <c r="AA709" s="99">
        <v>0</v>
      </c>
      <c r="AB709" s="99">
        <v>0</v>
      </c>
      <c r="AC709">
        <f t="shared" si="22"/>
        <v>1000</v>
      </c>
      <c r="AD709" t="str">
        <f t="shared" si="23"/>
        <v>303</v>
      </c>
    </row>
    <row r="710" spans="1:30" hidden="1" x14ac:dyDescent="0.25">
      <c r="A710" s="97" t="s">
        <v>520</v>
      </c>
      <c r="B710" s="97" t="s">
        <v>521</v>
      </c>
      <c r="C710" s="97" t="s">
        <v>140</v>
      </c>
      <c r="D710" s="97" t="s">
        <v>141</v>
      </c>
      <c r="E710" s="97" t="s">
        <v>122</v>
      </c>
      <c r="F710" s="98">
        <v>15</v>
      </c>
      <c r="G710" s="98" t="s">
        <v>142</v>
      </c>
      <c r="H710" s="97" t="s">
        <v>143</v>
      </c>
      <c r="I710" s="97" t="s">
        <v>124</v>
      </c>
      <c r="J710" s="97" t="s">
        <v>125</v>
      </c>
      <c r="K710" s="97" t="s">
        <v>522</v>
      </c>
      <c r="L710" s="97"/>
      <c r="M710" s="97"/>
      <c r="N710" s="97" t="s">
        <v>523</v>
      </c>
      <c r="O710" s="97" t="s">
        <v>524</v>
      </c>
      <c r="P710" s="97" t="s">
        <v>147</v>
      </c>
      <c r="Q710" s="97" t="s">
        <v>148</v>
      </c>
      <c r="R710" s="97" t="s">
        <v>131</v>
      </c>
      <c r="S710" s="97" t="s">
        <v>149</v>
      </c>
      <c r="T710" s="97" t="s">
        <v>150</v>
      </c>
      <c r="U710" s="97" t="s">
        <v>151</v>
      </c>
      <c r="V710" s="97" t="s">
        <v>135</v>
      </c>
      <c r="W710" s="97" t="s">
        <v>136</v>
      </c>
      <c r="X710" s="97"/>
      <c r="Y710" s="99"/>
      <c r="Z710" s="99"/>
      <c r="AA710" s="99">
        <v>9321072</v>
      </c>
      <c r="AB710" s="99">
        <v>9321072</v>
      </c>
      <c r="AC710">
        <f t="shared" si="22"/>
        <v>1000</v>
      </c>
      <c r="AD710" t="str">
        <f t="shared" si="23"/>
        <v>303</v>
      </c>
    </row>
    <row r="711" spans="1:30" hidden="1" x14ac:dyDescent="0.25">
      <c r="A711" s="97" t="s">
        <v>520</v>
      </c>
      <c r="B711" s="97" t="s">
        <v>521</v>
      </c>
      <c r="C711" s="97" t="s">
        <v>140</v>
      </c>
      <c r="D711" s="97">
        <v>12101</v>
      </c>
      <c r="E711" s="97" t="s">
        <v>122</v>
      </c>
      <c r="F711" s="98">
        <v>15</v>
      </c>
      <c r="G711" s="98" t="s">
        <v>142</v>
      </c>
      <c r="H711" s="97">
        <v>19</v>
      </c>
      <c r="I711" s="97" t="s">
        <v>124</v>
      </c>
      <c r="J711" s="97" t="s">
        <v>125</v>
      </c>
      <c r="K711" s="97" t="s">
        <v>522</v>
      </c>
      <c r="L711" s="97"/>
      <c r="M711" s="97"/>
      <c r="N711" s="97" t="s">
        <v>523</v>
      </c>
      <c r="O711" s="97" t="s">
        <v>524</v>
      </c>
      <c r="P711" s="97" t="s">
        <v>147</v>
      </c>
      <c r="Q711" s="97" t="s">
        <v>182</v>
      </c>
      <c r="R711" s="97" t="s">
        <v>131</v>
      </c>
      <c r="S711" s="97" t="s">
        <v>149</v>
      </c>
      <c r="T711" s="97" t="s">
        <v>150</v>
      </c>
      <c r="U711" s="97" t="s">
        <v>134</v>
      </c>
      <c r="V711" s="97" t="s">
        <v>135</v>
      </c>
      <c r="W711" s="97" t="s">
        <v>136</v>
      </c>
      <c r="X711" s="97"/>
      <c r="Y711" s="99"/>
      <c r="Z711" s="99"/>
      <c r="AA711" s="99">
        <v>487747</v>
      </c>
      <c r="AB711" s="99">
        <v>487747</v>
      </c>
      <c r="AC711">
        <f t="shared" si="22"/>
        <v>1000</v>
      </c>
      <c r="AD711" t="str">
        <f t="shared" si="23"/>
        <v>303</v>
      </c>
    </row>
    <row r="712" spans="1:30" hidden="1" x14ac:dyDescent="0.25">
      <c r="A712" s="97" t="s">
        <v>520</v>
      </c>
      <c r="B712" s="97" t="s">
        <v>521</v>
      </c>
      <c r="C712" s="97" t="s">
        <v>140</v>
      </c>
      <c r="D712" s="97">
        <v>13201</v>
      </c>
      <c r="E712" s="97" t="s">
        <v>122</v>
      </c>
      <c r="F712" s="98">
        <v>15</v>
      </c>
      <c r="G712" s="98" t="s">
        <v>142</v>
      </c>
      <c r="H712" s="97">
        <v>19</v>
      </c>
      <c r="I712" s="97" t="s">
        <v>124</v>
      </c>
      <c r="J712" s="97" t="s">
        <v>125</v>
      </c>
      <c r="K712" s="97" t="s">
        <v>522</v>
      </c>
      <c r="L712" s="97"/>
      <c r="M712" s="97"/>
      <c r="N712" s="97" t="s">
        <v>523</v>
      </c>
      <c r="O712" s="97" t="s">
        <v>524</v>
      </c>
      <c r="P712" s="97" t="s">
        <v>147</v>
      </c>
      <c r="Q712" s="97" t="s">
        <v>152</v>
      </c>
      <c r="R712" s="97" t="s">
        <v>131</v>
      </c>
      <c r="S712" s="97" t="s">
        <v>149</v>
      </c>
      <c r="T712" s="97" t="s">
        <v>150</v>
      </c>
      <c r="U712" s="97" t="s">
        <v>134</v>
      </c>
      <c r="V712" s="97" t="s">
        <v>135</v>
      </c>
      <c r="W712" s="97" t="s">
        <v>136</v>
      </c>
      <c r="X712" s="97"/>
      <c r="Y712" s="99"/>
      <c r="Z712" s="99"/>
      <c r="AA712" s="99">
        <v>388378</v>
      </c>
      <c r="AB712" s="99">
        <v>388378</v>
      </c>
      <c r="AC712">
        <f t="shared" si="22"/>
        <v>1000</v>
      </c>
      <c r="AD712" t="str">
        <f t="shared" si="23"/>
        <v>303</v>
      </c>
    </row>
    <row r="713" spans="1:30" hidden="1" x14ac:dyDescent="0.25">
      <c r="A713" s="97" t="s">
        <v>520</v>
      </c>
      <c r="B713" s="97" t="s">
        <v>521</v>
      </c>
      <c r="C713" s="97" t="s">
        <v>140</v>
      </c>
      <c r="D713" s="97">
        <v>13203</v>
      </c>
      <c r="E713" s="97" t="s">
        <v>122</v>
      </c>
      <c r="F713" s="98">
        <v>15</v>
      </c>
      <c r="G713" s="98" t="s">
        <v>142</v>
      </c>
      <c r="H713" s="97">
        <v>19</v>
      </c>
      <c r="I713" s="97" t="s">
        <v>124</v>
      </c>
      <c r="J713" s="97" t="s">
        <v>125</v>
      </c>
      <c r="K713" s="97" t="s">
        <v>522</v>
      </c>
      <c r="L713" s="97"/>
      <c r="M713" s="97"/>
      <c r="N713" s="97" t="s">
        <v>523</v>
      </c>
      <c r="O713" s="97" t="s">
        <v>524</v>
      </c>
      <c r="P713" s="97" t="s">
        <v>147</v>
      </c>
      <c r="Q713" s="97" t="s">
        <v>153</v>
      </c>
      <c r="R713" s="97" t="s">
        <v>131</v>
      </c>
      <c r="S713" s="97" t="s">
        <v>149</v>
      </c>
      <c r="T713" s="97" t="s">
        <v>150</v>
      </c>
      <c r="U713" s="97" t="s">
        <v>134</v>
      </c>
      <c r="V713" s="97" t="s">
        <v>135</v>
      </c>
      <c r="W713" s="97" t="s">
        <v>136</v>
      </c>
      <c r="X713" s="97"/>
      <c r="Y713" s="99"/>
      <c r="Z713" s="99"/>
      <c r="AA713" s="99">
        <v>1553512</v>
      </c>
      <c r="AB713" s="99">
        <v>1553512</v>
      </c>
      <c r="AC713">
        <f t="shared" si="22"/>
        <v>1000</v>
      </c>
      <c r="AD713" t="str">
        <f t="shared" si="23"/>
        <v>303</v>
      </c>
    </row>
    <row r="714" spans="1:30" hidden="1" x14ac:dyDescent="0.25">
      <c r="A714" s="97" t="s">
        <v>520</v>
      </c>
      <c r="B714" s="97" t="s">
        <v>521</v>
      </c>
      <c r="C714" s="97" t="s">
        <v>140</v>
      </c>
      <c r="D714" s="97">
        <v>14101</v>
      </c>
      <c r="E714" s="97" t="s">
        <v>122</v>
      </c>
      <c r="F714" s="98">
        <v>15</v>
      </c>
      <c r="G714" s="98" t="s">
        <v>142</v>
      </c>
      <c r="H714" s="97">
        <v>19</v>
      </c>
      <c r="I714" s="97" t="s">
        <v>124</v>
      </c>
      <c r="J714" s="97" t="s">
        <v>125</v>
      </c>
      <c r="K714" s="97" t="s">
        <v>522</v>
      </c>
      <c r="L714" s="97"/>
      <c r="M714" s="97"/>
      <c r="N714" s="97" t="s">
        <v>523</v>
      </c>
      <c r="O714" s="97" t="s">
        <v>524</v>
      </c>
      <c r="P714" s="97" t="s">
        <v>147</v>
      </c>
      <c r="Q714" s="97" t="s">
        <v>154</v>
      </c>
      <c r="R714" s="97" t="s">
        <v>131</v>
      </c>
      <c r="S714" s="97" t="s">
        <v>149</v>
      </c>
      <c r="T714" s="97" t="s">
        <v>150</v>
      </c>
      <c r="U714" s="97" t="s">
        <v>134</v>
      </c>
      <c r="V714" s="97" t="s">
        <v>135</v>
      </c>
      <c r="W714" s="97" t="s">
        <v>136</v>
      </c>
      <c r="X714" s="97"/>
      <c r="Y714" s="99"/>
      <c r="Z714" s="99"/>
      <c r="AA714" s="99">
        <v>512658.96</v>
      </c>
      <c r="AB714" s="99">
        <v>512658.96</v>
      </c>
      <c r="AC714">
        <f t="shared" si="22"/>
        <v>1000</v>
      </c>
      <c r="AD714" t="str">
        <f t="shared" si="23"/>
        <v>303</v>
      </c>
    </row>
    <row r="715" spans="1:30" hidden="1" x14ac:dyDescent="0.25">
      <c r="A715" s="97" t="s">
        <v>520</v>
      </c>
      <c r="B715" s="97" t="s">
        <v>521</v>
      </c>
      <c r="C715" s="97" t="s">
        <v>140</v>
      </c>
      <c r="D715" s="97">
        <v>14103</v>
      </c>
      <c r="E715" s="97" t="s">
        <v>122</v>
      </c>
      <c r="F715" s="98">
        <v>15</v>
      </c>
      <c r="G715" s="98" t="s">
        <v>142</v>
      </c>
      <c r="H715" s="97">
        <v>19</v>
      </c>
      <c r="I715" s="97" t="s">
        <v>124</v>
      </c>
      <c r="J715" s="97" t="s">
        <v>125</v>
      </c>
      <c r="K715" s="97" t="s">
        <v>522</v>
      </c>
      <c r="L715" s="97"/>
      <c r="M715" s="97"/>
      <c r="N715" s="97" t="s">
        <v>523</v>
      </c>
      <c r="O715" s="97" t="s">
        <v>524</v>
      </c>
      <c r="P715" s="97" t="s">
        <v>147</v>
      </c>
      <c r="Q715" s="97" t="s">
        <v>155</v>
      </c>
      <c r="R715" s="97" t="s">
        <v>131</v>
      </c>
      <c r="S715" s="97" t="s">
        <v>149</v>
      </c>
      <c r="T715" s="97" t="s">
        <v>150</v>
      </c>
      <c r="U715" s="97" t="s">
        <v>134</v>
      </c>
      <c r="V715" s="97" t="s">
        <v>135</v>
      </c>
      <c r="W715" s="97" t="s">
        <v>136</v>
      </c>
      <c r="X715" s="97"/>
      <c r="Y715" s="99"/>
      <c r="Z715" s="99"/>
      <c r="AA715" s="99">
        <v>209724.12</v>
      </c>
      <c r="AB715" s="99">
        <v>209724.12</v>
      </c>
      <c r="AC715">
        <f t="shared" si="22"/>
        <v>1000</v>
      </c>
      <c r="AD715" t="str">
        <f t="shared" si="23"/>
        <v>303</v>
      </c>
    </row>
    <row r="716" spans="1:30" hidden="1" x14ac:dyDescent="0.25">
      <c r="A716" s="97" t="s">
        <v>520</v>
      </c>
      <c r="B716" s="97" t="s">
        <v>521</v>
      </c>
      <c r="C716" s="97" t="s">
        <v>140</v>
      </c>
      <c r="D716" s="97">
        <v>14201</v>
      </c>
      <c r="E716" s="97" t="s">
        <v>122</v>
      </c>
      <c r="F716" s="98">
        <v>15</v>
      </c>
      <c r="G716" s="98" t="s">
        <v>142</v>
      </c>
      <c r="H716" s="97">
        <v>19</v>
      </c>
      <c r="I716" s="97" t="s">
        <v>124</v>
      </c>
      <c r="J716" s="97" t="s">
        <v>125</v>
      </c>
      <c r="K716" s="97" t="s">
        <v>522</v>
      </c>
      <c r="L716" s="97"/>
      <c r="M716" s="97"/>
      <c r="N716" s="97" t="s">
        <v>523</v>
      </c>
      <c r="O716" s="97" t="s">
        <v>524</v>
      </c>
      <c r="P716" s="97" t="s">
        <v>147</v>
      </c>
      <c r="Q716" s="97" t="s">
        <v>156</v>
      </c>
      <c r="R716" s="97" t="s">
        <v>131</v>
      </c>
      <c r="S716" s="97" t="s">
        <v>149</v>
      </c>
      <c r="T716" s="97" t="s">
        <v>150</v>
      </c>
      <c r="U716" s="97" t="s">
        <v>134</v>
      </c>
      <c r="V716" s="97" t="s">
        <v>135</v>
      </c>
      <c r="W716" s="97" t="s">
        <v>136</v>
      </c>
      <c r="X716" s="97"/>
      <c r="Y716" s="99"/>
      <c r="Z716" s="99"/>
      <c r="AA716" s="99">
        <v>466053.60000000003</v>
      </c>
      <c r="AB716" s="99">
        <v>466053.6</v>
      </c>
      <c r="AC716">
        <f t="shared" si="22"/>
        <v>1000</v>
      </c>
      <c r="AD716" t="str">
        <f t="shared" si="23"/>
        <v>303</v>
      </c>
    </row>
    <row r="717" spans="1:30" hidden="1" x14ac:dyDescent="0.25">
      <c r="A717" s="97" t="s">
        <v>520</v>
      </c>
      <c r="B717" s="97" t="s">
        <v>521</v>
      </c>
      <c r="C717" s="97" t="s">
        <v>140</v>
      </c>
      <c r="D717" s="97">
        <v>14301</v>
      </c>
      <c r="E717" s="97" t="s">
        <v>122</v>
      </c>
      <c r="F717" s="98">
        <v>15</v>
      </c>
      <c r="G717" s="98" t="s">
        <v>142</v>
      </c>
      <c r="H717" s="97">
        <v>19</v>
      </c>
      <c r="I717" s="97" t="s">
        <v>124</v>
      </c>
      <c r="J717" s="97" t="s">
        <v>125</v>
      </c>
      <c r="K717" s="97" t="s">
        <v>522</v>
      </c>
      <c r="L717" s="97"/>
      <c r="M717" s="97"/>
      <c r="N717" s="97" t="s">
        <v>523</v>
      </c>
      <c r="O717" s="97" t="s">
        <v>524</v>
      </c>
      <c r="P717" s="97" t="s">
        <v>147</v>
      </c>
      <c r="Q717" s="97" t="s">
        <v>178</v>
      </c>
      <c r="R717" s="97" t="s">
        <v>131</v>
      </c>
      <c r="S717" s="97" t="s">
        <v>149</v>
      </c>
      <c r="T717" s="97" t="s">
        <v>150</v>
      </c>
      <c r="U717" s="97" t="s">
        <v>134</v>
      </c>
      <c r="V717" s="97" t="s">
        <v>135</v>
      </c>
      <c r="W717" s="97" t="s">
        <v>136</v>
      </c>
      <c r="X717" s="97"/>
      <c r="Y717" s="99"/>
      <c r="Z717" s="99"/>
      <c r="AA717" s="99">
        <v>559264.31999999995</v>
      </c>
      <c r="AB717" s="99">
        <v>559264.31999999995</v>
      </c>
      <c r="AC717">
        <f t="shared" si="22"/>
        <v>1000</v>
      </c>
      <c r="AD717" t="str">
        <f t="shared" si="23"/>
        <v>303</v>
      </c>
    </row>
    <row r="718" spans="1:30" hidden="1" x14ac:dyDescent="0.25">
      <c r="A718" t="s">
        <v>520</v>
      </c>
      <c r="B718" t="s">
        <v>521</v>
      </c>
      <c r="C718" t="s">
        <v>157</v>
      </c>
      <c r="D718" t="s">
        <v>186</v>
      </c>
      <c r="E718" t="s">
        <v>122</v>
      </c>
      <c r="F718" t="s">
        <v>159</v>
      </c>
      <c r="G718" t="s">
        <v>160</v>
      </c>
      <c r="H718" t="s">
        <v>143</v>
      </c>
      <c r="I718" t="s">
        <v>124</v>
      </c>
      <c r="J718" t="s">
        <v>125</v>
      </c>
      <c r="K718" t="s">
        <v>525</v>
      </c>
      <c r="N718" t="s">
        <v>523</v>
      </c>
      <c r="O718" t="s">
        <v>524</v>
      </c>
      <c r="P718" t="s">
        <v>162</v>
      </c>
      <c r="Q718" t="s">
        <v>188</v>
      </c>
      <c r="R718" t="s">
        <v>131</v>
      </c>
      <c r="S718" t="s">
        <v>164</v>
      </c>
      <c r="T718" t="s">
        <v>165</v>
      </c>
      <c r="U718" t="s">
        <v>151</v>
      </c>
      <c r="V718" t="s">
        <v>135</v>
      </c>
      <c r="W718" t="s">
        <v>136</v>
      </c>
      <c r="X718" t="s">
        <v>526</v>
      </c>
      <c r="Y718" s="94">
        <v>22064</v>
      </c>
      <c r="Z718" s="94">
        <v>31955.630000000005</v>
      </c>
      <c r="AA718" s="94">
        <v>32914.300000000003</v>
      </c>
      <c r="AB718" s="94">
        <v>32914.300000000003</v>
      </c>
      <c r="AC718">
        <f t="shared" si="22"/>
        <v>2000</v>
      </c>
      <c r="AD718" t="str">
        <f t="shared" si="23"/>
        <v>303</v>
      </c>
    </row>
    <row r="719" spans="1:30" hidden="1" x14ac:dyDescent="0.25">
      <c r="A719" t="s">
        <v>520</v>
      </c>
      <c r="B719" t="s">
        <v>521</v>
      </c>
      <c r="C719" t="s">
        <v>157</v>
      </c>
      <c r="D719" t="s">
        <v>192</v>
      </c>
      <c r="E719" t="s">
        <v>122</v>
      </c>
      <c r="F719" t="s">
        <v>159</v>
      </c>
      <c r="G719" t="s">
        <v>160</v>
      </c>
      <c r="H719" t="s">
        <v>143</v>
      </c>
      <c r="I719" t="s">
        <v>124</v>
      </c>
      <c r="J719" t="s">
        <v>125</v>
      </c>
      <c r="K719" t="s">
        <v>525</v>
      </c>
      <c r="N719" t="s">
        <v>523</v>
      </c>
      <c r="O719" t="s">
        <v>524</v>
      </c>
      <c r="P719" t="s">
        <v>162</v>
      </c>
      <c r="Q719" t="s">
        <v>193</v>
      </c>
      <c r="R719" t="s">
        <v>131</v>
      </c>
      <c r="S719" t="s">
        <v>164</v>
      </c>
      <c r="T719" t="s">
        <v>165</v>
      </c>
      <c r="U719" t="s">
        <v>151</v>
      </c>
      <c r="V719" t="s">
        <v>135</v>
      </c>
      <c r="W719" t="s">
        <v>136</v>
      </c>
      <c r="X719" t="s">
        <v>526</v>
      </c>
      <c r="Y719" s="94">
        <v>109125</v>
      </c>
      <c r="Z719" s="94">
        <v>76150.71666666666</v>
      </c>
      <c r="AA719" s="94">
        <v>78435.240000000005</v>
      </c>
      <c r="AB719" s="94">
        <v>78435.240000000005</v>
      </c>
      <c r="AC719">
        <f t="shared" si="22"/>
        <v>2000</v>
      </c>
      <c r="AD719" t="str">
        <f t="shared" si="23"/>
        <v>303</v>
      </c>
    </row>
    <row r="720" spans="1:30" hidden="1" x14ac:dyDescent="0.25">
      <c r="A720" t="s">
        <v>520</v>
      </c>
      <c r="B720" t="s">
        <v>521</v>
      </c>
      <c r="C720" t="s">
        <v>157</v>
      </c>
      <c r="D720" t="s">
        <v>198</v>
      </c>
      <c r="E720" t="s">
        <v>122</v>
      </c>
      <c r="F720" t="s">
        <v>159</v>
      </c>
      <c r="G720" t="s">
        <v>160</v>
      </c>
      <c r="H720" t="s">
        <v>143</v>
      </c>
      <c r="I720" t="s">
        <v>124</v>
      </c>
      <c r="J720" t="s">
        <v>125</v>
      </c>
      <c r="K720" t="s">
        <v>525</v>
      </c>
      <c r="N720" t="s">
        <v>523</v>
      </c>
      <c r="O720" t="s">
        <v>524</v>
      </c>
      <c r="P720" t="s">
        <v>162</v>
      </c>
      <c r="Q720" t="s">
        <v>199</v>
      </c>
      <c r="R720" t="s">
        <v>131</v>
      </c>
      <c r="S720" t="s">
        <v>164</v>
      </c>
      <c r="T720" t="s">
        <v>165</v>
      </c>
      <c r="U720" t="s">
        <v>151</v>
      </c>
      <c r="V720" t="s">
        <v>135</v>
      </c>
      <c r="W720" t="s">
        <v>136</v>
      </c>
      <c r="X720" t="s">
        <v>526</v>
      </c>
      <c r="Y720" s="94">
        <v>7061</v>
      </c>
      <c r="Z720" s="94">
        <v>11679.019999999999</v>
      </c>
      <c r="AA720" s="94">
        <v>12029.39</v>
      </c>
      <c r="AB720" s="94">
        <v>12029.39</v>
      </c>
      <c r="AC720">
        <f t="shared" si="22"/>
        <v>2000</v>
      </c>
      <c r="AD720" t="str">
        <f t="shared" si="23"/>
        <v>303</v>
      </c>
    </row>
    <row r="721" spans="1:30" hidden="1" x14ac:dyDescent="0.25">
      <c r="A721" t="s">
        <v>520</v>
      </c>
      <c r="B721" t="s">
        <v>521</v>
      </c>
      <c r="C721" t="s">
        <v>157</v>
      </c>
      <c r="D721" t="s">
        <v>200</v>
      </c>
      <c r="E721" t="s">
        <v>122</v>
      </c>
      <c r="F721" t="s">
        <v>159</v>
      </c>
      <c r="G721" t="s">
        <v>160</v>
      </c>
      <c r="H721" t="s">
        <v>143</v>
      </c>
      <c r="I721" t="s">
        <v>124</v>
      </c>
      <c r="J721" t="s">
        <v>125</v>
      </c>
      <c r="K721" t="s">
        <v>525</v>
      </c>
      <c r="N721" t="s">
        <v>523</v>
      </c>
      <c r="O721" t="s">
        <v>524</v>
      </c>
      <c r="P721" t="s">
        <v>162</v>
      </c>
      <c r="Q721" t="s">
        <v>201</v>
      </c>
      <c r="R721" t="s">
        <v>131</v>
      </c>
      <c r="S721" t="s">
        <v>164</v>
      </c>
      <c r="T721" t="s">
        <v>165</v>
      </c>
      <c r="U721" t="s">
        <v>151</v>
      </c>
      <c r="V721" t="s">
        <v>135</v>
      </c>
      <c r="W721" t="s">
        <v>136</v>
      </c>
      <c r="X721" t="s">
        <v>526</v>
      </c>
      <c r="Y721" s="94">
        <v>14139</v>
      </c>
      <c r="Z721" s="94">
        <v>54846.09</v>
      </c>
      <c r="AA721" s="94">
        <v>56491.47</v>
      </c>
      <c r="AB721" s="94">
        <v>56491.47</v>
      </c>
      <c r="AC721">
        <f t="shared" si="22"/>
        <v>2000</v>
      </c>
      <c r="AD721" t="str">
        <f t="shared" si="23"/>
        <v>303</v>
      </c>
    </row>
    <row r="722" spans="1:30" hidden="1" x14ac:dyDescent="0.25">
      <c r="A722" t="s">
        <v>520</v>
      </c>
      <c r="B722" t="s">
        <v>521</v>
      </c>
      <c r="C722" t="s">
        <v>157</v>
      </c>
      <c r="D722" t="s">
        <v>214</v>
      </c>
      <c r="E722" t="s">
        <v>122</v>
      </c>
      <c r="F722" t="s">
        <v>159</v>
      </c>
      <c r="G722" t="s">
        <v>160</v>
      </c>
      <c r="H722" t="s">
        <v>143</v>
      </c>
      <c r="I722" t="s">
        <v>124</v>
      </c>
      <c r="J722" t="s">
        <v>125</v>
      </c>
      <c r="K722" t="s">
        <v>525</v>
      </c>
      <c r="N722" t="s">
        <v>523</v>
      </c>
      <c r="O722" t="s">
        <v>524</v>
      </c>
      <c r="P722" t="s">
        <v>162</v>
      </c>
      <c r="Q722" t="s">
        <v>215</v>
      </c>
      <c r="R722" t="s">
        <v>131</v>
      </c>
      <c r="S722" t="s">
        <v>164</v>
      </c>
      <c r="T722" t="s">
        <v>165</v>
      </c>
      <c r="U722" t="s">
        <v>151</v>
      </c>
      <c r="V722" t="s">
        <v>135</v>
      </c>
      <c r="W722" t="s">
        <v>136</v>
      </c>
      <c r="X722" t="s">
        <v>526</v>
      </c>
      <c r="Y722" s="94">
        <v>37013</v>
      </c>
      <c r="Z722" s="94">
        <v>162949.26</v>
      </c>
      <c r="AA722" s="94">
        <v>167837.74</v>
      </c>
      <c r="AB722" s="94">
        <v>167837.74</v>
      </c>
      <c r="AC722">
        <f t="shared" si="22"/>
        <v>2000</v>
      </c>
      <c r="AD722" t="str">
        <f t="shared" si="23"/>
        <v>303</v>
      </c>
    </row>
    <row r="723" spans="1:30" hidden="1" x14ac:dyDescent="0.25">
      <c r="A723" t="s">
        <v>520</v>
      </c>
      <c r="B723" t="s">
        <v>521</v>
      </c>
      <c r="C723" t="s">
        <v>157</v>
      </c>
      <c r="D723" t="s">
        <v>240</v>
      </c>
      <c r="E723" t="s">
        <v>122</v>
      </c>
      <c r="F723" t="s">
        <v>159</v>
      </c>
      <c r="G723" t="s">
        <v>160</v>
      </c>
      <c r="H723" t="s">
        <v>143</v>
      </c>
      <c r="I723" t="s">
        <v>124</v>
      </c>
      <c r="J723" t="s">
        <v>125</v>
      </c>
      <c r="K723" t="s">
        <v>525</v>
      </c>
      <c r="N723" t="s">
        <v>523</v>
      </c>
      <c r="O723" t="s">
        <v>524</v>
      </c>
      <c r="P723" t="s">
        <v>162</v>
      </c>
      <c r="Q723" t="s">
        <v>241</v>
      </c>
      <c r="R723" t="s">
        <v>131</v>
      </c>
      <c r="S723" t="s">
        <v>164</v>
      </c>
      <c r="T723" t="s">
        <v>165</v>
      </c>
      <c r="U723" t="s">
        <v>151</v>
      </c>
      <c r="V723" t="s">
        <v>135</v>
      </c>
      <c r="W723" t="s">
        <v>136</v>
      </c>
      <c r="X723" t="s">
        <v>526</v>
      </c>
      <c r="Y723" s="94">
        <v>28361</v>
      </c>
      <c r="Z723" s="94">
        <v>12247.34</v>
      </c>
      <c r="AA723" s="94">
        <v>12614.75</v>
      </c>
      <c r="AB723" s="94">
        <v>12614.75</v>
      </c>
      <c r="AC723">
        <f t="shared" si="22"/>
        <v>3000</v>
      </c>
      <c r="AD723" t="str">
        <f t="shared" si="23"/>
        <v>303</v>
      </c>
    </row>
    <row r="724" spans="1:30" hidden="1" x14ac:dyDescent="0.25">
      <c r="A724" t="s">
        <v>520</v>
      </c>
      <c r="B724" t="s">
        <v>521</v>
      </c>
      <c r="C724" t="s">
        <v>157</v>
      </c>
      <c r="D724" t="s">
        <v>242</v>
      </c>
      <c r="E724" t="s">
        <v>122</v>
      </c>
      <c r="F724" t="s">
        <v>159</v>
      </c>
      <c r="G724" t="s">
        <v>160</v>
      </c>
      <c r="H724" t="s">
        <v>143</v>
      </c>
      <c r="I724" t="s">
        <v>124</v>
      </c>
      <c r="J724" t="s">
        <v>125</v>
      </c>
      <c r="K724" t="s">
        <v>525</v>
      </c>
      <c r="N724" t="s">
        <v>523</v>
      </c>
      <c r="O724" t="s">
        <v>524</v>
      </c>
      <c r="P724" t="s">
        <v>162</v>
      </c>
      <c r="Q724" t="s">
        <v>243</v>
      </c>
      <c r="R724" t="s">
        <v>131</v>
      </c>
      <c r="S724" t="s">
        <v>164</v>
      </c>
      <c r="T724" t="s">
        <v>165</v>
      </c>
      <c r="U724" t="s">
        <v>151</v>
      </c>
      <c r="V724" t="s">
        <v>135</v>
      </c>
      <c r="W724" t="s">
        <v>136</v>
      </c>
      <c r="X724" t="s">
        <v>526</v>
      </c>
      <c r="Y724" s="94">
        <v>10102</v>
      </c>
      <c r="Z724" s="94">
        <v>2898.9300000000003</v>
      </c>
      <c r="AA724" s="94">
        <v>2985.9</v>
      </c>
      <c r="AB724" s="94">
        <v>2985.9</v>
      </c>
      <c r="AC724">
        <f t="shared" si="22"/>
        <v>3000</v>
      </c>
      <c r="AD724" t="str">
        <f t="shared" si="23"/>
        <v>303</v>
      </c>
    </row>
    <row r="725" spans="1:30" hidden="1" x14ac:dyDescent="0.25">
      <c r="A725" t="s">
        <v>520</v>
      </c>
      <c r="B725" t="s">
        <v>521</v>
      </c>
      <c r="C725" t="s">
        <v>157</v>
      </c>
      <c r="D725" t="s">
        <v>343</v>
      </c>
      <c r="E725" t="s">
        <v>122</v>
      </c>
      <c r="F725" t="s">
        <v>159</v>
      </c>
      <c r="G725" t="s">
        <v>160</v>
      </c>
      <c r="H725" t="s">
        <v>143</v>
      </c>
      <c r="I725" t="s">
        <v>124</v>
      </c>
      <c r="J725" t="s">
        <v>125</v>
      </c>
      <c r="K725" t="s">
        <v>525</v>
      </c>
      <c r="N725" t="s">
        <v>523</v>
      </c>
      <c r="O725" t="s">
        <v>524</v>
      </c>
      <c r="P725" t="s">
        <v>162</v>
      </c>
      <c r="Q725" t="s">
        <v>307</v>
      </c>
      <c r="R725" t="s">
        <v>131</v>
      </c>
      <c r="S725" t="s">
        <v>164</v>
      </c>
      <c r="T725" t="s">
        <v>165</v>
      </c>
      <c r="U725" t="s">
        <v>151</v>
      </c>
      <c r="V725" t="s">
        <v>135</v>
      </c>
      <c r="W725" t="s">
        <v>136</v>
      </c>
      <c r="X725" t="s">
        <v>526</v>
      </c>
      <c r="Y725" s="94">
        <v>0</v>
      </c>
      <c r="Z725" s="94">
        <v>0</v>
      </c>
      <c r="AA725" s="94">
        <v>0</v>
      </c>
      <c r="AB725" s="94">
        <v>0</v>
      </c>
      <c r="AC725">
        <f t="shared" si="22"/>
        <v>3000</v>
      </c>
      <c r="AD725" t="str">
        <f t="shared" si="23"/>
        <v>303</v>
      </c>
    </row>
    <row r="726" spans="1:30" hidden="1" x14ac:dyDescent="0.25">
      <c r="A726" t="s">
        <v>520</v>
      </c>
      <c r="B726" t="s">
        <v>521</v>
      </c>
      <c r="C726" t="s">
        <v>157</v>
      </c>
      <c r="D726" t="s">
        <v>256</v>
      </c>
      <c r="E726" t="s">
        <v>122</v>
      </c>
      <c r="F726" t="s">
        <v>159</v>
      </c>
      <c r="G726" t="s">
        <v>160</v>
      </c>
      <c r="H726" t="s">
        <v>143</v>
      </c>
      <c r="I726" t="s">
        <v>124</v>
      </c>
      <c r="J726" t="s">
        <v>125</v>
      </c>
      <c r="K726" t="s">
        <v>525</v>
      </c>
      <c r="N726" t="s">
        <v>523</v>
      </c>
      <c r="O726" t="s">
        <v>524</v>
      </c>
      <c r="P726" t="s">
        <v>162</v>
      </c>
      <c r="Q726" t="s">
        <v>257</v>
      </c>
      <c r="R726" t="s">
        <v>131</v>
      </c>
      <c r="S726" t="s">
        <v>164</v>
      </c>
      <c r="T726" t="s">
        <v>165</v>
      </c>
      <c r="U726" t="s">
        <v>151</v>
      </c>
      <c r="V726" t="s">
        <v>135</v>
      </c>
      <c r="W726" t="s">
        <v>136</v>
      </c>
      <c r="X726" t="s">
        <v>526</v>
      </c>
      <c r="Y726" s="94">
        <v>0</v>
      </c>
      <c r="Z726" s="94">
        <v>0</v>
      </c>
      <c r="AA726" s="94">
        <v>0</v>
      </c>
      <c r="AB726" s="94">
        <v>0</v>
      </c>
      <c r="AC726">
        <f t="shared" si="22"/>
        <v>3000</v>
      </c>
      <c r="AD726" t="str">
        <f t="shared" si="23"/>
        <v>303</v>
      </c>
    </row>
    <row r="727" spans="1:30" hidden="1" x14ac:dyDescent="0.25">
      <c r="A727" t="s">
        <v>520</v>
      </c>
      <c r="B727" t="s">
        <v>521</v>
      </c>
      <c r="C727" t="s">
        <v>157</v>
      </c>
      <c r="D727" t="s">
        <v>272</v>
      </c>
      <c r="E727" t="s">
        <v>122</v>
      </c>
      <c r="F727" t="s">
        <v>159</v>
      </c>
      <c r="G727" t="s">
        <v>160</v>
      </c>
      <c r="H727" t="s">
        <v>143</v>
      </c>
      <c r="I727" t="s">
        <v>124</v>
      </c>
      <c r="J727" t="s">
        <v>125</v>
      </c>
      <c r="K727" t="s">
        <v>525</v>
      </c>
      <c r="N727" t="s">
        <v>523</v>
      </c>
      <c r="O727" t="s">
        <v>524</v>
      </c>
      <c r="P727" t="s">
        <v>162</v>
      </c>
      <c r="Q727" t="s">
        <v>273</v>
      </c>
      <c r="R727" t="s">
        <v>131</v>
      </c>
      <c r="S727" t="s">
        <v>164</v>
      </c>
      <c r="T727" t="s">
        <v>165</v>
      </c>
      <c r="U727" t="s">
        <v>151</v>
      </c>
      <c r="V727" t="s">
        <v>135</v>
      </c>
      <c r="W727" t="s">
        <v>136</v>
      </c>
      <c r="X727" t="s">
        <v>526</v>
      </c>
      <c r="Y727" s="94">
        <v>42940</v>
      </c>
      <c r="Z727" s="94">
        <v>3815.67</v>
      </c>
      <c r="AA727" s="94">
        <v>3930.14</v>
      </c>
      <c r="AB727" s="94">
        <v>3930.14</v>
      </c>
      <c r="AC727">
        <f t="shared" si="22"/>
        <v>3000</v>
      </c>
      <c r="AD727" t="str">
        <f t="shared" si="23"/>
        <v>303</v>
      </c>
    </row>
    <row r="728" spans="1:30" hidden="1" x14ac:dyDescent="0.25">
      <c r="A728" t="s">
        <v>520</v>
      </c>
      <c r="B728" t="s">
        <v>521</v>
      </c>
      <c r="C728" t="s">
        <v>157</v>
      </c>
      <c r="D728" t="s">
        <v>172</v>
      </c>
      <c r="E728" t="s">
        <v>122</v>
      </c>
      <c r="F728" t="s">
        <v>159</v>
      </c>
      <c r="G728" t="s">
        <v>160</v>
      </c>
      <c r="H728" t="s">
        <v>143</v>
      </c>
      <c r="I728" t="s">
        <v>124</v>
      </c>
      <c r="J728" t="s">
        <v>125</v>
      </c>
      <c r="K728" t="s">
        <v>525</v>
      </c>
      <c r="N728" t="s">
        <v>523</v>
      </c>
      <c r="O728" t="s">
        <v>524</v>
      </c>
      <c r="P728" t="s">
        <v>162</v>
      </c>
      <c r="Q728" t="s">
        <v>173</v>
      </c>
      <c r="R728" t="s">
        <v>131</v>
      </c>
      <c r="S728" t="s">
        <v>164</v>
      </c>
      <c r="T728" t="s">
        <v>165</v>
      </c>
      <c r="U728" t="s">
        <v>151</v>
      </c>
      <c r="V728" t="s">
        <v>135</v>
      </c>
      <c r="W728" t="s">
        <v>136</v>
      </c>
      <c r="X728" t="s">
        <v>526</v>
      </c>
      <c r="Y728" s="94">
        <v>4861</v>
      </c>
      <c r="Z728" s="94">
        <v>58721.619999999995</v>
      </c>
      <c r="AA728" s="94">
        <v>60483.27</v>
      </c>
      <c r="AB728" s="94">
        <v>60483.27</v>
      </c>
      <c r="AC728">
        <f t="shared" si="22"/>
        <v>3000</v>
      </c>
      <c r="AD728" t="str">
        <f t="shared" si="23"/>
        <v>303</v>
      </c>
    </row>
    <row r="729" spans="1:30" hidden="1" x14ac:dyDescent="0.25">
      <c r="A729" t="s">
        <v>520</v>
      </c>
      <c r="B729" t="s">
        <v>521</v>
      </c>
      <c r="C729" t="s">
        <v>157</v>
      </c>
      <c r="D729" t="s">
        <v>174</v>
      </c>
      <c r="E729" t="s">
        <v>122</v>
      </c>
      <c r="F729" t="s">
        <v>159</v>
      </c>
      <c r="G729" t="s">
        <v>160</v>
      </c>
      <c r="H729" t="s">
        <v>143</v>
      </c>
      <c r="I729" t="s">
        <v>124</v>
      </c>
      <c r="J729" t="s">
        <v>125</v>
      </c>
      <c r="K729" t="s">
        <v>525</v>
      </c>
      <c r="N729" t="s">
        <v>523</v>
      </c>
      <c r="O729" t="s">
        <v>524</v>
      </c>
      <c r="P729" t="s">
        <v>162</v>
      </c>
      <c r="Q729" t="s">
        <v>175</v>
      </c>
      <c r="R729" t="s">
        <v>131</v>
      </c>
      <c r="S729" t="s">
        <v>164</v>
      </c>
      <c r="T729" t="s">
        <v>165</v>
      </c>
      <c r="U729" t="s">
        <v>151</v>
      </c>
      <c r="V729" t="s">
        <v>135</v>
      </c>
      <c r="W729" t="s">
        <v>136</v>
      </c>
      <c r="X729" t="s">
        <v>526</v>
      </c>
      <c r="Y729" s="94">
        <v>4870</v>
      </c>
      <c r="Z729" s="94">
        <v>42896.33</v>
      </c>
      <c r="AA729" s="94">
        <v>44183.22</v>
      </c>
      <c r="AB729" s="94">
        <v>44183.22</v>
      </c>
      <c r="AC729">
        <f t="shared" si="22"/>
        <v>3000</v>
      </c>
      <c r="AD729" t="str">
        <f t="shared" si="23"/>
        <v>303</v>
      </c>
    </row>
    <row r="730" spans="1:30" hidden="1" x14ac:dyDescent="0.25">
      <c r="A730" t="s">
        <v>520</v>
      </c>
      <c r="B730" t="s">
        <v>521</v>
      </c>
      <c r="C730" t="s">
        <v>157</v>
      </c>
      <c r="D730" t="s">
        <v>282</v>
      </c>
      <c r="E730" t="s">
        <v>122</v>
      </c>
      <c r="F730" t="s">
        <v>159</v>
      </c>
      <c r="G730" t="s">
        <v>160</v>
      </c>
      <c r="H730" t="s">
        <v>143</v>
      </c>
      <c r="I730" t="s">
        <v>124</v>
      </c>
      <c r="J730" t="s">
        <v>125</v>
      </c>
      <c r="K730" t="s">
        <v>525</v>
      </c>
      <c r="N730" t="s">
        <v>523</v>
      </c>
      <c r="O730" t="s">
        <v>524</v>
      </c>
      <c r="P730" t="s">
        <v>162</v>
      </c>
      <c r="Q730" t="s">
        <v>283</v>
      </c>
      <c r="R730" t="s">
        <v>131</v>
      </c>
      <c r="S730" t="s">
        <v>164</v>
      </c>
      <c r="T730" t="s">
        <v>165</v>
      </c>
      <c r="U730" t="s">
        <v>151</v>
      </c>
      <c r="V730" t="s">
        <v>135</v>
      </c>
      <c r="W730" t="s">
        <v>136</v>
      </c>
      <c r="X730" t="s">
        <v>526</v>
      </c>
      <c r="Y730" s="94">
        <v>11470</v>
      </c>
      <c r="Z730" s="94">
        <v>1538</v>
      </c>
      <c r="AA730" s="94">
        <v>1584.14</v>
      </c>
      <c r="AB730" s="94">
        <v>1584.14</v>
      </c>
      <c r="AC730">
        <f t="shared" si="22"/>
        <v>3000</v>
      </c>
      <c r="AD730" t="str">
        <f t="shared" si="23"/>
        <v>303</v>
      </c>
    </row>
    <row r="731" spans="1:30" hidden="1" x14ac:dyDescent="0.25">
      <c r="A731" s="97" t="s">
        <v>520</v>
      </c>
      <c r="B731" s="97" t="s">
        <v>521</v>
      </c>
      <c r="C731" s="97" t="s">
        <v>140</v>
      </c>
      <c r="D731" s="97" t="s">
        <v>465</v>
      </c>
      <c r="E731" s="97" t="s">
        <v>122</v>
      </c>
      <c r="F731" s="98">
        <v>15</v>
      </c>
      <c r="G731" s="98" t="s">
        <v>142</v>
      </c>
      <c r="H731" s="97">
        <v>19</v>
      </c>
      <c r="I731" s="97" t="s">
        <v>124</v>
      </c>
      <c r="J731" s="97" t="s">
        <v>125</v>
      </c>
      <c r="K731" s="97" t="s">
        <v>522</v>
      </c>
      <c r="L731" s="97"/>
      <c r="M731" s="97"/>
      <c r="N731" s="97" t="s">
        <v>523</v>
      </c>
      <c r="O731" s="97" t="s">
        <v>524</v>
      </c>
      <c r="P731" s="97" t="s">
        <v>147</v>
      </c>
      <c r="Q731" s="97" t="s">
        <v>466</v>
      </c>
      <c r="R731" s="97" t="s">
        <v>131</v>
      </c>
      <c r="S731" s="97" t="s">
        <v>149</v>
      </c>
      <c r="T731" s="97" t="s">
        <v>150</v>
      </c>
      <c r="U731" s="97" t="s">
        <v>134</v>
      </c>
      <c r="V731" s="97" t="s">
        <v>135</v>
      </c>
      <c r="W731" s="97" t="s">
        <v>136</v>
      </c>
      <c r="X731" s="97" t="s">
        <v>527</v>
      </c>
      <c r="Y731" s="99">
        <v>77091</v>
      </c>
      <c r="Z731" s="99">
        <v>92091</v>
      </c>
      <c r="AA731" s="99">
        <v>77695.37</v>
      </c>
      <c r="AB731" s="99">
        <v>77695.37</v>
      </c>
      <c r="AC731">
        <f t="shared" si="22"/>
        <v>1000</v>
      </c>
      <c r="AD731" t="str">
        <f t="shared" si="23"/>
        <v>303</v>
      </c>
    </row>
    <row r="732" spans="1:30" hidden="1" x14ac:dyDescent="0.25">
      <c r="A732" s="97" t="s">
        <v>528</v>
      </c>
      <c r="B732" s="97" t="s">
        <v>521</v>
      </c>
      <c r="C732" s="97" t="s">
        <v>529</v>
      </c>
      <c r="D732" s="97" t="s">
        <v>141</v>
      </c>
      <c r="E732" s="97" t="s">
        <v>122</v>
      </c>
      <c r="F732" s="98">
        <v>15</v>
      </c>
      <c r="G732" s="98" t="s">
        <v>142</v>
      </c>
      <c r="H732" s="97" t="s">
        <v>143</v>
      </c>
      <c r="I732" s="97" t="s">
        <v>124</v>
      </c>
      <c r="J732" s="97" t="s">
        <v>125</v>
      </c>
      <c r="K732" s="97" t="s">
        <v>530</v>
      </c>
      <c r="L732" s="97"/>
      <c r="M732" s="97"/>
      <c r="N732" s="97" t="s">
        <v>531</v>
      </c>
      <c r="O732" s="97" t="s">
        <v>524</v>
      </c>
      <c r="P732" s="97" t="s">
        <v>532</v>
      </c>
      <c r="Q732" s="97" t="s">
        <v>148</v>
      </c>
      <c r="R732" s="97" t="s">
        <v>131</v>
      </c>
      <c r="S732" s="97" t="s">
        <v>149</v>
      </c>
      <c r="T732" s="97" t="s">
        <v>150</v>
      </c>
      <c r="U732" s="97" t="s">
        <v>151</v>
      </c>
      <c r="V732" s="97" t="s">
        <v>135</v>
      </c>
      <c r="W732" s="97" t="s">
        <v>136</v>
      </c>
      <c r="X732" s="97"/>
      <c r="Y732" s="99"/>
      <c r="Z732" s="99"/>
      <c r="AA732" s="99">
        <v>4705188</v>
      </c>
      <c r="AB732" s="99">
        <v>4705188</v>
      </c>
      <c r="AC732">
        <f t="shared" si="22"/>
        <v>1000</v>
      </c>
      <c r="AD732" t="str">
        <f t="shared" si="23"/>
        <v>303</v>
      </c>
    </row>
    <row r="733" spans="1:30" hidden="1" x14ac:dyDescent="0.25">
      <c r="A733" s="97" t="s">
        <v>528</v>
      </c>
      <c r="B733" s="97" t="s">
        <v>521</v>
      </c>
      <c r="C733" s="97" t="s">
        <v>529</v>
      </c>
      <c r="D733" s="97">
        <v>13201</v>
      </c>
      <c r="E733" s="97" t="s">
        <v>122</v>
      </c>
      <c r="F733" s="98">
        <v>15</v>
      </c>
      <c r="G733" s="98" t="s">
        <v>142</v>
      </c>
      <c r="H733" s="97">
        <v>19</v>
      </c>
      <c r="I733" s="97" t="s">
        <v>124</v>
      </c>
      <c r="J733" s="97" t="s">
        <v>125</v>
      </c>
      <c r="K733" s="97" t="s">
        <v>530</v>
      </c>
      <c r="L733" s="97"/>
      <c r="M733" s="97"/>
      <c r="N733" s="97" t="s">
        <v>531</v>
      </c>
      <c r="O733" s="97" t="s">
        <v>524</v>
      </c>
      <c r="P733" s="97" t="s">
        <v>532</v>
      </c>
      <c r="Q733" s="97" t="s">
        <v>152</v>
      </c>
      <c r="R733" s="97" t="s">
        <v>131</v>
      </c>
      <c r="S733" s="97" t="s">
        <v>149</v>
      </c>
      <c r="T733" s="97" t="s">
        <v>150</v>
      </c>
      <c r="U733" s="97" t="s">
        <v>134</v>
      </c>
      <c r="V733" s="97" t="s">
        <v>135</v>
      </c>
      <c r="W733" s="97" t="s">
        <v>136</v>
      </c>
      <c r="X733" s="97"/>
      <c r="Y733" s="99"/>
      <c r="Z733" s="99"/>
      <c r="AA733" s="99">
        <v>196049.5</v>
      </c>
      <c r="AB733" s="99">
        <v>196049.5</v>
      </c>
      <c r="AC733">
        <f t="shared" si="22"/>
        <v>1000</v>
      </c>
      <c r="AD733" t="str">
        <f t="shared" si="23"/>
        <v>303</v>
      </c>
    </row>
    <row r="734" spans="1:30" hidden="1" x14ac:dyDescent="0.25">
      <c r="A734" s="97" t="s">
        <v>528</v>
      </c>
      <c r="B734" s="97" t="s">
        <v>521</v>
      </c>
      <c r="C734" s="97" t="s">
        <v>529</v>
      </c>
      <c r="D734" s="97">
        <v>13203</v>
      </c>
      <c r="E734" s="97" t="s">
        <v>122</v>
      </c>
      <c r="F734" s="98">
        <v>15</v>
      </c>
      <c r="G734" s="98" t="s">
        <v>142</v>
      </c>
      <c r="H734" s="97">
        <v>19</v>
      </c>
      <c r="I734" s="97" t="s">
        <v>124</v>
      </c>
      <c r="J734" s="97" t="s">
        <v>125</v>
      </c>
      <c r="K734" s="97" t="s">
        <v>530</v>
      </c>
      <c r="L734" s="97"/>
      <c r="M734" s="97"/>
      <c r="N734" s="97" t="s">
        <v>531</v>
      </c>
      <c r="O734" s="97" t="s">
        <v>524</v>
      </c>
      <c r="P734" s="97" t="s">
        <v>532</v>
      </c>
      <c r="Q734" s="97" t="s">
        <v>153</v>
      </c>
      <c r="R734" s="97" t="s">
        <v>131</v>
      </c>
      <c r="S734" s="97" t="s">
        <v>149</v>
      </c>
      <c r="T734" s="97" t="s">
        <v>150</v>
      </c>
      <c r="U734" s="97" t="s">
        <v>134</v>
      </c>
      <c r="V734" s="97" t="s">
        <v>135</v>
      </c>
      <c r="W734" s="97" t="s">
        <v>136</v>
      </c>
      <c r="X734" s="97"/>
      <c r="Y734" s="99"/>
      <c r="Z734" s="99"/>
      <c r="AA734" s="99">
        <v>784198</v>
      </c>
      <c r="AB734" s="99">
        <v>784198</v>
      </c>
      <c r="AC734">
        <f t="shared" si="22"/>
        <v>1000</v>
      </c>
      <c r="AD734" t="str">
        <f t="shared" si="23"/>
        <v>303</v>
      </c>
    </row>
    <row r="735" spans="1:30" hidden="1" x14ac:dyDescent="0.25">
      <c r="A735" s="97" t="s">
        <v>528</v>
      </c>
      <c r="B735" s="97" t="s">
        <v>521</v>
      </c>
      <c r="C735" s="97" t="s">
        <v>529</v>
      </c>
      <c r="D735" s="97">
        <v>14101</v>
      </c>
      <c r="E735" s="97" t="s">
        <v>122</v>
      </c>
      <c r="F735" s="98">
        <v>15</v>
      </c>
      <c r="G735" s="98" t="s">
        <v>142</v>
      </c>
      <c r="H735" s="97">
        <v>19</v>
      </c>
      <c r="I735" s="97" t="s">
        <v>124</v>
      </c>
      <c r="J735" s="97" t="s">
        <v>125</v>
      </c>
      <c r="K735" s="97" t="s">
        <v>530</v>
      </c>
      <c r="L735" s="97"/>
      <c r="M735" s="97"/>
      <c r="N735" s="97" t="s">
        <v>531</v>
      </c>
      <c r="O735" s="97" t="s">
        <v>524</v>
      </c>
      <c r="P735" s="97" t="s">
        <v>532</v>
      </c>
      <c r="Q735" s="97" t="s">
        <v>154</v>
      </c>
      <c r="R735" s="97" t="s">
        <v>131</v>
      </c>
      <c r="S735" s="97" t="s">
        <v>149</v>
      </c>
      <c r="T735" s="97" t="s">
        <v>150</v>
      </c>
      <c r="U735" s="97" t="s">
        <v>134</v>
      </c>
      <c r="V735" s="97" t="s">
        <v>135</v>
      </c>
      <c r="W735" s="97" t="s">
        <v>136</v>
      </c>
      <c r="X735" s="97"/>
      <c r="Y735" s="99"/>
      <c r="Z735" s="99"/>
      <c r="AA735" s="99">
        <v>258785.34</v>
      </c>
      <c r="AB735" s="99">
        <v>258785.34</v>
      </c>
      <c r="AC735">
        <f t="shared" si="22"/>
        <v>1000</v>
      </c>
      <c r="AD735" t="str">
        <f t="shared" si="23"/>
        <v>303</v>
      </c>
    </row>
    <row r="736" spans="1:30" hidden="1" x14ac:dyDescent="0.25">
      <c r="A736" s="97" t="s">
        <v>528</v>
      </c>
      <c r="B736" s="97" t="s">
        <v>521</v>
      </c>
      <c r="C736" s="97" t="s">
        <v>529</v>
      </c>
      <c r="D736" s="97">
        <v>14103</v>
      </c>
      <c r="E736" s="97" t="s">
        <v>122</v>
      </c>
      <c r="F736" s="98">
        <v>15</v>
      </c>
      <c r="G736" s="98" t="s">
        <v>142</v>
      </c>
      <c r="H736" s="97">
        <v>19</v>
      </c>
      <c r="I736" s="97" t="s">
        <v>124</v>
      </c>
      <c r="J736" s="97" t="s">
        <v>125</v>
      </c>
      <c r="K736" s="97" t="s">
        <v>530</v>
      </c>
      <c r="L736" s="97"/>
      <c r="M736" s="97"/>
      <c r="N736" s="97" t="s">
        <v>531</v>
      </c>
      <c r="O736" s="97" t="s">
        <v>524</v>
      </c>
      <c r="P736" s="97" t="s">
        <v>532</v>
      </c>
      <c r="Q736" s="97" t="s">
        <v>155</v>
      </c>
      <c r="R736" s="97" t="s">
        <v>131</v>
      </c>
      <c r="S736" s="97" t="s">
        <v>149</v>
      </c>
      <c r="T736" s="97" t="s">
        <v>150</v>
      </c>
      <c r="U736" s="97" t="s">
        <v>134</v>
      </c>
      <c r="V736" s="97" t="s">
        <v>135</v>
      </c>
      <c r="W736" s="97" t="s">
        <v>136</v>
      </c>
      <c r="X736" s="97"/>
      <c r="Y736" s="99"/>
      <c r="Z736" s="99"/>
      <c r="AA736" s="99">
        <v>105866.73</v>
      </c>
      <c r="AB736" s="99">
        <v>105866.73</v>
      </c>
      <c r="AC736">
        <f t="shared" si="22"/>
        <v>1000</v>
      </c>
      <c r="AD736" t="str">
        <f t="shared" si="23"/>
        <v>303</v>
      </c>
    </row>
    <row r="737" spans="1:30" hidden="1" x14ac:dyDescent="0.25">
      <c r="A737" s="97" t="s">
        <v>528</v>
      </c>
      <c r="B737" s="97" t="s">
        <v>521</v>
      </c>
      <c r="C737" s="97" t="s">
        <v>529</v>
      </c>
      <c r="D737" s="97">
        <v>14201</v>
      </c>
      <c r="E737" s="97" t="s">
        <v>122</v>
      </c>
      <c r="F737" s="98">
        <v>15</v>
      </c>
      <c r="G737" s="98" t="s">
        <v>142</v>
      </c>
      <c r="H737" s="97">
        <v>19</v>
      </c>
      <c r="I737" s="97" t="s">
        <v>124</v>
      </c>
      <c r="J737" s="97" t="s">
        <v>125</v>
      </c>
      <c r="K737" s="97" t="s">
        <v>530</v>
      </c>
      <c r="L737" s="97"/>
      <c r="M737" s="97"/>
      <c r="N737" s="97" t="s">
        <v>531</v>
      </c>
      <c r="O737" s="97" t="s">
        <v>524</v>
      </c>
      <c r="P737" s="97" t="s">
        <v>532</v>
      </c>
      <c r="Q737" s="97" t="s">
        <v>156</v>
      </c>
      <c r="R737" s="97" t="s">
        <v>131</v>
      </c>
      <c r="S737" s="97" t="s">
        <v>149</v>
      </c>
      <c r="T737" s="97" t="s">
        <v>150</v>
      </c>
      <c r="U737" s="97" t="s">
        <v>134</v>
      </c>
      <c r="V737" s="97" t="s">
        <v>135</v>
      </c>
      <c r="W737" s="97" t="s">
        <v>136</v>
      </c>
      <c r="X737" s="97"/>
      <c r="Y737" s="99"/>
      <c r="Z737" s="99"/>
      <c r="AA737" s="99">
        <v>235259.40000000002</v>
      </c>
      <c r="AB737" s="99">
        <v>235259.4</v>
      </c>
      <c r="AC737">
        <f t="shared" si="22"/>
        <v>1000</v>
      </c>
      <c r="AD737" t="str">
        <f t="shared" si="23"/>
        <v>303</v>
      </c>
    </row>
    <row r="738" spans="1:30" hidden="1" x14ac:dyDescent="0.25">
      <c r="A738" s="97" t="s">
        <v>528</v>
      </c>
      <c r="B738" s="97" t="s">
        <v>521</v>
      </c>
      <c r="C738" s="97" t="s">
        <v>529</v>
      </c>
      <c r="D738" s="97">
        <v>14301</v>
      </c>
      <c r="E738" s="97" t="s">
        <v>122</v>
      </c>
      <c r="F738" s="98">
        <v>15</v>
      </c>
      <c r="G738" s="98" t="s">
        <v>142</v>
      </c>
      <c r="H738" s="97">
        <v>19</v>
      </c>
      <c r="I738" s="97" t="s">
        <v>124</v>
      </c>
      <c r="J738" s="97" t="s">
        <v>125</v>
      </c>
      <c r="K738" s="97" t="s">
        <v>530</v>
      </c>
      <c r="L738" s="97"/>
      <c r="M738" s="97"/>
      <c r="N738" s="97" t="s">
        <v>531</v>
      </c>
      <c r="O738" s="97" t="s">
        <v>524</v>
      </c>
      <c r="P738" s="97" t="s">
        <v>532</v>
      </c>
      <c r="Q738" s="97" t="s">
        <v>178</v>
      </c>
      <c r="R738" s="97" t="s">
        <v>131</v>
      </c>
      <c r="S738" s="97" t="s">
        <v>149</v>
      </c>
      <c r="T738" s="97" t="s">
        <v>150</v>
      </c>
      <c r="U738" s="97" t="s">
        <v>134</v>
      </c>
      <c r="V738" s="97" t="s">
        <v>135</v>
      </c>
      <c r="W738" s="97" t="s">
        <v>136</v>
      </c>
      <c r="X738" s="97"/>
      <c r="Y738" s="99"/>
      <c r="Z738" s="99"/>
      <c r="AA738" s="99">
        <v>282311.27999999997</v>
      </c>
      <c r="AB738" s="99">
        <v>282311.28000000003</v>
      </c>
      <c r="AC738">
        <f t="shared" si="22"/>
        <v>1000</v>
      </c>
      <c r="AD738" t="str">
        <f t="shared" si="23"/>
        <v>303</v>
      </c>
    </row>
    <row r="739" spans="1:30" hidden="1" x14ac:dyDescent="0.25">
      <c r="A739" t="s">
        <v>528</v>
      </c>
      <c r="B739" t="s">
        <v>521</v>
      </c>
      <c r="C739" t="s">
        <v>529</v>
      </c>
      <c r="D739" t="s">
        <v>186</v>
      </c>
      <c r="E739" t="s">
        <v>122</v>
      </c>
      <c r="F739" t="s">
        <v>159</v>
      </c>
      <c r="G739" t="s">
        <v>160</v>
      </c>
      <c r="H739" t="s">
        <v>143</v>
      </c>
      <c r="I739" t="s">
        <v>124</v>
      </c>
      <c r="J739" t="s">
        <v>125</v>
      </c>
      <c r="K739" t="s">
        <v>530</v>
      </c>
      <c r="N739" t="s">
        <v>531</v>
      </c>
      <c r="O739" t="s">
        <v>524</v>
      </c>
      <c r="P739" t="s">
        <v>532</v>
      </c>
      <c r="Q739" t="s">
        <v>188</v>
      </c>
      <c r="R739" t="s">
        <v>131</v>
      </c>
      <c r="S739" t="s">
        <v>164</v>
      </c>
      <c r="T739" t="s">
        <v>165</v>
      </c>
      <c r="U739" t="s">
        <v>151</v>
      </c>
      <c r="V739" t="s">
        <v>135</v>
      </c>
      <c r="W739" t="s">
        <v>136</v>
      </c>
      <c r="X739" t="s">
        <v>533</v>
      </c>
      <c r="Y739" s="94">
        <v>33725</v>
      </c>
      <c r="Z739" s="94">
        <v>37108.235000000001</v>
      </c>
      <c r="AA739" s="94">
        <v>38221.480000000003</v>
      </c>
      <c r="AB739" s="94">
        <v>38221.480000000003</v>
      </c>
      <c r="AC739">
        <f t="shared" si="22"/>
        <v>2000</v>
      </c>
      <c r="AD739" t="str">
        <f t="shared" si="23"/>
        <v>303</v>
      </c>
    </row>
    <row r="740" spans="1:30" hidden="1" x14ac:dyDescent="0.25">
      <c r="A740" t="s">
        <v>528</v>
      </c>
      <c r="B740" t="s">
        <v>521</v>
      </c>
      <c r="C740" t="s">
        <v>529</v>
      </c>
      <c r="D740" t="s">
        <v>192</v>
      </c>
      <c r="E740" t="s">
        <v>122</v>
      </c>
      <c r="F740" t="s">
        <v>159</v>
      </c>
      <c r="G740" t="s">
        <v>160</v>
      </c>
      <c r="H740" t="s">
        <v>143</v>
      </c>
      <c r="I740" t="s">
        <v>124</v>
      </c>
      <c r="J740" t="s">
        <v>125</v>
      </c>
      <c r="K740" t="s">
        <v>530</v>
      </c>
      <c r="N740" t="s">
        <v>531</v>
      </c>
      <c r="O740" t="s">
        <v>524</v>
      </c>
      <c r="P740" t="s">
        <v>532</v>
      </c>
      <c r="Q740" t="s">
        <v>193</v>
      </c>
      <c r="R740" t="s">
        <v>131</v>
      </c>
      <c r="S740" t="s">
        <v>164</v>
      </c>
      <c r="T740" t="s">
        <v>165</v>
      </c>
      <c r="U740" t="s">
        <v>151</v>
      </c>
      <c r="V740" t="s">
        <v>135</v>
      </c>
      <c r="W740" t="s">
        <v>136</v>
      </c>
      <c r="X740" t="s">
        <v>533</v>
      </c>
      <c r="Y740" s="94">
        <v>2519</v>
      </c>
      <c r="Z740" s="94">
        <v>14219</v>
      </c>
      <c r="AA740" s="94">
        <v>14645.58</v>
      </c>
      <c r="AB740" s="94">
        <v>14645.58</v>
      </c>
      <c r="AC740">
        <f t="shared" si="22"/>
        <v>2000</v>
      </c>
      <c r="AD740" t="str">
        <f t="shared" si="23"/>
        <v>303</v>
      </c>
    </row>
    <row r="741" spans="1:30" hidden="1" x14ac:dyDescent="0.25">
      <c r="A741" t="s">
        <v>528</v>
      </c>
      <c r="B741" t="s">
        <v>385</v>
      </c>
      <c r="C741" t="s">
        <v>386</v>
      </c>
      <c r="D741" t="s">
        <v>198</v>
      </c>
      <c r="E741" t="s">
        <v>122</v>
      </c>
      <c r="F741" t="s">
        <v>159</v>
      </c>
      <c r="G741" t="s">
        <v>387</v>
      </c>
      <c r="H741" t="s">
        <v>143</v>
      </c>
      <c r="I741" t="s">
        <v>411</v>
      </c>
      <c r="J741" t="s">
        <v>125</v>
      </c>
      <c r="K741" t="s">
        <v>534</v>
      </c>
      <c r="N741" t="s">
        <v>531</v>
      </c>
      <c r="O741" t="s">
        <v>391</v>
      </c>
      <c r="P741" t="s">
        <v>392</v>
      </c>
      <c r="Q741" t="s">
        <v>199</v>
      </c>
      <c r="R741" t="s">
        <v>131</v>
      </c>
      <c r="S741" t="s">
        <v>164</v>
      </c>
      <c r="T741" t="s">
        <v>393</v>
      </c>
      <c r="U741" t="s">
        <v>151</v>
      </c>
      <c r="V741" t="s">
        <v>412</v>
      </c>
      <c r="W741" t="s">
        <v>136</v>
      </c>
      <c r="X741" t="s">
        <v>535</v>
      </c>
      <c r="Y741" s="94">
        <v>0</v>
      </c>
      <c r="Z741" s="94">
        <v>0</v>
      </c>
      <c r="AA741" s="94">
        <v>0</v>
      </c>
      <c r="AB741" s="94">
        <v>0</v>
      </c>
      <c r="AC741">
        <f t="shared" si="22"/>
        <v>2000</v>
      </c>
      <c r="AD741" t="str">
        <f t="shared" si="23"/>
        <v>303</v>
      </c>
    </row>
    <row r="742" spans="1:30" hidden="1" x14ac:dyDescent="0.25">
      <c r="A742" t="s">
        <v>528</v>
      </c>
      <c r="B742" t="s">
        <v>521</v>
      </c>
      <c r="C742" t="s">
        <v>529</v>
      </c>
      <c r="D742" t="s">
        <v>198</v>
      </c>
      <c r="E742" t="s">
        <v>122</v>
      </c>
      <c r="F742" t="s">
        <v>159</v>
      </c>
      <c r="G742" t="s">
        <v>160</v>
      </c>
      <c r="H742" t="s">
        <v>143</v>
      </c>
      <c r="I742" t="s">
        <v>124</v>
      </c>
      <c r="J742" t="s">
        <v>125</v>
      </c>
      <c r="K742" t="s">
        <v>530</v>
      </c>
      <c r="N742" t="s">
        <v>531</v>
      </c>
      <c r="O742" t="s">
        <v>524</v>
      </c>
      <c r="P742" t="s">
        <v>532</v>
      </c>
      <c r="Q742" t="s">
        <v>199</v>
      </c>
      <c r="R742" t="s">
        <v>131</v>
      </c>
      <c r="S742" t="s">
        <v>164</v>
      </c>
      <c r="T742" t="s">
        <v>165</v>
      </c>
      <c r="U742" t="s">
        <v>151</v>
      </c>
      <c r="V742" t="s">
        <v>135</v>
      </c>
      <c r="W742" t="s">
        <v>136</v>
      </c>
      <c r="X742" t="s">
        <v>533</v>
      </c>
      <c r="Y742" s="94">
        <v>18148</v>
      </c>
      <c r="Z742" s="94">
        <v>25681.756666666668</v>
      </c>
      <c r="AA742" s="94">
        <v>26452.25</v>
      </c>
      <c r="AB742" s="94">
        <v>26452.25</v>
      </c>
      <c r="AC742">
        <f t="shared" si="22"/>
        <v>2000</v>
      </c>
      <c r="AD742" t="str">
        <f t="shared" si="23"/>
        <v>303</v>
      </c>
    </row>
    <row r="743" spans="1:30" hidden="1" x14ac:dyDescent="0.25">
      <c r="A743" t="s">
        <v>528</v>
      </c>
      <c r="B743" t="s">
        <v>521</v>
      </c>
      <c r="C743" t="s">
        <v>529</v>
      </c>
      <c r="D743" t="s">
        <v>200</v>
      </c>
      <c r="E743" t="s">
        <v>122</v>
      </c>
      <c r="F743" t="s">
        <v>159</v>
      </c>
      <c r="G743" t="s">
        <v>160</v>
      </c>
      <c r="H743" t="s">
        <v>143</v>
      </c>
      <c r="I743" t="s">
        <v>124</v>
      </c>
      <c r="J743" t="s">
        <v>125</v>
      </c>
      <c r="K743" t="s">
        <v>530</v>
      </c>
      <c r="N743" t="s">
        <v>531</v>
      </c>
      <c r="O743" t="s">
        <v>524</v>
      </c>
      <c r="P743" t="s">
        <v>532</v>
      </c>
      <c r="Q743" t="s">
        <v>201</v>
      </c>
      <c r="R743" t="s">
        <v>131</v>
      </c>
      <c r="S743" t="s">
        <v>164</v>
      </c>
      <c r="T743" t="s">
        <v>165</v>
      </c>
      <c r="U743" t="s">
        <v>151</v>
      </c>
      <c r="V743" t="s">
        <v>135</v>
      </c>
      <c r="W743" t="s">
        <v>136</v>
      </c>
      <c r="X743" t="s">
        <v>533</v>
      </c>
      <c r="Y743" s="94">
        <v>0</v>
      </c>
      <c r="Z743" s="94">
        <v>167500</v>
      </c>
      <c r="AA743" s="94">
        <v>172524.99</v>
      </c>
      <c r="AB743" s="94">
        <v>172524.99</v>
      </c>
      <c r="AC743">
        <f t="shared" si="22"/>
        <v>2000</v>
      </c>
      <c r="AD743" t="str">
        <f t="shared" si="23"/>
        <v>303</v>
      </c>
    </row>
    <row r="744" spans="1:30" hidden="1" x14ac:dyDescent="0.25">
      <c r="A744" t="s">
        <v>528</v>
      </c>
      <c r="B744" t="s">
        <v>536</v>
      </c>
      <c r="C744" t="s">
        <v>537</v>
      </c>
      <c r="D744" t="s">
        <v>206</v>
      </c>
      <c r="E744" t="s">
        <v>122</v>
      </c>
      <c r="F744" t="s">
        <v>159</v>
      </c>
      <c r="G744" t="s">
        <v>387</v>
      </c>
      <c r="H744" t="s">
        <v>143</v>
      </c>
      <c r="I744" t="s">
        <v>538</v>
      </c>
      <c r="J744" t="s">
        <v>125</v>
      </c>
      <c r="K744" t="s">
        <v>534</v>
      </c>
      <c r="N744" t="s">
        <v>531</v>
      </c>
      <c r="O744" t="s">
        <v>539</v>
      </c>
      <c r="P744" t="s">
        <v>392</v>
      </c>
      <c r="Q744" t="s">
        <v>207</v>
      </c>
      <c r="R744" t="s">
        <v>131</v>
      </c>
      <c r="S744" t="s">
        <v>164</v>
      </c>
      <c r="T744" t="s">
        <v>393</v>
      </c>
      <c r="U744" t="s">
        <v>151</v>
      </c>
      <c r="V744" t="s">
        <v>540</v>
      </c>
      <c r="W744" t="s">
        <v>136</v>
      </c>
      <c r="X744" t="s">
        <v>535</v>
      </c>
      <c r="Y744" s="94">
        <v>0</v>
      </c>
      <c r="Z744" s="94">
        <v>37365.919999999998</v>
      </c>
      <c r="AA744" s="94">
        <v>0</v>
      </c>
      <c r="AB744" s="94">
        <v>0</v>
      </c>
      <c r="AC744">
        <f t="shared" si="22"/>
        <v>2000</v>
      </c>
      <c r="AD744" t="str">
        <f t="shared" si="23"/>
        <v>303</v>
      </c>
    </row>
    <row r="745" spans="1:30" hidden="1" x14ac:dyDescent="0.25">
      <c r="A745" t="s">
        <v>528</v>
      </c>
      <c r="B745" t="s">
        <v>536</v>
      </c>
      <c r="C745" t="s">
        <v>537</v>
      </c>
      <c r="D745" t="s">
        <v>206</v>
      </c>
      <c r="E745" t="s">
        <v>122</v>
      </c>
      <c r="F745" t="s">
        <v>159</v>
      </c>
      <c r="G745" t="s">
        <v>387</v>
      </c>
      <c r="H745" t="s">
        <v>143</v>
      </c>
      <c r="I745" t="s">
        <v>541</v>
      </c>
      <c r="J745" t="s">
        <v>125</v>
      </c>
      <c r="K745" t="s">
        <v>534</v>
      </c>
      <c r="N745" t="s">
        <v>531</v>
      </c>
      <c r="O745" t="s">
        <v>539</v>
      </c>
      <c r="P745" t="s">
        <v>392</v>
      </c>
      <c r="Q745" t="s">
        <v>207</v>
      </c>
      <c r="R745" t="s">
        <v>131</v>
      </c>
      <c r="S745" t="s">
        <v>164</v>
      </c>
      <c r="T745" t="s">
        <v>393</v>
      </c>
      <c r="U745" t="s">
        <v>151</v>
      </c>
      <c r="V745" t="s">
        <v>542</v>
      </c>
      <c r="W745" t="s">
        <v>136</v>
      </c>
      <c r="X745" t="s">
        <v>535</v>
      </c>
      <c r="Y745" s="94">
        <v>0</v>
      </c>
      <c r="Z745" s="94">
        <v>37365.919999999998</v>
      </c>
      <c r="AA745" s="94">
        <v>0</v>
      </c>
      <c r="AB745" s="94">
        <v>0</v>
      </c>
      <c r="AC745">
        <f t="shared" si="22"/>
        <v>2000</v>
      </c>
      <c r="AD745" t="str">
        <f t="shared" si="23"/>
        <v>303</v>
      </c>
    </row>
    <row r="746" spans="1:30" hidden="1" x14ac:dyDescent="0.25">
      <c r="A746" t="s">
        <v>528</v>
      </c>
      <c r="B746" t="s">
        <v>385</v>
      </c>
      <c r="C746" t="s">
        <v>386</v>
      </c>
      <c r="D746" t="s">
        <v>214</v>
      </c>
      <c r="E746" t="s">
        <v>122</v>
      </c>
      <c r="F746" t="s">
        <v>159</v>
      </c>
      <c r="G746" t="s">
        <v>387</v>
      </c>
      <c r="H746" t="s">
        <v>143</v>
      </c>
      <c r="I746" t="s">
        <v>411</v>
      </c>
      <c r="J746" t="s">
        <v>125</v>
      </c>
      <c r="K746" t="s">
        <v>534</v>
      </c>
      <c r="N746" t="s">
        <v>531</v>
      </c>
      <c r="O746" t="s">
        <v>391</v>
      </c>
      <c r="P746" t="s">
        <v>392</v>
      </c>
      <c r="Q746" t="s">
        <v>215</v>
      </c>
      <c r="R746" t="s">
        <v>131</v>
      </c>
      <c r="S746" t="s">
        <v>164</v>
      </c>
      <c r="T746" t="s">
        <v>393</v>
      </c>
      <c r="U746" t="s">
        <v>151</v>
      </c>
      <c r="V746" t="s">
        <v>412</v>
      </c>
      <c r="W746" t="s">
        <v>136</v>
      </c>
      <c r="X746" t="s">
        <v>535</v>
      </c>
      <c r="Y746" s="94">
        <v>0</v>
      </c>
      <c r="Z746" s="94">
        <v>260000</v>
      </c>
      <c r="AA746" s="94">
        <v>0</v>
      </c>
      <c r="AB746" s="94">
        <v>0</v>
      </c>
      <c r="AC746">
        <f t="shared" si="22"/>
        <v>2000</v>
      </c>
      <c r="AD746" t="str">
        <f t="shared" si="23"/>
        <v>303</v>
      </c>
    </row>
    <row r="747" spans="1:30" hidden="1" x14ac:dyDescent="0.25">
      <c r="A747" t="s">
        <v>528</v>
      </c>
      <c r="B747" t="s">
        <v>521</v>
      </c>
      <c r="C747" t="s">
        <v>529</v>
      </c>
      <c r="D747" t="s">
        <v>214</v>
      </c>
      <c r="E747" t="s">
        <v>122</v>
      </c>
      <c r="F747" t="s">
        <v>159</v>
      </c>
      <c r="G747" t="s">
        <v>160</v>
      </c>
      <c r="H747" t="s">
        <v>143</v>
      </c>
      <c r="I747" t="s">
        <v>124</v>
      </c>
      <c r="J747" t="s">
        <v>125</v>
      </c>
      <c r="K747" t="s">
        <v>530</v>
      </c>
      <c r="N747" t="s">
        <v>531</v>
      </c>
      <c r="O747" t="s">
        <v>524</v>
      </c>
      <c r="P747" t="s">
        <v>532</v>
      </c>
      <c r="Q747" t="s">
        <v>215</v>
      </c>
      <c r="R747" t="s">
        <v>131</v>
      </c>
      <c r="S747" t="s">
        <v>164</v>
      </c>
      <c r="T747" t="s">
        <v>165</v>
      </c>
      <c r="U747" t="s">
        <v>151</v>
      </c>
      <c r="V747" t="s">
        <v>135</v>
      </c>
      <c r="W747" t="s">
        <v>136</v>
      </c>
      <c r="X747" t="s">
        <v>533</v>
      </c>
      <c r="Y747" s="94">
        <v>26914</v>
      </c>
      <c r="Z747" s="94">
        <v>23138.937600000001</v>
      </c>
      <c r="AA747" s="94">
        <v>23833.08</v>
      </c>
      <c r="AB747" s="94">
        <v>23833.08</v>
      </c>
      <c r="AC747">
        <f t="shared" si="22"/>
        <v>2000</v>
      </c>
      <c r="AD747" t="str">
        <f t="shared" si="23"/>
        <v>303</v>
      </c>
    </row>
    <row r="748" spans="1:30" hidden="1" x14ac:dyDescent="0.25">
      <c r="A748" t="s">
        <v>528</v>
      </c>
      <c r="B748" t="s">
        <v>521</v>
      </c>
      <c r="C748" t="s">
        <v>529</v>
      </c>
      <c r="D748" t="s">
        <v>451</v>
      </c>
      <c r="E748" t="s">
        <v>122</v>
      </c>
      <c r="F748" t="s">
        <v>159</v>
      </c>
      <c r="G748" t="s">
        <v>160</v>
      </c>
      <c r="H748" t="s">
        <v>143</v>
      </c>
      <c r="I748" t="s">
        <v>124</v>
      </c>
      <c r="J748" t="s">
        <v>125</v>
      </c>
      <c r="K748" t="s">
        <v>530</v>
      </c>
      <c r="N748" t="s">
        <v>531</v>
      </c>
      <c r="O748" t="s">
        <v>524</v>
      </c>
      <c r="P748" t="s">
        <v>532</v>
      </c>
      <c r="Q748" t="s">
        <v>452</v>
      </c>
      <c r="R748" t="s">
        <v>131</v>
      </c>
      <c r="S748" t="s">
        <v>164</v>
      </c>
      <c r="T748" t="s">
        <v>165</v>
      </c>
      <c r="U748" t="s">
        <v>151</v>
      </c>
      <c r="V748" t="s">
        <v>135</v>
      </c>
      <c r="W748" t="s">
        <v>136</v>
      </c>
      <c r="X748" t="s">
        <v>533</v>
      </c>
      <c r="Y748" s="94">
        <v>0</v>
      </c>
      <c r="Z748" s="94">
        <v>0</v>
      </c>
      <c r="AA748" s="94">
        <v>0</v>
      </c>
      <c r="AB748" s="94">
        <v>0</v>
      </c>
      <c r="AC748">
        <f t="shared" si="22"/>
        <v>2000</v>
      </c>
      <c r="AD748" t="str">
        <f t="shared" si="23"/>
        <v>303</v>
      </c>
    </row>
    <row r="749" spans="1:30" hidden="1" x14ac:dyDescent="0.25">
      <c r="A749" t="s">
        <v>528</v>
      </c>
      <c r="B749" t="s">
        <v>521</v>
      </c>
      <c r="C749" t="s">
        <v>529</v>
      </c>
      <c r="D749" t="s">
        <v>158</v>
      </c>
      <c r="E749" t="s">
        <v>122</v>
      </c>
      <c r="F749" t="s">
        <v>159</v>
      </c>
      <c r="G749" t="s">
        <v>160</v>
      </c>
      <c r="H749" t="s">
        <v>143</v>
      </c>
      <c r="I749" t="s">
        <v>124</v>
      </c>
      <c r="J749" t="s">
        <v>125</v>
      </c>
      <c r="K749" t="s">
        <v>530</v>
      </c>
      <c r="N749" t="s">
        <v>531</v>
      </c>
      <c r="O749" t="s">
        <v>524</v>
      </c>
      <c r="P749" t="s">
        <v>532</v>
      </c>
      <c r="Q749" t="s">
        <v>163</v>
      </c>
      <c r="R749" t="s">
        <v>131</v>
      </c>
      <c r="S749" t="s">
        <v>164</v>
      </c>
      <c r="T749" t="s">
        <v>165</v>
      </c>
      <c r="U749" t="s">
        <v>151</v>
      </c>
      <c r="V749" t="s">
        <v>135</v>
      </c>
      <c r="W749" t="s">
        <v>136</v>
      </c>
      <c r="X749" t="s">
        <v>533</v>
      </c>
      <c r="Y749" s="94">
        <v>13118.32</v>
      </c>
      <c r="Z749" s="94">
        <v>0</v>
      </c>
      <c r="AA749" s="94">
        <v>0</v>
      </c>
      <c r="AB749" s="94">
        <v>0</v>
      </c>
      <c r="AC749">
        <f t="shared" si="22"/>
        <v>3000</v>
      </c>
      <c r="AD749" t="str">
        <f t="shared" si="23"/>
        <v>303</v>
      </c>
    </row>
    <row r="750" spans="1:30" hidden="1" x14ac:dyDescent="0.25">
      <c r="A750" t="s">
        <v>528</v>
      </c>
      <c r="B750" t="s">
        <v>536</v>
      </c>
      <c r="C750" t="s">
        <v>537</v>
      </c>
      <c r="D750" t="s">
        <v>299</v>
      </c>
      <c r="E750" t="s">
        <v>122</v>
      </c>
      <c r="F750" t="s">
        <v>159</v>
      </c>
      <c r="G750" t="s">
        <v>387</v>
      </c>
      <c r="H750" t="s">
        <v>143</v>
      </c>
      <c r="I750" t="s">
        <v>543</v>
      </c>
      <c r="J750" t="s">
        <v>125</v>
      </c>
      <c r="K750" t="s">
        <v>534</v>
      </c>
      <c r="N750" t="s">
        <v>531</v>
      </c>
      <c r="O750" t="s">
        <v>539</v>
      </c>
      <c r="P750" t="s">
        <v>392</v>
      </c>
      <c r="Q750" t="s">
        <v>300</v>
      </c>
      <c r="R750" t="s">
        <v>131</v>
      </c>
      <c r="S750" t="s">
        <v>164</v>
      </c>
      <c r="T750" t="s">
        <v>393</v>
      </c>
      <c r="U750" t="s">
        <v>151</v>
      </c>
      <c r="V750" t="s">
        <v>544</v>
      </c>
      <c r="W750" t="s">
        <v>136</v>
      </c>
      <c r="X750" t="s">
        <v>535</v>
      </c>
      <c r="Y750" s="94">
        <v>0</v>
      </c>
      <c r="Z750" s="94">
        <v>0</v>
      </c>
      <c r="AA750" s="94">
        <v>0</v>
      </c>
      <c r="AB750" s="94">
        <v>0</v>
      </c>
      <c r="AC750">
        <f t="shared" si="22"/>
        <v>3000</v>
      </c>
      <c r="AD750" t="str">
        <f t="shared" si="23"/>
        <v>303</v>
      </c>
    </row>
    <row r="751" spans="1:30" hidden="1" x14ac:dyDescent="0.25">
      <c r="A751" t="s">
        <v>528</v>
      </c>
      <c r="B751" t="s">
        <v>536</v>
      </c>
      <c r="C751" t="s">
        <v>537</v>
      </c>
      <c r="D751" t="s">
        <v>299</v>
      </c>
      <c r="E751" t="s">
        <v>122</v>
      </c>
      <c r="F751" t="s">
        <v>159</v>
      </c>
      <c r="G751" t="s">
        <v>387</v>
      </c>
      <c r="H751" t="s">
        <v>143</v>
      </c>
      <c r="I751" t="s">
        <v>538</v>
      </c>
      <c r="J751" t="s">
        <v>125</v>
      </c>
      <c r="K751" t="s">
        <v>534</v>
      </c>
      <c r="N751" t="s">
        <v>531</v>
      </c>
      <c r="O751" t="s">
        <v>539</v>
      </c>
      <c r="P751" t="s">
        <v>392</v>
      </c>
      <c r="Q751" t="s">
        <v>300</v>
      </c>
      <c r="R751" t="s">
        <v>131</v>
      </c>
      <c r="S751" t="s">
        <v>164</v>
      </c>
      <c r="T751" t="s">
        <v>393</v>
      </c>
      <c r="U751" t="s">
        <v>151</v>
      </c>
      <c r="V751" t="s">
        <v>540</v>
      </c>
      <c r="W751" t="s">
        <v>136</v>
      </c>
      <c r="X751" t="s">
        <v>535</v>
      </c>
      <c r="Y751" s="94">
        <v>0</v>
      </c>
      <c r="Z751" s="94">
        <v>0</v>
      </c>
      <c r="AA751" s="94">
        <v>0</v>
      </c>
      <c r="AB751" s="94">
        <v>0</v>
      </c>
      <c r="AC751">
        <f t="shared" si="22"/>
        <v>3000</v>
      </c>
      <c r="AD751" t="str">
        <f t="shared" si="23"/>
        <v>303</v>
      </c>
    </row>
    <row r="752" spans="1:30" hidden="1" x14ac:dyDescent="0.25">
      <c r="A752" t="s">
        <v>528</v>
      </c>
      <c r="B752" t="s">
        <v>536</v>
      </c>
      <c r="C752" t="s">
        <v>537</v>
      </c>
      <c r="D752" t="s">
        <v>299</v>
      </c>
      <c r="E752" t="s">
        <v>122</v>
      </c>
      <c r="F752" t="s">
        <v>159</v>
      </c>
      <c r="G752" t="s">
        <v>387</v>
      </c>
      <c r="H752" t="s">
        <v>143</v>
      </c>
      <c r="I752" t="s">
        <v>541</v>
      </c>
      <c r="J752" t="s">
        <v>125</v>
      </c>
      <c r="K752" t="s">
        <v>534</v>
      </c>
      <c r="N752" t="s">
        <v>531</v>
      </c>
      <c r="O752" t="s">
        <v>539</v>
      </c>
      <c r="P752" t="s">
        <v>392</v>
      </c>
      <c r="Q752" t="s">
        <v>300</v>
      </c>
      <c r="R752" t="s">
        <v>131</v>
      </c>
      <c r="S752" t="s">
        <v>164</v>
      </c>
      <c r="T752" t="s">
        <v>393</v>
      </c>
      <c r="U752" t="s">
        <v>151</v>
      </c>
      <c r="V752" t="s">
        <v>542</v>
      </c>
      <c r="W752" t="s">
        <v>136</v>
      </c>
      <c r="X752" t="s">
        <v>535</v>
      </c>
      <c r="Y752" s="94">
        <v>0</v>
      </c>
      <c r="Z752" s="94">
        <v>0</v>
      </c>
      <c r="AA752" s="94">
        <v>0</v>
      </c>
      <c r="AB752" s="94">
        <v>0</v>
      </c>
      <c r="AC752">
        <f t="shared" si="22"/>
        <v>3000</v>
      </c>
      <c r="AD752" t="str">
        <f t="shared" si="23"/>
        <v>303</v>
      </c>
    </row>
    <row r="753" spans="1:30" hidden="1" x14ac:dyDescent="0.25">
      <c r="A753" t="s">
        <v>528</v>
      </c>
      <c r="B753" t="s">
        <v>521</v>
      </c>
      <c r="C753" t="s">
        <v>529</v>
      </c>
      <c r="D753" t="s">
        <v>242</v>
      </c>
      <c r="E753" t="s">
        <v>122</v>
      </c>
      <c r="F753" t="s">
        <v>159</v>
      </c>
      <c r="G753" t="s">
        <v>160</v>
      </c>
      <c r="H753" t="s">
        <v>143</v>
      </c>
      <c r="I753" t="s">
        <v>124</v>
      </c>
      <c r="J753" t="s">
        <v>125</v>
      </c>
      <c r="K753" t="s">
        <v>530</v>
      </c>
      <c r="N753" t="s">
        <v>531</v>
      </c>
      <c r="O753" t="s">
        <v>524</v>
      </c>
      <c r="P753" t="s">
        <v>532</v>
      </c>
      <c r="Q753" t="s">
        <v>243</v>
      </c>
      <c r="R753" t="s">
        <v>131</v>
      </c>
      <c r="S753" t="s">
        <v>164</v>
      </c>
      <c r="T753" t="s">
        <v>165</v>
      </c>
      <c r="U753" t="s">
        <v>151</v>
      </c>
      <c r="V753" t="s">
        <v>135</v>
      </c>
      <c r="W753" t="s">
        <v>136</v>
      </c>
      <c r="X753" t="s">
        <v>533</v>
      </c>
      <c r="Y753" s="94">
        <v>0</v>
      </c>
      <c r="Z753" s="94">
        <v>537.01</v>
      </c>
      <c r="AA753" s="94">
        <v>553.12</v>
      </c>
      <c r="AB753" s="94">
        <v>553.12</v>
      </c>
      <c r="AC753">
        <f t="shared" si="22"/>
        <v>3000</v>
      </c>
      <c r="AD753" t="str">
        <f t="shared" si="23"/>
        <v>303</v>
      </c>
    </row>
    <row r="754" spans="1:30" hidden="1" x14ac:dyDescent="0.25">
      <c r="A754" t="s">
        <v>528</v>
      </c>
      <c r="B754" t="s">
        <v>521</v>
      </c>
      <c r="C754" t="s">
        <v>529</v>
      </c>
      <c r="D754" t="s">
        <v>291</v>
      </c>
      <c r="E754" t="s">
        <v>122</v>
      </c>
      <c r="F754" t="s">
        <v>159</v>
      </c>
      <c r="G754" t="s">
        <v>160</v>
      </c>
      <c r="H754" t="s">
        <v>143</v>
      </c>
      <c r="I754" t="s">
        <v>124</v>
      </c>
      <c r="J754" t="s">
        <v>125</v>
      </c>
      <c r="K754" t="s">
        <v>530</v>
      </c>
      <c r="N754" t="s">
        <v>531</v>
      </c>
      <c r="O754" t="s">
        <v>524</v>
      </c>
      <c r="P754" t="s">
        <v>532</v>
      </c>
      <c r="Q754" t="s">
        <v>169</v>
      </c>
      <c r="R754" t="s">
        <v>131</v>
      </c>
      <c r="S754" t="s">
        <v>164</v>
      </c>
      <c r="T754" t="s">
        <v>165</v>
      </c>
      <c r="U754" t="s">
        <v>151</v>
      </c>
      <c r="V754" t="s">
        <v>135</v>
      </c>
      <c r="W754" t="s">
        <v>136</v>
      </c>
      <c r="X754" t="s">
        <v>533</v>
      </c>
      <c r="Y754" s="94">
        <v>10769</v>
      </c>
      <c r="Z754" s="94">
        <v>0</v>
      </c>
      <c r="AA754" s="94">
        <v>0</v>
      </c>
      <c r="AB754" s="94">
        <v>0</v>
      </c>
      <c r="AC754">
        <f t="shared" si="22"/>
        <v>3000</v>
      </c>
      <c r="AD754" t="str">
        <f t="shared" si="23"/>
        <v>303</v>
      </c>
    </row>
    <row r="755" spans="1:30" hidden="1" x14ac:dyDescent="0.25">
      <c r="A755" t="s">
        <v>528</v>
      </c>
      <c r="B755" t="s">
        <v>385</v>
      </c>
      <c r="C755" t="s">
        <v>386</v>
      </c>
      <c r="D755" t="s">
        <v>343</v>
      </c>
      <c r="E755" t="s">
        <v>122</v>
      </c>
      <c r="F755" t="s">
        <v>159</v>
      </c>
      <c r="G755" t="s">
        <v>387</v>
      </c>
      <c r="H755" t="s">
        <v>143</v>
      </c>
      <c r="I755" t="s">
        <v>413</v>
      </c>
      <c r="J755" t="s">
        <v>125</v>
      </c>
      <c r="K755" t="s">
        <v>534</v>
      </c>
      <c r="N755" t="s">
        <v>531</v>
      </c>
      <c r="O755" t="s">
        <v>391</v>
      </c>
      <c r="P755" t="s">
        <v>392</v>
      </c>
      <c r="Q755" t="s">
        <v>307</v>
      </c>
      <c r="R755" t="s">
        <v>131</v>
      </c>
      <c r="S755" t="s">
        <v>164</v>
      </c>
      <c r="T755" t="s">
        <v>393</v>
      </c>
      <c r="U755" t="s">
        <v>151</v>
      </c>
      <c r="V755" t="s">
        <v>414</v>
      </c>
      <c r="W755" t="s">
        <v>136</v>
      </c>
      <c r="X755" t="s">
        <v>535</v>
      </c>
      <c r="Y755" s="94">
        <v>0</v>
      </c>
      <c r="Z755" s="94">
        <v>0</v>
      </c>
      <c r="AA755" s="94">
        <v>0</v>
      </c>
      <c r="AB755" s="94">
        <v>0</v>
      </c>
      <c r="AC755">
        <f t="shared" si="22"/>
        <v>3000</v>
      </c>
      <c r="AD755" t="str">
        <f t="shared" si="23"/>
        <v>303</v>
      </c>
    </row>
    <row r="756" spans="1:30" hidden="1" x14ac:dyDescent="0.25">
      <c r="A756" t="s">
        <v>528</v>
      </c>
      <c r="B756" t="s">
        <v>385</v>
      </c>
      <c r="C756" t="s">
        <v>386</v>
      </c>
      <c r="D756" t="s">
        <v>343</v>
      </c>
      <c r="E756" t="s">
        <v>122</v>
      </c>
      <c r="F756" t="s">
        <v>159</v>
      </c>
      <c r="G756" t="s">
        <v>387</v>
      </c>
      <c r="H756" t="s">
        <v>143</v>
      </c>
      <c r="I756" t="s">
        <v>545</v>
      </c>
      <c r="J756" t="s">
        <v>125</v>
      </c>
      <c r="K756" t="s">
        <v>534</v>
      </c>
      <c r="N756" t="s">
        <v>531</v>
      </c>
      <c r="O756" t="s">
        <v>391</v>
      </c>
      <c r="P756" t="s">
        <v>392</v>
      </c>
      <c r="Q756" t="s">
        <v>307</v>
      </c>
      <c r="R756" t="s">
        <v>131</v>
      </c>
      <c r="S756" t="s">
        <v>164</v>
      </c>
      <c r="T756" t="s">
        <v>393</v>
      </c>
      <c r="U756" t="s">
        <v>151</v>
      </c>
      <c r="V756" t="s">
        <v>546</v>
      </c>
      <c r="W756" t="s">
        <v>136</v>
      </c>
      <c r="X756" t="s">
        <v>535</v>
      </c>
      <c r="Y756" s="94">
        <v>0</v>
      </c>
      <c r="Z756" s="94">
        <v>0</v>
      </c>
      <c r="AA756" s="94">
        <v>0</v>
      </c>
      <c r="AB756" s="94">
        <v>0</v>
      </c>
      <c r="AC756">
        <f t="shared" si="22"/>
        <v>3000</v>
      </c>
      <c r="AD756" t="str">
        <f t="shared" si="23"/>
        <v>303</v>
      </c>
    </row>
    <row r="757" spans="1:30" hidden="1" x14ac:dyDescent="0.25">
      <c r="A757" t="s">
        <v>528</v>
      </c>
      <c r="B757" t="s">
        <v>385</v>
      </c>
      <c r="C757" t="s">
        <v>386</v>
      </c>
      <c r="D757" t="s">
        <v>343</v>
      </c>
      <c r="E757" t="s">
        <v>122</v>
      </c>
      <c r="F757" t="s">
        <v>159</v>
      </c>
      <c r="G757" t="s">
        <v>387</v>
      </c>
      <c r="H757" t="s">
        <v>143</v>
      </c>
      <c r="I757" t="s">
        <v>411</v>
      </c>
      <c r="J757" t="s">
        <v>125</v>
      </c>
      <c r="K757" t="s">
        <v>534</v>
      </c>
      <c r="N757" t="s">
        <v>531</v>
      </c>
      <c r="O757" t="s">
        <v>391</v>
      </c>
      <c r="P757" t="s">
        <v>392</v>
      </c>
      <c r="Q757" t="s">
        <v>307</v>
      </c>
      <c r="R757" t="s">
        <v>131</v>
      </c>
      <c r="S757" t="s">
        <v>164</v>
      </c>
      <c r="T757" t="s">
        <v>393</v>
      </c>
      <c r="U757" t="s">
        <v>151</v>
      </c>
      <c r="V757" t="s">
        <v>412</v>
      </c>
      <c r="W757" t="s">
        <v>136</v>
      </c>
      <c r="X757" t="s">
        <v>535</v>
      </c>
      <c r="Y757" s="94">
        <v>0</v>
      </c>
      <c r="Z757" s="94">
        <v>0</v>
      </c>
      <c r="AA757" s="94">
        <v>0</v>
      </c>
      <c r="AB757" s="94">
        <v>0</v>
      </c>
      <c r="AC757">
        <f t="shared" si="22"/>
        <v>3000</v>
      </c>
      <c r="AD757" t="str">
        <f t="shared" si="23"/>
        <v>303</v>
      </c>
    </row>
    <row r="758" spans="1:30" hidden="1" x14ac:dyDescent="0.25">
      <c r="A758" t="s">
        <v>528</v>
      </c>
      <c r="B758" t="s">
        <v>521</v>
      </c>
      <c r="C758" t="s">
        <v>386</v>
      </c>
      <c r="D758" t="s">
        <v>343</v>
      </c>
      <c r="E758" t="s">
        <v>122</v>
      </c>
      <c r="F758" t="s">
        <v>159</v>
      </c>
      <c r="G758" t="s">
        <v>387</v>
      </c>
      <c r="H758" t="s">
        <v>143</v>
      </c>
      <c r="I758" t="s">
        <v>411</v>
      </c>
      <c r="J758" t="s">
        <v>125</v>
      </c>
      <c r="K758" t="s">
        <v>534</v>
      </c>
      <c r="N758" t="s">
        <v>531</v>
      </c>
      <c r="O758" t="s">
        <v>524</v>
      </c>
      <c r="P758" t="s">
        <v>392</v>
      </c>
      <c r="Q758" t="s">
        <v>307</v>
      </c>
      <c r="R758" t="s">
        <v>131</v>
      </c>
      <c r="S758" t="s">
        <v>164</v>
      </c>
      <c r="T758" t="s">
        <v>393</v>
      </c>
      <c r="U758" t="s">
        <v>151</v>
      </c>
      <c r="V758" t="s">
        <v>412</v>
      </c>
      <c r="W758" t="s">
        <v>136</v>
      </c>
      <c r="X758" t="s">
        <v>535</v>
      </c>
      <c r="Y758" s="94">
        <v>0</v>
      </c>
      <c r="Z758" s="94">
        <v>0</v>
      </c>
      <c r="AA758" s="94">
        <v>0</v>
      </c>
      <c r="AB758" s="94">
        <v>0</v>
      </c>
      <c r="AC758">
        <f t="shared" si="22"/>
        <v>3000</v>
      </c>
      <c r="AD758" t="str">
        <f t="shared" si="23"/>
        <v>303</v>
      </c>
    </row>
    <row r="759" spans="1:30" hidden="1" x14ac:dyDescent="0.25">
      <c r="A759" t="s">
        <v>528</v>
      </c>
      <c r="B759" t="s">
        <v>536</v>
      </c>
      <c r="C759" t="s">
        <v>537</v>
      </c>
      <c r="D759" t="s">
        <v>343</v>
      </c>
      <c r="E759" t="s">
        <v>122</v>
      </c>
      <c r="F759" t="s">
        <v>159</v>
      </c>
      <c r="G759" t="s">
        <v>387</v>
      </c>
      <c r="H759" t="s">
        <v>143</v>
      </c>
      <c r="I759" t="s">
        <v>538</v>
      </c>
      <c r="J759" t="s">
        <v>125</v>
      </c>
      <c r="K759" t="s">
        <v>534</v>
      </c>
      <c r="N759" t="s">
        <v>531</v>
      </c>
      <c r="O759" t="s">
        <v>539</v>
      </c>
      <c r="P759" t="s">
        <v>392</v>
      </c>
      <c r="Q759" t="s">
        <v>307</v>
      </c>
      <c r="R759" t="s">
        <v>131</v>
      </c>
      <c r="S759" t="s">
        <v>164</v>
      </c>
      <c r="T759" t="s">
        <v>393</v>
      </c>
      <c r="U759" t="s">
        <v>151</v>
      </c>
      <c r="V759" t="s">
        <v>540</v>
      </c>
      <c r="W759" t="s">
        <v>136</v>
      </c>
      <c r="X759" t="s">
        <v>535</v>
      </c>
      <c r="Y759" s="94">
        <v>0</v>
      </c>
      <c r="Z759" s="94">
        <v>0</v>
      </c>
      <c r="AA759" s="94">
        <v>0</v>
      </c>
      <c r="AB759" s="94">
        <v>0</v>
      </c>
      <c r="AC759">
        <f t="shared" si="22"/>
        <v>3000</v>
      </c>
      <c r="AD759" t="str">
        <f t="shared" si="23"/>
        <v>303</v>
      </c>
    </row>
    <row r="760" spans="1:30" hidden="1" x14ac:dyDescent="0.25">
      <c r="A760" t="s">
        <v>528</v>
      </c>
      <c r="B760" t="s">
        <v>536</v>
      </c>
      <c r="C760" t="s">
        <v>537</v>
      </c>
      <c r="D760" t="s">
        <v>343</v>
      </c>
      <c r="E760" t="s">
        <v>122</v>
      </c>
      <c r="F760" t="s">
        <v>159</v>
      </c>
      <c r="G760" t="s">
        <v>387</v>
      </c>
      <c r="H760" t="s">
        <v>143</v>
      </c>
      <c r="I760" t="s">
        <v>541</v>
      </c>
      <c r="J760" t="s">
        <v>125</v>
      </c>
      <c r="K760" t="s">
        <v>534</v>
      </c>
      <c r="N760" t="s">
        <v>531</v>
      </c>
      <c r="O760" t="s">
        <v>539</v>
      </c>
      <c r="P760" t="s">
        <v>392</v>
      </c>
      <c r="Q760" t="s">
        <v>307</v>
      </c>
      <c r="R760" t="s">
        <v>131</v>
      </c>
      <c r="S760" t="s">
        <v>164</v>
      </c>
      <c r="T760" t="s">
        <v>393</v>
      </c>
      <c r="U760" t="s">
        <v>151</v>
      </c>
      <c r="V760" t="s">
        <v>542</v>
      </c>
      <c r="W760" t="s">
        <v>136</v>
      </c>
      <c r="X760" t="s">
        <v>535</v>
      </c>
      <c r="Y760" s="94">
        <v>0</v>
      </c>
      <c r="Z760" s="94">
        <v>0</v>
      </c>
      <c r="AA760" s="94">
        <v>0</v>
      </c>
      <c r="AB760" s="94">
        <v>0</v>
      </c>
      <c r="AC760">
        <f t="shared" si="22"/>
        <v>3000</v>
      </c>
      <c r="AD760" t="str">
        <f t="shared" si="23"/>
        <v>303</v>
      </c>
    </row>
    <row r="761" spans="1:30" hidden="1" x14ac:dyDescent="0.25">
      <c r="A761" t="s">
        <v>528</v>
      </c>
      <c r="B761" t="s">
        <v>385</v>
      </c>
      <c r="C761" t="s">
        <v>386</v>
      </c>
      <c r="D761" t="s">
        <v>260</v>
      </c>
      <c r="E761" t="s">
        <v>122</v>
      </c>
      <c r="F761" t="s">
        <v>159</v>
      </c>
      <c r="G761" t="s">
        <v>387</v>
      </c>
      <c r="H761" t="s">
        <v>143</v>
      </c>
      <c r="I761" t="s">
        <v>411</v>
      </c>
      <c r="J761" t="s">
        <v>125</v>
      </c>
      <c r="K761" t="s">
        <v>534</v>
      </c>
      <c r="N761" t="s">
        <v>531</v>
      </c>
      <c r="O761" t="s">
        <v>391</v>
      </c>
      <c r="P761" t="s">
        <v>392</v>
      </c>
      <c r="Q761" t="s">
        <v>261</v>
      </c>
      <c r="R761" t="s">
        <v>131</v>
      </c>
      <c r="S761" t="s">
        <v>164</v>
      </c>
      <c r="T761" t="s">
        <v>393</v>
      </c>
      <c r="U761" t="s">
        <v>151</v>
      </c>
      <c r="V761" t="s">
        <v>412</v>
      </c>
      <c r="W761" t="s">
        <v>136</v>
      </c>
      <c r="X761" t="s">
        <v>535</v>
      </c>
      <c r="Y761" s="94">
        <v>0</v>
      </c>
      <c r="Z761" s="94">
        <v>0</v>
      </c>
      <c r="AA761" s="94">
        <v>0</v>
      </c>
      <c r="AB761" s="94">
        <v>0</v>
      </c>
      <c r="AC761">
        <f t="shared" si="22"/>
        <v>3000</v>
      </c>
      <c r="AD761" t="str">
        <f t="shared" si="23"/>
        <v>303</v>
      </c>
    </row>
    <row r="762" spans="1:30" hidden="1" x14ac:dyDescent="0.25">
      <c r="A762" t="s">
        <v>528</v>
      </c>
      <c r="B762" t="s">
        <v>521</v>
      </c>
      <c r="C762" t="s">
        <v>529</v>
      </c>
      <c r="D762" t="s">
        <v>272</v>
      </c>
      <c r="E762" t="s">
        <v>122</v>
      </c>
      <c r="F762" t="s">
        <v>159</v>
      </c>
      <c r="G762" t="s">
        <v>160</v>
      </c>
      <c r="H762" t="s">
        <v>143</v>
      </c>
      <c r="I762" t="s">
        <v>124</v>
      </c>
      <c r="J762" t="s">
        <v>125</v>
      </c>
      <c r="K762" t="s">
        <v>530</v>
      </c>
      <c r="N762" t="s">
        <v>531</v>
      </c>
      <c r="O762" t="s">
        <v>524</v>
      </c>
      <c r="P762" t="s">
        <v>532</v>
      </c>
      <c r="Q762" t="s">
        <v>273</v>
      </c>
      <c r="R762" t="s">
        <v>131</v>
      </c>
      <c r="S762" t="s">
        <v>164</v>
      </c>
      <c r="T762" t="s">
        <v>165</v>
      </c>
      <c r="U762" t="s">
        <v>151</v>
      </c>
      <c r="V762" t="s">
        <v>135</v>
      </c>
      <c r="W762" t="s">
        <v>136</v>
      </c>
      <c r="X762" t="s">
        <v>533</v>
      </c>
      <c r="Y762" s="94">
        <v>0</v>
      </c>
      <c r="Z762" s="94">
        <v>34012.399999999994</v>
      </c>
      <c r="AA762" s="94">
        <v>35032.76</v>
      </c>
      <c r="AB762" s="94">
        <v>35032.76</v>
      </c>
      <c r="AC762">
        <f t="shared" si="22"/>
        <v>3000</v>
      </c>
      <c r="AD762" t="str">
        <f t="shared" si="23"/>
        <v>303</v>
      </c>
    </row>
    <row r="763" spans="1:30" hidden="1" x14ac:dyDescent="0.25">
      <c r="A763" t="s">
        <v>528</v>
      </c>
      <c r="B763" t="s">
        <v>521</v>
      </c>
      <c r="C763" t="s">
        <v>529</v>
      </c>
      <c r="D763" t="s">
        <v>278</v>
      </c>
      <c r="E763" t="s">
        <v>122</v>
      </c>
      <c r="F763" t="s">
        <v>159</v>
      </c>
      <c r="G763" t="s">
        <v>160</v>
      </c>
      <c r="H763" t="s">
        <v>143</v>
      </c>
      <c r="I763" t="s">
        <v>124</v>
      </c>
      <c r="J763" t="s">
        <v>125</v>
      </c>
      <c r="K763" t="s">
        <v>530</v>
      </c>
      <c r="N763" t="s">
        <v>531</v>
      </c>
      <c r="O763" t="s">
        <v>524</v>
      </c>
      <c r="P763" t="s">
        <v>532</v>
      </c>
      <c r="Q763" t="s">
        <v>279</v>
      </c>
      <c r="R763" t="s">
        <v>131</v>
      </c>
      <c r="S763" t="s">
        <v>164</v>
      </c>
      <c r="T763" t="s">
        <v>165</v>
      </c>
      <c r="U763" t="s">
        <v>151</v>
      </c>
      <c r="V763" t="s">
        <v>135</v>
      </c>
      <c r="W763" t="s">
        <v>136</v>
      </c>
      <c r="X763" t="s">
        <v>533</v>
      </c>
      <c r="Y763" s="94">
        <v>0</v>
      </c>
      <c r="Z763" s="94">
        <v>270945.06666666665</v>
      </c>
      <c r="AA763" s="94">
        <v>279073.42</v>
      </c>
      <c r="AB763" s="94">
        <v>279073.42</v>
      </c>
      <c r="AC763">
        <f t="shared" si="22"/>
        <v>3000</v>
      </c>
      <c r="AD763" t="str">
        <f t="shared" si="23"/>
        <v>303</v>
      </c>
    </row>
    <row r="764" spans="1:30" hidden="1" x14ac:dyDescent="0.25">
      <c r="A764" t="s">
        <v>528</v>
      </c>
      <c r="B764" t="s">
        <v>521</v>
      </c>
      <c r="C764" t="s">
        <v>529</v>
      </c>
      <c r="D764" t="s">
        <v>172</v>
      </c>
      <c r="E764" t="s">
        <v>122</v>
      </c>
      <c r="F764" t="s">
        <v>159</v>
      </c>
      <c r="G764" t="s">
        <v>160</v>
      </c>
      <c r="H764" t="s">
        <v>143</v>
      </c>
      <c r="I764" t="s">
        <v>124</v>
      </c>
      <c r="J764" t="s">
        <v>125</v>
      </c>
      <c r="K764" t="s">
        <v>530</v>
      </c>
      <c r="N764" t="s">
        <v>531</v>
      </c>
      <c r="O764" t="s">
        <v>524</v>
      </c>
      <c r="P764" t="s">
        <v>532</v>
      </c>
      <c r="Q764" t="s">
        <v>173</v>
      </c>
      <c r="R764" t="s">
        <v>131</v>
      </c>
      <c r="S764" t="s">
        <v>164</v>
      </c>
      <c r="T764" t="s">
        <v>165</v>
      </c>
      <c r="U764" t="s">
        <v>151</v>
      </c>
      <c r="V764" t="s">
        <v>135</v>
      </c>
      <c r="W764" t="s">
        <v>136</v>
      </c>
      <c r="X764" t="s">
        <v>533</v>
      </c>
      <c r="Y764" s="94">
        <v>0</v>
      </c>
      <c r="Z764" s="94">
        <v>0</v>
      </c>
      <c r="AA764" s="94">
        <v>0</v>
      </c>
      <c r="AB764" s="94">
        <v>0</v>
      </c>
      <c r="AC764">
        <f t="shared" si="22"/>
        <v>3000</v>
      </c>
      <c r="AD764" t="str">
        <f t="shared" si="23"/>
        <v>303</v>
      </c>
    </row>
    <row r="765" spans="1:30" hidden="1" x14ac:dyDescent="0.25">
      <c r="A765" t="s">
        <v>528</v>
      </c>
      <c r="B765" t="s">
        <v>521</v>
      </c>
      <c r="C765" t="s">
        <v>529</v>
      </c>
      <c r="D765" t="s">
        <v>174</v>
      </c>
      <c r="E765" t="s">
        <v>122</v>
      </c>
      <c r="F765" t="s">
        <v>159</v>
      </c>
      <c r="G765" t="s">
        <v>160</v>
      </c>
      <c r="H765" t="s">
        <v>143</v>
      </c>
      <c r="I765" t="s">
        <v>124</v>
      </c>
      <c r="J765" t="s">
        <v>125</v>
      </c>
      <c r="K765" t="s">
        <v>530</v>
      </c>
      <c r="N765" t="s">
        <v>531</v>
      </c>
      <c r="O765" t="s">
        <v>524</v>
      </c>
      <c r="P765" t="s">
        <v>532</v>
      </c>
      <c r="Q765" t="s">
        <v>175</v>
      </c>
      <c r="R765" t="s">
        <v>131</v>
      </c>
      <c r="S765" t="s">
        <v>164</v>
      </c>
      <c r="T765" t="s">
        <v>165</v>
      </c>
      <c r="U765" t="s">
        <v>151</v>
      </c>
      <c r="V765" t="s">
        <v>135</v>
      </c>
      <c r="W765" t="s">
        <v>136</v>
      </c>
      <c r="X765" t="s">
        <v>533</v>
      </c>
      <c r="Y765" s="94">
        <v>0</v>
      </c>
      <c r="Z765" s="94">
        <v>28065.260000000002</v>
      </c>
      <c r="AA765" s="94">
        <v>28907.22</v>
      </c>
      <c r="AB765" s="94">
        <v>28907.22</v>
      </c>
      <c r="AC765">
        <f t="shared" si="22"/>
        <v>3000</v>
      </c>
      <c r="AD765" t="str">
        <f t="shared" si="23"/>
        <v>303</v>
      </c>
    </row>
    <row r="766" spans="1:30" hidden="1" x14ac:dyDescent="0.25">
      <c r="A766" t="s">
        <v>528</v>
      </c>
      <c r="B766" t="s">
        <v>521</v>
      </c>
      <c r="C766" t="s">
        <v>529</v>
      </c>
      <c r="D766" t="s">
        <v>282</v>
      </c>
      <c r="E766" t="s">
        <v>122</v>
      </c>
      <c r="F766" t="s">
        <v>159</v>
      </c>
      <c r="G766" t="s">
        <v>160</v>
      </c>
      <c r="H766" t="s">
        <v>143</v>
      </c>
      <c r="I766" t="s">
        <v>124</v>
      </c>
      <c r="J766" t="s">
        <v>125</v>
      </c>
      <c r="K766" t="s">
        <v>530</v>
      </c>
      <c r="N766" t="s">
        <v>531</v>
      </c>
      <c r="O766" t="s">
        <v>524</v>
      </c>
      <c r="P766" t="s">
        <v>532</v>
      </c>
      <c r="Q766" t="s">
        <v>283</v>
      </c>
      <c r="R766" t="s">
        <v>131</v>
      </c>
      <c r="S766" t="s">
        <v>164</v>
      </c>
      <c r="T766" t="s">
        <v>165</v>
      </c>
      <c r="U766" t="s">
        <v>151</v>
      </c>
      <c r="V766" t="s">
        <v>135</v>
      </c>
      <c r="W766" t="s">
        <v>136</v>
      </c>
      <c r="X766" t="s">
        <v>533</v>
      </c>
      <c r="Y766" s="94">
        <v>0</v>
      </c>
      <c r="Z766" s="94">
        <v>41</v>
      </c>
      <c r="AA766" s="94">
        <v>0</v>
      </c>
      <c r="AB766" s="94">
        <v>0</v>
      </c>
      <c r="AC766">
        <f t="shared" si="22"/>
        <v>3000</v>
      </c>
      <c r="AD766" t="str">
        <f t="shared" si="23"/>
        <v>303</v>
      </c>
    </row>
    <row r="767" spans="1:30" hidden="1" x14ac:dyDescent="0.25">
      <c r="A767" s="97" t="s">
        <v>528</v>
      </c>
      <c r="B767" s="97" t="s">
        <v>521</v>
      </c>
      <c r="C767" s="97" t="s">
        <v>529</v>
      </c>
      <c r="D767" s="97">
        <v>14403</v>
      </c>
      <c r="E767" s="97" t="s">
        <v>122</v>
      </c>
      <c r="F767" s="98">
        <v>15</v>
      </c>
      <c r="G767" s="98" t="s">
        <v>142</v>
      </c>
      <c r="H767" s="97">
        <v>19</v>
      </c>
      <c r="I767" s="97" t="s">
        <v>124</v>
      </c>
      <c r="J767" s="97" t="s">
        <v>125</v>
      </c>
      <c r="K767" s="97" t="s">
        <v>530</v>
      </c>
      <c r="L767" s="97"/>
      <c r="M767" s="97"/>
      <c r="N767" s="97" t="s">
        <v>531</v>
      </c>
      <c r="O767" s="97" t="s">
        <v>524</v>
      </c>
      <c r="P767" s="97" t="s">
        <v>532</v>
      </c>
      <c r="Q767" s="97" t="s">
        <v>466</v>
      </c>
      <c r="R767" s="97" t="s">
        <v>131</v>
      </c>
      <c r="S767" s="97" t="s">
        <v>149</v>
      </c>
      <c r="T767" s="97" t="s">
        <v>150</v>
      </c>
      <c r="U767" s="97" t="s">
        <v>134</v>
      </c>
      <c r="V767" s="97" t="s">
        <v>135</v>
      </c>
      <c r="W767" s="97" t="s">
        <v>136</v>
      </c>
      <c r="X767" s="97" t="s">
        <v>533</v>
      </c>
      <c r="Y767" s="99">
        <v>0</v>
      </c>
      <c r="Z767" s="99">
        <v>53159.99</v>
      </c>
      <c r="AA767" s="99">
        <v>53159.99</v>
      </c>
      <c r="AB767" s="99">
        <v>53159.99</v>
      </c>
      <c r="AC767">
        <f t="shared" si="22"/>
        <v>1000</v>
      </c>
      <c r="AD767" t="str">
        <f t="shared" si="23"/>
        <v>303</v>
      </c>
    </row>
    <row r="768" spans="1:30" hidden="1" x14ac:dyDescent="0.25">
      <c r="A768" s="97" t="s">
        <v>547</v>
      </c>
      <c r="B768" s="97" t="s">
        <v>548</v>
      </c>
      <c r="C768" s="97" t="s">
        <v>549</v>
      </c>
      <c r="D768" s="97" t="s">
        <v>141</v>
      </c>
      <c r="E768" s="97" t="s">
        <v>122</v>
      </c>
      <c r="F768" s="98">
        <v>15</v>
      </c>
      <c r="G768" s="98" t="s">
        <v>142</v>
      </c>
      <c r="H768" s="97" t="s">
        <v>143</v>
      </c>
      <c r="I768" s="97" t="s">
        <v>124</v>
      </c>
      <c r="J768" s="97" t="s">
        <v>125</v>
      </c>
      <c r="K768" s="97" t="s">
        <v>550</v>
      </c>
      <c r="L768" s="97"/>
      <c r="M768" s="97"/>
      <c r="N768" s="97" t="s">
        <v>551</v>
      </c>
      <c r="O768" s="97" t="s">
        <v>328</v>
      </c>
      <c r="P768" s="97" t="s">
        <v>552</v>
      </c>
      <c r="Q768" s="97" t="s">
        <v>148</v>
      </c>
      <c r="R768" s="97" t="s">
        <v>131</v>
      </c>
      <c r="S768" s="97" t="s">
        <v>149</v>
      </c>
      <c r="T768" s="97" t="s">
        <v>150</v>
      </c>
      <c r="U768" s="97" t="s">
        <v>151</v>
      </c>
      <c r="V768" s="97" t="s">
        <v>135</v>
      </c>
      <c r="W768" s="97" t="s">
        <v>136</v>
      </c>
      <c r="X768" s="97"/>
      <c r="Y768" s="99"/>
      <c r="Z768" s="99"/>
      <c r="AA768" s="99">
        <v>4051872</v>
      </c>
      <c r="AB768" s="99">
        <v>4051872</v>
      </c>
      <c r="AC768">
        <f t="shared" si="22"/>
        <v>1000</v>
      </c>
      <c r="AD768" t="str">
        <f t="shared" si="23"/>
        <v>303</v>
      </c>
    </row>
    <row r="769" spans="1:30" hidden="1" x14ac:dyDescent="0.25">
      <c r="A769" s="97" t="s">
        <v>547</v>
      </c>
      <c r="B769" s="97" t="s">
        <v>548</v>
      </c>
      <c r="C769" s="97" t="s">
        <v>549</v>
      </c>
      <c r="D769" s="97">
        <v>12101</v>
      </c>
      <c r="E769" s="97" t="s">
        <v>122</v>
      </c>
      <c r="F769" s="98">
        <v>15</v>
      </c>
      <c r="G769" s="98" t="s">
        <v>142</v>
      </c>
      <c r="H769" s="97">
        <v>19</v>
      </c>
      <c r="I769" s="97" t="s">
        <v>124</v>
      </c>
      <c r="J769" s="97" t="s">
        <v>125</v>
      </c>
      <c r="K769" s="97" t="s">
        <v>550</v>
      </c>
      <c r="L769" s="97"/>
      <c r="M769" s="97"/>
      <c r="N769" s="97" t="s">
        <v>551</v>
      </c>
      <c r="O769" s="97" t="s">
        <v>328</v>
      </c>
      <c r="P769" s="97" t="s">
        <v>552</v>
      </c>
      <c r="Q769" s="97" t="s">
        <v>182</v>
      </c>
      <c r="R769" s="97" t="s">
        <v>131</v>
      </c>
      <c r="S769" s="97" t="s">
        <v>149</v>
      </c>
      <c r="T769" s="97" t="s">
        <v>150</v>
      </c>
      <c r="U769" s="97" t="s">
        <v>134</v>
      </c>
      <c r="V769" s="97" t="s">
        <v>135</v>
      </c>
      <c r="W769" s="97" t="s">
        <v>136</v>
      </c>
      <c r="X769" s="97"/>
      <c r="Y769" s="99"/>
      <c r="Z769" s="99"/>
      <c r="AA769" s="99">
        <v>443105</v>
      </c>
      <c r="AB769" s="99">
        <v>443105</v>
      </c>
      <c r="AC769">
        <f t="shared" si="22"/>
        <v>1000</v>
      </c>
      <c r="AD769" t="str">
        <f t="shared" si="23"/>
        <v>303</v>
      </c>
    </row>
    <row r="770" spans="1:30" hidden="1" x14ac:dyDescent="0.25">
      <c r="A770" s="97" t="s">
        <v>547</v>
      </c>
      <c r="B770" s="97" t="s">
        <v>548</v>
      </c>
      <c r="C770" s="97" t="s">
        <v>549</v>
      </c>
      <c r="D770" s="97">
        <v>13201</v>
      </c>
      <c r="E770" s="97" t="s">
        <v>122</v>
      </c>
      <c r="F770" s="98">
        <v>15</v>
      </c>
      <c r="G770" s="98" t="s">
        <v>142</v>
      </c>
      <c r="H770" s="97">
        <v>19</v>
      </c>
      <c r="I770" s="97" t="s">
        <v>124</v>
      </c>
      <c r="J770" s="97" t="s">
        <v>125</v>
      </c>
      <c r="K770" s="97" t="s">
        <v>550</v>
      </c>
      <c r="L770" s="97"/>
      <c r="M770" s="97"/>
      <c r="N770" s="97" t="s">
        <v>551</v>
      </c>
      <c r="O770" s="97" t="s">
        <v>328</v>
      </c>
      <c r="P770" s="97" t="s">
        <v>552</v>
      </c>
      <c r="Q770" s="97" t="s">
        <v>152</v>
      </c>
      <c r="R770" s="97" t="s">
        <v>131</v>
      </c>
      <c r="S770" s="97" t="s">
        <v>149</v>
      </c>
      <c r="T770" s="97" t="s">
        <v>150</v>
      </c>
      <c r="U770" s="97" t="s">
        <v>134</v>
      </c>
      <c r="V770" s="97" t="s">
        <v>135</v>
      </c>
      <c r="W770" s="97" t="s">
        <v>136</v>
      </c>
      <c r="X770" s="97"/>
      <c r="Y770" s="99"/>
      <c r="Z770" s="99"/>
      <c r="AA770" s="99">
        <v>168828</v>
      </c>
      <c r="AB770" s="99">
        <v>168828</v>
      </c>
      <c r="AC770">
        <f t="shared" si="22"/>
        <v>1000</v>
      </c>
      <c r="AD770" t="str">
        <f t="shared" si="23"/>
        <v>303</v>
      </c>
    </row>
    <row r="771" spans="1:30" hidden="1" x14ac:dyDescent="0.25">
      <c r="A771" s="97" t="s">
        <v>547</v>
      </c>
      <c r="B771" s="97" t="s">
        <v>548</v>
      </c>
      <c r="C771" s="97" t="s">
        <v>549</v>
      </c>
      <c r="D771" s="97">
        <v>13203</v>
      </c>
      <c r="E771" s="97" t="s">
        <v>122</v>
      </c>
      <c r="F771" s="98">
        <v>15</v>
      </c>
      <c r="G771" s="98" t="s">
        <v>142</v>
      </c>
      <c r="H771" s="97">
        <v>19</v>
      </c>
      <c r="I771" s="97" t="s">
        <v>124</v>
      </c>
      <c r="J771" s="97" t="s">
        <v>125</v>
      </c>
      <c r="K771" s="97" t="s">
        <v>550</v>
      </c>
      <c r="L771" s="97"/>
      <c r="M771" s="97"/>
      <c r="N771" s="97" t="s">
        <v>551</v>
      </c>
      <c r="O771" s="97" t="s">
        <v>328</v>
      </c>
      <c r="P771" s="97" t="s">
        <v>552</v>
      </c>
      <c r="Q771" s="97" t="s">
        <v>153</v>
      </c>
      <c r="R771" s="97" t="s">
        <v>131</v>
      </c>
      <c r="S771" s="97" t="s">
        <v>149</v>
      </c>
      <c r="T771" s="97" t="s">
        <v>150</v>
      </c>
      <c r="U771" s="97" t="s">
        <v>134</v>
      </c>
      <c r="V771" s="97" t="s">
        <v>135</v>
      </c>
      <c r="W771" s="97" t="s">
        <v>136</v>
      </c>
      <c r="X771" s="97"/>
      <c r="Y771" s="99"/>
      <c r="Z771" s="99"/>
      <c r="AA771" s="99">
        <v>675312</v>
      </c>
      <c r="AB771" s="99">
        <v>675312</v>
      </c>
      <c r="AC771">
        <f t="shared" ref="AC771:AC834" si="24">MID(D771,1,1)*1000</f>
        <v>1000</v>
      </c>
      <c r="AD771" t="str">
        <f t="shared" ref="AD771:AD834" si="25">MID(A771,6,3)</f>
        <v>303</v>
      </c>
    </row>
    <row r="772" spans="1:30" hidden="1" x14ac:dyDescent="0.25">
      <c r="A772" s="97" t="s">
        <v>547</v>
      </c>
      <c r="B772" s="97" t="s">
        <v>548</v>
      </c>
      <c r="C772" s="97" t="s">
        <v>549</v>
      </c>
      <c r="D772" s="97">
        <v>14101</v>
      </c>
      <c r="E772" s="97" t="s">
        <v>122</v>
      </c>
      <c r="F772" s="98">
        <v>15</v>
      </c>
      <c r="G772" s="98" t="s">
        <v>142</v>
      </c>
      <c r="H772" s="97">
        <v>19</v>
      </c>
      <c r="I772" s="97" t="s">
        <v>124</v>
      </c>
      <c r="J772" s="97" t="s">
        <v>125</v>
      </c>
      <c r="K772" s="97" t="s">
        <v>550</v>
      </c>
      <c r="L772" s="97"/>
      <c r="M772" s="97"/>
      <c r="N772" s="97" t="s">
        <v>551</v>
      </c>
      <c r="O772" s="97" t="s">
        <v>328</v>
      </c>
      <c r="P772" s="97" t="s">
        <v>552</v>
      </c>
      <c r="Q772" s="97" t="s">
        <v>154</v>
      </c>
      <c r="R772" s="97" t="s">
        <v>131</v>
      </c>
      <c r="S772" s="97" t="s">
        <v>149</v>
      </c>
      <c r="T772" s="97" t="s">
        <v>150</v>
      </c>
      <c r="U772" s="97" t="s">
        <v>134</v>
      </c>
      <c r="V772" s="97" t="s">
        <v>135</v>
      </c>
      <c r="W772" s="97" t="s">
        <v>136</v>
      </c>
      <c r="X772" s="97"/>
      <c r="Y772" s="99"/>
      <c r="Z772" s="99"/>
      <c r="AA772" s="99">
        <v>222852.96</v>
      </c>
      <c r="AB772" s="99">
        <v>222852.96</v>
      </c>
      <c r="AC772">
        <f t="shared" si="24"/>
        <v>1000</v>
      </c>
      <c r="AD772" t="str">
        <f t="shared" si="25"/>
        <v>303</v>
      </c>
    </row>
    <row r="773" spans="1:30" hidden="1" x14ac:dyDescent="0.25">
      <c r="A773" s="97" t="s">
        <v>547</v>
      </c>
      <c r="B773" s="97" t="s">
        <v>548</v>
      </c>
      <c r="C773" s="97" t="s">
        <v>549</v>
      </c>
      <c r="D773" s="97">
        <v>14103</v>
      </c>
      <c r="E773" s="97" t="s">
        <v>122</v>
      </c>
      <c r="F773" s="98">
        <v>15</v>
      </c>
      <c r="G773" s="98" t="s">
        <v>142</v>
      </c>
      <c r="H773" s="97">
        <v>19</v>
      </c>
      <c r="I773" s="97" t="s">
        <v>124</v>
      </c>
      <c r="J773" s="97" t="s">
        <v>125</v>
      </c>
      <c r="K773" s="97" t="s">
        <v>550</v>
      </c>
      <c r="L773" s="97"/>
      <c r="M773" s="97"/>
      <c r="N773" s="97" t="s">
        <v>551</v>
      </c>
      <c r="O773" s="97" t="s">
        <v>328</v>
      </c>
      <c r="P773" s="97" t="s">
        <v>552</v>
      </c>
      <c r="Q773" s="97" t="s">
        <v>155</v>
      </c>
      <c r="R773" s="97" t="s">
        <v>131</v>
      </c>
      <c r="S773" s="97" t="s">
        <v>149</v>
      </c>
      <c r="T773" s="97" t="s">
        <v>150</v>
      </c>
      <c r="U773" s="97" t="s">
        <v>134</v>
      </c>
      <c r="V773" s="97" t="s">
        <v>135</v>
      </c>
      <c r="W773" s="97" t="s">
        <v>136</v>
      </c>
      <c r="X773" s="97"/>
      <c r="Y773" s="99"/>
      <c r="Z773" s="99"/>
      <c r="AA773" s="99">
        <v>91167.12</v>
      </c>
      <c r="AB773" s="99">
        <v>91167.12</v>
      </c>
      <c r="AC773">
        <f t="shared" si="24"/>
        <v>1000</v>
      </c>
      <c r="AD773" t="str">
        <f t="shared" si="25"/>
        <v>303</v>
      </c>
    </row>
    <row r="774" spans="1:30" hidden="1" x14ac:dyDescent="0.25">
      <c r="A774" s="97" t="s">
        <v>547</v>
      </c>
      <c r="B774" s="97" t="s">
        <v>548</v>
      </c>
      <c r="C774" s="97" t="s">
        <v>549</v>
      </c>
      <c r="D774" s="97">
        <v>14201</v>
      </c>
      <c r="E774" s="97" t="s">
        <v>122</v>
      </c>
      <c r="F774" s="98">
        <v>15</v>
      </c>
      <c r="G774" s="98" t="s">
        <v>142</v>
      </c>
      <c r="H774" s="97">
        <v>19</v>
      </c>
      <c r="I774" s="97" t="s">
        <v>124</v>
      </c>
      <c r="J774" s="97" t="s">
        <v>125</v>
      </c>
      <c r="K774" s="97" t="s">
        <v>550</v>
      </c>
      <c r="L774" s="97"/>
      <c r="M774" s="97"/>
      <c r="N774" s="97" t="s">
        <v>551</v>
      </c>
      <c r="O774" s="97" t="s">
        <v>328</v>
      </c>
      <c r="P774" s="97" t="s">
        <v>552</v>
      </c>
      <c r="Q774" s="97" t="s">
        <v>156</v>
      </c>
      <c r="R774" s="97" t="s">
        <v>131</v>
      </c>
      <c r="S774" s="97" t="s">
        <v>149</v>
      </c>
      <c r="T774" s="97" t="s">
        <v>150</v>
      </c>
      <c r="U774" s="97" t="s">
        <v>134</v>
      </c>
      <c r="V774" s="97" t="s">
        <v>135</v>
      </c>
      <c r="W774" s="97" t="s">
        <v>136</v>
      </c>
      <c r="X774" s="97"/>
      <c r="Y774" s="99"/>
      <c r="Z774" s="99"/>
      <c r="AA774" s="99">
        <v>202593.6</v>
      </c>
      <c r="AB774" s="99">
        <v>202593.6</v>
      </c>
      <c r="AC774">
        <f t="shared" si="24"/>
        <v>1000</v>
      </c>
      <c r="AD774" t="str">
        <f t="shared" si="25"/>
        <v>303</v>
      </c>
    </row>
    <row r="775" spans="1:30" hidden="1" x14ac:dyDescent="0.25">
      <c r="A775" s="97" t="s">
        <v>547</v>
      </c>
      <c r="B775" s="97" t="s">
        <v>548</v>
      </c>
      <c r="C775" s="97" t="s">
        <v>549</v>
      </c>
      <c r="D775" s="97">
        <v>14301</v>
      </c>
      <c r="E775" s="97" t="s">
        <v>122</v>
      </c>
      <c r="F775" s="98">
        <v>15</v>
      </c>
      <c r="G775" s="98" t="s">
        <v>142</v>
      </c>
      <c r="H775" s="97">
        <v>19</v>
      </c>
      <c r="I775" s="97" t="s">
        <v>124</v>
      </c>
      <c r="J775" s="97" t="s">
        <v>125</v>
      </c>
      <c r="K775" s="97" t="s">
        <v>550</v>
      </c>
      <c r="L775" s="97"/>
      <c r="M775" s="97"/>
      <c r="N775" s="97" t="s">
        <v>551</v>
      </c>
      <c r="O775" s="97" t="s">
        <v>328</v>
      </c>
      <c r="P775" s="97" t="s">
        <v>552</v>
      </c>
      <c r="Q775" s="97" t="s">
        <v>178</v>
      </c>
      <c r="R775" s="97" t="s">
        <v>131</v>
      </c>
      <c r="S775" s="97" t="s">
        <v>149</v>
      </c>
      <c r="T775" s="97" t="s">
        <v>150</v>
      </c>
      <c r="U775" s="97" t="s">
        <v>134</v>
      </c>
      <c r="V775" s="97" t="s">
        <v>135</v>
      </c>
      <c r="W775" s="97" t="s">
        <v>136</v>
      </c>
      <c r="X775" s="97"/>
      <c r="Y775" s="99"/>
      <c r="Z775" s="99"/>
      <c r="AA775" s="99">
        <v>243112.31999999998</v>
      </c>
      <c r="AB775" s="99">
        <v>243112.32000000001</v>
      </c>
      <c r="AC775">
        <f t="shared" si="24"/>
        <v>1000</v>
      </c>
      <c r="AD775" t="str">
        <f t="shared" si="25"/>
        <v>303</v>
      </c>
    </row>
    <row r="776" spans="1:30" hidden="1" x14ac:dyDescent="0.25">
      <c r="A776" t="s">
        <v>547</v>
      </c>
      <c r="B776" t="s">
        <v>548</v>
      </c>
      <c r="C776" t="s">
        <v>549</v>
      </c>
      <c r="D776" t="s">
        <v>186</v>
      </c>
      <c r="E776" t="s">
        <v>122</v>
      </c>
      <c r="F776" t="s">
        <v>159</v>
      </c>
      <c r="G776" t="s">
        <v>160</v>
      </c>
      <c r="H776" t="s">
        <v>143</v>
      </c>
      <c r="I776" t="s">
        <v>124</v>
      </c>
      <c r="J776" t="s">
        <v>125</v>
      </c>
      <c r="K776" t="s">
        <v>550</v>
      </c>
      <c r="N776" t="s">
        <v>551</v>
      </c>
      <c r="O776" t="s">
        <v>328</v>
      </c>
      <c r="P776" t="s">
        <v>552</v>
      </c>
      <c r="Q776" t="s">
        <v>188</v>
      </c>
      <c r="R776" t="s">
        <v>131</v>
      </c>
      <c r="S776" t="s">
        <v>164</v>
      </c>
      <c r="T776" t="s">
        <v>165</v>
      </c>
      <c r="U776" t="s">
        <v>151</v>
      </c>
      <c r="V776" t="s">
        <v>135</v>
      </c>
      <c r="W776" t="s">
        <v>136</v>
      </c>
      <c r="X776" t="s">
        <v>553</v>
      </c>
      <c r="Y776" s="94">
        <v>8299</v>
      </c>
      <c r="Z776" s="94">
        <v>6070.7000000000007</v>
      </c>
      <c r="AA776" s="94">
        <v>8500</v>
      </c>
      <c r="AB776" s="94">
        <v>8500</v>
      </c>
      <c r="AC776">
        <f t="shared" si="24"/>
        <v>2000</v>
      </c>
      <c r="AD776" t="str">
        <f t="shared" si="25"/>
        <v>303</v>
      </c>
    </row>
    <row r="777" spans="1:30" hidden="1" x14ac:dyDescent="0.25">
      <c r="A777" t="s">
        <v>547</v>
      </c>
      <c r="B777" t="s">
        <v>548</v>
      </c>
      <c r="C777" t="s">
        <v>549</v>
      </c>
      <c r="D777" t="s">
        <v>198</v>
      </c>
      <c r="E777" t="s">
        <v>122</v>
      </c>
      <c r="F777" t="s">
        <v>159</v>
      </c>
      <c r="G777" t="s">
        <v>160</v>
      </c>
      <c r="H777" t="s">
        <v>143</v>
      </c>
      <c r="I777" t="s">
        <v>124</v>
      </c>
      <c r="J777" t="s">
        <v>125</v>
      </c>
      <c r="K777" t="s">
        <v>550</v>
      </c>
      <c r="N777" t="s">
        <v>551</v>
      </c>
      <c r="O777" t="s">
        <v>328</v>
      </c>
      <c r="P777" t="s">
        <v>552</v>
      </c>
      <c r="Q777" t="s">
        <v>199</v>
      </c>
      <c r="R777" t="s">
        <v>131</v>
      </c>
      <c r="S777" t="s">
        <v>164</v>
      </c>
      <c r="T777" t="s">
        <v>165</v>
      </c>
      <c r="U777" t="s">
        <v>151</v>
      </c>
      <c r="V777" t="s">
        <v>135</v>
      </c>
      <c r="W777" t="s">
        <v>136</v>
      </c>
      <c r="X777" t="s">
        <v>553</v>
      </c>
      <c r="Y777" s="94">
        <v>3000</v>
      </c>
      <c r="Z777" s="94">
        <v>2966.7799999999997</v>
      </c>
      <c r="AA777" s="94">
        <v>5000</v>
      </c>
      <c r="AB777" s="94">
        <v>5000</v>
      </c>
      <c r="AC777">
        <f t="shared" si="24"/>
        <v>2000</v>
      </c>
      <c r="AD777" t="str">
        <f t="shared" si="25"/>
        <v>303</v>
      </c>
    </row>
    <row r="778" spans="1:30" hidden="1" x14ac:dyDescent="0.25">
      <c r="A778" t="s">
        <v>547</v>
      </c>
      <c r="B778" t="s">
        <v>548</v>
      </c>
      <c r="C778" t="s">
        <v>549</v>
      </c>
      <c r="D778" t="s">
        <v>200</v>
      </c>
      <c r="E778" t="s">
        <v>122</v>
      </c>
      <c r="F778" t="s">
        <v>159</v>
      </c>
      <c r="G778" t="s">
        <v>160</v>
      </c>
      <c r="H778" t="s">
        <v>143</v>
      </c>
      <c r="I778" t="s">
        <v>124</v>
      </c>
      <c r="J778" t="s">
        <v>125</v>
      </c>
      <c r="K778" t="s">
        <v>550</v>
      </c>
      <c r="N778" t="s">
        <v>551</v>
      </c>
      <c r="O778" t="s">
        <v>328</v>
      </c>
      <c r="P778" t="s">
        <v>552</v>
      </c>
      <c r="Q778" t="s">
        <v>201</v>
      </c>
      <c r="R778" t="s">
        <v>131</v>
      </c>
      <c r="S778" t="s">
        <v>164</v>
      </c>
      <c r="T778" t="s">
        <v>165</v>
      </c>
      <c r="U778" t="s">
        <v>151</v>
      </c>
      <c r="V778" t="s">
        <v>135</v>
      </c>
      <c r="W778" t="s">
        <v>136</v>
      </c>
      <c r="X778" t="s">
        <v>553</v>
      </c>
      <c r="Y778" s="94">
        <v>4000</v>
      </c>
      <c r="Z778" s="94">
        <v>2436.1999999999998</v>
      </c>
      <c r="AA778" s="94">
        <v>8000</v>
      </c>
      <c r="AB778" s="94">
        <v>8000</v>
      </c>
      <c r="AC778">
        <f t="shared" si="24"/>
        <v>2000</v>
      </c>
      <c r="AD778" t="str">
        <f t="shared" si="25"/>
        <v>303</v>
      </c>
    </row>
    <row r="779" spans="1:30" hidden="1" x14ac:dyDescent="0.25">
      <c r="A779" t="s">
        <v>547</v>
      </c>
      <c r="B779" t="s">
        <v>548</v>
      </c>
      <c r="C779" t="s">
        <v>549</v>
      </c>
      <c r="D779" t="s">
        <v>206</v>
      </c>
      <c r="E779" t="s">
        <v>122</v>
      </c>
      <c r="F779" t="s">
        <v>159</v>
      </c>
      <c r="G779" t="s">
        <v>160</v>
      </c>
      <c r="H779" t="s">
        <v>143</v>
      </c>
      <c r="I779" t="s">
        <v>124</v>
      </c>
      <c r="J779" t="s">
        <v>125</v>
      </c>
      <c r="K779" t="s">
        <v>550</v>
      </c>
      <c r="N779" t="s">
        <v>551</v>
      </c>
      <c r="O779" t="s">
        <v>328</v>
      </c>
      <c r="P779" t="s">
        <v>552</v>
      </c>
      <c r="Q779" t="s">
        <v>207</v>
      </c>
      <c r="R779" t="s">
        <v>131</v>
      </c>
      <c r="S779" t="s">
        <v>164</v>
      </c>
      <c r="T779" t="s">
        <v>165</v>
      </c>
      <c r="U779" t="s">
        <v>151</v>
      </c>
      <c r="V779" t="s">
        <v>135</v>
      </c>
      <c r="W779" t="s">
        <v>136</v>
      </c>
      <c r="X779" t="s">
        <v>553</v>
      </c>
      <c r="Y779" s="94">
        <v>2526</v>
      </c>
      <c r="Z779" s="94">
        <v>1026</v>
      </c>
      <c r="AA779" s="94">
        <v>5000</v>
      </c>
      <c r="AB779" s="94">
        <v>5000</v>
      </c>
      <c r="AC779">
        <f t="shared" si="24"/>
        <v>2000</v>
      </c>
      <c r="AD779" t="str">
        <f t="shared" si="25"/>
        <v>303</v>
      </c>
    </row>
    <row r="780" spans="1:30" hidden="1" x14ac:dyDescent="0.25">
      <c r="A780" t="s">
        <v>547</v>
      </c>
      <c r="B780" t="s">
        <v>548</v>
      </c>
      <c r="C780" t="s">
        <v>549</v>
      </c>
      <c r="D780" t="s">
        <v>214</v>
      </c>
      <c r="E780" t="s">
        <v>122</v>
      </c>
      <c r="F780" t="s">
        <v>159</v>
      </c>
      <c r="G780" t="s">
        <v>160</v>
      </c>
      <c r="H780" t="s">
        <v>143</v>
      </c>
      <c r="I780" t="s">
        <v>124</v>
      </c>
      <c r="J780" t="s">
        <v>125</v>
      </c>
      <c r="K780" t="s">
        <v>550</v>
      </c>
      <c r="N780" t="s">
        <v>551</v>
      </c>
      <c r="O780" t="s">
        <v>328</v>
      </c>
      <c r="P780" t="s">
        <v>552</v>
      </c>
      <c r="Q780" t="s">
        <v>215</v>
      </c>
      <c r="R780" t="s">
        <v>131</v>
      </c>
      <c r="S780" t="s">
        <v>164</v>
      </c>
      <c r="T780" t="s">
        <v>165</v>
      </c>
      <c r="U780" t="s">
        <v>151</v>
      </c>
      <c r="V780" t="s">
        <v>135</v>
      </c>
      <c r="W780" t="s">
        <v>136</v>
      </c>
      <c r="X780" t="s">
        <v>553</v>
      </c>
      <c r="Y780" s="94">
        <v>24000</v>
      </c>
      <c r="Z780" s="94">
        <v>34634.550000000003</v>
      </c>
      <c r="AA780" s="94">
        <v>60000</v>
      </c>
      <c r="AB780" s="94">
        <v>60000</v>
      </c>
      <c r="AC780">
        <f t="shared" si="24"/>
        <v>2000</v>
      </c>
      <c r="AD780" t="str">
        <f t="shared" si="25"/>
        <v>303</v>
      </c>
    </row>
    <row r="781" spans="1:30" hidden="1" x14ac:dyDescent="0.25">
      <c r="A781" t="s">
        <v>547</v>
      </c>
      <c r="B781" t="s">
        <v>548</v>
      </c>
      <c r="C781" t="s">
        <v>549</v>
      </c>
      <c r="D781" t="s">
        <v>242</v>
      </c>
      <c r="E781" t="s">
        <v>122</v>
      </c>
      <c r="F781" t="s">
        <v>159</v>
      </c>
      <c r="G781" t="s">
        <v>160</v>
      </c>
      <c r="H781" t="s">
        <v>143</v>
      </c>
      <c r="I781" t="s">
        <v>124</v>
      </c>
      <c r="J781" t="s">
        <v>125</v>
      </c>
      <c r="K781" t="s">
        <v>550</v>
      </c>
      <c r="N781" t="s">
        <v>551</v>
      </c>
      <c r="O781" t="s">
        <v>328</v>
      </c>
      <c r="P781" t="s">
        <v>552</v>
      </c>
      <c r="Q781" t="s">
        <v>243</v>
      </c>
      <c r="R781" t="s">
        <v>131</v>
      </c>
      <c r="S781" t="s">
        <v>164</v>
      </c>
      <c r="T781" t="s">
        <v>165</v>
      </c>
      <c r="U781" t="s">
        <v>151</v>
      </c>
      <c r="V781" t="s">
        <v>135</v>
      </c>
      <c r="W781" t="s">
        <v>136</v>
      </c>
      <c r="X781" t="s">
        <v>553</v>
      </c>
      <c r="Y781" s="94">
        <v>3000</v>
      </c>
      <c r="Z781" s="94">
        <v>0</v>
      </c>
      <c r="AA781" s="94">
        <v>5000</v>
      </c>
      <c r="AB781" s="94">
        <v>5000</v>
      </c>
      <c r="AC781">
        <f t="shared" si="24"/>
        <v>3000</v>
      </c>
      <c r="AD781" t="str">
        <f t="shared" si="25"/>
        <v>303</v>
      </c>
    </row>
    <row r="782" spans="1:30" hidden="1" x14ac:dyDescent="0.25">
      <c r="A782" t="s">
        <v>547</v>
      </c>
      <c r="B782" t="s">
        <v>548</v>
      </c>
      <c r="C782" t="s">
        <v>549</v>
      </c>
      <c r="D782" t="s">
        <v>244</v>
      </c>
      <c r="E782" t="s">
        <v>122</v>
      </c>
      <c r="F782" t="s">
        <v>159</v>
      </c>
      <c r="G782" t="s">
        <v>160</v>
      </c>
      <c r="H782" t="s">
        <v>143</v>
      </c>
      <c r="I782" t="s">
        <v>124</v>
      </c>
      <c r="J782" t="s">
        <v>125</v>
      </c>
      <c r="K782" t="s">
        <v>550</v>
      </c>
      <c r="N782" t="s">
        <v>551</v>
      </c>
      <c r="O782" t="s">
        <v>328</v>
      </c>
      <c r="P782" t="s">
        <v>552</v>
      </c>
      <c r="Q782" t="s">
        <v>245</v>
      </c>
      <c r="R782" t="s">
        <v>131</v>
      </c>
      <c r="S782" t="s">
        <v>164</v>
      </c>
      <c r="T782" t="s">
        <v>165</v>
      </c>
      <c r="U782" t="s">
        <v>151</v>
      </c>
      <c r="V782" t="s">
        <v>135</v>
      </c>
      <c r="W782" t="s">
        <v>136</v>
      </c>
      <c r="X782" t="s">
        <v>553</v>
      </c>
      <c r="Y782" s="94">
        <v>1307671</v>
      </c>
      <c r="Z782" s="94">
        <v>1303070.1333333333</v>
      </c>
      <c r="AA782" s="94">
        <v>1342162.2373333334</v>
      </c>
      <c r="AB782" s="94">
        <v>1342162.24</v>
      </c>
      <c r="AC782">
        <f t="shared" si="24"/>
        <v>3000</v>
      </c>
      <c r="AD782" t="str">
        <f t="shared" si="25"/>
        <v>303</v>
      </c>
    </row>
    <row r="783" spans="1:30" hidden="1" x14ac:dyDescent="0.25">
      <c r="A783" t="s">
        <v>547</v>
      </c>
      <c r="B783" t="s">
        <v>548</v>
      </c>
      <c r="C783" t="s">
        <v>549</v>
      </c>
      <c r="D783" t="s">
        <v>343</v>
      </c>
      <c r="E783" t="s">
        <v>122</v>
      </c>
      <c r="F783" t="s">
        <v>159</v>
      </c>
      <c r="G783" t="s">
        <v>160</v>
      </c>
      <c r="H783" t="s">
        <v>143</v>
      </c>
      <c r="I783" t="s">
        <v>124</v>
      </c>
      <c r="J783" t="s">
        <v>125</v>
      </c>
      <c r="K783" t="s">
        <v>550</v>
      </c>
      <c r="N783" t="s">
        <v>551</v>
      </c>
      <c r="O783" t="s">
        <v>328</v>
      </c>
      <c r="P783" t="s">
        <v>552</v>
      </c>
      <c r="Q783" t="s">
        <v>307</v>
      </c>
      <c r="R783" t="s">
        <v>131</v>
      </c>
      <c r="S783" t="s">
        <v>164</v>
      </c>
      <c r="T783" t="s">
        <v>165</v>
      </c>
      <c r="U783" t="s">
        <v>151</v>
      </c>
      <c r="V783" t="s">
        <v>135</v>
      </c>
      <c r="W783" t="s">
        <v>136</v>
      </c>
      <c r="X783" t="s">
        <v>553</v>
      </c>
      <c r="Y783" s="94">
        <v>0</v>
      </c>
      <c r="Z783" s="94">
        <v>5600000.0000000009</v>
      </c>
      <c r="AA783" s="94">
        <v>5605692.0099999998</v>
      </c>
      <c r="AB783" s="94">
        <v>5605692.0099999998</v>
      </c>
      <c r="AC783">
        <f t="shared" si="24"/>
        <v>3000</v>
      </c>
      <c r="AD783" t="str">
        <f t="shared" si="25"/>
        <v>303</v>
      </c>
    </row>
    <row r="784" spans="1:30" hidden="1" x14ac:dyDescent="0.25">
      <c r="A784" t="s">
        <v>547</v>
      </c>
      <c r="B784" t="s">
        <v>548</v>
      </c>
      <c r="C784" t="s">
        <v>549</v>
      </c>
      <c r="D784" t="s">
        <v>272</v>
      </c>
      <c r="E784" t="s">
        <v>122</v>
      </c>
      <c r="F784" t="s">
        <v>159</v>
      </c>
      <c r="G784" t="s">
        <v>160</v>
      </c>
      <c r="H784" t="s">
        <v>143</v>
      </c>
      <c r="I784" t="s">
        <v>124</v>
      </c>
      <c r="J784" t="s">
        <v>125</v>
      </c>
      <c r="K784" t="s">
        <v>550</v>
      </c>
      <c r="N784" t="s">
        <v>551</v>
      </c>
      <c r="O784" t="s">
        <v>328</v>
      </c>
      <c r="P784" t="s">
        <v>552</v>
      </c>
      <c r="Q784" t="s">
        <v>273</v>
      </c>
      <c r="R784" t="s">
        <v>131</v>
      </c>
      <c r="S784" t="s">
        <v>164</v>
      </c>
      <c r="T784" t="s">
        <v>165</v>
      </c>
      <c r="U784" t="s">
        <v>151</v>
      </c>
      <c r="V784" t="s">
        <v>135</v>
      </c>
      <c r="W784" t="s">
        <v>136</v>
      </c>
      <c r="X784" t="s">
        <v>553</v>
      </c>
      <c r="Y784" s="94">
        <v>0</v>
      </c>
      <c r="Z784" s="94">
        <v>0</v>
      </c>
      <c r="AA784" s="94">
        <v>15000</v>
      </c>
      <c r="AB784" s="94">
        <v>15000</v>
      </c>
      <c r="AC784">
        <f t="shared" si="24"/>
        <v>3000</v>
      </c>
      <c r="AD784" t="str">
        <f t="shared" si="25"/>
        <v>303</v>
      </c>
    </row>
    <row r="785" spans="1:30" hidden="1" x14ac:dyDescent="0.25">
      <c r="A785" t="s">
        <v>547</v>
      </c>
      <c r="B785" t="s">
        <v>548</v>
      </c>
      <c r="C785" t="s">
        <v>549</v>
      </c>
      <c r="D785" t="s">
        <v>276</v>
      </c>
      <c r="E785" t="s">
        <v>122</v>
      </c>
      <c r="F785" t="s">
        <v>159</v>
      </c>
      <c r="G785" t="s">
        <v>160</v>
      </c>
      <c r="H785" t="s">
        <v>304</v>
      </c>
      <c r="I785" t="s">
        <v>124</v>
      </c>
      <c r="J785" t="s">
        <v>125</v>
      </c>
      <c r="K785" t="s">
        <v>550</v>
      </c>
      <c r="N785" t="s">
        <v>551</v>
      </c>
      <c r="O785" t="s">
        <v>328</v>
      </c>
      <c r="P785" t="s">
        <v>552</v>
      </c>
      <c r="Q785" t="s">
        <v>277</v>
      </c>
      <c r="R785" t="s">
        <v>131</v>
      </c>
      <c r="S785" t="s">
        <v>164</v>
      </c>
      <c r="T785" t="s">
        <v>165</v>
      </c>
      <c r="U785" t="s">
        <v>134</v>
      </c>
      <c r="V785" t="s">
        <v>135</v>
      </c>
      <c r="W785" t="s">
        <v>136</v>
      </c>
      <c r="X785" t="s">
        <v>554</v>
      </c>
      <c r="AA785" s="94">
        <v>10000</v>
      </c>
      <c r="AB785" s="94">
        <v>10000</v>
      </c>
      <c r="AC785">
        <f t="shared" si="24"/>
        <v>3000</v>
      </c>
      <c r="AD785" t="str">
        <f t="shared" si="25"/>
        <v>303</v>
      </c>
    </row>
    <row r="786" spans="1:30" hidden="1" x14ac:dyDescent="0.25">
      <c r="A786" t="s">
        <v>547</v>
      </c>
      <c r="B786" t="s">
        <v>548</v>
      </c>
      <c r="C786" t="s">
        <v>549</v>
      </c>
      <c r="D786" t="s">
        <v>278</v>
      </c>
      <c r="E786" t="s">
        <v>122</v>
      </c>
      <c r="F786" t="s">
        <v>159</v>
      </c>
      <c r="G786" t="s">
        <v>160</v>
      </c>
      <c r="H786" t="s">
        <v>143</v>
      </c>
      <c r="I786" t="s">
        <v>124</v>
      </c>
      <c r="J786" t="s">
        <v>125</v>
      </c>
      <c r="K786" t="s">
        <v>550</v>
      </c>
      <c r="N786" t="s">
        <v>551</v>
      </c>
      <c r="O786" t="s">
        <v>328</v>
      </c>
      <c r="P786" t="s">
        <v>552</v>
      </c>
      <c r="Q786" t="s">
        <v>279</v>
      </c>
      <c r="R786" t="s">
        <v>131</v>
      </c>
      <c r="S786" t="s">
        <v>164</v>
      </c>
      <c r="T786" t="s">
        <v>165</v>
      </c>
      <c r="U786" t="s">
        <v>151</v>
      </c>
      <c r="V786" t="s">
        <v>135</v>
      </c>
      <c r="W786" t="s">
        <v>136</v>
      </c>
      <c r="X786" t="s">
        <v>553</v>
      </c>
      <c r="Y786" s="94">
        <v>6797</v>
      </c>
      <c r="Z786" s="94">
        <v>0</v>
      </c>
      <c r="AA786" s="94">
        <v>0</v>
      </c>
      <c r="AB786" s="94">
        <v>0</v>
      </c>
      <c r="AC786">
        <f t="shared" si="24"/>
        <v>3000</v>
      </c>
      <c r="AD786" t="str">
        <f t="shared" si="25"/>
        <v>303</v>
      </c>
    </row>
    <row r="787" spans="1:30" hidden="1" x14ac:dyDescent="0.25">
      <c r="A787" t="s">
        <v>547</v>
      </c>
      <c r="B787" t="s">
        <v>548</v>
      </c>
      <c r="C787" t="s">
        <v>549</v>
      </c>
      <c r="D787" t="s">
        <v>555</v>
      </c>
      <c r="E787" t="s">
        <v>122</v>
      </c>
      <c r="F787" t="s">
        <v>159</v>
      </c>
      <c r="G787" t="s">
        <v>160</v>
      </c>
      <c r="H787" t="s">
        <v>143</v>
      </c>
      <c r="I787" t="s">
        <v>124</v>
      </c>
      <c r="J787" t="s">
        <v>125</v>
      </c>
      <c r="K787" t="s">
        <v>550</v>
      </c>
      <c r="N787" t="s">
        <v>551</v>
      </c>
      <c r="O787" t="s">
        <v>328</v>
      </c>
      <c r="P787" t="s">
        <v>552</v>
      </c>
      <c r="Q787" t="s">
        <v>556</v>
      </c>
      <c r="R787" t="s">
        <v>131</v>
      </c>
      <c r="S787" t="s">
        <v>164</v>
      </c>
      <c r="T787" t="s">
        <v>165</v>
      </c>
      <c r="U787" t="s">
        <v>151</v>
      </c>
      <c r="V787" t="s">
        <v>135</v>
      </c>
      <c r="W787" t="s">
        <v>136</v>
      </c>
      <c r="X787" t="s">
        <v>553</v>
      </c>
      <c r="Y787" s="94">
        <v>0</v>
      </c>
      <c r="Z787" s="94">
        <v>0</v>
      </c>
      <c r="AA787" s="94">
        <v>36000</v>
      </c>
      <c r="AB787" s="94">
        <v>36000</v>
      </c>
      <c r="AC787">
        <f t="shared" si="24"/>
        <v>3000</v>
      </c>
      <c r="AD787" t="str">
        <f t="shared" si="25"/>
        <v>303</v>
      </c>
    </row>
    <row r="788" spans="1:30" hidden="1" x14ac:dyDescent="0.25">
      <c r="A788" t="s">
        <v>547</v>
      </c>
      <c r="B788" t="s">
        <v>548</v>
      </c>
      <c r="C788" t="s">
        <v>549</v>
      </c>
      <c r="D788" t="s">
        <v>172</v>
      </c>
      <c r="E788" t="s">
        <v>122</v>
      </c>
      <c r="F788" t="s">
        <v>159</v>
      </c>
      <c r="G788" t="s">
        <v>160</v>
      </c>
      <c r="H788" t="s">
        <v>143</v>
      </c>
      <c r="I788" t="s">
        <v>124</v>
      </c>
      <c r="J788" t="s">
        <v>125</v>
      </c>
      <c r="K788" t="s">
        <v>550</v>
      </c>
      <c r="N788" t="s">
        <v>551</v>
      </c>
      <c r="O788" t="s">
        <v>328</v>
      </c>
      <c r="P788" t="s">
        <v>552</v>
      </c>
      <c r="Q788" t="s">
        <v>173</v>
      </c>
      <c r="R788" t="s">
        <v>131</v>
      </c>
      <c r="S788" t="s">
        <v>164</v>
      </c>
      <c r="T788" t="s">
        <v>165</v>
      </c>
      <c r="U788" t="s">
        <v>151</v>
      </c>
      <c r="V788" t="s">
        <v>135</v>
      </c>
      <c r="W788" t="s">
        <v>136</v>
      </c>
      <c r="X788" t="s">
        <v>553</v>
      </c>
      <c r="Y788" s="94">
        <v>30000</v>
      </c>
      <c r="Z788" s="94">
        <v>3193.25</v>
      </c>
      <c r="AA788" s="94">
        <v>55000</v>
      </c>
      <c r="AB788" s="94">
        <v>55000</v>
      </c>
      <c r="AC788">
        <f t="shared" si="24"/>
        <v>3000</v>
      </c>
      <c r="AD788" t="str">
        <f t="shared" si="25"/>
        <v>303</v>
      </c>
    </row>
    <row r="789" spans="1:30" hidden="1" x14ac:dyDescent="0.25">
      <c r="A789" t="s">
        <v>547</v>
      </c>
      <c r="B789" t="s">
        <v>548</v>
      </c>
      <c r="C789" t="s">
        <v>549</v>
      </c>
      <c r="D789" t="s">
        <v>174</v>
      </c>
      <c r="E789" t="s">
        <v>122</v>
      </c>
      <c r="F789" t="s">
        <v>159</v>
      </c>
      <c r="G789" t="s">
        <v>160</v>
      </c>
      <c r="H789" t="s">
        <v>143</v>
      </c>
      <c r="I789" t="s">
        <v>124</v>
      </c>
      <c r="J789" t="s">
        <v>125</v>
      </c>
      <c r="K789" t="s">
        <v>550</v>
      </c>
      <c r="N789" t="s">
        <v>551</v>
      </c>
      <c r="O789" t="s">
        <v>328</v>
      </c>
      <c r="P789" t="s">
        <v>552</v>
      </c>
      <c r="Q789" t="s">
        <v>175</v>
      </c>
      <c r="R789" t="s">
        <v>131</v>
      </c>
      <c r="S789" t="s">
        <v>164</v>
      </c>
      <c r="T789" t="s">
        <v>165</v>
      </c>
      <c r="U789" t="s">
        <v>151</v>
      </c>
      <c r="V789" t="s">
        <v>135</v>
      </c>
      <c r="W789" t="s">
        <v>136</v>
      </c>
      <c r="X789" t="s">
        <v>553</v>
      </c>
      <c r="Y789" s="94">
        <v>15000</v>
      </c>
      <c r="Z789" s="94">
        <v>12965.733333333334</v>
      </c>
      <c r="AA789" s="94">
        <v>20000</v>
      </c>
      <c r="AB789" s="94">
        <v>20000</v>
      </c>
      <c r="AC789">
        <f t="shared" si="24"/>
        <v>3000</v>
      </c>
      <c r="AD789" t="str">
        <f t="shared" si="25"/>
        <v>303</v>
      </c>
    </row>
    <row r="790" spans="1:30" hidden="1" x14ac:dyDescent="0.25">
      <c r="A790" s="97" t="s">
        <v>547</v>
      </c>
      <c r="B790" s="97" t="s">
        <v>548</v>
      </c>
      <c r="C790" s="97" t="s">
        <v>549</v>
      </c>
      <c r="D790" s="97" t="s">
        <v>465</v>
      </c>
      <c r="E790" s="97" t="s">
        <v>122</v>
      </c>
      <c r="F790" s="98">
        <v>15</v>
      </c>
      <c r="G790" s="98" t="s">
        <v>142</v>
      </c>
      <c r="H790" s="97">
        <v>19</v>
      </c>
      <c r="I790" s="97" t="s">
        <v>124</v>
      </c>
      <c r="J790" s="97" t="s">
        <v>125</v>
      </c>
      <c r="K790" s="97" t="s">
        <v>550</v>
      </c>
      <c r="L790" s="97"/>
      <c r="M790" s="97"/>
      <c r="N790" s="97" t="s">
        <v>551</v>
      </c>
      <c r="O790" s="97" t="s">
        <v>328</v>
      </c>
      <c r="P790" s="97" t="s">
        <v>552</v>
      </c>
      <c r="Q790" s="97" t="s">
        <v>466</v>
      </c>
      <c r="R790" s="97" t="s">
        <v>131</v>
      </c>
      <c r="S790" s="97" t="s">
        <v>149</v>
      </c>
      <c r="T790" s="97" t="s">
        <v>150</v>
      </c>
      <c r="U790" s="97" t="s">
        <v>134</v>
      </c>
      <c r="V790" s="97" t="s">
        <v>135</v>
      </c>
      <c r="W790" s="97" t="s">
        <v>136</v>
      </c>
      <c r="X790" s="97" t="s">
        <v>553</v>
      </c>
      <c r="Y790" s="99">
        <v>61975.56</v>
      </c>
      <c r="Z790" s="99">
        <v>76975.56</v>
      </c>
      <c r="AA790" s="99">
        <v>36803.07</v>
      </c>
      <c r="AB790" s="99">
        <v>36803.07</v>
      </c>
      <c r="AC790">
        <f t="shared" si="24"/>
        <v>1000</v>
      </c>
      <c r="AD790" t="str">
        <f t="shared" si="25"/>
        <v>303</v>
      </c>
    </row>
    <row r="791" spans="1:30" hidden="1" x14ac:dyDescent="0.25">
      <c r="A791" s="97" t="s">
        <v>557</v>
      </c>
      <c r="B791" s="97">
        <v>227</v>
      </c>
      <c r="C791" s="97" t="s">
        <v>558</v>
      </c>
      <c r="D791" s="97" t="s">
        <v>141</v>
      </c>
      <c r="E791" s="97" t="s">
        <v>122</v>
      </c>
      <c r="F791" s="98">
        <v>15</v>
      </c>
      <c r="G791" s="98" t="s">
        <v>142</v>
      </c>
      <c r="H791" s="97" t="s">
        <v>143</v>
      </c>
      <c r="I791" s="97" t="s">
        <v>124</v>
      </c>
      <c r="J791" s="97" t="s">
        <v>125</v>
      </c>
      <c r="K791" s="97" t="s">
        <v>559</v>
      </c>
      <c r="L791" s="97"/>
      <c r="M791" s="97"/>
      <c r="N791" s="97" t="s">
        <v>560</v>
      </c>
      <c r="O791" s="97" t="s">
        <v>561</v>
      </c>
      <c r="P791" s="97" t="s">
        <v>562</v>
      </c>
      <c r="Q791" s="97" t="s">
        <v>148</v>
      </c>
      <c r="R791" s="97" t="s">
        <v>131</v>
      </c>
      <c r="S791" s="97" t="s">
        <v>149</v>
      </c>
      <c r="T791" s="97" t="s">
        <v>150</v>
      </c>
      <c r="U791" s="97" t="s">
        <v>151</v>
      </c>
      <c r="V791" s="97" t="s">
        <v>135</v>
      </c>
      <c r="W791" s="97" t="s">
        <v>136</v>
      </c>
      <c r="X791" s="97"/>
      <c r="Y791" s="99"/>
      <c r="Z791" s="99"/>
      <c r="AA791" s="99">
        <v>6266136</v>
      </c>
      <c r="AB791" s="99">
        <v>6266136</v>
      </c>
      <c r="AC791">
        <f t="shared" si="24"/>
        <v>1000</v>
      </c>
      <c r="AD791" t="str">
        <f t="shared" si="25"/>
        <v>303</v>
      </c>
    </row>
    <row r="792" spans="1:30" hidden="1" x14ac:dyDescent="0.25">
      <c r="A792" s="97" t="s">
        <v>557</v>
      </c>
      <c r="B792" s="97">
        <v>227</v>
      </c>
      <c r="C792" s="97" t="s">
        <v>558</v>
      </c>
      <c r="D792" s="97">
        <v>12101</v>
      </c>
      <c r="E792" s="97" t="s">
        <v>122</v>
      </c>
      <c r="F792" s="98">
        <v>15</v>
      </c>
      <c r="G792" s="98" t="s">
        <v>142</v>
      </c>
      <c r="H792" s="97">
        <v>19</v>
      </c>
      <c r="I792" s="97" t="s">
        <v>124</v>
      </c>
      <c r="J792" s="97" t="s">
        <v>125</v>
      </c>
      <c r="K792" s="97" t="s">
        <v>559</v>
      </c>
      <c r="L792" s="97"/>
      <c r="M792" s="97"/>
      <c r="N792" s="97" t="s">
        <v>560</v>
      </c>
      <c r="O792" s="97" t="s">
        <v>561</v>
      </c>
      <c r="P792" s="97" t="s">
        <v>562</v>
      </c>
      <c r="Q792" s="97" t="s">
        <v>182</v>
      </c>
      <c r="R792" s="97" t="s">
        <v>131</v>
      </c>
      <c r="S792" s="97" t="s">
        <v>149</v>
      </c>
      <c r="T792" s="97" t="s">
        <v>150</v>
      </c>
      <c r="U792" s="97" t="s">
        <v>134</v>
      </c>
      <c r="V792" s="97" t="s">
        <v>135</v>
      </c>
      <c r="W792" s="97" t="s">
        <v>136</v>
      </c>
      <c r="X792" s="97"/>
      <c r="Y792" s="99"/>
      <c r="Z792" s="99"/>
      <c r="AA792" s="99">
        <v>1874548</v>
      </c>
      <c r="AB792" s="99">
        <v>1874548</v>
      </c>
      <c r="AC792">
        <f t="shared" si="24"/>
        <v>1000</v>
      </c>
      <c r="AD792" t="str">
        <f t="shared" si="25"/>
        <v>303</v>
      </c>
    </row>
    <row r="793" spans="1:30" hidden="1" x14ac:dyDescent="0.25">
      <c r="A793" s="97" t="s">
        <v>557</v>
      </c>
      <c r="B793" s="97">
        <v>227</v>
      </c>
      <c r="C793" s="97" t="s">
        <v>558</v>
      </c>
      <c r="D793" s="97">
        <v>13201</v>
      </c>
      <c r="E793" s="97" t="s">
        <v>122</v>
      </c>
      <c r="F793" s="98">
        <v>15</v>
      </c>
      <c r="G793" s="98" t="s">
        <v>142</v>
      </c>
      <c r="H793" s="97">
        <v>19</v>
      </c>
      <c r="I793" s="97" t="s">
        <v>124</v>
      </c>
      <c r="J793" s="97" t="s">
        <v>125</v>
      </c>
      <c r="K793" s="97" t="s">
        <v>559</v>
      </c>
      <c r="L793" s="97"/>
      <c r="M793" s="97"/>
      <c r="N793" s="97" t="s">
        <v>560</v>
      </c>
      <c r="O793" s="97" t="s">
        <v>561</v>
      </c>
      <c r="P793" s="97" t="s">
        <v>562</v>
      </c>
      <c r="Q793" s="97" t="s">
        <v>152</v>
      </c>
      <c r="R793" s="97" t="s">
        <v>131</v>
      </c>
      <c r="S793" s="97" t="s">
        <v>149</v>
      </c>
      <c r="T793" s="97" t="s">
        <v>150</v>
      </c>
      <c r="U793" s="97" t="s">
        <v>134</v>
      </c>
      <c r="V793" s="97" t="s">
        <v>135</v>
      </c>
      <c r="W793" s="97" t="s">
        <v>136</v>
      </c>
      <c r="X793" s="97"/>
      <c r="Y793" s="99"/>
      <c r="Z793" s="99"/>
      <c r="AA793" s="99">
        <v>261089</v>
      </c>
      <c r="AB793" s="99">
        <v>261089</v>
      </c>
      <c r="AC793">
        <f t="shared" si="24"/>
        <v>1000</v>
      </c>
      <c r="AD793" t="str">
        <f t="shared" si="25"/>
        <v>303</v>
      </c>
    </row>
    <row r="794" spans="1:30" hidden="1" x14ac:dyDescent="0.25">
      <c r="A794" s="97" t="s">
        <v>557</v>
      </c>
      <c r="B794" s="97">
        <v>227</v>
      </c>
      <c r="C794" s="97" t="s">
        <v>558</v>
      </c>
      <c r="D794" s="97">
        <v>13203</v>
      </c>
      <c r="E794" s="97" t="s">
        <v>122</v>
      </c>
      <c r="F794" s="98">
        <v>15</v>
      </c>
      <c r="G794" s="98" t="s">
        <v>142</v>
      </c>
      <c r="H794" s="97">
        <v>19</v>
      </c>
      <c r="I794" s="97" t="s">
        <v>124</v>
      </c>
      <c r="J794" s="97" t="s">
        <v>125</v>
      </c>
      <c r="K794" s="97" t="s">
        <v>559</v>
      </c>
      <c r="L794" s="97"/>
      <c r="M794" s="97"/>
      <c r="N794" s="97" t="s">
        <v>560</v>
      </c>
      <c r="O794" s="97" t="s">
        <v>561</v>
      </c>
      <c r="P794" s="97" t="s">
        <v>562</v>
      </c>
      <c r="Q794" s="97" t="s">
        <v>153</v>
      </c>
      <c r="R794" s="97" t="s">
        <v>131</v>
      </c>
      <c r="S794" s="97" t="s">
        <v>149</v>
      </c>
      <c r="T794" s="97" t="s">
        <v>150</v>
      </c>
      <c r="U794" s="97" t="s">
        <v>134</v>
      </c>
      <c r="V794" s="97" t="s">
        <v>135</v>
      </c>
      <c r="W794" s="97" t="s">
        <v>136</v>
      </c>
      <c r="X794" s="97"/>
      <c r="Y794" s="99"/>
      <c r="Z794" s="99"/>
      <c r="AA794" s="99">
        <v>1044356</v>
      </c>
      <c r="AB794" s="99">
        <v>1044356</v>
      </c>
      <c r="AC794">
        <f t="shared" si="24"/>
        <v>1000</v>
      </c>
      <c r="AD794" t="str">
        <f t="shared" si="25"/>
        <v>303</v>
      </c>
    </row>
    <row r="795" spans="1:30" hidden="1" x14ac:dyDescent="0.25">
      <c r="A795" s="97" t="s">
        <v>557</v>
      </c>
      <c r="B795" s="97">
        <v>227</v>
      </c>
      <c r="C795" s="97" t="s">
        <v>558</v>
      </c>
      <c r="D795" s="97">
        <v>14101</v>
      </c>
      <c r="E795" s="97" t="s">
        <v>122</v>
      </c>
      <c r="F795" s="98">
        <v>15</v>
      </c>
      <c r="G795" s="98" t="s">
        <v>142</v>
      </c>
      <c r="H795" s="97">
        <v>19</v>
      </c>
      <c r="I795" s="97" t="s">
        <v>124</v>
      </c>
      <c r="J795" s="97" t="s">
        <v>125</v>
      </c>
      <c r="K795" s="97" t="s">
        <v>559</v>
      </c>
      <c r="L795" s="97"/>
      <c r="M795" s="97"/>
      <c r="N795" s="97" t="s">
        <v>560</v>
      </c>
      <c r="O795" s="97" t="s">
        <v>561</v>
      </c>
      <c r="P795" s="97" t="s">
        <v>562</v>
      </c>
      <c r="Q795" s="97" t="s">
        <v>154</v>
      </c>
      <c r="R795" s="97" t="s">
        <v>131</v>
      </c>
      <c r="S795" s="97" t="s">
        <v>149</v>
      </c>
      <c r="T795" s="97" t="s">
        <v>150</v>
      </c>
      <c r="U795" s="97" t="s">
        <v>134</v>
      </c>
      <c r="V795" s="97" t="s">
        <v>135</v>
      </c>
      <c r="W795" s="97" t="s">
        <v>136</v>
      </c>
      <c r="X795" s="97"/>
      <c r="Y795" s="99"/>
      <c r="Z795" s="99"/>
      <c r="AA795" s="99">
        <v>344637.48</v>
      </c>
      <c r="AB795" s="99">
        <v>344637.48</v>
      </c>
      <c r="AC795">
        <f t="shared" si="24"/>
        <v>1000</v>
      </c>
      <c r="AD795" t="str">
        <f t="shared" si="25"/>
        <v>303</v>
      </c>
    </row>
    <row r="796" spans="1:30" hidden="1" x14ac:dyDescent="0.25">
      <c r="A796" s="97" t="s">
        <v>557</v>
      </c>
      <c r="B796" s="97">
        <v>227</v>
      </c>
      <c r="C796" s="97" t="s">
        <v>558</v>
      </c>
      <c r="D796" s="97">
        <v>14103</v>
      </c>
      <c r="E796" s="97" t="s">
        <v>122</v>
      </c>
      <c r="F796" s="98">
        <v>15</v>
      </c>
      <c r="G796" s="98" t="s">
        <v>142</v>
      </c>
      <c r="H796" s="97">
        <v>19</v>
      </c>
      <c r="I796" s="97" t="s">
        <v>124</v>
      </c>
      <c r="J796" s="97" t="s">
        <v>125</v>
      </c>
      <c r="K796" s="97" t="s">
        <v>559</v>
      </c>
      <c r="L796" s="97"/>
      <c r="M796" s="97"/>
      <c r="N796" s="97" t="s">
        <v>560</v>
      </c>
      <c r="O796" s="97" t="s">
        <v>561</v>
      </c>
      <c r="P796" s="97" t="s">
        <v>562</v>
      </c>
      <c r="Q796" s="97" t="s">
        <v>155</v>
      </c>
      <c r="R796" s="97" t="s">
        <v>131</v>
      </c>
      <c r="S796" s="97" t="s">
        <v>149</v>
      </c>
      <c r="T796" s="97" t="s">
        <v>150</v>
      </c>
      <c r="U796" s="97" t="s">
        <v>134</v>
      </c>
      <c r="V796" s="97" t="s">
        <v>135</v>
      </c>
      <c r="W796" s="97" t="s">
        <v>136</v>
      </c>
      <c r="X796" s="97"/>
      <c r="Y796" s="99"/>
      <c r="Z796" s="99"/>
      <c r="AA796" s="99">
        <v>140988.06</v>
      </c>
      <c r="AB796" s="99">
        <v>140988.06</v>
      </c>
      <c r="AC796">
        <f t="shared" si="24"/>
        <v>1000</v>
      </c>
      <c r="AD796" t="str">
        <f t="shared" si="25"/>
        <v>303</v>
      </c>
    </row>
    <row r="797" spans="1:30" hidden="1" x14ac:dyDescent="0.25">
      <c r="A797" s="97" t="s">
        <v>557</v>
      </c>
      <c r="B797" s="97">
        <v>227</v>
      </c>
      <c r="C797" s="97" t="s">
        <v>558</v>
      </c>
      <c r="D797" s="97">
        <v>14201</v>
      </c>
      <c r="E797" s="97" t="s">
        <v>122</v>
      </c>
      <c r="F797" s="98">
        <v>15</v>
      </c>
      <c r="G797" s="98" t="s">
        <v>142</v>
      </c>
      <c r="H797" s="97">
        <v>19</v>
      </c>
      <c r="I797" s="97" t="s">
        <v>124</v>
      </c>
      <c r="J797" s="97" t="s">
        <v>125</v>
      </c>
      <c r="K797" s="97" t="s">
        <v>559</v>
      </c>
      <c r="L797" s="97"/>
      <c r="M797" s="97"/>
      <c r="N797" s="97" t="s">
        <v>560</v>
      </c>
      <c r="O797" s="97" t="s">
        <v>561</v>
      </c>
      <c r="P797" s="97" t="s">
        <v>562</v>
      </c>
      <c r="Q797" s="97" t="s">
        <v>156</v>
      </c>
      <c r="R797" s="97" t="s">
        <v>131</v>
      </c>
      <c r="S797" s="97" t="s">
        <v>149</v>
      </c>
      <c r="T797" s="97" t="s">
        <v>150</v>
      </c>
      <c r="U797" s="97" t="s">
        <v>134</v>
      </c>
      <c r="V797" s="97" t="s">
        <v>135</v>
      </c>
      <c r="W797" s="97" t="s">
        <v>136</v>
      </c>
      <c r="X797" s="97"/>
      <c r="Y797" s="99"/>
      <c r="Z797" s="99"/>
      <c r="AA797" s="99">
        <v>313306.8</v>
      </c>
      <c r="AB797" s="99">
        <v>313306.8</v>
      </c>
      <c r="AC797">
        <f t="shared" si="24"/>
        <v>1000</v>
      </c>
      <c r="AD797" t="str">
        <f t="shared" si="25"/>
        <v>303</v>
      </c>
    </row>
    <row r="798" spans="1:30" hidden="1" x14ac:dyDescent="0.25">
      <c r="A798" t="s">
        <v>557</v>
      </c>
      <c r="B798">
        <v>227</v>
      </c>
      <c r="C798" t="s">
        <v>558</v>
      </c>
      <c r="D798" t="s">
        <v>186</v>
      </c>
      <c r="E798" t="s">
        <v>122</v>
      </c>
      <c r="F798" t="s">
        <v>159</v>
      </c>
      <c r="G798" t="s">
        <v>160</v>
      </c>
      <c r="H798" t="s">
        <v>143</v>
      </c>
      <c r="I798" t="s">
        <v>124</v>
      </c>
      <c r="J798" t="s">
        <v>125</v>
      </c>
      <c r="K798" t="s">
        <v>563</v>
      </c>
      <c r="N798" t="s">
        <v>560</v>
      </c>
      <c r="O798" t="s">
        <v>561</v>
      </c>
      <c r="P798" t="s">
        <v>562</v>
      </c>
      <c r="Q798" t="s">
        <v>188</v>
      </c>
      <c r="R798" t="s">
        <v>131</v>
      </c>
      <c r="S798" t="s">
        <v>164</v>
      </c>
      <c r="T798" t="s">
        <v>165</v>
      </c>
      <c r="U798" t="s">
        <v>151</v>
      </c>
      <c r="V798" t="s">
        <v>135</v>
      </c>
      <c r="W798" t="s">
        <v>136</v>
      </c>
      <c r="X798" t="s">
        <v>564</v>
      </c>
      <c r="Y798" s="94">
        <v>12708</v>
      </c>
      <c r="Z798" s="94">
        <v>10272.288333333334</v>
      </c>
      <c r="AA798" s="94">
        <v>0</v>
      </c>
      <c r="AB798" s="94">
        <v>0</v>
      </c>
      <c r="AC798">
        <f t="shared" si="24"/>
        <v>2000</v>
      </c>
      <c r="AD798" t="str">
        <f t="shared" si="25"/>
        <v>303</v>
      </c>
    </row>
    <row r="799" spans="1:30" hidden="1" x14ac:dyDescent="0.25">
      <c r="A799" t="s">
        <v>557</v>
      </c>
      <c r="B799" t="s">
        <v>565</v>
      </c>
      <c r="C799" t="s">
        <v>558</v>
      </c>
      <c r="D799" t="s">
        <v>186</v>
      </c>
      <c r="E799" t="s">
        <v>122</v>
      </c>
      <c r="F799" t="s">
        <v>159</v>
      </c>
      <c r="G799" t="s">
        <v>160</v>
      </c>
      <c r="H799" t="s">
        <v>304</v>
      </c>
      <c r="I799" t="s">
        <v>124</v>
      </c>
      <c r="J799" t="s">
        <v>125</v>
      </c>
      <c r="K799" t="s">
        <v>563</v>
      </c>
      <c r="N799" t="s">
        <v>560</v>
      </c>
      <c r="O799" t="s">
        <v>561</v>
      </c>
      <c r="P799" t="s">
        <v>562</v>
      </c>
      <c r="Q799" t="s">
        <v>188</v>
      </c>
      <c r="R799" t="s">
        <v>131</v>
      </c>
      <c r="S799" t="s">
        <v>164</v>
      </c>
      <c r="T799" t="s">
        <v>165</v>
      </c>
      <c r="U799" t="s">
        <v>134</v>
      </c>
      <c r="V799" t="s">
        <v>135</v>
      </c>
      <c r="W799" t="s">
        <v>136</v>
      </c>
      <c r="X799" t="s">
        <v>566</v>
      </c>
      <c r="AA799" s="94">
        <v>10580.46</v>
      </c>
      <c r="AB799" s="94">
        <v>10580.46</v>
      </c>
      <c r="AC799">
        <f t="shared" si="24"/>
        <v>2000</v>
      </c>
      <c r="AD799" t="str">
        <f t="shared" si="25"/>
        <v>303</v>
      </c>
    </row>
    <row r="800" spans="1:30" hidden="1" x14ac:dyDescent="0.25">
      <c r="A800" t="s">
        <v>557</v>
      </c>
      <c r="B800">
        <v>227</v>
      </c>
      <c r="C800" t="s">
        <v>558</v>
      </c>
      <c r="D800" t="s">
        <v>198</v>
      </c>
      <c r="E800" t="s">
        <v>122</v>
      </c>
      <c r="F800" t="s">
        <v>159</v>
      </c>
      <c r="G800" t="s">
        <v>160</v>
      </c>
      <c r="H800" t="s">
        <v>143</v>
      </c>
      <c r="I800" t="s">
        <v>124</v>
      </c>
      <c r="J800" t="s">
        <v>125</v>
      </c>
      <c r="K800" t="s">
        <v>563</v>
      </c>
      <c r="N800" t="s">
        <v>560</v>
      </c>
      <c r="O800" t="s">
        <v>561</v>
      </c>
      <c r="P800" t="s">
        <v>562</v>
      </c>
      <c r="Q800" t="s">
        <v>199</v>
      </c>
      <c r="R800" t="s">
        <v>131</v>
      </c>
      <c r="S800" t="s">
        <v>164</v>
      </c>
      <c r="T800" t="s">
        <v>165</v>
      </c>
      <c r="U800" t="s">
        <v>151</v>
      </c>
      <c r="V800" t="s">
        <v>135</v>
      </c>
      <c r="W800" t="s">
        <v>136</v>
      </c>
      <c r="X800" t="s">
        <v>564</v>
      </c>
      <c r="Y800" s="94">
        <v>8152</v>
      </c>
      <c r="Z800" s="94">
        <v>7401.06</v>
      </c>
      <c r="AA800" s="94">
        <v>0</v>
      </c>
      <c r="AB800" s="94">
        <v>0</v>
      </c>
      <c r="AC800">
        <f t="shared" si="24"/>
        <v>2000</v>
      </c>
      <c r="AD800" t="str">
        <f t="shared" si="25"/>
        <v>303</v>
      </c>
    </row>
    <row r="801" spans="1:30" hidden="1" x14ac:dyDescent="0.25">
      <c r="A801" t="s">
        <v>557</v>
      </c>
      <c r="B801" t="s">
        <v>565</v>
      </c>
      <c r="C801" t="s">
        <v>558</v>
      </c>
      <c r="D801" t="s">
        <v>198</v>
      </c>
      <c r="E801" t="s">
        <v>122</v>
      </c>
      <c r="F801" t="s">
        <v>159</v>
      </c>
      <c r="G801" t="s">
        <v>160</v>
      </c>
      <c r="H801" t="s">
        <v>304</v>
      </c>
      <c r="I801" t="s">
        <v>124</v>
      </c>
      <c r="J801" t="s">
        <v>125</v>
      </c>
      <c r="K801" t="s">
        <v>563</v>
      </c>
      <c r="N801" t="s">
        <v>560</v>
      </c>
      <c r="O801" t="s">
        <v>561</v>
      </c>
      <c r="P801" t="s">
        <v>562</v>
      </c>
      <c r="Q801" t="s">
        <v>199</v>
      </c>
      <c r="R801" t="s">
        <v>131</v>
      </c>
      <c r="S801" t="s">
        <v>164</v>
      </c>
      <c r="T801" t="s">
        <v>165</v>
      </c>
      <c r="U801" t="s">
        <v>134</v>
      </c>
      <c r="V801" t="s">
        <v>135</v>
      </c>
      <c r="W801" t="s">
        <v>136</v>
      </c>
      <c r="X801" t="s">
        <v>566</v>
      </c>
      <c r="AA801" s="94">
        <v>7623.09</v>
      </c>
      <c r="AB801" s="94">
        <v>7623.09</v>
      </c>
      <c r="AC801">
        <f t="shared" si="24"/>
        <v>2000</v>
      </c>
      <c r="AD801" t="str">
        <f t="shared" si="25"/>
        <v>303</v>
      </c>
    </row>
    <row r="802" spans="1:30" hidden="1" x14ac:dyDescent="0.25">
      <c r="A802" t="s">
        <v>557</v>
      </c>
      <c r="B802">
        <v>227</v>
      </c>
      <c r="C802" t="s">
        <v>558</v>
      </c>
      <c r="D802" t="s">
        <v>200</v>
      </c>
      <c r="E802" t="s">
        <v>122</v>
      </c>
      <c r="F802" t="s">
        <v>159</v>
      </c>
      <c r="G802" t="s">
        <v>160</v>
      </c>
      <c r="H802" t="s">
        <v>143</v>
      </c>
      <c r="I802" t="s">
        <v>124</v>
      </c>
      <c r="J802" t="s">
        <v>125</v>
      </c>
      <c r="K802" t="s">
        <v>563</v>
      </c>
      <c r="N802" t="s">
        <v>560</v>
      </c>
      <c r="O802" t="s">
        <v>561</v>
      </c>
      <c r="P802" t="s">
        <v>562</v>
      </c>
      <c r="Q802" t="s">
        <v>201</v>
      </c>
      <c r="R802" t="s">
        <v>131</v>
      </c>
      <c r="S802" t="s">
        <v>164</v>
      </c>
      <c r="T802" t="s">
        <v>165</v>
      </c>
      <c r="U802" t="s">
        <v>151</v>
      </c>
      <c r="V802" t="s">
        <v>135</v>
      </c>
      <c r="W802" t="s">
        <v>136</v>
      </c>
      <c r="X802" t="s">
        <v>564</v>
      </c>
      <c r="Y802" s="94">
        <v>11830</v>
      </c>
      <c r="Z802" s="94">
        <v>7320</v>
      </c>
      <c r="AA802" s="94">
        <v>0</v>
      </c>
      <c r="AB802" s="94">
        <v>0</v>
      </c>
      <c r="AC802">
        <f t="shared" si="24"/>
        <v>2000</v>
      </c>
      <c r="AD802" t="str">
        <f t="shared" si="25"/>
        <v>303</v>
      </c>
    </row>
    <row r="803" spans="1:30" hidden="1" x14ac:dyDescent="0.25">
      <c r="A803" t="s">
        <v>557</v>
      </c>
      <c r="B803" t="s">
        <v>565</v>
      </c>
      <c r="C803" t="s">
        <v>558</v>
      </c>
      <c r="D803" t="s">
        <v>200</v>
      </c>
      <c r="E803" t="s">
        <v>122</v>
      </c>
      <c r="F803" t="s">
        <v>159</v>
      </c>
      <c r="G803" t="s">
        <v>160</v>
      </c>
      <c r="H803" t="s">
        <v>304</v>
      </c>
      <c r="I803" t="s">
        <v>124</v>
      </c>
      <c r="J803" t="s">
        <v>125</v>
      </c>
      <c r="K803" t="s">
        <v>563</v>
      </c>
      <c r="N803" t="s">
        <v>560</v>
      </c>
      <c r="O803" t="s">
        <v>561</v>
      </c>
      <c r="P803" t="s">
        <v>562</v>
      </c>
      <c r="Q803" t="s">
        <v>201</v>
      </c>
      <c r="R803" t="s">
        <v>131</v>
      </c>
      <c r="S803" t="s">
        <v>164</v>
      </c>
      <c r="T803" t="s">
        <v>165</v>
      </c>
      <c r="U803" t="s">
        <v>134</v>
      </c>
      <c r="V803" t="s">
        <v>135</v>
      </c>
      <c r="W803" t="s">
        <v>136</v>
      </c>
      <c r="X803" t="s">
        <v>566</v>
      </c>
      <c r="AA803" s="94">
        <v>7539.6</v>
      </c>
      <c r="AB803" s="94">
        <v>7539.6</v>
      </c>
      <c r="AC803">
        <f t="shared" si="24"/>
        <v>2000</v>
      </c>
      <c r="AD803" t="str">
        <f t="shared" si="25"/>
        <v>303</v>
      </c>
    </row>
    <row r="804" spans="1:30" hidden="1" x14ac:dyDescent="0.25">
      <c r="A804" t="s">
        <v>557</v>
      </c>
      <c r="B804">
        <v>227</v>
      </c>
      <c r="C804" t="s">
        <v>558</v>
      </c>
      <c r="D804" t="s">
        <v>567</v>
      </c>
      <c r="E804" t="s">
        <v>122</v>
      </c>
      <c r="F804" t="s">
        <v>159</v>
      </c>
      <c r="G804" t="s">
        <v>160</v>
      </c>
      <c r="H804" t="s">
        <v>143</v>
      </c>
      <c r="I804" t="s">
        <v>124</v>
      </c>
      <c r="J804" t="s">
        <v>125</v>
      </c>
      <c r="K804" t="s">
        <v>563</v>
      </c>
      <c r="N804" t="s">
        <v>560</v>
      </c>
      <c r="O804" t="s">
        <v>561</v>
      </c>
      <c r="P804" t="s">
        <v>562</v>
      </c>
      <c r="Q804" t="s">
        <v>568</v>
      </c>
      <c r="R804" t="s">
        <v>131</v>
      </c>
      <c r="S804" t="s">
        <v>164</v>
      </c>
      <c r="T804" t="s">
        <v>165</v>
      </c>
      <c r="U804" t="s">
        <v>151</v>
      </c>
      <c r="V804" t="s">
        <v>135</v>
      </c>
      <c r="W804" t="s">
        <v>136</v>
      </c>
      <c r="X804" t="s">
        <v>564</v>
      </c>
      <c r="Y804" s="94">
        <v>0</v>
      </c>
      <c r="Z804" s="94">
        <v>20000</v>
      </c>
      <c r="AA804" s="94">
        <v>0</v>
      </c>
      <c r="AB804" s="94">
        <v>0</v>
      </c>
      <c r="AC804">
        <f t="shared" si="24"/>
        <v>2000</v>
      </c>
      <c r="AD804" t="str">
        <f t="shared" si="25"/>
        <v>303</v>
      </c>
    </row>
    <row r="805" spans="1:30" hidden="1" x14ac:dyDescent="0.25">
      <c r="A805" t="s">
        <v>557</v>
      </c>
      <c r="B805" t="s">
        <v>565</v>
      </c>
      <c r="C805" t="s">
        <v>558</v>
      </c>
      <c r="D805" t="s">
        <v>567</v>
      </c>
      <c r="E805" t="s">
        <v>122</v>
      </c>
      <c r="F805" t="s">
        <v>159</v>
      </c>
      <c r="G805" t="s">
        <v>160</v>
      </c>
      <c r="H805" t="s">
        <v>304</v>
      </c>
      <c r="I805" t="s">
        <v>124</v>
      </c>
      <c r="J805" t="s">
        <v>125</v>
      </c>
      <c r="K805" t="s">
        <v>563</v>
      </c>
      <c r="N805" t="s">
        <v>560</v>
      </c>
      <c r="O805" t="s">
        <v>561</v>
      </c>
      <c r="P805" t="s">
        <v>562</v>
      </c>
      <c r="Q805" t="s">
        <v>568</v>
      </c>
      <c r="R805" t="s">
        <v>131</v>
      </c>
      <c r="S805" t="s">
        <v>164</v>
      </c>
      <c r="T805" t="s">
        <v>165</v>
      </c>
      <c r="U805" t="s">
        <v>134</v>
      </c>
      <c r="V805" t="s">
        <v>135</v>
      </c>
      <c r="W805" t="s">
        <v>136</v>
      </c>
      <c r="X805" t="s">
        <v>566</v>
      </c>
      <c r="AA805" s="94">
        <v>20600</v>
      </c>
      <c r="AB805" s="94">
        <v>20600</v>
      </c>
      <c r="AC805">
        <f t="shared" si="24"/>
        <v>2000</v>
      </c>
      <c r="AD805" t="str">
        <f t="shared" si="25"/>
        <v>303</v>
      </c>
    </row>
    <row r="806" spans="1:30" hidden="1" x14ac:dyDescent="0.25">
      <c r="A806" t="s">
        <v>557</v>
      </c>
      <c r="B806">
        <v>227</v>
      </c>
      <c r="C806" t="s">
        <v>558</v>
      </c>
      <c r="D806" t="s">
        <v>214</v>
      </c>
      <c r="E806" t="s">
        <v>122</v>
      </c>
      <c r="F806" t="s">
        <v>159</v>
      </c>
      <c r="G806" t="s">
        <v>160</v>
      </c>
      <c r="H806" t="s">
        <v>143</v>
      </c>
      <c r="I806" t="s">
        <v>124</v>
      </c>
      <c r="J806" t="s">
        <v>125</v>
      </c>
      <c r="K806" t="s">
        <v>563</v>
      </c>
      <c r="N806" t="s">
        <v>560</v>
      </c>
      <c r="O806" t="s">
        <v>561</v>
      </c>
      <c r="P806" t="s">
        <v>562</v>
      </c>
      <c r="Q806" t="s">
        <v>215</v>
      </c>
      <c r="R806" t="s">
        <v>131</v>
      </c>
      <c r="S806" t="s">
        <v>164</v>
      </c>
      <c r="T806" t="s">
        <v>165</v>
      </c>
      <c r="U806" t="s">
        <v>151</v>
      </c>
      <c r="V806" t="s">
        <v>135</v>
      </c>
      <c r="W806" t="s">
        <v>136</v>
      </c>
      <c r="X806" t="s">
        <v>564</v>
      </c>
      <c r="Y806" s="94">
        <v>59525</v>
      </c>
      <c r="Z806" s="94">
        <v>47309.75</v>
      </c>
      <c r="AA806" s="94">
        <v>0</v>
      </c>
      <c r="AB806" s="94">
        <v>0</v>
      </c>
      <c r="AC806">
        <f t="shared" si="24"/>
        <v>2000</v>
      </c>
      <c r="AD806" t="str">
        <f t="shared" si="25"/>
        <v>303</v>
      </c>
    </row>
    <row r="807" spans="1:30" hidden="1" x14ac:dyDescent="0.25">
      <c r="A807" t="s">
        <v>557</v>
      </c>
      <c r="B807" t="s">
        <v>565</v>
      </c>
      <c r="C807" t="s">
        <v>558</v>
      </c>
      <c r="D807" t="s">
        <v>214</v>
      </c>
      <c r="E807" t="s">
        <v>122</v>
      </c>
      <c r="F807" t="s">
        <v>159</v>
      </c>
      <c r="G807" t="s">
        <v>160</v>
      </c>
      <c r="H807" t="s">
        <v>304</v>
      </c>
      <c r="I807" t="s">
        <v>124</v>
      </c>
      <c r="J807" t="s">
        <v>125</v>
      </c>
      <c r="K807" t="s">
        <v>563</v>
      </c>
      <c r="N807" t="s">
        <v>560</v>
      </c>
      <c r="O807" t="s">
        <v>561</v>
      </c>
      <c r="P807" t="s">
        <v>562</v>
      </c>
      <c r="Q807" t="s">
        <v>215</v>
      </c>
      <c r="R807" t="s">
        <v>131</v>
      </c>
      <c r="S807" t="s">
        <v>164</v>
      </c>
      <c r="T807" t="s">
        <v>165</v>
      </c>
      <c r="U807" t="s">
        <v>134</v>
      </c>
      <c r="V807" t="s">
        <v>135</v>
      </c>
      <c r="W807" t="s">
        <v>136</v>
      </c>
      <c r="X807" t="s">
        <v>566</v>
      </c>
      <c r="AA807" s="94">
        <v>48729.04</v>
      </c>
      <c r="AB807" s="94">
        <v>48729.04</v>
      </c>
      <c r="AC807">
        <f t="shared" si="24"/>
        <v>2000</v>
      </c>
      <c r="AD807" t="str">
        <f t="shared" si="25"/>
        <v>303</v>
      </c>
    </row>
    <row r="808" spans="1:30" hidden="1" x14ac:dyDescent="0.25">
      <c r="A808" t="s">
        <v>557</v>
      </c>
      <c r="B808">
        <v>227</v>
      </c>
      <c r="C808" t="s">
        <v>558</v>
      </c>
      <c r="D808" t="s">
        <v>242</v>
      </c>
      <c r="E808" t="s">
        <v>122</v>
      </c>
      <c r="F808" t="s">
        <v>159</v>
      </c>
      <c r="G808" t="s">
        <v>160</v>
      </c>
      <c r="H808" t="s">
        <v>143</v>
      </c>
      <c r="I808" t="s">
        <v>124</v>
      </c>
      <c r="J808" t="s">
        <v>125</v>
      </c>
      <c r="K808" t="s">
        <v>563</v>
      </c>
      <c r="N808" t="s">
        <v>560</v>
      </c>
      <c r="O808" t="s">
        <v>561</v>
      </c>
      <c r="P808" t="s">
        <v>562</v>
      </c>
      <c r="Q808" t="s">
        <v>243</v>
      </c>
      <c r="R808" t="s">
        <v>131</v>
      </c>
      <c r="S808" t="s">
        <v>164</v>
      </c>
      <c r="T808" t="s">
        <v>165</v>
      </c>
      <c r="U808" t="s">
        <v>151</v>
      </c>
      <c r="V808" t="s">
        <v>135</v>
      </c>
      <c r="W808" t="s">
        <v>136</v>
      </c>
      <c r="X808" t="s">
        <v>564</v>
      </c>
      <c r="Y808" s="94">
        <v>628</v>
      </c>
      <c r="Z808" s="94">
        <v>0</v>
      </c>
      <c r="AA808" s="94">
        <v>0</v>
      </c>
      <c r="AB808" s="94">
        <v>0</v>
      </c>
      <c r="AC808">
        <f t="shared" si="24"/>
        <v>3000</v>
      </c>
      <c r="AD808" t="str">
        <f t="shared" si="25"/>
        <v>303</v>
      </c>
    </row>
    <row r="809" spans="1:30" hidden="1" x14ac:dyDescent="0.25">
      <c r="A809" t="s">
        <v>557</v>
      </c>
      <c r="B809">
        <v>227</v>
      </c>
      <c r="C809" t="s">
        <v>558</v>
      </c>
      <c r="D809" t="s">
        <v>291</v>
      </c>
      <c r="E809" t="s">
        <v>122</v>
      </c>
      <c r="F809" t="s">
        <v>159</v>
      </c>
      <c r="G809" t="s">
        <v>160</v>
      </c>
      <c r="H809" t="s">
        <v>143</v>
      </c>
      <c r="I809" t="s">
        <v>124</v>
      </c>
      <c r="J809" t="s">
        <v>125</v>
      </c>
      <c r="K809" t="s">
        <v>563</v>
      </c>
      <c r="N809" t="s">
        <v>560</v>
      </c>
      <c r="O809" t="s">
        <v>561</v>
      </c>
      <c r="P809" t="s">
        <v>562</v>
      </c>
      <c r="Q809" t="s">
        <v>169</v>
      </c>
      <c r="R809" t="s">
        <v>131</v>
      </c>
      <c r="S809" t="s">
        <v>164</v>
      </c>
      <c r="T809" t="s">
        <v>165</v>
      </c>
      <c r="U809" t="s">
        <v>151</v>
      </c>
      <c r="V809" t="s">
        <v>135</v>
      </c>
      <c r="W809" t="s">
        <v>136</v>
      </c>
      <c r="X809" t="s">
        <v>564</v>
      </c>
      <c r="Y809" s="94">
        <v>1699</v>
      </c>
      <c r="Z809" s="94">
        <v>0</v>
      </c>
      <c r="AA809" s="94">
        <v>0</v>
      </c>
      <c r="AB809" s="94">
        <v>0</v>
      </c>
      <c r="AC809">
        <f t="shared" si="24"/>
        <v>3000</v>
      </c>
      <c r="AD809" t="str">
        <f t="shared" si="25"/>
        <v>303</v>
      </c>
    </row>
    <row r="810" spans="1:30" hidden="1" x14ac:dyDescent="0.25">
      <c r="A810" t="s">
        <v>557</v>
      </c>
      <c r="B810">
        <v>227</v>
      </c>
      <c r="C810" t="s">
        <v>558</v>
      </c>
      <c r="D810" t="s">
        <v>569</v>
      </c>
      <c r="E810" t="s">
        <v>122</v>
      </c>
      <c r="F810" t="s">
        <v>159</v>
      </c>
      <c r="G810" t="s">
        <v>160</v>
      </c>
      <c r="H810" t="s">
        <v>143</v>
      </c>
      <c r="I810" t="s">
        <v>124</v>
      </c>
      <c r="J810" t="s">
        <v>125</v>
      </c>
      <c r="K810" t="s">
        <v>563</v>
      </c>
      <c r="N810" t="s">
        <v>560</v>
      </c>
      <c r="O810" t="s">
        <v>561</v>
      </c>
      <c r="P810" t="s">
        <v>562</v>
      </c>
      <c r="Q810" t="s">
        <v>570</v>
      </c>
      <c r="R810" t="s">
        <v>131</v>
      </c>
      <c r="S810" t="s">
        <v>164</v>
      </c>
      <c r="T810" t="s">
        <v>165</v>
      </c>
      <c r="U810" t="s">
        <v>151</v>
      </c>
      <c r="V810" t="s">
        <v>135</v>
      </c>
      <c r="W810" t="s">
        <v>136</v>
      </c>
      <c r="X810" t="s">
        <v>564</v>
      </c>
      <c r="Y810" s="94">
        <v>92700</v>
      </c>
      <c r="Z810" s="94">
        <v>30900</v>
      </c>
      <c r="AA810" s="94">
        <v>31827</v>
      </c>
      <c r="AB810" s="94">
        <v>31827</v>
      </c>
      <c r="AC810">
        <f t="shared" si="24"/>
        <v>3000</v>
      </c>
      <c r="AD810" t="str">
        <f t="shared" si="25"/>
        <v>303</v>
      </c>
    </row>
    <row r="811" spans="1:30" hidden="1" x14ac:dyDescent="0.25">
      <c r="A811" t="s">
        <v>557</v>
      </c>
      <c r="B811">
        <v>227</v>
      </c>
      <c r="C811" t="s">
        <v>558</v>
      </c>
      <c r="D811" t="s">
        <v>264</v>
      </c>
      <c r="E811" t="s">
        <v>122</v>
      </c>
      <c r="F811" t="s">
        <v>159</v>
      </c>
      <c r="G811" t="s">
        <v>160</v>
      </c>
      <c r="H811" t="s">
        <v>143</v>
      </c>
      <c r="I811" t="s">
        <v>124</v>
      </c>
      <c r="J811" t="s">
        <v>125</v>
      </c>
      <c r="K811" t="s">
        <v>563</v>
      </c>
      <c r="N811" t="s">
        <v>560</v>
      </c>
      <c r="O811" t="s">
        <v>561</v>
      </c>
      <c r="P811" t="s">
        <v>562</v>
      </c>
      <c r="Q811" t="s">
        <v>265</v>
      </c>
      <c r="R811" t="s">
        <v>131</v>
      </c>
      <c r="S811" t="s">
        <v>164</v>
      </c>
      <c r="T811" t="s">
        <v>165</v>
      </c>
      <c r="U811" t="s">
        <v>151</v>
      </c>
      <c r="V811" t="s">
        <v>135</v>
      </c>
      <c r="W811" t="s">
        <v>136</v>
      </c>
      <c r="X811" t="s">
        <v>564</v>
      </c>
      <c r="Y811" s="94">
        <v>805</v>
      </c>
      <c r="Z811" s="94">
        <v>0</v>
      </c>
      <c r="AA811" s="94">
        <v>0</v>
      </c>
      <c r="AB811" s="94">
        <v>0</v>
      </c>
      <c r="AC811">
        <f t="shared" si="24"/>
        <v>3000</v>
      </c>
      <c r="AD811" t="str">
        <f t="shared" si="25"/>
        <v>303</v>
      </c>
    </row>
    <row r="812" spans="1:30" hidden="1" x14ac:dyDescent="0.25">
      <c r="A812" t="s">
        <v>557</v>
      </c>
      <c r="B812">
        <v>227</v>
      </c>
      <c r="C812" t="s">
        <v>558</v>
      </c>
      <c r="D812" t="s">
        <v>272</v>
      </c>
      <c r="E812" t="s">
        <v>122</v>
      </c>
      <c r="F812" t="s">
        <v>159</v>
      </c>
      <c r="G812" t="s">
        <v>160</v>
      </c>
      <c r="H812" t="s">
        <v>143</v>
      </c>
      <c r="I812" t="s">
        <v>124</v>
      </c>
      <c r="J812" t="s">
        <v>125</v>
      </c>
      <c r="K812" t="s">
        <v>563</v>
      </c>
      <c r="N812" t="s">
        <v>560</v>
      </c>
      <c r="O812" t="s">
        <v>561</v>
      </c>
      <c r="P812" t="s">
        <v>562</v>
      </c>
      <c r="Q812" t="s">
        <v>273</v>
      </c>
      <c r="R812" t="s">
        <v>131</v>
      </c>
      <c r="S812" t="s">
        <v>164</v>
      </c>
      <c r="T812" t="s">
        <v>165</v>
      </c>
      <c r="U812" t="s">
        <v>151</v>
      </c>
      <c r="V812" t="s">
        <v>135</v>
      </c>
      <c r="W812" t="s">
        <v>136</v>
      </c>
      <c r="X812" t="s">
        <v>564</v>
      </c>
      <c r="Y812" s="94">
        <v>16990</v>
      </c>
      <c r="Z812" s="94">
        <v>197160.68</v>
      </c>
      <c r="AA812" s="94">
        <v>0</v>
      </c>
      <c r="AB812" s="94">
        <v>0</v>
      </c>
      <c r="AC812">
        <f t="shared" si="24"/>
        <v>3000</v>
      </c>
      <c r="AD812" t="str">
        <f t="shared" si="25"/>
        <v>303</v>
      </c>
    </row>
    <row r="813" spans="1:30" hidden="1" x14ac:dyDescent="0.25">
      <c r="A813" t="s">
        <v>557</v>
      </c>
      <c r="B813" t="s">
        <v>565</v>
      </c>
      <c r="C813" t="s">
        <v>558</v>
      </c>
      <c r="D813" t="s">
        <v>272</v>
      </c>
      <c r="E813" t="s">
        <v>122</v>
      </c>
      <c r="F813" t="s">
        <v>159</v>
      </c>
      <c r="G813" t="s">
        <v>160</v>
      </c>
      <c r="H813" t="s">
        <v>304</v>
      </c>
      <c r="I813" t="s">
        <v>124</v>
      </c>
      <c r="J813" t="s">
        <v>125</v>
      </c>
      <c r="K813" t="s">
        <v>563</v>
      </c>
      <c r="N813" t="s">
        <v>560</v>
      </c>
      <c r="O813" t="s">
        <v>561</v>
      </c>
      <c r="P813" t="s">
        <v>562</v>
      </c>
      <c r="Q813" t="s">
        <v>273</v>
      </c>
      <c r="R813" t="s">
        <v>131</v>
      </c>
      <c r="S813" t="s">
        <v>164</v>
      </c>
      <c r="T813" t="s">
        <v>165</v>
      </c>
      <c r="U813" t="s">
        <v>134</v>
      </c>
      <c r="V813" t="s">
        <v>135</v>
      </c>
      <c r="W813" t="s">
        <v>136</v>
      </c>
      <c r="X813" t="s">
        <v>566</v>
      </c>
      <c r="AA813" s="94">
        <v>203075.5</v>
      </c>
      <c r="AB813" s="94">
        <v>203075.5</v>
      </c>
      <c r="AC813">
        <f t="shared" si="24"/>
        <v>3000</v>
      </c>
      <c r="AD813" t="str">
        <f t="shared" si="25"/>
        <v>303</v>
      </c>
    </row>
    <row r="814" spans="1:30" hidden="1" x14ac:dyDescent="0.25">
      <c r="A814" t="s">
        <v>557</v>
      </c>
      <c r="B814">
        <v>227</v>
      </c>
      <c r="C814" t="s">
        <v>558</v>
      </c>
      <c r="D814" t="s">
        <v>172</v>
      </c>
      <c r="E814" t="s">
        <v>122</v>
      </c>
      <c r="F814" t="s">
        <v>159</v>
      </c>
      <c r="G814" t="s">
        <v>160</v>
      </c>
      <c r="H814" t="s">
        <v>143</v>
      </c>
      <c r="I814" t="s">
        <v>124</v>
      </c>
      <c r="J814" t="s">
        <v>125</v>
      </c>
      <c r="K814" t="s">
        <v>563</v>
      </c>
      <c r="N814" t="s">
        <v>560</v>
      </c>
      <c r="O814" t="s">
        <v>561</v>
      </c>
      <c r="P814" t="s">
        <v>562</v>
      </c>
      <c r="Q814" t="s">
        <v>173</v>
      </c>
      <c r="R814" t="s">
        <v>131</v>
      </c>
      <c r="S814" t="s">
        <v>164</v>
      </c>
      <c r="T814" t="s">
        <v>165</v>
      </c>
      <c r="U814" t="s">
        <v>151</v>
      </c>
      <c r="V814" t="s">
        <v>135</v>
      </c>
      <c r="W814" t="s">
        <v>136</v>
      </c>
      <c r="X814" t="s">
        <v>564</v>
      </c>
      <c r="Y814" s="94">
        <v>2104</v>
      </c>
      <c r="Z814" s="94">
        <v>2104</v>
      </c>
      <c r="AA814" s="94">
        <v>0</v>
      </c>
      <c r="AB814" s="94">
        <v>0</v>
      </c>
      <c r="AC814">
        <f t="shared" si="24"/>
        <v>3000</v>
      </c>
      <c r="AD814" t="str">
        <f t="shared" si="25"/>
        <v>303</v>
      </c>
    </row>
    <row r="815" spans="1:30" hidden="1" x14ac:dyDescent="0.25">
      <c r="A815" t="s">
        <v>557</v>
      </c>
      <c r="B815" t="s">
        <v>565</v>
      </c>
      <c r="C815" t="s">
        <v>558</v>
      </c>
      <c r="D815" t="s">
        <v>172</v>
      </c>
      <c r="E815" t="s">
        <v>122</v>
      </c>
      <c r="F815" t="s">
        <v>159</v>
      </c>
      <c r="G815" t="s">
        <v>160</v>
      </c>
      <c r="H815" t="s">
        <v>304</v>
      </c>
      <c r="I815" t="s">
        <v>124</v>
      </c>
      <c r="J815" t="s">
        <v>125</v>
      </c>
      <c r="K815" t="s">
        <v>563</v>
      </c>
      <c r="N815" t="s">
        <v>560</v>
      </c>
      <c r="O815" t="s">
        <v>561</v>
      </c>
      <c r="P815" t="s">
        <v>562</v>
      </c>
      <c r="Q815" t="s">
        <v>173</v>
      </c>
      <c r="R815" t="s">
        <v>131</v>
      </c>
      <c r="S815" t="s">
        <v>164</v>
      </c>
      <c r="T815" t="s">
        <v>165</v>
      </c>
      <c r="U815" t="s">
        <v>134</v>
      </c>
      <c r="V815" t="s">
        <v>135</v>
      </c>
      <c r="W815" t="s">
        <v>136</v>
      </c>
      <c r="X815" t="s">
        <v>566</v>
      </c>
      <c r="AA815" s="94">
        <v>2167.12</v>
      </c>
      <c r="AB815" s="94">
        <v>2167.12</v>
      </c>
      <c r="AC815">
        <f t="shared" si="24"/>
        <v>3000</v>
      </c>
      <c r="AD815" t="str">
        <f t="shared" si="25"/>
        <v>303</v>
      </c>
    </row>
    <row r="816" spans="1:30" hidden="1" x14ac:dyDescent="0.25">
      <c r="A816" t="s">
        <v>557</v>
      </c>
      <c r="B816">
        <v>227</v>
      </c>
      <c r="C816" t="s">
        <v>558</v>
      </c>
      <c r="D816" t="s">
        <v>174</v>
      </c>
      <c r="E816" t="s">
        <v>122</v>
      </c>
      <c r="F816" t="s">
        <v>159</v>
      </c>
      <c r="G816" t="s">
        <v>160</v>
      </c>
      <c r="H816" t="s">
        <v>143</v>
      </c>
      <c r="I816" t="s">
        <v>124</v>
      </c>
      <c r="J816" t="s">
        <v>125</v>
      </c>
      <c r="K816" t="s">
        <v>563</v>
      </c>
      <c r="N816" t="s">
        <v>560</v>
      </c>
      <c r="O816" t="s">
        <v>561</v>
      </c>
      <c r="P816" t="s">
        <v>562</v>
      </c>
      <c r="Q816" t="s">
        <v>175</v>
      </c>
      <c r="R816" t="s">
        <v>131</v>
      </c>
      <c r="S816" t="s">
        <v>164</v>
      </c>
      <c r="T816" t="s">
        <v>165</v>
      </c>
      <c r="U816" t="s">
        <v>151</v>
      </c>
      <c r="V816" t="s">
        <v>135</v>
      </c>
      <c r="W816" t="s">
        <v>136</v>
      </c>
      <c r="X816" t="s">
        <v>564</v>
      </c>
      <c r="Y816" s="94">
        <v>6355</v>
      </c>
      <c r="Z816" s="94">
        <v>28758.399999999998</v>
      </c>
      <c r="AA816" s="94">
        <v>0</v>
      </c>
      <c r="AB816" s="94">
        <v>0</v>
      </c>
      <c r="AC816">
        <f t="shared" si="24"/>
        <v>3000</v>
      </c>
      <c r="AD816" t="str">
        <f t="shared" si="25"/>
        <v>303</v>
      </c>
    </row>
    <row r="817" spans="1:30" hidden="1" x14ac:dyDescent="0.25">
      <c r="A817" t="s">
        <v>557</v>
      </c>
      <c r="B817" t="s">
        <v>565</v>
      </c>
      <c r="C817" t="s">
        <v>558</v>
      </c>
      <c r="D817" t="s">
        <v>174</v>
      </c>
      <c r="E817" t="s">
        <v>122</v>
      </c>
      <c r="F817" t="s">
        <v>159</v>
      </c>
      <c r="G817" t="s">
        <v>160</v>
      </c>
      <c r="H817" t="s">
        <v>304</v>
      </c>
      <c r="I817" t="s">
        <v>124</v>
      </c>
      <c r="J817" t="s">
        <v>125</v>
      </c>
      <c r="K817" t="s">
        <v>563</v>
      </c>
      <c r="N817" t="s">
        <v>560</v>
      </c>
      <c r="O817" t="s">
        <v>561</v>
      </c>
      <c r="P817" t="s">
        <v>562</v>
      </c>
      <c r="Q817" t="s">
        <v>175</v>
      </c>
      <c r="R817" t="s">
        <v>131</v>
      </c>
      <c r="S817" t="s">
        <v>164</v>
      </c>
      <c r="T817" t="s">
        <v>165</v>
      </c>
      <c r="U817" t="s">
        <v>134</v>
      </c>
      <c r="V817" t="s">
        <v>135</v>
      </c>
      <c r="W817" t="s">
        <v>136</v>
      </c>
      <c r="X817" t="s">
        <v>566</v>
      </c>
      <c r="AA817" s="94">
        <v>29621.16</v>
      </c>
      <c r="AB817" s="94">
        <v>29621.16</v>
      </c>
      <c r="AC817">
        <f t="shared" si="24"/>
        <v>3000</v>
      </c>
      <c r="AD817" t="str">
        <f t="shared" si="25"/>
        <v>303</v>
      </c>
    </row>
    <row r="818" spans="1:30" hidden="1" x14ac:dyDescent="0.25">
      <c r="A818" t="s">
        <v>557</v>
      </c>
      <c r="B818">
        <v>227</v>
      </c>
      <c r="C818" t="s">
        <v>558</v>
      </c>
      <c r="D818" t="s">
        <v>282</v>
      </c>
      <c r="E818" t="s">
        <v>122</v>
      </c>
      <c r="F818" t="s">
        <v>159</v>
      </c>
      <c r="G818" t="s">
        <v>160</v>
      </c>
      <c r="H818" t="s">
        <v>143</v>
      </c>
      <c r="I818" t="s">
        <v>124</v>
      </c>
      <c r="J818" t="s">
        <v>125</v>
      </c>
      <c r="K818" t="s">
        <v>563</v>
      </c>
      <c r="N818" t="s">
        <v>560</v>
      </c>
      <c r="O818" t="s">
        <v>561</v>
      </c>
      <c r="P818" t="s">
        <v>562</v>
      </c>
      <c r="Q818" t="s">
        <v>283</v>
      </c>
      <c r="R818" t="s">
        <v>131</v>
      </c>
      <c r="S818" t="s">
        <v>164</v>
      </c>
      <c r="T818" t="s">
        <v>165</v>
      </c>
      <c r="U818" t="s">
        <v>151</v>
      </c>
      <c r="V818" t="s">
        <v>135</v>
      </c>
      <c r="W818" t="s">
        <v>136</v>
      </c>
      <c r="X818" t="s">
        <v>564</v>
      </c>
      <c r="Y818" s="94">
        <v>4848</v>
      </c>
      <c r="Z818" s="94">
        <v>1745.333333333333</v>
      </c>
      <c r="AA818" s="94">
        <v>0</v>
      </c>
      <c r="AB818" s="94">
        <v>0</v>
      </c>
      <c r="AC818">
        <f t="shared" si="24"/>
        <v>3000</v>
      </c>
      <c r="AD818" t="str">
        <f t="shared" si="25"/>
        <v>303</v>
      </c>
    </row>
    <row r="819" spans="1:30" hidden="1" x14ac:dyDescent="0.25">
      <c r="A819" t="s">
        <v>557</v>
      </c>
      <c r="B819" t="s">
        <v>565</v>
      </c>
      <c r="C819" t="s">
        <v>558</v>
      </c>
      <c r="D819" t="s">
        <v>282</v>
      </c>
      <c r="E819" t="s">
        <v>122</v>
      </c>
      <c r="F819" t="s">
        <v>159</v>
      </c>
      <c r="G819" t="s">
        <v>160</v>
      </c>
      <c r="H819" t="s">
        <v>304</v>
      </c>
      <c r="I819" t="s">
        <v>124</v>
      </c>
      <c r="J819" t="s">
        <v>125</v>
      </c>
      <c r="K819" t="s">
        <v>563</v>
      </c>
      <c r="N819" t="s">
        <v>560</v>
      </c>
      <c r="O819" t="s">
        <v>561</v>
      </c>
      <c r="P819" t="s">
        <v>562</v>
      </c>
      <c r="Q819" t="s">
        <v>283</v>
      </c>
      <c r="R819" t="s">
        <v>131</v>
      </c>
      <c r="S819" t="s">
        <v>164</v>
      </c>
      <c r="T819" t="s">
        <v>165</v>
      </c>
      <c r="U819" t="s">
        <v>134</v>
      </c>
      <c r="V819" t="s">
        <v>135</v>
      </c>
      <c r="W819" t="s">
        <v>136</v>
      </c>
      <c r="X819" t="s">
        <v>566</v>
      </c>
      <c r="AA819" s="94">
        <v>1797.69</v>
      </c>
      <c r="AB819" s="94">
        <v>1797.69</v>
      </c>
      <c r="AC819">
        <f t="shared" si="24"/>
        <v>3000</v>
      </c>
      <c r="AD819" t="str">
        <f t="shared" si="25"/>
        <v>303</v>
      </c>
    </row>
    <row r="820" spans="1:30" hidden="1" x14ac:dyDescent="0.25">
      <c r="A820" t="s">
        <v>557</v>
      </c>
      <c r="B820">
        <v>227</v>
      </c>
      <c r="C820" t="s">
        <v>558</v>
      </c>
      <c r="D820" t="s">
        <v>571</v>
      </c>
      <c r="E820" t="s">
        <v>122</v>
      </c>
      <c r="F820" t="s">
        <v>159</v>
      </c>
      <c r="G820" t="s">
        <v>160</v>
      </c>
      <c r="H820" t="s">
        <v>143</v>
      </c>
      <c r="I820" t="s">
        <v>124</v>
      </c>
      <c r="J820" t="s">
        <v>125</v>
      </c>
      <c r="K820" t="s">
        <v>563</v>
      </c>
      <c r="N820" t="s">
        <v>560</v>
      </c>
      <c r="O820" t="s">
        <v>561</v>
      </c>
      <c r="P820" t="s">
        <v>562</v>
      </c>
      <c r="Q820" t="s">
        <v>572</v>
      </c>
      <c r="R820" t="s">
        <v>131</v>
      </c>
      <c r="S820" t="s">
        <v>164</v>
      </c>
      <c r="T820" t="s">
        <v>165</v>
      </c>
      <c r="U820" t="s">
        <v>151</v>
      </c>
      <c r="V820" t="s">
        <v>135</v>
      </c>
      <c r="W820" t="s">
        <v>136</v>
      </c>
      <c r="X820" t="s">
        <v>564</v>
      </c>
      <c r="Y820" s="94">
        <v>1135062</v>
      </c>
      <c r="Z820" s="94">
        <v>367529</v>
      </c>
      <c r="AA820" s="94">
        <v>0</v>
      </c>
      <c r="AB820" s="94">
        <v>0</v>
      </c>
      <c r="AC820">
        <f t="shared" si="24"/>
        <v>3000</v>
      </c>
      <c r="AD820" t="str">
        <f t="shared" si="25"/>
        <v>303</v>
      </c>
    </row>
    <row r="821" spans="1:30" hidden="1" x14ac:dyDescent="0.25">
      <c r="A821" s="97" t="s">
        <v>557</v>
      </c>
      <c r="B821" s="97">
        <v>227</v>
      </c>
      <c r="C821" s="97" t="s">
        <v>558</v>
      </c>
      <c r="D821" s="97">
        <v>14301</v>
      </c>
      <c r="E821" s="97" t="s">
        <v>122</v>
      </c>
      <c r="F821" s="98">
        <v>15</v>
      </c>
      <c r="G821" s="98" t="s">
        <v>142</v>
      </c>
      <c r="H821" s="97">
        <v>19</v>
      </c>
      <c r="I821" s="97" t="s">
        <v>124</v>
      </c>
      <c r="J821" s="97" t="s">
        <v>125</v>
      </c>
      <c r="K821" s="97" t="s">
        <v>559</v>
      </c>
      <c r="L821" s="97"/>
      <c r="M821" s="97"/>
      <c r="N821" s="97" t="s">
        <v>560</v>
      </c>
      <c r="O821" s="97" t="s">
        <v>561</v>
      </c>
      <c r="P821" s="97" t="s">
        <v>562</v>
      </c>
      <c r="Q821" s="97" t="s">
        <v>178</v>
      </c>
      <c r="R821" s="97" t="s">
        <v>131</v>
      </c>
      <c r="S821" s="97" t="s">
        <v>149</v>
      </c>
      <c r="T821" s="97" t="s">
        <v>150</v>
      </c>
      <c r="U821" s="97" t="s">
        <v>134</v>
      </c>
      <c r="V821" s="97" t="s">
        <v>135</v>
      </c>
      <c r="W821" s="97" t="s">
        <v>136</v>
      </c>
      <c r="X821" s="97"/>
      <c r="Y821" s="99"/>
      <c r="Z821" s="99"/>
      <c r="AA821" s="99">
        <v>375968.16</v>
      </c>
      <c r="AB821" s="99">
        <v>375968.16</v>
      </c>
      <c r="AC821">
        <f t="shared" si="24"/>
        <v>1000</v>
      </c>
      <c r="AD821" t="str">
        <f t="shared" si="25"/>
        <v>303</v>
      </c>
    </row>
    <row r="822" spans="1:30" hidden="1" x14ac:dyDescent="0.25">
      <c r="A822" s="97" t="s">
        <v>573</v>
      </c>
      <c r="B822" s="97" t="s">
        <v>379</v>
      </c>
      <c r="C822" s="97" t="s">
        <v>140</v>
      </c>
      <c r="D822" s="97" t="s">
        <v>141</v>
      </c>
      <c r="E822" s="97" t="s">
        <v>122</v>
      </c>
      <c r="F822" s="98">
        <v>15</v>
      </c>
      <c r="G822" s="98" t="s">
        <v>142</v>
      </c>
      <c r="H822" s="97" t="s">
        <v>143</v>
      </c>
      <c r="I822" s="97" t="s">
        <v>124</v>
      </c>
      <c r="J822" s="97" t="s">
        <v>125</v>
      </c>
      <c r="K822" s="97" t="s">
        <v>574</v>
      </c>
      <c r="L822" s="97"/>
      <c r="M822" s="97"/>
      <c r="N822" s="97" t="s">
        <v>575</v>
      </c>
      <c r="O822" s="97" t="s">
        <v>382</v>
      </c>
      <c r="P822" s="97" t="s">
        <v>147</v>
      </c>
      <c r="Q822" s="97" t="s">
        <v>148</v>
      </c>
      <c r="R822" s="97" t="s">
        <v>131</v>
      </c>
      <c r="S822" s="97" t="s">
        <v>149</v>
      </c>
      <c r="T822" s="97" t="s">
        <v>150</v>
      </c>
      <c r="U822" s="97" t="s">
        <v>151</v>
      </c>
      <c r="V822" s="97" t="s">
        <v>135</v>
      </c>
      <c r="W822" s="97" t="s">
        <v>136</v>
      </c>
      <c r="X822" s="97"/>
      <c r="Y822" s="99"/>
      <c r="Z822" s="99"/>
      <c r="AA822" s="99">
        <v>15787152</v>
      </c>
      <c r="AB822" s="99">
        <v>15787152</v>
      </c>
      <c r="AC822">
        <f t="shared" si="24"/>
        <v>1000</v>
      </c>
      <c r="AD822" t="str">
        <f t="shared" si="25"/>
        <v>303</v>
      </c>
    </row>
    <row r="823" spans="1:30" hidden="1" x14ac:dyDescent="0.25">
      <c r="A823" s="97" t="s">
        <v>573</v>
      </c>
      <c r="B823" s="97" t="s">
        <v>379</v>
      </c>
      <c r="C823" s="97" t="s">
        <v>140</v>
      </c>
      <c r="D823" s="97">
        <v>12101</v>
      </c>
      <c r="E823" s="97" t="s">
        <v>122</v>
      </c>
      <c r="F823" s="98">
        <v>15</v>
      </c>
      <c r="G823" s="98" t="s">
        <v>142</v>
      </c>
      <c r="H823" s="97">
        <v>19</v>
      </c>
      <c r="I823" s="97" t="s">
        <v>124</v>
      </c>
      <c r="J823" s="97" t="s">
        <v>125</v>
      </c>
      <c r="K823" s="97" t="s">
        <v>574</v>
      </c>
      <c r="L823" s="97"/>
      <c r="M823" s="97"/>
      <c r="N823" s="97" t="s">
        <v>575</v>
      </c>
      <c r="O823" s="97" t="s">
        <v>382</v>
      </c>
      <c r="P823" s="97" t="s">
        <v>147</v>
      </c>
      <c r="Q823" s="97" t="s">
        <v>182</v>
      </c>
      <c r="R823" s="97" t="s">
        <v>131</v>
      </c>
      <c r="S823" s="97" t="s">
        <v>149</v>
      </c>
      <c r="T823" s="97" t="s">
        <v>150</v>
      </c>
      <c r="U823" s="97" t="s">
        <v>134</v>
      </c>
      <c r="V823" s="97" t="s">
        <v>135</v>
      </c>
      <c r="W823" s="97" t="s">
        <v>136</v>
      </c>
      <c r="X823" s="97"/>
      <c r="Y823" s="99"/>
      <c r="Z823" s="99"/>
      <c r="AA823" s="99">
        <v>16984500</v>
      </c>
      <c r="AB823" s="99">
        <v>16984500</v>
      </c>
      <c r="AC823">
        <f t="shared" si="24"/>
        <v>1000</v>
      </c>
      <c r="AD823" t="str">
        <f t="shared" si="25"/>
        <v>303</v>
      </c>
    </row>
    <row r="824" spans="1:30" hidden="1" x14ac:dyDescent="0.25">
      <c r="A824" s="97" t="s">
        <v>573</v>
      </c>
      <c r="B824" s="97" t="s">
        <v>379</v>
      </c>
      <c r="C824" s="97" t="s">
        <v>140</v>
      </c>
      <c r="D824" s="97">
        <v>13201</v>
      </c>
      <c r="E824" s="97" t="s">
        <v>122</v>
      </c>
      <c r="F824" s="98">
        <v>15</v>
      </c>
      <c r="G824" s="98" t="s">
        <v>142</v>
      </c>
      <c r="H824" s="97">
        <v>19</v>
      </c>
      <c r="I824" s="97" t="s">
        <v>124</v>
      </c>
      <c r="J824" s="97" t="s">
        <v>125</v>
      </c>
      <c r="K824" s="97" t="s">
        <v>574</v>
      </c>
      <c r="L824" s="97"/>
      <c r="M824" s="97"/>
      <c r="N824" s="97" t="s">
        <v>575</v>
      </c>
      <c r="O824" s="97" t="s">
        <v>382</v>
      </c>
      <c r="P824" s="97" t="s">
        <v>147</v>
      </c>
      <c r="Q824" s="97" t="s">
        <v>152</v>
      </c>
      <c r="R824" s="97" t="s">
        <v>131</v>
      </c>
      <c r="S824" s="97" t="s">
        <v>149</v>
      </c>
      <c r="T824" s="97" t="s">
        <v>150</v>
      </c>
      <c r="U824" s="97" t="s">
        <v>134</v>
      </c>
      <c r="V824" s="97" t="s">
        <v>135</v>
      </c>
      <c r="W824" s="97" t="s">
        <v>136</v>
      </c>
      <c r="X824" s="97"/>
      <c r="Y824" s="99"/>
      <c r="Z824" s="99"/>
      <c r="AA824" s="99">
        <v>657798</v>
      </c>
      <c r="AB824" s="99">
        <v>657798</v>
      </c>
      <c r="AC824">
        <f t="shared" si="24"/>
        <v>1000</v>
      </c>
      <c r="AD824" t="str">
        <f t="shared" si="25"/>
        <v>303</v>
      </c>
    </row>
    <row r="825" spans="1:30" hidden="1" x14ac:dyDescent="0.25">
      <c r="A825" s="97" t="s">
        <v>573</v>
      </c>
      <c r="B825" s="97" t="s">
        <v>379</v>
      </c>
      <c r="C825" s="97" t="s">
        <v>140</v>
      </c>
      <c r="D825" s="97">
        <v>13203</v>
      </c>
      <c r="E825" s="97" t="s">
        <v>122</v>
      </c>
      <c r="F825" s="98">
        <v>15</v>
      </c>
      <c r="G825" s="98" t="s">
        <v>142</v>
      </c>
      <c r="H825" s="97">
        <v>19</v>
      </c>
      <c r="I825" s="97" t="s">
        <v>124</v>
      </c>
      <c r="J825" s="97" t="s">
        <v>125</v>
      </c>
      <c r="K825" s="97" t="s">
        <v>574</v>
      </c>
      <c r="L825" s="97"/>
      <c r="M825" s="97"/>
      <c r="N825" s="97" t="s">
        <v>575</v>
      </c>
      <c r="O825" s="97" t="s">
        <v>382</v>
      </c>
      <c r="P825" s="97" t="s">
        <v>147</v>
      </c>
      <c r="Q825" s="97" t="s">
        <v>153</v>
      </c>
      <c r="R825" s="97" t="s">
        <v>131</v>
      </c>
      <c r="S825" s="97" t="s">
        <v>149</v>
      </c>
      <c r="T825" s="97" t="s">
        <v>150</v>
      </c>
      <c r="U825" s="97" t="s">
        <v>134</v>
      </c>
      <c r="V825" s="97" t="s">
        <v>135</v>
      </c>
      <c r="W825" s="97" t="s">
        <v>136</v>
      </c>
      <c r="X825" s="97"/>
      <c r="Y825" s="99"/>
      <c r="Z825" s="99"/>
      <c r="AA825" s="99">
        <v>2631192</v>
      </c>
      <c r="AB825" s="99">
        <v>2631192</v>
      </c>
      <c r="AC825">
        <f t="shared" si="24"/>
        <v>1000</v>
      </c>
      <c r="AD825" t="str">
        <f t="shared" si="25"/>
        <v>303</v>
      </c>
    </row>
    <row r="826" spans="1:30" hidden="1" x14ac:dyDescent="0.25">
      <c r="A826" s="97" t="s">
        <v>573</v>
      </c>
      <c r="B826" s="97" t="s">
        <v>379</v>
      </c>
      <c r="C826" s="97" t="s">
        <v>140</v>
      </c>
      <c r="D826" s="97">
        <v>14101</v>
      </c>
      <c r="E826" s="97" t="s">
        <v>122</v>
      </c>
      <c r="F826" s="98">
        <v>15</v>
      </c>
      <c r="G826" s="98" t="s">
        <v>142</v>
      </c>
      <c r="H826" s="97">
        <v>19</v>
      </c>
      <c r="I826" s="97" t="s">
        <v>124</v>
      </c>
      <c r="J826" s="97" t="s">
        <v>125</v>
      </c>
      <c r="K826" s="97" t="s">
        <v>574</v>
      </c>
      <c r="L826" s="97"/>
      <c r="M826" s="97"/>
      <c r="N826" s="97" t="s">
        <v>575</v>
      </c>
      <c r="O826" s="97" t="s">
        <v>382</v>
      </c>
      <c r="P826" s="97" t="s">
        <v>147</v>
      </c>
      <c r="Q826" s="97" t="s">
        <v>154</v>
      </c>
      <c r="R826" s="97" t="s">
        <v>131</v>
      </c>
      <c r="S826" s="97" t="s">
        <v>149</v>
      </c>
      <c r="T826" s="97" t="s">
        <v>150</v>
      </c>
      <c r="U826" s="97" t="s">
        <v>134</v>
      </c>
      <c r="V826" s="97" t="s">
        <v>135</v>
      </c>
      <c r="W826" s="97" t="s">
        <v>136</v>
      </c>
      <c r="X826" s="97"/>
      <c r="Y826" s="99"/>
      <c r="Z826" s="99"/>
      <c r="AA826" s="99">
        <v>868293.36</v>
      </c>
      <c r="AB826" s="99">
        <v>868293.36</v>
      </c>
      <c r="AC826">
        <f t="shared" si="24"/>
        <v>1000</v>
      </c>
      <c r="AD826" t="str">
        <f t="shared" si="25"/>
        <v>303</v>
      </c>
    </row>
    <row r="827" spans="1:30" hidden="1" x14ac:dyDescent="0.25">
      <c r="A827" s="97" t="s">
        <v>573</v>
      </c>
      <c r="B827" s="97" t="s">
        <v>379</v>
      </c>
      <c r="C827" s="97" t="s">
        <v>140</v>
      </c>
      <c r="D827" s="97">
        <v>14103</v>
      </c>
      <c r="E827" s="97" t="s">
        <v>122</v>
      </c>
      <c r="F827" s="98">
        <v>15</v>
      </c>
      <c r="G827" s="98" t="s">
        <v>142</v>
      </c>
      <c r="H827" s="97">
        <v>19</v>
      </c>
      <c r="I827" s="97" t="s">
        <v>124</v>
      </c>
      <c r="J827" s="97" t="s">
        <v>125</v>
      </c>
      <c r="K827" s="97" t="s">
        <v>574</v>
      </c>
      <c r="L827" s="97"/>
      <c r="M827" s="97"/>
      <c r="N827" s="97" t="s">
        <v>575</v>
      </c>
      <c r="O827" s="97" t="s">
        <v>382</v>
      </c>
      <c r="P827" s="97" t="s">
        <v>147</v>
      </c>
      <c r="Q827" s="97" t="s">
        <v>155</v>
      </c>
      <c r="R827" s="97" t="s">
        <v>131</v>
      </c>
      <c r="S827" s="97" t="s">
        <v>149</v>
      </c>
      <c r="T827" s="97" t="s">
        <v>150</v>
      </c>
      <c r="U827" s="97" t="s">
        <v>134</v>
      </c>
      <c r="V827" s="97" t="s">
        <v>135</v>
      </c>
      <c r="W827" s="97" t="s">
        <v>136</v>
      </c>
      <c r="X827" s="97"/>
      <c r="Y827" s="99"/>
      <c r="Z827" s="99"/>
      <c r="AA827" s="99">
        <v>355210.92</v>
      </c>
      <c r="AB827" s="99">
        <v>355210.92</v>
      </c>
      <c r="AC827">
        <f t="shared" si="24"/>
        <v>1000</v>
      </c>
      <c r="AD827" t="str">
        <f t="shared" si="25"/>
        <v>303</v>
      </c>
    </row>
    <row r="828" spans="1:30" hidden="1" x14ac:dyDescent="0.25">
      <c r="A828" s="97" t="s">
        <v>573</v>
      </c>
      <c r="B828" s="97" t="s">
        <v>379</v>
      </c>
      <c r="C828" s="97" t="s">
        <v>140</v>
      </c>
      <c r="D828" s="97">
        <v>14201</v>
      </c>
      <c r="E828" s="97" t="s">
        <v>122</v>
      </c>
      <c r="F828" s="98">
        <v>15</v>
      </c>
      <c r="G828" s="98" t="s">
        <v>142</v>
      </c>
      <c r="H828" s="97">
        <v>19</v>
      </c>
      <c r="I828" s="97" t="s">
        <v>124</v>
      </c>
      <c r="J828" s="97" t="s">
        <v>125</v>
      </c>
      <c r="K828" s="97" t="s">
        <v>574</v>
      </c>
      <c r="L828" s="97"/>
      <c r="M828" s="97"/>
      <c r="N828" s="97" t="s">
        <v>575</v>
      </c>
      <c r="O828" s="97" t="s">
        <v>382</v>
      </c>
      <c r="P828" s="97" t="s">
        <v>147</v>
      </c>
      <c r="Q828" s="97" t="s">
        <v>156</v>
      </c>
      <c r="R828" s="97" t="s">
        <v>131</v>
      </c>
      <c r="S828" s="97" t="s">
        <v>149</v>
      </c>
      <c r="T828" s="97" t="s">
        <v>150</v>
      </c>
      <c r="U828" s="97" t="s">
        <v>134</v>
      </c>
      <c r="V828" s="97" t="s">
        <v>135</v>
      </c>
      <c r="W828" s="97" t="s">
        <v>136</v>
      </c>
      <c r="X828" s="97"/>
      <c r="Y828" s="99"/>
      <c r="Z828" s="99"/>
      <c r="AA828" s="99">
        <v>789357.60000000009</v>
      </c>
      <c r="AB828" s="99">
        <v>789357.6</v>
      </c>
      <c r="AC828">
        <f t="shared" si="24"/>
        <v>1000</v>
      </c>
      <c r="AD828" t="str">
        <f t="shared" si="25"/>
        <v>303</v>
      </c>
    </row>
    <row r="829" spans="1:30" hidden="1" x14ac:dyDescent="0.25">
      <c r="A829" s="97" t="s">
        <v>573</v>
      </c>
      <c r="B829" s="97" t="s">
        <v>379</v>
      </c>
      <c r="C829" s="97" t="s">
        <v>140</v>
      </c>
      <c r="D829" s="97">
        <v>14301</v>
      </c>
      <c r="E829" s="97" t="s">
        <v>122</v>
      </c>
      <c r="F829" s="98">
        <v>15</v>
      </c>
      <c r="G829" s="98" t="s">
        <v>142</v>
      </c>
      <c r="H829" s="97">
        <v>19</v>
      </c>
      <c r="I829" s="97" t="s">
        <v>124</v>
      </c>
      <c r="J829" s="97" t="s">
        <v>125</v>
      </c>
      <c r="K829" s="97" t="s">
        <v>574</v>
      </c>
      <c r="L829" s="97"/>
      <c r="M829" s="97"/>
      <c r="N829" s="97" t="s">
        <v>575</v>
      </c>
      <c r="O829" s="97" t="s">
        <v>382</v>
      </c>
      <c r="P829" s="97" t="s">
        <v>147</v>
      </c>
      <c r="Q829" s="97" t="s">
        <v>178</v>
      </c>
      <c r="R829" s="97" t="s">
        <v>131</v>
      </c>
      <c r="S829" s="97" t="s">
        <v>149</v>
      </c>
      <c r="T829" s="97" t="s">
        <v>150</v>
      </c>
      <c r="U829" s="97" t="s">
        <v>134</v>
      </c>
      <c r="V829" s="97" t="s">
        <v>135</v>
      </c>
      <c r="W829" s="97" t="s">
        <v>136</v>
      </c>
      <c r="X829" s="97"/>
      <c r="Y829" s="99"/>
      <c r="Z829" s="99"/>
      <c r="AA829" s="99">
        <v>947229.12</v>
      </c>
      <c r="AB829" s="99">
        <v>947229.12</v>
      </c>
      <c r="AC829">
        <f t="shared" si="24"/>
        <v>1000</v>
      </c>
      <c r="AD829" t="str">
        <f t="shared" si="25"/>
        <v>303</v>
      </c>
    </row>
    <row r="830" spans="1:30" hidden="1" x14ac:dyDescent="0.25">
      <c r="A830" t="s">
        <v>573</v>
      </c>
      <c r="B830" t="s">
        <v>379</v>
      </c>
      <c r="C830" t="s">
        <v>470</v>
      </c>
      <c r="D830" t="s">
        <v>186</v>
      </c>
      <c r="E830" t="s">
        <v>122</v>
      </c>
      <c r="F830" t="s">
        <v>159</v>
      </c>
      <c r="G830" t="s">
        <v>160</v>
      </c>
      <c r="H830" t="s">
        <v>143</v>
      </c>
      <c r="I830" t="s">
        <v>124</v>
      </c>
      <c r="J830" t="s">
        <v>125</v>
      </c>
      <c r="K830" t="s">
        <v>576</v>
      </c>
      <c r="N830" t="s">
        <v>575</v>
      </c>
      <c r="O830" t="s">
        <v>382</v>
      </c>
      <c r="P830" t="s">
        <v>472</v>
      </c>
      <c r="Q830" t="s">
        <v>188</v>
      </c>
      <c r="R830" t="s">
        <v>131</v>
      </c>
      <c r="S830" t="s">
        <v>164</v>
      </c>
      <c r="T830" t="s">
        <v>165</v>
      </c>
      <c r="U830" t="s">
        <v>151</v>
      </c>
      <c r="V830" t="s">
        <v>135</v>
      </c>
      <c r="W830" t="s">
        <v>136</v>
      </c>
      <c r="X830" t="s">
        <v>577</v>
      </c>
      <c r="Y830" s="94">
        <v>88000</v>
      </c>
      <c r="Z830" s="94">
        <v>69676.607285714272</v>
      </c>
      <c r="AA830" s="94">
        <v>71766.86</v>
      </c>
      <c r="AB830" s="94">
        <v>71766.86</v>
      </c>
      <c r="AC830">
        <f t="shared" si="24"/>
        <v>2000</v>
      </c>
      <c r="AD830" t="str">
        <f t="shared" si="25"/>
        <v>303</v>
      </c>
    </row>
    <row r="831" spans="1:30" hidden="1" x14ac:dyDescent="0.25">
      <c r="A831" t="s">
        <v>573</v>
      </c>
      <c r="B831" t="s">
        <v>379</v>
      </c>
      <c r="C831" t="s">
        <v>470</v>
      </c>
      <c r="D831" t="s">
        <v>190</v>
      </c>
      <c r="E831" t="s">
        <v>122</v>
      </c>
      <c r="F831" t="s">
        <v>159</v>
      </c>
      <c r="G831" t="s">
        <v>160</v>
      </c>
      <c r="H831" t="s">
        <v>143</v>
      </c>
      <c r="I831" t="s">
        <v>124</v>
      </c>
      <c r="J831" t="s">
        <v>125</v>
      </c>
      <c r="K831" t="s">
        <v>576</v>
      </c>
      <c r="N831" t="s">
        <v>575</v>
      </c>
      <c r="O831" t="s">
        <v>382</v>
      </c>
      <c r="P831" t="s">
        <v>472</v>
      </c>
      <c r="Q831" t="s">
        <v>191</v>
      </c>
      <c r="R831" t="s">
        <v>131</v>
      </c>
      <c r="S831" t="s">
        <v>164</v>
      </c>
      <c r="T831" t="s">
        <v>165</v>
      </c>
      <c r="U831" t="s">
        <v>151</v>
      </c>
      <c r="V831" t="s">
        <v>135</v>
      </c>
      <c r="W831" t="s">
        <v>136</v>
      </c>
      <c r="X831" t="s">
        <v>577</v>
      </c>
      <c r="Y831" s="94">
        <v>448</v>
      </c>
      <c r="Z831" s="94">
        <v>2001</v>
      </c>
      <c r="AA831" s="94">
        <v>2061.0300000000002</v>
      </c>
      <c r="AB831" s="94">
        <v>2061.0300000000002</v>
      </c>
      <c r="AC831">
        <f t="shared" si="24"/>
        <v>2000</v>
      </c>
      <c r="AD831" t="str">
        <f t="shared" si="25"/>
        <v>303</v>
      </c>
    </row>
    <row r="832" spans="1:30" hidden="1" x14ac:dyDescent="0.25">
      <c r="A832" t="s">
        <v>573</v>
      </c>
      <c r="B832" t="s">
        <v>379</v>
      </c>
      <c r="C832" t="s">
        <v>470</v>
      </c>
      <c r="D832" t="s">
        <v>578</v>
      </c>
      <c r="E832" t="s">
        <v>122</v>
      </c>
      <c r="F832" t="s">
        <v>159</v>
      </c>
      <c r="G832" t="s">
        <v>160</v>
      </c>
      <c r="H832" t="s">
        <v>143</v>
      </c>
      <c r="I832" t="s">
        <v>124</v>
      </c>
      <c r="J832" t="s">
        <v>125</v>
      </c>
      <c r="K832" t="s">
        <v>576</v>
      </c>
      <c r="N832" t="s">
        <v>575</v>
      </c>
      <c r="O832" t="s">
        <v>382</v>
      </c>
      <c r="P832" t="s">
        <v>472</v>
      </c>
      <c r="Q832" t="s">
        <v>579</v>
      </c>
      <c r="R832" t="s">
        <v>131</v>
      </c>
      <c r="S832" t="s">
        <v>164</v>
      </c>
      <c r="T832" t="s">
        <v>165</v>
      </c>
      <c r="U832" t="s">
        <v>151</v>
      </c>
      <c r="V832" t="s">
        <v>135</v>
      </c>
      <c r="W832" t="s">
        <v>136</v>
      </c>
      <c r="X832" t="s">
        <v>577</v>
      </c>
      <c r="Y832" s="94">
        <v>0</v>
      </c>
      <c r="Z832" s="94">
        <v>0</v>
      </c>
      <c r="AA832" s="94">
        <v>0</v>
      </c>
      <c r="AB832" s="94">
        <v>0</v>
      </c>
      <c r="AC832">
        <f t="shared" si="24"/>
        <v>2000</v>
      </c>
      <c r="AD832" t="str">
        <f t="shared" si="25"/>
        <v>303</v>
      </c>
    </row>
    <row r="833" spans="1:30" hidden="1" x14ac:dyDescent="0.25">
      <c r="A833" t="s">
        <v>573</v>
      </c>
      <c r="B833" t="s">
        <v>379</v>
      </c>
      <c r="C833" t="s">
        <v>470</v>
      </c>
      <c r="D833" t="s">
        <v>192</v>
      </c>
      <c r="E833" t="s">
        <v>122</v>
      </c>
      <c r="F833" t="s">
        <v>159</v>
      </c>
      <c r="G833" t="s">
        <v>160</v>
      </c>
      <c r="H833" t="s">
        <v>143</v>
      </c>
      <c r="I833" t="s">
        <v>124</v>
      </c>
      <c r="J833" t="s">
        <v>125</v>
      </c>
      <c r="K833" t="s">
        <v>576</v>
      </c>
      <c r="N833" t="s">
        <v>575</v>
      </c>
      <c r="O833" t="s">
        <v>382</v>
      </c>
      <c r="P833" t="s">
        <v>472</v>
      </c>
      <c r="Q833" t="s">
        <v>193</v>
      </c>
      <c r="R833" t="s">
        <v>131</v>
      </c>
      <c r="S833" t="s">
        <v>164</v>
      </c>
      <c r="T833" t="s">
        <v>165</v>
      </c>
      <c r="U833" t="s">
        <v>151</v>
      </c>
      <c r="V833" t="s">
        <v>135</v>
      </c>
      <c r="W833" t="s">
        <v>136</v>
      </c>
      <c r="X833" t="s">
        <v>577</v>
      </c>
      <c r="Y833" s="94">
        <v>90000</v>
      </c>
      <c r="Z833" s="94">
        <v>71152.490000000005</v>
      </c>
      <c r="AA833" s="94">
        <v>73287.06</v>
      </c>
      <c r="AB833" s="94">
        <v>73287.06</v>
      </c>
      <c r="AC833">
        <f t="shared" si="24"/>
        <v>2000</v>
      </c>
      <c r="AD833" t="str">
        <f t="shared" si="25"/>
        <v>303</v>
      </c>
    </row>
    <row r="834" spans="1:30" hidden="1" x14ac:dyDescent="0.25">
      <c r="A834" t="s">
        <v>573</v>
      </c>
      <c r="B834" t="s">
        <v>379</v>
      </c>
      <c r="C834" t="s">
        <v>470</v>
      </c>
      <c r="D834" t="s">
        <v>474</v>
      </c>
      <c r="E834" t="s">
        <v>122</v>
      </c>
      <c r="F834" t="s">
        <v>159</v>
      </c>
      <c r="G834" t="s">
        <v>160</v>
      </c>
      <c r="H834" t="s">
        <v>143</v>
      </c>
      <c r="I834" t="s">
        <v>124</v>
      </c>
      <c r="J834" t="s">
        <v>125</v>
      </c>
      <c r="K834" t="s">
        <v>576</v>
      </c>
      <c r="N834" t="s">
        <v>575</v>
      </c>
      <c r="O834" t="s">
        <v>382</v>
      </c>
      <c r="P834" t="s">
        <v>472</v>
      </c>
      <c r="Q834" t="s">
        <v>475</v>
      </c>
      <c r="R834" t="s">
        <v>131</v>
      </c>
      <c r="S834" t="s">
        <v>164</v>
      </c>
      <c r="T834" t="s">
        <v>165</v>
      </c>
      <c r="U834" t="s">
        <v>151</v>
      </c>
      <c r="V834" t="s">
        <v>135</v>
      </c>
      <c r="W834" t="s">
        <v>136</v>
      </c>
      <c r="X834" t="s">
        <v>577</v>
      </c>
      <c r="Y834" s="94">
        <v>2932</v>
      </c>
      <c r="Z834" s="94">
        <v>5391.9999999999991</v>
      </c>
      <c r="AA834" s="94">
        <v>5053.76</v>
      </c>
      <c r="AB834" s="94">
        <v>5053.76</v>
      </c>
      <c r="AC834">
        <f t="shared" si="24"/>
        <v>2000</v>
      </c>
      <c r="AD834" t="str">
        <f t="shared" si="25"/>
        <v>303</v>
      </c>
    </row>
    <row r="835" spans="1:30" hidden="1" x14ac:dyDescent="0.25">
      <c r="A835" t="s">
        <v>573</v>
      </c>
      <c r="B835" t="s">
        <v>379</v>
      </c>
      <c r="C835" t="s">
        <v>470</v>
      </c>
      <c r="D835" t="s">
        <v>198</v>
      </c>
      <c r="E835" t="s">
        <v>122</v>
      </c>
      <c r="F835" t="s">
        <v>159</v>
      </c>
      <c r="G835" t="s">
        <v>160</v>
      </c>
      <c r="H835" t="s">
        <v>143</v>
      </c>
      <c r="I835" t="s">
        <v>124</v>
      </c>
      <c r="J835" t="s">
        <v>125</v>
      </c>
      <c r="K835" t="s">
        <v>576</v>
      </c>
      <c r="N835" t="s">
        <v>575</v>
      </c>
      <c r="O835" t="s">
        <v>382</v>
      </c>
      <c r="P835" t="s">
        <v>472</v>
      </c>
      <c r="Q835" t="s">
        <v>199</v>
      </c>
      <c r="R835" t="s">
        <v>131</v>
      </c>
      <c r="S835" t="s">
        <v>164</v>
      </c>
      <c r="T835" t="s">
        <v>165</v>
      </c>
      <c r="U835" t="s">
        <v>151</v>
      </c>
      <c r="V835" t="s">
        <v>135</v>
      </c>
      <c r="W835" t="s">
        <v>136</v>
      </c>
      <c r="X835" t="s">
        <v>577</v>
      </c>
      <c r="Y835" s="94">
        <v>27000</v>
      </c>
      <c r="Z835" s="94">
        <v>26467.590000000004</v>
      </c>
      <c r="AA835" s="94">
        <v>27261.52</v>
      </c>
      <c r="AB835" s="94">
        <v>27261.52</v>
      </c>
      <c r="AC835">
        <f t="shared" ref="AC835:AC898" si="26">MID(D835,1,1)*1000</f>
        <v>2000</v>
      </c>
      <c r="AD835" t="str">
        <f t="shared" ref="AD835:AD898" si="27">MID(A835,6,3)</f>
        <v>303</v>
      </c>
    </row>
    <row r="836" spans="1:30" hidden="1" x14ac:dyDescent="0.25">
      <c r="A836" t="s">
        <v>573</v>
      </c>
      <c r="B836" t="s">
        <v>379</v>
      </c>
      <c r="C836" t="s">
        <v>470</v>
      </c>
      <c r="D836" t="s">
        <v>200</v>
      </c>
      <c r="E836" t="s">
        <v>122</v>
      </c>
      <c r="F836" t="s">
        <v>159</v>
      </c>
      <c r="G836" t="s">
        <v>160</v>
      </c>
      <c r="H836" t="s">
        <v>143</v>
      </c>
      <c r="I836" t="s">
        <v>124</v>
      </c>
      <c r="J836" t="s">
        <v>125</v>
      </c>
      <c r="K836" t="s">
        <v>576</v>
      </c>
      <c r="N836" t="s">
        <v>575</v>
      </c>
      <c r="O836" t="s">
        <v>382</v>
      </c>
      <c r="P836" t="s">
        <v>472</v>
      </c>
      <c r="Q836" t="s">
        <v>201</v>
      </c>
      <c r="R836" t="s">
        <v>131</v>
      </c>
      <c r="S836" t="s">
        <v>164</v>
      </c>
      <c r="T836" t="s">
        <v>165</v>
      </c>
      <c r="U836" t="s">
        <v>151</v>
      </c>
      <c r="V836" t="s">
        <v>135</v>
      </c>
      <c r="W836" t="s">
        <v>136</v>
      </c>
      <c r="X836" t="s">
        <v>577</v>
      </c>
      <c r="Y836" s="94">
        <v>75000</v>
      </c>
      <c r="Z836" s="94">
        <v>63448.90400000001</v>
      </c>
      <c r="AA836" s="94">
        <v>65352.32</v>
      </c>
      <c r="AB836" s="94">
        <v>65352.32</v>
      </c>
      <c r="AC836">
        <f t="shared" si="26"/>
        <v>2000</v>
      </c>
      <c r="AD836" t="str">
        <f t="shared" si="27"/>
        <v>303</v>
      </c>
    </row>
    <row r="837" spans="1:30" hidden="1" x14ac:dyDescent="0.25">
      <c r="A837" t="s">
        <v>573</v>
      </c>
      <c r="B837" t="s">
        <v>379</v>
      </c>
      <c r="C837" t="s">
        <v>470</v>
      </c>
      <c r="D837" t="s">
        <v>339</v>
      </c>
      <c r="E837" t="s">
        <v>122</v>
      </c>
      <c r="F837" t="s">
        <v>159</v>
      </c>
      <c r="G837" t="s">
        <v>160</v>
      </c>
      <c r="H837" t="s">
        <v>143</v>
      </c>
      <c r="I837" t="s">
        <v>124</v>
      </c>
      <c r="J837" t="s">
        <v>125</v>
      </c>
      <c r="K837" t="s">
        <v>576</v>
      </c>
      <c r="N837" t="s">
        <v>575</v>
      </c>
      <c r="O837" t="s">
        <v>382</v>
      </c>
      <c r="P837" t="s">
        <v>472</v>
      </c>
      <c r="Q837" t="s">
        <v>340</v>
      </c>
      <c r="R837" t="s">
        <v>131</v>
      </c>
      <c r="S837" t="s">
        <v>164</v>
      </c>
      <c r="T837" t="s">
        <v>165</v>
      </c>
      <c r="U837" t="s">
        <v>151</v>
      </c>
      <c r="V837" t="s">
        <v>135</v>
      </c>
      <c r="W837" t="s">
        <v>136</v>
      </c>
      <c r="X837" t="s">
        <v>577</v>
      </c>
      <c r="Y837" s="94">
        <v>0</v>
      </c>
      <c r="Z837" s="94">
        <v>0</v>
      </c>
      <c r="AA837" s="94">
        <v>0</v>
      </c>
      <c r="AB837" s="94">
        <v>0</v>
      </c>
      <c r="AC837">
        <f t="shared" si="26"/>
        <v>2000</v>
      </c>
      <c r="AD837" t="str">
        <f t="shared" si="27"/>
        <v>303</v>
      </c>
    </row>
    <row r="838" spans="1:30" hidden="1" x14ac:dyDescent="0.25">
      <c r="A838" t="s">
        <v>573</v>
      </c>
      <c r="B838" t="s">
        <v>379</v>
      </c>
      <c r="C838" t="s">
        <v>470</v>
      </c>
      <c r="D838" t="s">
        <v>206</v>
      </c>
      <c r="E838" t="s">
        <v>122</v>
      </c>
      <c r="F838" t="s">
        <v>159</v>
      </c>
      <c r="G838" t="s">
        <v>160</v>
      </c>
      <c r="H838" t="s">
        <v>143</v>
      </c>
      <c r="I838" t="s">
        <v>124</v>
      </c>
      <c r="J838" t="s">
        <v>125</v>
      </c>
      <c r="K838" t="s">
        <v>576</v>
      </c>
      <c r="N838" t="s">
        <v>575</v>
      </c>
      <c r="O838" t="s">
        <v>382</v>
      </c>
      <c r="P838" t="s">
        <v>472</v>
      </c>
      <c r="Q838" t="s">
        <v>207</v>
      </c>
      <c r="R838" t="s">
        <v>131</v>
      </c>
      <c r="S838" t="s">
        <v>164</v>
      </c>
      <c r="T838" t="s">
        <v>165</v>
      </c>
      <c r="U838" t="s">
        <v>151</v>
      </c>
      <c r="V838" t="s">
        <v>135</v>
      </c>
      <c r="W838" t="s">
        <v>136</v>
      </c>
      <c r="X838" t="s">
        <v>577</v>
      </c>
      <c r="Y838" s="94">
        <v>18000</v>
      </c>
      <c r="Z838" s="94">
        <v>11015.618333333332</v>
      </c>
      <c r="AA838" s="94">
        <v>11346</v>
      </c>
      <c r="AB838" s="94">
        <v>11346</v>
      </c>
      <c r="AC838">
        <f t="shared" si="26"/>
        <v>2000</v>
      </c>
      <c r="AD838" t="str">
        <f t="shared" si="27"/>
        <v>303</v>
      </c>
    </row>
    <row r="839" spans="1:30" hidden="1" x14ac:dyDescent="0.25">
      <c r="A839" t="s">
        <v>573</v>
      </c>
      <c r="B839" t="s">
        <v>379</v>
      </c>
      <c r="C839" t="s">
        <v>470</v>
      </c>
      <c r="D839" t="s">
        <v>208</v>
      </c>
      <c r="E839" t="s">
        <v>122</v>
      </c>
      <c r="F839" t="s">
        <v>159</v>
      </c>
      <c r="G839" t="s">
        <v>160</v>
      </c>
      <c r="H839" t="s">
        <v>143</v>
      </c>
      <c r="I839" t="s">
        <v>124</v>
      </c>
      <c r="J839" t="s">
        <v>125</v>
      </c>
      <c r="K839" t="s">
        <v>576</v>
      </c>
      <c r="N839" t="s">
        <v>575</v>
      </c>
      <c r="O839" t="s">
        <v>382</v>
      </c>
      <c r="P839" t="s">
        <v>472</v>
      </c>
      <c r="Q839" t="s">
        <v>209</v>
      </c>
      <c r="R839" t="s">
        <v>131</v>
      </c>
      <c r="S839" t="s">
        <v>164</v>
      </c>
      <c r="T839" t="s">
        <v>165</v>
      </c>
      <c r="U839" t="s">
        <v>151</v>
      </c>
      <c r="V839" t="s">
        <v>135</v>
      </c>
      <c r="W839" t="s">
        <v>136</v>
      </c>
      <c r="X839" t="s">
        <v>577</v>
      </c>
      <c r="Y839" s="94">
        <v>200</v>
      </c>
      <c r="Z839" s="94">
        <v>19.670000000000002</v>
      </c>
      <c r="AA839" s="94">
        <v>0</v>
      </c>
      <c r="AB839" s="94">
        <v>0</v>
      </c>
      <c r="AC839">
        <f t="shared" si="26"/>
        <v>2000</v>
      </c>
      <c r="AD839" t="str">
        <f t="shared" si="27"/>
        <v>303</v>
      </c>
    </row>
    <row r="840" spans="1:30" hidden="1" x14ac:dyDescent="0.25">
      <c r="A840" t="s">
        <v>573</v>
      </c>
      <c r="B840" t="s">
        <v>379</v>
      </c>
      <c r="C840" t="s">
        <v>470</v>
      </c>
      <c r="D840" t="s">
        <v>448</v>
      </c>
      <c r="E840" t="s">
        <v>122</v>
      </c>
      <c r="F840" t="s">
        <v>159</v>
      </c>
      <c r="G840" t="s">
        <v>160</v>
      </c>
      <c r="H840" t="s">
        <v>143</v>
      </c>
      <c r="I840" t="s">
        <v>124</v>
      </c>
      <c r="J840" t="s">
        <v>125</v>
      </c>
      <c r="K840" t="s">
        <v>576</v>
      </c>
      <c r="N840" t="s">
        <v>575</v>
      </c>
      <c r="O840" t="s">
        <v>382</v>
      </c>
      <c r="P840" t="s">
        <v>472</v>
      </c>
      <c r="Q840" t="s">
        <v>306</v>
      </c>
      <c r="R840" t="s">
        <v>131</v>
      </c>
      <c r="S840" t="s">
        <v>164</v>
      </c>
      <c r="T840" t="s">
        <v>165</v>
      </c>
      <c r="U840" t="s">
        <v>151</v>
      </c>
      <c r="V840" t="s">
        <v>135</v>
      </c>
      <c r="W840" t="s">
        <v>136</v>
      </c>
      <c r="X840" t="s">
        <v>577</v>
      </c>
      <c r="Y840" s="94">
        <v>0</v>
      </c>
      <c r="Z840" s="94">
        <v>395</v>
      </c>
      <c r="AA840" s="94">
        <v>406.85</v>
      </c>
      <c r="AB840" s="94">
        <v>406.85</v>
      </c>
      <c r="AC840">
        <f t="shared" si="26"/>
        <v>2000</v>
      </c>
      <c r="AD840" t="str">
        <f t="shared" si="27"/>
        <v>303</v>
      </c>
    </row>
    <row r="841" spans="1:30" hidden="1" x14ac:dyDescent="0.25">
      <c r="A841" t="s">
        <v>573</v>
      </c>
      <c r="B841" t="s">
        <v>379</v>
      </c>
      <c r="C841" t="s">
        <v>470</v>
      </c>
      <c r="D841" t="s">
        <v>210</v>
      </c>
      <c r="E841" t="s">
        <v>122</v>
      </c>
      <c r="F841" t="s">
        <v>159</v>
      </c>
      <c r="G841" t="s">
        <v>160</v>
      </c>
      <c r="H841" t="s">
        <v>143</v>
      </c>
      <c r="I841" t="s">
        <v>124</v>
      </c>
      <c r="J841" t="s">
        <v>125</v>
      </c>
      <c r="K841" t="s">
        <v>576</v>
      </c>
      <c r="N841" t="s">
        <v>575</v>
      </c>
      <c r="O841" t="s">
        <v>382</v>
      </c>
      <c r="P841" t="s">
        <v>472</v>
      </c>
      <c r="Q841" t="s">
        <v>211</v>
      </c>
      <c r="R841" t="s">
        <v>131</v>
      </c>
      <c r="S841" t="s">
        <v>164</v>
      </c>
      <c r="T841" t="s">
        <v>165</v>
      </c>
      <c r="U841" t="s">
        <v>151</v>
      </c>
      <c r="V841" t="s">
        <v>135</v>
      </c>
      <c r="W841" t="s">
        <v>136</v>
      </c>
      <c r="X841" t="s">
        <v>577</v>
      </c>
      <c r="Y841" s="94">
        <v>2508</v>
      </c>
      <c r="Z841" s="94">
        <v>4092.98</v>
      </c>
      <c r="AA841" s="94">
        <v>4215.7700000000004</v>
      </c>
      <c r="AB841" s="94">
        <v>4215.7700000000004</v>
      </c>
      <c r="AC841">
        <f t="shared" si="26"/>
        <v>2000</v>
      </c>
      <c r="AD841" t="str">
        <f t="shared" si="27"/>
        <v>303</v>
      </c>
    </row>
    <row r="842" spans="1:30" hidden="1" x14ac:dyDescent="0.25">
      <c r="A842" t="s">
        <v>573</v>
      </c>
      <c r="B842" t="s">
        <v>379</v>
      </c>
      <c r="C842" t="s">
        <v>470</v>
      </c>
      <c r="D842" t="s">
        <v>214</v>
      </c>
      <c r="E842" t="s">
        <v>122</v>
      </c>
      <c r="F842" t="s">
        <v>159</v>
      </c>
      <c r="G842" t="s">
        <v>160</v>
      </c>
      <c r="H842" t="s">
        <v>143</v>
      </c>
      <c r="I842" t="s">
        <v>124</v>
      </c>
      <c r="J842" t="s">
        <v>125</v>
      </c>
      <c r="K842" t="s">
        <v>576</v>
      </c>
      <c r="N842" t="s">
        <v>575</v>
      </c>
      <c r="O842" t="s">
        <v>382</v>
      </c>
      <c r="P842" t="s">
        <v>472</v>
      </c>
      <c r="Q842" t="s">
        <v>215</v>
      </c>
      <c r="R842" t="s">
        <v>131</v>
      </c>
      <c r="S842" t="s">
        <v>164</v>
      </c>
      <c r="T842" t="s">
        <v>165</v>
      </c>
      <c r="U842" t="s">
        <v>151</v>
      </c>
      <c r="V842" t="s">
        <v>135</v>
      </c>
      <c r="W842" t="s">
        <v>136</v>
      </c>
      <c r="X842" t="s">
        <v>577</v>
      </c>
      <c r="Y842" s="94">
        <v>715742</v>
      </c>
      <c r="Z842" s="94">
        <v>846388.47000000009</v>
      </c>
      <c r="AA842" s="94">
        <v>871780.08</v>
      </c>
      <c r="AB842" s="94">
        <v>871780.08</v>
      </c>
      <c r="AC842">
        <f t="shared" si="26"/>
        <v>2000</v>
      </c>
      <c r="AD842" t="str">
        <f t="shared" si="27"/>
        <v>303</v>
      </c>
    </row>
    <row r="843" spans="1:30" hidden="1" x14ac:dyDescent="0.25">
      <c r="A843" t="s">
        <v>573</v>
      </c>
      <c r="B843" t="s">
        <v>379</v>
      </c>
      <c r="C843" t="s">
        <v>470</v>
      </c>
      <c r="D843" t="s">
        <v>224</v>
      </c>
      <c r="E843" t="s">
        <v>122</v>
      </c>
      <c r="F843" t="s">
        <v>159</v>
      </c>
      <c r="G843" t="s">
        <v>160</v>
      </c>
      <c r="H843" t="s">
        <v>143</v>
      </c>
      <c r="I843" t="s">
        <v>124</v>
      </c>
      <c r="J843" t="s">
        <v>125</v>
      </c>
      <c r="K843" t="s">
        <v>576</v>
      </c>
      <c r="N843" t="s">
        <v>575</v>
      </c>
      <c r="O843" t="s">
        <v>382</v>
      </c>
      <c r="P843" t="s">
        <v>472</v>
      </c>
      <c r="Q843" t="s">
        <v>225</v>
      </c>
      <c r="R843" t="s">
        <v>131</v>
      </c>
      <c r="S843" t="s">
        <v>164</v>
      </c>
      <c r="T843" t="s">
        <v>165</v>
      </c>
      <c r="U843" t="s">
        <v>151</v>
      </c>
      <c r="V843" t="s">
        <v>135</v>
      </c>
      <c r="W843" t="s">
        <v>136</v>
      </c>
      <c r="X843" t="s">
        <v>577</v>
      </c>
      <c r="Y843" s="94">
        <v>403</v>
      </c>
      <c r="Z843" s="94">
        <v>896.3900000000001</v>
      </c>
      <c r="AA843" s="94">
        <v>923.28</v>
      </c>
      <c r="AB843" s="94">
        <v>923.28</v>
      </c>
      <c r="AC843">
        <f t="shared" si="26"/>
        <v>2000</v>
      </c>
      <c r="AD843" t="str">
        <f t="shared" si="27"/>
        <v>303</v>
      </c>
    </row>
    <row r="844" spans="1:30" hidden="1" x14ac:dyDescent="0.25">
      <c r="A844" t="s">
        <v>573</v>
      </c>
      <c r="B844" t="s">
        <v>379</v>
      </c>
      <c r="C844" t="s">
        <v>470</v>
      </c>
      <c r="D844" t="s">
        <v>226</v>
      </c>
      <c r="E844" t="s">
        <v>122</v>
      </c>
      <c r="F844" t="s">
        <v>159</v>
      </c>
      <c r="G844" t="s">
        <v>160</v>
      </c>
      <c r="H844" t="s">
        <v>143</v>
      </c>
      <c r="I844" t="s">
        <v>124</v>
      </c>
      <c r="J844" t="s">
        <v>125</v>
      </c>
      <c r="K844" t="s">
        <v>576</v>
      </c>
      <c r="N844" t="s">
        <v>575</v>
      </c>
      <c r="O844" t="s">
        <v>382</v>
      </c>
      <c r="P844" t="s">
        <v>472</v>
      </c>
      <c r="Q844" t="s">
        <v>227</v>
      </c>
      <c r="R844" t="s">
        <v>131</v>
      </c>
      <c r="S844" t="s">
        <v>164</v>
      </c>
      <c r="T844" t="s">
        <v>165</v>
      </c>
      <c r="U844" t="s">
        <v>151</v>
      </c>
      <c r="V844" t="s">
        <v>135</v>
      </c>
      <c r="W844" t="s">
        <v>136</v>
      </c>
      <c r="X844" t="s">
        <v>577</v>
      </c>
      <c r="Y844" s="94">
        <v>1603</v>
      </c>
      <c r="Z844" s="94">
        <v>604.4</v>
      </c>
      <c r="AA844" s="94">
        <v>622.53</v>
      </c>
      <c r="AB844" s="94">
        <v>622.53</v>
      </c>
      <c r="AC844">
        <f t="shared" si="26"/>
        <v>2000</v>
      </c>
      <c r="AD844" t="str">
        <f t="shared" si="27"/>
        <v>303</v>
      </c>
    </row>
    <row r="845" spans="1:30" hidden="1" x14ac:dyDescent="0.25">
      <c r="A845" t="s">
        <v>573</v>
      </c>
      <c r="B845" t="s">
        <v>379</v>
      </c>
      <c r="C845" t="s">
        <v>470</v>
      </c>
      <c r="D845" t="s">
        <v>228</v>
      </c>
      <c r="E845" t="s">
        <v>122</v>
      </c>
      <c r="F845" t="s">
        <v>159</v>
      </c>
      <c r="G845" t="s">
        <v>160</v>
      </c>
      <c r="H845" t="s">
        <v>143</v>
      </c>
      <c r="I845" t="s">
        <v>124</v>
      </c>
      <c r="J845" t="s">
        <v>125</v>
      </c>
      <c r="K845" t="s">
        <v>576</v>
      </c>
      <c r="N845" t="s">
        <v>575</v>
      </c>
      <c r="O845" t="s">
        <v>382</v>
      </c>
      <c r="P845" t="s">
        <v>472</v>
      </c>
      <c r="Q845" t="s">
        <v>229</v>
      </c>
      <c r="R845" t="s">
        <v>131</v>
      </c>
      <c r="S845" t="s">
        <v>164</v>
      </c>
      <c r="T845" t="s">
        <v>165</v>
      </c>
      <c r="U845" t="s">
        <v>151</v>
      </c>
      <c r="V845" t="s">
        <v>135</v>
      </c>
      <c r="W845" t="s">
        <v>136</v>
      </c>
      <c r="X845" t="s">
        <v>577</v>
      </c>
      <c r="Y845" s="94">
        <v>249</v>
      </c>
      <c r="Z845" s="94">
        <v>0</v>
      </c>
      <c r="AA845" s="94">
        <v>0</v>
      </c>
      <c r="AB845" s="94">
        <v>0</v>
      </c>
      <c r="AC845">
        <f t="shared" si="26"/>
        <v>2000</v>
      </c>
      <c r="AD845" t="str">
        <f t="shared" si="27"/>
        <v>303</v>
      </c>
    </row>
    <row r="846" spans="1:30" hidden="1" x14ac:dyDescent="0.25">
      <c r="A846" t="s">
        <v>573</v>
      </c>
      <c r="B846" t="s">
        <v>379</v>
      </c>
      <c r="C846" t="s">
        <v>470</v>
      </c>
      <c r="D846" t="s">
        <v>230</v>
      </c>
      <c r="E846" t="s">
        <v>122</v>
      </c>
      <c r="F846" t="s">
        <v>159</v>
      </c>
      <c r="G846" t="s">
        <v>160</v>
      </c>
      <c r="H846" t="s">
        <v>143</v>
      </c>
      <c r="I846" t="s">
        <v>124</v>
      </c>
      <c r="J846" t="s">
        <v>125</v>
      </c>
      <c r="K846" t="s">
        <v>576</v>
      </c>
      <c r="N846" t="s">
        <v>575</v>
      </c>
      <c r="O846" t="s">
        <v>382</v>
      </c>
      <c r="P846" t="s">
        <v>472</v>
      </c>
      <c r="Q846" t="s">
        <v>231</v>
      </c>
      <c r="R846" t="s">
        <v>131</v>
      </c>
      <c r="S846" t="s">
        <v>164</v>
      </c>
      <c r="T846" t="s">
        <v>165</v>
      </c>
      <c r="U846" t="s">
        <v>151</v>
      </c>
      <c r="V846" t="s">
        <v>135</v>
      </c>
      <c r="W846" t="s">
        <v>136</v>
      </c>
      <c r="X846" t="s">
        <v>577</v>
      </c>
      <c r="Y846" s="94">
        <v>1769</v>
      </c>
      <c r="Z846" s="94">
        <v>4689.7999999999993</v>
      </c>
      <c r="AA846" s="94">
        <v>4830.49</v>
      </c>
      <c r="AB846" s="94">
        <v>4830.49</v>
      </c>
      <c r="AC846">
        <f t="shared" si="26"/>
        <v>2000</v>
      </c>
      <c r="AD846" t="str">
        <f t="shared" si="27"/>
        <v>303</v>
      </c>
    </row>
    <row r="847" spans="1:30" hidden="1" x14ac:dyDescent="0.25">
      <c r="A847" t="s">
        <v>573</v>
      </c>
      <c r="B847" t="s">
        <v>379</v>
      </c>
      <c r="C847" t="s">
        <v>470</v>
      </c>
      <c r="D847" t="s">
        <v>232</v>
      </c>
      <c r="E847" t="s">
        <v>122</v>
      </c>
      <c r="F847" t="s">
        <v>159</v>
      </c>
      <c r="G847" t="s">
        <v>160</v>
      </c>
      <c r="H847" t="s">
        <v>143</v>
      </c>
      <c r="I847" t="s">
        <v>124</v>
      </c>
      <c r="J847" t="s">
        <v>125</v>
      </c>
      <c r="K847" t="s">
        <v>576</v>
      </c>
      <c r="N847" t="s">
        <v>575</v>
      </c>
      <c r="O847" t="s">
        <v>382</v>
      </c>
      <c r="P847" t="s">
        <v>472</v>
      </c>
      <c r="Q847" t="s">
        <v>233</v>
      </c>
      <c r="R847" t="s">
        <v>131</v>
      </c>
      <c r="S847" t="s">
        <v>164</v>
      </c>
      <c r="T847" t="s">
        <v>165</v>
      </c>
      <c r="U847" t="s">
        <v>151</v>
      </c>
      <c r="V847" t="s">
        <v>135</v>
      </c>
      <c r="W847" t="s">
        <v>136</v>
      </c>
      <c r="X847" t="s">
        <v>577</v>
      </c>
      <c r="Y847" s="94">
        <v>1161</v>
      </c>
      <c r="Z847" s="94">
        <v>2317.4</v>
      </c>
      <c r="AA847" s="94">
        <v>2886.92</v>
      </c>
      <c r="AB847" s="94">
        <v>2886.92</v>
      </c>
      <c r="AC847">
        <f t="shared" si="26"/>
        <v>2000</v>
      </c>
      <c r="AD847" t="str">
        <f t="shared" si="27"/>
        <v>303</v>
      </c>
    </row>
    <row r="848" spans="1:30" hidden="1" x14ac:dyDescent="0.25">
      <c r="A848" t="s">
        <v>573</v>
      </c>
      <c r="B848" t="s">
        <v>379</v>
      </c>
      <c r="C848" t="s">
        <v>470</v>
      </c>
      <c r="D848" t="s">
        <v>234</v>
      </c>
      <c r="E848" t="s">
        <v>122</v>
      </c>
      <c r="F848" t="s">
        <v>159</v>
      </c>
      <c r="G848" t="s">
        <v>160</v>
      </c>
      <c r="H848" t="s">
        <v>143</v>
      </c>
      <c r="I848" t="s">
        <v>124</v>
      </c>
      <c r="J848" t="s">
        <v>125</v>
      </c>
      <c r="K848" t="s">
        <v>576</v>
      </c>
      <c r="N848" t="s">
        <v>575</v>
      </c>
      <c r="O848" t="s">
        <v>382</v>
      </c>
      <c r="P848" t="s">
        <v>472</v>
      </c>
      <c r="Q848" t="s">
        <v>235</v>
      </c>
      <c r="R848" t="s">
        <v>131</v>
      </c>
      <c r="S848" t="s">
        <v>164</v>
      </c>
      <c r="T848" t="s">
        <v>165</v>
      </c>
      <c r="U848" t="s">
        <v>151</v>
      </c>
      <c r="V848" t="s">
        <v>135</v>
      </c>
      <c r="W848" t="s">
        <v>136</v>
      </c>
      <c r="X848" t="s">
        <v>577</v>
      </c>
      <c r="Y848" s="94">
        <v>3678487.25</v>
      </c>
      <c r="Z848" s="94">
        <v>4031670.42</v>
      </c>
      <c r="AA848" s="94">
        <v>4539520.3441500003</v>
      </c>
      <c r="AB848" s="94">
        <v>4539520.34</v>
      </c>
      <c r="AC848">
        <f t="shared" si="26"/>
        <v>3000</v>
      </c>
      <c r="AD848" t="str">
        <f t="shared" si="27"/>
        <v>303</v>
      </c>
    </row>
    <row r="849" spans="1:30" hidden="1" x14ac:dyDescent="0.25">
      <c r="A849" t="s">
        <v>573</v>
      </c>
      <c r="B849" t="s">
        <v>379</v>
      </c>
      <c r="C849" t="s">
        <v>470</v>
      </c>
      <c r="D849" t="s">
        <v>238</v>
      </c>
      <c r="E849" t="s">
        <v>122</v>
      </c>
      <c r="F849" t="s">
        <v>159</v>
      </c>
      <c r="G849" t="s">
        <v>160</v>
      </c>
      <c r="H849" t="s">
        <v>143</v>
      </c>
      <c r="I849" t="s">
        <v>124</v>
      </c>
      <c r="J849" t="s">
        <v>125</v>
      </c>
      <c r="K849" t="s">
        <v>576</v>
      </c>
      <c r="N849" t="s">
        <v>575</v>
      </c>
      <c r="O849" t="s">
        <v>382</v>
      </c>
      <c r="P849" t="s">
        <v>472</v>
      </c>
      <c r="Q849" t="s">
        <v>239</v>
      </c>
      <c r="R849" t="s">
        <v>131</v>
      </c>
      <c r="S849" t="s">
        <v>164</v>
      </c>
      <c r="T849" t="s">
        <v>165</v>
      </c>
      <c r="U849" t="s">
        <v>151</v>
      </c>
      <c r="V849" t="s">
        <v>135</v>
      </c>
      <c r="W849" t="s">
        <v>136</v>
      </c>
      <c r="X849" t="s">
        <v>577</v>
      </c>
      <c r="Y849" s="94">
        <v>351199.17</v>
      </c>
      <c r="Z849" s="94">
        <v>351199.17000000004</v>
      </c>
      <c r="AA849" s="94">
        <v>361735.14510000008</v>
      </c>
      <c r="AB849" s="94">
        <v>361735.15</v>
      </c>
      <c r="AC849">
        <f t="shared" si="26"/>
        <v>3000</v>
      </c>
      <c r="AD849" t="str">
        <f t="shared" si="27"/>
        <v>303</v>
      </c>
    </row>
    <row r="850" spans="1:30" hidden="1" x14ac:dyDescent="0.25">
      <c r="A850" t="s">
        <v>573</v>
      </c>
      <c r="B850" t="s">
        <v>379</v>
      </c>
      <c r="C850" t="s">
        <v>470</v>
      </c>
      <c r="D850" t="s">
        <v>158</v>
      </c>
      <c r="E850" t="s">
        <v>122</v>
      </c>
      <c r="F850" t="s">
        <v>159</v>
      </c>
      <c r="G850" t="s">
        <v>160</v>
      </c>
      <c r="H850" t="s">
        <v>143</v>
      </c>
      <c r="I850" t="s">
        <v>124</v>
      </c>
      <c r="J850" t="s">
        <v>125</v>
      </c>
      <c r="K850" t="s">
        <v>576</v>
      </c>
      <c r="N850" t="s">
        <v>575</v>
      </c>
      <c r="O850" t="s">
        <v>382</v>
      </c>
      <c r="P850" t="s">
        <v>472</v>
      </c>
      <c r="Q850" t="s">
        <v>163</v>
      </c>
      <c r="R850" t="s">
        <v>131</v>
      </c>
      <c r="S850" t="s">
        <v>164</v>
      </c>
      <c r="T850" t="s">
        <v>165</v>
      </c>
      <c r="U850" t="s">
        <v>151</v>
      </c>
      <c r="V850" t="s">
        <v>135</v>
      </c>
      <c r="W850" t="s">
        <v>136</v>
      </c>
      <c r="X850" t="s">
        <v>577</v>
      </c>
      <c r="Y850" s="94">
        <v>466633.5</v>
      </c>
      <c r="Z850" s="94">
        <v>466633.5</v>
      </c>
      <c r="AA850" s="94">
        <v>480632.505</v>
      </c>
      <c r="AB850" s="94">
        <v>480632.51</v>
      </c>
      <c r="AC850">
        <f t="shared" si="26"/>
        <v>3000</v>
      </c>
      <c r="AD850" t="str">
        <f t="shared" si="27"/>
        <v>303</v>
      </c>
    </row>
    <row r="851" spans="1:30" hidden="1" x14ac:dyDescent="0.25">
      <c r="A851" t="s">
        <v>573</v>
      </c>
      <c r="B851" t="s">
        <v>379</v>
      </c>
      <c r="C851" t="s">
        <v>470</v>
      </c>
      <c r="D851" t="s">
        <v>167</v>
      </c>
      <c r="E851" t="s">
        <v>122</v>
      </c>
      <c r="F851" t="s">
        <v>159</v>
      </c>
      <c r="G851" t="s">
        <v>160</v>
      </c>
      <c r="H851" t="s">
        <v>143</v>
      </c>
      <c r="I851" t="s">
        <v>124</v>
      </c>
      <c r="J851" t="s">
        <v>125</v>
      </c>
      <c r="K851" t="s">
        <v>576</v>
      </c>
      <c r="N851" t="s">
        <v>575</v>
      </c>
      <c r="O851" t="s">
        <v>382</v>
      </c>
      <c r="P851" t="s">
        <v>472</v>
      </c>
      <c r="Q851" t="s">
        <v>168</v>
      </c>
      <c r="R851" t="s">
        <v>131</v>
      </c>
      <c r="S851" t="s">
        <v>164</v>
      </c>
      <c r="T851" t="s">
        <v>165</v>
      </c>
      <c r="U851" t="s">
        <v>151</v>
      </c>
      <c r="V851" t="s">
        <v>135</v>
      </c>
      <c r="W851" t="s">
        <v>136</v>
      </c>
      <c r="X851" t="s">
        <v>577</v>
      </c>
      <c r="Y851" s="94">
        <v>37343.39</v>
      </c>
      <c r="Z851" s="94">
        <v>37343.39</v>
      </c>
      <c r="AA851" s="94">
        <v>38463.691700000003</v>
      </c>
      <c r="AB851" s="94">
        <v>38463.69</v>
      </c>
      <c r="AC851">
        <f t="shared" si="26"/>
        <v>3000</v>
      </c>
      <c r="AD851" t="str">
        <f t="shared" si="27"/>
        <v>303</v>
      </c>
    </row>
    <row r="852" spans="1:30" hidden="1" x14ac:dyDescent="0.25">
      <c r="A852" t="s">
        <v>573</v>
      </c>
      <c r="B852" t="s">
        <v>379</v>
      </c>
      <c r="C852" t="s">
        <v>470</v>
      </c>
      <c r="D852" t="s">
        <v>242</v>
      </c>
      <c r="E852" t="s">
        <v>122</v>
      </c>
      <c r="F852" t="s">
        <v>159</v>
      </c>
      <c r="G852" t="s">
        <v>160</v>
      </c>
      <c r="H852" t="s">
        <v>143</v>
      </c>
      <c r="I852" t="s">
        <v>124</v>
      </c>
      <c r="J852" t="s">
        <v>125</v>
      </c>
      <c r="K852" t="s">
        <v>576</v>
      </c>
      <c r="N852" t="s">
        <v>575</v>
      </c>
      <c r="O852" t="s">
        <v>382</v>
      </c>
      <c r="P852" t="s">
        <v>472</v>
      </c>
      <c r="Q852" t="s">
        <v>243</v>
      </c>
      <c r="R852" t="s">
        <v>131</v>
      </c>
      <c r="S852" t="s">
        <v>164</v>
      </c>
      <c r="T852" t="s">
        <v>165</v>
      </c>
      <c r="U852" t="s">
        <v>151</v>
      </c>
      <c r="V852" t="s">
        <v>135</v>
      </c>
      <c r="W852" t="s">
        <v>136</v>
      </c>
      <c r="X852" t="s">
        <v>577</v>
      </c>
      <c r="Y852" s="94">
        <v>3319</v>
      </c>
      <c r="Z852" s="94">
        <v>1980.2799999999997</v>
      </c>
      <c r="AA852" s="94">
        <v>2039</v>
      </c>
      <c r="AB852" s="94">
        <v>2039</v>
      </c>
      <c r="AC852">
        <f t="shared" si="26"/>
        <v>3000</v>
      </c>
      <c r="AD852" t="str">
        <f t="shared" si="27"/>
        <v>303</v>
      </c>
    </row>
    <row r="853" spans="1:30" hidden="1" x14ac:dyDescent="0.25">
      <c r="A853" t="s">
        <v>573</v>
      </c>
      <c r="B853" t="s">
        <v>379</v>
      </c>
      <c r="C853" t="s">
        <v>470</v>
      </c>
      <c r="D853" t="s">
        <v>244</v>
      </c>
      <c r="E853" t="s">
        <v>122</v>
      </c>
      <c r="F853" t="s">
        <v>159</v>
      </c>
      <c r="G853" t="s">
        <v>160</v>
      </c>
      <c r="H853" t="s">
        <v>143</v>
      </c>
      <c r="I853" t="s">
        <v>124</v>
      </c>
      <c r="J853" t="s">
        <v>125</v>
      </c>
      <c r="K853" t="s">
        <v>576</v>
      </c>
      <c r="N853" t="s">
        <v>575</v>
      </c>
      <c r="O853" t="s">
        <v>382</v>
      </c>
      <c r="P853" t="s">
        <v>472</v>
      </c>
      <c r="Q853" t="s">
        <v>245</v>
      </c>
      <c r="R853" t="s">
        <v>131</v>
      </c>
      <c r="S853" t="s">
        <v>164</v>
      </c>
      <c r="T853" t="s">
        <v>165</v>
      </c>
      <c r="U853" t="s">
        <v>151</v>
      </c>
      <c r="V853" t="s">
        <v>135</v>
      </c>
      <c r="W853" t="s">
        <v>136</v>
      </c>
      <c r="X853" t="s">
        <v>577</v>
      </c>
      <c r="Y853" s="94">
        <v>239008</v>
      </c>
      <c r="Z853" s="94">
        <v>232050.08</v>
      </c>
      <c r="AA853" s="94">
        <v>239011.58239999998</v>
      </c>
      <c r="AB853" s="94">
        <v>239011.58</v>
      </c>
      <c r="AC853">
        <f t="shared" si="26"/>
        <v>3000</v>
      </c>
      <c r="AD853" t="str">
        <f t="shared" si="27"/>
        <v>303</v>
      </c>
    </row>
    <row r="854" spans="1:30" hidden="1" x14ac:dyDescent="0.25">
      <c r="A854" t="s">
        <v>573</v>
      </c>
      <c r="B854" t="s">
        <v>379</v>
      </c>
      <c r="C854" t="s">
        <v>470</v>
      </c>
      <c r="D854" t="s">
        <v>291</v>
      </c>
      <c r="E854" t="s">
        <v>122</v>
      </c>
      <c r="F854" t="s">
        <v>159</v>
      </c>
      <c r="G854" t="s">
        <v>160</v>
      </c>
      <c r="H854" t="s">
        <v>143</v>
      </c>
      <c r="I854" t="s">
        <v>124</v>
      </c>
      <c r="J854" t="s">
        <v>125</v>
      </c>
      <c r="K854" t="s">
        <v>576</v>
      </c>
      <c r="N854" t="s">
        <v>575</v>
      </c>
      <c r="O854" t="s">
        <v>382</v>
      </c>
      <c r="P854" t="s">
        <v>472</v>
      </c>
      <c r="Q854" t="s">
        <v>169</v>
      </c>
      <c r="R854" t="s">
        <v>131</v>
      </c>
      <c r="S854" t="s">
        <v>164</v>
      </c>
      <c r="T854" t="s">
        <v>165</v>
      </c>
      <c r="U854" t="s">
        <v>151</v>
      </c>
      <c r="V854" t="s">
        <v>135</v>
      </c>
      <c r="W854" t="s">
        <v>136</v>
      </c>
      <c r="X854" t="s">
        <v>577</v>
      </c>
      <c r="Y854" s="94">
        <v>12000</v>
      </c>
      <c r="Z854" s="94">
        <v>1047599.182625824</v>
      </c>
      <c r="AA854" s="94">
        <v>1079027.1581045988</v>
      </c>
      <c r="AB854" s="94">
        <v>1079027.1599999999</v>
      </c>
      <c r="AC854">
        <f t="shared" si="26"/>
        <v>3000</v>
      </c>
      <c r="AD854" t="str">
        <f t="shared" si="27"/>
        <v>303</v>
      </c>
    </row>
    <row r="855" spans="1:30" hidden="1" x14ac:dyDescent="0.25">
      <c r="A855" t="s">
        <v>573</v>
      </c>
      <c r="B855" t="s">
        <v>379</v>
      </c>
      <c r="C855" t="s">
        <v>470</v>
      </c>
      <c r="D855" t="s">
        <v>315</v>
      </c>
      <c r="E855" t="s">
        <v>122</v>
      </c>
      <c r="F855" t="s">
        <v>159</v>
      </c>
      <c r="G855" t="s">
        <v>160</v>
      </c>
      <c r="H855" t="s">
        <v>143</v>
      </c>
      <c r="I855" t="s">
        <v>124</v>
      </c>
      <c r="J855" t="s">
        <v>125</v>
      </c>
      <c r="K855" t="s">
        <v>576</v>
      </c>
      <c r="N855" t="s">
        <v>575</v>
      </c>
      <c r="O855" t="s">
        <v>382</v>
      </c>
      <c r="P855" t="s">
        <v>472</v>
      </c>
      <c r="Q855" t="s">
        <v>316</v>
      </c>
      <c r="R855" t="s">
        <v>131</v>
      </c>
      <c r="S855" t="s">
        <v>164</v>
      </c>
      <c r="T855" t="s">
        <v>165</v>
      </c>
      <c r="U855" t="s">
        <v>151</v>
      </c>
      <c r="V855" t="s">
        <v>135</v>
      </c>
      <c r="W855" t="s">
        <v>136</v>
      </c>
      <c r="X855" t="s">
        <v>577</v>
      </c>
      <c r="Y855" s="94">
        <v>9553</v>
      </c>
      <c r="Z855" s="94">
        <v>3553</v>
      </c>
      <c r="AA855" s="94">
        <v>3659.59</v>
      </c>
      <c r="AB855" s="94">
        <v>3659.59</v>
      </c>
      <c r="AC855">
        <f t="shared" si="26"/>
        <v>3000</v>
      </c>
      <c r="AD855" t="str">
        <f t="shared" si="27"/>
        <v>303</v>
      </c>
    </row>
    <row r="856" spans="1:30" hidden="1" x14ac:dyDescent="0.25">
      <c r="A856" t="s">
        <v>573</v>
      </c>
      <c r="B856" t="s">
        <v>379</v>
      </c>
      <c r="C856" t="s">
        <v>470</v>
      </c>
      <c r="D856" t="s">
        <v>343</v>
      </c>
      <c r="E856" t="s">
        <v>122</v>
      </c>
      <c r="F856" t="s">
        <v>159</v>
      </c>
      <c r="G856" t="s">
        <v>160</v>
      </c>
      <c r="H856" t="s">
        <v>143</v>
      </c>
      <c r="I856" t="s">
        <v>124</v>
      </c>
      <c r="J856" t="s">
        <v>125</v>
      </c>
      <c r="K856" t="s">
        <v>576</v>
      </c>
      <c r="N856" t="s">
        <v>575</v>
      </c>
      <c r="O856" t="s">
        <v>382</v>
      </c>
      <c r="P856" t="s">
        <v>472</v>
      </c>
      <c r="Q856" t="s">
        <v>307</v>
      </c>
      <c r="R856" t="s">
        <v>131</v>
      </c>
      <c r="S856" t="s">
        <v>164</v>
      </c>
      <c r="T856" t="s">
        <v>165</v>
      </c>
      <c r="U856" t="s">
        <v>151</v>
      </c>
      <c r="V856" t="s">
        <v>135</v>
      </c>
      <c r="W856" t="s">
        <v>136</v>
      </c>
      <c r="X856" t="s">
        <v>577</v>
      </c>
      <c r="Y856" s="94">
        <v>0</v>
      </c>
      <c r="Z856" s="94">
        <v>217193.80000000002</v>
      </c>
      <c r="AA856" s="94">
        <v>223709.6</v>
      </c>
      <c r="AB856" s="94">
        <v>223709.6</v>
      </c>
      <c r="AC856">
        <f t="shared" si="26"/>
        <v>3000</v>
      </c>
      <c r="AD856" t="str">
        <f t="shared" si="27"/>
        <v>303</v>
      </c>
    </row>
    <row r="857" spans="1:30" hidden="1" x14ac:dyDescent="0.25">
      <c r="A857" t="s">
        <v>573</v>
      </c>
      <c r="B857" t="s">
        <v>379</v>
      </c>
      <c r="C857" t="s">
        <v>470</v>
      </c>
      <c r="D857" t="s">
        <v>170</v>
      </c>
      <c r="E857" t="s">
        <v>122</v>
      </c>
      <c r="F857" t="s">
        <v>159</v>
      </c>
      <c r="G857" t="s">
        <v>160</v>
      </c>
      <c r="H857" t="s">
        <v>143</v>
      </c>
      <c r="I857" t="s">
        <v>124</v>
      </c>
      <c r="J857" t="s">
        <v>125</v>
      </c>
      <c r="K857" t="s">
        <v>576</v>
      </c>
      <c r="N857" t="s">
        <v>575</v>
      </c>
      <c r="O857" t="s">
        <v>382</v>
      </c>
      <c r="P857" t="s">
        <v>472</v>
      </c>
      <c r="Q857" t="s">
        <v>171</v>
      </c>
      <c r="R857" t="s">
        <v>131</v>
      </c>
      <c r="S857" t="s">
        <v>164</v>
      </c>
      <c r="T857" t="s">
        <v>165</v>
      </c>
      <c r="U857" t="s">
        <v>151</v>
      </c>
      <c r="V857" t="s">
        <v>135</v>
      </c>
      <c r="W857" t="s">
        <v>136</v>
      </c>
      <c r="X857" t="s">
        <v>577</v>
      </c>
      <c r="Y857" s="94">
        <v>4405455.5199999996</v>
      </c>
      <c r="Z857" s="94">
        <v>4141374.76</v>
      </c>
      <c r="AA857" s="94">
        <v>4265616.0027999999</v>
      </c>
      <c r="AB857" s="94">
        <v>4265616</v>
      </c>
      <c r="AC857">
        <f t="shared" si="26"/>
        <v>3000</v>
      </c>
      <c r="AD857" t="str">
        <f t="shared" si="27"/>
        <v>303</v>
      </c>
    </row>
    <row r="858" spans="1:30" hidden="1" x14ac:dyDescent="0.25">
      <c r="A858" t="s">
        <v>573</v>
      </c>
      <c r="B858" t="s">
        <v>437</v>
      </c>
      <c r="C858" t="s">
        <v>459</v>
      </c>
      <c r="D858" t="s">
        <v>170</v>
      </c>
      <c r="E858" t="s">
        <v>122</v>
      </c>
      <c r="F858" t="s">
        <v>159</v>
      </c>
      <c r="G858" t="s">
        <v>160</v>
      </c>
      <c r="H858" t="s">
        <v>143</v>
      </c>
      <c r="I858" t="s">
        <v>124</v>
      </c>
      <c r="J858" t="s">
        <v>125</v>
      </c>
      <c r="K858" t="s">
        <v>580</v>
      </c>
      <c r="N858" t="s">
        <v>575</v>
      </c>
      <c r="O858" t="s">
        <v>441</v>
      </c>
      <c r="P858" t="s">
        <v>462</v>
      </c>
      <c r="Q858" t="s">
        <v>171</v>
      </c>
      <c r="R858" t="s">
        <v>131</v>
      </c>
      <c r="S858" t="s">
        <v>164</v>
      </c>
      <c r="T858" t="s">
        <v>165</v>
      </c>
      <c r="U858" t="s">
        <v>151</v>
      </c>
      <c r="V858" t="s">
        <v>135</v>
      </c>
      <c r="W858" t="s">
        <v>136</v>
      </c>
      <c r="X858" t="s">
        <v>581</v>
      </c>
      <c r="Y858" s="94">
        <v>0</v>
      </c>
      <c r="Z858" s="94">
        <v>261694863.77000001</v>
      </c>
      <c r="AA858" s="94">
        <v>0</v>
      </c>
      <c r="AB858" s="94">
        <v>0</v>
      </c>
      <c r="AC858">
        <f t="shared" si="26"/>
        <v>3000</v>
      </c>
      <c r="AD858" t="str">
        <f t="shared" si="27"/>
        <v>303</v>
      </c>
    </row>
    <row r="859" spans="1:30" hidden="1" x14ac:dyDescent="0.25">
      <c r="A859" t="s">
        <v>573</v>
      </c>
      <c r="B859" t="s">
        <v>379</v>
      </c>
      <c r="C859" t="s">
        <v>470</v>
      </c>
      <c r="D859" t="s">
        <v>264</v>
      </c>
      <c r="E859" t="s">
        <v>122</v>
      </c>
      <c r="F859" t="s">
        <v>159</v>
      </c>
      <c r="G859" t="s">
        <v>160</v>
      </c>
      <c r="H859" t="s">
        <v>143</v>
      </c>
      <c r="I859" t="s">
        <v>124</v>
      </c>
      <c r="J859" t="s">
        <v>125</v>
      </c>
      <c r="K859" t="s">
        <v>576</v>
      </c>
      <c r="N859" t="s">
        <v>575</v>
      </c>
      <c r="O859" t="s">
        <v>382</v>
      </c>
      <c r="P859" t="s">
        <v>472</v>
      </c>
      <c r="Q859" t="s">
        <v>265</v>
      </c>
      <c r="R859" t="s">
        <v>131</v>
      </c>
      <c r="S859" t="s">
        <v>164</v>
      </c>
      <c r="T859" t="s">
        <v>165</v>
      </c>
      <c r="U859" t="s">
        <v>151</v>
      </c>
      <c r="V859" t="s">
        <v>135</v>
      </c>
      <c r="W859" t="s">
        <v>136</v>
      </c>
      <c r="X859" t="s">
        <v>577</v>
      </c>
      <c r="Y859" s="94">
        <v>53151</v>
      </c>
      <c r="Z859" s="94">
        <v>7902.5</v>
      </c>
      <c r="AA859" s="94">
        <v>8139.58</v>
      </c>
      <c r="AB859" s="94">
        <v>8139.58</v>
      </c>
      <c r="AC859">
        <f t="shared" si="26"/>
        <v>3000</v>
      </c>
      <c r="AD859" t="str">
        <f t="shared" si="27"/>
        <v>303</v>
      </c>
    </row>
    <row r="860" spans="1:30" hidden="1" x14ac:dyDescent="0.25">
      <c r="A860" t="s">
        <v>573</v>
      </c>
      <c r="B860" t="s">
        <v>379</v>
      </c>
      <c r="C860" t="s">
        <v>470</v>
      </c>
      <c r="D860" t="s">
        <v>266</v>
      </c>
      <c r="E860" t="s">
        <v>122</v>
      </c>
      <c r="F860" t="s">
        <v>159</v>
      </c>
      <c r="G860" t="s">
        <v>160</v>
      </c>
      <c r="H860" t="s">
        <v>143</v>
      </c>
      <c r="I860" t="s">
        <v>124</v>
      </c>
      <c r="J860" t="s">
        <v>125</v>
      </c>
      <c r="K860" t="s">
        <v>576</v>
      </c>
      <c r="N860" t="s">
        <v>575</v>
      </c>
      <c r="O860" t="s">
        <v>382</v>
      </c>
      <c r="P860" t="s">
        <v>472</v>
      </c>
      <c r="Q860" t="s">
        <v>267</v>
      </c>
      <c r="R860" t="s">
        <v>131</v>
      </c>
      <c r="S860" t="s">
        <v>164</v>
      </c>
      <c r="T860" t="s">
        <v>165</v>
      </c>
      <c r="U860" t="s">
        <v>151</v>
      </c>
      <c r="V860" t="s">
        <v>135</v>
      </c>
      <c r="W860" t="s">
        <v>136</v>
      </c>
      <c r="X860" t="s">
        <v>577</v>
      </c>
      <c r="Y860" s="94">
        <v>1193</v>
      </c>
      <c r="Z860" s="94">
        <v>2598.4</v>
      </c>
      <c r="AA860" s="94">
        <v>2676.35</v>
      </c>
      <c r="AB860" s="94">
        <v>2676.35</v>
      </c>
      <c r="AC860">
        <f t="shared" si="26"/>
        <v>3000</v>
      </c>
      <c r="AD860" t="str">
        <f t="shared" si="27"/>
        <v>303</v>
      </c>
    </row>
    <row r="861" spans="1:30" hidden="1" x14ac:dyDescent="0.25">
      <c r="A861" t="s">
        <v>573</v>
      </c>
      <c r="B861" t="s">
        <v>379</v>
      </c>
      <c r="C861" t="s">
        <v>470</v>
      </c>
      <c r="D861" t="s">
        <v>270</v>
      </c>
      <c r="E861" t="s">
        <v>122</v>
      </c>
      <c r="F861" t="s">
        <v>159</v>
      </c>
      <c r="G861" t="s">
        <v>160</v>
      </c>
      <c r="H861" t="s">
        <v>143</v>
      </c>
      <c r="I861" t="s">
        <v>124</v>
      </c>
      <c r="J861" t="s">
        <v>125</v>
      </c>
      <c r="K861" t="s">
        <v>576</v>
      </c>
      <c r="N861" t="s">
        <v>575</v>
      </c>
      <c r="O861" t="s">
        <v>382</v>
      </c>
      <c r="P861" t="s">
        <v>472</v>
      </c>
      <c r="Q861" t="s">
        <v>271</v>
      </c>
      <c r="R861" t="s">
        <v>131</v>
      </c>
      <c r="S861" t="s">
        <v>164</v>
      </c>
      <c r="T861" t="s">
        <v>165</v>
      </c>
      <c r="U861" t="s">
        <v>151</v>
      </c>
      <c r="V861" t="s">
        <v>135</v>
      </c>
      <c r="W861" t="s">
        <v>136</v>
      </c>
      <c r="X861" t="s">
        <v>577</v>
      </c>
      <c r="Y861" s="94">
        <v>3711</v>
      </c>
      <c r="Z861" s="94">
        <v>1211</v>
      </c>
      <c r="AA861" s="94">
        <v>1247.33</v>
      </c>
      <c r="AB861" s="94">
        <v>1247.33</v>
      </c>
      <c r="AC861">
        <f t="shared" si="26"/>
        <v>3000</v>
      </c>
      <c r="AD861" t="str">
        <f t="shared" si="27"/>
        <v>303</v>
      </c>
    </row>
    <row r="862" spans="1:30" hidden="1" x14ac:dyDescent="0.25">
      <c r="A862" t="s">
        <v>573</v>
      </c>
      <c r="B862" t="s">
        <v>379</v>
      </c>
      <c r="C862" t="s">
        <v>470</v>
      </c>
      <c r="D862" t="s">
        <v>272</v>
      </c>
      <c r="E862" t="s">
        <v>122</v>
      </c>
      <c r="F862" t="s">
        <v>159</v>
      </c>
      <c r="G862" t="s">
        <v>160</v>
      </c>
      <c r="H862" t="s">
        <v>143</v>
      </c>
      <c r="I862" t="s">
        <v>124</v>
      </c>
      <c r="J862" t="s">
        <v>125</v>
      </c>
      <c r="K862" t="s">
        <v>576</v>
      </c>
      <c r="N862" t="s">
        <v>575</v>
      </c>
      <c r="O862" t="s">
        <v>382</v>
      </c>
      <c r="P862" t="s">
        <v>472</v>
      </c>
      <c r="Q862" t="s">
        <v>273</v>
      </c>
      <c r="R862" t="s">
        <v>131</v>
      </c>
      <c r="S862" t="s">
        <v>164</v>
      </c>
      <c r="T862" t="s">
        <v>165</v>
      </c>
      <c r="U862" t="s">
        <v>151</v>
      </c>
      <c r="V862" t="s">
        <v>135</v>
      </c>
      <c r="W862" t="s">
        <v>136</v>
      </c>
      <c r="X862" t="s">
        <v>577</v>
      </c>
      <c r="Y862" s="94">
        <v>364110</v>
      </c>
      <c r="Z862" s="94">
        <v>305382.71000000002</v>
      </c>
      <c r="AA862" s="94">
        <v>314544.31</v>
      </c>
      <c r="AB862" s="94">
        <v>314544.31</v>
      </c>
      <c r="AC862">
        <f t="shared" si="26"/>
        <v>3000</v>
      </c>
      <c r="AD862" t="str">
        <f t="shared" si="27"/>
        <v>303</v>
      </c>
    </row>
    <row r="863" spans="1:30" hidden="1" x14ac:dyDescent="0.25">
      <c r="A863" t="s">
        <v>573</v>
      </c>
      <c r="B863" t="s">
        <v>379</v>
      </c>
      <c r="C863" t="s">
        <v>470</v>
      </c>
      <c r="D863" t="s">
        <v>276</v>
      </c>
      <c r="E863" t="s">
        <v>122</v>
      </c>
      <c r="F863" t="s">
        <v>159</v>
      </c>
      <c r="G863" t="s">
        <v>160</v>
      </c>
      <c r="H863" t="s">
        <v>143</v>
      </c>
      <c r="I863" t="s">
        <v>124</v>
      </c>
      <c r="J863" t="s">
        <v>125</v>
      </c>
      <c r="K863" t="s">
        <v>576</v>
      </c>
      <c r="N863" t="s">
        <v>575</v>
      </c>
      <c r="O863" t="s">
        <v>382</v>
      </c>
      <c r="P863" t="s">
        <v>472</v>
      </c>
      <c r="Q863" t="s">
        <v>277</v>
      </c>
      <c r="R863" t="s">
        <v>131</v>
      </c>
      <c r="S863" t="s">
        <v>164</v>
      </c>
      <c r="T863" t="s">
        <v>165</v>
      </c>
      <c r="U863" t="s">
        <v>151</v>
      </c>
      <c r="V863" t="s">
        <v>135</v>
      </c>
      <c r="W863" t="s">
        <v>136</v>
      </c>
      <c r="X863" t="s">
        <v>577</v>
      </c>
      <c r="Y863" s="94">
        <v>105510</v>
      </c>
      <c r="Z863" s="94">
        <v>228004.57000000004</v>
      </c>
      <c r="AA863" s="94">
        <v>234844.7</v>
      </c>
      <c r="AB863" s="94">
        <v>234844.7</v>
      </c>
      <c r="AC863">
        <f t="shared" si="26"/>
        <v>3000</v>
      </c>
      <c r="AD863" t="str">
        <f t="shared" si="27"/>
        <v>303</v>
      </c>
    </row>
    <row r="864" spans="1:30" hidden="1" x14ac:dyDescent="0.25">
      <c r="A864" t="s">
        <v>573</v>
      </c>
      <c r="B864" t="s">
        <v>379</v>
      </c>
      <c r="C864" t="s">
        <v>470</v>
      </c>
      <c r="D864" t="s">
        <v>280</v>
      </c>
      <c r="E864" t="s">
        <v>122</v>
      </c>
      <c r="F864" t="s">
        <v>159</v>
      </c>
      <c r="G864" t="s">
        <v>160</v>
      </c>
      <c r="H864" t="s">
        <v>143</v>
      </c>
      <c r="I864" t="s">
        <v>124</v>
      </c>
      <c r="J864" t="s">
        <v>125</v>
      </c>
      <c r="K864" t="s">
        <v>576</v>
      </c>
      <c r="N864" t="s">
        <v>575</v>
      </c>
      <c r="O864" t="s">
        <v>382</v>
      </c>
      <c r="P864" t="s">
        <v>472</v>
      </c>
      <c r="Q864" t="s">
        <v>281</v>
      </c>
      <c r="R864" t="s">
        <v>131</v>
      </c>
      <c r="S864" t="s">
        <v>164</v>
      </c>
      <c r="T864" t="s">
        <v>165</v>
      </c>
      <c r="U864" t="s">
        <v>151</v>
      </c>
      <c r="V864" t="s">
        <v>135</v>
      </c>
      <c r="W864" t="s">
        <v>136</v>
      </c>
      <c r="X864" t="s">
        <v>577</v>
      </c>
      <c r="Y864" s="94">
        <v>7433</v>
      </c>
      <c r="Z864" s="94">
        <v>7433</v>
      </c>
      <c r="AA864" s="94">
        <v>7655.99</v>
      </c>
      <c r="AB864" s="94">
        <v>7655.99</v>
      </c>
      <c r="AC864">
        <f t="shared" si="26"/>
        <v>3000</v>
      </c>
      <c r="AD864" t="str">
        <f t="shared" si="27"/>
        <v>303</v>
      </c>
    </row>
    <row r="865" spans="1:30" hidden="1" x14ac:dyDescent="0.25">
      <c r="A865" t="s">
        <v>573</v>
      </c>
      <c r="B865" t="s">
        <v>379</v>
      </c>
      <c r="C865" t="s">
        <v>470</v>
      </c>
      <c r="D865" t="s">
        <v>498</v>
      </c>
      <c r="E865" t="s">
        <v>122</v>
      </c>
      <c r="F865" t="s">
        <v>159</v>
      </c>
      <c r="G865" t="s">
        <v>160</v>
      </c>
      <c r="H865" t="s">
        <v>143</v>
      </c>
      <c r="I865" t="s">
        <v>124</v>
      </c>
      <c r="J865" t="s">
        <v>125</v>
      </c>
      <c r="K865" t="s">
        <v>576</v>
      </c>
      <c r="N865" t="s">
        <v>575</v>
      </c>
      <c r="O865" t="s">
        <v>382</v>
      </c>
      <c r="P865" t="s">
        <v>472</v>
      </c>
      <c r="Q865" t="s">
        <v>499</v>
      </c>
      <c r="R865" t="s">
        <v>131</v>
      </c>
      <c r="S865" t="s">
        <v>164</v>
      </c>
      <c r="T865" t="s">
        <v>165</v>
      </c>
      <c r="U865" t="s">
        <v>151</v>
      </c>
      <c r="V865" t="s">
        <v>135</v>
      </c>
      <c r="W865" t="s">
        <v>136</v>
      </c>
      <c r="X865" t="s">
        <v>577</v>
      </c>
      <c r="Y865" s="94">
        <v>874415.81</v>
      </c>
      <c r="Z865" s="94">
        <v>0</v>
      </c>
      <c r="AA865" s="94">
        <v>0</v>
      </c>
      <c r="AB865" s="94">
        <v>0</v>
      </c>
      <c r="AC865">
        <f t="shared" si="26"/>
        <v>3000</v>
      </c>
      <c r="AD865" t="str">
        <f t="shared" si="27"/>
        <v>303</v>
      </c>
    </row>
    <row r="866" spans="1:30" hidden="1" x14ac:dyDescent="0.25">
      <c r="A866" t="s">
        <v>573</v>
      </c>
      <c r="B866" t="s">
        <v>379</v>
      </c>
      <c r="C866" t="s">
        <v>470</v>
      </c>
      <c r="D866" t="s">
        <v>172</v>
      </c>
      <c r="E866" t="s">
        <v>122</v>
      </c>
      <c r="F866" t="s">
        <v>159</v>
      </c>
      <c r="G866" t="s">
        <v>160</v>
      </c>
      <c r="H866" t="s">
        <v>143</v>
      </c>
      <c r="I866" t="s">
        <v>124</v>
      </c>
      <c r="J866" t="s">
        <v>125</v>
      </c>
      <c r="K866" t="s">
        <v>576</v>
      </c>
      <c r="N866" t="s">
        <v>575</v>
      </c>
      <c r="O866" t="s">
        <v>382</v>
      </c>
      <c r="P866" t="s">
        <v>472</v>
      </c>
      <c r="Q866" t="s">
        <v>173</v>
      </c>
      <c r="R866" t="s">
        <v>131</v>
      </c>
      <c r="S866" t="s">
        <v>164</v>
      </c>
      <c r="T866" t="s">
        <v>165</v>
      </c>
      <c r="U866" t="s">
        <v>151</v>
      </c>
      <c r="V866" t="s">
        <v>135</v>
      </c>
      <c r="W866" t="s">
        <v>136</v>
      </c>
      <c r="X866" t="s">
        <v>577</v>
      </c>
      <c r="Y866" s="94">
        <v>6550</v>
      </c>
      <c r="Z866" s="94">
        <v>10124</v>
      </c>
      <c r="AA866" s="94">
        <v>10428.700000000001</v>
      </c>
      <c r="AB866" s="94">
        <v>10428.700000000001</v>
      </c>
      <c r="AC866">
        <f t="shared" si="26"/>
        <v>3000</v>
      </c>
      <c r="AD866" t="str">
        <f t="shared" si="27"/>
        <v>303</v>
      </c>
    </row>
    <row r="867" spans="1:30" hidden="1" x14ac:dyDescent="0.25">
      <c r="A867" t="s">
        <v>573</v>
      </c>
      <c r="B867" t="s">
        <v>379</v>
      </c>
      <c r="C867" t="s">
        <v>470</v>
      </c>
      <c r="D867" t="s">
        <v>174</v>
      </c>
      <c r="E867" t="s">
        <v>122</v>
      </c>
      <c r="F867" t="s">
        <v>159</v>
      </c>
      <c r="G867" t="s">
        <v>160</v>
      </c>
      <c r="H867" t="s">
        <v>143</v>
      </c>
      <c r="I867" t="s">
        <v>124</v>
      </c>
      <c r="J867" t="s">
        <v>125</v>
      </c>
      <c r="K867" t="s">
        <v>576</v>
      </c>
      <c r="N867" t="s">
        <v>575</v>
      </c>
      <c r="O867" t="s">
        <v>382</v>
      </c>
      <c r="P867" t="s">
        <v>472</v>
      </c>
      <c r="Q867" t="s">
        <v>175</v>
      </c>
      <c r="R867" t="s">
        <v>131</v>
      </c>
      <c r="S867" t="s">
        <v>164</v>
      </c>
      <c r="T867" t="s">
        <v>165</v>
      </c>
      <c r="U867" t="s">
        <v>151</v>
      </c>
      <c r="V867" t="s">
        <v>135</v>
      </c>
      <c r="W867" t="s">
        <v>136</v>
      </c>
      <c r="X867" t="s">
        <v>577</v>
      </c>
      <c r="Y867" s="94">
        <v>2730</v>
      </c>
      <c r="Z867" s="94">
        <v>1497</v>
      </c>
      <c r="AA867" s="94">
        <v>1541.91</v>
      </c>
      <c r="AB867" s="94">
        <v>1541.91</v>
      </c>
      <c r="AC867">
        <f t="shared" si="26"/>
        <v>3000</v>
      </c>
      <c r="AD867" t="str">
        <f t="shared" si="27"/>
        <v>303</v>
      </c>
    </row>
    <row r="868" spans="1:30" hidden="1" x14ac:dyDescent="0.25">
      <c r="A868" t="s">
        <v>573</v>
      </c>
      <c r="B868" t="s">
        <v>379</v>
      </c>
      <c r="C868" t="s">
        <v>470</v>
      </c>
      <c r="D868" t="s">
        <v>282</v>
      </c>
      <c r="E868" t="s">
        <v>122</v>
      </c>
      <c r="F868" t="s">
        <v>159</v>
      </c>
      <c r="G868" t="s">
        <v>160</v>
      </c>
      <c r="H868" t="s">
        <v>143</v>
      </c>
      <c r="I868" t="s">
        <v>124</v>
      </c>
      <c r="J868" t="s">
        <v>125</v>
      </c>
      <c r="K868" t="s">
        <v>576</v>
      </c>
      <c r="N868" t="s">
        <v>575</v>
      </c>
      <c r="O868" t="s">
        <v>382</v>
      </c>
      <c r="P868" t="s">
        <v>472</v>
      </c>
      <c r="Q868" t="s">
        <v>283</v>
      </c>
      <c r="R868" t="s">
        <v>131</v>
      </c>
      <c r="S868" t="s">
        <v>164</v>
      </c>
      <c r="T868" t="s">
        <v>165</v>
      </c>
      <c r="U868" t="s">
        <v>151</v>
      </c>
      <c r="V868" t="s">
        <v>135</v>
      </c>
      <c r="W868" t="s">
        <v>136</v>
      </c>
      <c r="X868" t="s">
        <v>577</v>
      </c>
      <c r="Y868" s="94">
        <v>2000</v>
      </c>
      <c r="Z868" s="94">
        <v>841</v>
      </c>
      <c r="AA868" s="94">
        <v>866.23</v>
      </c>
      <c r="AB868" s="94">
        <v>866.23</v>
      </c>
      <c r="AC868">
        <f t="shared" si="26"/>
        <v>3000</v>
      </c>
      <c r="AD868" t="str">
        <f t="shared" si="27"/>
        <v>303</v>
      </c>
    </row>
    <row r="869" spans="1:30" hidden="1" x14ac:dyDescent="0.25">
      <c r="A869" t="s">
        <v>573</v>
      </c>
      <c r="B869" t="s">
        <v>379</v>
      </c>
      <c r="C869" t="s">
        <v>470</v>
      </c>
      <c r="D869" t="s">
        <v>286</v>
      </c>
      <c r="E869" t="s">
        <v>122</v>
      </c>
      <c r="F869" t="s">
        <v>159</v>
      </c>
      <c r="G869" t="s">
        <v>160</v>
      </c>
      <c r="H869" t="s">
        <v>143</v>
      </c>
      <c r="I869" t="s">
        <v>124</v>
      </c>
      <c r="J869" t="s">
        <v>125</v>
      </c>
      <c r="K869" t="s">
        <v>576</v>
      </c>
      <c r="N869" t="s">
        <v>575</v>
      </c>
      <c r="O869" t="s">
        <v>382</v>
      </c>
      <c r="P869" t="s">
        <v>472</v>
      </c>
      <c r="Q869" t="s">
        <v>287</v>
      </c>
      <c r="R869" t="s">
        <v>131</v>
      </c>
      <c r="S869" t="s">
        <v>164</v>
      </c>
      <c r="T869" t="s">
        <v>165</v>
      </c>
      <c r="U869" t="s">
        <v>151</v>
      </c>
      <c r="V869" t="s">
        <v>135</v>
      </c>
      <c r="W869" t="s">
        <v>136</v>
      </c>
      <c r="X869" t="s">
        <v>577</v>
      </c>
      <c r="Y869" s="94">
        <v>5000</v>
      </c>
      <c r="Z869" s="94">
        <v>500709.95000000007</v>
      </c>
      <c r="AA869" s="94">
        <v>515731.20000000001</v>
      </c>
      <c r="AB869" s="94">
        <v>515731.20000000001</v>
      </c>
      <c r="AC869">
        <f t="shared" si="26"/>
        <v>3000</v>
      </c>
      <c r="AD869" t="str">
        <f t="shared" si="27"/>
        <v>303</v>
      </c>
    </row>
    <row r="870" spans="1:30" hidden="1" x14ac:dyDescent="0.25">
      <c r="A870" s="97" t="s">
        <v>582</v>
      </c>
      <c r="B870" s="97" t="s">
        <v>583</v>
      </c>
      <c r="C870" s="97" t="s">
        <v>421</v>
      </c>
      <c r="D870" s="97" t="s">
        <v>584</v>
      </c>
      <c r="E870" s="97" t="s">
        <v>122</v>
      </c>
      <c r="F870" s="98">
        <v>15</v>
      </c>
      <c r="G870" s="98" t="s">
        <v>142</v>
      </c>
      <c r="H870" s="97">
        <v>19</v>
      </c>
      <c r="I870" s="97" t="s">
        <v>124</v>
      </c>
      <c r="J870" s="97" t="s">
        <v>125</v>
      </c>
      <c r="K870" s="97" t="s">
        <v>585</v>
      </c>
      <c r="L870" s="97"/>
      <c r="M870" s="97"/>
      <c r="N870" s="97" t="s">
        <v>586</v>
      </c>
      <c r="O870" s="97" t="s">
        <v>587</v>
      </c>
      <c r="P870" s="97" t="s">
        <v>426</v>
      </c>
      <c r="Q870" s="97" t="s">
        <v>588</v>
      </c>
      <c r="R870" s="97" t="s">
        <v>131</v>
      </c>
      <c r="S870" s="97" t="s">
        <v>149</v>
      </c>
      <c r="T870" s="97" t="s">
        <v>150</v>
      </c>
      <c r="U870" s="97" t="s">
        <v>134</v>
      </c>
      <c r="V870" s="97" t="s">
        <v>135</v>
      </c>
      <c r="W870" s="97" t="s">
        <v>136</v>
      </c>
      <c r="X870" s="97" t="s">
        <v>589</v>
      </c>
      <c r="Y870" s="99">
        <v>1950000000</v>
      </c>
      <c r="Z870" s="99">
        <v>1950000000.0000002</v>
      </c>
      <c r="AA870" s="99">
        <v>1950000000</v>
      </c>
      <c r="AB870" s="99">
        <v>1950000000</v>
      </c>
      <c r="AC870">
        <f t="shared" si="26"/>
        <v>4000</v>
      </c>
      <c r="AD870" t="str">
        <f t="shared" si="27"/>
        <v>320</v>
      </c>
    </row>
    <row r="871" spans="1:30" hidden="1" x14ac:dyDescent="0.25">
      <c r="A871" s="97" t="s">
        <v>573</v>
      </c>
      <c r="B871" s="97" t="s">
        <v>379</v>
      </c>
      <c r="C871" s="97" t="s">
        <v>140</v>
      </c>
      <c r="D871" s="97" t="s">
        <v>465</v>
      </c>
      <c r="E871" s="97" t="s">
        <v>122</v>
      </c>
      <c r="F871" s="98">
        <v>15</v>
      </c>
      <c r="G871" s="98" t="s">
        <v>142</v>
      </c>
      <c r="H871" s="97">
        <v>19</v>
      </c>
      <c r="I871" s="97" t="s">
        <v>124</v>
      </c>
      <c r="J871" s="97" t="s">
        <v>125</v>
      </c>
      <c r="K871" s="97" t="s">
        <v>574</v>
      </c>
      <c r="L871" s="97"/>
      <c r="M871" s="97"/>
      <c r="N871" s="97" t="s">
        <v>575</v>
      </c>
      <c r="O871" s="97" t="s">
        <v>382</v>
      </c>
      <c r="P871" s="97" t="s">
        <v>147</v>
      </c>
      <c r="Q871" s="97" t="s">
        <v>466</v>
      </c>
      <c r="R871" s="97" t="s">
        <v>131</v>
      </c>
      <c r="S871" s="97" t="s">
        <v>149</v>
      </c>
      <c r="T871" s="97" t="s">
        <v>150</v>
      </c>
      <c r="U871" s="97" t="s">
        <v>134</v>
      </c>
      <c r="V871" s="97" t="s">
        <v>135</v>
      </c>
      <c r="W871" s="97" t="s">
        <v>136</v>
      </c>
      <c r="X871" s="97" t="s">
        <v>590</v>
      </c>
      <c r="Y871" s="99">
        <v>31045.56</v>
      </c>
      <c r="Z871" s="99">
        <v>41045.56</v>
      </c>
      <c r="AA871" s="99">
        <v>0</v>
      </c>
      <c r="AB871" s="99">
        <v>0</v>
      </c>
      <c r="AC871">
        <f t="shared" si="26"/>
        <v>1000</v>
      </c>
      <c r="AD871" t="str">
        <f t="shared" si="27"/>
        <v>303</v>
      </c>
    </row>
    <row r="872" spans="1:30" hidden="1" x14ac:dyDescent="0.25">
      <c r="A872" s="97" t="s">
        <v>591</v>
      </c>
      <c r="B872" s="97" t="s">
        <v>379</v>
      </c>
      <c r="C872" s="97" t="s">
        <v>140</v>
      </c>
      <c r="D872" s="97" t="s">
        <v>141</v>
      </c>
      <c r="E872" s="97" t="s">
        <v>122</v>
      </c>
      <c r="F872" s="98">
        <v>15</v>
      </c>
      <c r="G872" s="98" t="s">
        <v>142</v>
      </c>
      <c r="H872" s="97" t="s">
        <v>143</v>
      </c>
      <c r="I872" s="97" t="s">
        <v>124</v>
      </c>
      <c r="J872" s="97" t="s">
        <v>125</v>
      </c>
      <c r="K872" s="97" t="s">
        <v>592</v>
      </c>
      <c r="L872" s="97"/>
      <c r="M872" s="97"/>
      <c r="N872" s="97" t="s">
        <v>593</v>
      </c>
      <c r="O872" s="97" t="s">
        <v>382</v>
      </c>
      <c r="P872" s="97" t="s">
        <v>147</v>
      </c>
      <c r="Q872" s="97" t="s">
        <v>148</v>
      </c>
      <c r="R872" s="97" t="s">
        <v>131</v>
      </c>
      <c r="S872" s="97" t="s">
        <v>149</v>
      </c>
      <c r="T872" s="97" t="s">
        <v>150</v>
      </c>
      <c r="U872" s="97" t="s">
        <v>151</v>
      </c>
      <c r="V872" s="97" t="s">
        <v>135</v>
      </c>
      <c r="W872" s="97" t="s">
        <v>136</v>
      </c>
      <c r="X872" s="97"/>
      <c r="Y872" s="99"/>
      <c r="Z872" s="99"/>
      <c r="AA872" s="99">
        <v>3419052</v>
      </c>
      <c r="AB872" s="99">
        <v>3419052</v>
      </c>
      <c r="AC872">
        <f t="shared" si="26"/>
        <v>1000</v>
      </c>
      <c r="AD872" t="str">
        <f t="shared" si="27"/>
        <v>303</v>
      </c>
    </row>
    <row r="873" spans="1:30" hidden="1" x14ac:dyDescent="0.25">
      <c r="A873" s="97" t="s">
        <v>591</v>
      </c>
      <c r="B873" s="97" t="s">
        <v>379</v>
      </c>
      <c r="C873" s="97" t="s">
        <v>140</v>
      </c>
      <c r="D873" s="97">
        <v>12101</v>
      </c>
      <c r="E873" s="97" t="s">
        <v>122</v>
      </c>
      <c r="F873" s="98">
        <v>15</v>
      </c>
      <c r="G873" s="98" t="s">
        <v>142</v>
      </c>
      <c r="H873" s="97">
        <v>19</v>
      </c>
      <c r="I873" s="97" t="s">
        <v>124</v>
      </c>
      <c r="J873" s="97" t="s">
        <v>125</v>
      </c>
      <c r="K873" s="97" t="s">
        <v>592</v>
      </c>
      <c r="L873" s="97"/>
      <c r="M873" s="97"/>
      <c r="N873" s="97" t="s">
        <v>593</v>
      </c>
      <c r="O873" s="97" t="s">
        <v>382</v>
      </c>
      <c r="P873" s="97" t="s">
        <v>147</v>
      </c>
      <c r="Q873" s="97" t="s">
        <v>182</v>
      </c>
      <c r="R873" s="97" t="s">
        <v>131</v>
      </c>
      <c r="S873" s="97" t="s">
        <v>149</v>
      </c>
      <c r="T873" s="97" t="s">
        <v>150</v>
      </c>
      <c r="U873" s="97" t="s">
        <v>134</v>
      </c>
      <c r="V873" s="97" t="s">
        <v>135</v>
      </c>
      <c r="W873" s="97" t="s">
        <v>136</v>
      </c>
      <c r="X873" s="97"/>
      <c r="Y873" s="99"/>
      <c r="Z873" s="99"/>
      <c r="AA873" s="99">
        <v>441961</v>
      </c>
      <c r="AB873" s="99">
        <v>441961</v>
      </c>
      <c r="AC873">
        <f t="shared" si="26"/>
        <v>1000</v>
      </c>
      <c r="AD873" t="str">
        <f t="shared" si="27"/>
        <v>303</v>
      </c>
    </row>
    <row r="874" spans="1:30" hidden="1" x14ac:dyDescent="0.25">
      <c r="A874" s="97" t="s">
        <v>591</v>
      </c>
      <c r="B874" s="97" t="s">
        <v>379</v>
      </c>
      <c r="C874" s="97" t="s">
        <v>140</v>
      </c>
      <c r="D874" s="97">
        <v>13201</v>
      </c>
      <c r="E874" s="97" t="s">
        <v>122</v>
      </c>
      <c r="F874" s="98">
        <v>15</v>
      </c>
      <c r="G874" s="98" t="s">
        <v>142</v>
      </c>
      <c r="H874" s="97">
        <v>19</v>
      </c>
      <c r="I874" s="97" t="s">
        <v>124</v>
      </c>
      <c r="J874" s="97" t="s">
        <v>125</v>
      </c>
      <c r="K874" s="97" t="s">
        <v>592</v>
      </c>
      <c r="L874" s="97"/>
      <c r="M874" s="97"/>
      <c r="N874" s="97" t="s">
        <v>593</v>
      </c>
      <c r="O874" s="97" t="s">
        <v>382</v>
      </c>
      <c r="P874" s="97" t="s">
        <v>147</v>
      </c>
      <c r="Q874" s="97" t="s">
        <v>152</v>
      </c>
      <c r="R874" s="97" t="s">
        <v>131</v>
      </c>
      <c r="S874" s="97" t="s">
        <v>149</v>
      </c>
      <c r="T874" s="97" t="s">
        <v>150</v>
      </c>
      <c r="U874" s="97" t="s">
        <v>134</v>
      </c>
      <c r="V874" s="97" t="s">
        <v>135</v>
      </c>
      <c r="W874" s="97" t="s">
        <v>136</v>
      </c>
      <c r="X874" s="97"/>
      <c r="Y874" s="99"/>
      <c r="Z874" s="99"/>
      <c r="AA874" s="99">
        <v>142460.5</v>
      </c>
      <c r="AB874" s="99">
        <v>142460.5</v>
      </c>
      <c r="AC874">
        <f t="shared" si="26"/>
        <v>1000</v>
      </c>
      <c r="AD874" t="str">
        <f t="shared" si="27"/>
        <v>303</v>
      </c>
    </row>
    <row r="875" spans="1:30" hidden="1" x14ac:dyDescent="0.25">
      <c r="A875" s="97" t="s">
        <v>591</v>
      </c>
      <c r="B875" s="97" t="s">
        <v>379</v>
      </c>
      <c r="C875" s="97" t="s">
        <v>140</v>
      </c>
      <c r="D875" s="97">
        <v>13203</v>
      </c>
      <c r="E875" s="97" t="s">
        <v>122</v>
      </c>
      <c r="F875" s="98">
        <v>15</v>
      </c>
      <c r="G875" s="98" t="s">
        <v>142</v>
      </c>
      <c r="H875" s="97">
        <v>19</v>
      </c>
      <c r="I875" s="97" t="s">
        <v>124</v>
      </c>
      <c r="J875" s="97" t="s">
        <v>125</v>
      </c>
      <c r="K875" s="97" t="s">
        <v>592</v>
      </c>
      <c r="L875" s="97"/>
      <c r="M875" s="97"/>
      <c r="N875" s="97" t="s">
        <v>593</v>
      </c>
      <c r="O875" s="97" t="s">
        <v>382</v>
      </c>
      <c r="P875" s="97" t="s">
        <v>147</v>
      </c>
      <c r="Q875" s="97" t="s">
        <v>153</v>
      </c>
      <c r="R875" s="97" t="s">
        <v>131</v>
      </c>
      <c r="S875" s="97" t="s">
        <v>149</v>
      </c>
      <c r="T875" s="97" t="s">
        <v>150</v>
      </c>
      <c r="U875" s="97" t="s">
        <v>134</v>
      </c>
      <c r="V875" s="97" t="s">
        <v>135</v>
      </c>
      <c r="W875" s="97" t="s">
        <v>136</v>
      </c>
      <c r="X875" s="97"/>
      <c r="Y875" s="99"/>
      <c r="Z875" s="99"/>
      <c r="AA875" s="99">
        <v>569842</v>
      </c>
      <c r="AB875" s="99">
        <v>569842</v>
      </c>
      <c r="AC875">
        <f t="shared" si="26"/>
        <v>1000</v>
      </c>
      <c r="AD875" t="str">
        <f t="shared" si="27"/>
        <v>303</v>
      </c>
    </row>
    <row r="876" spans="1:30" hidden="1" x14ac:dyDescent="0.25">
      <c r="A876" s="97" t="s">
        <v>591</v>
      </c>
      <c r="B876" s="97" t="s">
        <v>379</v>
      </c>
      <c r="C876" s="97" t="s">
        <v>140</v>
      </c>
      <c r="D876" s="97">
        <v>14101</v>
      </c>
      <c r="E876" s="97" t="s">
        <v>122</v>
      </c>
      <c r="F876" s="98">
        <v>15</v>
      </c>
      <c r="G876" s="98" t="s">
        <v>142</v>
      </c>
      <c r="H876" s="97">
        <v>19</v>
      </c>
      <c r="I876" s="97" t="s">
        <v>124</v>
      </c>
      <c r="J876" s="97" t="s">
        <v>125</v>
      </c>
      <c r="K876" s="97" t="s">
        <v>592</v>
      </c>
      <c r="L876" s="97"/>
      <c r="M876" s="97"/>
      <c r="N876" s="97" t="s">
        <v>593</v>
      </c>
      <c r="O876" s="97" t="s">
        <v>382</v>
      </c>
      <c r="P876" s="97" t="s">
        <v>147</v>
      </c>
      <c r="Q876" s="97" t="s">
        <v>154</v>
      </c>
      <c r="R876" s="97" t="s">
        <v>131</v>
      </c>
      <c r="S876" s="97" t="s">
        <v>149</v>
      </c>
      <c r="T876" s="97" t="s">
        <v>150</v>
      </c>
      <c r="U876" s="97" t="s">
        <v>134</v>
      </c>
      <c r="V876" s="97" t="s">
        <v>135</v>
      </c>
      <c r="W876" s="97" t="s">
        <v>136</v>
      </c>
      <c r="X876" s="97"/>
      <c r="Y876" s="99"/>
      <c r="Z876" s="99"/>
      <c r="AA876" s="99">
        <v>188047.86000000002</v>
      </c>
      <c r="AB876" s="99">
        <v>188047.86</v>
      </c>
      <c r="AC876">
        <f t="shared" si="26"/>
        <v>1000</v>
      </c>
      <c r="AD876" t="str">
        <f t="shared" si="27"/>
        <v>303</v>
      </c>
    </row>
    <row r="877" spans="1:30" hidden="1" x14ac:dyDescent="0.25">
      <c r="A877" s="97" t="s">
        <v>591</v>
      </c>
      <c r="B877" s="97" t="s">
        <v>379</v>
      </c>
      <c r="C877" s="97" t="s">
        <v>140</v>
      </c>
      <c r="D877" s="97">
        <v>14103</v>
      </c>
      <c r="E877" s="97" t="s">
        <v>122</v>
      </c>
      <c r="F877" s="98">
        <v>15</v>
      </c>
      <c r="G877" s="98" t="s">
        <v>142</v>
      </c>
      <c r="H877" s="97">
        <v>19</v>
      </c>
      <c r="I877" s="97" t="s">
        <v>124</v>
      </c>
      <c r="J877" s="97" t="s">
        <v>125</v>
      </c>
      <c r="K877" s="97" t="s">
        <v>592</v>
      </c>
      <c r="L877" s="97"/>
      <c r="M877" s="97"/>
      <c r="N877" s="97" t="s">
        <v>593</v>
      </c>
      <c r="O877" s="97" t="s">
        <v>382</v>
      </c>
      <c r="P877" s="97" t="s">
        <v>147</v>
      </c>
      <c r="Q877" s="97" t="s">
        <v>155</v>
      </c>
      <c r="R877" s="97" t="s">
        <v>131</v>
      </c>
      <c r="S877" s="97" t="s">
        <v>149</v>
      </c>
      <c r="T877" s="97" t="s">
        <v>150</v>
      </c>
      <c r="U877" s="97" t="s">
        <v>134</v>
      </c>
      <c r="V877" s="97" t="s">
        <v>135</v>
      </c>
      <c r="W877" s="97" t="s">
        <v>136</v>
      </c>
      <c r="X877" s="97"/>
      <c r="Y877" s="99"/>
      <c r="Z877" s="99"/>
      <c r="AA877" s="99">
        <v>76928.67</v>
      </c>
      <c r="AB877" s="99">
        <v>76928.67</v>
      </c>
      <c r="AC877">
        <f t="shared" si="26"/>
        <v>1000</v>
      </c>
      <c r="AD877" t="str">
        <f t="shared" si="27"/>
        <v>303</v>
      </c>
    </row>
    <row r="878" spans="1:30" hidden="1" x14ac:dyDescent="0.25">
      <c r="A878" s="97" t="s">
        <v>591</v>
      </c>
      <c r="B878" s="97" t="s">
        <v>379</v>
      </c>
      <c r="C878" s="97" t="s">
        <v>140</v>
      </c>
      <c r="D878" s="97">
        <v>14201</v>
      </c>
      <c r="E878" s="97" t="s">
        <v>122</v>
      </c>
      <c r="F878" s="98">
        <v>15</v>
      </c>
      <c r="G878" s="98" t="s">
        <v>142</v>
      </c>
      <c r="H878" s="97">
        <v>19</v>
      </c>
      <c r="I878" s="97" t="s">
        <v>124</v>
      </c>
      <c r="J878" s="97" t="s">
        <v>125</v>
      </c>
      <c r="K878" s="97" t="s">
        <v>592</v>
      </c>
      <c r="L878" s="97"/>
      <c r="M878" s="97"/>
      <c r="N878" s="97" t="s">
        <v>593</v>
      </c>
      <c r="O878" s="97" t="s">
        <v>382</v>
      </c>
      <c r="P878" s="97" t="s">
        <v>147</v>
      </c>
      <c r="Q878" s="97" t="s">
        <v>156</v>
      </c>
      <c r="R878" s="97" t="s">
        <v>131</v>
      </c>
      <c r="S878" s="97" t="s">
        <v>149</v>
      </c>
      <c r="T878" s="97" t="s">
        <v>150</v>
      </c>
      <c r="U878" s="97" t="s">
        <v>134</v>
      </c>
      <c r="V878" s="97" t="s">
        <v>135</v>
      </c>
      <c r="W878" s="97" t="s">
        <v>136</v>
      </c>
      <c r="X878" s="97"/>
      <c r="Y878" s="99"/>
      <c r="Z878" s="99"/>
      <c r="AA878" s="99">
        <v>170952.6</v>
      </c>
      <c r="AB878" s="99">
        <v>170952.6</v>
      </c>
      <c r="AC878">
        <f t="shared" si="26"/>
        <v>1000</v>
      </c>
      <c r="AD878" t="str">
        <f t="shared" si="27"/>
        <v>303</v>
      </c>
    </row>
    <row r="879" spans="1:30" hidden="1" x14ac:dyDescent="0.25">
      <c r="A879" t="s">
        <v>591</v>
      </c>
      <c r="B879" t="s">
        <v>379</v>
      </c>
      <c r="C879" t="s">
        <v>157</v>
      </c>
      <c r="D879" t="s">
        <v>186</v>
      </c>
      <c r="E879" t="s">
        <v>122</v>
      </c>
      <c r="F879" t="s">
        <v>159</v>
      </c>
      <c r="G879" t="s">
        <v>160</v>
      </c>
      <c r="H879" t="s">
        <v>143</v>
      </c>
      <c r="I879" t="s">
        <v>124</v>
      </c>
      <c r="J879" t="s">
        <v>125</v>
      </c>
      <c r="K879" t="s">
        <v>594</v>
      </c>
      <c r="N879" t="s">
        <v>593</v>
      </c>
      <c r="O879" t="s">
        <v>382</v>
      </c>
      <c r="P879" t="s">
        <v>162</v>
      </c>
      <c r="Q879" t="s">
        <v>188</v>
      </c>
      <c r="R879" t="s">
        <v>131</v>
      </c>
      <c r="S879" t="s">
        <v>164</v>
      </c>
      <c r="T879" t="s">
        <v>165</v>
      </c>
      <c r="U879" t="s">
        <v>151</v>
      </c>
      <c r="V879" t="s">
        <v>135</v>
      </c>
      <c r="W879" t="s">
        <v>136</v>
      </c>
      <c r="X879" t="s">
        <v>595</v>
      </c>
      <c r="Y879" s="94">
        <v>6548</v>
      </c>
      <c r="Z879" s="94">
        <v>6461.6075000000001</v>
      </c>
      <c r="AA879" s="94">
        <v>6648</v>
      </c>
      <c r="AB879" s="94">
        <v>6648</v>
      </c>
      <c r="AC879">
        <f t="shared" si="26"/>
        <v>2000</v>
      </c>
      <c r="AD879" t="str">
        <f t="shared" si="27"/>
        <v>303</v>
      </c>
    </row>
    <row r="880" spans="1:30" hidden="1" x14ac:dyDescent="0.25">
      <c r="A880" t="s">
        <v>591</v>
      </c>
      <c r="B880" t="s">
        <v>379</v>
      </c>
      <c r="C880" t="s">
        <v>157</v>
      </c>
      <c r="D880" t="s">
        <v>192</v>
      </c>
      <c r="E880" t="s">
        <v>122</v>
      </c>
      <c r="F880" t="s">
        <v>159</v>
      </c>
      <c r="G880" t="s">
        <v>160</v>
      </c>
      <c r="H880" t="s">
        <v>143</v>
      </c>
      <c r="I880" t="s">
        <v>124</v>
      </c>
      <c r="J880" t="s">
        <v>125</v>
      </c>
      <c r="K880" t="s">
        <v>594</v>
      </c>
      <c r="N880" t="s">
        <v>593</v>
      </c>
      <c r="O880" t="s">
        <v>382</v>
      </c>
      <c r="P880" t="s">
        <v>162</v>
      </c>
      <c r="Q880" t="s">
        <v>193</v>
      </c>
      <c r="R880" t="s">
        <v>131</v>
      </c>
      <c r="S880" t="s">
        <v>164</v>
      </c>
      <c r="T880" t="s">
        <v>165</v>
      </c>
      <c r="U880" t="s">
        <v>151</v>
      </c>
      <c r="V880" t="s">
        <v>135</v>
      </c>
      <c r="W880" t="s">
        <v>136</v>
      </c>
      <c r="X880" t="s">
        <v>595</v>
      </c>
      <c r="Y880" s="94">
        <v>883</v>
      </c>
      <c r="Z880" s="94">
        <v>2000.0000000000002</v>
      </c>
      <c r="AA880" s="94">
        <v>2060</v>
      </c>
      <c r="AB880" s="94">
        <v>2060</v>
      </c>
      <c r="AC880">
        <f t="shared" si="26"/>
        <v>2000</v>
      </c>
      <c r="AD880" t="str">
        <f t="shared" si="27"/>
        <v>303</v>
      </c>
    </row>
    <row r="881" spans="1:30" hidden="1" x14ac:dyDescent="0.25">
      <c r="A881" t="s">
        <v>591</v>
      </c>
      <c r="B881" t="s">
        <v>379</v>
      </c>
      <c r="C881" t="s">
        <v>157</v>
      </c>
      <c r="D881" t="s">
        <v>198</v>
      </c>
      <c r="E881" t="s">
        <v>122</v>
      </c>
      <c r="F881" t="s">
        <v>159</v>
      </c>
      <c r="G881" t="s">
        <v>160</v>
      </c>
      <c r="H881" t="s">
        <v>143</v>
      </c>
      <c r="I881" t="s">
        <v>124</v>
      </c>
      <c r="J881" t="s">
        <v>125</v>
      </c>
      <c r="K881" t="s">
        <v>594</v>
      </c>
      <c r="N881" t="s">
        <v>593</v>
      </c>
      <c r="O881" t="s">
        <v>382</v>
      </c>
      <c r="P881" t="s">
        <v>162</v>
      </c>
      <c r="Q881" t="s">
        <v>199</v>
      </c>
      <c r="R881" t="s">
        <v>131</v>
      </c>
      <c r="S881" t="s">
        <v>164</v>
      </c>
      <c r="T881" t="s">
        <v>165</v>
      </c>
      <c r="U881" t="s">
        <v>151</v>
      </c>
      <c r="V881" t="s">
        <v>135</v>
      </c>
      <c r="W881" t="s">
        <v>136</v>
      </c>
      <c r="X881" t="s">
        <v>595</v>
      </c>
      <c r="Y881" s="94">
        <v>14132</v>
      </c>
      <c r="Z881" s="94">
        <v>11275.143333333333</v>
      </c>
      <c r="AA881" s="94">
        <v>11640</v>
      </c>
      <c r="AB881" s="94">
        <v>11640</v>
      </c>
      <c r="AC881">
        <f t="shared" si="26"/>
        <v>2000</v>
      </c>
      <c r="AD881" t="str">
        <f t="shared" si="27"/>
        <v>303</v>
      </c>
    </row>
    <row r="882" spans="1:30" hidden="1" x14ac:dyDescent="0.25">
      <c r="A882" t="s">
        <v>591</v>
      </c>
      <c r="B882" t="s">
        <v>379</v>
      </c>
      <c r="C882" t="s">
        <v>157</v>
      </c>
      <c r="D882" t="s">
        <v>200</v>
      </c>
      <c r="E882" t="s">
        <v>122</v>
      </c>
      <c r="F882" t="s">
        <v>159</v>
      </c>
      <c r="G882" t="s">
        <v>160</v>
      </c>
      <c r="H882" t="s">
        <v>143</v>
      </c>
      <c r="I882" t="s">
        <v>124</v>
      </c>
      <c r="J882" t="s">
        <v>125</v>
      </c>
      <c r="K882" t="s">
        <v>594</v>
      </c>
      <c r="N882" t="s">
        <v>593</v>
      </c>
      <c r="O882" t="s">
        <v>382</v>
      </c>
      <c r="P882" t="s">
        <v>162</v>
      </c>
      <c r="Q882" t="s">
        <v>201</v>
      </c>
      <c r="R882" t="s">
        <v>131</v>
      </c>
      <c r="S882" t="s">
        <v>164</v>
      </c>
      <c r="T882" t="s">
        <v>165</v>
      </c>
      <c r="U882" t="s">
        <v>151</v>
      </c>
      <c r="V882" t="s">
        <v>135</v>
      </c>
      <c r="W882" t="s">
        <v>136</v>
      </c>
      <c r="X882" t="s">
        <v>595</v>
      </c>
      <c r="Y882" s="94">
        <v>12804</v>
      </c>
      <c r="Z882" s="94">
        <v>8452.4633333333331</v>
      </c>
      <c r="AA882" s="94">
        <v>8706</v>
      </c>
      <c r="AB882" s="94">
        <v>8706</v>
      </c>
      <c r="AC882">
        <f t="shared" si="26"/>
        <v>2000</v>
      </c>
      <c r="AD882" t="str">
        <f t="shared" si="27"/>
        <v>303</v>
      </c>
    </row>
    <row r="883" spans="1:30" hidden="1" x14ac:dyDescent="0.25">
      <c r="A883" t="s">
        <v>591</v>
      </c>
      <c r="B883" t="s">
        <v>379</v>
      </c>
      <c r="C883" t="s">
        <v>157</v>
      </c>
      <c r="D883" t="s">
        <v>202</v>
      </c>
      <c r="E883" t="s">
        <v>122</v>
      </c>
      <c r="F883" t="s">
        <v>159</v>
      </c>
      <c r="G883" t="s">
        <v>160</v>
      </c>
      <c r="H883" t="s">
        <v>143</v>
      </c>
      <c r="I883" t="s">
        <v>124</v>
      </c>
      <c r="J883" t="s">
        <v>125</v>
      </c>
      <c r="K883" t="s">
        <v>594</v>
      </c>
      <c r="N883" t="s">
        <v>593</v>
      </c>
      <c r="O883" t="s">
        <v>382</v>
      </c>
      <c r="P883" t="s">
        <v>162</v>
      </c>
      <c r="Q883" t="s">
        <v>203</v>
      </c>
      <c r="R883" t="s">
        <v>131</v>
      </c>
      <c r="S883" t="s">
        <v>164</v>
      </c>
      <c r="T883" t="s">
        <v>165</v>
      </c>
      <c r="U883" t="s">
        <v>151</v>
      </c>
      <c r="V883" t="s">
        <v>135</v>
      </c>
      <c r="W883" t="s">
        <v>136</v>
      </c>
      <c r="X883" t="s">
        <v>595</v>
      </c>
      <c r="Y883" s="94">
        <v>0</v>
      </c>
      <c r="Z883" s="94">
        <v>6861</v>
      </c>
      <c r="AA883" s="94">
        <v>7066.83</v>
      </c>
      <c r="AB883" s="94">
        <v>7066.83</v>
      </c>
      <c r="AC883">
        <f t="shared" si="26"/>
        <v>2000</v>
      </c>
      <c r="AD883" t="str">
        <f t="shared" si="27"/>
        <v>303</v>
      </c>
    </row>
    <row r="884" spans="1:30" hidden="1" x14ac:dyDescent="0.25">
      <c r="A884" t="s">
        <v>591</v>
      </c>
      <c r="B884" t="s">
        <v>379</v>
      </c>
      <c r="C884" t="s">
        <v>157</v>
      </c>
      <c r="D884" t="s">
        <v>214</v>
      </c>
      <c r="E884" t="s">
        <v>122</v>
      </c>
      <c r="F884" t="s">
        <v>159</v>
      </c>
      <c r="G884" t="s">
        <v>160</v>
      </c>
      <c r="H884" t="s">
        <v>143</v>
      </c>
      <c r="I884" t="s">
        <v>124</v>
      </c>
      <c r="J884" t="s">
        <v>125</v>
      </c>
      <c r="K884" t="s">
        <v>594</v>
      </c>
      <c r="N884" t="s">
        <v>593</v>
      </c>
      <c r="O884" t="s">
        <v>382</v>
      </c>
      <c r="P884" t="s">
        <v>162</v>
      </c>
      <c r="Q884" t="s">
        <v>215</v>
      </c>
      <c r="R884" t="s">
        <v>131</v>
      </c>
      <c r="S884" t="s">
        <v>164</v>
      </c>
      <c r="T884" t="s">
        <v>165</v>
      </c>
      <c r="U884" t="s">
        <v>151</v>
      </c>
      <c r="V884" t="s">
        <v>135</v>
      </c>
      <c r="W884" t="s">
        <v>136</v>
      </c>
      <c r="X884" t="s">
        <v>595</v>
      </c>
      <c r="Y884" s="94">
        <v>91470</v>
      </c>
      <c r="Z884" s="94">
        <v>98129.94</v>
      </c>
      <c r="AA884" s="94">
        <v>101064</v>
      </c>
      <c r="AB884" s="94">
        <v>101064</v>
      </c>
      <c r="AC884">
        <f t="shared" si="26"/>
        <v>2000</v>
      </c>
      <c r="AD884" t="str">
        <f t="shared" si="27"/>
        <v>303</v>
      </c>
    </row>
    <row r="885" spans="1:30" hidden="1" x14ac:dyDescent="0.25">
      <c r="A885" t="s">
        <v>591</v>
      </c>
      <c r="B885" t="s">
        <v>379</v>
      </c>
      <c r="C885" t="s">
        <v>157</v>
      </c>
      <c r="D885" t="s">
        <v>226</v>
      </c>
      <c r="E885" t="s">
        <v>122</v>
      </c>
      <c r="F885" t="s">
        <v>159</v>
      </c>
      <c r="G885" t="s">
        <v>160</v>
      </c>
      <c r="H885" t="s">
        <v>143</v>
      </c>
      <c r="I885" t="s">
        <v>124</v>
      </c>
      <c r="J885" t="s">
        <v>125</v>
      </c>
      <c r="K885" t="s">
        <v>594</v>
      </c>
      <c r="N885" t="s">
        <v>593</v>
      </c>
      <c r="O885" t="s">
        <v>382</v>
      </c>
      <c r="P885" t="s">
        <v>162</v>
      </c>
      <c r="Q885" t="s">
        <v>227</v>
      </c>
      <c r="R885" t="s">
        <v>131</v>
      </c>
      <c r="S885" t="s">
        <v>164</v>
      </c>
      <c r="T885" t="s">
        <v>165</v>
      </c>
      <c r="U885" t="s">
        <v>151</v>
      </c>
      <c r="V885" t="s">
        <v>135</v>
      </c>
      <c r="W885" t="s">
        <v>136</v>
      </c>
      <c r="X885" t="s">
        <v>595</v>
      </c>
      <c r="Y885" s="94">
        <v>961</v>
      </c>
      <c r="Z885" s="94">
        <v>0</v>
      </c>
      <c r="AA885" s="94">
        <v>0</v>
      </c>
      <c r="AB885" s="94">
        <v>0</v>
      </c>
      <c r="AC885">
        <f t="shared" si="26"/>
        <v>2000</v>
      </c>
      <c r="AD885" t="str">
        <f t="shared" si="27"/>
        <v>303</v>
      </c>
    </row>
    <row r="886" spans="1:30" hidden="1" x14ac:dyDescent="0.25">
      <c r="A886" t="s">
        <v>591</v>
      </c>
      <c r="B886" t="s">
        <v>379</v>
      </c>
      <c r="C886" t="s">
        <v>157</v>
      </c>
      <c r="D886" t="s">
        <v>158</v>
      </c>
      <c r="E886" t="s">
        <v>122</v>
      </c>
      <c r="F886" t="s">
        <v>159</v>
      </c>
      <c r="G886" t="s">
        <v>160</v>
      </c>
      <c r="H886" t="s">
        <v>143</v>
      </c>
      <c r="I886" t="s">
        <v>124</v>
      </c>
      <c r="J886" t="s">
        <v>125</v>
      </c>
      <c r="K886" t="s">
        <v>594</v>
      </c>
      <c r="N886" t="s">
        <v>593</v>
      </c>
      <c r="O886" t="s">
        <v>382</v>
      </c>
      <c r="P886" t="s">
        <v>162</v>
      </c>
      <c r="Q886" t="s">
        <v>163</v>
      </c>
      <c r="R886" t="s">
        <v>131</v>
      </c>
      <c r="S886" t="s">
        <v>164</v>
      </c>
      <c r="T886" t="s">
        <v>165</v>
      </c>
      <c r="U886" t="s">
        <v>151</v>
      </c>
      <c r="V886" t="s">
        <v>135</v>
      </c>
      <c r="W886" t="s">
        <v>136</v>
      </c>
      <c r="X886" t="s">
        <v>595</v>
      </c>
      <c r="Y886" s="94">
        <v>25212.79</v>
      </c>
      <c r="Z886" s="94">
        <v>0</v>
      </c>
      <c r="AA886" s="94">
        <v>0</v>
      </c>
      <c r="AB886" s="94">
        <v>0</v>
      </c>
      <c r="AC886">
        <f t="shared" si="26"/>
        <v>3000</v>
      </c>
      <c r="AD886" t="str">
        <f t="shared" si="27"/>
        <v>303</v>
      </c>
    </row>
    <row r="887" spans="1:30" hidden="1" x14ac:dyDescent="0.25">
      <c r="A887" t="s">
        <v>591</v>
      </c>
      <c r="B887" t="s">
        <v>379</v>
      </c>
      <c r="C887" t="s">
        <v>157</v>
      </c>
      <c r="D887" t="s">
        <v>242</v>
      </c>
      <c r="E887" t="s">
        <v>122</v>
      </c>
      <c r="F887" t="s">
        <v>159</v>
      </c>
      <c r="G887" t="s">
        <v>160</v>
      </c>
      <c r="H887" t="s">
        <v>143</v>
      </c>
      <c r="I887" t="s">
        <v>124</v>
      </c>
      <c r="J887" t="s">
        <v>125</v>
      </c>
      <c r="K887" t="s">
        <v>594</v>
      </c>
      <c r="N887" t="s">
        <v>593</v>
      </c>
      <c r="O887" t="s">
        <v>382</v>
      </c>
      <c r="P887" t="s">
        <v>162</v>
      </c>
      <c r="Q887" t="s">
        <v>243</v>
      </c>
      <c r="R887" t="s">
        <v>131</v>
      </c>
      <c r="S887" t="s">
        <v>164</v>
      </c>
      <c r="T887" t="s">
        <v>165</v>
      </c>
      <c r="U887" t="s">
        <v>151</v>
      </c>
      <c r="V887" t="s">
        <v>135</v>
      </c>
      <c r="W887" t="s">
        <v>136</v>
      </c>
      <c r="X887" t="s">
        <v>595</v>
      </c>
      <c r="Y887" s="94">
        <v>330294</v>
      </c>
      <c r="Z887" s="94">
        <v>286203.14666666667</v>
      </c>
      <c r="AA887" s="94">
        <v>294780</v>
      </c>
      <c r="AB887" s="94">
        <v>294780</v>
      </c>
      <c r="AC887">
        <f t="shared" si="26"/>
        <v>3000</v>
      </c>
      <c r="AD887" t="str">
        <f t="shared" si="27"/>
        <v>303</v>
      </c>
    </row>
    <row r="888" spans="1:30" hidden="1" x14ac:dyDescent="0.25">
      <c r="A888" t="s">
        <v>591</v>
      </c>
      <c r="B888" t="s">
        <v>379</v>
      </c>
      <c r="C888" t="s">
        <v>157</v>
      </c>
      <c r="D888" t="s">
        <v>244</v>
      </c>
      <c r="E888" t="s">
        <v>122</v>
      </c>
      <c r="F888" t="s">
        <v>159</v>
      </c>
      <c r="G888" t="s">
        <v>160</v>
      </c>
      <c r="H888" t="s">
        <v>143</v>
      </c>
      <c r="I888" t="s">
        <v>124</v>
      </c>
      <c r="J888" t="s">
        <v>125</v>
      </c>
      <c r="K888" t="s">
        <v>594</v>
      </c>
      <c r="N888" t="s">
        <v>593</v>
      </c>
      <c r="O888" t="s">
        <v>382</v>
      </c>
      <c r="P888" t="s">
        <v>162</v>
      </c>
      <c r="Q888" t="s">
        <v>245</v>
      </c>
      <c r="R888" t="s">
        <v>131</v>
      </c>
      <c r="S888" t="s">
        <v>164</v>
      </c>
      <c r="T888" t="s">
        <v>165</v>
      </c>
      <c r="U888" t="s">
        <v>151</v>
      </c>
      <c r="V888" t="s">
        <v>135</v>
      </c>
      <c r="W888" t="s">
        <v>136</v>
      </c>
      <c r="X888" t="s">
        <v>595</v>
      </c>
      <c r="Y888" s="94">
        <v>496611.53</v>
      </c>
      <c r="Z888" s="94">
        <v>493570.64</v>
      </c>
      <c r="AA888" s="94">
        <v>508377.75920000003</v>
      </c>
      <c r="AB888" s="94">
        <v>508377.76</v>
      </c>
      <c r="AC888">
        <f t="shared" si="26"/>
        <v>3000</v>
      </c>
      <c r="AD888" t="str">
        <f t="shared" si="27"/>
        <v>303</v>
      </c>
    </row>
    <row r="889" spans="1:30" hidden="1" x14ac:dyDescent="0.25">
      <c r="A889" t="s">
        <v>591</v>
      </c>
      <c r="B889" t="s">
        <v>379</v>
      </c>
      <c r="C889" t="s">
        <v>157</v>
      </c>
      <c r="D889" t="s">
        <v>291</v>
      </c>
      <c r="E889" t="s">
        <v>122</v>
      </c>
      <c r="F889" t="s">
        <v>159</v>
      </c>
      <c r="G889" t="s">
        <v>160</v>
      </c>
      <c r="H889" t="s">
        <v>143</v>
      </c>
      <c r="I889" t="s">
        <v>124</v>
      </c>
      <c r="J889" t="s">
        <v>125</v>
      </c>
      <c r="K889" t="s">
        <v>594</v>
      </c>
      <c r="N889" t="s">
        <v>593</v>
      </c>
      <c r="O889" t="s">
        <v>382</v>
      </c>
      <c r="P889" t="s">
        <v>162</v>
      </c>
      <c r="Q889" t="s">
        <v>169</v>
      </c>
      <c r="R889" t="s">
        <v>131</v>
      </c>
      <c r="S889" t="s">
        <v>164</v>
      </c>
      <c r="T889" t="s">
        <v>165</v>
      </c>
      <c r="U889" t="s">
        <v>151</v>
      </c>
      <c r="V889" t="s">
        <v>135</v>
      </c>
      <c r="W889" t="s">
        <v>136</v>
      </c>
      <c r="X889" t="s">
        <v>595</v>
      </c>
      <c r="Y889" s="94">
        <v>3671</v>
      </c>
      <c r="Z889" s="94">
        <v>0</v>
      </c>
      <c r="AA889" s="94">
        <v>0</v>
      </c>
      <c r="AB889" s="94">
        <v>0</v>
      </c>
      <c r="AC889">
        <f t="shared" si="26"/>
        <v>3000</v>
      </c>
      <c r="AD889" t="str">
        <f t="shared" si="27"/>
        <v>303</v>
      </c>
    </row>
    <row r="890" spans="1:30" hidden="1" x14ac:dyDescent="0.25">
      <c r="A890" t="s">
        <v>591</v>
      </c>
      <c r="B890" t="s">
        <v>379</v>
      </c>
      <c r="C890" t="s">
        <v>157</v>
      </c>
      <c r="D890" t="s">
        <v>264</v>
      </c>
      <c r="E890" t="s">
        <v>122</v>
      </c>
      <c r="F890" t="s">
        <v>159</v>
      </c>
      <c r="G890" t="s">
        <v>160</v>
      </c>
      <c r="H890" t="s">
        <v>143</v>
      </c>
      <c r="I890" t="s">
        <v>124</v>
      </c>
      <c r="J890" t="s">
        <v>125</v>
      </c>
      <c r="K890" t="s">
        <v>594</v>
      </c>
      <c r="N890" t="s">
        <v>593</v>
      </c>
      <c r="O890" t="s">
        <v>382</v>
      </c>
      <c r="P890" t="s">
        <v>162</v>
      </c>
      <c r="Q890" t="s">
        <v>265</v>
      </c>
      <c r="R890" t="s">
        <v>131</v>
      </c>
      <c r="S890" t="s">
        <v>164</v>
      </c>
      <c r="T890" t="s">
        <v>165</v>
      </c>
      <c r="U890" t="s">
        <v>151</v>
      </c>
      <c r="V890" t="s">
        <v>135</v>
      </c>
      <c r="W890" t="s">
        <v>136</v>
      </c>
      <c r="X890" t="s">
        <v>595</v>
      </c>
      <c r="Y890" s="94">
        <v>5246</v>
      </c>
      <c r="Z890" s="94">
        <v>0</v>
      </c>
      <c r="AA890" s="94">
        <v>0</v>
      </c>
      <c r="AB890" s="94">
        <v>0</v>
      </c>
      <c r="AC890">
        <f t="shared" si="26"/>
        <v>3000</v>
      </c>
      <c r="AD890" t="str">
        <f t="shared" si="27"/>
        <v>303</v>
      </c>
    </row>
    <row r="891" spans="1:30" hidden="1" x14ac:dyDescent="0.25">
      <c r="A891" t="s">
        <v>591</v>
      </c>
      <c r="B891" t="s">
        <v>379</v>
      </c>
      <c r="C891" t="s">
        <v>157</v>
      </c>
      <c r="D891" t="s">
        <v>266</v>
      </c>
      <c r="E891" t="s">
        <v>122</v>
      </c>
      <c r="F891" t="s">
        <v>159</v>
      </c>
      <c r="G891" t="s">
        <v>160</v>
      </c>
      <c r="H891" t="s">
        <v>143</v>
      </c>
      <c r="I891" t="s">
        <v>124</v>
      </c>
      <c r="J891" t="s">
        <v>125</v>
      </c>
      <c r="K891" t="s">
        <v>594</v>
      </c>
      <c r="N891" t="s">
        <v>593</v>
      </c>
      <c r="O891" t="s">
        <v>382</v>
      </c>
      <c r="P891" t="s">
        <v>162</v>
      </c>
      <c r="Q891" t="s">
        <v>267</v>
      </c>
      <c r="R891" t="s">
        <v>131</v>
      </c>
      <c r="S891" t="s">
        <v>164</v>
      </c>
      <c r="T891" t="s">
        <v>165</v>
      </c>
      <c r="U891" t="s">
        <v>151</v>
      </c>
      <c r="V891" t="s">
        <v>135</v>
      </c>
      <c r="W891" t="s">
        <v>136</v>
      </c>
      <c r="X891" t="s">
        <v>595</v>
      </c>
      <c r="Y891" s="94">
        <v>2272</v>
      </c>
      <c r="Z891" s="94">
        <v>23838</v>
      </c>
      <c r="AA891" s="94">
        <v>24554</v>
      </c>
      <c r="AB891" s="94">
        <v>24554</v>
      </c>
      <c r="AC891">
        <f t="shared" si="26"/>
        <v>3000</v>
      </c>
      <c r="AD891" t="str">
        <f t="shared" si="27"/>
        <v>303</v>
      </c>
    </row>
    <row r="892" spans="1:30" hidden="1" x14ac:dyDescent="0.25">
      <c r="A892" t="s">
        <v>591</v>
      </c>
      <c r="B892" t="s">
        <v>379</v>
      </c>
      <c r="C892" t="s">
        <v>157</v>
      </c>
      <c r="D892" t="s">
        <v>272</v>
      </c>
      <c r="E892" t="s">
        <v>122</v>
      </c>
      <c r="F892" t="s">
        <v>159</v>
      </c>
      <c r="G892" t="s">
        <v>160</v>
      </c>
      <c r="H892" t="s">
        <v>143</v>
      </c>
      <c r="I892" t="s">
        <v>124</v>
      </c>
      <c r="J892" t="s">
        <v>125</v>
      </c>
      <c r="K892" t="s">
        <v>594</v>
      </c>
      <c r="N892" t="s">
        <v>593</v>
      </c>
      <c r="O892" t="s">
        <v>382</v>
      </c>
      <c r="P892" t="s">
        <v>162</v>
      </c>
      <c r="Q892" t="s">
        <v>273</v>
      </c>
      <c r="R892" t="s">
        <v>131</v>
      </c>
      <c r="S892" t="s">
        <v>164</v>
      </c>
      <c r="T892" t="s">
        <v>165</v>
      </c>
      <c r="U892" t="s">
        <v>151</v>
      </c>
      <c r="V892" t="s">
        <v>135</v>
      </c>
      <c r="W892" t="s">
        <v>136</v>
      </c>
      <c r="X892" t="s">
        <v>595</v>
      </c>
      <c r="Y892" s="94">
        <v>7861</v>
      </c>
      <c r="Z892" s="94">
        <v>34593.706666666665</v>
      </c>
      <c r="AA892" s="94">
        <v>35630</v>
      </c>
      <c r="AB892" s="94">
        <v>35630</v>
      </c>
      <c r="AC892">
        <f t="shared" si="26"/>
        <v>3000</v>
      </c>
      <c r="AD892" t="str">
        <f t="shared" si="27"/>
        <v>303</v>
      </c>
    </row>
    <row r="893" spans="1:30" hidden="1" x14ac:dyDescent="0.25">
      <c r="A893" t="s">
        <v>591</v>
      </c>
      <c r="B893" t="s">
        <v>379</v>
      </c>
      <c r="C893" t="s">
        <v>157</v>
      </c>
      <c r="D893" t="s">
        <v>276</v>
      </c>
      <c r="E893" t="s">
        <v>122</v>
      </c>
      <c r="F893" t="s">
        <v>159</v>
      </c>
      <c r="G893" t="s">
        <v>160</v>
      </c>
      <c r="H893" t="s">
        <v>143</v>
      </c>
      <c r="I893" t="s">
        <v>124</v>
      </c>
      <c r="J893" t="s">
        <v>125</v>
      </c>
      <c r="K893" t="s">
        <v>594</v>
      </c>
      <c r="N893" t="s">
        <v>593</v>
      </c>
      <c r="O893" t="s">
        <v>382</v>
      </c>
      <c r="P893" t="s">
        <v>162</v>
      </c>
      <c r="Q893" t="s">
        <v>277</v>
      </c>
      <c r="R893" t="s">
        <v>131</v>
      </c>
      <c r="S893" t="s">
        <v>164</v>
      </c>
      <c r="T893" t="s">
        <v>165</v>
      </c>
      <c r="U893" t="s">
        <v>151</v>
      </c>
      <c r="V893" t="s">
        <v>135</v>
      </c>
      <c r="W893" t="s">
        <v>136</v>
      </c>
      <c r="X893" t="s">
        <v>595</v>
      </c>
      <c r="Y893" s="94">
        <v>15450</v>
      </c>
      <c r="Z893" s="94">
        <v>0</v>
      </c>
      <c r="AA893" s="94">
        <v>0</v>
      </c>
      <c r="AB893" s="94">
        <v>0</v>
      </c>
      <c r="AC893">
        <f t="shared" si="26"/>
        <v>3000</v>
      </c>
      <c r="AD893" t="str">
        <f t="shared" si="27"/>
        <v>303</v>
      </c>
    </row>
    <row r="894" spans="1:30" hidden="1" x14ac:dyDescent="0.25">
      <c r="A894" t="s">
        <v>591</v>
      </c>
      <c r="B894" t="s">
        <v>379</v>
      </c>
      <c r="C894" t="s">
        <v>157</v>
      </c>
      <c r="D894" t="s">
        <v>172</v>
      </c>
      <c r="E894" t="s">
        <v>122</v>
      </c>
      <c r="F894" t="s">
        <v>159</v>
      </c>
      <c r="G894" t="s">
        <v>160</v>
      </c>
      <c r="H894" t="s">
        <v>143</v>
      </c>
      <c r="I894" t="s">
        <v>124</v>
      </c>
      <c r="J894" t="s">
        <v>125</v>
      </c>
      <c r="K894" t="s">
        <v>594</v>
      </c>
      <c r="N894" t="s">
        <v>593</v>
      </c>
      <c r="O894" t="s">
        <v>382</v>
      </c>
      <c r="P894" t="s">
        <v>162</v>
      </c>
      <c r="Q894" t="s">
        <v>173</v>
      </c>
      <c r="R894" t="s">
        <v>131</v>
      </c>
      <c r="S894" t="s">
        <v>164</v>
      </c>
      <c r="T894" t="s">
        <v>165</v>
      </c>
      <c r="U894" t="s">
        <v>151</v>
      </c>
      <c r="V894" t="s">
        <v>135</v>
      </c>
      <c r="W894" t="s">
        <v>136</v>
      </c>
      <c r="X894" t="s">
        <v>595</v>
      </c>
      <c r="Y894" s="94">
        <v>3483</v>
      </c>
      <c r="Z894" s="94">
        <v>13777.619999999999</v>
      </c>
      <c r="AA894" s="94">
        <v>14184</v>
      </c>
      <c r="AB894" s="94">
        <v>14184</v>
      </c>
      <c r="AC894">
        <f t="shared" si="26"/>
        <v>3000</v>
      </c>
      <c r="AD894" t="str">
        <f t="shared" si="27"/>
        <v>303</v>
      </c>
    </row>
    <row r="895" spans="1:30" hidden="1" x14ac:dyDescent="0.25">
      <c r="A895" t="s">
        <v>591</v>
      </c>
      <c r="B895" t="s">
        <v>379</v>
      </c>
      <c r="C895" t="s">
        <v>157</v>
      </c>
      <c r="D895" t="s">
        <v>174</v>
      </c>
      <c r="E895" t="s">
        <v>122</v>
      </c>
      <c r="F895" t="s">
        <v>159</v>
      </c>
      <c r="G895" t="s">
        <v>160</v>
      </c>
      <c r="H895" t="s">
        <v>143</v>
      </c>
      <c r="I895" t="s">
        <v>124</v>
      </c>
      <c r="J895" t="s">
        <v>125</v>
      </c>
      <c r="K895" t="s">
        <v>594</v>
      </c>
      <c r="N895" t="s">
        <v>593</v>
      </c>
      <c r="O895" t="s">
        <v>382</v>
      </c>
      <c r="P895" t="s">
        <v>162</v>
      </c>
      <c r="Q895" t="s">
        <v>175</v>
      </c>
      <c r="R895" t="s">
        <v>131</v>
      </c>
      <c r="S895" t="s">
        <v>164</v>
      </c>
      <c r="T895" t="s">
        <v>165</v>
      </c>
      <c r="U895" t="s">
        <v>151</v>
      </c>
      <c r="V895" t="s">
        <v>135</v>
      </c>
      <c r="W895" t="s">
        <v>136</v>
      </c>
      <c r="X895" t="s">
        <v>595</v>
      </c>
      <c r="Y895" s="94">
        <v>5150</v>
      </c>
      <c r="Z895" s="94">
        <v>2701.69</v>
      </c>
      <c r="AA895" s="94">
        <v>2792.3</v>
      </c>
      <c r="AB895" s="94">
        <v>2792.3</v>
      </c>
      <c r="AC895">
        <f t="shared" si="26"/>
        <v>3000</v>
      </c>
      <c r="AD895" t="str">
        <f t="shared" si="27"/>
        <v>303</v>
      </c>
    </row>
    <row r="896" spans="1:30" hidden="1" x14ac:dyDescent="0.25">
      <c r="A896" t="s">
        <v>591</v>
      </c>
      <c r="B896" t="s">
        <v>379</v>
      </c>
      <c r="C896" t="s">
        <v>157</v>
      </c>
      <c r="D896" t="s">
        <v>282</v>
      </c>
      <c r="E896" t="s">
        <v>122</v>
      </c>
      <c r="F896" t="s">
        <v>159</v>
      </c>
      <c r="G896" t="s">
        <v>160</v>
      </c>
      <c r="H896" t="s">
        <v>143</v>
      </c>
      <c r="I896" t="s">
        <v>124</v>
      </c>
      <c r="J896" t="s">
        <v>125</v>
      </c>
      <c r="K896" t="s">
        <v>594</v>
      </c>
      <c r="N896" t="s">
        <v>593</v>
      </c>
      <c r="O896" t="s">
        <v>382</v>
      </c>
      <c r="P896" t="s">
        <v>162</v>
      </c>
      <c r="Q896" t="s">
        <v>283</v>
      </c>
      <c r="R896" t="s">
        <v>131</v>
      </c>
      <c r="S896" t="s">
        <v>164</v>
      </c>
      <c r="T896" t="s">
        <v>165</v>
      </c>
      <c r="U896" t="s">
        <v>151</v>
      </c>
      <c r="V896" t="s">
        <v>135</v>
      </c>
      <c r="W896" t="s">
        <v>136</v>
      </c>
      <c r="X896" t="s">
        <v>595</v>
      </c>
      <c r="Y896" s="94">
        <v>709</v>
      </c>
      <c r="Z896" s="94">
        <v>350.66666666666669</v>
      </c>
      <c r="AA896" s="94">
        <v>361.18</v>
      </c>
      <c r="AB896" s="94">
        <v>361.18</v>
      </c>
      <c r="AC896">
        <f t="shared" si="26"/>
        <v>3000</v>
      </c>
      <c r="AD896" t="str">
        <f t="shared" si="27"/>
        <v>303</v>
      </c>
    </row>
    <row r="897" spans="1:30" hidden="1" x14ac:dyDescent="0.25">
      <c r="A897" t="s">
        <v>591</v>
      </c>
      <c r="B897" t="s">
        <v>379</v>
      </c>
      <c r="C897" t="s">
        <v>157</v>
      </c>
      <c r="D897" t="s">
        <v>286</v>
      </c>
      <c r="E897" t="s">
        <v>122</v>
      </c>
      <c r="F897" t="s">
        <v>159</v>
      </c>
      <c r="G897" t="s">
        <v>160</v>
      </c>
      <c r="H897" t="s">
        <v>143</v>
      </c>
      <c r="I897" t="s">
        <v>124</v>
      </c>
      <c r="J897" t="s">
        <v>125</v>
      </c>
      <c r="K897" t="s">
        <v>594</v>
      </c>
      <c r="N897" t="s">
        <v>593</v>
      </c>
      <c r="O897" t="s">
        <v>382</v>
      </c>
      <c r="P897" t="s">
        <v>162</v>
      </c>
      <c r="Q897" t="s">
        <v>287</v>
      </c>
      <c r="R897" t="s">
        <v>131</v>
      </c>
      <c r="S897" t="s">
        <v>164</v>
      </c>
      <c r="T897" t="s">
        <v>165</v>
      </c>
      <c r="U897" t="s">
        <v>151</v>
      </c>
      <c r="V897" t="s">
        <v>135</v>
      </c>
      <c r="W897" t="s">
        <v>136</v>
      </c>
      <c r="X897" t="s">
        <v>595</v>
      </c>
      <c r="Y897" s="94">
        <v>13722</v>
      </c>
      <c r="Z897" s="94">
        <v>21421.333333333328</v>
      </c>
      <c r="AA897" s="94">
        <v>22062</v>
      </c>
      <c r="AB897" s="94">
        <v>22062</v>
      </c>
      <c r="AC897">
        <f t="shared" si="26"/>
        <v>3000</v>
      </c>
      <c r="AD897" t="str">
        <f t="shared" si="27"/>
        <v>303</v>
      </c>
    </row>
    <row r="898" spans="1:30" hidden="1" x14ac:dyDescent="0.25">
      <c r="A898" s="97" t="s">
        <v>596</v>
      </c>
      <c r="B898" s="97" t="s">
        <v>597</v>
      </c>
      <c r="C898" s="97" t="s">
        <v>421</v>
      </c>
      <c r="D898" s="97" t="s">
        <v>598</v>
      </c>
      <c r="E898" s="97" t="s">
        <v>122</v>
      </c>
      <c r="F898" s="98">
        <v>15</v>
      </c>
      <c r="G898" s="98" t="s">
        <v>142</v>
      </c>
      <c r="H898" s="97">
        <v>19</v>
      </c>
      <c r="I898" s="97" t="s">
        <v>124</v>
      </c>
      <c r="J898" s="97" t="s">
        <v>125</v>
      </c>
      <c r="K898" s="97" t="s">
        <v>599</v>
      </c>
      <c r="L898" s="97"/>
      <c r="M898" s="97"/>
      <c r="N898" s="97" t="s">
        <v>600</v>
      </c>
      <c r="O898" s="97" t="s">
        <v>601</v>
      </c>
      <c r="P898" s="97" t="s">
        <v>426</v>
      </c>
      <c r="Q898" s="97" t="s">
        <v>602</v>
      </c>
      <c r="R898" s="97" t="s">
        <v>131</v>
      </c>
      <c r="S898" s="97" t="s">
        <v>149</v>
      </c>
      <c r="T898" s="97" t="s">
        <v>150</v>
      </c>
      <c r="U898" s="97" t="s">
        <v>134</v>
      </c>
      <c r="V898" s="97" t="s">
        <v>135</v>
      </c>
      <c r="W898" s="97" t="s">
        <v>136</v>
      </c>
      <c r="X898" s="97" t="s">
        <v>603</v>
      </c>
      <c r="Y898" s="99">
        <v>1850910000</v>
      </c>
      <c r="Z898" s="99">
        <v>1850910000.0000002</v>
      </c>
      <c r="AA898" s="99">
        <v>1906437300.0000002</v>
      </c>
      <c r="AB898" s="99">
        <v>1906437300</v>
      </c>
      <c r="AC898">
        <f t="shared" si="26"/>
        <v>4000</v>
      </c>
      <c r="AD898" t="str">
        <f t="shared" si="27"/>
        <v>321</v>
      </c>
    </row>
    <row r="899" spans="1:30" hidden="1" x14ac:dyDescent="0.25">
      <c r="A899" s="97" t="s">
        <v>604</v>
      </c>
      <c r="B899" s="97" t="s">
        <v>119</v>
      </c>
      <c r="C899" s="97" t="s">
        <v>421</v>
      </c>
      <c r="D899" s="97" t="s">
        <v>598</v>
      </c>
      <c r="E899" s="97" t="s">
        <v>122</v>
      </c>
      <c r="F899" s="98">
        <v>15</v>
      </c>
      <c r="G899" s="98" t="s">
        <v>142</v>
      </c>
      <c r="H899" s="97">
        <v>19</v>
      </c>
      <c r="I899" s="97" t="s">
        <v>124</v>
      </c>
      <c r="J899" s="97" t="s">
        <v>125</v>
      </c>
      <c r="K899" s="97" t="s">
        <v>605</v>
      </c>
      <c r="L899" s="97"/>
      <c r="M899" s="97"/>
      <c r="N899" s="97" t="s">
        <v>606</v>
      </c>
      <c r="O899" s="97" t="s">
        <v>128</v>
      </c>
      <c r="P899" s="97" t="s">
        <v>426</v>
      </c>
      <c r="Q899" s="97" t="s">
        <v>602</v>
      </c>
      <c r="R899" s="97" t="s">
        <v>131</v>
      </c>
      <c r="S899" s="97" t="s">
        <v>149</v>
      </c>
      <c r="T899" s="97" t="s">
        <v>150</v>
      </c>
      <c r="U899" s="97" t="s">
        <v>134</v>
      </c>
      <c r="V899" s="97" t="s">
        <v>135</v>
      </c>
      <c r="W899" s="97" t="s">
        <v>136</v>
      </c>
      <c r="X899" s="97" t="s">
        <v>607</v>
      </c>
      <c r="Y899" s="99">
        <v>774660476.15999997</v>
      </c>
      <c r="Z899" s="99">
        <v>941000000</v>
      </c>
      <c r="AA899" s="99">
        <v>969230000</v>
      </c>
      <c r="AB899" s="99">
        <v>969230000</v>
      </c>
      <c r="AC899">
        <f t="shared" ref="AC899:AC962" si="28">MID(D899,1,1)*1000</f>
        <v>4000</v>
      </c>
      <c r="AD899" t="str">
        <f t="shared" ref="AD899:AD962" si="29">MID(A899,6,3)</f>
        <v>321</v>
      </c>
    </row>
    <row r="900" spans="1:30" hidden="1" x14ac:dyDescent="0.25">
      <c r="A900" s="97" t="s">
        <v>591</v>
      </c>
      <c r="B900" s="97" t="s">
        <v>379</v>
      </c>
      <c r="C900" s="97" t="s">
        <v>140</v>
      </c>
      <c r="D900" s="97">
        <v>14301</v>
      </c>
      <c r="E900" s="97" t="s">
        <v>122</v>
      </c>
      <c r="F900" s="98">
        <v>15</v>
      </c>
      <c r="G900" s="98" t="s">
        <v>142</v>
      </c>
      <c r="H900" s="97">
        <v>19</v>
      </c>
      <c r="I900" s="97" t="s">
        <v>124</v>
      </c>
      <c r="J900" s="97" t="s">
        <v>125</v>
      </c>
      <c r="K900" s="97" t="s">
        <v>592</v>
      </c>
      <c r="L900" s="97"/>
      <c r="M900" s="97"/>
      <c r="N900" s="97" t="s">
        <v>593</v>
      </c>
      <c r="O900" s="97" t="s">
        <v>382</v>
      </c>
      <c r="P900" s="97" t="s">
        <v>147</v>
      </c>
      <c r="Q900" s="97" t="s">
        <v>178</v>
      </c>
      <c r="R900" s="97" t="s">
        <v>131</v>
      </c>
      <c r="S900" s="97" t="s">
        <v>149</v>
      </c>
      <c r="T900" s="97" t="s">
        <v>150</v>
      </c>
      <c r="U900" s="97" t="s">
        <v>134</v>
      </c>
      <c r="V900" s="97" t="s">
        <v>135</v>
      </c>
      <c r="W900" s="97" t="s">
        <v>136</v>
      </c>
      <c r="X900" s="97"/>
      <c r="Y900" s="99"/>
      <c r="Z900" s="99"/>
      <c r="AA900" s="99">
        <v>205143.12</v>
      </c>
      <c r="AB900" s="99">
        <v>205143.12</v>
      </c>
      <c r="AC900">
        <f t="shared" si="28"/>
        <v>1000</v>
      </c>
      <c r="AD900" t="str">
        <f t="shared" si="29"/>
        <v>303</v>
      </c>
    </row>
    <row r="901" spans="1:30" hidden="1" x14ac:dyDescent="0.25">
      <c r="A901" s="97" t="s">
        <v>608</v>
      </c>
      <c r="B901" s="97" t="s">
        <v>379</v>
      </c>
      <c r="C901" s="97" t="s">
        <v>609</v>
      </c>
      <c r="D901" s="97" t="s">
        <v>141</v>
      </c>
      <c r="E901" s="97" t="s">
        <v>122</v>
      </c>
      <c r="F901" s="98">
        <v>15</v>
      </c>
      <c r="G901" s="98" t="s">
        <v>142</v>
      </c>
      <c r="H901" s="97" t="s">
        <v>143</v>
      </c>
      <c r="I901" s="97" t="s">
        <v>124</v>
      </c>
      <c r="J901" s="97" t="s">
        <v>125</v>
      </c>
      <c r="K901" s="97" t="s">
        <v>610</v>
      </c>
      <c r="L901" s="97"/>
      <c r="M901" s="97"/>
      <c r="N901" s="97" t="s">
        <v>611</v>
      </c>
      <c r="O901" s="97" t="s">
        <v>382</v>
      </c>
      <c r="P901" s="97" t="s">
        <v>612</v>
      </c>
      <c r="Q901" s="97" t="s">
        <v>148</v>
      </c>
      <c r="R901" s="97" t="s">
        <v>131</v>
      </c>
      <c r="S901" s="97" t="s">
        <v>149</v>
      </c>
      <c r="T901" s="97" t="s">
        <v>150</v>
      </c>
      <c r="U901" s="97" t="s">
        <v>151</v>
      </c>
      <c r="V901" s="97" t="s">
        <v>135</v>
      </c>
      <c r="W901" s="97" t="s">
        <v>136</v>
      </c>
      <c r="X901" s="97"/>
      <c r="Y901" s="99"/>
      <c r="Z901" s="99"/>
      <c r="AA901" s="99">
        <v>5150904</v>
      </c>
      <c r="AB901" s="99">
        <v>5150904</v>
      </c>
      <c r="AC901">
        <f t="shared" si="28"/>
        <v>1000</v>
      </c>
      <c r="AD901" t="str">
        <f t="shared" si="29"/>
        <v>303</v>
      </c>
    </row>
    <row r="902" spans="1:30" hidden="1" x14ac:dyDescent="0.25">
      <c r="A902" s="97" t="s">
        <v>608</v>
      </c>
      <c r="B902" s="97" t="s">
        <v>379</v>
      </c>
      <c r="C902" s="97" t="s">
        <v>609</v>
      </c>
      <c r="D902" s="97">
        <v>13201</v>
      </c>
      <c r="E902" s="97" t="s">
        <v>122</v>
      </c>
      <c r="F902" s="98">
        <v>15</v>
      </c>
      <c r="G902" s="98" t="s">
        <v>142</v>
      </c>
      <c r="H902" s="97">
        <v>19</v>
      </c>
      <c r="I902" s="97" t="s">
        <v>124</v>
      </c>
      <c r="J902" s="97" t="s">
        <v>125</v>
      </c>
      <c r="K902" s="97" t="s">
        <v>610</v>
      </c>
      <c r="L902" s="97"/>
      <c r="M902" s="97"/>
      <c r="N902" s="97" t="s">
        <v>611</v>
      </c>
      <c r="O902" s="97" t="s">
        <v>382</v>
      </c>
      <c r="P902" s="97" t="s">
        <v>612</v>
      </c>
      <c r="Q902" s="97" t="s">
        <v>152</v>
      </c>
      <c r="R902" s="97" t="s">
        <v>131</v>
      </c>
      <c r="S902" s="97" t="s">
        <v>149</v>
      </c>
      <c r="T902" s="97" t="s">
        <v>150</v>
      </c>
      <c r="U902" s="97" t="s">
        <v>134</v>
      </c>
      <c r="V902" s="97" t="s">
        <v>135</v>
      </c>
      <c r="W902" s="97" t="s">
        <v>136</v>
      </c>
      <c r="X902" s="97"/>
      <c r="Y902" s="99"/>
      <c r="Z902" s="99"/>
      <c r="AA902" s="99">
        <v>214621</v>
      </c>
      <c r="AB902" s="99">
        <v>214621</v>
      </c>
      <c r="AC902">
        <f t="shared" si="28"/>
        <v>1000</v>
      </c>
      <c r="AD902" t="str">
        <f t="shared" si="29"/>
        <v>303</v>
      </c>
    </row>
    <row r="903" spans="1:30" hidden="1" x14ac:dyDescent="0.25">
      <c r="A903" s="97" t="s">
        <v>608</v>
      </c>
      <c r="B903" s="97" t="s">
        <v>379</v>
      </c>
      <c r="C903" s="97" t="s">
        <v>609</v>
      </c>
      <c r="D903" s="97">
        <v>13203</v>
      </c>
      <c r="E903" s="97" t="s">
        <v>122</v>
      </c>
      <c r="F903" s="98">
        <v>15</v>
      </c>
      <c r="G903" s="98" t="s">
        <v>142</v>
      </c>
      <c r="H903" s="97">
        <v>19</v>
      </c>
      <c r="I903" s="97" t="s">
        <v>124</v>
      </c>
      <c r="J903" s="97" t="s">
        <v>125</v>
      </c>
      <c r="K903" s="97" t="s">
        <v>610</v>
      </c>
      <c r="L903" s="97"/>
      <c r="M903" s="97"/>
      <c r="N903" s="97" t="s">
        <v>611</v>
      </c>
      <c r="O903" s="97" t="s">
        <v>382</v>
      </c>
      <c r="P903" s="97" t="s">
        <v>612</v>
      </c>
      <c r="Q903" s="97" t="s">
        <v>153</v>
      </c>
      <c r="R903" s="97" t="s">
        <v>131</v>
      </c>
      <c r="S903" s="97" t="s">
        <v>149</v>
      </c>
      <c r="T903" s="97" t="s">
        <v>150</v>
      </c>
      <c r="U903" s="97" t="s">
        <v>134</v>
      </c>
      <c r="V903" s="97" t="s">
        <v>135</v>
      </c>
      <c r="W903" s="97" t="s">
        <v>136</v>
      </c>
      <c r="X903" s="97"/>
      <c r="Y903" s="99"/>
      <c r="Z903" s="99"/>
      <c r="AA903" s="99">
        <v>858484</v>
      </c>
      <c r="AB903" s="99">
        <v>858484</v>
      </c>
      <c r="AC903">
        <f t="shared" si="28"/>
        <v>1000</v>
      </c>
      <c r="AD903" t="str">
        <f t="shared" si="29"/>
        <v>303</v>
      </c>
    </row>
    <row r="904" spans="1:30" hidden="1" x14ac:dyDescent="0.25">
      <c r="A904" s="97" t="s">
        <v>608</v>
      </c>
      <c r="B904" s="97" t="s">
        <v>379</v>
      </c>
      <c r="C904" s="97" t="s">
        <v>609</v>
      </c>
      <c r="D904" s="97" t="s">
        <v>183</v>
      </c>
      <c r="E904" s="97" t="s">
        <v>122</v>
      </c>
      <c r="F904" s="98">
        <v>15</v>
      </c>
      <c r="G904" s="98" t="s">
        <v>142</v>
      </c>
      <c r="H904" s="97">
        <v>19</v>
      </c>
      <c r="I904" s="97" t="s">
        <v>124</v>
      </c>
      <c r="J904" s="97" t="s">
        <v>125</v>
      </c>
      <c r="K904" s="97" t="s">
        <v>610</v>
      </c>
      <c r="L904" s="97"/>
      <c r="M904" s="97"/>
      <c r="N904" s="97" t="s">
        <v>611</v>
      </c>
      <c r="O904" s="97" t="s">
        <v>382</v>
      </c>
      <c r="P904" s="97" t="s">
        <v>612</v>
      </c>
      <c r="Q904" s="97" t="s">
        <v>184</v>
      </c>
      <c r="R904" s="97" t="s">
        <v>131</v>
      </c>
      <c r="S904" s="97" t="s">
        <v>149</v>
      </c>
      <c r="T904" s="97" t="s">
        <v>150</v>
      </c>
      <c r="U904" s="97" t="s">
        <v>134</v>
      </c>
      <c r="V904" s="97" t="s">
        <v>135</v>
      </c>
      <c r="W904" s="97" t="s">
        <v>136</v>
      </c>
      <c r="X904" s="97" t="s">
        <v>613</v>
      </c>
      <c r="Y904" s="99">
        <v>153519.96</v>
      </c>
      <c r="Z904" s="99">
        <v>126487.97333333299</v>
      </c>
      <c r="AA904" s="99">
        <v>126487.97333333299</v>
      </c>
      <c r="AB904" s="99">
        <v>126487.97</v>
      </c>
      <c r="AC904">
        <f t="shared" si="28"/>
        <v>1000</v>
      </c>
      <c r="AD904" t="str">
        <f t="shared" si="29"/>
        <v>303</v>
      </c>
    </row>
    <row r="905" spans="1:30" hidden="1" x14ac:dyDescent="0.25">
      <c r="A905" s="97" t="s">
        <v>608</v>
      </c>
      <c r="B905" s="97" t="s">
        <v>379</v>
      </c>
      <c r="C905" s="97" t="s">
        <v>609</v>
      </c>
      <c r="D905" s="97">
        <v>14101</v>
      </c>
      <c r="E905" s="97" t="s">
        <v>122</v>
      </c>
      <c r="F905" s="98">
        <v>15</v>
      </c>
      <c r="G905" s="98" t="s">
        <v>142</v>
      </c>
      <c r="H905" s="97">
        <v>19</v>
      </c>
      <c r="I905" s="97" t="s">
        <v>124</v>
      </c>
      <c r="J905" s="97" t="s">
        <v>125</v>
      </c>
      <c r="K905" s="97" t="s">
        <v>610</v>
      </c>
      <c r="L905" s="97"/>
      <c r="M905" s="97"/>
      <c r="N905" s="97" t="s">
        <v>611</v>
      </c>
      <c r="O905" s="97" t="s">
        <v>382</v>
      </c>
      <c r="P905" s="97" t="s">
        <v>612</v>
      </c>
      <c r="Q905" s="97" t="s">
        <v>154</v>
      </c>
      <c r="R905" s="97" t="s">
        <v>131</v>
      </c>
      <c r="S905" s="97" t="s">
        <v>149</v>
      </c>
      <c r="T905" s="97" t="s">
        <v>150</v>
      </c>
      <c r="U905" s="97" t="s">
        <v>134</v>
      </c>
      <c r="V905" s="97" t="s">
        <v>135</v>
      </c>
      <c r="W905" s="97" t="s">
        <v>136</v>
      </c>
      <c r="X905" s="97"/>
      <c r="Y905" s="99"/>
      <c r="Z905" s="99"/>
      <c r="AA905" s="99">
        <v>283299.72000000003</v>
      </c>
      <c r="AB905" s="99">
        <v>283299.71999999997</v>
      </c>
      <c r="AC905">
        <f t="shared" si="28"/>
        <v>1000</v>
      </c>
      <c r="AD905" t="str">
        <f t="shared" si="29"/>
        <v>303</v>
      </c>
    </row>
    <row r="906" spans="1:30" hidden="1" x14ac:dyDescent="0.25">
      <c r="A906" s="97" t="s">
        <v>608</v>
      </c>
      <c r="B906" s="97" t="s">
        <v>379</v>
      </c>
      <c r="C906" s="97" t="s">
        <v>609</v>
      </c>
      <c r="D906" s="97">
        <v>14103</v>
      </c>
      <c r="E906" s="97" t="s">
        <v>122</v>
      </c>
      <c r="F906" s="98">
        <v>15</v>
      </c>
      <c r="G906" s="98" t="s">
        <v>142</v>
      </c>
      <c r="H906" s="97">
        <v>19</v>
      </c>
      <c r="I906" s="97" t="s">
        <v>124</v>
      </c>
      <c r="J906" s="97" t="s">
        <v>125</v>
      </c>
      <c r="K906" s="97" t="s">
        <v>610</v>
      </c>
      <c r="L906" s="97"/>
      <c r="M906" s="97"/>
      <c r="N906" s="97" t="s">
        <v>611</v>
      </c>
      <c r="O906" s="97" t="s">
        <v>382</v>
      </c>
      <c r="P906" s="97" t="s">
        <v>612</v>
      </c>
      <c r="Q906" s="97" t="s">
        <v>155</v>
      </c>
      <c r="R906" s="97" t="s">
        <v>131</v>
      </c>
      <c r="S906" s="97" t="s">
        <v>149</v>
      </c>
      <c r="T906" s="97" t="s">
        <v>150</v>
      </c>
      <c r="U906" s="97" t="s">
        <v>134</v>
      </c>
      <c r="V906" s="97" t="s">
        <v>135</v>
      </c>
      <c r="W906" s="97" t="s">
        <v>136</v>
      </c>
      <c r="X906" s="97"/>
      <c r="Y906" s="99"/>
      <c r="Z906" s="99"/>
      <c r="AA906" s="99">
        <v>115895.34</v>
      </c>
      <c r="AB906" s="99">
        <v>115895.34</v>
      </c>
      <c r="AC906">
        <f t="shared" si="28"/>
        <v>1000</v>
      </c>
      <c r="AD906" t="str">
        <f t="shared" si="29"/>
        <v>303</v>
      </c>
    </row>
    <row r="907" spans="1:30" hidden="1" x14ac:dyDescent="0.25">
      <c r="A907" s="97" t="s">
        <v>608</v>
      </c>
      <c r="B907" s="97" t="s">
        <v>379</v>
      </c>
      <c r="C907" s="97" t="s">
        <v>609</v>
      </c>
      <c r="D907" s="97">
        <v>14201</v>
      </c>
      <c r="E907" s="97" t="s">
        <v>122</v>
      </c>
      <c r="F907" s="98">
        <v>15</v>
      </c>
      <c r="G907" s="98" t="s">
        <v>142</v>
      </c>
      <c r="H907" s="97">
        <v>19</v>
      </c>
      <c r="I907" s="97" t="s">
        <v>124</v>
      </c>
      <c r="J907" s="97" t="s">
        <v>125</v>
      </c>
      <c r="K907" s="97" t="s">
        <v>610</v>
      </c>
      <c r="L907" s="97"/>
      <c r="M907" s="97"/>
      <c r="N907" s="97" t="s">
        <v>611</v>
      </c>
      <c r="O907" s="97" t="s">
        <v>382</v>
      </c>
      <c r="P907" s="97" t="s">
        <v>612</v>
      </c>
      <c r="Q907" s="97" t="s">
        <v>156</v>
      </c>
      <c r="R907" s="97" t="s">
        <v>131</v>
      </c>
      <c r="S907" s="97" t="s">
        <v>149</v>
      </c>
      <c r="T907" s="97" t="s">
        <v>150</v>
      </c>
      <c r="U907" s="97" t="s">
        <v>134</v>
      </c>
      <c r="V907" s="97" t="s">
        <v>135</v>
      </c>
      <c r="W907" s="97" t="s">
        <v>136</v>
      </c>
      <c r="X907" s="97"/>
      <c r="Y907" s="99"/>
      <c r="Z907" s="99"/>
      <c r="AA907" s="99">
        <v>257545.2</v>
      </c>
      <c r="AB907" s="99">
        <v>257545.2</v>
      </c>
      <c r="AC907">
        <f t="shared" si="28"/>
        <v>1000</v>
      </c>
      <c r="AD907" t="str">
        <f t="shared" si="29"/>
        <v>303</v>
      </c>
    </row>
    <row r="908" spans="1:30" hidden="1" x14ac:dyDescent="0.25">
      <c r="A908" t="s">
        <v>608</v>
      </c>
      <c r="B908" t="s">
        <v>379</v>
      </c>
      <c r="C908" t="s">
        <v>609</v>
      </c>
      <c r="D908" t="s">
        <v>186</v>
      </c>
      <c r="E908" t="s">
        <v>122</v>
      </c>
      <c r="F908" t="s">
        <v>159</v>
      </c>
      <c r="G908" t="s">
        <v>160</v>
      </c>
      <c r="H908" t="s">
        <v>143</v>
      </c>
      <c r="I908" t="s">
        <v>124</v>
      </c>
      <c r="J908" t="s">
        <v>125</v>
      </c>
      <c r="K908" t="s">
        <v>610</v>
      </c>
      <c r="N908" t="s">
        <v>611</v>
      </c>
      <c r="O908" t="s">
        <v>382</v>
      </c>
      <c r="P908" t="s">
        <v>612</v>
      </c>
      <c r="Q908" t="s">
        <v>188</v>
      </c>
      <c r="R908" t="s">
        <v>131</v>
      </c>
      <c r="S908" t="s">
        <v>164</v>
      </c>
      <c r="T908" t="s">
        <v>165</v>
      </c>
      <c r="U908" t="s">
        <v>151</v>
      </c>
      <c r="V908" t="s">
        <v>135</v>
      </c>
      <c r="W908" t="s">
        <v>136</v>
      </c>
      <c r="X908" t="s">
        <v>613</v>
      </c>
      <c r="Y908" s="94">
        <v>20000</v>
      </c>
      <c r="Z908" s="94">
        <v>14201.636666666665</v>
      </c>
      <c r="AA908" s="94">
        <v>14627.69</v>
      </c>
      <c r="AB908" s="94">
        <v>14627.69</v>
      </c>
      <c r="AC908">
        <f t="shared" si="28"/>
        <v>2000</v>
      </c>
      <c r="AD908" t="str">
        <f t="shared" si="29"/>
        <v>303</v>
      </c>
    </row>
    <row r="909" spans="1:30" hidden="1" x14ac:dyDescent="0.25">
      <c r="A909" t="s">
        <v>608</v>
      </c>
      <c r="B909" t="s">
        <v>379</v>
      </c>
      <c r="C909" t="s">
        <v>609</v>
      </c>
      <c r="D909" t="s">
        <v>190</v>
      </c>
      <c r="E909" t="s">
        <v>122</v>
      </c>
      <c r="F909" t="s">
        <v>159</v>
      </c>
      <c r="G909" t="s">
        <v>160</v>
      </c>
      <c r="H909" t="s">
        <v>143</v>
      </c>
      <c r="I909" t="s">
        <v>124</v>
      </c>
      <c r="J909" t="s">
        <v>125</v>
      </c>
      <c r="K909" t="s">
        <v>610</v>
      </c>
      <c r="N909" t="s">
        <v>611</v>
      </c>
      <c r="O909" t="s">
        <v>382</v>
      </c>
      <c r="P909" t="s">
        <v>612</v>
      </c>
      <c r="Q909" t="s">
        <v>191</v>
      </c>
      <c r="R909" t="s">
        <v>131</v>
      </c>
      <c r="S909" t="s">
        <v>164</v>
      </c>
      <c r="T909" t="s">
        <v>165</v>
      </c>
      <c r="U909" t="s">
        <v>151</v>
      </c>
      <c r="V909" t="s">
        <v>135</v>
      </c>
      <c r="W909" t="s">
        <v>136</v>
      </c>
      <c r="X909" t="s">
        <v>613</v>
      </c>
      <c r="Y909" s="94">
        <v>3000</v>
      </c>
      <c r="Z909" s="94">
        <v>1080</v>
      </c>
      <c r="AA909" s="94">
        <v>1112.4000000000001</v>
      </c>
      <c r="AB909" s="94">
        <v>1112.4000000000001</v>
      </c>
      <c r="AC909">
        <f t="shared" si="28"/>
        <v>2000</v>
      </c>
      <c r="AD909" t="str">
        <f t="shared" si="29"/>
        <v>303</v>
      </c>
    </row>
    <row r="910" spans="1:30" hidden="1" x14ac:dyDescent="0.25">
      <c r="A910" t="s">
        <v>608</v>
      </c>
      <c r="B910" t="s">
        <v>379</v>
      </c>
      <c r="C910" t="s">
        <v>609</v>
      </c>
      <c r="D910" t="s">
        <v>192</v>
      </c>
      <c r="E910" t="s">
        <v>122</v>
      </c>
      <c r="F910" t="s">
        <v>159</v>
      </c>
      <c r="G910" t="s">
        <v>160</v>
      </c>
      <c r="H910" t="s">
        <v>143</v>
      </c>
      <c r="I910" t="s">
        <v>124</v>
      </c>
      <c r="J910" t="s">
        <v>125</v>
      </c>
      <c r="K910" t="s">
        <v>610</v>
      </c>
      <c r="N910" t="s">
        <v>611</v>
      </c>
      <c r="O910" t="s">
        <v>382</v>
      </c>
      <c r="P910" t="s">
        <v>612</v>
      </c>
      <c r="Q910" t="s">
        <v>193</v>
      </c>
      <c r="R910" t="s">
        <v>131</v>
      </c>
      <c r="S910" t="s">
        <v>164</v>
      </c>
      <c r="T910" t="s">
        <v>165</v>
      </c>
      <c r="U910" t="s">
        <v>151</v>
      </c>
      <c r="V910" t="s">
        <v>135</v>
      </c>
      <c r="W910" t="s">
        <v>136</v>
      </c>
      <c r="X910" t="s">
        <v>613</v>
      </c>
      <c r="Y910" s="94">
        <v>15000</v>
      </c>
      <c r="Z910" s="94">
        <v>6000</v>
      </c>
      <c r="AA910" s="94">
        <v>6180</v>
      </c>
      <c r="AB910" s="94">
        <v>6180</v>
      </c>
      <c r="AC910">
        <f t="shared" si="28"/>
        <v>2000</v>
      </c>
      <c r="AD910" t="str">
        <f t="shared" si="29"/>
        <v>303</v>
      </c>
    </row>
    <row r="911" spans="1:30" hidden="1" x14ac:dyDescent="0.25">
      <c r="A911" t="s">
        <v>608</v>
      </c>
      <c r="B911" t="s">
        <v>379</v>
      </c>
      <c r="C911" t="s">
        <v>609</v>
      </c>
      <c r="D911" t="s">
        <v>198</v>
      </c>
      <c r="E911" t="s">
        <v>122</v>
      </c>
      <c r="F911" t="s">
        <v>159</v>
      </c>
      <c r="G911" t="s">
        <v>160</v>
      </c>
      <c r="H911" t="s">
        <v>143</v>
      </c>
      <c r="I911" t="s">
        <v>124</v>
      </c>
      <c r="J911" t="s">
        <v>125</v>
      </c>
      <c r="K911" t="s">
        <v>610</v>
      </c>
      <c r="N911" t="s">
        <v>611</v>
      </c>
      <c r="O911" t="s">
        <v>382</v>
      </c>
      <c r="P911" t="s">
        <v>612</v>
      </c>
      <c r="Q911" t="s">
        <v>199</v>
      </c>
      <c r="R911" t="s">
        <v>131</v>
      </c>
      <c r="S911" t="s">
        <v>164</v>
      </c>
      <c r="T911" t="s">
        <v>165</v>
      </c>
      <c r="U911" t="s">
        <v>151</v>
      </c>
      <c r="V911" t="s">
        <v>135</v>
      </c>
      <c r="W911" t="s">
        <v>136</v>
      </c>
      <c r="X911" t="s">
        <v>613</v>
      </c>
      <c r="Y911" s="94">
        <v>15000</v>
      </c>
      <c r="Z911" s="94">
        <v>10499.469999999998</v>
      </c>
      <c r="AA911" s="94">
        <v>10814.45</v>
      </c>
      <c r="AB911" s="94">
        <v>10814.45</v>
      </c>
      <c r="AC911">
        <f t="shared" si="28"/>
        <v>2000</v>
      </c>
      <c r="AD911" t="str">
        <f t="shared" si="29"/>
        <v>303</v>
      </c>
    </row>
    <row r="912" spans="1:30" hidden="1" x14ac:dyDescent="0.25">
      <c r="A912" t="s">
        <v>608</v>
      </c>
      <c r="B912" t="s">
        <v>379</v>
      </c>
      <c r="C912" t="s">
        <v>609</v>
      </c>
      <c r="D912" t="s">
        <v>200</v>
      </c>
      <c r="E912" t="s">
        <v>122</v>
      </c>
      <c r="F912" t="s">
        <v>159</v>
      </c>
      <c r="G912" t="s">
        <v>160</v>
      </c>
      <c r="H912" t="s">
        <v>143</v>
      </c>
      <c r="I912" t="s">
        <v>124</v>
      </c>
      <c r="J912" t="s">
        <v>125</v>
      </c>
      <c r="K912" t="s">
        <v>610</v>
      </c>
      <c r="N912" t="s">
        <v>611</v>
      </c>
      <c r="O912" t="s">
        <v>382</v>
      </c>
      <c r="P912" t="s">
        <v>612</v>
      </c>
      <c r="Q912" t="s">
        <v>201</v>
      </c>
      <c r="R912" t="s">
        <v>131</v>
      </c>
      <c r="S912" t="s">
        <v>164</v>
      </c>
      <c r="T912" t="s">
        <v>165</v>
      </c>
      <c r="U912" t="s">
        <v>151</v>
      </c>
      <c r="V912" t="s">
        <v>135</v>
      </c>
      <c r="W912" t="s">
        <v>136</v>
      </c>
      <c r="X912" t="s">
        <v>613</v>
      </c>
      <c r="Y912" s="94">
        <v>20000</v>
      </c>
      <c r="Z912" s="94">
        <v>20699.57</v>
      </c>
      <c r="AA912" s="94">
        <v>21320.560000000001</v>
      </c>
      <c r="AB912" s="94">
        <v>21320.560000000001</v>
      </c>
      <c r="AC912">
        <f t="shared" si="28"/>
        <v>2000</v>
      </c>
      <c r="AD912" t="str">
        <f t="shared" si="29"/>
        <v>303</v>
      </c>
    </row>
    <row r="913" spans="1:30" hidden="1" x14ac:dyDescent="0.25">
      <c r="A913" t="s">
        <v>608</v>
      </c>
      <c r="B913" t="s">
        <v>379</v>
      </c>
      <c r="C913" t="s">
        <v>609</v>
      </c>
      <c r="D913" t="s">
        <v>567</v>
      </c>
      <c r="E913" t="s">
        <v>122</v>
      </c>
      <c r="F913" t="s">
        <v>159</v>
      </c>
      <c r="G913" t="s">
        <v>160</v>
      </c>
      <c r="H913" t="s">
        <v>143</v>
      </c>
      <c r="I913" t="s">
        <v>124</v>
      </c>
      <c r="J913" t="s">
        <v>125</v>
      </c>
      <c r="K913" t="s">
        <v>610</v>
      </c>
      <c r="N913" t="s">
        <v>611</v>
      </c>
      <c r="O913" t="s">
        <v>382</v>
      </c>
      <c r="P913" t="s">
        <v>612</v>
      </c>
      <c r="Q913" t="s">
        <v>568</v>
      </c>
      <c r="R913" t="s">
        <v>131</v>
      </c>
      <c r="S913" t="s">
        <v>164</v>
      </c>
      <c r="T913" t="s">
        <v>165</v>
      </c>
      <c r="U913" t="s">
        <v>151</v>
      </c>
      <c r="V913" t="s">
        <v>135</v>
      </c>
      <c r="W913" t="s">
        <v>136</v>
      </c>
      <c r="X913" t="s">
        <v>613</v>
      </c>
      <c r="Y913" s="94">
        <v>5000</v>
      </c>
      <c r="Z913" s="94">
        <v>2000</v>
      </c>
      <c r="AA913" s="94">
        <v>2060</v>
      </c>
      <c r="AB913" s="94">
        <v>2060</v>
      </c>
      <c r="AC913">
        <f t="shared" si="28"/>
        <v>2000</v>
      </c>
      <c r="AD913" t="str">
        <f t="shared" si="29"/>
        <v>303</v>
      </c>
    </row>
    <row r="914" spans="1:30" hidden="1" x14ac:dyDescent="0.25">
      <c r="A914" t="s">
        <v>608</v>
      </c>
      <c r="B914" t="s">
        <v>379</v>
      </c>
      <c r="C914" t="s">
        <v>609</v>
      </c>
      <c r="D914" t="s">
        <v>206</v>
      </c>
      <c r="E914" t="s">
        <v>122</v>
      </c>
      <c r="F914" t="s">
        <v>159</v>
      </c>
      <c r="G914" t="s">
        <v>160</v>
      </c>
      <c r="H914" t="s">
        <v>143</v>
      </c>
      <c r="I914" t="s">
        <v>124</v>
      </c>
      <c r="J914" t="s">
        <v>125</v>
      </c>
      <c r="K914" t="s">
        <v>610</v>
      </c>
      <c r="N914" t="s">
        <v>611</v>
      </c>
      <c r="O914" t="s">
        <v>382</v>
      </c>
      <c r="P914" t="s">
        <v>612</v>
      </c>
      <c r="Q914" t="s">
        <v>207</v>
      </c>
      <c r="R914" t="s">
        <v>131</v>
      </c>
      <c r="S914" t="s">
        <v>164</v>
      </c>
      <c r="T914" t="s">
        <v>165</v>
      </c>
      <c r="U914" t="s">
        <v>151</v>
      </c>
      <c r="V914" t="s">
        <v>135</v>
      </c>
      <c r="W914" t="s">
        <v>136</v>
      </c>
      <c r="X914" t="s">
        <v>613</v>
      </c>
      <c r="Y914" s="94">
        <v>4000</v>
      </c>
      <c r="Z914" s="94">
        <v>1600</v>
      </c>
      <c r="AA914" s="94">
        <v>1648</v>
      </c>
      <c r="AB914" s="94">
        <v>1648</v>
      </c>
      <c r="AC914">
        <f t="shared" si="28"/>
        <v>2000</v>
      </c>
      <c r="AD914" t="str">
        <f t="shared" si="29"/>
        <v>303</v>
      </c>
    </row>
    <row r="915" spans="1:30" hidden="1" x14ac:dyDescent="0.25">
      <c r="A915" t="s">
        <v>608</v>
      </c>
      <c r="B915" t="s">
        <v>379</v>
      </c>
      <c r="C915" t="s">
        <v>609</v>
      </c>
      <c r="D915" t="s">
        <v>214</v>
      </c>
      <c r="E915" t="s">
        <v>122</v>
      </c>
      <c r="F915" t="s">
        <v>159</v>
      </c>
      <c r="G915" t="s">
        <v>160</v>
      </c>
      <c r="H915" t="s">
        <v>143</v>
      </c>
      <c r="I915" t="s">
        <v>124</v>
      </c>
      <c r="J915" t="s">
        <v>125</v>
      </c>
      <c r="K915" t="s">
        <v>610</v>
      </c>
      <c r="N915" t="s">
        <v>611</v>
      </c>
      <c r="O915" t="s">
        <v>382</v>
      </c>
      <c r="P915" t="s">
        <v>612</v>
      </c>
      <c r="Q915" t="s">
        <v>215</v>
      </c>
      <c r="R915" t="s">
        <v>131</v>
      </c>
      <c r="S915" t="s">
        <v>164</v>
      </c>
      <c r="T915" t="s">
        <v>165</v>
      </c>
      <c r="U915" t="s">
        <v>151</v>
      </c>
      <c r="V915" t="s">
        <v>135</v>
      </c>
      <c r="W915" t="s">
        <v>136</v>
      </c>
      <c r="X915" t="s">
        <v>613</v>
      </c>
      <c r="Y915" s="94">
        <v>83000</v>
      </c>
      <c r="Z915" s="94">
        <v>162626.51</v>
      </c>
      <c r="AA915" s="94">
        <v>167505.29999999999</v>
      </c>
      <c r="AB915" s="94">
        <v>167505.29999999999</v>
      </c>
      <c r="AC915">
        <f t="shared" si="28"/>
        <v>2000</v>
      </c>
      <c r="AD915" t="str">
        <f t="shared" si="29"/>
        <v>303</v>
      </c>
    </row>
    <row r="916" spans="1:30" hidden="1" x14ac:dyDescent="0.25">
      <c r="A916" t="s">
        <v>608</v>
      </c>
      <c r="B916" t="s">
        <v>379</v>
      </c>
      <c r="C916" t="s">
        <v>609</v>
      </c>
      <c r="D916" t="s">
        <v>222</v>
      </c>
      <c r="E916" t="s">
        <v>122</v>
      </c>
      <c r="F916" t="s">
        <v>159</v>
      </c>
      <c r="G916" t="s">
        <v>160</v>
      </c>
      <c r="H916" t="s">
        <v>143</v>
      </c>
      <c r="I916" t="s">
        <v>124</v>
      </c>
      <c r="J916" t="s">
        <v>125</v>
      </c>
      <c r="K916" t="s">
        <v>610</v>
      </c>
      <c r="N916" t="s">
        <v>611</v>
      </c>
      <c r="O916" t="s">
        <v>382</v>
      </c>
      <c r="P916" t="s">
        <v>612</v>
      </c>
      <c r="Q916" t="s">
        <v>223</v>
      </c>
      <c r="R916" t="s">
        <v>131</v>
      </c>
      <c r="S916" t="s">
        <v>164</v>
      </c>
      <c r="T916" t="s">
        <v>165</v>
      </c>
      <c r="U916" t="s">
        <v>151</v>
      </c>
      <c r="V916" t="s">
        <v>135</v>
      </c>
      <c r="W916" t="s">
        <v>136</v>
      </c>
      <c r="X916" t="s">
        <v>613</v>
      </c>
      <c r="Y916" s="94">
        <v>10000</v>
      </c>
      <c r="Z916" s="94">
        <v>3000</v>
      </c>
      <c r="AA916" s="94">
        <v>3090</v>
      </c>
      <c r="AB916" s="94">
        <v>3090</v>
      </c>
      <c r="AC916">
        <f t="shared" si="28"/>
        <v>2000</v>
      </c>
      <c r="AD916" t="str">
        <f t="shared" si="29"/>
        <v>303</v>
      </c>
    </row>
    <row r="917" spans="1:30" hidden="1" x14ac:dyDescent="0.25">
      <c r="A917" t="s">
        <v>608</v>
      </c>
      <c r="B917" t="s">
        <v>379</v>
      </c>
      <c r="C917" t="s">
        <v>609</v>
      </c>
      <c r="D917" t="s">
        <v>226</v>
      </c>
      <c r="E917" t="s">
        <v>122</v>
      </c>
      <c r="F917" t="s">
        <v>159</v>
      </c>
      <c r="G917" t="s">
        <v>160</v>
      </c>
      <c r="H917" t="s">
        <v>143</v>
      </c>
      <c r="I917" t="s">
        <v>124</v>
      </c>
      <c r="J917" t="s">
        <v>125</v>
      </c>
      <c r="K917" t="s">
        <v>610</v>
      </c>
      <c r="N917" t="s">
        <v>611</v>
      </c>
      <c r="O917" t="s">
        <v>382</v>
      </c>
      <c r="P917" t="s">
        <v>612</v>
      </c>
      <c r="Q917" t="s">
        <v>227</v>
      </c>
      <c r="R917" t="s">
        <v>131</v>
      </c>
      <c r="S917" t="s">
        <v>164</v>
      </c>
      <c r="T917" t="s">
        <v>165</v>
      </c>
      <c r="U917" t="s">
        <v>151</v>
      </c>
      <c r="V917" t="s">
        <v>135</v>
      </c>
      <c r="W917" t="s">
        <v>136</v>
      </c>
      <c r="X917" t="s">
        <v>613</v>
      </c>
      <c r="Y917" s="94">
        <v>2000</v>
      </c>
      <c r="Z917" s="94">
        <v>800</v>
      </c>
      <c r="AA917" s="94">
        <v>824</v>
      </c>
      <c r="AB917" s="94">
        <v>824</v>
      </c>
      <c r="AC917">
        <f t="shared" si="28"/>
        <v>2000</v>
      </c>
      <c r="AD917" t="str">
        <f t="shared" si="29"/>
        <v>303</v>
      </c>
    </row>
    <row r="918" spans="1:30" hidden="1" x14ac:dyDescent="0.25">
      <c r="A918" t="s">
        <v>608</v>
      </c>
      <c r="B918" t="s">
        <v>379</v>
      </c>
      <c r="C918" t="s">
        <v>609</v>
      </c>
      <c r="D918" t="s">
        <v>230</v>
      </c>
      <c r="E918" t="s">
        <v>122</v>
      </c>
      <c r="F918" t="s">
        <v>159</v>
      </c>
      <c r="G918" t="s">
        <v>160</v>
      </c>
      <c r="H918" t="s">
        <v>143</v>
      </c>
      <c r="I918" t="s">
        <v>124</v>
      </c>
      <c r="J918" t="s">
        <v>125</v>
      </c>
      <c r="K918" t="s">
        <v>610</v>
      </c>
      <c r="N918" t="s">
        <v>611</v>
      </c>
      <c r="O918" t="s">
        <v>382</v>
      </c>
      <c r="P918" t="s">
        <v>612</v>
      </c>
      <c r="Q918" t="s">
        <v>231</v>
      </c>
      <c r="R918" t="s">
        <v>131</v>
      </c>
      <c r="S918" t="s">
        <v>164</v>
      </c>
      <c r="T918" t="s">
        <v>165</v>
      </c>
      <c r="U918" t="s">
        <v>151</v>
      </c>
      <c r="V918" t="s">
        <v>135</v>
      </c>
      <c r="W918" t="s">
        <v>136</v>
      </c>
      <c r="X918" t="s">
        <v>613</v>
      </c>
      <c r="Y918" s="94">
        <v>4000</v>
      </c>
      <c r="Z918" s="94">
        <v>1600</v>
      </c>
      <c r="AA918" s="94">
        <v>1648</v>
      </c>
      <c r="AB918" s="94">
        <v>1648</v>
      </c>
      <c r="AC918">
        <f t="shared" si="28"/>
        <v>2000</v>
      </c>
      <c r="AD918" t="str">
        <f t="shared" si="29"/>
        <v>303</v>
      </c>
    </row>
    <row r="919" spans="1:30" hidden="1" x14ac:dyDescent="0.25">
      <c r="A919" t="s">
        <v>608</v>
      </c>
      <c r="B919" t="s">
        <v>379</v>
      </c>
      <c r="C919" t="s">
        <v>609</v>
      </c>
      <c r="D919" t="s">
        <v>158</v>
      </c>
      <c r="E919" t="s">
        <v>122</v>
      </c>
      <c r="F919" t="s">
        <v>159</v>
      </c>
      <c r="G919" t="s">
        <v>160</v>
      </c>
      <c r="H919" t="s">
        <v>143</v>
      </c>
      <c r="I919" t="s">
        <v>124</v>
      </c>
      <c r="J919" t="s">
        <v>125</v>
      </c>
      <c r="K919" t="s">
        <v>610</v>
      </c>
      <c r="N919" t="s">
        <v>611</v>
      </c>
      <c r="O919" t="s">
        <v>382</v>
      </c>
      <c r="P919" t="s">
        <v>612</v>
      </c>
      <c r="Q919" t="s">
        <v>163</v>
      </c>
      <c r="R919" t="s">
        <v>131</v>
      </c>
      <c r="S919" t="s">
        <v>164</v>
      </c>
      <c r="T919" t="s">
        <v>165</v>
      </c>
      <c r="U919" t="s">
        <v>151</v>
      </c>
      <c r="V919" t="s">
        <v>135</v>
      </c>
      <c r="W919" t="s">
        <v>136</v>
      </c>
      <c r="X919" t="s">
        <v>613</v>
      </c>
      <c r="Y919" s="94">
        <v>1827.88</v>
      </c>
      <c r="Z919" s="94">
        <v>0</v>
      </c>
      <c r="AA919" s="94">
        <v>0</v>
      </c>
      <c r="AB919" s="94">
        <v>0</v>
      </c>
      <c r="AC919">
        <f t="shared" si="28"/>
        <v>3000</v>
      </c>
      <c r="AD919" t="str">
        <f t="shared" si="29"/>
        <v>303</v>
      </c>
    </row>
    <row r="920" spans="1:30" hidden="1" x14ac:dyDescent="0.25">
      <c r="A920" t="s">
        <v>608</v>
      </c>
      <c r="B920" t="s">
        <v>379</v>
      </c>
      <c r="C920" t="s">
        <v>609</v>
      </c>
      <c r="D920" t="s">
        <v>240</v>
      </c>
      <c r="E920" t="s">
        <v>122</v>
      </c>
      <c r="F920" t="s">
        <v>159</v>
      </c>
      <c r="G920" t="s">
        <v>160</v>
      </c>
      <c r="H920" t="s">
        <v>143</v>
      </c>
      <c r="I920" t="s">
        <v>124</v>
      </c>
      <c r="J920" t="s">
        <v>125</v>
      </c>
      <c r="K920" t="s">
        <v>610</v>
      </c>
      <c r="N920" t="s">
        <v>611</v>
      </c>
      <c r="O920" t="s">
        <v>382</v>
      </c>
      <c r="P920" t="s">
        <v>612</v>
      </c>
      <c r="Q920" t="s">
        <v>241</v>
      </c>
      <c r="R920" t="s">
        <v>131</v>
      </c>
      <c r="S920" t="s">
        <v>164</v>
      </c>
      <c r="T920" t="s">
        <v>165</v>
      </c>
      <c r="U920" t="s">
        <v>151</v>
      </c>
      <c r="V920" t="s">
        <v>135</v>
      </c>
      <c r="W920" t="s">
        <v>136</v>
      </c>
      <c r="X920" t="s">
        <v>613</v>
      </c>
      <c r="Y920" s="94">
        <v>14000</v>
      </c>
      <c r="Z920" s="94">
        <v>14476.960000000003</v>
      </c>
      <c r="AA920" s="94">
        <v>14911.27</v>
      </c>
      <c r="AB920" s="94">
        <v>14911.27</v>
      </c>
      <c r="AC920">
        <f t="shared" si="28"/>
        <v>3000</v>
      </c>
      <c r="AD920" t="str">
        <f t="shared" si="29"/>
        <v>303</v>
      </c>
    </row>
    <row r="921" spans="1:30" hidden="1" x14ac:dyDescent="0.25">
      <c r="A921" t="s">
        <v>608</v>
      </c>
      <c r="B921" t="s">
        <v>379</v>
      </c>
      <c r="C921" t="s">
        <v>609</v>
      </c>
      <c r="D921" t="s">
        <v>242</v>
      </c>
      <c r="E921" t="s">
        <v>122</v>
      </c>
      <c r="F921" t="s">
        <v>159</v>
      </c>
      <c r="G921" t="s">
        <v>160</v>
      </c>
      <c r="H921" t="s">
        <v>143</v>
      </c>
      <c r="I921" t="s">
        <v>124</v>
      </c>
      <c r="J921" t="s">
        <v>125</v>
      </c>
      <c r="K921" t="s">
        <v>610</v>
      </c>
      <c r="N921" t="s">
        <v>611</v>
      </c>
      <c r="O921" t="s">
        <v>382</v>
      </c>
      <c r="P921" t="s">
        <v>612</v>
      </c>
      <c r="Q921" t="s">
        <v>243</v>
      </c>
      <c r="R921" t="s">
        <v>131</v>
      </c>
      <c r="S921" t="s">
        <v>164</v>
      </c>
      <c r="T921" t="s">
        <v>165</v>
      </c>
      <c r="U921" t="s">
        <v>151</v>
      </c>
      <c r="V921" t="s">
        <v>135</v>
      </c>
      <c r="W921" t="s">
        <v>136</v>
      </c>
      <c r="X921" t="s">
        <v>613</v>
      </c>
      <c r="Y921" s="94">
        <v>15000</v>
      </c>
      <c r="Z921" s="94">
        <v>20600</v>
      </c>
      <c r="AA921" s="94">
        <v>21218</v>
      </c>
      <c r="AB921" s="94">
        <v>21218</v>
      </c>
      <c r="AC921">
        <f t="shared" si="28"/>
        <v>3000</v>
      </c>
      <c r="AD921" t="str">
        <f t="shared" si="29"/>
        <v>303</v>
      </c>
    </row>
    <row r="922" spans="1:30" hidden="1" x14ac:dyDescent="0.25">
      <c r="A922" t="s">
        <v>608</v>
      </c>
      <c r="B922" t="s">
        <v>379</v>
      </c>
      <c r="C922" t="s">
        <v>609</v>
      </c>
      <c r="D922" t="s">
        <v>244</v>
      </c>
      <c r="E922" t="s">
        <v>122</v>
      </c>
      <c r="F922" t="s">
        <v>159</v>
      </c>
      <c r="G922" t="s">
        <v>160</v>
      </c>
      <c r="H922" t="s">
        <v>143</v>
      </c>
      <c r="I922" t="s">
        <v>124</v>
      </c>
      <c r="J922" t="s">
        <v>125</v>
      </c>
      <c r="K922" t="s">
        <v>610</v>
      </c>
      <c r="N922" t="s">
        <v>611</v>
      </c>
      <c r="O922" t="s">
        <v>382</v>
      </c>
      <c r="P922" t="s">
        <v>612</v>
      </c>
      <c r="Q922" t="s">
        <v>245</v>
      </c>
      <c r="R922" t="s">
        <v>131</v>
      </c>
      <c r="S922" t="s">
        <v>164</v>
      </c>
      <c r="T922" t="s">
        <v>165</v>
      </c>
      <c r="U922" t="s">
        <v>151</v>
      </c>
      <c r="V922" t="s">
        <v>135</v>
      </c>
      <c r="W922" t="s">
        <v>136</v>
      </c>
      <c r="X922" t="s">
        <v>613</v>
      </c>
      <c r="Y922" s="94">
        <v>936382</v>
      </c>
      <c r="Z922" s="94">
        <v>933355.44333333336</v>
      </c>
      <c r="AA922" s="94">
        <v>961356.10663333337</v>
      </c>
      <c r="AB922" s="94">
        <v>961356.11</v>
      </c>
      <c r="AC922">
        <f t="shared" si="28"/>
        <v>3000</v>
      </c>
      <c r="AD922" t="str">
        <f t="shared" si="29"/>
        <v>303</v>
      </c>
    </row>
    <row r="923" spans="1:30" hidden="1" x14ac:dyDescent="0.25">
      <c r="A923" t="s">
        <v>608</v>
      </c>
      <c r="B923" t="s">
        <v>379</v>
      </c>
      <c r="C923" t="s">
        <v>609</v>
      </c>
      <c r="D923" t="s">
        <v>291</v>
      </c>
      <c r="E923" t="s">
        <v>122</v>
      </c>
      <c r="F923" t="s">
        <v>159</v>
      </c>
      <c r="G923" t="s">
        <v>160</v>
      </c>
      <c r="H923" t="s">
        <v>143</v>
      </c>
      <c r="I923" t="s">
        <v>124</v>
      </c>
      <c r="J923" t="s">
        <v>125</v>
      </c>
      <c r="K923" t="s">
        <v>610</v>
      </c>
      <c r="N923" t="s">
        <v>611</v>
      </c>
      <c r="O923" t="s">
        <v>382</v>
      </c>
      <c r="P923" t="s">
        <v>612</v>
      </c>
      <c r="Q923" t="s">
        <v>169</v>
      </c>
      <c r="R923" t="s">
        <v>131</v>
      </c>
      <c r="S923" t="s">
        <v>164</v>
      </c>
      <c r="T923" t="s">
        <v>165</v>
      </c>
      <c r="U923" t="s">
        <v>151</v>
      </c>
      <c r="V923" t="s">
        <v>135</v>
      </c>
      <c r="W923" t="s">
        <v>136</v>
      </c>
      <c r="X923" t="s">
        <v>613</v>
      </c>
      <c r="Y923" s="94">
        <v>4000</v>
      </c>
      <c r="Z923" s="94">
        <v>0</v>
      </c>
      <c r="AA923" s="94">
        <v>0</v>
      </c>
      <c r="AB923" s="94">
        <v>0</v>
      </c>
      <c r="AC923">
        <f t="shared" si="28"/>
        <v>3000</v>
      </c>
      <c r="AD923" t="str">
        <f t="shared" si="29"/>
        <v>303</v>
      </c>
    </row>
    <row r="924" spans="1:30" hidden="1" x14ac:dyDescent="0.25">
      <c r="A924" t="s">
        <v>608</v>
      </c>
      <c r="B924" t="s">
        <v>379</v>
      </c>
      <c r="C924" t="s">
        <v>609</v>
      </c>
      <c r="D924" t="s">
        <v>614</v>
      </c>
      <c r="E924" t="s">
        <v>122</v>
      </c>
      <c r="F924" t="s">
        <v>159</v>
      </c>
      <c r="G924" t="s">
        <v>160</v>
      </c>
      <c r="H924" t="s">
        <v>143</v>
      </c>
      <c r="I924" t="s">
        <v>124</v>
      </c>
      <c r="J924" t="s">
        <v>125</v>
      </c>
      <c r="K924" t="s">
        <v>610</v>
      </c>
      <c r="N924" t="s">
        <v>611</v>
      </c>
      <c r="O924" t="s">
        <v>382</v>
      </c>
      <c r="P924" t="s">
        <v>612</v>
      </c>
      <c r="Q924" t="s">
        <v>615</v>
      </c>
      <c r="R924" t="s">
        <v>131</v>
      </c>
      <c r="S924" t="s">
        <v>164</v>
      </c>
      <c r="T924" t="s">
        <v>165</v>
      </c>
      <c r="U924" t="s">
        <v>151</v>
      </c>
      <c r="V924" t="s">
        <v>135</v>
      </c>
      <c r="W924" t="s">
        <v>136</v>
      </c>
      <c r="X924" t="s">
        <v>613</v>
      </c>
      <c r="Y924" s="94">
        <v>2000</v>
      </c>
      <c r="Z924" s="94">
        <v>0</v>
      </c>
      <c r="AA924" s="94">
        <v>0</v>
      </c>
      <c r="AB924" s="94">
        <v>0</v>
      </c>
      <c r="AC924">
        <f t="shared" si="28"/>
        <v>3000</v>
      </c>
      <c r="AD924" t="str">
        <f t="shared" si="29"/>
        <v>303</v>
      </c>
    </row>
    <row r="925" spans="1:30" hidden="1" x14ac:dyDescent="0.25">
      <c r="A925" t="s">
        <v>608</v>
      </c>
      <c r="B925" t="s">
        <v>379</v>
      </c>
      <c r="C925" t="s">
        <v>609</v>
      </c>
      <c r="D925" t="s">
        <v>254</v>
      </c>
      <c r="E925" t="s">
        <v>122</v>
      </c>
      <c r="F925" t="s">
        <v>159</v>
      </c>
      <c r="G925" t="s">
        <v>160</v>
      </c>
      <c r="H925" t="s">
        <v>143</v>
      </c>
      <c r="I925" t="s">
        <v>124</v>
      </c>
      <c r="J925" t="s">
        <v>125</v>
      </c>
      <c r="K925" t="s">
        <v>610</v>
      </c>
      <c r="N925" t="s">
        <v>611</v>
      </c>
      <c r="O925" t="s">
        <v>382</v>
      </c>
      <c r="P925" t="s">
        <v>612</v>
      </c>
      <c r="Q925" t="s">
        <v>255</v>
      </c>
      <c r="R925" t="s">
        <v>131</v>
      </c>
      <c r="S925" t="s">
        <v>164</v>
      </c>
      <c r="T925" t="s">
        <v>165</v>
      </c>
      <c r="U925" t="s">
        <v>151</v>
      </c>
      <c r="V925" t="s">
        <v>135</v>
      </c>
      <c r="W925" t="s">
        <v>136</v>
      </c>
      <c r="X925" t="s">
        <v>613</v>
      </c>
      <c r="Y925" s="94">
        <v>165053</v>
      </c>
      <c r="Z925" s="94">
        <v>165053</v>
      </c>
      <c r="AA925" s="94">
        <v>170004.59</v>
      </c>
      <c r="AB925" s="94">
        <v>170004.59</v>
      </c>
      <c r="AC925">
        <f t="shared" si="28"/>
        <v>3000</v>
      </c>
      <c r="AD925" t="str">
        <f t="shared" si="29"/>
        <v>303</v>
      </c>
    </row>
    <row r="926" spans="1:30" hidden="1" x14ac:dyDescent="0.25">
      <c r="A926" t="s">
        <v>608</v>
      </c>
      <c r="B926" t="s">
        <v>379</v>
      </c>
      <c r="C926" t="s">
        <v>609</v>
      </c>
      <c r="D926" t="s">
        <v>264</v>
      </c>
      <c r="E926" t="s">
        <v>122</v>
      </c>
      <c r="F926" t="s">
        <v>159</v>
      </c>
      <c r="G926" t="s">
        <v>160</v>
      </c>
      <c r="H926" t="s">
        <v>143</v>
      </c>
      <c r="I926" t="s">
        <v>124</v>
      </c>
      <c r="J926" t="s">
        <v>125</v>
      </c>
      <c r="K926" t="s">
        <v>610</v>
      </c>
      <c r="N926" t="s">
        <v>611</v>
      </c>
      <c r="O926" t="s">
        <v>382</v>
      </c>
      <c r="P926" t="s">
        <v>612</v>
      </c>
      <c r="Q926" t="s">
        <v>265</v>
      </c>
      <c r="R926" t="s">
        <v>131</v>
      </c>
      <c r="S926" t="s">
        <v>164</v>
      </c>
      <c r="T926" t="s">
        <v>165</v>
      </c>
      <c r="U926" t="s">
        <v>151</v>
      </c>
      <c r="V926" t="s">
        <v>135</v>
      </c>
      <c r="W926" t="s">
        <v>136</v>
      </c>
      <c r="X926" t="s">
        <v>613</v>
      </c>
      <c r="Y926" s="94">
        <v>25000</v>
      </c>
      <c r="Z926" s="94">
        <v>0</v>
      </c>
      <c r="AA926" s="94">
        <v>0</v>
      </c>
      <c r="AB926" s="94">
        <v>0</v>
      </c>
      <c r="AC926">
        <f t="shared" si="28"/>
        <v>3000</v>
      </c>
      <c r="AD926" t="str">
        <f t="shared" si="29"/>
        <v>303</v>
      </c>
    </row>
    <row r="927" spans="1:30" hidden="1" x14ac:dyDescent="0.25">
      <c r="A927" t="s">
        <v>608</v>
      </c>
      <c r="B927" t="s">
        <v>379</v>
      </c>
      <c r="C927" t="s">
        <v>609</v>
      </c>
      <c r="D927" t="s">
        <v>266</v>
      </c>
      <c r="E927" t="s">
        <v>122</v>
      </c>
      <c r="F927" t="s">
        <v>159</v>
      </c>
      <c r="G927" t="s">
        <v>160</v>
      </c>
      <c r="H927" t="s">
        <v>143</v>
      </c>
      <c r="I927" t="s">
        <v>124</v>
      </c>
      <c r="J927" t="s">
        <v>125</v>
      </c>
      <c r="K927" t="s">
        <v>610</v>
      </c>
      <c r="N927" t="s">
        <v>611</v>
      </c>
      <c r="O927" t="s">
        <v>382</v>
      </c>
      <c r="P927" t="s">
        <v>612</v>
      </c>
      <c r="Q927" t="s">
        <v>267</v>
      </c>
      <c r="R927" t="s">
        <v>131</v>
      </c>
      <c r="S927" t="s">
        <v>164</v>
      </c>
      <c r="T927" t="s">
        <v>165</v>
      </c>
      <c r="U927" t="s">
        <v>151</v>
      </c>
      <c r="V927" t="s">
        <v>135</v>
      </c>
      <c r="W927" t="s">
        <v>136</v>
      </c>
      <c r="X927" t="s">
        <v>613</v>
      </c>
      <c r="Y927" s="94">
        <v>20000</v>
      </c>
      <c r="Z927" s="94">
        <v>1599.9999999999998</v>
      </c>
      <c r="AA927" s="94">
        <v>1648</v>
      </c>
      <c r="AB927" s="94">
        <v>1648</v>
      </c>
      <c r="AC927">
        <f t="shared" si="28"/>
        <v>3000</v>
      </c>
      <c r="AD927" t="str">
        <f t="shared" si="29"/>
        <v>303</v>
      </c>
    </row>
    <row r="928" spans="1:30" hidden="1" x14ac:dyDescent="0.25">
      <c r="A928" t="s">
        <v>608</v>
      </c>
      <c r="B928" t="s">
        <v>379</v>
      </c>
      <c r="C928" t="s">
        <v>609</v>
      </c>
      <c r="D928" t="s">
        <v>272</v>
      </c>
      <c r="E928" t="s">
        <v>122</v>
      </c>
      <c r="F928" t="s">
        <v>159</v>
      </c>
      <c r="G928" t="s">
        <v>160</v>
      </c>
      <c r="H928" t="s">
        <v>143</v>
      </c>
      <c r="I928" t="s">
        <v>124</v>
      </c>
      <c r="J928" t="s">
        <v>125</v>
      </c>
      <c r="K928" t="s">
        <v>610</v>
      </c>
      <c r="N928" t="s">
        <v>611</v>
      </c>
      <c r="O928" t="s">
        <v>382</v>
      </c>
      <c r="P928" t="s">
        <v>612</v>
      </c>
      <c r="Q928" t="s">
        <v>273</v>
      </c>
      <c r="R928" t="s">
        <v>131</v>
      </c>
      <c r="S928" t="s">
        <v>164</v>
      </c>
      <c r="T928" t="s">
        <v>165</v>
      </c>
      <c r="U928" t="s">
        <v>151</v>
      </c>
      <c r="V928" t="s">
        <v>135</v>
      </c>
      <c r="W928" t="s">
        <v>136</v>
      </c>
      <c r="X928" t="s">
        <v>613</v>
      </c>
      <c r="Y928" s="94">
        <v>80000</v>
      </c>
      <c r="Z928" s="94">
        <v>80000</v>
      </c>
      <c r="AA928" s="94">
        <v>82400</v>
      </c>
      <c r="AB928" s="94">
        <v>82400</v>
      </c>
      <c r="AC928">
        <f t="shared" si="28"/>
        <v>3000</v>
      </c>
      <c r="AD928" t="str">
        <f t="shared" si="29"/>
        <v>303</v>
      </c>
    </row>
    <row r="929" spans="1:30" hidden="1" x14ac:dyDescent="0.25">
      <c r="A929" t="s">
        <v>608</v>
      </c>
      <c r="B929" t="s">
        <v>379</v>
      </c>
      <c r="C929" t="s">
        <v>609</v>
      </c>
      <c r="D929" t="s">
        <v>276</v>
      </c>
      <c r="E929" t="s">
        <v>122</v>
      </c>
      <c r="F929" t="s">
        <v>159</v>
      </c>
      <c r="G929" t="s">
        <v>160</v>
      </c>
      <c r="H929" t="s">
        <v>143</v>
      </c>
      <c r="I929" t="s">
        <v>124</v>
      </c>
      <c r="J929" t="s">
        <v>125</v>
      </c>
      <c r="K929" t="s">
        <v>610</v>
      </c>
      <c r="N929" t="s">
        <v>611</v>
      </c>
      <c r="O929" t="s">
        <v>382</v>
      </c>
      <c r="P929" t="s">
        <v>612</v>
      </c>
      <c r="Q929" t="s">
        <v>277</v>
      </c>
      <c r="R929" t="s">
        <v>131</v>
      </c>
      <c r="S929" t="s">
        <v>164</v>
      </c>
      <c r="T929" t="s">
        <v>165</v>
      </c>
      <c r="U929" t="s">
        <v>151</v>
      </c>
      <c r="V929" t="s">
        <v>135</v>
      </c>
      <c r="W929" t="s">
        <v>136</v>
      </c>
      <c r="X929" t="s">
        <v>613</v>
      </c>
      <c r="Y929" s="94">
        <v>20000</v>
      </c>
      <c r="Z929" s="94">
        <v>43822.222222222219</v>
      </c>
      <c r="AA929" s="94">
        <v>45136.89</v>
      </c>
      <c r="AB929" s="94">
        <v>45136.89</v>
      </c>
      <c r="AC929">
        <f t="shared" si="28"/>
        <v>3000</v>
      </c>
      <c r="AD929" t="str">
        <f t="shared" si="29"/>
        <v>303</v>
      </c>
    </row>
    <row r="930" spans="1:30" hidden="1" x14ac:dyDescent="0.25">
      <c r="A930" t="s">
        <v>608</v>
      </c>
      <c r="B930" t="s">
        <v>379</v>
      </c>
      <c r="C930" t="s">
        <v>609</v>
      </c>
      <c r="D930" t="s">
        <v>174</v>
      </c>
      <c r="E930" t="s">
        <v>122</v>
      </c>
      <c r="F930" t="s">
        <v>159</v>
      </c>
      <c r="G930" t="s">
        <v>160</v>
      </c>
      <c r="H930" t="s">
        <v>143</v>
      </c>
      <c r="I930" t="s">
        <v>124</v>
      </c>
      <c r="J930" t="s">
        <v>125</v>
      </c>
      <c r="K930" t="s">
        <v>610</v>
      </c>
      <c r="N930" t="s">
        <v>611</v>
      </c>
      <c r="O930" t="s">
        <v>382</v>
      </c>
      <c r="P930" t="s">
        <v>612</v>
      </c>
      <c r="Q930" t="s">
        <v>175</v>
      </c>
      <c r="R930" t="s">
        <v>131</v>
      </c>
      <c r="S930" t="s">
        <v>164</v>
      </c>
      <c r="T930" t="s">
        <v>165</v>
      </c>
      <c r="U930" t="s">
        <v>151</v>
      </c>
      <c r="V930" t="s">
        <v>135</v>
      </c>
      <c r="W930" t="s">
        <v>136</v>
      </c>
      <c r="X930" t="s">
        <v>613</v>
      </c>
      <c r="Y930" s="94">
        <v>12000</v>
      </c>
      <c r="Z930" s="94">
        <v>18976.133333333331</v>
      </c>
      <c r="AA930" s="94">
        <v>19545.419999999998</v>
      </c>
      <c r="AB930" s="94">
        <v>19545.419999999998</v>
      </c>
      <c r="AC930">
        <f t="shared" si="28"/>
        <v>3000</v>
      </c>
      <c r="AD930" t="str">
        <f t="shared" si="29"/>
        <v>303</v>
      </c>
    </row>
    <row r="931" spans="1:30" hidden="1" x14ac:dyDescent="0.25">
      <c r="A931" t="s">
        <v>608</v>
      </c>
      <c r="B931" t="s">
        <v>379</v>
      </c>
      <c r="C931" t="s">
        <v>609</v>
      </c>
      <c r="D931" t="s">
        <v>282</v>
      </c>
      <c r="E931" t="s">
        <v>122</v>
      </c>
      <c r="F931" t="s">
        <v>159</v>
      </c>
      <c r="G931" t="s">
        <v>160</v>
      </c>
      <c r="H931" t="s">
        <v>143</v>
      </c>
      <c r="I931" t="s">
        <v>124</v>
      </c>
      <c r="J931" t="s">
        <v>125</v>
      </c>
      <c r="K931" t="s">
        <v>610</v>
      </c>
      <c r="N931" t="s">
        <v>611</v>
      </c>
      <c r="O931" t="s">
        <v>382</v>
      </c>
      <c r="P931" t="s">
        <v>612</v>
      </c>
      <c r="Q931" t="s">
        <v>283</v>
      </c>
      <c r="R931" t="s">
        <v>131</v>
      </c>
      <c r="S931" t="s">
        <v>164</v>
      </c>
      <c r="T931" t="s">
        <v>165</v>
      </c>
      <c r="U931" t="s">
        <v>151</v>
      </c>
      <c r="V931" t="s">
        <v>135</v>
      </c>
      <c r="W931" t="s">
        <v>136</v>
      </c>
      <c r="X931" t="s">
        <v>613</v>
      </c>
      <c r="Y931" s="94">
        <v>3000</v>
      </c>
      <c r="Z931" s="94">
        <v>380</v>
      </c>
      <c r="AA931" s="94">
        <v>391.4</v>
      </c>
      <c r="AB931" s="94">
        <v>391.4</v>
      </c>
      <c r="AC931">
        <f t="shared" si="28"/>
        <v>3000</v>
      </c>
      <c r="AD931" t="str">
        <f t="shared" si="29"/>
        <v>303</v>
      </c>
    </row>
    <row r="932" spans="1:30" hidden="1" x14ac:dyDescent="0.25">
      <c r="A932" t="s">
        <v>608</v>
      </c>
      <c r="B932" t="s">
        <v>379</v>
      </c>
      <c r="C932" t="s">
        <v>609</v>
      </c>
      <c r="D932" t="s">
        <v>286</v>
      </c>
      <c r="E932" t="s">
        <v>122</v>
      </c>
      <c r="F932" t="s">
        <v>159</v>
      </c>
      <c r="G932" t="s">
        <v>160</v>
      </c>
      <c r="H932" t="s">
        <v>143</v>
      </c>
      <c r="I932" t="s">
        <v>124</v>
      </c>
      <c r="J932" t="s">
        <v>125</v>
      </c>
      <c r="K932" t="s">
        <v>610</v>
      </c>
      <c r="N932" t="s">
        <v>611</v>
      </c>
      <c r="O932" t="s">
        <v>382</v>
      </c>
      <c r="P932" t="s">
        <v>612</v>
      </c>
      <c r="Q932" t="s">
        <v>287</v>
      </c>
      <c r="R932" t="s">
        <v>131</v>
      </c>
      <c r="S932" t="s">
        <v>164</v>
      </c>
      <c r="T932" t="s">
        <v>165</v>
      </c>
      <c r="U932" t="s">
        <v>151</v>
      </c>
      <c r="V932" t="s">
        <v>135</v>
      </c>
      <c r="W932" t="s">
        <v>136</v>
      </c>
      <c r="X932" t="s">
        <v>613</v>
      </c>
      <c r="Y932" s="94">
        <v>80000</v>
      </c>
      <c r="Z932" s="94">
        <v>452605.4266666667</v>
      </c>
      <c r="AA932" s="94">
        <v>466183.59</v>
      </c>
      <c r="AB932" s="94">
        <v>466183.59</v>
      </c>
      <c r="AC932">
        <f t="shared" si="28"/>
        <v>3000</v>
      </c>
      <c r="AD932" t="str">
        <f t="shared" si="29"/>
        <v>303</v>
      </c>
    </row>
    <row r="933" spans="1:30" hidden="1" x14ac:dyDescent="0.25">
      <c r="A933" t="s">
        <v>608</v>
      </c>
      <c r="B933" t="s">
        <v>379</v>
      </c>
      <c r="C933" t="s">
        <v>609</v>
      </c>
      <c r="D933" t="s">
        <v>176</v>
      </c>
      <c r="E933" t="s">
        <v>122</v>
      </c>
      <c r="F933" t="s">
        <v>159</v>
      </c>
      <c r="G933" t="s">
        <v>160</v>
      </c>
      <c r="H933" t="s">
        <v>143</v>
      </c>
      <c r="I933" t="s">
        <v>124</v>
      </c>
      <c r="J933" t="s">
        <v>125</v>
      </c>
      <c r="K933" t="s">
        <v>610</v>
      </c>
      <c r="N933" t="s">
        <v>611</v>
      </c>
      <c r="O933" t="s">
        <v>382</v>
      </c>
      <c r="P933" t="s">
        <v>612</v>
      </c>
      <c r="Q933" t="s">
        <v>177</v>
      </c>
      <c r="R933" t="s">
        <v>131</v>
      </c>
      <c r="S933" t="s">
        <v>164</v>
      </c>
      <c r="T933" t="s">
        <v>165</v>
      </c>
      <c r="U933" t="s">
        <v>151</v>
      </c>
      <c r="V933" t="s">
        <v>135</v>
      </c>
      <c r="W933" t="s">
        <v>136</v>
      </c>
      <c r="X933" t="s">
        <v>613</v>
      </c>
      <c r="Y933" s="94">
        <v>50000</v>
      </c>
      <c r="Z933" s="94">
        <v>0</v>
      </c>
      <c r="AA933" s="94">
        <v>0</v>
      </c>
      <c r="AB933" s="94">
        <v>0</v>
      </c>
      <c r="AC933">
        <f t="shared" si="28"/>
        <v>3000</v>
      </c>
      <c r="AD933" t="str">
        <f t="shared" si="29"/>
        <v>303</v>
      </c>
    </row>
    <row r="934" spans="1:30" hidden="1" x14ac:dyDescent="0.25">
      <c r="A934" s="97" t="s">
        <v>608</v>
      </c>
      <c r="B934" s="97" t="s">
        <v>379</v>
      </c>
      <c r="C934" s="97" t="s">
        <v>609</v>
      </c>
      <c r="D934" s="97">
        <v>14301</v>
      </c>
      <c r="E934" s="97" t="s">
        <v>122</v>
      </c>
      <c r="F934" s="98">
        <v>15</v>
      </c>
      <c r="G934" s="98" t="s">
        <v>142</v>
      </c>
      <c r="H934" s="97">
        <v>19</v>
      </c>
      <c r="I934" s="97" t="s">
        <v>124</v>
      </c>
      <c r="J934" s="97" t="s">
        <v>125</v>
      </c>
      <c r="K934" s="97" t="s">
        <v>610</v>
      </c>
      <c r="L934" s="97"/>
      <c r="M934" s="97"/>
      <c r="N934" s="97" t="s">
        <v>611</v>
      </c>
      <c r="O934" s="97" t="s">
        <v>382</v>
      </c>
      <c r="P934" s="97" t="s">
        <v>612</v>
      </c>
      <c r="Q934" s="97" t="s">
        <v>178</v>
      </c>
      <c r="R934" s="97" t="s">
        <v>131</v>
      </c>
      <c r="S934" s="97" t="s">
        <v>149</v>
      </c>
      <c r="T934" s="97" t="s">
        <v>150</v>
      </c>
      <c r="U934" s="97" t="s">
        <v>134</v>
      </c>
      <c r="V934" s="97" t="s">
        <v>135</v>
      </c>
      <c r="W934" s="97" t="s">
        <v>136</v>
      </c>
      <c r="X934" s="97"/>
      <c r="Y934" s="99"/>
      <c r="Z934" s="99"/>
      <c r="AA934" s="99">
        <v>309054.24</v>
      </c>
      <c r="AB934" s="99">
        <v>309054.24</v>
      </c>
      <c r="AC934">
        <f t="shared" si="28"/>
        <v>1000</v>
      </c>
      <c r="AD934" t="str">
        <f t="shared" si="29"/>
        <v>303</v>
      </c>
    </row>
    <row r="935" spans="1:30" hidden="1" x14ac:dyDescent="0.25">
      <c r="A935" s="97" t="s">
        <v>616</v>
      </c>
      <c r="B935" s="97" t="s">
        <v>379</v>
      </c>
      <c r="C935" s="97" t="s">
        <v>140</v>
      </c>
      <c r="D935" s="97" t="s">
        <v>141</v>
      </c>
      <c r="E935" s="97" t="s">
        <v>122</v>
      </c>
      <c r="F935" s="98">
        <v>15</v>
      </c>
      <c r="G935" s="98" t="s">
        <v>142</v>
      </c>
      <c r="H935" s="97" t="s">
        <v>143</v>
      </c>
      <c r="I935" s="97" t="s">
        <v>124</v>
      </c>
      <c r="J935" s="97" t="s">
        <v>125</v>
      </c>
      <c r="K935" s="97" t="s">
        <v>617</v>
      </c>
      <c r="L935" s="97"/>
      <c r="M935" s="97"/>
      <c r="N935" s="97" t="s">
        <v>618</v>
      </c>
      <c r="O935" s="97" t="s">
        <v>382</v>
      </c>
      <c r="P935" s="97" t="s">
        <v>147</v>
      </c>
      <c r="Q935" s="97" t="s">
        <v>148</v>
      </c>
      <c r="R935" s="97" t="s">
        <v>131</v>
      </c>
      <c r="S935" s="97" t="s">
        <v>149</v>
      </c>
      <c r="T935" s="97" t="s">
        <v>150</v>
      </c>
      <c r="U935" s="97" t="s">
        <v>151</v>
      </c>
      <c r="V935" s="97" t="s">
        <v>135</v>
      </c>
      <c r="W935" s="97" t="s">
        <v>136</v>
      </c>
      <c r="X935" s="97"/>
      <c r="Y935" s="99"/>
      <c r="Z935" s="99"/>
      <c r="AA935" s="99">
        <v>3759912</v>
      </c>
      <c r="AB935" s="99">
        <v>3759912</v>
      </c>
      <c r="AC935">
        <f t="shared" si="28"/>
        <v>1000</v>
      </c>
      <c r="AD935" t="str">
        <f t="shared" si="29"/>
        <v>303</v>
      </c>
    </row>
    <row r="936" spans="1:30" hidden="1" x14ac:dyDescent="0.25">
      <c r="A936" s="97" t="s">
        <v>616</v>
      </c>
      <c r="B936" s="97" t="s">
        <v>379</v>
      </c>
      <c r="C936" s="97" t="s">
        <v>140</v>
      </c>
      <c r="D936" s="97">
        <v>13201</v>
      </c>
      <c r="E936" s="97" t="s">
        <v>122</v>
      </c>
      <c r="F936" s="98">
        <v>15</v>
      </c>
      <c r="G936" s="98" t="s">
        <v>142</v>
      </c>
      <c r="H936" s="97">
        <v>19</v>
      </c>
      <c r="I936" s="97" t="s">
        <v>124</v>
      </c>
      <c r="J936" s="97" t="s">
        <v>125</v>
      </c>
      <c r="K936" s="97" t="s">
        <v>617</v>
      </c>
      <c r="L936" s="97"/>
      <c r="M936" s="97"/>
      <c r="N936" s="97" t="s">
        <v>618</v>
      </c>
      <c r="O936" s="97" t="s">
        <v>382</v>
      </c>
      <c r="P936" s="97" t="s">
        <v>147</v>
      </c>
      <c r="Q936" s="97" t="s">
        <v>152</v>
      </c>
      <c r="R936" s="97" t="s">
        <v>131</v>
      </c>
      <c r="S936" s="97" t="s">
        <v>149</v>
      </c>
      <c r="T936" s="97" t="s">
        <v>150</v>
      </c>
      <c r="U936" s="97" t="s">
        <v>134</v>
      </c>
      <c r="V936" s="97" t="s">
        <v>135</v>
      </c>
      <c r="W936" s="97" t="s">
        <v>136</v>
      </c>
      <c r="X936" s="97"/>
      <c r="Y936" s="99"/>
      <c r="Z936" s="99"/>
      <c r="AA936" s="99">
        <v>156663</v>
      </c>
      <c r="AB936" s="99">
        <v>156663</v>
      </c>
      <c r="AC936">
        <f t="shared" si="28"/>
        <v>1000</v>
      </c>
      <c r="AD936" t="str">
        <f t="shared" si="29"/>
        <v>303</v>
      </c>
    </row>
    <row r="937" spans="1:30" hidden="1" x14ac:dyDescent="0.25">
      <c r="A937" s="97" t="s">
        <v>616</v>
      </c>
      <c r="B937" s="97" t="s">
        <v>379</v>
      </c>
      <c r="C937" s="97" t="s">
        <v>140</v>
      </c>
      <c r="D937" s="97">
        <v>13203</v>
      </c>
      <c r="E937" s="97" t="s">
        <v>122</v>
      </c>
      <c r="F937" s="98">
        <v>15</v>
      </c>
      <c r="G937" s="98" t="s">
        <v>142</v>
      </c>
      <c r="H937" s="97">
        <v>19</v>
      </c>
      <c r="I937" s="97" t="s">
        <v>124</v>
      </c>
      <c r="J937" s="97" t="s">
        <v>125</v>
      </c>
      <c r="K937" s="97" t="s">
        <v>617</v>
      </c>
      <c r="L937" s="97"/>
      <c r="M937" s="97"/>
      <c r="N937" s="97" t="s">
        <v>618</v>
      </c>
      <c r="O937" s="97" t="s">
        <v>382</v>
      </c>
      <c r="P937" s="97" t="s">
        <v>147</v>
      </c>
      <c r="Q937" s="97" t="s">
        <v>153</v>
      </c>
      <c r="R937" s="97" t="s">
        <v>131</v>
      </c>
      <c r="S937" s="97" t="s">
        <v>149</v>
      </c>
      <c r="T937" s="97" t="s">
        <v>150</v>
      </c>
      <c r="U937" s="97" t="s">
        <v>134</v>
      </c>
      <c r="V937" s="97" t="s">
        <v>135</v>
      </c>
      <c r="W937" s="97" t="s">
        <v>136</v>
      </c>
      <c r="X937" s="97"/>
      <c r="Y937" s="99"/>
      <c r="Z937" s="99"/>
      <c r="AA937" s="99">
        <v>626652</v>
      </c>
      <c r="AB937" s="99">
        <v>626652</v>
      </c>
      <c r="AC937">
        <f t="shared" si="28"/>
        <v>1000</v>
      </c>
      <c r="AD937" t="str">
        <f t="shared" si="29"/>
        <v>303</v>
      </c>
    </row>
    <row r="938" spans="1:30" hidden="1" x14ac:dyDescent="0.25">
      <c r="A938" s="97" t="s">
        <v>616</v>
      </c>
      <c r="B938" s="97" t="s">
        <v>379</v>
      </c>
      <c r="C938" s="97" t="s">
        <v>140</v>
      </c>
      <c r="D938" s="97">
        <v>14101</v>
      </c>
      <c r="E938" s="97" t="s">
        <v>122</v>
      </c>
      <c r="F938" s="98">
        <v>15</v>
      </c>
      <c r="G938" s="98" t="s">
        <v>142</v>
      </c>
      <c r="H938" s="97">
        <v>19</v>
      </c>
      <c r="I938" s="97" t="s">
        <v>124</v>
      </c>
      <c r="J938" s="97" t="s">
        <v>125</v>
      </c>
      <c r="K938" s="97" t="s">
        <v>617</v>
      </c>
      <c r="L938" s="97"/>
      <c r="M938" s="97"/>
      <c r="N938" s="97" t="s">
        <v>618</v>
      </c>
      <c r="O938" s="97" t="s">
        <v>382</v>
      </c>
      <c r="P938" s="97" t="s">
        <v>147</v>
      </c>
      <c r="Q938" s="97" t="s">
        <v>154</v>
      </c>
      <c r="R938" s="97" t="s">
        <v>131</v>
      </c>
      <c r="S938" s="97" t="s">
        <v>149</v>
      </c>
      <c r="T938" s="97" t="s">
        <v>150</v>
      </c>
      <c r="U938" s="97" t="s">
        <v>134</v>
      </c>
      <c r="V938" s="97" t="s">
        <v>135</v>
      </c>
      <c r="W938" s="97" t="s">
        <v>136</v>
      </c>
      <c r="X938" s="97"/>
      <c r="Y938" s="99"/>
      <c r="Z938" s="99"/>
      <c r="AA938" s="99">
        <v>206795.16</v>
      </c>
      <c r="AB938" s="99">
        <v>206795.16</v>
      </c>
      <c r="AC938">
        <f t="shared" si="28"/>
        <v>1000</v>
      </c>
      <c r="AD938" t="str">
        <f t="shared" si="29"/>
        <v>303</v>
      </c>
    </row>
    <row r="939" spans="1:30" hidden="1" x14ac:dyDescent="0.25">
      <c r="A939" s="97" t="s">
        <v>616</v>
      </c>
      <c r="B939" s="97" t="s">
        <v>379</v>
      </c>
      <c r="C939" s="97" t="s">
        <v>140</v>
      </c>
      <c r="D939" s="97">
        <v>14103</v>
      </c>
      <c r="E939" s="97" t="s">
        <v>122</v>
      </c>
      <c r="F939" s="98">
        <v>15</v>
      </c>
      <c r="G939" s="98" t="s">
        <v>142</v>
      </c>
      <c r="H939" s="97">
        <v>19</v>
      </c>
      <c r="I939" s="97" t="s">
        <v>124</v>
      </c>
      <c r="J939" s="97" t="s">
        <v>125</v>
      </c>
      <c r="K939" s="97" t="s">
        <v>617</v>
      </c>
      <c r="L939" s="97"/>
      <c r="M939" s="97"/>
      <c r="N939" s="97" t="s">
        <v>618</v>
      </c>
      <c r="O939" s="97" t="s">
        <v>382</v>
      </c>
      <c r="P939" s="97" t="s">
        <v>147</v>
      </c>
      <c r="Q939" s="97" t="s">
        <v>155</v>
      </c>
      <c r="R939" s="97" t="s">
        <v>131</v>
      </c>
      <c r="S939" s="97" t="s">
        <v>149</v>
      </c>
      <c r="T939" s="97" t="s">
        <v>150</v>
      </c>
      <c r="U939" s="97" t="s">
        <v>134</v>
      </c>
      <c r="V939" s="97" t="s">
        <v>135</v>
      </c>
      <c r="W939" s="97" t="s">
        <v>136</v>
      </c>
      <c r="X939" s="97"/>
      <c r="Y939" s="99"/>
      <c r="Z939" s="99"/>
      <c r="AA939" s="99">
        <v>84598.02</v>
      </c>
      <c r="AB939" s="99">
        <v>84598.02</v>
      </c>
      <c r="AC939">
        <f t="shared" si="28"/>
        <v>1000</v>
      </c>
      <c r="AD939" t="str">
        <f t="shared" si="29"/>
        <v>303</v>
      </c>
    </row>
    <row r="940" spans="1:30" hidden="1" x14ac:dyDescent="0.25">
      <c r="A940" s="97" t="s">
        <v>616</v>
      </c>
      <c r="B940" s="97" t="s">
        <v>379</v>
      </c>
      <c r="C940" s="97" t="s">
        <v>140</v>
      </c>
      <c r="D940" s="97">
        <v>14201</v>
      </c>
      <c r="E940" s="97" t="s">
        <v>122</v>
      </c>
      <c r="F940" s="98">
        <v>15</v>
      </c>
      <c r="G940" s="98" t="s">
        <v>142</v>
      </c>
      <c r="H940" s="97">
        <v>19</v>
      </c>
      <c r="I940" s="97" t="s">
        <v>124</v>
      </c>
      <c r="J940" s="97" t="s">
        <v>125</v>
      </c>
      <c r="K940" s="97" t="s">
        <v>617</v>
      </c>
      <c r="L940" s="97"/>
      <c r="M940" s="97"/>
      <c r="N940" s="97" t="s">
        <v>618</v>
      </c>
      <c r="O940" s="97" t="s">
        <v>382</v>
      </c>
      <c r="P940" s="97" t="s">
        <v>147</v>
      </c>
      <c r="Q940" s="97" t="s">
        <v>156</v>
      </c>
      <c r="R940" s="97" t="s">
        <v>131</v>
      </c>
      <c r="S940" s="97" t="s">
        <v>149</v>
      </c>
      <c r="T940" s="97" t="s">
        <v>150</v>
      </c>
      <c r="U940" s="97" t="s">
        <v>134</v>
      </c>
      <c r="V940" s="97" t="s">
        <v>135</v>
      </c>
      <c r="W940" s="97" t="s">
        <v>136</v>
      </c>
      <c r="X940" s="97"/>
      <c r="Y940" s="99"/>
      <c r="Z940" s="99"/>
      <c r="AA940" s="99">
        <v>187995.6</v>
      </c>
      <c r="AB940" s="99">
        <v>187995.6</v>
      </c>
      <c r="AC940">
        <f t="shared" si="28"/>
        <v>1000</v>
      </c>
      <c r="AD940" t="str">
        <f t="shared" si="29"/>
        <v>303</v>
      </c>
    </row>
    <row r="941" spans="1:30" hidden="1" x14ac:dyDescent="0.25">
      <c r="A941" t="s">
        <v>616</v>
      </c>
      <c r="B941" t="s">
        <v>379</v>
      </c>
      <c r="C941" t="s">
        <v>470</v>
      </c>
      <c r="D941" t="s">
        <v>186</v>
      </c>
      <c r="E941" t="s">
        <v>122</v>
      </c>
      <c r="F941" t="s">
        <v>159</v>
      </c>
      <c r="G941" t="s">
        <v>160</v>
      </c>
      <c r="H941" t="s">
        <v>143</v>
      </c>
      <c r="I941" t="s">
        <v>124</v>
      </c>
      <c r="J941" t="s">
        <v>125</v>
      </c>
      <c r="K941" t="s">
        <v>619</v>
      </c>
      <c r="N941" t="s">
        <v>618</v>
      </c>
      <c r="O941" t="s">
        <v>382</v>
      </c>
      <c r="P941" t="s">
        <v>472</v>
      </c>
      <c r="Q941" t="s">
        <v>188</v>
      </c>
      <c r="R941" t="s">
        <v>131</v>
      </c>
      <c r="S941" t="s">
        <v>164</v>
      </c>
      <c r="T941" t="s">
        <v>165</v>
      </c>
      <c r="U941" t="s">
        <v>151</v>
      </c>
      <c r="V941" t="s">
        <v>135</v>
      </c>
      <c r="W941" t="s">
        <v>136</v>
      </c>
      <c r="X941" t="s">
        <v>620</v>
      </c>
      <c r="Y941" s="94">
        <v>0</v>
      </c>
      <c r="Z941" s="94">
        <v>0</v>
      </c>
      <c r="AA941" s="94">
        <v>0</v>
      </c>
      <c r="AB941" s="94">
        <v>0</v>
      </c>
      <c r="AC941">
        <f t="shared" si="28"/>
        <v>2000</v>
      </c>
      <c r="AD941" t="str">
        <f t="shared" si="29"/>
        <v>303</v>
      </c>
    </row>
    <row r="942" spans="1:30" hidden="1" x14ac:dyDescent="0.25">
      <c r="A942" t="s">
        <v>616</v>
      </c>
      <c r="B942" t="s">
        <v>379</v>
      </c>
      <c r="C942" t="s">
        <v>470</v>
      </c>
      <c r="D942" t="s">
        <v>190</v>
      </c>
      <c r="E942" t="s">
        <v>122</v>
      </c>
      <c r="F942" t="s">
        <v>159</v>
      </c>
      <c r="G942" t="s">
        <v>160</v>
      </c>
      <c r="H942" t="s">
        <v>143</v>
      </c>
      <c r="I942" t="s">
        <v>124</v>
      </c>
      <c r="J942" t="s">
        <v>125</v>
      </c>
      <c r="K942" t="s">
        <v>619</v>
      </c>
      <c r="N942" t="s">
        <v>618</v>
      </c>
      <c r="O942" t="s">
        <v>382</v>
      </c>
      <c r="P942" t="s">
        <v>472</v>
      </c>
      <c r="Q942" t="s">
        <v>191</v>
      </c>
      <c r="R942" t="s">
        <v>131</v>
      </c>
      <c r="S942" t="s">
        <v>164</v>
      </c>
      <c r="T942" t="s">
        <v>165</v>
      </c>
      <c r="U942" t="s">
        <v>151</v>
      </c>
      <c r="V942" t="s">
        <v>135</v>
      </c>
      <c r="W942" t="s">
        <v>136</v>
      </c>
      <c r="X942" t="s">
        <v>620</v>
      </c>
      <c r="Y942" s="94">
        <v>0</v>
      </c>
      <c r="Z942" s="94">
        <v>1699.9999999999998</v>
      </c>
      <c r="AA942" s="94">
        <v>0</v>
      </c>
      <c r="AB942" s="94">
        <v>0</v>
      </c>
      <c r="AC942">
        <f t="shared" si="28"/>
        <v>2000</v>
      </c>
      <c r="AD942" t="str">
        <f t="shared" si="29"/>
        <v>303</v>
      </c>
    </row>
    <row r="943" spans="1:30" hidden="1" x14ac:dyDescent="0.25">
      <c r="A943" t="s">
        <v>616</v>
      </c>
      <c r="B943" t="s">
        <v>379</v>
      </c>
      <c r="C943" t="s">
        <v>470</v>
      </c>
      <c r="D943" t="s">
        <v>578</v>
      </c>
      <c r="E943" t="s">
        <v>122</v>
      </c>
      <c r="F943" t="s">
        <v>159</v>
      </c>
      <c r="G943" t="s">
        <v>160</v>
      </c>
      <c r="H943" t="s">
        <v>143</v>
      </c>
      <c r="I943" t="s">
        <v>124</v>
      </c>
      <c r="J943" t="s">
        <v>125</v>
      </c>
      <c r="K943" t="s">
        <v>619</v>
      </c>
      <c r="N943" t="s">
        <v>618</v>
      </c>
      <c r="O943" t="s">
        <v>382</v>
      </c>
      <c r="P943" t="s">
        <v>472</v>
      </c>
      <c r="Q943" t="s">
        <v>579</v>
      </c>
      <c r="R943" t="s">
        <v>131</v>
      </c>
      <c r="S943" t="s">
        <v>164</v>
      </c>
      <c r="T943" t="s">
        <v>165</v>
      </c>
      <c r="U943" t="s">
        <v>151</v>
      </c>
      <c r="V943" t="s">
        <v>135</v>
      </c>
      <c r="W943" t="s">
        <v>136</v>
      </c>
      <c r="X943" t="s">
        <v>620</v>
      </c>
      <c r="Y943" s="94">
        <v>0</v>
      </c>
      <c r="Z943" s="94">
        <v>0</v>
      </c>
      <c r="AA943" s="94">
        <v>0</v>
      </c>
      <c r="AB943" s="94">
        <v>0</v>
      </c>
      <c r="AC943">
        <f t="shared" si="28"/>
        <v>2000</v>
      </c>
      <c r="AD943" t="str">
        <f t="shared" si="29"/>
        <v>303</v>
      </c>
    </row>
    <row r="944" spans="1:30" hidden="1" x14ac:dyDescent="0.25">
      <c r="A944" t="s">
        <v>616</v>
      </c>
      <c r="B944" t="s">
        <v>379</v>
      </c>
      <c r="C944" t="s">
        <v>470</v>
      </c>
      <c r="D944" t="s">
        <v>192</v>
      </c>
      <c r="E944" t="s">
        <v>122</v>
      </c>
      <c r="F944" t="s">
        <v>159</v>
      </c>
      <c r="G944" t="s">
        <v>160</v>
      </c>
      <c r="H944" t="s">
        <v>143</v>
      </c>
      <c r="I944" t="s">
        <v>124</v>
      </c>
      <c r="J944" t="s">
        <v>125</v>
      </c>
      <c r="K944" t="s">
        <v>619</v>
      </c>
      <c r="N944" t="s">
        <v>618</v>
      </c>
      <c r="O944" t="s">
        <v>382</v>
      </c>
      <c r="P944" t="s">
        <v>472</v>
      </c>
      <c r="Q944" t="s">
        <v>193</v>
      </c>
      <c r="R944" t="s">
        <v>131</v>
      </c>
      <c r="S944" t="s">
        <v>164</v>
      </c>
      <c r="T944" t="s">
        <v>165</v>
      </c>
      <c r="U944" t="s">
        <v>151</v>
      </c>
      <c r="V944" t="s">
        <v>135</v>
      </c>
      <c r="W944" t="s">
        <v>136</v>
      </c>
      <c r="X944" t="s">
        <v>620</v>
      </c>
      <c r="Y944" s="94">
        <v>0</v>
      </c>
      <c r="Z944" s="94">
        <v>0</v>
      </c>
      <c r="AA944" s="94">
        <v>0</v>
      </c>
      <c r="AB944" s="94">
        <v>0</v>
      </c>
      <c r="AC944">
        <f t="shared" si="28"/>
        <v>2000</v>
      </c>
      <c r="AD944" t="str">
        <f t="shared" si="29"/>
        <v>303</v>
      </c>
    </row>
    <row r="945" spans="1:30" hidden="1" x14ac:dyDescent="0.25">
      <c r="A945" t="s">
        <v>616</v>
      </c>
      <c r="B945" t="s">
        <v>379</v>
      </c>
      <c r="C945" t="s">
        <v>470</v>
      </c>
      <c r="D945" t="s">
        <v>474</v>
      </c>
      <c r="E945" t="s">
        <v>122</v>
      </c>
      <c r="F945" t="s">
        <v>159</v>
      </c>
      <c r="G945" t="s">
        <v>160</v>
      </c>
      <c r="H945" t="s">
        <v>143</v>
      </c>
      <c r="I945" t="s">
        <v>124</v>
      </c>
      <c r="J945" t="s">
        <v>125</v>
      </c>
      <c r="K945" t="s">
        <v>619</v>
      </c>
      <c r="N945" t="s">
        <v>618</v>
      </c>
      <c r="O945" t="s">
        <v>382</v>
      </c>
      <c r="P945" t="s">
        <v>472</v>
      </c>
      <c r="Q945" t="s">
        <v>475</v>
      </c>
      <c r="R945" t="s">
        <v>131</v>
      </c>
      <c r="S945" t="s">
        <v>164</v>
      </c>
      <c r="T945" t="s">
        <v>165</v>
      </c>
      <c r="U945" t="s">
        <v>151</v>
      </c>
      <c r="V945" t="s">
        <v>135</v>
      </c>
      <c r="W945" t="s">
        <v>136</v>
      </c>
      <c r="X945" t="s">
        <v>620</v>
      </c>
      <c r="Y945" s="94">
        <v>0</v>
      </c>
      <c r="Z945" s="94">
        <v>0</v>
      </c>
      <c r="AA945" s="94">
        <v>0</v>
      </c>
      <c r="AB945" s="94">
        <v>0</v>
      </c>
      <c r="AC945">
        <f t="shared" si="28"/>
        <v>2000</v>
      </c>
      <c r="AD945" t="str">
        <f t="shared" si="29"/>
        <v>303</v>
      </c>
    </row>
    <row r="946" spans="1:30" hidden="1" x14ac:dyDescent="0.25">
      <c r="A946" t="s">
        <v>616</v>
      </c>
      <c r="B946" t="s">
        <v>379</v>
      </c>
      <c r="C946" t="s">
        <v>470</v>
      </c>
      <c r="D946" t="s">
        <v>198</v>
      </c>
      <c r="E946" t="s">
        <v>122</v>
      </c>
      <c r="F946" t="s">
        <v>159</v>
      </c>
      <c r="G946" t="s">
        <v>160</v>
      </c>
      <c r="H946" t="s">
        <v>143</v>
      </c>
      <c r="I946" t="s">
        <v>124</v>
      </c>
      <c r="J946" t="s">
        <v>125</v>
      </c>
      <c r="K946" t="s">
        <v>619</v>
      </c>
      <c r="N946" t="s">
        <v>618</v>
      </c>
      <c r="O946" t="s">
        <v>382</v>
      </c>
      <c r="P946" t="s">
        <v>472</v>
      </c>
      <c r="Q946" t="s">
        <v>199</v>
      </c>
      <c r="R946" t="s">
        <v>131</v>
      </c>
      <c r="S946" t="s">
        <v>164</v>
      </c>
      <c r="T946" t="s">
        <v>165</v>
      </c>
      <c r="U946" t="s">
        <v>151</v>
      </c>
      <c r="V946" t="s">
        <v>135</v>
      </c>
      <c r="W946" t="s">
        <v>136</v>
      </c>
      <c r="X946" t="s">
        <v>620</v>
      </c>
      <c r="Y946" s="94">
        <v>0</v>
      </c>
      <c r="Z946" s="94">
        <v>0</v>
      </c>
      <c r="AA946" s="94">
        <v>0</v>
      </c>
      <c r="AB946" s="94">
        <v>0</v>
      </c>
      <c r="AC946">
        <f t="shared" si="28"/>
        <v>2000</v>
      </c>
      <c r="AD946" t="str">
        <f t="shared" si="29"/>
        <v>303</v>
      </c>
    </row>
    <row r="947" spans="1:30" hidden="1" x14ac:dyDescent="0.25">
      <c r="A947" t="s">
        <v>616</v>
      </c>
      <c r="B947" t="s">
        <v>379</v>
      </c>
      <c r="C947" t="s">
        <v>470</v>
      </c>
      <c r="D947" t="s">
        <v>200</v>
      </c>
      <c r="E947" t="s">
        <v>122</v>
      </c>
      <c r="F947" t="s">
        <v>159</v>
      </c>
      <c r="G947" t="s">
        <v>160</v>
      </c>
      <c r="H947" t="s">
        <v>143</v>
      </c>
      <c r="I947" t="s">
        <v>124</v>
      </c>
      <c r="J947" t="s">
        <v>125</v>
      </c>
      <c r="K947" t="s">
        <v>619</v>
      </c>
      <c r="N947" t="s">
        <v>618</v>
      </c>
      <c r="O947" t="s">
        <v>382</v>
      </c>
      <c r="P947" t="s">
        <v>472</v>
      </c>
      <c r="Q947" t="s">
        <v>201</v>
      </c>
      <c r="R947" t="s">
        <v>131</v>
      </c>
      <c r="S947" t="s">
        <v>164</v>
      </c>
      <c r="T947" t="s">
        <v>165</v>
      </c>
      <c r="U947" t="s">
        <v>151</v>
      </c>
      <c r="V947" t="s">
        <v>135</v>
      </c>
      <c r="W947" t="s">
        <v>136</v>
      </c>
      <c r="X947" t="s">
        <v>620</v>
      </c>
      <c r="Y947" s="94">
        <v>0</v>
      </c>
      <c r="Z947" s="94">
        <v>0</v>
      </c>
      <c r="AA947" s="94">
        <v>0</v>
      </c>
      <c r="AB947" s="94">
        <v>0</v>
      </c>
      <c r="AC947">
        <f t="shared" si="28"/>
        <v>2000</v>
      </c>
      <c r="AD947" t="str">
        <f t="shared" si="29"/>
        <v>303</v>
      </c>
    </row>
    <row r="948" spans="1:30" hidden="1" x14ac:dyDescent="0.25">
      <c r="A948" t="s">
        <v>616</v>
      </c>
      <c r="B948" t="s">
        <v>379</v>
      </c>
      <c r="C948" t="s">
        <v>470</v>
      </c>
      <c r="D948" t="s">
        <v>339</v>
      </c>
      <c r="E948" t="s">
        <v>122</v>
      </c>
      <c r="F948" t="s">
        <v>159</v>
      </c>
      <c r="G948" t="s">
        <v>160</v>
      </c>
      <c r="H948" t="s">
        <v>143</v>
      </c>
      <c r="I948" t="s">
        <v>124</v>
      </c>
      <c r="J948" t="s">
        <v>125</v>
      </c>
      <c r="K948" t="s">
        <v>619</v>
      </c>
      <c r="N948" t="s">
        <v>618</v>
      </c>
      <c r="O948" t="s">
        <v>382</v>
      </c>
      <c r="P948" t="s">
        <v>472</v>
      </c>
      <c r="Q948" t="s">
        <v>340</v>
      </c>
      <c r="R948" t="s">
        <v>131</v>
      </c>
      <c r="S948" t="s">
        <v>164</v>
      </c>
      <c r="T948" t="s">
        <v>165</v>
      </c>
      <c r="U948" t="s">
        <v>151</v>
      </c>
      <c r="V948" t="s">
        <v>135</v>
      </c>
      <c r="W948" t="s">
        <v>136</v>
      </c>
      <c r="X948" t="s">
        <v>620</v>
      </c>
      <c r="Y948" s="94">
        <v>0</v>
      </c>
      <c r="Z948" s="94">
        <v>0</v>
      </c>
      <c r="AA948" s="94">
        <v>0</v>
      </c>
      <c r="AB948" s="94">
        <v>0</v>
      </c>
      <c r="AC948">
        <f t="shared" si="28"/>
        <v>2000</v>
      </c>
      <c r="AD948" t="str">
        <f t="shared" si="29"/>
        <v>303</v>
      </c>
    </row>
    <row r="949" spans="1:30" hidden="1" x14ac:dyDescent="0.25">
      <c r="A949" t="s">
        <v>616</v>
      </c>
      <c r="B949" t="s">
        <v>379</v>
      </c>
      <c r="C949" t="s">
        <v>470</v>
      </c>
      <c r="D949" t="s">
        <v>206</v>
      </c>
      <c r="E949" t="s">
        <v>122</v>
      </c>
      <c r="F949" t="s">
        <v>159</v>
      </c>
      <c r="G949" t="s">
        <v>160</v>
      </c>
      <c r="H949" t="s">
        <v>143</v>
      </c>
      <c r="I949" t="s">
        <v>124</v>
      </c>
      <c r="J949" t="s">
        <v>125</v>
      </c>
      <c r="K949" t="s">
        <v>619</v>
      </c>
      <c r="N949" t="s">
        <v>618</v>
      </c>
      <c r="O949" t="s">
        <v>382</v>
      </c>
      <c r="P949" t="s">
        <v>472</v>
      </c>
      <c r="Q949" t="s">
        <v>207</v>
      </c>
      <c r="R949" t="s">
        <v>131</v>
      </c>
      <c r="S949" t="s">
        <v>164</v>
      </c>
      <c r="T949" t="s">
        <v>165</v>
      </c>
      <c r="U949" t="s">
        <v>151</v>
      </c>
      <c r="V949" t="s">
        <v>135</v>
      </c>
      <c r="W949" t="s">
        <v>136</v>
      </c>
      <c r="X949" t="s">
        <v>620</v>
      </c>
      <c r="Y949" s="94">
        <v>0</v>
      </c>
      <c r="Z949" s="94">
        <v>0</v>
      </c>
      <c r="AA949" s="94">
        <v>0</v>
      </c>
      <c r="AB949" s="94">
        <v>0</v>
      </c>
      <c r="AC949">
        <f t="shared" si="28"/>
        <v>2000</v>
      </c>
      <c r="AD949" t="str">
        <f t="shared" si="29"/>
        <v>303</v>
      </c>
    </row>
    <row r="950" spans="1:30" hidden="1" x14ac:dyDescent="0.25">
      <c r="A950" t="s">
        <v>616</v>
      </c>
      <c r="B950" t="s">
        <v>379</v>
      </c>
      <c r="C950" t="s">
        <v>470</v>
      </c>
      <c r="D950" t="s">
        <v>448</v>
      </c>
      <c r="E950" t="s">
        <v>122</v>
      </c>
      <c r="F950" t="s">
        <v>159</v>
      </c>
      <c r="G950" t="s">
        <v>160</v>
      </c>
      <c r="H950" t="s">
        <v>143</v>
      </c>
      <c r="I950" t="s">
        <v>124</v>
      </c>
      <c r="J950" t="s">
        <v>125</v>
      </c>
      <c r="K950" t="s">
        <v>619</v>
      </c>
      <c r="N950" t="s">
        <v>618</v>
      </c>
      <c r="O950" t="s">
        <v>382</v>
      </c>
      <c r="P950" t="s">
        <v>472</v>
      </c>
      <c r="Q950" t="s">
        <v>306</v>
      </c>
      <c r="R950" t="s">
        <v>131</v>
      </c>
      <c r="S950" t="s">
        <v>164</v>
      </c>
      <c r="T950" t="s">
        <v>165</v>
      </c>
      <c r="U950" t="s">
        <v>151</v>
      </c>
      <c r="V950" t="s">
        <v>135</v>
      </c>
      <c r="W950" t="s">
        <v>136</v>
      </c>
      <c r="X950" t="s">
        <v>620</v>
      </c>
      <c r="Y950" s="94">
        <v>0</v>
      </c>
      <c r="Z950" s="94">
        <v>0</v>
      </c>
      <c r="AA950" s="94">
        <v>0</v>
      </c>
      <c r="AB950" s="94">
        <v>0</v>
      </c>
      <c r="AC950">
        <f t="shared" si="28"/>
        <v>2000</v>
      </c>
      <c r="AD950" t="str">
        <f t="shared" si="29"/>
        <v>303</v>
      </c>
    </row>
    <row r="951" spans="1:30" hidden="1" x14ac:dyDescent="0.25">
      <c r="A951" t="s">
        <v>616</v>
      </c>
      <c r="B951" t="s">
        <v>379</v>
      </c>
      <c r="C951" t="s">
        <v>470</v>
      </c>
      <c r="D951" t="s">
        <v>214</v>
      </c>
      <c r="E951" t="s">
        <v>122</v>
      </c>
      <c r="F951" t="s">
        <v>159</v>
      </c>
      <c r="G951" t="s">
        <v>160</v>
      </c>
      <c r="H951" t="s">
        <v>143</v>
      </c>
      <c r="I951" t="s">
        <v>124</v>
      </c>
      <c r="J951" t="s">
        <v>125</v>
      </c>
      <c r="K951" t="s">
        <v>619</v>
      </c>
      <c r="N951" t="s">
        <v>618</v>
      </c>
      <c r="O951" t="s">
        <v>382</v>
      </c>
      <c r="P951" t="s">
        <v>472</v>
      </c>
      <c r="Q951" t="s">
        <v>215</v>
      </c>
      <c r="R951" t="s">
        <v>131</v>
      </c>
      <c r="S951" t="s">
        <v>164</v>
      </c>
      <c r="T951" t="s">
        <v>165</v>
      </c>
      <c r="U951" t="s">
        <v>151</v>
      </c>
      <c r="V951" t="s">
        <v>135</v>
      </c>
      <c r="W951" t="s">
        <v>136</v>
      </c>
      <c r="X951" t="s">
        <v>620</v>
      </c>
      <c r="Y951" s="94">
        <v>6000</v>
      </c>
      <c r="Z951" s="94">
        <v>5798</v>
      </c>
      <c r="AA951" s="94">
        <v>5971.92</v>
      </c>
      <c r="AB951" s="94">
        <v>5971.92</v>
      </c>
      <c r="AC951">
        <f t="shared" si="28"/>
        <v>2000</v>
      </c>
      <c r="AD951" t="str">
        <f t="shared" si="29"/>
        <v>303</v>
      </c>
    </row>
    <row r="952" spans="1:30" hidden="1" x14ac:dyDescent="0.25">
      <c r="A952" t="s">
        <v>616</v>
      </c>
      <c r="B952" t="s">
        <v>379</v>
      </c>
      <c r="C952" t="s">
        <v>470</v>
      </c>
      <c r="D952" t="s">
        <v>222</v>
      </c>
      <c r="E952" t="s">
        <v>122</v>
      </c>
      <c r="F952" t="s">
        <v>159</v>
      </c>
      <c r="G952" t="s">
        <v>160</v>
      </c>
      <c r="H952" t="s">
        <v>143</v>
      </c>
      <c r="I952" t="s">
        <v>124</v>
      </c>
      <c r="J952" t="s">
        <v>125</v>
      </c>
      <c r="K952" t="s">
        <v>619</v>
      </c>
      <c r="N952" t="s">
        <v>618</v>
      </c>
      <c r="O952" t="s">
        <v>382</v>
      </c>
      <c r="P952" t="s">
        <v>472</v>
      </c>
      <c r="Q952" t="s">
        <v>223</v>
      </c>
      <c r="R952" t="s">
        <v>131</v>
      </c>
      <c r="S952" t="s">
        <v>164</v>
      </c>
      <c r="T952" t="s">
        <v>165</v>
      </c>
      <c r="U952" t="s">
        <v>151</v>
      </c>
      <c r="V952" t="s">
        <v>135</v>
      </c>
      <c r="W952" t="s">
        <v>136</v>
      </c>
      <c r="X952" t="s">
        <v>620</v>
      </c>
      <c r="Y952" s="94">
        <v>0</v>
      </c>
      <c r="Z952" s="94">
        <v>0</v>
      </c>
      <c r="AA952" s="94">
        <v>0</v>
      </c>
      <c r="AB952" s="94">
        <v>0</v>
      </c>
      <c r="AC952">
        <f t="shared" si="28"/>
        <v>2000</v>
      </c>
      <c r="AD952" t="str">
        <f t="shared" si="29"/>
        <v>303</v>
      </c>
    </row>
    <row r="953" spans="1:30" hidden="1" x14ac:dyDescent="0.25">
      <c r="A953" t="s">
        <v>616</v>
      </c>
      <c r="B953" t="s">
        <v>379</v>
      </c>
      <c r="C953" t="s">
        <v>470</v>
      </c>
      <c r="D953" t="s">
        <v>228</v>
      </c>
      <c r="E953" t="s">
        <v>122</v>
      </c>
      <c r="F953" t="s">
        <v>159</v>
      </c>
      <c r="G953" t="s">
        <v>160</v>
      </c>
      <c r="H953" t="s">
        <v>143</v>
      </c>
      <c r="I953" t="s">
        <v>124</v>
      </c>
      <c r="J953" t="s">
        <v>125</v>
      </c>
      <c r="K953" t="s">
        <v>619</v>
      </c>
      <c r="N953" t="s">
        <v>618</v>
      </c>
      <c r="O953" t="s">
        <v>382</v>
      </c>
      <c r="P953" t="s">
        <v>472</v>
      </c>
      <c r="Q953" t="s">
        <v>229</v>
      </c>
      <c r="R953" t="s">
        <v>131</v>
      </c>
      <c r="S953" t="s">
        <v>164</v>
      </c>
      <c r="T953" t="s">
        <v>165</v>
      </c>
      <c r="U953" t="s">
        <v>151</v>
      </c>
      <c r="V953" t="s">
        <v>135</v>
      </c>
      <c r="W953" t="s">
        <v>136</v>
      </c>
      <c r="X953" t="s">
        <v>620</v>
      </c>
      <c r="Y953" s="94">
        <v>0</v>
      </c>
      <c r="Z953" s="94">
        <v>0</v>
      </c>
      <c r="AA953" s="94">
        <v>0</v>
      </c>
      <c r="AB953" s="94">
        <v>0</v>
      </c>
      <c r="AC953">
        <f t="shared" si="28"/>
        <v>2000</v>
      </c>
      <c r="AD953" t="str">
        <f t="shared" si="29"/>
        <v>303</v>
      </c>
    </row>
    <row r="954" spans="1:30" hidden="1" x14ac:dyDescent="0.25">
      <c r="A954" t="s">
        <v>616</v>
      </c>
      <c r="B954" t="s">
        <v>379</v>
      </c>
      <c r="C954" t="s">
        <v>470</v>
      </c>
      <c r="D954" t="s">
        <v>453</v>
      </c>
      <c r="E954" t="s">
        <v>122</v>
      </c>
      <c r="F954" t="s">
        <v>159</v>
      </c>
      <c r="G954" t="s">
        <v>160</v>
      </c>
      <c r="H954" t="s">
        <v>143</v>
      </c>
      <c r="I954" t="s">
        <v>124</v>
      </c>
      <c r="J954" t="s">
        <v>125</v>
      </c>
      <c r="K954" t="s">
        <v>619</v>
      </c>
      <c r="N954" t="s">
        <v>618</v>
      </c>
      <c r="O954" t="s">
        <v>382</v>
      </c>
      <c r="P954" t="s">
        <v>472</v>
      </c>
      <c r="Q954" t="s">
        <v>454</v>
      </c>
      <c r="R954" t="s">
        <v>131</v>
      </c>
      <c r="S954" t="s">
        <v>164</v>
      </c>
      <c r="T954" t="s">
        <v>165</v>
      </c>
      <c r="U954" t="s">
        <v>151</v>
      </c>
      <c r="V954" t="s">
        <v>135</v>
      </c>
      <c r="W954" t="s">
        <v>136</v>
      </c>
      <c r="X954" t="s">
        <v>620</v>
      </c>
      <c r="Y954" s="94">
        <v>0</v>
      </c>
      <c r="Z954" s="94">
        <v>0</v>
      </c>
      <c r="AA954" s="94">
        <v>0</v>
      </c>
      <c r="AB954" s="94">
        <v>0</v>
      </c>
      <c r="AC954">
        <f t="shared" si="28"/>
        <v>2000</v>
      </c>
      <c r="AD954" t="str">
        <f t="shared" si="29"/>
        <v>303</v>
      </c>
    </row>
    <row r="955" spans="1:30" hidden="1" x14ac:dyDescent="0.25">
      <c r="A955" t="s">
        <v>616</v>
      </c>
      <c r="B955" t="s">
        <v>379</v>
      </c>
      <c r="C955" t="s">
        <v>470</v>
      </c>
      <c r="D955" t="s">
        <v>230</v>
      </c>
      <c r="E955" t="s">
        <v>122</v>
      </c>
      <c r="F955" t="s">
        <v>159</v>
      </c>
      <c r="G955" t="s">
        <v>160</v>
      </c>
      <c r="H955" t="s">
        <v>143</v>
      </c>
      <c r="I955" t="s">
        <v>124</v>
      </c>
      <c r="J955" t="s">
        <v>125</v>
      </c>
      <c r="K955" t="s">
        <v>619</v>
      </c>
      <c r="N955" t="s">
        <v>618</v>
      </c>
      <c r="O955" t="s">
        <v>382</v>
      </c>
      <c r="P955" t="s">
        <v>472</v>
      </c>
      <c r="Q955" t="s">
        <v>231</v>
      </c>
      <c r="R955" t="s">
        <v>131</v>
      </c>
      <c r="S955" t="s">
        <v>164</v>
      </c>
      <c r="T955" t="s">
        <v>165</v>
      </c>
      <c r="U955" t="s">
        <v>151</v>
      </c>
      <c r="V955" t="s">
        <v>135</v>
      </c>
      <c r="W955" t="s">
        <v>136</v>
      </c>
      <c r="X955" t="s">
        <v>620</v>
      </c>
      <c r="Y955" s="94">
        <v>0</v>
      </c>
      <c r="Z955" s="94">
        <v>0</v>
      </c>
      <c r="AA955" s="94">
        <v>0</v>
      </c>
      <c r="AB955" s="94">
        <v>0</v>
      </c>
      <c r="AC955">
        <f t="shared" si="28"/>
        <v>2000</v>
      </c>
      <c r="AD955" t="str">
        <f t="shared" si="29"/>
        <v>303</v>
      </c>
    </row>
    <row r="956" spans="1:30" hidden="1" x14ac:dyDescent="0.25">
      <c r="A956" t="s">
        <v>616</v>
      </c>
      <c r="B956" t="s">
        <v>379</v>
      </c>
      <c r="C956" t="s">
        <v>470</v>
      </c>
      <c r="D956" t="s">
        <v>158</v>
      </c>
      <c r="E956" t="s">
        <v>122</v>
      </c>
      <c r="F956" t="s">
        <v>159</v>
      </c>
      <c r="G956" t="s">
        <v>160</v>
      </c>
      <c r="H956" t="s">
        <v>143</v>
      </c>
      <c r="I956" t="s">
        <v>124</v>
      </c>
      <c r="J956" t="s">
        <v>125</v>
      </c>
      <c r="K956" t="s">
        <v>619</v>
      </c>
      <c r="N956" t="s">
        <v>618</v>
      </c>
      <c r="O956" t="s">
        <v>382</v>
      </c>
      <c r="P956" t="s">
        <v>472</v>
      </c>
      <c r="Q956" t="s">
        <v>163</v>
      </c>
      <c r="R956" t="s">
        <v>131</v>
      </c>
      <c r="S956" t="s">
        <v>164</v>
      </c>
      <c r="T956" t="s">
        <v>165</v>
      </c>
      <c r="U956" t="s">
        <v>151</v>
      </c>
      <c r="V956" t="s">
        <v>135</v>
      </c>
      <c r="W956" t="s">
        <v>136</v>
      </c>
      <c r="X956" t="s">
        <v>620</v>
      </c>
      <c r="Y956" s="94">
        <v>596.12</v>
      </c>
      <c r="Z956" s="94">
        <v>0</v>
      </c>
      <c r="AA956" s="94">
        <v>0</v>
      </c>
      <c r="AB956" s="94">
        <v>0</v>
      </c>
      <c r="AC956">
        <f t="shared" si="28"/>
        <v>3000</v>
      </c>
      <c r="AD956" t="str">
        <f t="shared" si="29"/>
        <v>303</v>
      </c>
    </row>
    <row r="957" spans="1:30" hidden="1" x14ac:dyDescent="0.25">
      <c r="A957" t="s">
        <v>616</v>
      </c>
      <c r="B957" t="s">
        <v>379</v>
      </c>
      <c r="C957" t="s">
        <v>470</v>
      </c>
      <c r="D957" t="s">
        <v>244</v>
      </c>
      <c r="E957" t="s">
        <v>122</v>
      </c>
      <c r="F957" t="s">
        <v>159</v>
      </c>
      <c r="G957" t="s">
        <v>160</v>
      </c>
      <c r="H957" t="s">
        <v>143</v>
      </c>
      <c r="I957" t="s">
        <v>124</v>
      </c>
      <c r="J957" t="s">
        <v>125</v>
      </c>
      <c r="K957" t="s">
        <v>619</v>
      </c>
      <c r="N957" t="s">
        <v>618</v>
      </c>
      <c r="O957" t="s">
        <v>382</v>
      </c>
      <c r="P957" t="s">
        <v>472</v>
      </c>
      <c r="Q957" t="s">
        <v>245</v>
      </c>
      <c r="R957" t="s">
        <v>131</v>
      </c>
      <c r="S957" t="s">
        <v>164</v>
      </c>
      <c r="T957" t="s">
        <v>165</v>
      </c>
      <c r="U957" t="s">
        <v>151</v>
      </c>
      <c r="V957" t="s">
        <v>135</v>
      </c>
      <c r="W957" t="s">
        <v>136</v>
      </c>
      <c r="X957" t="s">
        <v>620</v>
      </c>
      <c r="Y957" s="94">
        <v>21947</v>
      </c>
      <c r="Z957" s="94">
        <v>228493.14</v>
      </c>
      <c r="AA957" s="94">
        <v>235347.93420000002</v>
      </c>
      <c r="AB957" s="94">
        <v>235347.93</v>
      </c>
      <c r="AC957">
        <f t="shared" si="28"/>
        <v>3000</v>
      </c>
      <c r="AD957" t="str">
        <f t="shared" si="29"/>
        <v>303</v>
      </c>
    </row>
    <row r="958" spans="1:30" hidden="1" x14ac:dyDescent="0.25">
      <c r="A958" t="s">
        <v>616</v>
      </c>
      <c r="B958" t="s">
        <v>379</v>
      </c>
      <c r="C958" t="s">
        <v>470</v>
      </c>
      <c r="D958" t="s">
        <v>291</v>
      </c>
      <c r="E958" t="s">
        <v>122</v>
      </c>
      <c r="F958" t="s">
        <v>159</v>
      </c>
      <c r="G958" t="s">
        <v>160</v>
      </c>
      <c r="H958" t="s">
        <v>143</v>
      </c>
      <c r="I958" t="s">
        <v>124</v>
      </c>
      <c r="J958" t="s">
        <v>125</v>
      </c>
      <c r="K958" t="s">
        <v>619</v>
      </c>
      <c r="N958" t="s">
        <v>618</v>
      </c>
      <c r="O958" t="s">
        <v>382</v>
      </c>
      <c r="P958" t="s">
        <v>472</v>
      </c>
      <c r="Q958" t="s">
        <v>169</v>
      </c>
      <c r="R958" t="s">
        <v>131</v>
      </c>
      <c r="S958" t="s">
        <v>164</v>
      </c>
      <c r="T958" t="s">
        <v>165</v>
      </c>
      <c r="U958" t="s">
        <v>151</v>
      </c>
      <c r="V958" t="s">
        <v>135</v>
      </c>
      <c r="W958" t="s">
        <v>136</v>
      </c>
      <c r="X958" t="s">
        <v>620</v>
      </c>
      <c r="Y958" s="94">
        <v>1035</v>
      </c>
      <c r="Z958" s="94">
        <v>0</v>
      </c>
      <c r="AA958" s="94">
        <v>0</v>
      </c>
      <c r="AB958" s="94">
        <v>0</v>
      </c>
      <c r="AC958">
        <f t="shared" si="28"/>
        <v>3000</v>
      </c>
      <c r="AD958" t="str">
        <f t="shared" si="29"/>
        <v>303</v>
      </c>
    </row>
    <row r="959" spans="1:30" hidden="1" x14ac:dyDescent="0.25">
      <c r="A959" t="s">
        <v>616</v>
      </c>
      <c r="B959" t="s">
        <v>379</v>
      </c>
      <c r="C959" t="s">
        <v>470</v>
      </c>
      <c r="D959" t="s">
        <v>343</v>
      </c>
      <c r="E959" t="s">
        <v>122</v>
      </c>
      <c r="F959" t="s">
        <v>159</v>
      </c>
      <c r="G959" t="s">
        <v>160</v>
      </c>
      <c r="H959" t="s">
        <v>143</v>
      </c>
      <c r="I959" t="s">
        <v>124</v>
      </c>
      <c r="J959" t="s">
        <v>125</v>
      </c>
      <c r="K959" t="s">
        <v>619</v>
      </c>
      <c r="N959" t="s">
        <v>618</v>
      </c>
      <c r="O959" t="s">
        <v>382</v>
      </c>
      <c r="P959" t="s">
        <v>472</v>
      </c>
      <c r="Q959" t="s">
        <v>307</v>
      </c>
      <c r="R959" t="s">
        <v>131</v>
      </c>
      <c r="S959" t="s">
        <v>164</v>
      </c>
      <c r="T959" t="s">
        <v>165</v>
      </c>
      <c r="U959" t="s">
        <v>151</v>
      </c>
      <c r="V959" t="s">
        <v>135</v>
      </c>
      <c r="W959" t="s">
        <v>136</v>
      </c>
      <c r="X959" t="s">
        <v>620</v>
      </c>
      <c r="Y959" s="94">
        <v>0</v>
      </c>
      <c r="Z959" s="94">
        <v>179820</v>
      </c>
      <c r="AA959" s="94">
        <v>185214.6</v>
      </c>
      <c r="AB959" s="94">
        <v>185214.6</v>
      </c>
      <c r="AC959">
        <f t="shared" si="28"/>
        <v>3000</v>
      </c>
      <c r="AD959" t="str">
        <f t="shared" si="29"/>
        <v>303</v>
      </c>
    </row>
    <row r="960" spans="1:30" hidden="1" x14ac:dyDescent="0.25">
      <c r="A960" t="s">
        <v>616</v>
      </c>
      <c r="B960" t="s">
        <v>379</v>
      </c>
      <c r="C960" t="s">
        <v>470</v>
      </c>
      <c r="D960" t="s">
        <v>256</v>
      </c>
      <c r="E960" t="s">
        <v>122</v>
      </c>
      <c r="F960" t="s">
        <v>159</v>
      </c>
      <c r="G960" t="s">
        <v>160</v>
      </c>
      <c r="H960" t="s">
        <v>143</v>
      </c>
      <c r="I960" t="s">
        <v>124</v>
      </c>
      <c r="J960" t="s">
        <v>125</v>
      </c>
      <c r="K960" t="s">
        <v>619</v>
      </c>
      <c r="N960" t="s">
        <v>618</v>
      </c>
      <c r="O960" t="s">
        <v>382</v>
      </c>
      <c r="P960" t="s">
        <v>472</v>
      </c>
      <c r="Q960" t="s">
        <v>257</v>
      </c>
      <c r="R960" t="s">
        <v>131</v>
      </c>
      <c r="S960" t="s">
        <v>164</v>
      </c>
      <c r="T960" t="s">
        <v>165</v>
      </c>
      <c r="U960" t="s">
        <v>151</v>
      </c>
      <c r="V960" t="s">
        <v>135</v>
      </c>
      <c r="W960" t="s">
        <v>136</v>
      </c>
      <c r="X960" t="s">
        <v>620</v>
      </c>
      <c r="Y960" s="94">
        <v>0</v>
      </c>
      <c r="Z960" s="94">
        <v>551</v>
      </c>
      <c r="AA960" s="94">
        <v>567.53</v>
      </c>
      <c r="AB960" s="94">
        <v>567.53</v>
      </c>
      <c r="AC960">
        <f t="shared" si="28"/>
        <v>3000</v>
      </c>
      <c r="AD960" t="str">
        <f t="shared" si="29"/>
        <v>303</v>
      </c>
    </row>
    <row r="961" spans="1:30" hidden="1" x14ac:dyDescent="0.25">
      <c r="A961" t="s">
        <v>616</v>
      </c>
      <c r="B961" t="s">
        <v>379</v>
      </c>
      <c r="C961" t="s">
        <v>470</v>
      </c>
      <c r="D961" t="s">
        <v>264</v>
      </c>
      <c r="E961" t="s">
        <v>122</v>
      </c>
      <c r="F961" t="s">
        <v>159</v>
      </c>
      <c r="G961" t="s">
        <v>160</v>
      </c>
      <c r="H961" t="s">
        <v>143</v>
      </c>
      <c r="I961" t="s">
        <v>124</v>
      </c>
      <c r="J961" t="s">
        <v>125</v>
      </c>
      <c r="K961" t="s">
        <v>619</v>
      </c>
      <c r="N961" t="s">
        <v>618</v>
      </c>
      <c r="O961" t="s">
        <v>382</v>
      </c>
      <c r="P961" t="s">
        <v>472</v>
      </c>
      <c r="Q961" t="s">
        <v>265</v>
      </c>
      <c r="R961" t="s">
        <v>131</v>
      </c>
      <c r="S961" t="s">
        <v>164</v>
      </c>
      <c r="T961" t="s">
        <v>165</v>
      </c>
      <c r="U961" t="s">
        <v>151</v>
      </c>
      <c r="V961" t="s">
        <v>135</v>
      </c>
      <c r="W961" t="s">
        <v>136</v>
      </c>
      <c r="X961" t="s">
        <v>620</v>
      </c>
      <c r="Y961" s="94">
        <v>818</v>
      </c>
      <c r="Z961" s="94">
        <v>0</v>
      </c>
      <c r="AA961" s="94">
        <v>0</v>
      </c>
      <c r="AB961" s="94">
        <v>0</v>
      </c>
      <c r="AC961">
        <f t="shared" si="28"/>
        <v>3000</v>
      </c>
      <c r="AD961" t="str">
        <f t="shared" si="29"/>
        <v>303</v>
      </c>
    </row>
    <row r="962" spans="1:30" hidden="1" x14ac:dyDescent="0.25">
      <c r="A962" t="s">
        <v>616</v>
      </c>
      <c r="B962" t="s">
        <v>379</v>
      </c>
      <c r="C962" t="s">
        <v>470</v>
      </c>
      <c r="D962" t="s">
        <v>266</v>
      </c>
      <c r="E962" t="s">
        <v>122</v>
      </c>
      <c r="F962" t="s">
        <v>159</v>
      </c>
      <c r="G962" t="s">
        <v>160</v>
      </c>
      <c r="H962" t="s">
        <v>143</v>
      </c>
      <c r="I962" t="s">
        <v>124</v>
      </c>
      <c r="J962" t="s">
        <v>125</v>
      </c>
      <c r="K962" t="s">
        <v>619</v>
      </c>
      <c r="N962" t="s">
        <v>618</v>
      </c>
      <c r="O962" t="s">
        <v>382</v>
      </c>
      <c r="P962" t="s">
        <v>472</v>
      </c>
      <c r="Q962" t="s">
        <v>267</v>
      </c>
      <c r="R962" t="s">
        <v>131</v>
      </c>
      <c r="S962" t="s">
        <v>164</v>
      </c>
      <c r="T962" t="s">
        <v>165</v>
      </c>
      <c r="U962" t="s">
        <v>151</v>
      </c>
      <c r="V962" t="s">
        <v>135</v>
      </c>
      <c r="W962" t="s">
        <v>136</v>
      </c>
      <c r="X962" t="s">
        <v>620</v>
      </c>
      <c r="Y962" s="94">
        <v>0</v>
      </c>
      <c r="Z962" s="94">
        <v>0</v>
      </c>
      <c r="AA962" s="94">
        <v>0</v>
      </c>
      <c r="AB962" s="94">
        <v>0</v>
      </c>
      <c r="AC962">
        <f t="shared" si="28"/>
        <v>3000</v>
      </c>
      <c r="AD962" t="str">
        <f t="shared" si="29"/>
        <v>303</v>
      </c>
    </row>
    <row r="963" spans="1:30" hidden="1" x14ac:dyDescent="0.25">
      <c r="A963" t="s">
        <v>616</v>
      </c>
      <c r="B963" t="s">
        <v>379</v>
      </c>
      <c r="C963" t="s">
        <v>470</v>
      </c>
      <c r="D963" t="s">
        <v>272</v>
      </c>
      <c r="E963" t="s">
        <v>122</v>
      </c>
      <c r="F963" t="s">
        <v>159</v>
      </c>
      <c r="G963" t="s">
        <v>160</v>
      </c>
      <c r="H963" t="s">
        <v>143</v>
      </c>
      <c r="I963" t="s">
        <v>124</v>
      </c>
      <c r="J963" t="s">
        <v>125</v>
      </c>
      <c r="K963" t="s">
        <v>619</v>
      </c>
      <c r="N963" t="s">
        <v>618</v>
      </c>
      <c r="O963" t="s">
        <v>382</v>
      </c>
      <c r="P963" t="s">
        <v>472</v>
      </c>
      <c r="Q963" t="s">
        <v>273</v>
      </c>
      <c r="R963" t="s">
        <v>131</v>
      </c>
      <c r="S963" t="s">
        <v>164</v>
      </c>
      <c r="T963" t="s">
        <v>165</v>
      </c>
      <c r="U963" t="s">
        <v>151</v>
      </c>
      <c r="V963" t="s">
        <v>135</v>
      </c>
      <c r="W963" t="s">
        <v>136</v>
      </c>
      <c r="X963" t="s">
        <v>620</v>
      </c>
      <c r="Y963" s="94">
        <v>3000</v>
      </c>
      <c r="Z963" s="94">
        <v>0</v>
      </c>
      <c r="AA963" s="94">
        <v>0</v>
      </c>
      <c r="AB963" s="94">
        <v>0</v>
      </c>
      <c r="AC963">
        <f t="shared" ref="AC963:AC1026" si="30">MID(D963,1,1)*1000</f>
        <v>3000</v>
      </c>
      <c r="AD963" t="str">
        <f t="shared" ref="AD963:AD1026" si="31">MID(A963,6,3)</f>
        <v>303</v>
      </c>
    </row>
    <row r="964" spans="1:30" hidden="1" x14ac:dyDescent="0.25">
      <c r="A964" t="s">
        <v>616</v>
      </c>
      <c r="B964" t="s">
        <v>379</v>
      </c>
      <c r="C964" t="s">
        <v>470</v>
      </c>
      <c r="D964" t="s">
        <v>282</v>
      </c>
      <c r="E964" t="s">
        <v>122</v>
      </c>
      <c r="F964" t="s">
        <v>159</v>
      </c>
      <c r="G964" t="s">
        <v>160</v>
      </c>
      <c r="H964" t="s">
        <v>143</v>
      </c>
      <c r="I964" t="s">
        <v>124</v>
      </c>
      <c r="J964" t="s">
        <v>125</v>
      </c>
      <c r="K964" t="s">
        <v>619</v>
      </c>
      <c r="N964" t="s">
        <v>618</v>
      </c>
      <c r="O964" t="s">
        <v>382</v>
      </c>
      <c r="P964" t="s">
        <v>472</v>
      </c>
      <c r="Q964" t="s">
        <v>283</v>
      </c>
      <c r="R964" t="s">
        <v>131</v>
      </c>
      <c r="S964" t="s">
        <v>164</v>
      </c>
      <c r="T964" t="s">
        <v>165</v>
      </c>
      <c r="U964" t="s">
        <v>151</v>
      </c>
      <c r="V964" t="s">
        <v>135</v>
      </c>
      <c r="W964" t="s">
        <v>136</v>
      </c>
      <c r="X964" t="s">
        <v>620</v>
      </c>
      <c r="Y964" s="94">
        <v>0</v>
      </c>
      <c r="Z964" s="94">
        <v>0</v>
      </c>
      <c r="AA964" s="94">
        <v>0</v>
      </c>
      <c r="AB964" s="94">
        <v>0</v>
      </c>
      <c r="AC964">
        <f t="shared" si="30"/>
        <v>3000</v>
      </c>
      <c r="AD964" t="str">
        <f t="shared" si="31"/>
        <v>303</v>
      </c>
    </row>
    <row r="965" spans="1:30" hidden="1" x14ac:dyDescent="0.25">
      <c r="A965" t="s">
        <v>616</v>
      </c>
      <c r="B965" t="s">
        <v>379</v>
      </c>
      <c r="C965" t="s">
        <v>470</v>
      </c>
      <c r="D965" t="s">
        <v>176</v>
      </c>
      <c r="E965" t="s">
        <v>122</v>
      </c>
      <c r="F965" t="s">
        <v>159</v>
      </c>
      <c r="G965" t="s">
        <v>160</v>
      </c>
      <c r="H965" t="s">
        <v>143</v>
      </c>
      <c r="I965" t="s">
        <v>124</v>
      </c>
      <c r="J965" t="s">
        <v>125</v>
      </c>
      <c r="K965" t="s">
        <v>619</v>
      </c>
      <c r="N965" t="s">
        <v>618</v>
      </c>
      <c r="O965" t="s">
        <v>382</v>
      </c>
      <c r="P965" t="s">
        <v>472</v>
      </c>
      <c r="Q965" t="s">
        <v>177</v>
      </c>
      <c r="R965" t="s">
        <v>131</v>
      </c>
      <c r="S965" t="s">
        <v>164</v>
      </c>
      <c r="T965" t="s">
        <v>165</v>
      </c>
      <c r="U965" t="s">
        <v>151</v>
      </c>
      <c r="V965" t="s">
        <v>135</v>
      </c>
      <c r="W965" t="s">
        <v>136</v>
      </c>
      <c r="X965" t="s">
        <v>620</v>
      </c>
      <c r="Y965" s="94">
        <v>1593</v>
      </c>
      <c r="Z965" s="94">
        <v>0</v>
      </c>
      <c r="AA965" s="94">
        <v>0</v>
      </c>
      <c r="AB965" s="94">
        <v>0</v>
      </c>
      <c r="AC965">
        <f t="shared" si="30"/>
        <v>3000</v>
      </c>
      <c r="AD965" t="str">
        <f t="shared" si="31"/>
        <v>303</v>
      </c>
    </row>
    <row r="966" spans="1:30" hidden="1" x14ac:dyDescent="0.25">
      <c r="A966" s="97" t="s">
        <v>616</v>
      </c>
      <c r="B966" s="97" t="s">
        <v>379</v>
      </c>
      <c r="C966" s="97" t="s">
        <v>140</v>
      </c>
      <c r="D966" s="97">
        <v>14301</v>
      </c>
      <c r="E966" s="97" t="s">
        <v>122</v>
      </c>
      <c r="F966" s="98">
        <v>15</v>
      </c>
      <c r="G966" s="98" t="s">
        <v>142</v>
      </c>
      <c r="H966" s="97">
        <v>19</v>
      </c>
      <c r="I966" s="97" t="s">
        <v>124</v>
      </c>
      <c r="J966" s="97" t="s">
        <v>125</v>
      </c>
      <c r="K966" s="97" t="s">
        <v>617</v>
      </c>
      <c r="L966" s="97"/>
      <c r="M966" s="97"/>
      <c r="N966" s="97" t="s">
        <v>618</v>
      </c>
      <c r="O966" s="97" t="s">
        <v>382</v>
      </c>
      <c r="P966" s="97" t="s">
        <v>147</v>
      </c>
      <c r="Q966" s="97" t="s">
        <v>178</v>
      </c>
      <c r="R966" s="97" t="s">
        <v>131</v>
      </c>
      <c r="S966" s="97" t="s">
        <v>149</v>
      </c>
      <c r="T966" s="97" t="s">
        <v>150</v>
      </c>
      <c r="U966" s="97" t="s">
        <v>134</v>
      </c>
      <c r="V966" s="97" t="s">
        <v>135</v>
      </c>
      <c r="W966" s="97" t="s">
        <v>136</v>
      </c>
      <c r="X966" s="97"/>
      <c r="Y966" s="99"/>
      <c r="Z966" s="99"/>
      <c r="AA966" s="99">
        <v>225594.72</v>
      </c>
      <c r="AB966" s="99">
        <v>225594.72</v>
      </c>
      <c r="AC966">
        <f t="shared" si="30"/>
        <v>1000</v>
      </c>
      <c r="AD966" t="str">
        <f t="shared" si="31"/>
        <v>303</v>
      </c>
    </row>
    <row r="967" spans="1:30" hidden="1" x14ac:dyDescent="0.25">
      <c r="A967" s="97" t="s">
        <v>621</v>
      </c>
      <c r="B967" s="97" t="s">
        <v>622</v>
      </c>
      <c r="C967" s="97" t="s">
        <v>609</v>
      </c>
      <c r="D967" s="97" t="s">
        <v>141</v>
      </c>
      <c r="E967" s="97" t="s">
        <v>122</v>
      </c>
      <c r="F967" s="98">
        <v>15</v>
      </c>
      <c r="G967" s="98" t="s">
        <v>142</v>
      </c>
      <c r="H967" s="97" t="s">
        <v>143</v>
      </c>
      <c r="I967" s="97" t="s">
        <v>124</v>
      </c>
      <c r="J967" s="97" t="s">
        <v>125</v>
      </c>
      <c r="K967" s="97" t="s">
        <v>623</v>
      </c>
      <c r="L967" s="97"/>
      <c r="M967" s="97"/>
      <c r="N967" s="97" t="s">
        <v>624</v>
      </c>
      <c r="O967" s="97" t="s">
        <v>625</v>
      </c>
      <c r="P967" s="97" t="s">
        <v>612</v>
      </c>
      <c r="Q967" s="97" t="s">
        <v>148</v>
      </c>
      <c r="R967" s="97" t="s">
        <v>131</v>
      </c>
      <c r="S967" s="97" t="s">
        <v>149</v>
      </c>
      <c r="T967" s="97" t="s">
        <v>150</v>
      </c>
      <c r="U967" s="97" t="s">
        <v>151</v>
      </c>
      <c r="V967" s="97" t="s">
        <v>135</v>
      </c>
      <c r="W967" s="97" t="s">
        <v>136</v>
      </c>
      <c r="X967" s="97"/>
      <c r="Y967" s="99"/>
      <c r="Z967" s="99"/>
      <c r="AA967" s="99">
        <v>876000</v>
      </c>
      <c r="AB967" s="99">
        <v>876000</v>
      </c>
      <c r="AC967">
        <f t="shared" si="30"/>
        <v>1000</v>
      </c>
      <c r="AD967" t="str">
        <f t="shared" si="31"/>
        <v>303</v>
      </c>
    </row>
    <row r="968" spans="1:30" hidden="1" x14ac:dyDescent="0.25">
      <c r="A968" s="97" t="s">
        <v>621</v>
      </c>
      <c r="B968" s="97" t="s">
        <v>622</v>
      </c>
      <c r="C968" s="97" t="s">
        <v>609</v>
      </c>
      <c r="D968" s="97">
        <v>13201</v>
      </c>
      <c r="E968" s="97" t="s">
        <v>122</v>
      </c>
      <c r="F968" s="98">
        <v>15</v>
      </c>
      <c r="G968" s="98" t="s">
        <v>142</v>
      </c>
      <c r="H968" s="97">
        <v>19</v>
      </c>
      <c r="I968" s="97" t="s">
        <v>124</v>
      </c>
      <c r="J968" s="97" t="s">
        <v>125</v>
      </c>
      <c r="K968" s="97" t="s">
        <v>623</v>
      </c>
      <c r="L968" s="97"/>
      <c r="M968" s="97"/>
      <c r="N968" s="97" t="s">
        <v>624</v>
      </c>
      <c r="O968" s="97" t="s">
        <v>625</v>
      </c>
      <c r="P968" s="97" t="s">
        <v>612</v>
      </c>
      <c r="Q968" s="97" t="s">
        <v>152</v>
      </c>
      <c r="R968" s="97" t="s">
        <v>131</v>
      </c>
      <c r="S968" s="97" t="s">
        <v>149</v>
      </c>
      <c r="T968" s="97" t="s">
        <v>150</v>
      </c>
      <c r="U968" s="97" t="s">
        <v>134</v>
      </c>
      <c r="V968" s="97" t="s">
        <v>135</v>
      </c>
      <c r="W968" s="97" t="s">
        <v>136</v>
      </c>
      <c r="X968" s="97"/>
      <c r="Y968" s="99"/>
      <c r="Z968" s="99"/>
      <c r="AA968" s="99">
        <v>36500</v>
      </c>
      <c r="AB968" s="99">
        <v>36500</v>
      </c>
      <c r="AC968">
        <f t="shared" si="30"/>
        <v>1000</v>
      </c>
      <c r="AD968" t="str">
        <f t="shared" si="31"/>
        <v>303</v>
      </c>
    </row>
    <row r="969" spans="1:30" hidden="1" x14ac:dyDescent="0.25">
      <c r="A969" s="97" t="s">
        <v>621</v>
      </c>
      <c r="B969" s="97" t="s">
        <v>622</v>
      </c>
      <c r="C969" s="97" t="s">
        <v>609</v>
      </c>
      <c r="D969" s="97">
        <v>13203</v>
      </c>
      <c r="E969" s="97" t="s">
        <v>122</v>
      </c>
      <c r="F969" s="98">
        <v>15</v>
      </c>
      <c r="G969" s="98" t="s">
        <v>142</v>
      </c>
      <c r="H969" s="97">
        <v>19</v>
      </c>
      <c r="I969" s="97" t="s">
        <v>124</v>
      </c>
      <c r="J969" s="97" t="s">
        <v>125</v>
      </c>
      <c r="K969" s="97" t="s">
        <v>623</v>
      </c>
      <c r="L969" s="97"/>
      <c r="M969" s="97"/>
      <c r="N969" s="97" t="s">
        <v>624</v>
      </c>
      <c r="O969" s="97" t="s">
        <v>625</v>
      </c>
      <c r="P969" s="97" t="s">
        <v>612</v>
      </c>
      <c r="Q969" s="97" t="s">
        <v>153</v>
      </c>
      <c r="R969" s="97" t="s">
        <v>131</v>
      </c>
      <c r="S969" s="97" t="s">
        <v>149</v>
      </c>
      <c r="T969" s="97" t="s">
        <v>150</v>
      </c>
      <c r="U969" s="97" t="s">
        <v>134</v>
      </c>
      <c r="V969" s="97" t="s">
        <v>135</v>
      </c>
      <c r="W969" s="97" t="s">
        <v>136</v>
      </c>
      <c r="X969" s="97"/>
      <c r="Y969" s="99"/>
      <c r="Z969" s="99"/>
      <c r="AA969" s="99">
        <v>146000</v>
      </c>
      <c r="AB969" s="99">
        <v>146000</v>
      </c>
      <c r="AC969">
        <f t="shared" si="30"/>
        <v>1000</v>
      </c>
      <c r="AD969" t="str">
        <f t="shared" si="31"/>
        <v>303</v>
      </c>
    </row>
    <row r="970" spans="1:30" hidden="1" x14ac:dyDescent="0.25">
      <c r="A970" s="97" t="s">
        <v>621</v>
      </c>
      <c r="B970" s="97" t="s">
        <v>622</v>
      </c>
      <c r="C970" s="97" t="s">
        <v>609</v>
      </c>
      <c r="D970" s="97">
        <v>14101</v>
      </c>
      <c r="E970" s="97" t="s">
        <v>122</v>
      </c>
      <c r="F970" s="98">
        <v>15</v>
      </c>
      <c r="G970" s="98" t="s">
        <v>142</v>
      </c>
      <c r="H970" s="97">
        <v>19</v>
      </c>
      <c r="I970" s="97" t="s">
        <v>124</v>
      </c>
      <c r="J970" s="97" t="s">
        <v>125</v>
      </c>
      <c r="K970" s="97" t="s">
        <v>623</v>
      </c>
      <c r="L970" s="97"/>
      <c r="M970" s="97"/>
      <c r="N970" s="97" t="s">
        <v>624</v>
      </c>
      <c r="O970" s="97" t="s">
        <v>625</v>
      </c>
      <c r="P970" s="97" t="s">
        <v>612</v>
      </c>
      <c r="Q970" s="97" t="s">
        <v>154</v>
      </c>
      <c r="R970" s="97" t="s">
        <v>131</v>
      </c>
      <c r="S970" s="97" t="s">
        <v>149</v>
      </c>
      <c r="T970" s="97" t="s">
        <v>150</v>
      </c>
      <c r="U970" s="97" t="s">
        <v>134</v>
      </c>
      <c r="V970" s="97" t="s">
        <v>135</v>
      </c>
      <c r="W970" s="97" t="s">
        <v>136</v>
      </c>
      <c r="X970" s="97"/>
      <c r="Y970" s="99"/>
      <c r="Z970" s="99"/>
      <c r="AA970" s="99">
        <v>48180</v>
      </c>
      <c r="AB970" s="99">
        <v>48180</v>
      </c>
      <c r="AC970">
        <f t="shared" si="30"/>
        <v>1000</v>
      </c>
      <c r="AD970" t="str">
        <f t="shared" si="31"/>
        <v>303</v>
      </c>
    </row>
    <row r="971" spans="1:30" hidden="1" x14ac:dyDescent="0.25">
      <c r="A971" s="97" t="s">
        <v>621</v>
      </c>
      <c r="B971" s="97" t="s">
        <v>622</v>
      </c>
      <c r="C971" s="97" t="s">
        <v>609</v>
      </c>
      <c r="D971" s="97">
        <v>14103</v>
      </c>
      <c r="E971" s="97" t="s">
        <v>122</v>
      </c>
      <c r="F971" s="98">
        <v>15</v>
      </c>
      <c r="G971" s="98" t="s">
        <v>142</v>
      </c>
      <c r="H971" s="97">
        <v>19</v>
      </c>
      <c r="I971" s="97" t="s">
        <v>124</v>
      </c>
      <c r="J971" s="97" t="s">
        <v>125</v>
      </c>
      <c r="K971" s="97" t="s">
        <v>623</v>
      </c>
      <c r="L971" s="97"/>
      <c r="M971" s="97"/>
      <c r="N971" s="97" t="s">
        <v>624</v>
      </c>
      <c r="O971" s="97" t="s">
        <v>625</v>
      </c>
      <c r="P971" s="97" t="s">
        <v>612</v>
      </c>
      <c r="Q971" s="97" t="s">
        <v>155</v>
      </c>
      <c r="R971" s="97" t="s">
        <v>131</v>
      </c>
      <c r="S971" s="97" t="s">
        <v>149</v>
      </c>
      <c r="T971" s="97" t="s">
        <v>150</v>
      </c>
      <c r="U971" s="97" t="s">
        <v>134</v>
      </c>
      <c r="V971" s="97" t="s">
        <v>135</v>
      </c>
      <c r="W971" s="97" t="s">
        <v>136</v>
      </c>
      <c r="X971" s="97"/>
      <c r="Y971" s="99"/>
      <c r="Z971" s="99"/>
      <c r="AA971" s="99">
        <v>19710</v>
      </c>
      <c r="AB971" s="99">
        <v>19710</v>
      </c>
      <c r="AC971">
        <f t="shared" si="30"/>
        <v>1000</v>
      </c>
      <c r="AD971" t="str">
        <f t="shared" si="31"/>
        <v>303</v>
      </c>
    </row>
    <row r="972" spans="1:30" hidden="1" x14ac:dyDescent="0.25">
      <c r="A972" s="97" t="s">
        <v>621</v>
      </c>
      <c r="B972" s="97" t="s">
        <v>622</v>
      </c>
      <c r="C972" s="97" t="s">
        <v>609</v>
      </c>
      <c r="D972" s="97">
        <v>14201</v>
      </c>
      <c r="E972" s="97" t="s">
        <v>122</v>
      </c>
      <c r="F972" s="98">
        <v>15</v>
      </c>
      <c r="G972" s="98" t="s">
        <v>142</v>
      </c>
      <c r="H972" s="97">
        <v>19</v>
      </c>
      <c r="I972" s="97" t="s">
        <v>124</v>
      </c>
      <c r="J972" s="97" t="s">
        <v>125</v>
      </c>
      <c r="K972" s="97" t="s">
        <v>623</v>
      </c>
      <c r="L972" s="97"/>
      <c r="M972" s="97"/>
      <c r="N972" s="97" t="s">
        <v>624</v>
      </c>
      <c r="O972" s="97" t="s">
        <v>625</v>
      </c>
      <c r="P972" s="97" t="s">
        <v>612</v>
      </c>
      <c r="Q972" s="97" t="s">
        <v>156</v>
      </c>
      <c r="R972" s="97" t="s">
        <v>131</v>
      </c>
      <c r="S972" s="97" t="s">
        <v>149</v>
      </c>
      <c r="T972" s="97" t="s">
        <v>150</v>
      </c>
      <c r="U972" s="97" t="s">
        <v>134</v>
      </c>
      <c r="V972" s="97" t="s">
        <v>135</v>
      </c>
      <c r="W972" s="97" t="s">
        <v>136</v>
      </c>
      <c r="X972" s="97"/>
      <c r="Y972" s="99"/>
      <c r="Z972" s="99"/>
      <c r="AA972" s="99">
        <v>43800</v>
      </c>
      <c r="AB972" s="99">
        <v>43800</v>
      </c>
      <c r="AC972">
        <f t="shared" si="30"/>
        <v>1000</v>
      </c>
      <c r="AD972" t="str">
        <f t="shared" si="31"/>
        <v>303</v>
      </c>
    </row>
    <row r="973" spans="1:30" hidden="1" x14ac:dyDescent="0.25">
      <c r="A973" s="97" t="s">
        <v>621</v>
      </c>
      <c r="B973" s="97" t="s">
        <v>622</v>
      </c>
      <c r="C973" s="97" t="s">
        <v>609</v>
      </c>
      <c r="D973" s="97">
        <v>14301</v>
      </c>
      <c r="E973" s="97" t="s">
        <v>122</v>
      </c>
      <c r="F973" s="98">
        <v>15</v>
      </c>
      <c r="G973" s="98" t="s">
        <v>142</v>
      </c>
      <c r="H973" s="97">
        <v>19</v>
      </c>
      <c r="I973" s="97" t="s">
        <v>124</v>
      </c>
      <c r="J973" s="97" t="s">
        <v>125</v>
      </c>
      <c r="K973" s="97" t="s">
        <v>623</v>
      </c>
      <c r="L973" s="97"/>
      <c r="M973" s="97"/>
      <c r="N973" s="97" t="s">
        <v>624</v>
      </c>
      <c r="O973" s="97" t="s">
        <v>625</v>
      </c>
      <c r="P973" s="97" t="s">
        <v>612</v>
      </c>
      <c r="Q973" s="97" t="s">
        <v>178</v>
      </c>
      <c r="R973" s="97" t="s">
        <v>131</v>
      </c>
      <c r="S973" s="97" t="s">
        <v>149</v>
      </c>
      <c r="T973" s="97" t="s">
        <v>150</v>
      </c>
      <c r="U973" s="97" t="s">
        <v>134</v>
      </c>
      <c r="V973" s="97" t="s">
        <v>135</v>
      </c>
      <c r="W973" s="97" t="s">
        <v>136</v>
      </c>
      <c r="X973" s="97"/>
      <c r="Y973" s="99"/>
      <c r="Z973" s="99"/>
      <c r="AA973" s="99">
        <v>52560</v>
      </c>
      <c r="AB973" s="99">
        <v>52560</v>
      </c>
      <c r="AC973">
        <f t="shared" si="30"/>
        <v>1000</v>
      </c>
      <c r="AD973" t="str">
        <f t="shared" si="31"/>
        <v>303</v>
      </c>
    </row>
    <row r="974" spans="1:30" hidden="1" x14ac:dyDescent="0.25">
      <c r="A974" s="97" t="s">
        <v>626</v>
      </c>
      <c r="B974" s="97" t="s">
        <v>627</v>
      </c>
      <c r="C974" s="97" t="s">
        <v>140</v>
      </c>
      <c r="D974" s="97" t="s">
        <v>141</v>
      </c>
      <c r="E974" s="97" t="s">
        <v>122</v>
      </c>
      <c r="F974" s="98">
        <v>15</v>
      </c>
      <c r="G974" s="98" t="s">
        <v>142</v>
      </c>
      <c r="H974" s="97" t="s">
        <v>143</v>
      </c>
      <c r="I974" s="97" t="s">
        <v>124</v>
      </c>
      <c r="J974" s="97" t="s">
        <v>125</v>
      </c>
      <c r="K974" s="97" t="s">
        <v>628</v>
      </c>
      <c r="L974" s="97"/>
      <c r="M974" s="97"/>
      <c r="N974" s="97" t="s">
        <v>629</v>
      </c>
      <c r="O974" s="97" t="s">
        <v>630</v>
      </c>
      <c r="P974" s="97" t="s">
        <v>147</v>
      </c>
      <c r="Q974" s="97" t="s">
        <v>148</v>
      </c>
      <c r="R974" s="97" t="s">
        <v>131</v>
      </c>
      <c r="S974" s="97" t="s">
        <v>149</v>
      </c>
      <c r="T974" s="97" t="s">
        <v>150</v>
      </c>
      <c r="U974" s="97" t="s">
        <v>151</v>
      </c>
      <c r="V974" s="97" t="s">
        <v>135</v>
      </c>
      <c r="W974" s="97" t="s">
        <v>136</v>
      </c>
      <c r="X974" s="97"/>
      <c r="Y974" s="99"/>
      <c r="Z974" s="99"/>
      <c r="AA974" s="99">
        <v>2519772</v>
      </c>
      <c r="AB974" s="99">
        <v>2519772</v>
      </c>
      <c r="AC974">
        <f t="shared" si="30"/>
        <v>1000</v>
      </c>
      <c r="AD974" t="str">
        <f t="shared" si="31"/>
        <v>303</v>
      </c>
    </row>
    <row r="975" spans="1:30" hidden="1" x14ac:dyDescent="0.25">
      <c r="A975" s="97" t="s">
        <v>626</v>
      </c>
      <c r="B975" s="97" t="s">
        <v>627</v>
      </c>
      <c r="C975" s="97" t="s">
        <v>140</v>
      </c>
      <c r="D975" s="97">
        <v>12101</v>
      </c>
      <c r="E975" s="97" t="s">
        <v>122</v>
      </c>
      <c r="F975" s="98">
        <v>15</v>
      </c>
      <c r="G975" s="98" t="s">
        <v>142</v>
      </c>
      <c r="H975" s="97">
        <v>19</v>
      </c>
      <c r="I975" s="97" t="s">
        <v>124</v>
      </c>
      <c r="J975" s="97" t="s">
        <v>125</v>
      </c>
      <c r="K975" s="97" t="s">
        <v>628</v>
      </c>
      <c r="L975" s="97"/>
      <c r="M975" s="97"/>
      <c r="N975" s="97" t="s">
        <v>629</v>
      </c>
      <c r="O975" s="97" t="s">
        <v>630</v>
      </c>
      <c r="P975" s="97" t="s">
        <v>147</v>
      </c>
      <c r="Q975" s="97" t="s">
        <v>182</v>
      </c>
      <c r="R975" s="97" t="s">
        <v>131</v>
      </c>
      <c r="S975" s="97" t="s">
        <v>149</v>
      </c>
      <c r="T975" s="97" t="s">
        <v>150</v>
      </c>
      <c r="U975" s="97" t="s">
        <v>134</v>
      </c>
      <c r="V975" s="97" t="s">
        <v>135</v>
      </c>
      <c r="W975" s="97" t="s">
        <v>136</v>
      </c>
      <c r="X975" s="97"/>
      <c r="Y975" s="99"/>
      <c r="Z975" s="99"/>
      <c r="AA975" s="99">
        <v>766376</v>
      </c>
      <c r="AB975" s="99">
        <v>766376</v>
      </c>
      <c r="AC975">
        <f t="shared" si="30"/>
        <v>1000</v>
      </c>
      <c r="AD975" t="str">
        <f t="shared" si="31"/>
        <v>303</v>
      </c>
    </row>
    <row r="976" spans="1:30" hidden="1" x14ac:dyDescent="0.25">
      <c r="A976" s="97" t="s">
        <v>626</v>
      </c>
      <c r="B976" s="97" t="s">
        <v>627</v>
      </c>
      <c r="C976" s="97" t="s">
        <v>140</v>
      </c>
      <c r="D976" s="97">
        <v>13201</v>
      </c>
      <c r="E976" s="97" t="s">
        <v>122</v>
      </c>
      <c r="F976" s="98">
        <v>15</v>
      </c>
      <c r="G976" s="98" t="s">
        <v>142</v>
      </c>
      <c r="H976" s="97">
        <v>19</v>
      </c>
      <c r="I976" s="97" t="s">
        <v>124</v>
      </c>
      <c r="J976" s="97" t="s">
        <v>125</v>
      </c>
      <c r="K976" s="97" t="s">
        <v>628</v>
      </c>
      <c r="L976" s="97"/>
      <c r="M976" s="97"/>
      <c r="N976" s="97" t="s">
        <v>629</v>
      </c>
      <c r="O976" s="97" t="s">
        <v>630</v>
      </c>
      <c r="P976" s="97" t="s">
        <v>147</v>
      </c>
      <c r="Q976" s="97" t="s">
        <v>152</v>
      </c>
      <c r="R976" s="97" t="s">
        <v>131</v>
      </c>
      <c r="S976" s="97" t="s">
        <v>149</v>
      </c>
      <c r="T976" s="97" t="s">
        <v>150</v>
      </c>
      <c r="U976" s="97" t="s">
        <v>134</v>
      </c>
      <c r="V976" s="97" t="s">
        <v>135</v>
      </c>
      <c r="W976" s="97" t="s">
        <v>136</v>
      </c>
      <c r="X976" s="97"/>
      <c r="Y976" s="99"/>
      <c r="Z976" s="99"/>
      <c r="AA976" s="99">
        <v>104990.5</v>
      </c>
      <c r="AB976" s="99">
        <v>104990.5</v>
      </c>
      <c r="AC976">
        <f t="shared" si="30"/>
        <v>1000</v>
      </c>
      <c r="AD976" t="str">
        <f t="shared" si="31"/>
        <v>303</v>
      </c>
    </row>
    <row r="977" spans="1:30" hidden="1" x14ac:dyDescent="0.25">
      <c r="A977" s="97" t="s">
        <v>626</v>
      </c>
      <c r="B977" s="97" t="s">
        <v>627</v>
      </c>
      <c r="C977" s="97" t="s">
        <v>140</v>
      </c>
      <c r="D977" s="97">
        <v>13203</v>
      </c>
      <c r="E977" s="97" t="s">
        <v>122</v>
      </c>
      <c r="F977" s="98">
        <v>15</v>
      </c>
      <c r="G977" s="98" t="s">
        <v>142</v>
      </c>
      <c r="H977" s="97">
        <v>19</v>
      </c>
      <c r="I977" s="97" t="s">
        <v>124</v>
      </c>
      <c r="J977" s="97" t="s">
        <v>125</v>
      </c>
      <c r="K977" s="97" t="s">
        <v>628</v>
      </c>
      <c r="L977" s="97"/>
      <c r="M977" s="97"/>
      <c r="N977" s="97" t="s">
        <v>629</v>
      </c>
      <c r="O977" s="97" t="s">
        <v>630</v>
      </c>
      <c r="P977" s="97" t="s">
        <v>147</v>
      </c>
      <c r="Q977" s="97" t="s">
        <v>153</v>
      </c>
      <c r="R977" s="97" t="s">
        <v>131</v>
      </c>
      <c r="S977" s="97" t="s">
        <v>149</v>
      </c>
      <c r="T977" s="97" t="s">
        <v>150</v>
      </c>
      <c r="U977" s="97" t="s">
        <v>134</v>
      </c>
      <c r="V977" s="97" t="s">
        <v>135</v>
      </c>
      <c r="W977" s="97" t="s">
        <v>136</v>
      </c>
      <c r="X977" s="97"/>
      <c r="Y977" s="99"/>
      <c r="Z977" s="99"/>
      <c r="AA977" s="99">
        <v>419962</v>
      </c>
      <c r="AB977" s="99">
        <v>419962</v>
      </c>
      <c r="AC977">
        <f t="shared" si="30"/>
        <v>1000</v>
      </c>
      <c r="AD977" t="str">
        <f t="shared" si="31"/>
        <v>303</v>
      </c>
    </row>
    <row r="978" spans="1:30" hidden="1" x14ac:dyDescent="0.25">
      <c r="A978" s="97" t="s">
        <v>626</v>
      </c>
      <c r="B978" s="97" t="s">
        <v>627</v>
      </c>
      <c r="C978" s="97" t="s">
        <v>140</v>
      </c>
      <c r="D978" s="97">
        <v>14101</v>
      </c>
      <c r="E978" s="97" t="s">
        <v>122</v>
      </c>
      <c r="F978" s="98">
        <v>15</v>
      </c>
      <c r="G978" s="98" t="s">
        <v>142</v>
      </c>
      <c r="H978" s="97">
        <v>19</v>
      </c>
      <c r="I978" s="97" t="s">
        <v>124</v>
      </c>
      <c r="J978" s="97" t="s">
        <v>125</v>
      </c>
      <c r="K978" s="97" t="s">
        <v>628</v>
      </c>
      <c r="L978" s="97"/>
      <c r="M978" s="97"/>
      <c r="N978" s="97" t="s">
        <v>629</v>
      </c>
      <c r="O978" s="97" t="s">
        <v>630</v>
      </c>
      <c r="P978" s="97" t="s">
        <v>147</v>
      </c>
      <c r="Q978" s="97" t="s">
        <v>154</v>
      </c>
      <c r="R978" s="97" t="s">
        <v>131</v>
      </c>
      <c r="S978" s="97" t="s">
        <v>149</v>
      </c>
      <c r="T978" s="97" t="s">
        <v>150</v>
      </c>
      <c r="U978" s="97" t="s">
        <v>134</v>
      </c>
      <c r="V978" s="97" t="s">
        <v>135</v>
      </c>
      <c r="W978" s="97" t="s">
        <v>136</v>
      </c>
      <c r="X978" s="97"/>
      <c r="Y978" s="99"/>
      <c r="Z978" s="99"/>
      <c r="AA978" s="99">
        <v>138587.46</v>
      </c>
      <c r="AB978" s="99">
        <v>138587.46</v>
      </c>
      <c r="AC978">
        <f t="shared" si="30"/>
        <v>1000</v>
      </c>
      <c r="AD978" t="str">
        <f t="shared" si="31"/>
        <v>303</v>
      </c>
    </row>
    <row r="979" spans="1:30" hidden="1" x14ac:dyDescent="0.25">
      <c r="A979" s="97" t="s">
        <v>626</v>
      </c>
      <c r="B979" s="97" t="s">
        <v>627</v>
      </c>
      <c r="C979" s="97" t="s">
        <v>140</v>
      </c>
      <c r="D979" s="97">
        <v>14103</v>
      </c>
      <c r="E979" s="97" t="s">
        <v>122</v>
      </c>
      <c r="F979" s="98">
        <v>15</v>
      </c>
      <c r="G979" s="98" t="s">
        <v>142</v>
      </c>
      <c r="H979" s="97">
        <v>19</v>
      </c>
      <c r="I979" s="97" t="s">
        <v>124</v>
      </c>
      <c r="J979" s="97" t="s">
        <v>125</v>
      </c>
      <c r="K979" s="97" t="s">
        <v>628</v>
      </c>
      <c r="L979" s="97"/>
      <c r="M979" s="97"/>
      <c r="N979" s="97" t="s">
        <v>629</v>
      </c>
      <c r="O979" s="97" t="s">
        <v>630</v>
      </c>
      <c r="P979" s="97" t="s">
        <v>147</v>
      </c>
      <c r="Q979" s="97" t="s">
        <v>155</v>
      </c>
      <c r="R979" s="97" t="s">
        <v>131</v>
      </c>
      <c r="S979" s="97" t="s">
        <v>149</v>
      </c>
      <c r="T979" s="97" t="s">
        <v>150</v>
      </c>
      <c r="U979" s="97" t="s">
        <v>134</v>
      </c>
      <c r="V979" s="97" t="s">
        <v>135</v>
      </c>
      <c r="W979" s="97" t="s">
        <v>136</v>
      </c>
      <c r="X979" s="97"/>
      <c r="Y979" s="99"/>
      <c r="Z979" s="99"/>
      <c r="AA979" s="99">
        <v>56694.869999999995</v>
      </c>
      <c r="AB979" s="99">
        <v>56694.87</v>
      </c>
      <c r="AC979">
        <f t="shared" si="30"/>
        <v>1000</v>
      </c>
      <c r="AD979" t="str">
        <f t="shared" si="31"/>
        <v>303</v>
      </c>
    </row>
    <row r="980" spans="1:30" hidden="1" x14ac:dyDescent="0.25">
      <c r="A980" s="97" t="s">
        <v>626</v>
      </c>
      <c r="B980" s="97" t="s">
        <v>627</v>
      </c>
      <c r="C980" s="97" t="s">
        <v>140</v>
      </c>
      <c r="D980" s="97">
        <v>14201</v>
      </c>
      <c r="E980" s="97" t="s">
        <v>122</v>
      </c>
      <c r="F980" s="98">
        <v>15</v>
      </c>
      <c r="G980" s="98" t="s">
        <v>142</v>
      </c>
      <c r="H980" s="97">
        <v>19</v>
      </c>
      <c r="I980" s="97" t="s">
        <v>124</v>
      </c>
      <c r="J980" s="97" t="s">
        <v>125</v>
      </c>
      <c r="K980" s="97" t="s">
        <v>628</v>
      </c>
      <c r="L980" s="97"/>
      <c r="M980" s="97"/>
      <c r="N980" s="97" t="s">
        <v>629</v>
      </c>
      <c r="O980" s="97" t="s">
        <v>630</v>
      </c>
      <c r="P980" s="97" t="s">
        <v>147</v>
      </c>
      <c r="Q980" s="97" t="s">
        <v>156</v>
      </c>
      <c r="R980" s="97" t="s">
        <v>131</v>
      </c>
      <c r="S980" s="97" t="s">
        <v>149</v>
      </c>
      <c r="T980" s="97" t="s">
        <v>150</v>
      </c>
      <c r="U980" s="97" t="s">
        <v>134</v>
      </c>
      <c r="V980" s="97" t="s">
        <v>135</v>
      </c>
      <c r="W980" s="97" t="s">
        <v>136</v>
      </c>
      <c r="X980" s="97"/>
      <c r="Y980" s="99"/>
      <c r="Z980" s="99"/>
      <c r="AA980" s="99">
        <v>125988.6</v>
      </c>
      <c r="AB980" s="99">
        <v>125988.6</v>
      </c>
      <c r="AC980">
        <f t="shared" si="30"/>
        <v>1000</v>
      </c>
      <c r="AD980" t="str">
        <f t="shared" si="31"/>
        <v>303</v>
      </c>
    </row>
    <row r="981" spans="1:30" hidden="1" x14ac:dyDescent="0.25">
      <c r="A981" t="s">
        <v>626</v>
      </c>
      <c r="B981" t="s">
        <v>627</v>
      </c>
      <c r="C981" t="s">
        <v>470</v>
      </c>
      <c r="D981" t="s">
        <v>186</v>
      </c>
      <c r="E981" t="s">
        <v>122</v>
      </c>
      <c r="F981" t="s">
        <v>159</v>
      </c>
      <c r="G981" t="s">
        <v>160</v>
      </c>
      <c r="H981" t="s">
        <v>143</v>
      </c>
      <c r="I981" t="s">
        <v>124</v>
      </c>
      <c r="J981" t="s">
        <v>125</v>
      </c>
      <c r="K981" t="s">
        <v>631</v>
      </c>
      <c r="N981" t="s">
        <v>629</v>
      </c>
      <c r="O981" t="s">
        <v>630</v>
      </c>
      <c r="P981" t="s">
        <v>472</v>
      </c>
      <c r="Q981" t="s">
        <v>188</v>
      </c>
      <c r="R981" t="s">
        <v>131</v>
      </c>
      <c r="S981" t="s">
        <v>164</v>
      </c>
      <c r="T981" t="s">
        <v>165</v>
      </c>
      <c r="U981" t="s">
        <v>151</v>
      </c>
      <c r="V981" t="s">
        <v>135</v>
      </c>
      <c r="W981" t="s">
        <v>136</v>
      </c>
      <c r="X981" t="s">
        <v>632</v>
      </c>
      <c r="Y981" s="94">
        <v>8285</v>
      </c>
      <c r="Z981" s="94">
        <v>5227.1733333333332</v>
      </c>
      <c r="AA981" s="94">
        <v>5384</v>
      </c>
      <c r="AB981" s="94">
        <v>5384</v>
      </c>
      <c r="AC981">
        <f t="shared" si="30"/>
        <v>2000</v>
      </c>
      <c r="AD981" t="str">
        <f t="shared" si="31"/>
        <v>303</v>
      </c>
    </row>
    <row r="982" spans="1:30" hidden="1" x14ac:dyDescent="0.25">
      <c r="A982" t="s">
        <v>626</v>
      </c>
      <c r="B982" t="s">
        <v>627</v>
      </c>
      <c r="C982" t="s">
        <v>470</v>
      </c>
      <c r="D982" t="s">
        <v>192</v>
      </c>
      <c r="E982" t="s">
        <v>122</v>
      </c>
      <c r="F982" t="s">
        <v>159</v>
      </c>
      <c r="G982" t="s">
        <v>160</v>
      </c>
      <c r="H982" t="s">
        <v>143</v>
      </c>
      <c r="I982" t="s">
        <v>124</v>
      </c>
      <c r="J982" t="s">
        <v>125</v>
      </c>
      <c r="K982" t="s">
        <v>631</v>
      </c>
      <c r="N982" t="s">
        <v>629</v>
      </c>
      <c r="O982" t="s">
        <v>630</v>
      </c>
      <c r="P982" t="s">
        <v>472</v>
      </c>
      <c r="Q982" t="s">
        <v>193</v>
      </c>
      <c r="R982" t="s">
        <v>131</v>
      </c>
      <c r="S982" t="s">
        <v>164</v>
      </c>
      <c r="T982" t="s">
        <v>165</v>
      </c>
      <c r="U982" t="s">
        <v>151</v>
      </c>
      <c r="V982" t="s">
        <v>135</v>
      </c>
      <c r="W982" t="s">
        <v>136</v>
      </c>
      <c r="X982" t="s">
        <v>632</v>
      </c>
      <c r="Y982" s="94">
        <v>3131</v>
      </c>
      <c r="Z982" s="94">
        <v>1671.56</v>
      </c>
      <c r="AA982" s="94">
        <v>1721.71</v>
      </c>
      <c r="AB982" s="94">
        <v>1721.71</v>
      </c>
      <c r="AC982">
        <f t="shared" si="30"/>
        <v>2000</v>
      </c>
      <c r="AD982" t="str">
        <f t="shared" si="31"/>
        <v>303</v>
      </c>
    </row>
    <row r="983" spans="1:30" hidden="1" x14ac:dyDescent="0.25">
      <c r="A983" t="s">
        <v>626</v>
      </c>
      <c r="B983" t="s">
        <v>627</v>
      </c>
      <c r="C983" t="s">
        <v>470</v>
      </c>
      <c r="D983" t="s">
        <v>198</v>
      </c>
      <c r="E983" t="s">
        <v>122</v>
      </c>
      <c r="F983" t="s">
        <v>159</v>
      </c>
      <c r="G983" t="s">
        <v>160</v>
      </c>
      <c r="H983" t="s">
        <v>143</v>
      </c>
      <c r="I983" t="s">
        <v>124</v>
      </c>
      <c r="J983" t="s">
        <v>125</v>
      </c>
      <c r="K983" t="s">
        <v>631</v>
      </c>
      <c r="N983" t="s">
        <v>629</v>
      </c>
      <c r="O983" t="s">
        <v>630</v>
      </c>
      <c r="P983" t="s">
        <v>472</v>
      </c>
      <c r="Q983" t="s">
        <v>199</v>
      </c>
      <c r="R983" t="s">
        <v>131</v>
      </c>
      <c r="S983" t="s">
        <v>164</v>
      </c>
      <c r="T983" t="s">
        <v>165</v>
      </c>
      <c r="U983" t="s">
        <v>151</v>
      </c>
      <c r="V983" t="s">
        <v>135</v>
      </c>
      <c r="W983" t="s">
        <v>136</v>
      </c>
      <c r="X983" t="s">
        <v>632</v>
      </c>
      <c r="Y983" s="94">
        <v>1437</v>
      </c>
      <c r="Z983" s="94">
        <v>1193.7533333333336</v>
      </c>
      <c r="AA983" s="94">
        <v>1229.56</v>
      </c>
      <c r="AB983" s="94">
        <v>1229.56</v>
      </c>
      <c r="AC983">
        <f t="shared" si="30"/>
        <v>2000</v>
      </c>
      <c r="AD983" t="str">
        <f t="shared" si="31"/>
        <v>303</v>
      </c>
    </row>
    <row r="984" spans="1:30" hidden="1" x14ac:dyDescent="0.25">
      <c r="A984" t="s">
        <v>626</v>
      </c>
      <c r="B984" t="s">
        <v>627</v>
      </c>
      <c r="C984" t="s">
        <v>470</v>
      </c>
      <c r="D984" t="s">
        <v>206</v>
      </c>
      <c r="E984" t="s">
        <v>122</v>
      </c>
      <c r="F984" t="s">
        <v>159</v>
      </c>
      <c r="G984" t="s">
        <v>160</v>
      </c>
      <c r="H984" t="s">
        <v>143</v>
      </c>
      <c r="I984" t="s">
        <v>124</v>
      </c>
      <c r="J984" t="s">
        <v>125</v>
      </c>
      <c r="K984" t="s">
        <v>631</v>
      </c>
      <c r="N984" t="s">
        <v>629</v>
      </c>
      <c r="O984" t="s">
        <v>630</v>
      </c>
      <c r="P984" t="s">
        <v>472</v>
      </c>
      <c r="Q984" t="s">
        <v>207</v>
      </c>
      <c r="R984" t="s">
        <v>131</v>
      </c>
      <c r="S984" t="s">
        <v>164</v>
      </c>
      <c r="T984" t="s">
        <v>165</v>
      </c>
      <c r="U984" t="s">
        <v>151</v>
      </c>
      <c r="V984" t="s">
        <v>135</v>
      </c>
      <c r="W984" t="s">
        <v>136</v>
      </c>
      <c r="X984" t="s">
        <v>632</v>
      </c>
      <c r="Y984" s="94">
        <v>1302</v>
      </c>
      <c r="Z984" s="94">
        <v>0</v>
      </c>
      <c r="AA984" s="94">
        <v>0</v>
      </c>
      <c r="AB984" s="94">
        <v>0</v>
      </c>
      <c r="AC984">
        <f t="shared" si="30"/>
        <v>2000</v>
      </c>
      <c r="AD984" t="str">
        <f t="shared" si="31"/>
        <v>303</v>
      </c>
    </row>
    <row r="985" spans="1:30" hidden="1" x14ac:dyDescent="0.25">
      <c r="A985" t="s">
        <v>626</v>
      </c>
      <c r="B985" t="s">
        <v>627</v>
      </c>
      <c r="C985" t="s">
        <v>470</v>
      </c>
      <c r="D985" t="s">
        <v>214</v>
      </c>
      <c r="E985" t="s">
        <v>122</v>
      </c>
      <c r="F985" t="s">
        <v>159</v>
      </c>
      <c r="G985" t="s">
        <v>160</v>
      </c>
      <c r="H985" t="s">
        <v>143</v>
      </c>
      <c r="I985" t="s">
        <v>124</v>
      </c>
      <c r="J985" t="s">
        <v>125</v>
      </c>
      <c r="K985" t="s">
        <v>631</v>
      </c>
      <c r="N985" t="s">
        <v>629</v>
      </c>
      <c r="O985" t="s">
        <v>630</v>
      </c>
      <c r="P985" t="s">
        <v>472</v>
      </c>
      <c r="Q985" t="s">
        <v>215</v>
      </c>
      <c r="R985" t="s">
        <v>131</v>
      </c>
      <c r="S985" t="s">
        <v>164</v>
      </c>
      <c r="T985" t="s">
        <v>165</v>
      </c>
      <c r="U985" t="s">
        <v>151</v>
      </c>
      <c r="V985" t="s">
        <v>135</v>
      </c>
      <c r="W985" t="s">
        <v>136</v>
      </c>
      <c r="X985" t="s">
        <v>632</v>
      </c>
      <c r="Y985" s="94">
        <v>28440</v>
      </c>
      <c r="Z985" s="94">
        <v>28016</v>
      </c>
      <c r="AA985" s="94">
        <v>28856.400000000001</v>
      </c>
      <c r="AB985" s="94">
        <v>28856.400000000001</v>
      </c>
      <c r="AC985">
        <f t="shared" si="30"/>
        <v>2000</v>
      </c>
      <c r="AD985" t="str">
        <f t="shared" si="31"/>
        <v>303</v>
      </c>
    </row>
    <row r="986" spans="1:30" hidden="1" x14ac:dyDescent="0.25">
      <c r="A986" t="s">
        <v>626</v>
      </c>
      <c r="B986" t="s">
        <v>627</v>
      </c>
      <c r="C986" t="s">
        <v>470</v>
      </c>
      <c r="D986" t="s">
        <v>158</v>
      </c>
      <c r="E986" t="s">
        <v>122</v>
      </c>
      <c r="F986" t="s">
        <v>159</v>
      </c>
      <c r="G986" t="s">
        <v>160</v>
      </c>
      <c r="H986" t="s">
        <v>143</v>
      </c>
      <c r="I986" t="s">
        <v>124</v>
      </c>
      <c r="J986" t="s">
        <v>125</v>
      </c>
      <c r="K986" t="s">
        <v>631</v>
      </c>
      <c r="N986" t="s">
        <v>629</v>
      </c>
      <c r="O986" t="s">
        <v>630</v>
      </c>
      <c r="P986" t="s">
        <v>472</v>
      </c>
      <c r="Q986" t="s">
        <v>163</v>
      </c>
      <c r="R986" t="s">
        <v>131</v>
      </c>
      <c r="S986" t="s">
        <v>164</v>
      </c>
      <c r="T986" t="s">
        <v>165</v>
      </c>
      <c r="U986" t="s">
        <v>151</v>
      </c>
      <c r="V986" t="s">
        <v>135</v>
      </c>
      <c r="W986" t="s">
        <v>136</v>
      </c>
      <c r="X986" t="s">
        <v>632</v>
      </c>
      <c r="Y986" s="94">
        <v>715.44</v>
      </c>
      <c r="Z986" s="94">
        <v>0</v>
      </c>
      <c r="AA986" s="94">
        <v>0</v>
      </c>
      <c r="AB986" s="94">
        <v>0</v>
      </c>
      <c r="AC986">
        <f t="shared" si="30"/>
        <v>3000</v>
      </c>
      <c r="AD986" t="str">
        <f t="shared" si="31"/>
        <v>303</v>
      </c>
    </row>
    <row r="987" spans="1:30" hidden="1" x14ac:dyDescent="0.25">
      <c r="A987" t="s">
        <v>626</v>
      </c>
      <c r="B987" t="s">
        <v>627</v>
      </c>
      <c r="C987" t="s">
        <v>470</v>
      </c>
      <c r="D987" t="s">
        <v>242</v>
      </c>
      <c r="E987" t="s">
        <v>122</v>
      </c>
      <c r="F987" t="s">
        <v>159</v>
      </c>
      <c r="G987" t="s">
        <v>160</v>
      </c>
      <c r="H987" t="s">
        <v>143</v>
      </c>
      <c r="I987" t="s">
        <v>124</v>
      </c>
      <c r="J987" t="s">
        <v>125</v>
      </c>
      <c r="K987" t="s">
        <v>631</v>
      </c>
      <c r="N987" t="s">
        <v>629</v>
      </c>
      <c r="O987" t="s">
        <v>630</v>
      </c>
      <c r="P987" t="s">
        <v>472</v>
      </c>
      <c r="Q987" t="s">
        <v>243</v>
      </c>
      <c r="R987" t="s">
        <v>131</v>
      </c>
      <c r="S987" t="s">
        <v>164</v>
      </c>
      <c r="T987" t="s">
        <v>165</v>
      </c>
      <c r="U987" t="s">
        <v>151</v>
      </c>
      <c r="V987" t="s">
        <v>135</v>
      </c>
      <c r="W987" t="s">
        <v>136</v>
      </c>
      <c r="X987" t="s">
        <v>632</v>
      </c>
      <c r="Y987" s="94">
        <v>2915</v>
      </c>
      <c r="Z987" s="94">
        <v>0</v>
      </c>
      <c r="AA987" s="94">
        <v>0</v>
      </c>
      <c r="AB987" s="94">
        <v>0</v>
      </c>
      <c r="AC987">
        <f t="shared" si="30"/>
        <v>3000</v>
      </c>
      <c r="AD987" t="str">
        <f t="shared" si="31"/>
        <v>303</v>
      </c>
    </row>
    <row r="988" spans="1:30" hidden="1" x14ac:dyDescent="0.25">
      <c r="A988" t="s">
        <v>626</v>
      </c>
      <c r="B988" t="s">
        <v>627</v>
      </c>
      <c r="C988" t="s">
        <v>470</v>
      </c>
      <c r="D988" t="s">
        <v>291</v>
      </c>
      <c r="E988" t="s">
        <v>122</v>
      </c>
      <c r="F988" t="s">
        <v>159</v>
      </c>
      <c r="G988" t="s">
        <v>160</v>
      </c>
      <c r="H988" t="s">
        <v>143</v>
      </c>
      <c r="I988" t="s">
        <v>124</v>
      </c>
      <c r="J988" t="s">
        <v>125</v>
      </c>
      <c r="K988" t="s">
        <v>631</v>
      </c>
      <c r="N988" t="s">
        <v>629</v>
      </c>
      <c r="O988" t="s">
        <v>630</v>
      </c>
      <c r="P988" t="s">
        <v>472</v>
      </c>
      <c r="Q988" t="s">
        <v>169</v>
      </c>
      <c r="R988" t="s">
        <v>131</v>
      </c>
      <c r="S988" t="s">
        <v>164</v>
      </c>
      <c r="T988" t="s">
        <v>165</v>
      </c>
      <c r="U988" t="s">
        <v>151</v>
      </c>
      <c r="V988" t="s">
        <v>135</v>
      </c>
      <c r="W988" t="s">
        <v>136</v>
      </c>
      <c r="X988" t="s">
        <v>632</v>
      </c>
      <c r="Y988" s="94">
        <v>1904</v>
      </c>
      <c r="Z988" s="94">
        <v>0</v>
      </c>
      <c r="AA988" s="94">
        <v>0</v>
      </c>
      <c r="AB988" s="94">
        <v>0</v>
      </c>
      <c r="AC988">
        <f t="shared" si="30"/>
        <v>3000</v>
      </c>
      <c r="AD988" t="str">
        <f t="shared" si="31"/>
        <v>303</v>
      </c>
    </row>
    <row r="989" spans="1:30" hidden="1" x14ac:dyDescent="0.25">
      <c r="A989" t="s">
        <v>626</v>
      </c>
      <c r="B989" t="s">
        <v>627</v>
      </c>
      <c r="C989" t="s">
        <v>470</v>
      </c>
      <c r="D989" t="s">
        <v>272</v>
      </c>
      <c r="E989" t="s">
        <v>122</v>
      </c>
      <c r="F989" t="s">
        <v>159</v>
      </c>
      <c r="G989" t="s">
        <v>160</v>
      </c>
      <c r="H989" t="s">
        <v>143</v>
      </c>
      <c r="I989" t="s">
        <v>124</v>
      </c>
      <c r="J989" t="s">
        <v>125</v>
      </c>
      <c r="K989" t="s">
        <v>631</v>
      </c>
      <c r="N989" t="s">
        <v>629</v>
      </c>
      <c r="O989" t="s">
        <v>630</v>
      </c>
      <c r="P989" t="s">
        <v>472</v>
      </c>
      <c r="Q989" t="s">
        <v>273</v>
      </c>
      <c r="R989" t="s">
        <v>131</v>
      </c>
      <c r="S989" t="s">
        <v>164</v>
      </c>
      <c r="T989" t="s">
        <v>165</v>
      </c>
      <c r="U989" t="s">
        <v>151</v>
      </c>
      <c r="V989" t="s">
        <v>135</v>
      </c>
      <c r="W989" t="s">
        <v>136</v>
      </c>
      <c r="X989" t="s">
        <v>632</v>
      </c>
      <c r="Y989" s="94">
        <v>31067</v>
      </c>
      <c r="Z989" s="94">
        <v>29100</v>
      </c>
      <c r="AA989" s="94">
        <v>29973.07</v>
      </c>
      <c r="AB989" s="94">
        <v>29973.07</v>
      </c>
      <c r="AC989">
        <f t="shared" si="30"/>
        <v>3000</v>
      </c>
      <c r="AD989" t="str">
        <f t="shared" si="31"/>
        <v>303</v>
      </c>
    </row>
    <row r="990" spans="1:30" hidden="1" x14ac:dyDescent="0.25">
      <c r="A990" s="97" t="s">
        <v>626</v>
      </c>
      <c r="B990" s="97" t="s">
        <v>627</v>
      </c>
      <c r="C990" s="97" t="s">
        <v>140</v>
      </c>
      <c r="D990" s="97">
        <v>14301</v>
      </c>
      <c r="E990" s="97" t="s">
        <v>122</v>
      </c>
      <c r="F990" s="98">
        <v>15</v>
      </c>
      <c r="G990" s="98" t="s">
        <v>142</v>
      </c>
      <c r="H990" s="97">
        <v>19</v>
      </c>
      <c r="I990" s="97" t="s">
        <v>124</v>
      </c>
      <c r="J990" s="97" t="s">
        <v>125</v>
      </c>
      <c r="K990" s="97" t="s">
        <v>628</v>
      </c>
      <c r="L990" s="97"/>
      <c r="M990" s="97"/>
      <c r="N990" s="97" t="s">
        <v>629</v>
      </c>
      <c r="O990" s="97" t="s">
        <v>630</v>
      </c>
      <c r="P990" s="97" t="s">
        <v>147</v>
      </c>
      <c r="Q990" s="97" t="s">
        <v>178</v>
      </c>
      <c r="R990" s="97" t="s">
        <v>131</v>
      </c>
      <c r="S990" s="97" t="s">
        <v>149</v>
      </c>
      <c r="T990" s="97" t="s">
        <v>150</v>
      </c>
      <c r="U990" s="97" t="s">
        <v>134</v>
      </c>
      <c r="V990" s="97" t="s">
        <v>135</v>
      </c>
      <c r="W990" s="97" t="s">
        <v>136</v>
      </c>
      <c r="X990" s="97"/>
      <c r="Y990" s="99"/>
      <c r="Z990" s="99"/>
      <c r="AA990" s="99">
        <v>151186.32</v>
      </c>
      <c r="AB990" s="99">
        <v>151186.32</v>
      </c>
      <c r="AC990">
        <f t="shared" si="30"/>
        <v>1000</v>
      </c>
      <c r="AD990" t="str">
        <f t="shared" si="31"/>
        <v>303</v>
      </c>
    </row>
    <row r="991" spans="1:30" hidden="1" x14ac:dyDescent="0.25">
      <c r="A991" s="97" t="s">
        <v>633</v>
      </c>
      <c r="B991" s="97" t="s">
        <v>634</v>
      </c>
      <c r="C991" s="97" t="s">
        <v>140</v>
      </c>
      <c r="D991" s="97" t="s">
        <v>141</v>
      </c>
      <c r="E991" s="97" t="s">
        <v>122</v>
      </c>
      <c r="F991" s="98">
        <v>15</v>
      </c>
      <c r="G991" s="98" t="s">
        <v>142</v>
      </c>
      <c r="H991" s="97" t="s">
        <v>143</v>
      </c>
      <c r="I991" s="97" t="s">
        <v>124</v>
      </c>
      <c r="J991" s="97" t="s">
        <v>125</v>
      </c>
      <c r="K991" s="97" t="s">
        <v>635</v>
      </c>
      <c r="L991" s="97"/>
      <c r="M991" s="97"/>
      <c r="N991" s="97" t="s">
        <v>636</v>
      </c>
      <c r="O991" s="97" t="s">
        <v>637</v>
      </c>
      <c r="P991" s="97" t="s">
        <v>147</v>
      </c>
      <c r="Q991" s="97" t="s">
        <v>148</v>
      </c>
      <c r="R991" s="97" t="s">
        <v>131</v>
      </c>
      <c r="S991" s="97" t="s">
        <v>149</v>
      </c>
      <c r="T991" s="97" t="s">
        <v>150</v>
      </c>
      <c r="U991" s="97" t="s">
        <v>151</v>
      </c>
      <c r="V991" s="97" t="s">
        <v>135</v>
      </c>
      <c r="W991" s="97" t="s">
        <v>136</v>
      </c>
      <c r="X991" s="97"/>
      <c r="Y991" s="99"/>
      <c r="Z991" s="99"/>
      <c r="AA991" s="99">
        <v>5517972</v>
      </c>
      <c r="AB991" s="99">
        <v>5517972</v>
      </c>
      <c r="AC991">
        <f t="shared" si="30"/>
        <v>1000</v>
      </c>
      <c r="AD991" t="str">
        <f t="shared" si="31"/>
        <v>303</v>
      </c>
    </row>
    <row r="992" spans="1:30" hidden="1" x14ac:dyDescent="0.25">
      <c r="A992" s="97" t="s">
        <v>633</v>
      </c>
      <c r="B992" s="97" t="s">
        <v>634</v>
      </c>
      <c r="C992" s="97" t="s">
        <v>140</v>
      </c>
      <c r="D992" s="97">
        <v>12101</v>
      </c>
      <c r="E992" s="97" t="s">
        <v>122</v>
      </c>
      <c r="F992" s="98">
        <v>15</v>
      </c>
      <c r="G992" s="98" t="s">
        <v>142</v>
      </c>
      <c r="H992" s="97">
        <v>19</v>
      </c>
      <c r="I992" s="97" t="s">
        <v>124</v>
      </c>
      <c r="J992" s="97" t="s">
        <v>125</v>
      </c>
      <c r="K992" s="97" t="s">
        <v>635</v>
      </c>
      <c r="L992" s="97"/>
      <c r="M992" s="97"/>
      <c r="N992" s="97" t="s">
        <v>636</v>
      </c>
      <c r="O992" s="97" t="s">
        <v>637</v>
      </c>
      <c r="P992" s="97" t="s">
        <v>147</v>
      </c>
      <c r="Q992" s="97" t="s">
        <v>182</v>
      </c>
      <c r="R992" s="97" t="s">
        <v>131</v>
      </c>
      <c r="S992" s="97" t="s">
        <v>149</v>
      </c>
      <c r="T992" s="97" t="s">
        <v>150</v>
      </c>
      <c r="U992" s="97" t="s">
        <v>134</v>
      </c>
      <c r="V992" s="97" t="s">
        <v>135</v>
      </c>
      <c r="W992" s="97" t="s">
        <v>136</v>
      </c>
      <c r="X992" s="97"/>
      <c r="Y992" s="99"/>
      <c r="Z992" s="99"/>
      <c r="AA992" s="99">
        <v>1006226</v>
      </c>
      <c r="AB992" s="99">
        <v>1006226</v>
      </c>
      <c r="AC992">
        <f t="shared" si="30"/>
        <v>1000</v>
      </c>
      <c r="AD992" t="str">
        <f t="shared" si="31"/>
        <v>303</v>
      </c>
    </row>
    <row r="993" spans="1:30" hidden="1" x14ac:dyDescent="0.25">
      <c r="A993" s="97" t="s">
        <v>633</v>
      </c>
      <c r="B993" s="97" t="s">
        <v>634</v>
      </c>
      <c r="C993" s="97" t="s">
        <v>140</v>
      </c>
      <c r="D993" s="97">
        <v>13201</v>
      </c>
      <c r="E993" s="97" t="s">
        <v>122</v>
      </c>
      <c r="F993" s="98">
        <v>15</v>
      </c>
      <c r="G993" s="98" t="s">
        <v>142</v>
      </c>
      <c r="H993" s="97">
        <v>19</v>
      </c>
      <c r="I993" s="97" t="s">
        <v>124</v>
      </c>
      <c r="J993" s="97" t="s">
        <v>125</v>
      </c>
      <c r="K993" s="97" t="s">
        <v>635</v>
      </c>
      <c r="L993" s="97"/>
      <c r="M993" s="97"/>
      <c r="N993" s="97" t="s">
        <v>636</v>
      </c>
      <c r="O993" s="97" t="s">
        <v>637</v>
      </c>
      <c r="P993" s="97" t="s">
        <v>147</v>
      </c>
      <c r="Q993" s="97" t="s">
        <v>152</v>
      </c>
      <c r="R993" s="97" t="s">
        <v>131</v>
      </c>
      <c r="S993" s="97" t="s">
        <v>149</v>
      </c>
      <c r="T993" s="97" t="s">
        <v>150</v>
      </c>
      <c r="U993" s="97" t="s">
        <v>134</v>
      </c>
      <c r="V993" s="97" t="s">
        <v>135</v>
      </c>
      <c r="W993" s="97" t="s">
        <v>136</v>
      </c>
      <c r="X993" s="97"/>
      <c r="Y993" s="99"/>
      <c r="Z993" s="99"/>
      <c r="AA993" s="99">
        <v>229915.5</v>
      </c>
      <c r="AB993" s="99">
        <v>229915.5</v>
      </c>
      <c r="AC993">
        <f t="shared" si="30"/>
        <v>1000</v>
      </c>
      <c r="AD993" t="str">
        <f t="shared" si="31"/>
        <v>303</v>
      </c>
    </row>
    <row r="994" spans="1:30" hidden="1" x14ac:dyDescent="0.25">
      <c r="A994" s="97" t="s">
        <v>633</v>
      </c>
      <c r="B994" s="97" t="s">
        <v>634</v>
      </c>
      <c r="C994" s="97" t="s">
        <v>140</v>
      </c>
      <c r="D994" s="97">
        <v>13203</v>
      </c>
      <c r="E994" s="97" t="s">
        <v>122</v>
      </c>
      <c r="F994" s="98">
        <v>15</v>
      </c>
      <c r="G994" s="98" t="s">
        <v>142</v>
      </c>
      <c r="H994" s="97">
        <v>19</v>
      </c>
      <c r="I994" s="97" t="s">
        <v>124</v>
      </c>
      <c r="J994" s="97" t="s">
        <v>125</v>
      </c>
      <c r="K994" s="97" t="s">
        <v>635</v>
      </c>
      <c r="L994" s="97"/>
      <c r="M994" s="97"/>
      <c r="N994" s="97" t="s">
        <v>636</v>
      </c>
      <c r="O994" s="97" t="s">
        <v>637</v>
      </c>
      <c r="P994" s="97" t="s">
        <v>147</v>
      </c>
      <c r="Q994" s="97" t="s">
        <v>153</v>
      </c>
      <c r="R994" s="97" t="s">
        <v>131</v>
      </c>
      <c r="S994" s="97" t="s">
        <v>149</v>
      </c>
      <c r="T994" s="97" t="s">
        <v>150</v>
      </c>
      <c r="U994" s="97" t="s">
        <v>134</v>
      </c>
      <c r="V994" s="97" t="s">
        <v>135</v>
      </c>
      <c r="W994" s="97" t="s">
        <v>136</v>
      </c>
      <c r="X994" s="97"/>
      <c r="Y994" s="99"/>
      <c r="Z994" s="99"/>
      <c r="AA994" s="99">
        <v>919662</v>
      </c>
      <c r="AB994" s="99">
        <v>919662</v>
      </c>
      <c r="AC994">
        <f t="shared" si="30"/>
        <v>1000</v>
      </c>
      <c r="AD994" t="str">
        <f t="shared" si="31"/>
        <v>303</v>
      </c>
    </row>
    <row r="995" spans="1:30" hidden="1" x14ac:dyDescent="0.25">
      <c r="A995" s="97" t="s">
        <v>633</v>
      </c>
      <c r="B995" s="97" t="s">
        <v>634</v>
      </c>
      <c r="C995" s="97" t="s">
        <v>140</v>
      </c>
      <c r="D995" s="97">
        <v>14101</v>
      </c>
      <c r="E995" s="97" t="s">
        <v>122</v>
      </c>
      <c r="F995" s="98">
        <v>15</v>
      </c>
      <c r="G995" s="98" t="s">
        <v>142</v>
      </c>
      <c r="H995" s="97">
        <v>19</v>
      </c>
      <c r="I995" s="97" t="s">
        <v>124</v>
      </c>
      <c r="J995" s="97" t="s">
        <v>125</v>
      </c>
      <c r="K995" s="97" t="s">
        <v>635</v>
      </c>
      <c r="L995" s="97"/>
      <c r="M995" s="97"/>
      <c r="N995" s="97" t="s">
        <v>636</v>
      </c>
      <c r="O995" s="97" t="s">
        <v>637</v>
      </c>
      <c r="P995" s="97" t="s">
        <v>147</v>
      </c>
      <c r="Q995" s="97" t="s">
        <v>154</v>
      </c>
      <c r="R995" s="97" t="s">
        <v>131</v>
      </c>
      <c r="S995" s="97" t="s">
        <v>149</v>
      </c>
      <c r="T995" s="97" t="s">
        <v>150</v>
      </c>
      <c r="U995" s="97" t="s">
        <v>134</v>
      </c>
      <c r="V995" s="97" t="s">
        <v>135</v>
      </c>
      <c r="W995" s="97" t="s">
        <v>136</v>
      </c>
      <c r="X995" s="97"/>
      <c r="Y995" s="99"/>
      <c r="Z995" s="99"/>
      <c r="AA995" s="99">
        <v>303488.46000000002</v>
      </c>
      <c r="AB995" s="99">
        <v>303488.46000000002</v>
      </c>
      <c r="AC995">
        <f t="shared" si="30"/>
        <v>1000</v>
      </c>
      <c r="AD995" t="str">
        <f t="shared" si="31"/>
        <v>303</v>
      </c>
    </row>
    <row r="996" spans="1:30" hidden="1" x14ac:dyDescent="0.25">
      <c r="A996" s="97" t="s">
        <v>633</v>
      </c>
      <c r="B996" s="97" t="s">
        <v>634</v>
      </c>
      <c r="C996" s="97" t="s">
        <v>140</v>
      </c>
      <c r="D996" s="97">
        <v>14103</v>
      </c>
      <c r="E996" s="97" t="s">
        <v>122</v>
      </c>
      <c r="F996" s="98">
        <v>15</v>
      </c>
      <c r="G996" s="98" t="s">
        <v>142</v>
      </c>
      <c r="H996" s="97">
        <v>19</v>
      </c>
      <c r="I996" s="97" t="s">
        <v>124</v>
      </c>
      <c r="J996" s="97" t="s">
        <v>125</v>
      </c>
      <c r="K996" s="97" t="s">
        <v>635</v>
      </c>
      <c r="L996" s="97"/>
      <c r="M996" s="97"/>
      <c r="N996" s="97" t="s">
        <v>636</v>
      </c>
      <c r="O996" s="97" t="s">
        <v>637</v>
      </c>
      <c r="P996" s="97" t="s">
        <v>147</v>
      </c>
      <c r="Q996" s="97" t="s">
        <v>155</v>
      </c>
      <c r="R996" s="97" t="s">
        <v>131</v>
      </c>
      <c r="S996" s="97" t="s">
        <v>149</v>
      </c>
      <c r="T996" s="97" t="s">
        <v>150</v>
      </c>
      <c r="U996" s="97" t="s">
        <v>134</v>
      </c>
      <c r="V996" s="97" t="s">
        <v>135</v>
      </c>
      <c r="W996" s="97" t="s">
        <v>136</v>
      </c>
      <c r="X996" s="97"/>
      <c r="Y996" s="99"/>
      <c r="Z996" s="99"/>
      <c r="AA996" s="99">
        <v>124154.37</v>
      </c>
      <c r="AB996" s="99">
        <v>124154.37</v>
      </c>
      <c r="AC996">
        <f t="shared" si="30"/>
        <v>1000</v>
      </c>
      <c r="AD996" t="str">
        <f t="shared" si="31"/>
        <v>303</v>
      </c>
    </row>
    <row r="997" spans="1:30" hidden="1" x14ac:dyDescent="0.25">
      <c r="A997" s="97" t="s">
        <v>633</v>
      </c>
      <c r="B997" s="97" t="s">
        <v>634</v>
      </c>
      <c r="C997" s="97" t="s">
        <v>140</v>
      </c>
      <c r="D997" s="97">
        <v>14201</v>
      </c>
      <c r="E997" s="97" t="s">
        <v>122</v>
      </c>
      <c r="F997" s="98">
        <v>15</v>
      </c>
      <c r="G997" s="98" t="s">
        <v>142</v>
      </c>
      <c r="H997" s="97">
        <v>19</v>
      </c>
      <c r="I997" s="97" t="s">
        <v>124</v>
      </c>
      <c r="J997" s="97" t="s">
        <v>125</v>
      </c>
      <c r="K997" s="97" t="s">
        <v>635</v>
      </c>
      <c r="L997" s="97"/>
      <c r="M997" s="97"/>
      <c r="N997" s="97" t="s">
        <v>636</v>
      </c>
      <c r="O997" s="97" t="s">
        <v>637</v>
      </c>
      <c r="P997" s="97" t="s">
        <v>147</v>
      </c>
      <c r="Q997" s="97" t="s">
        <v>156</v>
      </c>
      <c r="R997" s="97" t="s">
        <v>131</v>
      </c>
      <c r="S997" s="97" t="s">
        <v>149</v>
      </c>
      <c r="T997" s="97" t="s">
        <v>150</v>
      </c>
      <c r="U997" s="97" t="s">
        <v>134</v>
      </c>
      <c r="V997" s="97" t="s">
        <v>135</v>
      </c>
      <c r="W997" s="97" t="s">
        <v>136</v>
      </c>
      <c r="X997" s="97"/>
      <c r="Y997" s="99"/>
      <c r="Z997" s="99"/>
      <c r="AA997" s="99">
        <v>275898.60000000003</v>
      </c>
      <c r="AB997" s="99">
        <v>275898.59999999998</v>
      </c>
      <c r="AC997">
        <f t="shared" si="30"/>
        <v>1000</v>
      </c>
      <c r="AD997" t="str">
        <f t="shared" si="31"/>
        <v>303</v>
      </c>
    </row>
    <row r="998" spans="1:30" hidden="1" x14ac:dyDescent="0.25">
      <c r="A998" t="s">
        <v>633</v>
      </c>
      <c r="B998" t="s">
        <v>634</v>
      </c>
      <c r="C998" t="s">
        <v>470</v>
      </c>
      <c r="D998" t="s">
        <v>186</v>
      </c>
      <c r="E998" t="s">
        <v>122</v>
      </c>
      <c r="F998" t="s">
        <v>159</v>
      </c>
      <c r="G998" t="s">
        <v>160</v>
      </c>
      <c r="H998" t="s">
        <v>143</v>
      </c>
      <c r="I998" t="s">
        <v>124</v>
      </c>
      <c r="J998" t="s">
        <v>125</v>
      </c>
      <c r="K998" t="s">
        <v>638</v>
      </c>
      <c r="N998" t="s">
        <v>636</v>
      </c>
      <c r="O998" t="s">
        <v>637</v>
      </c>
      <c r="P998" t="s">
        <v>472</v>
      </c>
      <c r="Q998" t="s">
        <v>188</v>
      </c>
      <c r="R998" t="s">
        <v>131</v>
      </c>
      <c r="S998" t="s">
        <v>164</v>
      </c>
      <c r="T998" t="s">
        <v>165</v>
      </c>
      <c r="U998" t="s">
        <v>151</v>
      </c>
      <c r="V998" t="s">
        <v>135</v>
      </c>
      <c r="W998" t="s">
        <v>136</v>
      </c>
      <c r="X998" t="s">
        <v>639</v>
      </c>
      <c r="Y998" s="94">
        <v>22291</v>
      </c>
      <c r="Z998" s="94">
        <v>16113.459166666666</v>
      </c>
      <c r="AA998" s="94">
        <v>19486.689999999999</v>
      </c>
      <c r="AB998" s="94">
        <v>19486.689999999999</v>
      </c>
      <c r="AC998">
        <f t="shared" si="30"/>
        <v>2000</v>
      </c>
      <c r="AD998" t="str">
        <f t="shared" si="31"/>
        <v>303</v>
      </c>
    </row>
    <row r="999" spans="1:30" hidden="1" x14ac:dyDescent="0.25">
      <c r="A999" t="s">
        <v>633</v>
      </c>
      <c r="B999" t="s">
        <v>634</v>
      </c>
      <c r="C999" t="s">
        <v>470</v>
      </c>
      <c r="D999" t="s">
        <v>192</v>
      </c>
      <c r="E999" t="s">
        <v>122</v>
      </c>
      <c r="F999" t="s">
        <v>159</v>
      </c>
      <c r="G999" t="s">
        <v>160</v>
      </c>
      <c r="H999" t="s">
        <v>143</v>
      </c>
      <c r="I999" t="s">
        <v>124</v>
      </c>
      <c r="J999" t="s">
        <v>125</v>
      </c>
      <c r="K999" t="s">
        <v>638</v>
      </c>
      <c r="N999" t="s">
        <v>636</v>
      </c>
      <c r="O999" t="s">
        <v>637</v>
      </c>
      <c r="P999" t="s">
        <v>472</v>
      </c>
      <c r="Q999" t="s">
        <v>193</v>
      </c>
      <c r="R999" t="s">
        <v>131</v>
      </c>
      <c r="S999" t="s">
        <v>164</v>
      </c>
      <c r="T999" t="s">
        <v>165</v>
      </c>
      <c r="U999" t="s">
        <v>151</v>
      </c>
      <c r="V999" t="s">
        <v>135</v>
      </c>
      <c r="W999" t="s">
        <v>136</v>
      </c>
      <c r="X999" t="s">
        <v>639</v>
      </c>
      <c r="Y999" s="94">
        <v>3876</v>
      </c>
      <c r="Z999" s="94">
        <v>1548.42</v>
      </c>
      <c r="AA999" s="94">
        <v>0</v>
      </c>
      <c r="AB999" s="94">
        <v>0</v>
      </c>
      <c r="AC999">
        <f t="shared" si="30"/>
        <v>2000</v>
      </c>
      <c r="AD999" t="str">
        <f t="shared" si="31"/>
        <v>303</v>
      </c>
    </row>
    <row r="1000" spans="1:30" hidden="1" x14ac:dyDescent="0.25">
      <c r="A1000" t="s">
        <v>633</v>
      </c>
      <c r="B1000" t="s">
        <v>634</v>
      </c>
      <c r="C1000" t="s">
        <v>470</v>
      </c>
      <c r="D1000" t="s">
        <v>198</v>
      </c>
      <c r="E1000" t="s">
        <v>122</v>
      </c>
      <c r="F1000" t="s">
        <v>159</v>
      </c>
      <c r="G1000" t="s">
        <v>160</v>
      </c>
      <c r="H1000" t="s">
        <v>143</v>
      </c>
      <c r="I1000" t="s">
        <v>124</v>
      </c>
      <c r="J1000" t="s">
        <v>125</v>
      </c>
      <c r="K1000" t="s">
        <v>638</v>
      </c>
      <c r="N1000" t="s">
        <v>636</v>
      </c>
      <c r="O1000" t="s">
        <v>637</v>
      </c>
      <c r="P1000" t="s">
        <v>472</v>
      </c>
      <c r="Q1000" t="s">
        <v>199</v>
      </c>
      <c r="R1000" t="s">
        <v>131</v>
      </c>
      <c r="S1000" t="s">
        <v>164</v>
      </c>
      <c r="T1000" t="s">
        <v>165</v>
      </c>
      <c r="U1000" t="s">
        <v>151</v>
      </c>
      <c r="V1000" t="s">
        <v>135</v>
      </c>
      <c r="W1000" t="s">
        <v>136</v>
      </c>
      <c r="X1000" t="s">
        <v>639</v>
      </c>
      <c r="Y1000" s="94">
        <v>12860</v>
      </c>
      <c r="Z1000" s="94">
        <v>8200.4500000000007</v>
      </c>
      <c r="AA1000" s="94">
        <v>8562.84</v>
      </c>
      <c r="AB1000" s="94">
        <v>8562.84</v>
      </c>
      <c r="AC1000">
        <f t="shared" si="30"/>
        <v>2000</v>
      </c>
      <c r="AD1000" t="str">
        <f t="shared" si="31"/>
        <v>303</v>
      </c>
    </row>
    <row r="1001" spans="1:30" hidden="1" x14ac:dyDescent="0.25">
      <c r="A1001" t="s">
        <v>633</v>
      </c>
      <c r="B1001" t="s">
        <v>634</v>
      </c>
      <c r="C1001" t="s">
        <v>470</v>
      </c>
      <c r="D1001" t="s">
        <v>200</v>
      </c>
      <c r="E1001" t="s">
        <v>122</v>
      </c>
      <c r="F1001" t="s">
        <v>159</v>
      </c>
      <c r="G1001" t="s">
        <v>160</v>
      </c>
      <c r="H1001" t="s">
        <v>143</v>
      </c>
      <c r="I1001" t="s">
        <v>124</v>
      </c>
      <c r="J1001" t="s">
        <v>125</v>
      </c>
      <c r="K1001" t="s">
        <v>638</v>
      </c>
      <c r="N1001" t="s">
        <v>636</v>
      </c>
      <c r="O1001" t="s">
        <v>637</v>
      </c>
      <c r="P1001" t="s">
        <v>472</v>
      </c>
      <c r="Q1001" t="s">
        <v>201</v>
      </c>
      <c r="R1001" t="s">
        <v>131</v>
      </c>
      <c r="S1001" t="s">
        <v>164</v>
      </c>
      <c r="T1001" t="s">
        <v>165</v>
      </c>
      <c r="U1001" t="s">
        <v>151</v>
      </c>
      <c r="V1001" t="s">
        <v>135</v>
      </c>
      <c r="W1001" t="s">
        <v>136</v>
      </c>
      <c r="X1001" t="s">
        <v>639</v>
      </c>
      <c r="Y1001" s="94">
        <v>12211</v>
      </c>
      <c r="Z1001" s="94">
        <v>9145.2750000000015</v>
      </c>
      <c r="AA1001" s="94">
        <v>10714.6</v>
      </c>
      <c r="AB1001" s="94">
        <v>10714.6</v>
      </c>
      <c r="AC1001">
        <f t="shared" si="30"/>
        <v>2000</v>
      </c>
      <c r="AD1001" t="str">
        <f t="shared" si="31"/>
        <v>303</v>
      </c>
    </row>
    <row r="1002" spans="1:30" hidden="1" x14ac:dyDescent="0.25">
      <c r="A1002" t="s">
        <v>633</v>
      </c>
      <c r="B1002" t="s">
        <v>634</v>
      </c>
      <c r="C1002" t="s">
        <v>470</v>
      </c>
      <c r="D1002" t="s">
        <v>214</v>
      </c>
      <c r="E1002" t="s">
        <v>122</v>
      </c>
      <c r="F1002" t="s">
        <v>159</v>
      </c>
      <c r="G1002" t="s">
        <v>160</v>
      </c>
      <c r="H1002" t="s">
        <v>143</v>
      </c>
      <c r="I1002" t="s">
        <v>124</v>
      </c>
      <c r="J1002" t="s">
        <v>125</v>
      </c>
      <c r="K1002" t="s">
        <v>638</v>
      </c>
      <c r="N1002" t="s">
        <v>636</v>
      </c>
      <c r="O1002" t="s">
        <v>637</v>
      </c>
      <c r="P1002" t="s">
        <v>472</v>
      </c>
      <c r="Q1002" t="s">
        <v>215</v>
      </c>
      <c r="R1002" t="s">
        <v>131</v>
      </c>
      <c r="S1002" t="s">
        <v>164</v>
      </c>
      <c r="T1002" t="s">
        <v>165</v>
      </c>
      <c r="U1002" t="s">
        <v>151</v>
      </c>
      <c r="V1002" t="s">
        <v>135</v>
      </c>
      <c r="W1002" t="s">
        <v>136</v>
      </c>
      <c r="X1002" t="s">
        <v>639</v>
      </c>
      <c r="Y1002" s="94">
        <v>330025</v>
      </c>
      <c r="Z1002" s="94">
        <v>515935.02000000008</v>
      </c>
      <c r="AA1002" s="94">
        <v>431413.33</v>
      </c>
      <c r="AB1002" s="94">
        <v>431413.33</v>
      </c>
      <c r="AC1002">
        <f t="shared" si="30"/>
        <v>2000</v>
      </c>
      <c r="AD1002" t="str">
        <f t="shared" si="31"/>
        <v>303</v>
      </c>
    </row>
    <row r="1003" spans="1:30" hidden="1" x14ac:dyDescent="0.25">
      <c r="A1003" t="s">
        <v>633</v>
      </c>
      <c r="B1003" t="s">
        <v>634</v>
      </c>
      <c r="C1003" t="s">
        <v>470</v>
      </c>
      <c r="D1003" t="s">
        <v>238</v>
      </c>
      <c r="E1003" t="s">
        <v>122</v>
      </c>
      <c r="F1003" t="s">
        <v>159</v>
      </c>
      <c r="G1003" t="s">
        <v>160</v>
      </c>
      <c r="H1003" t="s">
        <v>143</v>
      </c>
      <c r="I1003" t="s">
        <v>124</v>
      </c>
      <c r="J1003" t="s">
        <v>125</v>
      </c>
      <c r="K1003" t="s">
        <v>638</v>
      </c>
      <c r="N1003" t="s">
        <v>636</v>
      </c>
      <c r="O1003" t="s">
        <v>637</v>
      </c>
      <c r="P1003" t="s">
        <v>472</v>
      </c>
      <c r="Q1003" t="s">
        <v>239</v>
      </c>
      <c r="R1003" t="s">
        <v>131</v>
      </c>
      <c r="S1003" t="s">
        <v>164</v>
      </c>
      <c r="T1003" t="s">
        <v>165</v>
      </c>
      <c r="U1003" t="s">
        <v>151</v>
      </c>
      <c r="V1003" t="s">
        <v>135</v>
      </c>
      <c r="W1003" t="s">
        <v>136</v>
      </c>
      <c r="X1003" t="s">
        <v>639</v>
      </c>
      <c r="Y1003" s="94">
        <v>4796.5600000000004</v>
      </c>
      <c r="Z1003" s="94">
        <v>8497.5</v>
      </c>
      <c r="AA1003" s="94">
        <v>8752.4250000000011</v>
      </c>
      <c r="AB1003" s="94">
        <v>8752.43</v>
      </c>
      <c r="AC1003">
        <f t="shared" si="30"/>
        <v>3000</v>
      </c>
      <c r="AD1003" t="str">
        <f t="shared" si="31"/>
        <v>303</v>
      </c>
    </row>
    <row r="1004" spans="1:30" hidden="1" x14ac:dyDescent="0.25">
      <c r="A1004" t="s">
        <v>633</v>
      </c>
      <c r="B1004" t="s">
        <v>634</v>
      </c>
      <c r="C1004" t="s">
        <v>470</v>
      </c>
      <c r="D1004" t="s">
        <v>256</v>
      </c>
      <c r="E1004" t="s">
        <v>122</v>
      </c>
      <c r="F1004" t="s">
        <v>159</v>
      </c>
      <c r="G1004" t="s">
        <v>160</v>
      </c>
      <c r="H1004" t="s">
        <v>143</v>
      </c>
      <c r="I1004" t="s">
        <v>124</v>
      </c>
      <c r="J1004" t="s">
        <v>125</v>
      </c>
      <c r="K1004" t="s">
        <v>638</v>
      </c>
      <c r="N1004" t="s">
        <v>636</v>
      </c>
      <c r="O1004" t="s">
        <v>637</v>
      </c>
      <c r="P1004" t="s">
        <v>472</v>
      </c>
      <c r="Q1004" t="s">
        <v>257</v>
      </c>
      <c r="R1004" t="s">
        <v>131</v>
      </c>
      <c r="S1004" t="s">
        <v>164</v>
      </c>
      <c r="T1004" t="s">
        <v>165</v>
      </c>
      <c r="U1004" t="s">
        <v>151</v>
      </c>
      <c r="V1004" t="s">
        <v>135</v>
      </c>
      <c r="W1004" t="s">
        <v>136</v>
      </c>
      <c r="X1004" t="s">
        <v>639</v>
      </c>
      <c r="Y1004" s="94">
        <v>10024</v>
      </c>
      <c r="Z1004" s="94">
        <v>2514.9899999999998</v>
      </c>
      <c r="AA1004" s="94">
        <v>0</v>
      </c>
      <c r="AB1004" s="94">
        <v>0</v>
      </c>
      <c r="AC1004">
        <f t="shared" si="30"/>
        <v>3000</v>
      </c>
      <c r="AD1004" t="str">
        <f t="shared" si="31"/>
        <v>303</v>
      </c>
    </row>
    <row r="1005" spans="1:30" hidden="1" x14ac:dyDescent="0.25">
      <c r="A1005" t="s">
        <v>633</v>
      </c>
      <c r="B1005" t="s">
        <v>634</v>
      </c>
      <c r="C1005" t="s">
        <v>470</v>
      </c>
      <c r="D1005" t="s">
        <v>272</v>
      </c>
      <c r="E1005" t="s">
        <v>122</v>
      </c>
      <c r="F1005" t="s">
        <v>159</v>
      </c>
      <c r="G1005" t="s">
        <v>160</v>
      </c>
      <c r="H1005" t="s">
        <v>143</v>
      </c>
      <c r="I1005" t="s">
        <v>124</v>
      </c>
      <c r="J1005" t="s">
        <v>125</v>
      </c>
      <c r="K1005" t="s">
        <v>638</v>
      </c>
      <c r="N1005" t="s">
        <v>636</v>
      </c>
      <c r="O1005" t="s">
        <v>637</v>
      </c>
      <c r="P1005" t="s">
        <v>472</v>
      </c>
      <c r="Q1005" t="s">
        <v>273</v>
      </c>
      <c r="R1005" t="s">
        <v>131</v>
      </c>
      <c r="S1005" t="s">
        <v>164</v>
      </c>
      <c r="T1005" t="s">
        <v>165</v>
      </c>
      <c r="U1005" t="s">
        <v>151</v>
      </c>
      <c r="V1005" t="s">
        <v>135</v>
      </c>
      <c r="W1005" t="s">
        <v>136</v>
      </c>
      <c r="X1005" t="s">
        <v>639</v>
      </c>
      <c r="Y1005" s="94">
        <v>39843</v>
      </c>
      <c r="Z1005" s="94">
        <v>42139.839999999997</v>
      </c>
      <c r="AA1005" s="94">
        <v>43404.04</v>
      </c>
      <c r="AB1005" s="94">
        <v>43404.04</v>
      </c>
      <c r="AC1005">
        <f t="shared" si="30"/>
        <v>3000</v>
      </c>
      <c r="AD1005" t="str">
        <f t="shared" si="31"/>
        <v>303</v>
      </c>
    </row>
    <row r="1006" spans="1:30" hidden="1" x14ac:dyDescent="0.25">
      <c r="A1006" t="s">
        <v>633</v>
      </c>
      <c r="B1006" t="s">
        <v>634</v>
      </c>
      <c r="C1006" t="s">
        <v>470</v>
      </c>
      <c r="D1006" t="s">
        <v>174</v>
      </c>
      <c r="E1006" t="s">
        <v>122</v>
      </c>
      <c r="F1006" t="s">
        <v>159</v>
      </c>
      <c r="G1006" t="s">
        <v>160</v>
      </c>
      <c r="H1006" t="s">
        <v>143</v>
      </c>
      <c r="I1006" t="s">
        <v>124</v>
      </c>
      <c r="J1006" t="s">
        <v>125</v>
      </c>
      <c r="K1006" t="s">
        <v>638</v>
      </c>
      <c r="N1006" t="s">
        <v>636</v>
      </c>
      <c r="O1006" t="s">
        <v>637</v>
      </c>
      <c r="P1006" t="s">
        <v>472</v>
      </c>
      <c r="Q1006" t="s">
        <v>175</v>
      </c>
      <c r="R1006" t="s">
        <v>131</v>
      </c>
      <c r="S1006" t="s">
        <v>164</v>
      </c>
      <c r="T1006" t="s">
        <v>165</v>
      </c>
      <c r="U1006" t="s">
        <v>151</v>
      </c>
      <c r="V1006" t="s">
        <v>135</v>
      </c>
      <c r="W1006" t="s">
        <v>136</v>
      </c>
      <c r="X1006" t="s">
        <v>639</v>
      </c>
      <c r="Y1006" s="94">
        <v>422610</v>
      </c>
      <c r="Z1006" s="94">
        <v>364721</v>
      </c>
      <c r="AA1006" s="94">
        <v>475662.9</v>
      </c>
      <c r="AB1006" s="94">
        <v>475662.9</v>
      </c>
      <c r="AC1006">
        <f t="shared" si="30"/>
        <v>3000</v>
      </c>
      <c r="AD1006" t="str">
        <f t="shared" si="31"/>
        <v>303</v>
      </c>
    </row>
    <row r="1007" spans="1:30" hidden="1" x14ac:dyDescent="0.25">
      <c r="A1007" t="s">
        <v>633</v>
      </c>
      <c r="B1007" t="s">
        <v>634</v>
      </c>
      <c r="C1007" t="s">
        <v>470</v>
      </c>
      <c r="D1007" t="s">
        <v>282</v>
      </c>
      <c r="E1007" t="s">
        <v>122</v>
      </c>
      <c r="F1007" t="s">
        <v>159</v>
      </c>
      <c r="G1007" t="s">
        <v>160</v>
      </c>
      <c r="H1007" t="s">
        <v>143</v>
      </c>
      <c r="I1007" t="s">
        <v>124</v>
      </c>
      <c r="J1007" t="s">
        <v>125</v>
      </c>
      <c r="K1007" t="s">
        <v>638</v>
      </c>
      <c r="N1007" t="s">
        <v>636</v>
      </c>
      <c r="O1007" t="s">
        <v>637</v>
      </c>
      <c r="P1007" t="s">
        <v>472</v>
      </c>
      <c r="Q1007" t="s">
        <v>283</v>
      </c>
      <c r="R1007" t="s">
        <v>131</v>
      </c>
      <c r="S1007" t="s">
        <v>164</v>
      </c>
      <c r="T1007" t="s">
        <v>165</v>
      </c>
      <c r="U1007" t="s">
        <v>151</v>
      </c>
      <c r="V1007" t="s">
        <v>135</v>
      </c>
      <c r="W1007" t="s">
        <v>136</v>
      </c>
      <c r="X1007" t="s">
        <v>639</v>
      </c>
      <c r="Y1007" s="94">
        <v>2396</v>
      </c>
      <c r="Z1007" s="94">
        <v>113</v>
      </c>
      <c r="AA1007" s="94">
        <v>0</v>
      </c>
      <c r="AB1007" s="94">
        <v>0</v>
      </c>
      <c r="AC1007">
        <f t="shared" si="30"/>
        <v>3000</v>
      </c>
      <c r="AD1007" t="str">
        <f t="shared" si="31"/>
        <v>303</v>
      </c>
    </row>
    <row r="1008" spans="1:30" hidden="1" x14ac:dyDescent="0.25">
      <c r="A1008" t="s">
        <v>633</v>
      </c>
      <c r="B1008" t="s">
        <v>634</v>
      </c>
      <c r="C1008" t="s">
        <v>470</v>
      </c>
      <c r="D1008" t="s">
        <v>176</v>
      </c>
      <c r="E1008" t="s">
        <v>122</v>
      </c>
      <c r="F1008" t="s">
        <v>159</v>
      </c>
      <c r="G1008" t="s">
        <v>160</v>
      </c>
      <c r="H1008" t="s">
        <v>143</v>
      </c>
      <c r="I1008" t="s">
        <v>124</v>
      </c>
      <c r="J1008" t="s">
        <v>125</v>
      </c>
      <c r="K1008" t="s">
        <v>638</v>
      </c>
      <c r="N1008" t="s">
        <v>636</v>
      </c>
      <c r="O1008" t="s">
        <v>637</v>
      </c>
      <c r="P1008" t="s">
        <v>472</v>
      </c>
      <c r="Q1008" t="s">
        <v>177</v>
      </c>
      <c r="R1008" t="s">
        <v>131</v>
      </c>
      <c r="S1008" t="s">
        <v>164</v>
      </c>
      <c r="T1008" t="s">
        <v>165</v>
      </c>
      <c r="U1008" t="s">
        <v>151</v>
      </c>
      <c r="V1008" t="s">
        <v>135</v>
      </c>
      <c r="W1008" t="s">
        <v>136</v>
      </c>
      <c r="X1008" t="s">
        <v>639</v>
      </c>
      <c r="Y1008" s="94">
        <v>1547</v>
      </c>
      <c r="Z1008" s="94">
        <v>0</v>
      </c>
      <c r="AA1008" s="94">
        <v>0</v>
      </c>
      <c r="AB1008" s="94">
        <v>0</v>
      </c>
      <c r="AC1008">
        <f t="shared" si="30"/>
        <v>3000</v>
      </c>
      <c r="AD1008" t="str">
        <f t="shared" si="31"/>
        <v>303</v>
      </c>
    </row>
    <row r="1009" spans="1:30" hidden="1" x14ac:dyDescent="0.25">
      <c r="A1009" s="97" t="s">
        <v>633</v>
      </c>
      <c r="B1009" s="97" t="s">
        <v>634</v>
      </c>
      <c r="C1009" s="97" t="s">
        <v>140</v>
      </c>
      <c r="D1009" s="97">
        <v>14301</v>
      </c>
      <c r="E1009" s="97" t="s">
        <v>122</v>
      </c>
      <c r="F1009" s="98">
        <v>15</v>
      </c>
      <c r="G1009" s="98" t="s">
        <v>142</v>
      </c>
      <c r="H1009" s="97">
        <v>19</v>
      </c>
      <c r="I1009" s="97" t="s">
        <v>124</v>
      </c>
      <c r="J1009" s="97" t="s">
        <v>125</v>
      </c>
      <c r="K1009" s="97" t="s">
        <v>635</v>
      </c>
      <c r="L1009" s="97"/>
      <c r="M1009" s="97"/>
      <c r="N1009" s="97" t="s">
        <v>636</v>
      </c>
      <c r="O1009" s="97" t="s">
        <v>637</v>
      </c>
      <c r="P1009" s="97" t="s">
        <v>147</v>
      </c>
      <c r="Q1009" s="97" t="s">
        <v>178</v>
      </c>
      <c r="R1009" s="97" t="s">
        <v>131</v>
      </c>
      <c r="S1009" s="97" t="s">
        <v>149</v>
      </c>
      <c r="T1009" s="97" t="s">
        <v>150</v>
      </c>
      <c r="U1009" s="97" t="s">
        <v>134</v>
      </c>
      <c r="V1009" s="97" t="s">
        <v>135</v>
      </c>
      <c r="W1009" s="97" t="s">
        <v>136</v>
      </c>
      <c r="X1009" s="97"/>
      <c r="Y1009" s="99"/>
      <c r="Z1009" s="99"/>
      <c r="AA1009" s="99">
        <v>331078.32</v>
      </c>
      <c r="AB1009" s="99">
        <v>331078.32</v>
      </c>
      <c r="AC1009">
        <f t="shared" si="30"/>
        <v>1000</v>
      </c>
      <c r="AD1009" t="str">
        <f t="shared" si="31"/>
        <v>303</v>
      </c>
    </row>
    <row r="1010" spans="1:30" hidden="1" x14ac:dyDescent="0.25">
      <c r="A1010" s="97" t="s">
        <v>640</v>
      </c>
      <c r="B1010" s="97" t="s">
        <v>641</v>
      </c>
      <c r="C1010" s="97" t="s">
        <v>140</v>
      </c>
      <c r="D1010" s="97" t="s">
        <v>141</v>
      </c>
      <c r="E1010" s="97" t="s">
        <v>122</v>
      </c>
      <c r="F1010" s="98">
        <v>15</v>
      </c>
      <c r="G1010" s="98" t="s">
        <v>142</v>
      </c>
      <c r="H1010" s="97" t="s">
        <v>143</v>
      </c>
      <c r="I1010" s="97" t="s">
        <v>124</v>
      </c>
      <c r="J1010" s="97" t="s">
        <v>125</v>
      </c>
      <c r="K1010" s="97" t="s">
        <v>642</v>
      </c>
      <c r="L1010" s="97"/>
      <c r="M1010" s="97"/>
      <c r="N1010" s="97" t="s">
        <v>643</v>
      </c>
      <c r="O1010" s="97" t="s">
        <v>644</v>
      </c>
      <c r="P1010" s="97" t="s">
        <v>147</v>
      </c>
      <c r="Q1010" s="97" t="s">
        <v>148</v>
      </c>
      <c r="R1010" s="97" t="s">
        <v>131</v>
      </c>
      <c r="S1010" s="97" t="s">
        <v>149</v>
      </c>
      <c r="T1010" s="97" t="s">
        <v>150</v>
      </c>
      <c r="U1010" s="97" t="s">
        <v>151</v>
      </c>
      <c r="V1010" s="97" t="s">
        <v>135</v>
      </c>
      <c r="W1010" s="97" t="s">
        <v>136</v>
      </c>
      <c r="X1010" s="97"/>
      <c r="Y1010" s="99"/>
      <c r="Z1010" s="99"/>
      <c r="AA1010" s="99">
        <v>7716144</v>
      </c>
      <c r="AB1010" s="99">
        <v>7716144</v>
      </c>
      <c r="AC1010">
        <f t="shared" si="30"/>
        <v>1000</v>
      </c>
      <c r="AD1010" t="str">
        <f t="shared" si="31"/>
        <v>303</v>
      </c>
    </row>
    <row r="1011" spans="1:30" hidden="1" x14ac:dyDescent="0.25">
      <c r="A1011" s="97" t="s">
        <v>640</v>
      </c>
      <c r="B1011" s="97" t="s">
        <v>641</v>
      </c>
      <c r="C1011" s="97" t="s">
        <v>140</v>
      </c>
      <c r="D1011" s="97">
        <v>12101</v>
      </c>
      <c r="E1011" s="97" t="s">
        <v>122</v>
      </c>
      <c r="F1011" s="98">
        <v>15</v>
      </c>
      <c r="G1011" s="98" t="s">
        <v>142</v>
      </c>
      <c r="H1011" s="97">
        <v>19</v>
      </c>
      <c r="I1011" s="97" t="s">
        <v>124</v>
      </c>
      <c r="J1011" s="97" t="s">
        <v>125</v>
      </c>
      <c r="K1011" s="97" t="s">
        <v>642</v>
      </c>
      <c r="L1011" s="97"/>
      <c r="M1011" s="97"/>
      <c r="N1011" s="97" t="s">
        <v>643</v>
      </c>
      <c r="O1011" s="97" t="s">
        <v>644</v>
      </c>
      <c r="P1011" s="97" t="s">
        <v>147</v>
      </c>
      <c r="Q1011" s="97" t="s">
        <v>182</v>
      </c>
      <c r="R1011" s="97" t="s">
        <v>131</v>
      </c>
      <c r="S1011" s="97" t="s">
        <v>149</v>
      </c>
      <c r="T1011" s="97" t="s">
        <v>150</v>
      </c>
      <c r="U1011" s="97" t="s">
        <v>134</v>
      </c>
      <c r="V1011" s="97" t="s">
        <v>135</v>
      </c>
      <c r="W1011" s="97" t="s">
        <v>136</v>
      </c>
      <c r="X1011" s="97"/>
      <c r="Y1011" s="99"/>
      <c r="Z1011" s="99"/>
      <c r="AA1011" s="99">
        <v>984906</v>
      </c>
      <c r="AB1011" s="99">
        <v>984906</v>
      </c>
      <c r="AC1011">
        <f t="shared" si="30"/>
        <v>1000</v>
      </c>
      <c r="AD1011" t="str">
        <f t="shared" si="31"/>
        <v>303</v>
      </c>
    </row>
    <row r="1012" spans="1:30" hidden="1" x14ac:dyDescent="0.25">
      <c r="A1012" s="97" t="s">
        <v>640</v>
      </c>
      <c r="B1012" s="97" t="s">
        <v>641</v>
      </c>
      <c r="C1012" s="97" t="s">
        <v>140</v>
      </c>
      <c r="D1012" s="97">
        <v>13201</v>
      </c>
      <c r="E1012" s="97" t="s">
        <v>122</v>
      </c>
      <c r="F1012" s="98">
        <v>15</v>
      </c>
      <c r="G1012" s="98" t="s">
        <v>142</v>
      </c>
      <c r="H1012" s="97">
        <v>19</v>
      </c>
      <c r="I1012" s="97" t="s">
        <v>124</v>
      </c>
      <c r="J1012" s="97" t="s">
        <v>125</v>
      </c>
      <c r="K1012" s="97" t="s">
        <v>642</v>
      </c>
      <c r="L1012" s="97"/>
      <c r="M1012" s="97"/>
      <c r="N1012" s="97" t="s">
        <v>643</v>
      </c>
      <c r="O1012" s="97" t="s">
        <v>644</v>
      </c>
      <c r="P1012" s="97" t="s">
        <v>147</v>
      </c>
      <c r="Q1012" s="97" t="s">
        <v>152</v>
      </c>
      <c r="R1012" s="97" t="s">
        <v>131</v>
      </c>
      <c r="S1012" s="97" t="s">
        <v>149</v>
      </c>
      <c r="T1012" s="97" t="s">
        <v>150</v>
      </c>
      <c r="U1012" s="97" t="s">
        <v>134</v>
      </c>
      <c r="V1012" s="97" t="s">
        <v>135</v>
      </c>
      <c r="W1012" s="97" t="s">
        <v>136</v>
      </c>
      <c r="X1012" s="97"/>
      <c r="Y1012" s="99"/>
      <c r="Z1012" s="99"/>
      <c r="AA1012" s="99">
        <v>321506</v>
      </c>
      <c r="AB1012" s="99">
        <v>321506</v>
      </c>
      <c r="AC1012">
        <f t="shared" si="30"/>
        <v>1000</v>
      </c>
      <c r="AD1012" t="str">
        <f t="shared" si="31"/>
        <v>303</v>
      </c>
    </row>
    <row r="1013" spans="1:30" hidden="1" x14ac:dyDescent="0.25">
      <c r="A1013" s="97" t="s">
        <v>640</v>
      </c>
      <c r="B1013" s="97" t="s">
        <v>641</v>
      </c>
      <c r="C1013" s="97" t="s">
        <v>140</v>
      </c>
      <c r="D1013" s="97">
        <v>13203</v>
      </c>
      <c r="E1013" s="97" t="s">
        <v>122</v>
      </c>
      <c r="F1013" s="98">
        <v>15</v>
      </c>
      <c r="G1013" s="98" t="s">
        <v>142</v>
      </c>
      <c r="H1013" s="97">
        <v>19</v>
      </c>
      <c r="I1013" s="97" t="s">
        <v>124</v>
      </c>
      <c r="J1013" s="97" t="s">
        <v>125</v>
      </c>
      <c r="K1013" s="97" t="s">
        <v>642</v>
      </c>
      <c r="L1013" s="97"/>
      <c r="M1013" s="97"/>
      <c r="N1013" s="97" t="s">
        <v>643</v>
      </c>
      <c r="O1013" s="97" t="s">
        <v>644</v>
      </c>
      <c r="P1013" s="97" t="s">
        <v>147</v>
      </c>
      <c r="Q1013" s="97" t="s">
        <v>153</v>
      </c>
      <c r="R1013" s="97" t="s">
        <v>131</v>
      </c>
      <c r="S1013" s="97" t="s">
        <v>149</v>
      </c>
      <c r="T1013" s="97" t="s">
        <v>150</v>
      </c>
      <c r="U1013" s="97" t="s">
        <v>134</v>
      </c>
      <c r="V1013" s="97" t="s">
        <v>135</v>
      </c>
      <c r="W1013" s="97" t="s">
        <v>136</v>
      </c>
      <c r="X1013" s="97"/>
      <c r="Y1013" s="99"/>
      <c r="Z1013" s="99"/>
      <c r="AA1013" s="99">
        <v>1286024</v>
      </c>
      <c r="AB1013" s="99">
        <v>1286024</v>
      </c>
      <c r="AC1013">
        <f t="shared" si="30"/>
        <v>1000</v>
      </c>
      <c r="AD1013" t="str">
        <f t="shared" si="31"/>
        <v>303</v>
      </c>
    </row>
    <row r="1014" spans="1:30" hidden="1" x14ac:dyDescent="0.25">
      <c r="A1014" s="97" t="s">
        <v>640</v>
      </c>
      <c r="B1014" s="97" t="s">
        <v>641</v>
      </c>
      <c r="C1014" s="97" t="s">
        <v>140</v>
      </c>
      <c r="D1014" s="97">
        <v>14101</v>
      </c>
      <c r="E1014" s="97" t="s">
        <v>122</v>
      </c>
      <c r="F1014" s="98">
        <v>15</v>
      </c>
      <c r="G1014" s="98" t="s">
        <v>142</v>
      </c>
      <c r="H1014" s="97">
        <v>19</v>
      </c>
      <c r="I1014" s="97" t="s">
        <v>124</v>
      </c>
      <c r="J1014" s="97" t="s">
        <v>125</v>
      </c>
      <c r="K1014" s="97" t="s">
        <v>642</v>
      </c>
      <c r="L1014" s="97"/>
      <c r="M1014" s="97"/>
      <c r="N1014" s="97" t="s">
        <v>643</v>
      </c>
      <c r="O1014" s="97" t="s">
        <v>644</v>
      </c>
      <c r="P1014" s="97" t="s">
        <v>147</v>
      </c>
      <c r="Q1014" s="97" t="s">
        <v>154</v>
      </c>
      <c r="R1014" s="97" t="s">
        <v>131</v>
      </c>
      <c r="S1014" s="97" t="s">
        <v>149</v>
      </c>
      <c r="T1014" s="97" t="s">
        <v>150</v>
      </c>
      <c r="U1014" s="97" t="s">
        <v>134</v>
      </c>
      <c r="V1014" s="97" t="s">
        <v>135</v>
      </c>
      <c r="W1014" s="97" t="s">
        <v>136</v>
      </c>
      <c r="X1014" s="97"/>
      <c r="Y1014" s="99"/>
      <c r="Z1014" s="99"/>
      <c r="AA1014" s="99">
        <v>424387.92</v>
      </c>
      <c r="AB1014" s="99">
        <v>424387.92</v>
      </c>
      <c r="AC1014">
        <f t="shared" si="30"/>
        <v>1000</v>
      </c>
      <c r="AD1014" t="str">
        <f t="shared" si="31"/>
        <v>303</v>
      </c>
    </row>
    <row r="1015" spans="1:30" hidden="1" x14ac:dyDescent="0.25">
      <c r="A1015" s="97" t="s">
        <v>640</v>
      </c>
      <c r="B1015" s="97" t="s">
        <v>641</v>
      </c>
      <c r="C1015" s="97" t="s">
        <v>140</v>
      </c>
      <c r="D1015" s="97">
        <v>14103</v>
      </c>
      <c r="E1015" s="97" t="s">
        <v>122</v>
      </c>
      <c r="F1015" s="98">
        <v>15</v>
      </c>
      <c r="G1015" s="98" t="s">
        <v>142</v>
      </c>
      <c r="H1015" s="97">
        <v>19</v>
      </c>
      <c r="I1015" s="97" t="s">
        <v>124</v>
      </c>
      <c r="J1015" s="97" t="s">
        <v>125</v>
      </c>
      <c r="K1015" s="97" t="s">
        <v>642</v>
      </c>
      <c r="L1015" s="97"/>
      <c r="M1015" s="97"/>
      <c r="N1015" s="97" t="s">
        <v>643</v>
      </c>
      <c r="O1015" s="97" t="s">
        <v>644</v>
      </c>
      <c r="P1015" s="97" t="s">
        <v>147</v>
      </c>
      <c r="Q1015" s="97" t="s">
        <v>155</v>
      </c>
      <c r="R1015" s="97" t="s">
        <v>131</v>
      </c>
      <c r="S1015" s="97" t="s">
        <v>149</v>
      </c>
      <c r="T1015" s="97" t="s">
        <v>150</v>
      </c>
      <c r="U1015" s="97" t="s">
        <v>134</v>
      </c>
      <c r="V1015" s="97" t="s">
        <v>135</v>
      </c>
      <c r="W1015" s="97" t="s">
        <v>136</v>
      </c>
      <c r="X1015" s="97"/>
      <c r="Y1015" s="99"/>
      <c r="Z1015" s="99"/>
      <c r="AA1015" s="99">
        <v>173613.24</v>
      </c>
      <c r="AB1015" s="99">
        <v>173613.24</v>
      </c>
      <c r="AC1015">
        <f t="shared" si="30"/>
        <v>1000</v>
      </c>
      <c r="AD1015" t="str">
        <f t="shared" si="31"/>
        <v>303</v>
      </c>
    </row>
    <row r="1016" spans="1:30" hidden="1" x14ac:dyDescent="0.25">
      <c r="A1016" s="97" t="s">
        <v>640</v>
      </c>
      <c r="B1016" s="97" t="s">
        <v>641</v>
      </c>
      <c r="C1016" s="97" t="s">
        <v>140</v>
      </c>
      <c r="D1016" s="97">
        <v>14201</v>
      </c>
      <c r="E1016" s="97" t="s">
        <v>122</v>
      </c>
      <c r="F1016" s="98">
        <v>15</v>
      </c>
      <c r="G1016" s="98" t="s">
        <v>142</v>
      </c>
      <c r="H1016" s="97">
        <v>19</v>
      </c>
      <c r="I1016" s="97" t="s">
        <v>124</v>
      </c>
      <c r="J1016" s="97" t="s">
        <v>125</v>
      </c>
      <c r="K1016" s="97" t="s">
        <v>642</v>
      </c>
      <c r="L1016" s="97"/>
      <c r="M1016" s="97"/>
      <c r="N1016" s="97" t="s">
        <v>643</v>
      </c>
      <c r="O1016" s="97" t="s">
        <v>644</v>
      </c>
      <c r="P1016" s="97" t="s">
        <v>147</v>
      </c>
      <c r="Q1016" s="97" t="s">
        <v>156</v>
      </c>
      <c r="R1016" s="97" t="s">
        <v>131</v>
      </c>
      <c r="S1016" s="97" t="s">
        <v>149</v>
      </c>
      <c r="T1016" s="97" t="s">
        <v>150</v>
      </c>
      <c r="U1016" s="97" t="s">
        <v>134</v>
      </c>
      <c r="V1016" s="97" t="s">
        <v>135</v>
      </c>
      <c r="W1016" s="97" t="s">
        <v>136</v>
      </c>
      <c r="X1016" s="97"/>
      <c r="Y1016" s="99"/>
      <c r="Z1016" s="99"/>
      <c r="AA1016" s="99">
        <v>385807.2</v>
      </c>
      <c r="AB1016" s="99">
        <v>385807.2</v>
      </c>
      <c r="AC1016">
        <f t="shared" si="30"/>
        <v>1000</v>
      </c>
      <c r="AD1016" t="str">
        <f t="shared" si="31"/>
        <v>303</v>
      </c>
    </row>
    <row r="1017" spans="1:30" hidden="1" x14ac:dyDescent="0.25">
      <c r="A1017" t="s">
        <v>640</v>
      </c>
      <c r="B1017" t="s">
        <v>641</v>
      </c>
      <c r="C1017" t="s">
        <v>157</v>
      </c>
      <c r="D1017" t="s">
        <v>186</v>
      </c>
      <c r="E1017" t="s">
        <v>122</v>
      </c>
      <c r="F1017" t="s">
        <v>159</v>
      </c>
      <c r="G1017" t="s">
        <v>160</v>
      </c>
      <c r="H1017" t="s">
        <v>143</v>
      </c>
      <c r="I1017" t="s">
        <v>124</v>
      </c>
      <c r="J1017" t="s">
        <v>125</v>
      </c>
      <c r="K1017" t="s">
        <v>645</v>
      </c>
      <c r="N1017" t="s">
        <v>643</v>
      </c>
      <c r="O1017" t="s">
        <v>644</v>
      </c>
      <c r="P1017" t="s">
        <v>162</v>
      </c>
      <c r="Q1017" t="s">
        <v>188</v>
      </c>
      <c r="R1017" t="s">
        <v>131</v>
      </c>
      <c r="S1017" t="s">
        <v>164</v>
      </c>
      <c r="T1017" t="s">
        <v>165</v>
      </c>
      <c r="U1017" t="s">
        <v>151</v>
      </c>
      <c r="V1017" t="s">
        <v>135</v>
      </c>
      <c r="W1017" t="s">
        <v>136</v>
      </c>
      <c r="X1017" t="s">
        <v>646</v>
      </c>
      <c r="Y1017" s="94">
        <v>101587</v>
      </c>
      <c r="Z1017" s="94">
        <v>106044.46500000001</v>
      </c>
      <c r="AA1017" s="94">
        <v>109225.91</v>
      </c>
      <c r="AB1017" s="94">
        <v>109225.91</v>
      </c>
      <c r="AC1017">
        <f t="shared" si="30"/>
        <v>2000</v>
      </c>
      <c r="AD1017" t="str">
        <f t="shared" si="31"/>
        <v>303</v>
      </c>
    </row>
    <row r="1018" spans="1:30" hidden="1" x14ac:dyDescent="0.25">
      <c r="A1018" t="s">
        <v>640</v>
      </c>
      <c r="B1018" t="s">
        <v>641</v>
      </c>
      <c r="C1018" t="s">
        <v>157</v>
      </c>
      <c r="D1018" t="s">
        <v>192</v>
      </c>
      <c r="E1018" t="s">
        <v>122</v>
      </c>
      <c r="F1018" t="s">
        <v>159</v>
      </c>
      <c r="G1018" t="s">
        <v>160</v>
      </c>
      <c r="H1018" t="s">
        <v>143</v>
      </c>
      <c r="I1018" t="s">
        <v>124</v>
      </c>
      <c r="J1018" t="s">
        <v>125</v>
      </c>
      <c r="K1018" t="s">
        <v>645</v>
      </c>
      <c r="N1018" t="s">
        <v>643</v>
      </c>
      <c r="O1018" t="s">
        <v>644</v>
      </c>
      <c r="P1018" t="s">
        <v>162</v>
      </c>
      <c r="Q1018" t="s">
        <v>193</v>
      </c>
      <c r="R1018" t="s">
        <v>131</v>
      </c>
      <c r="S1018" t="s">
        <v>164</v>
      </c>
      <c r="T1018" t="s">
        <v>165</v>
      </c>
      <c r="U1018" t="s">
        <v>151</v>
      </c>
      <c r="V1018" t="s">
        <v>135</v>
      </c>
      <c r="W1018" t="s">
        <v>136</v>
      </c>
      <c r="X1018" t="s">
        <v>646</v>
      </c>
      <c r="Y1018" s="94">
        <v>42901</v>
      </c>
      <c r="Z1018" s="94">
        <v>28429.8</v>
      </c>
      <c r="AA1018" s="94">
        <v>29282.639999999999</v>
      </c>
      <c r="AB1018" s="94">
        <v>29282.639999999999</v>
      </c>
      <c r="AC1018">
        <f t="shared" si="30"/>
        <v>2000</v>
      </c>
      <c r="AD1018" t="str">
        <f t="shared" si="31"/>
        <v>303</v>
      </c>
    </row>
    <row r="1019" spans="1:30" hidden="1" x14ac:dyDescent="0.25">
      <c r="A1019" t="s">
        <v>640</v>
      </c>
      <c r="B1019" t="s">
        <v>641</v>
      </c>
      <c r="C1019" t="s">
        <v>157</v>
      </c>
      <c r="D1019" t="s">
        <v>198</v>
      </c>
      <c r="E1019" t="s">
        <v>122</v>
      </c>
      <c r="F1019" t="s">
        <v>159</v>
      </c>
      <c r="G1019" t="s">
        <v>160</v>
      </c>
      <c r="H1019" t="s">
        <v>143</v>
      </c>
      <c r="I1019" t="s">
        <v>124</v>
      </c>
      <c r="J1019" t="s">
        <v>125</v>
      </c>
      <c r="K1019" t="s">
        <v>645</v>
      </c>
      <c r="N1019" t="s">
        <v>643</v>
      </c>
      <c r="O1019" t="s">
        <v>644</v>
      </c>
      <c r="P1019" t="s">
        <v>162</v>
      </c>
      <c r="Q1019" t="s">
        <v>199</v>
      </c>
      <c r="R1019" t="s">
        <v>131</v>
      </c>
      <c r="S1019" t="s">
        <v>164</v>
      </c>
      <c r="T1019" t="s">
        <v>165</v>
      </c>
      <c r="U1019" t="s">
        <v>151</v>
      </c>
      <c r="V1019" t="s">
        <v>135</v>
      </c>
      <c r="W1019" t="s">
        <v>136</v>
      </c>
      <c r="X1019" t="s">
        <v>646</v>
      </c>
      <c r="Y1019" s="94">
        <v>16800</v>
      </c>
      <c r="Z1019" s="94">
        <v>15311.973</v>
      </c>
      <c r="AA1019" s="94">
        <v>15771.45</v>
      </c>
      <c r="AB1019" s="94">
        <v>15771.45</v>
      </c>
      <c r="AC1019">
        <f t="shared" si="30"/>
        <v>2000</v>
      </c>
      <c r="AD1019" t="str">
        <f t="shared" si="31"/>
        <v>303</v>
      </c>
    </row>
    <row r="1020" spans="1:30" hidden="1" x14ac:dyDescent="0.25">
      <c r="A1020" t="s">
        <v>640</v>
      </c>
      <c r="B1020" t="s">
        <v>641</v>
      </c>
      <c r="C1020" t="s">
        <v>157</v>
      </c>
      <c r="D1020" t="s">
        <v>200</v>
      </c>
      <c r="E1020" t="s">
        <v>122</v>
      </c>
      <c r="F1020" t="s">
        <v>159</v>
      </c>
      <c r="G1020" t="s">
        <v>160</v>
      </c>
      <c r="H1020" t="s">
        <v>143</v>
      </c>
      <c r="I1020" t="s">
        <v>124</v>
      </c>
      <c r="J1020" t="s">
        <v>125</v>
      </c>
      <c r="K1020" t="s">
        <v>645</v>
      </c>
      <c r="N1020" t="s">
        <v>643</v>
      </c>
      <c r="O1020" t="s">
        <v>644</v>
      </c>
      <c r="P1020" t="s">
        <v>162</v>
      </c>
      <c r="Q1020" t="s">
        <v>201</v>
      </c>
      <c r="R1020" t="s">
        <v>131</v>
      </c>
      <c r="S1020" t="s">
        <v>164</v>
      </c>
      <c r="T1020" t="s">
        <v>165</v>
      </c>
      <c r="U1020" t="s">
        <v>151</v>
      </c>
      <c r="V1020" t="s">
        <v>135</v>
      </c>
      <c r="W1020" t="s">
        <v>136</v>
      </c>
      <c r="X1020" t="s">
        <v>646</v>
      </c>
      <c r="Y1020" s="94">
        <v>21774</v>
      </c>
      <c r="Z1020" s="94">
        <v>17954</v>
      </c>
      <c r="AA1020" s="94">
        <v>18492.599999999999</v>
      </c>
      <c r="AB1020" s="94">
        <v>18492.599999999999</v>
      </c>
      <c r="AC1020">
        <f t="shared" si="30"/>
        <v>2000</v>
      </c>
      <c r="AD1020" t="str">
        <f t="shared" si="31"/>
        <v>303</v>
      </c>
    </row>
    <row r="1021" spans="1:30" hidden="1" x14ac:dyDescent="0.25">
      <c r="A1021" t="s">
        <v>640</v>
      </c>
      <c r="B1021" t="s">
        <v>641</v>
      </c>
      <c r="C1021" t="s">
        <v>157</v>
      </c>
      <c r="D1021" t="s">
        <v>206</v>
      </c>
      <c r="E1021" t="s">
        <v>122</v>
      </c>
      <c r="F1021" t="s">
        <v>159</v>
      </c>
      <c r="G1021" t="s">
        <v>160</v>
      </c>
      <c r="H1021" t="s">
        <v>143</v>
      </c>
      <c r="I1021" t="s">
        <v>124</v>
      </c>
      <c r="J1021" t="s">
        <v>125</v>
      </c>
      <c r="K1021" t="s">
        <v>645</v>
      </c>
      <c r="N1021" t="s">
        <v>643</v>
      </c>
      <c r="O1021" t="s">
        <v>644</v>
      </c>
      <c r="P1021" t="s">
        <v>162</v>
      </c>
      <c r="Q1021" t="s">
        <v>207</v>
      </c>
      <c r="R1021" t="s">
        <v>131</v>
      </c>
      <c r="S1021" t="s">
        <v>164</v>
      </c>
      <c r="T1021" t="s">
        <v>165</v>
      </c>
      <c r="U1021" t="s">
        <v>151</v>
      </c>
      <c r="V1021" t="s">
        <v>135</v>
      </c>
      <c r="W1021" t="s">
        <v>136</v>
      </c>
      <c r="X1021" t="s">
        <v>646</v>
      </c>
      <c r="Y1021" s="94">
        <v>6650</v>
      </c>
      <c r="Z1021" s="94">
        <v>3438</v>
      </c>
      <c r="AA1021" s="94">
        <v>3541.14</v>
      </c>
      <c r="AB1021" s="94">
        <v>3541.14</v>
      </c>
      <c r="AC1021">
        <f t="shared" si="30"/>
        <v>2000</v>
      </c>
      <c r="AD1021" t="str">
        <f t="shared" si="31"/>
        <v>303</v>
      </c>
    </row>
    <row r="1022" spans="1:30" hidden="1" x14ac:dyDescent="0.25">
      <c r="A1022" t="s">
        <v>640</v>
      </c>
      <c r="B1022" t="s">
        <v>641</v>
      </c>
      <c r="C1022" t="s">
        <v>157</v>
      </c>
      <c r="D1022" t="s">
        <v>214</v>
      </c>
      <c r="E1022" t="s">
        <v>122</v>
      </c>
      <c r="F1022" t="s">
        <v>159</v>
      </c>
      <c r="G1022" t="s">
        <v>160</v>
      </c>
      <c r="H1022" t="s">
        <v>143</v>
      </c>
      <c r="I1022" t="s">
        <v>124</v>
      </c>
      <c r="J1022" t="s">
        <v>125</v>
      </c>
      <c r="K1022" t="s">
        <v>645</v>
      </c>
      <c r="N1022" t="s">
        <v>643</v>
      </c>
      <c r="O1022" t="s">
        <v>644</v>
      </c>
      <c r="P1022" t="s">
        <v>162</v>
      </c>
      <c r="Q1022" t="s">
        <v>215</v>
      </c>
      <c r="R1022" t="s">
        <v>131</v>
      </c>
      <c r="S1022" t="s">
        <v>164</v>
      </c>
      <c r="T1022" t="s">
        <v>165</v>
      </c>
      <c r="U1022" t="s">
        <v>151</v>
      </c>
      <c r="V1022" t="s">
        <v>135</v>
      </c>
      <c r="W1022" t="s">
        <v>136</v>
      </c>
      <c r="X1022" t="s">
        <v>646</v>
      </c>
      <c r="Y1022" s="94">
        <v>69951</v>
      </c>
      <c r="Z1022" s="94">
        <v>132018</v>
      </c>
      <c r="AA1022" s="94">
        <v>135978.48000000001</v>
      </c>
      <c r="AB1022" s="94">
        <v>135978.48000000001</v>
      </c>
      <c r="AC1022">
        <f t="shared" si="30"/>
        <v>2000</v>
      </c>
      <c r="AD1022" t="str">
        <f t="shared" si="31"/>
        <v>303</v>
      </c>
    </row>
    <row r="1023" spans="1:30" hidden="1" x14ac:dyDescent="0.25">
      <c r="A1023" t="s">
        <v>640</v>
      </c>
      <c r="B1023" t="s">
        <v>641</v>
      </c>
      <c r="C1023" t="s">
        <v>157</v>
      </c>
      <c r="D1023" t="s">
        <v>230</v>
      </c>
      <c r="E1023" t="s">
        <v>122</v>
      </c>
      <c r="F1023" t="s">
        <v>159</v>
      </c>
      <c r="G1023" t="s">
        <v>160</v>
      </c>
      <c r="H1023" t="s">
        <v>143</v>
      </c>
      <c r="I1023" t="s">
        <v>124</v>
      </c>
      <c r="J1023" t="s">
        <v>125</v>
      </c>
      <c r="K1023" t="s">
        <v>645</v>
      </c>
      <c r="N1023" t="s">
        <v>643</v>
      </c>
      <c r="O1023" t="s">
        <v>644</v>
      </c>
      <c r="P1023" t="s">
        <v>162</v>
      </c>
      <c r="Q1023" t="s">
        <v>231</v>
      </c>
      <c r="R1023" t="s">
        <v>131</v>
      </c>
      <c r="S1023" t="s">
        <v>164</v>
      </c>
      <c r="T1023" t="s">
        <v>165</v>
      </c>
      <c r="U1023" t="s">
        <v>151</v>
      </c>
      <c r="V1023" t="s">
        <v>135</v>
      </c>
      <c r="W1023" t="s">
        <v>136</v>
      </c>
      <c r="X1023" t="s">
        <v>646</v>
      </c>
      <c r="Y1023" s="94">
        <v>0</v>
      </c>
      <c r="Z1023" s="94">
        <v>4123.8</v>
      </c>
      <c r="AA1023" s="94">
        <v>4247.51</v>
      </c>
      <c r="AB1023" s="94">
        <v>4247.51</v>
      </c>
      <c r="AC1023">
        <f t="shared" si="30"/>
        <v>2000</v>
      </c>
      <c r="AD1023" t="str">
        <f t="shared" si="31"/>
        <v>303</v>
      </c>
    </row>
    <row r="1024" spans="1:30" hidden="1" x14ac:dyDescent="0.25">
      <c r="A1024" t="s">
        <v>640</v>
      </c>
      <c r="B1024" t="s">
        <v>641</v>
      </c>
      <c r="C1024" t="s">
        <v>157</v>
      </c>
      <c r="D1024" t="s">
        <v>158</v>
      </c>
      <c r="E1024" t="s">
        <v>122</v>
      </c>
      <c r="F1024" t="s">
        <v>159</v>
      </c>
      <c r="G1024" t="s">
        <v>160</v>
      </c>
      <c r="H1024" t="s">
        <v>143</v>
      </c>
      <c r="I1024" t="s">
        <v>124</v>
      </c>
      <c r="J1024" t="s">
        <v>125</v>
      </c>
      <c r="K1024" t="s">
        <v>645</v>
      </c>
      <c r="N1024" t="s">
        <v>643</v>
      </c>
      <c r="O1024" t="s">
        <v>644</v>
      </c>
      <c r="P1024" t="s">
        <v>162</v>
      </c>
      <c r="Q1024" t="s">
        <v>163</v>
      </c>
      <c r="R1024" t="s">
        <v>131</v>
      </c>
      <c r="S1024" t="s">
        <v>164</v>
      </c>
      <c r="T1024" t="s">
        <v>165</v>
      </c>
      <c r="U1024" t="s">
        <v>151</v>
      </c>
      <c r="V1024" t="s">
        <v>135</v>
      </c>
      <c r="W1024" t="s">
        <v>136</v>
      </c>
      <c r="X1024" t="s">
        <v>646</v>
      </c>
      <c r="Y1024" s="94">
        <v>2383.09</v>
      </c>
      <c r="Z1024" s="94">
        <v>0</v>
      </c>
      <c r="AA1024" s="94">
        <v>0</v>
      </c>
      <c r="AB1024" s="94">
        <v>0</v>
      </c>
      <c r="AC1024">
        <f t="shared" si="30"/>
        <v>3000</v>
      </c>
      <c r="AD1024" t="str">
        <f t="shared" si="31"/>
        <v>303</v>
      </c>
    </row>
    <row r="1025" spans="1:30" hidden="1" x14ac:dyDescent="0.25">
      <c r="A1025" t="s">
        <v>640</v>
      </c>
      <c r="B1025" t="s">
        <v>641</v>
      </c>
      <c r="C1025" t="s">
        <v>157</v>
      </c>
      <c r="D1025" t="s">
        <v>244</v>
      </c>
      <c r="E1025" t="s">
        <v>122</v>
      </c>
      <c r="F1025" t="s">
        <v>159</v>
      </c>
      <c r="G1025" t="s">
        <v>160</v>
      </c>
      <c r="H1025" t="s">
        <v>143</v>
      </c>
      <c r="I1025" t="s">
        <v>124</v>
      </c>
      <c r="J1025" t="s">
        <v>125</v>
      </c>
      <c r="K1025" t="s">
        <v>645</v>
      </c>
      <c r="N1025" t="s">
        <v>643</v>
      </c>
      <c r="O1025" t="s">
        <v>644</v>
      </c>
      <c r="P1025" t="s">
        <v>162</v>
      </c>
      <c r="Q1025" t="s">
        <v>245</v>
      </c>
      <c r="R1025" t="s">
        <v>131</v>
      </c>
      <c r="S1025" t="s">
        <v>164</v>
      </c>
      <c r="T1025" t="s">
        <v>165</v>
      </c>
      <c r="U1025" t="s">
        <v>151</v>
      </c>
      <c r="V1025" t="s">
        <v>135</v>
      </c>
      <c r="W1025" t="s">
        <v>136</v>
      </c>
      <c r="X1025" t="s">
        <v>646</v>
      </c>
      <c r="Y1025" s="94">
        <v>462129.17</v>
      </c>
      <c r="Z1025" s="94">
        <v>607500.15</v>
      </c>
      <c r="AA1025" s="94">
        <v>625725.15450000006</v>
      </c>
      <c r="AB1025" s="94">
        <v>625725.15</v>
      </c>
      <c r="AC1025">
        <f t="shared" si="30"/>
        <v>3000</v>
      </c>
      <c r="AD1025" t="str">
        <f t="shared" si="31"/>
        <v>303</v>
      </c>
    </row>
    <row r="1026" spans="1:30" hidden="1" x14ac:dyDescent="0.25">
      <c r="A1026" t="s">
        <v>640</v>
      </c>
      <c r="B1026" t="s">
        <v>641</v>
      </c>
      <c r="C1026" t="s">
        <v>157</v>
      </c>
      <c r="D1026" t="s">
        <v>291</v>
      </c>
      <c r="E1026" t="s">
        <v>122</v>
      </c>
      <c r="F1026" t="s">
        <v>159</v>
      </c>
      <c r="G1026" t="s">
        <v>160</v>
      </c>
      <c r="H1026" t="s">
        <v>143</v>
      </c>
      <c r="I1026" t="s">
        <v>124</v>
      </c>
      <c r="J1026" t="s">
        <v>125</v>
      </c>
      <c r="K1026" t="s">
        <v>645</v>
      </c>
      <c r="N1026" t="s">
        <v>643</v>
      </c>
      <c r="O1026" t="s">
        <v>644</v>
      </c>
      <c r="P1026" t="s">
        <v>162</v>
      </c>
      <c r="Q1026" t="s">
        <v>169</v>
      </c>
      <c r="R1026" t="s">
        <v>131</v>
      </c>
      <c r="S1026" t="s">
        <v>164</v>
      </c>
      <c r="T1026" t="s">
        <v>165</v>
      </c>
      <c r="U1026" t="s">
        <v>151</v>
      </c>
      <c r="V1026" t="s">
        <v>135</v>
      </c>
      <c r="W1026" t="s">
        <v>136</v>
      </c>
      <c r="X1026" t="s">
        <v>646</v>
      </c>
      <c r="Y1026" s="94">
        <v>7107</v>
      </c>
      <c r="Z1026" s="94">
        <v>0</v>
      </c>
      <c r="AA1026" s="94">
        <v>0</v>
      </c>
      <c r="AB1026" s="94">
        <v>0</v>
      </c>
      <c r="AC1026">
        <f t="shared" si="30"/>
        <v>3000</v>
      </c>
      <c r="AD1026" t="str">
        <f t="shared" si="31"/>
        <v>303</v>
      </c>
    </row>
    <row r="1027" spans="1:30" hidden="1" x14ac:dyDescent="0.25">
      <c r="A1027" t="s">
        <v>640</v>
      </c>
      <c r="B1027" t="s">
        <v>641</v>
      </c>
      <c r="C1027" t="s">
        <v>157</v>
      </c>
      <c r="D1027" t="s">
        <v>256</v>
      </c>
      <c r="E1027" t="s">
        <v>122</v>
      </c>
      <c r="F1027" t="s">
        <v>159</v>
      </c>
      <c r="G1027" t="s">
        <v>160</v>
      </c>
      <c r="H1027" t="s">
        <v>143</v>
      </c>
      <c r="I1027" t="s">
        <v>124</v>
      </c>
      <c r="J1027" t="s">
        <v>125</v>
      </c>
      <c r="K1027" t="s">
        <v>645</v>
      </c>
      <c r="N1027" t="s">
        <v>643</v>
      </c>
      <c r="O1027" t="s">
        <v>644</v>
      </c>
      <c r="P1027" t="s">
        <v>162</v>
      </c>
      <c r="Q1027" t="s">
        <v>257</v>
      </c>
      <c r="R1027" t="s">
        <v>131</v>
      </c>
      <c r="S1027" t="s">
        <v>164</v>
      </c>
      <c r="T1027" t="s">
        <v>165</v>
      </c>
      <c r="U1027" t="s">
        <v>151</v>
      </c>
      <c r="V1027" t="s">
        <v>135</v>
      </c>
      <c r="W1027" t="s">
        <v>136</v>
      </c>
      <c r="X1027" t="s">
        <v>646</v>
      </c>
      <c r="Y1027" s="94">
        <v>0</v>
      </c>
      <c r="Z1027" s="94">
        <v>5846.4</v>
      </c>
      <c r="AA1027" s="94">
        <v>6021.79</v>
      </c>
      <c r="AB1027" s="94">
        <v>6021.79</v>
      </c>
      <c r="AC1027">
        <f t="shared" ref="AC1027:AC1090" si="32">MID(D1027,1,1)*1000</f>
        <v>3000</v>
      </c>
      <c r="AD1027" t="str">
        <f t="shared" ref="AD1027:AD1090" si="33">MID(A1027,6,3)</f>
        <v>303</v>
      </c>
    </row>
    <row r="1028" spans="1:30" hidden="1" x14ac:dyDescent="0.25">
      <c r="A1028" t="s">
        <v>640</v>
      </c>
      <c r="B1028" t="s">
        <v>641</v>
      </c>
      <c r="C1028" t="s">
        <v>157</v>
      </c>
      <c r="D1028" t="s">
        <v>262</v>
      </c>
      <c r="E1028" t="s">
        <v>122</v>
      </c>
      <c r="F1028" t="s">
        <v>159</v>
      </c>
      <c r="G1028" t="s">
        <v>160</v>
      </c>
      <c r="H1028" t="s">
        <v>143</v>
      </c>
      <c r="I1028" t="s">
        <v>124</v>
      </c>
      <c r="J1028" t="s">
        <v>125</v>
      </c>
      <c r="K1028" t="s">
        <v>645</v>
      </c>
      <c r="N1028" t="s">
        <v>643</v>
      </c>
      <c r="O1028" t="s">
        <v>644</v>
      </c>
      <c r="P1028" t="s">
        <v>162</v>
      </c>
      <c r="Q1028" t="s">
        <v>263</v>
      </c>
      <c r="R1028" t="s">
        <v>131</v>
      </c>
      <c r="S1028" t="s">
        <v>164</v>
      </c>
      <c r="T1028" t="s">
        <v>165</v>
      </c>
      <c r="U1028" t="s">
        <v>151</v>
      </c>
      <c r="V1028" t="s">
        <v>135</v>
      </c>
      <c r="W1028" t="s">
        <v>136</v>
      </c>
      <c r="X1028" t="s">
        <v>646</v>
      </c>
      <c r="Y1028" s="94">
        <v>2734</v>
      </c>
      <c r="Z1028" s="94">
        <v>0</v>
      </c>
      <c r="AA1028" s="94">
        <v>0</v>
      </c>
      <c r="AB1028" s="94">
        <v>0</v>
      </c>
      <c r="AC1028">
        <f t="shared" si="32"/>
        <v>3000</v>
      </c>
      <c r="AD1028" t="str">
        <f t="shared" si="33"/>
        <v>303</v>
      </c>
    </row>
    <row r="1029" spans="1:30" hidden="1" x14ac:dyDescent="0.25">
      <c r="A1029" t="s">
        <v>640</v>
      </c>
      <c r="B1029" t="s">
        <v>641</v>
      </c>
      <c r="C1029" t="s">
        <v>157</v>
      </c>
      <c r="D1029" t="s">
        <v>264</v>
      </c>
      <c r="E1029" t="s">
        <v>122</v>
      </c>
      <c r="F1029" t="s">
        <v>159</v>
      </c>
      <c r="G1029" t="s">
        <v>160</v>
      </c>
      <c r="H1029" t="s">
        <v>143</v>
      </c>
      <c r="I1029" t="s">
        <v>124</v>
      </c>
      <c r="J1029" t="s">
        <v>125</v>
      </c>
      <c r="K1029" t="s">
        <v>645</v>
      </c>
      <c r="N1029" t="s">
        <v>643</v>
      </c>
      <c r="O1029" t="s">
        <v>644</v>
      </c>
      <c r="P1029" t="s">
        <v>162</v>
      </c>
      <c r="Q1029" t="s">
        <v>265</v>
      </c>
      <c r="R1029" t="s">
        <v>131</v>
      </c>
      <c r="S1029" t="s">
        <v>164</v>
      </c>
      <c r="T1029" t="s">
        <v>165</v>
      </c>
      <c r="U1029" t="s">
        <v>151</v>
      </c>
      <c r="V1029" t="s">
        <v>135</v>
      </c>
      <c r="W1029" t="s">
        <v>136</v>
      </c>
      <c r="X1029" t="s">
        <v>646</v>
      </c>
      <c r="Y1029" s="94">
        <v>6236</v>
      </c>
      <c r="Z1029" s="94">
        <v>0</v>
      </c>
      <c r="AA1029" s="94">
        <v>0</v>
      </c>
      <c r="AB1029" s="94">
        <v>0</v>
      </c>
      <c r="AC1029">
        <f t="shared" si="32"/>
        <v>3000</v>
      </c>
      <c r="AD1029" t="str">
        <f t="shared" si="33"/>
        <v>303</v>
      </c>
    </row>
    <row r="1030" spans="1:30" hidden="1" x14ac:dyDescent="0.25">
      <c r="A1030" t="s">
        <v>640</v>
      </c>
      <c r="B1030" t="s">
        <v>641</v>
      </c>
      <c r="C1030" t="s">
        <v>157</v>
      </c>
      <c r="D1030" t="s">
        <v>272</v>
      </c>
      <c r="E1030" t="s">
        <v>122</v>
      </c>
      <c r="F1030" t="s">
        <v>159</v>
      </c>
      <c r="G1030" t="s">
        <v>160</v>
      </c>
      <c r="H1030" t="s">
        <v>143</v>
      </c>
      <c r="I1030" t="s">
        <v>124</v>
      </c>
      <c r="J1030" t="s">
        <v>125</v>
      </c>
      <c r="K1030" t="s">
        <v>645</v>
      </c>
      <c r="N1030" t="s">
        <v>643</v>
      </c>
      <c r="O1030" t="s">
        <v>644</v>
      </c>
      <c r="P1030" t="s">
        <v>162</v>
      </c>
      <c r="Q1030" t="s">
        <v>273</v>
      </c>
      <c r="R1030" t="s">
        <v>131</v>
      </c>
      <c r="S1030" t="s">
        <v>164</v>
      </c>
      <c r="T1030" t="s">
        <v>165</v>
      </c>
      <c r="U1030" t="s">
        <v>151</v>
      </c>
      <c r="V1030" t="s">
        <v>135</v>
      </c>
      <c r="W1030" t="s">
        <v>136</v>
      </c>
      <c r="X1030" t="s">
        <v>646</v>
      </c>
      <c r="Y1030" s="94">
        <v>79705</v>
      </c>
      <c r="Z1030" s="94">
        <v>47484.426666666674</v>
      </c>
      <c r="AA1030" s="94">
        <v>48908.87</v>
      </c>
      <c r="AB1030" s="94">
        <v>48908.87</v>
      </c>
      <c r="AC1030">
        <f t="shared" si="32"/>
        <v>3000</v>
      </c>
      <c r="AD1030" t="str">
        <f t="shared" si="33"/>
        <v>303</v>
      </c>
    </row>
    <row r="1031" spans="1:30" hidden="1" x14ac:dyDescent="0.25">
      <c r="A1031" t="s">
        <v>640</v>
      </c>
      <c r="B1031" t="s">
        <v>641</v>
      </c>
      <c r="C1031" t="s">
        <v>157</v>
      </c>
      <c r="D1031" t="s">
        <v>647</v>
      </c>
      <c r="E1031" t="s">
        <v>122</v>
      </c>
      <c r="F1031" t="s">
        <v>159</v>
      </c>
      <c r="G1031" t="s">
        <v>160</v>
      </c>
      <c r="H1031" t="s">
        <v>143</v>
      </c>
      <c r="I1031" t="s">
        <v>124</v>
      </c>
      <c r="J1031" t="s">
        <v>125</v>
      </c>
      <c r="K1031" t="s">
        <v>645</v>
      </c>
      <c r="N1031" t="s">
        <v>643</v>
      </c>
      <c r="O1031" t="s">
        <v>644</v>
      </c>
      <c r="P1031" t="s">
        <v>162</v>
      </c>
      <c r="Q1031" t="s">
        <v>648</v>
      </c>
      <c r="R1031" t="s">
        <v>131</v>
      </c>
      <c r="S1031" t="s">
        <v>164</v>
      </c>
      <c r="T1031" t="s">
        <v>165</v>
      </c>
      <c r="U1031" t="s">
        <v>151</v>
      </c>
      <c r="V1031" t="s">
        <v>135</v>
      </c>
      <c r="W1031" t="s">
        <v>136</v>
      </c>
      <c r="X1031" t="s">
        <v>646</v>
      </c>
      <c r="Y1031" s="94">
        <v>18971</v>
      </c>
      <c r="Z1031" s="94">
        <v>0</v>
      </c>
      <c r="AA1031" s="94">
        <v>0</v>
      </c>
      <c r="AB1031" s="94">
        <v>0</v>
      </c>
      <c r="AC1031">
        <f t="shared" si="32"/>
        <v>3000</v>
      </c>
      <c r="AD1031" t="str">
        <f t="shared" si="33"/>
        <v>303</v>
      </c>
    </row>
    <row r="1032" spans="1:30" hidden="1" x14ac:dyDescent="0.25">
      <c r="A1032" t="s">
        <v>640</v>
      </c>
      <c r="B1032" t="s">
        <v>641</v>
      </c>
      <c r="C1032" t="s">
        <v>157</v>
      </c>
      <c r="D1032" t="s">
        <v>172</v>
      </c>
      <c r="E1032" t="s">
        <v>122</v>
      </c>
      <c r="F1032" t="s">
        <v>159</v>
      </c>
      <c r="G1032" t="s">
        <v>160</v>
      </c>
      <c r="H1032" t="s">
        <v>143</v>
      </c>
      <c r="I1032" t="s">
        <v>124</v>
      </c>
      <c r="J1032" t="s">
        <v>125</v>
      </c>
      <c r="K1032" t="s">
        <v>645</v>
      </c>
      <c r="N1032" t="s">
        <v>643</v>
      </c>
      <c r="O1032" t="s">
        <v>644</v>
      </c>
      <c r="P1032" t="s">
        <v>162</v>
      </c>
      <c r="Q1032" t="s">
        <v>173</v>
      </c>
      <c r="R1032" t="s">
        <v>131</v>
      </c>
      <c r="S1032" t="s">
        <v>164</v>
      </c>
      <c r="T1032" t="s">
        <v>165</v>
      </c>
      <c r="U1032" t="s">
        <v>151</v>
      </c>
      <c r="V1032" t="s">
        <v>135</v>
      </c>
      <c r="W1032" t="s">
        <v>136</v>
      </c>
      <c r="X1032" t="s">
        <v>646</v>
      </c>
      <c r="Y1032" s="94">
        <v>42357</v>
      </c>
      <c r="Z1032" s="94">
        <v>4801.9333333333334</v>
      </c>
      <c r="AA1032" s="94">
        <v>4945.99</v>
      </c>
      <c r="AB1032" s="94">
        <v>4945.99</v>
      </c>
      <c r="AC1032">
        <f t="shared" si="32"/>
        <v>3000</v>
      </c>
      <c r="AD1032" t="str">
        <f t="shared" si="33"/>
        <v>303</v>
      </c>
    </row>
    <row r="1033" spans="1:30" hidden="1" x14ac:dyDescent="0.25">
      <c r="A1033" t="s">
        <v>640</v>
      </c>
      <c r="B1033" t="s">
        <v>641</v>
      </c>
      <c r="C1033" t="s">
        <v>157</v>
      </c>
      <c r="D1033" t="s">
        <v>174</v>
      </c>
      <c r="E1033" t="s">
        <v>122</v>
      </c>
      <c r="F1033" t="s">
        <v>159</v>
      </c>
      <c r="G1033" t="s">
        <v>160</v>
      </c>
      <c r="H1033" t="s">
        <v>143</v>
      </c>
      <c r="I1033" t="s">
        <v>124</v>
      </c>
      <c r="J1033" t="s">
        <v>125</v>
      </c>
      <c r="K1033" t="s">
        <v>645</v>
      </c>
      <c r="N1033" t="s">
        <v>643</v>
      </c>
      <c r="O1033" t="s">
        <v>644</v>
      </c>
      <c r="P1033" t="s">
        <v>162</v>
      </c>
      <c r="Q1033" t="s">
        <v>175</v>
      </c>
      <c r="R1033" t="s">
        <v>131</v>
      </c>
      <c r="S1033" t="s">
        <v>164</v>
      </c>
      <c r="T1033" t="s">
        <v>165</v>
      </c>
      <c r="U1033" t="s">
        <v>151</v>
      </c>
      <c r="V1033" t="s">
        <v>135</v>
      </c>
      <c r="W1033" t="s">
        <v>136</v>
      </c>
      <c r="X1033" t="s">
        <v>646</v>
      </c>
      <c r="Y1033" s="94">
        <v>8900</v>
      </c>
      <c r="Z1033" s="94">
        <v>4586.666666666667</v>
      </c>
      <c r="AA1033" s="94">
        <v>4724.2700000000004</v>
      </c>
      <c r="AB1033" s="94">
        <v>4724.2700000000004</v>
      </c>
      <c r="AC1033">
        <f t="shared" si="32"/>
        <v>3000</v>
      </c>
      <c r="AD1033" t="str">
        <f t="shared" si="33"/>
        <v>303</v>
      </c>
    </row>
    <row r="1034" spans="1:30" hidden="1" x14ac:dyDescent="0.25">
      <c r="A1034" t="s">
        <v>640</v>
      </c>
      <c r="B1034" t="s">
        <v>641</v>
      </c>
      <c r="C1034" t="s">
        <v>157</v>
      </c>
      <c r="D1034" t="s">
        <v>288</v>
      </c>
      <c r="E1034" t="s">
        <v>122</v>
      </c>
      <c r="F1034" t="s">
        <v>159</v>
      </c>
      <c r="G1034" t="s">
        <v>160</v>
      </c>
      <c r="H1034" t="s">
        <v>143</v>
      </c>
      <c r="I1034" t="s">
        <v>124</v>
      </c>
      <c r="J1034" t="s">
        <v>125</v>
      </c>
      <c r="K1034" t="s">
        <v>645</v>
      </c>
      <c r="N1034" t="s">
        <v>643</v>
      </c>
      <c r="O1034" t="s">
        <v>644</v>
      </c>
      <c r="P1034" t="s">
        <v>162</v>
      </c>
      <c r="Q1034" t="s">
        <v>289</v>
      </c>
      <c r="R1034" t="s">
        <v>131</v>
      </c>
      <c r="S1034" t="s">
        <v>164</v>
      </c>
      <c r="T1034" t="s">
        <v>165</v>
      </c>
      <c r="U1034" t="s">
        <v>151</v>
      </c>
      <c r="V1034" t="s">
        <v>135</v>
      </c>
      <c r="W1034" t="s">
        <v>136</v>
      </c>
      <c r="X1034" t="s">
        <v>646</v>
      </c>
      <c r="Y1034" s="94">
        <v>932</v>
      </c>
      <c r="Z1034" s="94">
        <v>0</v>
      </c>
      <c r="AA1034" s="94">
        <v>0</v>
      </c>
      <c r="AB1034" s="94">
        <v>0</v>
      </c>
      <c r="AC1034">
        <f t="shared" si="32"/>
        <v>3000</v>
      </c>
      <c r="AD1034" t="str">
        <f t="shared" si="33"/>
        <v>303</v>
      </c>
    </row>
    <row r="1035" spans="1:30" hidden="1" x14ac:dyDescent="0.25">
      <c r="A1035" t="s">
        <v>640</v>
      </c>
      <c r="B1035" t="s">
        <v>641</v>
      </c>
      <c r="C1035" t="s">
        <v>157</v>
      </c>
      <c r="D1035" t="s">
        <v>176</v>
      </c>
      <c r="E1035" t="s">
        <v>122</v>
      </c>
      <c r="F1035" t="s">
        <v>159</v>
      </c>
      <c r="G1035" t="s">
        <v>160</v>
      </c>
      <c r="H1035" t="s">
        <v>143</v>
      </c>
      <c r="I1035" t="s">
        <v>124</v>
      </c>
      <c r="J1035" t="s">
        <v>125</v>
      </c>
      <c r="K1035" t="s">
        <v>645</v>
      </c>
      <c r="N1035" t="s">
        <v>643</v>
      </c>
      <c r="O1035" t="s">
        <v>644</v>
      </c>
      <c r="P1035" t="s">
        <v>162</v>
      </c>
      <c r="Q1035" t="s">
        <v>177</v>
      </c>
      <c r="R1035" t="s">
        <v>131</v>
      </c>
      <c r="S1035" t="s">
        <v>164</v>
      </c>
      <c r="T1035" t="s">
        <v>165</v>
      </c>
      <c r="U1035" t="s">
        <v>151</v>
      </c>
      <c r="V1035" t="s">
        <v>135</v>
      </c>
      <c r="W1035" t="s">
        <v>136</v>
      </c>
      <c r="X1035" t="s">
        <v>646</v>
      </c>
      <c r="Y1035" s="94">
        <v>5761</v>
      </c>
      <c r="Z1035" s="94">
        <v>0</v>
      </c>
      <c r="AA1035" s="94">
        <v>0</v>
      </c>
      <c r="AB1035" s="94">
        <v>0</v>
      </c>
      <c r="AC1035">
        <f t="shared" si="32"/>
        <v>3000</v>
      </c>
      <c r="AD1035" t="str">
        <f t="shared" si="33"/>
        <v>303</v>
      </c>
    </row>
    <row r="1036" spans="1:30" hidden="1" x14ac:dyDescent="0.25">
      <c r="A1036" s="97" t="s">
        <v>640</v>
      </c>
      <c r="B1036" s="97" t="s">
        <v>641</v>
      </c>
      <c r="C1036" s="97" t="s">
        <v>140</v>
      </c>
      <c r="D1036" s="97">
        <v>14301</v>
      </c>
      <c r="E1036" s="97" t="s">
        <v>122</v>
      </c>
      <c r="F1036" s="98">
        <v>15</v>
      </c>
      <c r="G1036" s="98" t="s">
        <v>142</v>
      </c>
      <c r="H1036" s="97">
        <v>19</v>
      </c>
      <c r="I1036" s="97" t="s">
        <v>124</v>
      </c>
      <c r="J1036" s="97" t="s">
        <v>125</v>
      </c>
      <c r="K1036" s="97" t="s">
        <v>642</v>
      </c>
      <c r="L1036" s="97"/>
      <c r="M1036" s="97"/>
      <c r="N1036" s="97" t="s">
        <v>643</v>
      </c>
      <c r="O1036" s="97" t="s">
        <v>644</v>
      </c>
      <c r="P1036" s="97" t="s">
        <v>147</v>
      </c>
      <c r="Q1036" s="97" t="s">
        <v>178</v>
      </c>
      <c r="R1036" s="97" t="s">
        <v>131</v>
      </c>
      <c r="S1036" s="97" t="s">
        <v>149</v>
      </c>
      <c r="T1036" s="97" t="s">
        <v>150</v>
      </c>
      <c r="U1036" s="97" t="s">
        <v>134</v>
      </c>
      <c r="V1036" s="97" t="s">
        <v>135</v>
      </c>
      <c r="W1036" s="97" t="s">
        <v>136</v>
      </c>
      <c r="X1036" s="97"/>
      <c r="Y1036" s="99"/>
      <c r="Z1036" s="99"/>
      <c r="AA1036" s="99">
        <v>462968.63999999996</v>
      </c>
      <c r="AB1036" s="99">
        <v>462968.64</v>
      </c>
      <c r="AC1036">
        <f t="shared" si="32"/>
        <v>1000</v>
      </c>
      <c r="AD1036" t="str">
        <f t="shared" si="33"/>
        <v>303</v>
      </c>
    </row>
    <row r="1037" spans="1:30" hidden="1" x14ac:dyDescent="0.25">
      <c r="A1037" s="97" t="s">
        <v>649</v>
      </c>
      <c r="B1037" s="97" t="s">
        <v>379</v>
      </c>
      <c r="C1037" s="97" t="s">
        <v>140</v>
      </c>
      <c r="D1037" s="97" t="s">
        <v>141</v>
      </c>
      <c r="E1037" s="97" t="s">
        <v>122</v>
      </c>
      <c r="F1037" s="98">
        <v>15</v>
      </c>
      <c r="G1037" s="98" t="s">
        <v>142</v>
      </c>
      <c r="H1037" s="97" t="s">
        <v>143</v>
      </c>
      <c r="I1037" s="97" t="s">
        <v>124</v>
      </c>
      <c r="J1037" s="97" t="s">
        <v>125</v>
      </c>
      <c r="K1037" s="97" t="s">
        <v>650</v>
      </c>
      <c r="L1037" s="97"/>
      <c r="M1037" s="97"/>
      <c r="N1037" s="97" t="s">
        <v>651</v>
      </c>
      <c r="O1037" s="97" t="s">
        <v>382</v>
      </c>
      <c r="P1037" s="97" t="s">
        <v>147</v>
      </c>
      <c r="Q1037" s="97" t="s">
        <v>148</v>
      </c>
      <c r="R1037" s="97" t="s">
        <v>131</v>
      </c>
      <c r="S1037" s="97" t="s">
        <v>149</v>
      </c>
      <c r="T1037" s="97" t="s">
        <v>150</v>
      </c>
      <c r="U1037" s="97" t="s">
        <v>151</v>
      </c>
      <c r="V1037" s="97" t="s">
        <v>135</v>
      </c>
      <c r="W1037" s="97" t="s">
        <v>136</v>
      </c>
      <c r="X1037" s="97"/>
      <c r="Y1037" s="99"/>
      <c r="Z1037" s="99"/>
      <c r="AA1037" s="99">
        <v>15013812</v>
      </c>
      <c r="AB1037" s="99">
        <v>15013812</v>
      </c>
      <c r="AC1037">
        <f t="shared" si="32"/>
        <v>1000</v>
      </c>
      <c r="AD1037" t="str">
        <f t="shared" si="33"/>
        <v>303</v>
      </c>
    </row>
    <row r="1038" spans="1:30" hidden="1" x14ac:dyDescent="0.25">
      <c r="A1038" s="97" t="s">
        <v>649</v>
      </c>
      <c r="B1038" s="97" t="s">
        <v>379</v>
      </c>
      <c r="C1038" s="97" t="s">
        <v>140</v>
      </c>
      <c r="D1038" s="97">
        <v>12101</v>
      </c>
      <c r="E1038" s="97" t="s">
        <v>122</v>
      </c>
      <c r="F1038" s="98">
        <v>15</v>
      </c>
      <c r="G1038" s="98" t="s">
        <v>142</v>
      </c>
      <c r="H1038" s="97">
        <v>19</v>
      </c>
      <c r="I1038" s="97" t="s">
        <v>124</v>
      </c>
      <c r="J1038" s="97" t="s">
        <v>125</v>
      </c>
      <c r="K1038" s="97" t="s">
        <v>650</v>
      </c>
      <c r="L1038" s="97"/>
      <c r="M1038" s="97"/>
      <c r="N1038" s="97" t="s">
        <v>651</v>
      </c>
      <c r="O1038" s="97" t="s">
        <v>382</v>
      </c>
      <c r="P1038" s="97" t="s">
        <v>147</v>
      </c>
      <c r="Q1038" s="97" t="s">
        <v>182</v>
      </c>
      <c r="R1038" s="97" t="s">
        <v>131</v>
      </c>
      <c r="S1038" s="97" t="s">
        <v>149</v>
      </c>
      <c r="T1038" s="97" t="s">
        <v>150</v>
      </c>
      <c r="U1038" s="97" t="s">
        <v>134</v>
      </c>
      <c r="V1038" s="97" t="s">
        <v>135</v>
      </c>
      <c r="W1038" s="97" t="s">
        <v>136</v>
      </c>
      <c r="X1038" s="97"/>
      <c r="Y1038" s="99"/>
      <c r="Z1038" s="99"/>
      <c r="AA1038" s="99">
        <v>445237</v>
      </c>
      <c r="AB1038" s="99">
        <v>445237</v>
      </c>
      <c r="AC1038">
        <f t="shared" si="32"/>
        <v>1000</v>
      </c>
      <c r="AD1038" t="str">
        <f t="shared" si="33"/>
        <v>303</v>
      </c>
    </row>
    <row r="1039" spans="1:30" hidden="1" x14ac:dyDescent="0.25">
      <c r="A1039" s="97" t="s">
        <v>649</v>
      </c>
      <c r="B1039" s="97" t="s">
        <v>379</v>
      </c>
      <c r="C1039" s="97" t="s">
        <v>140</v>
      </c>
      <c r="D1039" s="97">
        <v>13201</v>
      </c>
      <c r="E1039" s="97" t="s">
        <v>122</v>
      </c>
      <c r="F1039" s="98">
        <v>15</v>
      </c>
      <c r="G1039" s="98" t="s">
        <v>142</v>
      </c>
      <c r="H1039" s="97">
        <v>19</v>
      </c>
      <c r="I1039" s="97" t="s">
        <v>124</v>
      </c>
      <c r="J1039" s="97" t="s">
        <v>125</v>
      </c>
      <c r="K1039" s="97" t="s">
        <v>650</v>
      </c>
      <c r="L1039" s="97"/>
      <c r="M1039" s="97"/>
      <c r="N1039" s="97" t="s">
        <v>651</v>
      </c>
      <c r="O1039" s="97" t="s">
        <v>382</v>
      </c>
      <c r="P1039" s="97" t="s">
        <v>147</v>
      </c>
      <c r="Q1039" s="97" t="s">
        <v>152</v>
      </c>
      <c r="R1039" s="97" t="s">
        <v>131</v>
      </c>
      <c r="S1039" s="97" t="s">
        <v>149</v>
      </c>
      <c r="T1039" s="97" t="s">
        <v>150</v>
      </c>
      <c r="U1039" s="97" t="s">
        <v>134</v>
      </c>
      <c r="V1039" s="97" t="s">
        <v>135</v>
      </c>
      <c r="W1039" s="97" t="s">
        <v>136</v>
      </c>
      <c r="X1039" s="97"/>
      <c r="Y1039" s="99"/>
      <c r="Z1039" s="99"/>
      <c r="AA1039" s="99">
        <v>625575.5</v>
      </c>
      <c r="AB1039" s="99">
        <v>625575.5</v>
      </c>
      <c r="AC1039">
        <f t="shared" si="32"/>
        <v>1000</v>
      </c>
      <c r="AD1039" t="str">
        <f t="shared" si="33"/>
        <v>303</v>
      </c>
    </row>
    <row r="1040" spans="1:30" hidden="1" x14ac:dyDescent="0.25">
      <c r="A1040" s="97" t="s">
        <v>649</v>
      </c>
      <c r="B1040" s="97" t="s">
        <v>379</v>
      </c>
      <c r="C1040" s="97" t="s">
        <v>140</v>
      </c>
      <c r="D1040" s="97">
        <v>13203</v>
      </c>
      <c r="E1040" s="97" t="s">
        <v>122</v>
      </c>
      <c r="F1040" s="98">
        <v>15</v>
      </c>
      <c r="G1040" s="98" t="s">
        <v>142</v>
      </c>
      <c r="H1040" s="97">
        <v>19</v>
      </c>
      <c r="I1040" s="97" t="s">
        <v>124</v>
      </c>
      <c r="J1040" s="97" t="s">
        <v>125</v>
      </c>
      <c r="K1040" s="97" t="s">
        <v>650</v>
      </c>
      <c r="L1040" s="97"/>
      <c r="M1040" s="97"/>
      <c r="N1040" s="97" t="s">
        <v>651</v>
      </c>
      <c r="O1040" s="97" t="s">
        <v>382</v>
      </c>
      <c r="P1040" s="97" t="s">
        <v>147</v>
      </c>
      <c r="Q1040" s="97" t="s">
        <v>153</v>
      </c>
      <c r="R1040" s="97" t="s">
        <v>131</v>
      </c>
      <c r="S1040" s="97" t="s">
        <v>149</v>
      </c>
      <c r="T1040" s="97" t="s">
        <v>150</v>
      </c>
      <c r="U1040" s="97" t="s">
        <v>134</v>
      </c>
      <c r="V1040" s="97" t="s">
        <v>135</v>
      </c>
      <c r="W1040" s="97" t="s">
        <v>136</v>
      </c>
      <c r="X1040" s="97"/>
      <c r="Y1040" s="99"/>
      <c r="Z1040" s="99"/>
      <c r="AA1040" s="99">
        <v>2502302</v>
      </c>
      <c r="AB1040" s="99">
        <v>2502302</v>
      </c>
      <c r="AC1040">
        <f t="shared" si="32"/>
        <v>1000</v>
      </c>
      <c r="AD1040" t="str">
        <f t="shared" si="33"/>
        <v>303</v>
      </c>
    </row>
    <row r="1041" spans="1:30" hidden="1" x14ac:dyDescent="0.25">
      <c r="A1041" s="97" t="s">
        <v>649</v>
      </c>
      <c r="B1041" s="97" t="s">
        <v>379</v>
      </c>
      <c r="C1041" s="97" t="s">
        <v>140</v>
      </c>
      <c r="D1041" s="97">
        <v>14101</v>
      </c>
      <c r="E1041" s="97" t="s">
        <v>122</v>
      </c>
      <c r="F1041" s="98">
        <v>15</v>
      </c>
      <c r="G1041" s="98" t="s">
        <v>142</v>
      </c>
      <c r="H1041" s="97">
        <v>19</v>
      </c>
      <c r="I1041" s="97" t="s">
        <v>124</v>
      </c>
      <c r="J1041" s="97" t="s">
        <v>125</v>
      </c>
      <c r="K1041" s="97" t="s">
        <v>650</v>
      </c>
      <c r="L1041" s="97"/>
      <c r="M1041" s="97"/>
      <c r="N1041" s="97" t="s">
        <v>651</v>
      </c>
      <c r="O1041" s="97" t="s">
        <v>382</v>
      </c>
      <c r="P1041" s="97" t="s">
        <v>147</v>
      </c>
      <c r="Q1041" s="97" t="s">
        <v>154</v>
      </c>
      <c r="R1041" s="97" t="s">
        <v>131</v>
      </c>
      <c r="S1041" s="97" t="s">
        <v>149</v>
      </c>
      <c r="T1041" s="97" t="s">
        <v>150</v>
      </c>
      <c r="U1041" s="97" t="s">
        <v>134</v>
      </c>
      <c r="V1041" s="97" t="s">
        <v>135</v>
      </c>
      <c r="W1041" s="97" t="s">
        <v>136</v>
      </c>
      <c r="X1041" s="97"/>
      <c r="Y1041" s="99"/>
      <c r="Z1041" s="99"/>
      <c r="AA1041" s="99">
        <v>825759.66</v>
      </c>
      <c r="AB1041" s="99">
        <v>825759.66</v>
      </c>
      <c r="AC1041">
        <f t="shared" si="32"/>
        <v>1000</v>
      </c>
      <c r="AD1041" t="str">
        <f t="shared" si="33"/>
        <v>303</v>
      </c>
    </row>
    <row r="1042" spans="1:30" hidden="1" x14ac:dyDescent="0.25">
      <c r="A1042" s="97" t="s">
        <v>649</v>
      </c>
      <c r="B1042" s="97" t="s">
        <v>379</v>
      </c>
      <c r="C1042" s="97" t="s">
        <v>140</v>
      </c>
      <c r="D1042" s="97">
        <v>14103</v>
      </c>
      <c r="E1042" s="97" t="s">
        <v>122</v>
      </c>
      <c r="F1042" s="98">
        <v>15</v>
      </c>
      <c r="G1042" s="98" t="s">
        <v>142</v>
      </c>
      <c r="H1042" s="97">
        <v>19</v>
      </c>
      <c r="I1042" s="97" t="s">
        <v>124</v>
      </c>
      <c r="J1042" s="97" t="s">
        <v>125</v>
      </c>
      <c r="K1042" s="97" t="s">
        <v>650</v>
      </c>
      <c r="L1042" s="97"/>
      <c r="M1042" s="97"/>
      <c r="N1042" s="97" t="s">
        <v>651</v>
      </c>
      <c r="O1042" s="97" t="s">
        <v>382</v>
      </c>
      <c r="P1042" s="97" t="s">
        <v>147</v>
      </c>
      <c r="Q1042" s="97" t="s">
        <v>155</v>
      </c>
      <c r="R1042" s="97" t="s">
        <v>131</v>
      </c>
      <c r="S1042" s="97" t="s">
        <v>149</v>
      </c>
      <c r="T1042" s="97" t="s">
        <v>150</v>
      </c>
      <c r="U1042" s="97" t="s">
        <v>134</v>
      </c>
      <c r="V1042" s="97" t="s">
        <v>135</v>
      </c>
      <c r="W1042" s="97" t="s">
        <v>136</v>
      </c>
      <c r="X1042" s="97"/>
      <c r="Y1042" s="99"/>
      <c r="Z1042" s="99"/>
      <c r="AA1042" s="99">
        <v>337810.76999999996</v>
      </c>
      <c r="AB1042" s="99">
        <v>337810.77</v>
      </c>
      <c r="AC1042">
        <f t="shared" si="32"/>
        <v>1000</v>
      </c>
      <c r="AD1042" t="str">
        <f t="shared" si="33"/>
        <v>303</v>
      </c>
    </row>
    <row r="1043" spans="1:30" hidden="1" x14ac:dyDescent="0.25">
      <c r="A1043" s="97" t="s">
        <v>649</v>
      </c>
      <c r="B1043" s="97" t="s">
        <v>379</v>
      </c>
      <c r="C1043" s="97" t="s">
        <v>140</v>
      </c>
      <c r="D1043" s="97">
        <v>14201</v>
      </c>
      <c r="E1043" s="97" t="s">
        <v>122</v>
      </c>
      <c r="F1043" s="98">
        <v>15</v>
      </c>
      <c r="G1043" s="98" t="s">
        <v>142</v>
      </c>
      <c r="H1043" s="97">
        <v>19</v>
      </c>
      <c r="I1043" s="97" t="s">
        <v>124</v>
      </c>
      <c r="J1043" s="97" t="s">
        <v>125</v>
      </c>
      <c r="K1043" s="97" t="s">
        <v>650</v>
      </c>
      <c r="L1043" s="97"/>
      <c r="M1043" s="97"/>
      <c r="N1043" s="97" t="s">
        <v>651</v>
      </c>
      <c r="O1043" s="97" t="s">
        <v>382</v>
      </c>
      <c r="P1043" s="97" t="s">
        <v>147</v>
      </c>
      <c r="Q1043" s="97" t="s">
        <v>156</v>
      </c>
      <c r="R1043" s="97" t="s">
        <v>131</v>
      </c>
      <c r="S1043" s="97" t="s">
        <v>149</v>
      </c>
      <c r="T1043" s="97" t="s">
        <v>150</v>
      </c>
      <c r="U1043" s="97" t="s">
        <v>134</v>
      </c>
      <c r="V1043" s="97" t="s">
        <v>135</v>
      </c>
      <c r="W1043" s="97" t="s">
        <v>136</v>
      </c>
      <c r="X1043" s="97"/>
      <c r="Y1043" s="99"/>
      <c r="Z1043" s="99"/>
      <c r="AA1043" s="99">
        <v>750690.60000000009</v>
      </c>
      <c r="AB1043" s="99">
        <v>750690.6</v>
      </c>
      <c r="AC1043">
        <f t="shared" si="32"/>
        <v>1000</v>
      </c>
      <c r="AD1043" t="str">
        <f t="shared" si="33"/>
        <v>303</v>
      </c>
    </row>
    <row r="1044" spans="1:30" hidden="1" x14ac:dyDescent="0.25">
      <c r="A1044" t="s">
        <v>649</v>
      </c>
      <c r="B1044" t="s">
        <v>379</v>
      </c>
      <c r="C1044" t="s">
        <v>157</v>
      </c>
      <c r="D1044" t="s">
        <v>186</v>
      </c>
      <c r="E1044" t="s">
        <v>122</v>
      </c>
      <c r="F1044" t="s">
        <v>159</v>
      </c>
      <c r="G1044" t="s">
        <v>160</v>
      </c>
      <c r="H1044" t="s">
        <v>143</v>
      </c>
      <c r="I1044" t="s">
        <v>124</v>
      </c>
      <c r="J1044" t="s">
        <v>125</v>
      </c>
      <c r="K1044" t="s">
        <v>652</v>
      </c>
      <c r="N1044" t="s">
        <v>651</v>
      </c>
      <c r="O1044" t="s">
        <v>382</v>
      </c>
      <c r="P1044" t="s">
        <v>162</v>
      </c>
      <c r="Q1044" t="s">
        <v>188</v>
      </c>
      <c r="R1044" t="s">
        <v>131</v>
      </c>
      <c r="S1044" t="s">
        <v>164</v>
      </c>
      <c r="T1044" t="s">
        <v>165</v>
      </c>
      <c r="U1044" t="s">
        <v>151</v>
      </c>
      <c r="V1044" t="s">
        <v>135</v>
      </c>
      <c r="W1044" t="s">
        <v>136</v>
      </c>
      <c r="X1044" t="s">
        <v>653</v>
      </c>
      <c r="Y1044" s="94">
        <v>49679</v>
      </c>
      <c r="Z1044" s="94">
        <v>53050.439999999995</v>
      </c>
      <c r="AA1044" s="94">
        <v>54641.95</v>
      </c>
      <c r="AB1044" s="94">
        <v>54641.95</v>
      </c>
      <c r="AC1044">
        <f t="shared" si="32"/>
        <v>2000</v>
      </c>
      <c r="AD1044" t="str">
        <f t="shared" si="33"/>
        <v>303</v>
      </c>
    </row>
    <row r="1045" spans="1:30" hidden="1" x14ac:dyDescent="0.25">
      <c r="A1045" t="s">
        <v>649</v>
      </c>
      <c r="B1045" t="s">
        <v>379</v>
      </c>
      <c r="C1045" t="s">
        <v>157</v>
      </c>
      <c r="D1045" t="s">
        <v>192</v>
      </c>
      <c r="E1045" t="s">
        <v>122</v>
      </c>
      <c r="F1045" t="s">
        <v>159</v>
      </c>
      <c r="G1045" t="s">
        <v>160</v>
      </c>
      <c r="H1045" t="s">
        <v>143</v>
      </c>
      <c r="I1045" t="s">
        <v>124</v>
      </c>
      <c r="J1045" t="s">
        <v>125</v>
      </c>
      <c r="K1045" t="s">
        <v>652</v>
      </c>
      <c r="N1045" t="s">
        <v>651</v>
      </c>
      <c r="O1045" t="s">
        <v>382</v>
      </c>
      <c r="P1045" t="s">
        <v>162</v>
      </c>
      <c r="Q1045" t="s">
        <v>193</v>
      </c>
      <c r="R1045" t="s">
        <v>131</v>
      </c>
      <c r="S1045" t="s">
        <v>164</v>
      </c>
      <c r="T1045" t="s">
        <v>165</v>
      </c>
      <c r="U1045" t="s">
        <v>151</v>
      </c>
      <c r="V1045" t="s">
        <v>135</v>
      </c>
      <c r="W1045" t="s">
        <v>136</v>
      </c>
      <c r="X1045" t="s">
        <v>653</v>
      </c>
      <c r="Y1045" s="94">
        <v>107870</v>
      </c>
      <c r="Z1045" s="94">
        <v>97067.31</v>
      </c>
      <c r="AA1045" s="94">
        <v>99979.69</v>
      </c>
      <c r="AB1045" s="94">
        <v>99979.69</v>
      </c>
      <c r="AC1045">
        <f t="shared" si="32"/>
        <v>2000</v>
      </c>
      <c r="AD1045" t="str">
        <f t="shared" si="33"/>
        <v>303</v>
      </c>
    </row>
    <row r="1046" spans="1:30" hidden="1" x14ac:dyDescent="0.25">
      <c r="A1046" t="s">
        <v>649</v>
      </c>
      <c r="B1046" t="s">
        <v>379</v>
      </c>
      <c r="C1046" t="s">
        <v>157</v>
      </c>
      <c r="D1046" t="s">
        <v>198</v>
      </c>
      <c r="E1046" t="s">
        <v>122</v>
      </c>
      <c r="F1046" t="s">
        <v>159</v>
      </c>
      <c r="G1046" t="s">
        <v>160</v>
      </c>
      <c r="H1046" t="s">
        <v>143</v>
      </c>
      <c r="I1046" t="s">
        <v>124</v>
      </c>
      <c r="J1046" t="s">
        <v>125</v>
      </c>
      <c r="K1046" t="s">
        <v>652</v>
      </c>
      <c r="N1046" t="s">
        <v>651</v>
      </c>
      <c r="O1046" t="s">
        <v>382</v>
      </c>
      <c r="P1046" t="s">
        <v>162</v>
      </c>
      <c r="Q1046" t="s">
        <v>199</v>
      </c>
      <c r="R1046" t="s">
        <v>131</v>
      </c>
      <c r="S1046" t="s">
        <v>164</v>
      </c>
      <c r="T1046" t="s">
        <v>165</v>
      </c>
      <c r="U1046" t="s">
        <v>151</v>
      </c>
      <c r="V1046" t="s">
        <v>135</v>
      </c>
      <c r="W1046" t="s">
        <v>136</v>
      </c>
      <c r="X1046" t="s">
        <v>653</v>
      </c>
      <c r="Y1046" s="94">
        <v>12444</v>
      </c>
      <c r="Z1046" s="94">
        <v>9824.0740000000005</v>
      </c>
      <c r="AA1046" s="94">
        <v>10118.799999999999</v>
      </c>
      <c r="AB1046" s="94">
        <v>10118.799999999999</v>
      </c>
      <c r="AC1046">
        <f t="shared" si="32"/>
        <v>2000</v>
      </c>
      <c r="AD1046" t="str">
        <f t="shared" si="33"/>
        <v>303</v>
      </c>
    </row>
    <row r="1047" spans="1:30" hidden="1" x14ac:dyDescent="0.25">
      <c r="A1047" t="s">
        <v>649</v>
      </c>
      <c r="B1047" t="s">
        <v>379</v>
      </c>
      <c r="C1047" t="s">
        <v>157</v>
      </c>
      <c r="D1047" t="s">
        <v>200</v>
      </c>
      <c r="E1047" t="s">
        <v>122</v>
      </c>
      <c r="F1047" t="s">
        <v>159</v>
      </c>
      <c r="G1047" t="s">
        <v>160</v>
      </c>
      <c r="H1047" t="s">
        <v>143</v>
      </c>
      <c r="I1047" t="s">
        <v>124</v>
      </c>
      <c r="J1047" t="s">
        <v>125</v>
      </c>
      <c r="K1047" t="s">
        <v>652</v>
      </c>
      <c r="N1047" t="s">
        <v>651</v>
      </c>
      <c r="O1047" t="s">
        <v>382</v>
      </c>
      <c r="P1047" t="s">
        <v>162</v>
      </c>
      <c r="Q1047" t="s">
        <v>201</v>
      </c>
      <c r="R1047" t="s">
        <v>131</v>
      </c>
      <c r="S1047" t="s">
        <v>164</v>
      </c>
      <c r="T1047" t="s">
        <v>165</v>
      </c>
      <c r="U1047" t="s">
        <v>151</v>
      </c>
      <c r="V1047" t="s">
        <v>135</v>
      </c>
      <c r="W1047" t="s">
        <v>136</v>
      </c>
      <c r="X1047" t="s">
        <v>653</v>
      </c>
      <c r="Y1047" s="94">
        <v>2480</v>
      </c>
      <c r="Z1047" s="94">
        <v>7595.52</v>
      </c>
      <c r="AA1047" s="94">
        <v>7823.3</v>
      </c>
      <c r="AB1047" s="94">
        <v>7823.3</v>
      </c>
      <c r="AC1047">
        <f t="shared" si="32"/>
        <v>2000</v>
      </c>
      <c r="AD1047" t="str">
        <f t="shared" si="33"/>
        <v>303</v>
      </c>
    </row>
    <row r="1048" spans="1:30" hidden="1" x14ac:dyDescent="0.25">
      <c r="A1048" t="s">
        <v>649</v>
      </c>
      <c r="B1048" t="s">
        <v>379</v>
      </c>
      <c r="C1048" t="s">
        <v>157</v>
      </c>
      <c r="D1048" t="s">
        <v>206</v>
      </c>
      <c r="E1048" t="s">
        <v>122</v>
      </c>
      <c r="F1048" t="s">
        <v>159</v>
      </c>
      <c r="G1048" t="s">
        <v>160</v>
      </c>
      <c r="H1048" t="s">
        <v>143</v>
      </c>
      <c r="I1048" t="s">
        <v>124</v>
      </c>
      <c r="J1048" t="s">
        <v>125</v>
      </c>
      <c r="K1048" t="s">
        <v>652</v>
      </c>
      <c r="N1048" t="s">
        <v>651</v>
      </c>
      <c r="O1048" t="s">
        <v>382</v>
      </c>
      <c r="P1048" t="s">
        <v>162</v>
      </c>
      <c r="Q1048" t="s">
        <v>207</v>
      </c>
      <c r="R1048" t="s">
        <v>131</v>
      </c>
      <c r="S1048" t="s">
        <v>164</v>
      </c>
      <c r="T1048" t="s">
        <v>165</v>
      </c>
      <c r="U1048" t="s">
        <v>151</v>
      </c>
      <c r="V1048" t="s">
        <v>135</v>
      </c>
      <c r="W1048" t="s">
        <v>136</v>
      </c>
      <c r="X1048" t="s">
        <v>653</v>
      </c>
      <c r="Y1048" s="94">
        <v>3136</v>
      </c>
      <c r="Z1048" s="94">
        <v>1700.46</v>
      </c>
      <c r="AA1048" s="94">
        <v>1751.4</v>
      </c>
      <c r="AB1048" s="94">
        <v>1751.4</v>
      </c>
      <c r="AC1048">
        <f t="shared" si="32"/>
        <v>2000</v>
      </c>
      <c r="AD1048" t="str">
        <f t="shared" si="33"/>
        <v>303</v>
      </c>
    </row>
    <row r="1049" spans="1:30" hidden="1" x14ac:dyDescent="0.25">
      <c r="A1049" t="s">
        <v>649</v>
      </c>
      <c r="B1049" t="s">
        <v>379</v>
      </c>
      <c r="C1049" t="s">
        <v>157</v>
      </c>
      <c r="D1049" t="s">
        <v>214</v>
      </c>
      <c r="E1049" t="s">
        <v>122</v>
      </c>
      <c r="F1049" t="s">
        <v>159</v>
      </c>
      <c r="G1049" t="s">
        <v>160</v>
      </c>
      <c r="H1049" t="s">
        <v>143</v>
      </c>
      <c r="I1049" t="s">
        <v>124</v>
      </c>
      <c r="J1049" t="s">
        <v>125</v>
      </c>
      <c r="K1049" t="s">
        <v>652</v>
      </c>
      <c r="N1049" t="s">
        <v>651</v>
      </c>
      <c r="O1049" t="s">
        <v>382</v>
      </c>
      <c r="P1049" t="s">
        <v>162</v>
      </c>
      <c r="Q1049" t="s">
        <v>215</v>
      </c>
      <c r="R1049" t="s">
        <v>131</v>
      </c>
      <c r="S1049" t="s">
        <v>164</v>
      </c>
      <c r="T1049" t="s">
        <v>165</v>
      </c>
      <c r="U1049" t="s">
        <v>151</v>
      </c>
      <c r="V1049" t="s">
        <v>135</v>
      </c>
      <c r="W1049" t="s">
        <v>136</v>
      </c>
      <c r="X1049" t="s">
        <v>653</v>
      </c>
      <c r="Y1049" s="94">
        <v>196418</v>
      </c>
      <c r="Z1049" s="94">
        <v>189458.49</v>
      </c>
      <c r="AA1049" s="94">
        <v>195142.2</v>
      </c>
      <c r="AB1049" s="94">
        <v>195142.2</v>
      </c>
      <c r="AC1049">
        <f t="shared" si="32"/>
        <v>2000</v>
      </c>
      <c r="AD1049" t="str">
        <f t="shared" si="33"/>
        <v>303</v>
      </c>
    </row>
    <row r="1050" spans="1:30" hidden="1" x14ac:dyDescent="0.25">
      <c r="A1050" t="s">
        <v>649</v>
      </c>
      <c r="B1050" t="s">
        <v>379</v>
      </c>
      <c r="C1050" t="s">
        <v>157</v>
      </c>
      <c r="D1050" t="s">
        <v>230</v>
      </c>
      <c r="E1050" t="s">
        <v>122</v>
      </c>
      <c r="F1050" t="s">
        <v>159</v>
      </c>
      <c r="G1050" t="s">
        <v>160</v>
      </c>
      <c r="H1050" t="s">
        <v>143</v>
      </c>
      <c r="I1050" t="s">
        <v>124</v>
      </c>
      <c r="J1050" t="s">
        <v>125</v>
      </c>
      <c r="K1050" t="s">
        <v>652</v>
      </c>
      <c r="N1050" t="s">
        <v>651</v>
      </c>
      <c r="O1050" t="s">
        <v>382</v>
      </c>
      <c r="P1050" t="s">
        <v>162</v>
      </c>
      <c r="Q1050" t="s">
        <v>231</v>
      </c>
      <c r="R1050" t="s">
        <v>131</v>
      </c>
      <c r="S1050" t="s">
        <v>164</v>
      </c>
      <c r="T1050" t="s">
        <v>165</v>
      </c>
      <c r="U1050" t="s">
        <v>151</v>
      </c>
      <c r="V1050" t="s">
        <v>135</v>
      </c>
      <c r="W1050" t="s">
        <v>136</v>
      </c>
      <c r="X1050" t="s">
        <v>653</v>
      </c>
      <c r="Y1050" s="94">
        <v>518</v>
      </c>
      <c r="Z1050" s="94">
        <v>0</v>
      </c>
      <c r="AA1050" s="94">
        <v>0</v>
      </c>
      <c r="AB1050" s="94">
        <v>0</v>
      </c>
      <c r="AC1050">
        <f t="shared" si="32"/>
        <v>2000</v>
      </c>
      <c r="AD1050" t="str">
        <f t="shared" si="33"/>
        <v>303</v>
      </c>
    </row>
    <row r="1051" spans="1:30" hidden="1" x14ac:dyDescent="0.25">
      <c r="A1051" t="s">
        <v>649</v>
      </c>
      <c r="B1051" t="s">
        <v>379</v>
      </c>
      <c r="C1051" t="s">
        <v>157</v>
      </c>
      <c r="D1051" t="s">
        <v>158</v>
      </c>
      <c r="E1051" t="s">
        <v>122</v>
      </c>
      <c r="F1051" t="s">
        <v>159</v>
      </c>
      <c r="G1051" t="s">
        <v>160</v>
      </c>
      <c r="H1051" t="s">
        <v>143</v>
      </c>
      <c r="I1051" t="s">
        <v>124</v>
      </c>
      <c r="J1051" t="s">
        <v>125</v>
      </c>
      <c r="K1051" t="s">
        <v>652</v>
      </c>
      <c r="N1051" t="s">
        <v>651</v>
      </c>
      <c r="O1051" t="s">
        <v>382</v>
      </c>
      <c r="P1051" t="s">
        <v>162</v>
      </c>
      <c r="Q1051" t="s">
        <v>163</v>
      </c>
      <c r="R1051" t="s">
        <v>131</v>
      </c>
      <c r="S1051" t="s">
        <v>164</v>
      </c>
      <c r="T1051" t="s">
        <v>165</v>
      </c>
      <c r="U1051" t="s">
        <v>151</v>
      </c>
      <c r="V1051" t="s">
        <v>135</v>
      </c>
      <c r="W1051" t="s">
        <v>136</v>
      </c>
      <c r="X1051" t="s">
        <v>653</v>
      </c>
      <c r="Y1051" s="94">
        <v>2060.4699999999998</v>
      </c>
      <c r="Z1051" s="94">
        <v>0</v>
      </c>
      <c r="AA1051" s="94">
        <v>0</v>
      </c>
      <c r="AB1051" s="94">
        <v>0</v>
      </c>
      <c r="AC1051">
        <f t="shared" si="32"/>
        <v>3000</v>
      </c>
      <c r="AD1051" t="str">
        <f t="shared" si="33"/>
        <v>303</v>
      </c>
    </row>
    <row r="1052" spans="1:30" hidden="1" x14ac:dyDescent="0.25">
      <c r="A1052" t="s">
        <v>649</v>
      </c>
      <c r="B1052" t="s">
        <v>379</v>
      </c>
      <c r="C1052" t="s">
        <v>157</v>
      </c>
      <c r="D1052" t="s">
        <v>242</v>
      </c>
      <c r="E1052" t="s">
        <v>122</v>
      </c>
      <c r="F1052" t="s">
        <v>159</v>
      </c>
      <c r="G1052" t="s">
        <v>160</v>
      </c>
      <c r="H1052" t="s">
        <v>143</v>
      </c>
      <c r="I1052" t="s">
        <v>124</v>
      </c>
      <c r="J1052" t="s">
        <v>125</v>
      </c>
      <c r="K1052" t="s">
        <v>652</v>
      </c>
      <c r="N1052" t="s">
        <v>651</v>
      </c>
      <c r="O1052" t="s">
        <v>382</v>
      </c>
      <c r="P1052" t="s">
        <v>162</v>
      </c>
      <c r="Q1052" t="s">
        <v>243</v>
      </c>
      <c r="R1052" t="s">
        <v>131</v>
      </c>
      <c r="S1052" t="s">
        <v>164</v>
      </c>
      <c r="T1052" t="s">
        <v>165</v>
      </c>
      <c r="U1052" t="s">
        <v>151</v>
      </c>
      <c r="V1052" t="s">
        <v>135</v>
      </c>
      <c r="W1052" t="s">
        <v>136</v>
      </c>
      <c r="X1052" t="s">
        <v>653</v>
      </c>
      <c r="Y1052" s="94">
        <v>3012</v>
      </c>
      <c r="Z1052" s="94">
        <v>3823.3066666666673</v>
      </c>
      <c r="AA1052" s="94">
        <v>3938</v>
      </c>
      <c r="AB1052" s="94">
        <v>3938</v>
      </c>
      <c r="AC1052">
        <f t="shared" si="32"/>
        <v>3000</v>
      </c>
      <c r="AD1052" t="str">
        <f t="shared" si="33"/>
        <v>303</v>
      </c>
    </row>
    <row r="1053" spans="1:30" hidden="1" x14ac:dyDescent="0.25">
      <c r="A1053" t="s">
        <v>649</v>
      </c>
      <c r="B1053" t="s">
        <v>379</v>
      </c>
      <c r="C1053" t="s">
        <v>157</v>
      </c>
      <c r="D1053" t="s">
        <v>291</v>
      </c>
      <c r="E1053" t="s">
        <v>122</v>
      </c>
      <c r="F1053" t="s">
        <v>159</v>
      </c>
      <c r="G1053" t="s">
        <v>160</v>
      </c>
      <c r="H1053" t="s">
        <v>143</v>
      </c>
      <c r="I1053" t="s">
        <v>124</v>
      </c>
      <c r="J1053" t="s">
        <v>125</v>
      </c>
      <c r="K1053" t="s">
        <v>652</v>
      </c>
      <c r="N1053" t="s">
        <v>651</v>
      </c>
      <c r="O1053" t="s">
        <v>382</v>
      </c>
      <c r="P1053" t="s">
        <v>162</v>
      </c>
      <c r="Q1053" t="s">
        <v>169</v>
      </c>
      <c r="R1053" t="s">
        <v>131</v>
      </c>
      <c r="S1053" t="s">
        <v>164</v>
      </c>
      <c r="T1053" t="s">
        <v>165</v>
      </c>
      <c r="U1053" t="s">
        <v>151</v>
      </c>
      <c r="V1053" t="s">
        <v>135</v>
      </c>
      <c r="W1053" t="s">
        <v>136</v>
      </c>
      <c r="X1053" t="s">
        <v>653</v>
      </c>
      <c r="Y1053" s="94">
        <v>6464</v>
      </c>
      <c r="Z1053" s="94">
        <v>0</v>
      </c>
      <c r="AA1053" s="94">
        <v>0</v>
      </c>
      <c r="AB1053" s="94">
        <v>0</v>
      </c>
      <c r="AC1053">
        <f t="shared" si="32"/>
        <v>3000</v>
      </c>
      <c r="AD1053" t="str">
        <f t="shared" si="33"/>
        <v>303</v>
      </c>
    </row>
    <row r="1054" spans="1:30" hidden="1" x14ac:dyDescent="0.25">
      <c r="A1054" t="s">
        <v>649</v>
      </c>
      <c r="B1054" t="s">
        <v>379</v>
      </c>
      <c r="C1054" t="s">
        <v>157</v>
      </c>
      <c r="D1054" t="s">
        <v>264</v>
      </c>
      <c r="E1054" t="s">
        <v>122</v>
      </c>
      <c r="F1054" t="s">
        <v>159</v>
      </c>
      <c r="G1054" t="s">
        <v>160</v>
      </c>
      <c r="H1054" t="s">
        <v>143</v>
      </c>
      <c r="I1054" t="s">
        <v>124</v>
      </c>
      <c r="J1054" t="s">
        <v>125</v>
      </c>
      <c r="K1054" t="s">
        <v>652</v>
      </c>
      <c r="N1054" t="s">
        <v>651</v>
      </c>
      <c r="O1054" t="s">
        <v>382</v>
      </c>
      <c r="P1054" t="s">
        <v>162</v>
      </c>
      <c r="Q1054" t="s">
        <v>265</v>
      </c>
      <c r="R1054" t="s">
        <v>131</v>
      </c>
      <c r="S1054" t="s">
        <v>164</v>
      </c>
      <c r="T1054" t="s">
        <v>165</v>
      </c>
      <c r="U1054" t="s">
        <v>151</v>
      </c>
      <c r="V1054" t="s">
        <v>135</v>
      </c>
      <c r="W1054" t="s">
        <v>136</v>
      </c>
      <c r="X1054" t="s">
        <v>653</v>
      </c>
      <c r="Y1054" s="94">
        <v>911</v>
      </c>
      <c r="Z1054" s="94">
        <v>45791.706666666658</v>
      </c>
      <c r="AA1054" s="94">
        <v>47165.4</v>
      </c>
      <c r="AB1054" s="94">
        <v>47165.4</v>
      </c>
      <c r="AC1054">
        <f t="shared" si="32"/>
        <v>3000</v>
      </c>
      <c r="AD1054" t="str">
        <f t="shared" si="33"/>
        <v>303</v>
      </c>
    </row>
    <row r="1055" spans="1:30" hidden="1" x14ac:dyDescent="0.25">
      <c r="A1055" t="s">
        <v>649</v>
      </c>
      <c r="B1055" t="s">
        <v>379</v>
      </c>
      <c r="C1055" t="s">
        <v>157</v>
      </c>
      <c r="D1055" t="s">
        <v>270</v>
      </c>
      <c r="E1055" t="s">
        <v>122</v>
      </c>
      <c r="F1055" t="s">
        <v>159</v>
      </c>
      <c r="G1055" t="s">
        <v>160</v>
      </c>
      <c r="H1055" t="s">
        <v>143</v>
      </c>
      <c r="I1055" t="s">
        <v>124</v>
      </c>
      <c r="J1055" t="s">
        <v>125</v>
      </c>
      <c r="K1055" t="s">
        <v>652</v>
      </c>
      <c r="N1055" t="s">
        <v>651</v>
      </c>
      <c r="O1055" t="s">
        <v>382</v>
      </c>
      <c r="P1055" t="s">
        <v>162</v>
      </c>
      <c r="Q1055" t="s">
        <v>271</v>
      </c>
      <c r="R1055" t="s">
        <v>131</v>
      </c>
      <c r="S1055" t="s">
        <v>164</v>
      </c>
      <c r="T1055" t="s">
        <v>165</v>
      </c>
      <c r="U1055" t="s">
        <v>151</v>
      </c>
      <c r="V1055" t="s">
        <v>135</v>
      </c>
      <c r="W1055" t="s">
        <v>136</v>
      </c>
      <c r="X1055" t="s">
        <v>653</v>
      </c>
      <c r="Y1055" s="94">
        <v>1338</v>
      </c>
      <c r="Z1055" s="94">
        <v>1338</v>
      </c>
      <c r="AA1055" s="94">
        <v>1378.1</v>
      </c>
      <c r="AB1055" s="94">
        <v>1378.1</v>
      </c>
      <c r="AC1055">
        <f t="shared" si="32"/>
        <v>3000</v>
      </c>
      <c r="AD1055" t="str">
        <f t="shared" si="33"/>
        <v>303</v>
      </c>
    </row>
    <row r="1056" spans="1:30" hidden="1" x14ac:dyDescent="0.25">
      <c r="A1056" t="s">
        <v>649</v>
      </c>
      <c r="B1056" t="s">
        <v>379</v>
      </c>
      <c r="C1056" t="s">
        <v>157</v>
      </c>
      <c r="D1056" t="s">
        <v>272</v>
      </c>
      <c r="E1056" t="s">
        <v>122</v>
      </c>
      <c r="F1056" t="s">
        <v>159</v>
      </c>
      <c r="G1056" t="s">
        <v>160</v>
      </c>
      <c r="H1056" t="s">
        <v>143</v>
      </c>
      <c r="I1056" t="s">
        <v>124</v>
      </c>
      <c r="J1056" t="s">
        <v>125</v>
      </c>
      <c r="K1056" t="s">
        <v>652</v>
      </c>
      <c r="N1056" t="s">
        <v>651</v>
      </c>
      <c r="O1056" t="s">
        <v>382</v>
      </c>
      <c r="P1056" t="s">
        <v>162</v>
      </c>
      <c r="Q1056" t="s">
        <v>273</v>
      </c>
      <c r="R1056" t="s">
        <v>131</v>
      </c>
      <c r="S1056" t="s">
        <v>164</v>
      </c>
      <c r="T1056" t="s">
        <v>165</v>
      </c>
      <c r="U1056" t="s">
        <v>151</v>
      </c>
      <c r="V1056" t="s">
        <v>135</v>
      </c>
      <c r="W1056" t="s">
        <v>136</v>
      </c>
      <c r="X1056" t="s">
        <v>653</v>
      </c>
      <c r="Y1056" s="94">
        <v>35256</v>
      </c>
      <c r="Z1056" s="94">
        <v>44631.119999999995</v>
      </c>
      <c r="AA1056" s="94">
        <v>45970</v>
      </c>
      <c r="AB1056" s="94">
        <v>45970</v>
      </c>
      <c r="AC1056">
        <f t="shared" si="32"/>
        <v>3000</v>
      </c>
      <c r="AD1056" t="str">
        <f t="shared" si="33"/>
        <v>303</v>
      </c>
    </row>
    <row r="1057" spans="1:30" hidden="1" x14ac:dyDescent="0.25">
      <c r="A1057" t="s">
        <v>649</v>
      </c>
      <c r="B1057" t="s">
        <v>379</v>
      </c>
      <c r="C1057" t="s">
        <v>157</v>
      </c>
      <c r="D1057" t="s">
        <v>276</v>
      </c>
      <c r="E1057" t="s">
        <v>122</v>
      </c>
      <c r="F1057" t="s">
        <v>159</v>
      </c>
      <c r="G1057" t="s">
        <v>160</v>
      </c>
      <c r="H1057" t="s">
        <v>143</v>
      </c>
      <c r="I1057" t="s">
        <v>124</v>
      </c>
      <c r="J1057" t="s">
        <v>125</v>
      </c>
      <c r="K1057" t="s">
        <v>652</v>
      </c>
      <c r="N1057" t="s">
        <v>651</v>
      </c>
      <c r="O1057" t="s">
        <v>382</v>
      </c>
      <c r="P1057" t="s">
        <v>162</v>
      </c>
      <c r="Q1057" t="s">
        <v>277</v>
      </c>
      <c r="R1057" t="s">
        <v>131</v>
      </c>
      <c r="S1057" t="s">
        <v>164</v>
      </c>
      <c r="T1057" t="s">
        <v>165</v>
      </c>
      <c r="U1057" t="s">
        <v>151</v>
      </c>
      <c r="V1057" t="s">
        <v>135</v>
      </c>
      <c r="W1057" t="s">
        <v>136</v>
      </c>
      <c r="X1057" t="s">
        <v>653</v>
      </c>
      <c r="Y1057" s="94">
        <v>1151</v>
      </c>
      <c r="Z1057" s="94">
        <v>0</v>
      </c>
      <c r="AA1057" s="94">
        <v>0</v>
      </c>
      <c r="AB1057" s="94">
        <v>0</v>
      </c>
      <c r="AC1057">
        <f t="shared" si="32"/>
        <v>3000</v>
      </c>
      <c r="AD1057" t="str">
        <f t="shared" si="33"/>
        <v>303</v>
      </c>
    </row>
    <row r="1058" spans="1:30" hidden="1" x14ac:dyDescent="0.25">
      <c r="A1058" t="s">
        <v>649</v>
      </c>
      <c r="B1058" t="s">
        <v>379</v>
      </c>
      <c r="C1058" t="s">
        <v>157</v>
      </c>
      <c r="D1058" t="s">
        <v>278</v>
      </c>
      <c r="E1058" t="s">
        <v>122</v>
      </c>
      <c r="F1058" t="s">
        <v>159</v>
      </c>
      <c r="G1058" t="s">
        <v>160</v>
      </c>
      <c r="H1058" t="s">
        <v>143</v>
      </c>
      <c r="I1058" t="s">
        <v>124</v>
      </c>
      <c r="J1058" t="s">
        <v>125</v>
      </c>
      <c r="K1058" t="s">
        <v>652</v>
      </c>
      <c r="N1058" t="s">
        <v>651</v>
      </c>
      <c r="O1058" t="s">
        <v>382</v>
      </c>
      <c r="P1058" t="s">
        <v>162</v>
      </c>
      <c r="Q1058" t="s">
        <v>279</v>
      </c>
      <c r="R1058" t="s">
        <v>131</v>
      </c>
      <c r="S1058" t="s">
        <v>164</v>
      </c>
      <c r="T1058" t="s">
        <v>165</v>
      </c>
      <c r="U1058" t="s">
        <v>151</v>
      </c>
      <c r="V1058" t="s">
        <v>135</v>
      </c>
      <c r="W1058" t="s">
        <v>136</v>
      </c>
      <c r="X1058" t="s">
        <v>653</v>
      </c>
      <c r="Y1058" s="94">
        <v>150</v>
      </c>
      <c r="Z1058" s="94">
        <v>0</v>
      </c>
      <c r="AA1058" s="94">
        <v>0</v>
      </c>
      <c r="AB1058" s="94">
        <v>0</v>
      </c>
      <c r="AC1058">
        <f t="shared" si="32"/>
        <v>3000</v>
      </c>
      <c r="AD1058" t="str">
        <f t="shared" si="33"/>
        <v>303</v>
      </c>
    </row>
    <row r="1059" spans="1:30" hidden="1" x14ac:dyDescent="0.25">
      <c r="A1059" t="s">
        <v>649</v>
      </c>
      <c r="B1059" t="s">
        <v>379</v>
      </c>
      <c r="C1059" t="s">
        <v>157</v>
      </c>
      <c r="D1059" t="s">
        <v>280</v>
      </c>
      <c r="E1059" t="s">
        <v>122</v>
      </c>
      <c r="F1059" t="s">
        <v>159</v>
      </c>
      <c r="G1059" t="s">
        <v>160</v>
      </c>
      <c r="H1059" t="s">
        <v>143</v>
      </c>
      <c r="I1059" t="s">
        <v>124</v>
      </c>
      <c r="J1059" t="s">
        <v>125</v>
      </c>
      <c r="K1059" t="s">
        <v>652</v>
      </c>
      <c r="N1059" t="s">
        <v>651</v>
      </c>
      <c r="O1059" t="s">
        <v>382</v>
      </c>
      <c r="P1059" t="s">
        <v>162</v>
      </c>
      <c r="Q1059" t="s">
        <v>281</v>
      </c>
      <c r="R1059" t="s">
        <v>131</v>
      </c>
      <c r="S1059" t="s">
        <v>164</v>
      </c>
      <c r="T1059" t="s">
        <v>165</v>
      </c>
      <c r="U1059" t="s">
        <v>151</v>
      </c>
      <c r="V1059" t="s">
        <v>135</v>
      </c>
      <c r="W1059" t="s">
        <v>136</v>
      </c>
      <c r="X1059" t="s">
        <v>653</v>
      </c>
      <c r="Y1059" s="94">
        <v>362</v>
      </c>
      <c r="Z1059" s="94">
        <v>0</v>
      </c>
      <c r="AA1059" s="94">
        <v>0</v>
      </c>
      <c r="AB1059" s="94">
        <v>0</v>
      </c>
      <c r="AC1059">
        <f t="shared" si="32"/>
        <v>3000</v>
      </c>
      <c r="AD1059" t="str">
        <f t="shared" si="33"/>
        <v>303</v>
      </c>
    </row>
    <row r="1060" spans="1:30" hidden="1" x14ac:dyDescent="0.25">
      <c r="A1060" t="s">
        <v>649</v>
      </c>
      <c r="B1060" t="s">
        <v>379</v>
      </c>
      <c r="C1060" t="s">
        <v>157</v>
      </c>
      <c r="D1060" t="s">
        <v>172</v>
      </c>
      <c r="E1060" t="s">
        <v>122</v>
      </c>
      <c r="F1060" t="s">
        <v>159</v>
      </c>
      <c r="G1060" t="s">
        <v>160</v>
      </c>
      <c r="H1060" t="s">
        <v>143</v>
      </c>
      <c r="I1060" t="s">
        <v>124</v>
      </c>
      <c r="J1060" t="s">
        <v>125</v>
      </c>
      <c r="K1060" t="s">
        <v>652</v>
      </c>
      <c r="N1060" t="s">
        <v>651</v>
      </c>
      <c r="O1060" t="s">
        <v>382</v>
      </c>
      <c r="P1060" t="s">
        <v>162</v>
      </c>
      <c r="Q1060" t="s">
        <v>173</v>
      </c>
      <c r="R1060" t="s">
        <v>131</v>
      </c>
      <c r="S1060" t="s">
        <v>164</v>
      </c>
      <c r="T1060" t="s">
        <v>165</v>
      </c>
      <c r="U1060" t="s">
        <v>151</v>
      </c>
      <c r="V1060" t="s">
        <v>135</v>
      </c>
      <c r="W1060" t="s">
        <v>136</v>
      </c>
      <c r="X1060" t="s">
        <v>653</v>
      </c>
      <c r="Y1060" s="94">
        <v>993</v>
      </c>
      <c r="Z1060" s="94">
        <v>0</v>
      </c>
      <c r="AA1060" s="94">
        <v>0</v>
      </c>
      <c r="AB1060" s="94">
        <v>0</v>
      </c>
      <c r="AC1060">
        <f t="shared" si="32"/>
        <v>3000</v>
      </c>
      <c r="AD1060" t="str">
        <f t="shared" si="33"/>
        <v>303</v>
      </c>
    </row>
    <row r="1061" spans="1:30" hidden="1" x14ac:dyDescent="0.25">
      <c r="A1061" t="s">
        <v>649</v>
      </c>
      <c r="B1061" t="s">
        <v>379</v>
      </c>
      <c r="C1061" t="s">
        <v>157</v>
      </c>
      <c r="D1061" t="s">
        <v>174</v>
      </c>
      <c r="E1061" t="s">
        <v>122</v>
      </c>
      <c r="F1061" t="s">
        <v>159</v>
      </c>
      <c r="G1061" t="s">
        <v>160</v>
      </c>
      <c r="H1061" t="s">
        <v>143</v>
      </c>
      <c r="I1061" t="s">
        <v>124</v>
      </c>
      <c r="J1061" t="s">
        <v>125</v>
      </c>
      <c r="K1061" t="s">
        <v>652</v>
      </c>
      <c r="N1061" t="s">
        <v>651</v>
      </c>
      <c r="O1061" t="s">
        <v>382</v>
      </c>
      <c r="P1061" t="s">
        <v>162</v>
      </c>
      <c r="Q1061" t="s">
        <v>175</v>
      </c>
      <c r="R1061" t="s">
        <v>131</v>
      </c>
      <c r="S1061" t="s">
        <v>164</v>
      </c>
      <c r="T1061" t="s">
        <v>165</v>
      </c>
      <c r="U1061" t="s">
        <v>151</v>
      </c>
      <c r="V1061" t="s">
        <v>135</v>
      </c>
      <c r="W1061" t="s">
        <v>136</v>
      </c>
      <c r="X1061" t="s">
        <v>653</v>
      </c>
      <c r="Y1061" s="94">
        <v>1277</v>
      </c>
      <c r="Z1061" s="94">
        <v>0</v>
      </c>
      <c r="AA1061" s="94">
        <v>0</v>
      </c>
      <c r="AB1061" s="94">
        <v>0</v>
      </c>
      <c r="AC1061">
        <f t="shared" si="32"/>
        <v>3000</v>
      </c>
      <c r="AD1061" t="str">
        <f t="shared" si="33"/>
        <v>303</v>
      </c>
    </row>
    <row r="1062" spans="1:30" hidden="1" x14ac:dyDescent="0.25">
      <c r="A1062" t="s">
        <v>649</v>
      </c>
      <c r="B1062" t="s">
        <v>379</v>
      </c>
      <c r="C1062" t="s">
        <v>157</v>
      </c>
      <c r="D1062" t="s">
        <v>286</v>
      </c>
      <c r="E1062" t="s">
        <v>122</v>
      </c>
      <c r="F1062" t="s">
        <v>159</v>
      </c>
      <c r="G1062" t="s">
        <v>160</v>
      </c>
      <c r="H1062" t="s">
        <v>143</v>
      </c>
      <c r="I1062" t="s">
        <v>124</v>
      </c>
      <c r="J1062" t="s">
        <v>125</v>
      </c>
      <c r="K1062" t="s">
        <v>652</v>
      </c>
      <c r="N1062" t="s">
        <v>651</v>
      </c>
      <c r="O1062" t="s">
        <v>382</v>
      </c>
      <c r="P1062" t="s">
        <v>162</v>
      </c>
      <c r="Q1062" t="s">
        <v>287</v>
      </c>
      <c r="R1062" t="s">
        <v>131</v>
      </c>
      <c r="S1062" t="s">
        <v>164</v>
      </c>
      <c r="T1062" t="s">
        <v>165</v>
      </c>
      <c r="U1062" t="s">
        <v>151</v>
      </c>
      <c r="V1062" t="s">
        <v>135</v>
      </c>
      <c r="W1062" t="s">
        <v>136</v>
      </c>
      <c r="X1062" t="s">
        <v>653</v>
      </c>
      <c r="Y1062" s="94">
        <v>552</v>
      </c>
      <c r="Z1062" s="94">
        <v>0</v>
      </c>
      <c r="AA1062" s="94">
        <v>0</v>
      </c>
      <c r="AB1062" s="94">
        <v>0</v>
      </c>
      <c r="AC1062">
        <f t="shared" si="32"/>
        <v>3000</v>
      </c>
      <c r="AD1062" t="str">
        <f t="shared" si="33"/>
        <v>303</v>
      </c>
    </row>
    <row r="1063" spans="1:30" hidden="1" x14ac:dyDescent="0.25">
      <c r="A1063" t="s">
        <v>649</v>
      </c>
      <c r="B1063" t="s">
        <v>379</v>
      </c>
      <c r="C1063" t="s">
        <v>157</v>
      </c>
      <c r="D1063" t="s">
        <v>176</v>
      </c>
      <c r="E1063" t="s">
        <v>122</v>
      </c>
      <c r="F1063" t="s">
        <v>159</v>
      </c>
      <c r="G1063" t="s">
        <v>160</v>
      </c>
      <c r="H1063" t="s">
        <v>143</v>
      </c>
      <c r="I1063" t="s">
        <v>124</v>
      </c>
      <c r="J1063" t="s">
        <v>125</v>
      </c>
      <c r="K1063" t="s">
        <v>652</v>
      </c>
      <c r="N1063" t="s">
        <v>651</v>
      </c>
      <c r="O1063" t="s">
        <v>382</v>
      </c>
      <c r="P1063" t="s">
        <v>162</v>
      </c>
      <c r="Q1063" t="s">
        <v>177</v>
      </c>
      <c r="R1063" t="s">
        <v>131</v>
      </c>
      <c r="S1063" t="s">
        <v>164</v>
      </c>
      <c r="T1063" t="s">
        <v>165</v>
      </c>
      <c r="U1063" t="s">
        <v>151</v>
      </c>
      <c r="V1063" t="s">
        <v>135</v>
      </c>
      <c r="W1063" t="s">
        <v>136</v>
      </c>
      <c r="X1063" t="s">
        <v>653</v>
      </c>
      <c r="Y1063" s="94">
        <v>1032</v>
      </c>
      <c r="Z1063" s="94">
        <v>0</v>
      </c>
      <c r="AA1063" s="94">
        <v>0</v>
      </c>
      <c r="AB1063" s="94">
        <v>0</v>
      </c>
      <c r="AC1063">
        <f t="shared" si="32"/>
        <v>3000</v>
      </c>
      <c r="AD1063" t="str">
        <f t="shared" si="33"/>
        <v>303</v>
      </c>
    </row>
    <row r="1064" spans="1:30" hidden="1" x14ac:dyDescent="0.25">
      <c r="A1064" s="97" t="s">
        <v>649</v>
      </c>
      <c r="B1064" s="97" t="s">
        <v>379</v>
      </c>
      <c r="C1064" s="97" t="s">
        <v>140</v>
      </c>
      <c r="D1064" s="97">
        <v>14301</v>
      </c>
      <c r="E1064" s="97" t="s">
        <v>122</v>
      </c>
      <c r="F1064" s="98">
        <v>15</v>
      </c>
      <c r="G1064" s="98" t="s">
        <v>142</v>
      </c>
      <c r="H1064" s="97">
        <v>19</v>
      </c>
      <c r="I1064" s="97" t="s">
        <v>124</v>
      </c>
      <c r="J1064" s="97" t="s">
        <v>125</v>
      </c>
      <c r="K1064" s="97" t="s">
        <v>650</v>
      </c>
      <c r="L1064" s="97"/>
      <c r="M1064" s="97"/>
      <c r="N1064" s="97" t="s">
        <v>651</v>
      </c>
      <c r="O1064" s="97" t="s">
        <v>382</v>
      </c>
      <c r="P1064" s="97" t="s">
        <v>147</v>
      </c>
      <c r="Q1064" s="97" t="s">
        <v>178</v>
      </c>
      <c r="R1064" s="97" t="s">
        <v>131</v>
      </c>
      <c r="S1064" s="97" t="s">
        <v>149</v>
      </c>
      <c r="T1064" s="97" t="s">
        <v>150</v>
      </c>
      <c r="U1064" s="97" t="s">
        <v>134</v>
      </c>
      <c r="V1064" s="97" t="s">
        <v>135</v>
      </c>
      <c r="W1064" s="97" t="s">
        <v>136</v>
      </c>
      <c r="X1064" s="97"/>
      <c r="Y1064" s="99"/>
      <c r="Z1064" s="99"/>
      <c r="AA1064" s="99">
        <v>900828.72</v>
      </c>
      <c r="AB1064" s="99">
        <v>900828.72</v>
      </c>
      <c r="AC1064">
        <f t="shared" si="32"/>
        <v>1000</v>
      </c>
      <c r="AD1064" t="str">
        <f t="shared" si="33"/>
        <v>303</v>
      </c>
    </row>
    <row r="1065" spans="1:30" hidden="1" x14ac:dyDescent="0.25">
      <c r="A1065" s="97" t="s">
        <v>654</v>
      </c>
      <c r="B1065" s="97" t="s">
        <v>641</v>
      </c>
      <c r="C1065" s="97" t="s">
        <v>655</v>
      </c>
      <c r="D1065" s="97" t="s">
        <v>141</v>
      </c>
      <c r="E1065" s="97" t="s">
        <v>122</v>
      </c>
      <c r="F1065" s="98">
        <v>15</v>
      </c>
      <c r="G1065" s="98" t="s">
        <v>142</v>
      </c>
      <c r="H1065" s="97" t="s">
        <v>143</v>
      </c>
      <c r="I1065" s="97" t="s">
        <v>124</v>
      </c>
      <c r="J1065" s="97" t="s">
        <v>125</v>
      </c>
      <c r="K1065" s="97" t="s">
        <v>656</v>
      </c>
      <c r="L1065" s="97"/>
      <c r="M1065" s="97"/>
      <c r="N1065" s="97" t="s">
        <v>657</v>
      </c>
      <c r="O1065" s="97" t="s">
        <v>644</v>
      </c>
      <c r="P1065" s="97" t="s">
        <v>658</v>
      </c>
      <c r="Q1065" s="97" t="s">
        <v>148</v>
      </c>
      <c r="R1065" s="97" t="s">
        <v>131</v>
      </c>
      <c r="S1065" s="97" t="s">
        <v>149</v>
      </c>
      <c r="T1065" s="97" t="s">
        <v>150</v>
      </c>
      <c r="U1065" s="97" t="s">
        <v>151</v>
      </c>
      <c r="V1065" s="97" t="s">
        <v>135</v>
      </c>
      <c r="W1065" s="97" t="s">
        <v>136</v>
      </c>
      <c r="X1065" s="97"/>
      <c r="Y1065" s="99"/>
      <c r="Z1065" s="99"/>
      <c r="AA1065" s="99">
        <v>70067736</v>
      </c>
      <c r="AB1065" s="99">
        <v>70067736</v>
      </c>
      <c r="AC1065">
        <f t="shared" si="32"/>
        <v>1000</v>
      </c>
      <c r="AD1065" t="str">
        <f t="shared" si="33"/>
        <v>303</v>
      </c>
    </row>
    <row r="1066" spans="1:30" hidden="1" x14ac:dyDescent="0.25">
      <c r="A1066" s="97" t="s">
        <v>654</v>
      </c>
      <c r="B1066" s="97" t="s">
        <v>641</v>
      </c>
      <c r="C1066" s="97" t="s">
        <v>655</v>
      </c>
      <c r="D1066" s="97">
        <v>12101</v>
      </c>
      <c r="E1066" s="97" t="s">
        <v>122</v>
      </c>
      <c r="F1066" s="98">
        <v>15</v>
      </c>
      <c r="G1066" s="98" t="s">
        <v>142</v>
      </c>
      <c r="H1066" s="97">
        <v>19</v>
      </c>
      <c r="I1066" s="97" t="s">
        <v>124</v>
      </c>
      <c r="J1066" s="97" t="s">
        <v>125</v>
      </c>
      <c r="K1066" s="97" t="s">
        <v>656</v>
      </c>
      <c r="L1066" s="97"/>
      <c r="M1066" s="97"/>
      <c r="N1066" s="97" t="s">
        <v>657</v>
      </c>
      <c r="O1066" s="97" t="s">
        <v>644</v>
      </c>
      <c r="P1066" s="97" t="s">
        <v>658</v>
      </c>
      <c r="Q1066" s="97" t="s">
        <v>182</v>
      </c>
      <c r="R1066" s="97" t="s">
        <v>131</v>
      </c>
      <c r="S1066" s="97" t="s">
        <v>149</v>
      </c>
      <c r="T1066" s="97" t="s">
        <v>150</v>
      </c>
      <c r="U1066" s="97" t="s">
        <v>134</v>
      </c>
      <c r="V1066" s="97" t="s">
        <v>135</v>
      </c>
      <c r="W1066" s="97" t="s">
        <v>136</v>
      </c>
      <c r="X1066" s="97"/>
      <c r="Y1066" s="99"/>
      <c r="Z1066" s="99"/>
      <c r="AA1066" s="99">
        <v>3587844</v>
      </c>
      <c r="AB1066" s="99">
        <v>3587844</v>
      </c>
      <c r="AC1066">
        <f t="shared" si="32"/>
        <v>1000</v>
      </c>
      <c r="AD1066" t="str">
        <f t="shared" si="33"/>
        <v>303</v>
      </c>
    </row>
    <row r="1067" spans="1:30" hidden="1" x14ac:dyDescent="0.25">
      <c r="A1067" s="97" t="s">
        <v>654</v>
      </c>
      <c r="B1067" s="97" t="s">
        <v>641</v>
      </c>
      <c r="C1067" s="97" t="s">
        <v>655</v>
      </c>
      <c r="D1067" s="97">
        <v>13201</v>
      </c>
      <c r="E1067" s="97" t="s">
        <v>122</v>
      </c>
      <c r="F1067" s="98">
        <v>15</v>
      </c>
      <c r="G1067" s="98" t="s">
        <v>142</v>
      </c>
      <c r="H1067" s="97">
        <v>19</v>
      </c>
      <c r="I1067" s="97" t="s">
        <v>124</v>
      </c>
      <c r="J1067" s="97" t="s">
        <v>125</v>
      </c>
      <c r="K1067" s="97" t="s">
        <v>656</v>
      </c>
      <c r="L1067" s="97"/>
      <c r="M1067" s="97"/>
      <c r="N1067" s="97" t="s">
        <v>657</v>
      </c>
      <c r="O1067" s="97" t="s">
        <v>644</v>
      </c>
      <c r="P1067" s="97" t="s">
        <v>658</v>
      </c>
      <c r="Q1067" s="97" t="s">
        <v>152</v>
      </c>
      <c r="R1067" s="97" t="s">
        <v>131</v>
      </c>
      <c r="S1067" s="97" t="s">
        <v>149</v>
      </c>
      <c r="T1067" s="97" t="s">
        <v>150</v>
      </c>
      <c r="U1067" s="97" t="s">
        <v>134</v>
      </c>
      <c r="V1067" s="97" t="s">
        <v>135</v>
      </c>
      <c r="W1067" s="97" t="s">
        <v>136</v>
      </c>
      <c r="X1067" s="97"/>
      <c r="Y1067" s="99"/>
      <c r="Z1067" s="99"/>
      <c r="AA1067" s="99">
        <v>2919489</v>
      </c>
      <c r="AB1067" s="99">
        <v>2919489</v>
      </c>
      <c r="AC1067">
        <f t="shared" si="32"/>
        <v>1000</v>
      </c>
      <c r="AD1067" t="str">
        <f t="shared" si="33"/>
        <v>303</v>
      </c>
    </row>
    <row r="1068" spans="1:30" hidden="1" x14ac:dyDescent="0.25">
      <c r="A1068" s="97" t="s">
        <v>654</v>
      </c>
      <c r="B1068" s="97" t="s">
        <v>641</v>
      </c>
      <c r="C1068" s="97" t="s">
        <v>655</v>
      </c>
      <c r="D1068" s="97">
        <v>13203</v>
      </c>
      <c r="E1068" s="97" t="s">
        <v>122</v>
      </c>
      <c r="F1068" s="98">
        <v>15</v>
      </c>
      <c r="G1068" s="98" t="s">
        <v>142</v>
      </c>
      <c r="H1068" s="97">
        <v>19</v>
      </c>
      <c r="I1068" s="97" t="s">
        <v>124</v>
      </c>
      <c r="J1068" s="97" t="s">
        <v>125</v>
      </c>
      <c r="K1068" s="97" t="s">
        <v>656</v>
      </c>
      <c r="L1068" s="97"/>
      <c r="M1068" s="97"/>
      <c r="N1068" s="97" t="s">
        <v>657</v>
      </c>
      <c r="O1068" s="97" t="s">
        <v>644</v>
      </c>
      <c r="P1068" s="97" t="s">
        <v>658</v>
      </c>
      <c r="Q1068" s="97" t="s">
        <v>153</v>
      </c>
      <c r="R1068" s="97" t="s">
        <v>131</v>
      </c>
      <c r="S1068" s="97" t="s">
        <v>149</v>
      </c>
      <c r="T1068" s="97" t="s">
        <v>150</v>
      </c>
      <c r="U1068" s="97" t="s">
        <v>134</v>
      </c>
      <c r="V1068" s="97" t="s">
        <v>135</v>
      </c>
      <c r="W1068" s="97" t="s">
        <v>136</v>
      </c>
      <c r="X1068" s="97"/>
      <c r="Y1068" s="99"/>
      <c r="Z1068" s="99"/>
      <c r="AA1068" s="99">
        <v>11677956</v>
      </c>
      <c r="AB1068" s="99">
        <v>11677956</v>
      </c>
      <c r="AC1068">
        <f t="shared" si="32"/>
        <v>1000</v>
      </c>
      <c r="AD1068" t="str">
        <f t="shared" si="33"/>
        <v>303</v>
      </c>
    </row>
    <row r="1069" spans="1:30" hidden="1" x14ac:dyDescent="0.25">
      <c r="A1069" s="97" t="s">
        <v>654</v>
      </c>
      <c r="B1069" s="97" t="s">
        <v>641</v>
      </c>
      <c r="C1069" s="97" t="s">
        <v>655</v>
      </c>
      <c r="D1069" s="97" t="s">
        <v>183</v>
      </c>
      <c r="E1069" s="97" t="s">
        <v>122</v>
      </c>
      <c r="F1069" s="98">
        <v>15</v>
      </c>
      <c r="G1069" s="98" t="s">
        <v>142</v>
      </c>
      <c r="H1069" s="97">
        <v>19</v>
      </c>
      <c r="I1069" s="97" t="s">
        <v>124</v>
      </c>
      <c r="J1069" s="97" t="s">
        <v>125</v>
      </c>
      <c r="K1069" s="97" t="s">
        <v>656</v>
      </c>
      <c r="L1069" s="97"/>
      <c r="M1069" s="97"/>
      <c r="N1069" s="97" t="s">
        <v>657</v>
      </c>
      <c r="O1069" s="97" t="s">
        <v>644</v>
      </c>
      <c r="P1069" s="97" t="s">
        <v>658</v>
      </c>
      <c r="Q1069" s="97" t="s">
        <v>184</v>
      </c>
      <c r="R1069" s="97" t="s">
        <v>131</v>
      </c>
      <c r="S1069" s="97" t="s">
        <v>149</v>
      </c>
      <c r="T1069" s="97" t="s">
        <v>150</v>
      </c>
      <c r="U1069" s="97" t="s">
        <v>134</v>
      </c>
      <c r="V1069" s="97" t="s">
        <v>135</v>
      </c>
      <c r="W1069" s="97" t="s">
        <v>136</v>
      </c>
      <c r="X1069" s="97" t="s">
        <v>659</v>
      </c>
      <c r="Y1069" s="99">
        <v>406148.4</v>
      </c>
      <c r="Z1069" s="99">
        <v>349317.48</v>
      </c>
      <c r="AA1069" s="99">
        <v>349317.48</v>
      </c>
      <c r="AB1069" s="99">
        <v>349317.48</v>
      </c>
      <c r="AC1069">
        <f t="shared" si="32"/>
        <v>1000</v>
      </c>
      <c r="AD1069" t="str">
        <f t="shared" si="33"/>
        <v>303</v>
      </c>
    </row>
    <row r="1070" spans="1:30" hidden="1" x14ac:dyDescent="0.25">
      <c r="A1070" s="97" t="s">
        <v>654</v>
      </c>
      <c r="B1070" s="97" t="s">
        <v>641</v>
      </c>
      <c r="C1070" s="97" t="s">
        <v>655</v>
      </c>
      <c r="D1070" s="97">
        <v>14101</v>
      </c>
      <c r="E1070" s="97" t="s">
        <v>122</v>
      </c>
      <c r="F1070" s="98">
        <v>15</v>
      </c>
      <c r="G1070" s="98" t="s">
        <v>142</v>
      </c>
      <c r="H1070" s="97">
        <v>19</v>
      </c>
      <c r="I1070" s="97" t="s">
        <v>124</v>
      </c>
      <c r="J1070" s="97" t="s">
        <v>125</v>
      </c>
      <c r="K1070" s="97" t="s">
        <v>656</v>
      </c>
      <c r="L1070" s="97"/>
      <c r="M1070" s="97"/>
      <c r="N1070" s="97" t="s">
        <v>657</v>
      </c>
      <c r="O1070" s="97" t="s">
        <v>644</v>
      </c>
      <c r="P1070" s="97" t="s">
        <v>658</v>
      </c>
      <c r="Q1070" s="97" t="s">
        <v>154</v>
      </c>
      <c r="R1070" s="97" t="s">
        <v>131</v>
      </c>
      <c r="S1070" s="97" t="s">
        <v>149</v>
      </c>
      <c r="T1070" s="97" t="s">
        <v>150</v>
      </c>
      <c r="U1070" s="97" t="s">
        <v>134</v>
      </c>
      <c r="V1070" s="97" t="s">
        <v>135</v>
      </c>
      <c r="W1070" s="97" t="s">
        <v>136</v>
      </c>
      <c r="X1070" s="97"/>
      <c r="Y1070" s="99"/>
      <c r="Z1070" s="99"/>
      <c r="AA1070" s="99">
        <v>3853725.48</v>
      </c>
      <c r="AB1070" s="99">
        <v>3853725.48</v>
      </c>
      <c r="AC1070">
        <f t="shared" si="32"/>
        <v>1000</v>
      </c>
      <c r="AD1070" t="str">
        <f t="shared" si="33"/>
        <v>303</v>
      </c>
    </row>
    <row r="1071" spans="1:30" hidden="1" x14ac:dyDescent="0.25">
      <c r="A1071" s="97" t="s">
        <v>654</v>
      </c>
      <c r="B1071" s="97" t="s">
        <v>641</v>
      </c>
      <c r="C1071" s="97" t="s">
        <v>655</v>
      </c>
      <c r="D1071" s="97">
        <v>14103</v>
      </c>
      <c r="E1071" s="97" t="s">
        <v>122</v>
      </c>
      <c r="F1071" s="98">
        <v>15</v>
      </c>
      <c r="G1071" s="98" t="s">
        <v>142</v>
      </c>
      <c r="H1071" s="97">
        <v>19</v>
      </c>
      <c r="I1071" s="97" t="s">
        <v>124</v>
      </c>
      <c r="J1071" s="97" t="s">
        <v>125</v>
      </c>
      <c r="K1071" s="97" t="s">
        <v>656</v>
      </c>
      <c r="L1071" s="97"/>
      <c r="M1071" s="97"/>
      <c r="N1071" s="97" t="s">
        <v>657</v>
      </c>
      <c r="O1071" s="97" t="s">
        <v>644</v>
      </c>
      <c r="P1071" s="97" t="s">
        <v>658</v>
      </c>
      <c r="Q1071" s="97" t="s">
        <v>155</v>
      </c>
      <c r="R1071" s="97" t="s">
        <v>131</v>
      </c>
      <c r="S1071" s="97" t="s">
        <v>149</v>
      </c>
      <c r="T1071" s="97" t="s">
        <v>150</v>
      </c>
      <c r="U1071" s="97" t="s">
        <v>134</v>
      </c>
      <c r="V1071" s="97" t="s">
        <v>135</v>
      </c>
      <c r="W1071" s="97" t="s">
        <v>136</v>
      </c>
      <c r="X1071" s="97"/>
      <c r="Y1071" s="99"/>
      <c r="Z1071" s="99"/>
      <c r="AA1071" s="99">
        <v>1576524.06</v>
      </c>
      <c r="AB1071" s="99">
        <v>1576524.06</v>
      </c>
      <c r="AC1071">
        <f t="shared" si="32"/>
        <v>1000</v>
      </c>
      <c r="AD1071" t="str">
        <f t="shared" si="33"/>
        <v>303</v>
      </c>
    </row>
    <row r="1072" spans="1:30" hidden="1" x14ac:dyDescent="0.25">
      <c r="A1072" s="97" t="s">
        <v>654</v>
      </c>
      <c r="B1072" s="97" t="s">
        <v>641</v>
      </c>
      <c r="C1072" s="97" t="s">
        <v>655</v>
      </c>
      <c r="D1072" s="97">
        <v>14201</v>
      </c>
      <c r="E1072" s="97" t="s">
        <v>122</v>
      </c>
      <c r="F1072" s="98">
        <v>15</v>
      </c>
      <c r="G1072" s="98" t="s">
        <v>142</v>
      </c>
      <c r="H1072" s="97">
        <v>19</v>
      </c>
      <c r="I1072" s="97" t="s">
        <v>124</v>
      </c>
      <c r="J1072" s="97" t="s">
        <v>125</v>
      </c>
      <c r="K1072" s="97" t="s">
        <v>656</v>
      </c>
      <c r="L1072" s="97"/>
      <c r="M1072" s="97"/>
      <c r="N1072" s="97" t="s">
        <v>657</v>
      </c>
      <c r="O1072" s="97" t="s">
        <v>644</v>
      </c>
      <c r="P1072" s="97" t="s">
        <v>658</v>
      </c>
      <c r="Q1072" s="97" t="s">
        <v>156</v>
      </c>
      <c r="R1072" s="97" t="s">
        <v>131</v>
      </c>
      <c r="S1072" s="97" t="s">
        <v>149</v>
      </c>
      <c r="T1072" s="97" t="s">
        <v>150</v>
      </c>
      <c r="U1072" s="97" t="s">
        <v>134</v>
      </c>
      <c r="V1072" s="97" t="s">
        <v>135</v>
      </c>
      <c r="W1072" s="97" t="s">
        <v>136</v>
      </c>
      <c r="X1072" s="97"/>
      <c r="Y1072" s="99"/>
      <c r="Z1072" s="99"/>
      <c r="AA1072" s="99">
        <v>3503386.8000000003</v>
      </c>
      <c r="AB1072" s="99">
        <v>3503386.8</v>
      </c>
      <c r="AC1072">
        <f t="shared" si="32"/>
        <v>1000</v>
      </c>
      <c r="AD1072" t="str">
        <f t="shared" si="33"/>
        <v>303</v>
      </c>
    </row>
    <row r="1073" spans="1:30" hidden="1" x14ac:dyDescent="0.25">
      <c r="A1073" t="s">
        <v>654</v>
      </c>
      <c r="B1073" t="s">
        <v>641</v>
      </c>
      <c r="C1073" t="s">
        <v>655</v>
      </c>
      <c r="D1073" t="s">
        <v>186</v>
      </c>
      <c r="E1073" t="s">
        <v>122</v>
      </c>
      <c r="F1073" t="s">
        <v>431</v>
      </c>
      <c r="G1073" t="s">
        <v>660</v>
      </c>
      <c r="H1073" t="s">
        <v>143</v>
      </c>
      <c r="I1073" t="s">
        <v>124</v>
      </c>
      <c r="J1073" t="s">
        <v>125</v>
      </c>
      <c r="K1073" t="s">
        <v>656</v>
      </c>
      <c r="N1073" t="s">
        <v>657</v>
      </c>
      <c r="O1073" t="s">
        <v>644</v>
      </c>
      <c r="P1073" t="s">
        <v>658</v>
      </c>
      <c r="Q1073" t="s">
        <v>188</v>
      </c>
      <c r="R1073" t="s">
        <v>131</v>
      </c>
      <c r="S1073" t="s">
        <v>132</v>
      </c>
      <c r="T1073" t="s">
        <v>661</v>
      </c>
      <c r="U1073" t="s">
        <v>151</v>
      </c>
      <c r="V1073" t="s">
        <v>135</v>
      </c>
      <c r="W1073" t="s">
        <v>136</v>
      </c>
      <c r="X1073" t="s">
        <v>659</v>
      </c>
      <c r="Z1073" s="94">
        <v>108000</v>
      </c>
      <c r="AA1073" s="94">
        <v>0</v>
      </c>
      <c r="AB1073" s="94">
        <v>0</v>
      </c>
      <c r="AC1073">
        <f t="shared" si="32"/>
        <v>2000</v>
      </c>
      <c r="AD1073" t="str">
        <f t="shared" si="33"/>
        <v>303</v>
      </c>
    </row>
    <row r="1074" spans="1:30" hidden="1" x14ac:dyDescent="0.25">
      <c r="A1074" t="s">
        <v>654</v>
      </c>
      <c r="B1074" t="s">
        <v>641</v>
      </c>
      <c r="C1074" t="s">
        <v>655</v>
      </c>
      <c r="D1074" t="s">
        <v>186</v>
      </c>
      <c r="E1074" t="s">
        <v>122</v>
      </c>
      <c r="F1074" t="s">
        <v>159</v>
      </c>
      <c r="G1074" t="s">
        <v>160</v>
      </c>
      <c r="H1074" t="s">
        <v>143</v>
      </c>
      <c r="I1074" t="s">
        <v>124</v>
      </c>
      <c r="J1074" t="s">
        <v>125</v>
      </c>
      <c r="K1074" t="s">
        <v>656</v>
      </c>
      <c r="N1074" t="s">
        <v>657</v>
      </c>
      <c r="O1074" t="s">
        <v>644</v>
      </c>
      <c r="P1074" t="s">
        <v>658</v>
      </c>
      <c r="Q1074" t="s">
        <v>188</v>
      </c>
      <c r="R1074" t="s">
        <v>131</v>
      </c>
      <c r="S1074" t="s">
        <v>164</v>
      </c>
      <c r="T1074" t="s">
        <v>165</v>
      </c>
      <c r="U1074" t="s">
        <v>151</v>
      </c>
      <c r="V1074" t="s">
        <v>135</v>
      </c>
      <c r="W1074" t="s">
        <v>136</v>
      </c>
      <c r="X1074" t="s">
        <v>659</v>
      </c>
      <c r="Y1074" s="94">
        <v>470176</v>
      </c>
      <c r="Z1074" s="94">
        <v>443747.29</v>
      </c>
      <c r="AA1074" s="94">
        <v>457059.51</v>
      </c>
      <c r="AB1074" s="94">
        <v>457059.51</v>
      </c>
      <c r="AC1074">
        <f t="shared" si="32"/>
        <v>2000</v>
      </c>
      <c r="AD1074" t="str">
        <f t="shared" si="33"/>
        <v>303</v>
      </c>
    </row>
    <row r="1075" spans="1:30" hidden="1" x14ac:dyDescent="0.25">
      <c r="A1075" t="s">
        <v>654</v>
      </c>
      <c r="B1075" t="s">
        <v>641</v>
      </c>
      <c r="C1075" t="s">
        <v>655</v>
      </c>
      <c r="D1075" t="s">
        <v>190</v>
      </c>
      <c r="E1075" t="s">
        <v>122</v>
      </c>
      <c r="F1075" t="s">
        <v>159</v>
      </c>
      <c r="G1075" t="s">
        <v>160</v>
      </c>
      <c r="H1075" t="s">
        <v>143</v>
      </c>
      <c r="I1075" t="s">
        <v>124</v>
      </c>
      <c r="J1075" t="s">
        <v>125</v>
      </c>
      <c r="K1075" t="s">
        <v>656</v>
      </c>
      <c r="N1075" t="s">
        <v>657</v>
      </c>
      <c r="O1075" t="s">
        <v>644</v>
      </c>
      <c r="P1075" t="s">
        <v>658</v>
      </c>
      <c r="Q1075" t="s">
        <v>191</v>
      </c>
      <c r="R1075" t="s">
        <v>131</v>
      </c>
      <c r="S1075" t="s">
        <v>164</v>
      </c>
      <c r="T1075" t="s">
        <v>165</v>
      </c>
      <c r="U1075" t="s">
        <v>151</v>
      </c>
      <c r="V1075" t="s">
        <v>135</v>
      </c>
      <c r="W1075" t="s">
        <v>136</v>
      </c>
      <c r="X1075" t="s">
        <v>659</v>
      </c>
      <c r="Y1075" s="94">
        <v>0</v>
      </c>
      <c r="Z1075" s="94">
        <v>0</v>
      </c>
      <c r="AA1075" s="94">
        <v>0</v>
      </c>
      <c r="AB1075" s="94">
        <v>0</v>
      </c>
      <c r="AC1075">
        <f t="shared" si="32"/>
        <v>2000</v>
      </c>
      <c r="AD1075" t="str">
        <f t="shared" si="33"/>
        <v>303</v>
      </c>
    </row>
    <row r="1076" spans="1:30" hidden="1" x14ac:dyDescent="0.25">
      <c r="A1076" t="s">
        <v>654</v>
      </c>
      <c r="B1076" t="s">
        <v>641</v>
      </c>
      <c r="C1076" t="s">
        <v>655</v>
      </c>
      <c r="D1076" t="s">
        <v>192</v>
      </c>
      <c r="E1076" t="s">
        <v>122</v>
      </c>
      <c r="F1076" t="s">
        <v>431</v>
      </c>
      <c r="G1076" t="s">
        <v>660</v>
      </c>
      <c r="H1076" t="s">
        <v>143</v>
      </c>
      <c r="I1076" t="s">
        <v>124</v>
      </c>
      <c r="J1076" t="s">
        <v>125</v>
      </c>
      <c r="K1076" t="s">
        <v>656</v>
      </c>
      <c r="N1076" t="s">
        <v>657</v>
      </c>
      <c r="O1076" t="s">
        <v>644</v>
      </c>
      <c r="P1076" t="s">
        <v>658</v>
      </c>
      <c r="Q1076" t="s">
        <v>193</v>
      </c>
      <c r="R1076" t="s">
        <v>131</v>
      </c>
      <c r="S1076" t="s">
        <v>132</v>
      </c>
      <c r="T1076" t="s">
        <v>661</v>
      </c>
      <c r="U1076" t="s">
        <v>151</v>
      </c>
      <c r="V1076" t="s">
        <v>135</v>
      </c>
      <c r="W1076" t="s">
        <v>136</v>
      </c>
      <c r="X1076" t="s">
        <v>659</v>
      </c>
      <c r="Z1076" s="94">
        <v>27000</v>
      </c>
      <c r="AA1076" s="94">
        <v>0</v>
      </c>
      <c r="AB1076" s="94">
        <v>0</v>
      </c>
      <c r="AC1076">
        <f t="shared" si="32"/>
        <v>2000</v>
      </c>
      <c r="AD1076" t="str">
        <f t="shared" si="33"/>
        <v>303</v>
      </c>
    </row>
    <row r="1077" spans="1:30" hidden="1" x14ac:dyDescent="0.25">
      <c r="A1077" t="s">
        <v>654</v>
      </c>
      <c r="B1077" t="s">
        <v>641</v>
      </c>
      <c r="C1077" t="s">
        <v>655</v>
      </c>
      <c r="D1077" t="s">
        <v>192</v>
      </c>
      <c r="E1077" t="s">
        <v>122</v>
      </c>
      <c r="F1077" t="s">
        <v>159</v>
      </c>
      <c r="G1077" t="s">
        <v>160</v>
      </c>
      <c r="H1077" t="s">
        <v>143</v>
      </c>
      <c r="I1077" t="s">
        <v>124</v>
      </c>
      <c r="J1077" t="s">
        <v>125</v>
      </c>
      <c r="K1077" t="s">
        <v>656</v>
      </c>
      <c r="N1077" t="s">
        <v>657</v>
      </c>
      <c r="O1077" t="s">
        <v>644</v>
      </c>
      <c r="P1077" t="s">
        <v>658</v>
      </c>
      <c r="Q1077" t="s">
        <v>193</v>
      </c>
      <c r="R1077" t="s">
        <v>131</v>
      </c>
      <c r="S1077" t="s">
        <v>164</v>
      </c>
      <c r="T1077" t="s">
        <v>165</v>
      </c>
      <c r="U1077" t="s">
        <v>151</v>
      </c>
      <c r="V1077" t="s">
        <v>135</v>
      </c>
      <c r="W1077" t="s">
        <v>136</v>
      </c>
      <c r="X1077" t="s">
        <v>659</v>
      </c>
      <c r="Y1077" s="94">
        <v>2467743</v>
      </c>
      <c r="Z1077" s="94">
        <v>4042814.59</v>
      </c>
      <c r="AA1077" s="94">
        <v>4164099.03</v>
      </c>
      <c r="AB1077" s="94">
        <v>4164099.03</v>
      </c>
      <c r="AC1077">
        <f t="shared" si="32"/>
        <v>2000</v>
      </c>
      <c r="AD1077" t="str">
        <f t="shared" si="33"/>
        <v>303</v>
      </c>
    </row>
    <row r="1078" spans="1:30" hidden="1" x14ac:dyDescent="0.25">
      <c r="A1078" t="s">
        <v>654</v>
      </c>
      <c r="B1078" t="s">
        <v>641</v>
      </c>
      <c r="C1078" t="s">
        <v>655</v>
      </c>
      <c r="D1078" t="s">
        <v>444</v>
      </c>
      <c r="E1078" t="s">
        <v>122</v>
      </c>
      <c r="F1078" t="s">
        <v>159</v>
      </c>
      <c r="G1078" t="s">
        <v>160</v>
      </c>
      <c r="H1078" t="s">
        <v>143</v>
      </c>
      <c r="I1078" t="s">
        <v>124</v>
      </c>
      <c r="J1078" t="s">
        <v>125</v>
      </c>
      <c r="K1078" t="s">
        <v>656</v>
      </c>
      <c r="N1078" t="s">
        <v>657</v>
      </c>
      <c r="O1078" t="s">
        <v>644</v>
      </c>
      <c r="P1078" t="s">
        <v>658</v>
      </c>
      <c r="Q1078" t="s">
        <v>445</v>
      </c>
      <c r="R1078" t="s">
        <v>131</v>
      </c>
      <c r="S1078" t="s">
        <v>164</v>
      </c>
      <c r="T1078" t="s">
        <v>165</v>
      </c>
      <c r="U1078" t="s">
        <v>151</v>
      </c>
      <c r="V1078" t="s">
        <v>135</v>
      </c>
      <c r="W1078" t="s">
        <v>136</v>
      </c>
      <c r="X1078" t="s">
        <v>659</v>
      </c>
      <c r="Y1078" s="94">
        <v>87121</v>
      </c>
      <c r="Z1078" s="94">
        <v>0</v>
      </c>
      <c r="AA1078" s="94">
        <v>0</v>
      </c>
      <c r="AB1078" s="94">
        <v>0</v>
      </c>
      <c r="AC1078">
        <f t="shared" si="32"/>
        <v>2000</v>
      </c>
      <c r="AD1078" t="str">
        <f t="shared" si="33"/>
        <v>303</v>
      </c>
    </row>
    <row r="1079" spans="1:30" hidden="1" x14ac:dyDescent="0.25">
      <c r="A1079" t="s">
        <v>654</v>
      </c>
      <c r="B1079" t="s">
        <v>641</v>
      </c>
      <c r="C1079" t="s">
        <v>655</v>
      </c>
      <c r="D1079" t="s">
        <v>198</v>
      </c>
      <c r="E1079" t="s">
        <v>122</v>
      </c>
      <c r="F1079" t="s">
        <v>159</v>
      </c>
      <c r="G1079" t="s">
        <v>160</v>
      </c>
      <c r="H1079" t="s">
        <v>143</v>
      </c>
      <c r="I1079" t="s">
        <v>124</v>
      </c>
      <c r="J1079" t="s">
        <v>125</v>
      </c>
      <c r="K1079" t="s">
        <v>656</v>
      </c>
      <c r="N1079" t="s">
        <v>657</v>
      </c>
      <c r="O1079" t="s">
        <v>644</v>
      </c>
      <c r="P1079" t="s">
        <v>658</v>
      </c>
      <c r="Q1079" t="s">
        <v>199</v>
      </c>
      <c r="R1079" t="s">
        <v>131</v>
      </c>
      <c r="S1079" t="s">
        <v>164</v>
      </c>
      <c r="T1079" t="s">
        <v>165</v>
      </c>
      <c r="U1079" t="s">
        <v>151</v>
      </c>
      <c r="V1079" t="s">
        <v>135</v>
      </c>
      <c r="W1079" t="s">
        <v>136</v>
      </c>
      <c r="X1079" t="s">
        <v>659</v>
      </c>
      <c r="Y1079" s="94">
        <v>111106</v>
      </c>
      <c r="Z1079" s="94">
        <v>91019.51</v>
      </c>
      <c r="AA1079" s="94">
        <v>93750.12</v>
      </c>
      <c r="AB1079" s="94">
        <v>93750.12</v>
      </c>
      <c r="AC1079">
        <f t="shared" si="32"/>
        <v>2000</v>
      </c>
      <c r="AD1079" t="str">
        <f t="shared" si="33"/>
        <v>303</v>
      </c>
    </row>
    <row r="1080" spans="1:30" hidden="1" x14ac:dyDescent="0.25">
      <c r="A1080" t="s">
        <v>654</v>
      </c>
      <c r="B1080" t="s">
        <v>641</v>
      </c>
      <c r="C1080" t="s">
        <v>655</v>
      </c>
      <c r="D1080" t="s">
        <v>662</v>
      </c>
      <c r="E1080" t="s">
        <v>122</v>
      </c>
      <c r="F1080" t="s">
        <v>159</v>
      </c>
      <c r="G1080" t="s">
        <v>160</v>
      </c>
      <c r="H1080" t="s">
        <v>143</v>
      </c>
      <c r="I1080" t="s">
        <v>124</v>
      </c>
      <c r="J1080" t="s">
        <v>125</v>
      </c>
      <c r="K1080" t="s">
        <v>656</v>
      </c>
      <c r="N1080" t="s">
        <v>657</v>
      </c>
      <c r="O1080" t="s">
        <v>644</v>
      </c>
      <c r="P1080" t="s">
        <v>658</v>
      </c>
      <c r="Q1080" t="s">
        <v>663</v>
      </c>
      <c r="R1080" t="s">
        <v>131</v>
      </c>
      <c r="S1080" t="s">
        <v>164</v>
      </c>
      <c r="T1080" t="s">
        <v>165</v>
      </c>
      <c r="U1080" t="s">
        <v>151</v>
      </c>
      <c r="V1080" t="s">
        <v>135</v>
      </c>
      <c r="W1080" t="s">
        <v>136</v>
      </c>
      <c r="X1080" t="s">
        <v>659</v>
      </c>
      <c r="Y1080" s="94">
        <v>11931361</v>
      </c>
      <c r="Z1080" s="94">
        <v>25146892.38000004</v>
      </c>
      <c r="AA1080" s="94">
        <v>12289301.83</v>
      </c>
      <c r="AB1080" s="94">
        <v>12289301.83</v>
      </c>
      <c r="AC1080">
        <f t="shared" si="32"/>
        <v>2000</v>
      </c>
      <c r="AD1080" t="str">
        <f t="shared" si="33"/>
        <v>303</v>
      </c>
    </row>
    <row r="1081" spans="1:30" hidden="1" x14ac:dyDescent="0.25">
      <c r="A1081" t="s">
        <v>654</v>
      </c>
      <c r="B1081" t="s">
        <v>641</v>
      </c>
      <c r="C1081" t="s">
        <v>655</v>
      </c>
      <c r="D1081" t="s">
        <v>200</v>
      </c>
      <c r="E1081" t="s">
        <v>122</v>
      </c>
      <c r="F1081" t="s">
        <v>431</v>
      </c>
      <c r="G1081" t="s">
        <v>660</v>
      </c>
      <c r="H1081" t="s">
        <v>143</v>
      </c>
      <c r="I1081" t="s">
        <v>124</v>
      </c>
      <c r="J1081" t="s">
        <v>125</v>
      </c>
      <c r="K1081" t="s">
        <v>656</v>
      </c>
      <c r="N1081" t="s">
        <v>657</v>
      </c>
      <c r="O1081" t="s">
        <v>644</v>
      </c>
      <c r="P1081" t="s">
        <v>658</v>
      </c>
      <c r="Q1081" t="s">
        <v>201</v>
      </c>
      <c r="R1081" t="s">
        <v>131</v>
      </c>
      <c r="S1081" t="s">
        <v>132</v>
      </c>
      <c r="T1081" t="s">
        <v>661</v>
      </c>
      <c r="U1081" t="s">
        <v>151</v>
      </c>
      <c r="V1081" t="s">
        <v>135</v>
      </c>
      <c r="W1081" t="s">
        <v>136</v>
      </c>
      <c r="X1081" t="s">
        <v>659</v>
      </c>
      <c r="Z1081" s="94">
        <v>10000</v>
      </c>
      <c r="AA1081" s="94">
        <v>0</v>
      </c>
      <c r="AB1081" s="94">
        <v>0</v>
      </c>
      <c r="AC1081">
        <f t="shared" si="32"/>
        <v>2000</v>
      </c>
      <c r="AD1081" t="str">
        <f t="shared" si="33"/>
        <v>303</v>
      </c>
    </row>
    <row r="1082" spans="1:30" hidden="1" x14ac:dyDescent="0.25">
      <c r="A1082" t="s">
        <v>654</v>
      </c>
      <c r="B1082" t="s">
        <v>641</v>
      </c>
      <c r="C1082" t="s">
        <v>655</v>
      </c>
      <c r="D1082" t="s">
        <v>200</v>
      </c>
      <c r="E1082" t="s">
        <v>122</v>
      </c>
      <c r="F1082" t="s">
        <v>159</v>
      </c>
      <c r="G1082" t="s">
        <v>160</v>
      </c>
      <c r="H1082" t="s">
        <v>143</v>
      </c>
      <c r="I1082" t="s">
        <v>124</v>
      </c>
      <c r="J1082" t="s">
        <v>125</v>
      </c>
      <c r="K1082" t="s">
        <v>656</v>
      </c>
      <c r="N1082" t="s">
        <v>657</v>
      </c>
      <c r="O1082" t="s">
        <v>644</v>
      </c>
      <c r="P1082" t="s">
        <v>658</v>
      </c>
      <c r="Q1082" t="s">
        <v>201</v>
      </c>
      <c r="R1082" t="s">
        <v>131</v>
      </c>
      <c r="S1082" t="s">
        <v>164</v>
      </c>
      <c r="T1082" t="s">
        <v>165</v>
      </c>
      <c r="U1082" t="s">
        <v>151</v>
      </c>
      <c r="V1082" t="s">
        <v>135</v>
      </c>
      <c r="W1082" t="s">
        <v>136</v>
      </c>
      <c r="X1082" t="s">
        <v>659</v>
      </c>
      <c r="Y1082" s="94">
        <v>46146</v>
      </c>
      <c r="Z1082" s="94">
        <v>42907.509365079364</v>
      </c>
      <c r="AA1082" s="94">
        <v>44194.73</v>
      </c>
      <c r="AB1082" s="94">
        <v>44194.73</v>
      </c>
      <c r="AC1082">
        <f t="shared" si="32"/>
        <v>2000</v>
      </c>
      <c r="AD1082" t="str">
        <f t="shared" si="33"/>
        <v>303</v>
      </c>
    </row>
    <row r="1083" spans="1:30" hidden="1" x14ac:dyDescent="0.25">
      <c r="A1083" t="s">
        <v>654</v>
      </c>
      <c r="B1083" t="s">
        <v>641</v>
      </c>
      <c r="C1083" t="s">
        <v>655</v>
      </c>
      <c r="D1083" t="s">
        <v>206</v>
      </c>
      <c r="E1083" t="s">
        <v>122</v>
      </c>
      <c r="F1083" t="s">
        <v>159</v>
      </c>
      <c r="G1083" t="s">
        <v>160</v>
      </c>
      <c r="H1083" t="s">
        <v>143</v>
      </c>
      <c r="I1083" t="s">
        <v>124</v>
      </c>
      <c r="J1083" t="s">
        <v>125</v>
      </c>
      <c r="K1083" t="s">
        <v>656</v>
      </c>
      <c r="N1083" t="s">
        <v>657</v>
      </c>
      <c r="O1083" t="s">
        <v>644</v>
      </c>
      <c r="P1083" t="s">
        <v>658</v>
      </c>
      <c r="Q1083" t="s">
        <v>207</v>
      </c>
      <c r="R1083" t="s">
        <v>131</v>
      </c>
      <c r="S1083" t="s">
        <v>164</v>
      </c>
      <c r="T1083" t="s">
        <v>165</v>
      </c>
      <c r="U1083" t="s">
        <v>151</v>
      </c>
      <c r="V1083" t="s">
        <v>135</v>
      </c>
      <c r="W1083" t="s">
        <v>136</v>
      </c>
      <c r="X1083" t="s">
        <v>659</v>
      </c>
      <c r="Y1083" s="94">
        <v>1568</v>
      </c>
      <c r="Z1083" s="94">
        <v>0</v>
      </c>
      <c r="AA1083" s="94">
        <v>0</v>
      </c>
      <c r="AB1083" s="94">
        <v>0</v>
      </c>
      <c r="AC1083">
        <f t="shared" si="32"/>
        <v>2000</v>
      </c>
      <c r="AD1083" t="str">
        <f t="shared" si="33"/>
        <v>303</v>
      </c>
    </row>
    <row r="1084" spans="1:30" hidden="1" x14ac:dyDescent="0.25">
      <c r="A1084" t="s">
        <v>654</v>
      </c>
      <c r="B1084" t="s">
        <v>641</v>
      </c>
      <c r="C1084" t="s">
        <v>655</v>
      </c>
      <c r="D1084" t="s">
        <v>214</v>
      </c>
      <c r="E1084" t="s">
        <v>122</v>
      </c>
      <c r="F1084" t="s">
        <v>159</v>
      </c>
      <c r="G1084" t="s">
        <v>160</v>
      </c>
      <c r="H1084" t="s">
        <v>143</v>
      </c>
      <c r="I1084" t="s">
        <v>124</v>
      </c>
      <c r="J1084" t="s">
        <v>125</v>
      </c>
      <c r="K1084" t="s">
        <v>656</v>
      </c>
      <c r="N1084" t="s">
        <v>657</v>
      </c>
      <c r="O1084" t="s">
        <v>644</v>
      </c>
      <c r="P1084" t="s">
        <v>658</v>
      </c>
      <c r="Q1084" t="s">
        <v>215</v>
      </c>
      <c r="R1084" t="s">
        <v>131</v>
      </c>
      <c r="S1084" t="s">
        <v>164</v>
      </c>
      <c r="T1084" t="s">
        <v>165</v>
      </c>
      <c r="U1084" t="s">
        <v>151</v>
      </c>
      <c r="V1084" t="s">
        <v>135</v>
      </c>
      <c r="W1084" t="s">
        <v>136</v>
      </c>
      <c r="X1084" t="s">
        <v>659</v>
      </c>
      <c r="Y1084" s="94">
        <v>48955</v>
      </c>
      <c r="Z1084" s="94">
        <v>172432.58</v>
      </c>
      <c r="AA1084" s="94">
        <v>177605.56</v>
      </c>
      <c r="AB1084" s="94">
        <v>177605.56</v>
      </c>
      <c r="AC1084">
        <f t="shared" si="32"/>
        <v>2000</v>
      </c>
      <c r="AD1084" t="str">
        <f t="shared" si="33"/>
        <v>303</v>
      </c>
    </row>
    <row r="1085" spans="1:30" hidden="1" x14ac:dyDescent="0.25">
      <c r="A1085" t="s">
        <v>654</v>
      </c>
      <c r="B1085" t="s">
        <v>641</v>
      </c>
      <c r="C1085" t="s">
        <v>655</v>
      </c>
      <c r="D1085" t="s">
        <v>234</v>
      </c>
      <c r="E1085" t="s">
        <v>122</v>
      </c>
      <c r="F1085" t="s">
        <v>159</v>
      </c>
      <c r="G1085" t="s">
        <v>160</v>
      </c>
      <c r="H1085" t="s">
        <v>143</v>
      </c>
      <c r="I1085" t="s">
        <v>124</v>
      </c>
      <c r="J1085" t="s">
        <v>125</v>
      </c>
      <c r="K1085" t="s">
        <v>656</v>
      </c>
      <c r="N1085" t="s">
        <v>657</v>
      </c>
      <c r="O1085" t="s">
        <v>644</v>
      </c>
      <c r="P1085" t="s">
        <v>658</v>
      </c>
      <c r="Q1085" t="s">
        <v>235</v>
      </c>
      <c r="R1085" t="s">
        <v>131</v>
      </c>
      <c r="S1085" t="s">
        <v>164</v>
      </c>
      <c r="T1085" t="s">
        <v>165</v>
      </c>
      <c r="U1085" t="s">
        <v>151</v>
      </c>
      <c r="V1085" t="s">
        <v>135</v>
      </c>
      <c r="W1085" t="s">
        <v>136</v>
      </c>
      <c r="X1085" t="s">
        <v>659</v>
      </c>
      <c r="Y1085" s="94">
        <v>1455475.49</v>
      </c>
      <c r="Z1085" s="94">
        <v>1453188.4400000002</v>
      </c>
      <c r="AA1085" s="94">
        <v>1428703.2150000005</v>
      </c>
      <c r="AB1085" s="94">
        <v>1428703.22</v>
      </c>
      <c r="AC1085">
        <f t="shared" si="32"/>
        <v>3000</v>
      </c>
      <c r="AD1085" t="str">
        <f t="shared" si="33"/>
        <v>303</v>
      </c>
    </row>
    <row r="1086" spans="1:30" hidden="1" x14ac:dyDescent="0.25">
      <c r="A1086" t="s">
        <v>654</v>
      </c>
      <c r="B1086" t="s">
        <v>641</v>
      </c>
      <c r="C1086" t="s">
        <v>655</v>
      </c>
      <c r="D1086" t="s">
        <v>236</v>
      </c>
      <c r="E1086" t="s">
        <v>122</v>
      </c>
      <c r="F1086" t="s">
        <v>159</v>
      </c>
      <c r="G1086" t="s">
        <v>160</v>
      </c>
      <c r="H1086" t="s">
        <v>143</v>
      </c>
      <c r="I1086" t="s">
        <v>124</v>
      </c>
      <c r="J1086" t="s">
        <v>125</v>
      </c>
      <c r="K1086" t="s">
        <v>656</v>
      </c>
      <c r="N1086" t="s">
        <v>657</v>
      </c>
      <c r="O1086" t="s">
        <v>644</v>
      </c>
      <c r="P1086" t="s">
        <v>658</v>
      </c>
      <c r="Q1086" t="s">
        <v>237</v>
      </c>
      <c r="R1086" t="s">
        <v>131</v>
      </c>
      <c r="S1086" t="s">
        <v>164</v>
      </c>
      <c r="T1086" t="s">
        <v>165</v>
      </c>
      <c r="U1086" t="s">
        <v>151</v>
      </c>
      <c r="V1086" t="s">
        <v>135</v>
      </c>
      <c r="W1086" t="s">
        <v>136</v>
      </c>
      <c r="X1086" t="s">
        <v>659</v>
      </c>
      <c r="Y1086" s="94">
        <v>10483.01</v>
      </c>
      <c r="Z1086" s="94">
        <v>16009.529999999999</v>
      </c>
      <c r="AA1086" s="94">
        <v>16489.815899999998</v>
      </c>
      <c r="AB1086" s="94">
        <v>16489.82</v>
      </c>
      <c r="AC1086">
        <f t="shared" si="32"/>
        <v>3000</v>
      </c>
      <c r="AD1086" t="str">
        <f t="shared" si="33"/>
        <v>303</v>
      </c>
    </row>
    <row r="1087" spans="1:30" hidden="1" x14ac:dyDescent="0.25">
      <c r="A1087" t="s">
        <v>654</v>
      </c>
      <c r="B1087" t="s">
        <v>641</v>
      </c>
      <c r="C1087" t="s">
        <v>655</v>
      </c>
      <c r="D1087" t="s">
        <v>238</v>
      </c>
      <c r="E1087" t="s">
        <v>122</v>
      </c>
      <c r="F1087" t="s">
        <v>159</v>
      </c>
      <c r="G1087" t="s">
        <v>160</v>
      </c>
      <c r="H1087" t="s">
        <v>143</v>
      </c>
      <c r="I1087" t="s">
        <v>124</v>
      </c>
      <c r="J1087" t="s">
        <v>125</v>
      </c>
      <c r="K1087" t="s">
        <v>656</v>
      </c>
      <c r="N1087" t="s">
        <v>657</v>
      </c>
      <c r="O1087" t="s">
        <v>644</v>
      </c>
      <c r="P1087" t="s">
        <v>658</v>
      </c>
      <c r="Q1087" t="s">
        <v>239</v>
      </c>
      <c r="R1087" t="s">
        <v>131</v>
      </c>
      <c r="S1087" t="s">
        <v>164</v>
      </c>
      <c r="T1087" t="s">
        <v>165</v>
      </c>
      <c r="U1087" t="s">
        <v>151</v>
      </c>
      <c r="V1087" t="s">
        <v>135</v>
      </c>
      <c r="W1087" t="s">
        <v>136</v>
      </c>
      <c r="X1087" t="s">
        <v>659</v>
      </c>
      <c r="Y1087" s="94">
        <v>421134.97</v>
      </c>
      <c r="Z1087" s="94">
        <v>418800.97</v>
      </c>
      <c r="AA1087" s="94">
        <v>431364.99909999996</v>
      </c>
      <c r="AB1087" s="94">
        <v>431365</v>
      </c>
      <c r="AC1087">
        <f t="shared" si="32"/>
        <v>3000</v>
      </c>
      <c r="AD1087" t="str">
        <f t="shared" si="33"/>
        <v>303</v>
      </c>
    </row>
    <row r="1088" spans="1:30" hidden="1" x14ac:dyDescent="0.25">
      <c r="A1088" t="s">
        <v>654</v>
      </c>
      <c r="B1088" t="s">
        <v>641</v>
      </c>
      <c r="C1088" t="s">
        <v>655</v>
      </c>
      <c r="D1088" t="s">
        <v>158</v>
      </c>
      <c r="E1088" t="s">
        <v>122</v>
      </c>
      <c r="F1088" t="s">
        <v>159</v>
      </c>
      <c r="G1088" t="s">
        <v>160</v>
      </c>
      <c r="H1088" t="s">
        <v>143</v>
      </c>
      <c r="I1088" t="s">
        <v>124</v>
      </c>
      <c r="J1088" t="s">
        <v>125</v>
      </c>
      <c r="K1088" t="s">
        <v>656</v>
      </c>
      <c r="N1088" t="s">
        <v>657</v>
      </c>
      <c r="O1088" t="s">
        <v>644</v>
      </c>
      <c r="P1088" t="s">
        <v>658</v>
      </c>
      <c r="Q1088" t="s">
        <v>163</v>
      </c>
      <c r="R1088" t="s">
        <v>131</v>
      </c>
      <c r="S1088" t="s">
        <v>164</v>
      </c>
      <c r="T1088" t="s">
        <v>165</v>
      </c>
      <c r="U1088" t="s">
        <v>151</v>
      </c>
      <c r="V1088" t="s">
        <v>135</v>
      </c>
      <c r="W1088" t="s">
        <v>136</v>
      </c>
      <c r="X1088" t="s">
        <v>659</v>
      </c>
      <c r="Y1088" s="94">
        <v>663531.03</v>
      </c>
      <c r="Z1088" s="94">
        <v>642331.28</v>
      </c>
      <c r="AA1088" s="94">
        <v>661601.21840000001</v>
      </c>
      <c r="AB1088" s="94">
        <v>661601.22</v>
      </c>
      <c r="AC1088">
        <f t="shared" si="32"/>
        <v>3000</v>
      </c>
      <c r="AD1088" t="str">
        <f t="shared" si="33"/>
        <v>303</v>
      </c>
    </row>
    <row r="1089" spans="1:30" hidden="1" x14ac:dyDescent="0.25">
      <c r="A1089" t="s">
        <v>654</v>
      </c>
      <c r="B1089" t="s">
        <v>641</v>
      </c>
      <c r="C1089" t="s">
        <v>655</v>
      </c>
      <c r="D1089" t="s">
        <v>167</v>
      </c>
      <c r="E1089" t="s">
        <v>122</v>
      </c>
      <c r="F1089" t="s">
        <v>159</v>
      </c>
      <c r="G1089" t="s">
        <v>160</v>
      </c>
      <c r="H1089" t="s">
        <v>143</v>
      </c>
      <c r="I1089" t="s">
        <v>124</v>
      </c>
      <c r="J1089" t="s">
        <v>125</v>
      </c>
      <c r="K1089" t="s">
        <v>656</v>
      </c>
      <c r="N1089" t="s">
        <v>657</v>
      </c>
      <c r="O1089" t="s">
        <v>644</v>
      </c>
      <c r="P1089" t="s">
        <v>658</v>
      </c>
      <c r="Q1089" t="s">
        <v>168</v>
      </c>
      <c r="R1089" t="s">
        <v>131</v>
      </c>
      <c r="S1089" t="s">
        <v>164</v>
      </c>
      <c r="T1089" t="s">
        <v>165</v>
      </c>
      <c r="U1089" t="s">
        <v>151</v>
      </c>
      <c r="V1089" t="s">
        <v>135</v>
      </c>
      <c r="W1089" t="s">
        <v>136</v>
      </c>
      <c r="X1089" t="s">
        <v>659</v>
      </c>
      <c r="Y1089" s="94">
        <v>7056353.21</v>
      </c>
      <c r="Z1089" s="94">
        <v>7056353.209999999</v>
      </c>
      <c r="AA1089" s="94">
        <v>7268043.8062999994</v>
      </c>
      <c r="AB1089" s="94">
        <v>7268043.8099999996</v>
      </c>
      <c r="AC1089">
        <f t="shared" si="32"/>
        <v>3000</v>
      </c>
      <c r="AD1089" t="str">
        <f t="shared" si="33"/>
        <v>303</v>
      </c>
    </row>
    <row r="1090" spans="1:30" hidden="1" x14ac:dyDescent="0.25">
      <c r="A1090" t="s">
        <v>654</v>
      </c>
      <c r="B1090" t="s">
        <v>641</v>
      </c>
      <c r="C1090" t="s">
        <v>655</v>
      </c>
      <c r="D1090" t="s">
        <v>242</v>
      </c>
      <c r="E1090" t="s">
        <v>122</v>
      </c>
      <c r="F1090" t="s">
        <v>159</v>
      </c>
      <c r="G1090" t="s">
        <v>160</v>
      </c>
      <c r="H1090" t="s">
        <v>143</v>
      </c>
      <c r="I1090" t="s">
        <v>124</v>
      </c>
      <c r="J1090" t="s">
        <v>125</v>
      </c>
      <c r="K1090" t="s">
        <v>656</v>
      </c>
      <c r="N1090" t="s">
        <v>657</v>
      </c>
      <c r="O1090" t="s">
        <v>644</v>
      </c>
      <c r="P1090" t="s">
        <v>658</v>
      </c>
      <c r="Q1090" t="s">
        <v>243</v>
      </c>
      <c r="R1090" t="s">
        <v>131</v>
      </c>
      <c r="S1090" t="s">
        <v>164</v>
      </c>
      <c r="T1090" t="s">
        <v>165</v>
      </c>
      <c r="U1090" t="s">
        <v>151</v>
      </c>
      <c r="V1090" t="s">
        <v>135</v>
      </c>
      <c r="W1090" t="s">
        <v>136</v>
      </c>
      <c r="X1090" t="s">
        <v>659</v>
      </c>
      <c r="Y1090" s="94">
        <v>7340</v>
      </c>
      <c r="Z1090" s="94">
        <v>1323.31</v>
      </c>
      <c r="AA1090" s="94">
        <v>1363.01</v>
      </c>
      <c r="AB1090" s="94">
        <v>1363.01</v>
      </c>
      <c r="AC1090">
        <f t="shared" si="32"/>
        <v>3000</v>
      </c>
      <c r="AD1090" t="str">
        <f t="shared" si="33"/>
        <v>303</v>
      </c>
    </row>
    <row r="1091" spans="1:30" hidden="1" x14ac:dyDescent="0.25">
      <c r="A1091" t="s">
        <v>654</v>
      </c>
      <c r="B1091" t="s">
        <v>641</v>
      </c>
      <c r="C1091" t="s">
        <v>655</v>
      </c>
      <c r="D1091" t="s">
        <v>244</v>
      </c>
      <c r="E1091" t="s">
        <v>122</v>
      </c>
      <c r="F1091" t="s">
        <v>159</v>
      </c>
      <c r="G1091" t="s">
        <v>160</v>
      </c>
      <c r="H1091" t="s">
        <v>143</v>
      </c>
      <c r="I1091" t="s">
        <v>124</v>
      </c>
      <c r="J1091" t="s">
        <v>125</v>
      </c>
      <c r="K1091" t="s">
        <v>656</v>
      </c>
      <c r="N1091" t="s">
        <v>657</v>
      </c>
      <c r="O1091" t="s">
        <v>644</v>
      </c>
      <c r="P1091" t="s">
        <v>658</v>
      </c>
      <c r="Q1091" t="s">
        <v>245</v>
      </c>
      <c r="R1091" t="s">
        <v>131</v>
      </c>
      <c r="S1091" t="s">
        <v>164</v>
      </c>
      <c r="T1091" t="s">
        <v>165</v>
      </c>
      <c r="U1091" t="s">
        <v>151</v>
      </c>
      <c r="V1091" t="s">
        <v>135</v>
      </c>
      <c r="W1091" t="s">
        <v>136</v>
      </c>
      <c r="X1091" t="s">
        <v>659</v>
      </c>
      <c r="Y1091" s="94">
        <v>8223578.9000000004</v>
      </c>
      <c r="Z1091" s="94">
        <v>8550699.8533333335</v>
      </c>
      <c r="AA1091" s="94">
        <v>8807220.8489333335</v>
      </c>
      <c r="AB1091" s="94">
        <v>8807220.8499999996</v>
      </c>
      <c r="AC1091">
        <f t="shared" ref="AC1091:AC1154" si="34">MID(D1091,1,1)*1000</f>
        <v>3000</v>
      </c>
      <c r="AD1091" t="str">
        <f t="shared" ref="AD1091:AD1154" si="35">MID(A1091,6,3)</f>
        <v>303</v>
      </c>
    </row>
    <row r="1092" spans="1:30" hidden="1" x14ac:dyDescent="0.25">
      <c r="A1092" t="s">
        <v>654</v>
      </c>
      <c r="B1092" t="s">
        <v>641</v>
      </c>
      <c r="C1092" t="s">
        <v>655</v>
      </c>
      <c r="D1092" t="s">
        <v>291</v>
      </c>
      <c r="E1092" t="s">
        <v>122</v>
      </c>
      <c r="F1092" t="s">
        <v>159</v>
      </c>
      <c r="G1092" t="s">
        <v>160</v>
      </c>
      <c r="H1092" t="s">
        <v>143</v>
      </c>
      <c r="I1092" t="s">
        <v>124</v>
      </c>
      <c r="J1092" t="s">
        <v>125</v>
      </c>
      <c r="K1092" t="s">
        <v>656</v>
      </c>
      <c r="N1092" t="s">
        <v>657</v>
      </c>
      <c r="O1092" t="s">
        <v>644</v>
      </c>
      <c r="P1092" t="s">
        <v>658</v>
      </c>
      <c r="Q1092" t="s">
        <v>169</v>
      </c>
      <c r="R1092" t="s">
        <v>131</v>
      </c>
      <c r="S1092" t="s">
        <v>164</v>
      </c>
      <c r="T1092" t="s">
        <v>165</v>
      </c>
      <c r="U1092" t="s">
        <v>151</v>
      </c>
      <c r="V1092" t="s">
        <v>135</v>
      </c>
      <c r="W1092" t="s">
        <v>136</v>
      </c>
      <c r="X1092" t="s">
        <v>659</v>
      </c>
      <c r="Y1092" s="94">
        <v>17165</v>
      </c>
      <c r="Z1092" s="94">
        <v>0</v>
      </c>
      <c r="AA1092" s="94">
        <v>0</v>
      </c>
      <c r="AB1092" s="94">
        <v>0</v>
      </c>
      <c r="AC1092">
        <f t="shared" si="34"/>
        <v>3000</v>
      </c>
      <c r="AD1092" t="str">
        <f t="shared" si="35"/>
        <v>303</v>
      </c>
    </row>
    <row r="1093" spans="1:30" hidden="1" x14ac:dyDescent="0.25">
      <c r="A1093" t="s">
        <v>654</v>
      </c>
      <c r="B1093" t="s">
        <v>641</v>
      </c>
      <c r="C1093" t="s">
        <v>655</v>
      </c>
      <c r="D1093" t="s">
        <v>246</v>
      </c>
      <c r="E1093" t="s">
        <v>122</v>
      </c>
      <c r="F1093" t="s">
        <v>159</v>
      </c>
      <c r="G1093" t="s">
        <v>160</v>
      </c>
      <c r="H1093" t="s">
        <v>143</v>
      </c>
      <c r="I1093" t="s">
        <v>124</v>
      </c>
      <c r="J1093" t="s">
        <v>125</v>
      </c>
      <c r="K1093" t="s">
        <v>656</v>
      </c>
      <c r="N1093" t="s">
        <v>657</v>
      </c>
      <c r="O1093" t="s">
        <v>644</v>
      </c>
      <c r="P1093" t="s">
        <v>658</v>
      </c>
      <c r="Q1093" t="s">
        <v>247</v>
      </c>
      <c r="R1093" t="s">
        <v>131</v>
      </c>
      <c r="S1093" t="s">
        <v>164</v>
      </c>
      <c r="T1093" t="s">
        <v>165</v>
      </c>
      <c r="U1093" t="s">
        <v>151</v>
      </c>
      <c r="V1093" t="s">
        <v>135</v>
      </c>
      <c r="W1093" t="s">
        <v>136</v>
      </c>
      <c r="X1093" t="s">
        <v>659</v>
      </c>
      <c r="Y1093" s="94">
        <v>1757</v>
      </c>
      <c r="Z1093" s="94">
        <v>0</v>
      </c>
      <c r="AA1093" s="94">
        <v>0</v>
      </c>
      <c r="AB1093" s="94">
        <v>0</v>
      </c>
      <c r="AC1093">
        <f t="shared" si="34"/>
        <v>3000</v>
      </c>
      <c r="AD1093" t="str">
        <f t="shared" si="35"/>
        <v>303</v>
      </c>
    </row>
    <row r="1094" spans="1:30" hidden="1" x14ac:dyDescent="0.25">
      <c r="A1094" t="s">
        <v>654</v>
      </c>
      <c r="B1094" t="s">
        <v>641</v>
      </c>
      <c r="C1094" t="s">
        <v>655</v>
      </c>
      <c r="D1094" t="s">
        <v>254</v>
      </c>
      <c r="E1094" t="s">
        <v>122</v>
      </c>
      <c r="F1094" t="s">
        <v>159</v>
      </c>
      <c r="G1094" t="s">
        <v>160</v>
      </c>
      <c r="H1094" t="s">
        <v>143</v>
      </c>
      <c r="I1094" t="s">
        <v>124</v>
      </c>
      <c r="J1094" t="s">
        <v>125</v>
      </c>
      <c r="K1094" t="s">
        <v>656</v>
      </c>
      <c r="N1094" t="s">
        <v>657</v>
      </c>
      <c r="O1094" t="s">
        <v>644</v>
      </c>
      <c r="P1094" t="s">
        <v>658</v>
      </c>
      <c r="Q1094" t="s">
        <v>255</v>
      </c>
      <c r="R1094" t="s">
        <v>131</v>
      </c>
      <c r="S1094" t="s">
        <v>164</v>
      </c>
      <c r="T1094" t="s">
        <v>165</v>
      </c>
      <c r="U1094" t="s">
        <v>151</v>
      </c>
      <c r="V1094" t="s">
        <v>135</v>
      </c>
      <c r="W1094" t="s">
        <v>136</v>
      </c>
      <c r="X1094" t="s">
        <v>659</v>
      </c>
      <c r="Y1094" s="94">
        <v>9048</v>
      </c>
      <c r="Z1094" s="94">
        <v>9000</v>
      </c>
      <c r="AA1094" s="94">
        <v>9270</v>
      </c>
      <c r="AB1094" s="94">
        <v>9270</v>
      </c>
      <c r="AC1094">
        <f t="shared" si="34"/>
        <v>3000</v>
      </c>
      <c r="AD1094" t="str">
        <f t="shared" si="35"/>
        <v>303</v>
      </c>
    </row>
    <row r="1095" spans="1:30" hidden="1" x14ac:dyDescent="0.25">
      <c r="A1095" t="s">
        <v>654</v>
      </c>
      <c r="B1095" t="s">
        <v>641</v>
      </c>
      <c r="C1095" t="s">
        <v>655</v>
      </c>
      <c r="D1095" t="s">
        <v>343</v>
      </c>
      <c r="E1095" t="s">
        <v>122</v>
      </c>
      <c r="F1095" t="s">
        <v>431</v>
      </c>
      <c r="G1095" t="s">
        <v>660</v>
      </c>
      <c r="H1095" t="s">
        <v>143</v>
      </c>
      <c r="I1095" t="s">
        <v>124</v>
      </c>
      <c r="J1095" t="s">
        <v>125</v>
      </c>
      <c r="K1095" t="s">
        <v>656</v>
      </c>
      <c r="N1095" t="s">
        <v>657</v>
      </c>
      <c r="O1095" t="s">
        <v>644</v>
      </c>
      <c r="P1095" t="s">
        <v>658</v>
      </c>
      <c r="Q1095" t="s">
        <v>307</v>
      </c>
      <c r="R1095" t="s">
        <v>131</v>
      </c>
      <c r="S1095" t="s">
        <v>132</v>
      </c>
      <c r="T1095" t="s">
        <v>661</v>
      </c>
      <c r="U1095" t="s">
        <v>151</v>
      </c>
      <c r="V1095" t="s">
        <v>135</v>
      </c>
      <c r="W1095" t="s">
        <v>136</v>
      </c>
      <c r="X1095" t="s">
        <v>659</v>
      </c>
      <c r="Z1095" s="94">
        <v>650130.13</v>
      </c>
      <c r="AA1095" s="94">
        <v>0</v>
      </c>
      <c r="AB1095" s="94">
        <v>0</v>
      </c>
      <c r="AC1095">
        <f t="shared" si="34"/>
        <v>3000</v>
      </c>
      <c r="AD1095" t="str">
        <f t="shared" si="35"/>
        <v>303</v>
      </c>
    </row>
    <row r="1096" spans="1:30" hidden="1" x14ac:dyDescent="0.25">
      <c r="A1096" t="s">
        <v>654</v>
      </c>
      <c r="B1096" t="s">
        <v>641</v>
      </c>
      <c r="C1096" t="s">
        <v>655</v>
      </c>
      <c r="D1096" t="s">
        <v>344</v>
      </c>
      <c r="E1096" t="s">
        <v>122</v>
      </c>
      <c r="F1096" t="s">
        <v>159</v>
      </c>
      <c r="G1096" t="s">
        <v>160</v>
      </c>
      <c r="H1096" t="s">
        <v>143</v>
      </c>
      <c r="I1096" t="s">
        <v>124</v>
      </c>
      <c r="J1096" t="s">
        <v>125</v>
      </c>
      <c r="K1096" t="s">
        <v>656</v>
      </c>
      <c r="N1096" t="s">
        <v>657</v>
      </c>
      <c r="O1096" t="s">
        <v>644</v>
      </c>
      <c r="P1096" t="s">
        <v>658</v>
      </c>
      <c r="Q1096" t="s">
        <v>345</v>
      </c>
      <c r="R1096" t="s">
        <v>131</v>
      </c>
      <c r="S1096" t="s">
        <v>164</v>
      </c>
      <c r="T1096" t="s">
        <v>165</v>
      </c>
      <c r="U1096" t="s">
        <v>151</v>
      </c>
      <c r="V1096" t="s">
        <v>135</v>
      </c>
      <c r="W1096" t="s">
        <v>136</v>
      </c>
      <c r="X1096" t="s">
        <v>659</v>
      </c>
      <c r="Y1096" s="94">
        <v>77250</v>
      </c>
      <c r="Z1096" s="94">
        <v>77250</v>
      </c>
      <c r="AA1096" s="94">
        <v>79567.5</v>
      </c>
      <c r="AB1096" s="94">
        <v>79567.5</v>
      </c>
      <c r="AC1096">
        <f t="shared" si="34"/>
        <v>3000</v>
      </c>
      <c r="AD1096" t="str">
        <f t="shared" si="35"/>
        <v>303</v>
      </c>
    </row>
    <row r="1097" spans="1:30" hidden="1" x14ac:dyDescent="0.25">
      <c r="A1097" t="s">
        <v>654</v>
      </c>
      <c r="B1097" t="s">
        <v>641</v>
      </c>
      <c r="C1097" t="s">
        <v>655</v>
      </c>
      <c r="D1097" t="s">
        <v>256</v>
      </c>
      <c r="E1097" t="s">
        <v>122</v>
      </c>
      <c r="F1097" t="s">
        <v>159</v>
      </c>
      <c r="G1097" t="s">
        <v>160</v>
      </c>
      <c r="H1097" t="s">
        <v>143</v>
      </c>
      <c r="I1097" t="s">
        <v>124</v>
      </c>
      <c r="J1097" t="s">
        <v>125</v>
      </c>
      <c r="K1097" t="s">
        <v>656</v>
      </c>
      <c r="N1097" t="s">
        <v>657</v>
      </c>
      <c r="O1097" t="s">
        <v>644</v>
      </c>
      <c r="P1097" t="s">
        <v>658</v>
      </c>
      <c r="Q1097" t="s">
        <v>257</v>
      </c>
      <c r="R1097" t="s">
        <v>131</v>
      </c>
      <c r="S1097" t="s">
        <v>164</v>
      </c>
      <c r="T1097" t="s">
        <v>165</v>
      </c>
      <c r="U1097" t="s">
        <v>151</v>
      </c>
      <c r="V1097" t="s">
        <v>135</v>
      </c>
      <c r="W1097" t="s">
        <v>136</v>
      </c>
      <c r="X1097" t="s">
        <v>659</v>
      </c>
      <c r="Y1097" s="94">
        <v>14042</v>
      </c>
      <c r="Z1097" s="94">
        <v>43297.000000000007</v>
      </c>
      <c r="AA1097" s="94">
        <v>44595.91</v>
      </c>
      <c r="AB1097" s="94">
        <v>44595.91</v>
      </c>
      <c r="AC1097">
        <f t="shared" si="34"/>
        <v>3000</v>
      </c>
      <c r="AD1097" t="str">
        <f t="shared" si="35"/>
        <v>303</v>
      </c>
    </row>
    <row r="1098" spans="1:30" hidden="1" x14ac:dyDescent="0.25">
      <c r="A1098" t="s">
        <v>654</v>
      </c>
      <c r="B1098" t="s">
        <v>641</v>
      </c>
      <c r="C1098" t="s">
        <v>655</v>
      </c>
      <c r="D1098" t="s">
        <v>264</v>
      </c>
      <c r="E1098" t="s">
        <v>122</v>
      </c>
      <c r="F1098" t="s">
        <v>159</v>
      </c>
      <c r="G1098" t="s">
        <v>160</v>
      </c>
      <c r="H1098" t="s">
        <v>143</v>
      </c>
      <c r="I1098" t="s">
        <v>124</v>
      </c>
      <c r="J1098" t="s">
        <v>125</v>
      </c>
      <c r="K1098" t="s">
        <v>656</v>
      </c>
      <c r="N1098" t="s">
        <v>657</v>
      </c>
      <c r="O1098" t="s">
        <v>644</v>
      </c>
      <c r="P1098" t="s">
        <v>658</v>
      </c>
      <c r="Q1098" t="s">
        <v>265</v>
      </c>
      <c r="R1098" t="s">
        <v>131</v>
      </c>
      <c r="S1098" t="s">
        <v>164</v>
      </c>
      <c r="T1098" t="s">
        <v>165</v>
      </c>
      <c r="U1098" t="s">
        <v>151</v>
      </c>
      <c r="V1098" t="s">
        <v>135</v>
      </c>
      <c r="W1098" t="s">
        <v>136</v>
      </c>
      <c r="X1098" t="s">
        <v>659</v>
      </c>
      <c r="Y1098" s="94">
        <v>844730</v>
      </c>
      <c r="Z1098" s="94">
        <v>611544</v>
      </c>
      <c r="AA1098" s="94">
        <v>629890.31999999995</v>
      </c>
      <c r="AB1098" s="94">
        <v>629890.31999999995</v>
      </c>
      <c r="AC1098">
        <f t="shared" si="34"/>
        <v>3000</v>
      </c>
      <c r="AD1098" t="str">
        <f t="shared" si="35"/>
        <v>303</v>
      </c>
    </row>
    <row r="1099" spans="1:30" hidden="1" x14ac:dyDescent="0.25">
      <c r="A1099" t="s">
        <v>654</v>
      </c>
      <c r="B1099" t="s">
        <v>641</v>
      </c>
      <c r="C1099" t="s">
        <v>655</v>
      </c>
      <c r="D1099" t="s">
        <v>270</v>
      </c>
      <c r="E1099" t="s">
        <v>122</v>
      </c>
      <c r="F1099" t="s">
        <v>159</v>
      </c>
      <c r="G1099" t="s">
        <v>160</v>
      </c>
      <c r="H1099" t="s">
        <v>143</v>
      </c>
      <c r="I1099" t="s">
        <v>124</v>
      </c>
      <c r="J1099" t="s">
        <v>125</v>
      </c>
      <c r="K1099" t="s">
        <v>656</v>
      </c>
      <c r="N1099" t="s">
        <v>657</v>
      </c>
      <c r="O1099" t="s">
        <v>644</v>
      </c>
      <c r="P1099" t="s">
        <v>658</v>
      </c>
      <c r="Q1099" t="s">
        <v>271</v>
      </c>
      <c r="R1099" t="s">
        <v>131</v>
      </c>
      <c r="S1099" t="s">
        <v>164</v>
      </c>
      <c r="T1099" t="s">
        <v>165</v>
      </c>
      <c r="U1099" t="s">
        <v>151</v>
      </c>
      <c r="V1099" t="s">
        <v>135</v>
      </c>
      <c r="W1099" t="s">
        <v>136</v>
      </c>
      <c r="X1099" t="s">
        <v>659</v>
      </c>
      <c r="Y1099" s="94">
        <v>4441</v>
      </c>
      <c r="Z1099" s="94">
        <v>221541</v>
      </c>
      <c r="AA1099" s="94">
        <v>228187.41</v>
      </c>
      <c r="AB1099" s="94">
        <v>228187.41</v>
      </c>
      <c r="AC1099">
        <f t="shared" si="34"/>
        <v>3000</v>
      </c>
      <c r="AD1099" t="str">
        <f t="shared" si="35"/>
        <v>303</v>
      </c>
    </row>
    <row r="1100" spans="1:30" hidden="1" x14ac:dyDescent="0.25">
      <c r="A1100" t="s">
        <v>654</v>
      </c>
      <c r="B1100" t="s">
        <v>641</v>
      </c>
      <c r="C1100" t="s">
        <v>655</v>
      </c>
      <c r="D1100" t="s">
        <v>272</v>
      </c>
      <c r="E1100" t="s">
        <v>122</v>
      </c>
      <c r="F1100" t="s">
        <v>159</v>
      </c>
      <c r="G1100" t="s">
        <v>160</v>
      </c>
      <c r="H1100" t="s">
        <v>143</v>
      </c>
      <c r="I1100" t="s">
        <v>124</v>
      </c>
      <c r="J1100" t="s">
        <v>125</v>
      </c>
      <c r="K1100" t="s">
        <v>656</v>
      </c>
      <c r="N1100" t="s">
        <v>657</v>
      </c>
      <c r="O1100" t="s">
        <v>644</v>
      </c>
      <c r="P1100" t="s">
        <v>658</v>
      </c>
      <c r="Q1100" t="s">
        <v>273</v>
      </c>
      <c r="R1100" t="s">
        <v>131</v>
      </c>
      <c r="S1100" t="s">
        <v>164</v>
      </c>
      <c r="T1100" t="s">
        <v>165</v>
      </c>
      <c r="U1100" t="s">
        <v>151</v>
      </c>
      <c r="V1100" t="s">
        <v>135</v>
      </c>
      <c r="W1100" t="s">
        <v>136</v>
      </c>
      <c r="X1100" t="s">
        <v>659</v>
      </c>
      <c r="Y1100" s="94">
        <v>42825</v>
      </c>
      <c r="Z1100" s="94">
        <v>66527.66</v>
      </c>
      <c r="AA1100" s="94">
        <v>68523.490000000005</v>
      </c>
      <c r="AB1100" s="94">
        <v>68523.490000000005</v>
      </c>
      <c r="AC1100">
        <f t="shared" si="34"/>
        <v>3000</v>
      </c>
      <c r="AD1100" t="str">
        <f t="shared" si="35"/>
        <v>303</v>
      </c>
    </row>
    <row r="1101" spans="1:30" hidden="1" x14ac:dyDescent="0.25">
      <c r="A1101" t="s">
        <v>654</v>
      </c>
      <c r="B1101" t="s">
        <v>641</v>
      </c>
      <c r="C1101" t="s">
        <v>655</v>
      </c>
      <c r="D1101" t="s">
        <v>276</v>
      </c>
      <c r="E1101" t="s">
        <v>122</v>
      </c>
      <c r="F1101" t="s">
        <v>159</v>
      </c>
      <c r="G1101" t="s">
        <v>160</v>
      </c>
      <c r="H1101" t="s">
        <v>143</v>
      </c>
      <c r="I1101" t="s">
        <v>124</v>
      </c>
      <c r="J1101" t="s">
        <v>125</v>
      </c>
      <c r="K1101" t="s">
        <v>656</v>
      </c>
      <c r="N1101" t="s">
        <v>657</v>
      </c>
      <c r="O1101" t="s">
        <v>644</v>
      </c>
      <c r="P1101" t="s">
        <v>658</v>
      </c>
      <c r="Q1101" t="s">
        <v>277</v>
      </c>
      <c r="R1101" t="s">
        <v>131</v>
      </c>
      <c r="S1101" t="s">
        <v>164</v>
      </c>
      <c r="T1101" t="s">
        <v>165</v>
      </c>
      <c r="U1101" t="s">
        <v>151</v>
      </c>
      <c r="V1101" t="s">
        <v>135</v>
      </c>
      <c r="W1101" t="s">
        <v>136</v>
      </c>
      <c r="X1101" t="s">
        <v>659</v>
      </c>
      <c r="Y1101" s="94">
        <v>55098</v>
      </c>
      <c r="Z1101" s="94">
        <v>13800</v>
      </c>
      <c r="AA1101" s="94">
        <v>14214</v>
      </c>
      <c r="AB1101" s="94">
        <v>14214</v>
      </c>
      <c r="AC1101">
        <f t="shared" si="34"/>
        <v>3000</v>
      </c>
      <c r="AD1101" t="str">
        <f t="shared" si="35"/>
        <v>303</v>
      </c>
    </row>
    <row r="1102" spans="1:30" hidden="1" x14ac:dyDescent="0.25">
      <c r="A1102" t="s">
        <v>654</v>
      </c>
      <c r="B1102" t="s">
        <v>641</v>
      </c>
      <c r="C1102" t="s">
        <v>655</v>
      </c>
      <c r="D1102" t="s">
        <v>280</v>
      </c>
      <c r="E1102" t="s">
        <v>122</v>
      </c>
      <c r="F1102" t="s">
        <v>159</v>
      </c>
      <c r="G1102" t="s">
        <v>160</v>
      </c>
      <c r="H1102" t="s">
        <v>143</v>
      </c>
      <c r="I1102" t="s">
        <v>124</v>
      </c>
      <c r="J1102" t="s">
        <v>125</v>
      </c>
      <c r="K1102" t="s">
        <v>656</v>
      </c>
      <c r="N1102" t="s">
        <v>657</v>
      </c>
      <c r="O1102" t="s">
        <v>644</v>
      </c>
      <c r="P1102" t="s">
        <v>658</v>
      </c>
      <c r="Q1102" t="s">
        <v>281</v>
      </c>
      <c r="R1102" t="s">
        <v>131</v>
      </c>
      <c r="S1102" t="s">
        <v>164</v>
      </c>
      <c r="T1102" t="s">
        <v>165</v>
      </c>
      <c r="U1102" t="s">
        <v>151</v>
      </c>
      <c r="V1102" t="s">
        <v>135</v>
      </c>
      <c r="W1102" t="s">
        <v>136</v>
      </c>
      <c r="X1102" t="s">
        <v>659</v>
      </c>
      <c r="Y1102" s="94">
        <v>4398</v>
      </c>
      <c r="Z1102" s="94">
        <v>0</v>
      </c>
      <c r="AA1102" s="94">
        <v>0</v>
      </c>
      <c r="AB1102" s="94">
        <v>0</v>
      </c>
      <c r="AC1102">
        <f t="shared" si="34"/>
        <v>3000</v>
      </c>
      <c r="AD1102" t="str">
        <f t="shared" si="35"/>
        <v>303</v>
      </c>
    </row>
    <row r="1103" spans="1:30" hidden="1" x14ac:dyDescent="0.25">
      <c r="A1103" t="s">
        <v>654</v>
      </c>
      <c r="B1103" t="s">
        <v>641</v>
      </c>
      <c r="C1103" t="s">
        <v>655</v>
      </c>
      <c r="D1103" t="s">
        <v>498</v>
      </c>
      <c r="E1103" t="s">
        <v>122</v>
      </c>
      <c r="F1103" t="s">
        <v>431</v>
      </c>
      <c r="G1103" t="s">
        <v>660</v>
      </c>
      <c r="H1103" t="s">
        <v>143</v>
      </c>
      <c r="I1103" t="s">
        <v>124</v>
      </c>
      <c r="J1103" t="s">
        <v>125</v>
      </c>
      <c r="K1103" t="s">
        <v>656</v>
      </c>
      <c r="N1103" t="s">
        <v>657</v>
      </c>
      <c r="O1103" t="s">
        <v>644</v>
      </c>
      <c r="P1103" t="s">
        <v>658</v>
      </c>
      <c r="Q1103" t="s">
        <v>499</v>
      </c>
      <c r="R1103" t="s">
        <v>131</v>
      </c>
      <c r="S1103" t="s">
        <v>132</v>
      </c>
      <c r="T1103" t="s">
        <v>661</v>
      </c>
      <c r="U1103" t="s">
        <v>151</v>
      </c>
      <c r="V1103" t="s">
        <v>135</v>
      </c>
      <c r="W1103" t="s">
        <v>136</v>
      </c>
      <c r="X1103" t="s">
        <v>659</v>
      </c>
      <c r="Z1103" s="94">
        <v>5000</v>
      </c>
      <c r="AA1103" s="94">
        <v>0</v>
      </c>
      <c r="AB1103" s="94">
        <v>0</v>
      </c>
      <c r="AC1103">
        <f t="shared" si="34"/>
        <v>3000</v>
      </c>
      <c r="AD1103" t="str">
        <f t="shared" si="35"/>
        <v>303</v>
      </c>
    </row>
    <row r="1104" spans="1:30" hidden="1" x14ac:dyDescent="0.25">
      <c r="A1104" t="s">
        <v>654</v>
      </c>
      <c r="B1104" t="s">
        <v>641</v>
      </c>
      <c r="C1104" t="s">
        <v>655</v>
      </c>
      <c r="D1104" t="s">
        <v>498</v>
      </c>
      <c r="E1104" t="s">
        <v>122</v>
      </c>
      <c r="F1104" t="s">
        <v>159</v>
      </c>
      <c r="G1104" t="s">
        <v>160</v>
      </c>
      <c r="H1104" t="s">
        <v>143</v>
      </c>
      <c r="I1104" t="s">
        <v>124</v>
      </c>
      <c r="J1104" t="s">
        <v>125</v>
      </c>
      <c r="K1104" t="s">
        <v>656</v>
      </c>
      <c r="N1104" t="s">
        <v>657</v>
      </c>
      <c r="O1104" t="s">
        <v>644</v>
      </c>
      <c r="P1104" t="s">
        <v>658</v>
      </c>
      <c r="Q1104" t="s">
        <v>499</v>
      </c>
      <c r="R1104" t="s">
        <v>131</v>
      </c>
      <c r="S1104" t="s">
        <v>164</v>
      </c>
      <c r="T1104" t="s">
        <v>165</v>
      </c>
      <c r="U1104" t="s">
        <v>151</v>
      </c>
      <c r="V1104" t="s">
        <v>135</v>
      </c>
      <c r="W1104" t="s">
        <v>136</v>
      </c>
      <c r="X1104" t="s">
        <v>659</v>
      </c>
      <c r="Y1104" s="94">
        <v>0</v>
      </c>
      <c r="Z1104" s="94">
        <v>0</v>
      </c>
      <c r="AA1104" s="94">
        <v>0</v>
      </c>
      <c r="AB1104" s="94">
        <v>0</v>
      </c>
      <c r="AC1104">
        <f t="shared" si="34"/>
        <v>3000</v>
      </c>
      <c r="AD1104" t="str">
        <f t="shared" si="35"/>
        <v>303</v>
      </c>
    </row>
    <row r="1105" spans="1:30" hidden="1" x14ac:dyDescent="0.25">
      <c r="A1105" t="s">
        <v>654</v>
      </c>
      <c r="B1105" t="s">
        <v>641</v>
      </c>
      <c r="C1105" t="s">
        <v>655</v>
      </c>
      <c r="D1105" t="s">
        <v>555</v>
      </c>
      <c r="E1105" t="s">
        <v>122</v>
      </c>
      <c r="F1105" t="s">
        <v>159</v>
      </c>
      <c r="G1105" t="s">
        <v>160</v>
      </c>
      <c r="H1105" t="s">
        <v>143</v>
      </c>
      <c r="I1105" t="s">
        <v>124</v>
      </c>
      <c r="J1105" t="s">
        <v>125</v>
      </c>
      <c r="K1105" t="s">
        <v>656</v>
      </c>
      <c r="N1105" t="s">
        <v>657</v>
      </c>
      <c r="O1105" t="s">
        <v>644</v>
      </c>
      <c r="P1105" t="s">
        <v>658</v>
      </c>
      <c r="Q1105" t="s">
        <v>556</v>
      </c>
      <c r="R1105" t="s">
        <v>131</v>
      </c>
      <c r="S1105" t="s">
        <v>164</v>
      </c>
      <c r="T1105" t="s">
        <v>165</v>
      </c>
      <c r="U1105" t="s">
        <v>151</v>
      </c>
      <c r="V1105" t="s">
        <v>135</v>
      </c>
      <c r="W1105" t="s">
        <v>136</v>
      </c>
      <c r="X1105" t="s">
        <v>659</v>
      </c>
      <c r="Y1105" s="94">
        <v>448</v>
      </c>
      <c r="Z1105" s="94">
        <v>0</v>
      </c>
      <c r="AA1105" s="94">
        <v>0</v>
      </c>
      <c r="AB1105" s="94">
        <v>0</v>
      </c>
      <c r="AC1105">
        <f t="shared" si="34"/>
        <v>3000</v>
      </c>
      <c r="AD1105" t="str">
        <f t="shared" si="35"/>
        <v>303</v>
      </c>
    </row>
    <row r="1106" spans="1:30" hidden="1" x14ac:dyDescent="0.25">
      <c r="A1106" t="s">
        <v>654</v>
      </c>
      <c r="B1106" t="s">
        <v>641</v>
      </c>
      <c r="C1106" t="s">
        <v>655</v>
      </c>
      <c r="D1106" t="s">
        <v>172</v>
      </c>
      <c r="E1106" t="s">
        <v>122</v>
      </c>
      <c r="F1106" t="s">
        <v>159</v>
      </c>
      <c r="G1106" t="s">
        <v>160</v>
      </c>
      <c r="H1106" t="s">
        <v>143</v>
      </c>
      <c r="I1106" t="s">
        <v>124</v>
      </c>
      <c r="J1106" t="s">
        <v>125</v>
      </c>
      <c r="K1106" t="s">
        <v>656</v>
      </c>
      <c r="N1106" t="s">
        <v>657</v>
      </c>
      <c r="O1106" t="s">
        <v>644</v>
      </c>
      <c r="P1106" t="s">
        <v>658</v>
      </c>
      <c r="Q1106" t="s">
        <v>173</v>
      </c>
      <c r="R1106" t="s">
        <v>131</v>
      </c>
      <c r="S1106" t="s">
        <v>164</v>
      </c>
      <c r="T1106" t="s">
        <v>165</v>
      </c>
      <c r="U1106" t="s">
        <v>151</v>
      </c>
      <c r="V1106" t="s">
        <v>135</v>
      </c>
      <c r="W1106" t="s">
        <v>136</v>
      </c>
      <c r="X1106" t="s">
        <v>659</v>
      </c>
      <c r="Y1106" s="94">
        <v>22524</v>
      </c>
      <c r="Z1106" s="94">
        <v>40972.639999999992</v>
      </c>
      <c r="AA1106" s="94">
        <v>42201.82</v>
      </c>
      <c r="AB1106" s="94">
        <v>42201.82</v>
      </c>
      <c r="AC1106">
        <f t="shared" si="34"/>
        <v>3000</v>
      </c>
      <c r="AD1106" t="str">
        <f t="shared" si="35"/>
        <v>303</v>
      </c>
    </row>
    <row r="1107" spans="1:30" hidden="1" x14ac:dyDescent="0.25">
      <c r="A1107" t="s">
        <v>654</v>
      </c>
      <c r="B1107" t="s">
        <v>641</v>
      </c>
      <c r="C1107" t="s">
        <v>655</v>
      </c>
      <c r="D1107" t="s">
        <v>174</v>
      </c>
      <c r="E1107" t="s">
        <v>122</v>
      </c>
      <c r="F1107" t="s">
        <v>431</v>
      </c>
      <c r="G1107" t="s">
        <v>660</v>
      </c>
      <c r="H1107" t="s">
        <v>143</v>
      </c>
      <c r="I1107" t="s">
        <v>124</v>
      </c>
      <c r="J1107" t="s">
        <v>125</v>
      </c>
      <c r="K1107" t="s">
        <v>656</v>
      </c>
      <c r="N1107" t="s">
        <v>657</v>
      </c>
      <c r="O1107" t="s">
        <v>644</v>
      </c>
      <c r="P1107" t="s">
        <v>658</v>
      </c>
      <c r="Q1107" t="s">
        <v>175</v>
      </c>
      <c r="R1107" t="s">
        <v>131</v>
      </c>
      <c r="S1107" t="s">
        <v>132</v>
      </c>
      <c r="T1107" t="s">
        <v>661</v>
      </c>
      <c r="U1107" t="s">
        <v>151</v>
      </c>
      <c r="V1107" t="s">
        <v>135</v>
      </c>
      <c r="W1107" t="s">
        <v>136</v>
      </c>
      <c r="X1107" t="s">
        <v>659</v>
      </c>
      <c r="Z1107" s="94">
        <v>19780.87</v>
      </c>
      <c r="AA1107" s="94">
        <v>0</v>
      </c>
      <c r="AB1107" s="94">
        <v>0</v>
      </c>
      <c r="AC1107">
        <f t="shared" si="34"/>
        <v>3000</v>
      </c>
      <c r="AD1107" t="str">
        <f t="shared" si="35"/>
        <v>303</v>
      </c>
    </row>
    <row r="1108" spans="1:30" hidden="1" x14ac:dyDescent="0.25">
      <c r="A1108" t="s">
        <v>654</v>
      </c>
      <c r="B1108" t="s">
        <v>641</v>
      </c>
      <c r="C1108" t="s">
        <v>655</v>
      </c>
      <c r="D1108" t="s">
        <v>174</v>
      </c>
      <c r="E1108" t="s">
        <v>122</v>
      </c>
      <c r="F1108" t="s">
        <v>159</v>
      </c>
      <c r="G1108" t="s">
        <v>160</v>
      </c>
      <c r="H1108" t="s">
        <v>143</v>
      </c>
      <c r="I1108" t="s">
        <v>124</v>
      </c>
      <c r="J1108" t="s">
        <v>125</v>
      </c>
      <c r="K1108" t="s">
        <v>656</v>
      </c>
      <c r="N1108" t="s">
        <v>657</v>
      </c>
      <c r="O1108" t="s">
        <v>644</v>
      </c>
      <c r="P1108" t="s">
        <v>658</v>
      </c>
      <c r="Q1108" t="s">
        <v>175</v>
      </c>
      <c r="R1108" t="s">
        <v>131</v>
      </c>
      <c r="S1108" t="s">
        <v>164</v>
      </c>
      <c r="T1108" t="s">
        <v>165</v>
      </c>
      <c r="U1108" t="s">
        <v>151</v>
      </c>
      <c r="V1108" t="s">
        <v>135</v>
      </c>
      <c r="W1108" t="s">
        <v>136</v>
      </c>
      <c r="X1108" t="s">
        <v>659</v>
      </c>
      <c r="Y1108" s="94">
        <v>46786</v>
      </c>
      <c r="Z1108" s="94">
        <v>47030.149999999994</v>
      </c>
      <c r="AA1108" s="94">
        <v>48441.05</v>
      </c>
      <c r="AB1108" s="94">
        <v>48441.05</v>
      </c>
      <c r="AC1108">
        <f t="shared" si="34"/>
        <v>3000</v>
      </c>
      <c r="AD1108" t="str">
        <f t="shared" si="35"/>
        <v>303</v>
      </c>
    </row>
    <row r="1109" spans="1:30" hidden="1" x14ac:dyDescent="0.25">
      <c r="A1109" t="s">
        <v>654</v>
      </c>
      <c r="B1109" t="s">
        <v>641</v>
      </c>
      <c r="C1109" t="s">
        <v>655</v>
      </c>
      <c r="D1109" t="s">
        <v>282</v>
      </c>
      <c r="E1109" t="s">
        <v>122</v>
      </c>
      <c r="F1109" t="s">
        <v>159</v>
      </c>
      <c r="G1109" t="s">
        <v>160</v>
      </c>
      <c r="H1109" t="s">
        <v>143</v>
      </c>
      <c r="I1109" t="s">
        <v>124</v>
      </c>
      <c r="J1109" t="s">
        <v>125</v>
      </c>
      <c r="K1109" t="s">
        <v>656</v>
      </c>
      <c r="N1109" t="s">
        <v>657</v>
      </c>
      <c r="O1109" t="s">
        <v>644</v>
      </c>
      <c r="P1109" t="s">
        <v>658</v>
      </c>
      <c r="Q1109" t="s">
        <v>283</v>
      </c>
      <c r="R1109" t="s">
        <v>131</v>
      </c>
      <c r="S1109" t="s">
        <v>164</v>
      </c>
      <c r="T1109" t="s">
        <v>165</v>
      </c>
      <c r="U1109" t="s">
        <v>151</v>
      </c>
      <c r="V1109" t="s">
        <v>135</v>
      </c>
      <c r="W1109" t="s">
        <v>136</v>
      </c>
      <c r="X1109" t="s">
        <v>659</v>
      </c>
      <c r="Y1109" s="94">
        <v>1119</v>
      </c>
      <c r="Z1109" s="94">
        <v>1139</v>
      </c>
      <c r="AA1109" s="94">
        <v>1173.17</v>
      </c>
      <c r="AB1109" s="94">
        <v>1173.17</v>
      </c>
      <c r="AC1109">
        <f t="shared" si="34"/>
        <v>3000</v>
      </c>
      <c r="AD1109" t="str">
        <f t="shared" si="35"/>
        <v>303</v>
      </c>
    </row>
    <row r="1110" spans="1:30" hidden="1" x14ac:dyDescent="0.25">
      <c r="A1110" t="s">
        <v>654</v>
      </c>
      <c r="B1110" t="s">
        <v>641</v>
      </c>
      <c r="C1110" t="s">
        <v>655</v>
      </c>
      <c r="D1110" t="s">
        <v>286</v>
      </c>
      <c r="E1110" t="s">
        <v>122</v>
      </c>
      <c r="F1110" t="s">
        <v>159</v>
      </c>
      <c r="G1110" t="s">
        <v>160</v>
      </c>
      <c r="H1110" t="s">
        <v>143</v>
      </c>
      <c r="I1110" t="s">
        <v>124</v>
      </c>
      <c r="J1110" t="s">
        <v>125</v>
      </c>
      <c r="K1110" t="s">
        <v>656</v>
      </c>
      <c r="N1110" t="s">
        <v>657</v>
      </c>
      <c r="O1110" t="s">
        <v>644</v>
      </c>
      <c r="P1110" t="s">
        <v>658</v>
      </c>
      <c r="Q1110" t="s">
        <v>287</v>
      </c>
      <c r="R1110" t="s">
        <v>131</v>
      </c>
      <c r="S1110" t="s">
        <v>164</v>
      </c>
      <c r="T1110" t="s">
        <v>165</v>
      </c>
      <c r="U1110" t="s">
        <v>151</v>
      </c>
      <c r="V1110" t="s">
        <v>135</v>
      </c>
      <c r="W1110" t="s">
        <v>136</v>
      </c>
      <c r="X1110" t="s">
        <v>659</v>
      </c>
      <c r="Y1110" s="94">
        <v>414652</v>
      </c>
      <c r="Z1110" s="94">
        <v>594539.43999999994</v>
      </c>
      <c r="AA1110" s="94">
        <v>612375.62</v>
      </c>
      <c r="AB1110" s="94">
        <v>612375.62</v>
      </c>
      <c r="AC1110">
        <f t="shared" si="34"/>
        <v>3000</v>
      </c>
      <c r="AD1110" t="str">
        <f t="shared" si="35"/>
        <v>303</v>
      </c>
    </row>
    <row r="1111" spans="1:30" hidden="1" x14ac:dyDescent="0.25">
      <c r="A1111" t="s">
        <v>654</v>
      </c>
      <c r="B1111" t="s">
        <v>641</v>
      </c>
      <c r="C1111" t="s">
        <v>655</v>
      </c>
      <c r="D1111" t="s">
        <v>288</v>
      </c>
      <c r="E1111" t="s">
        <v>122</v>
      </c>
      <c r="F1111" t="s">
        <v>159</v>
      </c>
      <c r="G1111" t="s">
        <v>160</v>
      </c>
      <c r="H1111" t="s">
        <v>143</v>
      </c>
      <c r="I1111" t="s">
        <v>124</v>
      </c>
      <c r="J1111" t="s">
        <v>125</v>
      </c>
      <c r="K1111" t="s">
        <v>656</v>
      </c>
      <c r="N1111" t="s">
        <v>657</v>
      </c>
      <c r="O1111" t="s">
        <v>644</v>
      </c>
      <c r="P1111" t="s">
        <v>658</v>
      </c>
      <c r="Q1111" t="s">
        <v>289</v>
      </c>
      <c r="R1111" t="s">
        <v>131</v>
      </c>
      <c r="S1111" t="s">
        <v>164</v>
      </c>
      <c r="T1111" t="s">
        <v>165</v>
      </c>
      <c r="U1111" t="s">
        <v>151</v>
      </c>
      <c r="V1111" t="s">
        <v>135</v>
      </c>
      <c r="W1111" t="s">
        <v>136</v>
      </c>
      <c r="X1111" t="s">
        <v>659</v>
      </c>
      <c r="Y1111" s="94">
        <v>2879</v>
      </c>
      <c r="Z1111" s="94">
        <v>0</v>
      </c>
      <c r="AA1111" s="94">
        <v>473</v>
      </c>
      <c r="AB1111" s="94">
        <v>473</v>
      </c>
      <c r="AC1111">
        <f t="shared" si="34"/>
        <v>3000</v>
      </c>
      <c r="AD1111" t="str">
        <f t="shared" si="35"/>
        <v>303</v>
      </c>
    </row>
    <row r="1112" spans="1:30" hidden="1" x14ac:dyDescent="0.25">
      <c r="A1112" t="s">
        <v>654</v>
      </c>
      <c r="B1112" t="s">
        <v>641</v>
      </c>
      <c r="C1112" t="s">
        <v>655</v>
      </c>
      <c r="D1112" t="s">
        <v>664</v>
      </c>
      <c r="E1112" t="s">
        <v>122</v>
      </c>
      <c r="F1112" t="s">
        <v>159</v>
      </c>
      <c r="G1112" t="s">
        <v>160</v>
      </c>
      <c r="H1112" t="s">
        <v>143</v>
      </c>
      <c r="I1112" t="s">
        <v>124</v>
      </c>
      <c r="J1112" t="s">
        <v>125</v>
      </c>
      <c r="K1112" t="s">
        <v>656</v>
      </c>
      <c r="N1112" t="s">
        <v>657</v>
      </c>
      <c r="O1112" t="s">
        <v>644</v>
      </c>
      <c r="P1112" t="s">
        <v>658</v>
      </c>
      <c r="Q1112" t="s">
        <v>665</v>
      </c>
      <c r="R1112" t="s">
        <v>131</v>
      </c>
      <c r="S1112" t="s">
        <v>164</v>
      </c>
      <c r="T1112" t="s">
        <v>165</v>
      </c>
      <c r="U1112" t="s">
        <v>151</v>
      </c>
      <c r="V1112" t="s">
        <v>135</v>
      </c>
      <c r="W1112" t="s">
        <v>136</v>
      </c>
      <c r="X1112" t="s">
        <v>659</v>
      </c>
      <c r="Y1112" s="94">
        <v>1104</v>
      </c>
      <c r="Z1112" s="94">
        <v>459</v>
      </c>
      <c r="AA1112" s="94">
        <v>0</v>
      </c>
      <c r="AB1112" s="94">
        <v>0</v>
      </c>
      <c r="AC1112">
        <f t="shared" si="34"/>
        <v>3000</v>
      </c>
      <c r="AD1112" t="str">
        <f t="shared" si="35"/>
        <v>303</v>
      </c>
    </row>
    <row r="1113" spans="1:30" hidden="1" x14ac:dyDescent="0.25">
      <c r="A1113" t="s">
        <v>654</v>
      </c>
      <c r="B1113" t="s">
        <v>641</v>
      </c>
      <c r="C1113" t="s">
        <v>655</v>
      </c>
      <c r="D1113" t="s">
        <v>176</v>
      </c>
      <c r="E1113" t="s">
        <v>122</v>
      </c>
      <c r="F1113" t="s">
        <v>159</v>
      </c>
      <c r="G1113" t="s">
        <v>160</v>
      </c>
      <c r="H1113" t="s">
        <v>143</v>
      </c>
      <c r="I1113" t="s">
        <v>124</v>
      </c>
      <c r="J1113" t="s">
        <v>125</v>
      </c>
      <c r="K1113" t="s">
        <v>656</v>
      </c>
      <c r="N1113" t="s">
        <v>657</v>
      </c>
      <c r="O1113" t="s">
        <v>644</v>
      </c>
      <c r="P1113" t="s">
        <v>658</v>
      </c>
      <c r="Q1113" t="s">
        <v>177</v>
      </c>
      <c r="R1113" t="s">
        <v>131</v>
      </c>
      <c r="S1113" t="s">
        <v>164</v>
      </c>
      <c r="T1113" t="s">
        <v>165</v>
      </c>
      <c r="U1113" t="s">
        <v>151</v>
      </c>
      <c r="V1113" t="s">
        <v>135</v>
      </c>
      <c r="W1113" t="s">
        <v>136</v>
      </c>
      <c r="X1113" t="s">
        <v>659</v>
      </c>
      <c r="Y1113" s="94">
        <v>454</v>
      </c>
      <c r="Z1113" s="94">
        <v>188</v>
      </c>
      <c r="AA1113" s="94">
        <v>193.64</v>
      </c>
      <c r="AB1113" s="94">
        <v>193.64</v>
      </c>
      <c r="AC1113">
        <f t="shared" si="34"/>
        <v>3000</v>
      </c>
      <c r="AD1113" t="str">
        <f t="shared" si="35"/>
        <v>303</v>
      </c>
    </row>
    <row r="1114" spans="1:30" hidden="1" x14ac:dyDescent="0.25">
      <c r="A1114" s="97" t="s">
        <v>654</v>
      </c>
      <c r="B1114" s="97" t="s">
        <v>641</v>
      </c>
      <c r="C1114" s="97" t="s">
        <v>655</v>
      </c>
      <c r="D1114" s="97">
        <v>14301</v>
      </c>
      <c r="E1114" s="97" t="s">
        <v>122</v>
      </c>
      <c r="F1114" s="98">
        <v>15</v>
      </c>
      <c r="G1114" s="98" t="s">
        <v>142</v>
      </c>
      <c r="H1114" s="97">
        <v>19</v>
      </c>
      <c r="I1114" s="97" t="s">
        <v>124</v>
      </c>
      <c r="J1114" s="97" t="s">
        <v>125</v>
      </c>
      <c r="K1114" s="97" t="s">
        <v>656</v>
      </c>
      <c r="L1114" s="97"/>
      <c r="M1114" s="97"/>
      <c r="N1114" s="97" t="s">
        <v>657</v>
      </c>
      <c r="O1114" s="97" t="s">
        <v>644</v>
      </c>
      <c r="P1114" s="97" t="s">
        <v>658</v>
      </c>
      <c r="Q1114" s="97" t="s">
        <v>178</v>
      </c>
      <c r="R1114" s="97" t="s">
        <v>131</v>
      </c>
      <c r="S1114" s="97" t="s">
        <v>149</v>
      </c>
      <c r="T1114" s="97" t="s">
        <v>150</v>
      </c>
      <c r="U1114" s="97" t="s">
        <v>134</v>
      </c>
      <c r="V1114" s="97" t="s">
        <v>135</v>
      </c>
      <c r="W1114" s="97" t="s">
        <v>136</v>
      </c>
      <c r="X1114" s="97"/>
      <c r="Y1114" s="99"/>
      <c r="Z1114" s="99"/>
      <c r="AA1114" s="99">
        <v>4204064.16</v>
      </c>
      <c r="AB1114" s="99">
        <v>4204064.16</v>
      </c>
      <c r="AC1114">
        <f t="shared" si="34"/>
        <v>1000</v>
      </c>
      <c r="AD1114" t="str">
        <f t="shared" si="35"/>
        <v>303</v>
      </c>
    </row>
    <row r="1115" spans="1:30" hidden="1" x14ac:dyDescent="0.25">
      <c r="A1115" s="97" t="s">
        <v>666</v>
      </c>
      <c r="B1115" s="97" t="s">
        <v>641</v>
      </c>
      <c r="C1115" s="97" t="s">
        <v>667</v>
      </c>
      <c r="D1115" s="97" t="s">
        <v>141</v>
      </c>
      <c r="E1115" s="97" t="s">
        <v>122</v>
      </c>
      <c r="F1115" s="98">
        <v>15</v>
      </c>
      <c r="G1115" s="98" t="s">
        <v>142</v>
      </c>
      <c r="H1115" s="97" t="s">
        <v>143</v>
      </c>
      <c r="I1115" s="97" t="s">
        <v>124</v>
      </c>
      <c r="J1115" s="97" t="s">
        <v>125</v>
      </c>
      <c r="K1115" s="97" t="s">
        <v>668</v>
      </c>
      <c r="L1115" s="97"/>
      <c r="M1115" s="97"/>
      <c r="N1115" s="97" t="s">
        <v>669</v>
      </c>
      <c r="O1115" s="97" t="s">
        <v>644</v>
      </c>
      <c r="P1115" s="97" t="s">
        <v>670</v>
      </c>
      <c r="Q1115" s="97" t="s">
        <v>148</v>
      </c>
      <c r="R1115" s="97" t="s">
        <v>131</v>
      </c>
      <c r="S1115" s="97" t="s">
        <v>149</v>
      </c>
      <c r="T1115" s="97" t="s">
        <v>150</v>
      </c>
      <c r="U1115" s="97" t="s">
        <v>151</v>
      </c>
      <c r="V1115" s="97" t="s">
        <v>135</v>
      </c>
      <c r="W1115" s="97" t="s">
        <v>136</v>
      </c>
      <c r="X1115" s="97"/>
      <c r="Y1115" s="99"/>
      <c r="Z1115" s="99"/>
      <c r="AA1115" s="99">
        <v>2280732</v>
      </c>
      <c r="AB1115" s="99">
        <v>2280732</v>
      </c>
      <c r="AC1115">
        <f t="shared" si="34"/>
        <v>1000</v>
      </c>
      <c r="AD1115" t="str">
        <f t="shared" si="35"/>
        <v>303</v>
      </c>
    </row>
    <row r="1116" spans="1:30" hidden="1" x14ac:dyDescent="0.25">
      <c r="A1116" s="97" t="s">
        <v>666</v>
      </c>
      <c r="B1116" s="97" t="s">
        <v>641</v>
      </c>
      <c r="C1116" s="97" t="s">
        <v>667</v>
      </c>
      <c r="D1116" s="97">
        <v>12101</v>
      </c>
      <c r="E1116" s="97" t="s">
        <v>122</v>
      </c>
      <c r="F1116" s="98">
        <v>15</v>
      </c>
      <c r="G1116" s="98" t="s">
        <v>142</v>
      </c>
      <c r="H1116" s="97">
        <v>19</v>
      </c>
      <c r="I1116" s="97" t="s">
        <v>124</v>
      </c>
      <c r="J1116" s="97" t="s">
        <v>125</v>
      </c>
      <c r="K1116" s="97" t="s">
        <v>668</v>
      </c>
      <c r="L1116" s="97"/>
      <c r="M1116" s="97"/>
      <c r="N1116" s="97" t="s">
        <v>669</v>
      </c>
      <c r="O1116" s="97" t="s">
        <v>644</v>
      </c>
      <c r="P1116" s="97" t="s">
        <v>670</v>
      </c>
      <c r="Q1116" s="97" t="s">
        <v>182</v>
      </c>
      <c r="R1116" s="97" t="s">
        <v>131</v>
      </c>
      <c r="S1116" s="97" t="s">
        <v>149</v>
      </c>
      <c r="T1116" s="97" t="s">
        <v>150</v>
      </c>
      <c r="U1116" s="97" t="s">
        <v>134</v>
      </c>
      <c r="V1116" s="97" t="s">
        <v>135</v>
      </c>
      <c r="W1116" s="97" t="s">
        <v>136</v>
      </c>
      <c r="X1116" s="97"/>
      <c r="Y1116" s="99"/>
      <c r="Z1116" s="99"/>
      <c r="AA1116" s="99">
        <v>1387880</v>
      </c>
      <c r="AB1116" s="99">
        <v>1387880</v>
      </c>
      <c r="AC1116">
        <f t="shared" si="34"/>
        <v>1000</v>
      </c>
      <c r="AD1116" t="str">
        <f t="shared" si="35"/>
        <v>303</v>
      </c>
    </row>
    <row r="1117" spans="1:30" hidden="1" x14ac:dyDescent="0.25">
      <c r="A1117" s="97" t="s">
        <v>666</v>
      </c>
      <c r="B1117" s="97" t="s">
        <v>641</v>
      </c>
      <c r="C1117" s="97" t="s">
        <v>667</v>
      </c>
      <c r="D1117" s="97">
        <v>13201</v>
      </c>
      <c r="E1117" s="97" t="s">
        <v>122</v>
      </c>
      <c r="F1117" s="98">
        <v>15</v>
      </c>
      <c r="G1117" s="98" t="s">
        <v>142</v>
      </c>
      <c r="H1117" s="97">
        <v>19</v>
      </c>
      <c r="I1117" s="97" t="s">
        <v>124</v>
      </c>
      <c r="J1117" s="97" t="s">
        <v>125</v>
      </c>
      <c r="K1117" s="97" t="s">
        <v>668</v>
      </c>
      <c r="L1117" s="97"/>
      <c r="M1117" s="97"/>
      <c r="N1117" s="97" t="s">
        <v>669</v>
      </c>
      <c r="O1117" s="97" t="s">
        <v>644</v>
      </c>
      <c r="P1117" s="97" t="s">
        <v>670</v>
      </c>
      <c r="Q1117" s="97" t="s">
        <v>152</v>
      </c>
      <c r="R1117" s="97" t="s">
        <v>131</v>
      </c>
      <c r="S1117" s="97" t="s">
        <v>149</v>
      </c>
      <c r="T1117" s="97" t="s">
        <v>150</v>
      </c>
      <c r="U1117" s="97" t="s">
        <v>134</v>
      </c>
      <c r="V1117" s="97" t="s">
        <v>135</v>
      </c>
      <c r="W1117" s="97" t="s">
        <v>136</v>
      </c>
      <c r="X1117" s="97"/>
      <c r="Y1117" s="99"/>
      <c r="Z1117" s="99"/>
      <c r="AA1117" s="99">
        <v>95030.5</v>
      </c>
      <c r="AB1117" s="99">
        <v>95030.5</v>
      </c>
      <c r="AC1117">
        <f t="shared" si="34"/>
        <v>1000</v>
      </c>
      <c r="AD1117" t="str">
        <f t="shared" si="35"/>
        <v>303</v>
      </c>
    </row>
    <row r="1118" spans="1:30" hidden="1" x14ac:dyDescent="0.25">
      <c r="A1118" s="97" t="s">
        <v>666</v>
      </c>
      <c r="B1118" s="97" t="s">
        <v>641</v>
      </c>
      <c r="C1118" s="97" t="s">
        <v>667</v>
      </c>
      <c r="D1118" s="97">
        <v>13203</v>
      </c>
      <c r="E1118" s="97" t="s">
        <v>122</v>
      </c>
      <c r="F1118" s="98">
        <v>15</v>
      </c>
      <c r="G1118" s="98" t="s">
        <v>142</v>
      </c>
      <c r="H1118" s="97">
        <v>19</v>
      </c>
      <c r="I1118" s="97" t="s">
        <v>124</v>
      </c>
      <c r="J1118" s="97" t="s">
        <v>125</v>
      </c>
      <c r="K1118" s="97" t="s">
        <v>668</v>
      </c>
      <c r="L1118" s="97"/>
      <c r="M1118" s="97"/>
      <c r="N1118" s="97" t="s">
        <v>669</v>
      </c>
      <c r="O1118" s="97" t="s">
        <v>644</v>
      </c>
      <c r="P1118" s="97" t="s">
        <v>670</v>
      </c>
      <c r="Q1118" s="97" t="s">
        <v>153</v>
      </c>
      <c r="R1118" s="97" t="s">
        <v>131</v>
      </c>
      <c r="S1118" s="97" t="s">
        <v>149</v>
      </c>
      <c r="T1118" s="97" t="s">
        <v>150</v>
      </c>
      <c r="U1118" s="97" t="s">
        <v>134</v>
      </c>
      <c r="V1118" s="97" t="s">
        <v>135</v>
      </c>
      <c r="W1118" s="97" t="s">
        <v>136</v>
      </c>
      <c r="X1118" s="97"/>
      <c r="Y1118" s="99"/>
      <c r="Z1118" s="99"/>
      <c r="AA1118" s="99">
        <v>380122</v>
      </c>
      <c r="AB1118" s="99">
        <v>380122</v>
      </c>
      <c r="AC1118">
        <f t="shared" si="34"/>
        <v>1000</v>
      </c>
      <c r="AD1118" t="str">
        <f t="shared" si="35"/>
        <v>303</v>
      </c>
    </row>
    <row r="1119" spans="1:30" hidden="1" x14ac:dyDescent="0.25">
      <c r="A1119" s="97" t="s">
        <v>666</v>
      </c>
      <c r="B1119" s="97" t="s">
        <v>641</v>
      </c>
      <c r="C1119" s="97" t="s">
        <v>667</v>
      </c>
      <c r="D1119" s="97">
        <v>14101</v>
      </c>
      <c r="E1119" s="97" t="s">
        <v>122</v>
      </c>
      <c r="F1119" s="98">
        <v>15</v>
      </c>
      <c r="G1119" s="98" t="s">
        <v>142</v>
      </c>
      <c r="H1119" s="97">
        <v>19</v>
      </c>
      <c r="I1119" s="97" t="s">
        <v>124</v>
      </c>
      <c r="J1119" s="97" t="s">
        <v>125</v>
      </c>
      <c r="K1119" s="97" t="s">
        <v>668</v>
      </c>
      <c r="L1119" s="97"/>
      <c r="M1119" s="97"/>
      <c r="N1119" s="97" t="s">
        <v>669</v>
      </c>
      <c r="O1119" s="97" t="s">
        <v>644</v>
      </c>
      <c r="P1119" s="97" t="s">
        <v>670</v>
      </c>
      <c r="Q1119" s="97" t="s">
        <v>154</v>
      </c>
      <c r="R1119" s="97" t="s">
        <v>131</v>
      </c>
      <c r="S1119" s="97" t="s">
        <v>149</v>
      </c>
      <c r="T1119" s="97" t="s">
        <v>150</v>
      </c>
      <c r="U1119" s="97" t="s">
        <v>134</v>
      </c>
      <c r="V1119" s="97" t="s">
        <v>135</v>
      </c>
      <c r="W1119" s="97" t="s">
        <v>136</v>
      </c>
      <c r="X1119" s="97"/>
      <c r="Y1119" s="99"/>
      <c r="Z1119" s="99"/>
      <c r="AA1119" s="99">
        <v>125440.26</v>
      </c>
      <c r="AB1119" s="99">
        <v>125440.26</v>
      </c>
      <c r="AC1119">
        <f t="shared" si="34"/>
        <v>1000</v>
      </c>
      <c r="AD1119" t="str">
        <f t="shared" si="35"/>
        <v>303</v>
      </c>
    </row>
    <row r="1120" spans="1:30" hidden="1" x14ac:dyDescent="0.25">
      <c r="A1120" s="97" t="s">
        <v>666</v>
      </c>
      <c r="B1120" s="97" t="s">
        <v>641</v>
      </c>
      <c r="C1120" s="97" t="s">
        <v>667</v>
      </c>
      <c r="D1120" s="97">
        <v>14103</v>
      </c>
      <c r="E1120" s="97" t="s">
        <v>122</v>
      </c>
      <c r="F1120" s="98">
        <v>15</v>
      </c>
      <c r="G1120" s="98" t="s">
        <v>142</v>
      </c>
      <c r="H1120" s="97">
        <v>19</v>
      </c>
      <c r="I1120" s="97" t="s">
        <v>124</v>
      </c>
      <c r="J1120" s="97" t="s">
        <v>125</v>
      </c>
      <c r="K1120" s="97" t="s">
        <v>668</v>
      </c>
      <c r="L1120" s="97"/>
      <c r="M1120" s="97"/>
      <c r="N1120" s="97" t="s">
        <v>669</v>
      </c>
      <c r="O1120" s="97" t="s">
        <v>644</v>
      </c>
      <c r="P1120" s="97" t="s">
        <v>670</v>
      </c>
      <c r="Q1120" s="97" t="s">
        <v>155</v>
      </c>
      <c r="R1120" s="97" t="s">
        <v>131</v>
      </c>
      <c r="S1120" s="97" t="s">
        <v>149</v>
      </c>
      <c r="T1120" s="97" t="s">
        <v>150</v>
      </c>
      <c r="U1120" s="97" t="s">
        <v>134</v>
      </c>
      <c r="V1120" s="97" t="s">
        <v>135</v>
      </c>
      <c r="W1120" s="97" t="s">
        <v>136</v>
      </c>
      <c r="X1120" s="97"/>
      <c r="Y1120" s="99"/>
      <c r="Z1120" s="99"/>
      <c r="AA1120" s="99">
        <v>51316.47</v>
      </c>
      <c r="AB1120" s="99">
        <v>51316.47</v>
      </c>
      <c r="AC1120">
        <f t="shared" si="34"/>
        <v>1000</v>
      </c>
      <c r="AD1120" t="str">
        <f t="shared" si="35"/>
        <v>303</v>
      </c>
    </row>
    <row r="1121" spans="1:30" hidden="1" x14ac:dyDescent="0.25">
      <c r="A1121" s="97" t="s">
        <v>666</v>
      </c>
      <c r="B1121" s="97" t="s">
        <v>641</v>
      </c>
      <c r="C1121" s="97" t="s">
        <v>667</v>
      </c>
      <c r="D1121" s="97">
        <v>14201</v>
      </c>
      <c r="E1121" s="97" t="s">
        <v>122</v>
      </c>
      <c r="F1121" s="98">
        <v>15</v>
      </c>
      <c r="G1121" s="98" t="s">
        <v>142</v>
      </c>
      <c r="H1121" s="97">
        <v>19</v>
      </c>
      <c r="I1121" s="97" t="s">
        <v>124</v>
      </c>
      <c r="J1121" s="97" t="s">
        <v>125</v>
      </c>
      <c r="K1121" s="97" t="s">
        <v>668</v>
      </c>
      <c r="L1121" s="97"/>
      <c r="M1121" s="97"/>
      <c r="N1121" s="97" t="s">
        <v>669</v>
      </c>
      <c r="O1121" s="97" t="s">
        <v>644</v>
      </c>
      <c r="P1121" s="97" t="s">
        <v>670</v>
      </c>
      <c r="Q1121" s="97" t="s">
        <v>156</v>
      </c>
      <c r="R1121" s="97" t="s">
        <v>131</v>
      </c>
      <c r="S1121" s="97" t="s">
        <v>149</v>
      </c>
      <c r="T1121" s="97" t="s">
        <v>150</v>
      </c>
      <c r="U1121" s="97" t="s">
        <v>134</v>
      </c>
      <c r="V1121" s="97" t="s">
        <v>135</v>
      </c>
      <c r="W1121" s="97" t="s">
        <v>136</v>
      </c>
      <c r="X1121" s="97"/>
      <c r="Y1121" s="99"/>
      <c r="Z1121" s="99"/>
      <c r="AA1121" s="99">
        <v>114036.6</v>
      </c>
      <c r="AB1121" s="99">
        <v>114036.6</v>
      </c>
      <c r="AC1121">
        <f t="shared" si="34"/>
        <v>1000</v>
      </c>
      <c r="AD1121" t="str">
        <f t="shared" si="35"/>
        <v>303</v>
      </c>
    </row>
    <row r="1122" spans="1:30" hidden="1" x14ac:dyDescent="0.25">
      <c r="A1122" t="s">
        <v>666</v>
      </c>
      <c r="B1122" t="s">
        <v>641</v>
      </c>
      <c r="C1122" t="s">
        <v>667</v>
      </c>
      <c r="D1122" t="s">
        <v>186</v>
      </c>
      <c r="E1122" t="s">
        <v>122</v>
      </c>
      <c r="F1122" t="s">
        <v>159</v>
      </c>
      <c r="G1122" t="s">
        <v>160</v>
      </c>
      <c r="H1122" t="s">
        <v>143</v>
      </c>
      <c r="I1122" t="s">
        <v>124</v>
      </c>
      <c r="J1122" t="s">
        <v>125</v>
      </c>
      <c r="K1122" t="s">
        <v>668</v>
      </c>
      <c r="N1122" t="s">
        <v>669</v>
      </c>
      <c r="O1122" t="s">
        <v>644</v>
      </c>
      <c r="P1122" t="s">
        <v>670</v>
      </c>
      <c r="Q1122" t="s">
        <v>188</v>
      </c>
      <c r="R1122" t="s">
        <v>131</v>
      </c>
      <c r="S1122" t="s">
        <v>164</v>
      </c>
      <c r="T1122" t="s">
        <v>165</v>
      </c>
      <c r="U1122" t="s">
        <v>151</v>
      </c>
      <c r="V1122" t="s">
        <v>135</v>
      </c>
      <c r="W1122" t="s">
        <v>136</v>
      </c>
      <c r="X1122" t="s">
        <v>671</v>
      </c>
      <c r="Y1122" s="94">
        <v>24000</v>
      </c>
      <c r="Z1122" s="94">
        <v>23425.77</v>
      </c>
      <c r="AA1122" s="94">
        <v>24128.58</v>
      </c>
      <c r="AB1122" s="94">
        <v>24128.58</v>
      </c>
      <c r="AC1122">
        <f t="shared" si="34"/>
        <v>2000</v>
      </c>
      <c r="AD1122" t="str">
        <f t="shared" si="35"/>
        <v>303</v>
      </c>
    </row>
    <row r="1123" spans="1:30" hidden="1" x14ac:dyDescent="0.25">
      <c r="A1123" t="s">
        <v>666</v>
      </c>
      <c r="B1123" t="s">
        <v>641</v>
      </c>
      <c r="C1123" t="s">
        <v>667</v>
      </c>
      <c r="D1123" t="s">
        <v>192</v>
      </c>
      <c r="E1123" t="s">
        <v>122</v>
      </c>
      <c r="F1123" t="s">
        <v>159</v>
      </c>
      <c r="G1123" t="s">
        <v>160</v>
      </c>
      <c r="H1123" t="s">
        <v>143</v>
      </c>
      <c r="I1123" t="s">
        <v>124</v>
      </c>
      <c r="J1123" t="s">
        <v>125</v>
      </c>
      <c r="K1123" t="s">
        <v>668</v>
      </c>
      <c r="N1123" t="s">
        <v>669</v>
      </c>
      <c r="O1123" t="s">
        <v>644</v>
      </c>
      <c r="P1123" t="s">
        <v>670</v>
      </c>
      <c r="Q1123" t="s">
        <v>193</v>
      </c>
      <c r="R1123" t="s">
        <v>131</v>
      </c>
      <c r="S1123" t="s">
        <v>164</v>
      </c>
      <c r="T1123" t="s">
        <v>165</v>
      </c>
      <c r="U1123" t="s">
        <v>151</v>
      </c>
      <c r="V1123" t="s">
        <v>135</v>
      </c>
      <c r="W1123" t="s">
        <v>136</v>
      </c>
      <c r="X1123" t="s">
        <v>671</v>
      </c>
      <c r="Y1123" s="94">
        <v>1349</v>
      </c>
      <c r="Z1123" s="94">
        <v>10000</v>
      </c>
      <c r="AA1123" s="94">
        <v>10300</v>
      </c>
      <c r="AB1123" s="94">
        <v>10300</v>
      </c>
      <c r="AC1123">
        <f t="shared" si="34"/>
        <v>2000</v>
      </c>
      <c r="AD1123" t="str">
        <f t="shared" si="35"/>
        <v>303</v>
      </c>
    </row>
    <row r="1124" spans="1:30" hidden="1" x14ac:dyDescent="0.25">
      <c r="A1124" t="s">
        <v>666</v>
      </c>
      <c r="B1124" t="s">
        <v>641</v>
      </c>
      <c r="C1124" t="s">
        <v>667</v>
      </c>
      <c r="D1124" t="s">
        <v>672</v>
      </c>
      <c r="E1124" t="s">
        <v>122</v>
      </c>
      <c r="F1124" t="s">
        <v>159</v>
      </c>
      <c r="G1124" t="s">
        <v>160</v>
      </c>
      <c r="H1124" t="s">
        <v>143</v>
      </c>
      <c r="I1124" t="s">
        <v>124</v>
      </c>
      <c r="J1124" t="s">
        <v>125</v>
      </c>
      <c r="K1124" t="s">
        <v>668</v>
      </c>
      <c r="N1124" t="s">
        <v>669</v>
      </c>
      <c r="O1124" t="s">
        <v>644</v>
      </c>
      <c r="P1124" t="s">
        <v>670</v>
      </c>
      <c r="Q1124" t="s">
        <v>673</v>
      </c>
      <c r="R1124" t="s">
        <v>131</v>
      </c>
      <c r="S1124" t="s">
        <v>164</v>
      </c>
      <c r="T1124" t="s">
        <v>165</v>
      </c>
      <c r="U1124" t="s">
        <v>151</v>
      </c>
      <c r="V1124" t="s">
        <v>135</v>
      </c>
      <c r="W1124" t="s">
        <v>136</v>
      </c>
      <c r="X1124" t="s">
        <v>671</v>
      </c>
      <c r="Y1124" s="94">
        <v>1202128</v>
      </c>
      <c r="Z1124" s="94">
        <v>1201296</v>
      </c>
      <c r="AA1124" s="94">
        <v>1237334.8799999999</v>
      </c>
      <c r="AB1124" s="94">
        <v>1237334.8799999999</v>
      </c>
      <c r="AC1124">
        <f t="shared" si="34"/>
        <v>2000</v>
      </c>
      <c r="AD1124" t="str">
        <f t="shared" si="35"/>
        <v>303</v>
      </c>
    </row>
    <row r="1125" spans="1:30" hidden="1" x14ac:dyDescent="0.25">
      <c r="A1125" t="s">
        <v>666</v>
      </c>
      <c r="B1125" t="s">
        <v>641</v>
      </c>
      <c r="C1125" t="s">
        <v>667</v>
      </c>
      <c r="D1125" t="s">
        <v>198</v>
      </c>
      <c r="E1125" t="s">
        <v>122</v>
      </c>
      <c r="F1125" t="s">
        <v>159</v>
      </c>
      <c r="G1125" t="s">
        <v>160</v>
      </c>
      <c r="H1125" t="s">
        <v>143</v>
      </c>
      <c r="I1125" t="s">
        <v>124</v>
      </c>
      <c r="J1125" t="s">
        <v>125</v>
      </c>
      <c r="K1125" t="s">
        <v>668</v>
      </c>
      <c r="N1125" t="s">
        <v>669</v>
      </c>
      <c r="O1125" t="s">
        <v>644</v>
      </c>
      <c r="P1125" t="s">
        <v>670</v>
      </c>
      <c r="Q1125" t="s">
        <v>199</v>
      </c>
      <c r="R1125" t="s">
        <v>131</v>
      </c>
      <c r="S1125" t="s">
        <v>164</v>
      </c>
      <c r="T1125" t="s">
        <v>165</v>
      </c>
      <c r="U1125" t="s">
        <v>151</v>
      </c>
      <c r="V1125" t="s">
        <v>135</v>
      </c>
      <c r="W1125" t="s">
        <v>136</v>
      </c>
      <c r="X1125" t="s">
        <v>671</v>
      </c>
      <c r="Y1125" s="94">
        <v>5432</v>
      </c>
      <c r="Z1125" s="94">
        <v>4712.46</v>
      </c>
      <c r="AA1125" s="94">
        <v>4853.8</v>
      </c>
      <c r="AB1125" s="94">
        <v>4853.8</v>
      </c>
      <c r="AC1125">
        <f t="shared" si="34"/>
        <v>2000</v>
      </c>
      <c r="AD1125" t="str">
        <f t="shared" si="35"/>
        <v>303</v>
      </c>
    </row>
    <row r="1126" spans="1:30" hidden="1" x14ac:dyDescent="0.25">
      <c r="A1126" t="s">
        <v>666</v>
      </c>
      <c r="B1126" t="s">
        <v>641</v>
      </c>
      <c r="C1126" t="s">
        <v>667</v>
      </c>
      <c r="D1126" t="s">
        <v>206</v>
      </c>
      <c r="E1126" t="s">
        <v>122</v>
      </c>
      <c r="F1126" t="s">
        <v>159</v>
      </c>
      <c r="G1126" t="s">
        <v>160</v>
      </c>
      <c r="H1126" t="s">
        <v>143</v>
      </c>
      <c r="I1126" t="s">
        <v>124</v>
      </c>
      <c r="J1126" t="s">
        <v>125</v>
      </c>
      <c r="K1126" t="s">
        <v>668</v>
      </c>
      <c r="N1126" t="s">
        <v>669</v>
      </c>
      <c r="O1126" t="s">
        <v>644</v>
      </c>
      <c r="P1126" t="s">
        <v>670</v>
      </c>
      <c r="Q1126" t="s">
        <v>207</v>
      </c>
      <c r="R1126" t="s">
        <v>131</v>
      </c>
      <c r="S1126" t="s">
        <v>164</v>
      </c>
      <c r="T1126" t="s">
        <v>165</v>
      </c>
      <c r="U1126" t="s">
        <v>151</v>
      </c>
      <c r="V1126" t="s">
        <v>135</v>
      </c>
      <c r="W1126" t="s">
        <v>136</v>
      </c>
      <c r="X1126" t="s">
        <v>671</v>
      </c>
      <c r="Y1126" s="94">
        <v>500</v>
      </c>
      <c r="Z1126" s="94">
        <v>0</v>
      </c>
      <c r="AA1126" s="94">
        <v>0</v>
      </c>
      <c r="AB1126" s="94">
        <v>0</v>
      </c>
      <c r="AC1126">
        <f t="shared" si="34"/>
        <v>2000</v>
      </c>
      <c r="AD1126" t="str">
        <f t="shared" si="35"/>
        <v>303</v>
      </c>
    </row>
    <row r="1127" spans="1:30" hidden="1" x14ac:dyDescent="0.25">
      <c r="A1127" t="s">
        <v>666</v>
      </c>
      <c r="B1127" t="s">
        <v>641</v>
      </c>
      <c r="C1127" t="s">
        <v>667</v>
      </c>
      <c r="D1127" t="s">
        <v>214</v>
      </c>
      <c r="E1127" t="s">
        <v>122</v>
      </c>
      <c r="F1127" t="s">
        <v>159</v>
      </c>
      <c r="G1127" t="s">
        <v>160</v>
      </c>
      <c r="H1127" t="s">
        <v>143</v>
      </c>
      <c r="I1127" t="s">
        <v>124</v>
      </c>
      <c r="J1127" t="s">
        <v>125</v>
      </c>
      <c r="K1127" t="s">
        <v>668</v>
      </c>
      <c r="N1127" t="s">
        <v>669</v>
      </c>
      <c r="O1127" t="s">
        <v>644</v>
      </c>
      <c r="P1127" t="s">
        <v>670</v>
      </c>
      <c r="Q1127" t="s">
        <v>215</v>
      </c>
      <c r="R1127" t="s">
        <v>131</v>
      </c>
      <c r="S1127" t="s">
        <v>164</v>
      </c>
      <c r="T1127" t="s">
        <v>165</v>
      </c>
      <c r="U1127" t="s">
        <v>151</v>
      </c>
      <c r="V1127" t="s">
        <v>135</v>
      </c>
      <c r="W1127" t="s">
        <v>136</v>
      </c>
      <c r="X1127" t="s">
        <v>671</v>
      </c>
      <c r="Y1127" s="94">
        <v>27408</v>
      </c>
      <c r="Z1127" s="94">
        <v>25801.279999999999</v>
      </c>
      <c r="AA1127" s="94">
        <v>26575.32</v>
      </c>
      <c r="AB1127" s="94">
        <v>26575.32</v>
      </c>
      <c r="AC1127">
        <f t="shared" si="34"/>
        <v>2000</v>
      </c>
      <c r="AD1127" t="str">
        <f t="shared" si="35"/>
        <v>303</v>
      </c>
    </row>
    <row r="1128" spans="1:30" hidden="1" x14ac:dyDescent="0.25">
      <c r="A1128" t="s">
        <v>666</v>
      </c>
      <c r="B1128" t="s">
        <v>641</v>
      </c>
      <c r="C1128" t="s">
        <v>667</v>
      </c>
      <c r="D1128" t="s">
        <v>226</v>
      </c>
      <c r="E1128" t="s">
        <v>122</v>
      </c>
      <c r="F1128" t="s">
        <v>159</v>
      </c>
      <c r="G1128" t="s">
        <v>160</v>
      </c>
      <c r="H1128" t="s">
        <v>143</v>
      </c>
      <c r="I1128" t="s">
        <v>124</v>
      </c>
      <c r="J1128" t="s">
        <v>125</v>
      </c>
      <c r="K1128" t="s">
        <v>668</v>
      </c>
      <c r="N1128" t="s">
        <v>669</v>
      </c>
      <c r="O1128" t="s">
        <v>644</v>
      </c>
      <c r="P1128" t="s">
        <v>670</v>
      </c>
      <c r="Q1128" t="s">
        <v>227</v>
      </c>
      <c r="R1128" t="s">
        <v>131</v>
      </c>
      <c r="S1128" t="s">
        <v>164</v>
      </c>
      <c r="T1128" t="s">
        <v>165</v>
      </c>
      <c r="U1128" t="s">
        <v>151</v>
      </c>
      <c r="V1128" t="s">
        <v>135</v>
      </c>
      <c r="W1128" t="s">
        <v>136</v>
      </c>
      <c r="X1128" t="s">
        <v>671</v>
      </c>
      <c r="Y1128" s="94">
        <v>500</v>
      </c>
      <c r="Z1128" s="94">
        <v>0</v>
      </c>
      <c r="AA1128" s="94">
        <v>0</v>
      </c>
      <c r="AB1128" s="94">
        <v>0</v>
      </c>
      <c r="AC1128">
        <f t="shared" si="34"/>
        <v>2000</v>
      </c>
      <c r="AD1128" t="str">
        <f t="shared" si="35"/>
        <v>303</v>
      </c>
    </row>
    <row r="1129" spans="1:30" hidden="1" x14ac:dyDescent="0.25">
      <c r="A1129" t="s">
        <v>666</v>
      </c>
      <c r="B1129" t="s">
        <v>641</v>
      </c>
      <c r="C1129" t="s">
        <v>667</v>
      </c>
      <c r="D1129" t="s">
        <v>232</v>
      </c>
      <c r="E1129" t="s">
        <v>122</v>
      </c>
      <c r="F1129" t="s">
        <v>159</v>
      </c>
      <c r="G1129" t="s">
        <v>160</v>
      </c>
      <c r="H1129" t="s">
        <v>143</v>
      </c>
      <c r="I1129" t="s">
        <v>124</v>
      </c>
      <c r="J1129" t="s">
        <v>125</v>
      </c>
      <c r="K1129" t="s">
        <v>668</v>
      </c>
      <c r="N1129" t="s">
        <v>669</v>
      </c>
      <c r="O1129" t="s">
        <v>644</v>
      </c>
      <c r="P1129" t="s">
        <v>670</v>
      </c>
      <c r="Q1129" t="s">
        <v>233</v>
      </c>
      <c r="R1129" t="s">
        <v>131</v>
      </c>
      <c r="S1129" t="s">
        <v>164</v>
      </c>
      <c r="T1129" t="s">
        <v>165</v>
      </c>
      <c r="U1129" t="s">
        <v>151</v>
      </c>
      <c r="V1129" t="s">
        <v>135</v>
      </c>
      <c r="W1129" t="s">
        <v>136</v>
      </c>
      <c r="X1129" t="s">
        <v>671</v>
      </c>
      <c r="Y1129" s="94">
        <v>346</v>
      </c>
      <c r="Z1129" s="94">
        <v>0</v>
      </c>
      <c r="AA1129" s="94">
        <v>0</v>
      </c>
      <c r="AB1129" s="94">
        <v>0</v>
      </c>
      <c r="AC1129">
        <f t="shared" si="34"/>
        <v>2000</v>
      </c>
      <c r="AD1129" t="str">
        <f t="shared" si="35"/>
        <v>303</v>
      </c>
    </row>
    <row r="1130" spans="1:30" hidden="1" x14ac:dyDescent="0.25">
      <c r="A1130" t="s">
        <v>666</v>
      </c>
      <c r="B1130" t="s">
        <v>641</v>
      </c>
      <c r="C1130" t="s">
        <v>667</v>
      </c>
      <c r="D1130" t="s">
        <v>158</v>
      </c>
      <c r="E1130" t="s">
        <v>122</v>
      </c>
      <c r="F1130" t="s">
        <v>159</v>
      </c>
      <c r="G1130" t="s">
        <v>160</v>
      </c>
      <c r="H1130" t="s">
        <v>143</v>
      </c>
      <c r="I1130" t="s">
        <v>124</v>
      </c>
      <c r="J1130" t="s">
        <v>125</v>
      </c>
      <c r="K1130" t="s">
        <v>668</v>
      </c>
      <c r="N1130" t="s">
        <v>669</v>
      </c>
      <c r="O1130" t="s">
        <v>644</v>
      </c>
      <c r="P1130" t="s">
        <v>670</v>
      </c>
      <c r="Q1130" t="s">
        <v>163</v>
      </c>
      <c r="R1130" t="s">
        <v>131</v>
      </c>
      <c r="S1130" t="s">
        <v>164</v>
      </c>
      <c r="T1130" t="s">
        <v>165</v>
      </c>
      <c r="U1130" t="s">
        <v>151</v>
      </c>
      <c r="V1130" t="s">
        <v>135</v>
      </c>
      <c r="W1130" t="s">
        <v>136</v>
      </c>
      <c r="X1130" t="s">
        <v>671</v>
      </c>
      <c r="Y1130" s="94">
        <v>1803.69</v>
      </c>
      <c r="Z1130" s="94">
        <v>0</v>
      </c>
      <c r="AA1130" s="94">
        <v>0</v>
      </c>
      <c r="AB1130" s="94">
        <v>0</v>
      </c>
      <c r="AC1130">
        <f t="shared" si="34"/>
        <v>3000</v>
      </c>
      <c r="AD1130" t="str">
        <f t="shared" si="35"/>
        <v>303</v>
      </c>
    </row>
    <row r="1131" spans="1:30" hidden="1" x14ac:dyDescent="0.25">
      <c r="A1131" t="s">
        <v>666</v>
      </c>
      <c r="B1131" t="s">
        <v>641</v>
      </c>
      <c r="C1131" t="s">
        <v>667</v>
      </c>
      <c r="D1131" t="s">
        <v>242</v>
      </c>
      <c r="E1131" t="s">
        <v>122</v>
      </c>
      <c r="F1131" t="s">
        <v>159</v>
      </c>
      <c r="G1131" t="s">
        <v>160</v>
      </c>
      <c r="H1131" t="s">
        <v>143</v>
      </c>
      <c r="I1131" t="s">
        <v>124</v>
      </c>
      <c r="J1131" t="s">
        <v>125</v>
      </c>
      <c r="K1131" t="s">
        <v>668</v>
      </c>
      <c r="N1131" t="s">
        <v>669</v>
      </c>
      <c r="O1131" t="s">
        <v>644</v>
      </c>
      <c r="P1131" t="s">
        <v>670</v>
      </c>
      <c r="Q1131" t="s">
        <v>243</v>
      </c>
      <c r="R1131" t="s">
        <v>131</v>
      </c>
      <c r="S1131" t="s">
        <v>164</v>
      </c>
      <c r="T1131" t="s">
        <v>165</v>
      </c>
      <c r="U1131" t="s">
        <v>151</v>
      </c>
      <c r="V1131" t="s">
        <v>135</v>
      </c>
      <c r="W1131" t="s">
        <v>136</v>
      </c>
      <c r="X1131" t="s">
        <v>671</v>
      </c>
      <c r="Y1131" s="94">
        <v>1718</v>
      </c>
      <c r="Z1131" s="94">
        <v>2569.7200000000003</v>
      </c>
      <c r="AA1131" s="94">
        <v>2646.81</v>
      </c>
      <c r="AB1131" s="94">
        <v>2646.81</v>
      </c>
      <c r="AC1131">
        <f t="shared" si="34"/>
        <v>3000</v>
      </c>
      <c r="AD1131" t="str">
        <f t="shared" si="35"/>
        <v>303</v>
      </c>
    </row>
    <row r="1132" spans="1:30" hidden="1" x14ac:dyDescent="0.25">
      <c r="A1132" t="s">
        <v>666</v>
      </c>
      <c r="B1132" t="s">
        <v>641</v>
      </c>
      <c r="C1132" t="s">
        <v>667</v>
      </c>
      <c r="D1132" t="s">
        <v>244</v>
      </c>
      <c r="E1132" t="s">
        <v>122</v>
      </c>
      <c r="F1132" t="s">
        <v>159</v>
      </c>
      <c r="G1132" t="s">
        <v>160</v>
      </c>
      <c r="H1132" t="s">
        <v>143</v>
      </c>
      <c r="I1132" t="s">
        <v>124</v>
      </c>
      <c r="J1132" t="s">
        <v>125</v>
      </c>
      <c r="K1132" t="s">
        <v>668</v>
      </c>
      <c r="N1132" t="s">
        <v>669</v>
      </c>
      <c r="O1132" t="s">
        <v>644</v>
      </c>
      <c r="P1132" t="s">
        <v>670</v>
      </c>
      <c r="Q1132" t="s">
        <v>245</v>
      </c>
      <c r="R1132" t="s">
        <v>131</v>
      </c>
      <c r="S1132" t="s">
        <v>164</v>
      </c>
      <c r="T1132" t="s">
        <v>165</v>
      </c>
      <c r="U1132" t="s">
        <v>151</v>
      </c>
      <c r="V1132" t="s">
        <v>135</v>
      </c>
      <c r="W1132" t="s">
        <v>136</v>
      </c>
      <c r="X1132" t="s">
        <v>671</v>
      </c>
      <c r="Y1132" s="94">
        <v>3736554</v>
      </c>
      <c r="Z1132" s="94">
        <v>9282447.6399999987</v>
      </c>
      <c r="AA1132" s="94">
        <v>9560921.0691999998</v>
      </c>
      <c r="AB1132" s="94">
        <v>9560921.0700000003</v>
      </c>
      <c r="AC1132">
        <f t="shared" si="34"/>
        <v>3000</v>
      </c>
      <c r="AD1132" t="str">
        <f t="shared" si="35"/>
        <v>303</v>
      </c>
    </row>
    <row r="1133" spans="1:30" hidden="1" x14ac:dyDescent="0.25">
      <c r="A1133" t="s">
        <v>666</v>
      </c>
      <c r="B1133" t="s">
        <v>641</v>
      </c>
      <c r="C1133" t="s">
        <v>667</v>
      </c>
      <c r="D1133" t="s">
        <v>291</v>
      </c>
      <c r="E1133" t="s">
        <v>122</v>
      </c>
      <c r="F1133" t="s">
        <v>159</v>
      </c>
      <c r="G1133" t="s">
        <v>160</v>
      </c>
      <c r="H1133" t="s">
        <v>143</v>
      </c>
      <c r="I1133" t="s">
        <v>124</v>
      </c>
      <c r="J1133" t="s">
        <v>125</v>
      </c>
      <c r="K1133" t="s">
        <v>668</v>
      </c>
      <c r="N1133" t="s">
        <v>669</v>
      </c>
      <c r="O1133" t="s">
        <v>644</v>
      </c>
      <c r="P1133" t="s">
        <v>670</v>
      </c>
      <c r="Q1133" t="s">
        <v>169</v>
      </c>
      <c r="R1133" t="s">
        <v>131</v>
      </c>
      <c r="S1133" t="s">
        <v>164</v>
      </c>
      <c r="T1133" t="s">
        <v>165</v>
      </c>
      <c r="U1133" t="s">
        <v>151</v>
      </c>
      <c r="V1133" t="s">
        <v>135</v>
      </c>
      <c r="W1133" t="s">
        <v>136</v>
      </c>
      <c r="X1133" t="s">
        <v>671</v>
      </c>
      <c r="Y1133" s="94">
        <v>4298</v>
      </c>
      <c r="Z1133" s="94">
        <v>0</v>
      </c>
      <c r="AA1133" s="94">
        <v>0</v>
      </c>
      <c r="AB1133" s="94">
        <v>0</v>
      </c>
      <c r="AC1133">
        <f t="shared" si="34"/>
        <v>3000</v>
      </c>
      <c r="AD1133" t="str">
        <f t="shared" si="35"/>
        <v>303</v>
      </c>
    </row>
    <row r="1134" spans="1:30" hidden="1" x14ac:dyDescent="0.25">
      <c r="A1134" t="s">
        <v>666</v>
      </c>
      <c r="B1134" t="s">
        <v>641</v>
      </c>
      <c r="C1134" t="s">
        <v>667</v>
      </c>
      <c r="D1134" t="s">
        <v>272</v>
      </c>
      <c r="E1134" t="s">
        <v>122</v>
      </c>
      <c r="F1134" t="s">
        <v>159</v>
      </c>
      <c r="G1134" t="s">
        <v>160</v>
      </c>
      <c r="H1134" t="s">
        <v>143</v>
      </c>
      <c r="I1134" t="s">
        <v>124</v>
      </c>
      <c r="J1134" t="s">
        <v>125</v>
      </c>
      <c r="K1134" t="s">
        <v>668</v>
      </c>
      <c r="N1134" t="s">
        <v>669</v>
      </c>
      <c r="O1134" t="s">
        <v>644</v>
      </c>
      <c r="P1134" t="s">
        <v>670</v>
      </c>
      <c r="Q1134" t="s">
        <v>273</v>
      </c>
      <c r="R1134" t="s">
        <v>131</v>
      </c>
      <c r="S1134" t="s">
        <v>164</v>
      </c>
      <c r="T1134" t="s">
        <v>165</v>
      </c>
      <c r="U1134" t="s">
        <v>151</v>
      </c>
      <c r="V1134" t="s">
        <v>135</v>
      </c>
      <c r="W1134" t="s">
        <v>136</v>
      </c>
      <c r="X1134" t="s">
        <v>671</v>
      </c>
      <c r="Y1134" s="94">
        <v>4050</v>
      </c>
      <c r="Z1134" s="94">
        <v>4698.5155555555557</v>
      </c>
      <c r="AA1134" s="94">
        <v>4839.47</v>
      </c>
      <c r="AB1134" s="94">
        <v>4839.47</v>
      </c>
      <c r="AC1134">
        <f t="shared" si="34"/>
        <v>3000</v>
      </c>
      <c r="AD1134" t="str">
        <f t="shared" si="35"/>
        <v>303</v>
      </c>
    </row>
    <row r="1135" spans="1:30" hidden="1" x14ac:dyDescent="0.25">
      <c r="A1135" t="s">
        <v>666</v>
      </c>
      <c r="B1135" t="s">
        <v>641</v>
      </c>
      <c r="C1135" t="s">
        <v>667</v>
      </c>
      <c r="D1135" t="s">
        <v>280</v>
      </c>
      <c r="E1135" t="s">
        <v>122</v>
      </c>
      <c r="F1135" t="s">
        <v>159</v>
      </c>
      <c r="G1135" t="s">
        <v>160</v>
      </c>
      <c r="H1135" t="s">
        <v>143</v>
      </c>
      <c r="I1135" t="s">
        <v>124</v>
      </c>
      <c r="J1135" t="s">
        <v>125</v>
      </c>
      <c r="K1135" t="s">
        <v>668</v>
      </c>
      <c r="N1135" t="s">
        <v>669</v>
      </c>
      <c r="O1135" t="s">
        <v>644</v>
      </c>
      <c r="P1135" t="s">
        <v>670</v>
      </c>
      <c r="Q1135" t="s">
        <v>281</v>
      </c>
      <c r="R1135" t="s">
        <v>131</v>
      </c>
      <c r="S1135" t="s">
        <v>164</v>
      </c>
      <c r="T1135" t="s">
        <v>165</v>
      </c>
      <c r="U1135" t="s">
        <v>151</v>
      </c>
      <c r="V1135" t="s">
        <v>135</v>
      </c>
      <c r="W1135" t="s">
        <v>136</v>
      </c>
      <c r="X1135" t="s">
        <v>671</v>
      </c>
      <c r="Y1135" s="94">
        <v>315</v>
      </c>
      <c r="Z1135" s="94">
        <v>0</v>
      </c>
      <c r="AA1135" s="94">
        <v>0</v>
      </c>
      <c r="AB1135" s="94">
        <v>0</v>
      </c>
      <c r="AC1135">
        <f t="shared" si="34"/>
        <v>3000</v>
      </c>
      <c r="AD1135" t="str">
        <f t="shared" si="35"/>
        <v>303</v>
      </c>
    </row>
    <row r="1136" spans="1:30" hidden="1" x14ac:dyDescent="0.25">
      <c r="A1136" s="97" t="s">
        <v>666</v>
      </c>
      <c r="B1136" s="97" t="s">
        <v>641</v>
      </c>
      <c r="C1136" s="97" t="s">
        <v>667</v>
      </c>
      <c r="D1136" s="97">
        <v>14301</v>
      </c>
      <c r="E1136" s="97" t="s">
        <v>122</v>
      </c>
      <c r="F1136" s="98">
        <v>15</v>
      </c>
      <c r="G1136" s="98" t="s">
        <v>142</v>
      </c>
      <c r="H1136" s="97">
        <v>19</v>
      </c>
      <c r="I1136" s="97" t="s">
        <v>124</v>
      </c>
      <c r="J1136" s="97" t="s">
        <v>125</v>
      </c>
      <c r="K1136" s="97" t="s">
        <v>668</v>
      </c>
      <c r="L1136" s="97"/>
      <c r="M1136" s="97"/>
      <c r="N1136" s="97" t="s">
        <v>669</v>
      </c>
      <c r="O1136" s="97" t="s">
        <v>644</v>
      </c>
      <c r="P1136" s="97" t="s">
        <v>670</v>
      </c>
      <c r="Q1136" s="97" t="s">
        <v>178</v>
      </c>
      <c r="R1136" s="97" t="s">
        <v>131</v>
      </c>
      <c r="S1136" s="97" t="s">
        <v>149</v>
      </c>
      <c r="T1136" s="97" t="s">
        <v>150</v>
      </c>
      <c r="U1136" s="97" t="s">
        <v>134</v>
      </c>
      <c r="V1136" s="97" t="s">
        <v>135</v>
      </c>
      <c r="W1136" s="97" t="s">
        <v>136</v>
      </c>
      <c r="X1136" s="97"/>
      <c r="Y1136" s="99"/>
      <c r="Z1136" s="99"/>
      <c r="AA1136" s="99">
        <v>136843.91999999998</v>
      </c>
      <c r="AB1136" s="99">
        <v>136843.92000000001</v>
      </c>
      <c r="AC1136">
        <f t="shared" si="34"/>
        <v>1000</v>
      </c>
      <c r="AD1136" t="str">
        <f t="shared" si="35"/>
        <v>303</v>
      </c>
    </row>
    <row r="1137" spans="1:30" hidden="1" x14ac:dyDescent="0.25">
      <c r="A1137" s="97" t="s">
        <v>674</v>
      </c>
      <c r="B1137" s="97" t="s">
        <v>641</v>
      </c>
      <c r="C1137" s="97" t="s">
        <v>675</v>
      </c>
      <c r="D1137" s="97" t="s">
        <v>141</v>
      </c>
      <c r="E1137" s="97" t="s">
        <v>122</v>
      </c>
      <c r="F1137" s="98">
        <v>15</v>
      </c>
      <c r="G1137" s="98" t="s">
        <v>142</v>
      </c>
      <c r="H1137" s="97" t="s">
        <v>143</v>
      </c>
      <c r="I1137" s="97" t="s">
        <v>124</v>
      </c>
      <c r="J1137" s="97" t="s">
        <v>125</v>
      </c>
      <c r="K1137" s="97" t="s">
        <v>676</v>
      </c>
      <c r="L1137" s="97"/>
      <c r="M1137" s="97"/>
      <c r="N1137" s="97" t="s">
        <v>677</v>
      </c>
      <c r="O1137" s="97" t="s">
        <v>644</v>
      </c>
      <c r="P1137" s="97" t="s">
        <v>678</v>
      </c>
      <c r="Q1137" s="97" t="s">
        <v>148</v>
      </c>
      <c r="R1137" s="97" t="s">
        <v>131</v>
      </c>
      <c r="S1137" s="97" t="s">
        <v>149</v>
      </c>
      <c r="T1137" s="97" t="s">
        <v>150</v>
      </c>
      <c r="U1137" s="97" t="s">
        <v>151</v>
      </c>
      <c r="V1137" s="97" t="s">
        <v>135</v>
      </c>
      <c r="W1137" s="97" t="s">
        <v>136</v>
      </c>
      <c r="X1137" s="97"/>
      <c r="Y1137" s="99"/>
      <c r="Z1137" s="99"/>
      <c r="AA1137" s="99">
        <v>5941968</v>
      </c>
      <c r="AB1137" s="99">
        <v>5941968</v>
      </c>
      <c r="AC1137">
        <f t="shared" si="34"/>
        <v>1000</v>
      </c>
      <c r="AD1137" t="str">
        <f t="shared" si="35"/>
        <v>303</v>
      </c>
    </row>
    <row r="1138" spans="1:30" hidden="1" x14ac:dyDescent="0.25">
      <c r="A1138" s="97" t="s">
        <v>674</v>
      </c>
      <c r="B1138" s="97" t="s">
        <v>641</v>
      </c>
      <c r="C1138" s="97" t="s">
        <v>675</v>
      </c>
      <c r="D1138" s="97">
        <v>13201</v>
      </c>
      <c r="E1138" s="97" t="s">
        <v>122</v>
      </c>
      <c r="F1138" s="98">
        <v>15</v>
      </c>
      <c r="G1138" s="98" t="s">
        <v>142</v>
      </c>
      <c r="H1138" s="97">
        <v>19</v>
      </c>
      <c r="I1138" s="97" t="s">
        <v>124</v>
      </c>
      <c r="J1138" s="97" t="s">
        <v>125</v>
      </c>
      <c r="K1138" s="97" t="s">
        <v>676</v>
      </c>
      <c r="L1138" s="97"/>
      <c r="M1138" s="97"/>
      <c r="N1138" s="97" t="s">
        <v>677</v>
      </c>
      <c r="O1138" s="97" t="s">
        <v>644</v>
      </c>
      <c r="P1138" s="97" t="s">
        <v>678</v>
      </c>
      <c r="Q1138" s="97" t="s">
        <v>152</v>
      </c>
      <c r="R1138" s="97" t="s">
        <v>131</v>
      </c>
      <c r="S1138" s="97" t="s">
        <v>149</v>
      </c>
      <c r="T1138" s="97" t="s">
        <v>150</v>
      </c>
      <c r="U1138" s="97" t="s">
        <v>134</v>
      </c>
      <c r="V1138" s="97" t="s">
        <v>135</v>
      </c>
      <c r="W1138" s="97" t="s">
        <v>136</v>
      </c>
      <c r="X1138" s="97"/>
      <c r="Y1138" s="99"/>
      <c r="Z1138" s="99"/>
      <c r="AA1138" s="99">
        <v>247582</v>
      </c>
      <c r="AB1138" s="99">
        <v>247582</v>
      </c>
      <c r="AC1138">
        <f t="shared" si="34"/>
        <v>1000</v>
      </c>
      <c r="AD1138" t="str">
        <f t="shared" si="35"/>
        <v>303</v>
      </c>
    </row>
    <row r="1139" spans="1:30" hidden="1" x14ac:dyDescent="0.25">
      <c r="A1139" s="97" t="s">
        <v>674</v>
      </c>
      <c r="B1139" s="97" t="s">
        <v>641</v>
      </c>
      <c r="C1139" s="97" t="s">
        <v>675</v>
      </c>
      <c r="D1139" s="97">
        <v>13203</v>
      </c>
      <c r="E1139" s="97" t="s">
        <v>122</v>
      </c>
      <c r="F1139" s="98">
        <v>15</v>
      </c>
      <c r="G1139" s="98" t="s">
        <v>142</v>
      </c>
      <c r="H1139" s="97">
        <v>19</v>
      </c>
      <c r="I1139" s="97" t="s">
        <v>124</v>
      </c>
      <c r="J1139" s="97" t="s">
        <v>125</v>
      </c>
      <c r="K1139" s="97" t="s">
        <v>676</v>
      </c>
      <c r="L1139" s="97"/>
      <c r="M1139" s="97"/>
      <c r="N1139" s="97" t="s">
        <v>677</v>
      </c>
      <c r="O1139" s="97" t="s">
        <v>644</v>
      </c>
      <c r="P1139" s="97" t="s">
        <v>678</v>
      </c>
      <c r="Q1139" s="97" t="s">
        <v>153</v>
      </c>
      <c r="R1139" s="97" t="s">
        <v>131</v>
      </c>
      <c r="S1139" s="97" t="s">
        <v>149</v>
      </c>
      <c r="T1139" s="97" t="s">
        <v>150</v>
      </c>
      <c r="U1139" s="97" t="s">
        <v>134</v>
      </c>
      <c r="V1139" s="97" t="s">
        <v>135</v>
      </c>
      <c r="W1139" s="97" t="s">
        <v>136</v>
      </c>
      <c r="X1139" s="97"/>
      <c r="Y1139" s="99"/>
      <c r="Z1139" s="99"/>
      <c r="AA1139" s="99">
        <v>990328</v>
      </c>
      <c r="AB1139" s="99">
        <v>990328</v>
      </c>
      <c r="AC1139">
        <f t="shared" si="34"/>
        <v>1000</v>
      </c>
      <c r="AD1139" t="str">
        <f t="shared" si="35"/>
        <v>303</v>
      </c>
    </row>
    <row r="1140" spans="1:30" hidden="1" x14ac:dyDescent="0.25">
      <c r="A1140" s="97" t="s">
        <v>674</v>
      </c>
      <c r="B1140" s="97" t="s">
        <v>641</v>
      </c>
      <c r="C1140" s="97" t="s">
        <v>675</v>
      </c>
      <c r="D1140" s="97">
        <v>14101</v>
      </c>
      <c r="E1140" s="97" t="s">
        <v>122</v>
      </c>
      <c r="F1140" s="98">
        <v>15</v>
      </c>
      <c r="G1140" s="98" t="s">
        <v>142</v>
      </c>
      <c r="H1140" s="97">
        <v>19</v>
      </c>
      <c r="I1140" s="97" t="s">
        <v>124</v>
      </c>
      <c r="J1140" s="97" t="s">
        <v>125</v>
      </c>
      <c r="K1140" s="97" t="s">
        <v>676</v>
      </c>
      <c r="L1140" s="97"/>
      <c r="M1140" s="97"/>
      <c r="N1140" s="97" t="s">
        <v>677</v>
      </c>
      <c r="O1140" s="97" t="s">
        <v>644</v>
      </c>
      <c r="P1140" s="97" t="s">
        <v>678</v>
      </c>
      <c r="Q1140" s="97" t="s">
        <v>154</v>
      </c>
      <c r="R1140" s="97" t="s">
        <v>131</v>
      </c>
      <c r="S1140" s="97" t="s">
        <v>149</v>
      </c>
      <c r="T1140" s="97" t="s">
        <v>150</v>
      </c>
      <c r="U1140" s="97" t="s">
        <v>134</v>
      </c>
      <c r="V1140" s="97" t="s">
        <v>135</v>
      </c>
      <c r="W1140" s="97" t="s">
        <v>136</v>
      </c>
      <c r="X1140" s="97"/>
      <c r="Y1140" s="99"/>
      <c r="Z1140" s="99"/>
      <c r="AA1140" s="99">
        <v>326808.24</v>
      </c>
      <c r="AB1140" s="99">
        <v>326808.24</v>
      </c>
      <c r="AC1140">
        <f t="shared" si="34"/>
        <v>1000</v>
      </c>
      <c r="AD1140" t="str">
        <f t="shared" si="35"/>
        <v>303</v>
      </c>
    </row>
    <row r="1141" spans="1:30" hidden="1" x14ac:dyDescent="0.25">
      <c r="A1141" s="97" t="s">
        <v>674</v>
      </c>
      <c r="B1141" s="97" t="s">
        <v>641</v>
      </c>
      <c r="C1141" s="97" t="s">
        <v>675</v>
      </c>
      <c r="D1141" s="97">
        <v>14103</v>
      </c>
      <c r="E1141" s="97" t="s">
        <v>122</v>
      </c>
      <c r="F1141" s="98">
        <v>15</v>
      </c>
      <c r="G1141" s="98" t="s">
        <v>142</v>
      </c>
      <c r="H1141" s="97">
        <v>19</v>
      </c>
      <c r="I1141" s="97" t="s">
        <v>124</v>
      </c>
      <c r="J1141" s="97" t="s">
        <v>125</v>
      </c>
      <c r="K1141" s="97" t="s">
        <v>676</v>
      </c>
      <c r="L1141" s="97"/>
      <c r="M1141" s="97"/>
      <c r="N1141" s="97" t="s">
        <v>677</v>
      </c>
      <c r="O1141" s="97" t="s">
        <v>644</v>
      </c>
      <c r="P1141" s="97" t="s">
        <v>678</v>
      </c>
      <c r="Q1141" s="97" t="s">
        <v>155</v>
      </c>
      <c r="R1141" s="97" t="s">
        <v>131</v>
      </c>
      <c r="S1141" s="97" t="s">
        <v>149</v>
      </c>
      <c r="T1141" s="97" t="s">
        <v>150</v>
      </c>
      <c r="U1141" s="97" t="s">
        <v>134</v>
      </c>
      <c r="V1141" s="97" t="s">
        <v>135</v>
      </c>
      <c r="W1141" s="97" t="s">
        <v>136</v>
      </c>
      <c r="X1141" s="97"/>
      <c r="Y1141" s="99"/>
      <c r="Z1141" s="99"/>
      <c r="AA1141" s="99">
        <v>133694.28</v>
      </c>
      <c r="AB1141" s="99">
        <v>133694.28</v>
      </c>
      <c r="AC1141">
        <f t="shared" si="34"/>
        <v>1000</v>
      </c>
      <c r="AD1141" t="str">
        <f t="shared" si="35"/>
        <v>303</v>
      </c>
    </row>
    <row r="1142" spans="1:30" hidden="1" x14ac:dyDescent="0.25">
      <c r="A1142" s="97" t="s">
        <v>674</v>
      </c>
      <c r="B1142" s="97" t="s">
        <v>641</v>
      </c>
      <c r="C1142" s="97" t="s">
        <v>675</v>
      </c>
      <c r="D1142" s="97">
        <v>14201</v>
      </c>
      <c r="E1142" s="97" t="s">
        <v>122</v>
      </c>
      <c r="F1142" s="98">
        <v>15</v>
      </c>
      <c r="G1142" s="98" t="s">
        <v>142</v>
      </c>
      <c r="H1142" s="97">
        <v>19</v>
      </c>
      <c r="I1142" s="97" t="s">
        <v>124</v>
      </c>
      <c r="J1142" s="97" t="s">
        <v>125</v>
      </c>
      <c r="K1142" s="97" t="s">
        <v>676</v>
      </c>
      <c r="L1142" s="97"/>
      <c r="M1142" s="97"/>
      <c r="N1142" s="97" t="s">
        <v>677</v>
      </c>
      <c r="O1142" s="97" t="s">
        <v>644</v>
      </c>
      <c r="P1142" s="97" t="s">
        <v>678</v>
      </c>
      <c r="Q1142" s="97" t="s">
        <v>156</v>
      </c>
      <c r="R1142" s="97" t="s">
        <v>131</v>
      </c>
      <c r="S1142" s="97" t="s">
        <v>149</v>
      </c>
      <c r="T1142" s="97" t="s">
        <v>150</v>
      </c>
      <c r="U1142" s="97" t="s">
        <v>134</v>
      </c>
      <c r="V1142" s="97" t="s">
        <v>135</v>
      </c>
      <c r="W1142" s="97" t="s">
        <v>136</v>
      </c>
      <c r="X1142" s="97"/>
      <c r="Y1142" s="99"/>
      <c r="Z1142" s="99"/>
      <c r="AA1142" s="99">
        <v>297098.40000000002</v>
      </c>
      <c r="AB1142" s="99">
        <v>297098.40000000002</v>
      </c>
      <c r="AC1142">
        <f t="shared" si="34"/>
        <v>1000</v>
      </c>
      <c r="AD1142" t="str">
        <f t="shared" si="35"/>
        <v>303</v>
      </c>
    </row>
    <row r="1143" spans="1:30" hidden="1" x14ac:dyDescent="0.25">
      <c r="A1143" t="s">
        <v>674</v>
      </c>
      <c r="B1143" t="s">
        <v>641</v>
      </c>
      <c r="C1143" t="s">
        <v>675</v>
      </c>
      <c r="D1143" t="s">
        <v>186</v>
      </c>
      <c r="E1143" t="s">
        <v>122</v>
      </c>
      <c r="F1143" t="s">
        <v>159</v>
      </c>
      <c r="G1143" t="s">
        <v>160</v>
      </c>
      <c r="H1143" t="s">
        <v>143</v>
      </c>
      <c r="I1143" t="s">
        <v>124</v>
      </c>
      <c r="J1143" t="s">
        <v>125</v>
      </c>
      <c r="K1143" t="s">
        <v>676</v>
      </c>
      <c r="N1143" t="s">
        <v>677</v>
      </c>
      <c r="O1143" t="s">
        <v>644</v>
      </c>
      <c r="P1143" t="s">
        <v>678</v>
      </c>
      <c r="Q1143" t="s">
        <v>188</v>
      </c>
      <c r="R1143" t="s">
        <v>131</v>
      </c>
      <c r="S1143" t="s">
        <v>164</v>
      </c>
      <c r="T1143" t="s">
        <v>165</v>
      </c>
      <c r="U1143" t="s">
        <v>151</v>
      </c>
      <c r="V1143" t="s">
        <v>135</v>
      </c>
      <c r="W1143" t="s">
        <v>136</v>
      </c>
      <c r="X1143" t="s">
        <v>679</v>
      </c>
      <c r="Y1143" s="94">
        <v>10000</v>
      </c>
      <c r="Z1143" s="94">
        <v>4998</v>
      </c>
      <c r="AA1143" s="94">
        <v>0</v>
      </c>
      <c r="AB1143" s="94">
        <v>0</v>
      </c>
      <c r="AC1143">
        <f t="shared" si="34"/>
        <v>2000</v>
      </c>
      <c r="AD1143" t="str">
        <f t="shared" si="35"/>
        <v>303</v>
      </c>
    </row>
    <row r="1144" spans="1:30" hidden="1" x14ac:dyDescent="0.25">
      <c r="A1144" t="s">
        <v>674</v>
      </c>
      <c r="B1144" t="s">
        <v>641</v>
      </c>
      <c r="C1144" t="s">
        <v>675</v>
      </c>
      <c r="D1144" t="s">
        <v>186</v>
      </c>
      <c r="E1144" t="s">
        <v>122</v>
      </c>
      <c r="F1144" t="s">
        <v>159</v>
      </c>
      <c r="G1144" t="s">
        <v>160</v>
      </c>
      <c r="H1144" t="s">
        <v>304</v>
      </c>
      <c r="I1144" t="s">
        <v>124</v>
      </c>
      <c r="J1144" t="s">
        <v>125</v>
      </c>
      <c r="K1144" t="s">
        <v>676</v>
      </c>
      <c r="N1144" t="s">
        <v>677</v>
      </c>
      <c r="O1144" t="s">
        <v>644</v>
      </c>
      <c r="P1144" t="s">
        <v>678</v>
      </c>
      <c r="Q1144" t="s">
        <v>188</v>
      </c>
      <c r="R1144" t="s">
        <v>131</v>
      </c>
      <c r="S1144" t="s">
        <v>164</v>
      </c>
      <c r="T1144" t="s">
        <v>165</v>
      </c>
      <c r="U1144" t="s">
        <v>134</v>
      </c>
      <c r="V1144" t="s">
        <v>135</v>
      </c>
      <c r="W1144" t="s">
        <v>136</v>
      </c>
      <c r="X1144" t="s">
        <v>680</v>
      </c>
      <c r="AA1144" s="94">
        <v>5147.9399999999996</v>
      </c>
      <c r="AB1144" s="94">
        <v>5147.9399999999996</v>
      </c>
      <c r="AC1144">
        <f t="shared" si="34"/>
        <v>2000</v>
      </c>
      <c r="AD1144" t="str">
        <f t="shared" si="35"/>
        <v>303</v>
      </c>
    </row>
    <row r="1145" spans="1:30" hidden="1" x14ac:dyDescent="0.25">
      <c r="A1145" t="s">
        <v>674</v>
      </c>
      <c r="B1145" t="s">
        <v>641</v>
      </c>
      <c r="C1145" t="s">
        <v>675</v>
      </c>
      <c r="D1145" t="s">
        <v>198</v>
      </c>
      <c r="E1145" t="s">
        <v>122</v>
      </c>
      <c r="F1145" t="s">
        <v>159</v>
      </c>
      <c r="G1145" t="s">
        <v>160</v>
      </c>
      <c r="H1145" t="s">
        <v>143</v>
      </c>
      <c r="I1145" t="s">
        <v>124</v>
      </c>
      <c r="J1145" t="s">
        <v>125</v>
      </c>
      <c r="K1145" t="s">
        <v>676</v>
      </c>
      <c r="N1145" t="s">
        <v>677</v>
      </c>
      <c r="O1145" t="s">
        <v>644</v>
      </c>
      <c r="P1145" t="s">
        <v>678</v>
      </c>
      <c r="Q1145" t="s">
        <v>199</v>
      </c>
      <c r="R1145" t="s">
        <v>131</v>
      </c>
      <c r="S1145" t="s">
        <v>164</v>
      </c>
      <c r="T1145" t="s">
        <v>165</v>
      </c>
      <c r="U1145" t="s">
        <v>151</v>
      </c>
      <c r="V1145" t="s">
        <v>135</v>
      </c>
      <c r="W1145" t="s">
        <v>136</v>
      </c>
      <c r="X1145" t="s">
        <v>679</v>
      </c>
      <c r="Y1145" s="94">
        <v>10000</v>
      </c>
      <c r="Z1145" s="94">
        <v>2350</v>
      </c>
      <c r="AA1145" s="94">
        <v>0</v>
      </c>
      <c r="AB1145" s="94">
        <v>0</v>
      </c>
      <c r="AC1145">
        <f t="shared" si="34"/>
        <v>2000</v>
      </c>
      <c r="AD1145" t="str">
        <f t="shared" si="35"/>
        <v>303</v>
      </c>
    </row>
    <row r="1146" spans="1:30" hidden="1" x14ac:dyDescent="0.25">
      <c r="A1146" t="s">
        <v>674</v>
      </c>
      <c r="B1146" t="s">
        <v>641</v>
      </c>
      <c r="C1146" t="s">
        <v>675</v>
      </c>
      <c r="D1146" t="s">
        <v>198</v>
      </c>
      <c r="E1146" t="s">
        <v>122</v>
      </c>
      <c r="F1146" t="s">
        <v>159</v>
      </c>
      <c r="G1146" t="s">
        <v>160</v>
      </c>
      <c r="H1146" t="s">
        <v>304</v>
      </c>
      <c r="I1146" t="s">
        <v>124</v>
      </c>
      <c r="J1146" t="s">
        <v>125</v>
      </c>
      <c r="K1146" t="s">
        <v>676</v>
      </c>
      <c r="N1146" t="s">
        <v>677</v>
      </c>
      <c r="O1146" t="s">
        <v>644</v>
      </c>
      <c r="P1146" t="s">
        <v>678</v>
      </c>
      <c r="Q1146" t="s">
        <v>199</v>
      </c>
      <c r="R1146" t="s">
        <v>131</v>
      </c>
      <c r="S1146" t="s">
        <v>164</v>
      </c>
      <c r="T1146" t="s">
        <v>165</v>
      </c>
      <c r="U1146" t="s">
        <v>134</v>
      </c>
      <c r="V1146" t="s">
        <v>135</v>
      </c>
      <c r="W1146" t="s">
        <v>136</v>
      </c>
      <c r="X1146" t="s">
        <v>680</v>
      </c>
      <c r="AA1146" s="94">
        <v>2420.46</v>
      </c>
      <c r="AB1146" s="94">
        <v>2420.46</v>
      </c>
      <c r="AC1146">
        <f t="shared" si="34"/>
        <v>2000</v>
      </c>
      <c r="AD1146" t="str">
        <f t="shared" si="35"/>
        <v>303</v>
      </c>
    </row>
    <row r="1147" spans="1:30" hidden="1" x14ac:dyDescent="0.25">
      <c r="A1147" t="s">
        <v>674</v>
      </c>
      <c r="B1147" t="s">
        <v>641</v>
      </c>
      <c r="C1147" t="s">
        <v>675</v>
      </c>
      <c r="D1147" t="s">
        <v>200</v>
      </c>
      <c r="E1147" t="s">
        <v>122</v>
      </c>
      <c r="F1147" t="s">
        <v>159</v>
      </c>
      <c r="G1147" t="s">
        <v>160</v>
      </c>
      <c r="H1147" t="s">
        <v>143</v>
      </c>
      <c r="I1147" t="s">
        <v>124</v>
      </c>
      <c r="J1147" t="s">
        <v>125</v>
      </c>
      <c r="K1147" t="s">
        <v>676</v>
      </c>
      <c r="N1147" t="s">
        <v>677</v>
      </c>
      <c r="O1147" t="s">
        <v>644</v>
      </c>
      <c r="P1147" t="s">
        <v>678</v>
      </c>
      <c r="Q1147" t="s">
        <v>201</v>
      </c>
      <c r="R1147" t="s">
        <v>131</v>
      </c>
      <c r="S1147" t="s">
        <v>164</v>
      </c>
      <c r="T1147" t="s">
        <v>165</v>
      </c>
      <c r="U1147" t="s">
        <v>151</v>
      </c>
      <c r="V1147" t="s">
        <v>135</v>
      </c>
      <c r="W1147" t="s">
        <v>136</v>
      </c>
      <c r="X1147" t="s">
        <v>679</v>
      </c>
      <c r="Y1147" s="94">
        <v>8756</v>
      </c>
      <c r="Z1147" s="94">
        <v>6333.0299999999988</v>
      </c>
      <c r="AA1147" s="94">
        <v>0</v>
      </c>
      <c r="AB1147" s="94">
        <v>0</v>
      </c>
      <c r="AC1147">
        <f t="shared" si="34"/>
        <v>2000</v>
      </c>
      <c r="AD1147" t="str">
        <f t="shared" si="35"/>
        <v>303</v>
      </c>
    </row>
    <row r="1148" spans="1:30" hidden="1" x14ac:dyDescent="0.25">
      <c r="A1148" t="s">
        <v>674</v>
      </c>
      <c r="B1148" t="s">
        <v>641</v>
      </c>
      <c r="C1148" t="s">
        <v>675</v>
      </c>
      <c r="D1148" t="s">
        <v>200</v>
      </c>
      <c r="E1148" t="s">
        <v>122</v>
      </c>
      <c r="F1148" t="s">
        <v>159</v>
      </c>
      <c r="G1148" t="s">
        <v>160</v>
      </c>
      <c r="H1148" t="s">
        <v>304</v>
      </c>
      <c r="I1148" t="s">
        <v>124</v>
      </c>
      <c r="J1148" t="s">
        <v>125</v>
      </c>
      <c r="K1148" t="s">
        <v>676</v>
      </c>
      <c r="N1148" t="s">
        <v>677</v>
      </c>
      <c r="O1148" t="s">
        <v>644</v>
      </c>
      <c r="P1148" t="s">
        <v>678</v>
      </c>
      <c r="Q1148" t="s">
        <v>201</v>
      </c>
      <c r="R1148" t="s">
        <v>131</v>
      </c>
      <c r="S1148" t="s">
        <v>164</v>
      </c>
      <c r="T1148" t="s">
        <v>165</v>
      </c>
      <c r="U1148" t="s">
        <v>134</v>
      </c>
      <c r="V1148" t="s">
        <v>135</v>
      </c>
      <c r="W1148" t="s">
        <v>136</v>
      </c>
      <c r="X1148" t="s">
        <v>680</v>
      </c>
      <c r="AA1148" s="94">
        <v>6523.02</v>
      </c>
      <c r="AB1148" s="94">
        <v>6523.02</v>
      </c>
      <c r="AC1148">
        <f t="shared" si="34"/>
        <v>2000</v>
      </c>
      <c r="AD1148" t="str">
        <f t="shared" si="35"/>
        <v>303</v>
      </c>
    </row>
    <row r="1149" spans="1:30" hidden="1" x14ac:dyDescent="0.25">
      <c r="A1149" t="s">
        <v>674</v>
      </c>
      <c r="B1149" t="s">
        <v>641</v>
      </c>
      <c r="C1149" t="s">
        <v>675</v>
      </c>
      <c r="D1149" t="s">
        <v>202</v>
      </c>
      <c r="E1149" t="s">
        <v>122</v>
      </c>
      <c r="F1149" t="s">
        <v>159</v>
      </c>
      <c r="G1149" t="s">
        <v>160</v>
      </c>
      <c r="H1149" t="s">
        <v>143</v>
      </c>
      <c r="I1149" t="s">
        <v>124</v>
      </c>
      <c r="J1149" t="s">
        <v>125</v>
      </c>
      <c r="K1149" t="s">
        <v>676</v>
      </c>
      <c r="N1149" t="s">
        <v>677</v>
      </c>
      <c r="O1149" t="s">
        <v>644</v>
      </c>
      <c r="P1149" t="s">
        <v>678</v>
      </c>
      <c r="Q1149" t="s">
        <v>203</v>
      </c>
      <c r="R1149" t="s">
        <v>131</v>
      </c>
      <c r="S1149" t="s">
        <v>164</v>
      </c>
      <c r="T1149" t="s">
        <v>165</v>
      </c>
      <c r="U1149" t="s">
        <v>151</v>
      </c>
      <c r="V1149" t="s">
        <v>135</v>
      </c>
      <c r="W1149" t="s">
        <v>136</v>
      </c>
      <c r="X1149" t="s">
        <v>679</v>
      </c>
      <c r="Y1149" s="94">
        <v>10000</v>
      </c>
      <c r="Z1149" s="94">
        <v>4998</v>
      </c>
      <c r="AA1149" s="94">
        <v>0</v>
      </c>
      <c r="AB1149" s="94">
        <v>0</v>
      </c>
      <c r="AC1149">
        <f t="shared" si="34"/>
        <v>2000</v>
      </c>
      <c r="AD1149" t="str">
        <f t="shared" si="35"/>
        <v>303</v>
      </c>
    </row>
    <row r="1150" spans="1:30" hidden="1" x14ac:dyDescent="0.25">
      <c r="A1150" t="s">
        <v>674</v>
      </c>
      <c r="B1150" t="s">
        <v>641</v>
      </c>
      <c r="C1150" t="s">
        <v>675</v>
      </c>
      <c r="D1150" t="s">
        <v>202</v>
      </c>
      <c r="E1150" t="s">
        <v>122</v>
      </c>
      <c r="F1150" t="s">
        <v>159</v>
      </c>
      <c r="G1150" t="s">
        <v>160</v>
      </c>
      <c r="H1150" t="s">
        <v>304</v>
      </c>
      <c r="I1150" t="s">
        <v>124</v>
      </c>
      <c r="J1150" t="s">
        <v>125</v>
      </c>
      <c r="K1150" t="s">
        <v>676</v>
      </c>
      <c r="N1150" t="s">
        <v>677</v>
      </c>
      <c r="O1150" t="s">
        <v>644</v>
      </c>
      <c r="P1150" t="s">
        <v>678</v>
      </c>
      <c r="Q1150" t="s">
        <v>203</v>
      </c>
      <c r="R1150" t="s">
        <v>131</v>
      </c>
      <c r="S1150" t="s">
        <v>164</v>
      </c>
      <c r="T1150" t="s">
        <v>165</v>
      </c>
      <c r="U1150" t="s">
        <v>134</v>
      </c>
      <c r="V1150" t="s">
        <v>135</v>
      </c>
      <c r="W1150" t="s">
        <v>136</v>
      </c>
      <c r="X1150" t="s">
        <v>680</v>
      </c>
      <c r="AA1150" s="94">
        <v>5147.9399999999996</v>
      </c>
      <c r="AB1150" s="94">
        <v>5147.9399999999996</v>
      </c>
      <c r="AC1150">
        <f t="shared" si="34"/>
        <v>2000</v>
      </c>
      <c r="AD1150" t="str">
        <f t="shared" si="35"/>
        <v>303</v>
      </c>
    </row>
    <row r="1151" spans="1:30" hidden="1" x14ac:dyDescent="0.25">
      <c r="A1151" t="s">
        <v>674</v>
      </c>
      <c r="B1151" t="s">
        <v>641</v>
      </c>
      <c r="C1151" t="s">
        <v>675</v>
      </c>
      <c r="D1151" t="s">
        <v>214</v>
      </c>
      <c r="E1151" t="s">
        <v>122</v>
      </c>
      <c r="F1151" t="s">
        <v>159</v>
      </c>
      <c r="G1151" t="s">
        <v>160</v>
      </c>
      <c r="H1151" t="s">
        <v>143</v>
      </c>
      <c r="I1151" t="s">
        <v>124</v>
      </c>
      <c r="J1151" t="s">
        <v>125</v>
      </c>
      <c r="K1151" t="s">
        <v>676</v>
      </c>
      <c r="N1151" t="s">
        <v>677</v>
      </c>
      <c r="O1151" t="s">
        <v>644</v>
      </c>
      <c r="P1151" t="s">
        <v>678</v>
      </c>
      <c r="Q1151" t="s">
        <v>215</v>
      </c>
      <c r="R1151" t="s">
        <v>131</v>
      </c>
      <c r="S1151" t="s">
        <v>164</v>
      </c>
      <c r="T1151" t="s">
        <v>165</v>
      </c>
      <c r="U1151" t="s">
        <v>151</v>
      </c>
      <c r="V1151" t="s">
        <v>135</v>
      </c>
      <c r="W1151" t="s">
        <v>136</v>
      </c>
      <c r="X1151" t="s">
        <v>679</v>
      </c>
      <c r="Y1151" s="94">
        <v>11291</v>
      </c>
      <c r="Z1151" s="94">
        <v>9736</v>
      </c>
      <c r="AA1151" s="94">
        <v>0</v>
      </c>
      <c r="AB1151" s="94">
        <v>0</v>
      </c>
      <c r="AC1151">
        <f t="shared" si="34"/>
        <v>2000</v>
      </c>
      <c r="AD1151" t="str">
        <f t="shared" si="35"/>
        <v>303</v>
      </c>
    </row>
    <row r="1152" spans="1:30" hidden="1" x14ac:dyDescent="0.25">
      <c r="A1152" t="s">
        <v>674</v>
      </c>
      <c r="B1152" t="s">
        <v>641</v>
      </c>
      <c r="C1152" t="s">
        <v>675</v>
      </c>
      <c r="D1152" t="s">
        <v>214</v>
      </c>
      <c r="E1152" t="s">
        <v>122</v>
      </c>
      <c r="F1152" t="s">
        <v>159</v>
      </c>
      <c r="G1152" t="s">
        <v>160</v>
      </c>
      <c r="H1152" t="s">
        <v>304</v>
      </c>
      <c r="I1152" t="s">
        <v>124</v>
      </c>
      <c r="J1152" t="s">
        <v>125</v>
      </c>
      <c r="K1152" t="s">
        <v>676</v>
      </c>
      <c r="N1152" t="s">
        <v>677</v>
      </c>
      <c r="O1152" t="s">
        <v>644</v>
      </c>
      <c r="P1152" t="s">
        <v>678</v>
      </c>
      <c r="Q1152" t="s">
        <v>215</v>
      </c>
      <c r="R1152" t="s">
        <v>131</v>
      </c>
      <c r="S1152" t="s">
        <v>164</v>
      </c>
      <c r="T1152" t="s">
        <v>165</v>
      </c>
      <c r="U1152" t="s">
        <v>134</v>
      </c>
      <c r="V1152" t="s">
        <v>135</v>
      </c>
      <c r="W1152" t="s">
        <v>136</v>
      </c>
      <c r="X1152" t="s">
        <v>680</v>
      </c>
      <c r="AA1152" s="94">
        <v>10028.16</v>
      </c>
      <c r="AB1152" s="94">
        <v>10028.16</v>
      </c>
      <c r="AC1152">
        <f t="shared" si="34"/>
        <v>2000</v>
      </c>
      <c r="AD1152" t="str">
        <f t="shared" si="35"/>
        <v>303</v>
      </c>
    </row>
    <row r="1153" spans="1:30" hidden="1" x14ac:dyDescent="0.25">
      <c r="A1153" t="s">
        <v>674</v>
      </c>
      <c r="B1153" t="s">
        <v>641</v>
      </c>
      <c r="C1153" t="s">
        <v>675</v>
      </c>
      <c r="D1153" t="s">
        <v>234</v>
      </c>
      <c r="E1153" t="s">
        <v>122</v>
      </c>
      <c r="F1153" t="s">
        <v>159</v>
      </c>
      <c r="G1153" t="s">
        <v>160</v>
      </c>
      <c r="H1153" t="s">
        <v>143</v>
      </c>
      <c r="I1153" t="s">
        <v>124</v>
      </c>
      <c r="J1153" t="s">
        <v>125</v>
      </c>
      <c r="K1153" t="s">
        <v>676</v>
      </c>
      <c r="N1153" t="s">
        <v>677</v>
      </c>
      <c r="O1153" t="s">
        <v>644</v>
      </c>
      <c r="P1153" t="s">
        <v>678</v>
      </c>
      <c r="Q1153" t="s">
        <v>235</v>
      </c>
      <c r="R1153" t="s">
        <v>131</v>
      </c>
      <c r="S1153" t="s">
        <v>164</v>
      </c>
      <c r="T1153" t="s">
        <v>165</v>
      </c>
      <c r="U1153" t="s">
        <v>151</v>
      </c>
      <c r="V1153" t="s">
        <v>135</v>
      </c>
      <c r="W1153" t="s">
        <v>136</v>
      </c>
      <c r="X1153" t="s">
        <v>679</v>
      </c>
      <c r="Y1153" s="94">
        <v>255708.09</v>
      </c>
      <c r="Z1153" s="94">
        <v>575918.63</v>
      </c>
      <c r="AA1153" s="94">
        <v>870753.70334999997</v>
      </c>
      <c r="AB1153" s="94">
        <v>870753.7</v>
      </c>
      <c r="AC1153">
        <f t="shared" si="34"/>
        <v>3000</v>
      </c>
      <c r="AD1153" t="str">
        <f t="shared" si="35"/>
        <v>303</v>
      </c>
    </row>
    <row r="1154" spans="1:30" hidden="1" x14ac:dyDescent="0.25">
      <c r="A1154" t="s">
        <v>674</v>
      </c>
      <c r="B1154" t="s">
        <v>641</v>
      </c>
      <c r="C1154" t="s">
        <v>675</v>
      </c>
      <c r="D1154" t="s">
        <v>158</v>
      </c>
      <c r="E1154" t="s">
        <v>122</v>
      </c>
      <c r="F1154" t="s">
        <v>159</v>
      </c>
      <c r="G1154" t="s">
        <v>160</v>
      </c>
      <c r="H1154" t="s">
        <v>143</v>
      </c>
      <c r="I1154" t="s">
        <v>124</v>
      </c>
      <c r="J1154" t="s">
        <v>125</v>
      </c>
      <c r="K1154" t="s">
        <v>676</v>
      </c>
      <c r="N1154" t="s">
        <v>677</v>
      </c>
      <c r="O1154" t="s">
        <v>644</v>
      </c>
      <c r="P1154" t="s">
        <v>678</v>
      </c>
      <c r="Q1154" t="s">
        <v>163</v>
      </c>
      <c r="R1154" t="s">
        <v>131</v>
      </c>
      <c r="S1154" t="s">
        <v>164</v>
      </c>
      <c r="T1154" t="s">
        <v>165</v>
      </c>
      <c r="U1154" t="s">
        <v>151</v>
      </c>
      <c r="V1154" t="s">
        <v>135</v>
      </c>
      <c r="W1154" t="s">
        <v>136</v>
      </c>
      <c r="X1154" t="s">
        <v>679</v>
      </c>
      <c r="Y1154" s="94">
        <v>12197.35</v>
      </c>
      <c r="Z1154" s="94">
        <v>0</v>
      </c>
      <c r="AA1154" s="94">
        <v>0</v>
      </c>
      <c r="AB1154" s="94">
        <v>0</v>
      </c>
      <c r="AC1154">
        <f t="shared" si="34"/>
        <v>3000</v>
      </c>
      <c r="AD1154" t="str">
        <f t="shared" si="35"/>
        <v>303</v>
      </c>
    </row>
    <row r="1155" spans="1:30" hidden="1" x14ac:dyDescent="0.25">
      <c r="A1155" t="s">
        <v>674</v>
      </c>
      <c r="B1155" t="s">
        <v>641</v>
      </c>
      <c r="C1155" t="s">
        <v>675</v>
      </c>
      <c r="D1155" t="s">
        <v>167</v>
      </c>
      <c r="E1155" t="s">
        <v>122</v>
      </c>
      <c r="F1155" t="s">
        <v>159</v>
      </c>
      <c r="G1155" t="s">
        <v>160</v>
      </c>
      <c r="H1155" t="s">
        <v>143</v>
      </c>
      <c r="I1155" t="s">
        <v>124</v>
      </c>
      <c r="J1155" t="s">
        <v>125</v>
      </c>
      <c r="K1155" t="s">
        <v>676</v>
      </c>
      <c r="N1155" t="s">
        <v>677</v>
      </c>
      <c r="O1155" t="s">
        <v>644</v>
      </c>
      <c r="P1155" t="s">
        <v>678</v>
      </c>
      <c r="Q1155" t="s">
        <v>168</v>
      </c>
      <c r="R1155" t="s">
        <v>131</v>
      </c>
      <c r="S1155" t="s">
        <v>164</v>
      </c>
      <c r="T1155" t="s">
        <v>165</v>
      </c>
      <c r="U1155" t="s">
        <v>151</v>
      </c>
      <c r="V1155" t="s">
        <v>135</v>
      </c>
      <c r="W1155" t="s">
        <v>136</v>
      </c>
      <c r="X1155" t="s">
        <v>679</v>
      </c>
      <c r="Y1155" s="94">
        <v>41832.449999999997</v>
      </c>
      <c r="Z1155" s="94">
        <v>0</v>
      </c>
      <c r="AA1155" s="94">
        <v>0</v>
      </c>
      <c r="AB1155" s="94">
        <v>0</v>
      </c>
      <c r="AC1155">
        <f t="shared" ref="AC1155:AC1218" si="36">MID(D1155,1,1)*1000</f>
        <v>3000</v>
      </c>
      <c r="AD1155" t="str">
        <f t="shared" ref="AD1155:AD1218" si="37">MID(A1155,6,3)</f>
        <v>303</v>
      </c>
    </row>
    <row r="1156" spans="1:30" hidden="1" x14ac:dyDescent="0.25">
      <c r="A1156" t="s">
        <v>674</v>
      </c>
      <c r="B1156" t="s">
        <v>641</v>
      </c>
      <c r="C1156" t="s">
        <v>675</v>
      </c>
      <c r="D1156" t="s">
        <v>291</v>
      </c>
      <c r="E1156" t="s">
        <v>122</v>
      </c>
      <c r="F1156" t="s">
        <v>159</v>
      </c>
      <c r="G1156" t="s">
        <v>160</v>
      </c>
      <c r="H1156" t="s">
        <v>143</v>
      </c>
      <c r="I1156" t="s">
        <v>124</v>
      </c>
      <c r="J1156" t="s">
        <v>125</v>
      </c>
      <c r="K1156" t="s">
        <v>676</v>
      </c>
      <c r="N1156" t="s">
        <v>677</v>
      </c>
      <c r="O1156" t="s">
        <v>644</v>
      </c>
      <c r="P1156" t="s">
        <v>678</v>
      </c>
      <c r="Q1156" t="s">
        <v>169</v>
      </c>
      <c r="R1156" t="s">
        <v>131</v>
      </c>
      <c r="S1156" t="s">
        <v>164</v>
      </c>
      <c r="T1156" t="s">
        <v>165</v>
      </c>
      <c r="U1156" t="s">
        <v>151</v>
      </c>
      <c r="V1156" t="s">
        <v>135</v>
      </c>
      <c r="W1156" t="s">
        <v>136</v>
      </c>
      <c r="X1156" t="s">
        <v>679</v>
      </c>
      <c r="Y1156" s="94">
        <v>2518</v>
      </c>
      <c r="Z1156" s="94">
        <v>0</v>
      </c>
      <c r="AA1156" s="94">
        <v>0</v>
      </c>
      <c r="AB1156" s="94">
        <v>0</v>
      </c>
      <c r="AC1156">
        <f t="shared" si="36"/>
        <v>3000</v>
      </c>
      <c r="AD1156" t="str">
        <f t="shared" si="37"/>
        <v>303</v>
      </c>
    </row>
    <row r="1157" spans="1:30" hidden="1" x14ac:dyDescent="0.25">
      <c r="A1157" t="s">
        <v>674</v>
      </c>
      <c r="B1157" t="s">
        <v>641</v>
      </c>
      <c r="C1157" t="s">
        <v>675</v>
      </c>
      <c r="D1157" t="s">
        <v>264</v>
      </c>
      <c r="E1157" t="s">
        <v>122</v>
      </c>
      <c r="F1157" t="s">
        <v>159</v>
      </c>
      <c r="G1157" t="s">
        <v>160</v>
      </c>
      <c r="H1157" t="s">
        <v>143</v>
      </c>
      <c r="I1157" t="s">
        <v>124</v>
      </c>
      <c r="J1157" t="s">
        <v>125</v>
      </c>
      <c r="K1157" t="s">
        <v>676</v>
      </c>
      <c r="N1157" t="s">
        <v>677</v>
      </c>
      <c r="O1157" t="s">
        <v>644</v>
      </c>
      <c r="P1157" t="s">
        <v>678</v>
      </c>
      <c r="Q1157" t="s">
        <v>265</v>
      </c>
      <c r="R1157" t="s">
        <v>131</v>
      </c>
      <c r="S1157" t="s">
        <v>164</v>
      </c>
      <c r="T1157" t="s">
        <v>165</v>
      </c>
      <c r="U1157" t="s">
        <v>151</v>
      </c>
      <c r="V1157" t="s">
        <v>135</v>
      </c>
      <c r="W1157" t="s">
        <v>136</v>
      </c>
      <c r="X1157" t="s">
        <v>679</v>
      </c>
      <c r="Y1157" s="94">
        <v>6444</v>
      </c>
      <c r="Z1157" s="94">
        <v>2835561.47</v>
      </c>
      <c r="AA1157" s="94">
        <v>0</v>
      </c>
      <c r="AB1157" s="94">
        <v>0</v>
      </c>
      <c r="AC1157">
        <f t="shared" si="36"/>
        <v>3000</v>
      </c>
      <c r="AD1157" t="str">
        <f t="shared" si="37"/>
        <v>303</v>
      </c>
    </row>
    <row r="1158" spans="1:30" hidden="1" x14ac:dyDescent="0.25">
      <c r="A1158" t="s">
        <v>674</v>
      </c>
      <c r="B1158" t="s">
        <v>641</v>
      </c>
      <c r="C1158" t="s">
        <v>675</v>
      </c>
      <c r="D1158" t="s">
        <v>264</v>
      </c>
      <c r="E1158" t="s">
        <v>122</v>
      </c>
      <c r="F1158" t="s">
        <v>159</v>
      </c>
      <c r="G1158" t="s">
        <v>160</v>
      </c>
      <c r="H1158" t="s">
        <v>304</v>
      </c>
      <c r="I1158" t="s">
        <v>124</v>
      </c>
      <c r="J1158" t="s">
        <v>125</v>
      </c>
      <c r="K1158" t="s">
        <v>676</v>
      </c>
      <c r="N1158" t="s">
        <v>677</v>
      </c>
      <c r="O1158" t="s">
        <v>644</v>
      </c>
      <c r="P1158" t="s">
        <v>678</v>
      </c>
      <c r="Q1158" t="s">
        <v>265</v>
      </c>
      <c r="R1158" t="s">
        <v>131</v>
      </c>
      <c r="S1158" t="s">
        <v>164</v>
      </c>
      <c r="T1158" t="s">
        <v>165</v>
      </c>
      <c r="U1158" t="s">
        <v>134</v>
      </c>
      <c r="V1158" t="s">
        <v>135</v>
      </c>
      <c r="W1158" t="s">
        <v>136</v>
      </c>
      <c r="X1158" t="s">
        <v>680</v>
      </c>
      <c r="AA1158" s="94">
        <v>2920628.28</v>
      </c>
      <c r="AB1158" s="94">
        <v>2920628.28</v>
      </c>
      <c r="AC1158">
        <f t="shared" si="36"/>
        <v>3000</v>
      </c>
      <c r="AD1158" t="str">
        <f t="shared" si="37"/>
        <v>303</v>
      </c>
    </row>
    <row r="1159" spans="1:30" hidden="1" x14ac:dyDescent="0.25">
      <c r="A1159" t="s">
        <v>674</v>
      </c>
      <c r="B1159" t="s">
        <v>641</v>
      </c>
      <c r="C1159" t="s">
        <v>675</v>
      </c>
      <c r="D1159" t="s">
        <v>272</v>
      </c>
      <c r="E1159" t="s">
        <v>122</v>
      </c>
      <c r="F1159" t="s">
        <v>159</v>
      </c>
      <c r="G1159" t="s">
        <v>160</v>
      </c>
      <c r="H1159" t="s">
        <v>143</v>
      </c>
      <c r="I1159" t="s">
        <v>124</v>
      </c>
      <c r="J1159" t="s">
        <v>125</v>
      </c>
      <c r="K1159" t="s">
        <v>676</v>
      </c>
      <c r="N1159" t="s">
        <v>677</v>
      </c>
      <c r="O1159" t="s">
        <v>644</v>
      </c>
      <c r="P1159" t="s">
        <v>678</v>
      </c>
      <c r="Q1159" t="s">
        <v>273</v>
      </c>
      <c r="R1159" t="s">
        <v>131</v>
      </c>
      <c r="S1159" t="s">
        <v>164</v>
      </c>
      <c r="T1159" t="s">
        <v>165</v>
      </c>
      <c r="U1159" t="s">
        <v>151</v>
      </c>
      <c r="V1159" t="s">
        <v>135</v>
      </c>
      <c r="W1159" t="s">
        <v>136</v>
      </c>
      <c r="X1159" t="s">
        <v>679</v>
      </c>
      <c r="Y1159" s="94">
        <v>3381</v>
      </c>
      <c r="Z1159" s="94">
        <v>0</v>
      </c>
      <c r="AA1159" s="94">
        <v>0</v>
      </c>
      <c r="AB1159" s="94">
        <v>0</v>
      </c>
      <c r="AC1159">
        <f t="shared" si="36"/>
        <v>3000</v>
      </c>
      <c r="AD1159" t="str">
        <f t="shared" si="37"/>
        <v>303</v>
      </c>
    </row>
    <row r="1160" spans="1:30" hidden="1" x14ac:dyDescent="0.25">
      <c r="A1160" t="s">
        <v>674</v>
      </c>
      <c r="B1160" t="s">
        <v>641</v>
      </c>
      <c r="C1160" t="s">
        <v>675</v>
      </c>
      <c r="D1160" t="s">
        <v>276</v>
      </c>
      <c r="E1160" t="s">
        <v>122</v>
      </c>
      <c r="F1160" t="s">
        <v>159</v>
      </c>
      <c r="G1160" t="s">
        <v>160</v>
      </c>
      <c r="H1160" t="s">
        <v>143</v>
      </c>
      <c r="I1160" t="s">
        <v>124</v>
      </c>
      <c r="J1160" t="s">
        <v>125</v>
      </c>
      <c r="K1160" t="s">
        <v>676</v>
      </c>
      <c r="N1160" t="s">
        <v>677</v>
      </c>
      <c r="O1160" t="s">
        <v>644</v>
      </c>
      <c r="P1160" t="s">
        <v>678</v>
      </c>
      <c r="Q1160" t="s">
        <v>277</v>
      </c>
      <c r="R1160" t="s">
        <v>131</v>
      </c>
      <c r="S1160" t="s">
        <v>164</v>
      </c>
      <c r="T1160" t="s">
        <v>165</v>
      </c>
      <c r="U1160" t="s">
        <v>151</v>
      </c>
      <c r="V1160" t="s">
        <v>135</v>
      </c>
      <c r="W1160" t="s">
        <v>136</v>
      </c>
      <c r="X1160" t="s">
        <v>679</v>
      </c>
      <c r="Y1160" s="94">
        <v>1377</v>
      </c>
      <c r="Z1160" s="94">
        <v>0</v>
      </c>
      <c r="AA1160" s="94">
        <v>0</v>
      </c>
      <c r="AB1160" s="94">
        <v>0</v>
      </c>
      <c r="AC1160">
        <f t="shared" si="36"/>
        <v>3000</v>
      </c>
      <c r="AD1160" t="str">
        <f t="shared" si="37"/>
        <v>303</v>
      </c>
    </row>
    <row r="1161" spans="1:30" hidden="1" x14ac:dyDescent="0.25">
      <c r="A1161" t="s">
        <v>674</v>
      </c>
      <c r="B1161" t="s">
        <v>641</v>
      </c>
      <c r="C1161" t="s">
        <v>675</v>
      </c>
      <c r="D1161" t="s">
        <v>172</v>
      </c>
      <c r="E1161" t="s">
        <v>122</v>
      </c>
      <c r="F1161" t="s">
        <v>159</v>
      </c>
      <c r="G1161" t="s">
        <v>160</v>
      </c>
      <c r="H1161" t="s">
        <v>143</v>
      </c>
      <c r="I1161" t="s">
        <v>124</v>
      </c>
      <c r="J1161" t="s">
        <v>125</v>
      </c>
      <c r="K1161" t="s">
        <v>676</v>
      </c>
      <c r="N1161" t="s">
        <v>677</v>
      </c>
      <c r="O1161" t="s">
        <v>644</v>
      </c>
      <c r="P1161" t="s">
        <v>678</v>
      </c>
      <c r="Q1161" t="s">
        <v>173</v>
      </c>
      <c r="R1161" t="s">
        <v>131</v>
      </c>
      <c r="S1161" t="s">
        <v>164</v>
      </c>
      <c r="T1161" t="s">
        <v>165</v>
      </c>
      <c r="U1161" t="s">
        <v>151</v>
      </c>
      <c r="V1161" t="s">
        <v>135</v>
      </c>
      <c r="W1161" t="s">
        <v>136</v>
      </c>
      <c r="X1161" t="s">
        <v>679</v>
      </c>
      <c r="Y1161" s="94">
        <v>0</v>
      </c>
      <c r="Z1161" s="94">
        <v>0</v>
      </c>
      <c r="AA1161" s="94">
        <v>0</v>
      </c>
      <c r="AB1161" s="94">
        <v>0</v>
      </c>
      <c r="AC1161">
        <f t="shared" si="36"/>
        <v>3000</v>
      </c>
      <c r="AD1161" t="str">
        <f t="shared" si="37"/>
        <v>303</v>
      </c>
    </row>
    <row r="1162" spans="1:30" hidden="1" x14ac:dyDescent="0.25">
      <c r="A1162" t="s">
        <v>674</v>
      </c>
      <c r="B1162" t="s">
        <v>641</v>
      </c>
      <c r="C1162" t="s">
        <v>675</v>
      </c>
      <c r="D1162" t="s">
        <v>174</v>
      </c>
      <c r="E1162" t="s">
        <v>122</v>
      </c>
      <c r="F1162" t="s">
        <v>159</v>
      </c>
      <c r="G1162" t="s">
        <v>160</v>
      </c>
      <c r="H1162" t="s">
        <v>143</v>
      </c>
      <c r="I1162" t="s">
        <v>124</v>
      </c>
      <c r="J1162" t="s">
        <v>125</v>
      </c>
      <c r="K1162" t="s">
        <v>676</v>
      </c>
      <c r="N1162" t="s">
        <v>677</v>
      </c>
      <c r="O1162" t="s">
        <v>644</v>
      </c>
      <c r="P1162" t="s">
        <v>678</v>
      </c>
      <c r="Q1162" t="s">
        <v>175</v>
      </c>
      <c r="R1162" t="s">
        <v>131</v>
      </c>
      <c r="S1162" t="s">
        <v>164</v>
      </c>
      <c r="T1162" t="s">
        <v>165</v>
      </c>
      <c r="U1162" t="s">
        <v>151</v>
      </c>
      <c r="V1162" t="s">
        <v>135</v>
      </c>
      <c r="W1162" t="s">
        <v>136</v>
      </c>
      <c r="X1162" t="s">
        <v>679</v>
      </c>
      <c r="Y1162" s="94">
        <v>0</v>
      </c>
      <c r="Z1162" s="94">
        <v>0</v>
      </c>
      <c r="AA1162" s="94">
        <v>0</v>
      </c>
      <c r="AB1162" s="94">
        <v>0</v>
      </c>
      <c r="AC1162">
        <f t="shared" si="36"/>
        <v>3000</v>
      </c>
      <c r="AD1162" t="str">
        <f t="shared" si="37"/>
        <v>303</v>
      </c>
    </row>
    <row r="1163" spans="1:30" hidden="1" x14ac:dyDescent="0.25">
      <c r="A1163" s="97" t="s">
        <v>674</v>
      </c>
      <c r="B1163" s="97" t="s">
        <v>641</v>
      </c>
      <c r="C1163" s="97" t="s">
        <v>675</v>
      </c>
      <c r="D1163" s="97">
        <v>14301</v>
      </c>
      <c r="E1163" s="97" t="s">
        <v>122</v>
      </c>
      <c r="F1163" s="98">
        <v>15</v>
      </c>
      <c r="G1163" s="98" t="s">
        <v>142</v>
      </c>
      <c r="H1163" s="97">
        <v>19</v>
      </c>
      <c r="I1163" s="97" t="s">
        <v>124</v>
      </c>
      <c r="J1163" s="97" t="s">
        <v>125</v>
      </c>
      <c r="K1163" s="97" t="s">
        <v>676</v>
      </c>
      <c r="L1163" s="97"/>
      <c r="M1163" s="97"/>
      <c r="N1163" s="97" t="s">
        <v>677</v>
      </c>
      <c r="O1163" s="97" t="s">
        <v>644</v>
      </c>
      <c r="P1163" s="97" t="s">
        <v>678</v>
      </c>
      <c r="Q1163" s="97" t="s">
        <v>178</v>
      </c>
      <c r="R1163" s="97" t="s">
        <v>131</v>
      </c>
      <c r="S1163" s="97" t="s">
        <v>149</v>
      </c>
      <c r="T1163" s="97" t="s">
        <v>150</v>
      </c>
      <c r="U1163" s="97" t="s">
        <v>134</v>
      </c>
      <c r="V1163" s="97" t="s">
        <v>135</v>
      </c>
      <c r="W1163" s="97" t="s">
        <v>136</v>
      </c>
      <c r="X1163" s="97"/>
      <c r="Y1163" s="99"/>
      <c r="Z1163" s="99"/>
      <c r="AA1163" s="99">
        <v>356518.07999999996</v>
      </c>
      <c r="AB1163" s="99">
        <v>356518.08</v>
      </c>
      <c r="AC1163">
        <f t="shared" si="36"/>
        <v>1000</v>
      </c>
      <c r="AD1163" t="str">
        <f t="shared" si="37"/>
        <v>303</v>
      </c>
    </row>
    <row r="1164" spans="1:30" hidden="1" x14ac:dyDescent="0.25">
      <c r="A1164" s="97" t="s">
        <v>681</v>
      </c>
      <c r="B1164" s="97" t="s">
        <v>682</v>
      </c>
      <c r="C1164" s="97" t="s">
        <v>683</v>
      </c>
      <c r="D1164" s="97" t="s">
        <v>141</v>
      </c>
      <c r="E1164" s="97" t="s">
        <v>122</v>
      </c>
      <c r="F1164" s="98">
        <v>15</v>
      </c>
      <c r="G1164" s="98" t="s">
        <v>142</v>
      </c>
      <c r="H1164" s="97" t="s">
        <v>143</v>
      </c>
      <c r="I1164" s="97" t="s">
        <v>124</v>
      </c>
      <c r="J1164" s="97" t="s">
        <v>125</v>
      </c>
      <c r="K1164" s="97" t="s">
        <v>684</v>
      </c>
      <c r="L1164" s="97"/>
      <c r="M1164" s="97"/>
      <c r="N1164" s="97" t="s">
        <v>685</v>
      </c>
      <c r="O1164" s="97" t="s">
        <v>686</v>
      </c>
      <c r="P1164" s="97" t="s">
        <v>687</v>
      </c>
      <c r="Q1164" s="97" t="s">
        <v>148</v>
      </c>
      <c r="R1164" s="97" t="s">
        <v>131</v>
      </c>
      <c r="S1164" s="97" t="s">
        <v>149</v>
      </c>
      <c r="T1164" s="97" t="s">
        <v>150</v>
      </c>
      <c r="U1164" s="97" t="s">
        <v>151</v>
      </c>
      <c r="V1164" s="97" t="s">
        <v>135</v>
      </c>
      <c r="W1164" s="97" t="s">
        <v>136</v>
      </c>
      <c r="X1164" s="97"/>
      <c r="Y1164" s="99"/>
      <c r="Z1164" s="99"/>
      <c r="AA1164" s="99">
        <v>9706680</v>
      </c>
      <c r="AB1164" s="99">
        <v>9706680</v>
      </c>
      <c r="AC1164">
        <f t="shared" si="36"/>
        <v>1000</v>
      </c>
      <c r="AD1164" t="str">
        <f t="shared" si="37"/>
        <v>303</v>
      </c>
    </row>
    <row r="1165" spans="1:30" hidden="1" x14ac:dyDescent="0.25">
      <c r="A1165" s="97" t="s">
        <v>681</v>
      </c>
      <c r="B1165" s="97" t="s">
        <v>682</v>
      </c>
      <c r="C1165" s="97" t="s">
        <v>683</v>
      </c>
      <c r="D1165" s="97">
        <v>12101</v>
      </c>
      <c r="E1165" s="97" t="s">
        <v>122</v>
      </c>
      <c r="F1165" s="98">
        <v>15</v>
      </c>
      <c r="G1165" s="98" t="s">
        <v>142</v>
      </c>
      <c r="H1165" s="97">
        <v>19</v>
      </c>
      <c r="I1165" s="97" t="s">
        <v>124</v>
      </c>
      <c r="J1165" s="97" t="s">
        <v>125</v>
      </c>
      <c r="K1165" s="97" t="s">
        <v>684</v>
      </c>
      <c r="L1165" s="97"/>
      <c r="M1165" s="97"/>
      <c r="N1165" s="97" t="s">
        <v>685</v>
      </c>
      <c r="O1165" s="97" t="s">
        <v>686</v>
      </c>
      <c r="P1165" s="97" t="s">
        <v>687</v>
      </c>
      <c r="Q1165" s="97" t="s">
        <v>182</v>
      </c>
      <c r="R1165" s="97" t="s">
        <v>131</v>
      </c>
      <c r="S1165" s="97" t="s">
        <v>149</v>
      </c>
      <c r="T1165" s="97" t="s">
        <v>150</v>
      </c>
      <c r="U1165" s="97" t="s">
        <v>134</v>
      </c>
      <c r="V1165" s="97" t="s">
        <v>135</v>
      </c>
      <c r="W1165" s="97" t="s">
        <v>136</v>
      </c>
      <c r="X1165" s="97"/>
      <c r="Y1165" s="99"/>
      <c r="Z1165" s="99"/>
      <c r="AA1165" s="99">
        <v>3511040</v>
      </c>
      <c r="AB1165" s="99">
        <v>3511040</v>
      </c>
      <c r="AC1165">
        <f t="shared" si="36"/>
        <v>1000</v>
      </c>
      <c r="AD1165" t="str">
        <f t="shared" si="37"/>
        <v>303</v>
      </c>
    </row>
    <row r="1166" spans="1:30" hidden="1" x14ac:dyDescent="0.25">
      <c r="A1166" s="97" t="s">
        <v>681</v>
      </c>
      <c r="B1166" s="97" t="s">
        <v>682</v>
      </c>
      <c r="C1166" s="97" t="s">
        <v>683</v>
      </c>
      <c r="D1166" s="97">
        <v>13201</v>
      </c>
      <c r="E1166" s="97" t="s">
        <v>122</v>
      </c>
      <c r="F1166" s="98">
        <v>15</v>
      </c>
      <c r="G1166" s="98" t="s">
        <v>142</v>
      </c>
      <c r="H1166" s="97">
        <v>19</v>
      </c>
      <c r="I1166" s="97" t="s">
        <v>124</v>
      </c>
      <c r="J1166" s="97" t="s">
        <v>125</v>
      </c>
      <c r="K1166" s="97" t="s">
        <v>684</v>
      </c>
      <c r="L1166" s="97"/>
      <c r="M1166" s="97"/>
      <c r="N1166" s="97" t="s">
        <v>685</v>
      </c>
      <c r="O1166" s="97" t="s">
        <v>686</v>
      </c>
      <c r="P1166" s="97" t="s">
        <v>687</v>
      </c>
      <c r="Q1166" s="97" t="s">
        <v>152</v>
      </c>
      <c r="R1166" s="97" t="s">
        <v>131</v>
      </c>
      <c r="S1166" s="97" t="s">
        <v>149</v>
      </c>
      <c r="T1166" s="97" t="s">
        <v>150</v>
      </c>
      <c r="U1166" s="97" t="s">
        <v>134</v>
      </c>
      <c r="V1166" s="97" t="s">
        <v>135</v>
      </c>
      <c r="W1166" s="97" t="s">
        <v>136</v>
      </c>
      <c r="X1166" s="97"/>
      <c r="Y1166" s="99"/>
      <c r="Z1166" s="99"/>
      <c r="AA1166" s="99">
        <v>404445</v>
      </c>
      <c r="AB1166" s="99">
        <v>404445</v>
      </c>
      <c r="AC1166">
        <f t="shared" si="36"/>
        <v>1000</v>
      </c>
      <c r="AD1166" t="str">
        <f t="shared" si="37"/>
        <v>303</v>
      </c>
    </row>
    <row r="1167" spans="1:30" hidden="1" x14ac:dyDescent="0.25">
      <c r="A1167" s="97" t="s">
        <v>681</v>
      </c>
      <c r="B1167" s="97" t="s">
        <v>682</v>
      </c>
      <c r="C1167" s="97" t="s">
        <v>683</v>
      </c>
      <c r="D1167" s="97">
        <v>13203</v>
      </c>
      <c r="E1167" s="97" t="s">
        <v>122</v>
      </c>
      <c r="F1167" s="98">
        <v>15</v>
      </c>
      <c r="G1167" s="98" t="s">
        <v>142</v>
      </c>
      <c r="H1167" s="97">
        <v>19</v>
      </c>
      <c r="I1167" s="97" t="s">
        <v>124</v>
      </c>
      <c r="J1167" s="97" t="s">
        <v>125</v>
      </c>
      <c r="K1167" s="97" t="s">
        <v>684</v>
      </c>
      <c r="L1167" s="97"/>
      <c r="M1167" s="97"/>
      <c r="N1167" s="97" t="s">
        <v>685</v>
      </c>
      <c r="O1167" s="97" t="s">
        <v>686</v>
      </c>
      <c r="P1167" s="97" t="s">
        <v>687</v>
      </c>
      <c r="Q1167" s="97" t="s">
        <v>153</v>
      </c>
      <c r="R1167" s="97" t="s">
        <v>131</v>
      </c>
      <c r="S1167" s="97" t="s">
        <v>149</v>
      </c>
      <c r="T1167" s="97" t="s">
        <v>150</v>
      </c>
      <c r="U1167" s="97" t="s">
        <v>134</v>
      </c>
      <c r="V1167" s="97" t="s">
        <v>135</v>
      </c>
      <c r="W1167" s="97" t="s">
        <v>136</v>
      </c>
      <c r="X1167" s="97"/>
      <c r="Y1167" s="99"/>
      <c r="Z1167" s="99"/>
      <c r="AA1167" s="99">
        <v>1617780</v>
      </c>
      <c r="AB1167" s="99">
        <v>1617780</v>
      </c>
      <c r="AC1167">
        <f t="shared" si="36"/>
        <v>1000</v>
      </c>
      <c r="AD1167" t="str">
        <f t="shared" si="37"/>
        <v>303</v>
      </c>
    </row>
    <row r="1168" spans="1:30" hidden="1" x14ac:dyDescent="0.25">
      <c r="A1168" s="97" t="s">
        <v>681</v>
      </c>
      <c r="B1168" s="97" t="s">
        <v>682</v>
      </c>
      <c r="C1168" s="97" t="s">
        <v>683</v>
      </c>
      <c r="D1168" s="97">
        <v>14101</v>
      </c>
      <c r="E1168" s="97" t="s">
        <v>122</v>
      </c>
      <c r="F1168" s="98">
        <v>15</v>
      </c>
      <c r="G1168" s="98" t="s">
        <v>142</v>
      </c>
      <c r="H1168" s="97">
        <v>19</v>
      </c>
      <c r="I1168" s="97" t="s">
        <v>124</v>
      </c>
      <c r="J1168" s="97" t="s">
        <v>125</v>
      </c>
      <c r="K1168" s="97" t="s">
        <v>684</v>
      </c>
      <c r="L1168" s="97"/>
      <c r="M1168" s="97"/>
      <c r="N1168" s="97" t="s">
        <v>685</v>
      </c>
      <c r="O1168" s="97" t="s">
        <v>686</v>
      </c>
      <c r="P1168" s="97" t="s">
        <v>687</v>
      </c>
      <c r="Q1168" s="97" t="s">
        <v>154</v>
      </c>
      <c r="R1168" s="97" t="s">
        <v>131</v>
      </c>
      <c r="S1168" s="97" t="s">
        <v>149</v>
      </c>
      <c r="T1168" s="97" t="s">
        <v>150</v>
      </c>
      <c r="U1168" s="97" t="s">
        <v>134</v>
      </c>
      <c r="V1168" s="97" t="s">
        <v>135</v>
      </c>
      <c r="W1168" s="97" t="s">
        <v>136</v>
      </c>
      <c r="X1168" s="97"/>
      <c r="Y1168" s="99"/>
      <c r="Z1168" s="99"/>
      <c r="AA1168" s="99">
        <v>533867.4</v>
      </c>
      <c r="AB1168" s="99">
        <v>533867.4</v>
      </c>
      <c r="AC1168">
        <f t="shared" si="36"/>
        <v>1000</v>
      </c>
      <c r="AD1168" t="str">
        <f t="shared" si="37"/>
        <v>303</v>
      </c>
    </row>
    <row r="1169" spans="1:30" hidden="1" x14ac:dyDescent="0.25">
      <c r="A1169" s="97" t="s">
        <v>681</v>
      </c>
      <c r="B1169" s="97" t="s">
        <v>682</v>
      </c>
      <c r="C1169" s="97" t="s">
        <v>683</v>
      </c>
      <c r="D1169" s="97">
        <v>14103</v>
      </c>
      <c r="E1169" s="97" t="s">
        <v>122</v>
      </c>
      <c r="F1169" s="98">
        <v>15</v>
      </c>
      <c r="G1169" s="98" t="s">
        <v>142</v>
      </c>
      <c r="H1169" s="97">
        <v>19</v>
      </c>
      <c r="I1169" s="97" t="s">
        <v>124</v>
      </c>
      <c r="J1169" s="97" t="s">
        <v>125</v>
      </c>
      <c r="K1169" s="97" t="s">
        <v>684</v>
      </c>
      <c r="L1169" s="97"/>
      <c r="M1169" s="97"/>
      <c r="N1169" s="97" t="s">
        <v>685</v>
      </c>
      <c r="O1169" s="97" t="s">
        <v>686</v>
      </c>
      <c r="P1169" s="97" t="s">
        <v>687</v>
      </c>
      <c r="Q1169" s="97" t="s">
        <v>155</v>
      </c>
      <c r="R1169" s="97" t="s">
        <v>131</v>
      </c>
      <c r="S1169" s="97" t="s">
        <v>149</v>
      </c>
      <c r="T1169" s="97" t="s">
        <v>150</v>
      </c>
      <c r="U1169" s="97" t="s">
        <v>134</v>
      </c>
      <c r="V1169" s="97" t="s">
        <v>135</v>
      </c>
      <c r="W1169" s="97" t="s">
        <v>136</v>
      </c>
      <c r="X1169" s="97"/>
      <c r="Y1169" s="99"/>
      <c r="Z1169" s="99"/>
      <c r="AA1169" s="99">
        <v>218400.3</v>
      </c>
      <c r="AB1169" s="99">
        <v>218400.3</v>
      </c>
      <c r="AC1169">
        <f t="shared" si="36"/>
        <v>1000</v>
      </c>
      <c r="AD1169" t="str">
        <f t="shared" si="37"/>
        <v>303</v>
      </c>
    </row>
    <row r="1170" spans="1:30" hidden="1" x14ac:dyDescent="0.25">
      <c r="A1170" s="97" t="s">
        <v>681</v>
      </c>
      <c r="B1170" s="97" t="s">
        <v>682</v>
      </c>
      <c r="C1170" s="97" t="s">
        <v>683</v>
      </c>
      <c r="D1170" s="97">
        <v>14201</v>
      </c>
      <c r="E1170" s="97" t="s">
        <v>122</v>
      </c>
      <c r="F1170" s="98">
        <v>15</v>
      </c>
      <c r="G1170" s="98" t="s">
        <v>142</v>
      </c>
      <c r="H1170" s="97">
        <v>19</v>
      </c>
      <c r="I1170" s="97" t="s">
        <v>124</v>
      </c>
      <c r="J1170" s="97" t="s">
        <v>125</v>
      </c>
      <c r="K1170" s="97" t="s">
        <v>684</v>
      </c>
      <c r="L1170" s="97"/>
      <c r="M1170" s="97"/>
      <c r="N1170" s="97" t="s">
        <v>685</v>
      </c>
      <c r="O1170" s="97" t="s">
        <v>686</v>
      </c>
      <c r="P1170" s="97" t="s">
        <v>687</v>
      </c>
      <c r="Q1170" s="97" t="s">
        <v>156</v>
      </c>
      <c r="R1170" s="97" t="s">
        <v>131</v>
      </c>
      <c r="S1170" s="97" t="s">
        <v>149</v>
      </c>
      <c r="T1170" s="97" t="s">
        <v>150</v>
      </c>
      <c r="U1170" s="97" t="s">
        <v>134</v>
      </c>
      <c r="V1170" s="97" t="s">
        <v>135</v>
      </c>
      <c r="W1170" s="97" t="s">
        <v>136</v>
      </c>
      <c r="X1170" s="97"/>
      <c r="Y1170" s="99"/>
      <c r="Z1170" s="99"/>
      <c r="AA1170" s="99">
        <v>485334</v>
      </c>
      <c r="AB1170" s="99">
        <v>485334</v>
      </c>
      <c r="AC1170">
        <f t="shared" si="36"/>
        <v>1000</v>
      </c>
      <c r="AD1170" t="str">
        <f t="shared" si="37"/>
        <v>303</v>
      </c>
    </row>
    <row r="1171" spans="1:30" hidden="1" x14ac:dyDescent="0.25">
      <c r="A1171" t="s">
        <v>681</v>
      </c>
      <c r="B1171" t="s">
        <v>682</v>
      </c>
      <c r="C1171" t="s">
        <v>683</v>
      </c>
      <c r="D1171" t="s">
        <v>186</v>
      </c>
      <c r="E1171" t="s">
        <v>122</v>
      </c>
      <c r="F1171" t="s">
        <v>159</v>
      </c>
      <c r="G1171" t="s">
        <v>160</v>
      </c>
      <c r="H1171" t="s">
        <v>143</v>
      </c>
      <c r="I1171" t="s">
        <v>124</v>
      </c>
      <c r="J1171" t="s">
        <v>125</v>
      </c>
      <c r="K1171" t="s">
        <v>684</v>
      </c>
      <c r="N1171" t="s">
        <v>685</v>
      </c>
      <c r="O1171" t="s">
        <v>686</v>
      </c>
      <c r="P1171" t="s">
        <v>687</v>
      </c>
      <c r="Q1171" t="s">
        <v>188</v>
      </c>
      <c r="R1171" t="s">
        <v>131</v>
      </c>
      <c r="S1171" t="s">
        <v>164</v>
      </c>
      <c r="T1171" t="s">
        <v>165</v>
      </c>
      <c r="U1171" t="s">
        <v>151</v>
      </c>
      <c r="V1171" t="s">
        <v>135</v>
      </c>
      <c r="W1171" t="s">
        <v>136</v>
      </c>
      <c r="X1171" t="s">
        <v>688</v>
      </c>
      <c r="Y1171" s="94">
        <v>27501</v>
      </c>
      <c r="Z1171" s="94">
        <v>27138.720000000001</v>
      </c>
      <c r="AA1171" s="94">
        <v>27952.880000000001</v>
      </c>
      <c r="AB1171" s="94">
        <v>27952.880000000001</v>
      </c>
      <c r="AC1171">
        <f t="shared" si="36"/>
        <v>2000</v>
      </c>
      <c r="AD1171" t="str">
        <f t="shared" si="37"/>
        <v>303</v>
      </c>
    </row>
    <row r="1172" spans="1:30" hidden="1" x14ac:dyDescent="0.25">
      <c r="A1172" t="s">
        <v>681</v>
      </c>
      <c r="B1172" t="s">
        <v>682</v>
      </c>
      <c r="C1172" t="s">
        <v>683</v>
      </c>
      <c r="D1172" t="s">
        <v>190</v>
      </c>
      <c r="E1172" t="s">
        <v>122</v>
      </c>
      <c r="F1172" t="s">
        <v>159</v>
      </c>
      <c r="G1172" t="s">
        <v>160</v>
      </c>
      <c r="H1172" t="s">
        <v>143</v>
      </c>
      <c r="I1172" t="s">
        <v>124</v>
      </c>
      <c r="J1172" t="s">
        <v>125</v>
      </c>
      <c r="K1172" t="s">
        <v>684</v>
      </c>
      <c r="N1172" t="s">
        <v>685</v>
      </c>
      <c r="O1172" t="s">
        <v>686</v>
      </c>
      <c r="P1172" t="s">
        <v>687</v>
      </c>
      <c r="Q1172" t="s">
        <v>191</v>
      </c>
      <c r="R1172" t="s">
        <v>131</v>
      </c>
      <c r="S1172" t="s">
        <v>164</v>
      </c>
      <c r="T1172" t="s">
        <v>165</v>
      </c>
      <c r="U1172" t="s">
        <v>151</v>
      </c>
      <c r="V1172" t="s">
        <v>135</v>
      </c>
      <c r="W1172" t="s">
        <v>136</v>
      </c>
      <c r="X1172" t="s">
        <v>688</v>
      </c>
      <c r="Y1172" s="94">
        <v>4937</v>
      </c>
      <c r="Z1172" s="94">
        <v>42391.746666666673</v>
      </c>
      <c r="AA1172" s="94">
        <v>43663.5</v>
      </c>
      <c r="AB1172" s="94">
        <v>43663.5</v>
      </c>
      <c r="AC1172">
        <f t="shared" si="36"/>
        <v>2000</v>
      </c>
      <c r="AD1172" t="str">
        <f t="shared" si="37"/>
        <v>303</v>
      </c>
    </row>
    <row r="1173" spans="1:30" hidden="1" x14ac:dyDescent="0.25">
      <c r="A1173" t="s">
        <v>681</v>
      </c>
      <c r="B1173" t="s">
        <v>682</v>
      </c>
      <c r="C1173" t="s">
        <v>683</v>
      </c>
      <c r="D1173" t="s">
        <v>192</v>
      </c>
      <c r="E1173" t="s">
        <v>122</v>
      </c>
      <c r="F1173" t="s">
        <v>159</v>
      </c>
      <c r="G1173" t="s">
        <v>160</v>
      </c>
      <c r="H1173" t="s">
        <v>143</v>
      </c>
      <c r="I1173" t="s">
        <v>124</v>
      </c>
      <c r="J1173" t="s">
        <v>125</v>
      </c>
      <c r="K1173" t="s">
        <v>684</v>
      </c>
      <c r="N1173" t="s">
        <v>685</v>
      </c>
      <c r="O1173" t="s">
        <v>686</v>
      </c>
      <c r="P1173" t="s">
        <v>687</v>
      </c>
      <c r="Q1173" t="s">
        <v>193</v>
      </c>
      <c r="R1173" t="s">
        <v>131</v>
      </c>
      <c r="S1173" t="s">
        <v>164</v>
      </c>
      <c r="T1173" t="s">
        <v>165</v>
      </c>
      <c r="U1173" t="s">
        <v>151</v>
      </c>
      <c r="V1173" t="s">
        <v>135</v>
      </c>
      <c r="W1173" t="s">
        <v>136</v>
      </c>
      <c r="X1173" t="s">
        <v>688</v>
      </c>
      <c r="Y1173" s="94">
        <v>18673</v>
      </c>
      <c r="Z1173" s="94">
        <v>15507.048000000001</v>
      </c>
      <c r="AA1173" s="94">
        <v>15972.26</v>
      </c>
      <c r="AB1173" s="94">
        <v>15972.26</v>
      </c>
      <c r="AC1173">
        <f t="shared" si="36"/>
        <v>2000</v>
      </c>
      <c r="AD1173" t="str">
        <f t="shared" si="37"/>
        <v>303</v>
      </c>
    </row>
    <row r="1174" spans="1:30" hidden="1" x14ac:dyDescent="0.25">
      <c r="A1174" t="s">
        <v>681</v>
      </c>
      <c r="B1174" t="s">
        <v>682</v>
      </c>
      <c r="C1174" t="s">
        <v>683</v>
      </c>
      <c r="D1174" t="s">
        <v>198</v>
      </c>
      <c r="E1174" t="s">
        <v>122</v>
      </c>
      <c r="F1174" t="s">
        <v>159</v>
      </c>
      <c r="G1174" t="s">
        <v>160</v>
      </c>
      <c r="H1174" t="s">
        <v>143</v>
      </c>
      <c r="I1174" t="s">
        <v>124</v>
      </c>
      <c r="J1174" t="s">
        <v>125</v>
      </c>
      <c r="K1174" t="s">
        <v>684</v>
      </c>
      <c r="N1174" t="s">
        <v>685</v>
      </c>
      <c r="O1174" t="s">
        <v>686</v>
      </c>
      <c r="P1174" t="s">
        <v>687</v>
      </c>
      <c r="Q1174" t="s">
        <v>199</v>
      </c>
      <c r="R1174" t="s">
        <v>131</v>
      </c>
      <c r="S1174" t="s">
        <v>164</v>
      </c>
      <c r="T1174" t="s">
        <v>165</v>
      </c>
      <c r="U1174" t="s">
        <v>151</v>
      </c>
      <c r="V1174" t="s">
        <v>135</v>
      </c>
      <c r="W1174" t="s">
        <v>136</v>
      </c>
      <c r="X1174" t="s">
        <v>688</v>
      </c>
      <c r="Y1174" s="94">
        <v>40467</v>
      </c>
      <c r="Z1174" s="94">
        <v>39075.964999999997</v>
      </c>
      <c r="AA1174" s="94">
        <v>40248.239999999998</v>
      </c>
      <c r="AB1174" s="94">
        <v>40248.239999999998</v>
      </c>
      <c r="AC1174">
        <f t="shared" si="36"/>
        <v>2000</v>
      </c>
      <c r="AD1174" t="str">
        <f t="shared" si="37"/>
        <v>303</v>
      </c>
    </row>
    <row r="1175" spans="1:30" hidden="1" x14ac:dyDescent="0.25">
      <c r="A1175" t="s">
        <v>681</v>
      </c>
      <c r="B1175" t="s">
        <v>682</v>
      </c>
      <c r="C1175" t="s">
        <v>683</v>
      </c>
      <c r="D1175" t="s">
        <v>200</v>
      </c>
      <c r="E1175" t="s">
        <v>122</v>
      </c>
      <c r="F1175" t="s">
        <v>159</v>
      </c>
      <c r="G1175" t="s">
        <v>160</v>
      </c>
      <c r="H1175" t="s">
        <v>143</v>
      </c>
      <c r="I1175" t="s">
        <v>124</v>
      </c>
      <c r="J1175" t="s">
        <v>125</v>
      </c>
      <c r="K1175" t="s">
        <v>684</v>
      </c>
      <c r="N1175" t="s">
        <v>685</v>
      </c>
      <c r="O1175" t="s">
        <v>686</v>
      </c>
      <c r="P1175" t="s">
        <v>687</v>
      </c>
      <c r="Q1175" t="s">
        <v>201</v>
      </c>
      <c r="R1175" t="s">
        <v>131</v>
      </c>
      <c r="S1175" t="s">
        <v>164</v>
      </c>
      <c r="T1175" t="s">
        <v>165</v>
      </c>
      <c r="U1175" t="s">
        <v>151</v>
      </c>
      <c r="V1175" t="s">
        <v>135</v>
      </c>
      <c r="W1175" t="s">
        <v>136</v>
      </c>
      <c r="X1175" t="s">
        <v>688</v>
      </c>
      <c r="Y1175" s="94">
        <v>40309</v>
      </c>
      <c r="Z1175" s="94">
        <v>33331.906666666662</v>
      </c>
      <c r="AA1175" s="94">
        <v>34331.86</v>
      </c>
      <c r="AB1175" s="94">
        <v>34331.86</v>
      </c>
      <c r="AC1175">
        <f t="shared" si="36"/>
        <v>2000</v>
      </c>
      <c r="AD1175" t="str">
        <f t="shared" si="37"/>
        <v>303</v>
      </c>
    </row>
    <row r="1176" spans="1:30" hidden="1" x14ac:dyDescent="0.25">
      <c r="A1176" t="s">
        <v>681</v>
      </c>
      <c r="B1176" t="s">
        <v>682</v>
      </c>
      <c r="C1176" t="s">
        <v>683</v>
      </c>
      <c r="D1176" t="s">
        <v>202</v>
      </c>
      <c r="E1176" t="s">
        <v>122</v>
      </c>
      <c r="F1176" t="s">
        <v>159</v>
      </c>
      <c r="G1176" t="s">
        <v>160</v>
      </c>
      <c r="H1176" t="s">
        <v>143</v>
      </c>
      <c r="I1176" t="s">
        <v>124</v>
      </c>
      <c r="J1176" t="s">
        <v>125</v>
      </c>
      <c r="K1176" t="s">
        <v>684</v>
      </c>
      <c r="N1176" t="s">
        <v>685</v>
      </c>
      <c r="O1176" t="s">
        <v>686</v>
      </c>
      <c r="P1176" t="s">
        <v>687</v>
      </c>
      <c r="Q1176" t="s">
        <v>203</v>
      </c>
      <c r="R1176" t="s">
        <v>131</v>
      </c>
      <c r="S1176" t="s">
        <v>164</v>
      </c>
      <c r="T1176" t="s">
        <v>165</v>
      </c>
      <c r="U1176" t="s">
        <v>151</v>
      </c>
      <c r="V1176" t="s">
        <v>135</v>
      </c>
      <c r="W1176" t="s">
        <v>136</v>
      </c>
      <c r="X1176" t="s">
        <v>688</v>
      </c>
      <c r="Y1176" s="94">
        <v>4247</v>
      </c>
      <c r="Z1176" s="94">
        <v>6065</v>
      </c>
      <c r="AA1176" s="94">
        <v>6246.95</v>
      </c>
      <c r="AB1176" s="94">
        <v>6246.95</v>
      </c>
      <c r="AC1176">
        <f t="shared" si="36"/>
        <v>2000</v>
      </c>
      <c r="AD1176" t="str">
        <f t="shared" si="37"/>
        <v>303</v>
      </c>
    </row>
    <row r="1177" spans="1:30" hidden="1" x14ac:dyDescent="0.25">
      <c r="A1177" t="s">
        <v>681</v>
      </c>
      <c r="B1177" t="s">
        <v>682</v>
      </c>
      <c r="C1177" t="s">
        <v>683</v>
      </c>
      <c r="D1177" t="s">
        <v>206</v>
      </c>
      <c r="E1177" t="s">
        <v>122</v>
      </c>
      <c r="F1177" t="s">
        <v>159</v>
      </c>
      <c r="G1177" t="s">
        <v>160</v>
      </c>
      <c r="H1177" t="s">
        <v>143</v>
      </c>
      <c r="I1177" t="s">
        <v>124</v>
      </c>
      <c r="J1177" t="s">
        <v>125</v>
      </c>
      <c r="K1177" t="s">
        <v>684</v>
      </c>
      <c r="N1177" t="s">
        <v>685</v>
      </c>
      <c r="O1177" t="s">
        <v>686</v>
      </c>
      <c r="P1177" t="s">
        <v>687</v>
      </c>
      <c r="Q1177" t="s">
        <v>207</v>
      </c>
      <c r="R1177" t="s">
        <v>131</v>
      </c>
      <c r="S1177" t="s">
        <v>164</v>
      </c>
      <c r="T1177" t="s">
        <v>165</v>
      </c>
      <c r="U1177" t="s">
        <v>151</v>
      </c>
      <c r="V1177" t="s">
        <v>135</v>
      </c>
      <c r="W1177" t="s">
        <v>136</v>
      </c>
      <c r="X1177" t="s">
        <v>688</v>
      </c>
      <c r="Y1177" s="94">
        <v>32668</v>
      </c>
      <c r="Z1177" s="94">
        <v>13974.267500000002</v>
      </c>
      <c r="AA1177" s="94">
        <v>14393.5</v>
      </c>
      <c r="AB1177" s="94">
        <v>14393.5</v>
      </c>
      <c r="AC1177">
        <f t="shared" si="36"/>
        <v>2000</v>
      </c>
      <c r="AD1177" t="str">
        <f t="shared" si="37"/>
        <v>303</v>
      </c>
    </row>
    <row r="1178" spans="1:30" hidden="1" x14ac:dyDescent="0.25">
      <c r="A1178" t="s">
        <v>681</v>
      </c>
      <c r="B1178" t="s">
        <v>682</v>
      </c>
      <c r="C1178" t="s">
        <v>683</v>
      </c>
      <c r="D1178" t="s">
        <v>212</v>
      </c>
      <c r="E1178" t="s">
        <v>122</v>
      </c>
      <c r="F1178" t="s">
        <v>159</v>
      </c>
      <c r="G1178" t="s">
        <v>160</v>
      </c>
      <c r="H1178" t="s">
        <v>143</v>
      </c>
      <c r="I1178" t="s">
        <v>124</v>
      </c>
      <c r="J1178" t="s">
        <v>125</v>
      </c>
      <c r="K1178" t="s">
        <v>684</v>
      </c>
      <c r="N1178" t="s">
        <v>685</v>
      </c>
      <c r="O1178" t="s">
        <v>686</v>
      </c>
      <c r="P1178" t="s">
        <v>687</v>
      </c>
      <c r="Q1178" t="s">
        <v>213</v>
      </c>
      <c r="R1178" t="s">
        <v>131</v>
      </c>
      <c r="S1178" t="s">
        <v>164</v>
      </c>
      <c r="T1178" t="s">
        <v>165</v>
      </c>
      <c r="U1178" t="s">
        <v>151</v>
      </c>
      <c r="V1178" t="s">
        <v>135</v>
      </c>
      <c r="W1178" t="s">
        <v>136</v>
      </c>
      <c r="X1178" t="s">
        <v>688</v>
      </c>
      <c r="Y1178" s="94">
        <v>454</v>
      </c>
      <c r="Z1178" s="94">
        <v>150</v>
      </c>
      <c r="AA1178" s="94">
        <v>154.5</v>
      </c>
      <c r="AB1178" s="94">
        <v>154.5</v>
      </c>
      <c r="AC1178">
        <f t="shared" si="36"/>
        <v>2000</v>
      </c>
      <c r="AD1178" t="str">
        <f t="shared" si="37"/>
        <v>303</v>
      </c>
    </row>
    <row r="1179" spans="1:30" hidden="1" x14ac:dyDescent="0.25">
      <c r="A1179" t="s">
        <v>681</v>
      </c>
      <c r="B1179" t="s">
        <v>682</v>
      </c>
      <c r="C1179" t="s">
        <v>683</v>
      </c>
      <c r="D1179" t="s">
        <v>214</v>
      </c>
      <c r="E1179" t="s">
        <v>122</v>
      </c>
      <c r="F1179" t="s">
        <v>159</v>
      </c>
      <c r="G1179" t="s">
        <v>160</v>
      </c>
      <c r="H1179" t="s">
        <v>143</v>
      </c>
      <c r="I1179" t="s">
        <v>124</v>
      </c>
      <c r="J1179" t="s">
        <v>125</v>
      </c>
      <c r="K1179" t="s">
        <v>684</v>
      </c>
      <c r="N1179" t="s">
        <v>685</v>
      </c>
      <c r="O1179" t="s">
        <v>686</v>
      </c>
      <c r="P1179" t="s">
        <v>687</v>
      </c>
      <c r="Q1179" t="s">
        <v>215</v>
      </c>
      <c r="R1179" t="s">
        <v>131</v>
      </c>
      <c r="S1179" t="s">
        <v>164</v>
      </c>
      <c r="T1179" t="s">
        <v>165</v>
      </c>
      <c r="U1179" t="s">
        <v>151</v>
      </c>
      <c r="V1179" t="s">
        <v>135</v>
      </c>
      <c r="W1179" t="s">
        <v>136</v>
      </c>
      <c r="X1179" t="s">
        <v>688</v>
      </c>
      <c r="Y1179" s="94">
        <v>51367</v>
      </c>
      <c r="Z1179" s="94">
        <v>95071.02</v>
      </c>
      <c r="AA1179" s="94">
        <v>97923.15</v>
      </c>
      <c r="AB1179" s="94">
        <v>97923.15</v>
      </c>
      <c r="AC1179">
        <f t="shared" si="36"/>
        <v>2000</v>
      </c>
      <c r="AD1179" t="str">
        <f t="shared" si="37"/>
        <v>303</v>
      </c>
    </row>
    <row r="1180" spans="1:30" hidden="1" x14ac:dyDescent="0.25">
      <c r="A1180" t="s">
        <v>681</v>
      </c>
      <c r="B1180" t="s">
        <v>682</v>
      </c>
      <c r="C1180" t="s">
        <v>683</v>
      </c>
      <c r="D1180" t="s">
        <v>218</v>
      </c>
      <c r="E1180" t="s">
        <v>122</v>
      </c>
      <c r="F1180" t="s">
        <v>159</v>
      </c>
      <c r="G1180" t="s">
        <v>160</v>
      </c>
      <c r="H1180" t="s">
        <v>143</v>
      </c>
      <c r="I1180" t="s">
        <v>124</v>
      </c>
      <c r="J1180" t="s">
        <v>125</v>
      </c>
      <c r="K1180" t="s">
        <v>684</v>
      </c>
      <c r="N1180" t="s">
        <v>685</v>
      </c>
      <c r="O1180" t="s">
        <v>686</v>
      </c>
      <c r="P1180" t="s">
        <v>687</v>
      </c>
      <c r="Q1180" t="s">
        <v>219</v>
      </c>
      <c r="R1180" t="s">
        <v>131</v>
      </c>
      <c r="S1180" t="s">
        <v>164</v>
      </c>
      <c r="T1180" t="s">
        <v>165</v>
      </c>
      <c r="U1180" t="s">
        <v>151</v>
      </c>
      <c r="V1180" t="s">
        <v>135</v>
      </c>
      <c r="W1180" t="s">
        <v>136</v>
      </c>
      <c r="X1180" t="s">
        <v>688</v>
      </c>
      <c r="Y1180" s="94">
        <v>0</v>
      </c>
      <c r="Z1180" s="94">
        <v>25504.839999999997</v>
      </c>
      <c r="AA1180" s="94">
        <v>26269.99</v>
      </c>
      <c r="AB1180" s="94">
        <v>26269.99</v>
      </c>
      <c r="AC1180">
        <f t="shared" si="36"/>
        <v>2000</v>
      </c>
      <c r="AD1180" t="str">
        <f t="shared" si="37"/>
        <v>303</v>
      </c>
    </row>
    <row r="1181" spans="1:30" hidden="1" x14ac:dyDescent="0.25">
      <c r="A1181" t="s">
        <v>681</v>
      </c>
      <c r="B1181" t="s">
        <v>682</v>
      </c>
      <c r="C1181" t="s">
        <v>683</v>
      </c>
      <c r="D1181" t="s">
        <v>453</v>
      </c>
      <c r="E1181" t="s">
        <v>122</v>
      </c>
      <c r="F1181" t="s">
        <v>159</v>
      </c>
      <c r="G1181" t="s">
        <v>160</v>
      </c>
      <c r="H1181" t="s">
        <v>143</v>
      </c>
      <c r="I1181" t="s">
        <v>124</v>
      </c>
      <c r="J1181" t="s">
        <v>125</v>
      </c>
      <c r="K1181" t="s">
        <v>684</v>
      </c>
      <c r="N1181" t="s">
        <v>685</v>
      </c>
      <c r="O1181" t="s">
        <v>686</v>
      </c>
      <c r="P1181" t="s">
        <v>687</v>
      </c>
      <c r="Q1181" t="s">
        <v>454</v>
      </c>
      <c r="R1181" t="s">
        <v>131</v>
      </c>
      <c r="S1181" t="s">
        <v>164</v>
      </c>
      <c r="T1181" t="s">
        <v>165</v>
      </c>
      <c r="U1181" t="s">
        <v>151</v>
      </c>
      <c r="V1181" t="s">
        <v>135</v>
      </c>
      <c r="W1181" t="s">
        <v>136</v>
      </c>
      <c r="X1181" t="s">
        <v>688</v>
      </c>
      <c r="Y1181" s="94">
        <v>18717</v>
      </c>
      <c r="Z1181" s="94">
        <v>15034.04</v>
      </c>
      <c r="AA1181" s="94">
        <v>15485.06</v>
      </c>
      <c r="AB1181" s="94">
        <v>15485.06</v>
      </c>
      <c r="AC1181">
        <f t="shared" si="36"/>
        <v>2000</v>
      </c>
      <c r="AD1181" t="str">
        <f t="shared" si="37"/>
        <v>303</v>
      </c>
    </row>
    <row r="1182" spans="1:30" hidden="1" x14ac:dyDescent="0.25">
      <c r="A1182" t="s">
        <v>681</v>
      </c>
      <c r="B1182" t="s">
        <v>682</v>
      </c>
      <c r="C1182" t="s">
        <v>683</v>
      </c>
      <c r="D1182" t="s">
        <v>230</v>
      </c>
      <c r="E1182" t="s">
        <v>122</v>
      </c>
      <c r="F1182" t="s">
        <v>159</v>
      </c>
      <c r="G1182" t="s">
        <v>160</v>
      </c>
      <c r="H1182" t="s">
        <v>143</v>
      </c>
      <c r="I1182" t="s">
        <v>124</v>
      </c>
      <c r="J1182" t="s">
        <v>125</v>
      </c>
      <c r="K1182" t="s">
        <v>684</v>
      </c>
      <c r="N1182" t="s">
        <v>685</v>
      </c>
      <c r="O1182" t="s">
        <v>686</v>
      </c>
      <c r="P1182" t="s">
        <v>687</v>
      </c>
      <c r="Q1182" t="s">
        <v>231</v>
      </c>
      <c r="R1182" t="s">
        <v>131</v>
      </c>
      <c r="S1182" t="s">
        <v>164</v>
      </c>
      <c r="T1182" t="s">
        <v>165</v>
      </c>
      <c r="U1182" t="s">
        <v>151</v>
      </c>
      <c r="V1182" t="s">
        <v>135</v>
      </c>
      <c r="W1182" t="s">
        <v>136</v>
      </c>
      <c r="X1182" t="s">
        <v>688</v>
      </c>
      <c r="Y1182" s="94">
        <v>11336</v>
      </c>
      <c r="Z1182" s="94">
        <v>31353.764999999999</v>
      </c>
      <c r="AA1182" s="94">
        <v>32294.38</v>
      </c>
      <c r="AB1182" s="94">
        <v>32294.38</v>
      </c>
      <c r="AC1182">
        <f t="shared" si="36"/>
        <v>2000</v>
      </c>
      <c r="AD1182" t="str">
        <f t="shared" si="37"/>
        <v>303</v>
      </c>
    </row>
    <row r="1183" spans="1:30" hidden="1" x14ac:dyDescent="0.25">
      <c r="A1183" t="s">
        <v>681</v>
      </c>
      <c r="B1183" t="s">
        <v>682</v>
      </c>
      <c r="C1183" t="s">
        <v>683</v>
      </c>
      <c r="D1183" t="s">
        <v>234</v>
      </c>
      <c r="E1183" t="s">
        <v>122</v>
      </c>
      <c r="F1183" t="s">
        <v>159</v>
      </c>
      <c r="G1183" t="s">
        <v>160</v>
      </c>
      <c r="H1183" t="s">
        <v>143</v>
      </c>
      <c r="I1183" t="s">
        <v>124</v>
      </c>
      <c r="J1183" t="s">
        <v>125</v>
      </c>
      <c r="K1183" t="s">
        <v>684</v>
      </c>
      <c r="N1183" t="s">
        <v>685</v>
      </c>
      <c r="O1183" t="s">
        <v>686</v>
      </c>
      <c r="P1183" t="s">
        <v>687</v>
      </c>
      <c r="Q1183" t="s">
        <v>235</v>
      </c>
      <c r="R1183" t="s">
        <v>131</v>
      </c>
      <c r="S1183" t="s">
        <v>164</v>
      </c>
      <c r="T1183" t="s">
        <v>165</v>
      </c>
      <c r="U1183" t="s">
        <v>151</v>
      </c>
      <c r="V1183" t="s">
        <v>135</v>
      </c>
      <c r="W1183" t="s">
        <v>136</v>
      </c>
      <c r="X1183" t="s">
        <v>688</v>
      </c>
      <c r="Y1183" s="94">
        <v>420598.53</v>
      </c>
      <c r="Z1183" s="94">
        <v>492245</v>
      </c>
      <c r="AA1183" s="94">
        <v>663589.86000000022</v>
      </c>
      <c r="AB1183" s="94">
        <v>663589.86</v>
      </c>
      <c r="AC1183">
        <f t="shared" si="36"/>
        <v>3000</v>
      </c>
      <c r="AD1183" t="str">
        <f t="shared" si="37"/>
        <v>303</v>
      </c>
    </row>
    <row r="1184" spans="1:30" hidden="1" x14ac:dyDescent="0.25">
      <c r="A1184" t="s">
        <v>681</v>
      </c>
      <c r="B1184" t="s">
        <v>682</v>
      </c>
      <c r="C1184" t="s">
        <v>683</v>
      </c>
      <c r="D1184" t="s">
        <v>238</v>
      </c>
      <c r="E1184" t="s">
        <v>122</v>
      </c>
      <c r="F1184" t="s">
        <v>159</v>
      </c>
      <c r="G1184" t="s">
        <v>160</v>
      </c>
      <c r="H1184" t="s">
        <v>143</v>
      </c>
      <c r="I1184" t="s">
        <v>124</v>
      </c>
      <c r="J1184" t="s">
        <v>125</v>
      </c>
      <c r="K1184" t="s">
        <v>684</v>
      </c>
      <c r="N1184" t="s">
        <v>685</v>
      </c>
      <c r="O1184" t="s">
        <v>686</v>
      </c>
      <c r="P1184" t="s">
        <v>687</v>
      </c>
      <c r="Q1184" t="s">
        <v>239</v>
      </c>
      <c r="R1184" t="s">
        <v>131</v>
      </c>
      <c r="S1184" t="s">
        <v>164</v>
      </c>
      <c r="T1184" t="s">
        <v>165</v>
      </c>
      <c r="U1184" t="s">
        <v>151</v>
      </c>
      <c r="V1184" t="s">
        <v>135</v>
      </c>
      <c r="W1184" t="s">
        <v>136</v>
      </c>
      <c r="X1184" t="s">
        <v>688</v>
      </c>
      <c r="Y1184" s="94">
        <v>31972.05</v>
      </c>
      <c r="Z1184" s="94">
        <v>31972.05</v>
      </c>
      <c r="AA1184" s="94">
        <v>32931.211499999998</v>
      </c>
      <c r="AB1184" s="94">
        <v>32931.21</v>
      </c>
      <c r="AC1184">
        <f t="shared" si="36"/>
        <v>3000</v>
      </c>
      <c r="AD1184" t="str">
        <f t="shared" si="37"/>
        <v>303</v>
      </c>
    </row>
    <row r="1185" spans="1:30" hidden="1" x14ac:dyDescent="0.25">
      <c r="A1185" t="s">
        <v>681</v>
      </c>
      <c r="B1185" t="s">
        <v>682</v>
      </c>
      <c r="C1185" t="s">
        <v>683</v>
      </c>
      <c r="D1185" t="s">
        <v>299</v>
      </c>
      <c r="E1185" t="s">
        <v>122</v>
      </c>
      <c r="F1185" t="s">
        <v>159</v>
      </c>
      <c r="G1185" t="s">
        <v>160</v>
      </c>
      <c r="H1185" t="s">
        <v>143</v>
      </c>
      <c r="I1185" t="s">
        <v>124</v>
      </c>
      <c r="J1185" t="s">
        <v>125</v>
      </c>
      <c r="K1185" t="s">
        <v>684</v>
      </c>
      <c r="N1185" t="s">
        <v>685</v>
      </c>
      <c r="O1185" t="s">
        <v>686</v>
      </c>
      <c r="P1185" t="s">
        <v>687</v>
      </c>
      <c r="Q1185" t="s">
        <v>300</v>
      </c>
      <c r="R1185" t="s">
        <v>131</v>
      </c>
      <c r="S1185" t="s">
        <v>164</v>
      </c>
      <c r="T1185" t="s">
        <v>165</v>
      </c>
      <c r="U1185" t="s">
        <v>151</v>
      </c>
      <c r="V1185" t="s">
        <v>135</v>
      </c>
      <c r="W1185" t="s">
        <v>136</v>
      </c>
      <c r="X1185" t="s">
        <v>688</v>
      </c>
      <c r="Y1185" s="94">
        <v>4120</v>
      </c>
      <c r="Z1185" s="94">
        <v>9587.8933333333316</v>
      </c>
      <c r="AA1185" s="94">
        <v>9875.5301333333318</v>
      </c>
      <c r="AB1185" s="94">
        <v>9875.5300000000007</v>
      </c>
      <c r="AC1185">
        <f t="shared" si="36"/>
        <v>3000</v>
      </c>
      <c r="AD1185" t="str">
        <f t="shared" si="37"/>
        <v>303</v>
      </c>
    </row>
    <row r="1186" spans="1:30" hidden="1" x14ac:dyDescent="0.25">
      <c r="A1186" t="s">
        <v>681</v>
      </c>
      <c r="B1186" t="s">
        <v>682</v>
      </c>
      <c r="C1186" t="s">
        <v>683</v>
      </c>
      <c r="D1186" t="s">
        <v>244</v>
      </c>
      <c r="E1186" t="s">
        <v>122</v>
      </c>
      <c r="F1186" t="s">
        <v>159</v>
      </c>
      <c r="G1186" t="s">
        <v>160</v>
      </c>
      <c r="H1186" t="s">
        <v>143</v>
      </c>
      <c r="I1186" t="s">
        <v>124</v>
      </c>
      <c r="J1186" t="s">
        <v>125</v>
      </c>
      <c r="K1186" t="s">
        <v>684</v>
      </c>
      <c r="N1186" t="s">
        <v>685</v>
      </c>
      <c r="O1186" t="s">
        <v>686</v>
      </c>
      <c r="P1186" t="s">
        <v>687</v>
      </c>
      <c r="Q1186" t="s">
        <v>245</v>
      </c>
      <c r="R1186" t="s">
        <v>131</v>
      </c>
      <c r="S1186" t="s">
        <v>164</v>
      </c>
      <c r="T1186" t="s">
        <v>165</v>
      </c>
      <c r="U1186" t="s">
        <v>151</v>
      </c>
      <c r="V1186" t="s">
        <v>135</v>
      </c>
      <c r="W1186" t="s">
        <v>136</v>
      </c>
      <c r="X1186" t="s">
        <v>688</v>
      </c>
      <c r="Y1186" s="94">
        <v>1962640.1</v>
      </c>
      <c r="Z1186" s="94">
        <v>2057418.0933333328</v>
      </c>
      <c r="AA1186" s="94">
        <v>2119140.6361333327</v>
      </c>
      <c r="AB1186" s="94">
        <v>2119140.64</v>
      </c>
      <c r="AC1186">
        <f t="shared" si="36"/>
        <v>3000</v>
      </c>
      <c r="AD1186" t="str">
        <f t="shared" si="37"/>
        <v>303</v>
      </c>
    </row>
    <row r="1187" spans="1:30" hidden="1" x14ac:dyDescent="0.25">
      <c r="A1187" t="s">
        <v>681</v>
      </c>
      <c r="B1187" t="s">
        <v>682</v>
      </c>
      <c r="C1187" t="s">
        <v>683</v>
      </c>
      <c r="D1187" t="s">
        <v>291</v>
      </c>
      <c r="E1187" t="s">
        <v>122</v>
      </c>
      <c r="F1187" t="s">
        <v>159</v>
      </c>
      <c r="G1187" t="s">
        <v>160</v>
      </c>
      <c r="H1187" t="s">
        <v>143</v>
      </c>
      <c r="I1187" t="s">
        <v>124</v>
      </c>
      <c r="J1187" t="s">
        <v>125</v>
      </c>
      <c r="K1187" t="s">
        <v>684</v>
      </c>
      <c r="N1187" t="s">
        <v>685</v>
      </c>
      <c r="O1187" t="s">
        <v>686</v>
      </c>
      <c r="P1187" t="s">
        <v>687</v>
      </c>
      <c r="Q1187" t="s">
        <v>169</v>
      </c>
      <c r="R1187" t="s">
        <v>131</v>
      </c>
      <c r="S1187" t="s">
        <v>164</v>
      </c>
      <c r="T1187" t="s">
        <v>165</v>
      </c>
      <c r="U1187" t="s">
        <v>151</v>
      </c>
      <c r="V1187" t="s">
        <v>135</v>
      </c>
      <c r="W1187" t="s">
        <v>136</v>
      </c>
      <c r="X1187" t="s">
        <v>688</v>
      </c>
      <c r="Y1187" s="94">
        <v>4134</v>
      </c>
      <c r="Z1187" s="94">
        <v>0</v>
      </c>
      <c r="AA1187" s="94">
        <v>0</v>
      </c>
      <c r="AB1187" s="94">
        <v>0</v>
      </c>
      <c r="AC1187">
        <f t="shared" si="36"/>
        <v>3000</v>
      </c>
      <c r="AD1187" t="str">
        <f t="shared" si="37"/>
        <v>303</v>
      </c>
    </row>
    <row r="1188" spans="1:30" hidden="1" x14ac:dyDescent="0.25">
      <c r="A1188" t="s">
        <v>681</v>
      </c>
      <c r="B1188" t="s">
        <v>682</v>
      </c>
      <c r="C1188" t="s">
        <v>683</v>
      </c>
      <c r="D1188" t="s">
        <v>315</v>
      </c>
      <c r="E1188" t="s">
        <v>122</v>
      </c>
      <c r="F1188" t="s">
        <v>159</v>
      </c>
      <c r="G1188" t="s">
        <v>160</v>
      </c>
      <c r="H1188" t="s">
        <v>143</v>
      </c>
      <c r="I1188" t="s">
        <v>124</v>
      </c>
      <c r="J1188" t="s">
        <v>125</v>
      </c>
      <c r="K1188" t="s">
        <v>684</v>
      </c>
      <c r="N1188" t="s">
        <v>685</v>
      </c>
      <c r="O1188" t="s">
        <v>686</v>
      </c>
      <c r="P1188" t="s">
        <v>687</v>
      </c>
      <c r="Q1188" t="s">
        <v>316</v>
      </c>
      <c r="R1188" t="s">
        <v>131</v>
      </c>
      <c r="S1188" t="s">
        <v>164</v>
      </c>
      <c r="T1188" t="s">
        <v>165</v>
      </c>
      <c r="U1188" t="s">
        <v>151</v>
      </c>
      <c r="V1188" t="s">
        <v>135</v>
      </c>
      <c r="W1188" t="s">
        <v>136</v>
      </c>
      <c r="X1188" t="s">
        <v>688</v>
      </c>
      <c r="Y1188" s="94">
        <v>611</v>
      </c>
      <c r="Z1188" s="94">
        <v>0</v>
      </c>
      <c r="AA1188" s="94">
        <v>0</v>
      </c>
      <c r="AB1188" s="94">
        <v>0</v>
      </c>
      <c r="AC1188">
        <f t="shared" si="36"/>
        <v>3000</v>
      </c>
      <c r="AD1188" t="str">
        <f t="shared" si="37"/>
        <v>303</v>
      </c>
    </row>
    <row r="1189" spans="1:30" hidden="1" x14ac:dyDescent="0.25">
      <c r="A1189" t="s">
        <v>681</v>
      </c>
      <c r="B1189" t="s">
        <v>682</v>
      </c>
      <c r="C1189" t="s">
        <v>683</v>
      </c>
      <c r="D1189" t="s">
        <v>256</v>
      </c>
      <c r="E1189" t="s">
        <v>122</v>
      </c>
      <c r="F1189" t="s">
        <v>159</v>
      </c>
      <c r="G1189" t="s">
        <v>160</v>
      </c>
      <c r="H1189" t="s">
        <v>143</v>
      </c>
      <c r="I1189" t="s">
        <v>124</v>
      </c>
      <c r="J1189" t="s">
        <v>125</v>
      </c>
      <c r="K1189" t="s">
        <v>684</v>
      </c>
      <c r="N1189" t="s">
        <v>685</v>
      </c>
      <c r="O1189" t="s">
        <v>686</v>
      </c>
      <c r="P1189" t="s">
        <v>687</v>
      </c>
      <c r="Q1189" t="s">
        <v>257</v>
      </c>
      <c r="R1189" t="s">
        <v>131</v>
      </c>
      <c r="S1189" t="s">
        <v>164</v>
      </c>
      <c r="T1189" t="s">
        <v>165</v>
      </c>
      <c r="U1189" t="s">
        <v>151</v>
      </c>
      <c r="V1189" t="s">
        <v>135</v>
      </c>
      <c r="W1189" t="s">
        <v>136</v>
      </c>
      <c r="X1189" t="s">
        <v>688</v>
      </c>
      <c r="Y1189" s="94">
        <v>12617</v>
      </c>
      <c r="Z1189" s="94">
        <v>12617</v>
      </c>
      <c r="AA1189" s="94">
        <v>12995.51</v>
      </c>
      <c r="AB1189" s="94">
        <v>12995.51</v>
      </c>
      <c r="AC1189">
        <f t="shared" si="36"/>
        <v>3000</v>
      </c>
      <c r="AD1189" t="str">
        <f t="shared" si="37"/>
        <v>303</v>
      </c>
    </row>
    <row r="1190" spans="1:30" hidden="1" x14ac:dyDescent="0.25">
      <c r="A1190" t="s">
        <v>681</v>
      </c>
      <c r="B1190" t="s">
        <v>682</v>
      </c>
      <c r="C1190" t="s">
        <v>683</v>
      </c>
      <c r="D1190" t="s">
        <v>264</v>
      </c>
      <c r="E1190" t="s">
        <v>122</v>
      </c>
      <c r="F1190" t="s">
        <v>159</v>
      </c>
      <c r="G1190" t="s">
        <v>160</v>
      </c>
      <c r="H1190" t="s">
        <v>143</v>
      </c>
      <c r="I1190" t="s">
        <v>124</v>
      </c>
      <c r="J1190" t="s">
        <v>125</v>
      </c>
      <c r="K1190" t="s">
        <v>684</v>
      </c>
      <c r="N1190" t="s">
        <v>685</v>
      </c>
      <c r="O1190" t="s">
        <v>686</v>
      </c>
      <c r="P1190" t="s">
        <v>687</v>
      </c>
      <c r="Q1190" t="s">
        <v>265</v>
      </c>
      <c r="R1190" t="s">
        <v>131</v>
      </c>
      <c r="S1190" t="s">
        <v>164</v>
      </c>
      <c r="T1190" t="s">
        <v>165</v>
      </c>
      <c r="U1190" t="s">
        <v>151</v>
      </c>
      <c r="V1190" t="s">
        <v>135</v>
      </c>
      <c r="W1190" t="s">
        <v>136</v>
      </c>
      <c r="X1190" t="s">
        <v>688</v>
      </c>
      <c r="Y1190" s="94">
        <v>8931</v>
      </c>
      <c r="Z1190" s="94">
        <v>8931</v>
      </c>
      <c r="AA1190" s="94">
        <v>9198.93</v>
      </c>
      <c r="AB1190" s="94">
        <v>9198.93</v>
      </c>
      <c r="AC1190">
        <f t="shared" si="36"/>
        <v>3000</v>
      </c>
      <c r="AD1190" t="str">
        <f t="shared" si="37"/>
        <v>303</v>
      </c>
    </row>
    <row r="1191" spans="1:30" hidden="1" x14ac:dyDescent="0.25">
      <c r="A1191" t="s">
        <v>681</v>
      </c>
      <c r="B1191" t="s">
        <v>682</v>
      </c>
      <c r="C1191" t="s">
        <v>683</v>
      </c>
      <c r="D1191" t="s">
        <v>266</v>
      </c>
      <c r="E1191" t="s">
        <v>122</v>
      </c>
      <c r="F1191" t="s">
        <v>159</v>
      </c>
      <c r="G1191" t="s">
        <v>160</v>
      </c>
      <c r="H1191" t="s">
        <v>143</v>
      </c>
      <c r="I1191" t="s">
        <v>124</v>
      </c>
      <c r="J1191" t="s">
        <v>125</v>
      </c>
      <c r="K1191" t="s">
        <v>684</v>
      </c>
      <c r="N1191" t="s">
        <v>685</v>
      </c>
      <c r="O1191" t="s">
        <v>686</v>
      </c>
      <c r="P1191" t="s">
        <v>687</v>
      </c>
      <c r="Q1191" t="s">
        <v>267</v>
      </c>
      <c r="R1191" t="s">
        <v>131</v>
      </c>
      <c r="S1191" t="s">
        <v>164</v>
      </c>
      <c r="T1191" t="s">
        <v>165</v>
      </c>
      <c r="U1191" t="s">
        <v>151</v>
      </c>
      <c r="V1191" t="s">
        <v>135</v>
      </c>
      <c r="W1191" t="s">
        <v>136</v>
      </c>
      <c r="X1191" t="s">
        <v>688</v>
      </c>
      <c r="Y1191" s="94">
        <v>8378</v>
      </c>
      <c r="Z1191" s="94">
        <v>33988.46</v>
      </c>
      <c r="AA1191" s="94">
        <v>35008.11</v>
      </c>
      <c r="AB1191" s="94">
        <v>35008.11</v>
      </c>
      <c r="AC1191">
        <f t="shared" si="36"/>
        <v>3000</v>
      </c>
      <c r="AD1191" t="str">
        <f t="shared" si="37"/>
        <v>303</v>
      </c>
    </row>
    <row r="1192" spans="1:30" hidden="1" x14ac:dyDescent="0.25">
      <c r="A1192" t="s">
        <v>681</v>
      </c>
      <c r="B1192" t="s">
        <v>682</v>
      </c>
      <c r="C1192" t="s">
        <v>683</v>
      </c>
      <c r="D1192" t="s">
        <v>268</v>
      </c>
      <c r="E1192" t="s">
        <v>122</v>
      </c>
      <c r="F1192" t="s">
        <v>159</v>
      </c>
      <c r="G1192" t="s">
        <v>160</v>
      </c>
      <c r="H1192" t="s">
        <v>143</v>
      </c>
      <c r="I1192" t="s">
        <v>124</v>
      </c>
      <c r="J1192" t="s">
        <v>125</v>
      </c>
      <c r="K1192" t="s">
        <v>684</v>
      </c>
      <c r="N1192" t="s">
        <v>685</v>
      </c>
      <c r="O1192" t="s">
        <v>686</v>
      </c>
      <c r="P1192" t="s">
        <v>687</v>
      </c>
      <c r="Q1192" t="s">
        <v>269</v>
      </c>
      <c r="R1192" t="s">
        <v>131</v>
      </c>
      <c r="S1192" t="s">
        <v>164</v>
      </c>
      <c r="T1192" t="s">
        <v>165</v>
      </c>
      <c r="U1192" t="s">
        <v>151</v>
      </c>
      <c r="V1192" t="s">
        <v>135</v>
      </c>
      <c r="W1192" t="s">
        <v>136</v>
      </c>
      <c r="X1192" t="s">
        <v>688</v>
      </c>
      <c r="Y1192" s="94">
        <v>3183</v>
      </c>
      <c r="Z1192" s="94">
        <v>0</v>
      </c>
      <c r="AA1192" s="94">
        <v>0</v>
      </c>
      <c r="AB1192" s="94">
        <v>0</v>
      </c>
      <c r="AC1192">
        <f t="shared" si="36"/>
        <v>3000</v>
      </c>
      <c r="AD1192" t="str">
        <f t="shared" si="37"/>
        <v>303</v>
      </c>
    </row>
    <row r="1193" spans="1:30" hidden="1" x14ac:dyDescent="0.25">
      <c r="A1193" t="s">
        <v>681</v>
      </c>
      <c r="B1193" t="s">
        <v>682</v>
      </c>
      <c r="C1193" t="s">
        <v>683</v>
      </c>
      <c r="D1193" t="s">
        <v>272</v>
      </c>
      <c r="E1193" t="s">
        <v>122</v>
      </c>
      <c r="F1193" t="s">
        <v>159</v>
      </c>
      <c r="G1193" t="s">
        <v>160</v>
      </c>
      <c r="H1193" t="s">
        <v>143</v>
      </c>
      <c r="I1193" t="s">
        <v>124</v>
      </c>
      <c r="J1193" t="s">
        <v>125</v>
      </c>
      <c r="K1193" t="s">
        <v>684</v>
      </c>
      <c r="N1193" t="s">
        <v>685</v>
      </c>
      <c r="O1193" t="s">
        <v>686</v>
      </c>
      <c r="P1193" t="s">
        <v>687</v>
      </c>
      <c r="Q1193" t="s">
        <v>273</v>
      </c>
      <c r="R1193" t="s">
        <v>131</v>
      </c>
      <c r="S1193" t="s">
        <v>164</v>
      </c>
      <c r="T1193" t="s">
        <v>165</v>
      </c>
      <c r="U1193" t="s">
        <v>151</v>
      </c>
      <c r="V1193" t="s">
        <v>135</v>
      </c>
      <c r="W1193" t="s">
        <v>136</v>
      </c>
      <c r="X1193" t="s">
        <v>688</v>
      </c>
      <c r="Y1193" s="94">
        <v>31940</v>
      </c>
      <c r="Z1193" s="94">
        <v>28823.360000000001</v>
      </c>
      <c r="AA1193" s="94">
        <v>29688.06</v>
      </c>
      <c r="AB1193" s="94">
        <v>29688.06</v>
      </c>
      <c r="AC1193">
        <f t="shared" si="36"/>
        <v>3000</v>
      </c>
      <c r="AD1193" t="str">
        <f t="shared" si="37"/>
        <v>303</v>
      </c>
    </row>
    <row r="1194" spans="1:30" hidden="1" x14ac:dyDescent="0.25">
      <c r="A1194" t="s">
        <v>681</v>
      </c>
      <c r="B1194" t="s">
        <v>682</v>
      </c>
      <c r="C1194" t="s">
        <v>683</v>
      </c>
      <c r="D1194" t="s">
        <v>276</v>
      </c>
      <c r="E1194" t="s">
        <v>122</v>
      </c>
      <c r="F1194" t="s">
        <v>159</v>
      </c>
      <c r="G1194" t="s">
        <v>160</v>
      </c>
      <c r="H1194" t="s">
        <v>143</v>
      </c>
      <c r="I1194" t="s">
        <v>124</v>
      </c>
      <c r="J1194" t="s">
        <v>125</v>
      </c>
      <c r="K1194" t="s">
        <v>684</v>
      </c>
      <c r="N1194" t="s">
        <v>685</v>
      </c>
      <c r="O1194" t="s">
        <v>686</v>
      </c>
      <c r="P1194" t="s">
        <v>687</v>
      </c>
      <c r="Q1194" t="s">
        <v>277</v>
      </c>
      <c r="R1194" t="s">
        <v>131</v>
      </c>
      <c r="S1194" t="s">
        <v>164</v>
      </c>
      <c r="T1194" t="s">
        <v>165</v>
      </c>
      <c r="U1194" t="s">
        <v>151</v>
      </c>
      <c r="V1194" t="s">
        <v>135</v>
      </c>
      <c r="W1194" t="s">
        <v>136</v>
      </c>
      <c r="X1194" t="s">
        <v>688</v>
      </c>
      <c r="Y1194" s="94">
        <v>26647</v>
      </c>
      <c r="Z1194" s="94">
        <v>39052.42</v>
      </c>
      <c r="AA1194" s="94">
        <v>40223.99</v>
      </c>
      <c r="AB1194" s="94">
        <v>40223.99</v>
      </c>
      <c r="AC1194">
        <f t="shared" si="36"/>
        <v>3000</v>
      </c>
      <c r="AD1194" t="str">
        <f t="shared" si="37"/>
        <v>303</v>
      </c>
    </row>
    <row r="1195" spans="1:30" hidden="1" x14ac:dyDescent="0.25">
      <c r="A1195" t="s">
        <v>681</v>
      </c>
      <c r="B1195" t="s">
        <v>682</v>
      </c>
      <c r="C1195" t="s">
        <v>683</v>
      </c>
      <c r="D1195" t="s">
        <v>278</v>
      </c>
      <c r="E1195" t="s">
        <v>122</v>
      </c>
      <c r="F1195" t="s">
        <v>159</v>
      </c>
      <c r="G1195" t="s">
        <v>160</v>
      </c>
      <c r="H1195" t="s">
        <v>143</v>
      </c>
      <c r="I1195" t="s">
        <v>124</v>
      </c>
      <c r="J1195" t="s">
        <v>125</v>
      </c>
      <c r="K1195" t="s">
        <v>684</v>
      </c>
      <c r="N1195" t="s">
        <v>685</v>
      </c>
      <c r="O1195" t="s">
        <v>686</v>
      </c>
      <c r="P1195" t="s">
        <v>687</v>
      </c>
      <c r="Q1195" t="s">
        <v>279</v>
      </c>
      <c r="R1195" t="s">
        <v>131</v>
      </c>
      <c r="S1195" t="s">
        <v>164</v>
      </c>
      <c r="T1195" t="s">
        <v>165</v>
      </c>
      <c r="U1195" t="s">
        <v>151</v>
      </c>
      <c r="V1195" t="s">
        <v>135</v>
      </c>
      <c r="W1195" t="s">
        <v>136</v>
      </c>
      <c r="X1195" t="s">
        <v>688</v>
      </c>
      <c r="Y1195" s="94">
        <v>434</v>
      </c>
      <c r="Z1195" s="94">
        <v>0</v>
      </c>
      <c r="AA1195" s="94">
        <v>0</v>
      </c>
      <c r="AB1195" s="94">
        <v>0</v>
      </c>
      <c r="AC1195">
        <f t="shared" si="36"/>
        <v>3000</v>
      </c>
      <c r="AD1195" t="str">
        <f t="shared" si="37"/>
        <v>303</v>
      </c>
    </row>
    <row r="1196" spans="1:30" hidden="1" x14ac:dyDescent="0.25">
      <c r="A1196" t="s">
        <v>681</v>
      </c>
      <c r="B1196" t="s">
        <v>682</v>
      </c>
      <c r="C1196" t="s">
        <v>683</v>
      </c>
      <c r="D1196" t="s">
        <v>280</v>
      </c>
      <c r="E1196" t="s">
        <v>122</v>
      </c>
      <c r="F1196" t="s">
        <v>159</v>
      </c>
      <c r="G1196" t="s">
        <v>160</v>
      </c>
      <c r="H1196" t="s">
        <v>143</v>
      </c>
      <c r="I1196" t="s">
        <v>124</v>
      </c>
      <c r="J1196" t="s">
        <v>125</v>
      </c>
      <c r="K1196" t="s">
        <v>684</v>
      </c>
      <c r="N1196" t="s">
        <v>685</v>
      </c>
      <c r="O1196" t="s">
        <v>686</v>
      </c>
      <c r="P1196" t="s">
        <v>687</v>
      </c>
      <c r="Q1196" t="s">
        <v>281</v>
      </c>
      <c r="R1196" t="s">
        <v>131</v>
      </c>
      <c r="S1196" t="s">
        <v>164</v>
      </c>
      <c r="T1196" t="s">
        <v>165</v>
      </c>
      <c r="U1196" t="s">
        <v>151</v>
      </c>
      <c r="V1196" t="s">
        <v>135</v>
      </c>
      <c r="W1196" t="s">
        <v>136</v>
      </c>
      <c r="X1196" t="s">
        <v>688</v>
      </c>
      <c r="Y1196" s="94">
        <v>7038</v>
      </c>
      <c r="Z1196" s="94">
        <v>13423.52</v>
      </c>
      <c r="AA1196" s="94">
        <v>13826.23</v>
      </c>
      <c r="AB1196" s="94">
        <v>13826.23</v>
      </c>
      <c r="AC1196">
        <f t="shared" si="36"/>
        <v>3000</v>
      </c>
      <c r="AD1196" t="str">
        <f t="shared" si="37"/>
        <v>303</v>
      </c>
    </row>
    <row r="1197" spans="1:30" hidden="1" x14ac:dyDescent="0.25">
      <c r="A1197" t="s">
        <v>681</v>
      </c>
      <c r="B1197" t="s">
        <v>682</v>
      </c>
      <c r="C1197" t="s">
        <v>683</v>
      </c>
      <c r="D1197" t="s">
        <v>689</v>
      </c>
      <c r="E1197" t="s">
        <v>122</v>
      </c>
      <c r="F1197" t="s">
        <v>159</v>
      </c>
      <c r="G1197" t="s">
        <v>160</v>
      </c>
      <c r="H1197" t="s">
        <v>143</v>
      </c>
      <c r="I1197" t="s">
        <v>124</v>
      </c>
      <c r="J1197" t="s">
        <v>125</v>
      </c>
      <c r="K1197" t="s">
        <v>684</v>
      </c>
      <c r="N1197" t="s">
        <v>685</v>
      </c>
      <c r="O1197" t="s">
        <v>686</v>
      </c>
      <c r="P1197" t="s">
        <v>687</v>
      </c>
      <c r="Q1197" t="s">
        <v>690</v>
      </c>
      <c r="R1197" t="s">
        <v>131</v>
      </c>
      <c r="S1197" t="s">
        <v>164</v>
      </c>
      <c r="T1197" t="s">
        <v>165</v>
      </c>
      <c r="U1197" t="s">
        <v>151</v>
      </c>
      <c r="V1197" t="s">
        <v>135</v>
      </c>
      <c r="W1197" t="s">
        <v>136</v>
      </c>
      <c r="X1197" t="s">
        <v>688</v>
      </c>
      <c r="Y1197" s="94">
        <v>19781</v>
      </c>
      <c r="Z1197" s="94">
        <v>25039.040000000001</v>
      </c>
      <c r="AA1197" s="94">
        <v>25790.21</v>
      </c>
      <c r="AB1197" s="94">
        <v>25790.21</v>
      </c>
      <c r="AC1197">
        <f t="shared" si="36"/>
        <v>3000</v>
      </c>
      <c r="AD1197" t="str">
        <f t="shared" si="37"/>
        <v>303</v>
      </c>
    </row>
    <row r="1198" spans="1:30" hidden="1" x14ac:dyDescent="0.25">
      <c r="A1198" t="s">
        <v>681</v>
      </c>
      <c r="B1198" t="s">
        <v>682</v>
      </c>
      <c r="C1198" t="s">
        <v>683</v>
      </c>
      <c r="D1198" t="s">
        <v>172</v>
      </c>
      <c r="E1198" t="s">
        <v>122</v>
      </c>
      <c r="F1198" t="s">
        <v>159</v>
      </c>
      <c r="G1198" t="s">
        <v>160</v>
      </c>
      <c r="H1198" t="s">
        <v>143</v>
      </c>
      <c r="I1198" t="s">
        <v>124</v>
      </c>
      <c r="J1198" t="s">
        <v>125</v>
      </c>
      <c r="K1198" t="s">
        <v>684</v>
      </c>
      <c r="N1198" t="s">
        <v>685</v>
      </c>
      <c r="O1198" t="s">
        <v>686</v>
      </c>
      <c r="P1198" t="s">
        <v>687</v>
      </c>
      <c r="Q1198" t="s">
        <v>173</v>
      </c>
      <c r="R1198" t="s">
        <v>131</v>
      </c>
      <c r="S1198" t="s">
        <v>164</v>
      </c>
      <c r="T1198" t="s">
        <v>165</v>
      </c>
      <c r="U1198" t="s">
        <v>151</v>
      </c>
      <c r="V1198" t="s">
        <v>135</v>
      </c>
      <c r="W1198" t="s">
        <v>136</v>
      </c>
      <c r="X1198" t="s">
        <v>688</v>
      </c>
      <c r="Y1198" s="94">
        <v>1265</v>
      </c>
      <c r="Z1198" s="94">
        <v>0</v>
      </c>
      <c r="AA1198" s="94">
        <v>0</v>
      </c>
      <c r="AB1198" s="94">
        <v>0</v>
      </c>
      <c r="AC1198">
        <f t="shared" si="36"/>
        <v>3000</v>
      </c>
      <c r="AD1198" t="str">
        <f t="shared" si="37"/>
        <v>303</v>
      </c>
    </row>
    <row r="1199" spans="1:30" hidden="1" x14ac:dyDescent="0.25">
      <c r="A1199" t="s">
        <v>681</v>
      </c>
      <c r="B1199" t="s">
        <v>682</v>
      </c>
      <c r="C1199" t="s">
        <v>683</v>
      </c>
      <c r="D1199" t="s">
        <v>174</v>
      </c>
      <c r="E1199" t="s">
        <v>122</v>
      </c>
      <c r="F1199" t="s">
        <v>159</v>
      </c>
      <c r="G1199" t="s">
        <v>160</v>
      </c>
      <c r="H1199" t="s">
        <v>143</v>
      </c>
      <c r="I1199" t="s">
        <v>124</v>
      </c>
      <c r="J1199" t="s">
        <v>125</v>
      </c>
      <c r="K1199" t="s">
        <v>684</v>
      </c>
      <c r="N1199" t="s">
        <v>685</v>
      </c>
      <c r="O1199" t="s">
        <v>686</v>
      </c>
      <c r="P1199" t="s">
        <v>687</v>
      </c>
      <c r="Q1199" t="s">
        <v>175</v>
      </c>
      <c r="R1199" t="s">
        <v>131</v>
      </c>
      <c r="S1199" t="s">
        <v>164</v>
      </c>
      <c r="T1199" t="s">
        <v>165</v>
      </c>
      <c r="U1199" t="s">
        <v>151</v>
      </c>
      <c r="V1199" t="s">
        <v>135</v>
      </c>
      <c r="W1199" t="s">
        <v>136</v>
      </c>
      <c r="X1199" t="s">
        <v>688</v>
      </c>
      <c r="Y1199" s="94">
        <v>725</v>
      </c>
      <c r="Z1199" s="94">
        <v>0</v>
      </c>
      <c r="AA1199" s="94">
        <v>0</v>
      </c>
      <c r="AB1199" s="94">
        <v>0</v>
      </c>
      <c r="AC1199">
        <f t="shared" si="36"/>
        <v>3000</v>
      </c>
      <c r="AD1199" t="str">
        <f t="shared" si="37"/>
        <v>303</v>
      </c>
    </row>
    <row r="1200" spans="1:30" hidden="1" x14ac:dyDescent="0.25">
      <c r="A1200" t="s">
        <v>681</v>
      </c>
      <c r="B1200" t="s">
        <v>682</v>
      </c>
      <c r="C1200" t="s">
        <v>683</v>
      </c>
      <c r="D1200" t="s">
        <v>282</v>
      </c>
      <c r="E1200" t="s">
        <v>122</v>
      </c>
      <c r="F1200" t="s">
        <v>159</v>
      </c>
      <c r="G1200" t="s">
        <v>160</v>
      </c>
      <c r="H1200" t="s">
        <v>143</v>
      </c>
      <c r="I1200" t="s">
        <v>124</v>
      </c>
      <c r="J1200" t="s">
        <v>125</v>
      </c>
      <c r="K1200" t="s">
        <v>684</v>
      </c>
      <c r="N1200" t="s">
        <v>685</v>
      </c>
      <c r="O1200" t="s">
        <v>686</v>
      </c>
      <c r="P1200" t="s">
        <v>687</v>
      </c>
      <c r="Q1200" t="s">
        <v>283</v>
      </c>
      <c r="R1200" t="s">
        <v>131</v>
      </c>
      <c r="S1200" t="s">
        <v>164</v>
      </c>
      <c r="T1200" t="s">
        <v>165</v>
      </c>
      <c r="U1200" t="s">
        <v>151</v>
      </c>
      <c r="V1200" t="s">
        <v>135</v>
      </c>
      <c r="W1200" t="s">
        <v>136</v>
      </c>
      <c r="X1200" t="s">
        <v>688</v>
      </c>
      <c r="Y1200" s="94">
        <v>335</v>
      </c>
      <c r="Z1200" s="94">
        <v>0</v>
      </c>
      <c r="AA1200" s="94">
        <v>0</v>
      </c>
      <c r="AB1200" s="94">
        <v>0</v>
      </c>
      <c r="AC1200">
        <f t="shared" si="36"/>
        <v>3000</v>
      </c>
      <c r="AD1200" t="str">
        <f t="shared" si="37"/>
        <v>303</v>
      </c>
    </row>
    <row r="1201" spans="1:30" hidden="1" x14ac:dyDescent="0.25">
      <c r="A1201" t="s">
        <v>681</v>
      </c>
      <c r="B1201" t="s">
        <v>682</v>
      </c>
      <c r="C1201" t="s">
        <v>683</v>
      </c>
      <c r="D1201" t="s">
        <v>286</v>
      </c>
      <c r="E1201" t="s">
        <v>122</v>
      </c>
      <c r="F1201" t="s">
        <v>159</v>
      </c>
      <c r="G1201" t="s">
        <v>160</v>
      </c>
      <c r="H1201" t="s">
        <v>143</v>
      </c>
      <c r="I1201" t="s">
        <v>124</v>
      </c>
      <c r="J1201" t="s">
        <v>125</v>
      </c>
      <c r="K1201" t="s">
        <v>684</v>
      </c>
      <c r="N1201" t="s">
        <v>685</v>
      </c>
      <c r="O1201" t="s">
        <v>686</v>
      </c>
      <c r="P1201" t="s">
        <v>687</v>
      </c>
      <c r="Q1201" t="s">
        <v>287</v>
      </c>
      <c r="R1201" t="s">
        <v>131</v>
      </c>
      <c r="S1201" t="s">
        <v>164</v>
      </c>
      <c r="T1201" t="s">
        <v>165</v>
      </c>
      <c r="U1201" t="s">
        <v>151</v>
      </c>
      <c r="V1201" t="s">
        <v>135</v>
      </c>
      <c r="W1201" t="s">
        <v>136</v>
      </c>
      <c r="X1201" t="s">
        <v>688</v>
      </c>
      <c r="Y1201" s="94">
        <v>3960</v>
      </c>
      <c r="Z1201" s="94">
        <v>0</v>
      </c>
      <c r="AA1201" s="94">
        <v>0</v>
      </c>
      <c r="AB1201" s="94">
        <v>0</v>
      </c>
      <c r="AC1201">
        <f t="shared" si="36"/>
        <v>3000</v>
      </c>
      <c r="AD1201" t="str">
        <f t="shared" si="37"/>
        <v>303</v>
      </c>
    </row>
    <row r="1202" spans="1:30" hidden="1" x14ac:dyDescent="0.25">
      <c r="A1202" s="97" t="s">
        <v>681</v>
      </c>
      <c r="B1202" s="97" t="s">
        <v>682</v>
      </c>
      <c r="C1202" s="97" t="s">
        <v>683</v>
      </c>
      <c r="D1202" s="97">
        <v>14301</v>
      </c>
      <c r="E1202" s="97" t="s">
        <v>122</v>
      </c>
      <c r="F1202" s="98">
        <v>15</v>
      </c>
      <c r="G1202" s="98" t="s">
        <v>142</v>
      </c>
      <c r="H1202" s="97">
        <v>19</v>
      </c>
      <c r="I1202" s="97" t="s">
        <v>124</v>
      </c>
      <c r="J1202" s="97" t="s">
        <v>125</v>
      </c>
      <c r="K1202" s="97" t="s">
        <v>684</v>
      </c>
      <c r="L1202" s="97"/>
      <c r="M1202" s="97"/>
      <c r="N1202" s="97" t="s">
        <v>685</v>
      </c>
      <c r="O1202" s="97" t="s">
        <v>686</v>
      </c>
      <c r="P1202" s="97" t="s">
        <v>687</v>
      </c>
      <c r="Q1202" s="97" t="s">
        <v>178</v>
      </c>
      <c r="R1202" s="97" t="s">
        <v>131</v>
      </c>
      <c r="S1202" s="97" t="s">
        <v>149</v>
      </c>
      <c r="T1202" s="97" t="s">
        <v>150</v>
      </c>
      <c r="U1202" s="97" t="s">
        <v>134</v>
      </c>
      <c r="V1202" s="97" t="s">
        <v>135</v>
      </c>
      <c r="W1202" s="97" t="s">
        <v>136</v>
      </c>
      <c r="X1202" s="97"/>
      <c r="Y1202" s="99"/>
      <c r="Z1202" s="99"/>
      <c r="AA1202" s="99">
        <v>582400.79999999993</v>
      </c>
      <c r="AB1202" s="99">
        <v>582400.80000000005</v>
      </c>
      <c r="AC1202">
        <f t="shared" si="36"/>
        <v>1000</v>
      </c>
      <c r="AD1202" t="str">
        <f t="shared" si="37"/>
        <v>303</v>
      </c>
    </row>
    <row r="1203" spans="1:30" hidden="1" x14ac:dyDescent="0.25">
      <c r="A1203" s="97" t="s">
        <v>691</v>
      </c>
      <c r="B1203" s="97" t="s">
        <v>692</v>
      </c>
      <c r="C1203" s="97" t="s">
        <v>693</v>
      </c>
      <c r="D1203" s="97" t="s">
        <v>141</v>
      </c>
      <c r="E1203" s="97" t="s">
        <v>122</v>
      </c>
      <c r="F1203" s="98">
        <v>15</v>
      </c>
      <c r="G1203" s="98" t="s">
        <v>142</v>
      </c>
      <c r="H1203" s="97" t="s">
        <v>143</v>
      </c>
      <c r="I1203" s="97" t="s">
        <v>124</v>
      </c>
      <c r="J1203" s="97" t="s">
        <v>125</v>
      </c>
      <c r="K1203" s="97" t="s">
        <v>694</v>
      </c>
      <c r="L1203" s="97"/>
      <c r="M1203" s="97"/>
      <c r="N1203" s="97" t="s">
        <v>695</v>
      </c>
      <c r="O1203" s="97" t="s">
        <v>696</v>
      </c>
      <c r="P1203" s="97" t="s">
        <v>697</v>
      </c>
      <c r="Q1203" s="97" t="s">
        <v>148</v>
      </c>
      <c r="R1203" s="97" t="s">
        <v>131</v>
      </c>
      <c r="S1203" s="97" t="s">
        <v>149</v>
      </c>
      <c r="T1203" s="97" t="s">
        <v>150</v>
      </c>
      <c r="U1203" s="97" t="s">
        <v>151</v>
      </c>
      <c r="V1203" s="97" t="s">
        <v>135</v>
      </c>
      <c r="W1203" s="97" t="s">
        <v>136</v>
      </c>
      <c r="X1203" s="97"/>
      <c r="Y1203" s="99"/>
      <c r="Z1203" s="99"/>
      <c r="AA1203" s="99">
        <v>14973060</v>
      </c>
      <c r="AB1203" s="99">
        <v>14973060</v>
      </c>
      <c r="AC1203">
        <f t="shared" si="36"/>
        <v>1000</v>
      </c>
      <c r="AD1203" t="str">
        <f t="shared" si="37"/>
        <v>303</v>
      </c>
    </row>
    <row r="1204" spans="1:30" hidden="1" x14ac:dyDescent="0.25">
      <c r="A1204" s="97" t="s">
        <v>691</v>
      </c>
      <c r="B1204" s="97" t="s">
        <v>692</v>
      </c>
      <c r="C1204" s="97" t="s">
        <v>693</v>
      </c>
      <c r="D1204" s="97">
        <v>12101</v>
      </c>
      <c r="E1204" s="97" t="s">
        <v>122</v>
      </c>
      <c r="F1204" s="98">
        <v>15</v>
      </c>
      <c r="G1204" s="98" t="s">
        <v>142</v>
      </c>
      <c r="H1204" s="97">
        <v>19</v>
      </c>
      <c r="I1204" s="97" t="s">
        <v>124</v>
      </c>
      <c r="J1204" s="97" t="s">
        <v>125</v>
      </c>
      <c r="K1204" s="97" t="s">
        <v>694</v>
      </c>
      <c r="L1204" s="97"/>
      <c r="M1204" s="97"/>
      <c r="N1204" s="97" t="s">
        <v>695</v>
      </c>
      <c r="O1204" s="97" t="s">
        <v>696</v>
      </c>
      <c r="P1204" s="97" t="s">
        <v>697</v>
      </c>
      <c r="Q1204" s="97" t="s">
        <v>182</v>
      </c>
      <c r="R1204" s="97" t="s">
        <v>131</v>
      </c>
      <c r="S1204" s="97" t="s">
        <v>149</v>
      </c>
      <c r="T1204" s="97" t="s">
        <v>150</v>
      </c>
      <c r="U1204" s="97" t="s">
        <v>134</v>
      </c>
      <c r="V1204" s="97" t="s">
        <v>135</v>
      </c>
      <c r="W1204" s="97" t="s">
        <v>136</v>
      </c>
      <c r="X1204" s="97"/>
      <c r="Y1204" s="99"/>
      <c r="Z1204" s="99"/>
      <c r="AA1204" s="99">
        <v>1697085</v>
      </c>
      <c r="AB1204" s="99">
        <v>1697085</v>
      </c>
      <c r="AC1204">
        <f t="shared" si="36"/>
        <v>1000</v>
      </c>
      <c r="AD1204" t="str">
        <f t="shared" si="37"/>
        <v>303</v>
      </c>
    </row>
    <row r="1205" spans="1:30" hidden="1" x14ac:dyDescent="0.25">
      <c r="A1205" s="97" t="s">
        <v>691</v>
      </c>
      <c r="B1205" s="97" t="s">
        <v>692</v>
      </c>
      <c r="C1205" s="97" t="s">
        <v>693</v>
      </c>
      <c r="D1205" s="97">
        <v>13201</v>
      </c>
      <c r="E1205" s="97" t="s">
        <v>122</v>
      </c>
      <c r="F1205" s="98">
        <v>15</v>
      </c>
      <c r="G1205" s="98" t="s">
        <v>142</v>
      </c>
      <c r="H1205" s="97">
        <v>19</v>
      </c>
      <c r="I1205" s="97" t="s">
        <v>124</v>
      </c>
      <c r="J1205" s="97" t="s">
        <v>125</v>
      </c>
      <c r="K1205" s="97" t="s">
        <v>694</v>
      </c>
      <c r="L1205" s="97"/>
      <c r="M1205" s="97"/>
      <c r="N1205" s="97" t="s">
        <v>695</v>
      </c>
      <c r="O1205" s="97" t="s">
        <v>696</v>
      </c>
      <c r="P1205" s="97" t="s">
        <v>697</v>
      </c>
      <c r="Q1205" s="97" t="s">
        <v>152</v>
      </c>
      <c r="R1205" s="97" t="s">
        <v>131</v>
      </c>
      <c r="S1205" s="97" t="s">
        <v>149</v>
      </c>
      <c r="T1205" s="97" t="s">
        <v>150</v>
      </c>
      <c r="U1205" s="97" t="s">
        <v>134</v>
      </c>
      <c r="V1205" s="97" t="s">
        <v>135</v>
      </c>
      <c r="W1205" s="97" t="s">
        <v>136</v>
      </c>
      <c r="X1205" s="97"/>
      <c r="Y1205" s="99"/>
      <c r="Z1205" s="99"/>
      <c r="AA1205" s="99">
        <v>623877.5</v>
      </c>
      <c r="AB1205" s="99">
        <v>623877.5</v>
      </c>
      <c r="AC1205">
        <f t="shared" si="36"/>
        <v>1000</v>
      </c>
      <c r="AD1205" t="str">
        <f t="shared" si="37"/>
        <v>303</v>
      </c>
    </row>
    <row r="1206" spans="1:30" hidden="1" x14ac:dyDescent="0.25">
      <c r="A1206" s="97" t="s">
        <v>691</v>
      </c>
      <c r="B1206" s="97" t="s">
        <v>692</v>
      </c>
      <c r="C1206" s="97" t="s">
        <v>693</v>
      </c>
      <c r="D1206" s="97">
        <v>13203</v>
      </c>
      <c r="E1206" s="97" t="s">
        <v>122</v>
      </c>
      <c r="F1206" s="98">
        <v>15</v>
      </c>
      <c r="G1206" s="98" t="s">
        <v>142</v>
      </c>
      <c r="H1206" s="97">
        <v>19</v>
      </c>
      <c r="I1206" s="97" t="s">
        <v>124</v>
      </c>
      <c r="J1206" s="97" t="s">
        <v>125</v>
      </c>
      <c r="K1206" s="97" t="s">
        <v>694</v>
      </c>
      <c r="L1206" s="97"/>
      <c r="M1206" s="97"/>
      <c r="N1206" s="97" t="s">
        <v>695</v>
      </c>
      <c r="O1206" s="97" t="s">
        <v>696</v>
      </c>
      <c r="P1206" s="97" t="s">
        <v>697</v>
      </c>
      <c r="Q1206" s="97" t="s">
        <v>153</v>
      </c>
      <c r="R1206" s="97" t="s">
        <v>131</v>
      </c>
      <c r="S1206" s="97" t="s">
        <v>149</v>
      </c>
      <c r="T1206" s="97" t="s">
        <v>150</v>
      </c>
      <c r="U1206" s="97" t="s">
        <v>134</v>
      </c>
      <c r="V1206" s="97" t="s">
        <v>135</v>
      </c>
      <c r="W1206" s="97" t="s">
        <v>136</v>
      </c>
      <c r="X1206" s="97"/>
      <c r="Y1206" s="99"/>
      <c r="Z1206" s="99"/>
      <c r="AA1206" s="99">
        <v>2495510</v>
      </c>
      <c r="AB1206" s="99">
        <v>2495510</v>
      </c>
      <c r="AC1206">
        <f t="shared" si="36"/>
        <v>1000</v>
      </c>
      <c r="AD1206" t="str">
        <f t="shared" si="37"/>
        <v>303</v>
      </c>
    </row>
    <row r="1207" spans="1:30" hidden="1" x14ac:dyDescent="0.25">
      <c r="A1207" s="97" t="s">
        <v>691</v>
      </c>
      <c r="B1207" s="97" t="s">
        <v>692</v>
      </c>
      <c r="C1207" s="97" t="s">
        <v>693</v>
      </c>
      <c r="D1207" s="97">
        <v>14101</v>
      </c>
      <c r="E1207" s="97" t="s">
        <v>122</v>
      </c>
      <c r="F1207" s="98">
        <v>15</v>
      </c>
      <c r="G1207" s="98" t="s">
        <v>142</v>
      </c>
      <c r="H1207" s="97">
        <v>19</v>
      </c>
      <c r="I1207" s="97" t="s">
        <v>124</v>
      </c>
      <c r="J1207" s="97" t="s">
        <v>125</v>
      </c>
      <c r="K1207" s="97" t="s">
        <v>694</v>
      </c>
      <c r="L1207" s="97"/>
      <c r="M1207" s="97"/>
      <c r="N1207" s="97" t="s">
        <v>695</v>
      </c>
      <c r="O1207" s="97" t="s">
        <v>696</v>
      </c>
      <c r="P1207" s="97" t="s">
        <v>697</v>
      </c>
      <c r="Q1207" s="97" t="s">
        <v>154</v>
      </c>
      <c r="R1207" s="97" t="s">
        <v>131</v>
      </c>
      <c r="S1207" s="97" t="s">
        <v>149</v>
      </c>
      <c r="T1207" s="97" t="s">
        <v>150</v>
      </c>
      <c r="U1207" s="97" t="s">
        <v>134</v>
      </c>
      <c r="V1207" s="97" t="s">
        <v>135</v>
      </c>
      <c r="W1207" s="97" t="s">
        <v>136</v>
      </c>
      <c r="X1207" s="97"/>
      <c r="Y1207" s="99"/>
      <c r="Z1207" s="99"/>
      <c r="AA1207" s="99">
        <v>823518.3</v>
      </c>
      <c r="AB1207" s="99">
        <v>823518.3</v>
      </c>
      <c r="AC1207">
        <f t="shared" si="36"/>
        <v>1000</v>
      </c>
      <c r="AD1207" t="str">
        <f t="shared" si="37"/>
        <v>303</v>
      </c>
    </row>
    <row r="1208" spans="1:30" hidden="1" x14ac:dyDescent="0.25">
      <c r="A1208" s="97" t="s">
        <v>691</v>
      </c>
      <c r="B1208" s="97" t="s">
        <v>692</v>
      </c>
      <c r="C1208" s="97" t="s">
        <v>693</v>
      </c>
      <c r="D1208" s="97">
        <v>14103</v>
      </c>
      <c r="E1208" s="97" t="s">
        <v>122</v>
      </c>
      <c r="F1208" s="98">
        <v>15</v>
      </c>
      <c r="G1208" s="98" t="s">
        <v>142</v>
      </c>
      <c r="H1208" s="97">
        <v>19</v>
      </c>
      <c r="I1208" s="97" t="s">
        <v>124</v>
      </c>
      <c r="J1208" s="97" t="s">
        <v>125</v>
      </c>
      <c r="K1208" s="97" t="s">
        <v>694</v>
      </c>
      <c r="L1208" s="97"/>
      <c r="M1208" s="97"/>
      <c r="N1208" s="97" t="s">
        <v>695</v>
      </c>
      <c r="O1208" s="97" t="s">
        <v>696</v>
      </c>
      <c r="P1208" s="97" t="s">
        <v>697</v>
      </c>
      <c r="Q1208" s="97" t="s">
        <v>155</v>
      </c>
      <c r="R1208" s="97" t="s">
        <v>131</v>
      </c>
      <c r="S1208" s="97" t="s">
        <v>149</v>
      </c>
      <c r="T1208" s="97" t="s">
        <v>150</v>
      </c>
      <c r="U1208" s="97" t="s">
        <v>134</v>
      </c>
      <c r="V1208" s="97" t="s">
        <v>135</v>
      </c>
      <c r="W1208" s="97" t="s">
        <v>136</v>
      </c>
      <c r="X1208" s="97"/>
      <c r="Y1208" s="99"/>
      <c r="Z1208" s="99"/>
      <c r="AA1208" s="99">
        <v>336893.85</v>
      </c>
      <c r="AB1208" s="99">
        <v>336893.85</v>
      </c>
      <c r="AC1208">
        <f t="shared" si="36"/>
        <v>1000</v>
      </c>
      <c r="AD1208" t="str">
        <f t="shared" si="37"/>
        <v>303</v>
      </c>
    </row>
    <row r="1209" spans="1:30" hidden="1" x14ac:dyDescent="0.25">
      <c r="A1209" s="97" t="s">
        <v>691</v>
      </c>
      <c r="B1209" s="97" t="s">
        <v>692</v>
      </c>
      <c r="C1209" s="97" t="s">
        <v>693</v>
      </c>
      <c r="D1209" s="97">
        <v>14201</v>
      </c>
      <c r="E1209" s="97" t="s">
        <v>122</v>
      </c>
      <c r="F1209" s="98">
        <v>15</v>
      </c>
      <c r="G1209" s="98" t="s">
        <v>142</v>
      </c>
      <c r="H1209" s="97">
        <v>19</v>
      </c>
      <c r="I1209" s="97" t="s">
        <v>124</v>
      </c>
      <c r="J1209" s="97" t="s">
        <v>125</v>
      </c>
      <c r="K1209" s="97" t="s">
        <v>694</v>
      </c>
      <c r="L1209" s="97"/>
      <c r="M1209" s="97"/>
      <c r="N1209" s="97" t="s">
        <v>695</v>
      </c>
      <c r="O1209" s="97" t="s">
        <v>696</v>
      </c>
      <c r="P1209" s="97" t="s">
        <v>697</v>
      </c>
      <c r="Q1209" s="97" t="s">
        <v>156</v>
      </c>
      <c r="R1209" s="97" t="s">
        <v>131</v>
      </c>
      <c r="S1209" s="97" t="s">
        <v>149</v>
      </c>
      <c r="T1209" s="97" t="s">
        <v>150</v>
      </c>
      <c r="U1209" s="97" t="s">
        <v>134</v>
      </c>
      <c r="V1209" s="97" t="s">
        <v>135</v>
      </c>
      <c r="W1209" s="97" t="s">
        <v>136</v>
      </c>
      <c r="X1209" s="97"/>
      <c r="Y1209" s="99"/>
      <c r="Z1209" s="99"/>
      <c r="AA1209" s="99">
        <v>748653</v>
      </c>
      <c r="AB1209" s="99">
        <v>748653</v>
      </c>
      <c r="AC1209">
        <f t="shared" si="36"/>
        <v>1000</v>
      </c>
      <c r="AD1209" t="str">
        <f t="shared" si="37"/>
        <v>303</v>
      </c>
    </row>
    <row r="1210" spans="1:30" hidden="1" x14ac:dyDescent="0.25">
      <c r="A1210" s="97" t="s">
        <v>691</v>
      </c>
      <c r="B1210" s="97" t="s">
        <v>692</v>
      </c>
      <c r="C1210" s="97" t="s">
        <v>693</v>
      </c>
      <c r="D1210" s="97">
        <v>14301</v>
      </c>
      <c r="E1210" s="97" t="s">
        <v>122</v>
      </c>
      <c r="F1210" s="98">
        <v>15</v>
      </c>
      <c r="G1210" s="98" t="s">
        <v>142</v>
      </c>
      <c r="H1210" s="97">
        <v>19</v>
      </c>
      <c r="I1210" s="97" t="s">
        <v>124</v>
      </c>
      <c r="J1210" s="97" t="s">
        <v>125</v>
      </c>
      <c r="K1210" s="97" t="s">
        <v>694</v>
      </c>
      <c r="L1210" s="97"/>
      <c r="M1210" s="97"/>
      <c r="N1210" s="97" t="s">
        <v>695</v>
      </c>
      <c r="O1210" s="97" t="s">
        <v>696</v>
      </c>
      <c r="P1210" s="97" t="s">
        <v>697</v>
      </c>
      <c r="Q1210" s="97" t="s">
        <v>178</v>
      </c>
      <c r="R1210" s="97" t="s">
        <v>131</v>
      </c>
      <c r="S1210" s="97" t="s">
        <v>149</v>
      </c>
      <c r="T1210" s="97" t="s">
        <v>150</v>
      </c>
      <c r="U1210" s="97" t="s">
        <v>134</v>
      </c>
      <c r="V1210" s="97" t="s">
        <v>135</v>
      </c>
      <c r="W1210" s="97" t="s">
        <v>136</v>
      </c>
      <c r="X1210" s="97"/>
      <c r="Y1210" s="99"/>
      <c r="Z1210" s="99"/>
      <c r="AA1210" s="99">
        <v>898383.6</v>
      </c>
      <c r="AB1210" s="99">
        <v>898383.6</v>
      </c>
      <c r="AC1210">
        <f t="shared" si="36"/>
        <v>1000</v>
      </c>
      <c r="AD1210" t="str">
        <f t="shared" si="37"/>
        <v>303</v>
      </c>
    </row>
    <row r="1211" spans="1:30" hidden="1" x14ac:dyDescent="0.25">
      <c r="A1211" t="s">
        <v>691</v>
      </c>
      <c r="B1211" t="s">
        <v>692</v>
      </c>
      <c r="C1211" t="s">
        <v>693</v>
      </c>
      <c r="D1211" t="s">
        <v>186</v>
      </c>
      <c r="E1211" t="s">
        <v>122</v>
      </c>
      <c r="F1211" t="s">
        <v>159</v>
      </c>
      <c r="G1211" t="s">
        <v>160</v>
      </c>
      <c r="H1211" t="s">
        <v>143</v>
      </c>
      <c r="I1211" t="s">
        <v>124</v>
      </c>
      <c r="J1211" t="s">
        <v>125</v>
      </c>
      <c r="K1211" t="s">
        <v>694</v>
      </c>
      <c r="N1211" t="s">
        <v>695</v>
      </c>
      <c r="O1211" t="s">
        <v>696</v>
      </c>
      <c r="P1211" t="s">
        <v>697</v>
      </c>
      <c r="Q1211" t="s">
        <v>188</v>
      </c>
      <c r="R1211" t="s">
        <v>131</v>
      </c>
      <c r="S1211" t="s">
        <v>164</v>
      </c>
      <c r="T1211" t="s">
        <v>165</v>
      </c>
      <c r="U1211" t="s">
        <v>151</v>
      </c>
      <c r="V1211" t="s">
        <v>135</v>
      </c>
      <c r="W1211" t="s">
        <v>136</v>
      </c>
      <c r="X1211" t="s">
        <v>698</v>
      </c>
      <c r="Y1211" s="94">
        <v>51584</v>
      </c>
      <c r="Z1211" s="94">
        <v>35894.160000000003</v>
      </c>
      <c r="AA1211" s="94">
        <v>36970.980000000003</v>
      </c>
      <c r="AB1211" s="94">
        <v>36970.980000000003</v>
      </c>
      <c r="AC1211">
        <f t="shared" si="36"/>
        <v>2000</v>
      </c>
      <c r="AD1211" t="str">
        <f t="shared" si="37"/>
        <v>303</v>
      </c>
    </row>
    <row r="1212" spans="1:30" hidden="1" x14ac:dyDescent="0.25">
      <c r="A1212" t="s">
        <v>691</v>
      </c>
      <c r="B1212" t="s">
        <v>692</v>
      </c>
      <c r="C1212" t="s">
        <v>693</v>
      </c>
      <c r="D1212" t="s">
        <v>192</v>
      </c>
      <c r="E1212" t="s">
        <v>122</v>
      </c>
      <c r="F1212" t="s">
        <v>159</v>
      </c>
      <c r="G1212" t="s">
        <v>160</v>
      </c>
      <c r="H1212" t="s">
        <v>143</v>
      </c>
      <c r="I1212" t="s">
        <v>124</v>
      </c>
      <c r="J1212" t="s">
        <v>125</v>
      </c>
      <c r="K1212" t="s">
        <v>694</v>
      </c>
      <c r="N1212" t="s">
        <v>695</v>
      </c>
      <c r="O1212" t="s">
        <v>696</v>
      </c>
      <c r="P1212" t="s">
        <v>697</v>
      </c>
      <c r="Q1212" t="s">
        <v>193</v>
      </c>
      <c r="R1212" t="s">
        <v>131</v>
      </c>
      <c r="S1212" t="s">
        <v>164</v>
      </c>
      <c r="T1212" t="s">
        <v>165</v>
      </c>
      <c r="U1212" t="s">
        <v>151</v>
      </c>
      <c r="V1212" t="s">
        <v>135</v>
      </c>
      <c r="W1212" t="s">
        <v>136</v>
      </c>
      <c r="X1212" t="s">
        <v>698</v>
      </c>
      <c r="Y1212" s="94">
        <v>1573</v>
      </c>
      <c r="Z1212" s="94">
        <v>15185.64</v>
      </c>
      <c r="AA1212" s="94">
        <v>15641.21</v>
      </c>
      <c r="AB1212" s="94">
        <v>15641.21</v>
      </c>
      <c r="AC1212">
        <f t="shared" si="36"/>
        <v>2000</v>
      </c>
      <c r="AD1212" t="str">
        <f t="shared" si="37"/>
        <v>303</v>
      </c>
    </row>
    <row r="1213" spans="1:30" hidden="1" x14ac:dyDescent="0.25">
      <c r="A1213" t="s">
        <v>691</v>
      </c>
      <c r="B1213" t="s">
        <v>692</v>
      </c>
      <c r="C1213" t="s">
        <v>693</v>
      </c>
      <c r="D1213" t="s">
        <v>198</v>
      </c>
      <c r="E1213" t="s">
        <v>122</v>
      </c>
      <c r="F1213" t="s">
        <v>159</v>
      </c>
      <c r="G1213" t="s">
        <v>160</v>
      </c>
      <c r="H1213" t="s">
        <v>143</v>
      </c>
      <c r="I1213" t="s">
        <v>124</v>
      </c>
      <c r="J1213" t="s">
        <v>125</v>
      </c>
      <c r="K1213" t="s">
        <v>694</v>
      </c>
      <c r="N1213" t="s">
        <v>695</v>
      </c>
      <c r="O1213" t="s">
        <v>696</v>
      </c>
      <c r="P1213" t="s">
        <v>697</v>
      </c>
      <c r="Q1213" t="s">
        <v>199</v>
      </c>
      <c r="R1213" t="s">
        <v>131</v>
      </c>
      <c r="S1213" t="s">
        <v>164</v>
      </c>
      <c r="T1213" t="s">
        <v>165</v>
      </c>
      <c r="U1213" t="s">
        <v>151</v>
      </c>
      <c r="V1213" t="s">
        <v>135</v>
      </c>
      <c r="W1213" t="s">
        <v>136</v>
      </c>
      <c r="X1213" t="s">
        <v>698</v>
      </c>
      <c r="Y1213" s="94">
        <v>14332</v>
      </c>
      <c r="Z1213" s="94">
        <v>14825.71</v>
      </c>
      <c r="AA1213" s="94">
        <v>15270.48</v>
      </c>
      <c r="AB1213" s="94">
        <v>15270.48</v>
      </c>
      <c r="AC1213">
        <f t="shared" si="36"/>
        <v>2000</v>
      </c>
      <c r="AD1213" t="str">
        <f t="shared" si="37"/>
        <v>303</v>
      </c>
    </row>
    <row r="1214" spans="1:30" hidden="1" x14ac:dyDescent="0.25">
      <c r="A1214" t="s">
        <v>691</v>
      </c>
      <c r="B1214" t="s">
        <v>692</v>
      </c>
      <c r="C1214" t="s">
        <v>693</v>
      </c>
      <c r="D1214" t="s">
        <v>200</v>
      </c>
      <c r="E1214" t="s">
        <v>122</v>
      </c>
      <c r="F1214" t="s">
        <v>159</v>
      </c>
      <c r="G1214" t="s">
        <v>160</v>
      </c>
      <c r="H1214" t="s">
        <v>143</v>
      </c>
      <c r="I1214" t="s">
        <v>124</v>
      </c>
      <c r="J1214" t="s">
        <v>125</v>
      </c>
      <c r="K1214" t="s">
        <v>694</v>
      </c>
      <c r="N1214" t="s">
        <v>695</v>
      </c>
      <c r="O1214" t="s">
        <v>696</v>
      </c>
      <c r="P1214" t="s">
        <v>697</v>
      </c>
      <c r="Q1214" t="s">
        <v>201</v>
      </c>
      <c r="R1214" t="s">
        <v>131</v>
      </c>
      <c r="S1214" t="s">
        <v>164</v>
      </c>
      <c r="T1214" t="s">
        <v>165</v>
      </c>
      <c r="U1214" t="s">
        <v>151</v>
      </c>
      <c r="V1214" t="s">
        <v>135</v>
      </c>
      <c r="W1214" t="s">
        <v>136</v>
      </c>
      <c r="X1214" t="s">
        <v>698</v>
      </c>
      <c r="Y1214" s="94">
        <v>3135</v>
      </c>
      <c r="Z1214" s="94">
        <v>4103.34</v>
      </c>
      <c r="AA1214" s="94">
        <v>4226.4399999999996</v>
      </c>
      <c r="AB1214" s="94">
        <v>4226.4399999999996</v>
      </c>
      <c r="AC1214">
        <f t="shared" si="36"/>
        <v>2000</v>
      </c>
      <c r="AD1214" t="str">
        <f t="shared" si="37"/>
        <v>303</v>
      </c>
    </row>
    <row r="1215" spans="1:30" hidden="1" x14ac:dyDescent="0.25">
      <c r="A1215" t="s">
        <v>691</v>
      </c>
      <c r="B1215" t="s">
        <v>692</v>
      </c>
      <c r="C1215" t="s">
        <v>693</v>
      </c>
      <c r="D1215" t="s">
        <v>506</v>
      </c>
      <c r="E1215" t="s">
        <v>122</v>
      </c>
      <c r="F1215" t="s">
        <v>159</v>
      </c>
      <c r="G1215" t="s">
        <v>160</v>
      </c>
      <c r="H1215" t="s">
        <v>143</v>
      </c>
      <c r="I1215" t="s">
        <v>124</v>
      </c>
      <c r="J1215" t="s">
        <v>125</v>
      </c>
      <c r="K1215" t="s">
        <v>694</v>
      </c>
      <c r="N1215" t="s">
        <v>695</v>
      </c>
      <c r="O1215" t="s">
        <v>696</v>
      </c>
      <c r="P1215" t="s">
        <v>697</v>
      </c>
      <c r="Q1215" t="s">
        <v>507</v>
      </c>
      <c r="R1215" t="s">
        <v>131</v>
      </c>
      <c r="S1215" t="s">
        <v>164</v>
      </c>
      <c r="T1215" t="s">
        <v>165</v>
      </c>
      <c r="U1215" t="s">
        <v>151</v>
      </c>
      <c r="V1215" t="s">
        <v>135</v>
      </c>
      <c r="W1215" t="s">
        <v>136</v>
      </c>
      <c r="X1215" t="s">
        <v>698</v>
      </c>
      <c r="Y1215" s="94">
        <v>0</v>
      </c>
      <c r="Z1215" s="94">
        <v>4076.12</v>
      </c>
      <c r="AA1215" s="94">
        <v>4198.3999999999996</v>
      </c>
      <c r="AB1215" s="94">
        <v>4198.3999999999996</v>
      </c>
      <c r="AC1215">
        <f t="shared" si="36"/>
        <v>2000</v>
      </c>
      <c r="AD1215" t="str">
        <f t="shared" si="37"/>
        <v>303</v>
      </c>
    </row>
    <row r="1216" spans="1:30" hidden="1" x14ac:dyDescent="0.25">
      <c r="A1216" t="s">
        <v>691</v>
      </c>
      <c r="B1216" t="s">
        <v>692</v>
      </c>
      <c r="C1216" t="s">
        <v>693</v>
      </c>
      <c r="D1216" t="s">
        <v>699</v>
      </c>
      <c r="E1216" t="s">
        <v>122</v>
      </c>
      <c r="F1216" t="s">
        <v>159</v>
      </c>
      <c r="G1216" t="s">
        <v>160</v>
      </c>
      <c r="H1216" t="s">
        <v>143</v>
      </c>
      <c r="I1216" t="s">
        <v>124</v>
      </c>
      <c r="J1216" t="s">
        <v>125</v>
      </c>
      <c r="K1216" t="s">
        <v>694</v>
      </c>
      <c r="N1216" t="s">
        <v>695</v>
      </c>
      <c r="O1216" t="s">
        <v>696</v>
      </c>
      <c r="P1216" t="s">
        <v>697</v>
      </c>
      <c r="Q1216" t="s">
        <v>700</v>
      </c>
      <c r="R1216" t="s">
        <v>131</v>
      </c>
      <c r="S1216" t="s">
        <v>164</v>
      </c>
      <c r="T1216" t="s">
        <v>165</v>
      </c>
      <c r="U1216" t="s">
        <v>151</v>
      </c>
      <c r="V1216" t="s">
        <v>135</v>
      </c>
      <c r="W1216" t="s">
        <v>136</v>
      </c>
      <c r="X1216" t="s">
        <v>698</v>
      </c>
      <c r="Y1216" s="94">
        <v>0</v>
      </c>
      <c r="Z1216" s="94">
        <v>65.97</v>
      </c>
      <c r="AA1216" s="94">
        <v>0</v>
      </c>
      <c r="AB1216" s="94">
        <v>0</v>
      </c>
      <c r="AC1216">
        <f t="shared" si="36"/>
        <v>2000</v>
      </c>
      <c r="AD1216" t="str">
        <f t="shared" si="37"/>
        <v>303</v>
      </c>
    </row>
    <row r="1217" spans="1:30" hidden="1" x14ac:dyDescent="0.25">
      <c r="A1217" t="s">
        <v>691</v>
      </c>
      <c r="B1217" t="s">
        <v>692</v>
      </c>
      <c r="C1217" t="s">
        <v>693</v>
      </c>
      <c r="D1217" t="s">
        <v>206</v>
      </c>
      <c r="E1217" t="s">
        <v>122</v>
      </c>
      <c r="F1217" t="s">
        <v>159</v>
      </c>
      <c r="G1217" t="s">
        <v>160</v>
      </c>
      <c r="H1217" t="s">
        <v>143</v>
      </c>
      <c r="I1217" t="s">
        <v>124</v>
      </c>
      <c r="J1217" t="s">
        <v>125</v>
      </c>
      <c r="K1217" t="s">
        <v>694</v>
      </c>
      <c r="N1217" t="s">
        <v>695</v>
      </c>
      <c r="O1217" t="s">
        <v>696</v>
      </c>
      <c r="P1217" t="s">
        <v>697</v>
      </c>
      <c r="Q1217" t="s">
        <v>207</v>
      </c>
      <c r="R1217" t="s">
        <v>131</v>
      </c>
      <c r="S1217" t="s">
        <v>164</v>
      </c>
      <c r="T1217" t="s">
        <v>165</v>
      </c>
      <c r="U1217" t="s">
        <v>151</v>
      </c>
      <c r="V1217" t="s">
        <v>135</v>
      </c>
      <c r="W1217" t="s">
        <v>136</v>
      </c>
      <c r="X1217" t="s">
        <v>698</v>
      </c>
      <c r="Y1217" s="94">
        <v>10297</v>
      </c>
      <c r="Z1217" s="94">
        <v>5276.6</v>
      </c>
      <c r="AA1217" s="94">
        <v>5434.9</v>
      </c>
      <c r="AB1217" s="94">
        <v>5434.9</v>
      </c>
      <c r="AC1217">
        <f t="shared" si="36"/>
        <v>2000</v>
      </c>
      <c r="AD1217" t="str">
        <f t="shared" si="37"/>
        <v>303</v>
      </c>
    </row>
    <row r="1218" spans="1:30" hidden="1" x14ac:dyDescent="0.25">
      <c r="A1218" t="s">
        <v>691</v>
      </c>
      <c r="B1218" t="s">
        <v>692</v>
      </c>
      <c r="C1218" t="s">
        <v>693</v>
      </c>
      <c r="D1218" t="s">
        <v>208</v>
      </c>
      <c r="E1218" t="s">
        <v>122</v>
      </c>
      <c r="F1218" t="s">
        <v>159</v>
      </c>
      <c r="G1218" t="s">
        <v>160</v>
      </c>
      <c r="H1218" t="s">
        <v>143</v>
      </c>
      <c r="I1218" t="s">
        <v>124</v>
      </c>
      <c r="J1218" t="s">
        <v>125</v>
      </c>
      <c r="K1218" t="s">
        <v>694</v>
      </c>
      <c r="N1218" t="s">
        <v>695</v>
      </c>
      <c r="O1218" t="s">
        <v>696</v>
      </c>
      <c r="P1218" t="s">
        <v>697</v>
      </c>
      <c r="Q1218" t="s">
        <v>209</v>
      </c>
      <c r="R1218" t="s">
        <v>131</v>
      </c>
      <c r="S1218" t="s">
        <v>164</v>
      </c>
      <c r="T1218" t="s">
        <v>165</v>
      </c>
      <c r="U1218" t="s">
        <v>151</v>
      </c>
      <c r="V1218" t="s">
        <v>135</v>
      </c>
      <c r="W1218" t="s">
        <v>136</v>
      </c>
      <c r="X1218" t="s">
        <v>698</v>
      </c>
      <c r="Y1218" s="94">
        <v>0</v>
      </c>
      <c r="Z1218" s="94">
        <v>102.71</v>
      </c>
      <c r="AA1218" s="94">
        <v>129.32</v>
      </c>
      <c r="AB1218" s="94">
        <v>129.32</v>
      </c>
      <c r="AC1218">
        <f t="shared" si="36"/>
        <v>2000</v>
      </c>
      <c r="AD1218" t="str">
        <f t="shared" si="37"/>
        <v>303</v>
      </c>
    </row>
    <row r="1219" spans="1:30" hidden="1" x14ac:dyDescent="0.25">
      <c r="A1219" t="s">
        <v>691</v>
      </c>
      <c r="B1219" t="s">
        <v>692</v>
      </c>
      <c r="C1219" t="s">
        <v>693</v>
      </c>
      <c r="D1219" t="s">
        <v>448</v>
      </c>
      <c r="E1219" t="s">
        <v>122</v>
      </c>
      <c r="F1219" t="s">
        <v>159</v>
      </c>
      <c r="G1219" t="s">
        <v>160</v>
      </c>
      <c r="H1219" t="s">
        <v>143</v>
      </c>
      <c r="I1219" t="s">
        <v>124</v>
      </c>
      <c r="J1219" t="s">
        <v>125</v>
      </c>
      <c r="K1219" t="s">
        <v>694</v>
      </c>
      <c r="N1219" t="s">
        <v>695</v>
      </c>
      <c r="O1219" t="s">
        <v>696</v>
      </c>
      <c r="P1219" t="s">
        <v>697</v>
      </c>
      <c r="Q1219" t="s">
        <v>306</v>
      </c>
      <c r="R1219" t="s">
        <v>131</v>
      </c>
      <c r="S1219" t="s">
        <v>164</v>
      </c>
      <c r="T1219" t="s">
        <v>165</v>
      </c>
      <c r="U1219" t="s">
        <v>151</v>
      </c>
      <c r="V1219" t="s">
        <v>135</v>
      </c>
      <c r="W1219" t="s">
        <v>136</v>
      </c>
      <c r="X1219" t="s">
        <v>698</v>
      </c>
      <c r="Y1219" s="94">
        <v>0</v>
      </c>
      <c r="Z1219" s="94">
        <v>463.95000000000005</v>
      </c>
      <c r="AA1219" s="94">
        <v>505</v>
      </c>
      <c r="AB1219" s="94">
        <v>505</v>
      </c>
      <c r="AC1219">
        <f t="shared" ref="AC1219:AC1282" si="38">MID(D1219,1,1)*1000</f>
        <v>2000</v>
      </c>
      <c r="AD1219" t="str">
        <f t="shared" ref="AD1219:AD1282" si="39">MID(A1219,6,3)</f>
        <v>303</v>
      </c>
    </row>
    <row r="1220" spans="1:30" hidden="1" x14ac:dyDescent="0.25">
      <c r="A1220" t="s">
        <v>691</v>
      </c>
      <c r="B1220" t="s">
        <v>692</v>
      </c>
      <c r="C1220" t="s">
        <v>693</v>
      </c>
      <c r="D1220" t="s">
        <v>214</v>
      </c>
      <c r="E1220" t="s">
        <v>122</v>
      </c>
      <c r="F1220" t="s">
        <v>159</v>
      </c>
      <c r="G1220" t="s">
        <v>160</v>
      </c>
      <c r="H1220" t="s">
        <v>143</v>
      </c>
      <c r="I1220" t="s">
        <v>124</v>
      </c>
      <c r="J1220" t="s">
        <v>125</v>
      </c>
      <c r="K1220" t="s">
        <v>694</v>
      </c>
      <c r="N1220" t="s">
        <v>695</v>
      </c>
      <c r="O1220" t="s">
        <v>696</v>
      </c>
      <c r="P1220" t="s">
        <v>697</v>
      </c>
      <c r="Q1220" t="s">
        <v>215</v>
      </c>
      <c r="R1220" t="s">
        <v>131</v>
      </c>
      <c r="S1220" t="s">
        <v>164</v>
      </c>
      <c r="T1220" t="s">
        <v>165</v>
      </c>
      <c r="U1220" t="s">
        <v>151</v>
      </c>
      <c r="V1220" t="s">
        <v>135</v>
      </c>
      <c r="W1220" t="s">
        <v>136</v>
      </c>
      <c r="X1220" t="s">
        <v>698</v>
      </c>
      <c r="Y1220" s="94">
        <v>124097</v>
      </c>
      <c r="Z1220" s="94">
        <v>121047</v>
      </c>
      <c r="AA1220" s="94">
        <v>124628.41</v>
      </c>
      <c r="AB1220" s="94">
        <v>124628.41</v>
      </c>
      <c r="AC1220">
        <f t="shared" si="38"/>
        <v>2000</v>
      </c>
      <c r="AD1220" t="str">
        <f t="shared" si="39"/>
        <v>303</v>
      </c>
    </row>
    <row r="1221" spans="1:30" hidden="1" x14ac:dyDescent="0.25">
      <c r="A1221" t="s">
        <v>691</v>
      </c>
      <c r="B1221" t="s">
        <v>692</v>
      </c>
      <c r="C1221" t="s">
        <v>693</v>
      </c>
      <c r="D1221" t="s">
        <v>226</v>
      </c>
      <c r="E1221" t="s">
        <v>122</v>
      </c>
      <c r="F1221" t="s">
        <v>159</v>
      </c>
      <c r="G1221" t="s">
        <v>160</v>
      </c>
      <c r="H1221" t="s">
        <v>143</v>
      </c>
      <c r="I1221" t="s">
        <v>124</v>
      </c>
      <c r="J1221" t="s">
        <v>125</v>
      </c>
      <c r="K1221" t="s">
        <v>694</v>
      </c>
      <c r="N1221" t="s">
        <v>695</v>
      </c>
      <c r="O1221" t="s">
        <v>696</v>
      </c>
      <c r="P1221" t="s">
        <v>697</v>
      </c>
      <c r="Q1221" t="s">
        <v>227</v>
      </c>
      <c r="R1221" t="s">
        <v>131</v>
      </c>
      <c r="S1221" t="s">
        <v>164</v>
      </c>
      <c r="T1221" t="s">
        <v>165</v>
      </c>
      <c r="U1221" t="s">
        <v>151</v>
      </c>
      <c r="V1221" t="s">
        <v>135</v>
      </c>
      <c r="W1221" t="s">
        <v>136</v>
      </c>
      <c r="X1221" t="s">
        <v>698</v>
      </c>
      <c r="Y1221" s="94">
        <v>0</v>
      </c>
      <c r="Z1221" s="94">
        <v>519.98</v>
      </c>
      <c r="AA1221" s="94">
        <v>535.58000000000004</v>
      </c>
      <c r="AB1221" s="94">
        <v>535.58000000000004</v>
      </c>
      <c r="AC1221">
        <f t="shared" si="38"/>
        <v>2000</v>
      </c>
      <c r="AD1221" t="str">
        <f t="shared" si="39"/>
        <v>303</v>
      </c>
    </row>
    <row r="1222" spans="1:30" hidden="1" x14ac:dyDescent="0.25">
      <c r="A1222" t="s">
        <v>691</v>
      </c>
      <c r="B1222" t="s">
        <v>692</v>
      </c>
      <c r="C1222" t="s">
        <v>693</v>
      </c>
      <c r="D1222" t="s">
        <v>232</v>
      </c>
      <c r="E1222" t="s">
        <v>122</v>
      </c>
      <c r="F1222" t="s">
        <v>159</v>
      </c>
      <c r="G1222" t="s">
        <v>160</v>
      </c>
      <c r="H1222" t="s">
        <v>143</v>
      </c>
      <c r="I1222" t="s">
        <v>124</v>
      </c>
      <c r="J1222" t="s">
        <v>125</v>
      </c>
      <c r="K1222" t="s">
        <v>694</v>
      </c>
      <c r="N1222" t="s">
        <v>695</v>
      </c>
      <c r="O1222" t="s">
        <v>696</v>
      </c>
      <c r="P1222" t="s">
        <v>697</v>
      </c>
      <c r="Q1222" t="s">
        <v>233</v>
      </c>
      <c r="R1222" t="s">
        <v>131</v>
      </c>
      <c r="S1222" t="s">
        <v>164</v>
      </c>
      <c r="T1222" t="s">
        <v>165</v>
      </c>
      <c r="U1222" t="s">
        <v>151</v>
      </c>
      <c r="V1222" t="s">
        <v>135</v>
      </c>
      <c r="W1222" t="s">
        <v>136</v>
      </c>
      <c r="X1222" t="s">
        <v>698</v>
      </c>
      <c r="Y1222" s="94">
        <v>2144</v>
      </c>
      <c r="Z1222" s="94">
        <v>1760.83</v>
      </c>
      <c r="AA1222" s="94">
        <v>1813</v>
      </c>
      <c r="AB1222" s="94">
        <v>1813</v>
      </c>
      <c r="AC1222">
        <f t="shared" si="38"/>
        <v>2000</v>
      </c>
      <c r="AD1222" t="str">
        <f t="shared" si="39"/>
        <v>303</v>
      </c>
    </row>
    <row r="1223" spans="1:30" hidden="1" x14ac:dyDescent="0.25">
      <c r="A1223" t="s">
        <v>691</v>
      </c>
      <c r="B1223" t="s">
        <v>692</v>
      </c>
      <c r="C1223" t="s">
        <v>693</v>
      </c>
      <c r="D1223" t="s">
        <v>240</v>
      </c>
      <c r="E1223" t="s">
        <v>122</v>
      </c>
      <c r="F1223" t="s">
        <v>159</v>
      </c>
      <c r="G1223" t="s">
        <v>160</v>
      </c>
      <c r="H1223" t="s">
        <v>143</v>
      </c>
      <c r="I1223" t="s">
        <v>124</v>
      </c>
      <c r="J1223" t="s">
        <v>125</v>
      </c>
      <c r="K1223" t="s">
        <v>694</v>
      </c>
      <c r="N1223" t="s">
        <v>695</v>
      </c>
      <c r="O1223" t="s">
        <v>696</v>
      </c>
      <c r="P1223" t="s">
        <v>697</v>
      </c>
      <c r="Q1223" t="s">
        <v>241</v>
      </c>
      <c r="R1223" t="s">
        <v>131</v>
      </c>
      <c r="S1223" t="s">
        <v>164</v>
      </c>
      <c r="T1223" t="s">
        <v>165</v>
      </c>
      <c r="U1223" t="s">
        <v>151</v>
      </c>
      <c r="V1223" t="s">
        <v>135</v>
      </c>
      <c r="W1223" t="s">
        <v>136</v>
      </c>
      <c r="X1223" t="s">
        <v>698</v>
      </c>
      <c r="Y1223" s="94">
        <v>17047</v>
      </c>
      <c r="Z1223" s="94">
        <v>11628.373333333333</v>
      </c>
      <c r="AA1223" s="94">
        <v>11977.22</v>
      </c>
      <c r="AB1223" s="94">
        <v>11977.22</v>
      </c>
      <c r="AC1223">
        <f t="shared" si="38"/>
        <v>3000</v>
      </c>
      <c r="AD1223" t="str">
        <f t="shared" si="39"/>
        <v>303</v>
      </c>
    </row>
    <row r="1224" spans="1:30" hidden="1" x14ac:dyDescent="0.25">
      <c r="A1224" t="s">
        <v>691</v>
      </c>
      <c r="B1224" t="s">
        <v>692</v>
      </c>
      <c r="C1224" t="s">
        <v>693</v>
      </c>
      <c r="D1224" t="s">
        <v>291</v>
      </c>
      <c r="E1224" t="s">
        <v>122</v>
      </c>
      <c r="F1224" t="s">
        <v>159</v>
      </c>
      <c r="G1224" t="s">
        <v>160</v>
      </c>
      <c r="H1224" t="s">
        <v>143</v>
      </c>
      <c r="I1224" t="s">
        <v>124</v>
      </c>
      <c r="J1224" t="s">
        <v>125</v>
      </c>
      <c r="K1224" t="s">
        <v>694</v>
      </c>
      <c r="N1224" t="s">
        <v>695</v>
      </c>
      <c r="O1224" t="s">
        <v>696</v>
      </c>
      <c r="P1224" t="s">
        <v>697</v>
      </c>
      <c r="Q1224" t="s">
        <v>169</v>
      </c>
      <c r="R1224" t="s">
        <v>131</v>
      </c>
      <c r="S1224" t="s">
        <v>164</v>
      </c>
      <c r="T1224" t="s">
        <v>165</v>
      </c>
      <c r="U1224" t="s">
        <v>151</v>
      </c>
      <c r="V1224" t="s">
        <v>135</v>
      </c>
      <c r="W1224" t="s">
        <v>136</v>
      </c>
      <c r="X1224" t="s">
        <v>698</v>
      </c>
      <c r="Y1224" s="94">
        <v>0</v>
      </c>
      <c r="Z1224" s="94">
        <v>0</v>
      </c>
      <c r="AA1224" s="94">
        <v>0</v>
      </c>
      <c r="AB1224" s="94">
        <v>0</v>
      </c>
      <c r="AC1224">
        <f t="shared" si="38"/>
        <v>3000</v>
      </c>
      <c r="AD1224" t="str">
        <f t="shared" si="39"/>
        <v>303</v>
      </c>
    </row>
    <row r="1225" spans="1:30" hidden="1" x14ac:dyDescent="0.25">
      <c r="A1225" t="s">
        <v>691</v>
      </c>
      <c r="B1225" t="s">
        <v>692</v>
      </c>
      <c r="C1225" t="s">
        <v>693</v>
      </c>
      <c r="D1225" t="s">
        <v>344</v>
      </c>
      <c r="E1225" t="s">
        <v>122</v>
      </c>
      <c r="F1225" t="s">
        <v>159</v>
      </c>
      <c r="G1225" t="s">
        <v>160</v>
      </c>
      <c r="H1225" t="s">
        <v>143</v>
      </c>
      <c r="I1225" t="s">
        <v>124</v>
      </c>
      <c r="J1225" t="s">
        <v>125</v>
      </c>
      <c r="K1225" t="s">
        <v>694</v>
      </c>
      <c r="N1225" t="s">
        <v>695</v>
      </c>
      <c r="O1225" t="s">
        <v>696</v>
      </c>
      <c r="P1225" t="s">
        <v>697</v>
      </c>
      <c r="Q1225" t="s">
        <v>345</v>
      </c>
      <c r="R1225" t="s">
        <v>131</v>
      </c>
      <c r="S1225" t="s">
        <v>164</v>
      </c>
      <c r="T1225" t="s">
        <v>165</v>
      </c>
      <c r="U1225" t="s">
        <v>151</v>
      </c>
      <c r="V1225" t="s">
        <v>135</v>
      </c>
      <c r="W1225" t="s">
        <v>136</v>
      </c>
      <c r="X1225" t="s">
        <v>698</v>
      </c>
      <c r="Y1225" s="94">
        <v>0</v>
      </c>
      <c r="Z1225" s="94">
        <v>0</v>
      </c>
      <c r="AA1225" s="94">
        <v>0</v>
      </c>
      <c r="AB1225" s="94">
        <v>0</v>
      </c>
      <c r="AC1225">
        <f t="shared" si="38"/>
        <v>3000</v>
      </c>
      <c r="AD1225" t="str">
        <f t="shared" si="39"/>
        <v>303</v>
      </c>
    </row>
    <row r="1226" spans="1:30" hidden="1" x14ac:dyDescent="0.25">
      <c r="A1226" t="s">
        <v>691</v>
      </c>
      <c r="B1226" t="s">
        <v>692</v>
      </c>
      <c r="C1226" t="s">
        <v>693</v>
      </c>
      <c r="D1226" t="s">
        <v>256</v>
      </c>
      <c r="E1226" t="s">
        <v>122</v>
      </c>
      <c r="F1226" t="s">
        <v>159</v>
      </c>
      <c r="G1226" t="s">
        <v>160</v>
      </c>
      <c r="H1226" t="s">
        <v>143</v>
      </c>
      <c r="I1226" t="s">
        <v>124</v>
      </c>
      <c r="J1226" t="s">
        <v>125</v>
      </c>
      <c r="K1226" t="s">
        <v>694</v>
      </c>
      <c r="N1226" t="s">
        <v>695</v>
      </c>
      <c r="O1226" t="s">
        <v>696</v>
      </c>
      <c r="P1226" t="s">
        <v>697</v>
      </c>
      <c r="Q1226" t="s">
        <v>257</v>
      </c>
      <c r="R1226" t="s">
        <v>131</v>
      </c>
      <c r="S1226" t="s">
        <v>164</v>
      </c>
      <c r="T1226" t="s">
        <v>165</v>
      </c>
      <c r="U1226" t="s">
        <v>151</v>
      </c>
      <c r="V1226" t="s">
        <v>135</v>
      </c>
      <c r="W1226" t="s">
        <v>136</v>
      </c>
      <c r="X1226" t="s">
        <v>698</v>
      </c>
      <c r="Y1226" s="94">
        <v>227</v>
      </c>
      <c r="Z1226" s="94">
        <v>0</v>
      </c>
      <c r="AA1226" s="94">
        <v>0</v>
      </c>
      <c r="AB1226" s="94">
        <v>0</v>
      </c>
      <c r="AC1226">
        <f t="shared" si="38"/>
        <v>3000</v>
      </c>
      <c r="AD1226" t="str">
        <f t="shared" si="39"/>
        <v>303</v>
      </c>
    </row>
    <row r="1227" spans="1:30" hidden="1" x14ac:dyDescent="0.25">
      <c r="A1227" t="s">
        <v>691</v>
      </c>
      <c r="B1227" t="s">
        <v>692</v>
      </c>
      <c r="C1227" t="s">
        <v>693</v>
      </c>
      <c r="D1227" t="s">
        <v>264</v>
      </c>
      <c r="E1227" t="s">
        <v>122</v>
      </c>
      <c r="F1227" t="s">
        <v>159</v>
      </c>
      <c r="G1227" t="s">
        <v>160</v>
      </c>
      <c r="H1227" t="s">
        <v>143</v>
      </c>
      <c r="I1227" t="s">
        <v>124</v>
      </c>
      <c r="J1227" t="s">
        <v>125</v>
      </c>
      <c r="K1227" t="s">
        <v>694</v>
      </c>
      <c r="N1227" t="s">
        <v>695</v>
      </c>
      <c r="O1227" t="s">
        <v>696</v>
      </c>
      <c r="P1227" t="s">
        <v>697</v>
      </c>
      <c r="Q1227" t="s">
        <v>265</v>
      </c>
      <c r="R1227" t="s">
        <v>131</v>
      </c>
      <c r="S1227" t="s">
        <v>164</v>
      </c>
      <c r="T1227" t="s">
        <v>165</v>
      </c>
      <c r="U1227" t="s">
        <v>151</v>
      </c>
      <c r="V1227" t="s">
        <v>135</v>
      </c>
      <c r="W1227" t="s">
        <v>136</v>
      </c>
      <c r="X1227" t="s">
        <v>698</v>
      </c>
      <c r="Y1227" s="94">
        <v>44290</v>
      </c>
      <c r="Z1227" s="94">
        <v>42873.599999999999</v>
      </c>
      <c r="AA1227" s="94">
        <v>44159.81</v>
      </c>
      <c r="AB1227" s="94">
        <v>44159.81</v>
      </c>
      <c r="AC1227">
        <f t="shared" si="38"/>
        <v>3000</v>
      </c>
      <c r="AD1227" t="str">
        <f t="shared" si="39"/>
        <v>303</v>
      </c>
    </row>
    <row r="1228" spans="1:30" hidden="1" x14ac:dyDescent="0.25">
      <c r="A1228" t="s">
        <v>691</v>
      </c>
      <c r="B1228" t="s">
        <v>692</v>
      </c>
      <c r="C1228" t="s">
        <v>693</v>
      </c>
      <c r="D1228" t="s">
        <v>272</v>
      </c>
      <c r="E1228" t="s">
        <v>122</v>
      </c>
      <c r="F1228" t="s">
        <v>159</v>
      </c>
      <c r="G1228" t="s">
        <v>160</v>
      </c>
      <c r="H1228" t="s">
        <v>143</v>
      </c>
      <c r="I1228" t="s">
        <v>124</v>
      </c>
      <c r="J1228" t="s">
        <v>125</v>
      </c>
      <c r="K1228" t="s">
        <v>694</v>
      </c>
      <c r="N1228" t="s">
        <v>695</v>
      </c>
      <c r="O1228" t="s">
        <v>696</v>
      </c>
      <c r="P1228" t="s">
        <v>697</v>
      </c>
      <c r="Q1228" t="s">
        <v>273</v>
      </c>
      <c r="R1228" t="s">
        <v>131</v>
      </c>
      <c r="S1228" t="s">
        <v>164</v>
      </c>
      <c r="T1228" t="s">
        <v>165</v>
      </c>
      <c r="U1228" t="s">
        <v>151</v>
      </c>
      <c r="V1228" t="s">
        <v>135</v>
      </c>
      <c r="W1228" t="s">
        <v>136</v>
      </c>
      <c r="X1228" t="s">
        <v>698</v>
      </c>
      <c r="Y1228" s="94">
        <v>21804</v>
      </c>
      <c r="Z1228" s="94">
        <v>20126.239999999998</v>
      </c>
      <c r="AA1228" s="94">
        <v>20730.03</v>
      </c>
      <c r="AB1228" s="94">
        <v>20730.03</v>
      </c>
      <c r="AC1228">
        <f t="shared" si="38"/>
        <v>3000</v>
      </c>
      <c r="AD1228" t="str">
        <f t="shared" si="39"/>
        <v>303</v>
      </c>
    </row>
    <row r="1229" spans="1:30" hidden="1" x14ac:dyDescent="0.25">
      <c r="A1229" t="s">
        <v>691</v>
      </c>
      <c r="B1229" t="s">
        <v>692</v>
      </c>
      <c r="C1229" t="s">
        <v>693</v>
      </c>
      <c r="D1229" t="s">
        <v>276</v>
      </c>
      <c r="E1229" t="s">
        <v>122</v>
      </c>
      <c r="F1229" t="s">
        <v>159</v>
      </c>
      <c r="G1229" t="s">
        <v>160</v>
      </c>
      <c r="H1229" t="s">
        <v>143</v>
      </c>
      <c r="I1229" t="s">
        <v>124</v>
      </c>
      <c r="J1229" t="s">
        <v>125</v>
      </c>
      <c r="K1229" t="s">
        <v>694</v>
      </c>
      <c r="N1229" t="s">
        <v>695</v>
      </c>
      <c r="O1229" t="s">
        <v>696</v>
      </c>
      <c r="P1229" t="s">
        <v>697</v>
      </c>
      <c r="Q1229" t="s">
        <v>277</v>
      </c>
      <c r="R1229" t="s">
        <v>131</v>
      </c>
      <c r="S1229" t="s">
        <v>164</v>
      </c>
      <c r="T1229" t="s">
        <v>165</v>
      </c>
      <c r="U1229" t="s">
        <v>151</v>
      </c>
      <c r="V1229" t="s">
        <v>135</v>
      </c>
      <c r="W1229" t="s">
        <v>136</v>
      </c>
      <c r="X1229" t="s">
        <v>698</v>
      </c>
      <c r="Y1229" s="94">
        <v>26590</v>
      </c>
      <c r="Z1229" s="94">
        <v>222082</v>
      </c>
      <c r="AA1229" s="94">
        <v>228744.46</v>
      </c>
      <c r="AB1229" s="94">
        <v>228744.46</v>
      </c>
      <c r="AC1229">
        <f t="shared" si="38"/>
        <v>3000</v>
      </c>
      <c r="AD1229" t="str">
        <f t="shared" si="39"/>
        <v>303</v>
      </c>
    </row>
    <row r="1230" spans="1:30" hidden="1" x14ac:dyDescent="0.25">
      <c r="A1230" t="s">
        <v>691</v>
      </c>
      <c r="B1230" t="s">
        <v>692</v>
      </c>
      <c r="C1230" t="s">
        <v>693</v>
      </c>
      <c r="D1230" t="s">
        <v>172</v>
      </c>
      <c r="E1230" t="s">
        <v>122</v>
      </c>
      <c r="F1230" t="s">
        <v>159</v>
      </c>
      <c r="G1230" t="s">
        <v>160</v>
      </c>
      <c r="H1230" t="s">
        <v>143</v>
      </c>
      <c r="I1230" t="s">
        <v>124</v>
      </c>
      <c r="J1230" t="s">
        <v>125</v>
      </c>
      <c r="K1230" t="s">
        <v>694</v>
      </c>
      <c r="N1230" t="s">
        <v>695</v>
      </c>
      <c r="O1230" t="s">
        <v>696</v>
      </c>
      <c r="P1230" t="s">
        <v>697</v>
      </c>
      <c r="Q1230" t="s">
        <v>173</v>
      </c>
      <c r="R1230" t="s">
        <v>131</v>
      </c>
      <c r="S1230" t="s">
        <v>164</v>
      </c>
      <c r="T1230" t="s">
        <v>165</v>
      </c>
      <c r="U1230" t="s">
        <v>151</v>
      </c>
      <c r="V1230" t="s">
        <v>135</v>
      </c>
      <c r="W1230" t="s">
        <v>136</v>
      </c>
      <c r="X1230" t="s">
        <v>698</v>
      </c>
      <c r="Y1230" s="94">
        <v>2437</v>
      </c>
      <c r="Z1230" s="94">
        <v>5106.666666666667</v>
      </c>
      <c r="AA1230" s="94">
        <v>5259.87</v>
      </c>
      <c r="AB1230" s="94">
        <v>5259.87</v>
      </c>
      <c r="AC1230">
        <f t="shared" si="38"/>
        <v>3000</v>
      </c>
      <c r="AD1230" t="str">
        <f t="shared" si="39"/>
        <v>303</v>
      </c>
    </row>
    <row r="1231" spans="1:30" hidden="1" x14ac:dyDescent="0.25">
      <c r="A1231" t="s">
        <v>691</v>
      </c>
      <c r="B1231" t="s">
        <v>692</v>
      </c>
      <c r="C1231" t="s">
        <v>693</v>
      </c>
      <c r="D1231" t="s">
        <v>174</v>
      </c>
      <c r="E1231" t="s">
        <v>122</v>
      </c>
      <c r="F1231" t="s">
        <v>159</v>
      </c>
      <c r="G1231" t="s">
        <v>160</v>
      </c>
      <c r="H1231" t="s">
        <v>143</v>
      </c>
      <c r="I1231" t="s">
        <v>124</v>
      </c>
      <c r="J1231" t="s">
        <v>125</v>
      </c>
      <c r="K1231" t="s">
        <v>694</v>
      </c>
      <c r="N1231" t="s">
        <v>695</v>
      </c>
      <c r="O1231" t="s">
        <v>696</v>
      </c>
      <c r="P1231" t="s">
        <v>697</v>
      </c>
      <c r="Q1231" t="s">
        <v>175</v>
      </c>
      <c r="R1231" t="s">
        <v>131</v>
      </c>
      <c r="S1231" t="s">
        <v>164</v>
      </c>
      <c r="T1231" t="s">
        <v>165</v>
      </c>
      <c r="U1231" t="s">
        <v>151</v>
      </c>
      <c r="V1231" t="s">
        <v>135</v>
      </c>
      <c r="W1231" t="s">
        <v>136</v>
      </c>
      <c r="X1231" t="s">
        <v>698</v>
      </c>
      <c r="Y1231" s="94">
        <v>763</v>
      </c>
      <c r="Z1231" s="94">
        <v>0</v>
      </c>
      <c r="AA1231" s="94">
        <v>0</v>
      </c>
      <c r="AB1231" s="94">
        <v>0</v>
      </c>
      <c r="AC1231">
        <f t="shared" si="38"/>
        <v>3000</v>
      </c>
      <c r="AD1231" t="str">
        <f t="shared" si="39"/>
        <v>303</v>
      </c>
    </row>
    <row r="1232" spans="1:30" hidden="1" x14ac:dyDescent="0.25">
      <c r="A1232" t="s">
        <v>701</v>
      </c>
      <c r="B1232" t="s">
        <v>702</v>
      </c>
      <c r="C1232" t="s">
        <v>421</v>
      </c>
      <c r="D1232" t="s">
        <v>703</v>
      </c>
      <c r="E1232" t="s">
        <v>122</v>
      </c>
      <c r="F1232" t="s">
        <v>159</v>
      </c>
      <c r="G1232" t="s">
        <v>160</v>
      </c>
      <c r="H1232" t="s">
        <v>143</v>
      </c>
      <c r="I1232" t="s">
        <v>124</v>
      </c>
      <c r="J1232" t="s">
        <v>125</v>
      </c>
      <c r="K1232" t="s">
        <v>704</v>
      </c>
      <c r="N1232" t="s">
        <v>705</v>
      </c>
      <c r="O1232" t="s">
        <v>706</v>
      </c>
      <c r="P1232" t="s">
        <v>426</v>
      </c>
      <c r="Q1232" t="s">
        <v>707</v>
      </c>
      <c r="R1232" t="s">
        <v>131</v>
      </c>
      <c r="S1232" t="s">
        <v>164</v>
      </c>
      <c r="T1232" t="s">
        <v>165</v>
      </c>
      <c r="U1232" t="s">
        <v>151</v>
      </c>
      <c r="V1232" t="s">
        <v>135</v>
      </c>
      <c r="W1232" t="s">
        <v>136</v>
      </c>
      <c r="X1232" t="s">
        <v>708</v>
      </c>
      <c r="Y1232" s="94">
        <v>657124346.39999998</v>
      </c>
      <c r="Z1232" s="94">
        <v>657124346.39999998</v>
      </c>
      <c r="AA1232" s="94">
        <v>682095071.5632</v>
      </c>
      <c r="AB1232" s="94">
        <v>682095071.55999994</v>
      </c>
      <c r="AC1232">
        <f t="shared" si="38"/>
        <v>4000</v>
      </c>
      <c r="AD1232" t="str">
        <f t="shared" si="39"/>
        <v>322</v>
      </c>
    </row>
    <row r="1233" spans="1:30" hidden="1" x14ac:dyDescent="0.25">
      <c r="A1233" s="97" t="s">
        <v>691</v>
      </c>
      <c r="B1233" s="97" t="s">
        <v>692</v>
      </c>
      <c r="C1233" s="97" t="s">
        <v>693</v>
      </c>
      <c r="D1233" s="97">
        <v>14403</v>
      </c>
      <c r="E1233" s="97" t="s">
        <v>122</v>
      </c>
      <c r="F1233" s="98">
        <v>15</v>
      </c>
      <c r="G1233" s="98" t="s">
        <v>142</v>
      </c>
      <c r="H1233" s="97">
        <v>19</v>
      </c>
      <c r="I1233" s="97" t="s">
        <v>124</v>
      </c>
      <c r="J1233" s="97" t="s">
        <v>125</v>
      </c>
      <c r="K1233" s="97" t="s">
        <v>694</v>
      </c>
      <c r="L1233" s="97"/>
      <c r="M1233" s="97"/>
      <c r="N1233" s="97" t="s">
        <v>695</v>
      </c>
      <c r="O1233" s="97" t="s">
        <v>696</v>
      </c>
      <c r="P1233" s="97" t="s">
        <v>697</v>
      </c>
      <c r="Q1233" s="97" t="s">
        <v>466</v>
      </c>
      <c r="R1233" s="97" t="s">
        <v>131</v>
      </c>
      <c r="S1233" s="97" t="s">
        <v>149</v>
      </c>
      <c r="T1233" s="97" t="s">
        <v>150</v>
      </c>
      <c r="U1233" s="97" t="s">
        <v>134</v>
      </c>
      <c r="V1233" s="97" t="s">
        <v>135</v>
      </c>
      <c r="W1233" s="97" t="s">
        <v>136</v>
      </c>
      <c r="X1233" s="97" t="s">
        <v>698</v>
      </c>
      <c r="Y1233" s="99">
        <v>0</v>
      </c>
      <c r="Z1233" s="99">
        <v>237175.33999999997</v>
      </c>
      <c r="AA1233" s="99">
        <v>237175.33999999997</v>
      </c>
      <c r="AB1233" s="99">
        <v>237175.34</v>
      </c>
      <c r="AC1233">
        <f t="shared" si="38"/>
        <v>1000</v>
      </c>
      <c r="AD1233" t="str">
        <f t="shared" si="39"/>
        <v>303</v>
      </c>
    </row>
    <row r="1234" spans="1:30" hidden="1" x14ac:dyDescent="0.25">
      <c r="A1234" s="97" t="s">
        <v>709</v>
      </c>
      <c r="B1234" s="97" t="s">
        <v>641</v>
      </c>
      <c r="C1234" s="97" t="s">
        <v>710</v>
      </c>
      <c r="D1234" s="97" t="s">
        <v>141</v>
      </c>
      <c r="E1234" s="97" t="s">
        <v>122</v>
      </c>
      <c r="F1234" s="98">
        <v>15</v>
      </c>
      <c r="G1234" s="98" t="s">
        <v>142</v>
      </c>
      <c r="H1234" s="97" t="s">
        <v>143</v>
      </c>
      <c r="I1234" s="97" t="s">
        <v>124</v>
      </c>
      <c r="J1234" s="97" t="s">
        <v>125</v>
      </c>
      <c r="K1234" s="97" t="s">
        <v>711</v>
      </c>
      <c r="L1234" s="97"/>
      <c r="M1234" s="97"/>
      <c r="N1234" s="97" t="s">
        <v>712</v>
      </c>
      <c r="O1234" s="97" t="s">
        <v>644</v>
      </c>
      <c r="P1234" s="97" t="s">
        <v>713</v>
      </c>
      <c r="Q1234" s="97" t="s">
        <v>148</v>
      </c>
      <c r="R1234" s="97" t="s">
        <v>131</v>
      </c>
      <c r="S1234" s="97" t="s">
        <v>149</v>
      </c>
      <c r="T1234" s="97" t="s">
        <v>150</v>
      </c>
      <c r="U1234" s="97" t="s">
        <v>151</v>
      </c>
      <c r="V1234" s="97" t="s">
        <v>135</v>
      </c>
      <c r="W1234" s="97" t="s">
        <v>136</v>
      </c>
      <c r="X1234" s="97"/>
      <c r="Y1234" s="99"/>
      <c r="Z1234" s="99"/>
      <c r="AA1234" s="99">
        <v>1701360</v>
      </c>
      <c r="AB1234" s="99">
        <v>1701360</v>
      </c>
      <c r="AC1234">
        <f t="shared" si="38"/>
        <v>1000</v>
      </c>
      <c r="AD1234" t="str">
        <f t="shared" si="39"/>
        <v>303</v>
      </c>
    </row>
    <row r="1235" spans="1:30" hidden="1" x14ac:dyDescent="0.25">
      <c r="A1235" s="97" t="s">
        <v>709</v>
      </c>
      <c r="B1235" s="97" t="s">
        <v>641</v>
      </c>
      <c r="C1235" s="97" t="s">
        <v>710</v>
      </c>
      <c r="D1235" s="97">
        <v>13201</v>
      </c>
      <c r="E1235" s="97" t="s">
        <v>122</v>
      </c>
      <c r="F1235" s="98">
        <v>15</v>
      </c>
      <c r="G1235" s="98" t="s">
        <v>142</v>
      </c>
      <c r="H1235" s="97">
        <v>19</v>
      </c>
      <c r="I1235" s="97" t="s">
        <v>124</v>
      </c>
      <c r="J1235" s="97" t="s">
        <v>125</v>
      </c>
      <c r="K1235" s="97" t="s">
        <v>711</v>
      </c>
      <c r="L1235" s="97"/>
      <c r="M1235" s="97"/>
      <c r="N1235" s="97" t="s">
        <v>712</v>
      </c>
      <c r="O1235" s="97" t="s">
        <v>644</v>
      </c>
      <c r="P1235" s="97" t="s">
        <v>713</v>
      </c>
      <c r="Q1235" s="97" t="s">
        <v>152</v>
      </c>
      <c r="R1235" s="97" t="s">
        <v>131</v>
      </c>
      <c r="S1235" s="97" t="s">
        <v>149</v>
      </c>
      <c r="T1235" s="97" t="s">
        <v>150</v>
      </c>
      <c r="U1235" s="97" t="s">
        <v>134</v>
      </c>
      <c r="V1235" s="97" t="s">
        <v>135</v>
      </c>
      <c r="W1235" s="97" t="s">
        <v>136</v>
      </c>
      <c r="X1235" s="97"/>
      <c r="Y1235" s="99"/>
      <c r="Z1235" s="99"/>
      <c r="AA1235" s="99">
        <v>70890</v>
      </c>
      <c r="AB1235" s="99">
        <v>70890</v>
      </c>
      <c r="AC1235">
        <f t="shared" si="38"/>
        <v>1000</v>
      </c>
      <c r="AD1235" t="str">
        <f t="shared" si="39"/>
        <v>303</v>
      </c>
    </row>
    <row r="1236" spans="1:30" hidden="1" x14ac:dyDescent="0.25">
      <c r="A1236" s="97" t="s">
        <v>709</v>
      </c>
      <c r="B1236" s="97" t="s">
        <v>641</v>
      </c>
      <c r="C1236" s="97" t="s">
        <v>710</v>
      </c>
      <c r="D1236" s="97">
        <v>13203</v>
      </c>
      <c r="E1236" s="97" t="s">
        <v>122</v>
      </c>
      <c r="F1236" s="98">
        <v>15</v>
      </c>
      <c r="G1236" s="98" t="s">
        <v>142</v>
      </c>
      <c r="H1236" s="97">
        <v>19</v>
      </c>
      <c r="I1236" s="97" t="s">
        <v>124</v>
      </c>
      <c r="J1236" s="97" t="s">
        <v>125</v>
      </c>
      <c r="K1236" s="97" t="s">
        <v>711</v>
      </c>
      <c r="L1236" s="97"/>
      <c r="M1236" s="97"/>
      <c r="N1236" s="97" t="s">
        <v>712</v>
      </c>
      <c r="O1236" s="97" t="s">
        <v>644</v>
      </c>
      <c r="P1236" s="97" t="s">
        <v>713</v>
      </c>
      <c r="Q1236" s="97" t="s">
        <v>153</v>
      </c>
      <c r="R1236" s="97" t="s">
        <v>131</v>
      </c>
      <c r="S1236" s="97" t="s">
        <v>149</v>
      </c>
      <c r="T1236" s="97" t="s">
        <v>150</v>
      </c>
      <c r="U1236" s="97" t="s">
        <v>134</v>
      </c>
      <c r="V1236" s="97" t="s">
        <v>135</v>
      </c>
      <c r="W1236" s="97" t="s">
        <v>136</v>
      </c>
      <c r="X1236" s="97"/>
      <c r="Y1236" s="99"/>
      <c r="Z1236" s="99"/>
      <c r="AA1236" s="99">
        <v>283560</v>
      </c>
      <c r="AB1236" s="99">
        <v>283560</v>
      </c>
      <c r="AC1236">
        <f t="shared" si="38"/>
        <v>1000</v>
      </c>
      <c r="AD1236" t="str">
        <f t="shared" si="39"/>
        <v>303</v>
      </c>
    </row>
    <row r="1237" spans="1:30" hidden="1" x14ac:dyDescent="0.25">
      <c r="A1237" s="97" t="s">
        <v>709</v>
      </c>
      <c r="B1237" s="97" t="s">
        <v>641</v>
      </c>
      <c r="C1237" s="97" t="s">
        <v>710</v>
      </c>
      <c r="D1237" s="97">
        <v>14101</v>
      </c>
      <c r="E1237" s="97" t="s">
        <v>122</v>
      </c>
      <c r="F1237" s="98">
        <v>15</v>
      </c>
      <c r="G1237" s="98" t="s">
        <v>142</v>
      </c>
      <c r="H1237" s="97">
        <v>19</v>
      </c>
      <c r="I1237" s="97" t="s">
        <v>124</v>
      </c>
      <c r="J1237" s="97" t="s">
        <v>125</v>
      </c>
      <c r="K1237" s="97" t="s">
        <v>711</v>
      </c>
      <c r="L1237" s="97"/>
      <c r="M1237" s="97"/>
      <c r="N1237" s="97" t="s">
        <v>712</v>
      </c>
      <c r="O1237" s="97" t="s">
        <v>644</v>
      </c>
      <c r="P1237" s="97" t="s">
        <v>713</v>
      </c>
      <c r="Q1237" s="97" t="s">
        <v>154</v>
      </c>
      <c r="R1237" s="97" t="s">
        <v>131</v>
      </c>
      <c r="S1237" s="97" t="s">
        <v>149</v>
      </c>
      <c r="T1237" s="97" t="s">
        <v>150</v>
      </c>
      <c r="U1237" s="97" t="s">
        <v>134</v>
      </c>
      <c r="V1237" s="97" t="s">
        <v>135</v>
      </c>
      <c r="W1237" s="97" t="s">
        <v>136</v>
      </c>
      <c r="X1237" s="97"/>
      <c r="Y1237" s="99"/>
      <c r="Z1237" s="99"/>
      <c r="AA1237" s="99">
        <v>93574.8</v>
      </c>
      <c r="AB1237" s="99">
        <v>93574.8</v>
      </c>
      <c r="AC1237">
        <f t="shared" si="38"/>
        <v>1000</v>
      </c>
      <c r="AD1237" t="str">
        <f t="shared" si="39"/>
        <v>303</v>
      </c>
    </row>
    <row r="1238" spans="1:30" hidden="1" x14ac:dyDescent="0.25">
      <c r="A1238" s="97" t="s">
        <v>709</v>
      </c>
      <c r="B1238" s="97" t="s">
        <v>641</v>
      </c>
      <c r="C1238" s="97" t="s">
        <v>710</v>
      </c>
      <c r="D1238" s="97">
        <v>14103</v>
      </c>
      <c r="E1238" s="97" t="s">
        <v>122</v>
      </c>
      <c r="F1238" s="98">
        <v>15</v>
      </c>
      <c r="G1238" s="98" t="s">
        <v>142</v>
      </c>
      <c r="H1238" s="97">
        <v>19</v>
      </c>
      <c r="I1238" s="97" t="s">
        <v>124</v>
      </c>
      <c r="J1238" s="97" t="s">
        <v>125</v>
      </c>
      <c r="K1238" s="97" t="s">
        <v>711</v>
      </c>
      <c r="L1238" s="97"/>
      <c r="M1238" s="97"/>
      <c r="N1238" s="97" t="s">
        <v>712</v>
      </c>
      <c r="O1238" s="97" t="s">
        <v>644</v>
      </c>
      <c r="P1238" s="97" t="s">
        <v>713</v>
      </c>
      <c r="Q1238" s="97" t="s">
        <v>155</v>
      </c>
      <c r="R1238" s="97" t="s">
        <v>131</v>
      </c>
      <c r="S1238" s="97" t="s">
        <v>149</v>
      </c>
      <c r="T1238" s="97" t="s">
        <v>150</v>
      </c>
      <c r="U1238" s="97" t="s">
        <v>134</v>
      </c>
      <c r="V1238" s="97" t="s">
        <v>135</v>
      </c>
      <c r="W1238" s="97" t="s">
        <v>136</v>
      </c>
      <c r="X1238" s="97"/>
      <c r="Y1238" s="99"/>
      <c r="Z1238" s="99"/>
      <c r="AA1238" s="99">
        <v>38280.6</v>
      </c>
      <c r="AB1238" s="99">
        <v>38280.6</v>
      </c>
      <c r="AC1238">
        <f t="shared" si="38"/>
        <v>1000</v>
      </c>
      <c r="AD1238" t="str">
        <f t="shared" si="39"/>
        <v>303</v>
      </c>
    </row>
    <row r="1239" spans="1:30" hidden="1" x14ac:dyDescent="0.25">
      <c r="A1239" s="97" t="s">
        <v>709</v>
      </c>
      <c r="B1239" s="97" t="s">
        <v>641</v>
      </c>
      <c r="C1239" s="97" t="s">
        <v>710</v>
      </c>
      <c r="D1239" s="97">
        <v>14201</v>
      </c>
      <c r="E1239" s="97" t="s">
        <v>122</v>
      </c>
      <c r="F1239" s="98">
        <v>15</v>
      </c>
      <c r="G1239" s="98" t="s">
        <v>142</v>
      </c>
      <c r="H1239" s="97">
        <v>19</v>
      </c>
      <c r="I1239" s="97" t="s">
        <v>124</v>
      </c>
      <c r="J1239" s="97" t="s">
        <v>125</v>
      </c>
      <c r="K1239" s="97" t="s">
        <v>711</v>
      </c>
      <c r="L1239" s="97"/>
      <c r="M1239" s="97"/>
      <c r="N1239" s="97" t="s">
        <v>712</v>
      </c>
      <c r="O1239" s="97" t="s">
        <v>644</v>
      </c>
      <c r="P1239" s="97" t="s">
        <v>713</v>
      </c>
      <c r="Q1239" s="97" t="s">
        <v>156</v>
      </c>
      <c r="R1239" s="97" t="s">
        <v>131</v>
      </c>
      <c r="S1239" s="97" t="s">
        <v>149</v>
      </c>
      <c r="T1239" s="97" t="s">
        <v>150</v>
      </c>
      <c r="U1239" s="97" t="s">
        <v>134</v>
      </c>
      <c r="V1239" s="97" t="s">
        <v>135</v>
      </c>
      <c r="W1239" s="97" t="s">
        <v>136</v>
      </c>
      <c r="X1239" s="97"/>
      <c r="Y1239" s="99"/>
      <c r="Z1239" s="99"/>
      <c r="AA1239" s="99">
        <v>85068</v>
      </c>
      <c r="AB1239" s="99">
        <v>85068</v>
      </c>
      <c r="AC1239">
        <f t="shared" si="38"/>
        <v>1000</v>
      </c>
      <c r="AD1239" t="str">
        <f t="shared" si="39"/>
        <v>303</v>
      </c>
    </row>
    <row r="1240" spans="1:30" hidden="1" x14ac:dyDescent="0.25">
      <c r="A1240" t="s">
        <v>709</v>
      </c>
      <c r="B1240" t="s">
        <v>641</v>
      </c>
      <c r="C1240" t="s">
        <v>710</v>
      </c>
      <c r="D1240" t="s">
        <v>186</v>
      </c>
      <c r="E1240" t="s">
        <v>122</v>
      </c>
      <c r="F1240" t="s">
        <v>159</v>
      </c>
      <c r="G1240" t="s">
        <v>160</v>
      </c>
      <c r="H1240" t="s">
        <v>143</v>
      </c>
      <c r="I1240" t="s">
        <v>124</v>
      </c>
      <c r="J1240" t="s">
        <v>125</v>
      </c>
      <c r="K1240" t="s">
        <v>711</v>
      </c>
      <c r="N1240" t="s">
        <v>712</v>
      </c>
      <c r="O1240" t="s">
        <v>644</v>
      </c>
      <c r="P1240" t="s">
        <v>713</v>
      </c>
      <c r="Q1240" t="s">
        <v>188</v>
      </c>
      <c r="R1240" t="s">
        <v>131</v>
      </c>
      <c r="S1240" t="s">
        <v>164</v>
      </c>
      <c r="T1240" t="s">
        <v>165</v>
      </c>
      <c r="U1240" t="s">
        <v>151</v>
      </c>
      <c r="V1240" t="s">
        <v>135</v>
      </c>
      <c r="W1240" t="s">
        <v>136</v>
      </c>
      <c r="X1240" t="s">
        <v>714</v>
      </c>
      <c r="Y1240" s="94">
        <v>17724</v>
      </c>
      <c r="Z1240" s="94">
        <v>17721.37</v>
      </c>
      <c r="AA1240" s="94">
        <v>18252.939999999999</v>
      </c>
      <c r="AB1240" s="94">
        <v>18252.939999999999</v>
      </c>
      <c r="AC1240">
        <f t="shared" si="38"/>
        <v>2000</v>
      </c>
      <c r="AD1240" t="str">
        <f t="shared" si="39"/>
        <v>303</v>
      </c>
    </row>
    <row r="1241" spans="1:30" hidden="1" x14ac:dyDescent="0.25">
      <c r="A1241" t="s">
        <v>709</v>
      </c>
      <c r="B1241" t="s">
        <v>641</v>
      </c>
      <c r="C1241" t="s">
        <v>710</v>
      </c>
      <c r="D1241" t="s">
        <v>192</v>
      </c>
      <c r="E1241" t="s">
        <v>122</v>
      </c>
      <c r="F1241" t="s">
        <v>159</v>
      </c>
      <c r="G1241" t="s">
        <v>160</v>
      </c>
      <c r="H1241" t="s">
        <v>143</v>
      </c>
      <c r="I1241" t="s">
        <v>124</v>
      </c>
      <c r="J1241" t="s">
        <v>125</v>
      </c>
      <c r="K1241" t="s">
        <v>711</v>
      </c>
      <c r="N1241" t="s">
        <v>712</v>
      </c>
      <c r="O1241" t="s">
        <v>644</v>
      </c>
      <c r="P1241" t="s">
        <v>713</v>
      </c>
      <c r="Q1241" t="s">
        <v>193</v>
      </c>
      <c r="R1241" t="s">
        <v>131</v>
      </c>
      <c r="S1241" t="s">
        <v>164</v>
      </c>
      <c r="T1241" t="s">
        <v>165</v>
      </c>
      <c r="U1241" t="s">
        <v>151</v>
      </c>
      <c r="V1241" t="s">
        <v>135</v>
      </c>
      <c r="W1241" t="s">
        <v>136</v>
      </c>
      <c r="X1241" t="s">
        <v>714</v>
      </c>
      <c r="Y1241" s="94">
        <v>4207</v>
      </c>
      <c r="Z1241" s="94">
        <v>10929.76</v>
      </c>
      <c r="AA1241" s="94">
        <v>11257.61</v>
      </c>
      <c r="AB1241" s="94">
        <v>11257.61</v>
      </c>
      <c r="AC1241">
        <f t="shared" si="38"/>
        <v>2000</v>
      </c>
      <c r="AD1241" t="str">
        <f t="shared" si="39"/>
        <v>303</v>
      </c>
    </row>
    <row r="1242" spans="1:30" hidden="1" x14ac:dyDescent="0.25">
      <c r="A1242" t="s">
        <v>709</v>
      </c>
      <c r="B1242" t="s">
        <v>641</v>
      </c>
      <c r="C1242" t="s">
        <v>710</v>
      </c>
      <c r="D1242" t="s">
        <v>196</v>
      </c>
      <c r="E1242" t="s">
        <v>122</v>
      </c>
      <c r="F1242" t="s">
        <v>159</v>
      </c>
      <c r="G1242" t="s">
        <v>160</v>
      </c>
      <c r="H1242" t="s">
        <v>143</v>
      </c>
      <c r="I1242" t="s">
        <v>124</v>
      </c>
      <c r="J1242" t="s">
        <v>125</v>
      </c>
      <c r="K1242" t="s">
        <v>711</v>
      </c>
      <c r="N1242" t="s">
        <v>712</v>
      </c>
      <c r="O1242" t="s">
        <v>644</v>
      </c>
      <c r="P1242" t="s">
        <v>713</v>
      </c>
      <c r="Q1242" t="s">
        <v>197</v>
      </c>
      <c r="R1242" t="s">
        <v>131</v>
      </c>
      <c r="S1242" t="s">
        <v>164</v>
      </c>
      <c r="T1242" t="s">
        <v>165</v>
      </c>
      <c r="U1242" t="s">
        <v>151</v>
      </c>
      <c r="V1242" t="s">
        <v>135</v>
      </c>
      <c r="W1242" t="s">
        <v>136</v>
      </c>
      <c r="X1242" t="s">
        <v>714</v>
      </c>
      <c r="Y1242" s="94">
        <v>6908</v>
      </c>
      <c r="Z1242" s="94">
        <v>0</v>
      </c>
      <c r="AA1242" s="94">
        <v>0</v>
      </c>
      <c r="AB1242" s="94">
        <v>0</v>
      </c>
      <c r="AC1242">
        <f t="shared" si="38"/>
        <v>2000</v>
      </c>
      <c r="AD1242" t="str">
        <f t="shared" si="39"/>
        <v>303</v>
      </c>
    </row>
    <row r="1243" spans="1:30" hidden="1" x14ac:dyDescent="0.25">
      <c r="A1243" t="s">
        <v>709</v>
      </c>
      <c r="B1243" t="s">
        <v>641</v>
      </c>
      <c r="C1243" t="s">
        <v>710</v>
      </c>
      <c r="D1243" t="s">
        <v>198</v>
      </c>
      <c r="E1243" t="s">
        <v>122</v>
      </c>
      <c r="F1243" t="s">
        <v>159</v>
      </c>
      <c r="G1243" t="s">
        <v>160</v>
      </c>
      <c r="H1243" t="s">
        <v>143</v>
      </c>
      <c r="I1243" t="s">
        <v>124</v>
      </c>
      <c r="J1243" t="s">
        <v>125</v>
      </c>
      <c r="K1243" t="s">
        <v>711</v>
      </c>
      <c r="N1243" t="s">
        <v>712</v>
      </c>
      <c r="O1243" t="s">
        <v>644</v>
      </c>
      <c r="P1243" t="s">
        <v>713</v>
      </c>
      <c r="Q1243" t="s">
        <v>199</v>
      </c>
      <c r="R1243" t="s">
        <v>131</v>
      </c>
      <c r="S1243" t="s">
        <v>164</v>
      </c>
      <c r="T1243" t="s">
        <v>165</v>
      </c>
      <c r="U1243" t="s">
        <v>151</v>
      </c>
      <c r="V1243" t="s">
        <v>135</v>
      </c>
      <c r="W1243" t="s">
        <v>136</v>
      </c>
      <c r="X1243" t="s">
        <v>714</v>
      </c>
      <c r="Y1243" s="94">
        <v>1814</v>
      </c>
      <c r="Z1243" s="94">
        <v>1773.68</v>
      </c>
      <c r="AA1243" s="94">
        <v>1827</v>
      </c>
      <c r="AB1243" s="94">
        <v>1827</v>
      </c>
      <c r="AC1243">
        <f t="shared" si="38"/>
        <v>2000</v>
      </c>
      <c r="AD1243" t="str">
        <f t="shared" si="39"/>
        <v>303</v>
      </c>
    </row>
    <row r="1244" spans="1:30" hidden="1" x14ac:dyDescent="0.25">
      <c r="A1244" s="97" t="s">
        <v>709</v>
      </c>
      <c r="B1244" s="97" t="s">
        <v>641</v>
      </c>
      <c r="C1244" s="97" t="s">
        <v>710</v>
      </c>
      <c r="D1244" s="97">
        <v>14301</v>
      </c>
      <c r="E1244" s="97" t="s">
        <v>122</v>
      </c>
      <c r="F1244" s="98">
        <v>15</v>
      </c>
      <c r="G1244" s="98" t="s">
        <v>142</v>
      </c>
      <c r="H1244" s="97">
        <v>19</v>
      </c>
      <c r="I1244" s="97" t="s">
        <v>124</v>
      </c>
      <c r="J1244" s="97" t="s">
        <v>125</v>
      </c>
      <c r="K1244" s="97" t="s">
        <v>711</v>
      </c>
      <c r="L1244" s="97"/>
      <c r="M1244" s="97"/>
      <c r="N1244" s="97" t="s">
        <v>712</v>
      </c>
      <c r="O1244" s="97" t="s">
        <v>644</v>
      </c>
      <c r="P1244" s="97" t="s">
        <v>713</v>
      </c>
      <c r="Q1244" s="97" t="s">
        <v>178</v>
      </c>
      <c r="R1244" s="97" t="s">
        <v>131</v>
      </c>
      <c r="S1244" s="97" t="s">
        <v>149</v>
      </c>
      <c r="T1244" s="97" t="s">
        <v>150</v>
      </c>
      <c r="U1244" s="97" t="s">
        <v>134</v>
      </c>
      <c r="V1244" s="97" t="s">
        <v>135</v>
      </c>
      <c r="W1244" s="97" t="s">
        <v>136</v>
      </c>
      <c r="X1244" s="97"/>
      <c r="Y1244" s="99"/>
      <c r="Z1244" s="99"/>
      <c r="AA1244" s="99">
        <v>102081.59999999999</v>
      </c>
      <c r="AB1244" s="99">
        <v>102081.60000000001</v>
      </c>
      <c r="AC1244">
        <f t="shared" si="38"/>
        <v>1000</v>
      </c>
      <c r="AD1244" t="str">
        <f t="shared" si="39"/>
        <v>303</v>
      </c>
    </row>
    <row r="1245" spans="1:30" hidden="1" x14ac:dyDescent="0.25">
      <c r="A1245" s="97" t="s">
        <v>715</v>
      </c>
      <c r="B1245" s="97" t="s">
        <v>379</v>
      </c>
      <c r="C1245" s="97" t="s">
        <v>140</v>
      </c>
      <c r="D1245" s="97" t="s">
        <v>141</v>
      </c>
      <c r="E1245" s="97" t="s">
        <v>122</v>
      </c>
      <c r="F1245" s="98">
        <v>15</v>
      </c>
      <c r="G1245" s="98" t="s">
        <v>142</v>
      </c>
      <c r="H1245" s="97" t="s">
        <v>143</v>
      </c>
      <c r="I1245" s="97" t="s">
        <v>124</v>
      </c>
      <c r="J1245" s="97" t="s">
        <v>125</v>
      </c>
      <c r="K1245" s="97" t="s">
        <v>716</v>
      </c>
      <c r="L1245" s="97"/>
      <c r="M1245" s="97"/>
      <c r="N1245" s="97" t="s">
        <v>717</v>
      </c>
      <c r="O1245" s="97" t="s">
        <v>382</v>
      </c>
      <c r="P1245" s="97" t="s">
        <v>147</v>
      </c>
      <c r="Q1245" s="97" t="s">
        <v>148</v>
      </c>
      <c r="R1245" s="97" t="s">
        <v>131</v>
      </c>
      <c r="S1245" s="97" t="s">
        <v>149</v>
      </c>
      <c r="T1245" s="97" t="s">
        <v>150</v>
      </c>
      <c r="U1245" s="97" t="s">
        <v>151</v>
      </c>
      <c r="V1245" s="97" t="s">
        <v>135</v>
      </c>
      <c r="W1245" s="97" t="s">
        <v>136</v>
      </c>
      <c r="X1245" s="97"/>
      <c r="Y1245" s="99"/>
      <c r="Z1245" s="99"/>
      <c r="AA1245" s="99">
        <v>3875808</v>
      </c>
      <c r="AB1245" s="99">
        <v>3875808</v>
      </c>
      <c r="AC1245">
        <f t="shared" si="38"/>
        <v>1000</v>
      </c>
      <c r="AD1245" t="str">
        <f t="shared" si="39"/>
        <v>303</v>
      </c>
    </row>
    <row r="1246" spans="1:30" hidden="1" x14ac:dyDescent="0.25">
      <c r="A1246" s="97" t="s">
        <v>715</v>
      </c>
      <c r="B1246" s="97" t="s">
        <v>379</v>
      </c>
      <c r="C1246" s="97" t="s">
        <v>140</v>
      </c>
      <c r="D1246" s="97">
        <v>13201</v>
      </c>
      <c r="E1246" s="97" t="s">
        <v>122</v>
      </c>
      <c r="F1246" s="98">
        <v>15</v>
      </c>
      <c r="G1246" s="98" t="s">
        <v>142</v>
      </c>
      <c r="H1246" s="97">
        <v>19</v>
      </c>
      <c r="I1246" s="97" t="s">
        <v>124</v>
      </c>
      <c r="J1246" s="97" t="s">
        <v>125</v>
      </c>
      <c r="K1246" s="97" t="s">
        <v>716</v>
      </c>
      <c r="L1246" s="97"/>
      <c r="M1246" s="97"/>
      <c r="N1246" s="97" t="s">
        <v>717</v>
      </c>
      <c r="O1246" s="97" t="s">
        <v>382</v>
      </c>
      <c r="P1246" s="97" t="s">
        <v>147</v>
      </c>
      <c r="Q1246" s="97" t="s">
        <v>152</v>
      </c>
      <c r="R1246" s="97" t="s">
        <v>131</v>
      </c>
      <c r="S1246" s="97" t="s">
        <v>149</v>
      </c>
      <c r="T1246" s="97" t="s">
        <v>150</v>
      </c>
      <c r="U1246" s="97" t="s">
        <v>134</v>
      </c>
      <c r="V1246" s="97" t="s">
        <v>135</v>
      </c>
      <c r="W1246" s="97" t="s">
        <v>136</v>
      </c>
      <c r="X1246" s="97"/>
      <c r="Y1246" s="99"/>
      <c r="Z1246" s="99"/>
      <c r="AA1246" s="99">
        <v>161492</v>
      </c>
      <c r="AB1246" s="99">
        <v>161492</v>
      </c>
      <c r="AC1246">
        <f t="shared" si="38"/>
        <v>1000</v>
      </c>
      <c r="AD1246" t="str">
        <f t="shared" si="39"/>
        <v>303</v>
      </c>
    </row>
    <row r="1247" spans="1:30" hidden="1" x14ac:dyDescent="0.25">
      <c r="A1247" s="97" t="s">
        <v>715</v>
      </c>
      <c r="B1247" s="97" t="s">
        <v>379</v>
      </c>
      <c r="C1247" s="97" t="s">
        <v>140</v>
      </c>
      <c r="D1247" s="97">
        <v>13203</v>
      </c>
      <c r="E1247" s="97" t="s">
        <v>122</v>
      </c>
      <c r="F1247" s="98">
        <v>15</v>
      </c>
      <c r="G1247" s="98" t="s">
        <v>142</v>
      </c>
      <c r="H1247" s="97">
        <v>19</v>
      </c>
      <c r="I1247" s="97" t="s">
        <v>124</v>
      </c>
      <c r="J1247" s="97" t="s">
        <v>125</v>
      </c>
      <c r="K1247" s="97" t="s">
        <v>716</v>
      </c>
      <c r="L1247" s="97"/>
      <c r="M1247" s="97"/>
      <c r="N1247" s="97" t="s">
        <v>717</v>
      </c>
      <c r="O1247" s="97" t="s">
        <v>382</v>
      </c>
      <c r="P1247" s="97" t="s">
        <v>147</v>
      </c>
      <c r="Q1247" s="97" t="s">
        <v>153</v>
      </c>
      <c r="R1247" s="97" t="s">
        <v>131</v>
      </c>
      <c r="S1247" s="97" t="s">
        <v>149</v>
      </c>
      <c r="T1247" s="97" t="s">
        <v>150</v>
      </c>
      <c r="U1247" s="97" t="s">
        <v>134</v>
      </c>
      <c r="V1247" s="97" t="s">
        <v>135</v>
      </c>
      <c r="W1247" s="97" t="s">
        <v>136</v>
      </c>
      <c r="X1247" s="97"/>
      <c r="Y1247" s="99"/>
      <c r="Z1247" s="99"/>
      <c r="AA1247" s="99">
        <v>645968</v>
      </c>
      <c r="AB1247" s="99">
        <v>645968</v>
      </c>
      <c r="AC1247">
        <f t="shared" si="38"/>
        <v>1000</v>
      </c>
      <c r="AD1247" t="str">
        <f t="shared" si="39"/>
        <v>303</v>
      </c>
    </row>
    <row r="1248" spans="1:30" hidden="1" x14ac:dyDescent="0.25">
      <c r="A1248" s="97" t="s">
        <v>715</v>
      </c>
      <c r="B1248" s="97" t="s">
        <v>379</v>
      </c>
      <c r="C1248" s="97" t="s">
        <v>140</v>
      </c>
      <c r="D1248" s="97">
        <v>14101</v>
      </c>
      <c r="E1248" s="97" t="s">
        <v>122</v>
      </c>
      <c r="F1248" s="98">
        <v>15</v>
      </c>
      <c r="G1248" s="98" t="s">
        <v>142</v>
      </c>
      <c r="H1248" s="97">
        <v>19</v>
      </c>
      <c r="I1248" s="97" t="s">
        <v>124</v>
      </c>
      <c r="J1248" s="97" t="s">
        <v>125</v>
      </c>
      <c r="K1248" s="97" t="s">
        <v>716</v>
      </c>
      <c r="L1248" s="97"/>
      <c r="M1248" s="97"/>
      <c r="N1248" s="97" t="s">
        <v>717</v>
      </c>
      <c r="O1248" s="97" t="s">
        <v>382</v>
      </c>
      <c r="P1248" s="97" t="s">
        <v>147</v>
      </c>
      <c r="Q1248" s="97" t="s">
        <v>154</v>
      </c>
      <c r="R1248" s="97" t="s">
        <v>131</v>
      </c>
      <c r="S1248" s="97" t="s">
        <v>149</v>
      </c>
      <c r="T1248" s="97" t="s">
        <v>150</v>
      </c>
      <c r="U1248" s="97" t="s">
        <v>134</v>
      </c>
      <c r="V1248" s="97" t="s">
        <v>135</v>
      </c>
      <c r="W1248" s="97" t="s">
        <v>136</v>
      </c>
      <c r="X1248" s="97"/>
      <c r="Y1248" s="99"/>
      <c r="Z1248" s="99"/>
      <c r="AA1248" s="99">
        <v>213169.44</v>
      </c>
      <c r="AB1248" s="99">
        <v>213169.44</v>
      </c>
      <c r="AC1248">
        <f t="shared" si="38"/>
        <v>1000</v>
      </c>
      <c r="AD1248" t="str">
        <f t="shared" si="39"/>
        <v>303</v>
      </c>
    </row>
    <row r="1249" spans="1:30" hidden="1" x14ac:dyDescent="0.25">
      <c r="A1249" s="97" t="s">
        <v>715</v>
      </c>
      <c r="B1249" s="97" t="s">
        <v>379</v>
      </c>
      <c r="C1249" s="97" t="s">
        <v>140</v>
      </c>
      <c r="D1249" s="97">
        <v>14103</v>
      </c>
      <c r="E1249" s="97" t="s">
        <v>122</v>
      </c>
      <c r="F1249" s="98">
        <v>15</v>
      </c>
      <c r="G1249" s="98" t="s">
        <v>142</v>
      </c>
      <c r="H1249" s="97">
        <v>19</v>
      </c>
      <c r="I1249" s="97" t="s">
        <v>124</v>
      </c>
      <c r="J1249" s="97" t="s">
        <v>125</v>
      </c>
      <c r="K1249" s="97" t="s">
        <v>716</v>
      </c>
      <c r="L1249" s="97"/>
      <c r="M1249" s="97"/>
      <c r="N1249" s="97" t="s">
        <v>717</v>
      </c>
      <c r="O1249" s="97" t="s">
        <v>382</v>
      </c>
      <c r="P1249" s="97" t="s">
        <v>147</v>
      </c>
      <c r="Q1249" s="97" t="s">
        <v>155</v>
      </c>
      <c r="R1249" s="97" t="s">
        <v>131</v>
      </c>
      <c r="S1249" s="97" t="s">
        <v>149</v>
      </c>
      <c r="T1249" s="97" t="s">
        <v>150</v>
      </c>
      <c r="U1249" s="97" t="s">
        <v>134</v>
      </c>
      <c r="V1249" s="97" t="s">
        <v>135</v>
      </c>
      <c r="W1249" s="97" t="s">
        <v>136</v>
      </c>
      <c r="X1249" s="97"/>
      <c r="Y1249" s="99"/>
      <c r="Z1249" s="99"/>
      <c r="AA1249" s="99">
        <v>87205.68</v>
      </c>
      <c r="AB1249" s="99">
        <v>87205.68</v>
      </c>
      <c r="AC1249">
        <f t="shared" si="38"/>
        <v>1000</v>
      </c>
      <c r="AD1249" t="str">
        <f t="shared" si="39"/>
        <v>303</v>
      </c>
    </row>
    <row r="1250" spans="1:30" hidden="1" x14ac:dyDescent="0.25">
      <c r="A1250" s="97" t="s">
        <v>715</v>
      </c>
      <c r="B1250" s="97" t="s">
        <v>379</v>
      </c>
      <c r="C1250" s="97" t="s">
        <v>140</v>
      </c>
      <c r="D1250" s="97">
        <v>14201</v>
      </c>
      <c r="E1250" s="97" t="s">
        <v>122</v>
      </c>
      <c r="F1250" s="98">
        <v>15</v>
      </c>
      <c r="G1250" s="98" t="s">
        <v>142</v>
      </c>
      <c r="H1250" s="97">
        <v>19</v>
      </c>
      <c r="I1250" s="97" t="s">
        <v>124</v>
      </c>
      <c r="J1250" s="97" t="s">
        <v>125</v>
      </c>
      <c r="K1250" s="97" t="s">
        <v>716</v>
      </c>
      <c r="L1250" s="97"/>
      <c r="M1250" s="97"/>
      <c r="N1250" s="97" t="s">
        <v>717</v>
      </c>
      <c r="O1250" s="97" t="s">
        <v>382</v>
      </c>
      <c r="P1250" s="97" t="s">
        <v>147</v>
      </c>
      <c r="Q1250" s="97" t="s">
        <v>156</v>
      </c>
      <c r="R1250" s="97" t="s">
        <v>131</v>
      </c>
      <c r="S1250" s="97" t="s">
        <v>149</v>
      </c>
      <c r="T1250" s="97" t="s">
        <v>150</v>
      </c>
      <c r="U1250" s="97" t="s">
        <v>134</v>
      </c>
      <c r="V1250" s="97" t="s">
        <v>135</v>
      </c>
      <c r="W1250" s="97" t="s">
        <v>136</v>
      </c>
      <c r="X1250" s="97"/>
      <c r="Y1250" s="99"/>
      <c r="Z1250" s="99"/>
      <c r="AA1250" s="99">
        <v>193790.40000000002</v>
      </c>
      <c r="AB1250" s="99">
        <v>193790.4</v>
      </c>
      <c r="AC1250">
        <f t="shared" si="38"/>
        <v>1000</v>
      </c>
      <c r="AD1250" t="str">
        <f t="shared" si="39"/>
        <v>303</v>
      </c>
    </row>
    <row r="1251" spans="1:30" hidden="1" x14ac:dyDescent="0.25">
      <c r="A1251" t="s">
        <v>715</v>
      </c>
      <c r="B1251" t="s">
        <v>379</v>
      </c>
      <c r="C1251" t="s">
        <v>157</v>
      </c>
      <c r="D1251" t="s">
        <v>186</v>
      </c>
      <c r="E1251" t="s">
        <v>122</v>
      </c>
      <c r="F1251" t="s">
        <v>159</v>
      </c>
      <c r="G1251" t="s">
        <v>160</v>
      </c>
      <c r="H1251" t="s">
        <v>143</v>
      </c>
      <c r="I1251" t="s">
        <v>124</v>
      </c>
      <c r="J1251" t="s">
        <v>125</v>
      </c>
      <c r="K1251" t="s">
        <v>718</v>
      </c>
      <c r="N1251" t="s">
        <v>717</v>
      </c>
      <c r="O1251" t="s">
        <v>382</v>
      </c>
      <c r="P1251" t="s">
        <v>162</v>
      </c>
      <c r="Q1251" t="s">
        <v>188</v>
      </c>
      <c r="R1251" t="s">
        <v>131</v>
      </c>
      <c r="S1251" t="s">
        <v>164</v>
      </c>
      <c r="T1251" t="s">
        <v>165</v>
      </c>
      <c r="U1251" t="s">
        <v>151</v>
      </c>
      <c r="V1251" t="s">
        <v>135</v>
      </c>
      <c r="W1251" t="s">
        <v>136</v>
      </c>
      <c r="X1251" t="s">
        <v>719</v>
      </c>
      <c r="Y1251" s="94">
        <v>6661</v>
      </c>
      <c r="Z1251" s="94">
        <v>5258.47</v>
      </c>
      <c r="AA1251" s="94">
        <v>5416.2</v>
      </c>
      <c r="AB1251" s="94">
        <v>5416.2</v>
      </c>
      <c r="AC1251">
        <f t="shared" si="38"/>
        <v>2000</v>
      </c>
      <c r="AD1251" t="str">
        <f t="shared" si="39"/>
        <v>303</v>
      </c>
    </row>
    <row r="1252" spans="1:30" hidden="1" x14ac:dyDescent="0.25">
      <c r="A1252" t="s">
        <v>715</v>
      </c>
      <c r="B1252" t="s">
        <v>379</v>
      </c>
      <c r="C1252" t="s">
        <v>157</v>
      </c>
      <c r="D1252" t="s">
        <v>192</v>
      </c>
      <c r="E1252" t="s">
        <v>122</v>
      </c>
      <c r="F1252" t="s">
        <v>159</v>
      </c>
      <c r="G1252" t="s">
        <v>160</v>
      </c>
      <c r="H1252" t="s">
        <v>143</v>
      </c>
      <c r="I1252" t="s">
        <v>124</v>
      </c>
      <c r="J1252" t="s">
        <v>125</v>
      </c>
      <c r="K1252" t="s">
        <v>718</v>
      </c>
      <c r="N1252" t="s">
        <v>717</v>
      </c>
      <c r="O1252" t="s">
        <v>382</v>
      </c>
      <c r="P1252" t="s">
        <v>162</v>
      </c>
      <c r="Q1252" t="s">
        <v>193</v>
      </c>
      <c r="R1252" t="s">
        <v>131</v>
      </c>
      <c r="S1252" t="s">
        <v>164</v>
      </c>
      <c r="T1252" t="s">
        <v>165</v>
      </c>
      <c r="U1252" t="s">
        <v>151</v>
      </c>
      <c r="V1252" t="s">
        <v>135</v>
      </c>
      <c r="W1252" t="s">
        <v>136</v>
      </c>
      <c r="X1252" t="s">
        <v>719</v>
      </c>
      <c r="Y1252" s="94">
        <v>0</v>
      </c>
      <c r="Z1252" s="94">
        <v>19565.11</v>
      </c>
      <c r="AA1252" s="94">
        <v>22672.92</v>
      </c>
      <c r="AB1252" s="94">
        <v>22672.92</v>
      </c>
      <c r="AC1252">
        <f t="shared" si="38"/>
        <v>2000</v>
      </c>
      <c r="AD1252" t="str">
        <f t="shared" si="39"/>
        <v>303</v>
      </c>
    </row>
    <row r="1253" spans="1:30" hidden="1" x14ac:dyDescent="0.25">
      <c r="A1253" t="s">
        <v>715</v>
      </c>
      <c r="B1253" t="s">
        <v>379</v>
      </c>
      <c r="C1253" t="s">
        <v>157</v>
      </c>
      <c r="D1253" t="s">
        <v>198</v>
      </c>
      <c r="E1253" t="s">
        <v>122</v>
      </c>
      <c r="F1253" t="s">
        <v>159</v>
      </c>
      <c r="G1253" t="s">
        <v>160</v>
      </c>
      <c r="H1253" t="s">
        <v>143</v>
      </c>
      <c r="I1253" t="s">
        <v>124</v>
      </c>
      <c r="J1253" t="s">
        <v>125</v>
      </c>
      <c r="K1253" t="s">
        <v>718</v>
      </c>
      <c r="N1253" t="s">
        <v>717</v>
      </c>
      <c r="O1253" t="s">
        <v>382</v>
      </c>
      <c r="P1253" t="s">
        <v>162</v>
      </c>
      <c r="Q1253" t="s">
        <v>199</v>
      </c>
      <c r="R1253" t="s">
        <v>131</v>
      </c>
      <c r="S1253" t="s">
        <v>164</v>
      </c>
      <c r="T1253" t="s">
        <v>165</v>
      </c>
      <c r="U1253" t="s">
        <v>151</v>
      </c>
      <c r="V1253" t="s">
        <v>135</v>
      </c>
      <c r="W1253" t="s">
        <v>136</v>
      </c>
      <c r="X1253" t="s">
        <v>719</v>
      </c>
      <c r="Y1253" s="94">
        <v>2857</v>
      </c>
      <c r="Z1253" s="94">
        <v>2600</v>
      </c>
      <c r="AA1253" s="94">
        <v>3253.68</v>
      </c>
      <c r="AB1253" s="94">
        <v>3253.68</v>
      </c>
      <c r="AC1253">
        <f t="shared" si="38"/>
        <v>2000</v>
      </c>
      <c r="AD1253" t="str">
        <f t="shared" si="39"/>
        <v>303</v>
      </c>
    </row>
    <row r="1254" spans="1:30" hidden="1" x14ac:dyDescent="0.25">
      <c r="A1254" t="s">
        <v>715</v>
      </c>
      <c r="B1254" t="s">
        <v>379</v>
      </c>
      <c r="C1254" t="s">
        <v>157</v>
      </c>
      <c r="D1254" t="s">
        <v>200</v>
      </c>
      <c r="E1254" t="s">
        <v>122</v>
      </c>
      <c r="F1254" t="s">
        <v>159</v>
      </c>
      <c r="G1254" t="s">
        <v>160</v>
      </c>
      <c r="H1254" t="s">
        <v>143</v>
      </c>
      <c r="I1254" t="s">
        <v>124</v>
      </c>
      <c r="J1254" t="s">
        <v>125</v>
      </c>
      <c r="K1254" t="s">
        <v>718</v>
      </c>
      <c r="N1254" t="s">
        <v>717</v>
      </c>
      <c r="O1254" t="s">
        <v>382</v>
      </c>
      <c r="P1254" t="s">
        <v>162</v>
      </c>
      <c r="Q1254" t="s">
        <v>201</v>
      </c>
      <c r="R1254" t="s">
        <v>131</v>
      </c>
      <c r="S1254" t="s">
        <v>164</v>
      </c>
      <c r="T1254" t="s">
        <v>165</v>
      </c>
      <c r="U1254" t="s">
        <v>151</v>
      </c>
      <c r="V1254" t="s">
        <v>135</v>
      </c>
      <c r="W1254" t="s">
        <v>136</v>
      </c>
      <c r="X1254" t="s">
        <v>719</v>
      </c>
      <c r="Y1254" s="94">
        <v>25000</v>
      </c>
      <c r="Z1254" s="94">
        <v>27628.1</v>
      </c>
      <c r="AA1254" s="94">
        <v>28456.92</v>
      </c>
      <c r="AB1254" s="94">
        <v>28456.92</v>
      </c>
      <c r="AC1254">
        <f t="shared" si="38"/>
        <v>2000</v>
      </c>
      <c r="AD1254" t="str">
        <f t="shared" si="39"/>
        <v>303</v>
      </c>
    </row>
    <row r="1255" spans="1:30" hidden="1" x14ac:dyDescent="0.25">
      <c r="A1255" t="s">
        <v>715</v>
      </c>
      <c r="B1255" t="s">
        <v>379</v>
      </c>
      <c r="C1255" t="s">
        <v>157</v>
      </c>
      <c r="D1255" t="s">
        <v>214</v>
      </c>
      <c r="E1255" t="s">
        <v>122</v>
      </c>
      <c r="F1255" t="s">
        <v>159</v>
      </c>
      <c r="G1255" t="s">
        <v>160</v>
      </c>
      <c r="H1255" t="s">
        <v>143</v>
      </c>
      <c r="I1255" t="s">
        <v>124</v>
      </c>
      <c r="J1255" t="s">
        <v>125</v>
      </c>
      <c r="K1255" t="s">
        <v>718</v>
      </c>
      <c r="N1255" t="s">
        <v>717</v>
      </c>
      <c r="O1255" t="s">
        <v>382</v>
      </c>
      <c r="P1255" t="s">
        <v>162</v>
      </c>
      <c r="Q1255" t="s">
        <v>215</v>
      </c>
      <c r="R1255" t="s">
        <v>131</v>
      </c>
      <c r="S1255" t="s">
        <v>164</v>
      </c>
      <c r="T1255" t="s">
        <v>165</v>
      </c>
      <c r="U1255" t="s">
        <v>151</v>
      </c>
      <c r="V1255" t="s">
        <v>135</v>
      </c>
      <c r="W1255" t="s">
        <v>136</v>
      </c>
      <c r="X1255" t="s">
        <v>719</v>
      </c>
      <c r="Y1255" s="94">
        <v>100231</v>
      </c>
      <c r="Z1255" s="94">
        <v>90847.13</v>
      </c>
      <c r="AA1255" s="94">
        <v>93572.52</v>
      </c>
      <c r="AB1255" s="94">
        <v>93572.52</v>
      </c>
      <c r="AC1255">
        <f t="shared" si="38"/>
        <v>2000</v>
      </c>
      <c r="AD1255" t="str">
        <f t="shared" si="39"/>
        <v>303</v>
      </c>
    </row>
    <row r="1256" spans="1:30" hidden="1" x14ac:dyDescent="0.25">
      <c r="A1256" t="s">
        <v>715</v>
      </c>
      <c r="B1256" t="s">
        <v>379</v>
      </c>
      <c r="C1256" t="s">
        <v>157</v>
      </c>
      <c r="D1256" t="s">
        <v>226</v>
      </c>
      <c r="E1256" t="s">
        <v>122</v>
      </c>
      <c r="F1256" t="s">
        <v>159</v>
      </c>
      <c r="G1256" t="s">
        <v>160</v>
      </c>
      <c r="H1256" t="s">
        <v>143</v>
      </c>
      <c r="I1256" t="s">
        <v>124</v>
      </c>
      <c r="J1256" t="s">
        <v>125</v>
      </c>
      <c r="K1256" t="s">
        <v>718</v>
      </c>
      <c r="N1256" t="s">
        <v>717</v>
      </c>
      <c r="O1256" t="s">
        <v>382</v>
      </c>
      <c r="P1256" t="s">
        <v>162</v>
      </c>
      <c r="Q1256" t="s">
        <v>227</v>
      </c>
      <c r="R1256" t="s">
        <v>131</v>
      </c>
      <c r="S1256" t="s">
        <v>164</v>
      </c>
      <c r="T1256" t="s">
        <v>165</v>
      </c>
      <c r="U1256" t="s">
        <v>151</v>
      </c>
      <c r="V1256" t="s">
        <v>135</v>
      </c>
      <c r="W1256" t="s">
        <v>136</v>
      </c>
      <c r="X1256" t="s">
        <v>719</v>
      </c>
      <c r="Y1256" s="94">
        <v>0</v>
      </c>
      <c r="Z1256" s="94">
        <v>2612.37</v>
      </c>
      <c r="AA1256" s="94">
        <v>2691.14</v>
      </c>
      <c r="AB1256" s="94">
        <v>2691.14</v>
      </c>
      <c r="AC1256">
        <f t="shared" si="38"/>
        <v>2000</v>
      </c>
      <c r="AD1256" t="str">
        <f t="shared" si="39"/>
        <v>303</v>
      </c>
    </row>
    <row r="1257" spans="1:30" hidden="1" x14ac:dyDescent="0.25">
      <c r="A1257" t="s">
        <v>715</v>
      </c>
      <c r="B1257" t="s">
        <v>379</v>
      </c>
      <c r="C1257" t="s">
        <v>157</v>
      </c>
      <c r="D1257" t="s">
        <v>291</v>
      </c>
      <c r="E1257" t="s">
        <v>122</v>
      </c>
      <c r="F1257" t="s">
        <v>159</v>
      </c>
      <c r="G1257" t="s">
        <v>160</v>
      </c>
      <c r="H1257" t="s">
        <v>143</v>
      </c>
      <c r="I1257" t="s">
        <v>124</v>
      </c>
      <c r="J1257" t="s">
        <v>125</v>
      </c>
      <c r="K1257" t="s">
        <v>718</v>
      </c>
      <c r="N1257" t="s">
        <v>717</v>
      </c>
      <c r="O1257" t="s">
        <v>382</v>
      </c>
      <c r="P1257" t="s">
        <v>162</v>
      </c>
      <c r="Q1257" t="s">
        <v>169</v>
      </c>
      <c r="R1257" t="s">
        <v>131</v>
      </c>
      <c r="S1257" t="s">
        <v>164</v>
      </c>
      <c r="T1257" t="s">
        <v>165</v>
      </c>
      <c r="U1257" t="s">
        <v>151</v>
      </c>
      <c r="V1257" t="s">
        <v>135</v>
      </c>
      <c r="W1257" t="s">
        <v>136</v>
      </c>
      <c r="X1257" t="s">
        <v>719</v>
      </c>
      <c r="Y1257" s="94">
        <v>1279</v>
      </c>
      <c r="Z1257" s="94">
        <v>0</v>
      </c>
      <c r="AA1257" s="94">
        <v>0</v>
      </c>
      <c r="AB1257" s="94">
        <v>0</v>
      </c>
      <c r="AC1257">
        <f t="shared" si="38"/>
        <v>3000</v>
      </c>
      <c r="AD1257" t="str">
        <f t="shared" si="39"/>
        <v>303</v>
      </c>
    </row>
    <row r="1258" spans="1:30" hidden="1" x14ac:dyDescent="0.25">
      <c r="A1258" t="s">
        <v>715</v>
      </c>
      <c r="B1258" t="s">
        <v>379</v>
      </c>
      <c r="C1258" t="s">
        <v>157</v>
      </c>
      <c r="D1258" t="s">
        <v>256</v>
      </c>
      <c r="E1258" t="s">
        <v>122</v>
      </c>
      <c r="F1258" t="s">
        <v>159</v>
      </c>
      <c r="G1258" t="s">
        <v>160</v>
      </c>
      <c r="H1258" t="s">
        <v>143</v>
      </c>
      <c r="I1258" t="s">
        <v>124</v>
      </c>
      <c r="J1258" t="s">
        <v>125</v>
      </c>
      <c r="K1258" t="s">
        <v>718</v>
      </c>
      <c r="N1258" t="s">
        <v>717</v>
      </c>
      <c r="O1258" t="s">
        <v>382</v>
      </c>
      <c r="P1258" t="s">
        <v>162</v>
      </c>
      <c r="Q1258" t="s">
        <v>257</v>
      </c>
      <c r="R1258" t="s">
        <v>131</v>
      </c>
      <c r="S1258" t="s">
        <v>164</v>
      </c>
      <c r="T1258" t="s">
        <v>165</v>
      </c>
      <c r="U1258" t="s">
        <v>151</v>
      </c>
      <c r="V1258" t="s">
        <v>135</v>
      </c>
      <c r="W1258" t="s">
        <v>136</v>
      </c>
      <c r="X1258" t="s">
        <v>719</v>
      </c>
      <c r="Y1258" s="94">
        <v>0</v>
      </c>
      <c r="Z1258" s="94">
        <v>2598.4</v>
      </c>
      <c r="AA1258" s="94">
        <v>0</v>
      </c>
      <c r="AB1258" s="94">
        <v>0</v>
      </c>
      <c r="AC1258">
        <f t="shared" si="38"/>
        <v>3000</v>
      </c>
      <c r="AD1258" t="str">
        <f t="shared" si="39"/>
        <v>303</v>
      </c>
    </row>
    <row r="1259" spans="1:30" hidden="1" x14ac:dyDescent="0.25">
      <c r="A1259" t="s">
        <v>715</v>
      </c>
      <c r="B1259" t="s">
        <v>379</v>
      </c>
      <c r="C1259" t="s">
        <v>157</v>
      </c>
      <c r="D1259" t="s">
        <v>272</v>
      </c>
      <c r="E1259" t="s">
        <v>122</v>
      </c>
      <c r="F1259" t="s">
        <v>159</v>
      </c>
      <c r="G1259" t="s">
        <v>160</v>
      </c>
      <c r="H1259" t="s">
        <v>143</v>
      </c>
      <c r="I1259" t="s">
        <v>124</v>
      </c>
      <c r="J1259" t="s">
        <v>125</v>
      </c>
      <c r="K1259" t="s">
        <v>718</v>
      </c>
      <c r="N1259" t="s">
        <v>717</v>
      </c>
      <c r="O1259" t="s">
        <v>382</v>
      </c>
      <c r="P1259" t="s">
        <v>162</v>
      </c>
      <c r="Q1259" t="s">
        <v>273</v>
      </c>
      <c r="R1259" t="s">
        <v>131</v>
      </c>
      <c r="S1259" t="s">
        <v>164</v>
      </c>
      <c r="T1259" t="s">
        <v>165</v>
      </c>
      <c r="U1259" t="s">
        <v>151</v>
      </c>
      <c r="V1259" t="s">
        <v>135</v>
      </c>
      <c r="W1259" t="s">
        <v>136</v>
      </c>
      <c r="X1259" t="s">
        <v>719</v>
      </c>
      <c r="Y1259" s="94">
        <v>39421</v>
      </c>
      <c r="Z1259" s="94">
        <v>17847.466666666667</v>
      </c>
      <c r="AA1259" s="94">
        <v>20903.759999999998</v>
      </c>
      <c r="AB1259" s="94">
        <v>20903.759999999998</v>
      </c>
      <c r="AC1259">
        <f t="shared" si="38"/>
        <v>3000</v>
      </c>
      <c r="AD1259" t="str">
        <f t="shared" si="39"/>
        <v>303</v>
      </c>
    </row>
    <row r="1260" spans="1:30" hidden="1" x14ac:dyDescent="0.25">
      <c r="A1260" t="s">
        <v>715</v>
      </c>
      <c r="B1260" t="s">
        <v>379</v>
      </c>
      <c r="C1260" t="s">
        <v>157</v>
      </c>
      <c r="D1260" t="s">
        <v>276</v>
      </c>
      <c r="E1260" t="s">
        <v>122</v>
      </c>
      <c r="F1260" t="s">
        <v>159</v>
      </c>
      <c r="G1260" t="s">
        <v>160</v>
      </c>
      <c r="H1260" t="s">
        <v>143</v>
      </c>
      <c r="I1260" t="s">
        <v>124</v>
      </c>
      <c r="J1260" t="s">
        <v>125</v>
      </c>
      <c r="K1260" t="s">
        <v>718</v>
      </c>
      <c r="N1260" t="s">
        <v>717</v>
      </c>
      <c r="O1260" t="s">
        <v>382</v>
      </c>
      <c r="P1260" t="s">
        <v>162</v>
      </c>
      <c r="Q1260" t="s">
        <v>277</v>
      </c>
      <c r="R1260" t="s">
        <v>131</v>
      </c>
      <c r="S1260" t="s">
        <v>164</v>
      </c>
      <c r="T1260" t="s">
        <v>165</v>
      </c>
      <c r="U1260" t="s">
        <v>151</v>
      </c>
      <c r="V1260" t="s">
        <v>135</v>
      </c>
      <c r="W1260" t="s">
        <v>136</v>
      </c>
      <c r="X1260" t="s">
        <v>719</v>
      </c>
      <c r="Y1260" s="94">
        <v>15000</v>
      </c>
      <c r="Z1260" s="94">
        <v>5568</v>
      </c>
      <c r="AA1260" s="94">
        <v>5735.04</v>
      </c>
      <c r="AB1260" s="94">
        <v>5735.04</v>
      </c>
      <c r="AC1260">
        <f t="shared" si="38"/>
        <v>3000</v>
      </c>
      <c r="AD1260" t="str">
        <f t="shared" si="39"/>
        <v>303</v>
      </c>
    </row>
    <row r="1261" spans="1:30" hidden="1" x14ac:dyDescent="0.25">
      <c r="A1261" t="s">
        <v>715</v>
      </c>
      <c r="B1261" t="s">
        <v>379</v>
      </c>
      <c r="C1261" t="s">
        <v>157</v>
      </c>
      <c r="D1261" t="s">
        <v>172</v>
      </c>
      <c r="E1261" t="s">
        <v>122</v>
      </c>
      <c r="F1261" t="s">
        <v>159</v>
      </c>
      <c r="G1261" t="s">
        <v>160</v>
      </c>
      <c r="H1261" t="s">
        <v>143</v>
      </c>
      <c r="I1261" t="s">
        <v>124</v>
      </c>
      <c r="J1261" t="s">
        <v>125</v>
      </c>
      <c r="K1261" t="s">
        <v>718</v>
      </c>
      <c r="N1261" t="s">
        <v>717</v>
      </c>
      <c r="O1261" t="s">
        <v>382</v>
      </c>
      <c r="P1261" t="s">
        <v>162</v>
      </c>
      <c r="Q1261" t="s">
        <v>173</v>
      </c>
      <c r="R1261" t="s">
        <v>131</v>
      </c>
      <c r="S1261" t="s">
        <v>164</v>
      </c>
      <c r="T1261" t="s">
        <v>165</v>
      </c>
      <c r="U1261" t="s">
        <v>151</v>
      </c>
      <c r="V1261" t="s">
        <v>135</v>
      </c>
      <c r="W1261" t="s">
        <v>136</v>
      </c>
      <c r="X1261" t="s">
        <v>719</v>
      </c>
      <c r="Y1261" s="94">
        <v>14891</v>
      </c>
      <c r="Z1261" s="94">
        <v>0</v>
      </c>
      <c r="AA1261" s="94">
        <v>0</v>
      </c>
      <c r="AB1261" s="94">
        <v>0</v>
      </c>
      <c r="AC1261">
        <f t="shared" si="38"/>
        <v>3000</v>
      </c>
      <c r="AD1261" t="str">
        <f t="shared" si="39"/>
        <v>303</v>
      </c>
    </row>
    <row r="1262" spans="1:30" hidden="1" x14ac:dyDescent="0.25">
      <c r="A1262" t="s">
        <v>715</v>
      </c>
      <c r="B1262" t="s">
        <v>379</v>
      </c>
      <c r="C1262" t="s">
        <v>157</v>
      </c>
      <c r="D1262" t="s">
        <v>174</v>
      </c>
      <c r="E1262" t="s">
        <v>122</v>
      </c>
      <c r="F1262" t="s">
        <v>159</v>
      </c>
      <c r="G1262" t="s">
        <v>160</v>
      </c>
      <c r="H1262" t="s">
        <v>143</v>
      </c>
      <c r="I1262" t="s">
        <v>124</v>
      </c>
      <c r="J1262" t="s">
        <v>125</v>
      </c>
      <c r="K1262" t="s">
        <v>718</v>
      </c>
      <c r="N1262" t="s">
        <v>717</v>
      </c>
      <c r="O1262" t="s">
        <v>382</v>
      </c>
      <c r="P1262" t="s">
        <v>162</v>
      </c>
      <c r="Q1262" t="s">
        <v>175</v>
      </c>
      <c r="R1262" t="s">
        <v>131</v>
      </c>
      <c r="S1262" t="s">
        <v>164</v>
      </c>
      <c r="T1262" t="s">
        <v>165</v>
      </c>
      <c r="U1262" t="s">
        <v>151</v>
      </c>
      <c r="V1262" t="s">
        <v>135</v>
      </c>
      <c r="W1262" t="s">
        <v>136</v>
      </c>
      <c r="X1262" t="s">
        <v>719</v>
      </c>
      <c r="Y1262" s="94">
        <v>15000</v>
      </c>
      <c r="Z1262" s="94">
        <v>0</v>
      </c>
      <c r="AA1262" s="94">
        <v>0</v>
      </c>
      <c r="AB1262" s="94">
        <v>0</v>
      </c>
      <c r="AC1262">
        <f t="shared" si="38"/>
        <v>3000</v>
      </c>
      <c r="AD1262" t="str">
        <f t="shared" si="39"/>
        <v>303</v>
      </c>
    </row>
    <row r="1263" spans="1:30" hidden="1" x14ac:dyDescent="0.25">
      <c r="A1263" t="s">
        <v>715</v>
      </c>
      <c r="B1263" t="s">
        <v>379</v>
      </c>
      <c r="C1263" t="s">
        <v>157</v>
      </c>
      <c r="D1263" t="s">
        <v>282</v>
      </c>
      <c r="E1263" t="s">
        <v>122</v>
      </c>
      <c r="F1263" t="s">
        <v>159</v>
      </c>
      <c r="G1263" t="s">
        <v>160</v>
      </c>
      <c r="H1263" t="s">
        <v>143</v>
      </c>
      <c r="I1263" t="s">
        <v>124</v>
      </c>
      <c r="J1263" t="s">
        <v>125</v>
      </c>
      <c r="K1263" t="s">
        <v>718</v>
      </c>
      <c r="N1263" t="s">
        <v>717</v>
      </c>
      <c r="O1263" t="s">
        <v>382</v>
      </c>
      <c r="P1263" t="s">
        <v>162</v>
      </c>
      <c r="Q1263" t="s">
        <v>283</v>
      </c>
      <c r="R1263" t="s">
        <v>131</v>
      </c>
      <c r="S1263" t="s">
        <v>164</v>
      </c>
      <c r="T1263" t="s">
        <v>165</v>
      </c>
      <c r="U1263" t="s">
        <v>151</v>
      </c>
      <c r="V1263" t="s">
        <v>135</v>
      </c>
      <c r="W1263" t="s">
        <v>136</v>
      </c>
      <c r="X1263" t="s">
        <v>719</v>
      </c>
      <c r="Y1263" s="94">
        <v>1427</v>
      </c>
      <c r="Z1263" s="94">
        <v>570.66666666666663</v>
      </c>
      <c r="AA1263" s="94">
        <v>0</v>
      </c>
      <c r="AB1263" s="94">
        <v>0</v>
      </c>
      <c r="AC1263">
        <f t="shared" si="38"/>
        <v>3000</v>
      </c>
      <c r="AD1263" t="str">
        <f t="shared" si="39"/>
        <v>303</v>
      </c>
    </row>
    <row r="1264" spans="1:30" hidden="1" x14ac:dyDescent="0.25">
      <c r="A1264" t="s">
        <v>715</v>
      </c>
      <c r="B1264" t="s">
        <v>379</v>
      </c>
      <c r="C1264" t="s">
        <v>157</v>
      </c>
      <c r="D1264" t="s">
        <v>286</v>
      </c>
      <c r="E1264" t="s">
        <v>122</v>
      </c>
      <c r="F1264" t="s">
        <v>159</v>
      </c>
      <c r="G1264" t="s">
        <v>160</v>
      </c>
      <c r="H1264" t="s">
        <v>143</v>
      </c>
      <c r="I1264" t="s">
        <v>124</v>
      </c>
      <c r="J1264" t="s">
        <v>125</v>
      </c>
      <c r="K1264" t="s">
        <v>718</v>
      </c>
      <c r="N1264" t="s">
        <v>717</v>
      </c>
      <c r="O1264" t="s">
        <v>382</v>
      </c>
      <c r="P1264" t="s">
        <v>162</v>
      </c>
      <c r="Q1264" t="s">
        <v>287</v>
      </c>
      <c r="R1264" t="s">
        <v>131</v>
      </c>
      <c r="S1264" t="s">
        <v>164</v>
      </c>
      <c r="T1264" t="s">
        <v>165</v>
      </c>
      <c r="U1264" t="s">
        <v>151</v>
      </c>
      <c r="V1264" t="s">
        <v>135</v>
      </c>
      <c r="W1264" t="s">
        <v>136</v>
      </c>
      <c r="X1264" t="s">
        <v>719</v>
      </c>
      <c r="Y1264" s="94">
        <v>0</v>
      </c>
      <c r="Z1264" s="94">
        <v>0</v>
      </c>
      <c r="AA1264" s="94">
        <v>0</v>
      </c>
      <c r="AB1264" s="94">
        <v>0</v>
      </c>
      <c r="AC1264">
        <f t="shared" si="38"/>
        <v>3000</v>
      </c>
      <c r="AD1264" t="str">
        <f t="shared" si="39"/>
        <v>303</v>
      </c>
    </row>
    <row r="1265" spans="1:30" hidden="1" x14ac:dyDescent="0.25">
      <c r="A1265" t="s">
        <v>715</v>
      </c>
      <c r="B1265" t="s">
        <v>379</v>
      </c>
      <c r="C1265" t="s">
        <v>157</v>
      </c>
      <c r="D1265" t="s">
        <v>288</v>
      </c>
      <c r="E1265" t="s">
        <v>122</v>
      </c>
      <c r="F1265" t="s">
        <v>159</v>
      </c>
      <c r="G1265" t="s">
        <v>160</v>
      </c>
      <c r="H1265" t="s">
        <v>143</v>
      </c>
      <c r="I1265" t="s">
        <v>124</v>
      </c>
      <c r="J1265" t="s">
        <v>125</v>
      </c>
      <c r="K1265" t="s">
        <v>718</v>
      </c>
      <c r="N1265" t="s">
        <v>717</v>
      </c>
      <c r="O1265" t="s">
        <v>382</v>
      </c>
      <c r="P1265" t="s">
        <v>162</v>
      </c>
      <c r="Q1265" t="s">
        <v>289</v>
      </c>
      <c r="R1265" t="s">
        <v>131</v>
      </c>
      <c r="S1265" t="s">
        <v>164</v>
      </c>
      <c r="T1265" t="s">
        <v>165</v>
      </c>
      <c r="U1265" t="s">
        <v>151</v>
      </c>
      <c r="V1265" t="s">
        <v>135</v>
      </c>
      <c r="W1265" t="s">
        <v>136</v>
      </c>
      <c r="X1265" t="s">
        <v>719</v>
      </c>
      <c r="Y1265" s="94">
        <v>0</v>
      </c>
      <c r="Z1265" s="94">
        <v>2320</v>
      </c>
      <c r="AA1265" s="94">
        <v>0</v>
      </c>
      <c r="AB1265" s="94">
        <v>0</v>
      </c>
      <c r="AC1265">
        <f t="shared" si="38"/>
        <v>3000</v>
      </c>
      <c r="AD1265" t="str">
        <f t="shared" si="39"/>
        <v>303</v>
      </c>
    </row>
    <row r="1266" spans="1:30" hidden="1" x14ac:dyDescent="0.25">
      <c r="A1266" s="97" t="s">
        <v>715</v>
      </c>
      <c r="B1266" s="97" t="s">
        <v>379</v>
      </c>
      <c r="C1266" s="97" t="s">
        <v>140</v>
      </c>
      <c r="D1266" s="97">
        <v>14301</v>
      </c>
      <c r="E1266" s="97" t="s">
        <v>122</v>
      </c>
      <c r="F1266" s="98">
        <v>15</v>
      </c>
      <c r="G1266" s="98" t="s">
        <v>142</v>
      </c>
      <c r="H1266" s="97">
        <v>19</v>
      </c>
      <c r="I1266" s="97" t="s">
        <v>124</v>
      </c>
      <c r="J1266" s="97" t="s">
        <v>125</v>
      </c>
      <c r="K1266" s="97" t="s">
        <v>716</v>
      </c>
      <c r="L1266" s="97"/>
      <c r="M1266" s="97"/>
      <c r="N1266" s="97" t="s">
        <v>717</v>
      </c>
      <c r="O1266" s="97" t="s">
        <v>382</v>
      </c>
      <c r="P1266" s="97" t="s">
        <v>147</v>
      </c>
      <c r="Q1266" s="97" t="s">
        <v>178</v>
      </c>
      <c r="R1266" s="97" t="s">
        <v>131</v>
      </c>
      <c r="S1266" s="97" t="s">
        <v>149</v>
      </c>
      <c r="T1266" s="97" t="s">
        <v>150</v>
      </c>
      <c r="U1266" s="97" t="s">
        <v>134</v>
      </c>
      <c r="V1266" s="97" t="s">
        <v>135</v>
      </c>
      <c r="W1266" s="97" t="s">
        <v>136</v>
      </c>
      <c r="X1266" s="97"/>
      <c r="Y1266" s="99"/>
      <c r="Z1266" s="99"/>
      <c r="AA1266" s="99">
        <v>232548.47999999998</v>
      </c>
      <c r="AB1266" s="99">
        <v>232548.48000000001</v>
      </c>
      <c r="AC1266">
        <f t="shared" si="38"/>
        <v>1000</v>
      </c>
      <c r="AD1266" t="str">
        <f t="shared" si="39"/>
        <v>303</v>
      </c>
    </row>
    <row r="1267" spans="1:30" hidden="1" x14ac:dyDescent="0.25">
      <c r="A1267" s="97" t="s">
        <v>720</v>
      </c>
      <c r="B1267" s="97" t="s">
        <v>379</v>
      </c>
      <c r="C1267" s="97" t="s">
        <v>721</v>
      </c>
      <c r="D1267" s="97" t="s">
        <v>141</v>
      </c>
      <c r="E1267" s="97" t="s">
        <v>122</v>
      </c>
      <c r="F1267" s="98">
        <v>15</v>
      </c>
      <c r="G1267" s="98" t="s">
        <v>142</v>
      </c>
      <c r="H1267" s="97" t="s">
        <v>143</v>
      </c>
      <c r="I1267" s="97" t="s">
        <v>124</v>
      </c>
      <c r="J1267" s="97" t="s">
        <v>125</v>
      </c>
      <c r="K1267" s="97" t="s">
        <v>722</v>
      </c>
      <c r="L1267" s="97"/>
      <c r="M1267" s="97"/>
      <c r="N1267" s="97" t="s">
        <v>723</v>
      </c>
      <c r="O1267" s="97" t="s">
        <v>382</v>
      </c>
      <c r="P1267" s="97" t="s">
        <v>724</v>
      </c>
      <c r="Q1267" s="97" t="s">
        <v>148</v>
      </c>
      <c r="R1267" s="97" t="s">
        <v>131</v>
      </c>
      <c r="S1267" s="97" t="s">
        <v>149</v>
      </c>
      <c r="T1267" s="97" t="s">
        <v>150</v>
      </c>
      <c r="U1267" s="97" t="s">
        <v>151</v>
      </c>
      <c r="V1267" s="97" t="s">
        <v>135</v>
      </c>
      <c r="W1267" s="97" t="s">
        <v>136</v>
      </c>
      <c r="X1267" s="97"/>
      <c r="Y1267" s="99"/>
      <c r="Z1267" s="99"/>
      <c r="AA1267" s="99">
        <v>3422460</v>
      </c>
      <c r="AB1267" s="99">
        <v>3422460</v>
      </c>
      <c r="AC1267">
        <f t="shared" si="38"/>
        <v>1000</v>
      </c>
      <c r="AD1267" t="str">
        <f t="shared" si="39"/>
        <v>303</v>
      </c>
    </row>
    <row r="1268" spans="1:30" hidden="1" x14ac:dyDescent="0.25">
      <c r="A1268" s="97" t="s">
        <v>720</v>
      </c>
      <c r="B1268" s="97" t="s">
        <v>379</v>
      </c>
      <c r="C1268" s="97" t="s">
        <v>721</v>
      </c>
      <c r="D1268" s="97">
        <v>12101</v>
      </c>
      <c r="E1268" s="97" t="s">
        <v>122</v>
      </c>
      <c r="F1268" s="98">
        <v>15</v>
      </c>
      <c r="G1268" s="98" t="s">
        <v>142</v>
      </c>
      <c r="H1268" s="97">
        <v>19</v>
      </c>
      <c r="I1268" s="97" t="s">
        <v>124</v>
      </c>
      <c r="J1268" s="97" t="s">
        <v>125</v>
      </c>
      <c r="K1268" s="97" t="s">
        <v>722</v>
      </c>
      <c r="L1268" s="97"/>
      <c r="M1268" s="97"/>
      <c r="N1268" s="97" t="s">
        <v>723</v>
      </c>
      <c r="O1268" s="97" t="s">
        <v>382</v>
      </c>
      <c r="P1268" s="97" t="s">
        <v>724</v>
      </c>
      <c r="Q1268" s="97" t="s">
        <v>182</v>
      </c>
      <c r="R1268" s="97" t="s">
        <v>131</v>
      </c>
      <c r="S1268" s="97" t="s">
        <v>149</v>
      </c>
      <c r="T1268" s="97" t="s">
        <v>150</v>
      </c>
      <c r="U1268" s="97" t="s">
        <v>134</v>
      </c>
      <c r="V1268" s="97" t="s">
        <v>135</v>
      </c>
      <c r="W1268" s="97" t="s">
        <v>136</v>
      </c>
      <c r="X1268" s="97"/>
      <c r="Y1268" s="99"/>
      <c r="Z1268" s="99"/>
      <c r="AA1268" s="99">
        <v>418405</v>
      </c>
      <c r="AB1268" s="99">
        <v>418405</v>
      </c>
      <c r="AC1268">
        <f t="shared" si="38"/>
        <v>1000</v>
      </c>
      <c r="AD1268" t="str">
        <f t="shared" si="39"/>
        <v>303</v>
      </c>
    </row>
    <row r="1269" spans="1:30" hidden="1" x14ac:dyDescent="0.25">
      <c r="A1269" s="97" t="s">
        <v>720</v>
      </c>
      <c r="B1269" s="97" t="s">
        <v>379</v>
      </c>
      <c r="C1269" s="97" t="s">
        <v>721</v>
      </c>
      <c r="D1269" s="97">
        <v>13201</v>
      </c>
      <c r="E1269" s="97" t="s">
        <v>122</v>
      </c>
      <c r="F1269" s="98">
        <v>15</v>
      </c>
      <c r="G1269" s="98" t="s">
        <v>142</v>
      </c>
      <c r="H1269" s="97">
        <v>19</v>
      </c>
      <c r="I1269" s="97" t="s">
        <v>124</v>
      </c>
      <c r="J1269" s="97" t="s">
        <v>125</v>
      </c>
      <c r="K1269" s="97" t="s">
        <v>722</v>
      </c>
      <c r="L1269" s="97"/>
      <c r="M1269" s="97"/>
      <c r="N1269" s="97" t="s">
        <v>723</v>
      </c>
      <c r="O1269" s="97" t="s">
        <v>382</v>
      </c>
      <c r="P1269" s="97" t="s">
        <v>724</v>
      </c>
      <c r="Q1269" s="97" t="s">
        <v>152</v>
      </c>
      <c r="R1269" s="97" t="s">
        <v>131</v>
      </c>
      <c r="S1269" s="97" t="s">
        <v>149</v>
      </c>
      <c r="T1269" s="97" t="s">
        <v>150</v>
      </c>
      <c r="U1269" s="97" t="s">
        <v>134</v>
      </c>
      <c r="V1269" s="97" t="s">
        <v>135</v>
      </c>
      <c r="W1269" s="97" t="s">
        <v>136</v>
      </c>
      <c r="X1269" s="97"/>
      <c r="Y1269" s="99"/>
      <c r="Z1269" s="99"/>
      <c r="AA1269" s="99">
        <v>142602.5</v>
      </c>
      <c r="AB1269" s="99">
        <v>142602.5</v>
      </c>
      <c r="AC1269">
        <f t="shared" si="38"/>
        <v>1000</v>
      </c>
      <c r="AD1269" t="str">
        <f t="shared" si="39"/>
        <v>303</v>
      </c>
    </row>
    <row r="1270" spans="1:30" hidden="1" x14ac:dyDescent="0.25">
      <c r="A1270" s="97" t="s">
        <v>720</v>
      </c>
      <c r="B1270" s="97" t="s">
        <v>379</v>
      </c>
      <c r="C1270" s="97" t="s">
        <v>721</v>
      </c>
      <c r="D1270" s="97">
        <v>13203</v>
      </c>
      <c r="E1270" s="97" t="s">
        <v>122</v>
      </c>
      <c r="F1270" s="98">
        <v>15</v>
      </c>
      <c r="G1270" s="98" t="s">
        <v>142</v>
      </c>
      <c r="H1270" s="97">
        <v>19</v>
      </c>
      <c r="I1270" s="97" t="s">
        <v>124</v>
      </c>
      <c r="J1270" s="97" t="s">
        <v>125</v>
      </c>
      <c r="K1270" s="97" t="s">
        <v>722</v>
      </c>
      <c r="L1270" s="97"/>
      <c r="M1270" s="97"/>
      <c r="N1270" s="97" t="s">
        <v>723</v>
      </c>
      <c r="O1270" s="97" t="s">
        <v>382</v>
      </c>
      <c r="P1270" s="97" t="s">
        <v>724</v>
      </c>
      <c r="Q1270" s="97" t="s">
        <v>153</v>
      </c>
      <c r="R1270" s="97" t="s">
        <v>131</v>
      </c>
      <c r="S1270" s="97" t="s">
        <v>149</v>
      </c>
      <c r="T1270" s="97" t="s">
        <v>150</v>
      </c>
      <c r="U1270" s="97" t="s">
        <v>134</v>
      </c>
      <c r="V1270" s="97" t="s">
        <v>135</v>
      </c>
      <c r="W1270" s="97" t="s">
        <v>136</v>
      </c>
      <c r="X1270" s="97"/>
      <c r="Y1270" s="99"/>
      <c r="Z1270" s="99"/>
      <c r="AA1270" s="99">
        <v>570410</v>
      </c>
      <c r="AB1270" s="99">
        <v>570410</v>
      </c>
      <c r="AC1270">
        <f t="shared" si="38"/>
        <v>1000</v>
      </c>
      <c r="AD1270" t="str">
        <f t="shared" si="39"/>
        <v>303</v>
      </c>
    </row>
    <row r="1271" spans="1:30" hidden="1" x14ac:dyDescent="0.25">
      <c r="A1271" s="97" t="s">
        <v>720</v>
      </c>
      <c r="B1271" s="97" t="s">
        <v>379</v>
      </c>
      <c r="C1271" s="97" t="s">
        <v>721</v>
      </c>
      <c r="D1271" s="97">
        <v>14101</v>
      </c>
      <c r="E1271" s="97" t="s">
        <v>122</v>
      </c>
      <c r="F1271" s="98">
        <v>15</v>
      </c>
      <c r="G1271" s="98" t="s">
        <v>142</v>
      </c>
      <c r="H1271" s="97">
        <v>19</v>
      </c>
      <c r="I1271" s="97" t="s">
        <v>124</v>
      </c>
      <c r="J1271" s="97" t="s">
        <v>125</v>
      </c>
      <c r="K1271" s="97" t="s">
        <v>722</v>
      </c>
      <c r="L1271" s="97"/>
      <c r="M1271" s="97"/>
      <c r="N1271" s="97" t="s">
        <v>723</v>
      </c>
      <c r="O1271" s="97" t="s">
        <v>382</v>
      </c>
      <c r="P1271" s="97" t="s">
        <v>724</v>
      </c>
      <c r="Q1271" s="97" t="s">
        <v>154</v>
      </c>
      <c r="R1271" s="97" t="s">
        <v>131</v>
      </c>
      <c r="S1271" s="97" t="s">
        <v>149</v>
      </c>
      <c r="T1271" s="97" t="s">
        <v>150</v>
      </c>
      <c r="U1271" s="97" t="s">
        <v>134</v>
      </c>
      <c r="V1271" s="97" t="s">
        <v>135</v>
      </c>
      <c r="W1271" s="97" t="s">
        <v>136</v>
      </c>
      <c r="X1271" s="97"/>
      <c r="Y1271" s="99"/>
      <c r="Z1271" s="99"/>
      <c r="AA1271" s="99">
        <v>188235.3</v>
      </c>
      <c r="AB1271" s="99">
        <v>188235.3</v>
      </c>
      <c r="AC1271">
        <f t="shared" si="38"/>
        <v>1000</v>
      </c>
      <c r="AD1271" t="str">
        <f t="shared" si="39"/>
        <v>303</v>
      </c>
    </row>
    <row r="1272" spans="1:30" hidden="1" x14ac:dyDescent="0.25">
      <c r="A1272" s="97" t="s">
        <v>720</v>
      </c>
      <c r="B1272" s="97" t="s">
        <v>379</v>
      </c>
      <c r="C1272" s="97" t="s">
        <v>721</v>
      </c>
      <c r="D1272" s="97">
        <v>14103</v>
      </c>
      <c r="E1272" s="97" t="s">
        <v>122</v>
      </c>
      <c r="F1272" s="98">
        <v>15</v>
      </c>
      <c r="G1272" s="98" t="s">
        <v>142</v>
      </c>
      <c r="H1272" s="97">
        <v>19</v>
      </c>
      <c r="I1272" s="97" t="s">
        <v>124</v>
      </c>
      <c r="J1272" s="97" t="s">
        <v>125</v>
      </c>
      <c r="K1272" s="97" t="s">
        <v>722</v>
      </c>
      <c r="L1272" s="97"/>
      <c r="M1272" s="97"/>
      <c r="N1272" s="97" t="s">
        <v>723</v>
      </c>
      <c r="O1272" s="97" t="s">
        <v>382</v>
      </c>
      <c r="P1272" s="97" t="s">
        <v>724</v>
      </c>
      <c r="Q1272" s="97" t="s">
        <v>155</v>
      </c>
      <c r="R1272" s="97" t="s">
        <v>131</v>
      </c>
      <c r="S1272" s="97" t="s">
        <v>149</v>
      </c>
      <c r="T1272" s="97" t="s">
        <v>150</v>
      </c>
      <c r="U1272" s="97" t="s">
        <v>134</v>
      </c>
      <c r="V1272" s="97" t="s">
        <v>135</v>
      </c>
      <c r="W1272" s="97" t="s">
        <v>136</v>
      </c>
      <c r="X1272" s="97"/>
      <c r="Y1272" s="99"/>
      <c r="Z1272" s="99"/>
      <c r="AA1272" s="99">
        <v>77005.349999999991</v>
      </c>
      <c r="AB1272" s="99">
        <v>77005.350000000006</v>
      </c>
      <c r="AC1272">
        <f t="shared" si="38"/>
        <v>1000</v>
      </c>
      <c r="AD1272" t="str">
        <f t="shared" si="39"/>
        <v>303</v>
      </c>
    </row>
    <row r="1273" spans="1:30" hidden="1" x14ac:dyDescent="0.25">
      <c r="A1273" s="97" t="s">
        <v>720</v>
      </c>
      <c r="B1273" s="97" t="s">
        <v>379</v>
      </c>
      <c r="C1273" s="97" t="s">
        <v>721</v>
      </c>
      <c r="D1273" s="97">
        <v>14201</v>
      </c>
      <c r="E1273" s="97" t="s">
        <v>122</v>
      </c>
      <c r="F1273" s="98">
        <v>15</v>
      </c>
      <c r="G1273" s="98" t="s">
        <v>142</v>
      </c>
      <c r="H1273" s="97">
        <v>19</v>
      </c>
      <c r="I1273" s="97" t="s">
        <v>124</v>
      </c>
      <c r="J1273" s="97" t="s">
        <v>125</v>
      </c>
      <c r="K1273" s="97" t="s">
        <v>722</v>
      </c>
      <c r="L1273" s="97"/>
      <c r="M1273" s="97"/>
      <c r="N1273" s="97" t="s">
        <v>723</v>
      </c>
      <c r="O1273" s="97" t="s">
        <v>382</v>
      </c>
      <c r="P1273" s="97" t="s">
        <v>724</v>
      </c>
      <c r="Q1273" s="97" t="s">
        <v>156</v>
      </c>
      <c r="R1273" s="97" t="s">
        <v>131</v>
      </c>
      <c r="S1273" s="97" t="s">
        <v>149</v>
      </c>
      <c r="T1273" s="97" t="s">
        <v>150</v>
      </c>
      <c r="U1273" s="97" t="s">
        <v>134</v>
      </c>
      <c r="V1273" s="97" t="s">
        <v>135</v>
      </c>
      <c r="W1273" s="97" t="s">
        <v>136</v>
      </c>
      <c r="X1273" s="97"/>
      <c r="Y1273" s="99"/>
      <c r="Z1273" s="99"/>
      <c r="AA1273" s="99">
        <v>171123</v>
      </c>
      <c r="AB1273" s="99">
        <v>171123</v>
      </c>
      <c r="AC1273">
        <f t="shared" si="38"/>
        <v>1000</v>
      </c>
      <c r="AD1273" t="str">
        <f t="shared" si="39"/>
        <v>303</v>
      </c>
    </row>
    <row r="1274" spans="1:30" hidden="1" x14ac:dyDescent="0.25">
      <c r="A1274" t="s">
        <v>720</v>
      </c>
      <c r="B1274" t="s">
        <v>379</v>
      </c>
      <c r="C1274" t="s">
        <v>721</v>
      </c>
      <c r="D1274" t="s">
        <v>186</v>
      </c>
      <c r="E1274" t="s">
        <v>122</v>
      </c>
      <c r="F1274" t="s">
        <v>159</v>
      </c>
      <c r="G1274" t="s">
        <v>160</v>
      </c>
      <c r="H1274" t="s">
        <v>143</v>
      </c>
      <c r="I1274" t="s">
        <v>124</v>
      </c>
      <c r="J1274" t="s">
        <v>125</v>
      </c>
      <c r="K1274" t="s">
        <v>722</v>
      </c>
      <c r="N1274" t="s">
        <v>723</v>
      </c>
      <c r="O1274" t="s">
        <v>382</v>
      </c>
      <c r="P1274" t="s">
        <v>724</v>
      </c>
      <c r="Q1274" t="s">
        <v>188</v>
      </c>
      <c r="R1274" t="s">
        <v>131</v>
      </c>
      <c r="S1274" t="s">
        <v>164</v>
      </c>
      <c r="T1274" t="s">
        <v>165</v>
      </c>
      <c r="U1274" t="s">
        <v>151</v>
      </c>
      <c r="V1274" t="s">
        <v>135</v>
      </c>
      <c r="W1274" t="s">
        <v>136</v>
      </c>
      <c r="X1274" t="s">
        <v>725</v>
      </c>
      <c r="Y1274" s="94">
        <v>19103</v>
      </c>
      <c r="Z1274" s="94">
        <v>13020.690000000002</v>
      </c>
      <c r="AA1274" s="94">
        <v>13411.31</v>
      </c>
      <c r="AB1274" s="94">
        <v>13411.31</v>
      </c>
      <c r="AC1274">
        <f t="shared" si="38"/>
        <v>2000</v>
      </c>
      <c r="AD1274" t="str">
        <f t="shared" si="39"/>
        <v>303</v>
      </c>
    </row>
    <row r="1275" spans="1:30" hidden="1" x14ac:dyDescent="0.25">
      <c r="A1275" t="s">
        <v>720</v>
      </c>
      <c r="B1275" t="s">
        <v>379</v>
      </c>
      <c r="C1275" t="s">
        <v>721</v>
      </c>
      <c r="D1275" t="s">
        <v>192</v>
      </c>
      <c r="E1275" t="s">
        <v>122</v>
      </c>
      <c r="F1275" t="s">
        <v>159</v>
      </c>
      <c r="G1275" t="s">
        <v>160</v>
      </c>
      <c r="H1275" t="s">
        <v>143</v>
      </c>
      <c r="I1275" t="s">
        <v>124</v>
      </c>
      <c r="J1275" t="s">
        <v>125</v>
      </c>
      <c r="K1275" t="s">
        <v>722</v>
      </c>
      <c r="N1275" t="s">
        <v>723</v>
      </c>
      <c r="O1275" t="s">
        <v>382</v>
      </c>
      <c r="P1275" t="s">
        <v>724</v>
      </c>
      <c r="Q1275" t="s">
        <v>193</v>
      </c>
      <c r="R1275" t="s">
        <v>131</v>
      </c>
      <c r="S1275" t="s">
        <v>164</v>
      </c>
      <c r="T1275" t="s">
        <v>165</v>
      </c>
      <c r="U1275" t="s">
        <v>151</v>
      </c>
      <c r="V1275" t="s">
        <v>135</v>
      </c>
      <c r="W1275" t="s">
        <v>136</v>
      </c>
      <c r="X1275" t="s">
        <v>725</v>
      </c>
      <c r="Y1275" s="94">
        <v>12203</v>
      </c>
      <c r="Z1275" s="94">
        <v>21299.879999999997</v>
      </c>
      <c r="AA1275" s="94">
        <v>21938.880000000001</v>
      </c>
      <c r="AB1275" s="94">
        <v>21938.880000000001</v>
      </c>
      <c r="AC1275">
        <f t="shared" si="38"/>
        <v>2000</v>
      </c>
      <c r="AD1275" t="str">
        <f t="shared" si="39"/>
        <v>303</v>
      </c>
    </row>
    <row r="1276" spans="1:30" hidden="1" x14ac:dyDescent="0.25">
      <c r="A1276" t="s">
        <v>720</v>
      </c>
      <c r="B1276" t="s">
        <v>379</v>
      </c>
      <c r="C1276" t="s">
        <v>721</v>
      </c>
      <c r="D1276" t="s">
        <v>474</v>
      </c>
      <c r="E1276" t="s">
        <v>122</v>
      </c>
      <c r="F1276" t="s">
        <v>159</v>
      </c>
      <c r="G1276" t="s">
        <v>160</v>
      </c>
      <c r="H1276" t="s">
        <v>143</v>
      </c>
      <c r="I1276" t="s">
        <v>124</v>
      </c>
      <c r="J1276" t="s">
        <v>125</v>
      </c>
      <c r="K1276" t="s">
        <v>722</v>
      </c>
      <c r="N1276" t="s">
        <v>723</v>
      </c>
      <c r="O1276" t="s">
        <v>382</v>
      </c>
      <c r="P1276" t="s">
        <v>724</v>
      </c>
      <c r="Q1276" t="s">
        <v>475</v>
      </c>
      <c r="R1276" t="s">
        <v>131</v>
      </c>
      <c r="S1276" t="s">
        <v>164</v>
      </c>
      <c r="T1276" t="s">
        <v>165</v>
      </c>
      <c r="U1276" t="s">
        <v>151</v>
      </c>
      <c r="V1276" t="s">
        <v>135</v>
      </c>
      <c r="W1276" t="s">
        <v>136</v>
      </c>
      <c r="X1276" t="s">
        <v>725</v>
      </c>
      <c r="Y1276" s="94">
        <v>1200</v>
      </c>
      <c r="Z1276" s="94">
        <v>600</v>
      </c>
      <c r="AA1276" s="94">
        <v>618</v>
      </c>
      <c r="AB1276" s="94">
        <v>618</v>
      </c>
      <c r="AC1276">
        <f t="shared" si="38"/>
        <v>2000</v>
      </c>
      <c r="AD1276" t="str">
        <f t="shared" si="39"/>
        <v>303</v>
      </c>
    </row>
    <row r="1277" spans="1:30" hidden="1" x14ac:dyDescent="0.25">
      <c r="A1277" t="s">
        <v>720</v>
      </c>
      <c r="B1277" t="s">
        <v>379</v>
      </c>
      <c r="C1277" t="s">
        <v>721</v>
      </c>
      <c r="D1277" t="s">
        <v>198</v>
      </c>
      <c r="E1277" t="s">
        <v>122</v>
      </c>
      <c r="F1277" t="s">
        <v>159</v>
      </c>
      <c r="G1277" t="s">
        <v>160</v>
      </c>
      <c r="H1277" t="s">
        <v>143</v>
      </c>
      <c r="I1277" t="s">
        <v>124</v>
      </c>
      <c r="J1277" t="s">
        <v>125</v>
      </c>
      <c r="K1277" t="s">
        <v>722</v>
      </c>
      <c r="N1277" t="s">
        <v>723</v>
      </c>
      <c r="O1277" t="s">
        <v>382</v>
      </c>
      <c r="P1277" t="s">
        <v>724</v>
      </c>
      <c r="Q1277" t="s">
        <v>199</v>
      </c>
      <c r="R1277" t="s">
        <v>131</v>
      </c>
      <c r="S1277" t="s">
        <v>164</v>
      </c>
      <c r="T1277" t="s">
        <v>165</v>
      </c>
      <c r="U1277" t="s">
        <v>151</v>
      </c>
      <c r="V1277" t="s">
        <v>135</v>
      </c>
      <c r="W1277" t="s">
        <v>136</v>
      </c>
      <c r="X1277" t="s">
        <v>725</v>
      </c>
      <c r="Y1277" s="94">
        <v>16894</v>
      </c>
      <c r="Z1277" s="94">
        <v>9492.69</v>
      </c>
      <c r="AA1277" s="94">
        <v>9777.4699999999993</v>
      </c>
      <c r="AB1277" s="94">
        <v>9777.4699999999993</v>
      </c>
      <c r="AC1277">
        <f t="shared" si="38"/>
        <v>2000</v>
      </c>
      <c r="AD1277" t="str">
        <f t="shared" si="39"/>
        <v>303</v>
      </c>
    </row>
    <row r="1278" spans="1:30" hidden="1" x14ac:dyDescent="0.25">
      <c r="A1278" t="s">
        <v>720</v>
      </c>
      <c r="B1278" t="s">
        <v>379</v>
      </c>
      <c r="C1278" t="s">
        <v>721</v>
      </c>
      <c r="D1278" t="s">
        <v>200</v>
      </c>
      <c r="E1278" t="s">
        <v>122</v>
      </c>
      <c r="F1278" t="s">
        <v>159</v>
      </c>
      <c r="G1278" t="s">
        <v>160</v>
      </c>
      <c r="H1278" t="s">
        <v>143</v>
      </c>
      <c r="I1278" t="s">
        <v>124</v>
      </c>
      <c r="J1278" t="s">
        <v>125</v>
      </c>
      <c r="K1278" t="s">
        <v>722</v>
      </c>
      <c r="N1278" t="s">
        <v>723</v>
      </c>
      <c r="O1278" t="s">
        <v>382</v>
      </c>
      <c r="P1278" t="s">
        <v>724</v>
      </c>
      <c r="Q1278" t="s">
        <v>201</v>
      </c>
      <c r="R1278" t="s">
        <v>131</v>
      </c>
      <c r="S1278" t="s">
        <v>164</v>
      </c>
      <c r="T1278" t="s">
        <v>165</v>
      </c>
      <c r="U1278" t="s">
        <v>151</v>
      </c>
      <c r="V1278" t="s">
        <v>135</v>
      </c>
      <c r="W1278" t="s">
        <v>136</v>
      </c>
      <c r="X1278" t="s">
        <v>725</v>
      </c>
      <c r="Y1278" s="94">
        <v>54471</v>
      </c>
      <c r="Z1278" s="94">
        <v>17412.060000000001</v>
      </c>
      <c r="AA1278" s="94">
        <v>17934.400000000001</v>
      </c>
      <c r="AB1278" s="94">
        <v>17934.400000000001</v>
      </c>
      <c r="AC1278">
        <f t="shared" si="38"/>
        <v>2000</v>
      </c>
      <c r="AD1278" t="str">
        <f t="shared" si="39"/>
        <v>303</v>
      </c>
    </row>
    <row r="1279" spans="1:30" hidden="1" x14ac:dyDescent="0.25">
      <c r="A1279" t="s">
        <v>720</v>
      </c>
      <c r="B1279" t="s">
        <v>379</v>
      </c>
      <c r="C1279" t="s">
        <v>721</v>
      </c>
      <c r="D1279" t="s">
        <v>214</v>
      </c>
      <c r="E1279" t="s">
        <v>122</v>
      </c>
      <c r="F1279" t="s">
        <v>159</v>
      </c>
      <c r="G1279" t="s">
        <v>160</v>
      </c>
      <c r="H1279" t="s">
        <v>143</v>
      </c>
      <c r="I1279" t="s">
        <v>124</v>
      </c>
      <c r="J1279" t="s">
        <v>125</v>
      </c>
      <c r="K1279" t="s">
        <v>722</v>
      </c>
      <c r="N1279" t="s">
        <v>723</v>
      </c>
      <c r="O1279" t="s">
        <v>382</v>
      </c>
      <c r="P1279" t="s">
        <v>724</v>
      </c>
      <c r="Q1279" t="s">
        <v>215</v>
      </c>
      <c r="R1279" t="s">
        <v>131</v>
      </c>
      <c r="S1279" t="s">
        <v>164</v>
      </c>
      <c r="T1279" t="s">
        <v>165</v>
      </c>
      <c r="U1279" t="s">
        <v>151</v>
      </c>
      <c r="V1279" t="s">
        <v>135</v>
      </c>
      <c r="W1279" t="s">
        <v>136</v>
      </c>
      <c r="X1279" t="s">
        <v>725</v>
      </c>
      <c r="Y1279" s="94">
        <v>81772</v>
      </c>
      <c r="Z1279" s="94">
        <v>81586</v>
      </c>
      <c r="AA1279" s="94">
        <v>84033.48</v>
      </c>
      <c r="AB1279" s="94">
        <v>84033.48</v>
      </c>
      <c r="AC1279">
        <f t="shared" si="38"/>
        <v>2000</v>
      </c>
      <c r="AD1279" t="str">
        <f t="shared" si="39"/>
        <v>303</v>
      </c>
    </row>
    <row r="1280" spans="1:30" hidden="1" x14ac:dyDescent="0.25">
      <c r="A1280" t="s">
        <v>720</v>
      </c>
      <c r="B1280" t="s">
        <v>379</v>
      </c>
      <c r="C1280" t="s">
        <v>721</v>
      </c>
      <c r="D1280" t="s">
        <v>230</v>
      </c>
      <c r="E1280" t="s">
        <v>122</v>
      </c>
      <c r="F1280" t="s">
        <v>159</v>
      </c>
      <c r="G1280" t="s">
        <v>160</v>
      </c>
      <c r="H1280" t="s">
        <v>143</v>
      </c>
      <c r="I1280" t="s">
        <v>124</v>
      </c>
      <c r="J1280" t="s">
        <v>125</v>
      </c>
      <c r="K1280" t="s">
        <v>722</v>
      </c>
      <c r="N1280" t="s">
        <v>723</v>
      </c>
      <c r="O1280" t="s">
        <v>382</v>
      </c>
      <c r="P1280" t="s">
        <v>724</v>
      </c>
      <c r="Q1280" t="s">
        <v>231</v>
      </c>
      <c r="R1280" t="s">
        <v>131</v>
      </c>
      <c r="S1280" t="s">
        <v>164</v>
      </c>
      <c r="T1280" t="s">
        <v>165</v>
      </c>
      <c r="U1280" t="s">
        <v>151</v>
      </c>
      <c r="V1280" t="s">
        <v>135</v>
      </c>
      <c r="W1280" t="s">
        <v>136</v>
      </c>
      <c r="X1280" t="s">
        <v>725</v>
      </c>
      <c r="Y1280" s="94">
        <v>787</v>
      </c>
      <c r="Z1280" s="94">
        <v>397</v>
      </c>
      <c r="AA1280" s="94">
        <v>408.91</v>
      </c>
      <c r="AB1280" s="94">
        <v>408.91</v>
      </c>
      <c r="AC1280">
        <f t="shared" si="38"/>
        <v>2000</v>
      </c>
      <c r="AD1280" t="str">
        <f t="shared" si="39"/>
        <v>303</v>
      </c>
    </row>
    <row r="1281" spans="1:30" hidden="1" x14ac:dyDescent="0.25">
      <c r="A1281" t="s">
        <v>720</v>
      </c>
      <c r="B1281" t="s">
        <v>379</v>
      </c>
      <c r="C1281" t="s">
        <v>721</v>
      </c>
      <c r="D1281" t="s">
        <v>234</v>
      </c>
      <c r="E1281" t="s">
        <v>122</v>
      </c>
      <c r="F1281" t="s">
        <v>159</v>
      </c>
      <c r="G1281" t="s">
        <v>160</v>
      </c>
      <c r="H1281" t="s">
        <v>143</v>
      </c>
      <c r="I1281" t="s">
        <v>124</v>
      </c>
      <c r="J1281" t="s">
        <v>125</v>
      </c>
      <c r="K1281" t="s">
        <v>722</v>
      </c>
      <c r="N1281" t="s">
        <v>723</v>
      </c>
      <c r="O1281" t="s">
        <v>382</v>
      </c>
      <c r="P1281" t="s">
        <v>724</v>
      </c>
      <c r="Q1281" t="s">
        <v>235</v>
      </c>
      <c r="R1281" t="s">
        <v>131</v>
      </c>
      <c r="S1281" t="s">
        <v>164</v>
      </c>
      <c r="T1281" t="s">
        <v>165</v>
      </c>
      <c r="U1281" t="s">
        <v>151</v>
      </c>
      <c r="V1281" t="s">
        <v>135</v>
      </c>
      <c r="W1281" t="s">
        <v>136</v>
      </c>
      <c r="X1281" t="s">
        <v>725</v>
      </c>
      <c r="Y1281" s="94">
        <v>30597.18</v>
      </c>
      <c r="Z1281" s="94">
        <v>68768</v>
      </c>
      <c r="AA1281" s="94">
        <v>89127.96</v>
      </c>
      <c r="AB1281" s="94">
        <v>89127.96</v>
      </c>
      <c r="AC1281">
        <f t="shared" si="38"/>
        <v>3000</v>
      </c>
      <c r="AD1281" t="str">
        <f t="shared" si="39"/>
        <v>303</v>
      </c>
    </row>
    <row r="1282" spans="1:30" hidden="1" x14ac:dyDescent="0.25">
      <c r="A1282" t="s">
        <v>720</v>
      </c>
      <c r="B1282" t="s">
        <v>379</v>
      </c>
      <c r="C1282" t="s">
        <v>721</v>
      </c>
      <c r="D1282" t="s">
        <v>238</v>
      </c>
      <c r="E1282" t="s">
        <v>122</v>
      </c>
      <c r="F1282" t="s">
        <v>159</v>
      </c>
      <c r="G1282" t="s">
        <v>160</v>
      </c>
      <c r="H1282" t="s">
        <v>143</v>
      </c>
      <c r="I1282" t="s">
        <v>124</v>
      </c>
      <c r="J1282" t="s">
        <v>125</v>
      </c>
      <c r="K1282" t="s">
        <v>722</v>
      </c>
      <c r="N1282" t="s">
        <v>723</v>
      </c>
      <c r="O1282" t="s">
        <v>382</v>
      </c>
      <c r="P1282" t="s">
        <v>724</v>
      </c>
      <c r="Q1282" t="s">
        <v>239</v>
      </c>
      <c r="R1282" t="s">
        <v>131</v>
      </c>
      <c r="S1282" t="s">
        <v>164</v>
      </c>
      <c r="T1282" t="s">
        <v>165</v>
      </c>
      <c r="U1282" t="s">
        <v>151</v>
      </c>
      <c r="V1282" t="s">
        <v>135</v>
      </c>
      <c r="W1282" t="s">
        <v>136</v>
      </c>
      <c r="X1282" t="s">
        <v>725</v>
      </c>
      <c r="Y1282" s="94">
        <v>19058.18</v>
      </c>
      <c r="Z1282" s="94">
        <v>0</v>
      </c>
      <c r="AA1282" s="94">
        <v>0</v>
      </c>
      <c r="AB1282" s="94">
        <v>0</v>
      </c>
      <c r="AC1282">
        <f t="shared" si="38"/>
        <v>3000</v>
      </c>
      <c r="AD1282" t="str">
        <f t="shared" si="39"/>
        <v>303</v>
      </c>
    </row>
    <row r="1283" spans="1:30" hidden="1" x14ac:dyDescent="0.25">
      <c r="A1283" t="s">
        <v>720</v>
      </c>
      <c r="B1283" t="s">
        <v>379</v>
      </c>
      <c r="C1283" t="s">
        <v>721</v>
      </c>
      <c r="D1283" t="s">
        <v>158</v>
      </c>
      <c r="E1283" t="s">
        <v>122</v>
      </c>
      <c r="F1283" t="s">
        <v>159</v>
      </c>
      <c r="G1283" t="s">
        <v>160</v>
      </c>
      <c r="H1283" t="s">
        <v>143</v>
      </c>
      <c r="I1283" t="s">
        <v>124</v>
      </c>
      <c r="J1283" t="s">
        <v>125</v>
      </c>
      <c r="K1283" t="s">
        <v>722</v>
      </c>
      <c r="N1283" t="s">
        <v>723</v>
      </c>
      <c r="O1283" t="s">
        <v>382</v>
      </c>
      <c r="P1283" t="s">
        <v>724</v>
      </c>
      <c r="Q1283" t="s">
        <v>163</v>
      </c>
      <c r="R1283" t="s">
        <v>131</v>
      </c>
      <c r="S1283" t="s">
        <v>164</v>
      </c>
      <c r="T1283" t="s">
        <v>165</v>
      </c>
      <c r="U1283" t="s">
        <v>151</v>
      </c>
      <c r="V1283" t="s">
        <v>135</v>
      </c>
      <c r="W1283" t="s">
        <v>136</v>
      </c>
      <c r="X1283" t="s">
        <v>725</v>
      </c>
      <c r="Y1283" s="94">
        <v>10350.200000000001</v>
      </c>
      <c r="Z1283" s="94">
        <v>0</v>
      </c>
      <c r="AA1283" s="94">
        <v>0</v>
      </c>
      <c r="AB1283" s="94">
        <v>0</v>
      </c>
      <c r="AC1283">
        <f t="shared" ref="AC1283:AC1346" si="40">MID(D1283,1,1)*1000</f>
        <v>3000</v>
      </c>
      <c r="AD1283" t="str">
        <f t="shared" ref="AD1283:AD1346" si="41">MID(A1283,6,3)</f>
        <v>303</v>
      </c>
    </row>
    <row r="1284" spans="1:30" hidden="1" x14ac:dyDescent="0.25">
      <c r="A1284" t="s">
        <v>720</v>
      </c>
      <c r="B1284" t="s">
        <v>379</v>
      </c>
      <c r="C1284" t="s">
        <v>721</v>
      </c>
      <c r="D1284" t="s">
        <v>242</v>
      </c>
      <c r="E1284" t="s">
        <v>122</v>
      </c>
      <c r="F1284" t="s">
        <v>159</v>
      </c>
      <c r="G1284" t="s">
        <v>160</v>
      </c>
      <c r="H1284" t="s">
        <v>143</v>
      </c>
      <c r="I1284" t="s">
        <v>124</v>
      </c>
      <c r="J1284" t="s">
        <v>125</v>
      </c>
      <c r="K1284" t="s">
        <v>722</v>
      </c>
      <c r="N1284" t="s">
        <v>723</v>
      </c>
      <c r="O1284" t="s">
        <v>382</v>
      </c>
      <c r="P1284" t="s">
        <v>724</v>
      </c>
      <c r="Q1284" t="s">
        <v>243</v>
      </c>
      <c r="R1284" t="s">
        <v>131</v>
      </c>
      <c r="S1284" t="s">
        <v>164</v>
      </c>
      <c r="T1284" t="s">
        <v>165</v>
      </c>
      <c r="U1284" t="s">
        <v>151</v>
      </c>
      <c r="V1284" t="s">
        <v>135</v>
      </c>
      <c r="W1284" t="s">
        <v>136</v>
      </c>
      <c r="X1284" t="s">
        <v>725</v>
      </c>
      <c r="Y1284" s="94">
        <v>216</v>
      </c>
      <c r="Z1284" s="94">
        <v>0</v>
      </c>
      <c r="AA1284" s="94">
        <v>0</v>
      </c>
      <c r="AB1284" s="94">
        <v>0</v>
      </c>
      <c r="AC1284">
        <f t="shared" si="40"/>
        <v>3000</v>
      </c>
      <c r="AD1284" t="str">
        <f t="shared" si="41"/>
        <v>303</v>
      </c>
    </row>
    <row r="1285" spans="1:30" hidden="1" x14ac:dyDescent="0.25">
      <c r="A1285" t="s">
        <v>720</v>
      </c>
      <c r="B1285" t="s">
        <v>379</v>
      </c>
      <c r="C1285" t="s">
        <v>721</v>
      </c>
      <c r="D1285" t="s">
        <v>291</v>
      </c>
      <c r="E1285" t="s">
        <v>122</v>
      </c>
      <c r="F1285" t="s">
        <v>159</v>
      </c>
      <c r="G1285" t="s">
        <v>160</v>
      </c>
      <c r="H1285" t="s">
        <v>143</v>
      </c>
      <c r="I1285" t="s">
        <v>124</v>
      </c>
      <c r="J1285" t="s">
        <v>125</v>
      </c>
      <c r="K1285" t="s">
        <v>722</v>
      </c>
      <c r="N1285" t="s">
        <v>723</v>
      </c>
      <c r="O1285" t="s">
        <v>382</v>
      </c>
      <c r="P1285" t="s">
        <v>724</v>
      </c>
      <c r="Q1285" t="s">
        <v>169</v>
      </c>
      <c r="R1285" t="s">
        <v>131</v>
      </c>
      <c r="S1285" t="s">
        <v>164</v>
      </c>
      <c r="T1285" t="s">
        <v>165</v>
      </c>
      <c r="U1285" t="s">
        <v>151</v>
      </c>
      <c r="V1285" t="s">
        <v>135</v>
      </c>
      <c r="W1285" t="s">
        <v>136</v>
      </c>
      <c r="X1285" t="s">
        <v>725</v>
      </c>
      <c r="Y1285" s="94">
        <v>8169</v>
      </c>
      <c r="Z1285" s="94">
        <v>0</v>
      </c>
      <c r="AA1285" s="94">
        <v>0</v>
      </c>
      <c r="AB1285" s="94">
        <v>0</v>
      </c>
      <c r="AC1285">
        <f t="shared" si="40"/>
        <v>3000</v>
      </c>
      <c r="AD1285" t="str">
        <f t="shared" si="41"/>
        <v>303</v>
      </c>
    </row>
    <row r="1286" spans="1:30" hidden="1" x14ac:dyDescent="0.25">
      <c r="A1286" t="s">
        <v>720</v>
      </c>
      <c r="B1286" t="s">
        <v>379</v>
      </c>
      <c r="C1286" t="s">
        <v>721</v>
      </c>
      <c r="D1286" t="s">
        <v>726</v>
      </c>
      <c r="E1286" t="s">
        <v>122</v>
      </c>
      <c r="F1286" t="s">
        <v>159</v>
      </c>
      <c r="G1286" t="s">
        <v>160</v>
      </c>
      <c r="H1286" t="s">
        <v>143</v>
      </c>
      <c r="I1286" t="s">
        <v>124</v>
      </c>
      <c r="J1286" t="s">
        <v>125</v>
      </c>
      <c r="K1286" t="s">
        <v>722</v>
      </c>
      <c r="N1286" t="s">
        <v>723</v>
      </c>
      <c r="O1286" t="s">
        <v>382</v>
      </c>
      <c r="P1286" t="s">
        <v>724</v>
      </c>
      <c r="Q1286" t="s">
        <v>727</v>
      </c>
      <c r="R1286" t="s">
        <v>131</v>
      </c>
      <c r="S1286" t="s">
        <v>164</v>
      </c>
      <c r="T1286" t="s">
        <v>165</v>
      </c>
      <c r="U1286" t="s">
        <v>151</v>
      </c>
      <c r="V1286" t="s">
        <v>135</v>
      </c>
      <c r="W1286" t="s">
        <v>136</v>
      </c>
      <c r="X1286" t="s">
        <v>725</v>
      </c>
      <c r="Y1286" s="94">
        <v>23618</v>
      </c>
      <c r="Z1286" s="94">
        <v>0</v>
      </c>
      <c r="AA1286" s="94">
        <v>0</v>
      </c>
      <c r="AB1286" s="94">
        <v>0</v>
      </c>
      <c r="AC1286">
        <f t="shared" si="40"/>
        <v>3000</v>
      </c>
      <c r="AD1286" t="str">
        <f t="shared" si="41"/>
        <v>303</v>
      </c>
    </row>
    <row r="1287" spans="1:30" hidden="1" x14ac:dyDescent="0.25">
      <c r="A1287" t="s">
        <v>720</v>
      </c>
      <c r="B1287" t="s">
        <v>379</v>
      </c>
      <c r="C1287" t="s">
        <v>721</v>
      </c>
      <c r="D1287" t="s">
        <v>256</v>
      </c>
      <c r="E1287" t="s">
        <v>122</v>
      </c>
      <c r="F1287" t="s">
        <v>159</v>
      </c>
      <c r="G1287" t="s">
        <v>160</v>
      </c>
      <c r="H1287" t="s">
        <v>143</v>
      </c>
      <c r="I1287" t="s">
        <v>124</v>
      </c>
      <c r="J1287" t="s">
        <v>125</v>
      </c>
      <c r="K1287" t="s">
        <v>722</v>
      </c>
      <c r="N1287" t="s">
        <v>723</v>
      </c>
      <c r="O1287" t="s">
        <v>382</v>
      </c>
      <c r="P1287" t="s">
        <v>724</v>
      </c>
      <c r="Q1287" t="s">
        <v>257</v>
      </c>
      <c r="R1287" t="s">
        <v>131</v>
      </c>
      <c r="S1287" t="s">
        <v>164</v>
      </c>
      <c r="T1287" t="s">
        <v>165</v>
      </c>
      <c r="U1287" t="s">
        <v>151</v>
      </c>
      <c r="V1287" t="s">
        <v>135</v>
      </c>
      <c r="W1287" t="s">
        <v>136</v>
      </c>
      <c r="X1287" t="s">
        <v>725</v>
      </c>
      <c r="Y1287" s="94">
        <v>13735</v>
      </c>
      <c r="Z1287" s="94">
        <v>0</v>
      </c>
      <c r="AA1287" s="94">
        <v>0</v>
      </c>
      <c r="AB1287" s="94">
        <v>0</v>
      </c>
      <c r="AC1287">
        <f t="shared" si="40"/>
        <v>3000</v>
      </c>
      <c r="AD1287" t="str">
        <f t="shared" si="41"/>
        <v>303</v>
      </c>
    </row>
    <row r="1288" spans="1:30" hidden="1" x14ac:dyDescent="0.25">
      <c r="A1288" t="s">
        <v>720</v>
      </c>
      <c r="B1288" t="s">
        <v>379</v>
      </c>
      <c r="C1288" t="s">
        <v>721</v>
      </c>
      <c r="D1288" t="s">
        <v>264</v>
      </c>
      <c r="E1288" t="s">
        <v>122</v>
      </c>
      <c r="F1288" t="s">
        <v>159</v>
      </c>
      <c r="G1288" t="s">
        <v>160</v>
      </c>
      <c r="H1288" t="s">
        <v>143</v>
      </c>
      <c r="I1288" t="s">
        <v>124</v>
      </c>
      <c r="J1288" t="s">
        <v>125</v>
      </c>
      <c r="K1288" t="s">
        <v>722</v>
      </c>
      <c r="N1288" t="s">
        <v>723</v>
      </c>
      <c r="O1288" t="s">
        <v>382</v>
      </c>
      <c r="P1288" t="s">
        <v>724</v>
      </c>
      <c r="Q1288" t="s">
        <v>265</v>
      </c>
      <c r="R1288" t="s">
        <v>131</v>
      </c>
      <c r="S1288" t="s">
        <v>164</v>
      </c>
      <c r="T1288" t="s">
        <v>165</v>
      </c>
      <c r="U1288" t="s">
        <v>151</v>
      </c>
      <c r="V1288" t="s">
        <v>135</v>
      </c>
      <c r="W1288" t="s">
        <v>136</v>
      </c>
      <c r="X1288" t="s">
        <v>725</v>
      </c>
      <c r="Y1288" s="94">
        <v>417</v>
      </c>
      <c r="Z1288" s="94">
        <v>0</v>
      </c>
      <c r="AA1288" s="94">
        <v>0</v>
      </c>
      <c r="AB1288" s="94">
        <v>0</v>
      </c>
      <c r="AC1288">
        <f t="shared" si="40"/>
        <v>3000</v>
      </c>
      <c r="AD1288" t="str">
        <f t="shared" si="41"/>
        <v>303</v>
      </c>
    </row>
    <row r="1289" spans="1:30" hidden="1" x14ac:dyDescent="0.25">
      <c r="A1289" t="s">
        <v>720</v>
      </c>
      <c r="B1289" t="s">
        <v>379</v>
      </c>
      <c r="C1289" t="s">
        <v>721</v>
      </c>
      <c r="D1289" t="s">
        <v>272</v>
      </c>
      <c r="E1289" t="s">
        <v>122</v>
      </c>
      <c r="F1289" t="s">
        <v>159</v>
      </c>
      <c r="G1289" t="s">
        <v>160</v>
      </c>
      <c r="H1289" t="s">
        <v>143</v>
      </c>
      <c r="I1289" t="s">
        <v>124</v>
      </c>
      <c r="J1289" t="s">
        <v>125</v>
      </c>
      <c r="K1289" t="s">
        <v>722</v>
      </c>
      <c r="N1289" t="s">
        <v>723</v>
      </c>
      <c r="O1289" t="s">
        <v>382</v>
      </c>
      <c r="P1289" t="s">
        <v>724</v>
      </c>
      <c r="Q1289" t="s">
        <v>273</v>
      </c>
      <c r="R1289" t="s">
        <v>131</v>
      </c>
      <c r="S1289" t="s">
        <v>164</v>
      </c>
      <c r="T1289" t="s">
        <v>165</v>
      </c>
      <c r="U1289" t="s">
        <v>151</v>
      </c>
      <c r="V1289" t="s">
        <v>135</v>
      </c>
      <c r="W1289" t="s">
        <v>136</v>
      </c>
      <c r="X1289" t="s">
        <v>725</v>
      </c>
      <c r="Y1289" s="94">
        <v>33028</v>
      </c>
      <c r="Z1289" s="94">
        <v>25956.159999999996</v>
      </c>
      <c r="AA1289" s="94">
        <v>26734.97</v>
      </c>
      <c r="AB1289" s="94">
        <v>26734.97</v>
      </c>
      <c r="AC1289">
        <f t="shared" si="40"/>
        <v>3000</v>
      </c>
      <c r="AD1289" t="str">
        <f t="shared" si="41"/>
        <v>303</v>
      </c>
    </row>
    <row r="1290" spans="1:30" hidden="1" x14ac:dyDescent="0.25">
      <c r="A1290" t="s">
        <v>720</v>
      </c>
      <c r="B1290" t="s">
        <v>379</v>
      </c>
      <c r="C1290" t="s">
        <v>721</v>
      </c>
      <c r="D1290" t="s">
        <v>174</v>
      </c>
      <c r="E1290" t="s">
        <v>122</v>
      </c>
      <c r="F1290" t="s">
        <v>159</v>
      </c>
      <c r="G1290" t="s">
        <v>160</v>
      </c>
      <c r="H1290" t="s">
        <v>143</v>
      </c>
      <c r="I1290" t="s">
        <v>124</v>
      </c>
      <c r="J1290" t="s">
        <v>125</v>
      </c>
      <c r="K1290" t="s">
        <v>722</v>
      </c>
      <c r="N1290" t="s">
        <v>723</v>
      </c>
      <c r="O1290" t="s">
        <v>382</v>
      </c>
      <c r="P1290" t="s">
        <v>724</v>
      </c>
      <c r="Q1290" t="s">
        <v>175</v>
      </c>
      <c r="R1290" t="s">
        <v>131</v>
      </c>
      <c r="S1290" t="s">
        <v>164</v>
      </c>
      <c r="T1290" t="s">
        <v>165</v>
      </c>
      <c r="U1290" t="s">
        <v>151</v>
      </c>
      <c r="V1290" t="s">
        <v>135</v>
      </c>
      <c r="W1290" t="s">
        <v>136</v>
      </c>
      <c r="X1290" t="s">
        <v>725</v>
      </c>
      <c r="Y1290" s="94">
        <v>3092</v>
      </c>
      <c r="Z1290" s="94">
        <v>1925.333333333333</v>
      </c>
      <c r="AA1290" s="94">
        <v>1983.09</v>
      </c>
      <c r="AB1290" s="94">
        <v>1983.09</v>
      </c>
      <c r="AC1290">
        <f t="shared" si="40"/>
        <v>3000</v>
      </c>
      <c r="AD1290" t="str">
        <f t="shared" si="41"/>
        <v>303</v>
      </c>
    </row>
    <row r="1291" spans="1:30" hidden="1" x14ac:dyDescent="0.25">
      <c r="A1291" s="97" t="s">
        <v>720</v>
      </c>
      <c r="B1291" s="97" t="s">
        <v>379</v>
      </c>
      <c r="C1291" s="97" t="s">
        <v>721</v>
      </c>
      <c r="D1291" s="97">
        <v>14301</v>
      </c>
      <c r="E1291" s="97" t="s">
        <v>122</v>
      </c>
      <c r="F1291" s="98">
        <v>15</v>
      </c>
      <c r="G1291" s="98" t="s">
        <v>142</v>
      </c>
      <c r="H1291" s="97">
        <v>19</v>
      </c>
      <c r="I1291" s="97" t="s">
        <v>124</v>
      </c>
      <c r="J1291" s="97" t="s">
        <v>125</v>
      </c>
      <c r="K1291" s="97" t="s">
        <v>722</v>
      </c>
      <c r="L1291" s="97"/>
      <c r="M1291" s="97"/>
      <c r="N1291" s="97" t="s">
        <v>723</v>
      </c>
      <c r="O1291" s="97" t="s">
        <v>382</v>
      </c>
      <c r="P1291" s="97" t="s">
        <v>724</v>
      </c>
      <c r="Q1291" s="97" t="s">
        <v>178</v>
      </c>
      <c r="R1291" s="97" t="s">
        <v>131</v>
      </c>
      <c r="S1291" s="97" t="s">
        <v>149</v>
      </c>
      <c r="T1291" s="97" t="s">
        <v>150</v>
      </c>
      <c r="U1291" s="97" t="s">
        <v>134</v>
      </c>
      <c r="V1291" s="97" t="s">
        <v>135</v>
      </c>
      <c r="W1291" s="97" t="s">
        <v>136</v>
      </c>
      <c r="X1291" s="97"/>
      <c r="Y1291" s="99"/>
      <c r="Z1291" s="99"/>
      <c r="AA1291" s="99">
        <v>205347.6</v>
      </c>
      <c r="AB1291" s="99">
        <v>205347.6</v>
      </c>
      <c r="AC1291">
        <f t="shared" si="40"/>
        <v>1000</v>
      </c>
      <c r="AD1291" t="str">
        <f t="shared" si="41"/>
        <v>303</v>
      </c>
    </row>
    <row r="1292" spans="1:30" hidden="1" x14ac:dyDescent="0.25">
      <c r="A1292" s="97" t="s">
        <v>728</v>
      </c>
      <c r="B1292" s="97" t="s">
        <v>729</v>
      </c>
      <c r="C1292" s="97" t="s">
        <v>721</v>
      </c>
      <c r="D1292" s="97" t="s">
        <v>141</v>
      </c>
      <c r="E1292" s="97" t="s">
        <v>122</v>
      </c>
      <c r="F1292" s="98">
        <v>15</v>
      </c>
      <c r="G1292" s="98" t="s">
        <v>142</v>
      </c>
      <c r="H1292" s="97" t="s">
        <v>143</v>
      </c>
      <c r="I1292" s="97" t="s">
        <v>124</v>
      </c>
      <c r="J1292" s="97" t="s">
        <v>125</v>
      </c>
      <c r="K1292" s="97" t="s">
        <v>730</v>
      </c>
      <c r="L1292" s="97"/>
      <c r="M1292" s="97"/>
      <c r="N1292" s="97" t="s">
        <v>731</v>
      </c>
      <c r="O1292" s="97" t="s">
        <v>732</v>
      </c>
      <c r="P1292" s="97" t="s">
        <v>724</v>
      </c>
      <c r="Q1292" s="97" t="s">
        <v>148</v>
      </c>
      <c r="R1292" s="97" t="s">
        <v>131</v>
      </c>
      <c r="S1292" s="97" t="s">
        <v>149</v>
      </c>
      <c r="T1292" s="97" t="s">
        <v>150</v>
      </c>
      <c r="U1292" s="97" t="s">
        <v>151</v>
      </c>
      <c r="V1292" s="97" t="s">
        <v>135</v>
      </c>
      <c r="W1292" s="97" t="s">
        <v>136</v>
      </c>
      <c r="X1292" s="97"/>
      <c r="Y1292" s="99"/>
      <c r="Z1292" s="99"/>
      <c r="AA1292" s="99">
        <v>3791004</v>
      </c>
      <c r="AB1292" s="99">
        <v>3791004</v>
      </c>
      <c r="AC1292">
        <f t="shared" si="40"/>
        <v>1000</v>
      </c>
      <c r="AD1292" t="str">
        <f t="shared" si="41"/>
        <v>303</v>
      </c>
    </row>
    <row r="1293" spans="1:30" hidden="1" x14ac:dyDescent="0.25">
      <c r="A1293" s="97" t="s">
        <v>728</v>
      </c>
      <c r="B1293" s="97" t="s">
        <v>729</v>
      </c>
      <c r="C1293" s="97" t="s">
        <v>721</v>
      </c>
      <c r="D1293" s="97">
        <v>12101</v>
      </c>
      <c r="E1293" s="97" t="s">
        <v>122</v>
      </c>
      <c r="F1293" s="98">
        <v>15</v>
      </c>
      <c r="G1293" s="98" t="s">
        <v>142</v>
      </c>
      <c r="H1293" s="97">
        <v>19</v>
      </c>
      <c r="I1293" s="97" t="s">
        <v>124</v>
      </c>
      <c r="J1293" s="97" t="s">
        <v>125</v>
      </c>
      <c r="K1293" s="97" t="s">
        <v>730</v>
      </c>
      <c r="L1293" s="97"/>
      <c r="M1293" s="97"/>
      <c r="N1293" s="97" t="s">
        <v>731</v>
      </c>
      <c r="O1293" s="97" t="s">
        <v>732</v>
      </c>
      <c r="P1293" s="97" t="s">
        <v>724</v>
      </c>
      <c r="Q1293" s="97" t="s">
        <v>182</v>
      </c>
      <c r="R1293" s="97" t="s">
        <v>131</v>
      </c>
      <c r="S1293" s="97" t="s">
        <v>149</v>
      </c>
      <c r="T1293" s="97" t="s">
        <v>150</v>
      </c>
      <c r="U1293" s="97" t="s">
        <v>134</v>
      </c>
      <c r="V1293" s="97" t="s">
        <v>135</v>
      </c>
      <c r="W1293" s="97" t="s">
        <v>136</v>
      </c>
      <c r="X1293" s="97"/>
      <c r="Y1293" s="99"/>
      <c r="Z1293" s="99"/>
      <c r="AA1293" s="99">
        <v>1755312</v>
      </c>
      <c r="AB1293" s="99">
        <v>1755312</v>
      </c>
      <c r="AC1293">
        <f t="shared" si="40"/>
        <v>1000</v>
      </c>
      <c r="AD1293" t="str">
        <f t="shared" si="41"/>
        <v>303</v>
      </c>
    </row>
    <row r="1294" spans="1:30" hidden="1" x14ac:dyDescent="0.25">
      <c r="A1294" s="97" t="s">
        <v>728</v>
      </c>
      <c r="B1294" s="97" t="s">
        <v>729</v>
      </c>
      <c r="C1294" s="97" t="s">
        <v>721</v>
      </c>
      <c r="D1294" s="97">
        <v>13201</v>
      </c>
      <c r="E1294" s="97" t="s">
        <v>122</v>
      </c>
      <c r="F1294" s="98">
        <v>15</v>
      </c>
      <c r="G1294" s="98" t="s">
        <v>142</v>
      </c>
      <c r="H1294" s="97">
        <v>19</v>
      </c>
      <c r="I1294" s="97" t="s">
        <v>124</v>
      </c>
      <c r="J1294" s="97" t="s">
        <v>125</v>
      </c>
      <c r="K1294" s="97" t="s">
        <v>730</v>
      </c>
      <c r="L1294" s="97"/>
      <c r="M1294" s="97"/>
      <c r="N1294" s="97" t="s">
        <v>731</v>
      </c>
      <c r="O1294" s="97" t="s">
        <v>732</v>
      </c>
      <c r="P1294" s="97" t="s">
        <v>724</v>
      </c>
      <c r="Q1294" s="97" t="s">
        <v>152</v>
      </c>
      <c r="R1294" s="97" t="s">
        <v>131</v>
      </c>
      <c r="S1294" s="97" t="s">
        <v>149</v>
      </c>
      <c r="T1294" s="97" t="s">
        <v>150</v>
      </c>
      <c r="U1294" s="97" t="s">
        <v>134</v>
      </c>
      <c r="V1294" s="97" t="s">
        <v>135</v>
      </c>
      <c r="W1294" s="97" t="s">
        <v>136</v>
      </c>
      <c r="X1294" s="97"/>
      <c r="Y1294" s="99"/>
      <c r="Z1294" s="99"/>
      <c r="AA1294" s="99">
        <v>157958.5</v>
      </c>
      <c r="AB1294" s="99">
        <v>157958.5</v>
      </c>
      <c r="AC1294">
        <f t="shared" si="40"/>
        <v>1000</v>
      </c>
      <c r="AD1294" t="str">
        <f t="shared" si="41"/>
        <v>303</v>
      </c>
    </row>
    <row r="1295" spans="1:30" hidden="1" x14ac:dyDescent="0.25">
      <c r="A1295" s="97" t="s">
        <v>728</v>
      </c>
      <c r="B1295" s="97" t="s">
        <v>729</v>
      </c>
      <c r="C1295" s="97" t="s">
        <v>721</v>
      </c>
      <c r="D1295" s="97">
        <v>13203</v>
      </c>
      <c r="E1295" s="97" t="s">
        <v>122</v>
      </c>
      <c r="F1295" s="98">
        <v>15</v>
      </c>
      <c r="G1295" s="98" t="s">
        <v>142</v>
      </c>
      <c r="H1295" s="97">
        <v>19</v>
      </c>
      <c r="I1295" s="97" t="s">
        <v>124</v>
      </c>
      <c r="J1295" s="97" t="s">
        <v>125</v>
      </c>
      <c r="K1295" s="97" t="s">
        <v>730</v>
      </c>
      <c r="L1295" s="97"/>
      <c r="M1295" s="97"/>
      <c r="N1295" s="97" t="s">
        <v>731</v>
      </c>
      <c r="O1295" s="97" t="s">
        <v>732</v>
      </c>
      <c r="P1295" s="97" t="s">
        <v>724</v>
      </c>
      <c r="Q1295" s="97" t="s">
        <v>153</v>
      </c>
      <c r="R1295" s="97" t="s">
        <v>131</v>
      </c>
      <c r="S1295" s="97" t="s">
        <v>149</v>
      </c>
      <c r="T1295" s="97" t="s">
        <v>150</v>
      </c>
      <c r="U1295" s="97" t="s">
        <v>134</v>
      </c>
      <c r="V1295" s="97" t="s">
        <v>135</v>
      </c>
      <c r="W1295" s="97" t="s">
        <v>136</v>
      </c>
      <c r="X1295" s="97"/>
      <c r="Y1295" s="99"/>
      <c r="Z1295" s="99"/>
      <c r="AA1295" s="99">
        <v>631834</v>
      </c>
      <c r="AB1295" s="99">
        <v>631834</v>
      </c>
      <c r="AC1295">
        <f t="shared" si="40"/>
        <v>1000</v>
      </c>
      <c r="AD1295" t="str">
        <f t="shared" si="41"/>
        <v>303</v>
      </c>
    </row>
    <row r="1296" spans="1:30" hidden="1" x14ac:dyDescent="0.25">
      <c r="A1296" s="97" t="s">
        <v>728</v>
      </c>
      <c r="B1296" s="97" t="s">
        <v>729</v>
      </c>
      <c r="C1296" s="97" t="s">
        <v>721</v>
      </c>
      <c r="D1296" s="97" t="s">
        <v>733</v>
      </c>
      <c r="E1296" s="97" t="s">
        <v>122</v>
      </c>
      <c r="F1296" s="98">
        <v>15</v>
      </c>
      <c r="G1296" s="98" t="s">
        <v>142</v>
      </c>
      <c r="H1296" s="97">
        <v>19</v>
      </c>
      <c r="I1296" s="97" t="s">
        <v>124</v>
      </c>
      <c r="J1296" s="97" t="s">
        <v>125</v>
      </c>
      <c r="K1296" s="97" t="s">
        <v>730</v>
      </c>
      <c r="L1296" s="97"/>
      <c r="M1296" s="97"/>
      <c r="N1296" s="97" t="s">
        <v>731</v>
      </c>
      <c r="O1296" s="97" t="s">
        <v>732</v>
      </c>
      <c r="P1296" s="97" t="s">
        <v>724</v>
      </c>
      <c r="Q1296" s="97" t="s">
        <v>734</v>
      </c>
      <c r="R1296" s="97" t="s">
        <v>131</v>
      </c>
      <c r="S1296" s="97" t="s">
        <v>149</v>
      </c>
      <c r="T1296" s="97" t="s">
        <v>150</v>
      </c>
      <c r="U1296" s="97" t="s">
        <v>134</v>
      </c>
      <c r="V1296" s="97" t="s">
        <v>135</v>
      </c>
      <c r="W1296" s="97" t="s">
        <v>136</v>
      </c>
      <c r="X1296" s="97" t="s">
        <v>735</v>
      </c>
      <c r="Y1296" s="99">
        <v>0</v>
      </c>
      <c r="Z1296" s="99">
        <v>0</v>
      </c>
      <c r="AA1296" s="99">
        <v>0</v>
      </c>
      <c r="AB1296" s="99">
        <v>0</v>
      </c>
      <c r="AC1296">
        <f t="shared" si="40"/>
        <v>1000</v>
      </c>
      <c r="AD1296" t="str">
        <f t="shared" si="41"/>
        <v>303</v>
      </c>
    </row>
    <row r="1297" spans="1:30" hidden="1" x14ac:dyDescent="0.25">
      <c r="A1297" s="97" t="s">
        <v>728</v>
      </c>
      <c r="B1297" s="97" t="s">
        <v>729</v>
      </c>
      <c r="C1297" s="97" t="s">
        <v>721</v>
      </c>
      <c r="D1297" s="97">
        <v>14101</v>
      </c>
      <c r="E1297" s="97" t="s">
        <v>122</v>
      </c>
      <c r="F1297" s="98">
        <v>15</v>
      </c>
      <c r="G1297" s="98" t="s">
        <v>142</v>
      </c>
      <c r="H1297" s="97">
        <v>19</v>
      </c>
      <c r="I1297" s="97" t="s">
        <v>124</v>
      </c>
      <c r="J1297" s="97" t="s">
        <v>125</v>
      </c>
      <c r="K1297" s="97" t="s">
        <v>730</v>
      </c>
      <c r="L1297" s="97"/>
      <c r="M1297" s="97"/>
      <c r="N1297" s="97" t="s">
        <v>731</v>
      </c>
      <c r="O1297" s="97" t="s">
        <v>732</v>
      </c>
      <c r="P1297" s="97" t="s">
        <v>724</v>
      </c>
      <c r="Q1297" s="97" t="s">
        <v>154</v>
      </c>
      <c r="R1297" s="97" t="s">
        <v>131</v>
      </c>
      <c r="S1297" s="97" t="s">
        <v>149</v>
      </c>
      <c r="T1297" s="97" t="s">
        <v>150</v>
      </c>
      <c r="U1297" s="97" t="s">
        <v>134</v>
      </c>
      <c r="V1297" s="97" t="s">
        <v>135</v>
      </c>
      <c r="W1297" s="97" t="s">
        <v>136</v>
      </c>
      <c r="X1297" s="97"/>
      <c r="Y1297" s="99"/>
      <c r="Z1297" s="99"/>
      <c r="AA1297" s="99">
        <v>208505.22</v>
      </c>
      <c r="AB1297" s="99">
        <v>208505.22</v>
      </c>
      <c r="AC1297">
        <f t="shared" si="40"/>
        <v>1000</v>
      </c>
      <c r="AD1297" t="str">
        <f t="shared" si="41"/>
        <v>303</v>
      </c>
    </row>
    <row r="1298" spans="1:30" hidden="1" x14ac:dyDescent="0.25">
      <c r="A1298" s="97" t="s">
        <v>728</v>
      </c>
      <c r="B1298" s="97" t="s">
        <v>729</v>
      </c>
      <c r="C1298" s="97" t="s">
        <v>721</v>
      </c>
      <c r="D1298" s="97">
        <v>14103</v>
      </c>
      <c r="E1298" s="97" t="s">
        <v>122</v>
      </c>
      <c r="F1298" s="98">
        <v>15</v>
      </c>
      <c r="G1298" s="98" t="s">
        <v>142</v>
      </c>
      <c r="H1298" s="97">
        <v>19</v>
      </c>
      <c r="I1298" s="97" t="s">
        <v>124</v>
      </c>
      <c r="J1298" s="97" t="s">
        <v>125</v>
      </c>
      <c r="K1298" s="97" t="s">
        <v>730</v>
      </c>
      <c r="L1298" s="97"/>
      <c r="M1298" s="97"/>
      <c r="N1298" s="97" t="s">
        <v>731</v>
      </c>
      <c r="O1298" s="97" t="s">
        <v>732</v>
      </c>
      <c r="P1298" s="97" t="s">
        <v>724</v>
      </c>
      <c r="Q1298" s="97" t="s">
        <v>155</v>
      </c>
      <c r="R1298" s="97" t="s">
        <v>131</v>
      </c>
      <c r="S1298" s="97" t="s">
        <v>149</v>
      </c>
      <c r="T1298" s="97" t="s">
        <v>150</v>
      </c>
      <c r="U1298" s="97" t="s">
        <v>134</v>
      </c>
      <c r="V1298" s="97" t="s">
        <v>135</v>
      </c>
      <c r="W1298" s="97" t="s">
        <v>136</v>
      </c>
      <c r="X1298" s="97"/>
      <c r="Y1298" s="99"/>
      <c r="Z1298" s="99"/>
      <c r="AA1298" s="99">
        <v>85297.59</v>
      </c>
      <c r="AB1298" s="99">
        <v>85297.59</v>
      </c>
      <c r="AC1298">
        <f t="shared" si="40"/>
        <v>1000</v>
      </c>
      <c r="AD1298" t="str">
        <f t="shared" si="41"/>
        <v>303</v>
      </c>
    </row>
    <row r="1299" spans="1:30" hidden="1" x14ac:dyDescent="0.25">
      <c r="A1299" s="97" t="s">
        <v>728</v>
      </c>
      <c r="B1299" s="97" t="s">
        <v>729</v>
      </c>
      <c r="C1299" s="97" t="s">
        <v>721</v>
      </c>
      <c r="D1299" s="97">
        <v>14201</v>
      </c>
      <c r="E1299" s="97" t="s">
        <v>122</v>
      </c>
      <c r="F1299" s="98">
        <v>15</v>
      </c>
      <c r="G1299" s="98" t="s">
        <v>142</v>
      </c>
      <c r="H1299" s="97">
        <v>19</v>
      </c>
      <c r="I1299" s="97" t="s">
        <v>124</v>
      </c>
      <c r="J1299" s="97" t="s">
        <v>125</v>
      </c>
      <c r="K1299" s="97" t="s">
        <v>730</v>
      </c>
      <c r="L1299" s="97"/>
      <c r="M1299" s="97"/>
      <c r="N1299" s="97" t="s">
        <v>731</v>
      </c>
      <c r="O1299" s="97" t="s">
        <v>732</v>
      </c>
      <c r="P1299" s="97" t="s">
        <v>724</v>
      </c>
      <c r="Q1299" s="97" t="s">
        <v>156</v>
      </c>
      <c r="R1299" s="97" t="s">
        <v>131</v>
      </c>
      <c r="S1299" s="97" t="s">
        <v>149</v>
      </c>
      <c r="T1299" s="97" t="s">
        <v>150</v>
      </c>
      <c r="U1299" s="97" t="s">
        <v>134</v>
      </c>
      <c r="V1299" s="97" t="s">
        <v>135</v>
      </c>
      <c r="W1299" s="97" t="s">
        <v>136</v>
      </c>
      <c r="X1299" s="97"/>
      <c r="Y1299" s="99"/>
      <c r="Z1299" s="99"/>
      <c r="AA1299" s="99">
        <v>189550.2</v>
      </c>
      <c r="AB1299" s="99">
        <v>189550.2</v>
      </c>
      <c r="AC1299">
        <f t="shared" si="40"/>
        <v>1000</v>
      </c>
      <c r="AD1299" t="str">
        <f t="shared" si="41"/>
        <v>303</v>
      </c>
    </row>
    <row r="1300" spans="1:30" hidden="1" x14ac:dyDescent="0.25">
      <c r="A1300" t="s">
        <v>728</v>
      </c>
      <c r="B1300" t="s">
        <v>729</v>
      </c>
      <c r="C1300" t="s">
        <v>721</v>
      </c>
      <c r="D1300" t="s">
        <v>186</v>
      </c>
      <c r="E1300" t="s">
        <v>122</v>
      </c>
      <c r="F1300" t="s">
        <v>159</v>
      </c>
      <c r="G1300" t="s">
        <v>160</v>
      </c>
      <c r="H1300" t="s">
        <v>143</v>
      </c>
      <c r="I1300" t="s">
        <v>124</v>
      </c>
      <c r="J1300" t="s">
        <v>125</v>
      </c>
      <c r="K1300" t="s">
        <v>730</v>
      </c>
      <c r="N1300" t="s">
        <v>731</v>
      </c>
      <c r="O1300" t="s">
        <v>732</v>
      </c>
      <c r="P1300" t="s">
        <v>724</v>
      </c>
      <c r="Q1300" t="s">
        <v>188</v>
      </c>
      <c r="R1300" t="s">
        <v>131</v>
      </c>
      <c r="S1300" t="s">
        <v>164</v>
      </c>
      <c r="T1300" t="s">
        <v>165</v>
      </c>
      <c r="U1300" t="s">
        <v>151</v>
      </c>
      <c r="V1300" t="s">
        <v>135</v>
      </c>
      <c r="W1300" t="s">
        <v>136</v>
      </c>
      <c r="X1300" t="s">
        <v>735</v>
      </c>
      <c r="Y1300" s="94">
        <v>163912.22</v>
      </c>
      <c r="Z1300" s="94">
        <v>52492.83</v>
      </c>
      <c r="AA1300" s="94">
        <v>54067.73</v>
      </c>
      <c r="AB1300" s="94">
        <v>54067.73</v>
      </c>
      <c r="AC1300">
        <f t="shared" si="40"/>
        <v>2000</v>
      </c>
      <c r="AD1300" t="str">
        <f t="shared" si="41"/>
        <v>303</v>
      </c>
    </row>
    <row r="1301" spans="1:30" hidden="1" x14ac:dyDescent="0.25">
      <c r="A1301" t="s">
        <v>728</v>
      </c>
      <c r="B1301" t="s">
        <v>729</v>
      </c>
      <c r="C1301" t="s">
        <v>721</v>
      </c>
      <c r="D1301" t="s">
        <v>192</v>
      </c>
      <c r="E1301" t="s">
        <v>122</v>
      </c>
      <c r="F1301" t="s">
        <v>159</v>
      </c>
      <c r="G1301" t="s">
        <v>160</v>
      </c>
      <c r="H1301" t="s">
        <v>143</v>
      </c>
      <c r="I1301" t="s">
        <v>124</v>
      </c>
      <c r="J1301" t="s">
        <v>125</v>
      </c>
      <c r="K1301" t="s">
        <v>730</v>
      </c>
      <c r="N1301" t="s">
        <v>731</v>
      </c>
      <c r="O1301" t="s">
        <v>732</v>
      </c>
      <c r="P1301" t="s">
        <v>724</v>
      </c>
      <c r="Q1301" t="s">
        <v>193</v>
      </c>
      <c r="R1301" t="s">
        <v>131</v>
      </c>
      <c r="S1301" t="s">
        <v>164</v>
      </c>
      <c r="T1301" t="s">
        <v>165</v>
      </c>
      <c r="U1301" t="s">
        <v>151</v>
      </c>
      <c r="V1301" t="s">
        <v>135</v>
      </c>
      <c r="W1301" t="s">
        <v>136</v>
      </c>
      <c r="X1301" t="s">
        <v>735</v>
      </c>
      <c r="Y1301" s="94">
        <v>108407.4</v>
      </c>
      <c r="Z1301" s="94">
        <v>102581.20000000001</v>
      </c>
      <c r="AA1301" s="94">
        <v>105658.83</v>
      </c>
      <c r="AB1301" s="94">
        <v>105658.83</v>
      </c>
      <c r="AC1301">
        <f t="shared" si="40"/>
        <v>2000</v>
      </c>
      <c r="AD1301" t="str">
        <f t="shared" si="41"/>
        <v>303</v>
      </c>
    </row>
    <row r="1302" spans="1:30" hidden="1" x14ac:dyDescent="0.25">
      <c r="A1302" t="s">
        <v>728</v>
      </c>
      <c r="B1302" t="s">
        <v>729</v>
      </c>
      <c r="C1302" t="s">
        <v>721</v>
      </c>
      <c r="D1302" t="s">
        <v>198</v>
      </c>
      <c r="E1302" t="s">
        <v>122</v>
      </c>
      <c r="F1302" t="s">
        <v>159</v>
      </c>
      <c r="G1302" t="s">
        <v>160</v>
      </c>
      <c r="H1302" t="s">
        <v>143</v>
      </c>
      <c r="I1302" t="s">
        <v>124</v>
      </c>
      <c r="J1302" t="s">
        <v>125</v>
      </c>
      <c r="K1302" t="s">
        <v>730</v>
      </c>
      <c r="N1302" t="s">
        <v>731</v>
      </c>
      <c r="O1302" t="s">
        <v>732</v>
      </c>
      <c r="P1302" t="s">
        <v>724</v>
      </c>
      <c r="Q1302" t="s">
        <v>199</v>
      </c>
      <c r="R1302" t="s">
        <v>131</v>
      </c>
      <c r="S1302" t="s">
        <v>164</v>
      </c>
      <c r="T1302" t="s">
        <v>165</v>
      </c>
      <c r="U1302" t="s">
        <v>151</v>
      </c>
      <c r="V1302" t="s">
        <v>135</v>
      </c>
      <c r="W1302" t="s">
        <v>136</v>
      </c>
      <c r="X1302" t="s">
        <v>735</v>
      </c>
      <c r="Y1302" s="94">
        <v>63938.17</v>
      </c>
      <c r="Z1302" s="94">
        <v>33394.026666666665</v>
      </c>
      <c r="AA1302" s="94">
        <v>34395.79</v>
      </c>
      <c r="AB1302" s="94">
        <v>34395.79</v>
      </c>
      <c r="AC1302">
        <f t="shared" si="40"/>
        <v>2000</v>
      </c>
      <c r="AD1302" t="str">
        <f t="shared" si="41"/>
        <v>303</v>
      </c>
    </row>
    <row r="1303" spans="1:30" hidden="1" x14ac:dyDescent="0.25">
      <c r="A1303" t="s">
        <v>728</v>
      </c>
      <c r="B1303" t="s">
        <v>729</v>
      </c>
      <c r="C1303" t="s">
        <v>721</v>
      </c>
      <c r="D1303" t="s">
        <v>200</v>
      </c>
      <c r="E1303" t="s">
        <v>122</v>
      </c>
      <c r="F1303" t="s">
        <v>159</v>
      </c>
      <c r="G1303" t="s">
        <v>160</v>
      </c>
      <c r="H1303" t="s">
        <v>143</v>
      </c>
      <c r="I1303" t="s">
        <v>124</v>
      </c>
      <c r="J1303" t="s">
        <v>125</v>
      </c>
      <c r="K1303" t="s">
        <v>730</v>
      </c>
      <c r="N1303" t="s">
        <v>731</v>
      </c>
      <c r="O1303" t="s">
        <v>732</v>
      </c>
      <c r="P1303" t="s">
        <v>724</v>
      </c>
      <c r="Q1303" t="s">
        <v>201</v>
      </c>
      <c r="R1303" t="s">
        <v>131</v>
      </c>
      <c r="S1303" t="s">
        <v>164</v>
      </c>
      <c r="T1303" t="s">
        <v>165</v>
      </c>
      <c r="U1303" t="s">
        <v>151</v>
      </c>
      <c r="V1303" t="s">
        <v>135</v>
      </c>
      <c r="W1303" t="s">
        <v>136</v>
      </c>
      <c r="X1303" t="s">
        <v>735</v>
      </c>
      <c r="Y1303" s="94">
        <v>0</v>
      </c>
      <c r="Z1303" s="94">
        <v>19197</v>
      </c>
      <c r="AA1303" s="94">
        <v>19772.939999999999</v>
      </c>
      <c r="AB1303" s="94">
        <v>19772.939999999999</v>
      </c>
      <c r="AC1303">
        <f t="shared" si="40"/>
        <v>2000</v>
      </c>
      <c r="AD1303" t="str">
        <f t="shared" si="41"/>
        <v>303</v>
      </c>
    </row>
    <row r="1304" spans="1:30" hidden="1" x14ac:dyDescent="0.25">
      <c r="A1304" t="s">
        <v>728</v>
      </c>
      <c r="B1304" t="s">
        <v>729</v>
      </c>
      <c r="C1304" t="s">
        <v>721</v>
      </c>
      <c r="D1304" t="s">
        <v>214</v>
      </c>
      <c r="E1304" t="s">
        <v>122</v>
      </c>
      <c r="F1304" t="s">
        <v>159</v>
      </c>
      <c r="G1304" t="s">
        <v>160</v>
      </c>
      <c r="H1304" t="s">
        <v>143</v>
      </c>
      <c r="I1304" t="s">
        <v>124</v>
      </c>
      <c r="J1304" t="s">
        <v>125</v>
      </c>
      <c r="K1304" t="s">
        <v>730</v>
      </c>
      <c r="N1304" t="s">
        <v>731</v>
      </c>
      <c r="O1304" t="s">
        <v>732</v>
      </c>
      <c r="P1304" t="s">
        <v>724</v>
      </c>
      <c r="Q1304" t="s">
        <v>215</v>
      </c>
      <c r="R1304" t="s">
        <v>131</v>
      </c>
      <c r="S1304" t="s">
        <v>164</v>
      </c>
      <c r="T1304" t="s">
        <v>165</v>
      </c>
      <c r="U1304" t="s">
        <v>151</v>
      </c>
      <c r="V1304" t="s">
        <v>135</v>
      </c>
      <c r="W1304" t="s">
        <v>136</v>
      </c>
      <c r="X1304" t="s">
        <v>735</v>
      </c>
      <c r="Y1304" s="94">
        <v>403197.41</v>
      </c>
      <c r="Z1304" s="94">
        <v>390197.70999999996</v>
      </c>
      <c r="AA1304" s="94">
        <v>401903.64</v>
      </c>
      <c r="AB1304" s="94">
        <v>401903.64</v>
      </c>
      <c r="AC1304">
        <f t="shared" si="40"/>
        <v>2000</v>
      </c>
      <c r="AD1304" t="str">
        <f t="shared" si="41"/>
        <v>303</v>
      </c>
    </row>
    <row r="1305" spans="1:30" hidden="1" x14ac:dyDescent="0.25">
      <c r="A1305" t="s">
        <v>728</v>
      </c>
      <c r="B1305" t="s">
        <v>729</v>
      </c>
      <c r="C1305" t="s">
        <v>721</v>
      </c>
      <c r="D1305" t="s">
        <v>218</v>
      </c>
      <c r="E1305" t="s">
        <v>122</v>
      </c>
      <c r="F1305" t="s">
        <v>159</v>
      </c>
      <c r="G1305" t="s">
        <v>160</v>
      </c>
      <c r="H1305" t="s">
        <v>143</v>
      </c>
      <c r="I1305" t="s">
        <v>124</v>
      </c>
      <c r="J1305" t="s">
        <v>125</v>
      </c>
      <c r="K1305" t="s">
        <v>730</v>
      </c>
      <c r="N1305" t="s">
        <v>731</v>
      </c>
      <c r="O1305" t="s">
        <v>732</v>
      </c>
      <c r="P1305" t="s">
        <v>724</v>
      </c>
      <c r="Q1305" t="s">
        <v>219</v>
      </c>
      <c r="R1305" t="s">
        <v>131</v>
      </c>
      <c r="S1305" t="s">
        <v>164</v>
      </c>
      <c r="T1305" t="s">
        <v>165</v>
      </c>
      <c r="U1305" t="s">
        <v>151</v>
      </c>
      <c r="V1305" t="s">
        <v>135</v>
      </c>
      <c r="W1305" t="s">
        <v>136</v>
      </c>
      <c r="X1305" t="s">
        <v>735</v>
      </c>
      <c r="Y1305" s="94">
        <v>143081.54</v>
      </c>
      <c r="Z1305" s="94">
        <v>71543.539999999994</v>
      </c>
      <c r="AA1305" s="94">
        <v>79281.850000000006</v>
      </c>
      <c r="AB1305" s="94">
        <v>79281.850000000006</v>
      </c>
      <c r="AC1305">
        <f t="shared" si="40"/>
        <v>2000</v>
      </c>
      <c r="AD1305" t="str">
        <f t="shared" si="41"/>
        <v>303</v>
      </c>
    </row>
    <row r="1306" spans="1:30" hidden="1" x14ac:dyDescent="0.25">
      <c r="A1306" t="s">
        <v>728</v>
      </c>
      <c r="B1306" t="s">
        <v>729</v>
      </c>
      <c r="C1306" t="s">
        <v>721</v>
      </c>
      <c r="D1306" t="s">
        <v>232</v>
      </c>
      <c r="E1306" t="s">
        <v>122</v>
      </c>
      <c r="F1306" t="s">
        <v>159</v>
      </c>
      <c r="G1306" t="s">
        <v>160</v>
      </c>
      <c r="H1306" t="s">
        <v>143</v>
      </c>
      <c r="I1306" t="s">
        <v>124</v>
      </c>
      <c r="J1306" t="s">
        <v>125</v>
      </c>
      <c r="K1306" t="s">
        <v>730</v>
      </c>
      <c r="N1306" t="s">
        <v>731</v>
      </c>
      <c r="O1306" t="s">
        <v>732</v>
      </c>
      <c r="P1306" t="s">
        <v>724</v>
      </c>
      <c r="Q1306" t="s">
        <v>233</v>
      </c>
      <c r="R1306" t="s">
        <v>131</v>
      </c>
      <c r="S1306" t="s">
        <v>164</v>
      </c>
      <c r="T1306" t="s">
        <v>165</v>
      </c>
      <c r="U1306" t="s">
        <v>151</v>
      </c>
      <c r="V1306" t="s">
        <v>135</v>
      </c>
      <c r="W1306" t="s">
        <v>136</v>
      </c>
      <c r="X1306" t="s">
        <v>735</v>
      </c>
      <c r="Y1306" s="94">
        <v>0</v>
      </c>
      <c r="Z1306" s="94">
        <v>0</v>
      </c>
      <c r="AA1306" s="94">
        <v>0</v>
      </c>
      <c r="AB1306" s="94">
        <v>0</v>
      </c>
      <c r="AC1306">
        <f t="shared" si="40"/>
        <v>2000</v>
      </c>
      <c r="AD1306" t="str">
        <f t="shared" si="41"/>
        <v>303</v>
      </c>
    </row>
    <row r="1307" spans="1:30" hidden="1" x14ac:dyDescent="0.25">
      <c r="A1307" t="s">
        <v>728</v>
      </c>
      <c r="B1307" t="s">
        <v>729</v>
      </c>
      <c r="C1307" t="s">
        <v>721</v>
      </c>
      <c r="D1307" t="s">
        <v>234</v>
      </c>
      <c r="E1307" t="s">
        <v>122</v>
      </c>
      <c r="F1307" t="s">
        <v>159</v>
      </c>
      <c r="G1307" t="s">
        <v>160</v>
      </c>
      <c r="H1307" t="s">
        <v>143</v>
      </c>
      <c r="I1307" t="s">
        <v>124</v>
      </c>
      <c r="J1307" t="s">
        <v>125</v>
      </c>
      <c r="K1307" t="s">
        <v>730</v>
      </c>
      <c r="N1307" t="s">
        <v>731</v>
      </c>
      <c r="O1307" t="s">
        <v>732</v>
      </c>
      <c r="P1307" t="s">
        <v>724</v>
      </c>
      <c r="Q1307" t="s">
        <v>235</v>
      </c>
      <c r="R1307" t="s">
        <v>131</v>
      </c>
      <c r="S1307" t="s">
        <v>164</v>
      </c>
      <c r="T1307" t="s">
        <v>165</v>
      </c>
      <c r="U1307" t="s">
        <v>151</v>
      </c>
      <c r="V1307" t="s">
        <v>135</v>
      </c>
      <c r="W1307" t="s">
        <v>136</v>
      </c>
      <c r="X1307" t="s">
        <v>735</v>
      </c>
      <c r="Y1307" s="94">
        <v>117241.33</v>
      </c>
      <c r="Z1307" s="94">
        <v>135268</v>
      </c>
      <c r="AA1307" s="94">
        <v>144136.14000000001</v>
      </c>
      <c r="AB1307" s="94">
        <v>144136.14000000001</v>
      </c>
      <c r="AC1307">
        <f t="shared" si="40"/>
        <v>3000</v>
      </c>
      <c r="AD1307" t="str">
        <f t="shared" si="41"/>
        <v>303</v>
      </c>
    </row>
    <row r="1308" spans="1:30" hidden="1" x14ac:dyDescent="0.25">
      <c r="A1308" t="s">
        <v>728</v>
      </c>
      <c r="B1308" t="s">
        <v>729</v>
      </c>
      <c r="C1308" t="s">
        <v>721</v>
      </c>
      <c r="D1308" t="s">
        <v>158</v>
      </c>
      <c r="E1308" t="s">
        <v>122</v>
      </c>
      <c r="F1308" t="s">
        <v>159</v>
      </c>
      <c r="G1308" t="s">
        <v>160</v>
      </c>
      <c r="H1308" t="s">
        <v>143</v>
      </c>
      <c r="I1308" t="s">
        <v>124</v>
      </c>
      <c r="J1308" t="s">
        <v>125</v>
      </c>
      <c r="K1308" t="s">
        <v>730</v>
      </c>
      <c r="N1308" t="s">
        <v>731</v>
      </c>
      <c r="O1308" t="s">
        <v>732</v>
      </c>
      <c r="P1308" t="s">
        <v>724</v>
      </c>
      <c r="Q1308" t="s">
        <v>163</v>
      </c>
      <c r="R1308" t="s">
        <v>131</v>
      </c>
      <c r="S1308" t="s">
        <v>164</v>
      </c>
      <c r="T1308" t="s">
        <v>165</v>
      </c>
      <c r="U1308" t="s">
        <v>151</v>
      </c>
      <c r="V1308" t="s">
        <v>135</v>
      </c>
      <c r="W1308" t="s">
        <v>136</v>
      </c>
      <c r="X1308" t="s">
        <v>735</v>
      </c>
      <c r="Y1308" s="94">
        <v>63073.49</v>
      </c>
      <c r="Z1308" s="94">
        <v>0</v>
      </c>
      <c r="AA1308" s="94">
        <v>0</v>
      </c>
      <c r="AB1308" s="94">
        <v>0</v>
      </c>
      <c r="AC1308">
        <f t="shared" si="40"/>
        <v>3000</v>
      </c>
      <c r="AD1308" t="str">
        <f t="shared" si="41"/>
        <v>303</v>
      </c>
    </row>
    <row r="1309" spans="1:30" hidden="1" x14ac:dyDescent="0.25">
      <c r="A1309" t="s">
        <v>728</v>
      </c>
      <c r="B1309" t="s">
        <v>729</v>
      </c>
      <c r="C1309" t="s">
        <v>721</v>
      </c>
      <c r="D1309" t="s">
        <v>291</v>
      </c>
      <c r="E1309" t="s">
        <v>122</v>
      </c>
      <c r="F1309" t="s">
        <v>159</v>
      </c>
      <c r="G1309" t="s">
        <v>160</v>
      </c>
      <c r="H1309" t="s">
        <v>143</v>
      </c>
      <c r="I1309" t="s">
        <v>124</v>
      </c>
      <c r="J1309" t="s">
        <v>125</v>
      </c>
      <c r="K1309" t="s">
        <v>730</v>
      </c>
      <c r="N1309" t="s">
        <v>731</v>
      </c>
      <c r="O1309" t="s">
        <v>732</v>
      </c>
      <c r="P1309" t="s">
        <v>724</v>
      </c>
      <c r="Q1309" t="s">
        <v>169</v>
      </c>
      <c r="R1309" t="s">
        <v>131</v>
      </c>
      <c r="S1309" t="s">
        <v>164</v>
      </c>
      <c r="T1309" t="s">
        <v>165</v>
      </c>
      <c r="U1309" t="s">
        <v>151</v>
      </c>
      <c r="V1309" t="s">
        <v>135</v>
      </c>
      <c r="W1309" t="s">
        <v>136</v>
      </c>
      <c r="X1309" t="s">
        <v>735</v>
      </c>
      <c r="Y1309" s="94">
        <v>52269.36</v>
      </c>
      <c r="Z1309" s="94">
        <v>0</v>
      </c>
      <c r="AA1309" s="94">
        <v>0</v>
      </c>
      <c r="AB1309" s="94">
        <v>0</v>
      </c>
      <c r="AC1309">
        <f t="shared" si="40"/>
        <v>3000</v>
      </c>
      <c r="AD1309" t="str">
        <f t="shared" si="41"/>
        <v>303</v>
      </c>
    </row>
    <row r="1310" spans="1:30" hidden="1" x14ac:dyDescent="0.25">
      <c r="A1310" t="s">
        <v>728</v>
      </c>
      <c r="B1310" t="s">
        <v>729</v>
      </c>
      <c r="C1310" t="s">
        <v>721</v>
      </c>
      <c r="D1310" t="s">
        <v>248</v>
      </c>
      <c r="E1310" t="s">
        <v>122</v>
      </c>
      <c r="F1310" t="s">
        <v>159</v>
      </c>
      <c r="G1310" t="s">
        <v>160</v>
      </c>
      <c r="H1310" t="s">
        <v>143</v>
      </c>
      <c r="I1310" t="s">
        <v>124</v>
      </c>
      <c r="J1310" t="s">
        <v>125</v>
      </c>
      <c r="K1310" t="s">
        <v>730</v>
      </c>
      <c r="N1310" t="s">
        <v>731</v>
      </c>
      <c r="O1310" t="s">
        <v>732</v>
      </c>
      <c r="P1310" t="s">
        <v>724</v>
      </c>
      <c r="Q1310" t="s">
        <v>249</v>
      </c>
      <c r="R1310" t="s">
        <v>131</v>
      </c>
      <c r="S1310" t="s">
        <v>164</v>
      </c>
      <c r="T1310" t="s">
        <v>165</v>
      </c>
      <c r="U1310" t="s">
        <v>151</v>
      </c>
      <c r="V1310" t="s">
        <v>135</v>
      </c>
      <c r="W1310" t="s">
        <v>136</v>
      </c>
      <c r="X1310" t="s">
        <v>735</v>
      </c>
      <c r="Y1310" s="94">
        <v>225435.62</v>
      </c>
      <c r="Z1310" s="94">
        <v>0</v>
      </c>
      <c r="AA1310" s="94">
        <v>0</v>
      </c>
      <c r="AB1310" s="94">
        <v>0</v>
      </c>
      <c r="AC1310">
        <f t="shared" si="40"/>
        <v>3000</v>
      </c>
      <c r="AD1310" t="str">
        <f t="shared" si="41"/>
        <v>303</v>
      </c>
    </row>
    <row r="1311" spans="1:30" hidden="1" x14ac:dyDescent="0.25">
      <c r="A1311" t="s">
        <v>728</v>
      </c>
      <c r="B1311" t="s">
        <v>729</v>
      </c>
      <c r="C1311" t="s">
        <v>721</v>
      </c>
      <c r="D1311" t="s">
        <v>315</v>
      </c>
      <c r="E1311" t="s">
        <v>122</v>
      </c>
      <c r="F1311" t="s">
        <v>159</v>
      </c>
      <c r="G1311" t="s">
        <v>160</v>
      </c>
      <c r="H1311" t="s">
        <v>143</v>
      </c>
      <c r="I1311" t="s">
        <v>124</v>
      </c>
      <c r="J1311" t="s">
        <v>125</v>
      </c>
      <c r="K1311" t="s">
        <v>730</v>
      </c>
      <c r="N1311" t="s">
        <v>731</v>
      </c>
      <c r="O1311" t="s">
        <v>732</v>
      </c>
      <c r="P1311" t="s">
        <v>724</v>
      </c>
      <c r="Q1311" t="s">
        <v>316</v>
      </c>
      <c r="R1311" t="s">
        <v>131</v>
      </c>
      <c r="S1311" t="s">
        <v>164</v>
      </c>
      <c r="T1311" t="s">
        <v>165</v>
      </c>
      <c r="U1311" t="s">
        <v>151</v>
      </c>
      <c r="V1311" t="s">
        <v>135</v>
      </c>
      <c r="W1311" t="s">
        <v>136</v>
      </c>
      <c r="X1311" t="s">
        <v>735</v>
      </c>
      <c r="Y1311" s="94">
        <v>221287.04000000001</v>
      </c>
      <c r="Z1311" s="94">
        <v>4163.8779999999997</v>
      </c>
      <c r="AA1311" s="94">
        <v>4288.79</v>
      </c>
      <c r="AB1311" s="94">
        <v>4288.79</v>
      </c>
      <c r="AC1311">
        <f t="shared" si="40"/>
        <v>3000</v>
      </c>
      <c r="AD1311" t="str">
        <f t="shared" si="41"/>
        <v>303</v>
      </c>
    </row>
    <row r="1312" spans="1:30" hidden="1" x14ac:dyDescent="0.25">
      <c r="A1312" t="s">
        <v>728</v>
      </c>
      <c r="B1312" t="s">
        <v>729</v>
      </c>
      <c r="C1312" t="s">
        <v>721</v>
      </c>
      <c r="D1312" t="s">
        <v>343</v>
      </c>
      <c r="E1312" t="s">
        <v>122</v>
      </c>
      <c r="F1312" t="s">
        <v>159</v>
      </c>
      <c r="G1312" t="s">
        <v>160</v>
      </c>
      <c r="H1312" t="s">
        <v>143</v>
      </c>
      <c r="I1312" t="s">
        <v>124</v>
      </c>
      <c r="J1312" t="s">
        <v>125</v>
      </c>
      <c r="K1312" t="s">
        <v>730</v>
      </c>
      <c r="N1312" t="s">
        <v>731</v>
      </c>
      <c r="O1312" t="s">
        <v>732</v>
      </c>
      <c r="P1312" t="s">
        <v>724</v>
      </c>
      <c r="Q1312" t="s">
        <v>307</v>
      </c>
      <c r="R1312" t="s">
        <v>131</v>
      </c>
      <c r="S1312" t="s">
        <v>164</v>
      </c>
      <c r="T1312" t="s">
        <v>165</v>
      </c>
      <c r="U1312" t="s">
        <v>151</v>
      </c>
      <c r="V1312" t="s">
        <v>135</v>
      </c>
      <c r="W1312" t="s">
        <v>136</v>
      </c>
      <c r="X1312" t="s">
        <v>735</v>
      </c>
      <c r="Y1312" s="94">
        <v>172827.59</v>
      </c>
      <c r="Z1312" s="94">
        <v>86415.59</v>
      </c>
      <c r="AA1312" s="94">
        <v>89007.96</v>
      </c>
      <c r="AB1312" s="94">
        <v>89007.96</v>
      </c>
      <c r="AC1312">
        <f t="shared" si="40"/>
        <v>3000</v>
      </c>
      <c r="AD1312" t="str">
        <f t="shared" si="41"/>
        <v>303</v>
      </c>
    </row>
    <row r="1313" spans="1:30" hidden="1" x14ac:dyDescent="0.25">
      <c r="A1313" t="s">
        <v>728</v>
      </c>
      <c r="B1313" t="s">
        <v>729</v>
      </c>
      <c r="C1313" t="s">
        <v>721</v>
      </c>
      <c r="D1313" t="s">
        <v>344</v>
      </c>
      <c r="E1313" t="s">
        <v>122</v>
      </c>
      <c r="F1313" t="s">
        <v>159</v>
      </c>
      <c r="G1313" t="s">
        <v>160</v>
      </c>
      <c r="H1313" t="s">
        <v>143</v>
      </c>
      <c r="I1313" t="s">
        <v>124</v>
      </c>
      <c r="J1313" t="s">
        <v>125</v>
      </c>
      <c r="K1313" t="s">
        <v>730</v>
      </c>
      <c r="N1313" t="s">
        <v>731</v>
      </c>
      <c r="O1313" t="s">
        <v>732</v>
      </c>
      <c r="P1313" t="s">
        <v>724</v>
      </c>
      <c r="Q1313" t="s">
        <v>345</v>
      </c>
      <c r="R1313" t="s">
        <v>131</v>
      </c>
      <c r="S1313" t="s">
        <v>164</v>
      </c>
      <c r="T1313" t="s">
        <v>165</v>
      </c>
      <c r="U1313" t="s">
        <v>151</v>
      </c>
      <c r="V1313" t="s">
        <v>135</v>
      </c>
      <c r="W1313" t="s">
        <v>136</v>
      </c>
      <c r="X1313" t="s">
        <v>735</v>
      </c>
      <c r="Y1313" s="94">
        <v>0</v>
      </c>
      <c r="Z1313" s="94">
        <v>53999.99</v>
      </c>
      <c r="AA1313" s="94">
        <v>55619.88</v>
      </c>
      <c r="AB1313" s="94">
        <v>55619.88</v>
      </c>
      <c r="AC1313">
        <f t="shared" si="40"/>
        <v>3000</v>
      </c>
      <c r="AD1313" t="str">
        <f t="shared" si="41"/>
        <v>303</v>
      </c>
    </row>
    <row r="1314" spans="1:30" hidden="1" x14ac:dyDescent="0.25">
      <c r="A1314" t="s">
        <v>728</v>
      </c>
      <c r="B1314" t="s">
        <v>729</v>
      </c>
      <c r="C1314" t="s">
        <v>721</v>
      </c>
      <c r="D1314" t="s">
        <v>256</v>
      </c>
      <c r="E1314" t="s">
        <v>122</v>
      </c>
      <c r="F1314" t="s">
        <v>159</v>
      </c>
      <c r="G1314" t="s">
        <v>160</v>
      </c>
      <c r="H1314" t="s">
        <v>143</v>
      </c>
      <c r="I1314" t="s">
        <v>124</v>
      </c>
      <c r="J1314" t="s">
        <v>125</v>
      </c>
      <c r="K1314" t="s">
        <v>730</v>
      </c>
      <c r="N1314" t="s">
        <v>731</v>
      </c>
      <c r="O1314" t="s">
        <v>732</v>
      </c>
      <c r="P1314" t="s">
        <v>724</v>
      </c>
      <c r="Q1314" t="s">
        <v>257</v>
      </c>
      <c r="R1314" t="s">
        <v>131</v>
      </c>
      <c r="S1314" t="s">
        <v>164</v>
      </c>
      <c r="T1314" t="s">
        <v>165</v>
      </c>
      <c r="U1314" t="s">
        <v>151</v>
      </c>
      <c r="V1314" t="s">
        <v>135</v>
      </c>
      <c r="W1314" t="s">
        <v>136</v>
      </c>
      <c r="X1314" t="s">
        <v>735</v>
      </c>
      <c r="Y1314" s="94">
        <v>376152.48</v>
      </c>
      <c r="Z1314" s="94">
        <v>13572.928</v>
      </c>
      <c r="AA1314" s="94">
        <v>8388.06</v>
      </c>
      <c r="AB1314" s="94">
        <v>8388.06</v>
      </c>
      <c r="AC1314">
        <f t="shared" si="40"/>
        <v>3000</v>
      </c>
      <c r="AD1314" t="str">
        <f t="shared" si="41"/>
        <v>303</v>
      </c>
    </row>
    <row r="1315" spans="1:30" hidden="1" x14ac:dyDescent="0.25">
      <c r="A1315" t="s">
        <v>728</v>
      </c>
      <c r="B1315" t="s">
        <v>729</v>
      </c>
      <c r="C1315" t="s">
        <v>721</v>
      </c>
      <c r="D1315" t="s">
        <v>264</v>
      </c>
      <c r="E1315" t="s">
        <v>122</v>
      </c>
      <c r="F1315" t="s">
        <v>159</v>
      </c>
      <c r="G1315" t="s">
        <v>160</v>
      </c>
      <c r="H1315" t="s">
        <v>143</v>
      </c>
      <c r="I1315" t="s">
        <v>124</v>
      </c>
      <c r="J1315" t="s">
        <v>125</v>
      </c>
      <c r="K1315" t="s">
        <v>730</v>
      </c>
      <c r="N1315" t="s">
        <v>731</v>
      </c>
      <c r="O1315" t="s">
        <v>732</v>
      </c>
      <c r="P1315" t="s">
        <v>724</v>
      </c>
      <c r="Q1315" t="s">
        <v>265</v>
      </c>
      <c r="R1315" t="s">
        <v>131</v>
      </c>
      <c r="S1315" t="s">
        <v>164</v>
      </c>
      <c r="T1315" t="s">
        <v>165</v>
      </c>
      <c r="U1315" t="s">
        <v>151</v>
      </c>
      <c r="V1315" t="s">
        <v>135</v>
      </c>
      <c r="W1315" t="s">
        <v>136</v>
      </c>
      <c r="X1315" t="s">
        <v>735</v>
      </c>
      <c r="Y1315" s="94">
        <v>103089.84</v>
      </c>
      <c r="Z1315" s="94">
        <v>0</v>
      </c>
      <c r="AA1315" s="94">
        <v>0</v>
      </c>
      <c r="AB1315" s="94">
        <v>0</v>
      </c>
      <c r="AC1315">
        <f t="shared" si="40"/>
        <v>3000</v>
      </c>
      <c r="AD1315" t="str">
        <f t="shared" si="41"/>
        <v>303</v>
      </c>
    </row>
    <row r="1316" spans="1:30" hidden="1" x14ac:dyDescent="0.25">
      <c r="A1316" t="s">
        <v>728</v>
      </c>
      <c r="B1316" t="s">
        <v>729</v>
      </c>
      <c r="C1316" t="s">
        <v>721</v>
      </c>
      <c r="D1316" t="s">
        <v>266</v>
      </c>
      <c r="E1316" t="s">
        <v>122</v>
      </c>
      <c r="F1316" t="s">
        <v>159</v>
      </c>
      <c r="G1316" t="s">
        <v>160</v>
      </c>
      <c r="H1316" t="s">
        <v>143</v>
      </c>
      <c r="I1316" t="s">
        <v>124</v>
      </c>
      <c r="J1316" t="s">
        <v>125</v>
      </c>
      <c r="K1316" t="s">
        <v>730</v>
      </c>
      <c r="N1316" t="s">
        <v>731</v>
      </c>
      <c r="O1316" t="s">
        <v>732</v>
      </c>
      <c r="P1316" t="s">
        <v>724</v>
      </c>
      <c r="Q1316" t="s">
        <v>267</v>
      </c>
      <c r="R1316" t="s">
        <v>131</v>
      </c>
      <c r="S1316" t="s">
        <v>164</v>
      </c>
      <c r="T1316" t="s">
        <v>165</v>
      </c>
      <c r="U1316" t="s">
        <v>151</v>
      </c>
      <c r="V1316" t="s">
        <v>135</v>
      </c>
      <c r="W1316" t="s">
        <v>136</v>
      </c>
      <c r="X1316" t="s">
        <v>735</v>
      </c>
      <c r="Y1316" s="94">
        <v>9789.36</v>
      </c>
      <c r="Z1316" s="94">
        <v>0</v>
      </c>
      <c r="AA1316" s="94">
        <v>0</v>
      </c>
      <c r="AB1316" s="94">
        <v>0</v>
      </c>
      <c r="AC1316">
        <f t="shared" si="40"/>
        <v>3000</v>
      </c>
      <c r="AD1316" t="str">
        <f t="shared" si="41"/>
        <v>303</v>
      </c>
    </row>
    <row r="1317" spans="1:30" hidden="1" x14ac:dyDescent="0.25">
      <c r="A1317" t="s">
        <v>728</v>
      </c>
      <c r="B1317" t="s">
        <v>729</v>
      </c>
      <c r="C1317" t="s">
        <v>721</v>
      </c>
      <c r="D1317" t="s">
        <v>736</v>
      </c>
      <c r="E1317" t="s">
        <v>122</v>
      </c>
      <c r="F1317" t="s">
        <v>159</v>
      </c>
      <c r="G1317" t="s">
        <v>160</v>
      </c>
      <c r="H1317" t="s">
        <v>143</v>
      </c>
      <c r="I1317" t="s">
        <v>124</v>
      </c>
      <c r="J1317" t="s">
        <v>125</v>
      </c>
      <c r="K1317" t="s">
        <v>730</v>
      </c>
      <c r="N1317" t="s">
        <v>731</v>
      </c>
      <c r="O1317" t="s">
        <v>732</v>
      </c>
      <c r="P1317" t="s">
        <v>724</v>
      </c>
      <c r="Q1317" t="s">
        <v>737</v>
      </c>
      <c r="R1317" t="s">
        <v>131</v>
      </c>
      <c r="S1317" t="s">
        <v>164</v>
      </c>
      <c r="T1317" t="s">
        <v>165</v>
      </c>
      <c r="U1317" t="s">
        <v>151</v>
      </c>
      <c r="V1317" t="s">
        <v>135</v>
      </c>
      <c r="W1317" t="s">
        <v>136</v>
      </c>
      <c r="X1317" t="s">
        <v>735</v>
      </c>
      <c r="Y1317" s="94">
        <v>35036.519999999997</v>
      </c>
      <c r="Z1317" s="94">
        <v>0</v>
      </c>
      <c r="AA1317" s="94">
        <v>0</v>
      </c>
      <c r="AB1317" s="94">
        <v>0</v>
      </c>
      <c r="AC1317">
        <f t="shared" si="40"/>
        <v>3000</v>
      </c>
      <c r="AD1317" t="str">
        <f t="shared" si="41"/>
        <v>303</v>
      </c>
    </row>
    <row r="1318" spans="1:30" hidden="1" x14ac:dyDescent="0.25">
      <c r="A1318" t="s">
        <v>728</v>
      </c>
      <c r="B1318" t="s">
        <v>729</v>
      </c>
      <c r="C1318" t="s">
        <v>721</v>
      </c>
      <c r="D1318" t="s">
        <v>270</v>
      </c>
      <c r="E1318" t="s">
        <v>122</v>
      </c>
      <c r="F1318" t="s">
        <v>159</v>
      </c>
      <c r="G1318" t="s">
        <v>160</v>
      </c>
      <c r="H1318" t="s">
        <v>143</v>
      </c>
      <c r="I1318" t="s">
        <v>124</v>
      </c>
      <c r="J1318" t="s">
        <v>125</v>
      </c>
      <c r="K1318" t="s">
        <v>730</v>
      </c>
      <c r="N1318" t="s">
        <v>731</v>
      </c>
      <c r="O1318" t="s">
        <v>732</v>
      </c>
      <c r="P1318" t="s">
        <v>724</v>
      </c>
      <c r="Q1318" t="s">
        <v>271</v>
      </c>
      <c r="R1318" t="s">
        <v>131</v>
      </c>
      <c r="S1318" t="s">
        <v>164</v>
      </c>
      <c r="T1318" t="s">
        <v>165</v>
      </c>
      <c r="U1318" t="s">
        <v>151</v>
      </c>
      <c r="V1318" t="s">
        <v>135</v>
      </c>
      <c r="W1318" t="s">
        <v>136</v>
      </c>
      <c r="X1318" t="s">
        <v>735</v>
      </c>
      <c r="Y1318" s="94">
        <v>31621.8</v>
      </c>
      <c r="Z1318" s="94">
        <v>0</v>
      </c>
      <c r="AA1318" s="94">
        <v>0</v>
      </c>
      <c r="AB1318" s="94">
        <v>0</v>
      </c>
      <c r="AC1318">
        <f t="shared" si="40"/>
        <v>3000</v>
      </c>
      <c r="AD1318" t="str">
        <f t="shared" si="41"/>
        <v>303</v>
      </c>
    </row>
    <row r="1319" spans="1:30" hidden="1" x14ac:dyDescent="0.25">
      <c r="A1319" t="s">
        <v>728</v>
      </c>
      <c r="B1319" t="s">
        <v>729</v>
      </c>
      <c r="C1319" t="s">
        <v>721</v>
      </c>
      <c r="D1319" t="s">
        <v>272</v>
      </c>
      <c r="E1319" t="s">
        <v>122</v>
      </c>
      <c r="F1319" t="s">
        <v>159</v>
      </c>
      <c r="G1319" t="s">
        <v>160</v>
      </c>
      <c r="H1319" t="s">
        <v>143</v>
      </c>
      <c r="I1319" t="s">
        <v>124</v>
      </c>
      <c r="J1319" t="s">
        <v>125</v>
      </c>
      <c r="K1319" t="s">
        <v>730</v>
      </c>
      <c r="N1319" t="s">
        <v>731</v>
      </c>
      <c r="O1319" t="s">
        <v>732</v>
      </c>
      <c r="P1319" t="s">
        <v>724</v>
      </c>
      <c r="Q1319" t="s">
        <v>273</v>
      </c>
      <c r="R1319" t="s">
        <v>131</v>
      </c>
      <c r="S1319" t="s">
        <v>164</v>
      </c>
      <c r="T1319" t="s">
        <v>165</v>
      </c>
      <c r="U1319" t="s">
        <v>151</v>
      </c>
      <c r="V1319" t="s">
        <v>135</v>
      </c>
      <c r="W1319" t="s">
        <v>136</v>
      </c>
      <c r="X1319" t="s">
        <v>735</v>
      </c>
      <c r="Y1319" s="94">
        <v>243139.91</v>
      </c>
      <c r="Z1319" s="94">
        <v>159476.79999999999</v>
      </c>
      <c r="AA1319" s="94">
        <v>164261.1</v>
      </c>
      <c r="AB1319" s="94">
        <v>164261.1</v>
      </c>
      <c r="AC1319">
        <f t="shared" si="40"/>
        <v>3000</v>
      </c>
      <c r="AD1319" t="str">
        <f t="shared" si="41"/>
        <v>303</v>
      </c>
    </row>
    <row r="1320" spans="1:30" hidden="1" x14ac:dyDescent="0.25">
      <c r="A1320" t="s">
        <v>728</v>
      </c>
      <c r="B1320" t="s">
        <v>729</v>
      </c>
      <c r="C1320" t="s">
        <v>721</v>
      </c>
      <c r="D1320" t="s">
        <v>738</v>
      </c>
      <c r="E1320" t="s">
        <v>122</v>
      </c>
      <c r="F1320" t="s">
        <v>159</v>
      </c>
      <c r="G1320" t="s">
        <v>160</v>
      </c>
      <c r="H1320" t="s">
        <v>143</v>
      </c>
      <c r="I1320" t="s">
        <v>124</v>
      </c>
      <c r="J1320" t="s">
        <v>125</v>
      </c>
      <c r="K1320" t="s">
        <v>730</v>
      </c>
      <c r="N1320" t="s">
        <v>731</v>
      </c>
      <c r="O1320" t="s">
        <v>732</v>
      </c>
      <c r="P1320" t="s">
        <v>724</v>
      </c>
      <c r="Q1320" t="s">
        <v>739</v>
      </c>
      <c r="R1320" t="s">
        <v>131</v>
      </c>
      <c r="S1320" t="s">
        <v>164</v>
      </c>
      <c r="T1320" t="s">
        <v>165</v>
      </c>
      <c r="U1320" t="s">
        <v>151</v>
      </c>
      <c r="V1320" t="s">
        <v>135</v>
      </c>
      <c r="W1320" t="s">
        <v>136</v>
      </c>
      <c r="X1320" t="s">
        <v>735</v>
      </c>
      <c r="Y1320" s="94">
        <v>12600.8</v>
      </c>
      <c r="Z1320" s="94">
        <v>0</v>
      </c>
      <c r="AA1320" s="94">
        <v>0</v>
      </c>
      <c r="AB1320" s="94">
        <v>0</v>
      </c>
      <c r="AC1320">
        <f t="shared" si="40"/>
        <v>3000</v>
      </c>
      <c r="AD1320" t="str">
        <f t="shared" si="41"/>
        <v>303</v>
      </c>
    </row>
    <row r="1321" spans="1:30" hidden="1" x14ac:dyDescent="0.25">
      <c r="A1321" t="s">
        <v>728</v>
      </c>
      <c r="B1321" t="s">
        <v>729</v>
      </c>
      <c r="C1321" t="s">
        <v>721</v>
      </c>
      <c r="D1321" t="s">
        <v>278</v>
      </c>
      <c r="E1321" t="s">
        <v>122</v>
      </c>
      <c r="F1321" t="s">
        <v>159</v>
      </c>
      <c r="G1321" t="s">
        <v>160</v>
      </c>
      <c r="H1321" t="s">
        <v>143</v>
      </c>
      <c r="I1321" t="s">
        <v>124</v>
      </c>
      <c r="J1321" t="s">
        <v>125</v>
      </c>
      <c r="K1321" t="s">
        <v>730</v>
      </c>
      <c r="N1321" t="s">
        <v>731</v>
      </c>
      <c r="O1321" t="s">
        <v>732</v>
      </c>
      <c r="P1321" t="s">
        <v>724</v>
      </c>
      <c r="Q1321" t="s">
        <v>279</v>
      </c>
      <c r="R1321" t="s">
        <v>131</v>
      </c>
      <c r="S1321" t="s">
        <v>164</v>
      </c>
      <c r="T1321" t="s">
        <v>165</v>
      </c>
      <c r="U1321" t="s">
        <v>151</v>
      </c>
      <c r="V1321" t="s">
        <v>135</v>
      </c>
      <c r="W1321" t="s">
        <v>136</v>
      </c>
      <c r="X1321" t="s">
        <v>735</v>
      </c>
      <c r="Y1321" s="94">
        <v>19662.669999999998</v>
      </c>
      <c r="Z1321" s="94">
        <v>0</v>
      </c>
      <c r="AA1321" s="94">
        <v>0</v>
      </c>
      <c r="AB1321" s="94">
        <v>0</v>
      </c>
      <c r="AC1321">
        <f t="shared" si="40"/>
        <v>3000</v>
      </c>
      <c r="AD1321" t="str">
        <f t="shared" si="41"/>
        <v>303</v>
      </c>
    </row>
    <row r="1322" spans="1:30" hidden="1" x14ac:dyDescent="0.25">
      <c r="A1322" t="s">
        <v>728</v>
      </c>
      <c r="B1322" t="s">
        <v>729</v>
      </c>
      <c r="C1322" t="s">
        <v>721</v>
      </c>
      <c r="D1322" t="s">
        <v>172</v>
      </c>
      <c r="E1322" t="s">
        <v>122</v>
      </c>
      <c r="F1322" t="s">
        <v>159</v>
      </c>
      <c r="G1322" t="s">
        <v>160</v>
      </c>
      <c r="H1322" t="s">
        <v>143</v>
      </c>
      <c r="I1322" t="s">
        <v>124</v>
      </c>
      <c r="J1322" t="s">
        <v>125</v>
      </c>
      <c r="K1322" t="s">
        <v>730</v>
      </c>
      <c r="N1322" t="s">
        <v>731</v>
      </c>
      <c r="O1322" t="s">
        <v>732</v>
      </c>
      <c r="P1322" t="s">
        <v>724</v>
      </c>
      <c r="Q1322" t="s">
        <v>173</v>
      </c>
      <c r="R1322" t="s">
        <v>131</v>
      </c>
      <c r="S1322" t="s">
        <v>164</v>
      </c>
      <c r="T1322" t="s">
        <v>165</v>
      </c>
      <c r="U1322" t="s">
        <v>151</v>
      </c>
      <c r="V1322" t="s">
        <v>135</v>
      </c>
      <c r="W1322" t="s">
        <v>136</v>
      </c>
      <c r="X1322" t="s">
        <v>735</v>
      </c>
      <c r="Y1322" s="94">
        <v>44508.24</v>
      </c>
      <c r="Z1322" s="94">
        <v>0</v>
      </c>
      <c r="AA1322" s="94">
        <v>0</v>
      </c>
      <c r="AB1322" s="94">
        <v>0</v>
      </c>
      <c r="AC1322">
        <f t="shared" si="40"/>
        <v>3000</v>
      </c>
      <c r="AD1322" t="str">
        <f t="shared" si="41"/>
        <v>303</v>
      </c>
    </row>
    <row r="1323" spans="1:30" hidden="1" x14ac:dyDescent="0.25">
      <c r="A1323" t="s">
        <v>728</v>
      </c>
      <c r="B1323" t="s">
        <v>729</v>
      </c>
      <c r="C1323" t="s">
        <v>721</v>
      </c>
      <c r="D1323" t="s">
        <v>174</v>
      </c>
      <c r="E1323" t="s">
        <v>122</v>
      </c>
      <c r="F1323" t="s">
        <v>159</v>
      </c>
      <c r="G1323" t="s">
        <v>160</v>
      </c>
      <c r="H1323" t="s">
        <v>143</v>
      </c>
      <c r="I1323" t="s">
        <v>124</v>
      </c>
      <c r="J1323" t="s">
        <v>125</v>
      </c>
      <c r="K1323" t="s">
        <v>730</v>
      </c>
      <c r="N1323" t="s">
        <v>731</v>
      </c>
      <c r="O1323" t="s">
        <v>732</v>
      </c>
      <c r="P1323" t="s">
        <v>724</v>
      </c>
      <c r="Q1323" t="s">
        <v>175</v>
      </c>
      <c r="R1323" t="s">
        <v>131</v>
      </c>
      <c r="S1323" t="s">
        <v>164</v>
      </c>
      <c r="T1323" t="s">
        <v>165</v>
      </c>
      <c r="U1323" t="s">
        <v>151</v>
      </c>
      <c r="V1323" t="s">
        <v>135</v>
      </c>
      <c r="W1323" t="s">
        <v>136</v>
      </c>
      <c r="X1323" t="s">
        <v>735</v>
      </c>
      <c r="Y1323" s="94">
        <v>37565.919999999998</v>
      </c>
      <c r="Z1323" s="94">
        <v>0</v>
      </c>
      <c r="AA1323" s="94">
        <v>0</v>
      </c>
      <c r="AB1323" s="94">
        <v>0</v>
      </c>
      <c r="AC1323">
        <f t="shared" si="40"/>
        <v>3000</v>
      </c>
      <c r="AD1323" t="str">
        <f t="shared" si="41"/>
        <v>303</v>
      </c>
    </row>
    <row r="1324" spans="1:30" hidden="1" x14ac:dyDescent="0.25">
      <c r="A1324" t="s">
        <v>728</v>
      </c>
      <c r="B1324" t="s">
        <v>729</v>
      </c>
      <c r="C1324" t="s">
        <v>721</v>
      </c>
      <c r="D1324" t="s">
        <v>348</v>
      </c>
      <c r="E1324" t="s">
        <v>122</v>
      </c>
      <c r="F1324" t="s">
        <v>159</v>
      </c>
      <c r="G1324" t="s">
        <v>160</v>
      </c>
      <c r="H1324" t="s">
        <v>143</v>
      </c>
      <c r="I1324" t="s">
        <v>124</v>
      </c>
      <c r="J1324" t="s">
        <v>125</v>
      </c>
      <c r="K1324" t="s">
        <v>730</v>
      </c>
      <c r="N1324" t="s">
        <v>731</v>
      </c>
      <c r="O1324" t="s">
        <v>732</v>
      </c>
      <c r="P1324" t="s">
        <v>724</v>
      </c>
      <c r="Q1324" t="s">
        <v>308</v>
      </c>
      <c r="R1324" t="s">
        <v>131</v>
      </c>
      <c r="S1324" t="s">
        <v>164</v>
      </c>
      <c r="T1324" t="s">
        <v>165</v>
      </c>
      <c r="U1324" t="s">
        <v>151</v>
      </c>
      <c r="V1324" t="s">
        <v>135</v>
      </c>
      <c r="W1324" t="s">
        <v>136</v>
      </c>
      <c r="X1324" t="s">
        <v>735</v>
      </c>
      <c r="Y1324" s="94">
        <v>15778.87</v>
      </c>
      <c r="Z1324" s="94">
        <v>0</v>
      </c>
      <c r="AA1324" s="94">
        <v>0</v>
      </c>
      <c r="AB1324" s="94">
        <v>0</v>
      </c>
      <c r="AC1324">
        <f t="shared" si="40"/>
        <v>3000</v>
      </c>
      <c r="AD1324" t="str">
        <f t="shared" si="41"/>
        <v>303</v>
      </c>
    </row>
    <row r="1325" spans="1:30" hidden="1" x14ac:dyDescent="0.25">
      <c r="A1325" t="s">
        <v>728</v>
      </c>
      <c r="B1325" t="s">
        <v>729</v>
      </c>
      <c r="C1325" t="s">
        <v>721</v>
      </c>
      <c r="D1325" t="s">
        <v>349</v>
      </c>
      <c r="E1325" t="s">
        <v>122</v>
      </c>
      <c r="F1325" t="s">
        <v>159</v>
      </c>
      <c r="G1325" t="s">
        <v>160</v>
      </c>
      <c r="H1325" t="s">
        <v>143</v>
      </c>
      <c r="I1325" t="s">
        <v>124</v>
      </c>
      <c r="J1325" t="s">
        <v>125</v>
      </c>
      <c r="K1325" t="s">
        <v>730</v>
      </c>
      <c r="N1325" t="s">
        <v>731</v>
      </c>
      <c r="O1325" t="s">
        <v>732</v>
      </c>
      <c r="P1325" t="s">
        <v>724</v>
      </c>
      <c r="Q1325" t="s">
        <v>350</v>
      </c>
      <c r="R1325" t="s">
        <v>131</v>
      </c>
      <c r="S1325" t="s">
        <v>164</v>
      </c>
      <c r="T1325" t="s">
        <v>165</v>
      </c>
      <c r="U1325" t="s">
        <v>151</v>
      </c>
      <c r="V1325" t="s">
        <v>135</v>
      </c>
      <c r="W1325" t="s">
        <v>136</v>
      </c>
      <c r="X1325" t="s">
        <v>735</v>
      </c>
      <c r="Y1325" s="94">
        <v>84503.07</v>
      </c>
      <c r="Z1325" s="94">
        <v>0</v>
      </c>
      <c r="AA1325" s="94">
        <v>0</v>
      </c>
      <c r="AB1325" s="94">
        <v>0</v>
      </c>
      <c r="AC1325">
        <f t="shared" si="40"/>
        <v>3000</v>
      </c>
      <c r="AD1325" t="str">
        <f t="shared" si="41"/>
        <v>303</v>
      </c>
    </row>
    <row r="1326" spans="1:30" hidden="1" x14ac:dyDescent="0.25">
      <c r="A1326" t="s">
        <v>728</v>
      </c>
      <c r="B1326" t="s">
        <v>729</v>
      </c>
      <c r="C1326" t="s">
        <v>721</v>
      </c>
      <c r="D1326" t="s">
        <v>282</v>
      </c>
      <c r="E1326" t="s">
        <v>122</v>
      </c>
      <c r="F1326" t="s">
        <v>159</v>
      </c>
      <c r="G1326" t="s">
        <v>160</v>
      </c>
      <c r="H1326" t="s">
        <v>143</v>
      </c>
      <c r="I1326" t="s">
        <v>124</v>
      </c>
      <c r="J1326" t="s">
        <v>125</v>
      </c>
      <c r="K1326" t="s">
        <v>730</v>
      </c>
      <c r="N1326" t="s">
        <v>731</v>
      </c>
      <c r="O1326" t="s">
        <v>732</v>
      </c>
      <c r="P1326" t="s">
        <v>724</v>
      </c>
      <c r="Q1326" t="s">
        <v>283</v>
      </c>
      <c r="R1326" t="s">
        <v>131</v>
      </c>
      <c r="S1326" t="s">
        <v>164</v>
      </c>
      <c r="T1326" t="s">
        <v>165</v>
      </c>
      <c r="U1326" t="s">
        <v>151</v>
      </c>
      <c r="V1326" t="s">
        <v>135</v>
      </c>
      <c r="W1326" t="s">
        <v>136</v>
      </c>
      <c r="X1326" t="s">
        <v>735</v>
      </c>
      <c r="Y1326" s="94">
        <v>89030.5</v>
      </c>
      <c r="Z1326" s="94">
        <v>0</v>
      </c>
      <c r="AA1326" s="94">
        <v>0</v>
      </c>
      <c r="AB1326" s="94">
        <v>0</v>
      </c>
      <c r="AC1326">
        <f t="shared" si="40"/>
        <v>3000</v>
      </c>
      <c r="AD1326" t="str">
        <f t="shared" si="41"/>
        <v>303</v>
      </c>
    </row>
    <row r="1327" spans="1:30" hidden="1" x14ac:dyDescent="0.25">
      <c r="A1327" t="s">
        <v>728</v>
      </c>
      <c r="B1327" t="s">
        <v>729</v>
      </c>
      <c r="C1327" t="s">
        <v>721</v>
      </c>
      <c r="D1327" t="s">
        <v>286</v>
      </c>
      <c r="E1327" t="s">
        <v>122</v>
      </c>
      <c r="F1327" t="s">
        <v>159</v>
      </c>
      <c r="G1327" t="s">
        <v>160</v>
      </c>
      <c r="H1327" t="s">
        <v>143</v>
      </c>
      <c r="I1327" t="s">
        <v>124</v>
      </c>
      <c r="J1327" t="s">
        <v>125</v>
      </c>
      <c r="K1327" t="s">
        <v>730</v>
      </c>
      <c r="N1327" t="s">
        <v>731</v>
      </c>
      <c r="O1327" t="s">
        <v>732</v>
      </c>
      <c r="P1327" t="s">
        <v>724</v>
      </c>
      <c r="Q1327" t="s">
        <v>287</v>
      </c>
      <c r="R1327" t="s">
        <v>131</v>
      </c>
      <c r="S1327" t="s">
        <v>164</v>
      </c>
      <c r="T1327" t="s">
        <v>165</v>
      </c>
      <c r="U1327" t="s">
        <v>151</v>
      </c>
      <c r="V1327" t="s">
        <v>135</v>
      </c>
      <c r="W1327" t="s">
        <v>136</v>
      </c>
      <c r="X1327" t="s">
        <v>735</v>
      </c>
      <c r="Y1327" s="94">
        <v>5987181.9500000002</v>
      </c>
      <c r="Z1327" s="94">
        <v>266374.08860000002</v>
      </c>
      <c r="AA1327" s="94">
        <v>274365.3</v>
      </c>
      <c r="AB1327" s="94">
        <v>274365.3</v>
      </c>
      <c r="AC1327">
        <f t="shared" si="40"/>
        <v>3000</v>
      </c>
      <c r="AD1327" t="str">
        <f t="shared" si="41"/>
        <v>303</v>
      </c>
    </row>
    <row r="1328" spans="1:30" hidden="1" x14ac:dyDescent="0.25">
      <c r="A1328" s="97" t="s">
        <v>351</v>
      </c>
      <c r="B1328" s="97" t="s">
        <v>352</v>
      </c>
      <c r="C1328" s="97" t="s">
        <v>740</v>
      </c>
      <c r="D1328" s="97" t="s">
        <v>598</v>
      </c>
      <c r="E1328" s="97" t="s">
        <v>122</v>
      </c>
      <c r="F1328" s="98">
        <v>15</v>
      </c>
      <c r="G1328" s="98" t="s">
        <v>142</v>
      </c>
      <c r="H1328" s="97">
        <v>19</v>
      </c>
      <c r="I1328" s="97" t="s">
        <v>124</v>
      </c>
      <c r="J1328" s="97" t="s">
        <v>125</v>
      </c>
      <c r="K1328" s="97" t="s">
        <v>741</v>
      </c>
      <c r="L1328" s="97"/>
      <c r="M1328" s="97"/>
      <c r="N1328" s="97" t="s">
        <v>357</v>
      </c>
      <c r="O1328" s="97" t="s">
        <v>358</v>
      </c>
      <c r="P1328" s="97" t="s">
        <v>742</v>
      </c>
      <c r="Q1328" s="97" t="s">
        <v>602</v>
      </c>
      <c r="R1328" s="97" t="s">
        <v>131</v>
      </c>
      <c r="S1328" s="97" t="s">
        <v>149</v>
      </c>
      <c r="T1328" s="97" t="s">
        <v>150</v>
      </c>
      <c r="U1328" s="97" t="s">
        <v>134</v>
      </c>
      <c r="V1328" s="97" t="s">
        <v>135</v>
      </c>
      <c r="W1328" s="97" t="s">
        <v>136</v>
      </c>
      <c r="X1328" s="97" t="s">
        <v>743</v>
      </c>
      <c r="Y1328" s="99">
        <v>394490000.04000002</v>
      </c>
      <c r="Z1328" s="99">
        <v>642237515.8599999</v>
      </c>
      <c r="AA1328" s="99">
        <v>594490000.03999996</v>
      </c>
      <c r="AB1328" s="99">
        <v>594490000.03999996</v>
      </c>
      <c r="AC1328">
        <f t="shared" si="40"/>
        <v>4000</v>
      </c>
      <c r="AD1328" t="str">
        <f t="shared" si="41"/>
        <v>321</v>
      </c>
    </row>
    <row r="1329" spans="1:30" hidden="1" x14ac:dyDescent="0.25">
      <c r="A1329" s="97" t="s">
        <v>728</v>
      </c>
      <c r="B1329" s="97" t="s">
        <v>729</v>
      </c>
      <c r="C1329" s="97" t="s">
        <v>721</v>
      </c>
      <c r="D1329" s="97">
        <v>14301</v>
      </c>
      <c r="E1329" s="97" t="s">
        <v>122</v>
      </c>
      <c r="F1329" s="98">
        <v>15</v>
      </c>
      <c r="G1329" s="98" t="s">
        <v>142</v>
      </c>
      <c r="H1329" s="97">
        <v>19</v>
      </c>
      <c r="I1329" s="97" t="s">
        <v>124</v>
      </c>
      <c r="J1329" s="97" t="s">
        <v>125</v>
      </c>
      <c r="K1329" s="97" t="s">
        <v>730</v>
      </c>
      <c r="L1329" s="97"/>
      <c r="M1329" s="97"/>
      <c r="N1329" s="97" t="s">
        <v>731</v>
      </c>
      <c r="O1329" s="97" t="s">
        <v>732</v>
      </c>
      <c r="P1329" s="97" t="s">
        <v>724</v>
      </c>
      <c r="Q1329" s="97" t="s">
        <v>178</v>
      </c>
      <c r="R1329" s="97" t="s">
        <v>131</v>
      </c>
      <c r="S1329" s="97" t="s">
        <v>149</v>
      </c>
      <c r="T1329" s="97" t="s">
        <v>150</v>
      </c>
      <c r="U1329" s="97" t="s">
        <v>134</v>
      </c>
      <c r="V1329" s="97" t="s">
        <v>135</v>
      </c>
      <c r="W1329" s="97" t="s">
        <v>136</v>
      </c>
      <c r="X1329" s="97"/>
      <c r="Y1329" s="99"/>
      <c r="Z1329" s="99"/>
      <c r="AA1329" s="99">
        <v>227460.24</v>
      </c>
      <c r="AB1329" s="99">
        <v>227460.24</v>
      </c>
      <c r="AC1329">
        <f t="shared" si="40"/>
        <v>1000</v>
      </c>
      <c r="AD1329" t="str">
        <f t="shared" si="41"/>
        <v>303</v>
      </c>
    </row>
    <row r="1330" spans="1:30" hidden="1" x14ac:dyDescent="0.25">
      <c r="A1330" s="97" t="s">
        <v>744</v>
      </c>
      <c r="B1330" s="97" t="s">
        <v>745</v>
      </c>
      <c r="C1330" s="97" t="s">
        <v>721</v>
      </c>
      <c r="D1330" s="97" t="s">
        <v>141</v>
      </c>
      <c r="E1330" s="97" t="s">
        <v>122</v>
      </c>
      <c r="F1330" s="98">
        <v>15</v>
      </c>
      <c r="G1330" s="98" t="s">
        <v>142</v>
      </c>
      <c r="H1330" s="97" t="s">
        <v>143</v>
      </c>
      <c r="I1330" s="97" t="s">
        <v>124</v>
      </c>
      <c r="J1330" s="97" t="s">
        <v>125</v>
      </c>
      <c r="K1330" s="97" t="s">
        <v>746</v>
      </c>
      <c r="L1330" s="97"/>
      <c r="M1330" s="97"/>
      <c r="N1330" s="97" t="s">
        <v>747</v>
      </c>
      <c r="O1330" s="97" t="s">
        <v>748</v>
      </c>
      <c r="P1330" s="97" t="s">
        <v>724</v>
      </c>
      <c r="Q1330" s="97" t="s">
        <v>148</v>
      </c>
      <c r="R1330" s="97" t="s">
        <v>131</v>
      </c>
      <c r="S1330" s="97" t="s">
        <v>149</v>
      </c>
      <c r="T1330" s="97" t="s">
        <v>150</v>
      </c>
      <c r="U1330" s="97" t="s">
        <v>151</v>
      </c>
      <c r="V1330" s="97" t="s">
        <v>135</v>
      </c>
      <c r="W1330" s="97" t="s">
        <v>136</v>
      </c>
      <c r="X1330" s="97"/>
      <c r="Y1330" s="99"/>
      <c r="Z1330" s="99"/>
      <c r="AA1330" s="99">
        <v>9740448</v>
      </c>
      <c r="AB1330" s="99">
        <v>9740448</v>
      </c>
      <c r="AC1330">
        <f t="shared" si="40"/>
        <v>1000</v>
      </c>
      <c r="AD1330" t="str">
        <f t="shared" si="41"/>
        <v>303</v>
      </c>
    </row>
    <row r="1331" spans="1:30" hidden="1" x14ac:dyDescent="0.25">
      <c r="A1331" s="97" t="s">
        <v>744</v>
      </c>
      <c r="B1331" s="97" t="s">
        <v>745</v>
      </c>
      <c r="C1331" s="97" t="s">
        <v>721</v>
      </c>
      <c r="D1331" s="97">
        <v>12101</v>
      </c>
      <c r="E1331" s="97" t="s">
        <v>122</v>
      </c>
      <c r="F1331" s="98">
        <v>15</v>
      </c>
      <c r="G1331" s="98" t="s">
        <v>142</v>
      </c>
      <c r="H1331" s="97">
        <v>19</v>
      </c>
      <c r="I1331" s="97" t="s">
        <v>124</v>
      </c>
      <c r="J1331" s="97" t="s">
        <v>125</v>
      </c>
      <c r="K1331" s="97" t="s">
        <v>746</v>
      </c>
      <c r="L1331" s="97"/>
      <c r="M1331" s="97"/>
      <c r="N1331" s="97" t="s">
        <v>747</v>
      </c>
      <c r="O1331" s="97" t="s">
        <v>748</v>
      </c>
      <c r="P1331" s="97" t="s">
        <v>724</v>
      </c>
      <c r="Q1331" s="97" t="s">
        <v>182</v>
      </c>
      <c r="R1331" s="97" t="s">
        <v>131</v>
      </c>
      <c r="S1331" s="97" t="s">
        <v>149</v>
      </c>
      <c r="T1331" s="97" t="s">
        <v>150</v>
      </c>
      <c r="U1331" s="97" t="s">
        <v>134</v>
      </c>
      <c r="V1331" s="97" t="s">
        <v>135</v>
      </c>
      <c r="W1331" s="97" t="s">
        <v>136</v>
      </c>
      <c r="X1331" s="97"/>
      <c r="Y1331" s="99"/>
      <c r="Z1331" s="99"/>
      <c r="AA1331" s="99">
        <v>494091</v>
      </c>
      <c r="AB1331" s="99">
        <v>494091</v>
      </c>
      <c r="AC1331">
        <f t="shared" si="40"/>
        <v>1000</v>
      </c>
      <c r="AD1331" t="str">
        <f t="shared" si="41"/>
        <v>303</v>
      </c>
    </row>
    <row r="1332" spans="1:30" hidden="1" x14ac:dyDescent="0.25">
      <c r="A1332" s="97" t="s">
        <v>744</v>
      </c>
      <c r="B1332" s="97" t="s">
        <v>745</v>
      </c>
      <c r="C1332" s="97" t="s">
        <v>721</v>
      </c>
      <c r="D1332" s="97">
        <v>13201</v>
      </c>
      <c r="E1332" s="97" t="s">
        <v>122</v>
      </c>
      <c r="F1332" s="98">
        <v>15</v>
      </c>
      <c r="G1332" s="98" t="s">
        <v>142</v>
      </c>
      <c r="H1332" s="97">
        <v>19</v>
      </c>
      <c r="I1332" s="97" t="s">
        <v>124</v>
      </c>
      <c r="J1332" s="97" t="s">
        <v>125</v>
      </c>
      <c r="K1332" s="97" t="s">
        <v>746</v>
      </c>
      <c r="L1332" s="97"/>
      <c r="M1332" s="97"/>
      <c r="N1332" s="97" t="s">
        <v>747</v>
      </c>
      <c r="O1332" s="97" t="s">
        <v>748</v>
      </c>
      <c r="P1332" s="97" t="s">
        <v>724</v>
      </c>
      <c r="Q1332" s="97" t="s">
        <v>152</v>
      </c>
      <c r="R1332" s="97" t="s">
        <v>131</v>
      </c>
      <c r="S1332" s="97" t="s">
        <v>149</v>
      </c>
      <c r="T1332" s="97" t="s">
        <v>150</v>
      </c>
      <c r="U1332" s="97" t="s">
        <v>134</v>
      </c>
      <c r="V1332" s="97" t="s">
        <v>135</v>
      </c>
      <c r="W1332" s="97" t="s">
        <v>136</v>
      </c>
      <c r="X1332" s="97"/>
      <c r="Y1332" s="99"/>
      <c r="Z1332" s="99"/>
      <c r="AA1332" s="99">
        <v>405852</v>
      </c>
      <c r="AB1332" s="99">
        <v>405852</v>
      </c>
      <c r="AC1332">
        <f t="shared" si="40"/>
        <v>1000</v>
      </c>
      <c r="AD1332" t="str">
        <f t="shared" si="41"/>
        <v>303</v>
      </c>
    </row>
    <row r="1333" spans="1:30" hidden="1" x14ac:dyDescent="0.25">
      <c r="A1333" s="97" t="s">
        <v>744</v>
      </c>
      <c r="B1333" s="97" t="s">
        <v>745</v>
      </c>
      <c r="C1333" s="97" t="s">
        <v>721</v>
      </c>
      <c r="D1333" s="97">
        <v>13203</v>
      </c>
      <c r="E1333" s="97" t="s">
        <v>122</v>
      </c>
      <c r="F1333" s="98">
        <v>15</v>
      </c>
      <c r="G1333" s="98" t="s">
        <v>142</v>
      </c>
      <c r="H1333" s="97">
        <v>19</v>
      </c>
      <c r="I1333" s="97" t="s">
        <v>124</v>
      </c>
      <c r="J1333" s="97" t="s">
        <v>125</v>
      </c>
      <c r="K1333" s="97" t="s">
        <v>746</v>
      </c>
      <c r="L1333" s="97"/>
      <c r="M1333" s="97"/>
      <c r="N1333" s="97" t="s">
        <v>747</v>
      </c>
      <c r="O1333" s="97" t="s">
        <v>748</v>
      </c>
      <c r="P1333" s="97" t="s">
        <v>724</v>
      </c>
      <c r="Q1333" s="97" t="s">
        <v>153</v>
      </c>
      <c r="R1333" s="97" t="s">
        <v>131</v>
      </c>
      <c r="S1333" s="97" t="s">
        <v>149</v>
      </c>
      <c r="T1333" s="97" t="s">
        <v>150</v>
      </c>
      <c r="U1333" s="97" t="s">
        <v>134</v>
      </c>
      <c r="V1333" s="97" t="s">
        <v>135</v>
      </c>
      <c r="W1333" s="97" t="s">
        <v>136</v>
      </c>
      <c r="X1333" s="97"/>
      <c r="Y1333" s="99"/>
      <c r="Z1333" s="99"/>
      <c r="AA1333" s="99">
        <v>1623408</v>
      </c>
      <c r="AB1333" s="99">
        <v>1623408</v>
      </c>
      <c r="AC1333">
        <f t="shared" si="40"/>
        <v>1000</v>
      </c>
      <c r="AD1333" t="str">
        <f t="shared" si="41"/>
        <v>303</v>
      </c>
    </row>
    <row r="1334" spans="1:30" hidden="1" x14ac:dyDescent="0.25">
      <c r="A1334" s="97" t="s">
        <v>744</v>
      </c>
      <c r="B1334" s="97" t="s">
        <v>745</v>
      </c>
      <c r="C1334" s="97" t="s">
        <v>721</v>
      </c>
      <c r="D1334" s="97" t="s">
        <v>733</v>
      </c>
      <c r="E1334" s="97" t="s">
        <v>122</v>
      </c>
      <c r="F1334" s="98">
        <v>15</v>
      </c>
      <c r="G1334" s="98" t="s">
        <v>142</v>
      </c>
      <c r="H1334" s="97">
        <v>19</v>
      </c>
      <c r="I1334" s="97" t="s">
        <v>124</v>
      </c>
      <c r="J1334" s="97" t="s">
        <v>125</v>
      </c>
      <c r="K1334" s="97" t="s">
        <v>746</v>
      </c>
      <c r="L1334" s="97"/>
      <c r="M1334" s="97"/>
      <c r="N1334" s="97" t="s">
        <v>747</v>
      </c>
      <c r="O1334" s="97" t="s">
        <v>748</v>
      </c>
      <c r="P1334" s="97" t="s">
        <v>724</v>
      </c>
      <c r="Q1334" s="97" t="s">
        <v>734</v>
      </c>
      <c r="R1334" s="97" t="s">
        <v>131</v>
      </c>
      <c r="S1334" s="97" t="s">
        <v>149</v>
      </c>
      <c r="T1334" s="97" t="s">
        <v>150</v>
      </c>
      <c r="U1334" s="97" t="s">
        <v>134</v>
      </c>
      <c r="V1334" s="97" t="s">
        <v>135</v>
      </c>
      <c r="W1334" s="97" t="s">
        <v>136</v>
      </c>
      <c r="X1334" s="97" t="s">
        <v>749</v>
      </c>
      <c r="Y1334" s="99">
        <v>140546.04</v>
      </c>
      <c r="Z1334" s="99">
        <v>37782</v>
      </c>
      <c r="AA1334" s="99">
        <v>37782</v>
      </c>
      <c r="AB1334" s="99">
        <v>37782</v>
      </c>
      <c r="AC1334">
        <f t="shared" si="40"/>
        <v>1000</v>
      </c>
      <c r="AD1334" t="str">
        <f t="shared" si="41"/>
        <v>303</v>
      </c>
    </row>
    <row r="1335" spans="1:30" hidden="1" x14ac:dyDescent="0.25">
      <c r="A1335" s="97" t="s">
        <v>744</v>
      </c>
      <c r="B1335" s="97" t="s">
        <v>745</v>
      </c>
      <c r="C1335" s="97" t="s">
        <v>721</v>
      </c>
      <c r="D1335" s="97">
        <v>14101</v>
      </c>
      <c r="E1335" s="97" t="s">
        <v>122</v>
      </c>
      <c r="F1335" s="98">
        <v>15</v>
      </c>
      <c r="G1335" s="98" t="s">
        <v>142</v>
      </c>
      <c r="H1335" s="97">
        <v>19</v>
      </c>
      <c r="I1335" s="97" t="s">
        <v>124</v>
      </c>
      <c r="J1335" s="97" t="s">
        <v>125</v>
      </c>
      <c r="K1335" s="97" t="s">
        <v>746</v>
      </c>
      <c r="L1335" s="97"/>
      <c r="M1335" s="97"/>
      <c r="N1335" s="97" t="s">
        <v>747</v>
      </c>
      <c r="O1335" s="97" t="s">
        <v>748</v>
      </c>
      <c r="P1335" s="97" t="s">
        <v>724</v>
      </c>
      <c r="Q1335" s="97" t="s">
        <v>154</v>
      </c>
      <c r="R1335" s="97" t="s">
        <v>131</v>
      </c>
      <c r="S1335" s="97" t="s">
        <v>149</v>
      </c>
      <c r="T1335" s="97" t="s">
        <v>150</v>
      </c>
      <c r="U1335" s="97" t="s">
        <v>134</v>
      </c>
      <c r="V1335" s="97" t="s">
        <v>135</v>
      </c>
      <c r="W1335" s="97" t="s">
        <v>136</v>
      </c>
      <c r="X1335" s="97"/>
      <c r="Y1335" s="99"/>
      <c r="Z1335" s="99"/>
      <c r="AA1335" s="99">
        <v>535724.64</v>
      </c>
      <c r="AB1335" s="99">
        <v>535724.64</v>
      </c>
      <c r="AC1335">
        <f t="shared" si="40"/>
        <v>1000</v>
      </c>
      <c r="AD1335" t="str">
        <f t="shared" si="41"/>
        <v>303</v>
      </c>
    </row>
    <row r="1336" spans="1:30" hidden="1" x14ac:dyDescent="0.25">
      <c r="A1336" s="97" t="s">
        <v>744</v>
      </c>
      <c r="B1336" s="97" t="s">
        <v>745</v>
      </c>
      <c r="C1336" s="97" t="s">
        <v>721</v>
      </c>
      <c r="D1336" s="97">
        <v>14103</v>
      </c>
      <c r="E1336" s="97" t="s">
        <v>122</v>
      </c>
      <c r="F1336" s="98">
        <v>15</v>
      </c>
      <c r="G1336" s="98" t="s">
        <v>142</v>
      </c>
      <c r="H1336" s="97">
        <v>19</v>
      </c>
      <c r="I1336" s="97" t="s">
        <v>124</v>
      </c>
      <c r="J1336" s="97" t="s">
        <v>125</v>
      </c>
      <c r="K1336" s="97" t="s">
        <v>746</v>
      </c>
      <c r="L1336" s="97"/>
      <c r="M1336" s="97"/>
      <c r="N1336" s="97" t="s">
        <v>747</v>
      </c>
      <c r="O1336" s="97" t="s">
        <v>748</v>
      </c>
      <c r="P1336" s="97" t="s">
        <v>724</v>
      </c>
      <c r="Q1336" s="97" t="s">
        <v>155</v>
      </c>
      <c r="R1336" s="97" t="s">
        <v>131</v>
      </c>
      <c r="S1336" s="97" t="s">
        <v>149</v>
      </c>
      <c r="T1336" s="97" t="s">
        <v>150</v>
      </c>
      <c r="U1336" s="97" t="s">
        <v>134</v>
      </c>
      <c r="V1336" s="97" t="s">
        <v>135</v>
      </c>
      <c r="W1336" s="97" t="s">
        <v>136</v>
      </c>
      <c r="X1336" s="97"/>
      <c r="Y1336" s="99"/>
      <c r="Z1336" s="99"/>
      <c r="AA1336" s="99">
        <v>219160.08</v>
      </c>
      <c r="AB1336" s="99">
        <v>219160.08</v>
      </c>
      <c r="AC1336">
        <f t="shared" si="40"/>
        <v>1000</v>
      </c>
      <c r="AD1336" t="str">
        <f t="shared" si="41"/>
        <v>303</v>
      </c>
    </row>
    <row r="1337" spans="1:30" hidden="1" x14ac:dyDescent="0.25">
      <c r="A1337" s="97" t="s">
        <v>744</v>
      </c>
      <c r="B1337" s="97" t="s">
        <v>745</v>
      </c>
      <c r="C1337" s="97" t="s">
        <v>721</v>
      </c>
      <c r="D1337" s="97">
        <v>14201</v>
      </c>
      <c r="E1337" s="97" t="s">
        <v>122</v>
      </c>
      <c r="F1337" s="98">
        <v>15</v>
      </c>
      <c r="G1337" s="98" t="s">
        <v>142</v>
      </c>
      <c r="H1337" s="97">
        <v>19</v>
      </c>
      <c r="I1337" s="97" t="s">
        <v>124</v>
      </c>
      <c r="J1337" s="97" t="s">
        <v>125</v>
      </c>
      <c r="K1337" s="97" t="s">
        <v>746</v>
      </c>
      <c r="L1337" s="97"/>
      <c r="M1337" s="97"/>
      <c r="N1337" s="97" t="s">
        <v>747</v>
      </c>
      <c r="O1337" s="97" t="s">
        <v>748</v>
      </c>
      <c r="P1337" s="97" t="s">
        <v>724</v>
      </c>
      <c r="Q1337" s="97" t="s">
        <v>156</v>
      </c>
      <c r="R1337" s="97" t="s">
        <v>131</v>
      </c>
      <c r="S1337" s="97" t="s">
        <v>149</v>
      </c>
      <c r="T1337" s="97" t="s">
        <v>150</v>
      </c>
      <c r="U1337" s="97" t="s">
        <v>134</v>
      </c>
      <c r="V1337" s="97" t="s">
        <v>135</v>
      </c>
      <c r="W1337" s="97" t="s">
        <v>136</v>
      </c>
      <c r="X1337" s="97"/>
      <c r="Y1337" s="99"/>
      <c r="Z1337" s="99"/>
      <c r="AA1337" s="99">
        <v>487022.4</v>
      </c>
      <c r="AB1337" s="99">
        <v>487022.4</v>
      </c>
      <c r="AC1337">
        <f t="shared" si="40"/>
        <v>1000</v>
      </c>
      <c r="AD1337" t="str">
        <f t="shared" si="41"/>
        <v>303</v>
      </c>
    </row>
    <row r="1338" spans="1:30" hidden="1" x14ac:dyDescent="0.25">
      <c r="A1338" t="s">
        <v>744</v>
      </c>
      <c r="B1338" t="s">
        <v>745</v>
      </c>
      <c r="C1338" t="s">
        <v>721</v>
      </c>
      <c r="D1338" t="s">
        <v>186</v>
      </c>
      <c r="E1338" t="s">
        <v>122</v>
      </c>
      <c r="F1338" t="s">
        <v>159</v>
      </c>
      <c r="G1338" t="s">
        <v>160</v>
      </c>
      <c r="H1338" t="s">
        <v>143</v>
      </c>
      <c r="I1338" t="s">
        <v>124</v>
      </c>
      <c r="J1338" t="s">
        <v>125</v>
      </c>
      <c r="K1338" t="s">
        <v>746</v>
      </c>
      <c r="N1338" t="s">
        <v>747</v>
      </c>
      <c r="O1338" t="s">
        <v>748</v>
      </c>
      <c r="P1338" t="s">
        <v>724</v>
      </c>
      <c r="Q1338" t="s">
        <v>188</v>
      </c>
      <c r="R1338" t="s">
        <v>131</v>
      </c>
      <c r="S1338" t="s">
        <v>164</v>
      </c>
      <c r="T1338" t="s">
        <v>165</v>
      </c>
      <c r="U1338" t="s">
        <v>151</v>
      </c>
      <c r="V1338" t="s">
        <v>135</v>
      </c>
      <c r="W1338" t="s">
        <v>136</v>
      </c>
      <c r="X1338" t="s">
        <v>749</v>
      </c>
      <c r="Y1338" s="94">
        <v>12000</v>
      </c>
      <c r="Z1338" s="94">
        <v>9653.99</v>
      </c>
      <c r="AA1338" s="94">
        <v>12000</v>
      </c>
      <c r="AB1338" s="94">
        <v>12000</v>
      </c>
      <c r="AC1338">
        <f t="shared" si="40"/>
        <v>2000</v>
      </c>
      <c r="AD1338" t="str">
        <f t="shared" si="41"/>
        <v>303</v>
      </c>
    </row>
    <row r="1339" spans="1:30" hidden="1" x14ac:dyDescent="0.25">
      <c r="A1339" t="s">
        <v>744</v>
      </c>
      <c r="B1339" t="s">
        <v>745</v>
      </c>
      <c r="C1339" t="s">
        <v>721</v>
      </c>
      <c r="D1339" t="s">
        <v>190</v>
      </c>
      <c r="E1339" t="s">
        <v>122</v>
      </c>
      <c r="F1339" t="s">
        <v>159</v>
      </c>
      <c r="G1339" t="s">
        <v>160</v>
      </c>
      <c r="H1339" t="s">
        <v>143</v>
      </c>
      <c r="I1339" t="s">
        <v>124</v>
      </c>
      <c r="J1339" t="s">
        <v>125</v>
      </c>
      <c r="K1339" t="s">
        <v>746</v>
      </c>
      <c r="N1339" t="s">
        <v>747</v>
      </c>
      <c r="O1339" t="s">
        <v>748</v>
      </c>
      <c r="P1339" t="s">
        <v>724</v>
      </c>
      <c r="Q1339" t="s">
        <v>191</v>
      </c>
      <c r="R1339" t="s">
        <v>131</v>
      </c>
      <c r="S1339" t="s">
        <v>164</v>
      </c>
      <c r="T1339" t="s">
        <v>165</v>
      </c>
      <c r="U1339" t="s">
        <v>151</v>
      </c>
      <c r="V1339" t="s">
        <v>135</v>
      </c>
      <c r="W1339" t="s">
        <v>136</v>
      </c>
      <c r="X1339" t="s">
        <v>749</v>
      </c>
      <c r="Y1339" s="94">
        <v>175000</v>
      </c>
      <c r="Z1339" s="94">
        <v>201693</v>
      </c>
      <c r="AA1339" s="94">
        <v>250000</v>
      </c>
      <c r="AB1339" s="94">
        <v>250000</v>
      </c>
      <c r="AC1339">
        <f t="shared" si="40"/>
        <v>2000</v>
      </c>
      <c r="AD1339" t="str">
        <f t="shared" si="41"/>
        <v>303</v>
      </c>
    </row>
    <row r="1340" spans="1:30" hidden="1" x14ac:dyDescent="0.25">
      <c r="A1340" t="s">
        <v>744</v>
      </c>
      <c r="B1340" t="s">
        <v>745</v>
      </c>
      <c r="C1340" t="s">
        <v>721</v>
      </c>
      <c r="D1340" t="s">
        <v>192</v>
      </c>
      <c r="E1340" t="s">
        <v>122</v>
      </c>
      <c r="F1340" t="s">
        <v>159</v>
      </c>
      <c r="G1340" t="s">
        <v>160</v>
      </c>
      <c r="H1340" t="s">
        <v>143</v>
      </c>
      <c r="I1340" t="s">
        <v>124</v>
      </c>
      <c r="J1340" t="s">
        <v>125</v>
      </c>
      <c r="K1340" t="s">
        <v>746</v>
      </c>
      <c r="N1340" t="s">
        <v>747</v>
      </c>
      <c r="O1340" t="s">
        <v>748</v>
      </c>
      <c r="P1340" t="s">
        <v>724</v>
      </c>
      <c r="Q1340" t="s">
        <v>193</v>
      </c>
      <c r="R1340" t="s">
        <v>131</v>
      </c>
      <c r="S1340" t="s">
        <v>164</v>
      </c>
      <c r="T1340" t="s">
        <v>165</v>
      </c>
      <c r="U1340" t="s">
        <v>151</v>
      </c>
      <c r="V1340" t="s">
        <v>135</v>
      </c>
      <c r="W1340" t="s">
        <v>136</v>
      </c>
      <c r="X1340" t="s">
        <v>749</v>
      </c>
      <c r="Y1340" s="94">
        <v>0</v>
      </c>
      <c r="Z1340" s="94">
        <v>2262</v>
      </c>
      <c r="AA1340" s="94">
        <v>2329.84</v>
      </c>
      <c r="AB1340" s="94">
        <v>2329.84</v>
      </c>
      <c r="AC1340">
        <f t="shared" si="40"/>
        <v>2000</v>
      </c>
      <c r="AD1340" t="str">
        <f t="shared" si="41"/>
        <v>303</v>
      </c>
    </row>
    <row r="1341" spans="1:30" hidden="1" x14ac:dyDescent="0.25">
      <c r="A1341" t="s">
        <v>744</v>
      </c>
      <c r="B1341" t="s">
        <v>745</v>
      </c>
      <c r="C1341" t="s">
        <v>721</v>
      </c>
      <c r="D1341" t="s">
        <v>198</v>
      </c>
      <c r="E1341" t="s">
        <v>122</v>
      </c>
      <c r="F1341" t="s">
        <v>159</v>
      </c>
      <c r="G1341" t="s">
        <v>160</v>
      </c>
      <c r="H1341" t="s">
        <v>143</v>
      </c>
      <c r="I1341" t="s">
        <v>124</v>
      </c>
      <c r="J1341" t="s">
        <v>125</v>
      </c>
      <c r="K1341" t="s">
        <v>746</v>
      </c>
      <c r="N1341" t="s">
        <v>747</v>
      </c>
      <c r="O1341" t="s">
        <v>748</v>
      </c>
      <c r="P1341" t="s">
        <v>724</v>
      </c>
      <c r="Q1341" t="s">
        <v>199</v>
      </c>
      <c r="R1341" t="s">
        <v>131</v>
      </c>
      <c r="S1341" t="s">
        <v>164</v>
      </c>
      <c r="T1341" t="s">
        <v>165</v>
      </c>
      <c r="U1341" t="s">
        <v>151</v>
      </c>
      <c r="V1341" t="s">
        <v>135</v>
      </c>
      <c r="W1341" t="s">
        <v>136</v>
      </c>
      <c r="X1341" t="s">
        <v>749</v>
      </c>
      <c r="Y1341" s="94">
        <v>12000</v>
      </c>
      <c r="Z1341" s="94">
        <v>9430.3875000000007</v>
      </c>
      <c r="AA1341" s="94">
        <v>12000</v>
      </c>
      <c r="AB1341" s="94">
        <v>12000</v>
      </c>
      <c r="AC1341">
        <f t="shared" si="40"/>
        <v>2000</v>
      </c>
      <c r="AD1341" t="str">
        <f t="shared" si="41"/>
        <v>303</v>
      </c>
    </row>
    <row r="1342" spans="1:30" hidden="1" x14ac:dyDescent="0.25">
      <c r="A1342" t="s">
        <v>744</v>
      </c>
      <c r="B1342" t="s">
        <v>745</v>
      </c>
      <c r="C1342" t="s">
        <v>721</v>
      </c>
      <c r="D1342" t="s">
        <v>750</v>
      </c>
      <c r="E1342" t="s">
        <v>122</v>
      </c>
      <c r="F1342" t="s">
        <v>159</v>
      </c>
      <c r="G1342" t="s">
        <v>160</v>
      </c>
      <c r="H1342" t="s">
        <v>143</v>
      </c>
      <c r="I1342" t="s">
        <v>124</v>
      </c>
      <c r="J1342" t="s">
        <v>125</v>
      </c>
      <c r="K1342" t="s">
        <v>746</v>
      </c>
      <c r="N1342" t="s">
        <v>747</v>
      </c>
      <c r="O1342" t="s">
        <v>748</v>
      </c>
      <c r="P1342" t="s">
        <v>724</v>
      </c>
      <c r="Q1342" t="s">
        <v>751</v>
      </c>
      <c r="R1342" t="s">
        <v>131</v>
      </c>
      <c r="S1342" t="s">
        <v>164</v>
      </c>
      <c r="T1342" t="s">
        <v>165</v>
      </c>
      <c r="U1342" t="s">
        <v>151</v>
      </c>
      <c r="V1342" t="s">
        <v>135</v>
      </c>
      <c r="W1342" t="s">
        <v>136</v>
      </c>
      <c r="X1342" t="s">
        <v>749</v>
      </c>
      <c r="Y1342" s="94">
        <v>50000</v>
      </c>
      <c r="Z1342" s="94">
        <v>28304</v>
      </c>
      <c r="AA1342" s="94">
        <v>49000</v>
      </c>
      <c r="AB1342" s="94">
        <v>49000</v>
      </c>
      <c r="AC1342">
        <f t="shared" si="40"/>
        <v>2000</v>
      </c>
      <c r="AD1342" t="str">
        <f t="shared" si="41"/>
        <v>303</v>
      </c>
    </row>
    <row r="1343" spans="1:30" hidden="1" x14ac:dyDescent="0.25">
      <c r="A1343" t="s">
        <v>744</v>
      </c>
      <c r="B1343" t="s">
        <v>745</v>
      </c>
      <c r="C1343" t="s">
        <v>721</v>
      </c>
      <c r="D1343" t="s">
        <v>200</v>
      </c>
      <c r="E1343" t="s">
        <v>122</v>
      </c>
      <c r="F1343" t="s">
        <v>159</v>
      </c>
      <c r="G1343" t="s">
        <v>160</v>
      </c>
      <c r="H1343" t="s">
        <v>143</v>
      </c>
      <c r="I1343" t="s">
        <v>124</v>
      </c>
      <c r="J1343" t="s">
        <v>125</v>
      </c>
      <c r="K1343" t="s">
        <v>746</v>
      </c>
      <c r="N1343" t="s">
        <v>747</v>
      </c>
      <c r="O1343" t="s">
        <v>748</v>
      </c>
      <c r="P1343" t="s">
        <v>724</v>
      </c>
      <c r="Q1343" t="s">
        <v>201</v>
      </c>
      <c r="R1343" t="s">
        <v>131</v>
      </c>
      <c r="S1343" t="s">
        <v>164</v>
      </c>
      <c r="T1343" t="s">
        <v>165</v>
      </c>
      <c r="U1343" t="s">
        <v>151</v>
      </c>
      <c r="V1343" t="s">
        <v>135</v>
      </c>
      <c r="W1343" t="s">
        <v>136</v>
      </c>
      <c r="X1343" t="s">
        <v>749</v>
      </c>
      <c r="Y1343" s="94">
        <v>6000</v>
      </c>
      <c r="Z1343" s="94">
        <v>3000</v>
      </c>
      <c r="AA1343" s="94">
        <v>6000</v>
      </c>
      <c r="AB1343" s="94">
        <v>6000</v>
      </c>
      <c r="AC1343">
        <f t="shared" si="40"/>
        <v>2000</v>
      </c>
      <c r="AD1343" t="str">
        <f t="shared" si="41"/>
        <v>303</v>
      </c>
    </row>
    <row r="1344" spans="1:30" hidden="1" x14ac:dyDescent="0.25">
      <c r="A1344" t="s">
        <v>744</v>
      </c>
      <c r="B1344" t="s">
        <v>745</v>
      </c>
      <c r="C1344" t="s">
        <v>721</v>
      </c>
      <c r="D1344" t="s">
        <v>204</v>
      </c>
      <c r="E1344" t="s">
        <v>122</v>
      </c>
      <c r="F1344" t="s">
        <v>159</v>
      </c>
      <c r="G1344" t="s">
        <v>160</v>
      </c>
      <c r="H1344" t="s">
        <v>143</v>
      </c>
      <c r="I1344" t="s">
        <v>124</v>
      </c>
      <c r="J1344" t="s">
        <v>125</v>
      </c>
      <c r="K1344" t="s">
        <v>746</v>
      </c>
      <c r="N1344" t="s">
        <v>747</v>
      </c>
      <c r="O1344" t="s">
        <v>748</v>
      </c>
      <c r="P1344" t="s">
        <v>724</v>
      </c>
      <c r="Q1344" t="s">
        <v>205</v>
      </c>
      <c r="R1344" t="s">
        <v>131</v>
      </c>
      <c r="S1344" t="s">
        <v>164</v>
      </c>
      <c r="T1344" t="s">
        <v>165</v>
      </c>
      <c r="U1344" t="s">
        <v>151</v>
      </c>
      <c r="V1344" t="s">
        <v>135</v>
      </c>
      <c r="W1344" t="s">
        <v>136</v>
      </c>
      <c r="X1344" t="s">
        <v>749</v>
      </c>
      <c r="Y1344" s="94">
        <v>3000</v>
      </c>
      <c r="Z1344" s="94">
        <v>1500</v>
      </c>
      <c r="AA1344" s="94">
        <v>3000</v>
      </c>
      <c r="AB1344" s="94">
        <v>3000</v>
      </c>
      <c r="AC1344">
        <f t="shared" si="40"/>
        <v>2000</v>
      </c>
      <c r="AD1344" t="str">
        <f t="shared" si="41"/>
        <v>303</v>
      </c>
    </row>
    <row r="1345" spans="1:30" hidden="1" x14ac:dyDescent="0.25">
      <c r="A1345" t="s">
        <v>744</v>
      </c>
      <c r="B1345" t="s">
        <v>745</v>
      </c>
      <c r="C1345" t="s">
        <v>721</v>
      </c>
      <c r="D1345" t="s">
        <v>206</v>
      </c>
      <c r="E1345" t="s">
        <v>122</v>
      </c>
      <c r="F1345" t="s">
        <v>159</v>
      </c>
      <c r="G1345" t="s">
        <v>160</v>
      </c>
      <c r="H1345" t="s">
        <v>143</v>
      </c>
      <c r="I1345" t="s">
        <v>124</v>
      </c>
      <c r="J1345" t="s">
        <v>125</v>
      </c>
      <c r="K1345" t="s">
        <v>746</v>
      </c>
      <c r="N1345" t="s">
        <v>747</v>
      </c>
      <c r="O1345" t="s">
        <v>748</v>
      </c>
      <c r="P1345" t="s">
        <v>724</v>
      </c>
      <c r="Q1345" t="s">
        <v>207</v>
      </c>
      <c r="R1345" t="s">
        <v>131</v>
      </c>
      <c r="S1345" t="s">
        <v>164</v>
      </c>
      <c r="T1345" t="s">
        <v>165</v>
      </c>
      <c r="U1345" t="s">
        <v>151</v>
      </c>
      <c r="V1345" t="s">
        <v>135</v>
      </c>
      <c r="W1345" t="s">
        <v>136</v>
      </c>
      <c r="X1345" t="s">
        <v>749</v>
      </c>
      <c r="Y1345" s="94">
        <v>36000</v>
      </c>
      <c r="Z1345" s="94">
        <v>15576.97</v>
      </c>
      <c r="AA1345" s="94">
        <v>24000</v>
      </c>
      <c r="AB1345" s="94">
        <v>24000</v>
      </c>
      <c r="AC1345">
        <f t="shared" si="40"/>
        <v>2000</v>
      </c>
      <c r="AD1345" t="str">
        <f t="shared" si="41"/>
        <v>303</v>
      </c>
    </row>
    <row r="1346" spans="1:30" hidden="1" x14ac:dyDescent="0.25">
      <c r="A1346" t="s">
        <v>744</v>
      </c>
      <c r="B1346" t="s">
        <v>745</v>
      </c>
      <c r="C1346" t="s">
        <v>721</v>
      </c>
      <c r="D1346" t="s">
        <v>210</v>
      </c>
      <c r="E1346" t="s">
        <v>122</v>
      </c>
      <c r="F1346" t="s">
        <v>159</v>
      </c>
      <c r="G1346" t="s">
        <v>160</v>
      </c>
      <c r="H1346" t="s">
        <v>143</v>
      </c>
      <c r="I1346" t="s">
        <v>124</v>
      </c>
      <c r="J1346" t="s">
        <v>125</v>
      </c>
      <c r="K1346" t="s">
        <v>746</v>
      </c>
      <c r="N1346" t="s">
        <v>747</v>
      </c>
      <c r="O1346" t="s">
        <v>748</v>
      </c>
      <c r="P1346" t="s">
        <v>724</v>
      </c>
      <c r="Q1346" t="s">
        <v>211</v>
      </c>
      <c r="R1346" t="s">
        <v>131</v>
      </c>
      <c r="S1346" t="s">
        <v>164</v>
      </c>
      <c r="T1346" t="s">
        <v>165</v>
      </c>
      <c r="U1346" t="s">
        <v>151</v>
      </c>
      <c r="V1346" t="s">
        <v>135</v>
      </c>
      <c r="W1346" t="s">
        <v>136</v>
      </c>
      <c r="X1346" t="s">
        <v>749</v>
      </c>
      <c r="Y1346" s="94">
        <v>8400</v>
      </c>
      <c r="Z1346" s="94">
        <v>5081.99</v>
      </c>
      <c r="AA1346" s="94">
        <v>8400</v>
      </c>
      <c r="AB1346" s="94">
        <v>8400</v>
      </c>
      <c r="AC1346">
        <f t="shared" si="40"/>
        <v>2000</v>
      </c>
      <c r="AD1346" t="str">
        <f t="shared" si="41"/>
        <v>303</v>
      </c>
    </row>
    <row r="1347" spans="1:30" hidden="1" x14ac:dyDescent="0.25">
      <c r="A1347" t="s">
        <v>744</v>
      </c>
      <c r="B1347" t="s">
        <v>745</v>
      </c>
      <c r="C1347" t="s">
        <v>721</v>
      </c>
      <c r="D1347" t="s">
        <v>214</v>
      </c>
      <c r="E1347" t="s">
        <v>122</v>
      </c>
      <c r="F1347" t="s">
        <v>159</v>
      </c>
      <c r="G1347" t="s">
        <v>160</v>
      </c>
      <c r="H1347" t="s">
        <v>143</v>
      </c>
      <c r="I1347" t="s">
        <v>124</v>
      </c>
      <c r="J1347" t="s">
        <v>125</v>
      </c>
      <c r="K1347" t="s">
        <v>746</v>
      </c>
      <c r="N1347" t="s">
        <v>747</v>
      </c>
      <c r="O1347" t="s">
        <v>748</v>
      </c>
      <c r="P1347" t="s">
        <v>724</v>
      </c>
      <c r="Q1347" t="s">
        <v>215</v>
      </c>
      <c r="R1347" t="s">
        <v>131</v>
      </c>
      <c r="S1347" t="s">
        <v>164</v>
      </c>
      <c r="T1347" t="s">
        <v>165</v>
      </c>
      <c r="U1347" t="s">
        <v>151</v>
      </c>
      <c r="V1347" t="s">
        <v>135</v>
      </c>
      <c r="W1347" t="s">
        <v>136</v>
      </c>
      <c r="X1347" t="s">
        <v>749</v>
      </c>
      <c r="Y1347" s="94">
        <v>51324</v>
      </c>
      <c r="Z1347" s="94">
        <v>49775.77</v>
      </c>
      <c r="AA1347" s="94">
        <v>51269.04</v>
      </c>
      <c r="AB1347" s="94">
        <v>51269.04</v>
      </c>
      <c r="AC1347">
        <f t="shared" ref="AC1347:AC1410" si="42">MID(D1347,1,1)*1000</f>
        <v>2000</v>
      </c>
      <c r="AD1347" t="str">
        <f t="shared" ref="AD1347:AD1410" si="43">MID(A1347,6,3)</f>
        <v>303</v>
      </c>
    </row>
    <row r="1348" spans="1:30" hidden="1" x14ac:dyDescent="0.25">
      <c r="A1348" t="s">
        <v>744</v>
      </c>
      <c r="B1348" t="s">
        <v>745</v>
      </c>
      <c r="C1348" t="s">
        <v>721</v>
      </c>
      <c r="D1348" t="s">
        <v>218</v>
      </c>
      <c r="E1348" t="s">
        <v>122</v>
      </c>
      <c r="F1348" t="s">
        <v>159</v>
      </c>
      <c r="G1348" t="s">
        <v>160</v>
      </c>
      <c r="H1348" t="s">
        <v>143</v>
      </c>
      <c r="I1348" t="s">
        <v>124</v>
      </c>
      <c r="J1348" t="s">
        <v>125</v>
      </c>
      <c r="K1348" t="s">
        <v>746</v>
      </c>
      <c r="N1348" t="s">
        <v>747</v>
      </c>
      <c r="O1348" t="s">
        <v>748</v>
      </c>
      <c r="P1348" t="s">
        <v>724</v>
      </c>
      <c r="Q1348" t="s">
        <v>219</v>
      </c>
      <c r="R1348" t="s">
        <v>131</v>
      </c>
      <c r="S1348" t="s">
        <v>164</v>
      </c>
      <c r="T1348" t="s">
        <v>165</v>
      </c>
      <c r="U1348" t="s">
        <v>151</v>
      </c>
      <c r="V1348" t="s">
        <v>135</v>
      </c>
      <c r="W1348" t="s">
        <v>136</v>
      </c>
      <c r="X1348" t="s">
        <v>749</v>
      </c>
      <c r="Y1348" s="94">
        <v>36000</v>
      </c>
      <c r="Z1348" s="94">
        <v>165106.56</v>
      </c>
      <c r="AA1348" s="94">
        <v>40000</v>
      </c>
      <c r="AB1348" s="94">
        <v>40000</v>
      </c>
      <c r="AC1348">
        <f t="shared" si="42"/>
        <v>2000</v>
      </c>
      <c r="AD1348" t="str">
        <f t="shared" si="43"/>
        <v>303</v>
      </c>
    </row>
    <row r="1349" spans="1:30" hidden="1" x14ac:dyDescent="0.25">
      <c r="A1349" t="s">
        <v>744</v>
      </c>
      <c r="B1349" t="s">
        <v>745</v>
      </c>
      <c r="C1349" t="s">
        <v>721</v>
      </c>
      <c r="D1349" t="s">
        <v>224</v>
      </c>
      <c r="E1349" t="s">
        <v>122</v>
      </c>
      <c r="F1349" t="s">
        <v>159</v>
      </c>
      <c r="G1349" t="s">
        <v>160</v>
      </c>
      <c r="H1349" t="s">
        <v>143</v>
      </c>
      <c r="I1349" t="s">
        <v>124</v>
      </c>
      <c r="J1349" t="s">
        <v>125</v>
      </c>
      <c r="K1349" t="s">
        <v>746</v>
      </c>
      <c r="N1349" t="s">
        <v>747</v>
      </c>
      <c r="O1349" t="s">
        <v>748</v>
      </c>
      <c r="P1349" t="s">
        <v>724</v>
      </c>
      <c r="Q1349" t="s">
        <v>225</v>
      </c>
      <c r="R1349" t="s">
        <v>131</v>
      </c>
      <c r="S1349" t="s">
        <v>164</v>
      </c>
      <c r="T1349" t="s">
        <v>165</v>
      </c>
      <c r="U1349" t="s">
        <v>151</v>
      </c>
      <c r="V1349" t="s">
        <v>135</v>
      </c>
      <c r="W1349" t="s">
        <v>136</v>
      </c>
      <c r="X1349" t="s">
        <v>749</v>
      </c>
      <c r="Y1349" s="94">
        <v>6000</v>
      </c>
      <c r="Z1349" s="94">
        <v>3000</v>
      </c>
      <c r="AA1349" s="94">
        <v>6000</v>
      </c>
      <c r="AB1349" s="94">
        <v>6000</v>
      </c>
      <c r="AC1349">
        <f t="shared" si="42"/>
        <v>2000</v>
      </c>
      <c r="AD1349" t="str">
        <f t="shared" si="43"/>
        <v>303</v>
      </c>
    </row>
    <row r="1350" spans="1:30" hidden="1" x14ac:dyDescent="0.25">
      <c r="A1350" t="s">
        <v>744</v>
      </c>
      <c r="B1350" t="s">
        <v>745</v>
      </c>
      <c r="C1350" t="s">
        <v>721</v>
      </c>
      <c r="D1350" t="s">
        <v>234</v>
      </c>
      <c r="E1350" t="s">
        <v>122</v>
      </c>
      <c r="F1350" t="s">
        <v>159</v>
      </c>
      <c r="G1350" t="s">
        <v>160</v>
      </c>
      <c r="H1350" t="s">
        <v>143</v>
      </c>
      <c r="I1350" t="s">
        <v>124</v>
      </c>
      <c r="J1350" t="s">
        <v>125</v>
      </c>
      <c r="K1350" t="s">
        <v>746</v>
      </c>
      <c r="N1350" t="s">
        <v>747</v>
      </c>
      <c r="O1350" t="s">
        <v>748</v>
      </c>
      <c r="P1350" t="s">
        <v>724</v>
      </c>
      <c r="Q1350" t="s">
        <v>235</v>
      </c>
      <c r="R1350" t="s">
        <v>131</v>
      </c>
      <c r="S1350" t="s">
        <v>164</v>
      </c>
      <c r="T1350" t="s">
        <v>165</v>
      </c>
      <c r="U1350" t="s">
        <v>151</v>
      </c>
      <c r="V1350" t="s">
        <v>135</v>
      </c>
      <c r="W1350" t="s">
        <v>136</v>
      </c>
      <c r="X1350" t="s">
        <v>749</v>
      </c>
      <c r="Y1350" s="94">
        <v>89624.79</v>
      </c>
      <c r="Z1350" s="94">
        <v>123432</v>
      </c>
      <c r="AA1350" s="94">
        <v>146234.25</v>
      </c>
      <c r="AB1350" s="94">
        <v>146234.25</v>
      </c>
      <c r="AC1350">
        <f t="shared" si="42"/>
        <v>3000</v>
      </c>
      <c r="AD1350" t="str">
        <f t="shared" si="43"/>
        <v>303</v>
      </c>
    </row>
    <row r="1351" spans="1:30" hidden="1" x14ac:dyDescent="0.25">
      <c r="A1351" t="s">
        <v>744</v>
      </c>
      <c r="B1351" t="s">
        <v>745</v>
      </c>
      <c r="C1351" t="s">
        <v>721</v>
      </c>
      <c r="D1351" t="s">
        <v>238</v>
      </c>
      <c r="E1351" t="s">
        <v>122</v>
      </c>
      <c r="F1351" t="s">
        <v>159</v>
      </c>
      <c r="G1351" t="s">
        <v>160</v>
      </c>
      <c r="H1351" t="s">
        <v>143</v>
      </c>
      <c r="I1351" t="s">
        <v>124</v>
      </c>
      <c r="J1351" t="s">
        <v>125</v>
      </c>
      <c r="K1351" t="s">
        <v>746</v>
      </c>
      <c r="N1351" t="s">
        <v>747</v>
      </c>
      <c r="O1351" t="s">
        <v>748</v>
      </c>
      <c r="P1351" t="s">
        <v>724</v>
      </c>
      <c r="Q1351" t="s">
        <v>239</v>
      </c>
      <c r="R1351" t="s">
        <v>131</v>
      </c>
      <c r="S1351" t="s">
        <v>164</v>
      </c>
      <c r="T1351" t="s">
        <v>165</v>
      </c>
      <c r="U1351" t="s">
        <v>151</v>
      </c>
      <c r="V1351" t="s">
        <v>135</v>
      </c>
      <c r="W1351" t="s">
        <v>136</v>
      </c>
      <c r="X1351" t="s">
        <v>749</v>
      </c>
      <c r="Y1351" s="94">
        <v>12637.73</v>
      </c>
      <c r="Z1351" s="94">
        <v>12637.73</v>
      </c>
      <c r="AA1351" s="94">
        <v>13016.8619</v>
      </c>
      <c r="AB1351" s="94">
        <v>13016.86</v>
      </c>
      <c r="AC1351">
        <f t="shared" si="42"/>
        <v>3000</v>
      </c>
      <c r="AD1351" t="str">
        <f t="shared" si="43"/>
        <v>303</v>
      </c>
    </row>
    <row r="1352" spans="1:30" hidden="1" x14ac:dyDescent="0.25">
      <c r="A1352" t="s">
        <v>744</v>
      </c>
      <c r="B1352" t="s">
        <v>745</v>
      </c>
      <c r="C1352" t="s">
        <v>721</v>
      </c>
      <c r="D1352" t="s">
        <v>244</v>
      </c>
      <c r="E1352" t="s">
        <v>122</v>
      </c>
      <c r="F1352" t="s">
        <v>159</v>
      </c>
      <c r="G1352" t="s">
        <v>160</v>
      </c>
      <c r="H1352" t="s">
        <v>143</v>
      </c>
      <c r="I1352" t="s">
        <v>124</v>
      </c>
      <c r="J1352" t="s">
        <v>125</v>
      </c>
      <c r="K1352" t="s">
        <v>746</v>
      </c>
      <c r="N1352" t="s">
        <v>747</v>
      </c>
      <c r="O1352" t="s">
        <v>748</v>
      </c>
      <c r="P1352" t="s">
        <v>724</v>
      </c>
      <c r="Q1352" t="s">
        <v>245</v>
      </c>
      <c r="R1352" t="s">
        <v>131</v>
      </c>
      <c r="S1352" t="s">
        <v>164</v>
      </c>
      <c r="T1352" t="s">
        <v>165</v>
      </c>
      <c r="U1352" t="s">
        <v>151</v>
      </c>
      <c r="V1352" t="s">
        <v>135</v>
      </c>
      <c r="W1352" t="s">
        <v>136</v>
      </c>
      <c r="X1352" t="s">
        <v>749</v>
      </c>
      <c r="Y1352" s="94">
        <v>0</v>
      </c>
      <c r="Z1352" s="94">
        <v>885165.24535072711</v>
      </c>
      <c r="AA1352" s="94">
        <v>911720.202711249</v>
      </c>
      <c r="AB1352" s="94">
        <v>911720.2</v>
      </c>
      <c r="AC1352">
        <f t="shared" si="42"/>
        <v>3000</v>
      </c>
      <c r="AD1352" t="str">
        <f t="shared" si="43"/>
        <v>303</v>
      </c>
    </row>
    <row r="1353" spans="1:30" hidden="1" x14ac:dyDescent="0.25">
      <c r="A1353" t="s">
        <v>744</v>
      </c>
      <c r="B1353" t="s">
        <v>745</v>
      </c>
      <c r="C1353" t="s">
        <v>721</v>
      </c>
      <c r="D1353" t="s">
        <v>248</v>
      </c>
      <c r="E1353" t="s">
        <v>122</v>
      </c>
      <c r="F1353" t="s">
        <v>159</v>
      </c>
      <c r="G1353" t="s">
        <v>160</v>
      </c>
      <c r="H1353" t="s">
        <v>143</v>
      </c>
      <c r="I1353" t="s">
        <v>124</v>
      </c>
      <c r="J1353" t="s">
        <v>125</v>
      </c>
      <c r="K1353" t="s">
        <v>746</v>
      </c>
      <c r="N1353" t="s">
        <v>747</v>
      </c>
      <c r="O1353" t="s">
        <v>748</v>
      </c>
      <c r="P1353" t="s">
        <v>724</v>
      </c>
      <c r="Q1353" t="s">
        <v>249</v>
      </c>
      <c r="R1353" t="s">
        <v>131</v>
      </c>
      <c r="S1353" t="s">
        <v>164</v>
      </c>
      <c r="T1353" t="s">
        <v>165</v>
      </c>
      <c r="U1353" t="s">
        <v>151</v>
      </c>
      <c r="V1353" t="s">
        <v>135</v>
      </c>
      <c r="W1353" t="s">
        <v>136</v>
      </c>
      <c r="X1353" t="s">
        <v>749</v>
      </c>
      <c r="Y1353" s="94">
        <v>217098</v>
      </c>
      <c r="Z1353" s="94">
        <v>173060</v>
      </c>
      <c r="AA1353" s="94">
        <v>178251.8</v>
      </c>
      <c r="AB1353" s="94">
        <v>178251.8</v>
      </c>
      <c r="AC1353">
        <f t="shared" si="42"/>
        <v>3000</v>
      </c>
      <c r="AD1353" t="str">
        <f t="shared" si="43"/>
        <v>303</v>
      </c>
    </row>
    <row r="1354" spans="1:30" hidden="1" x14ac:dyDescent="0.25">
      <c r="A1354" t="s">
        <v>744</v>
      </c>
      <c r="B1354" t="s">
        <v>745</v>
      </c>
      <c r="C1354" t="s">
        <v>721</v>
      </c>
      <c r="D1354" t="s">
        <v>254</v>
      </c>
      <c r="E1354" t="s">
        <v>122</v>
      </c>
      <c r="F1354" t="s">
        <v>159</v>
      </c>
      <c r="G1354" t="s">
        <v>160</v>
      </c>
      <c r="H1354" t="s">
        <v>143</v>
      </c>
      <c r="I1354" t="s">
        <v>124</v>
      </c>
      <c r="J1354" t="s">
        <v>125</v>
      </c>
      <c r="K1354" t="s">
        <v>746</v>
      </c>
      <c r="N1354" t="s">
        <v>747</v>
      </c>
      <c r="O1354" t="s">
        <v>748</v>
      </c>
      <c r="P1354" t="s">
        <v>724</v>
      </c>
      <c r="Q1354" t="s">
        <v>255</v>
      </c>
      <c r="R1354" t="s">
        <v>131</v>
      </c>
      <c r="S1354" t="s">
        <v>164</v>
      </c>
      <c r="T1354" t="s">
        <v>165</v>
      </c>
      <c r="U1354" t="s">
        <v>151</v>
      </c>
      <c r="V1354" t="s">
        <v>135</v>
      </c>
      <c r="W1354" t="s">
        <v>136</v>
      </c>
      <c r="X1354" t="s">
        <v>749</v>
      </c>
      <c r="Y1354" s="94">
        <v>433134</v>
      </c>
      <c r="Z1354" s="94">
        <v>433134</v>
      </c>
      <c r="AA1354" s="94">
        <v>446721</v>
      </c>
      <c r="AB1354" s="94">
        <v>446721</v>
      </c>
      <c r="AC1354">
        <f t="shared" si="42"/>
        <v>3000</v>
      </c>
      <c r="AD1354" t="str">
        <f t="shared" si="43"/>
        <v>303</v>
      </c>
    </row>
    <row r="1355" spans="1:30" hidden="1" x14ac:dyDescent="0.25">
      <c r="A1355" t="s">
        <v>744</v>
      </c>
      <c r="B1355" t="s">
        <v>745</v>
      </c>
      <c r="C1355" t="s">
        <v>721</v>
      </c>
      <c r="D1355" t="s">
        <v>256</v>
      </c>
      <c r="E1355" t="s">
        <v>122</v>
      </c>
      <c r="F1355" t="s">
        <v>159</v>
      </c>
      <c r="G1355" t="s">
        <v>160</v>
      </c>
      <c r="H1355" t="s">
        <v>143</v>
      </c>
      <c r="I1355" t="s">
        <v>124</v>
      </c>
      <c r="J1355" t="s">
        <v>125</v>
      </c>
      <c r="K1355" t="s">
        <v>746</v>
      </c>
      <c r="N1355" t="s">
        <v>747</v>
      </c>
      <c r="O1355" t="s">
        <v>748</v>
      </c>
      <c r="P1355" t="s">
        <v>724</v>
      </c>
      <c r="Q1355" t="s">
        <v>257</v>
      </c>
      <c r="R1355" t="s">
        <v>131</v>
      </c>
      <c r="S1355" t="s">
        <v>164</v>
      </c>
      <c r="T1355" t="s">
        <v>165</v>
      </c>
      <c r="U1355" t="s">
        <v>151</v>
      </c>
      <c r="V1355" t="s">
        <v>135</v>
      </c>
      <c r="W1355" t="s">
        <v>136</v>
      </c>
      <c r="X1355" t="s">
        <v>749</v>
      </c>
      <c r="Y1355" s="94">
        <v>94000</v>
      </c>
      <c r="Z1355" s="94">
        <v>93999.999999999985</v>
      </c>
      <c r="AA1355" s="94">
        <v>96000</v>
      </c>
      <c r="AB1355" s="94">
        <v>96000</v>
      </c>
      <c r="AC1355">
        <f t="shared" si="42"/>
        <v>3000</v>
      </c>
      <c r="AD1355" t="str">
        <f t="shared" si="43"/>
        <v>303</v>
      </c>
    </row>
    <row r="1356" spans="1:30" hidden="1" x14ac:dyDescent="0.25">
      <c r="A1356" t="s">
        <v>744</v>
      </c>
      <c r="B1356" t="s">
        <v>745</v>
      </c>
      <c r="C1356" t="s">
        <v>721</v>
      </c>
      <c r="D1356" t="s">
        <v>264</v>
      </c>
      <c r="E1356" t="s">
        <v>122</v>
      </c>
      <c r="F1356" t="s">
        <v>159</v>
      </c>
      <c r="G1356" t="s">
        <v>160</v>
      </c>
      <c r="H1356" t="s">
        <v>143</v>
      </c>
      <c r="I1356" t="s">
        <v>124</v>
      </c>
      <c r="J1356" t="s">
        <v>125</v>
      </c>
      <c r="K1356" t="s">
        <v>746</v>
      </c>
      <c r="N1356" t="s">
        <v>747</v>
      </c>
      <c r="O1356" t="s">
        <v>748</v>
      </c>
      <c r="P1356" t="s">
        <v>724</v>
      </c>
      <c r="Q1356" t="s">
        <v>265</v>
      </c>
      <c r="R1356" t="s">
        <v>131</v>
      </c>
      <c r="S1356" t="s">
        <v>164</v>
      </c>
      <c r="T1356" t="s">
        <v>165</v>
      </c>
      <c r="U1356" t="s">
        <v>151</v>
      </c>
      <c r="V1356" t="s">
        <v>135</v>
      </c>
      <c r="W1356" t="s">
        <v>136</v>
      </c>
      <c r="X1356" t="s">
        <v>749</v>
      </c>
      <c r="Y1356" s="94">
        <v>80000</v>
      </c>
      <c r="Z1356" s="94">
        <v>82297.546666666662</v>
      </c>
      <c r="AA1356" s="94">
        <v>85000</v>
      </c>
      <c r="AB1356" s="94">
        <v>85000</v>
      </c>
      <c r="AC1356">
        <f t="shared" si="42"/>
        <v>3000</v>
      </c>
      <c r="AD1356" t="str">
        <f t="shared" si="43"/>
        <v>303</v>
      </c>
    </row>
    <row r="1357" spans="1:30" hidden="1" x14ac:dyDescent="0.25">
      <c r="A1357" t="s">
        <v>744</v>
      </c>
      <c r="B1357" t="s">
        <v>745</v>
      </c>
      <c r="C1357" t="s">
        <v>721</v>
      </c>
      <c r="D1357" t="s">
        <v>266</v>
      </c>
      <c r="E1357" t="s">
        <v>122</v>
      </c>
      <c r="F1357" t="s">
        <v>159</v>
      </c>
      <c r="G1357" t="s">
        <v>160</v>
      </c>
      <c r="H1357" t="s">
        <v>143</v>
      </c>
      <c r="I1357" t="s">
        <v>124</v>
      </c>
      <c r="J1357" t="s">
        <v>125</v>
      </c>
      <c r="K1357" t="s">
        <v>746</v>
      </c>
      <c r="N1357" t="s">
        <v>747</v>
      </c>
      <c r="O1357" t="s">
        <v>748</v>
      </c>
      <c r="P1357" t="s">
        <v>724</v>
      </c>
      <c r="Q1357" t="s">
        <v>267</v>
      </c>
      <c r="R1357" t="s">
        <v>131</v>
      </c>
      <c r="S1357" t="s">
        <v>164</v>
      </c>
      <c r="T1357" t="s">
        <v>165</v>
      </c>
      <c r="U1357" t="s">
        <v>151</v>
      </c>
      <c r="V1357" t="s">
        <v>135</v>
      </c>
      <c r="W1357" t="s">
        <v>136</v>
      </c>
      <c r="X1357" t="s">
        <v>749</v>
      </c>
      <c r="Y1357" s="94">
        <v>3600</v>
      </c>
      <c r="Z1357" s="94">
        <v>0</v>
      </c>
      <c r="AA1357" s="94">
        <v>0</v>
      </c>
      <c r="AB1357" s="94">
        <v>0</v>
      </c>
      <c r="AC1357">
        <f t="shared" si="42"/>
        <v>3000</v>
      </c>
      <c r="AD1357" t="str">
        <f t="shared" si="43"/>
        <v>303</v>
      </c>
    </row>
    <row r="1358" spans="1:30" hidden="1" x14ac:dyDescent="0.25">
      <c r="A1358" t="s">
        <v>744</v>
      </c>
      <c r="B1358" t="s">
        <v>745</v>
      </c>
      <c r="C1358" t="s">
        <v>721</v>
      </c>
      <c r="D1358" t="s">
        <v>272</v>
      </c>
      <c r="E1358" t="s">
        <v>122</v>
      </c>
      <c r="F1358" t="s">
        <v>159</v>
      </c>
      <c r="G1358" t="s">
        <v>160</v>
      </c>
      <c r="H1358" t="s">
        <v>143</v>
      </c>
      <c r="I1358" t="s">
        <v>124</v>
      </c>
      <c r="J1358" t="s">
        <v>125</v>
      </c>
      <c r="K1358" t="s">
        <v>746</v>
      </c>
      <c r="N1358" t="s">
        <v>747</v>
      </c>
      <c r="O1358" t="s">
        <v>748</v>
      </c>
      <c r="P1358" t="s">
        <v>724</v>
      </c>
      <c r="Q1358" t="s">
        <v>273</v>
      </c>
      <c r="R1358" t="s">
        <v>131</v>
      </c>
      <c r="S1358" t="s">
        <v>164</v>
      </c>
      <c r="T1358" t="s">
        <v>165</v>
      </c>
      <c r="U1358" t="s">
        <v>151</v>
      </c>
      <c r="V1358" t="s">
        <v>135</v>
      </c>
      <c r="W1358" t="s">
        <v>136</v>
      </c>
      <c r="X1358" t="s">
        <v>749</v>
      </c>
      <c r="Y1358" s="94">
        <v>41000</v>
      </c>
      <c r="Z1358" s="94">
        <v>42316.649999999994</v>
      </c>
      <c r="AA1358" s="94">
        <v>51000</v>
      </c>
      <c r="AB1358" s="94">
        <v>51000</v>
      </c>
      <c r="AC1358">
        <f t="shared" si="42"/>
        <v>3000</v>
      </c>
      <c r="AD1358" t="str">
        <f t="shared" si="43"/>
        <v>303</v>
      </c>
    </row>
    <row r="1359" spans="1:30" hidden="1" x14ac:dyDescent="0.25">
      <c r="A1359" t="s">
        <v>744</v>
      </c>
      <c r="B1359" t="s">
        <v>745</v>
      </c>
      <c r="C1359" t="s">
        <v>721</v>
      </c>
      <c r="D1359" t="s">
        <v>276</v>
      </c>
      <c r="E1359" t="s">
        <v>122</v>
      </c>
      <c r="F1359" t="s">
        <v>159</v>
      </c>
      <c r="G1359" t="s">
        <v>160</v>
      </c>
      <c r="H1359" t="s">
        <v>143</v>
      </c>
      <c r="I1359" t="s">
        <v>124</v>
      </c>
      <c r="J1359" t="s">
        <v>125</v>
      </c>
      <c r="K1359" t="s">
        <v>746</v>
      </c>
      <c r="N1359" t="s">
        <v>747</v>
      </c>
      <c r="O1359" t="s">
        <v>748</v>
      </c>
      <c r="P1359" t="s">
        <v>724</v>
      </c>
      <c r="Q1359" t="s">
        <v>277</v>
      </c>
      <c r="R1359" t="s">
        <v>131</v>
      </c>
      <c r="S1359" t="s">
        <v>164</v>
      </c>
      <c r="T1359" t="s">
        <v>165</v>
      </c>
      <c r="U1359" t="s">
        <v>151</v>
      </c>
      <c r="V1359" t="s">
        <v>135</v>
      </c>
      <c r="W1359" t="s">
        <v>136</v>
      </c>
      <c r="X1359" t="s">
        <v>749</v>
      </c>
      <c r="Y1359" s="94">
        <v>28560</v>
      </c>
      <c r="Z1359" s="94">
        <v>23857.333333333328</v>
      </c>
      <c r="AA1359" s="94">
        <v>72000</v>
      </c>
      <c r="AB1359" s="94">
        <v>72000</v>
      </c>
      <c r="AC1359">
        <f t="shared" si="42"/>
        <v>3000</v>
      </c>
      <c r="AD1359" t="str">
        <f t="shared" si="43"/>
        <v>303</v>
      </c>
    </row>
    <row r="1360" spans="1:30" hidden="1" x14ac:dyDescent="0.25">
      <c r="A1360" t="s">
        <v>744</v>
      </c>
      <c r="B1360" t="s">
        <v>745</v>
      </c>
      <c r="C1360" t="s">
        <v>721</v>
      </c>
      <c r="D1360" t="s">
        <v>280</v>
      </c>
      <c r="E1360" t="s">
        <v>122</v>
      </c>
      <c r="F1360" t="s">
        <v>159</v>
      </c>
      <c r="G1360" t="s">
        <v>160</v>
      </c>
      <c r="H1360" t="s">
        <v>143</v>
      </c>
      <c r="I1360" t="s">
        <v>124</v>
      </c>
      <c r="J1360" t="s">
        <v>125</v>
      </c>
      <c r="K1360" t="s">
        <v>746</v>
      </c>
      <c r="N1360" t="s">
        <v>747</v>
      </c>
      <c r="O1360" t="s">
        <v>748</v>
      </c>
      <c r="P1360" t="s">
        <v>724</v>
      </c>
      <c r="Q1360" t="s">
        <v>281</v>
      </c>
      <c r="R1360" t="s">
        <v>131</v>
      </c>
      <c r="S1360" t="s">
        <v>164</v>
      </c>
      <c r="T1360" t="s">
        <v>165</v>
      </c>
      <c r="U1360" t="s">
        <v>151</v>
      </c>
      <c r="V1360" t="s">
        <v>135</v>
      </c>
      <c r="W1360" t="s">
        <v>136</v>
      </c>
      <c r="X1360" t="s">
        <v>749</v>
      </c>
      <c r="Y1360" s="94">
        <v>2760</v>
      </c>
      <c r="Z1360" s="94">
        <v>0</v>
      </c>
      <c r="AA1360" s="94">
        <v>0</v>
      </c>
      <c r="AB1360" s="94">
        <v>0</v>
      </c>
      <c r="AC1360">
        <f t="shared" si="42"/>
        <v>3000</v>
      </c>
      <c r="AD1360" t="str">
        <f t="shared" si="43"/>
        <v>303</v>
      </c>
    </row>
    <row r="1361" spans="1:30" hidden="1" x14ac:dyDescent="0.25">
      <c r="A1361" t="s">
        <v>744</v>
      </c>
      <c r="B1361" t="s">
        <v>745</v>
      </c>
      <c r="C1361" t="s">
        <v>721</v>
      </c>
      <c r="D1361" t="s">
        <v>174</v>
      </c>
      <c r="E1361" t="s">
        <v>122</v>
      </c>
      <c r="F1361" t="s">
        <v>159</v>
      </c>
      <c r="G1361" t="s">
        <v>160</v>
      </c>
      <c r="H1361" t="s">
        <v>143</v>
      </c>
      <c r="I1361" t="s">
        <v>124</v>
      </c>
      <c r="J1361" t="s">
        <v>125</v>
      </c>
      <c r="K1361" t="s">
        <v>746</v>
      </c>
      <c r="N1361" t="s">
        <v>747</v>
      </c>
      <c r="O1361" t="s">
        <v>748</v>
      </c>
      <c r="P1361" t="s">
        <v>724</v>
      </c>
      <c r="Q1361" t="s">
        <v>175</v>
      </c>
      <c r="R1361" t="s">
        <v>131</v>
      </c>
      <c r="S1361" t="s">
        <v>164</v>
      </c>
      <c r="T1361" t="s">
        <v>165</v>
      </c>
      <c r="U1361" t="s">
        <v>151</v>
      </c>
      <c r="V1361" t="s">
        <v>135</v>
      </c>
      <c r="W1361" t="s">
        <v>136</v>
      </c>
      <c r="X1361" t="s">
        <v>749</v>
      </c>
      <c r="Y1361" s="94">
        <v>3000</v>
      </c>
      <c r="Z1361" s="94">
        <v>0</v>
      </c>
      <c r="AA1361" s="94">
        <v>0</v>
      </c>
      <c r="AB1361" s="94">
        <v>0</v>
      </c>
      <c r="AC1361">
        <f t="shared" si="42"/>
        <v>3000</v>
      </c>
      <c r="AD1361" t="str">
        <f t="shared" si="43"/>
        <v>303</v>
      </c>
    </row>
    <row r="1362" spans="1:30" hidden="1" x14ac:dyDescent="0.25">
      <c r="A1362" t="s">
        <v>744</v>
      </c>
      <c r="B1362" t="s">
        <v>745</v>
      </c>
      <c r="C1362" t="s">
        <v>721</v>
      </c>
      <c r="D1362" t="s">
        <v>286</v>
      </c>
      <c r="E1362" t="s">
        <v>122</v>
      </c>
      <c r="F1362" t="s">
        <v>159</v>
      </c>
      <c r="G1362" t="s">
        <v>160</v>
      </c>
      <c r="H1362" t="s">
        <v>143</v>
      </c>
      <c r="I1362" t="s">
        <v>124</v>
      </c>
      <c r="J1362" t="s">
        <v>125</v>
      </c>
      <c r="K1362" t="s">
        <v>746</v>
      </c>
      <c r="N1362" t="s">
        <v>747</v>
      </c>
      <c r="O1362" t="s">
        <v>748</v>
      </c>
      <c r="P1362" t="s">
        <v>724</v>
      </c>
      <c r="Q1362" t="s">
        <v>287</v>
      </c>
      <c r="R1362" t="s">
        <v>131</v>
      </c>
      <c r="S1362" t="s">
        <v>164</v>
      </c>
      <c r="T1362" t="s">
        <v>165</v>
      </c>
      <c r="U1362" t="s">
        <v>151</v>
      </c>
      <c r="V1362" t="s">
        <v>135</v>
      </c>
      <c r="W1362" t="s">
        <v>136</v>
      </c>
      <c r="X1362" t="s">
        <v>749</v>
      </c>
      <c r="Y1362" s="94">
        <v>1410923</v>
      </c>
      <c r="Z1362" s="94">
        <v>1459961.0799999998</v>
      </c>
      <c r="AA1362" s="94">
        <v>1475405.53</v>
      </c>
      <c r="AB1362" s="94">
        <v>1475405.53</v>
      </c>
      <c r="AC1362">
        <f t="shared" si="42"/>
        <v>3000</v>
      </c>
      <c r="AD1362" t="str">
        <f t="shared" si="43"/>
        <v>303</v>
      </c>
    </row>
    <row r="1363" spans="1:30" hidden="1" x14ac:dyDescent="0.25">
      <c r="A1363" t="s">
        <v>744</v>
      </c>
      <c r="B1363" t="s">
        <v>745</v>
      </c>
      <c r="C1363" t="s">
        <v>721</v>
      </c>
      <c r="D1363" t="s">
        <v>288</v>
      </c>
      <c r="E1363" t="s">
        <v>122</v>
      </c>
      <c r="F1363" t="s">
        <v>159</v>
      </c>
      <c r="G1363" t="s">
        <v>160</v>
      </c>
      <c r="H1363" t="s">
        <v>143</v>
      </c>
      <c r="I1363" t="s">
        <v>124</v>
      </c>
      <c r="J1363" t="s">
        <v>125</v>
      </c>
      <c r="K1363" t="s">
        <v>746</v>
      </c>
      <c r="N1363" t="s">
        <v>747</v>
      </c>
      <c r="O1363" t="s">
        <v>748</v>
      </c>
      <c r="P1363" t="s">
        <v>724</v>
      </c>
      <c r="Q1363" t="s">
        <v>289</v>
      </c>
      <c r="R1363" t="s">
        <v>131</v>
      </c>
      <c r="S1363" t="s">
        <v>164</v>
      </c>
      <c r="T1363" t="s">
        <v>165</v>
      </c>
      <c r="U1363" t="s">
        <v>151</v>
      </c>
      <c r="V1363" t="s">
        <v>135</v>
      </c>
      <c r="W1363" t="s">
        <v>136</v>
      </c>
      <c r="X1363" t="s">
        <v>749</v>
      </c>
      <c r="Y1363" s="94">
        <v>156910</v>
      </c>
      <c r="Z1363" s="94">
        <v>139911.46666666667</v>
      </c>
      <c r="AA1363" s="94">
        <v>162833.20000000001</v>
      </c>
      <c r="AB1363" s="94">
        <v>162833.20000000001</v>
      </c>
      <c r="AC1363">
        <f t="shared" si="42"/>
        <v>3000</v>
      </c>
      <c r="AD1363" t="str">
        <f t="shared" si="43"/>
        <v>303</v>
      </c>
    </row>
    <row r="1364" spans="1:30" hidden="1" x14ac:dyDescent="0.25">
      <c r="A1364" t="s">
        <v>744</v>
      </c>
      <c r="B1364" t="s">
        <v>745</v>
      </c>
      <c r="C1364" t="s">
        <v>721</v>
      </c>
      <c r="D1364" t="s">
        <v>176</v>
      </c>
      <c r="E1364" t="s">
        <v>122</v>
      </c>
      <c r="F1364" t="s">
        <v>159</v>
      </c>
      <c r="G1364" t="s">
        <v>160</v>
      </c>
      <c r="H1364" t="s">
        <v>143</v>
      </c>
      <c r="I1364" t="s">
        <v>124</v>
      </c>
      <c r="J1364" t="s">
        <v>125</v>
      </c>
      <c r="K1364" t="s">
        <v>746</v>
      </c>
      <c r="N1364" t="s">
        <v>747</v>
      </c>
      <c r="O1364" t="s">
        <v>748</v>
      </c>
      <c r="P1364" t="s">
        <v>724</v>
      </c>
      <c r="Q1364" t="s">
        <v>177</v>
      </c>
      <c r="R1364" t="s">
        <v>131</v>
      </c>
      <c r="S1364" t="s">
        <v>164</v>
      </c>
      <c r="T1364" t="s">
        <v>165</v>
      </c>
      <c r="U1364" t="s">
        <v>151</v>
      </c>
      <c r="V1364" t="s">
        <v>135</v>
      </c>
      <c r="W1364" t="s">
        <v>136</v>
      </c>
      <c r="X1364" t="s">
        <v>749</v>
      </c>
      <c r="Y1364" s="94">
        <v>3000</v>
      </c>
      <c r="Z1364" s="94">
        <v>0</v>
      </c>
      <c r="AA1364" s="94">
        <v>0</v>
      </c>
      <c r="AB1364" s="94">
        <v>0</v>
      </c>
      <c r="AC1364">
        <f t="shared" si="42"/>
        <v>3000</v>
      </c>
      <c r="AD1364" t="str">
        <f t="shared" si="43"/>
        <v>303</v>
      </c>
    </row>
    <row r="1365" spans="1:30" hidden="1" x14ac:dyDescent="0.25">
      <c r="A1365" t="s">
        <v>752</v>
      </c>
      <c r="B1365" t="s">
        <v>692</v>
      </c>
      <c r="C1365" t="s">
        <v>753</v>
      </c>
      <c r="D1365" t="s">
        <v>186</v>
      </c>
      <c r="E1365" t="s">
        <v>122</v>
      </c>
      <c r="F1365" t="s">
        <v>159</v>
      </c>
      <c r="G1365" t="s">
        <v>160</v>
      </c>
      <c r="H1365" t="s">
        <v>143</v>
      </c>
      <c r="I1365" t="s">
        <v>124</v>
      </c>
      <c r="J1365" t="s">
        <v>125</v>
      </c>
      <c r="K1365" t="s">
        <v>754</v>
      </c>
      <c r="N1365" t="s">
        <v>755</v>
      </c>
      <c r="O1365" t="s">
        <v>696</v>
      </c>
      <c r="P1365" t="s">
        <v>756</v>
      </c>
      <c r="Q1365" t="s">
        <v>188</v>
      </c>
      <c r="R1365" t="s">
        <v>131</v>
      </c>
      <c r="S1365" t="s">
        <v>164</v>
      </c>
      <c r="T1365" t="s">
        <v>165</v>
      </c>
      <c r="U1365" t="s">
        <v>151</v>
      </c>
      <c r="V1365" t="s">
        <v>135</v>
      </c>
      <c r="W1365" t="s">
        <v>136</v>
      </c>
      <c r="X1365" t="s">
        <v>757</v>
      </c>
      <c r="Y1365" s="94">
        <v>150000</v>
      </c>
      <c r="Z1365" s="94">
        <v>48177.66</v>
      </c>
      <c r="AA1365" s="94">
        <v>0</v>
      </c>
      <c r="AB1365" s="94">
        <v>0</v>
      </c>
      <c r="AC1365">
        <f t="shared" si="42"/>
        <v>2000</v>
      </c>
      <c r="AD1365" t="str">
        <f t="shared" si="43"/>
        <v>303</v>
      </c>
    </row>
    <row r="1366" spans="1:30" hidden="1" x14ac:dyDescent="0.25">
      <c r="A1366" t="s">
        <v>752</v>
      </c>
      <c r="B1366" t="s">
        <v>692</v>
      </c>
      <c r="C1366" t="s">
        <v>753</v>
      </c>
      <c r="D1366" t="s">
        <v>190</v>
      </c>
      <c r="E1366" t="s">
        <v>122</v>
      </c>
      <c r="F1366" t="s">
        <v>159</v>
      </c>
      <c r="G1366" t="s">
        <v>160</v>
      </c>
      <c r="H1366" t="s">
        <v>143</v>
      </c>
      <c r="I1366" t="s">
        <v>124</v>
      </c>
      <c r="J1366" t="s">
        <v>125</v>
      </c>
      <c r="K1366" t="s">
        <v>754</v>
      </c>
      <c r="N1366" t="s">
        <v>755</v>
      </c>
      <c r="O1366" t="s">
        <v>696</v>
      </c>
      <c r="P1366" t="s">
        <v>756</v>
      </c>
      <c r="Q1366" t="s">
        <v>191</v>
      </c>
      <c r="R1366" t="s">
        <v>131</v>
      </c>
      <c r="S1366" t="s">
        <v>164</v>
      </c>
      <c r="T1366" t="s">
        <v>165</v>
      </c>
      <c r="U1366" t="s">
        <v>151</v>
      </c>
      <c r="V1366" t="s">
        <v>135</v>
      </c>
      <c r="W1366" t="s">
        <v>136</v>
      </c>
      <c r="X1366" t="s">
        <v>757</v>
      </c>
      <c r="Y1366" s="94">
        <v>48000</v>
      </c>
      <c r="Z1366" s="94">
        <v>7354.84</v>
      </c>
      <c r="AA1366" s="94">
        <v>0</v>
      </c>
      <c r="AB1366" s="94">
        <v>0</v>
      </c>
      <c r="AC1366">
        <f t="shared" si="42"/>
        <v>2000</v>
      </c>
      <c r="AD1366" t="str">
        <f t="shared" si="43"/>
        <v>303</v>
      </c>
    </row>
    <row r="1367" spans="1:30" hidden="1" x14ac:dyDescent="0.25">
      <c r="A1367" t="s">
        <v>752</v>
      </c>
      <c r="B1367" t="s">
        <v>692</v>
      </c>
      <c r="C1367" t="s">
        <v>753</v>
      </c>
      <c r="D1367" t="s">
        <v>192</v>
      </c>
      <c r="E1367" t="s">
        <v>122</v>
      </c>
      <c r="F1367" t="s">
        <v>159</v>
      </c>
      <c r="G1367" t="s">
        <v>160</v>
      </c>
      <c r="H1367" t="s">
        <v>143</v>
      </c>
      <c r="I1367" t="s">
        <v>124</v>
      </c>
      <c r="J1367" t="s">
        <v>125</v>
      </c>
      <c r="K1367" t="s">
        <v>754</v>
      </c>
      <c r="N1367" t="s">
        <v>755</v>
      </c>
      <c r="O1367" t="s">
        <v>696</v>
      </c>
      <c r="P1367" t="s">
        <v>756</v>
      </c>
      <c r="Q1367" t="s">
        <v>193</v>
      </c>
      <c r="R1367" t="s">
        <v>131</v>
      </c>
      <c r="S1367" t="s">
        <v>164</v>
      </c>
      <c r="T1367" t="s">
        <v>165</v>
      </c>
      <c r="U1367" t="s">
        <v>151</v>
      </c>
      <c r="V1367" t="s">
        <v>135</v>
      </c>
      <c r="W1367" t="s">
        <v>136</v>
      </c>
      <c r="X1367" t="s">
        <v>757</v>
      </c>
      <c r="Y1367" s="94">
        <v>192000</v>
      </c>
      <c r="Z1367" s="94">
        <v>97767.699999999983</v>
      </c>
      <c r="AA1367" s="94">
        <v>0</v>
      </c>
      <c r="AB1367" s="94">
        <v>0</v>
      </c>
      <c r="AC1367">
        <f t="shared" si="42"/>
        <v>2000</v>
      </c>
      <c r="AD1367" t="str">
        <f t="shared" si="43"/>
        <v>303</v>
      </c>
    </row>
    <row r="1368" spans="1:30" hidden="1" x14ac:dyDescent="0.25">
      <c r="A1368" t="s">
        <v>752</v>
      </c>
      <c r="B1368" t="s">
        <v>692</v>
      </c>
      <c r="C1368" t="s">
        <v>753</v>
      </c>
      <c r="D1368" t="s">
        <v>196</v>
      </c>
      <c r="E1368" t="s">
        <v>122</v>
      </c>
      <c r="F1368" t="s">
        <v>159</v>
      </c>
      <c r="G1368" t="s">
        <v>160</v>
      </c>
      <c r="H1368" t="s">
        <v>143</v>
      </c>
      <c r="I1368" t="s">
        <v>124</v>
      </c>
      <c r="J1368" t="s">
        <v>125</v>
      </c>
      <c r="K1368" t="s">
        <v>754</v>
      </c>
      <c r="N1368" t="s">
        <v>755</v>
      </c>
      <c r="O1368" t="s">
        <v>696</v>
      </c>
      <c r="P1368" t="s">
        <v>756</v>
      </c>
      <c r="Q1368" t="s">
        <v>197</v>
      </c>
      <c r="R1368" t="s">
        <v>131</v>
      </c>
      <c r="S1368" t="s">
        <v>164</v>
      </c>
      <c r="T1368" t="s">
        <v>165</v>
      </c>
      <c r="U1368" t="s">
        <v>151</v>
      </c>
      <c r="V1368" t="s">
        <v>135</v>
      </c>
      <c r="W1368" t="s">
        <v>136</v>
      </c>
      <c r="X1368" t="s">
        <v>757</v>
      </c>
      <c r="Y1368" s="94">
        <v>200000</v>
      </c>
      <c r="Z1368" s="94">
        <v>0</v>
      </c>
      <c r="AA1368" s="94">
        <v>0</v>
      </c>
      <c r="AB1368" s="94">
        <v>0</v>
      </c>
      <c r="AC1368">
        <f t="shared" si="42"/>
        <v>2000</v>
      </c>
      <c r="AD1368" t="str">
        <f t="shared" si="43"/>
        <v>303</v>
      </c>
    </row>
    <row r="1369" spans="1:30" hidden="1" x14ac:dyDescent="0.25">
      <c r="A1369" t="s">
        <v>752</v>
      </c>
      <c r="B1369" t="s">
        <v>692</v>
      </c>
      <c r="C1369" t="s">
        <v>753</v>
      </c>
      <c r="D1369" t="s">
        <v>198</v>
      </c>
      <c r="E1369" t="s">
        <v>122</v>
      </c>
      <c r="F1369" t="s">
        <v>159</v>
      </c>
      <c r="G1369" t="s">
        <v>160</v>
      </c>
      <c r="H1369" t="s">
        <v>143</v>
      </c>
      <c r="I1369" t="s">
        <v>124</v>
      </c>
      <c r="J1369" t="s">
        <v>125</v>
      </c>
      <c r="K1369" t="s">
        <v>754</v>
      </c>
      <c r="N1369" t="s">
        <v>755</v>
      </c>
      <c r="O1369" t="s">
        <v>696</v>
      </c>
      <c r="P1369" t="s">
        <v>756</v>
      </c>
      <c r="Q1369" t="s">
        <v>199</v>
      </c>
      <c r="R1369" t="s">
        <v>131</v>
      </c>
      <c r="S1369" t="s">
        <v>164</v>
      </c>
      <c r="T1369" t="s">
        <v>165</v>
      </c>
      <c r="U1369" t="s">
        <v>151</v>
      </c>
      <c r="V1369" t="s">
        <v>135</v>
      </c>
      <c r="W1369" t="s">
        <v>136</v>
      </c>
      <c r="X1369" t="s">
        <v>757</v>
      </c>
      <c r="Y1369" s="94">
        <v>78000</v>
      </c>
      <c r="Z1369" s="94">
        <v>17355.34</v>
      </c>
      <c r="AA1369" s="94">
        <v>0</v>
      </c>
      <c r="AB1369" s="94">
        <v>0</v>
      </c>
      <c r="AC1369">
        <f t="shared" si="42"/>
        <v>2000</v>
      </c>
      <c r="AD1369" t="str">
        <f t="shared" si="43"/>
        <v>303</v>
      </c>
    </row>
    <row r="1370" spans="1:30" hidden="1" x14ac:dyDescent="0.25">
      <c r="A1370" t="s">
        <v>752</v>
      </c>
      <c r="B1370" t="s">
        <v>692</v>
      </c>
      <c r="C1370" t="s">
        <v>753</v>
      </c>
      <c r="D1370" t="s">
        <v>200</v>
      </c>
      <c r="E1370" t="s">
        <v>122</v>
      </c>
      <c r="F1370" t="s">
        <v>159</v>
      </c>
      <c r="G1370" t="s">
        <v>160</v>
      </c>
      <c r="H1370" t="s">
        <v>143</v>
      </c>
      <c r="I1370" t="s">
        <v>124</v>
      </c>
      <c r="J1370" t="s">
        <v>125</v>
      </c>
      <c r="K1370" t="s">
        <v>754</v>
      </c>
      <c r="N1370" t="s">
        <v>755</v>
      </c>
      <c r="O1370" t="s">
        <v>696</v>
      </c>
      <c r="P1370" t="s">
        <v>756</v>
      </c>
      <c r="Q1370" t="s">
        <v>201</v>
      </c>
      <c r="R1370" t="s">
        <v>131</v>
      </c>
      <c r="S1370" t="s">
        <v>164</v>
      </c>
      <c r="T1370" t="s">
        <v>165</v>
      </c>
      <c r="U1370" t="s">
        <v>151</v>
      </c>
      <c r="V1370" t="s">
        <v>135</v>
      </c>
      <c r="W1370" t="s">
        <v>136</v>
      </c>
      <c r="X1370" t="s">
        <v>757</v>
      </c>
      <c r="Y1370" s="94">
        <v>10200</v>
      </c>
      <c r="Z1370" s="94">
        <v>4699</v>
      </c>
      <c r="AA1370" s="94">
        <v>0</v>
      </c>
      <c r="AB1370" s="94">
        <v>0</v>
      </c>
      <c r="AC1370">
        <f t="shared" si="42"/>
        <v>2000</v>
      </c>
      <c r="AD1370" t="str">
        <f t="shared" si="43"/>
        <v>303</v>
      </c>
    </row>
    <row r="1371" spans="1:30" hidden="1" x14ac:dyDescent="0.25">
      <c r="A1371" t="s">
        <v>752</v>
      </c>
      <c r="B1371" t="s">
        <v>692</v>
      </c>
      <c r="C1371" t="s">
        <v>753</v>
      </c>
      <c r="D1371" t="s">
        <v>206</v>
      </c>
      <c r="E1371" t="s">
        <v>122</v>
      </c>
      <c r="F1371" t="s">
        <v>159</v>
      </c>
      <c r="G1371" t="s">
        <v>160</v>
      </c>
      <c r="H1371" t="s">
        <v>143</v>
      </c>
      <c r="I1371" t="s">
        <v>124</v>
      </c>
      <c r="J1371" t="s">
        <v>125</v>
      </c>
      <c r="K1371" t="s">
        <v>754</v>
      </c>
      <c r="N1371" t="s">
        <v>755</v>
      </c>
      <c r="O1371" t="s">
        <v>696</v>
      </c>
      <c r="P1371" t="s">
        <v>756</v>
      </c>
      <c r="Q1371" t="s">
        <v>207</v>
      </c>
      <c r="R1371" t="s">
        <v>131</v>
      </c>
      <c r="S1371" t="s">
        <v>164</v>
      </c>
      <c r="T1371" t="s">
        <v>165</v>
      </c>
      <c r="U1371" t="s">
        <v>151</v>
      </c>
      <c r="V1371" t="s">
        <v>135</v>
      </c>
      <c r="W1371" t="s">
        <v>136</v>
      </c>
      <c r="X1371" t="s">
        <v>757</v>
      </c>
      <c r="Y1371" s="94">
        <v>36000</v>
      </c>
      <c r="Z1371" s="94">
        <v>470</v>
      </c>
      <c r="AA1371" s="94">
        <v>0</v>
      </c>
      <c r="AB1371" s="94">
        <v>0</v>
      </c>
      <c r="AC1371">
        <f t="shared" si="42"/>
        <v>2000</v>
      </c>
      <c r="AD1371" t="str">
        <f t="shared" si="43"/>
        <v>303</v>
      </c>
    </row>
    <row r="1372" spans="1:30" hidden="1" x14ac:dyDescent="0.25">
      <c r="A1372" t="s">
        <v>752</v>
      </c>
      <c r="B1372" t="s">
        <v>692</v>
      </c>
      <c r="C1372" t="s">
        <v>753</v>
      </c>
      <c r="D1372" t="s">
        <v>214</v>
      </c>
      <c r="E1372" t="s">
        <v>122</v>
      </c>
      <c r="F1372" t="s">
        <v>159</v>
      </c>
      <c r="G1372" t="s">
        <v>160</v>
      </c>
      <c r="H1372" t="s">
        <v>143</v>
      </c>
      <c r="I1372" t="s">
        <v>124</v>
      </c>
      <c r="J1372" t="s">
        <v>125</v>
      </c>
      <c r="K1372" t="s">
        <v>754</v>
      </c>
      <c r="N1372" t="s">
        <v>755</v>
      </c>
      <c r="O1372" t="s">
        <v>696</v>
      </c>
      <c r="P1372" t="s">
        <v>756</v>
      </c>
      <c r="Q1372" t="s">
        <v>215</v>
      </c>
      <c r="R1372" t="s">
        <v>131</v>
      </c>
      <c r="S1372" t="s">
        <v>164</v>
      </c>
      <c r="T1372" t="s">
        <v>165</v>
      </c>
      <c r="U1372" t="s">
        <v>151</v>
      </c>
      <c r="V1372" t="s">
        <v>135</v>
      </c>
      <c r="W1372" t="s">
        <v>136</v>
      </c>
      <c r="X1372" t="s">
        <v>757</v>
      </c>
      <c r="Y1372" s="94">
        <v>1236000</v>
      </c>
      <c r="Z1372" s="94">
        <v>1236000</v>
      </c>
      <c r="AA1372" s="94">
        <v>0</v>
      </c>
      <c r="AB1372" s="94">
        <v>0</v>
      </c>
      <c r="AC1372">
        <f t="shared" si="42"/>
        <v>2000</v>
      </c>
      <c r="AD1372" t="str">
        <f t="shared" si="43"/>
        <v>303</v>
      </c>
    </row>
    <row r="1373" spans="1:30" hidden="1" x14ac:dyDescent="0.25">
      <c r="A1373" t="s">
        <v>752</v>
      </c>
      <c r="B1373" t="s">
        <v>692</v>
      </c>
      <c r="C1373" t="s">
        <v>753</v>
      </c>
      <c r="D1373" t="s">
        <v>218</v>
      </c>
      <c r="E1373" t="s">
        <v>122</v>
      </c>
      <c r="F1373" t="s">
        <v>159</v>
      </c>
      <c r="G1373" t="s">
        <v>160</v>
      </c>
      <c r="H1373" t="s">
        <v>143</v>
      </c>
      <c r="I1373" t="s">
        <v>124</v>
      </c>
      <c r="J1373" t="s">
        <v>125</v>
      </c>
      <c r="K1373" t="s">
        <v>754</v>
      </c>
      <c r="N1373" t="s">
        <v>755</v>
      </c>
      <c r="O1373" t="s">
        <v>696</v>
      </c>
      <c r="P1373" t="s">
        <v>756</v>
      </c>
      <c r="Q1373" t="s">
        <v>219</v>
      </c>
      <c r="R1373" t="s">
        <v>131</v>
      </c>
      <c r="S1373" t="s">
        <v>164</v>
      </c>
      <c r="T1373" t="s">
        <v>165</v>
      </c>
      <c r="U1373" t="s">
        <v>151</v>
      </c>
      <c r="V1373" t="s">
        <v>135</v>
      </c>
      <c r="W1373" t="s">
        <v>136</v>
      </c>
      <c r="X1373" t="s">
        <v>757</v>
      </c>
      <c r="Y1373" s="94">
        <v>280000</v>
      </c>
      <c r="Z1373" s="94">
        <v>67999.199999999997</v>
      </c>
      <c r="AA1373" s="94">
        <v>0</v>
      </c>
      <c r="AB1373" s="94">
        <v>0</v>
      </c>
      <c r="AC1373">
        <f t="shared" si="42"/>
        <v>2000</v>
      </c>
      <c r="AD1373" t="str">
        <f t="shared" si="43"/>
        <v>303</v>
      </c>
    </row>
    <row r="1374" spans="1:30" hidden="1" x14ac:dyDescent="0.25">
      <c r="A1374" t="s">
        <v>752</v>
      </c>
      <c r="B1374" t="s">
        <v>692</v>
      </c>
      <c r="C1374" t="s">
        <v>753</v>
      </c>
      <c r="D1374" t="s">
        <v>230</v>
      </c>
      <c r="E1374" t="s">
        <v>122</v>
      </c>
      <c r="F1374" t="s">
        <v>159</v>
      </c>
      <c r="G1374" t="s">
        <v>160</v>
      </c>
      <c r="H1374" t="s">
        <v>143</v>
      </c>
      <c r="I1374" t="s">
        <v>124</v>
      </c>
      <c r="J1374" t="s">
        <v>125</v>
      </c>
      <c r="K1374" t="s">
        <v>754</v>
      </c>
      <c r="N1374" t="s">
        <v>755</v>
      </c>
      <c r="O1374" t="s">
        <v>696</v>
      </c>
      <c r="P1374" t="s">
        <v>756</v>
      </c>
      <c r="Q1374" t="s">
        <v>231</v>
      </c>
      <c r="R1374" t="s">
        <v>131</v>
      </c>
      <c r="S1374" t="s">
        <v>164</v>
      </c>
      <c r="T1374" t="s">
        <v>165</v>
      </c>
      <c r="U1374" t="s">
        <v>151</v>
      </c>
      <c r="V1374" t="s">
        <v>135</v>
      </c>
      <c r="W1374" t="s">
        <v>136</v>
      </c>
      <c r="X1374" t="s">
        <v>757</v>
      </c>
      <c r="Y1374" s="94">
        <v>36000</v>
      </c>
      <c r="Z1374" s="94">
        <v>19695.48</v>
      </c>
      <c r="AA1374" s="94">
        <v>0</v>
      </c>
      <c r="AB1374" s="94">
        <v>0</v>
      </c>
      <c r="AC1374">
        <f t="shared" si="42"/>
        <v>2000</v>
      </c>
      <c r="AD1374" t="str">
        <f t="shared" si="43"/>
        <v>303</v>
      </c>
    </row>
    <row r="1375" spans="1:30" hidden="1" x14ac:dyDescent="0.25">
      <c r="A1375" t="s">
        <v>752</v>
      </c>
      <c r="B1375" t="s">
        <v>692</v>
      </c>
      <c r="C1375" t="s">
        <v>758</v>
      </c>
      <c r="D1375" t="s">
        <v>234</v>
      </c>
      <c r="E1375" t="s">
        <v>122</v>
      </c>
      <c r="F1375" t="s">
        <v>159</v>
      </c>
      <c r="G1375" t="s">
        <v>160</v>
      </c>
      <c r="H1375" t="s">
        <v>143</v>
      </c>
      <c r="I1375" t="s">
        <v>124</v>
      </c>
      <c r="J1375" t="s">
        <v>125</v>
      </c>
      <c r="K1375" t="s">
        <v>754</v>
      </c>
      <c r="N1375" t="s">
        <v>755</v>
      </c>
      <c r="O1375" t="s">
        <v>696</v>
      </c>
      <c r="P1375" t="s">
        <v>756</v>
      </c>
      <c r="Q1375" t="s">
        <v>235</v>
      </c>
      <c r="R1375" t="s">
        <v>131</v>
      </c>
      <c r="S1375" t="s">
        <v>164</v>
      </c>
      <c r="T1375" t="s">
        <v>165</v>
      </c>
      <c r="U1375" t="s">
        <v>151</v>
      </c>
      <c r="V1375" t="s">
        <v>135</v>
      </c>
      <c r="W1375" t="s">
        <v>136</v>
      </c>
      <c r="X1375" t="s">
        <v>757</v>
      </c>
      <c r="Y1375" s="94">
        <v>68726.789999999994</v>
      </c>
      <c r="Z1375" s="94">
        <v>0</v>
      </c>
      <c r="AA1375" s="94">
        <v>0</v>
      </c>
      <c r="AB1375" s="94">
        <v>0</v>
      </c>
      <c r="AC1375">
        <f t="shared" si="42"/>
        <v>3000</v>
      </c>
      <c r="AD1375" t="str">
        <f t="shared" si="43"/>
        <v>303</v>
      </c>
    </row>
    <row r="1376" spans="1:30" hidden="1" x14ac:dyDescent="0.25">
      <c r="A1376" t="s">
        <v>752</v>
      </c>
      <c r="B1376" t="s">
        <v>692</v>
      </c>
      <c r="C1376" t="s">
        <v>758</v>
      </c>
      <c r="D1376" t="s">
        <v>238</v>
      </c>
      <c r="E1376" t="s">
        <v>122</v>
      </c>
      <c r="F1376" t="s">
        <v>159</v>
      </c>
      <c r="G1376" t="s">
        <v>160</v>
      </c>
      <c r="H1376" t="s">
        <v>143</v>
      </c>
      <c r="I1376" t="s">
        <v>124</v>
      </c>
      <c r="J1376" t="s">
        <v>125</v>
      </c>
      <c r="K1376" t="s">
        <v>754</v>
      </c>
      <c r="N1376" t="s">
        <v>755</v>
      </c>
      <c r="O1376" t="s">
        <v>696</v>
      </c>
      <c r="P1376" t="s">
        <v>756</v>
      </c>
      <c r="Q1376" t="s">
        <v>239</v>
      </c>
      <c r="R1376" t="s">
        <v>131</v>
      </c>
      <c r="S1376" t="s">
        <v>164</v>
      </c>
      <c r="T1376" t="s">
        <v>165</v>
      </c>
      <c r="U1376" t="s">
        <v>151</v>
      </c>
      <c r="V1376" t="s">
        <v>135</v>
      </c>
      <c r="W1376" t="s">
        <v>136</v>
      </c>
      <c r="X1376" t="s">
        <v>757</v>
      </c>
      <c r="Y1376" s="94">
        <v>12128.25</v>
      </c>
      <c r="Z1376" s="94">
        <v>0</v>
      </c>
      <c r="AA1376" s="94">
        <v>0</v>
      </c>
      <c r="AB1376" s="94">
        <v>0</v>
      </c>
      <c r="AC1376">
        <f t="shared" si="42"/>
        <v>3000</v>
      </c>
      <c r="AD1376" t="str">
        <f t="shared" si="43"/>
        <v>303</v>
      </c>
    </row>
    <row r="1377" spans="1:30" hidden="1" x14ac:dyDescent="0.25">
      <c r="A1377" t="s">
        <v>752</v>
      </c>
      <c r="B1377" t="s">
        <v>692</v>
      </c>
      <c r="C1377" t="s">
        <v>758</v>
      </c>
      <c r="D1377" t="s">
        <v>158</v>
      </c>
      <c r="E1377" t="s">
        <v>122</v>
      </c>
      <c r="F1377" t="s">
        <v>159</v>
      </c>
      <c r="G1377" t="s">
        <v>160</v>
      </c>
      <c r="H1377" t="s">
        <v>143</v>
      </c>
      <c r="I1377" t="s">
        <v>124</v>
      </c>
      <c r="J1377" t="s">
        <v>125</v>
      </c>
      <c r="K1377" t="s">
        <v>754</v>
      </c>
      <c r="N1377" t="s">
        <v>755</v>
      </c>
      <c r="O1377" t="s">
        <v>696</v>
      </c>
      <c r="P1377" t="s">
        <v>756</v>
      </c>
      <c r="Q1377" t="s">
        <v>163</v>
      </c>
      <c r="R1377" t="s">
        <v>131</v>
      </c>
      <c r="S1377" t="s">
        <v>164</v>
      </c>
      <c r="T1377" t="s">
        <v>165</v>
      </c>
      <c r="U1377" t="s">
        <v>151</v>
      </c>
      <c r="V1377" t="s">
        <v>135</v>
      </c>
      <c r="W1377" t="s">
        <v>136</v>
      </c>
      <c r="X1377" t="s">
        <v>757</v>
      </c>
      <c r="Y1377" s="94">
        <v>40427.58</v>
      </c>
      <c r="Z1377" s="94">
        <v>0</v>
      </c>
      <c r="AA1377" s="94">
        <v>0</v>
      </c>
      <c r="AB1377" s="94">
        <v>0</v>
      </c>
      <c r="AC1377">
        <f t="shared" si="42"/>
        <v>3000</v>
      </c>
      <c r="AD1377" t="str">
        <f t="shared" si="43"/>
        <v>303</v>
      </c>
    </row>
    <row r="1378" spans="1:30" hidden="1" x14ac:dyDescent="0.25">
      <c r="A1378" t="s">
        <v>752</v>
      </c>
      <c r="B1378" t="s">
        <v>692</v>
      </c>
      <c r="C1378" t="s">
        <v>753</v>
      </c>
      <c r="D1378" t="s">
        <v>240</v>
      </c>
      <c r="E1378" t="s">
        <v>122</v>
      </c>
      <c r="F1378" t="s">
        <v>159</v>
      </c>
      <c r="G1378" t="s">
        <v>160</v>
      </c>
      <c r="H1378" t="s">
        <v>143</v>
      </c>
      <c r="I1378" t="s">
        <v>124</v>
      </c>
      <c r="J1378" t="s">
        <v>125</v>
      </c>
      <c r="K1378" t="s">
        <v>754</v>
      </c>
      <c r="N1378" t="s">
        <v>755</v>
      </c>
      <c r="O1378" t="s">
        <v>696</v>
      </c>
      <c r="P1378" t="s">
        <v>756</v>
      </c>
      <c r="Q1378" t="s">
        <v>241</v>
      </c>
      <c r="R1378" t="s">
        <v>131</v>
      </c>
      <c r="S1378" t="s">
        <v>164</v>
      </c>
      <c r="T1378" t="s">
        <v>165</v>
      </c>
      <c r="U1378" t="s">
        <v>151</v>
      </c>
      <c r="V1378" t="s">
        <v>135</v>
      </c>
      <c r="W1378" t="s">
        <v>136</v>
      </c>
      <c r="X1378" t="s">
        <v>757</v>
      </c>
      <c r="Y1378" s="94">
        <v>0</v>
      </c>
      <c r="Z1378" s="94">
        <v>0</v>
      </c>
      <c r="AA1378" s="94">
        <v>0</v>
      </c>
      <c r="AB1378" s="94">
        <v>0</v>
      </c>
      <c r="AC1378">
        <f t="shared" si="42"/>
        <v>3000</v>
      </c>
      <c r="AD1378" t="str">
        <f t="shared" si="43"/>
        <v>303</v>
      </c>
    </row>
    <row r="1379" spans="1:30" hidden="1" x14ac:dyDescent="0.25">
      <c r="A1379" t="s">
        <v>752</v>
      </c>
      <c r="B1379" t="s">
        <v>692</v>
      </c>
      <c r="C1379" t="s">
        <v>758</v>
      </c>
      <c r="D1379" t="s">
        <v>299</v>
      </c>
      <c r="E1379" t="s">
        <v>122</v>
      </c>
      <c r="F1379" t="s">
        <v>159</v>
      </c>
      <c r="G1379" t="s">
        <v>160</v>
      </c>
      <c r="H1379" t="s">
        <v>143</v>
      </c>
      <c r="I1379" t="s">
        <v>124</v>
      </c>
      <c r="J1379" t="s">
        <v>125</v>
      </c>
      <c r="K1379" t="s">
        <v>754</v>
      </c>
      <c r="N1379" t="s">
        <v>755</v>
      </c>
      <c r="O1379" t="s">
        <v>696</v>
      </c>
      <c r="P1379" t="s">
        <v>756</v>
      </c>
      <c r="Q1379" t="s">
        <v>300</v>
      </c>
      <c r="R1379" t="s">
        <v>131</v>
      </c>
      <c r="S1379" t="s">
        <v>164</v>
      </c>
      <c r="T1379" t="s">
        <v>165</v>
      </c>
      <c r="U1379" t="s">
        <v>151</v>
      </c>
      <c r="V1379" t="s">
        <v>135</v>
      </c>
      <c r="W1379" t="s">
        <v>136</v>
      </c>
      <c r="X1379" t="s">
        <v>757</v>
      </c>
      <c r="Y1379" s="94">
        <v>247200</v>
      </c>
      <c r="Z1379" s="94">
        <v>0</v>
      </c>
      <c r="AA1379" s="94">
        <v>0</v>
      </c>
      <c r="AB1379" s="94">
        <v>0</v>
      </c>
      <c r="AC1379">
        <f t="shared" si="42"/>
        <v>3000</v>
      </c>
      <c r="AD1379" t="str">
        <f t="shared" si="43"/>
        <v>303</v>
      </c>
    </row>
    <row r="1380" spans="1:30" hidden="1" x14ac:dyDescent="0.25">
      <c r="A1380" t="s">
        <v>752</v>
      </c>
      <c r="B1380" t="s">
        <v>692</v>
      </c>
      <c r="C1380" t="s">
        <v>758</v>
      </c>
      <c r="D1380" t="s">
        <v>291</v>
      </c>
      <c r="E1380" t="s">
        <v>122</v>
      </c>
      <c r="F1380" t="s">
        <v>159</v>
      </c>
      <c r="G1380" t="s">
        <v>160</v>
      </c>
      <c r="H1380" t="s">
        <v>143</v>
      </c>
      <c r="I1380" t="s">
        <v>124</v>
      </c>
      <c r="J1380" t="s">
        <v>125</v>
      </c>
      <c r="K1380" t="s">
        <v>754</v>
      </c>
      <c r="N1380" t="s">
        <v>755</v>
      </c>
      <c r="O1380" t="s">
        <v>696</v>
      </c>
      <c r="P1380" t="s">
        <v>756</v>
      </c>
      <c r="Q1380" t="s">
        <v>169</v>
      </c>
      <c r="R1380" t="s">
        <v>131</v>
      </c>
      <c r="S1380" t="s">
        <v>164</v>
      </c>
      <c r="T1380" t="s">
        <v>165</v>
      </c>
      <c r="U1380" t="s">
        <v>151</v>
      </c>
      <c r="V1380" t="s">
        <v>135</v>
      </c>
      <c r="W1380" t="s">
        <v>136</v>
      </c>
      <c r="X1380" t="s">
        <v>757</v>
      </c>
      <c r="Y1380" s="94">
        <v>180000</v>
      </c>
      <c r="Z1380" s="94">
        <v>0</v>
      </c>
      <c r="AA1380" s="94">
        <v>0</v>
      </c>
      <c r="AB1380" s="94">
        <v>0</v>
      </c>
      <c r="AC1380">
        <f t="shared" si="42"/>
        <v>3000</v>
      </c>
      <c r="AD1380" t="str">
        <f t="shared" si="43"/>
        <v>303</v>
      </c>
    </row>
    <row r="1381" spans="1:30" hidden="1" x14ac:dyDescent="0.25">
      <c r="A1381" t="s">
        <v>752</v>
      </c>
      <c r="B1381" t="s">
        <v>692</v>
      </c>
      <c r="C1381" t="s">
        <v>753</v>
      </c>
      <c r="D1381" t="s">
        <v>254</v>
      </c>
      <c r="E1381" t="s">
        <v>122</v>
      </c>
      <c r="F1381" t="s">
        <v>159</v>
      </c>
      <c r="G1381" t="s">
        <v>160</v>
      </c>
      <c r="H1381" t="s">
        <v>143</v>
      </c>
      <c r="I1381" t="s">
        <v>124</v>
      </c>
      <c r="J1381" t="s">
        <v>125</v>
      </c>
      <c r="K1381" t="s">
        <v>754</v>
      </c>
      <c r="N1381" t="s">
        <v>755</v>
      </c>
      <c r="O1381" t="s">
        <v>696</v>
      </c>
      <c r="P1381" t="s">
        <v>756</v>
      </c>
      <c r="Q1381" t="s">
        <v>255</v>
      </c>
      <c r="R1381" t="s">
        <v>131</v>
      </c>
      <c r="S1381" t="s">
        <v>164</v>
      </c>
      <c r="T1381" t="s">
        <v>165</v>
      </c>
      <c r="U1381" t="s">
        <v>151</v>
      </c>
      <c r="V1381" t="s">
        <v>135</v>
      </c>
      <c r="W1381" t="s">
        <v>136</v>
      </c>
      <c r="X1381" t="s">
        <v>757</v>
      </c>
      <c r="Y1381" s="94">
        <v>0</v>
      </c>
      <c r="Z1381" s="94">
        <v>0</v>
      </c>
      <c r="AA1381" s="94">
        <v>0</v>
      </c>
      <c r="AB1381" s="94">
        <v>0</v>
      </c>
      <c r="AC1381">
        <f t="shared" si="42"/>
        <v>3000</v>
      </c>
      <c r="AD1381" t="str">
        <f t="shared" si="43"/>
        <v>303</v>
      </c>
    </row>
    <row r="1382" spans="1:30" hidden="1" x14ac:dyDescent="0.25">
      <c r="A1382" t="s">
        <v>752</v>
      </c>
      <c r="B1382" t="s">
        <v>692</v>
      </c>
      <c r="C1382" t="s">
        <v>753</v>
      </c>
      <c r="D1382" t="s">
        <v>256</v>
      </c>
      <c r="E1382" t="s">
        <v>122</v>
      </c>
      <c r="F1382" t="s">
        <v>159</v>
      </c>
      <c r="G1382" t="s">
        <v>160</v>
      </c>
      <c r="H1382" t="s">
        <v>143</v>
      </c>
      <c r="I1382" t="s">
        <v>124</v>
      </c>
      <c r="J1382" t="s">
        <v>125</v>
      </c>
      <c r="K1382" t="s">
        <v>754</v>
      </c>
      <c r="N1382" t="s">
        <v>755</v>
      </c>
      <c r="O1382" t="s">
        <v>696</v>
      </c>
      <c r="P1382" t="s">
        <v>756</v>
      </c>
      <c r="Q1382" t="s">
        <v>257</v>
      </c>
      <c r="R1382" t="s">
        <v>131</v>
      </c>
      <c r="S1382" t="s">
        <v>164</v>
      </c>
      <c r="T1382" t="s">
        <v>165</v>
      </c>
      <c r="U1382" t="s">
        <v>151</v>
      </c>
      <c r="V1382" t="s">
        <v>135</v>
      </c>
      <c r="W1382" t="s">
        <v>136</v>
      </c>
      <c r="X1382" t="s">
        <v>757</v>
      </c>
      <c r="Y1382" s="94">
        <v>120000</v>
      </c>
      <c r="Z1382" s="94">
        <v>2291.02</v>
      </c>
      <c r="AA1382" s="94">
        <v>0</v>
      </c>
      <c r="AB1382" s="94">
        <v>0</v>
      </c>
      <c r="AC1382">
        <f t="shared" si="42"/>
        <v>3000</v>
      </c>
      <c r="AD1382" t="str">
        <f t="shared" si="43"/>
        <v>303</v>
      </c>
    </row>
    <row r="1383" spans="1:30" hidden="1" x14ac:dyDescent="0.25">
      <c r="A1383" t="s">
        <v>752</v>
      </c>
      <c r="B1383" t="s">
        <v>692</v>
      </c>
      <c r="C1383" t="s">
        <v>758</v>
      </c>
      <c r="D1383" t="s">
        <v>170</v>
      </c>
      <c r="E1383" t="s">
        <v>122</v>
      </c>
      <c r="F1383" t="s">
        <v>159</v>
      </c>
      <c r="G1383" t="s">
        <v>160</v>
      </c>
      <c r="H1383" t="s">
        <v>143</v>
      </c>
      <c r="I1383" t="s">
        <v>124</v>
      </c>
      <c r="J1383" t="s">
        <v>125</v>
      </c>
      <c r="K1383" t="s">
        <v>754</v>
      </c>
      <c r="N1383" t="s">
        <v>755</v>
      </c>
      <c r="O1383" t="s">
        <v>696</v>
      </c>
      <c r="P1383" t="s">
        <v>756</v>
      </c>
      <c r="Q1383" t="s">
        <v>171</v>
      </c>
      <c r="R1383" t="s">
        <v>131</v>
      </c>
      <c r="S1383" t="s">
        <v>164</v>
      </c>
      <c r="T1383" t="s">
        <v>165</v>
      </c>
      <c r="U1383" t="s">
        <v>151</v>
      </c>
      <c r="V1383" t="s">
        <v>135</v>
      </c>
      <c r="W1383" t="s">
        <v>136</v>
      </c>
      <c r="X1383" t="s">
        <v>757</v>
      </c>
      <c r="Y1383" s="94">
        <v>1854000</v>
      </c>
      <c r="Z1383" s="94">
        <v>499121.54</v>
      </c>
      <c r="AA1383" s="94">
        <v>0</v>
      </c>
      <c r="AB1383" s="94">
        <v>0</v>
      </c>
      <c r="AC1383">
        <f t="shared" si="42"/>
        <v>3000</v>
      </c>
      <c r="AD1383" t="str">
        <f t="shared" si="43"/>
        <v>303</v>
      </c>
    </row>
    <row r="1384" spans="1:30" hidden="1" x14ac:dyDescent="0.25">
      <c r="A1384" t="s">
        <v>752</v>
      </c>
      <c r="B1384" t="s">
        <v>692</v>
      </c>
      <c r="C1384" t="s">
        <v>753</v>
      </c>
      <c r="D1384" t="s">
        <v>264</v>
      </c>
      <c r="E1384" t="s">
        <v>122</v>
      </c>
      <c r="F1384" t="s">
        <v>159</v>
      </c>
      <c r="G1384" t="s">
        <v>160</v>
      </c>
      <c r="H1384" t="s">
        <v>143</v>
      </c>
      <c r="I1384" t="s">
        <v>124</v>
      </c>
      <c r="J1384" t="s">
        <v>125</v>
      </c>
      <c r="K1384" t="s">
        <v>754</v>
      </c>
      <c r="N1384" t="s">
        <v>755</v>
      </c>
      <c r="O1384" t="s">
        <v>696</v>
      </c>
      <c r="P1384" t="s">
        <v>756</v>
      </c>
      <c r="Q1384" t="s">
        <v>265</v>
      </c>
      <c r="R1384" t="s">
        <v>131</v>
      </c>
      <c r="S1384" t="s">
        <v>164</v>
      </c>
      <c r="T1384" t="s">
        <v>165</v>
      </c>
      <c r="U1384" t="s">
        <v>151</v>
      </c>
      <c r="V1384" t="s">
        <v>135</v>
      </c>
      <c r="W1384" t="s">
        <v>136</v>
      </c>
      <c r="X1384" t="s">
        <v>757</v>
      </c>
      <c r="Y1384" s="94">
        <v>1600160</v>
      </c>
      <c r="Z1384" s="94">
        <v>22074.799999999999</v>
      </c>
      <c r="AA1384" s="94">
        <v>0</v>
      </c>
      <c r="AB1384" s="94">
        <v>0</v>
      </c>
      <c r="AC1384">
        <f t="shared" si="42"/>
        <v>3000</v>
      </c>
      <c r="AD1384" t="str">
        <f t="shared" si="43"/>
        <v>303</v>
      </c>
    </row>
    <row r="1385" spans="1:30" hidden="1" x14ac:dyDescent="0.25">
      <c r="A1385" t="s">
        <v>752</v>
      </c>
      <c r="B1385" t="s">
        <v>692</v>
      </c>
      <c r="C1385" t="s">
        <v>753</v>
      </c>
      <c r="D1385" t="s">
        <v>270</v>
      </c>
      <c r="E1385" t="s">
        <v>122</v>
      </c>
      <c r="F1385" t="s">
        <v>159</v>
      </c>
      <c r="G1385" t="s">
        <v>160</v>
      </c>
      <c r="H1385" t="s">
        <v>143</v>
      </c>
      <c r="I1385" t="s">
        <v>124</v>
      </c>
      <c r="J1385" t="s">
        <v>125</v>
      </c>
      <c r="K1385" t="s">
        <v>754</v>
      </c>
      <c r="N1385" t="s">
        <v>755</v>
      </c>
      <c r="O1385" t="s">
        <v>696</v>
      </c>
      <c r="P1385" t="s">
        <v>756</v>
      </c>
      <c r="Q1385" t="s">
        <v>271</v>
      </c>
      <c r="R1385" t="s">
        <v>131</v>
      </c>
      <c r="S1385" t="s">
        <v>164</v>
      </c>
      <c r="T1385" t="s">
        <v>165</v>
      </c>
      <c r="U1385" t="s">
        <v>151</v>
      </c>
      <c r="V1385" t="s">
        <v>135</v>
      </c>
      <c r="W1385" t="s">
        <v>136</v>
      </c>
      <c r="X1385" t="s">
        <v>757</v>
      </c>
      <c r="Y1385" s="94">
        <v>35040</v>
      </c>
      <c r="Z1385" s="94">
        <v>8661.7199999999993</v>
      </c>
      <c r="AA1385" s="94">
        <v>0</v>
      </c>
      <c r="AB1385" s="94">
        <v>0</v>
      </c>
      <c r="AC1385">
        <f t="shared" si="42"/>
        <v>3000</v>
      </c>
      <c r="AD1385" t="str">
        <f t="shared" si="43"/>
        <v>303</v>
      </c>
    </row>
    <row r="1386" spans="1:30" hidden="1" x14ac:dyDescent="0.25">
      <c r="A1386" t="s">
        <v>752</v>
      </c>
      <c r="B1386" t="s">
        <v>692</v>
      </c>
      <c r="C1386" t="s">
        <v>753</v>
      </c>
      <c r="D1386" t="s">
        <v>272</v>
      </c>
      <c r="E1386" t="s">
        <v>122</v>
      </c>
      <c r="F1386" t="s">
        <v>159</v>
      </c>
      <c r="G1386" t="s">
        <v>160</v>
      </c>
      <c r="H1386" t="s">
        <v>143</v>
      </c>
      <c r="I1386" t="s">
        <v>124</v>
      </c>
      <c r="J1386" t="s">
        <v>125</v>
      </c>
      <c r="K1386" t="s">
        <v>754</v>
      </c>
      <c r="N1386" t="s">
        <v>755</v>
      </c>
      <c r="O1386" t="s">
        <v>696</v>
      </c>
      <c r="P1386" t="s">
        <v>756</v>
      </c>
      <c r="Q1386" t="s">
        <v>273</v>
      </c>
      <c r="R1386" t="s">
        <v>131</v>
      </c>
      <c r="S1386" t="s">
        <v>164</v>
      </c>
      <c r="T1386" t="s">
        <v>165</v>
      </c>
      <c r="U1386" t="s">
        <v>151</v>
      </c>
      <c r="V1386" t="s">
        <v>135</v>
      </c>
      <c r="W1386" t="s">
        <v>136</v>
      </c>
      <c r="X1386" t="s">
        <v>757</v>
      </c>
      <c r="Y1386" s="94">
        <v>442008</v>
      </c>
      <c r="Z1386" s="94">
        <v>81474.92</v>
      </c>
      <c r="AA1386" s="94">
        <v>0</v>
      </c>
      <c r="AB1386" s="94">
        <v>0</v>
      </c>
      <c r="AC1386">
        <f t="shared" si="42"/>
        <v>3000</v>
      </c>
      <c r="AD1386" t="str">
        <f t="shared" si="43"/>
        <v>303</v>
      </c>
    </row>
    <row r="1387" spans="1:30" hidden="1" x14ac:dyDescent="0.25">
      <c r="A1387" t="s">
        <v>752</v>
      </c>
      <c r="B1387" t="s">
        <v>692</v>
      </c>
      <c r="C1387" t="s">
        <v>753</v>
      </c>
      <c r="D1387" t="s">
        <v>172</v>
      </c>
      <c r="E1387" t="s">
        <v>122</v>
      </c>
      <c r="F1387" t="s">
        <v>159</v>
      </c>
      <c r="G1387" t="s">
        <v>160</v>
      </c>
      <c r="H1387" t="s">
        <v>143</v>
      </c>
      <c r="I1387" t="s">
        <v>124</v>
      </c>
      <c r="J1387" t="s">
        <v>125</v>
      </c>
      <c r="K1387" t="s">
        <v>754</v>
      </c>
      <c r="N1387" t="s">
        <v>755</v>
      </c>
      <c r="O1387" t="s">
        <v>696</v>
      </c>
      <c r="P1387" t="s">
        <v>756</v>
      </c>
      <c r="Q1387" t="s">
        <v>173</v>
      </c>
      <c r="R1387" t="s">
        <v>131</v>
      </c>
      <c r="S1387" t="s">
        <v>164</v>
      </c>
      <c r="T1387" t="s">
        <v>165</v>
      </c>
      <c r="U1387" t="s">
        <v>151</v>
      </c>
      <c r="V1387" t="s">
        <v>135</v>
      </c>
      <c r="W1387" t="s">
        <v>136</v>
      </c>
      <c r="X1387" t="s">
        <v>757</v>
      </c>
      <c r="Y1387" s="94">
        <v>80000</v>
      </c>
      <c r="Z1387" s="94">
        <v>0</v>
      </c>
      <c r="AA1387" s="94">
        <v>0</v>
      </c>
      <c r="AB1387" s="94">
        <v>0</v>
      </c>
      <c r="AC1387">
        <f t="shared" si="42"/>
        <v>3000</v>
      </c>
      <c r="AD1387" t="str">
        <f t="shared" si="43"/>
        <v>303</v>
      </c>
    </row>
    <row r="1388" spans="1:30" hidden="1" x14ac:dyDescent="0.25">
      <c r="A1388" t="s">
        <v>752</v>
      </c>
      <c r="B1388" t="s">
        <v>692</v>
      </c>
      <c r="C1388" t="s">
        <v>753</v>
      </c>
      <c r="D1388" t="s">
        <v>174</v>
      </c>
      <c r="E1388" t="s">
        <v>122</v>
      </c>
      <c r="F1388" t="s">
        <v>159</v>
      </c>
      <c r="G1388" t="s">
        <v>160</v>
      </c>
      <c r="H1388" t="s">
        <v>143</v>
      </c>
      <c r="I1388" t="s">
        <v>124</v>
      </c>
      <c r="J1388" t="s">
        <v>125</v>
      </c>
      <c r="K1388" t="s">
        <v>754</v>
      </c>
      <c r="N1388" t="s">
        <v>755</v>
      </c>
      <c r="O1388" t="s">
        <v>696</v>
      </c>
      <c r="P1388" t="s">
        <v>756</v>
      </c>
      <c r="Q1388" t="s">
        <v>175</v>
      </c>
      <c r="R1388" t="s">
        <v>131</v>
      </c>
      <c r="S1388" t="s">
        <v>164</v>
      </c>
      <c r="T1388" t="s">
        <v>165</v>
      </c>
      <c r="U1388" t="s">
        <v>151</v>
      </c>
      <c r="V1388" t="s">
        <v>135</v>
      </c>
      <c r="W1388" t="s">
        <v>136</v>
      </c>
      <c r="X1388" t="s">
        <v>757</v>
      </c>
      <c r="Y1388" s="94">
        <v>80000</v>
      </c>
      <c r="Z1388" s="94">
        <v>0</v>
      </c>
      <c r="AA1388" s="94">
        <v>0</v>
      </c>
      <c r="AB1388" s="94">
        <v>0</v>
      </c>
      <c r="AC1388">
        <f t="shared" si="42"/>
        <v>3000</v>
      </c>
      <c r="AD1388" t="str">
        <f t="shared" si="43"/>
        <v>303</v>
      </c>
    </row>
    <row r="1389" spans="1:30" hidden="1" x14ac:dyDescent="0.25">
      <c r="A1389" s="97" t="s">
        <v>759</v>
      </c>
      <c r="B1389" s="97" t="s">
        <v>760</v>
      </c>
      <c r="C1389" s="97" t="s">
        <v>421</v>
      </c>
      <c r="D1389" s="97" t="s">
        <v>598</v>
      </c>
      <c r="E1389" s="97" t="s">
        <v>122</v>
      </c>
      <c r="F1389" s="98">
        <v>15</v>
      </c>
      <c r="G1389" s="98" t="s">
        <v>142</v>
      </c>
      <c r="H1389" s="97">
        <v>19</v>
      </c>
      <c r="I1389" s="97" t="s">
        <v>124</v>
      </c>
      <c r="J1389" s="97" t="s">
        <v>125</v>
      </c>
      <c r="K1389" s="97" t="s">
        <v>761</v>
      </c>
      <c r="L1389" s="97"/>
      <c r="M1389" s="97"/>
      <c r="N1389" s="97" t="s">
        <v>762</v>
      </c>
      <c r="O1389" s="97" t="s">
        <v>763</v>
      </c>
      <c r="P1389" s="97" t="s">
        <v>426</v>
      </c>
      <c r="Q1389" s="97" t="s">
        <v>602</v>
      </c>
      <c r="R1389" s="97" t="s">
        <v>131</v>
      </c>
      <c r="S1389" s="97" t="s">
        <v>149</v>
      </c>
      <c r="T1389" s="97" t="s">
        <v>150</v>
      </c>
      <c r="U1389" s="97" t="s">
        <v>134</v>
      </c>
      <c r="V1389" s="97" t="s">
        <v>135</v>
      </c>
      <c r="W1389" s="97" t="s">
        <v>136</v>
      </c>
      <c r="X1389" s="97" t="s">
        <v>764</v>
      </c>
      <c r="Y1389" s="99">
        <v>563880000.12</v>
      </c>
      <c r="Z1389" s="99">
        <v>563880000.12</v>
      </c>
      <c r="AA1389" s="99">
        <v>580796400.12360001</v>
      </c>
      <c r="AB1389" s="99">
        <v>580796400.12</v>
      </c>
      <c r="AC1389">
        <f t="shared" si="42"/>
        <v>4000</v>
      </c>
      <c r="AD1389" t="str">
        <f t="shared" si="43"/>
        <v>321</v>
      </c>
    </row>
    <row r="1390" spans="1:30" hidden="1" x14ac:dyDescent="0.25">
      <c r="A1390" s="97" t="s">
        <v>744</v>
      </c>
      <c r="B1390" s="97" t="s">
        <v>745</v>
      </c>
      <c r="C1390" s="97" t="s">
        <v>721</v>
      </c>
      <c r="D1390" s="97">
        <v>14301</v>
      </c>
      <c r="E1390" s="97" t="s">
        <v>122</v>
      </c>
      <c r="F1390" s="98">
        <v>15</v>
      </c>
      <c r="G1390" s="98" t="s">
        <v>142</v>
      </c>
      <c r="H1390" s="97">
        <v>19</v>
      </c>
      <c r="I1390" s="97" t="s">
        <v>124</v>
      </c>
      <c r="J1390" s="97" t="s">
        <v>125</v>
      </c>
      <c r="K1390" s="97" t="s">
        <v>746</v>
      </c>
      <c r="L1390" s="97"/>
      <c r="M1390" s="97"/>
      <c r="N1390" s="97" t="s">
        <v>747</v>
      </c>
      <c r="O1390" s="97" t="s">
        <v>748</v>
      </c>
      <c r="P1390" s="97" t="s">
        <v>724</v>
      </c>
      <c r="Q1390" s="97" t="s">
        <v>178</v>
      </c>
      <c r="R1390" s="97" t="s">
        <v>131</v>
      </c>
      <c r="S1390" s="97" t="s">
        <v>149</v>
      </c>
      <c r="T1390" s="97" t="s">
        <v>150</v>
      </c>
      <c r="U1390" s="97" t="s">
        <v>134</v>
      </c>
      <c r="V1390" s="97" t="s">
        <v>135</v>
      </c>
      <c r="W1390" s="97" t="s">
        <v>136</v>
      </c>
      <c r="X1390" s="97"/>
      <c r="Y1390" s="99"/>
      <c r="Z1390" s="99"/>
      <c r="AA1390" s="99">
        <v>584426.88</v>
      </c>
      <c r="AB1390" s="99">
        <v>584426.88</v>
      </c>
      <c r="AC1390">
        <f t="shared" si="42"/>
        <v>1000</v>
      </c>
      <c r="AD1390" t="str">
        <f t="shared" si="43"/>
        <v>303</v>
      </c>
    </row>
    <row r="1391" spans="1:30" hidden="1" x14ac:dyDescent="0.25">
      <c r="A1391" s="97" t="s">
        <v>765</v>
      </c>
      <c r="B1391" s="97" t="s">
        <v>766</v>
      </c>
      <c r="C1391" s="97" t="s">
        <v>140</v>
      </c>
      <c r="D1391" s="97" t="s">
        <v>141</v>
      </c>
      <c r="E1391" s="97" t="s">
        <v>122</v>
      </c>
      <c r="F1391" s="98">
        <v>15</v>
      </c>
      <c r="G1391" s="98" t="s">
        <v>142</v>
      </c>
      <c r="H1391" s="97" t="s">
        <v>143</v>
      </c>
      <c r="I1391" s="97" t="s">
        <v>124</v>
      </c>
      <c r="J1391" s="97" t="s">
        <v>125</v>
      </c>
      <c r="K1391" s="97" t="s">
        <v>767</v>
      </c>
      <c r="L1391" s="97"/>
      <c r="M1391" s="97"/>
      <c r="N1391" s="97" t="s">
        <v>768</v>
      </c>
      <c r="O1391" s="97" t="s">
        <v>769</v>
      </c>
      <c r="P1391" s="97" t="s">
        <v>147</v>
      </c>
      <c r="Q1391" s="97" t="s">
        <v>148</v>
      </c>
      <c r="R1391" s="97" t="s">
        <v>131</v>
      </c>
      <c r="S1391" s="97" t="s">
        <v>149</v>
      </c>
      <c r="T1391" s="97" t="s">
        <v>150</v>
      </c>
      <c r="U1391" s="97" t="s">
        <v>151</v>
      </c>
      <c r="V1391" s="97" t="s">
        <v>135</v>
      </c>
      <c r="W1391" s="97" t="s">
        <v>136</v>
      </c>
      <c r="X1391" s="97"/>
      <c r="Y1391" s="99"/>
      <c r="Z1391" s="99"/>
      <c r="AA1391" s="99">
        <v>3343764</v>
      </c>
      <c r="AB1391" s="99">
        <v>3343764</v>
      </c>
      <c r="AC1391">
        <f t="shared" si="42"/>
        <v>1000</v>
      </c>
      <c r="AD1391" t="str">
        <f t="shared" si="43"/>
        <v>304</v>
      </c>
    </row>
    <row r="1392" spans="1:30" hidden="1" x14ac:dyDescent="0.25">
      <c r="A1392" s="97" t="s">
        <v>765</v>
      </c>
      <c r="B1392" s="97" t="s">
        <v>766</v>
      </c>
      <c r="C1392" s="97" t="s">
        <v>140</v>
      </c>
      <c r="D1392" s="97">
        <v>12101</v>
      </c>
      <c r="E1392" s="97" t="s">
        <v>122</v>
      </c>
      <c r="F1392" s="98">
        <v>15</v>
      </c>
      <c r="G1392" s="98" t="s">
        <v>142</v>
      </c>
      <c r="H1392" s="97">
        <v>19</v>
      </c>
      <c r="I1392" s="97" t="s">
        <v>124</v>
      </c>
      <c r="J1392" s="97" t="s">
        <v>125</v>
      </c>
      <c r="K1392" s="97" t="s">
        <v>767</v>
      </c>
      <c r="L1392" s="97"/>
      <c r="M1392" s="97"/>
      <c r="N1392" s="97" t="s">
        <v>768</v>
      </c>
      <c r="O1392" s="97" t="s">
        <v>769</v>
      </c>
      <c r="P1392" s="97" t="s">
        <v>147</v>
      </c>
      <c r="Q1392" s="97" t="s">
        <v>182</v>
      </c>
      <c r="R1392" s="97" t="s">
        <v>131</v>
      </c>
      <c r="S1392" s="97" t="s">
        <v>149</v>
      </c>
      <c r="T1392" s="97" t="s">
        <v>150</v>
      </c>
      <c r="U1392" s="97" t="s">
        <v>134</v>
      </c>
      <c r="V1392" s="97" t="s">
        <v>135</v>
      </c>
      <c r="W1392" s="97" t="s">
        <v>136</v>
      </c>
      <c r="X1392" s="97"/>
      <c r="Y1392" s="99"/>
      <c r="Z1392" s="99"/>
      <c r="AA1392" s="99">
        <v>738582</v>
      </c>
      <c r="AB1392" s="99">
        <v>738582</v>
      </c>
      <c r="AC1392">
        <f t="shared" si="42"/>
        <v>1000</v>
      </c>
      <c r="AD1392" t="str">
        <f t="shared" si="43"/>
        <v>304</v>
      </c>
    </row>
    <row r="1393" spans="1:30" hidden="1" x14ac:dyDescent="0.25">
      <c r="A1393" s="97" t="s">
        <v>765</v>
      </c>
      <c r="B1393" s="97" t="s">
        <v>766</v>
      </c>
      <c r="C1393" s="97" t="s">
        <v>140</v>
      </c>
      <c r="D1393" s="97">
        <v>13201</v>
      </c>
      <c r="E1393" s="97" t="s">
        <v>122</v>
      </c>
      <c r="F1393" s="98">
        <v>15</v>
      </c>
      <c r="G1393" s="98" t="s">
        <v>142</v>
      </c>
      <c r="H1393" s="97">
        <v>19</v>
      </c>
      <c r="I1393" s="97" t="s">
        <v>124</v>
      </c>
      <c r="J1393" s="97" t="s">
        <v>125</v>
      </c>
      <c r="K1393" s="97" t="s">
        <v>767</v>
      </c>
      <c r="L1393" s="97"/>
      <c r="M1393" s="97"/>
      <c r="N1393" s="97" t="s">
        <v>768</v>
      </c>
      <c r="O1393" s="97" t="s">
        <v>769</v>
      </c>
      <c r="P1393" s="97" t="s">
        <v>147</v>
      </c>
      <c r="Q1393" s="97" t="s">
        <v>152</v>
      </c>
      <c r="R1393" s="97" t="s">
        <v>131</v>
      </c>
      <c r="S1393" s="97" t="s">
        <v>149</v>
      </c>
      <c r="T1393" s="97" t="s">
        <v>150</v>
      </c>
      <c r="U1393" s="97" t="s">
        <v>134</v>
      </c>
      <c r="V1393" s="97" t="s">
        <v>135</v>
      </c>
      <c r="W1393" s="97" t="s">
        <v>136</v>
      </c>
      <c r="X1393" s="97"/>
      <c r="Y1393" s="99"/>
      <c r="Z1393" s="99"/>
      <c r="AA1393" s="99">
        <v>139323.5</v>
      </c>
      <c r="AB1393" s="99">
        <v>139323.5</v>
      </c>
      <c r="AC1393">
        <f t="shared" si="42"/>
        <v>1000</v>
      </c>
      <c r="AD1393" t="str">
        <f t="shared" si="43"/>
        <v>304</v>
      </c>
    </row>
    <row r="1394" spans="1:30" hidden="1" x14ac:dyDescent="0.25">
      <c r="A1394" s="97" t="s">
        <v>765</v>
      </c>
      <c r="B1394" s="97" t="s">
        <v>766</v>
      </c>
      <c r="C1394" s="97" t="s">
        <v>140</v>
      </c>
      <c r="D1394" s="97">
        <v>13203</v>
      </c>
      <c r="E1394" s="97" t="s">
        <v>122</v>
      </c>
      <c r="F1394" s="98">
        <v>15</v>
      </c>
      <c r="G1394" s="98" t="s">
        <v>142</v>
      </c>
      <c r="H1394" s="97">
        <v>19</v>
      </c>
      <c r="I1394" s="97" t="s">
        <v>124</v>
      </c>
      <c r="J1394" s="97" t="s">
        <v>125</v>
      </c>
      <c r="K1394" s="97" t="s">
        <v>767</v>
      </c>
      <c r="L1394" s="97"/>
      <c r="M1394" s="97"/>
      <c r="N1394" s="97" t="s">
        <v>768</v>
      </c>
      <c r="O1394" s="97" t="s">
        <v>769</v>
      </c>
      <c r="P1394" s="97" t="s">
        <v>147</v>
      </c>
      <c r="Q1394" s="97" t="s">
        <v>153</v>
      </c>
      <c r="R1394" s="97" t="s">
        <v>131</v>
      </c>
      <c r="S1394" s="97" t="s">
        <v>149</v>
      </c>
      <c r="T1394" s="97" t="s">
        <v>150</v>
      </c>
      <c r="U1394" s="97" t="s">
        <v>134</v>
      </c>
      <c r="V1394" s="97" t="s">
        <v>135</v>
      </c>
      <c r="W1394" s="97" t="s">
        <v>136</v>
      </c>
      <c r="X1394" s="97"/>
      <c r="Y1394" s="99"/>
      <c r="Z1394" s="99"/>
      <c r="AA1394" s="99">
        <v>557294</v>
      </c>
      <c r="AB1394" s="99">
        <v>557294</v>
      </c>
      <c r="AC1394">
        <f t="shared" si="42"/>
        <v>1000</v>
      </c>
      <c r="AD1394" t="str">
        <f t="shared" si="43"/>
        <v>304</v>
      </c>
    </row>
    <row r="1395" spans="1:30" hidden="1" x14ac:dyDescent="0.25">
      <c r="A1395" s="97" t="s">
        <v>765</v>
      </c>
      <c r="B1395" s="97" t="s">
        <v>766</v>
      </c>
      <c r="C1395" s="97" t="s">
        <v>140</v>
      </c>
      <c r="D1395" s="97" t="s">
        <v>183</v>
      </c>
      <c r="E1395" s="97" t="s">
        <v>122</v>
      </c>
      <c r="F1395" s="98">
        <v>15</v>
      </c>
      <c r="G1395" s="98" t="s">
        <v>142</v>
      </c>
      <c r="H1395" s="97">
        <v>19</v>
      </c>
      <c r="I1395" s="97" t="s">
        <v>124</v>
      </c>
      <c r="J1395" s="97" t="s">
        <v>125</v>
      </c>
      <c r="K1395" s="97" t="s">
        <v>767</v>
      </c>
      <c r="L1395" s="97"/>
      <c r="M1395" s="97"/>
      <c r="N1395" s="97" t="s">
        <v>768</v>
      </c>
      <c r="O1395" s="97" t="s">
        <v>769</v>
      </c>
      <c r="P1395" s="97" t="s">
        <v>147</v>
      </c>
      <c r="Q1395" s="97" t="s">
        <v>184</v>
      </c>
      <c r="R1395" s="97" t="s">
        <v>131</v>
      </c>
      <c r="S1395" s="97" t="s">
        <v>149</v>
      </c>
      <c r="T1395" s="97" t="s">
        <v>150</v>
      </c>
      <c r="U1395" s="97" t="s">
        <v>134</v>
      </c>
      <c r="V1395" s="97" t="s">
        <v>135</v>
      </c>
      <c r="W1395" s="97" t="s">
        <v>136</v>
      </c>
      <c r="X1395" s="97" t="s">
        <v>770</v>
      </c>
      <c r="Y1395" s="99">
        <v>10042.08</v>
      </c>
      <c r="Z1395" s="99">
        <v>4845.4125000000004</v>
      </c>
      <c r="AA1395" s="99">
        <v>4845.4125000000004</v>
      </c>
      <c r="AB1395" s="99">
        <v>4845.41</v>
      </c>
      <c r="AC1395">
        <f t="shared" si="42"/>
        <v>1000</v>
      </c>
      <c r="AD1395" t="str">
        <f t="shared" si="43"/>
        <v>304</v>
      </c>
    </row>
    <row r="1396" spans="1:30" hidden="1" x14ac:dyDescent="0.25">
      <c r="A1396" s="97" t="s">
        <v>765</v>
      </c>
      <c r="B1396" s="97" t="s">
        <v>766</v>
      </c>
      <c r="C1396" s="97" t="s">
        <v>140</v>
      </c>
      <c r="D1396" s="97">
        <v>14101</v>
      </c>
      <c r="E1396" s="97" t="s">
        <v>122</v>
      </c>
      <c r="F1396" s="98">
        <v>15</v>
      </c>
      <c r="G1396" s="98" t="s">
        <v>142</v>
      </c>
      <c r="H1396" s="97">
        <v>19</v>
      </c>
      <c r="I1396" s="97" t="s">
        <v>124</v>
      </c>
      <c r="J1396" s="97" t="s">
        <v>125</v>
      </c>
      <c r="K1396" s="97" t="s">
        <v>767</v>
      </c>
      <c r="L1396" s="97"/>
      <c r="M1396" s="97"/>
      <c r="N1396" s="97" t="s">
        <v>768</v>
      </c>
      <c r="O1396" s="97" t="s">
        <v>769</v>
      </c>
      <c r="P1396" s="97" t="s">
        <v>147</v>
      </c>
      <c r="Q1396" s="97" t="s">
        <v>154</v>
      </c>
      <c r="R1396" s="97" t="s">
        <v>131</v>
      </c>
      <c r="S1396" s="97" t="s">
        <v>149</v>
      </c>
      <c r="T1396" s="97" t="s">
        <v>150</v>
      </c>
      <c r="U1396" s="97" t="s">
        <v>134</v>
      </c>
      <c r="V1396" s="97" t="s">
        <v>135</v>
      </c>
      <c r="W1396" s="97" t="s">
        <v>136</v>
      </c>
      <c r="X1396" s="97"/>
      <c r="Y1396" s="99"/>
      <c r="Z1396" s="99"/>
      <c r="AA1396" s="99">
        <v>183907.02</v>
      </c>
      <c r="AB1396" s="99">
        <v>183907.02</v>
      </c>
      <c r="AC1396">
        <f t="shared" si="42"/>
        <v>1000</v>
      </c>
      <c r="AD1396" t="str">
        <f t="shared" si="43"/>
        <v>304</v>
      </c>
    </row>
    <row r="1397" spans="1:30" hidden="1" x14ac:dyDescent="0.25">
      <c r="A1397" s="97" t="s">
        <v>765</v>
      </c>
      <c r="B1397" s="97" t="s">
        <v>766</v>
      </c>
      <c r="C1397" s="97" t="s">
        <v>140</v>
      </c>
      <c r="D1397" s="97">
        <v>14103</v>
      </c>
      <c r="E1397" s="97" t="s">
        <v>122</v>
      </c>
      <c r="F1397" s="98">
        <v>15</v>
      </c>
      <c r="G1397" s="98" t="s">
        <v>142</v>
      </c>
      <c r="H1397" s="97">
        <v>19</v>
      </c>
      <c r="I1397" s="97" t="s">
        <v>124</v>
      </c>
      <c r="J1397" s="97" t="s">
        <v>125</v>
      </c>
      <c r="K1397" s="97" t="s">
        <v>767</v>
      </c>
      <c r="L1397" s="97"/>
      <c r="M1397" s="97"/>
      <c r="N1397" s="97" t="s">
        <v>768</v>
      </c>
      <c r="O1397" s="97" t="s">
        <v>769</v>
      </c>
      <c r="P1397" s="97" t="s">
        <v>147</v>
      </c>
      <c r="Q1397" s="97" t="s">
        <v>155</v>
      </c>
      <c r="R1397" s="97" t="s">
        <v>131</v>
      </c>
      <c r="S1397" s="97" t="s">
        <v>149</v>
      </c>
      <c r="T1397" s="97" t="s">
        <v>150</v>
      </c>
      <c r="U1397" s="97" t="s">
        <v>134</v>
      </c>
      <c r="V1397" s="97" t="s">
        <v>135</v>
      </c>
      <c r="W1397" s="97" t="s">
        <v>136</v>
      </c>
      <c r="X1397" s="97"/>
      <c r="Y1397" s="99"/>
      <c r="Z1397" s="99"/>
      <c r="AA1397" s="99">
        <v>75234.69</v>
      </c>
      <c r="AB1397" s="99">
        <v>75234.69</v>
      </c>
      <c r="AC1397">
        <f t="shared" si="42"/>
        <v>1000</v>
      </c>
      <c r="AD1397" t="str">
        <f t="shared" si="43"/>
        <v>304</v>
      </c>
    </row>
    <row r="1398" spans="1:30" hidden="1" x14ac:dyDescent="0.25">
      <c r="A1398" s="97" t="s">
        <v>765</v>
      </c>
      <c r="B1398" s="97" t="s">
        <v>766</v>
      </c>
      <c r="C1398" s="97" t="s">
        <v>140</v>
      </c>
      <c r="D1398" s="97">
        <v>14201</v>
      </c>
      <c r="E1398" s="97" t="s">
        <v>122</v>
      </c>
      <c r="F1398" s="98">
        <v>15</v>
      </c>
      <c r="G1398" s="98" t="s">
        <v>142</v>
      </c>
      <c r="H1398" s="97">
        <v>19</v>
      </c>
      <c r="I1398" s="97" t="s">
        <v>124</v>
      </c>
      <c r="J1398" s="97" t="s">
        <v>125</v>
      </c>
      <c r="K1398" s="97" t="s">
        <v>767</v>
      </c>
      <c r="L1398" s="97"/>
      <c r="M1398" s="97"/>
      <c r="N1398" s="97" t="s">
        <v>768</v>
      </c>
      <c r="O1398" s="97" t="s">
        <v>769</v>
      </c>
      <c r="P1398" s="97" t="s">
        <v>147</v>
      </c>
      <c r="Q1398" s="97" t="s">
        <v>156</v>
      </c>
      <c r="R1398" s="97" t="s">
        <v>131</v>
      </c>
      <c r="S1398" s="97" t="s">
        <v>149</v>
      </c>
      <c r="T1398" s="97" t="s">
        <v>150</v>
      </c>
      <c r="U1398" s="97" t="s">
        <v>134</v>
      </c>
      <c r="V1398" s="97" t="s">
        <v>135</v>
      </c>
      <c r="W1398" s="97" t="s">
        <v>136</v>
      </c>
      <c r="X1398" s="97"/>
      <c r="Y1398" s="99"/>
      <c r="Z1398" s="99"/>
      <c r="AA1398" s="99">
        <v>167188.20000000001</v>
      </c>
      <c r="AB1398" s="99">
        <v>167188.20000000001</v>
      </c>
      <c r="AC1398">
        <f t="shared" si="42"/>
        <v>1000</v>
      </c>
      <c r="AD1398" t="str">
        <f t="shared" si="43"/>
        <v>304</v>
      </c>
    </row>
    <row r="1399" spans="1:30" hidden="1" x14ac:dyDescent="0.25">
      <c r="A1399" s="97" t="s">
        <v>765</v>
      </c>
      <c r="B1399" s="97" t="s">
        <v>766</v>
      </c>
      <c r="C1399" s="97" t="s">
        <v>140</v>
      </c>
      <c r="D1399" s="97">
        <v>14301</v>
      </c>
      <c r="E1399" s="97" t="s">
        <v>122</v>
      </c>
      <c r="F1399" s="98">
        <v>15</v>
      </c>
      <c r="G1399" s="98" t="s">
        <v>142</v>
      </c>
      <c r="H1399" s="97">
        <v>19</v>
      </c>
      <c r="I1399" s="97" t="s">
        <v>124</v>
      </c>
      <c r="J1399" s="97" t="s">
        <v>125</v>
      </c>
      <c r="K1399" s="97" t="s">
        <v>767</v>
      </c>
      <c r="L1399" s="97"/>
      <c r="M1399" s="97"/>
      <c r="N1399" s="97" t="s">
        <v>768</v>
      </c>
      <c r="O1399" s="97" t="s">
        <v>769</v>
      </c>
      <c r="P1399" s="97" t="s">
        <v>147</v>
      </c>
      <c r="Q1399" s="97" t="s">
        <v>178</v>
      </c>
      <c r="R1399" s="97" t="s">
        <v>131</v>
      </c>
      <c r="S1399" s="97" t="s">
        <v>149</v>
      </c>
      <c r="T1399" s="97" t="s">
        <v>150</v>
      </c>
      <c r="U1399" s="97" t="s">
        <v>134</v>
      </c>
      <c r="V1399" s="97" t="s">
        <v>135</v>
      </c>
      <c r="W1399" s="97" t="s">
        <v>136</v>
      </c>
      <c r="X1399" s="97"/>
      <c r="Y1399" s="99"/>
      <c r="Z1399" s="99"/>
      <c r="AA1399" s="99">
        <v>200625.84</v>
      </c>
      <c r="AB1399" s="99">
        <v>200625.84</v>
      </c>
      <c r="AC1399">
        <f t="shared" si="42"/>
        <v>1000</v>
      </c>
      <c r="AD1399" t="str">
        <f t="shared" si="43"/>
        <v>304</v>
      </c>
    </row>
    <row r="1400" spans="1:30" s="113" customFormat="1" hidden="1" x14ac:dyDescent="0.25">
      <c r="A1400" s="98" t="s">
        <v>765</v>
      </c>
      <c r="B1400" s="98" t="s">
        <v>119</v>
      </c>
      <c r="C1400" s="98" t="s">
        <v>140</v>
      </c>
      <c r="D1400" s="98" t="s">
        <v>771</v>
      </c>
      <c r="E1400" s="98" t="s">
        <v>122</v>
      </c>
      <c r="F1400" s="98">
        <v>15</v>
      </c>
      <c r="G1400" s="98" t="s">
        <v>142</v>
      </c>
      <c r="H1400" s="98">
        <v>19</v>
      </c>
      <c r="I1400" s="98">
        <v>71</v>
      </c>
      <c r="J1400" s="98" t="s">
        <v>125</v>
      </c>
      <c r="K1400" s="98" t="s">
        <v>767</v>
      </c>
      <c r="L1400" s="98"/>
      <c r="M1400" s="98"/>
      <c r="N1400" s="98" t="s">
        <v>768</v>
      </c>
      <c r="O1400" s="98" t="s">
        <v>128</v>
      </c>
      <c r="P1400" s="98" t="s">
        <v>147</v>
      </c>
      <c r="Q1400" s="98" t="s">
        <v>772</v>
      </c>
      <c r="R1400" s="98" t="s">
        <v>131</v>
      </c>
      <c r="S1400" s="98" t="s">
        <v>149</v>
      </c>
      <c r="T1400" s="98" t="s">
        <v>150</v>
      </c>
      <c r="U1400" s="98" t="s">
        <v>134</v>
      </c>
      <c r="V1400" s="98" t="s">
        <v>773</v>
      </c>
      <c r="W1400" s="98" t="s">
        <v>136</v>
      </c>
      <c r="X1400" s="98" t="s">
        <v>770</v>
      </c>
      <c r="Y1400" s="112">
        <v>385357775.60000002</v>
      </c>
      <c r="Z1400" s="112">
        <v>269000000</v>
      </c>
      <c r="AA1400" s="112">
        <v>200000000.00000003</v>
      </c>
      <c r="AB1400" s="112">
        <v>200000000</v>
      </c>
      <c r="AC1400" s="113">
        <f t="shared" si="42"/>
        <v>1000</v>
      </c>
      <c r="AD1400" s="113" t="str">
        <f t="shared" si="43"/>
        <v>304</v>
      </c>
    </row>
    <row r="1401" spans="1:30" hidden="1" x14ac:dyDescent="0.25">
      <c r="A1401" s="97" t="s">
        <v>765</v>
      </c>
      <c r="B1401" s="97" t="s">
        <v>420</v>
      </c>
      <c r="C1401" s="97" t="s">
        <v>140</v>
      </c>
      <c r="D1401" s="97" t="s">
        <v>771</v>
      </c>
      <c r="E1401" s="97" t="s">
        <v>122</v>
      </c>
      <c r="F1401" s="98">
        <v>15</v>
      </c>
      <c r="G1401" s="98" t="s">
        <v>142</v>
      </c>
      <c r="H1401" s="97">
        <v>19</v>
      </c>
      <c r="I1401" s="97" t="s">
        <v>124</v>
      </c>
      <c r="J1401" s="97" t="s">
        <v>125</v>
      </c>
      <c r="K1401" s="97" t="s">
        <v>774</v>
      </c>
      <c r="L1401" s="97"/>
      <c r="M1401" s="97"/>
      <c r="N1401" s="97" t="s">
        <v>768</v>
      </c>
      <c r="O1401" s="97" t="s">
        <v>425</v>
      </c>
      <c r="P1401" s="97" t="s">
        <v>147</v>
      </c>
      <c r="Q1401" s="97" t="s">
        <v>772</v>
      </c>
      <c r="R1401" s="97" t="s">
        <v>131</v>
      </c>
      <c r="S1401" s="97" t="s">
        <v>149</v>
      </c>
      <c r="T1401" s="97" t="s">
        <v>150</v>
      </c>
      <c r="U1401" s="97" t="s">
        <v>134</v>
      </c>
      <c r="V1401" s="97" t="s">
        <v>135</v>
      </c>
      <c r="W1401" s="97" t="s">
        <v>136</v>
      </c>
      <c r="X1401" s="97" t="s">
        <v>775</v>
      </c>
      <c r="Y1401" s="99">
        <v>59363385.75</v>
      </c>
      <c r="Z1401" s="99">
        <v>0</v>
      </c>
      <c r="AA1401" s="99">
        <v>0</v>
      </c>
      <c r="AB1401" s="99">
        <v>0</v>
      </c>
      <c r="AC1401">
        <f t="shared" si="42"/>
        <v>1000</v>
      </c>
      <c r="AD1401" t="str">
        <f t="shared" si="43"/>
        <v>304</v>
      </c>
    </row>
    <row r="1402" spans="1:30" hidden="1" x14ac:dyDescent="0.25">
      <c r="A1402" s="97" t="s">
        <v>765</v>
      </c>
      <c r="B1402" s="97" t="s">
        <v>397</v>
      </c>
      <c r="C1402" s="97" t="s">
        <v>140</v>
      </c>
      <c r="D1402" s="97" t="s">
        <v>771</v>
      </c>
      <c r="E1402" s="97" t="s">
        <v>122</v>
      </c>
      <c r="F1402" s="98">
        <v>15</v>
      </c>
      <c r="G1402" s="98" t="s">
        <v>142</v>
      </c>
      <c r="H1402" s="97">
        <v>19</v>
      </c>
      <c r="I1402" s="97" t="s">
        <v>124</v>
      </c>
      <c r="J1402" s="97" t="s">
        <v>125</v>
      </c>
      <c r="K1402" s="97" t="s">
        <v>767</v>
      </c>
      <c r="L1402" s="97"/>
      <c r="M1402" s="97"/>
      <c r="N1402" s="97" t="s">
        <v>768</v>
      </c>
      <c r="O1402" s="97" t="s">
        <v>398</v>
      </c>
      <c r="P1402" s="97" t="s">
        <v>147</v>
      </c>
      <c r="Q1402" s="97" t="s">
        <v>772</v>
      </c>
      <c r="R1402" s="97" t="s">
        <v>131</v>
      </c>
      <c r="S1402" s="97" t="s">
        <v>149</v>
      </c>
      <c r="T1402" s="97" t="s">
        <v>150</v>
      </c>
      <c r="U1402" s="97" t="s">
        <v>134</v>
      </c>
      <c r="V1402" s="97" t="s">
        <v>135</v>
      </c>
      <c r="W1402" s="97" t="s">
        <v>136</v>
      </c>
      <c r="X1402" s="97" t="s">
        <v>776</v>
      </c>
      <c r="Y1402" s="99">
        <v>150000000</v>
      </c>
      <c r="Z1402" s="99">
        <v>0</v>
      </c>
      <c r="AA1402" s="99">
        <v>150000000</v>
      </c>
      <c r="AB1402" s="99">
        <v>150000000</v>
      </c>
      <c r="AC1402">
        <f t="shared" si="42"/>
        <v>1000</v>
      </c>
      <c r="AD1402" t="str">
        <f t="shared" si="43"/>
        <v>304</v>
      </c>
    </row>
    <row r="1403" spans="1:30" s="113" customFormat="1" x14ac:dyDescent="0.25">
      <c r="A1403" s="98" t="s">
        <v>765</v>
      </c>
      <c r="B1403" s="98" t="s">
        <v>119</v>
      </c>
      <c r="C1403" s="98" t="s">
        <v>140</v>
      </c>
      <c r="D1403" s="98" t="s">
        <v>771</v>
      </c>
      <c r="E1403" s="98" t="s">
        <v>122</v>
      </c>
      <c r="F1403" s="98">
        <v>15</v>
      </c>
      <c r="G1403" s="98" t="s">
        <v>142</v>
      </c>
      <c r="H1403" s="98">
        <v>19</v>
      </c>
      <c r="I1403" s="98">
        <v>70</v>
      </c>
      <c r="J1403" s="98" t="s">
        <v>125</v>
      </c>
      <c r="K1403" s="98" t="s">
        <v>767</v>
      </c>
      <c r="L1403" s="98"/>
      <c r="M1403" s="98"/>
      <c r="N1403" s="98" t="s">
        <v>768</v>
      </c>
      <c r="O1403" s="98" t="s">
        <v>128</v>
      </c>
      <c r="P1403" s="98" t="s">
        <v>147</v>
      </c>
      <c r="Q1403" s="98" t="s">
        <v>772</v>
      </c>
      <c r="R1403" s="98" t="s">
        <v>131</v>
      </c>
      <c r="S1403" s="98" t="s">
        <v>149</v>
      </c>
      <c r="T1403" s="98" t="s">
        <v>150</v>
      </c>
      <c r="U1403" s="98" t="s">
        <v>134</v>
      </c>
      <c r="V1403" s="98" t="s">
        <v>777</v>
      </c>
      <c r="W1403" s="98" t="s">
        <v>136</v>
      </c>
      <c r="X1403" s="98" t="s">
        <v>770</v>
      </c>
      <c r="Y1403" s="112">
        <v>0</v>
      </c>
      <c r="Z1403" s="112">
        <v>0</v>
      </c>
      <c r="AA1403" s="112">
        <v>121000000</v>
      </c>
      <c r="AB1403" s="112">
        <v>121000000</v>
      </c>
      <c r="AC1403" s="113">
        <f t="shared" si="42"/>
        <v>1000</v>
      </c>
      <c r="AD1403" s="113" t="str">
        <f t="shared" si="43"/>
        <v>304</v>
      </c>
    </row>
    <row r="1404" spans="1:30" s="113" customFormat="1" hidden="1" x14ac:dyDescent="0.25">
      <c r="A1404" s="98" t="s">
        <v>765</v>
      </c>
      <c r="B1404" s="98" t="s">
        <v>119</v>
      </c>
      <c r="C1404" s="98" t="s">
        <v>140</v>
      </c>
      <c r="D1404" s="98" t="s">
        <v>771</v>
      </c>
      <c r="E1404" s="98" t="s">
        <v>122</v>
      </c>
      <c r="F1404" s="98">
        <v>15</v>
      </c>
      <c r="G1404" s="98" t="s">
        <v>142</v>
      </c>
      <c r="H1404" s="98">
        <v>19</v>
      </c>
      <c r="I1404" s="98">
        <v>72</v>
      </c>
      <c r="J1404" s="98" t="s">
        <v>125</v>
      </c>
      <c r="K1404" s="98" t="s">
        <v>767</v>
      </c>
      <c r="L1404" s="98"/>
      <c r="M1404" s="98"/>
      <c r="N1404" s="98" t="s">
        <v>768</v>
      </c>
      <c r="O1404" s="98" t="s">
        <v>128</v>
      </c>
      <c r="P1404" s="98" t="s">
        <v>147</v>
      </c>
      <c r="Q1404" s="98" t="s">
        <v>772</v>
      </c>
      <c r="R1404" s="98" t="s">
        <v>131</v>
      </c>
      <c r="S1404" s="98" t="s">
        <v>149</v>
      </c>
      <c r="T1404" s="98" t="s">
        <v>150</v>
      </c>
      <c r="U1404" s="98" t="s">
        <v>134</v>
      </c>
      <c r="V1404" s="98" t="s">
        <v>778</v>
      </c>
      <c r="W1404" s="98" t="s">
        <v>136</v>
      </c>
      <c r="X1404" s="98" t="s">
        <v>770</v>
      </c>
      <c r="Y1404" s="112">
        <v>0</v>
      </c>
      <c r="Z1404" s="112">
        <v>0</v>
      </c>
      <c r="AA1404" s="112">
        <v>185357775.60000002</v>
      </c>
      <c r="AB1404" s="112">
        <v>185357775.59999999</v>
      </c>
      <c r="AC1404" s="113">
        <f t="shared" si="42"/>
        <v>1000</v>
      </c>
      <c r="AD1404" s="113" t="str">
        <f t="shared" si="43"/>
        <v>304</v>
      </c>
    </row>
    <row r="1405" spans="1:30" hidden="1" x14ac:dyDescent="0.25">
      <c r="A1405" s="97" t="s">
        <v>765</v>
      </c>
      <c r="B1405" s="97" t="s">
        <v>397</v>
      </c>
      <c r="C1405" s="97" t="s">
        <v>140</v>
      </c>
      <c r="D1405" s="97" t="s">
        <v>771</v>
      </c>
      <c r="E1405" s="97" t="s">
        <v>122</v>
      </c>
      <c r="F1405" s="98">
        <v>15</v>
      </c>
      <c r="G1405" s="98" t="s">
        <v>142</v>
      </c>
      <c r="H1405" s="97">
        <v>19</v>
      </c>
      <c r="I1405" s="97">
        <v>97</v>
      </c>
      <c r="J1405" s="97" t="s">
        <v>125</v>
      </c>
      <c r="K1405" s="97" t="s">
        <v>767</v>
      </c>
      <c r="L1405" s="97"/>
      <c r="M1405" s="97"/>
      <c r="N1405" s="97" t="s">
        <v>768</v>
      </c>
      <c r="O1405" s="97" t="s">
        <v>398</v>
      </c>
      <c r="P1405" s="97" t="s">
        <v>147</v>
      </c>
      <c r="Q1405" s="97" t="s">
        <v>772</v>
      </c>
      <c r="R1405" s="97" t="s">
        <v>131</v>
      </c>
      <c r="S1405" s="97" t="s">
        <v>149</v>
      </c>
      <c r="T1405" s="97" t="s">
        <v>150</v>
      </c>
      <c r="U1405" s="97" t="s">
        <v>134</v>
      </c>
      <c r="V1405" s="97" t="s">
        <v>779</v>
      </c>
      <c r="W1405" s="97" t="s">
        <v>136</v>
      </c>
      <c r="X1405" s="97" t="s">
        <v>776</v>
      </c>
      <c r="Y1405" s="99">
        <v>0</v>
      </c>
      <c r="Z1405" s="99">
        <v>0</v>
      </c>
      <c r="AA1405" s="99">
        <v>137438091</v>
      </c>
      <c r="AB1405" s="99">
        <v>137438091</v>
      </c>
      <c r="AC1405">
        <f t="shared" si="42"/>
        <v>1000</v>
      </c>
      <c r="AD1405" t="str">
        <f t="shared" si="43"/>
        <v>304</v>
      </c>
    </row>
    <row r="1406" spans="1:30" hidden="1" x14ac:dyDescent="0.25">
      <c r="A1406" t="s">
        <v>765</v>
      </c>
      <c r="B1406" t="s">
        <v>766</v>
      </c>
      <c r="C1406" t="s">
        <v>157</v>
      </c>
      <c r="D1406" t="s">
        <v>186</v>
      </c>
      <c r="E1406" t="s">
        <v>122</v>
      </c>
      <c r="F1406" t="s">
        <v>159</v>
      </c>
      <c r="G1406" t="s">
        <v>160</v>
      </c>
      <c r="H1406" t="s">
        <v>143</v>
      </c>
      <c r="I1406" t="s">
        <v>124</v>
      </c>
      <c r="J1406" t="s">
        <v>125</v>
      </c>
      <c r="K1406" t="s">
        <v>780</v>
      </c>
      <c r="N1406" t="s">
        <v>768</v>
      </c>
      <c r="O1406" t="s">
        <v>769</v>
      </c>
      <c r="P1406" t="s">
        <v>162</v>
      </c>
      <c r="Q1406" t="s">
        <v>188</v>
      </c>
      <c r="R1406" t="s">
        <v>131</v>
      </c>
      <c r="S1406" t="s">
        <v>164</v>
      </c>
      <c r="T1406" t="s">
        <v>165</v>
      </c>
      <c r="U1406" t="s">
        <v>151</v>
      </c>
      <c r="V1406" t="s">
        <v>135</v>
      </c>
      <c r="W1406" t="s">
        <v>136</v>
      </c>
      <c r="X1406" t="s">
        <v>781</v>
      </c>
      <c r="Y1406" s="94">
        <v>10352.64</v>
      </c>
      <c r="Z1406" s="94">
        <v>9973.2110000000011</v>
      </c>
      <c r="AA1406" s="94">
        <v>10272.407330000002</v>
      </c>
      <c r="AB1406" s="94">
        <v>10272.41</v>
      </c>
      <c r="AC1406">
        <f t="shared" si="42"/>
        <v>2000</v>
      </c>
      <c r="AD1406" t="str">
        <f t="shared" si="43"/>
        <v>304</v>
      </c>
    </row>
    <row r="1407" spans="1:30" hidden="1" x14ac:dyDescent="0.25">
      <c r="A1407" t="s">
        <v>765</v>
      </c>
      <c r="B1407" t="s">
        <v>766</v>
      </c>
      <c r="C1407" t="s">
        <v>157</v>
      </c>
      <c r="D1407" t="s">
        <v>192</v>
      </c>
      <c r="E1407" t="s">
        <v>122</v>
      </c>
      <c r="F1407" t="s">
        <v>159</v>
      </c>
      <c r="G1407" t="s">
        <v>160</v>
      </c>
      <c r="H1407" t="s">
        <v>143</v>
      </c>
      <c r="I1407" t="s">
        <v>124</v>
      </c>
      <c r="J1407" t="s">
        <v>125</v>
      </c>
      <c r="K1407" t="s">
        <v>780</v>
      </c>
      <c r="N1407" t="s">
        <v>768</v>
      </c>
      <c r="O1407" t="s">
        <v>769</v>
      </c>
      <c r="P1407" t="s">
        <v>162</v>
      </c>
      <c r="Q1407" t="s">
        <v>193</v>
      </c>
      <c r="R1407" t="s">
        <v>131</v>
      </c>
      <c r="S1407" t="s">
        <v>164</v>
      </c>
      <c r="T1407" t="s">
        <v>165</v>
      </c>
      <c r="U1407" t="s">
        <v>151</v>
      </c>
      <c r="V1407" t="s">
        <v>135</v>
      </c>
      <c r="W1407" t="s">
        <v>136</v>
      </c>
      <c r="X1407" t="s">
        <v>781</v>
      </c>
      <c r="Y1407" s="94">
        <v>9869.5400000000009</v>
      </c>
      <c r="Z1407" s="94">
        <v>9730.1550000000007</v>
      </c>
      <c r="AA1407" s="94">
        <v>10022.059650000001</v>
      </c>
      <c r="AB1407" s="94">
        <v>10022.06</v>
      </c>
      <c r="AC1407">
        <f t="shared" si="42"/>
        <v>2000</v>
      </c>
      <c r="AD1407" t="str">
        <f t="shared" si="43"/>
        <v>304</v>
      </c>
    </row>
    <row r="1408" spans="1:30" hidden="1" x14ac:dyDescent="0.25">
      <c r="A1408" t="s">
        <v>765</v>
      </c>
      <c r="B1408" t="s">
        <v>766</v>
      </c>
      <c r="C1408" t="s">
        <v>157</v>
      </c>
      <c r="D1408" t="s">
        <v>198</v>
      </c>
      <c r="E1408" t="s">
        <v>122</v>
      </c>
      <c r="F1408" t="s">
        <v>159</v>
      </c>
      <c r="G1408" t="s">
        <v>160</v>
      </c>
      <c r="H1408" t="s">
        <v>143</v>
      </c>
      <c r="I1408" t="s">
        <v>124</v>
      </c>
      <c r="J1408" t="s">
        <v>125</v>
      </c>
      <c r="K1408" t="s">
        <v>780</v>
      </c>
      <c r="N1408" t="s">
        <v>768</v>
      </c>
      <c r="O1408" t="s">
        <v>769</v>
      </c>
      <c r="P1408" t="s">
        <v>162</v>
      </c>
      <c r="Q1408" t="s">
        <v>199</v>
      </c>
      <c r="R1408" t="s">
        <v>131</v>
      </c>
      <c r="S1408" t="s">
        <v>164</v>
      </c>
      <c r="T1408" t="s">
        <v>165</v>
      </c>
      <c r="U1408" t="s">
        <v>151</v>
      </c>
      <c r="V1408" t="s">
        <v>135</v>
      </c>
      <c r="W1408" t="s">
        <v>136</v>
      </c>
      <c r="X1408" t="s">
        <v>781</v>
      </c>
      <c r="Y1408" s="94">
        <v>7091.63</v>
      </c>
      <c r="Z1408" s="94">
        <v>6730.51</v>
      </c>
      <c r="AA1408" s="94">
        <v>6932.4253000000008</v>
      </c>
      <c r="AB1408" s="94">
        <v>6932.43</v>
      </c>
      <c r="AC1408">
        <f t="shared" si="42"/>
        <v>2000</v>
      </c>
      <c r="AD1408" t="str">
        <f t="shared" si="43"/>
        <v>304</v>
      </c>
    </row>
    <row r="1409" spans="1:30" hidden="1" x14ac:dyDescent="0.25">
      <c r="A1409" t="s">
        <v>765</v>
      </c>
      <c r="B1409" t="s">
        <v>766</v>
      </c>
      <c r="C1409" t="s">
        <v>157</v>
      </c>
      <c r="D1409" t="s">
        <v>200</v>
      </c>
      <c r="E1409" t="s">
        <v>122</v>
      </c>
      <c r="F1409" t="s">
        <v>159</v>
      </c>
      <c r="G1409" t="s">
        <v>160</v>
      </c>
      <c r="H1409" t="s">
        <v>143</v>
      </c>
      <c r="I1409" t="s">
        <v>124</v>
      </c>
      <c r="J1409" t="s">
        <v>125</v>
      </c>
      <c r="K1409" t="s">
        <v>780</v>
      </c>
      <c r="N1409" t="s">
        <v>768</v>
      </c>
      <c r="O1409" t="s">
        <v>769</v>
      </c>
      <c r="P1409" t="s">
        <v>162</v>
      </c>
      <c r="Q1409" t="s">
        <v>201</v>
      </c>
      <c r="R1409" t="s">
        <v>131</v>
      </c>
      <c r="S1409" t="s">
        <v>164</v>
      </c>
      <c r="T1409" t="s">
        <v>165</v>
      </c>
      <c r="U1409" t="s">
        <v>151</v>
      </c>
      <c r="V1409" t="s">
        <v>135</v>
      </c>
      <c r="W1409" t="s">
        <v>136</v>
      </c>
      <c r="X1409" t="s">
        <v>781</v>
      </c>
      <c r="Y1409" s="94">
        <v>35381.919999999998</v>
      </c>
      <c r="Z1409" s="94">
        <v>44184.480000000003</v>
      </c>
      <c r="AA1409" s="94">
        <v>45510.014400000007</v>
      </c>
      <c r="AB1409" s="94">
        <v>45510.01</v>
      </c>
      <c r="AC1409">
        <f t="shared" si="42"/>
        <v>2000</v>
      </c>
      <c r="AD1409" t="str">
        <f t="shared" si="43"/>
        <v>304</v>
      </c>
    </row>
    <row r="1410" spans="1:30" hidden="1" x14ac:dyDescent="0.25">
      <c r="A1410" t="s">
        <v>765</v>
      </c>
      <c r="B1410" t="s">
        <v>766</v>
      </c>
      <c r="C1410" t="s">
        <v>157</v>
      </c>
      <c r="D1410" t="s">
        <v>206</v>
      </c>
      <c r="E1410" t="s">
        <v>122</v>
      </c>
      <c r="F1410" t="s">
        <v>159</v>
      </c>
      <c r="G1410" t="s">
        <v>160</v>
      </c>
      <c r="H1410" t="s">
        <v>143</v>
      </c>
      <c r="I1410" t="s">
        <v>124</v>
      </c>
      <c r="J1410" t="s">
        <v>125</v>
      </c>
      <c r="K1410" t="s">
        <v>780</v>
      </c>
      <c r="N1410" t="s">
        <v>768</v>
      </c>
      <c r="O1410" t="s">
        <v>769</v>
      </c>
      <c r="P1410" t="s">
        <v>162</v>
      </c>
      <c r="Q1410" t="s">
        <v>207</v>
      </c>
      <c r="R1410" t="s">
        <v>131</v>
      </c>
      <c r="S1410" t="s">
        <v>164</v>
      </c>
      <c r="T1410" t="s">
        <v>165</v>
      </c>
      <c r="U1410" t="s">
        <v>151</v>
      </c>
      <c r="V1410" t="s">
        <v>135</v>
      </c>
      <c r="W1410" t="s">
        <v>136</v>
      </c>
      <c r="X1410" t="s">
        <v>781</v>
      </c>
      <c r="Y1410" s="94">
        <v>1791.4</v>
      </c>
      <c r="Z1410" s="94">
        <v>1113.4000000000003</v>
      </c>
      <c r="AA1410" s="94">
        <v>1146.8020000000004</v>
      </c>
      <c r="AB1410" s="94">
        <v>1146.8</v>
      </c>
      <c r="AC1410">
        <f t="shared" si="42"/>
        <v>2000</v>
      </c>
      <c r="AD1410" t="str">
        <f t="shared" si="43"/>
        <v>304</v>
      </c>
    </row>
    <row r="1411" spans="1:30" hidden="1" x14ac:dyDescent="0.25">
      <c r="A1411" t="s">
        <v>765</v>
      </c>
      <c r="B1411" t="s">
        <v>766</v>
      </c>
      <c r="C1411" t="s">
        <v>157</v>
      </c>
      <c r="D1411" t="s">
        <v>214</v>
      </c>
      <c r="E1411" t="s">
        <v>122</v>
      </c>
      <c r="F1411" t="s">
        <v>159</v>
      </c>
      <c r="G1411" t="s">
        <v>160</v>
      </c>
      <c r="H1411" t="s">
        <v>143</v>
      </c>
      <c r="I1411" t="s">
        <v>124</v>
      </c>
      <c r="J1411" t="s">
        <v>125</v>
      </c>
      <c r="K1411" t="s">
        <v>780</v>
      </c>
      <c r="N1411" t="s">
        <v>768</v>
      </c>
      <c r="O1411" t="s">
        <v>769</v>
      </c>
      <c r="P1411" t="s">
        <v>162</v>
      </c>
      <c r="Q1411" t="s">
        <v>215</v>
      </c>
      <c r="R1411" t="s">
        <v>131</v>
      </c>
      <c r="S1411" t="s">
        <v>164</v>
      </c>
      <c r="T1411" t="s">
        <v>165</v>
      </c>
      <c r="U1411" t="s">
        <v>151</v>
      </c>
      <c r="V1411" t="s">
        <v>135</v>
      </c>
      <c r="W1411" t="s">
        <v>136</v>
      </c>
      <c r="X1411" t="s">
        <v>781</v>
      </c>
      <c r="Y1411" s="94">
        <v>65090.09</v>
      </c>
      <c r="Z1411" s="94">
        <v>335320.84999999998</v>
      </c>
      <c r="AA1411" s="94">
        <v>345380.4755</v>
      </c>
      <c r="AB1411" s="94">
        <v>345380.48</v>
      </c>
      <c r="AC1411">
        <f t="shared" ref="AC1411:AC1474" si="44">MID(D1411,1,1)*1000</f>
        <v>2000</v>
      </c>
      <c r="AD1411" t="str">
        <f t="shared" ref="AD1411:AD1474" si="45">MID(A1411,6,3)</f>
        <v>304</v>
      </c>
    </row>
    <row r="1412" spans="1:30" hidden="1" x14ac:dyDescent="0.25">
      <c r="A1412" t="s">
        <v>765</v>
      </c>
      <c r="B1412" t="s">
        <v>766</v>
      </c>
      <c r="C1412" t="s">
        <v>157</v>
      </c>
      <c r="D1412" t="s">
        <v>230</v>
      </c>
      <c r="E1412" t="s">
        <v>122</v>
      </c>
      <c r="F1412" t="s">
        <v>159</v>
      </c>
      <c r="G1412" t="s">
        <v>160</v>
      </c>
      <c r="H1412" t="s">
        <v>143</v>
      </c>
      <c r="I1412" t="s">
        <v>124</v>
      </c>
      <c r="J1412" t="s">
        <v>125</v>
      </c>
      <c r="K1412" t="s">
        <v>780</v>
      </c>
      <c r="N1412" t="s">
        <v>768</v>
      </c>
      <c r="O1412" t="s">
        <v>769</v>
      </c>
      <c r="P1412" t="s">
        <v>162</v>
      </c>
      <c r="Q1412" t="s">
        <v>231</v>
      </c>
      <c r="R1412" t="s">
        <v>131</v>
      </c>
      <c r="S1412" t="s">
        <v>164</v>
      </c>
      <c r="T1412" t="s">
        <v>165</v>
      </c>
      <c r="U1412" t="s">
        <v>151</v>
      </c>
      <c r="V1412" t="s">
        <v>135</v>
      </c>
      <c r="W1412" t="s">
        <v>136</v>
      </c>
      <c r="X1412" t="s">
        <v>781</v>
      </c>
      <c r="Y1412" s="94">
        <v>0</v>
      </c>
      <c r="Z1412" s="94">
        <v>1000.0000000000001</v>
      </c>
      <c r="AA1412" s="94">
        <v>1030.0000000000002</v>
      </c>
      <c r="AB1412" s="94">
        <v>1030</v>
      </c>
      <c r="AC1412">
        <f t="shared" si="44"/>
        <v>2000</v>
      </c>
      <c r="AD1412" t="str">
        <f t="shared" si="45"/>
        <v>304</v>
      </c>
    </row>
    <row r="1413" spans="1:30" hidden="1" x14ac:dyDescent="0.25">
      <c r="A1413" t="s">
        <v>765</v>
      </c>
      <c r="B1413" t="s">
        <v>766</v>
      </c>
      <c r="C1413" t="s">
        <v>157</v>
      </c>
      <c r="D1413" t="s">
        <v>158</v>
      </c>
      <c r="E1413" t="s">
        <v>122</v>
      </c>
      <c r="F1413" t="s">
        <v>159</v>
      </c>
      <c r="G1413" t="s">
        <v>160</v>
      </c>
      <c r="H1413" t="s">
        <v>143</v>
      </c>
      <c r="I1413" t="s">
        <v>124</v>
      </c>
      <c r="J1413" t="s">
        <v>125</v>
      </c>
      <c r="K1413" t="s">
        <v>780</v>
      </c>
      <c r="N1413" t="s">
        <v>768</v>
      </c>
      <c r="O1413" t="s">
        <v>769</v>
      </c>
      <c r="P1413" t="s">
        <v>162</v>
      </c>
      <c r="Q1413" t="s">
        <v>163</v>
      </c>
      <c r="R1413" t="s">
        <v>131</v>
      </c>
      <c r="S1413" t="s">
        <v>164</v>
      </c>
      <c r="T1413" t="s">
        <v>165</v>
      </c>
      <c r="U1413" t="s">
        <v>151</v>
      </c>
      <c r="V1413" t="s">
        <v>135</v>
      </c>
      <c r="W1413" t="s">
        <v>136</v>
      </c>
      <c r="X1413" t="s">
        <v>781</v>
      </c>
      <c r="Y1413" s="94">
        <v>478054.55</v>
      </c>
      <c r="Z1413" s="94">
        <v>20724.0841</v>
      </c>
      <c r="AA1413" s="94">
        <v>21345.806623</v>
      </c>
      <c r="AB1413" s="94">
        <v>21345.81</v>
      </c>
      <c r="AC1413">
        <f t="shared" si="44"/>
        <v>3000</v>
      </c>
      <c r="AD1413" t="str">
        <f t="shared" si="45"/>
        <v>304</v>
      </c>
    </row>
    <row r="1414" spans="1:30" hidden="1" x14ac:dyDescent="0.25">
      <c r="A1414" t="s">
        <v>765</v>
      </c>
      <c r="B1414" t="s">
        <v>766</v>
      </c>
      <c r="C1414" t="s">
        <v>157</v>
      </c>
      <c r="D1414" t="s">
        <v>240</v>
      </c>
      <c r="E1414" t="s">
        <v>122</v>
      </c>
      <c r="F1414" t="s">
        <v>159</v>
      </c>
      <c r="G1414" t="s">
        <v>160</v>
      </c>
      <c r="H1414" t="s">
        <v>143</v>
      </c>
      <c r="I1414" t="s">
        <v>124</v>
      </c>
      <c r="J1414" t="s">
        <v>125</v>
      </c>
      <c r="K1414" t="s">
        <v>780</v>
      </c>
      <c r="N1414" t="s">
        <v>768</v>
      </c>
      <c r="O1414" t="s">
        <v>769</v>
      </c>
      <c r="P1414" t="s">
        <v>162</v>
      </c>
      <c r="Q1414" t="s">
        <v>241</v>
      </c>
      <c r="R1414" t="s">
        <v>131</v>
      </c>
      <c r="S1414" t="s">
        <v>164</v>
      </c>
      <c r="T1414" t="s">
        <v>165</v>
      </c>
      <c r="U1414" t="s">
        <v>151</v>
      </c>
      <c r="V1414" t="s">
        <v>135</v>
      </c>
      <c r="W1414" t="s">
        <v>136</v>
      </c>
      <c r="X1414" t="s">
        <v>781</v>
      </c>
      <c r="Y1414" s="94">
        <v>0</v>
      </c>
      <c r="Z1414" s="94">
        <v>0</v>
      </c>
      <c r="AA1414" s="94">
        <v>0</v>
      </c>
      <c r="AB1414" s="94">
        <v>0</v>
      </c>
      <c r="AC1414">
        <f t="shared" si="44"/>
        <v>3000</v>
      </c>
      <c r="AD1414" t="str">
        <f t="shared" si="45"/>
        <v>304</v>
      </c>
    </row>
    <row r="1415" spans="1:30" hidden="1" x14ac:dyDescent="0.25">
      <c r="A1415" t="s">
        <v>765</v>
      </c>
      <c r="B1415" t="s">
        <v>766</v>
      </c>
      <c r="C1415" t="s">
        <v>157</v>
      </c>
      <c r="D1415" t="s">
        <v>242</v>
      </c>
      <c r="E1415" t="s">
        <v>122</v>
      </c>
      <c r="F1415" t="s">
        <v>159</v>
      </c>
      <c r="G1415" t="s">
        <v>160</v>
      </c>
      <c r="H1415" t="s">
        <v>143</v>
      </c>
      <c r="I1415" t="s">
        <v>124</v>
      </c>
      <c r="J1415" t="s">
        <v>125</v>
      </c>
      <c r="K1415" t="s">
        <v>780</v>
      </c>
      <c r="N1415" t="s">
        <v>768</v>
      </c>
      <c r="O1415" t="s">
        <v>769</v>
      </c>
      <c r="P1415" t="s">
        <v>162</v>
      </c>
      <c r="Q1415" t="s">
        <v>243</v>
      </c>
      <c r="R1415" t="s">
        <v>131</v>
      </c>
      <c r="S1415" t="s">
        <v>164</v>
      </c>
      <c r="T1415" t="s">
        <v>165</v>
      </c>
      <c r="U1415" t="s">
        <v>151</v>
      </c>
      <c r="V1415" t="s">
        <v>135</v>
      </c>
      <c r="W1415" t="s">
        <v>136</v>
      </c>
      <c r="X1415" t="s">
        <v>781</v>
      </c>
      <c r="Y1415" s="94">
        <v>1566.35</v>
      </c>
      <c r="Z1415" s="94">
        <v>1557.49</v>
      </c>
      <c r="AA1415" s="94">
        <v>1604.2147</v>
      </c>
      <c r="AB1415" s="94">
        <v>1604.21</v>
      </c>
      <c r="AC1415">
        <f t="shared" si="44"/>
        <v>3000</v>
      </c>
      <c r="AD1415" t="str">
        <f t="shared" si="45"/>
        <v>304</v>
      </c>
    </row>
    <row r="1416" spans="1:30" hidden="1" x14ac:dyDescent="0.25">
      <c r="A1416" t="s">
        <v>765</v>
      </c>
      <c r="B1416" t="s">
        <v>766</v>
      </c>
      <c r="C1416" t="s">
        <v>157</v>
      </c>
      <c r="D1416" t="s">
        <v>291</v>
      </c>
      <c r="E1416" t="s">
        <v>122</v>
      </c>
      <c r="F1416" t="s">
        <v>159</v>
      </c>
      <c r="G1416" t="s">
        <v>160</v>
      </c>
      <c r="H1416" t="s">
        <v>143</v>
      </c>
      <c r="I1416" t="s">
        <v>124</v>
      </c>
      <c r="J1416" t="s">
        <v>125</v>
      </c>
      <c r="K1416" t="s">
        <v>780</v>
      </c>
      <c r="N1416" t="s">
        <v>768</v>
      </c>
      <c r="O1416" t="s">
        <v>769</v>
      </c>
      <c r="P1416" t="s">
        <v>162</v>
      </c>
      <c r="Q1416" t="s">
        <v>169</v>
      </c>
      <c r="R1416" t="s">
        <v>131</v>
      </c>
      <c r="S1416" t="s">
        <v>164</v>
      </c>
      <c r="T1416" t="s">
        <v>165</v>
      </c>
      <c r="U1416" t="s">
        <v>151</v>
      </c>
      <c r="V1416" t="s">
        <v>135</v>
      </c>
      <c r="W1416" t="s">
        <v>136</v>
      </c>
      <c r="X1416" t="s">
        <v>781</v>
      </c>
      <c r="Y1416" s="94">
        <v>894.49</v>
      </c>
      <c r="Z1416" s="94">
        <v>16512</v>
      </c>
      <c r="AA1416" s="94">
        <v>9299698.8200000003</v>
      </c>
      <c r="AB1416" s="94">
        <v>9299698.8200000003</v>
      </c>
      <c r="AC1416">
        <f t="shared" si="44"/>
        <v>3000</v>
      </c>
      <c r="AD1416" t="str">
        <f t="shared" si="45"/>
        <v>304</v>
      </c>
    </row>
    <row r="1417" spans="1:30" hidden="1" x14ac:dyDescent="0.25">
      <c r="A1417" t="s">
        <v>765</v>
      </c>
      <c r="B1417" t="s">
        <v>766</v>
      </c>
      <c r="C1417" t="s">
        <v>157</v>
      </c>
      <c r="D1417" t="s">
        <v>254</v>
      </c>
      <c r="E1417" t="s">
        <v>122</v>
      </c>
      <c r="F1417" t="s">
        <v>159</v>
      </c>
      <c r="G1417" t="s">
        <v>160</v>
      </c>
      <c r="H1417" t="s">
        <v>143</v>
      </c>
      <c r="I1417" t="s">
        <v>124</v>
      </c>
      <c r="J1417" t="s">
        <v>125</v>
      </c>
      <c r="K1417" t="s">
        <v>780</v>
      </c>
      <c r="N1417" t="s">
        <v>768</v>
      </c>
      <c r="O1417" t="s">
        <v>769</v>
      </c>
      <c r="P1417" t="s">
        <v>162</v>
      </c>
      <c r="Q1417" t="s">
        <v>255</v>
      </c>
      <c r="R1417" t="s">
        <v>131</v>
      </c>
      <c r="S1417" t="s">
        <v>164</v>
      </c>
      <c r="T1417" t="s">
        <v>165</v>
      </c>
      <c r="U1417" t="s">
        <v>151</v>
      </c>
      <c r="V1417" t="s">
        <v>135</v>
      </c>
      <c r="W1417" t="s">
        <v>136</v>
      </c>
      <c r="X1417" t="s">
        <v>781</v>
      </c>
      <c r="Y1417" s="94">
        <v>27064.69</v>
      </c>
      <c r="Z1417" s="94">
        <v>0</v>
      </c>
      <c r="AA1417" s="94">
        <v>0</v>
      </c>
      <c r="AB1417" s="94">
        <v>0</v>
      </c>
      <c r="AC1417">
        <f t="shared" si="44"/>
        <v>3000</v>
      </c>
      <c r="AD1417" t="str">
        <f t="shared" si="45"/>
        <v>304</v>
      </c>
    </row>
    <row r="1418" spans="1:30" hidden="1" x14ac:dyDescent="0.25">
      <c r="A1418" t="s">
        <v>765</v>
      </c>
      <c r="B1418" t="s">
        <v>766</v>
      </c>
      <c r="C1418" t="s">
        <v>157</v>
      </c>
      <c r="D1418" t="s">
        <v>726</v>
      </c>
      <c r="E1418" t="s">
        <v>122</v>
      </c>
      <c r="F1418" t="s">
        <v>159</v>
      </c>
      <c r="G1418" t="s">
        <v>160</v>
      </c>
      <c r="H1418" t="s">
        <v>143</v>
      </c>
      <c r="I1418" t="s">
        <v>124</v>
      </c>
      <c r="J1418" t="s">
        <v>125</v>
      </c>
      <c r="K1418" t="s">
        <v>780</v>
      </c>
      <c r="N1418" t="s">
        <v>768</v>
      </c>
      <c r="O1418" t="s">
        <v>769</v>
      </c>
      <c r="P1418" t="s">
        <v>162</v>
      </c>
      <c r="Q1418" t="s">
        <v>727</v>
      </c>
      <c r="R1418" t="s">
        <v>131</v>
      </c>
      <c r="S1418" t="s">
        <v>164</v>
      </c>
      <c r="T1418" t="s">
        <v>165</v>
      </c>
      <c r="U1418" t="s">
        <v>151</v>
      </c>
      <c r="V1418" t="s">
        <v>135</v>
      </c>
      <c r="W1418" t="s">
        <v>136</v>
      </c>
      <c r="X1418" t="s">
        <v>781</v>
      </c>
      <c r="Y1418" s="94">
        <v>0</v>
      </c>
      <c r="Z1418" s="94">
        <v>1325660.3733333333</v>
      </c>
      <c r="AA1418" s="94">
        <v>1365430.1845333334</v>
      </c>
      <c r="AB1418" s="94">
        <v>1365430.18</v>
      </c>
      <c r="AC1418">
        <f t="shared" si="44"/>
        <v>3000</v>
      </c>
      <c r="AD1418" t="str">
        <f t="shared" si="45"/>
        <v>304</v>
      </c>
    </row>
    <row r="1419" spans="1:30" hidden="1" x14ac:dyDescent="0.25">
      <c r="A1419" t="s">
        <v>765</v>
      </c>
      <c r="B1419" t="s">
        <v>766</v>
      </c>
      <c r="C1419" t="s">
        <v>157</v>
      </c>
      <c r="D1419" t="s">
        <v>343</v>
      </c>
      <c r="E1419" t="s">
        <v>122</v>
      </c>
      <c r="F1419" t="s">
        <v>159</v>
      </c>
      <c r="G1419" t="s">
        <v>160</v>
      </c>
      <c r="H1419" t="s">
        <v>143</v>
      </c>
      <c r="I1419" t="s">
        <v>124</v>
      </c>
      <c r="J1419" t="s">
        <v>125</v>
      </c>
      <c r="K1419" t="s">
        <v>780</v>
      </c>
      <c r="N1419" t="s">
        <v>768</v>
      </c>
      <c r="O1419" t="s">
        <v>769</v>
      </c>
      <c r="P1419" t="s">
        <v>162</v>
      </c>
      <c r="Q1419" t="s">
        <v>307</v>
      </c>
      <c r="R1419" t="s">
        <v>131</v>
      </c>
      <c r="S1419" t="s">
        <v>164</v>
      </c>
      <c r="T1419" t="s">
        <v>165</v>
      </c>
      <c r="U1419" t="s">
        <v>151</v>
      </c>
      <c r="V1419" t="s">
        <v>135</v>
      </c>
      <c r="W1419" t="s">
        <v>136</v>
      </c>
      <c r="X1419" t="s">
        <v>781</v>
      </c>
      <c r="Y1419" s="94">
        <v>0</v>
      </c>
      <c r="Z1419" s="94">
        <v>0</v>
      </c>
      <c r="AA1419" s="94">
        <v>0</v>
      </c>
      <c r="AB1419" s="94">
        <v>0</v>
      </c>
      <c r="AC1419">
        <f t="shared" si="44"/>
        <v>3000</v>
      </c>
      <c r="AD1419" t="str">
        <f t="shared" si="45"/>
        <v>304</v>
      </c>
    </row>
    <row r="1420" spans="1:30" hidden="1" x14ac:dyDescent="0.25">
      <c r="A1420" t="s">
        <v>765</v>
      </c>
      <c r="B1420" t="s">
        <v>766</v>
      </c>
      <c r="C1420" t="s">
        <v>157</v>
      </c>
      <c r="D1420" t="s">
        <v>256</v>
      </c>
      <c r="E1420" t="s">
        <v>122</v>
      </c>
      <c r="F1420" t="s">
        <v>159</v>
      </c>
      <c r="G1420" t="s">
        <v>160</v>
      </c>
      <c r="H1420" t="s">
        <v>143</v>
      </c>
      <c r="I1420" t="s">
        <v>124</v>
      </c>
      <c r="J1420" t="s">
        <v>125</v>
      </c>
      <c r="K1420" t="s">
        <v>780</v>
      </c>
      <c r="N1420" t="s">
        <v>768</v>
      </c>
      <c r="O1420" t="s">
        <v>769</v>
      </c>
      <c r="P1420" t="s">
        <v>162</v>
      </c>
      <c r="Q1420" t="s">
        <v>257</v>
      </c>
      <c r="R1420" t="s">
        <v>131</v>
      </c>
      <c r="S1420" t="s">
        <v>164</v>
      </c>
      <c r="T1420" t="s">
        <v>165</v>
      </c>
      <c r="U1420" t="s">
        <v>151</v>
      </c>
      <c r="V1420" t="s">
        <v>135</v>
      </c>
      <c r="W1420" t="s">
        <v>136</v>
      </c>
      <c r="X1420" t="s">
        <v>781</v>
      </c>
      <c r="Y1420" s="94">
        <v>237.93</v>
      </c>
      <c r="Z1420" s="94">
        <v>732.99</v>
      </c>
      <c r="AA1420" s="94">
        <v>754.97969999999998</v>
      </c>
      <c r="AB1420" s="94">
        <v>754.98</v>
      </c>
      <c r="AC1420">
        <f t="shared" si="44"/>
        <v>3000</v>
      </c>
      <c r="AD1420" t="str">
        <f t="shared" si="45"/>
        <v>304</v>
      </c>
    </row>
    <row r="1421" spans="1:30" hidden="1" x14ac:dyDescent="0.25">
      <c r="A1421" t="s">
        <v>765</v>
      </c>
      <c r="B1421" t="s">
        <v>766</v>
      </c>
      <c r="C1421" t="s">
        <v>157</v>
      </c>
      <c r="D1421" t="s">
        <v>782</v>
      </c>
      <c r="E1421" t="s">
        <v>122</v>
      </c>
      <c r="F1421" t="s">
        <v>159</v>
      </c>
      <c r="G1421" t="s">
        <v>160</v>
      </c>
      <c r="H1421" t="s">
        <v>143</v>
      </c>
      <c r="I1421" t="s">
        <v>124</v>
      </c>
      <c r="J1421" t="s">
        <v>125</v>
      </c>
      <c r="K1421" t="s">
        <v>780</v>
      </c>
      <c r="N1421" t="s">
        <v>768</v>
      </c>
      <c r="O1421" t="s">
        <v>769</v>
      </c>
      <c r="P1421" t="s">
        <v>162</v>
      </c>
      <c r="Q1421" t="s">
        <v>783</v>
      </c>
      <c r="R1421" t="s">
        <v>131</v>
      </c>
      <c r="S1421" t="s">
        <v>164</v>
      </c>
      <c r="T1421" t="s">
        <v>165</v>
      </c>
      <c r="U1421" t="s">
        <v>151</v>
      </c>
      <c r="V1421" t="s">
        <v>135</v>
      </c>
      <c r="W1421" t="s">
        <v>136</v>
      </c>
      <c r="X1421" t="s">
        <v>781</v>
      </c>
      <c r="Y1421" s="94">
        <v>35862224.82</v>
      </c>
      <c r="Z1421" s="94">
        <v>61383900</v>
      </c>
      <c r="AA1421" s="94">
        <v>63225417</v>
      </c>
      <c r="AB1421" s="94">
        <v>63225417</v>
      </c>
      <c r="AC1421">
        <f t="shared" si="44"/>
        <v>3000</v>
      </c>
      <c r="AD1421" t="str">
        <f t="shared" si="45"/>
        <v>304</v>
      </c>
    </row>
    <row r="1422" spans="1:30" hidden="1" x14ac:dyDescent="0.25">
      <c r="A1422" t="s">
        <v>765</v>
      </c>
      <c r="B1422" t="s">
        <v>766</v>
      </c>
      <c r="C1422" t="s">
        <v>157</v>
      </c>
      <c r="D1422" t="s">
        <v>170</v>
      </c>
      <c r="E1422" t="s">
        <v>122</v>
      </c>
      <c r="F1422" t="s">
        <v>159</v>
      </c>
      <c r="G1422" t="s">
        <v>160</v>
      </c>
      <c r="H1422" t="s">
        <v>143</v>
      </c>
      <c r="I1422" t="s">
        <v>124</v>
      </c>
      <c r="J1422" t="s">
        <v>125</v>
      </c>
      <c r="K1422" t="s">
        <v>780</v>
      </c>
      <c r="N1422" t="s">
        <v>768</v>
      </c>
      <c r="O1422" t="s">
        <v>769</v>
      </c>
      <c r="P1422" t="s">
        <v>162</v>
      </c>
      <c r="Q1422" t="s">
        <v>171</v>
      </c>
      <c r="R1422" t="s">
        <v>131</v>
      </c>
      <c r="S1422" t="s">
        <v>164</v>
      </c>
      <c r="T1422" t="s">
        <v>165</v>
      </c>
      <c r="U1422" t="s">
        <v>151</v>
      </c>
      <c r="V1422" t="s">
        <v>135</v>
      </c>
      <c r="W1422" t="s">
        <v>136</v>
      </c>
      <c r="X1422" t="s">
        <v>781</v>
      </c>
      <c r="Y1422" s="94">
        <v>472568.04</v>
      </c>
      <c r="Z1422" s="94">
        <v>440038.83333333337</v>
      </c>
      <c r="AA1422" s="94">
        <v>453239.99833333341</v>
      </c>
      <c r="AB1422" s="94">
        <v>453240</v>
      </c>
      <c r="AC1422">
        <f t="shared" si="44"/>
        <v>3000</v>
      </c>
      <c r="AD1422" t="str">
        <f t="shared" si="45"/>
        <v>304</v>
      </c>
    </row>
    <row r="1423" spans="1:30" hidden="1" x14ac:dyDescent="0.25">
      <c r="A1423" t="s">
        <v>765</v>
      </c>
      <c r="B1423" t="s">
        <v>766</v>
      </c>
      <c r="C1423" t="s">
        <v>157</v>
      </c>
      <c r="D1423" t="s">
        <v>264</v>
      </c>
      <c r="E1423" t="s">
        <v>122</v>
      </c>
      <c r="F1423" t="s">
        <v>159</v>
      </c>
      <c r="G1423" t="s">
        <v>160</v>
      </c>
      <c r="H1423" t="s">
        <v>143</v>
      </c>
      <c r="I1423" t="s">
        <v>124</v>
      </c>
      <c r="J1423" t="s">
        <v>125</v>
      </c>
      <c r="K1423" t="s">
        <v>780</v>
      </c>
      <c r="N1423" t="s">
        <v>768</v>
      </c>
      <c r="O1423" t="s">
        <v>769</v>
      </c>
      <c r="P1423" t="s">
        <v>162</v>
      </c>
      <c r="Q1423" t="s">
        <v>265</v>
      </c>
      <c r="R1423" t="s">
        <v>131</v>
      </c>
      <c r="S1423" t="s">
        <v>164</v>
      </c>
      <c r="T1423" t="s">
        <v>165</v>
      </c>
      <c r="U1423" t="s">
        <v>151</v>
      </c>
      <c r="V1423" t="s">
        <v>135</v>
      </c>
      <c r="W1423" t="s">
        <v>136</v>
      </c>
      <c r="X1423" t="s">
        <v>781</v>
      </c>
      <c r="Y1423" s="94">
        <v>463500</v>
      </c>
      <c r="Z1423" s="94">
        <v>0</v>
      </c>
      <c r="AA1423" s="94">
        <v>0</v>
      </c>
      <c r="AB1423" s="94">
        <v>0</v>
      </c>
      <c r="AC1423">
        <f t="shared" si="44"/>
        <v>3000</v>
      </c>
      <c r="AD1423" t="str">
        <f t="shared" si="45"/>
        <v>304</v>
      </c>
    </row>
    <row r="1424" spans="1:30" hidden="1" x14ac:dyDescent="0.25">
      <c r="A1424" t="s">
        <v>765</v>
      </c>
      <c r="B1424" t="s">
        <v>766</v>
      </c>
      <c r="C1424" t="s">
        <v>157</v>
      </c>
      <c r="D1424" t="s">
        <v>266</v>
      </c>
      <c r="E1424" t="s">
        <v>122</v>
      </c>
      <c r="F1424" t="s">
        <v>159</v>
      </c>
      <c r="G1424" t="s">
        <v>160</v>
      </c>
      <c r="H1424" t="s">
        <v>143</v>
      </c>
      <c r="I1424" t="s">
        <v>124</v>
      </c>
      <c r="J1424" t="s">
        <v>125</v>
      </c>
      <c r="K1424" t="s">
        <v>780</v>
      </c>
      <c r="N1424" t="s">
        <v>768</v>
      </c>
      <c r="O1424" t="s">
        <v>769</v>
      </c>
      <c r="P1424" t="s">
        <v>162</v>
      </c>
      <c r="Q1424" t="s">
        <v>267</v>
      </c>
      <c r="R1424" t="s">
        <v>131</v>
      </c>
      <c r="S1424" t="s">
        <v>164</v>
      </c>
      <c r="T1424" t="s">
        <v>165</v>
      </c>
      <c r="U1424" t="s">
        <v>151</v>
      </c>
      <c r="V1424" t="s">
        <v>135</v>
      </c>
      <c r="W1424" t="s">
        <v>136</v>
      </c>
      <c r="X1424" t="s">
        <v>781</v>
      </c>
      <c r="Y1424" s="94">
        <v>832.94</v>
      </c>
      <c r="Z1424" s="94">
        <v>0</v>
      </c>
      <c r="AA1424" s="94">
        <v>0</v>
      </c>
      <c r="AB1424" s="94">
        <v>0</v>
      </c>
      <c r="AC1424">
        <f t="shared" si="44"/>
        <v>3000</v>
      </c>
      <c r="AD1424" t="str">
        <f t="shared" si="45"/>
        <v>304</v>
      </c>
    </row>
    <row r="1425" spans="1:30" hidden="1" x14ac:dyDescent="0.25">
      <c r="A1425" t="s">
        <v>765</v>
      </c>
      <c r="B1425" t="s">
        <v>766</v>
      </c>
      <c r="C1425" t="s">
        <v>157</v>
      </c>
      <c r="D1425" t="s">
        <v>270</v>
      </c>
      <c r="E1425" t="s">
        <v>122</v>
      </c>
      <c r="F1425" t="s">
        <v>159</v>
      </c>
      <c r="G1425" t="s">
        <v>160</v>
      </c>
      <c r="H1425" t="s">
        <v>143</v>
      </c>
      <c r="I1425" t="s">
        <v>124</v>
      </c>
      <c r="J1425" t="s">
        <v>125</v>
      </c>
      <c r="K1425" t="s">
        <v>780</v>
      </c>
      <c r="N1425" t="s">
        <v>768</v>
      </c>
      <c r="O1425" t="s">
        <v>769</v>
      </c>
      <c r="P1425" t="s">
        <v>162</v>
      </c>
      <c r="Q1425" t="s">
        <v>271</v>
      </c>
      <c r="R1425" t="s">
        <v>131</v>
      </c>
      <c r="S1425" t="s">
        <v>164</v>
      </c>
      <c r="T1425" t="s">
        <v>165</v>
      </c>
      <c r="U1425" t="s">
        <v>151</v>
      </c>
      <c r="V1425" t="s">
        <v>135</v>
      </c>
      <c r="W1425" t="s">
        <v>136</v>
      </c>
      <c r="X1425" t="s">
        <v>781</v>
      </c>
      <c r="Y1425" s="94">
        <v>12309.04</v>
      </c>
      <c r="Z1425" s="94">
        <v>0</v>
      </c>
      <c r="AA1425" s="94">
        <v>0</v>
      </c>
      <c r="AB1425" s="94">
        <v>0</v>
      </c>
      <c r="AC1425">
        <f t="shared" si="44"/>
        <v>3000</v>
      </c>
      <c r="AD1425" t="str">
        <f t="shared" si="45"/>
        <v>304</v>
      </c>
    </row>
    <row r="1426" spans="1:30" hidden="1" x14ac:dyDescent="0.25">
      <c r="A1426" t="s">
        <v>765</v>
      </c>
      <c r="B1426" t="s">
        <v>766</v>
      </c>
      <c r="C1426" t="s">
        <v>157</v>
      </c>
      <c r="D1426" t="s">
        <v>272</v>
      </c>
      <c r="E1426" t="s">
        <v>122</v>
      </c>
      <c r="F1426" t="s">
        <v>159</v>
      </c>
      <c r="G1426" t="s">
        <v>160</v>
      </c>
      <c r="H1426" t="s">
        <v>143</v>
      </c>
      <c r="I1426" t="s">
        <v>124</v>
      </c>
      <c r="J1426" t="s">
        <v>125</v>
      </c>
      <c r="K1426" t="s">
        <v>780</v>
      </c>
      <c r="N1426" t="s">
        <v>768</v>
      </c>
      <c r="O1426" t="s">
        <v>769</v>
      </c>
      <c r="P1426" t="s">
        <v>162</v>
      </c>
      <c r="Q1426" t="s">
        <v>273</v>
      </c>
      <c r="R1426" t="s">
        <v>131</v>
      </c>
      <c r="S1426" t="s">
        <v>164</v>
      </c>
      <c r="T1426" t="s">
        <v>165</v>
      </c>
      <c r="U1426" t="s">
        <v>151</v>
      </c>
      <c r="V1426" t="s">
        <v>135</v>
      </c>
      <c r="W1426" t="s">
        <v>136</v>
      </c>
      <c r="X1426" t="s">
        <v>781</v>
      </c>
      <c r="Y1426" s="94">
        <v>251161.38</v>
      </c>
      <c r="Z1426" s="94">
        <v>251161.38</v>
      </c>
      <c r="AA1426" s="94">
        <v>258696.22140000001</v>
      </c>
      <c r="AB1426" s="94">
        <v>258696.22</v>
      </c>
      <c r="AC1426">
        <f t="shared" si="44"/>
        <v>3000</v>
      </c>
      <c r="AD1426" t="str">
        <f t="shared" si="45"/>
        <v>304</v>
      </c>
    </row>
    <row r="1427" spans="1:30" hidden="1" x14ac:dyDescent="0.25">
      <c r="A1427" t="s">
        <v>765</v>
      </c>
      <c r="B1427" t="s">
        <v>766</v>
      </c>
      <c r="C1427" t="s">
        <v>157</v>
      </c>
      <c r="D1427" t="s">
        <v>276</v>
      </c>
      <c r="E1427" t="s">
        <v>122</v>
      </c>
      <c r="F1427" t="s">
        <v>159</v>
      </c>
      <c r="G1427" t="s">
        <v>160</v>
      </c>
      <c r="H1427" t="s">
        <v>143</v>
      </c>
      <c r="I1427" t="s">
        <v>124</v>
      </c>
      <c r="J1427" t="s">
        <v>125</v>
      </c>
      <c r="K1427" t="s">
        <v>780</v>
      </c>
      <c r="N1427" t="s">
        <v>768</v>
      </c>
      <c r="O1427" t="s">
        <v>769</v>
      </c>
      <c r="P1427" t="s">
        <v>162</v>
      </c>
      <c r="Q1427" t="s">
        <v>277</v>
      </c>
      <c r="R1427" t="s">
        <v>131</v>
      </c>
      <c r="S1427" t="s">
        <v>164</v>
      </c>
      <c r="T1427" t="s">
        <v>165</v>
      </c>
      <c r="U1427" t="s">
        <v>151</v>
      </c>
      <c r="V1427" t="s">
        <v>135</v>
      </c>
      <c r="W1427" t="s">
        <v>136</v>
      </c>
      <c r="X1427" t="s">
        <v>781</v>
      </c>
      <c r="Y1427" s="94">
        <v>686.6</v>
      </c>
      <c r="Z1427" s="94">
        <v>0</v>
      </c>
      <c r="AA1427" s="94">
        <v>0</v>
      </c>
      <c r="AB1427" s="94">
        <v>0</v>
      </c>
      <c r="AC1427">
        <f t="shared" si="44"/>
        <v>3000</v>
      </c>
      <c r="AD1427" t="str">
        <f t="shared" si="45"/>
        <v>304</v>
      </c>
    </row>
    <row r="1428" spans="1:30" hidden="1" x14ac:dyDescent="0.25">
      <c r="A1428" t="s">
        <v>765</v>
      </c>
      <c r="B1428" t="s">
        <v>766</v>
      </c>
      <c r="C1428" t="s">
        <v>157</v>
      </c>
      <c r="D1428" t="s">
        <v>172</v>
      </c>
      <c r="E1428" t="s">
        <v>122</v>
      </c>
      <c r="F1428" t="s">
        <v>159</v>
      </c>
      <c r="G1428" t="s">
        <v>160</v>
      </c>
      <c r="H1428" t="s">
        <v>143</v>
      </c>
      <c r="I1428" t="s">
        <v>124</v>
      </c>
      <c r="J1428" t="s">
        <v>125</v>
      </c>
      <c r="K1428" t="s">
        <v>780</v>
      </c>
      <c r="N1428" t="s">
        <v>768</v>
      </c>
      <c r="O1428" t="s">
        <v>769</v>
      </c>
      <c r="P1428" t="s">
        <v>162</v>
      </c>
      <c r="Q1428" t="s">
        <v>173</v>
      </c>
      <c r="R1428" t="s">
        <v>131</v>
      </c>
      <c r="S1428" t="s">
        <v>164</v>
      </c>
      <c r="T1428" t="s">
        <v>165</v>
      </c>
      <c r="U1428" t="s">
        <v>151</v>
      </c>
      <c r="V1428" t="s">
        <v>135</v>
      </c>
      <c r="W1428" t="s">
        <v>136</v>
      </c>
      <c r="X1428" t="s">
        <v>781</v>
      </c>
      <c r="Y1428" s="94">
        <v>138775.26999999999</v>
      </c>
      <c r="Z1428" s="94">
        <v>156832.10666666666</v>
      </c>
      <c r="AA1428" s="94">
        <v>161537.06986666666</v>
      </c>
      <c r="AB1428" s="94">
        <v>161537.07</v>
      </c>
      <c r="AC1428">
        <f t="shared" si="44"/>
        <v>3000</v>
      </c>
      <c r="AD1428" t="str">
        <f t="shared" si="45"/>
        <v>304</v>
      </c>
    </row>
    <row r="1429" spans="1:30" hidden="1" x14ac:dyDescent="0.25">
      <c r="A1429" t="s">
        <v>765</v>
      </c>
      <c r="B1429" t="s">
        <v>766</v>
      </c>
      <c r="C1429" t="s">
        <v>157</v>
      </c>
      <c r="D1429" t="s">
        <v>174</v>
      </c>
      <c r="E1429" t="s">
        <v>122</v>
      </c>
      <c r="F1429" t="s">
        <v>159</v>
      </c>
      <c r="G1429" t="s">
        <v>160</v>
      </c>
      <c r="H1429" t="s">
        <v>143</v>
      </c>
      <c r="I1429" t="s">
        <v>124</v>
      </c>
      <c r="J1429" t="s">
        <v>125</v>
      </c>
      <c r="K1429" t="s">
        <v>780</v>
      </c>
      <c r="N1429" t="s">
        <v>768</v>
      </c>
      <c r="O1429" t="s">
        <v>769</v>
      </c>
      <c r="P1429" t="s">
        <v>162</v>
      </c>
      <c r="Q1429" t="s">
        <v>175</v>
      </c>
      <c r="R1429" t="s">
        <v>131</v>
      </c>
      <c r="S1429" t="s">
        <v>164</v>
      </c>
      <c r="T1429" t="s">
        <v>165</v>
      </c>
      <c r="U1429" t="s">
        <v>151</v>
      </c>
      <c r="V1429" t="s">
        <v>135</v>
      </c>
      <c r="W1429" t="s">
        <v>136</v>
      </c>
      <c r="X1429" t="s">
        <v>781</v>
      </c>
      <c r="Y1429" s="94">
        <v>37891.4</v>
      </c>
      <c r="Z1429" s="94">
        <v>59606.12</v>
      </c>
      <c r="AA1429" s="94">
        <v>61394.303600000007</v>
      </c>
      <c r="AB1429" s="94">
        <v>61394.3</v>
      </c>
      <c r="AC1429">
        <f t="shared" si="44"/>
        <v>3000</v>
      </c>
      <c r="AD1429" t="str">
        <f t="shared" si="45"/>
        <v>304</v>
      </c>
    </row>
    <row r="1430" spans="1:30" hidden="1" x14ac:dyDescent="0.25">
      <c r="A1430" t="s">
        <v>765</v>
      </c>
      <c r="B1430" t="s">
        <v>766</v>
      </c>
      <c r="C1430" t="s">
        <v>157</v>
      </c>
      <c r="D1430" t="s">
        <v>282</v>
      </c>
      <c r="E1430" t="s">
        <v>122</v>
      </c>
      <c r="F1430" t="s">
        <v>159</v>
      </c>
      <c r="G1430" t="s">
        <v>160</v>
      </c>
      <c r="H1430" t="s">
        <v>143</v>
      </c>
      <c r="I1430" t="s">
        <v>124</v>
      </c>
      <c r="J1430" t="s">
        <v>125</v>
      </c>
      <c r="K1430" t="s">
        <v>780</v>
      </c>
      <c r="N1430" t="s">
        <v>768</v>
      </c>
      <c r="O1430" t="s">
        <v>769</v>
      </c>
      <c r="P1430" t="s">
        <v>162</v>
      </c>
      <c r="Q1430" t="s">
        <v>283</v>
      </c>
      <c r="R1430" t="s">
        <v>131</v>
      </c>
      <c r="S1430" t="s">
        <v>164</v>
      </c>
      <c r="T1430" t="s">
        <v>165</v>
      </c>
      <c r="U1430" t="s">
        <v>151</v>
      </c>
      <c r="V1430" t="s">
        <v>135</v>
      </c>
      <c r="W1430" t="s">
        <v>136</v>
      </c>
      <c r="X1430" t="s">
        <v>781</v>
      </c>
      <c r="Y1430" s="94">
        <v>2893.75</v>
      </c>
      <c r="Z1430" s="94">
        <v>1520.0000000000002</v>
      </c>
      <c r="AA1430" s="94">
        <v>1565.6000000000004</v>
      </c>
      <c r="AB1430" s="94">
        <v>1565.6</v>
      </c>
      <c r="AC1430">
        <f t="shared" si="44"/>
        <v>3000</v>
      </c>
      <c r="AD1430" t="str">
        <f t="shared" si="45"/>
        <v>304</v>
      </c>
    </row>
    <row r="1431" spans="1:30" hidden="1" x14ac:dyDescent="0.25">
      <c r="A1431" t="s">
        <v>765</v>
      </c>
      <c r="B1431" t="s">
        <v>766</v>
      </c>
      <c r="C1431" t="s">
        <v>157</v>
      </c>
      <c r="D1431" t="s">
        <v>286</v>
      </c>
      <c r="E1431" t="s">
        <v>122</v>
      </c>
      <c r="F1431" t="s">
        <v>159</v>
      </c>
      <c r="G1431" t="s">
        <v>160</v>
      </c>
      <c r="H1431" t="s">
        <v>143</v>
      </c>
      <c r="I1431" t="s">
        <v>124</v>
      </c>
      <c r="J1431" t="s">
        <v>125</v>
      </c>
      <c r="K1431" t="s">
        <v>780</v>
      </c>
      <c r="N1431" t="s">
        <v>768</v>
      </c>
      <c r="O1431" t="s">
        <v>769</v>
      </c>
      <c r="P1431" t="s">
        <v>162</v>
      </c>
      <c r="Q1431" t="s">
        <v>287</v>
      </c>
      <c r="R1431" t="s">
        <v>131</v>
      </c>
      <c r="S1431" t="s">
        <v>164</v>
      </c>
      <c r="T1431" t="s">
        <v>165</v>
      </c>
      <c r="U1431" t="s">
        <v>151</v>
      </c>
      <c r="V1431" t="s">
        <v>135</v>
      </c>
      <c r="W1431" t="s">
        <v>136</v>
      </c>
      <c r="X1431" t="s">
        <v>781</v>
      </c>
      <c r="Y1431" s="94">
        <v>9532.5300000000007</v>
      </c>
      <c r="Z1431" s="94">
        <v>0</v>
      </c>
      <c r="AA1431" s="94">
        <v>0</v>
      </c>
      <c r="AB1431" s="94">
        <v>0</v>
      </c>
      <c r="AC1431">
        <f t="shared" si="44"/>
        <v>3000</v>
      </c>
      <c r="AD1431" t="str">
        <f t="shared" si="45"/>
        <v>304</v>
      </c>
    </row>
    <row r="1432" spans="1:30" hidden="1" x14ac:dyDescent="0.25">
      <c r="A1432" t="s">
        <v>765</v>
      </c>
      <c r="B1432" t="s">
        <v>766</v>
      </c>
      <c r="C1432" t="s">
        <v>157</v>
      </c>
      <c r="D1432" t="s">
        <v>417</v>
      </c>
      <c r="E1432" t="s">
        <v>122</v>
      </c>
      <c r="F1432" t="s">
        <v>159</v>
      </c>
      <c r="G1432" t="s">
        <v>160</v>
      </c>
      <c r="H1432" t="s">
        <v>143</v>
      </c>
      <c r="I1432" t="s">
        <v>124</v>
      </c>
      <c r="J1432" t="s">
        <v>125</v>
      </c>
      <c r="K1432" t="s">
        <v>780</v>
      </c>
      <c r="N1432" t="s">
        <v>768</v>
      </c>
      <c r="O1432" t="s">
        <v>769</v>
      </c>
      <c r="P1432" t="s">
        <v>162</v>
      </c>
      <c r="Q1432" t="s">
        <v>418</v>
      </c>
      <c r="R1432" t="s">
        <v>131</v>
      </c>
      <c r="S1432" t="s">
        <v>164</v>
      </c>
      <c r="T1432" t="s">
        <v>165</v>
      </c>
      <c r="U1432" t="s">
        <v>151</v>
      </c>
      <c r="V1432" t="s">
        <v>135</v>
      </c>
      <c r="W1432" t="s">
        <v>136</v>
      </c>
      <c r="X1432" t="s">
        <v>781</v>
      </c>
      <c r="Y1432" s="94">
        <v>260453.89</v>
      </c>
      <c r="Z1432" s="94">
        <v>260453.89</v>
      </c>
      <c r="AA1432" s="94">
        <v>268267.50670000003</v>
      </c>
      <c r="AB1432" s="94">
        <v>268267.51</v>
      </c>
      <c r="AC1432">
        <f t="shared" si="44"/>
        <v>3000</v>
      </c>
      <c r="AD1432" t="str">
        <f t="shared" si="45"/>
        <v>304</v>
      </c>
    </row>
    <row r="1433" spans="1:30" hidden="1" x14ac:dyDescent="0.25">
      <c r="A1433" t="s">
        <v>765</v>
      </c>
      <c r="B1433" t="s">
        <v>766</v>
      </c>
      <c r="C1433" t="s">
        <v>157</v>
      </c>
      <c r="D1433" t="s">
        <v>176</v>
      </c>
      <c r="E1433" t="s">
        <v>122</v>
      </c>
      <c r="F1433" t="s">
        <v>159</v>
      </c>
      <c r="G1433" t="s">
        <v>160</v>
      </c>
      <c r="H1433" t="s">
        <v>143</v>
      </c>
      <c r="I1433" t="s">
        <v>124</v>
      </c>
      <c r="J1433" t="s">
        <v>125</v>
      </c>
      <c r="K1433" t="s">
        <v>780</v>
      </c>
      <c r="N1433" t="s">
        <v>768</v>
      </c>
      <c r="O1433" t="s">
        <v>769</v>
      </c>
      <c r="P1433" t="s">
        <v>162</v>
      </c>
      <c r="Q1433" t="s">
        <v>177</v>
      </c>
      <c r="R1433" t="s">
        <v>131</v>
      </c>
      <c r="S1433" t="s">
        <v>164</v>
      </c>
      <c r="T1433" t="s">
        <v>165</v>
      </c>
      <c r="U1433" t="s">
        <v>151</v>
      </c>
      <c r="V1433" t="s">
        <v>135</v>
      </c>
      <c r="W1433" t="s">
        <v>136</v>
      </c>
      <c r="X1433" t="s">
        <v>781</v>
      </c>
      <c r="Y1433" s="94">
        <v>35005310.409999996</v>
      </c>
      <c r="Z1433" s="94">
        <v>0</v>
      </c>
      <c r="AA1433" s="94">
        <v>0</v>
      </c>
      <c r="AB1433" s="94">
        <v>0</v>
      </c>
      <c r="AC1433">
        <f t="shared" si="44"/>
        <v>3000</v>
      </c>
      <c r="AD1433" t="str">
        <f t="shared" si="45"/>
        <v>304</v>
      </c>
    </row>
    <row r="1434" spans="1:30" hidden="1" x14ac:dyDescent="0.25">
      <c r="A1434" t="s">
        <v>701</v>
      </c>
      <c r="B1434" t="s">
        <v>784</v>
      </c>
      <c r="C1434" t="s">
        <v>421</v>
      </c>
      <c r="D1434" t="s">
        <v>785</v>
      </c>
      <c r="E1434" t="s">
        <v>122</v>
      </c>
      <c r="F1434" t="s">
        <v>159</v>
      </c>
      <c r="G1434" t="s">
        <v>160</v>
      </c>
      <c r="H1434" t="s">
        <v>143</v>
      </c>
      <c r="I1434" t="s">
        <v>124</v>
      </c>
      <c r="J1434" t="s">
        <v>125</v>
      </c>
      <c r="K1434" t="s">
        <v>704</v>
      </c>
      <c r="N1434" t="s">
        <v>705</v>
      </c>
      <c r="O1434" t="s">
        <v>786</v>
      </c>
      <c r="P1434" t="s">
        <v>426</v>
      </c>
      <c r="Q1434" t="s">
        <v>787</v>
      </c>
      <c r="R1434" t="s">
        <v>131</v>
      </c>
      <c r="S1434" t="s">
        <v>164</v>
      </c>
      <c r="T1434" t="s">
        <v>165</v>
      </c>
      <c r="U1434" t="s">
        <v>151</v>
      </c>
      <c r="V1434" t="s">
        <v>135</v>
      </c>
      <c r="W1434" t="s">
        <v>136</v>
      </c>
      <c r="X1434" t="s">
        <v>708</v>
      </c>
      <c r="Y1434" s="94">
        <v>469006010.06999999</v>
      </c>
      <c r="Z1434" s="94">
        <v>506261355.55071306</v>
      </c>
      <c r="AA1434" s="94">
        <v>528457899.14701986</v>
      </c>
      <c r="AB1434" s="94">
        <v>528457899.14999998</v>
      </c>
      <c r="AC1434">
        <f t="shared" si="44"/>
        <v>4000</v>
      </c>
      <c r="AD1434" t="str">
        <f t="shared" si="45"/>
        <v>322</v>
      </c>
    </row>
    <row r="1435" spans="1:30" hidden="1" x14ac:dyDescent="0.25">
      <c r="A1435" t="s">
        <v>701</v>
      </c>
      <c r="B1435" t="s">
        <v>784</v>
      </c>
      <c r="C1435" t="s">
        <v>788</v>
      </c>
      <c r="D1435" t="s">
        <v>789</v>
      </c>
      <c r="E1435" t="s">
        <v>790</v>
      </c>
      <c r="F1435" t="s">
        <v>543</v>
      </c>
      <c r="G1435" t="s">
        <v>160</v>
      </c>
      <c r="H1435" t="s">
        <v>143</v>
      </c>
      <c r="I1435" t="s">
        <v>124</v>
      </c>
      <c r="J1435" t="s">
        <v>125</v>
      </c>
      <c r="K1435" t="s">
        <v>791</v>
      </c>
      <c r="N1435" t="s">
        <v>705</v>
      </c>
      <c r="O1435" t="s">
        <v>786</v>
      </c>
      <c r="P1435" t="s">
        <v>792</v>
      </c>
      <c r="Q1435" t="s">
        <v>793</v>
      </c>
      <c r="R1435" t="s">
        <v>794</v>
      </c>
      <c r="S1435" t="s">
        <v>795</v>
      </c>
      <c r="T1435" t="s">
        <v>165</v>
      </c>
      <c r="U1435" t="s">
        <v>151</v>
      </c>
      <c r="V1435" t="s">
        <v>135</v>
      </c>
      <c r="W1435" t="s">
        <v>136</v>
      </c>
      <c r="X1435" t="s">
        <v>796</v>
      </c>
      <c r="Y1435" s="94">
        <v>491017041.5</v>
      </c>
      <c r="Z1435" s="94">
        <v>491017041.49999994</v>
      </c>
      <c r="AA1435" s="94">
        <v>509675689.07699996</v>
      </c>
      <c r="AB1435" s="94">
        <v>509675689.07999998</v>
      </c>
      <c r="AC1435">
        <f t="shared" si="44"/>
        <v>4000</v>
      </c>
      <c r="AD1435" t="str">
        <f t="shared" si="45"/>
        <v>322</v>
      </c>
    </row>
    <row r="1436" spans="1:30" hidden="1" x14ac:dyDescent="0.25">
      <c r="A1436" t="s">
        <v>765</v>
      </c>
      <c r="B1436" t="s">
        <v>437</v>
      </c>
      <c r="C1436" t="s">
        <v>459</v>
      </c>
      <c r="D1436" t="s">
        <v>797</v>
      </c>
      <c r="E1436" t="s">
        <v>122</v>
      </c>
      <c r="F1436" t="s">
        <v>159</v>
      </c>
      <c r="G1436" t="s">
        <v>160</v>
      </c>
      <c r="H1436">
        <v>19</v>
      </c>
      <c r="I1436" t="s">
        <v>124</v>
      </c>
      <c r="J1436" t="s">
        <v>125</v>
      </c>
      <c r="K1436" t="s">
        <v>798</v>
      </c>
      <c r="N1436" t="s">
        <v>768</v>
      </c>
      <c r="O1436" t="s">
        <v>441</v>
      </c>
      <c r="P1436" t="s">
        <v>462</v>
      </c>
      <c r="Q1436" t="s">
        <v>799</v>
      </c>
      <c r="R1436" t="s">
        <v>131</v>
      </c>
      <c r="S1436" t="s">
        <v>164</v>
      </c>
      <c r="T1436" t="s">
        <v>165</v>
      </c>
      <c r="U1436" t="s">
        <v>134</v>
      </c>
      <c r="V1436" t="s">
        <v>135</v>
      </c>
      <c r="W1436" t="s">
        <v>136</v>
      </c>
      <c r="X1436" t="s">
        <v>800</v>
      </c>
      <c r="Y1436" s="94">
        <v>250000000</v>
      </c>
      <c r="Z1436" s="94">
        <v>0</v>
      </c>
      <c r="AA1436" s="94">
        <v>226600000</v>
      </c>
      <c r="AB1436" s="94">
        <v>226600000</v>
      </c>
      <c r="AC1436">
        <f t="shared" si="44"/>
        <v>7000</v>
      </c>
      <c r="AD1436" t="str">
        <f t="shared" si="45"/>
        <v>304</v>
      </c>
    </row>
    <row r="1437" spans="1:30" hidden="1" x14ac:dyDescent="0.25">
      <c r="A1437" t="s">
        <v>765</v>
      </c>
      <c r="B1437" t="s">
        <v>437</v>
      </c>
      <c r="C1437" t="s">
        <v>157</v>
      </c>
      <c r="D1437" t="s">
        <v>801</v>
      </c>
      <c r="E1437" t="s">
        <v>122</v>
      </c>
      <c r="F1437" t="s">
        <v>159</v>
      </c>
      <c r="G1437" t="s">
        <v>160</v>
      </c>
      <c r="H1437">
        <v>19</v>
      </c>
      <c r="I1437" t="s">
        <v>124</v>
      </c>
      <c r="J1437" t="s">
        <v>125</v>
      </c>
      <c r="K1437" t="s">
        <v>780</v>
      </c>
      <c r="N1437" t="s">
        <v>768</v>
      </c>
      <c r="O1437" t="s">
        <v>441</v>
      </c>
      <c r="P1437" t="s">
        <v>162</v>
      </c>
      <c r="Q1437" t="s">
        <v>802</v>
      </c>
      <c r="R1437" t="s">
        <v>131</v>
      </c>
      <c r="S1437" t="s">
        <v>164</v>
      </c>
      <c r="T1437" t="s">
        <v>165</v>
      </c>
      <c r="U1437" t="s">
        <v>134</v>
      </c>
      <c r="V1437" t="s">
        <v>135</v>
      </c>
      <c r="W1437" t="s">
        <v>136</v>
      </c>
      <c r="X1437" t="s">
        <v>781</v>
      </c>
      <c r="Y1437" s="94">
        <v>45000000</v>
      </c>
      <c r="Z1437" s="94">
        <v>0</v>
      </c>
      <c r="AA1437" s="94">
        <v>46350000</v>
      </c>
      <c r="AB1437" s="94">
        <v>46350000</v>
      </c>
      <c r="AC1437">
        <f t="shared" si="44"/>
        <v>7000</v>
      </c>
      <c r="AD1437" t="str">
        <f t="shared" si="45"/>
        <v>304</v>
      </c>
    </row>
    <row r="1438" spans="1:30" hidden="1" x14ac:dyDescent="0.25">
      <c r="A1438" t="s">
        <v>765</v>
      </c>
      <c r="B1438" t="s">
        <v>437</v>
      </c>
      <c r="C1438" t="s">
        <v>459</v>
      </c>
      <c r="D1438" t="s">
        <v>803</v>
      </c>
      <c r="E1438" t="s">
        <v>122</v>
      </c>
      <c r="F1438" t="s">
        <v>159</v>
      </c>
      <c r="G1438" t="s">
        <v>160</v>
      </c>
      <c r="H1438">
        <v>19</v>
      </c>
      <c r="I1438" t="s">
        <v>124</v>
      </c>
      <c r="J1438" t="s">
        <v>125</v>
      </c>
      <c r="K1438" t="s">
        <v>798</v>
      </c>
      <c r="N1438" t="s">
        <v>768</v>
      </c>
      <c r="O1438" t="s">
        <v>441</v>
      </c>
      <c r="P1438" t="s">
        <v>462</v>
      </c>
      <c r="Q1438" t="s">
        <v>804</v>
      </c>
      <c r="R1438" t="s">
        <v>131</v>
      </c>
      <c r="S1438" t="s">
        <v>164</v>
      </c>
      <c r="T1438" t="s">
        <v>165</v>
      </c>
      <c r="U1438" t="s">
        <v>134</v>
      </c>
      <c r="V1438" t="s">
        <v>135</v>
      </c>
      <c r="W1438" t="s">
        <v>136</v>
      </c>
      <c r="X1438" t="s">
        <v>800</v>
      </c>
      <c r="Y1438" s="94">
        <v>14000000</v>
      </c>
      <c r="Z1438" s="94">
        <v>14119578.75</v>
      </c>
      <c r="AA1438" s="94">
        <v>22242572.399999999</v>
      </c>
      <c r="AB1438" s="94">
        <v>22242572.399999999</v>
      </c>
      <c r="AC1438">
        <f t="shared" si="44"/>
        <v>7000</v>
      </c>
      <c r="AD1438" t="str">
        <f t="shared" si="45"/>
        <v>304</v>
      </c>
    </row>
    <row r="1439" spans="1:30" hidden="1" x14ac:dyDescent="0.25">
      <c r="A1439" t="s">
        <v>765</v>
      </c>
      <c r="B1439" t="s">
        <v>745</v>
      </c>
      <c r="C1439" t="s">
        <v>805</v>
      </c>
      <c r="D1439">
        <v>79901</v>
      </c>
      <c r="E1439" t="s">
        <v>122</v>
      </c>
      <c r="F1439" t="s">
        <v>159</v>
      </c>
      <c r="G1439" t="s">
        <v>806</v>
      </c>
      <c r="H1439">
        <v>19</v>
      </c>
      <c r="I1439" t="s">
        <v>124</v>
      </c>
      <c r="J1439" t="s">
        <v>125</v>
      </c>
      <c r="K1439" t="s">
        <v>807</v>
      </c>
      <c r="N1439" t="s">
        <v>768</v>
      </c>
      <c r="O1439" t="s">
        <v>748</v>
      </c>
      <c r="P1439" t="s">
        <v>808</v>
      </c>
      <c r="Q1439" t="s">
        <v>809</v>
      </c>
      <c r="R1439" t="s">
        <v>131</v>
      </c>
      <c r="S1439" t="s">
        <v>164</v>
      </c>
      <c r="T1439" t="s">
        <v>810</v>
      </c>
      <c r="U1439" t="s">
        <v>134</v>
      </c>
      <c r="V1439" t="s">
        <v>135</v>
      </c>
      <c r="W1439" t="s">
        <v>136</v>
      </c>
      <c r="X1439" t="s">
        <v>811</v>
      </c>
      <c r="Y1439" s="94">
        <v>0</v>
      </c>
      <c r="Z1439" s="94">
        <v>0</v>
      </c>
      <c r="AA1439" s="94">
        <v>5000000</v>
      </c>
      <c r="AB1439" s="94">
        <v>5000000</v>
      </c>
      <c r="AC1439">
        <f t="shared" si="44"/>
        <v>7000</v>
      </c>
      <c r="AD1439" t="str">
        <f t="shared" si="45"/>
        <v>304</v>
      </c>
    </row>
    <row r="1440" spans="1:30" hidden="1" x14ac:dyDescent="0.25">
      <c r="A1440" t="s">
        <v>765</v>
      </c>
      <c r="B1440" t="s">
        <v>420</v>
      </c>
      <c r="C1440" t="s">
        <v>812</v>
      </c>
      <c r="D1440" t="s">
        <v>813</v>
      </c>
      <c r="E1440" t="s">
        <v>122</v>
      </c>
      <c r="F1440" t="s">
        <v>159</v>
      </c>
      <c r="G1440" t="s">
        <v>160</v>
      </c>
      <c r="H1440">
        <v>19</v>
      </c>
      <c r="I1440" t="s">
        <v>124</v>
      </c>
      <c r="J1440" t="s">
        <v>125</v>
      </c>
      <c r="K1440" t="s">
        <v>814</v>
      </c>
      <c r="N1440" t="s">
        <v>768</v>
      </c>
      <c r="O1440" t="s">
        <v>425</v>
      </c>
      <c r="P1440" t="s">
        <v>815</v>
      </c>
      <c r="Q1440" t="s">
        <v>809</v>
      </c>
      <c r="R1440" t="s">
        <v>131</v>
      </c>
      <c r="S1440" t="s">
        <v>164</v>
      </c>
      <c r="T1440" t="s">
        <v>165</v>
      </c>
      <c r="U1440" t="s">
        <v>134</v>
      </c>
      <c r="V1440" t="s">
        <v>135</v>
      </c>
      <c r="W1440" t="s">
        <v>136</v>
      </c>
      <c r="X1440" t="s">
        <v>816</v>
      </c>
      <c r="Y1440" s="94">
        <v>61800000</v>
      </c>
      <c r="Z1440" s="94">
        <v>0</v>
      </c>
      <c r="AA1440" s="94">
        <v>0</v>
      </c>
      <c r="AB1440" s="94">
        <v>0</v>
      </c>
      <c r="AC1440">
        <f t="shared" si="44"/>
        <v>7000</v>
      </c>
      <c r="AD1440" t="str">
        <f t="shared" si="45"/>
        <v>304</v>
      </c>
    </row>
    <row r="1441" spans="1:30" hidden="1" x14ac:dyDescent="0.25">
      <c r="A1441" t="s">
        <v>765</v>
      </c>
      <c r="B1441">
        <v>268</v>
      </c>
      <c r="C1441" t="s">
        <v>157</v>
      </c>
      <c r="D1441" t="s">
        <v>813</v>
      </c>
      <c r="E1441" t="s">
        <v>122</v>
      </c>
      <c r="F1441" t="s">
        <v>159</v>
      </c>
      <c r="G1441" t="s">
        <v>160</v>
      </c>
      <c r="H1441">
        <v>19</v>
      </c>
      <c r="I1441">
        <v>96</v>
      </c>
      <c r="J1441" t="s">
        <v>125</v>
      </c>
      <c r="K1441" t="s">
        <v>780</v>
      </c>
      <c r="N1441" t="s">
        <v>768</v>
      </c>
      <c r="O1441" t="s">
        <v>696</v>
      </c>
      <c r="P1441" t="s">
        <v>162</v>
      </c>
      <c r="Q1441" t="s">
        <v>809</v>
      </c>
      <c r="R1441" t="s">
        <v>131</v>
      </c>
      <c r="S1441" t="s">
        <v>164</v>
      </c>
      <c r="T1441" t="s">
        <v>165</v>
      </c>
      <c r="U1441" t="s">
        <v>134</v>
      </c>
      <c r="V1441" t="s">
        <v>817</v>
      </c>
      <c r="W1441" t="s">
        <v>136</v>
      </c>
      <c r="X1441" t="s">
        <v>781</v>
      </c>
      <c r="Y1441" s="94">
        <v>0</v>
      </c>
      <c r="Z1441" s="94">
        <v>0</v>
      </c>
      <c r="AA1441" s="94">
        <v>11233129.530000001</v>
      </c>
      <c r="AB1441" s="94">
        <v>11233129.529999999</v>
      </c>
      <c r="AC1441">
        <f t="shared" si="44"/>
        <v>7000</v>
      </c>
      <c r="AD1441" t="str">
        <f t="shared" si="45"/>
        <v>304</v>
      </c>
    </row>
    <row r="1442" spans="1:30" hidden="1" x14ac:dyDescent="0.25">
      <c r="A1442" t="s">
        <v>765</v>
      </c>
      <c r="B1442" t="s">
        <v>692</v>
      </c>
      <c r="C1442" t="s">
        <v>818</v>
      </c>
      <c r="D1442" t="s">
        <v>813</v>
      </c>
      <c r="E1442" t="s">
        <v>122</v>
      </c>
      <c r="F1442" t="s">
        <v>159</v>
      </c>
      <c r="G1442" t="s">
        <v>160</v>
      </c>
      <c r="H1442">
        <v>19</v>
      </c>
      <c r="I1442" t="s">
        <v>124</v>
      </c>
      <c r="J1442" t="s">
        <v>125</v>
      </c>
      <c r="K1442" t="s">
        <v>819</v>
      </c>
      <c r="N1442" t="s">
        <v>768</v>
      </c>
      <c r="O1442" t="s">
        <v>696</v>
      </c>
      <c r="P1442" t="s">
        <v>820</v>
      </c>
      <c r="Q1442" t="s">
        <v>809</v>
      </c>
      <c r="R1442" t="s">
        <v>131</v>
      </c>
      <c r="S1442" t="s">
        <v>164</v>
      </c>
      <c r="T1442" t="s">
        <v>165</v>
      </c>
      <c r="U1442" t="s">
        <v>134</v>
      </c>
      <c r="V1442" t="s">
        <v>135</v>
      </c>
      <c r="W1442" t="s">
        <v>136</v>
      </c>
      <c r="X1442" t="s">
        <v>821</v>
      </c>
      <c r="Y1442" s="94">
        <v>40000000</v>
      </c>
      <c r="Z1442" s="94">
        <v>0</v>
      </c>
      <c r="AA1442" s="94">
        <v>0</v>
      </c>
      <c r="AB1442" s="94">
        <v>0</v>
      </c>
      <c r="AC1442">
        <f t="shared" si="44"/>
        <v>7000</v>
      </c>
      <c r="AD1442" t="str">
        <f t="shared" si="45"/>
        <v>304</v>
      </c>
    </row>
    <row r="1443" spans="1:30" hidden="1" x14ac:dyDescent="0.25">
      <c r="A1443" t="s">
        <v>765</v>
      </c>
      <c r="B1443">
        <v>268</v>
      </c>
      <c r="C1443" t="s">
        <v>157</v>
      </c>
      <c r="D1443" t="s">
        <v>813</v>
      </c>
      <c r="E1443" t="s">
        <v>122</v>
      </c>
      <c r="F1443" t="s">
        <v>159</v>
      </c>
      <c r="G1443" t="s">
        <v>160</v>
      </c>
      <c r="H1443">
        <v>19</v>
      </c>
      <c r="I1443">
        <v>66</v>
      </c>
      <c r="J1443" t="s">
        <v>125</v>
      </c>
      <c r="K1443" t="s">
        <v>780</v>
      </c>
      <c r="N1443" t="s">
        <v>768</v>
      </c>
      <c r="O1443" t="s">
        <v>696</v>
      </c>
      <c r="P1443" t="s">
        <v>162</v>
      </c>
      <c r="Q1443" t="s">
        <v>809</v>
      </c>
      <c r="R1443" t="s">
        <v>131</v>
      </c>
      <c r="S1443" t="s">
        <v>164</v>
      </c>
      <c r="T1443" t="s">
        <v>165</v>
      </c>
      <c r="U1443" t="s">
        <v>134</v>
      </c>
      <c r="V1443" t="s">
        <v>822</v>
      </c>
      <c r="W1443" t="s">
        <v>136</v>
      </c>
      <c r="X1443" t="s">
        <v>781</v>
      </c>
      <c r="Y1443" s="94">
        <v>0</v>
      </c>
      <c r="Z1443" s="94">
        <v>0</v>
      </c>
      <c r="AA1443" s="94">
        <v>10000000</v>
      </c>
      <c r="AB1443" s="94">
        <v>10000000</v>
      </c>
      <c r="AC1443">
        <f t="shared" si="44"/>
        <v>7000</v>
      </c>
      <c r="AD1443" t="str">
        <f t="shared" si="45"/>
        <v>304</v>
      </c>
    </row>
    <row r="1444" spans="1:30" hidden="1" x14ac:dyDescent="0.25">
      <c r="A1444" t="s">
        <v>765</v>
      </c>
      <c r="B1444">
        <v>268</v>
      </c>
      <c r="C1444" t="s">
        <v>157</v>
      </c>
      <c r="D1444" t="s">
        <v>813</v>
      </c>
      <c r="E1444" t="s">
        <v>122</v>
      </c>
      <c r="F1444" t="s">
        <v>159</v>
      </c>
      <c r="G1444" t="s">
        <v>160</v>
      </c>
      <c r="H1444">
        <v>19</v>
      </c>
      <c r="I1444">
        <v>67</v>
      </c>
      <c r="J1444" t="s">
        <v>125</v>
      </c>
      <c r="K1444" t="s">
        <v>780</v>
      </c>
      <c r="N1444" t="s">
        <v>768</v>
      </c>
      <c r="O1444" t="s">
        <v>696</v>
      </c>
      <c r="P1444" t="s">
        <v>162</v>
      </c>
      <c r="Q1444" t="s">
        <v>809</v>
      </c>
      <c r="R1444" t="s">
        <v>131</v>
      </c>
      <c r="S1444" t="s">
        <v>164</v>
      </c>
      <c r="T1444" t="s">
        <v>165</v>
      </c>
      <c r="U1444" t="s">
        <v>134</v>
      </c>
      <c r="V1444" t="s">
        <v>823</v>
      </c>
      <c r="W1444" t="s">
        <v>136</v>
      </c>
      <c r="X1444" t="s">
        <v>781</v>
      </c>
      <c r="Y1444" s="94">
        <v>0</v>
      </c>
      <c r="Z1444" s="94">
        <v>0</v>
      </c>
      <c r="AA1444" s="94">
        <v>25000000</v>
      </c>
      <c r="AB1444" s="94">
        <v>25000000</v>
      </c>
      <c r="AC1444">
        <f t="shared" si="44"/>
        <v>7000</v>
      </c>
      <c r="AD1444" t="str">
        <f t="shared" si="45"/>
        <v>304</v>
      </c>
    </row>
    <row r="1445" spans="1:30" hidden="1" x14ac:dyDescent="0.25">
      <c r="A1445" t="s">
        <v>765</v>
      </c>
      <c r="B1445">
        <v>123</v>
      </c>
      <c r="C1445" t="s">
        <v>157</v>
      </c>
      <c r="D1445" t="s">
        <v>813</v>
      </c>
      <c r="E1445" t="s">
        <v>122</v>
      </c>
      <c r="F1445" t="s">
        <v>159</v>
      </c>
      <c r="G1445" t="s">
        <v>160</v>
      </c>
      <c r="H1445">
        <v>19</v>
      </c>
      <c r="I1445">
        <v>68</v>
      </c>
      <c r="J1445" t="s">
        <v>125</v>
      </c>
      <c r="K1445" t="s">
        <v>780</v>
      </c>
      <c r="N1445" t="s">
        <v>768</v>
      </c>
      <c r="O1445" t="s">
        <v>539</v>
      </c>
      <c r="P1445" t="s">
        <v>162</v>
      </c>
      <c r="Q1445" t="s">
        <v>809</v>
      </c>
      <c r="R1445" t="s">
        <v>131</v>
      </c>
      <c r="S1445" t="s">
        <v>164</v>
      </c>
      <c r="T1445" t="s">
        <v>165</v>
      </c>
      <c r="U1445" t="s">
        <v>134</v>
      </c>
      <c r="V1445" t="s">
        <v>824</v>
      </c>
      <c r="W1445" t="s">
        <v>136</v>
      </c>
      <c r="X1445" t="s">
        <v>781</v>
      </c>
      <c r="Y1445" s="94">
        <v>0</v>
      </c>
      <c r="Z1445" s="94">
        <v>0</v>
      </c>
      <c r="AA1445" s="94">
        <v>63057058.649999999</v>
      </c>
      <c r="AB1445" s="94">
        <v>63057058.649999999</v>
      </c>
      <c r="AC1445">
        <f t="shared" si="44"/>
        <v>7000</v>
      </c>
      <c r="AD1445" t="str">
        <f t="shared" si="45"/>
        <v>304</v>
      </c>
    </row>
    <row r="1446" spans="1:30" hidden="1" x14ac:dyDescent="0.25">
      <c r="A1446" t="s">
        <v>765</v>
      </c>
      <c r="B1446">
        <v>221</v>
      </c>
      <c r="C1446" t="s">
        <v>825</v>
      </c>
      <c r="D1446" t="s">
        <v>813</v>
      </c>
      <c r="E1446" t="s">
        <v>122</v>
      </c>
      <c r="F1446" t="s">
        <v>159</v>
      </c>
      <c r="G1446" t="s">
        <v>826</v>
      </c>
      <c r="H1446">
        <v>19</v>
      </c>
      <c r="I1446" t="s">
        <v>124</v>
      </c>
      <c r="J1446" t="s">
        <v>125</v>
      </c>
      <c r="K1446" t="s">
        <v>827</v>
      </c>
      <c r="N1446" t="s">
        <v>768</v>
      </c>
      <c r="O1446" t="s">
        <v>828</v>
      </c>
      <c r="P1446" t="s">
        <v>829</v>
      </c>
      <c r="Q1446" t="s">
        <v>809</v>
      </c>
      <c r="R1446" t="s">
        <v>131</v>
      </c>
      <c r="S1446" t="s">
        <v>164</v>
      </c>
      <c r="T1446" t="s">
        <v>830</v>
      </c>
      <c r="U1446" t="s">
        <v>134</v>
      </c>
      <c r="V1446" t="s">
        <v>135</v>
      </c>
      <c r="W1446" t="s">
        <v>136</v>
      </c>
      <c r="AA1446" s="94">
        <v>0</v>
      </c>
      <c r="AB1446" s="94">
        <v>0</v>
      </c>
      <c r="AC1446">
        <f t="shared" si="44"/>
        <v>7000</v>
      </c>
      <c r="AD1446" t="str">
        <f t="shared" si="45"/>
        <v>304</v>
      </c>
    </row>
    <row r="1447" spans="1:30" hidden="1" x14ac:dyDescent="0.25">
      <c r="A1447" t="s">
        <v>765</v>
      </c>
      <c r="B1447" t="s">
        <v>597</v>
      </c>
      <c r="C1447" t="s">
        <v>157</v>
      </c>
      <c r="D1447" t="s">
        <v>831</v>
      </c>
      <c r="E1447" t="s">
        <v>122</v>
      </c>
      <c r="F1447" t="s">
        <v>159</v>
      </c>
      <c r="G1447" t="s">
        <v>160</v>
      </c>
      <c r="H1447">
        <v>19</v>
      </c>
      <c r="I1447" t="s">
        <v>124</v>
      </c>
      <c r="J1447" t="s">
        <v>125</v>
      </c>
      <c r="K1447" t="s">
        <v>780</v>
      </c>
      <c r="N1447" t="s">
        <v>768</v>
      </c>
      <c r="O1447" t="s">
        <v>601</v>
      </c>
      <c r="P1447" t="s">
        <v>162</v>
      </c>
      <c r="Q1447" t="s">
        <v>832</v>
      </c>
      <c r="R1447" t="s">
        <v>131</v>
      </c>
      <c r="S1447" t="s">
        <v>164</v>
      </c>
      <c r="T1447" t="s">
        <v>165</v>
      </c>
      <c r="U1447" t="s">
        <v>134</v>
      </c>
      <c r="V1447" t="s">
        <v>135</v>
      </c>
      <c r="W1447" t="s">
        <v>136</v>
      </c>
      <c r="X1447" t="s">
        <v>781</v>
      </c>
      <c r="Y1447" s="94">
        <v>21630000</v>
      </c>
      <c r="Z1447" s="94">
        <v>21630000</v>
      </c>
      <c r="AA1447" s="94">
        <v>22278900</v>
      </c>
      <c r="AB1447" s="94">
        <v>22278900</v>
      </c>
      <c r="AC1447">
        <f t="shared" si="44"/>
        <v>7000</v>
      </c>
      <c r="AD1447" t="str">
        <f t="shared" si="45"/>
        <v>304</v>
      </c>
    </row>
    <row r="1448" spans="1:30" hidden="1" x14ac:dyDescent="0.25">
      <c r="A1448" t="s">
        <v>765</v>
      </c>
      <c r="B1448" t="s">
        <v>784</v>
      </c>
      <c r="C1448" t="s">
        <v>157</v>
      </c>
      <c r="D1448" t="s">
        <v>833</v>
      </c>
      <c r="E1448" t="s">
        <v>122</v>
      </c>
      <c r="F1448" t="s">
        <v>159</v>
      </c>
      <c r="G1448" t="s">
        <v>160</v>
      </c>
      <c r="H1448">
        <v>19</v>
      </c>
      <c r="I1448" t="s">
        <v>124</v>
      </c>
      <c r="J1448" t="s">
        <v>125</v>
      </c>
      <c r="K1448" t="s">
        <v>780</v>
      </c>
      <c r="N1448" t="s">
        <v>768</v>
      </c>
      <c r="O1448" t="s">
        <v>786</v>
      </c>
      <c r="P1448" t="s">
        <v>162</v>
      </c>
      <c r="Q1448" t="s">
        <v>834</v>
      </c>
      <c r="R1448" t="s">
        <v>131</v>
      </c>
      <c r="S1448" t="s">
        <v>164</v>
      </c>
      <c r="T1448" t="s">
        <v>165</v>
      </c>
      <c r="U1448" t="s">
        <v>134</v>
      </c>
      <c r="V1448" t="s">
        <v>135</v>
      </c>
      <c r="W1448" t="s">
        <v>136</v>
      </c>
      <c r="X1448" t="s">
        <v>781</v>
      </c>
      <c r="Y1448" s="94">
        <v>50000000</v>
      </c>
      <c r="Z1448" s="94">
        <v>0</v>
      </c>
      <c r="AA1448" s="94">
        <v>0</v>
      </c>
      <c r="AB1448" s="94">
        <v>0</v>
      </c>
      <c r="AC1448">
        <f t="shared" si="44"/>
        <v>7000</v>
      </c>
      <c r="AD1448" t="str">
        <f t="shared" si="45"/>
        <v>304</v>
      </c>
    </row>
    <row r="1449" spans="1:30" hidden="1" x14ac:dyDescent="0.25">
      <c r="A1449" s="97" t="s">
        <v>765</v>
      </c>
      <c r="B1449" s="97" t="s">
        <v>119</v>
      </c>
      <c r="C1449" s="97" t="s">
        <v>140</v>
      </c>
      <c r="D1449" s="97" t="s">
        <v>771</v>
      </c>
      <c r="E1449" s="97" t="s">
        <v>122</v>
      </c>
      <c r="F1449" s="98">
        <v>15</v>
      </c>
      <c r="G1449" s="98" t="s">
        <v>142</v>
      </c>
      <c r="H1449" s="97">
        <v>19</v>
      </c>
      <c r="I1449" s="97">
        <v>97</v>
      </c>
      <c r="J1449" s="97" t="s">
        <v>125</v>
      </c>
      <c r="K1449" s="97" t="s">
        <v>767</v>
      </c>
      <c r="L1449" s="97"/>
      <c r="M1449" s="97"/>
      <c r="N1449" s="97" t="s">
        <v>768</v>
      </c>
      <c r="O1449" s="97" t="s">
        <v>128</v>
      </c>
      <c r="P1449" s="97" t="s">
        <v>147</v>
      </c>
      <c r="Q1449" s="97" t="s">
        <v>772</v>
      </c>
      <c r="R1449" s="97" t="s">
        <v>131</v>
      </c>
      <c r="S1449" s="97" t="s">
        <v>149</v>
      </c>
      <c r="T1449" s="97" t="s">
        <v>150</v>
      </c>
      <c r="U1449" s="97" t="s">
        <v>134</v>
      </c>
      <c r="V1449" s="97" t="s">
        <v>779</v>
      </c>
      <c r="W1449" s="97" t="s">
        <v>136</v>
      </c>
      <c r="X1449" s="97" t="s">
        <v>770</v>
      </c>
      <c r="Y1449" s="99">
        <v>0</v>
      </c>
      <c r="Z1449" s="99">
        <v>0</v>
      </c>
      <c r="AA1449" s="99">
        <v>46968753.831601977</v>
      </c>
      <c r="AB1449" s="99">
        <v>46968753.829999998</v>
      </c>
      <c r="AC1449">
        <f t="shared" si="44"/>
        <v>1000</v>
      </c>
      <c r="AD1449" t="str">
        <f t="shared" si="45"/>
        <v>304</v>
      </c>
    </row>
    <row r="1450" spans="1:30" hidden="1" x14ac:dyDescent="0.25">
      <c r="A1450" s="97" t="s">
        <v>835</v>
      </c>
      <c r="B1450" s="97" t="s">
        <v>766</v>
      </c>
      <c r="C1450" s="97" t="s">
        <v>140</v>
      </c>
      <c r="D1450" s="97" t="s">
        <v>141</v>
      </c>
      <c r="E1450" s="97" t="s">
        <v>122</v>
      </c>
      <c r="F1450" s="98">
        <v>15</v>
      </c>
      <c r="G1450" s="98" t="s">
        <v>142</v>
      </c>
      <c r="H1450" s="97" t="s">
        <v>143</v>
      </c>
      <c r="I1450" s="97" t="s">
        <v>124</v>
      </c>
      <c r="J1450" s="97" t="s">
        <v>125</v>
      </c>
      <c r="K1450" s="97" t="s">
        <v>836</v>
      </c>
      <c r="L1450" s="97"/>
      <c r="M1450" s="97"/>
      <c r="N1450" s="97" t="s">
        <v>837</v>
      </c>
      <c r="O1450" s="97" t="s">
        <v>769</v>
      </c>
      <c r="P1450" s="97" t="s">
        <v>147</v>
      </c>
      <c r="Q1450" s="97" t="s">
        <v>148</v>
      </c>
      <c r="R1450" s="97" t="s">
        <v>131</v>
      </c>
      <c r="S1450" s="97" t="s">
        <v>149</v>
      </c>
      <c r="T1450" s="97" t="s">
        <v>150</v>
      </c>
      <c r="U1450" s="97" t="s">
        <v>151</v>
      </c>
      <c r="V1450" s="97" t="s">
        <v>135</v>
      </c>
      <c r="W1450" s="97" t="s">
        <v>136</v>
      </c>
      <c r="X1450" s="97"/>
      <c r="Y1450" s="99"/>
      <c r="Z1450" s="99"/>
      <c r="AA1450" s="99">
        <v>1707900</v>
      </c>
      <c r="AB1450" s="99">
        <v>1707900</v>
      </c>
      <c r="AC1450">
        <f t="shared" si="44"/>
        <v>1000</v>
      </c>
      <c r="AD1450" t="str">
        <f t="shared" si="45"/>
        <v>304</v>
      </c>
    </row>
    <row r="1451" spans="1:30" hidden="1" x14ac:dyDescent="0.25">
      <c r="A1451" s="97" t="s">
        <v>835</v>
      </c>
      <c r="B1451" s="97" t="s">
        <v>766</v>
      </c>
      <c r="C1451" s="97" t="s">
        <v>140</v>
      </c>
      <c r="D1451" s="97">
        <v>13201</v>
      </c>
      <c r="E1451" s="97" t="s">
        <v>122</v>
      </c>
      <c r="F1451" s="98">
        <v>15</v>
      </c>
      <c r="G1451" s="98" t="s">
        <v>142</v>
      </c>
      <c r="H1451" s="97">
        <v>19</v>
      </c>
      <c r="I1451" s="97" t="s">
        <v>124</v>
      </c>
      <c r="J1451" s="97" t="s">
        <v>125</v>
      </c>
      <c r="K1451" s="97" t="s">
        <v>836</v>
      </c>
      <c r="L1451" s="97"/>
      <c r="M1451" s="97"/>
      <c r="N1451" s="97" t="s">
        <v>837</v>
      </c>
      <c r="O1451" s="97" t="s">
        <v>769</v>
      </c>
      <c r="P1451" s="97" t="s">
        <v>147</v>
      </c>
      <c r="Q1451" s="97" t="s">
        <v>152</v>
      </c>
      <c r="R1451" s="97" t="s">
        <v>131</v>
      </c>
      <c r="S1451" s="97" t="s">
        <v>149</v>
      </c>
      <c r="T1451" s="97" t="s">
        <v>150</v>
      </c>
      <c r="U1451" s="97" t="s">
        <v>134</v>
      </c>
      <c r="V1451" s="97" t="s">
        <v>135</v>
      </c>
      <c r="W1451" s="97" t="s">
        <v>136</v>
      </c>
      <c r="X1451" s="97"/>
      <c r="Y1451" s="99"/>
      <c r="Z1451" s="99"/>
      <c r="AA1451" s="99">
        <v>71162.5</v>
      </c>
      <c r="AB1451" s="99">
        <v>71162.5</v>
      </c>
      <c r="AC1451">
        <f t="shared" si="44"/>
        <v>1000</v>
      </c>
      <c r="AD1451" t="str">
        <f t="shared" si="45"/>
        <v>304</v>
      </c>
    </row>
    <row r="1452" spans="1:30" hidden="1" x14ac:dyDescent="0.25">
      <c r="A1452" s="97" t="s">
        <v>835</v>
      </c>
      <c r="B1452" s="97" t="s">
        <v>766</v>
      </c>
      <c r="C1452" s="97" t="s">
        <v>140</v>
      </c>
      <c r="D1452" s="97">
        <v>13203</v>
      </c>
      <c r="E1452" s="97" t="s">
        <v>122</v>
      </c>
      <c r="F1452" s="98">
        <v>15</v>
      </c>
      <c r="G1452" s="98" t="s">
        <v>142</v>
      </c>
      <c r="H1452" s="97">
        <v>19</v>
      </c>
      <c r="I1452" s="97" t="s">
        <v>124</v>
      </c>
      <c r="J1452" s="97" t="s">
        <v>125</v>
      </c>
      <c r="K1452" s="97" t="s">
        <v>836</v>
      </c>
      <c r="L1452" s="97"/>
      <c r="M1452" s="97"/>
      <c r="N1452" s="97" t="s">
        <v>837</v>
      </c>
      <c r="O1452" s="97" t="s">
        <v>769</v>
      </c>
      <c r="P1452" s="97" t="s">
        <v>147</v>
      </c>
      <c r="Q1452" s="97" t="s">
        <v>153</v>
      </c>
      <c r="R1452" s="97" t="s">
        <v>131</v>
      </c>
      <c r="S1452" s="97" t="s">
        <v>149</v>
      </c>
      <c r="T1452" s="97" t="s">
        <v>150</v>
      </c>
      <c r="U1452" s="97" t="s">
        <v>134</v>
      </c>
      <c r="V1452" s="97" t="s">
        <v>135</v>
      </c>
      <c r="W1452" s="97" t="s">
        <v>136</v>
      </c>
      <c r="X1452" s="97"/>
      <c r="Y1452" s="99"/>
      <c r="Z1452" s="99"/>
      <c r="AA1452" s="99">
        <v>284650</v>
      </c>
      <c r="AB1452" s="99">
        <v>284650</v>
      </c>
      <c r="AC1452">
        <f t="shared" si="44"/>
        <v>1000</v>
      </c>
      <c r="AD1452" t="str">
        <f t="shared" si="45"/>
        <v>304</v>
      </c>
    </row>
    <row r="1453" spans="1:30" hidden="1" x14ac:dyDescent="0.25">
      <c r="A1453" s="97" t="s">
        <v>835</v>
      </c>
      <c r="B1453" s="97" t="s">
        <v>766</v>
      </c>
      <c r="C1453" s="97" t="s">
        <v>140</v>
      </c>
      <c r="D1453" s="97">
        <v>14101</v>
      </c>
      <c r="E1453" s="97" t="s">
        <v>122</v>
      </c>
      <c r="F1453" s="98">
        <v>15</v>
      </c>
      <c r="G1453" s="98" t="s">
        <v>142</v>
      </c>
      <c r="H1453" s="97">
        <v>19</v>
      </c>
      <c r="I1453" s="97" t="s">
        <v>124</v>
      </c>
      <c r="J1453" s="97" t="s">
        <v>125</v>
      </c>
      <c r="K1453" s="97" t="s">
        <v>836</v>
      </c>
      <c r="L1453" s="97"/>
      <c r="M1453" s="97"/>
      <c r="N1453" s="97" t="s">
        <v>837</v>
      </c>
      <c r="O1453" s="97" t="s">
        <v>769</v>
      </c>
      <c r="P1453" s="97" t="s">
        <v>147</v>
      </c>
      <c r="Q1453" s="97" t="s">
        <v>154</v>
      </c>
      <c r="R1453" s="97" t="s">
        <v>131</v>
      </c>
      <c r="S1453" s="97" t="s">
        <v>149</v>
      </c>
      <c r="T1453" s="97" t="s">
        <v>150</v>
      </c>
      <c r="U1453" s="97" t="s">
        <v>134</v>
      </c>
      <c r="V1453" s="97" t="s">
        <v>135</v>
      </c>
      <c r="W1453" s="97" t="s">
        <v>136</v>
      </c>
      <c r="X1453" s="97"/>
      <c r="Y1453" s="99"/>
      <c r="Z1453" s="99"/>
      <c r="AA1453" s="99">
        <v>93934.5</v>
      </c>
      <c r="AB1453" s="99">
        <v>93934.5</v>
      </c>
      <c r="AC1453">
        <f t="shared" si="44"/>
        <v>1000</v>
      </c>
      <c r="AD1453" t="str">
        <f t="shared" si="45"/>
        <v>304</v>
      </c>
    </row>
    <row r="1454" spans="1:30" hidden="1" x14ac:dyDescent="0.25">
      <c r="A1454" s="97" t="s">
        <v>835</v>
      </c>
      <c r="B1454" s="97" t="s">
        <v>766</v>
      </c>
      <c r="C1454" s="97" t="s">
        <v>140</v>
      </c>
      <c r="D1454" s="97">
        <v>14103</v>
      </c>
      <c r="E1454" s="97" t="s">
        <v>122</v>
      </c>
      <c r="F1454" s="98">
        <v>15</v>
      </c>
      <c r="G1454" s="98" t="s">
        <v>142</v>
      </c>
      <c r="H1454" s="97">
        <v>19</v>
      </c>
      <c r="I1454" s="97" t="s">
        <v>124</v>
      </c>
      <c r="J1454" s="97" t="s">
        <v>125</v>
      </c>
      <c r="K1454" s="97" t="s">
        <v>836</v>
      </c>
      <c r="L1454" s="97"/>
      <c r="M1454" s="97"/>
      <c r="N1454" s="97" t="s">
        <v>837</v>
      </c>
      <c r="O1454" s="97" t="s">
        <v>769</v>
      </c>
      <c r="P1454" s="97" t="s">
        <v>147</v>
      </c>
      <c r="Q1454" s="97" t="s">
        <v>155</v>
      </c>
      <c r="R1454" s="97" t="s">
        <v>131</v>
      </c>
      <c r="S1454" s="97" t="s">
        <v>149</v>
      </c>
      <c r="T1454" s="97" t="s">
        <v>150</v>
      </c>
      <c r="U1454" s="97" t="s">
        <v>134</v>
      </c>
      <c r="V1454" s="97" t="s">
        <v>135</v>
      </c>
      <c r="W1454" s="97" t="s">
        <v>136</v>
      </c>
      <c r="X1454" s="97"/>
      <c r="Y1454" s="99"/>
      <c r="Z1454" s="99"/>
      <c r="AA1454" s="99">
        <v>38427.75</v>
      </c>
      <c r="AB1454" s="99">
        <v>38427.75</v>
      </c>
      <c r="AC1454">
        <f t="shared" si="44"/>
        <v>1000</v>
      </c>
      <c r="AD1454" t="str">
        <f t="shared" si="45"/>
        <v>304</v>
      </c>
    </row>
    <row r="1455" spans="1:30" hidden="1" x14ac:dyDescent="0.25">
      <c r="A1455" s="97" t="s">
        <v>835</v>
      </c>
      <c r="B1455" s="97" t="s">
        <v>766</v>
      </c>
      <c r="C1455" s="97" t="s">
        <v>140</v>
      </c>
      <c r="D1455" s="97">
        <v>14201</v>
      </c>
      <c r="E1455" s="97" t="s">
        <v>122</v>
      </c>
      <c r="F1455" s="98">
        <v>15</v>
      </c>
      <c r="G1455" s="98" t="s">
        <v>142</v>
      </c>
      <c r="H1455" s="97">
        <v>19</v>
      </c>
      <c r="I1455" s="97" t="s">
        <v>124</v>
      </c>
      <c r="J1455" s="97" t="s">
        <v>125</v>
      </c>
      <c r="K1455" s="97" t="s">
        <v>836</v>
      </c>
      <c r="L1455" s="97"/>
      <c r="M1455" s="97"/>
      <c r="N1455" s="97" t="s">
        <v>837</v>
      </c>
      <c r="O1455" s="97" t="s">
        <v>769</v>
      </c>
      <c r="P1455" s="97" t="s">
        <v>147</v>
      </c>
      <c r="Q1455" s="97" t="s">
        <v>156</v>
      </c>
      <c r="R1455" s="97" t="s">
        <v>131</v>
      </c>
      <c r="S1455" s="97" t="s">
        <v>149</v>
      </c>
      <c r="T1455" s="97" t="s">
        <v>150</v>
      </c>
      <c r="U1455" s="97" t="s">
        <v>134</v>
      </c>
      <c r="V1455" s="97" t="s">
        <v>135</v>
      </c>
      <c r="W1455" s="97" t="s">
        <v>136</v>
      </c>
      <c r="X1455" s="97"/>
      <c r="Y1455" s="99"/>
      <c r="Z1455" s="99"/>
      <c r="AA1455" s="99">
        <v>85395</v>
      </c>
      <c r="AB1455" s="99">
        <v>85395</v>
      </c>
      <c r="AC1455">
        <f t="shared" si="44"/>
        <v>1000</v>
      </c>
      <c r="AD1455" t="str">
        <f t="shared" si="45"/>
        <v>304</v>
      </c>
    </row>
    <row r="1456" spans="1:30" hidden="1" x14ac:dyDescent="0.25">
      <c r="A1456" t="s">
        <v>835</v>
      </c>
      <c r="B1456" t="s">
        <v>766</v>
      </c>
      <c r="C1456" t="s">
        <v>157</v>
      </c>
      <c r="D1456" t="s">
        <v>186</v>
      </c>
      <c r="E1456" t="s">
        <v>122</v>
      </c>
      <c r="F1456" t="s">
        <v>159</v>
      </c>
      <c r="G1456" t="s">
        <v>160</v>
      </c>
      <c r="H1456" t="s">
        <v>143</v>
      </c>
      <c r="I1456" t="s">
        <v>124</v>
      </c>
      <c r="J1456" t="s">
        <v>125</v>
      </c>
      <c r="K1456" t="s">
        <v>838</v>
      </c>
      <c r="N1456" t="s">
        <v>837</v>
      </c>
      <c r="O1456" t="s">
        <v>769</v>
      </c>
      <c r="P1456" t="s">
        <v>162</v>
      </c>
      <c r="Q1456" t="s">
        <v>188</v>
      </c>
      <c r="R1456" t="s">
        <v>131</v>
      </c>
      <c r="S1456" t="s">
        <v>164</v>
      </c>
      <c r="T1456" t="s">
        <v>165</v>
      </c>
      <c r="U1456" t="s">
        <v>151</v>
      </c>
      <c r="V1456" t="s">
        <v>135</v>
      </c>
      <c r="W1456" t="s">
        <v>136</v>
      </c>
      <c r="X1456" t="s">
        <v>839</v>
      </c>
      <c r="Y1456" s="94">
        <v>6401.06</v>
      </c>
      <c r="Z1456" s="94">
        <v>5723.8432000000003</v>
      </c>
      <c r="AA1456" s="94">
        <v>5895.5584960000006</v>
      </c>
      <c r="AB1456" s="94">
        <v>5895.56</v>
      </c>
      <c r="AC1456">
        <f t="shared" si="44"/>
        <v>2000</v>
      </c>
      <c r="AD1456" t="str">
        <f t="shared" si="45"/>
        <v>304</v>
      </c>
    </row>
    <row r="1457" spans="1:30" hidden="1" x14ac:dyDescent="0.25">
      <c r="A1457" t="s">
        <v>835</v>
      </c>
      <c r="B1457" t="s">
        <v>766</v>
      </c>
      <c r="C1457" t="s">
        <v>157</v>
      </c>
      <c r="D1457" t="s">
        <v>192</v>
      </c>
      <c r="E1457" t="s">
        <v>122</v>
      </c>
      <c r="F1457" t="s">
        <v>159</v>
      </c>
      <c r="G1457" t="s">
        <v>160</v>
      </c>
      <c r="H1457" t="s">
        <v>143</v>
      </c>
      <c r="I1457" t="s">
        <v>124</v>
      </c>
      <c r="J1457" t="s">
        <v>125</v>
      </c>
      <c r="K1457" t="s">
        <v>838</v>
      </c>
      <c r="N1457" t="s">
        <v>837</v>
      </c>
      <c r="O1457" t="s">
        <v>769</v>
      </c>
      <c r="P1457" t="s">
        <v>162</v>
      </c>
      <c r="Q1457" t="s">
        <v>193</v>
      </c>
      <c r="R1457" t="s">
        <v>131</v>
      </c>
      <c r="S1457" t="s">
        <v>164</v>
      </c>
      <c r="T1457" t="s">
        <v>165</v>
      </c>
      <c r="U1457" t="s">
        <v>151</v>
      </c>
      <c r="V1457" t="s">
        <v>135</v>
      </c>
      <c r="W1457" t="s">
        <v>136</v>
      </c>
      <c r="X1457" t="s">
        <v>839</v>
      </c>
      <c r="Y1457" s="94">
        <v>8734.2800000000007</v>
      </c>
      <c r="Z1457" s="94">
        <v>15879.279999999999</v>
      </c>
      <c r="AA1457" s="94">
        <v>16355.658399999998</v>
      </c>
      <c r="AB1457" s="94">
        <v>16355.66</v>
      </c>
      <c r="AC1457">
        <f t="shared" si="44"/>
        <v>2000</v>
      </c>
      <c r="AD1457" t="str">
        <f t="shared" si="45"/>
        <v>304</v>
      </c>
    </row>
    <row r="1458" spans="1:30" hidden="1" x14ac:dyDescent="0.25">
      <c r="A1458" t="s">
        <v>835</v>
      </c>
      <c r="B1458" t="s">
        <v>766</v>
      </c>
      <c r="C1458" t="s">
        <v>157</v>
      </c>
      <c r="D1458" t="s">
        <v>474</v>
      </c>
      <c r="E1458" t="s">
        <v>122</v>
      </c>
      <c r="F1458" t="s">
        <v>159</v>
      </c>
      <c r="G1458" t="s">
        <v>160</v>
      </c>
      <c r="H1458" t="s">
        <v>143</v>
      </c>
      <c r="I1458" t="s">
        <v>124</v>
      </c>
      <c r="J1458" t="s">
        <v>125</v>
      </c>
      <c r="K1458" t="s">
        <v>838</v>
      </c>
      <c r="N1458" t="s">
        <v>837</v>
      </c>
      <c r="O1458" t="s">
        <v>769</v>
      </c>
      <c r="P1458" t="s">
        <v>162</v>
      </c>
      <c r="Q1458" t="s">
        <v>475</v>
      </c>
      <c r="R1458" t="s">
        <v>131</v>
      </c>
      <c r="S1458" t="s">
        <v>164</v>
      </c>
      <c r="T1458" t="s">
        <v>165</v>
      </c>
      <c r="U1458" t="s">
        <v>151</v>
      </c>
      <c r="V1458" t="s">
        <v>135</v>
      </c>
      <c r="W1458" t="s">
        <v>136</v>
      </c>
      <c r="X1458" t="s">
        <v>839</v>
      </c>
      <c r="Y1458" s="94">
        <v>978.5</v>
      </c>
      <c r="Z1458" s="94">
        <v>323.25</v>
      </c>
      <c r="AA1458" s="94">
        <v>332.94749999999999</v>
      </c>
      <c r="AB1458" s="94">
        <v>332.95</v>
      </c>
      <c r="AC1458">
        <f t="shared" si="44"/>
        <v>2000</v>
      </c>
      <c r="AD1458" t="str">
        <f t="shared" si="45"/>
        <v>304</v>
      </c>
    </row>
    <row r="1459" spans="1:30" hidden="1" x14ac:dyDescent="0.25">
      <c r="A1459" t="s">
        <v>835</v>
      </c>
      <c r="B1459" t="s">
        <v>766</v>
      </c>
      <c r="C1459" t="s">
        <v>157</v>
      </c>
      <c r="D1459" t="s">
        <v>198</v>
      </c>
      <c r="E1459" t="s">
        <v>122</v>
      </c>
      <c r="F1459" t="s">
        <v>159</v>
      </c>
      <c r="G1459" t="s">
        <v>160</v>
      </c>
      <c r="H1459" t="s">
        <v>143</v>
      </c>
      <c r="I1459" t="s">
        <v>124</v>
      </c>
      <c r="J1459" t="s">
        <v>125</v>
      </c>
      <c r="K1459" t="s">
        <v>838</v>
      </c>
      <c r="N1459" t="s">
        <v>837</v>
      </c>
      <c r="O1459" t="s">
        <v>769</v>
      </c>
      <c r="P1459" t="s">
        <v>162</v>
      </c>
      <c r="Q1459" t="s">
        <v>199</v>
      </c>
      <c r="R1459" t="s">
        <v>131</v>
      </c>
      <c r="S1459" t="s">
        <v>164</v>
      </c>
      <c r="T1459" t="s">
        <v>165</v>
      </c>
      <c r="U1459" t="s">
        <v>151</v>
      </c>
      <c r="V1459" t="s">
        <v>135</v>
      </c>
      <c r="W1459" t="s">
        <v>136</v>
      </c>
      <c r="X1459" t="s">
        <v>839</v>
      </c>
      <c r="Y1459" s="94">
        <v>4746.2</v>
      </c>
      <c r="Z1459" s="94">
        <v>2120.7350000000001</v>
      </c>
      <c r="AA1459" s="94">
        <v>2184.3570500000001</v>
      </c>
      <c r="AB1459" s="94">
        <v>2184.36</v>
      </c>
      <c r="AC1459">
        <f t="shared" si="44"/>
        <v>2000</v>
      </c>
      <c r="AD1459" t="str">
        <f t="shared" si="45"/>
        <v>304</v>
      </c>
    </row>
    <row r="1460" spans="1:30" hidden="1" x14ac:dyDescent="0.25">
      <c r="A1460" t="s">
        <v>835</v>
      </c>
      <c r="B1460" t="s">
        <v>766</v>
      </c>
      <c r="C1460" t="s">
        <v>157</v>
      </c>
      <c r="D1460" t="s">
        <v>200</v>
      </c>
      <c r="E1460" t="s">
        <v>122</v>
      </c>
      <c r="F1460" t="s">
        <v>159</v>
      </c>
      <c r="G1460" t="s">
        <v>160</v>
      </c>
      <c r="H1460" t="s">
        <v>143</v>
      </c>
      <c r="I1460" t="s">
        <v>124</v>
      </c>
      <c r="J1460" t="s">
        <v>125</v>
      </c>
      <c r="K1460" t="s">
        <v>838</v>
      </c>
      <c r="N1460" t="s">
        <v>837</v>
      </c>
      <c r="O1460" t="s">
        <v>769</v>
      </c>
      <c r="P1460" t="s">
        <v>162</v>
      </c>
      <c r="Q1460" t="s">
        <v>201</v>
      </c>
      <c r="R1460" t="s">
        <v>131</v>
      </c>
      <c r="S1460" t="s">
        <v>164</v>
      </c>
      <c r="T1460" t="s">
        <v>165</v>
      </c>
      <c r="U1460" t="s">
        <v>151</v>
      </c>
      <c r="V1460" t="s">
        <v>135</v>
      </c>
      <c r="W1460" t="s">
        <v>136</v>
      </c>
      <c r="X1460" t="s">
        <v>839</v>
      </c>
      <c r="Y1460" s="94">
        <v>21504.9</v>
      </c>
      <c r="Z1460" s="94">
        <v>14560.890000000001</v>
      </c>
      <c r="AA1460" s="94">
        <v>14997.716700000001</v>
      </c>
      <c r="AB1460" s="94">
        <v>14997.72</v>
      </c>
      <c r="AC1460">
        <f t="shared" si="44"/>
        <v>2000</v>
      </c>
      <c r="AD1460" t="str">
        <f t="shared" si="45"/>
        <v>304</v>
      </c>
    </row>
    <row r="1461" spans="1:30" hidden="1" x14ac:dyDescent="0.25">
      <c r="A1461" t="s">
        <v>835</v>
      </c>
      <c r="B1461" t="s">
        <v>766</v>
      </c>
      <c r="C1461" t="s">
        <v>157</v>
      </c>
      <c r="D1461" t="s">
        <v>202</v>
      </c>
      <c r="E1461" t="s">
        <v>122</v>
      </c>
      <c r="F1461" t="s">
        <v>159</v>
      </c>
      <c r="G1461" t="s">
        <v>160</v>
      </c>
      <c r="H1461" t="s">
        <v>143</v>
      </c>
      <c r="I1461" t="s">
        <v>124</v>
      </c>
      <c r="J1461" t="s">
        <v>125</v>
      </c>
      <c r="K1461" t="s">
        <v>838</v>
      </c>
      <c r="N1461" t="s">
        <v>837</v>
      </c>
      <c r="O1461" t="s">
        <v>769</v>
      </c>
      <c r="P1461" t="s">
        <v>162</v>
      </c>
      <c r="Q1461" t="s">
        <v>203</v>
      </c>
      <c r="R1461" t="s">
        <v>131</v>
      </c>
      <c r="S1461" t="s">
        <v>164</v>
      </c>
      <c r="T1461" t="s">
        <v>165</v>
      </c>
      <c r="U1461" t="s">
        <v>151</v>
      </c>
      <c r="V1461" t="s">
        <v>135</v>
      </c>
      <c r="W1461" t="s">
        <v>136</v>
      </c>
      <c r="X1461" t="s">
        <v>839</v>
      </c>
      <c r="Y1461" s="94">
        <v>586.07000000000005</v>
      </c>
      <c r="Z1461" s="94">
        <v>292.07</v>
      </c>
      <c r="AA1461" s="94">
        <v>300.83210000000003</v>
      </c>
      <c r="AB1461" s="94">
        <v>300.83</v>
      </c>
      <c r="AC1461">
        <f t="shared" si="44"/>
        <v>2000</v>
      </c>
      <c r="AD1461" t="str">
        <f t="shared" si="45"/>
        <v>304</v>
      </c>
    </row>
    <row r="1462" spans="1:30" hidden="1" x14ac:dyDescent="0.25">
      <c r="A1462" t="s">
        <v>835</v>
      </c>
      <c r="B1462" t="s">
        <v>766</v>
      </c>
      <c r="C1462" t="s">
        <v>157</v>
      </c>
      <c r="D1462" t="s">
        <v>206</v>
      </c>
      <c r="E1462" t="s">
        <v>122</v>
      </c>
      <c r="F1462" t="s">
        <v>159</v>
      </c>
      <c r="G1462" t="s">
        <v>160</v>
      </c>
      <c r="H1462" t="s">
        <v>143</v>
      </c>
      <c r="I1462" t="s">
        <v>124</v>
      </c>
      <c r="J1462" t="s">
        <v>125</v>
      </c>
      <c r="K1462" t="s">
        <v>838</v>
      </c>
      <c r="N1462" t="s">
        <v>837</v>
      </c>
      <c r="O1462" t="s">
        <v>769</v>
      </c>
      <c r="P1462" t="s">
        <v>162</v>
      </c>
      <c r="Q1462" t="s">
        <v>207</v>
      </c>
      <c r="R1462" t="s">
        <v>131</v>
      </c>
      <c r="S1462" t="s">
        <v>164</v>
      </c>
      <c r="T1462" t="s">
        <v>165</v>
      </c>
      <c r="U1462" t="s">
        <v>151</v>
      </c>
      <c r="V1462" t="s">
        <v>135</v>
      </c>
      <c r="W1462" t="s">
        <v>136</v>
      </c>
      <c r="X1462" t="s">
        <v>839</v>
      </c>
      <c r="Y1462" s="94">
        <v>0</v>
      </c>
      <c r="Z1462" s="94">
        <v>260</v>
      </c>
      <c r="AA1462" s="94">
        <v>267.8</v>
      </c>
      <c r="AB1462" s="94">
        <v>267.8</v>
      </c>
      <c r="AC1462">
        <f t="shared" si="44"/>
        <v>2000</v>
      </c>
      <c r="AD1462" t="str">
        <f t="shared" si="45"/>
        <v>304</v>
      </c>
    </row>
    <row r="1463" spans="1:30" hidden="1" x14ac:dyDescent="0.25">
      <c r="A1463" t="s">
        <v>835</v>
      </c>
      <c r="B1463" t="s">
        <v>766</v>
      </c>
      <c r="C1463" t="s">
        <v>157</v>
      </c>
      <c r="D1463" t="s">
        <v>214</v>
      </c>
      <c r="E1463" t="s">
        <v>122</v>
      </c>
      <c r="F1463" t="s">
        <v>159</v>
      </c>
      <c r="G1463" t="s">
        <v>160</v>
      </c>
      <c r="H1463" t="s">
        <v>143</v>
      </c>
      <c r="I1463" t="s">
        <v>124</v>
      </c>
      <c r="J1463" t="s">
        <v>125</v>
      </c>
      <c r="K1463" t="s">
        <v>838</v>
      </c>
      <c r="N1463" t="s">
        <v>837</v>
      </c>
      <c r="O1463" t="s">
        <v>769</v>
      </c>
      <c r="P1463" t="s">
        <v>162</v>
      </c>
      <c r="Q1463" t="s">
        <v>215</v>
      </c>
      <c r="R1463" t="s">
        <v>131</v>
      </c>
      <c r="S1463" t="s">
        <v>164</v>
      </c>
      <c r="T1463" t="s">
        <v>165</v>
      </c>
      <c r="U1463" t="s">
        <v>151</v>
      </c>
      <c r="V1463" t="s">
        <v>135</v>
      </c>
      <c r="W1463" t="s">
        <v>136</v>
      </c>
      <c r="X1463" t="s">
        <v>839</v>
      </c>
      <c r="Y1463" s="94">
        <v>30365.27</v>
      </c>
      <c r="Z1463" s="94">
        <v>102801.92999999998</v>
      </c>
      <c r="AA1463" s="94">
        <v>105885.98789999998</v>
      </c>
      <c r="AB1463" s="94">
        <v>105885.99</v>
      </c>
      <c r="AC1463">
        <f t="shared" si="44"/>
        <v>2000</v>
      </c>
      <c r="AD1463" t="str">
        <f t="shared" si="45"/>
        <v>304</v>
      </c>
    </row>
    <row r="1464" spans="1:30" hidden="1" x14ac:dyDescent="0.25">
      <c r="A1464" t="s">
        <v>835</v>
      </c>
      <c r="B1464" t="s">
        <v>766</v>
      </c>
      <c r="C1464" t="s">
        <v>157</v>
      </c>
      <c r="D1464" t="s">
        <v>230</v>
      </c>
      <c r="E1464" t="s">
        <v>122</v>
      </c>
      <c r="F1464" t="s">
        <v>159</v>
      </c>
      <c r="G1464" t="s">
        <v>160</v>
      </c>
      <c r="H1464" t="s">
        <v>143</v>
      </c>
      <c r="I1464" t="s">
        <v>124</v>
      </c>
      <c r="J1464" t="s">
        <v>125</v>
      </c>
      <c r="K1464" t="s">
        <v>838</v>
      </c>
      <c r="N1464" t="s">
        <v>837</v>
      </c>
      <c r="O1464" t="s">
        <v>769</v>
      </c>
      <c r="P1464" t="s">
        <v>162</v>
      </c>
      <c r="Q1464" t="s">
        <v>231</v>
      </c>
      <c r="R1464" t="s">
        <v>131</v>
      </c>
      <c r="S1464" t="s">
        <v>164</v>
      </c>
      <c r="T1464" t="s">
        <v>165</v>
      </c>
      <c r="U1464" t="s">
        <v>151</v>
      </c>
      <c r="V1464" t="s">
        <v>135</v>
      </c>
      <c r="W1464" t="s">
        <v>136</v>
      </c>
      <c r="X1464" t="s">
        <v>839</v>
      </c>
      <c r="Y1464" s="94">
        <v>2011.23</v>
      </c>
      <c r="Z1464" s="94">
        <v>1003.23</v>
      </c>
      <c r="AA1464" s="94">
        <v>1033.3269</v>
      </c>
      <c r="AB1464" s="94">
        <v>1033.33</v>
      </c>
      <c r="AC1464">
        <f t="shared" si="44"/>
        <v>2000</v>
      </c>
      <c r="AD1464" t="str">
        <f t="shared" si="45"/>
        <v>304</v>
      </c>
    </row>
    <row r="1465" spans="1:30" hidden="1" x14ac:dyDescent="0.25">
      <c r="A1465" t="s">
        <v>835</v>
      </c>
      <c r="B1465" t="s">
        <v>766</v>
      </c>
      <c r="C1465" t="s">
        <v>157</v>
      </c>
      <c r="D1465" t="s">
        <v>232</v>
      </c>
      <c r="E1465" t="s">
        <v>122</v>
      </c>
      <c r="F1465" t="s">
        <v>159</v>
      </c>
      <c r="G1465" t="s">
        <v>160</v>
      </c>
      <c r="H1465" t="s">
        <v>143</v>
      </c>
      <c r="I1465" t="s">
        <v>124</v>
      </c>
      <c r="J1465" t="s">
        <v>125</v>
      </c>
      <c r="K1465" t="s">
        <v>838</v>
      </c>
      <c r="N1465" t="s">
        <v>837</v>
      </c>
      <c r="O1465" t="s">
        <v>769</v>
      </c>
      <c r="P1465" t="s">
        <v>162</v>
      </c>
      <c r="Q1465" t="s">
        <v>233</v>
      </c>
      <c r="R1465" t="s">
        <v>131</v>
      </c>
      <c r="S1465" t="s">
        <v>164</v>
      </c>
      <c r="T1465" t="s">
        <v>165</v>
      </c>
      <c r="U1465" t="s">
        <v>151</v>
      </c>
      <c r="V1465" t="s">
        <v>135</v>
      </c>
      <c r="W1465" t="s">
        <v>136</v>
      </c>
      <c r="X1465" t="s">
        <v>839</v>
      </c>
      <c r="Y1465" s="94">
        <v>906.3</v>
      </c>
      <c r="Z1465" s="94">
        <v>450.29999999999995</v>
      </c>
      <c r="AA1465" s="94">
        <v>463.80899999999997</v>
      </c>
      <c r="AB1465" s="94">
        <v>463.81</v>
      </c>
      <c r="AC1465">
        <f t="shared" si="44"/>
        <v>2000</v>
      </c>
      <c r="AD1465" t="str">
        <f t="shared" si="45"/>
        <v>304</v>
      </c>
    </row>
    <row r="1466" spans="1:30" hidden="1" x14ac:dyDescent="0.25">
      <c r="A1466" t="s">
        <v>835</v>
      </c>
      <c r="B1466" t="s">
        <v>766</v>
      </c>
      <c r="C1466" t="s">
        <v>157</v>
      </c>
      <c r="D1466" t="s">
        <v>242</v>
      </c>
      <c r="E1466" t="s">
        <v>122</v>
      </c>
      <c r="F1466" t="s">
        <v>159</v>
      </c>
      <c r="G1466" t="s">
        <v>160</v>
      </c>
      <c r="H1466" t="s">
        <v>143</v>
      </c>
      <c r="I1466" t="s">
        <v>124</v>
      </c>
      <c r="J1466" t="s">
        <v>125</v>
      </c>
      <c r="K1466" t="s">
        <v>838</v>
      </c>
      <c r="N1466" t="s">
        <v>837</v>
      </c>
      <c r="O1466" t="s">
        <v>769</v>
      </c>
      <c r="P1466" t="s">
        <v>162</v>
      </c>
      <c r="Q1466" t="s">
        <v>243</v>
      </c>
      <c r="R1466" t="s">
        <v>131</v>
      </c>
      <c r="S1466" t="s">
        <v>164</v>
      </c>
      <c r="T1466" t="s">
        <v>165</v>
      </c>
      <c r="U1466" t="s">
        <v>151</v>
      </c>
      <c r="V1466" t="s">
        <v>135</v>
      </c>
      <c r="W1466" t="s">
        <v>136</v>
      </c>
      <c r="X1466" t="s">
        <v>839</v>
      </c>
      <c r="Y1466" s="94">
        <v>540.21</v>
      </c>
      <c r="Z1466" s="94">
        <v>335.88</v>
      </c>
      <c r="AA1466" s="94">
        <v>345.95640000000003</v>
      </c>
      <c r="AB1466" s="94">
        <v>345.96</v>
      </c>
      <c r="AC1466">
        <f t="shared" si="44"/>
        <v>3000</v>
      </c>
      <c r="AD1466" t="str">
        <f t="shared" si="45"/>
        <v>304</v>
      </c>
    </row>
    <row r="1467" spans="1:30" hidden="1" x14ac:dyDescent="0.25">
      <c r="A1467" t="s">
        <v>835</v>
      </c>
      <c r="B1467" t="s">
        <v>766</v>
      </c>
      <c r="C1467" t="s">
        <v>157</v>
      </c>
      <c r="D1467" t="s">
        <v>291</v>
      </c>
      <c r="E1467" t="s">
        <v>122</v>
      </c>
      <c r="F1467" t="s">
        <v>159</v>
      </c>
      <c r="G1467" t="s">
        <v>160</v>
      </c>
      <c r="H1467" t="s">
        <v>143</v>
      </c>
      <c r="I1467" t="s">
        <v>124</v>
      </c>
      <c r="J1467" t="s">
        <v>125</v>
      </c>
      <c r="K1467" t="s">
        <v>838</v>
      </c>
      <c r="N1467" t="s">
        <v>837</v>
      </c>
      <c r="O1467" t="s">
        <v>769</v>
      </c>
      <c r="P1467" t="s">
        <v>162</v>
      </c>
      <c r="Q1467" t="s">
        <v>169</v>
      </c>
      <c r="R1467" t="s">
        <v>131</v>
      </c>
      <c r="S1467" t="s">
        <v>164</v>
      </c>
      <c r="T1467" t="s">
        <v>165</v>
      </c>
      <c r="U1467" t="s">
        <v>151</v>
      </c>
      <c r="V1467" t="s">
        <v>135</v>
      </c>
      <c r="W1467" t="s">
        <v>136</v>
      </c>
      <c r="X1467" t="s">
        <v>839</v>
      </c>
      <c r="Y1467" s="94">
        <v>6289.63</v>
      </c>
      <c r="Z1467" s="94">
        <v>15103.68</v>
      </c>
      <c r="AA1467" s="94">
        <v>15556.7904</v>
      </c>
      <c r="AB1467" s="94">
        <v>15556.79</v>
      </c>
      <c r="AC1467">
        <f t="shared" si="44"/>
        <v>3000</v>
      </c>
      <c r="AD1467" t="str">
        <f t="shared" si="45"/>
        <v>304</v>
      </c>
    </row>
    <row r="1468" spans="1:30" hidden="1" x14ac:dyDescent="0.25">
      <c r="A1468" t="s">
        <v>835</v>
      </c>
      <c r="B1468" t="s">
        <v>766</v>
      </c>
      <c r="C1468" t="s">
        <v>157</v>
      </c>
      <c r="D1468" t="s">
        <v>246</v>
      </c>
      <c r="E1468" t="s">
        <v>122</v>
      </c>
      <c r="F1468" t="s">
        <v>159</v>
      </c>
      <c r="G1468" t="s">
        <v>160</v>
      </c>
      <c r="H1468" t="s">
        <v>143</v>
      </c>
      <c r="I1468" t="s">
        <v>124</v>
      </c>
      <c r="J1468" t="s">
        <v>125</v>
      </c>
      <c r="K1468" t="s">
        <v>838</v>
      </c>
      <c r="N1468" t="s">
        <v>837</v>
      </c>
      <c r="O1468" t="s">
        <v>769</v>
      </c>
      <c r="P1468" t="s">
        <v>162</v>
      </c>
      <c r="Q1468" t="s">
        <v>247</v>
      </c>
      <c r="R1468" t="s">
        <v>131</v>
      </c>
      <c r="S1468" t="s">
        <v>164</v>
      </c>
      <c r="T1468" t="s">
        <v>165</v>
      </c>
      <c r="U1468" t="s">
        <v>151</v>
      </c>
      <c r="V1468" t="s">
        <v>135</v>
      </c>
      <c r="W1468" t="s">
        <v>136</v>
      </c>
      <c r="X1468" t="s">
        <v>839</v>
      </c>
      <c r="Y1468" s="94">
        <v>24000000</v>
      </c>
      <c r="Z1468" s="94">
        <v>0</v>
      </c>
      <c r="AA1468" s="94">
        <v>0</v>
      </c>
      <c r="AB1468" s="94">
        <v>0</v>
      </c>
      <c r="AC1468">
        <f t="shared" si="44"/>
        <v>3000</v>
      </c>
      <c r="AD1468" t="str">
        <f t="shared" si="45"/>
        <v>304</v>
      </c>
    </row>
    <row r="1469" spans="1:30" hidden="1" x14ac:dyDescent="0.25">
      <c r="A1469" t="s">
        <v>835</v>
      </c>
      <c r="B1469" t="s">
        <v>766</v>
      </c>
      <c r="C1469" t="s">
        <v>157</v>
      </c>
      <c r="D1469" t="s">
        <v>248</v>
      </c>
      <c r="E1469" t="s">
        <v>122</v>
      </c>
      <c r="F1469" t="s">
        <v>159</v>
      </c>
      <c r="G1469" t="s">
        <v>160</v>
      </c>
      <c r="H1469" t="s">
        <v>143</v>
      </c>
      <c r="I1469" t="s">
        <v>124</v>
      </c>
      <c r="J1469" t="s">
        <v>125</v>
      </c>
      <c r="K1469" t="s">
        <v>838</v>
      </c>
      <c r="N1469" t="s">
        <v>837</v>
      </c>
      <c r="O1469" t="s">
        <v>769</v>
      </c>
      <c r="P1469" t="s">
        <v>162</v>
      </c>
      <c r="Q1469" t="s">
        <v>249</v>
      </c>
      <c r="R1469" t="s">
        <v>131</v>
      </c>
      <c r="S1469" t="s">
        <v>164</v>
      </c>
      <c r="T1469" t="s">
        <v>165</v>
      </c>
      <c r="U1469" t="s">
        <v>151</v>
      </c>
      <c r="V1469" t="s">
        <v>135</v>
      </c>
      <c r="W1469" t="s">
        <v>136</v>
      </c>
      <c r="X1469" t="s">
        <v>839</v>
      </c>
      <c r="Y1469" s="94">
        <v>339.65</v>
      </c>
      <c r="Z1469" s="94">
        <v>0</v>
      </c>
      <c r="AA1469" s="94">
        <v>0</v>
      </c>
      <c r="AB1469" s="94">
        <v>0</v>
      </c>
      <c r="AC1469">
        <f t="shared" si="44"/>
        <v>3000</v>
      </c>
      <c r="AD1469" t="str">
        <f t="shared" si="45"/>
        <v>304</v>
      </c>
    </row>
    <row r="1470" spans="1:30" hidden="1" x14ac:dyDescent="0.25">
      <c r="A1470" t="s">
        <v>835</v>
      </c>
      <c r="B1470" t="s">
        <v>766</v>
      </c>
      <c r="C1470" t="s">
        <v>157</v>
      </c>
      <c r="D1470" t="s">
        <v>726</v>
      </c>
      <c r="E1470" t="s">
        <v>122</v>
      </c>
      <c r="F1470" t="s">
        <v>159</v>
      </c>
      <c r="G1470" t="s">
        <v>160</v>
      </c>
      <c r="H1470" t="s">
        <v>143</v>
      </c>
      <c r="I1470" t="s">
        <v>124</v>
      </c>
      <c r="J1470" t="s">
        <v>125</v>
      </c>
      <c r="K1470" t="s">
        <v>838</v>
      </c>
      <c r="N1470" t="s">
        <v>837</v>
      </c>
      <c r="O1470" t="s">
        <v>769</v>
      </c>
      <c r="P1470" t="s">
        <v>162</v>
      </c>
      <c r="Q1470" t="s">
        <v>727</v>
      </c>
      <c r="R1470" t="s">
        <v>131</v>
      </c>
      <c r="S1470" t="s">
        <v>164</v>
      </c>
      <c r="T1470" t="s">
        <v>165</v>
      </c>
      <c r="U1470" t="s">
        <v>151</v>
      </c>
      <c r="V1470" t="s">
        <v>135</v>
      </c>
      <c r="W1470" t="s">
        <v>136</v>
      </c>
      <c r="X1470" t="s">
        <v>839</v>
      </c>
      <c r="Y1470" s="94">
        <v>7475411.8200000003</v>
      </c>
      <c r="Z1470" s="94">
        <v>7475411.8200000003</v>
      </c>
      <c r="AA1470" s="94">
        <v>7699674.1746000005</v>
      </c>
      <c r="AB1470" s="94">
        <v>7699674.1699999999</v>
      </c>
      <c r="AC1470">
        <f t="shared" si="44"/>
        <v>3000</v>
      </c>
      <c r="AD1470" t="str">
        <f t="shared" si="45"/>
        <v>304</v>
      </c>
    </row>
    <row r="1471" spans="1:30" hidden="1" x14ac:dyDescent="0.25">
      <c r="A1471" t="s">
        <v>835</v>
      </c>
      <c r="B1471" t="s">
        <v>766</v>
      </c>
      <c r="C1471" t="s">
        <v>157</v>
      </c>
      <c r="D1471" t="s">
        <v>343</v>
      </c>
      <c r="E1471" t="s">
        <v>122</v>
      </c>
      <c r="F1471" t="s">
        <v>159</v>
      </c>
      <c r="G1471" t="s">
        <v>160</v>
      </c>
      <c r="H1471" t="s">
        <v>143</v>
      </c>
      <c r="I1471" t="s">
        <v>124</v>
      </c>
      <c r="J1471" t="s">
        <v>125</v>
      </c>
      <c r="K1471" t="s">
        <v>838</v>
      </c>
      <c r="N1471" t="s">
        <v>837</v>
      </c>
      <c r="O1471" t="s">
        <v>769</v>
      </c>
      <c r="P1471" t="s">
        <v>162</v>
      </c>
      <c r="Q1471" t="s">
        <v>307</v>
      </c>
      <c r="R1471" t="s">
        <v>131</v>
      </c>
      <c r="S1471" t="s">
        <v>164</v>
      </c>
      <c r="T1471" t="s">
        <v>165</v>
      </c>
      <c r="U1471" t="s">
        <v>151</v>
      </c>
      <c r="V1471" t="s">
        <v>135</v>
      </c>
      <c r="W1471" t="s">
        <v>136</v>
      </c>
      <c r="X1471" t="s">
        <v>839</v>
      </c>
      <c r="Y1471" s="94">
        <v>2038851.53</v>
      </c>
      <c r="Z1471" s="94">
        <v>2474285.0199999996</v>
      </c>
      <c r="AA1471" s="94">
        <v>2548513.5705999997</v>
      </c>
      <c r="AB1471" s="94">
        <v>2548513.5699999998</v>
      </c>
      <c r="AC1471">
        <f t="shared" si="44"/>
        <v>3000</v>
      </c>
      <c r="AD1471" t="str">
        <f t="shared" si="45"/>
        <v>304</v>
      </c>
    </row>
    <row r="1472" spans="1:30" hidden="1" x14ac:dyDescent="0.25">
      <c r="A1472" t="s">
        <v>835</v>
      </c>
      <c r="B1472" t="s">
        <v>766</v>
      </c>
      <c r="C1472" t="s">
        <v>157</v>
      </c>
      <c r="D1472" t="s">
        <v>264</v>
      </c>
      <c r="E1472" t="s">
        <v>122</v>
      </c>
      <c r="F1472" t="s">
        <v>159</v>
      </c>
      <c r="G1472" t="s">
        <v>160</v>
      </c>
      <c r="H1472" t="s">
        <v>143</v>
      </c>
      <c r="I1472" t="s">
        <v>124</v>
      </c>
      <c r="J1472" t="s">
        <v>125</v>
      </c>
      <c r="K1472" t="s">
        <v>838</v>
      </c>
      <c r="N1472" t="s">
        <v>837</v>
      </c>
      <c r="O1472" t="s">
        <v>769</v>
      </c>
      <c r="P1472" t="s">
        <v>162</v>
      </c>
      <c r="Q1472" t="s">
        <v>265</v>
      </c>
      <c r="R1472" t="s">
        <v>131</v>
      </c>
      <c r="S1472" t="s">
        <v>164</v>
      </c>
      <c r="T1472" t="s">
        <v>165</v>
      </c>
      <c r="U1472" t="s">
        <v>151</v>
      </c>
      <c r="V1472" t="s">
        <v>135</v>
      </c>
      <c r="W1472" t="s">
        <v>136</v>
      </c>
      <c r="X1472" t="s">
        <v>839</v>
      </c>
      <c r="Y1472" s="94">
        <v>2574.34</v>
      </c>
      <c r="Z1472" s="94">
        <v>0</v>
      </c>
      <c r="AA1472" s="94">
        <v>0</v>
      </c>
      <c r="AB1472" s="94">
        <v>0</v>
      </c>
      <c r="AC1472">
        <f t="shared" si="44"/>
        <v>3000</v>
      </c>
      <c r="AD1472" t="str">
        <f t="shared" si="45"/>
        <v>304</v>
      </c>
    </row>
    <row r="1473" spans="1:30" hidden="1" x14ac:dyDescent="0.25">
      <c r="A1473" t="s">
        <v>835</v>
      </c>
      <c r="B1473" t="s">
        <v>766</v>
      </c>
      <c r="C1473" t="s">
        <v>157</v>
      </c>
      <c r="D1473" t="s">
        <v>266</v>
      </c>
      <c r="E1473" t="s">
        <v>122</v>
      </c>
      <c r="F1473" t="s">
        <v>159</v>
      </c>
      <c r="G1473" t="s">
        <v>160</v>
      </c>
      <c r="H1473" t="s">
        <v>143</v>
      </c>
      <c r="I1473" t="s">
        <v>124</v>
      </c>
      <c r="J1473" t="s">
        <v>125</v>
      </c>
      <c r="K1473" t="s">
        <v>838</v>
      </c>
      <c r="N1473" t="s">
        <v>837</v>
      </c>
      <c r="O1473" t="s">
        <v>769</v>
      </c>
      <c r="P1473" t="s">
        <v>162</v>
      </c>
      <c r="Q1473" t="s">
        <v>267</v>
      </c>
      <c r="R1473" t="s">
        <v>131</v>
      </c>
      <c r="S1473" t="s">
        <v>164</v>
      </c>
      <c r="T1473" t="s">
        <v>165</v>
      </c>
      <c r="U1473" t="s">
        <v>151</v>
      </c>
      <c r="V1473" t="s">
        <v>135</v>
      </c>
      <c r="W1473" t="s">
        <v>136</v>
      </c>
      <c r="X1473" t="s">
        <v>839</v>
      </c>
      <c r="Y1473" s="94">
        <v>716.76</v>
      </c>
      <c r="Z1473" s="94">
        <v>0</v>
      </c>
      <c r="AA1473" s="94">
        <v>0</v>
      </c>
      <c r="AB1473" s="94">
        <v>0</v>
      </c>
      <c r="AC1473">
        <f t="shared" si="44"/>
        <v>3000</v>
      </c>
      <c r="AD1473" t="str">
        <f t="shared" si="45"/>
        <v>304</v>
      </c>
    </row>
    <row r="1474" spans="1:30" hidden="1" x14ac:dyDescent="0.25">
      <c r="A1474" t="s">
        <v>835</v>
      </c>
      <c r="B1474" t="s">
        <v>766</v>
      </c>
      <c r="C1474" t="s">
        <v>157</v>
      </c>
      <c r="D1474" t="s">
        <v>268</v>
      </c>
      <c r="E1474" t="s">
        <v>122</v>
      </c>
      <c r="F1474" t="s">
        <v>159</v>
      </c>
      <c r="G1474" t="s">
        <v>160</v>
      </c>
      <c r="H1474" t="s">
        <v>143</v>
      </c>
      <c r="I1474" t="s">
        <v>124</v>
      </c>
      <c r="J1474" t="s">
        <v>125</v>
      </c>
      <c r="K1474" t="s">
        <v>838</v>
      </c>
      <c r="N1474" t="s">
        <v>837</v>
      </c>
      <c r="O1474" t="s">
        <v>769</v>
      </c>
      <c r="P1474" t="s">
        <v>162</v>
      </c>
      <c r="Q1474" t="s">
        <v>269</v>
      </c>
      <c r="R1474" t="s">
        <v>131</v>
      </c>
      <c r="S1474" t="s">
        <v>164</v>
      </c>
      <c r="T1474" t="s">
        <v>165</v>
      </c>
      <c r="U1474" t="s">
        <v>151</v>
      </c>
      <c r="V1474" t="s">
        <v>135</v>
      </c>
      <c r="W1474" t="s">
        <v>136</v>
      </c>
      <c r="X1474" t="s">
        <v>839</v>
      </c>
      <c r="Y1474" s="94">
        <v>1787.44</v>
      </c>
      <c r="Z1474" s="94">
        <v>0</v>
      </c>
      <c r="AA1474" s="94">
        <v>0</v>
      </c>
      <c r="AB1474" s="94">
        <v>0</v>
      </c>
      <c r="AC1474">
        <f t="shared" si="44"/>
        <v>3000</v>
      </c>
      <c r="AD1474" t="str">
        <f t="shared" si="45"/>
        <v>304</v>
      </c>
    </row>
    <row r="1475" spans="1:30" hidden="1" x14ac:dyDescent="0.25">
      <c r="A1475" t="s">
        <v>835</v>
      </c>
      <c r="B1475" t="s">
        <v>766</v>
      </c>
      <c r="C1475" t="s">
        <v>157</v>
      </c>
      <c r="D1475" t="s">
        <v>270</v>
      </c>
      <c r="E1475" t="s">
        <v>122</v>
      </c>
      <c r="F1475" t="s">
        <v>159</v>
      </c>
      <c r="G1475" t="s">
        <v>160</v>
      </c>
      <c r="H1475" t="s">
        <v>143</v>
      </c>
      <c r="I1475" t="s">
        <v>124</v>
      </c>
      <c r="J1475" t="s">
        <v>125</v>
      </c>
      <c r="K1475" t="s">
        <v>838</v>
      </c>
      <c r="N1475" t="s">
        <v>837</v>
      </c>
      <c r="O1475" t="s">
        <v>769</v>
      </c>
      <c r="P1475" t="s">
        <v>162</v>
      </c>
      <c r="Q1475" t="s">
        <v>271</v>
      </c>
      <c r="R1475" t="s">
        <v>131</v>
      </c>
      <c r="S1475" t="s">
        <v>164</v>
      </c>
      <c r="T1475" t="s">
        <v>165</v>
      </c>
      <c r="U1475" t="s">
        <v>151</v>
      </c>
      <c r="V1475" t="s">
        <v>135</v>
      </c>
      <c r="W1475" t="s">
        <v>136</v>
      </c>
      <c r="X1475" t="s">
        <v>839</v>
      </c>
      <c r="Y1475" s="94">
        <v>2659.19</v>
      </c>
      <c r="Z1475" s="94">
        <v>0</v>
      </c>
      <c r="AA1475" s="94">
        <v>0</v>
      </c>
      <c r="AB1475" s="94">
        <v>0</v>
      </c>
      <c r="AC1475">
        <f t="shared" ref="AC1475:AC1538" si="46">MID(D1475,1,1)*1000</f>
        <v>3000</v>
      </c>
      <c r="AD1475" t="str">
        <f t="shared" ref="AD1475:AD1538" si="47">MID(A1475,6,3)</f>
        <v>304</v>
      </c>
    </row>
    <row r="1476" spans="1:30" hidden="1" x14ac:dyDescent="0.25">
      <c r="A1476" t="s">
        <v>835</v>
      </c>
      <c r="B1476" t="s">
        <v>766</v>
      </c>
      <c r="C1476" t="s">
        <v>157</v>
      </c>
      <c r="D1476" t="s">
        <v>272</v>
      </c>
      <c r="E1476" t="s">
        <v>122</v>
      </c>
      <c r="F1476" t="s">
        <v>159</v>
      </c>
      <c r="G1476" t="s">
        <v>160</v>
      </c>
      <c r="H1476" t="s">
        <v>143</v>
      </c>
      <c r="I1476" t="s">
        <v>124</v>
      </c>
      <c r="J1476" t="s">
        <v>125</v>
      </c>
      <c r="K1476" t="s">
        <v>838</v>
      </c>
      <c r="N1476" t="s">
        <v>837</v>
      </c>
      <c r="O1476" t="s">
        <v>769</v>
      </c>
      <c r="P1476" t="s">
        <v>162</v>
      </c>
      <c r="Q1476" t="s">
        <v>273</v>
      </c>
      <c r="R1476" t="s">
        <v>131</v>
      </c>
      <c r="S1476" t="s">
        <v>164</v>
      </c>
      <c r="T1476" t="s">
        <v>165</v>
      </c>
      <c r="U1476" t="s">
        <v>151</v>
      </c>
      <c r="V1476" t="s">
        <v>135</v>
      </c>
      <c r="W1476" t="s">
        <v>136</v>
      </c>
      <c r="X1476" t="s">
        <v>839</v>
      </c>
      <c r="Y1476" s="94">
        <v>22388.720000000001</v>
      </c>
      <c r="Z1476" s="94">
        <v>37708.346666666665</v>
      </c>
      <c r="AA1476" s="94">
        <v>38839.597066666669</v>
      </c>
      <c r="AB1476" s="94">
        <v>38839.599999999999</v>
      </c>
      <c r="AC1476">
        <f t="shared" si="46"/>
        <v>3000</v>
      </c>
      <c r="AD1476" t="str">
        <f t="shared" si="47"/>
        <v>304</v>
      </c>
    </row>
    <row r="1477" spans="1:30" hidden="1" x14ac:dyDescent="0.25">
      <c r="A1477" t="s">
        <v>835</v>
      </c>
      <c r="B1477" t="s">
        <v>766</v>
      </c>
      <c r="C1477" t="s">
        <v>157</v>
      </c>
      <c r="D1477" t="s">
        <v>280</v>
      </c>
      <c r="E1477" t="s">
        <v>122</v>
      </c>
      <c r="F1477" t="s">
        <v>159</v>
      </c>
      <c r="G1477" t="s">
        <v>160</v>
      </c>
      <c r="H1477" t="s">
        <v>143</v>
      </c>
      <c r="I1477" t="s">
        <v>124</v>
      </c>
      <c r="J1477" t="s">
        <v>125</v>
      </c>
      <c r="K1477" t="s">
        <v>838</v>
      </c>
      <c r="N1477" t="s">
        <v>837</v>
      </c>
      <c r="O1477" t="s">
        <v>769</v>
      </c>
      <c r="P1477" t="s">
        <v>162</v>
      </c>
      <c r="Q1477" t="s">
        <v>281</v>
      </c>
      <c r="R1477" t="s">
        <v>131</v>
      </c>
      <c r="S1477" t="s">
        <v>164</v>
      </c>
      <c r="T1477" t="s">
        <v>165</v>
      </c>
      <c r="U1477" t="s">
        <v>151</v>
      </c>
      <c r="V1477" t="s">
        <v>135</v>
      </c>
      <c r="W1477" t="s">
        <v>136</v>
      </c>
      <c r="X1477" t="s">
        <v>839</v>
      </c>
      <c r="Y1477" s="94">
        <v>1353.23</v>
      </c>
      <c r="Z1477" s="94">
        <v>0</v>
      </c>
      <c r="AA1477" s="94">
        <v>0</v>
      </c>
      <c r="AB1477" s="94">
        <v>0</v>
      </c>
      <c r="AC1477">
        <f t="shared" si="46"/>
        <v>3000</v>
      </c>
      <c r="AD1477" t="str">
        <f t="shared" si="47"/>
        <v>304</v>
      </c>
    </row>
    <row r="1478" spans="1:30" hidden="1" x14ac:dyDescent="0.25">
      <c r="A1478" t="s">
        <v>835</v>
      </c>
      <c r="B1478" t="s">
        <v>766</v>
      </c>
      <c r="C1478" t="s">
        <v>157</v>
      </c>
      <c r="D1478" t="s">
        <v>172</v>
      </c>
      <c r="E1478" t="s">
        <v>122</v>
      </c>
      <c r="F1478" t="s">
        <v>159</v>
      </c>
      <c r="G1478" t="s">
        <v>160</v>
      </c>
      <c r="H1478" t="s">
        <v>143</v>
      </c>
      <c r="I1478" t="s">
        <v>124</v>
      </c>
      <c r="J1478" t="s">
        <v>125</v>
      </c>
      <c r="K1478" t="s">
        <v>838</v>
      </c>
      <c r="N1478" t="s">
        <v>837</v>
      </c>
      <c r="O1478" t="s">
        <v>769</v>
      </c>
      <c r="P1478" t="s">
        <v>162</v>
      </c>
      <c r="Q1478" t="s">
        <v>173</v>
      </c>
      <c r="R1478" t="s">
        <v>131</v>
      </c>
      <c r="S1478" t="s">
        <v>164</v>
      </c>
      <c r="T1478" t="s">
        <v>165</v>
      </c>
      <c r="U1478" t="s">
        <v>151</v>
      </c>
      <c r="V1478" t="s">
        <v>135</v>
      </c>
      <c r="W1478" t="s">
        <v>136</v>
      </c>
      <c r="X1478" t="s">
        <v>839</v>
      </c>
      <c r="Y1478" s="94">
        <v>118103.72</v>
      </c>
      <c r="Z1478" s="94">
        <v>118103.72</v>
      </c>
      <c r="AA1478" s="94">
        <v>121646.8316</v>
      </c>
      <c r="AB1478" s="94">
        <v>121646.83</v>
      </c>
      <c r="AC1478">
        <f t="shared" si="46"/>
        <v>3000</v>
      </c>
      <c r="AD1478" t="str">
        <f t="shared" si="47"/>
        <v>304</v>
      </c>
    </row>
    <row r="1479" spans="1:30" hidden="1" x14ac:dyDescent="0.25">
      <c r="A1479" t="s">
        <v>835</v>
      </c>
      <c r="B1479" t="s">
        <v>766</v>
      </c>
      <c r="C1479" t="s">
        <v>157</v>
      </c>
      <c r="D1479" t="s">
        <v>321</v>
      </c>
      <c r="E1479" t="s">
        <v>122</v>
      </c>
      <c r="F1479" t="s">
        <v>159</v>
      </c>
      <c r="G1479" t="s">
        <v>160</v>
      </c>
      <c r="H1479" t="s">
        <v>143</v>
      </c>
      <c r="I1479" t="s">
        <v>124</v>
      </c>
      <c r="J1479" t="s">
        <v>125</v>
      </c>
      <c r="K1479" t="s">
        <v>838</v>
      </c>
      <c r="N1479" t="s">
        <v>837</v>
      </c>
      <c r="O1479" t="s">
        <v>769</v>
      </c>
      <c r="P1479" t="s">
        <v>162</v>
      </c>
      <c r="Q1479" t="s">
        <v>322</v>
      </c>
      <c r="R1479" t="s">
        <v>131</v>
      </c>
      <c r="S1479" t="s">
        <v>164</v>
      </c>
      <c r="T1479" t="s">
        <v>165</v>
      </c>
      <c r="U1479" t="s">
        <v>151</v>
      </c>
      <c r="V1479" t="s">
        <v>135</v>
      </c>
      <c r="W1479" t="s">
        <v>136</v>
      </c>
      <c r="X1479" t="s">
        <v>839</v>
      </c>
      <c r="Y1479" s="94">
        <v>966.18</v>
      </c>
      <c r="Z1479" s="94">
        <v>0</v>
      </c>
      <c r="AA1479" s="94">
        <v>0</v>
      </c>
      <c r="AB1479" s="94">
        <v>0</v>
      </c>
      <c r="AC1479">
        <f t="shared" si="46"/>
        <v>3000</v>
      </c>
      <c r="AD1479" t="str">
        <f t="shared" si="47"/>
        <v>304</v>
      </c>
    </row>
    <row r="1480" spans="1:30" hidden="1" x14ac:dyDescent="0.25">
      <c r="A1480" t="s">
        <v>835</v>
      </c>
      <c r="B1480" t="s">
        <v>766</v>
      </c>
      <c r="C1480" t="s">
        <v>157</v>
      </c>
      <c r="D1480" t="s">
        <v>174</v>
      </c>
      <c r="E1480" t="s">
        <v>122</v>
      </c>
      <c r="F1480" t="s">
        <v>159</v>
      </c>
      <c r="G1480" t="s">
        <v>160</v>
      </c>
      <c r="H1480" t="s">
        <v>143</v>
      </c>
      <c r="I1480" t="s">
        <v>124</v>
      </c>
      <c r="J1480" t="s">
        <v>125</v>
      </c>
      <c r="K1480" t="s">
        <v>838</v>
      </c>
      <c r="N1480" t="s">
        <v>837</v>
      </c>
      <c r="O1480" t="s">
        <v>769</v>
      </c>
      <c r="P1480" t="s">
        <v>162</v>
      </c>
      <c r="Q1480" t="s">
        <v>175</v>
      </c>
      <c r="R1480" t="s">
        <v>131</v>
      </c>
      <c r="S1480" t="s">
        <v>164</v>
      </c>
      <c r="T1480" t="s">
        <v>165</v>
      </c>
      <c r="U1480" t="s">
        <v>151</v>
      </c>
      <c r="V1480" t="s">
        <v>135</v>
      </c>
      <c r="W1480" t="s">
        <v>136</v>
      </c>
      <c r="X1480" t="s">
        <v>839</v>
      </c>
      <c r="Y1480" s="94">
        <v>59990.15</v>
      </c>
      <c r="Z1480" s="94">
        <v>59385.15</v>
      </c>
      <c r="AA1480" s="94">
        <v>61166.7045</v>
      </c>
      <c r="AB1480" s="94">
        <v>61166.7</v>
      </c>
      <c r="AC1480">
        <f t="shared" si="46"/>
        <v>3000</v>
      </c>
      <c r="AD1480" t="str">
        <f t="shared" si="47"/>
        <v>304</v>
      </c>
    </row>
    <row r="1481" spans="1:30" hidden="1" x14ac:dyDescent="0.25">
      <c r="A1481" t="s">
        <v>835</v>
      </c>
      <c r="B1481" t="s">
        <v>766</v>
      </c>
      <c r="C1481" t="s">
        <v>157</v>
      </c>
      <c r="D1481" t="s">
        <v>282</v>
      </c>
      <c r="E1481" t="s">
        <v>122</v>
      </c>
      <c r="F1481" t="s">
        <v>159</v>
      </c>
      <c r="G1481" t="s">
        <v>160</v>
      </c>
      <c r="H1481" t="s">
        <v>143</v>
      </c>
      <c r="I1481" t="s">
        <v>124</v>
      </c>
      <c r="J1481" t="s">
        <v>125</v>
      </c>
      <c r="K1481" t="s">
        <v>838</v>
      </c>
      <c r="N1481" t="s">
        <v>837</v>
      </c>
      <c r="O1481" t="s">
        <v>769</v>
      </c>
      <c r="P1481" t="s">
        <v>162</v>
      </c>
      <c r="Q1481" t="s">
        <v>283</v>
      </c>
      <c r="R1481" t="s">
        <v>131</v>
      </c>
      <c r="S1481" t="s">
        <v>164</v>
      </c>
      <c r="T1481" t="s">
        <v>165</v>
      </c>
      <c r="U1481" t="s">
        <v>151</v>
      </c>
      <c r="V1481" t="s">
        <v>135</v>
      </c>
      <c r="W1481" t="s">
        <v>136</v>
      </c>
      <c r="X1481" t="s">
        <v>839</v>
      </c>
      <c r="Y1481" s="94">
        <v>5838.45</v>
      </c>
      <c r="Z1481" s="94">
        <v>2300.6666666666665</v>
      </c>
      <c r="AA1481" s="94">
        <v>2369.6866666666665</v>
      </c>
      <c r="AB1481" s="94">
        <v>2369.69</v>
      </c>
      <c r="AC1481">
        <f t="shared" si="46"/>
        <v>3000</v>
      </c>
      <c r="AD1481" t="str">
        <f t="shared" si="47"/>
        <v>304</v>
      </c>
    </row>
    <row r="1482" spans="1:30" hidden="1" x14ac:dyDescent="0.25">
      <c r="A1482" t="s">
        <v>835</v>
      </c>
      <c r="B1482" t="s">
        <v>766</v>
      </c>
      <c r="C1482" t="s">
        <v>157</v>
      </c>
      <c r="D1482" t="s">
        <v>286</v>
      </c>
      <c r="E1482" t="s">
        <v>122</v>
      </c>
      <c r="F1482" t="s">
        <v>159</v>
      </c>
      <c r="G1482" t="s">
        <v>160</v>
      </c>
      <c r="H1482" t="s">
        <v>143</v>
      </c>
      <c r="I1482" t="s">
        <v>124</v>
      </c>
      <c r="J1482" t="s">
        <v>125</v>
      </c>
      <c r="K1482" t="s">
        <v>838</v>
      </c>
      <c r="N1482" t="s">
        <v>837</v>
      </c>
      <c r="O1482" t="s">
        <v>769</v>
      </c>
      <c r="P1482" t="s">
        <v>162</v>
      </c>
      <c r="Q1482" t="s">
        <v>287</v>
      </c>
      <c r="R1482" t="s">
        <v>131</v>
      </c>
      <c r="S1482" t="s">
        <v>164</v>
      </c>
      <c r="T1482" t="s">
        <v>165</v>
      </c>
      <c r="U1482" t="s">
        <v>151</v>
      </c>
      <c r="V1482" t="s">
        <v>135</v>
      </c>
      <c r="W1482" t="s">
        <v>136</v>
      </c>
      <c r="X1482" t="s">
        <v>839</v>
      </c>
      <c r="Y1482" s="94">
        <v>4508.87</v>
      </c>
      <c r="Z1482" s="94">
        <v>0</v>
      </c>
      <c r="AA1482" s="94">
        <v>0</v>
      </c>
      <c r="AB1482" s="94">
        <v>0</v>
      </c>
      <c r="AC1482">
        <f t="shared" si="46"/>
        <v>3000</v>
      </c>
      <c r="AD1482" t="str">
        <f t="shared" si="47"/>
        <v>304</v>
      </c>
    </row>
    <row r="1483" spans="1:30" hidden="1" x14ac:dyDescent="0.25">
      <c r="A1483" t="s">
        <v>835</v>
      </c>
      <c r="B1483" t="s">
        <v>766</v>
      </c>
      <c r="C1483" t="s">
        <v>157</v>
      </c>
      <c r="D1483" t="s">
        <v>417</v>
      </c>
      <c r="E1483" t="s">
        <v>122</v>
      </c>
      <c r="F1483" t="s">
        <v>159</v>
      </c>
      <c r="G1483" t="s">
        <v>160</v>
      </c>
      <c r="H1483" t="s">
        <v>143</v>
      </c>
      <c r="I1483" t="s">
        <v>124</v>
      </c>
      <c r="J1483" t="s">
        <v>125</v>
      </c>
      <c r="K1483" t="s">
        <v>838</v>
      </c>
      <c r="N1483" t="s">
        <v>837</v>
      </c>
      <c r="O1483" t="s">
        <v>769</v>
      </c>
      <c r="P1483" t="s">
        <v>162</v>
      </c>
      <c r="Q1483" t="s">
        <v>418</v>
      </c>
      <c r="R1483" t="s">
        <v>131</v>
      </c>
      <c r="S1483" t="s">
        <v>164</v>
      </c>
      <c r="T1483" t="s">
        <v>165</v>
      </c>
      <c r="U1483" t="s">
        <v>151</v>
      </c>
      <c r="V1483" t="s">
        <v>135</v>
      </c>
      <c r="W1483" t="s">
        <v>136</v>
      </c>
      <c r="X1483" t="s">
        <v>839</v>
      </c>
      <c r="Y1483" s="94">
        <v>30900</v>
      </c>
      <c r="Z1483" s="94">
        <v>0</v>
      </c>
      <c r="AA1483" s="94">
        <v>0</v>
      </c>
      <c r="AB1483" s="94">
        <v>0</v>
      </c>
      <c r="AC1483">
        <f t="shared" si="46"/>
        <v>3000</v>
      </c>
      <c r="AD1483" t="str">
        <f t="shared" si="47"/>
        <v>304</v>
      </c>
    </row>
    <row r="1484" spans="1:30" hidden="1" x14ac:dyDescent="0.25">
      <c r="A1484" t="s">
        <v>835</v>
      </c>
      <c r="B1484" t="s">
        <v>766</v>
      </c>
      <c r="C1484" t="s">
        <v>157</v>
      </c>
      <c r="D1484" t="s">
        <v>176</v>
      </c>
      <c r="E1484" t="s">
        <v>122</v>
      </c>
      <c r="F1484" t="s">
        <v>159</v>
      </c>
      <c r="G1484" t="s">
        <v>160</v>
      </c>
      <c r="H1484" t="s">
        <v>143</v>
      </c>
      <c r="I1484" t="s">
        <v>124</v>
      </c>
      <c r="J1484" t="s">
        <v>125</v>
      </c>
      <c r="K1484" t="s">
        <v>838</v>
      </c>
      <c r="N1484" t="s">
        <v>837</v>
      </c>
      <c r="O1484" t="s">
        <v>769</v>
      </c>
      <c r="P1484" t="s">
        <v>162</v>
      </c>
      <c r="Q1484" t="s">
        <v>177</v>
      </c>
      <c r="R1484" t="s">
        <v>131</v>
      </c>
      <c r="S1484" t="s">
        <v>164</v>
      </c>
      <c r="T1484" t="s">
        <v>165</v>
      </c>
      <c r="U1484" t="s">
        <v>151</v>
      </c>
      <c r="V1484" t="s">
        <v>135</v>
      </c>
      <c r="W1484" t="s">
        <v>136</v>
      </c>
      <c r="X1484" t="s">
        <v>839</v>
      </c>
      <c r="Y1484" s="94">
        <v>17441.240000000002</v>
      </c>
      <c r="Z1484" s="94">
        <v>0</v>
      </c>
      <c r="AA1484" s="94">
        <v>0</v>
      </c>
      <c r="AB1484" s="94">
        <v>0</v>
      </c>
      <c r="AC1484">
        <f t="shared" si="46"/>
        <v>3000</v>
      </c>
      <c r="AD1484" t="str">
        <f t="shared" si="47"/>
        <v>304</v>
      </c>
    </row>
    <row r="1485" spans="1:30" hidden="1" x14ac:dyDescent="0.25">
      <c r="A1485" s="97" t="s">
        <v>835</v>
      </c>
      <c r="B1485" s="97" t="s">
        <v>766</v>
      </c>
      <c r="C1485" s="97" t="s">
        <v>140</v>
      </c>
      <c r="D1485" s="97">
        <v>14301</v>
      </c>
      <c r="E1485" s="97" t="s">
        <v>122</v>
      </c>
      <c r="F1485" s="98">
        <v>15</v>
      </c>
      <c r="G1485" s="98" t="s">
        <v>142</v>
      </c>
      <c r="H1485" s="97">
        <v>19</v>
      </c>
      <c r="I1485" s="97" t="s">
        <v>124</v>
      </c>
      <c r="J1485" s="97" t="s">
        <v>125</v>
      </c>
      <c r="K1485" s="97" t="s">
        <v>836</v>
      </c>
      <c r="L1485" s="97"/>
      <c r="M1485" s="97"/>
      <c r="N1485" s="97" t="s">
        <v>837</v>
      </c>
      <c r="O1485" s="97" t="s">
        <v>769</v>
      </c>
      <c r="P1485" s="97" t="s">
        <v>147</v>
      </c>
      <c r="Q1485" s="97" t="s">
        <v>178</v>
      </c>
      <c r="R1485" s="97" t="s">
        <v>131</v>
      </c>
      <c r="S1485" s="97" t="s">
        <v>149</v>
      </c>
      <c r="T1485" s="97" t="s">
        <v>150</v>
      </c>
      <c r="U1485" s="97" t="s">
        <v>134</v>
      </c>
      <c r="V1485" s="97" t="s">
        <v>135</v>
      </c>
      <c r="W1485" s="97" t="s">
        <v>136</v>
      </c>
      <c r="X1485" s="97"/>
      <c r="Y1485" s="99"/>
      <c r="Z1485" s="99"/>
      <c r="AA1485" s="99">
        <v>102474</v>
      </c>
      <c r="AB1485" s="99">
        <v>102474</v>
      </c>
      <c r="AC1485">
        <f t="shared" si="46"/>
        <v>1000</v>
      </c>
      <c r="AD1485" t="str">
        <f t="shared" si="47"/>
        <v>304</v>
      </c>
    </row>
    <row r="1486" spans="1:30" hidden="1" x14ac:dyDescent="0.25">
      <c r="A1486" s="97" t="s">
        <v>840</v>
      </c>
      <c r="B1486" s="97" t="s">
        <v>766</v>
      </c>
      <c r="C1486" s="97" t="s">
        <v>825</v>
      </c>
      <c r="D1486" s="97" t="s">
        <v>141</v>
      </c>
      <c r="E1486" s="97" t="s">
        <v>122</v>
      </c>
      <c r="F1486" s="98">
        <v>15</v>
      </c>
      <c r="G1486" s="98" t="s">
        <v>142</v>
      </c>
      <c r="H1486" s="97" t="s">
        <v>143</v>
      </c>
      <c r="I1486" s="97" t="s">
        <v>124</v>
      </c>
      <c r="J1486" s="97" t="s">
        <v>125</v>
      </c>
      <c r="K1486" s="97" t="s">
        <v>841</v>
      </c>
      <c r="L1486" s="97"/>
      <c r="M1486" s="97"/>
      <c r="N1486" s="97" t="s">
        <v>842</v>
      </c>
      <c r="O1486" s="97" t="s">
        <v>769</v>
      </c>
      <c r="P1486" s="97" t="s">
        <v>829</v>
      </c>
      <c r="Q1486" s="97" t="s">
        <v>148</v>
      </c>
      <c r="R1486" s="97" t="s">
        <v>131</v>
      </c>
      <c r="S1486" s="97" t="s">
        <v>149</v>
      </c>
      <c r="T1486" s="97" t="s">
        <v>150</v>
      </c>
      <c r="U1486" s="97" t="s">
        <v>151</v>
      </c>
      <c r="V1486" s="97" t="s">
        <v>135</v>
      </c>
      <c r="W1486" s="97" t="s">
        <v>136</v>
      </c>
      <c r="X1486" s="97"/>
      <c r="Y1486" s="99"/>
      <c r="Z1486" s="99"/>
      <c r="AA1486" s="99">
        <v>10030620</v>
      </c>
      <c r="AB1486" s="99">
        <v>10030620</v>
      </c>
      <c r="AC1486">
        <f t="shared" si="46"/>
        <v>1000</v>
      </c>
      <c r="AD1486" t="str">
        <f t="shared" si="47"/>
        <v>304</v>
      </c>
    </row>
    <row r="1487" spans="1:30" hidden="1" x14ac:dyDescent="0.25">
      <c r="A1487" s="97" t="s">
        <v>840</v>
      </c>
      <c r="B1487" s="97" t="s">
        <v>766</v>
      </c>
      <c r="C1487" s="97" t="s">
        <v>825</v>
      </c>
      <c r="D1487" s="97">
        <v>12101</v>
      </c>
      <c r="E1487" s="97" t="s">
        <v>122</v>
      </c>
      <c r="F1487" s="98">
        <v>15</v>
      </c>
      <c r="G1487" s="98" t="s">
        <v>142</v>
      </c>
      <c r="H1487" s="97">
        <v>19</v>
      </c>
      <c r="I1487" s="97" t="s">
        <v>124</v>
      </c>
      <c r="J1487" s="97" t="s">
        <v>125</v>
      </c>
      <c r="K1487" s="97" t="s">
        <v>841</v>
      </c>
      <c r="L1487" s="97"/>
      <c r="M1487" s="97"/>
      <c r="N1487" s="97" t="s">
        <v>842</v>
      </c>
      <c r="O1487" s="97" t="s">
        <v>769</v>
      </c>
      <c r="P1487" s="97" t="s">
        <v>829</v>
      </c>
      <c r="Q1487" s="97" t="s">
        <v>182</v>
      </c>
      <c r="R1487" s="97" t="s">
        <v>131</v>
      </c>
      <c r="S1487" s="97" t="s">
        <v>149</v>
      </c>
      <c r="T1487" s="97" t="s">
        <v>150</v>
      </c>
      <c r="U1487" s="97" t="s">
        <v>134</v>
      </c>
      <c r="V1487" s="97" t="s">
        <v>135</v>
      </c>
      <c r="W1487" s="97" t="s">
        <v>136</v>
      </c>
      <c r="X1487" s="97"/>
      <c r="Y1487" s="99"/>
      <c r="Z1487" s="99"/>
      <c r="AA1487" s="99">
        <v>174421</v>
      </c>
      <c r="AB1487" s="99">
        <v>174421</v>
      </c>
      <c r="AC1487">
        <f t="shared" si="46"/>
        <v>1000</v>
      </c>
      <c r="AD1487" t="str">
        <f t="shared" si="47"/>
        <v>304</v>
      </c>
    </row>
    <row r="1488" spans="1:30" hidden="1" x14ac:dyDescent="0.25">
      <c r="A1488" s="97" t="s">
        <v>840</v>
      </c>
      <c r="B1488" s="97" t="s">
        <v>766</v>
      </c>
      <c r="C1488" s="97" t="s">
        <v>825</v>
      </c>
      <c r="D1488" s="97" t="s">
        <v>843</v>
      </c>
      <c r="E1488" s="97" t="s">
        <v>122</v>
      </c>
      <c r="F1488" s="98">
        <v>15</v>
      </c>
      <c r="G1488" s="98" t="s">
        <v>142</v>
      </c>
      <c r="H1488" s="97">
        <v>19</v>
      </c>
      <c r="I1488" s="97" t="s">
        <v>124</v>
      </c>
      <c r="J1488" s="97" t="s">
        <v>125</v>
      </c>
      <c r="K1488" s="97" t="s">
        <v>841</v>
      </c>
      <c r="L1488" s="97"/>
      <c r="M1488" s="97"/>
      <c r="N1488" s="97" t="s">
        <v>842</v>
      </c>
      <c r="O1488" s="97" t="s">
        <v>769</v>
      </c>
      <c r="P1488" s="97" t="s">
        <v>829</v>
      </c>
      <c r="Q1488" s="97" t="s">
        <v>844</v>
      </c>
      <c r="R1488" s="97" t="s">
        <v>131</v>
      </c>
      <c r="S1488" s="97" t="s">
        <v>149</v>
      </c>
      <c r="T1488" s="97" t="s">
        <v>150</v>
      </c>
      <c r="U1488" s="97" t="s">
        <v>134</v>
      </c>
      <c r="V1488" s="97" t="s">
        <v>135</v>
      </c>
      <c r="W1488" s="97" t="s">
        <v>136</v>
      </c>
      <c r="X1488" s="97" t="s">
        <v>845</v>
      </c>
      <c r="Y1488" s="99">
        <v>0</v>
      </c>
      <c r="Z1488" s="99">
        <v>20425</v>
      </c>
      <c r="AA1488" s="99">
        <v>20425</v>
      </c>
      <c r="AB1488" s="99">
        <v>20425</v>
      </c>
      <c r="AC1488">
        <f t="shared" si="46"/>
        <v>1000</v>
      </c>
      <c r="AD1488" t="str">
        <f t="shared" si="47"/>
        <v>304</v>
      </c>
    </row>
    <row r="1489" spans="1:30" hidden="1" x14ac:dyDescent="0.25">
      <c r="A1489" s="97" t="s">
        <v>840</v>
      </c>
      <c r="B1489" s="97" t="s">
        <v>766</v>
      </c>
      <c r="C1489" s="97" t="s">
        <v>825</v>
      </c>
      <c r="D1489" s="97">
        <v>13201</v>
      </c>
      <c r="E1489" s="97" t="s">
        <v>122</v>
      </c>
      <c r="F1489" s="98">
        <v>15</v>
      </c>
      <c r="G1489" s="98" t="s">
        <v>142</v>
      </c>
      <c r="H1489" s="97">
        <v>19</v>
      </c>
      <c r="I1489" s="97" t="s">
        <v>124</v>
      </c>
      <c r="J1489" s="97" t="s">
        <v>125</v>
      </c>
      <c r="K1489" s="97" t="s">
        <v>841</v>
      </c>
      <c r="L1489" s="97"/>
      <c r="M1489" s="97"/>
      <c r="N1489" s="97" t="s">
        <v>842</v>
      </c>
      <c r="O1489" s="97" t="s">
        <v>769</v>
      </c>
      <c r="P1489" s="97" t="s">
        <v>829</v>
      </c>
      <c r="Q1489" s="97" t="s">
        <v>152</v>
      </c>
      <c r="R1489" s="97" t="s">
        <v>131</v>
      </c>
      <c r="S1489" s="97" t="s">
        <v>149</v>
      </c>
      <c r="T1489" s="97" t="s">
        <v>150</v>
      </c>
      <c r="U1489" s="97" t="s">
        <v>134</v>
      </c>
      <c r="V1489" s="97" t="s">
        <v>135</v>
      </c>
      <c r="W1489" s="97" t="s">
        <v>136</v>
      </c>
      <c r="X1489" s="97"/>
      <c r="Y1489" s="99"/>
      <c r="Z1489" s="99"/>
      <c r="AA1489" s="99">
        <v>417942.5</v>
      </c>
      <c r="AB1489" s="99">
        <v>417942.5</v>
      </c>
      <c r="AC1489">
        <f t="shared" si="46"/>
        <v>1000</v>
      </c>
      <c r="AD1489" t="str">
        <f t="shared" si="47"/>
        <v>304</v>
      </c>
    </row>
    <row r="1490" spans="1:30" hidden="1" x14ac:dyDescent="0.25">
      <c r="A1490" s="97" t="s">
        <v>840</v>
      </c>
      <c r="B1490" s="97" t="s">
        <v>766</v>
      </c>
      <c r="C1490" s="97" t="s">
        <v>825</v>
      </c>
      <c r="D1490" s="97">
        <v>13203</v>
      </c>
      <c r="E1490" s="97" t="s">
        <v>122</v>
      </c>
      <c r="F1490" s="98">
        <v>15</v>
      </c>
      <c r="G1490" s="98" t="s">
        <v>142</v>
      </c>
      <c r="H1490" s="97">
        <v>19</v>
      </c>
      <c r="I1490" s="97" t="s">
        <v>124</v>
      </c>
      <c r="J1490" s="97" t="s">
        <v>125</v>
      </c>
      <c r="K1490" s="97" t="s">
        <v>841</v>
      </c>
      <c r="L1490" s="97"/>
      <c r="M1490" s="97"/>
      <c r="N1490" s="97" t="s">
        <v>842</v>
      </c>
      <c r="O1490" s="97" t="s">
        <v>769</v>
      </c>
      <c r="P1490" s="97" t="s">
        <v>829</v>
      </c>
      <c r="Q1490" s="97" t="s">
        <v>153</v>
      </c>
      <c r="R1490" s="97" t="s">
        <v>131</v>
      </c>
      <c r="S1490" s="97" t="s">
        <v>149</v>
      </c>
      <c r="T1490" s="97" t="s">
        <v>150</v>
      </c>
      <c r="U1490" s="97" t="s">
        <v>134</v>
      </c>
      <c r="V1490" s="97" t="s">
        <v>135</v>
      </c>
      <c r="W1490" s="97" t="s">
        <v>136</v>
      </c>
      <c r="X1490" s="97"/>
      <c r="Y1490" s="99"/>
      <c r="Z1490" s="99"/>
      <c r="AA1490" s="99">
        <v>1671770</v>
      </c>
      <c r="AB1490" s="99">
        <v>1671770</v>
      </c>
      <c r="AC1490">
        <f t="shared" si="46"/>
        <v>1000</v>
      </c>
      <c r="AD1490" t="str">
        <f t="shared" si="47"/>
        <v>304</v>
      </c>
    </row>
    <row r="1491" spans="1:30" hidden="1" x14ac:dyDescent="0.25">
      <c r="A1491" s="97" t="s">
        <v>840</v>
      </c>
      <c r="B1491" s="97" t="s">
        <v>766</v>
      </c>
      <c r="C1491" s="97" t="s">
        <v>825</v>
      </c>
      <c r="D1491" s="97" t="s">
        <v>183</v>
      </c>
      <c r="E1491" s="97" t="s">
        <v>122</v>
      </c>
      <c r="F1491" s="98">
        <v>15</v>
      </c>
      <c r="G1491" s="98" t="s">
        <v>142</v>
      </c>
      <c r="H1491" s="97">
        <v>19</v>
      </c>
      <c r="I1491" s="97" t="s">
        <v>124</v>
      </c>
      <c r="J1491" s="97" t="s">
        <v>125</v>
      </c>
      <c r="K1491" s="97" t="s">
        <v>841</v>
      </c>
      <c r="L1491" s="97"/>
      <c r="M1491" s="97"/>
      <c r="N1491" s="97" t="s">
        <v>842</v>
      </c>
      <c r="O1491" s="97" t="s">
        <v>769</v>
      </c>
      <c r="P1491" s="97" t="s">
        <v>829</v>
      </c>
      <c r="Q1491" s="97" t="s">
        <v>184</v>
      </c>
      <c r="R1491" s="97" t="s">
        <v>131</v>
      </c>
      <c r="S1491" s="97" t="s">
        <v>149</v>
      </c>
      <c r="T1491" s="97" t="s">
        <v>150</v>
      </c>
      <c r="U1491" s="97" t="s">
        <v>134</v>
      </c>
      <c r="V1491" s="97" t="s">
        <v>135</v>
      </c>
      <c r="W1491" s="97" t="s">
        <v>136</v>
      </c>
      <c r="X1491" s="97" t="s">
        <v>845</v>
      </c>
      <c r="Y1491" s="99">
        <v>0</v>
      </c>
      <c r="Z1491" s="99">
        <v>528230.14</v>
      </c>
      <c r="AA1491" s="99">
        <v>528230.14</v>
      </c>
      <c r="AB1491" s="99">
        <v>528230.14</v>
      </c>
      <c r="AC1491">
        <f t="shared" si="46"/>
        <v>1000</v>
      </c>
      <c r="AD1491" t="str">
        <f t="shared" si="47"/>
        <v>304</v>
      </c>
    </row>
    <row r="1492" spans="1:30" hidden="1" x14ac:dyDescent="0.25">
      <c r="A1492" s="97" t="s">
        <v>840</v>
      </c>
      <c r="B1492" s="97" t="s">
        <v>766</v>
      </c>
      <c r="C1492" s="97" t="s">
        <v>825</v>
      </c>
      <c r="D1492" s="97">
        <v>14101</v>
      </c>
      <c r="E1492" s="97" t="s">
        <v>122</v>
      </c>
      <c r="F1492" s="98">
        <v>15</v>
      </c>
      <c r="G1492" s="98" t="s">
        <v>142</v>
      </c>
      <c r="H1492" s="97">
        <v>19</v>
      </c>
      <c r="I1492" s="97" t="s">
        <v>124</v>
      </c>
      <c r="J1492" s="97" t="s">
        <v>125</v>
      </c>
      <c r="K1492" s="97" t="s">
        <v>841</v>
      </c>
      <c r="L1492" s="97"/>
      <c r="M1492" s="97"/>
      <c r="N1492" s="97" t="s">
        <v>842</v>
      </c>
      <c r="O1492" s="97" t="s">
        <v>769</v>
      </c>
      <c r="P1492" s="97" t="s">
        <v>829</v>
      </c>
      <c r="Q1492" s="97" t="s">
        <v>154</v>
      </c>
      <c r="R1492" s="97" t="s">
        <v>131</v>
      </c>
      <c r="S1492" s="97" t="s">
        <v>149</v>
      </c>
      <c r="T1492" s="97" t="s">
        <v>150</v>
      </c>
      <c r="U1492" s="97" t="s">
        <v>134</v>
      </c>
      <c r="V1492" s="97" t="s">
        <v>135</v>
      </c>
      <c r="W1492" s="97" t="s">
        <v>136</v>
      </c>
      <c r="X1492" s="97"/>
      <c r="Y1492" s="99"/>
      <c r="Z1492" s="99"/>
      <c r="AA1492" s="99">
        <v>551684.1</v>
      </c>
      <c r="AB1492" s="99">
        <v>551684.1</v>
      </c>
      <c r="AC1492">
        <f t="shared" si="46"/>
        <v>1000</v>
      </c>
      <c r="AD1492" t="str">
        <f t="shared" si="47"/>
        <v>304</v>
      </c>
    </row>
    <row r="1493" spans="1:30" hidden="1" x14ac:dyDescent="0.25">
      <c r="A1493" s="97" t="s">
        <v>840</v>
      </c>
      <c r="B1493" s="97" t="s">
        <v>766</v>
      </c>
      <c r="C1493" s="97" t="s">
        <v>825</v>
      </c>
      <c r="D1493" s="97">
        <v>14103</v>
      </c>
      <c r="E1493" s="97" t="s">
        <v>122</v>
      </c>
      <c r="F1493" s="98">
        <v>15</v>
      </c>
      <c r="G1493" s="98" t="s">
        <v>142</v>
      </c>
      <c r="H1493" s="97">
        <v>19</v>
      </c>
      <c r="I1493" s="97" t="s">
        <v>124</v>
      </c>
      <c r="J1493" s="97" t="s">
        <v>125</v>
      </c>
      <c r="K1493" s="97" t="s">
        <v>841</v>
      </c>
      <c r="L1493" s="97"/>
      <c r="M1493" s="97"/>
      <c r="N1493" s="97" t="s">
        <v>842</v>
      </c>
      <c r="O1493" s="97" t="s">
        <v>769</v>
      </c>
      <c r="P1493" s="97" t="s">
        <v>829</v>
      </c>
      <c r="Q1493" s="97" t="s">
        <v>155</v>
      </c>
      <c r="R1493" s="97" t="s">
        <v>131</v>
      </c>
      <c r="S1493" s="97" t="s">
        <v>149</v>
      </c>
      <c r="T1493" s="97" t="s">
        <v>150</v>
      </c>
      <c r="U1493" s="97" t="s">
        <v>134</v>
      </c>
      <c r="V1493" s="97" t="s">
        <v>135</v>
      </c>
      <c r="W1493" s="97" t="s">
        <v>136</v>
      </c>
      <c r="X1493" s="97"/>
      <c r="Y1493" s="99"/>
      <c r="Z1493" s="99"/>
      <c r="AA1493" s="99">
        <v>225688.94999999998</v>
      </c>
      <c r="AB1493" s="99">
        <v>225688.95</v>
      </c>
      <c r="AC1493">
        <f t="shared" si="46"/>
        <v>1000</v>
      </c>
      <c r="AD1493" t="str">
        <f t="shared" si="47"/>
        <v>304</v>
      </c>
    </row>
    <row r="1494" spans="1:30" hidden="1" x14ac:dyDescent="0.25">
      <c r="A1494" s="97" t="s">
        <v>840</v>
      </c>
      <c r="B1494" s="97" t="s">
        <v>766</v>
      </c>
      <c r="C1494" s="97" t="s">
        <v>825</v>
      </c>
      <c r="D1494" s="97">
        <v>14201</v>
      </c>
      <c r="E1494" s="97" t="s">
        <v>122</v>
      </c>
      <c r="F1494" s="98">
        <v>15</v>
      </c>
      <c r="G1494" s="98" t="s">
        <v>142</v>
      </c>
      <c r="H1494" s="97">
        <v>19</v>
      </c>
      <c r="I1494" s="97" t="s">
        <v>124</v>
      </c>
      <c r="J1494" s="97" t="s">
        <v>125</v>
      </c>
      <c r="K1494" s="97" t="s">
        <v>841</v>
      </c>
      <c r="L1494" s="97"/>
      <c r="M1494" s="97"/>
      <c r="N1494" s="97" t="s">
        <v>842</v>
      </c>
      <c r="O1494" s="97" t="s">
        <v>769</v>
      </c>
      <c r="P1494" s="97" t="s">
        <v>829</v>
      </c>
      <c r="Q1494" s="97" t="s">
        <v>156</v>
      </c>
      <c r="R1494" s="97" t="s">
        <v>131</v>
      </c>
      <c r="S1494" s="97" t="s">
        <v>149</v>
      </c>
      <c r="T1494" s="97" t="s">
        <v>150</v>
      </c>
      <c r="U1494" s="97" t="s">
        <v>134</v>
      </c>
      <c r="V1494" s="97" t="s">
        <v>135</v>
      </c>
      <c r="W1494" s="97" t="s">
        <v>136</v>
      </c>
      <c r="X1494" s="97"/>
      <c r="Y1494" s="99"/>
      <c r="Z1494" s="99"/>
      <c r="AA1494" s="99">
        <v>501531</v>
      </c>
      <c r="AB1494" s="99">
        <v>501531</v>
      </c>
      <c r="AC1494">
        <f t="shared" si="46"/>
        <v>1000</v>
      </c>
      <c r="AD1494" t="str">
        <f t="shared" si="47"/>
        <v>304</v>
      </c>
    </row>
    <row r="1495" spans="1:30" hidden="1" x14ac:dyDescent="0.25">
      <c r="A1495" s="97" t="s">
        <v>840</v>
      </c>
      <c r="B1495" s="97" t="s">
        <v>766</v>
      </c>
      <c r="C1495" s="97" t="s">
        <v>825</v>
      </c>
      <c r="D1495" s="97">
        <v>14301</v>
      </c>
      <c r="E1495" s="97" t="s">
        <v>122</v>
      </c>
      <c r="F1495" s="98">
        <v>15</v>
      </c>
      <c r="G1495" s="98" t="s">
        <v>142</v>
      </c>
      <c r="H1495" s="97">
        <v>19</v>
      </c>
      <c r="I1495" s="97" t="s">
        <v>124</v>
      </c>
      <c r="J1495" s="97" t="s">
        <v>125</v>
      </c>
      <c r="K1495" s="97" t="s">
        <v>841</v>
      </c>
      <c r="L1495" s="97"/>
      <c r="M1495" s="97"/>
      <c r="N1495" s="97" t="s">
        <v>842</v>
      </c>
      <c r="O1495" s="97" t="s">
        <v>769</v>
      </c>
      <c r="P1495" s="97" t="s">
        <v>829</v>
      </c>
      <c r="Q1495" s="97" t="s">
        <v>178</v>
      </c>
      <c r="R1495" s="97" t="s">
        <v>131</v>
      </c>
      <c r="S1495" s="97" t="s">
        <v>149</v>
      </c>
      <c r="T1495" s="97" t="s">
        <v>150</v>
      </c>
      <c r="U1495" s="97" t="s">
        <v>134</v>
      </c>
      <c r="V1495" s="97" t="s">
        <v>135</v>
      </c>
      <c r="W1495" s="97" t="s">
        <v>136</v>
      </c>
      <c r="X1495" s="97"/>
      <c r="Y1495" s="99"/>
      <c r="Z1495" s="99"/>
      <c r="AA1495" s="99">
        <v>601837.19999999995</v>
      </c>
      <c r="AB1495" s="99">
        <v>601837.19999999995</v>
      </c>
      <c r="AC1495">
        <f t="shared" si="46"/>
        <v>1000</v>
      </c>
      <c r="AD1495" t="str">
        <f t="shared" si="47"/>
        <v>304</v>
      </c>
    </row>
    <row r="1496" spans="1:30" hidden="1" x14ac:dyDescent="0.25">
      <c r="A1496" t="s">
        <v>840</v>
      </c>
      <c r="B1496" t="s">
        <v>766</v>
      </c>
      <c r="C1496" t="s">
        <v>825</v>
      </c>
      <c r="D1496" t="s">
        <v>186</v>
      </c>
      <c r="E1496" t="s">
        <v>122</v>
      </c>
      <c r="F1496" t="s">
        <v>159</v>
      </c>
      <c r="G1496" t="s">
        <v>160</v>
      </c>
      <c r="H1496" t="s">
        <v>143</v>
      </c>
      <c r="I1496" t="s">
        <v>124</v>
      </c>
      <c r="J1496" t="s">
        <v>125</v>
      </c>
      <c r="K1496" t="s">
        <v>841</v>
      </c>
      <c r="N1496" t="s">
        <v>842</v>
      </c>
      <c r="O1496" t="s">
        <v>769</v>
      </c>
      <c r="P1496" t="s">
        <v>829</v>
      </c>
      <c r="Q1496" t="s">
        <v>188</v>
      </c>
      <c r="R1496" t="s">
        <v>131</v>
      </c>
      <c r="S1496" t="s">
        <v>164</v>
      </c>
      <c r="T1496" t="s">
        <v>165</v>
      </c>
      <c r="U1496" t="s">
        <v>151</v>
      </c>
      <c r="V1496" t="s">
        <v>135</v>
      </c>
      <c r="W1496" t="s">
        <v>136</v>
      </c>
      <c r="X1496" t="s">
        <v>845</v>
      </c>
      <c r="Y1496" s="94">
        <v>0</v>
      </c>
      <c r="Z1496" s="94">
        <v>58458.722500000003</v>
      </c>
      <c r="AA1496" s="94">
        <v>54960</v>
      </c>
      <c r="AB1496" s="94">
        <v>54960</v>
      </c>
      <c r="AC1496">
        <f t="shared" si="46"/>
        <v>2000</v>
      </c>
      <c r="AD1496" t="str">
        <f t="shared" si="47"/>
        <v>304</v>
      </c>
    </row>
    <row r="1497" spans="1:30" hidden="1" x14ac:dyDescent="0.25">
      <c r="A1497" t="s">
        <v>840</v>
      </c>
      <c r="B1497" t="s">
        <v>766</v>
      </c>
      <c r="C1497" t="s">
        <v>825</v>
      </c>
      <c r="D1497" t="s">
        <v>192</v>
      </c>
      <c r="E1497" t="s">
        <v>122</v>
      </c>
      <c r="F1497" t="s">
        <v>159</v>
      </c>
      <c r="G1497" t="s">
        <v>160</v>
      </c>
      <c r="H1497" t="s">
        <v>143</v>
      </c>
      <c r="I1497" t="s">
        <v>124</v>
      </c>
      <c r="J1497" t="s">
        <v>125</v>
      </c>
      <c r="K1497" t="s">
        <v>841</v>
      </c>
      <c r="N1497" t="s">
        <v>842</v>
      </c>
      <c r="O1497" t="s">
        <v>769</v>
      </c>
      <c r="P1497" t="s">
        <v>829</v>
      </c>
      <c r="Q1497" t="s">
        <v>193</v>
      </c>
      <c r="R1497" t="s">
        <v>131</v>
      </c>
      <c r="S1497" t="s">
        <v>164</v>
      </c>
      <c r="T1497" t="s">
        <v>165</v>
      </c>
      <c r="U1497" t="s">
        <v>151</v>
      </c>
      <c r="V1497" t="s">
        <v>135</v>
      </c>
      <c r="W1497" t="s">
        <v>136</v>
      </c>
      <c r="X1497" t="s">
        <v>845</v>
      </c>
      <c r="Y1497" s="94">
        <v>0</v>
      </c>
      <c r="Z1497" s="94">
        <v>111759.28666666667</v>
      </c>
      <c r="AA1497" s="94">
        <v>169920</v>
      </c>
      <c r="AB1497" s="94">
        <v>169920</v>
      </c>
      <c r="AC1497">
        <f t="shared" si="46"/>
        <v>2000</v>
      </c>
      <c r="AD1497" t="str">
        <f t="shared" si="47"/>
        <v>304</v>
      </c>
    </row>
    <row r="1498" spans="1:30" hidden="1" x14ac:dyDescent="0.25">
      <c r="A1498" t="s">
        <v>840</v>
      </c>
      <c r="B1498" t="s">
        <v>766</v>
      </c>
      <c r="C1498" t="s">
        <v>825</v>
      </c>
      <c r="D1498" t="s">
        <v>196</v>
      </c>
      <c r="E1498" t="s">
        <v>122</v>
      </c>
      <c r="F1498" t="s">
        <v>159</v>
      </c>
      <c r="G1498" t="s">
        <v>160</v>
      </c>
      <c r="H1498" t="s">
        <v>143</v>
      </c>
      <c r="I1498" t="s">
        <v>124</v>
      </c>
      <c r="J1498" t="s">
        <v>125</v>
      </c>
      <c r="K1498" t="s">
        <v>841</v>
      </c>
      <c r="N1498" t="s">
        <v>842</v>
      </c>
      <c r="O1498" t="s">
        <v>769</v>
      </c>
      <c r="P1498" t="s">
        <v>829</v>
      </c>
      <c r="Q1498" t="s">
        <v>197</v>
      </c>
      <c r="R1498" t="s">
        <v>131</v>
      </c>
      <c r="S1498" t="s">
        <v>164</v>
      </c>
      <c r="T1498" t="s">
        <v>165</v>
      </c>
      <c r="U1498" t="s">
        <v>151</v>
      </c>
      <c r="V1498" t="s">
        <v>135</v>
      </c>
      <c r="W1498" t="s">
        <v>136</v>
      </c>
      <c r="X1498" t="s">
        <v>845</v>
      </c>
      <c r="Y1498" s="94">
        <v>0</v>
      </c>
      <c r="Z1498" s="94">
        <v>282440.82</v>
      </c>
      <c r="AA1498" s="94">
        <v>634500</v>
      </c>
      <c r="AB1498" s="94">
        <v>634500</v>
      </c>
      <c r="AC1498">
        <f t="shared" si="46"/>
        <v>2000</v>
      </c>
      <c r="AD1498" t="str">
        <f t="shared" si="47"/>
        <v>304</v>
      </c>
    </row>
    <row r="1499" spans="1:30" hidden="1" x14ac:dyDescent="0.25">
      <c r="A1499" t="s">
        <v>840</v>
      </c>
      <c r="B1499" t="s">
        <v>766</v>
      </c>
      <c r="C1499" t="s">
        <v>825</v>
      </c>
      <c r="D1499" t="s">
        <v>198</v>
      </c>
      <c r="E1499" t="s">
        <v>122</v>
      </c>
      <c r="F1499" t="s">
        <v>159</v>
      </c>
      <c r="G1499" t="s">
        <v>160</v>
      </c>
      <c r="H1499" t="s">
        <v>143</v>
      </c>
      <c r="I1499" t="s">
        <v>124</v>
      </c>
      <c r="J1499" t="s">
        <v>125</v>
      </c>
      <c r="K1499" t="s">
        <v>841</v>
      </c>
      <c r="N1499" t="s">
        <v>842</v>
      </c>
      <c r="O1499" t="s">
        <v>769</v>
      </c>
      <c r="P1499" t="s">
        <v>829</v>
      </c>
      <c r="Q1499" t="s">
        <v>199</v>
      </c>
      <c r="R1499" t="s">
        <v>131</v>
      </c>
      <c r="S1499" t="s">
        <v>164</v>
      </c>
      <c r="T1499" t="s">
        <v>165</v>
      </c>
      <c r="U1499" t="s">
        <v>151</v>
      </c>
      <c r="V1499" t="s">
        <v>135</v>
      </c>
      <c r="W1499" t="s">
        <v>136</v>
      </c>
      <c r="X1499" t="s">
        <v>845</v>
      </c>
      <c r="Y1499" s="94">
        <v>0</v>
      </c>
      <c r="Z1499" s="94">
        <v>179136.61499999999</v>
      </c>
      <c r="AA1499" s="94">
        <v>259920</v>
      </c>
      <c r="AB1499" s="94">
        <v>259920</v>
      </c>
      <c r="AC1499">
        <f t="shared" si="46"/>
        <v>2000</v>
      </c>
      <c r="AD1499" t="str">
        <f t="shared" si="47"/>
        <v>304</v>
      </c>
    </row>
    <row r="1500" spans="1:30" hidden="1" x14ac:dyDescent="0.25">
      <c r="A1500" t="s">
        <v>840</v>
      </c>
      <c r="B1500" t="s">
        <v>766</v>
      </c>
      <c r="C1500" t="s">
        <v>825</v>
      </c>
      <c r="D1500" t="s">
        <v>200</v>
      </c>
      <c r="E1500" t="s">
        <v>122</v>
      </c>
      <c r="F1500" t="s">
        <v>159</v>
      </c>
      <c r="G1500" t="s">
        <v>160</v>
      </c>
      <c r="H1500" t="s">
        <v>143</v>
      </c>
      <c r="I1500" t="s">
        <v>124</v>
      </c>
      <c r="J1500" t="s">
        <v>125</v>
      </c>
      <c r="K1500" t="s">
        <v>841</v>
      </c>
      <c r="N1500" t="s">
        <v>842</v>
      </c>
      <c r="O1500" t="s">
        <v>769</v>
      </c>
      <c r="P1500" t="s">
        <v>829</v>
      </c>
      <c r="Q1500" t="s">
        <v>201</v>
      </c>
      <c r="R1500" t="s">
        <v>131</v>
      </c>
      <c r="S1500" t="s">
        <v>164</v>
      </c>
      <c r="T1500" t="s">
        <v>165</v>
      </c>
      <c r="U1500" t="s">
        <v>151</v>
      </c>
      <c r="V1500" t="s">
        <v>135</v>
      </c>
      <c r="W1500" t="s">
        <v>136</v>
      </c>
      <c r="X1500" t="s">
        <v>845</v>
      </c>
      <c r="Y1500" s="94">
        <v>0</v>
      </c>
      <c r="Z1500" s="94">
        <v>31481.137999999999</v>
      </c>
      <c r="AA1500" s="94">
        <v>42000</v>
      </c>
      <c r="AB1500" s="94">
        <v>42000</v>
      </c>
      <c r="AC1500">
        <f t="shared" si="46"/>
        <v>2000</v>
      </c>
      <c r="AD1500" t="str">
        <f t="shared" si="47"/>
        <v>304</v>
      </c>
    </row>
    <row r="1501" spans="1:30" hidden="1" x14ac:dyDescent="0.25">
      <c r="A1501" t="s">
        <v>840</v>
      </c>
      <c r="B1501" t="s">
        <v>766</v>
      </c>
      <c r="C1501" t="s">
        <v>825</v>
      </c>
      <c r="D1501" t="s">
        <v>506</v>
      </c>
      <c r="E1501" t="s">
        <v>122</v>
      </c>
      <c r="F1501" t="s">
        <v>159</v>
      </c>
      <c r="G1501" t="s">
        <v>160</v>
      </c>
      <c r="H1501" t="s">
        <v>143</v>
      </c>
      <c r="I1501" t="s">
        <v>124</v>
      </c>
      <c r="J1501" t="s">
        <v>125</v>
      </c>
      <c r="K1501" t="s">
        <v>841</v>
      </c>
      <c r="N1501" t="s">
        <v>842</v>
      </c>
      <c r="O1501" t="s">
        <v>769</v>
      </c>
      <c r="P1501" t="s">
        <v>829</v>
      </c>
      <c r="Q1501" t="s">
        <v>507</v>
      </c>
      <c r="R1501" t="s">
        <v>131</v>
      </c>
      <c r="S1501" t="s">
        <v>164</v>
      </c>
      <c r="T1501" t="s">
        <v>165</v>
      </c>
      <c r="U1501" t="s">
        <v>151</v>
      </c>
      <c r="V1501" t="s">
        <v>135</v>
      </c>
      <c r="W1501" t="s">
        <v>136</v>
      </c>
      <c r="X1501" t="s">
        <v>845</v>
      </c>
      <c r="Y1501" s="94">
        <v>0</v>
      </c>
      <c r="Z1501" s="94">
        <v>1650</v>
      </c>
      <c r="AA1501" s="94">
        <v>3000</v>
      </c>
      <c r="AB1501" s="94">
        <v>3000</v>
      </c>
      <c r="AC1501">
        <f t="shared" si="46"/>
        <v>2000</v>
      </c>
      <c r="AD1501" t="str">
        <f t="shared" si="47"/>
        <v>304</v>
      </c>
    </row>
    <row r="1502" spans="1:30" hidden="1" x14ac:dyDescent="0.25">
      <c r="A1502" t="s">
        <v>840</v>
      </c>
      <c r="B1502" t="s">
        <v>766</v>
      </c>
      <c r="C1502" t="s">
        <v>825</v>
      </c>
      <c r="D1502" t="s">
        <v>699</v>
      </c>
      <c r="E1502" t="s">
        <v>122</v>
      </c>
      <c r="F1502" t="s">
        <v>159</v>
      </c>
      <c r="G1502" t="s">
        <v>160</v>
      </c>
      <c r="H1502" t="s">
        <v>143</v>
      </c>
      <c r="I1502" t="s">
        <v>124</v>
      </c>
      <c r="J1502" t="s">
        <v>125</v>
      </c>
      <c r="K1502" t="s">
        <v>841</v>
      </c>
      <c r="N1502" t="s">
        <v>842</v>
      </c>
      <c r="O1502" t="s">
        <v>769</v>
      </c>
      <c r="P1502" t="s">
        <v>829</v>
      </c>
      <c r="Q1502" t="s">
        <v>700</v>
      </c>
      <c r="R1502" t="s">
        <v>131</v>
      </c>
      <c r="S1502" t="s">
        <v>164</v>
      </c>
      <c r="T1502" t="s">
        <v>165</v>
      </c>
      <c r="U1502" t="s">
        <v>151</v>
      </c>
      <c r="V1502" t="s">
        <v>135</v>
      </c>
      <c r="W1502" t="s">
        <v>136</v>
      </c>
      <c r="X1502" t="s">
        <v>845</v>
      </c>
      <c r="Y1502" s="94">
        <v>0</v>
      </c>
      <c r="Z1502" s="94">
        <v>1670.93</v>
      </c>
      <c r="AA1502" s="94">
        <v>31500</v>
      </c>
      <c r="AB1502" s="94">
        <v>31500</v>
      </c>
      <c r="AC1502">
        <f t="shared" si="46"/>
        <v>2000</v>
      </c>
      <c r="AD1502" t="str">
        <f t="shared" si="47"/>
        <v>304</v>
      </c>
    </row>
    <row r="1503" spans="1:30" hidden="1" x14ac:dyDescent="0.25">
      <c r="A1503" t="s">
        <v>840</v>
      </c>
      <c r="B1503" t="s">
        <v>766</v>
      </c>
      <c r="C1503" t="s">
        <v>825</v>
      </c>
      <c r="D1503" t="s">
        <v>846</v>
      </c>
      <c r="E1503" t="s">
        <v>122</v>
      </c>
      <c r="F1503" t="s">
        <v>159</v>
      </c>
      <c r="G1503" t="s">
        <v>160</v>
      </c>
      <c r="H1503" t="s">
        <v>143</v>
      </c>
      <c r="I1503" t="s">
        <v>124</v>
      </c>
      <c r="J1503" t="s">
        <v>125</v>
      </c>
      <c r="K1503" t="s">
        <v>841</v>
      </c>
      <c r="N1503" t="s">
        <v>842</v>
      </c>
      <c r="O1503" t="s">
        <v>769</v>
      </c>
      <c r="P1503" t="s">
        <v>829</v>
      </c>
      <c r="Q1503" t="s">
        <v>847</v>
      </c>
      <c r="R1503" t="s">
        <v>131</v>
      </c>
      <c r="S1503" t="s">
        <v>164</v>
      </c>
      <c r="T1503" t="s">
        <v>165</v>
      </c>
      <c r="U1503" t="s">
        <v>151</v>
      </c>
      <c r="V1503" t="s">
        <v>135</v>
      </c>
      <c r="W1503" t="s">
        <v>136</v>
      </c>
      <c r="X1503" t="s">
        <v>845</v>
      </c>
      <c r="Y1503" s="94">
        <v>0</v>
      </c>
      <c r="Z1503" s="94">
        <v>1000</v>
      </c>
      <c r="AA1503" s="94">
        <v>2000</v>
      </c>
      <c r="AB1503" s="94">
        <v>2000</v>
      </c>
      <c r="AC1503">
        <f t="shared" si="46"/>
        <v>2000</v>
      </c>
      <c r="AD1503" t="str">
        <f t="shared" si="47"/>
        <v>304</v>
      </c>
    </row>
    <row r="1504" spans="1:30" hidden="1" x14ac:dyDescent="0.25">
      <c r="A1504" t="s">
        <v>840</v>
      </c>
      <c r="B1504" t="s">
        <v>766</v>
      </c>
      <c r="C1504" t="s">
        <v>825</v>
      </c>
      <c r="D1504" t="s">
        <v>206</v>
      </c>
      <c r="E1504" t="s">
        <v>122</v>
      </c>
      <c r="F1504" t="s">
        <v>159</v>
      </c>
      <c r="G1504" t="s">
        <v>160</v>
      </c>
      <c r="H1504" t="s">
        <v>143</v>
      </c>
      <c r="I1504" t="s">
        <v>124</v>
      </c>
      <c r="J1504" t="s">
        <v>125</v>
      </c>
      <c r="K1504" t="s">
        <v>841</v>
      </c>
      <c r="N1504" t="s">
        <v>842</v>
      </c>
      <c r="O1504" t="s">
        <v>769</v>
      </c>
      <c r="P1504" t="s">
        <v>829</v>
      </c>
      <c r="Q1504" t="s">
        <v>207</v>
      </c>
      <c r="R1504" t="s">
        <v>131</v>
      </c>
      <c r="S1504" t="s">
        <v>164</v>
      </c>
      <c r="T1504" t="s">
        <v>165</v>
      </c>
      <c r="U1504" t="s">
        <v>151</v>
      </c>
      <c r="V1504" t="s">
        <v>135</v>
      </c>
      <c r="W1504" t="s">
        <v>136</v>
      </c>
      <c r="X1504" t="s">
        <v>845</v>
      </c>
      <c r="Y1504" s="94">
        <v>0</v>
      </c>
      <c r="Z1504" s="94">
        <v>60990.642500000002</v>
      </c>
      <c r="AA1504" s="94">
        <v>270000</v>
      </c>
      <c r="AB1504" s="94">
        <v>270000</v>
      </c>
      <c r="AC1504">
        <f t="shared" si="46"/>
        <v>2000</v>
      </c>
      <c r="AD1504" t="str">
        <f t="shared" si="47"/>
        <v>304</v>
      </c>
    </row>
    <row r="1505" spans="1:30" hidden="1" x14ac:dyDescent="0.25">
      <c r="A1505" t="s">
        <v>840</v>
      </c>
      <c r="B1505" t="s">
        <v>766</v>
      </c>
      <c r="C1505" t="s">
        <v>825</v>
      </c>
      <c r="D1505" t="s">
        <v>208</v>
      </c>
      <c r="E1505" t="s">
        <v>122</v>
      </c>
      <c r="F1505" t="s">
        <v>159</v>
      </c>
      <c r="G1505" t="s">
        <v>160</v>
      </c>
      <c r="H1505" t="s">
        <v>143</v>
      </c>
      <c r="I1505" t="s">
        <v>124</v>
      </c>
      <c r="J1505" t="s">
        <v>125</v>
      </c>
      <c r="K1505" t="s">
        <v>841</v>
      </c>
      <c r="N1505" t="s">
        <v>842</v>
      </c>
      <c r="O1505" t="s">
        <v>769</v>
      </c>
      <c r="P1505" t="s">
        <v>829</v>
      </c>
      <c r="Q1505" t="s">
        <v>209</v>
      </c>
      <c r="R1505" t="s">
        <v>131</v>
      </c>
      <c r="S1505" t="s">
        <v>164</v>
      </c>
      <c r="T1505" t="s">
        <v>165</v>
      </c>
      <c r="U1505" t="s">
        <v>151</v>
      </c>
      <c r="V1505" t="s">
        <v>135</v>
      </c>
      <c r="W1505" t="s">
        <v>136</v>
      </c>
      <c r="X1505" t="s">
        <v>845</v>
      </c>
      <c r="Y1505" s="94">
        <v>0</v>
      </c>
      <c r="Z1505" s="94">
        <v>1664.0133333333333</v>
      </c>
      <c r="AA1505" s="94">
        <v>6000</v>
      </c>
      <c r="AB1505" s="94">
        <v>6000</v>
      </c>
      <c r="AC1505">
        <f t="shared" si="46"/>
        <v>2000</v>
      </c>
      <c r="AD1505" t="str">
        <f t="shared" si="47"/>
        <v>304</v>
      </c>
    </row>
    <row r="1506" spans="1:30" hidden="1" x14ac:dyDescent="0.25">
      <c r="A1506" t="s">
        <v>840</v>
      </c>
      <c r="B1506" t="s">
        <v>766</v>
      </c>
      <c r="C1506" t="s">
        <v>825</v>
      </c>
      <c r="D1506" t="s">
        <v>210</v>
      </c>
      <c r="E1506" t="s">
        <v>122</v>
      </c>
      <c r="F1506" t="s">
        <v>159</v>
      </c>
      <c r="G1506" t="s">
        <v>160</v>
      </c>
      <c r="H1506" t="s">
        <v>143</v>
      </c>
      <c r="I1506" t="s">
        <v>124</v>
      </c>
      <c r="J1506" t="s">
        <v>125</v>
      </c>
      <c r="K1506" t="s">
        <v>841</v>
      </c>
      <c r="N1506" t="s">
        <v>842</v>
      </c>
      <c r="O1506" t="s">
        <v>769</v>
      </c>
      <c r="P1506" t="s">
        <v>829</v>
      </c>
      <c r="Q1506" t="s">
        <v>211</v>
      </c>
      <c r="R1506" t="s">
        <v>131</v>
      </c>
      <c r="S1506" t="s">
        <v>164</v>
      </c>
      <c r="T1506" t="s">
        <v>165</v>
      </c>
      <c r="U1506" t="s">
        <v>151</v>
      </c>
      <c r="V1506" t="s">
        <v>135</v>
      </c>
      <c r="W1506" t="s">
        <v>136</v>
      </c>
      <c r="X1506" t="s">
        <v>845</v>
      </c>
      <c r="Y1506" s="94">
        <v>0</v>
      </c>
      <c r="Z1506" s="94">
        <v>30510.250999999997</v>
      </c>
      <c r="AA1506" s="94">
        <v>45000</v>
      </c>
      <c r="AB1506" s="94">
        <v>45000</v>
      </c>
      <c r="AC1506">
        <f t="shared" si="46"/>
        <v>2000</v>
      </c>
      <c r="AD1506" t="str">
        <f t="shared" si="47"/>
        <v>304</v>
      </c>
    </row>
    <row r="1507" spans="1:30" hidden="1" x14ac:dyDescent="0.25">
      <c r="A1507" t="s">
        <v>840</v>
      </c>
      <c r="B1507" t="s">
        <v>766</v>
      </c>
      <c r="C1507" t="s">
        <v>825</v>
      </c>
      <c r="D1507" t="s">
        <v>400</v>
      </c>
      <c r="E1507" t="s">
        <v>122</v>
      </c>
      <c r="F1507" t="s">
        <v>159</v>
      </c>
      <c r="G1507" t="s">
        <v>160</v>
      </c>
      <c r="H1507" t="s">
        <v>143</v>
      </c>
      <c r="I1507" t="s">
        <v>124</v>
      </c>
      <c r="J1507" t="s">
        <v>125</v>
      </c>
      <c r="K1507" t="s">
        <v>841</v>
      </c>
      <c r="N1507" t="s">
        <v>842</v>
      </c>
      <c r="O1507" t="s">
        <v>769</v>
      </c>
      <c r="P1507" t="s">
        <v>829</v>
      </c>
      <c r="Q1507" t="s">
        <v>401</v>
      </c>
      <c r="R1507" t="s">
        <v>131</v>
      </c>
      <c r="S1507" t="s">
        <v>164</v>
      </c>
      <c r="T1507" t="s">
        <v>165</v>
      </c>
      <c r="U1507" t="s">
        <v>151</v>
      </c>
      <c r="V1507" t="s">
        <v>135</v>
      </c>
      <c r="W1507" t="s">
        <v>136</v>
      </c>
      <c r="X1507" t="s">
        <v>845</v>
      </c>
      <c r="Y1507" s="94">
        <v>0</v>
      </c>
      <c r="Z1507" s="94">
        <v>1000</v>
      </c>
      <c r="AA1507" s="94">
        <v>3200</v>
      </c>
      <c r="AB1507" s="94">
        <v>3200</v>
      </c>
      <c r="AC1507">
        <f t="shared" si="46"/>
        <v>2000</v>
      </c>
      <c r="AD1507" t="str">
        <f t="shared" si="47"/>
        <v>304</v>
      </c>
    </row>
    <row r="1508" spans="1:30" hidden="1" x14ac:dyDescent="0.25">
      <c r="A1508" t="s">
        <v>840</v>
      </c>
      <c r="B1508" t="s">
        <v>766</v>
      </c>
      <c r="C1508" t="s">
        <v>825</v>
      </c>
      <c r="D1508" t="s">
        <v>376</v>
      </c>
      <c r="E1508" t="s">
        <v>122</v>
      </c>
      <c r="F1508" t="s">
        <v>159</v>
      </c>
      <c r="G1508" t="s">
        <v>160</v>
      </c>
      <c r="H1508" t="s">
        <v>143</v>
      </c>
      <c r="I1508" t="s">
        <v>124</v>
      </c>
      <c r="J1508" t="s">
        <v>125</v>
      </c>
      <c r="K1508" t="s">
        <v>841</v>
      </c>
      <c r="N1508" t="s">
        <v>842</v>
      </c>
      <c r="O1508" t="s">
        <v>769</v>
      </c>
      <c r="P1508" t="s">
        <v>829</v>
      </c>
      <c r="Q1508" t="s">
        <v>377</v>
      </c>
      <c r="R1508" t="s">
        <v>131</v>
      </c>
      <c r="S1508" t="s">
        <v>164</v>
      </c>
      <c r="T1508" t="s">
        <v>165</v>
      </c>
      <c r="U1508" t="s">
        <v>151</v>
      </c>
      <c r="V1508" t="s">
        <v>135</v>
      </c>
      <c r="W1508" t="s">
        <v>136</v>
      </c>
      <c r="X1508" t="s">
        <v>845</v>
      </c>
      <c r="Y1508" s="94">
        <v>0</v>
      </c>
      <c r="Z1508" s="94">
        <v>4197.2000000000007</v>
      </c>
      <c r="AA1508" s="94">
        <v>12000</v>
      </c>
      <c r="AB1508" s="94">
        <v>12000</v>
      </c>
      <c r="AC1508">
        <f t="shared" si="46"/>
        <v>2000</v>
      </c>
      <c r="AD1508" t="str">
        <f t="shared" si="47"/>
        <v>304</v>
      </c>
    </row>
    <row r="1509" spans="1:30" hidden="1" x14ac:dyDescent="0.25">
      <c r="A1509" t="s">
        <v>840</v>
      </c>
      <c r="B1509" t="s">
        <v>766</v>
      </c>
      <c r="C1509" t="s">
        <v>825</v>
      </c>
      <c r="D1509" t="s">
        <v>848</v>
      </c>
      <c r="E1509" t="s">
        <v>122</v>
      </c>
      <c r="F1509" t="s">
        <v>159</v>
      </c>
      <c r="G1509" t="s">
        <v>160</v>
      </c>
      <c r="H1509" t="s">
        <v>143</v>
      </c>
      <c r="I1509" t="s">
        <v>124</v>
      </c>
      <c r="J1509" t="s">
        <v>125</v>
      </c>
      <c r="K1509" t="s">
        <v>841</v>
      </c>
      <c r="N1509" t="s">
        <v>842</v>
      </c>
      <c r="O1509" t="s">
        <v>769</v>
      </c>
      <c r="P1509" t="s">
        <v>829</v>
      </c>
      <c r="Q1509" t="s">
        <v>849</v>
      </c>
      <c r="R1509" t="s">
        <v>131</v>
      </c>
      <c r="S1509" t="s">
        <v>164</v>
      </c>
      <c r="T1509" t="s">
        <v>165</v>
      </c>
      <c r="U1509" t="s">
        <v>151</v>
      </c>
      <c r="V1509" t="s">
        <v>135</v>
      </c>
      <c r="W1509" t="s">
        <v>136</v>
      </c>
      <c r="X1509" t="s">
        <v>845</v>
      </c>
      <c r="Y1509" s="94">
        <v>0</v>
      </c>
      <c r="Z1509" s="94">
        <v>6633.58</v>
      </c>
      <c r="AA1509" s="94">
        <v>6000</v>
      </c>
      <c r="AB1509" s="94">
        <v>6000</v>
      </c>
      <c r="AC1509">
        <f t="shared" si="46"/>
        <v>2000</v>
      </c>
      <c r="AD1509" t="str">
        <f t="shared" si="47"/>
        <v>304</v>
      </c>
    </row>
    <row r="1510" spans="1:30" hidden="1" x14ac:dyDescent="0.25">
      <c r="A1510" t="s">
        <v>840</v>
      </c>
      <c r="B1510" t="s">
        <v>766</v>
      </c>
      <c r="C1510" t="s">
        <v>825</v>
      </c>
      <c r="D1510" t="s">
        <v>214</v>
      </c>
      <c r="E1510" t="s">
        <v>122</v>
      </c>
      <c r="F1510" t="s">
        <v>159</v>
      </c>
      <c r="G1510" t="s">
        <v>160</v>
      </c>
      <c r="H1510" t="s">
        <v>143</v>
      </c>
      <c r="I1510" t="s">
        <v>124</v>
      </c>
      <c r="J1510" t="s">
        <v>125</v>
      </c>
      <c r="K1510" t="s">
        <v>841</v>
      </c>
      <c r="N1510" t="s">
        <v>842</v>
      </c>
      <c r="O1510" t="s">
        <v>769</v>
      </c>
      <c r="P1510" t="s">
        <v>829</v>
      </c>
      <c r="Q1510" t="s">
        <v>215</v>
      </c>
      <c r="R1510" t="s">
        <v>131</v>
      </c>
      <c r="S1510" t="s">
        <v>164</v>
      </c>
      <c r="T1510" t="s">
        <v>165</v>
      </c>
      <c r="U1510" t="s">
        <v>151</v>
      </c>
      <c r="V1510" t="s">
        <v>135</v>
      </c>
      <c r="W1510" t="s">
        <v>136</v>
      </c>
      <c r="X1510" t="s">
        <v>845</v>
      </c>
      <c r="Y1510" s="94">
        <v>0</v>
      </c>
      <c r="Z1510" s="94">
        <v>33600</v>
      </c>
      <c r="AA1510" s="94">
        <v>110400</v>
      </c>
      <c r="AB1510" s="94">
        <v>110400</v>
      </c>
      <c r="AC1510">
        <f t="shared" si="46"/>
        <v>2000</v>
      </c>
      <c r="AD1510" t="str">
        <f t="shared" si="47"/>
        <v>304</v>
      </c>
    </row>
    <row r="1511" spans="1:30" hidden="1" x14ac:dyDescent="0.25">
      <c r="A1511" t="s">
        <v>840</v>
      </c>
      <c r="B1511" t="s">
        <v>766</v>
      </c>
      <c r="C1511" t="s">
        <v>825</v>
      </c>
      <c r="D1511" t="s">
        <v>220</v>
      </c>
      <c r="E1511" t="s">
        <v>122</v>
      </c>
      <c r="F1511" t="s">
        <v>159</v>
      </c>
      <c r="G1511" t="s">
        <v>160</v>
      </c>
      <c r="H1511" t="s">
        <v>143</v>
      </c>
      <c r="I1511" t="s">
        <v>124</v>
      </c>
      <c r="J1511" t="s">
        <v>125</v>
      </c>
      <c r="K1511" t="s">
        <v>841</v>
      </c>
      <c r="N1511" t="s">
        <v>842</v>
      </c>
      <c r="O1511" t="s">
        <v>769</v>
      </c>
      <c r="P1511" t="s">
        <v>829</v>
      </c>
      <c r="Q1511" t="s">
        <v>221</v>
      </c>
      <c r="R1511" t="s">
        <v>131</v>
      </c>
      <c r="S1511" t="s">
        <v>164</v>
      </c>
      <c r="T1511" t="s">
        <v>165</v>
      </c>
      <c r="U1511" t="s">
        <v>151</v>
      </c>
      <c r="V1511" t="s">
        <v>135</v>
      </c>
      <c r="W1511" t="s">
        <v>136</v>
      </c>
      <c r="X1511" t="s">
        <v>845</v>
      </c>
      <c r="Y1511" s="94">
        <v>0</v>
      </c>
      <c r="Z1511" s="94">
        <v>1500</v>
      </c>
      <c r="AA1511" s="94">
        <v>2000</v>
      </c>
      <c r="AB1511" s="94">
        <v>2000</v>
      </c>
      <c r="AC1511">
        <f t="shared" si="46"/>
        <v>2000</v>
      </c>
      <c r="AD1511" t="str">
        <f t="shared" si="47"/>
        <v>304</v>
      </c>
    </row>
    <row r="1512" spans="1:30" hidden="1" x14ac:dyDescent="0.25">
      <c r="A1512" t="s">
        <v>840</v>
      </c>
      <c r="B1512" t="s">
        <v>766</v>
      </c>
      <c r="C1512" t="s">
        <v>825</v>
      </c>
      <c r="D1512" t="s">
        <v>222</v>
      </c>
      <c r="E1512" t="s">
        <v>122</v>
      </c>
      <c r="F1512" t="s">
        <v>159</v>
      </c>
      <c r="G1512" t="s">
        <v>160</v>
      </c>
      <c r="H1512" t="s">
        <v>143</v>
      </c>
      <c r="I1512" t="s">
        <v>124</v>
      </c>
      <c r="J1512" t="s">
        <v>125</v>
      </c>
      <c r="K1512" t="s">
        <v>841</v>
      </c>
      <c r="N1512" t="s">
        <v>842</v>
      </c>
      <c r="O1512" t="s">
        <v>769</v>
      </c>
      <c r="P1512" t="s">
        <v>829</v>
      </c>
      <c r="Q1512" t="s">
        <v>223</v>
      </c>
      <c r="R1512" t="s">
        <v>131</v>
      </c>
      <c r="S1512" t="s">
        <v>164</v>
      </c>
      <c r="T1512" t="s">
        <v>165</v>
      </c>
      <c r="U1512" t="s">
        <v>151</v>
      </c>
      <c r="V1512" t="s">
        <v>135</v>
      </c>
      <c r="W1512" t="s">
        <v>136</v>
      </c>
      <c r="X1512" t="s">
        <v>845</v>
      </c>
      <c r="Y1512" s="94">
        <v>0</v>
      </c>
      <c r="Z1512" s="94">
        <v>4000</v>
      </c>
      <c r="AA1512" s="94">
        <v>7000</v>
      </c>
      <c r="AB1512" s="94">
        <v>7000</v>
      </c>
      <c r="AC1512">
        <f t="shared" si="46"/>
        <v>2000</v>
      </c>
      <c r="AD1512" t="str">
        <f t="shared" si="47"/>
        <v>304</v>
      </c>
    </row>
    <row r="1513" spans="1:30" hidden="1" x14ac:dyDescent="0.25">
      <c r="A1513" t="s">
        <v>840</v>
      </c>
      <c r="B1513" t="s">
        <v>766</v>
      </c>
      <c r="C1513" t="s">
        <v>825</v>
      </c>
      <c r="D1513" t="s">
        <v>224</v>
      </c>
      <c r="E1513" t="s">
        <v>122</v>
      </c>
      <c r="F1513" t="s">
        <v>159</v>
      </c>
      <c r="G1513" t="s">
        <v>160</v>
      </c>
      <c r="H1513" t="s">
        <v>143</v>
      </c>
      <c r="I1513" t="s">
        <v>124</v>
      </c>
      <c r="J1513" t="s">
        <v>125</v>
      </c>
      <c r="K1513" t="s">
        <v>841</v>
      </c>
      <c r="N1513" t="s">
        <v>842</v>
      </c>
      <c r="O1513" t="s">
        <v>769</v>
      </c>
      <c r="P1513" t="s">
        <v>829</v>
      </c>
      <c r="Q1513" t="s">
        <v>225</v>
      </c>
      <c r="R1513" t="s">
        <v>131</v>
      </c>
      <c r="S1513" t="s">
        <v>164</v>
      </c>
      <c r="T1513" t="s">
        <v>165</v>
      </c>
      <c r="U1513" t="s">
        <v>151</v>
      </c>
      <c r="V1513" t="s">
        <v>135</v>
      </c>
      <c r="W1513" t="s">
        <v>136</v>
      </c>
      <c r="X1513" t="s">
        <v>845</v>
      </c>
      <c r="Y1513" s="94">
        <v>0</v>
      </c>
      <c r="Z1513" s="94">
        <v>6921.9049999999997</v>
      </c>
      <c r="AA1513" s="94">
        <v>14004</v>
      </c>
      <c r="AB1513" s="94">
        <v>14004</v>
      </c>
      <c r="AC1513">
        <f t="shared" si="46"/>
        <v>2000</v>
      </c>
      <c r="AD1513" t="str">
        <f t="shared" si="47"/>
        <v>304</v>
      </c>
    </row>
    <row r="1514" spans="1:30" hidden="1" x14ac:dyDescent="0.25">
      <c r="A1514" t="s">
        <v>840</v>
      </c>
      <c r="B1514" t="s">
        <v>766</v>
      </c>
      <c r="C1514" t="s">
        <v>825</v>
      </c>
      <c r="D1514" t="s">
        <v>226</v>
      </c>
      <c r="E1514" t="s">
        <v>122</v>
      </c>
      <c r="F1514" t="s">
        <v>159</v>
      </c>
      <c r="G1514" t="s">
        <v>160</v>
      </c>
      <c r="H1514" t="s">
        <v>143</v>
      </c>
      <c r="I1514" t="s">
        <v>124</v>
      </c>
      <c r="J1514" t="s">
        <v>125</v>
      </c>
      <c r="K1514" t="s">
        <v>841</v>
      </c>
      <c r="N1514" t="s">
        <v>842</v>
      </c>
      <c r="O1514" t="s">
        <v>769</v>
      </c>
      <c r="P1514" t="s">
        <v>829</v>
      </c>
      <c r="Q1514" t="s">
        <v>227</v>
      </c>
      <c r="R1514" t="s">
        <v>131</v>
      </c>
      <c r="S1514" t="s">
        <v>164</v>
      </c>
      <c r="T1514" t="s">
        <v>165</v>
      </c>
      <c r="U1514" t="s">
        <v>151</v>
      </c>
      <c r="V1514" t="s">
        <v>135</v>
      </c>
      <c r="W1514" t="s">
        <v>136</v>
      </c>
      <c r="X1514" t="s">
        <v>845</v>
      </c>
      <c r="Y1514" s="94">
        <v>0</v>
      </c>
      <c r="Z1514" s="94">
        <v>26994.83</v>
      </c>
      <c r="AA1514" s="94">
        <v>38496</v>
      </c>
      <c r="AB1514" s="94">
        <v>38496</v>
      </c>
      <c r="AC1514">
        <f t="shared" si="46"/>
        <v>2000</v>
      </c>
      <c r="AD1514" t="str">
        <f t="shared" si="47"/>
        <v>304</v>
      </c>
    </row>
    <row r="1515" spans="1:30" hidden="1" x14ac:dyDescent="0.25">
      <c r="A1515" t="s">
        <v>840</v>
      </c>
      <c r="B1515" t="s">
        <v>766</v>
      </c>
      <c r="C1515" t="s">
        <v>825</v>
      </c>
      <c r="D1515" t="s">
        <v>230</v>
      </c>
      <c r="E1515" t="s">
        <v>122</v>
      </c>
      <c r="F1515" t="s">
        <v>159</v>
      </c>
      <c r="G1515" t="s">
        <v>160</v>
      </c>
      <c r="H1515" t="s">
        <v>143</v>
      </c>
      <c r="I1515" t="s">
        <v>124</v>
      </c>
      <c r="J1515" t="s">
        <v>125</v>
      </c>
      <c r="K1515" t="s">
        <v>841</v>
      </c>
      <c r="N1515" t="s">
        <v>842</v>
      </c>
      <c r="O1515" t="s">
        <v>769</v>
      </c>
      <c r="P1515" t="s">
        <v>829</v>
      </c>
      <c r="Q1515" t="s">
        <v>231</v>
      </c>
      <c r="R1515" t="s">
        <v>131</v>
      </c>
      <c r="S1515" t="s">
        <v>164</v>
      </c>
      <c r="T1515" t="s">
        <v>165</v>
      </c>
      <c r="U1515" t="s">
        <v>151</v>
      </c>
      <c r="V1515" t="s">
        <v>135</v>
      </c>
      <c r="W1515" t="s">
        <v>136</v>
      </c>
      <c r="X1515" t="s">
        <v>845</v>
      </c>
      <c r="Y1515" s="94">
        <v>0</v>
      </c>
      <c r="Z1515" s="94">
        <v>69099</v>
      </c>
      <c r="AA1515" s="94">
        <v>71160</v>
      </c>
      <c r="AB1515" s="94">
        <v>71160</v>
      </c>
      <c r="AC1515">
        <f t="shared" si="46"/>
        <v>2000</v>
      </c>
      <c r="AD1515" t="str">
        <f t="shared" si="47"/>
        <v>304</v>
      </c>
    </row>
    <row r="1516" spans="1:30" hidden="1" x14ac:dyDescent="0.25">
      <c r="A1516" t="s">
        <v>840</v>
      </c>
      <c r="B1516" t="s">
        <v>766</v>
      </c>
      <c r="C1516" t="s">
        <v>825</v>
      </c>
      <c r="D1516" t="s">
        <v>455</v>
      </c>
      <c r="E1516" t="s">
        <v>122</v>
      </c>
      <c r="F1516" t="s">
        <v>159</v>
      </c>
      <c r="G1516" t="s">
        <v>160</v>
      </c>
      <c r="H1516" t="s">
        <v>143</v>
      </c>
      <c r="I1516" t="s">
        <v>124</v>
      </c>
      <c r="J1516" t="s">
        <v>125</v>
      </c>
      <c r="K1516" t="s">
        <v>841</v>
      </c>
      <c r="N1516" t="s">
        <v>842</v>
      </c>
      <c r="O1516" t="s">
        <v>769</v>
      </c>
      <c r="P1516" t="s">
        <v>829</v>
      </c>
      <c r="Q1516" t="s">
        <v>456</v>
      </c>
      <c r="R1516" t="s">
        <v>131</v>
      </c>
      <c r="S1516" t="s">
        <v>164</v>
      </c>
      <c r="T1516" t="s">
        <v>165</v>
      </c>
      <c r="U1516" t="s">
        <v>151</v>
      </c>
      <c r="V1516" t="s">
        <v>135</v>
      </c>
      <c r="W1516" t="s">
        <v>136</v>
      </c>
      <c r="X1516" t="s">
        <v>845</v>
      </c>
      <c r="Y1516" s="94">
        <v>0</v>
      </c>
      <c r="Z1516" s="94">
        <v>5500</v>
      </c>
      <c r="AA1516" s="94">
        <v>7000</v>
      </c>
      <c r="AB1516" s="94">
        <v>7000</v>
      </c>
      <c r="AC1516">
        <f t="shared" si="46"/>
        <v>2000</v>
      </c>
      <c r="AD1516" t="str">
        <f t="shared" si="47"/>
        <v>304</v>
      </c>
    </row>
    <row r="1517" spans="1:30" hidden="1" x14ac:dyDescent="0.25">
      <c r="A1517" t="s">
        <v>840</v>
      </c>
      <c r="B1517" t="s">
        <v>766</v>
      </c>
      <c r="C1517" t="s">
        <v>825</v>
      </c>
      <c r="D1517" t="s">
        <v>457</v>
      </c>
      <c r="E1517" t="s">
        <v>122</v>
      </c>
      <c r="F1517" t="s">
        <v>159</v>
      </c>
      <c r="G1517" t="s">
        <v>160</v>
      </c>
      <c r="H1517" t="s">
        <v>143</v>
      </c>
      <c r="I1517" t="s">
        <v>124</v>
      </c>
      <c r="J1517" t="s">
        <v>125</v>
      </c>
      <c r="K1517" t="s">
        <v>841</v>
      </c>
      <c r="N1517" t="s">
        <v>842</v>
      </c>
      <c r="O1517" t="s">
        <v>769</v>
      </c>
      <c r="P1517" t="s">
        <v>829</v>
      </c>
      <c r="Q1517" t="s">
        <v>458</v>
      </c>
      <c r="R1517" t="s">
        <v>131</v>
      </c>
      <c r="S1517" t="s">
        <v>164</v>
      </c>
      <c r="T1517" t="s">
        <v>165</v>
      </c>
      <c r="U1517" t="s">
        <v>151</v>
      </c>
      <c r="V1517" t="s">
        <v>135</v>
      </c>
      <c r="W1517" t="s">
        <v>136</v>
      </c>
      <c r="X1517" t="s">
        <v>845</v>
      </c>
      <c r="Y1517" s="94">
        <v>0</v>
      </c>
      <c r="Z1517" s="94">
        <v>3000</v>
      </c>
      <c r="AA1517" s="94">
        <v>7000</v>
      </c>
      <c r="AB1517" s="94">
        <v>7000</v>
      </c>
      <c r="AC1517">
        <f t="shared" si="46"/>
        <v>2000</v>
      </c>
      <c r="AD1517" t="str">
        <f t="shared" si="47"/>
        <v>304</v>
      </c>
    </row>
    <row r="1518" spans="1:30" hidden="1" x14ac:dyDescent="0.25">
      <c r="A1518" t="s">
        <v>840</v>
      </c>
      <c r="B1518" t="s">
        <v>766</v>
      </c>
      <c r="C1518" t="s">
        <v>825</v>
      </c>
      <c r="D1518" t="s">
        <v>158</v>
      </c>
      <c r="E1518" t="s">
        <v>122</v>
      </c>
      <c r="F1518" t="s">
        <v>159</v>
      </c>
      <c r="G1518" t="s">
        <v>160</v>
      </c>
      <c r="H1518" t="s">
        <v>143</v>
      </c>
      <c r="I1518" t="s">
        <v>124</v>
      </c>
      <c r="J1518" t="s">
        <v>125</v>
      </c>
      <c r="K1518" t="s">
        <v>841</v>
      </c>
      <c r="N1518" t="s">
        <v>842</v>
      </c>
      <c r="O1518" t="s">
        <v>769</v>
      </c>
      <c r="P1518" t="s">
        <v>829</v>
      </c>
      <c r="Q1518" t="s">
        <v>163</v>
      </c>
      <c r="R1518" t="s">
        <v>131</v>
      </c>
      <c r="S1518" t="s">
        <v>164</v>
      </c>
      <c r="T1518" t="s">
        <v>165</v>
      </c>
      <c r="U1518" t="s">
        <v>151</v>
      </c>
      <c r="V1518" t="s">
        <v>135</v>
      </c>
      <c r="W1518" t="s">
        <v>136</v>
      </c>
      <c r="X1518" t="s">
        <v>845</v>
      </c>
      <c r="Y1518" s="94">
        <v>18370.419999999998</v>
      </c>
      <c r="Z1518" s="94">
        <v>28735.78</v>
      </c>
      <c r="AA1518" s="94">
        <v>29597.8534</v>
      </c>
      <c r="AB1518" s="94">
        <v>29597.85</v>
      </c>
      <c r="AC1518">
        <f t="shared" si="46"/>
        <v>3000</v>
      </c>
      <c r="AD1518" t="str">
        <f t="shared" si="47"/>
        <v>304</v>
      </c>
    </row>
    <row r="1519" spans="1:30" hidden="1" x14ac:dyDescent="0.25">
      <c r="A1519" t="s">
        <v>840</v>
      </c>
      <c r="B1519" t="s">
        <v>766</v>
      </c>
      <c r="C1519" t="s">
        <v>825</v>
      </c>
      <c r="D1519" t="s">
        <v>242</v>
      </c>
      <c r="E1519" t="s">
        <v>122</v>
      </c>
      <c r="F1519" t="s">
        <v>159</v>
      </c>
      <c r="G1519" t="s">
        <v>160</v>
      </c>
      <c r="H1519" t="s">
        <v>143</v>
      </c>
      <c r="I1519" t="s">
        <v>124</v>
      </c>
      <c r="J1519" t="s">
        <v>125</v>
      </c>
      <c r="K1519" t="s">
        <v>841</v>
      </c>
      <c r="N1519" t="s">
        <v>842</v>
      </c>
      <c r="O1519" t="s">
        <v>769</v>
      </c>
      <c r="P1519" t="s">
        <v>829</v>
      </c>
      <c r="Q1519" t="s">
        <v>243</v>
      </c>
      <c r="R1519" t="s">
        <v>131</v>
      </c>
      <c r="S1519" t="s">
        <v>164</v>
      </c>
      <c r="T1519" t="s">
        <v>165</v>
      </c>
      <c r="U1519" t="s">
        <v>151</v>
      </c>
      <c r="V1519" t="s">
        <v>135</v>
      </c>
      <c r="W1519" t="s">
        <v>136</v>
      </c>
      <c r="X1519" t="s">
        <v>845</v>
      </c>
      <c r="Y1519" s="94">
        <v>0</v>
      </c>
      <c r="Z1519" s="94">
        <v>18740.7</v>
      </c>
      <c r="AA1519" s="94">
        <v>19296</v>
      </c>
      <c r="AB1519" s="94">
        <v>19296</v>
      </c>
      <c r="AC1519">
        <f t="shared" si="46"/>
        <v>3000</v>
      </c>
      <c r="AD1519" t="str">
        <f t="shared" si="47"/>
        <v>304</v>
      </c>
    </row>
    <row r="1520" spans="1:30" hidden="1" x14ac:dyDescent="0.25">
      <c r="A1520" t="s">
        <v>840</v>
      </c>
      <c r="B1520" t="s">
        <v>766</v>
      </c>
      <c r="C1520" t="s">
        <v>825</v>
      </c>
      <c r="D1520" t="s">
        <v>291</v>
      </c>
      <c r="E1520" t="s">
        <v>122</v>
      </c>
      <c r="F1520" t="s">
        <v>159</v>
      </c>
      <c r="G1520" t="s">
        <v>160</v>
      </c>
      <c r="H1520" t="s">
        <v>143</v>
      </c>
      <c r="I1520" t="s">
        <v>124</v>
      </c>
      <c r="J1520" t="s">
        <v>125</v>
      </c>
      <c r="K1520" t="s">
        <v>841</v>
      </c>
      <c r="N1520" t="s">
        <v>842</v>
      </c>
      <c r="O1520" t="s">
        <v>769</v>
      </c>
      <c r="P1520" t="s">
        <v>829</v>
      </c>
      <c r="Q1520" t="s">
        <v>169</v>
      </c>
      <c r="R1520" t="s">
        <v>131</v>
      </c>
      <c r="S1520" t="s">
        <v>164</v>
      </c>
      <c r="T1520" t="s">
        <v>165</v>
      </c>
      <c r="U1520" t="s">
        <v>151</v>
      </c>
      <c r="V1520" t="s">
        <v>135</v>
      </c>
      <c r="W1520" t="s">
        <v>136</v>
      </c>
      <c r="X1520" t="s">
        <v>845</v>
      </c>
      <c r="Y1520" s="94">
        <v>0</v>
      </c>
      <c r="Z1520" s="94">
        <v>80380</v>
      </c>
      <c r="AA1520" s="94">
        <v>82791.400000000009</v>
      </c>
      <c r="AB1520" s="94">
        <v>82791.399999999994</v>
      </c>
      <c r="AC1520">
        <f t="shared" si="46"/>
        <v>3000</v>
      </c>
      <c r="AD1520" t="str">
        <f t="shared" si="47"/>
        <v>304</v>
      </c>
    </row>
    <row r="1521" spans="1:30" hidden="1" x14ac:dyDescent="0.25">
      <c r="A1521" t="s">
        <v>840</v>
      </c>
      <c r="B1521" t="s">
        <v>766</v>
      </c>
      <c r="C1521" t="s">
        <v>825</v>
      </c>
      <c r="D1521" t="s">
        <v>315</v>
      </c>
      <c r="E1521" t="s">
        <v>122</v>
      </c>
      <c r="F1521" t="s">
        <v>159</v>
      </c>
      <c r="G1521" t="s">
        <v>160</v>
      </c>
      <c r="H1521" t="s">
        <v>143</v>
      </c>
      <c r="I1521" t="s">
        <v>124</v>
      </c>
      <c r="J1521" t="s">
        <v>125</v>
      </c>
      <c r="K1521" t="s">
        <v>841</v>
      </c>
      <c r="N1521" t="s">
        <v>842</v>
      </c>
      <c r="O1521" t="s">
        <v>769</v>
      </c>
      <c r="P1521" t="s">
        <v>829</v>
      </c>
      <c r="Q1521" t="s">
        <v>316</v>
      </c>
      <c r="R1521" t="s">
        <v>131</v>
      </c>
      <c r="S1521" t="s">
        <v>164</v>
      </c>
      <c r="T1521" t="s">
        <v>165</v>
      </c>
      <c r="U1521" t="s">
        <v>151</v>
      </c>
      <c r="V1521" t="s">
        <v>135</v>
      </c>
      <c r="W1521" t="s">
        <v>136</v>
      </c>
      <c r="X1521" t="s">
        <v>845</v>
      </c>
      <c r="Y1521" s="94">
        <v>0</v>
      </c>
      <c r="Z1521" s="94">
        <v>121922</v>
      </c>
      <c r="AA1521" s="94">
        <v>200000</v>
      </c>
      <c r="AB1521" s="94">
        <v>200000</v>
      </c>
      <c r="AC1521">
        <f t="shared" si="46"/>
        <v>3000</v>
      </c>
      <c r="AD1521" t="str">
        <f t="shared" si="47"/>
        <v>304</v>
      </c>
    </row>
    <row r="1522" spans="1:30" hidden="1" x14ac:dyDescent="0.25">
      <c r="A1522" t="s">
        <v>840</v>
      </c>
      <c r="B1522" t="s">
        <v>766</v>
      </c>
      <c r="C1522" t="s">
        <v>825</v>
      </c>
      <c r="D1522" t="s">
        <v>343</v>
      </c>
      <c r="E1522" t="s">
        <v>122</v>
      </c>
      <c r="F1522" t="s">
        <v>159</v>
      </c>
      <c r="G1522" t="s">
        <v>160</v>
      </c>
      <c r="H1522" t="s">
        <v>143</v>
      </c>
      <c r="I1522" t="s">
        <v>124</v>
      </c>
      <c r="J1522" t="s">
        <v>125</v>
      </c>
      <c r="K1522" t="s">
        <v>841</v>
      </c>
      <c r="N1522" t="s">
        <v>842</v>
      </c>
      <c r="O1522" t="s">
        <v>769</v>
      </c>
      <c r="P1522" t="s">
        <v>829</v>
      </c>
      <c r="Q1522" t="s">
        <v>307</v>
      </c>
      <c r="R1522" t="s">
        <v>131</v>
      </c>
      <c r="S1522" t="s">
        <v>164</v>
      </c>
      <c r="T1522" t="s">
        <v>165</v>
      </c>
      <c r="U1522" t="s">
        <v>151</v>
      </c>
      <c r="V1522" t="s">
        <v>135</v>
      </c>
      <c r="W1522" t="s">
        <v>136</v>
      </c>
      <c r="X1522" t="s">
        <v>845</v>
      </c>
      <c r="Y1522" s="94">
        <v>0</v>
      </c>
      <c r="Z1522" s="94">
        <v>729999.99999999988</v>
      </c>
      <c r="AA1522" s="94">
        <v>1980000</v>
      </c>
      <c r="AB1522" s="94">
        <v>1980000</v>
      </c>
      <c r="AC1522">
        <f t="shared" si="46"/>
        <v>3000</v>
      </c>
      <c r="AD1522" t="str">
        <f t="shared" si="47"/>
        <v>304</v>
      </c>
    </row>
    <row r="1523" spans="1:30" hidden="1" x14ac:dyDescent="0.25">
      <c r="A1523" t="s">
        <v>840</v>
      </c>
      <c r="B1523" t="s">
        <v>766</v>
      </c>
      <c r="C1523" t="s">
        <v>825</v>
      </c>
      <c r="D1523" t="s">
        <v>256</v>
      </c>
      <c r="E1523" t="s">
        <v>122</v>
      </c>
      <c r="F1523" t="s">
        <v>159</v>
      </c>
      <c r="G1523" t="s">
        <v>160</v>
      </c>
      <c r="H1523" t="s">
        <v>143</v>
      </c>
      <c r="I1523" t="s">
        <v>124</v>
      </c>
      <c r="J1523" t="s">
        <v>125</v>
      </c>
      <c r="K1523" t="s">
        <v>841</v>
      </c>
      <c r="N1523" t="s">
        <v>842</v>
      </c>
      <c r="O1523" t="s">
        <v>769</v>
      </c>
      <c r="P1523" t="s">
        <v>829</v>
      </c>
      <c r="Q1523" t="s">
        <v>257</v>
      </c>
      <c r="R1523" t="s">
        <v>131</v>
      </c>
      <c r="S1523" t="s">
        <v>164</v>
      </c>
      <c r="T1523" t="s">
        <v>165</v>
      </c>
      <c r="U1523" t="s">
        <v>151</v>
      </c>
      <c r="V1523" t="s">
        <v>135</v>
      </c>
      <c r="W1523" t="s">
        <v>136</v>
      </c>
      <c r="X1523" t="s">
        <v>845</v>
      </c>
      <c r="Y1523" s="94">
        <v>0</v>
      </c>
      <c r="Z1523" s="94">
        <v>30400</v>
      </c>
      <c r="AA1523" s="94">
        <v>31200</v>
      </c>
      <c r="AB1523" s="94">
        <v>31200</v>
      </c>
      <c r="AC1523">
        <f t="shared" si="46"/>
        <v>3000</v>
      </c>
      <c r="AD1523" t="str">
        <f t="shared" si="47"/>
        <v>304</v>
      </c>
    </row>
    <row r="1524" spans="1:30" hidden="1" x14ac:dyDescent="0.25">
      <c r="A1524" t="s">
        <v>840</v>
      </c>
      <c r="B1524" t="s">
        <v>766</v>
      </c>
      <c r="C1524" t="s">
        <v>825</v>
      </c>
      <c r="D1524" t="s">
        <v>850</v>
      </c>
      <c r="E1524" t="s">
        <v>122</v>
      </c>
      <c r="F1524" t="s">
        <v>159</v>
      </c>
      <c r="G1524" t="s">
        <v>160</v>
      </c>
      <c r="H1524" t="s">
        <v>143</v>
      </c>
      <c r="I1524" t="s">
        <v>124</v>
      </c>
      <c r="J1524" t="s">
        <v>125</v>
      </c>
      <c r="K1524" t="s">
        <v>841</v>
      </c>
      <c r="N1524" t="s">
        <v>842</v>
      </c>
      <c r="O1524" t="s">
        <v>769</v>
      </c>
      <c r="P1524" t="s">
        <v>829</v>
      </c>
      <c r="Q1524" t="s">
        <v>851</v>
      </c>
      <c r="R1524" t="s">
        <v>131</v>
      </c>
      <c r="S1524" t="s">
        <v>164</v>
      </c>
      <c r="T1524" t="s">
        <v>165</v>
      </c>
      <c r="U1524" t="s">
        <v>151</v>
      </c>
      <c r="V1524" t="s">
        <v>135</v>
      </c>
      <c r="W1524" t="s">
        <v>136</v>
      </c>
      <c r="X1524" t="s">
        <v>845</v>
      </c>
      <c r="Y1524" s="94">
        <v>62404092.43</v>
      </c>
      <c r="Z1524" s="94">
        <v>62404092.429999992</v>
      </c>
      <c r="AA1524" s="94">
        <v>64276215.202899992</v>
      </c>
      <c r="AB1524" s="94">
        <v>64276215.200000003</v>
      </c>
      <c r="AC1524">
        <f t="shared" si="46"/>
        <v>3000</v>
      </c>
      <c r="AD1524" t="str">
        <f t="shared" si="47"/>
        <v>304</v>
      </c>
    </row>
    <row r="1525" spans="1:30" hidden="1" x14ac:dyDescent="0.25">
      <c r="A1525" t="s">
        <v>840</v>
      </c>
      <c r="B1525" t="s">
        <v>766</v>
      </c>
      <c r="C1525" t="s">
        <v>825</v>
      </c>
      <c r="D1525" t="s">
        <v>264</v>
      </c>
      <c r="E1525" t="s">
        <v>122</v>
      </c>
      <c r="F1525" t="s">
        <v>159</v>
      </c>
      <c r="G1525" t="s">
        <v>160</v>
      </c>
      <c r="H1525" t="s">
        <v>143</v>
      </c>
      <c r="I1525" t="s">
        <v>124</v>
      </c>
      <c r="J1525" t="s">
        <v>125</v>
      </c>
      <c r="K1525" t="s">
        <v>841</v>
      </c>
      <c r="N1525" t="s">
        <v>842</v>
      </c>
      <c r="O1525" t="s">
        <v>769</v>
      </c>
      <c r="P1525" t="s">
        <v>829</v>
      </c>
      <c r="Q1525" t="s">
        <v>265</v>
      </c>
      <c r="R1525" t="s">
        <v>131</v>
      </c>
      <c r="S1525" t="s">
        <v>164</v>
      </c>
      <c r="T1525" t="s">
        <v>165</v>
      </c>
      <c r="U1525" t="s">
        <v>151</v>
      </c>
      <c r="V1525" t="s">
        <v>135</v>
      </c>
      <c r="W1525" t="s">
        <v>136</v>
      </c>
      <c r="X1525" t="s">
        <v>845</v>
      </c>
      <c r="Y1525" s="94">
        <v>0</v>
      </c>
      <c r="Z1525" s="94">
        <v>295100</v>
      </c>
      <c r="AA1525" s="94">
        <v>549600</v>
      </c>
      <c r="AB1525" s="94">
        <v>549600</v>
      </c>
      <c r="AC1525">
        <f t="shared" si="46"/>
        <v>3000</v>
      </c>
      <c r="AD1525" t="str">
        <f t="shared" si="47"/>
        <v>304</v>
      </c>
    </row>
    <row r="1526" spans="1:30" hidden="1" x14ac:dyDescent="0.25">
      <c r="A1526" t="s">
        <v>840</v>
      </c>
      <c r="B1526" t="s">
        <v>766</v>
      </c>
      <c r="C1526" t="s">
        <v>825</v>
      </c>
      <c r="D1526" t="s">
        <v>266</v>
      </c>
      <c r="E1526" t="s">
        <v>122</v>
      </c>
      <c r="F1526" t="s">
        <v>159</v>
      </c>
      <c r="G1526" t="s">
        <v>160</v>
      </c>
      <c r="H1526" t="s">
        <v>143</v>
      </c>
      <c r="I1526" t="s">
        <v>124</v>
      </c>
      <c r="J1526" t="s">
        <v>125</v>
      </c>
      <c r="K1526" t="s">
        <v>841</v>
      </c>
      <c r="N1526" t="s">
        <v>842</v>
      </c>
      <c r="O1526" t="s">
        <v>769</v>
      </c>
      <c r="P1526" t="s">
        <v>829</v>
      </c>
      <c r="Q1526" t="s">
        <v>267</v>
      </c>
      <c r="R1526" t="s">
        <v>131</v>
      </c>
      <c r="S1526" t="s">
        <v>164</v>
      </c>
      <c r="T1526" t="s">
        <v>165</v>
      </c>
      <c r="U1526" t="s">
        <v>151</v>
      </c>
      <c r="V1526" t="s">
        <v>135</v>
      </c>
      <c r="W1526" t="s">
        <v>136</v>
      </c>
      <c r="X1526" t="s">
        <v>845</v>
      </c>
      <c r="Y1526" s="94">
        <v>0</v>
      </c>
      <c r="Z1526" s="94">
        <v>91868.799999999988</v>
      </c>
      <c r="AA1526" s="94">
        <v>173400</v>
      </c>
      <c r="AB1526" s="94">
        <v>173400</v>
      </c>
      <c r="AC1526">
        <f t="shared" si="46"/>
        <v>3000</v>
      </c>
      <c r="AD1526" t="str">
        <f t="shared" si="47"/>
        <v>304</v>
      </c>
    </row>
    <row r="1527" spans="1:30" hidden="1" x14ac:dyDescent="0.25">
      <c r="A1527" t="s">
        <v>840</v>
      </c>
      <c r="B1527" t="s">
        <v>766</v>
      </c>
      <c r="C1527" t="s">
        <v>825</v>
      </c>
      <c r="D1527" t="s">
        <v>270</v>
      </c>
      <c r="E1527" t="s">
        <v>122</v>
      </c>
      <c r="F1527" t="s">
        <v>159</v>
      </c>
      <c r="G1527" t="s">
        <v>160</v>
      </c>
      <c r="H1527" t="s">
        <v>143</v>
      </c>
      <c r="I1527" t="s">
        <v>124</v>
      </c>
      <c r="J1527" t="s">
        <v>125</v>
      </c>
      <c r="K1527" t="s">
        <v>841</v>
      </c>
      <c r="N1527" t="s">
        <v>842</v>
      </c>
      <c r="O1527" t="s">
        <v>769</v>
      </c>
      <c r="P1527" t="s">
        <v>829</v>
      </c>
      <c r="Q1527" t="s">
        <v>271</v>
      </c>
      <c r="R1527" t="s">
        <v>131</v>
      </c>
      <c r="S1527" t="s">
        <v>164</v>
      </c>
      <c r="T1527" t="s">
        <v>165</v>
      </c>
      <c r="U1527" t="s">
        <v>151</v>
      </c>
      <c r="V1527" t="s">
        <v>135</v>
      </c>
      <c r="W1527" t="s">
        <v>136</v>
      </c>
      <c r="X1527" t="s">
        <v>845</v>
      </c>
      <c r="Y1527" s="94">
        <v>0</v>
      </c>
      <c r="Z1527" s="94">
        <v>31568</v>
      </c>
      <c r="AA1527" s="94">
        <v>50000</v>
      </c>
      <c r="AB1527" s="94">
        <v>50000</v>
      </c>
      <c r="AC1527">
        <f t="shared" si="46"/>
        <v>3000</v>
      </c>
      <c r="AD1527" t="str">
        <f t="shared" si="47"/>
        <v>304</v>
      </c>
    </row>
    <row r="1528" spans="1:30" hidden="1" x14ac:dyDescent="0.25">
      <c r="A1528" t="s">
        <v>840</v>
      </c>
      <c r="B1528" t="s">
        <v>766</v>
      </c>
      <c r="C1528" t="s">
        <v>825</v>
      </c>
      <c r="D1528" t="s">
        <v>272</v>
      </c>
      <c r="E1528" t="s">
        <v>122</v>
      </c>
      <c r="F1528" t="s">
        <v>159</v>
      </c>
      <c r="G1528" t="s">
        <v>160</v>
      </c>
      <c r="H1528" t="s">
        <v>143</v>
      </c>
      <c r="I1528" t="s">
        <v>124</v>
      </c>
      <c r="J1528" t="s">
        <v>125</v>
      </c>
      <c r="K1528" t="s">
        <v>841</v>
      </c>
      <c r="N1528" t="s">
        <v>842</v>
      </c>
      <c r="O1528" t="s">
        <v>769</v>
      </c>
      <c r="P1528" t="s">
        <v>829</v>
      </c>
      <c r="Q1528" t="s">
        <v>273</v>
      </c>
      <c r="R1528" t="s">
        <v>131</v>
      </c>
      <c r="S1528" t="s">
        <v>164</v>
      </c>
      <c r="T1528" t="s">
        <v>165</v>
      </c>
      <c r="U1528" t="s">
        <v>151</v>
      </c>
      <c r="V1528" t="s">
        <v>135</v>
      </c>
      <c r="W1528" t="s">
        <v>136</v>
      </c>
      <c r="X1528" t="s">
        <v>845</v>
      </c>
      <c r="Y1528" s="94">
        <v>0</v>
      </c>
      <c r="Z1528" s="94">
        <v>71331.72</v>
      </c>
      <c r="AA1528" s="94">
        <v>90200</v>
      </c>
      <c r="AB1528" s="94">
        <v>90200</v>
      </c>
      <c r="AC1528">
        <f t="shared" si="46"/>
        <v>3000</v>
      </c>
      <c r="AD1528" t="str">
        <f t="shared" si="47"/>
        <v>304</v>
      </c>
    </row>
    <row r="1529" spans="1:30" hidden="1" x14ac:dyDescent="0.25">
      <c r="A1529" t="s">
        <v>840</v>
      </c>
      <c r="B1529" t="s">
        <v>766</v>
      </c>
      <c r="C1529" t="s">
        <v>825</v>
      </c>
      <c r="D1529" t="s">
        <v>852</v>
      </c>
      <c r="E1529" t="s">
        <v>122</v>
      </c>
      <c r="F1529" t="s">
        <v>159</v>
      </c>
      <c r="G1529" t="s">
        <v>160</v>
      </c>
      <c r="H1529" t="s">
        <v>143</v>
      </c>
      <c r="I1529" t="s">
        <v>124</v>
      </c>
      <c r="J1529" t="s">
        <v>125</v>
      </c>
      <c r="K1529" t="s">
        <v>841</v>
      </c>
      <c r="N1529" t="s">
        <v>842</v>
      </c>
      <c r="O1529" t="s">
        <v>769</v>
      </c>
      <c r="P1529" t="s">
        <v>829</v>
      </c>
      <c r="Q1529" t="s">
        <v>853</v>
      </c>
      <c r="R1529" t="s">
        <v>131</v>
      </c>
      <c r="S1529" t="s">
        <v>164</v>
      </c>
      <c r="T1529" t="s">
        <v>165</v>
      </c>
      <c r="U1529" t="s">
        <v>151</v>
      </c>
      <c r="V1529" t="s">
        <v>135</v>
      </c>
      <c r="W1529" t="s">
        <v>136</v>
      </c>
      <c r="X1529" t="s">
        <v>845</v>
      </c>
      <c r="Y1529" s="94">
        <v>0</v>
      </c>
      <c r="Z1529" s="94">
        <v>1200</v>
      </c>
      <c r="AA1529" s="94">
        <v>5040</v>
      </c>
      <c r="AB1529" s="94">
        <v>5040</v>
      </c>
      <c r="AC1529">
        <f t="shared" si="46"/>
        <v>3000</v>
      </c>
      <c r="AD1529" t="str">
        <f t="shared" si="47"/>
        <v>304</v>
      </c>
    </row>
    <row r="1530" spans="1:30" hidden="1" x14ac:dyDescent="0.25">
      <c r="A1530" t="s">
        <v>840</v>
      </c>
      <c r="B1530" t="s">
        <v>766</v>
      </c>
      <c r="C1530" t="s">
        <v>825</v>
      </c>
      <c r="D1530" t="s">
        <v>276</v>
      </c>
      <c r="E1530" t="s">
        <v>122</v>
      </c>
      <c r="F1530" t="s">
        <v>159</v>
      </c>
      <c r="G1530" t="s">
        <v>160</v>
      </c>
      <c r="H1530" t="s">
        <v>143</v>
      </c>
      <c r="I1530" t="s">
        <v>124</v>
      </c>
      <c r="J1530" t="s">
        <v>125</v>
      </c>
      <c r="K1530" t="s">
        <v>841</v>
      </c>
      <c r="N1530" t="s">
        <v>842</v>
      </c>
      <c r="O1530" t="s">
        <v>769</v>
      </c>
      <c r="P1530" t="s">
        <v>829</v>
      </c>
      <c r="Q1530" t="s">
        <v>277</v>
      </c>
      <c r="R1530" t="s">
        <v>131</v>
      </c>
      <c r="S1530" t="s">
        <v>164</v>
      </c>
      <c r="T1530" t="s">
        <v>165</v>
      </c>
      <c r="U1530" t="s">
        <v>151</v>
      </c>
      <c r="V1530" t="s">
        <v>135</v>
      </c>
      <c r="W1530" t="s">
        <v>136</v>
      </c>
      <c r="X1530" t="s">
        <v>845</v>
      </c>
      <c r="Y1530" s="94">
        <v>0</v>
      </c>
      <c r="Z1530" s="94">
        <v>1167096.44</v>
      </c>
      <c r="AA1530" s="94">
        <v>1260000</v>
      </c>
      <c r="AB1530" s="94">
        <v>1260000</v>
      </c>
      <c r="AC1530">
        <f t="shared" si="46"/>
        <v>3000</v>
      </c>
      <c r="AD1530" t="str">
        <f t="shared" si="47"/>
        <v>304</v>
      </c>
    </row>
    <row r="1531" spans="1:30" hidden="1" x14ac:dyDescent="0.25">
      <c r="A1531" t="s">
        <v>840</v>
      </c>
      <c r="B1531" t="s">
        <v>766</v>
      </c>
      <c r="C1531" t="s">
        <v>825</v>
      </c>
      <c r="D1531" t="s">
        <v>278</v>
      </c>
      <c r="E1531" t="s">
        <v>122</v>
      </c>
      <c r="F1531" t="s">
        <v>159</v>
      </c>
      <c r="G1531" t="s">
        <v>160</v>
      </c>
      <c r="H1531" t="s">
        <v>143</v>
      </c>
      <c r="I1531" t="s">
        <v>124</v>
      </c>
      <c r="J1531" t="s">
        <v>125</v>
      </c>
      <c r="K1531" t="s">
        <v>841</v>
      </c>
      <c r="N1531" t="s">
        <v>842</v>
      </c>
      <c r="O1531" t="s">
        <v>769</v>
      </c>
      <c r="P1531" t="s">
        <v>829</v>
      </c>
      <c r="Q1531" t="s">
        <v>279</v>
      </c>
      <c r="R1531" t="s">
        <v>131</v>
      </c>
      <c r="S1531" t="s">
        <v>164</v>
      </c>
      <c r="T1531" t="s">
        <v>165</v>
      </c>
      <c r="U1531" t="s">
        <v>151</v>
      </c>
      <c r="V1531" t="s">
        <v>135</v>
      </c>
      <c r="W1531" t="s">
        <v>136</v>
      </c>
      <c r="X1531" t="s">
        <v>845</v>
      </c>
      <c r="Y1531" s="94">
        <v>0</v>
      </c>
      <c r="Z1531" s="94">
        <v>1500</v>
      </c>
      <c r="AA1531" s="94">
        <v>3000</v>
      </c>
      <c r="AB1531" s="94">
        <v>3000</v>
      </c>
      <c r="AC1531">
        <f t="shared" si="46"/>
        <v>3000</v>
      </c>
      <c r="AD1531" t="str">
        <f t="shared" si="47"/>
        <v>304</v>
      </c>
    </row>
    <row r="1532" spans="1:30" hidden="1" x14ac:dyDescent="0.25">
      <c r="A1532" t="s">
        <v>840</v>
      </c>
      <c r="B1532" t="s">
        <v>766</v>
      </c>
      <c r="C1532" t="s">
        <v>825</v>
      </c>
      <c r="D1532" t="s">
        <v>280</v>
      </c>
      <c r="E1532" t="s">
        <v>122</v>
      </c>
      <c r="F1532" t="s">
        <v>159</v>
      </c>
      <c r="G1532" t="s">
        <v>160</v>
      </c>
      <c r="H1532" t="s">
        <v>143</v>
      </c>
      <c r="I1532" t="s">
        <v>124</v>
      </c>
      <c r="J1532" t="s">
        <v>125</v>
      </c>
      <c r="K1532" t="s">
        <v>841</v>
      </c>
      <c r="N1532" t="s">
        <v>842</v>
      </c>
      <c r="O1532" t="s">
        <v>769</v>
      </c>
      <c r="P1532" t="s">
        <v>829</v>
      </c>
      <c r="Q1532" t="s">
        <v>281</v>
      </c>
      <c r="R1532" t="s">
        <v>131</v>
      </c>
      <c r="S1532" t="s">
        <v>164</v>
      </c>
      <c r="T1532" t="s">
        <v>165</v>
      </c>
      <c r="U1532" t="s">
        <v>151</v>
      </c>
      <c r="V1532" t="s">
        <v>135</v>
      </c>
      <c r="W1532" t="s">
        <v>136</v>
      </c>
      <c r="X1532" t="s">
        <v>845</v>
      </c>
      <c r="Y1532" s="94">
        <v>0</v>
      </c>
      <c r="Z1532" s="94">
        <v>2600</v>
      </c>
      <c r="AA1532" s="94">
        <v>5490</v>
      </c>
      <c r="AB1532" s="94">
        <v>5490</v>
      </c>
      <c r="AC1532">
        <f t="shared" si="46"/>
        <v>3000</v>
      </c>
      <c r="AD1532" t="str">
        <f t="shared" si="47"/>
        <v>304</v>
      </c>
    </row>
    <row r="1533" spans="1:30" hidden="1" x14ac:dyDescent="0.25">
      <c r="A1533" t="s">
        <v>840</v>
      </c>
      <c r="B1533" t="s">
        <v>766</v>
      </c>
      <c r="C1533" t="s">
        <v>825</v>
      </c>
      <c r="D1533" t="s">
        <v>282</v>
      </c>
      <c r="E1533" t="s">
        <v>122</v>
      </c>
      <c r="F1533" t="s">
        <v>159</v>
      </c>
      <c r="G1533" t="s">
        <v>160</v>
      </c>
      <c r="H1533" t="s">
        <v>143</v>
      </c>
      <c r="I1533" t="s">
        <v>124</v>
      </c>
      <c r="J1533" t="s">
        <v>125</v>
      </c>
      <c r="K1533" t="s">
        <v>841</v>
      </c>
      <c r="N1533" t="s">
        <v>842</v>
      </c>
      <c r="O1533" t="s">
        <v>769</v>
      </c>
      <c r="P1533" t="s">
        <v>829</v>
      </c>
      <c r="Q1533" t="s">
        <v>283</v>
      </c>
      <c r="R1533" t="s">
        <v>131</v>
      </c>
      <c r="S1533" t="s">
        <v>164</v>
      </c>
      <c r="T1533" t="s">
        <v>165</v>
      </c>
      <c r="U1533" t="s">
        <v>151</v>
      </c>
      <c r="V1533" t="s">
        <v>135</v>
      </c>
      <c r="W1533" t="s">
        <v>136</v>
      </c>
      <c r="X1533" t="s">
        <v>845</v>
      </c>
      <c r="Y1533" s="94">
        <v>0</v>
      </c>
      <c r="Z1533" s="94">
        <v>1670</v>
      </c>
      <c r="AA1533" s="94">
        <v>3500</v>
      </c>
      <c r="AB1533" s="94">
        <v>3500</v>
      </c>
      <c r="AC1533">
        <f t="shared" si="46"/>
        <v>3000</v>
      </c>
      <c r="AD1533" t="str">
        <f t="shared" si="47"/>
        <v>304</v>
      </c>
    </row>
    <row r="1534" spans="1:30" hidden="1" x14ac:dyDescent="0.25">
      <c r="A1534" t="s">
        <v>840</v>
      </c>
      <c r="B1534" t="s">
        <v>766</v>
      </c>
      <c r="C1534" t="s">
        <v>825</v>
      </c>
      <c r="D1534" t="s">
        <v>286</v>
      </c>
      <c r="E1534" t="s">
        <v>122</v>
      </c>
      <c r="F1534" t="s">
        <v>159</v>
      </c>
      <c r="G1534" t="s">
        <v>160</v>
      </c>
      <c r="H1534" t="s">
        <v>143</v>
      </c>
      <c r="I1534" t="s">
        <v>124</v>
      </c>
      <c r="J1534" t="s">
        <v>125</v>
      </c>
      <c r="K1534" t="s">
        <v>841</v>
      </c>
      <c r="N1534" t="s">
        <v>842</v>
      </c>
      <c r="O1534" t="s">
        <v>769</v>
      </c>
      <c r="P1534" t="s">
        <v>829</v>
      </c>
      <c r="Q1534" t="s">
        <v>287</v>
      </c>
      <c r="R1534" t="s">
        <v>131</v>
      </c>
      <c r="S1534" t="s">
        <v>164</v>
      </c>
      <c r="T1534" t="s">
        <v>165</v>
      </c>
      <c r="U1534" t="s">
        <v>151</v>
      </c>
      <c r="V1534" t="s">
        <v>135</v>
      </c>
      <c r="W1534" t="s">
        <v>136</v>
      </c>
      <c r="X1534" t="s">
        <v>845</v>
      </c>
      <c r="Y1534" s="94">
        <v>0</v>
      </c>
      <c r="Z1534" s="94">
        <v>5000</v>
      </c>
      <c r="AA1534" s="94">
        <v>8000</v>
      </c>
      <c r="AB1534" s="94">
        <v>8000</v>
      </c>
      <c r="AC1534">
        <f t="shared" si="46"/>
        <v>3000</v>
      </c>
      <c r="AD1534" t="str">
        <f t="shared" si="47"/>
        <v>304</v>
      </c>
    </row>
    <row r="1535" spans="1:30" hidden="1" x14ac:dyDescent="0.25">
      <c r="A1535" t="s">
        <v>840</v>
      </c>
      <c r="B1535" t="s">
        <v>766</v>
      </c>
      <c r="C1535" t="s">
        <v>825</v>
      </c>
      <c r="D1535" t="s">
        <v>288</v>
      </c>
      <c r="E1535" t="s">
        <v>122</v>
      </c>
      <c r="F1535" t="s">
        <v>159</v>
      </c>
      <c r="G1535" t="s">
        <v>160</v>
      </c>
      <c r="H1535" t="s">
        <v>143</v>
      </c>
      <c r="I1535" t="s">
        <v>124</v>
      </c>
      <c r="J1535" t="s">
        <v>125</v>
      </c>
      <c r="K1535" t="s">
        <v>841</v>
      </c>
      <c r="N1535" t="s">
        <v>842</v>
      </c>
      <c r="O1535" t="s">
        <v>769</v>
      </c>
      <c r="P1535" t="s">
        <v>829</v>
      </c>
      <c r="Q1535" t="s">
        <v>289</v>
      </c>
      <c r="R1535" t="s">
        <v>131</v>
      </c>
      <c r="S1535" t="s">
        <v>164</v>
      </c>
      <c r="T1535" t="s">
        <v>165</v>
      </c>
      <c r="U1535" t="s">
        <v>151</v>
      </c>
      <c r="V1535" t="s">
        <v>135</v>
      </c>
      <c r="W1535" t="s">
        <v>136</v>
      </c>
      <c r="X1535" t="s">
        <v>845</v>
      </c>
      <c r="Y1535" s="94">
        <v>0</v>
      </c>
      <c r="Z1535" s="94">
        <v>15166.000000000002</v>
      </c>
      <c r="AA1535" s="94">
        <v>15600</v>
      </c>
      <c r="AB1535" s="94">
        <v>15600</v>
      </c>
      <c r="AC1535">
        <f t="shared" si="46"/>
        <v>3000</v>
      </c>
      <c r="AD1535" t="str">
        <f t="shared" si="47"/>
        <v>304</v>
      </c>
    </row>
    <row r="1536" spans="1:30" hidden="1" x14ac:dyDescent="0.25">
      <c r="A1536" t="s">
        <v>840</v>
      </c>
      <c r="B1536" t="s">
        <v>766</v>
      </c>
      <c r="C1536" t="s">
        <v>825</v>
      </c>
      <c r="D1536" t="s">
        <v>176</v>
      </c>
      <c r="E1536" t="s">
        <v>122</v>
      </c>
      <c r="F1536" t="s">
        <v>159</v>
      </c>
      <c r="G1536" t="s">
        <v>160</v>
      </c>
      <c r="H1536" t="s">
        <v>143</v>
      </c>
      <c r="I1536" t="s">
        <v>124</v>
      </c>
      <c r="J1536" t="s">
        <v>125</v>
      </c>
      <c r="K1536" t="s">
        <v>841</v>
      </c>
      <c r="N1536" t="s">
        <v>842</v>
      </c>
      <c r="O1536" t="s">
        <v>769</v>
      </c>
      <c r="P1536" t="s">
        <v>829</v>
      </c>
      <c r="Q1536" t="s">
        <v>177</v>
      </c>
      <c r="R1536" t="s">
        <v>131</v>
      </c>
      <c r="S1536" t="s">
        <v>164</v>
      </c>
      <c r="T1536" t="s">
        <v>165</v>
      </c>
      <c r="U1536" t="s">
        <v>151</v>
      </c>
      <c r="V1536" t="s">
        <v>135</v>
      </c>
      <c r="W1536" t="s">
        <v>136</v>
      </c>
      <c r="X1536" t="s">
        <v>845</v>
      </c>
      <c r="Y1536" s="94">
        <v>0</v>
      </c>
      <c r="Z1536" s="94">
        <v>25000</v>
      </c>
      <c r="AA1536" s="94">
        <v>52500</v>
      </c>
      <c r="AB1536" s="94">
        <v>52500</v>
      </c>
      <c r="AC1536">
        <f t="shared" si="46"/>
        <v>3000</v>
      </c>
      <c r="AD1536" t="str">
        <f t="shared" si="47"/>
        <v>304</v>
      </c>
    </row>
    <row r="1537" spans="1:30" hidden="1" x14ac:dyDescent="0.25">
      <c r="A1537" s="97" t="s">
        <v>840</v>
      </c>
      <c r="B1537" s="97" t="s">
        <v>766</v>
      </c>
      <c r="C1537" s="97" t="s">
        <v>825</v>
      </c>
      <c r="D1537" s="97" t="s">
        <v>854</v>
      </c>
      <c r="E1537" s="97" t="s">
        <v>122</v>
      </c>
      <c r="F1537" s="98">
        <v>15</v>
      </c>
      <c r="G1537" s="98" t="s">
        <v>142</v>
      </c>
      <c r="H1537" s="97">
        <v>19</v>
      </c>
      <c r="I1537" s="97" t="s">
        <v>124</v>
      </c>
      <c r="J1537" s="97" t="s">
        <v>125</v>
      </c>
      <c r="K1537" s="97" t="s">
        <v>841</v>
      </c>
      <c r="L1537" s="97"/>
      <c r="M1537" s="97"/>
      <c r="N1537" s="97" t="s">
        <v>842</v>
      </c>
      <c r="O1537" s="97" t="s">
        <v>769</v>
      </c>
      <c r="P1537" s="97" t="s">
        <v>829</v>
      </c>
      <c r="Q1537" s="97" t="s">
        <v>855</v>
      </c>
      <c r="R1537" s="97" t="s">
        <v>131</v>
      </c>
      <c r="S1537" s="97" t="s">
        <v>149</v>
      </c>
      <c r="T1537" s="97" t="s">
        <v>150</v>
      </c>
      <c r="U1537" s="97" t="s">
        <v>134</v>
      </c>
      <c r="V1537" s="97" t="s">
        <v>135</v>
      </c>
      <c r="W1537" s="97" t="s">
        <v>136</v>
      </c>
      <c r="X1537" s="97" t="s">
        <v>845</v>
      </c>
      <c r="Y1537" s="99">
        <v>150000</v>
      </c>
      <c r="Z1537" s="99">
        <v>138143</v>
      </c>
      <c r="AA1537" s="99">
        <v>138143</v>
      </c>
      <c r="AB1537" s="99">
        <v>138143</v>
      </c>
      <c r="AC1537">
        <f t="shared" si="46"/>
        <v>1000</v>
      </c>
      <c r="AD1537" t="str">
        <f t="shared" si="47"/>
        <v>304</v>
      </c>
    </row>
    <row r="1538" spans="1:30" hidden="1" x14ac:dyDescent="0.25">
      <c r="A1538" s="97" t="s">
        <v>856</v>
      </c>
      <c r="B1538" s="97" t="s">
        <v>766</v>
      </c>
      <c r="C1538" s="97" t="s">
        <v>825</v>
      </c>
      <c r="D1538" s="97" t="s">
        <v>141</v>
      </c>
      <c r="E1538" s="97" t="s">
        <v>122</v>
      </c>
      <c r="F1538" s="98">
        <v>15</v>
      </c>
      <c r="G1538" s="98" t="s">
        <v>142</v>
      </c>
      <c r="H1538" s="97" t="s">
        <v>143</v>
      </c>
      <c r="I1538" s="97" t="s">
        <v>124</v>
      </c>
      <c r="J1538" s="97" t="s">
        <v>125</v>
      </c>
      <c r="K1538" s="97" t="s">
        <v>857</v>
      </c>
      <c r="L1538" s="97"/>
      <c r="M1538" s="97"/>
      <c r="N1538" s="97" t="s">
        <v>858</v>
      </c>
      <c r="O1538" s="97" t="s">
        <v>769</v>
      </c>
      <c r="P1538" s="97" t="s">
        <v>829</v>
      </c>
      <c r="Q1538" s="97" t="s">
        <v>148</v>
      </c>
      <c r="R1538" s="97" t="s">
        <v>131</v>
      </c>
      <c r="S1538" s="97" t="s">
        <v>149</v>
      </c>
      <c r="T1538" s="97" t="s">
        <v>150</v>
      </c>
      <c r="U1538" s="97" t="s">
        <v>151</v>
      </c>
      <c r="V1538" s="97" t="s">
        <v>135</v>
      </c>
      <c r="W1538" s="97" t="s">
        <v>136</v>
      </c>
      <c r="X1538" s="97"/>
      <c r="Y1538" s="99"/>
      <c r="Z1538" s="99"/>
      <c r="AA1538" s="99">
        <v>8094372</v>
      </c>
      <c r="AB1538" s="99">
        <v>8094372</v>
      </c>
      <c r="AC1538">
        <f t="shared" si="46"/>
        <v>1000</v>
      </c>
      <c r="AD1538" t="str">
        <f t="shared" si="47"/>
        <v>304</v>
      </c>
    </row>
    <row r="1539" spans="1:30" hidden="1" x14ac:dyDescent="0.25">
      <c r="A1539" s="97" t="s">
        <v>856</v>
      </c>
      <c r="B1539" s="97" t="s">
        <v>766</v>
      </c>
      <c r="C1539" s="97" t="s">
        <v>825</v>
      </c>
      <c r="D1539" s="97">
        <v>12101</v>
      </c>
      <c r="E1539" s="97" t="s">
        <v>122</v>
      </c>
      <c r="F1539" s="98">
        <v>15</v>
      </c>
      <c r="G1539" s="98" t="s">
        <v>142</v>
      </c>
      <c r="H1539" s="97">
        <v>19</v>
      </c>
      <c r="I1539" s="97" t="s">
        <v>124</v>
      </c>
      <c r="J1539" s="97" t="s">
        <v>125</v>
      </c>
      <c r="K1539" s="97" t="s">
        <v>857</v>
      </c>
      <c r="L1539" s="97"/>
      <c r="M1539" s="97"/>
      <c r="N1539" s="97" t="s">
        <v>858</v>
      </c>
      <c r="O1539" s="97" t="s">
        <v>769</v>
      </c>
      <c r="P1539" s="97" t="s">
        <v>829</v>
      </c>
      <c r="Q1539" s="97" t="s">
        <v>182</v>
      </c>
      <c r="R1539" s="97" t="s">
        <v>131</v>
      </c>
      <c r="S1539" s="97" t="s">
        <v>149</v>
      </c>
      <c r="T1539" s="97" t="s">
        <v>150</v>
      </c>
      <c r="U1539" s="97" t="s">
        <v>134</v>
      </c>
      <c r="V1539" s="97" t="s">
        <v>135</v>
      </c>
      <c r="W1539" s="97" t="s">
        <v>136</v>
      </c>
      <c r="X1539" s="97"/>
      <c r="Y1539" s="99"/>
      <c r="Z1539" s="99"/>
      <c r="AA1539" s="99">
        <v>271154</v>
      </c>
      <c r="AB1539" s="99">
        <v>271154</v>
      </c>
      <c r="AC1539">
        <f t="shared" ref="AC1539:AC1602" si="48">MID(D1539,1,1)*1000</f>
        <v>1000</v>
      </c>
      <c r="AD1539" t="str">
        <f t="shared" ref="AD1539:AD1602" si="49">MID(A1539,6,3)</f>
        <v>304</v>
      </c>
    </row>
    <row r="1540" spans="1:30" hidden="1" x14ac:dyDescent="0.25">
      <c r="A1540" s="97" t="s">
        <v>856</v>
      </c>
      <c r="B1540" s="97" t="s">
        <v>766</v>
      </c>
      <c r="C1540" s="97" t="s">
        <v>825</v>
      </c>
      <c r="D1540" s="97">
        <v>13201</v>
      </c>
      <c r="E1540" s="97" t="s">
        <v>122</v>
      </c>
      <c r="F1540" s="98">
        <v>15</v>
      </c>
      <c r="G1540" s="98" t="s">
        <v>142</v>
      </c>
      <c r="H1540" s="97">
        <v>19</v>
      </c>
      <c r="I1540" s="97" t="s">
        <v>124</v>
      </c>
      <c r="J1540" s="97" t="s">
        <v>125</v>
      </c>
      <c r="K1540" s="97" t="s">
        <v>857</v>
      </c>
      <c r="L1540" s="97"/>
      <c r="M1540" s="97"/>
      <c r="N1540" s="97" t="s">
        <v>858</v>
      </c>
      <c r="O1540" s="97" t="s">
        <v>769</v>
      </c>
      <c r="P1540" s="97" t="s">
        <v>829</v>
      </c>
      <c r="Q1540" s="97" t="s">
        <v>152</v>
      </c>
      <c r="R1540" s="97" t="s">
        <v>131</v>
      </c>
      <c r="S1540" s="97" t="s">
        <v>149</v>
      </c>
      <c r="T1540" s="97" t="s">
        <v>150</v>
      </c>
      <c r="U1540" s="97" t="s">
        <v>134</v>
      </c>
      <c r="V1540" s="97" t="s">
        <v>135</v>
      </c>
      <c r="W1540" s="97" t="s">
        <v>136</v>
      </c>
      <c r="X1540" s="97"/>
      <c r="Y1540" s="99"/>
      <c r="Z1540" s="99"/>
      <c r="AA1540" s="99">
        <v>337265.5</v>
      </c>
      <c r="AB1540" s="99">
        <v>337265.5</v>
      </c>
      <c r="AC1540">
        <f t="shared" si="48"/>
        <v>1000</v>
      </c>
      <c r="AD1540" t="str">
        <f t="shared" si="49"/>
        <v>304</v>
      </c>
    </row>
    <row r="1541" spans="1:30" hidden="1" x14ac:dyDescent="0.25">
      <c r="A1541" s="97" t="s">
        <v>856</v>
      </c>
      <c r="B1541" s="97" t="s">
        <v>766</v>
      </c>
      <c r="C1541" s="97" t="s">
        <v>825</v>
      </c>
      <c r="D1541" s="97">
        <v>13203</v>
      </c>
      <c r="E1541" s="97" t="s">
        <v>122</v>
      </c>
      <c r="F1541" s="98">
        <v>15</v>
      </c>
      <c r="G1541" s="98" t="s">
        <v>142</v>
      </c>
      <c r="H1541" s="97">
        <v>19</v>
      </c>
      <c r="I1541" s="97" t="s">
        <v>124</v>
      </c>
      <c r="J1541" s="97" t="s">
        <v>125</v>
      </c>
      <c r="K1541" s="97" t="s">
        <v>857</v>
      </c>
      <c r="L1541" s="97"/>
      <c r="M1541" s="97"/>
      <c r="N1541" s="97" t="s">
        <v>858</v>
      </c>
      <c r="O1541" s="97" t="s">
        <v>769</v>
      </c>
      <c r="P1541" s="97" t="s">
        <v>829</v>
      </c>
      <c r="Q1541" s="97" t="s">
        <v>153</v>
      </c>
      <c r="R1541" s="97" t="s">
        <v>131</v>
      </c>
      <c r="S1541" s="97" t="s">
        <v>149</v>
      </c>
      <c r="T1541" s="97" t="s">
        <v>150</v>
      </c>
      <c r="U1541" s="97" t="s">
        <v>134</v>
      </c>
      <c r="V1541" s="97" t="s">
        <v>135</v>
      </c>
      <c r="W1541" s="97" t="s">
        <v>136</v>
      </c>
      <c r="X1541" s="97"/>
      <c r="Y1541" s="99"/>
      <c r="Z1541" s="99"/>
      <c r="AA1541" s="99">
        <v>1349062</v>
      </c>
      <c r="AB1541" s="99">
        <v>1349062</v>
      </c>
      <c r="AC1541">
        <f t="shared" si="48"/>
        <v>1000</v>
      </c>
      <c r="AD1541" t="str">
        <f t="shared" si="49"/>
        <v>304</v>
      </c>
    </row>
    <row r="1542" spans="1:30" hidden="1" x14ac:dyDescent="0.25">
      <c r="A1542" s="97" t="s">
        <v>856</v>
      </c>
      <c r="B1542" s="97" t="s">
        <v>766</v>
      </c>
      <c r="C1542" s="97" t="s">
        <v>825</v>
      </c>
      <c r="D1542" s="97" t="s">
        <v>183</v>
      </c>
      <c r="E1542" s="97" t="s">
        <v>122</v>
      </c>
      <c r="F1542" s="98">
        <v>15</v>
      </c>
      <c r="G1542" s="98" t="s">
        <v>142</v>
      </c>
      <c r="H1542" s="97">
        <v>19</v>
      </c>
      <c r="I1542" s="97" t="s">
        <v>124</v>
      </c>
      <c r="J1542" s="97" t="s">
        <v>125</v>
      </c>
      <c r="K1542" s="97" t="s">
        <v>857</v>
      </c>
      <c r="L1542" s="97"/>
      <c r="M1542" s="97"/>
      <c r="N1542" s="97" t="s">
        <v>858</v>
      </c>
      <c r="O1542" s="97" t="s">
        <v>769</v>
      </c>
      <c r="P1542" s="97" t="s">
        <v>829</v>
      </c>
      <c r="Q1542" s="97" t="s">
        <v>184</v>
      </c>
      <c r="R1542" s="97" t="s">
        <v>131</v>
      </c>
      <c r="S1542" s="97" t="s">
        <v>149</v>
      </c>
      <c r="T1542" s="97" t="s">
        <v>150</v>
      </c>
      <c r="U1542" s="97" t="s">
        <v>134</v>
      </c>
      <c r="V1542" s="97" t="s">
        <v>135</v>
      </c>
      <c r="W1542" s="97" t="s">
        <v>136</v>
      </c>
      <c r="X1542" s="97" t="s">
        <v>859</v>
      </c>
      <c r="Y1542" s="99">
        <v>101761.44</v>
      </c>
      <c r="Z1542" s="99">
        <v>0</v>
      </c>
      <c r="AA1542" s="99">
        <v>0</v>
      </c>
      <c r="AB1542" s="99">
        <v>0</v>
      </c>
      <c r="AC1542">
        <f t="shared" si="48"/>
        <v>1000</v>
      </c>
      <c r="AD1542" t="str">
        <f t="shared" si="49"/>
        <v>304</v>
      </c>
    </row>
    <row r="1543" spans="1:30" hidden="1" x14ac:dyDescent="0.25">
      <c r="A1543" s="97" t="s">
        <v>856</v>
      </c>
      <c r="B1543" s="97" t="s">
        <v>766</v>
      </c>
      <c r="C1543" s="97" t="s">
        <v>825</v>
      </c>
      <c r="D1543" s="97">
        <v>14101</v>
      </c>
      <c r="E1543" s="97" t="s">
        <v>122</v>
      </c>
      <c r="F1543" s="98">
        <v>15</v>
      </c>
      <c r="G1543" s="98" t="s">
        <v>142</v>
      </c>
      <c r="H1543" s="97">
        <v>19</v>
      </c>
      <c r="I1543" s="97" t="s">
        <v>124</v>
      </c>
      <c r="J1543" s="97" t="s">
        <v>125</v>
      </c>
      <c r="K1543" s="97" t="s">
        <v>857</v>
      </c>
      <c r="L1543" s="97"/>
      <c r="M1543" s="97"/>
      <c r="N1543" s="97" t="s">
        <v>858</v>
      </c>
      <c r="O1543" s="97" t="s">
        <v>769</v>
      </c>
      <c r="P1543" s="97" t="s">
        <v>829</v>
      </c>
      <c r="Q1543" s="97" t="s">
        <v>154</v>
      </c>
      <c r="R1543" s="97" t="s">
        <v>131</v>
      </c>
      <c r="S1543" s="97" t="s">
        <v>149</v>
      </c>
      <c r="T1543" s="97" t="s">
        <v>150</v>
      </c>
      <c r="U1543" s="97" t="s">
        <v>134</v>
      </c>
      <c r="V1543" s="97" t="s">
        <v>135</v>
      </c>
      <c r="W1543" s="97" t="s">
        <v>136</v>
      </c>
      <c r="X1543" s="97"/>
      <c r="Y1543" s="99"/>
      <c r="Z1543" s="99"/>
      <c r="AA1543" s="99">
        <v>445190.46</v>
      </c>
      <c r="AB1543" s="99">
        <v>445190.46</v>
      </c>
      <c r="AC1543">
        <f t="shared" si="48"/>
        <v>1000</v>
      </c>
      <c r="AD1543" t="str">
        <f t="shared" si="49"/>
        <v>304</v>
      </c>
    </row>
    <row r="1544" spans="1:30" hidden="1" x14ac:dyDescent="0.25">
      <c r="A1544" s="97" t="s">
        <v>856</v>
      </c>
      <c r="B1544" s="97" t="s">
        <v>766</v>
      </c>
      <c r="C1544" s="97" t="s">
        <v>825</v>
      </c>
      <c r="D1544" s="97">
        <v>14103</v>
      </c>
      <c r="E1544" s="97" t="s">
        <v>122</v>
      </c>
      <c r="F1544" s="98">
        <v>15</v>
      </c>
      <c r="G1544" s="98" t="s">
        <v>142</v>
      </c>
      <c r="H1544" s="97">
        <v>19</v>
      </c>
      <c r="I1544" s="97" t="s">
        <v>124</v>
      </c>
      <c r="J1544" s="97" t="s">
        <v>125</v>
      </c>
      <c r="K1544" s="97" t="s">
        <v>857</v>
      </c>
      <c r="L1544" s="97"/>
      <c r="M1544" s="97"/>
      <c r="N1544" s="97" t="s">
        <v>858</v>
      </c>
      <c r="O1544" s="97" t="s">
        <v>769</v>
      </c>
      <c r="P1544" s="97" t="s">
        <v>829</v>
      </c>
      <c r="Q1544" s="97" t="s">
        <v>155</v>
      </c>
      <c r="R1544" s="97" t="s">
        <v>131</v>
      </c>
      <c r="S1544" s="97" t="s">
        <v>149</v>
      </c>
      <c r="T1544" s="97" t="s">
        <v>150</v>
      </c>
      <c r="U1544" s="97" t="s">
        <v>134</v>
      </c>
      <c r="V1544" s="97" t="s">
        <v>135</v>
      </c>
      <c r="W1544" s="97" t="s">
        <v>136</v>
      </c>
      <c r="X1544" s="97"/>
      <c r="Y1544" s="99"/>
      <c r="Z1544" s="99"/>
      <c r="AA1544" s="99">
        <v>182123.37</v>
      </c>
      <c r="AB1544" s="99">
        <v>182123.37</v>
      </c>
      <c r="AC1544">
        <f t="shared" si="48"/>
        <v>1000</v>
      </c>
      <c r="AD1544" t="str">
        <f t="shared" si="49"/>
        <v>304</v>
      </c>
    </row>
    <row r="1545" spans="1:30" hidden="1" x14ac:dyDescent="0.25">
      <c r="A1545" s="97" t="s">
        <v>856</v>
      </c>
      <c r="B1545" s="97" t="s">
        <v>766</v>
      </c>
      <c r="C1545" s="97" t="s">
        <v>825</v>
      </c>
      <c r="D1545" s="97">
        <v>14201</v>
      </c>
      <c r="E1545" s="97" t="s">
        <v>122</v>
      </c>
      <c r="F1545" s="98">
        <v>15</v>
      </c>
      <c r="G1545" s="98" t="s">
        <v>142</v>
      </c>
      <c r="H1545" s="97">
        <v>19</v>
      </c>
      <c r="I1545" s="97" t="s">
        <v>124</v>
      </c>
      <c r="J1545" s="97" t="s">
        <v>125</v>
      </c>
      <c r="K1545" s="97" t="s">
        <v>857</v>
      </c>
      <c r="L1545" s="97"/>
      <c r="M1545" s="97"/>
      <c r="N1545" s="97" t="s">
        <v>858</v>
      </c>
      <c r="O1545" s="97" t="s">
        <v>769</v>
      </c>
      <c r="P1545" s="97" t="s">
        <v>829</v>
      </c>
      <c r="Q1545" s="97" t="s">
        <v>156</v>
      </c>
      <c r="R1545" s="97" t="s">
        <v>131</v>
      </c>
      <c r="S1545" s="97" t="s">
        <v>149</v>
      </c>
      <c r="T1545" s="97" t="s">
        <v>150</v>
      </c>
      <c r="U1545" s="97" t="s">
        <v>134</v>
      </c>
      <c r="V1545" s="97" t="s">
        <v>135</v>
      </c>
      <c r="W1545" s="97" t="s">
        <v>136</v>
      </c>
      <c r="X1545" s="97"/>
      <c r="Y1545" s="99"/>
      <c r="Z1545" s="99"/>
      <c r="AA1545" s="99">
        <v>404718.60000000003</v>
      </c>
      <c r="AB1545" s="99">
        <v>404718.6</v>
      </c>
      <c r="AC1545">
        <f t="shared" si="48"/>
        <v>1000</v>
      </c>
      <c r="AD1545" t="str">
        <f t="shared" si="49"/>
        <v>304</v>
      </c>
    </row>
    <row r="1546" spans="1:30" hidden="1" x14ac:dyDescent="0.25">
      <c r="A1546" t="s">
        <v>856</v>
      </c>
      <c r="B1546" t="s">
        <v>766</v>
      </c>
      <c r="C1546" t="s">
        <v>825</v>
      </c>
      <c r="D1546" t="s">
        <v>186</v>
      </c>
      <c r="E1546" t="s">
        <v>122</v>
      </c>
      <c r="F1546" t="s">
        <v>159</v>
      </c>
      <c r="G1546" t="s">
        <v>160</v>
      </c>
      <c r="H1546" t="s">
        <v>143</v>
      </c>
      <c r="I1546" t="s">
        <v>124</v>
      </c>
      <c r="J1546" t="s">
        <v>125</v>
      </c>
      <c r="K1546" t="s">
        <v>857</v>
      </c>
      <c r="N1546" t="s">
        <v>858</v>
      </c>
      <c r="O1546" t="s">
        <v>769</v>
      </c>
      <c r="P1546" t="s">
        <v>829</v>
      </c>
      <c r="Q1546" t="s">
        <v>188</v>
      </c>
      <c r="R1546" t="s">
        <v>131</v>
      </c>
      <c r="S1546" t="s">
        <v>164</v>
      </c>
      <c r="T1546" t="s">
        <v>165</v>
      </c>
      <c r="U1546" t="s">
        <v>151</v>
      </c>
      <c r="V1546" t="s">
        <v>135</v>
      </c>
      <c r="W1546" t="s">
        <v>136</v>
      </c>
      <c r="X1546" t="s">
        <v>859</v>
      </c>
      <c r="Y1546" s="94">
        <v>4533.55</v>
      </c>
      <c r="Z1546" s="94">
        <v>34788.89</v>
      </c>
      <c r="AA1546" s="94">
        <v>35787.56</v>
      </c>
      <c r="AB1546" s="94">
        <v>35787.56</v>
      </c>
      <c r="AC1546">
        <f t="shared" si="48"/>
        <v>2000</v>
      </c>
      <c r="AD1546" t="str">
        <f t="shared" si="49"/>
        <v>304</v>
      </c>
    </row>
    <row r="1547" spans="1:30" hidden="1" x14ac:dyDescent="0.25">
      <c r="A1547" t="s">
        <v>856</v>
      </c>
      <c r="B1547" t="s">
        <v>766</v>
      </c>
      <c r="C1547" t="s">
        <v>825</v>
      </c>
      <c r="D1547" t="s">
        <v>192</v>
      </c>
      <c r="E1547" t="s">
        <v>122</v>
      </c>
      <c r="F1547" t="s">
        <v>159</v>
      </c>
      <c r="G1547" t="s">
        <v>160</v>
      </c>
      <c r="H1547" t="s">
        <v>143</v>
      </c>
      <c r="I1547" t="s">
        <v>124</v>
      </c>
      <c r="J1547" t="s">
        <v>125</v>
      </c>
      <c r="K1547" t="s">
        <v>857</v>
      </c>
      <c r="N1547" t="s">
        <v>858</v>
      </c>
      <c r="O1547" t="s">
        <v>769</v>
      </c>
      <c r="P1547" t="s">
        <v>829</v>
      </c>
      <c r="Q1547" t="s">
        <v>193</v>
      </c>
      <c r="R1547" t="s">
        <v>131</v>
      </c>
      <c r="S1547" t="s">
        <v>164</v>
      </c>
      <c r="T1547" t="s">
        <v>165</v>
      </c>
      <c r="U1547" t="s">
        <v>151</v>
      </c>
      <c r="V1547" t="s">
        <v>135</v>
      </c>
      <c r="W1547" t="s">
        <v>136</v>
      </c>
      <c r="X1547" t="s">
        <v>859</v>
      </c>
      <c r="Y1547" s="94">
        <v>0</v>
      </c>
      <c r="Z1547" s="94">
        <v>7308.5099999999984</v>
      </c>
      <c r="AA1547" s="94">
        <v>7527.77</v>
      </c>
      <c r="AB1547" s="94">
        <v>7527.77</v>
      </c>
      <c r="AC1547">
        <f t="shared" si="48"/>
        <v>2000</v>
      </c>
      <c r="AD1547" t="str">
        <f t="shared" si="49"/>
        <v>304</v>
      </c>
    </row>
    <row r="1548" spans="1:30" hidden="1" x14ac:dyDescent="0.25">
      <c r="A1548" t="s">
        <v>856</v>
      </c>
      <c r="B1548" t="s">
        <v>766</v>
      </c>
      <c r="C1548" t="s">
        <v>825</v>
      </c>
      <c r="D1548" t="s">
        <v>198</v>
      </c>
      <c r="E1548" t="s">
        <v>122</v>
      </c>
      <c r="F1548" t="s">
        <v>159</v>
      </c>
      <c r="G1548" t="s">
        <v>160</v>
      </c>
      <c r="H1548" t="s">
        <v>143</v>
      </c>
      <c r="I1548" t="s">
        <v>124</v>
      </c>
      <c r="J1548" t="s">
        <v>125</v>
      </c>
      <c r="K1548" t="s">
        <v>857</v>
      </c>
      <c r="N1548" t="s">
        <v>858</v>
      </c>
      <c r="O1548" t="s">
        <v>769</v>
      </c>
      <c r="P1548" t="s">
        <v>829</v>
      </c>
      <c r="Q1548" t="s">
        <v>199</v>
      </c>
      <c r="R1548" t="s">
        <v>131</v>
      </c>
      <c r="S1548" t="s">
        <v>164</v>
      </c>
      <c r="T1548" t="s">
        <v>165</v>
      </c>
      <c r="U1548" t="s">
        <v>151</v>
      </c>
      <c r="V1548" t="s">
        <v>135</v>
      </c>
      <c r="W1548" t="s">
        <v>136</v>
      </c>
      <c r="X1548" t="s">
        <v>859</v>
      </c>
      <c r="Y1548" s="94">
        <v>706.53</v>
      </c>
      <c r="Z1548" s="94">
        <v>2774.29</v>
      </c>
      <c r="AA1548" s="94">
        <v>2857.52</v>
      </c>
      <c r="AB1548" s="94">
        <v>2857.52</v>
      </c>
      <c r="AC1548">
        <f t="shared" si="48"/>
        <v>2000</v>
      </c>
      <c r="AD1548" t="str">
        <f t="shared" si="49"/>
        <v>304</v>
      </c>
    </row>
    <row r="1549" spans="1:30" hidden="1" x14ac:dyDescent="0.25">
      <c r="A1549" t="s">
        <v>856</v>
      </c>
      <c r="B1549" t="s">
        <v>766</v>
      </c>
      <c r="C1549" t="s">
        <v>825</v>
      </c>
      <c r="D1549" t="s">
        <v>200</v>
      </c>
      <c r="E1549" t="s">
        <v>122</v>
      </c>
      <c r="F1549" t="s">
        <v>159</v>
      </c>
      <c r="G1549" t="s">
        <v>160</v>
      </c>
      <c r="H1549" t="s">
        <v>143</v>
      </c>
      <c r="I1549" t="s">
        <v>124</v>
      </c>
      <c r="J1549" t="s">
        <v>125</v>
      </c>
      <c r="K1549" t="s">
        <v>857</v>
      </c>
      <c r="N1549" t="s">
        <v>858</v>
      </c>
      <c r="O1549" t="s">
        <v>769</v>
      </c>
      <c r="P1549" t="s">
        <v>829</v>
      </c>
      <c r="Q1549" t="s">
        <v>201</v>
      </c>
      <c r="R1549" t="s">
        <v>131</v>
      </c>
      <c r="S1549" t="s">
        <v>164</v>
      </c>
      <c r="T1549" t="s">
        <v>165</v>
      </c>
      <c r="U1549" t="s">
        <v>151</v>
      </c>
      <c r="V1549" t="s">
        <v>135</v>
      </c>
      <c r="W1549" t="s">
        <v>136</v>
      </c>
      <c r="X1549" t="s">
        <v>859</v>
      </c>
      <c r="Y1549" s="94">
        <v>3780.7</v>
      </c>
      <c r="Z1549" s="94">
        <v>5105.1499999999996</v>
      </c>
      <c r="AA1549" s="94">
        <v>5258.3</v>
      </c>
      <c r="AB1549" s="94">
        <v>5258.3</v>
      </c>
      <c r="AC1549">
        <f t="shared" si="48"/>
        <v>2000</v>
      </c>
      <c r="AD1549" t="str">
        <f t="shared" si="49"/>
        <v>304</v>
      </c>
    </row>
    <row r="1550" spans="1:30" hidden="1" x14ac:dyDescent="0.25">
      <c r="A1550" t="s">
        <v>856</v>
      </c>
      <c r="B1550" t="s">
        <v>766</v>
      </c>
      <c r="C1550" t="s">
        <v>825</v>
      </c>
      <c r="D1550" t="s">
        <v>214</v>
      </c>
      <c r="E1550" t="s">
        <v>122</v>
      </c>
      <c r="F1550" t="s">
        <v>159</v>
      </c>
      <c r="G1550" t="s">
        <v>160</v>
      </c>
      <c r="H1550" t="s">
        <v>143</v>
      </c>
      <c r="I1550" t="s">
        <v>124</v>
      </c>
      <c r="J1550" t="s">
        <v>125</v>
      </c>
      <c r="K1550" t="s">
        <v>857</v>
      </c>
      <c r="N1550" t="s">
        <v>858</v>
      </c>
      <c r="O1550" t="s">
        <v>769</v>
      </c>
      <c r="P1550" t="s">
        <v>829</v>
      </c>
      <c r="Q1550" t="s">
        <v>215</v>
      </c>
      <c r="R1550" t="s">
        <v>131</v>
      </c>
      <c r="S1550" t="s">
        <v>164</v>
      </c>
      <c r="T1550" t="s">
        <v>165</v>
      </c>
      <c r="U1550" t="s">
        <v>151</v>
      </c>
      <c r="V1550" t="s">
        <v>135</v>
      </c>
      <c r="W1550" t="s">
        <v>136</v>
      </c>
      <c r="X1550" t="s">
        <v>859</v>
      </c>
      <c r="Y1550" s="94">
        <v>0</v>
      </c>
      <c r="Z1550" s="94">
        <v>20670.2</v>
      </c>
      <c r="AA1550" s="94">
        <v>21290.31</v>
      </c>
      <c r="AB1550" s="94">
        <v>21290.31</v>
      </c>
      <c r="AC1550">
        <f t="shared" si="48"/>
        <v>2000</v>
      </c>
      <c r="AD1550" t="str">
        <f t="shared" si="49"/>
        <v>304</v>
      </c>
    </row>
    <row r="1551" spans="1:30" hidden="1" x14ac:dyDescent="0.25">
      <c r="A1551" t="s">
        <v>856</v>
      </c>
      <c r="B1551" t="s">
        <v>766</v>
      </c>
      <c r="C1551" t="s">
        <v>825</v>
      </c>
      <c r="D1551" t="s">
        <v>242</v>
      </c>
      <c r="E1551" t="s">
        <v>122</v>
      </c>
      <c r="F1551" t="s">
        <v>159</v>
      </c>
      <c r="G1551" t="s">
        <v>160</v>
      </c>
      <c r="H1551" t="s">
        <v>143</v>
      </c>
      <c r="I1551" t="s">
        <v>124</v>
      </c>
      <c r="J1551" t="s">
        <v>125</v>
      </c>
      <c r="K1551" t="s">
        <v>857</v>
      </c>
      <c r="N1551" t="s">
        <v>858</v>
      </c>
      <c r="O1551" t="s">
        <v>769</v>
      </c>
      <c r="P1551" t="s">
        <v>829</v>
      </c>
      <c r="Q1551" t="s">
        <v>243</v>
      </c>
      <c r="R1551" t="s">
        <v>131</v>
      </c>
      <c r="S1551" t="s">
        <v>164</v>
      </c>
      <c r="T1551" t="s">
        <v>165</v>
      </c>
      <c r="U1551" t="s">
        <v>151</v>
      </c>
      <c r="V1551" t="s">
        <v>135</v>
      </c>
      <c r="W1551" t="s">
        <v>136</v>
      </c>
      <c r="X1551" t="s">
        <v>859</v>
      </c>
      <c r="Y1551" s="94">
        <v>5550.49</v>
      </c>
      <c r="Z1551" s="94">
        <v>4435.4611111111117</v>
      </c>
      <c r="AA1551" s="94">
        <v>4568.5200000000004</v>
      </c>
      <c r="AB1551" s="94">
        <v>4568.5200000000004</v>
      </c>
      <c r="AC1551">
        <f t="shared" si="48"/>
        <v>3000</v>
      </c>
      <c r="AD1551" t="str">
        <f t="shared" si="49"/>
        <v>304</v>
      </c>
    </row>
    <row r="1552" spans="1:30" hidden="1" x14ac:dyDescent="0.25">
      <c r="A1552" t="s">
        <v>856</v>
      </c>
      <c r="B1552" t="s">
        <v>766</v>
      </c>
      <c r="C1552" t="s">
        <v>825</v>
      </c>
      <c r="D1552" t="s">
        <v>291</v>
      </c>
      <c r="E1552" t="s">
        <v>122</v>
      </c>
      <c r="F1552" t="s">
        <v>159</v>
      </c>
      <c r="G1552" t="s">
        <v>160</v>
      </c>
      <c r="H1552" t="s">
        <v>143</v>
      </c>
      <c r="I1552" t="s">
        <v>124</v>
      </c>
      <c r="J1552" t="s">
        <v>125</v>
      </c>
      <c r="K1552" t="s">
        <v>857</v>
      </c>
      <c r="N1552" t="s">
        <v>858</v>
      </c>
      <c r="O1552" t="s">
        <v>769</v>
      </c>
      <c r="P1552" t="s">
        <v>829</v>
      </c>
      <c r="Q1552" t="s">
        <v>169</v>
      </c>
      <c r="R1552" t="s">
        <v>131</v>
      </c>
      <c r="S1552" t="s">
        <v>164</v>
      </c>
      <c r="T1552" t="s">
        <v>165</v>
      </c>
      <c r="U1552" t="s">
        <v>151</v>
      </c>
      <c r="V1552" t="s">
        <v>135</v>
      </c>
      <c r="W1552" t="s">
        <v>136</v>
      </c>
      <c r="X1552" t="s">
        <v>859</v>
      </c>
      <c r="Y1552" s="94">
        <v>723.8</v>
      </c>
      <c r="Z1552" s="94">
        <v>19897</v>
      </c>
      <c r="AA1552" s="94">
        <v>20493.91</v>
      </c>
      <c r="AB1552" s="94">
        <v>20493.91</v>
      </c>
      <c r="AC1552">
        <f t="shared" si="48"/>
        <v>3000</v>
      </c>
      <c r="AD1552" t="str">
        <f t="shared" si="49"/>
        <v>304</v>
      </c>
    </row>
    <row r="1553" spans="1:30" hidden="1" x14ac:dyDescent="0.25">
      <c r="A1553">
        <v>211113040220001</v>
      </c>
      <c r="B1553" t="s">
        <v>766</v>
      </c>
      <c r="C1553" t="s">
        <v>825</v>
      </c>
      <c r="D1553" t="s">
        <v>291</v>
      </c>
      <c r="E1553" t="s">
        <v>122</v>
      </c>
      <c r="F1553" t="s">
        <v>159</v>
      </c>
      <c r="G1553" t="s">
        <v>160</v>
      </c>
      <c r="H1553" t="s">
        <v>143</v>
      </c>
      <c r="I1553" t="s">
        <v>124</v>
      </c>
      <c r="J1553" t="s">
        <v>125</v>
      </c>
      <c r="K1553" t="s">
        <v>860</v>
      </c>
      <c r="N1553" t="s">
        <v>858</v>
      </c>
      <c r="O1553" t="s">
        <v>769</v>
      </c>
      <c r="P1553" t="s">
        <v>829</v>
      </c>
      <c r="Q1553" t="s">
        <v>169</v>
      </c>
      <c r="R1553" t="s">
        <v>131</v>
      </c>
      <c r="S1553" t="s">
        <v>164</v>
      </c>
      <c r="T1553" t="s">
        <v>165</v>
      </c>
      <c r="U1553" t="s">
        <v>151</v>
      </c>
      <c r="V1553" t="s">
        <v>135</v>
      </c>
      <c r="W1553" t="s">
        <v>136</v>
      </c>
      <c r="X1553" t="s">
        <v>861</v>
      </c>
      <c r="Y1553" s="94">
        <v>1688.93</v>
      </c>
      <c r="Z1553" s="94">
        <v>0</v>
      </c>
      <c r="AA1553" s="94">
        <v>0</v>
      </c>
      <c r="AB1553" s="94">
        <v>0</v>
      </c>
      <c r="AC1553">
        <f t="shared" si="48"/>
        <v>3000</v>
      </c>
      <c r="AD1553" t="str">
        <f t="shared" si="49"/>
        <v>304</v>
      </c>
    </row>
    <row r="1554" spans="1:30" hidden="1" x14ac:dyDescent="0.25">
      <c r="A1554" t="s">
        <v>856</v>
      </c>
      <c r="B1554" t="s">
        <v>766</v>
      </c>
      <c r="C1554" t="s">
        <v>825</v>
      </c>
      <c r="D1554" t="s">
        <v>726</v>
      </c>
      <c r="E1554" t="s">
        <v>122</v>
      </c>
      <c r="F1554" t="s">
        <v>159</v>
      </c>
      <c r="G1554" t="s">
        <v>160</v>
      </c>
      <c r="H1554" t="s">
        <v>143</v>
      </c>
      <c r="I1554" t="s">
        <v>124</v>
      </c>
      <c r="J1554" t="s">
        <v>125</v>
      </c>
      <c r="K1554" t="s">
        <v>857</v>
      </c>
      <c r="N1554" t="s">
        <v>858</v>
      </c>
      <c r="O1554" t="s">
        <v>769</v>
      </c>
      <c r="P1554" t="s">
        <v>829</v>
      </c>
      <c r="Q1554" t="s">
        <v>727</v>
      </c>
      <c r="R1554" t="s">
        <v>131</v>
      </c>
      <c r="S1554" t="s">
        <v>164</v>
      </c>
      <c r="T1554" t="s">
        <v>165</v>
      </c>
      <c r="U1554" t="s">
        <v>151</v>
      </c>
      <c r="V1554" t="s">
        <v>135</v>
      </c>
      <c r="W1554" t="s">
        <v>136</v>
      </c>
      <c r="X1554" t="s">
        <v>859</v>
      </c>
      <c r="Y1554" s="94">
        <v>0</v>
      </c>
      <c r="Z1554" s="94">
        <v>260486.22222222222</v>
      </c>
      <c r="AA1554" s="94">
        <v>3634344.5596888885</v>
      </c>
      <c r="AB1554" s="94">
        <v>3634344.56</v>
      </c>
      <c r="AC1554">
        <f t="shared" si="48"/>
        <v>3000</v>
      </c>
      <c r="AD1554" t="str">
        <f t="shared" si="49"/>
        <v>304</v>
      </c>
    </row>
    <row r="1555" spans="1:30" hidden="1" x14ac:dyDescent="0.25">
      <c r="A1555" t="s">
        <v>856</v>
      </c>
      <c r="B1555" t="s">
        <v>766</v>
      </c>
      <c r="C1555" t="s">
        <v>825</v>
      </c>
      <c r="D1555" t="s">
        <v>264</v>
      </c>
      <c r="E1555" t="s">
        <v>122</v>
      </c>
      <c r="F1555" t="s">
        <v>159</v>
      </c>
      <c r="G1555" t="s">
        <v>160</v>
      </c>
      <c r="H1555" t="s">
        <v>143</v>
      </c>
      <c r="I1555" t="s">
        <v>124</v>
      </c>
      <c r="J1555" t="s">
        <v>125</v>
      </c>
      <c r="K1555" t="s">
        <v>857</v>
      </c>
      <c r="N1555" t="s">
        <v>858</v>
      </c>
      <c r="O1555" t="s">
        <v>769</v>
      </c>
      <c r="P1555" t="s">
        <v>829</v>
      </c>
      <c r="Q1555" t="s">
        <v>265</v>
      </c>
      <c r="R1555" t="s">
        <v>131</v>
      </c>
      <c r="S1555" t="s">
        <v>164</v>
      </c>
      <c r="T1555" t="s">
        <v>165</v>
      </c>
      <c r="U1555" t="s">
        <v>151</v>
      </c>
      <c r="V1555" t="s">
        <v>135</v>
      </c>
      <c r="W1555" t="s">
        <v>136</v>
      </c>
      <c r="X1555" t="s">
        <v>859</v>
      </c>
      <c r="Y1555" s="94">
        <v>1114.74</v>
      </c>
      <c r="Z1555" s="94">
        <v>0</v>
      </c>
      <c r="AA1555" s="94">
        <v>0</v>
      </c>
      <c r="AB1555" s="94">
        <v>0</v>
      </c>
      <c r="AC1555">
        <f t="shared" si="48"/>
        <v>3000</v>
      </c>
      <c r="AD1555" t="str">
        <f t="shared" si="49"/>
        <v>304</v>
      </c>
    </row>
    <row r="1556" spans="1:30" hidden="1" x14ac:dyDescent="0.25">
      <c r="A1556" t="s">
        <v>856</v>
      </c>
      <c r="B1556" t="s">
        <v>766</v>
      </c>
      <c r="C1556" t="s">
        <v>825</v>
      </c>
      <c r="D1556" t="s">
        <v>272</v>
      </c>
      <c r="E1556" t="s">
        <v>122</v>
      </c>
      <c r="F1556" t="s">
        <v>159</v>
      </c>
      <c r="G1556" t="s">
        <v>160</v>
      </c>
      <c r="H1556" t="s">
        <v>143</v>
      </c>
      <c r="I1556" t="s">
        <v>124</v>
      </c>
      <c r="J1556" t="s">
        <v>125</v>
      </c>
      <c r="K1556" t="s">
        <v>857</v>
      </c>
      <c r="N1556" t="s">
        <v>858</v>
      </c>
      <c r="O1556" t="s">
        <v>769</v>
      </c>
      <c r="P1556" t="s">
        <v>829</v>
      </c>
      <c r="Q1556" t="s">
        <v>273</v>
      </c>
      <c r="R1556" t="s">
        <v>131</v>
      </c>
      <c r="S1556" t="s">
        <v>164</v>
      </c>
      <c r="T1556" t="s">
        <v>165</v>
      </c>
      <c r="U1556" t="s">
        <v>151</v>
      </c>
      <c r="V1556" t="s">
        <v>135</v>
      </c>
      <c r="W1556" t="s">
        <v>136</v>
      </c>
      <c r="X1556" t="s">
        <v>859</v>
      </c>
      <c r="Y1556" s="94">
        <v>557.26</v>
      </c>
      <c r="Z1556" s="94">
        <v>12207.41333333333</v>
      </c>
      <c r="AA1556" s="94">
        <v>30164.37</v>
      </c>
      <c r="AB1556" s="94">
        <v>30164.37</v>
      </c>
      <c r="AC1556">
        <f t="shared" si="48"/>
        <v>3000</v>
      </c>
      <c r="AD1556" t="str">
        <f t="shared" si="49"/>
        <v>304</v>
      </c>
    </row>
    <row r="1557" spans="1:30" hidden="1" x14ac:dyDescent="0.25">
      <c r="A1557" t="s">
        <v>856</v>
      </c>
      <c r="B1557" t="s">
        <v>766</v>
      </c>
      <c r="C1557" t="s">
        <v>825</v>
      </c>
      <c r="D1557" t="s">
        <v>172</v>
      </c>
      <c r="E1557" t="s">
        <v>122</v>
      </c>
      <c r="F1557" t="s">
        <v>159</v>
      </c>
      <c r="G1557" t="s">
        <v>160</v>
      </c>
      <c r="H1557" t="s">
        <v>143</v>
      </c>
      <c r="I1557" t="s">
        <v>124</v>
      </c>
      <c r="J1557" t="s">
        <v>125</v>
      </c>
      <c r="K1557" t="s">
        <v>857</v>
      </c>
      <c r="N1557" t="s">
        <v>858</v>
      </c>
      <c r="O1557" t="s">
        <v>769</v>
      </c>
      <c r="P1557" t="s">
        <v>829</v>
      </c>
      <c r="Q1557" t="s">
        <v>173</v>
      </c>
      <c r="R1557" t="s">
        <v>131</v>
      </c>
      <c r="S1557" t="s">
        <v>164</v>
      </c>
      <c r="T1557" t="s">
        <v>165</v>
      </c>
      <c r="U1557" t="s">
        <v>151</v>
      </c>
      <c r="V1557" t="s">
        <v>135</v>
      </c>
      <c r="W1557" t="s">
        <v>136</v>
      </c>
      <c r="X1557" t="s">
        <v>859</v>
      </c>
      <c r="Y1557" s="94">
        <v>20669.77</v>
      </c>
      <c r="Z1557" s="94">
        <v>26649.506666666668</v>
      </c>
      <c r="AA1557" s="94">
        <v>55255.53</v>
      </c>
      <c r="AB1557" s="94">
        <v>55255.53</v>
      </c>
      <c r="AC1557">
        <f t="shared" si="48"/>
        <v>3000</v>
      </c>
      <c r="AD1557" t="str">
        <f t="shared" si="49"/>
        <v>304</v>
      </c>
    </row>
    <row r="1558" spans="1:30" hidden="1" x14ac:dyDescent="0.25">
      <c r="A1558" t="s">
        <v>856</v>
      </c>
      <c r="B1558" t="s">
        <v>766</v>
      </c>
      <c r="C1558" t="s">
        <v>825</v>
      </c>
      <c r="D1558" t="s">
        <v>174</v>
      </c>
      <c r="E1558" t="s">
        <v>122</v>
      </c>
      <c r="F1558" t="s">
        <v>159</v>
      </c>
      <c r="G1558" t="s">
        <v>160</v>
      </c>
      <c r="H1558" t="s">
        <v>143</v>
      </c>
      <c r="I1558" t="s">
        <v>124</v>
      </c>
      <c r="J1558" t="s">
        <v>125</v>
      </c>
      <c r="K1558" t="s">
        <v>857</v>
      </c>
      <c r="N1558" t="s">
        <v>858</v>
      </c>
      <c r="O1558" t="s">
        <v>769</v>
      </c>
      <c r="P1558" t="s">
        <v>829</v>
      </c>
      <c r="Q1558" t="s">
        <v>175</v>
      </c>
      <c r="R1558" t="s">
        <v>131</v>
      </c>
      <c r="S1558" t="s">
        <v>164</v>
      </c>
      <c r="T1558" t="s">
        <v>165</v>
      </c>
      <c r="U1558" t="s">
        <v>151</v>
      </c>
      <c r="V1558" t="s">
        <v>135</v>
      </c>
      <c r="W1558" t="s">
        <v>136</v>
      </c>
      <c r="X1558" t="s">
        <v>859</v>
      </c>
      <c r="Y1558" s="94">
        <v>11954.69</v>
      </c>
      <c r="Z1558" s="94">
        <v>9516.7733333333326</v>
      </c>
      <c r="AA1558" s="94">
        <v>20549.46</v>
      </c>
      <c r="AB1558" s="94">
        <v>20549.46</v>
      </c>
      <c r="AC1558">
        <f t="shared" si="48"/>
        <v>3000</v>
      </c>
      <c r="AD1558" t="str">
        <f t="shared" si="49"/>
        <v>304</v>
      </c>
    </row>
    <row r="1559" spans="1:30" hidden="1" x14ac:dyDescent="0.25">
      <c r="A1559" t="s">
        <v>856</v>
      </c>
      <c r="B1559" t="s">
        <v>766</v>
      </c>
      <c r="C1559" t="s">
        <v>825</v>
      </c>
      <c r="D1559" t="s">
        <v>282</v>
      </c>
      <c r="E1559" t="s">
        <v>122</v>
      </c>
      <c r="F1559" t="s">
        <v>159</v>
      </c>
      <c r="G1559" t="s">
        <v>160</v>
      </c>
      <c r="H1559" t="s">
        <v>143</v>
      </c>
      <c r="I1559" t="s">
        <v>124</v>
      </c>
      <c r="J1559" t="s">
        <v>125</v>
      </c>
      <c r="K1559" t="s">
        <v>857</v>
      </c>
      <c r="N1559" t="s">
        <v>858</v>
      </c>
      <c r="O1559" t="s">
        <v>769</v>
      </c>
      <c r="P1559" t="s">
        <v>829</v>
      </c>
      <c r="Q1559" t="s">
        <v>283</v>
      </c>
      <c r="R1559" t="s">
        <v>131</v>
      </c>
      <c r="S1559" t="s">
        <v>164</v>
      </c>
      <c r="T1559" t="s">
        <v>165</v>
      </c>
      <c r="U1559" t="s">
        <v>151</v>
      </c>
      <c r="V1559" t="s">
        <v>135</v>
      </c>
      <c r="W1559" t="s">
        <v>136</v>
      </c>
      <c r="X1559" t="s">
        <v>859</v>
      </c>
      <c r="Y1559" s="94">
        <v>1486.21</v>
      </c>
      <c r="Z1559" s="94">
        <v>382.66666666666674</v>
      </c>
      <c r="AA1559" s="94">
        <v>394.15</v>
      </c>
      <c r="AB1559" s="94">
        <v>394.15</v>
      </c>
      <c r="AC1559">
        <f t="shared" si="48"/>
        <v>3000</v>
      </c>
      <c r="AD1559" t="str">
        <f t="shared" si="49"/>
        <v>304</v>
      </c>
    </row>
    <row r="1560" spans="1:30" hidden="1" x14ac:dyDescent="0.25">
      <c r="A1560" t="s">
        <v>856</v>
      </c>
      <c r="B1560" t="s">
        <v>766</v>
      </c>
      <c r="C1560" t="s">
        <v>825</v>
      </c>
      <c r="D1560" t="s">
        <v>176</v>
      </c>
      <c r="E1560" t="s">
        <v>122</v>
      </c>
      <c r="F1560" t="s">
        <v>159</v>
      </c>
      <c r="G1560" t="s">
        <v>160</v>
      </c>
      <c r="H1560" t="s">
        <v>143</v>
      </c>
      <c r="I1560" t="s">
        <v>124</v>
      </c>
      <c r="J1560" t="s">
        <v>125</v>
      </c>
      <c r="K1560" t="s">
        <v>857</v>
      </c>
      <c r="N1560" t="s">
        <v>858</v>
      </c>
      <c r="O1560" t="s">
        <v>769</v>
      </c>
      <c r="P1560" t="s">
        <v>829</v>
      </c>
      <c r="Q1560" t="s">
        <v>177</v>
      </c>
      <c r="R1560" t="s">
        <v>131</v>
      </c>
      <c r="S1560" t="s">
        <v>164</v>
      </c>
      <c r="T1560" t="s">
        <v>165</v>
      </c>
      <c r="U1560" t="s">
        <v>151</v>
      </c>
      <c r="V1560" t="s">
        <v>135</v>
      </c>
      <c r="W1560" t="s">
        <v>136</v>
      </c>
      <c r="X1560" t="s">
        <v>859</v>
      </c>
      <c r="Y1560" s="94">
        <v>1052.26</v>
      </c>
      <c r="Z1560" s="94">
        <v>0</v>
      </c>
      <c r="AA1560" s="94">
        <v>0</v>
      </c>
      <c r="AB1560" s="94">
        <v>0</v>
      </c>
      <c r="AC1560">
        <f t="shared" si="48"/>
        <v>3000</v>
      </c>
      <c r="AD1560" t="str">
        <f t="shared" si="49"/>
        <v>304</v>
      </c>
    </row>
    <row r="1561" spans="1:30" hidden="1" x14ac:dyDescent="0.25">
      <c r="A1561" s="97" t="s">
        <v>862</v>
      </c>
      <c r="B1561" s="97" t="s">
        <v>863</v>
      </c>
      <c r="C1561" s="97" t="s">
        <v>864</v>
      </c>
      <c r="D1561" s="97" t="s">
        <v>598</v>
      </c>
      <c r="E1561" s="97" t="s">
        <v>122</v>
      </c>
      <c r="F1561" s="98">
        <v>15</v>
      </c>
      <c r="G1561" s="98" t="s">
        <v>142</v>
      </c>
      <c r="H1561" s="97">
        <v>19</v>
      </c>
      <c r="I1561" s="97" t="s">
        <v>124</v>
      </c>
      <c r="J1561" s="97" t="s">
        <v>125</v>
      </c>
      <c r="K1561" s="97" t="s">
        <v>865</v>
      </c>
      <c r="L1561" s="97"/>
      <c r="M1561" s="97"/>
      <c r="N1561" s="97" t="s">
        <v>866</v>
      </c>
      <c r="O1561" s="97" t="s">
        <v>867</v>
      </c>
      <c r="P1561" s="97" t="s">
        <v>868</v>
      </c>
      <c r="Q1561" s="97" t="s">
        <v>602</v>
      </c>
      <c r="R1561" s="97" t="s">
        <v>131</v>
      </c>
      <c r="S1561" s="97" t="s">
        <v>149</v>
      </c>
      <c r="T1561" s="97" t="s">
        <v>150</v>
      </c>
      <c r="U1561" s="97" t="s">
        <v>134</v>
      </c>
      <c r="V1561" s="97" t="s">
        <v>135</v>
      </c>
      <c r="W1561" s="97" t="s">
        <v>136</v>
      </c>
      <c r="X1561" s="97" t="s">
        <v>869</v>
      </c>
      <c r="Y1561" s="99">
        <v>460780800</v>
      </c>
      <c r="Z1561" s="99">
        <v>460780800.00000006</v>
      </c>
      <c r="AA1561" s="99">
        <v>474604224</v>
      </c>
      <c r="AB1561" s="99">
        <v>474604224</v>
      </c>
      <c r="AC1561">
        <f t="shared" si="48"/>
        <v>4000</v>
      </c>
      <c r="AD1561" t="str">
        <f t="shared" si="49"/>
        <v>321</v>
      </c>
    </row>
    <row r="1562" spans="1:30" hidden="1" x14ac:dyDescent="0.25">
      <c r="A1562">
        <v>212113210015001</v>
      </c>
      <c r="B1562">
        <v>356</v>
      </c>
      <c r="C1562" t="s">
        <v>870</v>
      </c>
      <c r="D1562">
        <v>41601</v>
      </c>
      <c r="E1562">
        <v>2</v>
      </c>
      <c r="F1562">
        <v>12</v>
      </c>
      <c r="G1562" t="s">
        <v>160</v>
      </c>
      <c r="H1562" t="s">
        <v>143</v>
      </c>
      <c r="I1562" t="s">
        <v>124</v>
      </c>
      <c r="J1562" t="s">
        <v>125</v>
      </c>
      <c r="K1562" t="s">
        <v>871</v>
      </c>
      <c r="L1562" t="s">
        <v>872</v>
      </c>
      <c r="N1562" t="s">
        <v>873</v>
      </c>
      <c r="O1562" t="s">
        <v>874</v>
      </c>
      <c r="P1562" t="s">
        <v>875</v>
      </c>
      <c r="Q1562" t="s">
        <v>876</v>
      </c>
      <c r="R1562" t="s">
        <v>794</v>
      </c>
      <c r="S1562" t="s">
        <v>795</v>
      </c>
      <c r="T1562" t="s">
        <v>165</v>
      </c>
      <c r="U1562" t="s">
        <v>151</v>
      </c>
      <c r="V1562" t="s">
        <v>135</v>
      </c>
      <c r="W1562" t="s">
        <v>136</v>
      </c>
      <c r="X1562" t="s">
        <v>877</v>
      </c>
      <c r="AA1562" s="94">
        <v>449122397</v>
      </c>
      <c r="AB1562" s="94">
        <v>449122397</v>
      </c>
      <c r="AC1562">
        <f t="shared" si="48"/>
        <v>4000</v>
      </c>
      <c r="AD1562" t="str">
        <f t="shared" si="49"/>
        <v>321</v>
      </c>
    </row>
    <row r="1563" spans="1:30" hidden="1" x14ac:dyDescent="0.25">
      <c r="A1563" s="97" t="s">
        <v>419</v>
      </c>
      <c r="B1563" s="97" t="s">
        <v>420</v>
      </c>
      <c r="C1563" s="97" t="s">
        <v>421</v>
      </c>
      <c r="D1563" s="97" t="s">
        <v>422</v>
      </c>
      <c r="E1563" s="97" t="s">
        <v>122</v>
      </c>
      <c r="F1563" s="98">
        <v>15</v>
      </c>
      <c r="G1563" s="98" t="s">
        <v>142</v>
      </c>
      <c r="H1563" s="97">
        <v>19</v>
      </c>
      <c r="I1563" s="97" t="s">
        <v>124</v>
      </c>
      <c r="J1563" s="97" t="s">
        <v>125</v>
      </c>
      <c r="K1563" s="97" t="s">
        <v>878</v>
      </c>
      <c r="L1563" s="97"/>
      <c r="M1563" s="97"/>
      <c r="N1563" s="97" t="s">
        <v>424</v>
      </c>
      <c r="O1563" s="97" t="s">
        <v>425</v>
      </c>
      <c r="P1563" s="97" t="s">
        <v>426</v>
      </c>
      <c r="Q1563" s="97" t="s">
        <v>427</v>
      </c>
      <c r="R1563" s="97" t="s">
        <v>131</v>
      </c>
      <c r="S1563" s="97" t="s">
        <v>149</v>
      </c>
      <c r="T1563" s="97" t="s">
        <v>150</v>
      </c>
      <c r="U1563" s="97" t="s">
        <v>134</v>
      </c>
      <c r="V1563" s="97" t="s">
        <v>135</v>
      </c>
      <c r="W1563" s="97" t="s">
        <v>136</v>
      </c>
      <c r="X1563" s="97" t="s">
        <v>879</v>
      </c>
      <c r="Y1563" s="99">
        <v>0</v>
      </c>
      <c r="Z1563" s="99">
        <v>418051174.81000006</v>
      </c>
      <c r="AA1563" s="99">
        <v>430592710.05430007</v>
      </c>
      <c r="AB1563" s="99">
        <v>430592710.05000001</v>
      </c>
      <c r="AC1563">
        <f t="shared" si="48"/>
        <v>4000</v>
      </c>
      <c r="AD1563" t="str">
        <f t="shared" si="49"/>
        <v>321</v>
      </c>
    </row>
    <row r="1564" spans="1:30" hidden="1" x14ac:dyDescent="0.25">
      <c r="A1564" s="97" t="s">
        <v>880</v>
      </c>
      <c r="B1564" s="97" t="s">
        <v>881</v>
      </c>
      <c r="C1564" s="97" t="s">
        <v>421</v>
      </c>
      <c r="D1564" s="97" t="s">
        <v>422</v>
      </c>
      <c r="E1564" s="97" t="s">
        <v>122</v>
      </c>
      <c r="F1564" s="98">
        <v>15</v>
      </c>
      <c r="G1564" s="98" t="s">
        <v>142</v>
      </c>
      <c r="H1564" s="97">
        <v>19</v>
      </c>
      <c r="I1564" s="97" t="s">
        <v>124</v>
      </c>
      <c r="J1564" s="97" t="s">
        <v>125</v>
      </c>
      <c r="K1564" s="97" t="s">
        <v>882</v>
      </c>
      <c r="L1564" s="97"/>
      <c r="M1564" s="97"/>
      <c r="N1564" s="97" t="s">
        <v>883</v>
      </c>
      <c r="O1564" s="97" t="s">
        <v>884</v>
      </c>
      <c r="P1564" s="97" t="s">
        <v>426</v>
      </c>
      <c r="Q1564" s="97" t="s">
        <v>427</v>
      </c>
      <c r="R1564" s="97" t="s">
        <v>131</v>
      </c>
      <c r="S1564" s="97" t="s">
        <v>149</v>
      </c>
      <c r="T1564" s="97" t="s">
        <v>150</v>
      </c>
      <c r="U1564" s="97" t="s">
        <v>134</v>
      </c>
      <c r="V1564" s="97" t="s">
        <v>135</v>
      </c>
      <c r="W1564" s="97" t="s">
        <v>136</v>
      </c>
      <c r="X1564" s="97" t="s">
        <v>885</v>
      </c>
      <c r="Y1564" s="99">
        <v>844441557.48000002</v>
      </c>
      <c r="Z1564" s="99">
        <v>914441557.48000002</v>
      </c>
      <c r="AA1564" s="99">
        <v>378741300</v>
      </c>
      <c r="AB1564" s="99">
        <v>378741300</v>
      </c>
      <c r="AC1564">
        <f t="shared" si="48"/>
        <v>4000</v>
      </c>
      <c r="AD1564" t="str">
        <f t="shared" si="49"/>
        <v>321</v>
      </c>
    </row>
    <row r="1565" spans="1:30" hidden="1" x14ac:dyDescent="0.25">
      <c r="A1565" s="97" t="s">
        <v>886</v>
      </c>
      <c r="B1565" s="97" t="s">
        <v>760</v>
      </c>
      <c r="C1565" s="97" t="s">
        <v>887</v>
      </c>
      <c r="D1565" s="97" t="s">
        <v>598</v>
      </c>
      <c r="E1565" s="97" t="s">
        <v>122</v>
      </c>
      <c r="F1565" s="98">
        <v>15</v>
      </c>
      <c r="G1565" s="98" t="s">
        <v>142</v>
      </c>
      <c r="H1565" s="97">
        <v>19</v>
      </c>
      <c r="I1565" s="97" t="s">
        <v>124</v>
      </c>
      <c r="J1565" s="97" t="s">
        <v>125</v>
      </c>
      <c r="K1565" s="97" t="s">
        <v>888</v>
      </c>
      <c r="L1565" s="97"/>
      <c r="M1565" s="97"/>
      <c r="N1565" s="97" t="s">
        <v>889</v>
      </c>
      <c r="O1565" s="97" t="s">
        <v>763</v>
      </c>
      <c r="P1565" s="97" t="s">
        <v>890</v>
      </c>
      <c r="Q1565" s="97" t="s">
        <v>602</v>
      </c>
      <c r="R1565" s="97" t="s">
        <v>131</v>
      </c>
      <c r="S1565" s="97" t="s">
        <v>149</v>
      </c>
      <c r="T1565" s="97" t="s">
        <v>150</v>
      </c>
      <c r="U1565" s="97" t="s">
        <v>134</v>
      </c>
      <c r="V1565" s="97" t="s">
        <v>135</v>
      </c>
      <c r="W1565" s="97" t="s">
        <v>136</v>
      </c>
      <c r="X1565" s="97" t="s">
        <v>891</v>
      </c>
      <c r="Y1565" s="99">
        <v>365842049.04000002</v>
      </c>
      <c r="Z1565" s="99">
        <v>490379302.51999998</v>
      </c>
      <c r="AA1565" s="99">
        <v>369234054.49680007</v>
      </c>
      <c r="AB1565" s="99">
        <v>369234054.5</v>
      </c>
      <c r="AC1565">
        <f t="shared" si="48"/>
        <v>4000</v>
      </c>
      <c r="AD1565" t="str">
        <f t="shared" si="49"/>
        <v>321</v>
      </c>
    </row>
    <row r="1566" spans="1:30" hidden="1" x14ac:dyDescent="0.25">
      <c r="A1566" s="105" t="s">
        <v>701</v>
      </c>
      <c r="B1566" s="105" t="s">
        <v>784</v>
      </c>
      <c r="C1566" s="105" t="s">
        <v>788</v>
      </c>
      <c r="D1566" s="105" t="s">
        <v>892</v>
      </c>
      <c r="E1566" s="105" t="s">
        <v>790</v>
      </c>
      <c r="F1566" s="105" t="s">
        <v>159</v>
      </c>
      <c r="G1566" s="105" t="s">
        <v>160</v>
      </c>
      <c r="H1566" s="105" t="s">
        <v>143</v>
      </c>
      <c r="I1566" s="105" t="s">
        <v>124</v>
      </c>
      <c r="J1566" s="105" t="s">
        <v>125</v>
      </c>
      <c r="K1566" s="105" t="s">
        <v>791</v>
      </c>
      <c r="L1566" s="105"/>
      <c r="M1566" s="105"/>
      <c r="N1566" s="105" t="s">
        <v>705</v>
      </c>
      <c r="O1566" s="105" t="s">
        <v>786</v>
      </c>
      <c r="P1566" s="105" t="s">
        <v>792</v>
      </c>
      <c r="Q1566" s="105" t="s">
        <v>893</v>
      </c>
      <c r="R1566" s="105" t="s">
        <v>794</v>
      </c>
      <c r="S1566" s="105" t="s">
        <v>164</v>
      </c>
      <c r="T1566" s="105" t="s">
        <v>165</v>
      </c>
      <c r="U1566" s="105" t="s">
        <v>151</v>
      </c>
      <c r="V1566" s="105" t="s">
        <v>135</v>
      </c>
      <c r="W1566" s="105" t="s">
        <v>136</v>
      </c>
      <c r="X1566" s="105" t="s">
        <v>796</v>
      </c>
      <c r="Y1566" s="106">
        <v>350870910.39999998</v>
      </c>
      <c r="Z1566" s="106">
        <v>350870910.40000004</v>
      </c>
      <c r="AA1566" s="106">
        <v>364204004.99520004</v>
      </c>
      <c r="AB1566" s="106">
        <v>364204005</v>
      </c>
      <c r="AC1566">
        <f t="shared" si="48"/>
        <v>4000</v>
      </c>
      <c r="AD1566" t="str">
        <f t="shared" si="49"/>
        <v>322</v>
      </c>
    </row>
    <row r="1567" spans="1:30" hidden="1" x14ac:dyDescent="0.25">
      <c r="A1567" s="97" t="s">
        <v>894</v>
      </c>
      <c r="B1567" s="97" t="s">
        <v>895</v>
      </c>
      <c r="C1567" s="97" t="s">
        <v>421</v>
      </c>
      <c r="D1567" s="97" t="s">
        <v>896</v>
      </c>
      <c r="E1567" s="97" t="s">
        <v>122</v>
      </c>
      <c r="F1567" s="98">
        <v>15</v>
      </c>
      <c r="G1567" s="98" t="s">
        <v>142</v>
      </c>
      <c r="H1567" s="97">
        <v>19</v>
      </c>
      <c r="I1567" s="97" t="s">
        <v>124</v>
      </c>
      <c r="J1567" s="97" t="s">
        <v>125</v>
      </c>
      <c r="K1567" s="97" t="s">
        <v>897</v>
      </c>
      <c r="L1567" s="97"/>
      <c r="M1567" s="97"/>
      <c r="N1567" s="97" t="s">
        <v>898</v>
      </c>
      <c r="O1567" s="97" t="s">
        <v>899</v>
      </c>
      <c r="P1567" s="97" t="s">
        <v>426</v>
      </c>
      <c r="Q1567" s="97" t="s">
        <v>900</v>
      </c>
      <c r="R1567" s="97" t="s">
        <v>131</v>
      </c>
      <c r="S1567" s="97" t="s">
        <v>149</v>
      </c>
      <c r="T1567" s="97" t="s">
        <v>150</v>
      </c>
      <c r="U1567" s="97" t="s">
        <v>134</v>
      </c>
      <c r="V1567" s="97" t="s">
        <v>135</v>
      </c>
      <c r="W1567" s="97" t="s">
        <v>136</v>
      </c>
      <c r="X1567" s="97" t="s">
        <v>901</v>
      </c>
      <c r="Y1567" s="99">
        <v>350000000</v>
      </c>
      <c r="Z1567" s="99">
        <v>350000000.00000006</v>
      </c>
      <c r="AA1567" s="99">
        <v>350000000</v>
      </c>
      <c r="AB1567" s="99">
        <v>350000000</v>
      </c>
      <c r="AC1567">
        <f t="shared" si="48"/>
        <v>4000</v>
      </c>
      <c r="AD1567" t="str">
        <f t="shared" si="49"/>
        <v>320</v>
      </c>
    </row>
    <row r="1568" spans="1:30" hidden="1" x14ac:dyDescent="0.25">
      <c r="A1568" t="s">
        <v>902</v>
      </c>
      <c r="B1568" t="s">
        <v>903</v>
      </c>
      <c r="C1568" t="s">
        <v>904</v>
      </c>
      <c r="D1568" t="s">
        <v>598</v>
      </c>
      <c r="E1568" t="s">
        <v>122</v>
      </c>
      <c r="F1568" t="s">
        <v>159</v>
      </c>
      <c r="G1568" t="s">
        <v>160</v>
      </c>
      <c r="H1568">
        <v>19</v>
      </c>
      <c r="I1568" t="s">
        <v>124</v>
      </c>
      <c r="J1568" t="s">
        <v>125</v>
      </c>
      <c r="K1568" t="s">
        <v>905</v>
      </c>
      <c r="N1568" t="s">
        <v>906</v>
      </c>
      <c r="O1568" t="s">
        <v>907</v>
      </c>
      <c r="P1568" t="s">
        <v>908</v>
      </c>
      <c r="Q1568" t="s">
        <v>602</v>
      </c>
      <c r="R1568" t="s">
        <v>131</v>
      </c>
      <c r="S1568" t="s">
        <v>164</v>
      </c>
      <c r="T1568" t="s">
        <v>165</v>
      </c>
      <c r="U1568" t="s">
        <v>134</v>
      </c>
      <c r="V1568" t="s">
        <v>135</v>
      </c>
      <c r="W1568" t="s">
        <v>136</v>
      </c>
      <c r="X1568" t="s">
        <v>909</v>
      </c>
      <c r="Y1568" s="94">
        <v>335758700.16000003</v>
      </c>
      <c r="Z1568" s="94">
        <v>338753806.68000001</v>
      </c>
      <c r="AA1568" s="94">
        <v>348916420.8804</v>
      </c>
      <c r="AB1568" s="94">
        <v>348916420.88</v>
      </c>
      <c r="AC1568">
        <f t="shared" si="48"/>
        <v>4000</v>
      </c>
      <c r="AD1568" t="str">
        <f t="shared" si="49"/>
        <v>321</v>
      </c>
    </row>
    <row r="1569" spans="1:30" hidden="1" x14ac:dyDescent="0.25">
      <c r="A1569" s="97">
        <v>211143210053001</v>
      </c>
      <c r="B1569" s="97">
        <v>122</v>
      </c>
      <c r="C1569" s="97" t="s">
        <v>910</v>
      </c>
      <c r="D1569" s="97">
        <v>41401</v>
      </c>
      <c r="E1569" s="97">
        <v>2</v>
      </c>
      <c r="F1569" s="98">
        <v>15</v>
      </c>
      <c r="G1569" s="98" t="s">
        <v>142</v>
      </c>
      <c r="H1569" s="97" t="s">
        <v>143</v>
      </c>
      <c r="I1569" s="97" t="s">
        <v>124</v>
      </c>
      <c r="J1569" s="97" t="s">
        <v>125</v>
      </c>
      <c r="K1569" s="97" t="s">
        <v>911</v>
      </c>
      <c r="L1569" s="97"/>
      <c r="M1569" s="97"/>
      <c r="N1569" s="97" t="s">
        <v>424</v>
      </c>
      <c r="O1569" s="97" t="s">
        <v>425</v>
      </c>
      <c r="P1569" s="97" t="s">
        <v>912</v>
      </c>
      <c r="Q1569" s="97" t="s">
        <v>427</v>
      </c>
      <c r="R1569" s="97" t="s">
        <v>794</v>
      </c>
      <c r="S1569" s="97" t="s">
        <v>149</v>
      </c>
      <c r="T1569" s="97" t="s">
        <v>150</v>
      </c>
      <c r="U1569" s="97" t="s">
        <v>151</v>
      </c>
      <c r="V1569" s="97" t="s">
        <v>135</v>
      </c>
      <c r="W1569" s="97" t="s">
        <v>136</v>
      </c>
      <c r="X1569" s="97"/>
      <c r="Y1569" s="99"/>
      <c r="Z1569" s="99"/>
      <c r="AA1569" s="99">
        <v>328973640.49000001</v>
      </c>
      <c r="AB1569" s="99">
        <v>328973640.49000001</v>
      </c>
      <c r="AC1569">
        <f t="shared" si="48"/>
        <v>4000</v>
      </c>
      <c r="AD1569" t="str">
        <f t="shared" si="49"/>
        <v>321</v>
      </c>
    </row>
    <row r="1570" spans="1:30" hidden="1" x14ac:dyDescent="0.25">
      <c r="A1570" s="97" t="s">
        <v>913</v>
      </c>
      <c r="B1570" s="97" t="s">
        <v>420</v>
      </c>
      <c r="C1570" s="97" t="s">
        <v>914</v>
      </c>
      <c r="D1570" s="97" t="s">
        <v>598</v>
      </c>
      <c r="E1570" s="97" t="s">
        <v>122</v>
      </c>
      <c r="F1570" s="98">
        <v>15</v>
      </c>
      <c r="G1570" s="98" t="s">
        <v>142</v>
      </c>
      <c r="H1570" s="97">
        <v>19</v>
      </c>
      <c r="I1570" s="97" t="s">
        <v>124</v>
      </c>
      <c r="J1570" s="97" t="s">
        <v>125</v>
      </c>
      <c r="K1570" s="97" t="s">
        <v>915</v>
      </c>
      <c r="L1570" s="97"/>
      <c r="M1570" s="97"/>
      <c r="N1570" s="97" t="s">
        <v>916</v>
      </c>
      <c r="O1570" s="97" t="s">
        <v>425</v>
      </c>
      <c r="P1570" s="97" t="s">
        <v>917</v>
      </c>
      <c r="Q1570" s="97" t="s">
        <v>602</v>
      </c>
      <c r="R1570" s="97" t="s">
        <v>131</v>
      </c>
      <c r="S1570" s="97" t="s">
        <v>149</v>
      </c>
      <c r="T1570" s="97" t="s">
        <v>150</v>
      </c>
      <c r="U1570" s="97" t="s">
        <v>134</v>
      </c>
      <c r="V1570" s="97" t="s">
        <v>135</v>
      </c>
      <c r="W1570" s="97" t="s">
        <v>136</v>
      </c>
      <c r="X1570" s="97" t="s">
        <v>918</v>
      </c>
      <c r="Y1570" s="99">
        <v>245746144.68000001</v>
      </c>
      <c r="Z1570" s="99">
        <v>182085815.71999991</v>
      </c>
      <c r="AA1570" s="99">
        <v>286097316.84869999</v>
      </c>
      <c r="AB1570" s="99">
        <v>286097316.85000002</v>
      </c>
      <c r="AC1570">
        <f t="shared" si="48"/>
        <v>4000</v>
      </c>
      <c r="AD1570" t="str">
        <f t="shared" si="49"/>
        <v>321</v>
      </c>
    </row>
    <row r="1571" spans="1:30" hidden="1" x14ac:dyDescent="0.25">
      <c r="A1571">
        <v>211113040220900</v>
      </c>
      <c r="B1571" t="s">
        <v>379</v>
      </c>
      <c r="C1571" t="s">
        <v>919</v>
      </c>
      <c r="D1571" t="s">
        <v>920</v>
      </c>
      <c r="E1571" t="s">
        <v>122</v>
      </c>
      <c r="F1571" t="s">
        <v>159</v>
      </c>
      <c r="G1571" t="s">
        <v>160</v>
      </c>
      <c r="H1571" t="s">
        <v>388</v>
      </c>
      <c r="I1571" t="s">
        <v>124</v>
      </c>
      <c r="J1571" t="s">
        <v>125</v>
      </c>
      <c r="K1571" t="s">
        <v>921</v>
      </c>
      <c r="N1571" t="s">
        <v>922</v>
      </c>
      <c r="O1571" t="s">
        <v>382</v>
      </c>
      <c r="P1571" t="s">
        <v>923</v>
      </c>
      <c r="Q1571" t="s">
        <v>924</v>
      </c>
      <c r="R1571" t="s">
        <v>131</v>
      </c>
      <c r="S1571" t="s">
        <v>164</v>
      </c>
      <c r="T1571" t="s">
        <v>165</v>
      </c>
      <c r="U1571" t="s">
        <v>394</v>
      </c>
      <c r="V1571" t="s">
        <v>135</v>
      </c>
      <c r="W1571" t="s">
        <v>136</v>
      </c>
      <c r="X1571" t="s">
        <v>925</v>
      </c>
      <c r="Y1571" s="94">
        <v>0</v>
      </c>
      <c r="Z1571" s="94">
        <v>221365.89</v>
      </c>
      <c r="AA1571" s="94">
        <v>228006.86670000001</v>
      </c>
      <c r="AB1571" s="94">
        <v>228006.87</v>
      </c>
      <c r="AC1571">
        <f t="shared" si="48"/>
        <v>7000</v>
      </c>
      <c r="AD1571" t="str">
        <f t="shared" si="49"/>
        <v>304</v>
      </c>
    </row>
    <row r="1572" spans="1:30" hidden="1" x14ac:dyDescent="0.25">
      <c r="A1572">
        <v>211113040220900</v>
      </c>
      <c r="B1572" t="s">
        <v>379</v>
      </c>
      <c r="C1572" t="s">
        <v>919</v>
      </c>
      <c r="D1572" t="s">
        <v>920</v>
      </c>
      <c r="E1572" t="s">
        <v>122</v>
      </c>
      <c r="F1572" t="s">
        <v>159</v>
      </c>
      <c r="G1572" t="s">
        <v>160</v>
      </c>
      <c r="H1572">
        <v>19</v>
      </c>
      <c r="I1572" t="s">
        <v>124</v>
      </c>
      <c r="J1572" t="s">
        <v>125</v>
      </c>
      <c r="K1572" t="s">
        <v>921</v>
      </c>
      <c r="N1572" t="s">
        <v>922</v>
      </c>
      <c r="O1572" t="s">
        <v>382</v>
      </c>
      <c r="P1572" t="s">
        <v>923</v>
      </c>
      <c r="Q1572" t="s">
        <v>924</v>
      </c>
      <c r="R1572" t="s">
        <v>131</v>
      </c>
      <c r="S1572" t="s">
        <v>164</v>
      </c>
      <c r="T1572" t="s">
        <v>165</v>
      </c>
      <c r="U1572" t="s">
        <v>134</v>
      </c>
      <c r="V1572" t="s">
        <v>135</v>
      </c>
      <c r="W1572" t="s">
        <v>136</v>
      </c>
      <c r="X1572" t="s">
        <v>925</v>
      </c>
      <c r="Y1572" s="94">
        <v>16000000</v>
      </c>
      <c r="Z1572" s="94">
        <v>16098440.009999998</v>
      </c>
      <c r="AA1572" s="94">
        <v>16581393.210299999</v>
      </c>
      <c r="AB1572" s="94">
        <v>16581393.210000001</v>
      </c>
      <c r="AC1572">
        <f t="shared" si="48"/>
        <v>7000</v>
      </c>
      <c r="AD1572" t="str">
        <f t="shared" si="49"/>
        <v>304</v>
      </c>
    </row>
    <row r="1573" spans="1:30" hidden="1" x14ac:dyDescent="0.25">
      <c r="A1573" t="s">
        <v>926</v>
      </c>
      <c r="B1573" t="s">
        <v>927</v>
      </c>
      <c r="C1573" t="s">
        <v>928</v>
      </c>
      <c r="D1573" t="s">
        <v>920</v>
      </c>
      <c r="E1573" t="s">
        <v>122</v>
      </c>
      <c r="F1573" t="s">
        <v>159</v>
      </c>
      <c r="G1573" t="s">
        <v>160</v>
      </c>
      <c r="H1573">
        <v>19</v>
      </c>
      <c r="I1573" t="s">
        <v>124</v>
      </c>
      <c r="J1573" t="s">
        <v>125</v>
      </c>
      <c r="K1573" t="s">
        <v>929</v>
      </c>
      <c r="N1573" t="s">
        <v>930</v>
      </c>
      <c r="O1573" t="s">
        <v>931</v>
      </c>
      <c r="P1573" t="s">
        <v>932</v>
      </c>
      <c r="Q1573" t="s">
        <v>924</v>
      </c>
      <c r="R1573" t="s">
        <v>131</v>
      </c>
      <c r="S1573" t="s">
        <v>164</v>
      </c>
      <c r="T1573" t="s">
        <v>165</v>
      </c>
      <c r="U1573" t="s">
        <v>134</v>
      </c>
      <c r="V1573" t="s">
        <v>135</v>
      </c>
      <c r="W1573" t="s">
        <v>136</v>
      </c>
      <c r="X1573" t="s">
        <v>930</v>
      </c>
      <c r="Y1573" s="94">
        <v>0</v>
      </c>
      <c r="Z1573" s="94">
        <v>26121551.399999999</v>
      </c>
      <c r="AA1573" s="94">
        <v>0</v>
      </c>
      <c r="AB1573" s="94">
        <v>0</v>
      </c>
      <c r="AC1573">
        <f t="shared" si="48"/>
        <v>7000</v>
      </c>
      <c r="AD1573" t="str">
        <f t="shared" si="49"/>
        <v>304</v>
      </c>
    </row>
    <row r="1574" spans="1:30" hidden="1" x14ac:dyDescent="0.25">
      <c r="A1574" s="97" t="s">
        <v>856</v>
      </c>
      <c r="B1574" s="97" t="s">
        <v>766</v>
      </c>
      <c r="C1574" s="97" t="s">
        <v>825</v>
      </c>
      <c r="D1574" s="97">
        <v>14301</v>
      </c>
      <c r="E1574" s="97" t="s">
        <v>122</v>
      </c>
      <c r="F1574" s="98">
        <v>15</v>
      </c>
      <c r="G1574" s="98" t="s">
        <v>142</v>
      </c>
      <c r="H1574" s="97">
        <v>19</v>
      </c>
      <c r="I1574" s="97" t="s">
        <v>124</v>
      </c>
      <c r="J1574" s="97" t="s">
        <v>125</v>
      </c>
      <c r="K1574" s="97" t="s">
        <v>857</v>
      </c>
      <c r="L1574" s="97"/>
      <c r="M1574" s="97"/>
      <c r="N1574" s="97" t="s">
        <v>858</v>
      </c>
      <c r="O1574" s="97" t="s">
        <v>769</v>
      </c>
      <c r="P1574" s="97" t="s">
        <v>829</v>
      </c>
      <c r="Q1574" s="97" t="s">
        <v>178</v>
      </c>
      <c r="R1574" s="97" t="s">
        <v>131</v>
      </c>
      <c r="S1574" s="97" t="s">
        <v>149</v>
      </c>
      <c r="T1574" s="97" t="s">
        <v>150</v>
      </c>
      <c r="U1574" s="97" t="s">
        <v>134</v>
      </c>
      <c r="V1574" s="97" t="s">
        <v>135</v>
      </c>
      <c r="W1574" s="97" t="s">
        <v>136</v>
      </c>
      <c r="X1574" s="97"/>
      <c r="Y1574" s="99"/>
      <c r="Z1574" s="99"/>
      <c r="AA1574" s="99">
        <v>485662.32</v>
      </c>
      <c r="AB1574" s="99">
        <v>485662.32</v>
      </c>
      <c r="AC1574">
        <f t="shared" si="48"/>
        <v>1000</v>
      </c>
      <c r="AD1574" t="str">
        <f t="shared" si="49"/>
        <v>304</v>
      </c>
    </row>
    <row r="1575" spans="1:30" hidden="1" x14ac:dyDescent="0.25">
      <c r="A1575" s="97" t="s">
        <v>933</v>
      </c>
      <c r="B1575" s="97" t="s">
        <v>766</v>
      </c>
      <c r="C1575" s="97" t="s">
        <v>825</v>
      </c>
      <c r="D1575" s="97" t="s">
        <v>141</v>
      </c>
      <c r="E1575" s="97" t="s">
        <v>122</v>
      </c>
      <c r="F1575" s="98">
        <v>15</v>
      </c>
      <c r="G1575" s="98" t="s">
        <v>142</v>
      </c>
      <c r="H1575" s="97" t="s">
        <v>143</v>
      </c>
      <c r="I1575" s="97" t="s">
        <v>124</v>
      </c>
      <c r="J1575" s="97" t="s">
        <v>125</v>
      </c>
      <c r="K1575" s="97" t="s">
        <v>934</v>
      </c>
      <c r="L1575" s="97"/>
      <c r="M1575" s="97"/>
      <c r="N1575" s="97" t="s">
        <v>935</v>
      </c>
      <c r="O1575" s="97" t="s">
        <v>769</v>
      </c>
      <c r="P1575" s="97" t="s">
        <v>829</v>
      </c>
      <c r="Q1575" s="97" t="s">
        <v>148</v>
      </c>
      <c r="R1575" s="97" t="s">
        <v>131</v>
      </c>
      <c r="S1575" s="97" t="s">
        <v>149</v>
      </c>
      <c r="T1575" s="97" t="s">
        <v>150</v>
      </c>
      <c r="U1575" s="97" t="s">
        <v>151</v>
      </c>
      <c r="V1575" s="97" t="s">
        <v>135</v>
      </c>
      <c r="W1575" s="97" t="s">
        <v>136</v>
      </c>
      <c r="X1575" s="97"/>
      <c r="Y1575" s="99"/>
      <c r="Z1575" s="99"/>
      <c r="AA1575" s="99">
        <v>9488148</v>
      </c>
      <c r="AB1575" s="99">
        <v>9488148</v>
      </c>
      <c r="AC1575">
        <f t="shared" si="48"/>
        <v>1000</v>
      </c>
      <c r="AD1575" t="str">
        <f t="shared" si="49"/>
        <v>304</v>
      </c>
    </row>
    <row r="1576" spans="1:30" hidden="1" x14ac:dyDescent="0.25">
      <c r="A1576" s="97" t="s">
        <v>933</v>
      </c>
      <c r="B1576" s="97" t="s">
        <v>766</v>
      </c>
      <c r="C1576" s="97" t="s">
        <v>825</v>
      </c>
      <c r="D1576" s="97">
        <v>12101</v>
      </c>
      <c r="E1576" s="97" t="s">
        <v>122</v>
      </c>
      <c r="F1576" s="98">
        <v>15</v>
      </c>
      <c r="G1576" s="98" t="s">
        <v>142</v>
      </c>
      <c r="H1576" s="97">
        <v>19</v>
      </c>
      <c r="I1576" s="97" t="s">
        <v>124</v>
      </c>
      <c r="J1576" s="97" t="s">
        <v>125</v>
      </c>
      <c r="K1576" s="97" t="s">
        <v>934</v>
      </c>
      <c r="L1576" s="97"/>
      <c r="M1576" s="97"/>
      <c r="N1576" s="97" t="s">
        <v>935</v>
      </c>
      <c r="O1576" s="97" t="s">
        <v>769</v>
      </c>
      <c r="P1576" s="97" t="s">
        <v>829</v>
      </c>
      <c r="Q1576" s="97" t="s">
        <v>182</v>
      </c>
      <c r="R1576" s="97" t="s">
        <v>131</v>
      </c>
      <c r="S1576" s="97" t="s">
        <v>149</v>
      </c>
      <c r="T1576" s="97" t="s">
        <v>150</v>
      </c>
      <c r="U1576" s="97" t="s">
        <v>134</v>
      </c>
      <c r="V1576" s="97" t="s">
        <v>135</v>
      </c>
      <c r="W1576" s="97" t="s">
        <v>136</v>
      </c>
      <c r="X1576" s="97"/>
      <c r="Y1576" s="99"/>
      <c r="Z1576" s="99"/>
      <c r="AA1576" s="99">
        <v>614250</v>
      </c>
      <c r="AB1576" s="99">
        <v>614250</v>
      </c>
      <c r="AC1576">
        <f t="shared" si="48"/>
        <v>1000</v>
      </c>
      <c r="AD1576" t="str">
        <f t="shared" si="49"/>
        <v>304</v>
      </c>
    </row>
    <row r="1577" spans="1:30" hidden="1" x14ac:dyDescent="0.25">
      <c r="A1577" s="97" t="s">
        <v>933</v>
      </c>
      <c r="B1577" s="97" t="s">
        <v>766</v>
      </c>
      <c r="C1577" s="97" t="s">
        <v>825</v>
      </c>
      <c r="D1577" s="97">
        <v>13201</v>
      </c>
      <c r="E1577" s="97" t="s">
        <v>122</v>
      </c>
      <c r="F1577" s="98">
        <v>15</v>
      </c>
      <c r="G1577" s="98" t="s">
        <v>142</v>
      </c>
      <c r="H1577" s="97">
        <v>19</v>
      </c>
      <c r="I1577" s="97" t="s">
        <v>124</v>
      </c>
      <c r="J1577" s="97" t="s">
        <v>125</v>
      </c>
      <c r="K1577" s="97" t="s">
        <v>934</v>
      </c>
      <c r="L1577" s="97"/>
      <c r="M1577" s="97"/>
      <c r="N1577" s="97" t="s">
        <v>935</v>
      </c>
      <c r="O1577" s="97" t="s">
        <v>769</v>
      </c>
      <c r="P1577" s="97" t="s">
        <v>829</v>
      </c>
      <c r="Q1577" s="97" t="s">
        <v>152</v>
      </c>
      <c r="R1577" s="97" t="s">
        <v>131</v>
      </c>
      <c r="S1577" s="97" t="s">
        <v>149</v>
      </c>
      <c r="T1577" s="97" t="s">
        <v>150</v>
      </c>
      <c r="U1577" s="97" t="s">
        <v>134</v>
      </c>
      <c r="V1577" s="97" t="s">
        <v>135</v>
      </c>
      <c r="W1577" s="97" t="s">
        <v>136</v>
      </c>
      <c r="X1577" s="97"/>
      <c r="Y1577" s="99"/>
      <c r="Z1577" s="99"/>
      <c r="AA1577" s="99">
        <v>395339.5</v>
      </c>
      <c r="AB1577" s="99">
        <v>395339.5</v>
      </c>
      <c r="AC1577">
        <f t="shared" si="48"/>
        <v>1000</v>
      </c>
      <c r="AD1577" t="str">
        <f t="shared" si="49"/>
        <v>304</v>
      </c>
    </row>
    <row r="1578" spans="1:30" hidden="1" x14ac:dyDescent="0.25">
      <c r="A1578" s="97" t="s">
        <v>933</v>
      </c>
      <c r="B1578" s="97" t="s">
        <v>766</v>
      </c>
      <c r="C1578" s="97" t="s">
        <v>825</v>
      </c>
      <c r="D1578" s="97">
        <v>13203</v>
      </c>
      <c r="E1578" s="97" t="s">
        <v>122</v>
      </c>
      <c r="F1578" s="98">
        <v>15</v>
      </c>
      <c r="G1578" s="98" t="s">
        <v>142</v>
      </c>
      <c r="H1578" s="97">
        <v>19</v>
      </c>
      <c r="I1578" s="97" t="s">
        <v>124</v>
      </c>
      <c r="J1578" s="97" t="s">
        <v>125</v>
      </c>
      <c r="K1578" s="97" t="s">
        <v>934</v>
      </c>
      <c r="L1578" s="97"/>
      <c r="M1578" s="97"/>
      <c r="N1578" s="97" t="s">
        <v>935</v>
      </c>
      <c r="O1578" s="97" t="s">
        <v>769</v>
      </c>
      <c r="P1578" s="97" t="s">
        <v>829</v>
      </c>
      <c r="Q1578" s="97" t="s">
        <v>153</v>
      </c>
      <c r="R1578" s="97" t="s">
        <v>131</v>
      </c>
      <c r="S1578" s="97" t="s">
        <v>149</v>
      </c>
      <c r="T1578" s="97" t="s">
        <v>150</v>
      </c>
      <c r="U1578" s="97" t="s">
        <v>134</v>
      </c>
      <c r="V1578" s="97" t="s">
        <v>135</v>
      </c>
      <c r="W1578" s="97" t="s">
        <v>136</v>
      </c>
      <c r="X1578" s="97"/>
      <c r="Y1578" s="99"/>
      <c r="Z1578" s="99"/>
      <c r="AA1578" s="99">
        <v>1581358</v>
      </c>
      <c r="AB1578" s="99">
        <v>1581358</v>
      </c>
      <c r="AC1578">
        <f t="shared" si="48"/>
        <v>1000</v>
      </c>
      <c r="AD1578" t="str">
        <f t="shared" si="49"/>
        <v>304</v>
      </c>
    </row>
    <row r="1579" spans="1:30" hidden="1" x14ac:dyDescent="0.25">
      <c r="A1579" s="97" t="s">
        <v>933</v>
      </c>
      <c r="B1579" s="97" t="s">
        <v>766</v>
      </c>
      <c r="C1579" s="97" t="s">
        <v>825</v>
      </c>
      <c r="D1579" s="97" t="s">
        <v>183</v>
      </c>
      <c r="E1579" s="97" t="s">
        <v>122</v>
      </c>
      <c r="F1579" s="98">
        <v>15</v>
      </c>
      <c r="G1579" s="98" t="s">
        <v>142</v>
      </c>
      <c r="H1579" s="97">
        <v>19</v>
      </c>
      <c r="I1579" s="97" t="s">
        <v>124</v>
      </c>
      <c r="J1579" s="97" t="s">
        <v>125</v>
      </c>
      <c r="K1579" s="97" t="s">
        <v>934</v>
      </c>
      <c r="L1579" s="97"/>
      <c r="M1579" s="97"/>
      <c r="N1579" s="97" t="s">
        <v>935</v>
      </c>
      <c r="O1579" s="97" t="s">
        <v>769</v>
      </c>
      <c r="P1579" s="97" t="s">
        <v>829</v>
      </c>
      <c r="Q1579" s="97" t="s">
        <v>184</v>
      </c>
      <c r="R1579" s="97" t="s">
        <v>131</v>
      </c>
      <c r="S1579" s="97" t="s">
        <v>149</v>
      </c>
      <c r="T1579" s="97" t="s">
        <v>150</v>
      </c>
      <c r="U1579" s="97" t="s">
        <v>134</v>
      </c>
      <c r="V1579" s="97" t="s">
        <v>135</v>
      </c>
      <c r="W1579" s="97" t="s">
        <v>136</v>
      </c>
      <c r="X1579" s="97" t="s">
        <v>936</v>
      </c>
      <c r="Y1579" s="99">
        <v>0</v>
      </c>
      <c r="Z1579" s="99">
        <v>476297.2</v>
      </c>
      <c r="AA1579" s="99">
        <v>476297.2</v>
      </c>
      <c r="AB1579" s="99">
        <v>476297.2</v>
      </c>
      <c r="AC1579">
        <f t="shared" si="48"/>
        <v>1000</v>
      </c>
      <c r="AD1579" t="str">
        <f t="shared" si="49"/>
        <v>304</v>
      </c>
    </row>
    <row r="1580" spans="1:30" hidden="1" x14ac:dyDescent="0.25">
      <c r="A1580" s="97" t="s">
        <v>933</v>
      </c>
      <c r="B1580" s="97" t="s">
        <v>766</v>
      </c>
      <c r="C1580" s="97" t="s">
        <v>825</v>
      </c>
      <c r="D1580" s="97">
        <v>14101</v>
      </c>
      <c r="E1580" s="97" t="s">
        <v>122</v>
      </c>
      <c r="F1580" s="98">
        <v>15</v>
      </c>
      <c r="G1580" s="98" t="s">
        <v>142</v>
      </c>
      <c r="H1580" s="97">
        <v>19</v>
      </c>
      <c r="I1580" s="97" t="s">
        <v>124</v>
      </c>
      <c r="J1580" s="97" t="s">
        <v>125</v>
      </c>
      <c r="K1580" s="97" t="s">
        <v>934</v>
      </c>
      <c r="L1580" s="97"/>
      <c r="M1580" s="97"/>
      <c r="N1580" s="97" t="s">
        <v>935</v>
      </c>
      <c r="O1580" s="97" t="s">
        <v>769</v>
      </c>
      <c r="P1580" s="97" t="s">
        <v>829</v>
      </c>
      <c r="Q1580" s="97" t="s">
        <v>154</v>
      </c>
      <c r="R1580" s="97" t="s">
        <v>131</v>
      </c>
      <c r="S1580" s="97" t="s">
        <v>149</v>
      </c>
      <c r="T1580" s="97" t="s">
        <v>150</v>
      </c>
      <c r="U1580" s="97" t="s">
        <v>134</v>
      </c>
      <c r="V1580" s="97" t="s">
        <v>135</v>
      </c>
      <c r="W1580" s="97" t="s">
        <v>136</v>
      </c>
      <c r="X1580" s="97"/>
      <c r="Y1580" s="99"/>
      <c r="Z1580" s="99"/>
      <c r="AA1580" s="99">
        <v>521848.14</v>
      </c>
      <c r="AB1580" s="99">
        <v>521848.14</v>
      </c>
      <c r="AC1580">
        <f t="shared" si="48"/>
        <v>1000</v>
      </c>
      <c r="AD1580" t="str">
        <f t="shared" si="49"/>
        <v>304</v>
      </c>
    </row>
    <row r="1581" spans="1:30" hidden="1" x14ac:dyDescent="0.25">
      <c r="A1581" s="97" t="s">
        <v>933</v>
      </c>
      <c r="B1581" s="97" t="s">
        <v>766</v>
      </c>
      <c r="C1581" s="97" t="s">
        <v>825</v>
      </c>
      <c r="D1581" s="97">
        <v>14103</v>
      </c>
      <c r="E1581" s="97" t="s">
        <v>122</v>
      </c>
      <c r="F1581" s="98">
        <v>15</v>
      </c>
      <c r="G1581" s="98" t="s">
        <v>142</v>
      </c>
      <c r="H1581" s="97">
        <v>19</v>
      </c>
      <c r="I1581" s="97" t="s">
        <v>124</v>
      </c>
      <c r="J1581" s="97" t="s">
        <v>125</v>
      </c>
      <c r="K1581" s="97" t="s">
        <v>934</v>
      </c>
      <c r="L1581" s="97"/>
      <c r="M1581" s="97"/>
      <c r="N1581" s="97" t="s">
        <v>935</v>
      </c>
      <c r="O1581" s="97" t="s">
        <v>769</v>
      </c>
      <c r="P1581" s="97" t="s">
        <v>829</v>
      </c>
      <c r="Q1581" s="97" t="s">
        <v>155</v>
      </c>
      <c r="R1581" s="97" t="s">
        <v>131</v>
      </c>
      <c r="S1581" s="97" t="s">
        <v>149</v>
      </c>
      <c r="T1581" s="97" t="s">
        <v>150</v>
      </c>
      <c r="U1581" s="97" t="s">
        <v>134</v>
      </c>
      <c r="V1581" s="97" t="s">
        <v>135</v>
      </c>
      <c r="W1581" s="97" t="s">
        <v>136</v>
      </c>
      <c r="X1581" s="97"/>
      <c r="Y1581" s="99"/>
      <c r="Z1581" s="99"/>
      <c r="AA1581" s="99">
        <v>213483.33</v>
      </c>
      <c r="AB1581" s="99">
        <v>213483.33</v>
      </c>
      <c r="AC1581">
        <f t="shared" si="48"/>
        <v>1000</v>
      </c>
      <c r="AD1581" t="str">
        <f t="shared" si="49"/>
        <v>304</v>
      </c>
    </row>
    <row r="1582" spans="1:30" hidden="1" x14ac:dyDescent="0.25">
      <c r="A1582" s="97" t="s">
        <v>933</v>
      </c>
      <c r="B1582" s="97" t="s">
        <v>766</v>
      </c>
      <c r="C1582" s="97" t="s">
        <v>825</v>
      </c>
      <c r="D1582" s="97">
        <v>14201</v>
      </c>
      <c r="E1582" s="97" t="s">
        <v>122</v>
      </c>
      <c r="F1582" s="98">
        <v>15</v>
      </c>
      <c r="G1582" s="98" t="s">
        <v>142</v>
      </c>
      <c r="H1582" s="97">
        <v>19</v>
      </c>
      <c r="I1582" s="97" t="s">
        <v>124</v>
      </c>
      <c r="J1582" s="97" t="s">
        <v>125</v>
      </c>
      <c r="K1582" s="97" t="s">
        <v>934</v>
      </c>
      <c r="L1582" s="97"/>
      <c r="M1582" s="97"/>
      <c r="N1582" s="97" t="s">
        <v>935</v>
      </c>
      <c r="O1582" s="97" t="s">
        <v>769</v>
      </c>
      <c r="P1582" s="97" t="s">
        <v>829</v>
      </c>
      <c r="Q1582" s="97" t="s">
        <v>156</v>
      </c>
      <c r="R1582" s="97" t="s">
        <v>131</v>
      </c>
      <c r="S1582" s="97" t="s">
        <v>149</v>
      </c>
      <c r="T1582" s="97" t="s">
        <v>150</v>
      </c>
      <c r="U1582" s="97" t="s">
        <v>134</v>
      </c>
      <c r="V1582" s="97" t="s">
        <v>135</v>
      </c>
      <c r="W1582" s="97" t="s">
        <v>136</v>
      </c>
      <c r="X1582" s="97"/>
      <c r="Y1582" s="99"/>
      <c r="Z1582" s="99"/>
      <c r="AA1582" s="99">
        <v>474407.4</v>
      </c>
      <c r="AB1582" s="99">
        <v>474407.4</v>
      </c>
      <c r="AC1582">
        <f t="shared" si="48"/>
        <v>1000</v>
      </c>
      <c r="AD1582" t="str">
        <f t="shared" si="49"/>
        <v>304</v>
      </c>
    </row>
    <row r="1583" spans="1:30" hidden="1" x14ac:dyDescent="0.25">
      <c r="A1583" t="s">
        <v>933</v>
      </c>
      <c r="B1583" t="s">
        <v>766</v>
      </c>
      <c r="C1583" t="s">
        <v>825</v>
      </c>
      <c r="D1583" t="s">
        <v>186</v>
      </c>
      <c r="E1583" t="s">
        <v>122</v>
      </c>
      <c r="F1583" t="s">
        <v>159</v>
      </c>
      <c r="G1583" t="s">
        <v>160</v>
      </c>
      <c r="H1583" t="s">
        <v>143</v>
      </c>
      <c r="I1583" t="s">
        <v>124</v>
      </c>
      <c r="J1583" t="s">
        <v>125</v>
      </c>
      <c r="K1583" t="s">
        <v>934</v>
      </c>
      <c r="N1583" t="s">
        <v>935</v>
      </c>
      <c r="O1583" t="s">
        <v>769</v>
      </c>
      <c r="P1583" t="s">
        <v>829</v>
      </c>
      <c r="Q1583" t="s">
        <v>188</v>
      </c>
      <c r="R1583" t="s">
        <v>131</v>
      </c>
      <c r="S1583" t="s">
        <v>164</v>
      </c>
      <c r="T1583" t="s">
        <v>165</v>
      </c>
      <c r="U1583" t="s">
        <v>151</v>
      </c>
      <c r="V1583" t="s">
        <v>135</v>
      </c>
      <c r="W1583" t="s">
        <v>136</v>
      </c>
      <c r="X1583" t="s">
        <v>936</v>
      </c>
      <c r="Y1583" s="94">
        <v>33411.32</v>
      </c>
      <c r="Z1583" s="94">
        <v>51364.4</v>
      </c>
      <c r="AA1583" s="94">
        <v>52905.33</v>
      </c>
      <c r="AB1583" s="94">
        <v>52905.33</v>
      </c>
      <c r="AC1583">
        <f t="shared" si="48"/>
        <v>2000</v>
      </c>
      <c r="AD1583" t="str">
        <f t="shared" si="49"/>
        <v>304</v>
      </c>
    </row>
    <row r="1584" spans="1:30" hidden="1" x14ac:dyDescent="0.25">
      <c r="A1584" t="s">
        <v>933</v>
      </c>
      <c r="B1584" t="s">
        <v>766</v>
      </c>
      <c r="C1584" t="s">
        <v>825</v>
      </c>
      <c r="D1584" t="s">
        <v>192</v>
      </c>
      <c r="E1584" t="s">
        <v>122</v>
      </c>
      <c r="F1584" t="s">
        <v>159</v>
      </c>
      <c r="G1584" t="s">
        <v>160</v>
      </c>
      <c r="H1584" t="s">
        <v>143</v>
      </c>
      <c r="I1584" t="s">
        <v>124</v>
      </c>
      <c r="J1584" t="s">
        <v>125</v>
      </c>
      <c r="K1584" t="s">
        <v>934</v>
      </c>
      <c r="N1584" t="s">
        <v>935</v>
      </c>
      <c r="O1584" t="s">
        <v>769</v>
      </c>
      <c r="P1584" t="s">
        <v>829</v>
      </c>
      <c r="Q1584" t="s">
        <v>193</v>
      </c>
      <c r="R1584" t="s">
        <v>131</v>
      </c>
      <c r="S1584" t="s">
        <v>164</v>
      </c>
      <c r="T1584" t="s">
        <v>165</v>
      </c>
      <c r="U1584" t="s">
        <v>151</v>
      </c>
      <c r="V1584" t="s">
        <v>135</v>
      </c>
      <c r="W1584" t="s">
        <v>136</v>
      </c>
      <c r="X1584" t="s">
        <v>936</v>
      </c>
      <c r="Y1584" s="94">
        <v>18609.22</v>
      </c>
      <c r="Z1584" s="94">
        <v>35665.050000000003</v>
      </c>
      <c r="AA1584" s="94">
        <v>36735</v>
      </c>
      <c r="AB1584" s="94">
        <v>36735</v>
      </c>
      <c r="AC1584">
        <f t="shared" si="48"/>
        <v>2000</v>
      </c>
      <c r="AD1584" t="str">
        <f t="shared" si="49"/>
        <v>304</v>
      </c>
    </row>
    <row r="1585" spans="1:30" hidden="1" x14ac:dyDescent="0.25">
      <c r="A1585" t="s">
        <v>933</v>
      </c>
      <c r="B1585" t="s">
        <v>766</v>
      </c>
      <c r="C1585" t="s">
        <v>825</v>
      </c>
      <c r="D1585" t="s">
        <v>200</v>
      </c>
      <c r="E1585" t="s">
        <v>122</v>
      </c>
      <c r="F1585" t="s">
        <v>159</v>
      </c>
      <c r="G1585" t="s">
        <v>160</v>
      </c>
      <c r="H1585" t="s">
        <v>143</v>
      </c>
      <c r="I1585" t="s">
        <v>124</v>
      </c>
      <c r="J1585" t="s">
        <v>125</v>
      </c>
      <c r="K1585" t="s">
        <v>934</v>
      </c>
      <c r="N1585" t="s">
        <v>935</v>
      </c>
      <c r="O1585" t="s">
        <v>769</v>
      </c>
      <c r="P1585" t="s">
        <v>829</v>
      </c>
      <c r="Q1585" t="s">
        <v>201</v>
      </c>
      <c r="R1585" t="s">
        <v>131</v>
      </c>
      <c r="S1585" t="s">
        <v>164</v>
      </c>
      <c r="T1585" t="s">
        <v>165</v>
      </c>
      <c r="U1585" t="s">
        <v>151</v>
      </c>
      <c r="V1585" t="s">
        <v>135</v>
      </c>
      <c r="W1585" t="s">
        <v>136</v>
      </c>
      <c r="X1585" t="s">
        <v>936</v>
      </c>
      <c r="Y1585" s="94">
        <v>0</v>
      </c>
      <c r="Z1585" s="94">
        <v>14376.71</v>
      </c>
      <c r="AA1585" s="94">
        <v>14808.01</v>
      </c>
      <c r="AB1585" s="94">
        <v>14808.01</v>
      </c>
      <c r="AC1585">
        <f t="shared" si="48"/>
        <v>2000</v>
      </c>
      <c r="AD1585" t="str">
        <f t="shared" si="49"/>
        <v>304</v>
      </c>
    </row>
    <row r="1586" spans="1:30" hidden="1" x14ac:dyDescent="0.25">
      <c r="A1586" t="s">
        <v>933</v>
      </c>
      <c r="B1586" t="s">
        <v>766</v>
      </c>
      <c r="C1586" t="s">
        <v>825</v>
      </c>
      <c r="D1586" t="s">
        <v>214</v>
      </c>
      <c r="E1586" t="s">
        <v>122</v>
      </c>
      <c r="F1586" t="s">
        <v>159</v>
      </c>
      <c r="G1586" t="s">
        <v>160</v>
      </c>
      <c r="H1586" t="s">
        <v>143</v>
      </c>
      <c r="I1586" t="s">
        <v>124</v>
      </c>
      <c r="J1586" t="s">
        <v>125</v>
      </c>
      <c r="K1586" t="s">
        <v>934</v>
      </c>
      <c r="N1586" t="s">
        <v>935</v>
      </c>
      <c r="O1586" t="s">
        <v>769</v>
      </c>
      <c r="P1586" t="s">
        <v>829</v>
      </c>
      <c r="Q1586" t="s">
        <v>215</v>
      </c>
      <c r="R1586" t="s">
        <v>131</v>
      </c>
      <c r="S1586" t="s">
        <v>164</v>
      </c>
      <c r="T1586" t="s">
        <v>165</v>
      </c>
      <c r="U1586" t="s">
        <v>151</v>
      </c>
      <c r="V1586" t="s">
        <v>135</v>
      </c>
      <c r="W1586" t="s">
        <v>136</v>
      </c>
      <c r="X1586" t="s">
        <v>936</v>
      </c>
      <c r="Y1586" s="94">
        <v>21291.360000000001</v>
      </c>
      <c r="Z1586" s="94">
        <v>29345.360000000001</v>
      </c>
      <c r="AA1586" s="94">
        <v>30225.72</v>
      </c>
      <c r="AB1586" s="94">
        <v>30225.72</v>
      </c>
      <c r="AC1586">
        <f t="shared" si="48"/>
        <v>2000</v>
      </c>
      <c r="AD1586" t="str">
        <f t="shared" si="49"/>
        <v>304</v>
      </c>
    </row>
    <row r="1587" spans="1:30" hidden="1" x14ac:dyDescent="0.25">
      <c r="A1587" t="s">
        <v>933</v>
      </c>
      <c r="B1587" t="s">
        <v>766</v>
      </c>
      <c r="C1587" t="s">
        <v>825</v>
      </c>
      <c r="D1587" t="s">
        <v>242</v>
      </c>
      <c r="E1587" t="s">
        <v>122</v>
      </c>
      <c r="F1587" t="s">
        <v>159</v>
      </c>
      <c r="G1587" t="s">
        <v>160</v>
      </c>
      <c r="H1587" t="s">
        <v>143</v>
      </c>
      <c r="I1587" t="s">
        <v>124</v>
      </c>
      <c r="J1587" t="s">
        <v>125</v>
      </c>
      <c r="K1587" t="s">
        <v>934</v>
      </c>
      <c r="N1587" t="s">
        <v>935</v>
      </c>
      <c r="O1587" t="s">
        <v>769</v>
      </c>
      <c r="P1587" t="s">
        <v>829</v>
      </c>
      <c r="Q1587" t="s">
        <v>243</v>
      </c>
      <c r="R1587" t="s">
        <v>131</v>
      </c>
      <c r="S1587" t="s">
        <v>164</v>
      </c>
      <c r="T1587" t="s">
        <v>165</v>
      </c>
      <c r="U1587" t="s">
        <v>151</v>
      </c>
      <c r="V1587" t="s">
        <v>135</v>
      </c>
      <c r="W1587" t="s">
        <v>136</v>
      </c>
      <c r="X1587" t="s">
        <v>936</v>
      </c>
      <c r="Y1587" s="94">
        <v>1119.8499999999999</v>
      </c>
      <c r="Z1587" s="94">
        <v>3445.8799999999997</v>
      </c>
      <c r="AA1587" s="94">
        <v>3549.26</v>
      </c>
      <c r="AB1587" s="94">
        <v>3549.26</v>
      </c>
      <c r="AC1587">
        <f t="shared" si="48"/>
        <v>3000</v>
      </c>
      <c r="AD1587" t="str">
        <f t="shared" si="49"/>
        <v>304</v>
      </c>
    </row>
    <row r="1588" spans="1:30" hidden="1" x14ac:dyDescent="0.25">
      <c r="A1588" t="s">
        <v>933</v>
      </c>
      <c r="B1588" t="s">
        <v>766</v>
      </c>
      <c r="C1588" t="s">
        <v>825</v>
      </c>
      <c r="D1588" t="s">
        <v>244</v>
      </c>
      <c r="E1588" t="s">
        <v>122</v>
      </c>
      <c r="F1588" t="s">
        <v>159</v>
      </c>
      <c r="G1588" t="s">
        <v>160</v>
      </c>
      <c r="H1588" t="s">
        <v>143</v>
      </c>
      <c r="I1588" t="s">
        <v>124</v>
      </c>
      <c r="J1588" t="s">
        <v>125</v>
      </c>
      <c r="K1588" t="s">
        <v>934</v>
      </c>
      <c r="N1588" t="s">
        <v>935</v>
      </c>
      <c r="O1588" t="s">
        <v>769</v>
      </c>
      <c r="P1588" t="s">
        <v>829</v>
      </c>
      <c r="Q1588" t="s">
        <v>245</v>
      </c>
      <c r="R1588" t="s">
        <v>131</v>
      </c>
      <c r="S1588" t="s">
        <v>164</v>
      </c>
      <c r="T1588" t="s">
        <v>165</v>
      </c>
      <c r="U1588" t="s">
        <v>151</v>
      </c>
      <c r="V1588" t="s">
        <v>135</v>
      </c>
      <c r="W1588" t="s">
        <v>136</v>
      </c>
      <c r="X1588" t="s">
        <v>936</v>
      </c>
      <c r="Y1588" s="94">
        <v>660571</v>
      </c>
      <c r="Z1588" s="94">
        <v>1142453.28</v>
      </c>
      <c r="AA1588" s="94">
        <v>1176726.8784</v>
      </c>
      <c r="AB1588" s="94">
        <v>1176726.8799999999</v>
      </c>
      <c r="AC1588">
        <f t="shared" si="48"/>
        <v>3000</v>
      </c>
      <c r="AD1588" t="str">
        <f t="shared" si="49"/>
        <v>304</v>
      </c>
    </row>
    <row r="1589" spans="1:30" hidden="1" x14ac:dyDescent="0.25">
      <c r="A1589" t="s">
        <v>933</v>
      </c>
      <c r="B1589" t="s">
        <v>766</v>
      </c>
      <c r="C1589" t="s">
        <v>825</v>
      </c>
      <c r="D1589" t="s">
        <v>291</v>
      </c>
      <c r="E1589" t="s">
        <v>122</v>
      </c>
      <c r="F1589" t="s">
        <v>159</v>
      </c>
      <c r="G1589" t="s">
        <v>160</v>
      </c>
      <c r="H1589" t="s">
        <v>143</v>
      </c>
      <c r="I1589" t="s">
        <v>124</v>
      </c>
      <c r="J1589" t="s">
        <v>125</v>
      </c>
      <c r="K1589" t="s">
        <v>934</v>
      </c>
      <c r="N1589" t="s">
        <v>935</v>
      </c>
      <c r="O1589" t="s">
        <v>769</v>
      </c>
      <c r="P1589" t="s">
        <v>829</v>
      </c>
      <c r="Q1589" t="s">
        <v>169</v>
      </c>
      <c r="R1589" t="s">
        <v>131</v>
      </c>
      <c r="S1589" t="s">
        <v>164</v>
      </c>
      <c r="T1589" t="s">
        <v>165</v>
      </c>
      <c r="U1589" t="s">
        <v>151</v>
      </c>
      <c r="V1589" t="s">
        <v>135</v>
      </c>
      <c r="W1589" t="s">
        <v>136</v>
      </c>
      <c r="X1589" t="s">
        <v>936</v>
      </c>
      <c r="Y1589" s="94">
        <v>16640.89</v>
      </c>
      <c r="Z1589" s="94">
        <v>81800</v>
      </c>
      <c r="AA1589" s="94">
        <v>84254</v>
      </c>
      <c r="AB1589" s="94">
        <v>84254</v>
      </c>
      <c r="AC1589">
        <f t="shared" si="48"/>
        <v>3000</v>
      </c>
      <c r="AD1589" t="str">
        <f t="shared" si="49"/>
        <v>304</v>
      </c>
    </row>
    <row r="1590" spans="1:30" hidden="1" x14ac:dyDescent="0.25">
      <c r="A1590" t="s">
        <v>933</v>
      </c>
      <c r="B1590" t="s">
        <v>766</v>
      </c>
      <c r="C1590" t="s">
        <v>825</v>
      </c>
      <c r="D1590" t="s">
        <v>726</v>
      </c>
      <c r="E1590" t="s">
        <v>122</v>
      </c>
      <c r="F1590" t="s">
        <v>159</v>
      </c>
      <c r="G1590" t="s">
        <v>160</v>
      </c>
      <c r="H1590" t="s">
        <v>143</v>
      </c>
      <c r="I1590" t="s">
        <v>124</v>
      </c>
      <c r="J1590" t="s">
        <v>125</v>
      </c>
      <c r="K1590" t="s">
        <v>934</v>
      </c>
      <c r="N1590" t="s">
        <v>935</v>
      </c>
      <c r="O1590" t="s">
        <v>769</v>
      </c>
      <c r="P1590" t="s">
        <v>829</v>
      </c>
      <c r="Q1590" t="s">
        <v>727</v>
      </c>
      <c r="R1590" t="s">
        <v>131</v>
      </c>
      <c r="S1590" t="s">
        <v>164</v>
      </c>
      <c r="T1590" t="s">
        <v>165</v>
      </c>
      <c r="U1590" t="s">
        <v>151</v>
      </c>
      <c r="V1590" t="s">
        <v>135</v>
      </c>
      <c r="W1590" t="s">
        <v>136</v>
      </c>
      <c r="X1590" t="s">
        <v>936</v>
      </c>
      <c r="Y1590" s="94">
        <v>6807177.3300000001</v>
      </c>
      <c r="Z1590" s="94">
        <v>7024550.7466666671</v>
      </c>
      <c r="AA1590" s="94">
        <v>7235287.2699999996</v>
      </c>
      <c r="AB1590" s="94">
        <v>7235287.2699999996</v>
      </c>
      <c r="AC1590">
        <f t="shared" si="48"/>
        <v>3000</v>
      </c>
      <c r="AD1590" t="str">
        <f t="shared" si="49"/>
        <v>304</v>
      </c>
    </row>
    <row r="1591" spans="1:30" hidden="1" x14ac:dyDescent="0.25">
      <c r="A1591" t="s">
        <v>933</v>
      </c>
      <c r="B1591" t="s">
        <v>766</v>
      </c>
      <c r="C1591" t="s">
        <v>825</v>
      </c>
      <c r="D1591" t="s">
        <v>343</v>
      </c>
      <c r="E1591" t="s">
        <v>122</v>
      </c>
      <c r="F1591" t="s">
        <v>159</v>
      </c>
      <c r="G1591" t="s">
        <v>160</v>
      </c>
      <c r="H1591" t="s">
        <v>143</v>
      </c>
      <c r="I1591" t="s">
        <v>124</v>
      </c>
      <c r="J1591" t="s">
        <v>125</v>
      </c>
      <c r="K1591" t="s">
        <v>934</v>
      </c>
      <c r="N1591" t="s">
        <v>935</v>
      </c>
      <c r="O1591" t="s">
        <v>769</v>
      </c>
      <c r="P1591" t="s">
        <v>829</v>
      </c>
      <c r="Q1591" t="s">
        <v>307</v>
      </c>
      <c r="R1591" t="s">
        <v>131</v>
      </c>
      <c r="S1591" t="s">
        <v>164</v>
      </c>
      <c r="T1591" t="s">
        <v>165</v>
      </c>
      <c r="U1591" t="s">
        <v>151</v>
      </c>
      <c r="V1591" t="s">
        <v>135</v>
      </c>
      <c r="W1591" t="s">
        <v>136</v>
      </c>
      <c r="X1591" t="s">
        <v>936</v>
      </c>
      <c r="Y1591" s="94">
        <v>100327356</v>
      </c>
      <c r="Z1591" s="94">
        <v>100327356</v>
      </c>
      <c r="AA1591" s="94">
        <v>103337176.68000001</v>
      </c>
      <c r="AB1591" s="94">
        <v>103337176.68000001</v>
      </c>
      <c r="AC1591">
        <f t="shared" si="48"/>
        <v>3000</v>
      </c>
      <c r="AD1591" t="str">
        <f t="shared" si="49"/>
        <v>304</v>
      </c>
    </row>
    <row r="1592" spans="1:30" hidden="1" x14ac:dyDescent="0.25">
      <c r="A1592" t="s">
        <v>933</v>
      </c>
      <c r="B1592" t="s">
        <v>766</v>
      </c>
      <c r="C1592" t="s">
        <v>825</v>
      </c>
      <c r="D1592" t="s">
        <v>850</v>
      </c>
      <c r="E1592" t="s">
        <v>122</v>
      </c>
      <c r="F1592" t="s">
        <v>159</v>
      </c>
      <c r="G1592" t="s">
        <v>160</v>
      </c>
      <c r="H1592" t="s">
        <v>143</v>
      </c>
      <c r="I1592" t="s">
        <v>124</v>
      </c>
      <c r="J1592" t="s">
        <v>125</v>
      </c>
      <c r="K1592" t="s">
        <v>934</v>
      </c>
      <c r="N1592" t="s">
        <v>935</v>
      </c>
      <c r="O1592" t="s">
        <v>769</v>
      </c>
      <c r="P1592" t="s">
        <v>829</v>
      </c>
      <c r="Q1592" t="s">
        <v>851</v>
      </c>
      <c r="R1592" t="s">
        <v>131</v>
      </c>
      <c r="S1592" t="s">
        <v>164</v>
      </c>
      <c r="T1592" t="s">
        <v>165</v>
      </c>
      <c r="U1592" t="s">
        <v>151</v>
      </c>
      <c r="V1592" t="s">
        <v>135</v>
      </c>
      <c r="W1592" t="s">
        <v>136</v>
      </c>
      <c r="X1592" t="s">
        <v>936</v>
      </c>
      <c r="Y1592" s="94">
        <v>11047028.35</v>
      </c>
      <c r="Z1592" s="94">
        <v>22374045.829999998</v>
      </c>
      <c r="AA1592" s="94">
        <v>23045267.2049</v>
      </c>
      <c r="AB1592" s="94">
        <v>23045267.199999999</v>
      </c>
      <c r="AC1592">
        <f t="shared" si="48"/>
        <v>3000</v>
      </c>
      <c r="AD1592" t="str">
        <f t="shared" si="49"/>
        <v>304</v>
      </c>
    </row>
    <row r="1593" spans="1:30" hidden="1" x14ac:dyDescent="0.25">
      <c r="A1593" t="s">
        <v>933</v>
      </c>
      <c r="B1593" t="s">
        <v>766</v>
      </c>
      <c r="C1593" t="s">
        <v>825</v>
      </c>
      <c r="D1593" t="s">
        <v>782</v>
      </c>
      <c r="E1593" t="s">
        <v>122</v>
      </c>
      <c r="F1593" t="s">
        <v>159</v>
      </c>
      <c r="G1593" t="s">
        <v>160</v>
      </c>
      <c r="H1593" t="s">
        <v>143</v>
      </c>
      <c r="I1593" t="s">
        <v>124</v>
      </c>
      <c r="J1593" t="s">
        <v>125</v>
      </c>
      <c r="K1593" t="s">
        <v>934</v>
      </c>
      <c r="N1593" t="s">
        <v>935</v>
      </c>
      <c r="O1593" t="s">
        <v>769</v>
      </c>
      <c r="P1593" t="s">
        <v>829</v>
      </c>
      <c r="Q1593" t="s">
        <v>783</v>
      </c>
      <c r="R1593" t="s">
        <v>131</v>
      </c>
      <c r="S1593" t="s">
        <v>164</v>
      </c>
      <c r="T1593" t="s">
        <v>165</v>
      </c>
      <c r="U1593" t="s">
        <v>151</v>
      </c>
      <c r="V1593" t="s">
        <v>135</v>
      </c>
      <c r="W1593" t="s">
        <v>136</v>
      </c>
      <c r="X1593" t="s">
        <v>936</v>
      </c>
      <c r="Y1593" s="94">
        <v>4157956.62</v>
      </c>
      <c r="Z1593" s="94">
        <v>0</v>
      </c>
      <c r="AA1593" s="94">
        <v>0</v>
      </c>
      <c r="AB1593" s="94">
        <v>0</v>
      </c>
      <c r="AC1593">
        <f t="shared" si="48"/>
        <v>3000</v>
      </c>
      <c r="AD1593" t="str">
        <f t="shared" si="49"/>
        <v>304</v>
      </c>
    </row>
    <row r="1594" spans="1:30" hidden="1" x14ac:dyDescent="0.25">
      <c r="A1594" t="s">
        <v>933</v>
      </c>
      <c r="B1594" t="s">
        <v>766</v>
      </c>
      <c r="C1594" t="s">
        <v>825</v>
      </c>
      <c r="D1594" t="s">
        <v>272</v>
      </c>
      <c r="E1594" t="s">
        <v>122</v>
      </c>
      <c r="F1594" t="s">
        <v>159</v>
      </c>
      <c r="G1594" t="s">
        <v>160</v>
      </c>
      <c r="H1594" t="s">
        <v>143</v>
      </c>
      <c r="I1594" t="s">
        <v>124</v>
      </c>
      <c r="J1594" t="s">
        <v>125</v>
      </c>
      <c r="K1594" t="s">
        <v>934</v>
      </c>
      <c r="N1594" t="s">
        <v>935</v>
      </c>
      <c r="O1594" t="s">
        <v>769</v>
      </c>
      <c r="P1594" t="s">
        <v>829</v>
      </c>
      <c r="Q1594" t="s">
        <v>273</v>
      </c>
      <c r="R1594" t="s">
        <v>131</v>
      </c>
      <c r="S1594" t="s">
        <v>164</v>
      </c>
      <c r="T1594" t="s">
        <v>165</v>
      </c>
      <c r="U1594" t="s">
        <v>151</v>
      </c>
      <c r="V1594" t="s">
        <v>135</v>
      </c>
      <c r="W1594" t="s">
        <v>136</v>
      </c>
      <c r="X1594" t="s">
        <v>936</v>
      </c>
      <c r="Y1594" s="94">
        <v>13724.22</v>
      </c>
      <c r="Z1594" s="94">
        <v>4060.0000000000005</v>
      </c>
      <c r="AA1594" s="94">
        <v>4181.8</v>
      </c>
      <c r="AB1594" s="94">
        <v>4181.8</v>
      </c>
      <c r="AC1594">
        <f t="shared" si="48"/>
        <v>3000</v>
      </c>
      <c r="AD1594" t="str">
        <f t="shared" si="49"/>
        <v>304</v>
      </c>
    </row>
    <row r="1595" spans="1:30" hidden="1" x14ac:dyDescent="0.25">
      <c r="A1595" t="s">
        <v>933</v>
      </c>
      <c r="B1595" t="s">
        <v>766</v>
      </c>
      <c r="C1595" t="s">
        <v>825</v>
      </c>
      <c r="D1595" t="s">
        <v>172</v>
      </c>
      <c r="E1595" t="s">
        <v>122</v>
      </c>
      <c r="F1595" t="s">
        <v>159</v>
      </c>
      <c r="G1595" t="s">
        <v>160</v>
      </c>
      <c r="H1595" t="s">
        <v>143</v>
      </c>
      <c r="I1595" t="s">
        <v>124</v>
      </c>
      <c r="J1595" t="s">
        <v>125</v>
      </c>
      <c r="K1595" t="s">
        <v>934</v>
      </c>
      <c r="N1595" t="s">
        <v>935</v>
      </c>
      <c r="O1595" t="s">
        <v>769</v>
      </c>
      <c r="P1595" t="s">
        <v>829</v>
      </c>
      <c r="Q1595" t="s">
        <v>173</v>
      </c>
      <c r="R1595" t="s">
        <v>131</v>
      </c>
      <c r="S1595" t="s">
        <v>164</v>
      </c>
      <c r="T1595" t="s">
        <v>165</v>
      </c>
      <c r="U1595" t="s">
        <v>151</v>
      </c>
      <c r="V1595" t="s">
        <v>135</v>
      </c>
      <c r="W1595" t="s">
        <v>136</v>
      </c>
      <c r="X1595" t="s">
        <v>936</v>
      </c>
      <c r="Y1595" s="94">
        <v>10978.58</v>
      </c>
      <c r="Z1595" s="94">
        <v>53860.2</v>
      </c>
      <c r="AA1595" s="94">
        <v>55476.01</v>
      </c>
      <c r="AB1595" s="94">
        <v>55476.01</v>
      </c>
      <c r="AC1595">
        <f t="shared" si="48"/>
        <v>3000</v>
      </c>
      <c r="AD1595" t="str">
        <f t="shared" si="49"/>
        <v>304</v>
      </c>
    </row>
    <row r="1596" spans="1:30" hidden="1" x14ac:dyDescent="0.25">
      <c r="A1596" t="s">
        <v>933</v>
      </c>
      <c r="B1596" t="s">
        <v>766</v>
      </c>
      <c r="C1596" t="s">
        <v>825</v>
      </c>
      <c r="D1596" t="s">
        <v>174</v>
      </c>
      <c r="E1596" t="s">
        <v>122</v>
      </c>
      <c r="F1596" t="s">
        <v>159</v>
      </c>
      <c r="G1596" t="s">
        <v>160</v>
      </c>
      <c r="H1596" t="s">
        <v>143</v>
      </c>
      <c r="I1596" t="s">
        <v>124</v>
      </c>
      <c r="J1596" t="s">
        <v>125</v>
      </c>
      <c r="K1596" t="s">
        <v>934</v>
      </c>
      <c r="N1596" t="s">
        <v>935</v>
      </c>
      <c r="O1596" t="s">
        <v>769</v>
      </c>
      <c r="P1596" t="s">
        <v>829</v>
      </c>
      <c r="Q1596" t="s">
        <v>175</v>
      </c>
      <c r="R1596" t="s">
        <v>131</v>
      </c>
      <c r="S1596" t="s">
        <v>164</v>
      </c>
      <c r="T1596" t="s">
        <v>165</v>
      </c>
      <c r="U1596" t="s">
        <v>151</v>
      </c>
      <c r="V1596" t="s">
        <v>135</v>
      </c>
      <c r="W1596" t="s">
        <v>136</v>
      </c>
      <c r="X1596" t="s">
        <v>936</v>
      </c>
      <c r="Y1596" s="94">
        <v>1266.27</v>
      </c>
      <c r="Z1596" s="94">
        <v>10842.86</v>
      </c>
      <c r="AA1596" s="94">
        <v>11168.15</v>
      </c>
      <c r="AB1596" s="94">
        <v>11168.15</v>
      </c>
      <c r="AC1596">
        <f t="shared" si="48"/>
        <v>3000</v>
      </c>
      <c r="AD1596" t="str">
        <f t="shared" si="49"/>
        <v>304</v>
      </c>
    </row>
    <row r="1597" spans="1:30" hidden="1" x14ac:dyDescent="0.25">
      <c r="A1597" t="s">
        <v>933</v>
      </c>
      <c r="B1597" t="s">
        <v>766</v>
      </c>
      <c r="C1597" t="s">
        <v>825</v>
      </c>
      <c r="D1597" t="s">
        <v>282</v>
      </c>
      <c r="E1597" t="s">
        <v>122</v>
      </c>
      <c r="F1597" t="s">
        <v>159</v>
      </c>
      <c r="G1597" t="s">
        <v>160</v>
      </c>
      <c r="H1597" t="s">
        <v>143</v>
      </c>
      <c r="I1597" t="s">
        <v>124</v>
      </c>
      <c r="J1597" t="s">
        <v>125</v>
      </c>
      <c r="K1597" t="s">
        <v>934</v>
      </c>
      <c r="N1597" t="s">
        <v>935</v>
      </c>
      <c r="O1597" t="s">
        <v>769</v>
      </c>
      <c r="P1597" t="s">
        <v>829</v>
      </c>
      <c r="Q1597" t="s">
        <v>283</v>
      </c>
      <c r="R1597" t="s">
        <v>131</v>
      </c>
      <c r="S1597" t="s">
        <v>164</v>
      </c>
      <c r="T1597" t="s">
        <v>165</v>
      </c>
      <c r="U1597" t="s">
        <v>151</v>
      </c>
      <c r="V1597" t="s">
        <v>135</v>
      </c>
      <c r="W1597" t="s">
        <v>136</v>
      </c>
      <c r="X1597" t="s">
        <v>936</v>
      </c>
      <c r="Y1597" s="94">
        <v>0</v>
      </c>
      <c r="Z1597" s="94">
        <v>993.33333333333348</v>
      </c>
      <c r="AA1597" s="94">
        <v>1023.13</v>
      </c>
      <c r="AB1597" s="94">
        <v>1023.13</v>
      </c>
      <c r="AC1597">
        <f t="shared" si="48"/>
        <v>3000</v>
      </c>
      <c r="AD1597" t="str">
        <f t="shared" si="49"/>
        <v>304</v>
      </c>
    </row>
    <row r="1598" spans="1:30" hidden="1" x14ac:dyDescent="0.25">
      <c r="A1598" t="s">
        <v>933</v>
      </c>
      <c r="B1598" t="s">
        <v>766</v>
      </c>
      <c r="C1598" t="s">
        <v>825</v>
      </c>
      <c r="D1598" t="s">
        <v>937</v>
      </c>
      <c r="E1598" t="s">
        <v>122</v>
      </c>
      <c r="F1598" t="s">
        <v>159</v>
      </c>
      <c r="G1598" t="s">
        <v>160</v>
      </c>
      <c r="H1598" t="s">
        <v>143</v>
      </c>
      <c r="I1598" t="s">
        <v>124</v>
      </c>
      <c r="J1598" t="s">
        <v>125</v>
      </c>
      <c r="K1598" t="s">
        <v>934</v>
      </c>
      <c r="N1598" t="s">
        <v>935</v>
      </c>
      <c r="O1598" t="s">
        <v>769</v>
      </c>
      <c r="P1598" t="s">
        <v>829</v>
      </c>
      <c r="Q1598" t="s">
        <v>938</v>
      </c>
      <c r="R1598" t="s">
        <v>131</v>
      </c>
      <c r="S1598" t="s">
        <v>164</v>
      </c>
      <c r="T1598" t="s">
        <v>165</v>
      </c>
      <c r="U1598" t="s">
        <v>151</v>
      </c>
      <c r="V1598" t="s">
        <v>135</v>
      </c>
      <c r="W1598" t="s">
        <v>136</v>
      </c>
      <c r="X1598" t="s">
        <v>936</v>
      </c>
      <c r="Y1598" s="94">
        <v>359807236.81</v>
      </c>
      <c r="Z1598" s="94">
        <v>359807236.81</v>
      </c>
      <c r="AA1598" s="94">
        <v>370601453.91430002</v>
      </c>
      <c r="AB1598" s="94">
        <v>370601453.91000003</v>
      </c>
      <c r="AC1598">
        <f t="shared" si="48"/>
        <v>3000</v>
      </c>
      <c r="AD1598" t="str">
        <f t="shared" si="49"/>
        <v>304</v>
      </c>
    </row>
    <row r="1599" spans="1:30" hidden="1" x14ac:dyDescent="0.25">
      <c r="A1599" s="97" t="s">
        <v>933</v>
      </c>
      <c r="B1599" s="97" t="s">
        <v>766</v>
      </c>
      <c r="C1599" s="97" t="s">
        <v>825</v>
      </c>
      <c r="D1599" s="97">
        <v>14301</v>
      </c>
      <c r="E1599" s="97" t="s">
        <v>122</v>
      </c>
      <c r="F1599" s="98">
        <v>15</v>
      </c>
      <c r="G1599" s="98" t="s">
        <v>142</v>
      </c>
      <c r="H1599" s="97">
        <v>19</v>
      </c>
      <c r="I1599" s="97" t="s">
        <v>124</v>
      </c>
      <c r="J1599" s="97" t="s">
        <v>125</v>
      </c>
      <c r="K1599" s="97" t="s">
        <v>934</v>
      </c>
      <c r="L1599" s="97"/>
      <c r="M1599" s="97"/>
      <c r="N1599" s="97" t="s">
        <v>935</v>
      </c>
      <c r="O1599" s="97" t="s">
        <v>769</v>
      </c>
      <c r="P1599" s="97" t="s">
        <v>829</v>
      </c>
      <c r="Q1599" s="97" t="s">
        <v>178</v>
      </c>
      <c r="R1599" s="97" t="s">
        <v>131</v>
      </c>
      <c r="S1599" s="97" t="s">
        <v>149</v>
      </c>
      <c r="T1599" s="97" t="s">
        <v>150</v>
      </c>
      <c r="U1599" s="97" t="s">
        <v>134</v>
      </c>
      <c r="V1599" s="97" t="s">
        <v>135</v>
      </c>
      <c r="W1599" s="97" t="s">
        <v>136</v>
      </c>
      <c r="X1599" s="97"/>
      <c r="Y1599" s="99"/>
      <c r="Z1599" s="99"/>
      <c r="AA1599" s="99">
        <v>569288.88</v>
      </c>
      <c r="AB1599" s="99">
        <v>569288.88</v>
      </c>
      <c r="AC1599">
        <f t="shared" si="48"/>
        <v>1000</v>
      </c>
      <c r="AD1599" t="str">
        <f t="shared" si="49"/>
        <v>304</v>
      </c>
    </row>
    <row r="1600" spans="1:30" hidden="1" x14ac:dyDescent="0.25">
      <c r="A1600" s="97" t="s">
        <v>939</v>
      </c>
      <c r="B1600" s="97" t="s">
        <v>766</v>
      </c>
      <c r="C1600" s="97" t="s">
        <v>825</v>
      </c>
      <c r="D1600" s="97" t="s">
        <v>141</v>
      </c>
      <c r="E1600" s="97" t="s">
        <v>122</v>
      </c>
      <c r="F1600" s="98">
        <v>15</v>
      </c>
      <c r="G1600" s="98" t="s">
        <v>142</v>
      </c>
      <c r="H1600" s="97" t="s">
        <v>143</v>
      </c>
      <c r="I1600" s="97" t="s">
        <v>124</v>
      </c>
      <c r="J1600" s="97" t="s">
        <v>125</v>
      </c>
      <c r="K1600" s="97" t="s">
        <v>827</v>
      </c>
      <c r="L1600" s="97"/>
      <c r="M1600" s="97"/>
      <c r="N1600" s="97" t="s">
        <v>940</v>
      </c>
      <c r="O1600" s="97" t="s">
        <v>769</v>
      </c>
      <c r="P1600" s="97" t="s">
        <v>829</v>
      </c>
      <c r="Q1600" s="97" t="s">
        <v>148</v>
      </c>
      <c r="R1600" s="97" t="s">
        <v>131</v>
      </c>
      <c r="S1600" s="97" t="s">
        <v>149</v>
      </c>
      <c r="T1600" s="97" t="s">
        <v>150</v>
      </c>
      <c r="U1600" s="97" t="s">
        <v>151</v>
      </c>
      <c r="V1600" s="97" t="s">
        <v>135</v>
      </c>
      <c r="W1600" s="97" t="s">
        <v>136</v>
      </c>
      <c r="X1600" s="97"/>
      <c r="Y1600" s="99"/>
      <c r="Z1600" s="99"/>
      <c r="AA1600" s="99">
        <v>18779052</v>
      </c>
      <c r="AB1600" s="99">
        <v>18779052</v>
      </c>
      <c r="AC1600">
        <f t="shared" si="48"/>
        <v>1000</v>
      </c>
      <c r="AD1600" t="str">
        <f t="shared" si="49"/>
        <v>304</v>
      </c>
    </row>
    <row r="1601" spans="1:30" hidden="1" x14ac:dyDescent="0.25">
      <c r="A1601" s="97" t="s">
        <v>939</v>
      </c>
      <c r="B1601" s="97" t="s">
        <v>766</v>
      </c>
      <c r="C1601" s="97" t="s">
        <v>825</v>
      </c>
      <c r="D1601" s="97">
        <v>12101</v>
      </c>
      <c r="E1601" s="97" t="s">
        <v>122</v>
      </c>
      <c r="F1601" s="98">
        <v>15</v>
      </c>
      <c r="G1601" s="98" t="s">
        <v>142</v>
      </c>
      <c r="H1601" s="97">
        <v>19</v>
      </c>
      <c r="I1601" s="97" t="s">
        <v>124</v>
      </c>
      <c r="J1601" s="97" t="s">
        <v>125</v>
      </c>
      <c r="K1601" s="97" t="s">
        <v>827</v>
      </c>
      <c r="L1601" s="97"/>
      <c r="M1601" s="97"/>
      <c r="N1601" s="97" t="s">
        <v>940</v>
      </c>
      <c r="O1601" s="97" t="s">
        <v>769</v>
      </c>
      <c r="P1601" s="97" t="s">
        <v>829</v>
      </c>
      <c r="Q1601" s="97" t="s">
        <v>182</v>
      </c>
      <c r="R1601" s="97" t="s">
        <v>131</v>
      </c>
      <c r="S1601" s="97" t="s">
        <v>149</v>
      </c>
      <c r="T1601" s="97" t="s">
        <v>150</v>
      </c>
      <c r="U1601" s="97" t="s">
        <v>134</v>
      </c>
      <c r="V1601" s="97" t="s">
        <v>135</v>
      </c>
      <c r="W1601" s="97" t="s">
        <v>136</v>
      </c>
      <c r="X1601" s="97"/>
      <c r="Y1601" s="99"/>
      <c r="Z1601" s="99"/>
      <c r="AA1601" s="99">
        <v>958256</v>
      </c>
      <c r="AB1601" s="99">
        <v>958256</v>
      </c>
      <c r="AC1601">
        <f t="shared" si="48"/>
        <v>1000</v>
      </c>
      <c r="AD1601" t="str">
        <f t="shared" si="49"/>
        <v>304</v>
      </c>
    </row>
    <row r="1602" spans="1:30" hidden="1" x14ac:dyDescent="0.25">
      <c r="A1602" s="97" t="s">
        <v>939</v>
      </c>
      <c r="B1602" s="97" t="s">
        <v>766</v>
      </c>
      <c r="C1602" s="97" t="s">
        <v>825</v>
      </c>
      <c r="D1602" s="97">
        <v>13201</v>
      </c>
      <c r="E1602" s="97" t="s">
        <v>122</v>
      </c>
      <c r="F1602" s="98">
        <v>15</v>
      </c>
      <c r="G1602" s="98" t="s">
        <v>142</v>
      </c>
      <c r="H1602" s="97">
        <v>19</v>
      </c>
      <c r="I1602" s="97" t="s">
        <v>124</v>
      </c>
      <c r="J1602" s="97" t="s">
        <v>125</v>
      </c>
      <c r="K1602" s="97" t="s">
        <v>827</v>
      </c>
      <c r="L1602" s="97"/>
      <c r="M1602" s="97"/>
      <c r="N1602" s="97" t="s">
        <v>940</v>
      </c>
      <c r="O1602" s="97" t="s">
        <v>769</v>
      </c>
      <c r="P1602" s="97" t="s">
        <v>829</v>
      </c>
      <c r="Q1602" s="97" t="s">
        <v>152</v>
      </c>
      <c r="R1602" s="97" t="s">
        <v>131</v>
      </c>
      <c r="S1602" s="97" t="s">
        <v>149</v>
      </c>
      <c r="T1602" s="97" t="s">
        <v>150</v>
      </c>
      <c r="U1602" s="97" t="s">
        <v>134</v>
      </c>
      <c r="V1602" s="97" t="s">
        <v>135</v>
      </c>
      <c r="W1602" s="97" t="s">
        <v>136</v>
      </c>
      <c r="X1602" s="97"/>
      <c r="Y1602" s="99"/>
      <c r="Z1602" s="99"/>
      <c r="AA1602" s="99">
        <v>782460.5</v>
      </c>
      <c r="AB1602" s="99">
        <v>782460.5</v>
      </c>
      <c r="AC1602">
        <f t="shared" si="48"/>
        <v>1000</v>
      </c>
      <c r="AD1602" t="str">
        <f t="shared" si="49"/>
        <v>304</v>
      </c>
    </row>
    <row r="1603" spans="1:30" hidden="1" x14ac:dyDescent="0.25">
      <c r="A1603" s="97" t="s">
        <v>939</v>
      </c>
      <c r="B1603" s="97" t="s">
        <v>766</v>
      </c>
      <c r="C1603" s="97" t="s">
        <v>825</v>
      </c>
      <c r="D1603" s="97">
        <v>13203</v>
      </c>
      <c r="E1603" s="97" t="s">
        <v>122</v>
      </c>
      <c r="F1603" s="98">
        <v>15</v>
      </c>
      <c r="G1603" s="98" t="s">
        <v>142</v>
      </c>
      <c r="H1603" s="97">
        <v>19</v>
      </c>
      <c r="I1603" s="97" t="s">
        <v>124</v>
      </c>
      <c r="J1603" s="97" t="s">
        <v>125</v>
      </c>
      <c r="K1603" s="97" t="s">
        <v>827</v>
      </c>
      <c r="L1603" s="97"/>
      <c r="M1603" s="97"/>
      <c r="N1603" s="97" t="s">
        <v>940</v>
      </c>
      <c r="O1603" s="97" t="s">
        <v>769</v>
      </c>
      <c r="P1603" s="97" t="s">
        <v>829</v>
      </c>
      <c r="Q1603" s="97" t="s">
        <v>153</v>
      </c>
      <c r="R1603" s="97" t="s">
        <v>131</v>
      </c>
      <c r="S1603" s="97" t="s">
        <v>149</v>
      </c>
      <c r="T1603" s="97" t="s">
        <v>150</v>
      </c>
      <c r="U1603" s="97" t="s">
        <v>134</v>
      </c>
      <c r="V1603" s="97" t="s">
        <v>135</v>
      </c>
      <c r="W1603" s="97" t="s">
        <v>136</v>
      </c>
      <c r="X1603" s="97"/>
      <c r="Y1603" s="99"/>
      <c r="Z1603" s="99"/>
      <c r="AA1603" s="99">
        <v>3129842</v>
      </c>
      <c r="AB1603" s="99">
        <v>3129842</v>
      </c>
      <c r="AC1603">
        <f t="shared" ref="AC1603:AC1666" si="50">MID(D1603,1,1)*1000</f>
        <v>1000</v>
      </c>
      <c r="AD1603" t="str">
        <f t="shared" ref="AD1603:AD1666" si="51">MID(A1603,6,3)</f>
        <v>304</v>
      </c>
    </row>
    <row r="1604" spans="1:30" hidden="1" x14ac:dyDescent="0.25">
      <c r="A1604" s="97" t="s">
        <v>939</v>
      </c>
      <c r="B1604" s="97" t="s">
        <v>766</v>
      </c>
      <c r="C1604" s="97" t="s">
        <v>825</v>
      </c>
      <c r="D1604" s="97" t="s">
        <v>183</v>
      </c>
      <c r="E1604" s="97" t="s">
        <v>122</v>
      </c>
      <c r="F1604" s="98">
        <v>15</v>
      </c>
      <c r="G1604" s="98" t="s">
        <v>142</v>
      </c>
      <c r="H1604" s="97">
        <v>19</v>
      </c>
      <c r="I1604" s="97" t="s">
        <v>124</v>
      </c>
      <c r="J1604" s="97" t="s">
        <v>125</v>
      </c>
      <c r="K1604" s="97" t="s">
        <v>827</v>
      </c>
      <c r="L1604" s="97"/>
      <c r="M1604" s="97"/>
      <c r="N1604" s="97" t="s">
        <v>940</v>
      </c>
      <c r="O1604" s="97" t="s">
        <v>769</v>
      </c>
      <c r="P1604" s="97" t="s">
        <v>829</v>
      </c>
      <c r="Q1604" s="97" t="s">
        <v>184</v>
      </c>
      <c r="R1604" s="97" t="s">
        <v>131</v>
      </c>
      <c r="S1604" s="97" t="s">
        <v>149</v>
      </c>
      <c r="T1604" s="97" t="s">
        <v>150</v>
      </c>
      <c r="U1604" s="97" t="s">
        <v>134</v>
      </c>
      <c r="V1604" s="97" t="s">
        <v>135</v>
      </c>
      <c r="W1604" s="97" t="s">
        <v>136</v>
      </c>
      <c r="X1604" s="97" t="s">
        <v>941</v>
      </c>
      <c r="Y1604" s="99">
        <v>1161664.08</v>
      </c>
      <c r="Z1604" s="99">
        <v>808345.86</v>
      </c>
      <c r="AA1604" s="99">
        <v>808345.86</v>
      </c>
      <c r="AB1604" s="99">
        <v>808345.86</v>
      </c>
      <c r="AC1604">
        <f t="shared" si="50"/>
        <v>1000</v>
      </c>
      <c r="AD1604" t="str">
        <f t="shared" si="51"/>
        <v>304</v>
      </c>
    </row>
    <row r="1605" spans="1:30" hidden="1" x14ac:dyDescent="0.25">
      <c r="A1605" s="97" t="s">
        <v>939</v>
      </c>
      <c r="B1605" s="97" t="s">
        <v>766</v>
      </c>
      <c r="C1605" s="97" t="s">
        <v>825</v>
      </c>
      <c r="D1605" s="97">
        <v>14101</v>
      </c>
      <c r="E1605" s="97" t="s">
        <v>122</v>
      </c>
      <c r="F1605" s="98">
        <v>15</v>
      </c>
      <c r="G1605" s="98" t="s">
        <v>142</v>
      </c>
      <c r="H1605" s="97">
        <v>19</v>
      </c>
      <c r="I1605" s="97" t="s">
        <v>124</v>
      </c>
      <c r="J1605" s="97" t="s">
        <v>125</v>
      </c>
      <c r="K1605" s="97" t="s">
        <v>827</v>
      </c>
      <c r="L1605" s="97"/>
      <c r="M1605" s="97"/>
      <c r="N1605" s="97" t="s">
        <v>940</v>
      </c>
      <c r="O1605" s="97" t="s">
        <v>769</v>
      </c>
      <c r="P1605" s="97" t="s">
        <v>829</v>
      </c>
      <c r="Q1605" s="97" t="s">
        <v>154</v>
      </c>
      <c r="R1605" s="97" t="s">
        <v>131</v>
      </c>
      <c r="S1605" s="97" t="s">
        <v>149</v>
      </c>
      <c r="T1605" s="97" t="s">
        <v>150</v>
      </c>
      <c r="U1605" s="97" t="s">
        <v>134</v>
      </c>
      <c r="V1605" s="97" t="s">
        <v>135</v>
      </c>
      <c r="W1605" s="97" t="s">
        <v>136</v>
      </c>
      <c r="X1605" s="97"/>
      <c r="Y1605" s="99"/>
      <c r="Z1605" s="99"/>
      <c r="AA1605" s="99">
        <v>1032847.86</v>
      </c>
      <c r="AB1605" s="99">
        <v>1032847.86</v>
      </c>
      <c r="AC1605">
        <f t="shared" si="50"/>
        <v>1000</v>
      </c>
      <c r="AD1605" t="str">
        <f t="shared" si="51"/>
        <v>304</v>
      </c>
    </row>
    <row r="1606" spans="1:30" hidden="1" x14ac:dyDescent="0.25">
      <c r="A1606" s="97" t="s">
        <v>939</v>
      </c>
      <c r="B1606" s="97" t="s">
        <v>766</v>
      </c>
      <c r="C1606" s="97" t="s">
        <v>825</v>
      </c>
      <c r="D1606" s="97">
        <v>14103</v>
      </c>
      <c r="E1606" s="97" t="s">
        <v>122</v>
      </c>
      <c r="F1606" s="98">
        <v>15</v>
      </c>
      <c r="G1606" s="98" t="s">
        <v>142</v>
      </c>
      <c r="H1606" s="97">
        <v>19</v>
      </c>
      <c r="I1606" s="97" t="s">
        <v>124</v>
      </c>
      <c r="J1606" s="97" t="s">
        <v>125</v>
      </c>
      <c r="K1606" s="97" t="s">
        <v>827</v>
      </c>
      <c r="L1606" s="97"/>
      <c r="M1606" s="97"/>
      <c r="N1606" s="97" t="s">
        <v>940</v>
      </c>
      <c r="O1606" s="97" t="s">
        <v>769</v>
      </c>
      <c r="P1606" s="97" t="s">
        <v>829</v>
      </c>
      <c r="Q1606" s="97" t="s">
        <v>155</v>
      </c>
      <c r="R1606" s="97" t="s">
        <v>131</v>
      </c>
      <c r="S1606" s="97" t="s">
        <v>149</v>
      </c>
      <c r="T1606" s="97" t="s">
        <v>150</v>
      </c>
      <c r="U1606" s="97" t="s">
        <v>134</v>
      </c>
      <c r="V1606" s="97" t="s">
        <v>135</v>
      </c>
      <c r="W1606" s="97" t="s">
        <v>136</v>
      </c>
      <c r="X1606" s="97"/>
      <c r="Y1606" s="99"/>
      <c r="Z1606" s="99"/>
      <c r="AA1606" s="99">
        <v>422528.67</v>
      </c>
      <c r="AB1606" s="99">
        <v>422528.67</v>
      </c>
      <c r="AC1606">
        <f t="shared" si="50"/>
        <v>1000</v>
      </c>
      <c r="AD1606" t="str">
        <f t="shared" si="51"/>
        <v>304</v>
      </c>
    </row>
    <row r="1607" spans="1:30" hidden="1" x14ac:dyDescent="0.25">
      <c r="A1607" s="97" t="s">
        <v>939</v>
      </c>
      <c r="B1607" s="97" t="s">
        <v>766</v>
      </c>
      <c r="C1607" s="97" t="s">
        <v>825</v>
      </c>
      <c r="D1607" s="97">
        <v>14201</v>
      </c>
      <c r="E1607" s="97" t="s">
        <v>122</v>
      </c>
      <c r="F1607" s="98">
        <v>15</v>
      </c>
      <c r="G1607" s="98" t="s">
        <v>142</v>
      </c>
      <c r="H1607" s="97">
        <v>19</v>
      </c>
      <c r="I1607" s="97" t="s">
        <v>124</v>
      </c>
      <c r="J1607" s="97" t="s">
        <v>125</v>
      </c>
      <c r="K1607" s="97" t="s">
        <v>827</v>
      </c>
      <c r="L1607" s="97"/>
      <c r="M1607" s="97"/>
      <c r="N1607" s="97" t="s">
        <v>940</v>
      </c>
      <c r="O1607" s="97" t="s">
        <v>769</v>
      </c>
      <c r="P1607" s="97" t="s">
        <v>829</v>
      </c>
      <c r="Q1607" s="97" t="s">
        <v>156</v>
      </c>
      <c r="R1607" s="97" t="s">
        <v>131</v>
      </c>
      <c r="S1607" s="97" t="s">
        <v>149</v>
      </c>
      <c r="T1607" s="97" t="s">
        <v>150</v>
      </c>
      <c r="U1607" s="97" t="s">
        <v>134</v>
      </c>
      <c r="V1607" s="97" t="s">
        <v>135</v>
      </c>
      <c r="W1607" s="97" t="s">
        <v>136</v>
      </c>
      <c r="X1607" s="97"/>
      <c r="Y1607" s="99"/>
      <c r="Z1607" s="99"/>
      <c r="AA1607" s="99">
        <v>938952.60000000009</v>
      </c>
      <c r="AB1607" s="99">
        <v>938952.6</v>
      </c>
      <c r="AC1607">
        <f t="shared" si="50"/>
        <v>1000</v>
      </c>
      <c r="AD1607" t="str">
        <f t="shared" si="51"/>
        <v>304</v>
      </c>
    </row>
    <row r="1608" spans="1:30" hidden="1" x14ac:dyDescent="0.25">
      <c r="A1608" t="s">
        <v>939</v>
      </c>
      <c r="B1608" t="s">
        <v>766</v>
      </c>
      <c r="C1608" t="s">
        <v>825</v>
      </c>
      <c r="D1608" t="s">
        <v>186</v>
      </c>
      <c r="E1608" t="s">
        <v>122</v>
      </c>
      <c r="F1608" t="s">
        <v>159</v>
      </c>
      <c r="G1608" t="s">
        <v>160</v>
      </c>
      <c r="H1608" t="s">
        <v>143</v>
      </c>
      <c r="I1608" t="s">
        <v>124</v>
      </c>
      <c r="J1608" t="s">
        <v>125</v>
      </c>
      <c r="K1608" t="s">
        <v>827</v>
      </c>
      <c r="N1608" t="s">
        <v>940</v>
      </c>
      <c r="O1608" t="s">
        <v>769</v>
      </c>
      <c r="P1608" t="s">
        <v>829</v>
      </c>
      <c r="Q1608" t="s">
        <v>188</v>
      </c>
      <c r="R1608" t="s">
        <v>131</v>
      </c>
      <c r="S1608" t="s">
        <v>164</v>
      </c>
      <c r="T1608" t="s">
        <v>165</v>
      </c>
      <c r="U1608" t="s">
        <v>151</v>
      </c>
      <c r="V1608" t="s">
        <v>135</v>
      </c>
      <c r="W1608" t="s">
        <v>136</v>
      </c>
      <c r="X1608" t="s">
        <v>941</v>
      </c>
      <c r="Y1608" s="94">
        <v>41874.519999999997</v>
      </c>
      <c r="Z1608" s="94">
        <v>48739.014999999992</v>
      </c>
      <c r="AA1608" s="94">
        <v>50201.18544999999</v>
      </c>
      <c r="AB1608" s="94">
        <v>50201.19</v>
      </c>
      <c r="AC1608">
        <f t="shared" si="50"/>
        <v>2000</v>
      </c>
      <c r="AD1608" t="str">
        <f t="shared" si="51"/>
        <v>304</v>
      </c>
    </row>
    <row r="1609" spans="1:30" hidden="1" x14ac:dyDescent="0.25">
      <c r="A1609" t="s">
        <v>939</v>
      </c>
      <c r="B1609" t="s">
        <v>766</v>
      </c>
      <c r="C1609" t="s">
        <v>825</v>
      </c>
      <c r="D1609" t="s">
        <v>190</v>
      </c>
      <c r="E1609" t="s">
        <v>122</v>
      </c>
      <c r="F1609" t="s">
        <v>159</v>
      </c>
      <c r="G1609" t="s">
        <v>160</v>
      </c>
      <c r="H1609" t="s">
        <v>143</v>
      </c>
      <c r="I1609" t="s">
        <v>124</v>
      </c>
      <c r="J1609" t="s">
        <v>125</v>
      </c>
      <c r="K1609" t="s">
        <v>827</v>
      </c>
      <c r="N1609" t="s">
        <v>940</v>
      </c>
      <c r="O1609" t="s">
        <v>769</v>
      </c>
      <c r="P1609" t="s">
        <v>829</v>
      </c>
      <c r="Q1609" t="s">
        <v>191</v>
      </c>
      <c r="R1609" t="s">
        <v>131</v>
      </c>
      <c r="S1609" t="s">
        <v>164</v>
      </c>
      <c r="T1609" t="s">
        <v>165</v>
      </c>
      <c r="U1609" t="s">
        <v>151</v>
      </c>
      <c r="V1609" t="s">
        <v>135</v>
      </c>
      <c r="W1609" t="s">
        <v>136</v>
      </c>
      <c r="X1609" t="s">
        <v>941</v>
      </c>
      <c r="Y1609" s="94">
        <v>8405.6200000000008</v>
      </c>
      <c r="Z1609" s="94">
        <v>2105.62</v>
      </c>
      <c r="AA1609" s="94">
        <v>2168.7885999999999</v>
      </c>
      <c r="AB1609" s="94">
        <v>2168.79</v>
      </c>
      <c r="AC1609">
        <f t="shared" si="50"/>
        <v>2000</v>
      </c>
      <c r="AD1609" t="str">
        <f t="shared" si="51"/>
        <v>304</v>
      </c>
    </row>
    <row r="1610" spans="1:30" hidden="1" x14ac:dyDescent="0.25">
      <c r="A1610" t="s">
        <v>939</v>
      </c>
      <c r="B1610" t="s">
        <v>766</v>
      </c>
      <c r="C1610" t="s">
        <v>825</v>
      </c>
      <c r="D1610" t="s">
        <v>192</v>
      </c>
      <c r="E1610" t="s">
        <v>122</v>
      </c>
      <c r="F1610" t="s">
        <v>159</v>
      </c>
      <c r="G1610" t="s">
        <v>160</v>
      </c>
      <c r="H1610" t="s">
        <v>143</v>
      </c>
      <c r="I1610" t="s">
        <v>124</v>
      </c>
      <c r="J1610" t="s">
        <v>125</v>
      </c>
      <c r="K1610" t="s">
        <v>827</v>
      </c>
      <c r="N1610" t="s">
        <v>940</v>
      </c>
      <c r="O1610" t="s">
        <v>769</v>
      </c>
      <c r="P1610" t="s">
        <v>829</v>
      </c>
      <c r="Q1610" t="s">
        <v>193</v>
      </c>
      <c r="R1610" t="s">
        <v>131</v>
      </c>
      <c r="S1610" t="s">
        <v>164</v>
      </c>
      <c r="T1610" t="s">
        <v>165</v>
      </c>
      <c r="U1610" t="s">
        <v>151</v>
      </c>
      <c r="V1610" t="s">
        <v>135</v>
      </c>
      <c r="W1610" t="s">
        <v>136</v>
      </c>
      <c r="X1610" t="s">
        <v>941</v>
      </c>
      <c r="Y1610" s="94">
        <v>80315.520000000004</v>
      </c>
      <c r="Z1610" s="94">
        <v>67875.135999999999</v>
      </c>
      <c r="AA1610" s="94">
        <v>69911.390079999997</v>
      </c>
      <c r="AB1610" s="94">
        <v>69911.39</v>
      </c>
      <c r="AC1610">
        <f t="shared" si="50"/>
        <v>2000</v>
      </c>
      <c r="AD1610" t="str">
        <f t="shared" si="51"/>
        <v>304</v>
      </c>
    </row>
    <row r="1611" spans="1:30" hidden="1" x14ac:dyDescent="0.25">
      <c r="A1611" t="s">
        <v>939</v>
      </c>
      <c r="B1611" t="s">
        <v>766</v>
      </c>
      <c r="C1611" t="s">
        <v>825</v>
      </c>
      <c r="D1611" t="s">
        <v>196</v>
      </c>
      <c r="E1611" t="s">
        <v>122</v>
      </c>
      <c r="F1611" t="s">
        <v>159</v>
      </c>
      <c r="G1611" t="s">
        <v>160</v>
      </c>
      <c r="H1611" t="s">
        <v>143</v>
      </c>
      <c r="I1611" t="s">
        <v>124</v>
      </c>
      <c r="J1611" t="s">
        <v>125</v>
      </c>
      <c r="K1611" t="s">
        <v>827</v>
      </c>
      <c r="N1611" t="s">
        <v>940</v>
      </c>
      <c r="O1611" t="s">
        <v>769</v>
      </c>
      <c r="P1611" t="s">
        <v>829</v>
      </c>
      <c r="Q1611" t="s">
        <v>197</v>
      </c>
      <c r="R1611" t="s">
        <v>131</v>
      </c>
      <c r="S1611" t="s">
        <v>164</v>
      </c>
      <c r="T1611" t="s">
        <v>165</v>
      </c>
      <c r="U1611" t="s">
        <v>151</v>
      </c>
      <c r="V1611" t="s">
        <v>135</v>
      </c>
      <c r="W1611" t="s">
        <v>136</v>
      </c>
      <c r="X1611" t="s">
        <v>941</v>
      </c>
      <c r="Y1611" s="94">
        <v>58710.78</v>
      </c>
      <c r="Z1611" s="94">
        <v>44430.000000000007</v>
      </c>
      <c r="AA1611" s="94">
        <v>45762.900000000009</v>
      </c>
      <c r="AB1611" s="94">
        <v>45762.9</v>
      </c>
      <c r="AC1611">
        <f t="shared" si="50"/>
        <v>2000</v>
      </c>
      <c r="AD1611" t="str">
        <f t="shared" si="51"/>
        <v>304</v>
      </c>
    </row>
    <row r="1612" spans="1:30" hidden="1" x14ac:dyDescent="0.25">
      <c r="A1612" t="s">
        <v>939</v>
      </c>
      <c r="B1612" t="s">
        <v>766</v>
      </c>
      <c r="C1612" t="s">
        <v>825</v>
      </c>
      <c r="D1612" t="s">
        <v>198</v>
      </c>
      <c r="E1612" t="s">
        <v>122</v>
      </c>
      <c r="F1612" t="s">
        <v>159</v>
      </c>
      <c r="G1612" t="s">
        <v>160</v>
      </c>
      <c r="H1612" t="s">
        <v>143</v>
      </c>
      <c r="I1612" t="s">
        <v>124</v>
      </c>
      <c r="J1612" t="s">
        <v>125</v>
      </c>
      <c r="K1612" t="s">
        <v>827</v>
      </c>
      <c r="N1612" t="s">
        <v>940</v>
      </c>
      <c r="O1612" t="s">
        <v>769</v>
      </c>
      <c r="P1612" t="s">
        <v>829</v>
      </c>
      <c r="Q1612" t="s">
        <v>199</v>
      </c>
      <c r="R1612" t="s">
        <v>131</v>
      </c>
      <c r="S1612" t="s">
        <v>164</v>
      </c>
      <c r="T1612" t="s">
        <v>165</v>
      </c>
      <c r="U1612" t="s">
        <v>151</v>
      </c>
      <c r="V1612" t="s">
        <v>135</v>
      </c>
      <c r="W1612" t="s">
        <v>136</v>
      </c>
      <c r="X1612" t="s">
        <v>941</v>
      </c>
      <c r="Y1612" s="94">
        <v>10582.65</v>
      </c>
      <c r="Z1612" s="94">
        <v>10582.65</v>
      </c>
      <c r="AA1612" s="94">
        <v>10900.129499999999</v>
      </c>
      <c r="AB1612" s="94">
        <v>10900.13</v>
      </c>
      <c r="AC1612">
        <f t="shared" si="50"/>
        <v>2000</v>
      </c>
      <c r="AD1612" t="str">
        <f t="shared" si="51"/>
        <v>304</v>
      </c>
    </row>
    <row r="1613" spans="1:30" hidden="1" x14ac:dyDescent="0.25">
      <c r="A1613" t="s">
        <v>939</v>
      </c>
      <c r="B1613" t="s">
        <v>766</v>
      </c>
      <c r="C1613" t="s">
        <v>825</v>
      </c>
      <c r="D1613" t="s">
        <v>200</v>
      </c>
      <c r="E1613" t="s">
        <v>122</v>
      </c>
      <c r="F1613" t="s">
        <v>159</v>
      </c>
      <c r="G1613" t="s">
        <v>160</v>
      </c>
      <c r="H1613" t="s">
        <v>143</v>
      </c>
      <c r="I1613" t="s">
        <v>124</v>
      </c>
      <c r="J1613" t="s">
        <v>125</v>
      </c>
      <c r="K1613" t="s">
        <v>827</v>
      </c>
      <c r="N1613" t="s">
        <v>940</v>
      </c>
      <c r="O1613" t="s">
        <v>769</v>
      </c>
      <c r="P1613" t="s">
        <v>829</v>
      </c>
      <c r="Q1613" t="s">
        <v>201</v>
      </c>
      <c r="R1613" t="s">
        <v>131</v>
      </c>
      <c r="S1613" t="s">
        <v>164</v>
      </c>
      <c r="T1613" t="s">
        <v>165</v>
      </c>
      <c r="U1613" t="s">
        <v>151</v>
      </c>
      <c r="V1613" t="s">
        <v>135</v>
      </c>
      <c r="W1613" t="s">
        <v>136</v>
      </c>
      <c r="X1613" t="s">
        <v>941</v>
      </c>
      <c r="Y1613" s="94">
        <v>44481.35</v>
      </c>
      <c r="Z1613" s="94">
        <v>16587.203333333331</v>
      </c>
      <c r="AA1613" s="94">
        <v>17084.81943333333</v>
      </c>
      <c r="AB1613" s="94">
        <v>17084.82</v>
      </c>
      <c r="AC1613">
        <f t="shared" si="50"/>
        <v>2000</v>
      </c>
      <c r="AD1613" t="str">
        <f t="shared" si="51"/>
        <v>304</v>
      </c>
    </row>
    <row r="1614" spans="1:30" hidden="1" x14ac:dyDescent="0.25">
      <c r="A1614" t="s">
        <v>939</v>
      </c>
      <c r="B1614" t="s">
        <v>766</v>
      </c>
      <c r="C1614" t="s">
        <v>825</v>
      </c>
      <c r="D1614" t="s">
        <v>206</v>
      </c>
      <c r="E1614" t="s">
        <v>122</v>
      </c>
      <c r="F1614" t="s">
        <v>159</v>
      </c>
      <c r="G1614" t="s">
        <v>160</v>
      </c>
      <c r="H1614" t="s">
        <v>143</v>
      </c>
      <c r="I1614" t="s">
        <v>124</v>
      </c>
      <c r="J1614" t="s">
        <v>125</v>
      </c>
      <c r="K1614" t="s">
        <v>827</v>
      </c>
      <c r="N1614" t="s">
        <v>940</v>
      </c>
      <c r="O1614" t="s">
        <v>769</v>
      </c>
      <c r="P1614" t="s">
        <v>829</v>
      </c>
      <c r="Q1614" t="s">
        <v>207</v>
      </c>
      <c r="R1614" t="s">
        <v>131</v>
      </c>
      <c r="S1614" t="s">
        <v>164</v>
      </c>
      <c r="T1614" t="s">
        <v>165</v>
      </c>
      <c r="U1614" t="s">
        <v>151</v>
      </c>
      <c r="V1614" t="s">
        <v>135</v>
      </c>
      <c r="W1614" t="s">
        <v>136</v>
      </c>
      <c r="X1614" t="s">
        <v>941</v>
      </c>
      <c r="Y1614" s="94">
        <v>0</v>
      </c>
      <c r="Z1614" s="94">
        <v>125</v>
      </c>
      <c r="AA1614" s="94">
        <v>128.75</v>
      </c>
      <c r="AB1614" s="94">
        <v>128.75</v>
      </c>
      <c r="AC1614">
        <f t="shared" si="50"/>
        <v>2000</v>
      </c>
      <c r="AD1614" t="str">
        <f t="shared" si="51"/>
        <v>304</v>
      </c>
    </row>
    <row r="1615" spans="1:30" hidden="1" x14ac:dyDescent="0.25">
      <c r="A1615" t="s">
        <v>939</v>
      </c>
      <c r="B1615" t="s">
        <v>766</v>
      </c>
      <c r="C1615" t="s">
        <v>825</v>
      </c>
      <c r="D1615" t="s">
        <v>214</v>
      </c>
      <c r="E1615" t="s">
        <v>122</v>
      </c>
      <c r="F1615" t="s">
        <v>159</v>
      </c>
      <c r="G1615" t="s">
        <v>160</v>
      </c>
      <c r="H1615" t="s">
        <v>143</v>
      </c>
      <c r="I1615" t="s">
        <v>124</v>
      </c>
      <c r="J1615" t="s">
        <v>125</v>
      </c>
      <c r="K1615" t="s">
        <v>827</v>
      </c>
      <c r="N1615" t="s">
        <v>940</v>
      </c>
      <c r="O1615" t="s">
        <v>769</v>
      </c>
      <c r="P1615" t="s">
        <v>829</v>
      </c>
      <c r="Q1615" t="s">
        <v>215</v>
      </c>
      <c r="R1615" t="s">
        <v>131</v>
      </c>
      <c r="S1615" t="s">
        <v>164</v>
      </c>
      <c r="T1615" t="s">
        <v>165</v>
      </c>
      <c r="U1615" t="s">
        <v>151</v>
      </c>
      <c r="V1615" t="s">
        <v>135</v>
      </c>
      <c r="W1615" t="s">
        <v>136</v>
      </c>
      <c r="X1615" t="s">
        <v>941</v>
      </c>
      <c r="Y1615" s="94">
        <v>24820.89</v>
      </c>
      <c r="Z1615" s="94">
        <v>54995.360000000001</v>
      </c>
      <c r="AA1615" s="94">
        <v>56645.220800000003</v>
      </c>
      <c r="AB1615" s="94">
        <v>56645.22</v>
      </c>
      <c r="AC1615">
        <f t="shared" si="50"/>
        <v>2000</v>
      </c>
      <c r="AD1615" t="str">
        <f t="shared" si="51"/>
        <v>304</v>
      </c>
    </row>
    <row r="1616" spans="1:30" hidden="1" x14ac:dyDescent="0.25">
      <c r="A1616" t="s">
        <v>939</v>
      </c>
      <c r="B1616" t="s">
        <v>766</v>
      </c>
      <c r="C1616" t="s">
        <v>825</v>
      </c>
      <c r="D1616" t="s">
        <v>234</v>
      </c>
      <c r="E1616" t="s">
        <v>122</v>
      </c>
      <c r="F1616" t="s">
        <v>159</v>
      </c>
      <c r="G1616" t="s">
        <v>160</v>
      </c>
      <c r="H1616" t="s">
        <v>143</v>
      </c>
      <c r="I1616" t="s">
        <v>124</v>
      </c>
      <c r="J1616" t="s">
        <v>125</v>
      </c>
      <c r="K1616" t="s">
        <v>827</v>
      </c>
      <c r="N1616" t="s">
        <v>940</v>
      </c>
      <c r="O1616" t="s">
        <v>769</v>
      </c>
      <c r="P1616" t="s">
        <v>829</v>
      </c>
      <c r="Q1616" t="s">
        <v>235</v>
      </c>
      <c r="R1616" t="s">
        <v>131</v>
      </c>
      <c r="S1616" t="s">
        <v>164</v>
      </c>
      <c r="T1616" t="s">
        <v>165</v>
      </c>
      <c r="U1616" t="s">
        <v>151</v>
      </c>
      <c r="V1616" t="s">
        <v>135</v>
      </c>
      <c r="W1616" t="s">
        <v>136</v>
      </c>
      <c r="X1616" t="s">
        <v>941</v>
      </c>
      <c r="Y1616" s="94">
        <v>2030252.02</v>
      </c>
      <c r="Z1616" s="94">
        <v>2709856.9999999995</v>
      </c>
      <c r="AA1616" s="94">
        <v>3945717.13</v>
      </c>
      <c r="AB1616" s="94">
        <v>3945717.13</v>
      </c>
      <c r="AC1616">
        <f t="shared" si="50"/>
        <v>3000</v>
      </c>
      <c r="AD1616" t="str">
        <f t="shared" si="51"/>
        <v>304</v>
      </c>
    </row>
    <row r="1617" spans="1:30" hidden="1" x14ac:dyDescent="0.25">
      <c r="A1617" t="s">
        <v>939</v>
      </c>
      <c r="B1617" t="s">
        <v>766</v>
      </c>
      <c r="C1617" t="s">
        <v>825</v>
      </c>
      <c r="D1617" t="s">
        <v>238</v>
      </c>
      <c r="E1617" t="s">
        <v>122</v>
      </c>
      <c r="F1617" t="s">
        <v>159</v>
      </c>
      <c r="G1617" t="s">
        <v>160</v>
      </c>
      <c r="H1617" t="s">
        <v>143</v>
      </c>
      <c r="I1617" t="s">
        <v>124</v>
      </c>
      <c r="J1617" t="s">
        <v>125</v>
      </c>
      <c r="K1617" t="s">
        <v>827</v>
      </c>
      <c r="N1617" t="s">
        <v>940</v>
      </c>
      <c r="O1617" t="s">
        <v>769</v>
      </c>
      <c r="P1617" t="s">
        <v>829</v>
      </c>
      <c r="Q1617" t="s">
        <v>239</v>
      </c>
      <c r="R1617" t="s">
        <v>131</v>
      </c>
      <c r="S1617" t="s">
        <v>164</v>
      </c>
      <c r="T1617" t="s">
        <v>165</v>
      </c>
      <c r="U1617" t="s">
        <v>151</v>
      </c>
      <c r="V1617" t="s">
        <v>135</v>
      </c>
      <c r="W1617" t="s">
        <v>136</v>
      </c>
      <c r="X1617" t="s">
        <v>941</v>
      </c>
      <c r="Y1617" s="94">
        <v>220479.06</v>
      </c>
      <c r="Z1617" s="94">
        <v>0</v>
      </c>
      <c r="AA1617" s="94">
        <v>0</v>
      </c>
      <c r="AB1617" s="94">
        <v>0</v>
      </c>
      <c r="AC1617">
        <f t="shared" si="50"/>
        <v>3000</v>
      </c>
      <c r="AD1617" t="str">
        <f t="shared" si="51"/>
        <v>304</v>
      </c>
    </row>
    <row r="1618" spans="1:30" hidden="1" x14ac:dyDescent="0.25">
      <c r="A1618" t="s">
        <v>939</v>
      </c>
      <c r="B1618" t="s">
        <v>766</v>
      </c>
      <c r="C1618" t="s">
        <v>825</v>
      </c>
      <c r="D1618" t="s">
        <v>158</v>
      </c>
      <c r="E1618" t="s">
        <v>122</v>
      </c>
      <c r="F1618" t="s">
        <v>159</v>
      </c>
      <c r="G1618" t="s">
        <v>160</v>
      </c>
      <c r="H1618" t="s">
        <v>143</v>
      </c>
      <c r="I1618" t="s">
        <v>124</v>
      </c>
      <c r="J1618" t="s">
        <v>125</v>
      </c>
      <c r="K1618" t="s">
        <v>827</v>
      </c>
      <c r="N1618" t="s">
        <v>940</v>
      </c>
      <c r="O1618" t="s">
        <v>769</v>
      </c>
      <c r="P1618" t="s">
        <v>829</v>
      </c>
      <c r="Q1618" t="s">
        <v>163</v>
      </c>
      <c r="R1618" t="s">
        <v>131</v>
      </c>
      <c r="S1618" t="s">
        <v>164</v>
      </c>
      <c r="T1618" t="s">
        <v>165</v>
      </c>
      <c r="U1618" t="s">
        <v>151</v>
      </c>
      <c r="V1618" t="s">
        <v>135</v>
      </c>
      <c r="W1618" t="s">
        <v>136</v>
      </c>
      <c r="X1618" t="s">
        <v>941</v>
      </c>
      <c r="Y1618" s="94">
        <v>98984.83</v>
      </c>
      <c r="Z1618" s="94">
        <v>0</v>
      </c>
      <c r="AA1618" s="94">
        <v>0</v>
      </c>
      <c r="AB1618" s="94">
        <v>0</v>
      </c>
      <c r="AC1618">
        <f t="shared" si="50"/>
        <v>3000</v>
      </c>
      <c r="AD1618" t="str">
        <f t="shared" si="51"/>
        <v>304</v>
      </c>
    </row>
    <row r="1619" spans="1:30" hidden="1" x14ac:dyDescent="0.25">
      <c r="A1619" t="s">
        <v>939</v>
      </c>
      <c r="B1619" t="s">
        <v>766</v>
      </c>
      <c r="C1619" t="s">
        <v>825</v>
      </c>
      <c r="D1619" t="s">
        <v>240</v>
      </c>
      <c r="E1619" t="s">
        <v>122</v>
      </c>
      <c r="F1619" t="s">
        <v>159</v>
      </c>
      <c r="G1619" t="s">
        <v>160</v>
      </c>
      <c r="H1619" t="s">
        <v>143</v>
      </c>
      <c r="I1619" t="s">
        <v>124</v>
      </c>
      <c r="J1619" t="s">
        <v>125</v>
      </c>
      <c r="K1619" t="s">
        <v>827</v>
      </c>
      <c r="N1619" t="s">
        <v>940</v>
      </c>
      <c r="O1619" t="s">
        <v>769</v>
      </c>
      <c r="P1619" t="s">
        <v>829</v>
      </c>
      <c r="Q1619" t="s">
        <v>241</v>
      </c>
      <c r="R1619" t="s">
        <v>131</v>
      </c>
      <c r="S1619" t="s">
        <v>164</v>
      </c>
      <c r="T1619" t="s">
        <v>165</v>
      </c>
      <c r="U1619" t="s">
        <v>151</v>
      </c>
      <c r="V1619" t="s">
        <v>135</v>
      </c>
      <c r="W1619" t="s">
        <v>136</v>
      </c>
      <c r="X1619" t="s">
        <v>941</v>
      </c>
      <c r="Y1619" s="94">
        <v>6702.7</v>
      </c>
      <c r="Z1619" s="94">
        <v>0</v>
      </c>
      <c r="AA1619" s="94">
        <v>0</v>
      </c>
      <c r="AB1619" s="94">
        <v>0</v>
      </c>
      <c r="AC1619">
        <f t="shared" si="50"/>
        <v>3000</v>
      </c>
      <c r="AD1619" t="str">
        <f t="shared" si="51"/>
        <v>304</v>
      </c>
    </row>
    <row r="1620" spans="1:30" hidden="1" x14ac:dyDescent="0.25">
      <c r="A1620" t="s">
        <v>939</v>
      </c>
      <c r="B1620" t="s">
        <v>766</v>
      </c>
      <c r="C1620" t="s">
        <v>825</v>
      </c>
      <c r="D1620" t="s">
        <v>242</v>
      </c>
      <c r="E1620" t="s">
        <v>122</v>
      </c>
      <c r="F1620" t="s">
        <v>159</v>
      </c>
      <c r="G1620" t="s">
        <v>160</v>
      </c>
      <c r="H1620" t="s">
        <v>143</v>
      </c>
      <c r="I1620" t="s">
        <v>124</v>
      </c>
      <c r="J1620" t="s">
        <v>125</v>
      </c>
      <c r="K1620" t="s">
        <v>827</v>
      </c>
      <c r="N1620" t="s">
        <v>940</v>
      </c>
      <c r="O1620" t="s">
        <v>769</v>
      </c>
      <c r="P1620" t="s">
        <v>829</v>
      </c>
      <c r="Q1620" t="s">
        <v>243</v>
      </c>
      <c r="R1620" t="s">
        <v>131</v>
      </c>
      <c r="S1620" t="s">
        <v>164</v>
      </c>
      <c r="T1620" t="s">
        <v>165</v>
      </c>
      <c r="U1620" t="s">
        <v>151</v>
      </c>
      <c r="V1620" t="s">
        <v>135</v>
      </c>
      <c r="W1620" t="s">
        <v>136</v>
      </c>
      <c r="X1620" t="s">
        <v>941</v>
      </c>
      <c r="Y1620" s="94">
        <v>1121.42</v>
      </c>
      <c r="Z1620" s="94">
        <v>3715.0933333333323</v>
      </c>
      <c r="AA1620" s="94">
        <v>3826.5461333333324</v>
      </c>
      <c r="AB1620" s="94">
        <v>3826.55</v>
      </c>
      <c r="AC1620">
        <f t="shared" si="50"/>
        <v>3000</v>
      </c>
      <c r="AD1620" t="str">
        <f t="shared" si="51"/>
        <v>304</v>
      </c>
    </row>
    <row r="1621" spans="1:30" hidden="1" x14ac:dyDescent="0.25">
      <c r="A1621" t="s">
        <v>939</v>
      </c>
      <c r="B1621" t="s">
        <v>766</v>
      </c>
      <c r="C1621" t="s">
        <v>825</v>
      </c>
      <c r="D1621" t="s">
        <v>291</v>
      </c>
      <c r="E1621" t="s">
        <v>122</v>
      </c>
      <c r="F1621" t="s">
        <v>159</v>
      </c>
      <c r="G1621" t="s">
        <v>160</v>
      </c>
      <c r="H1621" t="s">
        <v>143</v>
      </c>
      <c r="I1621" t="s">
        <v>124</v>
      </c>
      <c r="J1621" t="s">
        <v>125</v>
      </c>
      <c r="K1621" t="s">
        <v>827</v>
      </c>
      <c r="N1621" t="s">
        <v>940</v>
      </c>
      <c r="O1621" t="s">
        <v>769</v>
      </c>
      <c r="P1621" t="s">
        <v>829</v>
      </c>
      <c r="Q1621" t="s">
        <v>169</v>
      </c>
      <c r="R1621" t="s">
        <v>131</v>
      </c>
      <c r="S1621" t="s">
        <v>164</v>
      </c>
      <c r="T1621" t="s">
        <v>165</v>
      </c>
      <c r="U1621" t="s">
        <v>151</v>
      </c>
      <c r="V1621" t="s">
        <v>135</v>
      </c>
      <c r="W1621" t="s">
        <v>136</v>
      </c>
      <c r="X1621" t="s">
        <v>941</v>
      </c>
      <c r="Y1621" s="94">
        <v>20502.52</v>
      </c>
      <c r="Z1621" s="94">
        <v>39189.770000000004</v>
      </c>
      <c r="AA1621" s="94">
        <v>40365.463100000008</v>
      </c>
      <c r="AB1621" s="94">
        <v>40365.46</v>
      </c>
      <c r="AC1621">
        <f t="shared" si="50"/>
        <v>3000</v>
      </c>
      <c r="AD1621" t="str">
        <f t="shared" si="51"/>
        <v>304</v>
      </c>
    </row>
    <row r="1622" spans="1:30" hidden="1" x14ac:dyDescent="0.25">
      <c r="A1622" t="s">
        <v>939</v>
      </c>
      <c r="B1622" t="s">
        <v>766</v>
      </c>
      <c r="C1622" t="s">
        <v>825</v>
      </c>
      <c r="D1622" t="s">
        <v>252</v>
      </c>
      <c r="E1622" t="s">
        <v>122</v>
      </c>
      <c r="F1622" t="s">
        <v>159</v>
      </c>
      <c r="G1622" t="s">
        <v>160</v>
      </c>
      <c r="H1622" t="s">
        <v>143</v>
      </c>
      <c r="I1622" t="s">
        <v>124</v>
      </c>
      <c r="J1622" t="s">
        <v>125</v>
      </c>
      <c r="K1622" t="s">
        <v>827</v>
      </c>
      <c r="N1622" t="s">
        <v>940</v>
      </c>
      <c r="O1622" t="s">
        <v>769</v>
      </c>
      <c r="P1622" t="s">
        <v>829</v>
      </c>
      <c r="Q1622" t="s">
        <v>253</v>
      </c>
      <c r="R1622" t="s">
        <v>131</v>
      </c>
      <c r="S1622" t="s">
        <v>164</v>
      </c>
      <c r="T1622" t="s">
        <v>165</v>
      </c>
      <c r="U1622" t="s">
        <v>151</v>
      </c>
      <c r="V1622" t="s">
        <v>135</v>
      </c>
      <c r="W1622" t="s">
        <v>136</v>
      </c>
      <c r="X1622" t="s">
        <v>941</v>
      </c>
      <c r="Y1622" s="94">
        <v>515.01</v>
      </c>
      <c r="Z1622" s="94">
        <v>0</v>
      </c>
      <c r="AA1622" s="94">
        <v>0</v>
      </c>
      <c r="AB1622" s="94">
        <v>0</v>
      </c>
      <c r="AC1622">
        <f t="shared" si="50"/>
        <v>3000</v>
      </c>
      <c r="AD1622" t="str">
        <f t="shared" si="51"/>
        <v>304</v>
      </c>
    </row>
    <row r="1623" spans="1:30" hidden="1" x14ac:dyDescent="0.25">
      <c r="A1623" t="s">
        <v>939</v>
      </c>
      <c r="B1623" t="s">
        <v>766</v>
      </c>
      <c r="C1623" t="s">
        <v>825</v>
      </c>
      <c r="D1623" t="s">
        <v>343</v>
      </c>
      <c r="E1623" t="s">
        <v>122</v>
      </c>
      <c r="F1623" t="s">
        <v>159</v>
      </c>
      <c r="G1623" t="s">
        <v>160</v>
      </c>
      <c r="H1623" t="s">
        <v>143</v>
      </c>
      <c r="I1623" t="s">
        <v>124</v>
      </c>
      <c r="J1623" t="s">
        <v>125</v>
      </c>
      <c r="K1623" t="s">
        <v>827</v>
      </c>
      <c r="N1623" t="s">
        <v>940</v>
      </c>
      <c r="O1623" t="s">
        <v>769</v>
      </c>
      <c r="P1623" t="s">
        <v>829</v>
      </c>
      <c r="Q1623" t="s">
        <v>307</v>
      </c>
      <c r="R1623" t="s">
        <v>131</v>
      </c>
      <c r="S1623" t="s">
        <v>164</v>
      </c>
      <c r="T1623" t="s">
        <v>165</v>
      </c>
      <c r="U1623" t="s">
        <v>151</v>
      </c>
      <c r="V1623" t="s">
        <v>135</v>
      </c>
      <c r="W1623" t="s">
        <v>136</v>
      </c>
      <c r="X1623" t="s">
        <v>941</v>
      </c>
      <c r="Y1623" s="94">
        <v>2742375</v>
      </c>
      <c r="Z1623" s="94">
        <v>16499999.999999998</v>
      </c>
      <c r="AA1623" s="94">
        <v>16995000</v>
      </c>
      <c r="AB1623" s="94">
        <v>16995000</v>
      </c>
      <c r="AC1623">
        <f t="shared" si="50"/>
        <v>3000</v>
      </c>
      <c r="AD1623" t="str">
        <f t="shared" si="51"/>
        <v>304</v>
      </c>
    </row>
    <row r="1624" spans="1:30" hidden="1" x14ac:dyDescent="0.25">
      <c r="A1624" t="s">
        <v>939</v>
      </c>
      <c r="B1624" t="s">
        <v>766</v>
      </c>
      <c r="C1624" t="s">
        <v>825</v>
      </c>
      <c r="D1624" t="s">
        <v>344</v>
      </c>
      <c r="E1624" t="s">
        <v>122</v>
      </c>
      <c r="F1624" t="s">
        <v>159</v>
      </c>
      <c r="G1624" t="s">
        <v>160</v>
      </c>
      <c r="H1624" t="s">
        <v>143</v>
      </c>
      <c r="I1624" t="s">
        <v>124</v>
      </c>
      <c r="J1624" t="s">
        <v>125</v>
      </c>
      <c r="K1624" t="s">
        <v>827</v>
      </c>
      <c r="N1624" t="s">
        <v>940</v>
      </c>
      <c r="O1624" t="s">
        <v>769</v>
      </c>
      <c r="P1624" t="s">
        <v>829</v>
      </c>
      <c r="Q1624" t="s">
        <v>345</v>
      </c>
      <c r="R1624" t="s">
        <v>131</v>
      </c>
      <c r="S1624" t="s">
        <v>164</v>
      </c>
      <c r="T1624" t="s">
        <v>165</v>
      </c>
      <c r="U1624" t="s">
        <v>151</v>
      </c>
      <c r="V1624" t="s">
        <v>135</v>
      </c>
      <c r="W1624" t="s">
        <v>136</v>
      </c>
      <c r="X1624" t="s">
        <v>941</v>
      </c>
      <c r="Y1624" s="94">
        <v>9140.2199999999993</v>
      </c>
      <c r="Z1624" s="94">
        <v>0</v>
      </c>
      <c r="AA1624" s="94">
        <v>0</v>
      </c>
      <c r="AB1624" s="94">
        <v>0</v>
      </c>
      <c r="AC1624">
        <f t="shared" si="50"/>
        <v>3000</v>
      </c>
      <c r="AD1624" t="str">
        <f t="shared" si="51"/>
        <v>304</v>
      </c>
    </row>
    <row r="1625" spans="1:30" hidden="1" x14ac:dyDescent="0.25">
      <c r="A1625" t="s">
        <v>939</v>
      </c>
      <c r="B1625" t="s">
        <v>766</v>
      </c>
      <c r="C1625" t="s">
        <v>825</v>
      </c>
      <c r="D1625" t="s">
        <v>270</v>
      </c>
      <c r="E1625" t="s">
        <v>122</v>
      </c>
      <c r="F1625" t="s">
        <v>159</v>
      </c>
      <c r="G1625" t="s">
        <v>160</v>
      </c>
      <c r="H1625" t="s">
        <v>143</v>
      </c>
      <c r="I1625" t="s">
        <v>124</v>
      </c>
      <c r="J1625" t="s">
        <v>125</v>
      </c>
      <c r="K1625" t="s">
        <v>827</v>
      </c>
      <c r="N1625" t="s">
        <v>940</v>
      </c>
      <c r="O1625" t="s">
        <v>769</v>
      </c>
      <c r="P1625" t="s">
        <v>829</v>
      </c>
      <c r="Q1625" t="s">
        <v>271</v>
      </c>
      <c r="R1625" t="s">
        <v>131</v>
      </c>
      <c r="S1625" t="s">
        <v>164</v>
      </c>
      <c r="T1625" t="s">
        <v>165</v>
      </c>
      <c r="U1625" t="s">
        <v>151</v>
      </c>
      <c r="V1625" t="s">
        <v>135</v>
      </c>
      <c r="W1625" t="s">
        <v>136</v>
      </c>
      <c r="X1625" t="s">
        <v>941</v>
      </c>
      <c r="Y1625" s="94">
        <v>0</v>
      </c>
      <c r="Z1625" s="94">
        <v>0</v>
      </c>
      <c r="AA1625" s="94">
        <v>0</v>
      </c>
      <c r="AB1625" s="94">
        <v>0</v>
      </c>
      <c r="AC1625">
        <f t="shared" si="50"/>
        <v>3000</v>
      </c>
      <c r="AD1625" t="str">
        <f t="shared" si="51"/>
        <v>304</v>
      </c>
    </row>
    <row r="1626" spans="1:30" hidden="1" x14ac:dyDescent="0.25">
      <c r="A1626" t="s">
        <v>939</v>
      </c>
      <c r="B1626" t="s">
        <v>766</v>
      </c>
      <c r="C1626" t="s">
        <v>825</v>
      </c>
      <c r="D1626" t="s">
        <v>272</v>
      </c>
      <c r="E1626" t="s">
        <v>122</v>
      </c>
      <c r="F1626" t="s">
        <v>159</v>
      </c>
      <c r="G1626" t="s">
        <v>160</v>
      </c>
      <c r="H1626" t="s">
        <v>143</v>
      </c>
      <c r="I1626" t="s">
        <v>124</v>
      </c>
      <c r="J1626" t="s">
        <v>125</v>
      </c>
      <c r="K1626" t="s">
        <v>827</v>
      </c>
      <c r="N1626" t="s">
        <v>940</v>
      </c>
      <c r="O1626" t="s">
        <v>769</v>
      </c>
      <c r="P1626" t="s">
        <v>829</v>
      </c>
      <c r="Q1626" t="s">
        <v>273</v>
      </c>
      <c r="R1626" t="s">
        <v>131</v>
      </c>
      <c r="S1626" t="s">
        <v>164</v>
      </c>
      <c r="T1626" t="s">
        <v>165</v>
      </c>
      <c r="U1626" t="s">
        <v>151</v>
      </c>
      <c r="V1626" t="s">
        <v>135</v>
      </c>
      <c r="W1626" t="s">
        <v>136</v>
      </c>
      <c r="X1626" t="s">
        <v>941</v>
      </c>
      <c r="Y1626" s="94">
        <v>20874.599999999999</v>
      </c>
      <c r="Z1626" s="94">
        <v>34855.379999999997</v>
      </c>
      <c r="AA1626" s="94">
        <v>35901.041399999995</v>
      </c>
      <c r="AB1626" s="94">
        <v>35901.040000000001</v>
      </c>
      <c r="AC1626">
        <f t="shared" si="50"/>
        <v>3000</v>
      </c>
      <c r="AD1626" t="str">
        <f t="shared" si="51"/>
        <v>304</v>
      </c>
    </row>
    <row r="1627" spans="1:30" hidden="1" x14ac:dyDescent="0.25">
      <c r="A1627" t="s">
        <v>939</v>
      </c>
      <c r="B1627" t="s">
        <v>766</v>
      </c>
      <c r="C1627" t="s">
        <v>825</v>
      </c>
      <c r="D1627" t="s">
        <v>172</v>
      </c>
      <c r="E1627" t="s">
        <v>122</v>
      </c>
      <c r="F1627" t="s">
        <v>159</v>
      </c>
      <c r="G1627" t="s">
        <v>160</v>
      </c>
      <c r="H1627" t="s">
        <v>143</v>
      </c>
      <c r="I1627" t="s">
        <v>124</v>
      </c>
      <c r="J1627" t="s">
        <v>125</v>
      </c>
      <c r="K1627" t="s">
        <v>827</v>
      </c>
      <c r="N1627" t="s">
        <v>940</v>
      </c>
      <c r="O1627" t="s">
        <v>769</v>
      </c>
      <c r="P1627" t="s">
        <v>829</v>
      </c>
      <c r="Q1627" t="s">
        <v>173</v>
      </c>
      <c r="R1627" t="s">
        <v>131</v>
      </c>
      <c r="S1627" t="s">
        <v>164</v>
      </c>
      <c r="T1627" t="s">
        <v>165</v>
      </c>
      <c r="U1627" t="s">
        <v>151</v>
      </c>
      <c r="V1627" t="s">
        <v>135</v>
      </c>
      <c r="W1627" t="s">
        <v>136</v>
      </c>
      <c r="X1627" t="s">
        <v>941</v>
      </c>
      <c r="Y1627" s="94">
        <v>65601.820000000007</v>
      </c>
      <c r="Z1627" s="94">
        <v>91425.493333333347</v>
      </c>
      <c r="AA1627" s="94">
        <v>94168.258133333351</v>
      </c>
      <c r="AB1627" s="94">
        <v>94168.26</v>
      </c>
      <c r="AC1627">
        <f t="shared" si="50"/>
        <v>3000</v>
      </c>
      <c r="AD1627" t="str">
        <f t="shared" si="51"/>
        <v>304</v>
      </c>
    </row>
    <row r="1628" spans="1:30" hidden="1" x14ac:dyDescent="0.25">
      <c r="A1628" t="s">
        <v>939</v>
      </c>
      <c r="B1628" t="s">
        <v>766</v>
      </c>
      <c r="C1628" t="s">
        <v>825</v>
      </c>
      <c r="D1628" t="s">
        <v>174</v>
      </c>
      <c r="E1628" t="s">
        <v>122</v>
      </c>
      <c r="F1628" t="s">
        <v>159</v>
      </c>
      <c r="G1628" t="s">
        <v>160</v>
      </c>
      <c r="H1628" t="s">
        <v>143</v>
      </c>
      <c r="I1628" t="s">
        <v>124</v>
      </c>
      <c r="J1628" t="s">
        <v>125</v>
      </c>
      <c r="K1628" t="s">
        <v>827</v>
      </c>
      <c r="N1628" t="s">
        <v>940</v>
      </c>
      <c r="O1628" t="s">
        <v>769</v>
      </c>
      <c r="P1628" t="s">
        <v>829</v>
      </c>
      <c r="Q1628" t="s">
        <v>175</v>
      </c>
      <c r="R1628" t="s">
        <v>131</v>
      </c>
      <c r="S1628" t="s">
        <v>164</v>
      </c>
      <c r="T1628" t="s">
        <v>165</v>
      </c>
      <c r="U1628" t="s">
        <v>151</v>
      </c>
      <c r="V1628" t="s">
        <v>135</v>
      </c>
      <c r="W1628" t="s">
        <v>136</v>
      </c>
      <c r="X1628" t="s">
        <v>941</v>
      </c>
      <c r="Y1628" s="94">
        <v>40160.51</v>
      </c>
      <c r="Z1628" s="94">
        <v>18886.893333333337</v>
      </c>
      <c r="AA1628" s="94">
        <v>19453.500133333338</v>
      </c>
      <c r="AB1628" s="94">
        <v>19453.5</v>
      </c>
      <c r="AC1628">
        <f t="shared" si="50"/>
        <v>3000</v>
      </c>
      <c r="AD1628" t="str">
        <f t="shared" si="51"/>
        <v>304</v>
      </c>
    </row>
    <row r="1629" spans="1:30" hidden="1" x14ac:dyDescent="0.25">
      <c r="A1629" t="s">
        <v>939</v>
      </c>
      <c r="B1629" t="s">
        <v>766</v>
      </c>
      <c r="C1629" t="s">
        <v>825</v>
      </c>
      <c r="D1629" t="s">
        <v>282</v>
      </c>
      <c r="E1629" t="s">
        <v>122</v>
      </c>
      <c r="F1629" t="s">
        <v>159</v>
      </c>
      <c r="G1629" t="s">
        <v>160</v>
      </c>
      <c r="H1629" t="s">
        <v>143</v>
      </c>
      <c r="I1629" t="s">
        <v>124</v>
      </c>
      <c r="J1629" t="s">
        <v>125</v>
      </c>
      <c r="K1629" t="s">
        <v>827</v>
      </c>
      <c r="N1629" t="s">
        <v>940</v>
      </c>
      <c r="O1629" t="s">
        <v>769</v>
      </c>
      <c r="P1629" t="s">
        <v>829</v>
      </c>
      <c r="Q1629" t="s">
        <v>283</v>
      </c>
      <c r="R1629" t="s">
        <v>131</v>
      </c>
      <c r="S1629" t="s">
        <v>164</v>
      </c>
      <c r="T1629" t="s">
        <v>165</v>
      </c>
      <c r="U1629" t="s">
        <v>151</v>
      </c>
      <c r="V1629" t="s">
        <v>135</v>
      </c>
      <c r="W1629" t="s">
        <v>136</v>
      </c>
      <c r="X1629" t="s">
        <v>941</v>
      </c>
      <c r="Y1629" s="94">
        <v>1818.09</v>
      </c>
      <c r="Z1629" s="94">
        <v>557.16</v>
      </c>
      <c r="AA1629" s="94">
        <v>573.87479999999994</v>
      </c>
      <c r="AB1629" s="94">
        <v>573.87</v>
      </c>
      <c r="AC1629">
        <f t="shared" si="50"/>
        <v>3000</v>
      </c>
      <c r="AD1629" t="str">
        <f t="shared" si="51"/>
        <v>304</v>
      </c>
    </row>
    <row r="1630" spans="1:30" hidden="1" x14ac:dyDescent="0.25">
      <c r="A1630" t="s">
        <v>939</v>
      </c>
      <c r="B1630" t="s">
        <v>766</v>
      </c>
      <c r="C1630" t="s">
        <v>825</v>
      </c>
      <c r="D1630" t="s">
        <v>417</v>
      </c>
      <c r="E1630" t="s">
        <v>122</v>
      </c>
      <c r="F1630" t="s">
        <v>159</v>
      </c>
      <c r="G1630" t="s">
        <v>160</v>
      </c>
      <c r="H1630" t="s">
        <v>143</v>
      </c>
      <c r="I1630" t="s">
        <v>124</v>
      </c>
      <c r="J1630" t="s">
        <v>125</v>
      </c>
      <c r="K1630" t="s">
        <v>827</v>
      </c>
      <c r="N1630" t="s">
        <v>940</v>
      </c>
      <c r="O1630" t="s">
        <v>769</v>
      </c>
      <c r="P1630" t="s">
        <v>829</v>
      </c>
      <c r="Q1630" t="s">
        <v>418</v>
      </c>
      <c r="R1630" t="s">
        <v>131</v>
      </c>
      <c r="S1630" t="s">
        <v>164</v>
      </c>
      <c r="T1630" t="s">
        <v>165</v>
      </c>
      <c r="U1630" t="s">
        <v>151</v>
      </c>
      <c r="V1630" t="s">
        <v>135</v>
      </c>
      <c r="W1630" t="s">
        <v>136</v>
      </c>
      <c r="X1630" t="s">
        <v>941</v>
      </c>
      <c r="Y1630" s="94">
        <v>31257.279999999999</v>
      </c>
      <c r="Z1630" s="94">
        <v>0</v>
      </c>
      <c r="AA1630" s="94">
        <v>0</v>
      </c>
      <c r="AB1630" s="94">
        <v>0</v>
      </c>
      <c r="AC1630">
        <f t="shared" si="50"/>
        <v>3000</v>
      </c>
      <c r="AD1630" t="str">
        <f t="shared" si="51"/>
        <v>304</v>
      </c>
    </row>
    <row r="1631" spans="1:30" hidden="1" x14ac:dyDescent="0.25">
      <c r="A1631" t="s">
        <v>939</v>
      </c>
      <c r="B1631" t="s">
        <v>766</v>
      </c>
      <c r="C1631" t="s">
        <v>825</v>
      </c>
      <c r="D1631" t="s">
        <v>176</v>
      </c>
      <c r="E1631" t="s">
        <v>122</v>
      </c>
      <c r="F1631" t="s">
        <v>159</v>
      </c>
      <c r="G1631" t="s">
        <v>160</v>
      </c>
      <c r="H1631" t="s">
        <v>143</v>
      </c>
      <c r="I1631" t="s">
        <v>124</v>
      </c>
      <c r="J1631" t="s">
        <v>125</v>
      </c>
      <c r="K1631" t="s">
        <v>827</v>
      </c>
      <c r="N1631" t="s">
        <v>940</v>
      </c>
      <c r="O1631" t="s">
        <v>769</v>
      </c>
      <c r="P1631" t="s">
        <v>829</v>
      </c>
      <c r="Q1631" t="s">
        <v>177</v>
      </c>
      <c r="R1631" t="s">
        <v>131</v>
      </c>
      <c r="S1631" t="s">
        <v>164</v>
      </c>
      <c r="T1631" t="s">
        <v>165</v>
      </c>
      <c r="U1631" t="s">
        <v>151</v>
      </c>
      <c r="V1631" t="s">
        <v>135</v>
      </c>
      <c r="W1631" t="s">
        <v>136</v>
      </c>
      <c r="X1631" t="s">
        <v>941</v>
      </c>
      <c r="Y1631" s="94">
        <v>532.22</v>
      </c>
      <c r="Z1631" s="94">
        <v>0</v>
      </c>
      <c r="AA1631" s="94">
        <v>0</v>
      </c>
      <c r="AB1631" s="94">
        <v>0</v>
      </c>
      <c r="AC1631">
        <f t="shared" si="50"/>
        <v>3000</v>
      </c>
      <c r="AD1631" t="str">
        <f t="shared" si="51"/>
        <v>304</v>
      </c>
    </row>
    <row r="1632" spans="1:30" hidden="1" x14ac:dyDescent="0.25">
      <c r="A1632">
        <v>212113210015001</v>
      </c>
      <c r="B1632">
        <v>356</v>
      </c>
      <c r="C1632" t="s">
        <v>870</v>
      </c>
      <c r="D1632">
        <v>41601</v>
      </c>
      <c r="E1632">
        <v>2</v>
      </c>
      <c r="F1632">
        <v>12</v>
      </c>
      <c r="G1632" t="s">
        <v>160</v>
      </c>
      <c r="H1632" t="s">
        <v>143</v>
      </c>
      <c r="I1632" t="s">
        <v>124</v>
      </c>
      <c r="J1632" t="s">
        <v>125</v>
      </c>
      <c r="K1632" t="s">
        <v>871</v>
      </c>
      <c r="L1632" t="s">
        <v>872</v>
      </c>
      <c r="N1632" t="s">
        <v>873</v>
      </c>
      <c r="O1632" t="s">
        <v>874</v>
      </c>
      <c r="P1632" t="s">
        <v>875</v>
      </c>
      <c r="Q1632" t="s">
        <v>876</v>
      </c>
      <c r="R1632" t="s">
        <v>794</v>
      </c>
      <c r="S1632" t="s">
        <v>795</v>
      </c>
      <c r="T1632" t="s">
        <v>165</v>
      </c>
      <c r="U1632" t="s">
        <v>151</v>
      </c>
      <c r="V1632" t="s">
        <v>135</v>
      </c>
      <c r="W1632" t="s">
        <v>136</v>
      </c>
      <c r="X1632" t="s">
        <v>877</v>
      </c>
      <c r="AA1632" s="94">
        <v>269473438.19999999</v>
      </c>
      <c r="AB1632" s="94">
        <v>269473438.19999999</v>
      </c>
      <c r="AC1632">
        <f t="shared" si="50"/>
        <v>4000</v>
      </c>
      <c r="AD1632" t="str">
        <f t="shared" si="51"/>
        <v>321</v>
      </c>
    </row>
    <row r="1633" spans="1:30" hidden="1" x14ac:dyDescent="0.25">
      <c r="A1633" t="s">
        <v>939</v>
      </c>
      <c r="B1633" t="s">
        <v>766</v>
      </c>
      <c r="C1633" t="s">
        <v>825</v>
      </c>
      <c r="D1633" t="s">
        <v>813</v>
      </c>
      <c r="E1633" t="s">
        <v>122</v>
      </c>
      <c r="F1633" t="s">
        <v>159</v>
      </c>
      <c r="G1633" t="s">
        <v>160</v>
      </c>
      <c r="H1633">
        <v>19</v>
      </c>
      <c r="I1633" t="s">
        <v>124</v>
      </c>
      <c r="J1633" t="s">
        <v>125</v>
      </c>
      <c r="K1633" t="s">
        <v>827</v>
      </c>
      <c r="N1633" t="s">
        <v>940</v>
      </c>
      <c r="O1633" t="s">
        <v>769</v>
      </c>
      <c r="P1633" t="s">
        <v>829</v>
      </c>
      <c r="Q1633" t="s">
        <v>809</v>
      </c>
      <c r="R1633" t="s">
        <v>131</v>
      </c>
      <c r="S1633" t="s">
        <v>164</v>
      </c>
      <c r="T1633" t="s">
        <v>165</v>
      </c>
      <c r="U1633" t="s">
        <v>134</v>
      </c>
      <c r="V1633" t="s">
        <v>135</v>
      </c>
      <c r="W1633" t="s">
        <v>136</v>
      </c>
      <c r="X1633" t="s">
        <v>941</v>
      </c>
      <c r="Y1633" s="94">
        <v>0</v>
      </c>
      <c r="Z1633" s="94">
        <v>0</v>
      </c>
      <c r="AA1633" s="94">
        <v>0</v>
      </c>
      <c r="AB1633" s="94">
        <v>0</v>
      </c>
      <c r="AC1633">
        <f t="shared" si="50"/>
        <v>7000</v>
      </c>
      <c r="AD1633" t="str">
        <f t="shared" si="51"/>
        <v>304</v>
      </c>
    </row>
    <row r="1634" spans="1:30" hidden="1" x14ac:dyDescent="0.25">
      <c r="A1634" t="s">
        <v>939</v>
      </c>
      <c r="B1634" t="s">
        <v>766</v>
      </c>
      <c r="C1634" t="s">
        <v>825</v>
      </c>
      <c r="D1634" t="s">
        <v>942</v>
      </c>
      <c r="E1634" t="s">
        <v>122</v>
      </c>
      <c r="F1634" t="s">
        <v>159</v>
      </c>
      <c r="G1634" t="s">
        <v>160</v>
      </c>
      <c r="H1634">
        <v>19</v>
      </c>
      <c r="I1634" t="s">
        <v>124</v>
      </c>
      <c r="J1634" t="s">
        <v>125</v>
      </c>
      <c r="K1634" t="s">
        <v>827</v>
      </c>
      <c r="N1634" t="s">
        <v>940</v>
      </c>
      <c r="O1634" t="s">
        <v>769</v>
      </c>
      <c r="P1634" t="s">
        <v>829</v>
      </c>
      <c r="Q1634" t="s">
        <v>943</v>
      </c>
      <c r="R1634" t="s">
        <v>131</v>
      </c>
      <c r="S1634" t="s">
        <v>164</v>
      </c>
      <c r="T1634" t="s">
        <v>165</v>
      </c>
      <c r="U1634" t="s">
        <v>134</v>
      </c>
      <c r="V1634" t="s">
        <v>135</v>
      </c>
      <c r="W1634" t="s">
        <v>136</v>
      </c>
      <c r="X1634" t="s">
        <v>941</v>
      </c>
      <c r="Y1634" s="94">
        <v>35835798.479999997</v>
      </c>
      <c r="Z1634" s="94">
        <v>0</v>
      </c>
      <c r="AA1634" s="94">
        <v>36910872.4344</v>
      </c>
      <c r="AB1634" s="94">
        <v>36910872.43</v>
      </c>
      <c r="AC1634">
        <f t="shared" si="50"/>
        <v>7000</v>
      </c>
      <c r="AD1634" t="str">
        <f t="shared" si="51"/>
        <v>304</v>
      </c>
    </row>
    <row r="1635" spans="1:30" hidden="1" x14ac:dyDescent="0.25">
      <c r="A1635" t="s">
        <v>939</v>
      </c>
      <c r="B1635" t="s">
        <v>766</v>
      </c>
      <c r="C1635" t="s">
        <v>825</v>
      </c>
      <c r="D1635" t="s">
        <v>944</v>
      </c>
      <c r="E1635" t="s">
        <v>122</v>
      </c>
      <c r="F1635" t="s">
        <v>159</v>
      </c>
      <c r="G1635" t="s">
        <v>160</v>
      </c>
      <c r="H1635">
        <v>19</v>
      </c>
      <c r="I1635" t="s">
        <v>124</v>
      </c>
      <c r="J1635" t="s">
        <v>125</v>
      </c>
      <c r="K1635" t="s">
        <v>827</v>
      </c>
      <c r="N1635" t="s">
        <v>940</v>
      </c>
      <c r="O1635" t="s">
        <v>769</v>
      </c>
      <c r="P1635" t="s">
        <v>829</v>
      </c>
      <c r="Q1635" t="s">
        <v>945</v>
      </c>
      <c r="R1635" t="s">
        <v>131</v>
      </c>
      <c r="S1635" t="s">
        <v>164</v>
      </c>
      <c r="T1635" t="s">
        <v>165</v>
      </c>
      <c r="U1635" t="s">
        <v>134</v>
      </c>
      <c r="V1635" t="s">
        <v>135</v>
      </c>
      <c r="W1635" t="s">
        <v>136</v>
      </c>
      <c r="X1635" t="s">
        <v>941</v>
      </c>
      <c r="Y1635" s="94">
        <v>50000000.039999999</v>
      </c>
      <c r="Z1635" s="94">
        <v>0</v>
      </c>
      <c r="AA1635" s="94">
        <v>51500000.041199997</v>
      </c>
      <c r="AB1635" s="94">
        <v>51500000.039999999</v>
      </c>
      <c r="AC1635">
        <f t="shared" si="50"/>
        <v>7000</v>
      </c>
      <c r="AD1635" t="str">
        <f t="shared" si="51"/>
        <v>304</v>
      </c>
    </row>
    <row r="1636" spans="1:30" hidden="1" x14ac:dyDescent="0.25">
      <c r="A1636" t="s">
        <v>939</v>
      </c>
      <c r="B1636" t="s">
        <v>766</v>
      </c>
      <c r="C1636" t="s">
        <v>825</v>
      </c>
      <c r="D1636" t="s">
        <v>944</v>
      </c>
      <c r="E1636" t="s">
        <v>122</v>
      </c>
      <c r="F1636" t="s">
        <v>159</v>
      </c>
      <c r="G1636" t="s">
        <v>160</v>
      </c>
      <c r="H1636">
        <v>19</v>
      </c>
      <c r="I1636" t="s">
        <v>946</v>
      </c>
      <c r="J1636" t="s">
        <v>125</v>
      </c>
      <c r="K1636" t="s">
        <v>827</v>
      </c>
      <c r="N1636" t="s">
        <v>940</v>
      </c>
      <c r="O1636" t="s">
        <v>769</v>
      </c>
      <c r="P1636" t="s">
        <v>829</v>
      </c>
      <c r="Q1636" t="s">
        <v>945</v>
      </c>
      <c r="R1636" t="s">
        <v>131</v>
      </c>
      <c r="S1636" t="s">
        <v>164</v>
      </c>
      <c r="T1636" t="s">
        <v>165</v>
      </c>
      <c r="U1636" t="s">
        <v>134</v>
      </c>
      <c r="V1636" t="s">
        <v>947</v>
      </c>
      <c r="W1636" t="s">
        <v>136</v>
      </c>
      <c r="X1636" t="s">
        <v>941</v>
      </c>
      <c r="Y1636" s="94">
        <v>50000000</v>
      </c>
      <c r="Z1636" s="94">
        <v>0</v>
      </c>
      <c r="AA1636" s="94">
        <v>0</v>
      </c>
      <c r="AB1636" s="94">
        <v>0</v>
      </c>
      <c r="AC1636">
        <f t="shared" si="50"/>
        <v>7000</v>
      </c>
      <c r="AD1636" t="str">
        <f t="shared" si="51"/>
        <v>304</v>
      </c>
    </row>
    <row r="1637" spans="1:30" hidden="1" x14ac:dyDescent="0.25">
      <c r="A1637" t="s">
        <v>948</v>
      </c>
      <c r="B1637" t="s">
        <v>766</v>
      </c>
      <c r="C1637" t="s">
        <v>825</v>
      </c>
      <c r="D1637" t="s">
        <v>186</v>
      </c>
      <c r="E1637" t="s">
        <v>122</v>
      </c>
      <c r="F1637" t="s">
        <v>159</v>
      </c>
      <c r="G1637" t="s">
        <v>160</v>
      </c>
      <c r="H1637" t="s">
        <v>143</v>
      </c>
      <c r="I1637" t="s">
        <v>124</v>
      </c>
      <c r="J1637" t="s">
        <v>125</v>
      </c>
      <c r="K1637" t="s">
        <v>860</v>
      </c>
      <c r="N1637" t="s">
        <v>949</v>
      </c>
      <c r="O1637" t="s">
        <v>769</v>
      </c>
      <c r="P1637" t="s">
        <v>829</v>
      </c>
      <c r="Q1637" t="s">
        <v>188</v>
      </c>
      <c r="R1637" t="s">
        <v>131</v>
      </c>
      <c r="S1637" t="s">
        <v>164</v>
      </c>
      <c r="T1637" t="s">
        <v>165</v>
      </c>
      <c r="U1637" t="s">
        <v>151</v>
      </c>
      <c r="V1637" t="s">
        <v>135</v>
      </c>
      <c r="W1637" t="s">
        <v>136</v>
      </c>
      <c r="X1637" t="s">
        <v>861</v>
      </c>
      <c r="Y1637" s="94">
        <v>9872.2900000000009</v>
      </c>
      <c r="Z1637" s="94">
        <v>0</v>
      </c>
      <c r="AA1637" s="94">
        <v>0</v>
      </c>
      <c r="AB1637" s="94">
        <v>0</v>
      </c>
      <c r="AC1637">
        <f t="shared" si="50"/>
        <v>2000</v>
      </c>
      <c r="AD1637" t="str">
        <f t="shared" si="51"/>
        <v>304</v>
      </c>
    </row>
    <row r="1638" spans="1:30" hidden="1" x14ac:dyDescent="0.25">
      <c r="A1638" t="s">
        <v>948</v>
      </c>
      <c r="B1638" t="s">
        <v>766</v>
      </c>
      <c r="C1638" t="s">
        <v>825</v>
      </c>
      <c r="D1638" t="s">
        <v>192</v>
      </c>
      <c r="E1638" t="s">
        <v>122</v>
      </c>
      <c r="F1638" t="s">
        <v>159</v>
      </c>
      <c r="G1638" t="s">
        <v>160</v>
      </c>
      <c r="H1638" t="s">
        <v>143</v>
      </c>
      <c r="I1638" t="s">
        <v>124</v>
      </c>
      <c r="J1638" t="s">
        <v>125</v>
      </c>
      <c r="K1638" t="s">
        <v>860</v>
      </c>
      <c r="N1638" t="s">
        <v>949</v>
      </c>
      <c r="O1638" t="s">
        <v>769</v>
      </c>
      <c r="P1638" t="s">
        <v>829</v>
      </c>
      <c r="Q1638" t="s">
        <v>193</v>
      </c>
      <c r="R1638" t="s">
        <v>131</v>
      </c>
      <c r="S1638" t="s">
        <v>164</v>
      </c>
      <c r="T1638" t="s">
        <v>165</v>
      </c>
      <c r="U1638" t="s">
        <v>151</v>
      </c>
      <c r="V1638" t="s">
        <v>135</v>
      </c>
      <c r="W1638" t="s">
        <v>136</v>
      </c>
      <c r="X1638" t="s">
        <v>861</v>
      </c>
      <c r="Y1638" s="94">
        <v>1000.89</v>
      </c>
      <c r="Z1638" s="94">
        <v>0</v>
      </c>
      <c r="AA1638" s="94">
        <v>0</v>
      </c>
      <c r="AB1638" s="94">
        <v>0</v>
      </c>
      <c r="AC1638">
        <f t="shared" si="50"/>
        <v>2000</v>
      </c>
      <c r="AD1638" t="str">
        <f t="shared" si="51"/>
        <v>304</v>
      </c>
    </row>
    <row r="1639" spans="1:30" hidden="1" x14ac:dyDescent="0.25">
      <c r="A1639" t="s">
        <v>948</v>
      </c>
      <c r="B1639" t="s">
        <v>766</v>
      </c>
      <c r="C1639" t="s">
        <v>825</v>
      </c>
      <c r="D1639" t="s">
        <v>198</v>
      </c>
      <c r="E1639" t="s">
        <v>122</v>
      </c>
      <c r="F1639" t="s">
        <v>159</v>
      </c>
      <c r="G1639" t="s">
        <v>160</v>
      </c>
      <c r="H1639" t="s">
        <v>143</v>
      </c>
      <c r="I1639" t="s">
        <v>124</v>
      </c>
      <c r="J1639" t="s">
        <v>125</v>
      </c>
      <c r="K1639" t="s">
        <v>860</v>
      </c>
      <c r="N1639" t="s">
        <v>949</v>
      </c>
      <c r="O1639" t="s">
        <v>769</v>
      </c>
      <c r="P1639" t="s">
        <v>829</v>
      </c>
      <c r="Q1639" t="s">
        <v>199</v>
      </c>
      <c r="R1639" t="s">
        <v>131</v>
      </c>
      <c r="S1639" t="s">
        <v>164</v>
      </c>
      <c r="T1639" t="s">
        <v>165</v>
      </c>
      <c r="U1639" t="s">
        <v>151</v>
      </c>
      <c r="V1639" t="s">
        <v>135</v>
      </c>
      <c r="W1639" t="s">
        <v>136</v>
      </c>
      <c r="X1639" t="s">
        <v>861</v>
      </c>
      <c r="Y1639" s="94">
        <v>2000.9</v>
      </c>
      <c r="Z1639" s="94">
        <v>0</v>
      </c>
      <c r="AA1639" s="94">
        <v>0</v>
      </c>
      <c r="AB1639" s="94">
        <v>0</v>
      </c>
      <c r="AC1639">
        <f t="shared" si="50"/>
        <v>2000</v>
      </c>
      <c r="AD1639" t="str">
        <f t="shared" si="51"/>
        <v>304</v>
      </c>
    </row>
    <row r="1640" spans="1:30" hidden="1" x14ac:dyDescent="0.25">
      <c r="A1640" t="s">
        <v>948</v>
      </c>
      <c r="B1640" t="s">
        <v>766</v>
      </c>
      <c r="C1640" t="s">
        <v>825</v>
      </c>
      <c r="D1640" t="s">
        <v>214</v>
      </c>
      <c r="E1640" t="s">
        <v>122</v>
      </c>
      <c r="F1640" t="s">
        <v>159</v>
      </c>
      <c r="G1640" t="s">
        <v>160</v>
      </c>
      <c r="H1640" t="s">
        <v>143</v>
      </c>
      <c r="I1640" t="s">
        <v>124</v>
      </c>
      <c r="J1640" t="s">
        <v>125</v>
      </c>
      <c r="K1640" t="s">
        <v>860</v>
      </c>
      <c r="N1640" t="s">
        <v>949</v>
      </c>
      <c r="O1640" t="s">
        <v>769</v>
      </c>
      <c r="P1640" t="s">
        <v>829</v>
      </c>
      <c r="Q1640" t="s">
        <v>215</v>
      </c>
      <c r="R1640" t="s">
        <v>131</v>
      </c>
      <c r="S1640" t="s">
        <v>164</v>
      </c>
      <c r="T1640" t="s">
        <v>165</v>
      </c>
      <c r="U1640" t="s">
        <v>151</v>
      </c>
      <c r="V1640" t="s">
        <v>135</v>
      </c>
      <c r="W1640" t="s">
        <v>136</v>
      </c>
      <c r="X1640" t="s">
        <v>861</v>
      </c>
      <c r="Y1640" s="94">
        <v>21388.84</v>
      </c>
      <c r="Z1640" s="94">
        <v>0</v>
      </c>
      <c r="AA1640" s="94">
        <v>0</v>
      </c>
      <c r="AB1640" s="94">
        <v>0</v>
      </c>
      <c r="AC1640">
        <f t="shared" si="50"/>
        <v>2000</v>
      </c>
      <c r="AD1640" t="str">
        <f t="shared" si="51"/>
        <v>304</v>
      </c>
    </row>
    <row r="1641" spans="1:30" hidden="1" x14ac:dyDescent="0.25">
      <c r="A1641" t="s">
        <v>948</v>
      </c>
      <c r="B1641" t="s">
        <v>766</v>
      </c>
      <c r="C1641" t="s">
        <v>825</v>
      </c>
      <c r="D1641" t="s">
        <v>726</v>
      </c>
      <c r="E1641" t="s">
        <v>122</v>
      </c>
      <c r="F1641" t="s">
        <v>159</v>
      </c>
      <c r="G1641" t="s">
        <v>160</v>
      </c>
      <c r="H1641" t="s">
        <v>143</v>
      </c>
      <c r="I1641" t="s">
        <v>124</v>
      </c>
      <c r="J1641" t="s">
        <v>125</v>
      </c>
      <c r="K1641" t="s">
        <v>860</v>
      </c>
      <c r="N1641" t="s">
        <v>949</v>
      </c>
      <c r="O1641" t="s">
        <v>769</v>
      </c>
      <c r="P1641" t="s">
        <v>829</v>
      </c>
      <c r="Q1641" t="s">
        <v>727</v>
      </c>
      <c r="R1641" t="s">
        <v>131</v>
      </c>
      <c r="S1641" t="s">
        <v>164</v>
      </c>
      <c r="T1641" t="s">
        <v>165</v>
      </c>
      <c r="U1641" t="s">
        <v>151</v>
      </c>
      <c r="V1641" t="s">
        <v>135</v>
      </c>
      <c r="W1641" t="s">
        <v>136</v>
      </c>
      <c r="X1641" t="s">
        <v>861</v>
      </c>
      <c r="Y1641" s="94">
        <v>9093246.3599999994</v>
      </c>
      <c r="Z1641" s="94">
        <v>9093246.3599999994</v>
      </c>
      <c r="AA1641" s="94">
        <v>0</v>
      </c>
      <c r="AB1641" s="94">
        <v>0</v>
      </c>
      <c r="AC1641">
        <f t="shared" si="50"/>
        <v>3000</v>
      </c>
      <c r="AD1641" t="str">
        <f t="shared" si="51"/>
        <v>304</v>
      </c>
    </row>
    <row r="1642" spans="1:30" hidden="1" x14ac:dyDescent="0.25">
      <c r="A1642" t="s">
        <v>948</v>
      </c>
      <c r="B1642" t="s">
        <v>766</v>
      </c>
      <c r="C1642" t="s">
        <v>825</v>
      </c>
      <c r="D1642" t="s">
        <v>264</v>
      </c>
      <c r="E1642" t="s">
        <v>122</v>
      </c>
      <c r="F1642" t="s">
        <v>159</v>
      </c>
      <c r="G1642" t="s">
        <v>160</v>
      </c>
      <c r="H1642" t="s">
        <v>143</v>
      </c>
      <c r="I1642" t="s">
        <v>124</v>
      </c>
      <c r="J1642" t="s">
        <v>125</v>
      </c>
      <c r="K1642" t="s">
        <v>860</v>
      </c>
      <c r="N1642" t="s">
        <v>949</v>
      </c>
      <c r="O1642" t="s">
        <v>769</v>
      </c>
      <c r="P1642" t="s">
        <v>829</v>
      </c>
      <c r="Q1642" t="s">
        <v>265</v>
      </c>
      <c r="R1642" t="s">
        <v>131</v>
      </c>
      <c r="S1642" t="s">
        <v>164</v>
      </c>
      <c r="T1642" t="s">
        <v>165</v>
      </c>
      <c r="U1642" t="s">
        <v>151</v>
      </c>
      <c r="V1642" t="s">
        <v>135</v>
      </c>
      <c r="W1642" t="s">
        <v>136</v>
      </c>
      <c r="X1642" t="s">
        <v>861</v>
      </c>
      <c r="Y1642" s="94">
        <v>3120.81</v>
      </c>
      <c r="Z1642" s="94">
        <v>0</v>
      </c>
      <c r="AA1642" s="94">
        <v>0</v>
      </c>
      <c r="AB1642" s="94">
        <v>0</v>
      </c>
      <c r="AC1642">
        <f t="shared" si="50"/>
        <v>3000</v>
      </c>
      <c r="AD1642" t="str">
        <f t="shared" si="51"/>
        <v>304</v>
      </c>
    </row>
    <row r="1643" spans="1:30" hidden="1" x14ac:dyDescent="0.25">
      <c r="A1643" t="s">
        <v>948</v>
      </c>
      <c r="B1643" t="s">
        <v>766</v>
      </c>
      <c r="C1643" t="s">
        <v>825</v>
      </c>
      <c r="D1643" t="s">
        <v>272</v>
      </c>
      <c r="E1643" t="s">
        <v>122</v>
      </c>
      <c r="F1643" t="s">
        <v>159</v>
      </c>
      <c r="G1643" t="s">
        <v>160</v>
      </c>
      <c r="H1643" t="s">
        <v>143</v>
      </c>
      <c r="I1643" t="s">
        <v>124</v>
      </c>
      <c r="J1643" t="s">
        <v>125</v>
      </c>
      <c r="K1643" t="s">
        <v>860</v>
      </c>
      <c r="N1643" t="s">
        <v>949</v>
      </c>
      <c r="O1643" t="s">
        <v>769</v>
      </c>
      <c r="P1643" t="s">
        <v>829</v>
      </c>
      <c r="Q1643" t="s">
        <v>273</v>
      </c>
      <c r="R1643" t="s">
        <v>131</v>
      </c>
      <c r="S1643" t="s">
        <v>164</v>
      </c>
      <c r="T1643" t="s">
        <v>165</v>
      </c>
      <c r="U1643" t="s">
        <v>151</v>
      </c>
      <c r="V1643" t="s">
        <v>135</v>
      </c>
      <c r="W1643" t="s">
        <v>136</v>
      </c>
      <c r="X1643" t="s">
        <v>861</v>
      </c>
      <c r="Y1643" s="94">
        <v>17078.38</v>
      </c>
      <c r="Z1643" s="94">
        <v>17078.38</v>
      </c>
      <c r="AA1643" s="94">
        <v>0</v>
      </c>
      <c r="AB1643" s="94">
        <v>0</v>
      </c>
      <c r="AC1643">
        <f t="shared" si="50"/>
        <v>3000</v>
      </c>
      <c r="AD1643" t="str">
        <f t="shared" si="51"/>
        <v>304</v>
      </c>
    </row>
    <row r="1644" spans="1:30" hidden="1" x14ac:dyDescent="0.25">
      <c r="A1644" t="s">
        <v>948</v>
      </c>
      <c r="B1644" t="s">
        <v>766</v>
      </c>
      <c r="C1644" t="s">
        <v>825</v>
      </c>
      <c r="D1644" t="s">
        <v>172</v>
      </c>
      <c r="E1644" t="s">
        <v>122</v>
      </c>
      <c r="F1644" t="s">
        <v>159</v>
      </c>
      <c r="G1644" t="s">
        <v>160</v>
      </c>
      <c r="H1644" t="s">
        <v>143</v>
      </c>
      <c r="I1644" t="s">
        <v>124</v>
      </c>
      <c r="J1644" t="s">
        <v>125</v>
      </c>
      <c r="K1644" t="s">
        <v>860</v>
      </c>
      <c r="N1644" t="s">
        <v>949</v>
      </c>
      <c r="O1644" t="s">
        <v>769</v>
      </c>
      <c r="P1644" t="s">
        <v>829</v>
      </c>
      <c r="Q1644" t="s">
        <v>173</v>
      </c>
      <c r="R1644" t="s">
        <v>131</v>
      </c>
      <c r="S1644" t="s">
        <v>164</v>
      </c>
      <c r="T1644" t="s">
        <v>165</v>
      </c>
      <c r="U1644" t="s">
        <v>151</v>
      </c>
      <c r="V1644" t="s">
        <v>135</v>
      </c>
      <c r="W1644" t="s">
        <v>136</v>
      </c>
      <c r="X1644" t="s">
        <v>861</v>
      </c>
      <c r="Y1644" s="94">
        <v>26996.639999999999</v>
      </c>
      <c r="Z1644" s="94">
        <v>26996.639999999999</v>
      </c>
      <c r="AA1644" s="94">
        <v>0</v>
      </c>
      <c r="AB1644" s="94">
        <v>0</v>
      </c>
      <c r="AC1644">
        <f t="shared" si="50"/>
        <v>3000</v>
      </c>
      <c r="AD1644" t="str">
        <f t="shared" si="51"/>
        <v>304</v>
      </c>
    </row>
    <row r="1645" spans="1:30" hidden="1" x14ac:dyDescent="0.25">
      <c r="A1645" t="s">
        <v>948</v>
      </c>
      <c r="B1645" t="s">
        <v>766</v>
      </c>
      <c r="C1645" t="s">
        <v>825</v>
      </c>
      <c r="D1645" t="s">
        <v>174</v>
      </c>
      <c r="E1645" t="s">
        <v>122</v>
      </c>
      <c r="F1645" t="s">
        <v>159</v>
      </c>
      <c r="G1645" t="s">
        <v>160</v>
      </c>
      <c r="H1645" t="s">
        <v>143</v>
      </c>
      <c r="I1645" t="s">
        <v>124</v>
      </c>
      <c r="J1645" t="s">
        <v>125</v>
      </c>
      <c r="K1645" t="s">
        <v>860</v>
      </c>
      <c r="N1645" t="s">
        <v>949</v>
      </c>
      <c r="O1645" t="s">
        <v>769</v>
      </c>
      <c r="P1645" t="s">
        <v>829</v>
      </c>
      <c r="Q1645" t="s">
        <v>175</v>
      </c>
      <c r="R1645" t="s">
        <v>131</v>
      </c>
      <c r="S1645" t="s">
        <v>164</v>
      </c>
      <c r="T1645" t="s">
        <v>165</v>
      </c>
      <c r="U1645" t="s">
        <v>151</v>
      </c>
      <c r="V1645" t="s">
        <v>135</v>
      </c>
      <c r="W1645" t="s">
        <v>136</v>
      </c>
      <c r="X1645" t="s">
        <v>861</v>
      </c>
      <c r="Y1645" s="94">
        <v>10434.16</v>
      </c>
      <c r="Z1645" s="94">
        <v>10434.16</v>
      </c>
      <c r="AA1645" s="94">
        <v>0</v>
      </c>
      <c r="AB1645" s="94">
        <v>0</v>
      </c>
      <c r="AC1645">
        <f t="shared" si="50"/>
        <v>3000</v>
      </c>
      <c r="AD1645" t="str">
        <f t="shared" si="51"/>
        <v>304</v>
      </c>
    </row>
    <row r="1646" spans="1:30" hidden="1" x14ac:dyDescent="0.25">
      <c r="A1646" t="s">
        <v>948</v>
      </c>
      <c r="B1646" t="s">
        <v>766</v>
      </c>
      <c r="C1646" t="s">
        <v>825</v>
      </c>
      <c r="D1646" t="s">
        <v>176</v>
      </c>
      <c r="E1646" t="s">
        <v>122</v>
      </c>
      <c r="F1646" t="s">
        <v>159</v>
      </c>
      <c r="G1646" t="s">
        <v>160</v>
      </c>
      <c r="H1646" t="s">
        <v>143</v>
      </c>
      <c r="I1646" t="s">
        <v>124</v>
      </c>
      <c r="J1646" t="s">
        <v>125</v>
      </c>
      <c r="K1646" t="s">
        <v>860</v>
      </c>
      <c r="N1646" t="s">
        <v>949</v>
      </c>
      <c r="O1646" t="s">
        <v>769</v>
      </c>
      <c r="P1646" t="s">
        <v>829</v>
      </c>
      <c r="Q1646" t="s">
        <v>177</v>
      </c>
      <c r="R1646" t="s">
        <v>131</v>
      </c>
      <c r="S1646" t="s">
        <v>164</v>
      </c>
      <c r="T1646" t="s">
        <v>165</v>
      </c>
      <c r="U1646" t="s">
        <v>151</v>
      </c>
      <c r="V1646" t="s">
        <v>135</v>
      </c>
      <c r="W1646" t="s">
        <v>136</v>
      </c>
      <c r="X1646" t="s">
        <v>861</v>
      </c>
      <c r="Y1646" s="94">
        <v>1152.8</v>
      </c>
      <c r="Z1646" s="94">
        <v>0</v>
      </c>
      <c r="AA1646" s="94">
        <v>0</v>
      </c>
      <c r="AB1646" s="94">
        <v>0</v>
      </c>
      <c r="AC1646">
        <f t="shared" si="50"/>
        <v>3000</v>
      </c>
      <c r="AD1646" t="str">
        <f t="shared" si="51"/>
        <v>304</v>
      </c>
    </row>
    <row r="1647" spans="1:30" hidden="1" x14ac:dyDescent="0.25">
      <c r="A1647" s="97" t="s">
        <v>939</v>
      </c>
      <c r="B1647" s="97" t="s">
        <v>766</v>
      </c>
      <c r="C1647" s="97" t="s">
        <v>825</v>
      </c>
      <c r="D1647" s="97">
        <v>14301</v>
      </c>
      <c r="E1647" s="97" t="s">
        <v>122</v>
      </c>
      <c r="F1647" s="98">
        <v>15</v>
      </c>
      <c r="G1647" s="98" t="s">
        <v>142</v>
      </c>
      <c r="H1647" s="97">
        <v>19</v>
      </c>
      <c r="I1647" s="97" t="s">
        <v>124</v>
      </c>
      <c r="J1647" s="97" t="s">
        <v>125</v>
      </c>
      <c r="K1647" s="97" t="s">
        <v>827</v>
      </c>
      <c r="L1647" s="97"/>
      <c r="M1647" s="97"/>
      <c r="N1647" s="97" t="s">
        <v>940</v>
      </c>
      <c r="O1647" s="97" t="s">
        <v>769</v>
      </c>
      <c r="P1647" s="97" t="s">
        <v>829</v>
      </c>
      <c r="Q1647" s="97" t="s">
        <v>178</v>
      </c>
      <c r="R1647" s="97" t="s">
        <v>131</v>
      </c>
      <c r="S1647" s="97" t="s">
        <v>149</v>
      </c>
      <c r="T1647" s="97" t="s">
        <v>150</v>
      </c>
      <c r="U1647" s="97" t="s">
        <v>134</v>
      </c>
      <c r="V1647" s="97" t="s">
        <v>135</v>
      </c>
      <c r="W1647" s="97" t="s">
        <v>136</v>
      </c>
      <c r="X1647" s="97"/>
      <c r="Y1647" s="99"/>
      <c r="Z1647" s="99"/>
      <c r="AA1647" s="99">
        <v>1126743.1199999999</v>
      </c>
      <c r="AB1647" s="99">
        <v>1126743.1200000001</v>
      </c>
      <c r="AC1647">
        <f t="shared" si="50"/>
        <v>1000</v>
      </c>
      <c r="AD1647" t="str">
        <f t="shared" si="51"/>
        <v>304</v>
      </c>
    </row>
    <row r="1648" spans="1:30" hidden="1" x14ac:dyDescent="0.25">
      <c r="A1648" s="97" t="s">
        <v>950</v>
      </c>
      <c r="B1648" s="97" t="s">
        <v>766</v>
      </c>
      <c r="C1648" s="97" t="s">
        <v>140</v>
      </c>
      <c r="D1648" s="97" t="s">
        <v>141</v>
      </c>
      <c r="E1648" s="97" t="s">
        <v>122</v>
      </c>
      <c r="F1648" s="98">
        <v>15</v>
      </c>
      <c r="G1648" s="98" t="s">
        <v>142</v>
      </c>
      <c r="H1648" s="97" t="s">
        <v>143</v>
      </c>
      <c r="I1648" s="97" t="s">
        <v>124</v>
      </c>
      <c r="J1648" s="97" t="s">
        <v>125</v>
      </c>
      <c r="K1648" s="97" t="s">
        <v>951</v>
      </c>
      <c r="L1648" s="97"/>
      <c r="M1648" s="97"/>
      <c r="N1648" s="97" t="s">
        <v>952</v>
      </c>
      <c r="O1648" s="97" t="s">
        <v>769</v>
      </c>
      <c r="P1648" s="97" t="s">
        <v>147</v>
      </c>
      <c r="Q1648" s="97" t="s">
        <v>148</v>
      </c>
      <c r="R1648" s="97" t="s">
        <v>131</v>
      </c>
      <c r="S1648" s="97" t="s">
        <v>149</v>
      </c>
      <c r="T1648" s="97" t="s">
        <v>150</v>
      </c>
      <c r="U1648" s="97" t="s">
        <v>151</v>
      </c>
      <c r="V1648" s="97" t="s">
        <v>135</v>
      </c>
      <c r="W1648" s="97" t="s">
        <v>136</v>
      </c>
      <c r="X1648" s="97"/>
      <c r="Y1648" s="99"/>
      <c r="Z1648" s="99"/>
      <c r="AA1648" s="99">
        <v>1577796</v>
      </c>
      <c r="AB1648" s="99">
        <v>1577796</v>
      </c>
      <c r="AC1648">
        <f t="shared" si="50"/>
        <v>1000</v>
      </c>
      <c r="AD1648" t="str">
        <f t="shared" si="51"/>
        <v>304</v>
      </c>
    </row>
    <row r="1649" spans="1:30" hidden="1" x14ac:dyDescent="0.25">
      <c r="A1649" s="97" t="s">
        <v>950</v>
      </c>
      <c r="B1649" s="97" t="s">
        <v>766</v>
      </c>
      <c r="C1649" s="97" t="s">
        <v>140</v>
      </c>
      <c r="D1649" s="97">
        <v>13201</v>
      </c>
      <c r="E1649" s="97" t="s">
        <v>122</v>
      </c>
      <c r="F1649" s="98">
        <v>15</v>
      </c>
      <c r="G1649" s="98" t="s">
        <v>142</v>
      </c>
      <c r="H1649" s="97">
        <v>19</v>
      </c>
      <c r="I1649" s="97" t="s">
        <v>124</v>
      </c>
      <c r="J1649" s="97" t="s">
        <v>125</v>
      </c>
      <c r="K1649" s="97" t="s">
        <v>951</v>
      </c>
      <c r="L1649" s="97"/>
      <c r="M1649" s="97"/>
      <c r="N1649" s="97" t="s">
        <v>952</v>
      </c>
      <c r="O1649" s="97" t="s">
        <v>769</v>
      </c>
      <c r="P1649" s="97" t="s">
        <v>147</v>
      </c>
      <c r="Q1649" s="97" t="s">
        <v>152</v>
      </c>
      <c r="R1649" s="97" t="s">
        <v>131</v>
      </c>
      <c r="S1649" s="97" t="s">
        <v>149</v>
      </c>
      <c r="T1649" s="97" t="s">
        <v>150</v>
      </c>
      <c r="U1649" s="97" t="s">
        <v>134</v>
      </c>
      <c r="V1649" s="97" t="s">
        <v>135</v>
      </c>
      <c r="W1649" s="97" t="s">
        <v>136</v>
      </c>
      <c r="X1649" s="97"/>
      <c r="Y1649" s="99"/>
      <c r="Z1649" s="99"/>
      <c r="AA1649" s="99">
        <v>65741.5</v>
      </c>
      <c r="AB1649" s="99">
        <v>65741.5</v>
      </c>
      <c r="AC1649">
        <f t="shared" si="50"/>
        <v>1000</v>
      </c>
      <c r="AD1649" t="str">
        <f t="shared" si="51"/>
        <v>304</v>
      </c>
    </row>
    <row r="1650" spans="1:30" hidden="1" x14ac:dyDescent="0.25">
      <c r="A1650" s="97" t="s">
        <v>950</v>
      </c>
      <c r="B1650" s="97" t="s">
        <v>766</v>
      </c>
      <c r="C1650" s="97" t="s">
        <v>140</v>
      </c>
      <c r="D1650" s="97">
        <v>13203</v>
      </c>
      <c r="E1650" s="97" t="s">
        <v>122</v>
      </c>
      <c r="F1650" s="98">
        <v>15</v>
      </c>
      <c r="G1650" s="98" t="s">
        <v>142</v>
      </c>
      <c r="H1650" s="97">
        <v>19</v>
      </c>
      <c r="I1650" s="97" t="s">
        <v>124</v>
      </c>
      <c r="J1650" s="97" t="s">
        <v>125</v>
      </c>
      <c r="K1650" s="97" t="s">
        <v>951</v>
      </c>
      <c r="L1650" s="97"/>
      <c r="M1650" s="97"/>
      <c r="N1650" s="97" t="s">
        <v>952</v>
      </c>
      <c r="O1650" s="97" t="s">
        <v>769</v>
      </c>
      <c r="P1650" s="97" t="s">
        <v>147</v>
      </c>
      <c r="Q1650" s="97" t="s">
        <v>153</v>
      </c>
      <c r="R1650" s="97" t="s">
        <v>131</v>
      </c>
      <c r="S1650" s="97" t="s">
        <v>149</v>
      </c>
      <c r="T1650" s="97" t="s">
        <v>150</v>
      </c>
      <c r="U1650" s="97" t="s">
        <v>134</v>
      </c>
      <c r="V1650" s="97" t="s">
        <v>135</v>
      </c>
      <c r="W1650" s="97" t="s">
        <v>136</v>
      </c>
      <c r="X1650" s="97"/>
      <c r="Y1650" s="99"/>
      <c r="Z1650" s="99"/>
      <c r="AA1650" s="99">
        <v>262966</v>
      </c>
      <c r="AB1650" s="99">
        <v>262966</v>
      </c>
      <c r="AC1650">
        <f t="shared" si="50"/>
        <v>1000</v>
      </c>
      <c r="AD1650" t="str">
        <f t="shared" si="51"/>
        <v>304</v>
      </c>
    </row>
    <row r="1651" spans="1:30" hidden="1" x14ac:dyDescent="0.25">
      <c r="A1651" s="97" t="s">
        <v>950</v>
      </c>
      <c r="B1651" s="97" t="s">
        <v>766</v>
      </c>
      <c r="C1651" s="97" t="s">
        <v>140</v>
      </c>
      <c r="D1651" s="97">
        <v>14101</v>
      </c>
      <c r="E1651" s="97" t="s">
        <v>122</v>
      </c>
      <c r="F1651" s="98">
        <v>15</v>
      </c>
      <c r="G1651" s="98" t="s">
        <v>142</v>
      </c>
      <c r="H1651" s="97">
        <v>19</v>
      </c>
      <c r="I1651" s="97" t="s">
        <v>124</v>
      </c>
      <c r="J1651" s="97" t="s">
        <v>125</v>
      </c>
      <c r="K1651" s="97" t="s">
        <v>951</v>
      </c>
      <c r="L1651" s="97"/>
      <c r="M1651" s="97"/>
      <c r="N1651" s="97" t="s">
        <v>952</v>
      </c>
      <c r="O1651" s="97" t="s">
        <v>769</v>
      </c>
      <c r="P1651" s="97" t="s">
        <v>147</v>
      </c>
      <c r="Q1651" s="97" t="s">
        <v>154</v>
      </c>
      <c r="R1651" s="97" t="s">
        <v>131</v>
      </c>
      <c r="S1651" s="97" t="s">
        <v>149</v>
      </c>
      <c r="T1651" s="97" t="s">
        <v>150</v>
      </c>
      <c r="U1651" s="97" t="s">
        <v>134</v>
      </c>
      <c r="V1651" s="97" t="s">
        <v>135</v>
      </c>
      <c r="W1651" s="97" t="s">
        <v>136</v>
      </c>
      <c r="X1651" s="97"/>
      <c r="Y1651" s="99"/>
      <c r="Z1651" s="99"/>
      <c r="AA1651" s="99">
        <v>86778.78</v>
      </c>
      <c r="AB1651" s="99">
        <v>86778.78</v>
      </c>
      <c r="AC1651">
        <f t="shared" si="50"/>
        <v>1000</v>
      </c>
      <c r="AD1651" t="str">
        <f t="shared" si="51"/>
        <v>304</v>
      </c>
    </row>
    <row r="1652" spans="1:30" hidden="1" x14ac:dyDescent="0.25">
      <c r="A1652" s="97" t="s">
        <v>950</v>
      </c>
      <c r="B1652" s="97" t="s">
        <v>766</v>
      </c>
      <c r="C1652" s="97" t="s">
        <v>140</v>
      </c>
      <c r="D1652" s="97">
        <v>14103</v>
      </c>
      <c r="E1652" s="97" t="s">
        <v>122</v>
      </c>
      <c r="F1652" s="98">
        <v>15</v>
      </c>
      <c r="G1652" s="98" t="s">
        <v>142</v>
      </c>
      <c r="H1652" s="97">
        <v>19</v>
      </c>
      <c r="I1652" s="97" t="s">
        <v>124</v>
      </c>
      <c r="J1652" s="97" t="s">
        <v>125</v>
      </c>
      <c r="K1652" s="97" t="s">
        <v>951</v>
      </c>
      <c r="L1652" s="97"/>
      <c r="M1652" s="97"/>
      <c r="N1652" s="97" t="s">
        <v>952</v>
      </c>
      <c r="O1652" s="97" t="s">
        <v>769</v>
      </c>
      <c r="P1652" s="97" t="s">
        <v>147</v>
      </c>
      <c r="Q1652" s="97" t="s">
        <v>155</v>
      </c>
      <c r="R1652" s="97" t="s">
        <v>131</v>
      </c>
      <c r="S1652" s="97" t="s">
        <v>149</v>
      </c>
      <c r="T1652" s="97" t="s">
        <v>150</v>
      </c>
      <c r="U1652" s="97" t="s">
        <v>134</v>
      </c>
      <c r="V1652" s="97" t="s">
        <v>135</v>
      </c>
      <c r="W1652" s="97" t="s">
        <v>136</v>
      </c>
      <c r="X1652" s="97"/>
      <c r="Y1652" s="99"/>
      <c r="Z1652" s="99"/>
      <c r="AA1652" s="99">
        <v>35500.409999999996</v>
      </c>
      <c r="AB1652" s="99">
        <v>35500.410000000003</v>
      </c>
      <c r="AC1652">
        <f t="shared" si="50"/>
        <v>1000</v>
      </c>
      <c r="AD1652" t="str">
        <f t="shared" si="51"/>
        <v>304</v>
      </c>
    </row>
    <row r="1653" spans="1:30" hidden="1" x14ac:dyDescent="0.25">
      <c r="A1653" s="97" t="s">
        <v>950</v>
      </c>
      <c r="B1653" s="97" t="s">
        <v>766</v>
      </c>
      <c r="C1653" s="97" t="s">
        <v>140</v>
      </c>
      <c r="D1653" s="97">
        <v>14201</v>
      </c>
      <c r="E1653" s="97" t="s">
        <v>122</v>
      </c>
      <c r="F1653" s="98">
        <v>15</v>
      </c>
      <c r="G1653" s="98" t="s">
        <v>142</v>
      </c>
      <c r="H1653" s="97">
        <v>19</v>
      </c>
      <c r="I1653" s="97" t="s">
        <v>124</v>
      </c>
      <c r="J1653" s="97" t="s">
        <v>125</v>
      </c>
      <c r="K1653" s="97" t="s">
        <v>951</v>
      </c>
      <c r="L1653" s="97"/>
      <c r="M1653" s="97"/>
      <c r="N1653" s="97" t="s">
        <v>952</v>
      </c>
      <c r="O1653" s="97" t="s">
        <v>769</v>
      </c>
      <c r="P1653" s="97" t="s">
        <v>147</v>
      </c>
      <c r="Q1653" s="97" t="s">
        <v>156</v>
      </c>
      <c r="R1653" s="97" t="s">
        <v>131</v>
      </c>
      <c r="S1653" s="97" t="s">
        <v>149</v>
      </c>
      <c r="T1653" s="97" t="s">
        <v>150</v>
      </c>
      <c r="U1653" s="97" t="s">
        <v>134</v>
      </c>
      <c r="V1653" s="97" t="s">
        <v>135</v>
      </c>
      <c r="W1653" s="97" t="s">
        <v>136</v>
      </c>
      <c r="X1653" s="97"/>
      <c r="Y1653" s="99"/>
      <c r="Z1653" s="99"/>
      <c r="AA1653" s="99">
        <v>78889.8</v>
      </c>
      <c r="AB1653" s="99">
        <v>78889.8</v>
      </c>
      <c r="AC1653">
        <f t="shared" si="50"/>
        <v>1000</v>
      </c>
      <c r="AD1653" t="str">
        <f t="shared" si="51"/>
        <v>304</v>
      </c>
    </row>
    <row r="1654" spans="1:30" hidden="1" x14ac:dyDescent="0.25">
      <c r="A1654" t="s">
        <v>950</v>
      </c>
      <c r="B1654" t="s">
        <v>766</v>
      </c>
      <c r="C1654" t="s">
        <v>157</v>
      </c>
      <c r="D1654" t="s">
        <v>186</v>
      </c>
      <c r="E1654" t="s">
        <v>122</v>
      </c>
      <c r="F1654" t="s">
        <v>159</v>
      </c>
      <c r="G1654" t="s">
        <v>160</v>
      </c>
      <c r="H1654" t="s">
        <v>143</v>
      </c>
      <c r="I1654" t="s">
        <v>124</v>
      </c>
      <c r="J1654" t="s">
        <v>125</v>
      </c>
      <c r="K1654" t="s">
        <v>953</v>
      </c>
      <c r="N1654" t="s">
        <v>952</v>
      </c>
      <c r="O1654" t="s">
        <v>769</v>
      </c>
      <c r="P1654" t="s">
        <v>162</v>
      </c>
      <c r="Q1654" t="s">
        <v>188</v>
      </c>
      <c r="R1654" t="s">
        <v>131</v>
      </c>
      <c r="S1654" t="s">
        <v>164</v>
      </c>
      <c r="T1654" t="s">
        <v>165</v>
      </c>
      <c r="U1654" t="s">
        <v>151</v>
      </c>
      <c r="V1654" t="s">
        <v>135</v>
      </c>
      <c r="W1654" t="s">
        <v>136</v>
      </c>
      <c r="X1654" t="s">
        <v>954</v>
      </c>
      <c r="Y1654" s="94">
        <v>7594.77</v>
      </c>
      <c r="Z1654" s="94">
        <v>9760.9651999999987</v>
      </c>
      <c r="AA1654" s="94">
        <v>10053.790000000001</v>
      </c>
      <c r="AB1654" s="94">
        <v>10053.790000000001</v>
      </c>
      <c r="AC1654">
        <f t="shared" si="50"/>
        <v>2000</v>
      </c>
      <c r="AD1654" t="str">
        <f t="shared" si="51"/>
        <v>304</v>
      </c>
    </row>
    <row r="1655" spans="1:30" hidden="1" x14ac:dyDescent="0.25">
      <c r="A1655" t="s">
        <v>950</v>
      </c>
      <c r="B1655" t="s">
        <v>766</v>
      </c>
      <c r="C1655" t="s">
        <v>157</v>
      </c>
      <c r="D1655" t="s">
        <v>190</v>
      </c>
      <c r="E1655" t="s">
        <v>122</v>
      </c>
      <c r="F1655" t="s">
        <v>159</v>
      </c>
      <c r="G1655" t="s">
        <v>160</v>
      </c>
      <c r="H1655" t="s">
        <v>143</v>
      </c>
      <c r="I1655" t="s">
        <v>124</v>
      </c>
      <c r="J1655" t="s">
        <v>125</v>
      </c>
      <c r="K1655" t="s">
        <v>953</v>
      </c>
      <c r="N1655" t="s">
        <v>952</v>
      </c>
      <c r="O1655" t="s">
        <v>769</v>
      </c>
      <c r="P1655" t="s">
        <v>162</v>
      </c>
      <c r="Q1655" t="s">
        <v>191</v>
      </c>
      <c r="R1655" t="s">
        <v>131</v>
      </c>
      <c r="S1655" t="s">
        <v>164</v>
      </c>
      <c r="T1655" t="s">
        <v>165</v>
      </c>
      <c r="U1655" t="s">
        <v>151</v>
      </c>
      <c r="V1655" t="s">
        <v>135</v>
      </c>
      <c r="W1655" t="s">
        <v>136</v>
      </c>
      <c r="X1655" t="s">
        <v>954</v>
      </c>
      <c r="Y1655" s="94">
        <v>0</v>
      </c>
      <c r="Z1655" s="94">
        <v>2720.0000000000005</v>
      </c>
      <c r="AA1655" s="94">
        <v>2801.6</v>
      </c>
      <c r="AB1655" s="94">
        <v>2801.6</v>
      </c>
      <c r="AC1655">
        <f t="shared" si="50"/>
        <v>2000</v>
      </c>
      <c r="AD1655" t="str">
        <f t="shared" si="51"/>
        <v>304</v>
      </c>
    </row>
    <row r="1656" spans="1:30" hidden="1" x14ac:dyDescent="0.25">
      <c r="A1656" t="s">
        <v>950</v>
      </c>
      <c r="B1656" t="s">
        <v>766</v>
      </c>
      <c r="C1656" t="s">
        <v>157</v>
      </c>
      <c r="D1656" t="s">
        <v>192</v>
      </c>
      <c r="E1656" t="s">
        <v>122</v>
      </c>
      <c r="F1656" t="s">
        <v>159</v>
      </c>
      <c r="G1656" t="s">
        <v>160</v>
      </c>
      <c r="H1656" t="s">
        <v>143</v>
      </c>
      <c r="I1656" t="s">
        <v>124</v>
      </c>
      <c r="J1656" t="s">
        <v>125</v>
      </c>
      <c r="K1656" t="s">
        <v>953</v>
      </c>
      <c r="N1656" t="s">
        <v>952</v>
      </c>
      <c r="O1656" t="s">
        <v>769</v>
      </c>
      <c r="P1656" t="s">
        <v>162</v>
      </c>
      <c r="Q1656" t="s">
        <v>193</v>
      </c>
      <c r="R1656" t="s">
        <v>131</v>
      </c>
      <c r="S1656" t="s">
        <v>164</v>
      </c>
      <c r="T1656" t="s">
        <v>165</v>
      </c>
      <c r="U1656" t="s">
        <v>151</v>
      </c>
      <c r="V1656" t="s">
        <v>135</v>
      </c>
      <c r="W1656" t="s">
        <v>136</v>
      </c>
      <c r="X1656" t="s">
        <v>954</v>
      </c>
      <c r="Y1656" s="94">
        <v>3745.41</v>
      </c>
      <c r="Z1656" s="94">
        <v>9683.1299999999992</v>
      </c>
      <c r="AA1656" s="94">
        <v>9973.6200000000008</v>
      </c>
      <c r="AB1656" s="94">
        <v>9973.6200000000008</v>
      </c>
      <c r="AC1656">
        <f t="shared" si="50"/>
        <v>2000</v>
      </c>
      <c r="AD1656" t="str">
        <f t="shared" si="51"/>
        <v>304</v>
      </c>
    </row>
    <row r="1657" spans="1:30" hidden="1" x14ac:dyDescent="0.25">
      <c r="A1657" t="s">
        <v>950</v>
      </c>
      <c r="B1657" t="s">
        <v>766</v>
      </c>
      <c r="C1657" t="s">
        <v>157</v>
      </c>
      <c r="D1657" t="s">
        <v>474</v>
      </c>
      <c r="E1657" t="s">
        <v>122</v>
      </c>
      <c r="F1657" t="s">
        <v>159</v>
      </c>
      <c r="G1657" t="s">
        <v>160</v>
      </c>
      <c r="H1657" t="s">
        <v>143</v>
      </c>
      <c r="I1657" t="s">
        <v>124</v>
      </c>
      <c r="J1657" t="s">
        <v>125</v>
      </c>
      <c r="K1657" t="s">
        <v>953</v>
      </c>
      <c r="N1657" t="s">
        <v>952</v>
      </c>
      <c r="O1657" t="s">
        <v>769</v>
      </c>
      <c r="P1657" t="s">
        <v>162</v>
      </c>
      <c r="Q1657" t="s">
        <v>475</v>
      </c>
      <c r="R1657" t="s">
        <v>131</v>
      </c>
      <c r="S1657" t="s">
        <v>164</v>
      </c>
      <c r="T1657" t="s">
        <v>165</v>
      </c>
      <c r="U1657" t="s">
        <v>151</v>
      </c>
      <c r="V1657" t="s">
        <v>135</v>
      </c>
      <c r="W1657" t="s">
        <v>136</v>
      </c>
      <c r="X1657" t="s">
        <v>954</v>
      </c>
      <c r="Y1657" s="94">
        <v>3999.63</v>
      </c>
      <c r="Z1657" s="94">
        <v>5034.8150000000005</v>
      </c>
      <c r="AA1657" s="94">
        <v>5185.8599999999997</v>
      </c>
      <c r="AB1657" s="94">
        <v>5185.8599999999997</v>
      </c>
      <c r="AC1657">
        <f t="shared" si="50"/>
        <v>2000</v>
      </c>
      <c r="AD1657" t="str">
        <f t="shared" si="51"/>
        <v>304</v>
      </c>
    </row>
    <row r="1658" spans="1:30" hidden="1" x14ac:dyDescent="0.25">
      <c r="A1658" t="s">
        <v>950</v>
      </c>
      <c r="B1658" t="s">
        <v>766</v>
      </c>
      <c r="C1658" t="s">
        <v>157</v>
      </c>
      <c r="D1658" t="s">
        <v>198</v>
      </c>
      <c r="E1658" t="s">
        <v>122</v>
      </c>
      <c r="F1658" t="s">
        <v>159</v>
      </c>
      <c r="G1658" t="s">
        <v>160</v>
      </c>
      <c r="H1658" t="s">
        <v>143</v>
      </c>
      <c r="I1658" t="s">
        <v>124</v>
      </c>
      <c r="J1658" t="s">
        <v>125</v>
      </c>
      <c r="K1658" t="s">
        <v>953</v>
      </c>
      <c r="N1658" t="s">
        <v>952</v>
      </c>
      <c r="O1658" t="s">
        <v>769</v>
      </c>
      <c r="P1658" t="s">
        <v>162</v>
      </c>
      <c r="Q1658" t="s">
        <v>199</v>
      </c>
      <c r="R1658" t="s">
        <v>131</v>
      </c>
      <c r="S1658" t="s">
        <v>164</v>
      </c>
      <c r="T1658" t="s">
        <v>165</v>
      </c>
      <c r="U1658" t="s">
        <v>151</v>
      </c>
      <c r="V1658" t="s">
        <v>135</v>
      </c>
      <c r="W1658" t="s">
        <v>136</v>
      </c>
      <c r="X1658" t="s">
        <v>954</v>
      </c>
      <c r="Y1658" s="94">
        <v>9823.58</v>
      </c>
      <c r="Z1658" s="94">
        <v>17077.839999999997</v>
      </c>
      <c r="AA1658" s="94">
        <v>17590.18</v>
      </c>
      <c r="AB1658" s="94">
        <v>17590.18</v>
      </c>
      <c r="AC1658">
        <f t="shared" si="50"/>
        <v>2000</v>
      </c>
      <c r="AD1658" t="str">
        <f t="shared" si="51"/>
        <v>304</v>
      </c>
    </row>
    <row r="1659" spans="1:30" hidden="1" x14ac:dyDescent="0.25">
      <c r="A1659" t="s">
        <v>950</v>
      </c>
      <c r="B1659" t="s">
        <v>766</v>
      </c>
      <c r="C1659" t="s">
        <v>157</v>
      </c>
      <c r="D1659" t="s">
        <v>200</v>
      </c>
      <c r="E1659" t="s">
        <v>122</v>
      </c>
      <c r="F1659" t="s">
        <v>159</v>
      </c>
      <c r="G1659" t="s">
        <v>160</v>
      </c>
      <c r="H1659" t="s">
        <v>143</v>
      </c>
      <c r="I1659" t="s">
        <v>124</v>
      </c>
      <c r="J1659" t="s">
        <v>125</v>
      </c>
      <c r="K1659" t="s">
        <v>953</v>
      </c>
      <c r="N1659" t="s">
        <v>952</v>
      </c>
      <c r="O1659" t="s">
        <v>769</v>
      </c>
      <c r="P1659" t="s">
        <v>162</v>
      </c>
      <c r="Q1659" t="s">
        <v>201</v>
      </c>
      <c r="R1659" t="s">
        <v>131</v>
      </c>
      <c r="S1659" t="s">
        <v>164</v>
      </c>
      <c r="T1659" t="s">
        <v>165</v>
      </c>
      <c r="U1659" t="s">
        <v>151</v>
      </c>
      <c r="V1659" t="s">
        <v>135</v>
      </c>
      <c r="W1659" t="s">
        <v>136</v>
      </c>
      <c r="X1659" t="s">
        <v>954</v>
      </c>
      <c r="Y1659" s="94">
        <v>28600.47</v>
      </c>
      <c r="Z1659" s="94">
        <v>8379.625</v>
      </c>
      <c r="AA1659" s="94">
        <v>8631.01</v>
      </c>
      <c r="AB1659" s="94">
        <v>8631.01</v>
      </c>
      <c r="AC1659">
        <f t="shared" si="50"/>
        <v>2000</v>
      </c>
      <c r="AD1659" t="str">
        <f t="shared" si="51"/>
        <v>304</v>
      </c>
    </row>
    <row r="1660" spans="1:30" hidden="1" x14ac:dyDescent="0.25">
      <c r="A1660" t="s">
        <v>950</v>
      </c>
      <c r="B1660" t="s">
        <v>766</v>
      </c>
      <c r="C1660" t="s">
        <v>157</v>
      </c>
      <c r="D1660" t="s">
        <v>206</v>
      </c>
      <c r="E1660" t="s">
        <v>122</v>
      </c>
      <c r="F1660" t="s">
        <v>159</v>
      </c>
      <c r="G1660" t="s">
        <v>160</v>
      </c>
      <c r="H1660" t="s">
        <v>143</v>
      </c>
      <c r="I1660" t="s">
        <v>124</v>
      </c>
      <c r="J1660" t="s">
        <v>125</v>
      </c>
      <c r="K1660" t="s">
        <v>953</v>
      </c>
      <c r="N1660" t="s">
        <v>952</v>
      </c>
      <c r="O1660" t="s">
        <v>769</v>
      </c>
      <c r="P1660" t="s">
        <v>162</v>
      </c>
      <c r="Q1660" t="s">
        <v>207</v>
      </c>
      <c r="R1660" t="s">
        <v>131</v>
      </c>
      <c r="S1660" t="s">
        <v>164</v>
      </c>
      <c r="T1660" t="s">
        <v>165</v>
      </c>
      <c r="U1660" t="s">
        <v>151</v>
      </c>
      <c r="V1660" t="s">
        <v>135</v>
      </c>
      <c r="W1660" t="s">
        <v>136</v>
      </c>
      <c r="X1660" t="s">
        <v>954</v>
      </c>
      <c r="Y1660" s="94">
        <v>511.57</v>
      </c>
      <c r="Z1660" s="94">
        <v>251.57</v>
      </c>
      <c r="AA1660" s="94">
        <v>259.12</v>
      </c>
      <c r="AB1660" s="94">
        <v>259.12</v>
      </c>
      <c r="AC1660">
        <f t="shared" si="50"/>
        <v>2000</v>
      </c>
      <c r="AD1660" t="str">
        <f t="shared" si="51"/>
        <v>304</v>
      </c>
    </row>
    <row r="1661" spans="1:30" hidden="1" x14ac:dyDescent="0.25">
      <c r="A1661" t="s">
        <v>950</v>
      </c>
      <c r="B1661" t="s">
        <v>766</v>
      </c>
      <c r="C1661" t="s">
        <v>157</v>
      </c>
      <c r="D1661" t="s">
        <v>214</v>
      </c>
      <c r="E1661" t="s">
        <v>122</v>
      </c>
      <c r="F1661" t="s">
        <v>159</v>
      </c>
      <c r="G1661" t="s">
        <v>160</v>
      </c>
      <c r="H1661" t="s">
        <v>143</v>
      </c>
      <c r="I1661" t="s">
        <v>124</v>
      </c>
      <c r="J1661" t="s">
        <v>125</v>
      </c>
      <c r="K1661" t="s">
        <v>953</v>
      </c>
      <c r="N1661" t="s">
        <v>952</v>
      </c>
      <c r="O1661" t="s">
        <v>769</v>
      </c>
      <c r="P1661" t="s">
        <v>162</v>
      </c>
      <c r="Q1661" t="s">
        <v>215</v>
      </c>
      <c r="R1661" t="s">
        <v>131</v>
      </c>
      <c r="S1661" t="s">
        <v>164</v>
      </c>
      <c r="T1661" t="s">
        <v>165</v>
      </c>
      <c r="U1661" t="s">
        <v>151</v>
      </c>
      <c r="V1661" t="s">
        <v>135</v>
      </c>
      <c r="W1661" t="s">
        <v>136</v>
      </c>
      <c r="X1661" t="s">
        <v>954</v>
      </c>
      <c r="Y1661" s="94">
        <v>65783.259999999995</v>
      </c>
      <c r="Z1661" s="94">
        <v>69488.789999999994</v>
      </c>
      <c r="AA1661" s="94">
        <v>71573.45</v>
      </c>
      <c r="AB1661" s="94">
        <v>71573.45</v>
      </c>
      <c r="AC1661">
        <f t="shared" si="50"/>
        <v>2000</v>
      </c>
      <c r="AD1661" t="str">
        <f t="shared" si="51"/>
        <v>304</v>
      </c>
    </row>
    <row r="1662" spans="1:30" hidden="1" x14ac:dyDescent="0.25">
      <c r="A1662" t="s">
        <v>950</v>
      </c>
      <c r="B1662" t="s">
        <v>766</v>
      </c>
      <c r="C1662" t="s">
        <v>157</v>
      </c>
      <c r="D1662" t="s">
        <v>226</v>
      </c>
      <c r="E1662" t="s">
        <v>122</v>
      </c>
      <c r="F1662" t="s">
        <v>159</v>
      </c>
      <c r="G1662" t="s">
        <v>160</v>
      </c>
      <c r="H1662" t="s">
        <v>143</v>
      </c>
      <c r="I1662" t="s">
        <v>124</v>
      </c>
      <c r="J1662" t="s">
        <v>125</v>
      </c>
      <c r="K1662" t="s">
        <v>953</v>
      </c>
      <c r="N1662" t="s">
        <v>952</v>
      </c>
      <c r="O1662" t="s">
        <v>769</v>
      </c>
      <c r="P1662" t="s">
        <v>162</v>
      </c>
      <c r="Q1662" t="s">
        <v>227</v>
      </c>
      <c r="R1662" t="s">
        <v>131</v>
      </c>
      <c r="S1662" t="s">
        <v>164</v>
      </c>
      <c r="T1662" t="s">
        <v>165</v>
      </c>
      <c r="U1662" t="s">
        <v>151</v>
      </c>
      <c r="V1662" t="s">
        <v>135</v>
      </c>
      <c r="W1662" t="s">
        <v>136</v>
      </c>
      <c r="X1662" t="s">
        <v>954</v>
      </c>
      <c r="Y1662" s="94">
        <v>0</v>
      </c>
      <c r="Z1662" s="94">
        <v>235</v>
      </c>
      <c r="AA1662" s="94">
        <v>242.05</v>
      </c>
      <c r="AB1662" s="94">
        <v>242.05</v>
      </c>
      <c r="AC1662">
        <f t="shared" si="50"/>
        <v>2000</v>
      </c>
      <c r="AD1662" t="str">
        <f t="shared" si="51"/>
        <v>304</v>
      </c>
    </row>
    <row r="1663" spans="1:30" hidden="1" x14ac:dyDescent="0.25">
      <c r="A1663" t="s">
        <v>950</v>
      </c>
      <c r="B1663" t="s">
        <v>766</v>
      </c>
      <c r="C1663" t="s">
        <v>157</v>
      </c>
      <c r="D1663" t="s">
        <v>158</v>
      </c>
      <c r="E1663" t="s">
        <v>122</v>
      </c>
      <c r="F1663" t="s">
        <v>159</v>
      </c>
      <c r="G1663" t="s">
        <v>160</v>
      </c>
      <c r="H1663" t="s">
        <v>143</v>
      </c>
      <c r="I1663" t="s">
        <v>124</v>
      </c>
      <c r="J1663" t="s">
        <v>125</v>
      </c>
      <c r="K1663" t="s">
        <v>953</v>
      </c>
      <c r="N1663" t="s">
        <v>952</v>
      </c>
      <c r="O1663" t="s">
        <v>769</v>
      </c>
      <c r="P1663" t="s">
        <v>162</v>
      </c>
      <c r="Q1663" t="s">
        <v>163</v>
      </c>
      <c r="R1663" t="s">
        <v>131</v>
      </c>
      <c r="S1663" t="s">
        <v>164</v>
      </c>
      <c r="T1663" t="s">
        <v>165</v>
      </c>
      <c r="U1663" t="s">
        <v>151</v>
      </c>
      <c r="V1663" t="s">
        <v>135</v>
      </c>
      <c r="W1663" t="s">
        <v>136</v>
      </c>
      <c r="X1663" t="s">
        <v>954</v>
      </c>
      <c r="Y1663" s="94">
        <v>27975.94</v>
      </c>
      <c r="Z1663" s="94">
        <v>44792.269200000002</v>
      </c>
      <c r="AA1663" s="94">
        <v>46136.037276000003</v>
      </c>
      <c r="AB1663" s="94">
        <v>46136.04</v>
      </c>
      <c r="AC1663">
        <f t="shared" si="50"/>
        <v>3000</v>
      </c>
      <c r="AD1663" t="str">
        <f t="shared" si="51"/>
        <v>304</v>
      </c>
    </row>
    <row r="1664" spans="1:30" hidden="1" x14ac:dyDescent="0.25">
      <c r="A1664" t="s">
        <v>950</v>
      </c>
      <c r="B1664" t="s">
        <v>766</v>
      </c>
      <c r="C1664" t="s">
        <v>157</v>
      </c>
      <c r="D1664" t="s">
        <v>242</v>
      </c>
      <c r="E1664" t="s">
        <v>122</v>
      </c>
      <c r="F1664" t="s">
        <v>159</v>
      </c>
      <c r="G1664" t="s">
        <v>160</v>
      </c>
      <c r="H1664" t="s">
        <v>143</v>
      </c>
      <c r="I1664" t="s">
        <v>124</v>
      </c>
      <c r="J1664" t="s">
        <v>125</v>
      </c>
      <c r="K1664" t="s">
        <v>953</v>
      </c>
      <c r="N1664" t="s">
        <v>952</v>
      </c>
      <c r="O1664" t="s">
        <v>769</v>
      </c>
      <c r="P1664" t="s">
        <v>162</v>
      </c>
      <c r="Q1664" t="s">
        <v>243</v>
      </c>
      <c r="R1664" t="s">
        <v>131</v>
      </c>
      <c r="S1664" t="s">
        <v>164</v>
      </c>
      <c r="T1664" t="s">
        <v>165</v>
      </c>
      <c r="U1664" t="s">
        <v>151</v>
      </c>
      <c r="V1664" t="s">
        <v>135</v>
      </c>
      <c r="W1664" t="s">
        <v>136</v>
      </c>
      <c r="X1664" t="s">
        <v>954</v>
      </c>
      <c r="Y1664" s="94">
        <v>2060</v>
      </c>
      <c r="Z1664" s="94">
        <v>1031.1066666666668</v>
      </c>
      <c r="AA1664" s="94">
        <v>1062.04</v>
      </c>
      <c r="AB1664" s="94">
        <v>1062.04</v>
      </c>
      <c r="AC1664">
        <f t="shared" si="50"/>
        <v>3000</v>
      </c>
      <c r="AD1664" t="str">
        <f t="shared" si="51"/>
        <v>304</v>
      </c>
    </row>
    <row r="1665" spans="1:30" hidden="1" x14ac:dyDescent="0.25">
      <c r="A1665" t="s">
        <v>950</v>
      </c>
      <c r="B1665" t="s">
        <v>766</v>
      </c>
      <c r="C1665" t="s">
        <v>157</v>
      </c>
      <c r="D1665" t="s">
        <v>341</v>
      </c>
      <c r="E1665" t="s">
        <v>122</v>
      </c>
      <c r="F1665" t="s">
        <v>159</v>
      </c>
      <c r="G1665" t="s">
        <v>160</v>
      </c>
      <c r="H1665" t="s">
        <v>143</v>
      </c>
      <c r="I1665" t="s">
        <v>124</v>
      </c>
      <c r="J1665" t="s">
        <v>125</v>
      </c>
      <c r="K1665" t="s">
        <v>953</v>
      </c>
      <c r="N1665" t="s">
        <v>952</v>
      </c>
      <c r="O1665" t="s">
        <v>769</v>
      </c>
      <c r="P1665" t="s">
        <v>162</v>
      </c>
      <c r="Q1665" t="s">
        <v>342</v>
      </c>
      <c r="R1665" t="s">
        <v>131</v>
      </c>
      <c r="S1665" t="s">
        <v>164</v>
      </c>
      <c r="T1665" t="s">
        <v>165</v>
      </c>
      <c r="U1665" t="s">
        <v>151</v>
      </c>
      <c r="V1665" t="s">
        <v>135</v>
      </c>
      <c r="W1665" t="s">
        <v>136</v>
      </c>
      <c r="X1665" t="s">
        <v>954</v>
      </c>
      <c r="Y1665" s="94">
        <v>1845.03</v>
      </c>
      <c r="Z1665" s="94">
        <v>0</v>
      </c>
      <c r="AA1665" s="94">
        <v>0</v>
      </c>
      <c r="AB1665" s="94">
        <v>0</v>
      </c>
      <c r="AC1665">
        <f t="shared" si="50"/>
        <v>3000</v>
      </c>
      <c r="AD1665" t="str">
        <f t="shared" si="51"/>
        <v>304</v>
      </c>
    </row>
    <row r="1666" spans="1:30" hidden="1" x14ac:dyDescent="0.25">
      <c r="A1666" t="s">
        <v>950</v>
      </c>
      <c r="B1666" t="s">
        <v>766</v>
      </c>
      <c r="C1666" t="s">
        <v>157</v>
      </c>
      <c r="D1666" t="s">
        <v>291</v>
      </c>
      <c r="E1666" t="s">
        <v>122</v>
      </c>
      <c r="F1666" t="s">
        <v>159</v>
      </c>
      <c r="G1666" t="s">
        <v>160</v>
      </c>
      <c r="H1666" t="s">
        <v>143</v>
      </c>
      <c r="I1666" t="s">
        <v>124</v>
      </c>
      <c r="J1666" t="s">
        <v>125</v>
      </c>
      <c r="K1666" t="s">
        <v>953</v>
      </c>
      <c r="N1666" t="s">
        <v>952</v>
      </c>
      <c r="O1666" t="s">
        <v>769</v>
      </c>
      <c r="P1666" t="s">
        <v>162</v>
      </c>
      <c r="Q1666" t="s">
        <v>169</v>
      </c>
      <c r="R1666" t="s">
        <v>131</v>
      </c>
      <c r="S1666" t="s">
        <v>164</v>
      </c>
      <c r="T1666" t="s">
        <v>165</v>
      </c>
      <c r="U1666" t="s">
        <v>151</v>
      </c>
      <c r="V1666" t="s">
        <v>135</v>
      </c>
      <c r="W1666" t="s">
        <v>136</v>
      </c>
      <c r="X1666" t="s">
        <v>954</v>
      </c>
      <c r="Y1666" s="94">
        <v>18045.97</v>
      </c>
      <c r="Z1666" s="94">
        <v>23045.97</v>
      </c>
      <c r="AA1666" s="94">
        <v>23737.349100000003</v>
      </c>
      <c r="AB1666" s="94">
        <v>23737.35</v>
      </c>
      <c r="AC1666">
        <f t="shared" si="50"/>
        <v>3000</v>
      </c>
      <c r="AD1666" t="str">
        <f t="shared" si="51"/>
        <v>304</v>
      </c>
    </row>
    <row r="1667" spans="1:30" hidden="1" x14ac:dyDescent="0.25">
      <c r="A1667" t="s">
        <v>950</v>
      </c>
      <c r="B1667" t="s">
        <v>766</v>
      </c>
      <c r="C1667" t="s">
        <v>157</v>
      </c>
      <c r="D1667" t="s">
        <v>955</v>
      </c>
      <c r="E1667" t="s">
        <v>122</v>
      </c>
      <c r="F1667" t="s">
        <v>159</v>
      </c>
      <c r="G1667" t="s">
        <v>160</v>
      </c>
      <c r="H1667" t="s">
        <v>143</v>
      </c>
      <c r="I1667" t="s">
        <v>124</v>
      </c>
      <c r="J1667" t="s">
        <v>125</v>
      </c>
      <c r="K1667" t="s">
        <v>953</v>
      </c>
      <c r="N1667" t="s">
        <v>952</v>
      </c>
      <c r="O1667" t="s">
        <v>769</v>
      </c>
      <c r="P1667" t="s">
        <v>162</v>
      </c>
      <c r="Q1667" t="s">
        <v>956</v>
      </c>
      <c r="R1667" t="s">
        <v>131</v>
      </c>
      <c r="S1667" t="s">
        <v>164</v>
      </c>
      <c r="T1667" t="s">
        <v>165</v>
      </c>
      <c r="U1667" t="s">
        <v>151</v>
      </c>
      <c r="V1667" t="s">
        <v>135</v>
      </c>
      <c r="W1667" t="s">
        <v>136</v>
      </c>
      <c r="X1667" t="s">
        <v>954</v>
      </c>
      <c r="Y1667" s="94">
        <v>148605382.13999999</v>
      </c>
      <c r="Z1667" s="94">
        <v>142615868.73333332</v>
      </c>
      <c r="AA1667" s="94">
        <v>146894344.79533333</v>
      </c>
      <c r="AB1667" s="94">
        <v>146894344.80000001</v>
      </c>
      <c r="AC1667">
        <f t="shared" ref="AC1667:AC1730" si="52">MID(D1667,1,1)*1000</f>
        <v>3000</v>
      </c>
      <c r="AD1667" t="str">
        <f t="shared" ref="AD1667:AD1730" si="53">MID(A1667,6,3)</f>
        <v>304</v>
      </c>
    </row>
    <row r="1668" spans="1:30" hidden="1" x14ac:dyDescent="0.25">
      <c r="A1668" t="s">
        <v>950</v>
      </c>
      <c r="B1668" t="s">
        <v>766</v>
      </c>
      <c r="C1668" t="s">
        <v>157</v>
      </c>
      <c r="D1668" t="s">
        <v>266</v>
      </c>
      <c r="E1668" t="s">
        <v>122</v>
      </c>
      <c r="F1668" t="s">
        <v>159</v>
      </c>
      <c r="G1668" t="s">
        <v>160</v>
      </c>
      <c r="H1668" t="s">
        <v>143</v>
      </c>
      <c r="I1668" t="s">
        <v>124</v>
      </c>
      <c r="J1668" t="s">
        <v>125</v>
      </c>
      <c r="K1668" t="s">
        <v>953</v>
      </c>
      <c r="N1668" t="s">
        <v>952</v>
      </c>
      <c r="O1668" t="s">
        <v>769</v>
      </c>
      <c r="P1668" t="s">
        <v>162</v>
      </c>
      <c r="Q1668" t="s">
        <v>267</v>
      </c>
      <c r="R1668" t="s">
        <v>131</v>
      </c>
      <c r="S1668" t="s">
        <v>164</v>
      </c>
      <c r="T1668" t="s">
        <v>165</v>
      </c>
      <c r="U1668" t="s">
        <v>151</v>
      </c>
      <c r="V1668" t="s">
        <v>135</v>
      </c>
      <c r="W1668" t="s">
        <v>136</v>
      </c>
      <c r="X1668" t="s">
        <v>954</v>
      </c>
      <c r="Y1668" s="94">
        <v>0</v>
      </c>
      <c r="Z1668" s="94">
        <v>1155.8599999999999</v>
      </c>
      <c r="AA1668" s="94">
        <v>1190.54</v>
      </c>
      <c r="AB1668" s="94">
        <v>1190.54</v>
      </c>
      <c r="AC1668">
        <f t="shared" si="52"/>
        <v>3000</v>
      </c>
      <c r="AD1668" t="str">
        <f t="shared" si="53"/>
        <v>304</v>
      </c>
    </row>
    <row r="1669" spans="1:30" hidden="1" x14ac:dyDescent="0.25">
      <c r="A1669" t="s">
        <v>950</v>
      </c>
      <c r="B1669" t="s">
        <v>766</v>
      </c>
      <c r="C1669" t="s">
        <v>157</v>
      </c>
      <c r="D1669" t="s">
        <v>272</v>
      </c>
      <c r="E1669" t="s">
        <v>122</v>
      </c>
      <c r="F1669" t="s">
        <v>159</v>
      </c>
      <c r="G1669" t="s">
        <v>160</v>
      </c>
      <c r="H1669" t="s">
        <v>143</v>
      </c>
      <c r="I1669" t="s">
        <v>124</v>
      </c>
      <c r="J1669" t="s">
        <v>125</v>
      </c>
      <c r="K1669" t="s">
        <v>953</v>
      </c>
      <c r="N1669" t="s">
        <v>952</v>
      </c>
      <c r="O1669" t="s">
        <v>769</v>
      </c>
      <c r="P1669" t="s">
        <v>162</v>
      </c>
      <c r="Q1669" t="s">
        <v>273</v>
      </c>
      <c r="R1669" t="s">
        <v>131</v>
      </c>
      <c r="S1669" t="s">
        <v>164</v>
      </c>
      <c r="T1669" t="s">
        <v>165</v>
      </c>
      <c r="U1669" t="s">
        <v>151</v>
      </c>
      <c r="V1669" t="s">
        <v>135</v>
      </c>
      <c r="W1669" t="s">
        <v>136</v>
      </c>
      <c r="X1669" t="s">
        <v>954</v>
      </c>
      <c r="Y1669" s="94">
        <v>34480.589999999997</v>
      </c>
      <c r="Z1669" s="94">
        <v>42210.41333333333</v>
      </c>
      <c r="AA1669" s="94">
        <v>43476.73</v>
      </c>
      <c r="AB1669" s="94">
        <v>43476.73</v>
      </c>
      <c r="AC1669">
        <f t="shared" si="52"/>
        <v>3000</v>
      </c>
      <c r="AD1669" t="str">
        <f t="shared" si="53"/>
        <v>304</v>
      </c>
    </row>
    <row r="1670" spans="1:30" hidden="1" x14ac:dyDescent="0.25">
      <c r="A1670" t="s">
        <v>950</v>
      </c>
      <c r="B1670" t="s">
        <v>766</v>
      </c>
      <c r="C1670" t="s">
        <v>157</v>
      </c>
      <c r="D1670" t="s">
        <v>172</v>
      </c>
      <c r="E1670" t="s">
        <v>122</v>
      </c>
      <c r="F1670" t="s">
        <v>159</v>
      </c>
      <c r="G1670" t="s">
        <v>160</v>
      </c>
      <c r="H1670" t="s">
        <v>143</v>
      </c>
      <c r="I1670" t="s">
        <v>124</v>
      </c>
      <c r="J1670" t="s">
        <v>125</v>
      </c>
      <c r="K1670" t="s">
        <v>953</v>
      </c>
      <c r="N1670" t="s">
        <v>952</v>
      </c>
      <c r="O1670" t="s">
        <v>769</v>
      </c>
      <c r="P1670" t="s">
        <v>162</v>
      </c>
      <c r="Q1670" t="s">
        <v>173</v>
      </c>
      <c r="R1670" t="s">
        <v>131</v>
      </c>
      <c r="S1670" t="s">
        <v>164</v>
      </c>
      <c r="T1670" t="s">
        <v>165</v>
      </c>
      <c r="U1670" t="s">
        <v>151</v>
      </c>
      <c r="V1670" t="s">
        <v>135</v>
      </c>
      <c r="W1670" t="s">
        <v>136</v>
      </c>
      <c r="X1670" t="s">
        <v>954</v>
      </c>
      <c r="Y1670" s="94">
        <v>39514.720000000001</v>
      </c>
      <c r="Z1670" s="94">
        <v>69989</v>
      </c>
      <c r="AA1670" s="94">
        <v>72088.67</v>
      </c>
      <c r="AB1670" s="94">
        <v>72088.67</v>
      </c>
      <c r="AC1670">
        <f t="shared" si="52"/>
        <v>3000</v>
      </c>
      <c r="AD1670" t="str">
        <f t="shared" si="53"/>
        <v>304</v>
      </c>
    </row>
    <row r="1671" spans="1:30" hidden="1" x14ac:dyDescent="0.25">
      <c r="A1671" t="s">
        <v>950</v>
      </c>
      <c r="B1671" t="s">
        <v>766</v>
      </c>
      <c r="C1671" t="s">
        <v>157</v>
      </c>
      <c r="D1671" t="s">
        <v>174</v>
      </c>
      <c r="E1671" t="s">
        <v>122</v>
      </c>
      <c r="F1671" t="s">
        <v>159</v>
      </c>
      <c r="G1671" t="s">
        <v>160</v>
      </c>
      <c r="H1671" t="s">
        <v>143</v>
      </c>
      <c r="I1671" t="s">
        <v>124</v>
      </c>
      <c r="J1671" t="s">
        <v>125</v>
      </c>
      <c r="K1671" t="s">
        <v>953</v>
      </c>
      <c r="N1671" t="s">
        <v>952</v>
      </c>
      <c r="O1671" t="s">
        <v>769</v>
      </c>
      <c r="P1671" t="s">
        <v>162</v>
      </c>
      <c r="Q1671" t="s">
        <v>175</v>
      </c>
      <c r="R1671" t="s">
        <v>131</v>
      </c>
      <c r="S1671" t="s">
        <v>164</v>
      </c>
      <c r="T1671" t="s">
        <v>165</v>
      </c>
      <c r="U1671" t="s">
        <v>151</v>
      </c>
      <c r="V1671" t="s">
        <v>135</v>
      </c>
      <c r="W1671" t="s">
        <v>136</v>
      </c>
      <c r="X1671" t="s">
        <v>954</v>
      </c>
      <c r="Y1671" s="94">
        <v>23585.31</v>
      </c>
      <c r="Z1671" s="94">
        <v>35772.813333333339</v>
      </c>
      <c r="AA1671" s="94">
        <v>36846</v>
      </c>
      <c r="AB1671" s="94">
        <v>36846</v>
      </c>
      <c r="AC1671">
        <f t="shared" si="52"/>
        <v>3000</v>
      </c>
      <c r="AD1671" t="str">
        <f t="shared" si="53"/>
        <v>304</v>
      </c>
    </row>
    <row r="1672" spans="1:30" hidden="1" x14ac:dyDescent="0.25">
      <c r="A1672" t="s">
        <v>950</v>
      </c>
      <c r="B1672" t="s">
        <v>766</v>
      </c>
      <c r="C1672" t="s">
        <v>157</v>
      </c>
      <c r="D1672" t="s">
        <v>282</v>
      </c>
      <c r="E1672" t="s">
        <v>122</v>
      </c>
      <c r="F1672" t="s">
        <v>159</v>
      </c>
      <c r="G1672" t="s">
        <v>160</v>
      </c>
      <c r="H1672" t="s">
        <v>143</v>
      </c>
      <c r="I1672" t="s">
        <v>124</v>
      </c>
      <c r="J1672" t="s">
        <v>125</v>
      </c>
      <c r="K1672" t="s">
        <v>953</v>
      </c>
      <c r="N1672" t="s">
        <v>952</v>
      </c>
      <c r="O1672" t="s">
        <v>769</v>
      </c>
      <c r="P1672" t="s">
        <v>162</v>
      </c>
      <c r="Q1672" t="s">
        <v>283</v>
      </c>
      <c r="R1672" t="s">
        <v>131</v>
      </c>
      <c r="S1672" t="s">
        <v>164</v>
      </c>
      <c r="T1672" t="s">
        <v>165</v>
      </c>
      <c r="U1672" t="s">
        <v>151</v>
      </c>
      <c r="V1672" t="s">
        <v>135</v>
      </c>
      <c r="W1672" t="s">
        <v>136</v>
      </c>
      <c r="X1672" t="s">
        <v>954</v>
      </c>
      <c r="Y1672" s="94">
        <v>3105.18</v>
      </c>
      <c r="Z1672" s="94">
        <v>3932.2666666666664</v>
      </c>
      <c r="AA1672" s="94">
        <v>4050.23</v>
      </c>
      <c r="AB1672" s="94">
        <v>4050.23</v>
      </c>
      <c r="AC1672">
        <f t="shared" si="52"/>
        <v>3000</v>
      </c>
      <c r="AD1672" t="str">
        <f t="shared" si="53"/>
        <v>304</v>
      </c>
    </row>
    <row r="1673" spans="1:30" hidden="1" x14ac:dyDescent="0.25">
      <c r="A1673" t="s">
        <v>950</v>
      </c>
      <c r="B1673" t="s">
        <v>766</v>
      </c>
      <c r="C1673" t="s">
        <v>157</v>
      </c>
      <c r="D1673" t="s">
        <v>288</v>
      </c>
      <c r="E1673" t="s">
        <v>122</v>
      </c>
      <c r="F1673" t="s">
        <v>159</v>
      </c>
      <c r="G1673" t="s">
        <v>160</v>
      </c>
      <c r="H1673" t="s">
        <v>304</v>
      </c>
      <c r="I1673" t="s">
        <v>124</v>
      </c>
      <c r="J1673" t="s">
        <v>125</v>
      </c>
      <c r="K1673" t="s">
        <v>953</v>
      </c>
      <c r="N1673" t="s">
        <v>952</v>
      </c>
      <c r="O1673" t="s">
        <v>769</v>
      </c>
      <c r="P1673" t="s">
        <v>162</v>
      </c>
      <c r="Q1673" t="s">
        <v>289</v>
      </c>
      <c r="R1673" t="s">
        <v>131</v>
      </c>
      <c r="S1673" t="s">
        <v>164</v>
      </c>
      <c r="T1673" t="s">
        <v>165</v>
      </c>
      <c r="U1673" t="s">
        <v>134</v>
      </c>
      <c r="V1673" t="s">
        <v>135</v>
      </c>
      <c r="W1673" t="s">
        <v>136</v>
      </c>
      <c r="X1673" t="s">
        <v>957</v>
      </c>
      <c r="AA1673" s="94">
        <v>1553.24</v>
      </c>
      <c r="AB1673" s="94">
        <v>1553.24</v>
      </c>
      <c r="AC1673">
        <f t="shared" si="52"/>
        <v>3000</v>
      </c>
      <c r="AD1673" t="str">
        <f t="shared" si="53"/>
        <v>304</v>
      </c>
    </row>
    <row r="1674" spans="1:30" hidden="1" x14ac:dyDescent="0.25">
      <c r="A1674" t="s">
        <v>950</v>
      </c>
      <c r="B1674" t="s">
        <v>766</v>
      </c>
      <c r="C1674" t="s">
        <v>157</v>
      </c>
      <c r="D1674">
        <v>38202</v>
      </c>
      <c r="E1674" t="s">
        <v>122</v>
      </c>
      <c r="F1674" t="s">
        <v>159</v>
      </c>
      <c r="G1674" t="s">
        <v>160</v>
      </c>
      <c r="H1674" t="s">
        <v>143</v>
      </c>
      <c r="I1674" t="s">
        <v>124</v>
      </c>
      <c r="J1674" t="s">
        <v>125</v>
      </c>
      <c r="K1674" t="s">
        <v>953</v>
      </c>
      <c r="N1674" t="s">
        <v>952</v>
      </c>
      <c r="O1674" t="s">
        <v>769</v>
      </c>
      <c r="P1674" t="s">
        <v>162</v>
      </c>
      <c r="Q1674" t="s">
        <v>289</v>
      </c>
      <c r="R1674" t="s">
        <v>131</v>
      </c>
      <c r="S1674" t="s">
        <v>164</v>
      </c>
      <c r="T1674" t="s">
        <v>165</v>
      </c>
      <c r="U1674" t="s">
        <v>151</v>
      </c>
      <c r="V1674" t="s">
        <v>135</v>
      </c>
      <c r="W1674" t="s">
        <v>136</v>
      </c>
      <c r="X1674" t="s">
        <v>954</v>
      </c>
      <c r="Y1674" s="94">
        <v>0</v>
      </c>
      <c r="Z1674" s="94">
        <v>1508</v>
      </c>
      <c r="AA1674" s="94">
        <v>0</v>
      </c>
      <c r="AB1674" s="94">
        <v>0</v>
      </c>
      <c r="AC1674">
        <f t="shared" si="52"/>
        <v>3000</v>
      </c>
      <c r="AD1674" t="str">
        <f t="shared" si="53"/>
        <v>304</v>
      </c>
    </row>
    <row r="1675" spans="1:30" hidden="1" x14ac:dyDescent="0.25">
      <c r="A1675" t="s">
        <v>950</v>
      </c>
      <c r="B1675" t="s">
        <v>766</v>
      </c>
      <c r="C1675" t="s">
        <v>157</v>
      </c>
      <c r="D1675" t="s">
        <v>417</v>
      </c>
      <c r="E1675" t="s">
        <v>122</v>
      </c>
      <c r="F1675" t="s">
        <v>159</v>
      </c>
      <c r="G1675" t="s">
        <v>160</v>
      </c>
      <c r="H1675" t="s">
        <v>143</v>
      </c>
      <c r="I1675" t="s">
        <v>124</v>
      </c>
      <c r="J1675" t="s">
        <v>125</v>
      </c>
      <c r="K1675" t="s">
        <v>953</v>
      </c>
      <c r="N1675" t="s">
        <v>952</v>
      </c>
      <c r="O1675" t="s">
        <v>769</v>
      </c>
      <c r="P1675" t="s">
        <v>162</v>
      </c>
      <c r="Q1675" t="s">
        <v>418</v>
      </c>
      <c r="R1675" t="s">
        <v>131</v>
      </c>
      <c r="S1675" t="s">
        <v>164</v>
      </c>
      <c r="T1675" t="s">
        <v>165</v>
      </c>
      <c r="U1675" t="s">
        <v>151</v>
      </c>
      <c r="V1675" t="s">
        <v>135</v>
      </c>
      <c r="W1675" t="s">
        <v>136</v>
      </c>
      <c r="X1675" t="s">
        <v>954</v>
      </c>
      <c r="Y1675" s="94">
        <v>712.71</v>
      </c>
      <c r="Z1675" s="94">
        <v>0</v>
      </c>
      <c r="AA1675" s="94">
        <v>0</v>
      </c>
      <c r="AB1675" s="94">
        <v>0</v>
      </c>
      <c r="AC1675">
        <f t="shared" si="52"/>
        <v>3000</v>
      </c>
      <c r="AD1675" t="str">
        <f t="shared" si="53"/>
        <v>304</v>
      </c>
    </row>
    <row r="1676" spans="1:30" hidden="1" x14ac:dyDescent="0.25">
      <c r="A1676" s="97" t="s">
        <v>950</v>
      </c>
      <c r="B1676" s="97" t="s">
        <v>766</v>
      </c>
      <c r="C1676" s="97" t="s">
        <v>140</v>
      </c>
      <c r="D1676" s="97">
        <v>14301</v>
      </c>
      <c r="E1676" s="97" t="s">
        <v>122</v>
      </c>
      <c r="F1676" s="98">
        <v>15</v>
      </c>
      <c r="G1676" s="98" t="s">
        <v>142</v>
      </c>
      <c r="H1676" s="97">
        <v>19</v>
      </c>
      <c r="I1676" s="97" t="s">
        <v>124</v>
      </c>
      <c r="J1676" s="97" t="s">
        <v>125</v>
      </c>
      <c r="K1676" s="97" t="s">
        <v>951</v>
      </c>
      <c r="L1676" s="97"/>
      <c r="M1676" s="97"/>
      <c r="N1676" s="97" t="s">
        <v>952</v>
      </c>
      <c r="O1676" s="97" t="s">
        <v>769</v>
      </c>
      <c r="P1676" s="97" t="s">
        <v>147</v>
      </c>
      <c r="Q1676" s="97" t="s">
        <v>178</v>
      </c>
      <c r="R1676" s="97" t="s">
        <v>131</v>
      </c>
      <c r="S1676" s="97" t="s">
        <v>149</v>
      </c>
      <c r="T1676" s="97" t="s">
        <v>150</v>
      </c>
      <c r="U1676" s="97" t="s">
        <v>134</v>
      </c>
      <c r="V1676" s="97" t="s">
        <v>135</v>
      </c>
      <c r="W1676" s="97" t="s">
        <v>136</v>
      </c>
      <c r="X1676" s="97"/>
      <c r="Y1676" s="99"/>
      <c r="Z1676" s="99"/>
      <c r="AA1676" s="99">
        <v>94667.76</v>
      </c>
      <c r="AB1676" s="99">
        <v>94667.76</v>
      </c>
      <c r="AC1676">
        <f t="shared" si="52"/>
        <v>1000</v>
      </c>
      <c r="AD1676" t="str">
        <f t="shared" si="53"/>
        <v>304</v>
      </c>
    </row>
    <row r="1677" spans="1:30" hidden="1" x14ac:dyDescent="0.25">
      <c r="A1677" s="97" t="s">
        <v>958</v>
      </c>
      <c r="B1677" s="97" t="s">
        <v>766</v>
      </c>
      <c r="C1677" s="97" t="s">
        <v>959</v>
      </c>
      <c r="D1677" s="97" t="s">
        <v>141</v>
      </c>
      <c r="E1677" s="97" t="s">
        <v>122</v>
      </c>
      <c r="F1677" s="98">
        <v>15</v>
      </c>
      <c r="G1677" s="98" t="s">
        <v>142</v>
      </c>
      <c r="H1677" s="97" t="s">
        <v>143</v>
      </c>
      <c r="I1677" s="97" t="s">
        <v>124</v>
      </c>
      <c r="J1677" s="97" t="s">
        <v>125</v>
      </c>
      <c r="K1677" s="97" t="s">
        <v>960</v>
      </c>
      <c r="L1677" s="97"/>
      <c r="M1677" s="97"/>
      <c r="N1677" s="97" t="s">
        <v>961</v>
      </c>
      <c r="O1677" s="97" t="s">
        <v>769</v>
      </c>
      <c r="P1677" s="97" t="s">
        <v>962</v>
      </c>
      <c r="Q1677" s="97" t="s">
        <v>148</v>
      </c>
      <c r="R1677" s="97" t="s">
        <v>131</v>
      </c>
      <c r="S1677" s="97" t="s">
        <v>149</v>
      </c>
      <c r="T1677" s="97" t="s">
        <v>150</v>
      </c>
      <c r="U1677" s="97" t="s">
        <v>151</v>
      </c>
      <c r="V1677" s="97" t="s">
        <v>135</v>
      </c>
      <c r="W1677" s="97" t="s">
        <v>136</v>
      </c>
      <c r="X1677" s="97"/>
      <c r="Y1677" s="99"/>
      <c r="Z1677" s="99"/>
      <c r="AA1677" s="99">
        <v>6392112</v>
      </c>
      <c r="AB1677" s="99">
        <v>6392112</v>
      </c>
      <c r="AC1677">
        <f t="shared" si="52"/>
        <v>1000</v>
      </c>
      <c r="AD1677" t="str">
        <f t="shared" si="53"/>
        <v>304</v>
      </c>
    </row>
    <row r="1678" spans="1:30" hidden="1" x14ac:dyDescent="0.25">
      <c r="A1678" s="97" t="s">
        <v>958</v>
      </c>
      <c r="B1678" s="97" t="s">
        <v>766</v>
      </c>
      <c r="C1678" s="97" t="s">
        <v>959</v>
      </c>
      <c r="D1678" s="97">
        <v>12101</v>
      </c>
      <c r="E1678" s="97" t="s">
        <v>122</v>
      </c>
      <c r="F1678" s="98">
        <v>15</v>
      </c>
      <c r="G1678" s="98" t="s">
        <v>142</v>
      </c>
      <c r="H1678" s="97">
        <v>19</v>
      </c>
      <c r="I1678" s="97" t="s">
        <v>124</v>
      </c>
      <c r="J1678" s="97" t="s">
        <v>125</v>
      </c>
      <c r="K1678" s="97" t="s">
        <v>960</v>
      </c>
      <c r="L1678" s="97"/>
      <c r="M1678" s="97"/>
      <c r="N1678" s="97" t="s">
        <v>961</v>
      </c>
      <c r="O1678" s="97" t="s">
        <v>769</v>
      </c>
      <c r="P1678" s="97" t="s">
        <v>962</v>
      </c>
      <c r="Q1678" s="97" t="s">
        <v>182</v>
      </c>
      <c r="R1678" s="97" t="s">
        <v>131</v>
      </c>
      <c r="S1678" s="97" t="s">
        <v>149</v>
      </c>
      <c r="T1678" s="97" t="s">
        <v>150</v>
      </c>
      <c r="U1678" s="97" t="s">
        <v>134</v>
      </c>
      <c r="V1678" s="97" t="s">
        <v>135</v>
      </c>
      <c r="W1678" s="97" t="s">
        <v>136</v>
      </c>
      <c r="X1678" s="97"/>
      <c r="Y1678" s="99"/>
      <c r="Z1678" s="99"/>
      <c r="AA1678" s="99">
        <v>475943</v>
      </c>
      <c r="AB1678" s="99">
        <v>475943</v>
      </c>
      <c r="AC1678">
        <f t="shared" si="52"/>
        <v>1000</v>
      </c>
      <c r="AD1678" t="str">
        <f t="shared" si="53"/>
        <v>304</v>
      </c>
    </row>
    <row r="1679" spans="1:30" hidden="1" x14ac:dyDescent="0.25">
      <c r="A1679" s="97" t="s">
        <v>958</v>
      </c>
      <c r="B1679" s="97" t="s">
        <v>766</v>
      </c>
      <c r="C1679" s="97" t="s">
        <v>959</v>
      </c>
      <c r="D1679" s="97">
        <v>13201</v>
      </c>
      <c r="E1679" s="97" t="s">
        <v>122</v>
      </c>
      <c r="F1679" s="98">
        <v>15</v>
      </c>
      <c r="G1679" s="98" t="s">
        <v>142</v>
      </c>
      <c r="H1679" s="97">
        <v>19</v>
      </c>
      <c r="I1679" s="97" t="s">
        <v>124</v>
      </c>
      <c r="J1679" s="97" t="s">
        <v>125</v>
      </c>
      <c r="K1679" s="97" t="s">
        <v>960</v>
      </c>
      <c r="L1679" s="97"/>
      <c r="M1679" s="97"/>
      <c r="N1679" s="97" t="s">
        <v>961</v>
      </c>
      <c r="O1679" s="97" t="s">
        <v>769</v>
      </c>
      <c r="P1679" s="97" t="s">
        <v>962</v>
      </c>
      <c r="Q1679" s="97" t="s">
        <v>152</v>
      </c>
      <c r="R1679" s="97" t="s">
        <v>131</v>
      </c>
      <c r="S1679" s="97" t="s">
        <v>149</v>
      </c>
      <c r="T1679" s="97" t="s">
        <v>150</v>
      </c>
      <c r="U1679" s="97" t="s">
        <v>134</v>
      </c>
      <c r="V1679" s="97" t="s">
        <v>135</v>
      </c>
      <c r="W1679" s="97" t="s">
        <v>136</v>
      </c>
      <c r="X1679" s="97"/>
      <c r="Y1679" s="99"/>
      <c r="Z1679" s="99"/>
      <c r="AA1679" s="99">
        <v>266338</v>
      </c>
      <c r="AB1679" s="99">
        <v>266338</v>
      </c>
      <c r="AC1679">
        <f t="shared" si="52"/>
        <v>1000</v>
      </c>
      <c r="AD1679" t="str">
        <f t="shared" si="53"/>
        <v>304</v>
      </c>
    </row>
    <row r="1680" spans="1:30" hidden="1" x14ac:dyDescent="0.25">
      <c r="A1680" s="97" t="s">
        <v>958</v>
      </c>
      <c r="B1680" s="97" t="s">
        <v>766</v>
      </c>
      <c r="C1680" s="97" t="s">
        <v>959</v>
      </c>
      <c r="D1680" s="97">
        <v>13203</v>
      </c>
      <c r="E1680" s="97" t="s">
        <v>122</v>
      </c>
      <c r="F1680" s="98">
        <v>15</v>
      </c>
      <c r="G1680" s="98" t="s">
        <v>142</v>
      </c>
      <c r="H1680" s="97">
        <v>19</v>
      </c>
      <c r="I1680" s="97" t="s">
        <v>124</v>
      </c>
      <c r="J1680" s="97" t="s">
        <v>125</v>
      </c>
      <c r="K1680" s="97" t="s">
        <v>960</v>
      </c>
      <c r="L1680" s="97"/>
      <c r="M1680" s="97"/>
      <c r="N1680" s="97" t="s">
        <v>961</v>
      </c>
      <c r="O1680" s="97" t="s">
        <v>769</v>
      </c>
      <c r="P1680" s="97" t="s">
        <v>962</v>
      </c>
      <c r="Q1680" s="97" t="s">
        <v>153</v>
      </c>
      <c r="R1680" s="97" t="s">
        <v>131</v>
      </c>
      <c r="S1680" s="97" t="s">
        <v>149</v>
      </c>
      <c r="T1680" s="97" t="s">
        <v>150</v>
      </c>
      <c r="U1680" s="97" t="s">
        <v>134</v>
      </c>
      <c r="V1680" s="97" t="s">
        <v>135</v>
      </c>
      <c r="W1680" s="97" t="s">
        <v>136</v>
      </c>
      <c r="X1680" s="97"/>
      <c r="Y1680" s="99"/>
      <c r="Z1680" s="99"/>
      <c r="AA1680" s="99">
        <v>1065352</v>
      </c>
      <c r="AB1680" s="99">
        <v>1065352</v>
      </c>
      <c r="AC1680">
        <f t="shared" si="52"/>
        <v>1000</v>
      </c>
      <c r="AD1680" t="str">
        <f t="shared" si="53"/>
        <v>304</v>
      </c>
    </row>
    <row r="1681" spans="1:30" hidden="1" x14ac:dyDescent="0.25">
      <c r="A1681" s="97" t="s">
        <v>958</v>
      </c>
      <c r="B1681" s="97" t="s">
        <v>766</v>
      </c>
      <c r="C1681" s="97" t="s">
        <v>959</v>
      </c>
      <c r="D1681" s="97" t="s">
        <v>183</v>
      </c>
      <c r="E1681" s="97" t="s">
        <v>122</v>
      </c>
      <c r="F1681" s="98">
        <v>15</v>
      </c>
      <c r="G1681" s="98" t="s">
        <v>142</v>
      </c>
      <c r="H1681" s="97">
        <v>19</v>
      </c>
      <c r="I1681" s="97" t="s">
        <v>124</v>
      </c>
      <c r="J1681" s="97" t="s">
        <v>125</v>
      </c>
      <c r="K1681" s="97" t="s">
        <v>960</v>
      </c>
      <c r="L1681" s="97"/>
      <c r="M1681" s="97"/>
      <c r="N1681" s="97" t="s">
        <v>961</v>
      </c>
      <c r="O1681" s="97" t="s">
        <v>769</v>
      </c>
      <c r="P1681" s="97" t="s">
        <v>962</v>
      </c>
      <c r="Q1681" s="97" t="s">
        <v>184</v>
      </c>
      <c r="R1681" s="97" t="s">
        <v>131</v>
      </c>
      <c r="S1681" s="97" t="s">
        <v>149</v>
      </c>
      <c r="T1681" s="97" t="s">
        <v>150</v>
      </c>
      <c r="U1681" s="97" t="s">
        <v>134</v>
      </c>
      <c r="V1681" s="97" t="s">
        <v>135</v>
      </c>
      <c r="W1681" s="97" t="s">
        <v>136</v>
      </c>
      <c r="X1681" s="97" t="s">
        <v>963</v>
      </c>
      <c r="Y1681" s="99">
        <v>0</v>
      </c>
      <c r="Z1681" s="99">
        <v>28366.02</v>
      </c>
      <c r="AA1681" s="99">
        <v>28366.02</v>
      </c>
      <c r="AB1681" s="99">
        <v>28366.02</v>
      </c>
      <c r="AC1681">
        <f t="shared" si="52"/>
        <v>1000</v>
      </c>
      <c r="AD1681" t="str">
        <f t="shared" si="53"/>
        <v>304</v>
      </c>
    </row>
    <row r="1682" spans="1:30" hidden="1" x14ac:dyDescent="0.25">
      <c r="A1682" s="97" t="s">
        <v>958</v>
      </c>
      <c r="B1682" s="97" t="s">
        <v>766</v>
      </c>
      <c r="C1682" s="97" t="s">
        <v>959</v>
      </c>
      <c r="D1682" s="97">
        <v>14101</v>
      </c>
      <c r="E1682" s="97" t="s">
        <v>122</v>
      </c>
      <c r="F1682" s="98">
        <v>15</v>
      </c>
      <c r="G1682" s="98" t="s">
        <v>142</v>
      </c>
      <c r="H1682" s="97">
        <v>19</v>
      </c>
      <c r="I1682" s="97" t="s">
        <v>124</v>
      </c>
      <c r="J1682" s="97" t="s">
        <v>125</v>
      </c>
      <c r="K1682" s="97" t="s">
        <v>960</v>
      </c>
      <c r="L1682" s="97"/>
      <c r="M1682" s="97"/>
      <c r="N1682" s="97" t="s">
        <v>961</v>
      </c>
      <c r="O1682" s="97" t="s">
        <v>769</v>
      </c>
      <c r="P1682" s="97" t="s">
        <v>962</v>
      </c>
      <c r="Q1682" s="97" t="s">
        <v>154</v>
      </c>
      <c r="R1682" s="97" t="s">
        <v>131</v>
      </c>
      <c r="S1682" s="97" t="s">
        <v>149</v>
      </c>
      <c r="T1682" s="97" t="s">
        <v>150</v>
      </c>
      <c r="U1682" s="97" t="s">
        <v>134</v>
      </c>
      <c r="V1682" s="97" t="s">
        <v>135</v>
      </c>
      <c r="W1682" s="97" t="s">
        <v>136</v>
      </c>
      <c r="X1682" s="97"/>
      <c r="Y1682" s="99"/>
      <c r="Z1682" s="99"/>
      <c r="AA1682" s="99">
        <v>351566.16</v>
      </c>
      <c r="AB1682" s="99">
        <v>351566.16</v>
      </c>
      <c r="AC1682">
        <f t="shared" si="52"/>
        <v>1000</v>
      </c>
      <c r="AD1682" t="str">
        <f t="shared" si="53"/>
        <v>304</v>
      </c>
    </row>
    <row r="1683" spans="1:30" hidden="1" x14ac:dyDescent="0.25">
      <c r="A1683" s="97" t="s">
        <v>958</v>
      </c>
      <c r="B1683" s="97" t="s">
        <v>766</v>
      </c>
      <c r="C1683" s="97" t="s">
        <v>959</v>
      </c>
      <c r="D1683" s="97">
        <v>14103</v>
      </c>
      <c r="E1683" s="97" t="s">
        <v>122</v>
      </c>
      <c r="F1683" s="98">
        <v>15</v>
      </c>
      <c r="G1683" s="98" t="s">
        <v>142</v>
      </c>
      <c r="H1683" s="97">
        <v>19</v>
      </c>
      <c r="I1683" s="97" t="s">
        <v>124</v>
      </c>
      <c r="J1683" s="97" t="s">
        <v>125</v>
      </c>
      <c r="K1683" s="97" t="s">
        <v>960</v>
      </c>
      <c r="L1683" s="97"/>
      <c r="M1683" s="97"/>
      <c r="N1683" s="97" t="s">
        <v>961</v>
      </c>
      <c r="O1683" s="97" t="s">
        <v>769</v>
      </c>
      <c r="P1683" s="97" t="s">
        <v>962</v>
      </c>
      <c r="Q1683" s="97" t="s">
        <v>155</v>
      </c>
      <c r="R1683" s="97" t="s">
        <v>131</v>
      </c>
      <c r="S1683" s="97" t="s">
        <v>149</v>
      </c>
      <c r="T1683" s="97" t="s">
        <v>150</v>
      </c>
      <c r="U1683" s="97" t="s">
        <v>134</v>
      </c>
      <c r="V1683" s="97" t="s">
        <v>135</v>
      </c>
      <c r="W1683" s="97" t="s">
        <v>136</v>
      </c>
      <c r="X1683" s="97"/>
      <c r="Y1683" s="99"/>
      <c r="Z1683" s="99"/>
      <c r="AA1683" s="99">
        <v>143822.51999999999</v>
      </c>
      <c r="AB1683" s="99">
        <v>143822.51999999999</v>
      </c>
      <c r="AC1683">
        <f t="shared" si="52"/>
        <v>1000</v>
      </c>
      <c r="AD1683" t="str">
        <f t="shared" si="53"/>
        <v>304</v>
      </c>
    </row>
    <row r="1684" spans="1:30" hidden="1" x14ac:dyDescent="0.25">
      <c r="A1684" s="97" t="s">
        <v>958</v>
      </c>
      <c r="B1684" s="97" t="s">
        <v>766</v>
      </c>
      <c r="C1684" s="97" t="s">
        <v>959</v>
      </c>
      <c r="D1684" s="97">
        <v>14201</v>
      </c>
      <c r="E1684" s="97" t="s">
        <v>122</v>
      </c>
      <c r="F1684" s="98">
        <v>15</v>
      </c>
      <c r="G1684" s="98" t="s">
        <v>142</v>
      </c>
      <c r="H1684" s="97">
        <v>19</v>
      </c>
      <c r="I1684" s="97" t="s">
        <v>124</v>
      </c>
      <c r="J1684" s="97" t="s">
        <v>125</v>
      </c>
      <c r="K1684" s="97" t="s">
        <v>960</v>
      </c>
      <c r="L1684" s="97"/>
      <c r="M1684" s="97"/>
      <c r="N1684" s="97" t="s">
        <v>961</v>
      </c>
      <c r="O1684" s="97" t="s">
        <v>769</v>
      </c>
      <c r="P1684" s="97" t="s">
        <v>962</v>
      </c>
      <c r="Q1684" s="97" t="s">
        <v>156</v>
      </c>
      <c r="R1684" s="97" t="s">
        <v>131</v>
      </c>
      <c r="S1684" s="97" t="s">
        <v>149</v>
      </c>
      <c r="T1684" s="97" t="s">
        <v>150</v>
      </c>
      <c r="U1684" s="97" t="s">
        <v>134</v>
      </c>
      <c r="V1684" s="97" t="s">
        <v>135</v>
      </c>
      <c r="W1684" s="97" t="s">
        <v>136</v>
      </c>
      <c r="X1684" s="97"/>
      <c r="Y1684" s="99"/>
      <c r="Z1684" s="99"/>
      <c r="AA1684" s="99">
        <v>319605.60000000003</v>
      </c>
      <c r="AB1684" s="99">
        <v>319605.59999999998</v>
      </c>
      <c r="AC1684">
        <f t="shared" si="52"/>
        <v>1000</v>
      </c>
      <c r="AD1684" t="str">
        <f t="shared" si="53"/>
        <v>304</v>
      </c>
    </row>
    <row r="1685" spans="1:30" hidden="1" x14ac:dyDescent="0.25">
      <c r="A1685" t="s">
        <v>958</v>
      </c>
      <c r="B1685" t="s">
        <v>766</v>
      </c>
      <c r="C1685" t="s">
        <v>959</v>
      </c>
      <c r="D1685" t="s">
        <v>186</v>
      </c>
      <c r="E1685" t="s">
        <v>122</v>
      </c>
      <c r="F1685" t="s">
        <v>159</v>
      </c>
      <c r="G1685" t="s">
        <v>160</v>
      </c>
      <c r="H1685" t="s">
        <v>143</v>
      </c>
      <c r="I1685" t="s">
        <v>124</v>
      </c>
      <c r="J1685" t="s">
        <v>125</v>
      </c>
      <c r="K1685" t="s">
        <v>960</v>
      </c>
      <c r="N1685" t="s">
        <v>961</v>
      </c>
      <c r="O1685" t="s">
        <v>769</v>
      </c>
      <c r="P1685" t="s">
        <v>962</v>
      </c>
      <c r="Q1685" t="s">
        <v>188</v>
      </c>
      <c r="R1685" t="s">
        <v>131</v>
      </c>
      <c r="S1685" t="s">
        <v>164</v>
      </c>
      <c r="T1685" t="s">
        <v>165</v>
      </c>
      <c r="U1685" t="s">
        <v>151</v>
      </c>
      <c r="V1685" t="s">
        <v>135</v>
      </c>
      <c r="W1685" t="s">
        <v>136</v>
      </c>
      <c r="X1685" t="s">
        <v>963</v>
      </c>
      <c r="Y1685" s="94">
        <v>1968.08</v>
      </c>
      <c r="Z1685" s="94">
        <v>2488.08</v>
      </c>
      <c r="AA1685" s="94">
        <v>2562.7199999999998</v>
      </c>
      <c r="AB1685" s="94">
        <v>2562.7199999999998</v>
      </c>
      <c r="AC1685">
        <f t="shared" si="52"/>
        <v>2000</v>
      </c>
      <c r="AD1685" t="str">
        <f t="shared" si="53"/>
        <v>304</v>
      </c>
    </row>
    <row r="1686" spans="1:30" hidden="1" x14ac:dyDescent="0.25">
      <c r="A1686" t="s">
        <v>958</v>
      </c>
      <c r="B1686" t="s">
        <v>766</v>
      </c>
      <c r="C1686" t="s">
        <v>959</v>
      </c>
      <c r="D1686" t="s">
        <v>192</v>
      </c>
      <c r="E1686" t="s">
        <v>122</v>
      </c>
      <c r="F1686" t="s">
        <v>159</v>
      </c>
      <c r="G1686" t="s">
        <v>160</v>
      </c>
      <c r="H1686" t="s">
        <v>143</v>
      </c>
      <c r="I1686" t="s">
        <v>124</v>
      </c>
      <c r="J1686" t="s">
        <v>125</v>
      </c>
      <c r="K1686" t="s">
        <v>960</v>
      </c>
      <c r="N1686" t="s">
        <v>961</v>
      </c>
      <c r="O1686" t="s">
        <v>769</v>
      </c>
      <c r="P1686" t="s">
        <v>962</v>
      </c>
      <c r="Q1686" t="s">
        <v>193</v>
      </c>
      <c r="R1686" t="s">
        <v>131</v>
      </c>
      <c r="S1686" t="s">
        <v>164</v>
      </c>
      <c r="T1686" t="s">
        <v>165</v>
      </c>
      <c r="U1686" t="s">
        <v>151</v>
      </c>
      <c r="V1686" t="s">
        <v>135</v>
      </c>
      <c r="W1686" t="s">
        <v>136</v>
      </c>
      <c r="X1686" t="s">
        <v>963</v>
      </c>
      <c r="Y1686" s="94">
        <v>1606.7</v>
      </c>
      <c r="Z1686" s="94">
        <v>1806.6999999999998</v>
      </c>
      <c r="AA1686" s="94">
        <v>1860.9</v>
      </c>
      <c r="AB1686" s="94">
        <v>1860.9</v>
      </c>
      <c r="AC1686">
        <f t="shared" si="52"/>
        <v>2000</v>
      </c>
      <c r="AD1686" t="str">
        <f t="shared" si="53"/>
        <v>304</v>
      </c>
    </row>
    <row r="1687" spans="1:30" hidden="1" x14ac:dyDescent="0.25">
      <c r="A1687" t="s">
        <v>958</v>
      </c>
      <c r="B1687" t="s">
        <v>766</v>
      </c>
      <c r="C1687" t="s">
        <v>959</v>
      </c>
      <c r="D1687" t="s">
        <v>198</v>
      </c>
      <c r="E1687" t="s">
        <v>122</v>
      </c>
      <c r="F1687" t="s">
        <v>159</v>
      </c>
      <c r="G1687" t="s">
        <v>160</v>
      </c>
      <c r="H1687" t="s">
        <v>143</v>
      </c>
      <c r="I1687" t="s">
        <v>124</v>
      </c>
      <c r="J1687" t="s">
        <v>125</v>
      </c>
      <c r="K1687" t="s">
        <v>960</v>
      </c>
      <c r="N1687" t="s">
        <v>961</v>
      </c>
      <c r="O1687" t="s">
        <v>769</v>
      </c>
      <c r="P1687" t="s">
        <v>962</v>
      </c>
      <c r="Q1687" t="s">
        <v>199</v>
      </c>
      <c r="R1687" t="s">
        <v>131</v>
      </c>
      <c r="S1687" t="s">
        <v>164</v>
      </c>
      <c r="T1687" t="s">
        <v>165</v>
      </c>
      <c r="U1687" t="s">
        <v>151</v>
      </c>
      <c r="V1687" t="s">
        <v>135</v>
      </c>
      <c r="W1687" t="s">
        <v>136</v>
      </c>
      <c r="X1687" t="s">
        <v>963</v>
      </c>
      <c r="Y1687" s="94">
        <v>2575.65</v>
      </c>
      <c r="Z1687" s="94">
        <v>2295.65</v>
      </c>
      <c r="AA1687" s="94">
        <v>2364.52</v>
      </c>
      <c r="AB1687" s="94">
        <v>2364.52</v>
      </c>
      <c r="AC1687">
        <f t="shared" si="52"/>
        <v>2000</v>
      </c>
      <c r="AD1687" t="str">
        <f t="shared" si="53"/>
        <v>304</v>
      </c>
    </row>
    <row r="1688" spans="1:30" hidden="1" x14ac:dyDescent="0.25">
      <c r="A1688" t="s">
        <v>958</v>
      </c>
      <c r="B1688" t="s">
        <v>766</v>
      </c>
      <c r="C1688" t="s">
        <v>959</v>
      </c>
      <c r="D1688" t="s">
        <v>200</v>
      </c>
      <c r="E1688" t="s">
        <v>122</v>
      </c>
      <c r="F1688" t="s">
        <v>159</v>
      </c>
      <c r="G1688" t="s">
        <v>160</v>
      </c>
      <c r="H1688" t="s">
        <v>143</v>
      </c>
      <c r="I1688" t="s">
        <v>124</v>
      </c>
      <c r="J1688" t="s">
        <v>125</v>
      </c>
      <c r="K1688" t="s">
        <v>960</v>
      </c>
      <c r="N1688" t="s">
        <v>961</v>
      </c>
      <c r="O1688" t="s">
        <v>769</v>
      </c>
      <c r="P1688" t="s">
        <v>962</v>
      </c>
      <c r="Q1688" t="s">
        <v>201</v>
      </c>
      <c r="R1688" t="s">
        <v>131</v>
      </c>
      <c r="S1688" t="s">
        <v>164</v>
      </c>
      <c r="T1688" t="s">
        <v>165</v>
      </c>
      <c r="U1688" t="s">
        <v>151</v>
      </c>
      <c r="V1688" t="s">
        <v>135</v>
      </c>
      <c r="W1688" t="s">
        <v>136</v>
      </c>
      <c r="X1688" t="s">
        <v>963</v>
      </c>
      <c r="Y1688" s="94">
        <v>2908.34</v>
      </c>
      <c r="Z1688" s="94">
        <v>1561.92</v>
      </c>
      <c r="AA1688" s="94">
        <v>1608.78</v>
      </c>
      <c r="AB1688" s="94">
        <v>1608.78</v>
      </c>
      <c r="AC1688">
        <f t="shared" si="52"/>
        <v>2000</v>
      </c>
      <c r="AD1688" t="str">
        <f t="shared" si="53"/>
        <v>304</v>
      </c>
    </row>
    <row r="1689" spans="1:30" hidden="1" x14ac:dyDescent="0.25">
      <c r="A1689" t="s">
        <v>958</v>
      </c>
      <c r="B1689" t="s">
        <v>766</v>
      </c>
      <c r="C1689" t="s">
        <v>959</v>
      </c>
      <c r="D1689" t="s">
        <v>202</v>
      </c>
      <c r="E1689" t="s">
        <v>122</v>
      </c>
      <c r="F1689" t="s">
        <v>159</v>
      </c>
      <c r="G1689" t="s">
        <v>160</v>
      </c>
      <c r="H1689" t="s">
        <v>143</v>
      </c>
      <c r="I1689" t="s">
        <v>124</v>
      </c>
      <c r="J1689" t="s">
        <v>125</v>
      </c>
      <c r="K1689" t="s">
        <v>960</v>
      </c>
      <c r="N1689" t="s">
        <v>961</v>
      </c>
      <c r="O1689" t="s">
        <v>769</v>
      </c>
      <c r="P1689" t="s">
        <v>962</v>
      </c>
      <c r="Q1689" t="s">
        <v>203</v>
      </c>
      <c r="R1689" t="s">
        <v>131</v>
      </c>
      <c r="S1689" t="s">
        <v>164</v>
      </c>
      <c r="T1689" t="s">
        <v>165</v>
      </c>
      <c r="U1689" t="s">
        <v>151</v>
      </c>
      <c r="V1689" t="s">
        <v>135</v>
      </c>
      <c r="W1689" t="s">
        <v>136</v>
      </c>
      <c r="X1689" t="s">
        <v>963</v>
      </c>
      <c r="Y1689" s="94">
        <v>2037.84</v>
      </c>
      <c r="Z1689" s="94">
        <v>1428.915</v>
      </c>
      <c r="AA1689" s="94">
        <v>1471.78</v>
      </c>
      <c r="AB1689" s="94">
        <v>1471.78</v>
      </c>
      <c r="AC1689">
        <f t="shared" si="52"/>
        <v>2000</v>
      </c>
      <c r="AD1689" t="str">
        <f t="shared" si="53"/>
        <v>304</v>
      </c>
    </row>
    <row r="1690" spans="1:30" hidden="1" x14ac:dyDescent="0.25">
      <c r="A1690" t="s">
        <v>958</v>
      </c>
      <c r="B1690" t="s">
        <v>766</v>
      </c>
      <c r="C1690" t="s">
        <v>959</v>
      </c>
      <c r="D1690" t="s">
        <v>214</v>
      </c>
      <c r="E1690" t="s">
        <v>122</v>
      </c>
      <c r="F1690" t="s">
        <v>159</v>
      </c>
      <c r="G1690" t="s">
        <v>160</v>
      </c>
      <c r="H1690" t="s">
        <v>143</v>
      </c>
      <c r="I1690" t="s">
        <v>124</v>
      </c>
      <c r="J1690" t="s">
        <v>125</v>
      </c>
      <c r="K1690" t="s">
        <v>960</v>
      </c>
      <c r="N1690" t="s">
        <v>961</v>
      </c>
      <c r="O1690" t="s">
        <v>769</v>
      </c>
      <c r="P1690" t="s">
        <v>962</v>
      </c>
      <c r="Q1690" t="s">
        <v>215</v>
      </c>
      <c r="R1690" t="s">
        <v>131</v>
      </c>
      <c r="S1690" t="s">
        <v>164</v>
      </c>
      <c r="T1690" t="s">
        <v>165</v>
      </c>
      <c r="U1690" t="s">
        <v>151</v>
      </c>
      <c r="V1690" t="s">
        <v>135</v>
      </c>
      <c r="W1690" t="s">
        <v>136</v>
      </c>
      <c r="X1690" t="s">
        <v>963</v>
      </c>
      <c r="Y1690" s="94">
        <v>6497.38</v>
      </c>
      <c r="Z1690" s="94">
        <v>6255.38</v>
      </c>
      <c r="AA1690" s="94">
        <v>6443.04</v>
      </c>
      <c r="AB1690" s="94">
        <v>6443.04</v>
      </c>
      <c r="AC1690">
        <f t="shared" si="52"/>
        <v>2000</v>
      </c>
      <c r="AD1690" t="str">
        <f t="shared" si="53"/>
        <v>304</v>
      </c>
    </row>
    <row r="1691" spans="1:30" hidden="1" x14ac:dyDescent="0.25">
      <c r="A1691" t="s">
        <v>958</v>
      </c>
      <c r="B1691" t="s">
        <v>766</v>
      </c>
      <c r="C1691" t="s">
        <v>959</v>
      </c>
      <c r="D1691" t="s">
        <v>242</v>
      </c>
      <c r="E1691" t="s">
        <v>122</v>
      </c>
      <c r="F1691" t="s">
        <v>159</v>
      </c>
      <c r="G1691" t="s">
        <v>160</v>
      </c>
      <c r="H1691" t="s">
        <v>143</v>
      </c>
      <c r="I1691" t="s">
        <v>124</v>
      </c>
      <c r="J1691" t="s">
        <v>125</v>
      </c>
      <c r="K1691" t="s">
        <v>960</v>
      </c>
      <c r="N1691" t="s">
        <v>961</v>
      </c>
      <c r="O1691" t="s">
        <v>769</v>
      </c>
      <c r="P1691" t="s">
        <v>962</v>
      </c>
      <c r="Q1691" t="s">
        <v>243</v>
      </c>
      <c r="R1691" t="s">
        <v>131</v>
      </c>
      <c r="S1691" t="s">
        <v>164</v>
      </c>
      <c r="T1691" t="s">
        <v>165</v>
      </c>
      <c r="U1691" t="s">
        <v>151</v>
      </c>
      <c r="V1691" t="s">
        <v>135</v>
      </c>
      <c r="W1691" t="s">
        <v>136</v>
      </c>
      <c r="X1691" t="s">
        <v>963</v>
      </c>
      <c r="Y1691" s="94">
        <v>245.98</v>
      </c>
      <c r="Z1691" s="94">
        <v>245.98</v>
      </c>
      <c r="AA1691" s="94">
        <v>253.36</v>
      </c>
      <c r="AB1691" s="94">
        <v>253.36</v>
      </c>
      <c r="AC1691">
        <f t="shared" si="52"/>
        <v>3000</v>
      </c>
      <c r="AD1691" t="str">
        <f t="shared" si="53"/>
        <v>304</v>
      </c>
    </row>
    <row r="1692" spans="1:30" hidden="1" x14ac:dyDescent="0.25">
      <c r="A1692" t="s">
        <v>958</v>
      </c>
      <c r="B1692" t="s">
        <v>766</v>
      </c>
      <c r="C1692" t="s">
        <v>959</v>
      </c>
      <c r="D1692" t="s">
        <v>291</v>
      </c>
      <c r="E1692" t="s">
        <v>122</v>
      </c>
      <c r="F1692" t="s">
        <v>159</v>
      </c>
      <c r="G1692" t="s">
        <v>160</v>
      </c>
      <c r="H1692" t="s">
        <v>143</v>
      </c>
      <c r="I1692" t="s">
        <v>124</v>
      </c>
      <c r="J1692" t="s">
        <v>125</v>
      </c>
      <c r="K1692" t="s">
        <v>960</v>
      </c>
      <c r="N1692" t="s">
        <v>961</v>
      </c>
      <c r="O1692" t="s">
        <v>769</v>
      </c>
      <c r="P1692" t="s">
        <v>962</v>
      </c>
      <c r="Q1692" t="s">
        <v>169</v>
      </c>
      <c r="R1692" t="s">
        <v>131</v>
      </c>
      <c r="S1692" t="s">
        <v>164</v>
      </c>
      <c r="T1692" t="s">
        <v>165</v>
      </c>
      <c r="U1692" t="s">
        <v>151</v>
      </c>
      <c r="V1692" t="s">
        <v>135</v>
      </c>
      <c r="W1692" t="s">
        <v>136</v>
      </c>
      <c r="X1692" t="s">
        <v>963</v>
      </c>
      <c r="Y1692" s="94">
        <v>4890.91</v>
      </c>
      <c r="Z1692" s="94">
        <v>15669.400000000001</v>
      </c>
      <c r="AA1692" s="94">
        <v>16139.482000000002</v>
      </c>
      <c r="AB1692" s="94">
        <v>16139.48</v>
      </c>
      <c r="AC1692">
        <f t="shared" si="52"/>
        <v>3000</v>
      </c>
      <c r="AD1692" t="str">
        <f t="shared" si="53"/>
        <v>304</v>
      </c>
    </row>
    <row r="1693" spans="1:30" hidden="1" x14ac:dyDescent="0.25">
      <c r="A1693" t="s">
        <v>958</v>
      </c>
      <c r="B1693" t="s">
        <v>766</v>
      </c>
      <c r="C1693" t="s">
        <v>959</v>
      </c>
      <c r="D1693" t="s">
        <v>272</v>
      </c>
      <c r="E1693" t="s">
        <v>122</v>
      </c>
      <c r="F1693" t="s">
        <v>159</v>
      </c>
      <c r="G1693" t="s">
        <v>160</v>
      </c>
      <c r="H1693" t="s">
        <v>143</v>
      </c>
      <c r="I1693" t="s">
        <v>124</v>
      </c>
      <c r="J1693" t="s">
        <v>125</v>
      </c>
      <c r="K1693" t="s">
        <v>960</v>
      </c>
      <c r="N1693" t="s">
        <v>961</v>
      </c>
      <c r="O1693" t="s">
        <v>769</v>
      </c>
      <c r="P1693" t="s">
        <v>962</v>
      </c>
      <c r="Q1693" t="s">
        <v>273</v>
      </c>
      <c r="R1693" t="s">
        <v>131</v>
      </c>
      <c r="S1693" t="s">
        <v>164</v>
      </c>
      <c r="T1693" t="s">
        <v>165</v>
      </c>
      <c r="U1693" t="s">
        <v>151</v>
      </c>
      <c r="V1693" t="s">
        <v>135</v>
      </c>
      <c r="W1693" t="s">
        <v>136</v>
      </c>
      <c r="X1693" t="s">
        <v>963</v>
      </c>
      <c r="Y1693" s="94">
        <v>848.45</v>
      </c>
      <c r="Z1693" s="94">
        <v>0</v>
      </c>
      <c r="AA1693" s="94">
        <v>0</v>
      </c>
      <c r="AB1693" s="94">
        <v>0</v>
      </c>
      <c r="AC1693">
        <f t="shared" si="52"/>
        <v>3000</v>
      </c>
      <c r="AD1693" t="str">
        <f t="shared" si="53"/>
        <v>304</v>
      </c>
    </row>
    <row r="1694" spans="1:30" hidden="1" x14ac:dyDescent="0.25">
      <c r="A1694" t="s">
        <v>958</v>
      </c>
      <c r="B1694" t="s">
        <v>766</v>
      </c>
      <c r="C1694" t="s">
        <v>959</v>
      </c>
      <c r="D1694" t="s">
        <v>172</v>
      </c>
      <c r="E1694" t="s">
        <v>122</v>
      </c>
      <c r="F1694" t="s">
        <v>159</v>
      </c>
      <c r="G1694" t="s">
        <v>160</v>
      </c>
      <c r="H1694" t="s">
        <v>143</v>
      </c>
      <c r="I1694" t="s">
        <v>124</v>
      </c>
      <c r="J1694" t="s">
        <v>125</v>
      </c>
      <c r="K1694" t="s">
        <v>960</v>
      </c>
      <c r="N1694" t="s">
        <v>961</v>
      </c>
      <c r="O1694" t="s">
        <v>769</v>
      </c>
      <c r="P1694" t="s">
        <v>962</v>
      </c>
      <c r="Q1694" t="s">
        <v>173</v>
      </c>
      <c r="R1694" t="s">
        <v>131</v>
      </c>
      <c r="S1694" t="s">
        <v>164</v>
      </c>
      <c r="T1694" t="s">
        <v>165</v>
      </c>
      <c r="U1694" t="s">
        <v>151</v>
      </c>
      <c r="V1694" t="s">
        <v>135</v>
      </c>
      <c r="W1694" t="s">
        <v>136</v>
      </c>
      <c r="X1694" t="s">
        <v>963</v>
      </c>
      <c r="Y1694" s="94">
        <v>12450.51</v>
      </c>
      <c r="Z1694" s="94">
        <v>18428.039999999997</v>
      </c>
      <c r="AA1694" s="94">
        <v>18980.88</v>
      </c>
      <c r="AB1694" s="94">
        <v>18980.88</v>
      </c>
      <c r="AC1694">
        <f t="shared" si="52"/>
        <v>3000</v>
      </c>
      <c r="AD1694" t="str">
        <f t="shared" si="53"/>
        <v>304</v>
      </c>
    </row>
    <row r="1695" spans="1:30" hidden="1" x14ac:dyDescent="0.25">
      <c r="A1695" t="s">
        <v>958</v>
      </c>
      <c r="B1695" t="s">
        <v>766</v>
      </c>
      <c r="C1695" t="s">
        <v>959</v>
      </c>
      <c r="D1695" t="s">
        <v>174</v>
      </c>
      <c r="E1695" t="s">
        <v>122</v>
      </c>
      <c r="F1695" t="s">
        <v>159</v>
      </c>
      <c r="G1695" t="s">
        <v>160</v>
      </c>
      <c r="H1695" t="s">
        <v>143</v>
      </c>
      <c r="I1695" t="s">
        <v>124</v>
      </c>
      <c r="J1695" t="s">
        <v>125</v>
      </c>
      <c r="K1695" t="s">
        <v>960</v>
      </c>
      <c r="N1695" t="s">
        <v>961</v>
      </c>
      <c r="O1695" t="s">
        <v>769</v>
      </c>
      <c r="P1695" t="s">
        <v>962</v>
      </c>
      <c r="Q1695" t="s">
        <v>175</v>
      </c>
      <c r="R1695" t="s">
        <v>131</v>
      </c>
      <c r="S1695" t="s">
        <v>164</v>
      </c>
      <c r="T1695" t="s">
        <v>165</v>
      </c>
      <c r="U1695" t="s">
        <v>151</v>
      </c>
      <c r="V1695" t="s">
        <v>135</v>
      </c>
      <c r="W1695" t="s">
        <v>136</v>
      </c>
      <c r="X1695" t="s">
        <v>963</v>
      </c>
      <c r="Y1695" s="94">
        <v>7814.16</v>
      </c>
      <c r="Z1695" s="94">
        <v>16697.739999999998</v>
      </c>
      <c r="AA1695" s="94">
        <v>17198.669999999998</v>
      </c>
      <c r="AB1695" s="94">
        <v>17198.669999999998</v>
      </c>
      <c r="AC1695">
        <f t="shared" si="52"/>
        <v>3000</v>
      </c>
      <c r="AD1695" t="str">
        <f t="shared" si="53"/>
        <v>304</v>
      </c>
    </row>
    <row r="1696" spans="1:30" hidden="1" x14ac:dyDescent="0.25">
      <c r="A1696" t="s">
        <v>958</v>
      </c>
      <c r="B1696" t="s">
        <v>766</v>
      </c>
      <c r="C1696" t="s">
        <v>959</v>
      </c>
      <c r="D1696" t="s">
        <v>282</v>
      </c>
      <c r="E1696" t="s">
        <v>122</v>
      </c>
      <c r="F1696" t="s">
        <v>159</v>
      </c>
      <c r="G1696" t="s">
        <v>160</v>
      </c>
      <c r="H1696" t="s">
        <v>143</v>
      </c>
      <c r="I1696" t="s">
        <v>124</v>
      </c>
      <c r="J1696" t="s">
        <v>125</v>
      </c>
      <c r="K1696" t="s">
        <v>960</v>
      </c>
      <c r="N1696" t="s">
        <v>961</v>
      </c>
      <c r="O1696" t="s">
        <v>769</v>
      </c>
      <c r="P1696" t="s">
        <v>962</v>
      </c>
      <c r="Q1696" t="s">
        <v>283</v>
      </c>
      <c r="R1696" t="s">
        <v>131</v>
      </c>
      <c r="S1696" t="s">
        <v>164</v>
      </c>
      <c r="T1696" t="s">
        <v>165</v>
      </c>
      <c r="U1696" t="s">
        <v>151</v>
      </c>
      <c r="V1696" t="s">
        <v>135</v>
      </c>
      <c r="W1696" t="s">
        <v>136</v>
      </c>
      <c r="X1696" t="s">
        <v>963</v>
      </c>
      <c r="Y1696" s="94">
        <v>518.63</v>
      </c>
      <c r="Z1696" s="94">
        <v>0</v>
      </c>
      <c r="AA1696" s="94">
        <v>0</v>
      </c>
      <c r="AB1696" s="94">
        <v>0</v>
      </c>
      <c r="AC1696">
        <f t="shared" si="52"/>
        <v>3000</v>
      </c>
      <c r="AD1696" t="str">
        <f t="shared" si="53"/>
        <v>304</v>
      </c>
    </row>
    <row r="1697" spans="1:30" hidden="1" x14ac:dyDescent="0.25">
      <c r="A1697" t="s">
        <v>958</v>
      </c>
      <c r="B1697" t="s">
        <v>766</v>
      </c>
      <c r="C1697" t="s">
        <v>959</v>
      </c>
      <c r="D1697" t="s">
        <v>176</v>
      </c>
      <c r="E1697" t="s">
        <v>122</v>
      </c>
      <c r="F1697" t="s">
        <v>159</v>
      </c>
      <c r="G1697" t="s">
        <v>160</v>
      </c>
      <c r="H1697" t="s">
        <v>143</v>
      </c>
      <c r="I1697" t="s">
        <v>124</v>
      </c>
      <c r="J1697" t="s">
        <v>125</v>
      </c>
      <c r="K1697" t="s">
        <v>960</v>
      </c>
      <c r="N1697" t="s">
        <v>961</v>
      </c>
      <c r="O1697" t="s">
        <v>769</v>
      </c>
      <c r="P1697" t="s">
        <v>962</v>
      </c>
      <c r="Q1697" t="s">
        <v>177</v>
      </c>
      <c r="R1697" t="s">
        <v>131</v>
      </c>
      <c r="S1697" t="s">
        <v>164</v>
      </c>
      <c r="T1697" t="s">
        <v>165</v>
      </c>
      <c r="U1697" t="s">
        <v>151</v>
      </c>
      <c r="V1697" t="s">
        <v>135</v>
      </c>
      <c r="W1697" t="s">
        <v>136</v>
      </c>
      <c r="X1697" t="s">
        <v>963</v>
      </c>
      <c r="Y1697" s="94">
        <v>663.44</v>
      </c>
      <c r="Z1697" s="94">
        <v>0</v>
      </c>
      <c r="AA1697" s="94">
        <v>0</v>
      </c>
      <c r="AB1697" s="94">
        <v>0</v>
      </c>
      <c r="AC1697">
        <f t="shared" si="52"/>
        <v>3000</v>
      </c>
      <c r="AD1697" t="str">
        <f t="shared" si="53"/>
        <v>304</v>
      </c>
    </row>
    <row r="1698" spans="1:30" hidden="1" x14ac:dyDescent="0.25">
      <c r="A1698" s="97" t="s">
        <v>958</v>
      </c>
      <c r="B1698" s="97" t="s">
        <v>766</v>
      </c>
      <c r="C1698" s="97" t="s">
        <v>959</v>
      </c>
      <c r="D1698" s="97">
        <v>14301</v>
      </c>
      <c r="E1698" s="97" t="s">
        <v>122</v>
      </c>
      <c r="F1698" s="98">
        <v>15</v>
      </c>
      <c r="G1698" s="98" t="s">
        <v>142</v>
      </c>
      <c r="H1698" s="97">
        <v>19</v>
      </c>
      <c r="I1698" s="97" t="s">
        <v>124</v>
      </c>
      <c r="J1698" s="97" t="s">
        <v>125</v>
      </c>
      <c r="K1698" s="97" t="s">
        <v>960</v>
      </c>
      <c r="L1698" s="97"/>
      <c r="M1698" s="97"/>
      <c r="N1698" s="97" t="s">
        <v>961</v>
      </c>
      <c r="O1698" s="97" t="s">
        <v>769</v>
      </c>
      <c r="P1698" s="97" t="s">
        <v>962</v>
      </c>
      <c r="Q1698" s="97" t="s">
        <v>178</v>
      </c>
      <c r="R1698" s="97" t="s">
        <v>131</v>
      </c>
      <c r="S1698" s="97" t="s">
        <v>149</v>
      </c>
      <c r="T1698" s="97" t="s">
        <v>150</v>
      </c>
      <c r="U1698" s="97" t="s">
        <v>134</v>
      </c>
      <c r="V1698" s="97" t="s">
        <v>135</v>
      </c>
      <c r="W1698" s="97" t="s">
        <v>136</v>
      </c>
      <c r="X1698" s="97"/>
      <c r="Y1698" s="99"/>
      <c r="Z1698" s="99"/>
      <c r="AA1698" s="99">
        <v>383526.72</v>
      </c>
      <c r="AB1698" s="99">
        <v>383526.72</v>
      </c>
      <c r="AC1698">
        <f t="shared" si="52"/>
        <v>1000</v>
      </c>
      <c r="AD1698" t="str">
        <f t="shared" si="53"/>
        <v>304</v>
      </c>
    </row>
    <row r="1699" spans="1:30" hidden="1" x14ac:dyDescent="0.25">
      <c r="A1699" s="97" t="s">
        <v>964</v>
      </c>
      <c r="B1699" s="97" t="s">
        <v>766</v>
      </c>
      <c r="C1699" s="97" t="s">
        <v>959</v>
      </c>
      <c r="D1699" s="97" t="s">
        <v>141</v>
      </c>
      <c r="E1699" s="97" t="s">
        <v>122</v>
      </c>
      <c r="F1699" s="98">
        <v>15</v>
      </c>
      <c r="G1699" s="98" t="s">
        <v>142</v>
      </c>
      <c r="H1699" s="97" t="s">
        <v>143</v>
      </c>
      <c r="I1699" s="97" t="s">
        <v>124</v>
      </c>
      <c r="J1699" s="97" t="s">
        <v>125</v>
      </c>
      <c r="K1699" s="97" t="s">
        <v>965</v>
      </c>
      <c r="L1699" s="97"/>
      <c r="M1699" s="97"/>
      <c r="N1699" s="97" t="s">
        <v>966</v>
      </c>
      <c r="O1699" s="97" t="s">
        <v>769</v>
      </c>
      <c r="P1699" s="97" t="s">
        <v>962</v>
      </c>
      <c r="Q1699" s="97" t="s">
        <v>148</v>
      </c>
      <c r="R1699" s="97" t="s">
        <v>131</v>
      </c>
      <c r="S1699" s="97" t="s">
        <v>149</v>
      </c>
      <c r="T1699" s="97" t="s">
        <v>150</v>
      </c>
      <c r="U1699" s="97" t="s">
        <v>151</v>
      </c>
      <c r="V1699" s="97" t="s">
        <v>135</v>
      </c>
      <c r="W1699" s="97" t="s">
        <v>136</v>
      </c>
      <c r="X1699" s="97"/>
      <c r="Y1699" s="99"/>
      <c r="Z1699" s="99"/>
      <c r="AA1699" s="99">
        <v>5934216</v>
      </c>
      <c r="AB1699" s="99">
        <v>5934216</v>
      </c>
      <c r="AC1699">
        <f t="shared" si="52"/>
        <v>1000</v>
      </c>
      <c r="AD1699" t="str">
        <f t="shared" si="53"/>
        <v>304</v>
      </c>
    </row>
    <row r="1700" spans="1:30" hidden="1" x14ac:dyDescent="0.25">
      <c r="A1700" s="97" t="s">
        <v>964</v>
      </c>
      <c r="B1700" s="97" t="s">
        <v>766</v>
      </c>
      <c r="C1700" s="97" t="s">
        <v>959</v>
      </c>
      <c r="D1700" s="97">
        <v>12101</v>
      </c>
      <c r="E1700" s="97" t="s">
        <v>122</v>
      </c>
      <c r="F1700" s="98">
        <v>15</v>
      </c>
      <c r="G1700" s="98" t="s">
        <v>142</v>
      </c>
      <c r="H1700" s="97">
        <v>19</v>
      </c>
      <c r="I1700" s="97" t="s">
        <v>124</v>
      </c>
      <c r="J1700" s="97" t="s">
        <v>125</v>
      </c>
      <c r="K1700" s="97" t="s">
        <v>965</v>
      </c>
      <c r="L1700" s="97"/>
      <c r="M1700" s="97"/>
      <c r="N1700" s="97" t="s">
        <v>966</v>
      </c>
      <c r="O1700" s="97" t="s">
        <v>769</v>
      </c>
      <c r="P1700" s="97" t="s">
        <v>962</v>
      </c>
      <c r="Q1700" s="97" t="s">
        <v>182</v>
      </c>
      <c r="R1700" s="97" t="s">
        <v>131</v>
      </c>
      <c r="S1700" s="97" t="s">
        <v>149</v>
      </c>
      <c r="T1700" s="97" t="s">
        <v>150</v>
      </c>
      <c r="U1700" s="97" t="s">
        <v>134</v>
      </c>
      <c r="V1700" s="97" t="s">
        <v>135</v>
      </c>
      <c r="W1700" s="97" t="s">
        <v>136</v>
      </c>
      <c r="X1700" s="97"/>
      <c r="Y1700" s="99"/>
      <c r="Z1700" s="99"/>
      <c r="AA1700" s="99">
        <v>3947866</v>
      </c>
      <c r="AB1700" s="99">
        <v>3947866</v>
      </c>
      <c r="AC1700">
        <f t="shared" si="52"/>
        <v>1000</v>
      </c>
      <c r="AD1700" t="str">
        <f t="shared" si="53"/>
        <v>304</v>
      </c>
    </row>
    <row r="1701" spans="1:30" hidden="1" x14ac:dyDescent="0.25">
      <c r="A1701" s="97" t="s">
        <v>964</v>
      </c>
      <c r="B1701" s="97" t="s">
        <v>766</v>
      </c>
      <c r="C1701" s="97" t="s">
        <v>959</v>
      </c>
      <c r="D1701" s="97">
        <v>13201</v>
      </c>
      <c r="E1701" s="97" t="s">
        <v>122</v>
      </c>
      <c r="F1701" s="98">
        <v>15</v>
      </c>
      <c r="G1701" s="98" t="s">
        <v>142</v>
      </c>
      <c r="H1701" s="97">
        <v>19</v>
      </c>
      <c r="I1701" s="97" t="s">
        <v>124</v>
      </c>
      <c r="J1701" s="97" t="s">
        <v>125</v>
      </c>
      <c r="K1701" s="97" t="s">
        <v>965</v>
      </c>
      <c r="L1701" s="97"/>
      <c r="M1701" s="97"/>
      <c r="N1701" s="97" t="s">
        <v>966</v>
      </c>
      <c r="O1701" s="97" t="s">
        <v>769</v>
      </c>
      <c r="P1701" s="97" t="s">
        <v>962</v>
      </c>
      <c r="Q1701" s="97" t="s">
        <v>152</v>
      </c>
      <c r="R1701" s="97" t="s">
        <v>131</v>
      </c>
      <c r="S1701" s="97" t="s">
        <v>149</v>
      </c>
      <c r="T1701" s="97" t="s">
        <v>150</v>
      </c>
      <c r="U1701" s="97" t="s">
        <v>134</v>
      </c>
      <c r="V1701" s="97" t="s">
        <v>135</v>
      </c>
      <c r="W1701" s="97" t="s">
        <v>136</v>
      </c>
      <c r="X1701" s="97"/>
      <c r="Y1701" s="99"/>
      <c r="Z1701" s="99"/>
      <c r="AA1701" s="99">
        <v>247259</v>
      </c>
      <c r="AB1701" s="99">
        <v>247259</v>
      </c>
      <c r="AC1701">
        <f t="shared" si="52"/>
        <v>1000</v>
      </c>
      <c r="AD1701" t="str">
        <f t="shared" si="53"/>
        <v>304</v>
      </c>
    </row>
    <row r="1702" spans="1:30" hidden="1" x14ac:dyDescent="0.25">
      <c r="A1702" s="97" t="s">
        <v>964</v>
      </c>
      <c r="B1702" s="97" t="s">
        <v>766</v>
      </c>
      <c r="C1702" s="97" t="s">
        <v>959</v>
      </c>
      <c r="D1702" s="97">
        <v>13203</v>
      </c>
      <c r="E1702" s="97" t="s">
        <v>122</v>
      </c>
      <c r="F1702" s="98">
        <v>15</v>
      </c>
      <c r="G1702" s="98" t="s">
        <v>142</v>
      </c>
      <c r="H1702" s="97">
        <v>19</v>
      </c>
      <c r="I1702" s="97" t="s">
        <v>124</v>
      </c>
      <c r="J1702" s="97" t="s">
        <v>125</v>
      </c>
      <c r="K1702" s="97" t="s">
        <v>965</v>
      </c>
      <c r="L1702" s="97"/>
      <c r="M1702" s="97"/>
      <c r="N1702" s="97" t="s">
        <v>966</v>
      </c>
      <c r="O1702" s="97" t="s">
        <v>769</v>
      </c>
      <c r="P1702" s="97" t="s">
        <v>962</v>
      </c>
      <c r="Q1702" s="97" t="s">
        <v>153</v>
      </c>
      <c r="R1702" s="97" t="s">
        <v>131</v>
      </c>
      <c r="S1702" s="97" t="s">
        <v>149</v>
      </c>
      <c r="T1702" s="97" t="s">
        <v>150</v>
      </c>
      <c r="U1702" s="97" t="s">
        <v>134</v>
      </c>
      <c r="V1702" s="97" t="s">
        <v>135</v>
      </c>
      <c r="W1702" s="97" t="s">
        <v>136</v>
      </c>
      <c r="X1702" s="97"/>
      <c r="Y1702" s="99"/>
      <c r="Z1702" s="99"/>
      <c r="AA1702" s="99">
        <v>989036</v>
      </c>
      <c r="AB1702" s="99">
        <v>989036</v>
      </c>
      <c r="AC1702">
        <f t="shared" si="52"/>
        <v>1000</v>
      </c>
      <c r="AD1702" t="str">
        <f t="shared" si="53"/>
        <v>304</v>
      </c>
    </row>
    <row r="1703" spans="1:30" hidden="1" x14ac:dyDescent="0.25">
      <c r="A1703" s="97" t="s">
        <v>964</v>
      </c>
      <c r="B1703" s="97" t="s">
        <v>766</v>
      </c>
      <c r="C1703" s="97" t="s">
        <v>959</v>
      </c>
      <c r="D1703" s="97">
        <v>14101</v>
      </c>
      <c r="E1703" s="97" t="s">
        <v>122</v>
      </c>
      <c r="F1703" s="98">
        <v>15</v>
      </c>
      <c r="G1703" s="98" t="s">
        <v>142</v>
      </c>
      <c r="H1703" s="97">
        <v>19</v>
      </c>
      <c r="I1703" s="97" t="s">
        <v>124</v>
      </c>
      <c r="J1703" s="97" t="s">
        <v>125</v>
      </c>
      <c r="K1703" s="97" t="s">
        <v>965</v>
      </c>
      <c r="L1703" s="97"/>
      <c r="M1703" s="97"/>
      <c r="N1703" s="97" t="s">
        <v>966</v>
      </c>
      <c r="O1703" s="97" t="s">
        <v>769</v>
      </c>
      <c r="P1703" s="97" t="s">
        <v>962</v>
      </c>
      <c r="Q1703" s="97" t="s">
        <v>154</v>
      </c>
      <c r="R1703" s="97" t="s">
        <v>131</v>
      </c>
      <c r="S1703" s="97" t="s">
        <v>149</v>
      </c>
      <c r="T1703" s="97" t="s">
        <v>150</v>
      </c>
      <c r="U1703" s="97" t="s">
        <v>134</v>
      </c>
      <c r="V1703" s="97" t="s">
        <v>135</v>
      </c>
      <c r="W1703" s="97" t="s">
        <v>136</v>
      </c>
      <c r="X1703" s="97"/>
      <c r="Y1703" s="99"/>
      <c r="Z1703" s="99"/>
      <c r="AA1703" s="99">
        <v>326381.88</v>
      </c>
      <c r="AB1703" s="99">
        <v>326381.88</v>
      </c>
      <c r="AC1703">
        <f t="shared" si="52"/>
        <v>1000</v>
      </c>
      <c r="AD1703" t="str">
        <f t="shared" si="53"/>
        <v>304</v>
      </c>
    </row>
    <row r="1704" spans="1:30" hidden="1" x14ac:dyDescent="0.25">
      <c r="A1704" s="97" t="s">
        <v>964</v>
      </c>
      <c r="B1704" s="97" t="s">
        <v>766</v>
      </c>
      <c r="C1704" s="97" t="s">
        <v>959</v>
      </c>
      <c r="D1704" s="97">
        <v>14103</v>
      </c>
      <c r="E1704" s="97" t="s">
        <v>122</v>
      </c>
      <c r="F1704" s="98">
        <v>15</v>
      </c>
      <c r="G1704" s="98" t="s">
        <v>142</v>
      </c>
      <c r="H1704" s="97">
        <v>19</v>
      </c>
      <c r="I1704" s="97" t="s">
        <v>124</v>
      </c>
      <c r="J1704" s="97" t="s">
        <v>125</v>
      </c>
      <c r="K1704" s="97" t="s">
        <v>965</v>
      </c>
      <c r="L1704" s="97"/>
      <c r="M1704" s="97"/>
      <c r="N1704" s="97" t="s">
        <v>966</v>
      </c>
      <c r="O1704" s="97" t="s">
        <v>769</v>
      </c>
      <c r="P1704" s="97" t="s">
        <v>962</v>
      </c>
      <c r="Q1704" s="97" t="s">
        <v>155</v>
      </c>
      <c r="R1704" s="97" t="s">
        <v>131</v>
      </c>
      <c r="S1704" s="97" t="s">
        <v>149</v>
      </c>
      <c r="T1704" s="97" t="s">
        <v>150</v>
      </c>
      <c r="U1704" s="97" t="s">
        <v>134</v>
      </c>
      <c r="V1704" s="97" t="s">
        <v>135</v>
      </c>
      <c r="W1704" s="97" t="s">
        <v>136</v>
      </c>
      <c r="X1704" s="97"/>
      <c r="Y1704" s="99"/>
      <c r="Z1704" s="99"/>
      <c r="AA1704" s="99">
        <v>133519.85999999999</v>
      </c>
      <c r="AB1704" s="99">
        <v>133519.85999999999</v>
      </c>
      <c r="AC1704">
        <f t="shared" si="52"/>
        <v>1000</v>
      </c>
      <c r="AD1704" t="str">
        <f t="shared" si="53"/>
        <v>304</v>
      </c>
    </row>
    <row r="1705" spans="1:30" hidden="1" x14ac:dyDescent="0.25">
      <c r="A1705" s="97" t="s">
        <v>964</v>
      </c>
      <c r="B1705" s="97" t="s">
        <v>766</v>
      </c>
      <c r="C1705" s="97" t="s">
        <v>959</v>
      </c>
      <c r="D1705" s="97">
        <v>14201</v>
      </c>
      <c r="E1705" s="97" t="s">
        <v>122</v>
      </c>
      <c r="F1705" s="98">
        <v>15</v>
      </c>
      <c r="G1705" s="98" t="s">
        <v>142</v>
      </c>
      <c r="H1705" s="97">
        <v>19</v>
      </c>
      <c r="I1705" s="97" t="s">
        <v>124</v>
      </c>
      <c r="J1705" s="97" t="s">
        <v>125</v>
      </c>
      <c r="K1705" s="97" t="s">
        <v>965</v>
      </c>
      <c r="L1705" s="97"/>
      <c r="M1705" s="97"/>
      <c r="N1705" s="97" t="s">
        <v>966</v>
      </c>
      <c r="O1705" s="97" t="s">
        <v>769</v>
      </c>
      <c r="P1705" s="97" t="s">
        <v>962</v>
      </c>
      <c r="Q1705" s="97" t="s">
        <v>156</v>
      </c>
      <c r="R1705" s="97" t="s">
        <v>131</v>
      </c>
      <c r="S1705" s="97" t="s">
        <v>149</v>
      </c>
      <c r="T1705" s="97" t="s">
        <v>150</v>
      </c>
      <c r="U1705" s="97" t="s">
        <v>134</v>
      </c>
      <c r="V1705" s="97" t="s">
        <v>135</v>
      </c>
      <c r="W1705" s="97" t="s">
        <v>136</v>
      </c>
      <c r="X1705" s="97"/>
      <c r="Y1705" s="99"/>
      <c r="Z1705" s="99"/>
      <c r="AA1705" s="99">
        <v>296710.8</v>
      </c>
      <c r="AB1705" s="99">
        <v>296710.8</v>
      </c>
      <c r="AC1705">
        <f t="shared" si="52"/>
        <v>1000</v>
      </c>
      <c r="AD1705" t="str">
        <f t="shared" si="53"/>
        <v>304</v>
      </c>
    </row>
    <row r="1706" spans="1:30" hidden="1" x14ac:dyDescent="0.25">
      <c r="A1706" t="s">
        <v>964</v>
      </c>
      <c r="B1706" t="s">
        <v>766</v>
      </c>
      <c r="C1706" t="s">
        <v>959</v>
      </c>
      <c r="D1706" t="s">
        <v>186</v>
      </c>
      <c r="E1706" t="s">
        <v>122</v>
      </c>
      <c r="F1706" t="s">
        <v>159</v>
      </c>
      <c r="G1706" t="s">
        <v>160</v>
      </c>
      <c r="H1706" t="s">
        <v>143</v>
      </c>
      <c r="I1706" t="s">
        <v>124</v>
      </c>
      <c r="J1706" t="s">
        <v>125</v>
      </c>
      <c r="K1706" t="s">
        <v>965</v>
      </c>
      <c r="N1706" t="s">
        <v>966</v>
      </c>
      <c r="O1706" t="s">
        <v>769</v>
      </c>
      <c r="P1706" t="s">
        <v>962</v>
      </c>
      <c r="Q1706" t="s">
        <v>188</v>
      </c>
      <c r="R1706" t="s">
        <v>131</v>
      </c>
      <c r="S1706" t="s">
        <v>164</v>
      </c>
      <c r="T1706" t="s">
        <v>165</v>
      </c>
      <c r="U1706" t="s">
        <v>151</v>
      </c>
      <c r="V1706" t="s">
        <v>135</v>
      </c>
      <c r="W1706" t="s">
        <v>136</v>
      </c>
      <c r="X1706" t="s">
        <v>967</v>
      </c>
      <c r="Y1706" s="94">
        <v>99310.64</v>
      </c>
      <c r="Z1706" s="94">
        <v>100389.66105454546</v>
      </c>
      <c r="AA1706" s="94">
        <v>103401.35</v>
      </c>
      <c r="AB1706" s="94">
        <v>103401.35</v>
      </c>
      <c r="AC1706">
        <f t="shared" si="52"/>
        <v>2000</v>
      </c>
      <c r="AD1706" t="str">
        <f t="shared" si="53"/>
        <v>304</v>
      </c>
    </row>
    <row r="1707" spans="1:30" hidden="1" x14ac:dyDescent="0.25">
      <c r="A1707" t="s">
        <v>964</v>
      </c>
      <c r="B1707" t="s">
        <v>766</v>
      </c>
      <c r="C1707" t="s">
        <v>959</v>
      </c>
      <c r="D1707" t="s">
        <v>192</v>
      </c>
      <c r="E1707" t="s">
        <v>122</v>
      </c>
      <c r="F1707" t="s">
        <v>159</v>
      </c>
      <c r="G1707" t="s">
        <v>160</v>
      </c>
      <c r="H1707" t="s">
        <v>143</v>
      </c>
      <c r="I1707" t="s">
        <v>124</v>
      </c>
      <c r="J1707" t="s">
        <v>125</v>
      </c>
      <c r="K1707" t="s">
        <v>965</v>
      </c>
      <c r="N1707" t="s">
        <v>966</v>
      </c>
      <c r="O1707" t="s">
        <v>769</v>
      </c>
      <c r="P1707" t="s">
        <v>962</v>
      </c>
      <c r="Q1707" t="s">
        <v>193</v>
      </c>
      <c r="R1707" t="s">
        <v>131</v>
      </c>
      <c r="S1707" t="s">
        <v>164</v>
      </c>
      <c r="T1707" t="s">
        <v>165</v>
      </c>
      <c r="U1707" t="s">
        <v>151</v>
      </c>
      <c r="V1707" t="s">
        <v>135</v>
      </c>
      <c r="W1707" t="s">
        <v>136</v>
      </c>
      <c r="X1707" t="s">
        <v>967</v>
      </c>
      <c r="Y1707" s="94">
        <v>339797.93</v>
      </c>
      <c r="Z1707" s="94">
        <v>263548.69</v>
      </c>
      <c r="AA1707" s="94">
        <v>271455.15000000002</v>
      </c>
      <c r="AB1707" s="94">
        <v>271455.15000000002</v>
      </c>
      <c r="AC1707">
        <f t="shared" si="52"/>
        <v>2000</v>
      </c>
      <c r="AD1707" t="str">
        <f t="shared" si="53"/>
        <v>304</v>
      </c>
    </row>
    <row r="1708" spans="1:30" hidden="1" x14ac:dyDescent="0.25">
      <c r="A1708" t="s">
        <v>964</v>
      </c>
      <c r="B1708" t="s">
        <v>766</v>
      </c>
      <c r="C1708" t="s">
        <v>959</v>
      </c>
      <c r="D1708" t="s">
        <v>198</v>
      </c>
      <c r="E1708" t="s">
        <v>122</v>
      </c>
      <c r="F1708" t="s">
        <v>159</v>
      </c>
      <c r="G1708" t="s">
        <v>160</v>
      </c>
      <c r="H1708" t="s">
        <v>143</v>
      </c>
      <c r="I1708" t="s">
        <v>124</v>
      </c>
      <c r="J1708" t="s">
        <v>125</v>
      </c>
      <c r="K1708" t="s">
        <v>965</v>
      </c>
      <c r="N1708" t="s">
        <v>966</v>
      </c>
      <c r="O1708" t="s">
        <v>769</v>
      </c>
      <c r="P1708" t="s">
        <v>962</v>
      </c>
      <c r="Q1708" t="s">
        <v>199</v>
      </c>
      <c r="R1708" t="s">
        <v>131</v>
      </c>
      <c r="S1708" t="s">
        <v>164</v>
      </c>
      <c r="T1708" t="s">
        <v>165</v>
      </c>
      <c r="U1708" t="s">
        <v>151</v>
      </c>
      <c r="V1708" t="s">
        <v>135</v>
      </c>
      <c r="W1708" t="s">
        <v>136</v>
      </c>
      <c r="X1708" t="s">
        <v>967</v>
      </c>
      <c r="Y1708" s="94">
        <v>11578.72</v>
      </c>
      <c r="Z1708" s="94">
        <v>7274.84</v>
      </c>
      <c r="AA1708" s="94">
        <v>7493.09</v>
      </c>
      <c r="AB1708" s="94">
        <v>7493.09</v>
      </c>
      <c r="AC1708">
        <f t="shared" si="52"/>
        <v>2000</v>
      </c>
      <c r="AD1708" t="str">
        <f t="shared" si="53"/>
        <v>304</v>
      </c>
    </row>
    <row r="1709" spans="1:30" hidden="1" x14ac:dyDescent="0.25">
      <c r="A1709" t="s">
        <v>964</v>
      </c>
      <c r="B1709" t="s">
        <v>766</v>
      </c>
      <c r="C1709" t="s">
        <v>959</v>
      </c>
      <c r="D1709" t="s">
        <v>200</v>
      </c>
      <c r="E1709" t="s">
        <v>122</v>
      </c>
      <c r="F1709" t="s">
        <v>159</v>
      </c>
      <c r="G1709" t="s">
        <v>160</v>
      </c>
      <c r="H1709" t="s">
        <v>143</v>
      </c>
      <c r="I1709" t="s">
        <v>124</v>
      </c>
      <c r="J1709" t="s">
        <v>125</v>
      </c>
      <c r="K1709" t="s">
        <v>965</v>
      </c>
      <c r="N1709" t="s">
        <v>966</v>
      </c>
      <c r="O1709" t="s">
        <v>769</v>
      </c>
      <c r="P1709" t="s">
        <v>962</v>
      </c>
      <c r="Q1709" t="s">
        <v>201</v>
      </c>
      <c r="R1709" t="s">
        <v>131</v>
      </c>
      <c r="S1709" t="s">
        <v>164</v>
      </c>
      <c r="T1709" t="s">
        <v>165</v>
      </c>
      <c r="U1709" t="s">
        <v>151</v>
      </c>
      <c r="V1709" t="s">
        <v>135</v>
      </c>
      <c r="W1709" t="s">
        <v>136</v>
      </c>
      <c r="X1709" t="s">
        <v>967</v>
      </c>
      <c r="Y1709" s="94">
        <v>0</v>
      </c>
      <c r="Z1709" s="94">
        <v>3500</v>
      </c>
      <c r="AA1709" s="94">
        <v>3605</v>
      </c>
      <c r="AB1709" s="94">
        <v>3605</v>
      </c>
      <c r="AC1709">
        <f t="shared" si="52"/>
        <v>2000</v>
      </c>
      <c r="AD1709" t="str">
        <f t="shared" si="53"/>
        <v>304</v>
      </c>
    </row>
    <row r="1710" spans="1:30" hidden="1" x14ac:dyDescent="0.25">
      <c r="A1710" t="s">
        <v>964</v>
      </c>
      <c r="B1710" t="s">
        <v>766</v>
      </c>
      <c r="C1710" t="s">
        <v>959</v>
      </c>
      <c r="D1710" t="s">
        <v>214</v>
      </c>
      <c r="E1710" t="s">
        <v>122</v>
      </c>
      <c r="F1710" t="s">
        <v>159</v>
      </c>
      <c r="G1710" t="s">
        <v>160</v>
      </c>
      <c r="H1710" t="s">
        <v>143</v>
      </c>
      <c r="I1710" t="s">
        <v>124</v>
      </c>
      <c r="J1710" t="s">
        <v>125</v>
      </c>
      <c r="K1710" t="s">
        <v>965</v>
      </c>
      <c r="N1710" t="s">
        <v>966</v>
      </c>
      <c r="O1710" t="s">
        <v>769</v>
      </c>
      <c r="P1710" t="s">
        <v>962</v>
      </c>
      <c r="Q1710" t="s">
        <v>215</v>
      </c>
      <c r="R1710" t="s">
        <v>131</v>
      </c>
      <c r="S1710" t="s">
        <v>164</v>
      </c>
      <c r="T1710" t="s">
        <v>165</v>
      </c>
      <c r="U1710" t="s">
        <v>151</v>
      </c>
      <c r="V1710" t="s">
        <v>135</v>
      </c>
      <c r="W1710" t="s">
        <v>136</v>
      </c>
      <c r="X1710" t="s">
        <v>967</v>
      </c>
      <c r="Y1710" s="94">
        <v>54084.46</v>
      </c>
      <c r="Z1710" s="94">
        <v>207339.80000000002</v>
      </c>
      <c r="AA1710" s="94">
        <v>213559.99</v>
      </c>
      <c r="AB1710" s="94">
        <v>213559.99</v>
      </c>
      <c r="AC1710">
        <f t="shared" si="52"/>
        <v>2000</v>
      </c>
      <c r="AD1710" t="str">
        <f t="shared" si="53"/>
        <v>304</v>
      </c>
    </row>
    <row r="1711" spans="1:30" hidden="1" x14ac:dyDescent="0.25">
      <c r="A1711" t="s">
        <v>964</v>
      </c>
      <c r="B1711" t="s">
        <v>766</v>
      </c>
      <c r="C1711" t="s">
        <v>959</v>
      </c>
      <c r="D1711" t="s">
        <v>226</v>
      </c>
      <c r="E1711" t="s">
        <v>122</v>
      </c>
      <c r="F1711" t="s">
        <v>159</v>
      </c>
      <c r="G1711" t="s">
        <v>160</v>
      </c>
      <c r="H1711" t="s">
        <v>143</v>
      </c>
      <c r="I1711" t="s">
        <v>124</v>
      </c>
      <c r="J1711" t="s">
        <v>125</v>
      </c>
      <c r="K1711" t="s">
        <v>965</v>
      </c>
      <c r="N1711" t="s">
        <v>966</v>
      </c>
      <c r="O1711" t="s">
        <v>769</v>
      </c>
      <c r="P1711" t="s">
        <v>962</v>
      </c>
      <c r="Q1711" t="s">
        <v>227</v>
      </c>
      <c r="R1711" t="s">
        <v>131</v>
      </c>
      <c r="S1711" t="s">
        <v>164</v>
      </c>
      <c r="T1711" t="s">
        <v>165</v>
      </c>
      <c r="U1711" t="s">
        <v>151</v>
      </c>
      <c r="V1711" t="s">
        <v>135</v>
      </c>
      <c r="W1711" t="s">
        <v>136</v>
      </c>
      <c r="X1711" t="s">
        <v>967</v>
      </c>
      <c r="Y1711" s="94">
        <v>287.55</v>
      </c>
      <c r="Z1711" s="94">
        <v>167.55</v>
      </c>
      <c r="AA1711" s="94">
        <v>172.58</v>
      </c>
      <c r="AB1711" s="94">
        <v>172.58</v>
      </c>
      <c r="AC1711">
        <f t="shared" si="52"/>
        <v>2000</v>
      </c>
      <c r="AD1711" t="str">
        <f t="shared" si="53"/>
        <v>304</v>
      </c>
    </row>
    <row r="1712" spans="1:30" hidden="1" x14ac:dyDescent="0.25">
      <c r="A1712" t="s">
        <v>964</v>
      </c>
      <c r="B1712" t="s">
        <v>766</v>
      </c>
      <c r="C1712" t="s">
        <v>959</v>
      </c>
      <c r="D1712" t="s">
        <v>230</v>
      </c>
      <c r="E1712" t="s">
        <v>122</v>
      </c>
      <c r="F1712" t="s">
        <v>159</v>
      </c>
      <c r="G1712" t="s">
        <v>160</v>
      </c>
      <c r="H1712" t="s">
        <v>143</v>
      </c>
      <c r="I1712" t="s">
        <v>124</v>
      </c>
      <c r="J1712" t="s">
        <v>125</v>
      </c>
      <c r="K1712" t="s">
        <v>965</v>
      </c>
      <c r="N1712" t="s">
        <v>966</v>
      </c>
      <c r="O1712" t="s">
        <v>769</v>
      </c>
      <c r="P1712" t="s">
        <v>962</v>
      </c>
      <c r="Q1712" t="s">
        <v>231</v>
      </c>
      <c r="R1712" t="s">
        <v>131</v>
      </c>
      <c r="S1712" t="s">
        <v>164</v>
      </c>
      <c r="T1712" t="s">
        <v>165</v>
      </c>
      <c r="U1712" t="s">
        <v>151</v>
      </c>
      <c r="V1712" t="s">
        <v>135</v>
      </c>
      <c r="W1712" t="s">
        <v>136</v>
      </c>
      <c r="X1712" t="s">
        <v>967</v>
      </c>
      <c r="Y1712" s="94">
        <v>0</v>
      </c>
      <c r="Z1712" s="94">
        <v>15000</v>
      </c>
      <c r="AA1712" s="94">
        <v>15450</v>
      </c>
      <c r="AB1712" s="94">
        <v>15450</v>
      </c>
      <c r="AC1712">
        <f t="shared" si="52"/>
        <v>2000</v>
      </c>
      <c r="AD1712" t="str">
        <f t="shared" si="53"/>
        <v>304</v>
      </c>
    </row>
    <row r="1713" spans="1:30" hidden="1" x14ac:dyDescent="0.25">
      <c r="A1713" t="s">
        <v>964</v>
      </c>
      <c r="B1713" t="s">
        <v>766</v>
      </c>
      <c r="C1713" t="s">
        <v>959</v>
      </c>
      <c r="D1713" t="s">
        <v>291</v>
      </c>
      <c r="E1713" t="s">
        <v>122</v>
      </c>
      <c r="F1713" t="s">
        <v>159</v>
      </c>
      <c r="G1713" t="s">
        <v>160</v>
      </c>
      <c r="H1713" t="s">
        <v>143</v>
      </c>
      <c r="I1713" t="s">
        <v>124</v>
      </c>
      <c r="J1713" t="s">
        <v>125</v>
      </c>
      <c r="K1713" t="s">
        <v>965</v>
      </c>
      <c r="N1713" t="s">
        <v>966</v>
      </c>
      <c r="O1713" t="s">
        <v>769</v>
      </c>
      <c r="P1713" t="s">
        <v>962</v>
      </c>
      <c r="Q1713" t="s">
        <v>169</v>
      </c>
      <c r="R1713" t="s">
        <v>131</v>
      </c>
      <c r="S1713" t="s">
        <v>164</v>
      </c>
      <c r="T1713" t="s">
        <v>165</v>
      </c>
      <c r="U1713" t="s">
        <v>151</v>
      </c>
      <c r="V1713" t="s">
        <v>135</v>
      </c>
      <c r="W1713" t="s">
        <v>136</v>
      </c>
      <c r="X1713" t="s">
        <v>967</v>
      </c>
      <c r="Y1713" s="94">
        <v>28360.639999999999</v>
      </c>
      <c r="Z1713" s="94">
        <v>50382.41</v>
      </c>
      <c r="AA1713" s="94">
        <v>51893.882300000005</v>
      </c>
      <c r="AB1713" s="94">
        <v>51893.88</v>
      </c>
      <c r="AC1713">
        <f t="shared" si="52"/>
        <v>3000</v>
      </c>
      <c r="AD1713" t="str">
        <f t="shared" si="53"/>
        <v>304</v>
      </c>
    </row>
    <row r="1714" spans="1:30" hidden="1" x14ac:dyDescent="0.25">
      <c r="A1714" t="s">
        <v>964</v>
      </c>
      <c r="B1714" t="s">
        <v>766</v>
      </c>
      <c r="C1714" t="s">
        <v>959</v>
      </c>
      <c r="D1714" t="s">
        <v>569</v>
      </c>
      <c r="E1714" t="s">
        <v>122</v>
      </c>
      <c r="F1714" t="s">
        <v>159</v>
      </c>
      <c r="G1714" t="s">
        <v>160</v>
      </c>
      <c r="H1714" t="s">
        <v>143</v>
      </c>
      <c r="I1714" t="s">
        <v>124</v>
      </c>
      <c r="J1714" t="s">
        <v>125</v>
      </c>
      <c r="K1714" t="s">
        <v>965</v>
      </c>
      <c r="N1714" t="s">
        <v>966</v>
      </c>
      <c r="O1714" t="s">
        <v>769</v>
      </c>
      <c r="P1714" t="s">
        <v>962</v>
      </c>
      <c r="Q1714" t="s">
        <v>570</v>
      </c>
      <c r="R1714" t="s">
        <v>131</v>
      </c>
      <c r="S1714" t="s">
        <v>164</v>
      </c>
      <c r="T1714" t="s">
        <v>165</v>
      </c>
      <c r="U1714" t="s">
        <v>151</v>
      </c>
      <c r="V1714" t="s">
        <v>135</v>
      </c>
      <c r="W1714" t="s">
        <v>136</v>
      </c>
      <c r="X1714" t="s">
        <v>967</v>
      </c>
      <c r="Y1714" s="94">
        <v>2330.29</v>
      </c>
      <c r="Z1714" s="94">
        <v>0</v>
      </c>
      <c r="AA1714" s="94">
        <v>0</v>
      </c>
      <c r="AB1714" s="94">
        <v>0</v>
      </c>
      <c r="AC1714">
        <f t="shared" si="52"/>
        <v>3000</v>
      </c>
      <c r="AD1714" t="str">
        <f t="shared" si="53"/>
        <v>304</v>
      </c>
    </row>
    <row r="1715" spans="1:30" hidden="1" x14ac:dyDescent="0.25">
      <c r="A1715" t="s">
        <v>964</v>
      </c>
      <c r="B1715" t="s">
        <v>766</v>
      </c>
      <c r="C1715" t="s">
        <v>959</v>
      </c>
      <c r="D1715" t="s">
        <v>270</v>
      </c>
      <c r="E1715" t="s">
        <v>122</v>
      </c>
      <c r="F1715" t="s">
        <v>159</v>
      </c>
      <c r="G1715" t="s">
        <v>160</v>
      </c>
      <c r="H1715" t="s">
        <v>143</v>
      </c>
      <c r="I1715" t="s">
        <v>124</v>
      </c>
      <c r="J1715" t="s">
        <v>125</v>
      </c>
      <c r="K1715" t="s">
        <v>965</v>
      </c>
      <c r="N1715" t="s">
        <v>966</v>
      </c>
      <c r="O1715" t="s">
        <v>769</v>
      </c>
      <c r="P1715" t="s">
        <v>962</v>
      </c>
      <c r="Q1715" t="s">
        <v>271</v>
      </c>
      <c r="R1715" t="s">
        <v>131</v>
      </c>
      <c r="S1715" t="s">
        <v>164</v>
      </c>
      <c r="T1715" t="s">
        <v>165</v>
      </c>
      <c r="U1715" t="s">
        <v>151</v>
      </c>
      <c r="V1715" t="s">
        <v>135</v>
      </c>
      <c r="W1715" t="s">
        <v>136</v>
      </c>
      <c r="X1715" t="s">
        <v>967</v>
      </c>
      <c r="Y1715" s="94">
        <v>5434.07</v>
      </c>
      <c r="Z1715" s="94">
        <v>0</v>
      </c>
      <c r="AA1715" s="94">
        <v>0</v>
      </c>
      <c r="AB1715" s="94">
        <v>0</v>
      </c>
      <c r="AC1715">
        <f t="shared" si="52"/>
        <v>3000</v>
      </c>
      <c r="AD1715" t="str">
        <f t="shared" si="53"/>
        <v>304</v>
      </c>
    </row>
    <row r="1716" spans="1:30" hidden="1" x14ac:dyDescent="0.25">
      <c r="A1716" t="s">
        <v>964</v>
      </c>
      <c r="B1716" t="s">
        <v>766</v>
      </c>
      <c r="C1716" t="s">
        <v>959</v>
      </c>
      <c r="D1716" t="s">
        <v>272</v>
      </c>
      <c r="E1716" t="s">
        <v>122</v>
      </c>
      <c r="F1716" t="s">
        <v>159</v>
      </c>
      <c r="G1716" t="s">
        <v>160</v>
      </c>
      <c r="H1716" t="s">
        <v>143</v>
      </c>
      <c r="I1716" t="s">
        <v>124</v>
      </c>
      <c r="J1716" t="s">
        <v>125</v>
      </c>
      <c r="K1716" t="s">
        <v>965</v>
      </c>
      <c r="N1716" t="s">
        <v>966</v>
      </c>
      <c r="O1716" t="s">
        <v>769</v>
      </c>
      <c r="P1716" t="s">
        <v>962</v>
      </c>
      <c r="Q1716" t="s">
        <v>273</v>
      </c>
      <c r="R1716" t="s">
        <v>131</v>
      </c>
      <c r="S1716" t="s">
        <v>164</v>
      </c>
      <c r="T1716" t="s">
        <v>165</v>
      </c>
      <c r="U1716" t="s">
        <v>151</v>
      </c>
      <c r="V1716" t="s">
        <v>135</v>
      </c>
      <c r="W1716" t="s">
        <v>136</v>
      </c>
      <c r="X1716" t="s">
        <v>967</v>
      </c>
      <c r="Y1716" s="94">
        <v>29912.66</v>
      </c>
      <c r="Z1716" s="94">
        <v>59105.89</v>
      </c>
      <c r="AA1716" s="94">
        <v>60879.07</v>
      </c>
      <c r="AB1716" s="94">
        <v>60879.07</v>
      </c>
      <c r="AC1716">
        <f t="shared" si="52"/>
        <v>3000</v>
      </c>
      <c r="AD1716" t="str">
        <f t="shared" si="53"/>
        <v>304</v>
      </c>
    </row>
    <row r="1717" spans="1:30" hidden="1" x14ac:dyDescent="0.25">
      <c r="A1717" t="s">
        <v>964</v>
      </c>
      <c r="B1717" t="s">
        <v>766</v>
      </c>
      <c r="C1717" t="s">
        <v>959</v>
      </c>
      <c r="D1717" t="s">
        <v>172</v>
      </c>
      <c r="E1717" t="s">
        <v>122</v>
      </c>
      <c r="F1717" t="s">
        <v>159</v>
      </c>
      <c r="G1717" t="s">
        <v>160</v>
      </c>
      <c r="H1717" t="s">
        <v>143</v>
      </c>
      <c r="I1717" t="s">
        <v>124</v>
      </c>
      <c r="J1717" t="s">
        <v>125</v>
      </c>
      <c r="K1717" t="s">
        <v>965</v>
      </c>
      <c r="N1717" t="s">
        <v>966</v>
      </c>
      <c r="O1717" t="s">
        <v>769</v>
      </c>
      <c r="P1717" t="s">
        <v>962</v>
      </c>
      <c r="Q1717" t="s">
        <v>173</v>
      </c>
      <c r="R1717" t="s">
        <v>131</v>
      </c>
      <c r="S1717" t="s">
        <v>164</v>
      </c>
      <c r="T1717" t="s">
        <v>165</v>
      </c>
      <c r="U1717" t="s">
        <v>151</v>
      </c>
      <c r="V1717" t="s">
        <v>135</v>
      </c>
      <c r="W1717" t="s">
        <v>136</v>
      </c>
      <c r="X1717" t="s">
        <v>967</v>
      </c>
      <c r="Y1717" s="94">
        <v>7568.34</v>
      </c>
      <c r="Z1717" s="94">
        <v>8079.8799999999992</v>
      </c>
      <c r="AA1717" s="94">
        <v>8322.2800000000007</v>
      </c>
      <c r="AB1717" s="94">
        <v>8322.2800000000007</v>
      </c>
      <c r="AC1717">
        <f t="shared" si="52"/>
        <v>3000</v>
      </c>
      <c r="AD1717" t="str">
        <f t="shared" si="53"/>
        <v>304</v>
      </c>
    </row>
    <row r="1718" spans="1:30" hidden="1" x14ac:dyDescent="0.25">
      <c r="A1718" t="s">
        <v>964</v>
      </c>
      <c r="B1718" t="s">
        <v>766</v>
      </c>
      <c r="C1718" t="s">
        <v>959</v>
      </c>
      <c r="D1718" t="s">
        <v>321</v>
      </c>
      <c r="E1718" t="s">
        <v>122</v>
      </c>
      <c r="F1718" t="s">
        <v>159</v>
      </c>
      <c r="G1718" t="s">
        <v>160</v>
      </c>
      <c r="H1718" t="s">
        <v>143</v>
      </c>
      <c r="I1718" t="s">
        <v>124</v>
      </c>
      <c r="J1718" t="s">
        <v>125</v>
      </c>
      <c r="K1718" t="s">
        <v>965</v>
      </c>
      <c r="N1718" t="s">
        <v>966</v>
      </c>
      <c r="O1718" t="s">
        <v>769</v>
      </c>
      <c r="P1718" t="s">
        <v>962</v>
      </c>
      <c r="Q1718" t="s">
        <v>322</v>
      </c>
      <c r="R1718" t="s">
        <v>131</v>
      </c>
      <c r="S1718" t="s">
        <v>164</v>
      </c>
      <c r="T1718" t="s">
        <v>165</v>
      </c>
      <c r="U1718" t="s">
        <v>151</v>
      </c>
      <c r="V1718" t="s">
        <v>135</v>
      </c>
      <c r="W1718" t="s">
        <v>136</v>
      </c>
      <c r="X1718" t="s">
        <v>967</v>
      </c>
      <c r="Y1718" s="94">
        <v>661.99</v>
      </c>
      <c r="Z1718" s="94">
        <v>661.99</v>
      </c>
      <c r="AA1718" s="94">
        <v>681.85</v>
      </c>
      <c r="AB1718" s="94">
        <v>681.85</v>
      </c>
      <c r="AC1718">
        <f t="shared" si="52"/>
        <v>3000</v>
      </c>
      <c r="AD1718" t="str">
        <f t="shared" si="53"/>
        <v>304</v>
      </c>
    </row>
    <row r="1719" spans="1:30" hidden="1" x14ac:dyDescent="0.25">
      <c r="A1719" t="s">
        <v>964</v>
      </c>
      <c r="B1719" t="s">
        <v>766</v>
      </c>
      <c r="C1719" t="s">
        <v>959</v>
      </c>
      <c r="D1719" t="s">
        <v>174</v>
      </c>
      <c r="E1719" t="s">
        <v>122</v>
      </c>
      <c r="F1719" t="s">
        <v>159</v>
      </c>
      <c r="G1719" t="s">
        <v>160</v>
      </c>
      <c r="H1719" t="s">
        <v>143</v>
      </c>
      <c r="I1719" t="s">
        <v>124</v>
      </c>
      <c r="J1719" t="s">
        <v>125</v>
      </c>
      <c r="K1719" t="s">
        <v>965</v>
      </c>
      <c r="N1719" t="s">
        <v>966</v>
      </c>
      <c r="O1719" t="s">
        <v>769</v>
      </c>
      <c r="P1719" t="s">
        <v>962</v>
      </c>
      <c r="Q1719" t="s">
        <v>175</v>
      </c>
      <c r="R1719" t="s">
        <v>131</v>
      </c>
      <c r="S1719" t="s">
        <v>164</v>
      </c>
      <c r="T1719" t="s">
        <v>165</v>
      </c>
      <c r="U1719" t="s">
        <v>151</v>
      </c>
      <c r="V1719" t="s">
        <v>135</v>
      </c>
      <c r="W1719" t="s">
        <v>136</v>
      </c>
      <c r="X1719" t="s">
        <v>967</v>
      </c>
      <c r="Y1719" s="94">
        <v>0</v>
      </c>
      <c r="Z1719" s="94">
        <v>1273</v>
      </c>
      <c r="AA1719" s="94">
        <v>1311.19</v>
      </c>
      <c r="AB1719" s="94">
        <v>1311.19</v>
      </c>
      <c r="AC1719">
        <f t="shared" si="52"/>
        <v>3000</v>
      </c>
      <c r="AD1719" t="str">
        <f t="shared" si="53"/>
        <v>304</v>
      </c>
    </row>
    <row r="1720" spans="1:30" hidden="1" x14ac:dyDescent="0.25">
      <c r="A1720" s="97" t="s">
        <v>964</v>
      </c>
      <c r="B1720" s="97" t="s">
        <v>766</v>
      </c>
      <c r="C1720" s="97" t="s">
        <v>959</v>
      </c>
      <c r="D1720" s="97">
        <v>14301</v>
      </c>
      <c r="E1720" s="97" t="s">
        <v>122</v>
      </c>
      <c r="F1720" s="98">
        <v>15</v>
      </c>
      <c r="G1720" s="98" t="s">
        <v>142</v>
      </c>
      <c r="H1720" s="97">
        <v>19</v>
      </c>
      <c r="I1720" s="97" t="s">
        <v>124</v>
      </c>
      <c r="J1720" s="97" t="s">
        <v>125</v>
      </c>
      <c r="K1720" s="97" t="s">
        <v>965</v>
      </c>
      <c r="L1720" s="97"/>
      <c r="M1720" s="97"/>
      <c r="N1720" s="97" t="s">
        <v>966</v>
      </c>
      <c r="O1720" s="97" t="s">
        <v>769</v>
      </c>
      <c r="P1720" s="97" t="s">
        <v>962</v>
      </c>
      <c r="Q1720" s="97" t="s">
        <v>178</v>
      </c>
      <c r="R1720" s="97" t="s">
        <v>131</v>
      </c>
      <c r="S1720" s="97" t="s">
        <v>149</v>
      </c>
      <c r="T1720" s="97" t="s">
        <v>150</v>
      </c>
      <c r="U1720" s="97" t="s">
        <v>134</v>
      </c>
      <c r="V1720" s="97" t="s">
        <v>135</v>
      </c>
      <c r="W1720" s="97" t="s">
        <v>136</v>
      </c>
      <c r="X1720" s="97"/>
      <c r="Y1720" s="99"/>
      <c r="Z1720" s="99"/>
      <c r="AA1720" s="99">
        <v>356052.95999999996</v>
      </c>
      <c r="AB1720" s="99">
        <v>356052.96</v>
      </c>
      <c r="AC1720">
        <f t="shared" si="52"/>
        <v>1000</v>
      </c>
      <c r="AD1720" t="str">
        <f t="shared" si="53"/>
        <v>304</v>
      </c>
    </row>
    <row r="1721" spans="1:30" hidden="1" x14ac:dyDescent="0.25">
      <c r="A1721" s="97" t="s">
        <v>968</v>
      </c>
      <c r="B1721" s="97" t="s">
        <v>766</v>
      </c>
      <c r="C1721" s="97" t="s">
        <v>959</v>
      </c>
      <c r="D1721" s="97" t="s">
        <v>141</v>
      </c>
      <c r="E1721" s="97" t="s">
        <v>122</v>
      </c>
      <c r="F1721" s="98">
        <v>15</v>
      </c>
      <c r="G1721" s="98" t="s">
        <v>142</v>
      </c>
      <c r="H1721" s="97" t="s">
        <v>143</v>
      </c>
      <c r="I1721" s="97" t="s">
        <v>124</v>
      </c>
      <c r="J1721" s="97" t="s">
        <v>125</v>
      </c>
      <c r="K1721" s="97" t="s">
        <v>969</v>
      </c>
      <c r="L1721" s="97"/>
      <c r="M1721" s="97"/>
      <c r="N1721" s="97" t="s">
        <v>970</v>
      </c>
      <c r="O1721" s="97" t="s">
        <v>769</v>
      </c>
      <c r="P1721" s="97" t="s">
        <v>962</v>
      </c>
      <c r="Q1721" s="97" t="s">
        <v>148</v>
      </c>
      <c r="R1721" s="97" t="s">
        <v>131</v>
      </c>
      <c r="S1721" s="97" t="s">
        <v>149</v>
      </c>
      <c r="T1721" s="97" t="s">
        <v>150</v>
      </c>
      <c r="U1721" s="97" t="s">
        <v>151</v>
      </c>
      <c r="V1721" s="97" t="s">
        <v>135</v>
      </c>
      <c r="W1721" s="97" t="s">
        <v>136</v>
      </c>
      <c r="X1721" s="97"/>
      <c r="Y1721" s="99"/>
      <c r="Z1721" s="99"/>
      <c r="AA1721" s="99">
        <v>18372168</v>
      </c>
      <c r="AB1721" s="99">
        <v>18372168</v>
      </c>
      <c r="AC1721">
        <f t="shared" si="52"/>
        <v>1000</v>
      </c>
      <c r="AD1721" t="str">
        <f t="shared" si="53"/>
        <v>304</v>
      </c>
    </row>
    <row r="1722" spans="1:30" hidden="1" x14ac:dyDescent="0.25">
      <c r="A1722" s="97" t="s">
        <v>968</v>
      </c>
      <c r="B1722" s="97" t="s">
        <v>766</v>
      </c>
      <c r="C1722" s="97" t="s">
        <v>959</v>
      </c>
      <c r="D1722" s="97">
        <v>12101</v>
      </c>
      <c r="E1722" s="97" t="s">
        <v>122</v>
      </c>
      <c r="F1722" s="98">
        <v>15</v>
      </c>
      <c r="G1722" s="98" t="s">
        <v>142</v>
      </c>
      <c r="H1722" s="97">
        <v>19</v>
      </c>
      <c r="I1722" s="97" t="s">
        <v>124</v>
      </c>
      <c r="J1722" s="97" t="s">
        <v>125</v>
      </c>
      <c r="K1722" s="97" t="s">
        <v>969</v>
      </c>
      <c r="L1722" s="97"/>
      <c r="M1722" s="97"/>
      <c r="N1722" s="97" t="s">
        <v>970</v>
      </c>
      <c r="O1722" s="97" t="s">
        <v>769</v>
      </c>
      <c r="P1722" s="97" t="s">
        <v>962</v>
      </c>
      <c r="Q1722" s="97" t="s">
        <v>182</v>
      </c>
      <c r="R1722" s="97" t="s">
        <v>131</v>
      </c>
      <c r="S1722" s="97" t="s">
        <v>149</v>
      </c>
      <c r="T1722" s="97" t="s">
        <v>150</v>
      </c>
      <c r="U1722" s="97" t="s">
        <v>134</v>
      </c>
      <c r="V1722" s="97" t="s">
        <v>135</v>
      </c>
      <c r="W1722" s="97" t="s">
        <v>136</v>
      </c>
      <c r="X1722" s="97"/>
      <c r="Y1722" s="99"/>
      <c r="Z1722" s="99"/>
      <c r="AA1722" s="99">
        <v>20079384</v>
      </c>
      <c r="AB1722" s="99">
        <v>20079384</v>
      </c>
      <c r="AC1722">
        <f t="shared" si="52"/>
        <v>1000</v>
      </c>
      <c r="AD1722" t="str">
        <f t="shared" si="53"/>
        <v>304</v>
      </c>
    </row>
    <row r="1723" spans="1:30" hidden="1" x14ac:dyDescent="0.25">
      <c r="A1723" s="97" t="s">
        <v>968</v>
      </c>
      <c r="B1723" s="97" t="s">
        <v>766</v>
      </c>
      <c r="C1723" s="97" t="s">
        <v>959</v>
      </c>
      <c r="D1723" s="97" t="s">
        <v>843</v>
      </c>
      <c r="E1723" s="97" t="s">
        <v>122</v>
      </c>
      <c r="F1723" s="98">
        <v>15</v>
      </c>
      <c r="G1723" s="98" t="s">
        <v>142</v>
      </c>
      <c r="H1723" s="97">
        <v>19</v>
      </c>
      <c r="I1723" s="97" t="s">
        <v>124</v>
      </c>
      <c r="J1723" s="97" t="s">
        <v>125</v>
      </c>
      <c r="K1723" s="97" t="s">
        <v>969</v>
      </c>
      <c r="L1723" s="97"/>
      <c r="M1723" s="97"/>
      <c r="N1723" s="97" t="s">
        <v>970</v>
      </c>
      <c r="O1723" s="97" t="s">
        <v>769</v>
      </c>
      <c r="P1723" s="97" t="s">
        <v>962</v>
      </c>
      <c r="Q1723" s="97" t="s">
        <v>844</v>
      </c>
      <c r="R1723" s="97" t="s">
        <v>131</v>
      </c>
      <c r="S1723" s="97" t="s">
        <v>149</v>
      </c>
      <c r="T1723" s="97" t="s">
        <v>150</v>
      </c>
      <c r="U1723" s="97" t="s">
        <v>134</v>
      </c>
      <c r="V1723" s="97" t="s">
        <v>135</v>
      </c>
      <c r="W1723" s="97" t="s">
        <v>136</v>
      </c>
      <c r="X1723" s="97" t="s">
        <v>971</v>
      </c>
      <c r="Y1723" s="99">
        <v>76039.8</v>
      </c>
      <c r="Z1723" s="99">
        <v>25200</v>
      </c>
      <c r="AA1723" s="99">
        <v>25200</v>
      </c>
      <c r="AB1723" s="99">
        <v>25200</v>
      </c>
      <c r="AC1723">
        <f t="shared" si="52"/>
        <v>1000</v>
      </c>
      <c r="AD1723" t="str">
        <f t="shared" si="53"/>
        <v>304</v>
      </c>
    </row>
    <row r="1724" spans="1:30" hidden="1" x14ac:dyDescent="0.25">
      <c r="A1724" s="97" t="s">
        <v>968</v>
      </c>
      <c r="B1724" s="97" t="s">
        <v>766</v>
      </c>
      <c r="C1724" s="97" t="s">
        <v>959</v>
      </c>
      <c r="D1724" s="97">
        <v>13201</v>
      </c>
      <c r="E1724" s="97" t="s">
        <v>122</v>
      </c>
      <c r="F1724" s="98">
        <v>15</v>
      </c>
      <c r="G1724" s="98" t="s">
        <v>142</v>
      </c>
      <c r="H1724" s="97">
        <v>19</v>
      </c>
      <c r="I1724" s="97" t="s">
        <v>124</v>
      </c>
      <c r="J1724" s="97" t="s">
        <v>125</v>
      </c>
      <c r="K1724" s="97" t="s">
        <v>969</v>
      </c>
      <c r="L1724" s="97"/>
      <c r="M1724" s="97"/>
      <c r="N1724" s="97" t="s">
        <v>970</v>
      </c>
      <c r="O1724" s="97" t="s">
        <v>769</v>
      </c>
      <c r="P1724" s="97" t="s">
        <v>962</v>
      </c>
      <c r="Q1724" s="97" t="s">
        <v>152</v>
      </c>
      <c r="R1724" s="97" t="s">
        <v>131</v>
      </c>
      <c r="S1724" s="97" t="s">
        <v>149</v>
      </c>
      <c r="T1724" s="97" t="s">
        <v>150</v>
      </c>
      <c r="U1724" s="97" t="s">
        <v>134</v>
      </c>
      <c r="V1724" s="97" t="s">
        <v>135</v>
      </c>
      <c r="W1724" s="97" t="s">
        <v>136</v>
      </c>
      <c r="X1724" s="97"/>
      <c r="Y1724" s="99"/>
      <c r="Z1724" s="99"/>
      <c r="AA1724" s="99">
        <v>765507</v>
      </c>
      <c r="AB1724" s="99">
        <v>765507</v>
      </c>
      <c r="AC1724">
        <f t="shared" si="52"/>
        <v>1000</v>
      </c>
      <c r="AD1724" t="str">
        <f t="shared" si="53"/>
        <v>304</v>
      </c>
    </row>
    <row r="1725" spans="1:30" hidden="1" x14ac:dyDescent="0.25">
      <c r="A1725" s="97" t="s">
        <v>968</v>
      </c>
      <c r="B1725" s="97" t="s">
        <v>766</v>
      </c>
      <c r="C1725" s="97" t="s">
        <v>959</v>
      </c>
      <c r="D1725" s="97">
        <v>13203</v>
      </c>
      <c r="E1725" s="97" t="s">
        <v>122</v>
      </c>
      <c r="F1725" s="98">
        <v>15</v>
      </c>
      <c r="G1725" s="98" t="s">
        <v>142</v>
      </c>
      <c r="H1725" s="97">
        <v>19</v>
      </c>
      <c r="I1725" s="97" t="s">
        <v>124</v>
      </c>
      <c r="J1725" s="97" t="s">
        <v>125</v>
      </c>
      <c r="K1725" s="97" t="s">
        <v>969</v>
      </c>
      <c r="L1725" s="97"/>
      <c r="M1725" s="97"/>
      <c r="N1725" s="97" t="s">
        <v>970</v>
      </c>
      <c r="O1725" s="97" t="s">
        <v>769</v>
      </c>
      <c r="P1725" s="97" t="s">
        <v>962</v>
      </c>
      <c r="Q1725" s="97" t="s">
        <v>153</v>
      </c>
      <c r="R1725" s="97" t="s">
        <v>131</v>
      </c>
      <c r="S1725" s="97" t="s">
        <v>149</v>
      </c>
      <c r="T1725" s="97" t="s">
        <v>150</v>
      </c>
      <c r="U1725" s="97" t="s">
        <v>134</v>
      </c>
      <c r="V1725" s="97" t="s">
        <v>135</v>
      </c>
      <c r="W1725" s="97" t="s">
        <v>136</v>
      </c>
      <c r="X1725" s="97"/>
      <c r="Y1725" s="99"/>
      <c r="Z1725" s="99"/>
      <c r="AA1725" s="99">
        <v>3062028</v>
      </c>
      <c r="AB1725" s="99">
        <v>3062028</v>
      </c>
      <c r="AC1725">
        <f t="shared" si="52"/>
        <v>1000</v>
      </c>
      <c r="AD1725" t="str">
        <f t="shared" si="53"/>
        <v>304</v>
      </c>
    </row>
    <row r="1726" spans="1:30" hidden="1" x14ac:dyDescent="0.25">
      <c r="A1726" s="97" t="s">
        <v>968</v>
      </c>
      <c r="B1726" s="97" t="s">
        <v>766</v>
      </c>
      <c r="C1726" s="97" t="s">
        <v>959</v>
      </c>
      <c r="D1726" s="97">
        <v>14101</v>
      </c>
      <c r="E1726" s="97" t="s">
        <v>122</v>
      </c>
      <c r="F1726" s="98">
        <v>15</v>
      </c>
      <c r="G1726" s="98" t="s">
        <v>142</v>
      </c>
      <c r="H1726" s="97">
        <v>19</v>
      </c>
      <c r="I1726" s="97" t="s">
        <v>124</v>
      </c>
      <c r="J1726" s="97" t="s">
        <v>125</v>
      </c>
      <c r="K1726" s="97" t="s">
        <v>969</v>
      </c>
      <c r="L1726" s="97"/>
      <c r="M1726" s="97"/>
      <c r="N1726" s="97" t="s">
        <v>970</v>
      </c>
      <c r="O1726" s="97" t="s">
        <v>769</v>
      </c>
      <c r="P1726" s="97" t="s">
        <v>962</v>
      </c>
      <c r="Q1726" s="97" t="s">
        <v>154</v>
      </c>
      <c r="R1726" s="97" t="s">
        <v>131</v>
      </c>
      <c r="S1726" s="97" t="s">
        <v>149</v>
      </c>
      <c r="T1726" s="97" t="s">
        <v>150</v>
      </c>
      <c r="U1726" s="97" t="s">
        <v>134</v>
      </c>
      <c r="V1726" s="97" t="s">
        <v>135</v>
      </c>
      <c r="W1726" s="97" t="s">
        <v>136</v>
      </c>
      <c r="X1726" s="97"/>
      <c r="Y1726" s="99"/>
      <c r="Z1726" s="99"/>
      <c r="AA1726" s="99">
        <v>1010469.24</v>
      </c>
      <c r="AB1726" s="99">
        <v>1010469.24</v>
      </c>
      <c r="AC1726">
        <f t="shared" si="52"/>
        <v>1000</v>
      </c>
      <c r="AD1726" t="str">
        <f t="shared" si="53"/>
        <v>304</v>
      </c>
    </row>
    <row r="1727" spans="1:30" hidden="1" x14ac:dyDescent="0.25">
      <c r="A1727" s="97" t="s">
        <v>968</v>
      </c>
      <c r="B1727" s="97" t="s">
        <v>766</v>
      </c>
      <c r="C1727" s="97" t="s">
        <v>959</v>
      </c>
      <c r="D1727" s="97">
        <v>14103</v>
      </c>
      <c r="E1727" s="97" t="s">
        <v>122</v>
      </c>
      <c r="F1727" s="98">
        <v>15</v>
      </c>
      <c r="G1727" s="98" t="s">
        <v>142</v>
      </c>
      <c r="H1727" s="97">
        <v>19</v>
      </c>
      <c r="I1727" s="97" t="s">
        <v>124</v>
      </c>
      <c r="J1727" s="97" t="s">
        <v>125</v>
      </c>
      <c r="K1727" s="97" t="s">
        <v>969</v>
      </c>
      <c r="L1727" s="97"/>
      <c r="M1727" s="97"/>
      <c r="N1727" s="97" t="s">
        <v>970</v>
      </c>
      <c r="O1727" s="97" t="s">
        <v>769</v>
      </c>
      <c r="P1727" s="97" t="s">
        <v>962</v>
      </c>
      <c r="Q1727" s="97" t="s">
        <v>155</v>
      </c>
      <c r="R1727" s="97" t="s">
        <v>131</v>
      </c>
      <c r="S1727" s="97" t="s">
        <v>149</v>
      </c>
      <c r="T1727" s="97" t="s">
        <v>150</v>
      </c>
      <c r="U1727" s="97" t="s">
        <v>134</v>
      </c>
      <c r="V1727" s="97" t="s">
        <v>135</v>
      </c>
      <c r="W1727" s="97" t="s">
        <v>136</v>
      </c>
      <c r="X1727" s="97"/>
      <c r="Y1727" s="99"/>
      <c r="Z1727" s="99"/>
      <c r="AA1727" s="99">
        <v>413373.77999999997</v>
      </c>
      <c r="AB1727" s="99">
        <v>413373.78</v>
      </c>
      <c r="AC1727">
        <f t="shared" si="52"/>
        <v>1000</v>
      </c>
      <c r="AD1727" t="str">
        <f t="shared" si="53"/>
        <v>304</v>
      </c>
    </row>
    <row r="1728" spans="1:30" hidden="1" x14ac:dyDescent="0.25">
      <c r="A1728" s="97" t="s">
        <v>968</v>
      </c>
      <c r="B1728" s="97" t="s">
        <v>766</v>
      </c>
      <c r="C1728" s="97" t="s">
        <v>959</v>
      </c>
      <c r="D1728" s="97">
        <v>14201</v>
      </c>
      <c r="E1728" s="97" t="s">
        <v>122</v>
      </c>
      <c r="F1728" s="98">
        <v>15</v>
      </c>
      <c r="G1728" s="98" t="s">
        <v>142</v>
      </c>
      <c r="H1728" s="97">
        <v>19</v>
      </c>
      <c r="I1728" s="97" t="s">
        <v>124</v>
      </c>
      <c r="J1728" s="97" t="s">
        <v>125</v>
      </c>
      <c r="K1728" s="97" t="s">
        <v>969</v>
      </c>
      <c r="L1728" s="97"/>
      <c r="M1728" s="97"/>
      <c r="N1728" s="97" t="s">
        <v>970</v>
      </c>
      <c r="O1728" s="97" t="s">
        <v>769</v>
      </c>
      <c r="P1728" s="97" t="s">
        <v>962</v>
      </c>
      <c r="Q1728" s="97" t="s">
        <v>156</v>
      </c>
      <c r="R1728" s="97" t="s">
        <v>131</v>
      </c>
      <c r="S1728" s="97" t="s">
        <v>149</v>
      </c>
      <c r="T1728" s="97" t="s">
        <v>150</v>
      </c>
      <c r="U1728" s="97" t="s">
        <v>134</v>
      </c>
      <c r="V1728" s="97" t="s">
        <v>135</v>
      </c>
      <c r="W1728" s="97" t="s">
        <v>136</v>
      </c>
      <c r="X1728" s="97"/>
      <c r="Y1728" s="99"/>
      <c r="Z1728" s="99"/>
      <c r="AA1728" s="99">
        <v>918608.4</v>
      </c>
      <c r="AB1728" s="99">
        <v>918608.4</v>
      </c>
      <c r="AC1728">
        <f t="shared" si="52"/>
        <v>1000</v>
      </c>
      <c r="AD1728" t="str">
        <f t="shared" si="53"/>
        <v>304</v>
      </c>
    </row>
    <row r="1729" spans="1:30" hidden="1" x14ac:dyDescent="0.25">
      <c r="A1729" t="s">
        <v>968</v>
      </c>
      <c r="B1729" t="s">
        <v>766</v>
      </c>
      <c r="C1729" t="s">
        <v>959</v>
      </c>
      <c r="D1729" t="s">
        <v>186</v>
      </c>
      <c r="E1729" t="s">
        <v>122</v>
      </c>
      <c r="F1729" t="s">
        <v>159</v>
      </c>
      <c r="G1729" t="s">
        <v>160</v>
      </c>
      <c r="H1729" t="s">
        <v>143</v>
      </c>
      <c r="I1729" t="s">
        <v>124</v>
      </c>
      <c r="J1729" t="s">
        <v>125</v>
      </c>
      <c r="K1729" t="s">
        <v>969</v>
      </c>
      <c r="N1729" t="s">
        <v>970</v>
      </c>
      <c r="O1729" t="s">
        <v>769</v>
      </c>
      <c r="P1729" t="s">
        <v>962</v>
      </c>
      <c r="Q1729" t="s">
        <v>188</v>
      </c>
      <c r="R1729" t="s">
        <v>131</v>
      </c>
      <c r="S1729" t="s">
        <v>164</v>
      </c>
      <c r="T1729" t="s">
        <v>165</v>
      </c>
      <c r="U1729" t="s">
        <v>151</v>
      </c>
      <c r="V1729" t="s">
        <v>135</v>
      </c>
      <c r="W1729" t="s">
        <v>136</v>
      </c>
      <c r="X1729" t="s">
        <v>971</v>
      </c>
      <c r="Y1729" s="94">
        <v>166832.16</v>
      </c>
      <c r="Z1729" s="94">
        <v>220081.33375000002</v>
      </c>
      <c r="AA1729" s="94">
        <v>226683.77</v>
      </c>
      <c r="AB1729" s="94">
        <v>226683.77</v>
      </c>
      <c r="AC1729">
        <f t="shared" si="52"/>
        <v>2000</v>
      </c>
      <c r="AD1729" t="str">
        <f t="shared" si="53"/>
        <v>304</v>
      </c>
    </row>
    <row r="1730" spans="1:30" hidden="1" x14ac:dyDescent="0.25">
      <c r="A1730" t="s">
        <v>968</v>
      </c>
      <c r="B1730" t="s">
        <v>766</v>
      </c>
      <c r="C1730" t="s">
        <v>959</v>
      </c>
      <c r="D1730" t="s">
        <v>190</v>
      </c>
      <c r="E1730" t="s">
        <v>122</v>
      </c>
      <c r="F1730" t="s">
        <v>159</v>
      </c>
      <c r="G1730" t="s">
        <v>160</v>
      </c>
      <c r="H1730" t="s">
        <v>143</v>
      </c>
      <c r="I1730" t="s">
        <v>124</v>
      </c>
      <c r="J1730" t="s">
        <v>125</v>
      </c>
      <c r="K1730" t="s">
        <v>969</v>
      </c>
      <c r="N1730" t="s">
        <v>970</v>
      </c>
      <c r="O1730" t="s">
        <v>769</v>
      </c>
      <c r="P1730" t="s">
        <v>962</v>
      </c>
      <c r="Q1730" t="s">
        <v>191</v>
      </c>
      <c r="R1730" t="s">
        <v>131</v>
      </c>
      <c r="S1730" t="s">
        <v>164</v>
      </c>
      <c r="T1730" t="s">
        <v>165</v>
      </c>
      <c r="U1730" t="s">
        <v>151</v>
      </c>
      <c r="V1730" t="s">
        <v>135</v>
      </c>
      <c r="W1730" t="s">
        <v>136</v>
      </c>
      <c r="X1730" t="s">
        <v>971</v>
      </c>
      <c r="Y1730" s="94">
        <v>0</v>
      </c>
      <c r="Z1730" s="94">
        <v>455.99</v>
      </c>
      <c r="AA1730" s="94">
        <v>469.67</v>
      </c>
      <c r="AB1730" s="94">
        <v>469.67</v>
      </c>
      <c r="AC1730">
        <f t="shared" si="52"/>
        <v>2000</v>
      </c>
      <c r="AD1730" t="str">
        <f t="shared" si="53"/>
        <v>304</v>
      </c>
    </row>
    <row r="1731" spans="1:30" hidden="1" x14ac:dyDescent="0.25">
      <c r="A1731" t="s">
        <v>968</v>
      </c>
      <c r="B1731" t="s">
        <v>766</v>
      </c>
      <c r="C1731" t="s">
        <v>959</v>
      </c>
      <c r="D1731" t="s">
        <v>192</v>
      </c>
      <c r="E1731" t="s">
        <v>122</v>
      </c>
      <c r="F1731" t="s">
        <v>159</v>
      </c>
      <c r="G1731" t="s">
        <v>160</v>
      </c>
      <c r="H1731" t="s">
        <v>143</v>
      </c>
      <c r="I1731" t="s">
        <v>124</v>
      </c>
      <c r="J1731" t="s">
        <v>125</v>
      </c>
      <c r="K1731" t="s">
        <v>969</v>
      </c>
      <c r="N1731" t="s">
        <v>970</v>
      </c>
      <c r="O1731" t="s">
        <v>769</v>
      </c>
      <c r="P1731" t="s">
        <v>962</v>
      </c>
      <c r="Q1731" t="s">
        <v>193</v>
      </c>
      <c r="R1731" t="s">
        <v>131</v>
      </c>
      <c r="S1731" t="s">
        <v>164</v>
      </c>
      <c r="T1731" t="s">
        <v>165</v>
      </c>
      <c r="U1731" t="s">
        <v>151</v>
      </c>
      <c r="V1731" t="s">
        <v>135</v>
      </c>
      <c r="W1731" t="s">
        <v>136</v>
      </c>
      <c r="X1731" t="s">
        <v>971</v>
      </c>
      <c r="Y1731" s="94">
        <v>584707.09</v>
      </c>
      <c r="Z1731" s="94">
        <v>385297.18333333335</v>
      </c>
      <c r="AA1731" s="94">
        <v>396856.1</v>
      </c>
      <c r="AB1731" s="94">
        <v>396856.1</v>
      </c>
      <c r="AC1731">
        <f t="shared" ref="AC1731:AC1794" si="54">MID(D1731,1,1)*1000</f>
        <v>2000</v>
      </c>
      <c r="AD1731" t="str">
        <f t="shared" ref="AD1731:AD1794" si="55">MID(A1731,6,3)</f>
        <v>304</v>
      </c>
    </row>
    <row r="1732" spans="1:30" hidden="1" x14ac:dyDescent="0.25">
      <c r="A1732" t="s">
        <v>968</v>
      </c>
      <c r="B1732" t="s">
        <v>766</v>
      </c>
      <c r="C1732" t="s">
        <v>959</v>
      </c>
      <c r="D1732" t="s">
        <v>474</v>
      </c>
      <c r="E1732" t="s">
        <v>122</v>
      </c>
      <c r="F1732" t="s">
        <v>159</v>
      </c>
      <c r="G1732" t="s">
        <v>160</v>
      </c>
      <c r="H1732" t="s">
        <v>143</v>
      </c>
      <c r="I1732" t="s">
        <v>124</v>
      </c>
      <c r="J1732" t="s">
        <v>125</v>
      </c>
      <c r="K1732" t="s">
        <v>969</v>
      </c>
      <c r="N1732" t="s">
        <v>970</v>
      </c>
      <c r="O1732" t="s">
        <v>769</v>
      </c>
      <c r="P1732" t="s">
        <v>962</v>
      </c>
      <c r="Q1732" t="s">
        <v>475</v>
      </c>
      <c r="R1732" t="s">
        <v>131</v>
      </c>
      <c r="S1732" t="s">
        <v>164</v>
      </c>
      <c r="T1732" t="s">
        <v>165</v>
      </c>
      <c r="U1732" t="s">
        <v>151</v>
      </c>
      <c r="V1732" t="s">
        <v>135</v>
      </c>
      <c r="W1732" t="s">
        <v>136</v>
      </c>
      <c r="X1732" t="s">
        <v>971</v>
      </c>
      <c r="Y1732" s="94">
        <v>2792.21</v>
      </c>
      <c r="Z1732" s="94">
        <v>2873.21</v>
      </c>
      <c r="AA1732" s="94">
        <v>2959.41</v>
      </c>
      <c r="AB1732" s="94">
        <v>2959.41</v>
      </c>
      <c r="AC1732">
        <f t="shared" si="54"/>
        <v>2000</v>
      </c>
      <c r="AD1732" t="str">
        <f t="shared" si="55"/>
        <v>304</v>
      </c>
    </row>
    <row r="1733" spans="1:30" hidden="1" x14ac:dyDescent="0.25">
      <c r="A1733" t="s">
        <v>968</v>
      </c>
      <c r="B1733" t="s">
        <v>766</v>
      </c>
      <c r="C1733" t="s">
        <v>959</v>
      </c>
      <c r="D1733" t="s">
        <v>198</v>
      </c>
      <c r="E1733" t="s">
        <v>122</v>
      </c>
      <c r="F1733" t="s">
        <v>159</v>
      </c>
      <c r="G1733" t="s">
        <v>160</v>
      </c>
      <c r="H1733" t="s">
        <v>143</v>
      </c>
      <c r="I1733" t="s">
        <v>124</v>
      </c>
      <c r="J1733" t="s">
        <v>125</v>
      </c>
      <c r="K1733" t="s">
        <v>969</v>
      </c>
      <c r="N1733" t="s">
        <v>970</v>
      </c>
      <c r="O1733" t="s">
        <v>769</v>
      </c>
      <c r="P1733" t="s">
        <v>962</v>
      </c>
      <c r="Q1733" t="s">
        <v>199</v>
      </c>
      <c r="R1733" t="s">
        <v>131</v>
      </c>
      <c r="S1733" t="s">
        <v>164</v>
      </c>
      <c r="T1733" t="s">
        <v>165</v>
      </c>
      <c r="U1733" t="s">
        <v>151</v>
      </c>
      <c r="V1733" t="s">
        <v>135</v>
      </c>
      <c r="W1733" t="s">
        <v>136</v>
      </c>
      <c r="X1733" t="s">
        <v>971</v>
      </c>
      <c r="Y1733" s="94">
        <v>3757.34</v>
      </c>
      <c r="Z1733" s="94">
        <v>2578.69</v>
      </c>
      <c r="AA1733" s="94">
        <v>2656.05</v>
      </c>
      <c r="AB1733" s="94">
        <v>2656.05</v>
      </c>
      <c r="AC1733">
        <f t="shared" si="54"/>
        <v>2000</v>
      </c>
      <c r="AD1733" t="str">
        <f t="shared" si="55"/>
        <v>304</v>
      </c>
    </row>
    <row r="1734" spans="1:30" hidden="1" x14ac:dyDescent="0.25">
      <c r="A1734" t="s">
        <v>968</v>
      </c>
      <c r="B1734" t="s">
        <v>766</v>
      </c>
      <c r="C1734" t="s">
        <v>959</v>
      </c>
      <c r="D1734" t="s">
        <v>200</v>
      </c>
      <c r="E1734" t="s">
        <v>122</v>
      </c>
      <c r="F1734" t="s">
        <v>159</v>
      </c>
      <c r="G1734" t="s">
        <v>160</v>
      </c>
      <c r="H1734" t="s">
        <v>143</v>
      </c>
      <c r="I1734" t="s">
        <v>124</v>
      </c>
      <c r="J1734" t="s">
        <v>125</v>
      </c>
      <c r="K1734" t="s">
        <v>969</v>
      </c>
      <c r="N1734" t="s">
        <v>970</v>
      </c>
      <c r="O1734" t="s">
        <v>769</v>
      </c>
      <c r="P1734" t="s">
        <v>962</v>
      </c>
      <c r="Q1734" t="s">
        <v>201</v>
      </c>
      <c r="R1734" t="s">
        <v>131</v>
      </c>
      <c r="S1734" t="s">
        <v>164</v>
      </c>
      <c r="T1734" t="s">
        <v>165</v>
      </c>
      <c r="U1734" t="s">
        <v>151</v>
      </c>
      <c r="V1734" t="s">
        <v>135</v>
      </c>
      <c r="W1734" t="s">
        <v>136</v>
      </c>
      <c r="X1734" t="s">
        <v>971</v>
      </c>
      <c r="Y1734" s="94">
        <v>7997.9</v>
      </c>
      <c r="Z1734" s="94">
        <v>8450.0300000000007</v>
      </c>
      <c r="AA1734" s="94">
        <v>8703.5300000000007</v>
      </c>
      <c r="AB1734" s="94">
        <v>8703.5300000000007</v>
      </c>
      <c r="AC1734">
        <f t="shared" si="54"/>
        <v>2000</v>
      </c>
      <c r="AD1734" t="str">
        <f t="shared" si="55"/>
        <v>304</v>
      </c>
    </row>
    <row r="1735" spans="1:30" hidden="1" x14ac:dyDescent="0.25">
      <c r="A1735" t="s">
        <v>968</v>
      </c>
      <c r="B1735" t="s">
        <v>766</v>
      </c>
      <c r="C1735" t="s">
        <v>959</v>
      </c>
      <c r="D1735" t="s">
        <v>202</v>
      </c>
      <c r="E1735" t="s">
        <v>122</v>
      </c>
      <c r="F1735" t="s">
        <v>159</v>
      </c>
      <c r="G1735" t="s">
        <v>160</v>
      </c>
      <c r="H1735" t="s">
        <v>143</v>
      </c>
      <c r="I1735" t="s">
        <v>124</v>
      </c>
      <c r="J1735" t="s">
        <v>125</v>
      </c>
      <c r="K1735" t="s">
        <v>969</v>
      </c>
      <c r="N1735" t="s">
        <v>970</v>
      </c>
      <c r="O1735" t="s">
        <v>769</v>
      </c>
      <c r="P1735" t="s">
        <v>962</v>
      </c>
      <c r="Q1735" t="s">
        <v>203</v>
      </c>
      <c r="R1735" t="s">
        <v>131</v>
      </c>
      <c r="S1735" t="s">
        <v>164</v>
      </c>
      <c r="T1735" t="s">
        <v>165</v>
      </c>
      <c r="U1735" t="s">
        <v>151</v>
      </c>
      <c r="V1735" t="s">
        <v>135</v>
      </c>
      <c r="W1735" t="s">
        <v>136</v>
      </c>
      <c r="X1735" t="s">
        <v>971</v>
      </c>
      <c r="Y1735" s="94">
        <v>0</v>
      </c>
      <c r="Z1735" s="94">
        <v>469</v>
      </c>
      <c r="AA1735" s="94">
        <v>483.07</v>
      </c>
      <c r="AB1735" s="94">
        <v>483.07</v>
      </c>
      <c r="AC1735">
        <f t="shared" si="54"/>
        <v>2000</v>
      </c>
      <c r="AD1735" t="str">
        <f t="shared" si="55"/>
        <v>304</v>
      </c>
    </row>
    <row r="1736" spans="1:30" hidden="1" x14ac:dyDescent="0.25">
      <c r="A1736" t="s">
        <v>968</v>
      </c>
      <c r="B1736" t="s">
        <v>766</v>
      </c>
      <c r="C1736" t="s">
        <v>959</v>
      </c>
      <c r="D1736" t="s">
        <v>214</v>
      </c>
      <c r="E1736" t="s">
        <v>122</v>
      </c>
      <c r="F1736" t="s">
        <v>159</v>
      </c>
      <c r="G1736" t="s">
        <v>160</v>
      </c>
      <c r="H1736" t="s">
        <v>143</v>
      </c>
      <c r="I1736" t="s">
        <v>124</v>
      </c>
      <c r="J1736" t="s">
        <v>125</v>
      </c>
      <c r="K1736" t="s">
        <v>969</v>
      </c>
      <c r="N1736" t="s">
        <v>970</v>
      </c>
      <c r="O1736" t="s">
        <v>769</v>
      </c>
      <c r="P1736" t="s">
        <v>962</v>
      </c>
      <c r="Q1736" t="s">
        <v>215</v>
      </c>
      <c r="R1736" t="s">
        <v>131</v>
      </c>
      <c r="S1736" t="s">
        <v>164</v>
      </c>
      <c r="T1736" t="s">
        <v>165</v>
      </c>
      <c r="U1736" t="s">
        <v>151</v>
      </c>
      <c r="V1736" t="s">
        <v>135</v>
      </c>
      <c r="W1736" t="s">
        <v>136</v>
      </c>
      <c r="X1736" t="s">
        <v>971</v>
      </c>
      <c r="Y1736" s="94">
        <v>186946.92</v>
      </c>
      <c r="Z1736" s="94">
        <v>408785.23</v>
      </c>
      <c r="AA1736" s="94">
        <v>421048.79</v>
      </c>
      <c r="AB1736" s="94">
        <v>421048.79</v>
      </c>
      <c r="AC1736">
        <f t="shared" si="54"/>
        <v>2000</v>
      </c>
      <c r="AD1736" t="str">
        <f t="shared" si="55"/>
        <v>304</v>
      </c>
    </row>
    <row r="1737" spans="1:30" hidden="1" x14ac:dyDescent="0.25">
      <c r="A1737" t="s">
        <v>968</v>
      </c>
      <c r="B1737" t="s">
        <v>766</v>
      </c>
      <c r="C1737" t="s">
        <v>959</v>
      </c>
      <c r="D1737" t="s">
        <v>230</v>
      </c>
      <c r="E1737" t="s">
        <v>122</v>
      </c>
      <c r="F1737" t="s">
        <v>159</v>
      </c>
      <c r="G1737" t="s">
        <v>160</v>
      </c>
      <c r="H1737" t="s">
        <v>143</v>
      </c>
      <c r="I1737" t="s">
        <v>124</v>
      </c>
      <c r="J1737" t="s">
        <v>125</v>
      </c>
      <c r="K1737" t="s">
        <v>969</v>
      </c>
      <c r="N1737" t="s">
        <v>970</v>
      </c>
      <c r="O1737" t="s">
        <v>769</v>
      </c>
      <c r="P1737" t="s">
        <v>962</v>
      </c>
      <c r="Q1737" t="s">
        <v>231</v>
      </c>
      <c r="R1737" t="s">
        <v>131</v>
      </c>
      <c r="S1737" t="s">
        <v>164</v>
      </c>
      <c r="T1737" t="s">
        <v>165</v>
      </c>
      <c r="U1737" t="s">
        <v>151</v>
      </c>
      <c r="V1737" t="s">
        <v>135</v>
      </c>
      <c r="W1737" t="s">
        <v>136</v>
      </c>
      <c r="X1737" t="s">
        <v>971</v>
      </c>
      <c r="Y1737" s="94">
        <v>0</v>
      </c>
      <c r="Z1737" s="94">
        <v>109.01</v>
      </c>
      <c r="AA1737" s="94">
        <v>112.28</v>
      </c>
      <c r="AB1737" s="94">
        <v>112.28</v>
      </c>
      <c r="AC1737">
        <f t="shared" si="54"/>
        <v>2000</v>
      </c>
      <c r="AD1737" t="str">
        <f t="shared" si="55"/>
        <v>304</v>
      </c>
    </row>
    <row r="1738" spans="1:30" hidden="1" x14ac:dyDescent="0.25">
      <c r="A1738" t="s">
        <v>968</v>
      </c>
      <c r="B1738" t="s">
        <v>766</v>
      </c>
      <c r="C1738" t="s">
        <v>959</v>
      </c>
      <c r="D1738" t="s">
        <v>232</v>
      </c>
      <c r="E1738" t="s">
        <v>122</v>
      </c>
      <c r="F1738" t="s">
        <v>159</v>
      </c>
      <c r="G1738" t="s">
        <v>160</v>
      </c>
      <c r="H1738" t="s">
        <v>143</v>
      </c>
      <c r="I1738" t="s">
        <v>124</v>
      </c>
      <c r="J1738" t="s">
        <v>125</v>
      </c>
      <c r="K1738" t="s">
        <v>969</v>
      </c>
      <c r="N1738" t="s">
        <v>970</v>
      </c>
      <c r="O1738" t="s">
        <v>769</v>
      </c>
      <c r="P1738" t="s">
        <v>962</v>
      </c>
      <c r="Q1738" t="s">
        <v>233</v>
      </c>
      <c r="R1738" t="s">
        <v>131</v>
      </c>
      <c r="S1738" t="s">
        <v>164</v>
      </c>
      <c r="T1738" t="s">
        <v>165</v>
      </c>
      <c r="U1738" t="s">
        <v>151</v>
      </c>
      <c r="V1738" t="s">
        <v>135</v>
      </c>
      <c r="W1738" t="s">
        <v>136</v>
      </c>
      <c r="X1738" t="s">
        <v>971</v>
      </c>
      <c r="Y1738" s="94">
        <v>0</v>
      </c>
      <c r="Z1738" s="94">
        <v>749.59999999999991</v>
      </c>
      <c r="AA1738" s="94">
        <v>772.09</v>
      </c>
      <c r="AB1738" s="94">
        <v>772.09</v>
      </c>
      <c r="AC1738">
        <f t="shared" si="54"/>
        <v>2000</v>
      </c>
      <c r="AD1738" t="str">
        <f t="shared" si="55"/>
        <v>304</v>
      </c>
    </row>
    <row r="1739" spans="1:30" hidden="1" x14ac:dyDescent="0.25">
      <c r="A1739" t="s">
        <v>968</v>
      </c>
      <c r="B1739" t="s">
        <v>766</v>
      </c>
      <c r="C1739" t="s">
        <v>959</v>
      </c>
      <c r="D1739" t="s">
        <v>158</v>
      </c>
      <c r="E1739" t="s">
        <v>122</v>
      </c>
      <c r="F1739" t="s">
        <v>159</v>
      </c>
      <c r="G1739" t="s">
        <v>160</v>
      </c>
      <c r="H1739" t="s">
        <v>143</v>
      </c>
      <c r="I1739" t="s">
        <v>124</v>
      </c>
      <c r="J1739" t="s">
        <v>125</v>
      </c>
      <c r="K1739" t="s">
        <v>969</v>
      </c>
      <c r="N1739" t="s">
        <v>970</v>
      </c>
      <c r="O1739" t="s">
        <v>769</v>
      </c>
      <c r="P1739" t="s">
        <v>962</v>
      </c>
      <c r="Q1739" t="s">
        <v>163</v>
      </c>
      <c r="R1739" t="s">
        <v>131</v>
      </c>
      <c r="S1739" t="s">
        <v>164</v>
      </c>
      <c r="T1739" t="s">
        <v>165</v>
      </c>
      <c r="U1739" t="s">
        <v>151</v>
      </c>
      <c r="V1739" t="s">
        <v>135</v>
      </c>
      <c r="W1739" t="s">
        <v>136</v>
      </c>
      <c r="X1739" t="s">
        <v>971</v>
      </c>
      <c r="Y1739" s="94">
        <v>29797.96</v>
      </c>
      <c r="Z1739" s="94">
        <v>29797.96</v>
      </c>
      <c r="AA1739" s="94">
        <v>30691.898799999999</v>
      </c>
      <c r="AB1739" s="94">
        <v>30691.9</v>
      </c>
      <c r="AC1739">
        <f t="shared" si="54"/>
        <v>3000</v>
      </c>
      <c r="AD1739" t="str">
        <f t="shared" si="55"/>
        <v>304</v>
      </c>
    </row>
    <row r="1740" spans="1:30" hidden="1" x14ac:dyDescent="0.25">
      <c r="A1740" t="s">
        <v>968</v>
      </c>
      <c r="B1740" t="s">
        <v>766</v>
      </c>
      <c r="C1740" t="s">
        <v>959</v>
      </c>
      <c r="D1740" t="s">
        <v>242</v>
      </c>
      <c r="E1740" t="s">
        <v>122</v>
      </c>
      <c r="F1740" t="s">
        <v>159</v>
      </c>
      <c r="G1740" t="s">
        <v>160</v>
      </c>
      <c r="H1740" t="s">
        <v>143</v>
      </c>
      <c r="I1740" t="s">
        <v>124</v>
      </c>
      <c r="J1740" t="s">
        <v>125</v>
      </c>
      <c r="K1740" t="s">
        <v>969</v>
      </c>
      <c r="N1740" t="s">
        <v>970</v>
      </c>
      <c r="O1740" t="s">
        <v>769</v>
      </c>
      <c r="P1740" t="s">
        <v>962</v>
      </c>
      <c r="Q1740" t="s">
        <v>243</v>
      </c>
      <c r="R1740" t="s">
        <v>131</v>
      </c>
      <c r="S1740" t="s">
        <v>164</v>
      </c>
      <c r="T1740" t="s">
        <v>165</v>
      </c>
      <c r="U1740" t="s">
        <v>151</v>
      </c>
      <c r="V1740" t="s">
        <v>135</v>
      </c>
      <c r="W1740" t="s">
        <v>136</v>
      </c>
      <c r="X1740" t="s">
        <v>971</v>
      </c>
      <c r="Y1740" s="94">
        <v>47821.06</v>
      </c>
      <c r="Z1740" s="94">
        <v>48397.350000000006</v>
      </c>
      <c r="AA1740" s="94">
        <v>49849.27</v>
      </c>
      <c r="AB1740" s="94">
        <v>49849.27</v>
      </c>
      <c r="AC1740">
        <f t="shared" si="54"/>
        <v>3000</v>
      </c>
      <c r="AD1740" t="str">
        <f t="shared" si="55"/>
        <v>304</v>
      </c>
    </row>
    <row r="1741" spans="1:30" hidden="1" x14ac:dyDescent="0.25">
      <c r="A1741" t="s">
        <v>968</v>
      </c>
      <c r="B1741" t="s">
        <v>766</v>
      </c>
      <c r="C1741" t="s">
        <v>959</v>
      </c>
      <c r="D1741" t="s">
        <v>291</v>
      </c>
      <c r="E1741" t="s">
        <v>122</v>
      </c>
      <c r="F1741" t="s">
        <v>159</v>
      </c>
      <c r="G1741" t="s">
        <v>160</v>
      </c>
      <c r="H1741" t="s">
        <v>143</v>
      </c>
      <c r="I1741" t="s">
        <v>124</v>
      </c>
      <c r="J1741" t="s">
        <v>125</v>
      </c>
      <c r="K1741" t="s">
        <v>969</v>
      </c>
      <c r="N1741" t="s">
        <v>970</v>
      </c>
      <c r="O1741" t="s">
        <v>769</v>
      </c>
      <c r="P1741" t="s">
        <v>962</v>
      </c>
      <c r="Q1741" t="s">
        <v>169</v>
      </c>
      <c r="R1741" t="s">
        <v>131</v>
      </c>
      <c r="S1741" t="s">
        <v>164</v>
      </c>
      <c r="T1741" t="s">
        <v>165</v>
      </c>
      <c r="U1741" t="s">
        <v>151</v>
      </c>
      <c r="V1741" t="s">
        <v>135</v>
      </c>
      <c r="W1741" t="s">
        <v>136</v>
      </c>
      <c r="X1741" t="s">
        <v>971</v>
      </c>
      <c r="Y1741" s="94">
        <v>71551.55</v>
      </c>
      <c r="Z1741" s="94">
        <v>376654.51</v>
      </c>
      <c r="AA1741" s="94">
        <v>387954.14530000003</v>
      </c>
      <c r="AB1741" s="94">
        <v>387954.15</v>
      </c>
      <c r="AC1741">
        <f t="shared" si="54"/>
        <v>3000</v>
      </c>
      <c r="AD1741" t="str">
        <f t="shared" si="55"/>
        <v>304</v>
      </c>
    </row>
    <row r="1742" spans="1:30" hidden="1" x14ac:dyDescent="0.25">
      <c r="A1742" t="s">
        <v>968</v>
      </c>
      <c r="B1742" t="s">
        <v>766</v>
      </c>
      <c r="C1742" t="s">
        <v>959</v>
      </c>
      <c r="D1742" t="s">
        <v>726</v>
      </c>
      <c r="E1742" t="s">
        <v>122</v>
      </c>
      <c r="F1742" t="s">
        <v>159</v>
      </c>
      <c r="G1742" t="s">
        <v>160</v>
      </c>
      <c r="H1742" t="s">
        <v>143</v>
      </c>
      <c r="I1742" t="s">
        <v>124</v>
      </c>
      <c r="J1742" t="s">
        <v>125</v>
      </c>
      <c r="K1742" t="s">
        <v>969</v>
      </c>
      <c r="N1742" t="s">
        <v>970</v>
      </c>
      <c r="O1742" t="s">
        <v>769</v>
      </c>
      <c r="P1742" t="s">
        <v>962</v>
      </c>
      <c r="Q1742" t="s">
        <v>727</v>
      </c>
      <c r="R1742" t="s">
        <v>131</v>
      </c>
      <c r="S1742" t="s">
        <v>164</v>
      </c>
      <c r="T1742" t="s">
        <v>165</v>
      </c>
      <c r="U1742" t="s">
        <v>151</v>
      </c>
      <c r="V1742" t="s">
        <v>135</v>
      </c>
      <c r="W1742" t="s">
        <v>136</v>
      </c>
      <c r="X1742" t="s">
        <v>971</v>
      </c>
      <c r="Y1742" s="94">
        <v>0</v>
      </c>
      <c r="Z1742" s="94">
        <v>215996.64</v>
      </c>
      <c r="AA1742" s="94">
        <v>222476.54</v>
      </c>
      <c r="AB1742" s="94">
        <v>222476.54</v>
      </c>
      <c r="AC1742">
        <f t="shared" si="54"/>
        <v>3000</v>
      </c>
      <c r="AD1742" t="str">
        <f t="shared" si="55"/>
        <v>304</v>
      </c>
    </row>
    <row r="1743" spans="1:30" hidden="1" x14ac:dyDescent="0.25">
      <c r="A1743" t="s">
        <v>968</v>
      </c>
      <c r="B1743" t="s">
        <v>766</v>
      </c>
      <c r="C1743" t="s">
        <v>959</v>
      </c>
      <c r="D1743" t="s">
        <v>344</v>
      </c>
      <c r="E1743" t="s">
        <v>122</v>
      </c>
      <c r="F1743" t="s">
        <v>159</v>
      </c>
      <c r="G1743" t="s">
        <v>160</v>
      </c>
      <c r="H1743" t="s">
        <v>143</v>
      </c>
      <c r="I1743" t="s">
        <v>124</v>
      </c>
      <c r="J1743" t="s">
        <v>125</v>
      </c>
      <c r="K1743" t="s">
        <v>969</v>
      </c>
      <c r="N1743" t="s">
        <v>970</v>
      </c>
      <c r="O1743" t="s">
        <v>769</v>
      </c>
      <c r="P1743" t="s">
        <v>962</v>
      </c>
      <c r="Q1743" t="s">
        <v>345</v>
      </c>
      <c r="R1743" t="s">
        <v>131</v>
      </c>
      <c r="S1743" t="s">
        <v>164</v>
      </c>
      <c r="T1743" t="s">
        <v>165</v>
      </c>
      <c r="U1743" t="s">
        <v>151</v>
      </c>
      <c r="V1743" t="s">
        <v>135</v>
      </c>
      <c r="W1743" t="s">
        <v>136</v>
      </c>
      <c r="X1743" t="s">
        <v>971</v>
      </c>
      <c r="Y1743" s="94">
        <v>0</v>
      </c>
      <c r="Z1743" s="94">
        <v>0</v>
      </c>
      <c r="AA1743" s="94">
        <v>0</v>
      </c>
      <c r="AB1743" s="94">
        <v>0</v>
      </c>
      <c r="AC1743">
        <f t="shared" si="54"/>
        <v>3000</v>
      </c>
      <c r="AD1743" t="str">
        <f t="shared" si="55"/>
        <v>304</v>
      </c>
    </row>
    <row r="1744" spans="1:30" hidden="1" x14ac:dyDescent="0.25">
      <c r="A1744" t="s">
        <v>968</v>
      </c>
      <c r="B1744" t="s">
        <v>766</v>
      </c>
      <c r="C1744" t="s">
        <v>959</v>
      </c>
      <c r="D1744" t="s">
        <v>256</v>
      </c>
      <c r="E1744" t="s">
        <v>122</v>
      </c>
      <c r="F1744" t="s">
        <v>159</v>
      </c>
      <c r="G1744" t="s">
        <v>160</v>
      </c>
      <c r="H1744" t="s">
        <v>143</v>
      </c>
      <c r="I1744" t="s">
        <v>124</v>
      </c>
      <c r="J1744" t="s">
        <v>125</v>
      </c>
      <c r="K1744" t="s">
        <v>969</v>
      </c>
      <c r="N1744" t="s">
        <v>970</v>
      </c>
      <c r="O1744" t="s">
        <v>769</v>
      </c>
      <c r="P1744" t="s">
        <v>962</v>
      </c>
      <c r="Q1744" t="s">
        <v>257</v>
      </c>
      <c r="R1744" t="s">
        <v>131</v>
      </c>
      <c r="S1744" t="s">
        <v>164</v>
      </c>
      <c r="T1744" t="s">
        <v>165</v>
      </c>
      <c r="U1744" t="s">
        <v>151</v>
      </c>
      <c r="V1744" t="s">
        <v>135</v>
      </c>
      <c r="W1744" t="s">
        <v>136</v>
      </c>
      <c r="X1744" t="s">
        <v>971</v>
      </c>
      <c r="Y1744" s="94">
        <v>1075.32</v>
      </c>
      <c r="Z1744" s="94">
        <v>714</v>
      </c>
      <c r="AA1744" s="94">
        <v>735.42</v>
      </c>
      <c r="AB1744" s="94">
        <v>735.42</v>
      </c>
      <c r="AC1744">
        <f t="shared" si="54"/>
        <v>3000</v>
      </c>
      <c r="AD1744" t="str">
        <f t="shared" si="55"/>
        <v>304</v>
      </c>
    </row>
    <row r="1745" spans="1:30" hidden="1" x14ac:dyDescent="0.25">
      <c r="A1745" t="s">
        <v>968</v>
      </c>
      <c r="B1745" t="s">
        <v>766</v>
      </c>
      <c r="C1745" t="s">
        <v>959</v>
      </c>
      <c r="D1745" t="s">
        <v>272</v>
      </c>
      <c r="E1745" t="s">
        <v>122</v>
      </c>
      <c r="F1745" t="s">
        <v>159</v>
      </c>
      <c r="G1745" t="s">
        <v>160</v>
      </c>
      <c r="H1745" t="s">
        <v>143</v>
      </c>
      <c r="I1745" t="s">
        <v>124</v>
      </c>
      <c r="J1745" t="s">
        <v>125</v>
      </c>
      <c r="K1745" t="s">
        <v>969</v>
      </c>
      <c r="N1745" t="s">
        <v>970</v>
      </c>
      <c r="O1745" t="s">
        <v>769</v>
      </c>
      <c r="P1745" t="s">
        <v>962</v>
      </c>
      <c r="Q1745" t="s">
        <v>273</v>
      </c>
      <c r="R1745" t="s">
        <v>131</v>
      </c>
      <c r="S1745" t="s">
        <v>164</v>
      </c>
      <c r="T1745" t="s">
        <v>165</v>
      </c>
      <c r="U1745" t="s">
        <v>151</v>
      </c>
      <c r="V1745" t="s">
        <v>135</v>
      </c>
      <c r="W1745" t="s">
        <v>136</v>
      </c>
      <c r="X1745" t="s">
        <v>971</v>
      </c>
      <c r="Y1745" s="94">
        <v>74458.09</v>
      </c>
      <c r="Z1745" s="94">
        <v>53571.53</v>
      </c>
      <c r="AA1745" s="94">
        <v>55178.68</v>
      </c>
      <c r="AB1745" s="94">
        <v>55178.68</v>
      </c>
      <c r="AC1745">
        <f t="shared" si="54"/>
        <v>3000</v>
      </c>
      <c r="AD1745" t="str">
        <f t="shared" si="55"/>
        <v>304</v>
      </c>
    </row>
    <row r="1746" spans="1:30" hidden="1" x14ac:dyDescent="0.25">
      <c r="A1746" t="s">
        <v>968</v>
      </c>
      <c r="B1746" t="s">
        <v>766</v>
      </c>
      <c r="C1746" t="s">
        <v>959</v>
      </c>
      <c r="D1746" t="s">
        <v>172</v>
      </c>
      <c r="E1746" t="s">
        <v>122</v>
      </c>
      <c r="F1746" t="s">
        <v>159</v>
      </c>
      <c r="G1746" t="s">
        <v>160</v>
      </c>
      <c r="H1746" t="s">
        <v>143</v>
      </c>
      <c r="I1746" t="s">
        <v>124</v>
      </c>
      <c r="J1746" t="s">
        <v>125</v>
      </c>
      <c r="K1746" t="s">
        <v>969</v>
      </c>
      <c r="N1746" t="s">
        <v>970</v>
      </c>
      <c r="O1746" t="s">
        <v>769</v>
      </c>
      <c r="P1746" t="s">
        <v>962</v>
      </c>
      <c r="Q1746" t="s">
        <v>173</v>
      </c>
      <c r="R1746" t="s">
        <v>131</v>
      </c>
      <c r="S1746" t="s">
        <v>164</v>
      </c>
      <c r="T1746" t="s">
        <v>165</v>
      </c>
      <c r="U1746" t="s">
        <v>151</v>
      </c>
      <c r="V1746" t="s">
        <v>135</v>
      </c>
      <c r="W1746" t="s">
        <v>136</v>
      </c>
      <c r="X1746" t="s">
        <v>971</v>
      </c>
      <c r="Y1746" s="94">
        <v>63527.87</v>
      </c>
      <c r="Z1746" s="94">
        <v>49587.740000000005</v>
      </c>
      <c r="AA1746" s="94">
        <v>51075.37</v>
      </c>
      <c r="AB1746" s="94">
        <v>51075.37</v>
      </c>
      <c r="AC1746">
        <f t="shared" si="54"/>
        <v>3000</v>
      </c>
      <c r="AD1746" t="str">
        <f t="shared" si="55"/>
        <v>304</v>
      </c>
    </row>
    <row r="1747" spans="1:30" hidden="1" x14ac:dyDescent="0.25">
      <c r="A1747" t="s">
        <v>968</v>
      </c>
      <c r="B1747" t="s">
        <v>766</v>
      </c>
      <c r="C1747" t="s">
        <v>959</v>
      </c>
      <c r="D1747" t="s">
        <v>174</v>
      </c>
      <c r="E1747" t="s">
        <v>122</v>
      </c>
      <c r="F1747" t="s">
        <v>159</v>
      </c>
      <c r="G1747" t="s">
        <v>160</v>
      </c>
      <c r="H1747" t="s">
        <v>143</v>
      </c>
      <c r="I1747" t="s">
        <v>124</v>
      </c>
      <c r="J1747" t="s">
        <v>125</v>
      </c>
      <c r="K1747" t="s">
        <v>969</v>
      </c>
      <c r="N1747" t="s">
        <v>970</v>
      </c>
      <c r="O1747" t="s">
        <v>769</v>
      </c>
      <c r="P1747" t="s">
        <v>962</v>
      </c>
      <c r="Q1747" t="s">
        <v>175</v>
      </c>
      <c r="R1747" t="s">
        <v>131</v>
      </c>
      <c r="S1747" t="s">
        <v>164</v>
      </c>
      <c r="T1747" t="s">
        <v>165</v>
      </c>
      <c r="U1747" t="s">
        <v>151</v>
      </c>
      <c r="V1747" t="s">
        <v>135</v>
      </c>
      <c r="W1747" t="s">
        <v>136</v>
      </c>
      <c r="X1747" t="s">
        <v>971</v>
      </c>
      <c r="Y1747" s="94">
        <v>51649.97</v>
      </c>
      <c r="Z1747" s="94">
        <v>41649.970000000008</v>
      </c>
      <c r="AA1747" s="94">
        <v>42899.47</v>
      </c>
      <c r="AB1747" s="94">
        <v>42899.47</v>
      </c>
      <c r="AC1747">
        <f t="shared" si="54"/>
        <v>3000</v>
      </c>
      <c r="AD1747" t="str">
        <f t="shared" si="55"/>
        <v>304</v>
      </c>
    </row>
    <row r="1748" spans="1:30" hidden="1" x14ac:dyDescent="0.25">
      <c r="A1748" s="97" t="s">
        <v>968</v>
      </c>
      <c r="B1748" s="97" t="s">
        <v>766</v>
      </c>
      <c r="C1748" s="97" t="s">
        <v>959</v>
      </c>
      <c r="D1748" s="97">
        <v>14301</v>
      </c>
      <c r="E1748" s="97" t="s">
        <v>122</v>
      </c>
      <c r="F1748" s="98">
        <v>15</v>
      </c>
      <c r="G1748" s="98" t="s">
        <v>142</v>
      </c>
      <c r="H1748" s="97">
        <v>19</v>
      </c>
      <c r="I1748" s="97" t="s">
        <v>124</v>
      </c>
      <c r="J1748" s="97" t="s">
        <v>125</v>
      </c>
      <c r="K1748" s="97" t="s">
        <v>969</v>
      </c>
      <c r="L1748" s="97"/>
      <c r="M1748" s="97"/>
      <c r="N1748" s="97" t="s">
        <v>970</v>
      </c>
      <c r="O1748" s="97" t="s">
        <v>769</v>
      </c>
      <c r="P1748" s="97" t="s">
        <v>962</v>
      </c>
      <c r="Q1748" s="97" t="s">
        <v>178</v>
      </c>
      <c r="R1748" s="97" t="s">
        <v>131</v>
      </c>
      <c r="S1748" s="97" t="s">
        <v>149</v>
      </c>
      <c r="T1748" s="97" t="s">
        <v>150</v>
      </c>
      <c r="U1748" s="97" t="s">
        <v>134</v>
      </c>
      <c r="V1748" s="97" t="s">
        <v>135</v>
      </c>
      <c r="W1748" s="97" t="s">
        <v>136</v>
      </c>
      <c r="X1748" s="97"/>
      <c r="Y1748" s="99"/>
      <c r="Z1748" s="99"/>
      <c r="AA1748" s="99">
        <v>1102330.08</v>
      </c>
      <c r="AB1748" s="99">
        <v>1102330.08</v>
      </c>
      <c r="AC1748">
        <f t="shared" si="54"/>
        <v>1000</v>
      </c>
      <c r="AD1748" t="str">
        <f t="shared" si="55"/>
        <v>304</v>
      </c>
    </row>
    <row r="1749" spans="1:30" hidden="1" x14ac:dyDescent="0.25">
      <c r="A1749" s="97" t="s">
        <v>972</v>
      </c>
      <c r="B1749" s="97" t="s">
        <v>766</v>
      </c>
      <c r="C1749" s="97" t="s">
        <v>959</v>
      </c>
      <c r="D1749" s="97" t="s">
        <v>141</v>
      </c>
      <c r="E1749" s="97" t="s">
        <v>122</v>
      </c>
      <c r="F1749" s="98">
        <v>15</v>
      </c>
      <c r="G1749" s="98" t="s">
        <v>142</v>
      </c>
      <c r="H1749" s="97" t="s">
        <v>143</v>
      </c>
      <c r="I1749" s="97" t="s">
        <v>124</v>
      </c>
      <c r="J1749" s="97" t="s">
        <v>125</v>
      </c>
      <c r="K1749" s="97" t="s">
        <v>973</v>
      </c>
      <c r="L1749" s="97"/>
      <c r="M1749" s="97"/>
      <c r="N1749" s="97" t="s">
        <v>974</v>
      </c>
      <c r="O1749" s="97" t="s">
        <v>769</v>
      </c>
      <c r="P1749" s="97" t="s">
        <v>962</v>
      </c>
      <c r="Q1749" s="97" t="s">
        <v>148</v>
      </c>
      <c r="R1749" s="97" t="s">
        <v>131</v>
      </c>
      <c r="S1749" s="97" t="s">
        <v>149</v>
      </c>
      <c r="T1749" s="97" t="s">
        <v>150</v>
      </c>
      <c r="U1749" s="97" t="s">
        <v>151</v>
      </c>
      <c r="V1749" s="97" t="s">
        <v>135</v>
      </c>
      <c r="W1749" s="97" t="s">
        <v>136</v>
      </c>
      <c r="X1749" s="97"/>
      <c r="Y1749" s="99"/>
      <c r="Z1749" s="99"/>
      <c r="AA1749" s="99">
        <v>24593040</v>
      </c>
      <c r="AB1749" s="99">
        <v>24593040</v>
      </c>
      <c r="AC1749">
        <f t="shared" si="54"/>
        <v>1000</v>
      </c>
      <c r="AD1749" t="str">
        <f t="shared" si="55"/>
        <v>304</v>
      </c>
    </row>
    <row r="1750" spans="1:30" hidden="1" x14ac:dyDescent="0.25">
      <c r="A1750" s="97" t="s">
        <v>972</v>
      </c>
      <c r="B1750" s="97" t="s">
        <v>766</v>
      </c>
      <c r="C1750" s="97" t="s">
        <v>975</v>
      </c>
      <c r="D1750" s="97" t="s">
        <v>976</v>
      </c>
      <c r="E1750" s="97" t="s">
        <v>122</v>
      </c>
      <c r="F1750" s="98">
        <v>15</v>
      </c>
      <c r="G1750" s="98" t="s">
        <v>142</v>
      </c>
      <c r="H1750" s="97" t="s">
        <v>143</v>
      </c>
      <c r="I1750" s="97" t="s">
        <v>124</v>
      </c>
      <c r="J1750" s="97" t="s">
        <v>125</v>
      </c>
      <c r="K1750" s="97" t="s">
        <v>977</v>
      </c>
      <c r="L1750" s="97"/>
      <c r="M1750" s="97"/>
      <c r="N1750" s="97" t="s">
        <v>974</v>
      </c>
      <c r="O1750" s="97" t="s">
        <v>769</v>
      </c>
      <c r="P1750" s="97" t="s">
        <v>978</v>
      </c>
      <c r="Q1750" s="97" t="s">
        <v>182</v>
      </c>
      <c r="R1750" s="97" t="s">
        <v>131</v>
      </c>
      <c r="S1750" s="97" t="s">
        <v>149</v>
      </c>
      <c r="T1750" s="97" t="s">
        <v>150</v>
      </c>
      <c r="U1750" s="97" t="s">
        <v>151</v>
      </c>
      <c r="V1750" s="97" t="s">
        <v>135</v>
      </c>
      <c r="W1750" s="97" t="s">
        <v>136</v>
      </c>
      <c r="X1750" s="97" t="s">
        <v>979</v>
      </c>
      <c r="Y1750" s="99">
        <v>6454032</v>
      </c>
      <c r="Z1750" s="99">
        <v>10026871.09</v>
      </c>
      <c r="AA1750" s="99">
        <v>10026871.09</v>
      </c>
      <c r="AB1750" s="99">
        <v>10026871.09</v>
      </c>
      <c r="AC1750">
        <f t="shared" si="54"/>
        <v>1000</v>
      </c>
      <c r="AD1750" t="str">
        <f t="shared" si="55"/>
        <v>304</v>
      </c>
    </row>
    <row r="1751" spans="1:30" hidden="1" x14ac:dyDescent="0.25">
      <c r="A1751" s="97" t="s">
        <v>972</v>
      </c>
      <c r="B1751" s="97" t="s">
        <v>766</v>
      </c>
      <c r="C1751" s="97" t="s">
        <v>959</v>
      </c>
      <c r="D1751" s="97">
        <v>12101</v>
      </c>
      <c r="E1751" s="97" t="s">
        <v>122</v>
      </c>
      <c r="F1751" s="98">
        <v>15</v>
      </c>
      <c r="G1751" s="98" t="s">
        <v>142</v>
      </c>
      <c r="H1751" s="97">
        <v>19</v>
      </c>
      <c r="I1751" s="97" t="s">
        <v>124</v>
      </c>
      <c r="J1751" s="97" t="s">
        <v>125</v>
      </c>
      <c r="K1751" s="97" t="s">
        <v>973</v>
      </c>
      <c r="L1751" s="97"/>
      <c r="M1751" s="97"/>
      <c r="N1751" s="97" t="s">
        <v>974</v>
      </c>
      <c r="O1751" s="97" t="s">
        <v>769</v>
      </c>
      <c r="P1751" s="97" t="s">
        <v>962</v>
      </c>
      <c r="Q1751" s="97" t="s">
        <v>182</v>
      </c>
      <c r="R1751" s="97" t="s">
        <v>131</v>
      </c>
      <c r="S1751" s="97" t="s">
        <v>149</v>
      </c>
      <c r="T1751" s="97" t="s">
        <v>150</v>
      </c>
      <c r="U1751" s="97" t="s">
        <v>134</v>
      </c>
      <c r="V1751" s="97" t="s">
        <v>135</v>
      </c>
      <c r="W1751" s="97" t="s">
        <v>136</v>
      </c>
      <c r="X1751" s="97"/>
      <c r="Y1751" s="99"/>
      <c r="Z1751" s="99"/>
      <c r="AA1751" s="99">
        <v>6187662</v>
      </c>
      <c r="AB1751" s="99">
        <v>6187662</v>
      </c>
      <c r="AC1751">
        <f t="shared" si="54"/>
        <v>1000</v>
      </c>
      <c r="AD1751" t="str">
        <f t="shared" si="55"/>
        <v>304</v>
      </c>
    </row>
    <row r="1752" spans="1:30" hidden="1" x14ac:dyDescent="0.25">
      <c r="A1752" s="97" t="s">
        <v>972</v>
      </c>
      <c r="B1752" s="97" t="s">
        <v>766</v>
      </c>
      <c r="C1752" s="97" t="s">
        <v>959</v>
      </c>
      <c r="D1752" s="97">
        <v>13201</v>
      </c>
      <c r="E1752" s="97" t="s">
        <v>122</v>
      </c>
      <c r="F1752" s="98">
        <v>15</v>
      </c>
      <c r="G1752" s="98" t="s">
        <v>142</v>
      </c>
      <c r="H1752" s="97">
        <v>19</v>
      </c>
      <c r="I1752" s="97" t="s">
        <v>124</v>
      </c>
      <c r="J1752" s="97" t="s">
        <v>125</v>
      </c>
      <c r="K1752" s="97" t="s">
        <v>973</v>
      </c>
      <c r="L1752" s="97"/>
      <c r="M1752" s="97"/>
      <c r="N1752" s="97" t="s">
        <v>974</v>
      </c>
      <c r="O1752" s="97" t="s">
        <v>769</v>
      </c>
      <c r="P1752" s="97" t="s">
        <v>962</v>
      </c>
      <c r="Q1752" s="97" t="s">
        <v>152</v>
      </c>
      <c r="R1752" s="97" t="s">
        <v>131</v>
      </c>
      <c r="S1752" s="97" t="s">
        <v>149</v>
      </c>
      <c r="T1752" s="97" t="s">
        <v>150</v>
      </c>
      <c r="U1752" s="97" t="s">
        <v>134</v>
      </c>
      <c r="V1752" s="97" t="s">
        <v>135</v>
      </c>
      <c r="W1752" s="97" t="s">
        <v>136</v>
      </c>
      <c r="X1752" s="97"/>
      <c r="Y1752" s="99"/>
      <c r="Z1752" s="99"/>
      <c r="AA1752" s="99">
        <v>1024710</v>
      </c>
      <c r="AB1752" s="99">
        <v>1024710</v>
      </c>
      <c r="AC1752">
        <f t="shared" si="54"/>
        <v>1000</v>
      </c>
      <c r="AD1752" t="str">
        <f t="shared" si="55"/>
        <v>304</v>
      </c>
    </row>
    <row r="1753" spans="1:30" hidden="1" x14ac:dyDescent="0.25">
      <c r="A1753" s="97" t="s">
        <v>972</v>
      </c>
      <c r="B1753" s="97" t="s">
        <v>766</v>
      </c>
      <c r="C1753" s="97" t="s">
        <v>959</v>
      </c>
      <c r="D1753" s="97">
        <v>13203</v>
      </c>
      <c r="E1753" s="97" t="s">
        <v>122</v>
      </c>
      <c r="F1753" s="98">
        <v>15</v>
      </c>
      <c r="G1753" s="98" t="s">
        <v>142</v>
      </c>
      <c r="H1753" s="97">
        <v>19</v>
      </c>
      <c r="I1753" s="97" t="s">
        <v>124</v>
      </c>
      <c r="J1753" s="97" t="s">
        <v>125</v>
      </c>
      <c r="K1753" s="97" t="s">
        <v>973</v>
      </c>
      <c r="L1753" s="97"/>
      <c r="M1753" s="97"/>
      <c r="N1753" s="97" t="s">
        <v>974</v>
      </c>
      <c r="O1753" s="97" t="s">
        <v>769</v>
      </c>
      <c r="P1753" s="97" t="s">
        <v>962</v>
      </c>
      <c r="Q1753" s="97" t="s">
        <v>153</v>
      </c>
      <c r="R1753" s="97" t="s">
        <v>131</v>
      </c>
      <c r="S1753" s="97" t="s">
        <v>149</v>
      </c>
      <c r="T1753" s="97" t="s">
        <v>150</v>
      </c>
      <c r="U1753" s="97" t="s">
        <v>134</v>
      </c>
      <c r="V1753" s="97" t="s">
        <v>135</v>
      </c>
      <c r="W1753" s="97" t="s">
        <v>136</v>
      </c>
      <c r="X1753" s="97"/>
      <c r="Y1753" s="99"/>
      <c r="Z1753" s="99"/>
      <c r="AA1753" s="99">
        <v>4098840</v>
      </c>
      <c r="AB1753" s="99">
        <v>4098840</v>
      </c>
      <c r="AC1753">
        <f t="shared" si="54"/>
        <v>1000</v>
      </c>
      <c r="AD1753" t="str">
        <f t="shared" si="55"/>
        <v>304</v>
      </c>
    </row>
    <row r="1754" spans="1:30" hidden="1" x14ac:dyDescent="0.25">
      <c r="A1754" s="97" t="s">
        <v>972</v>
      </c>
      <c r="B1754" s="97" t="s">
        <v>766</v>
      </c>
      <c r="C1754" s="97" t="s">
        <v>959</v>
      </c>
      <c r="D1754" s="97" t="s">
        <v>980</v>
      </c>
      <c r="E1754" s="97" t="s">
        <v>122</v>
      </c>
      <c r="F1754" s="98">
        <v>15</v>
      </c>
      <c r="G1754" s="98" t="s">
        <v>142</v>
      </c>
      <c r="H1754" s="97">
        <v>19</v>
      </c>
      <c r="I1754" s="97" t="s">
        <v>124</v>
      </c>
      <c r="J1754" s="97" t="s">
        <v>125</v>
      </c>
      <c r="K1754" s="97" t="s">
        <v>973</v>
      </c>
      <c r="L1754" s="97"/>
      <c r="M1754" s="97"/>
      <c r="N1754" s="97" t="s">
        <v>974</v>
      </c>
      <c r="O1754" s="97" t="s">
        <v>769</v>
      </c>
      <c r="P1754" s="97" t="s">
        <v>962</v>
      </c>
      <c r="Q1754" s="97" t="s">
        <v>981</v>
      </c>
      <c r="R1754" s="97" t="s">
        <v>131</v>
      </c>
      <c r="S1754" s="97" t="s">
        <v>149</v>
      </c>
      <c r="T1754" s="97" t="s">
        <v>150</v>
      </c>
      <c r="U1754" s="97" t="s">
        <v>134</v>
      </c>
      <c r="V1754" s="97" t="s">
        <v>135</v>
      </c>
      <c r="W1754" s="97" t="s">
        <v>136</v>
      </c>
      <c r="X1754" s="97" t="s">
        <v>982</v>
      </c>
      <c r="Y1754" s="99">
        <v>806219.04</v>
      </c>
      <c r="Z1754" s="99">
        <v>806219.04</v>
      </c>
      <c r="AA1754" s="99">
        <v>806219.04</v>
      </c>
      <c r="AB1754" s="99">
        <v>806219.04</v>
      </c>
      <c r="AC1754">
        <f t="shared" si="54"/>
        <v>1000</v>
      </c>
      <c r="AD1754" t="str">
        <f t="shared" si="55"/>
        <v>304</v>
      </c>
    </row>
    <row r="1755" spans="1:30" hidden="1" x14ac:dyDescent="0.25">
      <c r="A1755" s="97" t="s">
        <v>972</v>
      </c>
      <c r="B1755" s="97" t="s">
        <v>766</v>
      </c>
      <c r="C1755" s="97" t="s">
        <v>959</v>
      </c>
      <c r="D1755" s="97">
        <v>14101</v>
      </c>
      <c r="E1755" s="97" t="s">
        <v>122</v>
      </c>
      <c r="F1755" s="98">
        <v>15</v>
      </c>
      <c r="G1755" s="98" t="s">
        <v>142</v>
      </c>
      <c r="H1755" s="97">
        <v>19</v>
      </c>
      <c r="I1755" s="97" t="s">
        <v>124</v>
      </c>
      <c r="J1755" s="97" t="s">
        <v>125</v>
      </c>
      <c r="K1755" s="97" t="s">
        <v>973</v>
      </c>
      <c r="L1755" s="97"/>
      <c r="M1755" s="97"/>
      <c r="N1755" s="97" t="s">
        <v>974</v>
      </c>
      <c r="O1755" s="97" t="s">
        <v>769</v>
      </c>
      <c r="P1755" s="97" t="s">
        <v>962</v>
      </c>
      <c r="Q1755" s="97" t="s">
        <v>154</v>
      </c>
      <c r="R1755" s="97" t="s">
        <v>131</v>
      </c>
      <c r="S1755" s="97" t="s">
        <v>149</v>
      </c>
      <c r="T1755" s="97" t="s">
        <v>150</v>
      </c>
      <c r="U1755" s="97" t="s">
        <v>134</v>
      </c>
      <c r="V1755" s="97" t="s">
        <v>135</v>
      </c>
      <c r="W1755" s="97" t="s">
        <v>136</v>
      </c>
      <c r="X1755" s="97"/>
      <c r="Y1755" s="99"/>
      <c r="Z1755" s="99"/>
      <c r="AA1755" s="99">
        <v>1352617.2</v>
      </c>
      <c r="AB1755" s="99">
        <v>1352617.2</v>
      </c>
      <c r="AC1755">
        <f t="shared" si="54"/>
        <v>1000</v>
      </c>
      <c r="AD1755" t="str">
        <f t="shared" si="55"/>
        <v>304</v>
      </c>
    </row>
    <row r="1756" spans="1:30" hidden="1" x14ac:dyDescent="0.25">
      <c r="A1756" s="97" t="s">
        <v>972</v>
      </c>
      <c r="B1756" s="97" t="s">
        <v>766</v>
      </c>
      <c r="C1756" s="97" t="s">
        <v>959</v>
      </c>
      <c r="D1756" s="97">
        <v>14103</v>
      </c>
      <c r="E1756" s="97" t="s">
        <v>122</v>
      </c>
      <c r="F1756" s="98">
        <v>15</v>
      </c>
      <c r="G1756" s="98" t="s">
        <v>142</v>
      </c>
      <c r="H1756" s="97">
        <v>19</v>
      </c>
      <c r="I1756" s="97" t="s">
        <v>124</v>
      </c>
      <c r="J1756" s="97" t="s">
        <v>125</v>
      </c>
      <c r="K1756" s="97" t="s">
        <v>973</v>
      </c>
      <c r="L1756" s="97"/>
      <c r="M1756" s="97"/>
      <c r="N1756" s="97" t="s">
        <v>974</v>
      </c>
      <c r="O1756" s="97" t="s">
        <v>769</v>
      </c>
      <c r="P1756" s="97" t="s">
        <v>962</v>
      </c>
      <c r="Q1756" s="97" t="s">
        <v>155</v>
      </c>
      <c r="R1756" s="97" t="s">
        <v>131</v>
      </c>
      <c r="S1756" s="97" t="s">
        <v>149</v>
      </c>
      <c r="T1756" s="97" t="s">
        <v>150</v>
      </c>
      <c r="U1756" s="97" t="s">
        <v>134</v>
      </c>
      <c r="V1756" s="97" t="s">
        <v>135</v>
      </c>
      <c r="W1756" s="97" t="s">
        <v>136</v>
      </c>
      <c r="X1756" s="97"/>
      <c r="Y1756" s="99"/>
      <c r="Z1756" s="99"/>
      <c r="AA1756" s="99">
        <v>553343.4</v>
      </c>
      <c r="AB1756" s="99">
        <v>553343.4</v>
      </c>
      <c r="AC1756">
        <f t="shared" si="54"/>
        <v>1000</v>
      </c>
      <c r="AD1756" t="str">
        <f t="shared" si="55"/>
        <v>304</v>
      </c>
    </row>
    <row r="1757" spans="1:30" hidden="1" x14ac:dyDescent="0.25">
      <c r="A1757" s="97" t="s">
        <v>972</v>
      </c>
      <c r="B1757" s="97" t="s">
        <v>766</v>
      </c>
      <c r="C1757" s="97" t="s">
        <v>959</v>
      </c>
      <c r="D1757" s="97">
        <v>14201</v>
      </c>
      <c r="E1757" s="97" t="s">
        <v>122</v>
      </c>
      <c r="F1757" s="98">
        <v>15</v>
      </c>
      <c r="G1757" s="98" t="s">
        <v>142</v>
      </c>
      <c r="H1757" s="97">
        <v>19</v>
      </c>
      <c r="I1757" s="97" t="s">
        <v>124</v>
      </c>
      <c r="J1757" s="97" t="s">
        <v>125</v>
      </c>
      <c r="K1757" s="97" t="s">
        <v>973</v>
      </c>
      <c r="L1757" s="97"/>
      <c r="M1757" s="97"/>
      <c r="N1757" s="97" t="s">
        <v>974</v>
      </c>
      <c r="O1757" s="97" t="s">
        <v>769</v>
      </c>
      <c r="P1757" s="97" t="s">
        <v>962</v>
      </c>
      <c r="Q1757" s="97" t="s">
        <v>156</v>
      </c>
      <c r="R1757" s="97" t="s">
        <v>131</v>
      </c>
      <c r="S1757" s="97" t="s">
        <v>149</v>
      </c>
      <c r="T1757" s="97" t="s">
        <v>150</v>
      </c>
      <c r="U1757" s="97" t="s">
        <v>134</v>
      </c>
      <c r="V1757" s="97" t="s">
        <v>135</v>
      </c>
      <c r="W1757" s="97" t="s">
        <v>136</v>
      </c>
      <c r="X1757" s="97"/>
      <c r="Y1757" s="99"/>
      <c r="Z1757" s="99"/>
      <c r="AA1757" s="99">
        <v>1229652</v>
      </c>
      <c r="AB1757" s="99">
        <v>1229652</v>
      </c>
      <c r="AC1757">
        <f t="shared" si="54"/>
        <v>1000</v>
      </c>
      <c r="AD1757" t="str">
        <f t="shared" si="55"/>
        <v>304</v>
      </c>
    </row>
    <row r="1758" spans="1:30" hidden="1" x14ac:dyDescent="0.25">
      <c r="A1758" t="s">
        <v>972</v>
      </c>
      <c r="B1758" t="s">
        <v>766</v>
      </c>
      <c r="C1758" t="s">
        <v>959</v>
      </c>
      <c r="D1758" t="s">
        <v>186</v>
      </c>
      <c r="E1758" t="s">
        <v>122</v>
      </c>
      <c r="F1758" t="s">
        <v>159</v>
      </c>
      <c r="G1758" t="s">
        <v>160</v>
      </c>
      <c r="H1758" t="s">
        <v>143</v>
      </c>
      <c r="I1758" t="s">
        <v>124</v>
      </c>
      <c r="J1758" t="s">
        <v>125</v>
      </c>
      <c r="K1758" t="s">
        <v>973</v>
      </c>
      <c r="N1758" t="s">
        <v>974</v>
      </c>
      <c r="O1758" t="s">
        <v>769</v>
      </c>
      <c r="P1758" t="s">
        <v>962</v>
      </c>
      <c r="Q1758" t="s">
        <v>188</v>
      </c>
      <c r="R1758" t="s">
        <v>131</v>
      </c>
      <c r="S1758" t="s">
        <v>164</v>
      </c>
      <c r="T1758" t="s">
        <v>165</v>
      </c>
      <c r="U1758" t="s">
        <v>151</v>
      </c>
      <c r="V1758" t="s">
        <v>135</v>
      </c>
      <c r="W1758" t="s">
        <v>136</v>
      </c>
      <c r="X1758" t="s">
        <v>982</v>
      </c>
      <c r="Y1758" s="94">
        <v>64197.72</v>
      </c>
      <c r="Z1758" s="94">
        <v>58153.38</v>
      </c>
      <c r="AA1758" s="94">
        <v>59897.98</v>
      </c>
      <c r="AB1758" s="94">
        <v>59897.98</v>
      </c>
      <c r="AC1758">
        <f t="shared" si="54"/>
        <v>2000</v>
      </c>
      <c r="AD1758" t="str">
        <f t="shared" si="55"/>
        <v>304</v>
      </c>
    </row>
    <row r="1759" spans="1:30" hidden="1" x14ac:dyDescent="0.25">
      <c r="A1759" t="s">
        <v>972</v>
      </c>
      <c r="B1759" t="s">
        <v>766</v>
      </c>
      <c r="C1759" t="s">
        <v>975</v>
      </c>
      <c r="D1759" t="s">
        <v>186</v>
      </c>
      <c r="E1759" t="s">
        <v>122</v>
      </c>
      <c r="F1759" t="s">
        <v>159</v>
      </c>
      <c r="G1759" t="s">
        <v>160</v>
      </c>
      <c r="H1759" t="s">
        <v>143</v>
      </c>
      <c r="I1759" t="s">
        <v>124</v>
      </c>
      <c r="J1759" t="s">
        <v>125</v>
      </c>
      <c r="K1759" t="s">
        <v>977</v>
      </c>
      <c r="N1759" t="s">
        <v>974</v>
      </c>
      <c r="O1759" t="s">
        <v>769</v>
      </c>
      <c r="P1759" t="s">
        <v>978</v>
      </c>
      <c r="Q1759" t="s">
        <v>188</v>
      </c>
      <c r="R1759" t="s">
        <v>131</v>
      </c>
      <c r="S1759" t="s">
        <v>164</v>
      </c>
      <c r="T1759" t="s">
        <v>165</v>
      </c>
      <c r="U1759" t="s">
        <v>151</v>
      </c>
      <c r="V1759" t="s">
        <v>135</v>
      </c>
      <c r="W1759" t="s">
        <v>136</v>
      </c>
      <c r="X1759" t="s">
        <v>979</v>
      </c>
      <c r="Y1759" s="94">
        <v>171644.38</v>
      </c>
      <c r="Z1759" s="94">
        <v>147379.261</v>
      </c>
      <c r="AA1759" s="94">
        <v>151800.64000000001</v>
      </c>
      <c r="AB1759" s="94">
        <v>151800.64000000001</v>
      </c>
      <c r="AC1759">
        <f t="shared" si="54"/>
        <v>2000</v>
      </c>
      <c r="AD1759" t="str">
        <f t="shared" si="55"/>
        <v>304</v>
      </c>
    </row>
    <row r="1760" spans="1:30" hidden="1" x14ac:dyDescent="0.25">
      <c r="A1760" t="s">
        <v>972</v>
      </c>
      <c r="B1760" t="s">
        <v>766</v>
      </c>
      <c r="C1760" t="s">
        <v>975</v>
      </c>
      <c r="D1760" t="s">
        <v>190</v>
      </c>
      <c r="E1760" t="s">
        <v>122</v>
      </c>
      <c r="F1760" t="s">
        <v>159</v>
      </c>
      <c r="G1760" t="s">
        <v>160</v>
      </c>
      <c r="H1760" t="s">
        <v>143</v>
      </c>
      <c r="I1760" t="s">
        <v>124</v>
      </c>
      <c r="J1760" t="s">
        <v>125</v>
      </c>
      <c r="K1760" t="s">
        <v>977</v>
      </c>
      <c r="N1760" t="s">
        <v>974</v>
      </c>
      <c r="O1760" t="s">
        <v>769</v>
      </c>
      <c r="P1760" t="s">
        <v>978</v>
      </c>
      <c r="Q1760" t="s">
        <v>191</v>
      </c>
      <c r="R1760" t="s">
        <v>131</v>
      </c>
      <c r="S1760" t="s">
        <v>164</v>
      </c>
      <c r="T1760" t="s">
        <v>165</v>
      </c>
      <c r="U1760" t="s">
        <v>151</v>
      </c>
      <c r="V1760" t="s">
        <v>135</v>
      </c>
      <c r="W1760" t="s">
        <v>136</v>
      </c>
      <c r="X1760" t="s">
        <v>979</v>
      </c>
      <c r="Y1760" s="94">
        <v>0</v>
      </c>
      <c r="Z1760" s="94">
        <v>92709.6</v>
      </c>
      <c r="AA1760" s="94">
        <v>95490.89</v>
      </c>
      <c r="AB1760" s="94">
        <v>95490.89</v>
      </c>
      <c r="AC1760">
        <f t="shared" si="54"/>
        <v>2000</v>
      </c>
      <c r="AD1760" t="str">
        <f t="shared" si="55"/>
        <v>304</v>
      </c>
    </row>
    <row r="1761" spans="1:30" hidden="1" x14ac:dyDescent="0.25">
      <c r="A1761" t="s">
        <v>972</v>
      </c>
      <c r="B1761" t="s">
        <v>766</v>
      </c>
      <c r="C1761" t="s">
        <v>959</v>
      </c>
      <c r="D1761" t="s">
        <v>192</v>
      </c>
      <c r="E1761" t="s">
        <v>122</v>
      </c>
      <c r="F1761" t="s">
        <v>159</v>
      </c>
      <c r="G1761" t="s">
        <v>160</v>
      </c>
      <c r="H1761" t="s">
        <v>143</v>
      </c>
      <c r="I1761" t="s">
        <v>124</v>
      </c>
      <c r="J1761" t="s">
        <v>125</v>
      </c>
      <c r="K1761" t="s">
        <v>973</v>
      </c>
      <c r="N1761" t="s">
        <v>974</v>
      </c>
      <c r="O1761" t="s">
        <v>769</v>
      </c>
      <c r="P1761" t="s">
        <v>962</v>
      </c>
      <c r="Q1761" t="s">
        <v>193</v>
      </c>
      <c r="R1761" t="s">
        <v>131</v>
      </c>
      <c r="S1761" t="s">
        <v>164</v>
      </c>
      <c r="T1761" t="s">
        <v>165</v>
      </c>
      <c r="U1761" t="s">
        <v>151</v>
      </c>
      <c r="V1761" t="s">
        <v>135</v>
      </c>
      <c r="W1761" t="s">
        <v>136</v>
      </c>
      <c r="X1761" t="s">
        <v>982</v>
      </c>
      <c r="Y1761" s="94">
        <v>1042116.12</v>
      </c>
      <c r="Z1761" s="94">
        <v>391671.32</v>
      </c>
      <c r="AA1761" s="94">
        <v>403421.46</v>
      </c>
      <c r="AB1761" s="94">
        <v>403421.46</v>
      </c>
      <c r="AC1761">
        <f t="shared" si="54"/>
        <v>2000</v>
      </c>
      <c r="AD1761" t="str">
        <f t="shared" si="55"/>
        <v>304</v>
      </c>
    </row>
    <row r="1762" spans="1:30" hidden="1" x14ac:dyDescent="0.25">
      <c r="A1762" t="s">
        <v>972</v>
      </c>
      <c r="B1762" t="s">
        <v>766</v>
      </c>
      <c r="C1762" t="s">
        <v>975</v>
      </c>
      <c r="D1762" t="s">
        <v>192</v>
      </c>
      <c r="E1762" t="s">
        <v>122</v>
      </c>
      <c r="F1762" t="s">
        <v>159</v>
      </c>
      <c r="G1762" t="s">
        <v>160</v>
      </c>
      <c r="H1762" t="s">
        <v>143</v>
      </c>
      <c r="I1762" t="s">
        <v>124</v>
      </c>
      <c r="J1762" t="s">
        <v>125</v>
      </c>
      <c r="K1762" t="s">
        <v>977</v>
      </c>
      <c r="N1762" t="s">
        <v>974</v>
      </c>
      <c r="O1762" t="s">
        <v>769</v>
      </c>
      <c r="P1762" t="s">
        <v>978</v>
      </c>
      <c r="Q1762" t="s">
        <v>193</v>
      </c>
      <c r="R1762" t="s">
        <v>131</v>
      </c>
      <c r="S1762" t="s">
        <v>164</v>
      </c>
      <c r="T1762" t="s">
        <v>165</v>
      </c>
      <c r="U1762" t="s">
        <v>151</v>
      </c>
      <c r="V1762" t="s">
        <v>135</v>
      </c>
      <c r="W1762" t="s">
        <v>136</v>
      </c>
      <c r="X1762" t="s">
        <v>979</v>
      </c>
      <c r="Y1762" s="94">
        <v>799801.36</v>
      </c>
      <c r="Z1762" s="94">
        <v>404377.995</v>
      </c>
      <c r="AA1762" s="94">
        <v>416509.33</v>
      </c>
      <c r="AB1762" s="94">
        <v>416509.33</v>
      </c>
      <c r="AC1762">
        <f t="shared" si="54"/>
        <v>2000</v>
      </c>
      <c r="AD1762" t="str">
        <f t="shared" si="55"/>
        <v>304</v>
      </c>
    </row>
    <row r="1763" spans="1:30" hidden="1" x14ac:dyDescent="0.25">
      <c r="A1763" t="s">
        <v>972</v>
      </c>
      <c r="B1763" t="s">
        <v>766</v>
      </c>
      <c r="C1763" t="s">
        <v>975</v>
      </c>
      <c r="D1763" t="s">
        <v>474</v>
      </c>
      <c r="E1763" t="s">
        <v>122</v>
      </c>
      <c r="F1763" t="s">
        <v>159</v>
      </c>
      <c r="G1763" t="s">
        <v>160</v>
      </c>
      <c r="H1763" t="s">
        <v>143</v>
      </c>
      <c r="I1763" t="s">
        <v>124</v>
      </c>
      <c r="J1763" t="s">
        <v>125</v>
      </c>
      <c r="K1763" t="s">
        <v>977</v>
      </c>
      <c r="N1763" t="s">
        <v>974</v>
      </c>
      <c r="O1763" t="s">
        <v>769</v>
      </c>
      <c r="P1763" t="s">
        <v>978</v>
      </c>
      <c r="Q1763" t="s">
        <v>475</v>
      </c>
      <c r="R1763" t="s">
        <v>131</v>
      </c>
      <c r="S1763" t="s">
        <v>164</v>
      </c>
      <c r="T1763" t="s">
        <v>165</v>
      </c>
      <c r="U1763" t="s">
        <v>151</v>
      </c>
      <c r="V1763" t="s">
        <v>135</v>
      </c>
      <c r="W1763" t="s">
        <v>136</v>
      </c>
      <c r="X1763" t="s">
        <v>979</v>
      </c>
      <c r="Y1763" s="94">
        <v>4937.82</v>
      </c>
      <c r="Z1763" s="94">
        <v>7317.46</v>
      </c>
      <c r="AA1763" s="94">
        <v>7536.98</v>
      </c>
      <c r="AB1763" s="94">
        <v>7536.98</v>
      </c>
      <c r="AC1763">
        <f t="shared" si="54"/>
        <v>2000</v>
      </c>
      <c r="AD1763" t="str">
        <f t="shared" si="55"/>
        <v>304</v>
      </c>
    </row>
    <row r="1764" spans="1:30" hidden="1" x14ac:dyDescent="0.25">
      <c r="A1764" t="s">
        <v>972</v>
      </c>
      <c r="B1764" t="s">
        <v>766</v>
      </c>
      <c r="C1764" t="s">
        <v>959</v>
      </c>
      <c r="D1764" t="s">
        <v>196</v>
      </c>
      <c r="E1764" t="s">
        <v>122</v>
      </c>
      <c r="F1764" t="s">
        <v>159</v>
      </c>
      <c r="G1764" t="s">
        <v>160</v>
      </c>
      <c r="H1764" t="s">
        <v>143</v>
      </c>
      <c r="I1764" t="s">
        <v>124</v>
      </c>
      <c r="J1764" t="s">
        <v>125</v>
      </c>
      <c r="K1764" t="s">
        <v>973</v>
      </c>
      <c r="N1764" t="s">
        <v>974</v>
      </c>
      <c r="O1764" t="s">
        <v>769</v>
      </c>
      <c r="P1764" t="s">
        <v>962</v>
      </c>
      <c r="Q1764" t="s">
        <v>197</v>
      </c>
      <c r="R1764" t="s">
        <v>131</v>
      </c>
      <c r="S1764" t="s">
        <v>164</v>
      </c>
      <c r="T1764" t="s">
        <v>165</v>
      </c>
      <c r="U1764" t="s">
        <v>151</v>
      </c>
      <c r="V1764" t="s">
        <v>135</v>
      </c>
      <c r="W1764" t="s">
        <v>136</v>
      </c>
      <c r="X1764" t="s">
        <v>982</v>
      </c>
      <c r="Y1764" s="94">
        <v>1684382.35</v>
      </c>
      <c r="Z1764" s="94">
        <v>1845647.8139999998</v>
      </c>
      <c r="AA1764" s="94">
        <v>1901017.25</v>
      </c>
      <c r="AB1764" s="94">
        <v>1901017.25</v>
      </c>
      <c r="AC1764">
        <f t="shared" si="54"/>
        <v>2000</v>
      </c>
      <c r="AD1764" t="str">
        <f t="shared" si="55"/>
        <v>304</v>
      </c>
    </row>
    <row r="1765" spans="1:30" hidden="1" x14ac:dyDescent="0.25">
      <c r="A1765" t="s">
        <v>972</v>
      </c>
      <c r="B1765" t="s">
        <v>766</v>
      </c>
      <c r="C1765" t="s">
        <v>975</v>
      </c>
      <c r="D1765" t="s">
        <v>196</v>
      </c>
      <c r="E1765" t="s">
        <v>122</v>
      </c>
      <c r="F1765" t="s">
        <v>159</v>
      </c>
      <c r="G1765" t="s">
        <v>160</v>
      </c>
      <c r="H1765" t="s">
        <v>143</v>
      </c>
      <c r="I1765" t="s">
        <v>124</v>
      </c>
      <c r="J1765" t="s">
        <v>125</v>
      </c>
      <c r="K1765" t="s">
        <v>977</v>
      </c>
      <c r="N1765" t="s">
        <v>974</v>
      </c>
      <c r="O1765" t="s">
        <v>769</v>
      </c>
      <c r="P1765" t="s">
        <v>978</v>
      </c>
      <c r="Q1765" t="s">
        <v>197</v>
      </c>
      <c r="R1765" t="s">
        <v>131</v>
      </c>
      <c r="S1765" t="s">
        <v>164</v>
      </c>
      <c r="T1765" t="s">
        <v>165</v>
      </c>
      <c r="U1765" t="s">
        <v>151</v>
      </c>
      <c r="V1765" t="s">
        <v>135</v>
      </c>
      <c r="W1765" t="s">
        <v>136</v>
      </c>
      <c r="X1765" t="s">
        <v>979</v>
      </c>
      <c r="Y1765" s="94">
        <v>331279.71999999997</v>
      </c>
      <c r="Z1765" s="94">
        <v>214784.63</v>
      </c>
      <c r="AA1765" s="94">
        <v>221228.17</v>
      </c>
      <c r="AB1765" s="94">
        <v>221228.17</v>
      </c>
      <c r="AC1765">
        <f t="shared" si="54"/>
        <v>2000</v>
      </c>
      <c r="AD1765" t="str">
        <f t="shared" si="55"/>
        <v>304</v>
      </c>
    </row>
    <row r="1766" spans="1:30" hidden="1" x14ac:dyDescent="0.25">
      <c r="A1766" t="s">
        <v>972</v>
      </c>
      <c r="B1766" t="s">
        <v>766</v>
      </c>
      <c r="C1766" t="s">
        <v>959</v>
      </c>
      <c r="D1766" t="s">
        <v>198</v>
      </c>
      <c r="E1766" t="s">
        <v>122</v>
      </c>
      <c r="F1766" t="s">
        <v>159</v>
      </c>
      <c r="G1766" t="s">
        <v>160</v>
      </c>
      <c r="H1766" t="s">
        <v>143</v>
      </c>
      <c r="I1766" t="s">
        <v>124</v>
      </c>
      <c r="J1766" t="s">
        <v>125</v>
      </c>
      <c r="K1766" t="s">
        <v>973</v>
      </c>
      <c r="N1766" t="s">
        <v>974</v>
      </c>
      <c r="O1766" t="s">
        <v>769</v>
      </c>
      <c r="P1766" t="s">
        <v>962</v>
      </c>
      <c r="Q1766" t="s">
        <v>199</v>
      </c>
      <c r="R1766" t="s">
        <v>131</v>
      </c>
      <c r="S1766" t="s">
        <v>164</v>
      </c>
      <c r="T1766" t="s">
        <v>165</v>
      </c>
      <c r="U1766" t="s">
        <v>151</v>
      </c>
      <c r="V1766" t="s">
        <v>135</v>
      </c>
      <c r="W1766" t="s">
        <v>136</v>
      </c>
      <c r="X1766" t="s">
        <v>982</v>
      </c>
      <c r="Y1766" s="94">
        <v>8736.27</v>
      </c>
      <c r="Z1766" s="94">
        <v>4797.04</v>
      </c>
      <c r="AA1766" s="94">
        <v>4940.95</v>
      </c>
      <c r="AB1766" s="94">
        <v>4940.95</v>
      </c>
      <c r="AC1766">
        <f t="shared" si="54"/>
        <v>2000</v>
      </c>
      <c r="AD1766" t="str">
        <f t="shared" si="55"/>
        <v>304</v>
      </c>
    </row>
    <row r="1767" spans="1:30" hidden="1" x14ac:dyDescent="0.25">
      <c r="A1767" t="s">
        <v>972</v>
      </c>
      <c r="B1767" t="s">
        <v>766</v>
      </c>
      <c r="C1767" t="s">
        <v>975</v>
      </c>
      <c r="D1767" t="s">
        <v>198</v>
      </c>
      <c r="E1767" t="s">
        <v>122</v>
      </c>
      <c r="F1767" t="s">
        <v>159</v>
      </c>
      <c r="G1767" t="s">
        <v>160</v>
      </c>
      <c r="H1767" t="s">
        <v>143</v>
      </c>
      <c r="I1767" t="s">
        <v>124</v>
      </c>
      <c r="J1767" t="s">
        <v>125</v>
      </c>
      <c r="K1767" t="s">
        <v>977</v>
      </c>
      <c r="N1767" t="s">
        <v>974</v>
      </c>
      <c r="O1767" t="s">
        <v>769</v>
      </c>
      <c r="P1767" t="s">
        <v>978</v>
      </c>
      <c r="Q1767" t="s">
        <v>199</v>
      </c>
      <c r="R1767" t="s">
        <v>131</v>
      </c>
      <c r="S1767" t="s">
        <v>164</v>
      </c>
      <c r="T1767" t="s">
        <v>165</v>
      </c>
      <c r="U1767" t="s">
        <v>151</v>
      </c>
      <c r="V1767" t="s">
        <v>135</v>
      </c>
      <c r="W1767" t="s">
        <v>136</v>
      </c>
      <c r="X1767" t="s">
        <v>979</v>
      </c>
      <c r="Y1767" s="94">
        <v>36358.949999999997</v>
      </c>
      <c r="Z1767" s="94">
        <v>24174.609999999997</v>
      </c>
      <c r="AA1767" s="94">
        <v>24899.85</v>
      </c>
      <c r="AB1767" s="94">
        <v>24899.85</v>
      </c>
      <c r="AC1767">
        <f t="shared" si="54"/>
        <v>2000</v>
      </c>
      <c r="AD1767" t="str">
        <f t="shared" si="55"/>
        <v>304</v>
      </c>
    </row>
    <row r="1768" spans="1:30" hidden="1" x14ac:dyDescent="0.25">
      <c r="A1768" t="s">
        <v>972</v>
      </c>
      <c r="B1768" t="s">
        <v>766</v>
      </c>
      <c r="C1768" t="s">
        <v>975</v>
      </c>
      <c r="D1768" t="s">
        <v>200</v>
      </c>
      <c r="E1768" t="s">
        <v>122</v>
      </c>
      <c r="F1768" t="s">
        <v>159</v>
      </c>
      <c r="G1768" t="s">
        <v>160</v>
      </c>
      <c r="H1768" t="s">
        <v>143</v>
      </c>
      <c r="I1768" t="s">
        <v>124</v>
      </c>
      <c r="J1768" t="s">
        <v>125</v>
      </c>
      <c r="K1768" t="s">
        <v>977</v>
      </c>
      <c r="N1768" t="s">
        <v>974</v>
      </c>
      <c r="O1768" t="s">
        <v>769</v>
      </c>
      <c r="P1768" t="s">
        <v>978</v>
      </c>
      <c r="Q1768" t="s">
        <v>201</v>
      </c>
      <c r="R1768" t="s">
        <v>131</v>
      </c>
      <c r="S1768" t="s">
        <v>164</v>
      </c>
      <c r="T1768" t="s">
        <v>165</v>
      </c>
      <c r="U1768" t="s">
        <v>151</v>
      </c>
      <c r="V1768" t="s">
        <v>135</v>
      </c>
      <c r="W1768" t="s">
        <v>136</v>
      </c>
      <c r="X1768" t="s">
        <v>979</v>
      </c>
      <c r="Y1768" s="94">
        <v>43800.27</v>
      </c>
      <c r="Z1768" s="94">
        <v>26734.149166666666</v>
      </c>
      <c r="AA1768" s="94">
        <v>27536.17</v>
      </c>
      <c r="AB1768" s="94">
        <v>27536.17</v>
      </c>
      <c r="AC1768">
        <f t="shared" si="54"/>
        <v>2000</v>
      </c>
      <c r="AD1768" t="str">
        <f t="shared" si="55"/>
        <v>304</v>
      </c>
    </row>
    <row r="1769" spans="1:30" hidden="1" x14ac:dyDescent="0.25">
      <c r="A1769" t="s">
        <v>972</v>
      </c>
      <c r="B1769" t="s">
        <v>766</v>
      </c>
      <c r="C1769" t="s">
        <v>975</v>
      </c>
      <c r="D1769" t="s">
        <v>206</v>
      </c>
      <c r="E1769" t="s">
        <v>122</v>
      </c>
      <c r="F1769" t="s">
        <v>159</v>
      </c>
      <c r="G1769" t="s">
        <v>160</v>
      </c>
      <c r="H1769" t="s">
        <v>143</v>
      </c>
      <c r="I1769" t="s">
        <v>124</v>
      </c>
      <c r="J1769" t="s">
        <v>125</v>
      </c>
      <c r="K1769" t="s">
        <v>977</v>
      </c>
      <c r="N1769" t="s">
        <v>974</v>
      </c>
      <c r="O1769" t="s">
        <v>769</v>
      </c>
      <c r="P1769" t="s">
        <v>978</v>
      </c>
      <c r="Q1769" t="s">
        <v>207</v>
      </c>
      <c r="R1769" t="s">
        <v>131</v>
      </c>
      <c r="S1769" t="s">
        <v>164</v>
      </c>
      <c r="T1769" t="s">
        <v>165</v>
      </c>
      <c r="U1769" t="s">
        <v>151</v>
      </c>
      <c r="V1769" t="s">
        <v>135</v>
      </c>
      <c r="W1769" t="s">
        <v>136</v>
      </c>
      <c r="X1769" t="s">
        <v>979</v>
      </c>
      <c r="Y1769" s="94">
        <v>5602.62</v>
      </c>
      <c r="Z1769" s="94">
        <v>6390.32</v>
      </c>
      <c r="AA1769" s="94">
        <v>6582.03</v>
      </c>
      <c r="AB1769" s="94">
        <v>6582.03</v>
      </c>
      <c r="AC1769">
        <f t="shared" si="54"/>
        <v>2000</v>
      </c>
      <c r="AD1769" t="str">
        <f t="shared" si="55"/>
        <v>304</v>
      </c>
    </row>
    <row r="1770" spans="1:30" hidden="1" x14ac:dyDescent="0.25">
      <c r="A1770" t="s">
        <v>972</v>
      </c>
      <c r="B1770" t="s">
        <v>766</v>
      </c>
      <c r="C1770" t="s">
        <v>975</v>
      </c>
      <c r="D1770" t="s">
        <v>210</v>
      </c>
      <c r="E1770" t="s">
        <v>122</v>
      </c>
      <c r="F1770" t="s">
        <v>159</v>
      </c>
      <c r="G1770" t="s">
        <v>160</v>
      </c>
      <c r="H1770" t="s">
        <v>143</v>
      </c>
      <c r="I1770" t="s">
        <v>124</v>
      </c>
      <c r="J1770" t="s">
        <v>125</v>
      </c>
      <c r="K1770" t="s">
        <v>977</v>
      </c>
      <c r="N1770" t="s">
        <v>974</v>
      </c>
      <c r="O1770" t="s">
        <v>769</v>
      </c>
      <c r="P1770" t="s">
        <v>978</v>
      </c>
      <c r="Q1770" t="s">
        <v>211</v>
      </c>
      <c r="R1770" t="s">
        <v>131</v>
      </c>
      <c r="S1770" t="s">
        <v>164</v>
      </c>
      <c r="T1770" t="s">
        <v>165</v>
      </c>
      <c r="U1770" t="s">
        <v>151</v>
      </c>
      <c r="V1770" t="s">
        <v>135</v>
      </c>
      <c r="W1770" t="s">
        <v>136</v>
      </c>
      <c r="X1770" t="s">
        <v>979</v>
      </c>
      <c r="Y1770" s="94">
        <v>11693.05</v>
      </c>
      <c r="Z1770" s="94">
        <v>9409.31</v>
      </c>
      <c r="AA1770" s="94">
        <v>9691.59</v>
      </c>
      <c r="AB1770" s="94">
        <v>9691.59</v>
      </c>
      <c r="AC1770">
        <f t="shared" si="54"/>
        <v>2000</v>
      </c>
      <c r="AD1770" t="str">
        <f t="shared" si="55"/>
        <v>304</v>
      </c>
    </row>
    <row r="1771" spans="1:30" hidden="1" x14ac:dyDescent="0.25">
      <c r="A1771" t="s">
        <v>972</v>
      </c>
      <c r="B1771" t="s">
        <v>766</v>
      </c>
      <c r="C1771" t="s">
        <v>959</v>
      </c>
      <c r="D1771" t="s">
        <v>214</v>
      </c>
      <c r="E1771" t="s">
        <v>122</v>
      </c>
      <c r="F1771" t="s">
        <v>159</v>
      </c>
      <c r="G1771" t="s">
        <v>160</v>
      </c>
      <c r="H1771" t="s">
        <v>143</v>
      </c>
      <c r="I1771" t="s">
        <v>124</v>
      </c>
      <c r="J1771" t="s">
        <v>125</v>
      </c>
      <c r="K1771" t="s">
        <v>973</v>
      </c>
      <c r="N1771" t="s">
        <v>974</v>
      </c>
      <c r="O1771" t="s">
        <v>769</v>
      </c>
      <c r="P1771" t="s">
        <v>962</v>
      </c>
      <c r="Q1771" t="s">
        <v>215</v>
      </c>
      <c r="R1771" t="s">
        <v>131</v>
      </c>
      <c r="S1771" t="s">
        <v>164</v>
      </c>
      <c r="T1771" t="s">
        <v>165</v>
      </c>
      <c r="U1771" t="s">
        <v>151</v>
      </c>
      <c r="V1771" t="s">
        <v>135</v>
      </c>
      <c r="W1771" t="s">
        <v>136</v>
      </c>
      <c r="X1771" t="s">
        <v>982</v>
      </c>
      <c r="Y1771" s="94">
        <v>105863.24</v>
      </c>
      <c r="Z1771" s="94">
        <v>151951.96</v>
      </c>
      <c r="AA1771" s="94">
        <v>156510.51999999999</v>
      </c>
      <c r="AB1771" s="94">
        <v>156510.51999999999</v>
      </c>
      <c r="AC1771">
        <f t="shared" si="54"/>
        <v>2000</v>
      </c>
      <c r="AD1771" t="str">
        <f t="shared" si="55"/>
        <v>304</v>
      </c>
    </row>
    <row r="1772" spans="1:30" hidden="1" x14ac:dyDescent="0.25">
      <c r="A1772" t="s">
        <v>972</v>
      </c>
      <c r="B1772" t="s">
        <v>766</v>
      </c>
      <c r="C1772" t="s">
        <v>975</v>
      </c>
      <c r="D1772" t="s">
        <v>214</v>
      </c>
      <c r="E1772" t="s">
        <v>122</v>
      </c>
      <c r="F1772" t="s">
        <v>159</v>
      </c>
      <c r="G1772" t="s">
        <v>160</v>
      </c>
      <c r="H1772" t="s">
        <v>143</v>
      </c>
      <c r="I1772" t="s">
        <v>124</v>
      </c>
      <c r="J1772" t="s">
        <v>125</v>
      </c>
      <c r="K1772" t="s">
        <v>977</v>
      </c>
      <c r="N1772" t="s">
        <v>974</v>
      </c>
      <c r="O1772" t="s">
        <v>769</v>
      </c>
      <c r="P1772" t="s">
        <v>978</v>
      </c>
      <c r="Q1772" t="s">
        <v>215</v>
      </c>
      <c r="R1772" t="s">
        <v>131</v>
      </c>
      <c r="S1772" t="s">
        <v>164</v>
      </c>
      <c r="T1772" t="s">
        <v>165</v>
      </c>
      <c r="U1772" t="s">
        <v>151</v>
      </c>
      <c r="V1772" t="s">
        <v>135</v>
      </c>
      <c r="W1772" t="s">
        <v>136</v>
      </c>
      <c r="X1772" t="s">
        <v>979</v>
      </c>
      <c r="Y1772" s="94">
        <v>127310.9</v>
      </c>
      <c r="Z1772" s="94">
        <v>178779.56</v>
      </c>
      <c r="AA1772" s="94">
        <v>184142.95</v>
      </c>
      <c r="AB1772" s="94">
        <v>184142.95</v>
      </c>
      <c r="AC1772">
        <f t="shared" si="54"/>
        <v>2000</v>
      </c>
      <c r="AD1772" t="str">
        <f t="shared" si="55"/>
        <v>304</v>
      </c>
    </row>
    <row r="1773" spans="1:30" hidden="1" x14ac:dyDescent="0.25">
      <c r="A1773" t="s">
        <v>972</v>
      </c>
      <c r="B1773" t="s">
        <v>766</v>
      </c>
      <c r="C1773" t="s">
        <v>975</v>
      </c>
      <c r="D1773" t="s">
        <v>226</v>
      </c>
      <c r="E1773" t="s">
        <v>122</v>
      </c>
      <c r="F1773" t="s">
        <v>159</v>
      </c>
      <c r="G1773" t="s">
        <v>160</v>
      </c>
      <c r="H1773" t="s">
        <v>143</v>
      </c>
      <c r="I1773" t="s">
        <v>124</v>
      </c>
      <c r="J1773" t="s">
        <v>125</v>
      </c>
      <c r="K1773" t="s">
        <v>977</v>
      </c>
      <c r="N1773" t="s">
        <v>974</v>
      </c>
      <c r="O1773" t="s">
        <v>769</v>
      </c>
      <c r="P1773" t="s">
        <v>978</v>
      </c>
      <c r="Q1773" t="s">
        <v>227</v>
      </c>
      <c r="R1773" t="s">
        <v>131</v>
      </c>
      <c r="S1773" t="s">
        <v>164</v>
      </c>
      <c r="T1773" t="s">
        <v>165</v>
      </c>
      <c r="U1773" t="s">
        <v>151</v>
      </c>
      <c r="V1773" t="s">
        <v>135</v>
      </c>
      <c r="W1773" t="s">
        <v>136</v>
      </c>
      <c r="X1773" t="s">
        <v>979</v>
      </c>
      <c r="Y1773" s="94">
        <v>17956.310000000001</v>
      </c>
      <c r="Z1773" s="94">
        <v>6333.4859999999999</v>
      </c>
      <c r="AA1773" s="94">
        <v>6523.49</v>
      </c>
      <c r="AB1773" s="94">
        <v>6523.49</v>
      </c>
      <c r="AC1773">
        <f t="shared" si="54"/>
        <v>2000</v>
      </c>
      <c r="AD1773" t="str">
        <f t="shared" si="55"/>
        <v>304</v>
      </c>
    </row>
    <row r="1774" spans="1:30" hidden="1" x14ac:dyDescent="0.25">
      <c r="A1774" t="s">
        <v>972</v>
      </c>
      <c r="B1774" t="s">
        <v>766</v>
      </c>
      <c r="C1774" t="s">
        <v>959</v>
      </c>
      <c r="D1774" t="s">
        <v>234</v>
      </c>
      <c r="E1774" t="s">
        <v>122</v>
      </c>
      <c r="F1774" t="s">
        <v>159</v>
      </c>
      <c r="G1774" t="s">
        <v>160</v>
      </c>
      <c r="H1774" t="s">
        <v>143</v>
      </c>
      <c r="I1774" t="s">
        <v>124</v>
      </c>
      <c r="J1774" t="s">
        <v>125</v>
      </c>
      <c r="K1774" t="s">
        <v>973</v>
      </c>
      <c r="N1774" t="s">
        <v>974</v>
      </c>
      <c r="O1774" t="s">
        <v>769</v>
      </c>
      <c r="P1774" t="s">
        <v>962</v>
      </c>
      <c r="Q1774" t="s">
        <v>235</v>
      </c>
      <c r="R1774" t="s">
        <v>131</v>
      </c>
      <c r="S1774" t="s">
        <v>164</v>
      </c>
      <c r="T1774" t="s">
        <v>165</v>
      </c>
      <c r="U1774" t="s">
        <v>151</v>
      </c>
      <c r="V1774" t="s">
        <v>135</v>
      </c>
      <c r="W1774" t="s">
        <v>136</v>
      </c>
      <c r="X1774" t="s">
        <v>982</v>
      </c>
      <c r="Y1774" s="94">
        <v>301609.82</v>
      </c>
      <c r="Z1774" s="94">
        <v>326822.88888888888</v>
      </c>
      <c r="AA1774" s="94">
        <v>298243.09200000006</v>
      </c>
      <c r="AB1774" s="94">
        <v>298243.09000000003</v>
      </c>
      <c r="AC1774">
        <f t="shared" si="54"/>
        <v>3000</v>
      </c>
      <c r="AD1774" t="str">
        <f t="shared" si="55"/>
        <v>304</v>
      </c>
    </row>
    <row r="1775" spans="1:30" hidden="1" x14ac:dyDescent="0.25">
      <c r="A1775" t="s">
        <v>972</v>
      </c>
      <c r="B1775" t="s">
        <v>766</v>
      </c>
      <c r="C1775" t="s">
        <v>959</v>
      </c>
      <c r="D1775" t="s">
        <v>238</v>
      </c>
      <c r="E1775" t="s">
        <v>122</v>
      </c>
      <c r="F1775" t="s">
        <v>159</v>
      </c>
      <c r="G1775" t="s">
        <v>160</v>
      </c>
      <c r="H1775" t="s">
        <v>143</v>
      </c>
      <c r="I1775" t="s">
        <v>124</v>
      </c>
      <c r="J1775" t="s">
        <v>125</v>
      </c>
      <c r="K1775" t="s">
        <v>973</v>
      </c>
      <c r="N1775" t="s">
        <v>974</v>
      </c>
      <c r="O1775" t="s">
        <v>769</v>
      </c>
      <c r="P1775" t="s">
        <v>962</v>
      </c>
      <c r="Q1775" t="s">
        <v>239</v>
      </c>
      <c r="R1775" t="s">
        <v>131</v>
      </c>
      <c r="S1775" t="s">
        <v>164</v>
      </c>
      <c r="T1775" t="s">
        <v>165</v>
      </c>
      <c r="U1775" t="s">
        <v>151</v>
      </c>
      <c r="V1775" t="s">
        <v>135</v>
      </c>
      <c r="W1775" t="s">
        <v>136</v>
      </c>
      <c r="X1775" t="s">
        <v>982</v>
      </c>
      <c r="Y1775" s="94">
        <v>100361.1</v>
      </c>
      <c r="Z1775" s="94">
        <v>100361.1</v>
      </c>
      <c r="AA1775" s="94">
        <v>103371.933</v>
      </c>
      <c r="AB1775" s="94">
        <v>103371.93</v>
      </c>
      <c r="AC1775">
        <f t="shared" si="54"/>
        <v>3000</v>
      </c>
      <c r="AD1775" t="str">
        <f t="shared" si="55"/>
        <v>304</v>
      </c>
    </row>
    <row r="1776" spans="1:30" hidden="1" x14ac:dyDescent="0.25">
      <c r="A1776" t="s">
        <v>972</v>
      </c>
      <c r="B1776" t="s">
        <v>766</v>
      </c>
      <c r="C1776" t="s">
        <v>959</v>
      </c>
      <c r="D1776" t="s">
        <v>158</v>
      </c>
      <c r="E1776" t="s">
        <v>122</v>
      </c>
      <c r="F1776" t="s">
        <v>159</v>
      </c>
      <c r="G1776" t="s">
        <v>160</v>
      </c>
      <c r="H1776" t="s">
        <v>143</v>
      </c>
      <c r="I1776" t="s">
        <v>124</v>
      </c>
      <c r="J1776" t="s">
        <v>125</v>
      </c>
      <c r="K1776" t="s">
        <v>973</v>
      </c>
      <c r="N1776" t="s">
        <v>974</v>
      </c>
      <c r="O1776" t="s">
        <v>769</v>
      </c>
      <c r="P1776" t="s">
        <v>962</v>
      </c>
      <c r="Q1776" t="s">
        <v>163</v>
      </c>
      <c r="R1776" t="s">
        <v>131</v>
      </c>
      <c r="S1776" t="s">
        <v>164</v>
      </c>
      <c r="T1776" t="s">
        <v>165</v>
      </c>
      <c r="U1776" t="s">
        <v>151</v>
      </c>
      <c r="V1776" t="s">
        <v>135</v>
      </c>
      <c r="W1776" t="s">
        <v>136</v>
      </c>
      <c r="X1776" t="s">
        <v>982</v>
      </c>
      <c r="Y1776" s="94">
        <v>90700.160000000003</v>
      </c>
      <c r="Z1776" s="94">
        <v>90700.160000000003</v>
      </c>
      <c r="AA1776" s="94">
        <v>93421.164800000013</v>
      </c>
      <c r="AB1776" s="94">
        <v>93421.16</v>
      </c>
      <c r="AC1776">
        <f t="shared" si="54"/>
        <v>3000</v>
      </c>
      <c r="AD1776" t="str">
        <f t="shared" si="55"/>
        <v>304</v>
      </c>
    </row>
    <row r="1777" spans="1:30" hidden="1" x14ac:dyDescent="0.25">
      <c r="A1777" t="s">
        <v>972</v>
      </c>
      <c r="B1777" t="s">
        <v>766</v>
      </c>
      <c r="C1777" t="s">
        <v>959</v>
      </c>
      <c r="D1777" t="s">
        <v>240</v>
      </c>
      <c r="E1777" t="s">
        <v>122</v>
      </c>
      <c r="F1777" t="s">
        <v>159</v>
      </c>
      <c r="G1777" t="s">
        <v>160</v>
      </c>
      <c r="H1777" t="s">
        <v>143</v>
      </c>
      <c r="I1777" t="s">
        <v>124</v>
      </c>
      <c r="J1777" t="s">
        <v>125</v>
      </c>
      <c r="K1777" t="s">
        <v>973</v>
      </c>
      <c r="N1777" t="s">
        <v>974</v>
      </c>
      <c r="O1777" t="s">
        <v>769</v>
      </c>
      <c r="P1777" t="s">
        <v>962</v>
      </c>
      <c r="Q1777" t="s">
        <v>241</v>
      </c>
      <c r="R1777" t="s">
        <v>131</v>
      </c>
      <c r="S1777" t="s">
        <v>164</v>
      </c>
      <c r="T1777" t="s">
        <v>165</v>
      </c>
      <c r="U1777" t="s">
        <v>151</v>
      </c>
      <c r="V1777" t="s">
        <v>135</v>
      </c>
      <c r="W1777" t="s">
        <v>136</v>
      </c>
      <c r="X1777" t="s">
        <v>982</v>
      </c>
      <c r="Y1777" s="94">
        <v>171656.05</v>
      </c>
      <c r="Z1777" s="94">
        <v>59842.989699999998</v>
      </c>
      <c r="AA1777" s="94">
        <v>61638.28</v>
      </c>
      <c r="AB1777" s="94">
        <v>61638.28</v>
      </c>
      <c r="AC1777">
        <f t="shared" si="54"/>
        <v>3000</v>
      </c>
      <c r="AD1777" t="str">
        <f t="shared" si="55"/>
        <v>304</v>
      </c>
    </row>
    <row r="1778" spans="1:30" hidden="1" x14ac:dyDescent="0.25">
      <c r="A1778" t="s">
        <v>972</v>
      </c>
      <c r="B1778" t="s">
        <v>766</v>
      </c>
      <c r="C1778" t="s">
        <v>975</v>
      </c>
      <c r="D1778" t="s">
        <v>240</v>
      </c>
      <c r="E1778" t="s">
        <v>122</v>
      </c>
      <c r="F1778" t="s">
        <v>159</v>
      </c>
      <c r="G1778" t="s">
        <v>160</v>
      </c>
      <c r="H1778" t="s">
        <v>143</v>
      </c>
      <c r="I1778" t="s">
        <v>124</v>
      </c>
      <c r="J1778" t="s">
        <v>125</v>
      </c>
      <c r="K1778" t="s">
        <v>977</v>
      </c>
      <c r="N1778" t="s">
        <v>974</v>
      </c>
      <c r="O1778" t="s">
        <v>769</v>
      </c>
      <c r="P1778" t="s">
        <v>978</v>
      </c>
      <c r="Q1778" t="s">
        <v>241</v>
      </c>
      <c r="R1778" t="s">
        <v>131</v>
      </c>
      <c r="S1778" t="s">
        <v>164</v>
      </c>
      <c r="T1778" t="s">
        <v>165</v>
      </c>
      <c r="U1778" t="s">
        <v>151</v>
      </c>
      <c r="V1778" t="s">
        <v>135</v>
      </c>
      <c r="W1778" t="s">
        <v>136</v>
      </c>
      <c r="X1778" t="s">
        <v>979</v>
      </c>
      <c r="Y1778" s="94">
        <v>75801.66</v>
      </c>
      <c r="Z1778" s="94">
        <v>56851.26</v>
      </c>
      <c r="AA1778" s="94">
        <v>58556.800000000003</v>
      </c>
      <c r="AB1778" s="94">
        <v>58556.800000000003</v>
      </c>
      <c r="AC1778">
        <f t="shared" si="54"/>
        <v>3000</v>
      </c>
      <c r="AD1778" t="str">
        <f t="shared" si="55"/>
        <v>304</v>
      </c>
    </row>
    <row r="1779" spans="1:30" hidden="1" x14ac:dyDescent="0.25">
      <c r="A1779" t="s">
        <v>972</v>
      </c>
      <c r="B1779" t="s">
        <v>766</v>
      </c>
      <c r="C1779" t="s">
        <v>959</v>
      </c>
      <c r="D1779" t="s">
        <v>167</v>
      </c>
      <c r="E1779" t="s">
        <v>122</v>
      </c>
      <c r="F1779" t="s">
        <v>159</v>
      </c>
      <c r="G1779" t="s">
        <v>160</v>
      </c>
      <c r="H1779" t="s">
        <v>143</v>
      </c>
      <c r="I1779" t="s">
        <v>124</v>
      </c>
      <c r="J1779" t="s">
        <v>125</v>
      </c>
      <c r="K1779" t="s">
        <v>973</v>
      </c>
      <c r="N1779" t="s">
        <v>974</v>
      </c>
      <c r="O1779" t="s">
        <v>769</v>
      </c>
      <c r="P1779" t="s">
        <v>962</v>
      </c>
      <c r="Q1779" t="s">
        <v>168</v>
      </c>
      <c r="R1779" t="s">
        <v>131</v>
      </c>
      <c r="S1779" t="s">
        <v>164</v>
      </c>
      <c r="T1779" t="s">
        <v>165</v>
      </c>
      <c r="U1779" t="s">
        <v>151</v>
      </c>
      <c r="V1779" t="s">
        <v>135</v>
      </c>
      <c r="W1779" t="s">
        <v>136</v>
      </c>
      <c r="X1779" t="s">
        <v>982</v>
      </c>
      <c r="Y1779" s="94">
        <v>788763.01</v>
      </c>
      <c r="Z1779" s="94">
        <v>886244.85</v>
      </c>
      <c r="AA1779" s="94">
        <v>912832.19550000003</v>
      </c>
      <c r="AB1779" s="94">
        <v>912832.2</v>
      </c>
      <c r="AC1779">
        <f t="shared" si="54"/>
        <v>3000</v>
      </c>
      <c r="AD1779" t="str">
        <f t="shared" si="55"/>
        <v>304</v>
      </c>
    </row>
    <row r="1780" spans="1:30" hidden="1" x14ac:dyDescent="0.25">
      <c r="A1780" t="s">
        <v>972</v>
      </c>
      <c r="B1780" t="s">
        <v>766</v>
      </c>
      <c r="C1780" t="s">
        <v>959</v>
      </c>
      <c r="D1780" t="s">
        <v>299</v>
      </c>
      <c r="E1780" t="s">
        <v>122</v>
      </c>
      <c r="F1780" t="s">
        <v>159</v>
      </c>
      <c r="G1780" t="s">
        <v>160</v>
      </c>
      <c r="H1780" t="s">
        <v>143</v>
      </c>
      <c r="I1780" t="s">
        <v>124</v>
      </c>
      <c r="J1780" t="s">
        <v>125</v>
      </c>
      <c r="K1780" t="s">
        <v>973</v>
      </c>
      <c r="N1780" t="s">
        <v>974</v>
      </c>
      <c r="O1780" t="s">
        <v>769</v>
      </c>
      <c r="P1780" t="s">
        <v>962</v>
      </c>
      <c r="Q1780" t="s">
        <v>300</v>
      </c>
      <c r="R1780" t="s">
        <v>131</v>
      </c>
      <c r="S1780" t="s">
        <v>164</v>
      </c>
      <c r="T1780" t="s">
        <v>165</v>
      </c>
      <c r="U1780" t="s">
        <v>151</v>
      </c>
      <c r="V1780" t="s">
        <v>135</v>
      </c>
      <c r="W1780" t="s">
        <v>136</v>
      </c>
      <c r="X1780" t="s">
        <v>982</v>
      </c>
      <c r="Y1780" s="94">
        <v>884.07</v>
      </c>
      <c r="Z1780" s="94">
        <v>72954.270000000019</v>
      </c>
      <c r="AA1780" s="94">
        <v>75142.89810000002</v>
      </c>
      <c r="AB1780" s="94">
        <v>75142.899999999994</v>
      </c>
      <c r="AC1780">
        <f t="shared" si="54"/>
        <v>3000</v>
      </c>
      <c r="AD1780" t="str">
        <f t="shared" si="55"/>
        <v>304</v>
      </c>
    </row>
    <row r="1781" spans="1:30" hidden="1" x14ac:dyDescent="0.25">
      <c r="A1781" t="s">
        <v>972</v>
      </c>
      <c r="B1781" t="s">
        <v>766</v>
      </c>
      <c r="C1781" t="s">
        <v>975</v>
      </c>
      <c r="D1781" t="s">
        <v>299</v>
      </c>
      <c r="E1781" t="s">
        <v>122</v>
      </c>
      <c r="F1781" t="s">
        <v>159</v>
      </c>
      <c r="G1781" t="s">
        <v>160</v>
      </c>
      <c r="H1781" t="s">
        <v>143</v>
      </c>
      <c r="I1781" t="s">
        <v>124</v>
      </c>
      <c r="J1781" t="s">
        <v>125</v>
      </c>
      <c r="K1781" t="s">
        <v>977</v>
      </c>
      <c r="N1781" t="s">
        <v>974</v>
      </c>
      <c r="O1781" t="s">
        <v>769</v>
      </c>
      <c r="P1781" t="s">
        <v>978</v>
      </c>
      <c r="Q1781" t="s">
        <v>300</v>
      </c>
      <c r="R1781" t="s">
        <v>131</v>
      </c>
      <c r="S1781" t="s">
        <v>164</v>
      </c>
      <c r="T1781" t="s">
        <v>165</v>
      </c>
      <c r="U1781" t="s">
        <v>151</v>
      </c>
      <c r="V1781" t="s">
        <v>135</v>
      </c>
      <c r="W1781" t="s">
        <v>136</v>
      </c>
      <c r="X1781" t="s">
        <v>979</v>
      </c>
      <c r="Y1781" s="94">
        <v>77250</v>
      </c>
      <c r="Z1781" s="94">
        <v>0</v>
      </c>
      <c r="AA1781" s="94">
        <v>0</v>
      </c>
      <c r="AB1781" s="94">
        <v>0</v>
      </c>
      <c r="AC1781">
        <f t="shared" si="54"/>
        <v>3000</v>
      </c>
      <c r="AD1781" t="str">
        <f t="shared" si="55"/>
        <v>304</v>
      </c>
    </row>
    <row r="1782" spans="1:30" hidden="1" x14ac:dyDescent="0.25">
      <c r="A1782" t="s">
        <v>972</v>
      </c>
      <c r="B1782" t="s">
        <v>766</v>
      </c>
      <c r="C1782" t="s">
        <v>959</v>
      </c>
      <c r="D1782" t="s">
        <v>242</v>
      </c>
      <c r="E1782" t="s">
        <v>122</v>
      </c>
      <c r="F1782" t="s">
        <v>159</v>
      </c>
      <c r="G1782" t="s">
        <v>160</v>
      </c>
      <c r="H1782" t="s">
        <v>143</v>
      </c>
      <c r="I1782" t="s">
        <v>124</v>
      </c>
      <c r="J1782" t="s">
        <v>125</v>
      </c>
      <c r="K1782" t="s">
        <v>973</v>
      </c>
      <c r="N1782" t="s">
        <v>974</v>
      </c>
      <c r="O1782" t="s">
        <v>769</v>
      </c>
      <c r="P1782" t="s">
        <v>962</v>
      </c>
      <c r="Q1782" t="s">
        <v>243</v>
      </c>
      <c r="R1782" t="s">
        <v>131</v>
      </c>
      <c r="S1782" t="s">
        <v>164</v>
      </c>
      <c r="T1782" t="s">
        <v>165</v>
      </c>
      <c r="U1782" t="s">
        <v>151</v>
      </c>
      <c r="V1782" t="s">
        <v>135</v>
      </c>
      <c r="W1782" t="s">
        <v>136</v>
      </c>
      <c r="X1782" t="s">
        <v>982</v>
      </c>
      <c r="Y1782" s="94">
        <v>12775.83</v>
      </c>
      <c r="Z1782" s="94">
        <v>12529.654444444444</v>
      </c>
      <c r="AA1782" s="94">
        <v>12905.54</v>
      </c>
      <c r="AB1782" s="94">
        <v>12905.54</v>
      </c>
      <c r="AC1782">
        <f t="shared" si="54"/>
        <v>3000</v>
      </c>
      <c r="AD1782" t="str">
        <f t="shared" si="55"/>
        <v>304</v>
      </c>
    </row>
    <row r="1783" spans="1:30" hidden="1" x14ac:dyDescent="0.25">
      <c r="A1783" t="s">
        <v>972</v>
      </c>
      <c r="B1783" t="s">
        <v>766</v>
      </c>
      <c r="C1783" t="s">
        <v>959</v>
      </c>
      <c r="D1783" t="s">
        <v>244</v>
      </c>
      <c r="E1783" t="s">
        <v>122</v>
      </c>
      <c r="F1783" t="s">
        <v>159</v>
      </c>
      <c r="G1783" t="s">
        <v>160</v>
      </c>
      <c r="H1783" t="s">
        <v>143</v>
      </c>
      <c r="I1783" t="s">
        <v>124</v>
      </c>
      <c r="J1783" t="s">
        <v>125</v>
      </c>
      <c r="K1783" t="s">
        <v>973</v>
      </c>
      <c r="N1783" t="s">
        <v>974</v>
      </c>
      <c r="O1783" t="s">
        <v>769</v>
      </c>
      <c r="P1783" t="s">
        <v>962</v>
      </c>
      <c r="Q1783" t="s">
        <v>245</v>
      </c>
      <c r="R1783" t="s">
        <v>131</v>
      </c>
      <c r="S1783" t="s">
        <v>164</v>
      </c>
      <c r="T1783" t="s">
        <v>165</v>
      </c>
      <c r="U1783" t="s">
        <v>151</v>
      </c>
      <c r="V1783" t="s">
        <v>135</v>
      </c>
      <c r="W1783" t="s">
        <v>136</v>
      </c>
      <c r="X1783" t="s">
        <v>982</v>
      </c>
      <c r="Y1783" s="94">
        <v>1165844</v>
      </c>
      <c r="Z1783" s="94">
        <v>1146978.6733333333</v>
      </c>
      <c r="AA1783" s="94">
        <v>1181388.0335333333</v>
      </c>
      <c r="AB1783" s="94">
        <v>1181388.03</v>
      </c>
      <c r="AC1783">
        <f t="shared" si="54"/>
        <v>3000</v>
      </c>
      <c r="AD1783" t="str">
        <f t="shared" si="55"/>
        <v>304</v>
      </c>
    </row>
    <row r="1784" spans="1:30" hidden="1" x14ac:dyDescent="0.25">
      <c r="A1784" t="s">
        <v>972</v>
      </c>
      <c r="B1784" t="s">
        <v>766</v>
      </c>
      <c r="C1784" t="s">
        <v>959</v>
      </c>
      <c r="D1784" t="s">
        <v>291</v>
      </c>
      <c r="E1784" t="s">
        <v>122</v>
      </c>
      <c r="F1784" t="s">
        <v>159</v>
      </c>
      <c r="G1784" t="s">
        <v>160</v>
      </c>
      <c r="H1784" t="s">
        <v>143</v>
      </c>
      <c r="I1784" t="s">
        <v>124</v>
      </c>
      <c r="J1784" t="s">
        <v>125</v>
      </c>
      <c r="K1784" t="s">
        <v>973</v>
      </c>
      <c r="N1784" t="s">
        <v>974</v>
      </c>
      <c r="O1784" t="s">
        <v>769</v>
      </c>
      <c r="P1784" t="s">
        <v>962</v>
      </c>
      <c r="Q1784" t="s">
        <v>169</v>
      </c>
      <c r="R1784" t="s">
        <v>131</v>
      </c>
      <c r="S1784" t="s">
        <v>164</v>
      </c>
      <c r="T1784" t="s">
        <v>165</v>
      </c>
      <c r="U1784" t="s">
        <v>151</v>
      </c>
      <c r="V1784" t="s">
        <v>135</v>
      </c>
      <c r="W1784" t="s">
        <v>136</v>
      </c>
      <c r="X1784" t="s">
        <v>982</v>
      </c>
      <c r="Y1784" s="94">
        <v>45296.93</v>
      </c>
      <c r="Z1784" s="94">
        <v>70589.290000000008</v>
      </c>
      <c r="AA1784" s="94">
        <v>72706.968700000012</v>
      </c>
      <c r="AB1784" s="94">
        <v>72706.97</v>
      </c>
      <c r="AC1784">
        <f t="shared" si="54"/>
        <v>3000</v>
      </c>
      <c r="AD1784" t="str">
        <f t="shared" si="55"/>
        <v>304</v>
      </c>
    </row>
    <row r="1785" spans="1:30" hidden="1" x14ac:dyDescent="0.25">
      <c r="A1785" t="s">
        <v>972</v>
      </c>
      <c r="B1785" t="s">
        <v>766</v>
      </c>
      <c r="C1785" t="s">
        <v>975</v>
      </c>
      <c r="D1785" t="s">
        <v>256</v>
      </c>
      <c r="E1785" t="s">
        <v>122</v>
      </c>
      <c r="F1785" t="s">
        <v>159</v>
      </c>
      <c r="G1785" t="s">
        <v>160</v>
      </c>
      <c r="H1785" t="s">
        <v>143</v>
      </c>
      <c r="I1785" t="s">
        <v>124</v>
      </c>
      <c r="J1785" t="s">
        <v>125</v>
      </c>
      <c r="K1785" t="s">
        <v>977</v>
      </c>
      <c r="N1785" t="s">
        <v>974</v>
      </c>
      <c r="O1785" t="s">
        <v>769</v>
      </c>
      <c r="P1785" t="s">
        <v>978</v>
      </c>
      <c r="Q1785" t="s">
        <v>257</v>
      </c>
      <c r="R1785" t="s">
        <v>131</v>
      </c>
      <c r="S1785" t="s">
        <v>164</v>
      </c>
      <c r="T1785" t="s">
        <v>165</v>
      </c>
      <c r="U1785" t="s">
        <v>151</v>
      </c>
      <c r="V1785" t="s">
        <v>135</v>
      </c>
      <c r="W1785" t="s">
        <v>136</v>
      </c>
      <c r="X1785" t="s">
        <v>979</v>
      </c>
      <c r="Y1785" s="94">
        <v>0</v>
      </c>
      <c r="Z1785" s="94">
        <v>153324.93333333335</v>
      </c>
      <c r="AA1785" s="94">
        <v>157924.68</v>
      </c>
      <c r="AB1785" s="94">
        <v>157924.68</v>
      </c>
      <c r="AC1785">
        <f t="shared" si="54"/>
        <v>3000</v>
      </c>
      <c r="AD1785" t="str">
        <f t="shared" si="55"/>
        <v>304</v>
      </c>
    </row>
    <row r="1786" spans="1:30" hidden="1" x14ac:dyDescent="0.25">
      <c r="A1786" t="s">
        <v>972</v>
      </c>
      <c r="B1786" t="s">
        <v>766</v>
      </c>
      <c r="C1786" t="s">
        <v>975</v>
      </c>
      <c r="D1786" t="s">
        <v>346</v>
      </c>
      <c r="E1786" t="s">
        <v>122</v>
      </c>
      <c r="F1786" t="s">
        <v>159</v>
      </c>
      <c r="G1786" t="s">
        <v>160</v>
      </c>
      <c r="H1786" t="s">
        <v>143</v>
      </c>
      <c r="I1786" t="s">
        <v>124</v>
      </c>
      <c r="J1786" t="s">
        <v>125</v>
      </c>
      <c r="K1786" t="s">
        <v>977</v>
      </c>
      <c r="N1786" t="s">
        <v>974</v>
      </c>
      <c r="O1786" t="s">
        <v>769</v>
      </c>
      <c r="P1786" t="s">
        <v>978</v>
      </c>
      <c r="Q1786" t="s">
        <v>347</v>
      </c>
      <c r="R1786" t="s">
        <v>131</v>
      </c>
      <c r="S1786" t="s">
        <v>164</v>
      </c>
      <c r="T1786" t="s">
        <v>165</v>
      </c>
      <c r="U1786" t="s">
        <v>151</v>
      </c>
      <c r="V1786" t="s">
        <v>135</v>
      </c>
      <c r="W1786" t="s">
        <v>136</v>
      </c>
      <c r="X1786" t="s">
        <v>979</v>
      </c>
      <c r="Y1786" s="94">
        <v>0</v>
      </c>
      <c r="Z1786" s="94">
        <v>0</v>
      </c>
      <c r="AA1786" s="94">
        <v>0</v>
      </c>
      <c r="AB1786" s="94">
        <v>0</v>
      </c>
      <c r="AC1786">
        <f t="shared" si="54"/>
        <v>3000</v>
      </c>
      <c r="AD1786" t="str">
        <f t="shared" si="55"/>
        <v>304</v>
      </c>
    </row>
    <row r="1787" spans="1:30" hidden="1" x14ac:dyDescent="0.25">
      <c r="A1787" t="s">
        <v>972</v>
      </c>
      <c r="B1787" t="s">
        <v>766</v>
      </c>
      <c r="C1787" t="s">
        <v>959</v>
      </c>
      <c r="D1787" t="s">
        <v>983</v>
      </c>
      <c r="E1787" t="s">
        <v>122</v>
      </c>
      <c r="F1787" t="s">
        <v>159</v>
      </c>
      <c r="G1787" t="s">
        <v>160</v>
      </c>
      <c r="H1787" t="s">
        <v>143</v>
      </c>
      <c r="I1787" t="s">
        <v>124</v>
      </c>
      <c r="J1787" t="s">
        <v>125</v>
      </c>
      <c r="K1787" t="s">
        <v>973</v>
      </c>
      <c r="N1787" t="s">
        <v>974</v>
      </c>
      <c r="O1787" t="s">
        <v>769</v>
      </c>
      <c r="P1787" t="s">
        <v>962</v>
      </c>
      <c r="Q1787" t="s">
        <v>984</v>
      </c>
      <c r="R1787" t="s">
        <v>131</v>
      </c>
      <c r="S1787" t="s">
        <v>164</v>
      </c>
      <c r="T1787" t="s">
        <v>165</v>
      </c>
      <c r="U1787" t="s">
        <v>151</v>
      </c>
      <c r="V1787" t="s">
        <v>135</v>
      </c>
      <c r="W1787" t="s">
        <v>136</v>
      </c>
      <c r="X1787" t="s">
        <v>982</v>
      </c>
      <c r="Y1787" s="94">
        <v>610423.55000000005</v>
      </c>
      <c r="Z1787" s="94">
        <v>610423.55000000005</v>
      </c>
      <c r="AA1787" s="94">
        <v>628736.26</v>
      </c>
      <c r="AB1787" s="94">
        <v>628736.26</v>
      </c>
      <c r="AC1787">
        <f t="shared" si="54"/>
        <v>3000</v>
      </c>
      <c r="AD1787" t="str">
        <f t="shared" si="55"/>
        <v>304</v>
      </c>
    </row>
    <row r="1788" spans="1:30" hidden="1" x14ac:dyDescent="0.25">
      <c r="A1788" t="s">
        <v>972</v>
      </c>
      <c r="B1788" t="s">
        <v>766</v>
      </c>
      <c r="C1788" t="s">
        <v>975</v>
      </c>
      <c r="D1788" t="s">
        <v>264</v>
      </c>
      <c r="E1788" t="s">
        <v>122</v>
      </c>
      <c r="F1788" t="s">
        <v>159</v>
      </c>
      <c r="G1788" t="s">
        <v>160</v>
      </c>
      <c r="H1788" t="s">
        <v>143</v>
      </c>
      <c r="I1788" t="s">
        <v>124</v>
      </c>
      <c r="J1788" t="s">
        <v>125</v>
      </c>
      <c r="K1788" t="s">
        <v>977</v>
      </c>
      <c r="N1788" t="s">
        <v>974</v>
      </c>
      <c r="O1788" t="s">
        <v>769</v>
      </c>
      <c r="P1788" t="s">
        <v>978</v>
      </c>
      <c r="Q1788" t="s">
        <v>265</v>
      </c>
      <c r="R1788" t="s">
        <v>131</v>
      </c>
      <c r="S1788" t="s">
        <v>164</v>
      </c>
      <c r="T1788" t="s">
        <v>165</v>
      </c>
      <c r="U1788" t="s">
        <v>151</v>
      </c>
      <c r="V1788" t="s">
        <v>135</v>
      </c>
      <c r="W1788" t="s">
        <v>136</v>
      </c>
      <c r="X1788" t="s">
        <v>979</v>
      </c>
      <c r="Y1788" s="94">
        <v>25267.18</v>
      </c>
      <c r="Z1788" s="94">
        <v>0</v>
      </c>
      <c r="AA1788" s="94">
        <v>0</v>
      </c>
      <c r="AB1788" s="94">
        <v>0</v>
      </c>
      <c r="AC1788">
        <f t="shared" si="54"/>
        <v>3000</v>
      </c>
      <c r="AD1788" t="str">
        <f t="shared" si="55"/>
        <v>304</v>
      </c>
    </row>
    <row r="1789" spans="1:30" hidden="1" x14ac:dyDescent="0.25">
      <c r="A1789" t="s">
        <v>972</v>
      </c>
      <c r="B1789" t="s">
        <v>766</v>
      </c>
      <c r="C1789" t="s">
        <v>959</v>
      </c>
      <c r="D1789" t="s">
        <v>272</v>
      </c>
      <c r="E1789" t="s">
        <v>122</v>
      </c>
      <c r="F1789" t="s">
        <v>159</v>
      </c>
      <c r="G1789" t="s">
        <v>160</v>
      </c>
      <c r="H1789" t="s">
        <v>143</v>
      </c>
      <c r="I1789" t="s">
        <v>124</v>
      </c>
      <c r="J1789" t="s">
        <v>125</v>
      </c>
      <c r="K1789" t="s">
        <v>973</v>
      </c>
      <c r="N1789" t="s">
        <v>974</v>
      </c>
      <c r="O1789" t="s">
        <v>769</v>
      </c>
      <c r="P1789" t="s">
        <v>962</v>
      </c>
      <c r="Q1789" t="s">
        <v>273</v>
      </c>
      <c r="R1789" t="s">
        <v>131</v>
      </c>
      <c r="S1789" t="s">
        <v>164</v>
      </c>
      <c r="T1789" t="s">
        <v>165</v>
      </c>
      <c r="U1789" t="s">
        <v>151</v>
      </c>
      <c r="V1789" t="s">
        <v>135</v>
      </c>
      <c r="W1789" t="s">
        <v>136</v>
      </c>
      <c r="X1789" t="s">
        <v>982</v>
      </c>
      <c r="Y1789" s="94">
        <v>6663.23</v>
      </c>
      <c r="Z1789" s="94">
        <v>3012.4266666666667</v>
      </c>
      <c r="AA1789" s="94">
        <v>3102.8</v>
      </c>
      <c r="AB1789" s="94">
        <v>3102.8</v>
      </c>
      <c r="AC1789">
        <f t="shared" si="54"/>
        <v>3000</v>
      </c>
      <c r="AD1789" t="str">
        <f t="shared" si="55"/>
        <v>304</v>
      </c>
    </row>
    <row r="1790" spans="1:30" hidden="1" x14ac:dyDescent="0.25">
      <c r="A1790" t="s">
        <v>972</v>
      </c>
      <c r="B1790" t="s">
        <v>766</v>
      </c>
      <c r="C1790" t="s">
        <v>975</v>
      </c>
      <c r="D1790" t="s">
        <v>272</v>
      </c>
      <c r="E1790" t="s">
        <v>122</v>
      </c>
      <c r="F1790" t="s">
        <v>159</v>
      </c>
      <c r="G1790" t="s">
        <v>160</v>
      </c>
      <c r="H1790" t="s">
        <v>143</v>
      </c>
      <c r="I1790" t="s">
        <v>124</v>
      </c>
      <c r="J1790" t="s">
        <v>125</v>
      </c>
      <c r="K1790" t="s">
        <v>977</v>
      </c>
      <c r="N1790" t="s">
        <v>974</v>
      </c>
      <c r="O1790" t="s">
        <v>769</v>
      </c>
      <c r="P1790" t="s">
        <v>978</v>
      </c>
      <c r="Q1790" t="s">
        <v>273</v>
      </c>
      <c r="R1790" t="s">
        <v>131</v>
      </c>
      <c r="S1790" t="s">
        <v>164</v>
      </c>
      <c r="T1790" t="s">
        <v>165</v>
      </c>
      <c r="U1790" t="s">
        <v>151</v>
      </c>
      <c r="V1790" t="s">
        <v>135</v>
      </c>
      <c r="W1790" t="s">
        <v>136</v>
      </c>
      <c r="X1790" t="s">
        <v>979</v>
      </c>
      <c r="Y1790" s="94">
        <v>187776.77</v>
      </c>
      <c r="Z1790" s="94">
        <v>187776.77</v>
      </c>
      <c r="AA1790" s="94">
        <v>193410.07</v>
      </c>
      <c r="AB1790" s="94">
        <v>193410.07</v>
      </c>
      <c r="AC1790">
        <f t="shared" si="54"/>
        <v>3000</v>
      </c>
      <c r="AD1790" t="str">
        <f t="shared" si="55"/>
        <v>304</v>
      </c>
    </row>
    <row r="1791" spans="1:30" hidden="1" x14ac:dyDescent="0.25">
      <c r="A1791" t="s">
        <v>972</v>
      </c>
      <c r="B1791" t="s">
        <v>766</v>
      </c>
      <c r="C1791" t="s">
        <v>959</v>
      </c>
      <c r="D1791" t="s">
        <v>276</v>
      </c>
      <c r="E1791" t="s">
        <v>122</v>
      </c>
      <c r="F1791" t="s">
        <v>159</v>
      </c>
      <c r="G1791" t="s">
        <v>160</v>
      </c>
      <c r="H1791" t="s">
        <v>143</v>
      </c>
      <c r="I1791" t="s">
        <v>124</v>
      </c>
      <c r="J1791" t="s">
        <v>125</v>
      </c>
      <c r="K1791" t="s">
        <v>973</v>
      </c>
      <c r="N1791" t="s">
        <v>974</v>
      </c>
      <c r="O1791" t="s">
        <v>769</v>
      </c>
      <c r="P1791" t="s">
        <v>962</v>
      </c>
      <c r="Q1791" t="s">
        <v>277</v>
      </c>
      <c r="R1791" t="s">
        <v>131</v>
      </c>
      <c r="S1791" t="s">
        <v>164</v>
      </c>
      <c r="T1791" t="s">
        <v>165</v>
      </c>
      <c r="U1791" t="s">
        <v>151</v>
      </c>
      <c r="V1791" t="s">
        <v>135</v>
      </c>
      <c r="W1791" t="s">
        <v>136</v>
      </c>
      <c r="X1791" t="s">
        <v>982</v>
      </c>
      <c r="Y1791" s="94">
        <v>11869.06</v>
      </c>
      <c r="Z1791" s="94">
        <v>145329.31111111111</v>
      </c>
      <c r="AA1791" s="94">
        <v>149689.19</v>
      </c>
      <c r="AB1791" s="94">
        <v>149689.19</v>
      </c>
      <c r="AC1791">
        <f t="shared" si="54"/>
        <v>3000</v>
      </c>
      <c r="AD1791" t="str">
        <f t="shared" si="55"/>
        <v>304</v>
      </c>
    </row>
    <row r="1792" spans="1:30" hidden="1" x14ac:dyDescent="0.25">
      <c r="A1792" t="s">
        <v>972</v>
      </c>
      <c r="B1792" t="s">
        <v>766</v>
      </c>
      <c r="C1792" t="s">
        <v>975</v>
      </c>
      <c r="D1792" t="s">
        <v>276</v>
      </c>
      <c r="E1792" t="s">
        <v>122</v>
      </c>
      <c r="F1792" t="s">
        <v>159</v>
      </c>
      <c r="G1792" t="s">
        <v>160</v>
      </c>
      <c r="H1792" t="s">
        <v>143</v>
      </c>
      <c r="I1792" t="s">
        <v>124</v>
      </c>
      <c r="J1792" t="s">
        <v>125</v>
      </c>
      <c r="K1792" t="s">
        <v>977</v>
      </c>
      <c r="N1792" t="s">
        <v>974</v>
      </c>
      <c r="O1792" t="s">
        <v>769</v>
      </c>
      <c r="P1792" t="s">
        <v>978</v>
      </c>
      <c r="Q1792" t="s">
        <v>277</v>
      </c>
      <c r="R1792" t="s">
        <v>131</v>
      </c>
      <c r="S1792" t="s">
        <v>164</v>
      </c>
      <c r="T1792" t="s">
        <v>165</v>
      </c>
      <c r="U1792" t="s">
        <v>151</v>
      </c>
      <c r="V1792" t="s">
        <v>135</v>
      </c>
      <c r="W1792" t="s">
        <v>136</v>
      </c>
      <c r="X1792" t="s">
        <v>979</v>
      </c>
      <c r="Y1792" s="94">
        <v>37764.79</v>
      </c>
      <c r="Z1792" s="94">
        <v>23410</v>
      </c>
      <c r="AA1792" s="94">
        <v>24112.3</v>
      </c>
      <c r="AB1792" s="94">
        <v>24112.3</v>
      </c>
      <c r="AC1792">
        <f t="shared" si="54"/>
        <v>3000</v>
      </c>
      <c r="AD1792" t="str">
        <f t="shared" si="55"/>
        <v>304</v>
      </c>
    </row>
    <row r="1793" spans="1:30" hidden="1" x14ac:dyDescent="0.25">
      <c r="A1793" t="s">
        <v>972</v>
      </c>
      <c r="B1793" t="s">
        <v>766</v>
      </c>
      <c r="C1793" t="s">
        <v>975</v>
      </c>
      <c r="D1793" t="s">
        <v>278</v>
      </c>
      <c r="E1793" t="s">
        <v>122</v>
      </c>
      <c r="F1793" t="s">
        <v>159</v>
      </c>
      <c r="G1793" t="s">
        <v>160</v>
      </c>
      <c r="H1793" t="s">
        <v>143</v>
      </c>
      <c r="I1793" t="s">
        <v>124</v>
      </c>
      <c r="J1793" t="s">
        <v>125</v>
      </c>
      <c r="K1793" t="s">
        <v>977</v>
      </c>
      <c r="N1793" t="s">
        <v>974</v>
      </c>
      <c r="O1793" t="s">
        <v>769</v>
      </c>
      <c r="P1793" t="s">
        <v>978</v>
      </c>
      <c r="Q1793" t="s">
        <v>279</v>
      </c>
      <c r="R1793" t="s">
        <v>131</v>
      </c>
      <c r="S1793" t="s">
        <v>164</v>
      </c>
      <c r="T1793" t="s">
        <v>165</v>
      </c>
      <c r="U1793" t="s">
        <v>151</v>
      </c>
      <c r="V1793" t="s">
        <v>135</v>
      </c>
      <c r="W1793" t="s">
        <v>136</v>
      </c>
      <c r="X1793" t="s">
        <v>979</v>
      </c>
      <c r="Y1793" s="94">
        <v>37900.83</v>
      </c>
      <c r="Z1793" s="94">
        <v>37900.83</v>
      </c>
      <c r="AA1793" s="94">
        <v>39037.85</v>
      </c>
      <c r="AB1793" s="94">
        <v>39037.85</v>
      </c>
      <c r="AC1793">
        <f t="shared" si="54"/>
        <v>3000</v>
      </c>
      <c r="AD1793" t="str">
        <f t="shared" si="55"/>
        <v>304</v>
      </c>
    </row>
    <row r="1794" spans="1:30" hidden="1" x14ac:dyDescent="0.25">
      <c r="A1794" t="s">
        <v>972</v>
      </c>
      <c r="B1794" t="s">
        <v>766</v>
      </c>
      <c r="C1794" t="s">
        <v>959</v>
      </c>
      <c r="D1794" t="s">
        <v>172</v>
      </c>
      <c r="E1794" t="s">
        <v>122</v>
      </c>
      <c r="F1794" t="s">
        <v>159</v>
      </c>
      <c r="G1794" t="s">
        <v>160</v>
      </c>
      <c r="H1794" t="s">
        <v>143</v>
      </c>
      <c r="I1794" t="s">
        <v>124</v>
      </c>
      <c r="J1794" t="s">
        <v>125</v>
      </c>
      <c r="K1794" t="s">
        <v>973</v>
      </c>
      <c r="N1794" t="s">
        <v>974</v>
      </c>
      <c r="O1794" t="s">
        <v>769</v>
      </c>
      <c r="P1794" t="s">
        <v>962</v>
      </c>
      <c r="Q1794" t="s">
        <v>173</v>
      </c>
      <c r="R1794" t="s">
        <v>131</v>
      </c>
      <c r="S1794" t="s">
        <v>164</v>
      </c>
      <c r="T1794" t="s">
        <v>165</v>
      </c>
      <c r="U1794" t="s">
        <v>151</v>
      </c>
      <c r="V1794" t="s">
        <v>135</v>
      </c>
      <c r="W1794" t="s">
        <v>136</v>
      </c>
      <c r="X1794" t="s">
        <v>982</v>
      </c>
      <c r="Y1794" s="94">
        <v>5160.28</v>
      </c>
      <c r="Z1794" s="94">
        <v>12999.133333333333</v>
      </c>
      <c r="AA1794" s="94">
        <v>13389.11</v>
      </c>
      <c r="AB1794" s="94">
        <v>13389.11</v>
      </c>
      <c r="AC1794">
        <f t="shared" si="54"/>
        <v>3000</v>
      </c>
      <c r="AD1794" t="str">
        <f t="shared" si="55"/>
        <v>304</v>
      </c>
    </row>
    <row r="1795" spans="1:30" hidden="1" x14ac:dyDescent="0.25">
      <c r="A1795" t="s">
        <v>972</v>
      </c>
      <c r="B1795" t="s">
        <v>766</v>
      </c>
      <c r="C1795" t="s">
        <v>959</v>
      </c>
      <c r="D1795" t="s">
        <v>321</v>
      </c>
      <c r="E1795" t="s">
        <v>122</v>
      </c>
      <c r="F1795" t="s">
        <v>159</v>
      </c>
      <c r="G1795" t="s">
        <v>160</v>
      </c>
      <c r="H1795" t="s">
        <v>143</v>
      </c>
      <c r="I1795" t="s">
        <v>124</v>
      </c>
      <c r="J1795" t="s">
        <v>125</v>
      </c>
      <c r="K1795" t="s">
        <v>973</v>
      </c>
      <c r="N1795" t="s">
        <v>974</v>
      </c>
      <c r="O1795" t="s">
        <v>769</v>
      </c>
      <c r="P1795" t="s">
        <v>962</v>
      </c>
      <c r="Q1795" t="s">
        <v>322</v>
      </c>
      <c r="R1795" t="s">
        <v>131</v>
      </c>
      <c r="S1795" t="s">
        <v>164</v>
      </c>
      <c r="T1795" t="s">
        <v>165</v>
      </c>
      <c r="U1795" t="s">
        <v>151</v>
      </c>
      <c r="V1795" t="s">
        <v>135</v>
      </c>
      <c r="W1795" t="s">
        <v>136</v>
      </c>
      <c r="X1795" t="s">
        <v>982</v>
      </c>
      <c r="Y1795" s="94">
        <v>13322.42</v>
      </c>
      <c r="Z1795" s="94">
        <v>15570.12222222222</v>
      </c>
      <c r="AA1795" s="94">
        <v>16037.23</v>
      </c>
      <c r="AB1795" s="94">
        <v>16037.23</v>
      </c>
      <c r="AC1795">
        <f t="shared" ref="AC1795:AC1858" si="56">MID(D1795,1,1)*1000</f>
        <v>3000</v>
      </c>
      <c r="AD1795" t="str">
        <f t="shared" ref="AD1795:AD1858" si="57">MID(A1795,6,3)</f>
        <v>304</v>
      </c>
    </row>
    <row r="1796" spans="1:30" hidden="1" x14ac:dyDescent="0.25">
      <c r="A1796" t="s">
        <v>972</v>
      </c>
      <c r="B1796" t="s">
        <v>766</v>
      </c>
      <c r="C1796" t="s">
        <v>959</v>
      </c>
      <c r="D1796" t="s">
        <v>282</v>
      </c>
      <c r="E1796" t="s">
        <v>122</v>
      </c>
      <c r="F1796" t="s">
        <v>159</v>
      </c>
      <c r="G1796" t="s">
        <v>160</v>
      </c>
      <c r="H1796" t="s">
        <v>143</v>
      </c>
      <c r="I1796" t="s">
        <v>124</v>
      </c>
      <c r="J1796" t="s">
        <v>125</v>
      </c>
      <c r="K1796" t="s">
        <v>973</v>
      </c>
      <c r="N1796" t="s">
        <v>974</v>
      </c>
      <c r="O1796" t="s">
        <v>769</v>
      </c>
      <c r="P1796" t="s">
        <v>962</v>
      </c>
      <c r="Q1796" t="s">
        <v>283</v>
      </c>
      <c r="R1796" t="s">
        <v>131</v>
      </c>
      <c r="S1796" t="s">
        <v>164</v>
      </c>
      <c r="T1796" t="s">
        <v>165</v>
      </c>
      <c r="U1796" t="s">
        <v>151</v>
      </c>
      <c r="V1796" t="s">
        <v>135</v>
      </c>
      <c r="W1796" t="s">
        <v>136</v>
      </c>
      <c r="X1796" t="s">
        <v>982</v>
      </c>
      <c r="Y1796" s="94">
        <v>926.98</v>
      </c>
      <c r="Z1796" s="94">
        <v>685.33333333333326</v>
      </c>
      <c r="AA1796" s="94">
        <v>705.89</v>
      </c>
      <c r="AB1796" s="94">
        <v>705.89</v>
      </c>
      <c r="AC1796">
        <f t="shared" si="56"/>
        <v>3000</v>
      </c>
      <c r="AD1796" t="str">
        <f t="shared" si="57"/>
        <v>304</v>
      </c>
    </row>
    <row r="1797" spans="1:30" hidden="1" x14ac:dyDescent="0.25">
      <c r="A1797" s="97" t="s">
        <v>972</v>
      </c>
      <c r="B1797" s="97" t="s">
        <v>766</v>
      </c>
      <c r="C1797" s="97" t="s">
        <v>959</v>
      </c>
      <c r="D1797" s="97">
        <v>14301</v>
      </c>
      <c r="E1797" s="97" t="s">
        <v>122</v>
      </c>
      <c r="F1797" s="98">
        <v>15</v>
      </c>
      <c r="G1797" s="98" t="s">
        <v>142</v>
      </c>
      <c r="H1797" s="97">
        <v>19</v>
      </c>
      <c r="I1797" s="97" t="s">
        <v>124</v>
      </c>
      <c r="J1797" s="97" t="s">
        <v>125</v>
      </c>
      <c r="K1797" s="97" t="s">
        <v>973</v>
      </c>
      <c r="L1797" s="97"/>
      <c r="M1797" s="97"/>
      <c r="N1797" s="97" t="s">
        <v>974</v>
      </c>
      <c r="O1797" s="97" t="s">
        <v>769</v>
      </c>
      <c r="P1797" s="97" t="s">
        <v>962</v>
      </c>
      <c r="Q1797" s="97" t="s">
        <v>178</v>
      </c>
      <c r="R1797" s="97" t="s">
        <v>131</v>
      </c>
      <c r="S1797" s="97" t="s">
        <v>149</v>
      </c>
      <c r="T1797" s="97" t="s">
        <v>150</v>
      </c>
      <c r="U1797" s="97" t="s">
        <v>134</v>
      </c>
      <c r="V1797" s="97" t="s">
        <v>135</v>
      </c>
      <c r="W1797" s="97" t="s">
        <v>136</v>
      </c>
      <c r="X1797" s="97"/>
      <c r="Y1797" s="99"/>
      <c r="Z1797" s="99"/>
      <c r="AA1797" s="99">
        <v>1475582.4</v>
      </c>
      <c r="AB1797" s="99">
        <v>1475582.4</v>
      </c>
      <c r="AC1797">
        <f t="shared" si="56"/>
        <v>1000</v>
      </c>
      <c r="AD1797" t="str">
        <f t="shared" si="57"/>
        <v>304</v>
      </c>
    </row>
    <row r="1798" spans="1:30" hidden="1" x14ac:dyDescent="0.25">
      <c r="A1798" s="97" t="s">
        <v>985</v>
      </c>
      <c r="B1798" s="97" t="s">
        <v>766</v>
      </c>
      <c r="C1798" s="97" t="s">
        <v>959</v>
      </c>
      <c r="D1798" s="97" t="s">
        <v>141</v>
      </c>
      <c r="E1798" s="97" t="s">
        <v>122</v>
      </c>
      <c r="F1798" s="98">
        <v>15</v>
      </c>
      <c r="G1798" s="98" t="s">
        <v>142</v>
      </c>
      <c r="H1798" s="97" t="s">
        <v>143</v>
      </c>
      <c r="I1798" s="97" t="s">
        <v>124</v>
      </c>
      <c r="J1798" s="97" t="s">
        <v>125</v>
      </c>
      <c r="K1798" s="97" t="s">
        <v>986</v>
      </c>
      <c r="L1798" s="97"/>
      <c r="M1798" s="97"/>
      <c r="N1798" s="97" t="s">
        <v>987</v>
      </c>
      <c r="O1798" s="97" t="s">
        <v>769</v>
      </c>
      <c r="P1798" s="97" t="s">
        <v>962</v>
      </c>
      <c r="Q1798" s="97" t="s">
        <v>148</v>
      </c>
      <c r="R1798" s="97" t="s">
        <v>131</v>
      </c>
      <c r="S1798" s="97" t="s">
        <v>149</v>
      </c>
      <c r="T1798" s="97" t="s">
        <v>150</v>
      </c>
      <c r="U1798" s="97" t="s">
        <v>151</v>
      </c>
      <c r="V1798" s="97" t="s">
        <v>135</v>
      </c>
      <c r="W1798" s="97" t="s">
        <v>136</v>
      </c>
      <c r="X1798" s="97"/>
      <c r="Y1798" s="99"/>
      <c r="Z1798" s="99"/>
      <c r="AA1798" s="99">
        <v>9246804</v>
      </c>
      <c r="AB1798" s="99">
        <v>9246804</v>
      </c>
      <c r="AC1798">
        <f t="shared" si="56"/>
        <v>1000</v>
      </c>
      <c r="AD1798" t="str">
        <f t="shared" si="57"/>
        <v>304</v>
      </c>
    </row>
    <row r="1799" spans="1:30" hidden="1" x14ac:dyDescent="0.25">
      <c r="A1799" s="97" t="s">
        <v>985</v>
      </c>
      <c r="B1799" s="97" t="s">
        <v>766</v>
      </c>
      <c r="C1799" s="97" t="s">
        <v>959</v>
      </c>
      <c r="D1799" s="97">
        <v>12101</v>
      </c>
      <c r="E1799" s="97" t="s">
        <v>122</v>
      </c>
      <c r="F1799" s="98">
        <v>15</v>
      </c>
      <c r="G1799" s="98" t="s">
        <v>142</v>
      </c>
      <c r="H1799" s="97">
        <v>19</v>
      </c>
      <c r="I1799" s="97" t="s">
        <v>124</v>
      </c>
      <c r="J1799" s="97" t="s">
        <v>125</v>
      </c>
      <c r="K1799" s="97" t="s">
        <v>986</v>
      </c>
      <c r="L1799" s="97"/>
      <c r="M1799" s="97"/>
      <c r="N1799" s="97" t="s">
        <v>987</v>
      </c>
      <c r="O1799" s="97" t="s">
        <v>769</v>
      </c>
      <c r="P1799" s="97" t="s">
        <v>962</v>
      </c>
      <c r="Q1799" s="97" t="s">
        <v>182</v>
      </c>
      <c r="R1799" s="97" t="s">
        <v>131</v>
      </c>
      <c r="S1799" s="97" t="s">
        <v>149</v>
      </c>
      <c r="T1799" s="97" t="s">
        <v>150</v>
      </c>
      <c r="U1799" s="97" t="s">
        <v>134</v>
      </c>
      <c r="V1799" s="97" t="s">
        <v>135</v>
      </c>
      <c r="W1799" s="97" t="s">
        <v>136</v>
      </c>
      <c r="X1799" s="97"/>
      <c r="Y1799" s="99"/>
      <c r="Z1799" s="99"/>
      <c r="AA1799" s="99">
        <v>339014</v>
      </c>
      <c r="AB1799" s="99">
        <v>339014</v>
      </c>
      <c r="AC1799">
        <f t="shared" si="56"/>
        <v>1000</v>
      </c>
      <c r="AD1799" t="str">
        <f t="shared" si="57"/>
        <v>304</v>
      </c>
    </row>
    <row r="1800" spans="1:30" hidden="1" x14ac:dyDescent="0.25">
      <c r="A1800" s="97" t="s">
        <v>985</v>
      </c>
      <c r="B1800" s="97" t="s">
        <v>766</v>
      </c>
      <c r="C1800" s="97" t="s">
        <v>959</v>
      </c>
      <c r="D1800" s="97">
        <v>13201</v>
      </c>
      <c r="E1800" s="97" t="s">
        <v>122</v>
      </c>
      <c r="F1800" s="98">
        <v>15</v>
      </c>
      <c r="G1800" s="98" t="s">
        <v>142</v>
      </c>
      <c r="H1800" s="97">
        <v>19</v>
      </c>
      <c r="I1800" s="97" t="s">
        <v>124</v>
      </c>
      <c r="J1800" s="97" t="s">
        <v>125</v>
      </c>
      <c r="K1800" s="97" t="s">
        <v>986</v>
      </c>
      <c r="L1800" s="97"/>
      <c r="M1800" s="97"/>
      <c r="N1800" s="97" t="s">
        <v>987</v>
      </c>
      <c r="O1800" s="97" t="s">
        <v>769</v>
      </c>
      <c r="P1800" s="97" t="s">
        <v>962</v>
      </c>
      <c r="Q1800" s="97" t="s">
        <v>152</v>
      </c>
      <c r="R1800" s="97" t="s">
        <v>131</v>
      </c>
      <c r="S1800" s="97" t="s">
        <v>149</v>
      </c>
      <c r="T1800" s="97" t="s">
        <v>150</v>
      </c>
      <c r="U1800" s="97" t="s">
        <v>134</v>
      </c>
      <c r="V1800" s="97" t="s">
        <v>135</v>
      </c>
      <c r="W1800" s="97" t="s">
        <v>136</v>
      </c>
      <c r="X1800" s="97"/>
      <c r="Y1800" s="99"/>
      <c r="Z1800" s="99"/>
      <c r="AA1800" s="99">
        <v>385283.5</v>
      </c>
      <c r="AB1800" s="99">
        <v>385283.5</v>
      </c>
      <c r="AC1800">
        <f t="shared" si="56"/>
        <v>1000</v>
      </c>
      <c r="AD1800" t="str">
        <f t="shared" si="57"/>
        <v>304</v>
      </c>
    </row>
    <row r="1801" spans="1:30" hidden="1" x14ac:dyDescent="0.25">
      <c r="A1801" s="97" t="s">
        <v>985</v>
      </c>
      <c r="B1801" s="97" t="s">
        <v>766</v>
      </c>
      <c r="C1801" s="97" t="s">
        <v>959</v>
      </c>
      <c r="D1801" s="97">
        <v>13203</v>
      </c>
      <c r="E1801" s="97" t="s">
        <v>122</v>
      </c>
      <c r="F1801" s="98">
        <v>15</v>
      </c>
      <c r="G1801" s="98" t="s">
        <v>142</v>
      </c>
      <c r="H1801" s="97">
        <v>19</v>
      </c>
      <c r="I1801" s="97" t="s">
        <v>124</v>
      </c>
      <c r="J1801" s="97" t="s">
        <v>125</v>
      </c>
      <c r="K1801" s="97" t="s">
        <v>986</v>
      </c>
      <c r="L1801" s="97"/>
      <c r="M1801" s="97"/>
      <c r="N1801" s="97" t="s">
        <v>987</v>
      </c>
      <c r="O1801" s="97" t="s">
        <v>769</v>
      </c>
      <c r="P1801" s="97" t="s">
        <v>962</v>
      </c>
      <c r="Q1801" s="97" t="s">
        <v>153</v>
      </c>
      <c r="R1801" s="97" t="s">
        <v>131</v>
      </c>
      <c r="S1801" s="97" t="s">
        <v>149</v>
      </c>
      <c r="T1801" s="97" t="s">
        <v>150</v>
      </c>
      <c r="U1801" s="97" t="s">
        <v>134</v>
      </c>
      <c r="V1801" s="97" t="s">
        <v>135</v>
      </c>
      <c r="W1801" s="97" t="s">
        <v>136</v>
      </c>
      <c r="X1801" s="97"/>
      <c r="Y1801" s="99"/>
      <c r="Z1801" s="99"/>
      <c r="AA1801" s="99">
        <v>1541134</v>
      </c>
      <c r="AB1801" s="99">
        <v>1541134</v>
      </c>
      <c r="AC1801">
        <f t="shared" si="56"/>
        <v>1000</v>
      </c>
      <c r="AD1801" t="str">
        <f t="shared" si="57"/>
        <v>304</v>
      </c>
    </row>
    <row r="1802" spans="1:30" hidden="1" x14ac:dyDescent="0.25">
      <c r="A1802" s="97" t="s">
        <v>985</v>
      </c>
      <c r="B1802" s="97" t="s">
        <v>766</v>
      </c>
      <c r="C1802" s="97" t="s">
        <v>959</v>
      </c>
      <c r="D1802" s="97">
        <v>14101</v>
      </c>
      <c r="E1802" s="97" t="s">
        <v>122</v>
      </c>
      <c r="F1802" s="98">
        <v>15</v>
      </c>
      <c r="G1802" s="98" t="s">
        <v>142</v>
      </c>
      <c r="H1802" s="97">
        <v>19</v>
      </c>
      <c r="I1802" s="97" t="s">
        <v>124</v>
      </c>
      <c r="J1802" s="97" t="s">
        <v>125</v>
      </c>
      <c r="K1802" s="97" t="s">
        <v>986</v>
      </c>
      <c r="L1802" s="97"/>
      <c r="M1802" s="97"/>
      <c r="N1802" s="97" t="s">
        <v>987</v>
      </c>
      <c r="O1802" s="97" t="s">
        <v>769</v>
      </c>
      <c r="P1802" s="97" t="s">
        <v>962</v>
      </c>
      <c r="Q1802" s="97" t="s">
        <v>154</v>
      </c>
      <c r="R1802" s="97" t="s">
        <v>131</v>
      </c>
      <c r="S1802" s="97" t="s">
        <v>149</v>
      </c>
      <c r="T1802" s="97" t="s">
        <v>150</v>
      </c>
      <c r="U1802" s="97" t="s">
        <v>134</v>
      </c>
      <c r="V1802" s="97" t="s">
        <v>135</v>
      </c>
      <c r="W1802" s="97" t="s">
        <v>136</v>
      </c>
      <c r="X1802" s="97"/>
      <c r="Y1802" s="99"/>
      <c r="Z1802" s="99"/>
      <c r="AA1802" s="99">
        <v>508574.22000000003</v>
      </c>
      <c r="AB1802" s="99">
        <v>508574.22</v>
      </c>
      <c r="AC1802">
        <f t="shared" si="56"/>
        <v>1000</v>
      </c>
      <c r="AD1802" t="str">
        <f t="shared" si="57"/>
        <v>304</v>
      </c>
    </row>
    <row r="1803" spans="1:30" hidden="1" x14ac:dyDescent="0.25">
      <c r="A1803" s="97" t="s">
        <v>985</v>
      </c>
      <c r="B1803" s="97" t="s">
        <v>766</v>
      </c>
      <c r="C1803" s="97" t="s">
        <v>959</v>
      </c>
      <c r="D1803" s="97">
        <v>14103</v>
      </c>
      <c r="E1803" s="97" t="s">
        <v>122</v>
      </c>
      <c r="F1803" s="98">
        <v>15</v>
      </c>
      <c r="G1803" s="98" t="s">
        <v>142</v>
      </c>
      <c r="H1803" s="97">
        <v>19</v>
      </c>
      <c r="I1803" s="97" t="s">
        <v>124</v>
      </c>
      <c r="J1803" s="97" t="s">
        <v>125</v>
      </c>
      <c r="K1803" s="97" t="s">
        <v>986</v>
      </c>
      <c r="L1803" s="97"/>
      <c r="M1803" s="97"/>
      <c r="N1803" s="97" t="s">
        <v>987</v>
      </c>
      <c r="O1803" s="97" t="s">
        <v>769</v>
      </c>
      <c r="P1803" s="97" t="s">
        <v>962</v>
      </c>
      <c r="Q1803" s="97" t="s">
        <v>155</v>
      </c>
      <c r="R1803" s="97" t="s">
        <v>131</v>
      </c>
      <c r="S1803" s="97" t="s">
        <v>149</v>
      </c>
      <c r="T1803" s="97" t="s">
        <v>150</v>
      </c>
      <c r="U1803" s="97" t="s">
        <v>134</v>
      </c>
      <c r="V1803" s="97" t="s">
        <v>135</v>
      </c>
      <c r="W1803" s="97" t="s">
        <v>136</v>
      </c>
      <c r="X1803" s="97"/>
      <c r="Y1803" s="99"/>
      <c r="Z1803" s="99"/>
      <c r="AA1803" s="99">
        <v>208053.09</v>
      </c>
      <c r="AB1803" s="99">
        <v>208053.09</v>
      </c>
      <c r="AC1803">
        <f t="shared" si="56"/>
        <v>1000</v>
      </c>
      <c r="AD1803" t="str">
        <f t="shared" si="57"/>
        <v>304</v>
      </c>
    </row>
    <row r="1804" spans="1:30" hidden="1" x14ac:dyDescent="0.25">
      <c r="A1804" s="97" t="s">
        <v>985</v>
      </c>
      <c r="B1804" s="97" t="s">
        <v>766</v>
      </c>
      <c r="C1804" s="97" t="s">
        <v>959</v>
      </c>
      <c r="D1804" s="97">
        <v>14201</v>
      </c>
      <c r="E1804" s="97" t="s">
        <v>122</v>
      </c>
      <c r="F1804" s="98">
        <v>15</v>
      </c>
      <c r="G1804" s="98" t="s">
        <v>142</v>
      </c>
      <c r="H1804" s="97">
        <v>19</v>
      </c>
      <c r="I1804" s="97" t="s">
        <v>124</v>
      </c>
      <c r="J1804" s="97" t="s">
        <v>125</v>
      </c>
      <c r="K1804" s="97" t="s">
        <v>986</v>
      </c>
      <c r="L1804" s="97"/>
      <c r="M1804" s="97"/>
      <c r="N1804" s="97" t="s">
        <v>987</v>
      </c>
      <c r="O1804" s="97" t="s">
        <v>769</v>
      </c>
      <c r="P1804" s="97" t="s">
        <v>962</v>
      </c>
      <c r="Q1804" s="97" t="s">
        <v>156</v>
      </c>
      <c r="R1804" s="97" t="s">
        <v>131</v>
      </c>
      <c r="S1804" s="97" t="s">
        <v>149</v>
      </c>
      <c r="T1804" s="97" t="s">
        <v>150</v>
      </c>
      <c r="U1804" s="97" t="s">
        <v>134</v>
      </c>
      <c r="V1804" s="97" t="s">
        <v>135</v>
      </c>
      <c r="W1804" s="97" t="s">
        <v>136</v>
      </c>
      <c r="X1804" s="97"/>
      <c r="Y1804" s="99"/>
      <c r="Z1804" s="99"/>
      <c r="AA1804" s="99">
        <v>462340.2</v>
      </c>
      <c r="AB1804" s="99">
        <v>462340.2</v>
      </c>
      <c r="AC1804">
        <f t="shared" si="56"/>
        <v>1000</v>
      </c>
      <c r="AD1804" t="str">
        <f t="shared" si="57"/>
        <v>304</v>
      </c>
    </row>
    <row r="1805" spans="1:30" hidden="1" x14ac:dyDescent="0.25">
      <c r="A1805" t="s">
        <v>985</v>
      </c>
      <c r="B1805" t="s">
        <v>766</v>
      </c>
      <c r="C1805" t="s">
        <v>959</v>
      </c>
      <c r="D1805" t="s">
        <v>186</v>
      </c>
      <c r="E1805" t="s">
        <v>122</v>
      </c>
      <c r="F1805" t="s">
        <v>159</v>
      </c>
      <c r="G1805" t="s">
        <v>160</v>
      </c>
      <c r="H1805" t="s">
        <v>143</v>
      </c>
      <c r="I1805" t="s">
        <v>124</v>
      </c>
      <c r="J1805" t="s">
        <v>125</v>
      </c>
      <c r="K1805" t="s">
        <v>986</v>
      </c>
      <c r="N1805" t="s">
        <v>987</v>
      </c>
      <c r="O1805" t="s">
        <v>769</v>
      </c>
      <c r="P1805" t="s">
        <v>962</v>
      </c>
      <c r="Q1805" t="s">
        <v>188</v>
      </c>
      <c r="R1805" t="s">
        <v>131</v>
      </c>
      <c r="S1805" t="s">
        <v>164</v>
      </c>
      <c r="T1805" t="s">
        <v>165</v>
      </c>
      <c r="U1805" t="s">
        <v>151</v>
      </c>
      <c r="V1805" t="s">
        <v>135</v>
      </c>
      <c r="W1805" t="s">
        <v>136</v>
      </c>
      <c r="X1805" t="s">
        <v>988</v>
      </c>
      <c r="Y1805" s="94">
        <v>50747.34</v>
      </c>
      <c r="Z1805" s="94">
        <v>40743.949999999997</v>
      </c>
      <c r="AA1805" s="94">
        <v>41966.27</v>
      </c>
      <c r="AB1805" s="94">
        <v>41966.27</v>
      </c>
      <c r="AC1805">
        <f t="shared" si="56"/>
        <v>2000</v>
      </c>
      <c r="AD1805" t="str">
        <f t="shared" si="57"/>
        <v>304</v>
      </c>
    </row>
    <row r="1806" spans="1:30" hidden="1" x14ac:dyDescent="0.25">
      <c r="A1806" t="s">
        <v>985</v>
      </c>
      <c r="B1806" t="s">
        <v>766</v>
      </c>
      <c r="C1806" t="s">
        <v>959</v>
      </c>
      <c r="D1806" t="s">
        <v>192</v>
      </c>
      <c r="E1806" t="s">
        <v>122</v>
      </c>
      <c r="F1806" t="s">
        <v>159</v>
      </c>
      <c r="G1806" t="s">
        <v>160</v>
      </c>
      <c r="H1806" t="s">
        <v>143</v>
      </c>
      <c r="I1806" t="s">
        <v>124</v>
      </c>
      <c r="J1806" t="s">
        <v>125</v>
      </c>
      <c r="K1806" t="s">
        <v>986</v>
      </c>
      <c r="N1806" t="s">
        <v>987</v>
      </c>
      <c r="O1806" t="s">
        <v>769</v>
      </c>
      <c r="P1806" t="s">
        <v>962</v>
      </c>
      <c r="Q1806" t="s">
        <v>193</v>
      </c>
      <c r="R1806" t="s">
        <v>131</v>
      </c>
      <c r="S1806" t="s">
        <v>164</v>
      </c>
      <c r="T1806" t="s">
        <v>165</v>
      </c>
      <c r="U1806" t="s">
        <v>151</v>
      </c>
      <c r="V1806" t="s">
        <v>135</v>
      </c>
      <c r="W1806" t="s">
        <v>136</v>
      </c>
      <c r="X1806" t="s">
        <v>988</v>
      </c>
      <c r="Y1806" s="94">
        <v>69176.62</v>
      </c>
      <c r="Z1806" s="94">
        <v>34663.300000000003</v>
      </c>
      <c r="AA1806" s="94">
        <v>35703.199999999997</v>
      </c>
      <c r="AB1806" s="94">
        <v>35703.199999999997</v>
      </c>
      <c r="AC1806">
        <f t="shared" si="56"/>
        <v>2000</v>
      </c>
      <c r="AD1806" t="str">
        <f t="shared" si="57"/>
        <v>304</v>
      </c>
    </row>
    <row r="1807" spans="1:30" hidden="1" x14ac:dyDescent="0.25">
      <c r="A1807" t="s">
        <v>985</v>
      </c>
      <c r="B1807" t="s">
        <v>766</v>
      </c>
      <c r="C1807" t="s">
        <v>959</v>
      </c>
      <c r="D1807" t="s">
        <v>198</v>
      </c>
      <c r="E1807" t="s">
        <v>122</v>
      </c>
      <c r="F1807" t="s">
        <v>159</v>
      </c>
      <c r="G1807" t="s">
        <v>160</v>
      </c>
      <c r="H1807" t="s">
        <v>143</v>
      </c>
      <c r="I1807" t="s">
        <v>124</v>
      </c>
      <c r="J1807" t="s">
        <v>125</v>
      </c>
      <c r="K1807" t="s">
        <v>986</v>
      </c>
      <c r="N1807" t="s">
        <v>987</v>
      </c>
      <c r="O1807" t="s">
        <v>769</v>
      </c>
      <c r="P1807" t="s">
        <v>962</v>
      </c>
      <c r="Q1807" t="s">
        <v>199</v>
      </c>
      <c r="R1807" t="s">
        <v>131</v>
      </c>
      <c r="S1807" t="s">
        <v>164</v>
      </c>
      <c r="T1807" t="s">
        <v>165</v>
      </c>
      <c r="U1807" t="s">
        <v>151</v>
      </c>
      <c r="V1807" t="s">
        <v>135</v>
      </c>
      <c r="W1807" t="s">
        <v>136</v>
      </c>
      <c r="X1807" t="s">
        <v>988</v>
      </c>
      <c r="Y1807" s="94">
        <v>15571.25</v>
      </c>
      <c r="Z1807" s="94">
        <v>14924.050000000001</v>
      </c>
      <c r="AA1807" s="94">
        <v>15371.77</v>
      </c>
      <c r="AB1807" s="94">
        <v>15371.77</v>
      </c>
      <c r="AC1807">
        <f t="shared" si="56"/>
        <v>2000</v>
      </c>
      <c r="AD1807" t="str">
        <f t="shared" si="57"/>
        <v>304</v>
      </c>
    </row>
    <row r="1808" spans="1:30" hidden="1" x14ac:dyDescent="0.25">
      <c r="A1808" t="s">
        <v>985</v>
      </c>
      <c r="B1808" t="s">
        <v>766</v>
      </c>
      <c r="C1808" t="s">
        <v>959</v>
      </c>
      <c r="D1808" t="s">
        <v>214</v>
      </c>
      <c r="E1808" t="s">
        <v>122</v>
      </c>
      <c r="F1808" t="s">
        <v>159</v>
      </c>
      <c r="G1808" t="s">
        <v>160</v>
      </c>
      <c r="H1808" t="s">
        <v>143</v>
      </c>
      <c r="I1808" t="s">
        <v>124</v>
      </c>
      <c r="J1808" t="s">
        <v>125</v>
      </c>
      <c r="K1808" t="s">
        <v>986</v>
      </c>
      <c r="N1808" t="s">
        <v>987</v>
      </c>
      <c r="O1808" t="s">
        <v>769</v>
      </c>
      <c r="P1808" t="s">
        <v>962</v>
      </c>
      <c r="Q1808" t="s">
        <v>215</v>
      </c>
      <c r="R1808" t="s">
        <v>131</v>
      </c>
      <c r="S1808" t="s">
        <v>164</v>
      </c>
      <c r="T1808" t="s">
        <v>165</v>
      </c>
      <c r="U1808" t="s">
        <v>151</v>
      </c>
      <c r="V1808" t="s">
        <v>135</v>
      </c>
      <c r="W1808" t="s">
        <v>136</v>
      </c>
      <c r="X1808" t="s">
        <v>988</v>
      </c>
      <c r="Y1808" s="94">
        <v>94509.55</v>
      </c>
      <c r="Z1808" s="94">
        <v>171934.28</v>
      </c>
      <c r="AA1808" s="94">
        <v>177092.31</v>
      </c>
      <c r="AB1808" s="94">
        <v>177092.31</v>
      </c>
      <c r="AC1808">
        <f t="shared" si="56"/>
        <v>2000</v>
      </c>
      <c r="AD1808" t="str">
        <f t="shared" si="57"/>
        <v>304</v>
      </c>
    </row>
    <row r="1809" spans="1:30" hidden="1" x14ac:dyDescent="0.25">
      <c r="A1809" t="s">
        <v>985</v>
      </c>
      <c r="B1809" t="s">
        <v>766</v>
      </c>
      <c r="C1809" t="s">
        <v>959</v>
      </c>
      <c r="D1809" t="s">
        <v>240</v>
      </c>
      <c r="E1809" t="s">
        <v>122</v>
      </c>
      <c r="F1809" t="s">
        <v>159</v>
      </c>
      <c r="G1809" t="s">
        <v>160</v>
      </c>
      <c r="H1809" t="s">
        <v>143</v>
      </c>
      <c r="I1809" t="s">
        <v>124</v>
      </c>
      <c r="J1809" t="s">
        <v>125</v>
      </c>
      <c r="K1809" t="s">
        <v>986</v>
      </c>
      <c r="N1809" t="s">
        <v>987</v>
      </c>
      <c r="O1809" t="s">
        <v>769</v>
      </c>
      <c r="P1809" t="s">
        <v>962</v>
      </c>
      <c r="Q1809" t="s">
        <v>241</v>
      </c>
      <c r="R1809" t="s">
        <v>131</v>
      </c>
      <c r="S1809" t="s">
        <v>164</v>
      </c>
      <c r="T1809" t="s">
        <v>165</v>
      </c>
      <c r="U1809" t="s">
        <v>151</v>
      </c>
      <c r="V1809" t="s">
        <v>135</v>
      </c>
      <c r="W1809" t="s">
        <v>136</v>
      </c>
      <c r="X1809" t="s">
        <v>988</v>
      </c>
      <c r="Y1809" s="94">
        <v>120.76</v>
      </c>
      <c r="Z1809" s="94">
        <v>0</v>
      </c>
      <c r="AA1809" s="94">
        <v>0</v>
      </c>
      <c r="AB1809" s="94">
        <v>0</v>
      </c>
      <c r="AC1809">
        <f t="shared" si="56"/>
        <v>3000</v>
      </c>
      <c r="AD1809" t="str">
        <f t="shared" si="57"/>
        <v>304</v>
      </c>
    </row>
    <row r="1810" spans="1:30" hidden="1" x14ac:dyDescent="0.25">
      <c r="A1810" t="s">
        <v>985</v>
      </c>
      <c r="B1810" t="s">
        <v>766</v>
      </c>
      <c r="C1810" t="s">
        <v>959</v>
      </c>
      <c r="D1810" t="s">
        <v>242</v>
      </c>
      <c r="E1810" t="s">
        <v>122</v>
      </c>
      <c r="F1810" t="s">
        <v>159</v>
      </c>
      <c r="G1810" t="s">
        <v>160</v>
      </c>
      <c r="H1810" t="s">
        <v>143</v>
      </c>
      <c r="I1810" t="s">
        <v>124</v>
      </c>
      <c r="J1810" t="s">
        <v>125</v>
      </c>
      <c r="K1810" t="s">
        <v>986</v>
      </c>
      <c r="N1810" t="s">
        <v>987</v>
      </c>
      <c r="O1810" t="s">
        <v>769</v>
      </c>
      <c r="P1810" t="s">
        <v>962</v>
      </c>
      <c r="Q1810" t="s">
        <v>243</v>
      </c>
      <c r="R1810" t="s">
        <v>131</v>
      </c>
      <c r="S1810" t="s">
        <v>164</v>
      </c>
      <c r="T1810" t="s">
        <v>165</v>
      </c>
      <c r="U1810" t="s">
        <v>151</v>
      </c>
      <c r="V1810" t="s">
        <v>135</v>
      </c>
      <c r="W1810" t="s">
        <v>136</v>
      </c>
      <c r="X1810" t="s">
        <v>988</v>
      </c>
      <c r="Y1810" s="94">
        <v>1251.19</v>
      </c>
      <c r="Z1810" s="94">
        <v>582.41999999999996</v>
      </c>
      <c r="AA1810" s="94">
        <v>599.89</v>
      </c>
      <c r="AB1810" s="94">
        <v>599.89</v>
      </c>
      <c r="AC1810">
        <f t="shared" si="56"/>
        <v>3000</v>
      </c>
      <c r="AD1810" t="str">
        <f t="shared" si="57"/>
        <v>304</v>
      </c>
    </row>
    <row r="1811" spans="1:30" hidden="1" x14ac:dyDescent="0.25">
      <c r="A1811" t="s">
        <v>985</v>
      </c>
      <c r="B1811" t="s">
        <v>766</v>
      </c>
      <c r="C1811" t="s">
        <v>959</v>
      </c>
      <c r="D1811" t="s">
        <v>291</v>
      </c>
      <c r="E1811" t="s">
        <v>122</v>
      </c>
      <c r="F1811" t="s">
        <v>159</v>
      </c>
      <c r="G1811" t="s">
        <v>160</v>
      </c>
      <c r="H1811" t="s">
        <v>143</v>
      </c>
      <c r="I1811" t="s">
        <v>124</v>
      </c>
      <c r="J1811" t="s">
        <v>125</v>
      </c>
      <c r="K1811" t="s">
        <v>986</v>
      </c>
      <c r="N1811" t="s">
        <v>987</v>
      </c>
      <c r="O1811" t="s">
        <v>769</v>
      </c>
      <c r="P1811" t="s">
        <v>962</v>
      </c>
      <c r="Q1811" t="s">
        <v>169</v>
      </c>
      <c r="R1811" t="s">
        <v>131</v>
      </c>
      <c r="S1811" t="s">
        <v>164</v>
      </c>
      <c r="T1811" t="s">
        <v>165</v>
      </c>
      <c r="U1811" t="s">
        <v>151</v>
      </c>
      <c r="V1811" t="s">
        <v>135</v>
      </c>
      <c r="W1811" t="s">
        <v>136</v>
      </c>
      <c r="X1811" t="s">
        <v>988</v>
      </c>
      <c r="Y1811" s="94">
        <v>4501.88</v>
      </c>
      <c r="Z1811" s="94">
        <v>56957</v>
      </c>
      <c r="AA1811" s="94">
        <v>58665.71</v>
      </c>
      <c r="AB1811" s="94">
        <v>58665.71</v>
      </c>
      <c r="AC1811">
        <f t="shared" si="56"/>
        <v>3000</v>
      </c>
      <c r="AD1811" t="str">
        <f t="shared" si="57"/>
        <v>304</v>
      </c>
    </row>
    <row r="1812" spans="1:30" hidden="1" x14ac:dyDescent="0.25">
      <c r="A1812" t="s">
        <v>985</v>
      </c>
      <c r="B1812" t="s">
        <v>766</v>
      </c>
      <c r="C1812" t="s">
        <v>959</v>
      </c>
      <c r="D1812" t="s">
        <v>262</v>
      </c>
      <c r="E1812" t="s">
        <v>122</v>
      </c>
      <c r="F1812" t="s">
        <v>159</v>
      </c>
      <c r="G1812" t="s">
        <v>160</v>
      </c>
      <c r="H1812" t="s">
        <v>143</v>
      </c>
      <c r="I1812" t="s">
        <v>124</v>
      </c>
      <c r="J1812" t="s">
        <v>125</v>
      </c>
      <c r="K1812" t="s">
        <v>986</v>
      </c>
      <c r="N1812" t="s">
        <v>987</v>
      </c>
      <c r="O1812" t="s">
        <v>769</v>
      </c>
      <c r="P1812" t="s">
        <v>962</v>
      </c>
      <c r="Q1812" t="s">
        <v>263</v>
      </c>
      <c r="R1812" t="s">
        <v>131</v>
      </c>
      <c r="S1812" t="s">
        <v>164</v>
      </c>
      <c r="T1812" t="s">
        <v>165</v>
      </c>
      <c r="U1812" t="s">
        <v>151</v>
      </c>
      <c r="V1812" t="s">
        <v>135</v>
      </c>
      <c r="W1812" t="s">
        <v>136</v>
      </c>
      <c r="X1812" t="s">
        <v>988</v>
      </c>
      <c r="Y1812" s="94">
        <v>12974.97</v>
      </c>
      <c r="Z1812" s="94">
        <v>29850.666666666664</v>
      </c>
      <c r="AA1812" s="94">
        <v>30746.19</v>
      </c>
      <c r="AB1812" s="94">
        <v>30746.19</v>
      </c>
      <c r="AC1812">
        <f t="shared" si="56"/>
        <v>3000</v>
      </c>
      <c r="AD1812" t="str">
        <f t="shared" si="57"/>
        <v>304</v>
      </c>
    </row>
    <row r="1813" spans="1:30" hidden="1" x14ac:dyDescent="0.25">
      <c r="A1813" t="s">
        <v>985</v>
      </c>
      <c r="B1813" t="s">
        <v>766</v>
      </c>
      <c r="C1813" t="s">
        <v>959</v>
      </c>
      <c r="D1813" t="s">
        <v>272</v>
      </c>
      <c r="E1813" t="s">
        <v>122</v>
      </c>
      <c r="F1813" t="s">
        <v>159</v>
      </c>
      <c r="G1813" t="s">
        <v>160</v>
      </c>
      <c r="H1813" t="s">
        <v>143</v>
      </c>
      <c r="I1813" t="s">
        <v>124</v>
      </c>
      <c r="J1813" t="s">
        <v>125</v>
      </c>
      <c r="K1813" t="s">
        <v>986</v>
      </c>
      <c r="N1813" t="s">
        <v>987</v>
      </c>
      <c r="O1813" t="s">
        <v>769</v>
      </c>
      <c r="P1813" t="s">
        <v>962</v>
      </c>
      <c r="Q1813" t="s">
        <v>273</v>
      </c>
      <c r="R1813" t="s">
        <v>131</v>
      </c>
      <c r="S1813" t="s">
        <v>164</v>
      </c>
      <c r="T1813" t="s">
        <v>165</v>
      </c>
      <c r="U1813" t="s">
        <v>151</v>
      </c>
      <c r="V1813" t="s">
        <v>135</v>
      </c>
      <c r="W1813" t="s">
        <v>136</v>
      </c>
      <c r="X1813" t="s">
        <v>988</v>
      </c>
      <c r="Y1813" s="94">
        <v>31060.639999999999</v>
      </c>
      <c r="Z1813" s="94">
        <v>21372.16</v>
      </c>
      <c r="AA1813" s="94">
        <v>22013.32</v>
      </c>
      <c r="AB1813" s="94">
        <v>22013.32</v>
      </c>
      <c r="AC1813">
        <f t="shared" si="56"/>
        <v>3000</v>
      </c>
      <c r="AD1813" t="str">
        <f t="shared" si="57"/>
        <v>304</v>
      </c>
    </row>
    <row r="1814" spans="1:30" hidden="1" x14ac:dyDescent="0.25">
      <c r="A1814" t="s">
        <v>985</v>
      </c>
      <c r="B1814" t="s">
        <v>766</v>
      </c>
      <c r="C1814" t="s">
        <v>959</v>
      </c>
      <c r="D1814" t="s">
        <v>172</v>
      </c>
      <c r="E1814" t="s">
        <v>122</v>
      </c>
      <c r="F1814" t="s">
        <v>159</v>
      </c>
      <c r="G1814" t="s">
        <v>160</v>
      </c>
      <c r="H1814" t="s">
        <v>143</v>
      </c>
      <c r="I1814" t="s">
        <v>124</v>
      </c>
      <c r="J1814" t="s">
        <v>125</v>
      </c>
      <c r="K1814" t="s">
        <v>986</v>
      </c>
      <c r="N1814" t="s">
        <v>987</v>
      </c>
      <c r="O1814" t="s">
        <v>769</v>
      </c>
      <c r="P1814" t="s">
        <v>962</v>
      </c>
      <c r="Q1814" t="s">
        <v>173</v>
      </c>
      <c r="R1814" t="s">
        <v>131</v>
      </c>
      <c r="S1814" t="s">
        <v>164</v>
      </c>
      <c r="T1814" t="s">
        <v>165</v>
      </c>
      <c r="U1814" t="s">
        <v>151</v>
      </c>
      <c r="V1814" t="s">
        <v>135</v>
      </c>
      <c r="W1814" t="s">
        <v>136</v>
      </c>
      <c r="X1814" t="s">
        <v>988</v>
      </c>
      <c r="Y1814" s="94">
        <v>15878.29</v>
      </c>
      <c r="Z1814" s="94">
        <v>4540</v>
      </c>
      <c r="AA1814" s="94">
        <v>4676.2</v>
      </c>
      <c r="AB1814" s="94">
        <v>4676.2</v>
      </c>
      <c r="AC1814">
        <f t="shared" si="56"/>
        <v>3000</v>
      </c>
      <c r="AD1814" t="str">
        <f t="shared" si="57"/>
        <v>304</v>
      </c>
    </row>
    <row r="1815" spans="1:30" hidden="1" x14ac:dyDescent="0.25">
      <c r="A1815" t="s">
        <v>985</v>
      </c>
      <c r="B1815" t="s">
        <v>766</v>
      </c>
      <c r="C1815" t="s">
        <v>959</v>
      </c>
      <c r="D1815" t="s">
        <v>174</v>
      </c>
      <c r="E1815" t="s">
        <v>122</v>
      </c>
      <c r="F1815" t="s">
        <v>159</v>
      </c>
      <c r="G1815" t="s">
        <v>160</v>
      </c>
      <c r="H1815" t="s">
        <v>143</v>
      </c>
      <c r="I1815" t="s">
        <v>124</v>
      </c>
      <c r="J1815" t="s">
        <v>125</v>
      </c>
      <c r="K1815" t="s">
        <v>986</v>
      </c>
      <c r="N1815" t="s">
        <v>987</v>
      </c>
      <c r="O1815" t="s">
        <v>769</v>
      </c>
      <c r="P1815" t="s">
        <v>962</v>
      </c>
      <c r="Q1815" t="s">
        <v>175</v>
      </c>
      <c r="R1815" t="s">
        <v>131</v>
      </c>
      <c r="S1815" t="s">
        <v>164</v>
      </c>
      <c r="T1815" t="s">
        <v>165</v>
      </c>
      <c r="U1815" t="s">
        <v>151</v>
      </c>
      <c r="V1815" t="s">
        <v>135</v>
      </c>
      <c r="W1815" t="s">
        <v>136</v>
      </c>
      <c r="X1815" t="s">
        <v>988</v>
      </c>
      <c r="Y1815" s="94">
        <v>8174.6</v>
      </c>
      <c r="Z1815" s="94">
        <v>8174.6</v>
      </c>
      <c r="AA1815" s="94">
        <v>8419.84</v>
      </c>
      <c r="AB1815" s="94">
        <v>8419.84</v>
      </c>
      <c r="AC1815">
        <f t="shared" si="56"/>
        <v>3000</v>
      </c>
      <c r="AD1815" t="str">
        <f t="shared" si="57"/>
        <v>304</v>
      </c>
    </row>
    <row r="1816" spans="1:30" hidden="1" x14ac:dyDescent="0.25">
      <c r="A1816" t="s">
        <v>985</v>
      </c>
      <c r="B1816" t="s">
        <v>766</v>
      </c>
      <c r="C1816" t="s">
        <v>959</v>
      </c>
      <c r="D1816" t="s">
        <v>282</v>
      </c>
      <c r="E1816" t="s">
        <v>122</v>
      </c>
      <c r="F1816" t="s">
        <v>159</v>
      </c>
      <c r="G1816" t="s">
        <v>160</v>
      </c>
      <c r="H1816" t="s">
        <v>143</v>
      </c>
      <c r="I1816" t="s">
        <v>124</v>
      </c>
      <c r="J1816" t="s">
        <v>125</v>
      </c>
      <c r="K1816" t="s">
        <v>986</v>
      </c>
      <c r="N1816" t="s">
        <v>987</v>
      </c>
      <c r="O1816" t="s">
        <v>769</v>
      </c>
      <c r="P1816" t="s">
        <v>962</v>
      </c>
      <c r="Q1816" t="s">
        <v>283</v>
      </c>
      <c r="R1816" t="s">
        <v>131</v>
      </c>
      <c r="S1816" t="s">
        <v>164</v>
      </c>
      <c r="T1816" t="s">
        <v>165</v>
      </c>
      <c r="U1816" t="s">
        <v>151</v>
      </c>
      <c r="V1816" t="s">
        <v>135</v>
      </c>
      <c r="W1816" t="s">
        <v>136</v>
      </c>
      <c r="X1816" t="s">
        <v>988</v>
      </c>
      <c r="Y1816" s="94">
        <v>3271.61</v>
      </c>
      <c r="Z1816" s="94">
        <v>3272</v>
      </c>
      <c r="AA1816" s="94">
        <v>3370.16</v>
      </c>
      <c r="AB1816" s="94">
        <v>3370.16</v>
      </c>
      <c r="AC1816">
        <f t="shared" si="56"/>
        <v>3000</v>
      </c>
      <c r="AD1816" t="str">
        <f t="shared" si="57"/>
        <v>304</v>
      </c>
    </row>
    <row r="1817" spans="1:30" hidden="1" x14ac:dyDescent="0.25">
      <c r="A1817" s="97" t="s">
        <v>985</v>
      </c>
      <c r="B1817" s="97" t="s">
        <v>766</v>
      </c>
      <c r="C1817" s="97" t="s">
        <v>959</v>
      </c>
      <c r="D1817" s="97">
        <v>14301</v>
      </c>
      <c r="E1817" s="97" t="s">
        <v>122</v>
      </c>
      <c r="F1817" s="98">
        <v>15</v>
      </c>
      <c r="G1817" s="98" t="s">
        <v>142</v>
      </c>
      <c r="H1817" s="97">
        <v>19</v>
      </c>
      <c r="I1817" s="97" t="s">
        <v>124</v>
      </c>
      <c r="J1817" s="97" t="s">
        <v>125</v>
      </c>
      <c r="K1817" s="97" t="s">
        <v>986</v>
      </c>
      <c r="L1817" s="97"/>
      <c r="M1817" s="97"/>
      <c r="N1817" s="97" t="s">
        <v>987</v>
      </c>
      <c r="O1817" s="97" t="s">
        <v>769</v>
      </c>
      <c r="P1817" s="97" t="s">
        <v>962</v>
      </c>
      <c r="Q1817" s="97" t="s">
        <v>178</v>
      </c>
      <c r="R1817" s="97" t="s">
        <v>131</v>
      </c>
      <c r="S1817" s="97" t="s">
        <v>149</v>
      </c>
      <c r="T1817" s="97" t="s">
        <v>150</v>
      </c>
      <c r="U1817" s="97" t="s">
        <v>134</v>
      </c>
      <c r="V1817" s="97" t="s">
        <v>135</v>
      </c>
      <c r="W1817" s="97" t="s">
        <v>136</v>
      </c>
      <c r="X1817" s="97"/>
      <c r="Y1817" s="99"/>
      <c r="Z1817" s="99"/>
      <c r="AA1817" s="99">
        <v>554808.24</v>
      </c>
      <c r="AB1817" s="99">
        <v>554808.24</v>
      </c>
      <c r="AC1817">
        <f t="shared" si="56"/>
        <v>1000</v>
      </c>
      <c r="AD1817" t="str">
        <f t="shared" si="57"/>
        <v>304</v>
      </c>
    </row>
    <row r="1818" spans="1:30" hidden="1" x14ac:dyDescent="0.25">
      <c r="A1818" s="97" t="s">
        <v>989</v>
      </c>
      <c r="B1818" s="97" t="s">
        <v>766</v>
      </c>
      <c r="C1818" s="97" t="s">
        <v>990</v>
      </c>
      <c r="D1818" s="97" t="s">
        <v>141</v>
      </c>
      <c r="E1818" s="97" t="s">
        <v>122</v>
      </c>
      <c r="F1818" s="98">
        <v>15</v>
      </c>
      <c r="G1818" s="98" t="s">
        <v>142</v>
      </c>
      <c r="H1818" s="97" t="s">
        <v>143</v>
      </c>
      <c r="I1818" s="97" t="s">
        <v>124</v>
      </c>
      <c r="J1818" s="97" t="s">
        <v>125</v>
      </c>
      <c r="K1818" s="97" t="s">
        <v>991</v>
      </c>
      <c r="L1818" s="97"/>
      <c r="M1818" s="97"/>
      <c r="N1818" s="97" t="s">
        <v>992</v>
      </c>
      <c r="O1818" s="97" t="s">
        <v>769</v>
      </c>
      <c r="P1818" s="97" t="s">
        <v>993</v>
      </c>
      <c r="Q1818" s="97" t="s">
        <v>148</v>
      </c>
      <c r="R1818" s="97" t="s">
        <v>131</v>
      </c>
      <c r="S1818" s="97" t="s">
        <v>149</v>
      </c>
      <c r="T1818" s="97" t="s">
        <v>150</v>
      </c>
      <c r="U1818" s="97" t="s">
        <v>151</v>
      </c>
      <c r="V1818" s="97" t="s">
        <v>135</v>
      </c>
      <c r="W1818" s="97" t="s">
        <v>136</v>
      </c>
      <c r="X1818" s="97"/>
      <c r="Y1818" s="99"/>
      <c r="Z1818" s="99"/>
      <c r="AA1818" s="99">
        <v>13106364</v>
      </c>
      <c r="AB1818" s="99">
        <v>13106364</v>
      </c>
      <c r="AC1818">
        <f t="shared" si="56"/>
        <v>1000</v>
      </c>
      <c r="AD1818" t="str">
        <f t="shared" si="57"/>
        <v>304</v>
      </c>
    </row>
    <row r="1819" spans="1:30" hidden="1" x14ac:dyDescent="0.25">
      <c r="A1819" s="97" t="s">
        <v>989</v>
      </c>
      <c r="B1819" s="97" t="s">
        <v>766</v>
      </c>
      <c r="C1819" s="97" t="s">
        <v>990</v>
      </c>
      <c r="D1819" s="97">
        <v>12101</v>
      </c>
      <c r="E1819" s="97" t="s">
        <v>122</v>
      </c>
      <c r="F1819" s="98">
        <v>15</v>
      </c>
      <c r="G1819" s="98" t="s">
        <v>142</v>
      </c>
      <c r="H1819" s="97">
        <v>19</v>
      </c>
      <c r="I1819" s="97" t="s">
        <v>124</v>
      </c>
      <c r="J1819" s="97" t="s">
        <v>125</v>
      </c>
      <c r="K1819" s="97" t="s">
        <v>991</v>
      </c>
      <c r="L1819" s="97"/>
      <c r="M1819" s="97"/>
      <c r="N1819" s="97" t="s">
        <v>992</v>
      </c>
      <c r="O1819" s="97" t="s">
        <v>769</v>
      </c>
      <c r="P1819" s="97" t="s">
        <v>993</v>
      </c>
      <c r="Q1819" s="97" t="s">
        <v>182</v>
      </c>
      <c r="R1819" s="97" t="s">
        <v>131</v>
      </c>
      <c r="S1819" s="97" t="s">
        <v>149</v>
      </c>
      <c r="T1819" s="97" t="s">
        <v>150</v>
      </c>
      <c r="U1819" s="97" t="s">
        <v>134</v>
      </c>
      <c r="V1819" s="97" t="s">
        <v>135</v>
      </c>
      <c r="W1819" s="97" t="s">
        <v>136</v>
      </c>
      <c r="X1819" s="97"/>
      <c r="Y1819" s="99"/>
      <c r="Z1819" s="99"/>
      <c r="AA1819" s="99">
        <v>3290456</v>
      </c>
      <c r="AB1819" s="99">
        <v>3290456</v>
      </c>
      <c r="AC1819">
        <f t="shared" si="56"/>
        <v>1000</v>
      </c>
      <c r="AD1819" t="str">
        <f t="shared" si="57"/>
        <v>304</v>
      </c>
    </row>
    <row r="1820" spans="1:30" hidden="1" x14ac:dyDescent="0.25">
      <c r="A1820" s="97" t="s">
        <v>989</v>
      </c>
      <c r="B1820" s="97" t="s">
        <v>766</v>
      </c>
      <c r="C1820" s="97" t="s">
        <v>990</v>
      </c>
      <c r="D1820" s="97">
        <v>13201</v>
      </c>
      <c r="E1820" s="97" t="s">
        <v>122</v>
      </c>
      <c r="F1820" s="98">
        <v>15</v>
      </c>
      <c r="G1820" s="98" t="s">
        <v>142</v>
      </c>
      <c r="H1820" s="97">
        <v>19</v>
      </c>
      <c r="I1820" s="97" t="s">
        <v>124</v>
      </c>
      <c r="J1820" s="97" t="s">
        <v>125</v>
      </c>
      <c r="K1820" s="97" t="s">
        <v>991</v>
      </c>
      <c r="L1820" s="97"/>
      <c r="M1820" s="97"/>
      <c r="N1820" s="97" t="s">
        <v>992</v>
      </c>
      <c r="O1820" s="97" t="s">
        <v>769</v>
      </c>
      <c r="P1820" s="97" t="s">
        <v>993</v>
      </c>
      <c r="Q1820" s="97" t="s">
        <v>152</v>
      </c>
      <c r="R1820" s="97" t="s">
        <v>131</v>
      </c>
      <c r="S1820" s="97" t="s">
        <v>149</v>
      </c>
      <c r="T1820" s="97" t="s">
        <v>150</v>
      </c>
      <c r="U1820" s="97" t="s">
        <v>134</v>
      </c>
      <c r="V1820" s="97" t="s">
        <v>135</v>
      </c>
      <c r="W1820" s="97" t="s">
        <v>136</v>
      </c>
      <c r="X1820" s="97"/>
      <c r="Y1820" s="99"/>
      <c r="Z1820" s="99"/>
      <c r="AA1820" s="99">
        <v>546098.5</v>
      </c>
      <c r="AB1820" s="99">
        <v>546098.5</v>
      </c>
      <c r="AC1820">
        <f t="shared" si="56"/>
        <v>1000</v>
      </c>
      <c r="AD1820" t="str">
        <f t="shared" si="57"/>
        <v>304</v>
      </c>
    </row>
    <row r="1821" spans="1:30" hidden="1" x14ac:dyDescent="0.25">
      <c r="A1821" s="97" t="s">
        <v>989</v>
      </c>
      <c r="B1821" s="97" t="s">
        <v>766</v>
      </c>
      <c r="C1821" s="97" t="s">
        <v>990</v>
      </c>
      <c r="D1821" s="97">
        <v>13203</v>
      </c>
      <c r="E1821" s="97" t="s">
        <v>122</v>
      </c>
      <c r="F1821" s="98">
        <v>15</v>
      </c>
      <c r="G1821" s="98" t="s">
        <v>142</v>
      </c>
      <c r="H1821" s="97">
        <v>19</v>
      </c>
      <c r="I1821" s="97" t="s">
        <v>124</v>
      </c>
      <c r="J1821" s="97" t="s">
        <v>125</v>
      </c>
      <c r="K1821" s="97" t="s">
        <v>991</v>
      </c>
      <c r="L1821" s="97"/>
      <c r="M1821" s="97"/>
      <c r="N1821" s="97" t="s">
        <v>992</v>
      </c>
      <c r="O1821" s="97" t="s">
        <v>769</v>
      </c>
      <c r="P1821" s="97" t="s">
        <v>993</v>
      </c>
      <c r="Q1821" s="97" t="s">
        <v>153</v>
      </c>
      <c r="R1821" s="97" t="s">
        <v>131</v>
      </c>
      <c r="S1821" s="97" t="s">
        <v>149</v>
      </c>
      <c r="T1821" s="97" t="s">
        <v>150</v>
      </c>
      <c r="U1821" s="97" t="s">
        <v>134</v>
      </c>
      <c r="V1821" s="97" t="s">
        <v>135</v>
      </c>
      <c r="W1821" s="97" t="s">
        <v>136</v>
      </c>
      <c r="X1821" s="97"/>
      <c r="Y1821" s="99"/>
      <c r="Z1821" s="99"/>
      <c r="AA1821" s="99">
        <v>2184394</v>
      </c>
      <c r="AB1821" s="99">
        <v>2184394</v>
      </c>
      <c r="AC1821">
        <f t="shared" si="56"/>
        <v>1000</v>
      </c>
      <c r="AD1821" t="str">
        <f t="shared" si="57"/>
        <v>304</v>
      </c>
    </row>
    <row r="1822" spans="1:30" hidden="1" x14ac:dyDescent="0.25">
      <c r="A1822" s="97" t="s">
        <v>989</v>
      </c>
      <c r="B1822" s="97" t="s">
        <v>766</v>
      </c>
      <c r="C1822" s="97" t="s">
        <v>990</v>
      </c>
      <c r="D1822" s="97">
        <v>14101</v>
      </c>
      <c r="E1822" s="97" t="s">
        <v>122</v>
      </c>
      <c r="F1822" s="98">
        <v>15</v>
      </c>
      <c r="G1822" s="98" t="s">
        <v>142</v>
      </c>
      <c r="H1822" s="97">
        <v>19</v>
      </c>
      <c r="I1822" s="97" t="s">
        <v>124</v>
      </c>
      <c r="J1822" s="97" t="s">
        <v>125</v>
      </c>
      <c r="K1822" s="97" t="s">
        <v>991</v>
      </c>
      <c r="L1822" s="97"/>
      <c r="M1822" s="97"/>
      <c r="N1822" s="97" t="s">
        <v>992</v>
      </c>
      <c r="O1822" s="97" t="s">
        <v>769</v>
      </c>
      <c r="P1822" s="97" t="s">
        <v>993</v>
      </c>
      <c r="Q1822" s="97" t="s">
        <v>154</v>
      </c>
      <c r="R1822" s="97" t="s">
        <v>131</v>
      </c>
      <c r="S1822" s="97" t="s">
        <v>149</v>
      </c>
      <c r="T1822" s="97" t="s">
        <v>150</v>
      </c>
      <c r="U1822" s="97" t="s">
        <v>134</v>
      </c>
      <c r="V1822" s="97" t="s">
        <v>135</v>
      </c>
      <c r="W1822" s="97" t="s">
        <v>136</v>
      </c>
      <c r="X1822" s="97"/>
      <c r="Y1822" s="99"/>
      <c r="Z1822" s="99"/>
      <c r="AA1822" s="99">
        <v>720850.02</v>
      </c>
      <c r="AB1822" s="99">
        <v>720850.02</v>
      </c>
      <c r="AC1822">
        <f t="shared" si="56"/>
        <v>1000</v>
      </c>
      <c r="AD1822" t="str">
        <f t="shared" si="57"/>
        <v>304</v>
      </c>
    </row>
    <row r="1823" spans="1:30" hidden="1" x14ac:dyDescent="0.25">
      <c r="A1823" s="97" t="s">
        <v>989</v>
      </c>
      <c r="B1823" s="97" t="s">
        <v>766</v>
      </c>
      <c r="C1823" s="97" t="s">
        <v>990</v>
      </c>
      <c r="D1823" s="97">
        <v>14103</v>
      </c>
      <c r="E1823" s="97" t="s">
        <v>122</v>
      </c>
      <c r="F1823" s="98">
        <v>15</v>
      </c>
      <c r="G1823" s="98" t="s">
        <v>142</v>
      </c>
      <c r="H1823" s="97">
        <v>19</v>
      </c>
      <c r="I1823" s="97" t="s">
        <v>124</v>
      </c>
      <c r="J1823" s="97" t="s">
        <v>125</v>
      </c>
      <c r="K1823" s="97" t="s">
        <v>991</v>
      </c>
      <c r="L1823" s="97"/>
      <c r="M1823" s="97"/>
      <c r="N1823" s="97" t="s">
        <v>992</v>
      </c>
      <c r="O1823" s="97" t="s">
        <v>769</v>
      </c>
      <c r="P1823" s="97" t="s">
        <v>993</v>
      </c>
      <c r="Q1823" s="97" t="s">
        <v>155</v>
      </c>
      <c r="R1823" s="97" t="s">
        <v>131</v>
      </c>
      <c r="S1823" s="97" t="s">
        <v>149</v>
      </c>
      <c r="T1823" s="97" t="s">
        <v>150</v>
      </c>
      <c r="U1823" s="97" t="s">
        <v>134</v>
      </c>
      <c r="V1823" s="97" t="s">
        <v>135</v>
      </c>
      <c r="W1823" s="97" t="s">
        <v>136</v>
      </c>
      <c r="X1823" s="97"/>
      <c r="Y1823" s="99"/>
      <c r="Z1823" s="99"/>
      <c r="AA1823" s="99">
        <v>294893.19</v>
      </c>
      <c r="AB1823" s="99">
        <v>294893.19</v>
      </c>
      <c r="AC1823">
        <f t="shared" si="56"/>
        <v>1000</v>
      </c>
      <c r="AD1823" t="str">
        <f t="shared" si="57"/>
        <v>304</v>
      </c>
    </row>
    <row r="1824" spans="1:30" hidden="1" x14ac:dyDescent="0.25">
      <c r="A1824" s="97" t="s">
        <v>989</v>
      </c>
      <c r="B1824" s="97" t="s">
        <v>766</v>
      </c>
      <c r="C1824" s="97" t="s">
        <v>990</v>
      </c>
      <c r="D1824" s="97">
        <v>14201</v>
      </c>
      <c r="E1824" s="97" t="s">
        <v>122</v>
      </c>
      <c r="F1824" s="98">
        <v>15</v>
      </c>
      <c r="G1824" s="98" t="s">
        <v>142</v>
      </c>
      <c r="H1824" s="97">
        <v>19</v>
      </c>
      <c r="I1824" s="97" t="s">
        <v>124</v>
      </c>
      <c r="J1824" s="97" t="s">
        <v>125</v>
      </c>
      <c r="K1824" s="97" t="s">
        <v>991</v>
      </c>
      <c r="L1824" s="97"/>
      <c r="M1824" s="97"/>
      <c r="N1824" s="97" t="s">
        <v>992</v>
      </c>
      <c r="O1824" s="97" t="s">
        <v>769</v>
      </c>
      <c r="P1824" s="97" t="s">
        <v>993</v>
      </c>
      <c r="Q1824" s="97" t="s">
        <v>156</v>
      </c>
      <c r="R1824" s="97" t="s">
        <v>131</v>
      </c>
      <c r="S1824" s="97" t="s">
        <v>149</v>
      </c>
      <c r="T1824" s="97" t="s">
        <v>150</v>
      </c>
      <c r="U1824" s="97" t="s">
        <v>134</v>
      </c>
      <c r="V1824" s="97" t="s">
        <v>135</v>
      </c>
      <c r="W1824" s="97" t="s">
        <v>136</v>
      </c>
      <c r="X1824" s="97"/>
      <c r="Y1824" s="99"/>
      <c r="Z1824" s="99"/>
      <c r="AA1824" s="99">
        <v>655318.20000000007</v>
      </c>
      <c r="AB1824" s="99">
        <v>655318.19999999995</v>
      </c>
      <c r="AC1824">
        <f t="shared" si="56"/>
        <v>1000</v>
      </c>
      <c r="AD1824" t="str">
        <f t="shared" si="57"/>
        <v>304</v>
      </c>
    </row>
    <row r="1825" spans="1:30" hidden="1" x14ac:dyDescent="0.25">
      <c r="A1825" t="s">
        <v>989</v>
      </c>
      <c r="B1825" t="s">
        <v>766</v>
      </c>
      <c r="C1825" t="s">
        <v>990</v>
      </c>
      <c r="D1825" t="s">
        <v>186</v>
      </c>
      <c r="E1825" t="s">
        <v>122</v>
      </c>
      <c r="F1825" t="s">
        <v>159</v>
      </c>
      <c r="G1825" t="s">
        <v>160</v>
      </c>
      <c r="H1825" t="s">
        <v>143</v>
      </c>
      <c r="I1825" t="s">
        <v>124</v>
      </c>
      <c r="J1825" t="s">
        <v>125</v>
      </c>
      <c r="K1825" t="s">
        <v>991</v>
      </c>
      <c r="N1825" t="s">
        <v>992</v>
      </c>
      <c r="O1825" t="s">
        <v>769</v>
      </c>
      <c r="P1825" t="s">
        <v>993</v>
      </c>
      <c r="Q1825" t="s">
        <v>188</v>
      </c>
      <c r="R1825" t="s">
        <v>131</v>
      </c>
      <c r="S1825" t="s">
        <v>164</v>
      </c>
      <c r="T1825" t="s">
        <v>165</v>
      </c>
      <c r="U1825" t="s">
        <v>151</v>
      </c>
      <c r="V1825" t="s">
        <v>135</v>
      </c>
      <c r="W1825" t="s">
        <v>136</v>
      </c>
      <c r="X1825" t="s">
        <v>994</v>
      </c>
      <c r="Y1825" s="94">
        <v>51376.73</v>
      </c>
      <c r="Z1825" s="94">
        <v>31979.516666666663</v>
      </c>
      <c r="AA1825" s="94">
        <v>48000</v>
      </c>
      <c r="AB1825" s="94">
        <v>48000</v>
      </c>
      <c r="AC1825">
        <f t="shared" si="56"/>
        <v>2000</v>
      </c>
      <c r="AD1825" t="str">
        <f t="shared" si="57"/>
        <v>304</v>
      </c>
    </row>
    <row r="1826" spans="1:30" hidden="1" x14ac:dyDescent="0.25">
      <c r="A1826" t="s">
        <v>989</v>
      </c>
      <c r="B1826" t="s">
        <v>766</v>
      </c>
      <c r="C1826" t="s">
        <v>990</v>
      </c>
      <c r="D1826" t="s">
        <v>192</v>
      </c>
      <c r="E1826" t="s">
        <v>122</v>
      </c>
      <c r="F1826" t="s">
        <v>159</v>
      </c>
      <c r="G1826" t="s">
        <v>160</v>
      </c>
      <c r="H1826" t="s">
        <v>143</v>
      </c>
      <c r="I1826" t="s">
        <v>124</v>
      </c>
      <c r="J1826" t="s">
        <v>125</v>
      </c>
      <c r="K1826" t="s">
        <v>991</v>
      </c>
      <c r="N1826" t="s">
        <v>992</v>
      </c>
      <c r="O1826" t="s">
        <v>769</v>
      </c>
      <c r="P1826" t="s">
        <v>993</v>
      </c>
      <c r="Q1826" t="s">
        <v>193</v>
      </c>
      <c r="R1826" t="s">
        <v>131</v>
      </c>
      <c r="S1826" t="s">
        <v>164</v>
      </c>
      <c r="T1826" t="s">
        <v>165</v>
      </c>
      <c r="U1826" t="s">
        <v>151</v>
      </c>
      <c r="V1826" t="s">
        <v>135</v>
      </c>
      <c r="W1826" t="s">
        <v>136</v>
      </c>
      <c r="X1826" t="s">
        <v>994</v>
      </c>
      <c r="Y1826" s="94">
        <v>0</v>
      </c>
      <c r="Z1826" s="94">
        <v>0</v>
      </c>
      <c r="AA1826" s="94">
        <v>12000</v>
      </c>
      <c r="AB1826" s="94">
        <v>12000</v>
      </c>
      <c r="AC1826">
        <f t="shared" si="56"/>
        <v>2000</v>
      </c>
      <c r="AD1826" t="str">
        <f t="shared" si="57"/>
        <v>304</v>
      </c>
    </row>
    <row r="1827" spans="1:30" hidden="1" x14ac:dyDescent="0.25">
      <c r="A1827" t="s">
        <v>989</v>
      </c>
      <c r="B1827" t="s">
        <v>766</v>
      </c>
      <c r="C1827" t="s">
        <v>990</v>
      </c>
      <c r="D1827" t="s">
        <v>196</v>
      </c>
      <c r="E1827" t="s">
        <v>122</v>
      </c>
      <c r="F1827" t="s">
        <v>159</v>
      </c>
      <c r="G1827" t="s">
        <v>160</v>
      </c>
      <c r="H1827" t="s">
        <v>304</v>
      </c>
      <c r="I1827" t="s">
        <v>124</v>
      </c>
      <c r="J1827" t="s">
        <v>125</v>
      </c>
      <c r="K1827" t="s">
        <v>991</v>
      </c>
      <c r="N1827" t="s">
        <v>992</v>
      </c>
      <c r="O1827" t="s">
        <v>769</v>
      </c>
      <c r="P1827" t="s">
        <v>993</v>
      </c>
      <c r="Q1827" t="s">
        <v>197</v>
      </c>
      <c r="R1827" t="s">
        <v>131</v>
      </c>
      <c r="S1827" t="s">
        <v>164</v>
      </c>
      <c r="T1827" t="s">
        <v>165</v>
      </c>
      <c r="U1827" t="s">
        <v>134</v>
      </c>
      <c r="V1827" t="s">
        <v>135</v>
      </c>
      <c r="W1827" t="s">
        <v>136</v>
      </c>
      <c r="X1827" t="s">
        <v>995</v>
      </c>
      <c r="AA1827" s="94">
        <v>3000</v>
      </c>
      <c r="AB1827" s="94">
        <v>3000</v>
      </c>
      <c r="AC1827">
        <f t="shared" si="56"/>
        <v>2000</v>
      </c>
      <c r="AD1827" t="str">
        <f t="shared" si="57"/>
        <v>304</v>
      </c>
    </row>
    <row r="1828" spans="1:30" hidden="1" x14ac:dyDescent="0.25">
      <c r="A1828" t="s">
        <v>989</v>
      </c>
      <c r="B1828" t="s">
        <v>766</v>
      </c>
      <c r="C1828" t="s">
        <v>990</v>
      </c>
      <c r="D1828" t="s">
        <v>200</v>
      </c>
      <c r="E1828" t="s">
        <v>122</v>
      </c>
      <c r="F1828" t="s">
        <v>159</v>
      </c>
      <c r="G1828" t="s">
        <v>160</v>
      </c>
      <c r="H1828" t="s">
        <v>143</v>
      </c>
      <c r="I1828" t="s">
        <v>124</v>
      </c>
      <c r="J1828" t="s">
        <v>125</v>
      </c>
      <c r="K1828" t="s">
        <v>991</v>
      </c>
      <c r="N1828" t="s">
        <v>992</v>
      </c>
      <c r="O1828" t="s">
        <v>769</v>
      </c>
      <c r="P1828" t="s">
        <v>993</v>
      </c>
      <c r="Q1828" t="s">
        <v>201</v>
      </c>
      <c r="R1828" t="s">
        <v>131</v>
      </c>
      <c r="S1828" t="s">
        <v>164</v>
      </c>
      <c r="T1828" t="s">
        <v>165</v>
      </c>
      <c r="U1828" t="s">
        <v>151</v>
      </c>
      <c r="V1828" t="s">
        <v>135</v>
      </c>
      <c r="W1828" t="s">
        <v>136</v>
      </c>
      <c r="X1828" t="s">
        <v>994</v>
      </c>
      <c r="Y1828" s="94">
        <v>0</v>
      </c>
      <c r="Z1828" s="94">
        <v>4214.3999999999996</v>
      </c>
      <c r="AA1828" s="94">
        <v>3000</v>
      </c>
      <c r="AB1828" s="94">
        <v>3000</v>
      </c>
      <c r="AC1828">
        <f t="shared" si="56"/>
        <v>2000</v>
      </c>
      <c r="AD1828" t="str">
        <f t="shared" si="57"/>
        <v>304</v>
      </c>
    </row>
    <row r="1829" spans="1:30" hidden="1" x14ac:dyDescent="0.25">
      <c r="A1829" t="s">
        <v>989</v>
      </c>
      <c r="B1829" t="s">
        <v>766</v>
      </c>
      <c r="C1829" t="s">
        <v>990</v>
      </c>
      <c r="D1829" t="s">
        <v>214</v>
      </c>
      <c r="E1829" t="s">
        <v>122</v>
      </c>
      <c r="F1829" t="s">
        <v>159</v>
      </c>
      <c r="G1829" t="s">
        <v>160</v>
      </c>
      <c r="H1829" t="s">
        <v>143</v>
      </c>
      <c r="I1829" t="s">
        <v>124</v>
      </c>
      <c r="J1829" t="s">
        <v>125</v>
      </c>
      <c r="K1829" t="s">
        <v>991</v>
      </c>
      <c r="N1829" t="s">
        <v>992</v>
      </c>
      <c r="O1829" t="s">
        <v>769</v>
      </c>
      <c r="P1829" t="s">
        <v>993</v>
      </c>
      <c r="Q1829" t="s">
        <v>215</v>
      </c>
      <c r="R1829" t="s">
        <v>131</v>
      </c>
      <c r="S1829" t="s">
        <v>164</v>
      </c>
      <c r="T1829" t="s">
        <v>165</v>
      </c>
      <c r="U1829" t="s">
        <v>151</v>
      </c>
      <c r="V1829" t="s">
        <v>135</v>
      </c>
      <c r="W1829" t="s">
        <v>136</v>
      </c>
      <c r="X1829" t="s">
        <v>994</v>
      </c>
      <c r="Y1829" s="94">
        <v>25121.29</v>
      </c>
      <c r="Z1829" s="94">
        <v>58673.650000000009</v>
      </c>
      <c r="AA1829" s="94">
        <v>108000</v>
      </c>
      <c r="AB1829" s="94">
        <v>108000</v>
      </c>
      <c r="AC1829">
        <f t="shared" si="56"/>
        <v>2000</v>
      </c>
      <c r="AD1829" t="str">
        <f t="shared" si="57"/>
        <v>304</v>
      </c>
    </row>
    <row r="1830" spans="1:30" hidden="1" x14ac:dyDescent="0.25">
      <c r="A1830" t="s">
        <v>989</v>
      </c>
      <c r="B1830" t="s">
        <v>766</v>
      </c>
      <c r="C1830" t="s">
        <v>990</v>
      </c>
      <c r="D1830" t="s">
        <v>232</v>
      </c>
      <c r="E1830" t="s">
        <v>122</v>
      </c>
      <c r="F1830" t="s">
        <v>159</v>
      </c>
      <c r="G1830" t="s">
        <v>160</v>
      </c>
      <c r="H1830" t="s">
        <v>143</v>
      </c>
      <c r="I1830" t="s">
        <v>124</v>
      </c>
      <c r="J1830" t="s">
        <v>125</v>
      </c>
      <c r="K1830" t="s">
        <v>991</v>
      </c>
      <c r="N1830" t="s">
        <v>992</v>
      </c>
      <c r="O1830" t="s">
        <v>769</v>
      </c>
      <c r="P1830" t="s">
        <v>993</v>
      </c>
      <c r="Q1830" t="s">
        <v>233</v>
      </c>
      <c r="R1830" t="s">
        <v>131</v>
      </c>
      <c r="S1830" t="s">
        <v>164</v>
      </c>
      <c r="T1830" t="s">
        <v>165</v>
      </c>
      <c r="U1830" t="s">
        <v>151</v>
      </c>
      <c r="V1830" t="s">
        <v>135</v>
      </c>
      <c r="W1830" t="s">
        <v>136</v>
      </c>
      <c r="X1830" t="s">
        <v>994</v>
      </c>
      <c r="Y1830" s="94">
        <v>2921.8</v>
      </c>
      <c r="Z1830" s="94">
        <v>1463.8</v>
      </c>
      <c r="AA1830" s="94">
        <v>6000</v>
      </c>
      <c r="AB1830" s="94">
        <v>6000</v>
      </c>
      <c r="AC1830">
        <f t="shared" si="56"/>
        <v>2000</v>
      </c>
      <c r="AD1830" t="str">
        <f t="shared" si="57"/>
        <v>304</v>
      </c>
    </row>
    <row r="1831" spans="1:30" hidden="1" x14ac:dyDescent="0.25">
      <c r="A1831" t="s">
        <v>989</v>
      </c>
      <c r="B1831" t="s">
        <v>766</v>
      </c>
      <c r="C1831" t="s">
        <v>990</v>
      </c>
      <c r="D1831" t="s">
        <v>242</v>
      </c>
      <c r="E1831" t="s">
        <v>122</v>
      </c>
      <c r="F1831" t="s">
        <v>159</v>
      </c>
      <c r="G1831" t="s">
        <v>160</v>
      </c>
      <c r="H1831" t="s">
        <v>143</v>
      </c>
      <c r="I1831" t="s">
        <v>124</v>
      </c>
      <c r="J1831" t="s">
        <v>125</v>
      </c>
      <c r="K1831" t="s">
        <v>991</v>
      </c>
      <c r="N1831" t="s">
        <v>992</v>
      </c>
      <c r="O1831" t="s">
        <v>769</v>
      </c>
      <c r="P1831" t="s">
        <v>993</v>
      </c>
      <c r="Q1831" t="s">
        <v>243</v>
      </c>
      <c r="R1831" t="s">
        <v>131</v>
      </c>
      <c r="S1831" t="s">
        <v>164</v>
      </c>
      <c r="T1831" t="s">
        <v>165</v>
      </c>
      <c r="U1831" t="s">
        <v>151</v>
      </c>
      <c r="V1831" t="s">
        <v>135</v>
      </c>
      <c r="W1831" t="s">
        <v>136</v>
      </c>
      <c r="X1831" t="s">
        <v>994</v>
      </c>
      <c r="Y1831" s="94">
        <v>0</v>
      </c>
      <c r="Z1831" s="94">
        <v>2639.333333333333</v>
      </c>
      <c r="AA1831" s="94">
        <v>4800</v>
      </c>
      <c r="AB1831" s="94">
        <v>4800</v>
      </c>
      <c r="AC1831">
        <f t="shared" si="56"/>
        <v>3000</v>
      </c>
      <c r="AD1831" t="str">
        <f t="shared" si="57"/>
        <v>304</v>
      </c>
    </row>
    <row r="1832" spans="1:30" hidden="1" x14ac:dyDescent="0.25">
      <c r="A1832" t="s">
        <v>989</v>
      </c>
      <c r="B1832" t="s">
        <v>766</v>
      </c>
      <c r="C1832" t="s">
        <v>990</v>
      </c>
      <c r="D1832" t="s">
        <v>291</v>
      </c>
      <c r="E1832" t="s">
        <v>122</v>
      </c>
      <c r="F1832" t="s">
        <v>159</v>
      </c>
      <c r="G1832" t="s">
        <v>160</v>
      </c>
      <c r="H1832" t="s">
        <v>143</v>
      </c>
      <c r="I1832" t="s">
        <v>124</v>
      </c>
      <c r="J1832" t="s">
        <v>125</v>
      </c>
      <c r="K1832" t="s">
        <v>991</v>
      </c>
      <c r="N1832" t="s">
        <v>992</v>
      </c>
      <c r="O1832" t="s">
        <v>769</v>
      </c>
      <c r="P1832" t="s">
        <v>993</v>
      </c>
      <c r="Q1832" t="s">
        <v>169</v>
      </c>
      <c r="R1832" t="s">
        <v>131</v>
      </c>
      <c r="S1832" t="s">
        <v>164</v>
      </c>
      <c r="T1832" t="s">
        <v>165</v>
      </c>
      <c r="U1832" t="s">
        <v>151</v>
      </c>
      <c r="V1832" t="s">
        <v>135</v>
      </c>
      <c r="W1832" t="s">
        <v>136</v>
      </c>
      <c r="X1832" t="s">
        <v>994</v>
      </c>
      <c r="Y1832" s="94">
        <v>10047.32</v>
      </c>
      <c r="Z1832" s="94">
        <v>74940</v>
      </c>
      <c r="AA1832" s="94">
        <v>77188.2</v>
      </c>
      <c r="AB1832" s="94">
        <v>77188.2</v>
      </c>
      <c r="AC1832">
        <f t="shared" si="56"/>
        <v>3000</v>
      </c>
      <c r="AD1832" t="str">
        <f t="shared" si="57"/>
        <v>304</v>
      </c>
    </row>
    <row r="1833" spans="1:30" hidden="1" x14ac:dyDescent="0.25">
      <c r="A1833" t="s">
        <v>989</v>
      </c>
      <c r="B1833" t="s">
        <v>766</v>
      </c>
      <c r="C1833" t="s">
        <v>990</v>
      </c>
      <c r="D1833" t="s">
        <v>726</v>
      </c>
      <c r="E1833" t="s">
        <v>122</v>
      </c>
      <c r="F1833" t="s">
        <v>159</v>
      </c>
      <c r="G1833" t="s">
        <v>160</v>
      </c>
      <c r="H1833" t="s">
        <v>143</v>
      </c>
      <c r="I1833" t="s">
        <v>124</v>
      </c>
      <c r="J1833" t="s">
        <v>125</v>
      </c>
      <c r="K1833" t="s">
        <v>991</v>
      </c>
      <c r="N1833" t="s">
        <v>992</v>
      </c>
      <c r="O1833" t="s">
        <v>769</v>
      </c>
      <c r="P1833" t="s">
        <v>993</v>
      </c>
      <c r="Q1833" t="s">
        <v>727</v>
      </c>
      <c r="R1833" t="s">
        <v>131</v>
      </c>
      <c r="S1833" t="s">
        <v>164</v>
      </c>
      <c r="T1833" t="s">
        <v>165</v>
      </c>
      <c r="U1833" t="s">
        <v>151</v>
      </c>
      <c r="V1833" t="s">
        <v>135</v>
      </c>
      <c r="W1833" t="s">
        <v>136</v>
      </c>
      <c r="X1833" t="s">
        <v>994</v>
      </c>
      <c r="Y1833" s="94">
        <v>40419.49</v>
      </c>
      <c r="Z1833" s="94">
        <v>40419.49</v>
      </c>
      <c r="AA1833" s="94">
        <v>41631.96</v>
      </c>
      <c r="AB1833" s="94">
        <v>41631.96</v>
      </c>
      <c r="AC1833">
        <f t="shared" si="56"/>
        <v>3000</v>
      </c>
      <c r="AD1833" t="str">
        <f t="shared" si="57"/>
        <v>304</v>
      </c>
    </row>
    <row r="1834" spans="1:30" hidden="1" x14ac:dyDescent="0.25">
      <c r="A1834" t="s">
        <v>989</v>
      </c>
      <c r="B1834" t="s">
        <v>766</v>
      </c>
      <c r="C1834" t="s">
        <v>990</v>
      </c>
      <c r="D1834" t="s">
        <v>955</v>
      </c>
      <c r="E1834" t="s">
        <v>122</v>
      </c>
      <c r="F1834" t="s">
        <v>159</v>
      </c>
      <c r="G1834" t="s">
        <v>160</v>
      </c>
      <c r="H1834" t="s">
        <v>143</v>
      </c>
      <c r="I1834" t="s">
        <v>124</v>
      </c>
      <c r="J1834" t="s">
        <v>125</v>
      </c>
      <c r="K1834" t="s">
        <v>991</v>
      </c>
      <c r="N1834" t="s">
        <v>992</v>
      </c>
      <c r="O1834" t="s">
        <v>769</v>
      </c>
      <c r="P1834" t="s">
        <v>993</v>
      </c>
      <c r="Q1834" t="s">
        <v>956</v>
      </c>
      <c r="R1834" t="s">
        <v>131</v>
      </c>
      <c r="S1834" t="s">
        <v>164</v>
      </c>
      <c r="T1834" t="s">
        <v>165</v>
      </c>
      <c r="U1834" t="s">
        <v>151</v>
      </c>
      <c r="V1834" t="s">
        <v>135</v>
      </c>
      <c r="W1834" t="s">
        <v>136</v>
      </c>
      <c r="X1834" t="s">
        <v>994</v>
      </c>
      <c r="Y1834" s="94">
        <v>466886.48</v>
      </c>
      <c r="Z1834" s="94">
        <v>0</v>
      </c>
      <c r="AA1834" s="94">
        <v>200000</v>
      </c>
      <c r="AB1834" s="94">
        <v>200000</v>
      </c>
      <c r="AC1834">
        <f t="shared" si="56"/>
        <v>3000</v>
      </c>
      <c r="AD1834" t="str">
        <f t="shared" si="57"/>
        <v>304</v>
      </c>
    </row>
    <row r="1835" spans="1:30" hidden="1" x14ac:dyDescent="0.25">
      <c r="A1835" t="s">
        <v>989</v>
      </c>
      <c r="B1835" t="s">
        <v>766</v>
      </c>
      <c r="C1835" t="s">
        <v>990</v>
      </c>
      <c r="D1835" t="s">
        <v>270</v>
      </c>
      <c r="E1835" t="s">
        <v>122</v>
      </c>
      <c r="F1835" t="s">
        <v>159</v>
      </c>
      <c r="G1835" t="s">
        <v>160</v>
      </c>
      <c r="H1835" t="s">
        <v>143</v>
      </c>
      <c r="I1835" t="s">
        <v>124</v>
      </c>
      <c r="J1835" t="s">
        <v>125</v>
      </c>
      <c r="K1835" t="s">
        <v>991</v>
      </c>
      <c r="N1835" t="s">
        <v>992</v>
      </c>
      <c r="O1835" t="s">
        <v>769</v>
      </c>
      <c r="P1835" t="s">
        <v>993</v>
      </c>
      <c r="Q1835" t="s">
        <v>271</v>
      </c>
      <c r="R1835" t="s">
        <v>131</v>
      </c>
      <c r="S1835" t="s">
        <v>164</v>
      </c>
      <c r="T1835" t="s">
        <v>165</v>
      </c>
      <c r="U1835" t="s">
        <v>151</v>
      </c>
      <c r="V1835" t="s">
        <v>135</v>
      </c>
      <c r="W1835" t="s">
        <v>136</v>
      </c>
      <c r="X1835" t="s">
        <v>994</v>
      </c>
      <c r="Y1835" s="94">
        <v>316.60000000000002</v>
      </c>
      <c r="Z1835" s="94">
        <v>0</v>
      </c>
      <c r="AA1835" s="94">
        <v>0</v>
      </c>
      <c r="AB1835" s="94">
        <v>0</v>
      </c>
      <c r="AC1835">
        <f t="shared" si="56"/>
        <v>3000</v>
      </c>
      <c r="AD1835" t="str">
        <f t="shared" si="57"/>
        <v>304</v>
      </c>
    </row>
    <row r="1836" spans="1:30" hidden="1" x14ac:dyDescent="0.25">
      <c r="A1836" t="s">
        <v>989</v>
      </c>
      <c r="B1836" t="s">
        <v>766</v>
      </c>
      <c r="C1836" t="s">
        <v>990</v>
      </c>
      <c r="D1836" t="s">
        <v>272</v>
      </c>
      <c r="E1836" t="s">
        <v>122</v>
      </c>
      <c r="F1836" t="s">
        <v>159</v>
      </c>
      <c r="G1836" t="s">
        <v>160</v>
      </c>
      <c r="H1836" t="s">
        <v>143</v>
      </c>
      <c r="I1836" t="s">
        <v>124</v>
      </c>
      <c r="J1836" t="s">
        <v>125</v>
      </c>
      <c r="K1836" t="s">
        <v>991</v>
      </c>
      <c r="N1836" t="s">
        <v>992</v>
      </c>
      <c r="O1836" t="s">
        <v>769</v>
      </c>
      <c r="P1836" t="s">
        <v>993</v>
      </c>
      <c r="Q1836" t="s">
        <v>273</v>
      </c>
      <c r="R1836" t="s">
        <v>131</v>
      </c>
      <c r="S1836" t="s">
        <v>164</v>
      </c>
      <c r="T1836" t="s">
        <v>165</v>
      </c>
      <c r="U1836" t="s">
        <v>151</v>
      </c>
      <c r="V1836" t="s">
        <v>135</v>
      </c>
      <c r="W1836" t="s">
        <v>136</v>
      </c>
      <c r="X1836" t="s">
        <v>994</v>
      </c>
      <c r="Y1836" s="94">
        <v>32834.769999999997</v>
      </c>
      <c r="Z1836" s="94">
        <v>35224.089999999997</v>
      </c>
      <c r="AA1836" s="94">
        <v>36000</v>
      </c>
      <c r="AB1836" s="94">
        <v>36000</v>
      </c>
      <c r="AC1836">
        <f t="shared" si="56"/>
        <v>3000</v>
      </c>
      <c r="AD1836" t="str">
        <f t="shared" si="57"/>
        <v>304</v>
      </c>
    </row>
    <row r="1837" spans="1:30" hidden="1" x14ac:dyDescent="0.25">
      <c r="A1837" t="s">
        <v>989</v>
      </c>
      <c r="B1837" t="s">
        <v>766</v>
      </c>
      <c r="C1837" t="s">
        <v>990</v>
      </c>
      <c r="D1837" t="s">
        <v>996</v>
      </c>
      <c r="E1837" t="s">
        <v>122</v>
      </c>
      <c r="F1837" t="s">
        <v>159</v>
      </c>
      <c r="G1837" t="s">
        <v>160</v>
      </c>
      <c r="H1837" t="s">
        <v>143</v>
      </c>
      <c r="I1837" t="s">
        <v>124</v>
      </c>
      <c r="J1837" t="s">
        <v>125</v>
      </c>
      <c r="K1837" t="s">
        <v>991</v>
      </c>
      <c r="N1837" t="s">
        <v>992</v>
      </c>
      <c r="O1837" t="s">
        <v>769</v>
      </c>
      <c r="P1837" t="s">
        <v>993</v>
      </c>
      <c r="Q1837" t="s">
        <v>997</v>
      </c>
      <c r="R1837" t="s">
        <v>131</v>
      </c>
      <c r="S1837" t="s">
        <v>164</v>
      </c>
      <c r="T1837" t="s">
        <v>165</v>
      </c>
      <c r="U1837" t="s">
        <v>151</v>
      </c>
      <c r="V1837" t="s">
        <v>135</v>
      </c>
      <c r="W1837" t="s">
        <v>136</v>
      </c>
      <c r="X1837" t="s">
        <v>994</v>
      </c>
      <c r="Y1837" s="94">
        <v>625.37</v>
      </c>
      <c r="Z1837" s="94">
        <v>0</v>
      </c>
      <c r="AA1837" s="94">
        <v>0</v>
      </c>
      <c r="AB1837" s="94">
        <v>0</v>
      </c>
      <c r="AC1837">
        <f t="shared" si="56"/>
        <v>3000</v>
      </c>
      <c r="AD1837" t="str">
        <f t="shared" si="57"/>
        <v>304</v>
      </c>
    </row>
    <row r="1838" spans="1:30" hidden="1" x14ac:dyDescent="0.25">
      <c r="A1838" t="s">
        <v>989</v>
      </c>
      <c r="B1838" t="s">
        <v>766</v>
      </c>
      <c r="C1838" t="s">
        <v>990</v>
      </c>
      <c r="D1838" t="s">
        <v>172</v>
      </c>
      <c r="E1838" t="s">
        <v>122</v>
      </c>
      <c r="F1838" t="s">
        <v>159</v>
      </c>
      <c r="G1838" t="s">
        <v>160</v>
      </c>
      <c r="H1838" t="s">
        <v>143</v>
      </c>
      <c r="I1838" t="s">
        <v>124</v>
      </c>
      <c r="J1838" t="s">
        <v>125</v>
      </c>
      <c r="K1838" t="s">
        <v>991</v>
      </c>
      <c r="N1838" t="s">
        <v>992</v>
      </c>
      <c r="O1838" t="s">
        <v>769</v>
      </c>
      <c r="P1838" t="s">
        <v>993</v>
      </c>
      <c r="Q1838" t="s">
        <v>173</v>
      </c>
      <c r="R1838" t="s">
        <v>131</v>
      </c>
      <c r="S1838" t="s">
        <v>164</v>
      </c>
      <c r="T1838" t="s">
        <v>165</v>
      </c>
      <c r="U1838" t="s">
        <v>151</v>
      </c>
      <c r="V1838" t="s">
        <v>135</v>
      </c>
      <c r="W1838" t="s">
        <v>136</v>
      </c>
      <c r="X1838" t="s">
        <v>994</v>
      </c>
      <c r="Y1838" s="94">
        <v>29402.92</v>
      </c>
      <c r="Z1838" s="94">
        <v>65263.599999999991</v>
      </c>
      <c r="AA1838" s="94">
        <v>159932.76</v>
      </c>
      <c r="AB1838" s="94">
        <v>159932.76</v>
      </c>
      <c r="AC1838">
        <f t="shared" si="56"/>
        <v>3000</v>
      </c>
      <c r="AD1838" t="str">
        <f t="shared" si="57"/>
        <v>304</v>
      </c>
    </row>
    <row r="1839" spans="1:30" hidden="1" x14ac:dyDescent="0.25">
      <c r="A1839" t="s">
        <v>989</v>
      </c>
      <c r="B1839" t="s">
        <v>766</v>
      </c>
      <c r="C1839" t="s">
        <v>990</v>
      </c>
      <c r="D1839" t="s">
        <v>174</v>
      </c>
      <c r="E1839" t="s">
        <v>122</v>
      </c>
      <c r="F1839" t="s">
        <v>159</v>
      </c>
      <c r="G1839" t="s">
        <v>160</v>
      </c>
      <c r="H1839" t="s">
        <v>143</v>
      </c>
      <c r="I1839" t="s">
        <v>124</v>
      </c>
      <c r="J1839" t="s">
        <v>125</v>
      </c>
      <c r="K1839" t="s">
        <v>991</v>
      </c>
      <c r="N1839" t="s">
        <v>992</v>
      </c>
      <c r="O1839" t="s">
        <v>769</v>
      </c>
      <c r="P1839" t="s">
        <v>993</v>
      </c>
      <c r="Q1839" t="s">
        <v>175</v>
      </c>
      <c r="R1839" t="s">
        <v>131</v>
      </c>
      <c r="S1839" t="s">
        <v>164</v>
      </c>
      <c r="T1839" t="s">
        <v>165</v>
      </c>
      <c r="U1839" t="s">
        <v>151</v>
      </c>
      <c r="V1839" t="s">
        <v>135</v>
      </c>
      <c r="W1839" t="s">
        <v>136</v>
      </c>
      <c r="X1839" t="s">
        <v>994</v>
      </c>
      <c r="Y1839" s="94">
        <v>4216.17</v>
      </c>
      <c r="Z1839" s="94">
        <v>13437.079999999998</v>
      </c>
      <c r="AA1839" s="94">
        <v>36000</v>
      </c>
      <c r="AB1839" s="94">
        <v>36000</v>
      </c>
      <c r="AC1839">
        <f t="shared" si="56"/>
        <v>3000</v>
      </c>
      <c r="AD1839" t="str">
        <f t="shared" si="57"/>
        <v>304</v>
      </c>
    </row>
    <row r="1840" spans="1:30" hidden="1" x14ac:dyDescent="0.25">
      <c r="A1840" t="s">
        <v>989</v>
      </c>
      <c r="B1840" t="s">
        <v>766</v>
      </c>
      <c r="C1840" t="s">
        <v>990</v>
      </c>
      <c r="D1840" t="s">
        <v>282</v>
      </c>
      <c r="E1840" t="s">
        <v>122</v>
      </c>
      <c r="F1840" t="s">
        <v>159</v>
      </c>
      <c r="G1840" t="s">
        <v>160</v>
      </c>
      <c r="H1840" t="s">
        <v>143</v>
      </c>
      <c r="I1840" t="s">
        <v>124</v>
      </c>
      <c r="J1840" t="s">
        <v>125</v>
      </c>
      <c r="K1840" t="s">
        <v>991</v>
      </c>
      <c r="N1840" t="s">
        <v>992</v>
      </c>
      <c r="O1840" t="s">
        <v>769</v>
      </c>
      <c r="P1840" t="s">
        <v>993</v>
      </c>
      <c r="Q1840" t="s">
        <v>283</v>
      </c>
      <c r="R1840" t="s">
        <v>131</v>
      </c>
      <c r="S1840" t="s">
        <v>164</v>
      </c>
      <c r="T1840" t="s">
        <v>165</v>
      </c>
      <c r="U1840" t="s">
        <v>151</v>
      </c>
      <c r="V1840" t="s">
        <v>135</v>
      </c>
      <c r="W1840" t="s">
        <v>136</v>
      </c>
      <c r="X1840" t="s">
        <v>994</v>
      </c>
      <c r="Y1840" s="94">
        <v>0</v>
      </c>
      <c r="Z1840" s="94">
        <v>437.33333333333337</v>
      </c>
      <c r="AA1840" s="94">
        <v>3000</v>
      </c>
      <c r="AB1840" s="94">
        <v>3000</v>
      </c>
      <c r="AC1840">
        <f t="shared" si="56"/>
        <v>3000</v>
      </c>
      <c r="AD1840" t="str">
        <f t="shared" si="57"/>
        <v>304</v>
      </c>
    </row>
    <row r="1841" spans="1:30" hidden="1" x14ac:dyDescent="0.25">
      <c r="A1841" t="s">
        <v>989</v>
      </c>
      <c r="B1841" t="s">
        <v>766</v>
      </c>
      <c r="C1841" t="s">
        <v>990</v>
      </c>
      <c r="D1841" t="s">
        <v>998</v>
      </c>
      <c r="E1841" t="s">
        <v>122</v>
      </c>
      <c r="F1841" t="s">
        <v>159</v>
      </c>
      <c r="G1841" t="s">
        <v>160</v>
      </c>
      <c r="H1841" t="s">
        <v>143</v>
      </c>
      <c r="I1841" t="s">
        <v>124</v>
      </c>
      <c r="J1841" t="s">
        <v>125</v>
      </c>
      <c r="K1841" t="s">
        <v>991</v>
      </c>
      <c r="N1841" t="s">
        <v>992</v>
      </c>
      <c r="O1841" t="s">
        <v>769</v>
      </c>
      <c r="P1841" t="s">
        <v>993</v>
      </c>
      <c r="Q1841" t="s">
        <v>999</v>
      </c>
      <c r="R1841" t="s">
        <v>131</v>
      </c>
      <c r="S1841" t="s">
        <v>164</v>
      </c>
      <c r="T1841" t="s">
        <v>165</v>
      </c>
      <c r="U1841" t="s">
        <v>151</v>
      </c>
      <c r="V1841" t="s">
        <v>135</v>
      </c>
      <c r="W1841" t="s">
        <v>136</v>
      </c>
      <c r="X1841" t="s">
        <v>994</v>
      </c>
      <c r="Y1841" s="94">
        <v>9898788.7100000009</v>
      </c>
      <c r="Z1841" s="94">
        <v>25452135.530000001</v>
      </c>
      <c r="AA1841" s="94">
        <v>39750471.109999999</v>
      </c>
      <c r="AB1841" s="94">
        <v>39750471.109999999</v>
      </c>
      <c r="AC1841">
        <f t="shared" si="56"/>
        <v>3000</v>
      </c>
      <c r="AD1841" t="str">
        <f t="shared" si="57"/>
        <v>304</v>
      </c>
    </row>
    <row r="1842" spans="1:30" hidden="1" x14ac:dyDescent="0.25">
      <c r="A1842" t="s">
        <v>989</v>
      </c>
      <c r="B1842" t="s">
        <v>766</v>
      </c>
      <c r="C1842" t="s">
        <v>990</v>
      </c>
      <c r="D1842" t="s">
        <v>176</v>
      </c>
      <c r="E1842" t="s">
        <v>122</v>
      </c>
      <c r="F1842" t="s">
        <v>159</v>
      </c>
      <c r="G1842" t="s">
        <v>160</v>
      </c>
      <c r="H1842" t="s">
        <v>143</v>
      </c>
      <c r="I1842" t="s">
        <v>124</v>
      </c>
      <c r="J1842" t="s">
        <v>125</v>
      </c>
      <c r="K1842" t="s">
        <v>991</v>
      </c>
      <c r="N1842" t="s">
        <v>992</v>
      </c>
      <c r="O1842" t="s">
        <v>769</v>
      </c>
      <c r="P1842" t="s">
        <v>993</v>
      </c>
      <c r="Q1842" t="s">
        <v>177</v>
      </c>
      <c r="R1842" t="s">
        <v>131</v>
      </c>
      <c r="S1842" t="s">
        <v>164</v>
      </c>
      <c r="T1842" t="s">
        <v>165</v>
      </c>
      <c r="U1842" t="s">
        <v>151</v>
      </c>
      <c r="V1842" t="s">
        <v>135</v>
      </c>
      <c r="W1842" t="s">
        <v>136</v>
      </c>
      <c r="X1842" t="s">
        <v>994</v>
      </c>
      <c r="Y1842" s="94">
        <v>4356.24</v>
      </c>
      <c r="Z1842" s="94">
        <v>0</v>
      </c>
      <c r="AA1842" s="94">
        <v>0</v>
      </c>
      <c r="AB1842" s="94">
        <v>0</v>
      </c>
      <c r="AC1842">
        <f t="shared" si="56"/>
        <v>3000</v>
      </c>
      <c r="AD1842" t="str">
        <f t="shared" si="57"/>
        <v>304</v>
      </c>
    </row>
    <row r="1843" spans="1:30" hidden="1" x14ac:dyDescent="0.25">
      <c r="A1843" s="97" t="s">
        <v>989</v>
      </c>
      <c r="B1843" s="97" t="s">
        <v>766</v>
      </c>
      <c r="C1843" s="97" t="s">
        <v>990</v>
      </c>
      <c r="D1843" s="97">
        <v>14301</v>
      </c>
      <c r="E1843" s="97" t="s">
        <v>122</v>
      </c>
      <c r="F1843" s="98">
        <v>15</v>
      </c>
      <c r="G1843" s="98" t="s">
        <v>142</v>
      </c>
      <c r="H1843" s="97">
        <v>19</v>
      </c>
      <c r="I1843" s="97" t="s">
        <v>124</v>
      </c>
      <c r="J1843" s="97" t="s">
        <v>125</v>
      </c>
      <c r="K1843" s="97" t="s">
        <v>991</v>
      </c>
      <c r="L1843" s="97"/>
      <c r="M1843" s="97"/>
      <c r="N1843" s="97" t="s">
        <v>992</v>
      </c>
      <c r="O1843" s="97" t="s">
        <v>769</v>
      </c>
      <c r="P1843" s="97" t="s">
        <v>993</v>
      </c>
      <c r="Q1843" s="97" t="s">
        <v>178</v>
      </c>
      <c r="R1843" s="97" t="s">
        <v>131</v>
      </c>
      <c r="S1843" s="97" t="s">
        <v>149</v>
      </c>
      <c r="T1843" s="97" t="s">
        <v>150</v>
      </c>
      <c r="U1843" s="97" t="s">
        <v>134</v>
      </c>
      <c r="V1843" s="97" t="s">
        <v>135</v>
      </c>
      <c r="W1843" s="97" t="s">
        <v>136</v>
      </c>
      <c r="X1843" s="97"/>
      <c r="Y1843" s="99"/>
      <c r="Z1843" s="99"/>
      <c r="AA1843" s="99">
        <v>786381.84</v>
      </c>
      <c r="AB1843" s="99">
        <v>786381.84</v>
      </c>
      <c r="AC1843">
        <f t="shared" si="56"/>
        <v>1000</v>
      </c>
      <c r="AD1843" t="str">
        <f t="shared" si="57"/>
        <v>304</v>
      </c>
    </row>
    <row r="1844" spans="1:30" hidden="1" x14ac:dyDescent="0.25">
      <c r="A1844" s="97" t="s">
        <v>1000</v>
      </c>
      <c r="B1844" s="97" t="s">
        <v>1001</v>
      </c>
      <c r="C1844" s="97" t="s">
        <v>1002</v>
      </c>
      <c r="D1844" s="97" t="s">
        <v>141</v>
      </c>
      <c r="E1844" s="97" t="s">
        <v>122</v>
      </c>
      <c r="F1844" s="98">
        <v>15</v>
      </c>
      <c r="G1844" s="98" t="s">
        <v>142</v>
      </c>
      <c r="H1844" s="97" t="s">
        <v>143</v>
      </c>
      <c r="I1844" s="97" t="s">
        <v>124</v>
      </c>
      <c r="J1844" s="97" t="s">
        <v>125</v>
      </c>
      <c r="K1844" s="97" t="s">
        <v>1003</v>
      </c>
      <c r="L1844" s="97"/>
      <c r="M1844" s="97"/>
      <c r="N1844" s="97" t="s">
        <v>1004</v>
      </c>
      <c r="O1844" s="97" t="s">
        <v>1005</v>
      </c>
      <c r="P1844" s="97" t="s">
        <v>1006</v>
      </c>
      <c r="Q1844" s="97" t="s">
        <v>148</v>
      </c>
      <c r="R1844" s="97" t="s">
        <v>131</v>
      </c>
      <c r="S1844" s="97" t="s">
        <v>149</v>
      </c>
      <c r="T1844" s="97" t="s">
        <v>150</v>
      </c>
      <c r="U1844" s="97" t="s">
        <v>151</v>
      </c>
      <c r="V1844" s="97" t="s">
        <v>135</v>
      </c>
      <c r="W1844" s="97" t="s">
        <v>136</v>
      </c>
      <c r="X1844" s="97"/>
      <c r="Y1844" s="99"/>
      <c r="Z1844" s="99"/>
      <c r="AA1844" s="99">
        <v>15852600</v>
      </c>
      <c r="AB1844" s="99">
        <v>15852600</v>
      </c>
      <c r="AC1844">
        <f t="shared" si="56"/>
        <v>1000</v>
      </c>
      <c r="AD1844" t="str">
        <f t="shared" si="57"/>
        <v>304</v>
      </c>
    </row>
    <row r="1845" spans="1:30" hidden="1" x14ac:dyDescent="0.25">
      <c r="A1845" s="97" t="s">
        <v>1000</v>
      </c>
      <c r="B1845" s="97" t="s">
        <v>1001</v>
      </c>
      <c r="C1845" s="97" t="s">
        <v>1002</v>
      </c>
      <c r="D1845" s="97">
        <v>12101</v>
      </c>
      <c r="E1845" s="97" t="s">
        <v>122</v>
      </c>
      <c r="F1845" s="98">
        <v>15</v>
      </c>
      <c r="G1845" s="98" t="s">
        <v>142</v>
      </c>
      <c r="H1845" s="97">
        <v>19</v>
      </c>
      <c r="I1845" s="97" t="s">
        <v>124</v>
      </c>
      <c r="J1845" s="97" t="s">
        <v>125</v>
      </c>
      <c r="K1845" s="97" t="s">
        <v>1003</v>
      </c>
      <c r="L1845" s="97"/>
      <c r="M1845" s="97"/>
      <c r="N1845" s="97" t="s">
        <v>1004</v>
      </c>
      <c r="O1845" s="97" t="s">
        <v>1005</v>
      </c>
      <c r="P1845" s="97" t="s">
        <v>1006</v>
      </c>
      <c r="Q1845" s="97" t="s">
        <v>182</v>
      </c>
      <c r="R1845" s="97" t="s">
        <v>131</v>
      </c>
      <c r="S1845" s="97" t="s">
        <v>149</v>
      </c>
      <c r="T1845" s="97" t="s">
        <v>150</v>
      </c>
      <c r="U1845" s="97" t="s">
        <v>134</v>
      </c>
      <c r="V1845" s="97" t="s">
        <v>135</v>
      </c>
      <c r="W1845" s="97" t="s">
        <v>136</v>
      </c>
      <c r="X1845" s="97"/>
      <c r="Y1845" s="99"/>
      <c r="Z1845" s="99"/>
      <c r="AA1845" s="99">
        <v>283647</v>
      </c>
      <c r="AB1845" s="99">
        <v>283647</v>
      </c>
      <c r="AC1845">
        <f t="shared" si="56"/>
        <v>1000</v>
      </c>
      <c r="AD1845" t="str">
        <f t="shared" si="57"/>
        <v>304</v>
      </c>
    </row>
    <row r="1846" spans="1:30" hidden="1" x14ac:dyDescent="0.25">
      <c r="A1846" s="97" t="s">
        <v>1000</v>
      </c>
      <c r="B1846" s="97" t="s">
        <v>1001</v>
      </c>
      <c r="C1846" s="97" t="s">
        <v>1002</v>
      </c>
      <c r="D1846" s="97">
        <v>13201</v>
      </c>
      <c r="E1846" s="97" t="s">
        <v>122</v>
      </c>
      <c r="F1846" s="98">
        <v>15</v>
      </c>
      <c r="G1846" s="98" t="s">
        <v>142</v>
      </c>
      <c r="H1846" s="97">
        <v>19</v>
      </c>
      <c r="I1846" s="97" t="s">
        <v>124</v>
      </c>
      <c r="J1846" s="97" t="s">
        <v>125</v>
      </c>
      <c r="K1846" s="97" t="s">
        <v>1003</v>
      </c>
      <c r="L1846" s="97"/>
      <c r="M1846" s="97"/>
      <c r="N1846" s="97" t="s">
        <v>1004</v>
      </c>
      <c r="O1846" s="97" t="s">
        <v>1005</v>
      </c>
      <c r="P1846" s="97" t="s">
        <v>1006</v>
      </c>
      <c r="Q1846" s="97" t="s">
        <v>152</v>
      </c>
      <c r="R1846" s="97" t="s">
        <v>131</v>
      </c>
      <c r="S1846" s="97" t="s">
        <v>149</v>
      </c>
      <c r="T1846" s="97" t="s">
        <v>150</v>
      </c>
      <c r="U1846" s="97" t="s">
        <v>134</v>
      </c>
      <c r="V1846" s="97" t="s">
        <v>135</v>
      </c>
      <c r="W1846" s="97" t="s">
        <v>136</v>
      </c>
      <c r="X1846" s="97"/>
      <c r="Y1846" s="99"/>
      <c r="Z1846" s="99"/>
      <c r="AA1846" s="99">
        <v>660525</v>
      </c>
      <c r="AB1846" s="99">
        <v>660525</v>
      </c>
      <c r="AC1846">
        <f t="shared" si="56"/>
        <v>1000</v>
      </c>
      <c r="AD1846" t="str">
        <f t="shared" si="57"/>
        <v>304</v>
      </c>
    </row>
    <row r="1847" spans="1:30" hidden="1" x14ac:dyDescent="0.25">
      <c r="A1847" s="97" t="s">
        <v>1000</v>
      </c>
      <c r="B1847" s="97" t="s">
        <v>1001</v>
      </c>
      <c r="C1847" s="97" t="s">
        <v>1002</v>
      </c>
      <c r="D1847" s="97">
        <v>13203</v>
      </c>
      <c r="E1847" s="97" t="s">
        <v>122</v>
      </c>
      <c r="F1847" s="98">
        <v>15</v>
      </c>
      <c r="G1847" s="98" t="s">
        <v>142</v>
      </c>
      <c r="H1847" s="97">
        <v>19</v>
      </c>
      <c r="I1847" s="97" t="s">
        <v>124</v>
      </c>
      <c r="J1847" s="97" t="s">
        <v>125</v>
      </c>
      <c r="K1847" s="97" t="s">
        <v>1003</v>
      </c>
      <c r="L1847" s="97"/>
      <c r="M1847" s="97"/>
      <c r="N1847" s="97" t="s">
        <v>1004</v>
      </c>
      <c r="O1847" s="97" t="s">
        <v>1005</v>
      </c>
      <c r="P1847" s="97" t="s">
        <v>1006</v>
      </c>
      <c r="Q1847" s="97" t="s">
        <v>153</v>
      </c>
      <c r="R1847" s="97" t="s">
        <v>131</v>
      </c>
      <c r="S1847" s="97" t="s">
        <v>149</v>
      </c>
      <c r="T1847" s="97" t="s">
        <v>150</v>
      </c>
      <c r="U1847" s="97" t="s">
        <v>134</v>
      </c>
      <c r="V1847" s="97" t="s">
        <v>135</v>
      </c>
      <c r="W1847" s="97" t="s">
        <v>136</v>
      </c>
      <c r="X1847" s="97"/>
      <c r="Y1847" s="99"/>
      <c r="Z1847" s="99"/>
      <c r="AA1847" s="99">
        <v>2642100</v>
      </c>
      <c r="AB1847" s="99">
        <v>2642100</v>
      </c>
      <c r="AC1847">
        <f t="shared" si="56"/>
        <v>1000</v>
      </c>
      <c r="AD1847" t="str">
        <f t="shared" si="57"/>
        <v>304</v>
      </c>
    </row>
    <row r="1848" spans="1:30" hidden="1" x14ac:dyDescent="0.25">
      <c r="A1848" s="97" t="s">
        <v>1000</v>
      </c>
      <c r="B1848" s="97" t="s">
        <v>1001</v>
      </c>
      <c r="C1848" s="97" t="s">
        <v>1002</v>
      </c>
      <c r="D1848" s="97" t="s">
        <v>183</v>
      </c>
      <c r="E1848" s="97" t="s">
        <v>122</v>
      </c>
      <c r="F1848" s="98">
        <v>15</v>
      </c>
      <c r="G1848" s="98" t="s">
        <v>142</v>
      </c>
      <c r="H1848" s="97">
        <v>19</v>
      </c>
      <c r="I1848" s="97" t="s">
        <v>124</v>
      </c>
      <c r="J1848" s="97" t="s">
        <v>125</v>
      </c>
      <c r="K1848" s="97" t="s">
        <v>1003</v>
      </c>
      <c r="L1848" s="97"/>
      <c r="M1848" s="97"/>
      <c r="N1848" s="97" t="s">
        <v>1004</v>
      </c>
      <c r="O1848" s="97" t="s">
        <v>1005</v>
      </c>
      <c r="P1848" s="97" t="s">
        <v>1006</v>
      </c>
      <c r="Q1848" s="97" t="s">
        <v>184</v>
      </c>
      <c r="R1848" s="97" t="s">
        <v>131</v>
      </c>
      <c r="S1848" s="97" t="s">
        <v>149</v>
      </c>
      <c r="T1848" s="97" t="s">
        <v>150</v>
      </c>
      <c r="U1848" s="97" t="s">
        <v>134</v>
      </c>
      <c r="V1848" s="97" t="s">
        <v>135</v>
      </c>
      <c r="W1848" s="97" t="s">
        <v>136</v>
      </c>
      <c r="X1848" s="97" t="s">
        <v>1007</v>
      </c>
      <c r="Y1848" s="99">
        <v>314663.64</v>
      </c>
      <c r="Z1848" s="99">
        <v>295701.20399999997</v>
      </c>
      <c r="AA1848" s="99">
        <v>295701.20399999997</v>
      </c>
      <c r="AB1848" s="99">
        <v>295701.2</v>
      </c>
      <c r="AC1848">
        <f t="shared" si="56"/>
        <v>1000</v>
      </c>
      <c r="AD1848" t="str">
        <f t="shared" si="57"/>
        <v>304</v>
      </c>
    </row>
    <row r="1849" spans="1:30" hidden="1" x14ac:dyDescent="0.25">
      <c r="A1849" s="97" t="s">
        <v>1000</v>
      </c>
      <c r="B1849" s="97" t="s">
        <v>1001</v>
      </c>
      <c r="C1849" s="97" t="s">
        <v>1002</v>
      </c>
      <c r="D1849" s="97">
        <v>14101</v>
      </c>
      <c r="E1849" s="97" t="s">
        <v>122</v>
      </c>
      <c r="F1849" s="98">
        <v>15</v>
      </c>
      <c r="G1849" s="98" t="s">
        <v>142</v>
      </c>
      <c r="H1849" s="97">
        <v>19</v>
      </c>
      <c r="I1849" s="97" t="s">
        <v>124</v>
      </c>
      <c r="J1849" s="97" t="s">
        <v>125</v>
      </c>
      <c r="K1849" s="97" t="s">
        <v>1003</v>
      </c>
      <c r="L1849" s="97"/>
      <c r="M1849" s="97"/>
      <c r="N1849" s="97" t="s">
        <v>1004</v>
      </c>
      <c r="O1849" s="97" t="s">
        <v>1005</v>
      </c>
      <c r="P1849" s="97" t="s">
        <v>1006</v>
      </c>
      <c r="Q1849" s="97" t="s">
        <v>154</v>
      </c>
      <c r="R1849" s="97" t="s">
        <v>131</v>
      </c>
      <c r="S1849" s="97" t="s">
        <v>149</v>
      </c>
      <c r="T1849" s="97" t="s">
        <v>150</v>
      </c>
      <c r="U1849" s="97" t="s">
        <v>134</v>
      </c>
      <c r="V1849" s="97" t="s">
        <v>135</v>
      </c>
      <c r="W1849" s="97" t="s">
        <v>136</v>
      </c>
      <c r="X1849" s="97"/>
      <c r="Y1849" s="99"/>
      <c r="Z1849" s="99"/>
      <c r="AA1849" s="99">
        <v>871893</v>
      </c>
      <c r="AB1849" s="99">
        <v>871893</v>
      </c>
      <c r="AC1849">
        <f t="shared" si="56"/>
        <v>1000</v>
      </c>
      <c r="AD1849" t="str">
        <f t="shared" si="57"/>
        <v>304</v>
      </c>
    </row>
    <row r="1850" spans="1:30" hidden="1" x14ac:dyDescent="0.25">
      <c r="A1850" s="97" t="s">
        <v>1000</v>
      </c>
      <c r="B1850" s="97" t="s">
        <v>1001</v>
      </c>
      <c r="C1850" s="97" t="s">
        <v>1002</v>
      </c>
      <c r="D1850" s="97">
        <v>14103</v>
      </c>
      <c r="E1850" s="97" t="s">
        <v>122</v>
      </c>
      <c r="F1850" s="98">
        <v>15</v>
      </c>
      <c r="G1850" s="98" t="s">
        <v>142</v>
      </c>
      <c r="H1850" s="97">
        <v>19</v>
      </c>
      <c r="I1850" s="97" t="s">
        <v>124</v>
      </c>
      <c r="J1850" s="97" t="s">
        <v>125</v>
      </c>
      <c r="K1850" s="97" t="s">
        <v>1003</v>
      </c>
      <c r="L1850" s="97"/>
      <c r="M1850" s="97"/>
      <c r="N1850" s="97" t="s">
        <v>1004</v>
      </c>
      <c r="O1850" s="97" t="s">
        <v>1005</v>
      </c>
      <c r="P1850" s="97" t="s">
        <v>1006</v>
      </c>
      <c r="Q1850" s="97" t="s">
        <v>155</v>
      </c>
      <c r="R1850" s="97" t="s">
        <v>131</v>
      </c>
      <c r="S1850" s="97" t="s">
        <v>149</v>
      </c>
      <c r="T1850" s="97" t="s">
        <v>150</v>
      </c>
      <c r="U1850" s="97" t="s">
        <v>134</v>
      </c>
      <c r="V1850" s="97" t="s">
        <v>135</v>
      </c>
      <c r="W1850" s="97" t="s">
        <v>136</v>
      </c>
      <c r="X1850" s="97"/>
      <c r="Y1850" s="99"/>
      <c r="Z1850" s="99"/>
      <c r="AA1850" s="99">
        <v>356683.5</v>
      </c>
      <c r="AB1850" s="99">
        <v>356683.5</v>
      </c>
      <c r="AC1850">
        <f t="shared" si="56"/>
        <v>1000</v>
      </c>
      <c r="AD1850" t="str">
        <f t="shared" si="57"/>
        <v>304</v>
      </c>
    </row>
    <row r="1851" spans="1:30" hidden="1" x14ac:dyDescent="0.25">
      <c r="A1851" s="97" t="s">
        <v>1000</v>
      </c>
      <c r="B1851" s="97" t="s">
        <v>1001</v>
      </c>
      <c r="C1851" s="97" t="s">
        <v>1002</v>
      </c>
      <c r="D1851" s="97">
        <v>14201</v>
      </c>
      <c r="E1851" s="97" t="s">
        <v>122</v>
      </c>
      <c r="F1851" s="98">
        <v>15</v>
      </c>
      <c r="G1851" s="98" t="s">
        <v>142</v>
      </c>
      <c r="H1851" s="97">
        <v>19</v>
      </c>
      <c r="I1851" s="97" t="s">
        <v>124</v>
      </c>
      <c r="J1851" s="97" t="s">
        <v>125</v>
      </c>
      <c r="K1851" s="97" t="s">
        <v>1003</v>
      </c>
      <c r="L1851" s="97"/>
      <c r="M1851" s="97"/>
      <c r="N1851" s="97" t="s">
        <v>1004</v>
      </c>
      <c r="O1851" s="97" t="s">
        <v>1005</v>
      </c>
      <c r="P1851" s="97" t="s">
        <v>1006</v>
      </c>
      <c r="Q1851" s="97" t="s">
        <v>156</v>
      </c>
      <c r="R1851" s="97" t="s">
        <v>131</v>
      </c>
      <c r="S1851" s="97" t="s">
        <v>149</v>
      </c>
      <c r="T1851" s="97" t="s">
        <v>150</v>
      </c>
      <c r="U1851" s="97" t="s">
        <v>134</v>
      </c>
      <c r="V1851" s="97" t="s">
        <v>135</v>
      </c>
      <c r="W1851" s="97" t="s">
        <v>136</v>
      </c>
      <c r="X1851" s="97"/>
      <c r="Y1851" s="99"/>
      <c r="Z1851" s="99"/>
      <c r="AA1851" s="99">
        <v>792630</v>
      </c>
      <c r="AB1851" s="99">
        <v>792630</v>
      </c>
      <c r="AC1851">
        <f t="shared" si="56"/>
        <v>1000</v>
      </c>
      <c r="AD1851" t="str">
        <f t="shared" si="57"/>
        <v>304</v>
      </c>
    </row>
    <row r="1852" spans="1:30" hidden="1" x14ac:dyDescent="0.25">
      <c r="A1852" t="s">
        <v>1000</v>
      </c>
      <c r="B1852" t="s">
        <v>1001</v>
      </c>
      <c r="C1852" t="s">
        <v>1002</v>
      </c>
      <c r="D1852" t="s">
        <v>186</v>
      </c>
      <c r="E1852" t="s">
        <v>122</v>
      </c>
      <c r="F1852" t="s">
        <v>159</v>
      </c>
      <c r="G1852" t="s">
        <v>160</v>
      </c>
      <c r="H1852" t="s">
        <v>143</v>
      </c>
      <c r="I1852" t="s">
        <v>124</v>
      </c>
      <c r="J1852" t="s">
        <v>125</v>
      </c>
      <c r="K1852" t="s">
        <v>1003</v>
      </c>
      <c r="N1852" t="s">
        <v>1004</v>
      </c>
      <c r="O1852" t="s">
        <v>1005</v>
      </c>
      <c r="P1852" t="s">
        <v>1006</v>
      </c>
      <c r="Q1852" t="s">
        <v>188</v>
      </c>
      <c r="R1852" t="s">
        <v>131</v>
      </c>
      <c r="S1852" t="s">
        <v>164</v>
      </c>
      <c r="T1852" t="s">
        <v>165</v>
      </c>
      <c r="U1852" t="s">
        <v>151</v>
      </c>
      <c r="V1852" t="s">
        <v>135</v>
      </c>
      <c r="W1852" t="s">
        <v>136</v>
      </c>
      <c r="X1852" t="s">
        <v>1007</v>
      </c>
      <c r="Y1852" s="94">
        <v>58409.82</v>
      </c>
      <c r="Z1852" s="94">
        <v>114801.36369999999</v>
      </c>
      <c r="AA1852" s="94">
        <v>118245.4</v>
      </c>
      <c r="AB1852" s="94">
        <v>118245.4</v>
      </c>
      <c r="AC1852">
        <f t="shared" si="56"/>
        <v>2000</v>
      </c>
      <c r="AD1852" t="str">
        <f t="shared" si="57"/>
        <v>304</v>
      </c>
    </row>
    <row r="1853" spans="1:30" hidden="1" x14ac:dyDescent="0.25">
      <c r="A1853" t="s">
        <v>1000</v>
      </c>
      <c r="B1853" t="s">
        <v>1001</v>
      </c>
      <c r="C1853" t="s">
        <v>1002</v>
      </c>
      <c r="D1853" t="s">
        <v>190</v>
      </c>
      <c r="E1853" t="s">
        <v>122</v>
      </c>
      <c r="F1853" t="s">
        <v>159</v>
      </c>
      <c r="G1853" t="s">
        <v>160</v>
      </c>
      <c r="H1853" t="s">
        <v>143</v>
      </c>
      <c r="I1853" t="s">
        <v>124</v>
      </c>
      <c r="J1853" t="s">
        <v>125</v>
      </c>
      <c r="K1853" t="s">
        <v>1003</v>
      </c>
      <c r="N1853" t="s">
        <v>1004</v>
      </c>
      <c r="O1853" t="s">
        <v>1005</v>
      </c>
      <c r="P1853" t="s">
        <v>1006</v>
      </c>
      <c r="Q1853" t="s">
        <v>191</v>
      </c>
      <c r="R1853" t="s">
        <v>131</v>
      </c>
      <c r="S1853" t="s">
        <v>164</v>
      </c>
      <c r="T1853" t="s">
        <v>165</v>
      </c>
      <c r="U1853" t="s">
        <v>151</v>
      </c>
      <c r="V1853" t="s">
        <v>135</v>
      </c>
      <c r="W1853" t="s">
        <v>136</v>
      </c>
      <c r="X1853" t="s">
        <v>1007</v>
      </c>
      <c r="Y1853" s="94">
        <v>0</v>
      </c>
      <c r="Z1853" s="94">
        <v>3099.0000000000005</v>
      </c>
      <c r="AA1853" s="94">
        <v>3191.97</v>
      </c>
      <c r="AB1853" s="94">
        <v>3191.97</v>
      </c>
      <c r="AC1853">
        <f t="shared" si="56"/>
        <v>2000</v>
      </c>
      <c r="AD1853" t="str">
        <f t="shared" si="57"/>
        <v>304</v>
      </c>
    </row>
    <row r="1854" spans="1:30" hidden="1" x14ac:dyDescent="0.25">
      <c r="A1854" t="s">
        <v>1000</v>
      </c>
      <c r="B1854" t="s">
        <v>1001</v>
      </c>
      <c r="C1854" t="s">
        <v>1002</v>
      </c>
      <c r="D1854" t="s">
        <v>192</v>
      </c>
      <c r="E1854" t="s">
        <v>122</v>
      </c>
      <c r="F1854" t="s">
        <v>159</v>
      </c>
      <c r="G1854" t="s">
        <v>160</v>
      </c>
      <c r="H1854" t="s">
        <v>143</v>
      </c>
      <c r="I1854" t="s">
        <v>124</v>
      </c>
      <c r="J1854" t="s">
        <v>125</v>
      </c>
      <c r="K1854" t="s">
        <v>1003</v>
      </c>
      <c r="N1854" t="s">
        <v>1004</v>
      </c>
      <c r="O1854" t="s">
        <v>1005</v>
      </c>
      <c r="P1854" t="s">
        <v>1006</v>
      </c>
      <c r="Q1854" t="s">
        <v>193</v>
      </c>
      <c r="R1854" t="s">
        <v>131</v>
      </c>
      <c r="S1854" t="s">
        <v>164</v>
      </c>
      <c r="T1854" t="s">
        <v>165</v>
      </c>
      <c r="U1854" t="s">
        <v>151</v>
      </c>
      <c r="V1854" t="s">
        <v>135</v>
      </c>
      <c r="W1854" t="s">
        <v>136</v>
      </c>
      <c r="X1854" t="s">
        <v>1007</v>
      </c>
      <c r="Y1854" s="94">
        <v>49285.48</v>
      </c>
      <c r="Z1854" s="94">
        <v>55480.236000000004</v>
      </c>
      <c r="AA1854" s="94">
        <v>57144.639999999999</v>
      </c>
      <c r="AB1854" s="94">
        <v>57144.639999999999</v>
      </c>
      <c r="AC1854">
        <f t="shared" si="56"/>
        <v>2000</v>
      </c>
      <c r="AD1854" t="str">
        <f t="shared" si="57"/>
        <v>304</v>
      </c>
    </row>
    <row r="1855" spans="1:30" hidden="1" x14ac:dyDescent="0.25">
      <c r="A1855" t="s">
        <v>1000</v>
      </c>
      <c r="B1855" t="s">
        <v>1001</v>
      </c>
      <c r="C1855" t="s">
        <v>1002</v>
      </c>
      <c r="D1855" t="s">
        <v>196</v>
      </c>
      <c r="E1855" t="s">
        <v>122</v>
      </c>
      <c r="F1855" t="s">
        <v>159</v>
      </c>
      <c r="G1855" t="s">
        <v>160</v>
      </c>
      <c r="H1855" t="s">
        <v>143</v>
      </c>
      <c r="I1855" t="s">
        <v>124</v>
      </c>
      <c r="J1855" t="s">
        <v>125</v>
      </c>
      <c r="K1855" t="s">
        <v>1003</v>
      </c>
      <c r="N1855" t="s">
        <v>1004</v>
      </c>
      <c r="O1855" t="s">
        <v>1005</v>
      </c>
      <c r="P1855" t="s">
        <v>1006</v>
      </c>
      <c r="Q1855" t="s">
        <v>197</v>
      </c>
      <c r="R1855" t="s">
        <v>131</v>
      </c>
      <c r="S1855" t="s">
        <v>164</v>
      </c>
      <c r="T1855" t="s">
        <v>165</v>
      </c>
      <c r="U1855" t="s">
        <v>151</v>
      </c>
      <c r="V1855" t="s">
        <v>135</v>
      </c>
      <c r="W1855" t="s">
        <v>136</v>
      </c>
      <c r="X1855" t="s">
        <v>1007</v>
      </c>
      <c r="Y1855" s="94">
        <v>62139.519999999997</v>
      </c>
      <c r="Z1855" s="94">
        <v>122355.88799999999</v>
      </c>
      <c r="AA1855" s="94">
        <v>126026.53</v>
      </c>
      <c r="AB1855" s="94">
        <v>126026.53</v>
      </c>
      <c r="AC1855">
        <f t="shared" si="56"/>
        <v>2000</v>
      </c>
      <c r="AD1855" t="str">
        <f t="shared" si="57"/>
        <v>304</v>
      </c>
    </row>
    <row r="1856" spans="1:30" hidden="1" x14ac:dyDescent="0.25">
      <c r="A1856" t="s">
        <v>1000</v>
      </c>
      <c r="B1856" t="s">
        <v>1001</v>
      </c>
      <c r="C1856" t="s">
        <v>1002</v>
      </c>
      <c r="D1856" t="s">
        <v>198</v>
      </c>
      <c r="E1856" t="s">
        <v>122</v>
      </c>
      <c r="F1856" t="s">
        <v>159</v>
      </c>
      <c r="G1856" t="s">
        <v>160</v>
      </c>
      <c r="H1856" t="s">
        <v>143</v>
      </c>
      <c r="I1856" t="s">
        <v>124</v>
      </c>
      <c r="J1856" t="s">
        <v>125</v>
      </c>
      <c r="K1856" t="s">
        <v>1003</v>
      </c>
      <c r="N1856" t="s">
        <v>1004</v>
      </c>
      <c r="O1856" t="s">
        <v>1005</v>
      </c>
      <c r="P1856" t="s">
        <v>1006</v>
      </c>
      <c r="Q1856" t="s">
        <v>199</v>
      </c>
      <c r="R1856" t="s">
        <v>131</v>
      </c>
      <c r="S1856" t="s">
        <v>164</v>
      </c>
      <c r="T1856" t="s">
        <v>165</v>
      </c>
      <c r="U1856" t="s">
        <v>151</v>
      </c>
      <c r="V1856" t="s">
        <v>135</v>
      </c>
      <c r="W1856" t="s">
        <v>136</v>
      </c>
      <c r="X1856" t="s">
        <v>1007</v>
      </c>
      <c r="Y1856" s="94">
        <v>28647.68</v>
      </c>
      <c r="Z1856" s="94">
        <v>29474.502</v>
      </c>
      <c r="AA1856" s="94">
        <v>30358.74</v>
      </c>
      <c r="AB1856" s="94">
        <v>30358.74</v>
      </c>
      <c r="AC1856">
        <f t="shared" si="56"/>
        <v>2000</v>
      </c>
      <c r="AD1856" t="str">
        <f t="shared" si="57"/>
        <v>304</v>
      </c>
    </row>
    <row r="1857" spans="1:30" hidden="1" x14ac:dyDescent="0.25">
      <c r="A1857" t="s">
        <v>1000</v>
      </c>
      <c r="B1857" t="s">
        <v>1001</v>
      </c>
      <c r="C1857" t="s">
        <v>1002</v>
      </c>
      <c r="D1857" t="s">
        <v>662</v>
      </c>
      <c r="E1857" t="s">
        <v>122</v>
      </c>
      <c r="F1857" t="s">
        <v>159</v>
      </c>
      <c r="G1857" t="s">
        <v>160</v>
      </c>
      <c r="H1857" t="s">
        <v>143</v>
      </c>
      <c r="I1857" t="s">
        <v>124</v>
      </c>
      <c r="J1857" t="s">
        <v>125</v>
      </c>
      <c r="K1857" t="s">
        <v>1003</v>
      </c>
      <c r="N1857" t="s">
        <v>1004</v>
      </c>
      <c r="O1857" t="s">
        <v>1005</v>
      </c>
      <c r="P1857" t="s">
        <v>1006</v>
      </c>
      <c r="Q1857" t="s">
        <v>663</v>
      </c>
      <c r="R1857" t="s">
        <v>131</v>
      </c>
      <c r="S1857" t="s">
        <v>164</v>
      </c>
      <c r="T1857" t="s">
        <v>165</v>
      </c>
      <c r="U1857" t="s">
        <v>151</v>
      </c>
      <c r="V1857" t="s">
        <v>135</v>
      </c>
      <c r="W1857" t="s">
        <v>136</v>
      </c>
      <c r="X1857" t="s">
        <v>1007</v>
      </c>
      <c r="Y1857" s="94">
        <v>706243.89</v>
      </c>
      <c r="Z1857" s="94">
        <v>57007.89</v>
      </c>
      <c r="AA1857" s="94">
        <v>19097.04</v>
      </c>
      <c r="AB1857" s="94">
        <v>19097.04</v>
      </c>
      <c r="AC1857">
        <f t="shared" si="56"/>
        <v>2000</v>
      </c>
      <c r="AD1857" t="str">
        <f t="shared" si="57"/>
        <v>304</v>
      </c>
    </row>
    <row r="1858" spans="1:30" hidden="1" x14ac:dyDescent="0.25">
      <c r="A1858" t="s">
        <v>1000</v>
      </c>
      <c r="B1858" t="s">
        <v>1001</v>
      </c>
      <c r="C1858" t="s">
        <v>1002</v>
      </c>
      <c r="D1858" t="s">
        <v>200</v>
      </c>
      <c r="E1858" t="s">
        <v>122</v>
      </c>
      <c r="F1858" t="s">
        <v>159</v>
      </c>
      <c r="G1858" t="s">
        <v>160</v>
      </c>
      <c r="H1858" t="s">
        <v>143</v>
      </c>
      <c r="I1858" t="s">
        <v>124</v>
      </c>
      <c r="J1858" t="s">
        <v>125</v>
      </c>
      <c r="K1858" t="s">
        <v>1003</v>
      </c>
      <c r="N1858" t="s">
        <v>1004</v>
      </c>
      <c r="O1858" t="s">
        <v>1005</v>
      </c>
      <c r="P1858" t="s">
        <v>1006</v>
      </c>
      <c r="Q1858" t="s">
        <v>201</v>
      </c>
      <c r="R1858" t="s">
        <v>131</v>
      </c>
      <c r="S1858" t="s">
        <v>164</v>
      </c>
      <c r="T1858" t="s">
        <v>165</v>
      </c>
      <c r="U1858" t="s">
        <v>151</v>
      </c>
      <c r="V1858" t="s">
        <v>135</v>
      </c>
      <c r="W1858" t="s">
        <v>136</v>
      </c>
      <c r="X1858" t="s">
        <v>1007</v>
      </c>
      <c r="Y1858" s="94">
        <v>8158.32</v>
      </c>
      <c r="Z1858" s="94">
        <v>11034.96</v>
      </c>
      <c r="AA1858" s="94">
        <v>15384.12</v>
      </c>
      <c r="AB1858" s="94">
        <v>15384.12</v>
      </c>
      <c r="AC1858">
        <f t="shared" si="56"/>
        <v>2000</v>
      </c>
      <c r="AD1858" t="str">
        <f t="shared" si="57"/>
        <v>304</v>
      </c>
    </row>
    <row r="1859" spans="1:30" hidden="1" x14ac:dyDescent="0.25">
      <c r="A1859" t="s">
        <v>1000</v>
      </c>
      <c r="B1859" t="s">
        <v>1001</v>
      </c>
      <c r="C1859" t="s">
        <v>1002</v>
      </c>
      <c r="D1859" t="s">
        <v>202</v>
      </c>
      <c r="E1859" t="s">
        <v>122</v>
      </c>
      <c r="F1859" t="s">
        <v>159</v>
      </c>
      <c r="G1859" t="s">
        <v>160</v>
      </c>
      <c r="H1859" t="s">
        <v>143</v>
      </c>
      <c r="I1859" t="s">
        <v>124</v>
      </c>
      <c r="J1859" t="s">
        <v>125</v>
      </c>
      <c r="K1859" t="s">
        <v>1003</v>
      </c>
      <c r="N1859" t="s">
        <v>1004</v>
      </c>
      <c r="O1859" t="s">
        <v>1005</v>
      </c>
      <c r="P1859" t="s">
        <v>1006</v>
      </c>
      <c r="Q1859" t="s">
        <v>203</v>
      </c>
      <c r="R1859" t="s">
        <v>131</v>
      </c>
      <c r="S1859" t="s">
        <v>164</v>
      </c>
      <c r="T1859" t="s">
        <v>165</v>
      </c>
      <c r="U1859" t="s">
        <v>151</v>
      </c>
      <c r="V1859" t="s">
        <v>135</v>
      </c>
      <c r="W1859" t="s">
        <v>136</v>
      </c>
      <c r="X1859" t="s">
        <v>1007</v>
      </c>
      <c r="Y1859" s="94">
        <v>0</v>
      </c>
      <c r="Z1859" s="94">
        <v>3901</v>
      </c>
      <c r="AA1859" s="94">
        <v>0</v>
      </c>
      <c r="AB1859" s="94">
        <v>0</v>
      </c>
      <c r="AC1859">
        <f t="shared" ref="AC1859:AC1922" si="58">MID(D1859,1,1)*1000</f>
        <v>2000</v>
      </c>
      <c r="AD1859" t="str">
        <f t="shared" ref="AD1859:AD1922" si="59">MID(A1859,6,3)</f>
        <v>304</v>
      </c>
    </row>
    <row r="1860" spans="1:30" hidden="1" x14ac:dyDescent="0.25">
      <c r="A1860" t="s">
        <v>1000</v>
      </c>
      <c r="B1860" t="s">
        <v>1001</v>
      </c>
      <c r="C1860" t="s">
        <v>1002</v>
      </c>
      <c r="D1860" t="s">
        <v>206</v>
      </c>
      <c r="E1860" t="s">
        <v>122</v>
      </c>
      <c r="F1860" t="s">
        <v>159</v>
      </c>
      <c r="G1860" t="s">
        <v>160</v>
      </c>
      <c r="H1860" t="s">
        <v>143</v>
      </c>
      <c r="I1860" t="s">
        <v>124</v>
      </c>
      <c r="J1860" t="s">
        <v>125</v>
      </c>
      <c r="K1860" t="s">
        <v>1003</v>
      </c>
      <c r="N1860" t="s">
        <v>1004</v>
      </c>
      <c r="O1860" t="s">
        <v>1005</v>
      </c>
      <c r="P1860" t="s">
        <v>1006</v>
      </c>
      <c r="Q1860" t="s">
        <v>207</v>
      </c>
      <c r="R1860" t="s">
        <v>131</v>
      </c>
      <c r="S1860" t="s">
        <v>164</v>
      </c>
      <c r="T1860" t="s">
        <v>165</v>
      </c>
      <c r="U1860" t="s">
        <v>151</v>
      </c>
      <c r="V1860" t="s">
        <v>135</v>
      </c>
      <c r="W1860" t="s">
        <v>136</v>
      </c>
      <c r="X1860" t="s">
        <v>1007</v>
      </c>
      <c r="Y1860" s="94">
        <v>3836.2</v>
      </c>
      <c r="Z1860" s="94">
        <v>2006.2400000000002</v>
      </c>
      <c r="AA1860" s="94">
        <v>2066.4299999999998</v>
      </c>
      <c r="AB1860" s="94">
        <v>2066.4299999999998</v>
      </c>
      <c r="AC1860">
        <f t="shared" si="58"/>
        <v>2000</v>
      </c>
      <c r="AD1860" t="str">
        <f t="shared" si="59"/>
        <v>304</v>
      </c>
    </row>
    <row r="1861" spans="1:30" hidden="1" x14ac:dyDescent="0.25">
      <c r="A1861" t="s">
        <v>1000</v>
      </c>
      <c r="B1861" t="s">
        <v>1001</v>
      </c>
      <c r="C1861" t="s">
        <v>1002</v>
      </c>
      <c r="D1861" t="s">
        <v>208</v>
      </c>
      <c r="E1861" t="s">
        <v>122</v>
      </c>
      <c r="F1861" t="s">
        <v>159</v>
      </c>
      <c r="G1861" t="s">
        <v>160</v>
      </c>
      <c r="H1861" t="s">
        <v>143</v>
      </c>
      <c r="I1861" t="s">
        <v>124</v>
      </c>
      <c r="J1861" t="s">
        <v>125</v>
      </c>
      <c r="K1861" t="s">
        <v>1003</v>
      </c>
      <c r="N1861" t="s">
        <v>1004</v>
      </c>
      <c r="O1861" t="s">
        <v>1005</v>
      </c>
      <c r="P1861" t="s">
        <v>1006</v>
      </c>
      <c r="Q1861" t="s">
        <v>209</v>
      </c>
      <c r="R1861" t="s">
        <v>131</v>
      </c>
      <c r="S1861" t="s">
        <v>164</v>
      </c>
      <c r="T1861" t="s">
        <v>165</v>
      </c>
      <c r="U1861" t="s">
        <v>151</v>
      </c>
      <c r="V1861" t="s">
        <v>135</v>
      </c>
      <c r="W1861" t="s">
        <v>136</v>
      </c>
      <c r="X1861" t="s">
        <v>1007</v>
      </c>
      <c r="Y1861" s="94">
        <v>0</v>
      </c>
      <c r="Z1861" s="94">
        <v>16054.4</v>
      </c>
      <c r="AA1861" s="94">
        <v>16536.03</v>
      </c>
      <c r="AB1861" s="94">
        <v>16536.03</v>
      </c>
      <c r="AC1861">
        <f t="shared" si="58"/>
        <v>2000</v>
      </c>
      <c r="AD1861" t="str">
        <f t="shared" si="59"/>
        <v>304</v>
      </c>
    </row>
    <row r="1862" spans="1:30" hidden="1" x14ac:dyDescent="0.25">
      <c r="A1862" t="s">
        <v>1000</v>
      </c>
      <c r="B1862" t="s">
        <v>1001</v>
      </c>
      <c r="C1862" t="s">
        <v>1002</v>
      </c>
      <c r="D1862" t="s">
        <v>448</v>
      </c>
      <c r="E1862" t="s">
        <v>122</v>
      </c>
      <c r="F1862" t="s">
        <v>159</v>
      </c>
      <c r="G1862" t="s">
        <v>160</v>
      </c>
      <c r="H1862" t="s">
        <v>143</v>
      </c>
      <c r="I1862" t="s">
        <v>124</v>
      </c>
      <c r="J1862" t="s">
        <v>125</v>
      </c>
      <c r="K1862" t="s">
        <v>1003</v>
      </c>
      <c r="N1862" t="s">
        <v>1004</v>
      </c>
      <c r="O1862" t="s">
        <v>1005</v>
      </c>
      <c r="P1862" t="s">
        <v>1006</v>
      </c>
      <c r="Q1862" t="s">
        <v>306</v>
      </c>
      <c r="R1862" t="s">
        <v>131</v>
      </c>
      <c r="S1862" t="s">
        <v>164</v>
      </c>
      <c r="T1862" t="s">
        <v>165</v>
      </c>
      <c r="U1862" t="s">
        <v>151</v>
      </c>
      <c r="V1862" t="s">
        <v>135</v>
      </c>
      <c r="W1862" t="s">
        <v>136</v>
      </c>
      <c r="X1862" t="s">
        <v>1007</v>
      </c>
      <c r="Y1862" s="94">
        <v>5171.55</v>
      </c>
      <c r="Z1862" s="94">
        <v>6197.15</v>
      </c>
      <c r="AA1862" s="94">
        <v>6383.04</v>
      </c>
      <c r="AB1862" s="94">
        <v>6383.04</v>
      </c>
      <c r="AC1862">
        <f t="shared" si="58"/>
        <v>2000</v>
      </c>
      <c r="AD1862" t="str">
        <f t="shared" si="59"/>
        <v>304</v>
      </c>
    </row>
    <row r="1863" spans="1:30" hidden="1" x14ac:dyDescent="0.25">
      <c r="A1863" t="s">
        <v>1000</v>
      </c>
      <c r="B1863" t="s">
        <v>1001</v>
      </c>
      <c r="C1863" t="s">
        <v>1002</v>
      </c>
      <c r="D1863" t="s">
        <v>210</v>
      </c>
      <c r="E1863" t="s">
        <v>122</v>
      </c>
      <c r="F1863" t="s">
        <v>159</v>
      </c>
      <c r="G1863" t="s">
        <v>160</v>
      </c>
      <c r="H1863" t="s">
        <v>143</v>
      </c>
      <c r="I1863" t="s">
        <v>124</v>
      </c>
      <c r="J1863" t="s">
        <v>125</v>
      </c>
      <c r="K1863" t="s">
        <v>1003</v>
      </c>
      <c r="N1863" t="s">
        <v>1004</v>
      </c>
      <c r="O1863" t="s">
        <v>1005</v>
      </c>
      <c r="P1863" t="s">
        <v>1006</v>
      </c>
      <c r="Q1863" t="s">
        <v>211</v>
      </c>
      <c r="R1863" t="s">
        <v>131</v>
      </c>
      <c r="S1863" t="s">
        <v>164</v>
      </c>
      <c r="T1863" t="s">
        <v>165</v>
      </c>
      <c r="U1863" t="s">
        <v>151</v>
      </c>
      <c r="V1863" t="s">
        <v>135</v>
      </c>
      <c r="W1863" t="s">
        <v>136</v>
      </c>
      <c r="X1863" t="s">
        <v>1007</v>
      </c>
      <c r="Y1863" s="94">
        <v>529.17999999999995</v>
      </c>
      <c r="Z1863" s="94">
        <v>9502.73</v>
      </c>
      <c r="AA1863" s="94">
        <v>9787.81</v>
      </c>
      <c r="AB1863" s="94">
        <v>9787.81</v>
      </c>
      <c r="AC1863">
        <f t="shared" si="58"/>
        <v>2000</v>
      </c>
      <c r="AD1863" t="str">
        <f t="shared" si="59"/>
        <v>304</v>
      </c>
    </row>
    <row r="1864" spans="1:30" hidden="1" x14ac:dyDescent="0.25">
      <c r="A1864" t="s">
        <v>1000</v>
      </c>
      <c r="B1864" t="s">
        <v>1001</v>
      </c>
      <c r="C1864" t="s">
        <v>1002</v>
      </c>
      <c r="D1864" t="s">
        <v>376</v>
      </c>
      <c r="E1864" t="s">
        <v>122</v>
      </c>
      <c r="F1864" t="s">
        <v>159</v>
      </c>
      <c r="G1864" t="s">
        <v>160</v>
      </c>
      <c r="H1864" t="s">
        <v>143</v>
      </c>
      <c r="I1864" t="s">
        <v>124</v>
      </c>
      <c r="J1864" t="s">
        <v>125</v>
      </c>
      <c r="K1864" t="s">
        <v>1003</v>
      </c>
      <c r="N1864" t="s">
        <v>1004</v>
      </c>
      <c r="O1864" t="s">
        <v>1005</v>
      </c>
      <c r="P1864" t="s">
        <v>1006</v>
      </c>
      <c r="Q1864" t="s">
        <v>377</v>
      </c>
      <c r="R1864" t="s">
        <v>131</v>
      </c>
      <c r="S1864" t="s">
        <v>164</v>
      </c>
      <c r="T1864" t="s">
        <v>165</v>
      </c>
      <c r="U1864" t="s">
        <v>151</v>
      </c>
      <c r="V1864" t="s">
        <v>135</v>
      </c>
      <c r="W1864" t="s">
        <v>136</v>
      </c>
      <c r="X1864" t="s">
        <v>1007</v>
      </c>
      <c r="Y1864" s="94">
        <v>0</v>
      </c>
      <c r="Z1864" s="94">
        <v>2500</v>
      </c>
      <c r="AA1864" s="94">
        <v>2575</v>
      </c>
      <c r="AB1864" s="94">
        <v>2575</v>
      </c>
      <c r="AC1864">
        <f t="shared" si="58"/>
        <v>2000</v>
      </c>
      <c r="AD1864" t="str">
        <f t="shared" si="59"/>
        <v>304</v>
      </c>
    </row>
    <row r="1865" spans="1:30" hidden="1" x14ac:dyDescent="0.25">
      <c r="A1865" t="s">
        <v>1000</v>
      </c>
      <c r="B1865" t="s">
        <v>1001</v>
      </c>
      <c r="C1865" t="s">
        <v>1002</v>
      </c>
      <c r="D1865" t="s">
        <v>214</v>
      </c>
      <c r="E1865" t="s">
        <v>122</v>
      </c>
      <c r="F1865" t="s">
        <v>159</v>
      </c>
      <c r="G1865" t="s">
        <v>160</v>
      </c>
      <c r="H1865" t="s">
        <v>143</v>
      </c>
      <c r="I1865" t="s">
        <v>124</v>
      </c>
      <c r="J1865" t="s">
        <v>125</v>
      </c>
      <c r="K1865" t="s">
        <v>1003</v>
      </c>
      <c r="N1865" t="s">
        <v>1004</v>
      </c>
      <c r="O1865" t="s">
        <v>1005</v>
      </c>
      <c r="P1865" t="s">
        <v>1006</v>
      </c>
      <c r="Q1865" t="s">
        <v>215</v>
      </c>
      <c r="R1865" t="s">
        <v>131</v>
      </c>
      <c r="S1865" t="s">
        <v>164</v>
      </c>
      <c r="T1865" t="s">
        <v>165</v>
      </c>
      <c r="U1865" t="s">
        <v>151</v>
      </c>
      <c r="V1865" t="s">
        <v>135</v>
      </c>
      <c r="W1865" t="s">
        <v>136</v>
      </c>
      <c r="X1865" t="s">
        <v>1007</v>
      </c>
      <c r="Y1865" s="94">
        <v>104619.52</v>
      </c>
      <c r="Z1865" s="94">
        <v>322061.18</v>
      </c>
      <c r="AA1865" s="94">
        <v>331722.96999999997</v>
      </c>
      <c r="AB1865" s="94">
        <v>331722.96999999997</v>
      </c>
      <c r="AC1865">
        <f t="shared" si="58"/>
        <v>2000</v>
      </c>
      <c r="AD1865" t="str">
        <f t="shared" si="59"/>
        <v>304</v>
      </c>
    </row>
    <row r="1866" spans="1:30" hidden="1" x14ac:dyDescent="0.25">
      <c r="A1866" t="s">
        <v>1000</v>
      </c>
      <c r="B1866" t="s">
        <v>1001</v>
      </c>
      <c r="C1866" t="s">
        <v>1002</v>
      </c>
      <c r="D1866" t="s">
        <v>224</v>
      </c>
      <c r="E1866" t="s">
        <v>122</v>
      </c>
      <c r="F1866" t="s">
        <v>159</v>
      </c>
      <c r="G1866" t="s">
        <v>160</v>
      </c>
      <c r="H1866" t="s">
        <v>143</v>
      </c>
      <c r="I1866" t="s">
        <v>124</v>
      </c>
      <c r="J1866" t="s">
        <v>125</v>
      </c>
      <c r="K1866" t="s">
        <v>1003</v>
      </c>
      <c r="N1866" t="s">
        <v>1004</v>
      </c>
      <c r="O1866" t="s">
        <v>1005</v>
      </c>
      <c r="P1866" t="s">
        <v>1006</v>
      </c>
      <c r="Q1866" t="s">
        <v>225</v>
      </c>
      <c r="R1866" t="s">
        <v>131</v>
      </c>
      <c r="S1866" t="s">
        <v>164</v>
      </c>
      <c r="T1866" t="s">
        <v>165</v>
      </c>
      <c r="U1866" t="s">
        <v>151</v>
      </c>
      <c r="V1866" t="s">
        <v>135</v>
      </c>
      <c r="W1866" t="s">
        <v>136</v>
      </c>
      <c r="X1866" t="s">
        <v>1007</v>
      </c>
      <c r="Y1866" s="94">
        <v>887.15</v>
      </c>
      <c r="Z1866" s="94">
        <v>12733.060000000001</v>
      </c>
      <c r="AA1866" s="94">
        <v>13115.05</v>
      </c>
      <c r="AB1866" s="94">
        <v>13115.05</v>
      </c>
      <c r="AC1866">
        <f t="shared" si="58"/>
        <v>2000</v>
      </c>
      <c r="AD1866" t="str">
        <f t="shared" si="59"/>
        <v>304</v>
      </c>
    </row>
    <row r="1867" spans="1:30" hidden="1" x14ac:dyDescent="0.25">
      <c r="A1867" t="s">
        <v>1000</v>
      </c>
      <c r="B1867" t="s">
        <v>1001</v>
      </c>
      <c r="C1867" t="s">
        <v>1002</v>
      </c>
      <c r="D1867" t="s">
        <v>226</v>
      </c>
      <c r="E1867" t="s">
        <v>122</v>
      </c>
      <c r="F1867" t="s">
        <v>159</v>
      </c>
      <c r="G1867" t="s">
        <v>160</v>
      </c>
      <c r="H1867" t="s">
        <v>143</v>
      </c>
      <c r="I1867" t="s">
        <v>124</v>
      </c>
      <c r="J1867" t="s">
        <v>125</v>
      </c>
      <c r="K1867" t="s">
        <v>1003</v>
      </c>
      <c r="N1867" t="s">
        <v>1004</v>
      </c>
      <c r="O1867" t="s">
        <v>1005</v>
      </c>
      <c r="P1867" t="s">
        <v>1006</v>
      </c>
      <c r="Q1867" t="s">
        <v>227</v>
      </c>
      <c r="R1867" t="s">
        <v>131</v>
      </c>
      <c r="S1867" t="s">
        <v>164</v>
      </c>
      <c r="T1867" t="s">
        <v>165</v>
      </c>
      <c r="U1867" t="s">
        <v>151</v>
      </c>
      <c r="V1867" t="s">
        <v>135</v>
      </c>
      <c r="W1867" t="s">
        <v>136</v>
      </c>
      <c r="X1867" t="s">
        <v>1007</v>
      </c>
      <c r="Y1867" s="94">
        <v>2920.55</v>
      </c>
      <c r="Z1867" s="94">
        <v>1449.29</v>
      </c>
      <c r="AA1867" s="94">
        <v>1492.77</v>
      </c>
      <c r="AB1867" s="94">
        <v>1492.77</v>
      </c>
      <c r="AC1867">
        <f t="shared" si="58"/>
        <v>2000</v>
      </c>
      <c r="AD1867" t="str">
        <f t="shared" si="59"/>
        <v>304</v>
      </c>
    </row>
    <row r="1868" spans="1:30" hidden="1" x14ac:dyDescent="0.25">
      <c r="A1868" t="s">
        <v>1000</v>
      </c>
      <c r="B1868" t="s">
        <v>1001</v>
      </c>
      <c r="C1868" t="s">
        <v>1002</v>
      </c>
      <c r="D1868" t="s">
        <v>230</v>
      </c>
      <c r="E1868" t="s">
        <v>122</v>
      </c>
      <c r="F1868" t="s">
        <v>159</v>
      </c>
      <c r="G1868" t="s">
        <v>160</v>
      </c>
      <c r="H1868" t="s">
        <v>143</v>
      </c>
      <c r="I1868" t="s">
        <v>124</v>
      </c>
      <c r="J1868" t="s">
        <v>125</v>
      </c>
      <c r="K1868" t="s">
        <v>1003</v>
      </c>
      <c r="N1868" t="s">
        <v>1004</v>
      </c>
      <c r="O1868" t="s">
        <v>1005</v>
      </c>
      <c r="P1868" t="s">
        <v>1006</v>
      </c>
      <c r="Q1868" t="s">
        <v>231</v>
      </c>
      <c r="R1868" t="s">
        <v>131</v>
      </c>
      <c r="S1868" t="s">
        <v>164</v>
      </c>
      <c r="T1868" t="s">
        <v>165</v>
      </c>
      <c r="U1868" t="s">
        <v>151</v>
      </c>
      <c r="V1868" t="s">
        <v>135</v>
      </c>
      <c r="W1868" t="s">
        <v>136</v>
      </c>
      <c r="X1868" t="s">
        <v>1007</v>
      </c>
      <c r="Y1868" s="94">
        <v>9333.15</v>
      </c>
      <c r="Z1868" s="94">
        <v>6565.4499999999989</v>
      </c>
      <c r="AA1868" s="94">
        <v>6762.41</v>
      </c>
      <c r="AB1868" s="94">
        <v>6762.41</v>
      </c>
      <c r="AC1868">
        <f t="shared" si="58"/>
        <v>2000</v>
      </c>
      <c r="AD1868" t="str">
        <f t="shared" si="59"/>
        <v>304</v>
      </c>
    </row>
    <row r="1869" spans="1:30" hidden="1" x14ac:dyDescent="0.25">
      <c r="A1869" t="s">
        <v>1000</v>
      </c>
      <c r="B1869" t="s">
        <v>1001</v>
      </c>
      <c r="C1869" t="s">
        <v>1002</v>
      </c>
      <c r="D1869" t="s">
        <v>232</v>
      </c>
      <c r="E1869" t="s">
        <v>122</v>
      </c>
      <c r="F1869" t="s">
        <v>159</v>
      </c>
      <c r="G1869" t="s">
        <v>160</v>
      </c>
      <c r="H1869" t="s">
        <v>143</v>
      </c>
      <c r="I1869" t="s">
        <v>124</v>
      </c>
      <c r="J1869" t="s">
        <v>125</v>
      </c>
      <c r="K1869" t="s">
        <v>1003</v>
      </c>
      <c r="N1869" t="s">
        <v>1004</v>
      </c>
      <c r="O1869" t="s">
        <v>1005</v>
      </c>
      <c r="P1869" t="s">
        <v>1006</v>
      </c>
      <c r="Q1869" t="s">
        <v>233</v>
      </c>
      <c r="R1869" t="s">
        <v>131</v>
      </c>
      <c r="S1869" t="s">
        <v>164</v>
      </c>
      <c r="T1869" t="s">
        <v>165</v>
      </c>
      <c r="U1869" t="s">
        <v>151</v>
      </c>
      <c r="V1869" t="s">
        <v>135</v>
      </c>
      <c r="W1869" t="s">
        <v>136</v>
      </c>
      <c r="X1869" t="s">
        <v>1007</v>
      </c>
      <c r="Y1869" s="94">
        <v>1597.24</v>
      </c>
      <c r="Z1869" s="94">
        <v>2933.52</v>
      </c>
      <c r="AA1869" s="94">
        <v>3021.53</v>
      </c>
      <c r="AB1869" s="94">
        <v>3021.53</v>
      </c>
      <c r="AC1869">
        <f t="shared" si="58"/>
        <v>2000</v>
      </c>
      <c r="AD1869" t="str">
        <f t="shared" si="59"/>
        <v>304</v>
      </c>
    </row>
    <row r="1870" spans="1:30" hidden="1" x14ac:dyDescent="0.25">
      <c r="A1870" t="s">
        <v>1000</v>
      </c>
      <c r="B1870" t="s">
        <v>1001</v>
      </c>
      <c r="C1870" t="s">
        <v>1002</v>
      </c>
      <c r="D1870" t="s">
        <v>234</v>
      </c>
      <c r="E1870" t="s">
        <v>122</v>
      </c>
      <c r="F1870" t="s">
        <v>159</v>
      </c>
      <c r="G1870" t="s">
        <v>160</v>
      </c>
      <c r="H1870" t="s">
        <v>143</v>
      </c>
      <c r="I1870" t="s">
        <v>124</v>
      </c>
      <c r="J1870" t="s">
        <v>125</v>
      </c>
      <c r="K1870" t="s">
        <v>1003</v>
      </c>
      <c r="N1870" t="s">
        <v>1004</v>
      </c>
      <c r="O1870" t="s">
        <v>1005</v>
      </c>
      <c r="P1870" t="s">
        <v>1006</v>
      </c>
      <c r="Q1870" t="s">
        <v>235</v>
      </c>
      <c r="R1870" t="s">
        <v>131</v>
      </c>
      <c r="S1870" t="s">
        <v>164</v>
      </c>
      <c r="T1870" t="s">
        <v>165</v>
      </c>
      <c r="U1870" t="s">
        <v>151</v>
      </c>
      <c r="V1870" t="s">
        <v>135</v>
      </c>
      <c r="W1870" t="s">
        <v>136</v>
      </c>
      <c r="X1870" t="s">
        <v>1007</v>
      </c>
      <c r="Y1870" s="94">
        <v>0</v>
      </c>
      <c r="Z1870" s="94">
        <v>0</v>
      </c>
      <c r="AA1870" s="94">
        <v>0</v>
      </c>
      <c r="AB1870" s="94">
        <v>0</v>
      </c>
      <c r="AC1870">
        <f t="shared" si="58"/>
        <v>3000</v>
      </c>
      <c r="AD1870" t="str">
        <f t="shared" si="59"/>
        <v>304</v>
      </c>
    </row>
    <row r="1871" spans="1:30" hidden="1" x14ac:dyDescent="0.25">
      <c r="A1871" t="s">
        <v>1000</v>
      </c>
      <c r="B1871" t="s">
        <v>1001</v>
      </c>
      <c r="C1871" t="s">
        <v>1002</v>
      </c>
      <c r="D1871" t="s">
        <v>236</v>
      </c>
      <c r="E1871" t="s">
        <v>122</v>
      </c>
      <c r="F1871" t="s">
        <v>159</v>
      </c>
      <c r="G1871" t="s">
        <v>160</v>
      </c>
      <c r="H1871" t="s">
        <v>143</v>
      </c>
      <c r="I1871" t="s">
        <v>124</v>
      </c>
      <c r="J1871" t="s">
        <v>125</v>
      </c>
      <c r="K1871" t="s">
        <v>1003</v>
      </c>
      <c r="N1871" t="s">
        <v>1004</v>
      </c>
      <c r="O1871" t="s">
        <v>1005</v>
      </c>
      <c r="P1871" t="s">
        <v>1006</v>
      </c>
      <c r="Q1871" t="s">
        <v>237</v>
      </c>
      <c r="R1871" t="s">
        <v>131</v>
      </c>
      <c r="S1871" t="s">
        <v>164</v>
      </c>
      <c r="T1871" t="s">
        <v>165</v>
      </c>
      <c r="U1871" t="s">
        <v>151</v>
      </c>
      <c r="V1871" t="s">
        <v>135</v>
      </c>
      <c r="W1871" t="s">
        <v>136</v>
      </c>
      <c r="X1871" t="s">
        <v>1007</v>
      </c>
      <c r="Y1871" s="94">
        <v>0</v>
      </c>
      <c r="Z1871" s="94">
        <v>0</v>
      </c>
      <c r="AA1871" s="94">
        <v>0</v>
      </c>
      <c r="AB1871" s="94">
        <v>0</v>
      </c>
      <c r="AC1871">
        <f t="shared" si="58"/>
        <v>3000</v>
      </c>
      <c r="AD1871" t="str">
        <f t="shared" si="59"/>
        <v>304</v>
      </c>
    </row>
    <row r="1872" spans="1:30" hidden="1" x14ac:dyDescent="0.25">
      <c r="A1872" t="s">
        <v>1000</v>
      </c>
      <c r="B1872" t="s">
        <v>1001</v>
      </c>
      <c r="C1872" t="s">
        <v>1002</v>
      </c>
      <c r="D1872" t="s">
        <v>238</v>
      </c>
      <c r="E1872" t="s">
        <v>122</v>
      </c>
      <c r="F1872" t="s">
        <v>159</v>
      </c>
      <c r="G1872" t="s">
        <v>160</v>
      </c>
      <c r="H1872" t="s">
        <v>143</v>
      </c>
      <c r="I1872" t="s">
        <v>124</v>
      </c>
      <c r="J1872" t="s">
        <v>125</v>
      </c>
      <c r="K1872" t="s">
        <v>1003</v>
      </c>
      <c r="N1872" t="s">
        <v>1004</v>
      </c>
      <c r="O1872" t="s">
        <v>1005</v>
      </c>
      <c r="P1872" t="s">
        <v>1006</v>
      </c>
      <c r="Q1872" t="s">
        <v>239</v>
      </c>
      <c r="R1872" t="s">
        <v>131</v>
      </c>
      <c r="S1872" t="s">
        <v>164</v>
      </c>
      <c r="T1872" t="s">
        <v>165</v>
      </c>
      <c r="U1872" t="s">
        <v>151</v>
      </c>
      <c r="V1872" t="s">
        <v>135</v>
      </c>
      <c r="W1872" t="s">
        <v>136</v>
      </c>
      <c r="X1872" t="s">
        <v>1007</v>
      </c>
      <c r="Y1872" s="94">
        <v>0</v>
      </c>
      <c r="Z1872" s="94">
        <v>0</v>
      </c>
      <c r="AA1872" s="94">
        <v>0</v>
      </c>
      <c r="AB1872" s="94">
        <v>0</v>
      </c>
      <c r="AC1872">
        <f t="shared" si="58"/>
        <v>3000</v>
      </c>
      <c r="AD1872" t="str">
        <f t="shared" si="59"/>
        <v>304</v>
      </c>
    </row>
    <row r="1873" spans="1:30" hidden="1" x14ac:dyDescent="0.25">
      <c r="A1873" t="s">
        <v>1000</v>
      </c>
      <c r="B1873" t="s">
        <v>1001</v>
      </c>
      <c r="C1873" t="s">
        <v>1002</v>
      </c>
      <c r="D1873" t="s">
        <v>158</v>
      </c>
      <c r="E1873" t="s">
        <v>122</v>
      </c>
      <c r="F1873" t="s">
        <v>159</v>
      </c>
      <c r="G1873" t="s">
        <v>160</v>
      </c>
      <c r="H1873" t="s">
        <v>143</v>
      </c>
      <c r="I1873" t="s">
        <v>124</v>
      </c>
      <c r="J1873" t="s">
        <v>125</v>
      </c>
      <c r="K1873" t="s">
        <v>1003</v>
      </c>
      <c r="N1873" t="s">
        <v>1004</v>
      </c>
      <c r="O1873" t="s">
        <v>1005</v>
      </c>
      <c r="P1873" t="s">
        <v>1006</v>
      </c>
      <c r="Q1873" t="s">
        <v>163</v>
      </c>
      <c r="R1873" t="s">
        <v>131</v>
      </c>
      <c r="S1873" t="s">
        <v>164</v>
      </c>
      <c r="T1873" t="s">
        <v>165</v>
      </c>
      <c r="U1873" t="s">
        <v>151</v>
      </c>
      <c r="V1873" t="s">
        <v>135</v>
      </c>
      <c r="W1873" t="s">
        <v>136</v>
      </c>
      <c r="X1873" t="s">
        <v>1007</v>
      </c>
      <c r="Y1873" s="94">
        <v>1980.11</v>
      </c>
      <c r="Z1873" s="94">
        <v>0</v>
      </c>
      <c r="AA1873" s="94">
        <v>0</v>
      </c>
      <c r="AB1873" s="94">
        <v>0</v>
      </c>
      <c r="AC1873">
        <f t="shared" si="58"/>
        <v>3000</v>
      </c>
      <c r="AD1873" t="str">
        <f t="shared" si="59"/>
        <v>304</v>
      </c>
    </row>
    <row r="1874" spans="1:30" hidden="1" x14ac:dyDescent="0.25">
      <c r="A1874" t="s">
        <v>1000</v>
      </c>
      <c r="B1874" t="s">
        <v>1001</v>
      </c>
      <c r="C1874" t="s">
        <v>1002</v>
      </c>
      <c r="D1874" t="s">
        <v>242</v>
      </c>
      <c r="E1874" t="s">
        <v>122</v>
      </c>
      <c r="F1874" t="s">
        <v>159</v>
      </c>
      <c r="G1874" t="s">
        <v>160</v>
      </c>
      <c r="H1874" t="s">
        <v>143</v>
      </c>
      <c r="I1874" t="s">
        <v>124</v>
      </c>
      <c r="J1874" t="s">
        <v>125</v>
      </c>
      <c r="K1874" t="s">
        <v>1003</v>
      </c>
      <c r="N1874" t="s">
        <v>1004</v>
      </c>
      <c r="O1874" t="s">
        <v>1005</v>
      </c>
      <c r="P1874" t="s">
        <v>1006</v>
      </c>
      <c r="Q1874" t="s">
        <v>243</v>
      </c>
      <c r="R1874" t="s">
        <v>131</v>
      </c>
      <c r="S1874" t="s">
        <v>164</v>
      </c>
      <c r="T1874" t="s">
        <v>165</v>
      </c>
      <c r="U1874" t="s">
        <v>151</v>
      </c>
      <c r="V1874" t="s">
        <v>135</v>
      </c>
      <c r="W1874" t="s">
        <v>136</v>
      </c>
      <c r="X1874" t="s">
        <v>1007</v>
      </c>
      <c r="Y1874" s="94">
        <v>0</v>
      </c>
      <c r="Z1874" s="94">
        <v>824.56000000000006</v>
      </c>
      <c r="AA1874" s="94">
        <v>849.3</v>
      </c>
      <c r="AB1874" s="94">
        <v>849.3</v>
      </c>
      <c r="AC1874">
        <f t="shared" si="58"/>
        <v>3000</v>
      </c>
      <c r="AD1874" t="str">
        <f t="shared" si="59"/>
        <v>304</v>
      </c>
    </row>
    <row r="1875" spans="1:30" hidden="1" x14ac:dyDescent="0.25">
      <c r="A1875" t="s">
        <v>1000</v>
      </c>
      <c r="B1875" t="s">
        <v>1001</v>
      </c>
      <c r="C1875" t="s">
        <v>1002</v>
      </c>
      <c r="D1875" t="s">
        <v>244</v>
      </c>
      <c r="E1875" t="s">
        <v>122</v>
      </c>
      <c r="F1875" t="s">
        <v>159</v>
      </c>
      <c r="G1875" t="s">
        <v>160</v>
      </c>
      <c r="H1875" t="s">
        <v>143</v>
      </c>
      <c r="I1875" t="s">
        <v>124</v>
      </c>
      <c r="J1875" t="s">
        <v>125</v>
      </c>
      <c r="K1875" t="s">
        <v>1003</v>
      </c>
      <c r="N1875" t="s">
        <v>1004</v>
      </c>
      <c r="O1875" t="s">
        <v>1005</v>
      </c>
      <c r="P1875" t="s">
        <v>1006</v>
      </c>
      <c r="Q1875" t="s">
        <v>245</v>
      </c>
      <c r="R1875" t="s">
        <v>131</v>
      </c>
      <c r="S1875" t="s">
        <v>164</v>
      </c>
      <c r="T1875" t="s">
        <v>165</v>
      </c>
      <c r="U1875" t="s">
        <v>151</v>
      </c>
      <c r="V1875" t="s">
        <v>135</v>
      </c>
      <c r="W1875" t="s">
        <v>136</v>
      </c>
      <c r="X1875" t="s">
        <v>1007</v>
      </c>
      <c r="Y1875" s="94">
        <v>2339424</v>
      </c>
      <c r="Z1875" s="94">
        <v>2404776.04</v>
      </c>
      <c r="AA1875" s="94">
        <v>2476919.3212000001</v>
      </c>
      <c r="AB1875" s="94">
        <v>2476919.3199999998</v>
      </c>
      <c r="AC1875">
        <f t="shared" si="58"/>
        <v>3000</v>
      </c>
      <c r="AD1875" t="str">
        <f t="shared" si="59"/>
        <v>304</v>
      </c>
    </row>
    <row r="1876" spans="1:30" hidden="1" x14ac:dyDescent="0.25">
      <c r="A1876" t="s">
        <v>1000</v>
      </c>
      <c r="B1876" t="s">
        <v>1001</v>
      </c>
      <c r="C1876" t="s">
        <v>1002</v>
      </c>
      <c r="D1876" t="s">
        <v>291</v>
      </c>
      <c r="E1876" t="s">
        <v>122</v>
      </c>
      <c r="F1876" t="s">
        <v>159</v>
      </c>
      <c r="G1876" t="s">
        <v>160</v>
      </c>
      <c r="H1876" t="s">
        <v>143</v>
      </c>
      <c r="I1876" t="s">
        <v>124</v>
      </c>
      <c r="J1876" t="s">
        <v>125</v>
      </c>
      <c r="K1876" t="s">
        <v>1003</v>
      </c>
      <c r="N1876" t="s">
        <v>1004</v>
      </c>
      <c r="O1876" t="s">
        <v>1005</v>
      </c>
      <c r="P1876" t="s">
        <v>1006</v>
      </c>
      <c r="Q1876" t="s">
        <v>169</v>
      </c>
      <c r="R1876" t="s">
        <v>131</v>
      </c>
      <c r="S1876" t="s">
        <v>164</v>
      </c>
      <c r="T1876" t="s">
        <v>165</v>
      </c>
      <c r="U1876" t="s">
        <v>151</v>
      </c>
      <c r="V1876" t="s">
        <v>135</v>
      </c>
      <c r="W1876" t="s">
        <v>136</v>
      </c>
      <c r="X1876" t="s">
        <v>1007</v>
      </c>
      <c r="Y1876" s="94">
        <v>9773.7900000000009</v>
      </c>
      <c r="Z1876" s="94">
        <v>60748</v>
      </c>
      <c r="AA1876" s="94">
        <v>62570.44</v>
      </c>
      <c r="AB1876" s="94">
        <v>62570.44</v>
      </c>
      <c r="AC1876">
        <f t="shared" si="58"/>
        <v>3000</v>
      </c>
      <c r="AD1876" t="str">
        <f t="shared" si="59"/>
        <v>304</v>
      </c>
    </row>
    <row r="1877" spans="1:30" hidden="1" x14ac:dyDescent="0.25">
      <c r="A1877" t="s">
        <v>1000</v>
      </c>
      <c r="B1877" t="s">
        <v>1001</v>
      </c>
      <c r="C1877" t="s">
        <v>1002</v>
      </c>
      <c r="D1877" t="s">
        <v>248</v>
      </c>
      <c r="E1877" t="s">
        <v>122</v>
      </c>
      <c r="F1877" t="s">
        <v>159</v>
      </c>
      <c r="G1877" t="s">
        <v>160</v>
      </c>
      <c r="H1877" t="s">
        <v>143</v>
      </c>
      <c r="I1877" t="s">
        <v>124</v>
      </c>
      <c r="J1877" t="s">
        <v>125</v>
      </c>
      <c r="K1877" t="s">
        <v>1003</v>
      </c>
      <c r="N1877" t="s">
        <v>1004</v>
      </c>
      <c r="O1877" t="s">
        <v>1005</v>
      </c>
      <c r="P1877" t="s">
        <v>1006</v>
      </c>
      <c r="Q1877" t="s">
        <v>249</v>
      </c>
      <c r="R1877" t="s">
        <v>131</v>
      </c>
      <c r="S1877" t="s">
        <v>164</v>
      </c>
      <c r="T1877" t="s">
        <v>165</v>
      </c>
      <c r="U1877" t="s">
        <v>151</v>
      </c>
      <c r="V1877" t="s">
        <v>135</v>
      </c>
      <c r="W1877" t="s">
        <v>136</v>
      </c>
      <c r="X1877" t="s">
        <v>1007</v>
      </c>
      <c r="Y1877" s="94">
        <v>348773.57</v>
      </c>
      <c r="Z1877" s="94">
        <v>322698.02666666667</v>
      </c>
      <c r="AA1877" s="94">
        <v>372000</v>
      </c>
      <c r="AB1877" s="94">
        <v>372000</v>
      </c>
      <c r="AC1877">
        <f t="shared" si="58"/>
        <v>3000</v>
      </c>
      <c r="AD1877" t="str">
        <f t="shared" si="59"/>
        <v>304</v>
      </c>
    </row>
    <row r="1878" spans="1:30" hidden="1" x14ac:dyDescent="0.25">
      <c r="A1878" t="s">
        <v>1000</v>
      </c>
      <c r="B1878" t="s">
        <v>1001</v>
      </c>
      <c r="C1878" t="s">
        <v>1002</v>
      </c>
      <c r="D1878" t="s">
        <v>1008</v>
      </c>
      <c r="E1878" t="s">
        <v>122</v>
      </c>
      <c r="F1878" t="s">
        <v>159</v>
      </c>
      <c r="G1878" t="s">
        <v>160</v>
      </c>
      <c r="H1878" t="s">
        <v>143</v>
      </c>
      <c r="I1878" t="s">
        <v>124</v>
      </c>
      <c r="J1878" t="s">
        <v>125</v>
      </c>
      <c r="K1878" t="s">
        <v>1003</v>
      </c>
      <c r="N1878" t="s">
        <v>1004</v>
      </c>
      <c r="O1878" t="s">
        <v>1005</v>
      </c>
      <c r="P1878" t="s">
        <v>1006</v>
      </c>
      <c r="Q1878" t="s">
        <v>1009</v>
      </c>
      <c r="R1878" t="s">
        <v>131</v>
      </c>
      <c r="S1878" t="s">
        <v>164</v>
      </c>
      <c r="T1878" t="s">
        <v>165</v>
      </c>
      <c r="U1878" t="s">
        <v>151</v>
      </c>
      <c r="V1878" t="s">
        <v>135</v>
      </c>
      <c r="W1878" t="s">
        <v>136</v>
      </c>
      <c r="X1878" t="s">
        <v>1007</v>
      </c>
      <c r="Y1878" s="94">
        <v>137168622.19</v>
      </c>
      <c r="Z1878" s="94">
        <v>136597839.17999998</v>
      </c>
      <c r="AA1878" s="94">
        <v>140695774.35539997</v>
      </c>
      <c r="AB1878" s="94">
        <v>140695774.36000001</v>
      </c>
      <c r="AC1878">
        <f t="shared" si="58"/>
        <v>3000</v>
      </c>
      <c r="AD1878" t="str">
        <f t="shared" si="59"/>
        <v>304</v>
      </c>
    </row>
    <row r="1879" spans="1:30" hidden="1" x14ac:dyDescent="0.25">
      <c r="A1879" t="s">
        <v>1000</v>
      </c>
      <c r="B1879" t="s">
        <v>1001</v>
      </c>
      <c r="C1879" t="s">
        <v>1002</v>
      </c>
      <c r="D1879" t="s">
        <v>726</v>
      </c>
      <c r="E1879" t="s">
        <v>122</v>
      </c>
      <c r="F1879" t="s">
        <v>159</v>
      </c>
      <c r="G1879" t="s">
        <v>160</v>
      </c>
      <c r="H1879" t="s">
        <v>143</v>
      </c>
      <c r="I1879" t="s">
        <v>124</v>
      </c>
      <c r="J1879" t="s">
        <v>125</v>
      </c>
      <c r="K1879" t="s">
        <v>1003</v>
      </c>
      <c r="N1879" t="s">
        <v>1004</v>
      </c>
      <c r="O1879" t="s">
        <v>1005</v>
      </c>
      <c r="P1879" t="s">
        <v>1006</v>
      </c>
      <c r="Q1879" t="s">
        <v>727</v>
      </c>
      <c r="R1879" t="s">
        <v>131</v>
      </c>
      <c r="S1879" t="s">
        <v>164</v>
      </c>
      <c r="T1879" t="s">
        <v>165</v>
      </c>
      <c r="U1879" t="s">
        <v>151</v>
      </c>
      <c r="V1879" t="s">
        <v>135</v>
      </c>
      <c r="W1879" t="s">
        <v>136</v>
      </c>
      <c r="X1879" t="s">
        <v>1007</v>
      </c>
      <c r="Y1879" s="94">
        <v>15233.7</v>
      </c>
      <c r="Z1879" s="94">
        <v>331536.94444444444</v>
      </c>
      <c r="AA1879" s="94">
        <v>341483.04</v>
      </c>
      <c r="AB1879" s="94">
        <v>341483.04</v>
      </c>
      <c r="AC1879">
        <f t="shared" si="58"/>
        <v>3000</v>
      </c>
      <c r="AD1879" t="str">
        <f t="shared" si="59"/>
        <v>304</v>
      </c>
    </row>
    <row r="1880" spans="1:30" hidden="1" x14ac:dyDescent="0.25">
      <c r="A1880" t="s">
        <v>1000</v>
      </c>
      <c r="B1880" t="s">
        <v>1001</v>
      </c>
      <c r="C1880" t="s">
        <v>1002</v>
      </c>
      <c r="D1880" t="s">
        <v>256</v>
      </c>
      <c r="E1880" t="s">
        <v>122</v>
      </c>
      <c r="F1880" t="s">
        <v>159</v>
      </c>
      <c r="G1880" t="s">
        <v>160</v>
      </c>
      <c r="H1880" t="s">
        <v>143</v>
      </c>
      <c r="I1880" t="s">
        <v>124</v>
      </c>
      <c r="J1880" t="s">
        <v>125</v>
      </c>
      <c r="K1880" t="s">
        <v>1003</v>
      </c>
      <c r="N1880" t="s">
        <v>1004</v>
      </c>
      <c r="O1880" t="s">
        <v>1005</v>
      </c>
      <c r="P1880" t="s">
        <v>1006</v>
      </c>
      <c r="Q1880" t="s">
        <v>257</v>
      </c>
      <c r="R1880" t="s">
        <v>131</v>
      </c>
      <c r="S1880" t="s">
        <v>164</v>
      </c>
      <c r="T1880" t="s">
        <v>165</v>
      </c>
      <c r="U1880" t="s">
        <v>151</v>
      </c>
      <c r="V1880" t="s">
        <v>135</v>
      </c>
      <c r="W1880" t="s">
        <v>136</v>
      </c>
      <c r="X1880" t="s">
        <v>1007</v>
      </c>
      <c r="Y1880" s="94">
        <v>16274.13</v>
      </c>
      <c r="Z1880" s="94">
        <v>14004.130000000001</v>
      </c>
      <c r="AA1880" s="94">
        <v>14424.24</v>
      </c>
      <c r="AB1880" s="94">
        <v>14424.24</v>
      </c>
      <c r="AC1880">
        <f t="shared" si="58"/>
        <v>3000</v>
      </c>
      <c r="AD1880" t="str">
        <f t="shared" si="59"/>
        <v>304</v>
      </c>
    </row>
    <row r="1881" spans="1:30" hidden="1" x14ac:dyDescent="0.25">
      <c r="A1881" t="s">
        <v>1000</v>
      </c>
      <c r="B1881" t="s">
        <v>1001</v>
      </c>
      <c r="C1881" t="s">
        <v>1002</v>
      </c>
      <c r="D1881" t="s">
        <v>569</v>
      </c>
      <c r="E1881" t="s">
        <v>122</v>
      </c>
      <c r="F1881" t="s">
        <v>159</v>
      </c>
      <c r="G1881" t="s">
        <v>160</v>
      </c>
      <c r="H1881" t="s">
        <v>143</v>
      </c>
      <c r="I1881" t="s">
        <v>124</v>
      </c>
      <c r="J1881" t="s">
        <v>125</v>
      </c>
      <c r="K1881" t="s">
        <v>1003</v>
      </c>
      <c r="N1881" t="s">
        <v>1004</v>
      </c>
      <c r="O1881" t="s">
        <v>1005</v>
      </c>
      <c r="P1881" t="s">
        <v>1006</v>
      </c>
      <c r="Q1881" t="s">
        <v>570</v>
      </c>
      <c r="R1881" t="s">
        <v>131</v>
      </c>
      <c r="S1881" t="s">
        <v>164</v>
      </c>
      <c r="T1881" t="s">
        <v>165</v>
      </c>
      <c r="U1881" t="s">
        <v>151</v>
      </c>
      <c r="V1881" t="s">
        <v>135</v>
      </c>
      <c r="W1881" t="s">
        <v>136</v>
      </c>
      <c r="X1881" t="s">
        <v>1007</v>
      </c>
      <c r="Y1881" s="94">
        <v>328175</v>
      </c>
      <c r="Z1881" s="94">
        <v>582524.33333333326</v>
      </c>
      <c r="AA1881" s="94">
        <v>600000.06333333324</v>
      </c>
      <c r="AB1881" s="94">
        <v>600000.06000000006</v>
      </c>
      <c r="AC1881">
        <f t="shared" si="58"/>
        <v>3000</v>
      </c>
      <c r="AD1881" t="str">
        <f t="shared" si="59"/>
        <v>304</v>
      </c>
    </row>
    <row r="1882" spans="1:30" hidden="1" x14ac:dyDescent="0.25">
      <c r="A1882" t="s">
        <v>1000</v>
      </c>
      <c r="B1882" t="s">
        <v>1001</v>
      </c>
      <c r="C1882" t="s">
        <v>1002</v>
      </c>
      <c r="D1882" t="s">
        <v>262</v>
      </c>
      <c r="E1882" t="s">
        <v>122</v>
      </c>
      <c r="F1882" t="s">
        <v>159</v>
      </c>
      <c r="G1882" t="s">
        <v>160</v>
      </c>
      <c r="H1882" t="s">
        <v>143</v>
      </c>
      <c r="I1882" t="s">
        <v>124</v>
      </c>
      <c r="J1882" t="s">
        <v>125</v>
      </c>
      <c r="K1882" t="s">
        <v>1003</v>
      </c>
      <c r="N1882" t="s">
        <v>1004</v>
      </c>
      <c r="O1882" t="s">
        <v>1005</v>
      </c>
      <c r="P1882" t="s">
        <v>1006</v>
      </c>
      <c r="Q1882" t="s">
        <v>263</v>
      </c>
      <c r="R1882" t="s">
        <v>131</v>
      </c>
      <c r="S1882" t="s">
        <v>164</v>
      </c>
      <c r="T1882" t="s">
        <v>165</v>
      </c>
      <c r="U1882" t="s">
        <v>151</v>
      </c>
      <c r="V1882" t="s">
        <v>135</v>
      </c>
      <c r="W1882" t="s">
        <v>136</v>
      </c>
      <c r="X1882" t="s">
        <v>1007</v>
      </c>
      <c r="Y1882" s="94">
        <v>90085.96</v>
      </c>
      <c r="Z1882" s="94">
        <v>0</v>
      </c>
      <c r="AA1882" s="94">
        <v>0</v>
      </c>
      <c r="AB1882" s="94">
        <v>0</v>
      </c>
      <c r="AC1882">
        <f t="shared" si="58"/>
        <v>3000</v>
      </c>
      <c r="AD1882" t="str">
        <f t="shared" si="59"/>
        <v>304</v>
      </c>
    </row>
    <row r="1883" spans="1:30" hidden="1" x14ac:dyDescent="0.25">
      <c r="A1883" t="s">
        <v>1000</v>
      </c>
      <c r="B1883" t="s">
        <v>1001</v>
      </c>
      <c r="C1883" t="s">
        <v>1002</v>
      </c>
      <c r="D1883" t="s">
        <v>264</v>
      </c>
      <c r="E1883" t="s">
        <v>122</v>
      </c>
      <c r="F1883" t="s">
        <v>159</v>
      </c>
      <c r="G1883" t="s">
        <v>160</v>
      </c>
      <c r="H1883" t="s">
        <v>143</v>
      </c>
      <c r="I1883" t="s">
        <v>124</v>
      </c>
      <c r="J1883" t="s">
        <v>125</v>
      </c>
      <c r="K1883" t="s">
        <v>1003</v>
      </c>
      <c r="N1883" t="s">
        <v>1004</v>
      </c>
      <c r="O1883" t="s">
        <v>1005</v>
      </c>
      <c r="P1883" t="s">
        <v>1006</v>
      </c>
      <c r="Q1883" t="s">
        <v>265</v>
      </c>
      <c r="R1883" t="s">
        <v>131</v>
      </c>
      <c r="S1883" t="s">
        <v>164</v>
      </c>
      <c r="T1883" t="s">
        <v>165</v>
      </c>
      <c r="U1883" t="s">
        <v>151</v>
      </c>
      <c r="V1883" t="s">
        <v>135</v>
      </c>
      <c r="W1883" t="s">
        <v>136</v>
      </c>
      <c r="X1883" t="s">
        <v>1007</v>
      </c>
      <c r="Y1883" s="94">
        <v>391129.22</v>
      </c>
      <c r="Z1883" s="94">
        <v>515555</v>
      </c>
      <c r="AA1883" s="94">
        <v>531021.65</v>
      </c>
      <c r="AB1883" s="94">
        <v>531021.65</v>
      </c>
      <c r="AC1883">
        <f t="shared" si="58"/>
        <v>3000</v>
      </c>
      <c r="AD1883" t="str">
        <f t="shared" si="59"/>
        <v>304</v>
      </c>
    </row>
    <row r="1884" spans="1:30" hidden="1" x14ac:dyDescent="0.25">
      <c r="A1884" t="s">
        <v>1000</v>
      </c>
      <c r="B1884" t="s">
        <v>1001</v>
      </c>
      <c r="C1884" t="s">
        <v>1002</v>
      </c>
      <c r="D1884" t="s">
        <v>266</v>
      </c>
      <c r="E1884" t="s">
        <v>122</v>
      </c>
      <c r="F1884" t="s">
        <v>159</v>
      </c>
      <c r="G1884" t="s">
        <v>160</v>
      </c>
      <c r="H1884" t="s">
        <v>143</v>
      </c>
      <c r="I1884" t="s">
        <v>124</v>
      </c>
      <c r="J1884" t="s">
        <v>125</v>
      </c>
      <c r="K1884" t="s">
        <v>1003</v>
      </c>
      <c r="N1884" t="s">
        <v>1004</v>
      </c>
      <c r="O1884" t="s">
        <v>1005</v>
      </c>
      <c r="P1884" t="s">
        <v>1006</v>
      </c>
      <c r="Q1884" t="s">
        <v>267</v>
      </c>
      <c r="R1884" t="s">
        <v>131</v>
      </c>
      <c r="S1884" t="s">
        <v>164</v>
      </c>
      <c r="T1884" t="s">
        <v>165</v>
      </c>
      <c r="U1884" t="s">
        <v>151</v>
      </c>
      <c r="V1884" t="s">
        <v>135</v>
      </c>
      <c r="W1884" t="s">
        <v>136</v>
      </c>
      <c r="X1884" t="s">
        <v>1007</v>
      </c>
      <c r="Y1884" s="94">
        <v>3627.54</v>
      </c>
      <c r="Z1884" s="94">
        <v>0</v>
      </c>
      <c r="AA1884" s="94">
        <v>0</v>
      </c>
      <c r="AB1884" s="94">
        <v>0</v>
      </c>
      <c r="AC1884">
        <f t="shared" si="58"/>
        <v>3000</v>
      </c>
      <c r="AD1884" t="str">
        <f t="shared" si="59"/>
        <v>304</v>
      </c>
    </row>
    <row r="1885" spans="1:30" hidden="1" x14ac:dyDescent="0.25">
      <c r="A1885" t="s">
        <v>1000</v>
      </c>
      <c r="B1885" t="s">
        <v>1001</v>
      </c>
      <c r="C1885" t="s">
        <v>1002</v>
      </c>
      <c r="D1885" t="s">
        <v>270</v>
      </c>
      <c r="E1885" t="s">
        <v>122</v>
      </c>
      <c r="F1885" t="s">
        <v>159</v>
      </c>
      <c r="G1885" t="s">
        <v>160</v>
      </c>
      <c r="H1885" t="s">
        <v>143</v>
      </c>
      <c r="I1885" t="s">
        <v>124</v>
      </c>
      <c r="J1885" t="s">
        <v>125</v>
      </c>
      <c r="K1885" t="s">
        <v>1003</v>
      </c>
      <c r="N1885" t="s">
        <v>1004</v>
      </c>
      <c r="O1885" t="s">
        <v>1005</v>
      </c>
      <c r="P1885" t="s">
        <v>1006</v>
      </c>
      <c r="Q1885" t="s">
        <v>271</v>
      </c>
      <c r="R1885" t="s">
        <v>131</v>
      </c>
      <c r="S1885" t="s">
        <v>164</v>
      </c>
      <c r="T1885" t="s">
        <v>165</v>
      </c>
      <c r="U1885" t="s">
        <v>151</v>
      </c>
      <c r="V1885" t="s">
        <v>135</v>
      </c>
      <c r="W1885" t="s">
        <v>136</v>
      </c>
      <c r="X1885" t="s">
        <v>1007</v>
      </c>
      <c r="Y1885" s="94">
        <v>306.58999999999997</v>
      </c>
      <c r="Z1885" s="94">
        <v>0</v>
      </c>
      <c r="AA1885" s="94">
        <v>0</v>
      </c>
      <c r="AB1885" s="94">
        <v>0</v>
      </c>
      <c r="AC1885">
        <f t="shared" si="58"/>
        <v>3000</v>
      </c>
      <c r="AD1885" t="str">
        <f t="shared" si="59"/>
        <v>304</v>
      </c>
    </row>
    <row r="1886" spans="1:30" hidden="1" x14ac:dyDescent="0.25">
      <c r="A1886" t="s">
        <v>1000</v>
      </c>
      <c r="B1886" t="s">
        <v>1001</v>
      </c>
      <c r="C1886" t="s">
        <v>1002</v>
      </c>
      <c r="D1886" t="s">
        <v>272</v>
      </c>
      <c r="E1886" t="s">
        <v>122</v>
      </c>
      <c r="F1886" t="s">
        <v>159</v>
      </c>
      <c r="G1886" t="s">
        <v>160</v>
      </c>
      <c r="H1886" t="s">
        <v>143</v>
      </c>
      <c r="I1886" t="s">
        <v>124</v>
      </c>
      <c r="J1886" t="s">
        <v>125</v>
      </c>
      <c r="K1886" t="s">
        <v>1003</v>
      </c>
      <c r="N1886" t="s">
        <v>1004</v>
      </c>
      <c r="O1886" t="s">
        <v>1005</v>
      </c>
      <c r="P1886" t="s">
        <v>1006</v>
      </c>
      <c r="Q1886" t="s">
        <v>273</v>
      </c>
      <c r="R1886" t="s">
        <v>131</v>
      </c>
      <c r="S1886" t="s">
        <v>164</v>
      </c>
      <c r="T1886" t="s">
        <v>165</v>
      </c>
      <c r="U1886" t="s">
        <v>151</v>
      </c>
      <c r="V1886" t="s">
        <v>135</v>
      </c>
      <c r="W1886" t="s">
        <v>136</v>
      </c>
      <c r="X1886" t="s">
        <v>1007</v>
      </c>
      <c r="Y1886" s="94">
        <v>160507.32999999999</v>
      </c>
      <c r="Z1886" s="94">
        <v>147895.35999999999</v>
      </c>
      <c r="AA1886" s="94">
        <v>152332.22</v>
      </c>
      <c r="AB1886" s="94">
        <v>152332.22</v>
      </c>
      <c r="AC1886">
        <f t="shared" si="58"/>
        <v>3000</v>
      </c>
      <c r="AD1886" t="str">
        <f t="shared" si="59"/>
        <v>304</v>
      </c>
    </row>
    <row r="1887" spans="1:30" hidden="1" x14ac:dyDescent="0.25">
      <c r="A1887" t="s">
        <v>1000</v>
      </c>
      <c r="B1887" t="s">
        <v>1001</v>
      </c>
      <c r="C1887" t="s">
        <v>1002</v>
      </c>
      <c r="D1887" t="s">
        <v>852</v>
      </c>
      <c r="E1887" t="s">
        <v>122</v>
      </c>
      <c r="F1887" t="s">
        <v>159</v>
      </c>
      <c r="G1887" t="s">
        <v>160</v>
      </c>
      <c r="H1887" t="s">
        <v>143</v>
      </c>
      <c r="I1887" t="s">
        <v>124</v>
      </c>
      <c r="J1887" t="s">
        <v>125</v>
      </c>
      <c r="K1887" t="s">
        <v>1003</v>
      </c>
      <c r="N1887" t="s">
        <v>1004</v>
      </c>
      <c r="O1887" t="s">
        <v>1005</v>
      </c>
      <c r="P1887" t="s">
        <v>1006</v>
      </c>
      <c r="Q1887" t="s">
        <v>853</v>
      </c>
      <c r="R1887" t="s">
        <v>131</v>
      </c>
      <c r="S1887" t="s">
        <v>164</v>
      </c>
      <c r="T1887" t="s">
        <v>165</v>
      </c>
      <c r="U1887" t="s">
        <v>151</v>
      </c>
      <c r="V1887" t="s">
        <v>135</v>
      </c>
      <c r="W1887" t="s">
        <v>136</v>
      </c>
      <c r="X1887" t="s">
        <v>1007</v>
      </c>
      <c r="Y1887" s="94">
        <v>28675.200000000001</v>
      </c>
      <c r="Z1887" s="94">
        <v>0</v>
      </c>
      <c r="AA1887" s="94">
        <v>0</v>
      </c>
      <c r="AB1887" s="94">
        <v>0</v>
      </c>
      <c r="AC1887">
        <f t="shared" si="58"/>
        <v>3000</v>
      </c>
      <c r="AD1887" t="str">
        <f t="shared" si="59"/>
        <v>304</v>
      </c>
    </row>
    <row r="1888" spans="1:30" hidden="1" x14ac:dyDescent="0.25">
      <c r="A1888" t="s">
        <v>1000</v>
      </c>
      <c r="B1888" t="s">
        <v>1001</v>
      </c>
      <c r="C1888" t="s">
        <v>1002</v>
      </c>
      <c r="D1888" t="s">
        <v>276</v>
      </c>
      <c r="E1888" t="s">
        <v>122</v>
      </c>
      <c r="F1888" t="s">
        <v>159</v>
      </c>
      <c r="G1888" t="s">
        <v>160</v>
      </c>
      <c r="H1888" t="s">
        <v>143</v>
      </c>
      <c r="I1888" t="s">
        <v>124</v>
      </c>
      <c r="J1888" t="s">
        <v>125</v>
      </c>
      <c r="K1888" t="s">
        <v>1003</v>
      </c>
      <c r="N1888" t="s">
        <v>1004</v>
      </c>
      <c r="O1888" t="s">
        <v>1005</v>
      </c>
      <c r="P1888" t="s">
        <v>1006</v>
      </c>
      <c r="Q1888" t="s">
        <v>277</v>
      </c>
      <c r="R1888" t="s">
        <v>131</v>
      </c>
      <c r="S1888" t="s">
        <v>164</v>
      </c>
      <c r="T1888" t="s">
        <v>165</v>
      </c>
      <c r="U1888" t="s">
        <v>151</v>
      </c>
      <c r="V1888" t="s">
        <v>135</v>
      </c>
      <c r="W1888" t="s">
        <v>136</v>
      </c>
      <c r="X1888" t="s">
        <v>1007</v>
      </c>
      <c r="Y1888" s="94">
        <v>566981.62</v>
      </c>
      <c r="Z1888" s="94">
        <v>867056.34666666656</v>
      </c>
      <c r="AA1888" s="94">
        <v>893068.07</v>
      </c>
      <c r="AB1888" s="94">
        <v>893068.07</v>
      </c>
      <c r="AC1888">
        <f t="shared" si="58"/>
        <v>3000</v>
      </c>
      <c r="AD1888" t="str">
        <f t="shared" si="59"/>
        <v>304</v>
      </c>
    </row>
    <row r="1889" spans="1:30" hidden="1" x14ac:dyDescent="0.25">
      <c r="A1889" t="s">
        <v>1000</v>
      </c>
      <c r="B1889" t="s">
        <v>1001</v>
      </c>
      <c r="C1889" t="s">
        <v>1002</v>
      </c>
      <c r="D1889" t="s">
        <v>738</v>
      </c>
      <c r="E1889" t="s">
        <v>122</v>
      </c>
      <c r="F1889" t="s">
        <v>159</v>
      </c>
      <c r="G1889" t="s">
        <v>160</v>
      </c>
      <c r="H1889" t="s">
        <v>143</v>
      </c>
      <c r="I1889" t="s">
        <v>124</v>
      </c>
      <c r="J1889" t="s">
        <v>125</v>
      </c>
      <c r="K1889" t="s">
        <v>1003</v>
      </c>
      <c r="N1889" t="s">
        <v>1004</v>
      </c>
      <c r="O1889" t="s">
        <v>1005</v>
      </c>
      <c r="P1889" t="s">
        <v>1006</v>
      </c>
      <c r="Q1889" t="s">
        <v>739</v>
      </c>
      <c r="R1889" t="s">
        <v>131</v>
      </c>
      <c r="S1889" t="s">
        <v>164</v>
      </c>
      <c r="T1889" t="s">
        <v>165</v>
      </c>
      <c r="U1889" t="s">
        <v>151</v>
      </c>
      <c r="V1889" t="s">
        <v>135</v>
      </c>
      <c r="W1889" t="s">
        <v>136</v>
      </c>
      <c r="X1889" t="s">
        <v>1007</v>
      </c>
      <c r="Y1889" s="94">
        <v>340.21</v>
      </c>
      <c r="Z1889" s="94">
        <v>0</v>
      </c>
      <c r="AA1889" s="94">
        <v>0</v>
      </c>
      <c r="AB1889" s="94">
        <v>0</v>
      </c>
      <c r="AC1889">
        <f t="shared" si="58"/>
        <v>3000</v>
      </c>
      <c r="AD1889" t="str">
        <f t="shared" si="59"/>
        <v>304</v>
      </c>
    </row>
    <row r="1890" spans="1:30" hidden="1" x14ac:dyDescent="0.25">
      <c r="A1890" t="s">
        <v>1000</v>
      </c>
      <c r="B1890" t="s">
        <v>1001</v>
      </c>
      <c r="C1890" t="s">
        <v>1002</v>
      </c>
      <c r="D1890" t="s">
        <v>280</v>
      </c>
      <c r="E1890" t="s">
        <v>122</v>
      </c>
      <c r="F1890" t="s">
        <v>159</v>
      </c>
      <c r="G1890" t="s">
        <v>160</v>
      </c>
      <c r="H1890" t="s">
        <v>143</v>
      </c>
      <c r="I1890" t="s">
        <v>124</v>
      </c>
      <c r="J1890" t="s">
        <v>125</v>
      </c>
      <c r="K1890" t="s">
        <v>1003</v>
      </c>
      <c r="N1890" t="s">
        <v>1004</v>
      </c>
      <c r="O1890" t="s">
        <v>1005</v>
      </c>
      <c r="P1890" t="s">
        <v>1006</v>
      </c>
      <c r="Q1890" t="s">
        <v>281</v>
      </c>
      <c r="R1890" t="s">
        <v>131</v>
      </c>
      <c r="S1890" t="s">
        <v>164</v>
      </c>
      <c r="T1890" t="s">
        <v>165</v>
      </c>
      <c r="U1890" t="s">
        <v>151</v>
      </c>
      <c r="V1890" t="s">
        <v>135</v>
      </c>
      <c r="W1890" t="s">
        <v>136</v>
      </c>
      <c r="X1890" t="s">
        <v>1007</v>
      </c>
      <c r="Y1890" s="94">
        <v>331.8</v>
      </c>
      <c r="Z1890" s="94">
        <v>0</v>
      </c>
      <c r="AA1890" s="94">
        <v>0</v>
      </c>
      <c r="AB1890" s="94">
        <v>0</v>
      </c>
      <c r="AC1890">
        <f t="shared" si="58"/>
        <v>3000</v>
      </c>
      <c r="AD1890" t="str">
        <f t="shared" si="59"/>
        <v>304</v>
      </c>
    </row>
    <row r="1891" spans="1:30" hidden="1" x14ac:dyDescent="0.25">
      <c r="A1891" t="s">
        <v>1000</v>
      </c>
      <c r="B1891" t="s">
        <v>1001</v>
      </c>
      <c r="C1891" t="s">
        <v>1002</v>
      </c>
      <c r="D1891" t="s">
        <v>172</v>
      </c>
      <c r="E1891" t="s">
        <v>122</v>
      </c>
      <c r="F1891" t="s">
        <v>159</v>
      </c>
      <c r="G1891" t="s">
        <v>160</v>
      </c>
      <c r="H1891" t="s">
        <v>143</v>
      </c>
      <c r="I1891" t="s">
        <v>124</v>
      </c>
      <c r="J1891" t="s">
        <v>125</v>
      </c>
      <c r="K1891" t="s">
        <v>1003</v>
      </c>
      <c r="N1891" t="s">
        <v>1004</v>
      </c>
      <c r="O1891" t="s">
        <v>1005</v>
      </c>
      <c r="P1891" t="s">
        <v>1006</v>
      </c>
      <c r="Q1891" t="s">
        <v>173</v>
      </c>
      <c r="R1891" t="s">
        <v>131</v>
      </c>
      <c r="S1891" t="s">
        <v>164</v>
      </c>
      <c r="T1891" t="s">
        <v>165</v>
      </c>
      <c r="U1891" t="s">
        <v>151</v>
      </c>
      <c r="V1891" t="s">
        <v>135</v>
      </c>
      <c r="W1891" t="s">
        <v>136</v>
      </c>
      <c r="X1891" t="s">
        <v>1007</v>
      </c>
      <c r="Y1891" s="94">
        <v>705.45</v>
      </c>
      <c r="Z1891" s="94">
        <v>18320</v>
      </c>
      <c r="AA1891" s="94">
        <v>18869.63</v>
      </c>
      <c r="AB1891" s="94">
        <v>18869.63</v>
      </c>
      <c r="AC1891">
        <f t="shared" si="58"/>
        <v>3000</v>
      </c>
      <c r="AD1891" t="str">
        <f t="shared" si="59"/>
        <v>304</v>
      </c>
    </row>
    <row r="1892" spans="1:30" hidden="1" x14ac:dyDescent="0.25">
      <c r="A1892" t="s">
        <v>1000</v>
      </c>
      <c r="B1892" t="s">
        <v>1001</v>
      </c>
      <c r="C1892" t="s">
        <v>1002</v>
      </c>
      <c r="D1892" t="s">
        <v>174</v>
      </c>
      <c r="E1892" t="s">
        <v>122</v>
      </c>
      <c r="F1892" t="s">
        <v>159</v>
      </c>
      <c r="G1892" t="s">
        <v>160</v>
      </c>
      <c r="H1892" t="s">
        <v>143</v>
      </c>
      <c r="I1892" t="s">
        <v>124</v>
      </c>
      <c r="J1892" t="s">
        <v>125</v>
      </c>
      <c r="K1892" t="s">
        <v>1003</v>
      </c>
      <c r="N1892" t="s">
        <v>1004</v>
      </c>
      <c r="O1892" t="s">
        <v>1005</v>
      </c>
      <c r="P1892" t="s">
        <v>1006</v>
      </c>
      <c r="Q1892" t="s">
        <v>175</v>
      </c>
      <c r="R1892" t="s">
        <v>131</v>
      </c>
      <c r="S1892" t="s">
        <v>164</v>
      </c>
      <c r="T1892" t="s">
        <v>165</v>
      </c>
      <c r="U1892" t="s">
        <v>151</v>
      </c>
      <c r="V1892" t="s">
        <v>135</v>
      </c>
      <c r="W1892" t="s">
        <v>136</v>
      </c>
      <c r="X1892" t="s">
        <v>1007</v>
      </c>
      <c r="Y1892" s="94">
        <v>4734.04</v>
      </c>
      <c r="Z1892" s="94">
        <v>5636.8000000000011</v>
      </c>
      <c r="AA1892" s="94">
        <v>5805.95</v>
      </c>
      <c r="AB1892" s="94">
        <v>5805.95</v>
      </c>
      <c r="AC1892">
        <f t="shared" si="58"/>
        <v>3000</v>
      </c>
      <c r="AD1892" t="str">
        <f t="shared" si="59"/>
        <v>304</v>
      </c>
    </row>
    <row r="1893" spans="1:30" hidden="1" x14ac:dyDescent="0.25">
      <c r="A1893" t="s">
        <v>1000</v>
      </c>
      <c r="B1893" t="s">
        <v>1001</v>
      </c>
      <c r="C1893" t="s">
        <v>1002</v>
      </c>
      <c r="D1893">
        <v>38202</v>
      </c>
      <c r="E1893" t="s">
        <v>122</v>
      </c>
      <c r="F1893" t="s">
        <v>159</v>
      </c>
      <c r="G1893" t="s">
        <v>160</v>
      </c>
      <c r="H1893" t="s">
        <v>143</v>
      </c>
      <c r="I1893" t="s">
        <v>124</v>
      </c>
      <c r="J1893" t="s">
        <v>125</v>
      </c>
      <c r="K1893" t="s">
        <v>1003</v>
      </c>
      <c r="N1893" t="s">
        <v>1004</v>
      </c>
      <c r="O1893" t="s">
        <v>1005</v>
      </c>
      <c r="P1893" t="s">
        <v>1006</v>
      </c>
      <c r="Q1893" t="s">
        <v>289</v>
      </c>
      <c r="R1893" t="s">
        <v>131</v>
      </c>
      <c r="S1893" t="s">
        <v>164</v>
      </c>
      <c r="T1893" t="s">
        <v>165</v>
      </c>
      <c r="U1893" t="s">
        <v>151</v>
      </c>
      <c r="V1893" t="s">
        <v>135</v>
      </c>
      <c r="W1893" t="s">
        <v>136</v>
      </c>
      <c r="X1893" t="s">
        <v>1007</v>
      </c>
      <c r="Y1893" s="94">
        <v>949.12</v>
      </c>
      <c r="Z1893" s="94">
        <v>0</v>
      </c>
      <c r="AA1893" s="94">
        <v>0</v>
      </c>
      <c r="AB1893" s="94">
        <v>0</v>
      </c>
      <c r="AC1893">
        <f t="shared" si="58"/>
        <v>3000</v>
      </c>
      <c r="AD1893" t="str">
        <f t="shared" si="59"/>
        <v>304</v>
      </c>
    </row>
    <row r="1894" spans="1:30" hidden="1" x14ac:dyDescent="0.25">
      <c r="A1894" t="s">
        <v>1000</v>
      </c>
      <c r="B1894" t="s">
        <v>1001</v>
      </c>
      <c r="C1894" t="s">
        <v>1002</v>
      </c>
      <c r="D1894" t="s">
        <v>1010</v>
      </c>
      <c r="E1894" t="s">
        <v>122</v>
      </c>
      <c r="F1894" t="s">
        <v>159</v>
      </c>
      <c r="G1894" t="s">
        <v>160</v>
      </c>
      <c r="H1894" t="s">
        <v>143</v>
      </c>
      <c r="I1894" t="s">
        <v>124</v>
      </c>
      <c r="J1894" t="s">
        <v>125</v>
      </c>
      <c r="K1894" t="s">
        <v>1003</v>
      </c>
      <c r="N1894" t="s">
        <v>1004</v>
      </c>
      <c r="O1894" t="s">
        <v>1005</v>
      </c>
      <c r="P1894" t="s">
        <v>1006</v>
      </c>
      <c r="Q1894" t="s">
        <v>1011</v>
      </c>
      <c r="R1894" t="s">
        <v>131</v>
      </c>
      <c r="S1894" t="s">
        <v>164</v>
      </c>
      <c r="T1894" t="s">
        <v>165</v>
      </c>
      <c r="U1894" t="s">
        <v>151</v>
      </c>
      <c r="V1894" t="s">
        <v>135</v>
      </c>
      <c r="W1894" t="s">
        <v>136</v>
      </c>
      <c r="X1894" t="s">
        <v>1007</v>
      </c>
      <c r="Y1894" s="94">
        <v>8615088.4700000007</v>
      </c>
      <c r="Z1894" s="94">
        <v>9104948.3499999996</v>
      </c>
      <c r="AA1894" s="94">
        <v>9378096.8004999999</v>
      </c>
      <c r="AB1894" s="94">
        <v>9378096.8000000007</v>
      </c>
      <c r="AC1894">
        <f t="shared" si="58"/>
        <v>3000</v>
      </c>
      <c r="AD1894" t="str">
        <f t="shared" si="59"/>
        <v>304</v>
      </c>
    </row>
    <row r="1895" spans="1:30" hidden="1" x14ac:dyDescent="0.25">
      <c r="A1895" t="s">
        <v>1000</v>
      </c>
      <c r="B1895" t="s">
        <v>1001</v>
      </c>
      <c r="C1895" t="s">
        <v>1002</v>
      </c>
      <c r="D1895" t="s">
        <v>176</v>
      </c>
      <c r="E1895" t="s">
        <v>122</v>
      </c>
      <c r="F1895" t="s">
        <v>159</v>
      </c>
      <c r="G1895" t="s">
        <v>160</v>
      </c>
      <c r="H1895" t="s">
        <v>143</v>
      </c>
      <c r="I1895" t="s">
        <v>124</v>
      </c>
      <c r="J1895" t="s">
        <v>125</v>
      </c>
      <c r="K1895" t="s">
        <v>1003</v>
      </c>
      <c r="N1895" t="s">
        <v>1004</v>
      </c>
      <c r="O1895" t="s">
        <v>1005</v>
      </c>
      <c r="P1895" t="s">
        <v>1006</v>
      </c>
      <c r="Q1895" t="s">
        <v>177</v>
      </c>
      <c r="R1895" t="s">
        <v>131</v>
      </c>
      <c r="S1895" t="s">
        <v>164</v>
      </c>
      <c r="T1895" t="s">
        <v>165</v>
      </c>
      <c r="U1895" t="s">
        <v>151</v>
      </c>
      <c r="V1895" t="s">
        <v>135</v>
      </c>
      <c r="W1895" t="s">
        <v>136</v>
      </c>
      <c r="X1895" t="s">
        <v>1007</v>
      </c>
      <c r="Y1895" s="94">
        <v>1826.5</v>
      </c>
      <c r="Z1895" s="94">
        <v>0</v>
      </c>
      <c r="AA1895" s="94">
        <v>0</v>
      </c>
      <c r="AB1895" s="94">
        <v>0</v>
      </c>
      <c r="AC1895">
        <f t="shared" si="58"/>
        <v>3000</v>
      </c>
      <c r="AD1895" t="str">
        <f t="shared" si="59"/>
        <v>304</v>
      </c>
    </row>
    <row r="1896" spans="1:30" hidden="1" x14ac:dyDescent="0.25">
      <c r="A1896" s="97" t="s">
        <v>1000</v>
      </c>
      <c r="B1896" s="97" t="s">
        <v>1001</v>
      </c>
      <c r="C1896" s="97" t="s">
        <v>1002</v>
      </c>
      <c r="D1896" s="97">
        <v>14301</v>
      </c>
      <c r="E1896" s="97" t="s">
        <v>122</v>
      </c>
      <c r="F1896" s="98">
        <v>15</v>
      </c>
      <c r="G1896" s="98" t="s">
        <v>142</v>
      </c>
      <c r="H1896" s="97">
        <v>19</v>
      </c>
      <c r="I1896" s="97" t="s">
        <v>124</v>
      </c>
      <c r="J1896" s="97" t="s">
        <v>125</v>
      </c>
      <c r="K1896" s="97" t="s">
        <v>1003</v>
      </c>
      <c r="L1896" s="97"/>
      <c r="M1896" s="97"/>
      <c r="N1896" s="97" t="s">
        <v>1004</v>
      </c>
      <c r="O1896" s="97" t="s">
        <v>1005</v>
      </c>
      <c r="P1896" s="97" t="s">
        <v>1006</v>
      </c>
      <c r="Q1896" s="97" t="s">
        <v>178</v>
      </c>
      <c r="R1896" s="97" t="s">
        <v>131</v>
      </c>
      <c r="S1896" s="97" t="s">
        <v>149</v>
      </c>
      <c r="T1896" s="97" t="s">
        <v>150</v>
      </c>
      <c r="U1896" s="97" t="s">
        <v>134</v>
      </c>
      <c r="V1896" s="97" t="s">
        <v>135</v>
      </c>
      <c r="W1896" s="97" t="s">
        <v>136</v>
      </c>
      <c r="X1896" s="97"/>
      <c r="Y1896" s="99"/>
      <c r="Z1896" s="99"/>
      <c r="AA1896" s="99">
        <v>951156</v>
      </c>
      <c r="AB1896" s="99">
        <v>951156</v>
      </c>
      <c r="AC1896">
        <f t="shared" si="58"/>
        <v>1000</v>
      </c>
      <c r="AD1896" t="str">
        <f t="shared" si="59"/>
        <v>304</v>
      </c>
    </row>
    <row r="1897" spans="1:30" hidden="1" x14ac:dyDescent="0.25">
      <c r="A1897" s="97" t="s">
        <v>1012</v>
      </c>
      <c r="B1897" s="97" t="s">
        <v>766</v>
      </c>
      <c r="C1897" s="97" t="s">
        <v>1013</v>
      </c>
      <c r="D1897" s="97" t="s">
        <v>141</v>
      </c>
      <c r="E1897" s="97" t="s">
        <v>122</v>
      </c>
      <c r="F1897" s="98">
        <v>15</v>
      </c>
      <c r="G1897" s="98" t="s">
        <v>142</v>
      </c>
      <c r="H1897" s="97" t="s">
        <v>143</v>
      </c>
      <c r="I1897" s="97" t="s">
        <v>124</v>
      </c>
      <c r="J1897" s="97" t="s">
        <v>125</v>
      </c>
      <c r="K1897" s="97" t="s">
        <v>1014</v>
      </c>
      <c r="L1897" s="97"/>
      <c r="M1897" s="97"/>
      <c r="N1897" s="97" t="s">
        <v>1015</v>
      </c>
      <c r="O1897" s="97" t="s">
        <v>769</v>
      </c>
      <c r="P1897" s="97" t="s">
        <v>1016</v>
      </c>
      <c r="Q1897" s="97" t="s">
        <v>148</v>
      </c>
      <c r="R1897" s="97" t="s">
        <v>131</v>
      </c>
      <c r="S1897" s="97" t="s">
        <v>149</v>
      </c>
      <c r="T1897" s="97" t="s">
        <v>150</v>
      </c>
      <c r="U1897" s="97" t="s">
        <v>151</v>
      </c>
      <c r="V1897" s="97" t="s">
        <v>135</v>
      </c>
      <c r="W1897" s="97" t="s">
        <v>136</v>
      </c>
      <c r="X1897" s="97"/>
      <c r="Y1897" s="99"/>
      <c r="Z1897" s="99"/>
      <c r="AA1897" s="99">
        <v>1563816</v>
      </c>
      <c r="AB1897" s="99">
        <v>1563816</v>
      </c>
      <c r="AC1897">
        <f t="shared" si="58"/>
        <v>1000</v>
      </c>
      <c r="AD1897" t="str">
        <f t="shared" si="59"/>
        <v>304</v>
      </c>
    </row>
    <row r="1898" spans="1:30" hidden="1" x14ac:dyDescent="0.25">
      <c r="A1898" s="97" t="s">
        <v>1012</v>
      </c>
      <c r="B1898" s="97" t="s">
        <v>766</v>
      </c>
      <c r="C1898" s="97" t="s">
        <v>1013</v>
      </c>
      <c r="D1898" s="97">
        <v>12101</v>
      </c>
      <c r="E1898" s="97" t="s">
        <v>122</v>
      </c>
      <c r="F1898" s="98">
        <v>15</v>
      </c>
      <c r="G1898" s="98" t="s">
        <v>142</v>
      </c>
      <c r="H1898" s="97">
        <v>19</v>
      </c>
      <c r="I1898" s="97" t="s">
        <v>124</v>
      </c>
      <c r="J1898" s="97" t="s">
        <v>125</v>
      </c>
      <c r="K1898" s="97" t="s">
        <v>1014</v>
      </c>
      <c r="L1898" s="97"/>
      <c r="M1898" s="97"/>
      <c r="N1898" s="97" t="s">
        <v>1015</v>
      </c>
      <c r="O1898" s="97" t="s">
        <v>769</v>
      </c>
      <c r="P1898" s="97" t="s">
        <v>1016</v>
      </c>
      <c r="Q1898" s="97" t="s">
        <v>182</v>
      </c>
      <c r="R1898" s="97" t="s">
        <v>131</v>
      </c>
      <c r="S1898" s="97" t="s">
        <v>149</v>
      </c>
      <c r="T1898" s="97" t="s">
        <v>150</v>
      </c>
      <c r="U1898" s="97" t="s">
        <v>134</v>
      </c>
      <c r="V1898" s="97" t="s">
        <v>135</v>
      </c>
      <c r="W1898" s="97" t="s">
        <v>136</v>
      </c>
      <c r="X1898" s="97"/>
      <c r="Y1898" s="99"/>
      <c r="Z1898" s="99"/>
      <c r="AA1898" s="99">
        <v>339677</v>
      </c>
      <c r="AB1898" s="99">
        <v>339677</v>
      </c>
      <c r="AC1898">
        <f t="shared" si="58"/>
        <v>1000</v>
      </c>
      <c r="AD1898" t="str">
        <f t="shared" si="59"/>
        <v>304</v>
      </c>
    </row>
    <row r="1899" spans="1:30" hidden="1" x14ac:dyDescent="0.25">
      <c r="A1899" s="97" t="s">
        <v>1012</v>
      </c>
      <c r="B1899" s="97" t="s">
        <v>766</v>
      </c>
      <c r="C1899" s="97" t="s">
        <v>1013</v>
      </c>
      <c r="D1899" s="97">
        <v>13201</v>
      </c>
      <c r="E1899" s="97" t="s">
        <v>122</v>
      </c>
      <c r="F1899" s="98">
        <v>15</v>
      </c>
      <c r="G1899" s="98" t="s">
        <v>142</v>
      </c>
      <c r="H1899" s="97">
        <v>19</v>
      </c>
      <c r="I1899" s="97" t="s">
        <v>124</v>
      </c>
      <c r="J1899" s="97" t="s">
        <v>125</v>
      </c>
      <c r="K1899" s="97" t="s">
        <v>1014</v>
      </c>
      <c r="L1899" s="97"/>
      <c r="M1899" s="97"/>
      <c r="N1899" s="97" t="s">
        <v>1015</v>
      </c>
      <c r="O1899" s="97" t="s">
        <v>769</v>
      </c>
      <c r="P1899" s="97" t="s">
        <v>1016</v>
      </c>
      <c r="Q1899" s="97" t="s">
        <v>152</v>
      </c>
      <c r="R1899" s="97" t="s">
        <v>131</v>
      </c>
      <c r="S1899" s="97" t="s">
        <v>149</v>
      </c>
      <c r="T1899" s="97" t="s">
        <v>150</v>
      </c>
      <c r="U1899" s="97" t="s">
        <v>134</v>
      </c>
      <c r="V1899" s="97" t="s">
        <v>135</v>
      </c>
      <c r="W1899" s="97" t="s">
        <v>136</v>
      </c>
      <c r="X1899" s="97"/>
      <c r="Y1899" s="99"/>
      <c r="Z1899" s="99"/>
      <c r="AA1899" s="99">
        <v>65159</v>
      </c>
      <c r="AB1899" s="99">
        <v>65159</v>
      </c>
      <c r="AC1899">
        <f t="shared" si="58"/>
        <v>1000</v>
      </c>
      <c r="AD1899" t="str">
        <f t="shared" si="59"/>
        <v>304</v>
      </c>
    </row>
    <row r="1900" spans="1:30" hidden="1" x14ac:dyDescent="0.25">
      <c r="A1900" s="97" t="s">
        <v>1012</v>
      </c>
      <c r="B1900" s="97" t="s">
        <v>766</v>
      </c>
      <c r="C1900" s="97" t="s">
        <v>1013</v>
      </c>
      <c r="D1900" s="97">
        <v>13203</v>
      </c>
      <c r="E1900" s="97" t="s">
        <v>122</v>
      </c>
      <c r="F1900" s="98">
        <v>15</v>
      </c>
      <c r="G1900" s="98" t="s">
        <v>142</v>
      </c>
      <c r="H1900" s="97">
        <v>19</v>
      </c>
      <c r="I1900" s="97" t="s">
        <v>124</v>
      </c>
      <c r="J1900" s="97" t="s">
        <v>125</v>
      </c>
      <c r="K1900" s="97" t="s">
        <v>1014</v>
      </c>
      <c r="L1900" s="97"/>
      <c r="M1900" s="97"/>
      <c r="N1900" s="97" t="s">
        <v>1015</v>
      </c>
      <c r="O1900" s="97" t="s">
        <v>769</v>
      </c>
      <c r="P1900" s="97" t="s">
        <v>1016</v>
      </c>
      <c r="Q1900" s="97" t="s">
        <v>153</v>
      </c>
      <c r="R1900" s="97" t="s">
        <v>131</v>
      </c>
      <c r="S1900" s="97" t="s">
        <v>149</v>
      </c>
      <c r="T1900" s="97" t="s">
        <v>150</v>
      </c>
      <c r="U1900" s="97" t="s">
        <v>134</v>
      </c>
      <c r="V1900" s="97" t="s">
        <v>135</v>
      </c>
      <c r="W1900" s="97" t="s">
        <v>136</v>
      </c>
      <c r="X1900" s="97"/>
      <c r="Y1900" s="99"/>
      <c r="Z1900" s="99"/>
      <c r="AA1900" s="99">
        <v>260636</v>
      </c>
      <c r="AB1900" s="99">
        <v>260636</v>
      </c>
      <c r="AC1900">
        <f t="shared" si="58"/>
        <v>1000</v>
      </c>
      <c r="AD1900" t="str">
        <f t="shared" si="59"/>
        <v>304</v>
      </c>
    </row>
    <row r="1901" spans="1:30" hidden="1" x14ac:dyDescent="0.25">
      <c r="A1901" s="97" t="s">
        <v>1012</v>
      </c>
      <c r="B1901" s="97" t="s">
        <v>766</v>
      </c>
      <c r="C1901" s="97" t="s">
        <v>1013</v>
      </c>
      <c r="D1901" s="97">
        <v>14101</v>
      </c>
      <c r="E1901" s="97" t="s">
        <v>122</v>
      </c>
      <c r="F1901" s="98">
        <v>15</v>
      </c>
      <c r="G1901" s="98" t="s">
        <v>142</v>
      </c>
      <c r="H1901" s="97">
        <v>19</v>
      </c>
      <c r="I1901" s="97" t="s">
        <v>124</v>
      </c>
      <c r="J1901" s="97" t="s">
        <v>125</v>
      </c>
      <c r="K1901" s="97" t="s">
        <v>1014</v>
      </c>
      <c r="L1901" s="97"/>
      <c r="M1901" s="97"/>
      <c r="N1901" s="97" t="s">
        <v>1015</v>
      </c>
      <c r="O1901" s="97" t="s">
        <v>769</v>
      </c>
      <c r="P1901" s="97" t="s">
        <v>1016</v>
      </c>
      <c r="Q1901" s="97" t="s">
        <v>154</v>
      </c>
      <c r="R1901" s="97" t="s">
        <v>131</v>
      </c>
      <c r="S1901" s="97" t="s">
        <v>149</v>
      </c>
      <c r="T1901" s="97" t="s">
        <v>150</v>
      </c>
      <c r="U1901" s="97" t="s">
        <v>134</v>
      </c>
      <c r="V1901" s="97" t="s">
        <v>135</v>
      </c>
      <c r="W1901" s="97" t="s">
        <v>136</v>
      </c>
      <c r="X1901" s="97"/>
      <c r="Y1901" s="99"/>
      <c r="Z1901" s="99"/>
      <c r="AA1901" s="99">
        <v>86009.88</v>
      </c>
      <c r="AB1901" s="99">
        <v>86009.88</v>
      </c>
      <c r="AC1901">
        <f t="shared" si="58"/>
        <v>1000</v>
      </c>
      <c r="AD1901" t="str">
        <f t="shared" si="59"/>
        <v>304</v>
      </c>
    </row>
    <row r="1902" spans="1:30" hidden="1" x14ac:dyDescent="0.25">
      <c r="A1902" s="97" t="s">
        <v>1012</v>
      </c>
      <c r="B1902" s="97" t="s">
        <v>766</v>
      </c>
      <c r="C1902" s="97" t="s">
        <v>1013</v>
      </c>
      <c r="D1902" s="97">
        <v>14103</v>
      </c>
      <c r="E1902" s="97" t="s">
        <v>122</v>
      </c>
      <c r="F1902" s="98">
        <v>15</v>
      </c>
      <c r="G1902" s="98" t="s">
        <v>142</v>
      </c>
      <c r="H1902" s="97">
        <v>19</v>
      </c>
      <c r="I1902" s="97" t="s">
        <v>124</v>
      </c>
      <c r="J1902" s="97" t="s">
        <v>125</v>
      </c>
      <c r="K1902" s="97" t="s">
        <v>1014</v>
      </c>
      <c r="L1902" s="97"/>
      <c r="M1902" s="97"/>
      <c r="N1902" s="97" t="s">
        <v>1015</v>
      </c>
      <c r="O1902" s="97" t="s">
        <v>769</v>
      </c>
      <c r="P1902" s="97" t="s">
        <v>1016</v>
      </c>
      <c r="Q1902" s="97" t="s">
        <v>155</v>
      </c>
      <c r="R1902" s="97" t="s">
        <v>131</v>
      </c>
      <c r="S1902" s="97" t="s">
        <v>149</v>
      </c>
      <c r="T1902" s="97" t="s">
        <v>150</v>
      </c>
      <c r="U1902" s="97" t="s">
        <v>134</v>
      </c>
      <c r="V1902" s="97" t="s">
        <v>135</v>
      </c>
      <c r="W1902" s="97" t="s">
        <v>136</v>
      </c>
      <c r="X1902" s="97"/>
      <c r="Y1902" s="99"/>
      <c r="Z1902" s="99"/>
      <c r="AA1902" s="99">
        <v>35185.86</v>
      </c>
      <c r="AB1902" s="99">
        <v>35185.86</v>
      </c>
      <c r="AC1902">
        <f t="shared" si="58"/>
        <v>1000</v>
      </c>
      <c r="AD1902" t="str">
        <f t="shared" si="59"/>
        <v>304</v>
      </c>
    </row>
    <row r="1903" spans="1:30" hidden="1" x14ac:dyDescent="0.25">
      <c r="A1903" s="97" t="s">
        <v>1012</v>
      </c>
      <c r="B1903" s="97" t="s">
        <v>766</v>
      </c>
      <c r="C1903" s="97" t="s">
        <v>1013</v>
      </c>
      <c r="D1903" s="97">
        <v>14201</v>
      </c>
      <c r="E1903" s="97" t="s">
        <v>122</v>
      </c>
      <c r="F1903" s="98">
        <v>15</v>
      </c>
      <c r="G1903" s="98" t="s">
        <v>142</v>
      </c>
      <c r="H1903" s="97">
        <v>19</v>
      </c>
      <c r="I1903" s="97" t="s">
        <v>124</v>
      </c>
      <c r="J1903" s="97" t="s">
        <v>125</v>
      </c>
      <c r="K1903" s="97" t="s">
        <v>1014</v>
      </c>
      <c r="L1903" s="97"/>
      <c r="M1903" s="97"/>
      <c r="N1903" s="97" t="s">
        <v>1015</v>
      </c>
      <c r="O1903" s="97" t="s">
        <v>769</v>
      </c>
      <c r="P1903" s="97" t="s">
        <v>1016</v>
      </c>
      <c r="Q1903" s="97" t="s">
        <v>156</v>
      </c>
      <c r="R1903" s="97" t="s">
        <v>131</v>
      </c>
      <c r="S1903" s="97" t="s">
        <v>149</v>
      </c>
      <c r="T1903" s="97" t="s">
        <v>150</v>
      </c>
      <c r="U1903" s="97" t="s">
        <v>134</v>
      </c>
      <c r="V1903" s="97" t="s">
        <v>135</v>
      </c>
      <c r="W1903" s="97" t="s">
        <v>136</v>
      </c>
      <c r="X1903" s="97"/>
      <c r="Y1903" s="99"/>
      <c r="Z1903" s="99"/>
      <c r="AA1903" s="99">
        <v>78190.8</v>
      </c>
      <c r="AB1903" s="99">
        <v>78190.8</v>
      </c>
      <c r="AC1903">
        <f t="shared" si="58"/>
        <v>1000</v>
      </c>
      <c r="AD1903" t="str">
        <f t="shared" si="59"/>
        <v>304</v>
      </c>
    </row>
    <row r="1904" spans="1:30" hidden="1" x14ac:dyDescent="0.25">
      <c r="A1904" t="s">
        <v>1012</v>
      </c>
      <c r="B1904" t="s">
        <v>766</v>
      </c>
      <c r="C1904" t="s">
        <v>1013</v>
      </c>
      <c r="D1904" t="s">
        <v>186</v>
      </c>
      <c r="E1904" t="s">
        <v>122</v>
      </c>
      <c r="F1904" t="s">
        <v>159</v>
      </c>
      <c r="G1904" t="s">
        <v>160</v>
      </c>
      <c r="H1904" t="s">
        <v>143</v>
      </c>
      <c r="I1904" t="s">
        <v>124</v>
      </c>
      <c r="J1904" t="s">
        <v>125</v>
      </c>
      <c r="K1904" t="s">
        <v>1014</v>
      </c>
      <c r="N1904" t="s">
        <v>1015</v>
      </c>
      <c r="O1904" t="s">
        <v>769</v>
      </c>
      <c r="P1904" t="s">
        <v>1016</v>
      </c>
      <c r="Q1904" t="s">
        <v>188</v>
      </c>
      <c r="R1904" t="s">
        <v>131</v>
      </c>
      <c r="S1904" t="s">
        <v>164</v>
      </c>
      <c r="T1904" t="s">
        <v>165</v>
      </c>
      <c r="U1904" t="s">
        <v>151</v>
      </c>
      <c r="V1904" t="s">
        <v>135</v>
      </c>
      <c r="W1904" t="s">
        <v>136</v>
      </c>
      <c r="X1904" t="s">
        <v>1017</v>
      </c>
      <c r="Y1904" s="94">
        <v>5898.13</v>
      </c>
      <c r="Z1904" s="94">
        <v>12149.570000000002</v>
      </c>
      <c r="AA1904" s="94">
        <v>12514.057100000002</v>
      </c>
      <c r="AB1904" s="94">
        <v>12514.06</v>
      </c>
      <c r="AC1904">
        <f t="shared" si="58"/>
        <v>2000</v>
      </c>
      <c r="AD1904" t="str">
        <f t="shared" si="59"/>
        <v>304</v>
      </c>
    </row>
    <row r="1905" spans="1:30" hidden="1" x14ac:dyDescent="0.25">
      <c r="A1905" t="s">
        <v>1012</v>
      </c>
      <c r="B1905" t="s">
        <v>766</v>
      </c>
      <c r="C1905" t="s">
        <v>1013</v>
      </c>
      <c r="D1905" t="s">
        <v>240</v>
      </c>
      <c r="E1905" t="s">
        <v>122</v>
      </c>
      <c r="F1905" t="s">
        <v>159</v>
      </c>
      <c r="G1905" t="s">
        <v>160</v>
      </c>
      <c r="H1905" t="s">
        <v>143</v>
      </c>
      <c r="I1905" t="s">
        <v>124</v>
      </c>
      <c r="J1905" t="s">
        <v>125</v>
      </c>
      <c r="K1905" t="s">
        <v>1014</v>
      </c>
      <c r="N1905" t="s">
        <v>1015</v>
      </c>
      <c r="O1905" t="s">
        <v>769</v>
      </c>
      <c r="P1905" t="s">
        <v>1016</v>
      </c>
      <c r="Q1905" t="s">
        <v>241</v>
      </c>
      <c r="R1905" t="s">
        <v>131</v>
      </c>
      <c r="S1905" t="s">
        <v>164</v>
      </c>
      <c r="T1905" t="s">
        <v>165</v>
      </c>
      <c r="U1905" t="s">
        <v>151</v>
      </c>
      <c r="V1905" t="s">
        <v>135</v>
      </c>
      <c r="W1905" t="s">
        <v>136</v>
      </c>
      <c r="X1905" t="s">
        <v>1017</v>
      </c>
      <c r="Y1905" s="94">
        <v>3618.76</v>
      </c>
      <c r="Z1905" s="94">
        <v>0</v>
      </c>
      <c r="AA1905" s="94">
        <v>0</v>
      </c>
      <c r="AB1905" s="94">
        <v>0</v>
      </c>
      <c r="AC1905">
        <f t="shared" si="58"/>
        <v>3000</v>
      </c>
      <c r="AD1905" t="str">
        <f t="shared" si="59"/>
        <v>304</v>
      </c>
    </row>
    <row r="1906" spans="1:30" hidden="1" x14ac:dyDescent="0.25">
      <c r="A1906" t="s">
        <v>1012</v>
      </c>
      <c r="B1906" t="s">
        <v>766</v>
      </c>
      <c r="C1906" t="s">
        <v>1013</v>
      </c>
      <c r="D1906" t="s">
        <v>242</v>
      </c>
      <c r="E1906" t="s">
        <v>122</v>
      </c>
      <c r="F1906" t="s">
        <v>159</v>
      </c>
      <c r="G1906" t="s">
        <v>160</v>
      </c>
      <c r="H1906" t="s">
        <v>143</v>
      </c>
      <c r="I1906" t="s">
        <v>124</v>
      </c>
      <c r="J1906" t="s">
        <v>125</v>
      </c>
      <c r="K1906" t="s">
        <v>1014</v>
      </c>
      <c r="N1906" t="s">
        <v>1015</v>
      </c>
      <c r="O1906" t="s">
        <v>769</v>
      </c>
      <c r="P1906" t="s">
        <v>1016</v>
      </c>
      <c r="Q1906" t="s">
        <v>243</v>
      </c>
      <c r="R1906" t="s">
        <v>131</v>
      </c>
      <c r="S1906" t="s">
        <v>164</v>
      </c>
      <c r="T1906" t="s">
        <v>165</v>
      </c>
      <c r="U1906" t="s">
        <v>151</v>
      </c>
      <c r="V1906" t="s">
        <v>135</v>
      </c>
      <c r="W1906" t="s">
        <v>136</v>
      </c>
      <c r="X1906" t="s">
        <v>1017</v>
      </c>
      <c r="Y1906" s="94">
        <v>377.72</v>
      </c>
      <c r="Z1906" s="94">
        <v>0</v>
      </c>
      <c r="AA1906" s="94">
        <v>0</v>
      </c>
      <c r="AB1906" s="94">
        <v>0</v>
      </c>
      <c r="AC1906">
        <f t="shared" si="58"/>
        <v>3000</v>
      </c>
      <c r="AD1906" t="str">
        <f t="shared" si="59"/>
        <v>304</v>
      </c>
    </row>
    <row r="1907" spans="1:30" hidden="1" x14ac:dyDescent="0.25">
      <c r="A1907" t="s">
        <v>1012</v>
      </c>
      <c r="B1907" t="s">
        <v>766</v>
      </c>
      <c r="C1907" t="s">
        <v>1013</v>
      </c>
      <c r="D1907" t="s">
        <v>291</v>
      </c>
      <c r="E1907" t="s">
        <v>122</v>
      </c>
      <c r="F1907" t="s">
        <v>159</v>
      </c>
      <c r="G1907" t="s">
        <v>160</v>
      </c>
      <c r="H1907" t="s">
        <v>143</v>
      </c>
      <c r="I1907" t="s">
        <v>124</v>
      </c>
      <c r="J1907" t="s">
        <v>125</v>
      </c>
      <c r="K1907" t="s">
        <v>1014</v>
      </c>
      <c r="N1907" t="s">
        <v>1015</v>
      </c>
      <c r="O1907" t="s">
        <v>769</v>
      </c>
      <c r="P1907" t="s">
        <v>1016</v>
      </c>
      <c r="Q1907" t="s">
        <v>169</v>
      </c>
      <c r="R1907" t="s">
        <v>131</v>
      </c>
      <c r="S1907" t="s">
        <v>164</v>
      </c>
      <c r="T1907" t="s">
        <v>165</v>
      </c>
      <c r="U1907" t="s">
        <v>151</v>
      </c>
      <c r="V1907" t="s">
        <v>135</v>
      </c>
      <c r="W1907" t="s">
        <v>136</v>
      </c>
      <c r="X1907" t="s">
        <v>1017</v>
      </c>
      <c r="Y1907" s="94">
        <v>2761.84</v>
      </c>
      <c r="Z1907" s="94">
        <v>9233</v>
      </c>
      <c r="AA1907" s="94">
        <v>9509.99</v>
      </c>
      <c r="AB1907" s="94">
        <v>9509.99</v>
      </c>
      <c r="AC1907">
        <f t="shared" si="58"/>
        <v>3000</v>
      </c>
      <c r="AD1907" t="str">
        <f t="shared" si="59"/>
        <v>304</v>
      </c>
    </row>
    <row r="1908" spans="1:30" hidden="1" x14ac:dyDescent="0.25">
      <c r="A1908" t="s">
        <v>1012</v>
      </c>
      <c r="B1908" t="s">
        <v>766</v>
      </c>
      <c r="C1908" t="s">
        <v>1013</v>
      </c>
      <c r="D1908" t="s">
        <v>850</v>
      </c>
      <c r="E1908" t="s">
        <v>122</v>
      </c>
      <c r="F1908" t="s">
        <v>159</v>
      </c>
      <c r="G1908" t="s">
        <v>160</v>
      </c>
      <c r="H1908" t="s">
        <v>143</v>
      </c>
      <c r="I1908" t="s">
        <v>124</v>
      </c>
      <c r="J1908" t="s">
        <v>125</v>
      </c>
      <c r="K1908" t="s">
        <v>1014</v>
      </c>
      <c r="N1908" t="s">
        <v>1015</v>
      </c>
      <c r="O1908" t="s">
        <v>769</v>
      </c>
      <c r="P1908" t="s">
        <v>1016</v>
      </c>
      <c r="Q1908" t="s">
        <v>851</v>
      </c>
      <c r="R1908" t="s">
        <v>131</v>
      </c>
      <c r="S1908" t="s">
        <v>164</v>
      </c>
      <c r="T1908" t="s">
        <v>165</v>
      </c>
      <c r="U1908" t="s">
        <v>151</v>
      </c>
      <c r="V1908" t="s">
        <v>135</v>
      </c>
      <c r="W1908" t="s">
        <v>136</v>
      </c>
      <c r="X1908" t="s">
        <v>1017</v>
      </c>
      <c r="Y1908" s="94">
        <v>0</v>
      </c>
      <c r="Z1908" s="94">
        <v>11705.8</v>
      </c>
      <c r="AA1908" s="94">
        <v>12056.974</v>
      </c>
      <c r="AB1908" s="94">
        <v>12056.97</v>
      </c>
      <c r="AC1908">
        <f t="shared" si="58"/>
        <v>3000</v>
      </c>
      <c r="AD1908" t="str">
        <f t="shared" si="59"/>
        <v>304</v>
      </c>
    </row>
    <row r="1909" spans="1:30" hidden="1" x14ac:dyDescent="0.25">
      <c r="A1909" t="s">
        <v>1012</v>
      </c>
      <c r="B1909" t="s">
        <v>766</v>
      </c>
      <c r="C1909" t="s">
        <v>1013</v>
      </c>
      <c r="D1909" t="s">
        <v>850</v>
      </c>
      <c r="E1909" t="s">
        <v>122</v>
      </c>
      <c r="F1909" t="s">
        <v>159</v>
      </c>
      <c r="G1909" t="s">
        <v>160</v>
      </c>
      <c r="H1909" t="s">
        <v>143</v>
      </c>
      <c r="I1909" t="s">
        <v>124</v>
      </c>
      <c r="J1909" t="s">
        <v>125</v>
      </c>
      <c r="K1909" t="s">
        <v>1014</v>
      </c>
      <c r="N1909" t="s">
        <v>1015</v>
      </c>
      <c r="O1909" t="s">
        <v>769</v>
      </c>
      <c r="P1909" t="s">
        <v>1016</v>
      </c>
      <c r="Q1909" t="s">
        <v>851</v>
      </c>
      <c r="R1909" t="s">
        <v>131</v>
      </c>
      <c r="S1909" t="s">
        <v>164</v>
      </c>
      <c r="T1909" t="s">
        <v>165</v>
      </c>
      <c r="U1909" t="s">
        <v>151</v>
      </c>
      <c r="V1909" t="s">
        <v>135</v>
      </c>
      <c r="W1909" t="s">
        <v>136</v>
      </c>
      <c r="X1909" t="s">
        <v>1017</v>
      </c>
      <c r="Y1909" s="94">
        <v>0</v>
      </c>
      <c r="Z1909" s="94">
        <v>0</v>
      </c>
      <c r="AA1909" s="94">
        <v>0</v>
      </c>
      <c r="AB1909" s="94">
        <v>0</v>
      </c>
      <c r="AC1909">
        <f t="shared" si="58"/>
        <v>3000</v>
      </c>
      <c r="AD1909" t="str">
        <f t="shared" si="59"/>
        <v>304</v>
      </c>
    </row>
    <row r="1910" spans="1:30" hidden="1" x14ac:dyDescent="0.25">
      <c r="A1910" t="s">
        <v>1012</v>
      </c>
      <c r="B1910" t="s">
        <v>766</v>
      </c>
      <c r="C1910" t="s">
        <v>1013</v>
      </c>
      <c r="D1910" t="s">
        <v>266</v>
      </c>
      <c r="E1910" t="s">
        <v>122</v>
      </c>
      <c r="F1910" t="s">
        <v>159</v>
      </c>
      <c r="G1910" t="s">
        <v>160</v>
      </c>
      <c r="H1910" t="s">
        <v>143</v>
      </c>
      <c r="I1910" t="s">
        <v>124</v>
      </c>
      <c r="J1910" t="s">
        <v>125</v>
      </c>
      <c r="K1910" t="s">
        <v>1014</v>
      </c>
      <c r="N1910" t="s">
        <v>1015</v>
      </c>
      <c r="O1910" t="s">
        <v>769</v>
      </c>
      <c r="P1910" t="s">
        <v>1016</v>
      </c>
      <c r="Q1910" t="s">
        <v>267</v>
      </c>
      <c r="R1910" t="s">
        <v>131</v>
      </c>
      <c r="S1910" t="s">
        <v>164</v>
      </c>
      <c r="T1910" t="s">
        <v>165</v>
      </c>
      <c r="U1910" t="s">
        <v>151</v>
      </c>
      <c r="V1910" t="s">
        <v>135</v>
      </c>
      <c r="W1910" t="s">
        <v>136</v>
      </c>
      <c r="X1910" t="s">
        <v>1017</v>
      </c>
      <c r="Y1910" s="94">
        <v>843.2</v>
      </c>
      <c r="Z1910" s="94">
        <v>0</v>
      </c>
      <c r="AA1910" s="94">
        <v>0</v>
      </c>
      <c r="AB1910" s="94">
        <v>0</v>
      </c>
      <c r="AC1910">
        <f t="shared" si="58"/>
        <v>3000</v>
      </c>
      <c r="AD1910" t="str">
        <f t="shared" si="59"/>
        <v>304</v>
      </c>
    </row>
    <row r="1911" spans="1:30" hidden="1" x14ac:dyDescent="0.25">
      <c r="A1911" t="s">
        <v>1012</v>
      </c>
      <c r="B1911" t="s">
        <v>766</v>
      </c>
      <c r="C1911" t="s">
        <v>1013</v>
      </c>
      <c r="D1911" t="s">
        <v>272</v>
      </c>
      <c r="E1911" t="s">
        <v>122</v>
      </c>
      <c r="F1911" t="s">
        <v>159</v>
      </c>
      <c r="G1911" t="s">
        <v>160</v>
      </c>
      <c r="H1911" t="s">
        <v>143</v>
      </c>
      <c r="I1911" t="s">
        <v>124</v>
      </c>
      <c r="J1911" t="s">
        <v>125</v>
      </c>
      <c r="K1911" t="s">
        <v>1014</v>
      </c>
      <c r="N1911" t="s">
        <v>1015</v>
      </c>
      <c r="O1911" t="s">
        <v>769</v>
      </c>
      <c r="P1911" t="s">
        <v>1016</v>
      </c>
      <c r="Q1911" t="s">
        <v>273</v>
      </c>
      <c r="R1911" t="s">
        <v>131</v>
      </c>
      <c r="S1911" t="s">
        <v>164</v>
      </c>
      <c r="T1911" t="s">
        <v>165</v>
      </c>
      <c r="U1911" t="s">
        <v>151</v>
      </c>
      <c r="V1911" t="s">
        <v>135</v>
      </c>
      <c r="W1911" t="s">
        <v>136</v>
      </c>
      <c r="X1911" t="s">
        <v>1017</v>
      </c>
      <c r="Y1911" s="94">
        <v>578.39</v>
      </c>
      <c r="Z1911" s="94">
        <v>0</v>
      </c>
      <c r="AA1911" s="94">
        <v>0</v>
      </c>
      <c r="AB1911" s="94">
        <v>0</v>
      </c>
      <c r="AC1911">
        <f t="shared" si="58"/>
        <v>3000</v>
      </c>
      <c r="AD1911" t="str">
        <f t="shared" si="59"/>
        <v>304</v>
      </c>
    </row>
    <row r="1912" spans="1:30" hidden="1" x14ac:dyDescent="0.25">
      <c r="A1912" t="s">
        <v>1012</v>
      </c>
      <c r="B1912" t="s">
        <v>766</v>
      </c>
      <c r="C1912" t="s">
        <v>1013</v>
      </c>
      <c r="D1912" t="s">
        <v>172</v>
      </c>
      <c r="E1912" t="s">
        <v>122</v>
      </c>
      <c r="F1912" t="s">
        <v>159</v>
      </c>
      <c r="G1912" t="s">
        <v>160</v>
      </c>
      <c r="H1912" t="s">
        <v>143</v>
      </c>
      <c r="I1912" t="s">
        <v>124</v>
      </c>
      <c r="J1912" t="s">
        <v>125</v>
      </c>
      <c r="K1912" t="s">
        <v>1014</v>
      </c>
      <c r="N1912" t="s">
        <v>1015</v>
      </c>
      <c r="O1912" t="s">
        <v>769</v>
      </c>
      <c r="P1912" t="s">
        <v>1016</v>
      </c>
      <c r="Q1912" t="s">
        <v>173</v>
      </c>
      <c r="R1912" t="s">
        <v>131</v>
      </c>
      <c r="S1912" t="s">
        <v>164</v>
      </c>
      <c r="T1912" t="s">
        <v>165</v>
      </c>
      <c r="U1912" t="s">
        <v>151</v>
      </c>
      <c r="V1912" t="s">
        <v>135</v>
      </c>
      <c r="W1912" t="s">
        <v>136</v>
      </c>
      <c r="X1912" t="s">
        <v>1017</v>
      </c>
      <c r="Y1912" s="94">
        <v>9047.0300000000007</v>
      </c>
      <c r="Z1912" s="94">
        <v>0</v>
      </c>
      <c r="AA1912" s="94">
        <v>0</v>
      </c>
      <c r="AB1912" s="94">
        <v>0</v>
      </c>
      <c r="AC1912">
        <f t="shared" si="58"/>
        <v>3000</v>
      </c>
      <c r="AD1912" t="str">
        <f t="shared" si="59"/>
        <v>304</v>
      </c>
    </row>
    <row r="1913" spans="1:30" hidden="1" x14ac:dyDescent="0.25">
      <c r="A1913" t="s">
        <v>1012</v>
      </c>
      <c r="B1913" t="s">
        <v>766</v>
      </c>
      <c r="C1913" t="s">
        <v>1013</v>
      </c>
      <c r="D1913" t="s">
        <v>321</v>
      </c>
      <c r="E1913" t="s">
        <v>122</v>
      </c>
      <c r="F1913" t="s">
        <v>159</v>
      </c>
      <c r="G1913" t="s">
        <v>160</v>
      </c>
      <c r="H1913" t="s">
        <v>143</v>
      </c>
      <c r="I1913" t="s">
        <v>124</v>
      </c>
      <c r="J1913" t="s">
        <v>125</v>
      </c>
      <c r="K1913" t="s">
        <v>1014</v>
      </c>
      <c r="N1913" t="s">
        <v>1015</v>
      </c>
      <c r="O1913" t="s">
        <v>769</v>
      </c>
      <c r="P1913" t="s">
        <v>1016</v>
      </c>
      <c r="Q1913" t="s">
        <v>322</v>
      </c>
      <c r="R1913" t="s">
        <v>131</v>
      </c>
      <c r="S1913" t="s">
        <v>164</v>
      </c>
      <c r="T1913" t="s">
        <v>165</v>
      </c>
      <c r="U1913" t="s">
        <v>151</v>
      </c>
      <c r="V1913" t="s">
        <v>135</v>
      </c>
      <c r="W1913" t="s">
        <v>136</v>
      </c>
      <c r="X1913" t="s">
        <v>1017</v>
      </c>
      <c r="Y1913" s="94">
        <v>2895.02</v>
      </c>
      <c r="Z1913" s="94">
        <v>0</v>
      </c>
      <c r="AA1913" s="94">
        <v>0</v>
      </c>
      <c r="AB1913" s="94">
        <v>0</v>
      </c>
      <c r="AC1913">
        <f t="shared" si="58"/>
        <v>3000</v>
      </c>
      <c r="AD1913" t="str">
        <f t="shared" si="59"/>
        <v>304</v>
      </c>
    </row>
    <row r="1914" spans="1:30" hidden="1" x14ac:dyDescent="0.25">
      <c r="A1914" t="s">
        <v>1012</v>
      </c>
      <c r="B1914" t="s">
        <v>766</v>
      </c>
      <c r="C1914" t="s">
        <v>1013</v>
      </c>
      <c r="D1914" t="s">
        <v>174</v>
      </c>
      <c r="E1914" t="s">
        <v>122</v>
      </c>
      <c r="F1914" t="s">
        <v>159</v>
      </c>
      <c r="G1914" t="s">
        <v>160</v>
      </c>
      <c r="H1914" t="s">
        <v>143</v>
      </c>
      <c r="I1914" t="s">
        <v>124</v>
      </c>
      <c r="J1914" t="s">
        <v>125</v>
      </c>
      <c r="K1914" t="s">
        <v>1014</v>
      </c>
      <c r="N1914" t="s">
        <v>1015</v>
      </c>
      <c r="O1914" t="s">
        <v>769</v>
      </c>
      <c r="P1914" t="s">
        <v>1016</v>
      </c>
      <c r="Q1914" t="s">
        <v>175</v>
      </c>
      <c r="R1914" t="s">
        <v>131</v>
      </c>
      <c r="S1914" t="s">
        <v>164</v>
      </c>
      <c r="T1914" t="s">
        <v>165</v>
      </c>
      <c r="U1914" t="s">
        <v>151</v>
      </c>
      <c r="V1914" t="s">
        <v>135</v>
      </c>
      <c r="W1914" t="s">
        <v>136</v>
      </c>
      <c r="X1914" t="s">
        <v>1017</v>
      </c>
      <c r="Y1914" s="94">
        <v>10856.41</v>
      </c>
      <c r="Z1914" s="94">
        <v>0</v>
      </c>
      <c r="AA1914" s="94">
        <v>0</v>
      </c>
      <c r="AB1914" s="94">
        <v>0</v>
      </c>
      <c r="AC1914">
        <f t="shared" si="58"/>
        <v>3000</v>
      </c>
      <c r="AD1914" t="str">
        <f t="shared" si="59"/>
        <v>304</v>
      </c>
    </row>
    <row r="1915" spans="1:30" hidden="1" x14ac:dyDescent="0.25">
      <c r="A1915" t="s">
        <v>1012</v>
      </c>
      <c r="B1915" t="s">
        <v>766</v>
      </c>
      <c r="C1915" t="s">
        <v>1013</v>
      </c>
      <c r="D1915" t="s">
        <v>282</v>
      </c>
      <c r="E1915" t="s">
        <v>122</v>
      </c>
      <c r="F1915" t="s">
        <v>159</v>
      </c>
      <c r="G1915" t="s">
        <v>160</v>
      </c>
      <c r="H1915" t="s">
        <v>143</v>
      </c>
      <c r="I1915" t="s">
        <v>124</v>
      </c>
      <c r="J1915" t="s">
        <v>125</v>
      </c>
      <c r="K1915" t="s">
        <v>1014</v>
      </c>
      <c r="N1915" t="s">
        <v>1015</v>
      </c>
      <c r="O1915" t="s">
        <v>769</v>
      </c>
      <c r="P1915" t="s">
        <v>1016</v>
      </c>
      <c r="Q1915" t="s">
        <v>283</v>
      </c>
      <c r="R1915" t="s">
        <v>131</v>
      </c>
      <c r="S1915" t="s">
        <v>164</v>
      </c>
      <c r="T1915" t="s">
        <v>165</v>
      </c>
      <c r="U1915" t="s">
        <v>151</v>
      </c>
      <c r="V1915" t="s">
        <v>135</v>
      </c>
      <c r="W1915" t="s">
        <v>136</v>
      </c>
      <c r="X1915" t="s">
        <v>1017</v>
      </c>
      <c r="Y1915" s="94">
        <v>1809.38</v>
      </c>
      <c r="Z1915" s="94">
        <v>0</v>
      </c>
      <c r="AA1915" s="94">
        <v>0</v>
      </c>
      <c r="AB1915" s="94">
        <v>0</v>
      </c>
      <c r="AC1915">
        <f t="shared" si="58"/>
        <v>3000</v>
      </c>
      <c r="AD1915" t="str">
        <f t="shared" si="59"/>
        <v>304</v>
      </c>
    </row>
    <row r="1916" spans="1:30" hidden="1" x14ac:dyDescent="0.25">
      <c r="A1916" t="s">
        <v>1012</v>
      </c>
      <c r="B1916" t="s">
        <v>766</v>
      </c>
      <c r="C1916" t="s">
        <v>1013</v>
      </c>
      <c r="D1916" t="s">
        <v>176</v>
      </c>
      <c r="E1916" t="s">
        <v>122</v>
      </c>
      <c r="F1916" t="s">
        <v>159</v>
      </c>
      <c r="G1916" t="s">
        <v>160</v>
      </c>
      <c r="H1916" t="s">
        <v>143</v>
      </c>
      <c r="I1916" t="s">
        <v>124</v>
      </c>
      <c r="J1916" t="s">
        <v>125</v>
      </c>
      <c r="K1916" t="s">
        <v>1014</v>
      </c>
      <c r="N1916" t="s">
        <v>1015</v>
      </c>
      <c r="O1916" t="s">
        <v>769</v>
      </c>
      <c r="P1916" t="s">
        <v>1016</v>
      </c>
      <c r="Q1916" t="s">
        <v>177</v>
      </c>
      <c r="R1916" t="s">
        <v>131</v>
      </c>
      <c r="S1916" t="s">
        <v>164</v>
      </c>
      <c r="T1916" t="s">
        <v>165</v>
      </c>
      <c r="U1916" t="s">
        <v>151</v>
      </c>
      <c r="V1916" t="s">
        <v>135</v>
      </c>
      <c r="W1916" t="s">
        <v>136</v>
      </c>
      <c r="X1916" t="s">
        <v>1017</v>
      </c>
      <c r="Y1916" s="94">
        <v>5428.2</v>
      </c>
      <c r="Z1916" s="94">
        <v>0</v>
      </c>
      <c r="AA1916" s="94">
        <v>0</v>
      </c>
      <c r="AB1916" s="94">
        <v>0</v>
      </c>
      <c r="AC1916">
        <f t="shared" si="58"/>
        <v>3000</v>
      </c>
      <c r="AD1916" t="str">
        <f t="shared" si="59"/>
        <v>304</v>
      </c>
    </row>
    <row r="1917" spans="1:30" hidden="1" x14ac:dyDescent="0.25">
      <c r="A1917" s="97" t="s">
        <v>1012</v>
      </c>
      <c r="B1917" s="97" t="s">
        <v>766</v>
      </c>
      <c r="C1917" s="97" t="s">
        <v>1013</v>
      </c>
      <c r="D1917" s="97">
        <v>14301</v>
      </c>
      <c r="E1917" s="97" t="s">
        <v>122</v>
      </c>
      <c r="F1917" s="98">
        <v>15</v>
      </c>
      <c r="G1917" s="98" t="s">
        <v>142</v>
      </c>
      <c r="H1917" s="97">
        <v>19</v>
      </c>
      <c r="I1917" s="97" t="s">
        <v>124</v>
      </c>
      <c r="J1917" s="97" t="s">
        <v>125</v>
      </c>
      <c r="K1917" s="97" t="s">
        <v>1014</v>
      </c>
      <c r="L1917" s="97"/>
      <c r="M1917" s="97"/>
      <c r="N1917" s="97" t="s">
        <v>1015</v>
      </c>
      <c r="O1917" s="97" t="s">
        <v>769</v>
      </c>
      <c r="P1917" s="97" t="s">
        <v>1016</v>
      </c>
      <c r="Q1917" s="97" t="s">
        <v>178</v>
      </c>
      <c r="R1917" s="97" t="s">
        <v>131</v>
      </c>
      <c r="S1917" s="97" t="s">
        <v>149</v>
      </c>
      <c r="T1917" s="97" t="s">
        <v>150</v>
      </c>
      <c r="U1917" s="97" t="s">
        <v>134</v>
      </c>
      <c r="V1917" s="97" t="s">
        <v>135</v>
      </c>
      <c r="W1917" s="97" t="s">
        <v>136</v>
      </c>
      <c r="X1917" s="97"/>
      <c r="Y1917" s="99"/>
      <c r="Z1917" s="99"/>
      <c r="AA1917" s="99">
        <v>93828.959999999992</v>
      </c>
      <c r="AB1917" s="99">
        <v>93828.96</v>
      </c>
      <c r="AC1917">
        <f t="shared" si="58"/>
        <v>1000</v>
      </c>
      <c r="AD1917" t="str">
        <f t="shared" si="59"/>
        <v>304</v>
      </c>
    </row>
    <row r="1918" spans="1:30" hidden="1" x14ac:dyDescent="0.25">
      <c r="A1918" s="97" t="s">
        <v>1018</v>
      </c>
      <c r="B1918" s="97" t="s">
        <v>766</v>
      </c>
      <c r="C1918" s="97" t="s">
        <v>140</v>
      </c>
      <c r="D1918" s="97" t="s">
        <v>141</v>
      </c>
      <c r="E1918" s="97" t="s">
        <v>122</v>
      </c>
      <c r="F1918" s="98">
        <v>15</v>
      </c>
      <c r="G1918" s="98" t="s">
        <v>142</v>
      </c>
      <c r="H1918" s="97" t="s">
        <v>143</v>
      </c>
      <c r="I1918" s="97" t="s">
        <v>124</v>
      </c>
      <c r="J1918" s="97" t="s">
        <v>125</v>
      </c>
      <c r="K1918" s="97" t="s">
        <v>1019</v>
      </c>
      <c r="L1918" s="97"/>
      <c r="M1918" s="97"/>
      <c r="N1918" s="97" t="s">
        <v>1020</v>
      </c>
      <c r="O1918" s="97" t="s">
        <v>769</v>
      </c>
      <c r="P1918" s="97" t="s">
        <v>147</v>
      </c>
      <c r="Q1918" s="97" t="s">
        <v>148</v>
      </c>
      <c r="R1918" s="97" t="s">
        <v>131</v>
      </c>
      <c r="S1918" s="97" t="s">
        <v>149</v>
      </c>
      <c r="T1918" s="97" t="s">
        <v>150</v>
      </c>
      <c r="U1918" s="97" t="s">
        <v>151</v>
      </c>
      <c r="V1918" s="97" t="s">
        <v>135</v>
      </c>
      <c r="W1918" s="97" t="s">
        <v>136</v>
      </c>
      <c r="X1918" s="97"/>
      <c r="Y1918" s="99"/>
      <c r="Z1918" s="99"/>
      <c r="AA1918" s="99">
        <v>4509012</v>
      </c>
      <c r="AB1918" s="99">
        <v>4509012</v>
      </c>
      <c r="AC1918">
        <f t="shared" si="58"/>
        <v>1000</v>
      </c>
      <c r="AD1918" t="str">
        <f t="shared" si="59"/>
        <v>304</v>
      </c>
    </row>
    <row r="1919" spans="1:30" hidden="1" x14ac:dyDescent="0.25">
      <c r="A1919" s="97" t="s">
        <v>1018</v>
      </c>
      <c r="B1919" s="97" t="s">
        <v>766</v>
      </c>
      <c r="C1919" s="97" t="s">
        <v>140</v>
      </c>
      <c r="D1919" s="97">
        <v>12101</v>
      </c>
      <c r="E1919" s="97" t="s">
        <v>122</v>
      </c>
      <c r="F1919" s="98">
        <v>15</v>
      </c>
      <c r="G1919" s="98" t="s">
        <v>142</v>
      </c>
      <c r="H1919" s="97">
        <v>19</v>
      </c>
      <c r="I1919" s="97" t="s">
        <v>124</v>
      </c>
      <c r="J1919" s="97" t="s">
        <v>125</v>
      </c>
      <c r="K1919" s="97" t="s">
        <v>1019</v>
      </c>
      <c r="L1919" s="97"/>
      <c r="M1919" s="97"/>
      <c r="N1919" s="97" t="s">
        <v>1020</v>
      </c>
      <c r="O1919" s="97" t="s">
        <v>769</v>
      </c>
      <c r="P1919" s="97" t="s">
        <v>147</v>
      </c>
      <c r="Q1919" s="97" t="s">
        <v>182</v>
      </c>
      <c r="R1919" s="97" t="s">
        <v>131</v>
      </c>
      <c r="S1919" s="97" t="s">
        <v>149</v>
      </c>
      <c r="T1919" s="97" t="s">
        <v>150</v>
      </c>
      <c r="U1919" s="97" t="s">
        <v>134</v>
      </c>
      <c r="V1919" s="97" t="s">
        <v>135</v>
      </c>
      <c r="W1919" s="97" t="s">
        <v>136</v>
      </c>
      <c r="X1919" s="97"/>
      <c r="Y1919" s="99"/>
      <c r="Z1919" s="99"/>
      <c r="AA1919" s="99">
        <v>1344187</v>
      </c>
      <c r="AB1919" s="99">
        <v>1344187</v>
      </c>
      <c r="AC1919">
        <f t="shared" si="58"/>
        <v>1000</v>
      </c>
      <c r="AD1919" t="str">
        <f t="shared" si="59"/>
        <v>304</v>
      </c>
    </row>
    <row r="1920" spans="1:30" hidden="1" x14ac:dyDescent="0.25">
      <c r="A1920" s="97" t="s">
        <v>1018</v>
      </c>
      <c r="B1920" s="97" t="s">
        <v>766</v>
      </c>
      <c r="C1920" s="97" t="s">
        <v>140</v>
      </c>
      <c r="D1920" s="97">
        <v>13201</v>
      </c>
      <c r="E1920" s="97" t="s">
        <v>122</v>
      </c>
      <c r="F1920" s="98">
        <v>15</v>
      </c>
      <c r="G1920" s="98" t="s">
        <v>142</v>
      </c>
      <c r="H1920" s="97">
        <v>19</v>
      </c>
      <c r="I1920" s="97" t="s">
        <v>124</v>
      </c>
      <c r="J1920" s="97" t="s">
        <v>125</v>
      </c>
      <c r="K1920" s="97" t="s">
        <v>1019</v>
      </c>
      <c r="L1920" s="97"/>
      <c r="M1920" s="97"/>
      <c r="N1920" s="97" t="s">
        <v>1020</v>
      </c>
      <c r="O1920" s="97" t="s">
        <v>769</v>
      </c>
      <c r="P1920" s="97" t="s">
        <v>147</v>
      </c>
      <c r="Q1920" s="97" t="s">
        <v>152</v>
      </c>
      <c r="R1920" s="97" t="s">
        <v>131</v>
      </c>
      <c r="S1920" s="97" t="s">
        <v>149</v>
      </c>
      <c r="T1920" s="97" t="s">
        <v>150</v>
      </c>
      <c r="U1920" s="97" t="s">
        <v>134</v>
      </c>
      <c r="V1920" s="97" t="s">
        <v>135</v>
      </c>
      <c r="W1920" s="97" t="s">
        <v>136</v>
      </c>
      <c r="X1920" s="97"/>
      <c r="Y1920" s="99"/>
      <c r="Z1920" s="99"/>
      <c r="AA1920" s="99">
        <v>187875.5</v>
      </c>
      <c r="AB1920" s="99">
        <v>187875.5</v>
      </c>
      <c r="AC1920">
        <f t="shared" si="58"/>
        <v>1000</v>
      </c>
      <c r="AD1920" t="str">
        <f t="shared" si="59"/>
        <v>304</v>
      </c>
    </row>
    <row r="1921" spans="1:30" hidden="1" x14ac:dyDescent="0.25">
      <c r="A1921" s="97" t="s">
        <v>1018</v>
      </c>
      <c r="B1921" s="97" t="s">
        <v>766</v>
      </c>
      <c r="C1921" s="97" t="s">
        <v>140</v>
      </c>
      <c r="D1921" s="97">
        <v>13203</v>
      </c>
      <c r="E1921" s="97" t="s">
        <v>122</v>
      </c>
      <c r="F1921" s="98">
        <v>15</v>
      </c>
      <c r="G1921" s="98" t="s">
        <v>142</v>
      </c>
      <c r="H1921" s="97">
        <v>19</v>
      </c>
      <c r="I1921" s="97" t="s">
        <v>124</v>
      </c>
      <c r="J1921" s="97" t="s">
        <v>125</v>
      </c>
      <c r="K1921" s="97" t="s">
        <v>1019</v>
      </c>
      <c r="L1921" s="97"/>
      <c r="M1921" s="97"/>
      <c r="N1921" s="97" t="s">
        <v>1020</v>
      </c>
      <c r="O1921" s="97" t="s">
        <v>769</v>
      </c>
      <c r="P1921" s="97" t="s">
        <v>147</v>
      </c>
      <c r="Q1921" s="97" t="s">
        <v>153</v>
      </c>
      <c r="R1921" s="97" t="s">
        <v>131</v>
      </c>
      <c r="S1921" s="97" t="s">
        <v>149</v>
      </c>
      <c r="T1921" s="97" t="s">
        <v>150</v>
      </c>
      <c r="U1921" s="97" t="s">
        <v>134</v>
      </c>
      <c r="V1921" s="97" t="s">
        <v>135</v>
      </c>
      <c r="W1921" s="97" t="s">
        <v>136</v>
      </c>
      <c r="X1921" s="97"/>
      <c r="Y1921" s="99"/>
      <c r="Z1921" s="99"/>
      <c r="AA1921" s="99">
        <v>751502</v>
      </c>
      <c r="AB1921" s="99">
        <v>751502</v>
      </c>
      <c r="AC1921">
        <f t="shared" si="58"/>
        <v>1000</v>
      </c>
      <c r="AD1921" t="str">
        <f t="shared" si="59"/>
        <v>304</v>
      </c>
    </row>
    <row r="1922" spans="1:30" hidden="1" x14ac:dyDescent="0.25">
      <c r="A1922" s="97" t="s">
        <v>1018</v>
      </c>
      <c r="B1922" s="97" t="s">
        <v>766</v>
      </c>
      <c r="C1922" s="97" t="s">
        <v>140</v>
      </c>
      <c r="D1922" s="97">
        <v>14101</v>
      </c>
      <c r="E1922" s="97" t="s">
        <v>122</v>
      </c>
      <c r="F1922" s="98">
        <v>15</v>
      </c>
      <c r="G1922" s="98" t="s">
        <v>142</v>
      </c>
      <c r="H1922" s="97">
        <v>19</v>
      </c>
      <c r="I1922" s="97" t="s">
        <v>124</v>
      </c>
      <c r="J1922" s="97" t="s">
        <v>125</v>
      </c>
      <c r="K1922" s="97" t="s">
        <v>1019</v>
      </c>
      <c r="L1922" s="97"/>
      <c r="M1922" s="97"/>
      <c r="N1922" s="97" t="s">
        <v>1020</v>
      </c>
      <c r="O1922" s="97" t="s">
        <v>769</v>
      </c>
      <c r="P1922" s="97" t="s">
        <v>147</v>
      </c>
      <c r="Q1922" s="97" t="s">
        <v>154</v>
      </c>
      <c r="R1922" s="97" t="s">
        <v>131</v>
      </c>
      <c r="S1922" s="97" t="s">
        <v>149</v>
      </c>
      <c r="T1922" s="97" t="s">
        <v>150</v>
      </c>
      <c r="U1922" s="97" t="s">
        <v>134</v>
      </c>
      <c r="V1922" s="97" t="s">
        <v>135</v>
      </c>
      <c r="W1922" s="97" t="s">
        <v>136</v>
      </c>
      <c r="X1922" s="97"/>
      <c r="Y1922" s="99"/>
      <c r="Z1922" s="99"/>
      <c r="AA1922" s="99">
        <v>247995.66</v>
      </c>
      <c r="AB1922" s="99">
        <v>247995.66</v>
      </c>
      <c r="AC1922">
        <f t="shared" si="58"/>
        <v>1000</v>
      </c>
      <c r="AD1922" t="str">
        <f t="shared" si="59"/>
        <v>304</v>
      </c>
    </row>
    <row r="1923" spans="1:30" hidden="1" x14ac:dyDescent="0.25">
      <c r="A1923" s="97" t="s">
        <v>1018</v>
      </c>
      <c r="B1923" s="97" t="s">
        <v>766</v>
      </c>
      <c r="C1923" s="97" t="s">
        <v>140</v>
      </c>
      <c r="D1923" s="97">
        <v>14103</v>
      </c>
      <c r="E1923" s="97" t="s">
        <v>122</v>
      </c>
      <c r="F1923" s="98">
        <v>15</v>
      </c>
      <c r="G1923" s="98" t="s">
        <v>142</v>
      </c>
      <c r="H1923" s="97">
        <v>19</v>
      </c>
      <c r="I1923" s="97" t="s">
        <v>124</v>
      </c>
      <c r="J1923" s="97" t="s">
        <v>125</v>
      </c>
      <c r="K1923" s="97" t="s">
        <v>1019</v>
      </c>
      <c r="L1923" s="97"/>
      <c r="M1923" s="97"/>
      <c r="N1923" s="97" t="s">
        <v>1020</v>
      </c>
      <c r="O1923" s="97" t="s">
        <v>769</v>
      </c>
      <c r="P1923" s="97" t="s">
        <v>147</v>
      </c>
      <c r="Q1923" s="97" t="s">
        <v>155</v>
      </c>
      <c r="R1923" s="97" t="s">
        <v>131</v>
      </c>
      <c r="S1923" s="97" t="s">
        <v>149</v>
      </c>
      <c r="T1923" s="97" t="s">
        <v>150</v>
      </c>
      <c r="U1923" s="97" t="s">
        <v>134</v>
      </c>
      <c r="V1923" s="97" t="s">
        <v>135</v>
      </c>
      <c r="W1923" s="97" t="s">
        <v>136</v>
      </c>
      <c r="X1923" s="97"/>
      <c r="Y1923" s="99"/>
      <c r="Z1923" s="99"/>
      <c r="AA1923" s="99">
        <v>101452.76999999999</v>
      </c>
      <c r="AB1923" s="99">
        <v>101452.77</v>
      </c>
      <c r="AC1923">
        <f t="shared" ref="AC1923:AC1986" si="60">MID(D1923,1,1)*1000</f>
        <v>1000</v>
      </c>
      <c r="AD1923" t="str">
        <f t="shared" ref="AD1923:AD1986" si="61">MID(A1923,6,3)</f>
        <v>304</v>
      </c>
    </row>
    <row r="1924" spans="1:30" hidden="1" x14ac:dyDescent="0.25">
      <c r="A1924" s="97" t="s">
        <v>1018</v>
      </c>
      <c r="B1924" s="97" t="s">
        <v>766</v>
      </c>
      <c r="C1924" s="97" t="s">
        <v>140</v>
      </c>
      <c r="D1924" s="97">
        <v>14201</v>
      </c>
      <c r="E1924" s="97" t="s">
        <v>122</v>
      </c>
      <c r="F1924" s="98">
        <v>15</v>
      </c>
      <c r="G1924" s="98" t="s">
        <v>142</v>
      </c>
      <c r="H1924" s="97">
        <v>19</v>
      </c>
      <c r="I1924" s="97" t="s">
        <v>124</v>
      </c>
      <c r="J1924" s="97" t="s">
        <v>125</v>
      </c>
      <c r="K1924" s="97" t="s">
        <v>1019</v>
      </c>
      <c r="L1924" s="97"/>
      <c r="M1924" s="97"/>
      <c r="N1924" s="97" t="s">
        <v>1020</v>
      </c>
      <c r="O1924" s="97" t="s">
        <v>769</v>
      </c>
      <c r="P1924" s="97" t="s">
        <v>147</v>
      </c>
      <c r="Q1924" s="97" t="s">
        <v>156</v>
      </c>
      <c r="R1924" s="97" t="s">
        <v>131</v>
      </c>
      <c r="S1924" s="97" t="s">
        <v>149</v>
      </c>
      <c r="T1924" s="97" t="s">
        <v>150</v>
      </c>
      <c r="U1924" s="97" t="s">
        <v>134</v>
      </c>
      <c r="V1924" s="97" t="s">
        <v>135</v>
      </c>
      <c r="W1924" s="97" t="s">
        <v>136</v>
      </c>
      <c r="X1924" s="97"/>
      <c r="Y1924" s="99"/>
      <c r="Z1924" s="99"/>
      <c r="AA1924" s="99">
        <v>225450.6</v>
      </c>
      <c r="AB1924" s="99">
        <v>225450.6</v>
      </c>
      <c r="AC1924">
        <f t="shared" si="60"/>
        <v>1000</v>
      </c>
      <c r="AD1924" t="str">
        <f t="shared" si="61"/>
        <v>304</v>
      </c>
    </row>
    <row r="1925" spans="1:30" hidden="1" x14ac:dyDescent="0.25">
      <c r="A1925" t="s">
        <v>1018</v>
      </c>
      <c r="B1925" t="s">
        <v>766</v>
      </c>
      <c r="C1925" t="s">
        <v>470</v>
      </c>
      <c r="D1925" t="s">
        <v>186</v>
      </c>
      <c r="E1925" t="s">
        <v>122</v>
      </c>
      <c r="F1925" t="s">
        <v>159</v>
      </c>
      <c r="G1925" t="s">
        <v>160</v>
      </c>
      <c r="H1925" t="s">
        <v>143</v>
      </c>
      <c r="I1925" t="s">
        <v>124</v>
      </c>
      <c r="J1925" t="s">
        <v>125</v>
      </c>
      <c r="K1925" t="s">
        <v>1021</v>
      </c>
      <c r="N1925" t="s">
        <v>1020</v>
      </c>
      <c r="O1925" t="s">
        <v>769</v>
      </c>
      <c r="P1925" t="s">
        <v>472</v>
      </c>
      <c r="Q1925" t="s">
        <v>188</v>
      </c>
      <c r="R1925" t="s">
        <v>131</v>
      </c>
      <c r="S1925" t="s">
        <v>164</v>
      </c>
      <c r="T1925" t="s">
        <v>165</v>
      </c>
      <c r="U1925" t="s">
        <v>151</v>
      </c>
      <c r="V1925" t="s">
        <v>135</v>
      </c>
      <c r="W1925" t="s">
        <v>136</v>
      </c>
      <c r="X1925" t="s">
        <v>1022</v>
      </c>
      <c r="Y1925" s="94">
        <v>21124.15</v>
      </c>
      <c r="Z1925" s="94">
        <v>11995.921999999999</v>
      </c>
      <c r="AA1925" s="94">
        <v>12355.8</v>
      </c>
      <c r="AB1925" s="94">
        <v>12355.8</v>
      </c>
      <c r="AC1925">
        <f t="shared" si="60"/>
        <v>2000</v>
      </c>
      <c r="AD1925" t="str">
        <f t="shared" si="61"/>
        <v>304</v>
      </c>
    </row>
    <row r="1926" spans="1:30" hidden="1" x14ac:dyDescent="0.25">
      <c r="A1926" t="s">
        <v>1018</v>
      </c>
      <c r="B1926" t="s">
        <v>766</v>
      </c>
      <c r="C1926" t="s">
        <v>470</v>
      </c>
      <c r="D1926" t="s">
        <v>190</v>
      </c>
      <c r="E1926" t="s">
        <v>122</v>
      </c>
      <c r="F1926" t="s">
        <v>159</v>
      </c>
      <c r="G1926" t="s">
        <v>160</v>
      </c>
      <c r="H1926" t="s">
        <v>143</v>
      </c>
      <c r="I1926" t="s">
        <v>124</v>
      </c>
      <c r="J1926" t="s">
        <v>125</v>
      </c>
      <c r="K1926" t="s">
        <v>1021</v>
      </c>
      <c r="N1926" t="s">
        <v>1020</v>
      </c>
      <c r="O1926" t="s">
        <v>769</v>
      </c>
      <c r="P1926" t="s">
        <v>472</v>
      </c>
      <c r="Q1926" t="s">
        <v>191</v>
      </c>
      <c r="R1926" t="s">
        <v>131</v>
      </c>
      <c r="S1926" t="s">
        <v>164</v>
      </c>
      <c r="T1926" t="s">
        <v>165</v>
      </c>
      <c r="U1926" t="s">
        <v>151</v>
      </c>
      <c r="V1926" t="s">
        <v>135</v>
      </c>
      <c r="W1926" t="s">
        <v>136</v>
      </c>
      <c r="X1926" t="s">
        <v>1022</v>
      </c>
      <c r="Y1926" s="94">
        <v>0</v>
      </c>
      <c r="Z1926" s="94">
        <v>5597</v>
      </c>
      <c r="AA1926" s="94">
        <v>20764.8</v>
      </c>
      <c r="AB1926" s="94">
        <v>20764.8</v>
      </c>
      <c r="AC1926">
        <f t="shared" si="60"/>
        <v>2000</v>
      </c>
      <c r="AD1926" t="str">
        <f t="shared" si="61"/>
        <v>304</v>
      </c>
    </row>
    <row r="1927" spans="1:30" hidden="1" x14ac:dyDescent="0.25">
      <c r="A1927" t="s">
        <v>1018</v>
      </c>
      <c r="B1927" t="s">
        <v>766</v>
      </c>
      <c r="C1927" t="s">
        <v>470</v>
      </c>
      <c r="D1927" t="s">
        <v>192</v>
      </c>
      <c r="E1927" t="s">
        <v>122</v>
      </c>
      <c r="F1927" t="s">
        <v>159</v>
      </c>
      <c r="G1927" t="s">
        <v>160</v>
      </c>
      <c r="H1927" t="s">
        <v>143</v>
      </c>
      <c r="I1927" t="s">
        <v>124</v>
      </c>
      <c r="J1927" t="s">
        <v>125</v>
      </c>
      <c r="K1927" t="s">
        <v>1021</v>
      </c>
      <c r="N1927" t="s">
        <v>1020</v>
      </c>
      <c r="O1927" t="s">
        <v>769</v>
      </c>
      <c r="P1927" t="s">
        <v>472</v>
      </c>
      <c r="Q1927" t="s">
        <v>193</v>
      </c>
      <c r="R1927" t="s">
        <v>131</v>
      </c>
      <c r="S1927" t="s">
        <v>164</v>
      </c>
      <c r="T1927" t="s">
        <v>165</v>
      </c>
      <c r="U1927" t="s">
        <v>151</v>
      </c>
      <c r="V1927" t="s">
        <v>135</v>
      </c>
      <c r="W1927" t="s">
        <v>136</v>
      </c>
      <c r="X1927" t="s">
        <v>1022</v>
      </c>
      <c r="Y1927" s="94">
        <v>13269.02</v>
      </c>
      <c r="Z1927" s="94">
        <v>6519.1949999999997</v>
      </c>
      <c r="AA1927" s="94">
        <v>8214.7199999999993</v>
      </c>
      <c r="AB1927" s="94">
        <v>8214.7199999999993</v>
      </c>
      <c r="AC1927">
        <f t="shared" si="60"/>
        <v>2000</v>
      </c>
      <c r="AD1927" t="str">
        <f t="shared" si="61"/>
        <v>304</v>
      </c>
    </row>
    <row r="1928" spans="1:30" hidden="1" x14ac:dyDescent="0.25">
      <c r="A1928" t="s">
        <v>1018</v>
      </c>
      <c r="B1928" t="s">
        <v>766</v>
      </c>
      <c r="C1928" t="s">
        <v>470</v>
      </c>
      <c r="D1928" t="s">
        <v>198</v>
      </c>
      <c r="E1928" t="s">
        <v>122</v>
      </c>
      <c r="F1928" t="s">
        <v>159</v>
      </c>
      <c r="G1928" t="s">
        <v>160</v>
      </c>
      <c r="H1928" t="s">
        <v>143</v>
      </c>
      <c r="I1928" t="s">
        <v>124</v>
      </c>
      <c r="J1928" t="s">
        <v>125</v>
      </c>
      <c r="K1928" t="s">
        <v>1021</v>
      </c>
      <c r="N1928" t="s">
        <v>1020</v>
      </c>
      <c r="O1928" t="s">
        <v>769</v>
      </c>
      <c r="P1928" t="s">
        <v>472</v>
      </c>
      <c r="Q1928" t="s">
        <v>199</v>
      </c>
      <c r="R1928" t="s">
        <v>131</v>
      </c>
      <c r="S1928" t="s">
        <v>164</v>
      </c>
      <c r="T1928" t="s">
        <v>165</v>
      </c>
      <c r="U1928" t="s">
        <v>151</v>
      </c>
      <c r="V1928" t="s">
        <v>135</v>
      </c>
      <c r="W1928" t="s">
        <v>136</v>
      </c>
      <c r="X1928" t="s">
        <v>1022</v>
      </c>
      <c r="Y1928" s="94">
        <v>6977.23</v>
      </c>
      <c r="Z1928" s="94">
        <v>4187.78</v>
      </c>
      <c r="AA1928" s="94">
        <v>4313.41</v>
      </c>
      <c r="AB1928" s="94">
        <v>4313.41</v>
      </c>
      <c r="AC1928">
        <f t="shared" si="60"/>
        <v>2000</v>
      </c>
      <c r="AD1928" t="str">
        <f t="shared" si="61"/>
        <v>304</v>
      </c>
    </row>
    <row r="1929" spans="1:30" hidden="1" x14ac:dyDescent="0.25">
      <c r="A1929" t="s">
        <v>1018</v>
      </c>
      <c r="B1929" t="s">
        <v>766</v>
      </c>
      <c r="C1929" t="s">
        <v>470</v>
      </c>
      <c r="D1929" t="s">
        <v>212</v>
      </c>
      <c r="E1929" t="s">
        <v>122</v>
      </c>
      <c r="F1929" t="s">
        <v>159</v>
      </c>
      <c r="G1929" t="s">
        <v>160</v>
      </c>
      <c r="H1929" t="s">
        <v>143</v>
      </c>
      <c r="I1929" t="s">
        <v>124</v>
      </c>
      <c r="J1929" t="s">
        <v>125</v>
      </c>
      <c r="K1929" t="s">
        <v>1021</v>
      </c>
      <c r="N1929" t="s">
        <v>1020</v>
      </c>
      <c r="O1929" t="s">
        <v>769</v>
      </c>
      <c r="P1929" t="s">
        <v>472</v>
      </c>
      <c r="Q1929" t="s">
        <v>213</v>
      </c>
      <c r="R1929" t="s">
        <v>131</v>
      </c>
      <c r="S1929" t="s">
        <v>164</v>
      </c>
      <c r="T1929" t="s">
        <v>165</v>
      </c>
      <c r="U1929" t="s">
        <v>151</v>
      </c>
      <c r="V1929" t="s">
        <v>135</v>
      </c>
      <c r="W1929" t="s">
        <v>136</v>
      </c>
      <c r="X1929" t="s">
        <v>1022</v>
      </c>
      <c r="Y1929" s="94">
        <v>0</v>
      </c>
      <c r="Z1929" s="94">
        <v>399</v>
      </c>
      <c r="AA1929" s="94">
        <v>410.97</v>
      </c>
      <c r="AB1929" s="94">
        <v>410.97</v>
      </c>
      <c r="AC1929">
        <f t="shared" si="60"/>
        <v>2000</v>
      </c>
      <c r="AD1929" t="str">
        <f t="shared" si="61"/>
        <v>304</v>
      </c>
    </row>
    <row r="1930" spans="1:30" hidden="1" x14ac:dyDescent="0.25">
      <c r="A1930" t="s">
        <v>1018</v>
      </c>
      <c r="B1930" t="s">
        <v>766</v>
      </c>
      <c r="C1930" t="s">
        <v>470</v>
      </c>
      <c r="D1930" t="s">
        <v>214</v>
      </c>
      <c r="E1930" t="s">
        <v>122</v>
      </c>
      <c r="F1930" t="s">
        <v>159</v>
      </c>
      <c r="G1930" t="s">
        <v>160</v>
      </c>
      <c r="H1930" t="s">
        <v>143</v>
      </c>
      <c r="I1930" t="s">
        <v>124</v>
      </c>
      <c r="J1930" t="s">
        <v>125</v>
      </c>
      <c r="K1930" t="s">
        <v>1021</v>
      </c>
      <c r="N1930" t="s">
        <v>1020</v>
      </c>
      <c r="O1930" t="s">
        <v>769</v>
      </c>
      <c r="P1930" t="s">
        <v>472</v>
      </c>
      <c r="Q1930" t="s">
        <v>215</v>
      </c>
      <c r="R1930" t="s">
        <v>131</v>
      </c>
      <c r="S1930" t="s">
        <v>164</v>
      </c>
      <c r="T1930" t="s">
        <v>165</v>
      </c>
      <c r="U1930" t="s">
        <v>151</v>
      </c>
      <c r="V1930" t="s">
        <v>135</v>
      </c>
      <c r="W1930" t="s">
        <v>136</v>
      </c>
      <c r="X1930" t="s">
        <v>1022</v>
      </c>
      <c r="Y1930" s="94">
        <v>13209.24</v>
      </c>
      <c r="Z1930" s="94">
        <v>22703.839999999997</v>
      </c>
      <c r="AA1930" s="94">
        <v>23384.959999999999</v>
      </c>
      <c r="AB1930" s="94">
        <v>23384.959999999999</v>
      </c>
      <c r="AC1930">
        <f t="shared" si="60"/>
        <v>2000</v>
      </c>
      <c r="AD1930" t="str">
        <f t="shared" si="61"/>
        <v>304</v>
      </c>
    </row>
    <row r="1931" spans="1:30" hidden="1" x14ac:dyDescent="0.25">
      <c r="A1931" t="s">
        <v>1018</v>
      </c>
      <c r="B1931" t="s">
        <v>766</v>
      </c>
      <c r="C1931" t="s">
        <v>470</v>
      </c>
      <c r="D1931" t="s">
        <v>242</v>
      </c>
      <c r="E1931" t="s">
        <v>122</v>
      </c>
      <c r="F1931" t="s">
        <v>159</v>
      </c>
      <c r="G1931" t="s">
        <v>160</v>
      </c>
      <c r="H1931" t="s">
        <v>143</v>
      </c>
      <c r="I1931" t="s">
        <v>124</v>
      </c>
      <c r="J1931" t="s">
        <v>125</v>
      </c>
      <c r="K1931" t="s">
        <v>1021</v>
      </c>
      <c r="N1931" t="s">
        <v>1020</v>
      </c>
      <c r="O1931" t="s">
        <v>769</v>
      </c>
      <c r="P1931" t="s">
        <v>472</v>
      </c>
      <c r="Q1931" t="s">
        <v>243</v>
      </c>
      <c r="R1931" t="s">
        <v>131</v>
      </c>
      <c r="S1931" t="s">
        <v>164</v>
      </c>
      <c r="T1931" t="s">
        <v>165</v>
      </c>
      <c r="U1931" t="s">
        <v>151</v>
      </c>
      <c r="V1931" t="s">
        <v>135</v>
      </c>
      <c r="W1931" t="s">
        <v>136</v>
      </c>
      <c r="X1931" t="s">
        <v>1022</v>
      </c>
      <c r="Y1931" s="94">
        <v>13061.15</v>
      </c>
      <c r="Z1931" s="94">
        <v>5577.16</v>
      </c>
      <c r="AA1931" s="94">
        <v>5744.47</v>
      </c>
      <c r="AB1931" s="94">
        <v>5744.47</v>
      </c>
      <c r="AC1931">
        <f t="shared" si="60"/>
        <v>3000</v>
      </c>
      <c r="AD1931" t="str">
        <f t="shared" si="61"/>
        <v>304</v>
      </c>
    </row>
    <row r="1932" spans="1:30" hidden="1" x14ac:dyDescent="0.25">
      <c r="A1932" t="s">
        <v>1018</v>
      </c>
      <c r="B1932" t="s">
        <v>766</v>
      </c>
      <c r="C1932" t="s">
        <v>470</v>
      </c>
      <c r="D1932" t="s">
        <v>291</v>
      </c>
      <c r="E1932" t="s">
        <v>122</v>
      </c>
      <c r="F1932" t="s">
        <v>159</v>
      </c>
      <c r="G1932" t="s">
        <v>160</v>
      </c>
      <c r="H1932" t="s">
        <v>143</v>
      </c>
      <c r="I1932" t="s">
        <v>124</v>
      </c>
      <c r="J1932" t="s">
        <v>125</v>
      </c>
      <c r="K1932" t="s">
        <v>1021</v>
      </c>
      <c r="N1932" t="s">
        <v>1020</v>
      </c>
      <c r="O1932" t="s">
        <v>769</v>
      </c>
      <c r="P1932" t="s">
        <v>472</v>
      </c>
      <c r="Q1932" t="s">
        <v>169</v>
      </c>
      <c r="R1932" t="s">
        <v>131</v>
      </c>
      <c r="S1932" t="s">
        <v>164</v>
      </c>
      <c r="T1932" t="s">
        <v>165</v>
      </c>
      <c r="U1932" t="s">
        <v>151</v>
      </c>
      <c r="V1932" t="s">
        <v>135</v>
      </c>
      <c r="W1932" t="s">
        <v>136</v>
      </c>
      <c r="X1932" t="s">
        <v>1022</v>
      </c>
      <c r="Y1932" s="94">
        <v>771.51</v>
      </c>
      <c r="Z1932" s="94">
        <v>22490</v>
      </c>
      <c r="AA1932" s="94">
        <v>23164.7</v>
      </c>
      <c r="AB1932" s="94">
        <v>23164.7</v>
      </c>
      <c r="AC1932">
        <f t="shared" si="60"/>
        <v>3000</v>
      </c>
      <c r="AD1932" t="str">
        <f t="shared" si="61"/>
        <v>304</v>
      </c>
    </row>
    <row r="1933" spans="1:30" hidden="1" x14ac:dyDescent="0.25">
      <c r="A1933" t="s">
        <v>1018</v>
      </c>
      <c r="B1933" t="s">
        <v>766</v>
      </c>
      <c r="C1933" t="s">
        <v>470</v>
      </c>
      <c r="D1933" t="s">
        <v>272</v>
      </c>
      <c r="E1933" t="s">
        <v>122</v>
      </c>
      <c r="F1933" t="s">
        <v>159</v>
      </c>
      <c r="G1933" t="s">
        <v>160</v>
      </c>
      <c r="H1933" t="s">
        <v>143</v>
      </c>
      <c r="I1933" t="s">
        <v>124</v>
      </c>
      <c r="J1933" t="s">
        <v>125</v>
      </c>
      <c r="K1933" t="s">
        <v>1021</v>
      </c>
      <c r="N1933" t="s">
        <v>1020</v>
      </c>
      <c r="O1933" t="s">
        <v>769</v>
      </c>
      <c r="P1933" t="s">
        <v>472</v>
      </c>
      <c r="Q1933" t="s">
        <v>273</v>
      </c>
      <c r="R1933" t="s">
        <v>131</v>
      </c>
      <c r="S1933" t="s">
        <v>164</v>
      </c>
      <c r="T1933" t="s">
        <v>165</v>
      </c>
      <c r="U1933" t="s">
        <v>151</v>
      </c>
      <c r="V1933" t="s">
        <v>135</v>
      </c>
      <c r="W1933" t="s">
        <v>136</v>
      </c>
      <c r="X1933" t="s">
        <v>1022</v>
      </c>
      <c r="Y1933" s="94">
        <v>4362.03</v>
      </c>
      <c r="Z1933" s="94">
        <v>19824.480000000003</v>
      </c>
      <c r="AA1933" s="94">
        <v>20419.21</v>
      </c>
      <c r="AB1933" s="94">
        <v>20419.21</v>
      </c>
      <c r="AC1933">
        <f t="shared" si="60"/>
        <v>3000</v>
      </c>
      <c r="AD1933" t="str">
        <f t="shared" si="61"/>
        <v>304</v>
      </c>
    </row>
    <row r="1934" spans="1:30" hidden="1" x14ac:dyDescent="0.25">
      <c r="A1934" t="s">
        <v>1018</v>
      </c>
      <c r="B1934" t="s">
        <v>766</v>
      </c>
      <c r="C1934" t="s">
        <v>470</v>
      </c>
      <c r="D1934" t="s">
        <v>172</v>
      </c>
      <c r="E1934" t="s">
        <v>122</v>
      </c>
      <c r="F1934" t="s">
        <v>159</v>
      </c>
      <c r="G1934" t="s">
        <v>160</v>
      </c>
      <c r="H1934" t="s">
        <v>143</v>
      </c>
      <c r="I1934" t="s">
        <v>124</v>
      </c>
      <c r="J1934" t="s">
        <v>125</v>
      </c>
      <c r="K1934" t="s">
        <v>1021</v>
      </c>
      <c r="N1934" t="s">
        <v>1020</v>
      </c>
      <c r="O1934" t="s">
        <v>769</v>
      </c>
      <c r="P1934" t="s">
        <v>472</v>
      </c>
      <c r="Q1934" t="s">
        <v>173</v>
      </c>
      <c r="R1934" t="s">
        <v>131</v>
      </c>
      <c r="S1934" t="s">
        <v>164</v>
      </c>
      <c r="T1934" t="s">
        <v>165</v>
      </c>
      <c r="U1934" t="s">
        <v>151</v>
      </c>
      <c r="V1934" t="s">
        <v>135</v>
      </c>
      <c r="W1934" t="s">
        <v>136</v>
      </c>
      <c r="X1934" t="s">
        <v>1022</v>
      </c>
      <c r="Y1934" s="94">
        <v>216177.96</v>
      </c>
      <c r="Z1934" s="94">
        <v>151980.59999999998</v>
      </c>
      <c r="AA1934" s="94">
        <v>164539.92000000001</v>
      </c>
      <c r="AB1934" s="94">
        <v>164539.92000000001</v>
      </c>
      <c r="AC1934">
        <f t="shared" si="60"/>
        <v>3000</v>
      </c>
      <c r="AD1934" t="str">
        <f t="shared" si="61"/>
        <v>304</v>
      </c>
    </row>
    <row r="1935" spans="1:30" hidden="1" x14ac:dyDescent="0.25">
      <c r="A1935" t="s">
        <v>1018</v>
      </c>
      <c r="B1935" t="s">
        <v>766</v>
      </c>
      <c r="C1935" t="s">
        <v>470</v>
      </c>
      <c r="D1935" t="s">
        <v>174</v>
      </c>
      <c r="E1935" t="s">
        <v>122</v>
      </c>
      <c r="F1935" t="s">
        <v>159</v>
      </c>
      <c r="G1935" t="s">
        <v>160</v>
      </c>
      <c r="H1935" t="s">
        <v>143</v>
      </c>
      <c r="I1935" t="s">
        <v>124</v>
      </c>
      <c r="J1935" t="s">
        <v>125</v>
      </c>
      <c r="K1935" t="s">
        <v>1021</v>
      </c>
      <c r="N1935" t="s">
        <v>1020</v>
      </c>
      <c r="O1935" t="s">
        <v>769</v>
      </c>
      <c r="P1935" t="s">
        <v>472</v>
      </c>
      <c r="Q1935" t="s">
        <v>175</v>
      </c>
      <c r="R1935" t="s">
        <v>131</v>
      </c>
      <c r="S1935" t="s">
        <v>164</v>
      </c>
      <c r="T1935" t="s">
        <v>165</v>
      </c>
      <c r="U1935" t="s">
        <v>151</v>
      </c>
      <c r="V1935" t="s">
        <v>135</v>
      </c>
      <c r="W1935" t="s">
        <v>136</v>
      </c>
      <c r="X1935" t="s">
        <v>1022</v>
      </c>
      <c r="Y1935" s="94">
        <v>39053.21</v>
      </c>
      <c r="Z1935" s="94">
        <v>23010.226666666662</v>
      </c>
      <c r="AA1935" s="94">
        <v>30000.48</v>
      </c>
      <c r="AB1935" s="94">
        <v>30000.48</v>
      </c>
      <c r="AC1935">
        <f t="shared" si="60"/>
        <v>3000</v>
      </c>
      <c r="AD1935" t="str">
        <f t="shared" si="61"/>
        <v>304</v>
      </c>
    </row>
    <row r="1936" spans="1:30" hidden="1" x14ac:dyDescent="0.25">
      <c r="A1936" t="s">
        <v>1018</v>
      </c>
      <c r="B1936" t="s">
        <v>766</v>
      </c>
      <c r="C1936" t="s">
        <v>470</v>
      </c>
      <c r="D1936" t="s">
        <v>176</v>
      </c>
      <c r="E1936" t="s">
        <v>122</v>
      </c>
      <c r="F1936" t="s">
        <v>159</v>
      </c>
      <c r="G1936" t="s">
        <v>160</v>
      </c>
      <c r="H1936" t="s">
        <v>143</v>
      </c>
      <c r="I1936" t="s">
        <v>124</v>
      </c>
      <c r="J1936" t="s">
        <v>125</v>
      </c>
      <c r="K1936" t="s">
        <v>1021</v>
      </c>
      <c r="N1936" t="s">
        <v>1020</v>
      </c>
      <c r="O1936" t="s">
        <v>769</v>
      </c>
      <c r="P1936" t="s">
        <v>472</v>
      </c>
      <c r="Q1936" t="s">
        <v>177</v>
      </c>
      <c r="R1936" t="s">
        <v>131</v>
      </c>
      <c r="S1936" t="s">
        <v>164</v>
      </c>
      <c r="T1936" t="s">
        <v>165</v>
      </c>
      <c r="U1936" t="s">
        <v>151</v>
      </c>
      <c r="V1936" t="s">
        <v>135</v>
      </c>
      <c r="W1936" t="s">
        <v>136</v>
      </c>
      <c r="X1936" t="s">
        <v>1022</v>
      </c>
      <c r="Y1936" s="94">
        <v>1536.74</v>
      </c>
      <c r="Z1936" s="94">
        <v>0</v>
      </c>
      <c r="AA1936" s="94">
        <v>0</v>
      </c>
      <c r="AB1936" s="94">
        <v>0</v>
      </c>
      <c r="AC1936">
        <f t="shared" si="60"/>
        <v>3000</v>
      </c>
      <c r="AD1936" t="str">
        <f t="shared" si="61"/>
        <v>304</v>
      </c>
    </row>
    <row r="1937" spans="1:30" hidden="1" x14ac:dyDescent="0.25">
      <c r="A1937" s="97" t="s">
        <v>1018</v>
      </c>
      <c r="B1937" s="97" t="s">
        <v>766</v>
      </c>
      <c r="C1937" s="97" t="s">
        <v>140</v>
      </c>
      <c r="D1937" s="97">
        <v>14301</v>
      </c>
      <c r="E1937" s="97" t="s">
        <v>122</v>
      </c>
      <c r="F1937" s="98">
        <v>15</v>
      </c>
      <c r="G1937" s="98" t="s">
        <v>142</v>
      </c>
      <c r="H1937" s="97">
        <v>19</v>
      </c>
      <c r="I1937" s="97" t="s">
        <v>124</v>
      </c>
      <c r="J1937" s="97" t="s">
        <v>125</v>
      </c>
      <c r="K1937" s="97" t="s">
        <v>1019</v>
      </c>
      <c r="L1937" s="97"/>
      <c r="M1937" s="97"/>
      <c r="N1937" s="97" t="s">
        <v>1020</v>
      </c>
      <c r="O1937" s="97" t="s">
        <v>769</v>
      </c>
      <c r="P1937" s="97" t="s">
        <v>147</v>
      </c>
      <c r="Q1937" s="97" t="s">
        <v>178</v>
      </c>
      <c r="R1937" s="97" t="s">
        <v>131</v>
      </c>
      <c r="S1937" s="97" t="s">
        <v>149</v>
      </c>
      <c r="T1937" s="97" t="s">
        <v>150</v>
      </c>
      <c r="U1937" s="97" t="s">
        <v>134</v>
      </c>
      <c r="V1937" s="97" t="s">
        <v>135</v>
      </c>
      <c r="W1937" s="97" t="s">
        <v>136</v>
      </c>
      <c r="X1937" s="97"/>
      <c r="Y1937" s="99"/>
      <c r="Z1937" s="99"/>
      <c r="AA1937" s="99">
        <v>270540.71999999997</v>
      </c>
      <c r="AB1937" s="99">
        <v>270540.71999999997</v>
      </c>
      <c r="AC1937">
        <f t="shared" si="60"/>
        <v>1000</v>
      </c>
      <c r="AD1937" t="str">
        <f t="shared" si="61"/>
        <v>304</v>
      </c>
    </row>
    <row r="1938" spans="1:30" hidden="1" x14ac:dyDescent="0.25">
      <c r="A1938" s="97" t="s">
        <v>1023</v>
      </c>
      <c r="B1938" s="97" t="s">
        <v>766</v>
      </c>
      <c r="C1938" s="97" t="s">
        <v>140</v>
      </c>
      <c r="D1938" s="97" t="s">
        <v>141</v>
      </c>
      <c r="E1938" s="97" t="s">
        <v>122</v>
      </c>
      <c r="F1938" s="98">
        <v>15</v>
      </c>
      <c r="G1938" s="98" t="s">
        <v>142</v>
      </c>
      <c r="H1938" s="97" t="s">
        <v>143</v>
      </c>
      <c r="I1938" s="97" t="s">
        <v>124</v>
      </c>
      <c r="J1938" s="97" t="s">
        <v>125</v>
      </c>
      <c r="K1938" s="97" t="s">
        <v>1024</v>
      </c>
      <c r="L1938" s="97"/>
      <c r="M1938" s="97"/>
      <c r="N1938" s="97" t="s">
        <v>1025</v>
      </c>
      <c r="O1938" s="97" t="s">
        <v>769</v>
      </c>
      <c r="P1938" s="97" t="s">
        <v>147</v>
      </c>
      <c r="Q1938" s="97" t="s">
        <v>148</v>
      </c>
      <c r="R1938" s="97" t="s">
        <v>131</v>
      </c>
      <c r="S1938" s="97" t="s">
        <v>149</v>
      </c>
      <c r="T1938" s="97" t="s">
        <v>150</v>
      </c>
      <c r="U1938" s="97" t="s">
        <v>151</v>
      </c>
      <c r="V1938" s="97" t="s">
        <v>135</v>
      </c>
      <c r="W1938" s="97" t="s">
        <v>136</v>
      </c>
      <c r="X1938" s="97"/>
      <c r="Y1938" s="99"/>
      <c r="Z1938" s="99"/>
      <c r="AA1938" s="99">
        <v>2004228</v>
      </c>
      <c r="AB1938" s="99">
        <v>2004228</v>
      </c>
      <c r="AC1938">
        <f t="shared" si="60"/>
        <v>1000</v>
      </c>
      <c r="AD1938" t="str">
        <f t="shared" si="61"/>
        <v>304</v>
      </c>
    </row>
    <row r="1939" spans="1:30" hidden="1" x14ac:dyDescent="0.25">
      <c r="A1939" s="97" t="s">
        <v>1023</v>
      </c>
      <c r="B1939" s="97" t="s">
        <v>766</v>
      </c>
      <c r="C1939" s="97" t="s">
        <v>140</v>
      </c>
      <c r="D1939" s="97">
        <v>12101</v>
      </c>
      <c r="E1939" s="97" t="s">
        <v>122</v>
      </c>
      <c r="F1939" s="98">
        <v>15</v>
      </c>
      <c r="G1939" s="98" t="s">
        <v>142</v>
      </c>
      <c r="H1939" s="97">
        <v>19</v>
      </c>
      <c r="I1939" s="97" t="s">
        <v>124</v>
      </c>
      <c r="J1939" s="97" t="s">
        <v>125</v>
      </c>
      <c r="K1939" s="97" t="s">
        <v>1024</v>
      </c>
      <c r="L1939" s="97"/>
      <c r="M1939" s="97"/>
      <c r="N1939" s="97" t="s">
        <v>1025</v>
      </c>
      <c r="O1939" s="97" t="s">
        <v>769</v>
      </c>
      <c r="P1939" s="97" t="s">
        <v>147</v>
      </c>
      <c r="Q1939" s="97" t="s">
        <v>182</v>
      </c>
      <c r="R1939" s="97" t="s">
        <v>131</v>
      </c>
      <c r="S1939" s="97" t="s">
        <v>149</v>
      </c>
      <c r="T1939" s="97" t="s">
        <v>150</v>
      </c>
      <c r="U1939" s="97" t="s">
        <v>134</v>
      </c>
      <c r="V1939" s="97" t="s">
        <v>135</v>
      </c>
      <c r="W1939" s="97" t="s">
        <v>136</v>
      </c>
      <c r="X1939" s="97"/>
      <c r="Y1939" s="99"/>
      <c r="Z1939" s="99"/>
      <c r="AA1939" s="99">
        <v>626535</v>
      </c>
      <c r="AB1939" s="99">
        <v>626535</v>
      </c>
      <c r="AC1939">
        <f t="shared" si="60"/>
        <v>1000</v>
      </c>
      <c r="AD1939" t="str">
        <f t="shared" si="61"/>
        <v>304</v>
      </c>
    </row>
    <row r="1940" spans="1:30" hidden="1" x14ac:dyDescent="0.25">
      <c r="A1940" s="97" t="s">
        <v>1023</v>
      </c>
      <c r="B1940" s="97" t="s">
        <v>766</v>
      </c>
      <c r="C1940" s="97" t="s">
        <v>140</v>
      </c>
      <c r="D1940" s="97">
        <v>13201</v>
      </c>
      <c r="E1940" s="97" t="s">
        <v>122</v>
      </c>
      <c r="F1940" s="98">
        <v>15</v>
      </c>
      <c r="G1940" s="98" t="s">
        <v>142</v>
      </c>
      <c r="H1940" s="97">
        <v>19</v>
      </c>
      <c r="I1940" s="97" t="s">
        <v>124</v>
      </c>
      <c r="J1940" s="97" t="s">
        <v>125</v>
      </c>
      <c r="K1940" s="97" t="s">
        <v>1024</v>
      </c>
      <c r="L1940" s="97"/>
      <c r="M1940" s="97"/>
      <c r="N1940" s="97" t="s">
        <v>1025</v>
      </c>
      <c r="O1940" s="97" t="s">
        <v>769</v>
      </c>
      <c r="P1940" s="97" t="s">
        <v>147</v>
      </c>
      <c r="Q1940" s="97" t="s">
        <v>152</v>
      </c>
      <c r="R1940" s="97" t="s">
        <v>131</v>
      </c>
      <c r="S1940" s="97" t="s">
        <v>149</v>
      </c>
      <c r="T1940" s="97" t="s">
        <v>150</v>
      </c>
      <c r="U1940" s="97" t="s">
        <v>134</v>
      </c>
      <c r="V1940" s="97" t="s">
        <v>135</v>
      </c>
      <c r="W1940" s="97" t="s">
        <v>136</v>
      </c>
      <c r="X1940" s="97"/>
      <c r="Y1940" s="99"/>
      <c r="Z1940" s="99"/>
      <c r="AA1940" s="99">
        <v>83509.5</v>
      </c>
      <c r="AB1940" s="99">
        <v>83509.5</v>
      </c>
      <c r="AC1940">
        <f t="shared" si="60"/>
        <v>1000</v>
      </c>
      <c r="AD1940" t="str">
        <f t="shared" si="61"/>
        <v>304</v>
      </c>
    </row>
    <row r="1941" spans="1:30" hidden="1" x14ac:dyDescent="0.25">
      <c r="A1941" s="97" t="s">
        <v>1023</v>
      </c>
      <c r="B1941" s="97" t="s">
        <v>766</v>
      </c>
      <c r="C1941" s="97" t="s">
        <v>140</v>
      </c>
      <c r="D1941" s="97">
        <v>13203</v>
      </c>
      <c r="E1941" s="97" t="s">
        <v>122</v>
      </c>
      <c r="F1941" s="98">
        <v>15</v>
      </c>
      <c r="G1941" s="98" t="s">
        <v>142</v>
      </c>
      <c r="H1941" s="97">
        <v>19</v>
      </c>
      <c r="I1941" s="97" t="s">
        <v>124</v>
      </c>
      <c r="J1941" s="97" t="s">
        <v>125</v>
      </c>
      <c r="K1941" s="97" t="s">
        <v>1024</v>
      </c>
      <c r="L1941" s="97"/>
      <c r="M1941" s="97"/>
      <c r="N1941" s="97" t="s">
        <v>1025</v>
      </c>
      <c r="O1941" s="97" t="s">
        <v>769</v>
      </c>
      <c r="P1941" s="97" t="s">
        <v>147</v>
      </c>
      <c r="Q1941" s="97" t="s">
        <v>153</v>
      </c>
      <c r="R1941" s="97" t="s">
        <v>131</v>
      </c>
      <c r="S1941" s="97" t="s">
        <v>149</v>
      </c>
      <c r="T1941" s="97" t="s">
        <v>150</v>
      </c>
      <c r="U1941" s="97" t="s">
        <v>134</v>
      </c>
      <c r="V1941" s="97" t="s">
        <v>135</v>
      </c>
      <c r="W1941" s="97" t="s">
        <v>136</v>
      </c>
      <c r="X1941" s="97"/>
      <c r="Y1941" s="99"/>
      <c r="Z1941" s="99"/>
      <c r="AA1941" s="99">
        <v>334038</v>
      </c>
      <c r="AB1941" s="99">
        <v>334038</v>
      </c>
      <c r="AC1941">
        <f t="shared" si="60"/>
        <v>1000</v>
      </c>
      <c r="AD1941" t="str">
        <f t="shared" si="61"/>
        <v>304</v>
      </c>
    </row>
    <row r="1942" spans="1:30" hidden="1" x14ac:dyDescent="0.25">
      <c r="A1942" s="97" t="s">
        <v>1023</v>
      </c>
      <c r="B1942" s="97" t="s">
        <v>766</v>
      </c>
      <c r="C1942" s="97" t="s">
        <v>140</v>
      </c>
      <c r="D1942" s="97">
        <v>14101</v>
      </c>
      <c r="E1942" s="97" t="s">
        <v>122</v>
      </c>
      <c r="F1942" s="98">
        <v>15</v>
      </c>
      <c r="G1942" s="98" t="s">
        <v>142</v>
      </c>
      <c r="H1942" s="97">
        <v>19</v>
      </c>
      <c r="I1942" s="97" t="s">
        <v>124</v>
      </c>
      <c r="J1942" s="97" t="s">
        <v>125</v>
      </c>
      <c r="K1942" s="97" t="s">
        <v>1024</v>
      </c>
      <c r="L1942" s="97"/>
      <c r="M1942" s="97"/>
      <c r="N1942" s="97" t="s">
        <v>1025</v>
      </c>
      <c r="O1942" s="97" t="s">
        <v>769</v>
      </c>
      <c r="P1942" s="97" t="s">
        <v>147</v>
      </c>
      <c r="Q1942" s="97" t="s">
        <v>154</v>
      </c>
      <c r="R1942" s="97" t="s">
        <v>131</v>
      </c>
      <c r="S1942" s="97" t="s">
        <v>149</v>
      </c>
      <c r="T1942" s="97" t="s">
        <v>150</v>
      </c>
      <c r="U1942" s="97" t="s">
        <v>134</v>
      </c>
      <c r="V1942" s="97" t="s">
        <v>135</v>
      </c>
      <c r="W1942" s="97" t="s">
        <v>136</v>
      </c>
      <c r="X1942" s="97"/>
      <c r="Y1942" s="99"/>
      <c r="Z1942" s="99"/>
      <c r="AA1942" s="99">
        <v>110232.54</v>
      </c>
      <c r="AB1942" s="99">
        <v>110232.54</v>
      </c>
      <c r="AC1942">
        <f t="shared" si="60"/>
        <v>1000</v>
      </c>
      <c r="AD1942" t="str">
        <f t="shared" si="61"/>
        <v>304</v>
      </c>
    </row>
    <row r="1943" spans="1:30" hidden="1" x14ac:dyDescent="0.25">
      <c r="A1943" s="97" t="s">
        <v>1023</v>
      </c>
      <c r="B1943" s="97" t="s">
        <v>766</v>
      </c>
      <c r="C1943" s="97" t="s">
        <v>140</v>
      </c>
      <c r="D1943" s="97">
        <v>14103</v>
      </c>
      <c r="E1943" s="97" t="s">
        <v>122</v>
      </c>
      <c r="F1943" s="98">
        <v>15</v>
      </c>
      <c r="G1943" s="98" t="s">
        <v>142</v>
      </c>
      <c r="H1943" s="97">
        <v>19</v>
      </c>
      <c r="I1943" s="97" t="s">
        <v>124</v>
      </c>
      <c r="J1943" s="97" t="s">
        <v>125</v>
      </c>
      <c r="K1943" s="97" t="s">
        <v>1024</v>
      </c>
      <c r="L1943" s="97"/>
      <c r="M1943" s="97"/>
      <c r="N1943" s="97" t="s">
        <v>1025</v>
      </c>
      <c r="O1943" s="97" t="s">
        <v>769</v>
      </c>
      <c r="P1943" s="97" t="s">
        <v>147</v>
      </c>
      <c r="Q1943" s="97" t="s">
        <v>155</v>
      </c>
      <c r="R1943" s="97" t="s">
        <v>131</v>
      </c>
      <c r="S1943" s="97" t="s">
        <v>149</v>
      </c>
      <c r="T1943" s="97" t="s">
        <v>150</v>
      </c>
      <c r="U1943" s="97" t="s">
        <v>134</v>
      </c>
      <c r="V1943" s="97" t="s">
        <v>135</v>
      </c>
      <c r="W1943" s="97" t="s">
        <v>136</v>
      </c>
      <c r="X1943" s="97"/>
      <c r="Y1943" s="99"/>
      <c r="Z1943" s="99"/>
      <c r="AA1943" s="99">
        <v>45095.13</v>
      </c>
      <c r="AB1943" s="99">
        <v>45095.13</v>
      </c>
      <c r="AC1943">
        <f t="shared" si="60"/>
        <v>1000</v>
      </c>
      <c r="AD1943" t="str">
        <f t="shared" si="61"/>
        <v>304</v>
      </c>
    </row>
    <row r="1944" spans="1:30" hidden="1" x14ac:dyDescent="0.25">
      <c r="A1944" s="97" t="s">
        <v>1023</v>
      </c>
      <c r="B1944" s="97" t="s">
        <v>766</v>
      </c>
      <c r="C1944" s="97" t="s">
        <v>140</v>
      </c>
      <c r="D1944" s="97">
        <v>14201</v>
      </c>
      <c r="E1944" s="97" t="s">
        <v>122</v>
      </c>
      <c r="F1944" s="98">
        <v>15</v>
      </c>
      <c r="G1944" s="98" t="s">
        <v>142</v>
      </c>
      <c r="H1944" s="97">
        <v>19</v>
      </c>
      <c r="I1944" s="97" t="s">
        <v>124</v>
      </c>
      <c r="J1944" s="97" t="s">
        <v>125</v>
      </c>
      <c r="K1944" s="97" t="s">
        <v>1024</v>
      </c>
      <c r="L1944" s="97"/>
      <c r="M1944" s="97"/>
      <c r="N1944" s="97" t="s">
        <v>1025</v>
      </c>
      <c r="O1944" s="97" t="s">
        <v>769</v>
      </c>
      <c r="P1944" s="97" t="s">
        <v>147</v>
      </c>
      <c r="Q1944" s="97" t="s">
        <v>156</v>
      </c>
      <c r="R1944" s="97" t="s">
        <v>131</v>
      </c>
      <c r="S1944" s="97" t="s">
        <v>149</v>
      </c>
      <c r="T1944" s="97" t="s">
        <v>150</v>
      </c>
      <c r="U1944" s="97" t="s">
        <v>134</v>
      </c>
      <c r="V1944" s="97" t="s">
        <v>135</v>
      </c>
      <c r="W1944" s="97" t="s">
        <v>136</v>
      </c>
      <c r="X1944" s="97"/>
      <c r="Y1944" s="99"/>
      <c r="Z1944" s="99"/>
      <c r="AA1944" s="99">
        <v>100211.40000000001</v>
      </c>
      <c r="AB1944" s="99">
        <v>100211.4</v>
      </c>
      <c r="AC1944">
        <f t="shared" si="60"/>
        <v>1000</v>
      </c>
      <c r="AD1944" t="str">
        <f t="shared" si="61"/>
        <v>304</v>
      </c>
    </row>
    <row r="1945" spans="1:30" hidden="1" x14ac:dyDescent="0.25">
      <c r="A1945" t="s">
        <v>1023</v>
      </c>
      <c r="B1945" t="s">
        <v>766</v>
      </c>
      <c r="C1945" t="s">
        <v>470</v>
      </c>
      <c r="D1945" t="s">
        <v>186</v>
      </c>
      <c r="E1945" t="s">
        <v>122</v>
      </c>
      <c r="F1945" t="s">
        <v>159</v>
      </c>
      <c r="G1945" t="s">
        <v>160</v>
      </c>
      <c r="H1945" t="s">
        <v>143</v>
      </c>
      <c r="I1945" t="s">
        <v>124</v>
      </c>
      <c r="J1945" t="s">
        <v>125</v>
      </c>
      <c r="K1945" t="s">
        <v>1026</v>
      </c>
      <c r="N1945" t="s">
        <v>1025</v>
      </c>
      <c r="O1945" t="s">
        <v>769</v>
      </c>
      <c r="P1945" t="s">
        <v>472</v>
      </c>
      <c r="Q1945" t="s">
        <v>188</v>
      </c>
      <c r="R1945" t="s">
        <v>131</v>
      </c>
      <c r="S1945" t="s">
        <v>164</v>
      </c>
      <c r="T1945" t="s">
        <v>165</v>
      </c>
      <c r="U1945" t="s">
        <v>151</v>
      </c>
      <c r="V1945" t="s">
        <v>135</v>
      </c>
      <c r="W1945" t="s">
        <v>136</v>
      </c>
      <c r="X1945" t="s">
        <v>1027</v>
      </c>
      <c r="Y1945" s="94">
        <v>1831.59</v>
      </c>
      <c r="Z1945" s="94">
        <v>14902.59</v>
      </c>
      <c r="AA1945" s="94">
        <v>25349.67</v>
      </c>
      <c r="AB1945" s="94">
        <v>25349.67</v>
      </c>
      <c r="AC1945">
        <f t="shared" si="60"/>
        <v>2000</v>
      </c>
      <c r="AD1945" t="str">
        <f t="shared" si="61"/>
        <v>304</v>
      </c>
    </row>
    <row r="1946" spans="1:30" hidden="1" x14ac:dyDescent="0.25">
      <c r="A1946" t="s">
        <v>1023</v>
      </c>
      <c r="B1946" t="s">
        <v>766</v>
      </c>
      <c r="C1946" t="s">
        <v>470</v>
      </c>
      <c r="D1946" t="s">
        <v>192</v>
      </c>
      <c r="E1946" t="s">
        <v>122</v>
      </c>
      <c r="F1946" t="s">
        <v>159</v>
      </c>
      <c r="G1946" t="s">
        <v>160</v>
      </c>
      <c r="H1946" t="s">
        <v>143</v>
      </c>
      <c r="I1946" t="s">
        <v>124</v>
      </c>
      <c r="J1946" t="s">
        <v>125</v>
      </c>
      <c r="K1946" t="s">
        <v>1026</v>
      </c>
      <c r="N1946" t="s">
        <v>1025</v>
      </c>
      <c r="O1946" t="s">
        <v>769</v>
      </c>
      <c r="P1946" t="s">
        <v>472</v>
      </c>
      <c r="Q1946" t="s">
        <v>193</v>
      </c>
      <c r="R1946" t="s">
        <v>131</v>
      </c>
      <c r="S1946" t="s">
        <v>164</v>
      </c>
      <c r="T1946" t="s">
        <v>165</v>
      </c>
      <c r="U1946" t="s">
        <v>151</v>
      </c>
      <c r="V1946" t="s">
        <v>135</v>
      </c>
      <c r="W1946" t="s">
        <v>136</v>
      </c>
      <c r="X1946" t="s">
        <v>1027</v>
      </c>
      <c r="Y1946" s="94">
        <v>16421.740000000002</v>
      </c>
      <c r="Z1946" s="94">
        <v>7947.74</v>
      </c>
      <c r="AA1946" s="94">
        <v>20186.169999999998</v>
      </c>
      <c r="AB1946" s="94">
        <v>20186.169999999998</v>
      </c>
      <c r="AC1946">
        <f t="shared" si="60"/>
        <v>2000</v>
      </c>
      <c r="AD1946" t="str">
        <f t="shared" si="61"/>
        <v>304</v>
      </c>
    </row>
    <row r="1947" spans="1:30" hidden="1" x14ac:dyDescent="0.25">
      <c r="A1947" t="s">
        <v>1023</v>
      </c>
      <c r="B1947" t="s">
        <v>766</v>
      </c>
      <c r="C1947" t="s">
        <v>470</v>
      </c>
      <c r="D1947" t="s">
        <v>198</v>
      </c>
      <c r="E1947" t="s">
        <v>122</v>
      </c>
      <c r="F1947" t="s">
        <v>159</v>
      </c>
      <c r="G1947" t="s">
        <v>160</v>
      </c>
      <c r="H1947" t="s">
        <v>143</v>
      </c>
      <c r="I1947" t="s">
        <v>124</v>
      </c>
      <c r="J1947" t="s">
        <v>125</v>
      </c>
      <c r="K1947" t="s">
        <v>1026</v>
      </c>
      <c r="N1947" t="s">
        <v>1025</v>
      </c>
      <c r="O1947" t="s">
        <v>769</v>
      </c>
      <c r="P1947" t="s">
        <v>472</v>
      </c>
      <c r="Q1947" t="s">
        <v>199</v>
      </c>
      <c r="R1947" t="s">
        <v>131</v>
      </c>
      <c r="S1947" t="s">
        <v>164</v>
      </c>
      <c r="T1947" t="s">
        <v>165</v>
      </c>
      <c r="U1947" t="s">
        <v>151</v>
      </c>
      <c r="V1947" t="s">
        <v>135</v>
      </c>
      <c r="W1947" t="s">
        <v>136</v>
      </c>
      <c r="X1947" t="s">
        <v>1027</v>
      </c>
      <c r="Y1947" s="94">
        <v>2459.1</v>
      </c>
      <c r="Z1947" s="94">
        <v>15530.1</v>
      </c>
      <c r="AA1947" s="94">
        <v>20996</v>
      </c>
      <c r="AB1947" s="94">
        <v>20996</v>
      </c>
      <c r="AC1947">
        <f t="shared" si="60"/>
        <v>2000</v>
      </c>
      <c r="AD1947" t="str">
        <f t="shared" si="61"/>
        <v>304</v>
      </c>
    </row>
    <row r="1948" spans="1:30" hidden="1" x14ac:dyDescent="0.25">
      <c r="A1948" t="s">
        <v>1023</v>
      </c>
      <c r="B1948" t="s">
        <v>766</v>
      </c>
      <c r="C1948" t="s">
        <v>470</v>
      </c>
      <c r="D1948" t="s">
        <v>272</v>
      </c>
      <c r="E1948" t="s">
        <v>122</v>
      </c>
      <c r="F1948" t="s">
        <v>159</v>
      </c>
      <c r="G1948" t="s">
        <v>160</v>
      </c>
      <c r="H1948" t="s">
        <v>143</v>
      </c>
      <c r="I1948" t="s">
        <v>124</v>
      </c>
      <c r="J1948" t="s">
        <v>125</v>
      </c>
      <c r="K1948" t="s">
        <v>1026</v>
      </c>
      <c r="N1948" t="s">
        <v>1025</v>
      </c>
      <c r="O1948" t="s">
        <v>769</v>
      </c>
      <c r="P1948" t="s">
        <v>472</v>
      </c>
      <c r="Q1948" t="s">
        <v>273</v>
      </c>
      <c r="R1948" t="s">
        <v>131</v>
      </c>
      <c r="S1948" t="s">
        <v>164</v>
      </c>
      <c r="T1948" t="s">
        <v>165</v>
      </c>
      <c r="U1948" t="s">
        <v>151</v>
      </c>
      <c r="V1948" t="s">
        <v>135</v>
      </c>
      <c r="W1948" t="s">
        <v>136</v>
      </c>
      <c r="X1948" t="s">
        <v>1027</v>
      </c>
      <c r="Y1948" s="94">
        <v>3491.08</v>
      </c>
      <c r="Z1948" s="94">
        <v>0</v>
      </c>
      <c r="AA1948" s="94">
        <v>0</v>
      </c>
      <c r="AB1948" s="94">
        <v>0</v>
      </c>
      <c r="AC1948">
        <f t="shared" si="60"/>
        <v>3000</v>
      </c>
      <c r="AD1948" t="str">
        <f t="shared" si="61"/>
        <v>304</v>
      </c>
    </row>
    <row r="1949" spans="1:30" hidden="1" x14ac:dyDescent="0.25">
      <c r="A1949" t="s">
        <v>1023</v>
      </c>
      <c r="B1949" t="s">
        <v>766</v>
      </c>
      <c r="C1949" t="s">
        <v>470</v>
      </c>
      <c r="D1949" t="s">
        <v>172</v>
      </c>
      <c r="E1949" t="s">
        <v>122</v>
      </c>
      <c r="F1949" t="s">
        <v>159</v>
      </c>
      <c r="G1949" t="s">
        <v>160</v>
      </c>
      <c r="H1949" t="s">
        <v>143</v>
      </c>
      <c r="I1949" t="s">
        <v>124</v>
      </c>
      <c r="J1949" t="s">
        <v>125</v>
      </c>
      <c r="K1949" t="s">
        <v>1026</v>
      </c>
      <c r="N1949" t="s">
        <v>1025</v>
      </c>
      <c r="O1949" t="s">
        <v>769</v>
      </c>
      <c r="P1949" t="s">
        <v>472</v>
      </c>
      <c r="Q1949" t="s">
        <v>173</v>
      </c>
      <c r="R1949" t="s">
        <v>131</v>
      </c>
      <c r="S1949" t="s">
        <v>164</v>
      </c>
      <c r="T1949" t="s">
        <v>165</v>
      </c>
      <c r="U1949" t="s">
        <v>151</v>
      </c>
      <c r="V1949" t="s">
        <v>135</v>
      </c>
      <c r="W1949" t="s">
        <v>136</v>
      </c>
      <c r="X1949" t="s">
        <v>1027</v>
      </c>
      <c r="Y1949" s="94">
        <v>3730.87</v>
      </c>
      <c r="Z1949" s="94">
        <v>0</v>
      </c>
      <c r="AA1949" s="94">
        <v>25000</v>
      </c>
      <c r="AB1949" s="94">
        <v>25000</v>
      </c>
      <c r="AC1949">
        <f t="shared" si="60"/>
        <v>3000</v>
      </c>
      <c r="AD1949" t="str">
        <f t="shared" si="61"/>
        <v>304</v>
      </c>
    </row>
    <row r="1950" spans="1:30" hidden="1" x14ac:dyDescent="0.25">
      <c r="A1950" t="s">
        <v>1023</v>
      </c>
      <c r="B1950" t="s">
        <v>766</v>
      </c>
      <c r="C1950" t="s">
        <v>470</v>
      </c>
      <c r="D1950" t="s">
        <v>174</v>
      </c>
      <c r="E1950" t="s">
        <v>122</v>
      </c>
      <c r="F1950" t="s">
        <v>159</v>
      </c>
      <c r="G1950" t="s">
        <v>160</v>
      </c>
      <c r="H1950" t="s">
        <v>143</v>
      </c>
      <c r="I1950" t="s">
        <v>124</v>
      </c>
      <c r="J1950" t="s">
        <v>125</v>
      </c>
      <c r="K1950" t="s">
        <v>1026</v>
      </c>
      <c r="N1950" t="s">
        <v>1025</v>
      </c>
      <c r="O1950" t="s">
        <v>769</v>
      </c>
      <c r="P1950" t="s">
        <v>472</v>
      </c>
      <c r="Q1950" t="s">
        <v>175</v>
      </c>
      <c r="R1950" t="s">
        <v>131</v>
      </c>
      <c r="S1950" t="s">
        <v>164</v>
      </c>
      <c r="T1950" t="s">
        <v>165</v>
      </c>
      <c r="U1950" t="s">
        <v>151</v>
      </c>
      <c r="V1950" t="s">
        <v>135</v>
      </c>
      <c r="W1950" t="s">
        <v>136</v>
      </c>
      <c r="X1950" t="s">
        <v>1027</v>
      </c>
      <c r="Y1950" s="94">
        <v>2045.27</v>
      </c>
      <c r="Z1950" s="94">
        <v>0</v>
      </c>
      <c r="AA1950" s="94">
        <v>25000</v>
      </c>
      <c r="AB1950" s="94">
        <v>25000</v>
      </c>
      <c r="AC1950">
        <f t="shared" si="60"/>
        <v>3000</v>
      </c>
      <c r="AD1950" t="str">
        <f t="shared" si="61"/>
        <v>304</v>
      </c>
    </row>
    <row r="1951" spans="1:30" hidden="1" x14ac:dyDescent="0.25">
      <c r="A1951" t="s">
        <v>1023</v>
      </c>
      <c r="B1951" t="s">
        <v>766</v>
      </c>
      <c r="C1951" t="s">
        <v>470</v>
      </c>
      <c r="D1951" t="s">
        <v>282</v>
      </c>
      <c r="E1951" t="s">
        <v>122</v>
      </c>
      <c r="F1951" t="s">
        <v>159</v>
      </c>
      <c r="G1951" t="s">
        <v>160</v>
      </c>
      <c r="H1951" t="s">
        <v>143</v>
      </c>
      <c r="I1951" t="s">
        <v>124</v>
      </c>
      <c r="J1951" t="s">
        <v>125</v>
      </c>
      <c r="K1951" t="s">
        <v>1026</v>
      </c>
      <c r="N1951" t="s">
        <v>1025</v>
      </c>
      <c r="O1951" t="s">
        <v>769</v>
      </c>
      <c r="P1951" t="s">
        <v>472</v>
      </c>
      <c r="Q1951" t="s">
        <v>283</v>
      </c>
      <c r="R1951" t="s">
        <v>131</v>
      </c>
      <c r="S1951" t="s">
        <v>164</v>
      </c>
      <c r="T1951" t="s">
        <v>165</v>
      </c>
      <c r="U1951" t="s">
        <v>151</v>
      </c>
      <c r="V1951" t="s">
        <v>135</v>
      </c>
      <c r="W1951" t="s">
        <v>136</v>
      </c>
      <c r="X1951" t="s">
        <v>1027</v>
      </c>
      <c r="Y1951" s="94">
        <v>355.29</v>
      </c>
      <c r="Z1951" s="94">
        <v>0</v>
      </c>
      <c r="AA1951" s="94">
        <v>5000</v>
      </c>
      <c r="AB1951" s="94">
        <v>5000</v>
      </c>
      <c r="AC1951">
        <f t="shared" si="60"/>
        <v>3000</v>
      </c>
      <c r="AD1951" t="str">
        <f t="shared" si="61"/>
        <v>304</v>
      </c>
    </row>
    <row r="1952" spans="1:30" hidden="1" x14ac:dyDescent="0.25">
      <c r="A1952" t="s">
        <v>1023</v>
      </c>
      <c r="B1952" t="s">
        <v>766</v>
      </c>
      <c r="C1952" t="s">
        <v>470</v>
      </c>
      <c r="D1952" t="s">
        <v>176</v>
      </c>
      <c r="E1952" t="s">
        <v>122</v>
      </c>
      <c r="F1952" t="s">
        <v>159</v>
      </c>
      <c r="G1952" t="s">
        <v>160</v>
      </c>
      <c r="H1952" t="s">
        <v>143</v>
      </c>
      <c r="I1952" t="s">
        <v>124</v>
      </c>
      <c r="J1952" t="s">
        <v>125</v>
      </c>
      <c r="K1952" t="s">
        <v>1026</v>
      </c>
      <c r="N1952" t="s">
        <v>1025</v>
      </c>
      <c r="O1952" t="s">
        <v>769</v>
      </c>
      <c r="P1952" t="s">
        <v>472</v>
      </c>
      <c r="Q1952" t="s">
        <v>177</v>
      </c>
      <c r="R1952" t="s">
        <v>131</v>
      </c>
      <c r="S1952" t="s">
        <v>164</v>
      </c>
      <c r="T1952" t="s">
        <v>165</v>
      </c>
      <c r="U1952" t="s">
        <v>151</v>
      </c>
      <c r="V1952" t="s">
        <v>135</v>
      </c>
      <c r="W1952" t="s">
        <v>136</v>
      </c>
      <c r="X1952" t="s">
        <v>1027</v>
      </c>
      <c r="Y1952" s="94">
        <v>8116.07</v>
      </c>
      <c r="Z1952" s="94">
        <v>0</v>
      </c>
      <c r="AA1952" s="94">
        <v>0</v>
      </c>
      <c r="AB1952" s="94">
        <v>0</v>
      </c>
      <c r="AC1952">
        <f t="shared" si="60"/>
        <v>3000</v>
      </c>
      <c r="AD1952" t="str">
        <f t="shared" si="61"/>
        <v>304</v>
      </c>
    </row>
    <row r="1953" spans="1:30" hidden="1" x14ac:dyDescent="0.25">
      <c r="A1953" s="97" t="s">
        <v>1023</v>
      </c>
      <c r="B1953" s="97" t="s">
        <v>766</v>
      </c>
      <c r="C1953" s="97" t="s">
        <v>140</v>
      </c>
      <c r="D1953" s="97">
        <v>14301</v>
      </c>
      <c r="E1953" s="97" t="s">
        <v>122</v>
      </c>
      <c r="F1953" s="98">
        <v>15</v>
      </c>
      <c r="G1953" s="98" t="s">
        <v>142</v>
      </c>
      <c r="H1953" s="97">
        <v>19</v>
      </c>
      <c r="I1953" s="97" t="s">
        <v>124</v>
      </c>
      <c r="J1953" s="97" t="s">
        <v>125</v>
      </c>
      <c r="K1953" s="97" t="s">
        <v>1024</v>
      </c>
      <c r="L1953" s="97"/>
      <c r="M1953" s="97"/>
      <c r="N1953" s="97" t="s">
        <v>1025</v>
      </c>
      <c r="O1953" s="97" t="s">
        <v>769</v>
      </c>
      <c r="P1953" s="97" t="s">
        <v>147</v>
      </c>
      <c r="Q1953" s="97" t="s">
        <v>178</v>
      </c>
      <c r="R1953" s="97" t="s">
        <v>131</v>
      </c>
      <c r="S1953" s="97" t="s">
        <v>149</v>
      </c>
      <c r="T1953" s="97" t="s">
        <v>150</v>
      </c>
      <c r="U1953" s="97" t="s">
        <v>134</v>
      </c>
      <c r="V1953" s="97" t="s">
        <v>135</v>
      </c>
      <c r="W1953" s="97" t="s">
        <v>136</v>
      </c>
      <c r="X1953" s="97"/>
      <c r="Y1953" s="99"/>
      <c r="Z1953" s="99"/>
      <c r="AA1953" s="99">
        <v>120253.68</v>
      </c>
      <c r="AB1953" s="99">
        <v>120253.68</v>
      </c>
      <c r="AC1953">
        <f t="shared" si="60"/>
        <v>1000</v>
      </c>
      <c r="AD1953" t="str">
        <f t="shared" si="61"/>
        <v>304</v>
      </c>
    </row>
    <row r="1954" spans="1:30" hidden="1" x14ac:dyDescent="0.25">
      <c r="A1954" t="s">
        <v>1028</v>
      </c>
      <c r="B1954" t="s">
        <v>420</v>
      </c>
      <c r="C1954" t="s">
        <v>157</v>
      </c>
      <c r="D1954" t="s">
        <v>186</v>
      </c>
      <c r="E1954" t="s">
        <v>122</v>
      </c>
      <c r="F1954" t="s">
        <v>159</v>
      </c>
      <c r="G1954" t="s">
        <v>160</v>
      </c>
      <c r="H1954" t="s">
        <v>143</v>
      </c>
      <c r="I1954" t="s">
        <v>124</v>
      </c>
      <c r="J1954" t="s">
        <v>125</v>
      </c>
      <c r="K1954" t="s">
        <v>1029</v>
      </c>
      <c r="N1954" t="s">
        <v>1030</v>
      </c>
      <c r="O1954" t="s">
        <v>425</v>
      </c>
      <c r="P1954" t="s">
        <v>162</v>
      </c>
      <c r="Q1954" t="s">
        <v>188</v>
      </c>
      <c r="R1954" t="s">
        <v>131</v>
      </c>
      <c r="S1954" t="s">
        <v>164</v>
      </c>
      <c r="T1954" t="s">
        <v>165</v>
      </c>
      <c r="U1954" t="s">
        <v>151</v>
      </c>
      <c r="V1954" t="s">
        <v>135</v>
      </c>
      <c r="W1954" t="s">
        <v>136</v>
      </c>
      <c r="X1954" t="s">
        <v>1031</v>
      </c>
      <c r="Y1954" s="94">
        <v>18548.04</v>
      </c>
      <c r="Z1954" s="94">
        <v>256652.87</v>
      </c>
      <c r="AA1954" s="94">
        <v>0</v>
      </c>
      <c r="AB1954" s="94">
        <v>0</v>
      </c>
      <c r="AC1954">
        <f t="shared" si="60"/>
        <v>2000</v>
      </c>
      <c r="AD1954" t="str">
        <f t="shared" si="61"/>
        <v>305</v>
      </c>
    </row>
    <row r="1955" spans="1:30" hidden="1" x14ac:dyDescent="0.25">
      <c r="A1955" t="s">
        <v>1028</v>
      </c>
      <c r="B1955" t="s">
        <v>420</v>
      </c>
      <c r="C1955" t="s">
        <v>157</v>
      </c>
      <c r="D1955" t="s">
        <v>192</v>
      </c>
      <c r="E1955" t="s">
        <v>122</v>
      </c>
      <c r="F1955" t="s">
        <v>159</v>
      </c>
      <c r="G1955" t="s">
        <v>160</v>
      </c>
      <c r="H1955" t="s">
        <v>143</v>
      </c>
      <c r="I1955" t="s">
        <v>124</v>
      </c>
      <c r="J1955" t="s">
        <v>125</v>
      </c>
      <c r="K1955" t="s">
        <v>1029</v>
      </c>
      <c r="N1955" t="s">
        <v>1030</v>
      </c>
      <c r="O1955" t="s">
        <v>425</v>
      </c>
      <c r="P1955" t="s">
        <v>162</v>
      </c>
      <c r="Q1955" t="s">
        <v>193</v>
      </c>
      <c r="R1955" t="s">
        <v>131</v>
      </c>
      <c r="S1955" t="s">
        <v>164</v>
      </c>
      <c r="T1955" t="s">
        <v>165</v>
      </c>
      <c r="U1955" t="s">
        <v>151</v>
      </c>
      <c r="V1955" t="s">
        <v>135</v>
      </c>
      <c r="W1955" t="s">
        <v>136</v>
      </c>
      <c r="X1955" t="s">
        <v>1031</v>
      </c>
      <c r="Y1955" s="94">
        <v>259350.72</v>
      </c>
      <c r="Z1955" s="94">
        <v>44547.189999999995</v>
      </c>
      <c r="AA1955" s="94">
        <v>0</v>
      </c>
      <c r="AB1955" s="94">
        <v>0</v>
      </c>
      <c r="AC1955">
        <f t="shared" si="60"/>
        <v>2000</v>
      </c>
      <c r="AD1955" t="str">
        <f t="shared" si="61"/>
        <v>305</v>
      </c>
    </row>
    <row r="1956" spans="1:30" hidden="1" x14ac:dyDescent="0.25">
      <c r="A1956" t="s">
        <v>1028</v>
      </c>
      <c r="B1956" t="s">
        <v>420</v>
      </c>
      <c r="C1956" t="s">
        <v>157</v>
      </c>
      <c r="D1956" t="s">
        <v>474</v>
      </c>
      <c r="E1956" t="s">
        <v>122</v>
      </c>
      <c r="F1956" t="s">
        <v>159</v>
      </c>
      <c r="G1956" t="s">
        <v>160</v>
      </c>
      <c r="H1956" t="s">
        <v>143</v>
      </c>
      <c r="I1956" t="s">
        <v>124</v>
      </c>
      <c r="J1956" t="s">
        <v>125</v>
      </c>
      <c r="K1956" t="s">
        <v>1029</v>
      </c>
      <c r="N1956" t="s">
        <v>1030</v>
      </c>
      <c r="O1956" t="s">
        <v>425</v>
      </c>
      <c r="P1956" t="s">
        <v>162</v>
      </c>
      <c r="Q1956" t="s">
        <v>475</v>
      </c>
      <c r="R1956" t="s">
        <v>131</v>
      </c>
      <c r="S1956" t="s">
        <v>164</v>
      </c>
      <c r="T1956" t="s">
        <v>165</v>
      </c>
      <c r="U1956" t="s">
        <v>151</v>
      </c>
      <c r="V1956" t="s">
        <v>135</v>
      </c>
      <c r="W1956" t="s">
        <v>136</v>
      </c>
      <c r="X1956" t="s">
        <v>1031</v>
      </c>
      <c r="Y1956" s="94">
        <v>13014.6</v>
      </c>
      <c r="Z1956" s="94">
        <v>3627</v>
      </c>
      <c r="AA1956" s="94">
        <v>0</v>
      </c>
      <c r="AB1956" s="94">
        <v>0</v>
      </c>
      <c r="AC1956">
        <f t="shared" si="60"/>
        <v>2000</v>
      </c>
      <c r="AD1956" t="str">
        <f t="shared" si="61"/>
        <v>305</v>
      </c>
    </row>
    <row r="1957" spans="1:30" hidden="1" x14ac:dyDescent="0.25">
      <c r="A1957" t="s">
        <v>1028</v>
      </c>
      <c r="B1957" t="s">
        <v>420</v>
      </c>
      <c r="C1957" t="s">
        <v>157</v>
      </c>
      <c r="D1957" t="s">
        <v>196</v>
      </c>
      <c r="E1957" t="s">
        <v>122</v>
      </c>
      <c r="F1957" t="s">
        <v>159</v>
      </c>
      <c r="G1957" t="s">
        <v>160</v>
      </c>
      <c r="H1957" t="s">
        <v>143</v>
      </c>
      <c r="I1957" t="s">
        <v>124</v>
      </c>
      <c r="J1957" t="s">
        <v>125</v>
      </c>
      <c r="K1957" t="s">
        <v>1029</v>
      </c>
      <c r="N1957" t="s">
        <v>1030</v>
      </c>
      <c r="O1957" t="s">
        <v>425</v>
      </c>
      <c r="P1957" t="s">
        <v>162</v>
      </c>
      <c r="Q1957" t="s">
        <v>197</v>
      </c>
      <c r="R1957" t="s">
        <v>131</v>
      </c>
      <c r="S1957" t="s">
        <v>164</v>
      </c>
      <c r="T1957" t="s">
        <v>165</v>
      </c>
      <c r="U1957" t="s">
        <v>151</v>
      </c>
      <c r="V1957" t="s">
        <v>135</v>
      </c>
      <c r="W1957" t="s">
        <v>136</v>
      </c>
      <c r="X1957" t="s">
        <v>1031</v>
      </c>
      <c r="Y1957" s="94">
        <v>138181.79999999999</v>
      </c>
      <c r="Z1957" s="94">
        <v>0</v>
      </c>
      <c r="AA1957" s="94">
        <v>0</v>
      </c>
      <c r="AB1957" s="94">
        <v>0</v>
      </c>
      <c r="AC1957">
        <f t="shared" si="60"/>
        <v>2000</v>
      </c>
      <c r="AD1957" t="str">
        <f t="shared" si="61"/>
        <v>305</v>
      </c>
    </row>
    <row r="1958" spans="1:30" hidden="1" x14ac:dyDescent="0.25">
      <c r="A1958" t="s">
        <v>1028</v>
      </c>
      <c r="B1958" t="s">
        <v>420</v>
      </c>
      <c r="C1958" t="s">
        <v>157</v>
      </c>
      <c r="D1958" t="s">
        <v>198</v>
      </c>
      <c r="E1958" t="s">
        <v>122</v>
      </c>
      <c r="F1958" t="s">
        <v>159</v>
      </c>
      <c r="G1958" t="s">
        <v>160</v>
      </c>
      <c r="H1958" t="s">
        <v>143</v>
      </c>
      <c r="I1958" t="s">
        <v>124</v>
      </c>
      <c r="J1958" t="s">
        <v>125</v>
      </c>
      <c r="K1958" t="s">
        <v>1029</v>
      </c>
      <c r="N1958" t="s">
        <v>1030</v>
      </c>
      <c r="O1958" t="s">
        <v>425</v>
      </c>
      <c r="P1958" t="s">
        <v>162</v>
      </c>
      <c r="Q1958" t="s">
        <v>199</v>
      </c>
      <c r="R1958" t="s">
        <v>131</v>
      </c>
      <c r="S1958" t="s">
        <v>164</v>
      </c>
      <c r="T1958" t="s">
        <v>165</v>
      </c>
      <c r="U1958" t="s">
        <v>151</v>
      </c>
      <c r="V1958" t="s">
        <v>135</v>
      </c>
      <c r="W1958" t="s">
        <v>136</v>
      </c>
      <c r="X1958" t="s">
        <v>1031</v>
      </c>
      <c r="Y1958" s="94">
        <v>160145.04</v>
      </c>
      <c r="Z1958" s="94">
        <v>11530.65</v>
      </c>
      <c r="AA1958" s="94">
        <v>0</v>
      </c>
      <c r="AB1958" s="94">
        <v>0</v>
      </c>
      <c r="AC1958">
        <f t="shared" si="60"/>
        <v>2000</v>
      </c>
      <c r="AD1958" t="str">
        <f t="shared" si="61"/>
        <v>305</v>
      </c>
    </row>
    <row r="1959" spans="1:30" hidden="1" x14ac:dyDescent="0.25">
      <c r="A1959" t="s">
        <v>1028</v>
      </c>
      <c r="B1959" t="s">
        <v>420</v>
      </c>
      <c r="C1959" t="s">
        <v>157</v>
      </c>
      <c r="D1959" t="s">
        <v>200</v>
      </c>
      <c r="E1959" t="s">
        <v>122</v>
      </c>
      <c r="F1959" t="s">
        <v>159</v>
      </c>
      <c r="G1959" t="s">
        <v>160</v>
      </c>
      <c r="H1959" t="s">
        <v>143</v>
      </c>
      <c r="I1959" t="s">
        <v>124</v>
      </c>
      <c r="J1959" t="s">
        <v>125</v>
      </c>
      <c r="K1959" t="s">
        <v>1029</v>
      </c>
      <c r="N1959" t="s">
        <v>1030</v>
      </c>
      <c r="O1959" t="s">
        <v>425</v>
      </c>
      <c r="P1959" t="s">
        <v>162</v>
      </c>
      <c r="Q1959" t="s">
        <v>201</v>
      </c>
      <c r="R1959" t="s">
        <v>131</v>
      </c>
      <c r="S1959" t="s">
        <v>164</v>
      </c>
      <c r="T1959" t="s">
        <v>165</v>
      </c>
      <c r="U1959" t="s">
        <v>151</v>
      </c>
      <c r="V1959" t="s">
        <v>135</v>
      </c>
      <c r="W1959" t="s">
        <v>136</v>
      </c>
      <c r="X1959" t="s">
        <v>1031</v>
      </c>
      <c r="Y1959" s="94">
        <v>447060.12</v>
      </c>
      <c r="Z1959" s="94">
        <v>139372.21000000002</v>
      </c>
      <c r="AA1959" s="94">
        <v>0</v>
      </c>
      <c r="AB1959" s="94">
        <v>0</v>
      </c>
      <c r="AC1959">
        <f t="shared" si="60"/>
        <v>2000</v>
      </c>
      <c r="AD1959" t="str">
        <f t="shared" si="61"/>
        <v>305</v>
      </c>
    </row>
    <row r="1960" spans="1:30" hidden="1" x14ac:dyDescent="0.25">
      <c r="A1960" t="s">
        <v>1028</v>
      </c>
      <c r="B1960" t="s">
        <v>420</v>
      </c>
      <c r="C1960" t="s">
        <v>157</v>
      </c>
      <c r="D1960" t="s">
        <v>446</v>
      </c>
      <c r="E1960" t="s">
        <v>122</v>
      </c>
      <c r="F1960" t="s">
        <v>159</v>
      </c>
      <c r="G1960" t="s">
        <v>160</v>
      </c>
      <c r="H1960" t="s">
        <v>143</v>
      </c>
      <c r="I1960" t="s">
        <v>124</v>
      </c>
      <c r="J1960" t="s">
        <v>125</v>
      </c>
      <c r="K1960" t="s">
        <v>1029</v>
      </c>
      <c r="N1960" t="s">
        <v>1030</v>
      </c>
      <c r="O1960" t="s">
        <v>425</v>
      </c>
      <c r="P1960" t="s">
        <v>162</v>
      </c>
      <c r="Q1960" t="s">
        <v>447</v>
      </c>
      <c r="R1960" t="s">
        <v>131</v>
      </c>
      <c r="S1960" t="s">
        <v>164</v>
      </c>
      <c r="T1960" t="s">
        <v>165</v>
      </c>
      <c r="U1960" t="s">
        <v>151</v>
      </c>
      <c r="V1960" t="s">
        <v>135</v>
      </c>
      <c r="W1960" t="s">
        <v>136</v>
      </c>
      <c r="X1960" t="s">
        <v>1031</v>
      </c>
      <c r="Y1960" s="94">
        <v>48000</v>
      </c>
      <c r="Z1960" s="94">
        <v>1736</v>
      </c>
      <c r="AA1960" s="94">
        <v>0</v>
      </c>
      <c r="AB1960" s="94">
        <v>0</v>
      </c>
      <c r="AC1960">
        <f t="shared" si="60"/>
        <v>2000</v>
      </c>
      <c r="AD1960" t="str">
        <f t="shared" si="61"/>
        <v>305</v>
      </c>
    </row>
    <row r="1961" spans="1:30" hidden="1" x14ac:dyDescent="0.25">
      <c r="A1961" t="s">
        <v>1028</v>
      </c>
      <c r="B1961" t="s">
        <v>420</v>
      </c>
      <c r="C1961" t="s">
        <v>157</v>
      </c>
      <c r="D1961" t="s">
        <v>206</v>
      </c>
      <c r="E1961" t="s">
        <v>122</v>
      </c>
      <c r="F1961" t="s">
        <v>159</v>
      </c>
      <c r="G1961" t="s">
        <v>160</v>
      </c>
      <c r="H1961" t="s">
        <v>143</v>
      </c>
      <c r="I1961" t="s">
        <v>124</v>
      </c>
      <c r="J1961" t="s">
        <v>125</v>
      </c>
      <c r="K1961" t="s">
        <v>1029</v>
      </c>
      <c r="N1961" t="s">
        <v>1030</v>
      </c>
      <c r="O1961" t="s">
        <v>425</v>
      </c>
      <c r="P1961" t="s">
        <v>162</v>
      </c>
      <c r="Q1961" t="s">
        <v>207</v>
      </c>
      <c r="R1961" t="s">
        <v>131</v>
      </c>
      <c r="S1961" t="s">
        <v>164</v>
      </c>
      <c r="T1961" t="s">
        <v>165</v>
      </c>
      <c r="U1961" t="s">
        <v>151</v>
      </c>
      <c r="V1961" t="s">
        <v>135</v>
      </c>
      <c r="W1961" t="s">
        <v>136</v>
      </c>
      <c r="X1961" t="s">
        <v>1031</v>
      </c>
      <c r="Y1961" s="94">
        <v>14649.96</v>
      </c>
      <c r="Z1961" s="94">
        <v>3123.98</v>
      </c>
      <c r="AA1961" s="94">
        <v>0</v>
      </c>
      <c r="AB1961" s="94">
        <v>0</v>
      </c>
      <c r="AC1961">
        <f t="shared" si="60"/>
        <v>2000</v>
      </c>
      <c r="AD1961" t="str">
        <f t="shared" si="61"/>
        <v>305</v>
      </c>
    </row>
    <row r="1962" spans="1:30" hidden="1" x14ac:dyDescent="0.25">
      <c r="A1962" t="s">
        <v>1028</v>
      </c>
      <c r="B1962" t="s">
        <v>420</v>
      </c>
      <c r="C1962" t="s">
        <v>157</v>
      </c>
      <c r="D1962" t="s">
        <v>208</v>
      </c>
      <c r="E1962" t="s">
        <v>122</v>
      </c>
      <c r="F1962" t="s">
        <v>159</v>
      </c>
      <c r="G1962" t="s">
        <v>160</v>
      </c>
      <c r="H1962" t="s">
        <v>143</v>
      </c>
      <c r="I1962" t="s">
        <v>124</v>
      </c>
      <c r="J1962" t="s">
        <v>125</v>
      </c>
      <c r="K1962" t="s">
        <v>1029</v>
      </c>
      <c r="N1962" t="s">
        <v>1030</v>
      </c>
      <c r="O1962" t="s">
        <v>425</v>
      </c>
      <c r="P1962" t="s">
        <v>162</v>
      </c>
      <c r="Q1962" t="s">
        <v>209</v>
      </c>
      <c r="R1962" t="s">
        <v>131</v>
      </c>
      <c r="S1962" t="s">
        <v>164</v>
      </c>
      <c r="T1962" t="s">
        <v>165</v>
      </c>
      <c r="U1962" t="s">
        <v>151</v>
      </c>
      <c r="V1962" t="s">
        <v>135</v>
      </c>
      <c r="W1962" t="s">
        <v>136</v>
      </c>
      <c r="X1962" t="s">
        <v>1031</v>
      </c>
      <c r="Y1962" s="94">
        <v>2970.96</v>
      </c>
      <c r="Z1962" s="94">
        <v>96.41</v>
      </c>
      <c r="AA1962" s="94">
        <v>0</v>
      </c>
      <c r="AB1962" s="94">
        <v>0</v>
      </c>
      <c r="AC1962">
        <f t="shared" si="60"/>
        <v>2000</v>
      </c>
      <c r="AD1962" t="str">
        <f t="shared" si="61"/>
        <v>305</v>
      </c>
    </row>
    <row r="1963" spans="1:30" hidden="1" x14ac:dyDescent="0.25">
      <c r="A1963" t="s">
        <v>1028</v>
      </c>
      <c r="B1963" t="s">
        <v>420</v>
      </c>
      <c r="C1963" t="s">
        <v>157</v>
      </c>
      <c r="D1963" t="s">
        <v>210</v>
      </c>
      <c r="E1963" t="s">
        <v>122</v>
      </c>
      <c r="F1963" t="s">
        <v>159</v>
      </c>
      <c r="G1963" t="s">
        <v>160</v>
      </c>
      <c r="H1963" t="s">
        <v>143</v>
      </c>
      <c r="I1963" t="s">
        <v>124</v>
      </c>
      <c r="J1963" t="s">
        <v>125</v>
      </c>
      <c r="K1963" t="s">
        <v>1029</v>
      </c>
      <c r="N1963" t="s">
        <v>1030</v>
      </c>
      <c r="O1963" t="s">
        <v>425</v>
      </c>
      <c r="P1963" t="s">
        <v>162</v>
      </c>
      <c r="Q1963" t="s">
        <v>211</v>
      </c>
      <c r="R1963" t="s">
        <v>131</v>
      </c>
      <c r="S1963" t="s">
        <v>164</v>
      </c>
      <c r="T1963" t="s">
        <v>165</v>
      </c>
      <c r="U1963" t="s">
        <v>151</v>
      </c>
      <c r="V1963" t="s">
        <v>135</v>
      </c>
      <c r="W1963" t="s">
        <v>136</v>
      </c>
      <c r="X1963" t="s">
        <v>1031</v>
      </c>
      <c r="Y1963" s="94">
        <v>13542.96</v>
      </c>
      <c r="Z1963" s="94">
        <v>3797.01</v>
      </c>
      <c r="AA1963" s="94">
        <v>0</v>
      </c>
      <c r="AB1963" s="94">
        <v>0</v>
      </c>
      <c r="AC1963">
        <f t="shared" si="60"/>
        <v>2000</v>
      </c>
      <c r="AD1963" t="str">
        <f t="shared" si="61"/>
        <v>305</v>
      </c>
    </row>
    <row r="1964" spans="1:30" hidden="1" x14ac:dyDescent="0.25">
      <c r="A1964" t="s">
        <v>1028</v>
      </c>
      <c r="B1964" t="s">
        <v>420</v>
      </c>
      <c r="C1964" t="s">
        <v>157</v>
      </c>
      <c r="D1964" t="s">
        <v>400</v>
      </c>
      <c r="E1964" t="s">
        <v>122</v>
      </c>
      <c r="F1964" t="s">
        <v>159</v>
      </c>
      <c r="G1964" t="s">
        <v>160</v>
      </c>
      <c r="H1964" t="s">
        <v>143</v>
      </c>
      <c r="I1964" t="s">
        <v>124</v>
      </c>
      <c r="J1964" t="s">
        <v>125</v>
      </c>
      <c r="K1964" t="s">
        <v>1029</v>
      </c>
      <c r="N1964" t="s">
        <v>1030</v>
      </c>
      <c r="O1964" t="s">
        <v>425</v>
      </c>
      <c r="P1964" t="s">
        <v>162</v>
      </c>
      <c r="Q1964" t="s">
        <v>401</v>
      </c>
      <c r="R1964" t="s">
        <v>131</v>
      </c>
      <c r="S1964" t="s">
        <v>164</v>
      </c>
      <c r="T1964" t="s">
        <v>165</v>
      </c>
      <c r="U1964" t="s">
        <v>151</v>
      </c>
      <c r="V1964" t="s">
        <v>135</v>
      </c>
      <c r="W1964" t="s">
        <v>136</v>
      </c>
      <c r="X1964" t="s">
        <v>1031</v>
      </c>
      <c r="Y1964" s="94">
        <v>0</v>
      </c>
      <c r="Z1964" s="94">
        <v>0</v>
      </c>
      <c r="AA1964" s="94">
        <v>0</v>
      </c>
      <c r="AB1964" s="94">
        <v>0</v>
      </c>
      <c r="AC1964">
        <f t="shared" si="60"/>
        <v>2000</v>
      </c>
      <c r="AD1964" t="str">
        <f t="shared" si="61"/>
        <v>305</v>
      </c>
    </row>
    <row r="1965" spans="1:30" hidden="1" x14ac:dyDescent="0.25">
      <c r="A1965" t="s">
        <v>1028</v>
      </c>
      <c r="B1965" t="s">
        <v>420</v>
      </c>
      <c r="C1965" t="s">
        <v>157</v>
      </c>
      <c r="D1965" t="s">
        <v>402</v>
      </c>
      <c r="E1965" t="s">
        <v>122</v>
      </c>
      <c r="F1965" t="s">
        <v>159</v>
      </c>
      <c r="G1965" t="s">
        <v>160</v>
      </c>
      <c r="H1965" t="s">
        <v>143</v>
      </c>
      <c r="I1965" t="s">
        <v>124</v>
      </c>
      <c r="J1965" t="s">
        <v>125</v>
      </c>
      <c r="K1965" t="s">
        <v>1029</v>
      </c>
      <c r="N1965" t="s">
        <v>1030</v>
      </c>
      <c r="O1965" t="s">
        <v>425</v>
      </c>
      <c r="P1965" t="s">
        <v>162</v>
      </c>
      <c r="Q1965" t="s">
        <v>403</v>
      </c>
      <c r="R1965" t="s">
        <v>131</v>
      </c>
      <c r="S1965" t="s">
        <v>164</v>
      </c>
      <c r="T1965" t="s">
        <v>165</v>
      </c>
      <c r="U1965" t="s">
        <v>151</v>
      </c>
      <c r="V1965" t="s">
        <v>135</v>
      </c>
      <c r="W1965" t="s">
        <v>136</v>
      </c>
      <c r="X1965" t="s">
        <v>1031</v>
      </c>
      <c r="Y1965" s="94">
        <v>0</v>
      </c>
      <c r="Z1965" s="94">
        <v>0</v>
      </c>
      <c r="AA1965" s="94">
        <v>0</v>
      </c>
      <c r="AB1965" s="94">
        <v>0</v>
      </c>
      <c r="AC1965">
        <f t="shared" si="60"/>
        <v>2000</v>
      </c>
      <c r="AD1965" t="str">
        <f t="shared" si="61"/>
        <v>305</v>
      </c>
    </row>
    <row r="1966" spans="1:30" hidden="1" x14ac:dyDescent="0.25">
      <c r="A1966" t="s">
        <v>1028</v>
      </c>
      <c r="B1966" t="s">
        <v>420</v>
      </c>
      <c r="C1966" t="s">
        <v>1032</v>
      </c>
      <c r="D1966" t="s">
        <v>404</v>
      </c>
      <c r="E1966" t="s">
        <v>122</v>
      </c>
      <c r="F1966" t="s">
        <v>159</v>
      </c>
      <c r="G1966" t="s">
        <v>387</v>
      </c>
      <c r="H1966" t="s">
        <v>388</v>
      </c>
      <c r="I1966" t="s">
        <v>143</v>
      </c>
      <c r="J1966" t="s">
        <v>125</v>
      </c>
      <c r="K1966" t="s">
        <v>1033</v>
      </c>
      <c r="N1966" t="s">
        <v>1030</v>
      </c>
      <c r="O1966" t="s">
        <v>425</v>
      </c>
      <c r="P1966" t="s">
        <v>392</v>
      </c>
      <c r="Q1966" t="s">
        <v>406</v>
      </c>
      <c r="R1966" t="s">
        <v>131</v>
      </c>
      <c r="S1966" t="s">
        <v>164</v>
      </c>
      <c r="T1966" t="s">
        <v>393</v>
      </c>
      <c r="U1966" t="s">
        <v>394</v>
      </c>
      <c r="V1966" t="s">
        <v>407</v>
      </c>
      <c r="W1966" t="s">
        <v>136</v>
      </c>
      <c r="X1966" t="s">
        <v>1034</v>
      </c>
      <c r="Y1966" s="94">
        <v>0</v>
      </c>
      <c r="Z1966" s="94">
        <v>1902.4</v>
      </c>
      <c r="AA1966" s="94">
        <v>0</v>
      </c>
      <c r="AB1966" s="94">
        <v>0</v>
      </c>
      <c r="AC1966">
        <f t="shared" si="60"/>
        <v>2000</v>
      </c>
      <c r="AD1966" t="str">
        <f t="shared" si="61"/>
        <v>305</v>
      </c>
    </row>
    <row r="1967" spans="1:30" hidden="1" x14ac:dyDescent="0.25">
      <c r="A1967" t="s">
        <v>1028</v>
      </c>
      <c r="B1967" t="s">
        <v>420</v>
      </c>
      <c r="C1967" t="s">
        <v>157</v>
      </c>
      <c r="D1967" t="s">
        <v>214</v>
      </c>
      <c r="E1967" t="s">
        <v>122</v>
      </c>
      <c r="F1967" t="s">
        <v>159</v>
      </c>
      <c r="G1967" t="s">
        <v>160</v>
      </c>
      <c r="H1967" t="s">
        <v>143</v>
      </c>
      <c r="I1967" t="s">
        <v>124</v>
      </c>
      <c r="J1967" t="s">
        <v>125</v>
      </c>
      <c r="K1967" t="s">
        <v>1029</v>
      </c>
      <c r="N1967" t="s">
        <v>1030</v>
      </c>
      <c r="O1967" t="s">
        <v>425</v>
      </c>
      <c r="P1967" t="s">
        <v>162</v>
      </c>
      <c r="Q1967" t="s">
        <v>215</v>
      </c>
      <c r="R1967" t="s">
        <v>131</v>
      </c>
      <c r="S1967" t="s">
        <v>164</v>
      </c>
      <c r="T1967" t="s">
        <v>165</v>
      </c>
      <c r="U1967" t="s">
        <v>151</v>
      </c>
      <c r="V1967" t="s">
        <v>135</v>
      </c>
      <c r="W1967" t="s">
        <v>136</v>
      </c>
      <c r="X1967" t="s">
        <v>1031</v>
      </c>
      <c r="Y1967" s="94">
        <v>313762.8</v>
      </c>
      <c r="Z1967" s="94">
        <v>99300</v>
      </c>
      <c r="AA1967" s="94">
        <v>0</v>
      </c>
      <c r="AB1967" s="94">
        <v>0</v>
      </c>
      <c r="AC1967">
        <f t="shared" si="60"/>
        <v>2000</v>
      </c>
      <c r="AD1967" t="str">
        <f t="shared" si="61"/>
        <v>305</v>
      </c>
    </row>
    <row r="1968" spans="1:30" hidden="1" x14ac:dyDescent="0.25">
      <c r="A1968" t="s">
        <v>1028</v>
      </c>
      <c r="B1968" t="s">
        <v>420</v>
      </c>
      <c r="C1968" t="s">
        <v>157</v>
      </c>
      <c r="D1968" t="s">
        <v>218</v>
      </c>
      <c r="E1968" t="s">
        <v>122</v>
      </c>
      <c r="F1968" t="s">
        <v>159</v>
      </c>
      <c r="G1968" t="s">
        <v>160</v>
      </c>
      <c r="H1968" t="s">
        <v>143</v>
      </c>
      <c r="I1968" t="s">
        <v>124</v>
      </c>
      <c r="J1968" t="s">
        <v>125</v>
      </c>
      <c r="K1968" t="s">
        <v>1029</v>
      </c>
      <c r="N1968" t="s">
        <v>1030</v>
      </c>
      <c r="O1968" t="s">
        <v>425</v>
      </c>
      <c r="P1968" t="s">
        <v>162</v>
      </c>
      <c r="Q1968" t="s">
        <v>219</v>
      </c>
      <c r="R1968" t="s">
        <v>131</v>
      </c>
      <c r="S1968" t="s">
        <v>164</v>
      </c>
      <c r="T1968" t="s">
        <v>165</v>
      </c>
      <c r="U1968" t="s">
        <v>151</v>
      </c>
      <c r="V1968" t="s">
        <v>135</v>
      </c>
      <c r="W1968" t="s">
        <v>136</v>
      </c>
      <c r="X1968" t="s">
        <v>1031</v>
      </c>
      <c r="Y1968" s="94">
        <v>30000</v>
      </c>
      <c r="Z1968" s="94">
        <v>0</v>
      </c>
      <c r="AA1968" s="94">
        <v>0</v>
      </c>
      <c r="AB1968" s="94">
        <v>0</v>
      </c>
      <c r="AC1968">
        <f t="shared" si="60"/>
        <v>2000</v>
      </c>
      <c r="AD1968" t="str">
        <f t="shared" si="61"/>
        <v>305</v>
      </c>
    </row>
    <row r="1969" spans="1:30" hidden="1" x14ac:dyDescent="0.25">
      <c r="A1969" t="s">
        <v>1028</v>
      </c>
      <c r="B1969" t="s">
        <v>420</v>
      </c>
      <c r="C1969" t="s">
        <v>1032</v>
      </c>
      <c r="D1969" t="s">
        <v>1035</v>
      </c>
      <c r="E1969" t="s">
        <v>122</v>
      </c>
      <c r="F1969" t="s">
        <v>159</v>
      </c>
      <c r="G1969" t="s">
        <v>387</v>
      </c>
      <c r="H1969" t="s">
        <v>388</v>
      </c>
      <c r="I1969" t="s">
        <v>545</v>
      </c>
      <c r="J1969" t="s">
        <v>125</v>
      </c>
      <c r="K1969" t="s">
        <v>1033</v>
      </c>
      <c r="N1969" t="s">
        <v>1030</v>
      </c>
      <c r="O1969" t="s">
        <v>425</v>
      </c>
      <c r="P1969" t="s">
        <v>392</v>
      </c>
      <c r="Q1969" t="s">
        <v>1036</v>
      </c>
      <c r="R1969" t="s">
        <v>131</v>
      </c>
      <c r="S1969" t="s">
        <v>164</v>
      </c>
      <c r="T1969" t="s">
        <v>393</v>
      </c>
      <c r="U1969" t="s">
        <v>394</v>
      </c>
      <c r="V1969" t="s">
        <v>546</v>
      </c>
      <c r="W1969" t="s">
        <v>136</v>
      </c>
      <c r="X1969" t="s">
        <v>1034</v>
      </c>
      <c r="Y1969" s="94">
        <v>0</v>
      </c>
      <c r="Z1969" s="94">
        <v>2748657.35</v>
      </c>
      <c r="AA1969" s="94">
        <v>0</v>
      </c>
      <c r="AB1969" s="94">
        <v>0</v>
      </c>
      <c r="AC1969">
        <f t="shared" si="60"/>
        <v>2000</v>
      </c>
      <c r="AD1969" t="str">
        <f t="shared" si="61"/>
        <v>305</v>
      </c>
    </row>
    <row r="1970" spans="1:30" hidden="1" x14ac:dyDescent="0.25">
      <c r="A1970" t="s">
        <v>1028</v>
      </c>
      <c r="B1970" t="s">
        <v>420</v>
      </c>
      <c r="C1970" t="s">
        <v>157</v>
      </c>
      <c r="D1970" t="s">
        <v>226</v>
      </c>
      <c r="E1970" t="s">
        <v>122</v>
      </c>
      <c r="F1970" t="s">
        <v>159</v>
      </c>
      <c r="G1970" t="s">
        <v>160</v>
      </c>
      <c r="H1970" t="s">
        <v>143</v>
      </c>
      <c r="I1970" t="s">
        <v>124</v>
      </c>
      <c r="J1970" t="s">
        <v>125</v>
      </c>
      <c r="K1970" t="s">
        <v>1029</v>
      </c>
      <c r="N1970" t="s">
        <v>1030</v>
      </c>
      <c r="O1970" t="s">
        <v>425</v>
      </c>
      <c r="P1970" t="s">
        <v>162</v>
      </c>
      <c r="Q1970" t="s">
        <v>227</v>
      </c>
      <c r="R1970" t="s">
        <v>131</v>
      </c>
      <c r="S1970" t="s">
        <v>164</v>
      </c>
      <c r="T1970" t="s">
        <v>165</v>
      </c>
      <c r="U1970" t="s">
        <v>151</v>
      </c>
      <c r="V1970" t="s">
        <v>135</v>
      </c>
      <c r="W1970" t="s">
        <v>136</v>
      </c>
      <c r="X1970" t="s">
        <v>1031</v>
      </c>
      <c r="Y1970" s="94">
        <v>7086.72</v>
      </c>
      <c r="Z1970" s="94">
        <v>5453.9000000000005</v>
      </c>
      <c r="AA1970" s="94">
        <v>0</v>
      </c>
      <c r="AB1970" s="94">
        <v>0</v>
      </c>
      <c r="AC1970">
        <f t="shared" si="60"/>
        <v>2000</v>
      </c>
      <c r="AD1970" t="str">
        <f t="shared" si="61"/>
        <v>305</v>
      </c>
    </row>
    <row r="1971" spans="1:30" hidden="1" x14ac:dyDescent="0.25">
      <c r="A1971" t="s">
        <v>1028</v>
      </c>
      <c r="B1971" t="s">
        <v>420</v>
      </c>
      <c r="C1971" t="s">
        <v>157</v>
      </c>
      <c r="D1971" t="s">
        <v>1037</v>
      </c>
      <c r="E1971" t="s">
        <v>122</v>
      </c>
      <c r="F1971" t="s">
        <v>159</v>
      </c>
      <c r="G1971" t="s">
        <v>160</v>
      </c>
      <c r="H1971" t="s">
        <v>143</v>
      </c>
      <c r="I1971" t="s">
        <v>124</v>
      </c>
      <c r="J1971" t="s">
        <v>125</v>
      </c>
      <c r="K1971" t="s">
        <v>1029</v>
      </c>
      <c r="N1971" t="s">
        <v>1030</v>
      </c>
      <c r="O1971" t="s">
        <v>425</v>
      </c>
      <c r="P1971" t="s">
        <v>162</v>
      </c>
      <c r="Q1971" t="s">
        <v>1038</v>
      </c>
      <c r="R1971" t="s">
        <v>131</v>
      </c>
      <c r="S1971" t="s">
        <v>164</v>
      </c>
      <c r="T1971" t="s">
        <v>165</v>
      </c>
      <c r="U1971" t="s">
        <v>151</v>
      </c>
      <c r="V1971" t="s">
        <v>135</v>
      </c>
      <c r="W1971" t="s">
        <v>136</v>
      </c>
      <c r="X1971" t="s">
        <v>1031</v>
      </c>
      <c r="Y1971" s="94">
        <v>12000</v>
      </c>
      <c r="Z1971" s="94">
        <v>0</v>
      </c>
      <c r="AA1971" s="94">
        <v>0</v>
      </c>
      <c r="AB1971" s="94">
        <v>0</v>
      </c>
      <c r="AC1971">
        <f t="shared" si="60"/>
        <v>3000</v>
      </c>
      <c r="AD1971" t="str">
        <f t="shared" si="61"/>
        <v>305</v>
      </c>
    </row>
    <row r="1972" spans="1:30" hidden="1" x14ac:dyDescent="0.25">
      <c r="A1972" t="s">
        <v>1028</v>
      </c>
      <c r="B1972" t="s">
        <v>420</v>
      </c>
      <c r="C1972" t="s">
        <v>157</v>
      </c>
      <c r="D1972" t="s">
        <v>240</v>
      </c>
      <c r="E1972" t="s">
        <v>122</v>
      </c>
      <c r="F1972" t="s">
        <v>159</v>
      </c>
      <c r="G1972" t="s">
        <v>160</v>
      </c>
      <c r="H1972" t="s">
        <v>143</v>
      </c>
      <c r="I1972" t="s">
        <v>124</v>
      </c>
      <c r="J1972" t="s">
        <v>125</v>
      </c>
      <c r="K1972" t="s">
        <v>1029</v>
      </c>
      <c r="N1972" t="s">
        <v>1030</v>
      </c>
      <c r="O1972" t="s">
        <v>425</v>
      </c>
      <c r="P1972" t="s">
        <v>162</v>
      </c>
      <c r="Q1972" t="s">
        <v>241</v>
      </c>
      <c r="R1972" t="s">
        <v>131</v>
      </c>
      <c r="S1972" t="s">
        <v>164</v>
      </c>
      <c r="T1972" t="s">
        <v>165</v>
      </c>
      <c r="U1972" t="s">
        <v>151</v>
      </c>
      <c r="V1972" t="s">
        <v>135</v>
      </c>
      <c r="W1972" t="s">
        <v>136</v>
      </c>
      <c r="X1972" t="s">
        <v>1031</v>
      </c>
      <c r="Y1972" s="94">
        <v>439948.44</v>
      </c>
      <c r="Z1972" s="94">
        <v>42267.369999999995</v>
      </c>
      <c r="AA1972" s="94">
        <v>0</v>
      </c>
      <c r="AB1972" s="94">
        <v>0</v>
      </c>
      <c r="AC1972">
        <f t="shared" si="60"/>
        <v>3000</v>
      </c>
      <c r="AD1972" t="str">
        <f t="shared" si="61"/>
        <v>305</v>
      </c>
    </row>
    <row r="1973" spans="1:30" hidden="1" x14ac:dyDescent="0.25">
      <c r="A1973" t="s">
        <v>1028</v>
      </c>
      <c r="B1973" t="s">
        <v>420</v>
      </c>
      <c r="C1973" t="s">
        <v>157</v>
      </c>
      <c r="D1973" t="s">
        <v>242</v>
      </c>
      <c r="E1973" t="s">
        <v>122</v>
      </c>
      <c r="F1973" t="s">
        <v>159</v>
      </c>
      <c r="G1973" t="s">
        <v>160</v>
      </c>
      <c r="H1973" t="s">
        <v>143</v>
      </c>
      <c r="I1973" t="s">
        <v>124</v>
      </c>
      <c r="J1973" t="s">
        <v>125</v>
      </c>
      <c r="K1973" t="s">
        <v>1029</v>
      </c>
      <c r="N1973" t="s">
        <v>1030</v>
      </c>
      <c r="O1973" t="s">
        <v>425</v>
      </c>
      <c r="P1973" t="s">
        <v>162</v>
      </c>
      <c r="Q1973" t="s">
        <v>243</v>
      </c>
      <c r="R1973" t="s">
        <v>131</v>
      </c>
      <c r="S1973" t="s">
        <v>164</v>
      </c>
      <c r="T1973" t="s">
        <v>165</v>
      </c>
      <c r="U1973" t="s">
        <v>151</v>
      </c>
      <c r="V1973" t="s">
        <v>135</v>
      </c>
      <c r="W1973" t="s">
        <v>136</v>
      </c>
      <c r="X1973" t="s">
        <v>1031</v>
      </c>
      <c r="Y1973" s="94">
        <v>45164.76</v>
      </c>
      <c r="Z1973" s="94">
        <v>13957.15</v>
      </c>
      <c r="AA1973" s="94">
        <v>0</v>
      </c>
      <c r="AB1973" s="94">
        <v>0</v>
      </c>
      <c r="AC1973">
        <f t="shared" si="60"/>
        <v>3000</v>
      </c>
      <c r="AD1973" t="str">
        <f t="shared" si="61"/>
        <v>305</v>
      </c>
    </row>
    <row r="1974" spans="1:30" hidden="1" x14ac:dyDescent="0.25">
      <c r="A1974" t="s">
        <v>1028</v>
      </c>
      <c r="B1974" t="s">
        <v>420</v>
      </c>
      <c r="C1974" t="s">
        <v>157</v>
      </c>
      <c r="D1974" t="s">
        <v>246</v>
      </c>
      <c r="E1974" t="s">
        <v>122</v>
      </c>
      <c r="F1974" t="s">
        <v>159</v>
      </c>
      <c r="G1974" t="s">
        <v>160</v>
      </c>
      <c r="H1974" t="s">
        <v>143</v>
      </c>
      <c r="I1974" t="s">
        <v>124</v>
      </c>
      <c r="J1974" t="s">
        <v>125</v>
      </c>
      <c r="K1974" t="s">
        <v>1029</v>
      </c>
      <c r="N1974" t="s">
        <v>1030</v>
      </c>
      <c r="O1974" t="s">
        <v>425</v>
      </c>
      <c r="P1974" t="s">
        <v>162</v>
      </c>
      <c r="Q1974" t="s">
        <v>247</v>
      </c>
      <c r="R1974" t="s">
        <v>131</v>
      </c>
      <c r="S1974" t="s">
        <v>164</v>
      </c>
      <c r="T1974" t="s">
        <v>165</v>
      </c>
      <c r="U1974" t="s">
        <v>151</v>
      </c>
      <c r="V1974" t="s">
        <v>135</v>
      </c>
      <c r="W1974" t="s">
        <v>136</v>
      </c>
      <c r="X1974" t="s">
        <v>1031</v>
      </c>
      <c r="Y1974" s="94">
        <v>27810</v>
      </c>
      <c r="Z1974" s="94">
        <v>0</v>
      </c>
      <c r="AA1974" s="94">
        <v>0</v>
      </c>
      <c r="AB1974" s="94">
        <v>0</v>
      </c>
      <c r="AC1974">
        <f t="shared" si="60"/>
        <v>3000</v>
      </c>
      <c r="AD1974" t="str">
        <f t="shared" si="61"/>
        <v>305</v>
      </c>
    </row>
    <row r="1975" spans="1:30" hidden="1" x14ac:dyDescent="0.25">
      <c r="A1975" t="s">
        <v>1028</v>
      </c>
      <c r="B1975" t="s">
        <v>420</v>
      </c>
      <c r="C1975" t="s">
        <v>157</v>
      </c>
      <c r="D1975" t="s">
        <v>252</v>
      </c>
      <c r="E1975" t="s">
        <v>122</v>
      </c>
      <c r="F1975" t="s">
        <v>159</v>
      </c>
      <c r="G1975" t="s">
        <v>160</v>
      </c>
      <c r="H1975" t="s">
        <v>143</v>
      </c>
      <c r="I1975" t="s">
        <v>124</v>
      </c>
      <c r="J1975" t="s">
        <v>125</v>
      </c>
      <c r="K1975" t="s">
        <v>1029</v>
      </c>
      <c r="N1975" t="s">
        <v>1030</v>
      </c>
      <c r="O1975" t="s">
        <v>425</v>
      </c>
      <c r="P1975" t="s">
        <v>162</v>
      </c>
      <c r="Q1975" t="s">
        <v>253</v>
      </c>
      <c r="R1975" t="s">
        <v>131</v>
      </c>
      <c r="S1975" t="s">
        <v>164</v>
      </c>
      <c r="T1975" t="s">
        <v>165</v>
      </c>
      <c r="U1975" t="s">
        <v>151</v>
      </c>
      <c r="V1975" t="s">
        <v>135</v>
      </c>
      <c r="W1975" t="s">
        <v>136</v>
      </c>
      <c r="X1975" t="s">
        <v>1031</v>
      </c>
      <c r="Y1975" s="94">
        <v>3090</v>
      </c>
      <c r="Z1975" s="94">
        <v>0</v>
      </c>
      <c r="AA1975" s="94">
        <v>0</v>
      </c>
      <c r="AB1975" s="94">
        <v>0</v>
      </c>
      <c r="AC1975">
        <f t="shared" si="60"/>
        <v>3000</v>
      </c>
      <c r="AD1975" t="str">
        <f t="shared" si="61"/>
        <v>305</v>
      </c>
    </row>
    <row r="1976" spans="1:30" hidden="1" x14ac:dyDescent="0.25">
      <c r="A1976" t="s">
        <v>1028</v>
      </c>
      <c r="B1976" t="s">
        <v>420</v>
      </c>
      <c r="C1976" t="s">
        <v>157</v>
      </c>
      <c r="D1976" t="s">
        <v>315</v>
      </c>
      <c r="E1976" t="s">
        <v>122</v>
      </c>
      <c r="F1976" t="s">
        <v>159</v>
      </c>
      <c r="G1976" t="s">
        <v>160</v>
      </c>
      <c r="H1976" t="s">
        <v>143</v>
      </c>
      <c r="I1976" t="s">
        <v>124</v>
      </c>
      <c r="J1976" t="s">
        <v>125</v>
      </c>
      <c r="K1976" t="s">
        <v>1029</v>
      </c>
      <c r="N1976" t="s">
        <v>1030</v>
      </c>
      <c r="O1976" t="s">
        <v>425</v>
      </c>
      <c r="P1976" t="s">
        <v>162</v>
      </c>
      <c r="Q1976" t="s">
        <v>316</v>
      </c>
      <c r="R1976" t="s">
        <v>131</v>
      </c>
      <c r="S1976" t="s">
        <v>164</v>
      </c>
      <c r="T1976" t="s">
        <v>165</v>
      </c>
      <c r="U1976" t="s">
        <v>151</v>
      </c>
      <c r="V1976" t="s">
        <v>135</v>
      </c>
      <c r="W1976" t="s">
        <v>136</v>
      </c>
      <c r="X1976" t="s">
        <v>1031</v>
      </c>
      <c r="Y1976" s="94">
        <v>622966.19999999995</v>
      </c>
      <c r="Z1976" s="94">
        <v>125280</v>
      </c>
      <c r="AA1976" s="94">
        <v>0</v>
      </c>
      <c r="AB1976" s="94">
        <v>0</v>
      </c>
      <c r="AC1976">
        <f t="shared" si="60"/>
        <v>3000</v>
      </c>
      <c r="AD1976" t="str">
        <f t="shared" si="61"/>
        <v>305</v>
      </c>
    </row>
    <row r="1977" spans="1:30" hidden="1" x14ac:dyDescent="0.25">
      <c r="A1977" t="s">
        <v>1028</v>
      </c>
      <c r="B1977" t="s">
        <v>420</v>
      </c>
      <c r="C1977" t="s">
        <v>157</v>
      </c>
      <c r="D1977" t="s">
        <v>254</v>
      </c>
      <c r="E1977" t="s">
        <v>122</v>
      </c>
      <c r="F1977" t="s">
        <v>159</v>
      </c>
      <c r="G1977" t="s">
        <v>160</v>
      </c>
      <c r="H1977" t="s">
        <v>143</v>
      </c>
      <c r="I1977" t="s">
        <v>124</v>
      </c>
      <c r="J1977" t="s">
        <v>125</v>
      </c>
      <c r="K1977" t="s">
        <v>1029</v>
      </c>
      <c r="N1977" t="s">
        <v>1030</v>
      </c>
      <c r="O1977" t="s">
        <v>425</v>
      </c>
      <c r="P1977" t="s">
        <v>162</v>
      </c>
      <c r="Q1977" t="s">
        <v>255</v>
      </c>
      <c r="R1977" t="s">
        <v>131</v>
      </c>
      <c r="S1977" t="s">
        <v>164</v>
      </c>
      <c r="T1977" t="s">
        <v>165</v>
      </c>
      <c r="U1977" t="s">
        <v>151</v>
      </c>
      <c r="V1977" t="s">
        <v>135</v>
      </c>
      <c r="W1977" t="s">
        <v>136</v>
      </c>
      <c r="X1977" t="s">
        <v>1031</v>
      </c>
      <c r="Y1977" s="94">
        <v>21872.16</v>
      </c>
      <c r="Z1977" s="94">
        <v>0</v>
      </c>
      <c r="AA1977" s="94">
        <v>0</v>
      </c>
      <c r="AB1977" s="94">
        <v>0</v>
      </c>
      <c r="AC1977">
        <f t="shared" si="60"/>
        <v>3000</v>
      </c>
      <c r="AD1977" t="str">
        <f t="shared" si="61"/>
        <v>305</v>
      </c>
    </row>
    <row r="1978" spans="1:30" hidden="1" x14ac:dyDescent="0.25">
      <c r="A1978" t="s">
        <v>1028</v>
      </c>
      <c r="B1978" t="s">
        <v>420</v>
      </c>
      <c r="C1978" t="s">
        <v>157</v>
      </c>
      <c r="D1978" t="s">
        <v>343</v>
      </c>
      <c r="E1978" t="s">
        <v>122</v>
      </c>
      <c r="F1978" t="s">
        <v>159</v>
      </c>
      <c r="G1978" t="s">
        <v>160</v>
      </c>
      <c r="H1978" t="s">
        <v>143</v>
      </c>
      <c r="I1978" t="s">
        <v>124</v>
      </c>
      <c r="J1978" t="s">
        <v>125</v>
      </c>
      <c r="K1978" t="s">
        <v>1029</v>
      </c>
      <c r="N1978" t="s">
        <v>1030</v>
      </c>
      <c r="O1978" t="s">
        <v>425</v>
      </c>
      <c r="P1978" t="s">
        <v>162</v>
      </c>
      <c r="Q1978" t="s">
        <v>307</v>
      </c>
      <c r="R1978" t="s">
        <v>131</v>
      </c>
      <c r="S1978" t="s">
        <v>164</v>
      </c>
      <c r="T1978" t="s">
        <v>165</v>
      </c>
      <c r="U1978" t="s">
        <v>151</v>
      </c>
      <c r="V1978" t="s">
        <v>135</v>
      </c>
      <c r="W1978" t="s">
        <v>136</v>
      </c>
      <c r="X1978" t="s">
        <v>1031</v>
      </c>
      <c r="Y1978" s="94">
        <v>1663161.6</v>
      </c>
      <c r="Z1978" s="94">
        <v>0</v>
      </c>
      <c r="AA1978" s="94">
        <v>0</v>
      </c>
      <c r="AB1978" s="94">
        <v>0</v>
      </c>
      <c r="AC1978">
        <f t="shared" si="60"/>
        <v>3000</v>
      </c>
      <c r="AD1978" t="str">
        <f t="shared" si="61"/>
        <v>305</v>
      </c>
    </row>
    <row r="1979" spans="1:30" hidden="1" x14ac:dyDescent="0.25">
      <c r="A1979" t="s">
        <v>1028</v>
      </c>
      <c r="B1979" t="s">
        <v>420</v>
      </c>
      <c r="C1979" t="s">
        <v>157</v>
      </c>
      <c r="D1979" t="s">
        <v>344</v>
      </c>
      <c r="E1979" t="s">
        <v>122</v>
      </c>
      <c r="F1979" t="s">
        <v>159</v>
      </c>
      <c r="G1979" t="s">
        <v>160</v>
      </c>
      <c r="H1979" t="s">
        <v>143</v>
      </c>
      <c r="I1979" t="s">
        <v>124</v>
      </c>
      <c r="J1979" t="s">
        <v>125</v>
      </c>
      <c r="K1979" t="s">
        <v>1029</v>
      </c>
      <c r="N1979" t="s">
        <v>1030</v>
      </c>
      <c r="O1979" t="s">
        <v>425</v>
      </c>
      <c r="P1979" t="s">
        <v>162</v>
      </c>
      <c r="Q1979" t="s">
        <v>345</v>
      </c>
      <c r="R1979" t="s">
        <v>131</v>
      </c>
      <c r="S1979" t="s">
        <v>164</v>
      </c>
      <c r="T1979" t="s">
        <v>165</v>
      </c>
      <c r="U1979" t="s">
        <v>151</v>
      </c>
      <c r="V1979" t="s">
        <v>135</v>
      </c>
      <c r="W1979" t="s">
        <v>136</v>
      </c>
      <c r="X1979" t="s">
        <v>1031</v>
      </c>
      <c r="Y1979" s="94">
        <v>27810</v>
      </c>
      <c r="Z1979" s="94">
        <v>0</v>
      </c>
      <c r="AA1979" s="94">
        <v>0</v>
      </c>
      <c r="AB1979" s="94">
        <v>0</v>
      </c>
      <c r="AC1979">
        <f t="shared" si="60"/>
        <v>3000</v>
      </c>
      <c r="AD1979" t="str">
        <f t="shared" si="61"/>
        <v>305</v>
      </c>
    </row>
    <row r="1980" spans="1:30" hidden="1" x14ac:dyDescent="0.25">
      <c r="A1980" t="s">
        <v>1028</v>
      </c>
      <c r="B1980" t="s">
        <v>420</v>
      </c>
      <c r="C1980" t="s">
        <v>1032</v>
      </c>
      <c r="D1980" t="s">
        <v>344</v>
      </c>
      <c r="E1980" t="s">
        <v>122</v>
      </c>
      <c r="F1980" t="s">
        <v>159</v>
      </c>
      <c r="G1980" t="s">
        <v>387</v>
      </c>
      <c r="H1980" t="s">
        <v>388</v>
      </c>
      <c r="I1980" t="s">
        <v>413</v>
      </c>
      <c r="J1980" t="s">
        <v>125</v>
      </c>
      <c r="K1980" t="s">
        <v>1033</v>
      </c>
      <c r="N1980" t="s">
        <v>1030</v>
      </c>
      <c r="O1980" t="s">
        <v>425</v>
      </c>
      <c r="P1980" t="s">
        <v>392</v>
      </c>
      <c r="Q1980" t="s">
        <v>345</v>
      </c>
      <c r="R1980" t="s">
        <v>131</v>
      </c>
      <c r="S1980" t="s">
        <v>164</v>
      </c>
      <c r="T1980" t="s">
        <v>393</v>
      </c>
      <c r="U1980" t="s">
        <v>394</v>
      </c>
      <c r="V1980" t="s">
        <v>414</v>
      </c>
      <c r="W1980" t="s">
        <v>136</v>
      </c>
      <c r="X1980" t="s">
        <v>1034</v>
      </c>
      <c r="Y1980" s="94">
        <v>0</v>
      </c>
      <c r="Z1980" s="94">
        <v>296890.40000000002</v>
      </c>
      <c r="AA1980" s="94">
        <v>0</v>
      </c>
      <c r="AB1980" s="94">
        <v>0</v>
      </c>
      <c r="AC1980">
        <f t="shared" si="60"/>
        <v>3000</v>
      </c>
      <c r="AD1980" t="str">
        <f t="shared" si="61"/>
        <v>305</v>
      </c>
    </row>
    <row r="1981" spans="1:30" hidden="1" x14ac:dyDescent="0.25">
      <c r="A1981" t="s">
        <v>1028</v>
      </c>
      <c r="B1981" t="s">
        <v>420</v>
      </c>
      <c r="C1981" t="s">
        <v>157</v>
      </c>
      <c r="D1981" t="s">
        <v>256</v>
      </c>
      <c r="E1981" t="s">
        <v>122</v>
      </c>
      <c r="F1981" t="s">
        <v>159</v>
      </c>
      <c r="G1981" t="s">
        <v>160</v>
      </c>
      <c r="H1981" t="s">
        <v>143</v>
      </c>
      <c r="I1981" t="s">
        <v>124</v>
      </c>
      <c r="J1981" t="s">
        <v>125</v>
      </c>
      <c r="K1981" t="s">
        <v>1029</v>
      </c>
      <c r="N1981" t="s">
        <v>1030</v>
      </c>
      <c r="O1981" t="s">
        <v>425</v>
      </c>
      <c r="P1981" t="s">
        <v>162</v>
      </c>
      <c r="Q1981" t="s">
        <v>257</v>
      </c>
      <c r="R1981" t="s">
        <v>131</v>
      </c>
      <c r="S1981" t="s">
        <v>164</v>
      </c>
      <c r="T1981" t="s">
        <v>165</v>
      </c>
      <c r="U1981" t="s">
        <v>151</v>
      </c>
      <c r="V1981" t="s">
        <v>135</v>
      </c>
      <c r="W1981" t="s">
        <v>136</v>
      </c>
      <c r="X1981" t="s">
        <v>1031</v>
      </c>
      <c r="Y1981" s="94">
        <v>166970.51999999999</v>
      </c>
      <c r="Z1981" s="94">
        <v>30754.55</v>
      </c>
      <c r="AA1981" s="94">
        <v>0</v>
      </c>
      <c r="AB1981" s="94">
        <v>0</v>
      </c>
      <c r="AC1981">
        <f t="shared" si="60"/>
        <v>3000</v>
      </c>
      <c r="AD1981" t="str">
        <f t="shared" si="61"/>
        <v>305</v>
      </c>
    </row>
    <row r="1982" spans="1:30" hidden="1" x14ac:dyDescent="0.25">
      <c r="A1982" t="s">
        <v>1028</v>
      </c>
      <c r="B1982" t="s">
        <v>420</v>
      </c>
      <c r="C1982" t="s">
        <v>157</v>
      </c>
      <c r="D1982" t="s">
        <v>512</v>
      </c>
      <c r="E1982" t="s">
        <v>122</v>
      </c>
      <c r="F1982" t="s">
        <v>159</v>
      </c>
      <c r="G1982" t="s">
        <v>160</v>
      </c>
      <c r="H1982" t="s">
        <v>143</v>
      </c>
      <c r="I1982" t="s">
        <v>124</v>
      </c>
      <c r="J1982" t="s">
        <v>125</v>
      </c>
      <c r="K1982" t="s">
        <v>1029</v>
      </c>
      <c r="N1982" t="s">
        <v>1030</v>
      </c>
      <c r="O1982" t="s">
        <v>425</v>
      </c>
      <c r="P1982" t="s">
        <v>162</v>
      </c>
      <c r="Q1982" t="s">
        <v>513</v>
      </c>
      <c r="R1982" t="s">
        <v>131</v>
      </c>
      <c r="S1982" t="s">
        <v>164</v>
      </c>
      <c r="T1982" t="s">
        <v>165</v>
      </c>
      <c r="U1982" t="s">
        <v>151</v>
      </c>
      <c r="V1982" t="s">
        <v>135</v>
      </c>
      <c r="W1982" t="s">
        <v>136</v>
      </c>
      <c r="X1982" t="s">
        <v>1031</v>
      </c>
      <c r="Y1982" s="94">
        <v>2258256.36</v>
      </c>
      <c r="Z1982" s="94">
        <v>1112434.8500000001</v>
      </c>
      <c r="AA1982" s="94">
        <v>0</v>
      </c>
      <c r="AB1982" s="94">
        <v>0</v>
      </c>
      <c r="AC1982">
        <f t="shared" si="60"/>
        <v>3000</v>
      </c>
      <c r="AD1982" t="str">
        <f t="shared" si="61"/>
        <v>305</v>
      </c>
    </row>
    <row r="1983" spans="1:30" hidden="1" x14ac:dyDescent="0.25">
      <c r="A1983" t="s">
        <v>1028</v>
      </c>
      <c r="B1983" t="s">
        <v>420</v>
      </c>
      <c r="C1983" t="s">
        <v>157</v>
      </c>
      <c r="D1983" t="s">
        <v>258</v>
      </c>
      <c r="E1983" t="s">
        <v>122</v>
      </c>
      <c r="F1983" t="s">
        <v>159</v>
      </c>
      <c r="G1983" t="s">
        <v>160</v>
      </c>
      <c r="H1983" t="s">
        <v>143</v>
      </c>
      <c r="I1983" t="s">
        <v>124</v>
      </c>
      <c r="J1983" t="s">
        <v>125</v>
      </c>
      <c r="K1983" t="s">
        <v>1029</v>
      </c>
      <c r="N1983" t="s">
        <v>1030</v>
      </c>
      <c r="O1983" t="s">
        <v>425</v>
      </c>
      <c r="P1983" t="s">
        <v>162</v>
      </c>
      <c r="Q1983" t="s">
        <v>259</v>
      </c>
      <c r="R1983" t="s">
        <v>131</v>
      </c>
      <c r="S1983" t="s">
        <v>164</v>
      </c>
      <c r="T1983" t="s">
        <v>165</v>
      </c>
      <c r="U1983" t="s">
        <v>151</v>
      </c>
      <c r="V1983" t="s">
        <v>135</v>
      </c>
      <c r="W1983" t="s">
        <v>136</v>
      </c>
      <c r="X1983" t="s">
        <v>1031</v>
      </c>
      <c r="Y1983" s="94">
        <v>8000.04</v>
      </c>
      <c r="Z1983" s="94">
        <v>0</v>
      </c>
      <c r="AA1983" s="94">
        <v>0</v>
      </c>
      <c r="AB1983" s="94">
        <v>0</v>
      </c>
      <c r="AC1983">
        <f t="shared" si="60"/>
        <v>3000</v>
      </c>
      <c r="AD1983" t="str">
        <f t="shared" si="61"/>
        <v>305</v>
      </c>
    </row>
    <row r="1984" spans="1:30" hidden="1" x14ac:dyDescent="0.25">
      <c r="A1984" t="s">
        <v>1028</v>
      </c>
      <c r="B1984" t="s">
        <v>420</v>
      </c>
      <c r="C1984" t="s">
        <v>157</v>
      </c>
      <c r="D1984" t="s">
        <v>260</v>
      </c>
      <c r="E1984" t="s">
        <v>122</v>
      </c>
      <c r="F1984" t="s">
        <v>159</v>
      </c>
      <c r="G1984" t="s">
        <v>160</v>
      </c>
      <c r="H1984" t="s">
        <v>143</v>
      </c>
      <c r="I1984" t="s">
        <v>124</v>
      </c>
      <c r="J1984" t="s">
        <v>125</v>
      </c>
      <c r="K1984" t="s">
        <v>1029</v>
      </c>
      <c r="N1984" t="s">
        <v>1030</v>
      </c>
      <c r="O1984" t="s">
        <v>425</v>
      </c>
      <c r="P1984" t="s">
        <v>162</v>
      </c>
      <c r="Q1984" t="s">
        <v>261</v>
      </c>
      <c r="R1984" t="s">
        <v>131</v>
      </c>
      <c r="S1984" t="s">
        <v>164</v>
      </c>
      <c r="T1984" t="s">
        <v>165</v>
      </c>
      <c r="U1984" t="s">
        <v>151</v>
      </c>
      <c r="V1984" t="s">
        <v>135</v>
      </c>
      <c r="W1984" t="s">
        <v>136</v>
      </c>
      <c r="X1984" t="s">
        <v>1031</v>
      </c>
      <c r="Y1984" s="94">
        <v>128497.44</v>
      </c>
      <c r="Z1984" s="94">
        <v>0</v>
      </c>
      <c r="AA1984" s="94">
        <v>0</v>
      </c>
      <c r="AB1984" s="94">
        <v>0</v>
      </c>
      <c r="AC1984">
        <f t="shared" si="60"/>
        <v>3000</v>
      </c>
      <c r="AD1984" t="str">
        <f t="shared" si="61"/>
        <v>305</v>
      </c>
    </row>
    <row r="1985" spans="1:30" hidden="1" x14ac:dyDescent="0.25">
      <c r="A1985" t="s">
        <v>1028</v>
      </c>
      <c r="B1985" t="s">
        <v>420</v>
      </c>
      <c r="C1985" t="s">
        <v>1032</v>
      </c>
      <c r="D1985" t="s">
        <v>260</v>
      </c>
      <c r="E1985" t="s">
        <v>122</v>
      </c>
      <c r="F1985" t="s">
        <v>159</v>
      </c>
      <c r="G1985" t="s">
        <v>387</v>
      </c>
      <c r="H1985" t="s">
        <v>388</v>
      </c>
      <c r="I1985" t="s">
        <v>413</v>
      </c>
      <c r="J1985" t="s">
        <v>125</v>
      </c>
      <c r="K1985" t="s">
        <v>1033</v>
      </c>
      <c r="N1985" t="s">
        <v>1030</v>
      </c>
      <c r="O1985" t="s">
        <v>425</v>
      </c>
      <c r="P1985" t="s">
        <v>392</v>
      </c>
      <c r="Q1985" t="s">
        <v>261</v>
      </c>
      <c r="R1985" t="s">
        <v>131</v>
      </c>
      <c r="S1985" t="s">
        <v>164</v>
      </c>
      <c r="T1985" t="s">
        <v>393</v>
      </c>
      <c r="U1985" t="s">
        <v>394</v>
      </c>
      <c r="V1985" t="s">
        <v>414</v>
      </c>
      <c r="W1985" t="s">
        <v>136</v>
      </c>
      <c r="X1985" t="s">
        <v>1034</v>
      </c>
      <c r="Y1985" s="94">
        <v>0</v>
      </c>
      <c r="Z1985" s="94">
        <v>0</v>
      </c>
      <c r="AA1985" s="94">
        <v>0</v>
      </c>
      <c r="AB1985" s="94">
        <v>0</v>
      </c>
      <c r="AC1985">
        <f t="shared" si="60"/>
        <v>3000</v>
      </c>
      <c r="AD1985" t="str">
        <f t="shared" si="61"/>
        <v>305</v>
      </c>
    </row>
    <row r="1986" spans="1:30" hidden="1" x14ac:dyDescent="0.25">
      <c r="A1986" t="s">
        <v>1028</v>
      </c>
      <c r="B1986" t="s">
        <v>420</v>
      </c>
      <c r="C1986" t="s">
        <v>157</v>
      </c>
      <c r="D1986" t="s">
        <v>264</v>
      </c>
      <c r="E1986" t="s">
        <v>122</v>
      </c>
      <c r="F1986" t="s">
        <v>159</v>
      </c>
      <c r="G1986" t="s">
        <v>160</v>
      </c>
      <c r="H1986" t="s">
        <v>143</v>
      </c>
      <c r="I1986" t="s">
        <v>124</v>
      </c>
      <c r="J1986" t="s">
        <v>125</v>
      </c>
      <c r="K1986" t="s">
        <v>1029</v>
      </c>
      <c r="N1986" t="s">
        <v>1030</v>
      </c>
      <c r="O1986" t="s">
        <v>425</v>
      </c>
      <c r="P1986" t="s">
        <v>162</v>
      </c>
      <c r="Q1986" t="s">
        <v>265</v>
      </c>
      <c r="R1986" t="s">
        <v>131</v>
      </c>
      <c r="S1986" t="s">
        <v>164</v>
      </c>
      <c r="T1986" t="s">
        <v>165</v>
      </c>
      <c r="U1986" t="s">
        <v>151</v>
      </c>
      <c r="V1986" t="s">
        <v>135</v>
      </c>
      <c r="W1986" t="s">
        <v>136</v>
      </c>
      <c r="X1986" t="s">
        <v>1031</v>
      </c>
      <c r="Y1986" s="94">
        <v>11094103.08</v>
      </c>
      <c r="Z1986" s="94">
        <v>173992</v>
      </c>
      <c r="AA1986" s="94">
        <v>0</v>
      </c>
      <c r="AB1986" s="94">
        <v>0</v>
      </c>
      <c r="AC1986">
        <f t="shared" si="60"/>
        <v>3000</v>
      </c>
      <c r="AD1986" t="str">
        <f t="shared" si="61"/>
        <v>305</v>
      </c>
    </row>
    <row r="1987" spans="1:30" hidden="1" x14ac:dyDescent="0.25">
      <c r="A1987" t="s">
        <v>1028</v>
      </c>
      <c r="B1987" t="s">
        <v>420</v>
      </c>
      <c r="C1987" t="s">
        <v>157</v>
      </c>
      <c r="D1987" t="s">
        <v>266</v>
      </c>
      <c r="E1987" t="s">
        <v>122</v>
      </c>
      <c r="F1987" t="s">
        <v>159</v>
      </c>
      <c r="G1987" t="s">
        <v>160</v>
      </c>
      <c r="H1987" t="s">
        <v>143</v>
      </c>
      <c r="I1987" t="s">
        <v>124</v>
      </c>
      <c r="J1987" t="s">
        <v>125</v>
      </c>
      <c r="K1987" t="s">
        <v>1029</v>
      </c>
      <c r="N1987" t="s">
        <v>1030</v>
      </c>
      <c r="O1987" t="s">
        <v>425</v>
      </c>
      <c r="P1987" t="s">
        <v>162</v>
      </c>
      <c r="Q1987" t="s">
        <v>267</v>
      </c>
      <c r="R1987" t="s">
        <v>131</v>
      </c>
      <c r="S1987" t="s">
        <v>164</v>
      </c>
      <c r="T1987" t="s">
        <v>165</v>
      </c>
      <c r="U1987" t="s">
        <v>151</v>
      </c>
      <c r="V1987" t="s">
        <v>135</v>
      </c>
      <c r="W1987" t="s">
        <v>136</v>
      </c>
      <c r="X1987" t="s">
        <v>1031</v>
      </c>
      <c r="Y1987" s="94">
        <v>133386.12</v>
      </c>
      <c r="Z1987" s="94">
        <v>3132</v>
      </c>
      <c r="AA1987" s="94">
        <v>0</v>
      </c>
      <c r="AB1987" s="94">
        <v>0</v>
      </c>
      <c r="AC1987">
        <f t="shared" ref="AC1987:AC2050" si="62">MID(D1987,1,1)*1000</f>
        <v>3000</v>
      </c>
      <c r="AD1987" t="str">
        <f t="shared" ref="AD1987:AD2050" si="63">MID(A1987,6,3)</f>
        <v>305</v>
      </c>
    </row>
    <row r="1988" spans="1:30" hidden="1" x14ac:dyDescent="0.25">
      <c r="A1988" t="s">
        <v>1028</v>
      </c>
      <c r="B1988" t="s">
        <v>420</v>
      </c>
      <c r="C1988" t="s">
        <v>157</v>
      </c>
      <c r="D1988" t="s">
        <v>268</v>
      </c>
      <c r="E1988" t="s">
        <v>122</v>
      </c>
      <c r="F1988" t="s">
        <v>159</v>
      </c>
      <c r="G1988" t="s">
        <v>160</v>
      </c>
      <c r="H1988" t="s">
        <v>143</v>
      </c>
      <c r="I1988" t="s">
        <v>124</v>
      </c>
      <c r="J1988" t="s">
        <v>125</v>
      </c>
      <c r="K1988" t="s">
        <v>1029</v>
      </c>
      <c r="N1988" t="s">
        <v>1030</v>
      </c>
      <c r="O1988" t="s">
        <v>425</v>
      </c>
      <c r="P1988" t="s">
        <v>162</v>
      </c>
      <c r="Q1988" t="s">
        <v>269</v>
      </c>
      <c r="R1988" t="s">
        <v>131</v>
      </c>
      <c r="S1988" t="s">
        <v>164</v>
      </c>
      <c r="T1988" t="s">
        <v>165</v>
      </c>
      <c r="U1988" t="s">
        <v>151</v>
      </c>
      <c r="V1988" t="s">
        <v>135</v>
      </c>
      <c r="W1988" t="s">
        <v>136</v>
      </c>
      <c r="X1988" t="s">
        <v>1031</v>
      </c>
      <c r="Y1988" s="94">
        <v>2242048.7999999998</v>
      </c>
      <c r="Z1988" s="94">
        <v>41992</v>
      </c>
      <c r="AA1988" s="94">
        <v>0</v>
      </c>
      <c r="AB1988" s="94">
        <v>0</v>
      </c>
      <c r="AC1988">
        <f t="shared" si="62"/>
        <v>3000</v>
      </c>
      <c r="AD1988" t="str">
        <f t="shared" si="63"/>
        <v>305</v>
      </c>
    </row>
    <row r="1989" spans="1:30" hidden="1" x14ac:dyDescent="0.25">
      <c r="A1989" t="s">
        <v>1028</v>
      </c>
      <c r="B1989" t="s">
        <v>420</v>
      </c>
      <c r="C1989" t="s">
        <v>157</v>
      </c>
      <c r="D1989" t="s">
        <v>270</v>
      </c>
      <c r="E1989" t="s">
        <v>122</v>
      </c>
      <c r="F1989" t="s">
        <v>159</v>
      </c>
      <c r="G1989" t="s">
        <v>160</v>
      </c>
      <c r="H1989" t="s">
        <v>143</v>
      </c>
      <c r="I1989" t="s">
        <v>124</v>
      </c>
      <c r="J1989" t="s">
        <v>125</v>
      </c>
      <c r="K1989" t="s">
        <v>1029</v>
      </c>
      <c r="N1989" t="s">
        <v>1030</v>
      </c>
      <c r="O1989" t="s">
        <v>425</v>
      </c>
      <c r="P1989" t="s">
        <v>162</v>
      </c>
      <c r="Q1989" t="s">
        <v>271</v>
      </c>
      <c r="R1989" t="s">
        <v>131</v>
      </c>
      <c r="S1989" t="s">
        <v>164</v>
      </c>
      <c r="T1989" t="s">
        <v>165</v>
      </c>
      <c r="U1989" t="s">
        <v>151</v>
      </c>
      <c r="V1989" t="s">
        <v>135</v>
      </c>
      <c r="W1989" t="s">
        <v>136</v>
      </c>
      <c r="X1989" t="s">
        <v>1031</v>
      </c>
      <c r="Y1989" s="94">
        <v>14922.72</v>
      </c>
      <c r="Z1989" s="94">
        <v>0</v>
      </c>
      <c r="AA1989" s="94">
        <v>0</v>
      </c>
      <c r="AB1989" s="94">
        <v>0</v>
      </c>
      <c r="AC1989">
        <f t="shared" si="62"/>
        <v>3000</v>
      </c>
      <c r="AD1989" t="str">
        <f t="shared" si="63"/>
        <v>305</v>
      </c>
    </row>
    <row r="1990" spans="1:30" hidden="1" x14ac:dyDescent="0.25">
      <c r="A1990" t="s">
        <v>1028</v>
      </c>
      <c r="B1990" t="s">
        <v>420</v>
      </c>
      <c r="C1990" t="s">
        <v>157</v>
      </c>
      <c r="D1990" t="s">
        <v>272</v>
      </c>
      <c r="E1990" t="s">
        <v>122</v>
      </c>
      <c r="F1990" t="s">
        <v>159</v>
      </c>
      <c r="G1990" t="s">
        <v>160</v>
      </c>
      <c r="H1990" t="s">
        <v>143</v>
      </c>
      <c r="I1990" t="s">
        <v>124</v>
      </c>
      <c r="J1990" t="s">
        <v>125</v>
      </c>
      <c r="K1990" t="s">
        <v>1029</v>
      </c>
      <c r="N1990" t="s">
        <v>1030</v>
      </c>
      <c r="O1990" t="s">
        <v>425</v>
      </c>
      <c r="P1990" t="s">
        <v>162</v>
      </c>
      <c r="Q1990" t="s">
        <v>273</v>
      </c>
      <c r="R1990" t="s">
        <v>131</v>
      </c>
      <c r="S1990" t="s">
        <v>164</v>
      </c>
      <c r="T1990" t="s">
        <v>165</v>
      </c>
      <c r="U1990" t="s">
        <v>151</v>
      </c>
      <c r="V1990" t="s">
        <v>135</v>
      </c>
      <c r="W1990" t="s">
        <v>136</v>
      </c>
      <c r="X1990" t="s">
        <v>1031</v>
      </c>
      <c r="Y1990" s="94">
        <v>6148.08</v>
      </c>
      <c r="Z1990" s="94">
        <v>260</v>
      </c>
      <c r="AA1990" s="94">
        <v>0</v>
      </c>
      <c r="AB1990" s="94">
        <v>0</v>
      </c>
      <c r="AC1990">
        <f t="shared" si="62"/>
        <v>3000</v>
      </c>
      <c r="AD1990" t="str">
        <f t="shared" si="63"/>
        <v>305</v>
      </c>
    </row>
    <row r="1991" spans="1:30" hidden="1" x14ac:dyDescent="0.25">
      <c r="A1991" t="s">
        <v>1028</v>
      </c>
      <c r="B1991" t="s">
        <v>420</v>
      </c>
      <c r="C1991" t="s">
        <v>157</v>
      </c>
      <c r="D1991" t="s">
        <v>276</v>
      </c>
      <c r="E1991" t="s">
        <v>122</v>
      </c>
      <c r="F1991" t="s">
        <v>159</v>
      </c>
      <c r="G1991" t="s">
        <v>160</v>
      </c>
      <c r="H1991" t="s">
        <v>143</v>
      </c>
      <c r="I1991" t="s">
        <v>124</v>
      </c>
      <c r="J1991" t="s">
        <v>125</v>
      </c>
      <c r="K1991" t="s">
        <v>1029</v>
      </c>
      <c r="N1991" t="s">
        <v>1030</v>
      </c>
      <c r="O1991" t="s">
        <v>425</v>
      </c>
      <c r="P1991" t="s">
        <v>162</v>
      </c>
      <c r="Q1991" t="s">
        <v>277</v>
      </c>
      <c r="R1991" t="s">
        <v>131</v>
      </c>
      <c r="S1991" t="s">
        <v>164</v>
      </c>
      <c r="T1991" t="s">
        <v>165</v>
      </c>
      <c r="U1991" t="s">
        <v>151</v>
      </c>
      <c r="V1991" t="s">
        <v>135</v>
      </c>
      <c r="W1991" t="s">
        <v>136</v>
      </c>
      <c r="X1991" t="s">
        <v>1031</v>
      </c>
      <c r="Y1991" s="94">
        <v>1761548.28</v>
      </c>
      <c r="Z1991" s="94">
        <v>7301.04</v>
      </c>
      <c r="AA1991" s="94">
        <v>0</v>
      </c>
      <c r="AB1991" s="94">
        <v>0</v>
      </c>
      <c r="AC1991">
        <f t="shared" si="62"/>
        <v>3000</v>
      </c>
      <c r="AD1991" t="str">
        <f t="shared" si="63"/>
        <v>305</v>
      </c>
    </row>
    <row r="1992" spans="1:30" hidden="1" x14ac:dyDescent="0.25">
      <c r="A1992" t="s">
        <v>1028</v>
      </c>
      <c r="B1992" t="s">
        <v>420</v>
      </c>
      <c r="C1992" t="s">
        <v>157</v>
      </c>
      <c r="D1992" t="s">
        <v>278</v>
      </c>
      <c r="E1992" t="s">
        <v>122</v>
      </c>
      <c r="F1992" t="s">
        <v>159</v>
      </c>
      <c r="G1992" t="s">
        <v>160</v>
      </c>
      <c r="H1992" t="s">
        <v>143</v>
      </c>
      <c r="I1992" t="s">
        <v>124</v>
      </c>
      <c r="J1992" t="s">
        <v>125</v>
      </c>
      <c r="K1992" t="s">
        <v>1029</v>
      </c>
      <c r="N1992" t="s">
        <v>1030</v>
      </c>
      <c r="O1992" t="s">
        <v>425</v>
      </c>
      <c r="P1992" t="s">
        <v>162</v>
      </c>
      <c r="Q1992" t="s">
        <v>279</v>
      </c>
      <c r="R1992" t="s">
        <v>131</v>
      </c>
      <c r="S1992" t="s">
        <v>164</v>
      </c>
      <c r="T1992" t="s">
        <v>165</v>
      </c>
      <c r="U1992" t="s">
        <v>151</v>
      </c>
      <c r="V1992" t="s">
        <v>135</v>
      </c>
      <c r="W1992" t="s">
        <v>136</v>
      </c>
      <c r="X1992" t="s">
        <v>1031</v>
      </c>
      <c r="Y1992" s="94">
        <v>2999042.28</v>
      </c>
      <c r="Z1992" s="94">
        <v>14906</v>
      </c>
      <c r="AA1992" s="94">
        <v>0</v>
      </c>
      <c r="AB1992" s="94">
        <v>0</v>
      </c>
      <c r="AC1992">
        <f t="shared" si="62"/>
        <v>3000</v>
      </c>
      <c r="AD1992" t="str">
        <f t="shared" si="63"/>
        <v>305</v>
      </c>
    </row>
    <row r="1993" spans="1:30" hidden="1" x14ac:dyDescent="0.25">
      <c r="A1993" t="s">
        <v>1028</v>
      </c>
      <c r="B1993" t="s">
        <v>420</v>
      </c>
      <c r="C1993" t="s">
        <v>157</v>
      </c>
      <c r="D1993" t="s">
        <v>280</v>
      </c>
      <c r="E1993" t="s">
        <v>122</v>
      </c>
      <c r="F1993" t="s">
        <v>159</v>
      </c>
      <c r="G1993" t="s">
        <v>160</v>
      </c>
      <c r="H1993" t="s">
        <v>143</v>
      </c>
      <c r="I1993" t="s">
        <v>124</v>
      </c>
      <c r="J1993" t="s">
        <v>125</v>
      </c>
      <c r="K1993" t="s">
        <v>1029</v>
      </c>
      <c r="N1993" t="s">
        <v>1030</v>
      </c>
      <c r="O1993" t="s">
        <v>425</v>
      </c>
      <c r="P1993" t="s">
        <v>162</v>
      </c>
      <c r="Q1993" t="s">
        <v>281</v>
      </c>
      <c r="R1993" t="s">
        <v>131</v>
      </c>
      <c r="S1993" t="s">
        <v>164</v>
      </c>
      <c r="T1993" t="s">
        <v>165</v>
      </c>
      <c r="U1993" t="s">
        <v>151</v>
      </c>
      <c r="V1993" t="s">
        <v>135</v>
      </c>
      <c r="W1993" t="s">
        <v>136</v>
      </c>
      <c r="X1993" t="s">
        <v>1031</v>
      </c>
      <c r="Y1993" s="94">
        <v>10479.120000000001</v>
      </c>
      <c r="Z1993" s="94">
        <v>2525.9</v>
      </c>
      <c r="AA1993" s="94">
        <v>0</v>
      </c>
      <c r="AB1993" s="94">
        <v>0</v>
      </c>
      <c r="AC1993">
        <f t="shared" si="62"/>
        <v>3000</v>
      </c>
      <c r="AD1993" t="str">
        <f t="shared" si="63"/>
        <v>305</v>
      </c>
    </row>
    <row r="1994" spans="1:30" hidden="1" x14ac:dyDescent="0.25">
      <c r="A1994" t="s">
        <v>1028</v>
      </c>
      <c r="B1994" t="s">
        <v>420</v>
      </c>
      <c r="C1994" t="s">
        <v>157</v>
      </c>
      <c r="D1994" t="s">
        <v>172</v>
      </c>
      <c r="E1994" t="s">
        <v>122</v>
      </c>
      <c r="F1994" t="s">
        <v>159</v>
      </c>
      <c r="G1994" t="s">
        <v>160</v>
      </c>
      <c r="H1994" t="s">
        <v>143</v>
      </c>
      <c r="I1994" t="s">
        <v>124</v>
      </c>
      <c r="J1994" t="s">
        <v>125</v>
      </c>
      <c r="K1994" t="s">
        <v>1029</v>
      </c>
      <c r="N1994" t="s">
        <v>1030</v>
      </c>
      <c r="O1994" t="s">
        <v>425</v>
      </c>
      <c r="P1994" t="s">
        <v>162</v>
      </c>
      <c r="Q1994" t="s">
        <v>173</v>
      </c>
      <c r="R1994" t="s">
        <v>131</v>
      </c>
      <c r="S1994" t="s">
        <v>164</v>
      </c>
      <c r="T1994" t="s">
        <v>165</v>
      </c>
      <c r="U1994" t="s">
        <v>151</v>
      </c>
      <c r="V1994" t="s">
        <v>135</v>
      </c>
      <c r="W1994" t="s">
        <v>136</v>
      </c>
      <c r="X1994" t="s">
        <v>1031</v>
      </c>
      <c r="Y1994" s="94">
        <v>446881.8</v>
      </c>
      <c r="Z1994" s="94">
        <v>201266.94999999998</v>
      </c>
      <c r="AA1994" s="94">
        <v>0</v>
      </c>
      <c r="AB1994" s="94">
        <v>0</v>
      </c>
      <c r="AC1994">
        <f t="shared" si="62"/>
        <v>3000</v>
      </c>
      <c r="AD1994" t="str">
        <f t="shared" si="63"/>
        <v>305</v>
      </c>
    </row>
    <row r="1995" spans="1:30" hidden="1" x14ac:dyDescent="0.25">
      <c r="A1995" t="s">
        <v>1028</v>
      </c>
      <c r="B1995" t="s">
        <v>420</v>
      </c>
      <c r="C1995" t="s">
        <v>1032</v>
      </c>
      <c r="D1995" t="s">
        <v>172</v>
      </c>
      <c r="E1995" t="s">
        <v>122</v>
      </c>
      <c r="F1995" t="s">
        <v>159</v>
      </c>
      <c r="G1995" t="s">
        <v>387</v>
      </c>
      <c r="H1995" t="s">
        <v>388</v>
      </c>
      <c r="I1995" t="s">
        <v>413</v>
      </c>
      <c r="J1995" t="s">
        <v>125</v>
      </c>
      <c r="K1995" t="s">
        <v>1033</v>
      </c>
      <c r="N1995" t="s">
        <v>1030</v>
      </c>
      <c r="O1995" t="s">
        <v>425</v>
      </c>
      <c r="P1995" t="s">
        <v>392</v>
      </c>
      <c r="Q1995" t="s">
        <v>173</v>
      </c>
      <c r="R1995" t="s">
        <v>131</v>
      </c>
      <c r="S1995" t="s">
        <v>164</v>
      </c>
      <c r="T1995" t="s">
        <v>393</v>
      </c>
      <c r="U1995" t="s">
        <v>394</v>
      </c>
      <c r="V1995" t="s">
        <v>414</v>
      </c>
      <c r="W1995" t="s">
        <v>136</v>
      </c>
      <c r="X1995" t="s">
        <v>1034</v>
      </c>
      <c r="Y1995" s="94">
        <v>0</v>
      </c>
      <c r="Z1995" s="94">
        <v>0</v>
      </c>
      <c r="AA1995" s="94">
        <v>0</v>
      </c>
      <c r="AB1995" s="94">
        <v>0</v>
      </c>
      <c r="AC1995">
        <f t="shared" si="62"/>
        <v>3000</v>
      </c>
      <c r="AD1995" t="str">
        <f t="shared" si="63"/>
        <v>305</v>
      </c>
    </row>
    <row r="1996" spans="1:30" hidden="1" x14ac:dyDescent="0.25">
      <c r="A1996" t="s">
        <v>1028</v>
      </c>
      <c r="B1996" t="s">
        <v>420</v>
      </c>
      <c r="C1996" t="s">
        <v>157</v>
      </c>
      <c r="D1996" t="s">
        <v>321</v>
      </c>
      <c r="E1996" t="s">
        <v>122</v>
      </c>
      <c r="F1996" t="s">
        <v>159</v>
      </c>
      <c r="G1996" t="s">
        <v>160</v>
      </c>
      <c r="H1996" t="s">
        <v>143</v>
      </c>
      <c r="I1996" t="s">
        <v>124</v>
      </c>
      <c r="J1996" t="s">
        <v>125</v>
      </c>
      <c r="K1996" t="s">
        <v>1029</v>
      </c>
      <c r="N1996" t="s">
        <v>1030</v>
      </c>
      <c r="O1996" t="s">
        <v>425</v>
      </c>
      <c r="P1996" t="s">
        <v>162</v>
      </c>
      <c r="Q1996" t="s">
        <v>322</v>
      </c>
      <c r="R1996" t="s">
        <v>131</v>
      </c>
      <c r="S1996" t="s">
        <v>164</v>
      </c>
      <c r="T1996" t="s">
        <v>165</v>
      </c>
      <c r="U1996" t="s">
        <v>151</v>
      </c>
      <c r="V1996" t="s">
        <v>135</v>
      </c>
      <c r="W1996" t="s">
        <v>136</v>
      </c>
      <c r="X1996" t="s">
        <v>1031</v>
      </c>
      <c r="Y1996" s="94">
        <v>1200</v>
      </c>
      <c r="Z1996" s="94">
        <v>0</v>
      </c>
      <c r="AA1996" s="94">
        <v>0</v>
      </c>
      <c r="AB1996" s="94">
        <v>0</v>
      </c>
      <c r="AC1996">
        <f t="shared" si="62"/>
        <v>3000</v>
      </c>
      <c r="AD1996" t="str">
        <f t="shared" si="63"/>
        <v>305</v>
      </c>
    </row>
    <row r="1997" spans="1:30" hidden="1" x14ac:dyDescent="0.25">
      <c r="A1997" t="s">
        <v>1028</v>
      </c>
      <c r="B1997" t="s">
        <v>420</v>
      </c>
      <c r="C1997" t="s">
        <v>157</v>
      </c>
      <c r="D1997" t="s">
        <v>174</v>
      </c>
      <c r="E1997" t="s">
        <v>122</v>
      </c>
      <c r="F1997" t="s">
        <v>159</v>
      </c>
      <c r="G1997" t="s">
        <v>160</v>
      </c>
      <c r="H1997" t="s">
        <v>143</v>
      </c>
      <c r="I1997" t="s">
        <v>124</v>
      </c>
      <c r="J1997" t="s">
        <v>125</v>
      </c>
      <c r="K1997" t="s">
        <v>1029</v>
      </c>
      <c r="N1997" t="s">
        <v>1030</v>
      </c>
      <c r="O1997" t="s">
        <v>425</v>
      </c>
      <c r="P1997" t="s">
        <v>162</v>
      </c>
      <c r="Q1997" t="s">
        <v>175</v>
      </c>
      <c r="R1997" t="s">
        <v>131</v>
      </c>
      <c r="S1997" t="s">
        <v>164</v>
      </c>
      <c r="T1997" t="s">
        <v>165</v>
      </c>
      <c r="U1997" t="s">
        <v>151</v>
      </c>
      <c r="V1997" t="s">
        <v>135</v>
      </c>
      <c r="W1997" t="s">
        <v>136</v>
      </c>
      <c r="X1997" t="s">
        <v>1031</v>
      </c>
      <c r="Y1997" s="94">
        <v>267222.36</v>
      </c>
      <c r="Z1997" s="94">
        <v>94241.279999999999</v>
      </c>
      <c r="AA1997" s="94">
        <v>0</v>
      </c>
      <c r="AB1997" s="94">
        <v>0</v>
      </c>
      <c r="AC1997">
        <f t="shared" si="62"/>
        <v>3000</v>
      </c>
      <c r="AD1997" t="str">
        <f t="shared" si="63"/>
        <v>305</v>
      </c>
    </row>
    <row r="1998" spans="1:30" hidden="1" x14ac:dyDescent="0.25">
      <c r="A1998" t="s">
        <v>1028</v>
      </c>
      <c r="B1998" t="s">
        <v>420</v>
      </c>
      <c r="C1998" t="s">
        <v>157</v>
      </c>
      <c r="D1998" t="s">
        <v>348</v>
      </c>
      <c r="E1998" t="s">
        <v>122</v>
      </c>
      <c r="F1998" t="s">
        <v>159</v>
      </c>
      <c r="G1998" t="s">
        <v>160</v>
      </c>
      <c r="H1998" t="s">
        <v>143</v>
      </c>
      <c r="I1998" t="s">
        <v>124</v>
      </c>
      <c r="J1998" t="s">
        <v>125</v>
      </c>
      <c r="K1998" t="s">
        <v>1029</v>
      </c>
      <c r="N1998" t="s">
        <v>1030</v>
      </c>
      <c r="O1998" t="s">
        <v>425</v>
      </c>
      <c r="P1998" t="s">
        <v>162</v>
      </c>
      <c r="Q1998" t="s">
        <v>308</v>
      </c>
      <c r="R1998" t="s">
        <v>131</v>
      </c>
      <c r="S1998" t="s">
        <v>164</v>
      </c>
      <c r="T1998" t="s">
        <v>165</v>
      </c>
      <c r="U1998" t="s">
        <v>151</v>
      </c>
      <c r="V1998" t="s">
        <v>135</v>
      </c>
      <c r="W1998" t="s">
        <v>136</v>
      </c>
      <c r="X1998" t="s">
        <v>1031</v>
      </c>
      <c r="Y1998" s="94">
        <v>236856.48</v>
      </c>
      <c r="Z1998" s="94">
        <v>35406.759999999995</v>
      </c>
      <c r="AA1998" s="94">
        <v>0</v>
      </c>
      <c r="AB1998" s="94">
        <v>0</v>
      </c>
      <c r="AC1998">
        <f t="shared" si="62"/>
        <v>3000</v>
      </c>
      <c r="AD1998" t="str">
        <f t="shared" si="63"/>
        <v>305</v>
      </c>
    </row>
    <row r="1999" spans="1:30" hidden="1" x14ac:dyDescent="0.25">
      <c r="A1999" t="s">
        <v>1028</v>
      </c>
      <c r="B1999" t="s">
        <v>420</v>
      </c>
      <c r="C1999" t="s">
        <v>157</v>
      </c>
      <c r="D1999" t="s">
        <v>282</v>
      </c>
      <c r="E1999" t="s">
        <v>122</v>
      </c>
      <c r="F1999" t="s">
        <v>159</v>
      </c>
      <c r="G1999" t="s">
        <v>160</v>
      </c>
      <c r="H1999" t="s">
        <v>143</v>
      </c>
      <c r="I1999" t="s">
        <v>124</v>
      </c>
      <c r="J1999" t="s">
        <v>125</v>
      </c>
      <c r="K1999" t="s">
        <v>1029</v>
      </c>
      <c r="N1999" t="s">
        <v>1030</v>
      </c>
      <c r="O1999" t="s">
        <v>425</v>
      </c>
      <c r="P1999" t="s">
        <v>162</v>
      </c>
      <c r="Q1999" t="s">
        <v>283</v>
      </c>
      <c r="R1999" t="s">
        <v>131</v>
      </c>
      <c r="S1999" t="s">
        <v>164</v>
      </c>
      <c r="T1999" t="s">
        <v>165</v>
      </c>
      <c r="U1999" t="s">
        <v>151</v>
      </c>
      <c r="V1999" t="s">
        <v>135</v>
      </c>
      <c r="W1999" t="s">
        <v>136</v>
      </c>
      <c r="X1999" t="s">
        <v>1031</v>
      </c>
      <c r="Y1999" s="94">
        <v>10313.52</v>
      </c>
      <c r="Z1999" s="94">
        <v>1252.1500000000001</v>
      </c>
      <c r="AA1999" s="94">
        <v>0</v>
      </c>
      <c r="AB1999" s="94">
        <v>0</v>
      </c>
      <c r="AC1999">
        <f t="shared" si="62"/>
        <v>3000</v>
      </c>
      <c r="AD1999" t="str">
        <f t="shared" si="63"/>
        <v>305</v>
      </c>
    </row>
    <row r="2000" spans="1:30" hidden="1" x14ac:dyDescent="0.25">
      <c r="A2000" t="s">
        <v>1028</v>
      </c>
      <c r="B2000" t="s">
        <v>420</v>
      </c>
      <c r="C2000" t="s">
        <v>157</v>
      </c>
      <c r="D2000" t="s">
        <v>286</v>
      </c>
      <c r="E2000" t="s">
        <v>122</v>
      </c>
      <c r="F2000" t="s">
        <v>159</v>
      </c>
      <c r="G2000" t="s">
        <v>160</v>
      </c>
      <c r="H2000" t="s">
        <v>143</v>
      </c>
      <c r="I2000" t="s">
        <v>124</v>
      </c>
      <c r="J2000" t="s">
        <v>125</v>
      </c>
      <c r="K2000" t="s">
        <v>1029</v>
      </c>
      <c r="N2000" t="s">
        <v>1030</v>
      </c>
      <c r="O2000" t="s">
        <v>425</v>
      </c>
      <c r="P2000" t="s">
        <v>162</v>
      </c>
      <c r="Q2000" t="s">
        <v>287</v>
      </c>
      <c r="R2000" t="s">
        <v>131</v>
      </c>
      <c r="S2000" t="s">
        <v>164</v>
      </c>
      <c r="T2000" t="s">
        <v>165</v>
      </c>
      <c r="U2000" t="s">
        <v>151</v>
      </c>
      <c r="V2000" t="s">
        <v>135</v>
      </c>
      <c r="W2000" t="s">
        <v>136</v>
      </c>
      <c r="X2000" t="s">
        <v>1031</v>
      </c>
      <c r="Y2000" s="94">
        <v>1452621.12</v>
      </c>
      <c r="Z2000" s="94">
        <v>40484</v>
      </c>
      <c r="AA2000" s="94">
        <v>0</v>
      </c>
      <c r="AB2000" s="94">
        <v>0</v>
      </c>
      <c r="AC2000">
        <f t="shared" si="62"/>
        <v>3000</v>
      </c>
      <c r="AD2000" t="str">
        <f t="shared" si="63"/>
        <v>305</v>
      </c>
    </row>
    <row r="2001" spans="1:30" hidden="1" x14ac:dyDescent="0.25">
      <c r="A2001" t="s">
        <v>1028</v>
      </c>
      <c r="B2001" t="s">
        <v>420</v>
      </c>
      <c r="C2001" t="s">
        <v>157</v>
      </c>
      <c r="D2001" t="s">
        <v>288</v>
      </c>
      <c r="E2001" t="s">
        <v>122</v>
      </c>
      <c r="F2001" t="s">
        <v>159</v>
      </c>
      <c r="G2001" t="s">
        <v>160</v>
      </c>
      <c r="H2001" t="s">
        <v>143</v>
      </c>
      <c r="I2001" t="s">
        <v>124</v>
      </c>
      <c r="J2001" t="s">
        <v>125</v>
      </c>
      <c r="K2001" t="s">
        <v>1029</v>
      </c>
      <c r="N2001" t="s">
        <v>1030</v>
      </c>
      <c r="O2001" t="s">
        <v>425</v>
      </c>
      <c r="P2001" t="s">
        <v>162</v>
      </c>
      <c r="Q2001" t="s">
        <v>289</v>
      </c>
      <c r="R2001" t="s">
        <v>131</v>
      </c>
      <c r="S2001" t="s">
        <v>164</v>
      </c>
      <c r="T2001" t="s">
        <v>165</v>
      </c>
      <c r="U2001" t="s">
        <v>151</v>
      </c>
      <c r="V2001" t="s">
        <v>135</v>
      </c>
      <c r="W2001" t="s">
        <v>136</v>
      </c>
      <c r="X2001" t="s">
        <v>1031</v>
      </c>
      <c r="Y2001" s="94">
        <v>30258.12</v>
      </c>
      <c r="Z2001" s="94">
        <v>0</v>
      </c>
      <c r="AA2001" s="94">
        <v>0</v>
      </c>
      <c r="AB2001" s="94">
        <v>0</v>
      </c>
      <c r="AC2001">
        <f t="shared" si="62"/>
        <v>3000</v>
      </c>
      <c r="AD2001" t="str">
        <f t="shared" si="63"/>
        <v>305</v>
      </c>
    </row>
    <row r="2002" spans="1:30" hidden="1" x14ac:dyDescent="0.25">
      <c r="A2002" t="s">
        <v>1028</v>
      </c>
      <c r="B2002" t="s">
        <v>420</v>
      </c>
      <c r="C2002" t="s">
        <v>157</v>
      </c>
      <c r="D2002" t="s">
        <v>417</v>
      </c>
      <c r="E2002" t="s">
        <v>122</v>
      </c>
      <c r="F2002" t="s">
        <v>159</v>
      </c>
      <c r="G2002" t="s">
        <v>160</v>
      </c>
      <c r="H2002" t="s">
        <v>143</v>
      </c>
      <c r="I2002" t="s">
        <v>124</v>
      </c>
      <c r="J2002" t="s">
        <v>125</v>
      </c>
      <c r="K2002" t="s">
        <v>1029</v>
      </c>
      <c r="N2002" t="s">
        <v>1030</v>
      </c>
      <c r="O2002" t="s">
        <v>425</v>
      </c>
      <c r="P2002" t="s">
        <v>162</v>
      </c>
      <c r="Q2002" t="s">
        <v>418</v>
      </c>
      <c r="R2002" t="s">
        <v>131</v>
      </c>
      <c r="S2002" t="s">
        <v>164</v>
      </c>
      <c r="T2002" t="s">
        <v>165</v>
      </c>
      <c r="U2002" t="s">
        <v>151</v>
      </c>
      <c r="V2002" t="s">
        <v>135</v>
      </c>
      <c r="W2002" t="s">
        <v>136</v>
      </c>
      <c r="X2002" t="s">
        <v>1031</v>
      </c>
      <c r="Y2002" s="94">
        <v>33691.08</v>
      </c>
      <c r="Z2002" s="94">
        <v>0</v>
      </c>
      <c r="AA2002" s="94">
        <v>0</v>
      </c>
      <c r="AB2002" s="94">
        <v>0</v>
      </c>
      <c r="AC2002">
        <f t="shared" si="62"/>
        <v>3000</v>
      </c>
      <c r="AD2002" t="str">
        <f t="shared" si="63"/>
        <v>305</v>
      </c>
    </row>
    <row r="2003" spans="1:30" hidden="1" x14ac:dyDescent="0.25">
      <c r="A2003" t="s">
        <v>1028</v>
      </c>
      <c r="B2003" t="s">
        <v>420</v>
      </c>
      <c r="C2003" t="s">
        <v>157</v>
      </c>
      <c r="D2003" t="s">
        <v>998</v>
      </c>
      <c r="E2003" t="s">
        <v>122</v>
      </c>
      <c r="F2003" t="s">
        <v>159</v>
      </c>
      <c r="G2003" t="s">
        <v>160</v>
      </c>
      <c r="H2003" t="s">
        <v>143</v>
      </c>
      <c r="I2003" t="s">
        <v>124</v>
      </c>
      <c r="J2003" t="s">
        <v>125</v>
      </c>
      <c r="K2003" t="s">
        <v>1029</v>
      </c>
      <c r="N2003" t="s">
        <v>1030</v>
      </c>
      <c r="O2003" t="s">
        <v>425</v>
      </c>
      <c r="P2003" t="s">
        <v>162</v>
      </c>
      <c r="Q2003" t="s">
        <v>999</v>
      </c>
      <c r="R2003" t="s">
        <v>131</v>
      </c>
      <c r="S2003" t="s">
        <v>164</v>
      </c>
      <c r="T2003" t="s">
        <v>165</v>
      </c>
      <c r="U2003" t="s">
        <v>151</v>
      </c>
      <c r="V2003" t="s">
        <v>135</v>
      </c>
      <c r="W2003" t="s">
        <v>136</v>
      </c>
      <c r="X2003" t="s">
        <v>1031</v>
      </c>
      <c r="Y2003" s="94">
        <v>1648000.04</v>
      </c>
      <c r="Z2003" s="94">
        <v>0</v>
      </c>
      <c r="AA2003" s="94">
        <v>0</v>
      </c>
      <c r="AB2003" s="94">
        <v>0</v>
      </c>
      <c r="AC2003">
        <f t="shared" si="62"/>
        <v>3000</v>
      </c>
      <c r="AD2003" t="str">
        <f t="shared" si="63"/>
        <v>305</v>
      </c>
    </row>
    <row r="2004" spans="1:30" hidden="1" x14ac:dyDescent="0.25">
      <c r="A2004" t="s">
        <v>1028</v>
      </c>
      <c r="B2004" t="s">
        <v>420</v>
      </c>
      <c r="C2004" t="s">
        <v>1039</v>
      </c>
      <c r="D2004" t="s">
        <v>430</v>
      </c>
      <c r="E2004" t="s">
        <v>122</v>
      </c>
      <c r="F2004" t="s">
        <v>431</v>
      </c>
      <c r="G2004" t="s">
        <v>432</v>
      </c>
      <c r="H2004" t="s">
        <v>143</v>
      </c>
      <c r="I2004" t="s">
        <v>124</v>
      </c>
      <c r="J2004" t="s">
        <v>125</v>
      </c>
      <c r="K2004" t="s">
        <v>1040</v>
      </c>
      <c r="N2004" t="s">
        <v>1030</v>
      </c>
      <c r="O2004" t="s">
        <v>425</v>
      </c>
      <c r="P2004" t="s">
        <v>392</v>
      </c>
      <c r="Q2004" t="s">
        <v>434</v>
      </c>
      <c r="R2004" t="s">
        <v>131</v>
      </c>
      <c r="S2004" t="s">
        <v>132</v>
      </c>
      <c r="T2004" t="s">
        <v>393</v>
      </c>
      <c r="U2004" t="s">
        <v>151</v>
      </c>
      <c r="V2004" t="s">
        <v>135</v>
      </c>
      <c r="W2004" t="s">
        <v>136</v>
      </c>
      <c r="X2004" t="s">
        <v>1041</v>
      </c>
      <c r="Y2004" s="94">
        <v>20248756.559999999</v>
      </c>
      <c r="Z2004" s="94">
        <v>19236318.690527994</v>
      </c>
      <c r="AA2004" s="94">
        <v>0</v>
      </c>
      <c r="AB2004" s="94">
        <v>0</v>
      </c>
      <c r="AC2004">
        <f t="shared" si="62"/>
        <v>8000</v>
      </c>
      <c r="AD2004" t="str">
        <f t="shared" si="63"/>
        <v>305</v>
      </c>
    </row>
    <row r="2005" spans="1:30" hidden="1" x14ac:dyDescent="0.25">
      <c r="A2005" s="97" t="s">
        <v>1028</v>
      </c>
      <c r="B2005" s="97" t="s">
        <v>420</v>
      </c>
      <c r="C2005" s="97" t="s">
        <v>140</v>
      </c>
      <c r="D2005" s="97" t="s">
        <v>465</v>
      </c>
      <c r="E2005" s="97" t="s">
        <v>122</v>
      </c>
      <c r="F2005" s="98">
        <v>15</v>
      </c>
      <c r="G2005" s="98" t="s">
        <v>142</v>
      </c>
      <c r="H2005" s="97">
        <v>19</v>
      </c>
      <c r="I2005" s="97" t="s">
        <v>124</v>
      </c>
      <c r="J2005" s="97" t="s">
        <v>125</v>
      </c>
      <c r="K2005" s="97" t="s">
        <v>774</v>
      </c>
      <c r="L2005" s="97"/>
      <c r="M2005" s="97"/>
      <c r="N2005" s="97" t="s">
        <v>1030</v>
      </c>
      <c r="O2005" s="97" t="s">
        <v>425</v>
      </c>
      <c r="P2005" s="97" t="s">
        <v>147</v>
      </c>
      <c r="Q2005" s="97" t="s">
        <v>466</v>
      </c>
      <c r="R2005" s="97" t="s">
        <v>131</v>
      </c>
      <c r="S2005" s="97" t="s">
        <v>149</v>
      </c>
      <c r="T2005" s="97" t="s">
        <v>150</v>
      </c>
      <c r="U2005" s="97" t="s">
        <v>134</v>
      </c>
      <c r="V2005" s="97" t="s">
        <v>135</v>
      </c>
      <c r="W2005" s="97" t="s">
        <v>136</v>
      </c>
      <c r="X2005" s="97" t="s">
        <v>775</v>
      </c>
      <c r="Y2005" s="99">
        <v>4339466.76</v>
      </c>
      <c r="Z2005" s="99">
        <v>0</v>
      </c>
      <c r="AA2005" s="99">
        <v>0</v>
      </c>
      <c r="AB2005" s="99">
        <v>0</v>
      </c>
      <c r="AC2005">
        <f t="shared" si="62"/>
        <v>1000</v>
      </c>
      <c r="AD2005" t="str">
        <f t="shared" si="63"/>
        <v>305</v>
      </c>
    </row>
    <row r="2006" spans="1:30" hidden="1" x14ac:dyDescent="0.25">
      <c r="A2006" t="s">
        <v>1042</v>
      </c>
      <c r="B2006" t="s">
        <v>420</v>
      </c>
      <c r="C2006" t="s">
        <v>157</v>
      </c>
      <c r="D2006" t="s">
        <v>186</v>
      </c>
      <c r="E2006" t="s">
        <v>122</v>
      </c>
      <c r="F2006" t="s">
        <v>159</v>
      </c>
      <c r="G2006" t="s">
        <v>160</v>
      </c>
      <c r="H2006" t="s">
        <v>143</v>
      </c>
      <c r="I2006" t="s">
        <v>124</v>
      </c>
      <c r="J2006" t="s">
        <v>125</v>
      </c>
      <c r="K2006" t="s">
        <v>1043</v>
      </c>
      <c r="N2006" t="s">
        <v>1044</v>
      </c>
      <c r="O2006" t="s">
        <v>425</v>
      </c>
      <c r="P2006" t="s">
        <v>162</v>
      </c>
      <c r="Q2006" t="s">
        <v>188</v>
      </c>
      <c r="R2006" t="s">
        <v>131</v>
      </c>
      <c r="S2006" t="s">
        <v>164</v>
      </c>
      <c r="T2006" t="s">
        <v>165</v>
      </c>
      <c r="U2006" t="s">
        <v>151</v>
      </c>
      <c r="V2006" t="s">
        <v>135</v>
      </c>
      <c r="W2006" t="s">
        <v>136</v>
      </c>
      <c r="X2006" t="s">
        <v>1045</v>
      </c>
      <c r="Y2006" s="94">
        <v>227026.68</v>
      </c>
      <c r="Z2006" s="94">
        <v>38011.729999999996</v>
      </c>
      <c r="AA2006" s="94">
        <v>0</v>
      </c>
      <c r="AB2006" s="94">
        <v>0</v>
      </c>
      <c r="AC2006">
        <f t="shared" si="62"/>
        <v>2000</v>
      </c>
      <c r="AD2006" t="str">
        <f t="shared" si="63"/>
        <v>305</v>
      </c>
    </row>
    <row r="2007" spans="1:30" hidden="1" x14ac:dyDescent="0.25">
      <c r="A2007" t="s">
        <v>1042</v>
      </c>
      <c r="B2007" t="s">
        <v>420</v>
      </c>
      <c r="C2007" t="s">
        <v>157</v>
      </c>
      <c r="D2007" t="s">
        <v>198</v>
      </c>
      <c r="E2007" t="s">
        <v>122</v>
      </c>
      <c r="F2007" t="s">
        <v>159</v>
      </c>
      <c r="G2007" t="s">
        <v>160</v>
      </c>
      <c r="H2007" t="s">
        <v>143</v>
      </c>
      <c r="I2007" t="s">
        <v>124</v>
      </c>
      <c r="J2007" t="s">
        <v>125</v>
      </c>
      <c r="K2007" t="s">
        <v>1043</v>
      </c>
      <c r="N2007" t="s">
        <v>1044</v>
      </c>
      <c r="O2007" t="s">
        <v>425</v>
      </c>
      <c r="P2007" t="s">
        <v>162</v>
      </c>
      <c r="Q2007" t="s">
        <v>199</v>
      </c>
      <c r="R2007" t="s">
        <v>131</v>
      </c>
      <c r="S2007" t="s">
        <v>164</v>
      </c>
      <c r="T2007" t="s">
        <v>165</v>
      </c>
      <c r="U2007" t="s">
        <v>151</v>
      </c>
      <c r="V2007" t="s">
        <v>135</v>
      </c>
      <c r="W2007" t="s">
        <v>136</v>
      </c>
      <c r="X2007" t="s">
        <v>1045</v>
      </c>
      <c r="Y2007" s="94">
        <v>69999.960000000006</v>
      </c>
      <c r="Z2007" s="94">
        <v>838.54</v>
      </c>
      <c r="AA2007" s="94">
        <v>0</v>
      </c>
      <c r="AB2007" s="94">
        <v>0</v>
      </c>
      <c r="AC2007">
        <f t="shared" si="62"/>
        <v>2000</v>
      </c>
      <c r="AD2007" t="str">
        <f t="shared" si="63"/>
        <v>305</v>
      </c>
    </row>
    <row r="2008" spans="1:30" hidden="1" x14ac:dyDescent="0.25">
      <c r="A2008" t="s">
        <v>1042</v>
      </c>
      <c r="B2008" t="s">
        <v>420</v>
      </c>
      <c r="C2008" t="s">
        <v>157</v>
      </c>
      <c r="D2008" t="s">
        <v>200</v>
      </c>
      <c r="E2008" t="s">
        <v>122</v>
      </c>
      <c r="F2008" t="s">
        <v>159</v>
      </c>
      <c r="G2008" t="s">
        <v>160</v>
      </c>
      <c r="H2008" t="s">
        <v>143</v>
      </c>
      <c r="I2008" t="s">
        <v>124</v>
      </c>
      <c r="J2008" t="s">
        <v>125</v>
      </c>
      <c r="K2008" t="s">
        <v>1043</v>
      </c>
      <c r="N2008" t="s">
        <v>1044</v>
      </c>
      <c r="O2008" t="s">
        <v>425</v>
      </c>
      <c r="P2008" t="s">
        <v>162</v>
      </c>
      <c r="Q2008" t="s">
        <v>201</v>
      </c>
      <c r="R2008" t="s">
        <v>131</v>
      </c>
      <c r="S2008" t="s">
        <v>164</v>
      </c>
      <c r="T2008" t="s">
        <v>165</v>
      </c>
      <c r="U2008" t="s">
        <v>151</v>
      </c>
      <c r="V2008" t="s">
        <v>135</v>
      </c>
      <c r="W2008" t="s">
        <v>136</v>
      </c>
      <c r="X2008" t="s">
        <v>1045</v>
      </c>
      <c r="Y2008" s="94">
        <v>110692.56</v>
      </c>
      <c r="Z2008" s="94">
        <v>7149.5</v>
      </c>
      <c r="AA2008" s="94">
        <v>0</v>
      </c>
      <c r="AB2008" s="94">
        <v>0</v>
      </c>
      <c r="AC2008">
        <f t="shared" si="62"/>
        <v>2000</v>
      </c>
      <c r="AD2008" t="str">
        <f t="shared" si="63"/>
        <v>305</v>
      </c>
    </row>
    <row r="2009" spans="1:30" hidden="1" x14ac:dyDescent="0.25">
      <c r="A2009" t="s">
        <v>1042</v>
      </c>
      <c r="B2009" t="s">
        <v>420</v>
      </c>
      <c r="C2009" t="s">
        <v>157</v>
      </c>
      <c r="D2009" t="s">
        <v>214</v>
      </c>
      <c r="E2009" t="s">
        <v>122</v>
      </c>
      <c r="F2009" t="s">
        <v>159</v>
      </c>
      <c r="G2009" t="s">
        <v>160</v>
      </c>
      <c r="H2009" t="s">
        <v>143</v>
      </c>
      <c r="I2009" t="s">
        <v>124</v>
      </c>
      <c r="J2009" t="s">
        <v>125</v>
      </c>
      <c r="K2009" t="s">
        <v>1043</v>
      </c>
      <c r="N2009" t="s">
        <v>1044</v>
      </c>
      <c r="O2009" t="s">
        <v>425</v>
      </c>
      <c r="P2009" t="s">
        <v>162</v>
      </c>
      <c r="Q2009" t="s">
        <v>215</v>
      </c>
      <c r="R2009" t="s">
        <v>131</v>
      </c>
      <c r="S2009" t="s">
        <v>164</v>
      </c>
      <c r="T2009" t="s">
        <v>165</v>
      </c>
      <c r="U2009" t="s">
        <v>151</v>
      </c>
      <c r="V2009" t="s">
        <v>135</v>
      </c>
      <c r="W2009" t="s">
        <v>136</v>
      </c>
      <c r="X2009" t="s">
        <v>1045</v>
      </c>
      <c r="Y2009" s="94">
        <v>190436.16</v>
      </c>
      <c r="Z2009" s="94">
        <v>39435.9</v>
      </c>
      <c r="AA2009" s="94">
        <v>0</v>
      </c>
      <c r="AB2009" s="94">
        <v>0</v>
      </c>
      <c r="AC2009">
        <f t="shared" si="62"/>
        <v>2000</v>
      </c>
      <c r="AD2009" t="str">
        <f t="shared" si="63"/>
        <v>305</v>
      </c>
    </row>
    <row r="2010" spans="1:30" hidden="1" x14ac:dyDescent="0.25">
      <c r="A2010" t="s">
        <v>1042</v>
      </c>
      <c r="B2010" t="s">
        <v>420</v>
      </c>
      <c r="C2010" t="s">
        <v>157</v>
      </c>
      <c r="D2010" t="s">
        <v>240</v>
      </c>
      <c r="E2010" t="s">
        <v>122</v>
      </c>
      <c r="F2010" t="s">
        <v>159</v>
      </c>
      <c r="G2010" t="s">
        <v>160</v>
      </c>
      <c r="H2010" t="s">
        <v>143</v>
      </c>
      <c r="I2010" t="s">
        <v>124</v>
      </c>
      <c r="J2010" t="s">
        <v>125</v>
      </c>
      <c r="K2010" t="s">
        <v>1043</v>
      </c>
      <c r="N2010" t="s">
        <v>1044</v>
      </c>
      <c r="O2010" t="s">
        <v>425</v>
      </c>
      <c r="P2010" t="s">
        <v>162</v>
      </c>
      <c r="Q2010" t="s">
        <v>241</v>
      </c>
      <c r="R2010" t="s">
        <v>131</v>
      </c>
      <c r="S2010" t="s">
        <v>164</v>
      </c>
      <c r="T2010" t="s">
        <v>165</v>
      </c>
      <c r="U2010" t="s">
        <v>151</v>
      </c>
      <c r="V2010" t="s">
        <v>135</v>
      </c>
      <c r="W2010" t="s">
        <v>136</v>
      </c>
      <c r="X2010" t="s">
        <v>1045</v>
      </c>
      <c r="Y2010" s="94">
        <v>71110.8</v>
      </c>
      <c r="Z2010" s="94">
        <v>41254.530000000006</v>
      </c>
      <c r="AA2010" s="94">
        <v>0</v>
      </c>
      <c r="AB2010" s="94">
        <v>0</v>
      </c>
      <c r="AC2010">
        <f t="shared" si="62"/>
        <v>3000</v>
      </c>
      <c r="AD2010" t="str">
        <f t="shared" si="63"/>
        <v>305</v>
      </c>
    </row>
    <row r="2011" spans="1:30" hidden="1" x14ac:dyDescent="0.25">
      <c r="A2011" t="s">
        <v>1042</v>
      </c>
      <c r="B2011" t="s">
        <v>420</v>
      </c>
      <c r="C2011" t="s">
        <v>157</v>
      </c>
      <c r="D2011" t="s">
        <v>242</v>
      </c>
      <c r="E2011" t="s">
        <v>122</v>
      </c>
      <c r="F2011" t="s">
        <v>159</v>
      </c>
      <c r="G2011" t="s">
        <v>160</v>
      </c>
      <c r="H2011" t="s">
        <v>143</v>
      </c>
      <c r="I2011" t="s">
        <v>124</v>
      </c>
      <c r="J2011" t="s">
        <v>125</v>
      </c>
      <c r="K2011" t="s">
        <v>1043</v>
      </c>
      <c r="N2011" t="s">
        <v>1044</v>
      </c>
      <c r="O2011" t="s">
        <v>425</v>
      </c>
      <c r="P2011" t="s">
        <v>162</v>
      </c>
      <c r="Q2011" t="s">
        <v>243</v>
      </c>
      <c r="R2011" t="s">
        <v>131</v>
      </c>
      <c r="S2011" t="s">
        <v>164</v>
      </c>
      <c r="T2011" t="s">
        <v>165</v>
      </c>
      <c r="U2011" t="s">
        <v>151</v>
      </c>
      <c r="V2011" t="s">
        <v>135</v>
      </c>
      <c r="W2011" t="s">
        <v>136</v>
      </c>
      <c r="X2011" t="s">
        <v>1045</v>
      </c>
      <c r="Y2011" s="94">
        <v>43222.32</v>
      </c>
      <c r="Z2011" s="94">
        <v>12121.93</v>
      </c>
      <c r="AA2011" s="94">
        <v>0</v>
      </c>
      <c r="AB2011" s="94">
        <v>0</v>
      </c>
      <c r="AC2011">
        <f t="shared" si="62"/>
        <v>3000</v>
      </c>
      <c r="AD2011" t="str">
        <f t="shared" si="63"/>
        <v>305</v>
      </c>
    </row>
    <row r="2012" spans="1:30" hidden="1" x14ac:dyDescent="0.25">
      <c r="A2012" t="s">
        <v>1042</v>
      </c>
      <c r="B2012" t="s">
        <v>420</v>
      </c>
      <c r="C2012" t="s">
        <v>157</v>
      </c>
      <c r="D2012" t="s">
        <v>1046</v>
      </c>
      <c r="E2012" t="s">
        <v>122</v>
      </c>
      <c r="F2012" t="s">
        <v>159</v>
      </c>
      <c r="G2012" t="s">
        <v>160</v>
      </c>
      <c r="H2012" t="s">
        <v>143</v>
      </c>
      <c r="I2012" t="s">
        <v>124</v>
      </c>
      <c r="J2012" t="s">
        <v>125</v>
      </c>
      <c r="K2012" t="s">
        <v>1043</v>
      </c>
      <c r="N2012" t="s">
        <v>1044</v>
      </c>
      <c r="O2012" t="s">
        <v>425</v>
      </c>
      <c r="P2012" t="s">
        <v>162</v>
      </c>
      <c r="Q2012" t="s">
        <v>1047</v>
      </c>
      <c r="R2012" t="s">
        <v>131</v>
      </c>
      <c r="S2012" t="s">
        <v>164</v>
      </c>
      <c r="T2012" t="s">
        <v>165</v>
      </c>
      <c r="U2012" t="s">
        <v>151</v>
      </c>
      <c r="V2012" t="s">
        <v>135</v>
      </c>
      <c r="W2012" t="s">
        <v>136</v>
      </c>
      <c r="X2012" t="s">
        <v>1045</v>
      </c>
      <c r="Y2012" s="94">
        <v>1000000</v>
      </c>
      <c r="Z2012" s="94">
        <v>0</v>
      </c>
      <c r="AA2012" s="94">
        <v>0</v>
      </c>
      <c r="AB2012" s="94">
        <v>0</v>
      </c>
      <c r="AC2012">
        <f t="shared" si="62"/>
        <v>3000</v>
      </c>
      <c r="AD2012" t="str">
        <f t="shared" si="63"/>
        <v>305</v>
      </c>
    </row>
    <row r="2013" spans="1:30" hidden="1" x14ac:dyDescent="0.25">
      <c r="A2013" t="s">
        <v>1042</v>
      </c>
      <c r="B2013" t="s">
        <v>420</v>
      </c>
      <c r="C2013" t="s">
        <v>157</v>
      </c>
      <c r="D2013" t="s">
        <v>264</v>
      </c>
      <c r="E2013" t="s">
        <v>122</v>
      </c>
      <c r="F2013" t="s">
        <v>159</v>
      </c>
      <c r="G2013" t="s">
        <v>160</v>
      </c>
      <c r="H2013" t="s">
        <v>143</v>
      </c>
      <c r="I2013" t="s">
        <v>124</v>
      </c>
      <c r="J2013" t="s">
        <v>125</v>
      </c>
      <c r="K2013" t="s">
        <v>1043</v>
      </c>
      <c r="N2013" t="s">
        <v>1044</v>
      </c>
      <c r="O2013" t="s">
        <v>425</v>
      </c>
      <c r="P2013" t="s">
        <v>162</v>
      </c>
      <c r="Q2013" t="s">
        <v>265</v>
      </c>
      <c r="R2013" t="s">
        <v>131</v>
      </c>
      <c r="S2013" t="s">
        <v>164</v>
      </c>
      <c r="T2013" t="s">
        <v>165</v>
      </c>
      <c r="U2013" t="s">
        <v>151</v>
      </c>
      <c r="V2013" t="s">
        <v>135</v>
      </c>
      <c r="W2013" t="s">
        <v>136</v>
      </c>
      <c r="X2013" t="s">
        <v>1045</v>
      </c>
      <c r="Y2013" s="94">
        <v>2244177.84</v>
      </c>
      <c r="Z2013" s="94">
        <v>51040</v>
      </c>
      <c r="AA2013" s="94">
        <v>0</v>
      </c>
      <c r="AB2013" s="94">
        <v>0</v>
      </c>
      <c r="AC2013">
        <f t="shared" si="62"/>
        <v>3000</v>
      </c>
      <c r="AD2013" t="str">
        <f t="shared" si="63"/>
        <v>305</v>
      </c>
    </row>
    <row r="2014" spans="1:30" hidden="1" x14ac:dyDescent="0.25">
      <c r="A2014" t="s">
        <v>1042</v>
      </c>
      <c r="B2014" t="s">
        <v>420</v>
      </c>
      <c r="C2014" t="s">
        <v>157</v>
      </c>
      <c r="D2014" t="s">
        <v>270</v>
      </c>
      <c r="E2014" t="s">
        <v>122</v>
      </c>
      <c r="F2014" t="s">
        <v>159</v>
      </c>
      <c r="G2014" t="s">
        <v>160</v>
      </c>
      <c r="H2014" t="s">
        <v>143</v>
      </c>
      <c r="I2014" t="s">
        <v>124</v>
      </c>
      <c r="J2014" t="s">
        <v>125</v>
      </c>
      <c r="K2014" t="s">
        <v>1043</v>
      </c>
      <c r="N2014" t="s">
        <v>1044</v>
      </c>
      <c r="O2014" t="s">
        <v>425</v>
      </c>
      <c r="P2014" t="s">
        <v>162</v>
      </c>
      <c r="Q2014" t="s">
        <v>271</v>
      </c>
      <c r="R2014" t="s">
        <v>131</v>
      </c>
      <c r="S2014" t="s">
        <v>164</v>
      </c>
      <c r="T2014" t="s">
        <v>165</v>
      </c>
      <c r="U2014" t="s">
        <v>151</v>
      </c>
      <c r="V2014" t="s">
        <v>135</v>
      </c>
      <c r="W2014" t="s">
        <v>136</v>
      </c>
      <c r="X2014" t="s">
        <v>1045</v>
      </c>
      <c r="Y2014" s="94">
        <v>15450</v>
      </c>
      <c r="Z2014" s="94">
        <v>0</v>
      </c>
      <c r="AA2014" s="94">
        <v>0</v>
      </c>
      <c r="AB2014" s="94">
        <v>0</v>
      </c>
      <c r="AC2014">
        <f t="shared" si="62"/>
        <v>3000</v>
      </c>
      <c r="AD2014" t="str">
        <f t="shared" si="63"/>
        <v>305</v>
      </c>
    </row>
    <row r="2015" spans="1:30" hidden="1" x14ac:dyDescent="0.25">
      <c r="A2015" t="s">
        <v>1042</v>
      </c>
      <c r="B2015" t="s">
        <v>420</v>
      </c>
      <c r="C2015" t="s">
        <v>157</v>
      </c>
      <c r="D2015" t="s">
        <v>272</v>
      </c>
      <c r="E2015" t="s">
        <v>122</v>
      </c>
      <c r="F2015" t="s">
        <v>159</v>
      </c>
      <c r="G2015" t="s">
        <v>160</v>
      </c>
      <c r="H2015" t="s">
        <v>143</v>
      </c>
      <c r="I2015" t="s">
        <v>124</v>
      </c>
      <c r="J2015" t="s">
        <v>125</v>
      </c>
      <c r="K2015" t="s">
        <v>1043</v>
      </c>
      <c r="N2015" t="s">
        <v>1044</v>
      </c>
      <c r="O2015" t="s">
        <v>425</v>
      </c>
      <c r="P2015" t="s">
        <v>162</v>
      </c>
      <c r="Q2015" t="s">
        <v>273</v>
      </c>
      <c r="R2015" t="s">
        <v>131</v>
      </c>
      <c r="S2015" t="s">
        <v>164</v>
      </c>
      <c r="T2015" t="s">
        <v>165</v>
      </c>
      <c r="U2015" t="s">
        <v>151</v>
      </c>
      <c r="V2015" t="s">
        <v>135</v>
      </c>
      <c r="W2015" t="s">
        <v>136</v>
      </c>
      <c r="X2015" t="s">
        <v>1045</v>
      </c>
      <c r="Y2015" s="94">
        <v>188242.8</v>
      </c>
      <c r="Z2015" s="94">
        <v>16116.98</v>
      </c>
      <c r="AA2015" s="94">
        <v>0</v>
      </c>
      <c r="AB2015" s="94">
        <v>0</v>
      </c>
      <c r="AC2015">
        <f t="shared" si="62"/>
        <v>3000</v>
      </c>
      <c r="AD2015" t="str">
        <f t="shared" si="63"/>
        <v>305</v>
      </c>
    </row>
    <row r="2016" spans="1:30" hidden="1" x14ac:dyDescent="0.25">
      <c r="A2016" t="s">
        <v>1042</v>
      </c>
      <c r="B2016" t="s">
        <v>420</v>
      </c>
      <c r="C2016" t="s">
        <v>157</v>
      </c>
      <c r="D2016" t="s">
        <v>276</v>
      </c>
      <c r="E2016" t="s">
        <v>122</v>
      </c>
      <c r="F2016" t="s">
        <v>159</v>
      </c>
      <c r="G2016" t="s">
        <v>160</v>
      </c>
      <c r="H2016" t="s">
        <v>143</v>
      </c>
      <c r="I2016" t="s">
        <v>124</v>
      </c>
      <c r="J2016" t="s">
        <v>125</v>
      </c>
      <c r="K2016" t="s">
        <v>1043</v>
      </c>
      <c r="N2016" t="s">
        <v>1044</v>
      </c>
      <c r="O2016" t="s">
        <v>425</v>
      </c>
      <c r="P2016" t="s">
        <v>162</v>
      </c>
      <c r="Q2016" t="s">
        <v>277</v>
      </c>
      <c r="R2016" t="s">
        <v>131</v>
      </c>
      <c r="S2016" t="s">
        <v>164</v>
      </c>
      <c r="T2016" t="s">
        <v>165</v>
      </c>
      <c r="U2016" t="s">
        <v>151</v>
      </c>
      <c r="V2016" t="s">
        <v>135</v>
      </c>
      <c r="W2016" t="s">
        <v>136</v>
      </c>
      <c r="X2016" t="s">
        <v>1045</v>
      </c>
      <c r="Y2016" s="94">
        <v>365982.36</v>
      </c>
      <c r="Z2016" s="94">
        <v>0</v>
      </c>
      <c r="AA2016" s="94">
        <v>0</v>
      </c>
      <c r="AB2016" s="94">
        <v>0</v>
      </c>
      <c r="AC2016">
        <f t="shared" si="62"/>
        <v>3000</v>
      </c>
      <c r="AD2016" t="str">
        <f t="shared" si="63"/>
        <v>305</v>
      </c>
    </row>
    <row r="2017" spans="1:30" hidden="1" x14ac:dyDescent="0.25">
      <c r="A2017" t="s">
        <v>1042</v>
      </c>
      <c r="B2017" t="s">
        <v>420</v>
      </c>
      <c r="C2017" t="s">
        <v>157</v>
      </c>
      <c r="D2017" t="s">
        <v>172</v>
      </c>
      <c r="E2017" t="s">
        <v>122</v>
      </c>
      <c r="F2017" t="s">
        <v>159</v>
      </c>
      <c r="G2017" t="s">
        <v>160</v>
      </c>
      <c r="H2017" t="s">
        <v>143</v>
      </c>
      <c r="I2017" t="s">
        <v>124</v>
      </c>
      <c r="J2017" t="s">
        <v>125</v>
      </c>
      <c r="K2017" t="s">
        <v>1043</v>
      </c>
      <c r="N2017" t="s">
        <v>1044</v>
      </c>
      <c r="O2017" t="s">
        <v>425</v>
      </c>
      <c r="P2017" t="s">
        <v>162</v>
      </c>
      <c r="Q2017" t="s">
        <v>173</v>
      </c>
      <c r="R2017" t="s">
        <v>131</v>
      </c>
      <c r="S2017" t="s">
        <v>164</v>
      </c>
      <c r="T2017" t="s">
        <v>165</v>
      </c>
      <c r="U2017" t="s">
        <v>151</v>
      </c>
      <c r="V2017" t="s">
        <v>135</v>
      </c>
      <c r="W2017" t="s">
        <v>136</v>
      </c>
      <c r="X2017" t="s">
        <v>1045</v>
      </c>
      <c r="Y2017" s="94">
        <v>76274.16</v>
      </c>
      <c r="Z2017" s="94">
        <v>5997</v>
      </c>
      <c r="AA2017" s="94">
        <v>0</v>
      </c>
      <c r="AB2017" s="94">
        <v>0</v>
      </c>
      <c r="AC2017">
        <f t="shared" si="62"/>
        <v>3000</v>
      </c>
      <c r="AD2017" t="str">
        <f t="shared" si="63"/>
        <v>305</v>
      </c>
    </row>
    <row r="2018" spans="1:30" hidden="1" x14ac:dyDescent="0.25">
      <c r="A2018" t="s">
        <v>1042</v>
      </c>
      <c r="B2018" t="s">
        <v>420</v>
      </c>
      <c r="C2018" t="s">
        <v>157</v>
      </c>
      <c r="D2018" t="s">
        <v>174</v>
      </c>
      <c r="E2018" t="s">
        <v>122</v>
      </c>
      <c r="F2018" t="s">
        <v>159</v>
      </c>
      <c r="G2018" t="s">
        <v>160</v>
      </c>
      <c r="H2018" t="s">
        <v>143</v>
      </c>
      <c r="I2018" t="s">
        <v>124</v>
      </c>
      <c r="J2018" t="s">
        <v>125</v>
      </c>
      <c r="K2018" t="s">
        <v>1043</v>
      </c>
      <c r="N2018" t="s">
        <v>1044</v>
      </c>
      <c r="O2018" t="s">
        <v>425</v>
      </c>
      <c r="P2018" t="s">
        <v>162</v>
      </c>
      <c r="Q2018" t="s">
        <v>175</v>
      </c>
      <c r="R2018" t="s">
        <v>131</v>
      </c>
      <c r="S2018" t="s">
        <v>164</v>
      </c>
      <c r="T2018" t="s">
        <v>165</v>
      </c>
      <c r="U2018" t="s">
        <v>151</v>
      </c>
      <c r="V2018" t="s">
        <v>135</v>
      </c>
      <c r="W2018" t="s">
        <v>136</v>
      </c>
      <c r="X2018" t="s">
        <v>1045</v>
      </c>
      <c r="Y2018" s="94">
        <v>17469.240000000002</v>
      </c>
      <c r="Z2018" s="94">
        <v>0</v>
      </c>
      <c r="AA2018" s="94">
        <v>0</v>
      </c>
      <c r="AB2018" s="94">
        <v>0</v>
      </c>
      <c r="AC2018">
        <f t="shared" si="62"/>
        <v>3000</v>
      </c>
      <c r="AD2018" t="str">
        <f t="shared" si="63"/>
        <v>305</v>
      </c>
    </row>
    <row r="2019" spans="1:30" hidden="1" x14ac:dyDescent="0.25">
      <c r="A2019" t="s">
        <v>1042</v>
      </c>
      <c r="B2019" t="s">
        <v>420</v>
      </c>
      <c r="C2019" t="s">
        <v>157</v>
      </c>
      <c r="D2019" t="s">
        <v>282</v>
      </c>
      <c r="E2019" t="s">
        <v>122</v>
      </c>
      <c r="F2019" t="s">
        <v>159</v>
      </c>
      <c r="G2019" t="s">
        <v>160</v>
      </c>
      <c r="H2019" t="s">
        <v>143</v>
      </c>
      <c r="I2019" t="s">
        <v>124</v>
      </c>
      <c r="J2019" t="s">
        <v>125</v>
      </c>
      <c r="K2019" t="s">
        <v>1043</v>
      </c>
      <c r="N2019" t="s">
        <v>1044</v>
      </c>
      <c r="O2019" t="s">
        <v>425</v>
      </c>
      <c r="P2019" t="s">
        <v>162</v>
      </c>
      <c r="Q2019" t="s">
        <v>283</v>
      </c>
      <c r="R2019" t="s">
        <v>131</v>
      </c>
      <c r="S2019" t="s">
        <v>164</v>
      </c>
      <c r="T2019" t="s">
        <v>165</v>
      </c>
      <c r="U2019" t="s">
        <v>151</v>
      </c>
      <c r="V2019" t="s">
        <v>135</v>
      </c>
      <c r="W2019" t="s">
        <v>136</v>
      </c>
      <c r="X2019" t="s">
        <v>1045</v>
      </c>
      <c r="Y2019" s="94">
        <v>1740.72</v>
      </c>
      <c r="Z2019" s="94">
        <v>0</v>
      </c>
      <c r="AA2019" s="94">
        <v>0</v>
      </c>
      <c r="AB2019" s="94">
        <v>0</v>
      </c>
      <c r="AC2019">
        <f t="shared" si="62"/>
        <v>3000</v>
      </c>
      <c r="AD2019" t="str">
        <f t="shared" si="63"/>
        <v>305</v>
      </c>
    </row>
    <row r="2020" spans="1:30" hidden="1" x14ac:dyDescent="0.25">
      <c r="A2020" s="97" t="s">
        <v>1042</v>
      </c>
      <c r="B2020" s="97" t="s">
        <v>420</v>
      </c>
      <c r="C2020" s="97" t="s">
        <v>140</v>
      </c>
      <c r="D2020" s="97" t="s">
        <v>465</v>
      </c>
      <c r="E2020" s="97" t="s">
        <v>122</v>
      </c>
      <c r="F2020" s="98">
        <v>15</v>
      </c>
      <c r="G2020" s="98" t="s">
        <v>142</v>
      </c>
      <c r="H2020" s="97">
        <v>19</v>
      </c>
      <c r="I2020" s="97" t="s">
        <v>124</v>
      </c>
      <c r="J2020" s="97" t="s">
        <v>125</v>
      </c>
      <c r="K2020" s="97" t="s">
        <v>1048</v>
      </c>
      <c r="L2020" s="97"/>
      <c r="M2020" s="97"/>
      <c r="N2020" s="97" t="s">
        <v>1044</v>
      </c>
      <c r="O2020" s="97" t="s">
        <v>425</v>
      </c>
      <c r="P2020" s="97" t="s">
        <v>147</v>
      </c>
      <c r="Q2020" s="97" t="s">
        <v>466</v>
      </c>
      <c r="R2020" s="97" t="s">
        <v>131</v>
      </c>
      <c r="S2020" s="97" t="s">
        <v>149</v>
      </c>
      <c r="T2020" s="97" t="s">
        <v>150</v>
      </c>
      <c r="U2020" s="97" t="s">
        <v>134</v>
      </c>
      <c r="V2020" s="97" t="s">
        <v>135</v>
      </c>
      <c r="W2020" s="97" t="s">
        <v>136</v>
      </c>
      <c r="X2020" s="97" t="s">
        <v>1049</v>
      </c>
      <c r="Y2020" s="99">
        <v>219073.44</v>
      </c>
      <c r="Z2020" s="99">
        <v>0</v>
      </c>
      <c r="AA2020" s="99">
        <v>0</v>
      </c>
      <c r="AB2020" s="99">
        <v>0</v>
      </c>
      <c r="AC2020">
        <f t="shared" si="62"/>
        <v>1000</v>
      </c>
      <c r="AD2020" t="str">
        <f t="shared" si="63"/>
        <v>305</v>
      </c>
    </row>
    <row r="2021" spans="1:30" hidden="1" x14ac:dyDescent="0.25">
      <c r="A2021" t="s">
        <v>1050</v>
      </c>
      <c r="B2021" t="s">
        <v>420</v>
      </c>
      <c r="C2021" t="s">
        <v>1051</v>
      </c>
      <c r="D2021" t="s">
        <v>186</v>
      </c>
      <c r="E2021" t="s">
        <v>122</v>
      </c>
      <c r="F2021" t="s">
        <v>159</v>
      </c>
      <c r="G2021" t="s">
        <v>160</v>
      </c>
      <c r="H2021" t="s">
        <v>143</v>
      </c>
      <c r="I2021" t="s">
        <v>124</v>
      </c>
      <c r="J2021" t="s">
        <v>125</v>
      </c>
      <c r="K2021" t="s">
        <v>1052</v>
      </c>
      <c r="N2021" t="s">
        <v>1053</v>
      </c>
      <c r="O2021" t="s">
        <v>425</v>
      </c>
      <c r="P2021" t="s">
        <v>1054</v>
      </c>
      <c r="Q2021" t="s">
        <v>188</v>
      </c>
      <c r="R2021" t="s">
        <v>131</v>
      </c>
      <c r="S2021" t="s">
        <v>164</v>
      </c>
      <c r="T2021" t="s">
        <v>165</v>
      </c>
      <c r="U2021" t="s">
        <v>151</v>
      </c>
      <c r="V2021" t="s">
        <v>135</v>
      </c>
      <c r="W2021" t="s">
        <v>136</v>
      </c>
      <c r="X2021" t="s">
        <v>1055</v>
      </c>
      <c r="Y2021" s="94">
        <v>618373.80000000005</v>
      </c>
      <c r="Z2021" s="94">
        <v>153680.17000000001</v>
      </c>
      <c r="AA2021" s="94">
        <v>0</v>
      </c>
      <c r="AB2021" s="94">
        <v>0</v>
      </c>
      <c r="AC2021">
        <f t="shared" si="62"/>
        <v>2000</v>
      </c>
      <c r="AD2021" t="str">
        <f t="shared" si="63"/>
        <v>305</v>
      </c>
    </row>
    <row r="2022" spans="1:30" hidden="1" x14ac:dyDescent="0.25">
      <c r="A2022" t="s">
        <v>1050</v>
      </c>
      <c r="B2022" t="s">
        <v>420</v>
      </c>
      <c r="C2022" t="s">
        <v>1051</v>
      </c>
      <c r="D2022" t="s">
        <v>192</v>
      </c>
      <c r="E2022" t="s">
        <v>122</v>
      </c>
      <c r="F2022" t="s">
        <v>159</v>
      </c>
      <c r="G2022" t="s">
        <v>160</v>
      </c>
      <c r="H2022" t="s">
        <v>143</v>
      </c>
      <c r="I2022" t="s">
        <v>124</v>
      </c>
      <c r="J2022" t="s">
        <v>125</v>
      </c>
      <c r="K2022" t="s">
        <v>1052</v>
      </c>
      <c r="N2022" t="s">
        <v>1053</v>
      </c>
      <c r="O2022" t="s">
        <v>425</v>
      </c>
      <c r="P2022" t="s">
        <v>1054</v>
      </c>
      <c r="Q2022" t="s">
        <v>193</v>
      </c>
      <c r="R2022" t="s">
        <v>131</v>
      </c>
      <c r="S2022" t="s">
        <v>164</v>
      </c>
      <c r="T2022" t="s">
        <v>165</v>
      </c>
      <c r="U2022" t="s">
        <v>151</v>
      </c>
      <c r="V2022" t="s">
        <v>135</v>
      </c>
      <c r="W2022" t="s">
        <v>136</v>
      </c>
      <c r="X2022" t="s">
        <v>1055</v>
      </c>
      <c r="Y2022" s="94">
        <v>95955.72</v>
      </c>
      <c r="Z2022" s="94">
        <v>2073</v>
      </c>
      <c r="AA2022" s="94">
        <v>0</v>
      </c>
      <c r="AB2022" s="94">
        <v>0</v>
      </c>
      <c r="AC2022">
        <f t="shared" si="62"/>
        <v>2000</v>
      </c>
      <c r="AD2022" t="str">
        <f t="shared" si="63"/>
        <v>305</v>
      </c>
    </row>
    <row r="2023" spans="1:30" hidden="1" x14ac:dyDescent="0.25">
      <c r="A2023" t="s">
        <v>1050</v>
      </c>
      <c r="B2023" t="s">
        <v>420</v>
      </c>
      <c r="C2023" t="s">
        <v>1051</v>
      </c>
      <c r="D2023" t="s">
        <v>196</v>
      </c>
      <c r="E2023" t="s">
        <v>122</v>
      </c>
      <c r="F2023" t="s">
        <v>159</v>
      </c>
      <c r="G2023" t="s">
        <v>160</v>
      </c>
      <c r="H2023" t="s">
        <v>143</v>
      </c>
      <c r="I2023" t="s">
        <v>124</v>
      </c>
      <c r="J2023" t="s">
        <v>125</v>
      </c>
      <c r="K2023" t="s">
        <v>1052</v>
      </c>
      <c r="N2023" t="s">
        <v>1053</v>
      </c>
      <c r="O2023" t="s">
        <v>425</v>
      </c>
      <c r="P2023" t="s">
        <v>1054</v>
      </c>
      <c r="Q2023" t="s">
        <v>197</v>
      </c>
      <c r="R2023" t="s">
        <v>131</v>
      </c>
      <c r="S2023" t="s">
        <v>164</v>
      </c>
      <c r="T2023" t="s">
        <v>165</v>
      </c>
      <c r="U2023" t="s">
        <v>151</v>
      </c>
      <c r="V2023" t="s">
        <v>135</v>
      </c>
      <c r="W2023" t="s">
        <v>136</v>
      </c>
      <c r="X2023" t="s">
        <v>1055</v>
      </c>
      <c r="Y2023" s="94">
        <v>13142.04</v>
      </c>
      <c r="Z2023" s="94">
        <v>0</v>
      </c>
      <c r="AA2023" s="94">
        <v>0</v>
      </c>
      <c r="AB2023" s="94">
        <v>0</v>
      </c>
      <c r="AC2023">
        <f t="shared" si="62"/>
        <v>2000</v>
      </c>
      <c r="AD2023" t="str">
        <f t="shared" si="63"/>
        <v>305</v>
      </c>
    </row>
    <row r="2024" spans="1:30" hidden="1" x14ac:dyDescent="0.25">
      <c r="A2024" t="s">
        <v>1050</v>
      </c>
      <c r="B2024" t="s">
        <v>420</v>
      </c>
      <c r="C2024" t="s">
        <v>1051</v>
      </c>
      <c r="D2024" t="s">
        <v>198</v>
      </c>
      <c r="E2024" t="s">
        <v>122</v>
      </c>
      <c r="F2024" t="s">
        <v>159</v>
      </c>
      <c r="G2024" t="s">
        <v>160</v>
      </c>
      <c r="H2024" t="s">
        <v>143</v>
      </c>
      <c r="I2024" t="s">
        <v>124</v>
      </c>
      <c r="J2024" t="s">
        <v>125</v>
      </c>
      <c r="K2024" t="s">
        <v>1052</v>
      </c>
      <c r="N2024" t="s">
        <v>1053</v>
      </c>
      <c r="O2024" t="s">
        <v>425</v>
      </c>
      <c r="P2024" t="s">
        <v>1054</v>
      </c>
      <c r="Q2024" t="s">
        <v>199</v>
      </c>
      <c r="R2024" t="s">
        <v>131</v>
      </c>
      <c r="S2024" t="s">
        <v>164</v>
      </c>
      <c r="T2024" t="s">
        <v>165</v>
      </c>
      <c r="U2024" t="s">
        <v>151</v>
      </c>
      <c r="V2024" t="s">
        <v>135</v>
      </c>
      <c r="W2024" t="s">
        <v>136</v>
      </c>
      <c r="X2024" t="s">
        <v>1055</v>
      </c>
      <c r="Y2024" s="94">
        <v>244279.8</v>
      </c>
      <c r="Z2024" s="94">
        <v>41509.440000000002</v>
      </c>
      <c r="AA2024" s="94">
        <v>0</v>
      </c>
      <c r="AB2024" s="94">
        <v>0</v>
      </c>
      <c r="AC2024">
        <f t="shared" si="62"/>
        <v>2000</v>
      </c>
      <c r="AD2024" t="str">
        <f t="shared" si="63"/>
        <v>305</v>
      </c>
    </row>
    <row r="2025" spans="1:30" hidden="1" x14ac:dyDescent="0.25">
      <c r="A2025" t="s">
        <v>1050</v>
      </c>
      <c r="B2025" t="s">
        <v>420</v>
      </c>
      <c r="C2025" t="s">
        <v>1051</v>
      </c>
      <c r="D2025" t="s">
        <v>214</v>
      </c>
      <c r="E2025" t="s">
        <v>122</v>
      </c>
      <c r="F2025" t="s">
        <v>159</v>
      </c>
      <c r="G2025" t="s">
        <v>160</v>
      </c>
      <c r="H2025" t="s">
        <v>143</v>
      </c>
      <c r="I2025" t="s">
        <v>124</v>
      </c>
      <c r="J2025" t="s">
        <v>125</v>
      </c>
      <c r="K2025" t="s">
        <v>1052</v>
      </c>
      <c r="N2025" t="s">
        <v>1053</v>
      </c>
      <c r="O2025" t="s">
        <v>425</v>
      </c>
      <c r="P2025" t="s">
        <v>1054</v>
      </c>
      <c r="Q2025" t="s">
        <v>215</v>
      </c>
      <c r="R2025" t="s">
        <v>131</v>
      </c>
      <c r="S2025" t="s">
        <v>164</v>
      </c>
      <c r="T2025" t="s">
        <v>165</v>
      </c>
      <c r="U2025" t="s">
        <v>151</v>
      </c>
      <c r="V2025" t="s">
        <v>135</v>
      </c>
      <c r="W2025" t="s">
        <v>136</v>
      </c>
      <c r="X2025" t="s">
        <v>1055</v>
      </c>
      <c r="Y2025" s="94">
        <v>1491197.16</v>
      </c>
      <c r="Z2025" s="94">
        <v>304920.93</v>
      </c>
      <c r="AA2025" s="94">
        <v>0</v>
      </c>
      <c r="AB2025" s="94">
        <v>0</v>
      </c>
      <c r="AC2025">
        <f t="shared" si="62"/>
        <v>2000</v>
      </c>
      <c r="AD2025" t="str">
        <f t="shared" si="63"/>
        <v>305</v>
      </c>
    </row>
    <row r="2026" spans="1:30" hidden="1" x14ac:dyDescent="0.25">
      <c r="A2026" t="s">
        <v>1050</v>
      </c>
      <c r="B2026" t="s">
        <v>420</v>
      </c>
      <c r="C2026" t="s">
        <v>1051</v>
      </c>
      <c r="D2026" t="s">
        <v>512</v>
      </c>
      <c r="E2026" t="s">
        <v>122</v>
      </c>
      <c r="F2026" t="s">
        <v>159</v>
      </c>
      <c r="G2026" t="s">
        <v>160</v>
      </c>
      <c r="H2026" t="s">
        <v>143</v>
      </c>
      <c r="I2026" t="s">
        <v>124</v>
      </c>
      <c r="J2026" t="s">
        <v>125</v>
      </c>
      <c r="K2026" t="s">
        <v>1052</v>
      </c>
      <c r="N2026" t="s">
        <v>1053</v>
      </c>
      <c r="O2026" t="s">
        <v>425</v>
      </c>
      <c r="P2026" t="s">
        <v>1054</v>
      </c>
      <c r="Q2026" t="s">
        <v>513</v>
      </c>
      <c r="R2026" t="s">
        <v>131</v>
      </c>
      <c r="S2026" t="s">
        <v>164</v>
      </c>
      <c r="T2026" t="s">
        <v>165</v>
      </c>
      <c r="U2026" t="s">
        <v>151</v>
      </c>
      <c r="V2026" t="s">
        <v>135</v>
      </c>
      <c r="W2026" t="s">
        <v>136</v>
      </c>
      <c r="X2026" t="s">
        <v>1055</v>
      </c>
      <c r="Y2026" s="94">
        <v>2022318.48</v>
      </c>
      <c r="Z2026" s="94">
        <v>0</v>
      </c>
      <c r="AA2026" s="94">
        <v>0</v>
      </c>
      <c r="AB2026" s="94">
        <v>0</v>
      </c>
      <c r="AC2026">
        <f t="shared" si="62"/>
        <v>3000</v>
      </c>
      <c r="AD2026" t="str">
        <f t="shared" si="63"/>
        <v>305</v>
      </c>
    </row>
    <row r="2027" spans="1:30" hidden="1" x14ac:dyDescent="0.25">
      <c r="A2027" t="s">
        <v>1050</v>
      </c>
      <c r="B2027" t="s">
        <v>420</v>
      </c>
      <c r="C2027" t="s">
        <v>1051</v>
      </c>
      <c r="D2027" t="s">
        <v>264</v>
      </c>
      <c r="E2027" t="s">
        <v>122</v>
      </c>
      <c r="F2027" t="s">
        <v>159</v>
      </c>
      <c r="G2027" t="s">
        <v>160</v>
      </c>
      <c r="H2027" t="s">
        <v>143</v>
      </c>
      <c r="I2027" t="s">
        <v>124</v>
      </c>
      <c r="J2027" t="s">
        <v>125</v>
      </c>
      <c r="K2027" t="s">
        <v>1052</v>
      </c>
      <c r="N2027" t="s">
        <v>1053</v>
      </c>
      <c r="O2027" t="s">
        <v>425</v>
      </c>
      <c r="P2027" t="s">
        <v>1054</v>
      </c>
      <c r="Q2027" t="s">
        <v>265</v>
      </c>
      <c r="R2027" t="s">
        <v>131</v>
      </c>
      <c r="S2027" t="s">
        <v>164</v>
      </c>
      <c r="T2027" t="s">
        <v>165</v>
      </c>
      <c r="U2027" t="s">
        <v>151</v>
      </c>
      <c r="V2027" t="s">
        <v>135</v>
      </c>
      <c r="W2027" t="s">
        <v>136</v>
      </c>
      <c r="X2027" t="s">
        <v>1055</v>
      </c>
      <c r="Y2027" s="94">
        <v>89111.28</v>
      </c>
      <c r="Z2027" s="94">
        <v>0</v>
      </c>
      <c r="AA2027" s="94">
        <v>0</v>
      </c>
      <c r="AB2027" s="94">
        <v>0</v>
      </c>
      <c r="AC2027">
        <f t="shared" si="62"/>
        <v>3000</v>
      </c>
      <c r="AD2027" t="str">
        <f t="shared" si="63"/>
        <v>305</v>
      </c>
    </row>
    <row r="2028" spans="1:30" hidden="1" x14ac:dyDescent="0.25">
      <c r="A2028" t="s">
        <v>1050</v>
      </c>
      <c r="B2028" t="s">
        <v>420</v>
      </c>
      <c r="C2028" t="s">
        <v>1051</v>
      </c>
      <c r="D2028" t="s">
        <v>266</v>
      </c>
      <c r="E2028" t="s">
        <v>122</v>
      </c>
      <c r="F2028" t="s">
        <v>159</v>
      </c>
      <c r="G2028" t="s">
        <v>160</v>
      </c>
      <c r="H2028" t="s">
        <v>143</v>
      </c>
      <c r="I2028" t="s">
        <v>124</v>
      </c>
      <c r="J2028" t="s">
        <v>125</v>
      </c>
      <c r="K2028" t="s">
        <v>1052</v>
      </c>
      <c r="N2028" t="s">
        <v>1053</v>
      </c>
      <c r="O2028" t="s">
        <v>425</v>
      </c>
      <c r="P2028" t="s">
        <v>1054</v>
      </c>
      <c r="Q2028" t="s">
        <v>267</v>
      </c>
      <c r="R2028" t="s">
        <v>131</v>
      </c>
      <c r="S2028" t="s">
        <v>164</v>
      </c>
      <c r="T2028" t="s">
        <v>165</v>
      </c>
      <c r="U2028" t="s">
        <v>151</v>
      </c>
      <c r="V2028" t="s">
        <v>135</v>
      </c>
      <c r="W2028" t="s">
        <v>136</v>
      </c>
      <c r="X2028" t="s">
        <v>1055</v>
      </c>
      <c r="Y2028" s="94">
        <v>26069.759999999998</v>
      </c>
      <c r="Z2028" s="94">
        <v>6426.4</v>
      </c>
      <c r="AA2028" s="94">
        <v>0</v>
      </c>
      <c r="AB2028" s="94">
        <v>0</v>
      </c>
      <c r="AC2028">
        <f t="shared" si="62"/>
        <v>3000</v>
      </c>
      <c r="AD2028" t="str">
        <f t="shared" si="63"/>
        <v>305</v>
      </c>
    </row>
    <row r="2029" spans="1:30" hidden="1" x14ac:dyDescent="0.25">
      <c r="A2029" t="s">
        <v>1050</v>
      </c>
      <c r="B2029" t="s">
        <v>420</v>
      </c>
      <c r="C2029" t="s">
        <v>1051</v>
      </c>
      <c r="D2029" t="s">
        <v>270</v>
      </c>
      <c r="E2029" t="s">
        <v>122</v>
      </c>
      <c r="F2029" t="s">
        <v>159</v>
      </c>
      <c r="G2029" t="s">
        <v>160</v>
      </c>
      <c r="H2029" t="s">
        <v>143</v>
      </c>
      <c r="I2029" t="s">
        <v>124</v>
      </c>
      <c r="J2029" t="s">
        <v>125</v>
      </c>
      <c r="K2029" t="s">
        <v>1052</v>
      </c>
      <c r="N2029" t="s">
        <v>1053</v>
      </c>
      <c r="O2029" t="s">
        <v>425</v>
      </c>
      <c r="P2029" t="s">
        <v>1054</v>
      </c>
      <c r="Q2029" t="s">
        <v>271</v>
      </c>
      <c r="R2029" t="s">
        <v>131</v>
      </c>
      <c r="S2029" t="s">
        <v>164</v>
      </c>
      <c r="T2029" t="s">
        <v>165</v>
      </c>
      <c r="U2029" t="s">
        <v>151</v>
      </c>
      <c r="V2029" t="s">
        <v>135</v>
      </c>
      <c r="W2029" t="s">
        <v>136</v>
      </c>
      <c r="X2029" t="s">
        <v>1055</v>
      </c>
      <c r="Y2029" s="94">
        <v>356471.64</v>
      </c>
      <c r="Z2029" s="94">
        <v>89047.4</v>
      </c>
      <c r="AA2029" s="94">
        <v>0</v>
      </c>
      <c r="AB2029" s="94">
        <v>0</v>
      </c>
      <c r="AC2029">
        <f t="shared" si="62"/>
        <v>3000</v>
      </c>
      <c r="AD2029" t="str">
        <f t="shared" si="63"/>
        <v>305</v>
      </c>
    </row>
    <row r="2030" spans="1:30" hidden="1" x14ac:dyDescent="0.25">
      <c r="A2030" t="s">
        <v>1050</v>
      </c>
      <c r="B2030" t="s">
        <v>420</v>
      </c>
      <c r="C2030" t="s">
        <v>1051</v>
      </c>
      <c r="D2030" t="s">
        <v>272</v>
      </c>
      <c r="E2030" t="s">
        <v>122</v>
      </c>
      <c r="F2030" t="s">
        <v>159</v>
      </c>
      <c r="G2030" t="s">
        <v>160</v>
      </c>
      <c r="H2030" t="s">
        <v>143</v>
      </c>
      <c r="I2030" t="s">
        <v>124</v>
      </c>
      <c r="J2030" t="s">
        <v>125</v>
      </c>
      <c r="K2030" t="s">
        <v>1052</v>
      </c>
      <c r="N2030" t="s">
        <v>1053</v>
      </c>
      <c r="O2030" t="s">
        <v>425</v>
      </c>
      <c r="P2030" t="s">
        <v>1054</v>
      </c>
      <c r="Q2030" t="s">
        <v>273</v>
      </c>
      <c r="R2030" t="s">
        <v>131</v>
      </c>
      <c r="S2030" t="s">
        <v>164</v>
      </c>
      <c r="T2030" t="s">
        <v>165</v>
      </c>
      <c r="U2030" t="s">
        <v>151</v>
      </c>
      <c r="V2030" t="s">
        <v>135</v>
      </c>
      <c r="W2030" t="s">
        <v>136</v>
      </c>
      <c r="X2030" t="s">
        <v>1055</v>
      </c>
      <c r="Y2030" s="94">
        <v>929766.36</v>
      </c>
      <c r="Z2030" s="94">
        <v>29118.42</v>
      </c>
      <c r="AA2030" s="94">
        <v>0</v>
      </c>
      <c r="AB2030" s="94">
        <v>0</v>
      </c>
      <c r="AC2030">
        <f t="shared" si="62"/>
        <v>3000</v>
      </c>
      <c r="AD2030" t="str">
        <f t="shared" si="63"/>
        <v>305</v>
      </c>
    </row>
    <row r="2031" spans="1:30" hidden="1" x14ac:dyDescent="0.25">
      <c r="A2031" t="s">
        <v>1050</v>
      </c>
      <c r="B2031" t="s">
        <v>420</v>
      </c>
      <c r="C2031" t="s">
        <v>1051</v>
      </c>
      <c r="D2031" t="s">
        <v>278</v>
      </c>
      <c r="E2031" t="s">
        <v>122</v>
      </c>
      <c r="F2031" t="s">
        <v>159</v>
      </c>
      <c r="G2031" t="s">
        <v>160</v>
      </c>
      <c r="H2031" t="s">
        <v>143</v>
      </c>
      <c r="I2031" t="s">
        <v>124</v>
      </c>
      <c r="J2031" t="s">
        <v>125</v>
      </c>
      <c r="K2031" t="s">
        <v>1052</v>
      </c>
      <c r="N2031" t="s">
        <v>1053</v>
      </c>
      <c r="O2031" t="s">
        <v>425</v>
      </c>
      <c r="P2031" t="s">
        <v>1054</v>
      </c>
      <c r="Q2031" t="s">
        <v>279</v>
      </c>
      <c r="R2031" t="s">
        <v>131</v>
      </c>
      <c r="S2031" t="s">
        <v>164</v>
      </c>
      <c r="T2031" t="s">
        <v>165</v>
      </c>
      <c r="U2031" t="s">
        <v>151</v>
      </c>
      <c r="V2031" t="s">
        <v>135</v>
      </c>
      <c r="W2031" t="s">
        <v>136</v>
      </c>
      <c r="X2031" t="s">
        <v>1055</v>
      </c>
      <c r="Y2031" s="94">
        <v>1888525.44</v>
      </c>
      <c r="Z2031" s="94">
        <v>126701</v>
      </c>
      <c r="AA2031" s="94">
        <v>0</v>
      </c>
      <c r="AB2031" s="94">
        <v>0</v>
      </c>
      <c r="AC2031">
        <f t="shared" si="62"/>
        <v>3000</v>
      </c>
      <c r="AD2031" t="str">
        <f t="shared" si="63"/>
        <v>305</v>
      </c>
    </row>
    <row r="2032" spans="1:30" hidden="1" x14ac:dyDescent="0.25">
      <c r="A2032" t="s">
        <v>1050</v>
      </c>
      <c r="B2032" t="s">
        <v>420</v>
      </c>
      <c r="C2032" t="s">
        <v>1051</v>
      </c>
      <c r="D2032" t="s">
        <v>172</v>
      </c>
      <c r="E2032" t="s">
        <v>122</v>
      </c>
      <c r="F2032" t="s">
        <v>159</v>
      </c>
      <c r="G2032" t="s">
        <v>160</v>
      </c>
      <c r="H2032" t="s">
        <v>143</v>
      </c>
      <c r="I2032" t="s">
        <v>124</v>
      </c>
      <c r="J2032" t="s">
        <v>125</v>
      </c>
      <c r="K2032" t="s">
        <v>1052</v>
      </c>
      <c r="N2032" t="s">
        <v>1053</v>
      </c>
      <c r="O2032" t="s">
        <v>425</v>
      </c>
      <c r="P2032" t="s">
        <v>1054</v>
      </c>
      <c r="Q2032" t="s">
        <v>173</v>
      </c>
      <c r="R2032" t="s">
        <v>131</v>
      </c>
      <c r="S2032" t="s">
        <v>164</v>
      </c>
      <c r="T2032" t="s">
        <v>165</v>
      </c>
      <c r="U2032" t="s">
        <v>151</v>
      </c>
      <c r="V2032" t="s">
        <v>135</v>
      </c>
      <c r="W2032" t="s">
        <v>136</v>
      </c>
      <c r="X2032" t="s">
        <v>1055</v>
      </c>
      <c r="Y2032" s="94">
        <v>46830.36</v>
      </c>
      <c r="Z2032" s="94">
        <v>0</v>
      </c>
      <c r="AA2032" s="94">
        <v>0</v>
      </c>
      <c r="AB2032" s="94">
        <v>0</v>
      </c>
      <c r="AC2032">
        <f t="shared" si="62"/>
        <v>3000</v>
      </c>
      <c r="AD2032" t="str">
        <f t="shared" si="63"/>
        <v>305</v>
      </c>
    </row>
    <row r="2033" spans="1:30" hidden="1" x14ac:dyDescent="0.25">
      <c r="A2033" t="s">
        <v>1050</v>
      </c>
      <c r="B2033" t="s">
        <v>420</v>
      </c>
      <c r="C2033" t="s">
        <v>1051</v>
      </c>
      <c r="D2033" t="s">
        <v>174</v>
      </c>
      <c r="E2033" t="s">
        <v>122</v>
      </c>
      <c r="F2033" t="s">
        <v>159</v>
      </c>
      <c r="G2033" t="s">
        <v>160</v>
      </c>
      <c r="H2033" t="s">
        <v>143</v>
      </c>
      <c r="I2033" t="s">
        <v>124</v>
      </c>
      <c r="J2033" t="s">
        <v>125</v>
      </c>
      <c r="K2033" t="s">
        <v>1052</v>
      </c>
      <c r="N2033" t="s">
        <v>1053</v>
      </c>
      <c r="O2033" t="s">
        <v>425</v>
      </c>
      <c r="P2033" t="s">
        <v>1054</v>
      </c>
      <c r="Q2033" t="s">
        <v>175</v>
      </c>
      <c r="R2033" t="s">
        <v>131</v>
      </c>
      <c r="S2033" t="s">
        <v>164</v>
      </c>
      <c r="T2033" t="s">
        <v>165</v>
      </c>
      <c r="U2033" t="s">
        <v>151</v>
      </c>
      <c r="V2033" t="s">
        <v>135</v>
      </c>
      <c r="W2033" t="s">
        <v>136</v>
      </c>
      <c r="X2033" t="s">
        <v>1055</v>
      </c>
      <c r="Y2033" s="94">
        <v>100711.56</v>
      </c>
      <c r="Z2033" s="94">
        <v>1359</v>
      </c>
      <c r="AA2033" s="94">
        <v>0</v>
      </c>
      <c r="AB2033" s="94">
        <v>0</v>
      </c>
      <c r="AC2033">
        <f t="shared" si="62"/>
        <v>3000</v>
      </c>
      <c r="AD2033" t="str">
        <f t="shared" si="63"/>
        <v>305</v>
      </c>
    </row>
    <row r="2034" spans="1:30" hidden="1" x14ac:dyDescent="0.25">
      <c r="A2034" t="s">
        <v>1050</v>
      </c>
      <c r="B2034" t="s">
        <v>420</v>
      </c>
      <c r="C2034" t="s">
        <v>1051</v>
      </c>
      <c r="D2034" t="s">
        <v>282</v>
      </c>
      <c r="E2034" t="s">
        <v>122</v>
      </c>
      <c r="F2034" t="s">
        <v>159</v>
      </c>
      <c r="G2034" t="s">
        <v>160</v>
      </c>
      <c r="H2034" t="s">
        <v>143</v>
      </c>
      <c r="I2034" t="s">
        <v>124</v>
      </c>
      <c r="J2034" t="s">
        <v>125</v>
      </c>
      <c r="K2034" t="s">
        <v>1052</v>
      </c>
      <c r="N2034" t="s">
        <v>1053</v>
      </c>
      <c r="O2034" t="s">
        <v>425</v>
      </c>
      <c r="P2034" t="s">
        <v>1054</v>
      </c>
      <c r="Q2034" t="s">
        <v>283</v>
      </c>
      <c r="R2034" t="s">
        <v>131</v>
      </c>
      <c r="S2034" t="s">
        <v>164</v>
      </c>
      <c r="T2034" t="s">
        <v>165</v>
      </c>
      <c r="U2034" t="s">
        <v>151</v>
      </c>
      <c r="V2034" t="s">
        <v>135</v>
      </c>
      <c r="W2034" t="s">
        <v>136</v>
      </c>
      <c r="X2034" t="s">
        <v>1055</v>
      </c>
      <c r="Y2034" s="94">
        <v>2582.2800000000002</v>
      </c>
      <c r="Z2034" s="94">
        <v>0</v>
      </c>
      <c r="AA2034" s="94">
        <v>0</v>
      </c>
      <c r="AB2034" s="94">
        <v>0</v>
      </c>
      <c r="AC2034">
        <f t="shared" si="62"/>
        <v>3000</v>
      </c>
      <c r="AD2034" t="str">
        <f t="shared" si="63"/>
        <v>305</v>
      </c>
    </row>
    <row r="2035" spans="1:30" hidden="1" x14ac:dyDescent="0.25">
      <c r="A2035" s="97" t="s">
        <v>1050</v>
      </c>
      <c r="B2035" s="97" t="s">
        <v>420</v>
      </c>
      <c r="C2035" s="97" t="s">
        <v>1051</v>
      </c>
      <c r="D2035" s="97" t="s">
        <v>465</v>
      </c>
      <c r="E2035" s="97" t="s">
        <v>122</v>
      </c>
      <c r="F2035" s="98">
        <v>15</v>
      </c>
      <c r="G2035" s="98" t="s">
        <v>142</v>
      </c>
      <c r="H2035" s="97">
        <v>19</v>
      </c>
      <c r="I2035" s="97" t="s">
        <v>124</v>
      </c>
      <c r="J2035" s="97" t="s">
        <v>125</v>
      </c>
      <c r="K2035" s="97" t="s">
        <v>1052</v>
      </c>
      <c r="L2035" s="97"/>
      <c r="M2035" s="97"/>
      <c r="N2035" s="97" t="s">
        <v>1053</v>
      </c>
      <c r="O2035" s="97" t="s">
        <v>425</v>
      </c>
      <c r="P2035" s="97" t="s">
        <v>1054</v>
      </c>
      <c r="Q2035" s="97" t="s">
        <v>466</v>
      </c>
      <c r="R2035" s="97" t="s">
        <v>131</v>
      </c>
      <c r="S2035" s="97" t="s">
        <v>149</v>
      </c>
      <c r="T2035" s="97" t="s">
        <v>150</v>
      </c>
      <c r="U2035" s="97" t="s">
        <v>134</v>
      </c>
      <c r="V2035" s="97" t="s">
        <v>135</v>
      </c>
      <c r="W2035" s="97" t="s">
        <v>136</v>
      </c>
      <c r="X2035" s="97" t="s">
        <v>1055</v>
      </c>
      <c r="Y2035" s="99">
        <v>186445.68</v>
      </c>
      <c r="Z2035" s="99">
        <v>0</v>
      </c>
      <c r="AA2035" s="99">
        <v>0</v>
      </c>
      <c r="AB2035" s="99">
        <v>0</v>
      </c>
      <c r="AC2035">
        <f t="shared" si="62"/>
        <v>1000</v>
      </c>
      <c r="AD2035" t="str">
        <f t="shared" si="63"/>
        <v>305</v>
      </c>
    </row>
    <row r="2036" spans="1:30" hidden="1" x14ac:dyDescent="0.25">
      <c r="A2036" t="s">
        <v>1056</v>
      </c>
      <c r="B2036" t="s">
        <v>420</v>
      </c>
      <c r="C2036" t="s">
        <v>1051</v>
      </c>
      <c r="D2036" t="s">
        <v>186</v>
      </c>
      <c r="E2036" t="s">
        <v>122</v>
      </c>
      <c r="F2036" t="s">
        <v>159</v>
      </c>
      <c r="G2036" t="s">
        <v>160</v>
      </c>
      <c r="H2036" t="s">
        <v>143</v>
      </c>
      <c r="I2036" t="s">
        <v>124</v>
      </c>
      <c r="J2036" t="s">
        <v>125</v>
      </c>
      <c r="K2036" t="s">
        <v>1057</v>
      </c>
      <c r="N2036" t="s">
        <v>1058</v>
      </c>
      <c r="O2036" t="s">
        <v>425</v>
      </c>
      <c r="P2036" t="s">
        <v>1054</v>
      </c>
      <c r="Q2036" t="s">
        <v>188</v>
      </c>
      <c r="R2036" t="s">
        <v>131</v>
      </c>
      <c r="S2036" t="s">
        <v>164</v>
      </c>
      <c r="T2036" t="s">
        <v>165</v>
      </c>
      <c r="U2036" t="s">
        <v>151</v>
      </c>
      <c r="V2036" t="s">
        <v>135</v>
      </c>
      <c r="W2036" t="s">
        <v>136</v>
      </c>
      <c r="X2036" t="s">
        <v>1059</v>
      </c>
      <c r="Y2036" s="94">
        <v>272097.12</v>
      </c>
      <c r="Z2036" s="94">
        <v>67951.63</v>
      </c>
      <c r="AA2036" s="94">
        <v>0</v>
      </c>
      <c r="AB2036" s="94">
        <v>0</v>
      </c>
      <c r="AC2036">
        <f t="shared" si="62"/>
        <v>2000</v>
      </c>
      <c r="AD2036" t="str">
        <f t="shared" si="63"/>
        <v>305</v>
      </c>
    </row>
    <row r="2037" spans="1:30" hidden="1" x14ac:dyDescent="0.25">
      <c r="A2037" t="s">
        <v>1056</v>
      </c>
      <c r="B2037" t="s">
        <v>420</v>
      </c>
      <c r="C2037" t="s">
        <v>1051</v>
      </c>
      <c r="D2037" t="s">
        <v>192</v>
      </c>
      <c r="E2037" t="s">
        <v>122</v>
      </c>
      <c r="F2037" t="s">
        <v>159</v>
      </c>
      <c r="G2037" t="s">
        <v>160</v>
      </c>
      <c r="H2037" t="s">
        <v>143</v>
      </c>
      <c r="I2037" t="s">
        <v>124</v>
      </c>
      <c r="J2037" t="s">
        <v>125</v>
      </c>
      <c r="K2037" t="s">
        <v>1057</v>
      </c>
      <c r="N2037" t="s">
        <v>1058</v>
      </c>
      <c r="O2037" t="s">
        <v>425</v>
      </c>
      <c r="P2037" t="s">
        <v>1054</v>
      </c>
      <c r="Q2037" t="s">
        <v>193</v>
      </c>
      <c r="R2037" t="s">
        <v>131</v>
      </c>
      <c r="S2037" t="s">
        <v>164</v>
      </c>
      <c r="T2037" t="s">
        <v>165</v>
      </c>
      <c r="U2037" t="s">
        <v>151</v>
      </c>
      <c r="V2037" t="s">
        <v>135</v>
      </c>
      <c r="W2037" t="s">
        <v>136</v>
      </c>
      <c r="X2037" t="s">
        <v>1059</v>
      </c>
      <c r="Y2037" s="94">
        <v>59966.64</v>
      </c>
      <c r="Z2037" s="94">
        <v>0</v>
      </c>
      <c r="AA2037" s="94">
        <v>0</v>
      </c>
      <c r="AB2037" s="94">
        <v>0</v>
      </c>
      <c r="AC2037">
        <f t="shared" si="62"/>
        <v>2000</v>
      </c>
      <c r="AD2037" t="str">
        <f t="shared" si="63"/>
        <v>305</v>
      </c>
    </row>
    <row r="2038" spans="1:30" hidden="1" x14ac:dyDescent="0.25">
      <c r="A2038" t="s">
        <v>1056</v>
      </c>
      <c r="B2038" t="s">
        <v>420</v>
      </c>
      <c r="C2038" t="s">
        <v>1051</v>
      </c>
      <c r="D2038" t="s">
        <v>198</v>
      </c>
      <c r="E2038" t="s">
        <v>122</v>
      </c>
      <c r="F2038" t="s">
        <v>159</v>
      </c>
      <c r="G2038" t="s">
        <v>160</v>
      </c>
      <c r="H2038" t="s">
        <v>143</v>
      </c>
      <c r="I2038" t="s">
        <v>124</v>
      </c>
      <c r="J2038" t="s">
        <v>125</v>
      </c>
      <c r="K2038" t="s">
        <v>1057</v>
      </c>
      <c r="N2038" t="s">
        <v>1058</v>
      </c>
      <c r="O2038" t="s">
        <v>425</v>
      </c>
      <c r="P2038" t="s">
        <v>1054</v>
      </c>
      <c r="Q2038" t="s">
        <v>199</v>
      </c>
      <c r="R2038" t="s">
        <v>131</v>
      </c>
      <c r="S2038" t="s">
        <v>164</v>
      </c>
      <c r="T2038" t="s">
        <v>165</v>
      </c>
      <c r="U2038" t="s">
        <v>151</v>
      </c>
      <c r="V2038" t="s">
        <v>135</v>
      </c>
      <c r="W2038" t="s">
        <v>136</v>
      </c>
      <c r="X2038" t="s">
        <v>1059</v>
      </c>
      <c r="Y2038" s="94">
        <v>75241.8</v>
      </c>
      <c r="Z2038" s="94">
        <v>4241.42</v>
      </c>
      <c r="AA2038" s="94">
        <v>0</v>
      </c>
      <c r="AB2038" s="94">
        <v>0</v>
      </c>
      <c r="AC2038">
        <f t="shared" si="62"/>
        <v>2000</v>
      </c>
      <c r="AD2038" t="str">
        <f t="shared" si="63"/>
        <v>305</v>
      </c>
    </row>
    <row r="2039" spans="1:30" hidden="1" x14ac:dyDescent="0.25">
      <c r="A2039" t="s">
        <v>1056</v>
      </c>
      <c r="B2039" t="s">
        <v>420</v>
      </c>
      <c r="C2039" t="s">
        <v>1051</v>
      </c>
      <c r="D2039" t="s">
        <v>214</v>
      </c>
      <c r="E2039" t="s">
        <v>122</v>
      </c>
      <c r="F2039" t="s">
        <v>159</v>
      </c>
      <c r="G2039" t="s">
        <v>160</v>
      </c>
      <c r="H2039" t="s">
        <v>143</v>
      </c>
      <c r="I2039" t="s">
        <v>124</v>
      </c>
      <c r="J2039" t="s">
        <v>125</v>
      </c>
      <c r="K2039" t="s">
        <v>1057</v>
      </c>
      <c r="N2039" t="s">
        <v>1058</v>
      </c>
      <c r="O2039" t="s">
        <v>425</v>
      </c>
      <c r="P2039" t="s">
        <v>1054</v>
      </c>
      <c r="Q2039" t="s">
        <v>215</v>
      </c>
      <c r="R2039" t="s">
        <v>131</v>
      </c>
      <c r="S2039" t="s">
        <v>164</v>
      </c>
      <c r="T2039" t="s">
        <v>165</v>
      </c>
      <c r="U2039" t="s">
        <v>151</v>
      </c>
      <c r="V2039" t="s">
        <v>135</v>
      </c>
      <c r="W2039" t="s">
        <v>136</v>
      </c>
      <c r="X2039" t="s">
        <v>1059</v>
      </c>
      <c r="Y2039" s="94">
        <v>2762615.16</v>
      </c>
      <c r="Z2039" s="94">
        <v>586352.23</v>
      </c>
      <c r="AA2039" s="94">
        <v>0</v>
      </c>
      <c r="AB2039" s="94">
        <v>0</v>
      </c>
      <c r="AC2039">
        <f t="shared" si="62"/>
        <v>2000</v>
      </c>
      <c r="AD2039" t="str">
        <f t="shared" si="63"/>
        <v>305</v>
      </c>
    </row>
    <row r="2040" spans="1:30" hidden="1" x14ac:dyDescent="0.25">
      <c r="A2040" t="s">
        <v>1056</v>
      </c>
      <c r="B2040" t="s">
        <v>420</v>
      </c>
      <c r="C2040" t="s">
        <v>1051</v>
      </c>
      <c r="D2040" t="s">
        <v>240</v>
      </c>
      <c r="E2040" t="s">
        <v>122</v>
      </c>
      <c r="F2040" t="s">
        <v>159</v>
      </c>
      <c r="G2040" t="s">
        <v>160</v>
      </c>
      <c r="H2040" t="s">
        <v>143</v>
      </c>
      <c r="I2040" t="s">
        <v>124</v>
      </c>
      <c r="J2040" t="s">
        <v>125</v>
      </c>
      <c r="K2040" t="s">
        <v>1057</v>
      </c>
      <c r="N2040" t="s">
        <v>1058</v>
      </c>
      <c r="O2040" t="s">
        <v>425</v>
      </c>
      <c r="P2040" t="s">
        <v>1054</v>
      </c>
      <c r="Q2040" t="s">
        <v>241</v>
      </c>
      <c r="R2040" t="s">
        <v>131</v>
      </c>
      <c r="S2040" t="s">
        <v>164</v>
      </c>
      <c r="T2040" t="s">
        <v>165</v>
      </c>
      <c r="U2040" t="s">
        <v>151</v>
      </c>
      <c r="V2040" t="s">
        <v>135</v>
      </c>
      <c r="W2040" t="s">
        <v>136</v>
      </c>
      <c r="X2040" t="s">
        <v>1059</v>
      </c>
      <c r="Y2040" s="94">
        <v>385786.92</v>
      </c>
      <c r="Z2040" s="94">
        <v>26029.29</v>
      </c>
      <c r="AA2040" s="94">
        <v>0</v>
      </c>
      <c r="AB2040" s="94">
        <v>0</v>
      </c>
      <c r="AC2040">
        <f t="shared" si="62"/>
        <v>3000</v>
      </c>
      <c r="AD2040" t="str">
        <f t="shared" si="63"/>
        <v>305</v>
      </c>
    </row>
    <row r="2041" spans="1:30" hidden="1" x14ac:dyDescent="0.25">
      <c r="A2041" t="s">
        <v>1056</v>
      </c>
      <c r="B2041" t="s">
        <v>420</v>
      </c>
      <c r="C2041" t="s">
        <v>1051</v>
      </c>
      <c r="D2041" t="s">
        <v>264</v>
      </c>
      <c r="E2041" t="s">
        <v>122</v>
      </c>
      <c r="F2041" t="s">
        <v>159</v>
      </c>
      <c r="G2041" t="s">
        <v>160</v>
      </c>
      <c r="H2041" t="s">
        <v>143</v>
      </c>
      <c r="I2041" t="s">
        <v>124</v>
      </c>
      <c r="J2041" t="s">
        <v>125</v>
      </c>
      <c r="K2041" t="s">
        <v>1057</v>
      </c>
      <c r="N2041" t="s">
        <v>1058</v>
      </c>
      <c r="O2041" t="s">
        <v>425</v>
      </c>
      <c r="P2041" t="s">
        <v>1054</v>
      </c>
      <c r="Q2041" t="s">
        <v>265</v>
      </c>
      <c r="R2041" t="s">
        <v>131</v>
      </c>
      <c r="S2041" t="s">
        <v>164</v>
      </c>
      <c r="T2041" t="s">
        <v>165</v>
      </c>
      <c r="U2041" t="s">
        <v>151</v>
      </c>
      <c r="V2041" t="s">
        <v>135</v>
      </c>
      <c r="W2041" t="s">
        <v>136</v>
      </c>
      <c r="X2041" t="s">
        <v>1059</v>
      </c>
      <c r="Y2041" s="94">
        <v>1356.72</v>
      </c>
      <c r="Z2041" s="94">
        <v>0</v>
      </c>
      <c r="AA2041" s="94">
        <v>0</v>
      </c>
      <c r="AB2041" s="94">
        <v>0</v>
      </c>
      <c r="AC2041">
        <f t="shared" si="62"/>
        <v>3000</v>
      </c>
      <c r="AD2041" t="str">
        <f t="shared" si="63"/>
        <v>305</v>
      </c>
    </row>
    <row r="2042" spans="1:30" hidden="1" x14ac:dyDescent="0.25">
      <c r="A2042" t="s">
        <v>1056</v>
      </c>
      <c r="B2042" t="s">
        <v>420</v>
      </c>
      <c r="C2042" t="s">
        <v>1051</v>
      </c>
      <c r="D2042" t="s">
        <v>266</v>
      </c>
      <c r="E2042" t="s">
        <v>122</v>
      </c>
      <c r="F2042" t="s">
        <v>159</v>
      </c>
      <c r="G2042" t="s">
        <v>160</v>
      </c>
      <c r="H2042" t="s">
        <v>143</v>
      </c>
      <c r="I2042" t="s">
        <v>124</v>
      </c>
      <c r="J2042" t="s">
        <v>125</v>
      </c>
      <c r="K2042" t="s">
        <v>1057</v>
      </c>
      <c r="N2042" t="s">
        <v>1058</v>
      </c>
      <c r="O2042" t="s">
        <v>425</v>
      </c>
      <c r="P2042" t="s">
        <v>1054</v>
      </c>
      <c r="Q2042" t="s">
        <v>267</v>
      </c>
      <c r="R2042" t="s">
        <v>131</v>
      </c>
      <c r="S2042" t="s">
        <v>164</v>
      </c>
      <c r="T2042" t="s">
        <v>165</v>
      </c>
      <c r="U2042" t="s">
        <v>151</v>
      </c>
      <c r="V2042" t="s">
        <v>135</v>
      </c>
      <c r="W2042" t="s">
        <v>136</v>
      </c>
      <c r="X2042" t="s">
        <v>1059</v>
      </c>
      <c r="Y2042" s="94">
        <v>2758.08</v>
      </c>
      <c r="Z2042" s="94">
        <v>0</v>
      </c>
      <c r="AA2042" s="94">
        <v>0</v>
      </c>
      <c r="AB2042" s="94">
        <v>0</v>
      </c>
      <c r="AC2042">
        <f t="shared" si="62"/>
        <v>3000</v>
      </c>
      <c r="AD2042" t="str">
        <f t="shared" si="63"/>
        <v>305</v>
      </c>
    </row>
    <row r="2043" spans="1:30" hidden="1" x14ac:dyDescent="0.25">
      <c r="A2043" t="s">
        <v>1056</v>
      </c>
      <c r="B2043" t="s">
        <v>420</v>
      </c>
      <c r="C2043" t="s">
        <v>1051</v>
      </c>
      <c r="D2043" t="s">
        <v>270</v>
      </c>
      <c r="E2043" t="s">
        <v>122</v>
      </c>
      <c r="F2043" t="s">
        <v>159</v>
      </c>
      <c r="G2043" t="s">
        <v>160</v>
      </c>
      <c r="H2043" t="s">
        <v>143</v>
      </c>
      <c r="I2043" t="s">
        <v>124</v>
      </c>
      <c r="J2043" t="s">
        <v>125</v>
      </c>
      <c r="K2043" t="s">
        <v>1057</v>
      </c>
      <c r="N2043" t="s">
        <v>1058</v>
      </c>
      <c r="O2043" t="s">
        <v>425</v>
      </c>
      <c r="P2043" t="s">
        <v>1054</v>
      </c>
      <c r="Q2043" t="s">
        <v>271</v>
      </c>
      <c r="R2043" t="s">
        <v>131</v>
      </c>
      <c r="S2043" t="s">
        <v>164</v>
      </c>
      <c r="T2043" t="s">
        <v>165</v>
      </c>
      <c r="U2043" t="s">
        <v>151</v>
      </c>
      <c r="V2043" t="s">
        <v>135</v>
      </c>
      <c r="W2043" t="s">
        <v>136</v>
      </c>
      <c r="X2043" t="s">
        <v>1059</v>
      </c>
      <c r="Y2043" s="94">
        <v>395669.64</v>
      </c>
      <c r="Z2043" s="94">
        <v>34254.800000000003</v>
      </c>
      <c r="AA2043" s="94">
        <v>0</v>
      </c>
      <c r="AB2043" s="94">
        <v>0</v>
      </c>
      <c r="AC2043">
        <f t="shared" si="62"/>
        <v>3000</v>
      </c>
      <c r="AD2043" t="str">
        <f t="shared" si="63"/>
        <v>305</v>
      </c>
    </row>
    <row r="2044" spans="1:30" hidden="1" x14ac:dyDescent="0.25">
      <c r="A2044" t="s">
        <v>1056</v>
      </c>
      <c r="B2044" t="s">
        <v>420</v>
      </c>
      <c r="C2044" t="s">
        <v>1051</v>
      </c>
      <c r="D2044" t="s">
        <v>272</v>
      </c>
      <c r="E2044" t="s">
        <v>122</v>
      </c>
      <c r="F2044" t="s">
        <v>159</v>
      </c>
      <c r="G2044" t="s">
        <v>160</v>
      </c>
      <c r="H2044" t="s">
        <v>143</v>
      </c>
      <c r="I2044" t="s">
        <v>124</v>
      </c>
      <c r="J2044" t="s">
        <v>125</v>
      </c>
      <c r="K2044" t="s">
        <v>1057</v>
      </c>
      <c r="N2044" t="s">
        <v>1058</v>
      </c>
      <c r="O2044" t="s">
        <v>425</v>
      </c>
      <c r="P2044" t="s">
        <v>1054</v>
      </c>
      <c r="Q2044" t="s">
        <v>273</v>
      </c>
      <c r="R2044" t="s">
        <v>131</v>
      </c>
      <c r="S2044" t="s">
        <v>164</v>
      </c>
      <c r="T2044" t="s">
        <v>165</v>
      </c>
      <c r="U2044" t="s">
        <v>151</v>
      </c>
      <c r="V2044" t="s">
        <v>135</v>
      </c>
      <c r="W2044" t="s">
        <v>136</v>
      </c>
      <c r="X2044" t="s">
        <v>1059</v>
      </c>
      <c r="Y2044" s="94">
        <v>723703.8</v>
      </c>
      <c r="Z2044" s="94">
        <v>53128.57</v>
      </c>
      <c r="AA2044" s="94">
        <v>0</v>
      </c>
      <c r="AB2044" s="94">
        <v>0</v>
      </c>
      <c r="AC2044">
        <f t="shared" si="62"/>
        <v>3000</v>
      </c>
      <c r="AD2044" t="str">
        <f t="shared" si="63"/>
        <v>305</v>
      </c>
    </row>
    <row r="2045" spans="1:30" hidden="1" x14ac:dyDescent="0.25">
      <c r="A2045" t="s">
        <v>1056</v>
      </c>
      <c r="B2045" t="s">
        <v>420</v>
      </c>
      <c r="C2045" t="s">
        <v>1051</v>
      </c>
      <c r="D2045" t="s">
        <v>172</v>
      </c>
      <c r="E2045" t="s">
        <v>122</v>
      </c>
      <c r="F2045" t="s">
        <v>159</v>
      </c>
      <c r="G2045" t="s">
        <v>160</v>
      </c>
      <c r="H2045" t="s">
        <v>143</v>
      </c>
      <c r="I2045" t="s">
        <v>124</v>
      </c>
      <c r="J2045" t="s">
        <v>125</v>
      </c>
      <c r="K2045" t="s">
        <v>1057</v>
      </c>
      <c r="N2045" t="s">
        <v>1058</v>
      </c>
      <c r="O2045" t="s">
        <v>425</v>
      </c>
      <c r="P2045" t="s">
        <v>1054</v>
      </c>
      <c r="Q2045" t="s">
        <v>173</v>
      </c>
      <c r="R2045" t="s">
        <v>131</v>
      </c>
      <c r="S2045" t="s">
        <v>164</v>
      </c>
      <c r="T2045" t="s">
        <v>165</v>
      </c>
      <c r="U2045" t="s">
        <v>151</v>
      </c>
      <c r="V2045" t="s">
        <v>135</v>
      </c>
      <c r="W2045" t="s">
        <v>136</v>
      </c>
      <c r="X2045" t="s">
        <v>1059</v>
      </c>
      <c r="Y2045" s="94">
        <v>8762.16</v>
      </c>
      <c r="Z2045" s="94">
        <v>0</v>
      </c>
      <c r="AA2045" s="94">
        <v>0</v>
      </c>
      <c r="AB2045" s="94">
        <v>0</v>
      </c>
      <c r="AC2045">
        <f t="shared" si="62"/>
        <v>3000</v>
      </c>
      <c r="AD2045" t="str">
        <f t="shared" si="63"/>
        <v>305</v>
      </c>
    </row>
    <row r="2046" spans="1:30" hidden="1" x14ac:dyDescent="0.25">
      <c r="A2046" t="s">
        <v>1056</v>
      </c>
      <c r="B2046" t="s">
        <v>420</v>
      </c>
      <c r="C2046" t="s">
        <v>1051</v>
      </c>
      <c r="D2046" t="s">
        <v>174</v>
      </c>
      <c r="E2046" t="s">
        <v>122</v>
      </c>
      <c r="F2046" t="s">
        <v>159</v>
      </c>
      <c r="G2046" t="s">
        <v>160</v>
      </c>
      <c r="H2046" t="s">
        <v>143</v>
      </c>
      <c r="I2046" t="s">
        <v>124</v>
      </c>
      <c r="J2046" t="s">
        <v>125</v>
      </c>
      <c r="K2046" t="s">
        <v>1057</v>
      </c>
      <c r="N2046" t="s">
        <v>1058</v>
      </c>
      <c r="O2046" t="s">
        <v>425</v>
      </c>
      <c r="P2046" t="s">
        <v>1054</v>
      </c>
      <c r="Q2046" t="s">
        <v>175</v>
      </c>
      <c r="R2046" t="s">
        <v>131</v>
      </c>
      <c r="S2046" t="s">
        <v>164</v>
      </c>
      <c r="T2046" t="s">
        <v>165</v>
      </c>
      <c r="U2046" t="s">
        <v>151</v>
      </c>
      <c r="V2046" t="s">
        <v>135</v>
      </c>
      <c r="W2046" t="s">
        <v>136</v>
      </c>
      <c r="X2046" t="s">
        <v>1059</v>
      </c>
      <c r="Y2046" s="94">
        <v>2143.8000000000002</v>
      </c>
      <c r="Z2046" s="94">
        <v>0</v>
      </c>
      <c r="AA2046" s="94">
        <v>0</v>
      </c>
      <c r="AB2046" s="94">
        <v>0</v>
      </c>
      <c r="AC2046">
        <f t="shared" si="62"/>
        <v>3000</v>
      </c>
      <c r="AD2046" t="str">
        <f t="shared" si="63"/>
        <v>305</v>
      </c>
    </row>
    <row r="2047" spans="1:30" hidden="1" x14ac:dyDescent="0.25">
      <c r="A2047" s="97" t="s">
        <v>1056</v>
      </c>
      <c r="B2047" s="97" t="s">
        <v>420</v>
      </c>
      <c r="C2047" s="97" t="s">
        <v>1051</v>
      </c>
      <c r="D2047" s="97" t="s">
        <v>465</v>
      </c>
      <c r="E2047" s="97" t="s">
        <v>122</v>
      </c>
      <c r="F2047" s="98">
        <v>15</v>
      </c>
      <c r="G2047" s="98" t="s">
        <v>142</v>
      </c>
      <c r="H2047" s="97">
        <v>19</v>
      </c>
      <c r="I2047" s="97" t="s">
        <v>124</v>
      </c>
      <c r="J2047" s="97" t="s">
        <v>125</v>
      </c>
      <c r="K2047" s="97" t="s">
        <v>1057</v>
      </c>
      <c r="L2047" s="97"/>
      <c r="M2047" s="97"/>
      <c r="N2047" s="97" t="s">
        <v>1058</v>
      </c>
      <c r="O2047" s="97" t="s">
        <v>425</v>
      </c>
      <c r="P2047" s="97" t="s">
        <v>1054</v>
      </c>
      <c r="Q2047" s="97" t="s">
        <v>466</v>
      </c>
      <c r="R2047" s="97" t="s">
        <v>131</v>
      </c>
      <c r="S2047" s="97" t="s">
        <v>149</v>
      </c>
      <c r="T2047" s="97" t="s">
        <v>150</v>
      </c>
      <c r="U2047" s="97" t="s">
        <v>134</v>
      </c>
      <c r="V2047" s="97" t="s">
        <v>135</v>
      </c>
      <c r="W2047" s="97" t="s">
        <v>136</v>
      </c>
      <c r="X2047" s="97" t="s">
        <v>1059</v>
      </c>
      <c r="Y2047" s="99">
        <v>913561.32</v>
      </c>
      <c r="Z2047" s="99">
        <v>0</v>
      </c>
      <c r="AA2047" s="99">
        <v>0</v>
      </c>
      <c r="AB2047" s="99">
        <v>0</v>
      </c>
      <c r="AC2047">
        <f t="shared" si="62"/>
        <v>1000</v>
      </c>
      <c r="AD2047" t="str">
        <f t="shared" si="63"/>
        <v>305</v>
      </c>
    </row>
    <row r="2048" spans="1:30" hidden="1" x14ac:dyDescent="0.25">
      <c r="A2048" t="s">
        <v>1060</v>
      </c>
      <c r="B2048" t="s">
        <v>420</v>
      </c>
      <c r="C2048" t="s">
        <v>1051</v>
      </c>
      <c r="D2048" t="s">
        <v>186</v>
      </c>
      <c r="E2048" t="s">
        <v>122</v>
      </c>
      <c r="F2048" t="s">
        <v>159</v>
      </c>
      <c r="G2048" t="s">
        <v>160</v>
      </c>
      <c r="H2048" t="s">
        <v>143</v>
      </c>
      <c r="I2048" t="s">
        <v>124</v>
      </c>
      <c r="J2048" t="s">
        <v>125</v>
      </c>
      <c r="K2048" t="s">
        <v>1061</v>
      </c>
      <c r="N2048" t="s">
        <v>1062</v>
      </c>
      <c r="O2048" t="s">
        <v>425</v>
      </c>
      <c r="P2048" t="s">
        <v>1054</v>
      </c>
      <c r="Q2048" t="s">
        <v>188</v>
      </c>
      <c r="R2048" t="s">
        <v>131</v>
      </c>
      <c r="S2048" t="s">
        <v>164</v>
      </c>
      <c r="T2048" t="s">
        <v>165</v>
      </c>
      <c r="U2048" t="s">
        <v>151</v>
      </c>
      <c r="V2048" t="s">
        <v>135</v>
      </c>
      <c r="W2048" t="s">
        <v>136</v>
      </c>
      <c r="X2048" t="s">
        <v>1063</v>
      </c>
      <c r="Y2048" s="94">
        <v>1528175.28</v>
      </c>
      <c r="Z2048" s="94">
        <v>381508.88</v>
      </c>
      <c r="AA2048" s="94">
        <v>0</v>
      </c>
      <c r="AB2048" s="94">
        <v>0</v>
      </c>
      <c r="AC2048">
        <f t="shared" si="62"/>
        <v>2000</v>
      </c>
      <c r="AD2048" t="str">
        <f t="shared" si="63"/>
        <v>305</v>
      </c>
    </row>
    <row r="2049" spans="1:30" hidden="1" x14ac:dyDescent="0.25">
      <c r="A2049" t="s">
        <v>1060</v>
      </c>
      <c r="B2049" t="s">
        <v>420</v>
      </c>
      <c r="C2049" t="s">
        <v>1051</v>
      </c>
      <c r="D2049" t="s">
        <v>192</v>
      </c>
      <c r="E2049" t="s">
        <v>122</v>
      </c>
      <c r="F2049" t="s">
        <v>159</v>
      </c>
      <c r="G2049" t="s">
        <v>160</v>
      </c>
      <c r="H2049" t="s">
        <v>143</v>
      </c>
      <c r="I2049" t="s">
        <v>124</v>
      </c>
      <c r="J2049" t="s">
        <v>125</v>
      </c>
      <c r="K2049" t="s">
        <v>1061</v>
      </c>
      <c r="N2049" t="s">
        <v>1062</v>
      </c>
      <c r="O2049" t="s">
        <v>425</v>
      </c>
      <c r="P2049" t="s">
        <v>1054</v>
      </c>
      <c r="Q2049" t="s">
        <v>193</v>
      </c>
      <c r="R2049" t="s">
        <v>131</v>
      </c>
      <c r="S2049" t="s">
        <v>164</v>
      </c>
      <c r="T2049" t="s">
        <v>165</v>
      </c>
      <c r="U2049" t="s">
        <v>151</v>
      </c>
      <c r="V2049" t="s">
        <v>135</v>
      </c>
      <c r="W2049" t="s">
        <v>136</v>
      </c>
      <c r="X2049" t="s">
        <v>1063</v>
      </c>
      <c r="Y2049" s="94">
        <v>906531.6</v>
      </c>
      <c r="Z2049" s="94">
        <v>72824.800000000003</v>
      </c>
      <c r="AA2049" s="94">
        <v>0</v>
      </c>
      <c r="AB2049" s="94">
        <v>0</v>
      </c>
      <c r="AC2049">
        <f t="shared" si="62"/>
        <v>2000</v>
      </c>
      <c r="AD2049" t="str">
        <f t="shared" si="63"/>
        <v>305</v>
      </c>
    </row>
    <row r="2050" spans="1:30" hidden="1" x14ac:dyDescent="0.25">
      <c r="A2050" t="s">
        <v>1060</v>
      </c>
      <c r="B2050" t="s">
        <v>420</v>
      </c>
      <c r="C2050" t="s">
        <v>1051</v>
      </c>
      <c r="D2050" t="s">
        <v>198</v>
      </c>
      <c r="E2050" t="s">
        <v>122</v>
      </c>
      <c r="F2050" t="s">
        <v>159</v>
      </c>
      <c r="G2050" t="s">
        <v>160</v>
      </c>
      <c r="H2050" t="s">
        <v>143</v>
      </c>
      <c r="I2050" t="s">
        <v>124</v>
      </c>
      <c r="J2050" t="s">
        <v>125</v>
      </c>
      <c r="K2050" t="s">
        <v>1061</v>
      </c>
      <c r="N2050" t="s">
        <v>1062</v>
      </c>
      <c r="O2050" t="s">
        <v>425</v>
      </c>
      <c r="P2050" t="s">
        <v>1054</v>
      </c>
      <c r="Q2050" t="s">
        <v>199</v>
      </c>
      <c r="R2050" t="s">
        <v>131</v>
      </c>
      <c r="S2050" t="s">
        <v>164</v>
      </c>
      <c r="T2050" t="s">
        <v>165</v>
      </c>
      <c r="U2050" t="s">
        <v>151</v>
      </c>
      <c r="V2050" t="s">
        <v>135</v>
      </c>
      <c r="W2050" t="s">
        <v>136</v>
      </c>
      <c r="X2050" t="s">
        <v>1063</v>
      </c>
      <c r="Y2050" s="94">
        <v>303040.92</v>
      </c>
      <c r="Z2050" s="94">
        <v>56707.76</v>
      </c>
      <c r="AA2050" s="94">
        <v>0</v>
      </c>
      <c r="AB2050" s="94">
        <v>0</v>
      </c>
      <c r="AC2050">
        <f t="shared" si="62"/>
        <v>2000</v>
      </c>
      <c r="AD2050" t="str">
        <f t="shared" si="63"/>
        <v>305</v>
      </c>
    </row>
    <row r="2051" spans="1:30" hidden="1" x14ac:dyDescent="0.25">
      <c r="A2051" t="s">
        <v>1060</v>
      </c>
      <c r="B2051" t="s">
        <v>420</v>
      </c>
      <c r="C2051" t="s">
        <v>1051</v>
      </c>
      <c r="D2051" t="s">
        <v>214</v>
      </c>
      <c r="E2051" t="s">
        <v>122</v>
      </c>
      <c r="F2051" t="s">
        <v>159</v>
      </c>
      <c r="G2051" t="s">
        <v>160</v>
      </c>
      <c r="H2051" t="s">
        <v>143</v>
      </c>
      <c r="I2051" t="s">
        <v>124</v>
      </c>
      <c r="J2051" t="s">
        <v>125</v>
      </c>
      <c r="K2051" t="s">
        <v>1061</v>
      </c>
      <c r="N2051" t="s">
        <v>1062</v>
      </c>
      <c r="O2051" t="s">
        <v>425</v>
      </c>
      <c r="P2051" t="s">
        <v>1054</v>
      </c>
      <c r="Q2051" t="s">
        <v>215</v>
      </c>
      <c r="R2051" t="s">
        <v>131</v>
      </c>
      <c r="S2051" t="s">
        <v>164</v>
      </c>
      <c r="T2051" t="s">
        <v>165</v>
      </c>
      <c r="U2051" t="s">
        <v>151</v>
      </c>
      <c r="V2051" t="s">
        <v>135</v>
      </c>
      <c r="W2051" t="s">
        <v>136</v>
      </c>
      <c r="X2051" t="s">
        <v>1063</v>
      </c>
      <c r="Y2051" s="94">
        <v>3122218.32</v>
      </c>
      <c r="Z2051" s="94">
        <v>678922.65</v>
      </c>
      <c r="AA2051" s="94">
        <v>0</v>
      </c>
      <c r="AB2051" s="94">
        <v>0</v>
      </c>
      <c r="AC2051">
        <f t="shared" ref="AC2051:AC2114" si="64">MID(D2051,1,1)*1000</f>
        <v>2000</v>
      </c>
      <c r="AD2051" t="str">
        <f t="shared" ref="AD2051:AD2114" si="65">MID(A2051,6,3)</f>
        <v>305</v>
      </c>
    </row>
    <row r="2052" spans="1:30" hidden="1" x14ac:dyDescent="0.25">
      <c r="A2052" t="s">
        <v>1060</v>
      </c>
      <c r="B2052" t="s">
        <v>420</v>
      </c>
      <c r="C2052" t="s">
        <v>1051</v>
      </c>
      <c r="D2052" t="s">
        <v>240</v>
      </c>
      <c r="E2052" t="s">
        <v>122</v>
      </c>
      <c r="F2052" t="s">
        <v>159</v>
      </c>
      <c r="G2052" t="s">
        <v>160</v>
      </c>
      <c r="H2052" t="s">
        <v>143</v>
      </c>
      <c r="I2052" t="s">
        <v>124</v>
      </c>
      <c r="J2052" t="s">
        <v>125</v>
      </c>
      <c r="K2052" t="s">
        <v>1061</v>
      </c>
      <c r="N2052" t="s">
        <v>1062</v>
      </c>
      <c r="O2052" t="s">
        <v>425</v>
      </c>
      <c r="P2052" t="s">
        <v>1054</v>
      </c>
      <c r="Q2052" t="s">
        <v>241</v>
      </c>
      <c r="R2052" t="s">
        <v>131</v>
      </c>
      <c r="S2052" t="s">
        <v>164</v>
      </c>
      <c r="T2052" t="s">
        <v>165</v>
      </c>
      <c r="U2052" t="s">
        <v>151</v>
      </c>
      <c r="V2052" t="s">
        <v>135</v>
      </c>
      <c r="W2052" t="s">
        <v>136</v>
      </c>
      <c r="X2052" t="s">
        <v>1063</v>
      </c>
      <c r="Y2052" s="94">
        <v>34259.040000000001</v>
      </c>
      <c r="Z2052" s="94">
        <v>13334</v>
      </c>
      <c r="AA2052" s="94">
        <v>0</v>
      </c>
      <c r="AB2052" s="94">
        <v>0</v>
      </c>
      <c r="AC2052">
        <f t="shared" si="64"/>
        <v>3000</v>
      </c>
      <c r="AD2052" t="str">
        <f t="shared" si="65"/>
        <v>305</v>
      </c>
    </row>
    <row r="2053" spans="1:30" hidden="1" x14ac:dyDescent="0.25">
      <c r="A2053" t="s">
        <v>1060</v>
      </c>
      <c r="B2053" t="s">
        <v>420</v>
      </c>
      <c r="C2053" t="s">
        <v>1051</v>
      </c>
      <c r="D2053" t="s">
        <v>256</v>
      </c>
      <c r="E2053" t="s">
        <v>122</v>
      </c>
      <c r="F2053" t="s">
        <v>159</v>
      </c>
      <c r="G2053" t="s">
        <v>160</v>
      </c>
      <c r="H2053" t="s">
        <v>143</v>
      </c>
      <c r="I2053" t="s">
        <v>124</v>
      </c>
      <c r="J2053" t="s">
        <v>125</v>
      </c>
      <c r="K2053" t="s">
        <v>1061</v>
      </c>
      <c r="N2053" t="s">
        <v>1062</v>
      </c>
      <c r="O2053" t="s">
        <v>425</v>
      </c>
      <c r="P2053" t="s">
        <v>1054</v>
      </c>
      <c r="Q2053" t="s">
        <v>257</v>
      </c>
      <c r="R2053" t="s">
        <v>131</v>
      </c>
      <c r="S2053" t="s">
        <v>164</v>
      </c>
      <c r="T2053" t="s">
        <v>165</v>
      </c>
      <c r="U2053" t="s">
        <v>151</v>
      </c>
      <c r="V2053" t="s">
        <v>135</v>
      </c>
      <c r="W2053" t="s">
        <v>136</v>
      </c>
      <c r="X2053" t="s">
        <v>1063</v>
      </c>
      <c r="Y2053" s="94">
        <v>31574.16</v>
      </c>
      <c r="Z2053" s="94">
        <v>1798</v>
      </c>
      <c r="AA2053" s="94">
        <v>0</v>
      </c>
      <c r="AB2053" s="94">
        <v>0</v>
      </c>
      <c r="AC2053">
        <f t="shared" si="64"/>
        <v>3000</v>
      </c>
      <c r="AD2053" t="str">
        <f t="shared" si="65"/>
        <v>305</v>
      </c>
    </row>
    <row r="2054" spans="1:30" hidden="1" x14ac:dyDescent="0.25">
      <c r="A2054" t="s">
        <v>1060</v>
      </c>
      <c r="B2054" t="s">
        <v>420</v>
      </c>
      <c r="C2054" t="s">
        <v>1051</v>
      </c>
      <c r="D2054" t="s">
        <v>512</v>
      </c>
      <c r="E2054" t="s">
        <v>122</v>
      </c>
      <c r="F2054" t="s">
        <v>159</v>
      </c>
      <c r="G2054" t="s">
        <v>160</v>
      </c>
      <c r="H2054" t="s">
        <v>143</v>
      </c>
      <c r="I2054" t="s">
        <v>124</v>
      </c>
      <c r="J2054" t="s">
        <v>125</v>
      </c>
      <c r="K2054" t="s">
        <v>1061</v>
      </c>
      <c r="N2054" t="s">
        <v>1062</v>
      </c>
      <c r="O2054" t="s">
        <v>425</v>
      </c>
      <c r="P2054" t="s">
        <v>1054</v>
      </c>
      <c r="Q2054" t="s">
        <v>513</v>
      </c>
      <c r="R2054" t="s">
        <v>131</v>
      </c>
      <c r="S2054" t="s">
        <v>164</v>
      </c>
      <c r="T2054" t="s">
        <v>165</v>
      </c>
      <c r="U2054" t="s">
        <v>151</v>
      </c>
      <c r="V2054" t="s">
        <v>135</v>
      </c>
      <c r="W2054" t="s">
        <v>136</v>
      </c>
      <c r="X2054" t="s">
        <v>1063</v>
      </c>
      <c r="Y2054" s="94">
        <v>2683461.12</v>
      </c>
      <c r="Z2054" s="94">
        <v>0</v>
      </c>
      <c r="AA2054" s="94">
        <v>0</v>
      </c>
      <c r="AB2054" s="94">
        <v>0</v>
      </c>
      <c r="AC2054">
        <f t="shared" si="64"/>
        <v>3000</v>
      </c>
      <c r="AD2054" t="str">
        <f t="shared" si="65"/>
        <v>305</v>
      </c>
    </row>
    <row r="2055" spans="1:30" hidden="1" x14ac:dyDescent="0.25">
      <c r="A2055" t="s">
        <v>1060</v>
      </c>
      <c r="B2055" t="s">
        <v>420</v>
      </c>
      <c r="C2055" t="s">
        <v>1051</v>
      </c>
      <c r="D2055" t="s">
        <v>264</v>
      </c>
      <c r="E2055" t="s">
        <v>122</v>
      </c>
      <c r="F2055" t="s">
        <v>159</v>
      </c>
      <c r="G2055" t="s">
        <v>160</v>
      </c>
      <c r="H2055" t="s">
        <v>143</v>
      </c>
      <c r="I2055" t="s">
        <v>124</v>
      </c>
      <c r="J2055" t="s">
        <v>125</v>
      </c>
      <c r="K2055" t="s">
        <v>1061</v>
      </c>
      <c r="N2055" t="s">
        <v>1062</v>
      </c>
      <c r="O2055" t="s">
        <v>425</v>
      </c>
      <c r="P2055" t="s">
        <v>1054</v>
      </c>
      <c r="Q2055" t="s">
        <v>265</v>
      </c>
      <c r="R2055" t="s">
        <v>131</v>
      </c>
      <c r="S2055" t="s">
        <v>164</v>
      </c>
      <c r="T2055" t="s">
        <v>165</v>
      </c>
      <c r="U2055" t="s">
        <v>151</v>
      </c>
      <c r="V2055" t="s">
        <v>135</v>
      </c>
      <c r="W2055" t="s">
        <v>136</v>
      </c>
      <c r="X2055" t="s">
        <v>1063</v>
      </c>
      <c r="Y2055" s="94">
        <v>720232.32</v>
      </c>
      <c r="Z2055" s="94">
        <v>5960.08</v>
      </c>
      <c r="AA2055" s="94">
        <v>0</v>
      </c>
      <c r="AB2055" s="94">
        <v>0</v>
      </c>
      <c r="AC2055">
        <f t="shared" si="64"/>
        <v>3000</v>
      </c>
      <c r="AD2055" t="str">
        <f t="shared" si="65"/>
        <v>305</v>
      </c>
    </row>
    <row r="2056" spans="1:30" hidden="1" x14ac:dyDescent="0.25">
      <c r="A2056" t="s">
        <v>1060</v>
      </c>
      <c r="B2056" t="s">
        <v>420</v>
      </c>
      <c r="C2056" t="s">
        <v>1051</v>
      </c>
      <c r="D2056" t="s">
        <v>266</v>
      </c>
      <c r="E2056" t="s">
        <v>122</v>
      </c>
      <c r="F2056" t="s">
        <v>159</v>
      </c>
      <c r="G2056" t="s">
        <v>160</v>
      </c>
      <c r="H2056" t="s">
        <v>143</v>
      </c>
      <c r="I2056" t="s">
        <v>124</v>
      </c>
      <c r="J2056" t="s">
        <v>125</v>
      </c>
      <c r="K2056" t="s">
        <v>1061</v>
      </c>
      <c r="N2056" t="s">
        <v>1062</v>
      </c>
      <c r="O2056" t="s">
        <v>425</v>
      </c>
      <c r="P2056" t="s">
        <v>1054</v>
      </c>
      <c r="Q2056" t="s">
        <v>267</v>
      </c>
      <c r="R2056" t="s">
        <v>131</v>
      </c>
      <c r="S2056" t="s">
        <v>164</v>
      </c>
      <c r="T2056" t="s">
        <v>165</v>
      </c>
      <c r="U2056" t="s">
        <v>151</v>
      </c>
      <c r="V2056" t="s">
        <v>135</v>
      </c>
      <c r="W2056" t="s">
        <v>136</v>
      </c>
      <c r="X2056" t="s">
        <v>1063</v>
      </c>
      <c r="Y2056" s="94">
        <v>35429.160000000003</v>
      </c>
      <c r="Z2056" s="94">
        <v>9739.48</v>
      </c>
      <c r="AA2056" s="94">
        <v>0</v>
      </c>
      <c r="AB2056" s="94">
        <v>0</v>
      </c>
      <c r="AC2056">
        <f t="shared" si="64"/>
        <v>3000</v>
      </c>
      <c r="AD2056" t="str">
        <f t="shared" si="65"/>
        <v>305</v>
      </c>
    </row>
    <row r="2057" spans="1:30" hidden="1" x14ac:dyDescent="0.25">
      <c r="A2057" t="s">
        <v>1060</v>
      </c>
      <c r="B2057" t="s">
        <v>420</v>
      </c>
      <c r="C2057" t="s">
        <v>1051</v>
      </c>
      <c r="D2057" t="s">
        <v>270</v>
      </c>
      <c r="E2057" t="s">
        <v>122</v>
      </c>
      <c r="F2057" t="s">
        <v>159</v>
      </c>
      <c r="G2057" t="s">
        <v>160</v>
      </c>
      <c r="H2057" t="s">
        <v>143</v>
      </c>
      <c r="I2057" t="s">
        <v>124</v>
      </c>
      <c r="J2057" t="s">
        <v>125</v>
      </c>
      <c r="K2057" t="s">
        <v>1061</v>
      </c>
      <c r="N2057" t="s">
        <v>1062</v>
      </c>
      <c r="O2057" t="s">
        <v>425</v>
      </c>
      <c r="P2057" t="s">
        <v>1054</v>
      </c>
      <c r="Q2057" t="s">
        <v>271</v>
      </c>
      <c r="R2057" t="s">
        <v>131</v>
      </c>
      <c r="S2057" t="s">
        <v>164</v>
      </c>
      <c r="T2057" t="s">
        <v>165</v>
      </c>
      <c r="U2057" t="s">
        <v>151</v>
      </c>
      <c r="V2057" t="s">
        <v>135</v>
      </c>
      <c r="W2057" t="s">
        <v>136</v>
      </c>
      <c r="X2057" t="s">
        <v>1063</v>
      </c>
      <c r="Y2057" s="94">
        <v>533064.6</v>
      </c>
      <c r="Z2057" s="94">
        <v>104313</v>
      </c>
      <c r="AA2057" s="94">
        <v>0</v>
      </c>
      <c r="AB2057" s="94">
        <v>0</v>
      </c>
      <c r="AC2057">
        <f t="shared" si="64"/>
        <v>3000</v>
      </c>
      <c r="AD2057" t="str">
        <f t="shared" si="65"/>
        <v>305</v>
      </c>
    </row>
    <row r="2058" spans="1:30" hidden="1" x14ac:dyDescent="0.25">
      <c r="A2058" t="s">
        <v>1060</v>
      </c>
      <c r="B2058" t="s">
        <v>420</v>
      </c>
      <c r="C2058" t="s">
        <v>1051</v>
      </c>
      <c r="D2058" t="s">
        <v>272</v>
      </c>
      <c r="E2058" t="s">
        <v>122</v>
      </c>
      <c r="F2058" t="s">
        <v>159</v>
      </c>
      <c r="G2058" t="s">
        <v>160</v>
      </c>
      <c r="H2058" t="s">
        <v>143</v>
      </c>
      <c r="I2058" t="s">
        <v>124</v>
      </c>
      <c r="J2058" t="s">
        <v>125</v>
      </c>
      <c r="K2058" t="s">
        <v>1061</v>
      </c>
      <c r="N2058" t="s">
        <v>1062</v>
      </c>
      <c r="O2058" t="s">
        <v>425</v>
      </c>
      <c r="P2058" t="s">
        <v>1054</v>
      </c>
      <c r="Q2058" t="s">
        <v>273</v>
      </c>
      <c r="R2058" t="s">
        <v>131</v>
      </c>
      <c r="S2058" t="s">
        <v>164</v>
      </c>
      <c r="T2058" t="s">
        <v>165</v>
      </c>
      <c r="U2058" t="s">
        <v>151</v>
      </c>
      <c r="V2058" t="s">
        <v>135</v>
      </c>
      <c r="W2058" t="s">
        <v>136</v>
      </c>
      <c r="X2058" t="s">
        <v>1063</v>
      </c>
      <c r="Y2058" s="94">
        <v>1252026.6000000001</v>
      </c>
      <c r="Z2058" s="94">
        <v>43381.42</v>
      </c>
      <c r="AA2058" s="94">
        <v>0</v>
      </c>
      <c r="AB2058" s="94">
        <v>0</v>
      </c>
      <c r="AC2058">
        <f t="shared" si="64"/>
        <v>3000</v>
      </c>
      <c r="AD2058" t="str">
        <f t="shared" si="65"/>
        <v>305</v>
      </c>
    </row>
    <row r="2059" spans="1:30" hidden="1" x14ac:dyDescent="0.25">
      <c r="A2059" t="s">
        <v>1060</v>
      </c>
      <c r="B2059" t="s">
        <v>420</v>
      </c>
      <c r="C2059" t="s">
        <v>1051</v>
      </c>
      <c r="D2059" t="s">
        <v>276</v>
      </c>
      <c r="E2059" t="s">
        <v>122</v>
      </c>
      <c r="F2059" t="s">
        <v>159</v>
      </c>
      <c r="G2059" t="s">
        <v>160</v>
      </c>
      <c r="H2059" t="s">
        <v>143</v>
      </c>
      <c r="I2059" t="s">
        <v>124</v>
      </c>
      <c r="J2059" t="s">
        <v>125</v>
      </c>
      <c r="K2059" t="s">
        <v>1061</v>
      </c>
      <c r="N2059" t="s">
        <v>1062</v>
      </c>
      <c r="O2059" t="s">
        <v>425</v>
      </c>
      <c r="P2059" t="s">
        <v>1054</v>
      </c>
      <c r="Q2059" t="s">
        <v>277</v>
      </c>
      <c r="R2059" t="s">
        <v>131</v>
      </c>
      <c r="S2059" t="s">
        <v>164</v>
      </c>
      <c r="T2059" t="s">
        <v>165</v>
      </c>
      <c r="U2059" t="s">
        <v>151</v>
      </c>
      <c r="V2059" t="s">
        <v>135</v>
      </c>
      <c r="W2059" t="s">
        <v>136</v>
      </c>
      <c r="X2059" t="s">
        <v>1063</v>
      </c>
      <c r="Y2059" s="94">
        <v>1583713.2</v>
      </c>
      <c r="Z2059" s="94">
        <v>48495.54</v>
      </c>
      <c r="AA2059" s="94">
        <v>0</v>
      </c>
      <c r="AB2059" s="94">
        <v>0</v>
      </c>
      <c r="AC2059">
        <f t="shared" si="64"/>
        <v>3000</v>
      </c>
      <c r="AD2059" t="str">
        <f t="shared" si="65"/>
        <v>305</v>
      </c>
    </row>
    <row r="2060" spans="1:30" hidden="1" x14ac:dyDescent="0.25">
      <c r="A2060" t="s">
        <v>1060</v>
      </c>
      <c r="B2060" t="s">
        <v>420</v>
      </c>
      <c r="C2060" t="s">
        <v>1051</v>
      </c>
      <c r="D2060" t="s">
        <v>278</v>
      </c>
      <c r="E2060" t="s">
        <v>122</v>
      </c>
      <c r="F2060" t="s">
        <v>159</v>
      </c>
      <c r="G2060" t="s">
        <v>160</v>
      </c>
      <c r="H2060" t="s">
        <v>143</v>
      </c>
      <c r="I2060" t="s">
        <v>124</v>
      </c>
      <c r="J2060" t="s">
        <v>125</v>
      </c>
      <c r="K2060" t="s">
        <v>1061</v>
      </c>
      <c r="N2060" t="s">
        <v>1062</v>
      </c>
      <c r="O2060" t="s">
        <v>425</v>
      </c>
      <c r="P2060" t="s">
        <v>1054</v>
      </c>
      <c r="Q2060" t="s">
        <v>279</v>
      </c>
      <c r="R2060" t="s">
        <v>131</v>
      </c>
      <c r="S2060" t="s">
        <v>164</v>
      </c>
      <c r="T2060" t="s">
        <v>165</v>
      </c>
      <c r="U2060" t="s">
        <v>151</v>
      </c>
      <c r="V2060" t="s">
        <v>135</v>
      </c>
      <c r="W2060" t="s">
        <v>136</v>
      </c>
      <c r="X2060" t="s">
        <v>1063</v>
      </c>
      <c r="Y2060" s="94">
        <v>2817708.48</v>
      </c>
      <c r="Z2060" s="94">
        <v>231043</v>
      </c>
      <c r="AA2060" s="94">
        <v>0</v>
      </c>
      <c r="AB2060" s="94">
        <v>0</v>
      </c>
      <c r="AC2060">
        <f t="shared" si="64"/>
        <v>3000</v>
      </c>
      <c r="AD2060" t="str">
        <f t="shared" si="65"/>
        <v>305</v>
      </c>
    </row>
    <row r="2061" spans="1:30" hidden="1" x14ac:dyDescent="0.25">
      <c r="A2061" t="s">
        <v>1060</v>
      </c>
      <c r="B2061" t="s">
        <v>420</v>
      </c>
      <c r="C2061" t="s">
        <v>1051</v>
      </c>
      <c r="D2061" t="s">
        <v>280</v>
      </c>
      <c r="E2061" t="s">
        <v>122</v>
      </c>
      <c r="F2061" t="s">
        <v>159</v>
      </c>
      <c r="G2061" t="s">
        <v>160</v>
      </c>
      <c r="H2061" t="s">
        <v>143</v>
      </c>
      <c r="I2061" t="s">
        <v>124</v>
      </c>
      <c r="J2061" t="s">
        <v>125</v>
      </c>
      <c r="K2061" t="s">
        <v>1061</v>
      </c>
      <c r="N2061" t="s">
        <v>1062</v>
      </c>
      <c r="O2061" t="s">
        <v>425</v>
      </c>
      <c r="P2061" t="s">
        <v>1054</v>
      </c>
      <c r="Q2061" t="s">
        <v>281</v>
      </c>
      <c r="R2061" t="s">
        <v>131</v>
      </c>
      <c r="S2061" t="s">
        <v>164</v>
      </c>
      <c r="T2061" t="s">
        <v>165</v>
      </c>
      <c r="U2061" t="s">
        <v>151</v>
      </c>
      <c r="V2061" t="s">
        <v>135</v>
      </c>
      <c r="W2061" t="s">
        <v>136</v>
      </c>
      <c r="X2061" t="s">
        <v>1063</v>
      </c>
      <c r="Y2061" s="94">
        <v>68000.88</v>
      </c>
      <c r="Z2061" s="94">
        <v>12620.8</v>
      </c>
      <c r="AA2061" s="94">
        <v>0</v>
      </c>
      <c r="AB2061" s="94">
        <v>0</v>
      </c>
      <c r="AC2061">
        <f t="shared" si="64"/>
        <v>3000</v>
      </c>
      <c r="AD2061" t="str">
        <f t="shared" si="65"/>
        <v>305</v>
      </c>
    </row>
    <row r="2062" spans="1:30" hidden="1" x14ac:dyDescent="0.25">
      <c r="A2062" t="s">
        <v>1060</v>
      </c>
      <c r="B2062" t="s">
        <v>420</v>
      </c>
      <c r="C2062" t="s">
        <v>1051</v>
      </c>
      <c r="D2062" t="s">
        <v>172</v>
      </c>
      <c r="E2062" t="s">
        <v>122</v>
      </c>
      <c r="F2062" t="s">
        <v>159</v>
      </c>
      <c r="G2062" t="s">
        <v>160</v>
      </c>
      <c r="H2062" t="s">
        <v>143</v>
      </c>
      <c r="I2062" t="s">
        <v>124</v>
      </c>
      <c r="J2062" t="s">
        <v>125</v>
      </c>
      <c r="K2062" t="s">
        <v>1061</v>
      </c>
      <c r="N2062" t="s">
        <v>1062</v>
      </c>
      <c r="O2062" t="s">
        <v>425</v>
      </c>
      <c r="P2062" t="s">
        <v>1054</v>
      </c>
      <c r="Q2062" t="s">
        <v>173</v>
      </c>
      <c r="R2062" t="s">
        <v>131</v>
      </c>
      <c r="S2062" t="s">
        <v>164</v>
      </c>
      <c r="T2062" t="s">
        <v>165</v>
      </c>
      <c r="U2062" t="s">
        <v>151</v>
      </c>
      <c r="V2062" t="s">
        <v>135</v>
      </c>
      <c r="W2062" t="s">
        <v>136</v>
      </c>
      <c r="X2062" t="s">
        <v>1063</v>
      </c>
      <c r="Y2062" s="94">
        <v>9657.24</v>
      </c>
      <c r="Z2062" s="94">
        <v>0</v>
      </c>
      <c r="AA2062" s="94">
        <v>0</v>
      </c>
      <c r="AB2062" s="94">
        <v>0</v>
      </c>
      <c r="AC2062">
        <f t="shared" si="64"/>
        <v>3000</v>
      </c>
      <c r="AD2062" t="str">
        <f t="shared" si="65"/>
        <v>305</v>
      </c>
    </row>
    <row r="2063" spans="1:30" hidden="1" x14ac:dyDescent="0.25">
      <c r="A2063" t="s">
        <v>1060</v>
      </c>
      <c r="B2063" t="s">
        <v>420</v>
      </c>
      <c r="C2063" t="s">
        <v>1051</v>
      </c>
      <c r="D2063" t="s">
        <v>174</v>
      </c>
      <c r="E2063" t="s">
        <v>122</v>
      </c>
      <c r="F2063" t="s">
        <v>159</v>
      </c>
      <c r="G2063" t="s">
        <v>160</v>
      </c>
      <c r="H2063" t="s">
        <v>143</v>
      </c>
      <c r="I2063" t="s">
        <v>124</v>
      </c>
      <c r="J2063" t="s">
        <v>125</v>
      </c>
      <c r="K2063" t="s">
        <v>1061</v>
      </c>
      <c r="N2063" t="s">
        <v>1062</v>
      </c>
      <c r="O2063" t="s">
        <v>425</v>
      </c>
      <c r="P2063" t="s">
        <v>1054</v>
      </c>
      <c r="Q2063" t="s">
        <v>175</v>
      </c>
      <c r="R2063" t="s">
        <v>131</v>
      </c>
      <c r="S2063" t="s">
        <v>164</v>
      </c>
      <c r="T2063" t="s">
        <v>165</v>
      </c>
      <c r="U2063" t="s">
        <v>151</v>
      </c>
      <c r="V2063" t="s">
        <v>135</v>
      </c>
      <c r="W2063" t="s">
        <v>136</v>
      </c>
      <c r="X2063" t="s">
        <v>1063</v>
      </c>
      <c r="Y2063" s="94">
        <v>1286.04</v>
      </c>
      <c r="Z2063" s="94">
        <v>0</v>
      </c>
      <c r="AA2063" s="94">
        <v>0</v>
      </c>
      <c r="AB2063" s="94">
        <v>0</v>
      </c>
      <c r="AC2063">
        <f t="shared" si="64"/>
        <v>3000</v>
      </c>
      <c r="AD2063" t="str">
        <f t="shared" si="65"/>
        <v>305</v>
      </c>
    </row>
    <row r="2064" spans="1:30" hidden="1" x14ac:dyDescent="0.25">
      <c r="A2064" s="97" t="s">
        <v>1060</v>
      </c>
      <c r="B2064" s="97" t="s">
        <v>420</v>
      </c>
      <c r="C2064" s="97" t="s">
        <v>1051</v>
      </c>
      <c r="D2064" s="97" t="s">
        <v>465</v>
      </c>
      <c r="E2064" s="97" t="s">
        <v>122</v>
      </c>
      <c r="F2064" s="98">
        <v>15</v>
      </c>
      <c r="G2064" s="98" t="s">
        <v>142</v>
      </c>
      <c r="H2064" s="97">
        <v>19</v>
      </c>
      <c r="I2064" s="97" t="s">
        <v>124</v>
      </c>
      <c r="J2064" s="97" t="s">
        <v>125</v>
      </c>
      <c r="K2064" s="97" t="s">
        <v>1061</v>
      </c>
      <c r="L2064" s="97"/>
      <c r="M2064" s="97"/>
      <c r="N2064" s="97" t="s">
        <v>1062</v>
      </c>
      <c r="O2064" s="97" t="s">
        <v>425</v>
      </c>
      <c r="P2064" s="97" t="s">
        <v>1054</v>
      </c>
      <c r="Q2064" s="97" t="s">
        <v>466</v>
      </c>
      <c r="R2064" s="97" t="s">
        <v>131</v>
      </c>
      <c r="S2064" s="97" t="s">
        <v>149</v>
      </c>
      <c r="T2064" s="97" t="s">
        <v>150</v>
      </c>
      <c r="U2064" s="97" t="s">
        <v>134</v>
      </c>
      <c r="V2064" s="97" t="s">
        <v>135</v>
      </c>
      <c r="W2064" s="97" t="s">
        <v>136</v>
      </c>
      <c r="X2064" s="97" t="s">
        <v>1063</v>
      </c>
      <c r="Y2064" s="99">
        <v>885590.4</v>
      </c>
      <c r="Z2064" s="99">
        <v>0</v>
      </c>
      <c r="AA2064" s="99">
        <v>0</v>
      </c>
      <c r="AB2064" s="99">
        <v>0</v>
      </c>
      <c r="AC2064">
        <f t="shared" si="64"/>
        <v>1000</v>
      </c>
      <c r="AD2064" t="str">
        <f t="shared" si="65"/>
        <v>305</v>
      </c>
    </row>
    <row r="2065" spans="1:30" hidden="1" x14ac:dyDescent="0.25">
      <c r="A2065" t="s">
        <v>1064</v>
      </c>
      <c r="B2065" t="s">
        <v>420</v>
      </c>
      <c r="C2065" t="s">
        <v>1051</v>
      </c>
      <c r="D2065" t="s">
        <v>186</v>
      </c>
      <c r="E2065" t="s">
        <v>122</v>
      </c>
      <c r="F2065" t="s">
        <v>159</v>
      </c>
      <c r="G2065" t="s">
        <v>160</v>
      </c>
      <c r="H2065" t="s">
        <v>143</v>
      </c>
      <c r="I2065" t="s">
        <v>124</v>
      </c>
      <c r="J2065" t="s">
        <v>125</v>
      </c>
      <c r="K2065" t="s">
        <v>1065</v>
      </c>
      <c r="N2065" t="s">
        <v>1066</v>
      </c>
      <c r="O2065" t="s">
        <v>425</v>
      </c>
      <c r="P2065" t="s">
        <v>1054</v>
      </c>
      <c r="Q2065" t="s">
        <v>188</v>
      </c>
      <c r="R2065" t="s">
        <v>131</v>
      </c>
      <c r="S2065" t="s">
        <v>164</v>
      </c>
      <c r="T2065" t="s">
        <v>165</v>
      </c>
      <c r="U2065" t="s">
        <v>151</v>
      </c>
      <c r="V2065" t="s">
        <v>135</v>
      </c>
      <c r="W2065" t="s">
        <v>136</v>
      </c>
      <c r="X2065" t="s">
        <v>1067</v>
      </c>
      <c r="Y2065" s="94">
        <v>682945.8</v>
      </c>
      <c r="Z2065" s="94">
        <v>170600.48</v>
      </c>
      <c r="AA2065" s="94">
        <v>0</v>
      </c>
      <c r="AB2065" s="94">
        <v>0</v>
      </c>
      <c r="AC2065">
        <f t="shared" si="64"/>
        <v>2000</v>
      </c>
      <c r="AD2065" t="str">
        <f t="shared" si="65"/>
        <v>305</v>
      </c>
    </row>
    <row r="2066" spans="1:30" hidden="1" x14ac:dyDescent="0.25">
      <c r="A2066" t="s">
        <v>1064</v>
      </c>
      <c r="B2066" t="s">
        <v>420</v>
      </c>
      <c r="C2066" t="s">
        <v>1051</v>
      </c>
      <c r="D2066" t="s">
        <v>192</v>
      </c>
      <c r="E2066" t="s">
        <v>122</v>
      </c>
      <c r="F2066" t="s">
        <v>159</v>
      </c>
      <c r="G2066" t="s">
        <v>160</v>
      </c>
      <c r="H2066" t="s">
        <v>143</v>
      </c>
      <c r="I2066" t="s">
        <v>124</v>
      </c>
      <c r="J2066" t="s">
        <v>125</v>
      </c>
      <c r="K2066" t="s">
        <v>1065</v>
      </c>
      <c r="N2066" t="s">
        <v>1066</v>
      </c>
      <c r="O2066" t="s">
        <v>425</v>
      </c>
      <c r="P2066" t="s">
        <v>1054</v>
      </c>
      <c r="Q2066" t="s">
        <v>193</v>
      </c>
      <c r="R2066" t="s">
        <v>131</v>
      </c>
      <c r="S2066" t="s">
        <v>164</v>
      </c>
      <c r="T2066" t="s">
        <v>165</v>
      </c>
      <c r="U2066" t="s">
        <v>151</v>
      </c>
      <c r="V2066" t="s">
        <v>135</v>
      </c>
      <c r="W2066" t="s">
        <v>136</v>
      </c>
      <c r="X2066" t="s">
        <v>1067</v>
      </c>
      <c r="Y2066" s="94">
        <v>275020.44</v>
      </c>
      <c r="Z2066" s="94">
        <v>38256.800000000003</v>
      </c>
      <c r="AA2066" s="94">
        <v>0</v>
      </c>
      <c r="AB2066" s="94">
        <v>0</v>
      </c>
      <c r="AC2066">
        <f t="shared" si="64"/>
        <v>2000</v>
      </c>
      <c r="AD2066" t="str">
        <f t="shared" si="65"/>
        <v>305</v>
      </c>
    </row>
    <row r="2067" spans="1:30" hidden="1" x14ac:dyDescent="0.25">
      <c r="A2067" t="s">
        <v>1064</v>
      </c>
      <c r="B2067" t="s">
        <v>420</v>
      </c>
      <c r="C2067" t="s">
        <v>1051</v>
      </c>
      <c r="D2067" t="s">
        <v>198</v>
      </c>
      <c r="E2067" t="s">
        <v>122</v>
      </c>
      <c r="F2067" t="s">
        <v>159</v>
      </c>
      <c r="G2067" t="s">
        <v>160</v>
      </c>
      <c r="H2067" t="s">
        <v>143</v>
      </c>
      <c r="I2067" t="s">
        <v>124</v>
      </c>
      <c r="J2067" t="s">
        <v>125</v>
      </c>
      <c r="K2067" t="s">
        <v>1065</v>
      </c>
      <c r="N2067" t="s">
        <v>1066</v>
      </c>
      <c r="O2067" t="s">
        <v>425</v>
      </c>
      <c r="P2067" t="s">
        <v>1054</v>
      </c>
      <c r="Q2067" t="s">
        <v>199</v>
      </c>
      <c r="R2067" t="s">
        <v>131</v>
      </c>
      <c r="S2067" t="s">
        <v>164</v>
      </c>
      <c r="T2067" t="s">
        <v>165</v>
      </c>
      <c r="U2067" t="s">
        <v>151</v>
      </c>
      <c r="V2067" t="s">
        <v>135</v>
      </c>
      <c r="W2067" t="s">
        <v>136</v>
      </c>
      <c r="X2067" t="s">
        <v>1067</v>
      </c>
      <c r="Y2067" s="94">
        <v>221319.72</v>
      </c>
      <c r="Z2067" s="94">
        <v>37241.800000000003</v>
      </c>
      <c r="AA2067" s="94">
        <v>0</v>
      </c>
      <c r="AB2067" s="94">
        <v>0</v>
      </c>
      <c r="AC2067">
        <f t="shared" si="64"/>
        <v>2000</v>
      </c>
      <c r="AD2067" t="str">
        <f t="shared" si="65"/>
        <v>305</v>
      </c>
    </row>
    <row r="2068" spans="1:30" hidden="1" x14ac:dyDescent="0.25">
      <c r="A2068" t="s">
        <v>1064</v>
      </c>
      <c r="B2068" t="s">
        <v>420</v>
      </c>
      <c r="C2068" t="s">
        <v>1051</v>
      </c>
      <c r="D2068" t="s">
        <v>214</v>
      </c>
      <c r="E2068" t="s">
        <v>122</v>
      </c>
      <c r="F2068" t="s">
        <v>159</v>
      </c>
      <c r="G2068" t="s">
        <v>160</v>
      </c>
      <c r="H2068" t="s">
        <v>143</v>
      </c>
      <c r="I2068" t="s">
        <v>124</v>
      </c>
      <c r="J2068" t="s">
        <v>125</v>
      </c>
      <c r="K2068" t="s">
        <v>1065</v>
      </c>
      <c r="N2068" t="s">
        <v>1066</v>
      </c>
      <c r="O2068" t="s">
        <v>425</v>
      </c>
      <c r="P2068" t="s">
        <v>1054</v>
      </c>
      <c r="Q2068" t="s">
        <v>215</v>
      </c>
      <c r="R2068" t="s">
        <v>131</v>
      </c>
      <c r="S2068" t="s">
        <v>164</v>
      </c>
      <c r="T2068" t="s">
        <v>165</v>
      </c>
      <c r="U2068" t="s">
        <v>151</v>
      </c>
      <c r="V2068" t="s">
        <v>135</v>
      </c>
      <c r="W2068" t="s">
        <v>136</v>
      </c>
      <c r="X2068" t="s">
        <v>1067</v>
      </c>
      <c r="Y2068" s="94">
        <v>2841687.48</v>
      </c>
      <c r="Z2068" s="94">
        <v>689441.25</v>
      </c>
      <c r="AA2068" s="94">
        <v>0</v>
      </c>
      <c r="AB2068" s="94">
        <v>0</v>
      </c>
      <c r="AC2068">
        <f t="shared" si="64"/>
        <v>2000</v>
      </c>
      <c r="AD2068" t="str">
        <f t="shared" si="65"/>
        <v>305</v>
      </c>
    </row>
    <row r="2069" spans="1:30" hidden="1" x14ac:dyDescent="0.25">
      <c r="A2069" t="s">
        <v>1064</v>
      </c>
      <c r="B2069" t="s">
        <v>420</v>
      </c>
      <c r="C2069" t="s">
        <v>1051</v>
      </c>
      <c r="D2069" t="s">
        <v>240</v>
      </c>
      <c r="E2069" t="s">
        <v>122</v>
      </c>
      <c r="F2069" t="s">
        <v>159</v>
      </c>
      <c r="G2069" t="s">
        <v>160</v>
      </c>
      <c r="H2069" t="s">
        <v>143</v>
      </c>
      <c r="I2069" t="s">
        <v>124</v>
      </c>
      <c r="J2069" t="s">
        <v>125</v>
      </c>
      <c r="K2069" t="s">
        <v>1065</v>
      </c>
      <c r="N2069" t="s">
        <v>1066</v>
      </c>
      <c r="O2069" t="s">
        <v>425</v>
      </c>
      <c r="P2069" t="s">
        <v>1054</v>
      </c>
      <c r="Q2069" t="s">
        <v>241</v>
      </c>
      <c r="R2069" t="s">
        <v>131</v>
      </c>
      <c r="S2069" t="s">
        <v>164</v>
      </c>
      <c r="T2069" t="s">
        <v>165</v>
      </c>
      <c r="U2069" t="s">
        <v>151</v>
      </c>
      <c r="V2069" t="s">
        <v>135</v>
      </c>
      <c r="W2069" t="s">
        <v>136</v>
      </c>
      <c r="X2069" t="s">
        <v>1067</v>
      </c>
      <c r="Y2069" s="94">
        <v>242293.68</v>
      </c>
      <c r="Z2069" s="94">
        <v>21028.21</v>
      </c>
      <c r="AA2069" s="94">
        <v>0</v>
      </c>
      <c r="AB2069" s="94">
        <v>0</v>
      </c>
      <c r="AC2069">
        <f t="shared" si="64"/>
        <v>3000</v>
      </c>
      <c r="AD2069" t="str">
        <f t="shared" si="65"/>
        <v>305</v>
      </c>
    </row>
    <row r="2070" spans="1:30" hidden="1" x14ac:dyDescent="0.25">
      <c r="A2070" t="s">
        <v>1064</v>
      </c>
      <c r="B2070" t="s">
        <v>420</v>
      </c>
      <c r="C2070" t="s">
        <v>1051</v>
      </c>
      <c r="D2070" t="s">
        <v>512</v>
      </c>
      <c r="E2070" t="s">
        <v>122</v>
      </c>
      <c r="F2070" t="s">
        <v>159</v>
      </c>
      <c r="G2070" t="s">
        <v>160</v>
      </c>
      <c r="H2070" t="s">
        <v>143</v>
      </c>
      <c r="I2070" t="s">
        <v>124</v>
      </c>
      <c r="J2070" t="s">
        <v>125</v>
      </c>
      <c r="K2070" t="s">
        <v>1065</v>
      </c>
      <c r="N2070" t="s">
        <v>1066</v>
      </c>
      <c r="O2070" t="s">
        <v>425</v>
      </c>
      <c r="P2070" t="s">
        <v>1054</v>
      </c>
      <c r="Q2070" t="s">
        <v>513</v>
      </c>
      <c r="R2070" t="s">
        <v>131</v>
      </c>
      <c r="S2070" t="s">
        <v>164</v>
      </c>
      <c r="T2070" t="s">
        <v>165</v>
      </c>
      <c r="U2070" t="s">
        <v>151</v>
      </c>
      <c r="V2070" t="s">
        <v>135</v>
      </c>
      <c r="W2070" t="s">
        <v>136</v>
      </c>
      <c r="X2070" t="s">
        <v>1067</v>
      </c>
      <c r="Y2070" s="94">
        <v>466689</v>
      </c>
      <c r="Z2070" s="94">
        <v>0</v>
      </c>
      <c r="AA2070" s="94">
        <v>0</v>
      </c>
      <c r="AB2070" s="94">
        <v>0</v>
      </c>
      <c r="AC2070">
        <f t="shared" si="64"/>
        <v>3000</v>
      </c>
      <c r="AD2070" t="str">
        <f t="shared" si="65"/>
        <v>305</v>
      </c>
    </row>
    <row r="2071" spans="1:30" hidden="1" x14ac:dyDescent="0.25">
      <c r="A2071" t="s">
        <v>1064</v>
      </c>
      <c r="B2071" t="s">
        <v>420</v>
      </c>
      <c r="C2071" t="s">
        <v>1051</v>
      </c>
      <c r="D2071" t="s">
        <v>264</v>
      </c>
      <c r="E2071" t="s">
        <v>122</v>
      </c>
      <c r="F2071" t="s">
        <v>159</v>
      </c>
      <c r="G2071" t="s">
        <v>160</v>
      </c>
      <c r="H2071" t="s">
        <v>143</v>
      </c>
      <c r="I2071" t="s">
        <v>124</v>
      </c>
      <c r="J2071" t="s">
        <v>125</v>
      </c>
      <c r="K2071" t="s">
        <v>1065</v>
      </c>
      <c r="N2071" t="s">
        <v>1066</v>
      </c>
      <c r="O2071" t="s">
        <v>425</v>
      </c>
      <c r="P2071" t="s">
        <v>1054</v>
      </c>
      <c r="Q2071" t="s">
        <v>265</v>
      </c>
      <c r="R2071" t="s">
        <v>131</v>
      </c>
      <c r="S2071" t="s">
        <v>164</v>
      </c>
      <c r="T2071" t="s">
        <v>165</v>
      </c>
      <c r="U2071" t="s">
        <v>151</v>
      </c>
      <c r="V2071" t="s">
        <v>135</v>
      </c>
      <c r="W2071" t="s">
        <v>136</v>
      </c>
      <c r="X2071" t="s">
        <v>1067</v>
      </c>
      <c r="Y2071" s="94">
        <v>101856.48</v>
      </c>
      <c r="Z2071" s="94">
        <v>0</v>
      </c>
      <c r="AA2071" s="94">
        <v>0</v>
      </c>
      <c r="AB2071" s="94">
        <v>0</v>
      </c>
      <c r="AC2071">
        <f t="shared" si="64"/>
        <v>3000</v>
      </c>
      <c r="AD2071" t="str">
        <f t="shared" si="65"/>
        <v>305</v>
      </c>
    </row>
    <row r="2072" spans="1:30" hidden="1" x14ac:dyDescent="0.25">
      <c r="A2072" t="s">
        <v>1064</v>
      </c>
      <c r="B2072" t="s">
        <v>420</v>
      </c>
      <c r="C2072" t="s">
        <v>1051</v>
      </c>
      <c r="D2072" t="s">
        <v>270</v>
      </c>
      <c r="E2072" t="s">
        <v>122</v>
      </c>
      <c r="F2072" t="s">
        <v>159</v>
      </c>
      <c r="G2072" t="s">
        <v>160</v>
      </c>
      <c r="H2072" t="s">
        <v>143</v>
      </c>
      <c r="I2072" t="s">
        <v>124</v>
      </c>
      <c r="J2072" t="s">
        <v>125</v>
      </c>
      <c r="K2072" t="s">
        <v>1065</v>
      </c>
      <c r="N2072" t="s">
        <v>1066</v>
      </c>
      <c r="O2072" t="s">
        <v>425</v>
      </c>
      <c r="P2072" t="s">
        <v>1054</v>
      </c>
      <c r="Q2072" t="s">
        <v>271</v>
      </c>
      <c r="R2072" t="s">
        <v>131</v>
      </c>
      <c r="S2072" t="s">
        <v>164</v>
      </c>
      <c r="T2072" t="s">
        <v>165</v>
      </c>
      <c r="U2072" t="s">
        <v>151</v>
      </c>
      <c r="V2072" t="s">
        <v>135</v>
      </c>
      <c r="W2072" t="s">
        <v>136</v>
      </c>
      <c r="X2072" t="s">
        <v>1067</v>
      </c>
      <c r="Y2072" s="94">
        <v>430856.28</v>
      </c>
      <c r="Z2072" s="94">
        <v>44613.599999999999</v>
      </c>
      <c r="AA2072" s="94">
        <v>0</v>
      </c>
      <c r="AB2072" s="94">
        <v>0</v>
      </c>
      <c r="AC2072">
        <f t="shared" si="64"/>
        <v>3000</v>
      </c>
      <c r="AD2072" t="str">
        <f t="shared" si="65"/>
        <v>305</v>
      </c>
    </row>
    <row r="2073" spans="1:30" hidden="1" x14ac:dyDescent="0.25">
      <c r="A2073" t="s">
        <v>1064</v>
      </c>
      <c r="B2073" t="s">
        <v>420</v>
      </c>
      <c r="C2073" t="s">
        <v>1051</v>
      </c>
      <c r="D2073" t="s">
        <v>272</v>
      </c>
      <c r="E2073" t="s">
        <v>122</v>
      </c>
      <c r="F2073" t="s">
        <v>159</v>
      </c>
      <c r="G2073" t="s">
        <v>160</v>
      </c>
      <c r="H2073" t="s">
        <v>143</v>
      </c>
      <c r="I2073" t="s">
        <v>124</v>
      </c>
      <c r="J2073" t="s">
        <v>125</v>
      </c>
      <c r="K2073" t="s">
        <v>1065</v>
      </c>
      <c r="N2073" t="s">
        <v>1066</v>
      </c>
      <c r="O2073" t="s">
        <v>425</v>
      </c>
      <c r="P2073" t="s">
        <v>1054</v>
      </c>
      <c r="Q2073" t="s">
        <v>273</v>
      </c>
      <c r="R2073" t="s">
        <v>131</v>
      </c>
      <c r="S2073" t="s">
        <v>164</v>
      </c>
      <c r="T2073" t="s">
        <v>165</v>
      </c>
      <c r="U2073" t="s">
        <v>151</v>
      </c>
      <c r="V2073" t="s">
        <v>135</v>
      </c>
      <c r="W2073" t="s">
        <v>136</v>
      </c>
      <c r="X2073" t="s">
        <v>1067</v>
      </c>
      <c r="Y2073" s="94">
        <v>1015208.64</v>
      </c>
      <c r="Z2073" s="94">
        <v>20148.010000000002</v>
      </c>
      <c r="AA2073" s="94">
        <v>0</v>
      </c>
      <c r="AB2073" s="94">
        <v>0</v>
      </c>
      <c r="AC2073">
        <f t="shared" si="64"/>
        <v>3000</v>
      </c>
      <c r="AD2073" t="str">
        <f t="shared" si="65"/>
        <v>305</v>
      </c>
    </row>
    <row r="2074" spans="1:30" hidden="1" x14ac:dyDescent="0.25">
      <c r="A2074" t="s">
        <v>1064</v>
      </c>
      <c r="B2074" t="s">
        <v>420</v>
      </c>
      <c r="C2074" t="s">
        <v>1051</v>
      </c>
      <c r="D2074" t="s">
        <v>276</v>
      </c>
      <c r="E2074" t="s">
        <v>122</v>
      </c>
      <c r="F2074" t="s">
        <v>159</v>
      </c>
      <c r="G2074" t="s">
        <v>160</v>
      </c>
      <c r="H2074" t="s">
        <v>143</v>
      </c>
      <c r="I2074" t="s">
        <v>124</v>
      </c>
      <c r="J2074" t="s">
        <v>125</v>
      </c>
      <c r="K2074" t="s">
        <v>1065</v>
      </c>
      <c r="N2074" t="s">
        <v>1066</v>
      </c>
      <c r="O2074" t="s">
        <v>425</v>
      </c>
      <c r="P2074" t="s">
        <v>1054</v>
      </c>
      <c r="Q2074" t="s">
        <v>277</v>
      </c>
      <c r="R2074" t="s">
        <v>131</v>
      </c>
      <c r="S2074" t="s">
        <v>164</v>
      </c>
      <c r="T2074" t="s">
        <v>165</v>
      </c>
      <c r="U2074" t="s">
        <v>151</v>
      </c>
      <c r="V2074" t="s">
        <v>135</v>
      </c>
      <c r="W2074" t="s">
        <v>136</v>
      </c>
      <c r="X2074" t="s">
        <v>1067</v>
      </c>
      <c r="Y2074" s="94">
        <v>113340</v>
      </c>
      <c r="Z2074" s="94">
        <v>0</v>
      </c>
      <c r="AA2074" s="94">
        <v>0</v>
      </c>
      <c r="AB2074" s="94">
        <v>0</v>
      </c>
      <c r="AC2074">
        <f t="shared" si="64"/>
        <v>3000</v>
      </c>
      <c r="AD2074" t="str">
        <f t="shared" si="65"/>
        <v>305</v>
      </c>
    </row>
    <row r="2075" spans="1:30" hidden="1" x14ac:dyDescent="0.25">
      <c r="A2075" t="s">
        <v>1064</v>
      </c>
      <c r="B2075" t="s">
        <v>420</v>
      </c>
      <c r="C2075" t="s">
        <v>1051</v>
      </c>
      <c r="D2075" t="s">
        <v>278</v>
      </c>
      <c r="E2075" t="s">
        <v>122</v>
      </c>
      <c r="F2075" t="s">
        <v>159</v>
      </c>
      <c r="G2075" t="s">
        <v>160</v>
      </c>
      <c r="H2075" t="s">
        <v>143</v>
      </c>
      <c r="I2075" t="s">
        <v>124</v>
      </c>
      <c r="J2075" t="s">
        <v>125</v>
      </c>
      <c r="K2075" t="s">
        <v>1065</v>
      </c>
      <c r="N2075" t="s">
        <v>1066</v>
      </c>
      <c r="O2075" t="s">
        <v>425</v>
      </c>
      <c r="P2075" t="s">
        <v>1054</v>
      </c>
      <c r="Q2075" t="s">
        <v>279</v>
      </c>
      <c r="R2075" t="s">
        <v>131</v>
      </c>
      <c r="S2075" t="s">
        <v>164</v>
      </c>
      <c r="T2075" t="s">
        <v>165</v>
      </c>
      <c r="U2075" t="s">
        <v>151</v>
      </c>
      <c r="V2075" t="s">
        <v>135</v>
      </c>
      <c r="W2075" t="s">
        <v>136</v>
      </c>
      <c r="X2075" t="s">
        <v>1067</v>
      </c>
      <c r="Y2075" s="94">
        <v>1016196.24</v>
      </c>
      <c r="Z2075" s="94">
        <v>52171</v>
      </c>
      <c r="AA2075" s="94">
        <v>0</v>
      </c>
      <c r="AB2075" s="94">
        <v>0</v>
      </c>
      <c r="AC2075">
        <f t="shared" si="64"/>
        <v>3000</v>
      </c>
      <c r="AD2075" t="str">
        <f t="shared" si="65"/>
        <v>305</v>
      </c>
    </row>
    <row r="2076" spans="1:30" hidden="1" x14ac:dyDescent="0.25">
      <c r="A2076" t="s">
        <v>1064</v>
      </c>
      <c r="B2076" t="s">
        <v>420</v>
      </c>
      <c r="C2076" t="s">
        <v>1051</v>
      </c>
      <c r="D2076" t="s">
        <v>172</v>
      </c>
      <c r="E2076" t="s">
        <v>122</v>
      </c>
      <c r="F2076" t="s">
        <v>159</v>
      </c>
      <c r="G2076" t="s">
        <v>160</v>
      </c>
      <c r="H2076" t="s">
        <v>143</v>
      </c>
      <c r="I2076" t="s">
        <v>124</v>
      </c>
      <c r="J2076" t="s">
        <v>125</v>
      </c>
      <c r="K2076" t="s">
        <v>1065</v>
      </c>
      <c r="N2076" t="s">
        <v>1066</v>
      </c>
      <c r="O2076" t="s">
        <v>425</v>
      </c>
      <c r="P2076" t="s">
        <v>1054</v>
      </c>
      <c r="Q2076" t="s">
        <v>173</v>
      </c>
      <c r="R2076" t="s">
        <v>131</v>
      </c>
      <c r="S2076" t="s">
        <v>164</v>
      </c>
      <c r="T2076" t="s">
        <v>165</v>
      </c>
      <c r="U2076" t="s">
        <v>151</v>
      </c>
      <c r="V2076" t="s">
        <v>135</v>
      </c>
      <c r="W2076" t="s">
        <v>136</v>
      </c>
      <c r="X2076" t="s">
        <v>1067</v>
      </c>
      <c r="Y2076" s="94">
        <v>25441.439999999999</v>
      </c>
      <c r="Z2076" s="94">
        <v>0</v>
      </c>
      <c r="AA2076" s="94">
        <v>0</v>
      </c>
      <c r="AB2076" s="94">
        <v>0</v>
      </c>
      <c r="AC2076">
        <f t="shared" si="64"/>
        <v>3000</v>
      </c>
      <c r="AD2076" t="str">
        <f t="shared" si="65"/>
        <v>305</v>
      </c>
    </row>
    <row r="2077" spans="1:30" hidden="1" x14ac:dyDescent="0.25">
      <c r="A2077" t="s">
        <v>1064</v>
      </c>
      <c r="B2077" t="s">
        <v>420</v>
      </c>
      <c r="C2077" t="s">
        <v>1051</v>
      </c>
      <c r="D2077" t="s">
        <v>174</v>
      </c>
      <c r="E2077" t="s">
        <v>122</v>
      </c>
      <c r="F2077" t="s">
        <v>159</v>
      </c>
      <c r="G2077" t="s">
        <v>160</v>
      </c>
      <c r="H2077" t="s">
        <v>143</v>
      </c>
      <c r="I2077" t="s">
        <v>124</v>
      </c>
      <c r="J2077" t="s">
        <v>125</v>
      </c>
      <c r="K2077" t="s">
        <v>1065</v>
      </c>
      <c r="N2077" t="s">
        <v>1066</v>
      </c>
      <c r="O2077" t="s">
        <v>425</v>
      </c>
      <c r="P2077" t="s">
        <v>1054</v>
      </c>
      <c r="Q2077" t="s">
        <v>175</v>
      </c>
      <c r="R2077" t="s">
        <v>131</v>
      </c>
      <c r="S2077" t="s">
        <v>164</v>
      </c>
      <c r="T2077" t="s">
        <v>165</v>
      </c>
      <c r="U2077" t="s">
        <v>151</v>
      </c>
      <c r="V2077" t="s">
        <v>135</v>
      </c>
      <c r="W2077" t="s">
        <v>136</v>
      </c>
      <c r="X2077" t="s">
        <v>1067</v>
      </c>
      <c r="Y2077" s="94">
        <v>20448.72</v>
      </c>
      <c r="Z2077" s="94">
        <v>0</v>
      </c>
      <c r="AA2077" s="94">
        <v>0</v>
      </c>
      <c r="AB2077" s="94">
        <v>0</v>
      </c>
      <c r="AC2077">
        <f t="shared" si="64"/>
        <v>3000</v>
      </c>
      <c r="AD2077" t="str">
        <f t="shared" si="65"/>
        <v>305</v>
      </c>
    </row>
    <row r="2078" spans="1:30" hidden="1" x14ac:dyDescent="0.25">
      <c r="A2078" t="s">
        <v>1064</v>
      </c>
      <c r="B2078" t="s">
        <v>420</v>
      </c>
      <c r="C2078" t="s">
        <v>1051</v>
      </c>
      <c r="D2078" t="s">
        <v>176</v>
      </c>
      <c r="E2078" t="s">
        <v>122</v>
      </c>
      <c r="F2078" t="s">
        <v>159</v>
      </c>
      <c r="G2078" t="s">
        <v>160</v>
      </c>
      <c r="H2078" t="s">
        <v>143</v>
      </c>
      <c r="I2078" t="s">
        <v>124</v>
      </c>
      <c r="J2078" t="s">
        <v>125</v>
      </c>
      <c r="K2078" t="s">
        <v>1065</v>
      </c>
      <c r="N2078" t="s">
        <v>1066</v>
      </c>
      <c r="O2078" t="s">
        <v>425</v>
      </c>
      <c r="P2078" t="s">
        <v>1054</v>
      </c>
      <c r="Q2078" t="s">
        <v>177</v>
      </c>
      <c r="R2078" t="s">
        <v>131</v>
      </c>
      <c r="S2078" t="s">
        <v>164</v>
      </c>
      <c r="T2078" t="s">
        <v>165</v>
      </c>
      <c r="U2078" t="s">
        <v>151</v>
      </c>
      <c r="V2078" t="s">
        <v>135</v>
      </c>
      <c r="W2078" t="s">
        <v>136</v>
      </c>
      <c r="X2078" t="s">
        <v>1067</v>
      </c>
      <c r="Y2078" s="94">
        <v>1829.64</v>
      </c>
      <c r="Z2078" s="94">
        <v>0</v>
      </c>
      <c r="AA2078" s="94">
        <v>0</v>
      </c>
      <c r="AB2078" s="94">
        <v>0</v>
      </c>
      <c r="AC2078">
        <f t="shared" si="64"/>
        <v>3000</v>
      </c>
      <c r="AD2078" t="str">
        <f t="shared" si="65"/>
        <v>305</v>
      </c>
    </row>
    <row r="2079" spans="1:30" hidden="1" x14ac:dyDescent="0.25">
      <c r="A2079" t="s">
        <v>1068</v>
      </c>
      <c r="B2079" t="s">
        <v>420</v>
      </c>
      <c r="C2079" t="s">
        <v>1051</v>
      </c>
      <c r="D2079" t="s">
        <v>214</v>
      </c>
      <c r="E2079" t="s">
        <v>122</v>
      </c>
      <c r="F2079" t="s">
        <v>159</v>
      </c>
      <c r="G2079" t="s">
        <v>160</v>
      </c>
      <c r="H2079" t="s">
        <v>143</v>
      </c>
      <c r="I2079" t="s">
        <v>124</v>
      </c>
      <c r="J2079" t="s">
        <v>125</v>
      </c>
      <c r="K2079" t="s">
        <v>1069</v>
      </c>
      <c r="N2079" t="s">
        <v>1070</v>
      </c>
      <c r="O2079" t="s">
        <v>425</v>
      </c>
      <c r="P2079" t="s">
        <v>1054</v>
      </c>
      <c r="Q2079" t="s">
        <v>215</v>
      </c>
      <c r="R2079" t="s">
        <v>131</v>
      </c>
      <c r="S2079" t="s">
        <v>164</v>
      </c>
      <c r="T2079" t="s">
        <v>165</v>
      </c>
      <c r="U2079" t="s">
        <v>151</v>
      </c>
      <c r="V2079" t="s">
        <v>135</v>
      </c>
      <c r="W2079" t="s">
        <v>136</v>
      </c>
      <c r="X2079" t="s">
        <v>1071</v>
      </c>
      <c r="Y2079" s="94">
        <v>351970.44</v>
      </c>
      <c r="Z2079" s="94">
        <v>67921.87</v>
      </c>
      <c r="AA2079" s="94">
        <v>0</v>
      </c>
      <c r="AB2079" s="94">
        <v>0</v>
      </c>
      <c r="AC2079">
        <f t="shared" si="64"/>
        <v>2000</v>
      </c>
      <c r="AD2079" t="str">
        <f t="shared" si="65"/>
        <v>305</v>
      </c>
    </row>
    <row r="2080" spans="1:30" hidden="1" x14ac:dyDescent="0.25">
      <c r="A2080" t="s">
        <v>1068</v>
      </c>
      <c r="B2080" t="s">
        <v>420</v>
      </c>
      <c r="C2080" t="s">
        <v>1051</v>
      </c>
      <c r="D2080" t="s">
        <v>272</v>
      </c>
      <c r="E2080" t="s">
        <v>122</v>
      </c>
      <c r="F2080" t="s">
        <v>159</v>
      </c>
      <c r="G2080" t="s">
        <v>160</v>
      </c>
      <c r="H2080" t="s">
        <v>143</v>
      </c>
      <c r="I2080" t="s">
        <v>124</v>
      </c>
      <c r="J2080" t="s">
        <v>125</v>
      </c>
      <c r="K2080" t="s">
        <v>1069</v>
      </c>
      <c r="N2080" t="s">
        <v>1070</v>
      </c>
      <c r="O2080" t="s">
        <v>425</v>
      </c>
      <c r="P2080" t="s">
        <v>1054</v>
      </c>
      <c r="Q2080" t="s">
        <v>273</v>
      </c>
      <c r="R2080" t="s">
        <v>131</v>
      </c>
      <c r="S2080" t="s">
        <v>164</v>
      </c>
      <c r="T2080" t="s">
        <v>165</v>
      </c>
      <c r="U2080" t="s">
        <v>151</v>
      </c>
      <c r="V2080" t="s">
        <v>135</v>
      </c>
      <c r="W2080" t="s">
        <v>136</v>
      </c>
      <c r="X2080" t="s">
        <v>1071</v>
      </c>
      <c r="Y2080" s="94">
        <v>118389.36</v>
      </c>
      <c r="Z2080" s="94">
        <v>7418.3</v>
      </c>
      <c r="AA2080" s="94">
        <v>0</v>
      </c>
      <c r="AB2080" s="94">
        <v>0</v>
      </c>
      <c r="AC2080">
        <f t="shared" si="64"/>
        <v>3000</v>
      </c>
      <c r="AD2080" t="str">
        <f t="shared" si="65"/>
        <v>305</v>
      </c>
    </row>
    <row r="2081" spans="1:30" hidden="1" x14ac:dyDescent="0.25">
      <c r="A2081" s="97" t="s">
        <v>1064</v>
      </c>
      <c r="B2081" s="97" t="s">
        <v>420</v>
      </c>
      <c r="C2081" s="97" t="s">
        <v>1051</v>
      </c>
      <c r="D2081" s="97" t="s">
        <v>465</v>
      </c>
      <c r="E2081" s="97" t="s">
        <v>122</v>
      </c>
      <c r="F2081" s="98">
        <v>15</v>
      </c>
      <c r="G2081" s="98" t="s">
        <v>142</v>
      </c>
      <c r="H2081" s="97">
        <v>19</v>
      </c>
      <c r="I2081" s="97" t="s">
        <v>124</v>
      </c>
      <c r="J2081" s="97" t="s">
        <v>125</v>
      </c>
      <c r="K2081" s="97" t="s">
        <v>1065</v>
      </c>
      <c r="L2081" s="97"/>
      <c r="M2081" s="97"/>
      <c r="N2081" s="97" t="s">
        <v>1066</v>
      </c>
      <c r="O2081" s="97" t="s">
        <v>425</v>
      </c>
      <c r="P2081" s="97" t="s">
        <v>1054</v>
      </c>
      <c r="Q2081" s="97" t="s">
        <v>466</v>
      </c>
      <c r="R2081" s="97" t="s">
        <v>131</v>
      </c>
      <c r="S2081" s="97" t="s">
        <v>149</v>
      </c>
      <c r="T2081" s="97" t="s">
        <v>150</v>
      </c>
      <c r="U2081" s="97" t="s">
        <v>134</v>
      </c>
      <c r="V2081" s="97" t="s">
        <v>135</v>
      </c>
      <c r="W2081" s="97" t="s">
        <v>136</v>
      </c>
      <c r="X2081" s="97" t="s">
        <v>1067</v>
      </c>
      <c r="Y2081" s="99">
        <v>1011454.44</v>
      </c>
      <c r="Z2081" s="99">
        <v>0</v>
      </c>
      <c r="AA2081" s="99">
        <v>0</v>
      </c>
      <c r="AB2081" s="99">
        <v>0</v>
      </c>
      <c r="AC2081">
        <f t="shared" si="64"/>
        <v>1000</v>
      </c>
      <c r="AD2081" t="str">
        <f t="shared" si="65"/>
        <v>305</v>
      </c>
    </row>
    <row r="2082" spans="1:30" hidden="1" x14ac:dyDescent="0.25">
      <c r="A2082" t="s">
        <v>1072</v>
      </c>
      <c r="B2082" t="s">
        <v>420</v>
      </c>
      <c r="C2082" t="s">
        <v>470</v>
      </c>
      <c r="D2082" t="s">
        <v>186</v>
      </c>
      <c r="E2082" t="s">
        <v>122</v>
      </c>
      <c r="F2082" t="s">
        <v>159</v>
      </c>
      <c r="G2082" t="s">
        <v>160</v>
      </c>
      <c r="H2082" t="s">
        <v>143</v>
      </c>
      <c r="I2082" t="s">
        <v>124</v>
      </c>
      <c r="J2082" t="s">
        <v>125</v>
      </c>
      <c r="K2082" t="s">
        <v>1073</v>
      </c>
      <c r="N2082" t="s">
        <v>1074</v>
      </c>
      <c r="O2082" t="s">
        <v>425</v>
      </c>
      <c r="P2082" t="s">
        <v>472</v>
      </c>
      <c r="Q2082" t="s">
        <v>188</v>
      </c>
      <c r="R2082" t="s">
        <v>131</v>
      </c>
      <c r="S2082" t="s">
        <v>164</v>
      </c>
      <c r="T2082" t="s">
        <v>165</v>
      </c>
      <c r="U2082" t="s">
        <v>151</v>
      </c>
      <c r="V2082" t="s">
        <v>135</v>
      </c>
      <c r="W2082" t="s">
        <v>136</v>
      </c>
      <c r="X2082" t="s">
        <v>1075</v>
      </c>
      <c r="Y2082" s="94">
        <v>7380</v>
      </c>
      <c r="Z2082" s="94">
        <v>16169.24</v>
      </c>
      <c r="AA2082" s="94">
        <v>0</v>
      </c>
      <c r="AB2082" s="94">
        <v>0</v>
      </c>
      <c r="AC2082">
        <f t="shared" si="64"/>
        <v>2000</v>
      </c>
      <c r="AD2082" t="str">
        <f t="shared" si="65"/>
        <v>305</v>
      </c>
    </row>
    <row r="2083" spans="1:30" hidden="1" x14ac:dyDescent="0.25">
      <c r="A2083" t="s">
        <v>1072</v>
      </c>
      <c r="B2083" t="s">
        <v>420</v>
      </c>
      <c r="C2083" t="s">
        <v>470</v>
      </c>
      <c r="D2083" t="s">
        <v>192</v>
      </c>
      <c r="E2083" t="s">
        <v>122</v>
      </c>
      <c r="F2083" t="s">
        <v>159</v>
      </c>
      <c r="G2083" t="s">
        <v>160</v>
      </c>
      <c r="H2083" t="s">
        <v>143</v>
      </c>
      <c r="I2083" t="s">
        <v>124</v>
      </c>
      <c r="J2083" t="s">
        <v>125</v>
      </c>
      <c r="K2083" t="s">
        <v>1073</v>
      </c>
      <c r="N2083" t="s">
        <v>1074</v>
      </c>
      <c r="O2083" t="s">
        <v>425</v>
      </c>
      <c r="P2083" t="s">
        <v>472</v>
      </c>
      <c r="Q2083" t="s">
        <v>193</v>
      </c>
      <c r="R2083" t="s">
        <v>131</v>
      </c>
      <c r="S2083" t="s">
        <v>164</v>
      </c>
      <c r="T2083" t="s">
        <v>165</v>
      </c>
      <c r="U2083" t="s">
        <v>151</v>
      </c>
      <c r="V2083" t="s">
        <v>135</v>
      </c>
      <c r="W2083" t="s">
        <v>136</v>
      </c>
      <c r="X2083" t="s">
        <v>1075</v>
      </c>
      <c r="Y2083" s="94">
        <v>6999.96</v>
      </c>
      <c r="Z2083" s="94">
        <v>1392</v>
      </c>
      <c r="AA2083" s="94">
        <v>0</v>
      </c>
      <c r="AB2083" s="94">
        <v>0</v>
      </c>
      <c r="AC2083">
        <f t="shared" si="64"/>
        <v>2000</v>
      </c>
      <c r="AD2083" t="str">
        <f t="shared" si="65"/>
        <v>305</v>
      </c>
    </row>
    <row r="2084" spans="1:30" hidden="1" x14ac:dyDescent="0.25">
      <c r="A2084" t="s">
        <v>1072</v>
      </c>
      <c r="B2084" t="s">
        <v>420</v>
      </c>
      <c r="C2084" t="s">
        <v>470</v>
      </c>
      <c r="D2084" t="s">
        <v>198</v>
      </c>
      <c r="E2084" t="s">
        <v>122</v>
      </c>
      <c r="F2084" t="s">
        <v>159</v>
      </c>
      <c r="G2084" t="s">
        <v>160</v>
      </c>
      <c r="H2084" t="s">
        <v>143</v>
      </c>
      <c r="I2084" t="s">
        <v>124</v>
      </c>
      <c r="J2084" t="s">
        <v>125</v>
      </c>
      <c r="K2084" t="s">
        <v>1073</v>
      </c>
      <c r="N2084" t="s">
        <v>1074</v>
      </c>
      <c r="O2084" t="s">
        <v>425</v>
      </c>
      <c r="P2084" t="s">
        <v>472</v>
      </c>
      <c r="Q2084" t="s">
        <v>199</v>
      </c>
      <c r="R2084" t="s">
        <v>131</v>
      </c>
      <c r="S2084" t="s">
        <v>164</v>
      </c>
      <c r="T2084" t="s">
        <v>165</v>
      </c>
      <c r="U2084" t="s">
        <v>151</v>
      </c>
      <c r="V2084" t="s">
        <v>135</v>
      </c>
      <c r="W2084" t="s">
        <v>136</v>
      </c>
      <c r="X2084" t="s">
        <v>1075</v>
      </c>
      <c r="Y2084" s="94">
        <v>13000.92</v>
      </c>
      <c r="Z2084" s="94">
        <v>0</v>
      </c>
      <c r="AA2084" s="94">
        <v>0</v>
      </c>
      <c r="AB2084" s="94">
        <v>0</v>
      </c>
      <c r="AC2084">
        <f t="shared" si="64"/>
        <v>2000</v>
      </c>
      <c r="AD2084" t="str">
        <f t="shared" si="65"/>
        <v>305</v>
      </c>
    </row>
    <row r="2085" spans="1:30" hidden="1" x14ac:dyDescent="0.25">
      <c r="A2085" t="s">
        <v>1072</v>
      </c>
      <c r="B2085" t="s">
        <v>420</v>
      </c>
      <c r="C2085" t="s">
        <v>470</v>
      </c>
      <c r="D2085" t="s">
        <v>214</v>
      </c>
      <c r="E2085" t="s">
        <v>122</v>
      </c>
      <c r="F2085" t="s">
        <v>159</v>
      </c>
      <c r="G2085" t="s">
        <v>160</v>
      </c>
      <c r="H2085" t="s">
        <v>143</v>
      </c>
      <c r="I2085" t="s">
        <v>124</v>
      </c>
      <c r="J2085" t="s">
        <v>125</v>
      </c>
      <c r="K2085" t="s">
        <v>1073</v>
      </c>
      <c r="N2085" t="s">
        <v>1074</v>
      </c>
      <c r="O2085" t="s">
        <v>425</v>
      </c>
      <c r="P2085" t="s">
        <v>472</v>
      </c>
      <c r="Q2085" t="s">
        <v>215</v>
      </c>
      <c r="R2085" t="s">
        <v>131</v>
      </c>
      <c r="S2085" t="s">
        <v>164</v>
      </c>
      <c r="T2085" t="s">
        <v>165</v>
      </c>
      <c r="U2085" t="s">
        <v>151</v>
      </c>
      <c r="V2085" t="s">
        <v>135</v>
      </c>
      <c r="W2085" t="s">
        <v>136</v>
      </c>
      <c r="X2085" t="s">
        <v>1075</v>
      </c>
      <c r="Y2085" s="94">
        <v>358035.12</v>
      </c>
      <c r="Z2085" s="94">
        <v>77785.08</v>
      </c>
      <c r="AA2085" s="94">
        <v>0</v>
      </c>
      <c r="AB2085" s="94">
        <v>0</v>
      </c>
      <c r="AC2085">
        <f t="shared" si="64"/>
        <v>2000</v>
      </c>
      <c r="AD2085" t="str">
        <f t="shared" si="65"/>
        <v>305</v>
      </c>
    </row>
    <row r="2086" spans="1:30" hidden="1" x14ac:dyDescent="0.25">
      <c r="A2086" t="s">
        <v>1072</v>
      </c>
      <c r="B2086" t="s">
        <v>420</v>
      </c>
      <c r="C2086" t="s">
        <v>470</v>
      </c>
      <c r="D2086" t="s">
        <v>266</v>
      </c>
      <c r="E2086" t="s">
        <v>122</v>
      </c>
      <c r="F2086" t="s">
        <v>159</v>
      </c>
      <c r="G2086" t="s">
        <v>160</v>
      </c>
      <c r="H2086" t="s">
        <v>143</v>
      </c>
      <c r="I2086" t="s">
        <v>124</v>
      </c>
      <c r="J2086" t="s">
        <v>125</v>
      </c>
      <c r="K2086" t="s">
        <v>1073</v>
      </c>
      <c r="N2086" t="s">
        <v>1074</v>
      </c>
      <c r="O2086" t="s">
        <v>425</v>
      </c>
      <c r="P2086" t="s">
        <v>472</v>
      </c>
      <c r="Q2086" t="s">
        <v>267</v>
      </c>
      <c r="R2086" t="s">
        <v>131</v>
      </c>
      <c r="S2086" t="s">
        <v>164</v>
      </c>
      <c r="T2086" t="s">
        <v>165</v>
      </c>
      <c r="U2086" t="s">
        <v>151</v>
      </c>
      <c r="V2086" t="s">
        <v>135</v>
      </c>
      <c r="W2086" t="s">
        <v>136</v>
      </c>
      <c r="X2086" t="s">
        <v>1075</v>
      </c>
      <c r="Y2086" s="94">
        <v>3069.12</v>
      </c>
      <c r="Z2086" s="94">
        <v>0</v>
      </c>
      <c r="AA2086" s="94">
        <v>0</v>
      </c>
      <c r="AB2086" s="94">
        <v>0</v>
      </c>
      <c r="AC2086">
        <f t="shared" si="64"/>
        <v>3000</v>
      </c>
      <c r="AD2086" t="str">
        <f t="shared" si="65"/>
        <v>305</v>
      </c>
    </row>
    <row r="2087" spans="1:30" hidden="1" x14ac:dyDescent="0.25">
      <c r="A2087" t="s">
        <v>1072</v>
      </c>
      <c r="B2087" t="s">
        <v>420</v>
      </c>
      <c r="C2087" t="s">
        <v>470</v>
      </c>
      <c r="D2087" t="s">
        <v>272</v>
      </c>
      <c r="E2087" t="s">
        <v>122</v>
      </c>
      <c r="F2087" t="s">
        <v>159</v>
      </c>
      <c r="G2087" t="s">
        <v>160</v>
      </c>
      <c r="H2087" t="s">
        <v>143</v>
      </c>
      <c r="I2087" t="s">
        <v>124</v>
      </c>
      <c r="J2087" t="s">
        <v>125</v>
      </c>
      <c r="K2087" t="s">
        <v>1073</v>
      </c>
      <c r="N2087" t="s">
        <v>1074</v>
      </c>
      <c r="O2087" t="s">
        <v>425</v>
      </c>
      <c r="P2087" t="s">
        <v>472</v>
      </c>
      <c r="Q2087" t="s">
        <v>273</v>
      </c>
      <c r="R2087" t="s">
        <v>131</v>
      </c>
      <c r="S2087" t="s">
        <v>164</v>
      </c>
      <c r="T2087" t="s">
        <v>165</v>
      </c>
      <c r="U2087" t="s">
        <v>151</v>
      </c>
      <c r="V2087" t="s">
        <v>135</v>
      </c>
      <c r="W2087" t="s">
        <v>136</v>
      </c>
      <c r="X2087" t="s">
        <v>1075</v>
      </c>
      <c r="Y2087" s="94">
        <v>85559.16</v>
      </c>
      <c r="Z2087" s="94">
        <v>5463.6</v>
      </c>
      <c r="AA2087" s="94">
        <v>0</v>
      </c>
      <c r="AB2087" s="94">
        <v>0</v>
      </c>
      <c r="AC2087">
        <f t="shared" si="64"/>
        <v>3000</v>
      </c>
      <c r="AD2087" t="str">
        <f t="shared" si="65"/>
        <v>305</v>
      </c>
    </row>
    <row r="2088" spans="1:30" hidden="1" x14ac:dyDescent="0.25">
      <c r="A2088" t="s">
        <v>1072</v>
      </c>
      <c r="B2088" t="s">
        <v>420</v>
      </c>
      <c r="C2088" t="s">
        <v>470</v>
      </c>
      <c r="D2088" t="s">
        <v>738</v>
      </c>
      <c r="E2088" t="s">
        <v>122</v>
      </c>
      <c r="F2088" t="s">
        <v>159</v>
      </c>
      <c r="G2088" t="s">
        <v>160</v>
      </c>
      <c r="H2088" t="s">
        <v>143</v>
      </c>
      <c r="I2088" t="s">
        <v>124</v>
      </c>
      <c r="J2088" t="s">
        <v>125</v>
      </c>
      <c r="K2088" t="s">
        <v>1073</v>
      </c>
      <c r="N2088" t="s">
        <v>1074</v>
      </c>
      <c r="O2088" t="s">
        <v>425</v>
      </c>
      <c r="P2088" t="s">
        <v>472</v>
      </c>
      <c r="Q2088" t="s">
        <v>739</v>
      </c>
      <c r="R2088" t="s">
        <v>131</v>
      </c>
      <c r="S2088" t="s">
        <v>164</v>
      </c>
      <c r="T2088" t="s">
        <v>165</v>
      </c>
      <c r="U2088" t="s">
        <v>151</v>
      </c>
      <c r="V2088" t="s">
        <v>135</v>
      </c>
      <c r="W2088" t="s">
        <v>136</v>
      </c>
      <c r="X2088" t="s">
        <v>1075</v>
      </c>
      <c r="Y2088" s="94">
        <v>15759</v>
      </c>
      <c r="Z2088" s="94">
        <v>0</v>
      </c>
      <c r="AA2088" s="94">
        <v>0</v>
      </c>
      <c r="AB2088" s="94">
        <v>0</v>
      </c>
      <c r="AC2088">
        <f t="shared" si="64"/>
        <v>3000</v>
      </c>
      <c r="AD2088" t="str">
        <f t="shared" si="65"/>
        <v>305</v>
      </c>
    </row>
    <row r="2089" spans="1:30" hidden="1" x14ac:dyDescent="0.25">
      <c r="A2089" s="97" t="s">
        <v>1072</v>
      </c>
      <c r="B2089" s="97" t="s">
        <v>420</v>
      </c>
      <c r="C2089" s="97" t="s">
        <v>140</v>
      </c>
      <c r="D2089" s="97" t="s">
        <v>465</v>
      </c>
      <c r="E2089" s="97" t="s">
        <v>122</v>
      </c>
      <c r="F2089" s="98">
        <v>15</v>
      </c>
      <c r="G2089" s="98" t="s">
        <v>142</v>
      </c>
      <c r="H2089" s="97">
        <v>19</v>
      </c>
      <c r="I2089" s="97" t="s">
        <v>124</v>
      </c>
      <c r="J2089" s="97" t="s">
        <v>125</v>
      </c>
      <c r="K2089" s="97" t="s">
        <v>1076</v>
      </c>
      <c r="L2089" s="97"/>
      <c r="M2089" s="97"/>
      <c r="N2089" s="97" t="s">
        <v>1074</v>
      </c>
      <c r="O2089" s="97" t="s">
        <v>425</v>
      </c>
      <c r="P2089" s="97" t="s">
        <v>147</v>
      </c>
      <c r="Q2089" s="97" t="s">
        <v>466</v>
      </c>
      <c r="R2089" s="97" t="s">
        <v>131</v>
      </c>
      <c r="S2089" s="97" t="s">
        <v>149</v>
      </c>
      <c r="T2089" s="97" t="s">
        <v>150</v>
      </c>
      <c r="U2089" s="97" t="s">
        <v>134</v>
      </c>
      <c r="V2089" s="97" t="s">
        <v>135</v>
      </c>
      <c r="W2089" s="97" t="s">
        <v>136</v>
      </c>
      <c r="X2089" s="97" t="s">
        <v>1077</v>
      </c>
      <c r="Y2089" s="99">
        <v>116526.96</v>
      </c>
      <c r="Z2089" s="99">
        <v>0</v>
      </c>
      <c r="AA2089" s="99">
        <v>0</v>
      </c>
      <c r="AB2089" s="99">
        <v>0</v>
      </c>
      <c r="AC2089">
        <f t="shared" si="64"/>
        <v>1000</v>
      </c>
      <c r="AD2089" t="str">
        <f t="shared" si="65"/>
        <v>305</v>
      </c>
    </row>
    <row r="2090" spans="1:30" hidden="1" x14ac:dyDescent="0.25">
      <c r="A2090" t="s">
        <v>1078</v>
      </c>
      <c r="B2090" t="s">
        <v>420</v>
      </c>
      <c r="C2090" t="s">
        <v>1051</v>
      </c>
      <c r="D2090" t="s">
        <v>186</v>
      </c>
      <c r="E2090" t="s">
        <v>122</v>
      </c>
      <c r="F2090" t="s">
        <v>159</v>
      </c>
      <c r="G2090" t="s">
        <v>160</v>
      </c>
      <c r="H2090" t="s">
        <v>143</v>
      </c>
      <c r="I2090" t="s">
        <v>124</v>
      </c>
      <c r="J2090" t="s">
        <v>125</v>
      </c>
      <c r="K2090" t="s">
        <v>1079</v>
      </c>
      <c r="N2090" t="s">
        <v>1080</v>
      </c>
      <c r="O2090" t="s">
        <v>425</v>
      </c>
      <c r="P2090" t="s">
        <v>1054</v>
      </c>
      <c r="Q2090" t="s">
        <v>188</v>
      </c>
      <c r="R2090" t="s">
        <v>131</v>
      </c>
      <c r="S2090" t="s">
        <v>164</v>
      </c>
      <c r="T2090" t="s">
        <v>165</v>
      </c>
      <c r="U2090" t="s">
        <v>151</v>
      </c>
      <c r="V2090" t="s">
        <v>135</v>
      </c>
      <c r="W2090" t="s">
        <v>136</v>
      </c>
      <c r="X2090" t="s">
        <v>1081</v>
      </c>
      <c r="Y2090" s="94">
        <v>17628.36</v>
      </c>
      <c r="Z2090" s="94">
        <v>3868.6000000000004</v>
      </c>
      <c r="AA2090" s="94">
        <v>0</v>
      </c>
      <c r="AB2090" s="94">
        <v>0</v>
      </c>
      <c r="AC2090">
        <f t="shared" si="64"/>
        <v>2000</v>
      </c>
      <c r="AD2090" t="str">
        <f t="shared" si="65"/>
        <v>305</v>
      </c>
    </row>
    <row r="2091" spans="1:30" hidden="1" x14ac:dyDescent="0.25">
      <c r="A2091" t="s">
        <v>1078</v>
      </c>
      <c r="B2091" t="s">
        <v>420</v>
      </c>
      <c r="C2091" t="s">
        <v>1051</v>
      </c>
      <c r="D2091" t="s">
        <v>190</v>
      </c>
      <c r="E2091" t="s">
        <v>122</v>
      </c>
      <c r="F2091" t="s">
        <v>159</v>
      </c>
      <c r="G2091" t="s">
        <v>160</v>
      </c>
      <c r="H2091" t="s">
        <v>143</v>
      </c>
      <c r="I2091" t="s">
        <v>124</v>
      </c>
      <c r="J2091" t="s">
        <v>125</v>
      </c>
      <c r="K2091" t="s">
        <v>1079</v>
      </c>
      <c r="N2091" t="s">
        <v>1080</v>
      </c>
      <c r="O2091" t="s">
        <v>425</v>
      </c>
      <c r="P2091" t="s">
        <v>1054</v>
      </c>
      <c r="Q2091" t="s">
        <v>191</v>
      </c>
      <c r="R2091" t="s">
        <v>131</v>
      </c>
      <c r="S2091" t="s">
        <v>164</v>
      </c>
      <c r="T2091" t="s">
        <v>165</v>
      </c>
      <c r="U2091" t="s">
        <v>151</v>
      </c>
      <c r="V2091" t="s">
        <v>135</v>
      </c>
      <c r="W2091" t="s">
        <v>136</v>
      </c>
      <c r="X2091" t="s">
        <v>1081</v>
      </c>
      <c r="Y2091" s="94">
        <v>30157.56</v>
      </c>
      <c r="Z2091" s="94">
        <v>0</v>
      </c>
      <c r="AA2091" s="94">
        <v>0</v>
      </c>
      <c r="AB2091" s="94">
        <v>0</v>
      </c>
      <c r="AC2091">
        <f t="shared" si="64"/>
        <v>2000</v>
      </c>
      <c r="AD2091" t="str">
        <f t="shared" si="65"/>
        <v>305</v>
      </c>
    </row>
    <row r="2092" spans="1:30" hidden="1" x14ac:dyDescent="0.25">
      <c r="A2092" t="s">
        <v>1078</v>
      </c>
      <c r="B2092" t="s">
        <v>420</v>
      </c>
      <c r="C2092" t="s">
        <v>1051</v>
      </c>
      <c r="D2092" t="s">
        <v>192</v>
      </c>
      <c r="E2092" t="s">
        <v>122</v>
      </c>
      <c r="F2092" t="s">
        <v>159</v>
      </c>
      <c r="G2092" t="s">
        <v>160</v>
      </c>
      <c r="H2092" t="s">
        <v>143</v>
      </c>
      <c r="I2092" t="s">
        <v>124</v>
      </c>
      <c r="J2092" t="s">
        <v>125</v>
      </c>
      <c r="K2092" t="s">
        <v>1079</v>
      </c>
      <c r="N2092" t="s">
        <v>1080</v>
      </c>
      <c r="O2092" t="s">
        <v>425</v>
      </c>
      <c r="P2092" t="s">
        <v>1054</v>
      </c>
      <c r="Q2092" t="s">
        <v>193</v>
      </c>
      <c r="R2092" t="s">
        <v>131</v>
      </c>
      <c r="S2092" t="s">
        <v>164</v>
      </c>
      <c r="T2092" t="s">
        <v>165</v>
      </c>
      <c r="U2092" t="s">
        <v>151</v>
      </c>
      <c r="V2092" t="s">
        <v>135</v>
      </c>
      <c r="W2092" t="s">
        <v>136</v>
      </c>
      <c r="X2092" t="s">
        <v>1081</v>
      </c>
      <c r="Y2092" s="94">
        <v>14647.2</v>
      </c>
      <c r="Z2092" s="94">
        <v>858</v>
      </c>
      <c r="AA2092" s="94">
        <v>0</v>
      </c>
      <c r="AB2092" s="94">
        <v>0</v>
      </c>
      <c r="AC2092">
        <f t="shared" si="64"/>
        <v>2000</v>
      </c>
      <c r="AD2092" t="str">
        <f t="shared" si="65"/>
        <v>305</v>
      </c>
    </row>
    <row r="2093" spans="1:30" hidden="1" x14ac:dyDescent="0.25">
      <c r="A2093" t="s">
        <v>1078</v>
      </c>
      <c r="B2093" t="s">
        <v>420</v>
      </c>
      <c r="C2093" t="s">
        <v>1051</v>
      </c>
      <c r="D2093" t="s">
        <v>198</v>
      </c>
      <c r="E2093" t="s">
        <v>122</v>
      </c>
      <c r="F2093" t="s">
        <v>159</v>
      </c>
      <c r="G2093" t="s">
        <v>160</v>
      </c>
      <c r="H2093" t="s">
        <v>143</v>
      </c>
      <c r="I2093" t="s">
        <v>124</v>
      </c>
      <c r="J2093" t="s">
        <v>125</v>
      </c>
      <c r="K2093" t="s">
        <v>1079</v>
      </c>
      <c r="N2093" t="s">
        <v>1080</v>
      </c>
      <c r="O2093" t="s">
        <v>425</v>
      </c>
      <c r="P2093" t="s">
        <v>1054</v>
      </c>
      <c r="Q2093" t="s">
        <v>199</v>
      </c>
      <c r="R2093" t="s">
        <v>131</v>
      </c>
      <c r="S2093" t="s">
        <v>164</v>
      </c>
      <c r="T2093" t="s">
        <v>165</v>
      </c>
      <c r="U2093" t="s">
        <v>151</v>
      </c>
      <c r="V2093" t="s">
        <v>135</v>
      </c>
      <c r="W2093" t="s">
        <v>136</v>
      </c>
      <c r="X2093" t="s">
        <v>1081</v>
      </c>
      <c r="Y2093" s="94">
        <v>11621.4</v>
      </c>
      <c r="Z2093" s="94">
        <v>1084.79</v>
      </c>
      <c r="AA2093" s="94">
        <v>0</v>
      </c>
      <c r="AB2093" s="94">
        <v>0</v>
      </c>
      <c r="AC2093">
        <f t="shared" si="64"/>
        <v>2000</v>
      </c>
      <c r="AD2093" t="str">
        <f t="shared" si="65"/>
        <v>305</v>
      </c>
    </row>
    <row r="2094" spans="1:30" hidden="1" x14ac:dyDescent="0.25">
      <c r="A2094" t="s">
        <v>1078</v>
      </c>
      <c r="B2094" t="s">
        <v>420</v>
      </c>
      <c r="C2094" t="s">
        <v>1051</v>
      </c>
      <c r="D2094" t="s">
        <v>200</v>
      </c>
      <c r="E2094" t="s">
        <v>122</v>
      </c>
      <c r="F2094" t="s">
        <v>159</v>
      </c>
      <c r="G2094" t="s">
        <v>160</v>
      </c>
      <c r="H2094" t="s">
        <v>143</v>
      </c>
      <c r="I2094" t="s">
        <v>124</v>
      </c>
      <c r="J2094" t="s">
        <v>125</v>
      </c>
      <c r="K2094" t="s">
        <v>1079</v>
      </c>
      <c r="N2094" t="s">
        <v>1080</v>
      </c>
      <c r="O2094" t="s">
        <v>425</v>
      </c>
      <c r="P2094" t="s">
        <v>1054</v>
      </c>
      <c r="Q2094" t="s">
        <v>201</v>
      </c>
      <c r="R2094" t="s">
        <v>131</v>
      </c>
      <c r="S2094" t="s">
        <v>164</v>
      </c>
      <c r="T2094" t="s">
        <v>165</v>
      </c>
      <c r="U2094" t="s">
        <v>151</v>
      </c>
      <c r="V2094" t="s">
        <v>135</v>
      </c>
      <c r="W2094" t="s">
        <v>136</v>
      </c>
      <c r="X2094" t="s">
        <v>1081</v>
      </c>
      <c r="Y2094" s="94">
        <v>383090.16</v>
      </c>
      <c r="Z2094" s="94">
        <v>52829.42</v>
      </c>
      <c r="AA2094" s="94">
        <v>0</v>
      </c>
      <c r="AB2094" s="94">
        <v>0</v>
      </c>
      <c r="AC2094">
        <f t="shared" si="64"/>
        <v>2000</v>
      </c>
      <c r="AD2094" t="str">
        <f t="shared" si="65"/>
        <v>305</v>
      </c>
    </row>
    <row r="2095" spans="1:30" hidden="1" x14ac:dyDescent="0.25">
      <c r="A2095" t="s">
        <v>1078</v>
      </c>
      <c r="B2095" t="s">
        <v>420</v>
      </c>
      <c r="C2095" t="s">
        <v>1051</v>
      </c>
      <c r="D2095" t="s">
        <v>214</v>
      </c>
      <c r="E2095" t="s">
        <v>122</v>
      </c>
      <c r="F2095" t="s">
        <v>159</v>
      </c>
      <c r="G2095" t="s">
        <v>160</v>
      </c>
      <c r="H2095" t="s">
        <v>143</v>
      </c>
      <c r="I2095" t="s">
        <v>124</v>
      </c>
      <c r="J2095" t="s">
        <v>125</v>
      </c>
      <c r="K2095" t="s">
        <v>1079</v>
      </c>
      <c r="N2095" t="s">
        <v>1080</v>
      </c>
      <c r="O2095" t="s">
        <v>425</v>
      </c>
      <c r="P2095" t="s">
        <v>1054</v>
      </c>
      <c r="Q2095" t="s">
        <v>215</v>
      </c>
      <c r="R2095" t="s">
        <v>131</v>
      </c>
      <c r="S2095" t="s">
        <v>164</v>
      </c>
      <c r="T2095" t="s">
        <v>165</v>
      </c>
      <c r="U2095" t="s">
        <v>151</v>
      </c>
      <c r="V2095" t="s">
        <v>135</v>
      </c>
      <c r="W2095" t="s">
        <v>136</v>
      </c>
      <c r="X2095" t="s">
        <v>1081</v>
      </c>
      <c r="Y2095" s="94">
        <v>18894350.52</v>
      </c>
      <c r="Z2095" s="94">
        <v>4911683.3600000003</v>
      </c>
      <c r="AA2095" s="94">
        <v>0</v>
      </c>
      <c r="AB2095" s="94">
        <v>0</v>
      </c>
      <c r="AC2095">
        <f t="shared" si="64"/>
        <v>2000</v>
      </c>
      <c r="AD2095" t="str">
        <f t="shared" si="65"/>
        <v>305</v>
      </c>
    </row>
    <row r="2096" spans="1:30" hidden="1" x14ac:dyDescent="0.25">
      <c r="A2096" t="s">
        <v>1078</v>
      </c>
      <c r="B2096" t="s">
        <v>420</v>
      </c>
      <c r="C2096" t="s">
        <v>1051</v>
      </c>
      <c r="D2096" t="s">
        <v>240</v>
      </c>
      <c r="E2096" t="s">
        <v>122</v>
      </c>
      <c r="F2096" t="s">
        <v>159</v>
      </c>
      <c r="G2096" t="s">
        <v>160</v>
      </c>
      <c r="H2096" t="s">
        <v>143</v>
      </c>
      <c r="I2096" t="s">
        <v>124</v>
      </c>
      <c r="J2096" t="s">
        <v>125</v>
      </c>
      <c r="K2096" t="s">
        <v>1079</v>
      </c>
      <c r="N2096" t="s">
        <v>1080</v>
      </c>
      <c r="O2096" t="s">
        <v>425</v>
      </c>
      <c r="P2096" t="s">
        <v>1054</v>
      </c>
      <c r="Q2096" t="s">
        <v>241</v>
      </c>
      <c r="R2096" t="s">
        <v>131</v>
      </c>
      <c r="S2096" t="s">
        <v>164</v>
      </c>
      <c r="T2096" t="s">
        <v>165</v>
      </c>
      <c r="U2096" t="s">
        <v>151</v>
      </c>
      <c r="V2096" t="s">
        <v>135</v>
      </c>
      <c r="W2096" t="s">
        <v>136</v>
      </c>
      <c r="X2096" t="s">
        <v>1081</v>
      </c>
      <c r="Y2096" s="94">
        <v>9282.84</v>
      </c>
      <c r="Z2096" s="94">
        <v>195121.68</v>
      </c>
      <c r="AA2096" s="94">
        <v>0</v>
      </c>
      <c r="AB2096" s="94">
        <v>0</v>
      </c>
      <c r="AC2096">
        <f t="shared" si="64"/>
        <v>3000</v>
      </c>
      <c r="AD2096" t="str">
        <f t="shared" si="65"/>
        <v>305</v>
      </c>
    </row>
    <row r="2097" spans="1:30" hidden="1" x14ac:dyDescent="0.25">
      <c r="A2097" t="s">
        <v>1078</v>
      </c>
      <c r="B2097" t="s">
        <v>420</v>
      </c>
      <c r="C2097" t="s">
        <v>1051</v>
      </c>
      <c r="D2097" t="s">
        <v>242</v>
      </c>
      <c r="E2097" t="s">
        <v>122</v>
      </c>
      <c r="F2097" t="s">
        <v>159</v>
      </c>
      <c r="G2097" t="s">
        <v>160</v>
      </c>
      <c r="H2097" t="s">
        <v>143</v>
      </c>
      <c r="I2097" t="s">
        <v>124</v>
      </c>
      <c r="J2097" t="s">
        <v>125</v>
      </c>
      <c r="K2097" t="s">
        <v>1079</v>
      </c>
      <c r="N2097" t="s">
        <v>1080</v>
      </c>
      <c r="O2097" t="s">
        <v>425</v>
      </c>
      <c r="P2097" t="s">
        <v>1054</v>
      </c>
      <c r="Q2097" t="s">
        <v>243</v>
      </c>
      <c r="R2097" t="s">
        <v>131</v>
      </c>
      <c r="S2097" t="s">
        <v>164</v>
      </c>
      <c r="T2097" t="s">
        <v>165</v>
      </c>
      <c r="U2097" t="s">
        <v>151</v>
      </c>
      <c r="V2097" t="s">
        <v>135</v>
      </c>
      <c r="W2097" t="s">
        <v>136</v>
      </c>
      <c r="X2097" t="s">
        <v>1081</v>
      </c>
      <c r="Y2097" s="94">
        <v>7805.52</v>
      </c>
      <c r="Z2097" s="94">
        <v>212.87</v>
      </c>
      <c r="AA2097" s="94">
        <v>0</v>
      </c>
      <c r="AB2097" s="94">
        <v>0</v>
      </c>
      <c r="AC2097">
        <f t="shared" si="64"/>
        <v>3000</v>
      </c>
      <c r="AD2097" t="str">
        <f t="shared" si="65"/>
        <v>305</v>
      </c>
    </row>
    <row r="2098" spans="1:30" hidden="1" x14ac:dyDescent="0.25">
      <c r="A2098" t="s">
        <v>1078</v>
      </c>
      <c r="B2098" t="s">
        <v>420</v>
      </c>
      <c r="C2098" t="s">
        <v>1051</v>
      </c>
      <c r="D2098" t="s">
        <v>248</v>
      </c>
      <c r="E2098" t="s">
        <v>122</v>
      </c>
      <c r="F2098" t="s">
        <v>159</v>
      </c>
      <c r="G2098" t="s">
        <v>160</v>
      </c>
      <c r="H2098" t="s">
        <v>143</v>
      </c>
      <c r="I2098" t="s">
        <v>124</v>
      </c>
      <c r="J2098" t="s">
        <v>125</v>
      </c>
      <c r="K2098" t="s">
        <v>1079</v>
      </c>
      <c r="N2098" t="s">
        <v>1080</v>
      </c>
      <c r="O2098" t="s">
        <v>425</v>
      </c>
      <c r="P2098" t="s">
        <v>1054</v>
      </c>
      <c r="Q2098" t="s">
        <v>249</v>
      </c>
      <c r="R2098" t="s">
        <v>131</v>
      </c>
      <c r="S2098" t="s">
        <v>164</v>
      </c>
      <c r="T2098" t="s">
        <v>165</v>
      </c>
      <c r="U2098" t="s">
        <v>151</v>
      </c>
      <c r="V2098" t="s">
        <v>135</v>
      </c>
      <c r="W2098" t="s">
        <v>136</v>
      </c>
      <c r="X2098" t="s">
        <v>1081</v>
      </c>
      <c r="Y2098" s="94">
        <v>3672998.76</v>
      </c>
      <c r="Z2098" s="94">
        <v>39060</v>
      </c>
      <c r="AA2098" s="94">
        <v>0</v>
      </c>
      <c r="AB2098" s="94">
        <v>0</v>
      </c>
      <c r="AC2098">
        <f t="shared" si="64"/>
        <v>3000</v>
      </c>
      <c r="AD2098" t="str">
        <f t="shared" si="65"/>
        <v>305</v>
      </c>
    </row>
    <row r="2099" spans="1:30" hidden="1" x14ac:dyDescent="0.25">
      <c r="A2099" t="s">
        <v>1078</v>
      </c>
      <c r="B2099" t="s">
        <v>420</v>
      </c>
      <c r="C2099" t="s">
        <v>1051</v>
      </c>
      <c r="D2099" t="s">
        <v>1082</v>
      </c>
      <c r="E2099" t="s">
        <v>122</v>
      </c>
      <c r="F2099" t="s">
        <v>159</v>
      </c>
      <c r="G2099" t="s">
        <v>160</v>
      </c>
      <c r="H2099" t="s">
        <v>143</v>
      </c>
      <c r="I2099" t="s">
        <v>124</v>
      </c>
      <c r="J2099" t="s">
        <v>125</v>
      </c>
      <c r="K2099" t="s">
        <v>1079</v>
      </c>
      <c r="N2099" t="s">
        <v>1080</v>
      </c>
      <c r="O2099" t="s">
        <v>425</v>
      </c>
      <c r="P2099" t="s">
        <v>1054</v>
      </c>
      <c r="Q2099" t="s">
        <v>1083</v>
      </c>
      <c r="R2099" t="s">
        <v>131</v>
      </c>
      <c r="S2099" t="s">
        <v>164</v>
      </c>
      <c r="T2099" t="s">
        <v>165</v>
      </c>
      <c r="U2099" t="s">
        <v>151</v>
      </c>
      <c r="V2099" t="s">
        <v>135</v>
      </c>
      <c r="W2099" t="s">
        <v>136</v>
      </c>
      <c r="X2099" t="s">
        <v>1081</v>
      </c>
      <c r="Y2099" s="94">
        <v>54740.52</v>
      </c>
      <c r="Z2099" s="94">
        <v>12600</v>
      </c>
      <c r="AA2099" s="94">
        <v>0</v>
      </c>
      <c r="AB2099" s="94">
        <v>0</v>
      </c>
      <c r="AC2099">
        <f t="shared" si="64"/>
        <v>3000</v>
      </c>
      <c r="AD2099" t="str">
        <f t="shared" si="65"/>
        <v>305</v>
      </c>
    </row>
    <row r="2100" spans="1:30" hidden="1" x14ac:dyDescent="0.25">
      <c r="A2100" t="s">
        <v>1078</v>
      </c>
      <c r="B2100" t="s">
        <v>420</v>
      </c>
      <c r="C2100" t="s">
        <v>1051</v>
      </c>
      <c r="D2100" t="s">
        <v>266</v>
      </c>
      <c r="E2100" t="s">
        <v>122</v>
      </c>
      <c r="F2100" t="s">
        <v>159</v>
      </c>
      <c r="G2100" t="s">
        <v>160</v>
      </c>
      <c r="H2100" t="s">
        <v>143</v>
      </c>
      <c r="I2100" t="s">
        <v>124</v>
      </c>
      <c r="J2100" t="s">
        <v>125</v>
      </c>
      <c r="K2100" t="s">
        <v>1079</v>
      </c>
      <c r="N2100" t="s">
        <v>1080</v>
      </c>
      <c r="O2100" t="s">
        <v>425</v>
      </c>
      <c r="P2100" t="s">
        <v>1054</v>
      </c>
      <c r="Q2100" t="s">
        <v>267</v>
      </c>
      <c r="R2100" t="s">
        <v>131</v>
      </c>
      <c r="S2100" t="s">
        <v>164</v>
      </c>
      <c r="T2100" t="s">
        <v>165</v>
      </c>
      <c r="U2100" t="s">
        <v>151</v>
      </c>
      <c r="V2100" t="s">
        <v>135</v>
      </c>
      <c r="W2100" t="s">
        <v>136</v>
      </c>
      <c r="X2100" t="s">
        <v>1081</v>
      </c>
      <c r="Y2100" s="94">
        <v>31912.32</v>
      </c>
      <c r="Z2100" s="94">
        <v>5563.48</v>
      </c>
      <c r="AA2100" s="94">
        <v>0</v>
      </c>
      <c r="AB2100" s="94">
        <v>0</v>
      </c>
      <c r="AC2100">
        <f t="shared" si="64"/>
        <v>3000</v>
      </c>
      <c r="AD2100" t="str">
        <f t="shared" si="65"/>
        <v>305</v>
      </c>
    </row>
    <row r="2101" spans="1:30" hidden="1" x14ac:dyDescent="0.25">
      <c r="A2101" t="s">
        <v>1078</v>
      </c>
      <c r="B2101" t="s">
        <v>420</v>
      </c>
      <c r="C2101" t="s">
        <v>1051</v>
      </c>
      <c r="D2101" t="s">
        <v>270</v>
      </c>
      <c r="E2101" t="s">
        <v>122</v>
      </c>
      <c r="F2101" t="s">
        <v>159</v>
      </c>
      <c r="G2101" t="s">
        <v>160</v>
      </c>
      <c r="H2101" t="s">
        <v>143</v>
      </c>
      <c r="I2101" t="s">
        <v>124</v>
      </c>
      <c r="J2101" t="s">
        <v>125</v>
      </c>
      <c r="K2101" t="s">
        <v>1079</v>
      </c>
      <c r="N2101" t="s">
        <v>1080</v>
      </c>
      <c r="O2101" t="s">
        <v>425</v>
      </c>
      <c r="P2101" t="s">
        <v>1054</v>
      </c>
      <c r="Q2101" t="s">
        <v>271</v>
      </c>
      <c r="R2101" t="s">
        <v>131</v>
      </c>
      <c r="S2101" t="s">
        <v>164</v>
      </c>
      <c r="T2101" t="s">
        <v>165</v>
      </c>
      <c r="U2101" t="s">
        <v>151</v>
      </c>
      <c r="V2101" t="s">
        <v>135</v>
      </c>
      <c r="W2101" t="s">
        <v>136</v>
      </c>
      <c r="X2101" t="s">
        <v>1081</v>
      </c>
      <c r="Y2101" s="94">
        <v>1764670.32</v>
      </c>
      <c r="Z2101" s="94">
        <v>45182</v>
      </c>
      <c r="AA2101" s="94">
        <v>0</v>
      </c>
      <c r="AB2101" s="94">
        <v>0</v>
      </c>
      <c r="AC2101">
        <f t="shared" si="64"/>
        <v>3000</v>
      </c>
      <c r="AD2101" t="str">
        <f t="shared" si="65"/>
        <v>305</v>
      </c>
    </row>
    <row r="2102" spans="1:30" hidden="1" x14ac:dyDescent="0.25">
      <c r="A2102" t="s">
        <v>1078</v>
      </c>
      <c r="B2102" t="s">
        <v>420</v>
      </c>
      <c r="C2102" t="s">
        <v>1051</v>
      </c>
      <c r="D2102" t="s">
        <v>272</v>
      </c>
      <c r="E2102" t="s">
        <v>122</v>
      </c>
      <c r="F2102" t="s">
        <v>159</v>
      </c>
      <c r="G2102" t="s">
        <v>160</v>
      </c>
      <c r="H2102" t="s">
        <v>143</v>
      </c>
      <c r="I2102" t="s">
        <v>124</v>
      </c>
      <c r="J2102" t="s">
        <v>125</v>
      </c>
      <c r="K2102" t="s">
        <v>1079</v>
      </c>
      <c r="N2102" t="s">
        <v>1080</v>
      </c>
      <c r="O2102" t="s">
        <v>425</v>
      </c>
      <c r="P2102" t="s">
        <v>1054</v>
      </c>
      <c r="Q2102" t="s">
        <v>273</v>
      </c>
      <c r="R2102" t="s">
        <v>131</v>
      </c>
      <c r="S2102" t="s">
        <v>164</v>
      </c>
      <c r="T2102" t="s">
        <v>165</v>
      </c>
      <c r="U2102" t="s">
        <v>151</v>
      </c>
      <c r="V2102" t="s">
        <v>135</v>
      </c>
      <c r="W2102" t="s">
        <v>136</v>
      </c>
      <c r="X2102" t="s">
        <v>1081</v>
      </c>
      <c r="Y2102" s="94">
        <v>7104532.9199999999</v>
      </c>
      <c r="Z2102" s="94">
        <v>798693.59000000008</v>
      </c>
      <c r="AA2102" s="94">
        <v>0</v>
      </c>
      <c r="AB2102" s="94">
        <v>0</v>
      </c>
      <c r="AC2102">
        <f t="shared" si="64"/>
        <v>3000</v>
      </c>
      <c r="AD2102" t="str">
        <f t="shared" si="65"/>
        <v>305</v>
      </c>
    </row>
    <row r="2103" spans="1:30" hidden="1" x14ac:dyDescent="0.25">
      <c r="A2103" t="s">
        <v>1078</v>
      </c>
      <c r="B2103" t="s">
        <v>420</v>
      </c>
      <c r="C2103" t="s">
        <v>1051</v>
      </c>
      <c r="D2103" t="s">
        <v>415</v>
      </c>
      <c r="E2103" t="s">
        <v>122</v>
      </c>
      <c r="F2103" t="s">
        <v>159</v>
      </c>
      <c r="G2103" t="s">
        <v>160</v>
      </c>
      <c r="H2103" t="s">
        <v>143</v>
      </c>
      <c r="I2103" t="s">
        <v>124</v>
      </c>
      <c r="J2103" t="s">
        <v>125</v>
      </c>
      <c r="K2103" t="s">
        <v>1079</v>
      </c>
      <c r="N2103" t="s">
        <v>1080</v>
      </c>
      <c r="O2103" t="s">
        <v>425</v>
      </c>
      <c r="P2103" t="s">
        <v>1054</v>
      </c>
      <c r="Q2103" t="s">
        <v>416</v>
      </c>
      <c r="R2103" t="s">
        <v>131</v>
      </c>
      <c r="S2103" t="s">
        <v>164</v>
      </c>
      <c r="T2103" t="s">
        <v>165</v>
      </c>
      <c r="U2103" t="s">
        <v>151</v>
      </c>
      <c r="V2103" t="s">
        <v>135</v>
      </c>
      <c r="W2103" t="s">
        <v>136</v>
      </c>
      <c r="X2103" t="s">
        <v>1081</v>
      </c>
      <c r="Y2103" s="94">
        <v>11288.28</v>
      </c>
      <c r="Z2103" s="94">
        <v>3537.95</v>
      </c>
      <c r="AA2103" s="94">
        <v>0</v>
      </c>
      <c r="AB2103" s="94">
        <v>0</v>
      </c>
      <c r="AC2103">
        <f t="shared" si="64"/>
        <v>3000</v>
      </c>
      <c r="AD2103" t="str">
        <f t="shared" si="65"/>
        <v>305</v>
      </c>
    </row>
    <row r="2104" spans="1:30" hidden="1" x14ac:dyDescent="0.25">
      <c r="A2104" t="s">
        <v>1078</v>
      </c>
      <c r="B2104" t="s">
        <v>420</v>
      </c>
      <c r="C2104" t="s">
        <v>1051</v>
      </c>
      <c r="D2104" t="s">
        <v>172</v>
      </c>
      <c r="E2104" t="s">
        <v>122</v>
      </c>
      <c r="F2104" t="s">
        <v>159</v>
      </c>
      <c r="G2104" t="s">
        <v>160</v>
      </c>
      <c r="H2104" t="s">
        <v>143</v>
      </c>
      <c r="I2104" t="s">
        <v>124</v>
      </c>
      <c r="J2104" t="s">
        <v>125</v>
      </c>
      <c r="K2104" t="s">
        <v>1079</v>
      </c>
      <c r="N2104" t="s">
        <v>1080</v>
      </c>
      <c r="O2104" t="s">
        <v>425</v>
      </c>
      <c r="P2104" t="s">
        <v>1054</v>
      </c>
      <c r="Q2104" t="s">
        <v>173</v>
      </c>
      <c r="R2104" t="s">
        <v>131</v>
      </c>
      <c r="S2104" t="s">
        <v>164</v>
      </c>
      <c r="T2104" t="s">
        <v>165</v>
      </c>
      <c r="U2104" t="s">
        <v>151</v>
      </c>
      <c r="V2104" t="s">
        <v>135</v>
      </c>
      <c r="W2104" t="s">
        <v>136</v>
      </c>
      <c r="X2104" t="s">
        <v>1081</v>
      </c>
      <c r="Y2104" s="94">
        <v>300562.44</v>
      </c>
      <c r="Z2104" s="94">
        <v>41668.740000000005</v>
      </c>
      <c r="AA2104" s="94">
        <v>0</v>
      </c>
      <c r="AB2104" s="94">
        <v>0</v>
      </c>
      <c r="AC2104">
        <f t="shared" si="64"/>
        <v>3000</v>
      </c>
      <c r="AD2104" t="str">
        <f t="shared" si="65"/>
        <v>305</v>
      </c>
    </row>
    <row r="2105" spans="1:30" hidden="1" x14ac:dyDescent="0.25">
      <c r="A2105" t="s">
        <v>1078</v>
      </c>
      <c r="B2105" t="s">
        <v>420</v>
      </c>
      <c r="C2105" t="s">
        <v>1051</v>
      </c>
      <c r="D2105" t="s">
        <v>321</v>
      </c>
      <c r="E2105" t="s">
        <v>122</v>
      </c>
      <c r="F2105" t="s">
        <v>159</v>
      </c>
      <c r="G2105" t="s">
        <v>160</v>
      </c>
      <c r="H2105" t="s">
        <v>143</v>
      </c>
      <c r="I2105" t="s">
        <v>124</v>
      </c>
      <c r="J2105" t="s">
        <v>125</v>
      </c>
      <c r="K2105" t="s">
        <v>1079</v>
      </c>
      <c r="N2105" t="s">
        <v>1080</v>
      </c>
      <c r="O2105" t="s">
        <v>425</v>
      </c>
      <c r="P2105" t="s">
        <v>1054</v>
      </c>
      <c r="Q2105" t="s">
        <v>322</v>
      </c>
      <c r="R2105" t="s">
        <v>131</v>
      </c>
      <c r="S2105" t="s">
        <v>164</v>
      </c>
      <c r="T2105" t="s">
        <v>165</v>
      </c>
      <c r="U2105" t="s">
        <v>151</v>
      </c>
      <c r="V2105" t="s">
        <v>135</v>
      </c>
      <c r="W2105" t="s">
        <v>136</v>
      </c>
      <c r="X2105" t="s">
        <v>1081</v>
      </c>
      <c r="Y2105" s="94">
        <v>1222.8</v>
      </c>
      <c r="Z2105" s="94">
        <v>0</v>
      </c>
      <c r="AA2105" s="94">
        <v>0</v>
      </c>
      <c r="AB2105" s="94">
        <v>0</v>
      </c>
      <c r="AC2105">
        <f t="shared" si="64"/>
        <v>3000</v>
      </c>
      <c r="AD2105" t="str">
        <f t="shared" si="65"/>
        <v>305</v>
      </c>
    </row>
    <row r="2106" spans="1:30" hidden="1" x14ac:dyDescent="0.25">
      <c r="A2106" t="s">
        <v>1078</v>
      </c>
      <c r="B2106" t="s">
        <v>420</v>
      </c>
      <c r="C2106" t="s">
        <v>1051</v>
      </c>
      <c r="D2106" t="s">
        <v>174</v>
      </c>
      <c r="E2106" t="s">
        <v>122</v>
      </c>
      <c r="F2106" t="s">
        <v>159</v>
      </c>
      <c r="G2106" t="s">
        <v>160</v>
      </c>
      <c r="H2106" t="s">
        <v>143</v>
      </c>
      <c r="I2106" t="s">
        <v>124</v>
      </c>
      <c r="J2106" t="s">
        <v>125</v>
      </c>
      <c r="K2106" t="s">
        <v>1079</v>
      </c>
      <c r="N2106" t="s">
        <v>1080</v>
      </c>
      <c r="O2106" t="s">
        <v>425</v>
      </c>
      <c r="P2106" t="s">
        <v>1054</v>
      </c>
      <c r="Q2106" t="s">
        <v>175</v>
      </c>
      <c r="R2106" t="s">
        <v>131</v>
      </c>
      <c r="S2106" t="s">
        <v>164</v>
      </c>
      <c r="T2106" t="s">
        <v>165</v>
      </c>
      <c r="U2106" t="s">
        <v>151</v>
      </c>
      <c r="V2106" t="s">
        <v>135</v>
      </c>
      <c r="W2106" t="s">
        <v>136</v>
      </c>
      <c r="X2106" t="s">
        <v>1081</v>
      </c>
      <c r="Y2106" s="94">
        <v>213334.56</v>
      </c>
      <c r="Z2106" s="94">
        <v>10159.780000000001</v>
      </c>
      <c r="AA2106" s="94">
        <v>0</v>
      </c>
      <c r="AB2106" s="94">
        <v>0</v>
      </c>
      <c r="AC2106">
        <f t="shared" si="64"/>
        <v>3000</v>
      </c>
      <c r="AD2106" t="str">
        <f t="shared" si="65"/>
        <v>305</v>
      </c>
    </row>
    <row r="2107" spans="1:30" hidden="1" x14ac:dyDescent="0.25">
      <c r="A2107" t="s">
        <v>1078</v>
      </c>
      <c r="B2107" t="s">
        <v>420</v>
      </c>
      <c r="C2107" t="s">
        <v>1051</v>
      </c>
      <c r="D2107" t="s">
        <v>348</v>
      </c>
      <c r="E2107" t="s">
        <v>122</v>
      </c>
      <c r="F2107" t="s">
        <v>159</v>
      </c>
      <c r="G2107" t="s">
        <v>160</v>
      </c>
      <c r="H2107" t="s">
        <v>143</v>
      </c>
      <c r="I2107" t="s">
        <v>124</v>
      </c>
      <c r="J2107" t="s">
        <v>125</v>
      </c>
      <c r="K2107" t="s">
        <v>1079</v>
      </c>
      <c r="N2107" t="s">
        <v>1080</v>
      </c>
      <c r="O2107" t="s">
        <v>425</v>
      </c>
      <c r="P2107" t="s">
        <v>1054</v>
      </c>
      <c r="Q2107" t="s">
        <v>308</v>
      </c>
      <c r="R2107" t="s">
        <v>131</v>
      </c>
      <c r="S2107" t="s">
        <v>164</v>
      </c>
      <c r="T2107" t="s">
        <v>165</v>
      </c>
      <c r="U2107" t="s">
        <v>151</v>
      </c>
      <c r="V2107" t="s">
        <v>135</v>
      </c>
      <c r="W2107" t="s">
        <v>136</v>
      </c>
      <c r="X2107" t="s">
        <v>1081</v>
      </c>
      <c r="Y2107" s="94">
        <v>88088.639999999999</v>
      </c>
      <c r="Z2107" s="94">
        <v>0</v>
      </c>
      <c r="AA2107" s="94">
        <v>0</v>
      </c>
      <c r="AB2107" s="94">
        <v>0</v>
      </c>
      <c r="AC2107">
        <f t="shared" si="64"/>
        <v>3000</v>
      </c>
      <c r="AD2107" t="str">
        <f t="shared" si="65"/>
        <v>305</v>
      </c>
    </row>
    <row r="2108" spans="1:30" hidden="1" x14ac:dyDescent="0.25">
      <c r="A2108" t="s">
        <v>1078</v>
      </c>
      <c r="B2108" t="s">
        <v>420</v>
      </c>
      <c r="C2108" t="s">
        <v>1051</v>
      </c>
      <c r="D2108" t="s">
        <v>282</v>
      </c>
      <c r="E2108" t="s">
        <v>122</v>
      </c>
      <c r="F2108" t="s">
        <v>159</v>
      </c>
      <c r="G2108" t="s">
        <v>160</v>
      </c>
      <c r="H2108" t="s">
        <v>143</v>
      </c>
      <c r="I2108" t="s">
        <v>124</v>
      </c>
      <c r="J2108" t="s">
        <v>125</v>
      </c>
      <c r="K2108" t="s">
        <v>1079</v>
      </c>
      <c r="N2108" t="s">
        <v>1080</v>
      </c>
      <c r="O2108" t="s">
        <v>425</v>
      </c>
      <c r="P2108" t="s">
        <v>1054</v>
      </c>
      <c r="Q2108" t="s">
        <v>283</v>
      </c>
      <c r="R2108" t="s">
        <v>131</v>
      </c>
      <c r="S2108" t="s">
        <v>164</v>
      </c>
      <c r="T2108" t="s">
        <v>165</v>
      </c>
      <c r="U2108" t="s">
        <v>151</v>
      </c>
      <c r="V2108" t="s">
        <v>135</v>
      </c>
      <c r="W2108" t="s">
        <v>136</v>
      </c>
      <c r="X2108" t="s">
        <v>1081</v>
      </c>
      <c r="Y2108" s="94">
        <v>5870.64</v>
      </c>
      <c r="Z2108" s="94">
        <v>271.02999999999997</v>
      </c>
      <c r="AA2108" s="94">
        <v>0</v>
      </c>
      <c r="AB2108" s="94">
        <v>0</v>
      </c>
      <c r="AC2108">
        <f t="shared" si="64"/>
        <v>3000</v>
      </c>
      <c r="AD2108" t="str">
        <f t="shared" si="65"/>
        <v>305</v>
      </c>
    </row>
    <row r="2109" spans="1:30" hidden="1" x14ac:dyDescent="0.25">
      <c r="A2109" s="97" t="s">
        <v>1078</v>
      </c>
      <c r="B2109" s="97" t="s">
        <v>420</v>
      </c>
      <c r="C2109" s="97" t="s">
        <v>1051</v>
      </c>
      <c r="D2109" s="97" t="s">
        <v>465</v>
      </c>
      <c r="E2109" s="97" t="s">
        <v>122</v>
      </c>
      <c r="F2109" s="98">
        <v>15</v>
      </c>
      <c r="G2109" s="98" t="s">
        <v>142</v>
      </c>
      <c r="H2109" s="97">
        <v>19</v>
      </c>
      <c r="I2109" s="97" t="s">
        <v>124</v>
      </c>
      <c r="J2109" s="97" t="s">
        <v>125</v>
      </c>
      <c r="K2109" s="97" t="s">
        <v>1079</v>
      </c>
      <c r="L2109" s="97"/>
      <c r="M2109" s="97"/>
      <c r="N2109" s="97" t="s">
        <v>1080</v>
      </c>
      <c r="O2109" s="97" t="s">
        <v>425</v>
      </c>
      <c r="P2109" s="97" t="s">
        <v>1054</v>
      </c>
      <c r="Q2109" s="97" t="s">
        <v>466</v>
      </c>
      <c r="R2109" s="97" t="s">
        <v>131</v>
      </c>
      <c r="S2109" s="97" t="s">
        <v>149</v>
      </c>
      <c r="T2109" s="97" t="s">
        <v>150</v>
      </c>
      <c r="U2109" s="97" t="s">
        <v>134</v>
      </c>
      <c r="V2109" s="97" t="s">
        <v>135</v>
      </c>
      <c r="W2109" s="97" t="s">
        <v>136</v>
      </c>
      <c r="X2109" s="97" t="s">
        <v>1081</v>
      </c>
      <c r="Y2109" s="99">
        <v>18643.919999999998</v>
      </c>
      <c r="Z2109" s="99">
        <v>0</v>
      </c>
      <c r="AA2109" s="99">
        <v>0</v>
      </c>
      <c r="AB2109" s="99">
        <v>0</v>
      </c>
      <c r="AC2109">
        <f t="shared" si="64"/>
        <v>1000</v>
      </c>
      <c r="AD2109" t="str">
        <f t="shared" si="65"/>
        <v>305</v>
      </c>
    </row>
    <row r="2110" spans="1:30" hidden="1" x14ac:dyDescent="0.25">
      <c r="A2110" s="97" t="s">
        <v>1084</v>
      </c>
      <c r="B2110" s="97" t="s">
        <v>420</v>
      </c>
      <c r="C2110" s="97" t="s">
        <v>1051</v>
      </c>
      <c r="D2110" s="97" t="s">
        <v>733</v>
      </c>
      <c r="E2110" s="97" t="s">
        <v>122</v>
      </c>
      <c r="F2110" s="98">
        <v>15</v>
      </c>
      <c r="G2110" s="98" t="s">
        <v>142</v>
      </c>
      <c r="H2110" s="97">
        <v>19</v>
      </c>
      <c r="I2110" s="97" t="s">
        <v>124</v>
      </c>
      <c r="J2110" s="97" t="s">
        <v>125</v>
      </c>
      <c r="K2110" s="97" t="s">
        <v>1085</v>
      </c>
      <c r="L2110" s="97"/>
      <c r="M2110" s="97"/>
      <c r="N2110" s="97" t="s">
        <v>1086</v>
      </c>
      <c r="O2110" s="97" t="s">
        <v>425</v>
      </c>
      <c r="P2110" s="97" t="s">
        <v>1054</v>
      </c>
      <c r="Q2110" s="97" t="s">
        <v>734</v>
      </c>
      <c r="R2110" s="97" t="s">
        <v>131</v>
      </c>
      <c r="S2110" s="97" t="s">
        <v>149</v>
      </c>
      <c r="T2110" s="97" t="s">
        <v>150</v>
      </c>
      <c r="U2110" s="97" t="s">
        <v>134</v>
      </c>
      <c r="V2110" s="97" t="s">
        <v>135</v>
      </c>
      <c r="W2110" s="97" t="s">
        <v>136</v>
      </c>
      <c r="X2110" s="97" t="s">
        <v>1087</v>
      </c>
      <c r="Y2110" s="99">
        <v>10921905.960000001</v>
      </c>
      <c r="Z2110" s="99">
        <v>0</v>
      </c>
      <c r="AA2110" s="99">
        <v>0</v>
      </c>
      <c r="AB2110" s="99">
        <v>0</v>
      </c>
      <c r="AC2110">
        <f t="shared" si="64"/>
        <v>1000</v>
      </c>
      <c r="AD2110" t="str">
        <f t="shared" si="65"/>
        <v>305</v>
      </c>
    </row>
    <row r="2111" spans="1:30" hidden="1" x14ac:dyDescent="0.25">
      <c r="A2111" t="s">
        <v>1084</v>
      </c>
      <c r="B2111" t="s">
        <v>420</v>
      </c>
      <c r="C2111" t="s">
        <v>1051</v>
      </c>
      <c r="D2111" t="s">
        <v>186</v>
      </c>
      <c r="E2111" t="s">
        <v>122</v>
      </c>
      <c r="F2111" t="s">
        <v>159</v>
      </c>
      <c r="G2111" t="s">
        <v>160</v>
      </c>
      <c r="H2111" t="s">
        <v>143</v>
      </c>
      <c r="I2111" t="s">
        <v>124</v>
      </c>
      <c r="J2111" t="s">
        <v>125</v>
      </c>
      <c r="K2111" t="s">
        <v>1085</v>
      </c>
      <c r="N2111" t="s">
        <v>1086</v>
      </c>
      <c r="O2111" t="s">
        <v>425</v>
      </c>
      <c r="P2111" t="s">
        <v>1054</v>
      </c>
      <c r="Q2111" t="s">
        <v>188</v>
      </c>
      <c r="R2111" t="s">
        <v>131</v>
      </c>
      <c r="S2111" t="s">
        <v>164</v>
      </c>
      <c r="T2111" t="s">
        <v>165</v>
      </c>
      <c r="U2111" t="s">
        <v>151</v>
      </c>
      <c r="V2111" t="s">
        <v>135</v>
      </c>
      <c r="W2111" t="s">
        <v>136</v>
      </c>
      <c r="X2111" t="s">
        <v>1087</v>
      </c>
      <c r="Y2111" s="94">
        <v>106675.8</v>
      </c>
      <c r="Z2111" s="94">
        <v>26134.100000000002</v>
      </c>
      <c r="AA2111" s="94">
        <v>0</v>
      </c>
      <c r="AB2111" s="94">
        <v>0</v>
      </c>
      <c r="AC2111">
        <f t="shared" si="64"/>
        <v>2000</v>
      </c>
      <c r="AD2111" t="str">
        <f t="shared" si="65"/>
        <v>305</v>
      </c>
    </row>
    <row r="2112" spans="1:30" hidden="1" x14ac:dyDescent="0.25">
      <c r="A2112" t="s">
        <v>1084</v>
      </c>
      <c r="B2112" t="s">
        <v>420</v>
      </c>
      <c r="C2112" t="s">
        <v>1051</v>
      </c>
      <c r="D2112" t="s">
        <v>190</v>
      </c>
      <c r="E2112" t="s">
        <v>122</v>
      </c>
      <c r="F2112" t="s">
        <v>159</v>
      </c>
      <c r="G2112" t="s">
        <v>160</v>
      </c>
      <c r="H2112" t="s">
        <v>143</v>
      </c>
      <c r="I2112" t="s">
        <v>124</v>
      </c>
      <c r="J2112" t="s">
        <v>125</v>
      </c>
      <c r="K2112" t="s">
        <v>1085</v>
      </c>
      <c r="N2112" t="s">
        <v>1086</v>
      </c>
      <c r="O2112" t="s">
        <v>425</v>
      </c>
      <c r="P2112" t="s">
        <v>1054</v>
      </c>
      <c r="Q2112" t="s">
        <v>191</v>
      </c>
      <c r="R2112" t="s">
        <v>131</v>
      </c>
      <c r="S2112" t="s">
        <v>164</v>
      </c>
      <c r="T2112" t="s">
        <v>165</v>
      </c>
      <c r="U2112" t="s">
        <v>151</v>
      </c>
      <c r="V2112" t="s">
        <v>135</v>
      </c>
      <c r="W2112" t="s">
        <v>136</v>
      </c>
      <c r="X2112" t="s">
        <v>1087</v>
      </c>
      <c r="Y2112" s="94">
        <v>34862.160000000003</v>
      </c>
      <c r="Z2112" s="94">
        <v>0</v>
      </c>
      <c r="AA2112" s="94">
        <v>0</v>
      </c>
      <c r="AB2112" s="94">
        <v>0</v>
      </c>
      <c r="AC2112">
        <f t="shared" si="64"/>
        <v>2000</v>
      </c>
      <c r="AD2112" t="str">
        <f t="shared" si="65"/>
        <v>305</v>
      </c>
    </row>
    <row r="2113" spans="1:30" hidden="1" x14ac:dyDescent="0.25">
      <c r="A2113" t="s">
        <v>1084</v>
      </c>
      <c r="B2113" t="s">
        <v>420</v>
      </c>
      <c r="C2113" t="s">
        <v>1051</v>
      </c>
      <c r="D2113" t="s">
        <v>192</v>
      </c>
      <c r="E2113" t="s">
        <v>122</v>
      </c>
      <c r="F2113" t="s">
        <v>159</v>
      </c>
      <c r="G2113" t="s">
        <v>160</v>
      </c>
      <c r="H2113" t="s">
        <v>143</v>
      </c>
      <c r="I2113" t="s">
        <v>124</v>
      </c>
      <c r="J2113" t="s">
        <v>125</v>
      </c>
      <c r="K2113" t="s">
        <v>1085</v>
      </c>
      <c r="N2113" t="s">
        <v>1086</v>
      </c>
      <c r="O2113" t="s">
        <v>425</v>
      </c>
      <c r="P2113" t="s">
        <v>1054</v>
      </c>
      <c r="Q2113" t="s">
        <v>193</v>
      </c>
      <c r="R2113" t="s">
        <v>131</v>
      </c>
      <c r="S2113" t="s">
        <v>164</v>
      </c>
      <c r="T2113" t="s">
        <v>165</v>
      </c>
      <c r="U2113" t="s">
        <v>151</v>
      </c>
      <c r="V2113" t="s">
        <v>135</v>
      </c>
      <c r="W2113" t="s">
        <v>136</v>
      </c>
      <c r="X2113" t="s">
        <v>1087</v>
      </c>
      <c r="Y2113" s="94">
        <v>17726.04</v>
      </c>
      <c r="Z2113" s="94">
        <v>0</v>
      </c>
      <c r="AA2113" s="94">
        <v>0</v>
      </c>
      <c r="AB2113" s="94">
        <v>0</v>
      </c>
      <c r="AC2113">
        <f t="shared" si="64"/>
        <v>2000</v>
      </c>
      <c r="AD2113" t="str">
        <f t="shared" si="65"/>
        <v>305</v>
      </c>
    </row>
    <row r="2114" spans="1:30" hidden="1" x14ac:dyDescent="0.25">
      <c r="A2114" t="s">
        <v>1084</v>
      </c>
      <c r="B2114" t="s">
        <v>420</v>
      </c>
      <c r="C2114" t="s">
        <v>1051</v>
      </c>
      <c r="D2114" t="s">
        <v>198</v>
      </c>
      <c r="E2114" t="s">
        <v>122</v>
      </c>
      <c r="F2114" t="s">
        <v>159</v>
      </c>
      <c r="G2114" t="s">
        <v>160</v>
      </c>
      <c r="H2114" t="s">
        <v>143</v>
      </c>
      <c r="I2114" t="s">
        <v>124</v>
      </c>
      <c r="J2114" t="s">
        <v>125</v>
      </c>
      <c r="K2114" t="s">
        <v>1085</v>
      </c>
      <c r="N2114" t="s">
        <v>1086</v>
      </c>
      <c r="O2114" t="s">
        <v>425</v>
      </c>
      <c r="P2114" t="s">
        <v>1054</v>
      </c>
      <c r="Q2114" t="s">
        <v>199</v>
      </c>
      <c r="R2114" t="s">
        <v>131</v>
      </c>
      <c r="S2114" t="s">
        <v>164</v>
      </c>
      <c r="T2114" t="s">
        <v>165</v>
      </c>
      <c r="U2114" t="s">
        <v>151</v>
      </c>
      <c r="V2114" t="s">
        <v>135</v>
      </c>
      <c r="W2114" t="s">
        <v>136</v>
      </c>
      <c r="X2114" t="s">
        <v>1087</v>
      </c>
      <c r="Y2114" s="94">
        <v>100403.4</v>
      </c>
      <c r="Z2114" s="94">
        <v>0</v>
      </c>
      <c r="AA2114" s="94">
        <v>0</v>
      </c>
      <c r="AB2114" s="94">
        <v>0</v>
      </c>
      <c r="AC2114">
        <f t="shared" si="64"/>
        <v>2000</v>
      </c>
      <c r="AD2114" t="str">
        <f t="shared" si="65"/>
        <v>305</v>
      </c>
    </row>
    <row r="2115" spans="1:30" hidden="1" x14ac:dyDescent="0.25">
      <c r="A2115" t="s">
        <v>1084</v>
      </c>
      <c r="B2115" t="s">
        <v>420</v>
      </c>
      <c r="C2115" t="s">
        <v>1051</v>
      </c>
      <c r="D2115" t="s">
        <v>200</v>
      </c>
      <c r="E2115" t="s">
        <v>122</v>
      </c>
      <c r="F2115" t="s">
        <v>159</v>
      </c>
      <c r="G2115" t="s">
        <v>160</v>
      </c>
      <c r="H2115" t="s">
        <v>143</v>
      </c>
      <c r="I2115" t="s">
        <v>124</v>
      </c>
      <c r="J2115" t="s">
        <v>125</v>
      </c>
      <c r="K2115" t="s">
        <v>1085</v>
      </c>
      <c r="N2115" t="s">
        <v>1086</v>
      </c>
      <c r="O2115" t="s">
        <v>425</v>
      </c>
      <c r="P2115" t="s">
        <v>1054</v>
      </c>
      <c r="Q2115" t="s">
        <v>201</v>
      </c>
      <c r="R2115" t="s">
        <v>131</v>
      </c>
      <c r="S2115" t="s">
        <v>164</v>
      </c>
      <c r="T2115" t="s">
        <v>165</v>
      </c>
      <c r="U2115" t="s">
        <v>151</v>
      </c>
      <c r="V2115" t="s">
        <v>135</v>
      </c>
      <c r="W2115" t="s">
        <v>136</v>
      </c>
      <c r="X2115" t="s">
        <v>1087</v>
      </c>
      <c r="Y2115" s="94">
        <v>68819.520000000004</v>
      </c>
      <c r="Z2115" s="94">
        <v>5125</v>
      </c>
      <c r="AA2115" s="94">
        <v>0</v>
      </c>
      <c r="AB2115" s="94">
        <v>0</v>
      </c>
      <c r="AC2115">
        <f t="shared" ref="AC2115:AC2178" si="66">MID(D2115,1,1)*1000</f>
        <v>2000</v>
      </c>
      <c r="AD2115" t="str">
        <f t="shared" ref="AD2115:AD2178" si="67">MID(A2115,6,3)</f>
        <v>305</v>
      </c>
    </row>
    <row r="2116" spans="1:30" hidden="1" x14ac:dyDescent="0.25">
      <c r="A2116" t="s">
        <v>1084</v>
      </c>
      <c r="B2116" t="s">
        <v>420</v>
      </c>
      <c r="C2116" t="s">
        <v>1051</v>
      </c>
      <c r="D2116" t="s">
        <v>214</v>
      </c>
      <c r="E2116" t="s">
        <v>122</v>
      </c>
      <c r="F2116" t="s">
        <v>159</v>
      </c>
      <c r="G2116" t="s">
        <v>160</v>
      </c>
      <c r="H2116" t="s">
        <v>143</v>
      </c>
      <c r="I2116" t="s">
        <v>124</v>
      </c>
      <c r="J2116" t="s">
        <v>125</v>
      </c>
      <c r="K2116" t="s">
        <v>1085</v>
      </c>
      <c r="N2116" t="s">
        <v>1086</v>
      </c>
      <c r="O2116" t="s">
        <v>425</v>
      </c>
      <c r="P2116" t="s">
        <v>1054</v>
      </c>
      <c r="Q2116" t="s">
        <v>215</v>
      </c>
      <c r="R2116" t="s">
        <v>131</v>
      </c>
      <c r="S2116" t="s">
        <v>164</v>
      </c>
      <c r="T2116" t="s">
        <v>165</v>
      </c>
      <c r="U2116" t="s">
        <v>151</v>
      </c>
      <c r="V2116" t="s">
        <v>135</v>
      </c>
      <c r="W2116" t="s">
        <v>136</v>
      </c>
      <c r="X2116" t="s">
        <v>1087</v>
      </c>
      <c r="Y2116" s="94">
        <v>45702967.32</v>
      </c>
      <c r="Z2116" s="94">
        <v>17851434.210000001</v>
      </c>
      <c r="AA2116" s="94">
        <v>0</v>
      </c>
      <c r="AB2116" s="94">
        <v>0</v>
      </c>
      <c r="AC2116">
        <f t="shared" si="66"/>
        <v>2000</v>
      </c>
      <c r="AD2116" t="str">
        <f t="shared" si="67"/>
        <v>305</v>
      </c>
    </row>
    <row r="2117" spans="1:30" hidden="1" x14ac:dyDescent="0.25">
      <c r="A2117" t="s">
        <v>1084</v>
      </c>
      <c r="B2117" t="s">
        <v>420</v>
      </c>
      <c r="C2117" t="s">
        <v>1051</v>
      </c>
      <c r="D2117" t="s">
        <v>218</v>
      </c>
      <c r="E2117" t="s">
        <v>122</v>
      </c>
      <c r="F2117" t="s">
        <v>159</v>
      </c>
      <c r="G2117" t="s">
        <v>160</v>
      </c>
      <c r="H2117" t="s">
        <v>143</v>
      </c>
      <c r="I2117" t="s">
        <v>124</v>
      </c>
      <c r="J2117" t="s">
        <v>125</v>
      </c>
      <c r="K2117" t="s">
        <v>1085</v>
      </c>
      <c r="N2117" t="s">
        <v>1086</v>
      </c>
      <c r="O2117" t="s">
        <v>425</v>
      </c>
      <c r="P2117" t="s">
        <v>1054</v>
      </c>
      <c r="Q2117" t="s">
        <v>219</v>
      </c>
      <c r="R2117" t="s">
        <v>131</v>
      </c>
      <c r="S2117" t="s">
        <v>164</v>
      </c>
      <c r="T2117" t="s">
        <v>165</v>
      </c>
      <c r="U2117" t="s">
        <v>151</v>
      </c>
      <c r="V2117" t="s">
        <v>135</v>
      </c>
      <c r="W2117" t="s">
        <v>136</v>
      </c>
      <c r="X2117" t="s">
        <v>1087</v>
      </c>
      <c r="Y2117" s="94">
        <v>3198617.52</v>
      </c>
      <c r="Z2117" s="94">
        <v>3600</v>
      </c>
      <c r="AA2117" s="94">
        <v>0</v>
      </c>
      <c r="AB2117" s="94">
        <v>0</v>
      </c>
      <c r="AC2117">
        <f t="shared" si="66"/>
        <v>2000</v>
      </c>
      <c r="AD2117" t="str">
        <f t="shared" si="67"/>
        <v>305</v>
      </c>
    </row>
    <row r="2118" spans="1:30" hidden="1" x14ac:dyDescent="0.25">
      <c r="A2118" t="s">
        <v>1084</v>
      </c>
      <c r="B2118" t="s">
        <v>420</v>
      </c>
      <c r="C2118" t="s">
        <v>1051</v>
      </c>
      <c r="D2118" t="s">
        <v>451</v>
      </c>
      <c r="E2118" t="s">
        <v>122</v>
      </c>
      <c r="F2118" t="s">
        <v>159</v>
      </c>
      <c r="G2118" t="s">
        <v>160</v>
      </c>
      <c r="H2118" t="s">
        <v>143</v>
      </c>
      <c r="I2118" t="s">
        <v>124</v>
      </c>
      <c r="J2118" t="s">
        <v>125</v>
      </c>
      <c r="K2118" t="s">
        <v>1085</v>
      </c>
      <c r="N2118" t="s">
        <v>1086</v>
      </c>
      <c r="O2118" t="s">
        <v>425</v>
      </c>
      <c r="P2118" t="s">
        <v>1054</v>
      </c>
      <c r="Q2118" t="s">
        <v>452</v>
      </c>
      <c r="R2118" t="s">
        <v>131</v>
      </c>
      <c r="S2118" t="s">
        <v>164</v>
      </c>
      <c r="T2118" t="s">
        <v>165</v>
      </c>
      <c r="U2118" t="s">
        <v>151</v>
      </c>
      <c r="V2118" t="s">
        <v>135</v>
      </c>
      <c r="W2118" t="s">
        <v>136</v>
      </c>
      <c r="X2118" t="s">
        <v>1087</v>
      </c>
      <c r="Y2118" s="94">
        <v>37056.6</v>
      </c>
      <c r="Z2118" s="94">
        <v>0</v>
      </c>
      <c r="AA2118" s="94">
        <v>0</v>
      </c>
      <c r="AB2118" s="94">
        <v>0</v>
      </c>
      <c r="AC2118">
        <f t="shared" si="66"/>
        <v>2000</v>
      </c>
      <c r="AD2118" t="str">
        <f t="shared" si="67"/>
        <v>305</v>
      </c>
    </row>
    <row r="2119" spans="1:30" hidden="1" x14ac:dyDescent="0.25">
      <c r="A2119" t="s">
        <v>1084</v>
      </c>
      <c r="B2119" t="s">
        <v>420</v>
      </c>
      <c r="C2119" t="s">
        <v>1051</v>
      </c>
      <c r="D2119" t="s">
        <v>1035</v>
      </c>
      <c r="E2119" t="s">
        <v>122</v>
      </c>
      <c r="F2119" t="s">
        <v>159</v>
      </c>
      <c r="G2119" t="s">
        <v>160</v>
      </c>
      <c r="H2119" t="s">
        <v>143</v>
      </c>
      <c r="I2119" t="s">
        <v>124</v>
      </c>
      <c r="J2119" t="s">
        <v>125</v>
      </c>
      <c r="K2119" t="s">
        <v>1085</v>
      </c>
      <c r="N2119" t="s">
        <v>1086</v>
      </c>
      <c r="O2119" t="s">
        <v>425</v>
      </c>
      <c r="P2119" t="s">
        <v>1054</v>
      </c>
      <c r="Q2119" t="s">
        <v>1036</v>
      </c>
      <c r="R2119" t="s">
        <v>131</v>
      </c>
      <c r="S2119" t="s">
        <v>164</v>
      </c>
      <c r="T2119" t="s">
        <v>165</v>
      </c>
      <c r="U2119" t="s">
        <v>151</v>
      </c>
      <c r="V2119" t="s">
        <v>135</v>
      </c>
      <c r="W2119" t="s">
        <v>136</v>
      </c>
      <c r="X2119" t="s">
        <v>1087</v>
      </c>
      <c r="Y2119" s="94">
        <v>52571.16</v>
      </c>
      <c r="Z2119" s="94">
        <v>0</v>
      </c>
      <c r="AA2119" s="94">
        <v>0</v>
      </c>
      <c r="AB2119" s="94">
        <v>0</v>
      </c>
      <c r="AC2119">
        <f t="shared" si="66"/>
        <v>2000</v>
      </c>
      <c r="AD2119" t="str">
        <f t="shared" si="67"/>
        <v>305</v>
      </c>
    </row>
    <row r="2120" spans="1:30" hidden="1" x14ac:dyDescent="0.25">
      <c r="A2120" t="s">
        <v>1084</v>
      </c>
      <c r="B2120" t="s">
        <v>420</v>
      </c>
      <c r="C2120" t="s">
        <v>1051</v>
      </c>
      <c r="D2120" t="s">
        <v>453</v>
      </c>
      <c r="E2120" t="s">
        <v>122</v>
      </c>
      <c r="F2120" t="s">
        <v>159</v>
      </c>
      <c r="G2120" t="s">
        <v>160</v>
      </c>
      <c r="H2120" t="s">
        <v>143</v>
      </c>
      <c r="I2120" t="s">
        <v>124</v>
      </c>
      <c r="J2120" t="s">
        <v>125</v>
      </c>
      <c r="K2120" t="s">
        <v>1085</v>
      </c>
      <c r="N2120" t="s">
        <v>1086</v>
      </c>
      <c r="O2120" t="s">
        <v>425</v>
      </c>
      <c r="P2120" t="s">
        <v>1054</v>
      </c>
      <c r="Q2120" t="s">
        <v>454</v>
      </c>
      <c r="R2120" t="s">
        <v>131</v>
      </c>
      <c r="S2120" t="s">
        <v>164</v>
      </c>
      <c r="T2120" t="s">
        <v>165</v>
      </c>
      <c r="U2120" t="s">
        <v>151</v>
      </c>
      <c r="V2120" t="s">
        <v>135</v>
      </c>
      <c r="W2120" t="s">
        <v>136</v>
      </c>
      <c r="X2120" t="s">
        <v>1087</v>
      </c>
      <c r="Y2120" s="94">
        <v>204984.84</v>
      </c>
      <c r="Z2120" s="94">
        <v>0</v>
      </c>
      <c r="AA2120" s="94">
        <v>0</v>
      </c>
      <c r="AB2120" s="94">
        <v>0</v>
      </c>
      <c r="AC2120">
        <f t="shared" si="66"/>
        <v>2000</v>
      </c>
      <c r="AD2120" t="str">
        <f t="shared" si="67"/>
        <v>305</v>
      </c>
    </row>
    <row r="2121" spans="1:30" hidden="1" x14ac:dyDescent="0.25">
      <c r="A2121" t="s">
        <v>1084</v>
      </c>
      <c r="B2121" t="s">
        <v>420</v>
      </c>
      <c r="C2121" t="s">
        <v>1051</v>
      </c>
      <c r="D2121" t="s">
        <v>232</v>
      </c>
      <c r="E2121" t="s">
        <v>122</v>
      </c>
      <c r="F2121" t="s">
        <v>159</v>
      </c>
      <c r="G2121" t="s">
        <v>160</v>
      </c>
      <c r="H2121" t="s">
        <v>143</v>
      </c>
      <c r="I2121" t="s">
        <v>124</v>
      </c>
      <c r="J2121" t="s">
        <v>125</v>
      </c>
      <c r="K2121" t="s">
        <v>1085</v>
      </c>
      <c r="N2121" t="s">
        <v>1086</v>
      </c>
      <c r="O2121" t="s">
        <v>425</v>
      </c>
      <c r="P2121" t="s">
        <v>1054</v>
      </c>
      <c r="Q2121" t="s">
        <v>233</v>
      </c>
      <c r="R2121" t="s">
        <v>131</v>
      </c>
      <c r="S2121" t="s">
        <v>164</v>
      </c>
      <c r="T2121" t="s">
        <v>165</v>
      </c>
      <c r="U2121" t="s">
        <v>151</v>
      </c>
      <c r="V2121" t="s">
        <v>135</v>
      </c>
      <c r="W2121" t="s">
        <v>136</v>
      </c>
      <c r="X2121" t="s">
        <v>1087</v>
      </c>
      <c r="Y2121" s="94">
        <v>26344.799999999999</v>
      </c>
      <c r="Z2121" s="94">
        <v>0</v>
      </c>
      <c r="AA2121" s="94">
        <v>0</v>
      </c>
      <c r="AB2121" s="94">
        <v>0</v>
      </c>
      <c r="AC2121">
        <f t="shared" si="66"/>
        <v>2000</v>
      </c>
      <c r="AD2121" t="str">
        <f t="shared" si="67"/>
        <v>305</v>
      </c>
    </row>
    <row r="2122" spans="1:30" hidden="1" x14ac:dyDescent="0.25">
      <c r="A2122" t="s">
        <v>1084</v>
      </c>
      <c r="B2122" t="s">
        <v>420</v>
      </c>
      <c r="C2122" t="s">
        <v>1051</v>
      </c>
      <c r="D2122" t="s">
        <v>240</v>
      </c>
      <c r="E2122" t="s">
        <v>122</v>
      </c>
      <c r="F2122" t="s">
        <v>159</v>
      </c>
      <c r="G2122" t="s">
        <v>160</v>
      </c>
      <c r="H2122" t="s">
        <v>143</v>
      </c>
      <c r="I2122" t="s">
        <v>124</v>
      </c>
      <c r="J2122" t="s">
        <v>125</v>
      </c>
      <c r="K2122" t="s">
        <v>1085</v>
      </c>
      <c r="N2122" t="s">
        <v>1086</v>
      </c>
      <c r="O2122" t="s">
        <v>425</v>
      </c>
      <c r="P2122" t="s">
        <v>1054</v>
      </c>
      <c r="Q2122" t="s">
        <v>241</v>
      </c>
      <c r="R2122" t="s">
        <v>131</v>
      </c>
      <c r="S2122" t="s">
        <v>164</v>
      </c>
      <c r="T2122" t="s">
        <v>165</v>
      </c>
      <c r="U2122" t="s">
        <v>151</v>
      </c>
      <c r="V2122" t="s">
        <v>135</v>
      </c>
      <c r="W2122" t="s">
        <v>136</v>
      </c>
      <c r="X2122" t="s">
        <v>1087</v>
      </c>
      <c r="Y2122" s="94">
        <v>0</v>
      </c>
      <c r="Z2122" s="94">
        <v>0</v>
      </c>
      <c r="AA2122" s="94">
        <v>0</v>
      </c>
      <c r="AB2122" s="94">
        <v>0</v>
      </c>
      <c r="AC2122">
        <f t="shared" si="66"/>
        <v>3000</v>
      </c>
      <c r="AD2122" t="str">
        <f t="shared" si="67"/>
        <v>305</v>
      </c>
    </row>
    <row r="2123" spans="1:30" hidden="1" x14ac:dyDescent="0.25">
      <c r="A2123" t="s">
        <v>1084</v>
      </c>
      <c r="B2123" t="s">
        <v>420</v>
      </c>
      <c r="C2123" t="s">
        <v>1051</v>
      </c>
      <c r="D2123" t="s">
        <v>1088</v>
      </c>
      <c r="E2123" t="s">
        <v>122</v>
      </c>
      <c r="F2123" t="s">
        <v>159</v>
      </c>
      <c r="G2123" t="s">
        <v>160</v>
      </c>
      <c r="H2123" t="s">
        <v>143</v>
      </c>
      <c r="I2123" t="s">
        <v>124</v>
      </c>
      <c r="J2123" t="s">
        <v>125</v>
      </c>
      <c r="K2123" t="s">
        <v>1085</v>
      </c>
      <c r="N2123" t="s">
        <v>1086</v>
      </c>
      <c r="O2123" t="s">
        <v>425</v>
      </c>
      <c r="P2123" t="s">
        <v>1054</v>
      </c>
      <c r="Q2123" t="s">
        <v>1089</v>
      </c>
      <c r="R2123" t="s">
        <v>131</v>
      </c>
      <c r="S2123" t="s">
        <v>164</v>
      </c>
      <c r="T2123" t="s">
        <v>165</v>
      </c>
      <c r="U2123" t="s">
        <v>151</v>
      </c>
      <c r="V2123" t="s">
        <v>135</v>
      </c>
      <c r="W2123" t="s">
        <v>136</v>
      </c>
      <c r="X2123" t="s">
        <v>1087</v>
      </c>
      <c r="Y2123" s="94">
        <v>1321644.3600000001</v>
      </c>
      <c r="Z2123" s="94">
        <v>383155.55</v>
      </c>
      <c r="AA2123" s="94">
        <v>0</v>
      </c>
      <c r="AB2123" s="94">
        <v>0</v>
      </c>
      <c r="AC2123">
        <f t="shared" si="66"/>
        <v>3000</v>
      </c>
      <c r="AD2123" t="str">
        <f t="shared" si="67"/>
        <v>305</v>
      </c>
    </row>
    <row r="2124" spans="1:30" hidden="1" x14ac:dyDescent="0.25">
      <c r="A2124" t="s">
        <v>1084</v>
      </c>
      <c r="B2124" t="s">
        <v>420</v>
      </c>
      <c r="C2124" t="s">
        <v>1051</v>
      </c>
      <c r="D2124" t="s">
        <v>512</v>
      </c>
      <c r="E2124" t="s">
        <v>122</v>
      </c>
      <c r="F2124" t="s">
        <v>159</v>
      </c>
      <c r="G2124" t="s">
        <v>160</v>
      </c>
      <c r="H2124" t="s">
        <v>143</v>
      </c>
      <c r="I2124" t="s">
        <v>124</v>
      </c>
      <c r="J2124" t="s">
        <v>125</v>
      </c>
      <c r="K2124" t="s">
        <v>1085</v>
      </c>
      <c r="N2124" t="s">
        <v>1086</v>
      </c>
      <c r="O2124" t="s">
        <v>425</v>
      </c>
      <c r="P2124" t="s">
        <v>1054</v>
      </c>
      <c r="Q2124" t="s">
        <v>513</v>
      </c>
      <c r="R2124" t="s">
        <v>131</v>
      </c>
      <c r="S2124" t="s">
        <v>164</v>
      </c>
      <c r="T2124" t="s">
        <v>165</v>
      </c>
      <c r="U2124" t="s">
        <v>151</v>
      </c>
      <c r="V2124" t="s">
        <v>135</v>
      </c>
      <c r="W2124" t="s">
        <v>136</v>
      </c>
      <c r="X2124" t="s">
        <v>1087</v>
      </c>
      <c r="Y2124" s="94">
        <v>1106083.8</v>
      </c>
      <c r="Z2124" s="94">
        <v>0</v>
      </c>
      <c r="AA2124" s="94">
        <v>0</v>
      </c>
      <c r="AB2124" s="94">
        <v>0</v>
      </c>
      <c r="AC2124">
        <f t="shared" si="66"/>
        <v>3000</v>
      </c>
      <c r="AD2124" t="str">
        <f t="shared" si="67"/>
        <v>305</v>
      </c>
    </row>
    <row r="2125" spans="1:30" hidden="1" x14ac:dyDescent="0.25">
      <c r="A2125" t="s">
        <v>1084</v>
      </c>
      <c r="B2125" t="s">
        <v>420</v>
      </c>
      <c r="C2125" t="s">
        <v>1051</v>
      </c>
      <c r="D2125" t="s">
        <v>262</v>
      </c>
      <c r="E2125" t="s">
        <v>122</v>
      </c>
      <c r="F2125" t="s">
        <v>159</v>
      </c>
      <c r="G2125" t="s">
        <v>160</v>
      </c>
      <c r="H2125" t="s">
        <v>143</v>
      </c>
      <c r="I2125" t="s">
        <v>124</v>
      </c>
      <c r="J2125" t="s">
        <v>125</v>
      </c>
      <c r="K2125" t="s">
        <v>1085</v>
      </c>
      <c r="N2125" t="s">
        <v>1086</v>
      </c>
      <c r="O2125" t="s">
        <v>425</v>
      </c>
      <c r="P2125" t="s">
        <v>1054</v>
      </c>
      <c r="Q2125" t="s">
        <v>263</v>
      </c>
      <c r="R2125" t="s">
        <v>131</v>
      </c>
      <c r="S2125" t="s">
        <v>164</v>
      </c>
      <c r="T2125" t="s">
        <v>165</v>
      </c>
      <c r="U2125" t="s">
        <v>151</v>
      </c>
      <c r="V2125" t="s">
        <v>135</v>
      </c>
      <c r="W2125" t="s">
        <v>136</v>
      </c>
      <c r="X2125" t="s">
        <v>1087</v>
      </c>
      <c r="Y2125" s="94">
        <v>348808.92</v>
      </c>
      <c r="Z2125" s="94">
        <v>1972</v>
      </c>
      <c r="AA2125" s="94">
        <v>0</v>
      </c>
      <c r="AB2125" s="94">
        <v>0</v>
      </c>
      <c r="AC2125">
        <f t="shared" si="66"/>
        <v>3000</v>
      </c>
      <c r="AD2125" t="str">
        <f t="shared" si="67"/>
        <v>305</v>
      </c>
    </row>
    <row r="2126" spans="1:30" hidden="1" x14ac:dyDescent="0.25">
      <c r="A2126" t="s">
        <v>1084</v>
      </c>
      <c r="B2126" t="s">
        <v>420</v>
      </c>
      <c r="C2126" t="s">
        <v>1051</v>
      </c>
      <c r="D2126" t="s">
        <v>264</v>
      </c>
      <c r="E2126" t="s">
        <v>122</v>
      </c>
      <c r="F2126" t="s">
        <v>159</v>
      </c>
      <c r="G2126" t="s">
        <v>160</v>
      </c>
      <c r="H2126" t="s">
        <v>143</v>
      </c>
      <c r="I2126" t="s">
        <v>124</v>
      </c>
      <c r="J2126" t="s">
        <v>125</v>
      </c>
      <c r="K2126" t="s">
        <v>1085</v>
      </c>
      <c r="N2126" t="s">
        <v>1086</v>
      </c>
      <c r="O2126" t="s">
        <v>425</v>
      </c>
      <c r="P2126" t="s">
        <v>1054</v>
      </c>
      <c r="Q2126" t="s">
        <v>265</v>
      </c>
      <c r="R2126" t="s">
        <v>131</v>
      </c>
      <c r="S2126" t="s">
        <v>164</v>
      </c>
      <c r="T2126" t="s">
        <v>165</v>
      </c>
      <c r="U2126" t="s">
        <v>151</v>
      </c>
      <c r="V2126" t="s">
        <v>135</v>
      </c>
      <c r="W2126" t="s">
        <v>136</v>
      </c>
      <c r="X2126" t="s">
        <v>1087</v>
      </c>
      <c r="Y2126" s="94">
        <v>5406345.5999999996</v>
      </c>
      <c r="Z2126" s="94">
        <v>15544</v>
      </c>
      <c r="AA2126" s="94">
        <v>0</v>
      </c>
      <c r="AB2126" s="94">
        <v>0</v>
      </c>
      <c r="AC2126">
        <f t="shared" si="66"/>
        <v>3000</v>
      </c>
      <c r="AD2126" t="str">
        <f t="shared" si="67"/>
        <v>305</v>
      </c>
    </row>
    <row r="2127" spans="1:30" hidden="1" x14ac:dyDescent="0.25">
      <c r="A2127" t="s">
        <v>1084</v>
      </c>
      <c r="B2127" t="s">
        <v>420</v>
      </c>
      <c r="C2127" t="s">
        <v>1051</v>
      </c>
      <c r="D2127" t="s">
        <v>266</v>
      </c>
      <c r="E2127" t="s">
        <v>122</v>
      </c>
      <c r="F2127" t="s">
        <v>159</v>
      </c>
      <c r="G2127" t="s">
        <v>160</v>
      </c>
      <c r="H2127" t="s">
        <v>143</v>
      </c>
      <c r="I2127" t="s">
        <v>124</v>
      </c>
      <c r="J2127" t="s">
        <v>125</v>
      </c>
      <c r="K2127" t="s">
        <v>1085</v>
      </c>
      <c r="N2127" t="s">
        <v>1086</v>
      </c>
      <c r="O2127" t="s">
        <v>425</v>
      </c>
      <c r="P2127" t="s">
        <v>1054</v>
      </c>
      <c r="Q2127" t="s">
        <v>267</v>
      </c>
      <c r="R2127" t="s">
        <v>131</v>
      </c>
      <c r="S2127" t="s">
        <v>164</v>
      </c>
      <c r="T2127" t="s">
        <v>165</v>
      </c>
      <c r="U2127" t="s">
        <v>151</v>
      </c>
      <c r="V2127" t="s">
        <v>135</v>
      </c>
      <c r="W2127" t="s">
        <v>136</v>
      </c>
      <c r="X2127" t="s">
        <v>1087</v>
      </c>
      <c r="Y2127" s="94">
        <v>27292.799999999999</v>
      </c>
      <c r="Z2127" s="94">
        <v>6786</v>
      </c>
      <c r="AA2127" s="94">
        <v>0</v>
      </c>
      <c r="AB2127" s="94">
        <v>0</v>
      </c>
      <c r="AC2127">
        <f t="shared" si="66"/>
        <v>3000</v>
      </c>
      <c r="AD2127" t="str">
        <f t="shared" si="67"/>
        <v>305</v>
      </c>
    </row>
    <row r="2128" spans="1:30" hidden="1" x14ac:dyDescent="0.25">
      <c r="A2128" t="s">
        <v>1084</v>
      </c>
      <c r="B2128" t="s">
        <v>420</v>
      </c>
      <c r="C2128" t="s">
        <v>1051</v>
      </c>
      <c r="D2128" t="s">
        <v>268</v>
      </c>
      <c r="E2128" t="s">
        <v>122</v>
      </c>
      <c r="F2128" t="s">
        <v>159</v>
      </c>
      <c r="G2128" t="s">
        <v>160</v>
      </c>
      <c r="H2128" t="s">
        <v>143</v>
      </c>
      <c r="I2128" t="s">
        <v>124</v>
      </c>
      <c r="J2128" t="s">
        <v>125</v>
      </c>
      <c r="K2128" t="s">
        <v>1085</v>
      </c>
      <c r="N2128" t="s">
        <v>1086</v>
      </c>
      <c r="O2128" t="s">
        <v>425</v>
      </c>
      <c r="P2128" t="s">
        <v>1054</v>
      </c>
      <c r="Q2128" t="s">
        <v>269</v>
      </c>
      <c r="R2128" t="s">
        <v>131</v>
      </c>
      <c r="S2128" t="s">
        <v>164</v>
      </c>
      <c r="T2128" t="s">
        <v>165</v>
      </c>
      <c r="U2128" t="s">
        <v>151</v>
      </c>
      <c r="V2128" t="s">
        <v>135</v>
      </c>
      <c r="W2128" t="s">
        <v>136</v>
      </c>
      <c r="X2128" t="s">
        <v>1087</v>
      </c>
      <c r="Y2128" s="94">
        <v>185370.84</v>
      </c>
      <c r="Z2128" s="94">
        <v>0</v>
      </c>
      <c r="AA2128" s="94">
        <v>0</v>
      </c>
      <c r="AB2128" s="94">
        <v>0</v>
      </c>
      <c r="AC2128">
        <f t="shared" si="66"/>
        <v>3000</v>
      </c>
      <c r="AD2128" t="str">
        <f t="shared" si="67"/>
        <v>305</v>
      </c>
    </row>
    <row r="2129" spans="1:30" hidden="1" x14ac:dyDescent="0.25">
      <c r="A2129" t="s">
        <v>1084</v>
      </c>
      <c r="B2129" t="s">
        <v>420</v>
      </c>
      <c r="C2129" t="s">
        <v>1051</v>
      </c>
      <c r="D2129" t="s">
        <v>272</v>
      </c>
      <c r="E2129" t="s">
        <v>122</v>
      </c>
      <c r="F2129" t="s">
        <v>159</v>
      </c>
      <c r="G2129" t="s">
        <v>160</v>
      </c>
      <c r="H2129" t="s">
        <v>143</v>
      </c>
      <c r="I2129" t="s">
        <v>124</v>
      </c>
      <c r="J2129" t="s">
        <v>125</v>
      </c>
      <c r="K2129" t="s">
        <v>1085</v>
      </c>
      <c r="N2129" t="s">
        <v>1086</v>
      </c>
      <c r="O2129" t="s">
        <v>425</v>
      </c>
      <c r="P2129" t="s">
        <v>1054</v>
      </c>
      <c r="Q2129" t="s">
        <v>273</v>
      </c>
      <c r="R2129" t="s">
        <v>131</v>
      </c>
      <c r="S2129" t="s">
        <v>164</v>
      </c>
      <c r="T2129" t="s">
        <v>165</v>
      </c>
      <c r="U2129" t="s">
        <v>151</v>
      </c>
      <c r="V2129" t="s">
        <v>135</v>
      </c>
      <c r="W2129" t="s">
        <v>136</v>
      </c>
      <c r="X2129" t="s">
        <v>1087</v>
      </c>
      <c r="Y2129" s="94">
        <v>14482758.359999999</v>
      </c>
      <c r="Z2129" s="94">
        <v>1764799.3900000001</v>
      </c>
      <c r="AA2129" s="94">
        <v>0</v>
      </c>
      <c r="AB2129" s="94">
        <v>0</v>
      </c>
      <c r="AC2129">
        <f t="shared" si="66"/>
        <v>3000</v>
      </c>
      <c r="AD2129" t="str">
        <f t="shared" si="67"/>
        <v>305</v>
      </c>
    </row>
    <row r="2130" spans="1:30" hidden="1" x14ac:dyDescent="0.25">
      <c r="A2130" t="s">
        <v>1084</v>
      </c>
      <c r="B2130" t="s">
        <v>420</v>
      </c>
      <c r="C2130" t="s">
        <v>1051</v>
      </c>
      <c r="D2130" t="s">
        <v>276</v>
      </c>
      <c r="E2130" t="s">
        <v>122</v>
      </c>
      <c r="F2130" t="s">
        <v>159</v>
      </c>
      <c r="G2130" t="s">
        <v>160</v>
      </c>
      <c r="H2130" t="s">
        <v>143</v>
      </c>
      <c r="I2130" t="s">
        <v>124</v>
      </c>
      <c r="J2130" t="s">
        <v>125</v>
      </c>
      <c r="K2130" t="s">
        <v>1085</v>
      </c>
      <c r="N2130" t="s">
        <v>1086</v>
      </c>
      <c r="O2130" t="s">
        <v>425</v>
      </c>
      <c r="P2130" t="s">
        <v>1054</v>
      </c>
      <c r="Q2130" t="s">
        <v>277</v>
      </c>
      <c r="R2130" t="s">
        <v>131</v>
      </c>
      <c r="S2130" t="s">
        <v>164</v>
      </c>
      <c r="T2130" t="s">
        <v>165</v>
      </c>
      <c r="U2130" t="s">
        <v>151</v>
      </c>
      <c r="V2130" t="s">
        <v>135</v>
      </c>
      <c r="W2130" t="s">
        <v>136</v>
      </c>
      <c r="X2130" t="s">
        <v>1087</v>
      </c>
      <c r="Y2130" s="94">
        <v>2207965.92</v>
      </c>
      <c r="Z2130" s="94">
        <v>45240</v>
      </c>
      <c r="AA2130" s="94">
        <v>0</v>
      </c>
      <c r="AB2130" s="94">
        <v>0</v>
      </c>
      <c r="AC2130">
        <f t="shared" si="66"/>
        <v>3000</v>
      </c>
      <c r="AD2130" t="str">
        <f t="shared" si="67"/>
        <v>305</v>
      </c>
    </row>
    <row r="2131" spans="1:30" hidden="1" x14ac:dyDescent="0.25">
      <c r="A2131" t="s">
        <v>1084</v>
      </c>
      <c r="B2131" t="s">
        <v>536</v>
      </c>
      <c r="C2131" t="s">
        <v>1051</v>
      </c>
      <c r="D2131" t="s">
        <v>1090</v>
      </c>
      <c r="E2131" t="s">
        <v>122</v>
      </c>
      <c r="F2131" t="s">
        <v>159</v>
      </c>
      <c r="G2131" t="s">
        <v>160</v>
      </c>
      <c r="H2131" t="s">
        <v>143</v>
      </c>
      <c r="I2131" t="s">
        <v>124</v>
      </c>
      <c r="J2131" t="s">
        <v>125</v>
      </c>
      <c r="K2131" t="s">
        <v>1085</v>
      </c>
      <c r="N2131" t="s">
        <v>1086</v>
      </c>
      <c r="O2131" t="s">
        <v>539</v>
      </c>
      <c r="P2131" t="s">
        <v>1054</v>
      </c>
      <c r="Q2131" t="s">
        <v>1091</v>
      </c>
      <c r="R2131" t="s">
        <v>131</v>
      </c>
      <c r="S2131" t="s">
        <v>164</v>
      </c>
      <c r="T2131" t="s">
        <v>165</v>
      </c>
      <c r="U2131" t="s">
        <v>151</v>
      </c>
      <c r="V2131" t="s">
        <v>135</v>
      </c>
      <c r="W2131" t="s">
        <v>136</v>
      </c>
      <c r="X2131" t="s">
        <v>1087</v>
      </c>
      <c r="Y2131" s="94">
        <v>4999.92</v>
      </c>
      <c r="Z2131" s="94">
        <v>0</v>
      </c>
      <c r="AA2131" s="94">
        <v>0</v>
      </c>
      <c r="AB2131" s="94">
        <v>0</v>
      </c>
      <c r="AC2131">
        <f t="shared" si="66"/>
        <v>3000</v>
      </c>
      <c r="AD2131" t="str">
        <f t="shared" si="67"/>
        <v>305</v>
      </c>
    </row>
    <row r="2132" spans="1:30" hidden="1" x14ac:dyDescent="0.25">
      <c r="A2132" t="s">
        <v>1084</v>
      </c>
      <c r="B2132" t="s">
        <v>420</v>
      </c>
      <c r="C2132" t="s">
        <v>1051</v>
      </c>
      <c r="D2132" t="s">
        <v>278</v>
      </c>
      <c r="E2132" t="s">
        <v>122</v>
      </c>
      <c r="F2132" t="s">
        <v>159</v>
      </c>
      <c r="G2132" t="s">
        <v>160</v>
      </c>
      <c r="H2132" t="s">
        <v>143</v>
      </c>
      <c r="I2132" t="s">
        <v>124</v>
      </c>
      <c r="J2132" t="s">
        <v>125</v>
      </c>
      <c r="K2132" t="s">
        <v>1085</v>
      </c>
      <c r="N2132" t="s">
        <v>1086</v>
      </c>
      <c r="O2132" t="s">
        <v>425</v>
      </c>
      <c r="P2132" t="s">
        <v>1054</v>
      </c>
      <c r="Q2132" t="s">
        <v>279</v>
      </c>
      <c r="R2132" t="s">
        <v>131</v>
      </c>
      <c r="S2132" t="s">
        <v>164</v>
      </c>
      <c r="T2132" t="s">
        <v>165</v>
      </c>
      <c r="U2132" t="s">
        <v>151</v>
      </c>
      <c r="V2132" t="s">
        <v>135</v>
      </c>
      <c r="W2132" t="s">
        <v>136</v>
      </c>
      <c r="X2132" t="s">
        <v>1087</v>
      </c>
      <c r="Y2132" s="94">
        <v>1217328.3600000001</v>
      </c>
      <c r="Z2132" s="94">
        <v>29812</v>
      </c>
      <c r="AA2132" s="94">
        <v>0</v>
      </c>
      <c r="AB2132" s="94">
        <v>0</v>
      </c>
      <c r="AC2132">
        <f t="shared" si="66"/>
        <v>3000</v>
      </c>
      <c r="AD2132" t="str">
        <f t="shared" si="67"/>
        <v>305</v>
      </c>
    </row>
    <row r="2133" spans="1:30" hidden="1" x14ac:dyDescent="0.25">
      <c r="A2133" t="s">
        <v>1084</v>
      </c>
      <c r="B2133" t="s">
        <v>420</v>
      </c>
      <c r="C2133" t="s">
        <v>1051</v>
      </c>
      <c r="D2133" t="s">
        <v>280</v>
      </c>
      <c r="E2133" t="s">
        <v>122</v>
      </c>
      <c r="F2133" t="s">
        <v>159</v>
      </c>
      <c r="G2133" t="s">
        <v>160</v>
      </c>
      <c r="H2133" t="s">
        <v>143</v>
      </c>
      <c r="I2133" t="s">
        <v>124</v>
      </c>
      <c r="J2133" t="s">
        <v>125</v>
      </c>
      <c r="K2133" t="s">
        <v>1085</v>
      </c>
      <c r="N2133" t="s">
        <v>1086</v>
      </c>
      <c r="O2133" t="s">
        <v>425</v>
      </c>
      <c r="P2133" t="s">
        <v>1054</v>
      </c>
      <c r="Q2133" t="s">
        <v>281</v>
      </c>
      <c r="R2133" t="s">
        <v>131</v>
      </c>
      <c r="S2133" t="s">
        <v>164</v>
      </c>
      <c r="T2133" t="s">
        <v>165</v>
      </c>
      <c r="U2133" t="s">
        <v>151</v>
      </c>
      <c r="V2133" t="s">
        <v>135</v>
      </c>
      <c r="W2133" t="s">
        <v>136</v>
      </c>
      <c r="X2133" t="s">
        <v>1087</v>
      </c>
      <c r="Y2133" s="94">
        <v>70914.600000000006</v>
      </c>
      <c r="Z2133" s="94">
        <v>14569.6</v>
      </c>
      <c r="AA2133" s="94">
        <v>0</v>
      </c>
      <c r="AB2133" s="94">
        <v>0</v>
      </c>
      <c r="AC2133">
        <f t="shared" si="66"/>
        <v>3000</v>
      </c>
      <c r="AD2133" t="str">
        <f t="shared" si="67"/>
        <v>305</v>
      </c>
    </row>
    <row r="2134" spans="1:30" hidden="1" x14ac:dyDescent="0.25">
      <c r="A2134" t="s">
        <v>1084</v>
      </c>
      <c r="B2134" t="s">
        <v>420</v>
      </c>
      <c r="C2134" t="s">
        <v>1051</v>
      </c>
      <c r="D2134" t="s">
        <v>172</v>
      </c>
      <c r="E2134" t="s">
        <v>122</v>
      </c>
      <c r="F2134" t="s">
        <v>159</v>
      </c>
      <c r="G2134" t="s">
        <v>160</v>
      </c>
      <c r="H2134" t="s">
        <v>143</v>
      </c>
      <c r="I2134" t="s">
        <v>124</v>
      </c>
      <c r="J2134" t="s">
        <v>125</v>
      </c>
      <c r="K2134" t="s">
        <v>1085</v>
      </c>
      <c r="N2134" t="s">
        <v>1086</v>
      </c>
      <c r="O2134" t="s">
        <v>425</v>
      </c>
      <c r="P2134" t="s">
        <v>1054</v>
      </c>
      <c r="Q2134" t="s">
        <v>173</v>
      </c>
      <c r="R2134" t="s">
        <v>131</v>
      </c>
      <c r="S2134" t="s">
        <v>164</v>
      </c>
      <c r="T2134" t="s">
        <v>165</v>
      </c>
      <c r="U2134" t="s">
        <v>151</v>
      </c>
      <c r="V2134" t="s">
        <v>135</v>
      </c>
      <c r="W2134" t="s">
        <v>136</v>
      </c>
      <c r="X2134" t="s">
        <v>1087</v>
      </c>
      <c r="Y2134" s="94">
        <v>110017.92</v>
      </c>
      <c r="Z2134" s="94">
        <v>4677.72</v>
      </c>
      <c r="AA2134" s="94">
        <v>0</v>
      </c>
      <c r="AB2134" s="94">
        <v>0</v>
      </c>
      <c r="AC2134">
        <f t="shared" si="66"/>
        <v>3000</v>
      </c>
      <c r="AD2134" t="str">
        <f t="shared" si="67"/>
        <v>305</v>
      </c>
    </row>
    <row r="2135" spans="1:30" hidden="1" x14ac:dyDescent="0.25">
      <c r="A2135" t="s">
        <v>1084</v>
      </c>
      <c r="B2135" t="s">
        <v>420</v>
      </c>
      <c r="C2135" t="s">
        <v>1051</v>
      </c>
      <c r="D2135" t="s">
        <v>174</v>
      </c>
      <c r="E2135" t="s">
        <v>122</v>
      </c>
      <c r="F2135" t="s">
        <v>159</v>
      </c>
      <c r="G2135" t="s">
        <v>160</v>
      </c>
      <c r="H2135" t="s">
        <v>143</v>
      </c>
      <c r="I2135" t="s">
        <v>124</v>
      </c>
      <c r="J2135" t="s">
        <v>125</v>
      </c>
      <c r="K2135" t="s">
        <v>1085</v>
      </c>
      <c r="N2135" t="s">
        <v>1086</v>
      </c>
      <c r="O2135" t="s">
        <v>425</v>
      </c>
      <c r="P2135" t="s">
        <v>1054</v>
      </c>
      <c r="Q2135" t="s">
        <v>175</v>
      </c>
      <c r="R2135" t="s">
        <v>131</v>
      </c>
      <c r="S2135" t="s">
        <v>164</v>
      </c>
      <c r="T2135" t="s">
        <v>165</v>
      </c>
      <c r="U2135" t="s">
        <v>151</v>
      </c>
      <c r="V2135" t="s">
        <v>135</v>
      </c>
      <c r="W2135" t="s">
        <v>136</v>
      </c>
      <c r="X2135" t="s">
        <v>1087</v>
      </c>
      <c r="Y2135" s="94">
        <v>188643.48</v>
      </c>
      <c r="Z2135" s="94">
        <v>15461.64</v>
      </c>
      <c r="AA2135" s="94">
        <v>0</v>
      </c>
      <c r="AB2135" s="94">
        <v>0</v>
      </c>
      <c r="AC2135">
        <f t="shared" si="66"/>
        <v>3000</v>
      </c>
      <c r="AD2135" t="str">
        <f t="shared" si="67"/>
        <v>305</v>
      </c>
    </row>
    <row r="2136" spans="1:30" hidden="1" x14ac:dyDescent="0.25">
      <c r="A2136" t="s">
        <v>1084</v>
      </c>
      <c r="B2136" t="s">
        <v>420</v>
      </c>
      <c r="C2136" t="s">
        <v>1051</v>
      </c>
      <c r="D2136" t="s">
        <v>282</v>
      </c>
      <c r="E2136" t="s">
        <v>122</v>
      </c>
      <c r="F2136" t="s">
        <v>159</v>
      </c>
      <c r="G2136" t="s">
        <v>160</v>
      </c>
      <c r="H2136" t="s">
        <v>143</v>
      </c>
      <c r="I2136" t="s">
        <v>124</v>
      </c>
      <c r="J2136" t="s">
        <v>125</v>
      </c>
      <c r="K2136" t="s">
        <v>1085</v>
      </c>
      <c r="N2136" t="s">
        <v>1086</v>
      </c>
      <c r="O2136" t="s">
        <v>425</v>
      </c>
      <c r="P2136" t="s">
        <v>1054</v>
      </c>
      <c r="Q2136" t="s">
        <v>283</v>
      </c>
      <c r="R2136" t="s">
        <v>131</v>
      </c>
      <c r="S2136" t="s">
        <v>164</v>
      </c>
      <c r="T2136" t="s">
        <v>165</v>
      </c>
      <c r="U2136" t="s">
        <v>151</v>
      </c>
      <c r="V2136" t="s">
        <v>135</v>
      </c>
      <c r="W2136" t="s">
        <v>136</v>
      </c>
      <c r="X2136" t="s">
        <v>1087</v>
      </c>
      <c r="Y2136" s="94">
        <v>3491.4</v>
      </c>
      <c r="Z2136" s="94">
        <v>178</v>
      </c>
      <c r="AA2136" s="94">
        <v>0</v>
      </c>
      <c r="AB2136" s="94">
        <v>0</v>
      </c>
      <c r="AC2136">
        <f t="shared" si="66"/>
        <v>3000</v>
      </c>
      <c r="AD2136" t="str">
        <f t="shared" si="67"/>
        <v>305</v>
      </c>
    </row>
    <row r="2137" spans="1:30" hidden="1" x14ac:dyDescent="0.25">
      <c r="A2137" t="s">
        <v>1092</v>
      </c>
      <c r="B2137" t="s">
        <v>420</v>
      </c>
      <c r="C2137" t="s">
        <v>990</v>
      </c>
      <c r="D2137" t="s">
        <v>186</v>
      </c>
      <c r="E2137" t="s">
        <v>122</v>
      </c>
      <c r="F2137" t="s">
        <v>159</v>
      </c>
      <c r="G2137" t="s">
        <v>160</v>
      </c>
      <c r="H2137" t="s">
        <v>143</v>
      </c>
      <c r="I2137" t="s">
        <v>124</v>
      </c>
      <c r="J2137" t="s">
        <v>125</v>
      </c>
      <c r="K2137" t="s">
        <v>1093</v>
      </c>
      <c r="N2137" t="s">
        <v>1094</v>
      </c>
      <c r="O2137" t="s">
        <v>425</v>
      </c>
      <c r="P2137" t="s">
        <v>993</v>
      </c>
      <c r="Q2137" t="s">
        <v>188</v>
      </c>
      <c r="R2137" t="s">
        <v>131</v>
      </c>
      <c r="S2137" t="s">
        <v>164</v>
      </c>
      <c r="T2137" t="s">
        <v>165</v>
      </c>
      <c r="U2137" t="s">
        <v>151</v>
      </c>
      <c r="V2137" t="s">
        <v>135</v>
      </c>
      <c r="W2137" t="s">
        <v>136</v>
      </c>
      <c r="X2137" t="s">
        <v>1095</v>
      </c>
      <c r="Y2137" s="94">
        <v>49999.92</v>
      </c>
      <c r="Z2137" s="94">
        <v>12470.51</v>
      </c>
      <c r="AA2137" s="94">
        <v>0</v>
      </c>
      <c r="AB2137" s="94">
        <v>0</v>
      </c>
      <c r="AC2137">
        <f t="shared" si="66"/>
        <v>2000</v>
      </c>
      <c r="AD2137" t="str">
        <f t="shared" si="67"/>
        <v>305</v>
      </c>
    </row>
    <row r="2138" spans="1:30" hidden="1" x14ac:dyDescent="0.25">
      <c r="A2138" t="s">
        <v>1092</v>
      </c>
      <c r="B2138" t="s">
        <v>420</v>
      </c>
      <c r="C2138" t="s">
        <v>990</v>
      </c>
      <c r="D2138" t="s">
        <v>192</v>
      </c>
      <c r="E2138" t="s">
        <v>122</v>
      </c>
      <c r="F2138" t="s">
        <v>159</v>
      </c>
      <c r="G2138" t="s">
        <v>160</v>
      </c>
      <c r="H2138" t="s">
        <v>143</v>
      </c>
      <c r="I2138" t="s">
        <v>124</v>
      </c>
      <c r="J2138" t="s">
        <v>125</v>
      </c>
      <c r="K2138" t="s">
        <v>1093</v>
      </c>
      <c r="N2138" t="s">
        <v>1094</v>
      </c>
      <c r="O2138" t="s">
        <v>425</v>
      </c>
      <c r="P2138" t="s">
        <v>993</v>
      </c>
      <c r="Q2138" t="s">
        <v>193</v>
      </c>
      <c r="R2138" t="s">
        <v>131</v>
      </c>
      <c r="S2138" t="s">
        <v>164</v>
      </c>
      <c r="T2138" t="s">
        <v>165</v>
      </c>
      <c r="U2138" t="s">
        <v>151</v>
      </c>
      <c r="V2138" t="s">
        <v>135</v>
      </c>
      <c r="W2138" t="s">
        <v>136</v>
      </c>
      <c r="X2138" t="s">
        <v>1095</v>
      </c>
      <c r="Y2138" s="94">
        <v>15000</v>
      </c>
      <c r="Z2138" s="94">
        <v>0</v>
      </c>
      <c r="AA2138" s="94">
        <v>0</v>
      </c>
      <c r="AB2138" s="94">
        <v>0</v>
      </c>
      <c r="AC2138">
        <f t="shared" si="66"/>
        <v>2000</v>
      </c>
      <c r="AD2138" t="str">
        <f t="shared" si="67"/>
        <v>305</v>
      </c>
    </row>
    <row r="2139" spans="1:30" hidden="1" x14ac:dyDescent="0.25">
      <c r="A2139" t="s">
        <v>1092</v>
      </c>
      <c r="B2139" t="s">
        <v>420</v>
      </c>
      <c r="C2139" t="s">
        <v>990</v>
      </c>
      <c r="D2139" t="s">
        <v>198</v>
      </c>
      <c r="E2139" t="s">
        <v>122</v>
      </c>
      <c r="F2139" t="s">
        <v>159</v>
      </c>
      <c r="G2139" t="s">
        <v>160</v>
      </c>
      <c r="H2139" t="s">
        <v>143</v>
      </c>
      <c r="I2139" t="s">
        <v>124</v>
      </c>
      <c r="J2139" t="s">
        <v>125</v>
      </c>
      <c r="K2139" t="s">
        <v>1093</v>
      </c>
      <c r="N2139" t="s">
        <v>1094</v>
      </c>
      <c r="O2139" t="s">
        <v>425</v>
      </c>
      <c r="P2139" t="s">
        <v>993</v>
      </c>
      <c r="Q2139" t="s">
        <v>199</v>
      </c>
      <c r="R2139" t="s">
        <v>131</v>
      </c>
      <c r="S2139" t="s">
        <v>164</v>
      </c>
      <c r="T2139" t="s">
        <v>165</v>
      </c>
      <c r="U2139" t="s">
        <v>151</v>
      </c>
      <c r="V2139" t="s">
        <v>135</v>
      </c>
      <c r="W2139" t="s">
        <v>136</v>
      </c>
      <c r="X2139" t="s">
        <v>1095</v>
      </c>
      <c r="Y2139" s="94">
        <v>49999.92</v>
      </c>
      <c r="Z2139" s="94">
        <v>0</v>
      </c>
      <c r="AA2139" s="94">
        <v>0</v>
      </c>
      <c r="AB2139" s="94">
        <v>0</v>
      </c>
      <c r="AC2139">
        <f t="shared" si="66"/>
        <v>2000</v>
      </c>
      <c r="AD2139" t="str">
        <f t="shared" si="67"/>
        <v>305</v>
      </c>
    </row>
    <row r="2140" spans="1:30" hidden="1" x14ac:dyDescent="0.25">
      <c r="A2140" t="s">
        <v>1092</v>
      </c>
      <c r="B2140" t="s">
        <v>420</v>
      </c>
      <c r="C2140" t="s">
        <v>990</v>
      </c>
      <c r="D2140" t="s">
        <v>214</v>
      </c>
      <c r="E2140" t="s">
        <v>122</v>
      </c>
      <c r="F2140" t="s">
        <v>159</v>
      </c>
      <c r="G2140" t="s">
        <v>160</v>
      </c>
      <c r="H2140" t="s">
        <v>143</v>
      </c>
      <c r="I2140" t="s">
        <v>124</v>
      </c>
      <c r="J2140" t="s">
        <v>125</v>
      </c>
      <c r="K2140" t="s">
        <v>1093</v>
      </c>
      <c r="N2140" t="s">
        <v>1094</v>
      </c>
      <c r="O2140" t="s">
        <v>425</v>
      </c>
      <c r="P2140" t="s">
        <v>993</v>
      </c>
      <c r="Q2140" t="s">
        <v>215</v>
      </c>
      <c r="R2140" t="s">
        <v>131</v>
      </c>
      <c r="S2140" t="s">
        <v>164</v>
      </c>
      <c r="T2140" t="s">
        <v>165</v>
      </c>
      <c r="U2140" t="s">
        <v>151</v>
      </c>
      <c r="V2140" t="s">
        <v>135</v>
      </c>
      <c r="W2140" t="s">
        <v>136</v>
      </c>
      <c r="X2140" t="s">
        <v>1095</v>
      </c>
      <c r="Y2140" s="94">
        <v>108000</v>
      </c>
      <c r="Z2140" s="94">
        <v>0</v>
      </c>
      <c r="AA2140" s="94">
        <v>0</v>
      </c>
      <c r="AB2140" s="94">
        <v>0</v>
      </c>
      <c r="AC2140">
        <f t="shared" si="66"/>
        <v>2000</v>
      </c>
      <c r="AD2140" t="str">
        <f t="shared" si="67"/>
        <v>305</v>
      </c>
    </row>
    <row r="2141" spans="1:30" hidden="1" x14ac:dyDescent="0.25">
      <c r="A2141" t="s">
        <v>1092</v>
      </c>
      <c r="B2141" t="s">
        <v>420</v>
      </c>
      <c r="C2141" t="s">
        <v>990</v>
      </c>
      <c r="D2141" t="s">
        <v>272</v>
      </c>
      <c r="E2141" t="s">
        <v>122</v>
      </c>
      <c r="F2141" t="s">
        <v>159</v>
      </c>
      <c r="G2141" t="s">
        <v>160</v>
      </c>
      <c r="H2141" t="s">
        <v>143</v>
      </c>
      <c r="I2141" t="s">
        <v>124</v>
      </c>
      <c r="J2141" t="s">
        <v>125</v>
      </c>
      <c r="K2141" t="s">
        <v>1093</v>
      </c>
      <c r="N2141" t="s">
        <v>1094</v>
      </c>
      <c r="O2141" t="s">
        <v>425</v>
      </c>
      <c r="P2141" t="s">
        <v>993</v>
      </c>
      <c r="Q2141" t="s">
        <v>273</v>
      </c>
      <c r="R2141" t="s">
        <v>131</v>
      </c>
      <c r="S2141" t="s">
        <v>164</v>
      </c>
      <c r="T2141" t="s">
        <v>165</v>
      </c>
      <c r="U2141" t="s">
        <v>151</v>
      </c>
      <c r="V2141" t="s">
        <v>135</v>
      </c>
      <c r="W2141" t="s">
        <v>136</v>
      </c>
      <c r="X2141" t="s">
        <v>1095</v>
      </c>
      <c r="Y2141" s="94">
        <v>60000</v>
      </c>
      <c r="Z2141" s="94">
        <v>0</v>
      </c>
      <c r="AA2141" s="94">
        <v>0</v>
      </c>
      <c r="AB2141" s="94">
        <v>0</v>
      </c>
      <c r="AC2141">
        <f t="shared" si="66"/>
        <v>3000</v>
      </c>
      <c r="AD2141" t="str">
        <f t="shared" si="67"/>
        <v>305</v>
      </c>
    </row>
    <row r="2142" spans="1:30" hidden="1" x14ac:dyDescent="0.25">
      <c r="A2142" t="s">
        <v>1092</v>
      </c>
      <c r="B2142" t="s">
        <v>420</v>
      </c>
      <c r="C2142" t="s">
        <v>990</v>
      </c>
      <c r="D2142" t="s">
        <v>172</v>
      </c>
      <c r="E2142" t="s">
        <v>122</v>
      </c>
      <c r="F2142" t="s">
        <v>159</v>
      </c>
      <c r="G2142" t="s">
        <v>160</v>
      </c>
      <c r="H2142" t="s">
        <v>143</v>
      </c>
      <c r="I2142" t="s">
        <v>124</v>
      </c>
      <c r="J2142" t="s">
        <v>125</v>
      </c>
      <c r="K2142" t="s">
        <v>1093</v>
      </c>
      <c r="N2142" t="s">
        <v>1094</v>
      </c>
      <c r="O2142" t="s">
        <v>425</v>
      </c>
      <c r="P2142" t="s">
        <v>993</v>
      </c>
      <c r="Q2142" t="s">
        <v>173</v>
      </c>
      <c r="R2142" t="s">
        <v>131</v>
      </c>
      <c r="S2142" t="s">
        <v>164</v>
      </c>
      <c r="T2142" t="s">
        <v>165</v>
      </c>
      <c r="U2142" t="s">
        <v>151</v>
      </c>
      <c r="V2142" t="s">
        <v>135</v>
      </c>
      <c r="W2142" t="s">
        <v>136</v>
      </c>
      <c r="X2142" t="s">
        <v>1095</v>
      </c>
      <c r="Y2142" s="94">
        <v>48000</v>
      </c>
      <c r="Z2142" s="94">
        <v>0</v>
      </c>
      <c r="AA2142" s="94">
        <v>0</v>
      </c>
      <c r="AB2142" s="94">
        <v>0</v>
      </c>
      <c r="AC2142">
        <f t="shared" si="66"/>
        <v>3000</v>
      </c>
      <c r="AD2142" t="str">
        <f t="shared" si="67"/>
        <v>305</v>
      </c>
    </row>
    <row r="2143" spans="1:30" hidden="1" x14ac:dyDescent="0.25">
      <c r="A2143" t="s">
        <v>1092</v>
      </c>
      <c r="B2143" t="s">
        <v>420</v>
      </c>
      <c r="C2143" t="s">
        <v>990</v>
      </c>
      <c r="D2143" t="s">
        <v>174</v>
      </c>
      <c r="E2143" t="s">
        <v>122</v>
      </c>
      <c r="F2143" t="s">
        <v>159</v>
      </c>
      <c r="G2143" t="s">
        <v>160</v>
      </c>
      <c r="H2143" t="s">
        <v>143</v>
      </c>
      <c r="I2143" t="s">
        <v>124</v>
      </c>
      <c r="J2143" t="s">
        <v>125</v>
      </c>
      <c r="K2143" t="s">
        <v>1093</v>
      </c>
      <c r="N2143" t="s">
        <v>1094</v>
      </c>
      <c r="O2143" t="s">
        <v>425</v>
      </c>
      <c r="P2143" t="s">
        <v>993</v>
      </c>
      <c r="Q2143" t="s">
        <v>175</v>
      </c>
      <c r="R2143" t="s">
        <v>131</v>
      </c>
      <c r="S2143" t="s">
        <v>164</v>
      </c>
      <c r="T2143" t="s">
        <v>165</v>
      </c>
      <c r="U2143" t="s">
        <v>151</v>
      </c>
      <c r="V2143" t="s">
        <v>135</v>
      </c>
      <c r="W2143" t="s">
        <v>136</v>
      </c>
      <c r="X2143" t="s">
        <v>1095</v>
      </c>
      <c r="Y2143" s="94">
        <v>60000</v>
      </c>
      <c r="Z2143" s="94">
        <v>0</v>
      </c>
      <c r="AA2143" s="94">
        <v>0</v>
      </c>
      <c r="AB2143" s="94">
        <v>0</v>
      </c>
      <c r="AC2143">
        <f t="shared" si="66"/>
        <v>3000</v>
      </c>
      <c r="AD2143" t="str">
        <f t="shared" si="67"/>
        <v>305</v>
      </c>
    </row>
    <row r="2144" spans="1:30" hidden="1" x14ac:dyDescent="0.25">
      <c r="A2144" t="s">
        <v>1092</v>
      </c>
      <c r="B2144" t="s">
        <v>420</v>
      </c>
      <c r="C2144" t="s">
        <v>990</v>
      </c>
      <c r="D2144" t="s">
        <v>282</v>
      </c>
      <c r="E2144" t="s">
        <v>122</v>
      </c>
      <c r="F2144" t="s">
        <v>159</v>
      </c>
      <c r="G2144" t="s">
        <v>160</v>
      </c>
      <c r="H2144" t="s">
        <v>143</v>
      </c>
      <c r="I2144" t="s">
        <v>124</v>
      </c>
      <c r="J2144" t="s">
        <v>125</v>
      </c>
      <c r="K2144" t="s">
        <v>1093</v>
      </c>
      <c r="N2144" t="s">
        <v>1094</v>
      </c>
      <c r="O2144" t="s">
        <v>425</v>
      </c>
      <c r="P2144" t="s">
        <v>993</v>
      </c>
      <c r="Q2144" t="s">
        <v>283</v>
      </c>
      <c r="R2144" t="s">
        <v>131</v>
      </c>
      <c r="S2144" t="s">
        <v>164</v>
      </c>
      <c r="T2144" t="s">
        <v>165</v>
      </c>
      <c r="U2144" t="s">
        <v>151</v>
      </c>
      <c r="V2144" t="s">
        <v>135</v>
      </c>
      <c r="W2144" t="s">
        <v>136</v>
      </c>
      <c r="X2144" t="s">
        <v>1095</v>
      </c>
      <c r="Y2144" s="94">
        <v>3600</v>
      </c>
      <c r="Z2144" s="94">
        <v>0</v>
      </c>
      <c r="AA2144" s="94">
        <v>0</v>
      </c>
      <c r="AB2144" s="94">
        <v>0</v>
      </c>
      <c r="AC2144">
        <f t="shared" si="66"/>
        <v>3000</v>
      </c>
      <c r="AD2144" t="str">
        <f t="shared" si="67"/>
        <v>305</v>
      </c>
    </row>
    <row r="2145" spans="1:30" hidden="1" x14ac:dyDescent="0.25">
      <c r="A2145" s="97" t="s">
        <v>1084</v>
      </c>
      <c r="B2145" s="97" t="s">
        <v>420</v>
      </c>
      <c r="C2145" s="97" t="s">
        <v>1051</v>
      </c>
      <c r="D2145" s="97" t="s">
        <v>465</v>
      </c>
      <c r="E2145" s="97" t="s">
        <v>122</v>
      </c>
      <c r="F2145" s="98">
        <v>15</v>
      </c>
      <c r="G2145" s="98" t="s">
        <v>142</v>
      </c>
      <c r="H2145" s="97">
        <v>19</v>
      </c>
      <c r="I2145" s="97" t="s">
        <v>124</v>
      </c>
      <c r="J2145" s="97" t="s">
        <v>125</v>
      </c>
      <c r="K2145" s="97" t="s">
        <v>1085</v>
      </c>
      <c r="L2145" s="97"/>
      <c r="M2145" s="97"/>
      <c r="N2145" s="97" t="s">
        <v>1086</v>
      </c>
      <c r="O2145" s="97" t="s">
        <v>425</v>
      </c>
      <c r="P2145" s="97" t="s">
        <v>1054</v>
      </c>
      <c r="Q2145" s="97" t="s">
        <v>466</v>
      </c>
      <c r="R2145" s="97" t="s">
        <v>131</v>
      </c>
      <c r="S2145" s="97" t="s">
        <v>149</v>
      </c>
      <c r="T2145" s="97" t="s">
        <v>150</v>
      </c>
      <c r="U2145" s="97" t="s">
        <v>134</v>
      </c>
      <c r="V2145" s="97" t="s">
        <v>135</v>
      </c>
      <c r="W2145" s="97" t="s">
        <v>136</v>
      </c>
      <c r="X2145" s="97" t="s">
        <v>1087</v>
      </c>
      <c r="Y2145" s="99">
        <v>4404715.4400000004</v>
      </c>
      <c r="Z2145" s="99">
        <v>0</v>
      </c>
      <c r="AA2145" s="99">
        <v>0</v>
      </c>
      <c r="AB2145" s="99">
        <v>0</v>
      </c>
      <c r="AC2145">
        <f t="shared" si="66"/>
        <v>1000</v>
      </c>
      <c r="AD2145" t="str">
        <f t="shared" si="67"/>
        <v>305</v>
      </c>
    </row>
    <row r="2146" spans="1:30" hidden="1" x14ac:dyDescent="0.25">
      <c r="A2146" t="s">
        <v>1096</v>
      </c>
      <c r="B2146" t="s">
        <v>420</v>
      </c>
      <c r="C2146" t="s">
        <v>470</v>
      </c>
      <c r="D2146" t="s">
        <v>214</v>
      </c>
      <c r="E2146" t="s">
        <v>122</v>
      </c>
      <c r="F2146" t="s">
        <v>159</v>
      </c>
      <c r="G2146" t="s">
        <v>160</v>
      </c>
      <c r="H2146" t="s">
        <v>143</v>
      </c>
      <c r="I2146" t="s">
        <v>124</v>
      </c>
      <c r="J2146" t="s">
        <v>125</v>
      </c>
      <c r="K2146" t="s">
        <v>1097</v>
      </c>
      <c r="N2146" t="s">
        <v>1098</v>
      </c>
      <c r="O2146" t="s">
        <v>425</v>
      </c>
      <c r="P2146" t="s">
        <v>472</v>
      </c>
      <c r="Q2146" t="s">
        <v>215</v>
      </c>
      <c r="R2146" t="s">
        <v>131</v>
      </c>
      <c r="S2146" t="s">
        <v>164</v>
      </c>
      <c r="T2146" t="s">
        <v>165</v>
      </c>
      <c r="U2146" t="s">
        <v>151</v>
      </c>
      <c r="V2146" t="s">
        <v>135</v>
      </c>
      <c r="W2146" t="s">
        <v>136</v>
      </c>
      <c r="X2146" t="s">
        <v>1099</v>
      </c>
      <c r="Y2146" s="94">
        <v>413501.88</v>
      </c>
      <c r="Z2146" s="94">
        <v>0</v>
      </c>
      <c r="AA2146" s="94">
        <v>0</v>
      </c>
      <c r="AB2146" s="94">
        <v>0</v>
      </c>
      <c r="AC2146">
        <f t="shared" si="66"/>
        <v>2000</v>
      </c>
      <c r="AD2146" t="str">
        <f t="shared" si="67"/>
        <v>305</v>
      </c>
    </row>
    <row r="2147" spans="1:30" hidden="1" x14ac:dyDescent="0.25">
      <c r="A2147" t="s">
        <v>1096</v>
      </c>
      <c r="B2147" t="s">
        <v>420</v>
      </c>
      <c r="C2147" t="s">
        <v>470</v>
      </c>
      <c r="D2147" t="s">
        <v>272</v>
      </c>
      <c r="E2147" t="s">
        <v>122</v>
      </c>
      <c r="F2147" t="s">
        <v>159</v>
      </c>
      <c r="G2147" t="s">
        <v>160</v>
      </c>
      <c r="H2147" t="s">
        <v>143</v>
      </c>
      <c r="I2147" t="s">
        <v>124</v>
      </c>
      <c r="J2147" t="s">
        <v>125</v>
      </c>
      <c r="K2147" t="s">
        <v>1097</v>
      </c>
      <c r="N2147" t="s">
        <v>1098</v>
      </c>
      <c r="O2147" t="s">
        <v>425</v>
      </c>
      <c r="P2147" t="s">
        <v>472</v>
      </c>
      <c r="Q2147" t="s">
        <v>273</v>
      </c>
      <c r="R2147" t="s">
        <v>131</v>
      </c>
      <c r="S2147" t="s">
        <v>164</v>
      </c>
      <c r="T2147" t="s">
        <v>165</v>
      </c>
      <c r="U2147" t="s">
        <v>151</v>
      </c>
      <c r="V2147" t="s">
        <v>135</v>
      </c>
      <c r="W2147" t="s">
        <v>136</v>
      </c>
      <c r="X2147" t="s">
        <v>1099</v>
      </c>
      <c r="Y2147" s="94">
        <v>200188.2</v>
      </c>
      <c r="Z2147" s="94">
        <v>0</v>
      </c>
      <c r="AA2147" s="94">
        <v>0</v>
      </c>
      <c r="AB2147" s="94">
        <v>0</v>
      </c>
      <c r="AC2147">
        <f t="shared" si="66"/>
        <v>3000</v>
      </c>
      <c r="AD2147" t="str">
        <f t="shared" si="67"/>
        <v>305</v>
      </c>
    </row>
    <row r="2148" spans="1:30" hidden="1" x14ac:dyDescent="0.25">
      <c r="A2148" t="s">
        <v>1096</v>
      </c>
      <c r="B2148" t="s">
        <v>420</v>
      </c>
      <c r="C2148" t="s">
        <v>470</v>
      </c>
      <c r="D2148" t="s">
        <v>172</v>
      </c>
      <c r="E2148" t="s">
        <v>122</v>
      </c>
      <c r="F2148" t="s">
        <v>159</v>
      </c>
      <c r="G2148" t="s">
        <v>160</v>
      </c>
      <c r="H2148" t="s">
        <v>143</v>
      </c>
      <c r="I2148" t="s">
        <v>124</v>
      </c>
      <c r="J2148" t="s">
        <v>125</v>
      </c>
      <c r="K2148" t="s">
        <v>1097</v>
      </c>
      <c r="N2148" t="s">
        <v>1098</v>
      </c>
      <c r="O2148" t="s">
        <v>425</v>
      </c>
      <c r="P2148" t="s">
        <v>472</v>
      </c>
      <c r="Q2148" t="s">
        <v>173</v>
      </c>
      <c r="R2148" t="s">
        <v>131</v>
      </c>
      <c r="S2148" t="s">
        <v>164</v>
      </c>
      <c r="T2148" t="s">
        <v>165</v>
      </c>
      <c r="U2148" t="s">
        <v>151</v>
      </c>
      <c r="V2148" t="s">
        <v>135</v>
      </c>
      <c r="W2148" t="s">
        <v>136</v>
      </c>
      <c r="X2148" t="s">
        <v>1099</v>
      </c>
      <c r="Y2148" s="94">
        <v>29811.360000000001</v>
      </c>
      <c r="Z2148" s="94">
        <v>0</v>
      </c>
      <c r="AA2148" s="94">
        <v>0</v>
      </c>
      <c r="AB2148" s="94">
        <v>0</v>
      </c>
      <c r="AC2148">
        <f t="shared" si="66"/>
        <v>3000</v>
      </c>
      <c r="AD2148" t="str">
        <f t="shared" si="67"/>
        <v>305</v>
      </c>
    </row>
    <row r="2149" spans="1:30" hidden="1" x14ac:dyDescent="0.25">
      <c r="A2149" t="s">
        <v>1096</v>
      </c>
      <c r="B2149" t="s">
        <v>420</v>
      </c>
      <c r="C2149" t="s">
        <v>470</v>
      </c>
      <c r="D2149" t="s">
        <v>174</v>
      </c>
      <c r="E2149" t="s">
        <v>122</v>
      </c>
      <c r="F2149" t="s">
        <v>159</v>
      </c>
      <c r="G2149" t="s">
        <v>160</v>
      </c>
      <c r="H2149" t="s">
        <v>143</v>
      </c>
      <c r="I2149" t="s">
        <v>124</v>
      </c>
      <c r="J2149" t="s">
        <v>125</v>
      </c>
      <c r="K2149" t="s">
        <v>1097</v>
      </c>
      <c r="N2149" t="s">
        <v>1098</v>
      </c>
      <c r="O2149" t="s">
        <v>425</v>
      </c>
      <c r="P2149" t="s">
        <v>472</v>
      </c>
      <c r="Q2149" t="s">
        <v>175</v>
      </c>
      <c r="R2149" t="s">
        <v>131</v>
      </c>
      <c r="S2149" t="s">
        <v>164</v>
      </c>
      <c r="T2149" t="s">
        <v>165</v>
      </c>
      <c r="U2149" t="s">
        <v>151</v>
      </c>
      <c r="V2149" t="s">
        <v>135</v>
      </c>
      <c r="W2149" t="s">
        <v>136</v>
      </c>
      <c r="X2149" t="s">
        <v>1099</v>
      </c>
      <c r="Y2149" s="94">
        <v>91729.08</v>
      </c>
      <c r="Z2149" s="94">
        <v>0</v>
      </c>
      <c r="AA2149" s="94">
        <v>0</v>
      </c>
      <c r="AB2149" s="94">
        <v>0</v>
      </c>
      <c r="AC2149">
        <f t="shared" si="66"/>
        <v>3000</v>
      </c>
      <c r="AD2149" t="str">
        <f t="shared" si="67"/>
        <v>305</v>
      </c>
    </row>
    <row r="2150" spans="1:30" hidden="1" x14ac:dyDescent="0.25">
      <c r="A2150" s="97" t="s">
        <v>1096</v>
      </c>
      <c r="B2150" s="97" t="s">
        <v>420</v>
      </c>
      <c r="C2150" s="97" t="s">
        <v>140</v>
      </c>
      <c r="D2150" s="97" t="s">
        <v>465</v>
      </c>
      <c r="E2150" s="97" t="s">
        <v>122</v>
      </c>
      <c r="F2150" s="98">
        <v>15</v>
      </c>
      <c r="G2150" s="98" t="s">
        <v>142</v>
      </c>
      <c r="H2150" s="97">
        <v>19</v>
      </c>
      <c r="I2150" s="97" t="s">
        <v>124</v>
      </c>
      <c r="J2150" s="97" t="s">
        <v>125</v>
      </c>
      <c r="K2150" s="97" t="s">
        <v>1100</v>
      </c>
      <c r="L2150" s="97"/>
      <c r="M2150" s="97"/>
      <c r="N2150" s="97" t="s">
        <v>1098</v>
      </c>
      <c r="O2150" s="97" t="s">
        <v>425</v>
      </c>
      <c r="P2150" s="97" t="s">
        <v>147</v>
      </c>
      <c r="Q2150" s="97" t="s">
        <v>466</v>
      </c>
      <c r="R2150" s="97" t="s">
        <v>131</v>
      </c>
      <c r="S2150" s="97" t="s">
        <v>149</v>
      </c>
      <c r="T2150" s="97" t="s">
        <v>150</v>
      </c>
      <c r="U2150" s="97" t="s">
        <v>134</v>
      </c>
      <c r="V2150" s="97" t="s">
        <v>135</v>
      </c>
      <c r="W2150" s="97" t="s">
        <v>136</v>
      </c>
      <c r="X2150" s="97" t="s">
        <v>1101</v>
      </c>
      <c r="Y2150" s="99">
        <v>158478.24</v>
      </c>
      <c r="Z2150" s="99">
        <v>0</v>
      </c>
      <c r="AA2150" s="99">
        <v>0</v>
      </c>
      <c r="AB2150" s="99">
        <v>0</v>
      </c>
      <c r="AC2150">
        <f t="shared" si="66"/>
        <v>1000</v>
      </c>
      <c r="AD2150" t="str">
        <f t="shared" si="67"/>
        <v>305</v>
      </c>
    </row>
    <row r="2151" spans="1:30" hidden="1" x14ac:dyDescent="0.25">
      <c r="A2151" t="s">
        <v>1102</v>
      </c>
      <c r="B2151" t="s">
        <v>420</v>
      </c>
      <c r="C2151" t="s">
        <v>470</v>
      </c>
      <c r="D2151" t="s">
        <v>186</v>
      </c>
      <c r="E2151" t="s">
        <v>122</v>
      </c>
      <c r="F2151" t="s">
        <v>159</v>
      </c>
      <c r="G2151" t="s">
        <v>160</v>
      </c>
      <c r="H2151" t="s">
        <v>143</v>
      </c>
      <c r="I2151" t="s">
        <v>124</v>
      </c>
      <c r="J2151" t="s">
        <v>125</v>
      </c>
      <c r="K2151" t="s">
        <v>1103</v>
      </c>
      <c r="N2151" t="s">
        <v>1104</v>
      </c>
      <c r="O2151" t="s">
        <v>425</v>
      </c>
      <c r="P2151" t="s">
        <v>472</v>
      </c>
      <c r="Q2151" t="s">
        <v>188</v>
      </c>
      <c r="R2151" t="s">
        <v>131</v>
      </c>
      <c r="S2151" t="s">
        <v>164</v>
      </c>
      <c r="T2151" t="s">
        <v>165</v>
      </c>
      <c r="U2151" t="s">
        <v>151</v>
      </c>
      <c r="V2151" t="s">
        <v>135</v>
      </c>
      <c r="W2151" t="s">
        <v>136</v>
      </c>
      <c r="X2151" t="s">
        <v>1105</v>
      </c>
      <c r="Y2151" s="94">
        <v>62397</v>
      </c>
      <c r="Z2151" s="94">
        <v>15536.16</v>
      </c>
      <c r="AA2151" s="94">
        <v>0</v>
      </c>
      <c r="AB2151" s="94">
        <v>0</v>
      </c>
      <c r="AC2151">
        <f t="shared" si="66"/>
        <v>2000</v>
      </c>
      <c r="AD2151" t="str">
        <f t="shared" si="67"/>
        <v>305</v>
      </c>
    </row>
    <row r="2152" spans="1:30" hidden="1" x14ac:dyDescent="0.25">
      <c r="A2152" t="s">
        <v>1102</v>
      </c>
      <c r="B2152" t="s">
        <v>420</v>
      </c>
      <c r="C2152" t="s">
        <v>470</v>
      </c>
      <c r="D2152" t="s">
        <v>190</v>
      </c>
      <c r="E2152" t="s">
        <v>122</v>
      </c>
      <c r="F2152" t="s">
        <v>159</v>
      </c>
      <c r="G2152" t="s">
        <v>160</v>
      </c>
      <c r="H2152" t="s">
        <v>143</v>
      </c>
      <c r="I2152" t="s">
        <v>124</v>
      </c>
      <c r="J2152" t="s">
        <v>125</v>
      </c>
      <c r="K2152" t="s">
        <v>1103</v>
      </c>
      <c r="N2152" t="s">
        <v>1104</v>
      </c>
      <c r="O2152" t="s">
        <v>425</v>
      </c>
      <c r="P2152" t="s">
        <v>472</v>
      </c>
      <c r="Q2152" t="s">
        <v>191</v>
      </c>
      <c r="R2152" t="s">
        <v>131</v>
      </c>
      <c r="S2152" t="s">
        <v>164</v>
      </c>
      <c r="T2152" t="s">
        <v>165</v>
      </c>
      <c r="U2152" t="s">
        <v>151</v>
      </c>
      <c r="V2152" t="s">
        <v>135</v>
      </c>
      <c r="W2152" t="s">
        <v>136</v>
      </c>
      <c r="X2152" t="s">
        <v>1105</v>
      </c>
      <c r="Y2152" s="94">
        <v>31173</v>
      </c>
      <c r="Z2152" s="94">
        <v>0</v>
      </c>
      <c r="AA2152" s="94">
        <v>0</v>
      </c>
      <c r="AB2152" s="94">
        <v>0</v>
      </c>
      <c r="AC2152">
        <f t="shared" si="66"/>
        <v>2000</v>
      </c>
      <c r="AD2152" t="str">
        <f t="shared" si="67"/>
        <v>305</v>
      </c>
    </row>
    <row r="2153" spans="1:30" hidden="1" x14ac:dyDescent="0.25">
      <c r="A2153" t="s">
        <v>1102</v>
      </c>
      <c r="B2153" t="s">
        <v>420</v>
      </c>
      <c r="C2153" t="s">
        <v>470</v>
      </c>
      <c r="D2153" t="s">
        <v>192</v>
      </c>
      <c r="E2153" t="s">
        <v>122</v>
      </c>
      <c r="F2153" t="s">
        <v>159</v>
      </c>
      <c r="G2153" t="s">
        <v>160</v>
      </c>
      <c r="H2153" t="s">
        <v>143</v>
      </c>
      <c r="I2153" t="s">
        <v>124</v>
      </c>
      <c r="J2153" t="s">
        <v>125</v>
      </c>
      <c r="K2153" t="s">
        <v>1103</v>
      </c>
      <c r="N2153" t="s">
        <v>1104</v>
      </c>
      <c r="O2153" t="s">
        <v>425</v>
      </c>
      <c r="P2153" t="s">
        <v>472</v>
      </c>
      <c r="Q2153" t="s">
        <v>193</v>
      </c>
      <c r="R2153" t="s">
        <v>131</v>
      </c>
      <c r="S2153" t="s">
        <v>164</v>
      </c>
      <c r="T2153" t="s">
        <v>165</v>
      </c>
      <c r="U2153" t="s">
        <v>151</v>
      </c>
      <c r="V2153" t="s">
        <v>135</v>
      </c>
      <c r="W2153" t="s">
        <v>136</v>
      </c>
      <c r="X2153" t="s">
        <v>1105</v>
      </c>
      <c r="Y2153" s="94">
        <v>16628.04</v>
      </c>
      <c r="Z2153" s="94">
        <v>0</v>
      </c>
      <c r="AA2153" s="94">
        <v>0</v>
      </c>
      <c r="AB2153" s="94">
        <v>0</v>
      </c>
      <c r="AC2153">
        <f t="shared" si="66"/>
        <v>2000</v>
      </c>
      <c r="AD2153" t="str">
        <f t="shared" si="67"/>
        <v>305</v>
      </c>
    </row>
    <row r="2154" spans="1:30" hidden="1" x14ac:dyDescent="0.25">
      <c r="A2154" t="s">
        <v>1102</v>
      </c>
      <c r="B2154" t="s">
        <v>420</v>
      </c>
      <c r="C2154" t="s">
        <v>470</v>
      </c>
      <c r="D2154" t="s">
        <v>198</v>
      </c>
      <c r="E2154" t="s">
        <v>122</v>
      </c>
      <c r="F2154" t="s">
        <v>159</v>
      </c>
      <c r="G2154" t="s">
        <v>160</v>
      </c>
      <c r="H2154" t="s">
        <v>143</v>
      </c>
      <c r="I2154" t="s">
        <v>124</v>
      </c>
      <c r="J2154" t="s">
        <v>125</v>
      </c>
      <c r="K2154" t="s">
        <v>1103</v>
      </c>
      <c r="N2154" t="s">
        <v>1104</v>
      </c>
      <c r="O2154" t="s">
        <v>425</v>
      </c>
      <c r="P2154" t="s">
        <v>472</v>
      </c>
      <c r="Q2154" t="s">
        <v>199</v>
      </c>
      <c r="R2154" t="s">
        <v>131</v>
      </c>
      <c r="S2154" t="s">
        <v>164</v>
      </c>
      <c r="T2154" t="s">
        <v>165</v>
      </c>
      <c r="U2154" t="s">
        <v>151</v>
      </c>
      <c r="V2154" t="s">
        <v>135</v>
      </c>
      <c r="W2154" t="s">
        <v>136</v>
      </c>
      <c r="X2154" t="s">
        <v>1105</v>
      </c>
      <c r="Y2154" s="94">
        <v>303054</v>
      </c>
      <c r="Z2154" s="94">
        <v>39259.040000000001</v>
      </c>
      <c r="AA2154" s="94">
        <v>0</v>
      </c>
      <c r="AB2154" s="94">
        <v>0</v>
      </c>
      <c r="AC2154">
        <f t="shared" si="66"/>
        <v>2000</v>
      </c>
      <c r="AD2154" t="str">
        <f t="shared" si="67"/>
        <v>305</v>
      </c>
    </row>
    <row r="2155" spans="1:30" hidden="1" x14ac:dyDescent="0.25">
      <c r="A2155" t="s">
        <v>1102</v>
      </c>
      <c r="B2155" t="s">
        <v>420</v>
      </c>
      <c r="C2155" t="s">
        <v>470</v>
      </c>
      <c r="D2155" t="s">
        <v>214</v>
      </c>
      <c r="E2155" t="s">
        <v>122</v>
      </c>
      <c r="F2155" t="s">
        <v>159</v>
      </c>
      <c r="G2155" t="s">
        <v>160</v>
      </c>
      <c r="H2155" t="s">
        <v>143</v>
      </c>
      <c r="I2155" t="s">
        <v>124</v>
      </c>
      <c r="J2155" t="s">
        <v>125</v>
      </c>
      <c r="K2155" t="s">
        <v>1103</v>
      </c>
      <c r="N2155" t="s">
        <v>1104</v>
      </c>
      <c r="O2155" t="s">
        <v>425</v>
      </c>
      <c r="P2155" t="s">
        <v>472</v>
      </c>
      <c r="Q2155" t="s">
        <v>215</v>
      </c>
      <c r="R2155" t="s">
        <v>131</v>
      </c>
      <c r="S2155" t="s">
        <v>164</v>
      </c>
      <c r="T2155" t="s">
        <v>165</v>
      </c>
      <c r="U2155" t="s">
        <v>151</v>
      </c>
      <c r="V2155" t="s">
        <v>135</v>
      </c>
      <c r="W2155" t="s">
        <v>136</v>
      </c>
      <c r="X2155" t="s">
        <v>1105</v>
      </c>
      <c r="Y2155" s="94">
        <v>454749.12</v>
      </c>
      <c r="Z2155" s="94">
        <v>57716.82</v>
      </c>
      <c r="AA2155" s="94">
        <v>0</v>
      </c>
      <c r="AB2155" s="94">
        <v>0</v>
      </c>
      <c r="AC2155">
        <f t="shared" si="66"/>
        <v>2000</v>
      </c>
      <c r="AD2155" t="str">
        <f t="shared" si="67"/>
        <v>305</v>
      </c>
    </row>
    <row r="2156" spans="1:30" hidden="1" x14ac:dyDescent="0.25">
      <c r="A2156" t="s">
        <v>1102</v>
      </c>
      <c r="B2156" t="s">
        <v>420</v>
      </c>
      <c r="C2156" t="s">
        <v>470</v>
      </c>
      <c r="D2156" t="s">
        <v>228</v>
      </c>
      <c r="E2156" t="s">
        <v>122</v>
      </c>
      <c r="F2156" t="s">
        <v>159</v>
      </c>
      <c r="G2156" t="s">
        <v>160</v>
      </c>
      <c r="H2156" t="s">
        <v>143</v>
      </c>
      <c r="I2156" t="s">
        <v>124</v>
      </c>
      <c r="J2156" t="s">
        <v>125</v>
      </c>
      <c r="K2156" t="s">
        <v>1103</v>
      </c>
      <c r="N2156" t="s">
        <v>1104</v>
      </c>
      <c r="O2156" t="s">
        <v>425</v>
      </c>
      <c r="P2156" t="s">
        <v>472</v>
      </c>
      <c r="Q2156" t="s">
        <v>229</v>
      </c>
      <c r="R2156" t="s">
        <v>131</v>
      </c>
      <c r="S2156" t="s">
        <v>164</v>
      </c>
      <c r="T2156" t="s">
        <v>165</v>
      </c>
      <c r="U2156" t="s">
        <v>151</v>
      </c>
      <c r="V2156" t="s">
        <v>135</v>
      </c>
      <c r="W2156" t="s">
        <v>136</v>
      </c>
      <c r="X2156" t="s">
        <v>1105</v>
      </c>
      <c r="Y2156" s="94">
        <v>51550.32</v>
      </c>
      <c r="Z2156" s="94">
        <v>0</v>
      </c>
      <c r="AA2156" s="94">
        <v>0</v>
      </c>
      <c r="AB2156" s="94">
        <v>0</v>
      </c>
      <c r="AC2156">
        <f t="shared" si="66"/>
        <v>2000</v>
      </c>
      <c r="AD2156" t="str">
        <f t="shared" si="67"/>
        <v>305</v>
      </c>
    </row>
    <row r="2157" spans="1:30" hidden="1" x14ac:dyDescent="0.25">
      <c r="A2157" t="s">
        <v>1102</v>
      </c>
      <c r="B2157" t="s">
        <v>420</v>
      </c>
      <c r="C2157" t="s">
        <v>470</v>
      </c>
      <c r="D2157" t="s">
        <v>240</v>
      </c>
      <c r="E2157" t="s">
        <v>122</v>
      </c>
      <c r="F2157" t="s">
        <v>159</v>
      </c>
      <c r="G2157" t="s">
        <v>160</v>
      </c>
      <c r="H2157" t="s">
        <v>143</v>
      </c>
      <c r="I2157" t="s">
        <v>124</v>
      </c>
      <c r="J2157" t="s">
        <v>125</v>
      </c>
      <c r="K2157" t="s">
        <v>1103</v>
      </c>
      <c r="N2157" t="s">
        <v>1104</v>
      </c>
      <c r="O2157" t="s">
        <v>425</v>
      </c>
      <c r="P2157" t="s">
        <v>472</v>
      </c>
      <c r="Q2157" t="s">
        <v>241</v>
      </c>
      <c r="R2157" t="s">
        <v>131</v>
      </c>
      <c r="S2157" t="s">
        <v>164</v>
      </c>
      <c r="T2157" t="s">
        <v>165</v>
      </c>
      <c r="U2157" t="s">
        <v>151</v>
      </c>
      <c r="V2157" t="s">
        <v>135</v>
      </c>
      <c r="W2157" t="s">
        <v>136</v>
      </c>
      <c r="X2157" t="s">
        <v>1105</v>
      </c>
      <c r="Y2157" s="94">
        <v>4121.88</v>
      </c>
      <c r="Z2157" s="94">
        <v>0</v>
      </c>
      <c r="AA2157" s="94">
        <v>0</v>
      </c>
      <c r="AB2157" s="94">
        <v>0</v>
      </c>
      <c r="AC2157">
        <f t="shared" si="66"/>
        <v>3000</v>
      </c>
      <c r="AD2157" t="str">
        <f t="shared" si="67"/>
        <v>305</v>
      </c>
    </row>
    <row r="2158" spans="1:30" hidden="1" x14ac:dyDescent="0.25">
      <c r="A2158" t="s">
        <v>1102</v>
      </c>
      <c r="B2158" t="s">
        <v>420</v>
      </c>
      <c r="C2158" t="s">
        <v>470</v>
      </c>
      <c r="D2158" t="s">
        <v>256</v>
      </c>
      <c r="E2158" t="s">
        <v>122</v>
      </c>
      <c r="F2158" t="s">
        <v>159</v>
      </c>
      <c r="G2158" t="s">
        <v>160</v>
      </c>
      <c r="H2158" t="s">
        <v>143</v>
      </c>
      <c r="I2158" t="s">
        <v>124</v>
      </c>
      <c r="J2158" t="s">
        <v>125</v>
      </c>
      <c r="K2158" t="s">
        <v>1103</v>
      </c>
      <c r="N2158" t="s">
        <v>1104</v>
      </c>
      <c r="O2158" t="s">
        <v>425</v>
      </c>
      <c r="P2158" t="s">
        <v>472</v>
      </c>
      <c r="Q2158" t="s">
        <v>257</v>
      </c>
      <c r="R2158" t="s">
        <v>131</v>
      </c>
      <c r="S2158" t="s">
        <v>164</v>
      </c>
      <c r="T2158" t="s">
        <v>165</v>
      </c>
      <c r="U2158" t="s">
        <v>151</v>
      </c>
      <c r="V2158" t="s">
        <v>135</v>
      </c>
      <c r="W2158" t="s">
        <v>136</v>
      </c>
      <c r="X2158" t="s">
        <v>1105</v>
      </c>
      <c r="Y2158" s="94">
        <v>13199.64</v>
      </c>
      <c r="Z2158" s="94">
        <v>0</v>
      </c>
      <c r="AA2158" s="94">
        <v>0</v>
      </c>
      <c r="AB2158" s="94">
        <v>0</v>
      </c>
      <c r="AC2158">
        <f t="shared" si="66"/>
        <v>3000</v>
      </c>
      <c r="AD2158" t="str">
        <f t="shared" si="67"/>
        <v>305</v>
      </c>
    </row>
    <row r="2159" spans="1:30" hidden="1" x14ac:dyDescent="0.25">
      <c r="A2159" t="s">
        <v>1102</v>
      </c>
      <c r="B2159" t="s">
        <v>420</v>
      </c>
      <c r="C2159" t="s">
        <v>470</v>
      </c>
      <c r="D2159" t="s">
        <v>270</v>
      </c>
      <c r="E2159" t="s">
        <v>122</v>
      </c>
      <c r="F2159" t="s">
        <v>159</v>
      </c>
      <c r="G2159" t="s">
        <v>160</v>
      </c>
      <c r="H2159" t="s">
        <v>143</v>
      </c>
      <c r="I2159" t="s">
        <v>124</v>
      </c>
      <c r="J2159" t="s">
        <v>125</v>
      </c>
      <c r="K2159" t="s">
        <v>1103</v>
      </c>
      <c r="N2159" t="s">
        <v>1104</v>
      </c>
      <c r="O2159" t="s">
        <v>425</v>
      </c>
      <c r="P2159" t="s">
        <v>472</v>
      </c>
      <c r="Q2159" t="s">
        <v>271</v>
      </c>
      <c r="R2159" t="s">
        <v>131</v>
      </c>
      <c r="S2159" t="s">
        <v>164</v>
      </c>
      <c r="T2159" t="s">
        <v>165</v>
      </c>
      <c r="U2159" t="s">
        <v>151</v>
      </c>
      <c r="V2159" t="s">
        <v>135</v>
      </c>
      <c r="W2159" t="s">
        <v>136</v>
      </c>
      <c r="X2159" t="s">
        <v>1105</v>
      </c>
      <c r="Y2159" s="94">
        <v>78326.399999999994</v>
      </c>
      <c r="Z2159" s="94">
        <v>18542.599999999999</v>
      </c>
      <c r="AA2159" s="94">
        <v>0</v>
      </c>
      <c r="AB2159" s="94">
        <v>0</v>
      </c>
      <c r="AC2159">
        <f t="shared" si="66"/>
        <v>3000</v>
      </c>
      <c r="AD2159" t="str">
        <f t="shared" si="67"/>
        <v>305</v>
      </c>
    </row>
    <row r="2160" spans="1:30" hidden="1" x14ac:dyDescent="0.25">
      <c r="A2160" t="s">
        <v>1102</v>
      </c>
      <c r="B2160" t="s">
        <v>420</v>
      </c>
      <c r="C2160" t="s">
        <v>470</v>
      </c>
      <c r="D2160" t="s">
        <v>272</v>
      </c>
      <c r="E2160" t="s">
        <v>122</v>
      </c>
      <c r="F2160" t="s">
        <v>159</v>
      </c>
      <c r="G2160" t="s">
        <v>160</v>
      </c>
      <c r="H2160" t="s">
        <v>143</v>
      </c>
      <c r="I2160" t="s">
        <v>124</v>
      </c>
      <c r="J2160" t="s">
        <v>125</v>
      </c>
      <c r="K2160" t="s">
        <v>1103</v>
      </c>
      <c r="N2160" t="s">
        <v>1104</v>
      </c>
      <c r="O2160" t="s">
        <v>425</v>
      </c>
      <c r="P2160" t="s">
        <v>472</v>
      </c>
      <c r="Q2160" t="s">
        <v>273</v>
      </c>
      <c r="R2160" t="s">
        <v>131</v>
      </c>
      <c r="S2160" t="s">
        <v>164</v>
      </c>
      <c r="T2160" t="s">
        <v>165</v>
      </c>
      <c r="U2160" t="s">
        <v>151</v>
      </c>
      <c r="V2160" t="s">
        <v>135</v>
      </c>
      <c r="W2160" t="s">
        <v>136</v>
      </c>
      <c r="X2160" t="s">
        <v>1105</v>
      </c>
      <c r="Y2160" s="94">
        <v>360069.48</v>
      </c>
      <c r="Z2160" s="94">
        <v>10593.12</v>
      </c>
      <c r="AA2160" s="94">
        <v>0</v>
      </c>
      <c r="AB2160" s="94">
        <v>0</v>
      </c>
      <c r="AC2160">
        <f t="shared" si="66"/>
        <v>3000</v>
      </c>
      <c r="AD2160" t="str">
        <f t="shared" si="67"/>
        <v>305</v>
      </c>
    </row>
    <row r="2161" spans="1:30" hidden="1" x14ac:dyDescent="0.25">
      <c r="A2161" t="s">
        <v>1102</v>
      </c>
      <c r="B2161" t="s">
        <v>420</v>
      </c>
      <c r="C2161" t="s">
        <v>470</v>
      </c>
      <c r="D2161" t="s">
        <v>172</v>
      </c>
      <c r="E2161" t="s">
        <v>122</v>
      </c>
      <c r="F2161" t="s">
        <v>159</v>
      </c>
      <c r="G2161" t="s">
        <v>160</v>
      </c>
      <c r="H2161" t="s">
        <v>143</v>
      </c>
      <c r="I2161" t="s">
        <v>124</v>
      </c>
      <c r="J2161" t="s">
        <v>125</v>
      </c>
      <c r="K2161" t="s">
        <v>1103</v>
      </c>
      <c r="N2161" t="s">
        <v>1104</v>
      </c>
      <c r="O2161" t="s">
        <v>425</v>
      </c>
      <c r="P2161" t="s">
        <v>472</v>
      </c>
      <c r="Q2161" t="s">
        <v>173</v>
      </c>
      <c r="R2161" t="s">
        <v>131</v>
      </c>
      <c r="S2161" t="s">
        <v>164</v>
      </c>
      <c r="T2161" t="s">
        <v>165</v>
      </c>
      <c r="U2161" t="s">
        <v>151</v>
      </c>
      <c r="V2161" t="s">
        <v>135</v>
      </c>
      <c r="W2161" t="s">
        <v>136</v>
      </c>
      <c r="X2161" t="s">
        <v>1105</v>
      </c>
      <c r="Y2161" s="94">
        <v>7710.84</v>
      </c>
      <c r="Z2161" s="94">
        <v>0</v>
      </c>
      <c r="AA2161" s="94">
        <v>0</v>
      </c>
      <c r="AB2161" s="94">
        <v>0</v>
      </c>
      <c r="AC2161">
        <f t="shared" si="66"/>
        <v>3000</v>
      </c>
      <c r="AD2161" t="str">
        <f t="shared" si="67"/>
        <v>305</v>
      </c>
    </row>
    <row r="2162" spans="1:30" hidden="1" x14ac:dyDescent="0.25">
      <c r="A2162" t="s">
        <v>1102</v>
      </c>
      <c r="B2162" t="s">
        <v>420</v>
      </c>
      <c r="C2162" t="s">
        <v>470</v>
      </c>
      <c r="D2162" t="s">
        <v>174</v>
      </c>
      <c r="E2162" t="s">
        <v>122</v>
      </c>
      <c r="F2162" t="s">
        <v>159</v>
      </c>
      <c r="G2162" t="s">
        <v>160</v>
      </c>
      <c r="H2162" t="s">
        <v>143</v>
      </c>
      <c r="I2162" t="s">
        <v>124</v>
      </c>
      <c r="J2162" t="s">
        <v>125</v>
      </c>
      <c r="K2162" t="s">
        <v>1103</v>
      </c>
      <c r="N2162" t="s">
        <v>1104</v>
      </c>
      <c r="O2162" t="s">
        <v>425</v>
      </c>
      <c r="P2162" t="s">
        <v>472</v>
      </c>
      <c r="Q2162" t="s">
        <v>175</v>
      </c>
      <c r="R2162" t="s">
        <v>131</v>
      </c>
      <c r="S2162" t="s">
        <v>164</v>
      </c>
      <c r="T2162" t="s">
        <v>165</v>
      </c>
      <c r="U2162" t="s">
        <v>151</v>
      </c>
      <c r="V2162" t="s">
        <v>135</v>
      </c>
      <c r="W2162" t="s">
        <v>136</v>
      </c>
      <c r="X2162" t="s">
        <v>1105</v>
      </c>
      <c r="Y2162" s="94">
        <v>49092.36</v>
      </c>
      <c r="Z2162" s="94">
        <v>0</v>
      </c>
      <c r="AA2162" s="94">
        <v>0</v>
      </c>
      <c r="AB2162" s="94">
        <v>0</v>
      </c>
      <c r="AC2162">
        <f t="shared" si="66"/>
        <v>3000</v>
      </c>
      <c r="AD2162" t="str">
        <f t="shared" si="67"/>
        <v>305</v>
      </c>
    </row>
    <row r="2163" spans="1:30" hidden="1" x14ac:dyDescent="0.25">
      <c r="A2163" t="s">
        <v>1102</v>
      </c>
      <c r="B2163" t="s">
        <v>420</v>
      </c>
      <c r="C2163" t="s">
        <v>470</v>
      </c>
      <c r="D2163" t="s">
        <v>282</v>
      </c>
      <c r="E2163" t="s">
        <v>122</v>
      </c>
      <c r="F2163" t="s">
        <v>159</v>
      </c>
      <c r="G2163" t="s">
        <v>160</v>
      </c>
      <c r="H2163" t="s">
        <v>143</v>
      </c>
      <c r="I2163" t="s">
        <v>124</v>
      </c>
      <c r="J2163" t="s">
        <v>125</v>
      </c>
      <c r="K2163" t="s">
        <v>1103</v>
      </c>
      <c r="N2163" t="s">
        <v>1104</v>
      </c>
      <c r="O2163" t="s">
        <v>425</v>
      </c>
      <c r="P2163" t="s">
        <v>472</v>
      </c>
      <c r="Q2163" t="s">
        <v>283</v>
      </c>
      <c r="R2163" t="s">
        <v>131</v>
      </c>
      <c r="S2163" t="s">
        <v>164</v>
      </c>
      <c r="T2163" t="s">
        <v>165</v>
      </c>
      <c r="U2163" t="s">
        <v>151</v>
      </c>
      <c r="V2163" t="s">
        <v>135</v>
      </c>
      <c r="W2163" t="s">
        <v>136</v>
      </c>
      <c r="X2163" t="s">
        <v>1105</v>
      </c>
      <c r="Y2163" s="94">
        <v>2832.12</v>
      </c>
      <c r="Z2163" s="94">
        <v>0</v>
      </c>
      <c r="AA2163" s="94">
        <v>0</v>
      </c>
      <c r="AB2163" s="94">
        <v>0</v>
      </c>
      <c r="AC2163">
        <f t="shared" si="66"/>
        <v>3000</v>
      </c>
      <c r="AD2163" t="str">
        <f t="shared" si="67"/>
        <v>305</v>
      </c>
    </row>
    <row r="2164" spans="1:30" hidden="1" x14ac:dyDescent="0.25">
      <c r="A2164" t="s">
        <v>1102</v>
      </c>
      <c r="B2164" t="s">
        <v>420</v>
      </c>
      <c r="C2164" t="s">
        <v>470</v>
      </c>
      <c r="D2164" t="s">
        <v>284</v>
      </c>
      <c r="E2164" t="s">
        <v>122</v>
      </c>
      <c r="F2164" t="s">
        <v>159</v>
      </c>
      <c r="G2164" t="s">
        <v>160</v>
      </c>
      <c r="H2164" t="s">
        <v>143</v>
      </c>
      <c r="I2164" t="s">
        <v>124</v>
      </c>
      <c r="J2164" t="s">
        <v>125</v>
      </c>
      <c r="K2164" t="s">
        <v>1103</v>
      </c>
      <c r="N2164" t="s">
        <v>1104</v>
      </c>
      <c r="O2164" t="s">
        <v>425</v>
      </c>
      <c r="P2164" t="s">
        <v>472</v>
      </c>
      <c r="Q2164" t="s">
        <v>285</v>
      </c>
      <c r="R2164" t="s">
        <v>131</v>
      </c>
      <c r="S2164" t="s">
        <v>164</v>
      </c>
      <c r="T2164" t="s">
        <v>165</v>
      </c>
      <c r="U2164" t="s">
        <v>151</v>
      </c>
      <c r="V2164" t="s">
        <v>135</v>
      </c>
      <c r="W2164" t="s">
        <v>136</v>
      </c>
      <c r="X2164" t="s">
        <v>1105</v>
      </c>
      <c r="Y2164" s="94">
        <v>1761</v>
      </c>
      <c r="Z2164" s="94">
        <v>0</v>
      </c>
      <c r="AA2164" s="94">
        <v>0</v>
      </c>
      <c r="AB2164" s="94">
        <v>0</v>
      </c>
      <c r="AC2164">
        <f t="shared" si="66"/>
        <v>3000</v>
      </c>
      <c r="AD2164" t="str">
        <f t="shared" si="67"/>
        <v>305</v>
      </c>
    </row>
    <row r="2165" spans="1:30" hidden="1" x14ac:dyDescent="0.25">
      <c r="A2165" s="97" t="s">
        <v>1102</v>
      </c>
      <c r="B2165" s="97" t="s">
        <v>420</v>
      </c>
      <c r="C2165" s="97" t="s">
        <v>140</v>
      </c>
      <c r="D2165" s="97" t="s">
        <v>465</v>
      </c>
      <c r="E2165" s="97" t="s">
        <v>122</v>
      </c>
      <c r="F2165" s="98">
        <v>15</v>
      </c>
      <c r="G2165" s="98" t="s">
        <v>142</v>
      </c>
      <c r="H2165" s="97">
        <v>19</v>
      </c>
      <c r="I2165" s="97" t="s">
        <v>124</v>
      </c>
      <c r="J2165" s="97" t="s">
        <v>125</v>
      </c>
      <c r="K2165" s="97" t="s">
        <v>1106</v>
      </c>
      <c r="L2165" s="97"/>
      <c r="M2165" s="97"/>
      <c r="N2165" s="97" t="s">
        <v>1104</v>
      </c>
      <c r="O2165" s="97" t="s">
        <v>425</v>
      </c>
      <c r="P2165" s="97" t="s">
        <v>147</v>
      </c>
      <c r="Q2165" s="97" t="s">
        <v>466</v>
      </c>
      <c r="R2165" s="97" t="s">
        <v>131</v>
      </c>
      <c r="S2165" s="97" t="s">
        <v>149</v>
      </c>
      <c r="T2165" s="97" t="s">
        <v>150</v>
      </c>
      <c r="U2165" s="97" t="s">
        <v>134</v>
      </c>
      <c r="V2165" s="97" t="s">
        <v>135</v>
      </c>
      <c r="W2165" s="97" t="s">
        <v>136</v>
      </c>
      <c r="X2165" s="97" t="s">
        <v>1107</v>
      </c>
      <c r="Y2165" s="99">
        <v>270341.64</v>
      </c>
      <c r="Z2165" s="99">
        <v>0</v>
      </c>
      <c r="AA2165" s="99">
        <v>0</v>
      </c>
      <c r="AB2165" s="99">
        <v>0</v>
      </c>
      <c r="AC2165">
        <f t="shared" si="66"/>
        <v>1000</v>
      </c>
      <c r="AD2165" t="str">
        <f t="shared" si="67"/>
        <v>305</v>
      </c>
    </row>
    <row r="2166" spans="1:30" hidden="1" x14ac:dyDescent="0.25">
      <c r="A2166" t="s">
        <v>1108</v>
      </c>
      <c r="B2166" t="s">
        <v>420</v>
      </c>
      <c r="C2166" t="s">
        <v>470</v>
      </c>
      <c r="D2166" t="s">
        <v>214</v>
      </c>
      <c r="E2166" t="s">
        <v>122</v>
      </c>
      <c r="F2166" t="s">
        <v>159</v>
      </c>
      <c r="G2166" t="s">
        <v>160</v>
      </c>
      <c r="H2166" t="s">
        <v>143</v>
      </c>
      <c r="I2166" t="s">
        <v>124</v>
      </c>
      <c r="J2166" t="s">
        <v>125</v>
      </c>
      <c r="K2166" t="s">
        <v>1109</v>
      </c>
      <c r="N2166" t="s">
        <v>1110</v>
      </c>
      <c r="O2166" t="s">
        <v>425</v>
      </c>
      <c r="P2166" t="s">
        <v>472</v>
      </c>
      <c r="Q2166" t="s">
        <v>215</v>
      </c>
      <c r="R2166" t="s">
        <v>131</v>
      </c>
      <c r="S2166" t="s">
        <v>164</v>
      </c>
      <c r="T2166" t="s">
        <v>165</v>
      </c>
      <c r="U2166" t="s">
        <v>151</v>
      </c>
      <c r="V2166" t="s">
        <v>135</v>
      </c>
      <c r="W2166" t="s">
        <v>136</v>
      </c>
      <c r="X2166" t="s">
        <v>1111</v>
      </c>
      <c r="Y2166" s="94">
        <v>666682.31999999995</v>
      </c>
      <c r="Z2166" s="94">
        <v>140031.79</v>
      </c>
      <c r="AA2166" s="94">
        <v>0</v>
      </c>
      <c r="AB2166" s="94">
        <v>0</v>
      </c>
      <c r="AC2166">
        <f t="shared" si="66"/>
        <v>2000</v>
      </c>
      <c r="AD2166" t="str">
        <f t="shared" si="67"/>
        <v>305</v>
      </c>
    </row>
    <row r="2167" spans="1:30" hidden="1" x14ac:dyDescent="0.25">
      <c r="A2167" t="s">
        <v>1108</v>
      </c>
      <c r="B2167" t="s">
        <v>420</v>
      </c>
      <c r="C2167" t="s">
        <v>470</v>
      </c>
      <c r="D2167" t="s">
        <v>272</v>
      </c>
      <c r="E2167" t="s">
        <v>122</v>
      </c>
      <c r="F2167" t="s">
        <v>159</v>
      </c>
      <c r="G2167" t="s">
        <v>160</v>
      </c>
      <c r="H2167" t="s">
        <v>143</v>
      </c>
      <c r="I2167" t="s">
        <v>124</v>
      </c>
      <c r="J2167" t="s">
        <v>125</v>
      </c>
      <c r="K2167" t="s">
        <v>1109</v>
      </c>
      <c r="N2167" t="s">
        <v>1110</v>
      </c>
      <c r="O2167" t="s">
        <v>425</v>
      </c>
      <c r="P2167" t="s">
        <v>472</v>
      </c>
      <c r="Q2167" t="s">
        <v>273</v>
      </c>
      <c r="R2167" t="s">
        <v>131</v>
      </c>
      <c r="S2167" t="s">
        <v>164</v>
      </c>
      <c r="T2167" t="s">
        <v>165</v>
      </c>
      <c r="U2167" t="s">
        <v>151</v>
      </c>
      <c r="V2167" t="s">
        <v>135</v>
      </c>
      <c r="W2167" t="s">
        <v>136</v>
      </c>
      <c r="X2167" t="s">
        <v>1111</v>
      </c>
      <c r="Y2167" s="94">
        <v>237438.96</v>
      </c>
      <c r="Z2167" s="94">
        <v>9785.76</v>
      </c>
      <c r="AA2167" s="94">
        <v>0</v>
      </c>
      <c r="AB2167" s="94">
        <v>0</v>
      </c>
      <c r="AC2167">
        <f t="shared" si="66"/>
        <v>3000</v>
      </c>
      <c r="AD2167" t="str">
        <f t="shared" si="67"/>
        <v>305</v>
      </c>
    </row>
    <row r="2168" spans="1:30" hidden="1" x14ac:dyDescent="0.25">
      <c r="A2168" t="s">
        <v>1108</v>
      </c>
      <c r="B2168" t="s">
        <v>420</v>
      </c>
      <c r="C2168" t="s">
        <v>470</v>
      </c>
      <c r="D2168" t="s">
        <v>172</v>
      </c>
      <c r="E2168" t="s">
        <v>122</v>
      </c>
      <c r="F2168" t="s">
        <v>159</v>
      </c>
      <c r="G2168" t="s">
        <v>160</v>
      </c>
      <c r="H2168" t="s">
        <v>143</v>
      </c>
      <c r="I2168" t="s">
        <v>124</v>
      </c>
      <c r="J2168" t="s">
        <v>125</v>
      </c>
      <c r="K2168" t="s">
        <v>1109</v>
      </c>
      <c r="N2168" t="s">
        <v>1110</v>
      </c>
      <c r="O2168" t="s">
        <v>425</v>
      </c>
      <c r="P2168" t="s">
        <v>472</v>
      </c>
      <c r="Q2168" t="s">
        <v>173</v>
      </c>
      <c r="R2168" t="s">
        <v>131</v>
      </c>
      <c r="S2168" t="s">
        <v>164</v>
      </c>
      <c r="T2168" t="s">
        <v>165</v>
      </c>
      <c r="U2168" t="s">
        <v>151</v>
      </c>
      <c r="V2168" t="s">
        <v>135</v>
      </c>
      <c r="W2168" t="s">
        <v>136</v>
      </c>
      <c r="X2168" t="s">
        <v>1111</v>
      </c>
      <c r="Y2168" s="94">
        <v>4826.76</v>
      </c>
      <c r="Z2168" s="94">
        <v>0</v>
      </c>
      <c r="AA2168" s="94">
        <v>0</v>
      </c>
      <c r="AB2168" s="94">
        <v>0</v>
      </c>
      <c r="AC2168">
        <f t="shared" si="66"/>
        <v>3000</v>
      </c>
      <c r="AD2168" t="str">
        <f t="shared" si="67"/>
        <v>305</v>
      </c>
    </row>
    <row r="2169" spans="1:30" hidden="1" x14ac:dyDescent="0.25">
      <c r="A2169" t="s">
        <v>1108</v>
      </c>
      <c r="B2169" t="s">
        <v>420</v>
      </c>
      <c r="C2169" t="s">
        <v>470</v>
      </c>
      <c r="D2169" t="s">
        <v>174</v>
      </c>
      <c r="E2169" t="s">
        <v>122</v>
      </c>
      <c r="F2169" t="s">
        <v>159</v>
      </c>
      <c r="G2169" t="s">
        <v>160</v>
      </c>
      <c r="H2169" t="s">
        <v>143</v>
      </c>
      <c r="I2169" t="s">
        <v>124</v>
      </c>
      <c r="J2169" t="s">
        <v>125</v>
      </c>
      <c r="K2169" t="s">
        <v>1109</v>
      </c>
      <c r="N2169" t="s">
        <v>1110</v>
      </c>
      <c r="O2169" t="s">
        <v>425</v>
      </c>
      <c r="P2169" t="s">
        <v>472</v>
      </c>
      <c r="Q2169" t="s">
        <v>175</v>
      </c>
      <c r="R2169" t="s">
        <v>131</v>
      </c>
      <c r="S2169" t="s">
        <v>164</v>
      </c>
      <c r="T2169" t="s">
        <v>165</v>
      </c>
      <c r="U2169" t="s">
        <v>151</v>
      </c>
      <c r="V2169" t="s">
        <v>135</v>
      </c>
      <c r="W2169" t="s">
        <v>136</v>
      </c>
      <c r="X2169" t="s">
        <v>1111</v>
      </c>
      <c r="Y2169" s="94">
        <v>4176.3599999999997</v>
      </c>
      <c r="Z2169" s="94">
        <v>0</v>
      </c>
      <c r="AA2169" s="94">
        <v>0</v>
      </c>
      <c r="AB2169" s="94">
        <v>0</v>
      </c>
      <c r="AC2169">
        <f t="shared" si="66"/>
        <v>3000</v>
      </c>
      <c r="AD2169" t="str">
        <f t="shared" si="67"/>
        <v>305</v>
      </c>
    </row>
    <row r="2170" spans="1:30" hidden="1" x14ac:dyDescent="0.25">
      <c r="A2170" t="s">
        <v>1112</v>
      </c>
      <c r="B2170" t="s">
        <v>420</v>
      </c>
      <c r="C2170" t="s">
        <v>470</v>
      </c>
      <c r="D2170" t="s">
        <v>214</v>
      </c>
      <c r="E2170" t="s">
        <v>122</v>
      </c>
      <c r="F2170" t="s">
        <v>159</v>
      </c>
      <c r="G2170" t="s">
        <v>160</v>
      </c>
      <c r="H2170" t="s">
        <v>143</v>
      </c>
      <c r="I2170" t="s">
        <v>124</v>
      </c>
      <c r="J2170" t="s">
        <v>125</v>
      </c>
      <c r="K2170" t="s">
        <v>1113</v>
      </c>
      <c r="N2170" t="s">
        <v>1114</v>
      </c>
      <c r="O2170" t="s">
        <v>425</v>
      </c>
      <c r="P2170" t="s">
        <v>472</v>
      </c>
      <c r="Q2170" t="s">
        <v>215</v>
      </c>
      <c r="R2170" t="s">
        <v>131</v>
      </c>
      <c r="S2170" t="s">
        <v>164</v>
      </c>
      <c r="T2170" t="s">
        <v>165</v>
      </c>
      <c r="U2170" t="s">
        <v>151</v>
      </c>
      <c r="V2170" t="s">
        <v>135</v>
      </c>
      <c r="W2170" t="s">
        <v>136</v>
      </c>
      <c r="X2170" t="s">
        <v>1115</v>
      </c>
      <c r="Y2170" s="94">
        <v>108000</v>
      </c>
      <c r="Z2170" s="94">
        <v>0</v>
      </c>
      <c r="AA2170" s="94">
        <v>0</v>
      </c>
      <c r="AB2170" s="94">
        <v>0</v>
      </c>
      <c r="AC2170">
        <f t="shared" si="66"/>
        <v>2000</v>
      </c>
      <c r="AD2170" t="str">
        <f t="shared" si="67"/>
        <v>305</v>
      </c>
    </row>
    <row r="2171" spans="1:30" hidden="1" x14ac:dyDescent="0.25">
      <c r="A2171" t="s">
        <v>1112</v>
      </c>
      <c r="B2171" t="s">
        <v>420</v>
      </c>
      <c r="C2171" t="s">
        <v>470</v>
      </c>
      <c r="D2171" t="s">
        <v>272</v>
      </c>
      <c r="E2171" t="s">
        <v>122</v>
      </c>
      <c r="F2171" t="s">
        <v>159</v>
      </c>
      <c r="G2171" t="s">
        <v>160</v>
      </c>
      <c r="H2171" t="s">
        <v>143</v>
      </c>
      <c r="I2171" t="s">
        <v>124</v>
      </c>
      <c r="J2171" t="s">
        <v>125</v>
      </c>
      <c r="K2171" t="s">
        <v>1113</v>
      </c>
      <c r="N2171" t="s">
        <v>1114</v>
      </c>
      <c r="O2171" t="s">
        <v>425</v>
      </c>
      <c r="P2171" t="s">
        <v>472</v>
      </c>
      <c r="Q2171" t="s">
        <v>273</v>
      </c>
      <c r="R2171" t="s">
        <v>131</v>
      </c>
      <c r="S2171" t="s">
        <v>164</v>
      </c>
      <c r="T2171" t="s">
        <v>165</v>
      </c>
      <c r="U2171" t="s">
        <v>151</v>
      </c>
      <c r="V2171" t="s">
        <v>135</v>
      </c>
      <c r="W2171" t="s">
        <v>136</v>
      </c>
      <c r="X2171" t="s">
        <v>1115</v>
      </c>
      <c r="Y2171" s="94">
        <v>60000</v>
      </c>
      <c r="Z2171" s="94">
        <v>0</v>
      </c>
      <c r="AA2171" s="94">
        <v>0</v>
      </c>
      <c r="AB2171" s="94">
        <v>0</v>
      </c>
      <c r="AC2171">
        <f t="shared" si="66"/>
        <v>3000</v>
      </c>
      <c r="AD2171" t="str">
        <f t="shared" si="67"/>
        <v>305</v>
      </c>
    </row>
    <row r="2172" spans="1:30" hidden="1" x14ac:dyDescent="0.25">
      <c r="A2172" t="s">
        <v>1112</v>
      </c>
      <c r="B2172" t="s">
        <v>420</v>
      </c>
      <c r="C2172" t="s">
        <v>470</v>
      </c>
      <c r="D2172" t="s">
        <v>172</v>
      </c>
      <c r="E2172" t="s">
        <v>122</v>
      </c>
      <c r="F2172" t="s">
        <v>159</v>
      </c>
      <c r="G2172" t="s">
        <v>160</v>
      </c>
      <c r="H2172" t="s">
        <v>143</v>
      </c>
      <c r="I2172" t="s">
        <v>124</v>
      </c>
      <c r="J2172" t="s">
        <v>125</v>
      </c>
      <c r="K2172" t="s">
        <v>1113</v>
      </c>
      <c r="N2172" t="s">
        <v>1114</v>
      </c>
      <c r="O2172" t="s">
        <v>425</v>
      </c>
      <c r="P2172" t="s">
        <v>472</v>
      </c>
      <c r="Q2172" t="s">
        <v>173</v>
      </c>
      <c r="R2172" t="s">
        <v>131</v>
      </c>
      <c r="S2172" t="s">
        <v>164</v>
      </c>
      <c r="T2172" t="s">
        <v>165</v>
      </c>
      <c r="U2172" t="s">
        <v>151</v>
      </c>
      <c r="V2172" t="s">
        <v>135</v>
      </c>
      <c r="W2172" t="s">
        <v>136</v>
      </c>
      <c r="X2172" t="s">
        <v>1115</v>
      </c>
      <c r="Y2172" s="94">
        <v>24000</v>
      </c>
      <c r="Z2172" s="94">
        <v>0</v>
      </c>
      <c r="AA2172" s="94">
        <v>0</v>
      </c>
      <c r="AB2172" s="94">
        <v>0</v>
      </c>
      <c r="AC2172">
        <f t="shared" si="66"/>
        <v>3000</v>
      </c>
      <c r="AD2172" t="str">
        <f t="shared" si="67"/>
        <v>305</v>
      </c>
    </row>
    <row r="2173" spans="1:30" hidden="1" x14ac:dyDescent="0.25">
      <c r="A2173" t="s">
        <v>1112</v>
      </c>
      <c r="B2173" t="s">
        <v>420</v>
      </c>
      <c r="C2173" t="s">
        <v>470</v>
      </c>
      <c r="D2173" t="s">
        <v>174</v>
      </c>
      <c r="E2173" t="s">
        <v>122</v>
      </c>
      <c r="F2173" t="s">
        <v>159</v>
      </c>
      <c r="G2173" t="s">
        <v>160</v>
      </c>
      <c r="H2173" t="s">
        <v>143</v>
      </c>
      <c r="I2173" t="s">
        <v>124</v>
      </c>
      <c r="J2173" t="s">
        <v>125</v>
      </c>
      <c r="K2173" t="s">
        <v>1113</v>
      </c>
      <c r="N2173" t="s">
        <v>1114</v>
      </c>
      <c r="O2173" t="s">
        <v>425</v>
      </c>
      <c r="P2173" t="s">
        <v>472</v>
      </c>
      <c r="Q2173" t="s">
        <v>175</v>
      </c>
      <c r="R2173" t="s">
        <v>131</v>
      </c>
      <c r="S2173" t="s">
        <v>164</v>
      </c>
      <c r="T2173" t="s">
        <v>165</v>
      </c>
      <c r="U2173" t="s">
        <v>151</v>
      </c>
      <c r="V2173" t="s">
        <v>135</v>
      </c>
      <c r="W2173" t="s">
        <v>136</v>
      </c>
      <c r="X2173" t="s">
        <v>1115</v>
      </c>
      <c r="Y2173" s="94">
        <v>24000</v>
      </c>
      <c r="Z2173" s="94">
        <v>0</v>
      </c>
      <c r="AA2173" s="94">
        <v>0</v>
      </c>
      <c r="AB2173" s="94">
        <v>0</v>
      </c>
      <c r="AC2173">
        <f t="shared" si="66"/>
        <v>3000</v>
      </c>
      <c r="AD2173" t="str">
        <f t="shared" si="67"/>
        <v>305</v>
      </c>
    </row>
    <row r="2174" spans="1:30" hidden="1" x14ac:dyDescent="0.25">
      <c r="A2174" s="97" t="s">
        <v>1108</v>
      </c>
      <c r="B2174" s="97" t="s">
        <v>420</v>
      </c>
      <c r="C2174" s="97" t="s">
        <v>140</v>
      </c>
      <c r="D2174" s="97" t="s">
        <v>465</v>
      </c>
      <c r="E2174" s="97" t="s">
        <v>122</v>
      </c>
      <c r="F2174" s="98">
        <v>15</v>
      </c>
      <c r="G2174" s="98" t="s">
        <v>142</v>
      </c>
      <c r="H2174" s="97">
        <v>19</v>
      </c>
      <c r="I2174" s="97" t="s">
        <v>124</v>
      </c>
      <c r="J2174" s="97" t="s">
        <v>125</v>
      </c>
      <c r="K2174" s="97" t="s">
        <v>1116</v>
      </c>
      <c r="L2174" s="97"/>
      <c r="M2174" s="97"/>
      <c r="N2174" s="97" t="s">
        <v>1110</v>
      </c>
      <c r="O2174" s="97" t="s">
        <v>425</v>
      </c>
      <c r="P2174" s="97" t="s">
        <v>147</v>
      </c>
      <c r="Q2174" s="97" t="s">
        <v>466</v>
      </c>
      <c r="R2174" s="97" t="s">
        <v>131</v>
      </c>
      <c r="S2174" s="97" t="s">
        <v>149</v>
      </c>
      <c r="T2174" s="97" t="s">
        <v>150</v>
      </c>
      <c r="U2174" s="97" t="s">
        <v>134</v>
      </c>
      <c r="V2174" s="97" t="s">
        <v>135</v>
      </c>
      <c r="W2174" s="97" t="s">
        <v>136</v>
      </c>
      <c r="X2174" s="97" t="s">
        <v>1117</v>
      </c>
      <c r="Y2174" s="99">
        <v>60595.199999999997</v>
      </c>
      <c r="Z2174" s="99">
        <v>0</v>
      </c>
      <c r="AA2174" s="99">
        <v>0</v>
      </c>
      <c r="AB2174" s="99">
        <v>0</v>
      </c>
      <c r="AC2174">
        <f t="shared" si="66"/>
        <v>1000</v>
      </c>
      <c r="AD2174" t="str">
        <f t="shared" si="67"/>
        <v>305</v>
      </c>
    </row>
    <row r="2175" spans="1:30" hidden="1" x14ac:dyDescent="0.25">
      <c r="A2175" t="s">
        <v>1118</v>
      </c>
      <c r="B2175" t="s">
        <v>420</v>
      </c>
      <c r="C2175" t="s">
        <v>470</v>
      </c>
      <c r="D2175" t="s">
        <v>186</v>
      </c>
      <c r="E2175" t="s">
        <v>122</v>
      </c>
      <c r="F2175" t="s">
        <v>159</v>
      </c>
      <c r="G2175" t="s">
        <v>160</v>
      </c>
      <c r="H2175" t="s">
        <v>143</v>
      </c>
      <c r="I2175" t="s">
        <v>124</v>
      </c>
      <c r="J2175" t="s">
        <v>125</v>
      </c>
      <c r="K2175" t="s">
        <v>1119</v>
      </c>
      <c r="N2175" t="s">
        <v>1120</v>
      </c>
      <c r="O2175" t="s">
        <v>425</v>
      </c>
      <c r="P2175" t="s">
        <v>472</v>
      </c>
      <c r="Q2175" t="s">
        <v>188</v>
      </c>
      <c r="R2175" t="s">
        <v>131</v>
      </c>
      <c r="S2175" t="s">
        <v>164</v>
      </c>
      <c r="T2175" t="s">
        <v>165</v>
      </c>
      <c r="U2175" t="s">
        <v>151</v>
      </c>
      <c r="V2175" t="s">
        <v>135</v>
      </c>
      <c r="W2175" t="s">
        <v>136</v>
      </c>
      <c r="X2175" t="s">
        <v>1121</v>
      </c>
      <c r="Y2175" s="94">
        <v>150289.79999999999</v>
      </c>
      <c r="Z2175" s="94">
        <v>30753.610000000004</v>
      </c>
      <c r="AA2175" s="94">
        <v>0</v>
      </c>
      <c r="AB2175" s="94">
        <v>0</v>
      </c>
      <c r="AC2175">
        <f t="shared" si="66"/>
        <v>2000</v>
      </c>
      <c r="AD2175" t="str">
        <f t="shared" si="67"/>
        <v>305</v>
      </c>
    </row>
    <row r="2176" spans="1:30" hidden="1" x14ac:dyDescent="0.25">
      <c r="A2176" t="s">
        <v>1118</v>
      </c>
      <c r="B2176" t="s">
        <v>420</v>
      </c>
      <c r="C2176" t="s">
        <v>470</v>
      </c>
      <c r="D2176" t="s">
        <v>190</v>
      </c>
      <c r="E2176" t="s">
        <v>122</v>
      </c>
      <c r="F2176" t="s">
        <v>159</v>
      </c>
      <c r="G2176" t="s">
        <v>160</v>
      </c>
      <c r="H2176" t="s">
        <v>143</v>
      </c>
      <c r="I2176" t="s">
        <v>124</v>
      </c>
      <c r="J2176" t="s">
        <v>125</v>
      </c>
      <c r="K2176" t="s">
        <v>1119</v>
      </c>
      <c r="N2176" t="s">
        <v>1120</v>
      </c>
      <c r="O2176" t="s">
        <v>425</v>
      </c>
      <c r="P2176" t="s">
        <v>472</v>
      </c>
      <c r="Q2176" t="s">
        <v>191</v>
      </c>
      <c r="R2176" t="s">
        <v>131</v>
      </c>
      <c r="S2176" t="s">
        <v>164</v>
      </c>
      <c r="T2176" t="s">
        <v>165</v>
      </c>
      <c r="U2176" t="s">
        <v>151</v>
      </c>
      <c r="V2176" t="s">
        <v>135</v>
      </c>
      <c r="W2176" t="s">
        <v>136</v>
      </c>
      <c r="X2176" t="s">
        <v>1121</v>
      </c>
      <c r="Y2176" s="94">
        <v>15762</v>
      </c>
      <c r="Z2176" s="94">
        <v>31904.33</v>
      </c>
      <c r="AA2176" s="94">
        <v>0</v>
      </c>
      <c r="AB2176" s="94">
        <v>0</v>
      </c>
      <c r="AC2176">
        <f t="shared" si="66"/>
        <v>2000</v>
      </c>
      <c r="AD2176" t="str">
        <f t="shared" si="67"/>
        <v>305</v>
      </c>
    </row>
    <row r="2177" spans="1:30" hidden="1" x14ac:dyDescent="0.25">
      <c r="A2177" t="s">
        <v>1118</v>
      </c>
      <c r="B2177" t="s">
        <v>420</v>
      </c>
      <c r="C2177" t="s">
        <v>470</v>
      </c>
      <c r="D2177" t="s">
        <v>192</v>
      </c>
      <c r="E2177" t="s">
        <v>122</v>
      </c>
      <c r="F2177" t="s">
        <v>159</v>
      </c>
      <c r="G2177" t="s">
        <v>160</v>
      </c>
      <c r="H2177" t="s">
        <v>143</v>
      </c>
      <c r="I2177" t="s">
        <v>124</v>
      </c>
      <c r="J2177" t="s">
        <v>125</v>
      </c>
      <c r="K2177" t="s">
        <v>1119</v>
      </c>
      <c r="N2177" t="s">
        <v>1120</v>
      </c>
      <c r="O2177" t="s">
        <v>425</v>
      </c>
      <c r="P2177" t="s">
        <v>472</v>
      </c>
      <c r="Q2177" t="s">
        <v>193</v>
      </c>
      <c r="R2177" t="s">
        <v>131</v>
      </c>
      <c r="S2177" t="s">
        <v>164</v>
      </c>
      <c r="T2177" t="s">
        <v>165</v>
      </c>
      <c r="U2177" t="s">
        <v>151</v>
      </c>
      <c r="V2177" t="s">
        <v>135</v>
      </c>
      <c r="W2177" t="s">
        <v>136</v>
      </c>
      <c r="X2177" t="s">
        <v>1121</v>
      </c>
      <c r="Y2177" s="94">
        <v>87220.08</v>
      </c>
      <c r="Z2177" s="94">
        <v>4967.8999999999996</v>
      </c>
      <c r="AA2177" s="94">
        <v>0</v>
      </c>
      <c r="AB2177" s="94">
        <v>0</v>
      </c>
      <c r="AC2177">
        <f t="shared" si="66"/>
        <v>2000</v>
      </c>
      <c r="AD2177" t="str">
        <f t="shared" si="67"/>
        <v>305</v>
      </c>
    </row>
    <row r="2178" spans="1:30" hidden="1" x14ac:dyDescent="0.25">
      <c r="A2178" t="s">
        <v>1118</v>
      </c>
      <c r="B2178" t="s">
        <v>420</v>
      </c>
      <c r="C2178" t="s">
        <v>470</v>
      </c>
      <c r="D2178" t="s">
        <v>444</v>
      </c>
      <c r="E2178" t="s">
        <v>122</v>
      </c>
      <c r="F2178" t="s">
        <v>159</v>
      </c>
      <c r="G2178" t="s">
        <v>160</v>
      </c>
      <c r="H2178" t="s">
        <v>143</v>
      </c>
      <c r="I2178" t="s">
        <v>124</v>
      </c>
      <c r="J2178" t="s">
        <v>125</v>
      </c>
      <c r="K2178" t="s">
        <v>1119</v>
      </c>
      <c r="N2178" t="s">
        <v>1120</v>
      </c>
      <c r="O2178" t="s">
        <v>425</v>
      </c>
      <c r="P2178" t="s">
        <v>472</v>
      </c>
      <c r="Q2178" t="s">
        <v>445</v>
      </c>
      <c r="R2178" t="s">
        <v>131</v>
      </c>
      <c r="S2178" t="s">
        <v>164</v>
      </c>
      <c r="T2178" t="s">
        <v>165</v>
      </c>
      <c r="U2178" t="s">
        <v>151</v>
      </c>
      <c r="V2178" t="s">
        <v>135</v>
      </c>
      <c r="W2178" t="s">
        <v>136</v>
      </c>
      <c r="X2178" t="s">
        <v>1121</v>
      </c>
      <c r="Y2178" s="94">
        <v>5000.04</v>
      </c>
      <c r="Z2178" s="94">
        <v>0</v>
      </c>
      <c r="AA2178" s="94">
        <v>0</v>
      </c>
      <c r="AB2178" s="94">
        <v>0</v>
      </c>
      <c r="AC2178">
        <f t="shared" si="66"/>
        <v>2000</v>
      </c>
      <c r="AD2178" t="str">
        <f t="shared" si="67"/>
        <v>305</v>
      </c>
    </row>
    <row r="2179" spans="1:30" hidden="1" x14ac:dyDescent="0.25">
      <c r="A2179" t="s">
        <v>1118</v>
      </c>
      <c r="B2179" t="s">
        <v>420</v>
      </c>
      <c r="C2179" t="s">
        <v>470</v>
      </c>
      <c r="D2179" t="s">
        <v>474</v>
      </c>
      <c r="E2179" t="s">
        <v>122</v>
      </c>
      <c r="F2179" t="s">
        <v>159</v>
      </c>
      <c r="G2179" t="s">
        <v>160</v>
      </c>
      <c r="H2179" t="s">
        <v>143</v>
      </c>
      <c r="I2179" t="s">
        <v>124</v>
      </c>
      <c r="J2179" t="s">
        <v>125</v>
      </c>
      <c r="K2179" t="s">
        <v>1119</v>
      </c>
      <c r="N2179" t="s">
        <v>1120</v>
      </c>
      <c r="O2179" t="s">
        <v>425</v>
      </c>
      <c r="P2179" t="s">
        <v>472</v>
      </c>
      <c r="Q2179" t="s">
        <v>475</v>
      </c>
      <c r="R2179" t="s">
        <v>131</v>
      </c>
      <c r="S2179" t="s">
        <v>164</v>
      </c>
      <c r="T2179" t="s">
        <v>165</v>
      </c>
      <c r="U2179" t="s">
        <v>151</v>
      </c>
      <c r="V2179" t="s">
        <v>135</v>
      </c>
      <c r="W2179" t="s">
        <v>136</v>
      </c>
      <c r="X2179" t="s">
        <v>1121</v>
      </c>
      <c r="Y2179" s="94">
        <v>15457.92</v>
      </c>
      <c r="Z2179" s="94">
        <v>5617</v>
      </c>
      <c r="AA2179" s="94">
        <v>0</v>
      </c>
      <c r="AB2179" s="94">
        <v>0</v>
      </c>
      <c r="AC2179">
        <f t="shared" ref="AC2179:AC2242" si="68">MID(D2179,1,1)*1000</f>
        <v>2000</v>
      </c>
      <c r="AD2179" t="str">
        <f t="shared" ref="AD2179:AD2242" si="69">MID(A2179,6,3)</f>
        <v>305</v>
      </c>
    </row>
    <row r="2180" spans="1:30" hidden="1" x14ac:dyDescent="0.25">
      <c r="A2180" t="s">
        <v>1118</v>
      </c>
      <c r="B2180" t="s">
        <v>420</v>
      </c>
      <c r="C2180" t="s">
        <v>470</v>
      </c>
      <c r="D2180" t="s">
        <v>196</v>
      </c>
      <c r="E2180" t="s">
        <v>122</v>
      </c>
      <c r="F2180" t="s">
        <v>159</v>
      </c>
      <c r="G2180" t="s">
        <v>160</v>
      </c>
      <c r="H2180" t="s">
        <v>143</v>
      </c>
      <c r="I2180" t="s">
        <v>124</v>
      </c>
      <c r="J2180" t="s">
        <v>125</v>
      </c>
      <c r="K2180" t="s">
        <v>1119</v>
      </c>
      <c r="N2180" t="s">
        <v>1120</v>
      </c>
      <c r="O2180" t="s">
        <v>425</v>
      </c>
      <c r="P2180" t="s">
        <v>472</v>
      </c>
      <c r="Q2180" t="s">
        <v>197</v>
      </c>
      <c r="R2180" t="s">
        <v>131</v>
      </c>
      <c r="S2180" t="s">
        <v>164</v>
      </c>
      <c r="T2180" t="s">
        <v>165</v>
      </c>
      <c r="U2180" t="s">
        <v>151</v>
      </c>
      <c r="V2180" t="s">
        <v>135</v>
      </c>
      <c r="W2180" t="s">
        <v>136</v>
      </c>
      <c r="X2180" t="s">
        <v>1121</v>
      </c>
      <c r="Y2180" s="94">
        <v>20000.04</v>
      </c>
      <c r="Z2180" s="94">
        <v>0</v>
      </c>
      <c r="AA2180" s="94">
        <v>0</v>
      </c>
      <c r="AB2180" s="94">
        <v>0</v>
      </c>
      <c r="AC2180">
        <f t="shared" si="68"/>
        <v>2000</v>
      </c>
      <c r="AD2180" t="str">
        <f t="shared" si="69"/>
        <v>305</v>
      </c>
    </row>
    <row r="2181" spans="1:30" hidden="1" x14ac:dyDescent="0.25">
      <c r="A2181" t="s">
        <v>1118</v>
      </c>
      <c r="B2181" t="s">
        <v>420</v>
      </c>
      <c r="C2181" t="s">
        <v>470</v>
      </c>
      <c r="D2181" t="s">
        <v>198</v>
      </c>
      <c r="E2181" t="s">
        <v>122</v>
      </c>
      <c r="F2181" t="s">
        <v>159</v>
      </c>
      <c r="G2181" t="s">
        <v>160</v>
      </c>
      <c r="H2181" t="s">
        <v>143</v>
      </c>
      <c r="I2181" t="s">
        <v>124</v>
      </c>
      <c r="J2181" t="s">
        <v>125</v>
      </c>
      <c r="K2181" t="s">
        <v>1119</v>
      </c>
      <c r="N2181" t="s">
        <v>1120</v>
      </c>
      <c r="O2181" t="s">
        <v>425</v>
      </c>
      <c r="P2181" t="s">
        <v>472</v>
      </c>
      <c r="Q2181" t="s">
        <v>199</v>
      </c>
      <c r="R2181" t="s">
        <v>131</v>
      </c>
      <c r="S2181" t="s">
        <v>164</v>
      </c>
      <c r="T2181" t="s">
        <v>165</v>
      </c>
      <c r="U2181" t="s">
        <v>151</v>
      </c>
      <c r="V2181" t="s">
        <v>135</v>
      </c>
      <c r="W2181" t="s">
        <v>136</v>
      </c>
      <c r="X2181" t="s">
        <v>1121</v>
      </c>
      <c r="Y2181" s="94">
        <v>5783.04</v>
      </c>
      <c r="Z2181" s="94">
        <v>478.97</v>
      </c>
      <c r="AA2181" s="94">
        <v>0</v>
      </c>
      <c r="AB2181" s="94">
        <v>0</v>
      </c>
      <c r="AC2181">
        <f t="shared" si="68"/>
        <v>2000</v>
      </c>
      <c r="AD2181" t="str">
        <f t="shared" si="69"/>
        <v>305</v>
      </c>
    </row>
    <row r="2182" spans="1:30" hidden="1" x14ac:dyDescent="0.25">
      <c r="A2182" t="s">
        <v>1118</v>
      </c>
      <c r="B2182" t="s">
        <v>420</v>
      </c>
      <c r="C2182" t="s">
        <v>470</v>
      </c>
      <c r="D2182" t="s">
        <v>200</v>
      </c>
      <c r="E2182" t="s">
        <v>122</v>
      </c>
      <c r="F2182" t="s">
        <v>159</v>
      </c>
      <c r="G2182" t="s">
        <v>160</v>
      </c>
      <c r="H2182" t="s">
        <v>143</v>
      </c>
      <c r="I2182" t="s">
        <v>124</v>
      </c>
      <c r="J2182" t="s">
        <v>125</v>
      </c>
      <c r="K2182" t="s">
        <v>1119</v>
      </c>
      <c r="N2182" t="s">
        <v>1120</v>
      </c>
      <c r="O2182" t="s">
        <v>425</v>
      </c>
      <c r="P2182" t="s">
        <v>472</v>
      </c>
      <c r="Q2182" t="s">
        <v>201</v>
      </c>
      <c r="R2182" t="s">
        <v>131</v>
      </c>
      <c r="S2182" t="s">
        <v>164</v>
      </c>
      <c r="T2182" t="s">
        <v>165</v>
      </c>
      <c r="U2182" t="s">
        <v>151</v>
      </c>
      <c r="V2182" t="s">
        <v>135</v>
      </c>
      <c r="W2182" t="s">
        <v>136</v>
      </c>
      <c r="X2182" t="s">
        <v>1121</v>
      </c>
      <c r="Y2182" s="94">
        <v>96800.04</v>
      </c>
      <c r="Z2182" s="94">
        <v>17716.539999999997</v>
      </c>
      <c r="AA2182" s="94">
        <v>0</v>
      </c>
      <c r="AB2182" s="94">
        <v>0</v>
      </c>
      <c r="AC2182">
        <f t="shared" si="68"/>
        <v>2000</v>
      </c>
      <c r="AD2182" t="str">
        <f t="shared" si="69"/>
        <v>305</v>
      </c>
    </row>
    <row r="2183" spans="1:30" hidden="1" x14ac:dyDescent="0.25">
      <c r="A2183" t="s">
        <v>1118</v>
      </c>
      <c r="B2183" t="s">
        <v>420</v>
      </c>
      <c r="C2183" t="s">
        <v>470</v>
      </c>
      <c r="D2183" t="s">
        <v>202</v>
      </c>
      <c r="E2183" t="s">
        <v>122</v>
      </c>
      <c r="F2183" t="s">
        <v>159</v>
      </c>
      <c r="G2183" t="s">
        <v>160</v>
      </c>
      <c r="H2183" t="s">
        <v>143</v>
      </c>
      <c r="I2183" t="s">
        <v>124</v>
      </c>
      <c r="J2183" t="s">
        <v>125</v>
      </c>
      <c r="K2183" t="s">
        <v>1119</v>
      </c>
      <c r="N2183" t="s">
        <v>1120</v>
      </c>
      <c r="O2183" t="s">
        <v>425</v>
      </c>
      <c r="P2183" t="s">
        <v>472</v>
      </c>
      <c r="Q2183" t="s">
        <v>203</v>
      </c>
      <c r="R2183" t="s">
        <v>131</v>
      </c>
      <c r="S2183" t="s">
        <v>164</v>
      </c>
      <c r="T2183" t="s">
        <v>165</v>
      </c>
      <c r="U2183" t="s">
        <v>151</v>
      </c>
      <c r="V2183" t="s">
        <v>135</v>
      </c>
      <c r="W2183" t="s">
        <v>136</v>
      </c>
      <c r="X2183" t="s">
        <v>1121</v>
      </c>
      <c r="Y2183" s="94">
        <v>21534.84</v>
      </c>
      <c r="Z2183" s="94">
        <v>629.07000000000005</v>
      </c>
      <c r="AA2183" s="94">
        <v>0</v>
      </c>
      <c r="AB2183" s="94">
        <v>0</v>
      </c>
      <c r="AC2183">
        <f t="shared" si="68"/>
        <v>2000</v>
      </c>
      <c r="AD2183" t="str">
        <f t="shared" si="69"/>
        <v>305</v>
      </c>
    </row>
    <row r="2184" spans="1:30" hidden="1" x14ac:dyDescent="0.25">
      <c r="A2184" t="s">
        <v>1118</v>
      </c>
      <c r="B2184" t="s">
        <v>420</v>
      </c>
      <c r="C2184" t="s">
        <v>470</v>
      </c>
      <c r="D2184" t="s">
        <v>204</v>
      </c>
      <c r="E2184" t="s">
        <v>122</v>
      </c>
      <c r="F2184" t="s">
        <v>159</v>
      </c>
      <c r="G2184" t="s">
        <v>160</v>
      </c>
      <c r="H2184" t="s">
        <v>143</v>
      </c>
      <c r="I2184" t="s">
        <v>124</v>
      </c>
      <c r="J2184" t="s">
        <v>125</v>
      </c>
      <c r="K2184" t="s">
        <v>1119</v>
      </c>
      <c r="N2184" t="s">
        <v>1120</v>
      </c>
      <c r="O2184" t="s">
        <v>425</v>
      </c>
      <c r="P2184" t="s">
        <v>472</v>
      </c>
      <c r="Q2184" t="s">
        <v>205</v>
      </c>
      <c r="R2184" t="s">
        <v>131</v>
      </c>
      <c r="S2184" t="s">
        <v>164</v>
      </c>
      <c r="T2184" t="s">
        <v>165</v>
      </c>
      <c r="U2184" t="s">
        <v>151</v>
      </c>
      <c r="V2184" t="s">
        <v>135</v>
      </c>
      <c r="W2184" t="s">
        <v>136</v>
      </c>
      <c r="X2184" t="s">
        <v>1121</v>
      </c>
      <c r="Y2184" s="94">
        <v>0</v>
      </c>
      <c r="Z2184" s="94">
        <v>0</v>
      </c>
      <c r="AA2184" s="94">
        <v>0</v>
      </c>
      <c r="AB2184" s="94">
        <v>0</v>
      </c>
      <c r="AC2184">
        <f t="shared" si="68"/>
        <v>2000</v>
      </c>
      <c r="AD2184" t="str">
        <f t="shared" si="69"/>
        <v>305</v>
      </c>
    </row>
    <row r="2185" spans="1:30" hidden="1" x14ac:dyDescent="0.25">
      <c r="A2185" t="s">
        <v>1118</v>
      </c>
      <c r="B2185" t="s">
        <v>420</v>
      </c>
      <c r="C2185" t="s">
        <v>470</v>
      </c>
      <c r="D2185" t="s">
        <v>206</v>
      </c>
      <c r="E2185" t="s">
        <v>122</v>
      </c>
      <c r="F2185" t="s">
        <v>159</v>
      </c>
      <c r="G2185" t="s">
        <v>160</v>
      </c>
      <c r="H2185" t="s">
        <v>143</v>
      </c>
      <c r="I2185" t="s">
        <v>124</v>
      </c>
      <c r="J2185" t="s">
        <v>125</v>
      </c>
      <c r="K2185" t="s">
        <v>1119</v>
      </c>
      <c r="N2185" t="s">
        <v>1120</v>
      </c>
      <c r="O2185" t="s">
        <v>425</v>
      </c>
      <c r="P2185" t="s">
        <v>472</v>
      </c>
      <c r="Q2185" t="s">
        <v>207</v>
      </c>
      <c r="R2185" t="s">
        <v>131</v>
      </c>
      <c r="S2185" t="s">
        <v>164</v>
      </c>
      <c r="T2185" t="s">
        <v>165</v>
      </c>
      <c r="U2185" t="s">
        <v>151</v>
      </c>
      <c r="V2185" t="s">
        <v>135</v>
      </c>
      <c r="W2185" t="s">
        <v>136</v>
      </c>
      <c r="X2185" t="s">
        <v>1121</v>
      </c>
      <c r="Y2185" s="94">
        <v>800000.04</v>
      </c>
      <c r="Z2185" s="94">
        <v>71834.89</v>
      </c>
      <c r="AA2185" s="94">
        <v>0</v>
      </c>
      <c r="AB2185" s="94">
        <v>0</v>
      </c>
      <c r="AC2185">
        <f t="shared" si="68"/>
        <v>2000</v>
      </c>
      <c r="AD2185" t="str">
        <f t="shared" si="69"/>
        <v>305</v>
      </c>
    </row>
    <row r="2186" spans="1:30" hidden="1" x14ac:dyDescent="0.25">
      <c r="A2186" t="s">
        <v>1118</v>
      </c>
      <c r="B2186" t="s">
        <v>420</v>
      </c>
      <c r="C2186" t="s">
        <v>470</v>
      </c>
      <c r="D2186" t="s">
        <v>208</v>
      </c>
      <c r="E2186" t="s">
        <v>122</v>
      </c>
      <c r="F2186" t="s">
        <v>159</v>
      </c>
      <c r="G2186" t="s">
        <v>160</v>
      </c>
      <c r="H2186" t="s">
        <v>143</v>
      </c>
      <c r="I2186" t="s">
        <v>124</v>
      </c>
      <c r="J2186" t="s">
        <v>125</v>
      </c>
      <c r="K2186" t="s">
        <v>1119</v>
      </c>
      <c r="N2186" t="s">
        <v>1120</v>
      </c>
      <c r="O2186" t="s">
        <v>425</v>
      </c>
      <c r="P2186" t="s">
        <v>472</v>
      </c>
      <c r="Q2186" t="s">
        <v>209</v>
      </c>
      <c r="R2186" t="s">
        <v>131</v>
      </c>
      <c r="S2186" t="s">
        <v>164</v>
      </c>
      <c r="T2186" t="s">
        <v>165</v>
      </c>
      <c r="U2186" t="s">
        <v>151</v>
      </c>
      <c r="V2186" t="s">
        <v>135</v>
      </c>
      <c r="W2186" t="s">
        <v>136</v>
      </c>
      <c r="X2186" t="s">
        <v>1121</v>
      </c>
      <c r="Y2186" s="94">
        <v>65453.52</v>
      </c>
      <c r="Z2186" s="94">
        <v>450.85</v>
      </c>
      <c r="AA2186" s="94">
        <v>0</v>
      </c>
      <c r="AB2186" s="94">
        <v>0</v>
      </c>
      <c r="AC2186">
        <f t="shared" si="68"/>
        <v>2000</v>
      </c>
      <c r="AD2186" t="str">
        <f t="shared" si="69"/>
        <v>305</v>
      </c>
    </row>
    <row r="2187" spans="1:30" hidden="1" x14ac:dyDescent="0.25">
      <c r="A2187" t="s">
        <v>1118</v>
      </c>
      <c r="B2187" t="s">
        <v>536</v>
      </c>
      <c r="C2187" t="s">
        <v>470</v>
      </c>
      <c r="D2187" t="s">
        <v>448</v>
      </c>
      <c r="E2187" t="s">
        <v>122</v>
      </c>
      <c r="F2187" t="s">
        <v>159</v>
      </c>
      <c r="G2187" t="s">
        <v>160</v>
      </c>
      <c r="H2187" t="s">
        <v>143</v>
      </c>
      <c r="I2187" t="s">
        <v>124</v>
      </c>
      <c r="J2187" t="s">
        <v>125</v>
      </c>
      <c r="K2187" t="s">
        <v>1119</v>
      </c>
      <c r="N2187" t="s">
        <v>1120</v>
      </c>
      <c r="O2187" t="s">
        <v>539</v>
      </c>
      <c r="P2187" t="s">
        <v>472</v>
      </c>
      <c r="Q2187" t="s">
        <v>306</v>
      </c>
      <c r="R2187" t="s">
        <v>131</v>
      </c>
      <c r="S2187" t="s">
        <v>164</v>
      </c>
      <c r="T2187" t="s">
        <v>165</v>
      </c>
      <c r="U2187" t="s">
        <v>151</v>
      </c>
      <c r="V2187" t="s">
        <v>135</v>
      </c>
      <c r="W2187" t="s">
        <v>136</v>
      </c>
      <c r="X2187" t="s">
        <v>1121</v>
      </c>
      <c r="Y2187" s="94">
        <v>71185.08</v>
      </c>
      <c r="Z2187" s="94">
        <v>0</v>
      </c>
      <c r="AA2187" s="94">
        <v>0</v>
      </c>
      <c r="AB2187" s="94">
        <v>0</v>
      </c>
      <c r="AC2187">
        <f t="shared" si="68"/>
        <v>2000</v>
      </c>
      <c r="AD2187" t="str">
        <f t="shared" si="69"/>
        <v>305</v>
      </c>
    </row>
    <row r="2188" spans="1:30" hidden="1" x14ac:dyDescent="0.25">
      <c r="A2188" t="s">
        <v>1118</v>
      </c>
      <c r="B2188" t="s">
        <v>420</v>
      </c>
      <c r="C2188" t="s">
        <v>470</v>
      </c>
      <c r="D2188" t="s">
        <v>210</v>
      </c>
      <c r="E2188" t="s">
        <v>122</v>
      </c>
      <c r="F2188" t="s">
        <v>159</v>
      </c>
      <c r="G2188" t="s">
        <v>160</v>
      </c>
      <c r="H2188" t="s">
        <v>143</v>
      </c>
      <c r="I2188" t="s">
        <v>124</v>
      </c>
      <c r="J2188" t="s">
        <v>125</v>
      </c>
      <c r="K2188" t="s">
        <v>1119</v>
      </c>
      <c r="N2188" t="s">
        <v>1120</v>
      </c>
      <c r="O2188" t="s">
        <v>425</v>
      </c>
      <c r="P2188" t="s">
        <v>472</v>
      </c>
      <c r="Q2188" t="s">
        <v>211</v>
      </c>
      <c r="R2188" t="s">
        <v>131</v>
      </c>
      <c r="S2188" t="s">
        <v>164</v>
      </c>
      <c r="T2188" t="s">
        <v>165</v>
      </c>
      <c r="U2188" t="s">
        <v>151</v>
      </c>
      <c r="V2188" t="s">
        <v>135</v>
      </c>
      <c r="W2188" t="s">
        <v>136</v>
      </c>
      <c r="X2188" t="s">
        <v>1121</v>
      </c>
      <c r="Y2188" s="94">
        <v>470000.04</v>
      </c>
      <c r="Z2188" s="94">
        <v>32609.1</v>
      </c>
      <c r="AA2188" s="94">
        <v>0</v>
      </c>
      <c r="AB2188" s="94">
        <v>0</v>
      </c>
      <c r="AC2188">
        <f t="shared" si="68"/>
        <v>2000</v>
      </c>
      <c r="AD2188" t="str">
        <f t="shared" si="69"/>
        <v>305</v>
      </c>
    </row>
    <row r="2189" spans="1:30" hidden="1" x14ac:dyDescent="0.25">
      <c r="A2189" t="s">
        <v>1118</v>
      </c>
      <c r="B2189" t="s">
        <v>420</v>
      </c>
      <c r="C2189" t="s">
        <v>470</v>
      </c>
      <c r="D2189" t="s">
        <v>214</v>
      </c>
      <c r="E2189" t="s">
        <v>122</v>
      </c>
      <c r="F2189" t="s">
        <v>159</v>
      </c>
      <c r="G2189" t="s">
        <v>160</v>
      </c>
      <c r="H2189" t="s">
        <v>143</v>
      </c>
      <c r="I2189" t="s">
        <v>124</v>
      </c>
      <c r="J2189" t="s">
        <v>125</v>
      </c>
      <c r="K2189" t="s">
        <v>1119</v>
      </c>
      <c r="N2189" t="s">
        <v>1120</v>
      </c>
      <c r="O2189" t="s">
        <v>425</v>
      </c>
      <c r="P2189" t="s">
        <v>472</v>
      </c>
      <c r="Q2189" t="s">
        <v>215</v>
      </c>
      <c r="R2189" t="s">
        <v>131</v>
      </c>
      <c r="S2189" t="s">
        <v>164</v>
      </c>
      <c r="T2189" t="s">
        <v>165</v>
      </c>
      <c r="U2189" t="s">
        <v>151</v>
      </c>
      <c r="V2189" t="s">
        <v>135</v>
      </c>
      <c r="W2189" t="s">
        <v>136</v>
      </c>
      <c r="X2189" t="s">
        <v>1121</v>
      </c>
      <c r="Y2189" s="94">
        <v>484183.2</v>
      </c>
      <c r="Z2189" s="94">
        <v>87953.93</v>
      </c>
      <c r="AA2189" s="94">
        <v>0</v>
      </c>
      <c r="AB2189" s="94">
        <v>0</v>
      </c>
      <c r="AC2189">
        <f t="shared" si="68"/>
        <v>2000</v>
      </c>
      <c r="AD2189" t="str">
        <f t="shared" si="69"/>
        <v>305</v>
      </c>
    </row>
    <row r="2190" spans="1:30" hidden="1" x14ac:dyDescent="0.25">
      <c r="A2190" t="s">
        <v>1118</v>
      </c>
      <c r="B2190" t="s">
        <v>536</v>
      </c>
      <c r="C2190" t="s">
        <v>470</v>
      </c>
      <c r="D2190" t="s">
        <v>220</v>
      </c>
      <c r="E2190" t="s">
        <v>122</v>
      </c>
      <c r="F2190" t="s">
        <v>159</v>
      </c>
      <c r="G2190" t="s">
        <v>160</v>
      </c>
      <c r="H2190" t="s">
        <v>143</v>
      </c>
      <c r="I2190" t="s">
        <v>124</v>
      </c>
      <c r="J2190" t="s">
        <v>125</v>
      </c>
      <c r="K2190" t="s">
        <v>1119</v>
      </c>
      <c r="N2190" t="s">
        <v>1120</v>
      </c>
      <c r="O2190" t="s">
        <v>539</v>
      </c>
      <c r="P2190" t="s">
        <v>472</v>
      </c>
      <c r="Q2190" t="s">
        <v>221</v>
      </c>
      <c r="R2190" t="s">
        <v>131</v>
      </c>
      <c r="S2190" t="s">
        <v>164</v>
      </c>
      <c r="T2190" t="s">
        <v>165</v>
      </c>
      <c r="U2190" t="s">
        <v>151</v>
      </c>
      <c r="V2190" t="s">
        <v>135</v>
      </c>
      <c r="W2190" t="s">
        <v>136</v>
      </c>
      <c r="X2190" t="s">
        <v>1121</v>
      </c>
      <c r="Y2190" s="94">
        <v>65222.52</v>
      </c>
      <c r="Z2190" s="94">
        <v>3191.91</v>
      </c>
      <c r="AA2190" s="94">
        <v>0</v>
      </c>
      <c r="AB2190" s="94">
        <v>0</v>
      </c>
      <c r="AC2190">
        <f t="shared" si="68"/>
        <v>2000</v>
      </c>
      <c r="AD2190" t="str">
        <f t="shared" si="69"/>
        <v>305</v>
      </c>
    </row>
    <row r="2191" spans="1:30" hidden="1" x14ac:dyDescent="0.25">
      <c r="A2191" t="s">
        <v>1118</v>
      </c>
      <c r="B2191" t="s">
        <v>420</v>
      </c>
      <c r="C2191" t="s">
        <v>470</v>
      </c>
      <c r="D2191" t="s">
        <v>224</v>
      </c>
      <c r="E2191" t="s">
        <v>122</v>
      </c>
      <c r="F2191" t="s">
        <v>159</v>
      </c>
      <c r="G2191" t="s">
        <v>160</v>
      </c>
      <c r="H2191" t="s">
        <v>143</v>
      </c>
      <c r="I2191" t="s">
        <v>124</v>
      </c>
      <c r="J2191" t="s">
        <v>125</v>
      </c>
      <c r="K2191" t="s">
        <v>1119</v>
      </c>
      <c r="N2191" t="s">
        <v>1120</v>
      </c>
      <c r="O2191" t="s">
        <v>425</v>
      </c>
      <c r="P2191" t="s">
        <v>472</v>
      </c>
      <c r="Q2191" t="s">
        <v>225</v>
      </c>
      <c r="R2191" t="s">
        <v>131</v>
      </c>
      <c r="S2191" t="s">
        <v>164</v>
      </c>
      <c r="T2191" t="s">
        <v>165</v>
      </c>
      <c r="U2191" t="s">
        <v>151</v>
      </c>
      <c r="V2191" t="s">
        <v>135</v>
      </c>
      <c r="W2191" t="s">
        <v>136</v>
      </c>
      <c r="X2191" t="s">
        <v>1121</v>
      </c>
      <c r="Y2191" s="94">
        <v>150000</v>
      </c>
      <c r="Z2191" s="94">
        <v>5194.04</v>
      </c>
      <c r="AA2191" s="94">
        <v>0</v>
      </c>
      <c r="AB2191" s="94">
        <v>0</v>
      </c>
      <c r="AC2191">
        <f t="shared" si="68"/>
        <v>2000</v>
      </c>
      <c r="AD2191" t="str">
        <f t="shared" si="69"/>
        <v>305</v>
      </c>
    </row>
    <row r="2192" spans="1:30" hidden="1" x14ac:dyDescent="0.25">
      <c r="A2192" t="s">
        <v>1118</v>
      </c>
      <c r="B2192" t="s">
        <v>420</v>
      </c>
      <c r="C2192" t="s">
        <v>470</v>
      </c>
      <c r="D2192" t="s">
        <v>226</v>
      </c>
      <c r="E2192" t="s">
        <v>122</v>
      </c>
      <c r="F2192" t="s">
        <v>159</v>
      </c>
      <c r="G2192" t="s">
        <v>160</v>
      </c>
      <c r="H2192" t="s">
        <v>143</v>
      </c>
      <c r="I2192" t="s">
        <v>124</v>
      </c>
      <c r="J2192" t="s">
        <v>125</v>
      </c>
      <c r="K2192" t="s">
        <v>1119</v>
      </c>
      <c r="N2192" t="s">
        <v>1120</v>
      </c>
      <c r="O2192" t="s">
        <v>425</v>
      </c>
      <c r="P2192" t="s">
        <v>472</v>
      </c>
      <c r="Q2192" t="s">
        <v>227</v>
      </c>
      <c r="R2192" t="s">
        <v>131</v>
      </c>
      <c r="S2192" t="s">
        <v>164</v>
      </c>
      <c r="T2192" t="s">
        <v>165</v>
      </c>
      <c r="U2192" t="s">
        <v>151</v>
      </c>
      <c r="V2192" t="s">
        <v>135</v>
      </c>
      <c r="W2192" t="s">
        <v>136</v>
      </c>
      <c r="X2192" t="s">
        <v>1121</v>
      </c>
      <c r="Y2192" s="94">
        <v>127745.4</v>
      </c>
      <c r="Z2192" s="94">
        <v>1861.43</v>
      </c>
      <c r="AA2192" s="94">
        <v>0</v>
      </c>
      <c r="AB2192" s="94">
        <v>0</v>
      </c>
      <c r="AC2192">
        <f t="shared" si="68"/>
        <v>2000</v>
      </c>
      <c r="AD2192" t="str">
        <f t="shared" si="69"/>
        <v>305</v>
      </c>
    </row>
    <row r="2193" spans="1:30" hidden="1" x14ac:dyDescent="0.25">
      <c r="A2193" t="s">
        <v>1118</v>
      </c>
      <c r="B2193" t="s">
        <v>420</v>
      </c>
      <c r="C2193" t="s">
        <v>470</v>
      </c>
      <c r="D2193" t="s">
        <v>228</v>
      </c>
      <c r="E2193" t="s">
        <v>122</v>
      </c>
      <c r="F2193" t="s">
        <v>159</v>
      </c>
      <c r="G2193" t="s">
        <v>160</v>
      </c>
      <c r="H2193" t="s">
        <v>143</v>
      </c>
      <c r="I2193" t="s">
        <v>124</v>
      </c>
      <c r="J2193" t="s">
        <v>125</v>
      </c>
      <c r="K2193" t="s">
        <v>1119</v>
      </c>
      <c r="N2193" t="s">
        <v>1120</v>
      </c>
      <c r="O2193" t="s">
        <v>425</v>
      </c>
      <c r="P2193" t="s">
        <v>472</v>
      </c>
      <c r="Q2193" t="s">
        <v>229</v>
      </c>
      <c r="R2193" t="s">
        <v>131</v>
      </c>
      <c r="S2193" t="s">
        <v>164</v>
      </c>
      <c r="T2193" t="s">
        <v>165</v>
      </c>
      <c r="U2193" t="s">
        <v>151</v>
      </c>
      <c r="V2193" t="s">
        <v>135</v>
      </c>
      <c r="W2193" t="s">
        <v>136</v>
      </c>
      <c r="X2193" t="s">
        <v>1121</v>
      </c>
      <c r="Y2193" s="94">
        <v>49999.92</v>
      </c>
      <c r="Z2193" s="94">
        <v>321.66000000000003</v>
      </c>
      <c r="AA2193" s="94">
        <v>0</v>
      </c>
      <c r="AB2193" s="94">
        <v>0</v>
      </c>
      <c r="AC2193">
        <f t="shared" si="68"/>
        <v>2000</v>
      </c>
      <c r="AD2193" t="str">
        <f t="shared" si="69"/>
        <v>305</v>
      </c>
    </row>
    <row r="2194" spans="1:30" hidden="1" x14ac:dyDescent="0.25">
      <c r="A2194" t="s">
        <v>1118</v>
      </c>
      <c r="B2194" t="s">
        <v>420</v>
      </c>
      <c r="C2194" t="s">
        <v>470</v>
      </c>
      <c r="D2194" t="s">
        <v>232</v>
      </c>
      <c r="E2194" t="s">
        <v>122</v>
      </c>
      <c r="F2194" t="s">
        <v>159</v>
      </c>
      <c r="G2194" t="s">
        <v>160</v>
      </c>
      <c r="H2194" t="s">
        <v>143</v>
      </c>
      <c r="I2194" t="s">
        <v>124</v>
      </c>
      <c r="J2194" t="s">
        <v>125</v>
      </c>
      <c r="K2194" t="s">
        <v>1119</v>
      </c>
      <c r="N2194" t="s">
        <v>1120</v>
      </c>
      <c r="O2194" t="s">
        <v>425</v>
      </c>
      <c r="P2194" t="s">
        <v>472</v>
      </c>
      <c r="Q2194" t="s">
        <v>233</v>
      </c>
      <c r="R2194" t="s">
        <v>131</v>
      </c>
      <c r="S2194" t="s">
        <v>164</v>
      </c>
      <c r="T2194" t="s">
        <v>165</v>
      </c>
      <c r="U2194" t="s">
        <v>151</v>
      </c>
      <c r="V2194" t="s">
        <v>135</v>
      </c>
      <c r="W2194" t="s">
        <v>136</v>
      </c>
      <c r="X2194" t="s">
        <v>1121</v>
      </c>
      <c r="Y2194" s="94">
        <v>1773</v>
      </c>
      <c r="Z2194" s="94">
        <v>0</v>
      </c>
      <c r="AA2194" s="94">
        <v>0</v>
      </c>
      <c r="AB2194" s="94">
        <v>0</v>
      </c>
      <c r="AC2194">
        <f t="shared" si="68"/>
        <v>2000</v>
      </c>
      <c r="AD2194" t="str">
        <f t="shared" si="69"/>
        <v>305</v>
      </c>
    </row>
    <row r="2195" spans="1:30" hidden="1" x14ac:dyDescent="0.25">
      <c r="A2195" t="s">
        <v>1118</v>
      </c>
      <c r="B2195" t="s">
        <v>420</v>
      </c>
      <c r="C2195" t="s">
        <v>470</v>
      </c>
      <c r="D2195" t="s">
        <v>240</v>
      </c>
      <c r="E2195" t="s">
        <v>122</v>
      </c>
      <c r="F2195" t="s">
        <v>159</v>
      </c>
      <c r="G2195" t="s">
        <v>160</v>
      </c>
      <c r="H2195" t="s">
        <v>143</v>
      </c>
      <c r="I2195" t="s">
        <v>124</v>
      </c>
      <c r="J2195" t="s">
        <v>125</v>
      </c>
      <c r="K2195" t="s">
        <v>1119</v>
      </c>
      <c r="N2195" t="s">
        <v>1120</v>
      </c>
      <c r="O2195" t="s">
        <v>425</v>
      </c>
      <c r="P2195" t="s">
        <v>472</v>
      </c>
      <c r="Q2195" t="s">
        <v>241</v>
      </c>
      <c r="R2195" t="s">
        <v>131</v>
      </c>
      <c r="S2195" t="s">
        <v>164</v>
      </c>
      <c r="T2195" t="s">
        <v>165</v>
      </c>
      <c r="U2195" t="s">
        <v>151</v>
      </c>
      <c r="V2195" t="s">
        <v>135</v>
      </c>
      <c r="W2195" t="s">
        <v>136</v>
      </c>
      <c r="X2195" t="s">
        <v>1121</v>
      </c>
      <c r="Y2195" s="94">
        <v>28340.28</v>
      </c>
      <c r="Z2195" s="94">
        <v>0</v>
      </c>
      <c r="AA2195" s="94">
        <v>0</v>
      </c>
      <c r="AB2195" s="94">
        <v>0</v>
      </c>
      <c r="AC2195">
        <f t="shared" si="68"/>
        <v>3000</v>
      </c>
      <c r="AD2195" t="str">
        <f t="shared" si="69"/>
        <v>305</v>
      </c>
    </row>
    <row r="2196" spans="1:30" hidden="1" x14ac:dyDescent="0.25">
      <c r="A2196" t="s">
        <v>1118</v>
      </c>
      <c r="B2196" t="s">
        <v>420</v>
      </c>
      <c r="C2196" t="s">
        <v>470</v>
      </c>
      <c r="D2196" t="s">
        <v>242</v>
      </c>
      <c r="E2196" t="s">
        <v>122</v>
      </c>
      <c r="F2196" t="s">
        <v>159</v>
      </c>
      <c r="G2196" t="s">
        <v>160</v>
      </c>
      <c r="H2196" t="s">
        <v>143</v>
      </c>
      <c r="I2196" t="s">
        <v>124</v>
      </c>
      <c r="J2196" t="s">
        <v>125</v>
      </c>
      <c r="K2196" t="s">
        <v>1119</v>
      </c>
      <c r="N2196" t="s">
        <v>1120</v>
      </c>
      <c r="O2196" t="s">
        <v>425</v>
      </c>
      <c r="P2196" t="s">
        <v>472</v>
      </c>
      <c r="Q2196" t="s">
        <v>243</v>
      </c>
      <c r="R2196" t="s">
        <v>131</v>
      </c>
      <c r="S2196" t="s">
        <v>164</v>
      </c>
      <c r="T2196" t="s">
        <v>165</v>
      </c>
      <c r="U2196" t="s">
        <v>151</v>
      </c>
      <c r="V2196" t="s">
        <v>135</v>
      </c>
      <c r="W2196" t="s">
        <v>136</v>
      </c>
      <c r="X2196" t="s">
        <v>1121</v>
      </c>
      <c r="Y2196" s="94">
        <v>35492.76</v>
      </c>
      <c r="Z2196" s="94">
        <v>5410.41</v>
      </c>
      <c r="AA2196" s="94">
        <v>0</v>
      </c>
      <c r="AB2196" s="94">
        <v>0</v>
      </c>
      <c r="AC2196">
        <f t="shared" si="68"/>
        <v>3000</v>
      </c>
      <c r="AD2196" t="str">
        <f t="shared" si="69"/>
        <v>305</v>
      </c>
    </row>
    <row r="2197" spans="1:30" hidden="1" x14ac:dyDescent="0.25">
      <c r="A2197" t="s">
        <v>1118</v>
      </c>
      <c r="B2197" t="s">
        <v>420</v>
      </c>
      <c r="C2197" t="s">
        <v>470</v>
      </c>
      <c r="D2197" t="s">
        <v>264</v>
      </c>
      <c r="E2197" t="s">
        <v>122</v>
      </c>
      <c r="F2197" t="s">
        <v>159</v>
      </c>
      <c r="G2197" t="s">
        <v>160</v>
      </c>
      <c r="H2197" t="s">
        <v>143</v>
      </c>
      <c r="I2197" t="s">
        <v>124</v>
      </c>
      <c r="J2197" t="s">
        <v>125</v>
      </c>
      <c r="K2197" t="s">
        <v>1119</v>
      </c>
      <c r="N2197" t="s">
        <v>1120</v>
      </c>
      <c r="O2197" t="s">
        <v>425</v>
      </c>
      <c r="P2197" t="s">
        <v>472</v>
      </c>
      <c r="Q2197" t="s">
        <v>265</v>
      </c>
      <c r="R2197" t="s">
        <v>131</v>
      </c>
      <c r="S2197" t="s">
        <v>164</v>
      </c>
      <c r="T2197" t="s">
        <v>165</v>
      </c>
      <c r="U2197" t="s">
        <v>151</v>
      </c>
      <c r="V2197" t="s">
        <v>135</v>
      </c>
      <c r="W2197" t="s">
        <v>136</v>
      </c>
      <c r="X2197" t="s">
        <v>1121</v>
      </c>
      <c r="Y2197" s="94">
        <v>14123.04</v>
      </c>
      <c r="Z2197" s="94">
        <v>6148</v>
      </c>
      <c r="AA2197" s="94">
        <v>0</v>
      </c>
      <c r="AB2197" s="94">
        <v>0</v>
      </c>
      <c r="AC2197">
        <f t="shared" si="68"/>
        <v>3000</v>
      </c>
      <c r="AD2197" t="str">
        <f t="shared" si="69"/>
        <v>305</v>
      </c>
    </row>
    <row r="2198" spans="1:30" hidden="1" x14ac:dyDescent="0.25">
      <c r="A2198" t="s">
        <v>1118</v>
      </c>
      <c r="B2198" t="s">
        <v>420</v>
      </c>
      <c r="C2198" t="s">
        <v>470</v>
      </c>
      <c r="D2198" t="s">
        <v>270</v>
      </c>
      <c r="E2198" t="s">
        <v>122</v>
      </c>
      <c r="F2198" t="s">
        <v>159</v>
      </c>
      <c r="G2198" t="s">
        <v>160</v>
      </c>
      <c r="H2198" t="s">
        <v>143</v>
      </c>
      <c r="I2198" t="s">
        <v>124</v>
      </c>
      <c r="J2198" t="s">
        <v>125</v>
      </c>
      <c r="K2198" t="s">
        <v>1119</v>
      </c>
      <c r="N2198" t="s">
        <v>1120</v>
      </c>
      <c r="O2198" t="s">
        <v>425</v>
      </c>
      <c r="P2198" t="s">
        <v>472</v>
      </c>
      <c r="Q2198" t="s">
        <v>271</v>
      </c>
      <c r="R2198" t="s">
        <v>131</v>
      </c>
      <c r="S2198" t="s">
        <v>164</v>
      </c>
      <c r="T2198" t="s">
        <v>165</v>
      </c>
      <c r="U2198" t="s">
        <v>151</v>
      </c>
      <c r="V2198" t="s">
        <v>135</v>
      </c>
      <c r="W2198" t="s">
        <v>136</v>
      </c>
      <c r="X2198" t="s">
        <v>1121</v>
      </c>
      <c r="Y2198" s="94">
        <v>10299.959999999999</v>
      </c>
      <c r="Z2198" s="94">
        <v>1798</v>
      </c>
      <c r="AA2198" s="94">
        <v>0</v>
      </c>
      <c r="AB2198" s="94">
        <v>0</v>
      </c>
      <c r="AC2198">
        <f t="shared" si="68"/>
        <v>3000</v>
      </c>
      <c r="AD2198" t="str">
        <f t="shared" si="69"/>
        <v>305</v>
      </c>
    </row>
    <row r="2199" spans="1:30" hidden="1" x14ac:dyDescent="0.25">
      <c r="A2199" t="s">
        <v>1118</v>
      </c>
      <c r="B2199" t="s">
        <v>420</v>
      </c>
      <c r="C2199" t="s">
        <v>470</v>
      </c>
      <c r="D2199" t="s">
        <v>272</v>
      </c>
      <c r="E2199" t="s">
        <v>122</v>
      </c>
      <c r="F2199" t="s">
        <v>159</v>
      </c>
      <c r="G2199" t="s">
        <v>160</v>
      </c>
      <c r="H2199" t="s">
        <v>143</v>
      </c>
      <c r="I2199" t="s">
        <v>124</v>
      </c>
      <c r="J2199" t="s">
        <v>125</v>
      </c>
      <c r="K2199" t="s">
        <v>1119</v>
      </c>
      <c r="N2199" t="s">
        <v>1120</v>
      </c>
      <c r="O2199" t="s">
        <v>425</v>
      </c>
      <c r="P2199" t="s">
        <v>472</v>
      </c>
      <c r="Q2199" t="s">
        <v>273</v>
      </c>
      <c r="R2199" t="s">
        <v>131</v>
      </c>
      <c r="S2199" t="s">
        <v>164</v>
      </c>
      <c r="T2199" t="s">
        <v>165</v>
      </c>
      <c r="U2199" t="s">
        <v>151</v>
      </c>
      <c r="V2199" t="s">
        <v>135</v>
      </c>
      <c r="W2199" t="s">
        <v>136</v>
      </c>
      <c r="X2199" t="s">
        <v>1121</v>
      </c>
      <c r="Y2199" s="94">
        <v>231990.72</v>
      </c>
      <c r="Z2199" s="94">
        <v>5079.1100000000006</v>
      </c>
      <c r="AA2199" s="94">
        <v>0</v>
      </c>
      <c r="AB2199" s="94">
        <v>0</v>
      </c>
      <c r="AC2199">
        <f t="shared" si="68"/>
        <v>3000</v>
      </c>
      <c r="AD2199" t="str">
        <f t="shared" si="69"/>
        <v>305</v>
      </c>
    </row>
    <row r="2200" spans="1:30" hidden="1" x14ac:dyDescent="0.25">
      <c r="A2200" t="s">
        <v>1118</v>
      </c>
      <c r="B2200" t="s">
        <v>420</v>
      </c>
      <c r="C2200" t="s">
        <v>470</v>
      </c>
      <c r="D2200" t="s">
        <v>278</v>
      </c>
      <c r="E2200" t="s">
        <v>122</v>
      </c>
      <c r="F2200" t="s">
        <v>159</v>
      </c>
      <c r="G2200" t="s">
        <v>160</v>
      </c>
      <c r="H2200" t="s">
        <v>143</v>
      </c>
      <c r="I2200" t="s">
        <v>124</v>
      </c>
      <c r="J2200" t="s">
        <v>125</v>
      </c>
      <c r="K2200" t="s">
        <v>1119</v>
      </c>
      <c r="N2200" t="s">
        <v>1120</v>
      </c>
      <c r="O2200" t="s">
        <v>425</v>
      </c>
      <c r="P2200" t="s">
        <v>472</v>
      </c>
      <c r="Q2200" t="s">
        <v>279</v>
      </c>
      <c r="R2200" t="s">
        <v>131</v>
      </c>
      <c r="S2200" t="s">
        <v>164</v>
      </c>
      <c r="T2200" t="s">
        <v>165</v>
      </c>
      <c r="U2200" t="s">
        <v>151</v>
      </c>
      <c r="V2200" t="s">
        <v>135</v>
      </c>
      <c r="W2200" t="s">
        <v>136</v>
      </c>
      <c r="X2200" t="s">
        <v>1121</v>
      </c>
      <c r="Y2200" s="94">
        <v>9740.76</v>
      </c>
      <c r="Z2200" s="94">
        <v>0</v>
      </c>
      <c r="AA2200" s="94">
        <v>0</v>
      </c>
      <c r="AB2200" s="94">
        <v>0</v>
      </c>
      <c r="AC2200">
        <f t="shared" si="68"/>
        <v>3000</v>
      </c>
      <c r="AD2200" t="str">
        <f t="shared" si="69"/>
        <v>305</v>
      </c>
    </row>
    <row r="2201" spans="1:30" hidden="1" x14ac:dyDescent="0.25">
      <c r="A2201" t="s">
        <v>1118</v>
      </c>
      <c r="B2201" t="s">
        <v>420</v>
      </c>
      <c r="C2201" t="s">
        <v>470</v>
      </c>
      <c r="D2201" t="s">
        <v>172</v>
      </c>
      <c r="E2201" t="s">
        <v>122</v>
      </c>
      <c r="F2201" t="s">
        <v>159</v>
      </c>
      <c r="G2201" t="s">
        <v>160</v>
      </c>
      <c r="H2201" t="s">
        <v>143</v>
      </c>
      <c r="I2201" t="s">
        <v>124</v>
      </c>
      <c r="J2201" t="s">
        <v>125</v>
      </c>
      <c r="K2201" t="s">
        <v>1119</v>
      </c>
      <c r="N2201" t="s">
        <v>1120</v>
      </c>
      <c r="O2201" t="s">
        <v>425</v>
      </c>
      <c r="P2201" t="s">
        <v>472</v>
      </c>
      <c r="Q2201" t="s">
        <v>173</v>
      </c>
      <c r="R2201" t="s">
        <v>131</v>
      </c>
      <c r="S2201" t="s">
        <v>164</v>
      </c>
      <c r="T2201" t="s">
        <v>165</v>
      </c>
      <c r="U2201" t="s">
        <v>151</v>
      </c>
      <c r="V2201" t="s">
        <v>135</v>
      </c>
      <c r="W2201" t="s">
        <v>136</v>
      </c>
      <c r="X2201" t="s">
        <v>1121</v>
      </c>
      <c r="Y2201" s="94">
        <v>50056.56</v>
      </c>
      <c r="Z2201" s="94">
        <v>0</v>
      </c>
      <c r="AA2201" s="94">
        <v>0</v>
      </c>
      <c r="AB2201" s="94">
        <v>0</v>
      </c>
      <c r="AC2201">
        <f t="shared" si="68"/>
        <v>3000</v>
      </c>
      <c r="AD2201" t="str">
        <f t="shared" si="69"/>
        <v>305</v>
      </c>
    </row>
    <row r="2202" spans="1:30" hidden="1" x14ac:dyDescent="0.25">
      <c r="A2202" t="s">
        <v>1118</v>
      </c>
      <c r="B2202" t="s">
        <v>420</v>
      </c>
      <c r="C2202" t="s">
        <v>470</v>
      </c>
      <c r="D2202" t="s">
        <v>321</v>
      </c>
      <c r="E2202" t="s">
        <v>122</v>
      </c>
      <c r="F2202" t="s">
        <v>159</v>
      </c>
      <c r="G2202" t="s">
        <v>160</v>
      </c>
      <c r="H2202" t="s">
        <v>143</v>
      </c>
      <c r="I2202" t="s">
        <v>124</v>
      </c>
      <c r="J2202" t="s">
        <v>125</v>
      </c>
      <c r="K2202" t="s">
        <v>1119</v>
      </c>
      <c r="N2202" t="s">
        <v>1120</v>
      </c>
      <c r="O2202" t="s">
        <v>425</v>
      </c>
      <c r="P2202" t="s">
        <v>472</v>
      </c>
      <c r="Q2202" t="s">
        <v>322</v>
      </c>
      <c r="R2202" t="s">
        <v>131</v>
      </c>
      <c r="S2202" t="s">
        <v>164</v>
      </c>
      <c r="T2202" t="s">
        <v>165</v>
      </c>
      <c r="U2202" t="s">
        <v>151</v>
      </c>
      <c r="V2202" t="s">
        <v>135</v>
      </c>
      <c r="W2202" t="s">
        <v>136</v>
      </c>
      <c r="X2202" t="s">
        <v>1121</v>
      </c>
      <c r="Y2202" s="94">
        <v>1263</v>
      </c>
      <c r="Z2202" s="94">
        <v>0</v>
      </c>
      <c r="AA2202" s="94">
        <v>0</v>
      </c>
      <c r="AB2202" s="94">
        <v>0</v>
      </c>
      <c r="AC2202">
        <f t="shared" si="68"/>
        <v>3000</v>
      </c>
      <c r="AD2202" t="str">
        <f t="shared" si="69"/>
        <v>305</v>
      </c>
    </row>
    <row r="2203" spans="1:30" hidden="1" x14ac:dyDescent="0.25">
      <c r="A2203" t="s">
        <v>1118</v>
      </c>
      <c r="B2203" t="s">
        <v>420</v>
      </c>
      <c r="C2203" t="s">
        <v>470</v>
      </c>
      <c r="D2203" t="s">
        <v>174</v>
      </c>
      <c r="E2203" t="s">
        <v>122</v>
      </c>
      <c r="F2203" t="s">
        <v>159</v>
      </c>
      <c r="G2203" t="s">
        <v>160</v>
      </c>
      <c r="H2203" t="s">
        <v>143</v>
      </c>
      <c r="I2203" t="s">
        <v>124</v>
      </c>
      <c r="J2203" t="s">
        <v>125</v>
      </c>
      <c r="K2203" t="s">
        <v>1119</v>
      </c>
      <c r="N2203" t="s">
        <v>1120</v>
      </c>
      <c r="O2203" t="s">
        <v>425</v>
      </c>
      <c r="P2203" t="s">
        <v>472</v>
      </c>
      <c r="Q2203" t="s">
        <v>175</v>
      </c>
      <c r="R2203" t="s">
        <v>131</v>
      </c>
      <c r="S2203" t="s">
        <v>164</v>
      </c>
      <c r="T2203" t="s">
        <v>165</v>
      </c>
      <c r="U2203" t="s">
        <v>151</v>
      </c>
      <c r="V2203" t="s">
        <v>135</v>
      </c>
      <c r="W2203" t="s">
        <v>136</v>
      </c>
      <c r="X2203" t="s">
        <v>1121</v>
      </c>
      <c r="Y2203" s="94">
        <v>41390.879999999997</v>
      </c>
      <c r="Z2203" s="94">
        <v>7255.2200000000012</v>
      </c>
      <c r="AA2203" s="94">
        <v>0</v>
      </c>
      <c r="AB2203" s="94">
        <v>0</v>
      </c>
      <c r="AC2203">
        <f t="shared" si="68"/>
        <v>3000</v>
      </c>
      <c r="AD2203" t="str">
        <f t="shared" si="69"/>
        <v>305</v>
      </c>
    </row>
    <row r="2204" spans="1:30" hidden="1" x14ac:dyDescent="0.25">
      <c r="A2204" t="s">
        <v>1118</v>
      </c>
      <c r="B2204" t="s">
        <v>420</v>
      </c>
      <c r="C2204" t="s">
        <v>470</v>
      </c>
      <c r="D2204" t="s">
        <v>282</v>
      </c>
      <c r="E2204" t="s">
        <v>122</v>
      </c>
      <c r="F2204" t="s">
        <v>159</v>
      </c>
      <c r="G2204" t="s">
        <v>160</v>
      </c>
      <c r="H2204" t="s">
        <v>143</v>
      </c>
      <c r="I2204" t="s">
        <v>124</v>
      </c>
      <c r="J2204" t="s">
        <v>125</v>
      </c>
      <c r="K2204" t="s">
        <v>1119</v>
      </c>
      <c r="N2204" t="s">
        <v>1120</v>
      </c>
      <c r="O2204" t="s">
        <v>425</v>
      </c>
      <c r="P2204" t="s">
        <v>472</v>
      </c>
      <c r="Q2204" t="s">
        <v>283</v>
      </c>
      <c r="R2204" t="s">
        <v>131</v>
      </c>
      <c r="S2204" t="s">
        <v>164</v>
      </c>
      <c r="T2204" t="s">
        <v>165</v>
      </c>
      <c r="U2204" t="s">
        <v>151</v>
      </c>
      <c r="V2204" t="s">
        <v>135</v>
      </c>
      <c r="W2204" t="s">
        <v>136</v>
      </c>
      <c r="X2204" t="s">
        <v>1121</v>
      </c>
      <c r="Y2204" s="94">
        <v>4255.92</v>
      </c>
      <c r="Z2204" s="94">
        <v>2240.09</v>
      </c>
      <c r="AA2204" s="94">
        <v>0</v>
      </c>
      <c r="AB2204" s="94">
        <v>0</v>
      </c>
      <c r="AC2204">
        <f t="shared" si="68"/>
        <v>3000</v>
      </c>
      <c r="AD2204" t="str">
        <f t="shared" si="69"/>
        <v>305</v>
      </c>
    </row>
    <row r="2205" spans="1:30" hidden="1" x14ac:dyDescent="0.25">
      <c r="A2205" t="s">
        <v>1118</v>
      </c>
      <c r="B2205" t="s">
        <v>420</v>
      </c>
      <c r="C2205" t="s">
        <v>470</v>
      </c>
      <c r="D2205" t="s">
        <v>518</v>
      </c>
      <c r="E2205" t="s">
        <v>122</v>
      </c>
      <c r="F2205" t="s">
        <v>159</v>
      </c>
      <c r="G2205" t="s">
        <v>160</v>
      </c>
      <c r="H2205" t="s">
        <v>143</v>
      </c>
      <c r="I2205" t="s">
        <v>124</v>
      </c>
      <c r="J2205" t="s">
        <v>125</v>
      </c>
      <c r="K2205" t="s">
        <v>1119</v>
      </c>
      <c r="N2205" t="s">
        <v>1120</v>
      </c>
      <c r="O2205" t="s">
        <v>425</v>
      </c>
      <c r="P2205" t="s">
        <v>472</v>
      </c>
      <c r="Q2205" t="s">
        <v>519</v>
      </c>
      <c r="R2205" t="s">
        <v>131</v>
      </c>
      <c r="S2205" t="s">
        <v>164</v>
      </c>
      <c r="T2205" t="s">
        <v>165</v>
      </c>
      <c r="U2205" t="s">
        <v>151</v>
      </c>
      <c r="V2205" t="s">
        <v>135</v>
      </c>
      <c r="W2205" t="s">
        <v>136</v>
      </c>
      <c r="X2205" t="s">
        <v>1121</v>
      </c>
      <c r="Y2205" s="94">
        <v>66656.399999999994</v>
      </c>
      <c r="Z2205" s="94">
        <v>0</v>
      </c>
      <c r="AA2205" s="94">
        <v>0</v>
      </c>
      <c r="AB2205" s="94">
        <v>0</v>
      </c>
      <c r="AC2205">
        <f t="shared" si="68"/>
        <v>3000</v>
      </c>
      <c r="AD2205" t="str">
        <f t="shared" si="69"/>
        <v>305</v>
      </c>
    </row>
    <row r="2206" spans="1:30" hidden="1" x14ac:dyDescent="0.25">
      <c r="A2206" s="97" t="s">
        <v>1118</v>
      </c>
      <c r="B2206" s="97" t="s">
        <v>420</v>
      </c>
      <c r="C2206" s="97" t="s">
        <v>140</v>
      </c>
      <c r="D2206" s="97" t="s">
        <v>465</v>
      </c>
      <c r="E2206" s="97" t="s">
        <v>122</v>
      </c>
      <c r="F2206" s="98">
        <v>15</v>
      </c>
      <c r="G2206" s="98" t="s">
        <v>142</v>
      </c>
      <c r="H2206" s="97">
        <v>19</v>
      </c>
      <c r="I2206" s="97" t="s">
        <v>124</v>
      </c>
      <c r="J2206" s="97" t="s">
        <v>125</v>
      </c>
      <c r="K2206" s="97" t="s">
        <v>1122</v>
      </c>
      <c r="L2206" s="97"/>
      <c r="M2206" s="97"/>
      <c r="N2206" s="97" t="s">
        <v>1120</v>
      </c>
      <c r="O2206" s="97" t="s">
        <v>425</v>
      </c>
      <c r="P2206" s="97" t="s">
        <v>147</v>
      </c>
      <c r="Q2206" s="97" t="s">
        <v>466</v>
      </c>
      <c r="R2206" s="97" t="s">
        <v>131</v>
      </c>
      <c r="S2206" s="97" t="s">
        <v>149</v>
      </c>
      <c r="T2206" s="97" t="s">
        <v>150</v>
      </c>
      <c r="U2206" s="97" t="s">
        <v>134</v>
      </c>
      <c r="V2206" s="97" t="s">
        <v>135</v>
      </c>
      <c r="W2206" s="97" t="s">
        <v>136</v>
      </c>
      <c r="X2206" s="97" t="s">
        <v>1123</v>
      </c>
      <c r="Y2206" s="99">
        <v>195766.08</v>
      </c>
      <c r="Z2206" s="99">
        <v>0</v>
      </c>
      <c r="AA2206" s="99">
        <v>0</v>
      </c>
      <c r="AB2206" s="99">
        <v>0</v>
      </c>
      <c r="AC2206">
        <f t="shared" si="68"/>
        <v>1000</v>
      </c>
      <c r="AD2206" t="str">
        <f t="shared" si="69"/>
        <v>305</v>
      </c>
    </row>
    <row r="2207" spans="1:30" hidden="1" x14ac:dyDescent="0.25">
      <c r="A2207" t="s">
        <v>1124</v>
      </c>
      <c r="B2207" t="s">
        <v>420</v>
      </c>
      <c r="C2207" t="s">
        <v>470</v>
      </c>
      <c r="D2207" t="s">
        <v>214</v>
      </c>
      <c r="E2207" t="s">
        <v>122</v>
      </c>
      <c r="F2207" t="s">
        <v>159</v>
      </c>
      <c r="G2207" t="s">
        <v>160</v>
      </c>
      <c r="H2207" t="s">
        <v>143</v>
      </c>
      <c r="I2207" t="s">
        <v>124</v>
      </c>
      <c r="J2207" t="s">
        <v>125</v>
      </c>
      <c r="K2207" t="s">
        <v>1125</v>
      </c>
      <c r="N2207" t="s">
        <v>1126</v>
      </c>
      <c r="O2207" t="s">
        <v>425</v>
      </c>
      <c r="P2207" t="s">
        <v>472</v>
      </c>
      <c r="Q2207" t="s">
        <v>215</v>
      </c>
      <c r="R2207" t="s">
        <v>131</v>
      </c>
      <c r="S2207" t="s">
        <v>164</v>
      </c>
      <c r="T2207" t="s">
        <v>165</v>
      </c>
      <c r="U2207" t="s">
        <v>151</v>
      </c>
      <c r="V2207" t="s">
        <v>135</v>
      </c>
      <c r="W2207" t="s">
        <v>136</v>
      </c>
      <c r="X2207" t="s">
        <v>1127</v>
      </c>
      <c r="Y2207" s="94">
        <v>68951.16</v>
      </c>
      <c r="Z2207" s="94">
        <v>8545.85</v>
      </c>
      <c r="AA2207" s="94">
        <v>0</v>
      </c>
      <c r="AB2207" s="94">
        <v>0</v>
      </c>
      <c r="AC2207">
        <f t="shared" si="68"/>
        <v>2000</v>
      </c>
      <c r="AD2207" t="str">
        <f t="shared" si="69"/>
        <v>305</v>
      </c>
    </row>
    <row r="2208" spans="1:30" hidden="1" x14ac:dyDescent="0.25">
      <c r="A2208" t="s">
        <v>1124</v>
      </c>
      <c r="B2208" t="s">
        <v>420</v>
      </c>
      <c r="C2208" t="s">
        <v>470</v>
      </c>
      <c r="D2208" t="s">
        <v>266</v>
      </c>
      <c r="E2208" t="s">
        <v>122</v>
      </c>
      <c r="F2208" t="s">
        <v>159</v>
      </c>
      <c r="G2208" t="s">
        <v>160</v>
      </c>
      <c r="H2208" t="s">
        <v>143</v>
      </c>
      <c r="I2208" t="s">
        <v>124</v>
      </c>
      <c r="J2208" t="s">
        <v>125</v>
      </c>
      <c r="K2208" t="s">
        <v>1125</v>
      </c>
      <c r="N2208" t="s">
        <v>1126</v>
      </c>
      <c r="O2208" t="s">
        <v>425</v>
      </c>
      <c r="P2208" t="s">
        <v>472</v>
      </c>
      <c r="Q2208" t="s">
        <v>267</v>
      </c>
      <c r="R2208" t="s">
        <v>131</v>
      </c>
      <c r="S2208" t="s">
        <v>164</v>
      </c>
      <c r="T2208" t="s">
        <v>165</v>
      </c>
      <c r="U2208" t="s">
        <v>151</v>
      </c>
      <c r="V2208" t="s">
        <v>135</v>
      </c>
      <c r="W2208" t="s">
        <v>136</v>
      </c>
      <c r="X2208" t="s">
        <v>1127</v>
      </c>
      <c r="Y2208" s="94">
        <v>9104.4</v>
      </c>
      <c r="Z2208" s="94">
        <v>0</v>
      </c>
      <c r="AA2208" s="94">
        <v>0</v>
      </c>
      <c r="AB2208" s="94">
        <v>0</v>
      </c>
      <c r="AC2208">
        <f t="shared" si="68"/>
        <v>3000</v>
      </c>
      <c r="AD2208" t="str">
        <f t="shared" si="69"/>
        <v>305</v>
      </c>
    </row>
    <row r="2209" spans="1:30" hidden="1" x14ac:dyDescent="0.25">
      <c r="A2209" t="s">
        <v>1124</v>
      </c>
      <c r="B2209" t="s">
        <v>420</v>
      </c>
      <c r="C2209" t="s">
        <v>470</v>
      </c>
      <c r="D2209" t="s">
        <v>272</v>
      </c>
      <c r="E2209" t="s">
        <v>122</v>
      </c>
      <c r="F2209" t="s">
        <v>159</v>
      </c>
      <c r="G2209" t="s">
        <v>160</v>
      </c>
      <c r="H2209" t="s">
        <v>143</v>
      </c>
      <c r="I2209" t="s">
        <v>124</v>
      </c>
      <c r="J2209" t="s">
        <v>125</v>
      </c>
      <c r="K2209" t="s">
        <v>1125</v>
      </c>
      <c r="N2209" t="s">
        <v>1126</v>
      </c>
      <c r="O2209" t="s">
        <v>425</v>
      </c>
      <c r="P2209" t="s">
        <v>472</v>
      </c>
      <c r="Q2209" t="s">
        <v>273</v>
      </c>
      <c r="R2209" t="s">
        <v>131</v>
      </c>
      <c r="S2209" t="s">
        <v>164</v>
      </c>
      <c r="T2209" t="s">
        <v>165</v>
      </c>
      <c r="U2209" t="s">
        <v>151</v>
      </c>
      <c r="V2209" t="s">
        <v>135</v>
      </c>
      <c r="W2209" t="s">
        <v>136</v>
      </c>
      <c r="X2209" t="s">
        <v>1127</v>
      </c>
      <c r="Y2209" s="94">
        <v>47684.04</v>
      </c>
      <c r="Z2209" s="94">
        <v>0</v>
      </c>
      <c r="AA2209" s="94">
        <v>0</v>
      </c>
      <c r="AB2209" s="94">
        <v>0</v>
      </c>
      <c r="AC2209">
        <f t="shared" si="68"/>
        <v>3000</v>
      </c>
      <c r="AD2209" t="str">
        <f t="shared" si="69"/>
        <v>305</v>
      </c>
    </row>
    <row r="2210" spans="1:30" hidden="1" x14ac:dyDescent="0.25">
      <c r="A2210" t="s">
        <v>1124</v>
      </c>
      <c r="B2210" t="s">
        <v>420</v>
      </c>
      <c r="C2210" t="s">
        <v>470</v>
      </c>
      <c r="D2210" t="s">
        <v>172</v>
      </c>
      <c r="E2210" t="s">
        <v>122</v>
      </c>
      <c r="F2210" t="s">
        <v>159</v>
      </c>
      <c r="G2210" t="s">
        <v>160</v>
      </c>
      <c r="H2210" t="s">
        <v>143</v>
      </c>
      <c r="I2210" t="s">
        <v>124</v>
      </c>
      <c r="J2210" t="s">
        <v>125</v>
      </c>
      <c r="K2210" t="s">
        <v>1125</v>
      </c>
      <c r="N2210" t="s">
        <v>1126</v>
      </c>
      <c r="O2210" t="s">
        <v>425</v>
      </c>
      <c r="P2210" t="s">
        <v>472</v>
      </c>
      <c r="Q2210" t="s">
        <v>173</v>
      </c>
      <c r="R2210" t="s">
        <v>131</v>
      </c>
      <c r="S2210" t="s">
        <v>164</v>
      </c>
      <c r="T2210" t="s">
        <v>165</v>
      </c>
      <c r="U2210" t="s">
        <v>151</v>
      </c>
      <c r="V2210" t="s">
        <v>135</v>
      </c>
      <c r="W2210" t="s">
        <v>136</v>
      </c>
      <c r="X2210" t="s">
        <v>1127</v>
      </c>
      <c r="Y2210" s="94">
        <v>32983.199999999997</v>
      </c>
      <c r="Z2210" s="94">
        <v>0</v>
      </c>
      <c r="AA2210" s="94">
        <v>0</v>
      </c>
      <c r="AB2210" s="94">
        <v>0</v>
      </c>
      <c r="AC2210">
        <f t="shared" si="68"/>
        <v>3000</v>
      </c>
      <c r="AD2210" t="str">
        <f t="shared" si="69"/>
        <v>305</v>
      </c>
    </row>
    <row r="2211" spans="1:30" hidden="1" x14ac:dyDescent="0.25">
      <c r="A2211" t="s">
        <v>1124</v>
      </c>
      <c r="B2211" t="s">
        <v>420</v>
      </c>
      <c r="C2211" t="s">
        <v>470</v>
      </c>
      <c r="D2211" t="s">
        <v>174</v>
      </c>
      <c r="E2211" t="s">
        <v>122</v>
      </c>
      <c r="F2211" t="s">
        <v>159</v>
      </c>
      <c r="G2211" t="s">
        <v>160</v>
      </c>
      <c r="H2211" t="s">
        <v>143</v>
      </c>
      <c r="I2211" t="s">
        <v>124</v>
      </c>
      <c r="J2211" t="s">
        <v>125</v>
      </c>
      <c r="K2211" t="s">
        <v>1125</v>
      </c>
      <c r="N2211" t="s">
        <v>1126</v>
      </c>
      <c r="O2211" t="s">
        <v>425</v>
      </c>
      <c r="P2211" t="s">
        <v>472</v>
      </c>
      <c r="Q2211" t="s">
        <v>175</v>
      </c>
      <c r="R2211" t="s">
        <v>131</v>
      </c>
      <c r="S2211" t="s">
        <v>164</v>
      </c>
      <c r="T2211" t="s">
        <v>165</v>
      </c>
      <c r="U2211" t="s">
        <v>151</v>
      </c>
      <c r="V2211" t="s">
        <v>135</v>
      </c>
      <c r="W2211" t="s">
        <v>136</v>
      </c>
      <c r="X2211" t="s">
        <v>1127</v>
      </c>
      <c r="Y2211" s="94">
        <v>21773.759999999998</v>
      </c>
      <c r="Z2211" s="94">
        <v>1302.0899999999999</v>
      </c>
      <c r="AA2211" s="94">
        <v>0</v>
      </c>
      <c r="AB2211" s="94">
        <v>0</v>
      </c>
      <c r="AC2211">
        <f t="shared" si="68"/>
        <v>3000</v>
      </c>
      <c r="AD2211" t="str">
        <f t="shared" si="69"/>
        <v>305</v>
      </c>
    </row>
    <row r="2212" spans="1:30" hidden="1" x14ac:dyDescent="0.25">
      <c r="A2212" t="s">
        <v>1124</v>
      </c>
      <c r="B2212" t="s">
        <v>420</v>
      </c>
      <c r="C2212" t="s">
        <v>470</v>
      </c>
      <c r="D2212" t="s">
        <v>282</v>
      </c>
      <c r="E2212" t="s">
        <v>122</v>
      </c>
      <c r="F2212" t="s">
        <v>159</v>
      </c>
      <c r="G2212" t="s">
        <v>160</v>
      </c>
      <c r="H2212" t="s">
        <v>143</v>
      </c>
      <c r="I2212" t="s">
        <v>124</v>
      </c>
      <c r="J2212" t="s">
        <v>125</v>
      </c>
      <c r="K2212" t="s">
        <v>1125</v>
      </c>
      <c r="N2212" t="s">
        <v>1126</v>
      </c>
      <c r="O2212" t="s">
        <v>425</v>
      </c>
      <c r="P2212" t="s">
        <v>472</v>
      </c>
      <c r="Q2212" t="s">
        <v>283</v>
      </c>
      <c r="R2212" t="s">
        <v>131</v>
      </c>
      <c r="S2212" t="s">
        <v>164</v>
      </c>
      <c r="T2212" t="s">
        <v>165</v>
      </c>
      <c r="U2212" t="s">
        <v>151</v>
      </c>
      <c r="V2212" t="s">
        <v>135</v>
      </c>
      <c r="W2212" t="s">
        <v>136</v>
      </c>
      <c r="X2212" t="s">
        <v>1127</v>
      </c>
      <c r="Y2212" s="94">
        <v>1407.96</v>
      </c>
      <c r="Z2212" s="94">
        <v>0</v>
      </c>
      <c r="AA2212" s="94">
        <v>0</v>
      </c>
      <c r="AB2212" s="94">
        <v>0</v>
      </c>
      <c r="AC2212">
        <f t="shared" si="68"/>
        <v>3000</v>
      </c>
      <c r="AD2212" t="str">
        <f t="shared" si="69"/>
        <v>305</v>
      </c>
    </row>
    <row r="2213" spans="1:30" hidden="1" x14ac:dyDescent="0.25">
      <c r="A2213" s="97" t="s">
        <v>1124</v>
      </c>
      <c r="B2213" s="97" t="s">
        <v>420</v>
      </c>
      <c r="C2213" s="97" t="s">
        <v>140</v>
      </c>
      <c r="D2213" s="97" t="s">
        <v>465</v>
      </c>
      <c r="E2213" s="97" t="s">
        <v>122</v>
      </c>
      <c r="F2213" s="98">
        <v>15</v>
      </c>
      <c r="G2213" s="98" t="s">
        <v>142</v>
      </c>
      <c r="H2213" s="97">
        <v>19</v>
      </c>
      <c r="I2213" s="97" t="s">
        <v>124</v>
      </c>
      <c r="J2213" s="97" t="s">
        <v>125</v>
      </c>
      <c r="K2213" s="97" t="s">
        <v>1128</v>
      </c>
      <c r="L2213" s="97"/>
      <c r="M2213" s="97"/>
      <c r="N2213" s="97" t="s">
        <v>1126</v>
      </c>
      <c r="O2213" s="97" t="s">
        <v>425</v>
      </c>
      <c r="P2213" s="97" t="s">
        <v>147</v>
      </c>
      <c r="Q2213" s="97" t="s">
        <v>466</v>
      </c>
      <c r="R2213" s="97" t="s">
        <v>131</v>
      </c>
      <c r="S2213" s="97" t="s">
        <v>149</v>
      </c>
      <c r="T2213" s="97" t="s">
        <v>150</v>
      </c>
      <c r="U2213" s="97" t="s">
        <v>134</v>
      </c>
      <c r="V2213" s="97" t="s">
        <v>135</v>
      </c>
      <c r="W2213" s="97" t="s">
        <v>136</v>
      </c>
      <c r="X2213" s="97" t="s">
        <v>1129</v>
      </c>
      <c r="Y2213" s="99">
        <v>13980.48</v>
      </c>
      <c r="Z2213" s="99">
        <v>0</v>
      </c>
      <c r="AA2213" s="99">
        <v>0</v>
      </c>
      <c r="AB2213" s="99">
        <v>0</v>
      </c>
      <c r="AC2213">
        <f t="shared" si="68"/>
        <v>1000</v>
      </c>
      <c r="AD2213" t="str">
        <f t="shared" si="69"/>
        <v>305</v>
      </c>
    </row>
    <row r="2214" spans="1:30" hidden="1" x14ac:dyDescent="0.25">
      <c r="A2214" t="s">
        <v>1130</v>
      </c>
      <c r="B2214" t="s">
        <v>420</v>
      </c>
      <c r="C2214" t="s">
        <v>470</v>
      </c>
      <c r="D2214" t="s">
        <v>192</v>
      </c>
      <c r="E2214" t="s">
        <v>122</v>
      </c>
      <c r="F2214" t="s">
        <v>159</v>
      </c>
      <c r="G2214" t="s">
        <v>160</v>
      </c>
      <c r="H2214" t="s">
        <v>143</v>
      </c>
      <c r="I2214" t="s">
        <v>124</v>
      </c>
      <c r="J2214" t="s">
        <v>125</v>
      </c>
      <c r="K2214" t="s">
        <v>1131</v>
      </c>
      <c r="N2214" t="s">
        <v>1132</v>
      </c>
      <c r="O2214" t="s">
        <v>425</v>
      </c>
      <c r="P2214" t="s">
        <v>472</v>
      </c>
      <c r="Q2214" t="s">
        <v>193</v>
      </c>
      <c r="R2214" t="s">
        <v>131</v>
      </c>
      <c r="S2214" t="s">
        <v>164</v>
      </c>
      <c r="T2214" t="s">
        <v>165</v>
      </c>
      <c r="U2214" t="s">
        <v>151</v>
      </c>
      <c r="V2214" t="s">
        <v>135</v>
      </c>
      <c r="W2214" t="s">
        <v>136</v>
      </c>
      <c r="X2214" t="s">
        <v>1133</v>
      </c>
      <c r="Y2214" s="94">
        <v>219165.48</v>
      </c>
      <c r="Z2214" s="94">
        <v>52382.77</v>
      </c>
      <c r="AA2214" s="94">
        <v>0</v>
      </c>
      <c r="AB2214" s="94">
        <v>0</v>
      </c>
      <c r="AC2214">
        <f t="shared" si="68"/>
        <v>2000</v>
      </c>
      <c r="AD2214" t="str">
        <f t="shared" si="69"/>
        <v>305</v>
      </c>
    </row>
    <row r="2215" spans="1:30" hidden="1" x14ac:dyDescent="0.25">
      <c r="A2215" t="s">
        <v>1130</v>
      </c>
      <c r="B2215" t="s">
        <v>420</v>
      </c>
      <c r="C2215" t="s">
        <v>470</v>
      </c>
      <c r="D2215" t="s">
        <v>198</v>
      </c>
      <c r="E2215" t="s">
        <v>122</v>
      </c>
      <c r="F2215" t="s">
        <v>159</v>
      </c>
      <c r="G2215" t="s">
        <v>160</v>
      </c>
      <c r="H2215" t="s">
        <v>143</v>
      </c>
      <c r="I2215" t="s">
        <v>124</v>
      </c>
      <c r="J2215" t="s">
        <v>125</v>
      </c>
      <c r="K2215" t="s">
        <v>1131</v>
      </c>
      <c r="N2215" t="s">
        <v>1132</v>
      </c>
      <c r="O2215" t="s">
        <v>425</v>
      </c>
      <c r="P2215" t="s">
        <v>472</v>
      </c>
      <c r="Q2215" t="s">
        <v>199</v>
      </c>
      <c r="R2215" t="s">
        <v>131</v>
      </c>
      <c r="S2215" t="s">
        <v>164</v>
      </c>
      <c r="T2215" t="s">
        <v>165</v>
      </c>
      <c r="U2215" t="s">
        <v>151</v>
      </c>
      <c r="V2215" t="s">
        <v>135</v>
      </c>
      <c r="W2215" t="s">
        <v>136</v>
      </c>
      <c r="X2215" t="s">
        <v>1133</v>
      </c>
      <c r="Y2215" s="94">
        <v>1163.6400000000001</v>
      </c>
      <c r="Z2215" s="94">
        <v>0</v>
      </c>
      <c r="AA2215" s="94">
        <v>0</v>
      </c>
      <c r="AB2215" s="94">
        <v>0</v>
      </c>
      <c r="AC2215">
        <f t="shared" si="68"/>
        <v>2000</v>
      </c>
      <c r="AD2215" t="str">
        <f t="shared" si="69"/>
        <v>305</v>
      </c>
    </row>
    <row r="2216" spans="1:30" hidden="1" x14ac:dyDescent="0.25">
      <c r="A2216" t="s">
        <v>1130</v>
      </c>
      <c r="B2216" t="s">
        <v>420</v>
      </c>
      <c r="C2216" t="s">
        <v>470</v>
      </c>
      <c r="D2216" t="s">
        <v>214</v>
      </c>
      <c r="E2216" t="s">
        <v>122</v>
      </c>
      <c r="F2216" t="s">
        <v>159</v>
      </c>
      <c r="G2216" t="s">
        <v>160</v>
      </c>
      <c r="H2216" t="s">
        <v>143</v>
      </c>
      <c r="I2216" t="s">
        <v>124</v>
      </c>
      <c r="J2216" t="s">
        <v>125</v>
      </c>
      <c r="K2216" t="s">
        <v>1131</v>
      </c>
      <c r="N2216" t="s">
        <v>1132</v>
      </c>
      <c r="O2216" t="s">
        <v>425</v>
      </c>
      <c r="P2216" t="s">
        <v>472</v>
      </c>
      <c r="Q2216" t="s">
        <v>215</v>
      </c>
      <c r="R2216" t="s">
        <v>131</v>
      </c>
      <c r="S2216" t="s">
        <v>164</v>
      </c>
      <c r="T2216" t="s">
        <v>165</v>
      </c>
      <c r="U2216" t="s">
        <v>151</v>
      </c>
      <c r="V2216" t="s">
        <v>135</v>
      </c>
      <c r="W2216" t="s">
        <v>136</v>
      </c>
      <c r="X2216" t="s">
        <v>1133</v>
      </c>
      <c r="Y2216" s="94">
        <v>595955.04</v>
      </c>
      <c r="Z2216" s="94">
        <v>104720</v>
      </c>
      <c r="AA2216" s="94">
        <v>0</v>
      </c>
      <c r="AB2216" s="94">
        <v>0</v>
      </c>
      <c r="AC2216">
        <f t="shared" si="68"/>
        <v>2000</v>
      </c>
      <c r="AD2216" t="str">
        <f t="shared" si="69"/>
        <v>305</v>
      </c>
    </row>
    <row r="2217" spans="1:30" hidden="1" x14ac:dyDescent="0.25">
      <c r="A2217" t="s">
        <v>1130</v>
      </c>
      <c r="B2217" t="s">
        <v>420</v>
      </c>
      <c r="C2217" t="s">
        <v>470</v>
      </c>
      <c r="D2217" t="s">
        <v>230</v>
      </c>
      <c r="E2217" t="s">
        <v>122</v>
      </c>
      <c r="F2217" t="s">
        <v>159</v>
      </c>
      <c r="G2217" t="s">
        <v>160</v>
      </c>
      <c r="H2217" t="s">
        <v>143</v>
      </c>
      <c r="I2217" t="s">
        <v>124</v>
      </c>
      <c r="J2217" t="s">
        <v>125</v>
      </c>
      <c r="K2217" t="s">
        <v>1131</v>
      </c>
      <c r="N2217" t="s">
        <v>1132</v>
      </c>
      <c r="O2217" t="s">
        <v>425</v>
      </c>
      <c r="P2217" t="s">
        <v>472</v>
      </c>
      <c r="Q2217" t="s">
        <v>231</v>
      </c>
      <c r="R2217" t="s">
        <v>131</v>
      </c>
      <c r="S2217" t="s">
        <v>164</v>
      </c>
      <c r="T2217" t="s">
        <v>165</v>
      </c>
      <c r="U2217" t="s">
        <v>151</v>
      </c>
      <c r="V2217" t="s">
        <v>135</v>
      </c>
      <c r="W2217" t="s">
        <v>136</v>
      </c>
      <c r="X2217" t="s">
        <v>1133</v>
      </c>
      <c r="Y2217" s="94">
        <v>103327.92</v>
      </c>
      <c r="Z2217" s="94">
        <v>255</v>
      </c>
      <c r="AA2217" s="94">
        <v>0</v>
      </c>
      <c r="AB2217" s="94">
        <v>0</v>
      </c>
      <c r="AC2217">
        <f t="shared" si="68"/>
        <v>2000</v>
      </c>
      <c r="AD2217" t="str">
        <f t="shared" si="69"/>
        <v>305</v>
      </c>
    </row>
    <row r="2218" spans="1:30" hidden="1" x14ac:dyDescent="0.25">
      <c r="A2218" t="s">
        <v>1130</v>
      </c>
      <c r="B2218" t="s">
        <v>420</v>
      </c>
      <c r="C2218" t="s">
        <v>470</v>
      </c>
      <c r="D2218" t="s">
        <v>343</v>
      </c>
      <c r="E2218" t="s">
        <v>122</v>
      </c>
      <c r="F2218" t="s">
        <v>159</v>
      </c>
      <c r="G2218" t="s">
        <v>160</v>
      </c>
      <c r="H2218" t="s">
        <v>143</v>
      </c>
      <c r="I2218" t="s">
        <v>124</v>
      </c>
      <c r="J2218" t="s">
        <v>125</v>
      </c>
      <c r="K2218" t="s">
        <v>1131</v>
      </c>
      <c r="N2218" t="s">
        <v>1132</v>
      </c>
      <c r="O2218" t="s">
        <v>425</v>
      </c>
      <c r="P2218" t="s">
        <v>472</v>
      </c>
      <c r="Q2218" t="s">
        <v>307</v>
      </c>
      <c r="R2218" t="s">
        <v>131</v>
      </c>
      <c r="S2218" t="s">
        <v>164</v>
      </c>
      <c r="T2218" t="s">
        <v>165</v>
      </c>
      <c r="U2218" t="s">
        <v>151</v>
      </c>
      <c r="V2218" t="s">
        <v>135</v>
      </c>
      <c r="W2218" t="s">
        <v>136</v>
      </c>
      <c r="X2218" t="s">
        <v>1133</v>
      </c>
      <c r="Y2218" s="94">
        <v>24000</v>
      </c>
      <c r="Z2218" s="94">
        <v>0</v>
      </c>
      <c r="AA2218" s="94">
        <v>0</v>
      </c>
      <c r="AB2218" s="94">
        <v>0</v>
      </c>
      <c r="AC2218">
        <f t="shared" si="68"/>
        <v>3000</v>
      </c>
      <c r="AD2218" t="str">
        <f t="shared" si="69"/>
        <v>305</v>
      </c>
    </row>
    <row r="2219" spans="1:30" hidden="1" x14ac:dyDescent="0.25">
      <c r="A2219" t="s">
        <v>1130</v>
      </c>
      <c r="B2219" t="s">
        <v>420</v>
      </c>
      <c r="C2219" t="s">
        <v>470</v>
      </c>
      <c r="D2219" t="s">
        <v>266</v>
      </c>
      <c r="E2219" t="s">
        <v>122</v>
      </c>
      <c r="F2219" t="s">
        <v>159</v>
      </c>
      <c r="G2219" t="s">
        <v>160</v>
      </c>
      <c r="H2219" t="s">
        <v>143</v>
      </c>
      <c r="I2219" t="s">
        <v>124</v>
      </c>
      <c r="J2219" t="s">
        <v>125</v>
      </c>
      <c r="K2219" t="s">
        <v>1131</v>
      </c>
      <c r="N2219" t="s">
        <v>1132</v>
      </c>
      <c r="O2219" t="s">
        <v>425</v>
      </c>
      <c r="P2219" t="s">
        <v>472</v>
      </c>
      <c r="Q2219" t="s">
        <v>267</v>
      </c>
      <c r="R2219" t="s">
        <v>131</v>
      </c>
      <c r="S2219" t="s">
        <v>164</v>
      </c>
      <c r="T2219" t="s">
        <v>165</v>
      </c>
      <c r="U2219" t="s">
        <v>151</v>
      </c>
      <c r="V2219" t="s">
        <v>135</v>
      </c>
      <c r="W2219" t="s">
        <v>136</v>
      </c>
      <c r="X2219" t="s">
        <v>1133</v>
      </c>
      <c r="Y2219" s="94">
        <v>3002.88</v>
      </c>
      <c r="Z2219" s="94">
        <v>0</v>
      </c>
      <c r="AA2219" s="94">
        <v>0</v>
      </c>
      <c r="AB2219" s="94">
        <v>0</v>
      </c>
      <c r="AC2219">
        <f t="shared" si="68"/>
        <v>3000</v>
      </c>
      <c r="AD2219" t="str">
        <f t="shared" si="69"/>
        <v>305</v>
      </c>
    </row>
    <row r="2220" spans="1:30" hidden="1" x14ac:dyDescent="0.25">
      <c r="A2220" t="s">
        <v>1130</v>
      </c>
      <c r="B2220" t="s">
        <v>420</v>
      </c>
      <c r="C2220" t="s">
        <v>470</v>
      </c>
      <c r="D2220" t="s">
        <v>270</v>
      </c>
      <c r="E2220" t="s">
        <v>122</v>
      </c>
      <c r="F2220" t="s">
        <v>159</v>
      </c>
      <c r="G2220" t="s">
        <v>160</v>
      </c>
      <c r="H2220" t="s">
        <v>143</v>
      </c>
      <c r="I2220" t="s">
        <v>124</v>
      </c>
      <c r="J2220" t="s">
        <v>125</v>
      </c>
      <c r="K2220" t="s">
        <v>1131</v>
      </c>
      <c r="N2220" t="s">
        <v>1132</v>
      </c>
      <c r="O2220" t="s">
        <v>425</v>
      </c>
      <c r="P2220" t="s">
        <v>472</v>
      </c>
      <c r="Q2220" t="s">
        <v>271</v>
      </c>
      <c r="R2220" t="s">
        <v>131</v>
      </c>
      <c r="S2220" t="s">
        <v>164</v>
      </c>
      <c r="T2220" t="s">
        <v>165</v>
      </c>
      <c r="U2220" t="s">
        <v>151</v>
      </c>
      <c r="V2220" t="s">
        <v>135</v>
      </c>
      <c r="W2220" t="s">
        <v>136</v>
      </c>
      <c r="X2220" t="s">
        <v>1133</v>
      </c>
      <c r="Y2220" s="94">
        <v>20348189.039999999</v>
      </c>
      <c r="Z2220" s="94">
        <v>55865.599999999999</v>
      </c>
      <c r="AA2220" s="94">
        <v>0</v>
      </c>
      <c r="AB2220" s="94">
        <v>0</v>
      </c>
      <c r="AC2220">
        <f t="shared" si="68"/>
        <v>3000</v>
      </c>
      <c r="AD2220" t="str">
        <f t="shared" si="69"/>
        <v>305</v>
      </c>
    </row>
    <row r="2221" spans="1:30" hidden="1" x14ac:dyDescent="0.25">
      <c r="A2221" t="s">
        <v>1130</v>
      </c>
      <c r="B2221" t="s">
        <v>420</v>
      </c>
      <c r="C2221" t="s">
        <v>470</v>
      </c>
      <c r="D2221" t="s">
        <v>272</v>
      </c>
      <c r="E2221" t="s">
        <v>122</v>
      </c>
      <c r="F2221" t="s">
        <v>159</v>
      </c>
      <c r="G2221" t="s">
        <v>160</v>
      </c>
      <c r="H2221" t="s">
        <v>143</v>
      </c>
      <c r="I2221" t="s">
        <v>124</v>
      </c>
      <c r="J2221" t="s">
        <v>125</v>
      </c>
      <c r="K2221" t="s">
        <v>1131</v>
      </c>
      <c r="N2221" t="s">
        <v>1132</v>
      </c>
      <c r="O2221" t="s">
        <v>425</v>
      </c>
      <c r="P2221" t="s">
        <v>472</v>
      </c>
      <c r="Q2221" t="s">
        <v>273</v>
      </c>
      <c r="R2221" t="s">
        <v>131</v>
      </c>
      <c r="S2221" t="s">
        <v>164</v>
      </c>
      <c r="T2221" t="s">
        <v>165</v>
      </c>
      <c r="U2221" t="s">
        <v>151</v>
      </c>
      <c r="V2221" t="s">
        <v>135</v>
      </c>
      <c r="W2221" t="s">
        <v>136</v>
      </c>
      <c r="X2221" t="s">
        <v>1133</v>
      </c>
      <c r="Y2221" s="94">
        <v>436819.32</v>
      </c>
      <c r="Z2221" s="94">
        <v>36857.839999999997</v>
      </c>
      <c r="AA2221" s="94">
        <v>0</v>
      </c>
      <c r="AB2221" s="94">
        <v>0</v>
      </c>
      <c r="AC2221">
        <f t="shared" si="68"/>
        <v>3000</v>
      </c>
      <c r="AD2221" t="str">
        <f t="shared" si="69"/>
        <v>305</v>
      </c>
    </row>
    <row r="2222" spans="1:30" hidden="1" x14ac:dyDescent="0.25">
      <c r="A2222" t="s">
        <v>1130</v>
      </c>
      <c r="B2222" t="s">
        <v>420</v>
      </c>
      <c r="C2222" t="s">
        <v>470</v>
      </c>
      <c r="D2222" t="s">
        <v>172</v>
      </c>
      <c r="E2222" t="s">
        <v>122</v>
      </c>
      <c r="F2222" t="s">
        <v>159</v>
      </c>
      <c r="G2222" t="s">
        <v>160</v>
      </c>
      <c r="H2222" t="s">
        <v>143</v>
      </c>
      <c r="I2222" t="s">
        <v>124</v>
      </c>
      <c r="J2222" t="s">
        <v>125</v>
      </c>
      <c r="K2222" t="s">
        <v>1131</v>
      </c>
      <c r="N2222" t="s">
        <v>1132</v>
      </c>
      <c r="O2222" t="s">
        <v>425</v>
      </c>
      <c r="P2222" t="s">
        <v>472</v>
      </c>
      <c r="Q2222" t="s">
        <v>173</v>
      </c>
      <c r="R2222" t="s">
        <v>131</v>
      </c>
      <c r="S2222" t="s">
        <v>164</v>
      </c>
      <c r="T2222" t="s">
        <v>165</v>
      </c>
      <c r="U2222" t="s">
        <v>151</v>
      </c>
      <c r="V2222" t="s">
        <v>135</v>
      </c>
      <c r="W2222" t="s">
        <v>136</v>
      </c>
      <c r="X2222" t="s">
        <v>1133</v>
      </c>
      <c r="Y2222" s="94">
        <v>43530.48</v>
      </c>
      <c r="Z2222" s="94">
        <v>0</v>
      </c>
      <c r="AA2222" s="94">
        <v>0</v>
      </c>
      <c r="AB2222" s="94">
        <v>0</v>
      </c>
      <c r="AC2222">
        <f t="shared" si="68"/>
        <v>3000</v>
      </c>
      <c r="AD2222" t="str">
        <f t="shared" si="69"/>
        <v>305</v>
      </c>
    </row>
    <row r="2223" spans="1:30" hidden="1" x14ac:dyDescent="0.25">
      <c r="A2223" t="s">
        <v>1130</v>
      </c>
      <c r="B2223" t="s">
        <v>420</v>
      </c>
      <c r="C2223" t="s">
        <v>470</v>
      </c>
      <c r="D2223" t="s">
        <v>174</v>
      </c>
      <c r="E2223" t="s">
        <v>122</v>
      </c>
      <c r="F2223" t="s">
        <v>159</v>
      </c>
      <c r="G2223" t="s">
        <v>160</v>
      </c>
      <c r="H2223" t="s">
        <v>143</v>
      </c>
      <c r="I2223" t="s">
        <v>124</v>
      </c>
      <c r="J2223" t="s">
        <v>125</v>
      </c>
      <c r="K2223" t="s">
        <v>1131</v>
      </c>
      <c r="N2223" t="s">
        <v>1132</v>
      </c>
      <c r="O2223" t="s">
        <v>425</v>
      </c>
      <c r="P2223" t="s">
        <v>472</v>
      </c>
      <c r="Q2223" t="s">
        <v>175</v>
      </c>
      <c r="R2223" t="s">
        <v>131</v>
      </c>
      <c r="S2223" t="s">
        <v>164</v>
      </c>
      <c r="T2223" t="s">
        <v>165</v>
      </c>
      <c r="U2223" t="s">
        <v>151</v>
      </c>
      <c r="V2223" t="s">
        <v>135</v>
      </c>
      <c r="W2223" t="s">
        <v>136</v>
      </c>
      <c r="X2223" t="s">
        <v>1133</v>
      </c>
      <c r="Y2223" s="94">
        <v>24345</v>
      </c>
      <c r="Z2223" s="94">
        <v>2426.0100000000002</v>
      </c>
      <c r="AA2223" s="94">
        <v>0</v>
      </c>
      <c r="AB2223" s="94">
        <v>0</v>
      </c>
      <c r="AC2223">
        <f t="shared" si="68"/>
        <v>3000</v>
      </c>
      <c r="AD2223" t="str">
        <f t="shared" si="69"/>
        <v>305</v>
      </c>
    </row>
    <row r="2224" spans="1:30" hidden="1" x14ac:dyDescent="0.25">
      <c r="A2224" t="s">
        <v>1134</v>
      </c>
      <c r="B2224" t="s">
        <v>420</v>
      </c>
      <c r="C2224" t="s">
        <v>470</v>
      </c>
      <c r="D2224" t="s">
        <v>214</v>
      </c>
      <c r="E2224" t="s">
        <v>122</v>
      </c>
      <c r="F2224" t="s">
        <v>159</v>
      </c>
      <c r="G2224" t="s">
        <v>160</v>
      </c>
      <c r="H2224" t="s">
        <v>143</v>
      </c>
      <c r="I2224" t="s">
        <v>124</v>
      </c>
      <c r="J2224" t="s">
        <v>125</v>
      </c>
      <c r="K2224" t="s">
        <v>1135</v>
      </c>
      <c r="N2224" t="s">
        <v>1136</v>
      </c>
      <c r="O2224" t="s">
        <v>425</v>
      </c>
      <c r="P2224" t="s">
        <v>472</v>
      </c>
      <c r="Q2224" t="s">
        <v>215</v>
      </c>
      <c r="R2224" t="s">
        <v>131</v>
      </c>
      <c r="S2224" t="s">
        <v>164</v>
      </c>
      <c r="T2224" t="s">
        <v>165</v>
      </c>
      <c r="U2224" t="s">
        <v>151</v>
      </c>
      <c r="V2224" t="s">
        <v>135</v>
      </c>
      <c r="W2224" t="s">
        <v>136</v>
      </c>
      <c r="X2224" t="s">
        <v>1137</v>
      </c>
      <c r="Y2224" s="94">
        <v>108000</v>
      </c>
      <c r="Z2224" s="94">
        <v>0</v>
      </c>
      <c r="AA2224" s="94">
        <v>0</v>
      </c>
      <c r="AB2224" s="94">
        <v>0</v>
      </c>
      <c r="AC2224">
        <f t="shared" si="68"/>
        <v>2000</v>
      </c>
      <c r="AD2224" t="str">
        <f t="shared" si="69"/>
        <v>305</v>
      </c>
    </row>
    <row r="2225" spans="1:30" hidden="1" x14ac:dyDescent="0.25">
      <c r="A2225" t="s">
        <v>1134</v>
      </c>
      <c r="B2225" t="s">
        <v>420</v>
      </c>
      <c r="C2225" t="s">
        <v>470</v>
      </c>
      <c r="D2225" t="s">
        <v>266</v>
      </c>
      <c r="E2225" t="s">
        <v>122</v>
      </c>
      <c r="F2225" t="s">
        <v>159</v>
      </c>
      <c r="G2225" t="s">
        <v>160</v>
      </c>
      <c r="H2225" t="s">
        <v>143</v>
      </c>
      <c r="I2225" t="s">
        <v>124</v>
      </c>
      <c r="J2225" t="s">
        <v>125</v>
      </c>
      <c r="K2225" t="s">
        <v>1135</v>
      </c>
      <c r="N2225" t="s">
        <v>1136</v>
      </c>
      <c r="O2225" t="s">
        <v>425</v>
      </c>
      <c r="P2225" t="s">
        <v>472</v>
      </c>
      <c r="Q2225" t="s">
        <v>267</v>
      </c>
      <c r="R2225" t="s">
        <v>131</v>
      </c>
      <c r="S2225" t="s">
        <v>164</v>
      </c>
      <c r="T2225" t="s">
        <v>165</v>
      </c>
      <c r="U2225" t="s">
        <v>151</v>
      </c>
      <c r="V2225" t="s">
        <v>135</v>
      </c>
      <c r="W2225" t="s">
        <v>136</v>
      </c>
      <c r="X2225" t="s">
        <v>1137</v>
      </c>
      <c r="Y2225" s="94">
        <v>9000</v>
      </c>
      <c r="Z2225" s="94">
        <v>0</v>
      </c>
      <c r="AA2225" s="94">
        <v>0</v>
      </c>
      <c r="AB2225" s="94">
        <v>0</v>
      </c>
      <c r="AC2225">
        <f t="shared" si="68"/>
        <v>3000</v>
      </c>
      <c r="AD2225" t="str">
        <f t="shared" si="69"/>
        <v>305</v>
      </c>
    </row>
    <row r="2226" spans="1:30" hidden="1" x14ac:dyDescent="0.25">
      <c r="A2226" t="s">
        <v>1134</v>
      </c>
      <c r="B2226" t="s">
        <v>420</v>
      </c>
      <c r="C2226" t="s">
        <v>470</v>
      </c>
      <c r="D2226" t="s">
        <v>272</v>
      </c>
      <c r="E2226" t="s">
        <v>122</v>
      </c>
      <c r="F2226" t="s">
        <v>159</v>
      </c>
      <c r="G2226" t="s">
        <v>160</v>
      </c>
      <c r="H2226" t="s">
        <v>143</v>
      </c>
      <c r="I2226" t="s">
        <v>124</v>
      </c>
      <c r="J2226" t="s">
        <v>125</v>
      </c>
      <c r="K2226" t="s">
        <v>1135</v>
      </c>
      <c r="N2226" t="s">
        <v>1136</v>
      </c>
      <c r="O2226" t="s">
        <v>425</v>
      </c>
      <c r="P2226" t="s">
        <v>472</v>
      </c>
      <c r="Q2226" t="s">
        <v>273</v>
      </c>
      <c r="R2226" t="s">
        <v>131</v>
      </c>
      <c r="S2226" t="s">
        <v>164</v>
      </c>
      <c r="T2226" t="s">
        <v>165</v>
      </c>
      <c r="U2226" t="s">
        <v>151</v>
      </c>
      <c r="V2226" t="s">
        <v>135</v>
      </c>
      <c r="W2226" t="s">
        <v>136</v>
      </c>
      <c r="X2226" t="s">
        <v>1137</v>
      </c>
      <c r="Y2226" s="94">
        <v>60000</v>
      </c>
      <c r="Z2226" s="94">
        <v>610</v>
      </c>
      <c r="AA2226" s="94">
        <v>0</v>
      </c>
      <c r="AB2226" s="94">
        <v>0</v>
      </c>
      <c r="AC2226">
        <f t="shared" si="68"/>
        <v>3000</v>
      </c>
      <c r="AD2226" t="str">
        <f t="shared" si="69"/>
        <v>305</v>
      </c>
    </row>
    <row r="2227" spans="1:30" hidden="1" x14ac:dyDescent="0.25">
      <c r="A2227" t="s">
        <v>1134</v>
      </c>
      <c r="B2227" t="s">
        <v>420</v>
      </c>
      <c r="C2227" t="s">
        <v>470</v>
      </c>
      <c r="D2227" t="s">
        <v>172</v>
      </c>
      <c r="E2227" t="s">
        <v>122</v>
      </c>
      <c r="F2227" t="s">
        <v>159</v>
      </c>
      <c r="G2227" t="s">
        <v>160</v>
      </c>
      <c r="H2227" t="s">
        <v>143</v>
      </c>
      <c r="I2227" t="s">
        <v>124</v>
      </c>
      <c r="J2227" t="s">
        <v>125</v>
      </c>
      <c r="K2227" t="s">
        <v>1135</v>
      </c>
      <c r="N2227" t="s">
        <v>1136</v>
      </c>
      <c r="O2227" t="s">
        <v>425</v>
      </c>
      <c r="P2227" t="s">
        <v>472</v>
      </c>
      <c r="Q2227" t="s">
        <v>173</v>
      </c>
      <c r="R2227" t="s">
        <v>131</v>
      </c>
      <c r="S2227" t="s">
        <v>164</v>
      </c>
      <c r="T2227" t="s">
        <v>165</v>
      </c>
      <c r="U2227" t="s">
        <v>151</v>
      </c>
      <c r="V2227" t="s">
        <v>135</v>
      </c>
      <c r="W2227" t="s">
        <v>136</v>
      </c>
      <c r="X2227" t="s">
        <v>1137</v>
      </c>
      <c r="Y2227" s="94">
        <v>32400</v>
      </c>
      <c r="Z2227" s="94">
        <v>0</v>
      </c>
      <c r="AA2227" s="94">
        <v>0</v>
      </c>
      <c r="AB2227" s="94">
        <v>0</v>
      </c>
      <c r="AC2227">
        <f t="shared" si="68"/>
        <v>3000</v>
      </c>
      <c r="AD2227" t="str">
        <f t="shared" si="69"/>
        <v>305</v>
      </c>
    </row>
    <row r="2228" spans="1:30" hidden="1" x14ac:dyDescent="0.25">
      <c r="A2228" t="s">
        <v>1134</v>
      </c>
      <c r="B2228" t="s">
        <v>420</v>
      </c>
      <c r="C2228" t="s">
        <v>470</v>
      </c>
      <c r="D2228" t="s">
        <v>174</v>
      </c>
      <c r="E2228" t="s">
        <v>122</v>
      </c>
      <c r="F2228" t="s">
        <v>159</v>
      </c>
      <c r="G2228" t="s">
        <v>160</v>
      </c>
      <c r="H2228" t="s">
        <v>143</v>
      </c>
      <c r="I2228" t="s">
        <v>124</v>
      </c>
      <c r="J2228" t="s">
        <v>125</v>
      </c>
      <c r="K2228" t="s">
        <v>1135</v>
      </c>
      <c r="N2228" t="s">
        <v>1136</v>
      </c>
      <c r="O2228" t="s">
        <v>425</v>
      </c>
      <c r="P2228" t="s">
        <v>472</v>
      </c>
      <c r="Q2228" t="s">
        <v>175</v>
      </c>
      <c r="R2228" t="s">
        <v>131</v>
      </c>
      <c r="S2228" t="s">
        <v>164</v>
      </c>
      <c r="T2228" t="s">
        <v>165</v>
      </c>
      <c r="U2228" t="s">
        <v>151</v>
      </c>
      <c r="V2228" t="s">
        <v>135</v>
      </c>
      <c r="W2228" t="s">
        <v>136</v>
      </c>
      <c r="X2228" t="s">
        <v>1137</v>
      </c>
      <c r="Y2228" s="94">
        <v>19999.919999999998</v>
      </c>
      <c r="Z2228" s="94">
        <v>0</v>
      </c>
      <c r="AA2228" s="94">
        <v>0</v>
      </c>
      <c r="AB2228" s="94">
        <v>0</v>
      </c>
      <c r="AC2228">
        <f t="shared" si="68"/>
        <v>3000</v>
      </c>
      <c r="AD2228" t="str">
        <f t="shared" si="69"/>
        <v>305</v>
      </c>
    </row>
    <row r="2229" spans="1:30" hidden="1" x14ac:dyDescent="0.25">
      <c r="A2229" t="s">
        <v>1134</v>
      </c>
      <c r="B2229" t="s">
        <v>420</v>
      </c>
      <c r="C2229" t="s">
        <v>470</v>
      </c>
      <c r="D2229" t="s">
        <v>282</v>
      </c>
      <c r="E2229" t="s">
        <v>122</v>
      </c>
      <c r="F2229" t="s">
        <v>159</v>
      </c>
      <c r="G2229" t="s">
        <v>160</v>
      </c>
      <c r="H2229" t="s">
        <v>143</v>
      </c>
      <c r="I2229" t="s">
        <v>124</v>
      </c>
      <c r="J2229" t="s">
        <v>125</v>
      </c>
      <c r="K2229" t="s">
        <v>1135</v>
      </c>
      <c r="N2229" t="s">
        <v>1136</v>
      </c>
      <c r="O2229" t="s">
        <v>425</v>
      </c>
      <c r="P2229" t="s">
        <v>472</v>
      </c>
      <c r="Q2229" t="s">
        <v>283</v>
      </c>
      <c r="R2229" t="s">
        <v>131</v>
      </c>
      <c r="S2229" t="s">
        <v>164</v>
      </c>
      <c r="T2229" t="s">
        <v>165</v>
      </c>
      <c r="U2229" t="s">
        <v>151</v>
      </c>
      <c r="V2229" t="s">
        <v>135</v>
      </c>
      <c r="W2229" t="s">
        <v>136</v>
      </c>
      <c r="X2229" t="s">
        <v>1137</v>
      </c>
      <c r="Y2229" s="94">
        <v>2400</v>
      </c>
      <c r="Z2229" s="94">
        <v>45</v>
      </c>
      <c r="AA2229" s="94">
        <v>0</v>
      </c>
      <c r="AB2229" s="94">
        <v>0</v>
      </c>
      <c r="AC2229">
        <f t="shared" si="68"/>
        <v>3000</v>
      </c>
      <c r="AD2229" t="str">
        <f t="shared" si="69"/>
        <v>305</v>
      </c>
    </row>
    <row r="2230" spans="1:30" hidden="1" x14ac:dyDescent="0.25">
      <c r="A2230" s="97" t="s">
        <v>1130</v>
      </c>
      <c r="B2230" s="97" t="s">
        <v>420</v>
      </c>
      <c r="C2230" s="97" t="s">
        <v>140</v>
      </c>
      <c r="D2230" s="97" t="s">
        <v>465</v>
      </c>
      <c r="E2230" s="97" t="s">
        <v>122</v>
      </c>
      <c r="F2230" s="98">
        <v>15</v>
      </c>
      <c r="G2230" s="98" t="s">
        <v>142</v>
      </c>
      <c r="H2230" s="97">
        <v>19</v>
      </c>
      <c r="I2230" s="97" t="s">
        <v>124</v>
      </c>
      <c r="J2230" s="97" t="s">
        <v>125</v>
      </c>
      <c r="K2230" s="97" t="s">
        <v>1138</v>
      </c>
      <c r="L2230" s="97"/>
      <c r="M2230" s="97"/>
      <c r="N2230" s="97" t="s">
        <v>1132</v>
      </c>
      <c r="O2230" s="97" t="s">
        <v>425</v>
      </c>
      <c r="P2230" s="97" t="s">
        <v>147</v>
      </c>
      <c r="Q2230" s="97" t="s">
        <v>466</v>
      </c>
      <c r="R2230" s="97" t="s">
        <v>131</v>
      </c>
      <c r="S2230" s="97" t="s">
        <v>149</v>
      </c>
      <c r="T2230" s="97" t="s">
        <v>150</v>
      </c>
      <c r="U2230" s="97" t="s">
        <v>134</v>
      </c>
      <c r="V2230" s="97" t="s">
        <v>135</v>
      </c>
      <c r="W2230" s="97" t="s">
        <v>136</v>
      </c>
      <c r="X2230" s="97" t="s">
        <v>1139</v>
      </c>
      <c r="Y2230" s="99">
        <v>200429.52</v>
      </c>
      <c r="Z2230" s="99">
        <v>0</v>
      </c>
      <c r="AA2230" s="99">
        <v>0</v>
      </c>
      <c r="AB2230" s="99">
        <v>0</v>
      </c>
      <c r="AC2230">
        <f t="shared" si="68"/>
        <v>1000</v>
      </c>
      <c r="AD2230" t="str">
        <f t="shared" si="69"/>
        <v>305</v>
      </c>
    </row>
    <row r="2231" spans="1:30" hidden="1" x14ac:dyDescent="0.25">
      <c r="A2231" t="s">
        <v>1140</v>
      </c>
      <c r="B2231" t="s">
        <v>420</v>
      </c>
      <c r="C2231" t="s">
        <v>1051</v>
      </c>
      <c r="D2231" t="s">
        <v>186</v>
      </c>
      <c r="E2231" t="s">
        <v>122</v>
      </c>
      <c r="F2231" t="s">
        <v>159</v>
      </c>
      <c r="G2231" t="s">
        <v>160</v>
      </c>
      <c r="H2231" t="s">
        <v>143</v>
      </c>
      <c r="I2231" t="s">
        <v>124</v>
      </c>
      <c r="J2231" t="s">
        <v>125</v>
      </c>
      <c r="K2231" t="s">
        <v>1141</v>
      </c>
      <c r="N2231" t="s">
        <v>1142</v>
      </c>
      <c r="O2231" t="s">
        <v>425</v>
      </c>
      <c r="P2231" t="s">
        <v>1054</v>
      </c>
      <c r="Q2231" t="s">
        <v>188</v>
      </c>
      <c r="R2231" t="s">
        <v>131</v>
      </c>
      <c r="S2231" t="s">
        <v>164</v>
      </c>
      <c r="T2231" t="s">
        <v>165</v>
      </c>
      <c r="U2231" t="s">
        <v>151</v>
      </c>
      <c r="V2231" t="s">
        <v>135</v>
      </c>
      <c r="W2231" t="s">
        <v>136</v>
      </c>
      <c r="X2231" t="s">
        <v>1143</v>
      </c>
      <c r="Y2231" s="94">
        <v>1422.12</v>
      </c>
      <c r="Z2231" s="94">
        <v>0</v>
      </c>
      <c r="AA2231" s="94">
        <v>0</v>
      </c>
      <c r="AB2231" s="94">
        <v>0</v>
      </c>
      <c r="AC2231">
        <f t="shared" si="68"/>
        <v>2000</v>
      </c>
      <c r="AD2231" t="str">
        <f t="shared" si="69"/>
        <v>305</v>
      </c>
    </row>
    <row r="2232" spans="1:30" hidden="1" x14ac:dyDescent="0.25">
      <c r="A2232" t="s">
        <v>1140</v>
      </c>
      <c r="B2232" t="s">
        <v>420</v>
      </c>
      <c r="C2232" t="s">
        <v>1051</v>
      </c>
      <c r="D2232" t="s">
        <v>200</v>
      </c>
      <c r="E2232" t="s">
        <v>122</v>
      </c>
      <c r="F2232" t="s">
        <v>159</v>
      </c>
      <c r="G2232" t="s">
        <v>160</v>
      </c>
      <c r="H2232" t="s">
        <v>143</v>
      </c>
      <c r="I2232" t="s">
        <v>124</v>
      </c>
      <c r="J2232" t="s">
        <v>125</v>
      </c>
      <c r="K2232" t="s">
        <v>1141</v>
      </c>
      <c r="N2232" t="s">
        <v>1142</v>
      </c>
      <c r="O2232" t="s">
        <v>425</v>
      </c>
      <c r="P2232" t="s">
        <v>1054</v>
      </c>
      <c r="Q2232" t="s">
        <v>201</v>
      </c>
      <c r="R2232" t="s">
        <v>131</v>
      </c>
      <c r="S2232" t="s">
        <v>164</v>
      </c>
      <c r="T2232" t="s">
        <v>165</v>
      </c>
      <c r="U2232" t="s">
        <v>151</v>
      </c>
      <c r="V2232" t="s">
        <v>135</v>
      </c>
      <c r="W2232" t="s">
        <v>136</v>
      </c>
      <c r="X2232" t="s">
        <v>1143</v>
      </c>
      <c r="Y2232" s="94">
        <v>32204.880000000001</v>
      </c>
      <c r="Z2232" s="94">
        <v>3636.08</v>
      </c>
      <c r="AA2232" s="94">
        <v>0</v>
      </c>
      <c r="AB2232" s="94">
        <v>0</v>
      </c>
      <c r="AC2232">
        <f t="shared" si="68"/>
        <v>2000</v>
      </c>
      <c r="AD2232" t="str">
        <f t="shared" si="69"/>
        <v>305</v>
      </c>
    </row>
    <row r="2233" spans="1:30" hidden="1" x14ac:dyDescent="0.25">
      <c r="A2233" t="s">
        <v>1140</v>
      </c>
      <c r="B2233" t="s">
        <v>420</v>
      </c>
      <c r="C2233" t="s">
        <v>1051</v>
      </c>
      <c r="D2233" t="s">
        <v>214</v>
      </c>
      <c r="E2233" t="s">
        <v>122</v>
      </c>
      <c r="F2233" t="s">
        <v>159</v>
      </c>
      <c r="G2233" t="s">
        <v>160</v>
      </c>
      <c r="H2233" t="s">
        <v>143</v>
      </c>
      <c r="I2233" t="s">
        <v>124</v>
      </c>
      <c r="J2233" t="s">
        <v>125</v>
      </c>
      <c r="K2233" t="s">
        <v>1141</v>
      </c>
      <c r="N2233" t="s">
        <v>1142</v>
      </c>
      <c r="O2233" t="s">
        <v>425</v>
      </c>
      <c r="P2233" t="s">
        <v>1054</v>
      </c>
      <c r="Q2233" t="s">
        <v>215</v>
      </c>
      <c r="R2233" t="s">
        <v>131</v>
      </c>
      <c r="S2233" t="s">
        <v>164</v>
      </c>
      <c r="T2233" t="s">
        <v>165</v>
      </c>
      <c r="U2233" t="s">
        <v>151</v>
      </c>
      <c r="V2233" t="s">
        <v>135</v>
      </c>
      <c r="W2233" t="s">
        <v>136</v>
      </c>
      <c r="X2233" t="s">
        <v>1143</v>
      </c>
      <c r="Y2233" s="94">
        <v>4022699.76</v>
      </c>
      <c r="Z2233" s="94">
        <v>1348906.95</v>
      </c>
      <c r="AA2233" s="94">
        <v>0</v>
      </c>
      <c r="AB2233" s="94">
        <v>0</v>
      </c>
      <c r="AC2233">
        <f t="shared" si="68"/>
        <v>2000</v>
      </c>
      <c r="AD2233" t="str">
        <f t="shared" si="69"/>
        <v>305</v>
      </c>
    </row>
    <row r="2234" spans="1:30" hidden="1" x14ac:dyDescent="0.25">
      <c r="A2234" t="s">
        <v>1140</v>
      </c>
      <c r="B2234" t="s">
        <v>420</v>
      </c>
      <c r="C2234" t="s">
        <v>1051</v>
      </c>
      <c r="D2234" t="s">
        <v>240</v>
      </c>
      <c r="E2234" t="s">
        <v>122</v>
      </c>
      <c r="F2234" t="s">
        <v>159</v>
      </c>
      <c r="G2234" t="s">
        <v>160</v>
      </c>
      <c r="H2234" t="s">
        <v>143</v>
      </c>
      <c r="I2234" t="s">
        <v>124</v>
      </c>
      <c r="J2234" t="s">
        <v>125</v>
      </c>
      <c r="K2234" t="s">
        <v>1141</v>
      </c>
      <c r="N2234" t="s">
        <v>1142</v>
      </c>
      <c r="O2234" t="s">
        <v>425</v>
      </c>
      <c r="P2234" t="s">
        <v>1054</v>
      </c>
      <c r="Q2234" t="s">
        <v>241</v>
      </c>
      <c r="R2234" t="s">
        <v>131</v>
      </c>
      <c r="S2234" t="s">
        <v>164</v>
      </c>
      <c r="T2234" t="s">
        <v>165</v>
      </c>
      <c r="U2234" t="s">
        <v>151</v>
      </c>
      <c r="V2234" t="s">
        <v>135</v>
      </c>
      <c r="W2234" t="s">
        <v>136</v>
      </c>
      <c r="X2234" t="s">
        <v>1143</v>
      </c>
      <c r="Y2234" s="94">
        <v>46760.160000000003</v>
      </c>
      <c r="Z2234" s="94">
        <v>7364.1</v>
      </c>
      <c r="AA2234" s="94">
        <v>0</v>
      </c>
      <c r="AB2234" s="94">
        <v>0</v>
      </c>
      <c r="AC2234">
        <f t="shared" si="68"/>
        <v>3000</v>
      </c>
      <c r="AD2234" t="str">
        <f t="shared" si="69"/>
        <v>305</v>
      </c>
    </row>
    <row r="2235" spans="1:30" hidden="1" x14ac:dyDescent="0.25">
      <c r="A2235" t="s">
        <v>1140</v>
      </c>
      <c r="B2235" t="s">
        <v>420</v>
      </c>
      <c r="C2235" t="s">
        <v>1051</v>
      </c>
      <c r="D2235" t="s">
        <v>242</v>
      </c>
      <c r="E2235" t="s">
        <v>122</v>
      </c>
      <c r="F2235" t="s">
        <v>159</v>
      </c>
      <c r="G2235" t="s">
        <v>160</v>
      </c>
      <c r="H2235" t="s">
        <v>143</v>
      </c>
      <c r="I2235" t="s">
        <v>124</v>
      </c>
      <c r="J2235" t="s">
        <v>125</v>
      </c>
      <c r="K2235" t="s">
        <v>1141</v>
      </c>
      <c r="N2235" t="s">
        <v>1142</v>
      </c>
      <c r="O2235" t="s">
        <v>425</v>
      </c>
      <c r="P2235" t="s">
        <v>1054</v>
      </c>
      <c r="Q2235" t="s">
        <v>243</v>
      </c>
      <c r="R2235" t="s">
        <v>131</v>
      </c>
      <c r="S2235" t="s">
        <v>164</v>
      </c>
      <c r="T2235" t="s">
        <v>165</v>
      </c>
      <c r="U2235" t="s">
        <v>151</v>
      </c>
      <c r="V2235" t="s">
        <v>135</v>
      </c>
      <c r="W2235" t="s">
        <v>136</v>
      </c>
      <c r="X2235" t="s">
        <v>1143</v>
      </c>
      <c r="Y2235" s="94">
        <v>12356.4</v>
      </c>
      <c r="Z2235" s="94">
        <v>0</v>
      </c>
      <c r="AA2235" s="94">
        <v>0</v>
      </c>
      <c r="AB2235" s="94">
        <v>0</v>
      </c>
      <c r="AC2235">
        <f t="shared" si="68"/>
        <v>3000</v>
      </c>
      <c r="AD2235" t="str">
        <f t="shared" si="69"/>
        <v>305</v>
      </c>
    </row>
    <row r="2236" spans="1:30" hidden="1" x14ac:dyDescent="0.25">
      <c r="A2236" t="s">
        <v>1140</v>
      </c>
      <c r="B2236" t="s">
        <v>420</v>
      </c>
      <c r="C2236" t="s">
        <v>1051</v>
      </c>
      <c r="D2236" t="s">
        <v>270</v>
      </c>
      <c r="E2236" t="s">
        <v>122</v>
      </c>
      <c r="F2236" t="s">
        <v>159</v>
      </c>
      <c r="G2236" t="s">
        <v>160</v>
      </c>
      <c r="H2236" t="s">
        <v>143</v>
      </c>
      <c r="I2236" t="s">
        <v>124</v>
      </c>
      <c r="J2236" t="s">
        <v>125</v>
      </c>
      <c r="K2236" t="s">
        <v>1141</v>
      </c>
      <c r="N2236" t="s">
        <v>1142</v>
      </c>
      <c r="O2236" t="s">
        <v>425</v>
      </c>
      <c r="P2236" t="s">
        <v>1054</v>
      </c>
      <c r="Q2236" t="s">
        <v>271</v>
      </c>
      <c r="R2236" t="s">
        <v>131</v>
      </c>
      <c r="S2236" t="s">
        <v>164</v>
      </c>
      <c r="T2236" t="s">
        <v>165</v>
      </c>
      <c r="U2236" t="s">
        <v>151</v>
      </c>
      <c r="V2236" t="s">
        <v>135</v>
      </c>
      <c r="W2236" t="s">
        <v>136</v>
      </c>
      <c r="X2236" t="s">
        <v>1143</v>
      </c>
      <c r="Y2236" s="94">
        <v>25749.96</v>
      </c>
      <c r="Z2236" s="94">
        <v>0</v>
      </c>
      <c r="AA2236" s="94">
        <v>0</v>
      </c>
      <c r="AB2236" s="94">
        <v>0</v>
      </c>
      <c r="AC2236">
        <f t="shared" si="68"/>
        <v>3000</v>
      </c>
      <c r="AD2236" t="str">
        <f t="shared" si="69"/>
        <v>305</v>
      </c>
    </row>
    <row r="2237" spans="1:30" hidden="1" x14ac:dyDescent="0.25">
      <c r="A2237" t="s">
        <v>1140</v>
      </c>
      <c r="B2237" t="s">
        <v>420</v>
      </c>
      <c r="C2237" t="s">
        <v>1051</v>
      </c>
      <c r="D2237" t="s">
        <v>272</v>
      </c>
      <c r="E2237" t="s">
        <v>122</v>
      </c>
      <c r="F2237" t="s">
        <v>159</v>
      </c>
      <c r="G2237" t="s">
        <v>160</v>
      </c>
      <c r="H2237" t="s">
        <v>143</v>
      </c>
      <c r="I2237" t="s">
        <v>124</v>
      </c>
      <c r="J2237" t="s">
        <v>125</v>
      </c>
      <c r="K2237" t="s">
        <v>1141</v>
      </c>
      <c r="N2237" t="s">
        <v>1142</v>
      </c>
      <c r="O2237" t="s">
        <v>425</v>
      </c>
      <c r="P2237" t="s">
        <v>1054</v>
      </c>
      <c r="Q2237" t="s">
        <v>273</v>
      </c>
      <c r="R2237" t="s">
        <v>131</v>
      </c>
      <c r="S2237" t="s">
        <v>164</v>
      </c>
      <c r="T2237" t="s">
        <v>165</v>
      </c>
      <c r="U2237" t="s">
        <v>151</v>
      </c>
      <c r="V2237" t="s">
        <v>135</v>
      </c>
      <c r="W2237" t="s">
        <v>136</v>
      </c>
      <c r="X2237" t="s">
        <v>1143</v>
      </c>
      <c r="Y2237" s="94">
        <v>709819.56</v>
      </c>
      <c r="Z2237" s="94">
        <v>16010.4</v>
      </c>
      <c r="AA2237" s="94">
        <v>0</v>
      </c>
      <c r="AB2237" s="94">
        <v>0</v>
      </c>
      <c r="AC2237">
        <f t="shared" si="68"/>
        <v>3000</v>
      </c>
      <c r="AD2237" t="str">
        <f t="shared" si="69"/>
        <v>305</v>
      </c>
    </row>
    <row r="2238" spans="1:30" hidden="1" x14ac:dyDescent="0.25">
      <c r="A2238" t="s">
        <v>1140</v>
      </c>
      <c r="B2238" t="s">
        <v>420</v>
      </c>
      <c r="C2238" t="s">
        <v>1051</v>
      </c>
      <c r="D2238" t="s">
        <v>172</v>
      </c>
      <c r="E2238" t="s">
        <v>122</v>
      </c>
      <c r="F2238" t="s">
        <v>159</v>
      </c>
      <c r="G2238" t="s">
        <v>160</v>
      </c>
      <c r="H2238" t="s">
        <v>143</v>
      </c>
      <c r="I2238" t="s">
        <v>124</v>
      </c>
      <c r="J2238" t="s">
        <v>125</v>
      </c>
      <c r="K2238" t="s">
        <v>1141</v>
      </c>
      <c r="N2238" t="s">
        <v>1142</v>
      </c>
      <c r="O2238" t="s">
        <v>425</v>
      </c>
      <c r="P2238" t="s">
        <v>1054</v>
      </c>
      <c r="Q2238" t="s">
        <v>173</v>
      </c>
      <c r="R2238" t="s">
        <v>131</v>
      </c>
      <c r="S2238" t="s">
        <v>164</v>
      </c>
      <c r="T2238" t="s">
        <v>165</v>
      </c>
      <c r="U2238" t="s">
        <v>151</v>
      </c>
      <c r="V2238" t="s">
        <v>135</v>
      </c>
      <c r="W2238" t="s">
        <v>136</v>
      </c>
      <c r="X2238" t="s">
        <v>1143</v>
      </c>
      <c r="Y2238" s="94">
        <v>58096.92</v>
      </c>
      <c r="Z2238" s="94">
        <v>12283.16</v>
      </c>
      <c r="AA2238" s="94">
        <v>0</v>
      </c>
      <c r="AB2238" s="94">
        <v>0</v>
      </c>
      <c r="AC2238">
        <f t="shared" si="68"/>
        <v>3000</v>
      </c>
      <c r="AD2238" t="str">
        <f t="shared" si="69"/>
        <v>305</v>
      </c>
    </row>
    <row r="2239" spans="1:30" hidden="1" x14ac:dyDescent="0.25">
      <c r="A2239" t="s">
        <v>1140</v>
      </c>
      <c r="B2239" t="s">
        <v>420</v>
      </c>
      <c r="C2239" t="s">
        <v>1051</v>
      </c>
      <c r="D2239" t="s">
        <v>174</v>
      </c>
      <c r="E2239" t="s">
        <v>122</v>
      </c>
      <c r="F2239" t="s">
        <v>159</v>
      </c>
      <c r="G2239" t="s">
        <v>160</v>
      </c>
      <c r="H2239" t="s">
        <v>143</v>
      </c>
      <c r="I2239" t="s">
        <v>124</v>
      </c>
      <c r="J2239" t="s">
        <v>125</v>
      </c>
      <c r="K2239" t="s">
        <v>1141</v>
      </c>
      <c r="N2239" t="s">
        <v>1142</v>
      </c>
      <c r="O2239" t="s">
        <v>425</v>
      </c>
      <c r="P2239" t="s">
        <v>1054</v>
      </c>
      <c r="Q2239" t="s">
        <v>175</v>
      </c>
      <c r="R2239" t="s">
        <v>131</v>
      </c>
      <c r="S2239" t="s">
        <v>164</v>
      </c>
      <c r="T2239" t="s">
        <v>165</v>
      </c>
      <c r="U2239" t="s">
        <v>151</v>
      </c>
      <c r="V2239" t="s">
        <v>135</v>
      </c>
      <c r="W2239" t="s">
        <v>136</v>
      </c>
      <c r="X2239" t="s">
        <v>1143</v>
      </c>
      <c r="Y2239" s="94">
        <v>42396.36</v>
      </c>
      <c r="Z2239" s="94">
        <v>9943.99</v>
      </c>
      <c r="AA2239" s="94">
        <v>0</v>
      </c>
      <c r="AB2239" s="94">
        <v>0</v>
      </c>
      <c r="AC2239">
        <f t="shared" si="68"/>
        <v>3000</v>
      </c>
      <c r="AD2239" t="str">
        <f t="shared" si="69"/>
        <v>305</v>
      </c>
    </row>
    <row r="2240" spans="1:30" hidden="1" x14ac:dyDescent="0.25">
      <c r="A2240" t="s">
        <v>1144</v>
      </c>
      <c r="B2240" t="s">
        <v>420</v>
      </c>
      <c r="C2240" t="s">
        <v>1051</v>
      </c>
      <c r="D2240" t="s">
        <v>214</v>
      </c>
      <c r="E2240" t="s">
        <v>122</v>
      </c>
      <c r="F2240" t="s">
        <v>159</v>
      </c>
      <c r="G2240" t="s">
        <v>160</v>
      </c>
      <c r="H2240" t="s">
        <v>143</v>
      </c>
      <c r="I2240" t="s">
        <v>124</v>
      </c>
      <c r="J2240" t="s">
        <v>125</v>
      </c>
      <c r="K2240" t="s">
        <v>1145</v>
      </c>
      <c r="N2240" t="s">
        <v>1146</v>
      </c>
      <c r="O2240" t="s">
        <v>425</v>
      </c>
      <c r="P2240" t="s">
        <v>1054</v>
      </c>
      <c r="Q2240" t="s">
        <v>215</v>
      </c>
      <c r="R2240" t="s">
        <v>131</v>
      </c>
      <c r="S2240" t="s">
        <v>164</v>
      </c>
      <c r="T2240" t="s">
        <v>165</v>
      </c>
      <c r="U2240" t="s">
        <v>151</v>
      </c>
      <c r="V2240" t="s">
        <v>135</v>
      </c>
      <c r="W2240" t="s">
        <v>136</v>
      </c>
      <c r="X2240" t="s">
        <v>1147</v>
      </c>
      <c r="Y2240" s="94">
        <v>559077.24</v>
      </c>
      <c r="Z2240" s="94">
        <v>108320.72</v>
      </c>
      <c r="AA2240" s="94">
        <v>0</v>
      </c>
      <c r="AB2240" s="94">
        <v>0</v>
      </c>
      <c r="AC2240">
        <f t="shared" si="68"/>
        <v>2000</v>
      </c>
      <c r="AD2240" t="str">
        <f t="shared" si="69"/>
        <v>305</v>
      </c>
    </row>
    <row r="2241" spans="1:30" hidden="1" x14ac:dyDescent="0.25">
      <c r="A2241" t="s">
        <v>1144</v>
      </c>
      <c r="B2241" t="s">
        <v>420</v>
      </c>
      <c r="C2241" t="s">
        <v>1051</v>
      </c>
      <c r="D2241" t="s">
        <v>272</v>
      </c>
      <c r="E2241" t="s">
        <v>122</v>
      </c>
      <c r="F2241" t="s">
        <v>159</v>
      </c>
      <c r="G2241" t="s">
        <v>160</v>
      </c>
      <c r="H2241" t="s">
        <v>143</v>
      </c>
      <c r="I2241" t="s">
        <v>124</v>
      </c>
      <c r="J2241" t="s">
        <v>125</v>
      </c>
      <c r="K2241" t="s">
        <v>1145</v>
      </c>
      <c r="N2241" t="s">
        <v>1146</v>
      </c>
      <c r="O2241" t="s">
        <v>425</v>
      </c>
      <c r="P2241" t="s">
        <v>1054</v>
      </c>
      <c r="Q2241" t="s">
        <v>273</v>
      </c>
      <c r="R2241" t="s">
        <v>131</v>
      </c>
      <c r="S2241" t="s">
        <v>164</v>
      </c>
      <c r="T2241" t="s">
        <v>165</v>
      </c>
      <c r="U2241" t="s">
        <v>151</v>
      </c>
      <c r="V2241" t="s">
        <v>135</v>
      </c>
      <c r="W2241" t="s">
        <v>136</v>
      </c>
      <c r="X2241" t="s">
        <v>1147</v>
      </c>
      <c r="Y2241" s="94">
        <v>142910.28</v>
      </c>
      <c r="Z2241" s="94">
        <v>13014.04</v>
      </c>
      <c r="AA2241" s="94">
        <v>0</v>
      </c>
      <c r="AB2241" s="94">
        <v>0</v>
      </c>
      <c r="AC2241">
        <f t="shared" si="68"/>
        <v>3000</v>
      </c>
      <c r="AD2241" t="str">
        <f t="shared" si="69"/>
        <v>305</v>
      </c>
    </row>
    <row r="2242" spans="1:30" hidden="1" x14ac:dyDescent="0.25">
      <c r="A2242" s="97" t="s">
        <v>1140</v>
      </c>
      <c r="B2242" s="97" t="s">
        <v>420</v>
      </c>
      <c r="C2242" s="97" t="s">
        <v>1051</v>
      </c>
      <c r="D2242" s="97" t="s">
        <v>465</v>
      </c>
      <c r="E2242" s="97" t="s">
        <v>122</v>
      </c>
      <c r="F2242" s="98">
        <v>15</v>
      </c>
      <c r="G2242" s="98" t="s">
        <v>142</v>
      </c>
      <c r="H2242" s="97">
        <v>19</v>
      </c>
      <c r="I2242" s="97" t="s">
        <v>124</v>
      </c>
      <c r="J2242" s="97" t="s">
        <v>125</v>
      </c>
      <c r="K2242" s="97" t="s">
        <v>1141</v>
      </c>
      <c r="L2242" s="97"/>
      <c r="M2242" s="97"/>
      <c r="N2242" s="97" t="s">
        <v>1142</v>
      </c>
      <c r="O2242" s="97" t="s">
        <v>425</v>
      </c>
      <c r="P2242" s="97" t="s">
        <v>1054</v>
      </c>
      <c r="Q2242" s="97" t="s">
        <v>466</v>
      </c>
      <c r="R2242" s="97" t="s">
        <v>131</v>
      </c>
      <c r="S2242" s="97" t="s">
        <v>149</v>
      </c>
      <c r="T2242" s="97" t="s">
        <v>150</v>
      </c>
      <c r="U2242" s="97" t="s">
        <v>134</v>
      </c>
      <c r="V2242" s="97" t="s">
        <v>135</v>
      </c>
      <c r="W2242" s="97" t="s">
        <v>136</v>
      </c>
      <c r="X2242" s="97" t="s">
        <v>1143</v>
      </c>
      <c r="Y2242" s="99">
        <v>144497.76</v>
      </c>
      <c r="Z2242" s="99">
        <v>0</v>
      </c>
      <c r="AA2242" s="99">
        <v>0</v>
      </c>
      <c r="AB2242" s="99">
        <v>0</v>
      </c>
      <c r="AC2242">
        <f t="shared" si="68"/>
        <v>1000</v>
      </c>
      <c r="AD2242" t="str">
        <f t="shared" si="69"/>
        <v>305</v>
      </c>
    </row>
    <row r="2243" spans="1:30" hidden="1" x14ac:dyDescent="0.25">
      <c r="A2243" t="s">
        <v>1148</v>
      </c>
      <c r="B2243" t="s">
        <v>420</v>
      </c>
      <c r="C2243" t="s">
        <v>1051</v>
      </c>
      <c r="D2243" t="s">
        <v>186</v>
      </c>
      <c r="E2243" t="s">
        <v>122</v>
      </c>
      <c r="F2243" t="s">
        <v>159</v>
      </c>
      <c r="G2243" t="s">
        <v>160</v>
      </c>
      <c r="H2243" t="s">
        <v>143</v>
      </c>
      <c r="I2243" t="s">
        <v>124</v>
      </c>
      <c r="J2243" t="s">
        <v>125</v>
      </c>
      <c r="K2243" t="s">
        <v>1149</v>
      </c>
      <c r="N2243" t="s">
        <v>1150</v>
      </c>
      <c r="O2243" t="s">
        <v>425</v>
      </c>
      <c r="P2243" t="s">
        <v>1054</v>
      </c>
      <c r="Q2243" t="s">
        <v>188</v>
      </c>
      <c r="R2243" t="s">
        <v>131</v>
      </c>
      <c r="S2243" t="s">
        <v>164</v>
      </c>
      <c r="T2243" t="s">
        <v>165</v>
      </c>
      <c r="U2243" t="s">
        <v>151</v>
      </c>
      <c r="V2243" t="s">
        <v>135</v>
      </c>
      <c r="W2243" t="s">
        <v>136</v>
      </c>
      <c r="X2243" t="s">
        <v>1151</v>
      </c>
      <c r="Y2243" s="94">
        <v>15328.92</v>
      </c>
      <c r="Z2243" s="94">
        <v>0</v>
      </c>
      <c r="AA2243" s="94">
        <v>0</v>
      </c>
      <c r="AB2243" s="94">
        <v>0</v>
      </c>
      <c r="AC2243">
        <f t="shared" ref="AC2243:AC2306" si="70">MID(D2243,1,1)*1000</f>
        <v>2000</v>
      </c>
      <c r="AD2243" t="str">
        <f t="shared" ref="AD2243:AD2306" si="71">MID(A2243,6,3)</f>
        <v>305</v>
      </c>
    </row>
    <row r="2244" spans="1:30" hidden="1" x14ac:dyDescent="0.25">
      <c r="A2244" t="s">
        <v>1148</v>
      </c>
      <c r="B2244" t="s">
        <v>420</v>
      </c>
      <c r="C2244" t="s">
        <v>1051</v>
      </c>
      <c r="D2244" t="s">
        <v>192</v>
      </c>
      <c r="E2244" t="s">
        <v>122</v>
      </c>
      <c r="F2244" t="s">
        <v>159</v>
      </c>
      <c r="G2244" t="s">
        <v>160</v>
      </c>
      <c r="H2244" t="s">
        <v>143</v>
      </c>
      <c r="I2244" t="s">
        <v>124</v>
      </c>
      <c r="J2244" t="s">
        <v>125</v>
      </c>
      <c r="K2244" t="s">
        <v>1149</v>
      </c>
      <c r="N2244" t="s">
        <v>1150</v>
      </c>
      <c r="O2244" t="s">
        <v>425</v>
      </c>
      <c r="P2244" t="s">
        <v>1054</v>
      </c>
      <c r="Q2244" t="s">
        <v>193</v>
      </c>
      <c r="R2244" t="s">
        <v>131</v>
      </c>
      <c r="S2244" t="s">
        <v>164</v>
      </c>
      <c r="T2244" t="s">
        <v>165</v>
      </c>
      <c r="U2244" t="s">
        <v>151</v>
      </c>
      <c r="V2244" t="s">
        <v>135</v>
      </c>
      <c r="W2244" t="s">
        <v>136</v>
      </c>
      <c r="X2244" t="s">
        <v>1151</v>
      </c>
      <c r="Y2244" s="94">
        <v>12532.44</v>
      </c>
      <c r="Z2244" s="94">
        <v>0</v>
      </c>
      <c r="AA2244" s="94">
        <v>0</v>
      </c>
      <c r="AB2244" s="94">
        <v>0</v>
      </c>
      <c r="AC2244">
        <f t="shared" si="70"/>
        <v>2000</v>
      </c>
      <c r="AD2244" t="str">
        <f t="shared" si="71"/>
        <v>305</v>
      </c>
    </row>
    <row r="2245" spans="1:30" hidden="1" x14ac:dyDescent="0.25">
      <c r="A2245" t="s">
        <v>1148</v>
      </c>
      <c r="B2245" t="s">
        <v>420</v>
      </c>
      <c r="C2245" t="s">
        <v>1051</v>
      </c>
      <c r="D2245" t="s">
        <v>214</v>
      </c>
      <c r="E2245" t="s">
        <v>122</v>
      </c>
      <c r="F2245" t="s">
        <v>159</v>
      </c>
      <c r="G2245" t="s">
        <v>160</v>
      </c>
      <c r="H2245" t="s">
        <v>143</v>
      </c>
      <c r="I2245" t="s">
        <v>124</v>
      </c>
      <c r="J2245" t="s">
        <v>125</v>
      </c>
      <c r="K2245" t="s">
        <v>1149</v>
      </c>
      <c r="N2245" t="s">
        <v>1150</v>
      </c>
      <c r="O2245" t="s">
        <v>425</v>
      </c>
      <c r="P2245" t="s">
        <v>1054</v>
      </c>
      <c r="Q2245" t="s">
        <v>215</v>
      </c>
      <c r="R2245" t="s">
        <v>131</v>
      </c>
      <c r="S2245" t="s">
        <v>164</v>
      </c>
      <c r="T2245" t="s">
        <v>165</v>
      </c>
      <c r="U2245" t="s">
        <v>151</v>
      </c>
      <c r="V2245" t="s">
        <v>135</v>
      </c>
      <c r="W2245" t="s">
        <v>136</v>
      </c>
      <c r="X2245" t="s">
        <v>1151</v>
      </c>
      <c r="Y2245" s="94">
        <v>333057.12</v>
      </c>
      <c r="Z2245" s="94">
        <v>57111.68</v>
      </c>
      <c r="AA2245" s="94">
        <v>0</v>
      </c>
      <c r="AB2245" s="94">
        <v>0</v>
      </c>
      <c r="AC2245">
        <f t="shared" si="70"/>
        <v>2000</v>
      </c>
      <c r="AD2245" t="str">
        <f t="shared" si="71"/>
        <v>305</v>
      </c>
    </row>
    <row r="2246" spans="1:30" hidden="1" x14ac:dyDescent="0.25">
      <c r="A2246" t="s">
        <v>1148</v>
      </c>
      <c r="B2246" t="s">
        <v>420</v>
      </c>
      <c r="C2246" t="s">
        <v>1051</v>
      </c>
      <c r="D2246" t="s">
        <v>266</v>
      </c>
      <c r="E2246" t="s">
        <v>122</v>
      </c>
      <c r="F2246" t="s">
        <v>159</v>
      </c>
      <c r="G2246" t="s">
        <v>160</v>
      </c>
      <c r="H2246" t="s">
        <v>143</v>
      </c>
      <c r="I2246" t="s">
        <v>124</v>
      </c>
      <c r="J2246" t="s">
        <v>125</v>
      </c>
      <c r="K2246" t="s">
        <v>1149</v>
      </c>
      <c r="N2246" t="s">
        <v>1150</v>
      </c>
      <c r="O2246" t="s">
        <v>425</v>
      </c>
      <c r="P2246" t="s">
        <v>1054</v>
      </c>
      <c r="Q2246" t="s">
        <v>267</v>
      </c>
      <c r="R2246" t="s">
        <v>131</v>
      </c>
      <c r="S2246" t="s">
        <v>164</v>
      </c>
      <c r="T2246" t="s">
        <v>165</v>
      </c>
      <c r="U2246" t="s">
        <v>151</v>
      </c>
      <c r="V2246" t="s">
        <v>135</v>
      </c>
      <c r="W2246" t="s">
        <v>136</v>
      </c>
      <c r="X2246" t="s">
        <v>1151</v>
      </c>
      <c r="Y2246" s="94">
        <v>5997</v>
      </c>
      <c r="Z2246" s="94">
        <v>0</v>
      </c>
      <c r="AA2246" s="94">
        <v>0</v>
      </c>
      <c r="AB2246" s="94">
        <v>0</v>
      </c>
      <c r="AC2246">
        <f t="shared" si="70"/>
        <v>3000</v>
      </c>
      <c r="AD2246" t="str">
        <f t="shared" si="71"/>
        <v>305</v>
      </c>
    </row>
    <row r="2247" spans="1:30" hidden="1" x14ac:dyDescent="0.25">
      <c r="A2247" t="s">
        <v>1148</v>
      </c>
      <c r="B2247" t="s">
        <v>420</v>
      </c>
      <c r="C2247" t="s">
        <v>1051</v>
      </c>
      <c r="D2247" t="s">
        <v>270</v>
      </c>
      <c r="E2247" t="s">
        <v>122</v>
      </c>
      <c r="F2247" t="s">
        <v>159</v>
      </c>
      <c r="G2247" t="s">
        <v>160</v>
      </c>
      <c r="H2247" t="s">
        <v>143</v>
      </c>
      <c r="I2247" t="s">
        <v>124</v>
      </c>
      <c r="J2247" t="s">
        <v>125</v>
      </c>
      <c r="K2247" t="s">
        <v>1149</v>
      </c>
      <c r="N2247" t="s">
        <v>1150</v>
      </c>
      <c r="O2247" t="s">
        <v>425</v>
      </c>
      <c r="P2247" t="s">
        <v>1054</v>
      </c>
      <c r="Q2247" t="s">
        <v>271</v>
      </c>
      <c r="R2247" t="s">
        <v>131</v>
      </c>
      <c r="S2247" t="s">
        <v>164</v>
      </c>
      <c r="T2247" t="s">
        <v>165</v>
      </c>
      <c r="U2247" t="s">
        <v>151</v>
      </c>
      <c r="V2247" t="s">
        <v>135</v>
      </c>
      <c r="W2247" t="s">
        <v>136</v>
      </c>
      <c r="X2247" t="s">
        <v>1151</v>
      </c>
      <c r="Y2247" s="94">
        <v>48394.080000000002</v>
      </c>
      <c r="Z2247" s="94">
        <v>2134.4</v>
      </c>
      <c r="AA2247" s="94">
        <v>0</v>
      </c>
      <c r="AB2247" s="94">
        <v>0</v>
      </c>
      <c r="AC2247">
        <f t="shared" si="70"/>
        <v>3000</v>
      </c>
      <c r="AD2247" t="str">
        <f t="shared" si="71"/>
        <v>305</v>
      </c>
    </row>
    <row r="2248" spans="1:30" hidden="1" x14ac:dyDescent="0.25">
      <c r="A2248" t="s">
        <v>1148</v>
      </c>
      <c r="B2248" t="s">
        <v>420</v>
      </c>
      <c r="C2248" t="s">
        <v>1051</v>
      </c>
      <c r="D2248" t="s">
        <v>272</v>
      </c>
      <c r="E2248" t="s">
        <v>122</v>
      </c>
      <c r="F2248" t="s">
        <v>159</v>
      </c>
      <c r="G2248" t="s">
        <v>160</v>
      </c>
      <c r="H2248" t="s">
        <v>143</v>
      </c>
      <c r="I2248" t="s">
        <v>124</v>
      </c>
      <c r="J2248" t="s">
        <v>125</v>
      </c>
      <c r="K2248" t="s">
        <v>1149</v>
      </c>
      <c r="N2248" t="s">
        <v>1150</v>
      </c>
      <c r="O2248" t="s">
        <v>425</v>
      </c>
      <c r="P2248" t="s">
        <v>1054</v>
      </c>
      <c r="Q2248" t="s">
        <v>273</v>
      </c>
      <c r="R2248" t="s">
        <v>131</v>
      </c>
      <c r="S2248" t="s">
        <v>164</v>
      </c>
      <c r="T2248" t="s">
        <v>165</v>
      </c>
      <c r="U2248" t="s">
        <v>151</v>
      </c>
      <c r="V2248" t="s">
        <v>135</v>
      </c>
      <c r="W2248" t="s">
        <v>136</v>
      </c>
      <c r="X2248" t="s">
        <v>1151</v>
      </c>
      <c r="Y2248" s="94">
        <v>177521.28</v>
      </c>
      <c r="Z2248" s="94">
        <v>0</v>
      </c>
      <c r="AA2248" s="94">
        <v>0</v>
      </c>
      <c r="AB2248" s="94">
        <v>0</v>
      </c>
      <c r="AC2248">
        <f t="shared" si="70"/>
        <v>3000</v>
      </c>
      <c r="AD2248" t="str">
        <f t="shared" si="71"/>
        <v>305</v>
      </c>
    </row>
    <row r="2249" spans="1:30" hidden="1" x14ac:dyDescent="0.25">
      <c r="A2249" t="s">
        <v>1148</v>
      </c>
      <c r="B2249" t="s">
        <v>420</v>
      </c>
      <c r="C2249" t="s">
        <v>1051</v>
      </c>
      <c r="D2249" t="s">
        <v>276</v>
      </c>
      <c r="E2249" t="s">
        <v>122</v>
      </c>
      <c r="F2249" t="s">
        <v>159</v>
      </c>
      <c r="G2249" t="s">
        <v>160</v>
      </c>
      <c r="H2249" t="s">
        <v>143</v>
      </c>
      <c r="I2249" t="s">
        <v>124</v>
      </c>
      <c r="J2249" t="s">
        <v>125</v>
      </c>
      <c r="K2249" t="s">
        <v>1149</v>
      </c>
      <c r="N2249" t="s">
        <v>1150</v>
      </c>
      <c r="O2249" t="s">
        <v>425</v>
      </c>
      <c r="P2249" t="s">
        <v>1054</v>
      </c>
      <c r="Q2249" t="s">
        <v>277</v>
      </c>
      <c r="R2249" t="s">
        <v>131</v>
      </c>
      <c r="S2249" t="s">
        <v>164</v>
      </c>
      <c r="T2249" t="s">
        <v>165</v>
      </c>
      <c r="U2249" t="s">
        <v>151</v>
      </c>
      <c r="V2249" t="s">
        <v>135</v>
      </c>
      <c r="W2249" t="s">
        <v>136</v>
      </c>
      <c r="X2249" t="s">
        <v>1151</v>
      </c>
      <c r="Y2249" s="94">
        <v>3836.88</v>
      </c>
      <c r="Z2249" s="94">
        <v>0</v>
      </c>
      <c r="AA2249" s="94">
        <v>0</v>
      </c>
      <c r="AB2249" s="94">
        <v>0</v>
      </c>
      <c r="AC2249">
        <f t="shared" si="70"/>
        <v>3000</v>
      </c>
      <c r="AD2249" t="str">
        <f t="shared" si="71"/>
        <v>305</v>
      </c>
    </row>
    <row r="2250" spans="1:30" hidden="1" x14ac:dyDescent="0.25">
      <c r="A2250" t="s">
        <v>1148</v>
      </c>
      <c r="B2250" t="s">
        <v>420</v>
      </c>
      <c r="C2250" t="s">
        <v>1051</v>
      </c>
      <c r="D2250" t="s">
        <v>172</v>
      </c>
      <c r="E2250" t="s">
        <v>122</v>
      </c>
      <c r="F2250" t="s">
        <v>159</v>
      </c>
      <c r="G2250" t="s">
        <v>160</v>
      </c>
      <c r="H2250" t="s">
        <v>143</v>
      </c>
      <c r="I2250" t="s">
        <v>124</v>
      </c>
      <c r="J2250" t="s">
        <v>125</v>
      </c>
      <c r="K2250" t="s">
        <v>1149</v>
      </c>
      <c r="N2250" t="s">
        <v>1150</v>
      </c>
      <c r="O2250" t="s">
        <v>425</v>
      </c>
      <c r="P2250" t="s">
        <v>1054</v>
      </c>
      <c r="Q2250" t="s">
        <v>173</v>
      </c>
      <c r="R2250" t="s">
        <v>131</v>
      </c>
      <c r="S2250" t="s">
        <v>164</v>
      </c>
      <c r="T2250" t="s">
        <v>165</v>
      </c>
      <c r="U2250" t="s">
        <v>151</v>
      </c>
      <c r="V2250" t="s">
        <v>135</v>
      </c>
      <c r="W2250" t="s">
        <v>136</v>
      </c>
      <c r="X2250" t="s">
        <v>1151</v>
      </c>
      <c r="Y2250" s="94">
        <v>23387.52</v>
      </c>
      <c r="Z2250" s="94">
        <v>0</v>
      </c>
      <c r="AA2250" s="94">
        <v>0</v>
      </c>
      <c r="AB2250" s="94">
        <v>0</v>
      </c>
      <c r="AC2250">
        <f t="shared" si="70"/>
        <v>3000</v>
      </c>
      <c r="AD2250" t="str">
        <f t="shared" si="71"/>
        <v>305</v>
      </c>
    </row>
    <row r="2251" spans="1:30" hidden="1" x14ac:dyDescent="0.25">
      <c r="A2251" t="s">
        <v>1148</v>
      </c>
      <c r="B2251" t="s">
        <v>420</v>
      </c>
      <c r="C2251" t="s">
        <v>1051</v>
      </c>
      <c r="D2251" t="s">
        <v>174</v>
      </c>
      <c r="E2251" t="s">
        <v>122</v>
      </c>
      <c r="F2251" t="s">
        <v>159</v>
      </c>
      <c r="G2251" t="s">
        <v>160</v>
      </c>
      <c r="H2251" t="s">
        <v>143</v>
      </c>
      <c r="I2251" t="s">
        <v>124</v>
      </c>
      <c r="J2251" t="s">
        <v>125</v>
      </c>
      <c r="K2251" t="s">
        <v>1149</v>
      </c>
      <c r="N2251" t="s">
        <v>1150</v>
      </c>
      <c r="O2251" t="s">
        <v>425</v>
      </c>
      <c r="P2251" t="s">
        <v>1054</v>
      </c>
      <c r="Q2251" t="s">
        <v>175</v>
      </c>
      <c r="R2251" t="s">
        <v>131</v>
      </c>
      <c r="S2251" t="s">
        <v>164</v>
      </c>
      <c r="T2251" t="s">
        <v>165</v>
      </c>
      <c r="U2251" t="s">
        <v>151</v>
      </c>
      <c r="V2251" t="s">
        <v>135</v>
      </c>
      <c r="W2251" t="s">
        <v>136</v>
      </c>
      <c r="X2251" t="s">
        <v>1151</v>
      </c>
      <c r="Y2251" s="94">
        <v>32915.160000000003</v>
      </c>
      <c r="Z2251" s="94">
        <v>0</v>
      </c>
      <c r="AA2251" s="94">
        <v>0</v>
      </c>
      <c r="AB2251" s="94">
        <v>0</v>
      </c>
      <c r="AC2251">
        <f t="shared" si="70"/>
        <v>3000</v>
      </c>
      <c r="AD2251" t="str">
        <f t="shared" si="71"/>
        <v>305</v>
      </c>
    </row>
    <row r="2252" spans="1:30" hidden="1" x14ac:dyDescent="0.25">
      <c r="A2252" t="s">
        <v>1148</v>
      </c>
      <c r="B2252" t="s">
        <v>420</v>
      </c>
      <c r="C2252" t="s">
        <v>1051</v>
      </c>
      <c r="D2252" t="s">
        <v>282</v>
      </c>
      <c r="E2252" t="s">
        <v>122</v>
      </c>
      <c r="F2252" t="s">
        <v>159</v>
      </c>
      <c r="G2252" t="s">
        <v>160</v>
      </c>
      <c r="H2252" t="s">
        <v>143</v>
      </c>
      <c r="I2252" t="s">
        <v>124</v>
      </c>
      <c r="J2252" t="s">
        <v>125</v>
      </c>
      <c r="K2252" t="s">
        <v>1149</v>
      </c>
      <c r="N2252" t="s">
        <v>1150</v>
      </c>
      <c r="O2252" t="s">
        <v>425</v>
      </c>
      <c r="P2252" t="s">
        <v>1054</v>
      </c>
      <c r="Q2252" t="s">
        <v>283</v>
      </c>
      <c r="R2252" t="s">
        <v>131</v>
      </c>
      <c r="S2252" t="s">
        <v>164</v>
      </c>
      <c r="T2252" t="s">
        <v>165</v>
      </c>
      <c r="U2252" t="s">
        <v>151</v>
      </c>
      <c r="V2252" t="s">
        <v>135</v>
      </c>
      <c r="W2252" t="s">
        <v>136</v>
      </c>
      <c r="X2252" t="s">
        <v>1151</v>
      </c>
      <c r="Y2252" s="94">
        <v>3447.48</v>
      </c>
      <c r="Z2252" s="94">
        <v>0</v>
      </c>
      <c r="AA2252" s="94">
        <v>0</v>
      </c>
      <c r="AB2252" s="94">
        <v>0</v>
      </c>
      <c r="AC2252">
        <f t="shared" si="70"/>
        <v>3000</v>
      </c>
      <c r="AD2252" t="str">
        <f t="shared" si="71"/>
        <v>305</v>
      </c>
    </row>
    <row r="2253" spans="1:30" hidden="1" x14ac:dyDescent="0.25">
      <c r="A2253" s="97" t="s">
        <v>1148</v>
      </c>
      <c r="B2253" s="97" t="s">
        <v>420</v>
      </c>
      <c r="C2253" s="97" t="s">
        <v>1051</v>
      </c>
      <c r="D2253" s="97" t="s">
        <v>465</v>
      </c>
      <c r="E2253" s="97" t="s">
        <v>122</v>
      </c>
      <c r="F2253" s="98">
        <v>15</v>
      </c>
      <c r="G2253" s="98" t="s">
        <v>142</v>
      </c>
      <c r="H2253" s="97">
        <v>19</v>
      </c>
      <c r="I2253" s="97" t="s">
        <v>124</v>
      </c>
      <c r="J2253" s="97" t="s">
        <v>125</v>
      </c>
      <c r="K2253" s="97" t="s">
        <v>1149</v>
      </c>
      <c r="L2253" s="97"/>
      <c r="M2253" s="97"/>
      <c r="N2253" s="97" t="s">
        <v>1150</v>
      </c>
      <c r="O2253" s="97" t="s">
        <v>425</v>
      </c>
      <c r="P2253" s="97" t="s">
        <v>1054</v>
      </c>
      <c r="Q2253" s="97" t="s">
        <v>466</v>
      </c>
      <c r="R2253" s="97" t="s">
        <v>131</v>
      </c>
      <c r="S2253" s="97" t="s">
        <v>149</v>
      </c>
      <c r="T2253" s="97" t="s">
        <v>150</v>
      </c>
      <c r="U2253" s="97" t="s">
        <v>134</v>
      </c>
      <c r="V2253" s="97" t="s">
        <v>135</v>
      </c>
      <c r="W2253" s="97" t="s">
        <v>136</v>
      </c>
      <c r="X2253" s="97" t="s">
        <v>1151</v>
      </c>
      <c r="Y2253" s="99">
        <v>185691.84</v>
      </c>
      <c r="Z2253" s="99">
        <v>0</v>
      </c>
      <c r="AA2253" s="99">
        <v>0</v>
      </c>
      <c r="AB2253" s="99">
        <v>0</v>
      </c>
      <c r="AC2253">
        <f t="shared" si="70"/>
        <v>1000</v>
      </c>
      <c r="AD2253" t="str">
        <f t="shared" si="71"/>
        <v>305</v>
      </c>
    </row>
    <row r="2254" spans="1:30" hidden="1" x14ac:dyDescent="0.25">
      <c r="A2254" t="s">
        <v>1152</v>
      </c>
      <c r="B2254" t="s">
        <v>420</v>
      </c>
      <c r="C2254" t="s">
        <v>470</v>
      </c>
      <c r="D2254" t="s">
        <v>214</v>
      </c>
      <c r="E2254" t="s">
        <v>122</v>
      </c>
      <c r="F2254" t="s">
        <v>159</v>
      </c>
      <c r="G2254" t="s">
        <v>160</v>
      </c>
      <c r="H2254" t="s">
        <v>143</v>
      </c>
      <c r="I2254" t="s">
        <v>124</v>
      </c>
      <c r="J2254" t="s">
        <v>125</v>
      </c>
      <c r="K2254" t="s">
        <v>1153</v>
      </c>
      <c r="N2254" t="s">
        <v>1154</v>
      </c>
      <c r="O2254" t="s">
        <v>425</v>
      </c>
      <c r="P2254" t="s">
        <v>472</v>
      </c>
      <c r="Q2254" t="s">
        <v>215</v>
      </c>
      <c r="R2254" t="s">
        <v>131</v>
      </c>
      <c r="S2254" t="s">
        <v>164</v>
      </c>
      <c r="T2254" t="s">
        <v>165</v>
      </c>
      <c r="U2254" t="s">
        <v>151</v>
      </c>
      <c r="V2254" t="s">
        <v>135</v>
      </c>
      <c r="W2254" t="s">
        <v>136</v>
      </c>
      <c r="X2254" t="s">
        <v>1155</v>
      </c>
      <c r="Y2254" s="94">
        <v>576492.6</v>
      </c>
      <c r="Z2254" s="94">
        <v>106667.67</v>
      </c>
      <c r="AA2254" s="94">
        <v>0</v>
      </c>
      <c r="AB2254" s="94">
        <v>0</v>
      </c>
      <c r="AC2254">
        <f t="shared" si="70"/>
        <v>2000</v>
      </c>
      <c r="AD2254" t="str">
        <f t="shared" si="71"/>
        <v>305</v>
      </c>
    </row>
    <row r="2255" spans="1:30" hidden="1" x14ac:dyDescent="0.25">
      <c r="A2255" t="s">
        <v>1152</v>
      </c>
      <c r="B2255" t="s">
        <v>420</v>
      </c>
      <c r="C2255" t="s">
        <v>470</v>
      </c>
      <c r="D2255" t="s">
        <v>272</v>
      </c>
      <c r="E2255" t="s">
        <v>122</v>
      </c>
      <c r="F2255" t="s">
        <v>159</v>
      </c>
      <c r="G2255" t="s">
        <v>160</v>
      </c>
      <c r="H2255" t="s">
        <v>143</v>
      </c>
      <c r="I2255" t="s">
        <v>124</v>
      </c>
      <c r="J2255" t="s">
        <v>125</v>
      </c>
      <c r="K2255" t="s">
        <v>1153</v>
      </c>
      <c r="N2255" t="s">
        <v>1154</v>
      </c>
      <c r="O2255" t="s">
        <v>425</v>
      </c>
      <c r="P2255" t="s">
        <v>472</v>
      </c>
      <c r="Q2255" t="s">
        <v>273</v>
      </c>
      <c r="R2255" t="s">
        <v>131</v>
      </c>
      <c r="S2255" t="s">
        <v>164</v>
      </c>
      <c r="T2255" t="s">
        <v>165</v>
      </c>
      <c r="U2255" t="s">
        <v>151</v>
      </c>
      <c r="V2255" t="s">
        <v>135</v>
      </c>
      <c r="W2255" t="s">
        <v>136</v>
      </c>
      <c r="X2255" t="s">
        <v>1155</v>
      </c>
      <c r="Y2255" s="94">
        <v>360213.36</v>
      </c>
      <c r="Z2255" s="94">
        <v>3648.2</v>
      </c>
      <c r="AA2255" s="94">
        <v>0</v>
      </c>
      <c r="AB2255" s="94">
        <v>0</v>
      </c>
      <c r="AC2255">
        <f t="shared" si="70"/>
        <v>3000</v>
      </c>
      <c r="AD2255" t="str">
        <f t="shared" si="71"/>
        <v>305</v>
      </c>
    </row>
    <row r="2256" spans="1:30" hidden="1" x14ac:dyDescent="0.25">
      <c r="A2256" t="s">
        <v>1152</v>
      </c>
      <c r="B2256" t="s">
        <v>420</v>
      </c>
      <c r="C2256" t="s">
        <v>470</v>
      </c>
      <c r="D2256" t="s">
        <v>172</v>
      </c>
      <c r="E2256" t="s">
        <v>122</v>
      </c>
      <c r="F2256" t="s">
        <v>159</v>
      </c>
      <c r="G2256" t="s">
        <v>160</v>
      </c>
      <c r="H2256" t="s">
        <v>143</v>
      </c>
      <c r="I2256" t="s">
        <v>124</v>
      </c>
      <c r="J2256" t="s">
        <v>125</v>
      </c>
      <c r="K2256" t="s">
        <v>1153</v>
      </c>
      <c r="N2256" t="s">
        <v>1154</v>
      </c>
      <c r="O2256" t="s">
        <v>425</v>
      </c>
      <c r="P2256" t="s">
        <v>472</v>
      </c>
      <c r="Q2256" t="s">
        <v>173</v>
      </c>
      <c r="R2256" t="s">
        <v>131</v>
      </c>
      <c r="S2256" t="s">
        <v>164</v>
      </c>
      <c r="T2256" t="s">
        <v>165</v>
      </c>
      <c r="U2256" t="s">
        <v>151</v>
      </c>
      <c r="V2256" t="s">
        <v>135</v>
      </c>
      <c r="W2256" t="s">
        <v>136</v>
      </c>
      <c r="X2256" t="s">
        <v>1155</v>
      </c>
      <c r="Y2256" s="94">
        <v>63590.52</v>
      </c>
      <c r="Z2256" s="94">
        <v>0</v>
      </c>
      <c r="AA2256" s="94">
        <v>0</v>
      </c>
      <c r="AB2256" s="94">
        <v>0</v>
      </c>
      <c r="AC2256">
        <f t="shared" si="70"/>
        <v>3000</v>
      </c>
      <c r="AD2256" t="str">
        <f t="shared" si="71"/>
        <v>305</v>
      </c>
    </row>
    <row r="2257" spans="1:30" hidden="1" x14ac:dyDescent="0.25">
      <c r="A2257" t="s">
        <v>1152</v>
      </c>
      <c r="B2257" t="s">
        <v>420</v>
      </c>
      <c r="C2257" t="s">
        <v>470</v>
      </c>
      <c r="D2257" t="s">
        <v>174</v>
      </c>
      <c r="E2257" t="s">
        <v>122</v>
      </c>
      <c r="F2257" t="s">
        <v>159</v>
      </c>
      <c r="G2257" t="s">
        <v>160</v>
      </c>
      <c r="H2257" t="s">
        <v>143</v>
      </c>
      <c r="I2257" t="s">
        <v>124</v>
      </c>
      <c r="J2257" t="s">
        <v>125</v>
      </c>
      <c r="K2257" t="s">
        <v>1153</v>
      </c>
      <c r="N2257" t="s">
        <v>1154</v>
      </c>
      <c r="O2257" t="s">
        <v>425</v>
      </c>
      <c r="P2257" t="s">
        <v>472</v>
      </c>
      <c r="Q2257" t="s">
        <v>175</v>
      </c>
      <c r="R2257" t="s">
        <v>131</v>
      </c>
      <c r="S2257" t="s">
        <v>164</v>
      </c>
      <c r="T2257" t="s">
        <v>165</v>
      </c>
      <c r="U2257" t="s">
        <v>151</v>
      </c>
      <c r="V2257" t="s">
        <v>135</v>
      </c>
      <c r="W2257" t="s">
        <v>136</v>
      </c>
      <c r="X2257" t="s">
        <v>1155</v>
      </c>
      <c r="Y2257" s="94">
        <v>100270.68</v>
      </c>
      <c r="Z2257" s="94">
        <v>13374</v>
      </c>
      <c r="AA2257" s="94">
        <v>0</v>
      </c>
      <c r="AB2257" s="94">
        <v>0</v>
      </c>
      <c r="AC2257">
        <f t="shared" si="70"/>
        <v>3000</v>
      </c>
      <c r="AD2257" t="str">
        <f t="shared" si="71"/>
        <v>305</v>
      </c>
    </row>
    <row r="2258" spans="1:30" hidden="1" x14ac:dyDescent="0.25">
      <c r="A2258" t="s">
        <v>1152</v>
      </c>
      <c r="B2258" t="s">
        <v>420</v>
      </c>
      <c r="C2258" t="s">
        <v>470</v>
      </c>
      <c r="D2258" t="s">
        <v>282</v>
      </c>
      <c r="E2258" t="s">
        <v>122</v>
      </c>
      <c r="F2258" t="s">
        <v>159</v>
      </c>
      <c r="G2258" t="s">
        <v>160</v>
      </c>
      <c r="H2258" t="s">
        <v>143</v>
      </c>
      <c r="I2258" t="s">
        <v>124</v>
      </c>
      <c r="J2258" t="s">
        <v>125</v>
      </c>
      <c r="K2258" t="s">
        <v>1153</v>
      </c>
      <c r="N2258" t="s">
        <v>1154</v>
      </c>
      <c r="O2258" t="s">
        <v>425</v>
      </c>
      <c r="P2258" t="s">
        <v>472</v>
      </c>
      <c r="Q2258" t="s">
        <v>283</v>
      </c>
      <c r="R2258" t="s">
        <v>131</v>
      </c>
      <c r="S2258" t="s">
        <v>164</v>
      </c>
      <c r="T2258" t="s">
        <v>165</v>
      </c>
      <c r="U2258" t="s">
        <v>151</v>
      </c>
      <c r="V2258" t="s">
        <v>135</v>
      </c>
      <c r="W2258" t="s">
        <v>136</v>
      </c>
      <c r="X2258" t="s">
        <v>1155</v>
      </c>
      <c r="Y2258" s="94">
        <v>8582.64</v>
      </c>
      <c r="Z2258" s="94">
        <v>0</v>
      </c>
      <c r="AA2258" s="94">
        <v>0</v>
      </c>
      <c r="AB2258" s="94">
        <v>0</v>
      </c>
      <c r="AC2258">
        <f t="shared" si="70"/>
        <v>3000</v>
      </c>
      <c r="AD2258" t="str">
        <f t="shared" si="71"/>
        <v>305</v>
      </c>
    </row>
    <row r="2259" spans="1:30" hidden="1" x14ac:dyDescent="0.25">
      <c r="A2259" s="97" t="s">
        <v>1152</v>
      </c>
      <c r="B2259" s="97" t="s">
        <v>420</v>
      </c>
      <c r="C2259" s="97" t="s">
        <v>140</v>
      </c>
      <c r="D2259" s="97" t="s">
        <v>465</v>
      </c>
      <c r="E2259" s="97" t="s">
        <v>122</v>
      </c>
      <c r="F2259" s="98">
        <v>15</v>
      </c>
      <c r="G2259" s="98" t="s">
        <v>142</v>
      </c>
      <c r="H2259" s="97">
        <v>19</v>
      </c>
      <c r="I2259" s="97" t="s">
        <v>124</v>
      </c>
      <c r="J2259" s="97" t="s">
        <v>125</v>
      </c>
      <c r="K2259" s="97" t="s">
        <v>1156</v>
      </c>
      <c r="L2259" s="97"/>
      <c r="M2259" s="97"/>
      <c r="N2259" s="97" t="s">
        <v>1154</v>
      </c>
      <c r="O2259" s="97" t="s">
        <v>425</v>
      </c>
      <c r="P2259" s="97" t="s">
        <v>147</v>
      </c>
      <c r="Q2259" s="97" t="s">
        <v>466</v>
      </c>
      <c r="R2259" s="97" t="s">
        <v>131</v>
      </c>
      <c r="S2259" s="97" t="s">
        <v>149</v>
      </c>
      <c r="T2259" s="97" t="s">
        <v>150</v>
      </c>
      <c r="U2259" s="97" t="s">
        <v>134</v>
      </c>
      <c r="V2259" s="97" t="s">
        <v>135</v>
      </c>
      <c r="W2259" s="97" t="s">
        <v>136</v>
      </c>
      <c r="X2259" s="97" t="s">
        <v>1157</v>
      </c>
      <c r="Y2259" s="99">
        <v>83902.68</v>
      </c>
      <c r="Z2259" s="99">
        <v>0</v>
      </c>
      <c r="AA2259" s="99">
        <v>0</v>
      </c>
      <c r="AB2259" s="99">
        <v>0</v>
      </c>
      <c r="AC2259">
        <f t="shared" si="70"/>
        <v>1000</v>
      </c>
      <c r="AD2259" t="str">
        <f t="shared" si="71"/>
        <v>305</v>
      </c>
    </row>
    <row r="2260" spans="1:30" hidden="1" x14ac:dyDescent="0.25">
      <c r="A2260" t="s">
        <v>1158</v>
      </c>
      <c r="B2260" t="s">
        <v>420</v>
      </c>
      <c r="C2260" t="s">
        <v>157</v>
      </c>
      <c r="D2260" t="s">
        <v>186</v>
      </c>
      <c r="E2260" t="s">
        <v>122</v>
      </c>
      <c r="F2260" t="s">
        <v>159</v>
      </c>
      <c r="G2260" t="s">
        <v>160</v>
      </c>
      <c r="H2260" t="s">
        <v>143</v>
      </c>
      <c r="I2260" t="s">
        <v>124</v>
      </c>
      <c r="J2260" t="s">
        <v>125</v>
      </c>
      <c r="K2260" t="s">
        <v>1159</v>
      </c>
      <c r="N2260" t="s">
        <v>1160</v>
      </c>
      <c r="O2260" t="s">
        <v>425</v>
      </c>
      <c r="P2260" t="s">
        <v>162</v>
      </c>
      <c r="Q2260" t="s">
        <v>188</v>
      </c>
      <c r="R2260" t="s">
        <v>131</v>
      </c>
      <c r="S2260" t="s">
        <v>164</v>
      </c>
      <c r="T2260" t="s">
        <v>165</v>
      </c>
      <c r="U2260" t="s">
        <v>151</v>
      </c>
      <c r="V2260" t="s">
        <v>135</v>
      </c>
      <c r="W2260" t="s">
        <v>136</v>
      </c>
      <c r="X2260" t="s">
        <v>1161</v>
      </c>
      <c r="Y2260" s="94">
        <v>23136.36</v>
      </c>
      <c r="Z2260" s="94">
        <v>5175.5999999999995</v>
      </c>
      <c r="AA2260" s="94">
        <v>0</v>
      </c>
      <c r="AB2260" s="94">
        <v>0</v>
      </c>
      <c r="AC2260">
        <f t="shared" si="70"/>
        <v>2000</v>
      </c>
      <c r="AD2260" t="str">
        <f t="shared" si="71"/>
        <v>305</v>
      </c>
    </row>
    <row r="2261" spans="1:30" hidden="1" x14ac:dyDescent="0.25">
      <c r="A2261" t="s">
        <v>1158</v>
      </c>
      <c r="B2261" t="s">
        <v>420</v>
      </c>
      <c r="C2261" t="s">
        <v>157</v>
      </c>
      <c r="D2261" t="s">
        <v>192</v>
      </c>
      <c r="E2261" t="s">
        <v>122</v>
      </c>
      <c r="F2261" t="s">
        <v>159</v>
      </c>
      <c r="G2261" t="s">
        <v>160</v>
      </c>
      <c r="H2261" t="s">
        <v>143</v>
      </c>
      <c r="I2261" t="s">
        <v>124</v>
      </c>
      <c r="J2261" t="s">
        <v>125</v>
      </c>
      <c r="K2261" t="s">
        <v>1159</v>
      </c>
      <c r="N2261" t="s">
        <v>1160</v>
      </c>
      <c r="O2261" t="s">
        <v>425</v>
      </c>
      <c r="P2261" t="s">
        <v>162</v>
      </c>
      <c r="Q2261" t="s">
        <v>193</v>
      </c>
      <c r="R2261" t="s">
        <v>131</v>
      </c>
      <c r="S2261" t="s">
        <v>164</v>
      </c>
      <c r="T2261" t="s">
        <v>165</v>
      </c>
      <c r="U2261" t="s">
        <v>151</v>
      </c>
      <c r="V2261" t="s">
        <v>135</v>
      </c>
      <c r="W2261" t="s">
        <v>136</v>
      </c>
      <c r="X2261" t="s">
        <v>1161</v>
      </c>
      <c r="Y2261" s="94">
        <v>10374.6</v>
      </c>
      <c r="Z2261" s="94">
        <v>0</v>
      </c>
      <c r="AA2261" s="94">
        <v>0</v>
      </c>
      <c r="AB2261" s="94">
        <v>0</v>
      </c>
      <c r="AC2261">
        <f t="shared" si="70"/>
        <v>2000</v>
      </c>
      <c r="AD2261" t="str">
        <f t="shared" si="71"/>
        <v>305</v>
      </c>
    </row>
    <row r="2262" spans="1:30" hidden="1" x14ac:dyDescent="0.25">
      <c r="A2262" t="s">
        <v>1158</v>
      </c>
      <c r="B2262" t="s">
        <v>420</v>
      </c>
      <c r="C2262" t="s">
        <v>157</v>
      </c>
      <c r="D2262" t="s">
        <v>214</v>
      </c>
      <c r="E2262" t="s">
        <v>122</v>
      </c>
      <c r="F2262" t="s">
        <v>159</v>
      </c>
      <c r="G2262" t="s">
        <v>160</v>
      </c>
      <c r="H2262" t="s">
        <v>143</v>
      </c>
      <c r="I2262" t="s">
        <v>124</v>
      </c>
      <c r="J2262" t="s">
        <v>125</v>
      </c>
      <c r="K2262" t="s">
        <v>1159</v>
      </c>
      <c r="N2262" t="s">
        <v>1160</v>
      </c>
      <c r="O2262" t="s">
        <v>425</v>
      </c>
      <c r="P2262" t="s">
        <v>162</v>
      </c>
      <c r="Q2262" t="s">
        <v>215</v>
      </c>
      <c r="R2262" t="s">
        <v>131</v>
      </c>
      <c r="S2262" t="s">
        <v>164</v>
      </c>
      <c r="T2262" t="s">
        <v>165</v>
      </c>
      <c r="U2262" t="s">
        <v>151</v>
      </c>
      <c r="V2262" t="s">
        <v>135</v>
      </c>
      <c r="W2262" t="s">
        <v>136</v>
      </c>
      <c r="X2262" t="s">
        <v>1161</v>
      </c>
      <c r="Y2262" s="94">
        <v>43089</v>
      </c>
      <c r="Z2262" s="94">
        <v>8447.39</v>
      </c>
      <c r="AA2262" s="94">
        <v>0</v>
      </c>
      <c r="AB2262" s="94">
        <v>0</v>
      </c>
      <c r="AC2262">
        <f t="shared" si="70"/>
        <v>2000</v>
      </c>
      <c r="AD2262" t="str">
        <f t="shared" si="71"/>
        <v>305</v>
      </c>
    </row>
    <row r="2263" spans="1:30" hidden="1" x14ac:dyDescent="0.25">
      <c r="A2263" t="s">
        <v>1158</v>
      </c>
      <c r="B2263" t="s">
        <v>420</v>
      </c>
      <c r="C2263" t="s">
        <v>157</v>
      </c>
      <c r="D2263" t="s">
        <v>270</v>
      </c>
      <c r="E2263" t="s">
        <v>122</v>
      </c>
      <c r="F2263" t="s">
        <v>159</v>
      </c>
      <c r="G2263" t="s">
        <v>160</v>
      </c>
      <c r="H2263" t="s">
        <v>143</v>
      </c>
      <c r="I2263" t="s">
        <v>124</v>
      </c>
      <c r="J2263" t="s">
        <v>125</v>
      </c>
      <c r="K2263" t="s">
        <v>1159</v>
      </c>
      <c r="N2263" t="s">
        <v>1160</v>
      </c>
      <c r="O2263" t="s">
        <v>425</v>
      </c>
      <c r="P2263" t="s">
        <v>162</v>
      </c>
      <c r="Q2263" t="s">
        <v>271</v>
      </c>
      <c r="R2263" t="s">
        <v>131</v>
      </c>
      <c r="S2263" t="s">
        <v>164</v>
      </c>
      <c r="T2263" t="s">
        <v>165</v>
      </c>
      <c r="U2263" t="s">
        <v>151</v>
      </c>
      <c r="V2263" t="s">
        <v>135</v>
      </c>
      <c r="W2263" t="s">
        <v>136</v>
      </c>
      <c r="X2263" t="s">
        <v>1161</v>
      </c>
      <c r="Y2263" s="94">
        <v>17510.04</v>
      </c>
      <c r="Z2263" s="94">
        <v>2586.8000000000002</v>
      </c>
      <c r="AA2263" s="94">
        <v>0</v>
      </c>
      <c r="AB2263" s="94">
        <v>0</v>
      </c>
      <c r="AC2263">
        <f t="shared" si="70"/>
        <v>3000</v>
      </c>
      <c r="AD2263" t="str">
        <f t="shared" si="71"/>
        <v>305</v>
      </c>
    </row>
    <row r="2264" spans="1:30" hidden="1" x14ac:dyDescent="0.25">
      <c r="A2264" t="s">
        <v>1158</v>
      </c>
      <c r="B2264" t="s">
        <v>420</v>
      </c>
      <c r="C2264" t="s">
        <v>157</v>
      </c>
      <c r="D2264" t="s">
        <v>272</v>
      </c>
      <c r="E2264" t="s">
        <v>122</v>
      </c>
      <c r="F2264" t="s">
        <v>159</v>
      </c>
      <c r="G2264" t="s">
        <v>160</v>
      </c>
      <c r="H2264" t="s">
        <v>143</v>
      </c>
      <c r="I2264" t="s">
        <v>124</v>
      </c>
      <c r="J2264" t="s">
        <v>125</v>
      </c>
      <c r="K2264" t="s">
        <v>1159</v>
      </c>
      <c r="N2264" t="s">
        <v>1160</v>
      </c>
      <c r="O2264" t="s">
        <v>425</v>
      </c>
      <c r="P2264" t="s">
        <v>162</v>
      </c>
      <c r="Q2264" t="s">
        <v>273</v>
      </c>
      <c r="R2264" t="s">
        <v>131</v>
      </c>
      <c r="S2264" t="s">
        <v>164</v>
      </c>
      <c r="T2264" t="s">
        <v>165</v>
      </c>
      <c r="U2264" t="s">
        <v>151</v>
      </c>
      <c r="V2264" t="s">
        <v>135</v>
      </c>
      <c r="W2264" t="s">
        <v>136</v>
      </c>
      <c r="X2264" t="s">
        <v>1161</v>
      </c>
      <c r="Y2264" s="94">
        <v>82355.399999999994</v>
      </c>
      <c r="Z2264" s="94">
        <v>1733.28</v>
      </c>
      <c r="AA2264" s="94">
        <v>0</v>
      </c>
      <c r="AB2264" s="94">
        <v>0</v>
      </c>
      <c r="AC2264">
        <f t="shared" si="70"/>
        <v>3000</v>
      </c>
      <c r="AD2264" t="str">
        <f t="shared" si="71"/>
        <v>305</v>
      </c>
    </row>
    <row r="2265" spans="1:30" hidden="1" x14ac:dyDescent="0.25">
      <c r="A2265" t="s">
        <v>1158</v>
      </c>
      <c r="B2265" t="s">
        <v>420</v>
      </c>
      <c r="C2265" t="s">
        <v>157</v>
      </c>
      <c r="D2265" t="s">
        <v>172</v>
      </c>
      <c r="E2265" t="s">
        <v>122</v>
      </c>
      <c r="F2265" t="s">
        <v>159</v>
      </c>
      <c r="G2265" t="s">
        <v>160</v>
      </c>
      <c r="H2265" t="s">
        <v>143</v>
      </c>
      <c r="I2265" t="s">
        <v>124</v>
      </c>
      <c r="J2265" t="s">
        <v>125</v>
      </c>
      <c r="K2265" t="s">
        <v>1159</v>
      </c>
      <c r="N2265" t="s">
        <v>1160</v>
      </c>
      <c r="O2265" t="s">
        <v>425</v>
      </c>
      <c r="P2265" t="s">
        <v>162</v>
      </c>
      <c r="Q2265" t="s">
        <v>173</v>
      </c>
      <c r="R2265" t="s">
        <v>131</v>
      </c>
      <c r="S2265" t="s">
        <v>164</v>
      </c>
      <c r="T2265" t="s">
        <v>165</v>
      </c>
      <c r="U2265" t="s">
        <v>151</v>
      </c>
      <c r="V2265" t="s">
        <v>135</v>
      </c>
      <c r="W2265" t="s">
        <v>136</v>
      </c>
      <c r="X2265" t="s">
        <v>1161</v>
      </c>
      <c r="Y2265" s="94">
        <v>68771.759999999995</v>
      </c>
      <c r="Z2265" s="94">
        <v>5280.66</v>
      </c>
      <c r="AA2265" s="94">
        <v>0</v>
      </c>
      <c r="AB2265" s="94">
        <v>0</v>
      </c>
      <c r="AC2265">
        <f t="shared" si="70"/>
        <v>3000</v>
      </c>
      <c r="AD2265" t="str">
        <f t="shared" si="71"/>
        <v>305</v>
      </c>
    </row>
    <row r="2266" spans="1:30" hidden="1" x14ac:dyDescent="0.25">
      <c r="A2266" t="s">
        <v>1158</v>
      </c>
      <c r="B2266" t="s">
        <v>420</v>
      </c>
      <c r="C2266" t="s">
        <v>157</v>
      </c>
      <c r="D2266" t="s">
        <v>174</v>
      </c>
      <c r="E2266" t="s">
        <v>122</v>
      </c>
      <c r="F2266" t="s">
        <v>159</v>
      </c>
      <c r="G2266" t="s">
        <v>160</v>
      </c>
      <c r="H2266" t="s">
        <v>143</v>
      </c>
      <c r="I2266" t="s">
        <v>124</v>
      </c>
      <c r="J2266" t="s">
        <v>125</v>
      </c>
      <c r="K2266" t="s">
        <v>1159</v>
      </c>
      <c r="N2266" t="s">
        <v>1160</v>
      </c>
      <c r="O2266" t="s">
        <v>425</v>
      </c>
      <c r="P2266" t="s">
        <v>162</v>
      </c>
      <c r="Q2266" t="s">
        <v>175</v>
      </c>
      <c r="R2266" t="s">
        <v>131</v>
      </c>
      <c r="S2266" t="s">
        <v>164</v>
      </c>
      <c r="T2266" t="s">
        <v>165</v>
      </c>
      <c r="U2266" t="s">
        <v>151</v>
      </c>
      <c r="V2266" t="s">
        <v>135</v>
      </c>
      <c r="W2266" t="s">
        <v>136</v>
      </c>
      <c r="X2266" t="s">
        <v>1161</v>
      </c>
      <c r="Y2266" s="94">
        <v>58829.04</v>
      </c>
      <c r="Z2266" s="94">
        <v>4605.4699999999993</v>
      </c>
      <c r="AA2266" s="94">
        <v>0</v>
      </c>
      <c r="AB2266" s="94">
        <v>0</v>
      </c>
      <c r="AC2266">
        <f t="shared" si="70"/>
        <v>3000</v>
      </c>
      <c r="AD2266" t="str">
        <f t="shared" si="71"/>
        <v>305</v>
      </c>
    </row>
    <row r="2267" spans="1:30" hidden="1" x14ac:dyDescent="0.25">
      <c r="A2267" t="s">
        <v>1158</v>
      </c>
      <c r="B2267" t="s">
        <v>420</v>
      </c>
      <c r="C2267" t="s">
        <v>157</v>
      </c>
      <c r="D2267" t="s">
        <v>282</v>
      </c>
      <c r="E2267" t="s">
        <v>122</v>
      </c>
      <c r="F2267" t="s">
        <v>159</v>
      </c>
      <c r="G2267" t="s">
        <v>160</v>
      </c>
      <c r="H2267" t="s">
        <v>143</v>
      </c>
      <c r="I2267" t="s">
        <v>124</v>
      </c>
      <c r="J2267" t="s">
        <v>125</v>
      </c>
      <c r="K2267" t="s">
        <v>1159</v>
      </c>
      <c r="N2267" t="s">
        <v>1160</v>
      </c>
      <c r="O2267" t="s">
        <v>425</v>
      </c>
      <c r="P2267" t="s">
        <v>162</v>
      </c>
      <c r="Q2267" t="s">
        <v>283</v>
      </c>
      <c r="R2267" t="s">
        <v>131</v>
      </c>
      <c r="S2267" t="s">
        <v>164</v>
      </c>
      <c r="T2267" t="s">
        <v>165</v>
      </c>
      <c r="U2267" t="s">
        <v>151</v>
      </c>
      <c r="V2267" t="s">
        <v>135</v>
      </c>
      <c r="W2267" t="s">
        <v>136</v>
      </c>
      <c r="X2267" t="s">
        <v>1161</v>
      </c>
      <c r="Y2267" s="94">
        <v>1959.48</v>
      </c>
      <c r="Z2267" s="94">
        <v>0</v>
      </c>
      <c r="AA2267" s="94">
        <v>0</v>
      </c>
      <c r="AB2267" s="94">
        <v>0</v>
      </c>
      <c r="AC2267">
        <f t="shared" si="70"/>
        <v>3000</v>
      </c>
      <c r="AD2267" t="str">
        <f t="shared" si="71"/>
        <v>305</v>
      </c>
    </row>
    <row r="2268" spans="1:30" hidden="1" x14ac:dyDescent="0.25">
      <c r="A2268" s="97" t="s">
        <v>1158</v>
      </c>
      <c r="B2268" s="97" t="s">
        <v>420</v>
      </c>
      <c r="C2268" s="97" t="s">
        <v>140</v>
      </c>
      <c r="D2268" s="97" t="s">
        <v>465</v>
      </c>
      <c r="E2268" s="97" t="s">
        <v>122</v>
      </c>
      <c r="F2268" s="98">
        <v>15</v>
      </c>
      <c r="G2268" s="98" t="s">
        <v>142</v>
      </c>
      <c r="H2268" s="97">
        <v>19</v>
      </c>
      <c r="I2268" s="97" t="s">
        <v>124</v>
      </c>
      <c r="J2268" s="97" t="s">
        <v>125</v>
      </c>
      <c r="K2268" s="97" t="s">
        <v>1162</v>
      </c>
      <c r="L2268" s="97"/>
      <c r="M2268" s="97"/>
      <c r="N2268" s="97" t="s">
        <v>1160</v>
      </c>
      <c r="O2268" s="97" t="s">
        <v>425</v>
      </c>
      <c r="P2268" s="97" t="s">
        <v>147</v>
      </c>
      <c r="Q2268" s="97" t="s">
        <v>466</v>
      </c>
      <c r="R2268" s="97" t="s">
        <v>131</v>
      </c>
      <c r="S2268" s="97" t="s">
        <v>149</v>
      </c>
      <c r="T2268" s="97" t="s">
        <v>150</v>
      </c>
      <c r="U2268" s="97" t="s">
        <v>134</v>
      </c>
      <c r="V2268" s="97" t="s">
        <v>135</v>
      </c>
      <c r="W2268" s="97" t="s">
        <v>136</v>
      </c>
      <c r="X2268" s="97" t="s">
        <v>1163</v>
      </c>
      <c r="Y2268" s="99">
        <v>65258.64</v>
      </c>
      <c r="Z2268" s="99">
        <v>0</v>
      </c>
      <c r="AA2268" s="99">
        <v>0</v>
      </c>
      <c r="AB2268" s="99">
        <v>0</v>
      </c>
      <c r="AC2268">
        <f t="shared" si="70"/>
        <v>1000</v>
      </c>
      <c r="AD2268" t="str">
        <f t="shared" si="71"/>
        <v>305</v>
      </c>
    </row>
    <row r="2269" spans="1:30" hidden="1" x14ac:dyDescent="0.25">
      <c r="A2269" t="s">
        <v>1164</v>
      </c>
      <c r="B2269" t="s">
        <v>622</v>
      </c>
      <c r="C2269" t="s">
        <v>157</v>
      </c>
      <c r="D2269" t="s">
        <v>214</v>
      </c>
      <c r="E2269" t="s">
        <v>122</v>
      </c>
      <c r="F2269" t="s">
        <v>159</v>
      </c>
      <c r="G2269" t="s">
        <v>160</v>
      </c>
      <c r="H2269" t="s">
        <v>143</v>
      </c>
      <c r="I2269" t="s">
        <v>124</v>
      </c>
      <c r="J2269" t="s">
        <v>125</v>
      </c>
      <c r="K2269" t="s">
        <v>1165</v>
      </c>
      <c r="N2269" t="s">
        <v>1166</v>
      </c>
      <c r="O2269" t="s">
        <v>625</v>
      </c>
      <c r="P2269" t="s">
        <v>162</v>
      </c>
      <c r="Q2269" t="s">
        <v>215</v>
      </c>
      <c r="R2269" t="s">
        <v>131</v>
      </c>
      <c r="S2269" t="s">
        <v>164</v>
      </c>
      <c r="T2269" t="s">
        <v>165</v>
      </c>
      <c r="U2269" t="s">
        <v>151</v>
      </c>
      <c r="V2269" t="s">
        <v>135</v>
      </c>
      <c r="W2269" t="s">
        <v>136</v>
      </c>
      <c r="X2269" t="s">
        <v>1167</v>
      </c>
      <c r="Y2269" s="94">
        <v>121109.04</v>
      </c>
      <c r="Z2269" s="94">
        <v>18348.939999999999</v>
      </c>
      <c r="AA2269" s="94">
        <v>0</v>
      </c>
      <c r="AB2269" s="94">
        <v>0</v>
      </c>
      <c r="AC2269">
        <f t="shared" si="70"/>
        <v>2000</v>
      </c>
      <c r="AD2269" t="str">
        <f t="shared" si="71"/>
        <v>305</v>
      </c>
    </row>
    <row r="2270" spans="1:30" hidden="1" x14ac:dyDescent="0.25">
      <c r="A2270" t="s">
        <v>1164</v>
      </c>
      <c r="B2270" t="s">
        <v>622</v>
      </c>
      <c r="C2270" t="s">
        <v>157</v>
      </c>
      <c r="D2270" t="s">
        <v>240</v>
      </c>
      <c r="E2270" t="s">
        <v>122</v>
      </c>
      <c r="F2270" t="s">
        <v>159</v>
      </c>
      <c r="G2270" t="s">
        <v>160</v>
      </c>
      <c r="H2270" t="s">
        <v>143</v>
      </c>
      <c r="I2270" t="s">
        <v>124</v>
      </c>
      <c r="J2270" t="s">
        <v>125</v>
      </c>
      <c r="K2270" t="s">
        <v>1165</v>
      </c>
      <c r="N2270" t="s">
        <v>1166</v>
      </c>
      <c r="O2270" t="s">
        <v>625</v>
      </c>
      <c r="P2270" t="s">
        <v>162</v>
      </c>
      <c r="Q2270" t="s">
        <v>241</v>
      </c>
      <c r="R2270" t="s">
        <v>131</v>
      </c>
      <c r="S2270" t="s">
        <v>164</v>
      </c>
      <c r="T2270" t="s">
        <v>165</v>
      </c>
      <c r="U2270" t="s">
        <v>151</v>
      </c>
      <c r="V2270" t="s">
        <v>135</v>
      </c>
      <c r="W2270" t="s">
        <v>136</v>
      </c>
      <c r="X2270" t="s">
        <v>1167</v>
      </c>
      <c r="Y2270" s="94">
        <v>9291.6</v>
      </c>
      <c r="Z2270" s="94">
        <v>2696.09</v>
      </c>
      <c r="AA2270" s="94">
        <v>0</v>
      </c>
      <c r="AB2270" s="94">
        <v>0</v>
      </c>
      <c r="AC2270">
        <f t="shared" si="70"/>
        <v>3000</v>
      </c>
      <c r="AD2270" t="str">
        <f t="shared" si="71"/>
        <v>305</v>
      </c>
    </row>
    <row r="2271" spans="1:30" hidden="1" x14ac:dyDescent="0.25">
      <c r="A2271" t="s">
        <v>1164</v>
      </c>
      <c r="B2271" t="s">
        <v>622</v>
      </c>
      <c r="C2271" t="s">
        <v>157</v>
      </c>
      <c r="D2271" t="s">
        <v>270</v>
      </c>
      <c r="E2271" t="s">
        <v>122</v>
      </c>
      <c r="F2271" t="s">
        <v>159</v>
      </c>
      <c r="G2271" t="s">
        <v>160</v>
      </c>
      <c r="H2271" t="s">
        <v>143</v>
      </c>
      <c r="I2271" t="s">
        <v>124</v>
      </c>
      <c r="J2271" t="s">
        <v>125</v>
      </c>
      <c r="K2271" t="s">
        <v>1165</v>
      </c>
      <c r="N2271" t="s">
        <v>1166</v>
      </c>
      <c r="O2271" t="s">
        <v>625</v>
      </c>
      <c r="P2271" t="s">
        <v>162</v>
      </c>
      <c r="Q2271" t="s">
        <v>271</v>
      </c>
      <c r="R2271" t="s">
        <v>131</v>
      </c>
      <c r="S2271" t="s">
        <v>164</v>
      </c>
      <c r="T2271" t="s">
        <v>165</v>
      </c>
      <c r="U2271" t="s">
        <v>151</v>
      </c>
      <c r="V2271" t="s">
        <v>135</v>
      </c>
      <c r="W2271" t="s">
        <v>136</v>
      </c>
      <c r="X2271" t="s">
        <v>1167</v>
      </c>
      <c r="Y2271" s="94">
        <v>4789.2</v>
      </c>
      <c r="Z2271" s="94">
        <v>0</v>
      </c>
      <c r="AA2271" s="94">
        <v>0</v>
      </c>
      <c r="AB2271" s="94">
        <v>0</v>
      </c>
      <c r="AC2271">
        <f t="shared" si="70"/>
        <v>3000</v>
      </c>
      <c r="AD2271" t="str">
        <f t="shared" si="71"/>
        <v>305</v>
      </c>
    </row>
    <row r="2272" spans="1:30" hidden="1" x14ac:dyDescent="0.25">
      <c r="A2272" t="s">
        <v>1164</v>
      </c>
      <c r="B2272" t="s">
        <v>622</v>
      </c>
      <c r="C2272" t="s">
        <v>157</v>
      </c>
      <c r="D2272" t="s">
        <v>272</v>
      </c>
      <c r="E2272" t="s">
        <v>122</v>
      </c>
      <c r="F2272" t="s">
        <v>159</v>
      </c>
      <c r="G2272" t="s">
        <v>160</v>
      </c>
      <c r="H2272" t="s">
        <v>143</v>
      </c>
      <c r="I2272" t="s">
        <v>124</v>
      </c>
      <c r="J2272" t="s">
        <v>125</v>
      </c>
      <c r="K2272" t="s">
        <v>1165</v>
      </c>
      <c r="N2272" t="s">
        <v>1166</v>
      </c>
      <c r="O2272" t="s">
        <v>625</v>
      </c>
      <c r="P2272" t="s">
        <v>162</v>
      </c>
      <c r="Q2272" t="s">
        <v>273</v>
      </c>
      <c r="R2272" t="s">
        <v>131</v>
      </c>
      <c r="S2272" t="s">
        <v>164</v>
      </c>
      <c r="T2272" t="s">
        <v>165</v>
      </c>
      <c r="U2272" t="s">
        <v>151</v>
      </c>
      <c r="V2272" t="s">
        <v>135</v>
      </c>
      <c r="W2272" t="s">
        <v>136</v>
      </c>
      <c r="X2272" t="s">
        <v>1167</v>
      </c>
      <c r="Y2272" s="94">
        <v>49701</v>
      </c>
      <c r="Z2272" s="94">
        <v>2596.08</v>
      </c>
      <c r="AA2272" s="94">
        <v>0</v>
      </c>
      <c r="AB2272" s="94">
        <v>0</v>
      </c>
      <c r="AC2272">
        <f t="shared" si="70"/>
        <v>3000</v>
      </c>
      <c r="AD2272" t="str">
        <f t="shared" si="71"/>
        <v>305</v>
      </c>
    </row>
    <row r="2273" spans="1:30" hidden="1" x14ac:dyDescent="0.25">
      <c r="A2273" t="s">
        <v>1164</v>
      </c>
      <c r="B2273" t="s">
        <v>622</v>
      </c>
      <c r="C2273" t="s">
        <v>157</v>
      </c>
      <c r="D2273" t="s">
        <v>172</v>
      </c>
      <c r="E2273" t="s">
        <v>122</v>
      </c>
      <c r="F2273" t="s">
        <v>159</v>
      </c>
      <c r="G2273" t="s">
        <v>160</v>
      </c>
      <c r="H2273" t="s">
        <v>143</v>
      </c>
      <c r="I2273" t="s">
        <v>124</v>
      </c>
      <c r="J2273" t="s">
        <v>125</v>
      </c>
      <c r="K2273" t="s">
        <v>1165</v>
      </c>
      <c r="N2273" t="s">
        <v>1166</v>
      </c>
      <c r="O2273" t="s">
        <v>625</v>
      </c>
      <c r="P2273" t="s">
        <v>162</v>
      </c>
      <c r="Q2273" t="s">
        <v>173</v>
      </c>
      <c r="R2273" t="s">
        <v>131</v>
      </c>
      <c r="S2273" t="s">
        <v>164</v>
      </c>
      <c r="T2273" t="s">
        <v>165</v>
      </c>
      <c r="U2273" t="s">
        <v>151</v>
      </c>
      <c r="V2273" t="s">
        <v>135</v>
      </c>
      <c r="W2273" t="s">
        <v>136</v>
      </c>
      <c r="X2273" t="s">
        <v>1167</v>
      </c>
      <c r="Y2273" s="94">
        <v>4631.16</v>
      </c>
      <c r="Z2273" s="94">
        <v>0</v>
      </c>
      <c r="AA2273" s="94">
        <v>0</v>
      </c>
      <c r="AB2273" s="94">
        <v>0</v>
      </c>
      <c r="AC2273">
        <f t="shared" si="70"/>
        <v>3000</v>
      </c>
      <c r="AD2273" t="str">
        <f t="shared" si="71"/>
        <v>305</v>
      </c>
    </row>
    <row r="2274" spans="1:30" hidden="1" x14ac:dyDescent="0.25">
      <c r="A2274" t="s">
        <v>1164</v>
      </c>
      <c r="B2274" t="s">
        <v>622</v>
      </c>
      <c r="C2274" t="s">
        <v>157</v>
      </c>
      <c r="D2274" t="s">
        <v>174</v>
      </c>
      <c r="E2274" t="s">
        <v>122</v>
      </c>
      <c r="F2274" t="s">
        <v>159</v>
      </c>
      <c r="G2274" t="s">
        <v>160</v>
      </c>
      <c r="H2274" t="s">
        <v>143</v>
      </c>
      <c r="I2274" t="s">
        <v>124</v>
      </c>
      <c r="J2274" t="s">
        <v>125</v>
      </c>
      <c r="K2274" t="s">
        <v>1165</v>
      </c>
      <c r="N2274" t="s">
        <v>1166</v>
      </c>
      <c r="O2274" t="s">
        <v>625</v>
      </c>
      <c r="P2274" t="s">
        <v>162</v>
      </c>
      <c r="Q2274" t="s">
        <v>175</v>
      </c>
      <c r="R2274" t="s">
        <v>131</v>
      </c>
      <c r="S2274" t="s">
        <v>164</v>
      </c>
      <c r="T2274" t="s">
        <v>165</v>
      </c>
      <c r="U2274" t="s">
        <v>151</v>
      </c>
      <c r="V2274" t="s">
        <v>135</v>
      </c>
      <c r="W2274" t="s">
        <v>136</v>
      </c>
      <c r="X2274" t="s">
        <v>1167</v>
      </c>
      <c r="Y2274" s="94">
        <v>3535.92</v>
      </c>
      <c r="Z2274" s="94">
        <v>0</v>
      </c>
      <c r="AA2274" s="94">
        <v>0</v>
      </c>
      <c r="AB2274" s="94">
        <v>0</v>
      </c>
      <c r="AC2274">
        <f t="shared" si="70"/>
        <v>3000</v>
      </c>
      <c r="AD2274" t="str">
        <f t="shared" si="71"/>
        <v>305</v>
      </c>
    </row>
    <row r="2275" spans="1:30" hidden="1" x14ac:dyDescent="0.25">
      <c r="A2275" s="97" t="s">
        <v>1164</v>
      </c>
      <c r="B2275" s="97" t="s">
        <v>622</v>
      </c>
      <c r="C2275" s="97" t="s">
        <v>140</v>
      </c>
      <c r="D2275" s="97" t="s">
        <v>465</v>
      </c>
      <c r="E2275" s="97" t="s">
        <v>122</v>
      </c>
      <c r="F2275" s="98">
        <v>15</v>
      </c>
      <c r="G2275" s="98" t="s">
        <v>142</v>
      </c>
      <c r="H2275" s="97">
        <v>19</v>
      </c>
      <c r="I2275" s="97" t="s">
        <v>124</v>
      </c>
      <c r="J2275" s="97" t="s">
        <v>125</v>
      </c>
      <c r="K2275" s="97" t="s">
        <v>1168</v>
      </c>
      <c r="L2275" s="97"/>
      <c r="M2275" s="97"/>
      <c r="N2275" s="97" t="s">
        <v>1166</v>
      </c>
      <c r="O2275" s="97" t="s">
        <v>625</v>
      </c>
      <c r="P2275" s="97" t="s">
        <v>147</v>
      </c>
      <c r="Q2275" s="97" t="s">
        <v>466</v>
      </c>
      <c r="R2275" s="97" t="s">
        <v>131</v>
      </c>
      <c r="S2275" s="97" t="s">
        <v>149</v>
      </c>
      <c r="T2275" s="97" t="s">
        <v>150</v>
      </c>
      <c r="U2275" s="97" t="s">
        <v>134</v>
      </c>
      <c r="V2275" s="97" t="s">
        <v>135</v>
      </c>
      <c r="W2275" s="97" t="s">
        <v>136</v>
      </c>
      <c r="X2275" s="97" t="s">
        <v>1169</v>
      </c>
      <c r="Y2275" s="99">
        <v>65258.64</v>
      </c>
      <c r="Z2275" s="99">
        <v>0</v>
      </c>
      <c r="AA2275" s="99">
        <v>0</v>
      </c>
      <c r="AB2275" s="99">
        <v>0</v>
      </c>
      <c r="AC2275">
        <f t="shared" si="70"/>
        <v>1000</v>
      </c>
      <c r="AD2275" t="str">
        <f t="shared" si="71"/>
        <v>305</v>
      </c>
    </row>
    <row r="2276" spans="1:30" hidden="1" x14ac:dyDescent="0.25">
      <c r="A2276" t="s">
        <v>1170</v>
      </c>
      <c r="B2276" t="s">
        <v>692</v>
      </c>
      <c r="C2276" t="s">
        <v>470</v>
      </c>
      <c r="D2276" t="s">
        <v>198</v>
      </c>
      <c r="E2276" t="s">
        <v>122</v>
      </c>
      <c r="F2276" t="s">
        <v>159</v>
      </c>
      <c r="G2276" t="s">
        <v>160</v>
      </c>
      <c r="H2276" t="s">
        <v>143</v>
      </c>
      <c r="I2276" t="s">
        <v>124</v>
      </c>
      <c r="J2276" t="s">
        <v>125</v>
      </c>
      <c r="K2276" t="s">
        <v>1171</v>
      </c>
      <c r="N2276" t="s">
        <v>1172</v>
      </c>
      <c r="O2276" t="s">
        <v>696</v>
      </c>
      <c r="P2276" t="s">
        <v>472</v>
      </c>
      <c r="Q2276" t="s">
        <v>199</v>
      </c>
      <c r="R2276" t="s">
        <v>131</v>
      </c>
      <c r="S2276" t="s">
        <v>164</v>
      </c>
      <c r="T2276" t="s">
        <v>165</v>
      </c>
      <c r="U2276" t="s">
        <v>151</v>
      </c>
      <c r="V2276" t="s">
        <v>135</v>
      </c>
      <c r="W2276" t="s">
        <v>136</v>
      </c>
      <c r="X2276" t="s">
        <v>1173</v>
      </c>
      <c r="Y2276" s="94">
        <v>13842.24</v>
      </c>
      <c r="Z2276" s="94">
        <v>0</v>
      </c>
      <c r="AA2276" s="94">
        <v>0</v>
      </c>
      <c r="AB2276" s="94">
        <v>0</v>
      </c>
      <c r="AC2276">
        <f t="shared" si="70"/>
        <v>2000</v>
      </c>
      <c r="AD2276" t="str">
        <f t="shared" si="71"/>
        <v>305</v>
      </c>
    </row>
    <row r="2277" spans="1:30" hidden="1" x14ac:dyDescent="0.25">
      <c r="A2277" t="s">
        <v>1170</v>
      </c>
      <c r="B2277" t="s">
        <v>692</v>
      </c>
      <c r="C2277" t="s">
        <v>470</v>
      </c>
      <c r="D2277" t="s">
        <v>214</v>
      </c>
      <c r="E2277" t="s">
        <v>122</v>
      </c>
      <c r="F2277" t="s">
        <v>159</v>
      </c>
      <c r="G2277" t="s">
        <v>160</v>
      </c>
      <c r="H2277" t="s">
        <v>143</v>
      </c>
      <c r="I2277" t="s">
        <v>124</v>
      </c>
      <c r="J2277" t="s">
        <v>125</v>
      </c>
      <c r="K2277" t="s">
        <v>1171</v>
      </c>
      <c r="N2277" t="s">
        <v>1172</v>
      </c>
      <c r="O2277" t="s">
        <v>696</v>
      </c>
      <c r="P2277" t="s">
        <v>472</v>
      </c>
      <c r="Q2277" t="s">
        <v>215</v>
      </c>
      <c r="R2277" t="s">
        <v>131</v>
      </c>
      <c r="S2277" t="s">
        <v>164</v>
      </c>
      <c r="T2277" t="s">
        <v>165</v>
      </c>
      <c r="U2277" t="s">
        <v>151</v>
      </c>
      <c r="V2277" t="s">
        <v>135</v>
      </c>
      <c r="W2277" t="s">
        <v>136</v>
      </c>
      <c r="X2277" t="s">
        <v>1173</v>
      </c>
      <c r="Y2277" s="94">
        <v>302946.48</v>
      </c>
      <c r="Z2277" s="94">
        <v>52188.94</v>
      </c>
      <c r="AA2277" s="94">
        <v>0</v>
      </c>
      <c r="AB2277" s="94">
        <v>0</v>
      </c>
      <c r="AC2277">
        <f t="shared" si="70"/>
        <v>2000</v>
      </c>
      <c r="AD2277" t="str">
        <f t="shared" si="71"/>
        <v>305</v>
      </c>
    </row>
    <row r="2278" spans="1:30" hidden="1" x14ac:dyDescent="0.25">
      <c r="A2278" t="s">
        <v>1170</v>
      </c>
      <c r="B2278" t="s">
        <v>692</v>
      </c>
      <c r="C2278" t="s">
        <v>470</v>
      </c>
      <c r="D2278" t="s">
        <v>240</v>
      </c>
      <c r="E2278" t="s">
        <v>122</v>
      </c>
      <c r="F2278" t="s">
        <v>159</v>
      </c>
      <c r="G2278" t="s">
        <v>160</v>
      </c>
      <c r="H2278" t="s">
        <v>143</v>
      </c>
      <c r="I2278" t="s">
        <v>124</v>
      </c>
      <c r="J2278" t="s">
        <v>125</v>
      </c>
      <c r="K2278" t="s">
        <v>1171</v>
      </c>
      <c r="N2278" t="s">
        <v>1172</v>
      </c>
      <c r="O2278" t="s">
        <v>696</v>
      </c>
      <c r="P2278" t="s">
        <v>472</v>
      </c>
      <c r="Q2278" t="s">
        <v>241</v>
      </c>
      <c r="R2278" t="s">
        <v>131</v>
      </c>
      <c r="S2278" t="s">
        <v>164</v>
      </c>
      <c r="T2278" t="s">
        <v>165</v>
      </c>
      <c r="U2278" t="s">
        <v>151</v>
      </c>
      <c r="V2278" t="s">
        <v>135</v>
      </c>
      <c r="W2278" t="s">
        <v>136</v>
      </c>
      <c r="X2278" t="s">
        <v>1173</v>
      </c>
      <c r="Y2278" s="94">
        <v>7855.2</v>
      </c>
      <c r="Z2278" s="94">
        <v>1239.95</v>
      </c>
      <c r="AA2278" s="94">
        <v>0</v>
      </c>
      <c r="AB2278" s="94">
        <v>0</v>
      </c>
      <c r="AC2278">
        <f t="shared" si="70"/>
        <v>3000</v>
      </c>
      <c r="AD2278" t="str">
        <f t="shared" si="71"/>
        <v>305</v>
      </c>
    </row>
    <row r="2279" spans="1:30" hidden="1" x14ac:dyDescent="0.25">
      <c r="A2279" t="s">
        <v>1170</v>
      </c>
      <c r="B2279" t="s">
        <v>692</v>
      </c>
      <c r="C2279" t="s">
        <v>470</v>
      </c>
      <c r="D2279" t="s">
        <v>264</v>
      </c>
      <c r="E2279" t="s">
        <v>122</v>
      </c>
      <c r="F2279" t="s">
        <v>159</v>
      </c>
      <c r="G2279" t="s">
        <v>160</v>
      </c>
      <c r="H2279" t="s">
        <v>143</v>
      </c>
      <c r="I2279" t="s">
        <v>124</v>
      </c>
      <c r="J2279" t="s">
        <v>125</v>
      </c>
      <c r="K2279" t="s">
        <v>1171</v>
      </c>
      <c r="N2279" t="s">
        <v>1172</v>
      </c>
      <c r="O2279" t="s">
        <v>696</v>
      </c>
      <c r="P2279" t="s">
        <v>472</v>
      </c>
      <c r="Q2279" t="s">
        <v>265</v>
      </c>
      <c r="R2279" t="s">
        <v>131</v>
      </c>
      <c r="S2279" t="s">
        <v>164</v>
      </c>
      <c r="T2279" t="s">
        <v>165</v>
      </c>
      <c r="U2279" t="s">
        <v>151</v>
      </c>
      <c r="V2279" t="s">
        <v>135</v>
      </c>
      <c r="W2279" t="s">
        <v>136</v>
      </c>
      <c r="X2279" t="s">
        <v>1173</v>
      </c>
      <c r="Y2279" s="94">
        <v>263355.59999999998</v>
      </c>
      <c r="Z2279" s="94">
        <v>0</v>
      </c>
      <c r="AA2279" s="94">
        <v>0</v>
      </c>
      <c r="AB2279" s="94">
        <v>0</v>
      </c>
      <c r="AC2279">
        <f t="shared" si="70"/>
        <v>3000</v>
      </c>
      <c r="AD2279" t="str">
        <f t="shared" si="71"/>
        <v>305</v>
      </c>
    </row>
    <row r="2280" spans="1:30" hidden="1" x14ac:dyDescent="0.25">
      <c r="A2280" t="s">
        <v>1170</v>
      </c>
      <c r="B2280" t="s">
        <v>692</v>
      </c>
      <c r="C2280" t="s">
        <v>470</v>
      </c>
      <c r="D2280" t="s">
        <v>270</v>
      </c>
      <c r="E2280" t="s">
        <v>122</v>
      </c>
      <c r="F2280" t="s">
        <v>159</v>
      </c>
      <c r="G2280" t="s">
        <v>160</v>
      </c>
      <c r="H2280" t="s">
        <v>143</v>
      </c>
      <c r="I2280" t="s">
        <v>124</v>
      </c>
      <c r="J2280" t="s">
        <v>125</v>
      </c>
      <c r="K2280" t="s">
        <v>1171</v>
      </c>
      <c r="N2280" t="s">
        <v>1172</v>
      </c>
      <c r="O2280" t="s">
        <v>696</v>
      </c>
      <c r="P2280" t="s">
        <v>472</v>
      </c>
      <c r="Q2280" t="s">
        <v>271</v>
      </c>
      <c r="R2280" t="s">
        <v>131</v>
      </c>
      <c r="S2280" t="s">
        <v>164</v>
      </c>
      <c r="T2280" t="s">
        <v>165</v>
      </c>
      <c r="U2280" t="s">
        <v>151</v>
      </c>
      <c r="V2280" t="s">
        <v>135</v>
      </c>
      <c r="W2280" t="s">
        <v>136</v>
      </c>
      <c r="X2280" t="s">
        <v>1173</v>
      </c>
      <c r="Y2280" s="94">
        <v>18208.919999999998</v>
      </c>
      <c r="Z2280" s="94">
        <v>0</v>
      </c>
      <c r="AA2280" s="94">
        <v>0</v>
      </c>
      <c r="AB2280" s="94">
        <v>0</v>
      </c>
      <c r="AC2280">
        <f t="shared" si="70"/>
        <v>3000</v>
      </c>
      <c r="AD2280" t="str">
        <f t="shared" si="71"/>
        <v>305</v>
      </c>
    </row>
    <row r="2281" spans="1:30" hidden="1" x14ac:dyDescent="0.25">
      <c r="A2281" t="s">
        <v>1170</v>
      </c>
      <c r="B2281" t="s">
        <v>692</v>
      </c>
      <c r="C2281" t="s">
        <v>470</v>
      </c>
      <c r="D2281" t="s">
        <v>272</v>
      </c>
      <c r="E2281" t="s">
        <v>122</v>
      </c>
      <c r="F2281" t="s">
        <v>159</v>
      </c>
      <c r="G2281" t="s">
        <v>160</v>
      </c>
      <c r="H2281" t="s">
        <v>143</v>
      </c>
      <c r="I2281" t="s">
        <v>124</v>
      </c>
      <c r="J2281" t="s">
        <v>125</v>
      </c>
      <c r="K2281" t="s">
        <v>1171</v>
      </c>
      <c r="N2281" t="s">
        <v>1172</v>
      </c>
      <c r="O2281" t="s">
        <v>696</v>
      </c>
      <c r="P2281" t="s">
        <v>472</v>
      </c>
      <c r="Q2281" t="s">
        <v>273</v>
      </c>
      <c r="R2281" t="s">
        <v>131</v>
      </c>
      <c r="S2281" t="s">
        <v>164</v>
      </c>
      <c r="T2281" t="s">
        <v>165</v>
      </c>
      <c r="U2281" t="s">
        <v>151</v>
      </c>
      <c r="V2281" t="s">
        <v>135</v>
      </c>
      <c r="W2281" t="s">
        <v>136</v>
      </c>
      <c r="X2281" t="s">
        <v>1173</v>
      </c>
      <c r="Y2281" s="94">
        <v>158249.64000000001</v>
      </c>
      <c r="Z2281" s="94">
        <v>0</v>
      </c>
      <c r="AA2281" s="94">
        <v>0</v>
      </c>
      <c r="AB2281" s="94">
        <v>0</v>
      </c>
      <c r="AC2281">
        <f t="shared" si="70"/>
        <v>3000</v>
      </c>
      <c r="AD2281" t="str">
        <f t="shared" si="71"/>
        <v>305</v>
      </c>
    </row>
    <row r="2282" spans="1:30" hidden="1" x14ac:dyDescent="0.25">
      <c r="A2282" t="s">
        <v>1170</v>
      </c>
      <c r="B2282" t="s">
        <v>692</v>
      </c>
      <c r="C2282" t="s">
        <v>470</v>
      </c>
      <c r="D2282" t="s">
        <v>172</v>
      </c>
      <c r="E2282" t="s">
        <v>122</v>
      </c>
      <c r="F2282" t="s">
        <v>159</v>
      </c>
      <c r="G2282" t="s">
        <v>160</v>
      </c>
      <c r="H2282" t="s">
        <v>143</v>
      </c>
      <c r="I2282" t="s">
        <v>124</v>
      </c>
      <c r="J2282" t="s">
        <v>125</v>
      </c>
      <c r="K2282" t="s">
        <v>1171</v>
      </c>
      <c r="N2282" t="s">
        <v>1172</v>
      </c>
      <c r="O2282" t="s">
        <v>696</v>
      </c>
      <c r="P2282" t="s">
        <v>472</v>
      </c>
      <c r="Q2282" t="s">
        <v>173</v>
      </c>
      <c r="R2282" t="s">
        <v>131</v>
      </c>
      <c r="S2282" t="s">
        <v>164</v>
      </c>
      <c r="T2282" t="s">
        <v>165</v>
      </c>
      <c r="U2282" t="s">
        <v>151</v>
      </c>
      <c r="V2282" t="s">
        <v>135</v>
      </c>
      <c r="W2282" t="s">
        <v>136</v>
      </c>
      <c r="X2282" t="s">
        <v>1173</v>
      </c>
      <c r="Y2282" s="94">
        <v>1491.84</v>
      </c>
      <c r="Z2282" s="94">
        <v>0</v>
      </c>
      <c r="AA2282" s="94">
        <v>0</v>
      </c>
      <c r="AB2282" s="94">
        <v>0</v>
      </c>
      <c r="AC2282">
        <f t="shared" si="70"/>
        <v>3000</v>
      </c>
      <c r="AD2282" t="str">
        <f t="shared" si="71"/>
        <v>305</v>
      </c>
    </row>
    <row r="2283" spans="1:30" hidden="1" x14ac:dyDescent="0.25">
      <c r="A2283" t="s">
        <v>1170</v>
      </c>
      <c r="B2283" t="s">
        <v>692</v>
      </c>
      <c r="C2283" t="s">
        <v>470</v>
      </c>
      <c r="D2283" t="s">
        <v>174</v>
      </c>
      <c r="E2283" t="s">
        <v>122</v>
      </c>
      <c r="F2283" t="s">
        <v>159</v>
      </c>
      <c r="G2283" t="s">
        <v>160</v>
      </c>
      <c r="H2283" t="s">
        <v>143</v>
      </c>
      <c r="I2283" t="s">
        <v>124</v>
      </c>
      <c r="J2283" t="s">
        <v>125</v>
      </c>
      <c r="K2283" t="s">
        <v>1171</v>
      </c>
      <c r="N2283" t="s">
        <v>1172</v>
      </c>
      <c r="O2283" t="s">
        <v>696</v>
      </c>
      <c r="P2283" t="s">
        <v>472</v>
      </c>
      <c r="Q2283" t="s">
        <v>175</v>
      </c>
      <c r="R2283" t="s">
        <v>131</v>
      </c>
      <c r="S2283" t="s">
        <v>164</v>
      </c>
      <c r="T2283" t="s">
        <v>165</v>
      </c>
      <c r="U2283" t="s">
        <v>151</v>
      </c>
      <c r="V2283" t="s">
        <v>135</v>
      </c>
      <c r="W2283" t="s">
        <v>136</v>
      </c>
      <c r="X2283" t="s">
        <v>1173</v>
      </c>
      <c r="Y2283" s="94">
        <v>1429.56</v>
      </c>
      <c r="Z2283" s="94">
        <v>0</v>
      </c>
      <c r="AA2283" s="94">
        <v>0</v>
      </c>
      <c r="AB2283" s="94">
        <v>0</v>
      </c>
      <c r="AC2283">
        <f t="shared" si="70"/>
        <v>3000</v>
      </c>
      <c r="AD2283" t="str">
        <f t="shared" si="71"/>
        <v>305</v>
      </c>
    </row>
    <row r="2284" spans="1:30" hidden="1" x14ac:dyDescent="0.25">
      <c r="A2284" s="97" t="s">
        <v>1170</v>
      </c>
      <c r="B2284" s="97" t="s">
        <v>692</v>
      </c>
      <c r="C2284" s="97" t="s">
        <v>140</v>
      </c>
      <c r="D2284" s="97" t="s">
        <v>465</v>
      </c>
      <c r="E2284" s="97" t="s">
        <v>122</v>
      </c>
      <c r="F2284" s="98">
        <v>15</v>
      </c>
      <c r="G2284" s="98" t="s">
        <v>142</v>
      </c>
      <c r="H2284" s="97">
        <v>19</v>
      </c>
      <c r="I2284" s="97" t="s">
        <v>124</v>
      </c>
      <c r="J2284" s="97" t="s">
        <v>125</v>
      </c>
      <c r="K2284" s="97" t="s">
        <v>1174</v>
      </c>
      <c r="L2284" s="97"/>
      <c r="M2284" s="97"/>
      <c r="N2284" s="97" t="s">
        <v>1172</v>
      </c>
      <c r="O2284" s="97" t="s">
        <v>696</v>
      </c>
      <c r="P2284" s="97" t="s">
        <v>147</v>
      </c>
      <c r="Q2284" s="97" t="s">
        <v>466</v>
      </c>
      <c r="R2284" s="97" t="s">
        <v>131</v>
      </c>
      <c r="S2284" s="97" t="s">
        <v>149</v>
      </c>
      <c r="T2284" s="97" t="s">
        <v>150</v>
      </c>
      <c r="U2284" s="97" t="s">
        <v>134</v>
      </c>
      <c r="V2284" s="97" t="s">
        <v>135</v>
      </c>
      <c r="W2284" s="97" t="s">
        <v>136</v>
      </c>
      <c r="X2284" s="97" t="s">
        <v>1175</v>
      </c>
      <c r="Y2284" s="99">
        <v>391532.04</v>
      </c>
      <c r="Z2284" s="99">
        <v>0</v>
      </c>
      <c r="AA2284" s="99">
        <v>0</v>
      </c>
      <c r="AB2284" s="99">
        <v>0</v>
      </c>
      <c r="AC2284">
        <f t="shared" si="70"/>
        <v>1000</v>
      </c>
      <c r="AD2284" t="str">
        <f t="shared" si="71"/>
        <v>305</v>
      </c>
    </row>
    <row r="2285" spans="1:30" hidden="1" x14ac:dyDescent="0.25">
      <c r="A2285" t="s">
        <v>1176</v>
      </c>
      <c r="B2285" t="s">
        <v>420</v>
      </c>
      <c r="C2285" t="s">
        <v>470</v>
      </c>
      <c r="D2285" t="s">
        <v>186</v>
      </c>
      <c r="E2285" t="s">
        <v>122</v>
      </c>
      <c r="F2285" t="s">
        <v>159</v>
      </c>
      <c r="G2285" t="s">
        <v>160</v>
      </c>
      <c r="H2285" t="s">
        <v>143</v>
      </c>
      <c r="I2285" t="s">
        <v>124</v>
      </c>
      <c r="J2285" t="s">
        <v>125</v>
      </c>
      <c r="K2285" t="s">
        <v>1177</v>
      </c>
      <c r="N2285" t="s">
        <v>1178</v>
      </c>
      <c r="O2285" t="s">
        <v>425</v>
      </c>
      <c r="P2285" t="s">
        <v>472</v>
      </c>
      <c r="Q2285" t="s">
        <v>188</v>
      </c>
      <c r="R2285" t="s">
        <v>131</v>
      </c>
      <c r="S2285" t="s">
        <v>164</v>
      </c>
      <c r="T2285" t="s">
        <v>165</v>
      </c>
      <c r="U2285" t="s">
        <v>151</v>
      </c>
      <c r="V2285" t="s">
        <v>135</v>
      </c>
      <c r="W2285" t="s">
        <v>136</v>
      </c>
      <c r="X2285" t="s">
        <v>1179</v>
      </c>
      <c r="Y2285" s="94">
        <v>925.56</v>
      </c>
      <c r="Z2285" s="94">
        <v>0</v>
      </c>
      <c r="AA2285" s="94">
        <v>0</v>
      </c>
      <c r="AB2285" s="94">
        <v>0</v>
      </c>
      <c r="AC2285">
        <f t="shared" si="70"/>
        <v>2000</v>
      </c>
      <c r="AD2285" t="str">
        <f t="shared" si="71"/>
        <v>305</v>
      </c>
    </row>
    <row r="2286" spans="1:30" hidden="1" x14ac:dyDescent="0.25">
      <c r="A2286" t="s">
        <v>1176</v>
      </c>
      <c r="B2286" t="s">
        <v>420</v>
      </c>
      <c r="C2286" t="s">
        <v>470</v>
      </c>
      <c r="D2286" t="s">
        <v>214</v>
      </c>
      <c r="E2286" t="s">
        <v>122</v>
      </c>
      <c r="F2286" t="s">
        <v>159</v>
      </c>
      <c r="G2286" t="s">
        <v>160</v>
      </c>
      <c r="H2286" t="s">
        <v>143</v>
      </c>
      <c r="I2286" t="s">
        <v>124</v>
      </c>
      <c r="J2286" t="s">
        <v>125</v>
      </c>
      <c r="K2286" t="s">
        <v>1177</v>
      </c>
      <c r="N2286" t="s">
        <v>1178</v>
      </c>
      <c r="O2286" t="s">
        <v>425</v>
      </c>
      <c r="P2286" t="s">
        <v>472</v>
      </c>
      <c r="Q2286" t="s">
        <v>215</v>
      </c>
      <c r="R2286" t="s">
        <v>131</v>
      </c>
      <c r="S2286" t="s">
        <v>164</v>
      </c>
      <c r="T2286" t="s">
        <v>165</v>
      </c>
      <c r="U2286" t="s">
        <v>151</v>
      </c>
      <c r="V2286" t="s">
        <v>135</v>
      </c>
      <c r="W2286" t="s">
        <v>136</v>
      </c>
      <c r="X2286" t="s">
        <v>1179</v>
      </c>
      <c r="Y2286" s="94">
        <v>31510.68</v>
      </c>
      <c r="Z2286" s="94">
        <v>0</v>
      </c>
      <c r="AA2286" s="94">
        <v>0</v>
      </c>
      <c r="AB2286" s="94">
        <v>0</v>
      </c>
      <c r="AC2286">
        <f t="shared" si="70"/>
        <v>2000</v>
      </c>
      <c r="AD2286" t="str">
        <f t="shared" si="71"/>
        <v>305</v>
      </c>
    </row>
    <row r="2287" spans="1:30" hidden="1" x14ac:dyDescent="0.25">
      <c r="A2287" t="s">
        <v>1176</v>
      </c>
      <c r="B2287" t="s">
        <v>420</v>
      </c>
      <c r="C2287" t="s">
        <v>470</v>
      </c>
      <c r="D2287" t="s">
        <v>272</v>
      </c>
      <c r="E2287" t="s">
        <v>122</v>
      </c>
      <c r="F2287" t="s">
        <v>159</v>
      </c>
      <c r="G2287" t="s">
        <v>160</v>
      </c>
      <c r="H2287" t="s">
        <v>143</v>
      </c>
      <c r="I2287" t="s">
        <v>124</v>
      </c>
      <c r="J2287" t="s">
        <v>125</v>
      </c>
      <c r="K2287" t="s">
        <v>1177</v>
      </c>
      <c r="N2287" t="s">
        <v>1178</v>
      </c>
      <c r="O2287" t="s">
        <v>425</v>
      </c>
      <c r="P2287" t="s">
        <v>472</v>
      </c>
      <c r="Q2287" t="s">
        <v>273</v>
      </c>
      <c r="R2287" t="s">
        <v>131</v>
      </c>
      <c r="S2287" t="s">
        <v>164</v>
      </c>
      <c r="T2287" t="s">
        <v>165</v>
      </c>
      <c r="U2287" t="s">
        <v>151</v>
      </c>
      <c r="V2287" t="s">
        <v>135</v>
      </c>
      <c r="W2287" t="s">
        <v>136</v>
      </c>
      <c r="X2287" t="s">
        <v>1179</v>
      </c>
      <c r="Y2287" s="94">
        <v>10514.88</v>
      </c>
      <c r="Z2287" s="94">
        <v>0</v>
      </c>
      <c r="AA2287" s="94">
        <v>0</v>
      </c>
      <c r="AB2287" s="94">
        <v>0</v>
      </c>
      <c r="AC2287">
        <f t="shared" si="70"/>
        <v>3000</v>
      </c>
      <c r="AD2287" t="str">
        <f t="shared" si="71"/>
        <v>305</v>
      </c>
    </row>
    <row r="2288" spans="1:30" hidden="1" x14ac:dyDescent="0.25">
      <c r="A2288" t="s">
        <v>1176</v>
      </c>
      <c r="B2288" t="s">
        <v>420</v>
      </c>
      <c r="C2288" t="s">
        <v>470</v>
      </c>
      <c r="D2288" t="s">
        <v>172</v>
      </c>
      <c r="E2288" t="s">
        <v>122</v>
      </c>
      <c r="F2288" t="s">
        <v>159</v>
      </c>
      <c r="G2288" t="s">
        <v>160</v>
      </c>
      <c r="H2288" t="s">
        <v>143</v>
      </c>
      <c r="I2288" t="s">
        <v>124</v>
      </c>
      <c r="J2288" t="s">
        <v>125</v>
      </c>
      <c r="K2288" t="s">
        <v>1177</v>
      </c>
      <c r="N2288" t="s">
        <v>1178</v>
      </c>
      <c r="O2288" t="s">
        <v>425</v>
      </c>
      <c r="P2288" t="s">
        <v>472</v>
      </c>
      <c r="Q2288" t="s">
        <v>173</v>
      </c>
      <c r="R2288" t="s">
        <v>131</v>
      </c>
      <c r="S2288" t="s">
        <v>164</v>
      </c>
      <c r="T2288" t="s">
        <v>165</v>
      </c>
      <c r="U2288" t="s">
        <v>151</v>
      </c>
      <c r="V2288" t="s">
        <v>135</v>
      </c>
      <c r="W2288" t="s">
        <v>136</v>
      </c>
      <c r="X2288" t="s">
        <v>1179</v>
      </c>
      <c r="Y2288" s="94">
        <v>2270.04</v>
      </c>
      <c r="Z2288" s="94">
        <v>0</v>
      </c>
      <c r="AA2288" s="94">
        <v>0</v>
      </c>
      <c r="AB2288" s="94">
        <v>0</v>
      </c>
      <c r="AC2288">
        <f t="shared" si="70"/>
        <v>3000</v>
      </c>
      <c r="AD2288" t="str">
        <f t="shared" si="71"/>
        <v>305</v>
      </c>
    </row>
    <row r="2289" spans="1:30" hidden="1" x14ac:dyDescent="0.25">
      <c r="A2289" t="s">
        <v>1176</v>
      </c>
      <c r="B2289" t="s">
        <v>420</v>
      </c>
      <c r="C2289" t="s">
        <v>470</v>
      </c>
      <c r="D2289" t="s">
        <v>174</v>
      </c>
      <c r="E2289" t="s">
        <v>122</v>
      </c>
      <c r="F2289" t="s">
        <v>159</v>
      </c>
      <c r="G2289" t="s">
        <v>160</v>
      </c>
      <c r="H2289" t="s">
        <v>143</v>
      </c>
      <c r="I2289" t="s">
        <v>124</v>
      </c>
      <c r="J2289" t="s">
        <v>125</v>
      </c>
      <c r="K2289" t="s">
        <v>1177</v>
      </c>
      <c r="N2289" t="s">
        <v>1178</v>
      </c>
      <c r="O2289" t="s">
        <v>425</v>
      </c>
      <c r="P2289" t="s">
        <v>472</v>
      </c>
      <c r="Q2289" t="s">
        <v>175</v>
      </c>
      <c r="R2289" t="s">
        <v>131</v>
      </c>
      <c r="S2289" t="s">
        <v>164</v>
      </c>
      <c r="T2289" t="s">
        <v>165</v>
      </c>
      <c r="U2289" t="s">
        <v>151</v>
      </c>
      <c r="V2289" t="s">
        <v>135</v>
      </c>
      <c r="W2289" t="s">
        <v>136</v>
      </c>
      <c r="X2289" t="s">
        <v>1179</v>
      </c>
      <c r="Y2289" s="94">
        <v>5065.8</v>
      </c>
      <c r="Z2289" s="94">
        <v>0</v>
      </c>
      <c r="AA2289" s="94">
        <v>0</v>
      </c>
      <c r="AB2289" s="94">
        <v>0</v>
      </c>
      <c r="AC2289">
        <f t="shared" si="70"/>
        <v>3000</v>
      </c>
      <c r="AD2289" t="str">
        <f t="shared" si="71"/>
        <v>305</v>
      </c>
    </row>
    <row r="2290" spans="1:30" hidden="1" x14ac:dyDescent="0.25">
      <c r="A2290" s="97" t="s">
        <v>1176</v>
      </c>
      <c r="B2290" s="97" t="s">
        <v>420</v>
      </c>
      <c r="C2290" s="97" t="s">
        <v>140</v>
      </c>
      <c r="D2290" s="97" t="s">
        <v>465</v>
      </c>
      <c r="E2290" s="97" t="s">
        <v>122</v>
      </c>
      <c r="F2290" s="98">
        <v>15</v>
      </c>
      <c r="G2290" s="98" t="s">
        <v>142</v>
      </c>
      <c r="H2290" s="97">
        <v>19</v>
      </c>
      <c r="I2290" s="97" t="s">
        <v>124</v>
      </c>
      <c r="J2290" s="97" t="s">
        <v>125</v>
      </c>
      <c r="K2290" s="97" t="s">
        <v>1180</v>
      </c>
      <c r="L2290" s="97"/>
      <c r="M2290" s="97"/>
      <c r="N2290" s="97" t="s">
        <v>1178</v>
      </c>
      <c r="O2290" s="97" t="s">
        <v>425</v>
      </c>
      <c r="P2290" s="97" t="s">
        <v>147</v>
      </c>
      <c r="Q2290" s="97" t="s">
        <v>466</v>
      </c>
      <c r="R2290" s="97" t="s">
        <v>131</v>
      </c>
      <c r="S2290" s="97" t="s">
        <v>149</v>
      </c>
      <c r="T2290" s="97" t="s">
        <v>150</v>
      </c>
      <c r="U2290" s="97" t="s">
        <v>134</v>
      </c>
      <c r="V2290" s="97" t="s">
        <v>135</v>
      </c>
      <c r="W2290" s="97" t="s">
        <v>136</v>
      </c>
      <c r="X2290" s="97" t="s">
        <v>1181</v>
      </c>
      <c r="Y2290" s="99">
        <v>18643.919999999998</v>
      </c>
      <c r="Z2290" s="99">
        <v>0</v>
      </c>
      <c r="AA2290" s="99">
        <v>0</v>
      </c>
      <c r="AB2290" s="99">
        <v>0</v>
      </c>
      <c r="AC2290">
        <f t="shared" si="70"/>
        <v>1000</v>
      </c>
      <c r="AD2290" t="str">
        <f t="shared" si="71"/>
        <v>305</v>
      </c>
    </row>
    <row r="2291" spans="1:30" hidden="1" x14ac:dyDescent="0.25">
      <c r="A2291" t="s">
        <v>1182</v>
      </c>
      <c r="B2291" t="s">
        <v>420</v>
      </c>
      <c r="C2291" t="s">
        <v>470</v>
      </c>
      <c r="D2291" t="s">
        <v>186</v>
      </c>
      <c r="E2291" t="s">
        <v>122</v>
      </c>
      <c r="F2291" t="s">
        <v>159</v>
      </c>
      <c r="G2291" t="s">
        <v>160</v>
      </c>
      <c r="H2291" t="s">
        <v>143</v>
      </c>
      <c r="I2291" t="s">
        <v>124</v>
      </c>
      <c r="J2291" t="s">
        <v>125</v>
      </c>
      <c r="K2291" t="s">
        <v>1183</v>
      </c>
      <c r="N2291" t="s">
        <v>1184</v>
      </c>
      <c r="O2291" t="s">
        <v>425</v>
      </c>
      <c r="P2291" t="s">
        <v>472</v>
      </c>
      <c r="Q2291" t="s">
        <v>188</v>
      </c>
      <c r="R2291" t="s">
        <v>131</v>
      </c>
      <c r="S2291" t="s">
        <v>164</v>
      </c>
      <c r="T2291" t="s">
        <v>165</v>
      </c>
      <c r="U2291" t="s">
        <v>151</v>
      </c>
      <c r="V2291" t="s">
        <v>135</v>
      </c>
      <c r="W2291" t="s">
        <v>136</v>
      </c>
      <c r="X2291" t="s">
        <v>1185</v>
      </c>
      <c r="Y2291" s="94">
        <v>19229.400000000001</v>
      </c>
      <c r="Z2291" s="94">
        <v>4337.8</v>
      </c>
      <c r="AA2291" s="94">
        <v>0</v>
      </c>
      <c r="AB2291" s="94">
        <v>0</v>
      </c>
      <c r="AC2291">
        <f t="shared" si="70"/>
        <v>2000</v>
      </c>
      <c r="AD2291" t="str">
        <f t="shared" si="71"/>
        <v>305</v>
      </c>
    </row>
    <row r="2292" spans="1:30" hidden="1" x14ac:dyDescent="0.25">
      <c r="A2292" t="s">
        <v>1182</v>
      </c>
      <c r="B2292" t="s">
        <v>420</v>
      </c>
      <c r="C2292" t="s">
        <v>470</v>
      </c>
      <c r="D2292" t="s">
        <v>192</v>
      </c>
      <c r="E2292" t="s">
        <v>122</v>
      </c>
      <c r="F2292" t="s">
        <v>159</v>
      </c>
      <c r="G2292" t="s">
        <v>160</v>
      </c>
      <c r="H2292" t="s">
        <v>143</v>
      </c>
      <c r="I2292" t="s">
        <v>124</v>
      </c>
      <c r="J2292" t="s">
        <v>125</v>
      </c>
      <c r="K2292" t="s">
        <v>1183</v>
      </c>
      <c r="N2292" t="s">
        <v>1184</v>
      </c>
      <c r="O2292" t="s">
        <v>425</v>
      </c>
      <c r="P2292" t="s">
        <v>472</v>
      </c>
      <c r="Q2292" t="s">
        <v>193</v>
      </c>
      <c r="R2292" t="s">
        <v>131</v>
      </c>
      <c r="S2292" t="s">
        <v>164</v>
      </c>
      <c r="T2292" t="s">
        <v>165</v>
      </c>
      <c r="U2292" t="s">
        <v>151</v>
      </c>
      <c r="V2292" t="s">
        <v>135</v>
      </c>
      <c r="W2292" t="s">
        <v>136</v>
      </c>
      <c r="X2292" t="s">
        <v>1185</v>
      </c>
      <c r="Y2292" s="94">
        <v>19929</v>
      </c>
      <c r="Z2292" s="94">
        <v>0</v>
      </c>
      <c r="AA2292" s="94">
        <v>0</v>
      </c>
      <c r="AB2292" s="94">
        <v>0</v>
      </c>
      <c r="AC2292">
        <f t="shared" si="70"/>
        <v>2000</v>
      </c>
      <c r="AD2292" t="str">
        <f t="shared" si="71"/>
        <v>305</v>
      </c>
    </row>
    <row r="2293" spans="1:30" hidden="1" x14ac:dyDescent="0.25">
      <c r="A2293" t="s">
        <v>1182</v>
      </c>
      <c r="B2293" t="s">
        <v>420</v>
      </c>
      <c r="C2293" t="s">
        <v>470</v>
      </c>
      <c r="D2293" t="s">
        <v>194</v>
      </c>
      <c r="E2293" t="s">
        <v>122</v>
      </c>
      <c r="F2293" t="s">
        <v>159</v>
      </c>
      <c r="G2293" t="s">
        <v>160</v>
      </c>
      <c r="H2293" t="s">
        <v>143</v>
      </c>
      <c r="I2293" t="s">
        <v>124</v>
      </c>
      <c r="J2293" t="s">
        <v>125</v>
      </c>
      <c r="K2293" t="s">
        <v>1183</v>
      </c>
      <c r="N2293" t="s">
        <v>1184</v>
      </c>
      <c r="O2293" t="s">
        <v>425</v>
      </c>
      <c r="P2293" t="s">
        <v>472</v>
      </c>
      <c r="Q2293" t="s">
        <v>195</v>
      </c>
      <c r="R2293" t="s">
        <v>131</v>
      </c>
      <c r="S2293" t="s">
        <v>164</v>
      </c>
      <c r="T2293" t="s">
        <v>165</v>
      </c>
      <c r="U2293" t="s">
        <v>151</v>
      </c>
      <c r="V2293" t="s">
        <v>135</v>
      </c>
      <c r="W2293" t="s">
        <v>136</v>
      </c>
      <c r="X2293" t="s">
        <v>1185</v>
      </c>
      <c r="Y2293" s="94">
        <v>2162.04</v>
      </c>
      <c r="Z2293" s="94">
        <v>0</v>
      </c>
      <c r="AA2293" s="94">
        <v>0</v>
      </c>
      <c r="AB2293" s="94">
        <v>0</v>
      </c>
      <c r="AC2293">
        <f t="shared" si="70"/>
        <v>2000</v>
      </c>
      <c r="AD2293" t="str">
        <f t="shared" si="71"/>
        <v>305</v>
      </c>
    </row>
    <row r="2294" spans="1:30" hidden="1" x14ac:dyDescent="0.25">
      <c r="A2294" t="s">
        <v>1182</v>
      </c>
      <c r="B2294" t="s">
        <v>420</v>
      </c>
      <c r="C2294" t="s">
        <v>470</v>
      </c>
      <c r="D2294" t="s">
        <v>198</v>
      </c>
      <c r="E2294" t="s">
        <v>122</v>
      </c>
      <c r="F2294" t="s">
        <v>159</v>
      </c>
      <c r="G2294" t="s">
        <v>160</v>
      </c>
      <c r="H2294" t="s">
        <v>143</v>
      </c>
      <c r="I2294" t="s">
        <v>124</v>
      </c>
      <c r="J2294" t="s">
        <v>125</v>
      </c>
      <c r="K2294" t="s">
        <v>1183</v>
      </c>
      <c r="N2294" t="s">
        <v>1184</v>
      </c>
      <c r="O2294" t="s">
        <v>425</v>
      </c>
      <c r="P2294" t="s">
        <v>472</v>
      </c>
      <c r="Q2294" t="s">
        <v>199</v>
      </c>
      <c r="R2294" t="s">
        <v>131</v>
      </c>
      <c r="S2294" t="s">
        <v>164</v>
      </c>
      <c r="T2294" t="s">
        <v>165</v>
      </c>
      <c r="U2294" t="s">
        <v>151</v>
      </c>
      <c r="V2294" t="s">
        <v>135</v>
      </c>
      <c r="W2294" t="s">
        <v>136</v>
      </c>
      <c r="X2294" t="s">
        <v>1185</v>
      </c>
      <c r="Y2294" s="94">
        <v>4010.76</v>
      </c>
      <c r="Z2294" s="94">
        <v>138.03</v>
      </c>
      <c r="AA2294" s="94">
        <v>0</v>
      </c>
      <c r="AB2294" s="94">
        <v>0</v>
      </c>
      <c r="AC2294">
        <f t="shared" si="70"/>
        <v>2000</v>
      </c>
      <c r="AD2294" t="str">
        <f t="shared" si="71"/>
        <v>305</v>
      </c>
    </row>
    <row r="2295" spans="1:30" hidden="1" x14ac:dyDescent="0.25">
      <c r="A2295" t="s">
        <v>1182</v>
      </c>
      <c r="B2295" t="s">
        <v>420</v>
      </c>
      <c r="C2295" t="s">
        <v>470</v>
      </c>
      <c r="D2295" t="s">
        <v>750</v>
      </c>
      <c r="E2295" t="s">
        <v>122</v>
      </c>
      <c r="F2295" t="s">
        <v>159</v>
      </c>
      <c r="G2295" t="s">
        <v>160</v>
      </c>
      <c r="H2295" t="s">
        <v>143</v>
      </c>
      <c r="I2295" t="s">
        <v>124</v>
      </c>
      <c r="J2295" t="s">
        <v>125</v>
      </c>
      <c r="K2295" t="s">
        <v>1183</v>
      </c>
      <c r="N2295" t="s">
        <v>1184</v>
      </c>
      <c r="O2295" t="s">
        <v>425</v>
      </c>
      <c r="P2295" t="s">
        <v>472</v>
      </c>
      <c r="Q2295" t="s">
        <v>751</v>
      </c>
      <c r="R2295" t="s">
        <v>131</v>
      </c>
      <c r="S2295" t="s">
        <v>164</v>
      </c>
      <c r="T2295" t="s">
        <v>165</v>
      </c>
      <c r="U2295" t="s">
        <v>151</v>
      </c>
      <c r="V2295" t="s">
        <v>135</v>
      </c>
      <c r="W2295" t="s">
        <v>136</v>
      </c>
      <c r="X2295" t="s">
        <v>1185</v>
      </c>
      <c r="Y2295" s="94">
        <v>6000</v>
      </c>
      <c r="Z2295" s="94">
        <v>0</v>
      </c>
      <c r="AA2295" s="94">
        <v>0</v>
      </c>
      <c r="AB2295" s="94">
        <v>0</v>
      </c>
      <c r="AC2295">
        <f t="shared" si="70"/>
        <v>2000</v>
      </c>
      <c r="AD2295" t="str">
        <f t="shared" si="71"/>
        <v>305</v>
      </c>
    </row>
    <row r="2296" spans="1:30" hidden="1" x14ac:dyDescent="0.25">
      <c r="A2296" t="s">
        <v>1182</v>
      </c>
      <c r="B2296" t="s">
        <v>420</v>
      </c>
      <c r="C2296" t="s">
        <v>470</v>
      </c>
      <c r="D2296" t="s">
        <v>214</v>
      </c>
      <c r="E2296" t="s">
        <v>122</v>
      </c>
      <c r="F2296" t="s">
        <v>159</v>
      </c>
      <c r="G2296" t="s">
        <v>160</v>
      </c>
      <c r="H2296" t="s">
        <v>143</v>
      </c>
      <c r="I2296" t="s">
        <v>124</v>
      </c>
      <c r="J2296" t="s">
        <v>125</v>
      </c>
      <c r="K2296" t="s">
        <v>1183</v>
      </c>
      <c r="N2296" t="s">
        <v>1184</v>
      </c>
      <c r="O2296" t="s">
        <v>425</v>
      </c>
      <c r="P2296" t="s">
        <v>472</v>
      </c>
      <c r="Q2296" t="s">
        <v>215</v>
      </c>
      <c r="R2296" t="s">
        <v>131</v>
      </c>
      <c r="S2296" t="s">
        <v>164</v>
      </c>
      <c r="T2296" t="s">
        <v>165</v>
      </c>
      <c r="U2296" t="s">
        <v>151</v>
      </c>
      <c r="V2296" t="s">
        <v>135</v>
      </c>
      <c r="W2296" t="s">
        <v>136</v>
      </c>
      <c r="X2296" t="s">
        <v>1185</v>
      </c>
      <c r="Y2296" s="94">
        <v>280018.56</v>
      </c>
      <c r="Z2296" s="94">
        <v>62803.07</v>
      </c>
      <c r="AA2296" s="94">
        <v>0</v>
      </c>
      <c r="AB2296" s="94">
        <v>0</v>
      </c>
      <c r="AC2296">
        <f t="shared" si="70"/>
        <v>2000</v>
      </c>
      <c r="AD2296" t="str">
        <f t="shared" si="71"/>
        <v>305</v>
      </c>
    </row>
    <row r="2297" spans="1:30" hidden="1" x14ac:dyDescent="0.25">
      <c r="A2297" t="s">
        <v>1182</v>
      </c>
      <c r="B2297" t="s">
        <v>420</v>
      </c>
      <c r="C2297" t="s">
        <v>470</v>
      </c>
      <c r="D2297" t="s">
        <v>218</v>
      </c>
      <c r="E2297" t="s">
        <v>122</v>
      </c>
      <c r="F2297" t="s">
        <v>159</v>
      </c>
      <c r="G2297" t="s">
        <v>160</v>
      </c>
      <c r="H2297" t="s">
        <v>143</v>
      </c>
      <c r="I2297" t="s">
        <v>124</v>
      </c>
      <c r="J2297" t="s">
        <v>125</v>
      </c>
      <c r="K2297" t="s">
        <v>1183</v>
      </c>
      <c r="N2297" t="s">
        <v>1184</v>
      </c>
      <c r="O2297" t="s">
        <v>425</v>
      </c>
      <c r="P2297" t="s">
        <v>472</v>
      </c>
      <c r="Q2297" t="s">
        <v>219</v>
      </c>
      <c r="R2297" t="s">
        <v>131</v>
      </c>
      <c r="S2297" t="s">
        <v>164</v>
      </c>
      <c r="T2297" t="s">
        <v>165</v>
      </c>
      <c r="U2297" t="s">
        <v>151</v>
      </c>
      <c r="V2297" t="s">
        <v>135</v>
      </c>
      <c r="W2297" t="s">
        <v>136</v>
      </c>
      <c r="X2297" t="s">
        <v>1185</v>
      </c>
      <c r="Y2297" s="94">
        <v>221913.96</v>
      </c>
      <c r="Z2297" s="94">
        <v>0</v>
      </c>
      <c r="AA2297" s="94">
        <v>0</v>
      </c>
      <c r="AB2297" s="94">
        <v>0</v>
      </c>
      <c r="AC2297">
        <f t="shared" si="70"/>
        <v>2000</v>
      </c>
      <c r="AD2297" t="str">
        <f t="shared" si="71"/>
        <v>305</v>
      </c>
    </row>
    <row r="2298" spans="1:30" hidden="1" x14ac:dyDescent="0.25">
      <c r="A2298" t="s">
        <v>1182</v>
      </c>
      <c r="B2298" t="s">
        <v>420</v>
      </c>
      <c r="C2298" t="s">
        <v>470</v>
      </c>
      <c r="D2298" t="s">
        <v>1186</v>
      </c>
      <c r="E2298" t="s">
        <v>122</v>
      </c>
      <c r="F2298" t="s">
        <v>159</v>
      </c>
      <c r="G2298" t="s">
        <v>160</v>
      </c>
      <c r="H2298" t="s">
        <v>143</v>
      </c>
      <c r="I2298" t="s">
        <v>124</v>
      </c>
      <c r="J2298" t="s">
        <v>125</v>
      </c>
      <c r="K2298" t="s">
        <v>1183</v>
      </c>
      <c r="N2298" t="s">
        <v>1184</v>
      </c>
      <c r="O2298" t="s">
        <v>425</v>
      </c>
      <c r="P2298" t="s">
        <v>472</v>
      </c>
      <c r="Q2298" t="s">
        <v>1187</v>
      </c>
      <c r="R2298" t="s">
        <v>131</v>
      </c>
      <c r="S2298" t="s">
        <v>164</v>
      </c>
      <c r="T2298" t="s">
        <v>165</v>
      </c>
      <c r="U2298" t="s">
        <v>151</v>
      </c>
      <c r="V2298" t="s">
        <v>135</v>
      </c>
      <c r="W2298" t="s">
        <v>136</v>
      </c>
      <c r="X2298" t="s">
        <v>1185</v>
      </c>
      <c r="Y2298" s="94">
        <v>90812.04</v>
      </c>
      <c r="Z2298" s="94">
        <v>0</v>
      </c>
      <c r="AA2298" s="94">
        <v>0</v>
      </c>
      <c r="AB2298" s="94">
        <v>0</v>
      </c>
      <c r="AC2298">
        <f t="shared" si="70"/>
        <v>2000</v>
      </c>
      <c r="AD2298" t="str">
        <f t="shared" si="71"/>
        <v>305</v>
      </c>
    </row>
    <row r="2299" spans="1:30" hidden="1" x14ac:dyDescent="0.25">
      <c r="A2299" t="s">
        <v>1182</v>
      </c>
      <c r="B2299" t="s">
        <v>420</v>
      </c>
      <c r="C2299" t="s">
        <v>470</v>
      </c>
      <c r="D2299" t="s">
        <v>344</v>
      </c>
      <c r="E2299" t="s">
        <v>122</v>
      </c>
      <c r="F2299" t="s">
        <v>159</v>
      </c>
      <c r="G2299" t="s">
        <v>160</v>
      </c>
      <c r="H2299" t="s">
        <v>143</v>
      </c>
      <c r="I2299" t="s">
        <v>124</v>
      </c>
      <c r="J2299" t="s">
        <v>125</v>
      </c>
      <c r="K2299" t="s">
        <v>1183</v>
      </c>
      <c r="N2299" t="s">
        <v>1184</v>
      </c>
      <c r="O2299" t="s">
        <v>425</v>
      </c>
      <c r="P2299" t="s">
        <v>472</v>
      </c>
      <c r="Q2299" t="s">
        <v>345</v>
      </c>
      <c r="R2299" t="s">
        <v>131</v>
      </c>
      <c r="S2299" t="s">
        <v>164</v>
      </c>
      <c r="T2299" t="s">
        <v>165</v>
      </c>
      <c r="U2299" t="s">
        <v>151</v>
      </c>
      <c r="V2299" t="s">
        <v>135</v>
      </c>
      <c r="W2299" t="s">
        <v>136</v>
      </c>
      <c r="X2299" t="s">
        <v>1185</v>
      </c>
      <c r="Y2299" s="94">
        <v>992692.32</v>
      </c>
      <c r="Z2299" s="94">
        <v>0</v>
      </c>
      <c r="AA2299" s="94">
        <v>0</v>
      </c>
      <c r="AB2299" s="94">
        <v>0</v>
      </c>
      <c r="AC2299">
        <f t="shared" si="70"/>
        <v>3000</v>
      </c>
      <c r="AD2299" t="str">
        <f t="shared" si="71"/>
        <v>305</v>
      </c>
    </row>
    <row r="2300" spans="1:30" hidden="1" x14ac:dyDescent="0.25">
      <c r="A2300" t="s">
        <v>1182</v>
      </c>
      <c r="B2300" t="s">
        <v>420</v>
      </c>
      <c r="C2300" t="s">
        <v>470</v>
      </c>
      <c r="D2300" t="s">
        <v>512</v>
      </c>
      <c r="E2300" t="s">
        <v>122</v>
      </c>
      <c r="F2300" t="s">
        <v>159</v>
      </c>
      <c r="G2300" t="s">
        <v>160</v>
      </c>
      <c r="H2300" t="s">
        <v>143</v>
      </c>
      <c r="I2300" t="s">
        <v>124</v>
      </c>
      <c r="J2300" t="s">
        <v>125</v>
      </c>
      <c r="K2300" t="s">
        <v>1183</v>
      </c>
      <c r="N2300" t="s">
        <v>1184</v>
      </c>
      <c r="O2300" t="s">
        <v>425</v>
      </c>
      <c r="P2300" t="s">
        <v>472</v>
      </c>
      <c r="Q2300" t="s">
        <v>513</v>
      </c>
      <c r="R2300" t="s">
        <v>131</v>
      </c>
      <c r="S2300" t="s">
        <v>164</v>
      </c>
      <c r="T2300" t="s">
        <v>165</v>
      </c>
      <c r="U2300" t="s">
        <v>151</v>
      </c>
      <c r="V2300" t="s">
        <v>135</v>
      </c>
      <c r="W2300" t="s">
        <v>136</v>
      </c>
      <c r="X2300" t="s">
        <v>1185</v>
      </c>
      <c r="Y2300" s="94">
        <v>816705.96</v>
      </c>
      <c r="Z2300" s="94">
        <v>0</v>
      </c>
      <c r="AA2300" s="94">
        <v>0</v>
      </c>
      <c r="AB2300" s="94">
        <v>0</v>
      </c>
      <c r="AC2300">
        <f t="shared" si="70"/>
        <v>3000</v>
      </c>
      <c r="AD2300" t="str">
        <f t="shared" si="71"/>
        <v>305</v>
      </c>
    </row>
    <row r="2301" spans="1:30" hidden="1" x14ac:dyDescent="0.25">
      <c r="A2301" t="s">
        <v>1182</v>
      </c>
      <c r="B2301" t="s">
        <v>420</v>
      </c>
      <c r="C2301" t="s">
        <v>470</v>
      </c>
      <c r="D2301" t="s">
        <v>264</v>
      </c>
      <c r="E2301" t="s">
        <v>122</v>
      </c>
      <c r="F2301" t="s">
        <v>159</v>
      </c>
      <c r="G2301" t="s">
        <v>160</v>
      </c>
      <c r="H2301" t="s">
        <v>143</v>
      </c>
      <c r="I2301" t="s">
        <v>124</v>
      </c>
      <c r="J2301" t="s">
        <v>125</v>
      </c>
      <c r="K2301" t="s">
        <v>1183</v>
      </c>
      <c r="N2301" t="s">
        <v>1184</v>
      </c>
      <c r="O2301" t="s">
        <v>425</v>
      </c>
      <c r="P2301" t="s">
        <v>472</v>
      </c>
      <c r="Q2301" t="s">
        <v>265</v>
      </c>
      <c r="R2301" t="s">
        <v>131</v>
      </c>
      <c r="S2301" t="s">
        <v>164</v>
      </c>
      <c r="T2301" t="s">
        <v>165</v>
      </c>
      <c r="U2301" t="s">
        <v>151</v>
      </c>
      <c r="V2301" t="s">
        <v>135</v>
      </c>
      <c r="W2301" t="s">
        <v>136</v>
      </c>
      <c r="X2301" t="s">
        <v>1185</v>
      </c>
      <c r="Y2301" s="94">
        <v>1500000</v>
      </c>
      <c r="Z2301" s="94">
        <v>0</v>
      </c>
      <c r="AA2301" s="94">
        <v>0</v>
      </c>
      <c r="AB2301" s="94">
        <v>0</v>
      </c>
      <c r="AC2301">
        <f t="shared" si="70"/>
        <v>3000</v>
      </c>
      <c r="AD2301" t="str">
        <f t="shared" si="71"/>
        <v>305</v>
      </c>
    </row>
    <row r="2302" spans="1:30" hidden="1" x14ac:dyDescent="0.25">
      <c r="A2302" t="s">
        <v>1182</v>
      </c>
      <c r="B2302" t="s">
        <v>420</v>
      </c>
      <c r="C2302" t="s">
        <v>470</v>
      </c>
      <c r="D2302" t="s">
        <v>266</v>
      </c>
      <c r="E2302" t="s">
        <v>122</v>
      </c>
      <c r="F2302" t="s">
        <v>159</v>
      </c>
      <c r="G2302" t="s">
        <v>160</v>
      </c>
      <c r="H2302" t="s">
        <v>143</v>
      </c>
      <c r="I2302" t="s">
        <v>124</v>
      </c>
      <c r="J2302" t="s">
        <v>125</v>
      </c>
      <c r="K2302" t="s">
        <v>1183</v>
      </c>
      <c r="N2302" t="s">
        <v>1184</v>
      </c>
      <c r="O2302" t="s">
        <v>425</v>
      </c>
      <c r="P2302" t="s">
        <v>472</v>
      </c>
      <c r="Q2302" t="s">
        <v>267</v>
      </c>
      <c r="R2302" t="s">
        <v>131</v>
      </c>
      <c r="S2302" t="s">
        <v>164</v>
      </c>
      <c r="T2302" t="s">
        <v>165</v>
      </c>
      <c r="U2302" t="s">
        <v>151</v>
      </c>
      <c r="V2302" t="s">
        <v>135</v>
      </c>
      <c r="W2302" t="s">
        <v>136</v>
      </c>
      <c r="X2302" t="s">
        <v>1185</v>
      </c>
      <c r="Y2302" s="94">
        <v>2239.44</v>
      </c>
      <c r="Z2302" s="94">
        <v>0</v>
      </c>
      <c r="AA2302" s="94">
        <v>0</v>
      </c>
      <c r="AB2302" s="94">
        <v>0</v>
      </c>
      <c r="AC2302">
        <f t="shared" si="70"/>
        <v>3000</v>
      </c>
      <c r="AD2302" t="str">
        <f t="shared" si="71"/>
        <v>305</v>
      </c>
    </row>
    <row r="2303" spans="1:30" hidden="1" x14ac:dyDescent="0.25">
      <c r="A2303" t="s">
        <v>1182</v>
      </c>
      <c r="B2303" t="s">
        <v>420</v>
      </c>
      <c r="C2303" t="s">
        <v>470</v>
      </c>
      <c r="D2303" t="s">
        <v>270</v>
      </c>
      <c r="E2303" t="s">
        <v>122</v>
      </c>
      <c r="F2303" t="s">
        <v>159</v>
      </c>
      <c r="G2303" t="s">
        <v>160</v>
      </c>
      <c r="H2303" t="s">
        <v>143</v>
      </c>
      <c r="I2303" t="s">
        <v>124</v>
      </c>
      <c r="J2303" t="s">
        <v>125</v>
      </c>
      <c r="K2303" t="s">
        <v>1183</v>
      </c>
      <c r="N2303" t="s">
        <v>1184</v>
      </c>
      <c r="O2303" t="s">
        <v>425</v>
      </c>
      <c r="P2303" t="s">
        <v>472</v>
      </c>
      <c r="Q2303" t="s">
        <v>271</v>
      </c>
      <c r="R2303" t="s">
        <v>131</v>
      </c>
      <c r="S2303" t="s">
        <v>164</v>
      </c>
      <c r="T2303" t="s">
        <v>165</v>
      </c>
      <c r="U2303" t="s">
        <v>151</v>
      </c>
      <c r="V2303" t="s">
        <v>135</v>
      </c>
      <c r="W2303" t="s">
        <v>136</v>
      </c>
      <c r="X2303" t="s">
        <v>1185</v>
      </c>
      <c r="Y2303" s="94">
        <v>24985.08</v>
      </c>
      <c r="Z2303" s="94">
        <v>0</v>
      </c>
      <c r="AA2303" s="94">
        <v>0</v>
      </c>
      <c r="AB2303" s="94">
        <v>0</v>
      </c>
      <c r="AC2303">
        <f t="shared" si="70"/>
        <v>3000</v>
      </c>
      <c r="AD2303" t="str">
        <f t="shared" si="71"/>
        <v>305</v>
      </c>
    </row>
    <row r="2304" spans="1:30" hidden="1" x14ac:dyDescent="0.25">
      <c r="A2304" t="s">
        <v>1182</v>
      </c>
      <c r="B2304" t="s">
        <v>420</v>
      </c>
      <c r="C2304" t="s">
        <v>470</v>
      </c>
      <c r="D2304" t="s">
        <v>272</v>
      </c>
      <c r="E2304" t="s">
        <v>122</v>
      </c>
      <c r="F2304" t="s">
        <v>159</v>
      </c>
      <c r="G2304" t="s">
        <v>160</v>
      </c>
      <c r="H2304" t="s">
        <v>143</v>
      </c>
      <c r="I2304" t="s">
        <v>124</v>
      </c>
      <c r="J2304" t="s">
        <v>125</v>
      </c>
      <c r="K2304" t="s">
        <v>1183</v>
      </c>
      <c r="N2304" t="s">
        <v>1184</v>
      </c>
      <c r="O2304" t="s">
        <v>425</v>
      </c>
      <c r="P2304" t="s">
        <v>472</v>
      </c>
      <c r="Q2304" t="s">
        <v>273</v>
      </c>
      <c r="R2304" t="s">
        <v>131</v>
      </c>
      <c r="S2304" t="s">
        <v>164</v>
      </c>
      <c r="T2304" t="s">
        <v>165</v>
      </c>
      <c r="U2304" t="s">
        <v>151</v>
      </c>
      <c r="V2304" t="s">
        <v>135</v>
      </c>
      <c r="W2304" t="s">
        <v>136</v>
      </c>
      <c r="X2304" t="s">
        <v>1185</v>
      </c>
      <c r="Y2304" s="94">
        <v>298218.36</v>
      </c>
      <c r="Z2304" s="94">
        <v>5856.45</v>
      </c>
      <c r="AA2304" s="94">
        <v>0</v>
      </c>
      <c r="AB2304" s="94">
        <v>0</v>
      </c>
      <c r="AC2304">
        <f t="shared" si="70"/>
        <v>3000</v>
      </c>
      <c r="AD2304" t="str">
        <f t="shared" si="71"/>
        <v>305</v>
      </c>
    </row>
    <row r="2305" spans="1:30" hidden="1" x14ac:dyDescent="0.25">
      <c r="A2305" t="s">
        <v>1182</v>
      </c>
      <c r="B2305" t="s">
        <v>420</v>
      </c>
      <c r="C2305" t="s">
        <v>470</v>
      </c>
      <c r="D2305" t="s">
        <v>276</v>
      </c>
      <c r="E2305" t="s">
        <v>122</v>
      </c>
      <c r="F2305" t="s">
        <v>159</v>
      </c>
      <c r="G2305" t="s">
        <v>160</v>
      </c>
      <c r="H2305" t="s">
        <v>143</v>
      </c>
      <c r="I2305" t="s">
        <v>124</v>
      </c>
      <c r="J2305" t="s">
        <v>125</v>
      </c>
      <c r="K2305" t="s">
        <v>1183</v>
      </c>
      <c r="N2305" t="s">
        <v>1184</v>
      </c>
      <c r="O2305" t="s">
        <v>425</v>
      </c>
      <c r="P2305" t="s">
        <v>472</v>
      </c>
      <c r="Q2305" t="s">
        <v>277</v>
      </c>
      <c r="R2305" t="s">
        <v>131</v>
      </c>
      <c r="S2305" t="s">
        <v>164</v>
      </c>
      <c r="T2305" t="s">
        <v>165</v>
      </c>
      <c r="U2305" t="s">
        <v>151</v>
      </c>
      <c r="V2305" t="s">
        <v>135</v>
      </c>
      <c r="W2305" t="s">
        <v>136</v>
      </c>
      <c r="X2305" t="s">
        <v>1185</v>
      </c>
      <c r="Y2305" s="94">
        <v>84683.76</v>
      </c>
      <c r="Z2305" s="94">
        <v>0</v>
      </c>
      <c r="AA2305" s="94">
        <v>0</v>
      </c>
      <c r="AB2305" s="94">
        <v>0</v>
      </c>
      <c r="AC2305">
        <f t="shared" si="70"/>
        <v>3000</v>
      </c>
      <c r="AD2305" t="str">
        <f t="shared" si="71"/>
        <v>305</v>
      </c>
    </row>
    <row r="2306" spans="1:30" hidden="1" x14ac:dyDescent="0.25">
      <c r="A2306" t="s">
        <v>1182</v>
      </c>
      <c r="B2306" t="s">
        <v>420</v>
      </c>
      <c r="C2306" t="s">
        <v>470</v>
      </c>
      <c r="D2306" t="s">
        <v>1090</v>
      </c>
      <c r="E2306" t="s">
        <v>122</v>
      </c>
      <c r="F2306" t="s">
        <v>159</v>
      </c>
      <c r="G2306" t="s">
        <v>160</v>
      </c>
      <c r="H2306" t="s">
        <v>143</v>
      </c>
      <c r="I2306" t="s">
        <v>124</v>
      </c>
      <c r="J2306" t="s">
        <v>125</v>
      </c>
      <c r="K2306" t="s">
        <v>1183</v>
      </c>
      <c r="N2306" t="s">
        <v>1184</v>
      </c>
      <c r="O2306" t="s">
        <v>425</v>
      </c>
      <c r="P2306" t="s">
        <v>472</v>
      </c>
      <c r="Q2306" t="s">
        <v>1091</v>
      </c>
      <c r="R2306" t="s">
        <v>131</v>
      </c>
      <c r="S2306" t="s">
        <v>164</v>
      </c>
      <c r="T2306" t="s">
        <v>165</v>
      </c>
      <c r="U2306" t="s">
        <v>151</v>
      </c>
      <c r="V2306" t="s">
        <v>135</v>
      </c>
      <c r="W2306" t="s">
        <v>136</v>
      </c>
      <c r="X2306" t="s">
        <v>1185</v>
      </c>
      <c r="Y2306" s="94">
        <v>10299.959999999999</v>
      </c>
      <c r="Z2306" s="94">
        <v>0</v>
      </c>
      <c r="AA2306" s="94">
        <v>0</v>
      </c>
      <c r="AB2306" s="94">
        <v>0</v>
      </c>
      <c r="AC2306">
        <f t="shared" si="70"/>
        <v>3000</v>
      </c>
      <c r="AD2306" t="str">
        <f t="shared" si="71"/>
        <v>305</v>
      </c>
    </row>
    <row r="2307" spans="1:30" hidden="1" x14ac:dyDescent="0.25">
      <c r="A2307" t="s">
        <v>1182</v>
      </c>
      <c r="B2307" t="s">
        <v>420</v>
      </c>
      <c r="C2307" t="s">
        <v>470</v>
      </c>
      <c r="D2307" t="s">
        <v>278</v>
      </c>
      <c r="E2307" t="s">
        <v>122</v>
      </c>
      <c r="F2307" t="s">
        <v>159</v>
      </c>
      <c r="G2307" t="s">
        <v>160</v>
      </c>
      <c r="H2307" t="s">
        <v>143</v>
      </c>
      <c r="I2307" t="s">
        <v>124</v>
      </c>
      <c r="J2307" t="s">
        <v>125</v>
      </c>
      <c r="K2307" t="s">
        <v>1183</v>
      </c>
      <c r="N2307" t="s">
        <v>1184</v>
      </c>
      <c r="O2307" t="s">
        <v>425</v>
      </c>
      <c r="P2307" t="s">
        <v>472</v>
      </c>
      <c r="Q2307" t="s">
        <v>279</v>
      </c>
      <c r="R2307" t="s">
        <v>131</v>
      </c>
      <c r="S2307" t="s">
        <v>164</v>
      </c>
      <c r="T2307" t="s">
        <v>165</v>
      </c>
      <c r="U2307" t="s">
        <v>151</v>
      </c>
      <c r="V2307" t="s">
        <v>135</v>
      </c>
      <c r="W2307" t="s">
        <v>136</v>
      </c>
      <c r="X2307" t="s">
        <v>1185</v>
      </c>
      <c r="Y2307" s="94">
        <v>271858.44</v>
      </c>
      <c r="Z2307" s="94">
        <v>14906</v>
      </c>
      <c r="AA2307" s="94">
        <v>0</v>
      </c>
      <c r="AB2307" s="94">
        <v>0</v>
      </c>
      <c r="AC2307">
        <f t="shared" ref="AC2307:AC2370" si="72">MID(D2307,1,1)*1000</f>
        <v>3000</v>
      </c>
      <c r="AD2307" t="str">
        <f t="shared" ref="AD2307:AD2370" si="73">MID(A2307,6,3)</f>
        <v>305</v>
      </c>
    </row>
    <row r="2308" spans="1:30" hidden="1" x14ac:dyDescent="0.25">
      <c r="A2308" t="s">
        <v>1182</v>
      </c>
      <c r="B2308" t="s">
        <v>420</v>
      </c>
      <c r="C2308" t="s">
        <v>470</v>
      </c>
      <c r="D2308" t="s">
        <v>280</v>
      </c>
      <c r="E2308" t="s">
        <v>122</v>
      </c>
      <c r="F2308" t="s">
        <v>159</v>
      </c>
      <c r="G2308" t="s">
        <v>160</v>
      </c>
      <c r="H2308" t="s">
        <v>143</v>
      </c>
      <c r="I2308" t="s">
        <v>124</v>
      </c>
      <c r="J2308" t="s">
        <v>125</v>
      </c>
      <c r="K2308" t="s">
        <v>1183</v>
      </c>
      <c r="N2308" t="s">
        <v>1184</v>
      </c>
      <c r="O2308" t="s">
        <v>425</v>
      </c>
      <c r="P2308" t="s">
        <v>472</v>
      </c>
      <c r="Q2308" t="s">
        <v>281</v>
      </c>
      <c r="R2308" t="s">
        <v>131</v>
      </c>
      <c r="S2308" t="s">
        <v>164</v>
      </c>
      <c r="T2308" t="s">
        <v>165</v>
      </c>
      <c r="U2308" t="s">
        <v>151</v>
      </c>
      <c r="V2308" t="s">
        <v>135</v>
      </c>
      <c r="W2308" t="s">
        <v>136</v>
      </c>
      <c r="X2308" t="s">
        <v>1185</v>
      </c>
      <c r="Y2308" s="94">
        <v>299782.56</v>
      </c>
      <c r="Z2308" s="94">
        <v>14241.08</v>
      </c>
      <c r="AA2308" s="94">
        <v>0</v>
      </c>
      <c r="AB2308" s="94">
        <v>0</v>
      </c>
      <c r="AC2308">
        <f t="shared" si="72"/>
        <v>3000</v>
      </c>
      <c r="AD2308" t="str">
        <f t="shared" si="73"/>
        <v>305</v>
      </c>
    </row>
    <row r="2309" spans="1:30" hidden="1" x14ac:dyDescent="0.25">
      <c r="A2309" t="s">
        <v>1182</v>
      </c>
      <c r="B2309" t="s">
        <v>420</v>
      </c>
      <c r="C2309" t="s">
        <v>470</v>
      </c>
      <c r="D2309" t="s">
        <v>172</v>
      </c>
      <c r="E2309" t="s">
        <v>122</v>
      </c>
      <c r="F2309" t="s">
        <v>159</v>
      </c>
      <c r="G2309" t="s">
        <v>160</v>
      </c>
      <c r="H2309" t="s">
        <v>143</v>
      </c>
      <c r="I2309" t="s">
        <v>124</v>
      </c>
      <c r="J2309" t="s">
        <v>125</v>
      </c>
      <c r="K2309" t="s">
        <v>1183</v>
      </c>
      <c r="N2309" t="s">
        <v>1184</v>
      </c>
      <c r="O2309" t="s">
        <v>425</v>
      </c>
      <c r="P2309" t="s">
        <v>472</v>
      </c>
      <c r="Q2309" t="s">
        <v>173</v>
      </c>
      <c r="R2309" t="s">
        <v>131</v>
      </c>
      <c r="S2309" t="s">
        <v>164</v>
      </c>
      <c r="T2309" t="s">
        <v>165</v>
      </c>
      <c r="U2309" t="s">
        <v>151</v>
      </c>
      <c r="V2309" t="s">
        <v>135</v>
      </c>
      <c r="W2309" t="s">
        <v>136</v>
      </c>
      <c r="X2309" t="s">
        <v>1185</v>
      </c>
      <c r="Y2309" s="94">
        <v>1041.3599999999999</v>
      </c>
      <c r="Z2309" s="94">
        <v>0</v>
      </c>
      <c r="AA2309" s="94">
        <v>0</v>
      </c>
      <c r="AB2309" s="94">
        <v>0</v>
      </c>
      <c r="AC2309">
        <f t="shared" si="72"/>
        <v>3000</v>
      </c>
      <c r="AD2309" t="str">
        <f t="shared" si="73"/>
        <v>305</v>
      </c>
    </row>
    <row r="2310" spans="1:30" hidden="1" x14ac:dyDescent="0.25">
      <c r="A2310" t="s">
        <v>1188</v>
      </c>
      <c r="B2310" t="s">
        <v>420</v>
      </c>
      <c r="C2310" t="s">
        <v>1051</v>
      </c>
      <c r="D2310" t="s">
        <v>240</v>
      </c>
      <c r="E2310" t="s">
        <v>122</v>
      </c>
      <c r="F2310" t="s">
        <v>159</v>
      </c>
      <c r="G2310" t="s">
        <v>160</v>
      </c>
      <c r="H2310" t="s">
        <v>143</v>
      </c>
      <c r="I2310" t="s">
        <v>124</v>
      </c>
      <c r="J2310" t="s">
        <v>125</v>
      </c>
      <c r="K2310" t="s">
        <v>1189</v>
      </c>
      <c r="N2310" t="s">
        <v>1190</v>
      </c>
      <c r="O2310" t="s">
        <v>425</v>
      </c>
      <c r="P2310" t="s">
        <v>1054</v>
      </c>
      <c r="Q2310" t="s">
        <v>241</v>
      </c>
      <c r="R2310" t="s">
        <v>131</v>
      </c>
      <c r="S2310" t="s">
        <v>164</v>
      </c>
      <c r="T2310" t="s">
        <v>165</v>
      </c>
      <c r="U2310" t="s">
        <v>151</v>
      </c>
      <c r="V2310" t="s">
        <v>135</v>
      </c>
      <c r="W2310" t="s">
        <v>136</v>
      </c>
      <c r="X2310" t="s">
        <v>1191</v>
      </c>
      <c r="Y2310" s="94">
        <v>4243.5600000000004</v>
      </c>
      <c r="Z2310" s="94">
        <v>0</v>
      </c>
      <c r="AA2310" s="94">
        <v>0</v>
      </c>
      <c r="AB2310" s="94">
        <v>0</v>
      </c>
      <c r="AC2310">
        <f t="shared" si="72"/>
        <v>3000</v>
      </c>
      <c r="AD2310" t="str">
        <f t="shared" si="73"/>
        <v>305</v>
      </c>
    </row>
    <row r="2311" spans="1:30" hidden="1" x14ac:dyDescent="0.25">
      <c r="A2311" t="s">
        <v>1188</v>
      </c>
      <c r="B2311" t="s">
        <v>420</v>
      </c>
      <c r="C2311" t="s">
        <v>1051</v>
      </c>
      <c r="D2311" t="s">
        <v>272</v>
      </c>
      <c r="E2311" t="s">
        <v>122</v>
      </c>
      <c r="F2311" t="s">
        <v>159</v>
      </c>
      <c r="G2311" t="s">
        <v>160</v>
      </c>
      <c r="H2311" t="s">
        <v>143</v>
      </c>
      <c r="I2311" t="s">
        <v>124</v>
      </c>
      <c r="J2311" t="s">
        <v>125</v>
      </c>
      <c r="K2311" t="s">
        <v>1189</v>
      </c>
      <c r="N2311" t="s">
        <v>1190</v>
      </c>
      <c r="O2311" t="s">
        <v>425</v>
      </c>
      <c r="P2311" t="s">
        <v>1054</v>
      </c>
      <c r="Q2311" t="s">
        <v>273</v>
      </c>
      <c r="R2311" t="s">
        <v>131</v>
      </c>
      <c r="S2311" t="s">
        <v>164</v>
      </c>
      <c r="T2311" t="s">
        <v>165</v>
      </c>
      <c r="U2311" t="s">
        <v>151</v>
      </c>
      <c r="V2311" t="s">
        <v>135</v>
      </c>
      <c r="W2311" t="s">
        <v>136</v>
      </c>
      <c r="X2311" t="s">
        <v>1191</v>
      </c>
      <c r="Y2311" s="94">
        <v>20141.64</v>
      </c>
      <c r="Z2311" s="94">
        <v>0</v>
      </c>
      <c r="AA2311" s="94">
        <v>0</v>
      </c>
      <c r="AB2311" s="94">
        <v>0</v>
      </c>
      <c r="AC2311">
        <f t="shared" si="72"/>
        <v>3000</v>
      </c>
      <c r="AD2311" t="str">
        <f t="shared" si="73"/>
        <v>305</v>
      </c>
    </row>
    <row r="2312" spans="1:30" hidden="1" x14ac:dyDescent="0.25">
      <c r="A2312" t="s">
        <v>1188</v>
      </c>
      <c r="B2312" t="s">
        <v>420</v>
      </c>
      <c r="C2312" t="s">
        <v>1051</v>
      </c>
      <c r="D2312" t="s">
        <v>276</v>
      </c>
      <c r="E2312" t="s">
        <v>122</v>
      </c>
      <c r="F2312" t="s">
        <v>159</v>
      </c>
      <c r="G2312" t="s">
        <v>160</v>
      </c>
      <c r="H2312" t="s">
        <v>143</v>
      </c>
      <c r="I2312" t="s">
        <v>124</v>
      </c>
      <c r="J2312" t="s">
        <v>125</v>
      </c>
      <c r="K2312" t="s">
        <v>1189</v>
      </c>
      <c r="N2312" t="s">
        <v>1190</v>
      </c>
      <c r="O2312" t="s">
        <v>425</v>
      </c>
      <c r="P2312" t="s">
        <v>1054</v>
      </c>
      <c r="Q2312" t="s">
        <v>277</v>
      </c>
      <c r="R2312" t="s">
        <v>131</v>
      </c>
      <c r="S2312" t="s">
        <v>164</v>
      </c>
      <c r="T2312" t="s">
        <v>165</v>
      </c>
      <c r="U2312" t="s">
        <v>151</v>
      </c>
      <c r="V2312" t="s">
        <v>135</v>
      </c>
      <c r="W2312" t="s">
        <v>136</v>
      </c>
      <c r="X2312" t="s">
        <v>1191</v>
      </c>
      <c r="Y2312" s="94">
        <v>16974.36</v>
      </c>
      <c r="Z2312" s="94">
        <v>0</v>
      </c>
      <c r="AA2312" s="94">
        <v>0</v>
      </c>
      <c r="AB2312" s="94">
        <v>0</v>
      </c>
      <c r="AC2312">
        <f t="shared" si="72"/>
        <v>3000</v>
      </c>
      <c r="AD2312" t="str">
        <f t="shared" si="73"/>
        <v>305</v>
      </c>
    </row>
    <row r="2313" spans="1:30" hidden="1" x14ac:dyDescent="0.25">
      <c r="A2313" t="s">
        <v>1188</v>
      </c>
      <c r="B2313" t="s">
        <v>420</v>
      </c>
      <c r="C2313" t="s">
        <v>1051</v>
      </c>
      <c r="D2313" t="s">
        <v>278</v>
      </c>
      <c r="E2313" t="s">
        <v>122</v>
      </c>
      <c r="F2313" t="s">
        <v>159</v>
      </c>
      <c r="G2313" t="s">
        <v>160</v>
      </c>
      <c r="H2313" t="s">
        <v>143</v>
      </c>
      <c r="I2313" t="s">
        <v>124</v>
      </c>
      <c r="J2313" t="s">
        <v>125</v>
      </c>
      <c r="K2313" t="s">
        <v>1189</v>
      </c>
      <c r="N2313" t="s">
        <v>1190</v>
      </c>
      <c r="O2313" t="s">
        <v>425</v>
      </c>
      <c r="P2313" t="s">
        <v>1054</v>
      </c>
      <c r="Q2313" t="s">
        <v>279</v>
      </c>
      <c r="R2313" t="s">
        <v>131</v>
      </c>
      <c r="S2313" t="s">
        <v>164</v>
      </c>
      <c r="T2313" t="s">
        <v>165</v>
      </c>
      <c r="U2313" t="s">
        <v>151</v>
      </c>
      <c r="V2313" t="s">
        <v>135</v>
      </c>
      <c r="W2313" t="s">
        <v>136</v>
      </c>
      <c r="X2313" t="s">
        <v>1191</v>
      </c>
      <c r="Y2313" s="94">
        <v>10608.96</v>
      </c>
      <c r="Z2313" s="94">
        <v>0</v>
      </c>
      <c r="AA2313" s="94">
        <v>0</v>
      </c>
      <c r="AB2313" s="94">
        <v>0</v>
      </c>
      <c r="AC2313">
        <f t="shared" si="72"/>
        <v>3000</v>
      </c>
      <c r="AD2313" t="str">
        <f t="shared" si="73"/>
        <v>305</v>
      </c>
    </row>
    <row r="2314" spans="1:30" hidden="1" x14ac:dyDescent="0.25">
      <c r="A2314" s="97" t="s">
        <v>1182</v>
      </c>
      <c r="B2314" s="97" t="s">
        <v>420</v>
      </c>
      <c r="C2314" s="97" t="s">
        <v>140</v>
      </c>
      <c r="D2314" s="97" t="s">
        <v>465</v>
      </c>
      <c r="E2314" s="97" t="s">
        <v>122</v>
      </c>
      <c r="F2314" s="98">
        <v>15</v>
      </c>
      <c r="G2314" s="98" t="s">
        <v>142</v>
      </c>
      <c r="H2314" s="97">
        <v>19</v>
      </c>
      <c r="I2314" s="97" t="s">
        <v>124</v>
      </c>
      <c r="J2314" s="97" t="s">
        <v>125</v>
      </c>
      <c r="K2314" s="97" t="s">
        <v>1192</v>
      </c>
      <c r="L2314" s="97"/>
      <c r="M2314" s="97"/>
      <c r="N2314" s="97" t="s">
        <v>1184</v>
      </c>
      <c r="O2314" s="97" t="s">
        <v>425</v>
      </c>
      <c r="P2314" s="97" t="s">
        <v>147</v>
      </c>
      <c r="Q2314" s="97" t="s">
        <v>466</v>
      </c>
      <c r="R2314" s="97" t="s">
        <v>131</v>
      </c>
      <c r="S2314" s="97" t="s">
        <v>149</v>
      </c>
      <c r="T2314" s="97" t="s">
        <v>150</v>
      </c>
      <c r="U2314" s="97" t="s">
        <v>134</v>
      </c>
      <c r="V2314" s="97" t="s">
        <v>135</v>
      </c>
      <c r="W2314" s="97" t="s">
        <v>136</v>
      </c>
      <c r="X2314" s="97" t="s">
        <v>1193</v>
      </c>
      <c r="Y2314" s="99">
        <v>121190.39999999999</v>
      </c>
      <c r="Z2314" s="99">
        <v>0</v>
      </c>
      <c r="AA2314" s="99">
        <v>0</v>
      </c>
      <c r="AB2314" s="99">
        <v>0</v>
      </c>
      <c r="AC2314">
        <f t="shared" si="72"/>
        <v>1000</v>
      </c>
      <c r="AD2314" t="str">
        <f t="shared" si="73"/>
        <v>305</v>
      </c>
    </row>
    <row r="2315" spans="1:30" hidden="1" x14ac:dyDescent="0.25">
      <c r="A2315" t="s">
        <v>1194</v>
      </c>
      <c r="B2315" t="s">
        <v>420</v>
      </c>
      <c r="C2315" t="s">
        <v>470</v>
      </c>
      <c r="D2315" t="s">
        <v>186</v>
      </c>
      <c r="E2315" t="s">
        <v>122</v>
      </c>
      <c r="F2315" t="s">
        <v>159</v>
      </c>
      <c r="G2315" t="s">
        <v>160</v>
      </c>
      <c r="H2315" t="s">
        <v>143</v>
      </c>
      <c r="I2315" t="s">
        <v>124</v>
      </c>
      <c r="J2315" t="s">
        <v>125</v>
      </c>
      <c r="K2315" t="s">
        <v>1195</v>
      </c>
      <c r="N2315" t="s">
        <v>1196</v>
      </c>
      <c r="O2315" t="s">
        <v>425</v>
      </c>
      <c r="P2315" t="s">
        <v>472</v>
      </c>
      <c r="Q2315" t="s">
        <v>188</v>
      </c>
      <c r="R2315" t="s">
        <v>131</v>
      </c>
      <c r="S2315" t="s">
        <v>164</v>
      </c>
      <c r="T2315" t="s">
        <v>165</v>
      </c>
      <c r="U2315" t="s">
        <v>151</v>
      </c>
      <c r="V2315" t="s">
        <v>135</v>
      </c>
      <c r="W2315" t="s">
        <v>136</v>
      </c>
      <c r="X2315" t="s">
        <v>1197</v>
      </c>
      <c r="Y2315" s="94">
        <v>273679.32</v>
      </c>
      <c r="Z2315" s="94">
        <v>65951.87</v>
      </c>
      <c r="AA2315" s="94">
        <v>0</v>
      </c>
      <c r="AB2315" s="94">
        <v>0</v>
      </c>
      <c r="AC2315">
        <f t="shared" si="72"/>
        <v>2000</v>
      </c>
      <c r="AD2315" t="str">
        <f t="shared" si="73"/>
        <v>305</v>
      </c>
    </row>
    <row r="2316" spans="1:30" hidden="1" x14ac:dyDescent="0.25">
      <c r="A2316" t="s">
        <v>1194</v>
      </c>
      <c r="B2316" t="s">
        <v>420</v>
      </c>
      <c r="C2316" t="s">
        <v>470</v>
      </c>
      <c r="D2316" t="s">
        <v>1198</v>
      </c>
      <c r="E2316" t="s">
        <v>122</v>
      </c>
      <c r="F2316" t="s">
        <v>159</v>
      </c>
      <c r="G2316" t="s">
        <v>160</v>
      </c>
      <c r="H2316" t="s">
        <v>143</v>
      </c>
      <c r="I2316" t="s">
        <v>124</v>
      </c>
      <c r="J2316" t="s">
        <v>125</v>
      </c>
      <c r="K2316" t="s">
        <v>1195</v>
      </c>
      <c r="N2316" t="s">
        <v>1196</v>
      </c>
      <c r="O2316" t="s">
        <v>425</v>
      </c>
      <c r="P2316" t="s">
        <v>472</v>
      </c>
      <c r="Q2316" t="s">
        <v>1199</v>
      </c>
      <c r="R2316" t="s">
        <v>131</v>
      </c>
      <c r="S2316" t="s">
        <v>164</v>
      </c>
      <c r="T2316" t="s">
        <v>165</v>
      </c>
      <c r="U2316" t="s">
        <v>151</v>
      </c>
      <c r="V2316" t="s">
        <v>135</v>
      </c>
      <c r="W2316" t="s">
        <v>136</v>
      </c>
      <c r="X2316" t="s">
        <v>1197</v>
      </c>
      <c r="Y2316" s="94">
        <v>215877</v>
      </c>
      <c r="Z2316" s="94">
        <v>0</v>
      </c>
      <c r="AA2316" s="94">
        <v>0</v>
      </c>
      <c r="AB2316" s="94">
        <v>0</v>
      </c>
      <c r="AC2316">
        <f t="shared" si="72"/>
        <v>2000</v>
      </c>
      <c r="AD2316" t="str">
        <f t="shared" si="73"/>
        <v>305</v>
      </c>
    </row>
    <row r="2317" spans="1:30" hidden="1" x14ac:dyDescent="0.25">
      <c r="A2317" t="s">
        <v>1194</v>
      </c>
      <c r="B2317" t="s">
        <v>420</v>
      </c>
      <c r="C2317" t="s">
        <v>470</v>
      </c>
      <c r="D2317" t="s">
        <v>192</v>
      </c>
      <c r="E2317" t="s">
        <v>122</v>
      </c>
      <c r="F2317" t="s">
        <v>159</v>
      </c>
      <c r="G2317" t="s">
        <v>160</v>
      </c>
      <c r="H2317" t="s">
        <v>143</v>
      </c>
      <c r="I2317" t="s">
        <v>124</v>
      </c>
      <c r="J2317" t="s">
        <v>125</v>
      </c>
      <c r="K2317" t="s">
        <v>1195</v>
      </c>
      <c r="N2317" t="s">
        <v>1196</v>
      </c>
      <c r="O2317" t="s">
        <v>425</v>
      </c>
      <c r="P2317" t="s">
        <v>472</v>
      </c>
      <c r="Q2317" t="s">
        <v>193</v>
      </c>
      <c r="R2317" t="s">
        <v>131</v>
      </c>
      <c r="S2317" t="s">
        <v>164</v>
      </c>
      <c r="T2317" t="s">
        <v>165</v>
      </c>
      <c r="U2317" t="s">
        <v>151</v>
      </c>
      <c r="V2317" t="s">
        <v>135</v>
      </c>
      <c r="W2317" t="s">
        <v>136</v>
      </c>
      <c r="X2317" t="s">
        <v>1197</v>
      </c>
      <c r="Y2317" s="94">
        <v>180679.92</v>
      </c>
      <c r="Z2317" s="94">
        <v>8816</v>
      </c>
      <c r="AA2317" s="94">
        <v>0</v>
      </c>
      <c r="AB2317" s="94">
        <v>0</v>
      </c>
      <c r="AC2317">
        <f t="shared" si="72"/>
        <v>2000</v>
      </c>
      <c r="AD2317" t="str">
        <f t="shared" si="73"/>
        <v>305</v>
      </c>
    </row>
    <row r="2318" spans="1:30" hidden="1" x14ac:dyDescent="0.25">
      <c r="A2318" t="s">
        <v>1194</v>
      </c>
      <c r="B2318" t="s">
        <v>420</v>
      </c>
      <c r="C2318" t="s">
        <v>470</v>
      </c>
      <c r="D2318" t="s">
        <v>444</v>
      </c>
      <c r="E2318" t="s">
        <v>122</v>
      </c>
      <c r="F2318" t="s">
        <v>159</v>
      </c>
      <c r="G2318" t="s">
        <v>160</v>
      </c>
      <c r="H2318" t="s">
        <v>143</v>
      </c>
      <c r="I2318" t="s">
        <v>124</v>
      </c>
      <c r="J2318" t="s">
        <v>125</v>
      </c>
      <c r="K2318" t="s">
        <v>1195</v>
      </c>
      <c r="N2318" t="s">
        <v>1196</v>
      </c>
      <c r="O2318" t="s">
        <v>425</v>
      </c>
      <c r="P2318" t="s">
        <v>472</v>
      </c>
      <c r="Q2318" t="s">
        <v>445</v>
      </c>
      <c r="R2318" t="s">
        <v>131</v>
      </c>
      <c r="S2318" t="s">
        <v>164</v>
      </c>
      <c r="T2318" t="s">
        <v>165</v>
      </c>
      <c r="U2318" t="s">
        <v>151</v>
      </c>
      <c r="V2318" t="s">
        <v>135</v>
      </c>
      <c r="W2318" t="s">
        <v>136</v>
      </c>
      <c r="X2318" t="s">
        <v>1197</v>
      </c>
      <c r="Y2318" s="94">
        <v>5000.04</v>
      </c>
      <c r="Z2318" s="94">
        <v>0</v>
      </c>
      <c r="AA2318" s="94">
        <v>0</v>
      </c>
      <c r="AB2318" s="94">
        <v>0</v>
      </c>
      <c r="AC2318">
        <f t="shared" si="72"/>
        <v>2000</v>
      </c>
      <c r="AD2318" t="str">
        <f t="shared" si="73"/>
        <v>305</v>
      </c>
    </row>
    <row r="2319" spans="1:30" hidden="1" x14ac:dyDescent="0.25">
      <c r="A2319" t="s">
        <v>1194</v>
      </c>
      <c r="B2319" t="s">
        <v>420</v>
      </c>
      <c r="C2319" t="s">
        <v>470</v>
      </c>
      <c r="D2319" t="s">
        <v>196</v>
      </c>
      <c r="E2319" t="s">
        <v>122</v>
      </c>
      <c r="F2319" t="s">
        <v>159</v>
      </c>
      <c r="G2319" t="s">
        <v>160</v>
      </c>
      <c r="H2319" t="s">
        <v>143</v>
      </c>
      <c r="I2319" t="s">
        <v>124</v>
      </c>
      <c r="J2319" t="s">
        <v>125</v>
      </c>
      <c r="K2319" t="s">
        <v>1195</v>
      </c>
      <c r="N2319" t="s">
        <v>1196</v>
      </c>
      <c r="O2319" t="s">
        <v>425</v>
      </c>
      <c r="P2319" t="s">
        <v>472</v>
      </c>
      <c r="Q2319" t="s">
        <v>197</v>
      </c>
      <c r="R2319" t="s">
        <v>131</v>
      </c>
      <c r="S2319" t="s">
        <v>164</v>
      </c>
      <c r="T2319" t="s">
        <v>165</v>
      </c>
      <c r="U2319" t="s">
        <v>151</v>
      </c>
      <c r="V2319" t="s">
        <v>135</v>
      </c>
      <c r="W2319" t="s">
        <v>136</v>
      </c>
      <c r="X2319" t="s">
        <v>1197</v>
      </c>
      <c r="Y2319" s="94">
        <v>243621.96</v>
      </c>
      <c r="Z2319" s="94">
        <v>0</v>
      </c>
      <c r="AA2319" s="94">
        <v>0</v>
      </c>
      <c r="AB2319" s="94">
        <v>0</v>
      </c>
      <c r="AC2319">
        <f t="shared" si="72"/>
        <v>2000</v>
      </c>
      <c r="AD2319" t="str">
        <f t="shared" si="73"/>
        <v>305</v>
      </c>
    </row>
    <row r="2320" spans="1:30" hidden="1" x14ac:dyDescent="0.25">
      <c r="A2320" t="s">
        <v>1194</v>
      </c>
      <c r="B2320" t="s">
        <v>420</v>
      </c>
      <c r="C2320" t="s">
        <v>470</v>
      </c>
      <c r="D2320" t="s">
        <v>198</v>
      </c>
      <c r="E2320" t="s">
        <v>122</v>
      </c>
      <c r="F2320" t="s">
        <v>159</v>
      </c>
      <c r="G2320" t="s">
        <v>160</v>
      </c>
      <c r="H2320" t="s">
        <v>143</v>
      </c>
      <c r="I2320" t="s">
        <v>124</v>
      </c>
      <c r="J2320" t="s">
        <v>125</v>
      </c>
      <c r="K2320" t="s">
        <v>1195</v>
      </c>
      <c r="N2320" t="s">
        <v>1196</v>
      </c>
      <c r="O2320" t="s">
        <v>425</v>
      </c>
      <c r="P2320" t="s">
        <v>472</v>
      </c>
      <c r="Q2320" t="s">
        <v>199</v>
      </c>
      <c r="R2320" t="s">
        <v>131</v>
      </c>
      <c r="S2320" t="s">
        <v>164</v>
      </c>
      <c r="T2320" t="s">
        <v>165</v>
      </c>
      <c r="U2320" t="s">
        <v>151</v>
      </c>
      <c r="V2320" t="s">
        <v>135</v>
      </c>
      <c r="W2320" t="s">
        <v>136</v>
      </c>
      <c r="X2320" t="s">
        <v>1197</v>
      </c>
      <c r="Y2320" s="94">
        <v>50000.04</v>
      </c>
      <c r="Z2320" s="94">
        <v>0</v>
      </c>
      <c r="AA2320" s="94">
        <v>0</v>
      </c>
      <c r="AB2320" s="94">
        <v>0</v>
      </c>
      <c r="AC2320">
        <f t="shared" si="72"/>
        <v>2000</v>
      </c>
      <c r="AD2320" t="str">
        <f t="shared" si="73"/>
        <v>305</v>
      </c>
    </row>
    <row r="2321" spans="1:30" hidden="1" x14ac:dyDescent="0.25">
      <c r="A2321" t="s">
        <v>1194</v>
      </c>
      <c r="B2321" t="s">
        <v>420</v>
      </c>
      <c r="C2321" t="s">
        <v>470</v>
      </c>
      <c r="D2321" t="s">
        <v>210</v>
      </c>
      <c r="E2321" t="s">
        <v>122</v>
      </c>
      <c r="F2321" t="s">
        <v>159</v>
      </c>
      <c r="G2321" t="s">
        <v>160</v>
      </c>
      <c r="H2321" t="s">
        <v>143</v>
      </c>
      <c r="I2321" t="s">
        <v>124</v>
      </c>
      <c r="J2321" t="s">
        <v>125</v>
      </c>
      <c r="K2321" t="s">
        <v>1195</v>
      </c>
      <c r="N2321" t="s">
        <v>1196</v>
      </c>
      <c r="O2321" t="s">
        <v>425</v>
      </c>
      <c r="P2321" t="s">
        <v>472</v>
      </c>
      <c r="Q2321" t="s">
        <v>211</v>
      </c>
      <c r="R2321" t="s">
        <v>131</v>
      </c>
      <c r="S2321" t="s">
        <v>164</v>
      </c>
      <c r="T2321" t="s">
        <v>165</v>
      </c>
      <c r="U2321" t="s">
        <v>151</v>
      </c>
      <c r="V2321" t="s">
        <v>135</v>
      </c>
      <c r="W2321" t="s">
        <v>136</v>
      </c>
      <c r="X2321" t="s">
        <v>1197</v>
      </c>
      <c r="Y2321" s="94">
        <v>5050.4399999999996</v>
      </c>
      <c r="Z2321" s="94">
        <v>0</v>
      </c>
      <c r="AA2321" s="94">
        <v>0</v>
      </c>
      <c r="AB2321" s="94">
        <v>0</v>
      </c>
      <c r="AC2321">
        <f t="shared" si="72"/>
        <v>2000</v>
      </c>
      <c r="AD2321" t="str">
        <f t="shared" si="73"/>
        <v>305</v>
      </c>
    </row>
    <row r="2322" spans="1:30" hidden="1" x14ac:dyDescent="0.25">
      <c r="A2322" t="s">
        <v>1194</v>
      </c>
      <c r="B2322" t="s">
        <v>420</v>
      </c>
      <c r="C2322" t="s">
        <v>470</v>
      </c>
      <c r="D2322" t="s">
        <v>1200</v>
      </c>
      <c r="E2322" t="s">
        <v>122</v>
      </c>
      <c r="F2322" t="s">
        <v>159</v>
      </c>
      <c r="G2322" t="s">
        <v>160</v>
      </c>
      <c r="H2322" t="s">
        <v>143</v>
      </c>
      <c r="I2322" t="s">
        <v>124</v>
      </c>
      <c r="J2322" t="s">
        <v>125</v>
      </c>
      <c r="K2322" t="s">
        <v>1195</v>
      </c>
      <c r="N2322" t="s">
        <v>1196</v>
      </c>
      <c r="O2322" t="s">
        <v>425</v>
      </c>
      <c r="P2322" t="s">
        <v>472</v>
      </c>
      <c r="Q2322" t="s">
        <v>1201</v>
      </c>
      <c r="R2322" t="s">
        <v>131</v>
      </c>
      <c r="S2322" t="s">
        <v>164</v>
      </c>
      <c r="T2322" t="s">
        <v>165</v>
      </c>
      <c r="U2322" t="s">
        <v>151</v>
      </c>
      <c r="V2322" t="s">
        <v>135</v>
      </c>
      <c r="W2322" t="s">
        <v>136</v>
      </c>
      <c r="X2322" t="s">
        <v>1197</v>
      </c>
      <c r="Y2322" s="94">
        <v>21264668.399999999</v>
      </c>
      <c r="Z2322" s="94">
        <v>27336.28</v>
      </c>
      <c r="AA2322" s="94">
        <v>0</v>
      </c>
      <c r="AB2322" s="94">
        <v>0</v>
      </c>
      <c r="AC2322">
        <f t="shared" si="72"/>
        <v>2000</v>
      </c>
      <c r="AD2322" t="str">
        <f t="shared" si="73"/>
        <v>305</v>
      </c>
    </row>
    <row r="2323" spans="1:30" hidden="1" x14ac:dyDescent="0.25">
      <c r="A2323" t="s">
        <v>1194</v>
      </c>
      <c r="B2323" t="s">
        <v>420</v>
      </c>
      <c r="C2323" t="s">
        <v>470</v>
      </c>
      <c r="D2323" t="s">
        <v>404</v>
      </c>
      <c r="E2323" t="s">
        <v>122</v>
      </c>
      <c r="F2323" t="s">
        <v>159</v>
      </c>
      <c r="G2323" t="s">
        <v>160</v>
      </c>
      <c r="H2323" t="s">
        <v>143</v>
      </c>
      <c r="I2323" t="s">
        <v>124</v>
      </c>
      <c r="J2323" t="s">
        <v>125</v>
      </c>
      <c r="K2323" t="s">
        <v>1195</v>
      </c>
      <c r="N2323" t="s">
        <v>1196</v>
      </c>
      <c r="O2323" t="s">
        <v>425</v>
      </c>
      <c r="P2323" t="s">
        <v>472</v>
      </c>
      <c r="Q2323" t="s">
        <v>406</v>
      </c>
      <c r="R2323" t="s">
        <v>131</v>
      </c>
      <c r="S2323" t="s">
        <v>164</v>
      </c>
      <c r="T2323" t="s">
        <v>165</v>
      </c>
      <c r="U2323" t="s">
        <v>151</v>
      </c>
      <c r="V2323" t="s">
        <v>135</v>
      </c>
      <c r="W2323" t="s">
        <v>136</v>
      </c>
      <c r="X2323" t="s">
        <v>1197</v>
      </c>
      <c r="Y2323" s="94">
        <v>19963544.52</v>
      </c>
      <c r="Z2323" s="94">
        <v>52582.76</v>
      </c>
      <c r="AA2323" s="94">
        <v>0</v>
      </c>
      <c r="AB2323" s="94">
        <v>0</v>
      </c>
      <c r="AC2323">
        <f t="shared" si="72"/>
        <v>2000</v>
      </c>
      <c r="AD2323" t="str">
        <f t="shared" si="73"/>
        <v>305</v>
      </c>
    </row>
    <row r="2324" spans="1:30" hidden="1" x14ac:dyDescent="0.25">
      <c r="A2324" t="s">
        <v>1194</v>
      </c>
      <c r="B2324" t="s">
        <v>420</v>
      </c>
      <c r="C2324" t="s">
        <v>470</v>
      </c>
      <c r="D2324" t="s">
        <v>214</v>
      </c>
      <c r="E2324" t="s">
        <v>122</v>
      </c>
      <c r="F2324" t="s">
        <v>159</v>
      </c>
      <c r="G2324" t="s">
        <v>160</v>
      </c>
      <c r="H2324" t="s">
        <v>143</v>
      </c>
      <c r="I2324" t="s">
        <v>124</v>
      </c>
      <c r="J2324" t="s">
        <v>125</v>
      </c>
      <c r="K2324" t="s">
        <v>1195</v>
      </c>
      <c r="N2324" t="s">
        <v>1196</v>
      </c>
      <c r="O2324" t="s">
        <v>425</v>
      </c>
      <c r="P2324" t="s">
        <v>472</v>
      </c>
      <c r="Q2324" t="s">
        <v>215</v>
      </c>
      <c r="R2324" t="s">
        <v>131</v>
      </c>
      <c r="S2324" t="s">
        <v>164</v>
      </c>
      <c r="T2324" t="s">
        <v>165</v>
      </c>
      <c r="U2324" t="s">
        <v>151</v>
      </c>
      <c r="V2324" t="s">
        <v>135</v>
      </c>
      <c r="W2324" t="s">
        <v>136</v>
      </c>
      <c r="X2324" t="s">
        <v>1197</v>
      </c>
      <c r="Y2324" s="94">
        <v>9680860.1999999993</v>
      </c>
      <c r="Z2324" s="94">
        <v>3078491.71</v>
      </c>
      <c r="AA2324" s="94">
        <v>0</v>
      </c>
      <c r="AB2324" s="94">
        <v>0</v>
      </c>
      <c r="AC2324">
        <f t="shared" si="72"/>
        <v>2000</v>
      </c>
      <c r="AD2324" t="str">
        <f t="shared" si="73"/>
        <v>305</v>
      </c>
    </row>
    <row r="2325" spans="1:30" hidden="1" x14ac:dyDescent="0.25">
      <c r="A2325" t="s">
        <v>1194</v>
      </c>
      <c r="B2325" t="s">
        <v>420</v>
      </c>
      <c r="C2325" t="s">
        <v>470</v>
      </c>
      <c r="D2325" t="s">
        <v>1202</v>
      </c>
      <c r="E2325" t="s">
        <v>122</v>
      </c>
      <c r="F2325" t="s">
        <v>159</v>
      </c>
      <c r="G2325" t="s">
        <v>160</v>
      </c>
      <c r="H2325" t="s">
        <v>143</v>
      </c>
      <c r="I2325" t="s">
        <v>124</v>
      </c>
      <c r="J2325" t="s">
        <v>125</v>
      </c>
      <c r="K2325" t="s">
        <v>1195</v>
      </c>
      <c r="N2325" t="s">
        <v>1196</v>
      </c>
      <c r="O2325" t="s">
        <v>425</v>
      </c>
      <c r="P2325" t="s">
        <v>472</v>
      </c>
      <c r="Q2325" t="s">
        <v>1203</v>
      </c>
      <c r="R2325" t="s">
        <v>131</v>
      </c>
      <c r="S2325" t="s">
        <v>164</v>
      </c>
      <c r="T2325" t="s">
        <v>165</v>
      </c>
      <c r="U2325" t="s">
        <v>151</v>
      </c>
      <c r="V2325" t="s">
        <v>135</v>
      </c>
      <c r="W2325" t="s">
        <v>136</v>
      </c>
      <c r="X2325" t="s">
        <v>1197</v>
      </c>
      <c r="Y2325" s="94">
        <v>6000</v>
      </c>
      <c r="Z2325" s="94">
        <v>0</v>
      </c>
      <c r="AA2325" s="94">
        <v>0</v>
      </c>
      <c r="AB2325" s="94">
        <v>0</v>
      </c>
      <c r="AC2325">
        <f t="shared" si="72"/>
        <v>2000</v>
      </c>
      <c r="AD2325" t="str">
        <f t="shared" si="73"/>
        <v>305</v>
      </c>
    </row>
    <row r="2326" spans="1:30" hidden="1" x14ac:dyDescent="0.25">
      <c r="A2326" t="s">
        <v>1194</v>
      </c>
      <c r="B2326" t="s">
        <v>420</v>
      </c>
      <c r="C2326" t="s">
        <v>470</v>
      </c>
      <c r="D2326" t="s">
        <v>240</v>
      </c>
      <c r="E2326" t="s">
        <v>122</v>
      </c>
      <c r="F2326" t="s">
        <v>159</v>
      </c>
      <c r="G2326" t="s">
        <v>160</v>
      </c>
      <c r="H2326" t="s">
        <v>143</v>
      </c>
      <c r="I2326" t="s">
        <v>124</v>
      </c>
      <c r="J2326" t="s">
        <v>125</v>
      </c>
      <c r="K2326" t="s">
        <v>1195</v>
      </c>
      <c r="N2326" t="s">
        <v>1196</v>
      </c>
      <c r="O2326" t="s">
        <v>425</v>
      </c>
      <c r="P2326" t="s">
        <v>472</v>
      </c>
      <c r="Q2326" t="s">
        <v>241</v>
      </c>
      <c r="R2326" t="s">
        <v>131</v>
      </c>
      <c r="S2326" t="s">
        <v>164</v>
      </c>
      <c r="T2326" t="s">
        <v>165</v>
      </c>
      <c r="U2326" t="s">
        <v>151</v>
      </c>
      <c r="V2326" t="s">
        <v>135</v>
      </c>
      <c r="W2326" t="s">
        <v>136</v>
      </c>
      <c r="X2326" t="s">
        <v>1197</v>
      </c>
      <c r="Y2326" s="94">
        <v>61956.36</v>
      </c>
      <c r="Z2326" s="94">
        <v>12870</v>
      </c>
      <c r="AA2326" s="94">
        <v>0</v>
      </c>
      <c r="AB2326" s="94">
        <v>0</v>
      </c>
      <c r="AC2326">
        <f t="shared" si="72"/>
        <v>3000</v>
      </c>
      <c r="AD2326" t="str">
        <f t="shared" si="73"/>
        <v>305</v>
      </c>
    </row>
    <row r="2327" spans="1:30" hidden="1" x14ac:dyDescent="0.25">
      <c r="A2327" t="s">
        <v>1194</v>
      </c>
      <c r="B2327" t="s">
        <v>420</v>
      </c>
      <c r="C2327" t="s">
        <v>470</v>
      </c>
      <c r="D2327" t="s">
        <v>512</v>
      </c>
      <c r="E2327" t="s">
        <v>122</v>
      </c>
      <c r="F2327" t="s">
        <v>159</v>
      </c>
      <c r="G2327" t="s">
        <v>160</v>
      </c>
      <c r="H2327" t="s">
        <v>143</v>
      </c>
      <c r="I2327" t="s">
        <v>124</v>
      </c>
      <c r="J2327" t="s">
        <v>125</v>
      </c>
      <c r="K2327" t="s">
        <v>1195</v>
      </c>
      <c r="N2327" t="s">
        <v>1196</v>
      </c>
      <c r="O2327" t="s">
        <v>425</v>
      </c>
      <c r="P2327" t="s">
        <v>472</v>
      </c>
      <c r="Q2327" t="s">
        <v>513</v>
      </c>
      <c r="R2327" t="s">
        <v>131</v>
      </c>
      <c r="S2327" t="s">
        <v>164</v>
      </c>
      <c r="T2327" t="s">
        <v>165</v>
      </c>
      <c r="U2327" t="s">
        <v>151</v>
      </c>
      <c r="V2327" t="s">
        <v>135</v>
      </c>
      <c r="W2327" t="s">
        <v>136</v>
      </c>
      <c r="X2327" t="s">
        <v>1197</v>
      </c>
      <c r="Y2327" s="94">
        <v>233343.96</v>
      </c>
      <c r="Z2327" s="94">
        <v>0</v>
      </c>
      <c r="AA2327" s="94">
        <v>0</v>
      </c>
      <c r="AB2327" s="94">
        <v>0</v>
      </c>
      <c r="AC2327">
        <f t="shared" si="72"/>
        <v>3000</v>
      </c>
      <c r="AD2327" t="str">
        <f t="shared" si="73"/>
        <v>305</v>
      </c>
    </row>
    <row r="2328" spans="1:30" hidden="1" x14ac:dyDescent="0.25">
      <c r="A2328" t="s">
        <v>1194</v>
      </c>
      <c r="B2328" t="s">
        <v>420</v>
      </c>
      <c r="C2328" t="s">
        <v>470</v>
      </c>
      <c r="D2328" t="s">
        <v>260</v>
      </c>
      <c r="E2328" t="s">
        <v>122</v>
      </c>
      <c r="F2328" t="s">
        <v>159</v>
      </c>
      <c r="G2328" t="s">
        <v>160</v>
      </c>
      <c r="H2328" t="s">
        <v>143</v>
      </c>
      <c r="I2328" t="s">
        <v>124</v>
      </c>
      <c r="J2328" t="s">
        <v>125</v>
      </c>
      <c r="K2328" t="s">
        <v>1195</v>
      </c>
      <c r="N2328" t="s">
        <v>1196</v>
      </c>
      <c r="O2328" t="s">
        <v>425</v>
      </c>
      <c r="P2328" t="s">
        <v>472</v>
      </c>
      <c r="Q2328" t="s">
        <v>261</v>
      </c>
      <c r="R2328" t="s">
        <v>131</v>
      </c>
      <c r="S2328" t="s">
        <v>164</v>
      </c>
      <c r="T2328" t="s">
        <v>165</v>
      </c>
      <c r="U2328" t="s">
        <v>151</v>
      </c>
      <c r="V2328" t="s">
        <v>135</v>
      </c>
      <c r="W2328" t="s">
        <v>136</v>
      </c>
      <c r="X2328" t="s">
        <v>1197</v>
      </c>
      <c r="Y2328" s="94">
        <v>195350.04</v>
      </c>
      <c r="Z2328" s="94">
        <v>0</v>
      </c>
      <c r="AA2328" s="94">
        <v>0</v>
      </c>
      <c r="AB2328" s="94">
        <v>0</v>
      </c>
      <c r="AC2328">
        <f t="shared" si="72"/>
        <v>3000</v>
      </c>
      <c r="AD2328" t="str">
        <f t="shared" si="73"/>
        <v>305</v>
      </c>
    </row>
    <row r="2329" spans="1:30" hidden="1" x14ac:dyDescent="0.25">
      <c r="A2329" t="s">
        <v>1194</v>
      </c>
      <c r="B2329" t="s">
        <v>420</v>
      </c>
      <c r="C2329" t="s">
        <v>470</v>
      </c>
      <c r="D2329" t="s">
        <v>1204</v>
      </c>
      <c r="E2329" t="s">
        <v>122</v>
      </c>
      <c r="F2329" t="s">
        <v>159</v>
      </c>
      <c r="G2329" t="s">
        <v>160</v>
      </c>
      <c r="H2329" t="s">
        <v>143</v>
      </c>
      <c r="I2329" t="s">
        <v>124</v>
      </c>
      <c r="J2329" t="s">
        <v>125</v>
      </c>
      <c r="K2329" t="s">
        <v>1195</v>
      </c>
      <c r="N2329" t="s">
        <v>1196</v>
      </c>
      <c r="O2329" t="s">
        <v>425</v>
      </c>
      <c r="P2329" t="s">
        <v>472</v>
      </c>
      <c r="Q2329" t="s">
        <v>1205</v>
      </c>
      <c r="R2329" t="s">
        <v>131</v>
      </c>
      <c r="S2329" t="s">
        <v>164</v>
      </c>
      <c r="T2329" t="s">
        <v>165</v>
      </c>
      <c r="U2329" t="s">
        <v>151</v>
      </c>
      <c r="V2329" t="s">
        <v>135</v>
      </c>
      <c r="W2329" t="s">
        <v>136</v>
      </c>
      <c r="X2329" t="s">
        <v>1197</v>
      </c>
      <c r="Y2329" s="94">
        <v>1094415.96</v>
      </c>
      <c r="Z2329" s="94">
        <v>0</v>
      </c>
      <c r="AA2329" s="94">
        <v>0</v>
      </c>
      <c r="AB2329" s="94">
        <v>0</v>
      </c>
      <c r="AC2329">
        <f t="shared" si="72"/>
        <v>3000</v>
      </c>
      <c r="AD2329" t="str">
        <f t="shared" si="73"/>
        <v>305</v>
      </c>
    </row>
    <row r="2330" spans="1:30" hidden="1" x14ac:dyDescent="0.25">
      <c r="A2330" t="s">
        <v>1194</v>
      </c>
      <c r="B2330" t="s">
        <v>420</v>
      </c>
      <c r="C2330" t="s">
        <v>470</v>
      </c>
      <c r="D2330" t="s">
        <v>264</v>
      </c>
      <c r="E2330" t="s">
        <v>122</v>
      </c>
      <c r="F2330" t="s">
        <v>159</v>
      </c>
      <c r="G2330" t="s">
        <v>160</v>
      </c>
      <c r="H2330" t="s">
        <v>143</v>
      </c>
      <c r="I2330" t="s">
        <v>124</v>
      </c>
      <c r="J2330" t="s">
        <v>125</v>
      </c>
      <c r="K2330" t="s">
        <v>1195</v>
      </c>
      <c r="N2330" t="s">
        <v>1196</v>
      </c>
      <c r="O2330" t="s">
        <v>425</v>
      </c>
      <c r="P2330" t="s">
        <v>472</v>
      </c>
      <c r="Q2330" t="s">
        <v>265</v>
      </c>
      <c r="R2330" t="s">
        <v>131</v>
      </c>
      <c r="S2330" t="s">
        <v>164</v>
      </c>
      <c r="T2330" t="s">
        <v>165</v>
      </c>
      <c r="U2330" t="s">
        <v>151</v>
      </c>
      <c r="V2330" t="s">
        <v>135</v>
      </c>
      <c r="W2330" t="s">
        <v>136</v>
      </c>
      <c r="X2330" t="s">
        <v>1197</v>
      </c>
      <c r="Y2330" s="94">
        <v>1598660.52</v>
      </c>
      <c r="Z2330" s="94">
        <v>0</v>
      </c>
      <c r="AA2330" s="94">
        <v>0</v>
      </c>
      <c r="AB2330" s="94">
        <v>0</v>
      </c>
      <c r="AC2330">
        <f t="shared" si="72"/>
        <v>3000</v>
      </c>
      <c r="AD2330" t="str">
        <f t="shared" si="73"/>
        <v>305</v>
      </c>
    </row>
    <row r="2331" spans="1:30" hidden="1" x14ac:dyDescent="0.25">
      <c r="A2331" t="s">
        <v>1194</v>
      </c>
      <c r="B2331" t="s">
        <v>420</v>
      </c>
      <c r="C2331" t="s">
        <v>470</v>
      </c>
      <c r="D2331" t="s">
        <v>266</v>
      </c>
      <c r="E2331" t="s">
        <v>122</v>
      </c>
      <c r="F2331" t="s">
        <v>159</v>
      </c>
      <c r="G2331" t="s">
        <v>160</v>
      </c>
      <c r="H2331" t="s">
        <v>143</v>
      </c>
      <c r="I2331" t="s">
        <v>124</v>
      </c>
      <c r="J2331" t="s">
        <v>125</v>
      </c>
      <c r="K2331" t="s">
        <v>1195</v>
      </c>
      <c r="N2331" t="s">
        <v>1196</v>
      </c>
      <c r="O2331" t="s">
        <v>425</v>
      </c>
      <c r="P2331" t="s">
        <v>472</v>
      </c>
      <c r="Q2331" t="s">
        <v>267</v>
      </c>
      <c r="R2331" t="s">
        <v>131</v>
      </c>
      <c r="S2331" t="s">
        <v>164</v>
      </c>
      <c r="T2331" t="s">
        <v>165</v>
      </c>
      <c r="U2331" t="s">
        <v>151</v>
      </c>
      <c r="V2331" t="s">
        <v>135</v>
      </c>
      <c r="W2331" t="s">
        <v>136</v>
      </c>
      <c r="X2331" t="s">
        <v>1197</v>
      </c>
      <c r="Y2331" s="94">
        <v>20309.04</v>
      </c>
      <c r="Z2331" s="94">
        <v>4350</v>
      </c>
      <c r="AA2331" s="94">
        <v>0</v>
      </c>
      <c r="AB2331" s="94">
        <v>0</v>
      </c>
      <c r="AC2331">
        <f t="shared" si="72"/>
        <v>3000</v>
      </c>
      <c r="AD2331" t="str">
        <f t="shared" si="73"/>
        <v>305</v>
      </c>
    </row>
    <row r="2332" spans="1:30" hidden="1" x14ac:dyDescent="0.25">
      <c r="A2332" t="s">
        <v>1194</v>
      </c>
      <c r="B2332" t="s">
        <v>420</v>
      </c>
      <c r="C2332" t="s">
        <v>470</v>
      </c>
      <c r="D2332" t="s">
        <v>270</v>
      </c>
      <c r="E2332" t="s">
        <v>122</v>
      </c>
      <c r="F2332" t="s">
        <v>159</v>
      </c>
      <c r="G2332" t="s">
        <v>160</v>
      </c>
      <c r="H2332" t="s">
        <v>143</v>
      </c>
      <c r="I2332" t="s">
        <v>124</v>
      </c>
      <c r="J2332" t="s">
        <v>125</v>
      </c>
      <c r="K2332" t="s">
        <v>1195</v>
      </c>
      <c r="N2332" t="s">
        <v>1196</v>
      </c>
      <c r="O2332" t="s">
        <v>425</v>
      </c>
      <c r="P2332" t="s">
        <v>472</v>
      </c>
      <c r="Q2332" t="s">
        <v>271</v>
      </c>
      <c r="R2332" t="s">
        <v>131</v>
      </c>
      <c r="S2332" t="s">
        <v>164</v>
      </c>
      <c r="T2332" t="s">
        <v>165</v>
      </c>
      <c r="U2332" t="s">
        <v>151</v>
      </c>
      <c r="V2332" t="s">
        <v>135</v>
      </c>
      <c r="W2332" t="s">
        <v>136</v>
      </c>
      <c r="X2332" t="s">
        <v>1197</v>
      </c>
      <c r="Y2332" s="94">
        <v>456736.08</v>
      </c>
      <c r="Z2332" s="94">
        <v>36018</v>
      </c>
      <c r="AA2332" s="94">
        <v>0</v>
      </c>
      <c r="AB2332" s="94">
        <v>0</v>
      </c>
      <c r="AC2332">
        <f t="shared" si="72"/>
        <v>3000</v>
      </c>
      <c r="AD2332" t="str">
        <f t="shared" si="73"/>
        <v>305</v>
      </c>
    </row>
    <row r="2333" spans="1:30" hidden="1" x14ac:dyDescent="0.25">
      <c r="A2333" t="s">
        <v>1194</v>
      </c>
      <c r="B2333" t="s">
        <v>420</v>
      </c>
      <c r="C2333" t="s">
        <v>470</v>
      </c>
      <c r="D2333" t="s">
        <v>482</v>
      </c>
      <c r="E2333" t="s">
        <v>122</v>
      </c>
      <c r="F2333" t="s">
        <v>159</v>
      </c>
      <c r="G2333" t="s">
        <v>160</v>
      </c>
      <c r="H2333" t="s">
        <v>143</v>
      </c>
      <c r="I2333" t="s">
        <v>124</v>
      </c>
      <c r="J2333" t="s">
        <v>125</v>
      </c>
      <c r="K2333" t="s">
        <v>1195</v>
      </c>
      <c r="N2333" t="s">
        <v>1196</v>
      </c>
      <c r="O2333" t="s">
        <v>425</v>
      </c>
      <c r="P2333" t="s">
        <v>472</v>
      </c>
      <c r="Q2333" t="s">
        <v>483</v>
      </c>
      <c r="R2333" t="s">
        <v>131</v>
      </c>
      <c r="S2333" t="s">
        <v>164</v>
      </c>
      <c r="T2333" t="s">
        <v>165</v>
      </c>
      <c r="U2333" t="s">
        <v>151</v>
      </c>
      <c r="V2333" t="s">
        <v>135</v>
      </c>
      <c r="W2333" t="s">
        <v>136</v>
      </c>
      <c r="X2333" t="s">
        <v>1197</v>
      </c>
      <c r="Y2333" s="94">
        <v>12052772.4</v>
      </c>
      <c r="Z2333" s="94">
        <v>0</v>
      </c>
      <c r="AA2333" s="94">
        <v>0</v>
      </c>
      <c r="AB2333" s="94">
        <v>0</v>
      </c>
      <c r="AC2333">
        <f t="shared" si="72"/>
        <v>3000</v>
      </c>
      <c r="AD2333" t="str">
        <f t="shared" si="73"/>
        <v>305</v>
      </c>
    </row>
    <row r="2334" spans="1:30" hidden="1" x14ac:dyDescent="0.25">
      <c r="A2334" t="s">
        <v>1194</v>
      </c>
      <c r="B2334" t="s">
        <v>420</v>
      </c>
      <c r="C2334" t="s">
        <v>470</v>
      </c>
      <c r="D2334" t="s">
        <v>272</v>
      </c>
      <c r="E2334" t="s">
        <v>122</v>
      </c>
      <c r="F2334" t="s">
        <v>159</v>
      </c>
      <c r="G2334" t="s">
        <v>160</v>
      </c>
      <c r="H2334" t="s">
        <v>143</v>
      </c>
      <c r="I2334" t="s">
        <v>124</v>
      </c>
      <c r="J2334" t="s">
        <v>125</v>
      </c>
      <c r="K2334" t="s">
        <v>1195</v>
      </c>
      <c r="N2334" t="s">
        <v>1196</v>
      </c>
      <c r="O2334" t="s">
        <v>425</v>
      </c>
      <c r="P2334" t="s">
        <v>472</v>
      </c>
      <c r="Q2334" t="s">
        <v>273</v>
      </c>
      <c r="R2334" t="s">
        <v>131</v>
      </c>
      <c r="S2334" t="s">
        <v>164</v>
      </c>
      <c r="T2334" t="s">
        <v>165</v>
      </c>
      <c r="U2334" t="s">
        <v>151</v>
      </c>
      <c r="V2334" t="s">
        <v>135</v>
      </c>
      <c r="W2334" t="s">
        <v>136</v>
      </c>
      <c r="X2334" t="s">
        <v>1197</v>
      </c>
      <c r="Y2334" s="94">
        <v>1933951.68</v>
      </c>
      <c r="Z2334" s="94">
        <v>53918.06</v>
      </c>
      <c r="AA2334" s="94">
        <v>0</v>
      </c>
      <c r="AB2334" s="94">
        <v>0</v>
      </c>
      <c r="AC2334">
        <f t="shared" si="72"/>
        <v>3000</v>
      </c>
      <c r="AD2334" t="str">
        <f t="shared" si="73"/>
        <v>305</v>
      </c>
    </row>
    <row r="2335" spans="1:30" hidden="1" x14ac:dyDescent="0.25">
      <c r="A2335" t="s">
        <v>1194</v>
      </c>
      <c r="B2335" t="s">
        <v>420</v>
      </c>
      <c r="C2335" t="s">
        <v>470</v>
      </c>
      <c r="D2335" t="s">
        <v>276</v>
      </c>
      <c r="E2335" t="s">
        <v>122</v>
      </c>
      <c r="F2335" t="s">
        <v>159</v>
      </c>
      <c r="G2335" t="s">
        <v>160</v>
      </c>
      <c r="H2335" t="s">
        <v>143</v>
      </c>
      <c r="I2335" t="s">
        <v>124</v>
      </c>
      <c r="J2335" t="s">
        <v>125</v>
      </c>
      <c r="K2335" t="s">
        <v>1195</v>
      </c>
      <c r="N2335" t="s">
        <v>1196</v>
      </c>
      <c r="O2335" t="s">
        <v>425</v>
      </c>
      <c r="P2335" t="s">
        <v>472</v>
      </c>
      <c r="Q2335" t="s">
        <v>277</v>
      </c>
      <c r="R2335" t="s">
        <v>131</v>
      </c>
      <c r="S2335" t="s">
        <v>164</v>
      </c>
      <c r="T2335" t="s">
        <v>165</v>
      </c>
      <c r="U2335" t="s">
        <v>151</v>
      </c>
      <c r="V2335" t="s">
        <v>135</v>
      </c>
      <c r="W2335" t="s">
        <v>136</v>
      </c>
      <c r="X2335" t="s">
        <v>1197</v>
      </c>
      <c r="Y2335" s="94">
        <v>702442.68</v>
      </c>
      <c r="Z2335" s="94">
        <v>0</v>
      </c>
      <c r="AA2335" s="94">
        <v>0</v>
      </c>
      <c r="AB2335" s="94">
        <v>0</v>
      </c>
      <c r="AC2335">
        <f t="shared" si="72"/>
        <v>3000</v>
      </c>
      <c r="AD2335" t="str">
        <f t="shared" si="73"/>
        <v>305</v>
      </c>
    </row>
    <row r="2336" spans="1:30" hidden="1" x14ac:dyDescent="0.25">
      <c r="A2336" t="s">
        <v>1194</v>
      </c>
      <c r="B2336" t="s">
        <v>420</v>
      </c>
      <c r="C2336" t="s">
        <v>470</v>
      </c>
      <c r="D2336" t="s">
        <v>278</v>
      </c>
      <c r="E2336" t="s">
        <v>122</v>
      </c>
      <c r="F2336" t="s">
        <v>159</v>
      </c>
      <c r="G2336" t="s">
        <v>160</v>
      </c>
      <c r="H2336" t="s">
        <v>143</v>
      </c>
      <c r="I2336" t="s">
        <v>124</v>
      </c>
      <c r="J2336" t="s">
        <v>125</v>
      </c>
      <c r="K2336" t="s">
        <v>1195</v>
      </c>
      <c r="N2336" t="s">
        <v>1196</v>
      </c>
      <c r="O2336" t="s">
        <v>425</v>
      </c>
      <c r="P2336" t="s">
        <v>472</v>
      </c>
      <c r="Q2336" t="s">
        <v>279</v>
      </c>
      <c r="R2336" t="s">
        <v>131</v>
      </c>
      <c r="S2336" t="s">
        <v>164</v>
      </c>
      <c r="T2336" t="s">
        <v>165</v>
      </c>
      <c r="U2336" t="s">
        <v>151</v>
      </c>
      <c r="V2336" t="s">
        <v>135</v>
      </c>
      <c r="W2336" t="s">
        <v>136</v>
      </c>
      <c r="X2336" t="s">
        <v>1197</v>
      </c>
      <c r="Y2336" s="94">
        <v>616641</v>
      </c>
      <c r="Z2336" s="94">
        <v>44718</v>
      </c>
      <c r="AA2336" s="94">
        <v>0</v>
      </c>
      <c r="AB2336" s="94">
        <v>0</v>
      </c>
      <c r="AC2336">
        <f t="shared" si="72"/>
        <v>3000</v>
      </c>
      <c r="AD2336" t="str">
        <f t="shared" si="73"/>
        <v>305</v>
      </c>
    </row>
    <row r="2337" spans="1:30" hidden="1" x14ac:dyDescent="0.25">
      <c r="A2337" t="s">
        <v>1194</v>
      </c>
      <c r="B2337" t="s">
        <v>420</v>
      </c>
      <c r="C2337" t="s">
        <v>470</v>
      </c>
      <c r="D2337" t="s">
        <v>280</v>
      </c>
      <c r="E2337" t="s">
        <v>122</v>
      </c>
      <c r="F2337" t="s">
        <v>159</v>
      </c>
      <c r="G2337" t="s">
        <v>160</v>
      </c>
      <c r="H2337" t="s">
        <v>143</v>
      </c>
      <c r="I2337" t="s">
        <v>124</v>
      </c>
      <c r="J2337" t="s">
        <v>125</v>
      </c>
      <c r="K2337" t="s">
        <v>1195</v>
      </c>
      <c r="N2337" t="s">
        <v>1196</v>
      </c>
      <c r="O2337" t="s">
        <v>425</v>
      </c>
      <c r="P2337" t="s">
        <v>472</v>
      </c>
      <c r="Q2337" t="s">
        <v>281</v>
      </c>
      <c r="R2337" t="s">
        <v>131</v>
      </c>
      <c r="S2337" t="s">
        <v>164</v>
      </c>
      <c r="T2337" t="s">
        <v>165</v>
      </c>
      <c r="U2337" t="s">
        <v>151</v>
      </c>
      <c r="V2337" t="s">
        <v>135</v>
      </c>
      <c r="W2337" t="s">
        <v>136</v>
      </c>
      <c r="X2337" t="s">
        <v>1197</v>
      </c>
      <c r="Y2337" s="94">
        <v>83384.52</v>
      </c>
      <c r="Z2337" s="94">
        <v>0</v>
      </c>
      <c r="AA2337" s="94">
        <v>0</v>
      </c>
      <c r="AB2337" s="94">
        <v>0</v>
      </c>
      <c r="AC2337">
        <f t="shared" si="72"/>
        <v>3000</v>
      </c>
      <c r="AD2337" t="str">
        <f t="shared" si="73"/>
        <v>305</v>
      </c>
    </row>
    <row r="2338" spans="1:30" hidden="1" x14ac:dyDescent="0.25">
      <c r="A2338" t="s">
        <v>1194</v>
      </c>
      <c r="B2338" t="s">
        <v>420</v>
      </c>
      <c r="C2338" t="s">
        <v>470</v>
      </c>
      <c r="D2338" t="s">
        <v>172</v>
      </c>
      <c r="E2338" t="s">
        <v>122</v>
      </c>
      <c r="F2338" t="s">
        <v>159</v>
      </c>
      <c r="G2338" t="s">
        <v>160</v>
      </c>
      <c r="H2338" t="s">
        <v>143</v>
      </c>
      <c r="I2338" t="s">
        <v>124</v>
      </c>
      <c r="J2338" t="s">
        <v>125</v>
      </c>
      <c r="K2338" t="s">
        <v>1195</v>
      </c>
      <c r="N2338" t="s">
        <v>1196</v>
      </c>
      <c r="O2338" t="s">
        <v>425</v>
      </c>
      <c r="P2338" t="s">
        <v>472</v>
      </c>
      <c r="Q2338" t="s">
        <v>173</v>
      </c>
      <c r="R2338" t="s">
        <v>131</v>
      </c>
      <c r="S2338" t="s">
        <v>164</v>
      </c>
      <c r="T2338" t="s">
        <v>165</v>
      </c>
      <c r="U2338" t="s">
        <v>151</v>
      </c>
      <c r="V2338" t="s">
        <v>135</v>
      </c>
      <c r="W2338" t="s">
        <v>136</v>
      </c>
      <c r="X2338" t="s">
        <v>1197</v>
      </c>
      <c r="Y2338" s="94">
        <v>63672.6</v>
      </c>
      <c r="Z2338" s="94">
        <v>0</v>
      </c>
      <c r="AA2338" s="94">
        <v>0</v>
      </c>
      <c r="AB2338" s="94">
        <v>0</v>
      </c>
      <c r="AC2338">
        <f t="shared" si="72"/>
        <v>3000</v>
      </c>
      <c r="AD2338" t="str">
        <f t="shared" si="73"/>
        <v>305</v>
      </c>
    </row>
    <row r="2339" spans="1:30" hidden="1" x14ac:dyDescent="0.25">
      <c r="A2339" t="s">
        <v>1194</v>
      </c>
      <c r="B2339" t="s">
        <v>420</v>
      </c>
      <c r="C2339" t="s">
        <v>470</v>
      </c>
      <c r="D2339" t="s">
        <v>174</v>
      </c>
      <c r="E2339" t="s">
        <v>122</v>
      </c>
      <c r="F2339" t="s">
        <v>159</v>
      </c>
      <c r="G2339" t="s">
        <v>160</v>
      </c>
      <c r="H2339" t="s">
        <v>143</v>
      </c>
      <c r="I2339" t="s">
        <v>124</v>
      </c>
      <c r="J2339" t="s">
        <v>125</v>
      </c>
      <c r="K2339" t="s">
        <v>1195</v>
      </c>
      <c r="N2339" t="s">
        <v>1196</v>
      </c>
      <c r="O2339" t="s">
        <v>425</v>
      </c>
      <c r="P2339" t="s">
        <v>472</v>
      </c>
      <c r="Q2339" t="s">
        <v>175</v>
      </c>
      <c r="R2339" t="s">
        <v>131</v>
      </c>
      <c r="S2339" t="s">
        <v>164</v>
      </c>
      <c r="T2339" t="s">
        <v>165</v>
      </c>
      <c r="U2339" t="s">
        <v>151</v>
      </c>
      <c r="V2339" t="s">
        <v>135</v>
      </c>
      <c r="W2339" t="s">
        <v>136</v>
      </c>
      <c r="X2339" t="s">
        <v>1197</v>
      </c>
      <c r="Y2339" s="94">
        <v>53723.040000000001</v>
      </c>
      <c r="Z2339" s="94">
        <v>24865.64</v>
      </c>
      <c r="AA2339" s="94">
        <v>0</v>
      </c>
      <c r="AB2339" s="94">
        <v>0</v>
      </c>
      <c r="AC2339">
        <f t="shared" si="72"/>
        <v>3000</v>
      </c>
      <c r="AD2339" t="str">
        <f t="shared" si="73"/>
        <v>305</v>
      </c>
    </row>
    <row r="2340" spans="1:30" hidden="1" x14ac:dyDescent="0.25">
      <c r="A2340" t="s">
        <v>1194</v>
      </c>
      <c r="B2340" t="s">
        <v>420</v>
      </c>
      <c r="C2340" t="s">
        <v>470</v>
      </c>
      <c r="D2340" t="s">
        <v>282</v>
      </c>
      <c r="E2340" t="s">
        <v>122</v>
      </c>
      <c r="F2340" t="s">
        <v>159</v>
      </c>
      <c r="G2340" t="s">
        <v>160</v>
      </c>
      <c r="H2340" t="s">
        <v>143</v>
      </c>
      <c r="I2340" t="s">
        <v>124</v>
      </c>
      <c r="J2340" t="s">
        <v>125</v>
      </c>
      <c r="K2340" t="s">
        <v>1195</v>
      </c>
      <c r="N2340" t="s">
        <v>1196</v>
      </c>
      <c r="O2340" t="s">
        <v>425</v>
      </c>
      <c r="P2340" t="s">
        <v>472</v>
      </c>
      <c r="Q2340" t="s">
        <v>283</v>
      </c>
      <c r="R2340" t="s">
        <v>131</v>
      </c>
      <c r="S2340" t="s">
        <v>164</v>
      </c>
      <c r="T2340" t="s">
        <v>165</v>
      </c>
      <c r="U2340" t="s">
        <v>151</v>
      </c>
      <c r="V2340" t="s">
        <v>135</v>
      </c>
      <c r="W2340" t="s">
        <v>136</v>
      </c>
      <c r="X2340" t="s">
        <v>1197</v>
      </c>
      <c r="Y2340" s="94">
        <v>2954.76</v>
      </c>
      <c r="Z2340" s="94">
        <v>102.01</v>
      </c>
      <c r="AA2340" s="94">
        <v>0</v>
      </c>
      <c r="AB2340" s="94">
        <v>0</v>
      </c>
      <c r="AC2340">
        <f t="shared" si="72"/>
        <v>3000</v>
      </c>
      <c r="AD2340" t="str">
        <f t="shared" si="73"/>
        <v>305</v>
      </c>
    </row>
    <row r="2341" spans="1:30" hidden="1" x14ac:dyDescent="0.25">
      <c r="A2341" t="s">
        <v>1194</v>
      </c>
      <c r="B2341" t="s">
        <v>420</v>
      </c>
      <c r="C2341" t="s">
        <v>470</v>
      </c>
      <c r="D2341" t="s">
        <v>664</v>
      </c>
      <c r="E2341" t="s">
        <v>122</v>
      </c>
      <c r="F2341" t="s">
        <v>159</v>
      </c>
      <c r="G2341" t="s">
        <v>160</v>
      </c>
      <c r="H2341" t="s">
        <v>143</v>
      </c>
      <c r="I2341" t="s">
        <v>124</v>
      </c>
      <c r="J2341" t="s">
        <v>125</v>
      </c>
      <c r="K2341" t="s">
        <v>1195</v>
      </c>
      <c r="N2341" t="s">
        <v>1196</v>
      </c>
      <c r="O2341" t="s">
        <v>425</v>
      </c>
      <c r="P2341" t="s">
        <v>472</v>
      </c>
      <c r="Q2341" t="s">
        <v>665</v>
      </c>
      <c r="R2341" t="s">
        <v>131</v>
      </c>
      <c r="S2341" t="s">
        <v>164</v>
      </c>
      <c r="T2341" t="s">
        <v>165</v>
      </c>
      <c r="U2341" t="s">
        <v>151</v>
      </c>
      <c r="V2341" t="s">
        <v>135</v>
      </c>
      <c r="W2341" t="s">
        <v>136</v>
      </c>
      <c r="X2341" t="s">
        <v>1197</v>
      </c>
      <c r="Y2341" s="94">
        <v>527242.31999999995</v>
      </c>
      <c r="Z2341" s="94">
        <v>6116.8</v>
      </c>
      <c r="AA2341" s="94">
        <v>0</v>
      </c>
      <c r="AB2341" s="94">
        <v>0</v>
      </c>
      <c r="AC2341">
        <f t="shared" si="72"/>
        <v>3000</v>
      </c>
      <c r="AD2341" t="str">
        <f t="shared" si="73"/>
        <v>305</v>
      </c>
    </row>
    <row r="2342" spans="1:30" hidden="1" x14ac:dyDescent="0.25">
      <c r="A2342" t="s">
        <v>1194</v>
      </c>
      <c r="B2342" t="s">
        <v>420</v>
      </c>
      <c r="C2342" t="s">
        <v>470</v>
      </c>
      <c r="D2342" t="s">
        <v>176</v>
      </c>
      <c r="E2342" t="s">
        <v>122</v>
      </c>
      <c r="F2342" t="s">
        <v>159</v>
      </c>
      <c r="G2342" t="s">
        <v>160</v>
      </c>
      <c r="H2342" t="s">
        <v>143</v>
      </c>
      <c r="I2342" t="s">
        <v>124</v>
      </c>
      <c r="J2342" t="s">
        <v>125</v>
      </c>
      <c r="K2342" t="s">
        <v>1195</v>
      </c>
      <c r="N2342" t="s">
        <v>1196</v>
      </c>
      <c r="O2342" t="s">
        <v>425</v>
      </c>
      <c r="P2342" t="s">
        <v>472</v>
      </c>
      <c r="Q2342" t="s">
        <v>177</v>
      </c>
      <c r="R2342" t="s">
        <v>131</v>
      </c>
      <c r="S2342" t="s">
        <v>164</v>
      </c>
      <c r="T2342" t="s">
        <v>165</v>
      </c>
      <c r="U2342" t="s">
        <v>151</v>
      </c>
      <c r="V2342" t="s">
        <v>135</v>
      </c>
      <c r="W2342" t="s">
        <v>136</v>
      </c>
      <c r="X2342" t="s">
        <v>1197</v>
      </c>
      <c r="Y2342" s="94">
        <v>4235.16</v>
      </c>
      <c r="Z2342" s="94">
        <v>0</v>
      </c>
      <c r="AA2342" s="94">
        <v>0</v>
      </c>
      <c r="AB2342" s="94">
        <v>0</v>
      </c>
      <c r="AC2342">
        <f t="shared" si="72"/>
        <v>3000</v>
      </c>
      <c r="AD2342" t="str">
        <f t="shared" si="73"/>
        <v>305</v>
      </c>
    </row>
    <row r="2343" spans="1:30" hidden="1" x14ac:dyDescent="0.25">
      <c r="A2343" t="s">
        <v>1206</v>
      </c>
      <c r="B2343" t="s">
        <v>420</v>
      </c>
      <c r="C2343" t="s">
        <v>157</v>
      </c>
      <c r="D2343" t="s">
        <v>186</v>
      </c>
      <c r="E2343" t="s">
        <v>122</v>
      </c>
      <c r="F2343" t="s">
        <v>159</v>
      </c>
      <c r="G2343" t="s">
        <v>160</v>
      </c>
      <c r="H2343" t="s">
        <v>143</v>
      </c>
      <c r="I2343" t="s">
        <v>124</v>
      </c>
      <c r="J2343" t="s">
        <v>125</v>
      </c>
      <c r="K2343" t="s">
        <v>1207</v>
      </c>
      <c r="N2343" t="s">
        <v>1208</v>
      </c>
      <c r="O2343" t="s">
        <v>425</v>
      </c>
      <c r="P2343" t="s">
        <v>162</v>
      </c>
      <c r="Q2343" t="s">
        <v>188</v>
      </c>
      <c r="R2343" t="s">
        <v>131</v>
      </c>
      <c r="S2343" t="s">
        <v>164</v>
      </c>
      <c r="T2343" t="s">
        <v>165</v>
      </c>
      <c r="U2343" t="s">
        <v>151</v>
      </c>
      <c r="V2343" t="s">
        <v>135</v>
      </c>
      <c r="W2343" t="s">
        <v>136</v>
      </c>
      <c r="X2343" t="s">
        <v>1209</v>
      </c>
      <c r="Y2343" s="94">
        <v>39108.959999999999</v>
      </c>
      <c r="Z2343" s="94">
        <v>9698.34</v>
      </c>
      <c r="AA2343" s="94">
        <v>0</v>
      </c>
      <c r="AB2343" s="94">
        <v>0</v>
      </c>
      <c r="AC2343">
        <f t="shared" si="72"/>
        <v>2000</v>
      </c>
      <c r="AD2343" t="str">
        <f t="shared" si="73"/>
        <v>305</v>
      </c>
    </row>
    <row r="2344" spans="1:30" hidden="1" x14ac:dyDescent="0.25">
      <c r="A2344" t="s">
        <v>1206</v>
      </c>
      <c r="B2344" t="s">
        <v>420</v>
      </c>
      <c r="C2344" t="s">
        <v>157</v>
      </c>
      <c r="D2344" t="s">
        <v>190</v>
      </c>
      <c r="E2344" t="s">
        <v>122</v>
      </c>
      <c r="F2344" t="s">
        <v>159</v>
      </c>
      <c r="G2344" t="s">
        <v>160</v>
      </c>
      <c r="H2344" t="s">
        <v>143</v>
      </c>
      <c r="I2344" t="s">
        <v>124</v>
      </c>
      <c r="J2344" t="s">
        <v>125</v>
      </c>
      <c r="K2344" t="s">
        <v>1207</v>
      </c>
      <c r="N2344" t="s">
        <v>1208</v>
      </c>
      <c r="O2344" t="s">
        <v>425</v>
      </c>
      <c r="P2344" t="s">
        <v>162</v>
      </c>
      <c r="Q2344" t="s">
        <v>191</v>
      </c>
      <c r="R2344" t="s">
        <v>131</v>
      </c>
      <c r="S2344" t="s">
        <v>164</v>
      </c>
      <c r="T2344" t="s">
        <v>165</v>
      </c>
      <c r="U2344" t="s">
        <v>151</v>
      </c>
      <c r="V2344" t="s">
        <v>135</v>
      </c>
      <c r="W2344" t="s">
        <v>136</v>
      </c>
      <c r="X2344" t="s">
        <v>1209</v>
      </c>
      <c r="Y2344" s="94">
        <v>6038.4</v>
      </c>
      <c r="Z2344" s="94">
        <v>0</v>
      </c>
      <c r="AA2344" s="94">
        <v>0</v>
      </c>
      <c r="AB2344" s="94">
        <v>0</v>
      </c>
      <c r="AC2344">
        <f t="shared" si="72"/>
        <v>2000</v>
      </c>
      <c r="AD2344" t="str">
        <f t="shared" si="73"/>
        <v>305</v>
      </c>
    </row>
    <row r="2345" spans="1:30" hidden="1" x14ac:dyDescent="0.25">
      <c r="A2345" t="s">
        <v>1206</v>
      </c>
      <c r="B2345" t="s">
        <v>420</v>
      </c>
      <c r="C2345" t="s">
        <v>157</v>
      </c>
      <c r="D2345" t="s">
        <v>192</v>
      </c>
      <c r="E2345" t="s">
        <v>122</v>
      </c>
      <c r="F2345" t="s">
        <v>159</v>
      </c>
      <c r="G2345" t="s">
        <v>160</v>
      </c>
      <c r="H2345" t="s">
        <v>143</v>
      </c>
      <c r="I2345" t="s">
        <v>124</v>
      </c>
      <c r="J2345" t="s">
        <v>125</v>
      </c>
      <c r="K2345" t="s">
        <v>1207</v>
      </c>
      <c r="N2345" t="s">
        <v>1208</v>
      </c>
      <c r="O2345" t="s">
        <v>425</v>
      </c>
      <c r="P2345" t="s">
        <v>162</v>
      </c>
      <c r="Q2345" t="s">
        <v>193</v>
      </c>
      <c r="R2345" t="s">
        <v>131</v>
      </c>
      <c r="S2345" t="s">
        <v>164</v>
      </c>
      <c r="T2345" t="s">
        <v>165</v>
      </c>
      <c r="U2345" t="s">
        <v>151</v>
      </c>
      <c r="V2345" t="s">
        <v>135</v>
      </c>
      <c r="W2345" t="s">
        <v>136</v>
      </c>
      <c r="X2345" t="s">
        <v>1209</v>
      </c>
      <c r="Y2345" s="94">
        <v>9021</v>
      </c>
      <c r="Z2345" s="94">
        <v>629.71</v>
      </c>
      <c r="AA2345" s="94">
        <v>0</v>
      </c>
      <c r="AB2345" s="94">
        <v>0</v>
      </c>
      <c r="AC2345">
        <f t="shared" si="72"/>
        <v>2000</v>
      </c>
      <c r="AD2345" t="str">
        <f t="shared" si="73"/>
        <v>305</v>
      </c>
    </row>
    <row r="2346" spans="1:30" hidden="1" x14ac:dyDescent="0.25">
      <c r="A2346" t="s">
        <v>1206</v>
      </c>
      <c r="B2346" t="s">
        <v>420</v>
      </c>
      <c r="C2346" t="s">
        <v>157</v>
      </c>
      <c r="D2346" t="s">
        <v>196</v>
      </c>
      <c r="E2346" t="s">
        <v>122</v>
      </c>
      <c r="F2346" t="s">
        <v>159</v>
      </c>
      <c r="G2346" t="s">
        <v>160</v>
      </c>
      <c r="H2346" t="s">
        <v>143</v>
      </c>
      <c r="I2346" t="s">
        <v>124</v>
      </c>
      <c r="J2346" t="s">
        <v>125</v>
      </c>
      <c r="K2346" t="s">
        <v>1207</v>
      </c>
      <c r="N2346" t="s">
        <v>1208</v>
      </c>
      <c r="O2346" t="s">
        <v>425</v>
      </c>
      <c r="P2346" t="s">
        <v>162</v>
      </c>
      <c r="Q2346" t="s">
        <v>197</v>
      </c>
      <c r="R2346" t="s">
        <v>131</v>
      </c>
      <c r="S2346" t="s">
        <v>164</v>
      </c>
      <c r="T2346" t="s">
        <v>165</v>
      </c>
      <c r="U2346" t="s">
        <v>151</v>
      </c>
      <c r="V2346" t="s">
        <v>135</v>
      </c>
      <c r="W2346" t="s">
        <v>136</v>
      </c>
      <c r="X2346" t="s">
        <v>1209</v>
      </c>
      <c r="Y2346" s="94">
        <v>6000</v>
      </c>
      <c r="Z2346" s="94">
        <v>0</v>
      </c>
      <c r="AA2346" s="94">
        <v>0</v>
      </c>
      <c r="AB2346" s="94">
        <v>0</v>
      </c>
      <c r="AC2346">
        <f t="shared" si="72"/>
        <v>2000</v>
      </c>
      <c r="AD2346" t="str">
        <f t="shared" si="73"/>
        <v>305</v>
      </c>
    </row>
    <row r="2347" spans="1:30" hidden="1" x14ac:dyDescent="0.25">
      <c r="A2347" t="s">
        <v>1206</v>
      </c>
      <c r="B2347" t="s">
        <v>420</v>
      </c>
      <c r="C2347" t="s">
        <v>157</v>
      </c>
      <c r="D2347" t="s">
        <v>198</v>
      </c>
      <c r="E2347" t="s">
        <v>122</v>
      </c>
      <c r="F2347" t="s">
        <v>159</v>
      </c>
      <c r="G2347" t="s">
        <v>160</v>
      </c>
      <c r="H2347" t="s">
        <v>143</v>
      </c>
      <c r="I2347" t="s">
        <v>124</v>
      </c>
      <c r="J2347" t="s">
        <v>125</v>
      </c>
      <c r="K2347" t="s">
        <v>1207</v>
      </c>
      <c r="N2347" t="s">
        <v>1208</v>
      </c>
      <c r="O2347" t="s">
        <v>425</v>
      </c>
      <c r="P2347" t="s">
        <v>162</v>
      </c>
      <c r="Q2347" t="s">
        <v>199</v>
      </c>
      <c r="R2347" t="s">
        <v>131</v>
      </c>
      <c r="S2347" t="s">
        <v>164</v>
      </c>
      <c r="T2347" t="s">
        <v>165</v>
      </c>
      <c r="U2347" t="s">
        <v>151</v>
      </c>
      <c r="V2347" t="s">
        <v>135</v>
      </c>
      <c r="W2347" t="s">
        <v>136</v>
      </c>
      <c r="X2347" t="s">
        <v>1209</v>
      </c>
      <c r="Y2347" s="94">
        <v>6000</v>
      </c>
      <c r="Z2347" s="94">
        <v>0</v>
      </c>
      <c r="AA2347" s="94">
        <v>0</v>
      </c>
      <c r="AB2347" s="94">
        <v>0</v>
      </c>
      <c r="AC2347">
        <f t="shared" si="72"/>
        <v>2000</v>
      </c>
      <c r="AD2347" t="str">
        <f t="shared" si="73"/>
        <v>305</v>
      </c>
    </row>
    <row r="2348" spans="1:30" hidden="1" x14ac:dyDescent="0.25">
      <c r="A2348" t="s">
        <v>1206</v>
      </c>
      <c r="B2348" t="s">
        <v>420</v>
      </c>
      <c r="C2348" t="s">
        <v>157</v>
      </c>
      <c r="D2348" t="s">
        <v>200</v>
      </c>
      <c r="E2348" t="s">
        <v>122</v>
      </c>
      <c r="F2348" t="s">
        <v>159</v>
      </c>
      <c r="G2348" t="s">
        <v>160</v>
      </c>
      <c r="H2348" t="s">
        <v>143</v>
      </c>
      <c r="I2348" t="s">
        <v>124</v>
      </c>
      <c r="J2348" t="s">
        <v>125</v>
      </c>
      <c r="K2348" t="s">
        <v>1207</v>
      </c>
      <c r="N2348" t="s">
        <v>1208</v>
      </c>
      <c r="O2348" t="s">
        <v>425</v>
      </c>
      <c r="P2348" t="s">
        <v>162</v>
      </c>
      <c r="Q2348" t="s">
        <v>201</v>
      </c>
      <c r="R2348" t="s">
        <v>131</v>
      </c>
      <c r="S2348" t="s">
        <v>164</v>
      </c>
      <c r="T2348" t="s">
        <v>165</v>
      </c>
      <c r="U2348" t="s">
        <v>151</v>
      </c>
      <c r="V2348" t="s">
        <v>135</v>
      </c>
      <c r="W2348" t="s">
        <v>136</v>
      </c>
      <c r="X2348" t="s">
        <v>1209</v>
      </c>
      <c r="Y2348" s="94">
        <v>20597.16</v>
      </c>
      <c r="Z2348" s="94">
        <v>581.6</v>
      </c>
      <c r="AA2348" s="94">
        <v>0</v>
      </c>
      <c r="AB2348" s="94">
        <v>0</v>
      </c>
      <c r="AC2348">
        <f t="shared" si="72"/>
        <v>2000</v>
      </c>
      <c r="AD2348" t="str">
        <f t="shared" si="73"/>
        <v>305</v>
      </c>
    </row>
    <row r="2349" spans="1:30" hidden="1" x14ac:dyDescent="0.25">
      <c r="A2349" t="s">
        <v>1206</v>
      </c>
      <c r="B2349" t="s">
        <v>420</v>
      </c>
      <c r="C2349" t="s">
        <v>157</v>
      </c>
      <c r="D2349" t="s">
        <v>214</v>
      </c>
      <c r="E2349" t="s">
        <v>122</v>
      </c>
      <c r="F2349" t="s">
        <v>159</v>
      </c>
      <c r="G2349" t="s">
        <v>160</v>
      </c>
      <c r="H2349" t="s">
        <v>143</v>
      </c>
      <c r="I2349" t="s">
        <v>124</v>
      </c>
      <c r="J2349" t="s">
        <v>125</v>
      </c>
      <c r="K2349" t="s">
        <v>1207</v>
      </c>
      <c r="N2349" t="s">
        <v>1208</v>
      </c>
      <c r="O2349" t="s">
        <v>425</v>
      </c>
      <c r="P2349" t="s">
        <v>162</v>
      </c>
      <c r="Q2349" t="s">
        <v>215</v>
      </c>
      <c r="R2349" t="s">
        <v>131</v>
      </c>
      <c r="S2349" t="s">
        <v>164</v>
      </c>
      <c r="T2349" t="s">
        <v>165</v>
      </c>
      <c r="U2349" t="s">
        <v>151</v>
      </c>
      <c r="V2349" t="s">
        <v>135</v>
      </c>
      <c r="W2349" t="s">
        <v>136</v>
      </c>
      <c r="X2349" t="s">
        <v>1209</v>
      </c>
      <c r="Y2349" s="94">
        <v>198848.52</v>
      </c>
      <c r="Z2349" s="94">
        <v>40336.99</v>
      </c>
      <c r="AA2349" s="94">
        <v>0</v>
      </c>
      <c r="AB2349" s="94">
        <v>0</v>
      </c>
      <c r="AC2349">
        <f t="shared" si="72"/>
        <v>2000</v>
      </c>
      <c r="AD2349" t="str">
        <f t="shared" si="73"/>
        <v>305</v>
      </c>
    </row>
    <row r="2350" spans="1:30" hidden="1" x14ac:dyDescent="0.25">
      <c r="A2350" t="s">
        <v>1206</v>
      </c>
      <c r="B2350" t="s">
        <v>420</v>
      </c>
      <c r="C2350" t="s">
        <v>157</v>
      </c>
      <c r="D2350" t="s">
        <v>240</v>
      </c>
      <c r="E2350" t="s">
        <v>122</v>
      </c>
      <c r="F2350" t="s">
        <v>159</v>
      </c>
      <c r="G2350" t="s">
        <v>160</v>
      </c>
      <c r="H2350" t="s">
        <v>143</v>
      </c>
      <c r="I2350" t="s">
        <v>124</v>
      </c>
      <c r="J2350" t="s">
        <v>125</v>
      </c>
      <c r="K2350" t="s">
        <v>1207</v>
      </c>
      <c r="N2350" t="s">
        <v>1208</v>
      </c>
      <c r="O2350" t="s">
        <v>425</v>
      </c>
      <c r="P2350" t="s">
        <v>162</v>
      </c>
      <c r="Q2350" t="s">
        <v>241</v>
      </c>
      <c r="R2350" t="s">
        <v>131</v>
      </c>
      <c r="S2350" t="s">
        <v>164</v>
      </c>
      <c r="T2350" t="s">
        <v>165</v>
      </c>
      <c r="U2350" t="s">
        <v>151</v>
      </c>
      <c r="V2350" t="s">
        <v>135</v>
      </c>
      <c r="W2350" t="s">
        <v>136</v>
      </c>
      <c r="X2350" t="s">
        <v>1209</v>
      </c>
      <c r="Y2350" s="94">
        <v>25789.8</v>
      </c>
      <c r="Z2350" s="94">
        <v>10173.9</v>
      </c>
      <c r="AA2350" s="94">
        <v>0</v>
      </c>
      <c r="AB2350" s="94">
        <v>0</v>
      </c>
      <c r="AC2350">
        <f t="shared" si="72"/>
        <v>3000</v>
      </c>
      <c r="AD2350" t="str">
        <f t="shared" si="73"/>
        <v>305</v>
      </c>
    </row>
    <row r="2351" spans="1:30" hidden="1" x14ac:dyDescent="0.25">
      <c r="A2351" t="s">
        <v>1206</v>
      </c>
      <c r="B2351" t="s">
        <v>420</v>
      </c>
      <c r="C2351" t="s">
        <v>157</v>
      </c>
      <c r="D2351" t="s">
        <v>242</v>
      </c>
      <c r="E2351" t="s">
        <v>122</v>
      </c>
      <c r="F2351" t="s">
        <v>159</v>
      </c>
      <c r="G2351" t="s">
        <v>160</v>
      </c>
      <c r="H2351" t="s">
        <v>143</v>
      </c>
      <c r="I2351" t="s">
        <v>124</v>
      </c>
      <c r="J2351" t="s">
        <v>125</v>
      </c>
      <c r="K2351" t="s">
        <v>1207</v>
      </c>
      <c r="N2351" t="s">
        <v>1208</v>
      </c>
      <c r="O2351" t="s">
        <v>425</v>
      </c>
      <c r="P2351" t="s">
        <v>162</v>
      </c>
      <c r="Q2351" t="s">
        <v>243</v>
      </c>
      <c r="R2351" t="s">
        <v>131</v>
      </c>
      <c r="S2351" t="s">
        <v>164</v>
      </c>
      <c r="T2351" t="s">
        <v>165</v>
      </c>
      <c r="U2351" t="s">
        <v>151</v>
      </c>
      <c r="V2351" t="s">
        <v>135</v>
      </c>
      <c r="W2351" t="s">
        <v>136</v>
      </c>
      <c r="X2351" t="s">
        <v>1209</v>
      </c>
      <c r="Y2351" s="94">
        <v>3074.88</v>
      </c>
      <c r="Z2351" s="94">
        <v>0</v>
      </c>
      <c r="AA2351" s="94">
        <v>0</v>
      </c>
      <c r="AB2351" s="94">
        <v>0</v>
      </c>
      <c r="AC2351">
        <f t="shared" si="72"/>
        <v>3000</v>
      </c>
      <c r="AD2351" t="str">
        <f t="shared" si="73"/>
        <v>305</v>
      </c>
    </row>
    <row r="2352" spans="1:30" hidden="1" x14ac:dyDescent="0.25">
      <c r="A2352" t="s">
        <v>1206</v>
      </c>
      <c r="B2352" t="s">
        <v>420</v>
      </c>
      <c r="C2352" t="s">
        <v>157</v>
      </c>
      <c r="D2352" t="s">
        <v>726</v>
      </c>
      <c r="E2352" t="s">
        <v>122</v>
      </c>
      <c r="F2352" t="s">
        <v>159</v>
      </c>
      <c r="G2352" t="s">
        <v>160</v>
      </c>
      <c r="H2352" t="s">
        <v>143</v>
      </c>
      <c r="I2352" t="s">
        <v>124</v>
      </c>
      <c r="J2352" t="s">
        <v>125</v>
      </c>
      <c r="K2352" t="s">
        <v>1207</v>
      </c>
      <c r="N2352" t="s">
        <v>1208</v>
      </c>
      <c r="O2352" t="s">
        <v>425</v>
      </c>
      <c r="P2352" t="s">
        <v>162</v>
      </c>
      <c r="Q2352" t="s">
        <v>727</v>
      </c>
      <c r="R2352" t="s">
        <v>131</v>
      </c>
      <c r="S2352" t="s">
        <v>164</v>
      </c>
      <c r="T2352" t="s">
        <v>165</v>
      </c>
      <c r="U2352" t="s">
        <v>151</v>
      </c>
      <c r="V2352" t="s">
        <v>135</v>
      </c>
      <c r="W2352" t="s">
        <v>136</v>
      </c>
      <c r="X2352" t="s">
        <v>1209</v>
      </c>
      <c r="Y2352" s="94">
        <v>18000</v>
      </c>
      <c r="Z2352" s="94">
        <v>0</v>
      </c>
      <c r="AA2352" s="94">
        <v>0</v>
      </c>
      <c r="AB2352" s="94">
        <v>0</v>
      </c>
      <c r="AC2352">
        <f t="shared" si="72"/>
        <v>3000</v>
      </c>
      <c r="AD2352" t="str">
        <f t="shared" si="73"/>
        <v>305</v>
      </c>
    </row>
    <row r="2353" spans="1:30" hidden="1" x14ac:dyDescent="0.25">
      <c r="A2353" t="s">
        <v>1206</v>
      </c>
      <c r="B2353" t="s">
        <v>420</v>
      </c>
      <c r="C2353" t="s">
        <v>157</v>
      </c>
      <c r="D2353" t="s">
        <v>1210</v>
      </c>
      <c r="E2353" t="s">
        <v>122</v>
      </c>
      <c r="F2353" t="s">
        <v>159</v>
      </c>
      <c r="G2353" t="s">
        <v>160</v>
      </c>
      <c r="H2353" t="s">
        <v>143</v>
      </c>
      <c r="I2353" t="s">
        <v>124</v>
      </c>
      <c r="J2353" t="s">
        <v>125</v>
      </c>
      <c r="K2353" t="s">
        <v>1207</v>
      </c>
      <c r="N2353" t="s">
        <v>1208</v>
      </c>
      <c r="O2353" t="s">
        <v>425</v>
      </c>
      <c r="P2353" t="s">
        <v>162</v>
      </c>
      <c r="Q2353" t="s">
        <v>1211</v>
      </c>
      <c r="R2353" t="s">
        <v>131</v>
      </c>
      <c r="S2353" t="s">
        <v>164</v>
      </c>
      <c r="T2353" t="s">
        <v>165</v>
      </c>
      <c r="U2353" t="s">
        <v>151</v>
      </c>
      <c r="V2353" t="s">
        <v>135</v>
      </c>
      <c r="W2353" t="s">
        <v>136</v>
      </c>
      <c r="X2353" t="s">
        <v>1209</v>
      </c>
      <c r="Y2353" s="94">
        <v>305868.96000000002</v>
      </c>
      <c r="Z2353" s="94">
        <v>0</v>
      </c>
      <c r="AA2353" s="94">
        <v>0</v>
      </c>
      <c r="AB2353" s="94">
        <v>0</v>
      </c>
      <c r="AC2353">
        <f t="shared" si="72"/>
        <v>3000</v>
      </c>
      <c r="AD2353" t="str">
        <f t="shared" si="73"/>
        <v>305</v>
      </c>
    </row>
    <row r="2354" spans="1:30" hidden="1" x14ac:dyDescent="0.25">
      <c r="A2354" t="s">
        <v>1206</v>
      </c>
      <c r="B2354" t="s">
        <v>420</v>
      </c>
      <c r="C2354" t="s">
        <v>157</v>
      </c>
      <c r="D2354" t="s">
        <v>256</v>
      </c>
      <c r="E2354" t="s">
        <v>122</v>
      </c>
      <c r="F2354" t="s">
        <v>159</v>
      </c>
      <c r="G2354" t="s">
        <v>160</v>
      </c>
      <c r="H2354" t="s">
        <v>143</v>
      </c>
      <c r="I2354" t="s">
        <v>124</v>
      </c>
      <c r="J2354" t="s">
        <v>125</v>
      </c>
      <c r="K2354" t="s">
        <v>1207</v>
      </c>
      <c r="N2354" t="s">
        <v>1208</v>
      </c>
      <c r="O2354" t="s">
        <v>425</v>
      </c>
      <c r="P2354" t="s">
        <v>162</v>
      </c>
      <c r="Q2354" t="s">
        <v>257</v>
      </c>
      <c r="R2354" t="s">
        <v>131</v>
      </c>
      <c r="S2354" t="s">
        <v>164</v>
      </c>
      <c r="T2354" t="s">
        <v>165</v>
      </c>
      <c r="U2354" t="s">
        <v>151</v>
      </c>
      <c r="V2354" t="s">
        <v>135</v>
      </c>
      <c r="W2354" t="s">
        <v>136</v>
      </c>
      <c r="X2354" t="s">
        <v>1209</v>
      </c>
      <c r="Y2354" s="94">
        <v>144896.28</v>
      </c>
      <c r="Z2354" s="94">
        <v>16850.16</v>
      </c>
      <c r="AA2354" s="94">
        <v>0</v>
      </c>
      <c r="AB2354" s="94">
        <v>0</v>
      </c>
      <c r="AC2354">
        <f t="shared" si="72"/>
        <v>3000</v>
      </c>
      <c r="AD2354" t="str">
        <f t="shared" si="73"/>
        <v>305</v>
      </c>
    </row>
    <row r="2355" spans="1:30" hidden="1" x14ac:dyDescent="0.25">
      <c r="A2355" t="s">
        <v>1206</v>
      </c>
      <c r="B2355" t="s">
        <v>420</v>
      </c>
      <c r="C2355" t="s">
        <v>157</v>
      </c>
      <c r="D2355" t="s">
        <v>512</v>
      </c>
      <c r="E2355" t="s">
        <v>122</v>
      </c>
      <c r="F2355" t="s">
        <v>159</v>
      </c>
      <c r="G2355" t="s">
        <v>160</v>
      </c>
      <c r="H2355" t="s">
        <v>143</v>
      </c>
      <c r="I2355" t="s">
        <v>124</v>
      </c>
      <c r="J2355" t="s">
        <v>125</v>
      </c>
      <c r="K2355" t="s">
        <v>1207</v>
      </c>
      <c r="N2355" t="s">
        <v>1208</v>
      </c>
      <c r="O2355" t="s">
        <v>425</v>
      </c>
      <c r="P2355" t="s">
        <v>162</v>
      </c>
      <c r="Q2355" t="s">
        <v>513</v>
      </c>
      <c r="R2355" t="s">
        <v>131</v>
      </c>
      <c r="S2355" t="s">
        <v>164</v>
      </c>
      <c r="T2355" t="s">
        <v>165</v>
      </c>
      <c r="U2355" t="s">
        <v>151</v>
      </c>
      <c r="V2355" t="s">
        <v>135</v>
      </c>
      <c r="W2355" t="s">
        <v>136</v>
      </c>
      <c r="X2355" t="s">
        <v>1209</v>
      </c>
      <c r="Y2355" s="94">
        <v>233343.96</v>
      </c>
      <c r="Z2355" s="94">
        <v>0</v>
      </c>
      <c r="AA2355" s="94">
        <v>0</v>
      </c>
      <c r="AB2355" s="94">
        <v>0</v>
      </c>
      <c r="AC2355">
        <f t="shared" si="72"/>
        <v>3000</v>
      </c>
      <c r="AD2355" t="str">
        <f t="shared" si="73"/>
        <v>305</v>
      </c>
    </row>
    <row r="2356" spans="1:30" hidden="1" x14ac:dyDescent="0.25">
      <c r="A2356" t="s">
        <v>1206</v>
      </c>
      <c r="B2356" t="s">
        <v>420</v>
      </c>
      <c r="C2356" t="s">
        <v>157</v>
      </c>
      <c r="D2356" t="s">
        <v>260</v>
      </c>
      <c r="E2356" t="s">
        <v>122</v>
      </c>
      <c r="F2356" t="s">
        <v>159</v>
      </c>
      <c r="G2356" t="s">
        <v>160</v>
      </c>
      <c r="H2356" t="s">
        <v>143</v>
      </c>
      <c r="I2356" t="s">
        <v>124</v>
      </c>
      <c r="J2356" t="s">
        <v>125</v>
      </c>
      <c r="K2356" t="s">
        <v>1207</v>
      </c>
      <c r="N2356" t="s">
        <v>1208</v>
      </c>
      <c r="O2356" t="s">
        <v>425</v>
      </c>
      <c r="P2356" t="s">
        <v>162</v>
      </c>
      <c r="Q2356" t="s">
        <v>261</v>
      </c>
      <c r="R2356" t="s">
        <v>131</v>
      </c>
      <c r="S2356" t="s">
        <v>164</v>
      </c>
      <c r="T2356" t="s">
        <v>165</v>
      </c>
      <c r="U2356" t="s">
        <v>151</v>
      </c>
      <c r="V2356" t="s">
        <v>135</v>
      </c>
      <c r="W2356" t="s">
        <v>136</v>
      </c>
      <c r="X2356" t="s">
        <v>1209</v>
      </c>
      <c r="Y2356" s="94">
        <v>6999999.96</v>
      </c>
      <c r="Z2356" s="94">
        <v>81200</v>
      </c>
      <c r="AA2356" s="94">
        <v>0</v>
      </c>
      <c r="AB2356" s="94">
        <v>0</v>
      </c>
      <c r="AC2356">
        <f t="shared" si="72"/>
        <v>3000</v>
      </c>
      <c r="AD2356" t="str">
        <f t="shared" si="73"/>
        <v>305</v>
      </c>
    </row>
    <row r="2357" spans="1:30" hidden="1" x14ac:dyDescent="0.25">
      <c r="A2357" t="s">
        <v>1206</v>
      </c>
      <c r="B2357" t="s">
        <v>420</v>
      </c>
      <c r="C2357" t="s">
        <v>157</v>
      </c>
      <c r="D2357" t="s">
        <v>264</v>
      </c>
      <c r="E2357" t="s">
        <v>122</v>
      </c>
      <c r="F2357" t="s">
        <v>159</v>
      </c>
      <c r="G2357" t="s">
        <v>160</v>
      </c>
      <c r="H2357" t="s">
        <v>143</v>
      </c>
      <c r="I2357" t="s">
        <v>124</v>
      </c>
      <c r="J2357" t="s">
        <v>125</v>
      </c>
      <c r="K2357" t="s">
        <v>1207</v>
      </c>
      <c r="N2357" t="s">
        <v>1208</v>
      </c>
      <c r="O2357" t="s">
        <v>425</v>
      </c>
      <c r="P2357" t="s">
        <v>162</v>
      </c>
      <c r="Q2357" t="s">
        <v>265</v>
      </c>
      <c r="R2357" t="s">
        <v>131</v>
      </c>
      <c r="S2357" t="s">
        <v>164</v>
      </c>
      <c r="T2357" t="s">
        <v>165</v>
      </c>
      <c r="U2357" t="s">
        <v>151</v>
      </c>
      <c r="V2357" t="s">
        <v>135</v>
      </c>
      <c r="W2357" t="s">
        <v>136</v>
      </c>
      <c r="X2357" t="s">
        <v>1209</v>
      </c>
      <c r="Y2357" s="94">
        <v>1200000</v>
      </c>
      <c r="Z2357" s="94">
        <v>0</v>
      </c>
      <c r="AA2357" s="94">
        <v>0</v>
      </c>
      <c r="AB2357" s="94">
        <v>0</v>
      </c>
      <c r="AC2357">
        <f t="shared" si="72"/>
        <v>3000</v>
      </c>
      <c r="AD2357" t="str">
        <f t="shared" si="73"/>
        <v>305</v>
      </c>
    </row>
    <row r="2358" spans="1:30" hidden="1" x14ac:dyDescent="0.25">
      <c r="A2358" t="s">
        <v>1206</v>
      </c>
      <c r="B2358" t="s">
        <v>420</v>
      </c>
      <c r="C2358" t="s">
        <v>157</v>
      </c>
      <c r="D2358" t="s">
        <v>266</v>
      </c>
      <c r="E2358" t="s">
        <v>122</v>
      </c>
      <c r="F2358" t="s">
        <v>159</v>
      </c>
      <c r="G2358" t="s">
        <v>160</v>
      </c>
      <c r="H2358" t="s">
        <v>143</v>
      </c>
      <c r="I2358" t="s">
        <v>124</v>
      </c>
      <c r="J2358" t="s">
        <v>125</v>
      </c>
      <c r="K2358" t="s">
        <v>1207</v>
      </c>
      <c r="N2358" t="s">
        <v>1208</v>
      </c>
      <c r="O2358" t="s">
        <v>425</v>
      </c>
      <c r="P2358" t="s">
        <v>162</v>
      </c>
      <c r="Q2358" t="s">
        <v>267</v>
      </c>
      <c r="R2358" t="s">
        <v>131</v>
      </c>
      <c r="S2358" t="s">
        <v>164</v>
      </c>
      <c r="T2358" t="s">
        <v>165</v>
      </c>
      <c r="U2358" t="s">
        <v>151</v>
      </c>
      <c r="V2358" t="s">
        <v>135</v>
      </c>
      <c r="W2358" t="s">
        <v>136</v>
      </c>
      <c r="X2358" t="s">
        <v>1209</v>
      </c>
      <c r="Y2358" s="94">
        <v>16651.919999999998</v>
      </c>
      <c r="Z2358" s="94">
        <v>3074</v>
      </c>
      <c r="AA2358" s="94">
        <v>0</v>
      </c>
      <c r="AB2358" s="94">
        <v>0</v>
      </c>
      <c r="AC2358">
        <f t="shared" si="72"/>
        <v>3000</v>
      </c>
      <c r="AD2358" t="str">
        <f t="shared" si="73"/>
        <v>305</v>
      </c>
    </row>
    <row r="2359" spans="1:30" hidden="1" x14ac:dyDescent="0.25">
      <c r="A2359" t="s">
        <v>1206</v>
      </c>
      <c r="B2359" t="s">
        <v>420</v>
      </c>
      <c r="C2359" t="s">
        <v>157</v>
      </c>
      <c r="D2359" t="s">
        <v>270</v>
      </c>
      <c r="E2359" t="s">
        <v>122</v>
      </c>
      <c r="F2359" t="s">
        <v>159</v>
      </c>
      <c r="G2359" t="s">
        <v>160</v>
      </c>
      <c r="H2359" t="s">
        <v>143</v>
      </c>
      <c r="I2359" t="s">
        <v>124</v>
      </c>
      <c r="J2359" t="s">
        <v>125</v>
      </c>
      <c r="K2359" t="s">
        <v>1207</v>
      </c>
      <c r="N2359" t="s">
        <v>1208</v>
      </c>
      <c r="O2359" t="s">
        <v>425</v>
      </c>
      <c r="P2359" t="s">
        <v>162</v>
      </c>
      <c r="Q2359" t="s">
        <v>271</v>
      </c>
      <c r="R2359" t="s">
        <v>131</v>
      </c>
      <c r="S2359" t="s">
        <v>164</v>
      </c>
      <c r="T2359" t="s">
        <v>165</v>
      </c>
      <c r="U2359" t="s">
        <v>151</v>
      </c>
      <c r="V2359" t="s">
        <v>135</v>
      </c>
      <c r="W2359" t="s">
        <v>136</v>
      </c>
      <c r="X2359" t="s">
        <v>1209</v>
      </c>
      <c r="Y2359" s="94">
        <v>10299.959999999999</v>
      </c>
      <c r="Z2359" s="94">
        <v>0</v>
      </c>
      <c r="AA2359" s="94">
        <v>0</v>
      </c>
      <c r="AB2359" s="94">
        <v>0</v>
      </c>
      <c r="AC2359">
        <f t="shared" si="72"/>
        <v>3000</v>
      </c>
      <c r="AD2359" t="str">
        <f t="shared" si="73"/>
        <v>305</v>
      </c>
    </row>
    <row r="2360" spans="1:30" hidden="1" x14ac:dyDescent="0.25">
      <c r="A2360" t="s">
        <v>1206</v>
      </c>
      <c r="B2360" t="s">
        <v>420</v>
      </c>
      <c r="C2360" t="s">
        <v>157</v>
      </c>
      <c r="D2360" t="s">
        <v>272</v>
      </c>
      <c r="E2360" t="s">
        <v>122</v>
      </c>
      <c r="F2360" t="s">
        <v>159</v>
      </c>
      <c r="G2360" t="s">
        <v>160</v>
      </c>
      <c r="H2360" t="s">
        <v>143</v>
      </c>
      <c r="I2360" t="s">
        <v>124</v>
      </c>
      <c r="J2360" t="s">
        <v>125</v>
      </c>
      <c r="K2360" t="s">
        <v>1207</v>
      </c>
      <c r="N2360" t="s">
        <v>1208</v>
      </c>
      <c r="O2360" t="s">
        <v>425</v>
      </c>
      <c r="P2360" t="s">
        <v>162</v>
      </c>
      <c r="Q2360" t="s">
        <v>273</v>
      </c>
      <c r="R2360" t="s">
        <v>131</v>
      </c>
      <c r="S2360" t="s">
        <v>164</v>
      </c>
      <c r="T2360" t="s">
        <v>165</v>
      </c>
      <c r="U2360" t="s">
        <v>151</v>
      </c>
      <c r="V2360" t="s">
        <v>135</v>
      </c>
      <c r="W2360" t="s">
        <v>136</v>
      </c>
      <c r="X2360" t="s">
        <v>1209</v>
      </c>
      <c r="Y2360" s="94">
        <v>96438.720000000001</v>
      </c>
      <c r="Z2360" s="94">
        <v>0</v>
      </c>
      <c r="AA2360" s="94">
        <v>0</v>
      </c>
      <c r="AB2360" s="94">
        <v>0</v>
      </c>
      <c r="AC2360">
        <f t="shared" si="72"/>
        <v>3000</v>
      </c>
      <c r="AD2360" t="str">
        <f t="shared" si="73"/>
        <v>305</v>
      </c>
    </row>
    <row r="2361" spans="1:30" hidden="1" x14ac:dyDescent="0.25">
      <c r="A2361" t="s">
        <v>1206</v>
      </c>
      <c r="B2361" t="s">
        <v>420</v>
      </c>
      <c r="C2361" t="s">
        <v>157</v>
      </c>
      <c r="D2361" t="s">
        <v>276</v>
      </c>
      <c r="E2361" t="s">
        <v>122</v>
      </c>
      <c r="F2361" t="s">
        <v>159</v>
      </c>
      <c r="G2361" t="s">
        <v>160</v>
      </c>
      <c r="H2361" t="s">
        <v>143</v>
      </c>
      <c r="I2361" t="s">
        <v>124</v>
      </c>
      <c r="J2361" t="s">
        <v>125</v>
      </c>
      <c r="K2361" t="s">
        <v>1207</v>
      </c>
      <c r="N2361" t="s">
        <v>1208</v>
      </c>
      <c r="O2361" t="s">
        <v>425</v>
      </c>
      <c r="P2361" t="s">
        <v>162</v>
      </c>
      <c r="Q2361" t="s">
        <v>277</v>
      </c>
      <c r="R2361" t="s">
        <v>131</v>
      </c>
      <c r="S2361" t="s">
        <v>164</v>
      </c>
      <c r="T2361" t="s">
        <v>165</v>
      </c>
      <c r="U2361" t="s">
        <v>151</v>
      </c>
      <c r="V2361" t="s">
        <v>135</v>
      </c>
      <c r="W2361" t="s">
        <v>136</v>
      </c>
      <c r="X2361" t="s">
        <v>1209</v>
      </c>
      <c r="Y2361" s="94">
        <v>238002.6</v>
      </c>
      <c r="Z2361" s="94">
        <v>0</v>
      </c>
      <c r="AA2361" s="94">
        <v>0</v>
      </c>
      <c r="AB2361" s="94">
        <v>0</v>
      </c>
      <c r="AC2361">
        <f t="shared" si="72"/>
        <v>3000</v>
      </c>
      <c r="AD2361" t="str">
        <f t="shared" si="73"/>
        <v>305</v>
      </c>
    </row>
    <row r="2362" spans="1:30" hidden="1" x14ac:dyDescent="0.25">
      <c r="A2362" t="s">
        <v>1206</v>
      </c>
      <c r="B2362" t="s">
        <v>420</v>
      </c>
      <c r="C2362" t="s">
        <v>157</v>
      </c>
      <c r="D2362" t="s">
        <v>278</v>
      </c>
      <c r="E2362" t="s">
        <v>122</v>
      </c>
      <c r="F2362" t="s">
        <v>159</v>
      </c>
      <c r="G2362" t="s">
        <v>160</v>
      </c>
      <c r="H2362" t="s">
        <v>143</v>
      </c>
      <c r="I2362" t="s">
        <v>124</v>
      </c>
      <c r="J2362" t="s">
        <v>125</v>
      </c>
      <c r="K2362" t="s">
        <v>1207</v>
      </c>
      <c r="N2362" t="s">
        <v>1208</v>
      </c>
      <c r="O2362" t="s">
        <v>425</v>
      </c>
      <c r="P2362" t="s">
        <v>162</v>
      </c>
      <c r="Q2362" t="s">
        <v>279</v>
      </c>
      <c r="R2362" t="s">
        <v>131</v>
      </c>
      <c r="S2362" t="s">
        <v>164</v>
      </c>
      <c r="T2362" t="s">
        <v>165</v>
      </c>
      <c r="U2362" t="s">
        <v>151</v>
      </c>
      <c r="V2362" t="s">
        <v>135</v>
      </c>
      <c r="W2362" t="s">
        <v>136</v>
      </c>
      <c r="X2362" t="s">
        <v>1209</v>
      </c>
      <c r="Y2362" s="94">
        <v>97367.64</v>
      </c>
      <c r="Z2362" s="94">
        <v>7453</v>
      </c>
      <c r="AA2362" s="94">
        <v>0</v>
      </c>
      <c r="AB2362" s="94">
        <v>0</v>
      </c>
      <c r="AC2362">
        <f t="shared" si="72"/>
        <v>3000</v>
      </c>
      <c r="AD2362" t="str">
        <f t="shared" si="73"/>
        <v>305</v>
      </c>
    </row>
    <row r="2363" spans="1:30" hidden="1" x14ac:dyDescent="0.25">
      <c r="A2363" t="s">
        <v>1206</v>
      </c>
      <c r="B2363" t="s">
        <v>420</v>
      </c>
      <c r="C2363" t="s">
        <v>157</v>
      </c>
      <c r="D2363" t="s">
        <v>172</v>
      </c>
      <c r="E2363" t="s">
        <v>122</v>
      </c>
      <c r="F2363" t="s">
        <v>159</v>
      </c>
      <c r="G2363" t="s">
        <v>160</v>
      </c>
      <c r="H2363" t="s">
        <v>143</v>
      </c>
      <c r="I2363" t="s">
        <v>124</v>
      </c>
      <c r="J2363" t="s">
        <v>125</v>
      </c>
      <c r="K2363" t="s">
        <v>1207</v>
      </c>
      <c r="N2363" t="s">
        <v>1208</v>
      </c>
      <c r="O2363" t="s">
        <v>425</v>
      </c>
      <c r="P2363" t="s">
        <v>162</v>
      </c>
      <c r="Q2363" t="s">
        <v>173</v>
      </c>
      <c r="R2363" t="s">
        <v>131</v>
      </c>
      <c r="S2363" t="s">
        <v>164</v>
      </c>
      <c r="T2363" t="s">
        <v>165</v>
      </c>
      <c r="U2363" t="s">
        <v>151</v>
      </c>
      <c r="V2363" t="s">
        <v>135</v>
      </c>
      <c r="W2363" t="s">
        <v>136</v>
      </c>
      <c r="X2363" t="s">
        <v>1209</v>
      </c>
      <c r="Y2363" s="94">
        <v>69589.679999999993</v>
      </c>
      <c r="Z2363" s="94">
        <v>0</v>
      </c>
      <c r="AA2363" s="94">
        <v>0</v>
      </c>
      <c r="AB2363" s="94">
        <v>0</v>
      </c>
      <c r="AC2363">
        <f t="shared" si="72"/>
        <v>3000</v>
      </c>
      <c r="AD2363" t="str">
        <f t="shared" si="73"/>
        <v>305</v>
      </c>
    </row>
    <row r="2364" spans="1:30" hidden="1" x14ac:dyDescent="0.25">
      <c r="A2364" t="s">
        <v>1206</v>
      </c>
      <c r="B2364" t="s">
        <v>420</v>
      </c>
      <c r="C2364" t="s">
        <v>157</v>
      </c>
      <c r="D2364" t="s">
        <v>174</v>
      </c>
      <c r="E2364" t="s">
        <v>122</v>
      </c>
      <c r="F2364" t="s">
        <v>159</v>
      </c>
      <c r="G2364" t="s">
        <v>160</v>
      </c>
      <c r="H2364" t="s">
        <v>143</v>
      </c>
      <c r="I2364" t="s">
        <v>124</v>
      </c>
      <c r="J2364" t="s">
        <v>125</v>
      </c>
      <c r="K2364" t="s">
        <v>1207</v>
      </c>
      <c r="N2364" t="s">
        <v>1208</v>
      </c>
      <c r="O2364" t="s">
        <v>425</v>
      </c>
      <c r="P2364" t="s">
        <v>162</v>
      </c>
      <c r="Q2364" t="s">
        <v>175</v>
      </c>
      <c r="R2364" t="s">
        <v>131</v>
      </c>
      <c r="S2364" t="s">
        <v>164</v>
      </c>
      <c r="T2364" t="s">
        <v>165</v>
      </c>
      <c r="U2364" t="s">
        <v>151</v>
      </c>
      <c r="V2364" t="s">
        <v>135</v>
      </c>
      <c r="W2364" t="s">
        <v>136</v>
      </c>
      <c r="X2364" t="s">
        <v>1209</v>
      </c>
      <c r="Y2364" s="94">
        <v>60806.879999999997</v>
      </c>
      <c r="Z2364" s="94">
        <v>12001.41</v>
      </c>
      <c r="AA2364" s="94">
        <v>0</v>
      </c>
      <c r="AB2364" s="94">
        <v>0</v>
      </c>
      <c r="AC2364">
        <f t="shared" si="72"/>
        <v>3000</v>
      </c>
      <c r="AD2364" t="str">
        <f t="shared" si="73"/>
        <v>305</v>
      </c>
    </row>
    <row r="2365" spans="1:30" hidden="1" x14ac:dyDescent="0.25">
      <c r="A2365" t="s">
        <v>1206</v>
      </c>
      <c r="B2365" t="s">
        <v>420</v>
      </c>
      <c r="C2365" t="s">
        <v>157</v>
      </c>
      <c r="D2365" t="s">
        <v>282</v>
      </c>
      <c r="E2365" t="s">
        <v>122</v>
      </c>
      <c r="F2365" t="s">
        <v>159</v>
      </c>
      <c r="G2365" t="s">
        <v>160</v>
      </c>
      <c r="H2365" t="s">
        <v>143</v>
      </c>
      <c r="I2365" t="s">
        <v>124</v>
      </c>
      <c r="J2365" t="s">
        <v>125</v>
      </c>
      <c r="K2365" t="s">
        <v>1207</v>
      </c>
      <c r="N2365" t="s">
        <v>1208</v>
      </c>
      <c r="O2365" t="s">
        <v>425</v>
      </c>
      <c r="P2365" t="s">
        <v>162</v>
      </c>
      <c r="Q2365" t="s">
        <v>283</v>
      </c>
      <c r="R2365" t="s">
        <v>131</v>
      </c>
      <c r="S2365" t="s">
        <v>164</v>
      </c>
      <c r="T2365" t="s">
        <v>165</v>
      </c>
      <c r="U2365" t="s">
        <v>151</v>
      </c>
      <c r="V2365" t="s">
        <v>135</v>
      </c>
      <c r="W2365" t="s">
        <v>136</v>
      </c>
      <c r="X2365" t="s">
        <v>1209</v>
      </c>
      <c r="Y2365" s="94">
        <v>3182.76</v>
      </c>
      <c r="Z2365" s="94">
        <v>0</v>
      </c>
      <c r="AA2365" s="94">
        <v>0</v>
      </c>
      <c r="AB2365" s="94">
        <v>0</v>
      </c>
      <c r="AC2365">
        <f t="shared" si="72"/>
        <v>3000</v>
      </c>
      <c r="AD2365" t="str">
        <f t="shared" si="73"/>
        <v>305</v>
      </c>
    </row>
    <row r="2366" spans="1:30" hidden="1" x14ac:dyDescent="0.25">
      <c r="A2366" t="s">
        <v>1212</v>
      </c>
      <c r="B2366" t="s">
        <v>420</v>
      </c>
      <c r="C2366" t="s">
        <v>1051</v>
      </c>
      <c r="D2366" t="s">
        <v>214</v>
      </c>
      <c r="E2366" t="s">
        <v>122</v>
      </c>
      <c r="F2366" t="s">
        <v>159</v>
      </c>
      <c r="G2366" t="s">
        <v>160</v>
      </c>
      <c r="H2366" t="s">
        <v>143</v>
      </c>
      <c r="I2366" t="s">
        <v>124</v>
      </c>
      <c r="J2366" t="s">
        <v>125</v>
      </c>
      <c r="K2366" t="s">
        <v>1213</v>
      </c>
      <c r="N2366" t="s">
        <v>1214</v>
      </c>
      <c r="O2366" t="s">
        <v>425</v>
      </c>
      <c r="P2366" t="s">
        <v>1054</v>
      </c>
      <c r="Q2366" t="s">
        <v>215</v>
      </c>
      <c r="R2366" t="s">
        <v>131</v>
      </c>
      <c r="S2366" t="s">
        <v>164</v>
      </c>
      <c r="T2366" t="s">
        <v>165</v>
      </c>
      <c r="U2366" t="s">
        <v>151</v>
      </c>
      <c r="V2366" t="s">
        <v>135</v>
      </c>
      <c r="W2366" t="s">
        <v>136</v>
      </c>
      <c r="X2366" t="s">
        <v>1215</v>
      </c>
      <c r="Y2366" s="94">
        <v>196475.04</v>
      </c>
      <c r="Z2366" s="94">
        <v>42998.69</v>
      </c>
      <c r="AA2366" s="94">
        <v>0</v>
      </c>
      <c r="AB2366" s="94">
        <v>0</v>
      </c>
      <c r="AC2366">
        <f t="shared" si="72"/>
        <v>2000</v>
      </c>
      <c r="AD2366" t="str">
        <f t="shared" si="73"/>
        <v>305</v>
      </c>
    </row>
    <row r="2367" spans="1:30" hidden="1" x14ac:dyDescent="0.25">
      <c r="A2367" t="s">
        <v>1212</v>
      </c>
      <c r="B2367" t="s">
        <v>420</v>
      </c>
      <c r="C2367" t="s">
        <v>1051</v>
      </c>
      <c r="D2367" t="s">
        <v>240</v>
      </c>
      <c r="E2367" t="s">
        <v>122</v>
      </c>
      <c r="F2367" t="s">
        <v>159</v>
      </c>
      <c r="G2367" t="s">
        <v>160</v>
      </c>
      <c r="H2367" t="s">
        <v>143</v>
      </c>
      <c r="I2367" t="s">
        <v>124</v>
      </c>
      <c r="J2367" t="s">
        <v>125</v>
      </c>
      <c r="K2367" t="s">
        <v>1213</v>
      </c>
      <c r="N2367" t="s">
        <v>1214</v>
      </c>
      <c r="O2367" t="s">
        <v>425</v>
      </c>
      <c r="P2367" t="s">
        <v>1054</v>
      </c>
      <c r="Q2367" t="s">
        <v>241</v>
      </c>
      <c r="R2367" t="s">
        <v>131</v>
      </c>
      <c r="S2367" t="s">
        <v>164</v>
      </c>
      <c r="T2367" t="s">
        <v>165</v>
      </c>
      <c r="U2367" t="s">
        <v>151</v>
      </c>
      <c r="V2367" t="s">
        <v>135</v>
      </c>
      <c r="W2367" t="s">
        <v>136</v>
      </c>
      <c r="X2367" t="s">
        <v>1215</v>
      </c>
      <c r="Y2367" s="94">
        <v>6365.4</v>
      </c>
      <c r="Z2367" s="94">
        <v>0</v>
      </c>
      <c r="AA2367" s="94">
        <v>0</v>
      </c>
      <c r="AB2367" s="94">
        <v>0</v>
      </c>
      <c r="AC2367">
        <f t="shared" si="72"/>
        <v>3000</v>
      </c>
      <c r="AD2367" t="str">
        <f t="shared" si="73"/>
        <v>305</v>
      </c>
    </row>
    <row r="2368" spans="1:30" hidden="1" x14ac:dyDescent="0.25">
      <c r="A2368" t="s">
        <v>1212</v>
      </c>
      <c r="B2368" t="s">
        <v>420</v>
      </c>
      <c r="C2368" t="s">
        <v>1051</v>
      </c>
      <c r="D2368" t="s">
        <v>272</v>
      </c>
      <c r="E2368" t="s">
        <v>122</v>
      </c>
      <c r="F2368" t="s">
        <v>159</v>
      </c>
      <c r="G2368" t="s">
        <v>160</v>
      </c>
      <c r="H2368" t="s">
        <v>143</v>
      </c>
      <c r="I2368" t="s">
        <v>124</v>
      </c>
      <c r="J2368" t="s">
        <v>125</v>
      </c>
      <c r="K2368" t="s">
        <v>1213</v>
      </c>
      <c r="N2368" t="s">
        <v>1214</v>
      </c>
      <c r="O2368" t="s">
        <v>425</v>
      </c>
      <c r="P2368" t="s">
        <v>1054</v>
      </c>
      <c r="Q2368" t="s">
        <v>273</v>
      </c>
      <c r="R2368" t="s">
        <v>131</v>
      </c>
      <c r="S2368" t="s">
        <v>164</v>
      </c>
      <c r="T2368" t="s">
        <v>165</v>
      </c>
      <c r="U2368" t="s">
        <v>151</v>
      </c>
      <c r="V2368" t="s">
        <v>135</v>
      </c>
      <c r="W2368" t="s">
        <v>136</v>
      </c>
      <c r="X2368" t="s">
        <v>1215</v>
      </c>
      <c r="Y2368" s="94">
        <v>37869.480000000003</v>
      </c>
      <c r="Z2368" s="94">
        <v>0</v>
      </c>
      <c r="AA2368" s="94">
        <v>0</v>
      </c>
      <c r="AB2368" s="94">
        <v>0</v>
      </c>
      <c r="AC2368">
        <f t="shared" si="72"/>
        <v>3000</v>
      </c>
      <c r="AD2368" t="str">
        <f t="shared" si="73"/>
        <v>305</v>
      </c>
    </row>
    <row r="2369" spans="1:30" hidden="1" x14ac:dyDescent="0.25">
      <c r="A2369" t="s">
        <v>1212</v>
      </c>
      <c r="B2369" t="s">
        <v>420</v>
      </c>
      <c r="C2369" t="s">
        <v>1051</v>
      </c>
      <c r="D2369" t="s">
        <v>276</v>
      </c>
      <c r="E2369" t="s">
        <v>122</v>
      </c>
      <c r="F2369" t="s">
        <v>159</v>
      </c>
      <c r="G2369" t="s">
        <v>160</v>
      </c>
      <c r="H2369" t="s">
        <v>143</v>
      </c>
      <c r="I2369" t="s">
        <v>124</v>
      </c>
      <c r="J2369" t="s">
        <v>125</v>
      </c>
      <c r="K2369" t="s">
        <v>1213</v>
      </c>
      <c r="N2369" t="s">
        <v>1214</v>
      </c>
      <c r="O2369" t="s">
        <v>425</v>
      </c>
      <c r="P2369" t="s">
        <v>1054</v>
      </c>
      <c r="Q2369" t="s">
        <v>277</v>
      </c>
      <c r="R2369" t="s">
        <v>131</v>
      </c>
      <c r="S2369" t="s">
        <v>164</v>
      </c>
      <c r="T2369" t="s">
        <v>165</v>
      </c>
      <c r="U2369" t="s">
        <v>151</v>
      </c>
      <c r="V2369" t="s">
        <v>135</v>
      </c>
      <c r="W2369" t="s">
        <v>136</v>
      </c>
      <c r="X2369" t="s">
        <v>1215</v>
      </c>
      <c r="Y2369" s="94">
        <v>9548.16</v>
      </c>
      <c r="Z2369" s="94">
        <v>0</v>
      </c>
      <c r="AA2369" s="94">
        <v>0</v>
      </c>
      <c r="AB2369" s="94">
        <v>0</v>
      </c>
      <c r="AC2369">
        <f t="shared" si="72"/>
        <v>3000</v>
      </c>
      <c r="AD2369" t="str">
        <f t="shared" si="73"/>
        <v>305</v>
      </c>
    </row>
    <row r="2370" spans="1:30" hidden="1" x14ac:dyDescent="0.25">
      <c r="A2370" t="s">
        <v>1212</v>
      </c>
      <c r="B2370" t="s">
        <v>420</v>
      </c>
      <c r="C2370" t="s">
        <v>1051</v>
      </c>
      <c r="D2370" t="s">
        <v>278</v>
      </c>
      <c r="E2370" t="s">
        <v>122</v>
      </c>
      <c r="F2370" t="s">
        <v>159</v>
      </c>
      <c r="G2370" t="s">
        <v>160</v>
      </c>
      <c r="H2370" t="s">
        <v>143</v>
      </c>
      <c r="I2370" t="s">
        <v>124</v>
      </c>
      <c r="J2370" t="s">
        <v>125</v>
      </c>
      <c r="K2370" t="s">
        <v>1213</v>
      </c>
      <c r="N2370" t="s">
        <v>1214</v>
      </c>
      <c r="O2370" t="s">
        <v>425</v>
      </c>
      <c r="P2370" t="s">
        <v>1054</v>
      </c>
      <c r="Q2370" t="s">
        <v>279</v>
      </c>
      <c r="R2370" t="s">
        <v>131</v>
      </c>
      <c r="S2370" t="s">
        <v>164</v>
      </c>
      <c r="T2370" t="s">
        <v>165</v>
      </c>
      <c r="U2370" t="s">
        <v>151</v>
      </c>
      <c r="V2370" t="s">
        <v>135</v>
      </c>
      <c r="W2370" t="s">
        <v>136</v>
      </c>
      <c r="X2370" t="s">
        <v>1215</v>
      </c>
      <c r="Y2370" s="94">
        <v>10608.96</v>
      </c>
      <c r="Z2370" s="94">
        <v>0</v>
      </c>
      <c r="AA2370" s="94">
        <v>0</v>
      </c>
      <c r="AB2370" s="94">
        <v>0</v>
      </c>
      <c r="AC2370">
        <f t="shared" si="72"/>
        <v>3000</v>
      </c>
      <c r="AD2370" t="str">
        <f t="shared" si="73"/>
        <v>305</v>
      </c>
    </row>
    <row r="2371" spans="1:30" hidden="1" x14ac:dyDescent="0.25">
      <c r="A2371" t="s">
        <v>1212</v>
      </c>
      <c r="B2371" t="s">
        <v>420</v>
      </c>
      <c r="C2371" t="s">
        <v>1051</v>
      </c>
      <c r="D2371" t="s">
        <v>172</v>
      </c>
      <c r="E2371" t="s">
        <v>122</v>
      </c>
      <c r="F2371" t="s">
        <v>159</v>
      </c>
      <c r="G2371" t="s">
        <v>160</v>
      </c>
      <c r="H2371" t="s">
        <v>143</v>
      </c>
      <c r="I2371" t="s">
        <v>124</v>
      </c>
      <c r="J2371" t="s">
        <v>125</v>
      </c>
      <c r="K2371" t="s">
        <v>1213</v>
      </c>
      <c r="N2371" t="s">
        <v>1214</v>
      </c>
      <c r="O2371" t="s">
        <v>425</v>
      </c>
      <c r="P2371" t="s">
        <v>1054</v>
      </c>
      <c r="Q2371" t="s">
        <v>173</v>
      </c>
      <c r="R2371" t="s">
        <v>131</v>
      </c>
      <c r="S2371" t="s">
        <v>164</v>
      </c>
      <c r="T2371" t="s">
        <v>165</v>
      </c>
      <c r="U2371" t="s">
        <v>151</v>
      </c>
      <c r="V2371" t="s">
        <v>135</v>
      </c>
      <c r="W2371" t="s">
        <v>136</v>
      </c>
      <c r="X2371" t="s">
        <v>1215</v>
      </c>
      <c r="Y2371" s="94">
        <v>46622.28</v>
      </c>
      <c r="Z2371" s="94">
        <v>0</v>
      </c>
      <c r="AA2371" s="94">
        <v>0</v>
      </c>
      <c r="AB2371" s="94">
        <v>0</v>
      </c>
      <c r="AC2371">
        <f t="shared" ref="AC2371:AC2434" si="74">MID(D2371,1,1)*1000</f>
        <v>3000</v>
      </c>
      <c r="AD2371" t="str">
        <f t="shared" ref="AD2371:AD2434" si="75">MID(A2371,6,3)</f>
        <v>305</v>
      </c>
    </row>
    <row r="2372" spans="1:30" hidden="1" x14ac:dyDescent="0.25">
      <c r="A2372" t="s">
        <v>1212</v>
      </c>
      <c r="B2372" t="s">
        <v>420</v>
      </c>
      <c r="C2372" t="s">
        <v>1051</v>
      </c>
      <c r="D2372" t="s">
        <v>174</v>
      </c>
      <c r="E2372" t="s">
        <v>122</v>
      </c>
      <c r="F2372" t="s">
        <v>159</v>
      </c>
      <c r="G2372" t="s">
        <v>160</v>
      </c>
      <c r="H2372" t="s">
        <v>143</v>
      </c>
      <c r="I2372" t="s">
        <v>124</v>
      </c>
      <c r="J2372" t="s">
        <v>125</v>
      </c>
      <c r="K2372" t="s">
        <v>1213</v>
      </c>
      <c r="N2372" t="s">
        <v>1214</v>
      </c>
      <c r="O2372" t="s">
        <v>425</v>
      </c>
      <c r="P2372" t="s">
        <v>1054</v>
      </c>
      <c r="Q2372" t="s">
        <v>175</v>
      </c>
      <c r="R2372" t="s">
        <v>131</v>
      </c>
      <c r="S2372" t="s">
        <v>164</v>
      </c>
      <c r="T2372" t="s">
        <v>165</v>
      </c>
      <c r="U2372" t="s">
        <v>151</v>
      </c>
      <c r="V2372" t="s">
        <v>135</v>
      </c>
      <c r="W2372" t="s">
        <v>136</v>
      </c>
      <c r="X2372" t="s">
        <v>1215</v>
      </c>
      <c r="Y2372" s="94">
        <v>19420.919999999998</v>
      </c>
      <c r="Z2372" s="94">
        <v>0</v>
      </c>
      <c r="AA2372" s="94">
        <v>0</v>
      </c>
      <c r="AB2372" s="94">
        <v>0</v>
      </c>
      <c r="AC2372">
        <f t="shared" si="74"/>
        <v>3000</v>
      </c>
      <c r="AD2372" t="str">
        <f t="shared" si="75"/>
        <v>305</v>
      </c>
    </row>
    <row r="2373" spans="1:30" hidden="1" x14ac:dyDescent="0.25">
      <c r="A2373" t="s">
        <v>1216</v>
      </c>
      <c r="B2373" t="s">
        <v>420</v>
      </c>
      <c r="C2373" t="s">
        <v>1051</v>
      </c>
      <c r="D2373" t="s">
        <v>186</v>
      </c>
      <c r="E2373" t="s">
        <v>122</v>
      </c>
      <c r="F2373" t="s">
        <v>159</v>
      </c>
      <c r="G2373" t="s">
        <v>160</v>
      </c>
      <c r="H2373" t="s">
        <v>143</v>
      </c>
      <c r="I2373" t="s">
        <v>124</v>
      </c>
      <c r="J2373" t="s">
        <v>125</v>
      </c>
      <c r="K2373" t="s">
        <v>1217</v>
      </c>
      <c r="N2373" t="s">
        <v>1218</v>
      </c>
      <c r="O2373" t="s">
        <v>425</v>
      </c>
      <c r="P2373" t="s">
        <v>1054</v>
      </c>
      <c r="Q2373" t="s">
        <v>188</v>
      </c>
      <c r="R2373" t="s">
        <v>131</v>
      </c>
      <c r="S2373" t="s">
        <v>164</v>
      </c>
      <c r="T2373" t="s">
        <v>165</v>
      </c>
      <c r="U2373" t="s">
        <v>151</v>
      </c>
      <c r="V2373" t="s">
        <v>135</v>
      </c>
      <c r="W2373" t="s">
        <v>136</v>
      </c>
      <c r="X2373" t="s">
        <v>1219</v>
      </c>
      <c r="Y2373" s="94">
        <v>49999.92</v>
      </c>
      <c r="Z2373" s="94">
        <v>12462.99</v>
      </c>
      <c r="AA2373" s="94">
        <v>0</v>
      </c>
      <c r="AB2373" s="94">
        <v>0</v>
      </c>
      <c r="AC2373">
        <f t="shared" si="74"/>
        <v>2000</v>
      </c>
      <c r="AD2373" t="str">
        <f t="shared" si="75"/>
        <v>305</v>
      </c>
    </row>
    <row r="2374" spans="1:30" hidden="1" x14ac:dyDescent="0.25">
      <c r="A2374" t="s">
        <v>1216</v>
      </c>
      <c r="B2374" t="s">
        <v>420</v>
      </c>
      <c r="C2374" t="s">
        <v>1051</v>
      </c>
      <c r="D2374" t="s">
        <v>214</v>
      </c>
      <c r="E2374" t="s">
        <v>122</v>
      </c>
      <c r="F2374" t="s">
        <v>159</v>
      </c>
      <c r="G2374" t="s">
        <v>160</v>
      </c>
      <c r="H2374" t="s">
        <v>143</v>
      </c>
      <c r="I2374" t="s">
        <v>124</v>
      </c>
      <c r="J2374" t="s">
        <v>125</v>
      </c>
      <c r="K2374" t="s">
        <v>1217</v>
      </c>
      <c r="N2374" t="s">
        <v>1218</v>
      </c>
      <c r="O2374" t="s">
        <v>425</v>
      </c>
      <c r="P2374" t="s">
        <v>1054</v>
      </c>
      <c r="Q2374" t="s">
        <v>215</v>
      </c>
      <c r="R2374" t="s">
        <v>131</v>
      </c>
      <c r="S2374" t="s">
        <v>164</v>
      </c>
      <c r="T2374" t="s">
        <v>165</v>
      </c>
      <c r="U2374" t="s">
        <v>151</v>
      </c>
      <c r="V2374" t="s">
        <v>135</v>
      </c>
      <c r="W2374" t="s">
        <v>136</v>
      </c>
      <c r="X2374" t="s">
        <v>1219</v>
      </c>
      <c r="Y2374" s="94">
        <v>108000</v>
      </c>
      <c r="Z2374" s="94">
        <v>0</v>
      </c>
      <c r="AA2374" s="94">
        <v>0</v>
      </c>
      <c r="AB2374" s="94">
        <v>0</v>
      </c>
      <c r="AC2374">
        <f t="shared" si="74"/>
        <v>2000</v>
      </c>
      <c r="AD2374" t="str">
        <f t="shared" si="75"/>
        <v>305</v>
      </c>
    </row>
    <row r="2375" spans="1:30" hidden="1" x14ac:dyDescent="0.25">
      <c r="A2375" t="s">
        <v>1216</v>
      </c>
      <c r="B2375" t="s">
        <v>420</v>
      </c>
      <c r="C2375" t="s">
        <v>1051</v>
      </c>
      <c r="D2375" t="s">
        <v>240</v>
      </c>
      <c r="E2375" t="s">
        <v>122</v>
      </c>
      <c r="F2375" t="s">
        <v>159</v>
      </c>
      <c r="G2375" t="s">
        <v>160</v>
      </c>
      <c r="H2375" t="s">
        <v>143</v>
      </c>
      <c r="I2375" t="s">
        <v>124</v>
      </c>
      <c r="J2375" t="s">
        <v>125</v>
      </c>
      <c r="K2375" t="s">
        <v>1217</v>
      </c>
      <c r="N2375" t="s">
        <v>1218</v>
      </c>
      <c r="O2375" t="s">
        <v>425</v>
      </c>
      <c r="P2375" t="s">
        <v>1054</v>
      </c>
      <c r="Q2375" t="s">
        <v>241</v>
      </c>
      <c r="R2375" t="s">
        <v>131</v>
      </c>
      <c r="S2375" t="s">
        <v>164</v>
      </c>
      <c r="T2375" t="s">
        <v>165</v>
      </c>
      <c r="U2375" t="s">
        <v>151</v>
      </c>
      <c r="V2375" t="s">
        <v>135</v>
      </c>
      <c r="W2375" t="s">
        <v>136</v>
      </c>
      <c r="X2375" t="s">
        <v>1219</v>
      </c>
      <c r="Y2375" s="94">
        <v>6365.4</v>
      </c>
      <c r="Z2375" s="94">
        <v>0</v>
      </c>
      <c r="AA2375" s="94">
        <v>0</v>
      </c>
      <c r="AB2375" s="94">
        <v>0</v>
      </c>
      <c r="AC2375">
        <f t="shared" si="74"/>
        <v>3000</v>
      </c>
      <c r="AD2375" t="str">
        <f t="shared" si="75"/>
        <v>305</v>
      </c>
    </row>
    <row r="2376" spans="1:30" hidden="1" x14ac:dyDescent="0.25">
      <c r="A2376" t="s">
        <v>1216</v>
      </c>
      <c r="B2376" t="s">
        <v>420</v>
      </c>
      <c r="C2376" t="s">
        <v>1051</v>
      </c>
      <c r="D2376" t="s">
        <v>272</v>
      </c>
      <c r="E2376" t="s">
        <v>122</v>
      </c>
      <c r="F2376" t="s">
        <v>159</v>
      </c>
      <c r="G2376" t="s">
        <v>160</v>
      </c>
      <c r="H2376" t="s">
        <v>143</v>
      </c>
      <c r="I2376" t="s">
        <v>124</v>
      </c>
      <c r="J2376" t="s">
        <v>125</v>
      </c>
      <c r="K2376" t="s">
        <v>1217</v>
      </c>
      <c r="N2376" t="s">
        <v>1218</v>
      </c>
      <c r="O2376" t="s">
        <v>425</v>
      </c>
      <c r="P2376" t="s">
        <v>1054</v>
      </c>
      <c r="Q2376" t="s">
        <v>273</v>
      </c>
      <c r="R2376" t="s">
        <v>131</v>
      </c>
      <c r="S2376" t="s">
        <v>164</v>
      </c>
      <c r="T2376" t="s">
        <v>165</v>
      </c>
      <c r="U2376" t="s">
        <v>151</v>
      </c>
      <c r="V2376" t="s">
        <v>135</v>
      </c>
      <c r="W2376" t="s">
        <v>136</v>
      </c>
      <c r="X2376" t="s">
        <v>1219</v>
      </c>
      <c r="Y2376" s="94">
        <v>37869.480000000003</v>
      </c>
      <c r="Z2376" s="94">
        <v>0</v>
      </c>
      <c r="AA2376" s="94">
        <v>0</v>
      </c>
      <c r="AB2376" s="94">
        <v>0</v>
      </c>
      <c r="AC2376">
        <f t="shared" si="74"/>
        <v>3000</v>
      </c>
      <c r="AD2376" t="str">
        <f t="shared" si="75"/>
        <v>305</v>
      </c>
    </row>
    <row r="2377" spans="1:30" hidden="1" x14ac:dyDescent="0.25">
      <c r="A2377" t="s">
        <v>1216</v>
      </c>
      <c r="B2377" t="s">
        <v>420</v>
      </c>
      <c r="C2377" t="s">
        <v>1051</v>
      </c>
      <c r="D2377" t="s">
        <v>276</v>
      </c>
      <c r="E2377" t="s">
        <v>122</v>
      </c>
      <c r="F2377" t="s">
        <v>159</v>
      </c>
      <c r="G2377" t="s">
        <v>160</v>
      </c>
      <c r="H2377" t="s">
        <v>143</v>
      </c>
      <c r="I2377" t="s">
        <v>124</v>
      </c>
      <c r="J2377" t="s">
        <v>125</v>
      </c>
      <c r="K2377" t="s">
        <v>1217</v>
      </c>
      <c r="N2377" t="s">
        <v>1218</v>
      </c>
      <c r="O2377" t="s">
        <v>425</v>
      </c>
      <c r="P2377" t="s">
        <v>1054</v>
      </c>
      <c r="Q2377" t="s">
        <v>277</v>
      </c>
      <c r="R2377" t="s">
        <v>131</v>
      </c>
      <c r="S2377" t="s">
        <v>164</v>
      </c>
      <c r="T2377" t="s">
        <v>165</v>
      </c>
      <c r="U2377" t="s">
        <v>151</v>
      </c>
      <c r="V2377" t="s">
        <v>135</v>
      </c>
      <c r="W2377" t="s">
        <v>136</v>
      </c>
      <c r="X2377" t="s">
        <v>1219</v>
      </c>
      <c r="Y2377" s="94">
        <v>9548.16</v>
      </c>
      <c r="Z2377" s="94">
        <v>0</v>
      </c>
      <c r="AA2377" s="94">
        <v>0</v>
      </c>
      <c r="AB2377" s="94">
        <v>0</v>
      </c>
      <c r="AC2377">
        <f t="shared" si="74"/>
        <v>3000</v>
      </c>
      <c r="AD2377" t="str">
        <f t="shared" si="75"/>
        <v>305</v>
      </c>
    </row>
    <row r="2378" spans="1:30" hidden="1" x14ac:dyDescent="0.25">
      <c r="A2378" t="s">
        <v>1216</v>
      </c>
      <c r="B2378" t="s">
        <v>420</v>
      </c>
      <c r="C2378" t="s">
        <v>1051</v>
      </c>
      <c r="D2378" t="s">
        <v>278</v>
      </c>
      <c r="E2378" t="s">
        <v>122</v>
      </c>
      <c r="F2378" t="s">
        <v>159</v>
      </c>
      <c r="G2378" t="s">
        <v>160</v>
      </c>
      <c r="H2378" t="s">
        <v>143</v>
      </c>
      <c r="I2378" t="s">
        <v>124</v>
      </c>
      <c r="J2378" t="s">
        <v>125</v>
      </c>
      <c r="K2378" t="s">
        <v>1217</v>
      </c>
      <c r="N2378" t="s">
        <v>1218</v>
      </c>
      <c r="O2378" t="s">
        <v>425</v>
      </c>
      <c r="P2378" t="s">
        <v>1054</v>
      </c>
      <c r="Q2378" t="s">
        <v>279</v>
      </c>
      <c r="R2378" t="s">
        <v>131</v>
      </c>
      <c r="S2378" t="s">
        <v>164</v>
      </c>
      <c r="T2378" t="s">
        <v>165</v>
      </c>
      <c r="U2378" t="s">
        <v>151</v>
      </c>
      <c r="V2378" t="s">
        <v>135</v>
      </c>
      <c r="W2378" t="s">
        <v>136</v>
      </c>
      <c r="X2378" t="s">
        <v>1219</v>
      </c>
      <c r="Y2378" s="94">
        <v>10608.96</v>
      </c>
      <c r="Z2378" s="94">
        <v>0</v>
      </c>
      <c r="AA2378" s="94">
        <v>0</v>
      </c>
      <c r="AB2378" s="94">
        <v>0</v>
      </c>
      <c r="AC2378">
        <f t="shared" si="74"/>
        <v>3000</v>
      </c>
      <c r="AD2378" t="str">
        <f t="shared" si="75"/>
        <v>305</v>
      </c>
    </row>
    <row r="2379" spans="1:30" hidden="1" x14ac:dyDescent="0.25">
      <c r="A2379" t="s">
        <v>1216</v>
      </c>
      <c r="B2379" t="s">
        <v>420</v>
      </c>
      <c r="C2379" t="s">
        <v>1051</v>
      </c>
      <c r="D2379" t="s">
        <v>172</v>
      </c>
      <c r="E2379" t="s">
        <v>122</v>
      </c>
      <c r="F2379" t="s">
        <v>159</v>
      </c>
      <c r="G2379" t="s">
        <v>160</v>
      </c>
      <c r="H2379" t="s">
        <v>143</v>
      </c>
      <c r="I2379" t="s">
        <v>124</v>
      </c>
      <c r="J2379" t="s">
        <v>125</v>
      </c>
      <c r="K2379" t="s">
        <v>1217</v>
      </c>
      <c r="N2379" t="s">
        <v>1218</v>
      </c>
      <c r="O2379" t="s">
        <v>425</v>
      </c>
      <c r="P2379" t="s">
        <v>1054</v>
      </c>
      <c r="Q2379" t="s">
        <v>173</v>
      </c>
      <c r="R2379" t="s">
        <v>131</v>
      </c>
      <c r="S2379" t="s">
        <v>164</v>
      </c>
      <c r="T2379" t="s">
        <v>165</v>
      </c>
      <c r="U2379" t="s">
        <v>151</v>
      </c>
      <c r="V2379" t="s">
        <v>135</v>
      </c>
      <c r="W2379" t="s">
        <v>136</v>
      </c>
      <c r="X2379" t="s">
        <v>1219</v>
      </c>
      <c r="Y2379" s="94">
        <v>36000</v>
      </c>
      <c r="Z2379" s="94">
        <v>0</v>
      </c>
      <c r="AA2379" s="94">
        <v>0</v>
      </c>
      <c r="AB2379" s="94">
        <v>0</v>
      </c>
      <c r="AC2379">
        <f t="shared" si="74"/>
        <v>3000</v>
      </c>
      <c r="AD2379" t="str">
        <f t="shared" si="75"/>
        <v>305</v>
      </c>
    </row>
    <row r="2380" spans="1:30" hidden="1" x14ac:dyDescent="0.25">
      <c r="A2380" t="s">
        <v>1216</v>
      </c>
      <c r="B2380" t="s">
        <v>420</v>
      </c>
      <c r="C2380" t="s">
        <v>1051</v>
      </c>
      <c r="D2380" t="s">
        <v>174</v>
      </c>
      <c r="E2380" t="s">
        <v>122</v>
      </c>
      <c r="F2380" t="s">
        <v>159</v>
      </c>
      <c r="G2380" t="s">
        <v>160</v>
      </c>
      <c r="H2380" t="s">
        <v>143</v>
      </c>
      <c r="I2380" t="s">
        <v>124</v>
      </c>
      <c r="J2380" t="s">
        <v>125</v>
      </c>
      <c r="K2380" t="s">
        <v>1217</v>
      </c>
      <c r="N2380" t="s">
        <v>1218</v>
      </c>
      <c r="O2380" t="s">
        <v>425</v>
      </c>
      <c r="P2380" t="s">
        <v>1054</v>
      </c>
      <c r="Q2380" t="s">
        <v>175</v>
      </c>
      <c r="R2380" t="s">
        <v>131</v>
      </c>
      <c r="S2380" t="s">
        <v>164</v>
      </c>
      <c r="T2380" t="s">
        <v>165</v>
      </c>
      <c r="U2380" t="s">
        <v>151</v>
      </c>
      <c r="V2380" t="s">
        <v>135</v>
      </c>
      <c r="W2380" t="s">
        <v>136</v>
      </c>
      <c r="X2380" t="s">
        <v>1219</v>
      </c>
      <c r="Y2380" s="94">
        <v>18000</v>
      </c>
      <c r="Z2380" s="94">
        <v>0</v>
      </c>
      <c r="AA2380" s="94">
        <v>0</v>
      </c>
      <c r="AB2380" s="94">
        <v>0</v>
      </c>
      <c r="AC2380">
        <f t="shared" si="74"/>
        <v>3000</v>
      </c>
      <c r="AD2380" t="str">
        <f t="shared" si="75"/>
        <v>305</v>
      </c>
    </row>
    <row r="2381" spans="1:30" hidden="1" x14ac:dyDescent="0.25">
      <c r="A2381" t="s">
        <v>1220</v>
      </c>
      <c r="B2381" t="s">
        <v>420</v>
      </c>
      <c r="C2381" t="s">
        <v>1051</v>
      </c>
      <c r="D2381" t="s">
        <v>186</v>
      </c>
      <c r="E2381" t="s">
        <v>122</v>
      </c>
      <c r="F2381" t="s">
        <v>159</v>
      </c>
      <c r="G2381" t="s">
        <v>160</v>
      </c>
      <c r="H2381" t="s">
        <v>143</v>
      </c>
      <c r="I2381" t="s">
        <v>124</v>
      </c>
      <c r="J2381" t="s">
        <v>125</v>
      </c>
      <c r="K2381" t="s">
        <v>1221</v>
      </c>
      <c r="N2381" t="s">
        <v>1222</v>
      </c>
      <c r="O2381" t="s">
        <v>425</v>
      </c>
      <c r="P2381" t="s">
        <v>1054</v>
      </c>
      <c r="Q2381" t="s">
        <v>188</v>
      </c>
      <c r="R2381" t="s">
        <v>131</v>
      </c>
      <c r="S2381" t="s">
        <v>164</v>
      </c>
      <c r="T2381" t="s">
        <v>165</v>
      </c>
      <c r="U2381" t="s">
        <v>151</v>
      </c>
      <c r="V2381" t="s">
        <v>135</v>
      </c>
      <c r="W2381" t="s">
        <v>136</v>
      </c>
      <c r="X2381" t="s">
        <v>1223</v>
      </c>
      <c r="Y2381" s="94">
        <v>49999.92</v>
      </c>
      <c r="Z2381" s="94">
        <v>0</v>
      </c>
      <c r="AA2381" s="94">
        <v>0</v>
      </c>
      <c r="AB2381" s="94">
        <v>0</v>
      </c>
      <c r="AC2381">
        <f t="shared" si="74"/>
        <v>2000</v>
      </c>
      <c r="AD2381" t="str">
        <f t="shared" si="75"/>
        <v>305</v>
      </c>
    </row>
    <row r="2382" spans="1:30" hidden="1" x14ac:dyDescent="0.25">
      <c r="A2382" t="s">
        <v>1220</v>
      </c>
      <c r="B2382" t="s">
        <v>420</v>
      </c>
      <c r="C2382" t="s">
        <v>1051</v>
      </c>
      <c r="D2382" t="s">
        <v>214</v>
      </c>
      <c r="E2382" t="s">
        <v>122</v>
      </c>
      <c r="F2382" t="s">
        <v>159</v>
      </c>
      <c r="G2382" t="s">
        <v>160</v>
      </c>
      <c r="H2382" t="s">
        <v>143</v>
      </c>
      <c r="I2382" t="s">
        <v>124</v>
      </c>
      <c r="J2382" t="s">
        <v>125</v>
      </c>
      <c r="K2382" t="s">
        <v>1221</v>
      </c>
      <c r="N2382" t="s">
        <v>1222</v>
      </c>
      <c r="O2382" t="s">
        <v>425</v>
      </c>
      <c r="P2382" t="s">
        <v>1054</v>
      </c>
      <c r="Q2382" t="s">
        <v>215</v>
      </c>
      <c r="R2382" t="s">
        <v>131</v>
      </c>
      <c r="S2382" t="s">
        <v>164</v>
      </c>
      <c r="T2382" t="s">
        <v>165</v>
      </c>
      <c r="U2382" t="s">
        <v>151</v>
      </c>
      <c r="V2382" t="s">
        <v>135</v>
      </c>
      <c r="W2382" t="s">
        <v>136</v>
      </c>
      <c r="X2382" t="s">
        <v>1223</v>
      </c>
      <c r="Y2382" s="94">
        <v>108000</v>
      </c>
      <c r="Z2382" s="94">
        <v>0</v>
      </c>
      <c r="AA2382" s="94">
        <v>0</v>
      </c>
      <c r="AB2382" s="94">
        <v>0</v>
      </c>
      <c r="AC2382">
        <f t="shared" si="74"/>
        <v>2000</v>
      </c>
      <c r="AD2382" t="str">
        <f t="shared" si="75"/>
        <v>305</v>
      </c>
    </row>
    <row r="2383" spans="1:30" hidden="1" x14ac:dyDescent="0.25">
      <c r="A2383" t="s">
        <v>1220</v>
      </c>
      <c r="B2383" t="s">
        <v>420</v>
      </c>
      <c r="C2383" t="s">
        <v>1051</v>
      </c>
      <c r="D2383" t="s">
        <v>240</v>
      </c>
      <c r="E2383" t="s">
        <v>122</v>
      </c>
      <c r="F2383" t="s">
        <v>159</v>
      </c>
      <c r="G2383" t="s">
        <v>160</v>
      </c>
      <c r="H2383" t="s">
        <v>143</v>
      </c>
      <c r="I2383" t="s">
        <v>124</v>
      </c>
      <c r="J2383" t="s">
        <v>125</v>
      </c>
      <c r="K2383" t="s">
        <v>1221</v>
      </c>
      <c r="N2383" t="s">
        <v>1222</v>
      </c>
      <c r="O2383" t="s">
        <v>425</v>
      </c>
      <c r="P2383" t="s">
        <v>1054</v>
      </c>
      <c r="Q2383" t="s">
        <v>241</v>
      </c>
      <c r="R2383" t="s">
        <v>131</v>
      </c>
      <c r="S2383" t="s">
        <v>164</v>
      </c>
      <c r="T2383" t="s">
        <v>165</v>
      </c>
      <c r="U2383" t="s">
        <v>151</v>
      </c>
      <c r="V2383" t="s">
        <v>135</v>
      </c>
      <c r="W2383" t="s">
        <v>136</v>
      </c>
      <c r="X2383" t="s">
        <v>1223</v>
      </c>
      <c r="Y2383" s="94">
        <v>6365.4</v>
      </c>
      <c r="Z2383" s="94">
        <v>0</v>
      </c>
      <c r="AA2383" s="94">
        <v>0</v>
      </c>
      <c r="AB2383" s="94">
        <v>0</v>
      </c>
      <c r="AC2383">
        <f t="shared" si="74"/>
        <v>3000</v>
      </c>
      <c r="AD2383" t="str">
        <f t="shared" si="75"/>
        <v>305</v>
      </c>
    </row>
    <row r="2384" spans="1:30" hidden="1" x14ac:dyDescent="0.25">
      <c r="A2384" t="s">
        <v>1220</v>
      </c>
      <c r="B2384" t="s">
        <v>420</v>
      </c>
      <c r="C2384" t="s">
        <v>1051</v>
      </c>
      <c r="D2384" t="s">
        <v>272</v>
      </c>
      <c r="E2384" t="s">
        <v>122</v>
      </c>
      <c r="F2384" t="s">
        <v>159</v>
      </c>
      <c r="G2384" t="s">
        <v>160</v>
      </c>
      <c r="H2384" t="s">
        <v>143</v>
      </c>
      <c r="I2384" t="s">
        <v>124</v>
      </c>
      <c r="J2384" t="s">
        <v>125</v>
      </c>
      <c r="K2384" t="s">
        <v>1221</v>
      </c>
      <c r="N2384" t="s">
        <v>1222</v>
      </c>
      <c r="O2384" t="s">
        <v>425</v>
      </c>
      <c r="P2384" t="s">
        <v>1054</v>
      </c>
      <c r="Q2384" t="s">
        <v>273</v>
      </c>
      <c r="R2384" t="s">
        <v>131</v>
      </c>
      <c r="S2384" t="s">
        <v>164</v>
      </c>
      <c r="T2384" t="s">
        <v>165</v>
      </c>
      <c r="U2384" t="s">
        <v>151</v>
      </c>
      <c r="V2384" t="s">
        <v>135</v>
      </c>
      <c r="W2384" t="s">
        <v>136</v>
      </c>
      <c r="X2384" t="s">
        <v>1223</v>
      </c>
      <c r="Y2384" s="94">
        <v>37869.480000000003</v>
      </c>
      <c r="Z2384" s="94">
        <v>0</v>
      </c>
      <c r="AA2384" s="94">
        <v>0</v>
      </c>
      <c r="AB2384" s="94">
        <v>0</v>
      </c>
      <c r="AC2384">
        <f t="shared" si="74"/>
        <v>3000</v>
      </c>
      <c r="AD2384" t="str">
        <f t="shared" si="75"/>
        <v>305</v>
      </c>
    </row>
    <row r="2385" spans="1:30" hidden="1" x14ac:dyDescent="0.25">
      <c r="A2385" t="s">
        <v>1220</v>
      </c>
      <c r="B2385" t="s">
        <v>420</v>
      </c>
      <c r="C2385" t="s">
        <v>1051</v>
      </c>
      <c r="D2385" t="s">
        <v>276</v>
      </c>
      <c r="E2385" t="s">
        <v>122</v>
      </c>
      <c r="F2385" t="s">
        <v>159</v>
      </c>
      <c r="G2385" t="s">
        <v>160</v>
      </c>
      <c r="H2385" t="s">
        <v>143</v>
      </c>
      <c r="I2385" t="s">
        <v>124</v>
      </c>
      <c r="J2385" t="s">
        <v>125</v>
      </c>
      <c r="K2385" t="s">
        <v>1221</v>
      </c>
      <c r="N2385" t="s">
        <v>1222</v>
      </c>
      <c r="O2385" t="s">
        <v>425</v>
      </c>
      <c r="P2385" t="s">
        <v>1054</v>
      </c>
      <c r="Q2385" t="s">
        <v>277</v>
      </c>
      <c r="R2385" t="s">
        <v>131</v>
      </c>
      <c r="S2385" t="s">
        <v>164</v>
      </c>
      <c r="T2385" t="s">
        <v>165</v>
      </c>
      <c r="U2385" t="s">
        <v>151</v>
      </c>
      <c r="V2385" t="s">
        <v>135</v>
      </c>
      <c r="W2385" t="s">
        <v>136</v>
      </c>
      <c r="X2385" t="s">
        <v>1223</v>
      </c>
      <c r="Y2385" s="94">
        <v>9548.16</v>
      </c>
      <c r="Z2385" s="94">
        <v>0</v>
      </c>
      <c r="AA2385" s="94">
        <v>0</v>
      </c>
      <c r="AB2385" s="94">
        <v>0</v>
      </c>
      <c r="AC2385">
        <f t="shared" si="74"/>
        <v>3000</v>
      </c>
      <c r="AD2385" t="str">
        <f t="shared" si="75"/>
        <v>305</v>
      </c>
    </row>
    <row r="2386" spans="1:30" hidden="1" x14ac:dyDescent="0.25">
      <c r="A2386" t="s">
        <v>1220</v>
      </c>
      <c r="B2386" t="s">
        <v>420</v>
      </c>
      <c r="C2386" t="s">
        <v>1051</v>
      </c>
      <c r="D2386" t="s">
        <v>278</v>
      </c>
      <c r="E2386" t="s">
        <v>122</v>
      </c>
      <c r="F2386" t="s">
        <v>159</v>
      </c>
      <c r="G2386" t="s">
        <v>160</v>
      </c>
      <c r="H2386" t="s">
        <v>143</v>
      </c>
      <c r="I2386" t="s">
        <v>124</v>
      </c>
      <c r="J2386" t="s">
        <v>125</v>
      </c>
      <c r="K2386" t="s">
        <v>1221</v>
      </c>
      <c r="N2386" t="s">
        <v>1222</v>
      </c>
      <c r="O2386" t="s">
        <v>425</v>
      </c>
      <c r="P2386" t="s">
        <v>1054</v>
      </c>
      <c r="Q2386" t="s">
        <v>279</v>
      </c>
      <c r="R2386" t="s">
        <v>131</v>
      </c>
      <c r="S2386" t="s">
        <v>164</v>
      </c>
      <c r="T2386" t="s">
        <v>165</v>
      </c>
      <c r="U2386" t="s">
        <v>151</v>
      </c>
      <c r="V2386" t="s">
        <v>135</v>
      </c>
      <c r="W2386" t="s">
        <v>136</v>
      </c>
      <c r="X2386" t="s">
        <v>1223</v>
      </c>
      <c r="Y2386" s="94">
        <v>10608.96</v>
      </c>
      <c r="Z2386" s="94">
        <v>0</v>
      </c>
      <c r="AA2386" s="94">
        <v>0</v>
      </c>
      <c r="AB2386" s="94">
        <v>0</v>
      </c>
      <c r="AC2386">
        <f t="shared" si="74"/>
        <v>3000</v>
      </c>
      <c r="AD2386" t="str">
        <f t="shared" si="75"/>
        <v>305</v>
      </c>
    </row>
    <row r="2387" spans="1:30" hidden="1" x14ac:dyDescent="0.25">
      <c r="A2387" t="s">
        <v>1220</v>
      </c>
      <c r="B2387" t="s">
        <v>420</v>
      </c>
      <c r="C2387" t="s">
        <v>1051</v>
      </c>
      <c r="D2387" t="s">
        <v>172</v>
      </c>
      <c r="E2387" t="s">
        <v>122</v>
      </c>
      <c r="F2387" t="s">
        <v>159</v>
      </c>
      <c r="G2387" t="s">
        <v>160</v>
      </c>
      <c r="H2387" t="s">
        <v>143</v>
      </c>
      <c r="I2387" t="s">
        <v>124</v>
      </c>
      <c r="J2387" t="s">
        <v>125</v>
      </c>
      <c r="K2387" t="s">
        <v>1221</v>
      </c>
      <c r="N2387" t="s">
        <v>1222</v>
      </c>
      <c r="O2387" t="s">
        <v>425</v>
      </c>
      <c r="P2387" t="s">
        <v>1054</v>
      </c>
      <c r="Q2387" t="s">
        <v>173</v>
      </c>
      <c r="R2387" t="s">
        <v>131</v>
      </c>
      <c r="S2387" t="s">
        <v>164</v>
      </c>
      <c r="T2387" t="s">
        <v>165</v>
      </c>
      <c r="U2387" t="s">
        <v>151</v>
      </c>
      <c r="V2387" t="s">
        <v>135</v>
      </c>
      <c r="W2387" t="s">
        <v>136</v>
      </c>
      <c r="X2387" t="s">
        <v>1223</v>
      </c>
      <c r="Y2387" s="94">
        <v>36000</v>
      </c>
      <c r="Z2387" s="94">
        <v>0</v>
      </c>
      <c r="AA2387" s="94">
        <v>0</v>
      </c>
      <c r="AB2387" s="94">
        <v>0</v>
      </c>
      <c r="AC2387">
        <f t="shared" si="74"/>
        <v>3000</v>
      </c>
      <c r="AD2387" t="str">
        <f t="shared" si="75"/>
        <v>305</v>
      </c>
    </row>
    <row r="2388" spans="1:30" hidden="1" x14ac:dyDescent="0.25">
      <c r="A2388" t="s">
        <v>1220</v>
      </c>
      <c r="B2388" t="s">
        <v>420</v>
      </c>
      <c r="C2388" t="s">
        <v>1051</v>
      </c>
      <c r="D2388" t="s">
        <v>174</v>
      </c>
      <c r="E2388" t="s">
        <v>122</v>
      </c>
      <c r="F2388" t="s">
        <v>159</v>
      </c>
      <c r="G2388" t="s">
        <v>160</v>
      </c>
      <c r="H2388" t="s">
        <v>143</v>
      </c>
      <c r="I2388" t="s">
        <v>124</v>
      </c>
      <c r="J2388" t="s">
        <v>125</v>
      </c>
      <c r="K2388" t="s">
        <v>1221</v>
      </c>
      <c r="N2388" t="s">
        <v>1222</v>
      </c>
      <c r="O2388" t="s">
        <v>425</v>
      </c>
      <c r="P2388" t="s">
        <v>1054</v>
      </c>
      <c r="Q2388" t="s">
        <v>175</v>
      </c>
      <c r="R2388" t="s">
        <v>131</v>
      </c>
      <c r="S2388" t="s">
        <v>164</v>
      </c>
      <c r="T2388" t="s">
        <v>165</v>
      </c>
      <c r="U2388" t="s">
        <v>151</v>
      </c>
      <c r="V2388" t="s">
        <v>135</v>
      </c>
      <c r="W2388" t="s">
        <v>136</v>
      </c>
      <c r="X2388" t="s">
        <v>1223</v>
      </c>
      <c r="Y2388" s="94">
        <v>18000</v>
      </c>
      <c r="Z2388" s="94">
        <v>0</v>
      </c>
      <c r="AA2388" s="94">
        <v>0</v>
      </c>
      <c r="AB2388" s="94">
        <v>0</v>
      </c>
      <c r="AC2388">
        <f t="shared" si="74"/>
        <v>3000</v>
      </c>
      <c r="AD2388" t="str">
        <f t="shared" si="75"/>
        <v>305</v>
      </c>
    </row>
    <row r="2389" spans="1:30" hidden="1" x14ac:dyDescent="0.25">
      <c r="A2389" t="s">
        <v>1224</v>
      </c>
      <c r="B2389" t="s">
        <v>420</v>
      </c>
      <c r="C2389" t="s">
        <v>470</v>
      </c>
      <c r="D2389" t="s">
        <v>240</v>
      </c>
      <c r="E2389" t="s">
        <v>122</v>
      </c>
      <c r="F2389" t="s">
        <v>159</v>
      </c>
      <c r="G2389" t="s">
        <v>160</v>
      </c>
      <c r="H2389" t="s">
        <v>143</v>
      </c>
      <c r="I2389" t="s">
        <v>124</v>
      </c>
      <c r="J2389" t="s">
        <v>125</v>
      </c>
      <c r="K2389" t="s">
        <v>1225</v>
      </c>
      <c r="N2389" t="s">
        <v>1226</v>
      </c>
      <c r="O2389" t="s">
        <v>425</v>
      </c>
      <c r="P2389" t="s">
        <v>472</v>
      </c>
      <c r="Q2389" t="s">
        <v>241</v>
      </c>
      <c r="R2389" t="s">
        <v>131</v>
      </c>
      <c r="S2389" t="s">
        <v>164</v>
      </c>
      <c r="T2389" t="s">
        <v>165</v>
      </c>
      <c r="U2389" t="s">
        <v>151</v>
      </c>
      <c r="V2389" t="s">
        <v>135</v>
      </c>
      <c r="W2389" t="s">
        <v>136</v>
      </c>
      <c r="X2389" t="s">
        <v>1227</v>
      </c>
      <c r="Y2389" s="94">
        <v>8487.24</v>
      </c>
      <c r="Z2389" s="94">
        <v>4177.95</v>
      </c>
      <c r="AA2389" s="94">
        <v>0</v>
      </c>
      <c r="AB2389" s="94">
        <v>0</v>
      </c>
      <c r="AC2389">
        <f t="shared" si="74"/>
        <v>3000</v>
      </c>
      <c r="AD2389" t="str">
        <f t="shared" si="75"/>
        <v>305</v>
      </c>
    </row>
    <row r="2390" spans="1:30" hidden="1" x14ac:dyDescent="0.25">
      <c r="A2390" t="s">
        <v>1224</v>
      </c>
      <c r="B2390" t="s">
        <v>420</v>
      </c>
      <c r="C2390" t="s">
        <v>470</v>
      </c>
      <c r="D2390" t="s">
        <v>272</v>
      </c>
      <c r="E2390" t="s">
        <v>122</v>
      </c>
      <c r="F2390" t="s">
        <v>159</v>
      </c>
      <c r="G2390" t="s">
        <v>160</v>
      </c>
      <c r="H2390" t="s">
        <v>143</v>
      </c>
      <c r="I2390" t="s">
        <v>124</v>
      </c>
      <c r="J2390" t="s">
        <v>125</v>
      </c>
      <c r="K2390" t="s">
        <v>1225</v>
      </c>
      <c r="N2390" t="s">
        <v>1226</v>
      </c>
      <c r="O2390" t="s">
        <v>425</v>
      </c>
      <c r="P2390" t="s">
        <v>472</v>
      </c>
      <c r="Q2390" t="s">
        <v>273</v>
      </c>
      <c r="R2390" t="s">
        <v>131</v>
      </c>
      <c r="S2390" t="s">
        <v>164</v>
      </c>
      <c r="T2390" t="s">
        <v>165</v>
      </c>
      <c r="U2390" t="s">
        <v>151</v>
      </c>
      <c r="V2390" t="s">
        <v>135</v>
      </c>
      <c r="W2390" t="s">
        <v>136</v>
      </c>
      <c r="X2390" t="s">
        <v>1227</v>
      </c>
      <c r="Y2390" s="94">
        <v>19686.36</v>
      </c>
      <c r="Z2390" s="94">
        <v>0</v>
      </c>
      <c r="AA2390" s="94">
        <v>0</v>
      </c>
      <c r="AB2390" s="94">
        <v>0</v>
      </c>
      <c r="AC2390">
        <f t="shared" si="74"/>
        <v>3000</v>
      </c>
      <c r="AD2390" t="str">
        <f t="shared" si="75"/>
        <v>305</v>
      </c>
    </row>
    <row r="2391" spans="1:30" hidden="1" x14ac:dyDescent="0.25">
      <c r="A2391" t="s">
        <v>1224</v>
      </c>
      <c r="B2391" t="s">
        <v>420</v>
      </c>
      <c r="C2391" t="s">
        <v>470</v>
      </c>
      <c r="D2391" t="s">
        <v>278</v>
      </c>
      <c r="E2391" t="s">
        <v>122</v>
      </c>
      <c r="F2391" t="s">
        <v>159</v>
      </c>
      <c r="G2391" t="s">
        <v>160</v>
      </c>
      <c r="H2391" t="s">
        <v>143</v>
      </c>
      <c r="I2391" t="s">
        <v>124</v>
      </c>
      <c r="J2391" t="s">
        <v>125</v>
      </c>
      <c r="K2391" t="s">
        <v>1225</v>
      </c>
      <c r="N2391" t="s">
        <v>1226</v>
      </c>
      <c r="O2391" t="s">
        <v>425</v>
      </c>
      <c r="P2391" t="s">
        <v>472</v>
      </c>
      <c r="Q2391" t="s">
        <v>279</v>
      </c>
      <c r="R2391" t="s">
        <v>131</v>
      </c>
      <c r="S2391" t="s">
        <v>164</v>
      </c>
      <c r="T2391" t="s">
        <v>165</v>
      </c>
      <c r="U2391" t="s">
        <v>151</v>
      </c>
      <c r="V2391" t="s">
        <v>135</v>
      </c>
      <c r="W2391" t="s">
        <v>136</v>
      </c>
      <c r="X2391" t="s">
        <v>1227</v>
      </c>
      <c r="Y2391" s="94">
        <v>16443.96</v>
      </c>
      <c r="Z2391" s="94">
        <v>0</v>
      </c>
      <c r="AA2391" s="94">
        <v>0</v>
      </c>
      <c r="AB2391" s="94">
        <v>0</v>
      </c>
      <c r="AC2391">
        <f t="shared" si="74"/>
        <v>3000</v>
      </c>
      <c r="AD2391" t="str">
        <f t="shared" si="75"/>
        <v>305</v>
      </c>
    </row>
    <row r="2392" spans="1:30" hidden="1" x14ac:dyDescent="0.25">
      <c r="A2392" t="s">
        <v>1224</v>
      </c>
      <c r="B2392" t="s">
        <v>420</v>
      </c>
      <c r="C2392" t="s">
        <v>470</v>
      </c>
      <c r="D2392" t="s">
        <v>172</v>
      </c>
      <c r="E2392" t="s">
        <v>122</v>
      </c>
      <c r="F2392" t="s">
        <v>159</v>
      </c>
      <c r="G2392" t="s">
        <v>160</v>
      </c>
      <c r="H2392" t="s">
        <v>143</v>
      </c>
      <c r="I2392" t="s">
        <v>124</v>
      </c>
      <c r="J2392" t="s">
        <v>125</v>
      </c>
      <c r="K2392" t="s">
        <v>1225</v>
      </c>
      <c r="N2392" t="s">
        <v>1226</v>
      </c>
      <c r="O2392" t="s">
        <v>425</v>
      </c>
      <c r="P2392" t="s">
        <v>472</v>
      </c>
      <c r="Q2392" t="s">
        <v>173</v>
      </c>
      <c r="R2392" t="s">
        <v>131</v>
      </c>
      <c r="S2392" t="s">
        <v>164</v>
      </c>
      <c r="T2392" t="s">
        <v>165</v>
      </c>
      <c r="U2392" t="s">
        <v>151</v>
      </c>
      <c r="V2392" t="s">
        <v>135</v>
      </c>
      <c r="W2392" t="s">
        <v>136</v>
      </c>
      <c r="X2392" t="s">
        <v>1227</v>
      </c>
      <c r="Y2392" s="94">
        <v>21523.919999999998</v>
      </c>
      <c r="Z2392" s="94">
        <v>0</v>
      </c>
      <c r="AA2392" s="94">
        <v>0</v>
      </c>
      <c r="AB2392" s="94">
        <v>0</v>
      </c>
      <c r="AC2392">
        <f t="shared" si="74"/>
        <v>3000</v>
      </c>
      <c r="AD2392" t="str">
        <f t="shared" si="75"/>
        <v>305</v>
      </c>
    </row>
    <row r="2393" spans="1:30" hidden="1" x14ac:dyDescent="0.25">
      <c r="A2393" t="s">
        <v>1224</v>
      </c>
      <c r="B2393" t="s">
        <v>420</v>
      </c>
      <c r="C2393" t="s">
        <v>470</v>
      </c>
      <c r="D2393" t="s">
        <v>174</v>
      </c>
      <c r="E2393" t="s">
        <v>122</v>
      </c>
      <c r="F2393" t="s">
        <v>159</v>
      </c>
      <c r="G2393" t="s">
        <v>160</v>
      </c>
      <c r="H2393" t="s">
        <v>143</v>
      </c>
      <c r="I2393" t="s">
        <v>124</v>
      </c>
      <c r="J2393" t="s">
        <v>125</v>
      </c>
      <c r="K2393" t="s">
        <v>1225</v>
      </c>
      <c r="N2393" t="s">
        <v>1226</v>
      </c>
      <c r="O2393" t="s">
        <v>425</v>
      </c>
      <c r="P2393" t="s">
        <v>472</v>
      </c>
      <c r="Q2393" t="s">
        <v>175</v>
      </c>
      <c r="R2393" t="s">
        <v>131</v>
      </c>
      <c r="S2393" t="s">
        <v>164</v>
      </c>
      <c r="T2393" t="s">
        <v>165</v>
      </c>
      <c r="U2393" t="s">
        <v>151</v>
      </c>
      <c r="V2393" t="s">
        <v>135</v>
      </c>
      <c r="W2393" t="s">
        <v>136</v>
      </c>
      <c r="X2393" t="s">
        <v>1227</v>
      </c>
      <c r="Y2393" s="94">
        <v>3873.48</v>
      </c>
      <c r="Z2393" s="94">
        <v>0</v>
      </c>
      <c r="AA2393" s="94">
        <v>0</v>
      </c>
      <c r="AB2393" s="94">
        <v>0</v>
      </c>
      <c r="AC2393">
        <f t="shared" si="74"/>
        <v>3000</v>
      </c>
      <c r="AD2393" t="str">
        <f t="shared" si="75"/>
        <v>305</v>
      </c>
    </row>
    <row r="2394" spans="1:30" hidden="1" x14ac:dyDescent="0.25">
      <c r="A2394" t="s">
        <v>1224</v>
      </c>
      <c r="B2394" t="s">
        <v>420</v>
      </c>
      <c r="C2394" t="s">
        <v>470</v>
      </c>
      <c r="D2394" t="s">
        <v>282</v>
      </c>
      <c r="E2394" t="s">
        <v>122</v>
      </c>
      <c r="F2394" t="s">
        <v>159</v>
      </c>
      <c r="G2394" t="s">
        <v>160</v>
      </c>
      <c r="H2394" t="s">
        <v>143</v>
      </c>
      <c r="I2394" t="s">
        <v>124</v>
      </c>
      <c r="J2394" t="s">
        <v>125</v>
      </c>
      <c r="K2394" t="s">
        <v>1225</v>
      </c>
      <c r="N2394" t="s">
        <v>1226</v>
      </c>
      <c r="O2394" t="s">
        <v>425</v>
      </c>
      <c r="P2394" t="s">
        <v>472</v>
      </c>
      <c r="Q2394" t="s">
        <v>283</v>
      </c>
      <c r="R2394" t="s">
        <v>131</v>
      </c>
      <c r="S2394" t="s">
        <v>164</v>
      </c>
      <c r="T2394" t="s">
        <v>165</v>
      </c>
      <c r="U2394" t="s">
        <v>151</v>
      </c>
      <c r="V2394" t="s">
        <v>135</v>
      </c>
      <c r="W2394" t="s">
        <v>136</v>
      </c>
      <c r="X2394" t="s">
        <v>1227</v>
      </c>
      <c r="Y2394" s="94">
        <v>1060.8</v>
      </c>
      <c r="Z2394" s="94">
        <v>0</v>
      </c>
      <c r="AA2394" s="94">
        <v>0</v>
      </c>
      <c r="AB2394" s="94">
        <v>0</v>
      </c>
      <c r="AC2394">
        <f t="shared" si="74"/>
        <v>3000</v>
      </c>
      <c r="AD2394" t="str">
        <f t="shared" si="75"/>
        <v>305</v>
      </c>
    </row>
    <row r="2395" spans="1:30" hidden="1" x14ac:dyDescent="0.25">
      <c r="A2395" t="s">
        <v>1228</v>
      </c>
      <c r="B2395" t="s">
        <v>420</v>
      </c>
      <c r="C2395" t="s">
        <v>470</v>
      </c>
      <c r="D2395" t="s">
        <v>214</v>
      </c>
      <c r="E2395" t="s">
        <v>122</v>
      </c>
      <c r="F2395" t="s">
        <v>159</v>
      </c>
      <c r="G2395" t="s">
        <v>160</v>
      </c>
      <c r="H2395" t="s">
        <v>143</v>
      </c>
      <c r="I2395" t="s">
        <v>124</v>
      </c>
      <c r="J2395" t="s">
        <v>125</v>
      </c>
      <c r="K2395" t="s">
        <v>1229</v>
      </c>
      <c r="N2395" t="s">
        <v>1230</v>
      </c>
      <c r="O2395" t="s">
        <v>425</v>
      </c>
      <c r="P2395" t="s">
        <v>472</v>
      </c>
      <c r="Q2395" t="s">
        <v>215</v>
      </c>
      <c r="R2395" t="s">
        <v>131</v>
      </c>
      <c r="S2395" t="s">
        <v>164</v>
      </c>
      <c r="T2395" t="s">
        <v>165</v>
      </c>
      <c r="U2395" t="s">
        <v>151</v>
      </c>
      <c r="V2395" t="s">
        <v>135</v>
      </c>
      <c r="W2395" t="s">
        <v>136</v>
      </c>
      <c r="X2395" t="s">
        <v>1231</v>
      </c>
      <c r="Y2395" s="94">
        <v>108000</v>
      </c>
      <c r="Z2395" s="94">
        <v>0</v>
      </c>
      <c r="AA2395" s="94">
        <v>0</v>
      </c>
      <c r="AB2395" s="94">
        <v>0</v>
      </c>
      <c r="AC2395">
        <f t="shared" si="74"/>
        <v>2000</v>
      </c>
      <c r="AD2395" t="str">
        <f t="shared" si="75"/>
        <v>305</v>
      </c>
    </row>
    <row r="2396" spans="1:30" hidden="1" x14ac:dyDescent="0.25">
      <c r="A2396" t="s">
        <v>1228</v>
      </c>
      <c r="B2396" t="s">
        <v>420</v>
      </c>
      <c r="C2396" t="s">
        <v>470</v>
      </c>
      <c r="D2396" t="s">
        <v>272</v>
      </c>
      <c r="E2396" t="s">
        <v>122</v>
      </c>
      <c r="F2396" t="s">
        <v>159</v>
      </c>
      <c r="G2396" t="s">
        <v>160</v>
      </c>
      <c r="H2396" t="s">
        <v>143</v>
      </c>
      <c r="I2396" t="s">
        <v>124</v>
      </c>
      <c r="J2396" t="s">
        <v>125</v>
      </c>
      <c r="K2396" t="s">
        <v>1229</v>
      </c>
      <c r="N2396" t="s">
        <v>1230</v>
      </c>
      <c r="O2396" t="s">
        <v>425</v>
      </c>
      <c r="P2396" t="s">
        <v>472</v>
      </c>
      <c r="Q2396" t="s">
        <v>273</v>
      </c>
      <c r="R2396" t="s">
        <v>131</v>
      </c>
      <c r="S2396" t="s">
        <v>164</v>
      </c>
      <c r="T2396" t="s">
        <v>165</v>
      </c>
      <c r="U2396" t="s">
        <v>151</v>
      </c>
      <c r="V2396" t="s">
        <v>135</v>
      </c>
      <c r="W2396" t="s">
        <v>136</v>
      </c>
      <c r="X2396" t="s">
        <v>1231</v>
      </c>
      <c r="Y2396" s="94">
        <v>60000</v>
      </c>
      <c r="Z2396" s="94">
        <v>0</v>
      </c>
      <c r="AA2396" s="94">
        <v>0</v>
      </c>
      <c r="AB2396" s="94">
        <v>0</v>
      </c>
      <c r="AC2396">
        <f t="shared" si="74"/>
        <v>3000</v>
      </c>
      <c r="AD2396" t="str">
        <f t="shared" si="75"/>
        <v>305</v>
      </c>
    </row>
    <row r="2397" spans="1:30" hidden="1" x14ac:dyDescent="0.25">
      <c r="A2397" t="s">
        <v>1228</v>
      </c>
      <c r="B2397" t="s">
        <v>420</v>
      </c>
      <c r="C2397" t="s">
        <v>470</v>
      </c>
      <c r="D2397" t="s">
        <v>172</v>
      </c>
      <c r="E2397" t="s">
        <v>122</v>
      </c>
      <c r="F2397" t="s">
        <v>159</v>
      </c>
      <c r="G2397" t="s">
        <v>160</v>
      </c>
      <c r="H2397" t="s">
        <v>143</v>
      </c>
      <c r="I2397" t="s">
        <v>124</v>
      </c>
      <c r="J2397" t="s">
        <v>125</v>
      </c>
      <c r="K2397" t="s">
        <v>1229</v>
      </c>
      <c r="N2397" t="s">
        <v>1230</v>
      </c>
      <c r="O2397" t="s">
        <v>425</v>
      </c>
      <c r="P2397" t="s">
        <v>472</v>
      </c>
      <c r="Q2397" t="s">
        <v>173</v>
      </c>
      <c r="R2397" t="s">
        <v>131</v>
      </c>
      <c r="S2397" t="s">
        <v>164</v>
      </c>
      <c r="T2397" t="s">
        <v>165</v>
      </c>
      <c r="U2397" t="s">
        <v>151</v>
      </c>
      <c r="V2397" t="s">
        <v>135</v>
      </c>
      <c r="W2397" t="s">
        <v>136</v>
      </c>
      <c r="X2397" t="s">
        <v>1231</v>
      </c>
      <c r="Y2397" s="94">
        <v>48000</v>
      </c>
      <c r="Z2397" s="94">
        <v>0</v>
      </c>
      <c r="AA2397" s="94">
        <v>0</v>
      </c>
      <c r="AB2397" s="94">
        <v>0</v>
      </c>
      <c r="AC2397">
        <f t="shared" si="74"/>
        <v>3000</v>
      </c>
      <c r="AD2397" t="str">
        <f t="shared" si="75"/>
        <v>305</v>
      </c>
    </row>
    <row r="2398" spans="1:30" hidden="1" x14ac:dyDescent="0.25">
      <c r="A2398" t="s">
        <v>1228</v>
      </c>
      <c r="B2398" t="s">
        <v>420</v>
      </c>
      <c r="C2398" t="s">
        <v>470</v>
      </c>
      <c r="D2398" t="s">
        <v>174</v>
      </c>
      <c r="E2398" t="s">
        <v>122</v>
      </c>
      <c r="F2398" t="s">
        <v>159</v>
      </c>
      <c r="G2398" t="s">
        <v>160</v>
      </c>
      <c r="H2398" t="s">
        <v>143</v>
      </c>
      <c r="I2398" t="s">
        <v>124</v>
      </c>
      <c r="J2398" t="s">
        <v>125</v>
      </c>
      <c r="K2398" t="s">
        <v>1229</v>
      </c>
      <c r="N2398" t="s">
        <v>1230</v>
      </c>
      <c r="O2398" t="s">
        <v>425</v>
      </c>
      <c r="P2398" t="s">
        <v>472</v>
      </c>
      <c r="Q2398" t="s">
        <v>175</v>
      </c>
      <c r="R2398" t="s">
        <v>131</v>
      </c>
      <c r="S2398" t="s">
        <v>164</v>
      </c>
      <c r="T2398" t="s">
        <v>165</v>
      </c>
      <c r="U2398" t="s">
        <v>151</v>
      </c>
      <c r="V2398" t="s">
        <v>135</v>
      </c>
      <c r="W2398" t="s">
        <v>136</v>
      </c>
      <c r="X2398" t="s">
        <v>1231</v>
      </c>
      <c r="Y2398" s="94">
        <v>49999.92</v>
      </c>
      <c r="Z2398" s="94">
        <v>0</v>
      </c>
      <c r="AA2398" s="94">
        <v>0</v>
      </c>
      <c r="AB2398" s="94">
        <v>0</v>
      </c>
      <c r="AC2398">
        <f t="shared" si="74"/>
        <v>3000</v>
      </c>
      <c r="AD2398" t="str">
        <f t="shared" si="75"/>
        <v>305</v>
      </c>
    </row>
    <row r="2399" spans="1:30" hidden="1" x14ac:dyDescent="0.25">
      <c r="A2399" t="s">
        <v>1228</v>
      </c>
      <c r="B2399" t="s">
        <v>420</v>
      </c>
      <c r="C2399" t="s">
        <v>470</v>
      </c>
      <c r="D2399" t="s">
        <v>282</v>
      </c>
      <c r="E2399" t="s">
        <v>122</v>
      </c>
      <c r="F2399" t="s">
        <v>159</v>
      </c>
      <c r="G2399" t="s">
        <v>160</v>
      </c>
      <c r="H2399" t="s">
        <v>143</v>
      </c>
      <c r="I2399" t="s">
        <v>124</v>
      </c>
      <c r="J2399" t="s">
        <v>125</v>
      </c>
      <c r="K2399" t="s">
        <v>1229</v>
      </c>
      <c r="N2399" t="s">
        <v>1230</v>
      </c>
      <c r="O2399" t="s">
        <v>425</v>
      </c>
      <c r="P2399" t="s">
        <v>472</v>
      </c>
      <c r="Q2399" t="s">
        <v>283</v>
      </c>
      <c r="R2399" t="s">
        <v>131</v>
      </c>
      <c r="S2399" t="s">
        <v>164</v>
      </c>
      <c r="T2399" t="s">
        <v>165</v>
      </c>
      <c r="U2399" t="s">
        <v>151</v>
      </c>
      <c r="V2399" t="s">
        <v>135</v>
      </c>
      <c r="W2399" t="s">
        <v>136</v>
      </c>
      <c r="X2399" t="s">
        <v>1231</v>
      </c>
      <c r="Y2399" s="94">
        <v>3600</v>
      </c>
      <c r="Z2399" s="94">
        <v>0</v>
      </c>
      <c r="AA2399" s="94">
        <v>0</v>
      </c>
      <c r="AB2399" s="94">
        <v>0</v>
      </c>
      <c r="AC2399">
        <f t="shared" si="74"/>
        <v>3000</v>
      </c>
      <c r="AD2399" t="str">
        <f t="shared" si="75"/>
        <v>305</v>
      </c>
    </row>
    <row r="2400" spans="1:30" hidden="1" x14ac:dyDescent="0.25">
      <c r="A2400" s="97" t="s">
        <v>1194</v>
      </c>
      <c r="B2400" s="97" t="s">
        <v>420</v>
      </c>
      <c r="C2400" s="97" t="s">
        <v>140</v>
      </c>
      <c r="D2400" s="97" t="s">
        <v>465</v>
      </c>
      <c r="E2400" s="97" t="s">
        <v>122</v>
      </c>
      <c r="F2400" s="98">
        <v>15</v>
      </c>
      <c r="G2400" s="98" t="s">
        <v>142</v>
      </c>
      <c r="H2400" s="97">
        <v>19</v>
      </c>
      <c r="I2400" s="97" t="s">
        <v>124</v>
      </c>
      <c r="J2400" s="97" t="s">
        <v>125</v>
      </c>
      <c r="K2400" s="97" t="s">
        <v>1232</v>
      </c>
      <c r="L2400" s="97"/>
      <c r="M2400" s="97"/>
      <c r="N2400" s="97" t="s">
        <v>1196</v>
      </c>
      <c r="O2400" s="97" t="s">
        <v>425</v>
      </c>
      <c r="P2400" s="97" t="s">
        <v>147</v>
      </c>
      <c r="Q2400" s="97" t="s">
        <v>466</v>
      </c>
      <c r="R2400" s="97" t="s">
        <v>131</v>
      </c>
      <c r="S2400" s="97" t="s">
        <v>149</v>
      </c>
      <c r="T2400" s="97" t="s">
        <v>150</v>
      </c>
      <c r="U2400" s="97" t="s">
        <v>134</v>
      </c>
      <c r="V2400" s="97" t="s">
        <v>135</v>
      </c>
      <c r="W2400" s="97" t="s">
        <v>136</v>
      </c>
      <c r="X2400" s="97" t="s">
        <v>1233</v>
      </c>
      <c r="Y2400" s="99">
        <v>2125455.3599999999</v>
      </c>
      <c r="Z2400" s="99">
        <v>0</v>
      </c>
      <c r="AA2400" s="99">
        <v>0</v>
      </c>
      <c r="AB2400" s="99">
        <v>0</v>
      </c>
      <c r="AC2400">
        <f t="shared" si="74"/>
        <v>1000</v>
      </c>
      <c r="AD2400" t="str">
        <f t="shared" si="75"/>
        <v>305</v>
      </c>
    </row>
    <row r="2401" spans="1:30" hidden="1" x14ac:dyDescent="0.25">
      <c r="A2401" t="s">
        <v>1234</v>
      </c>
      <c r="B2401" t="s">
        <v>420</v>
      </c>
      <c r="C2401" t="s">
        <v>1051</v>
      </c>
      <c r="D2401" t="s">
        <v>186</v>
      </c>
      <c r="E2401" t="s">
        <v>122</v>
      </c>
      <c r="F2401" t="s">
        <v>159</v>
      </c>
      <c r="G2401" t="s">
        <v>160</v>
      </c>
      <c r="H2401" t="s">
        <v>143</v>
      </c>
      <c r="I2401" t="s">
        <v>124</v>
      </c>
      <c r="J2401" t="s">
        <v>125</v>
      </c>
      <c r="K2401" t="s">
        <v>1235</v>
      </c>
      <c r="N2401" t="s">
        <v>1236</v>
      </c>
      <c r="O2401" t="s">
        <v>425</v>
      </c>
      <c r="P2401" t="s">
        <v>1054</v>
      </c>
      <c r="Q2401" t="s">
        <v>188</v>
      </c>
      <c r="R2401" t="s">
        <v>131</v>
      </c>
      <c r="S2401" t="s">
        <v>164</v>
      </c>
      <c r="T2401" t="s">
        <v>165</v>
      </c>
      <c r="U2401" t="s">
        <v>151</v>
      </c>
      <c r="V2401" t="s">
        <v>135</v>
      </c>
      <c r="W2401" t="s">
        <v>136</v>
      </c>
      <c r="X2401" t="s">
        <v>1237</v>
      </c>
      <c r="Y2401" s="94">
        <v>999999.96</v>
      </c>
      <c r="Z2401" s="94">
        <v>249857.52</v>
      </c>
      <c r="AA2401" s="94">
        <v>0</v>
      </c>
      <c r="AB2401" s="94">
        <v>0</v>
      </c>
      <c r="AC2401">
        <f t="shared" si="74"/>
        <v>2000</v>
      </c>
      <c r="AD2401" t="str">
        <f t="shared" si="75"/>
        <v>305</v>
      </c>
    </row>
    <row r="2402" spans="1:30" hidden="1" x14ac:dyDescent="0.25">
      <c r="A2402" t="s">
        <v>1234</v>
      </c>
      <c r="B2402" t="s">
        <v>420</v>
      </c>
      <c r="C2402" t="s">
        <v>1051</v>
      </c>
      <c r="D2402" t="s">
        <v>192</v>
      </c>
      <c r="E2402" t="s">
        <v>122</v>
      </c>
      <c r="F2402" t="s">
        <v>159</v>
      </c>
      <c r="G2402" t="s">
        <v>160</v>
      </c>
      <c r="H2402" t="s">
        <v>143</v>
      </c>
      <c r="I2402" t="s">
        <v>124</v>
      </c>
      <c r="J2402" t="s">
        <v>125</v>
      </c>
      <c r="K2402" t="s">
        <v>1235</v>
      </c>
      <c r="N2402" t="s">
        <v>1236</v>
      </c>
      <c r="O2402" t="s">
        <v>425</v>
      </c>
      <c r="P2402" t="s">
        <v>1054</v>
      </c>
      <c r="Q2402" t="s">
        <v>193</v>
      </c>
      <c r="R2402" t="s">
        <v>131</v>
      </c>
      <c r="S2402" t="s">
        <v>164</v>
      </c>
      <c r="T2402" t="s">
        <v>165</v>
      </c>
      <c r="U2402" t="s">
        <v>151</v>
      </c>
      <c r="V2402" t="s">
        <v>135</v>
      </c>
      <c r="W2402" t="s">
        <v>136</v>
      </c>
      <c r="X2402" t="s">
        <v>1237</v>
      </c>
      <c r="Y2402" s="94">
        <v>249999.96</v>
      </c>
      <c r="Z2402" s="94">
        <v>0</v>
      </c>
      <c r="AA2402" s="94">
        <v>0</v>
      </c>
      <c r="AB2402" s="94">
        <v>0</v>
      </c>
      <c r="AC2402">
        <f t="shared" si="74"/>
        <v>2000</v>
      </c>
      <c r="AD2402" t="str">
        <f t="shared" si="75"/>
        <v>305</v>
      </c>
    </row>
    <row r="2403" spans="1:30" hidden="1" x14ac:dyDescent="0.25">
      <c r="A2403" t="s">
        <v>1234</v>
      </c>
      <c r="B2403" t="s">
        <v>420</v>
      </c>
      <c r="C2403" t="s">
        <v>1051</v>
      </c>
      <c r="D2403" t="s">
        <v>196</v>
      </c>
      <c r="E2403" t="s">
        <v>122</v>
      </c>
      <c r="F2403" t="s">
        <v>159</v>
      </c>
      <c r="G2403" t="s">
        <v>160</v>
      </c>
      <c r="H2403" t="s">
        <v>143</v>
      </c>
      <c r="I2403" t="s">
        <v>124</v>
      </c>
      <c r="J2403" t="s">
        <v>125</v>
      </c>
      <c r="K2403" t="s">
        <v>1235</v>
      </c>
      <c r="N2403" t="s">
        <v>1236</v>
      </c>
      <c r="O2403" t="s">
        <v>425</v>
      </c>
      <c r="P2403" t="s">
        <v>1054</v>
      </c>
      <c r="Q2403" t="s">
        <v>197</v>
      </c>
      <c r="R2403" t="s">
        <v>131</v>
      </c>
      <c r="S2403" t="s">
        <v>164</v>
      </c>
      <c r="T2403" t="s">
        <v>165</v>
      </c>
      <c r="U2403" t="s">
        <v>151</v>
      </c>
      <c r="V2403" t="s">
        <v>135</v>
      </c>
      <c r="W2403" t="s">
        <v>136</v>
      </c>
      <c r="X2403" t="s">
        <v>1237</v>
      </c>
      <c r="Y2403" s="94">
        <v>72000</v>
      </c>
      <c r="Z2403" s="94">
        <v>0</v>
      </c>
      <c r="AA2403" s="94">
        <v>0</v>
      </c>
      <c r="AB2403" s="94">
        <v>0</v>
      </c>
      <c r="AC2403">
        <f t="shared" si="74"/>
        <v>2000</v>
      </c>
      <c r="AD2403" t="str">
        <f t="shared" si="75"/>
        <v>305</v>
      </c>
    </row>
    <row r="2404" spans="1:30" hidden="1" x14ac:dyDescent="0.25">
      <c r="A2404" t="s">
        <v>1234</v>
      </c>
      <c r="B2404" t="s">
        <v>420</v>
      </c>
      <c r="C2404" t="s">
        <v>1051</v>
      </c>
      <c r="D2404" t="s">
        <v>198</v>
      </c>
      <c r="E2404" t="s">
        <v>122</v>
      </c>
      <c r="F2404" t="s">
        <v>159</v>
      </c>
      <c r="G2404" t="s">
        <v>160</v>
      </c>
      <c r="H2404" t="s">
        <v>143</v>
      </c>
      <c r="I2404" t="s">
        <v>124</v>
      </c>
      <c r="J2404" t="s">
        <v>125</v>
      </c>
      <c r="K2404" t="s">
        <v>1235</v>
      </c>
      <c r="N2404" t="s">
        <v>1236</v>
      </c>
      <c r="O2404" t="s">
        <v>425</v>
      </c>
      <c r="P2404" t="s">
        <v>1054</v>
      </c>
      <c r="Q2404" t="s">
        <v>199</v>
      </c>
      <c r="R2404" t="s">
        <v>131</v>
      </c>
      <c r="S2404" t="s">
        <v>164</v>
      </c>
      <c r="T2404" t="s">
        <v>165</v>
      </c>
      <c r="U2404" t="s">
        <v>151</v>
      </c>
      <c r="V2404" t="s">
        <v>135</v>
      </c>
      <c r="W2404" t="s">
        <v>136</v>
      </c>
      <c r="X2404" t="s">
        <v>1237</v>
      </c>
      <c r="Y2404" s="94">
        <v>249999.96</v>
      </c>
      <c r="Z2404" s="94">
        <v>62396.4</v>
      </c>
      <c r="AA2404" s="94">
        <v>0</v>
      </c>
      <c r="AB2404" s="94">
        <v>0</v>
      </c>
      <c r="AC2404">
        <f t="shared" si="74"/>
        <v>2000</v>
      </c>
      <c r="AD2404" t="str">
        <f t="shared" si="75"/>
        <v>305</v>
      </c>
    </row>
    <row r="2405" spans="1:30" hidden="1" x14ac:dyDescent="0.25">
      <c r="A2405" t="s">
        <v>1234</v>
      </c>
      <c r="B2405" t="s">
        <v>420</v>
      </c>
      <c r="C2405" t="s">
        <v>1051</v>
      </c>
      <c r="D2405" t="s">
        <v>214</v>
      </c>
      <c r="E2405" t="s">
        <v>122</v>
      </c>
      <c r="F2405" t="s">
        <v>159</v>
      </c>
      <c r="G2405" t="s">
        <v>160</v>
      </c>
      <c r="H2405" t="s">
        <v>143</v>
      </c>
      <c r="I2405" t="s">
        <v>124</v>
      </c>
      <c r="J2405" t="s">
        <v>125</v>
      </c>
      <c r="K2405" t="s">
        <v>1235</v>
      </c>
      <c r="N2405" t="s">
        <v>1236</v>
      </c>
      <c r="O2405" t="s">
        <v>425</v>
      </c>
      <c r="P2405" t="s">
        <v>1054</v>
      </c>
      <c r="Q2405" t="s">
        <v>215</v>
      </c>
      <c r="R2405" t="s">
        <v>131</v>
      </c>
      <c r="S2405" t="s">
        <v>164</v>
      </c>
      <c r="T2405" t="s">
        <v>165</v>
      </c>
      <c r="U2405" t="s">
        <v>151</v>
      </c>
      <c r="V2405" t="s">
        <v>135</v>
      </c>
      <c r="W2405" t="s">
        <v>136</v>
      </c>
      <c r="X2405" t="s">
        <v>1237</v>
      </c>
      <c r="Y2405" s="94">
        <v>69516.479999999996</v>
      </c>
      <c r="Z2405" s="94">
        <v>0</v>
      </c>
      <c r="AA2405" s="94">
        <v>0</v>
      </c>
      <c r="AB2405" s="94">
        <v>0</v>
      </c>
      <c r="AC2405">
        <f t="shared" si="74"/>
        <v>2000</v>
      </c>
      <c r="AD2405" t="str">
        <f t="shared" si="75"/>
        <v>305</v>
      </c>
    </row>
    <row r="2406" spans="1:30" hidden="1" x14ac:dyDescent="0.25">
      <c r="A2406" t="s">
        <v>1234</v>
      </c>
      <c r="B2406" t="s">
        <v>420</v>
      </c>
      <c r="C2406" t="s">
        <v>1051</v>
      </c>
      <c r="D2406" t="s">
        <v>240</v>
      </c>
      <c r="E2406" t="s">
        <v>122</v>
      </c>
      <c r="F2406" t="s">
        <v>159</v>
      </c>
      <c r="G2406" t="s">
        <v>160</v>
      </c>
      <c r="H2406" t="s">
        <v>143</v>
      </c>
      <c r="I2406" t="s">
        <v>124</v>
      </c>
      <c r="J2406" t="s">
        <v>125</v>
      </c>
      <c r="K2406" t="s">
        <v>1235</v>
      </c>
      <c r="N2406" t="s">
        <v>1236</v>
      </c>
      <c r="O2406" t="s">
        <v>425</v>
      </c>
      <c r="P2406" t="s">
        <v>1054</v>
      </c>
      <c r="Q2406" t="s">
        <v>241</v>
      </c>
      <c r="R2406" t="s">
        <v>131</v>
      </c>
      <c r="S2406" t="s">
        <v>164</v>
      </c>
      <c r="T2406" t="s">
        <v>165</v>
      </c>
      <c r="U2406" t="s">
        <v>151</v>
      </c>
      <c r="V2406" t="s">
        <v>135</v>
      </c>
      <c r="W2406" t="s">
        <v>136</v>
      </c>
      <c r="X2406" t="s">
        <v>1237</v>
      </c>
      <c r="Y2406" s="94">
        <v>78032.399999999994</v>
      </c>
      <c r="Z2406" s="94">
        <v>0</v>
      </c>
      <c r="AA2406" s="94">
        <v>0</v>
      </c>
      <c r="AB2406" s="94">
        <v>0</v>
      </c>
      <c r="AC2406">
        <f t="shared" si="74"/>
        <v>3000</v>
      </c>
      <c r="AD2406" t="str">
        <f t="shared" si="75"/>
        <v>305</v>
      </c>
    </row>
    <row r="2407" spans="1:30" hidden="1" x14ac:dyDescent="0.25">
      <c r="A2407" t="s">
        <v>1234</v>
      </c>
      <c r="B2407" t="s">
        <v>420</v>
      </c>
      <c r="C2407" t="s">
        <v>1051</v>
      </c>
      <c r="D2407" t="s">
        <v>512</v>
      </c>
      <c r="E2407" t="s">
        <v>122</v>
      </c>
      <c r="F2407" t="s">
        <v>159</v>
      </c>
      <c r="G2407" t="s">
        <v>160</v>
      </c>
      <c r="H2407" t="s">
        <v>143</v>
      </c>
      <c r="I2407" t="s">
        <v>124</v>
      </c>
      <c r="J2407" t="s">
        <v>125</v>
      </c>
      <c r="K2407" t="s">
        <v>1235</v>
      </c>
      <c r="N2407" t="s">
        <v>1236</v>
      </c>
      <c r="O2407" t="s">
        <v>425</v>
      </c>
      <c r="P2407" t="s">
        <v>1054</v>
      </c>
      <c r="Q2407" t="s">
        <v>513</v>
      </c>
      <c r="R2407" t="s">
        <v>131</v>
      </c>
      <c r="S2407" t="s">
        <v>164</v>
      </c>
      <c r="T2407" t="s">
        <v>165</v>
      </c>
      <c r="U2407" t="s">
        <v>151</v>
      </c>
      <c r="V2407" t="s">
        <v>135</v>
      </c>
      <c r="W2407" t="s">
        <v>136</v>
      </c>
      <c r="X2407" t="s">
        <v>1237</v>
      </c>
      <c r="Y2407" s="94">
        <v>1800000</v>
      </c>
      <c r="Z2407" s="94">
        <v>0</v>
      </c>
      <c r="AA2407" s="94">
        <v>0</v>
      </c>
      <c r="AB2407" s="94">
        <v>0</v>
      </c>
      <c r="AC2407">
        <f t="shared" si="74"/>
        <v>3000</v>
      </c>
      <c r="AD2407" t="str">
        <f t="shared" si="75"/>
        <v>305</v>
      </c>
    </row>
    <row r="2408" spans="1:30" hidden="1" x14ac:dyDescent="0.25">
      <c r="A2408" t="s">
        <v>1234</v>
      </c>
      <c r="B2408" t="s">
        <v>420</v>
      </c>
      <c r="C2408" t="s">
        <v>1051</v>
      </c>
      <c r="D2408" t="s">
        <v>264</v>
      </c>
      <c r="E2408" t="s">
        <v>122</v>
      </c>
      <c r="F2408" t="s">
        <v>159</v>
      </c>
      <c r="G2408" t="s">
        <v>160</v>
      </c>
      <c r="H2408" t="s">
        <v>143</v>
      </c>
      <c r="I2408" t="s">
        <v>124</v>
      </c>
      <c r="J2408" t="s">
        <v>125</v>
      </c>
      <c r="K2408" t="s">
        <v>1235</v>
      </c>
      <c r="N2408" t="s">
        <v>1236</v>
      </c>
      <c r="O2408" t="s">
        <v>425</v>
      </c>
      <c r="P2408" t="s">
        <v>1054</v>
      </c>
      <c r="Q2408" t="s">
        <v>265</v>
      </c>
      <c r="R2408" t="s">
        <v>131</v>
      </c>
      <c r="S2408" t="s">
        <v>164</v>
      </c>
      <c r="T2408" t="s">
        <v>165</v>
      </c>
      <c r="U2408" t="s">
        <v>151</v>
      </c>
      <c r="V2408" t="s">
        <v>135</v>
      </c>
      <c r="W2408" t="s">
        <v>136</v>
      </c>
      <c r="X2408" t="s">
        <v>1237</v>
      </c>
      <c r="Y2408" s="94">
        <v>283455</v>
      </c>
      <c r="Z2408" s="94">
        <v>0</v>
      </c>
      <c r="AA2408" s="94">
        <v>0</v>
      </c>
      <c r="AB2408" s="94">
        <v>0</v>
      </c>
      <c r="AC2408">
        <f t="shared" si="74"/>
        <v>3000</v>
      </c>
      <c r="AD2408" t="str">
        <f t="shared" si="75"/>
        <v>305</v>
      </c>
    </row>
    <row r="2409" spans="1:30" hidden="1" x14ac:dyDescent="0.25">
      <c r="A2409" t="s">
        <v>1234</v>
      </c>
      <c r="B2409" t="s">
        <v>420</v>
      </c>
      <c r="C2409" t="s">
        <v>1051</v>
      </c>
      <c r="D2409" t="s">
        <v>272</v>
      </c>
      <c r="E2409" t="s">
        <v>122</v>
      </c>
      <c r="F2409" t="s">
        <v>159</v>
      </c>
      <c r="G2409" t="s">
        <v>160</v>
      </c>
      <c r="H2409" t="s">
        <v>143</v>
      </c>
      <c r="I2409" t="s">
        <v>124</v>
      </c>
      <c r="J2409" t="s">
        <v>125</v>
      </c>
      <c r="K2409" t="s">
        <v>1235</v>
      </c>
      <c r="N2409" t="s">
        <v>1236</v>
      </c>
      <c r="O2409" t="s">
        <v>425</v>
      </c>
      <c r="P2409" t="s">
        <v>1054</v>
      </c>
      <c r="Q2409" t="s">
        <v>273</v>
      </c>
      <c r="R2409" t="s">
        <v>131</v>
      </c>
      <c r="S2409" t="s">
        <v>164</v>
      </c>
      <c r="T2409" t="s">
        <v>165</v>
      </c>
      <c r="U2409" t="s">
        <v>151</v>
      </c>
      <c r="V2409" t="s">
        <v>135</v>
      </c>
      <c r="W2409" t="s">
        <v>136</v>
      </c>
      <c r="X2409" t="s">
        <v>1237</v>
      </c>
      <c r="Y2409" s="94">
        <v>77243.039999999994</v>
      </c>
      <c r="Z2409" s="94">
        <v>0</v>
      </c>
      <c r="AA2409" s="94">
        <v>0</v>
      </c>
      <c r="AB2409" s="94">
        <v>0</v>
      </c>
      <c r="AC2409">
        <f t="shared" si="74"/>
        <v>3000</v>
      </c>
      <c r="AD2409" t="str">
        <f t="shared" si="75"/>
        <v>305</v>
      </c>
    </row>
    <row r="2410" spans="1:30" hidden="1" x14ac:dyDescent="0.25">
      <c r="A2410" t="s">
        <v>1234</v>
      </c>
      <c r="B2410" t="s">
        <v>420</v>
      </c>
      <c r="C2410" t="s">
        <v>1051</v>
      </c>
      <c r="D2410" t="s">
        <v>276</v>
      </c>
      <c r="E2410" t="s">
        <v>122</v>
      </c>
      <c r="F2410" t="s">
        <v>159</v>
      </c>
      <c r="G2410" t="s">
        <v>160</v>
      </c>
      <c r="H2410" t="s">
        <v>143</v>
      </c>
      <c r="I2410" t="s">
        <v>124</v>
      </c>
      <c r="J2410" t="s">
        <v>125</v>
      </c>
      <c r="K2410" t="s">
        <v>1235</v>
      </c>
      <c r="N2410" t="s">
        <v>1236</v>
      </c>
      <c r="O2410" t="s">
        <v>425</v>
      </c>
      <c r="P2410" t="s">
        <v>1054</v>
      </c>
      <c r="Q2410" t="s">
        <v>277</v>
      </c>
      <c r="R2410" t="s">
        <v>131</v>
      </c>
      <c r="S2410" t="s">
        <v>164</v>
      </c>
      <c r="T2410" t="s">
        <v>165</v>
      </c>
      <c r="U2410" t="s">
        <v>151</v>
      </c>
      <c r="V2410" t="s">
        <v>135</v>
      </c>
      <c r="W2410" t="s">
        <v>136</v>
      </c>
      <c r="X2410" t="s">
        <v>1237</v>
      </c>
      <c r="Y2410" s="94">
        <v>189195.24</v>
      </c>
      <c r="Z2410" s="94">
        <v>0</v>
      </c>
      <c r="AA2410" s="94">
        <v>0</v>
      </c>
      <c r="AB2410" s="94">
        <v>0</v>
      </c>
      <c r="AC2410">
        <f t="shared" si="74"/>
        <v>3000</v>
      </c>
      <c r="AD2410" t="str">
        <f t="shared" si="75"/>
        <v>305</v>
      </c>
    </row>
    <row r="2411" spans="1:30" hidden="1" x14ac:dyDescent="0.25">
      <c r="A2411" t="s">
        <v>1234</v>
      </c>
      <c r="B2411" t="s">
        <v>420</v>
      </c>
      <c r="C2411" t="s">
        <v>1051</v>
      </c>
      <c r="D2411" t="s">
        <v>738</v>
      </c>
      <c r="E2411" t="s">
        <v>122</v>
      </c>
      <c r="F2411" t="s">
        <v>159</v>
      </c>
      <c r="G2411" t="s">
        <v>160</v>
      </c>
      <c r="H2411" t="s">
        <v>143</v>
      </c>
      <c r="I2411" t="s">
        <v>124</v>
      </c>
      <c r="J2411" t="s">
        <v>125</v>
      </c>
      <c r="K2411" t="s">
        <v>1235</v>
      </c>
      <c r="N2411" t="s">
        <v>1236</v>
      </c>
      <c r="O2411" t="s">
        <v>425</v>
      </c>
      <c r="P2411" t="s">
        <v>1054</v>
      </c>
      <c r="Q2411" t="s">
        <v>739</v>
      </c>
      <c r="R2411" t="s">
        <v>131</v>
      </c>
      <c r="S2411" t="s">
        <v>164</v>
      </c>
      <c r="T2411" t="s">
        <v>165</v>
      </c>
      <c r="U2411" t="s">
        <v>151</v>
      </c>
      <c r="V2411" t="s">
        <v>135</v>
      </c>
      <c r="W2411" t="s">
        <v>136</v>
      </c>
      <c r="X2411" t="s">
        <v>1237</v>
      </c>
      <c r="Y2411" s="94">
        <v>12000</v>
      </c>
      <c r="Z2411" s="94">
        <v>0</v>
      </c>
      <c r="AA2411" s="94">
        <v>0</v>
      </c>
      <c r="AB2411" s="94">
        <v>0</v>
      </c>
      <c r="AC2411">
        <f t="shared" si="74"/>
        <v>3000</v>
      </c>
      <c r="AD2411" t="str">
        <f t="shared" si="75"/>
        <v>305</v>
      </c>
    </row>
    <row r="2412" spans="1:30" hidden="1" x14ac:dyDescent="0.25">
      <c r="A2412" t="s">
        <v>1234</v>
      </c>
      <c r="B2412" t="s">
        <v>420</v>
      </c>
      <c r="C2412" t="s">
        <v>1051</v>
      </c>
      <c r="D2412" t="s">
        <v>278</v>
      </c>
      <c r="E2412" t="s">
        <v>122</v>
      </c>
      <c r="F2412" t="s">
        <v>159</v>
      </c>
      <c r="G2412" t="s">
        <v>160</v>
      </c>
      <c r="H2412" t="s">
        <v>143</v>
      </c>
      <c r="I2412" t="s">
        <v>124</v>
      </c>
      <c r="J2412" t="s">
        <v>125</v>
      </c>
      <c r="K2412" t="s">
        <v>1235</v>
      </c>
      <c r="N2412" t="s">
        <v>1236</v>
      </c>
      <c r="O2412" t="s">
        <v>425</v>
      </c>
      <c r="P2412" t="s">
        <v>1054</v>
      </c>
      <c r="Q2412" t="s">
        <v>279</v>
      </c>
      <c r="R2412" t="s">
        <v>131</v>
      </c>
      <c r="S2412" t="s">
        <v>164</v>
      </c>
      <c r="T2412" t="s">
        <v>165</v>
      </c>
      <c r="U2412" t="s">
        <v>151</v>
      </c>
      <c r="V2412" t="s">
        <v>135</v>
      </c>
      <c r="W2412" t="s">
        <v>136</v>
      </c>
      <c r="X2412" t="s">
        <v>1237</v>
      </c>
      <c r="Y2412" s="94">
        <v>999999.96</v>
      </c>
      <c r="Z2412" s="94">
        <v>678.23</v>
      </c>
      <c r="AA2412" s="94">
        <v>0</v>
      </c>
      <c r="AB2412" s="94">
        <v>0</v>
      </c>
      <c r="AC2412">
        <f t="shared" si="74"/>
        <v>3000</v>
      </c>
      <c r="AD2412" t="str">
        <f t="shared" si="75"/>
        <v>305</v>
      </c>
    </row>
    <row r="2413" spans="1:30" hidden="1" x14ac:dyDescent="0.25">
      <c r="A2413" t="s">
        <v>1234</v>
      </c>
      <c r="B2413" t="s">
        <v>420</v>
      </c>
      <c r="C2413" t="s">
        <v>1051</v>
      </c>
      <c r="D2413" t="s">
        <v>172</v>
      </c>
      <c r="E2413" t="s">
        <v>122</v>
      </c>
      <c r="F2413" t="s">
        <v>159</v>
      </c>
      <c r="G2413" t="s">
        <v>160</v>
      </c>
      <c r="H2413" t="s">
        <v>143</v>
      </c>
      <c r="I2413" t="s">
        <v>124</v>
      </c>
      <c r="J2413" t="s">
        <v>125</v>
      </c>
      <c r="K2413" t="s">
        <v>1235</v>
      </c>
      <c r="N2413" t="s">
        <v>1236</v>
      </c>
      <c r="O2413" t="s">
        <v>425</v>
      </c>
      <c r="P2413" t="s">
        <v>1054</v>
      </c>
      <c r="Q2413" t="s">
        <v>173</v>
      </c>
      <c r="R2413" t="s">
        <v>131</v>
      </c>
      <c r="S2413" t="s">
        <v>164</v>
      </c>
      <c r="T2413" t="s">
        <v>165</v>
      </c>
      <c r="U2413" t="s">
        <v>151</v>
      </c>
      <c r="V2413" t="s">
        <v>135</v>
      </c>
      <c r="W2413" t="s">
        <v>136</v>
      </c>
      <c r="X2413" t="s">
        <v>1237</v>
      </c>
      <c r="Y2413" s="94">
        <v>72000</v>
      </c>
      <c r="Z2413" s="94">
        <v>0</v>
      </c>
      <c r="AA2413" s="94">
        <v>0</v>
      </c>
      <c r="AB2413" s="94">
        <v>0</v>
      </c>
      <c r="AC2413">
        <f t="shared" si="74"/>
        <v>3000</v>
      </c>
      <c r="AD2413" t="str">
        <f t="shared" si="75"/>
        <v>305</v>
      </c>
    </row>
    <row r="2414" spans="1:30" hidden="1" x14ac:dyDescent="0.25">
      <c r="A2414" t="s">
        <v>1234</v>
      </c>
      <c r="B2414" t="s">
        <v>420</v>
      </c>
      <c r="C2414" t="s">
        <v>1051</v>
      </c>
      <c r="D2414" t="s">
        <v>174</v>
      </c>
      <c r="E2414" t="s">
        <v>122</v>
      </c>
      <c r="F2414" t="s">
        <v>159</v>
      </c>
      <c r="G2414" t="s">
        <v>160</v>
      </c>
      <c r="H2414" t="s">
        <v>143</v>
      </c>
      <c r="I2414" t="s">
        <v>124</v>
      </c>
      <c r="J2414" t="s">
        <v>125</v>
      </c>
      <c r="K2414" t="s">
        <v>1235</v>
      </c>
      <c r="N2414" t="s">
        <v>1236</v>
      </c>
      <c r="O2414" t="s">
        <v>425</v>
      </c>
      <c r="P2414" t="s">
        <v>1054</v>
      </c>
      <c r="Q2414" t="s">
        <v>175</v>
      </c>
      <c r="R2414" t="s">
        <v>131</v>
      </c>
      <c r="S2414" t="s">
        <v>164</v>
      </c>
      <c r="T2414" t="s">
        <v>165</v>
      </c>
      <c r="U2414" t="s">
        <v>151</v>
      </c>
      <c r="V2414" t="s">
        <v>135</v>
      </c>
      <c r="W2414" t="s">
        <v>136</v>
      </c>
      <c r="X2414" t="s">
        <v>1237</v>
      </c>
      <c r="Y2414" s="94">
        <v>60000</v>
      </c>
      <c r="Z2414" s="94">
        <v>0</v>
      </c>
      <c r="AA2414" s="94">
        <v>0</v>
      </c>
      <c r="AB2414" s="94">
        <v>0</v>
      </c>
      <c r="AC2414">
        <f t="shared" si="74"/>
        <v>3000</v>
      </c>
      <c r="AD2414" t="str">
        <f t="shared" si="75"/>
        <v>305</v>
      </c>
    </row>
    <row r="2415" spans="1:30" hidden="1" x14ac:dyDescent="0.25">
      <c r="A2415" t="s">
        <v>1238</v>
      </c>
      <c r="B2415" t="s">
        <v>420</v>
      </c>
      <c r="C2415" t="s">
        <v>1051</v>
      </c>
      <c r="D2415" t="s">
        <v>214</v>
      </c>
      <c r="E2415" t="s">
        <v>122</v>
      </c>
      <c r="F2415" t="s">
        <v>159</v>
      </c>
      <c r="G2415" t="s">
        <v>160</v>
      </c>
      <c r="H2415" t="s">
        <v>143</v>
      </c>
      <c r="I2415" t="s">
        <v>124</v>
      </c>
      <c r="J2415" t="s">
        <v>125</v>
      </c>
      <c r="K2415" t="s">
        <v>1239</v>
      </c>
      <c r="N2415" t="s">
        <v>1240</v>
      </c>
      <c r="O2415" t="s">
        <v>425</v>
      </c>
      <c r="P2415" t="s">
        <v>1054</v>
      </c>
      <c r="Q2415" t="s">
        <v>215</v>
      </c>
      <c r="R2415" t="s">
        <v>131</v>
      </c>
      <c r="S2415" t="s">
        <v>164</v>
      </c>
      <c r="T2415" t="s">
        <v>165</v>
      </c>
      <c r="U2415" t="s">
        <v>151</v>
      </c>
      <c r="V2415" t="s">
        <v>135</v>
      </c>
      <c r="W2415" t="s">
        <v>136</v>
      </c>
      <c r="X2415" t="s">
        <v>1241</v>
      </c>
      <c r="Y2415" s="94">
        <v>108000</v>
      </c>
      <c r="Z2415" s="94">
        <v>0</v>
      </c>
      <c r="AA2415" s="94">
        <v>0</v>
      </c>
      <c r="AB2415" s="94">
        <v>0</v>
      </c>
      <c r="AC2415">
        <f t="shared" si="74"/>
        <v>2000</v>
      </c>
      <c r="AD2415" t="str">
        <f t="shared" si="75"/>
        <v>305</v>
      </c>
    </row>
    <row r="2416" spans="1:30" hidden="1" x14ac:dyDescent="0.25">
      <c r="A2416" t="s">
        <v>1238</v>
      </c>
      <c r="B2416" t="s">
        <v>420</v>
      </c>
      <c r="C2416" t="s">
        <v>1051</v>
      </c>
      <c r="D2416" t="s">
        <v>272</v>
      </c>
      <c r="E2416" t="s">
        <v>122</v>
      </c>
      <c r="F2416" t="s">
        <v>159</v>
      </c>
      <c r="G2416" t="s">
        <v>160</v>
      </c>
      <c r="H2416" t="s">
        <v>143</v>
      </c>
      <c r="I2416" t="s">
        <v>124</v>
      </c>
      <c r="J2416" t="s">
        <v>125</v>
      </c>
      <c r="K2416" t="s">
        <v>1239</v>
      </c>
      <c r="N2416" t="s">
        <v>1240</v>
      </c>
      <c r="O2416" t="s">
        <v>425</v>
      </c>
      <c r="P2416" t="s">
        <v>1054</v>
      </c>
      <c r="Q2416" t="s">
        <v>273</v>
      </c>
      <c r="R2416" t="s">
        <v>131</v>
      </c>
      <c r="S2416" t="s">
        <v>164</v>
      </c>
      <c r="T2416" t="s">
        <v>165</v>
      </c>
      <c r="U2416" t="s">
        <v>151</v>
      </c>
      <c r="V2416" t="s">
        <v>135</v>
      </c>
      <c r="W2416" t="s">
        <v>136</v>
      </c>
      <c r="X2416" t="s">
        <v>1241</v>
      </c>
      <c r="Y2416" s="94">
        <v>60000</v>
      </c>
      <c r="Z2416" s="94">
        <v>0</v>
      </c>
      <c r="AA2416" s="94">
        <v>0</v>
      </c>
      <c r="AB2416" s="94">
        <v>0</v>
      </c>
      <c r="AC2416">
        <f t="shared" si="74"/>
        <v>3000</v>
      </c>
      <c r="AD2416" t="str">
        <f t="shared" si="75"/>
        <v>305</v>
      </c>
    </row>
    <row r="2417" spans="1:30" hidden="1" x14ac:dyDescent="0.25">
      <c r="A2417" t="s">
        <v>1238</v>
      </c>
      <c r="B2417" t="s">
        <v>420</v>
      </c>
      <c r="C2417" t="s">
        <v>1051</v>
      </c>
      <c r="D2417" t="s">
        <v>172</v>
      </c>
      <c r="E2417" t="s">
        <v>122</v>
      </c>
      <c r="F2417" t="s">
        <v>159</v>
      </c>
      <c r="G2417" t="s">
        <v>160</v>
      </c>
      <c r="H2417" t="s">
        <v>143</v>
      </c>
      <c r="I2417" t="s">
        <v>124</v>
      </c>
      <c r="J2417" t="s">
        <v>125</v>
      </c>
      <c r="K2417" t="s">
        <v>1239</v>
      </c>
      <c r="N2417" t="s">
        <v>1240</v>
      </c>
      <c r="O2417" t="s">
        <v>425</v>
      </c>
      <c r="P2417" t="s">
        <v>1054</v>
      </c>
      <c r="Q2417" t="s">
        <v>173</v>
      </c>
      <c r="R2417" t="s">
        <v>131</v>
      </c>
      <c r="S2417" t="s">
        <v>164</v>
      </c>
      <c r="T2417" t="s">
        <v>165</v>
      </c>
      <c r="U2417" t="s">
        <v>151</v>
      </c>
      <c r="V2417" t="s">
        <v>135</v>
      </c>
      <c r="W2417" t="s">
        <v>136</v>
      </c>
      <c r="X2417" t="s">
        <v>1241</v>
      </c>
      <c r="Y2417" s="94">
        <v>24000</v>
      </c>
      <c r="Z2417" s="94">
        <v>0</v>
      </c>
      <c r="AA2417" s="94">
        <v>0</v>
      </c>
      <c r="AB2417" s="94">
        <v>0</v>
      </c>
      <c r="AC2417">
        <f t="shared" si="74"/>
        <v>3000</v>
      </c>
      <c r="AD2417" t="str">
        <f t="shared" si="75"/>
        <v>305</v>
      </c>
    </row>
    <row r="2418" spans="1:30" hidden="1" x14ac:dyDescent="0.25">
      <c r="A2418" t="s">
        <v>1238</v>
      </c>
      <c r="B2418" t="s">
        <v>420</v>
      </c>
      <c r="C2418" t="s">
        <v>1051</v>
      </c>
      <c r="D2418" t="s">
        <v>174</v>
      </c>
      <c r="E2418" t="s">
        <v>122</v>
      </c>
      <c r="F2418" t="s">
        <v>159</v>
      </c>
      <c r="G2418" t="s">
        <v>160</v>
      </c>
      <c r="H2418" t="s">
        <v>143</v>
      </c>
      <c r="I2418" t="s">
        <v>124</v>
      </c>
      <c r="J2418" t="s">
        <v>125</v>
      </c>
      <c r="K2418" t="s">
        <v>1239</v>
      </c>
      <c r="N2418" t="s">
        <v>1240</v>
      </c>
      <c r="O2418" t="s">
        <v>425</v>
      </c>
      <c r="P2418" t="s">
        <v>1054</v>
      </c>
      <c r="Q2418" t="s">
        <v>175</v>
      </c>
      <c r="R2418" t="s">
        <v>131</v>
      </c>
      <c r="S2418" t="s">
        <v>164</v>
      </c>
      <c r="T2418" t="s">
        <v>165</v>
      </c>
      <c r="U2418" t="s">
        <v>151</v>
      </c>
      <c r="V2418" t="s">
        <v>135</v>
      </c>
      <c r="W2418" t="s">
        <v>136</v>
      </c>
      <c r="X2418" t="s">
        <v>1241</v>
      </c>
      <c r="Y2418" s="94">
        <v>24000</v>
      </c>
      <c r="Z2418" s="94">
        <v>0</v>
      </c>
      <c r="AA2418" s="94">
        <v>0</v>
      </c>
      <c r="AB2418" s="94">
        <v>0</v>
      </c>
      <c r="AC2418">
        <f t="shared" si="74"/>
        <v>3000</v>
      </c>
      <c r="AD2418" t="str">
        <f t="shared" si="75"/>
        <v>305</v>
      </c>
    </row>
    <row r="2419" spans="1:30" hidden="1" x14ac:dyDescent="0.25">
      <c r="A2419" t="s">
        <v>1242</v>
      </c>
      <c r="B2419" t="s">
        <v>420</v>
      </c>
      <c r="C2419" t="s">
        <v>1051</v>
      </c>
      <c r="D2419" t="s">
        <v>214</v>
      </c>
      <c r="E2419" t="s">
        <v>122</v>
      </c>
      <c r="F2419" t="s">
        <v>159</v>
      </c>
      <c r="G2419" t="s">
        <v>160</v>
      </c>
      <c r="H2419" t="s">
        <v>143</v>
      </c>
      <c r="I2419" t="s">
        <v>124</v>
      </c>
      <c r="J2419" t="s">
        <v>125</v>
      </c>
      <c r="K2419" t="s">
        <v>1243</v>
      </c>
      <c r="N2419" t="s">
        <v>1062</v>
      </c>
      <c r="O2419" t="s">
        <v>425</v>
      </c>
      <c r="P2419" t="s">
        <v>1054</v>
      </c>
      <c r="Q2419" t="s">
        <v>215</v>
      </c>
      <c r="R2419" t="s">
        <v>131</v>
      </c>
      <c r="S2419" t="s">
        <v>164</v>
      </c>
      <c r="T2419" t="s">
        <v>165</v>
      </c>
      <c r="U2419" t="s">
        <v>151</v>
      </c>
      <c r="V2419" t="s">
        <v>135</v>
      </c>
      <c r="W2419" t="s">
        <v>136</v>
      </c>
      <c r="X2419" t="s">
        <v>1063</v>
      </c>
      <c r="Y2419" s="94">
        <v>108000</v>
      </c>
      <c r="Z2419" s="94">
        <v>0</v>
      </c>
      <c r="AA2419" s="94">
        <v>0</v>
      </c>
      <c r="AB2419" s="94">
        <v>0</v>
      </c>
      <c r="AC2419">
        <f t="shared" si="74"/>
        <v>2000</v>
      </c>
      <c r="AD2419" t="str">
        <f t="shared" si="75"/>
        <v>305</v>
      </c>
    </row>
    <row r="2420" spans="1:30" hidden="1" x14ac:dyDescent="0.25">
      <c r="A2420" t="s">
        <v>1242</v>
      </c>
      <c r="B2420" t="s">
        <v>420</v>
      </c>
      <c r="C2420" t="s">
        <v>1051</v>
      </c>
      <c r="D2420" t="s">
        <v>272</v>
      </c>
      <c r="E2420" t="s">
        <v>122</v>
      </c>
      <c r="F2420" t="s">
        <v>159</v>
      </c>
      <c r="G2420" t="s">
        <v>160</v>
      </c>
      <c r="H2420" t="s">
        <v>143</v>
      </c>
      <c r="I2420" t="s">
        <v>124</v>
      </c>
      <c r="J2420" t="s">
        <v>125</v>
      </c>
      <c r="K2420" t="s">
        <v>1243</v>
      </c>
      <c r="N2420" t="s">
        <v>1062</v>
      </c>
      <c r="O2420" t="s">
        <v>425</v>
      </c>
      <c r="P2420" t="s">
        <v>1054</v>
      </c>
      <c r="Q2420" t="s">
        <v>273</v>
      </c>
      <c r="R2420" t="s">
        <v>131</v>
      </c>
      <c r="S2420" t="s">
        <v>164</v>
      </c>
      <c r="T2420" t="s">
        <v>165</v>
      </c>
      <c r="U2420" t="s">
        <v>151</v>
      </c>
      <c r="V2420" t="s">
        <v>135</v>
      </c>
      <c r="W2420" t="s">
        <v>136</v>
      </c>
      <c r="X2420" t="s">
        <v>1063</v>
      </c>
      <c r="Y2420" s="94">
        <v>60000</v>
      </c>
      <c r="Z2420" s="94">
        <v>0</v>
      </c>
      <c r="AA2420" s="94">
        <v>0</v>
      </c>
      <c r="AB2420" s="94">
        <v>0</v>
      </c>
      <c r="AC2420">
        <f t="shared" si="74"/>
        <v>3000</v>
      </c>
      <c r="AD2420" t="str">
        <f t="shared" si="75"/>
        <v>305</v>
      </c>
    </row>
    <row r="2421" spans="1:30" hidden="1" x14ac:dyDescent="0.25">
      <c r="A2421" t="s">
        <v>1242</v>
      </c>
      <c r="B2421" t="s">
        <v>420</v>
      </c>
      <c r="C2421" t="s">
        <v>1051</v>
      </c>
      <c r="D2421" t="s">
        <v>172</v>
      </c>
      <c r="E2421" t="s">
        <v>122</v>
      </c>
      <c r="F2421" t="s">
        <v>159</v>
      </c>
      <c r="G2421" t="s">
        <v>160</v>
      </c>
      <c r="H2421" t="s">
        <v>143</v>
      </c>
      <c r="I2421" t="s">
        <v>124</v>
      </c>
      <c r="J2421" t="s">
        <v>125</v>
      </c>
      <c r="K2421" t="s">
        <v>1243</v>
      </c>
      <c r="N2421" t="s">
        <v>1062</v>
      </c>
      <c r="O2421" t="s">
        <v>425</v>
      </c>
      <c r="P2421" t="s">
        <v>1054</v>
      </c>
      <c r="Q2421" t="s">
        <v>173</v>
      </c>
      <c r="R2421" t="s">
        <v>131</v>
      </c>
      <c r="S2421" t="s">
        <v>164</v>
      </c>
      <c r="T2421" t="s">
        <v>165</v>
      </c>
      <c r="U2421" t="s">
        <v>151</v>
      </c>
      <c r="V2421" t="s">
        <v>135</v>
      </c>
      <c r="W2421" t="s">
        <v>136</v>
      </c>
      <c r="X2421" t="s">
        <v>1063</v>
      </c>
      <c r="Y2421" s="94">
        <v>24000</v>
      </c>
      <c r="Z2421" s="94">
        <v>0</v>
      </c>
      <c r="AA2421" s="94">
        <v>0</v>
      </c>
      <c r="AB2421" s="94">
        <v>0</v>
      </c>
      <c r="AC2421">
        <f t="shared" si="74"/>
        <v>3000</v>
      </c>
      <c r="AD2421" t="str">
        <f t="shared" si="75"/>
        <v>305</v>
      </c>
    </row>
    <row r="2422" spans="1:30" hidden="1" x14ac:dyDescent="0.25">
      <c r="A2422" t="s">
        <v>1242</v>
      </c>
      <c r="B2422" t="s">
        <v>420</v>
      </c>
      <c r="C2422" t="s">
        <v>1051</v>
      </c>
      <c r="D2422" t="s">
        <v>174</v>
      </c>
      <c r="E2422" t="s">
        <v>122</v>
      </c>
      <c r="F2422" t="s">
        <v>159</v>
      </c>
      <c r="G2422" t="s">
        <v>160</v>
      </c>
      <c r="H2422" t="s">
        <v>143</v>
      </c>
      <c r="I2422" t="s">
        <v>124</v>
      </c>
      <c r="J2422" t="s">
        <v>125</v>
      </c>
      <c r="K2422" t="s">
        <v>1243</v>
      </c>
      <c r="N2422" t="s">
        <v>1062</v>
      </c>
      <c r="O2422" t="s">
        <v>425</v>
      </c>
      <c r="P2422" t="s">
        <v>1054</v>
      </c>
      <c r="Q2422" t="s">
        <v>175</v>
      </c>
      <c r="R2422" t="s">
        <v>131</v>
      </c>
      <c r="S2422" t="s">
        <v>164</v>
      </c>
      <c r="T2422" t="s">
        <v>165</v>
      </c>
      <c r="U2422" t="s">
        <v>151</v>
      </c>
      <c r="V2422" t="s">
        <v>135</v>
      </c>
      <c r="W2422" t="s">
        <v>136</v>
      </c>
      <c r="X2422" t="s">
        <v>1063</v>
      </c>
      <c r="Y2422" s="94">
        <v>24000</v>
      </c>
      <c r="Z2422" s="94">
        <v>0</v>
      </c>
      <c r="AA2422" s="94">
        <v>0</v>
      </c>
      <c r="AB2422" s="94">
        <v>0</v>
      </c>
      <c r="AC2422">
        <f t="shared" si="74"/>
        <v>3000</v>
      </c>
      <c r="AD2422" t="str">
        <f t="shared" si="75"/>
        <v>305</v>
      </c>
    </row>
    <row r="2423" spans="1:30" hidden="1" x14ac:dyDescent="0.25">
      <c r="A2423" t="s">
        <v>1244</v>
      </c>
      <c r="B2423" t="s">
        <v>420</v>
      </c>
      <c r="C2423" t="s">
        <v>1051</v>
      </c>
      <c r="D2423" t="s">
        <v>214</v>
      </c>
      <c r="E2423" t="s">
        <v>122</v>
      </c>
      <c r="F2423" t="s">
        <v>159</v>
      </c>
      <c r="G2423" t="s">
        <v>160</v>
      </c>
      <c r="H2423" t="s">
        <v>143</v>
      </c>
      <c r="I2423" t="s">
        <v>124</v>
      </c>
      <c r="J2423" t="s">
        <v>125</v>
      </c>
      <c r="K2423" t="s">
        <v>1245</v>
      </c>
      <c r="N2423" t="s">
        <v>1058</v>
      </c>
      <c r="O2423" t="s">
        <v>425</v>
      </c>
      <c r="P2423" t="s">
        <v>1054</v>
      </c>
      <c r="Q2423" t="s">
        <v>215</v>
      </c>
      <c r="R2423" t="s">
        <v>131</v>
      </c>
      <c r="S2423" t="s">
        <v>164</v>
      </c>
      <c r="T2423" t="s">
        <v>165</v>
      </c>
      <c r="U2423" t="s">
        <v>151</v>
      </c>
      <c r="V2423" t="s">
        <v>135</v>
      </c>
      <c r="W2423" t="s">
        <v>136</v>
      </c>
      <c r="X2423" t="s">
        <v>1059</v>
      </c>
      <c r="Y2423" s="94">
        <v>108000</v>
      </c>
      <c r="Z2423" s="94">
        <v>0</v>
      </c>
      <c r="AA2423" s="94">
        <v>0</v>
      </c>
      <c r="AB2423" s="94">
        <v>0</v>
      </c>
      <c r="AC2423">
        <f t="shared" si="74"/>
        <v>2000</v>
      </c>
      <c r="AD2423" t="str">
        <f t="shared" si="75"/>
        <v>305</v>
      </c>
    </row>
    <row r="2424" spans="1:30" hidden="1" x14ac:dyDescent="0.25">
      <c r="A2424" t="s">
        <v>1244</v>
      </c>
      <c r="B2424" t="s">
        <v>420</v>
      </c>
      <c r="C2424" t="s">
        <v>1051</v>
      </c>
      <c r="D2424" t="s">
        <v>272</v>
      </c>
      <c r="E2424" t="s">
        <v>122</v>
      </c>
      <c r="F2424" t="s">
        <v>159</v>
      </c>
      <c r="G2424" t="s">
        <v>160</v>
      </c>
      <c r="H2424" t="s">
        <v>143</v>
      </c>
      <c r="I2424" t="s">
        <v>124</v>
      </c>
      <c r="J2424" t="s">
        <v>125</v>
      </c>
      <c r="K2424" t="s">
        <v>1245</v>
      </c>
      <c r="N2424" t="s">
        <v>1058</v>
      </c>
      <c r="O2424" t="s">
        <v>425</v>
      </c>
      <c r="P2424" t="s">
        <v>1054</v>
      </c>
      <c r="Q2424" t="s">
        <v>273</v>
      </c>
      <c r="R2424" t="s">
        <v>131</v>
      </c>
      <c r="S2424" t="s">
        <v>164</v>
      </c>
      <c r="T2424" t="s">
        <v>165</v>
      </c>
      <c r="U2424" t="s">
        <v>151</v>
      </c>
      <c r="V2424" t="s">
        <v>135</v>
      </c>
      <c r="W2424" t="s">
        <v>136</v>
      </c>
      <c r="X2424" t="s">
        <v>1059</v>
      </c>
      <c r="Y2424" s="94">
        <v>60000</v>
      </c>
      <c r="Z2424" s="94">
        <v>0</v>
      </c>
      <c r="AA2424" s="94">
        <v>0</v>
      </c>
      <c r="AB2424" s="94">
        <v>0</v>
      </c>
      <c r="AC2424">
        <f t="shared" si="74"/>
        <v>3000</v>
      </c>
      <c r="AD2424" t="str">
        <f t="shared" si="75"/>
        <v>305</v>
      </c>
    </row>
    <row r="2425" spans="1:30" hidden="1" x14ac:dyDescent="0.25">
      <c r="A2425" t="s">
        <v>1244</v>
      </c>
      <c r="B2425" t="s">
        <v>420</v>
      </c>
      <c r="C2425" t="s">
        <v>1051</v>
      </c>
      <c r="D2425" t="s">
        <v>172</v>
      </c>
      <c r="E2425" t="s">
        <v>122</v>
      </c>
      <c r="F2425" t="s">
        <v>159</v>
      </c>
      <c r="G2425" t="s">
        <v>160</v>
      </c>
      <c r="H2425" t="s">
        <v>143</v>
      </c>
      <c r="I2425" t="s">
        <v>124</v>
      </c>
      <c r="J2425" t="s">
        <v>125</v>
      </c>
      <c r="K2425" t="s">
        <v>1245</v>
      </c>
      <c r="N2425" t="s">
        <v>1058</v>
      </c>
      <c r="O2425" t="s">
        <v>425</v>
      </c>
      <c r="P2425" t="s">
        <v>1054</v>
      </c>
      <c r="Q2425" t="s">
        <v>173</v>
      </c>
      <c r="R2425" t="s">
        <v>131</v>
      </c>
      <c r="S2425" t="s">
        <v>164</v>
      </c>
      <c r="T2425" t="s">
        <v>165</v>
      </c>
      <c r="U2425" t="s">
        <v>151</v>
      </c>
      <c r="V2425" t="s">
        <v>135</v>
      </c>
      <c r="W2425" t="s">
        <v>136</v>
      </c>
      <c r="X2425" t="s">
        <v>1059</v>
      </c>
      <c r="Y2425" s="94">
        <v>24000</v>
      </c>
      <c r="Z2425" s="94">
        <v>0</v>
      </c>
      <c r="AA2425" s="94">
        <v>0</v>
      </c>
      <c r="AB2425" s="94">
        <v>0</v>
      </c>
      <c r="AC2425">
        <f t="shared" si="74"/>
        <v>3000</v>
      </c>
      <c r="AD2425" t="str">
        <f t="shared" si="75"/>
        <v>305</v>
      </c>
    </row>
    <row r="2426" spans="1:30" hidden="1" x14ac:dyDescent="0.25">
      <c r="A2426" t="s">
        <v>1244</v>
      </c>
      <c r="B2426" t="s">
        <v>420</v>
      </c>
      <c r="C2426" t="s">
        <v>1051</v>
      </c>
      <c r="D2426" t="s">
        <v>174</v>
      </c>
      <c r="E2426" t="s">
        <v>122</v>
      </c>
      <c r="F2426" t="s">
        <v>159</v>
      </c>
      <c r="G2426" t="s">
        <v>160</v>
      </c>
      <c r="H2426" t="s">
        <v>143</v>
      </c>
      <c r="I2426" t="s">
        <v>124</v>
      </c>
      <c r="J2426" t="s">
        <v>125</v>
      </c>
      <c r="K2426" t="s">
        <v>1245</v>
      </c>
      <c r="N2426" t="s">
        <v>1058</v>
      </c>
      <c r="O2426" t="s">
        <v>425</v>
      </c>
      <c r="P2426" t="s">
        <v>1054</v>
      </c>
      <c r="Q2426" t="s">
        <v>175</v>
      </c>
      <c r="R2426" t="s">
        <v>131</v>
      </c>
      <c r="S2426" t="s">
        <v>164</v>
      </c>
      <c r="T2426" t="s">
        <v>165</v>
      </c>
      <c r="U2426" t="s">
        <v>151</v>
      </c>
      <c r="V2426" t="s">
        <v>135</v>
      </c>
      <c r="W2426" t="s">
        <v>136</v>
      </c>
      <c r="X2426" t="s">
        <v>1059</v>
      </c>
      <c r="Y2426" s="94">
        <v>24000</v>
      </c>
      <c r="Z2426" s="94">
        <v>0</v>
      </c>
      <c r="AA2426" s="94">
        <v>0</v>
      </c>
      <c r="AB2426" s="94">
        <v>0</v>
      </c>
      <c r="AC2426">
        <f t="shared" si="74"/>
        <v>3000</v>
      </c>
      <c r="AD2426" t="str">
        <f t="shared" si="75"/>
        <v>305</v>
      </c>
    </row>
    <row r="2427" spans="1:30" hidden="1" x14ac:dyDescent="0.25">
      <c r="A2427" t="s">
        <v>1246</v>
      </c>
      <c r="B2427" t="s">
        <v>420</v>
      </c>
      <c r="C2427" t="s">
        <v>1051</v>
      </c>
      <c r="D2427" t="s">
        <v>214</v>
      </c>
      <c r="E2427" t="s">
        <v>122</v>
      </c>
      <c r="F2427" t="s">
        <v>159</v>
      </c>
      <c r="G2427" t="s">
        <v>160</v>
      </c>
      <c r="H2427" t="s">
        <v>143</v>
      </c>
      <c r="I2427" t="s">
        <v>124</v>
      </c>
      <c r="J2427" t="s">
        <v>125</v>
      </c>
      <c r="K2427" t="s">
        <v>1247</v>
      </c>
      <c r="N2427" t="s">
        <v>1066</v>
      </c>
      <c r="O2427" t="s">
        <v>425</v>
      </c>
      <c r="P2427" t="s">
        <v>1054</v>
      </c>
      <c r="Q2427" t="s">
        <v>215</v>
      </c>
      <c r="R2427" t="s">
        <v>131</v>
      </c>
      <c r="S2427" t="s">
        <v>164</v>
      </c>
      <c r="T2427" t="s">
        <v>165</v>
      </c>
      <c r="U2427" t="s">
        <v>151</v>
      </c>
      <c r="V2427" t="s">
        <v>135</v>
      </c>
      <c r="W2427" t="s">
        <v>136</v>
      </c>
      <c r="X2427" t="s">
        <v>1067</v>
      </c>
      <c r="Y2427" s="94">
        <v>108000</v>
      </c>
      <c r="Z2427" s="94">
        <v>0</v>
      </c>
      <c r="AA2427" s="94">
        <v>0</v>
      </c>
      <c r="AB2427" s="94">
        <v>0</v>
      </c>
      <c r="AC2427">
        <f t="shared" si="74"/>
        <v>2000</v>
      </c>
      <c r="AD2427" t="str">
        <f t="shared" si="75"/>
        <v>305</v>
      </c>
    </row>
    <row r="2428" spans="1:30" hidden="1" x14ac:dyDescent="0.25">
      <c r="A2428" t="s">
        <v>1246</v>
      </c>
      <c r="B2428" t="s">
        <v>420</v>
      </c>
      <c r="C2428" t="s">
        <v>1051</v>
      </c>
      <c r="D2428" t="s">
        <v>272</v>
      </c>
      <c r="E2428" t="s">
        <v>122</v>
      </c>
      <c r="F2428" t="s">
        <v>159</v>
      </c>
      <c r="G2428" t="s">
        <v>160</v>
      </c>
      <c r="H2428" t="s">
        <v>143</v>
      </c>
      <c r="I2428" t="s">
        <v>124</v>
      </c>
      <c r="J2428" t="s">
        <v>125</v>
      </c>
      <c r="K2428" t="s">
        <v>1247</v>
      </c>
      <c r="N2428" t="s">
        <v>1066</v>
      </c>
      <c r="O2428" t="s">
        <v>425</v>
      </c>
      <c r="P2428" t="s">
        <v>1054</v>
      </c>
      <c r="Q2428" t="s">
        <v>273</v>
      </c>
      <c r="R2428" t="s">
        <v>131</v>
      </c>
      <c r="S2428" t="s">
        <v>164</v>
      </c>
      <c r="T2428" t="s">
        <v>165</v>
      </c>
      <c r="U2428" t="s">
        <v>151</v>
      </c>
      <c r="V2428" t="s">
        <v>135</v>
      </c>
      <c r="W2428" t="s">
        <v>136</v>
      </c>
      <c r="X2428" t="s">
        <v>1067</v>
      </c>
      <c r="Y2428" s="94">
        <v>60000</v>
      </c>
      <c r="Z2428" s="94">
        <v>0</v>
      </c>
      <c r="AA2428" s="94">
        <v>0</v>
      </c>
      <c r="AB2428" s="94">
        <v>0</v>
      </c>
      <c r="AC2428">
        <f t="shared" si="74"/>
        <v>3000</v>
      </c>
      <c r="AD2428" t="str">
        <f t="shared" si="75"/>
        <v>305</v>
      </c>
    </row>
    <row r="2429" spans="1:30" hidden="1" x14ac:dyDescent="0.25">
      <c r="A2429" t="s">
        <v>1246</v>
      </c>
      <c r="B2429" t="s">
        <v>420</v>
      </c>
      <c r="C2429" t="s">
        <v>1051</v>
      </c>
      <c r="D2429" t="s">
        <v>172</v>
      </c>
      <c r="E2429" t="s">
        <v>122</v>
      </c>
      <c r="F2429" t="s">
        <v>159</v>
      </c>
      <c r="G2429" t="s">
        <v>160</v>
      </c>
      <c r="H2429" t="s">
        <v>143</v>
      </c>
      <c r="I2429" t="s">
        <v>124</v>
      </c>
      <c r="J2429" t="s">
        <v>125</v>
      </c>
      <c r="K2429" t="s">
        <v>1247</v>
      </c>
      <c r="N2429" t="s">
        <v>1066</v>
      </c>
      <c r="O2429" t="s">
        <v>425</v>
      </c>
      <c r="P2429" t="s">
        <v>1054</v>
      </c>
      <c r="Q2429" t="s">
        <v>173</v>
      </c>
      <c r="R2429" t="s">
        <v>131</v>
      </c>
      <c r="S2429" t="s">
        <v>164</v>
      </c>
      <c r="T2429" t="s">
        <v>165</v>
      </c>
      <c r="U2429" t="s">
        <v>151</v>
      </c>
      <c r="V2429" t="s">
        <v>135</v>
      </c>
      <c r="W2429" t="s">
        <v>136</v>
      </c>
      <c r="X2429" t="s">
        <v>1067</v>
      </c>
      <c r="Y2429" s="94">
        <v>24000</v>
      </c>
      <c r="Z2429" s="94">
        <v>0</v>
      </c>
      <c r="AA2429" s="94">
        <v>0</v>
      </c>
      <c r="AB2429" s="94">
        <v>0</v>
      </c>
      <c r="AC2429">
        <f t="shared" si="74"/>
        <v>3000</v>
      </c>
      <c r="AD2429" t="str">
        <f t="shared" si="75"/>
        <v>305</v>
      </c>
    </row>
    <row r="2430" spans="1:30" hidden="1" x14ac:dyDescent="0.25">
      <c r="A2430" t="s">
        <v>1246</v>
      </c>
      <c r="B2430" t="s">
        <v>420</v>
      </c>
      <c r="C2430" t="s">
        <v>1051</v>
      </c>
      <c r="D2430" t="s">
        <v>174</v>
      </c>
      <c r="E2430" t="s">
        <v>122</v>
      </c>
      <c r="F2430" t="s">
        <v>159</v>
      </c>
      <c r="G2430" t="s">
        <v>160</v>
      </c>
      <c r="H2430" t="s">
        <v>143</v>
      </c>
      <c r="I2430" t="s">
        <v>124</v>
      </c>
      <c r="J2430" t="s">
        <v>125</v>
      </c>
      <c r="K2430" t="s">
        <v>1247</v>
      </c>
      <c r="N2430" t="s">
        <v>1066</v>
      </c>
      <c r="O2430" t="s">
        <v>425</v>
      </c>
      <c r="P2430" t="s">
        <v>1054</v>
      </c>
      <c r="Q2430" t="s">
        <v>175</v>
      </c>
      <c r="R2430" t="s">
        <v>131</v>
      </c>
      <c r="S2430" t="s">
        <v>164</v>
      </c>
      <c r="T2430" t="s">
        <v>165</v>
      </c>
      <c r="U2430" t="s">
        <v>151</v>
      </c>
      <c r="V2430" t="s">
        <v>135</v>
      </c>
      <c r="W2430" t="s">
        <v>136</v>
      </c>
      <c r="X2430" t="s">
        <v>1067</v>
      </c>
      <c r="Y2430" s="94">
        <v>24000</v>
      </c>
      <c r="Z2430" s="94">
        <v>0</v>
      </c>
      <c r="AA2430" s="94">
        <v>0</v>
      </c>
      <c r="AB2430" s="94">
        <v>0</v>
      </c>
      <c r="AC2430">
        <f t="shared" si="74"/>
        <v>3000</v>
      </c>
      <c r="AD2430" t="str">
        <f t="shared" si="75"/>
        <v>305</v>
      </c>
    </row>
    <row r="2431" spans="1:30" hidden="1" x14ac:dyDescent="0.25">
      <c r="A2431" s="97" t="s">
        <v>1234</v>
      </c>
      <c r="B2431" s="97" t="s">
        <v>420</v>
      </c>
      <c r="C2431" s="97" t="s">
        <v>1051</v>
      </c>
      <c r="D2431" s="97" t="s">
        <v>465</v>
      </c>
      <c r="E2431" s="97" t="s">
        <v>122</v>
      </c>
      <c r="F2431" s="98">
        <v>15</v>
      </c>
      <c r="G2431" s="98" t="s">
        <v>142</v>
      </c>
      <c r="H2431" s="97">
        <v>19</v>
      </c>
      <c r="I2431" s="97" t="s">
        <v>124</v>
      </c>
      <c r="J2431" s="97" t="s">
        <v>125</v>
      </c>
      <c r="K2431" s="97" t="s">
        <v>1235</v>
      </c>
      <c r="L2431" s="97"/>
      <c r="M2431" s="97"/>
      <c r="N2431" s="97" t="s">
        <v>1236</v>
      </c>
      <c r="O2431" s="97" t="s">
        <v>425</v>
      </c>
      <c r="P2431" s="97" t="s">
        <v>1054</v>
      </c>
      <c r="Q2431" s="97" t="s">
        <v>466</v>
      </c>
      <c r="R2431" s="97" t="s">
        <v>131</v>
      </c>
      <c r="S2431" s="97" t="s">
        <v>149</v>
      </c>
      <c r="T2431" s="97" t="s">
        <v>150</v>
      </c>
      <c r="U2431" s="97" t="s">
        <v>134</v>
      </c>
      <c r="V2431" s="97" t="s">
        <v>135</v>
      </c>
      <c r="W2431" s="97" t="s">
        <v>136</v>
      </c>
      <c r="X2431" s="97" t="s">
        <v>1237</v>
      </c>
      <c r="Y2431" s="99">
        <v>65258.64</v>
      </c>
      <c r="Z2431" s="99">
        <v>0</v>
      </c>
      <c r="AA2431" s="99">
        <v>0</v>
      </c>
      <c r="AB2431" s="99">
        <v>0</v>
      </c>
      <c r="AC2431">
        <f t="shared" si="74"/>
        <v>1000</v>
      </c>
      <c r="AD2431" t="str">
        <f t="shared" si="75"/>
        <v>305</v>
      </c>
    </row>
    <row r="2432" spans="1:30" hidden="1" x14ac:dyDescent="0.25">
      <c r="A2432" t="s">
        <v>1248</v>
      </c>
      <c r="B2432" t="s">
        <v>420</v>
      </c>
      <c r="C2432" t="s">
        <v>1051</v>
      </c>
      <c r="D2432" t="s">
        <v>186</v>
      </c>
      <c r="E2432" t="s">
        <v>122</v>
      </c>
      <c r="F2432" t="s">
        <v>159</v>
      </c>
      <c r="G2432" t="s">
        <v>160</v>
      </c>
      <c r="H2432" t="s">
        <v>143</v>
      </c>
      <c r="I2432" t="s">
        <v>124</v>
      </c>
      <c r="J2432" t="s">
        <v>125</v>
      </c>
      <c r="K2432" t="s">
        <v>1249</v>
      </c>
      <c r="N2432" t="s">
        <v>1250</v>
      </c>
      <c r="O2432" t="s">
        <v>425</v>
      </c>
      <c r="P2432" t="s">
        <v>1054</v>
      </c>
      <c r="Q2432" t="s">
        <v>188</v>
      </c>
      <c r="R2432" t="s">
        <v>131</v>
      </c>
      <c r="S2432" t="s">
        <v>164</v>
      </c>
      <c r="T2432" t="s">
        <v>165</v>
      </c>
      <c r="U2432" t="s">
        <v>151</v>
      </c>
      <c r="V2432" t="s">
        <v>135</v>
      </c>
      <c r="W2432" t="s">
        <v>136</v>
      </c>
      <c r="X2432" t="s">
        <v>1251</v>
      </c>
      <c r="Y2432" s="94">
        <v>5177.28</v>
      </c>
      <c r="Z2432" s="94">
        <v>0</v>
      </c>
      <c r="AA2432" s="94">
        <v>0</v>
      </c>
      <c r="AB2432" s="94">
        <v>0</v>
      </c>
      <c r="AC2432">
        <f t="shared" si="74"/>
        <v>2000</v>
      </c>
      <c r="AD2432" t="str">
        <f t="shared" si="75"/>
        <v>305</v>
      </c>
    </row>
    <row r="2433" spans="1:30" hidden="1" x14ac:dyDescent="0.25">
      <c r="A2433" t="s">
        <v>1248</v>
      </c>
      <c r="B2433" t="s">
        <v>420</v>
      </c>
      <c r="C2433" t="s">
        <v>1051</v>
      </c>
      <c r="D2433" t="s">
        <v>214</v>
      </c>
      <c r="E2433" t="s">
        <v>122</v>
      </c>
      <c r="F2433" t="s">
        <v>159</v>
      </c>
      <c r="G2433" t="s">
        <v>160</v>
      </c>
      <c r="H2433" t="s">
        <v>143</v>
      </c>
      <c r="I2433" t="s">
        <v>124</v>
      </c>
      <c r="J2433" t="s">
        <v>125</v>
      </c>
      <c r="K2433" t="s">
        <v>1249</v>
      </c>
      <c r="N2433" t="s">
        <v>1250</v>
      </c>
      <c r="O2433" t="s">
        <v>425</v>
      </c>
      <c r="P2433" t="s">
        <v>1054</v>
      </c>
      <c r="Q2433" t="s">
        <v>215</v>
      </c>
      <c r="R2433" t="s">
        <v>131</v>
      </c>
      <c r="S2433" t="s">
        <v>164</v>
      </c>
      <c r="T2433" t="s">
        <v>165</v>
      </c>
      <c r="U2433" t="s">
        <v>151</v>
      </c>
      <c r="V2433" t="s">
        <v>135</v>
      </c>
      <c r="W2433" t="s">
        <v>136</v>
      </c>
      <c r="X2433" t="s">
        <v>1251</v>
      </c>
      <c r="Y2433" s="94">
        <v>126485.28</v>
      </c>
      <c r="Z2433" s="94">
        <v>0</v>
      </c>
      <c r="AA2433" s="94">
        <v>0</v>
      </c>
      <c r="AB2433" s="94">
        <v>0</v>
      </c>
      <c r="AC2433">
        <f t="shared" si="74"/>
        <v>2000</v>
      </c>
      <c r="AD2433" t="str">
        <f t="shared" si="75"/>
        <v>305</v>
      </c>
    </row>
    <row r="2434" spans="1:30" hidden="1" x14ac:dyDescent="0.25">
      <c r="A2434" t="s">
        <v>1248</v>
      </c>
      <c r="B2434" t="s">
        <v>420</v>
      </c>
      <c r="C2434" t="s">
        <v>1051</v>
      </c>
      <c r="D2434" t="s">
        <v>240</v>
      </c>
      <c r="E2434" t="s">
        <v>122</v>
      </c>
      <c r="F2434" t="s">
        <v>159</v>
      </c>
      <c r="G2434" t="s">
        <v>160</v>
      </c>
      <c r="H2434" t="s">
        <v>143</v>
      </c>
      <c r="I2434" t="s">
        <v>124</v>
      </c>
      <c r="J2434" t="s">
        <v>125</v>
      </c>
      <c r="K2434" t="s">
        <v>1249</v>
      </c>
      <c r="N2434" t="s">
        <v>1250</v>
      </c>
      <c r="O2434" t="s">
        <v>425</v>
      </c>
      <c r="P2434" t="s">
        <v>1054</v>
      </c>
      <c r="Q2434" t="s">
        <v>241</v>
      </c>
      <c r="R2434" t="s">
        <v>131</v>
      </c>
      <c r="S2434" t="s">
        <v>164</v>
      </c>
      <c r="T2434" t="s">
        <v>165</v>
      </c>
      <c r="U2434" t="s">
        <v>151</v>
      </c>
      <c r="V2434" t="s">
        <v>135</v>
      </c>
      <c r="W2434" t="s">
        <v>136</v>
      </c>
      <c r="X2434" t="s">
        <v>1251</v>
      </c>
      <c r="Y2434" s="94">
        <v>2928.36</v>
      </c>
      <c r="Z2434" s="94">
        <v>0</v>
      </c>
      <c r="AA2434" s="94">
        <v>0</v>
      </c>
      <c r="AB2434" s="94">
        <v>0</v>
      </c>
      <c r="AC2434">
        <f t="shared" si="74"/>
        <v>3000</v>
      </c>
      <c r="AD2434" t="str">
        <f t="shared" si="75"/>
        <v>305</v>
      </c>
    </row>
    <row r="2435" spans="1:30" hidden="1" x14ac:dyDescent="0.25">
      <c r="A2435" t="s">
        <v>1248</v>
      </c>
      <c r="B2435" t="s">
        <v>420</v>
      </c>
      <c r="C2435" t="s">
        <v>1051</v>
      </c>
      <c r="D2435" t="s">
        <v>270</v>
      </c>
      <c r="E2435" t="s">
        <v>122</v>
      </c>
      <c r="F2435" t="s">
        <v>159</v>
      </c>
      <c r="G2435" t="s">
        <v>160</v>
      </c>
      <c r="H2435" t="s">
        <v>143</v>
      </c>
      <c r="I2435" t="s">
        <v>124</v>
      </c>
      <c r="J2435" t="s">
        <v>125</v>
      </c>
      <c r="K2435" t="s">
        <v>1249</v>
      </c>
      <c r="N2435" t="s">
        <v>1250</v>
      </c>
      <c r="O2435" t="s">
        <v>425</v>
      </c>
      <c r="P2435" t="s">
        <v>1054</v>
      </c>
      <c r="Q2435" t="s">
        <v>271</v>
      </c>
      <c r="R2435" t="s">
        <v>131</v>
      </c>
      <c r="S2435" t="s">
        <v>164</v>
      </c>
      <c r="T2435" t="s">
        <v>165</v>
      </c>
      <c r="U2435" t="s">
        <v>151</v>
      </c>
      <c r="V2435" t="s">
        <v>135</v>
      </c>
      <c r="W2435" t="s">
        <v>136</v>
      </c>
      <c r="X2435" t="s">
        <v>1251</v>
      </c>
      <c r="Y2435" s="94">
        <v>12393.48</v>
      </c>
      <c r="Z2435" s="94">
        <v>0</v>
      </c>
      <c r="AA2435" s="94">
        <v>0</v>
      </c>
      <c r="AB2435" s="94">
        <v>0</v>
      </c>
      <c r="AC2435">
        <f t="shared" ref="AC2435:AC2498" si="76">MID(D2435,1,1)*1000</f>
        <v>3000</v>
      </c>
      <c r="AD2435" t="str">
        <f t="shared" ref="AD2435:AD2498" si="77">MID(A2435,6,3)</f>
        <v>305</v>
      </c>
    </row>
    <row r="2436" spans="1:30" hidden="1" x14ac:dyDescent="0.25">
      <c r="A2436" t="s">
        <v>1248</v>
      </c>
      <c r="B2436" t="s">
        <v>420</v>
      </c>
      <c r="C2436" t="s">
        <v>1051</v>
      </c>
      <c r="D2436" t="s">
        <v>272</v>
      </c>
      <c r="E2436" t="s">
        <v>122</v>
      </c>
      <c r="F2436" t="s">
        <v>159</v>
      </c>
      <c r="G2436" t="s">
        <v>160</v>
      </c>
      <c r="H2436" t="s">
        <v>143</v>
      </c>
      <c r="I2436" t="s">
        <v>124</v>
      </c>
      <c r="J2436" t="s">
        <v>125</v>
      </c>
      <c r="K2436" t="s">
        <v>1249</v>
      </c>
      <c r="N2436" t="s">
        <v>1250</v>
      </c>
      <c r="O2436" t="s">
        <v>425</v>
      </c>
      <c r="P2436" t="s">
        <v>1054</v>
      </c>
      <c r="Q2436" t="s">
        <v>273</v>
      </c>
      <c r="R2436" t="s">
        <v>131</v>
      </c>
      <c r="S2436" t="s">
        <v>164</v>
      </c>
      <c r="T2436" t="s">
        <v>165</v>
      </c>
      <c r="U2436" t="s">
        <v>151</v>
      </c>
      <c r="V2436" t="s">
        <v>135</v>
      </c>
      <c r="W2436" t="s">
        <v>136</v>
      </c>
      <c r="X2436" t="s">
        <v>1251</v>
      </c>
      <c r="Y2436" s="94">
        <v>123797.75999999999</v>
      </c>
      <c r="Z2436" s="94">
        <v>0</v>
      </c>
      <c r="AA2436" s="94">
        <v>0</v>
      </c>
      <c r="AB2436" s="94">
        <v>0</v>
      </c>
      <c r="AC2436">
        <f t="shared" si="76"/>
        <v>3000</v>
      </c>
      <c r="AD2436" t="str">
        <f t="shared" si="77"/>
        <v>305</v>
      </c>
    </row>
    <row r="2437" spans="1:30" hidden="1" x14ac:dyDescent="0.25">
      <c r="A2437" t="s">
        <v>1248</v>
      </c>
      <c r="B2437" t="s">
        <v>420</v>
      </c>
      <c r="C2437" t="s">
        <v>1051</v>
      </c>
      <c r="D2437" t="s">
        <v>172</v>
      </c>
      <c r="E2437" t="s">
        <v>122</v>
      </c>
      <c r="F2437" t="s">
        <v>159</v>
      </c>
      <c r="G2437" t="s">
        <v>160</v>
      </c>
      <c r="H2437" t="s">
        <v>143</v>
      </c>
      <c r="I2437" t="s">
        <v>124</v>
      </c>
      <c r="J2437" t="s">
        <v>125</v>
      </c>
      <c r="K2437" t="s">
        <v>1249</v>
      </c>
      <c r="N2437" t="s">
        <v>1250</v>
      </c>
      <c r="O2437" t="s">
        <v>425</v>
      </c>
      <c r="P2437" t="s">
        <v>1054</v>
      </c>
      <c r="Q2437" t="s">
        <v>173</v>
      </c>
      <c r="R2437" t="s">
        <v>131</v>
      </c>
      <c r="S2437" t="s">
        <v>164</v>
      </c>
      <c r="T2437" t="s">
        <v>165</v>
      </c>
      <c r="U2437" t="s">
        <v>151</v>
      </c>
      <c r="V2437" t="s">
        <v>135</v>
      </c>
      <c r="W2437" t="s">
        <v>136</v>
      </c>
      <c r="X2437" t="s">
        <v>1251</v>
      </c>
      <c r="Y2437" s="94">
        <v>12035.28</v>
      </c>
      <c r="Z2437" s="94">
        <v>0</v>
      </c>
      <c r="AA2437" s="94">
        <v>0</v>
      </c>
      <c r="AB2437" s="94">
        <v>0</v>
      </c>
      <c r="AC2437">
        <f t="shared" si="76"/>
        <v>3000</v>
      </c>
      <c r="AD2437" t="str">
        <f t="shared" si="77"/>
        <v>305</v>
      </c>
    </row>
    <row r="2438" spans="1:30" hidden="1" x14ac:dyDescent="0.25">
      <c r="A2438" t="s">
        <v>1248</v>
      </c>
      <c r="B2438" t="s">
        <v>420</v>
      </c>
      <c r="C2438" t="s">
        <v>1051</v>
      </c>
      <c r="D2438" t="s">
        <v>174</v>
      </c>
      <c r="E2438" t="s">
        <v>122</v>
      </c>
      <c r="F2438" t="s">
        <v>159</v>
      </c>
      <c r="G2438" t="s">
        <v>160</v>
      </c>
      <c r="H2438" t="s">
        <v>143</v>
      </c>
      <c r="I2438" t="s">
        <v>124</v>
      </c>
      <c r="J2438" t="s">
        <v>125</v>
      </c>
      <c r="K2438" t="s">
        <v>1249</v>
      </c>
      <c r="N2438" t="s">
        <v>1250</v>
      </c>
      <c r="O2438" t="s">
        <v>425</v>
      </c>
      <c r="P2438" t="s">
        <v>1054</v>
      </c>
      <c r="Q2438" t="s">
        <v>175</v>
      </c>
      <c r="R2438" t="s">
        <v>131</v>
      </c>
      <c r="S2438" t="s">
        <v>164</v>
      </c>
      <c r="T2438" t="s">
        <v>165</v>
      </c>
      <c r="U2438" t="s">
        <v>151</v>
      </c>
      <c r="V2438" t="s">
        <v>135</v>
      </c>
      <c r="W2438" t="s">
        <v>136</v>
      </c>
      <c r="X2438" t="s">
        <v>1251</v>
      </c>
      <c r="Y2438" s="94">
        <v>4243.32</v>
      </c>
      <c r="Z2438" s="94">
        <v>0</v>
      </c>
      <c r="AA2438" s="94">
        <v>0</v>
      </c>
      <c r="AB2438" s="94">
        <v>0</v>
      </c>
      <c r="AC2438">
        <f t="shared" si="76"/>
        <v>3000</v>
      </c>
      <c r="AD2438" t="str">
        <f t="shared" si="77"/>
        <v>305</v>
      </c>
    </row>
    <row r="2439" spans="1:30" hidden="1" x14ac:dyDescent="0.25">
      <c r="A2439" s="97" t="s">
        <v>1248</v>
      </c>
      <c r="B2439" s="97" t="s">
        <v>420</v>
      </c>
      <c r="C2439" s="97" t="s">
        <v>1051</v>
      </c>
      <c r="D2439" s="97" t="s">
        <v>465</v>
      </c>
      <c r="E2439" s="97" t="s">
        <v>122</v>
      </c>
      <c r="F2439" s="98">
        <v>15</v>
      </c>
      <c r="G2439" s="98" t="s">
        <v>142</v>
      </c>
      <c r="H2439" s="97">
        <v>19</v>
      </c>
      <c r="I2439" s="97" t="s">
        <v>124</v>
      </c>
      <c r="J2439" s="97" t="s">
        <v>125</v>
      </c>
      <c r="K2439" s="97" t="s">
        <v>1249</v>
      </c>
      <c r="L2439" s="97"/>
      <c r="M2439" s="97"/>
      <c r="N2439" s="97" t="s">
        <v>1250</v>
      </c>
      <c r="O2439" s="97" t="s">
        <v>425</v>
      </c>
      <c r="P2439" s="97" t="s">
        <v>1054</v>
      </c>
      <c r="Q2439" s="97" t="s">
        <v>466</v>
      </c>
      <c r="R2439" s="97" t="s">
        <v>131</v>
      </c>
      <c r="S2439" s="97" t="s">
        <v>149</v>
      </c>
      <c r="T2439" s="97" t="s">
        <v>150</v>
      </c>
      <c r="U2439" s="97" t="s">
        <v>134</v>
      </c>
      <c r="V2439" s="97" t="s">
        <v>135</v>
      </c>
      <c r="W2439" s="97" t="s">
        <v>136</v>
      </c>
      <c r="X2439" s="97" t="s">
        <v>1251</v>
      </c>
      <c r="Y2439" s="99">
        <v>88556.04</v>
      </c>
      <c r="Z2439" s="99">
        <v>0</v>
      </c>
      <c r="AA2439" s="99">
        <v>0</v>
      </c>
      <c r="AB2439" s="99">
        <v>0</v>
      </c>
      <c r="AC2439">
        <f t="shared" si="76"/>
        <v>1000</v>
      </c>
      <c r="AD2439" t="str">
        <f t="shared" si="77"/>
        <v>305</v>
      </c>
    </row>
    <row r="2440" spans="1:30" hidden="1" x14ac:dyDescent="0.25">
      <c r="A2440" t="s">
        <v>1252</v>
      </c>
      <c r="B2440" t="s">
        <v>420</v>
      </c>
      <c r="C2440" t="s">
        <v>470</v>
      </c>
      <c r="D2440" t="s">
        <v>186</v>
      </c>
      <c r="E2440" t="s">
        <v>122</v>
      </c>
      <c r="F2440" t="s">
        <v>159</v>
      </c>
      <c r="G2440" t="s">
        <v>160</v>
      </c>
      <c r="H2440" t="s">
        <v>143</v>
      </c>
      <c r="I2440" t="s">
        <v>124</v>
      </c>
      <c r="J2440" t="s">
        <v>125</v>
      </c>
      <c r="K2440" t="s">
        <v>1253</v>
      </c>
      <c r="N2440" t="s">
        <v>1254</v>
      </c>
      <c r="O2440" t="s">
        <v>425</v>
      </c>
      <c r="P2440" t="s">
        <v>472</v>
      </c>
      <c r="Q2440" t="s">
        <v>188</v>
      </c>
      <c r="R2440" t="s">
        <v>131</v>
      </c>
      <c r="S2440" t="s">
        <v>164</v>
      </c>
      <c r="T2440" t="s">
        <v>165</v>
      </c>
      <c r="U2440" t="s">
        <v>151</v>
      </c>
      <c r="V2440" t="s">
        <v>135</v>
      </c>
      <c r="W2440" t="s">
        <v>136</v>
      </c>
      <c r="X2440" t="s">
        <v>1255</v>
      </c>
      <c r="Y2440" s="94">
        <v>19999.919999999998</v>
      </c>
      <c r="Z2440" s="94">
        <v>4996.53</v>
      </c>
      <c r="AA2440" s="94">
        <v>0</v>
      </c>
      <c r="AB2440" s="94">
        <v>0</v>
      </c>
      <c r="AC2440">
        <f t="shared" si="76"/>
        <v>2000</v>
      </c>
      <c r="AD2440" t="str">
        <f t="shared" si="77"/>
        <v>305</v>
      </c>
    </row>
    <row r="2441" spans="1:30" hidden="1" x14ac:dyDescent="0.25">
      <c r="A2441" t="s">
        <v>1252</v>
      </c>
      <c r="B2441" t="s">
        <v>420</v>
      </c>
      <c r="C2441" t="s">
        <v>470</v>
      </c>
      <c r="D2441" t="s">
        <v>192</v>
      </c>
      <c r="E2441" t="s">
        <v>122</v>
      </c>
      <c r="F2441" t="s">
        <v>159</v>
      </c>
      <c r="G2441" t="s">
        <v>160</v>
      </c>
      <c r="H2441" t="s">
        <v>143</v>
      </c>
      <c r="I2441" t="s">
        <v>124</v>
      </c>
      <c r="J2441" t="s">
        <v>125</v>
      </c>
      <c r="K2441" t="s">
        <v>1253</v>
      </c>
      <c r="N2441" t="s">
        <v>1254</v>
      </c>
      <c r="O2441" t="s">
        <v>425</v>
      </c>
      <c r="P2441" t="s">
        <v>472</v>
      </c>
      <c r="Q2441" t="s">
        <v>193</v>
      </c>
      <c r="R2441" t="s">
        <v>131</v>
      </c>
      <c r="S2441" t="s">
        <v>164</v>
      </c>
      <c r="T2441" t="s">
        <v>165</v>
      </c>
      <c r="U2441" t="s">
        <v>151</v>
      </c>
      <c r="V2441" t="s">
        <v>135</v>
      </c>
      <c r="W2441" t="s">
        <v>136</v>
      </c>
      <c r="X2441" t="s">
        <v>1255</v>
      </c>
      <c r="Y2441" s="94">
        <v>12221.04</v>
      </c>
      <c r="Z2441" s="94">
        <v>0</v>
      </c>
      <c r="AA2441" s="94">
        <v>0</v>
      </c>
      <c r="AB2441" s="94">
        <v>0</v>
      </c>
      <c r="AC2441">
        <f t="shared" si="76"/>
        <v>2000</v>
      </c>
      <c r="AD2441" t="str">
        <f t="shared" si="77"/>
        <v>305</v>
      </c>
    </row>
    <row r="2442" spans="1:30" hidden="1" x14ac:dyDescent="0.25">
      <c r="A2442" t="s">
        <v>1252</v>
      </c>
      <c r="B2442" t="s">
        <v>420</v>
      </c>
      <c r="C2442" t="s">
        <v>470</v>
      </c>
      <c r="D2442" t="s">
        <v>200</v>
      </c>
      <c r="E2442" t="s">
        <v>122</v>
      </c>
      <c r="F2442" t="s">
        <v>159</v>
      </c>
      <c r="G2442" t="s">
        <v>160</v>
      </c>
      <c r="H2442" t="s">
        <v>143</v>
      </c>
      <c r="I2442" t="s">
        <v>124</v>
      </c>
      <c r="J2442" t="s">
        <v>125</v>
      </c>
      <c r="K2442" t="s">
        <v>1253</v>
      </c>
      <c r="N2442" t="s">
        <v>1254</v>
      </c>
      <c r="O2442" t="s">
        <v>425</v>
      </c>
      <c r="P2442" t="s">
        <v>472</v>
      </c>
      <c r="Q2442" t="s">
        <v>201</v>
      </c>
      <c r="R2442" t="s">
        <v>131</v>
      </c>
      <c r="S2442" t="s">
        <v>164</v>
      </c>
      <c r="T2442" t="s">
        <v>165</v>
      </c>
      <c r="U2442" t="s">
        <v>151</v>
      </c>
      <c r="V2442" t="s">
        <v>135</v>
      </c>
      <c r="W2442" t="s">
        <v>136</v>
      </c>
      <c r="X2442" t="s">
        <v>1255</v>
      </c>
      <c r="Y2442" s="94">
        <v>89898.48</v>
      </c>
      <c r="Z2442" s="94">
        <v>0</v>
      </c>
      <c r="AA2442" s="94">
        <v>0</v>
      </c>
      <c r="AB2442" s="94">
        <v>0</v>
      </c>
      <c r="AC2442">
        <f t="shared" si="76"/>
        <v>2000</v>
      </c>
      <c r="AD2442" t="str">
        <f t="shared" si="77"/>
        <v>305</v>
      </c>
    </row>
    <row r="2443" spans="1:30" hidden="1" x14ac:dyDescent="0.25">
      <c r="A2443" t="s">
        <v>1252</v>
      </c>
      <c r="B2443" t="s">
        <v>420</v>
      </c>
      <c r="C2443" t="s">
        <v>470</v>
      </c>
      <c r="D2443" t="s">
        <v>214</v>
      </c>
      <c r="E2443" t="s">
        <v>122</v>
      </c>
      <c r="F2443" t="s">
        <v>159</v>
      </c>
      <c r="G2443" t="s">
        <v>160</v>
      </c>
      <c r="H2443" t="s">
        <v>143</v>
      </c>
      <c r="I2443" t="s">
        <v>124</v>
      </c>
      <c r="J2443" t="s">
        <v>125</v>
      </c>
      <c r="K2443" t="s">
        <v>1253</v>
      </c>
      <c r="N2443" t="s">
        <v>1254</v>
      </c>
      <c r="O2443" t="s">
        <v>425</v>
      </c>
      <c r="P2443" t="s">
        <v>472</v>
      </c>
      <c r="Q2443" t="s">
        <v>215</v>
      </c>
      <c r="R2443" t="s">
        <v>131</v>
      </c>
      <c r="S2443" t="s">
        <v>164</v>
      </c>
      <c r="T2443" t="s">
        <v>165</v>
      </c>
      <c r="U2443" t="s">
        <v>151</v>
      </c>
      <c r="V2443" t="s">
        <v>135</v>
      </c>
      <c r="W2443" t="s">
        <v>136</v>
      </c>
      <c r="X2443" t="s">
        <v>1255</v>
      </c>
      <c r="Y2443" s="94">
        <v>322379.03999999998</v>
      </c>
      <c r="Z2443" s="94">
        <v>0</v>
      </c>
      <c r="AA2443" s="94">
        <v>0</v>
      </c>
      <c r="AB2443" s="94">
        <v>0</v>
      </c>
      <c r="AC2443">
        <f t="shared" si="76"/>
        <v>2000</v>
      </c>
      <c r="AD2443" t="str">
        <f t="shared" si="77"/>
        <v>305</v>
      </c>
    </row>
    <row r="2444" spans="1:30" hidden="1" x14ac:dyDescent="0.25">
      <c r="A2444" t="s">
        <v>1252</v>
      </c>
      <c r="B2444" t="s">
        <v>420</v>
      </c>
      <c r="C2444" t="s">
        <v>470</v>
      </c>
      <c r="D2444" t="s">
        <v>242</v>
      </c>
      <c r="E2444" t="s">
        <v>122</v>
      </c>
      <c r="F2444" t="s">
        <v>159</v>
      </c>
      <c r="G2444" t="s">
        <v>160</v>
      </c>
      <c r="H2444" t="s">
        <v>143</v>
      </c>
      <c r="I2444" t="s">
        <v>124</v>
      </c>
      <c r="J2444" t="s">
        <v>125</v>
      </c>
      <c r="K2444" t="s">
        <v>1253</v>
      </c>
      <c r="N2444" t="s">
        <v>1254</v>
      </c>
      <c r="O2444" t="s">
        <v>425</v>
      </c>
      <c r="P2444" t="s">
        <v>472</v>
      </c>
      <c r="Q2444" t="s">
        <v>243</v>
      </c>
      <c r="R2444" t="s">
        <v>131</v>
      </c>
      <c r="S2444" t="s">
        <v>164</v>
      </c>
      <c r="T2444" t="s">
        <v>165</v>
      </c>
      <c r="U2444" t="s">
        <v>151</v>
      </c>
      <c r="V2444" t="s">
        <v>135</v>
      </c>
      <c r="W2444" t="s">
        <v>136</v>
      </c>
      <c r="X2444" t="s">
        <v>1255</v>
      </c>
      <c r="Y2444" s="94">
        <v>8041.44</v>
      </c>
      <c r="Z2444" s="94">
        <v>0</v>
      </c>
      <c r="AA2444" s="94">
        <v>0</v>
      </c>
      <c r="AB2444" s="94">
        <v>0</v>
      </c>
      <c r="AC2444">
        <f t="shared" si="76"/>
        <v>3000</v>
      </c>
      <c r="AD2444" t="str">
        <f t="shared" si="77"/>
        <v>305</v>
      </c>
    </row>
    <row r="2445" spans="1:30" hidden="1" x14ac:dyDescent="0.25">
      <c r="A2445" t="s">
        <v>1252</v>
      </c>
      <c r="B2445" t="s">
        <v>420</v>
      </c>
      <c r="C2445" t="s">
        <v>470</v>
      </c>
      <c r="D2445" t="s">
        <v>480</v>
      </c>
      <c r="E2445" t="s">
        <v>122</v>
      </c>
      <c r="F2445" t="s">
        <v>159</v>
      </c>
      <c r="G2445" t="s">
        <v>160</v>
      </c>
      <c r="H2445" t="s">
        <v>143</v>
      </c>
      <c r="I2445" t="s">
        <v>124</v>
      </c>
      <c r="J2445" t="s">
        <v>125</v>
      </c>
      <c r="K2445" t="s">
        <v>1253</v>
      </c>
      <c r="N2445" t="s">
        <v>1254</v>
      </c>
      <c r="O2445" t="s">
        <v>425</v>
      </c>
      <c r="P2445" t="s">
        <v>472</v>
      </c>
      <c r="Q2445" t="s">
        <v>481</v>
      </c>
      <c r="R2445" t="s">
        <v>131</v>
      </c>
      <c r="S2445" t="s">
        <v>164</v>
      </c>
      <c r="T2445" t="s">
        <v>165</v>
      </c>
      <c r="U2445" t="s">
        <v>151</v>
      </c>
      <c r="V2445" t="s">
        <v>135</v>
      </c>
      <c r="W2445" t="s">
        <v>136</v>
      </c>
      <c r="X2445" t="s">
        <v>1255</v>
      </c>
      <c r="Y2445" s="94">
        <v>1210189.68</v>
      </c>
      <c r="Z2445" s="94">
        <v>75860.399999999994</v>
      </c>
      <c r="AA2445" s="94">
        <v>0</v>
      </c>
      <c r="AB2445" s="94">
        <v>0</v>
      </c>
      <c r="AC2445">
        <f t="shared" si="76"/>
        <v>3000</v>
      </c>
      <c r="AD2445" t="str">
        <f t="shared" si="77"/>
        <v>305</v>
      </c>
    </row>
    <row r="2446" spans="1:30" hidden="1" x14ac:dyDescent="0.25">
      <c r="A2446" t="s">
        <v>1252</v>
      </c>
      <c r="B2446" t="s">
        <v>420</v>
      </c>
      <c r="C2446" t="s">
        <v>470</v>
      </c>
      <c r="D2446" t="s">
        <v>270</v>
      </c>
      <c r="E2446" t="s">
        <v>122</v>
      </c>
      <c r="F2446" t="s">
        <v>159</v>
      </c>
      <c r="G2446" t="s">
        <v>160</v>
      </c>
      <c r="H2446" t="s">
        <v>143</v>
      </c>
      <c r="I2446" t="s">
        <v>124</v>
      </c>
      <c r="J2446" t="s">
        <v>125</v>
      </c>
      <c r="K2446" t="s">
        <v>1253</v>
      </c>
      <c r="N2446" t="s">
        <v>1254</v>
      </c>
      <c r="O2446" t="s">
        <v>425</v>
      </c>
      <c r="P2446" t="s">
        <v>472</v>
      </c>
      <c r="Q2446" t="s">
        <v>271</v>
      </c>
      <c r="R2446" t="s">
        <v>131</v>
      </c>
      <c r="S2446" t="s">
        <v>164</v>
      </c>
      <c r="T2446" t="s">
        <v>165</v>
      </c>
      <c r="U2446" t="s">
        <v>151</v>
      </c>
      <c r="V2446" t="s">
        <v>135</v>
      </c>
      <c r="W2446" t="s">
        <v>136</v>
      </c>
      <c r="X2446" t="s">
        <v>1255</v>
      </c>
      <c r="Y2446" s="94">
        <v>167390.64000000001</v>
      </c>
      <c r="Z2446" s="94">
        <v>36946</v>
      </c>
      <c r="AA2446" s="94">
        <v>0</v>
      </c>
      <c r="AB2446" s="94">
        <v>0</v>
      </c>
      <c r="AC2446">
        <f t="shared" si="76"/>
        <v>3000</v>
      </c>
      <c r="AD2446" t="str">
        <f t="shared" si="77"/>
        <v>305</v>
      </c>
    </row>
    <row r="2447" spans="1:30" hidden="1" x14ac:dyDescent="0.25">
      <c r="A2447" t="s">
        <v>1252</v>
      </c>
      <c r="B2447" t="s">
        <v>420</v>
      </c>
      <c r="C2447" t="s">
        <v>470</v>
      </c>
      <c r="D2447" t="s">
        <v>272</v>
      </c>
      <c r="E2447" t="s">
        <v>122</v>
      </c>
      <c r="F2447" t="s">
        <v>159</v>
      </c>
      <c r="G2447" t="s">
        <v>160</v>
      </c>
      <c r="H2447" t="s">
        <v>143</v>
      </c>
      <c r="I2447" t="s">
        <v>124</v>
      </c>
      <c r="J2447" t="s">
        <v>125</v>
      </c>
      <c r="K2447" t="s">
        <v>1253</v>
      </c>
      <c r="N2447" t="s">
        <v>1254</v>
      </c>
      <c r="O2447" t="s">
        <v>425</v>
      </c>
      <c r="P2447" t="s">
        <v>472</v>
      </c>
      <c r="Q2447" t="s">
        <v>273</v>
      </c>
      <c r="R2447" t="s">
        <v>131</v>
      </c>
      <c r="S2447" t="s">
        <v>164</v>
      </c>
      <c r="T2447" t="s">
        <v>165</v>
      </c>
      <c r="U2447" t="s">
        <v>151</v>
      </c>
      <c r="V2447" t="s">
        <v>135</v>
      </c>
      <c r="W2447" t="s">
        <v>136</v>
      </c>
      <c r="X2447" t="s">
        <v>1255</v>
      </c>
      <c r="Y2447" s="94">
        <v>39226.68</v>
      </c>
      <c r="Z2447" s="94">
        <v>0</v>
      </c>
      <c r="AA2447" s="94">
        <v>0</v>
      </c>
      <c r="AB2447" s="94">
        <v>0</v>
      </c>
      <c r="AC2447">
        <f t="shared" si="76"/>
        <v>3000</v>
      </c>
      <c r="AD2447" t="str">
        <f t="shared" si="77"/>
        <v>305</v>
      </c>
    </row>
    <row r="2448" spans="1:30" hidden="1" x14ac:dyDescent="0.25">
      <c r="A2448" t="s">
        <v>1252</v>
      </c>
      <c r="B2448" t="s">
        <v>420</v>
      </c>
      <c r="C2448" t="s">
        <v>470</v>
      </c>
      <c r="D2448" t="s">
        <v>172</v>
      </c>
      <c r="E2448" t="s">
        <v>122</v>
      </c>
      <c r="F2448" t="s">
        <v>159</v>
      </c>
      <c r="G2448" t="s">
        <v>160</v>
      </c>
      <c r="H2448" t="s">
        <v>143</v>
      </c>
      <c r="I2448" t="s">
        <v>124</v>
      </c>
      <c r="J2448" t="s">
        <v>125</v>
      </c>
      <c r="K2448" t="s">
        <v>1253</v>
      </c>
      <c r="N2448" t="s">
        <v>1254</v>
      </c>
      <c r="O2448" t="s">
        <v>425</v>
      </c>
      <c r="P2448" t="s">
        <v>472</v>
      </c>
      <c r="Q2448" t="s">
        <v>173</v>
      </c>
      <c r="R2448" t="s">
        <v>131</v>
      </c>
      <c r="S2448" t="s">
        <v>164</v>
      </c>
      <c r="T2448" t="s">
        <v>165</v>
      </c>
      <c r="U2448" t="s">
        <v>151</v>
      </c>
      <c r="V2448" t="s">
        <v>135</v>
      </c>
      <c r="W2448" t="s">
        <v>136</v>
      </c>
      <c r="X2448" t="s">
        <v>1255</v>
      </c>
      <c r="Y2448" s="94">
        <v>53503.8</v>
      </c>
      <c r="Z2448" s="94">
        <v>0</v>
      </c>
      <c r="AA2448" s="94">
        <v>0</v>
      </c>
      <c r="AB2448" s="94">
        <v>0</v>
      </c>
      <c r="AC2448">
        <f t="shared" si="76"/>
        <v>3000</v>
      </c>
      <c r="AD2448" t="str">
        <f t="shared" si="77"/>
        <v>305</v>
      </c>
    </row>
    <row r="2449" spans="1:30" hidden="1" x14ac:dyDescent="0.25">
      <c r="A2449" t="s">
        <v>1252</v>
      </c>
      <c r="B2449" t="s">
        <v>420</v>
      </c>
      <c r="C2449" t="s">
        <v>470</v>
      </c>
      <c r="D2449" t="s">
        <v>174</v>
      </c>
      <c r="E2449" t="s">
        <v>122</v>
      </c>
      <c r="F2449" t="s">
        <v>159</v>
      </c>
      <c r="G2449" t="s">
        <v>160</v>
      </c>
      <c r="H2449" t="s">
        <v>143</v>
      </c>
      <c r="I2449" t="s">
        <v>124</v>
      </c>
      <c r="J2449" t="s">
        <v>125</v>
      </c>
      <c r="K2449" t="s">
        <v>1253</v>
      </c>
      <c r="N2449" t="s">
        <v>1254</v>
      </c>
      <c r="O2449" t="s">
        <v>425</v>
      </c>
      <c r="P2449" t="s">
        <v>472</v>
      </c>
      <c r="Q2449" t="s">
        <v>175</v>
      </c>
      <c r="R2449" t="s">
        <v>131</v>
      </c>
      <c r="S2449" t="s">
        <v>164</v>
      </c>
      <c r="T2449" t="s">
        <v>165</v>
      </c>
      <c r="U2449" t="s">
        <v>151</v>
      </c>
      <c r="V2449" t="s">
        <v>135</v>
      </c>
      <c r="W2449" t="s">
        <v>136</v>
      </c>
      <c r="X2449" t="s">
        <v>1255</v>
      </c>
      <c r="Y2449" s="94">
        <v>164079</v>
      </c>
      <c r="Z2449" s="94">
        <v>0</v>
      </c>
      <c r="AA2449" s="94">
        <v>0</v>
      </c>
      <c r="AB2449" s="94">
        <v>0</v>
      </c>
      <c r="AC2449">
        <f t="shared" si="76"/>
        <v>3000</v>
      </c>
      <c r="AD2449" t="str">
        <f t="shared" si="77"/>
        <v>305</v>
      </c>
    </row>
    <row r="2450" spans="1:30" hidden="1" x14ac:dyDescent="0.25">
      <c r="A2450" s="97" t="s">
        <v>1252</v>
      </c>
      <c r="B2450" s="97" t="s">
        <v>420</v>
      </c>
      <c r="C2450" s="97" t="s">
        <v>140</v>
      </c>
      <c r="D2450" s="97" t="s">
        <v>465</v>
      </c>
      <c r="E2450" s="97" t="s">
        <v>122</v>
      </c>
      <c r="F2450" s="98">
        <v>15</v>
      </c>
      <c r="G2450" s="98" t="s">
        <v>142</v>
      </c>
      <c r="H2450" s="97">
        <v>19</v>
      </c>
      <c r="I2450" s="97" t="s">
        <v>124</v>
      </c>
      <c r="J2450" s="97" t="s">
        <v>125</v>
      </c>
      <c r="K2450" s="97" t="s">
        <v>1256</v>
      </c>
      <c r="L2450" s="97"/>
      <c r="M2450" s="97"/>
      <c r="N2450" s="97" t="s">
        <v>1254</v>
      </c>
      <c r="O2450" s="97" t="s">
        <v>425</v>
      </c>
      <c r="P2450" s="97" t="s">
        <v>147</v>
      </c>
      <c r="Q2450" s="97" t="s">
        <v>466</v>
      </c>
      <c r="R2450" s="97" t="s">
        <v>131</v>
      </c>
      <c r="S2450" s="97" t="s">
        <v>149</v>
      </c>
      <c r="T2450" s="97" t="s">
        <v>150</v>
      </c>
      <c r="U2450" s="97" t="s">
        <v>134</v>
      </c>
      <c r="V2450" s="97" t="s">
        <v>135</v>
      </c>
      <c r="W2450" s="97" t="s">
        <v>136</v>
      </c>
      <c r="X2450" s="97" t="s">
        <v>1257</v>
      </c>
      <c r="Y2450" s="99">
        <v>191102.52</v>
      </c>
      <c r="Z2450" s="99">
        <v>0</v>
      </c>
      <c r="AA2450" s="99">
        <v>0</v>
      </c>
      <c r="AB2450" s="99">
        <v>0</v>
      </c>
      <c r="AC2450">
        <f t="shared" si="76"/>
        <v>1000</v>
      </c>
      <c r="AD2450" t="str">
        <f t="shared" si="77"/>
        <v>305</v>
      </c>
    </row>
    <row r="2451" spans="1:30" hidden="1" x14ac:dyDescent="0.25">
      <c r="A2451" s="97" t="s">
        <v>1258</v>
      </c>
      <c r="B2451" s="97" t="s">
        <v>548</v>
      </c>
      <c r="C2451" s="97" t="s">
        <v>1259</v>
      </c>
      <c r="D2451" s="97" t="s">
        <v>141</v>
      </c>
      <c r="E2451" s="97" t="s">
        <v>122</v>
      </c>
      <c r="F2451" s="98">
        <v>15</v>
      </c>
      <c r="G2451" s="98" t="s">
        <v>142</v>
      </c>
      <c r="H2451" s="97" t="s">
        <v>143</v>
      </c>
      <c r="I2451" s="97" t="s">
        <v>124</v>
      </c>
      <c r="J2451" s="97" t="s">
        <v>125</v>
      </c>
      <c r="K2451" s="97" t="s">
        <v>1260</v>
      </c>
      <c r="L2451" s="97"/>
      <c r="M2451" s="97"/>
      <c r="N2451" s="97" t="s">
        <v>1261</v>
      </c>
      <c r="O2451" s="97" t="s">
        <v>328</v>
      </c>
      <c r="P2451" s="97" t="s">
        <v>1262</v>
      </c>
      <c r="Q2451" s="97" t="s">
        <v>148</v>
      </c>
      <c r="R2451" s="97" t="s">
        <v>131</v>
      </c>
      <c r="S2451" s="97" t="s">
        <v>149</v>
      </c>
      <c r="T2451" s="97" t="s">
        <v>150</v>
      </c>
      <c r="U2451" s="97" t="s">
        <v>151</v>
      </c>
      <c r="V2451" s="97" t="s">
        <v>135</v>
      </c>
      <c r="W2451" s="97" t="s">
        <v>136</v>
      </c>
      <c r="X2451" s="97"/>
      <c r="Y2451" s="99"/>
      <c r="Z2451" s="99"/>
      <c r="AA2451" s="99">
        <v>8571324</v>
      </c>
      <c r="AB2451" s="99">
        <v>8571324</v>
      </c>
      <c r="AC2451">
        <f t="shared" si="76"/>
        <v>1000</v>
      </c>
      <c r="AD2451" t="str">
        <f t="shared" si="77"/>
        <v>306</v>
      </c>
    </row>
    <row r="2452" spans="1:30" hidden="1" x14ac:dyDescent="0.25">
      <c r="A2452" s="97" t="s">
        <v>1258</v>
      </c>
      <c r="B2452" s="97" t="s">
        <v>548</v>
      </c>
      <c r="C2452" s="97" t="s">
        <v>1259</v>
      </c>
      <c r="D2452" s="97">
        <v>12101</v>
      </c>
      <c r="E2452" s="97" t="s">
        <v>122</v>
      </c>
      <c r="F2452" s="98">
        <v>15</v>
      </c>
      <c r="G2452" s="98" t="s">
        <v>142</v>
      </c>
      <c r="H2452" s="97">
        <v>19</v>
      </c>
      <c r="I2452" s="97" t="s">
        <v>124</v>
      </c>
      <c r="J2452" s="97" t="s">
        <v>125</v>
      </c>
      <c r="K2452" s="97" t="s">
        <v>1260</v>
      </c>
      <c r="L2452" s="97"/>
      <c r="M2452" s="97"/>
      <c r="N2452" s="97" t="s">
        <v>1261</v>
      </c>
      <c r="O2452" s="97" t="s">
        <v>328</v>
      </c>
      <c r="P2452" s="97" t="s">
        <v>1262</v>
      </c>
      <c r="Q2452" s="97" t="s">
        <v>182</v>
      </c>
      <c r="R2452" s="97" t="s">
        <v>131</v>
      </c>
      <c r="S2452" s="97" t="s">
        <v>149</v>
      </c>
      <c r="T2452" s="97" t="s">
        <v>150</v>
      </c>
      <c r="U2452" s="97" t="s">
        <v>134</v>
      </c>
      <c r="V2452" s="97" t="s">
        <v>135</v>
      </c>
      <c r="W2452" s="97" t="s">
        <v>136</v>
      </c>
      <c r="X2452" s="97"/>
      <c r="Y2452" s="99"/>
      <c r="Z2452" s="99"/>
      <c r="AA2452" s="99">
        <v>931892</v>
      </c>
      <c r="AB2452" s="99">
        <v>931892</v>
      </c>
      <c r="AC2452">
        <f t="shared" si="76"/>
        <v>1000</v>
      </c>
      <c r="AD2452" t="str">
        <f t="shared" si="77"/>
        <v>306</v>
      </c>
    </row>
    <row r="2453" spans="1:30" hidden="1" x14ac:dyDescent="0.25">
      <c r="A2453" s="97" t="s">
        <v>1258</v>
      </c>
      <c r="B2453" s="97" t="s">
        <v>548</v>
      </c>
      <c r="C2453" s="97" t="s">
        <v>1259</v>
      </c>
      <c r="D2453" s="97">
        <v>13201</v>
      </c>
      <c r="E2453" s="97" t="s">
        <v>122</v>
      </c>
      <c r="F2453" s="98">
        <v>15</v>
      </c>
      <c r="G2453" s="98" t="s">
        <v>142</v>
      </c>
      <c r="H2453" s="97">
        <v>19</v>
      </c>
      <c r="I2453" s="97" t="s">
        <v>124</v>
      </c>
      <c r="J2453" s="97" t="s">
        <v>125</v>
      </c>
      <c r="K2453" s="97" t="s">
        <v>1260</v>
      </c>
      <c r="L2453" s="97"/>
      <c r="M2453" s="97"/>
      <c r="N2453" s="97" t="s">
        <v>1261</v>
      </c>
      <c r="O2453" s="97" t="s">
        <v>328</v>
      </c>
      <c r="P2453" s="97" t="s">
        <v>1262</v>
      </c>
      <c r="Q2453" s="97" t="s">
        <v>152</v>
      </c>
      <c r="R2453" s="97" t="s">
        <v>131</v>
      </c>
      <c r="S2453" s="97" t="s">
        <v>149</v>
      </c>
      <c r="T2453" s="97" t="s">
        <v>150</v>
      </c>
      <c r="U2453" s="97" t="s">
        <v>134</v>
      </c>
      <c r="V2453" s="97" t="s">
        <v>135</v>
      </c>
      <c r="W2453" s="97" t="s">
        <v>136</v>
      </c>
      <c r="X2453" s="97"/>
      <c r="Y2453" s="99"/>
      <c r="Z2453" s="99"/>
      <c r="AA2453" s="99">
        <v>357138.5</v>
      </c>
      <c r="AB2453" s="99">
        <v>357138.5</v>
      </c>
      <c r="AC2453">
        <f t="shared" si="76"/>
        <v>1000</v>
      </c>
      <c r="AD2453" t="str">
        <f t="shared" si="77"/>
        <v>306</v>
      </c>
    </row>
    <row r="2454" spans="1:30" hidden="1" x14ac:dyDescent="0.25">
      <c r="A2454" s="97" t="s">
        <v>1258</v>
      </c>
      <c r="B2454" s="97" t="s">
        <v>548</v>
      </c>
      <c r="C2454" s="97" t="s">
        <v>1259</v>
      </c>
      <c r="D2454" s="97">
        <v>13203</v>
      </c>
      <c r="E2454" s="97" t="s">
        <v>122</v>
      </c>
      <c r="F2454" s="98">
        <v>15</v>
      </c>
      <c r="G2454" s="98" t="s">
        <v>142</v>
      </c>
      <c r="H2454" s="97">
        <v>19</v>
      </c>
      <c r="I2454" s="97" t="s">
        <v>124</v>
      </c>
      <c r="J2454" s="97" t="s">
        <v>125</v>
      </c>
      <c r="K2454" s="97" t="s">
        <v>1260</v>
      </c>
      <c r="L2454" s="97"/>
      <c r="M2454" s="97"/>
      <c r="N2454" s="97" t="s">
        <v>1261</v>
      </c>
      <c r="O2454" s="97" t="s">
        <v>328</v>
      </c>
      <c r="P2454" s="97" t="s">
        <v>1262</v>
      </c>
      <c r="Q2454" s="97" t="s">
        <v>153</v>
      </c>
      <c r="R2454" s="97" t="s">
        <v>131</v>
      </c>
      <c r="S2454" s="97" t="s">
        <v>149</v>
      </c>
      <c r="T2454" s="97" t="s">
        <v>150</v>
      </c>
      <c r="U2454" s="97" t="s">
        <v>134</v>
      </c>
      <c r="V2454" s="97" t="s">
        <v>135</v>
      </c>
      <c r="W2454" s="97" t="s">
        <v>136</v>
      </c>
      <c r="X2454" s="97"/>
      <c r="Y2454" s="99"/>
      <c r="Z2454" s="99"/>
      <c r="AA2454" s="99">
        <v>1428554</v>
      </c>
      <c r="AB2454" s="99">
        <v>1428554</v>
      </c>
      <c r="AC2454">
        <f t="shared" si="76"/>
        <v>1000</v>
      </c>
      <c r="AD2454" t="str">
        <f t="shared" si="77"/>
        <v>306</v>
      </c>
    </row>
    <row r="2455" spans="1:30" hidden="1" x14ac:dyDescent="0.25">
      <c r="A2455" s="97" t="s">
        <v>1258</v>
      </c>
      <c r="B2455" s="97" t="s">
        <v>548</v>
      </c>
      <c r="C2455" s="97" t="s">
        <v>1259</v>
      </c>
      <c r="D2455" s="97">
        <v>14101</v>
      </c>
      <c r="E2455" s="97" t="s">
        <v>122</v>
      </c>
      <c r="F2455" s="98">
        <v>15</v>
      </c>
      <c r="G2455" s="98" t="s">
        <v>142</v>
      </c>
      <c r="H2455" s="97">
        <v>19</v>
      </c>
      <c r="I2455" s="97" t="s">
        <v>124</v>
      </c>
      <c r="J2455" s="97" t="s">
        <v>125</v>
      </c>
      <c r="K2455" s="97" t="s">
        <v>1260</v>
      </c>
      <c r="L2455" s="97"/>
      <c r="M2455" s="97"/>
      <c r="N2455" s="97" t="s">
        <v>1261</v>
      </c>
      <c r="O2455" s="97" t="s">
        <v>328</v>
      </c>
      <c r="P2455" s="97" t="s">
        <v>1262</v>
      </c>
      <c r="Q2455" s="97" t="s">
        <v>154</v>
      </c>
      <c r="R2455" s="97" t="s">
        <v>131</v>
      </c>
      <c r="S2455" s="97" t="s">
        <v>149</v>
      </c>
      <c r="T2455" s="97" t="s">
        <v>150</v>
      </c>
      <c r="U2455" s="97" t="s">
        <v>134</v>
      </c>
      <c r="V2455" s="97" t="s">
        <v>135</v>
      </c>
      <c r="W2455" s="97" t="s">
        <v>136</v>
      </c>
      <c r="X2455" s="97"/>
      <c r="Y2455" s="99"/>
      <c r="Z2455" s="99"/>
      <c r="AA2455" s="99">
        <v>471422.82</v>
      </c>
      <c r="AB2455" s="99">
        <v>471422.82</v>
      </c>
      <c r="AC2455">
        <f t="shared" si="76"/>
        <v>1000</v>
      </c>
      <c r="AD2455" t="str">
        <f t="shared" si="77"/>
        <v>306</v>
      </c>
    </row>
    <row r="2456" spans="1:30" hidden="1" x14ac:dyDescent="0.25">
      <c r="A2456" s="97" t="s">
        <v>1258</v>
      </c>
      <c r="B2456" s="97" t="s">
        <v>548</v>
      </c>
      <c r="C2456" s="97" t="s">
        <v>1259</v>
      </c>
      <c r="D2456" s="97">
        <v>14103</v>
      </c>
      <c r="E2456" s="97" t="s">
        <v>122</v>
      </c>
      <c r="F2456" s="98">
        <v>15</v>
      </c>
      <c r="G2456" s="98" t="s">
        <v>142</v>
      </c>
      <c r="H2456" s="97">
        <v>19</v>
      </c>
      <c r="I2456" s="97" t="s">
        <v>124</v>
      </c>
      <c r="J2456" s="97" t="s">
        <v>125</v>
      </c>
      <c r="K2456" s="97" t="s">
        <v>1260</v>
      </c>
      <c r="L2456" s="97"/>
      <c r="M2456" s="97"/>
      <c r="N2456" s="97" t="s">
        <v>1261</v>
      </c>
      <c r="O2456" s="97" t="s">
        <v>328</v>
      </c>
      <c r="P2456" s="97" t="s">
        <v>1262</v>
      </c>
      <c r="Q2456" s="97" t="s">
        <v>155</v>
      </c>
      <c r="R2456" s="97" t="s">
        <v>131</v>
      </c>
      <c r="S2456" s="97" t="s">
        <v>149</v>
      </c>
      <c r="T2456" s="97" t="s">
        <v>150</v>
      </c>
      <c r="U2456" s="97" t="s">
        <v>134</v>
      </c>
      <c r="V2456" s="97" t="s">
        <v>135</v>
      </c>
      <c r="W2456" s="97" t="s">
        <v>136</v>
      </c>
      <c r="X2456" s="97"/>
      <c r="Y2456" s="99"/>
      <c r="Z2456" s="99"/>
      <c r="AA2456" s="99">
        <v>192854.78999999998</v>
      </c>
      <c r="AB2456" s="99">
        <v>192854.79</v>
      </c>
      <c r="AC2456">
        <f t="shared" si="76"/>
        <v>1000</v>
      </c>
      <c r="AD2456" t="str">
        <f t="shared" si="77"/>
        <v>306</v>
      </c>
    </row>
    <row r="2457" spans="1:30" hidden="1" x14ac:dyDescent="0.25">
      <c r="A2457" s="97" t="s">
        <v>1258</v>
      </c>
      <c r="B2457" s="97" t="s">
        <v>548</v>
      </c>
      <c r="C2457" s="97" t="s">
        <v>1259</v>
      </c>
      <c r="D2457" s="97">
        <v>14201</v>
      </c>
      <c r="E2457" s="97" t="s">
        <v>122</v>
      </c>
      <c r="F2457" s="98">
        <v>15</v>
      </c>
      <c r="G2457" s="98" t="s">
        <v>142</v>
      </c>
      <c r="H2457" s="97">
        <v>19</v>
      </c>
      <c r="I2457" s="97" t="s">
        <v>124</v>
      </c>
      <c r="J2457" s="97" t="s">
        <v>125</v>
      </c>
      <c r="K2457" s="97" t="s">
        <v>1260</v>
      </c>
      <c r="L2457" s="97"/>
      <c r="M2457" s="97"/>
      <c r="N2457" s="97" t="s">
        <v>1261</v>
      </c>
      <c r="O2457" s="97" t="s">
        <v>328</v>
      </c>
      <c r="P2457" s="97" t="s">
        <v>1262</v>
      </c>
      <c r="Q2457" s="97" t="s">
        <v>156</v>
      </c>
      <c r="R2457" s="97" t="s">
        <v>131</v>
      </c>
      <c r="S2457" s="97" t="s">
        <v>149</v>
      </c>
      <c r="T2457" s="97" t="s">
        <v>150</v>
      </c>
      <c r="U2457" s="97" t="s">
        <v>134</v>
      </c>
      <c r="V2457" s="97" t="s">
        <v>135</v>
      </c>
      <c r="W2457" s="97" t="s">
        <v>136</v>
      </c>
      <c r="X2457" s="97"/>
      <c r="Y2457" s="99"/>
      <c r="Z2457" s="99"/>
      <c r="AA2457" s="99">
        <v>428566.2</v>
      </c>
      <c r="AB2457" s="99">
        <v>428566.2</v>
      </c>
      <c r="AC2457">
        <f t="shared" si="76"/>
        <v>1000</v>
      </c>
      <c r="AD2457" t="str">
        <f t="shared" si="77"/>
        <v>306</v>
      </c>
    </row>
    <row r="2458" spans="1:30" hidden="1" x14ac:dyDescent="0.25">
      <c r="A2458" t="s">
        <v>1258</v>
      </c>
      <c r="B2458" t="s">
        <v>548</v>
      </c>
      <c r="C2458" t="s">
        <v>1259</v>
      </c>
      <c r="D2458" t="s">
        <v>186</v>
      </c>
      <c r="E2458" t="s">
        <v>122</v>
      </c>
      <c r="F2458" t="s">
        <v>159</v>
      </c>
      <c r="G2458" t="s">
        <v>160</v>
      </c>
      <c r="H2458" t="s">
        <v>143</v>
      </c>
      <c r="I2458" t="s">
        <v>124</v>
      </c>
      <c r="J2458" t="s">
        <v>125</v>
      </c>
      <c r="K2458" t="s">
        <v>1260</v>
      </c>
      <c r="N2458" t="s">
        <v>1261</v>
      </c>
      <c r="O2458" t="s">
        <v>328</v>
      </c>
      <c r="P2458" t="s">
        <v>1262</v>
      </c>
      <c r="Q2458" t="s">
        <v>188</v>
      </c>
      <c r="R2458" t="s">
        <v>131</v>
      </c>
      <c r="S2458" t="s">
        <v>164</v>
      </c>
      <c r="T2458" t="s">
        <v>165</v>
      </c>
      <c r="U2458" t="s">
        <v>151</v>
      </c>
      <c r="V2458" t="s">
        <v>135</v>
      </c>
      <c r="W2458" t="s">
        <v>136</v>
      </c>
      <c r="X2458" t="s">
        <v>1263</v>
      </c>
      <c r="Y2458" s="94">
        <v>25000</v>
      </c>
      <c r="Z2458" s="94">
        <v>19946.419999999998</v>
      </c>
      <c r="AA2458" s="94">
        <v>20544.812599999997</v>
      </c>
      <c r="AB2458" s="94">
        <v>20544.810000000001</v>
      </c>
      <c r="AC2458">
        <f t="shared" si="76"/>
        <v>2000</v>
      </c>
      <c r="AD2458" t="str">
        <f t="shared" si="77"/>
        <v>306</v>
      </c>
    </row>
    <row r="2459" spans="1:30" hidden="1" x14ac:dyDescent="0.25">
      <c r="A2459" t="s">
        <v>1258</v>
      </c>
      <c r="B2459" t="s">
        <v>548</v>
      </c>
      <c r="C2459" t="s">
        <v>1259</v>
      </c>
      <c r="D2459" t="s">
        <v>190</v>
      </c>
      <c r="E2459" t="s">
        <v>122</v>
      </c>
      <c r="F2459" t="s">
        <v>159</v>
      </c>
      <c r="G2459" t="s">
        <v>160</v>
      </c>
      <c r="H2459" t="s">
        <v>143</v>
      </c>
      <c r="I2459" t="s">
        <v>124</v>
      </c>
      <c r="J2459" t="s">
        <v>125</v>
      </c>
      <c r="K2459" t="s">
        <v>1260</v>
      </c>
      <c r="N2459" t="s">
        <v>1261</v>
      </c>
      <c r="O2459" t="s">
        <v>328</v>
      </c>
      <c r="P2459" t="s">
        <v>1262</v>
      </c>
      <c r="Q2459" t="s">
        <v>191</v>
      </c>
      <c r="R2459" t="s">
        <v>131</v>
      </c>
      <c r="S2459" t="s">
        <v>164</v>
      </c>
      <c r="T2459" t="s">
        <v>165</v>
      </c>
      <c r="U2459" t="s">
        <v>151</v>
      </c>
      <c r="V2459" t="s">
        <v>135</v>
      </c>
      <c r="W2459" t="s">
        <v>136</v>
      </c>
      <c r="X2459" t="s">
        <v>1263</v>
      </c>
      <c r="Y2459" s="94">
        <v>0</v>
      </c>
      <c r="Z2459" s="94">
        <v>781.19999999999993</v>
      </c>
      <c r="AA2459" s="94">
        <v>804.63599999999997</v>
      </c>
      <c r="AB2459" s="94">
        <v>804.64</v>
      </c>
      <c r="AC2459">
        <f t="shared" si="76"/>
        <v>2000</v>
      </c>
      <c r="AD2459" t="str">
        <f t="shared" si="77"/>
        <v>306</v>
      </c>
    </row>
    <row r="2460" spans="1:30" hidden="1" x14ac:dyDescent="0.25">
      <c r="A2460" t="s">
        <v>1258</v>
      </c>
      <c r="B2460" t="s">
        <v>548</v>
      </c>
      <c r="C2460" t="s">
        <v>1259</v>
      </c>
      <c r="D2460" t="s">
        <v>192</v>
      </c>
      <c r="E2460" t="s">
        <v>122</v>
      </c>
      <c r="F2460" t="s">
        <v>159</v>
      </c>
      <c r="G2460" t="s">
        <v>160</v>
      </c>
      <c r="H2460" t="s">
        <v>143</v>
      </c>
      <c r="I2460" t="s">
        <v>124</v>
      </c>
      <c r="J2460" t="s">
        <v>125</v>
      </c>
      <c r="K2460" t="s">
        <v>1260</v>
      </c>
      <c r="N2460" t="s">
        <v>1261</v>
      </c>
      <c r="O2460" t="s">
        <v>328</v>
      </c>
      <c r="P2460" t="s">
        <v>1262</v>
      </c>
      <c r="Q2460" t="s">
        <v>193</v>
      </c>
      <c r="R2460" t="s">
        <v>131</v>
      </c>
      <c r="S2460" t="s">
        <v>164</v>
      </c>
      <c r="T2460" t="s">
        <v>165</v>
      </c>
      <c r="U2460" t="s">
        <v>151</v>
      </c>
      <c r="V2460" t="s">
        <v>135</v>
      </c>
      <c r="W2460" t="s">
        <v>136</v>
      </c>
      <c r="X2460" t="s">
        <v>1263</v>
      </c>
      <c r="Y2460" s="94">
        <v>20000</v>
      </c>
      <c r="Z2460" s="94">
        <v>9339.0000000000018</v>
      </c>
      <c r="AA2460" s="94">
        <v>9619.1700000000019</v>
      </c>
      <c r="AB2460" s="94">
        <v>9619.17</v>
      </c>
      <c r="AC2460">
        <f t="shared" si="76"/>
        <v>2000</v>
      </c>
      <c r="AD2460" t="str">
        <f t="shared" si="77"/>
        <v>306</v>
      </c>
    </row>
    <row r="2461" spans="1:30" hidden="1" x14ac:dyDescent="0.25">
      <c r="A2461" t="s">
        <v>1258</v>
      </c>
      <c r="B2461" t="s">
        <v>548</v>
      </c>
      <c r="C2461" t="s">
        <v>1259</v>
      </c>
      <c r="D2461" t="s">
        <v>474</v>
      </c>
      <c r="E2461" t="s">
        <v>122</v>
      </c>
      <c r="F2461" t="s">
        <v>159</v>
      </c>
      <c r="G2461" t="s">
        <v>160</v>
      </c>
      <c r="H2461" t="s">
        <v>143</v>
      </c>
      <c r="I2461" t="s">
        <v>124</v>
      </c>
      <c r="J2461" t="s">
        <v>125</v>
      </c>
      <c r="K2461" t="s">
        <v>1260</v>
      </c>
      <c r="N2461" t="s">
        <v>1261</v>
      </c>
      <c r="O2461" t="s">
        <v>328</v>
      </c>
      <c r="P2461" t="s">
        <v>1262</v>
      </c>
      <c r="Q2461" t="s">
        <v>475</v>
      </c>
      <c r="R2461" t="s">
        <v>131</v>
      </c>
      <c r="S2461" t="s">
        <v>164</v>
      </c>
      <c r="T2461" t="s">
        <v>165</v>
      </c>
      <c r="U2461" t="s">
        <v>151</v>
      </c>
      <c r="V2461" t="s">
        <v>135</v>
      </c>
      <c r="W2461" t="s">
        <v>136</v>
      </c>
      <c r="X2461" t="s">
        <v>1263</v>
      </c>
      <c r="Y2461" s="94">
        <v>3450</v>
      </c>
      <c r="Z2461" s="94">
        <v>5150</v>
      </c>
      <c r="AA2461" s="94">
        <v>5304.5</v>
      </c>
      <c r="AB2461" s="94">
        <v>5304.5</v>
      </c>
      <c r="AC2461">
        <f t="shared" si="76"/>
        <v>2000</v>
      </c>
      <c r="AD2461" t="str">
        <f t="shared" si="77"/>
        <v>306</v>
      </c>
    </row>
    <row r="2462" spans="1:30" hidden="1" x14ac:dyDescent="0.25">
      <c r="A2462" t="s">
        <v>1258</v>
      </c>
      <c r="B2462" t="s">
        <v>548</v>
      </c>
      <c r="C2462" t="s">
        <v>1259</v>
      </c>
      <c r="D2462" t="s">
        <v>198</v>
      </c>
      <c r="E2462" t="s">
        <v>122</v>
      </c>
      <c r="F2462" t="s">
        <v>159</v>
      </c>
      <c r="G2462" t="s">
        <v>160</v>
      </c>
      <c r="H2462" t="s">
        <v>143</v>
      </c>
      <c r="I2462" t="s">
        <v>124</v>
      </c>
      <c r="J2462" t="s">
        <v>125</v>
      </c>
      <c r="K2462" t="s">
        <v>1260</v>
      </c>
      <c r="N2462" t="s">
        <v>1261</v>
      </c>
      <c r="O2462" t="s">
        <v>328</v>
      </c>
      <c r="P2462" t="s">
        <v>1262</v>
      </c>
      <c r="Q2462" t="s">
        <v>199</v>
      </c>
      <c r="R2462" t="s">
        <v>131</v>
      </c>
      <c r="S2462" t="s">
        <v>164</v>
      </c>
      <c r="T2462" t="s">
        <v>165</v>
      </c>
      <c r="U2462" t="s">
        <v>151</v>
      </c>
      <c r="V2462" t="s">
        <v>135</v>
      </c>
      <c r="W2462" t="s">
        <v>136</v>
      </c>
      <c r="X2462" t="s">
        <v>1263</v>
      </c>
      <c r="Y2462" s="94">
        <v>12200</v>
      </c>
      <c r="Z2462" s="94">
        <v>14977.94</v>
      </c>
      <c r="AA2462" s="94">
        <v>15427.278200000001</v>
      </c>
      <c r="AB2462" s="94">
        <v>15427.28</v>
      </c>
      <c r="AC2462">
        <f t="shared" si="76"/>
        <v>2000</v>
      </c>
      <c r="AD2462" t="str">
        <f t="shared" si="77"/>
        <v>306</v>
      </c>
    </row>
    <row r="2463" spans="1:30" hidden="1" x14ac:dyDescent="0.25">
      <c r="A2463" t="s">
        <v>1258</v>
      </c>
      <c r="B2463" t="s">
        <v>548</v>
      </c>
      <c r="C2463" t="s">
        <v>1259</v>
      </c>
      <c r="D2463" t="s">
        <v>200</v>
      </c>
      <c r="E2463" t="s">
        <v>122</v>
      </c>
      <c r="F2463" t="s">
        <v>159</v>
      </c>
      <c r="G2463" t="s">
        <v>160</v>
      </c>
      <c r="H2463" t="s">
        <v>143</v>
      </c>
      <c r="I2463" t="s">
        <v>124</v>
      </c>
      <c r="J2463" t="s">
        <v>125</v>
      </c>
      <c r="K2463" t="s">
        <v>1260</v>
      </c>
      <c r="N2463" t="s">
        <v>1261</v>
      </c>
      <c r="O2463" t="s">
        <v>328</v>
      </c>
      <c r="P2463" t="s">
        <v>1262</v>
      </c>
      <c r="Q2463" t="s">
        <v>201</v>
      </c>
      <c r="R2463" t="s">
        <v>131</v>
      </c>
      <c r="S2463" t="s">
        <v>164</v>
      </c>
      <c r="T2463" t="s">
        <v>165</v>
      </c>
      <c r="U2463" t="s">
        <v>151</v>
      </c>
      <c r="V2463" t="s">
        <v>135</v>
      </c>
      <c r="W2463" t="s">
        <v>136</v>
      </c>
      <c r="X2463" t="s">
        <v>1263</v>
      </c>
      <c r="Y2463" s="94">
        <v>120000</v>
      </c>
      <c r="Z2463" s="94">
        <v>105983.46999999999</v>
      </c>
      <c r="AA2463" s="94">
        <v>109162.97409999999</v>
      </c>
      <c r="AB2463" s="94">
        <v>109162.97</v>
      </c>
      <c r="AC2463">
        <f t="shared" si="76"/>
        <v>2000</v>
      </c>
      <c r="AD2463" t="str">
        <f t="shared" si="77"/>
        <v>306</v>
      </c>
    </row>
    <row r="2464" spans="1:30" hidden="1" x14ac:dyDescent="0.25">
      <c r="A2464" t="s">
        <v>1258</v>
      </c>
      <c r="B2464" t="s">
        <v>548</v>
      </c>
      <c r="C2464" t="s">
        <v>1259</v>
      </c>
      <c r="D2464" t="s">
        <v>567</v>
      </c>
      <c r="E2464" t="s">
        <v>122</v>
      </c>
      <c r="F2464" t="s">
        <v>159</v>
      </c>
      <c r="G2464" t="s">
        <v>160</v>
      </c>
      <c r="H2464" t="s">
        <v>143</v>
      </c>
      <c r="I2464" t="s">
        <v>124</v>
      </c>
      <c r="J2464" t="s">
        <v>125</v>
      </c>
      <c r="K2464" t="s">
        <v>1260</v>
      </c>
      <c r="N2464" t="s">
        <v>1261</v>
      </c>
      <c r="O2464" t="s">
        <v>328</v>
      </c>
      <c r="P2464" t="s">
        <v>1262</v>
      </c>
      <c r="Q2464" t="s">
        <v>568</v>
      </c>
      <c r="R2464" t="s">
        <v>131</v>
      </c>
      <c r="S2464" t="s">
        <v>164</v>
      </c>
      <c r="T2464" t="s">
        <v>165</v>
      </c>
      <c r="U2464" t="s">
        <v>151</v>
      </c>
      <c r="V2464" t="s">
        <v>135</v>
      </c>
      <c r="W2464" t="s">
        <v>136</v>
      </c>
      <c r="X2464" t="s">
        <v>1263</v>
      </c>
      <c r="Y2464" s="94">
        <v>5500</v>
      </c>
      <c r="Z2464" s="94">
        <v>0</v>
      </c>
      <c r="AA2464" s="94">
        <v>0</v>
      </c>
      <c r="AB2464" s="94">
        <v>0</v>
      </c>
      <c r="AC2464">
        <f t="shared" si="76"/>
        <v>2000</v>
      </c>
      <c r="AD2464" t="str">
        <f t="shared" si="77"/>
        <v>306</v>
      </c>
    </row>
    <row r="2465" spans="1:30" hidden="1" x14ac:dyDescent="0.25">
      <c r="A2465" t="s">
        <v>1258</v>
      </c>
      <c r="B2465" t="s">
        <v>548</v>
      </c>
      <c r="C2465" t="s">
        <v>1259</v>
      </c>
      <c r="D2465" t="s">
        <v>202</v>
      </c>
      <c r="E2465" t="s">
        <v>122</v>
      </c>
      <c r="F2465" t="s">
        <v>159</v>
      </c>
      <c r="G2465" t="s">
        <v>160</v>
      </c>
      <c r="H2465" t="s">
        <v>143</v>
      </c>
      <c r="I2465" t="s">
        <v>124</v>
      </c>
      <c r="J2465" t="s">
        <v>125</v>
      </c>
      <c r="K2465" t="s">
        <v>1260</v>
      </c>
      <c r="N2465" t="s">
        <v>1261</v>
      </c>
      <c r="O2465" t="s">
        <v>328</v>
      </c>
      <c r="P2465" t="s">
        <v>1262</v>
      </c>
      <c r="Q2465" t="s">
        <v>203</v>
      </c>
      <c r="R2465" t="s">
        <v>131</v>
      </c>
      <c r="S2465" t="s">
        <v>164</v>
      </c>
      <c r="T2465" t="s">
        <v>165</v>
      </c>
      <c r="U2465" t="s">
        <v>151</v>
      </c>
      <c r="V2465" t="s">
        <v>135</v>
      </c>
      <c r="W2465" t="s">
        <v>136</v>
      </c>
      <c r="X2465" t="s">
        <v>1263</v>
      </c>
      <c r="Y2465" s="94">
        <v>1960</v>
      </c>
      <c r="Z2465" s="94">
        <v>0</v>
      </c>
      <c r="AA2465" s="94">
        <v>0</v>
      </c>
      <c r="AB2465" s="94">
        <v>0</v>
      </c>
      <c r="AC2465">
        <f t="shared" si="76"/>
        <v>2000</v>
      </c>
      <c r="AD2465" t="str">
        <f t="shared" si="77"/>
        <v>306</v>
      </c>
    </row>
    <row r="2466" spans="1:30" hidden="1" x14ac:dyDescent="0.25">
      <c r="A2466" t="s">
        <v>1258</v>
      </c>
      <c r="B2466" t="s">
        <v>548</v>
      </c>
      <c r="C2466" t="s">
        <v>1259</v>
      </c>
      <c r="D2466" t="s">
        <v>206</v>
      </c>
      <c r="E2466" t="s">
        <v>122</v>
      </c>
      <c r="F2466" t="s">
        <v>159</v>
      </c>
      <c r="G2466" t="s">
        <v>160</v>
      </c>
      <c r="H2466" t="s">
        <v>143</v>
      </c>
      <c r="I2466" t="s">
        <v>124</v>
      </c>
      <c r="J2466" t="s">
        <v>125</v>
      </c>
      <c r="K2466" t="s">
        <v>1260</v>
      </c>
      <c r="N2466" t="s">
        <v>1261</v>
      </c>
      <c r="O2466" t="s">
        <v>328</v>
      </c>
      <c r="P2466" t="s">
        <v>1262</v>
      </c>
      <c r="Q2466" t="s">
        <v>207</v>
      </c>
      <c r="R2466" t="s">
        <v>131</v>
      </c>
      <c r="S2466" t="s">
        <v>164</v>
      </c>
      <c r="T2466" t="s">
        <v>165</v>
      </c>
      <c r="U2466" t="s">
        <v>151</v>
      </c>
      <c r="V2466" t="s">
        <v>135</v>
      </c>
      <c r="W2466" t="s">
        <v>136</v>
      </c>
      <c r="X2466" t="s">
        <v>1263</v>
      </c>
      <c r="Y2466" s="94">
        <v>12000</v>
      </c>
      <c r="Z2466" s="94">
        <v>5577.53</v>
      </c>
      <c r="AA2466" s="94">
        <v>5744.8558999999996</v>
      </c>
      <c r="AB2466" s="94">
        <v>5744.86</v>
      </c>
      <c r="AC2466">
        <f t="shared" si="76"/>
        <v>2000</v>
      </c>
      <c r="AD2466" t="str">
        <f t="shared" si="77"/>
        <v>306</v>
      </c>
    </row>
    <row r="2467" spans="1:30" hidden="1" x14ac:dyDescent="0.25">
      <c r="A2467" t="s">
        <v>1258</v>
      </c>
      <c r="B2467" t="s">
        <v>548</v>
      </c>
      <c r="C2467" t="s">
        <v>1259</v>
      </c>
      <c r="D2467" t="s">
        <v>210</v>
      </c>
      <c r="E2467" t="s">
        <v>122</v>
      </c>
      <c r="F2467" t="s">
        <v>159</v>
      </c>
      <c r="G2467" t="s">
        <v>160</v>
      </c>
      <c r="H2467" t="s">
        <v>143</v>
      </c>
      <c r="I2467" t="s">
        <v>124</v>
      </c>
      <c r="J2467" t="s">
        <v>125</v>
      </c>
      <c r="K2467" t="s">
        <v>1260</v>
      </c>
      <c r="N2467" t="s">
        <v>1261</v>
      </c>
      <c r="O2467" t="s">
        <v>328</v>
      </c>
      <c r="P2467" t="s">
        <v>1262</v>
      </c>
      <c r="Q2467" t="s">
        <v>211</v>
      </c>
      <c r="R2467" t="s">
        <v>131</v>
      </c>
      <c r="S2467" t="s">
        <v>164</v>
      </c>
      <c r="T2467" t="s">
        <v>165</v>
      </c>
      <c r="U2467" t="s">
        <v>151</v>
      </c>
      <c r="V2467" t="s">
        <v>135</v>
      </c>
      <c r="W2467" t="s">
        <v>136</v>
      </c>
      <c r="X2467" t="s">
        <v>1263</v>
      </c>
      <c r="Y2467" s="94">
        <v>0</v>
      </c>
      <c r="Z2467" s="94">
        <v>797.78</v>
      </c>
      <c r="AA2467" s="94">
        <v>821.71339999999998</v>
      </c>
      <c r="AB2467" s="94">
        <v>821.71</v>
      </c>
      <c r="AC2467">
        <f t="shared" si="76"/>
        <v>2000</v>
      </c>
      <c r="AD2467" t="str">
        <f t="shared" si="77"/>
        <v>306</v>
      </c>
    </row>
    <row r="2468" spans="1:30" hidden="1" x14ac:dyDescent="0.25">
      <c r="A2468" t="s">
        <v>1258</v>
      </c>
      <c r="B2468" t="s">
        <v>548</v>
      </c>
      <c r="C2468" t="s">
        <v>1259</v>
      </c>
      <c r="D2468" t="s">
        <v>214</v>
      </c>
      <c r="E2468" t="s">
        <v>122</v>
      </c>
      <c r="F2468" t="s">
        <v>159</v>
      </c>
      <c r="G2468" t="s">
        <v>160</v>
      </c>
      <c r="H2468" t="s">
        <v>143</v>
      </c>
      <c r="I2468" t="s">
        <v>124</v>
      </c>
      <c r="J2468" t="s">
        <v>125</v>
      </c>
      <c r="K2468" t="s">
        <v>1260</v>
      </c>
      <c r="N2468" t="s">
        <v>1261</v>
      </c>
      <c r="O2468" t="s">
        <v>328</v>
      </c>
      <c r="P2468" t="s">
        <v>1262</v>
      </c>
      <c r="Q2468" t="s">
        <v>215</v>
      </c>
      <c r="R2468" t="s">
        <v>131</v>
      </c>
      <c r="S2468" t="s">
        <v>164</v>
      </c>
      <c r="T2468" t="s">
        <v>165</v>
      </c>
      <c r="U2468" t="s">
        <v>151</v>
      </c>
      <c r="V2468" t="s">
        <v>135</v>
      </c>
      <c r="W2468" t="s">
        <v>136</v>
      </c>
      <c r="X2468" t="s">
        <v>1263</v>
      </c>
      <c r="Y2468" s="94">
        <v>265300</v>
      </c>
      <c r="Z2468" s="94">
        <v>209493.43</v>
      </c>
      <c r="AA2468" s="94">
        <v>215778.2329</v>
      </c>
      <c r="AB2468" s="94">
        <v>215778.23</v>
      </c>
      <c r="AC2468">
        <f t="shared" si="76"/>
        <v>2000</v>
      </c>
      <c r="AD2468" t="str">
        <f t="shared" si="77"/>
        <v>306</v>
      </c>
    </row>
    <row r="2469" spans="1:30" hidden="1" x14ac:dyDescent="0.25">
      <c r="A2469" t="s">
        <v>1258</v>
      </c>
      <c r="B2469" t="s">
        <v>548</v>
      </c>
      <c r="C2469" t="s">
        <v>1259</v>
      </c>
      <c r="D2469" t="s">
        <v>224</v>
      </c>
      <c r="E2469" t="s">
        <v>122</v>
      </c>
      <c r="F2469" t="s">
        <v>159</v>
      </c>
      <c r="G2469" t="s">
        <v>160</v>
      </c>
      <c r="H2469" t="s">
        <v>143</v>
      </c>
      <c r="I2469" t="s">
        <v>124</v>
      </c>
      <c r="J2469" t="s">
        <v>125</v>
      </c>
      <c r="K2469" t="s">
        <v>1260</v>
      </c>
      <c r="N2469" t="s">
        <v>1261</v>
      </c>
      <c r="O2469" t="s">
        <v>328</v>
      </c>
      <c r="P2469" t="s">
        <v>1262</v>
      </c>
      <c r="Q2469" t="s">
        <v>225</v>
      </c>
      <c r="R2469" t="s">
        <v>131</v>
      </c>
      <c r="S2469" t="s">
        <v>164</v>
      </c>
      <c r="T2469" t="s">
        <v>165</v>
      </c>
      <c r="U2469" t="s">
        <v>151</v>
      </c>
      <c r="V2469" t="s">
        <v>135</v>
      </c>
      <c r="W2469" t="s">
        <v>136</v>
      </c>
      <c r="X2469" t="s">
        <v>1263</v>
      </c>
      <c r="Y2469" s="94">
        <v>151</v>
      </c>
      <c r="Z2469" s="94">
        <v>0</v>
      </c>
      <c r="AA2469" s="94">
        <v>0</v>
      </c>
      <c r="AB2469" s="94">
        <v>0</v>
      </c>
      <c r="AC2469">
        <f t="shared" si="76"/>
        <v>2000</v>
      </c>
      <c r="AD2469" t="str">
        <f t="shared" si="77"/>
        <v>306</v>
      </c>
    </row>
    <row r="2470" spans="1:30" hidden="1" x14ac:dyDescent="0.25">
      <c r="A2470" t="s">
        <v>1258</v>
      </c>
      <c r="B2470" t="s">
        <v>548</v>
      </c>
      <c r="C2470" t="s">
        <v>1259</v>
      </c>
      <c r="D2470" t="s">
        <v>226</v>
      </c>
      <c r="E2470" t="s">
        <v>122</v>
      </c>
      <c r="F2470" t="s">
        <v>159</v>
      </c>
      <c r="G2470" t="s">
        <v>160</v>
      </c>
      <c r="H2470" t="s">
        <v>143</v>
      </c>
      <c r="I2470" t="s">
        <v>124</v>
      </c>
      <c r="J2470" t="s">
        <v>125</v>
      </c>
      <c r="K2470" t="s">
        <v>1260</v>
      </c>
      <c r="N2470" t="s">
        <v>1261</v>
      </c>
      <c r="O2470" t="s">
        <v>328</v>
      </c>
      <c r="P2470" t="s">
        <v>1262</v>
      </c>
      <c r="Q2470" t="s">
        <v>227</v>
      </c>
      <c r="R2470" t="s">
        <v>131</v>
      </c>
      <c r="S2470" t="s">
        <v>164</v>
      </c>
      <c r="T2470" t="s">
        <v>165</v>
      </c>
      <c r="U2470" t="s">
        <v>151</v>
      </c>
      <c r="V2470" t="s">
        <v>135</v>
      </c>
      <c r="W2470" t="s">
        <v>136</v>
      </c>
      <c r="X2470" t="s">
        <v>1263</v>
      </c>
      <c r="Y2470" s="94">
        <v>279</v>
      </c>
      <c r="Z2470" s="94">
        <v>0</v>
      </c>
      <c r="AA2470" s="94">
        <v>0</v>
      </c>
      <c r="AB2470" s="94">
        <v>0</v>
      </c>
      <c r="AC2470">
        <f t="shared" si="76"/>
        <v>2000</v>
      </c>
      <c r="AD2470" t="str">
        <f t="shared" si="77"/>
        <v>306</v>
      </c>
    </row>
    <row r="2471" spans="1:30" hidden="1" x14ac:dyDescent="0.25">
      <c r="A2471" t="s">
        <v>1258</v>
      </c>
      <c r="B2471" t="s">
        <v>548</v>
      </c>
      <c r="C2471" t="s">
        <v>1259</v>
      </c>
      <c r="D2471" t="s">
        <v>453</v>
      </c>
      <c r="E2471" t="s">
        <v>122</v>
      </c>
      <c r="F2471" t="s">
        <v>159</v>
      </c>
      <c r="G2471" t="s">
        <v>160</v>
      </c>
      <c r="H2471" t="s">
        <v>143</v>
      </c>
      <c r="I2471" t="s">
        <v>124</v>
      </c>
      <c r="J2471" t="s">
        <v>125</v>
      </c>
      <c r="K2471" t="s">
        <v>1260</v>
      </c>
      <c r="N2471" t="s">
        <v>1261</v>
      </c>
      <c r="O2471" t="s">
        <v>328</v>
      </c>
      <c r="P2471" t="s">
        <v>1262</v>
      </c>
      <c r="Q2471" t="s">
        <v>454</v>
      </c>
      <c r="R2471" t="s">
        <v>131</v>
      </c>
      <c r="S2471" t="s">
        <v>164</v>
      </c>
      <c r="T2471" t="s">
        <v>165</v>
      </c>
      <c r="U2471" t="s">
        <v>151</v>
      </c>
      <c r="V2471" t="s">
        <v>135</v>
      </c>
      <c r="W2471" t="s">
        <v>136</v>
      </c>
      <c r="X2471" t="s">
        <v>1263</v>
      </c>
      <c r="Y2471" s="94">
        <v>1500</v>
      </c>
      <c r="Z2471" s="94">
        <v>0</v>
      </c>
      <c r="AA2471" s="94">
        <v>0</v>
      </c>
      <c r="AB2471" s="94">
        <v>0</v>
      </c>
      <c r="AC2471">
        <f t="shared" si="76"/>
        <v>2000</v>
      </c>
      <c r="AD2471" t="str">
        <f t="shared" si="77"/>
        <v>306</v>
      </c>
    </row>
    <row r="2472" spans="1:30" hidden="1" x14ac:dyDescent="0.25">
      <c r="A2472" t="s">
        <v>1258</v>
      </c>
      <c r="B2472" t="s">
        <v>548</v>
      </c>
      <c r="C2472" t="s">
        <v>1259</v>
      </c>
      <c r="D2472" t="s">
        <v>230</v>
      </c>
      <c r="E2472" t="s">
        <v>122</v>
      </c>
      <c r="F2472" t="s">
        <v>159</v>
      </c>
      <c r="G2472" t="s">
        <v>160</v>
      </c>
      <c r="H2472" t="s">
        <v>143</v>
      </c>
      <c r="I2472" t="s">
        <v>124</v>
      </c>
      <c r="J2472" t="s">
        <v>125</v>
      </c>
      <c r="K2472" t="s">
        <v>1260</v>
      </c>
      <c r="N2472" t="s">
        <v>1261</v>
      </c>
      <c r="O2472" t="s">
        <v>328</v>
      </c>
      <c r="P2472" t="s">
        <v>1262</v>
      </c>
      <c r="Q2472" t="s">
        <v>231</v>
      </c>
      <c r="R2472" t="s">
        <v>131</v>
      </c>
      <c r="S2472" t="s">
        <v>164</v>
      </c>
      <c r="T2472" t="s">
        <v>165</v>
      </c>
      <c r="U2472" t="s">
        <v>151</v>
      </c>
      <c r="V2472" t="s">
        <v>135</v>
      </c>
      <c r="W2472" t="s">
        <v>136</v>
      </c>
      <c r="X2472" t="s">
        <v>1263</v>
      </c>
      <c r="Y2472" s="94">
        <v>3600</v>
      </c>
      <c r="Z2472" s="94">
        <v>2292.4</v>
      </c>
      <c r="AA2472" s="94">
        <v>2361.172</v>
      </c>
      <c r="AB2472" s="94">
        <v>2361.17</v>
      </c>
      <c r="AC2472">
        <f t="shared" si="76"/>
        <v>2000</v>
      </c>
      <c r="AD2472" t="str">
        <f t="shared" si="77"/>
        <v>306</v>
      </c>
    </row>
    <row r="2473" spans="1:30" hidden="1" x14ac:dyDescent="0.25">
      <c r="A2473" t="s">
        <v>1258</v>
      </c>
      <c r="B2473" t="s">
        <v>548</v>
      </c>
      <c r="C2473" t="s">
        <v>1259</v>
      </c>
      <c r="D2473" t="s">
        <v>232</v>
      </c>
      <c r="E2473" t="s">
        <v>122</v>
      </c>
      <c r="F2473" t="s">
        <v>159</v>
      </c>
      <c r="G2473" t="s">
        <v>160</v>
      </c>
      <c r="H2473" t="s">
        <v>143</v>
      </c>
      <c r="I2473" t="s">
        <v>124</v>
      </c>
      <c r="J2473" t="s">
        <v>125</v>
      </c>
      <c r="K2473" t="s">
        <v>1260</v>
      </c>
      <c r="N2473" t="s">
        <v>1261</v>
      </c>
      <c r="O2473" t="s">
        <v>328</v>
      </c>
      <c r="P2473" t="s">
        <v>1262</v>
      </c>
      <c r="Q2473" t="s">
        <v>233</v>
      </c>
      <c r="R2473" t="s">
        <v>131</v>
      </c>
      <c r="S2473" t="s">
        <v>164</v>
      </c>
      <c r="T2473" t="s">
        <v>165</v>
      </c>
      <c r="U2473" t="s">
        <v>151</v>
      </c>
      <c r="V2473" t="s">
        <v>135</v>
      </c>
      <c r="W2473" t="s">
        <v>136</v>
      </c>
      <c r="X2473" t="s">
        <v>1263</v>
      </c>
      <c r="Y2473" s="94">
        <v>24000</v>
      </c>
      <c r="Z2473" s="94">
        <v>27015.789999999997</v>
      </c>
      <c r="AA2473" s="94">
        <v>27826.2637</v>
      </c>
      <c r="AB2473" s="94">
        <v>27826.26</v>
      </c>
      <c r="AC2473">
        <f t="shared" si="76"/>
        <v>2000</v>
      </c>
      <c r="AD2473" t="str">
        <f t="shared" si="77"/>
        <v>306</v>
      </c>
    </row>
    <row r="2474" spans="1:30" hidden="1" x14ac:dyDescent="0.25">
      <c r="A2474" t="s">
        <v>1258</v>
      </c>
      <c r="B2474" t="s">
        <v>548</v>
      </c>
      <c r="C2474" t="s">
        <v>1259</v>
      </c>
      <c r="D2474" t="s">
        <v>234</v>
      </c>
      <c r="E2474" t="s">
        <v>122</v>
      </c>
      <c r="F2474" t="s">
        <v>159</v>
      </c>
      <c r="G2474" t="s">
        <v>160</v>
      </c>
      <c r="H2474" t="s">
        <v>143</v>
      </c>
      <c r="I2474" t="s">
        <v>124</v>
      </c>
      <c r="J2474" t="s">
        <v>125</v>
      </c>
      <c r="K2474" t="s">
        <v>1260</v>
      </c>
      <c r="N2474" t="s">
        <v>1261</v>
      </c>
      <c r="O2474" t="s">
        <v>328</v>
      </c>
      <c r="P2474" t="s">
        <v>1262</v>
      </c>
      <c r="Q2474" t="s">
        <v>235</v>
      </c>
      <c r="R2474" t="s">
        <v>131</v>
      </c>
      <c r="S2474" t="s">
        <v>164</v>
      </c>
      <c r="T2474" t="s">
        <v>165</v>
      </c>
      <c r="U2474" t="s">
        <v>151</v>
      </c>
      <c r="V2474" t="s">
        <v>135</v>
      </c>
      <c r="W2474" t="s">
        <v>136</v>
      </c>
      <c r="X2474" t="s">
        <v>1263</v>
      </c>
      <c r="Y2474" s="94">
        <v>221400.62</v>
      </c>
      <c r="Z2474" s="94">
        <v>31174.666666666672</v>
      </c>
      <c r="AA2474" s="94">
        <v>36123.645000000004</v>
      </c>
      <c r="AB2474" s="94">
        <v>36123.65</v>
      </c>
      <c r="AC2474">
        <f t="shared" si="76"/>
        <v>3000</v>
      </c>
      <c r="AD2474" t="str">
        <f t="shared" si="77"/>
        <v>306</v>
      </c>
    </row>
    <row r="2475" spans="1:30" hidden="1" x14ac:dyDescent="0.25">
      <c r="A2475" t="s">
        <v>1258</v>
      </c>
      <c r="B2475" t="s">
        <v>548</v>
      </c>
      <c r="C2475" t="s">
        <v>1259</v>
      </c>
      <c r="D2475" t="s">
        <v>158</v>
      </c>
      <c r="E2475" t="s">
        <v>122</v>
      </c>
      <c r="F2475" t="s">
        <v>159</v>
      </c>
      <c r="G2475" t="s">
        <v>160</v>
      </c>
      <c r="H2475" t="s">
        <v>143</v>
      </c>
      <c r="I2475" t="s">
        <v>124</v>
      </c>
      <c r="J2475" t="s">
        <v>125</v>
      </c>
      <c r="K2475" t="s">
        <v>1260</v>
      </c>
      <c r="N2475" t="s">
        <v>1261</v>
      </c>
      <c r="O2475" t="s">
        <v>328</v>
      </c>
      <c r="P2475" t="s">
        <v>1262</v>
      </c>
      <c r="Q2475" t="s">
        <v>163</v>
      </c>
      <c r="R2475" t="s">
        <v>131</v>
      </c>
      <c r="S2475" t="s">
        <v>164</v>
      </c>
      <c r="T2475" t="s">
        <v>165</v>
      </c>
      <c r="U2475" t="s">
        <v>151</v>
      </c>
      <c r="V2475" t="s">
        <v>135</v>
      </c>
      <c r="W2475" t="s">
        <v>136</v>
      </c>
      <c r="X2475" t="s">
        <v>1263</v>
      </c>
      <c r="Y2475" s="94">
        <v>128632.23</v>
      </c>
      <c r="Z2475" s="94">
        <v>0</v>
      </c>
      <c r="AA2475" s="94">
        <v>0</v>
      </c>
      <c r="AB2475" s="94">
        <v>0</v>
      </c>
      <c r="AC2475">
        <f t="shared" si="76"/>
        <v>3000</v>
      </c>
      <c r="AD2475" t="str">
        <f t="shared" si="77"/>
        <v>306</v>
      </c>
    </row>
    <row r="2476" spans="1:30" hidden="1" x14ac:dyDescent="0.25">
      <c r="A2476" t="s">
        <v>1258</v>
      </c>
      <c r="B2476" t="s">
        <v>548</v>
      </c>
      <c r="C2476" t="s">
        <v>1259</v>
      </c>
      <c r="D2476" t="s">
        <v>242</v>
      </c>
      <c r="E2476" t="s">
        <v>122</v>
      </c>
      <c r="F2476" t="s">
        <v>159</v>
      </c>
      <c r="G2476" t="s">
        <v>160</v>
      </c>
      <c r="H2476" t="s">
        <v>143</v>
      </c>
      <c r="I2476" t="s">
        <v>124</v>
      </c>
      <c r="J2476" t="s">
        <v>125</v>
      </c>
      <c r="K2476" t="s">
        <v>1260</v>
      </c>
      <c r="N2476" t="s">
        <v>1261</v>
      </c>
      <c r="O2476" t="s">
        <v>328</v>
      </c>
      <c r="P2476" t="s">
        <v>1262</v>
      </c>
      <c r="Q2476" t="s">
        <v>243</v>
      </c>
      <c r="R2476" t="s">
        <v>131</v>
      </c>
      <c r="S2476" t="s">
        <v>164</v>
      </c>
      <c r="T2476" t="s">
        <v>165</v>
      </c>
      <c r="U2476" t="s">
        <v>151</v>
      </c>
      <c r="V2476" t="s">
        <v>135</v>
      </c>
      <c r="W2476" t="s">
        <v>136</v>
      </c>
      <c r="X2476" t="s">
        <v>1263</v>
      </c>
      <c r="Y2476" s="94">
        <v>59000</v>
      </c>
      <c r="Z2476" s="94">
        <v>38485</v>
      </c>
      <c r="AA2476" s="94">
        <v>39639.550000000003</v>
      </c>
      <c r="AB2476" s="94">
        <v>39639.550000000003</v>
      </c>
      <c r="AC2476">
        <f t="shared" si="76"/>
        <v>3000</v>
      </c>
      <c r="AD2476" t="str">
        <f t="shared" si="77"/>
        <v>306</v>
      </c>
    </row>
    <row r="2477" spans="1:30" hidden="1" x14ac:dyDescent="0.25">
      <c r="A2477" t="s">
        <v>1258</v>
      </c>
      <c r="B2477" t="s">
        <v>548</v>
      </c>
      <c r="C2477" t="s">
        <v>1259</v>
      </c>
      <c r="D2477" t="s">
        <v>244</v>
      </c>
      <c r="E2477" t="s">
        <v>122</v>
      </c>
      <c r="F2477" t="s">
        <v>159</v>
      </c>
      <c r="G2477" t="s">
        <v>160</v>
      </c>
      <c r="H2477" t="s">
        <v>143</v>
      </c>
      <c r="I2477" t="s">
        <v>124</v>
      </c>
      <c r="J2477" t="s">
        <v>125</v>
      </c>
      <c r="K2477" t="s">
        <v>1260</v>
      </c>
      <c r="N2477" t="s">
        <v>1261</v>
      </c>
      <c r="O2477" t="s">
        <v>328</v>
      </c>
      <c r="P2477" t="s">
        <v>1262</v>
      </c>
      <c r="Q2477" t="s">
        <v>245</v>
      </c>
      <c r="R2477" t="s">
        <v>131</v>
      </c>
      <c r="S2477" t="s">
        <v>164</v>
      </c>
      <c r="T2477" t="s">
        <v>165</v>
      </c>
      <c r="U2477" t="s">
        <v>151</v>
      </c>
      <c r="V2477" t="s">
        <v>135</v>
      </c>
      <c r="W2477" t="s">
        <v>136</v>
      </c>
      <c r="X2477" t="s">
        <v>1263</v>
      </c>
      <c r="Y2477" s="94">
        <v>120000</v>
      </c>
      <c r="Z2477" s="94">
        <v>121869.88000000003</v>
      </c>
      <c r="AA2477" s="94">
        <v>125525.97640000004</v>
      </c>
      <c r="AB2477" s="94">
        <v>125525.98</v>
      </c>
      <c r="AC2477">
        <f t="shared" si="76"/>
        <v>3000</v>
      </c>
      <c r="AD2477" t="str">
        <f t="shared" si="77"/>
        <v>306</v>
      </c>
    </row>
    <row r="2478" spans="1:30" hidden="1" x14ac:dyDescent="0.25">
      <c r="A2478" t="s">
        <v>1258</v>
      </c>
      <c r="B2478" t="s">
        <v>548</v>
      </c>
      <c r="C2478" t="s">
        <v>1259</v>
      </c>
      <c r="D2478" t="s">
        <v>291</v>
      </c>
      <c r="E2478" t="s">
        <v>122</v>
      </c>
      <c r="F2478" t="s">
        <v>159</v>
      </c>
      <c r="G2478" t="s">
        <v>160</v>
      </c>
      <c r="H2478" t="s">
        <v>143</v>
      </c>
      <c r="I2478" t="s">
        <v>124</v>
      </c>
      <c r="J2478" t="s">
        <v>125</v>
      </c>
      <c r="K2478" t="s">
        <v>1260</v>
      </c>
      <c r="N2478" t="s">
        <v>1261</v>
      </c>
      <c r="O2478" t="s">
        <v>328</v>
      </c>
      <c r="P2478" t="s">
        <v>1262</v>
      </c>
      <c r="Q2478" t="s">
        <v>169</v>
      </c>
      <c r="R2478" t="s">
        <v>131</v>
      </c>
      <c r="S2478" t="s">
        <v>164</v>
      </c>
      <c r="T2478" t="s">
        <v>165</v>
      </c>
      <c r="U2478" t="s">
        <v>151</v>
      </c>
      <c r="V2478" t="s">
        <v>135</v>
      </c>
      <c r="W2478" t="s">
        <v>136</v>
      </c>
      <c r="X2478" t="s">
        <v>1263</v>
      </c>
      <c r="Y2478" s="94">
        <v>2183</v>
      </c>
      <c r="Z2478" s="94">
        <v>0</v>
      </c>
      <c r="AA2478" s="94">
        <v>0</v>
      </c>
      <c r="AB2478" s="94">
        <v>0</v>
      </c>
      <c r="AC2478">
        <f t="shared" si="76"/>
        <v>3000</v>
      </c>
      <c r="AD2478" t="str">
        <f t="shared" si="77"/>
        <v>306</v>
      </c>
    </row>
    <row r="2479" spans="1:30" hidden="1" x14ac:dyDescent="0.25">
      <c r="A2479" t="s">
        <v>1258</v>
      </c>
      <c r="B2479" t="s">
        <v>548</v>
      </c>
      <c r="C2479" t="s">
        <v>1259</v>
      </c>
      <c r="D2479" t="s">
        <v>248</v>
      </c>
      <c r="E2479" t="s">
        <v>122</v>
      </c>
      <c r="F2479" t="s">
        <v>159</v>
      </c>
      <c r="G2479" t="s">
        <v>160</v>
      </c>
      <c r="H2479" t="s">
        <v>143</v>
      </c>
      <c r="I2479" t="s">
        <v>124</v>
      </c>
      <c r="J2479" t="s">
        <v>125</v>
      </c>
      <c r="K2479" t="s">
        <v>1260</v>
      </c>
      <c r="N2479" t="s">
        <v>1261</v>
      </c>
      <c r="O2479" t="s">
        <v>328</v>
      </c>
      <c r="P2479" t="s">
        <v>1262</v>
      </c>
      <c r="Q2479" t="s">
        <v>249</v>
      </c>
      <c r="R2479" t="s">
        <v>131</v>
      </c>
      <c r="S2479" t="s">
        <v>164</v>
      </c>
      <c r="T2479" t="s">
        <v>165</v>
      </c>
      <c r="U2479" t="s">
        <v>151</v>
      </c>
      <c r="V2479" t="s">
        <v>135</v>
      </c>
      <c r="W2479" t="s">
        <v>136</v>
      </c>
      <c r="X2479" t="s">
        <v>1263</v>
      </c>
      <c r="Y2479" s="94">
        <v>10000</v>
      </c>
      <c r="Z2479" s="94">
        <v>0</v>
      </c>
      <c r="AA2479" s="94">
        <v>0</v>
      </c>
      <c r="AB2479" s="94">
        <v>0</v>
      </c>
      <c r="AC2479">
        <f t="shared" si="76"/>
        <v>3000</v>
      </c>
      <c r="AD2479" t="str">
        <f t="shared" si="77"/>
        <v>306</v>
      </c>
    </row>
    <row r="2480" spans="1:30" hidden="1" x14ac:dyDescent="0.25">
      <c r="A2480" t="s">
        <v>1258</v>
      </c>
      <c r="B2480" t="s">
        <v>548</v>
      </c>
      <c r="C2480" t="s">
        <v>1259</v>
      </c>
      <c r="D2480" t="s">
        <v>315</v>
      </c>
      <c r="E2480" t="s">
        <v>122</v>
      </c>
      <c r="F2480" t="s">
        <v>159</v>
      </c>
      <c r="G2480" t="s">
        <v>160</v>
      </c>
      <c r="H2480" t="s">
        <v>143</v>
      </c>
      <c r="I2480" t="s">
        <v>124</v>
      </c>
      <c r="J2480" t="s">
        <v>125</v>
      </c>
      <c r="K2480" t="s">
        <v>1260</v>
      </c>
      <c r="N2480" t="s">
        <v>1261</v>
      </c>
      <c r="O2480" t="s">
        <v>328</v>
      </c>
      <c r="P2480" t="s">
        <v>1262</v>
      </c>
      <c r="Q2480" t="s">
        <v>316</v>
      </c>
      <c r="R2480" t="s">
        <v>131</v>
      </c>
      <c r="S2480" t="s">
        <v>164</v>
      </c>
      <c r="T2480" t="s">
        <v>165</v>
      </c>
      <c r="U2480" t="s">
        <v>151</v>
      </c>
      <c r="V2480" t="s">
        <v>135</v>
      </c>
      <c r="W2480" t="s">
        <v>136</v>
      </c>
      <c r="X2480" t="s">
        <v>1263</v>
      </c>
      <c r="Y2480" s="94">
        <v>4800</v>
      </c>
      <c r="Z2480" s="94">
        <v>0</v>
      </c>
      <c r="AA2480" s="94">
        <v>0</v>
      </c>
      <c r="AB2480" s="94">
        <v>0</v>
      </c>
      <c r="AC2480">
        <f t="shared" si="76"/>
        <v>3000</v>
      </c>
      <c r="AD2480" t="str">
        <f t="shared" si="77"/>
        <v>306</v>
      </c>
    </row>
    <row r="2481" spans="1:30" hidden="1" x14ac:dyDescent="0.25">
      <c r="A2481" t="s">
        <v>1258</v>
      </c>
      <c r="B2481" t="s">
        <v>548</v>
      </c>
      <c r="C2481" t="s">
        <v>1259</v>
      </c>
      <c r="D2481" t="s">
        <v>254</v>
      </c>
      <c r="E2481" t="s">
        <v>122</v>
      </c>
      <c r="F2481" t="s">
        <v>159</v>
      </c>
      <c r="G2481" t="s">
        <v>160</v>
      </c>
      <c r="H2481" t="s">
        <v>143</v>
      </c>
      <c r="I2481" t="s">
        <v>124</v>
      </c>
      <c r="J2481" t="s">
        <v>125</v>
      </c>
      <c r="K2481" t="s">
        <v>1260</v>
      </c>
      <c r="N2481" t="s">
        <v>1261</v>
      </c>
      <c r="O2481" t="s">
        <v>328</v>
      </c>
      <c r="P2481" t="s">
        <v>1262</v>
      </c>
      <c r="Q2481" t="s">
        <v>255</v>
      </c>
      <c r="R2481" t="s">
        <v>131</v>
      </c>
      <c r="S2481" t="s">
        <v>164</v>
      </c>
      <c r="T2481" t="s">
        <v>165</v>
      </c>
      <c r="U2481" t="s">
        <v>151</v>
      </c>
      <c r="V2481" t="s">
        <v>135</v>
      </c>
      <c r="W2481" t="s">
        <v>136</v>
      </c>
      <c r="X2481" t="s">
        <v>1263</v>
      </c>
      <c r="Y2481" s="94">
        <v>2200</v>
      </c>
      <c r="Z2481" s="94">
        <v>0</v>
      </c>
      <c r="AA2481" s="94">
        <v>0</v>
      </c>
      <c r="AB2481" s="94">
        <v>0</v>
      </c>
      <c r="AC2481">
        <f t="shared" si="76"/>
        <v>3000</v>
      </c>
      <c r="AD2481" t="str">
        <f t="shared" si="77"/>
        <v>306</v>
      </c>
    </row>
    <row r="2482" spans="1:30" hidden="1" x14ac:dyDescent="0.25">
      <c r="A2482" t="s">
        <v>1258</v>
      </c>
      <c r="B2482" t="s">
        <v>548</v>
      </c>
      <c r="C2482" t="s">
        <v>1259</v>
      </c>
      <c r="D2482" t="s">
        <v>344</v>
      </c>
      <c r="E2482" t="s">
        <v>122</v>
      </c>
      <c r="F2482" t="s">
        <v>159</v>
      </c>
      <c r="G2482" t="s">
        <v>160</v>
      </c>
      <c r="H2482" t="s">
        <v>143</v>
      </c>
      <c r="I2482" t="s">
        <v>124</v>
      </c>
      <c r="J2482" t="s">
        <v>125</v>
      </c>
      <c r="K2482" t="s">
        <v>1260</v>
      </c>
      <c r="N2482" t="s">
        <v>1261</v>
      </c>
      <c r="O2482" t="s">
        <v>328</v>
      </c>
      <c r="P2482" t="s">
        <v>1262</v>
      </c>
      <c r="Q2482" t="s">
        <v>345</v>
      </c>
      <c r="R2482" t="s">
        <v>131</v>
      </c>
      <c r="S2482" t="s">
        <v>164</v>
      </c>
      <c r="T2482" t="s">
        <v>165</v>
      </c>
      <c r="U2482" t="s">
        <v>151</v>
      </c>
      <c r="V2482" t="s">
        <v>135</v>
      </c>
      <c r="W2482" t="s">
        <v>136</v>
      </c>
      <c r="X2482" t="s">
        <v>1263</v>
      </c>
      <c r="Y2482" s="94">
        <v>0</v>
      </c>
      <c r="Z2482" s="94">
        <v>4176</v>
      </c>
      <c r="AA2482" s="94">
        <v>4301.28</v>
      </c>
      <c r="AB2482" s="94">
        <v>4301.28</v>
      </c>
      <c r="AC2482">
        <f t="shared" si="76"/>
        <v>3000</v>
      </c>
      <c r="AD2482" t="str">
        <f t="shared" si="77"/>
        <v>306</v>
      </c>
    </row>
    <row r="2483" spans="1:30" hidden="1" x14ac:dyDescent="0.25">
      <c r="A2483" t="s">
        <v>1258</v>
      </c>
      <c r="B2483" t="s">
        <v>548</v>
      </c>
      <c r="C2483" t="s">
        <v>1259</v>
      </c>
      <c r="D2483" t="s">
        <v>256</v>
      </c>
      <c r="E2483" t="s">
        <v>122</v>
      </c>
      <c r="F2483" t="s">
        <v>159</v>
      </c>
      <c r="G2483" t="s">
        <v>160</v>
      </c>
      <c r="H2483" t="s">
        <v>143</v>
      </c>
      <c r="I2483" t="s">
        <v>124</v>
      </c>
      <c r="J2483" t="s">
        <v>125</v>
      </c>
      <c r="K2483" t="s">
        <v>1260</v>
      </c>
      <c r="N2483" t="s">
        <v>1261</v>
      </c>
      <c r="O2483" t="s">
        <v>328</v>
      </c>
      <c r="P2483" t="s">
        <v>1262</v>
      </c>
      <c r="Q2483" t="s">
        <v>257</v>
      </c>
      <c r="R2483" t="s">
        <v>131</v>
      </c>
      <c r="S2483" t="s">
        <v>164</v>
      </c>
      <c r="T2483" t="s">
        <v>165</v>
      </c>
      <c r="U2483" t="s">
        <v>151</v>
      </c>
      <c r="V2483" t="s">
        <v>135</v>
      </c>
      <c r="W2483" t="s">
        <v>136</v>
      </c>
      <c r="X2483" t="s">
        <v>1263</v>
      </c>
      <c r="Y2483" s="94">
        <v>14700</v>
      </c>
      <c r="Z2483" s="94">
        <v>2280.5466666666666</v>
      </c>
      <c r="AA2483" s="94">
        <v>2348.9630666666667</v>
      </c>
      <c r="AB2483" s="94">
        <v>2348.96</v>
      </c>
      <c r="AC2483">
        <f t="shared" si="76"/>
        <v>3000</v>
      </c>
      <c r="AD2483" t="str">
        <f t="shared" si="77"/>
        <v>306</v>
      </c>
    </row>
    <row r="2484" spans="1:30" hidden="1" x14ac:dyDescent="0.25">
      <c r="A2484" t="s">
        <v>1258</v>
      </c>
      <c r="B2484" t="s">
        <v>548</v>
      </c>
      <c r="C2484" t="s">
        <v>1259</v>
      </c>
      <c r="D2484" t="s">
        <v>512</v>
      </c>
      <c r="E2484" t="s">
        <v>122</v>
      </c>
      <c r="F2484" t="s">
        <v>159</v>
      </c>
      <c r="G2484" t="s">
        <v>160</v>
      </c>
      <c r="H2484" t="s">
        <v>143</v>
      </c>
      <c r="I2484" t="s">
        <v>124</v>
      </c>
      <c r="J2484" t="s">
        <v>125</v>
      </c>
      <c r="K2484" t="s">
        <v>1260</v>
      </c>
      <c r="N2484" t="s">
        <v>1261</v>
      </c>
      <c r="O2484" t="s">
        <v>328</v>
      </c>
      <c r="P2484" t="s">
        <v>1262</v>
      </c>
      <c r="Q2484" t="s">
        <v>513</v>
      </c>
      <c r="R2484" t="s">
        <v>131</v>
      </c>
      <c r="S2484" t="s">
        <v>164</v>
      </c>
      <c r="T2484" t="s">
        <v>165</v>
      </c>
      <c r="U2484" t="s">
        <v>151</v>
      </c>
      <c r="V2484" t="s">
        <v>135</v>
      </c>
      <c r="W2484" t="s">
        <v>136</v>
      </c>
      <c r="X2484" t="s">
        <v>1263</v>
      </c>
      <c r="Y2484" s="94">
        <v>482670</v>
      </c>
      <c r="Z2484" s="94">
        <v>473558.4</v>
      </c>
      <c r="AA2484" s="94">
        <v>487765.15200000006</v>
      </c>
      <c r="AB2484" s="94">
        <v>487765.15</v>
      </c>
      <c r="AC2484">
        <f t="shared" si="76"/>
        <v>3000</v>
      </c>
      <c r="AD2484" t="str">
        <f t="shared" si="77"/>
        <v>306</v>
      </c>
    </row>
    <row r="2485" spans="1:30" hidden="1" x14ac:dyDescent="0.25">
      <c r="A2485" t="s">
        <v>1258</v>
      </c>
      <c r="B2485" t="s">
        <v>548</v>
      </c>
      <c r="C2485" t="s">
        <v>1259</v>
      </c>
      <c r="D2485" t="s">
        <v>262</v>
      </c>
      <c r="E2485" t="s">
        <v>122</v>
      </c>
      <c r="F2485" t="s">
        <v>159</v>
      </c>
      <c r="G2485" t="s">
        <v>160</v>
      </c>
      <c r="H2485" t="s">
        <v>143</v>
      </c>
      <c r="I2485" t="s">
        <v>124</v>
      </c>
      <c r="J2485" t="s">
        <v>125</v>
      </c>
      <c r="K2485" t="s">
        <v>1260</v>
      </c>
      <c r="N2485" t="s">
        <v>1261</v>
      </c>
      <c r="O2485" t="s">
        <v>328</v>
      </c>
      <c r="P2485" t="s">
        <v>1262</v>
      </c>
      <c r="Q2485" t="s">
        <v>263</v>
      </c>
      <c r="R2485" t="s">
        <v>131</v>
      </c>
      <c r="S2485" t="s">
        <v>164</v>
      </c>
      <c r="T2485" t="s">
        <v>165</v>
      </c>
      <c r="U2485" t="s">
        <v>151</v>
      </c>
      <c r="V2485" t="s">
        <v>135</v>
      </c>
      <c r="W2485" t="s">
        <v>136</v>
      </c>
      <c r="X2485" t="s">
        <v>1263</v>
      </c>
      <c r="Y2485" s="94">
        <v>50004</v>
      </c>
      <c r="Z2485" s="94">
        <v>0</v>
      </c>
      <c r="AA2485" s="94">
        <v>0</v>
      </c>
      <c r="AB2485" s="94">
        <v>0</v>
      </c>
      <c r="AC2485">
        <f t="shared" si="76"/>
        <v>3000</v>
      </c>
      <c r="AD2485" t="str">
        <f t="shared" si="77"/>
        <v>306</v>
      </c>
    </row>
    <row r="2486" spans="1:30" hidden="1" x14ac:dyDescent="0.25">
      <c r="A2486" t="s">
        <v>1258</v>
      </c>
      <c r="B2486" t="s">
        <v>548</v>
      </c>
      <c r="C2486" t="s">
        <v>1259</v>
      </c>
      <c r="D2486" t="s">
        <v>264</v>
      </c>
      <c r="E2486" t="s">
        <v>122</v>
      </c>
      <c r="F2486" t="s">
        <v>159</v>
      </c>
      <c r="G2486" t="s">
        <v>160</v>
      </c>
      <c r="H2486" t="s">
        <v>143</v>
      </c>
      <c r="I2486" t="s">
        <v>124</v>
      </c>
      <c r="J2486" t="s">
        <v>125</v>
      </c>
      <c r="K2486" t="s">
        <v>1260</v>
      </c>
      <c r="N2486" t="s">
        <v>1261</v>
      </c>
      <c r="O2486" t="s">
        <v>328</v>
      </c>
      <c r="P2486" t="s">
        <v>1262</v>
      </c>
      <c r="Q2486" t="s">
        <v>265</v>
      </c>
      <c r="R2486" t="s">
        <v>131</v>
      </c>
      <c r="S2486" t="s">
        <v>164</v>
      </c>
      <c r="T2486" t="s">
        <v>165</v>
      </c>
      <c r="U2486" t="s">
        <v>151</v>
      </c>
      <c r="V2486" t="s">
        <v>135</v>
      </c>
      <c r="W2486" t="s">
        <v>136</v>
      </c>
      <c r="X2486" t="s">
        <v>1263</v>
      </c>
      <c r="Y2486" s="94">
        <v>6950</v>
      </c>
      <c r="Z2486" s="94">
        <v>3116.0133333333333</v>
      </c>
      <c r="AA2486" s="94">
        <v>3209.4937333333332</v>
      </c>
      <c r="AB2486" s="94">
        <v>3209.49</v>
      </c>
      <c r="AC2486">
        <f t="shared" si="76"/>
        <v>3000</v>
      </c>
      <c r="AD2486" t="str">
        <f t="shared" si="77"/>
        <v>306</v>
      </c>
    </row>
    <row r="2487" spans="1:30" hidden="1" x14ac:dyDescent="0.25">
      <c r="A2487" t="s">
        <v>1258</v>
      </c>
      <c r="B2487" t="s">
        <v>548</v>
      </c>
      <c r="C2487" t="s">
        <v>1259</v>
      </c>
      <c r="D2487" t="s">
        <v>268</v>
      </c>
      <c r="E2487" t="s">
        <v>122</v>
      </c>
      <c r="F2487" t="s">
        <v>159</v>
      </c>
      <c r="G2487" t="s">
        <v>160</v>
      </c>
      <c r="H2487" t="s">
        <v>143</v>
      </c>
      <c r="I2487" t="s">
        <v>124</v>
      </c>
      <c r="J2487" t="s">
        <v>125</v>
      </c>
      <c r="K2487" t="s">
        <v>1260</v>
      </c>
      <c r="N2487" t="s">
        <v>1261</v>
      </c>
      <c r="O2487" t="s">
        <v>328</v>
      </c>
      <c r="P2487" t="s">
        <v>1262</v>
      </c>
      <c r="Q2487" t="s">
        <v>269</v>
      </c>
      <c r="R2487" t="s">
        <v>131</v>
      </c>
      <c r="S2487" t="s">
        <v>164</v>
      </c>
      <c r="T2487" t="s">
        <v>165</v>
      </c>
      <c r="U2487" t="s">
        <v>151</v>
      </c>
      <c r="V2487" t="s">
        <v>135</v>
      </c>
      <c r="W2487" t="s">
        <v>136</v>
      </c>
      <c r="X2487" t="s">
        <v>1263</v>
      </c>
      <c r="Y2487" s="94">
        <v>374</v>
      </c>
      <c r="Z2487" s="94">
        <v>0</v>
      </c>
      <c r="AA2487" s="94">
        <v>0</v>
      </c>
      <c r="AB2487" s="94">
        <v>0</v>
      </c>
      <c r="AC2487">
        <f t="shared" si="76"/>
        <v>3000</v>
      </c>
      <c r="AD2487" t="str">
        <f t="shared" si="77"/>
        <v>306</v>
      </c>
    </row>
    <row r="2488" spans="1:30" hidden="1" x14ac:dyDescent="0.25">
      <c r="A2488" t="s">
        <v>1258</v>
      </c>
      <c r="B2488" t="s">
        <v>548</v>
      </c>
      <c r="C2488" t="s">
        <v>1259</v>
      </c>
      <c r="D2488" t="s">
        <v>270</v>
      </c>
      <c r="E2488" t="s">
        <v>122</v>
      </c>
      <c r="F2488" t="s">
        <v>159</v>
      </c>
      <c r="G2488" t="s">
        <v>160</v>
      </c>
      <c r="H2488" t="s">
        <v>143</v>
      </c>
      <c r="I2488" t="s">
        <v>124</v>
      </c>
      <c r="J2488" t="s">
        <v>125</v>
      </c>
      <c r="K2488" t="s">
        <v>1260</v>
      </c>
      <c r="N2488" t="s">
        <v>1261</v>
      </c>
      <c r="O2488" t="s">
        <v>328</v>
      </c>
      <c r="P2488" t="s">
        <v>1262</v>
      </c>
      <c r="Q2488" t="s">
        <v>271</v>
      </c>
      <c r="R2488" t="s">
        <v>131</v>
      </c>
      <c r="S2488" t="s">
        <v>164</v>
      </c>
      <c r="T2488" t="s">
        <v>165</v>
      </c>
      <c r="U2488" t="s">
        <v>151</v>
      </c>
      <c r="V2488" t="s">
        <v>135</v>
      </c>
      <c r="W2488" t="s">
        <v>136</v>
      </c>
      <c r="X2488" t="s">
        <v>1263</v>
      </c>
      <c r="Y2488" s="94">
        <v>907</v>
      </c>
      <c r="Z2488" s="94">
        <v>0</v>
      </c>
      <c r="AA2488" s="94">
        <v>0</v>
      </c>
      <c r="AB2488" s="94">
        <v>0</v>
      </c>
      <c r="AC2488">
        <f t="shared" si="76"/>
        <v>3000</v>
      </c>
      <c r="AD2488" t="str">
        <f t="shared" si="77"/>
        <v>306</v>
      </c>
    </row>
    <row r="2489" spans="1:30" hidden="1" x14ac:dyDescent="0.25">
      <c r="A2489" t="s">
        <v>1258</v>
      </c>
      <c r="B2489" t="s">
        <v>548</v>
      </c>
      <c r="C2489" t="s">
        <v>1259</v>
      </c>
      <c r="D2489" t="s">
        <v>272</v>
      </c>
      <c r="E2489" t="s">
        <v>122</v>
      </c>
      <c r="F2489" t="s">
        <v>159</v>
      </c>
      <c r="G2489" t="s">
        <v>160</v>
      </c>
      <c r="H2489" t="s">
        <v>143</v>
      </c>
      <c r="I2489" t="s">
        <v>124</v>
      </c>
      <c r="J2489" t="s">
        <v>125</v>
      </c>
      <c r="K2489" t="s">
        <v>1260</v>
      </c>
      <c r="N2489" t="s">
        <v>1261</v>
      </c>
      <c r="O2489" t="s">
        <v>328</v>
      </c>
      <c r="P2489" t="s">
        <v>1262</v>
      </c>
      <c r="Q2489" t="s">
        <v>273</v>
      </c>
      <c r="R2489" t="s">
        <v>131</v>
      </c>
      <c r="S2489" t="s">
        <v>164</v>
      </c>
      <c r="T2489" t="s">
        <v>165</v>
      </c>
      <c r="U2489" t="s">
        <v>151</v>
      </c>
      <c r="V2489" t="s">
        <v>135</v>
      </c>
      <c r="W2489" t="s">
        <v>136</v>
      </c>
      <c r="X2489" t="s">
        <v>1263</v>
      </c>
      <c r="Y2489" s="94">
        <v>163100</v>
      </c>
      <c r="Z2489" s="94">
        <v>83634.666666666686</v>
      </c>
      <c r="AA2489" s="94">
        <v>86143.706666666694</v>
      </c>
      <c r="AB2489" s="94">
        <v>86143.71</v>
      </c>
      <c r="AC2489">
        <f t="shared" si="76"/>
        <v>3000</v>
      </c>
      <c r="AD2489" t="str">
        <f t="shared" si="77"/>
        <v>306</v>
      </c>
    </row>
    <row r="2490" spans="1:30" hidden="1" x14ac:dyDescent="0.25">
      <c r="A2490" t="s">
        <v>1258</v>
      </c>
      <c r="B2490" t="s">
        <v>548</v>
      </c>
      <c r="C2490" t="s">
        <v>1259</v>
      </c>
      <c r="D2490" t="s">
        <v>276</v>
      </c>
      <c r="E2490" t="s">
        <v>122</v>
      </c>
      <c r="F2490" t="s">
        <v>159</v>
      </c>
      <c r="G2490" t="s">
        <v>160</v>
      </c>
      <c r="H2490" t="s">
        <v>143</v>
      </c>
      <c r="I2490" t="s">
        <v>124</v>
      </c>
      <c r="J2490" t="s">
        <v>125</v>
      </c>
      <c r="K2490" t="s">
        <v>1260</v>
      </c>
      <c r="N2490" t="s">
        <v>1261</v>
      </c>
      <c r="O2490" t="s">
        <v>328</v>
      </c>
      <c r="P2490" t="s">
        <v>1262</v>
      </c>
      <c r="Q2490" t="s">
        <v>277</v>
      </c>
      <c r="R2490" t="s">
        <v>131</v>
      </c>
      <c r="S2490" t="s">
        <v>164</v>
      </c>
      <c r="T2490" t="s">
        <v>165</v>
      </c>
      <c r="U2490" t="s">
        <v>151</v>
      </c>
      <c r="V2490" t="s">
        <v>135</v>
      </c>
      <c r="W2490" t="s">
        <v>136</v>
      </c>
      <c r="X2490" t="s">
        <v>1263</v>
      </c>
      <c r="Y2490" s="94">
        <v>0</v>
      </c>
      <c r="Z2490" s="94">
        <v>1392</v>
      </c>
      <c r="AA2490" s="94">
        <v>1433.76</v>
      </c>
      <c r="AB2490" s="94">
        <v>1433.76</v>
      </c>
      <c r="AC2490">
        <f t="shared" si="76"/>
        <v>3000</v>
      </c>
      <c r="AD2490" t="str">
        <f t="shared" si="77"/>
        <v>306</v>
      </c>
    </row>
    <row r="2491" spans="1:30" hidden="1" x14ac:dyDescent="0.25">
      <c r="A2491" t="s">
        <v>1258</v>
      </c>
      <c r="B2491" t="s">
        <v>548</v>
      </c>
      <c r="C2491" t="s">
        <v>1259</v>
      </c>
      <c r="D2491" t="s">
        <v>278</v>
      </c>
      <c r="E2491" t="s">
        <v>122</v>
      </c>
      <c r="F2491" t="s">
        <v>159</v>
      </c>
      <c r="G2491" t="s">
        <v>160</v>
      </c>
      <c r="H2491" t="s">
        <v>143</v>
      </c>
      <c r="I2491" t="s">
        <v>124</v>
      </c>
      <c r="J2491" t="s">
        <v>125</v>
      </c>
      <c r="K2491" t="s">
        <v>1260</v>
      </c>
      <c r="N2491" t="s">
        <v>1261</v>
      </c>
      <c r="O2491" t="s">
        <v>328</v>
      </c>
      <c r="P2491" t="s">
        <v>1262</v>
      </c>
      <c r="Q2491" t="s">
        <v>279</v>
      </c>
      <c r="R2491" t="s">
        <v>131</v>
      </c>
      <c r="S2491" t="s">
        <v>164</v>
      </c>
      <c r="T2491" t="s">
        <v>165</v>
      </c>
      <c r="U2491" t="s">
        <v>151</v>
      </c>
      <c r="V2491" t="s">
        <v>135</v>
      </c>
      <c r="W2491" t="s">
        <v>136</v>
      </c>
      <c r="X2491" t="s">
        <v>1263</v>
      </c>
      <c r="Y2491" s="94">
        <v>3400</v>
      </c>
      <c r="Z2491" s="94">
        <v>0</v>
      </c>
      <c r="AA2491" s="94">
        <v>0</v>
      </c>
      <c r="AB2491" s="94">
        <v>0</v>
      </c>
      <c r="AC2491">
        <f t="shared" si="76"/>
        <v>3000</v>
      </c>
      <c r="AD2491" t="str">
        <f t="shared" si="77"/>
        <v>306</v>
      </c>
    </row>
    <row r="2492" spans="1:30" hidden="1" x14ac:dyDescent="0.25">
      <c r="A2492" t="s">
        <v>1258</v>
      </c>
      <c r="B2492" t="s">
        <v>548</v>
      </c>
      <c r="C2492" t="s">
        <v>1259</v>
      </c>
      <c r="D2492" t="s">
        <v>280</v>
      </c>
      <c r="E2492" t="s">
        <v>122</v>
      </c>
      <c r="F2492" t="s">
        <v>159</v>
      </c>
      <c r="G2492" t="s">
        <v>160</v>
      </c>
      <c r="H2492" t="s">
        <v>143</v>
      </c>
      <c r="I2492" t="s">
        <v>124</v>
      </c>
      <c r="J2492" t="s">
        <v>125</v>
      </c>
      <c r="K2492" t="s">
        <v>1260</v>
      </c>
      <c r="N2492" t="s">
        <v>1261</v>
      </c>
      <c r="O2492" t="s">
        <v>328</v>
      </c>
      <c r="P2492" t="s">
        <v>1262</v>
      </c>
      <c r="Q2492" t="s">
        <v>281</v>
      </c>
      <c r="R2492" t="s">
        <v>131</v>
      </c>
      <c r="S2492" t="s">
        <v>164</v>
      </c>
      <c r="T2492" t="s">
        <v>165</v>
      </c>
      <c r="U2492" t="s">
        <v>151</v>
      </c>
      <c r="V2492" t="s">
        <v>135</v>
      </c>
      <c r="W2492" t="s">
        <v>136</v>
      </c>
      <c r="X2492" t="s">
        <v>1263</v>
      </c>
      <c r="Y2492" s="94">
        <v>33000</v>
      </c>
      <c r="Z2492" s="94">
        <v>9400</v>
      </c>
      <c r="AA2492" s="94">
        <v>9682</v>
      </c>
      <c r="AB2492" s="94">
        <v>9682</v>
      </c>
      <c r="AC2492">
        <f t="shared" si="76"/>
        <v>3000</v>
      </c>
      <c r="AD2492" t="str">
        <f t="shared" si="77"/>
        <v>306</v>
      </c>
    </row>
    <row r="2493" spans="1:30" hidden="1" x14ac:dyDescent="0.25">
      <c r="A2493" t="s">
        <v>1258</v>
      </c>
      <c r="B2493" t="s">
        <v>548</v>
      </c>
      <c r="C2493" t="s">
        <v>1259</v>
      </c>
      <c r="D2493" t="s">
        <v>1264</v>
      </c>
      <c r="E2493" t="s">
        <v>122</v>
      </c>
      <c r="F2493" t="s">
        <v>159</v>
      </c>
      <c r="G2493" t="s">
        <v>160</v>
      </c>
      <c r="H2493" t="s">
        <v>143</v>
      </c>
      <c r="I2493" t="s">
        <v>124</v>
      </c>
      <c r="J2493" t="s">
        <v>125</v>
      </c>
      <c r="K2493" t="s">
        <v>1260</v>
      </c>
      <c r="N2493" t="s">
        <v>1261</v>
      </c>
      <c r="O2493" t="s">
        <v>328</v>
      </c>
      <c r="P2493" t="s">
        <v>1262</v>
      </c>
      <c r="Q2493" t="s">
        <v>1265</v>
      </c>
      <c r="R2493" t="s">
        <v>131</v>
      </c>
      <c r="S2493" t="s">
        <v>164</v>
      </c>
      <c r="T2493" t="s">
        <v>165</v>
      </c>
      <c r="U2493" t="s">
        <v>151</v>
      </c>
      <c r="V2493" t="s">
        <v>135</v>
      </c>
      <c r="W2493" t="s">
        <v>136</v>
      </c>
      <c r="X2493" t="s">
        <v>1263</v>
      </c>
      <c r="Y2493" s="94">
        <v>8350</v>
      </c>
      <c r="Z2493" s="94">
        <v>0</v>
      </c>
      <c r="AA2493" s="94">
        <v>0</v>
      </c>
      <c r="AB2493" s="94">
        <v>0</v>
      </c>
      <c r="AC2493">
        <f t="shared" si="76"/>
        <v>3000</v>
      </c>
      <c r="AD2493" t="str">
        <f t="shared" si="77"/>
        <v>306</v>
      </c>
    </row>
    <row r="2494" spans="1:30" hidden="1" x14ac:dyDescent="0.25">
      <c r="A2494" t="s">
        <v>1258</v>
      </c>
      <c r="B2494" t="s">
        <v>548</v>
      </c>
      <c r="C2494" t="s">
        <v>1259</v>
      </c>
      <c r="D2494" t="s">
        <v>172</v>
      </c>
      <c r="E2494" t="s">
        <v>122</v>
      </c>
      <c r="F2494" t="s">
        <v>159</v>
      </c>
      <c r="G2494" t="s">
        <v>160</v>
      </c>
      <c r="H2494" t="s">
        <v>143</v>
      </c>
      <c r="I2494" t="s">
        <v>124</v>
      </c>
      <c r="J2494" t="s">
        <v>125</v>
      </c>
      <c r="K2494" t="s">
        <v>1260</v>
      </c>
      <c r="N2494" t="s">
        <v>1261</v>
      </c>
      <c r="O2494" t="s">
        <v>328</v>
      </c>
      <c r="P2494" t="s">
        <v>1262</v>
      </c>
      <c r="Q2494" t="s">
        <v>173</v>
      </c>
      <c r="R2494" t="s">
        <v>131</v>
      </c>
      <c r="S2494" t="s">
        <v>164</v>
      </c>
      <c r="T2494" t="s">
        <v>165</v>
      </c>
      <c r="U2494" t="s">
        <v>151</v>
      </c>
      <c r="V2494" t="s">
        <v>135</v>
      </c>
      <c r="W2494" t="s">
        <v>136</v>
      </c>
      <c r="X2494" t="s">
        <v>1263</v>
      </c>
      <c r="Y2494" s="94">
        <v>530000</v>
      </c>
      <c r="Z2494" s="94">
        <v>215706.56</v>
      </c>
      <c r="AA2494" s="94">
        <v>222177.7568</v>
      </c>
      <c r="AB2494" s="94">
        <v>222177.76</v>
      </c>
      <c r="AC2494">
        <f t="shared" si="76"/>
        <v>3000</v>
      </c>
      <c r="AD2494" t="str">
        <f t="shared" si="77"/>
        <v>306</v>
      </c>
    </row>
    <row r="2495" spans="1:30" hidden="1" x14ac:dyDescent="0.25">
      <c r="A2495" t="s">
        <v>1258</v>
      </c>
      <c r="B2495" t="s">
        <v>548</v>
      </c>
      <c r="C2495" t="s">
        <v>1259</v>
      </c>
      <c r="D2495" t="s">
        <v>321</v>
      </c>
      <c r="E2495" t="s">
        <v>122</v>
      </c>
      <c r="F2495" t="s">
        <v>159</v>
      </c>
      <c r="G2495" t="s">
        <v>160</v>
      </c>
      <c r="H2495" t="s">
        <v>143</v>
      </c>
      <c r="I2495" t="s">
        <v>124</v>
      </c>
      <c r="J2495" t="s">
        <v>125</v>
      </c>
      <c r="K2495" t="s">
        <v>1260</v>
      </c>
      <c r="N2495" t="s">
        <v>1261</v>
      </c>
      <c r="O2495" t="s">
        <v>328</v>
      </c>
      <c r="P2495" t="s">
        <v>1262</v>
      </c>
      <c r="Q2495" t="s">
        <v>322</v>
      </c>
      <c r="R2495" t="s">
        <v>131</v>
      </c>
      <c r="S2495" t="s">
        <v>164</v>
      </c>
      <c r="T2495" t="s">
        <v>165</v>
      </c>
      <c r="U2495" t="s">
        <v>151</v>
      </c>
      <c r="V2495" t="s">
        <v>135</v>
      </c>
      <c r="W2495" t="s">
        <v>136</v>
      </c>
      <c r="X2495" t="s">
        <v>1263</v>
      </c>
      <c r="Y2495" s="94">
        <v>55000</v>
      </c>
      <c r="Z2495" s="94">
        <v>68182.61</v>
      </c>
      <c r="AA2495" s="94">
        <v>70228.088300000003</v>
      </c>
      <c r="AB2495" s="94">
        <v>70228.09</v>
      </c>
      <c r="AC2495">
        <f t="shared" si="76"/>
        <v>3000</v>
      </c>
      <c r="AD2495" t="str">
        <f t="shared" si="77"/>
        <v>306</v>
      </c>
    </row>
    <row r="2496" spans="1:30" hidden="1" x14ac:dyDescent="0.25">
      <c r="A2496" t="s">
        <v>1258</v>
      </c>
      <c r="B2496" t="s">
        <v>548</v>
      </c>
      <c r="C2496" t="s">
        <v>1259</v>
      </c>
      <c r="D2496" t="s">
        <v>174</v>
      </c>
      <c r="E2496" t="s">
        <v>122</v>
      </c>
      <c r="F2496" t="s">
        <v>159</v>
      </c>
      <c r="G2496" t="s">
        <v>160</v>
      </c>
      <c r="H2496" t="s">
        <v>143</v>
      </c>
      <c r="I2496" t="s">
        <v>124</v>
      </c>
      <c r="J2496" t="s">
        <v>125</v>
      </c>
      <c r="K2496" t="s">
        <v>1260</v>
      </c>
      <c r="N2496" t="s">
        <v>1261</v>
      </c>
      <c r="O2496" t="s">
        <v>328</v>
      </c>
      <c r="P2496" t="s">
        <v>1262</v>
      </c>
      <c r="Q2496" t="s">
        <v>175</v>
      </c>
      <c r="R2496" t="s">
        <v>131</v>
      </c>
      <c r="S2496" t="s">
        <v>164</v>
      </c>
      <c r="T2496" t="s">
        <v>165</v>
      </c>
      <c r="U2496" t="s">
        <v>151</v>
      </c>
      <c r="V2496" t="s">
        <v>135</v>
      </c>
      <c r="W2496" t="s">
        <v>136</v>
      </c>
      <c r="X2496" t="s">
        <v>1263</v>
      </c>
      <c r="Y2496" s="94">
        <v>699996</v>
      </c>
      <c r="Z2496" s="94">
        <v>535497.38666666672</v>
      </c>
      <c r="AA2496" s="94">
        <v>551562.30826666672</v>
      </c>
      <c r="AB2496" s="94">
        <v>551562.31000000006</v>
      </c>
      <c r="AC2496">
        <f t="shared" si="76"/>
        <v>3000</v>
      </c>
      <c r="AD2496" t="str">
        <f t="shared" si="77"/>
        <v>306</v>
      </c>
    </row>
    <row r="2497" spans="1:30" hidden="1" x14ac:dyDescent="0.25">
      <c r="A2497" t="s">
        <v>1258</v>
      </c>
      <c r="B2497" t="s">
        <v>548</v>
      </c>
      <c r="C2497" t="s">
        <v>1259</v>
      </c>
      <c r="D2497" t="s">
        <v>348</v>
      </c>
      <c r="E2497" t="s">
        <v>122</v>
      </c>
      <c r="F2497" t="s">
        <v>159</v>
      </c>
      <c r="G2497" t="s">
        <v>160</v>
      </c>
      <c r="H2497" t="s">
        <v>143</v>
      </c>
      <c r="I2497" t="s">
        <v>124</v>
      </c>
      <c r="J2497" t="s">
        <v>125</v>
      </c>
      <c r="K2497" t="s">
        <v>1260</v>
      </c>
      <c r="N2497" t="s">
        <v>1261</v>
      </c>
      <c r="O2497" t="s">
        <v>328</v>
      </c>
      <c r="P2497" t="s">
        <v>1262</v>
      </c>
      <c r="Q2497" t="s">
        <v>308</v>
      </c>
      <c r="R2497" t="s">
        <v>131</v>
      </c>
      <c r="S2497" t="s">
        <v>164</v>
      </c>
      <c r="T2497" t="s">
        <v>165</v>
      </c>
      <c r="U2497" t="s">
        <v>151</v>
      </c>
      <c r="V2497" t="s">
        <v>135</v>
      </c>
      <c r="W2497" t="s">
        <v>136</v>
      </c>
      <c r="X2497" t="s">
        <v>1263</v>
      </c>
      <c r="Y2497" s="94">
        <v>1659</v>
      </c>
      <c r="Z2497" s="94">
        <v>0</v>
      </c>
      <c r="AA2497" s="94">
        <v>0</v>
      </c>
      <c r="AB2497" s="94">
        <v>0</v>
      </c>
      <c r="AC2497">
        <f t="shared" si="76"/>
        <v>3000</v>
      </c>
      <c r="AD2497" t="str">
        <f t="shared" si="77"/>
        <v>306</v>
      </c>
    </row>
    <row r="2498" spans="1:30" hidden="1" x14ac:dyDescent="0.25">
      <c r="A2498" t="s">
        <v>1258</v>
      </c>
      <c r="B2498" t="s">
        <v>548</v>
      </c>
      <c r="C2498" t="s">
        <v>1259</v>
      </c>
      <c r="D2498" t="s">
        <v>282</v>
      </c>
      <c r="E2498" t="s">
        <v>122</v>
      </c>
      <c r="F2498" t="s">
        <v>159</v>
      </c>
      <c r="G2498" t="s">
        <v>160</v>
      </c>
      <c r="H2498" t="s">
        <v>143</v>
      </c>
      <c r="I2498" t="s">
        <v>124</v>
      </c>
      <c r="J2498" t="s">
        <v>125</v>
      </c>
      <c r="K2498" t="s">
        <v>1260</v>
      </c>
      <c r="N2498" t="s">
        <v>1261</v>
      </c>
      <c r="O2498" t="s">
        <v>328</v>
      </c>
      <c r="P2498" t="s">
        <v>1262</v>
      </c>
      <c r="Q2498" t="s">
        <v>283</v>
      </c>
      <c r="R2498" t="s">
        <v>131</v>
      </c>
      <c r="S2498" t="s">
        <v>164</v>
      </c>
      <c r="T2498" t="s">
        <v>165</v>
      </c>
      <c r="U2498" t="s">
        <v>151</v>
      </c>
      <c r="V2498" t="s">
        <v>135</v>
      </c>
      <c r="W2498" t="s">
        <v>136</v>
      </c>
      <c r="X2498" t="s">
        <v>1263</v>
      </c>
      <c r="Y2498" s="94">
        <v>201900</v>
      </c>
      <c r="Z2498" s="94">
        <v>69193.17333333334</v>
      </c>
      <c r="AA2498" s="94">
        <v>71268.968533333347</v>
      </c>
      <c r="AB2498" s="94">
        <v>71268.97</v>
      </c>
      <c r="AC2498">
        <f t="shared" si="76"/>
        <v>3000</v>
      </c>
      <c r="AD2498" t="str">
        <f t="shared" si="77"/>
        <v>306</v>
      </c>
    </row>
    <row r="2499" spans="1:30" hidden="1" x14ac:dyDescent="0.25">
      <c r="A2499" t="s">
        <v>1258</v>
      </c>
      <c r="B2499" t="s">
        <v>548</v>
      </c>
      <c r="C2499" t="s">
        <v>1259</v>
      </c>
      <c r="D2499" t="s">
        <v>286</v>
      </c>
      <c r="E2499" t="s">
        <v>122</v>
      </c>
      <c r="F2499" t="s">
        <v>159</v>
      </c>
      <c r="G2499" t="s">
        <v>160</v>
      </c>
      <c r="H2499" t="s">
        <v>143</v>
      </c>
      <c r="I2499" t="s">
        <v>124</v>
      </c>
      <c r="J2499" t="s">
        <v>125</v>
      </c>
      <c r="K2499" t="s">
        <v>1260</v>
      </c>
      <c r="N2499" t="s">
        <v>1261</v>
      </c>
      <c r="O2499" t="s">
        <v>328</v>
      </c>
      <c r="P2499" t="s">
        <v>1262</v>
      </c>
      <c r="Q2499" t="s">
        <v>287</v>
      </c>
      <c r="R2499" t="s">
        <v>131</v>
      </c>
      <c r="S2499" t="s">
        <v>164</v>
      </c>
      <c r="T2499" t="s">
        <v>165</v>
      </c>
      <c r="U2499" t="s">
        <v>151</v>
      </c>
      <c r="V2499" t="s">
        <v>135</v>
      </c>
      <c r="W2499" t="s">
        <v>136</v>
      </c>
      <c r="X2499" t="s">
        <v>1263</v>
      </c>
      <c r="Y2499" s="94">
        <v>57460</v>
      </c>
      <c r="Z2499" s="94">
        <v>3838.9333333333329</v>
      </c>
      <c r="AA2499" s="94">
        <v>3954.1013333333331</v>
      </c>
      <c r="AB2499" s="94">
        <v>3954.1</v>
      </c>
      <c r="AC2499">
        <f t="shared" ref="AC2499:AC2562" si="78">MID(D2499,1,1)*1000</f>
        <v>3000</v>
      </c>
      <c r="AD2499" t="str">
        <f t="shared" ref="AD2499:AD2562" si="79">MID(A2499,6,3)</f>
        <v>306</v>
      </c>
    </row>
    <row r="2500" spans="1:30" hidden="1" x14ac:dyDescent="0.25">
      <c r="A2500" t="s">
        <v>1258</v>
      </c>
      <c r="B2500" t="s">
        <v>548</v>
      </c>
      <c r="C2500" t="s">
        <v>1259</v>
      </c>
      <c r="D2500" t="s">
        <v>288</v>
      </c>
      <c r="E2500" t="s">
        <v>122</v>
      </c>
      <c r="F2500" t="s">
        <v>159</v>
      </c>
      <c r="G2500" t="s">
        <v>160</v>
      </c>
      <c r="H2500" t="s">
        <v>143</v>
      </c>
      <c r="I2500" t="s">
        <v>124</v>
      </c>
      <c r="J2500" t="s">
        <v>125</v>
      </c>
      <c r="K2500" t="s">
        <v>1260</v>
      </c>
      <c r="N2500" t="s">
        <v>1261</v>
      </c>
      <c r="O2500" t="s">
        <v>328</v>
      </c>
      <c r="P2500" t="s">
        <v>1262</v>
      </c>
      <c r="Q2500" t="s">
        <v>289</v>
      </c>
      <c r="R2500" t="s">
        <v>131</v>
      </c>
      <c r="S2500" t="s">
        <v>164</v>
      </c>
      <c r="T2500" t="s">
        <v>165</v>
      </c>
      <c r="U2500" t="s">
        <v>151</v>
      </c>
      <c r="V2500" t="s">
        <v>135</v>
      </c>
      <c r="W2500" t="s">
        <v>136</v>
      </c>
      <c r="X2500" t="s">
        <v>1263</v>
      </c>
      <c r="Y2500" s="94">
        <v>4604</v>
      </c>
      <c r="Z2500" s="94">
        <v>0</v>
      </c>
      <c r="AA2500" s="94">
        <v>0</v>
      </c>
      <c r="AB2500" s="94">
        <v>0</v>
      </c>
      <c r="AC2500">
        <f t="shared" si="78"/>
        <v>3000</v>
      </c>
      <c r="AD2500" t="str">
        <f t="shared" si="79"/>
        <v>306</v>
      </c>
    </row>
    <row r="2501" spans="1:30" hidden="1" x14ac:dyDescent="0.25">
      <c r="A2501" t="s">
        <v>1258</v>
      </c>
      <c r="B2501" t="s">
        <v>548</v>
      </c>
      <c r="C2501" t="s">
        <v>1259</v>
      </c>
      <c r="D2501">
        <v>38202</v>
      </c>
      <c r="E2501" t="s">
        <v>122</v>
      </c>
      <c r="F2501" t="s">
        <v>159</v>
      </c>
      <c r="G2501" t="s">
        <v>160</v>
      </c>
      <c r="H2501" t="s">
        <v>143</v>
      </c>
      <c r="I2501" t="s">
        <v>124</v>
      </c>
      <c r="J2501" t="s">
        <v>125</v>
      </c>
      <c r="K2501" t="s">
        <v>1260</v>
      </c>
      <c r="N2501" t="s">
        <v>1261</v>
      </c>
      <c r="O2501" t="s">
        <v>328</v>
      </c>
      <c r="P2501" t="s">
        <v>1262</v>
      </c>
      <c r="Q2501" t="s">
        <v>289</v>
      </c>
      <c r="R2501" t="s">
        <v>131</v>
      </c>
      <c r="S2501" t="s">
        <v>164</v>
      </c>
      <c r="T2501" t="s">
        <v>165</v>
      </c>
      <c r="U2501" t="s">
        <v>151</v>
      </c>
      <c r="V2501" t="s">
        <v>135</v>
      </c>
      <c r="W2501" t="s">
        <v>136</v>
      </c>
      <c r="X2501" t="s">
        <v>1263</v>
      </c>
      <c r="Y2501" s="94">
        <v>824</v>
      </c>
      <c r="Z2501" s="94">
        <v>0</v>
      </c>
      <c r="AA2501" s="94">
        <v>0</v>
      </c>
      <c r="AB2501" s="94">
        <v>0</v>
      </c>
      <c r="AC2501">
        <f t="shared" si="78"/>
        <v>3000</v>
      </c>
      <c r="AD2501" t="str">
        <f t="shared" si="79"/>
        <v>306</v>
      </c>
    </row>
    <row r="2502" spans="1:30" hidden="1" x14ac:dyDescent="0.25">
      <c r="A2502" t="s">
        <v>1258</v>
      </c>
      <c r="B2502" t="s">
        <v>548</v>
      </c>
      <c r="C2502" t="s">
        <v>1259</v>
      </c>
      <c r="D2502" t="s">
        <v>417</v>
      </c>
      <c r="E2502" t="s">
        <v>122</v>
      </c>
      <c r="F2502" t="s">
        <v>159</v>
      </c>
      <c r="G2502" t="s">
        <v>160</v>
      </c>
      <c r="H2502" t="s">
        <v>143</v>
      </c>
      <c r="I2502" t="s">
        <v>124</v>
      </c>
      <c r="J2502" t="s">
        <v>125</v>
      </c>
      <c r="K2502" t="s">
        <v>1260</v>
      </c>
      <c r="N2502" t="s">
        <v>1261</v>
      </c>
      <c r="O2502" t="s">
        <v>328</v>
      </c>
      <c r="P2502" t="s">
        <v>1262</v>
      </c>
      <c r="Q2502" t="s">
        <v>418</v>
      </c>
      <c r="R2502" t="s">
        <v>131</v>
      </c>
      <c r="S2502" t="s">
        <v>164</v>
      </c>
      <c r="T2502" t="s">
        <v>165</v>
      </c>
      <c r="U2502" t="s">
        <v>151</v>
      </c>
      <c r="V2502" t="s">
        <v>135</v>
      </c>
      <c r="W2502" t="s">
        <v>136</v>
      </c>
      <c r="X2502" t="s">
        <v>1263</v>
      </c>
      <c r="Y2502" s="94">
        <v>6616</v>
      </c>
      <c r="Z2502" s="94">
        <v>0</v>
      </c>
      <c r="AA2502" s="94">
        <v>0</v>
      </c>
      <c r="AB2502" s="94">
        <v>0</v>
      </c>
      <c r="AC2502">
        <f t="shared" si="78"/>
        <v>3000</v>
      </c>
      <c r="AD2502" t="str">
        <f t="shared" si="79"/>
        <v>306</v>
      </c>
    </row>
    <row r="2503" spans="1:30" hidden="1" x14ac:dyDescent="0.25">
      <c r="A2503" t="s">
        <v>1258</v>
      </c>
      <c r="B2503" t="s">
        <v>548</v>
      </c>
      <c r="C2503" t="s">
        <v>1259</v>
      </c>
      <c r="D2503" t="s">
        <v>1266</v>
      </c>
      <c r="E2503" t="s">
        <v>122</v>
      </c>
      <c r="F2503" t="s">
        <v>159</v>
      </c>
      <c r="G2503" t="s">
        <v>160</v>
      </c>
      <c r="H2503" t="s">
        <v>143</v>
      </c>
      <c r="I2503" t="s">
        <v>124</v>
      </c>
      <c r="J2503" t="s">
        <v>125</v>
      </c>
      <c r="K2503" t="s">
        <v>1260</v>
      </c>
      <c r="N2503" t="s">
        <v>1261</v>
      </c>
      <c r="O2503" t="s">
        <v>328</v>
      </c>
      <c r="P2503" t="s">
        <v>1262</v>
      </c>
      <c r="Q2503" t="s">
        <v>1267</v>
      </c>
      <c r="R2503" t="s">
        <v>131</v>
      </c>
      <c r="S2503" t="s">
        <v>164</v>
      </c>
      <c r="T2503" t="s">
        <v>165</v>
      </c>
      <c r="U2503" t="s">
        <v>151</v>
      </c>
      <c r="V2503" t="s">
        <v>135</v>
      </c>
      <c r="W2503" t="s">
        <v>136</v>
      </c>
      <c r="X2503" t="s">
        <v>1263</v>
      </c>
      <c r="Y2503" s="94">
        <v>3164</v>
      </c>
      <c r="Z2503" s="94">
        <v>0</v>
      </c>
      <c r="AA2503" s="94">
        <v>0</v>
      </c>
      <c r="AB2503" s="94">
        <v>0</v>
      </c>
      <c r="AC2503">
        <f t="shared" si="78"/>
        <v>3000</v>
      </c>
      <c r="AD2503" t="str">
        <f t="shared" si="79"/>
        <v>306</v>
      </c>
    </row>
    <row r="2504" spans="1:30" hidden="1" x14ac:dyDescent="0.25">
      <c r="A2504" t="s">
        <v>1258</v>
      </c>
      <c r="B2504" t="s">
        <v>548</v>
      </c>
      <c r="C2504" t="s">
        <v>1259</v>
      </c>
      <c r="D2504" t="s">
        <v>1268</v>
      </c>
      <c r="E2504" t="s">
        <v>122</v>
      </c>
      <c r="F2504" t="s">
        <v>159</v>
      </c>
      <c r="G2504" t="s">
        <v>160</v>
      </c>
      <c r="H2504" t="s">
        <v>143</v>
      </c>
      <c r="I2504" t="s">
        <v>124</v>
      </c>
      <c r="J2504" t="s">
        <v>125</v>
      </c>
      <c r="K2504" t="s">
        <v>1260</v>
      </c>
      <c r="N2504" t="s">
        <v>1261</v>
      </c>
      <c r="O2504" t="s">
        <v>328</v>
      </c>
      <c r="P2504" t="s">
        <v>1262</v>
      </c>
      <c r="Q2504" t="s">
        <v>1269</v>
      </c>
      <c r="R2504" t="s">
        <v>131</v>
      </c>
      <c r="S2504" t="s">
        <v>164</v>
      </c>
      <c r="T2504" t="s">
        <v>165</v>
      </c>
      <c r="U2504" t="s">
        <v>151</v>
      </c>
      <c r="V2504" t="s">
        <v>135</v>
      </c>
      <c r="W2504" t="s">
        <v>136</v>
      </c>
      <c r="X2504" t="s">
        <v>1263</v>
      </c>
      <c r="Y2504" s="94">
        <v>60000</v>
      </c>
      <c r="Z2504" s="94">
        <v>0</v>
      </c>
      <c r="AA2504" s="94">
        <v>0</v>
      </c>
      <c r="AB2504" s="94">
        <v>0</v>
      </c>
      <c r="AC2504">
        <f t="shared" si="78"/>
        <v>3000</v>
      </c>
      <c r="AD2504" t="str">
        <f t="shared" si="79"/>
        <v>306</v>
      </c>
    </row>
    <row r="2505" spans="1:30" hidden="1" x14ac:dyDescent="0.25">
      <c r="A2505" t="s">
        <v>1258</v>
      </c>
      <c r="B2505" t="s">
        <v>548</v>
      </c>
      <c r="C2505" t="s">
        <v>1259</v>
      </c>
      <c r="D2505" t="s">
        <v>998</v>
      </c>
      <c r="E2505" t="s">
        <v>122</v>
      </c>
      <c r="F2505" t="s">
        <v>159</v>
      </c>
      <c r="G2505" t="s">
        <v>160</v>
      </c>
      <c r="H2505" t="s">
        <v>143</v>
      </c>
      <c r="I2505" t="s">
        <v>124</v>
      </c>
      <c r="J2505" t="s">
        <v>125</v>
      </c>
      <c r="K2505" t="s">
        <v>1260</v>
      </c>
      <c r="N2505" t="s">
        <v>1261</v>
      </c>
      <c r="O2505" t="s">
        <v>328</v>
      </c>
      <c r="P2505" t="s">
        <v>1262</v>
      </c>
      <c r="Q2505" t="s">
        <v>999</v>
      </c>
      <c r="R2505" t="s">
        <v>131</v>
      </c>
      <c r="S2505" t="s">
        <v>164</v>
      </c>
      <c r="T2505" t="s">
        <v>165</v>
      </c>
      <c r="U2505" t="s">
        <v>151</v>
      </c>
      <c r="V2505" t="s">
        <v>135</v>
      </c>
      <c r="W2505" t="s">
        <v>136</v>
      </c>
      <c r="X2505" t="s">
        <v>1263</v>
      </c>
      <c r="Y2505" s="94">
        <v>24851.919999999998</v>
      </c>
      <c r="Z2505" s="94">
        <v>0</v>
      </c>
      <c r="AA2505" s="94">
        <v>0</v>
      </c>
      <c r="AB2505" s="94">
        <v>0</v>
      </c>
      <c r="AC2505">
        <f t="shared" si="78"/>
        <v>3000</v>
      </c>
      <c r="AD2505" t="str">
        <f t="shared" si="79"/>
        <v>306</v>
      </c>
    </row>
    <row r="2506" spans="1:30" hidden="1" x14ac:dyDescent="0.25">
      <c r="A2506" t="s">
        <v>1258</v>
      </c>
      <c r="B2506" t="s">
        <v>548</v>
      </c>
      <c r="C2506" t="s">
        <v>1259</v>
      </c>
      <c r="D2506" t="s">
        <v>176</v>
      </c>
      <c r="E2506" t="s">
        <v>122</v>
      </c>
      <c r="F2506" t="s">
        <v>159</v>
      </c>
      <c r="G2506" t="s">
        <v>160</v>
      </c>
      <c r="H2506" t="s">
        <v>143</v>
      </c>
      <c r="I2506" t="s">
        <v>124</v>
      </c>
      <c r="J2506" t="s">
        <v>125</v>
      </c>
      <c r="K2506" t="s">
        <v>1260</v>
      </c>
      <c r="N2506" t="s">
        <v>1261</v>
      </c>
      <c r="O2506" t="s">
        <v>328</v>
      </c>
      <c r="P2506" t="s">
        <v>1262</v>
      </c>
      <c r="Q2506" t="s">
        <v>177</v>
      </c>
      <c r="R2506" t="s">
        <v>131</v>
      </c>
      <c r="S2506" t="s">
        <v>164</v>
      </c>
      <c r="T2506" t="s">
        <v>165</v>
      </c>
      <c r="U2506" t="s">
        <v>151</v>
      </c>
      <c r="V2506" t="s">
        <v>135</v>
      </c>
      <c r="W2506" t="s">
        <v>136</v>
      </c>
      <c r="X2506" t="s">
        <v>1263</v>
      </c>
      <c r="Y2506" s="94">
        <v>60000</v>
      </c>
      <c r="Z2506" s="94">
        <v>0</v>
      </c>
      <c r="AA2506" s="94">
        <v>0</v>
      </c>
      <c r="AB2506" s="94">
        <v>0</v>
      </c>
      <c r="AC2506">
        <f t="shared" si="78"/>
        <v>3000</v>
      </c>
      <c r="AD2506" t="str">
        <f t="shared" si="79"/>
        <v>306</v>
      </c>
    </row>
    <row r="2507" spans="1:30" hidden="1" x14ac:dyDescent="0.25">
      <c r="A2507" s="97" t="s">
        <v>1270</v>
      </c>
      <c r="B2507" s="97" t="s">
        <v>760</v>
      </c>
      <c r="C2507" s="97" t="s">
        <v>1271</v>
      </c>
      <c r="D2507" s="97" t="s">
        <v>598</v>
      </c>
      <c r="E2507" s="97" t="s">
        <v>122</v>
      </c>
      <c r="F2507" s="98">
        <v>15</v>
      </c>
      <c r="G2507" s="98" t="s">
        <v>142</v>
      </c>
      <c r="H2507" s="97">
        <v>19</v>
      </c>
      <c r="I2507" s="97" t="s">
        <v>124</v>
      </c>
      <c r="J2507" s="97" t="s">
        <v>125</v>
      </c>
      <c r="K2507" s="97" t="s">
        <v>1272</v>
      </c>
      <c r="L2507" s="97"/>
      <c r="M2507" s="97"/>
      <c r="N2507" s="97" t="s">
        <v>1273</v>
      </c>
      <c r="O2507" s="97" t="s">
        <v>763</v>
      </c>
      <c r="P2507" s="97" t="s">
        <v>1274</v>
      </c>
      <c r="Q2507" s="97" t="s">
        <v>602</v>
      </c>
      <c r="R2507" s="97" t="s">
        <v>131</v>
      </c>
      <c r="S2507" s="97" t="s">
        <v>149</v>
      </c>
      <c r="T2507" s="97" t="s">
        <v>150</v>
      </c>
      <c r="U2507" s="97" t="s">
        <v>134</v>
      </c>
      <c r="V2507" s="97" t="s">
        <v>135</v>
      </c>
      <c r="W2507" s="97" t="s">
        <v>136</v>
      </c>
      <c r="X2507" s="97" t="s">
        <v>1275</v>
      </c>
      <c r="Y2507" s="99">
        <v>226975690.19999999</v>
      </c>
      <c r="Z2507" s="99">
        <v>226975690.19999999</v>
      </c>
      <c r="AA2507" s="99">
        <v>233784960.90599999</v>
      </c>
      <c r="AB2507" s="99">
        <v>233784960.91</v>
      </c>
      <c r="AC2507">
        <f t="shared" si="78"/>
        <v>4000</v>
      </c>
      <c r="AD2507" t="str">
        <f t="shared" si="79"/>
        <v>321</v>
      </c>
    </row>
    <row r="2508" spans="1:30" hidden="1" x14ac:dyDescent="0.25">
      <c r="A2508" s="97" t="s">
        <v>1258</v>
      </c>
      <c r="B2508" s="97" t="s">
        <v>548</v>
      </c>
      <c r="C2508" s="97" t="s">
        <v>1259</v>
      </c>
      <c r="D2508" s="97">
        <v>14301</v>
      </c>
      <c r="E2508" s="97" t="s">
        <v>122</v>
      </c>
      <c r="F2508" s="98">
        <v>15</v>
      </c>
      <c r="G2508" s="98" t="s">
        <v>142</v>
      </c>
      <c r="H2508" s="97">
        <v>19</v>
      </c>
      <c r="I2508" s="97" t="s">
        <v>124</v>
      </c>
      <c r="J2508" s="97" t="s">
        <v>125</v>
      </c>
      <c r="K2508" s="97" t="s">
        <v>1260</v>
      </c>
      <c r="L2508" s="97"/>
      <c r="M2508" s="97"/>
      <c r="N2508" s="97" t="s">
        <v>1261</v>
      </c>
      <c r="O2508" s="97" t="s">
        <v>328</v>
      </c>
      <c r="P2508" s="97" t="s">
        <v>1262</v>
      </c>
      <c r="Q2508" s="97" t="s">
        <v>178</v>
      </c>
      <c r="R2508" s="97" t="s">
        <v>131</v>
      </c>
      <c r="S2508" s="97" t="s">
        <v>149</v>
      </c>
      <c r="T2508" s="97" t="s">
        <v>150</v>
      </c>
      <c r="U2508" s="97" t="s">
        <v>134</v>
      </c>
      <c r="V2508" s="97" t="s">
        <v>135</v>
      </c>
      <c r="W2508" s="97" t="s">
        <v>136</v>
      </c>
      <c r="X2508" s="97"/>
      <c r="Y2508" s="99"/>
      <c r="Z2508" s="99"/>
      <c r="AA2508" s="99">
        <v>514279.44</v>
      </c>
      <c r="AB2508" s="99">
        <v>514279.44</v>
      </c>
      <c r="AC2508">
        <f t="shared" si="78"/>
        <v>1000</v>
      </c>
      <c r="AD2508" t="str">
        <f t="shared" si="79"/>
        <v>306</v>
      </c>
    </row>
    <row r="2509" spans="1:30" hidden="1" x14ac:dyDescent="0.25">
      <c r="A2509" s="97" t="s">
        <v>1276</v>
      </c>
      <c r="B2509" s="97" t="s">
        <v>385</v>
      </c>
      <c r="C2509" s="97" t="s">
        <v>140</v>
      </c>
      <c r="D2509" s="97" t="s">
        <v>141</v>
      </c>
      <c r="E2509" s="97" t="s">
        <v>122</v>
      </c>
      <c r="F2509" s="98">
        <v>15</v>
      </c>
      <c r="G2509" s="98" t="s">
        <v>142</v>
      </c>
      <c r="H2509" s="97" t="s">
        <v>143</v>
      </c>
      <c r="I2509" s="97" t="s">
        <v>124</v>
      </c>
      <c r="J2509" s="97" t="s">
        <v>125</v>
      </c>
      <c r="K2509" s="97" t="s">
        <v>1277</v>
      </c>
      <c r="L2509" s="97"/>
      <c r="M2509" s="97"/>
      <c r="N2509" s="97" t="s">
        <v>1278</v>
      </c>
      <c r="O2509" s="97" t="s">
        <v>391</v>
      </c>
      <c r="P2509" s="97" t="s">
        <v>147</v>
      </c>
      <c r="Q2509" s="97" t="s">
        <v>148</v>
      </c>
      <c r="R2509" s="97" t="s">
        <v>131</v>
      </c>
      <c r="S2509" s="97" t="s">
        <v>149</v>
      </c>
      <c r="T2509" s="97" t="s">
        <v>150</v>
      </c>
      <c r="U2509" s="97" t="s">
        <v>151</v>
      </c>
      <c r="V2509" s="97" t="s">
        <v>135</v>
      </c>
      <c r="W2509" s="97" t="s">
        <v>136</v>
      </c>
      <c r="X2509" s="97"/>
      <c r="Y2509" s="99"/>
      <c r="Z2509" s="99"/>
      <c r="AA2509" s="99">
        <v>21949080</v>
      </c>
      <c r="AB2509" s="99">
        <v>21949080</v>
      </c>
      <c r="AC2509">
        <f t="shared" si="78"/>
        <v>1000</v>
      </c>
      <c r="AD2509" t="str">
        <f t="shared" si="79"/>
        <v>307</v>
      </c>
    </row>
    <row r="2510" spans="1:30" hidden="1" x14ac:dyDescent="0.25">
      <c r="A2510" s="97" t="s">
        <v>1276</v>
      </c>
      <c r="B2510" s="97" t="s">
        <v>385</v>
      </c>
      <c r="C2510" s="97" t="s">
        <v>140</v>
      </c>
      <c r="D2510" s="97">
        <v>12101</v>
      </c>
      <c r="E2510" s="97" t="s">
        <v>122</v>
      </c>
      <c r="F2510" s="98">
        <v>15</v>
      </c>
      <c r="G2510" s="98" t="s">
        <v>142</v>
      </c>
      <c r="H2510" s="97">
        <v>19</v>
      </c>
      <c r="I2510" s="97" t="s">
        <v>124</v>
      </c>
      <c r="J2510" s="97" t="s">
        <v>125</v>
      </c>
      <c r="K2510" s="97" t="s">
        <v>1277</v>
      </c>
      <c r="L2510" s="97"/>
      <c r="M2510" s="97"/>
      <c r="N2510" s="97" t="s">
        <v>1278</v>
      </c>
      <c r="O2510" s="97" t="s">
        <v>391</v>
      </c>
      <c r="P2510" s="97" t="s">
        <v>147</v>
      </c>
      <c r="Q2510" s="97" t="s">
        <v>182</v>
      </c>
      <c r="R2510" s="97" t="s">
        <v>131</v>
      </c>
      <c r="S2510" s="97" t="s">
        <v>149</v>
      </c>
      <c r="T2510" s="97" t="s">
        <v>150</v>
      </c>
      <c r="U2510" s="97" t="s">
        <v>134</v>
      </c>
      <c r="V2510" s="97" t="s">
        <v>135</v>
      </c>
      <c r="W2510" s="97" t="s">
        <v>136</v>
      </c>
      <c r="X2510" s="97"/>
      <c r="Y2510" s="99"/>
      <c r="Z2510" s="99"/>
      <c r="AA2510" s="99">
        <v>174642</v>
      </c>
      <c r="AB2510" s="99">
        <v>174642</v>
      </c>
      <c r="AC2510">
        <f t="shared" si="78"/>
        <v>1000</v>
      </c>
      <c r="AD2510" t="str">
        <f t="shared" si="79"/>
        <v>307</v>
      </c>
    </row>
    <row r="2511" spans="1:30" hidden="1" x14ac:dyDescent="0.25">
      <c r="A2511" s="97" t="s">
        <v>1276</v>
      </c>
      <c r="B2511" s="97" t="s">
        <v>385</v>
      </c>
      <c r="C2511" s="97" t="s">
        <v>140</v>
      </c>
      <c r="D2511" s="97">
        <v>13201</v>
      </c>
      <c r="E2511" s="97" t="s">
        <v>122</v>
      </c>
      <c r="F2511" s="98">
        <v>15</v>
      </c>
      <c r="G2511" s="98" t="s">
        <v>142</v>
      </c>
      <c r="H2511" s="97">
        <v>19</v>
      </c>
      <c r="I2511" s="97" t="s">
        <v>124</v>
      </c>
      <c r="J2511" s="97" t="s">
        <v>125</v>
      </c>
      <c r="K2511" s="97" t="s">
        <v>1277</v>
      </c>
      <c r="L2511" s="97"/>
      <c r="M2511" s="97"/>
      <c r="N2511" s="97" t="s">
        <v>1278</v>
      </c>
      <c r="O2511" s="97" t="s">
        <v>391</v>
      </c>
      <c r="P2511" s="97" t="s">
        <v>147</v>
      </c>
      <c r="Q2511" s="97" t="s">
        <v>152</v>
      </c>
      <c r="R2511" s="97" t="s">
        <v>131</v>
      </c>
      <c r="S2511" s="97" t="s">
        <v>149</v>
      </c>
      <c r="T2511" s="97" t="s">
        <v>150</v>
      </c>
      <c r="U2511" s="97" t="s">
        <v>134</v>
      </c>
      <c r="V2511" s="97" t="s">
        <v>135</v>
      </c>
      <c r="W2511" s="97" t="s">
        <v>136</v>
      </c>
      <c r="X2511" s="97"/>
      <c r="Y2511" s="99"/>
      <c r="Z2511" s="99"/>
      <c r="AA2511" s="99">
        <v>914545</v>
      </c>
      <c r="AB2511" s="99">
        <v>914545</v>
      </c>
      <c r="AC2511">
        <f t="shared" si="78"/>
        <v>1000</v>
      </c>
      <c r="AD2511" t="str">
        <f t="shared" si="79"/>
        <v>307</v>
      </c>
    </row>
    <row r="2512" spans="1:30" hidden="1" x14ac:dyDescent="0.25">
      <c r="A2512" s="97" t="s">
        <v>1276</v>
      </c>
      <c r="B2512" s="97" t="s">
        <v>385</v>
      </c>
      <c r="C2512" s="97" t="s">
        <v>140</v>
      </c>
      <c r="D2512" s="97">
        <v>13203</v>
      </c>
      <c r="E2512" s="97" t="s">
        <v>122</v>
      </c>
      <c r="F2512" s="98">
        <v>15</v>
      </c>
      <c r="G2512" s="98" t="s">
        <v>142</v>
      </c>
      <c r="H2512" s="97">
        <v>19</v>
      </c>
      <c r="I2512" s="97" t="s">
        <v>124</v>
      </c>
      <c r="J2512" s="97" t="s">
        <v>125</v>
      </c>
      <c r="K2512" s="97" t="s">
        <v>1277</v>
      </c>
      <c r="L2512" s="97"/>
      <c r="M2512" s="97"/>
      <c r="N2512" s="97" t="s">
        <v>1278</v>
      </c>
      <c r="O2512" s="97" t="s">
        <v>391</v>
      </c>
      <c r="P2512" s="97" t="s">
        <v>147</v>
      </c>
      <c r="Q2512" s="97" t="s">
        <v>153</v>
      </c>
      <c r="R2512" s="97" t="s">
        <v>131</v>
      </c>
      <c r="S2512" s="97" t="s">
        <v>149</v>
      </c>
      <c r="T2512" s="97" t="s">
        <v>150</v>
      </c>
      <c r="U2512" s="97" t="s">
        <v>134</v>
      </c>
      <c r="V2512" s="97" t="s">
        <v>135</v>
      </c>
      <c r="W2512" s="97" t="s">
        <v>136</v>
      </c>
      <c r="X2512" s="97"/>
      <c r="Y2512" s="99"/>
      <c r="Z2512" s="99"/>
      <c r="AA2512" s="99">
        <v>3658180</v>
      </c>
      <c r="AB2512" s="99">
        <v>3658180</v>
      </c>
      <c r="AC2512">
        <f t="shared" si="78"/>
        <v>1000</v>
      </c>
      <c r="AD2512" t="str">
        <f t="shared" si="79"/>
        <v>307</v>
      </c>
    </row>
    <row r="2513" spans="1:30" hidden="1" x14ac:dyDescent="0.25">
      <c r="A2513" s="97" t="s">
        <v>1276</v>
      </c>
      <c r="B2513" s="97" t="s">
        <v>397</v>
      </c>
      <c r="C2513" s="97" t="s">
        <v>140</v>
      </c>
      <c r="D2513" s="97" t="s">
        <v>733</v>
      </c>
      <c r="E2513" s="97" t="s">
        <v>122</v>
      </c>
      <c r="F2513" s="98">
        <v>15</v>
      </c>
      <c r="G2513" s="98" t="s">
        <v>142</v>
      </c>
      <c r="H2513" s="97">
        <v>19</v>
      </c>
      <c r="I2513" s="97" t="s">
        <v>124</v>
      </c>
      <c r="J2513" s="97" t="s">
        <v>125</v>
      </c>
      <c r="K2513" s="97" t="s">
        <v>1277</v>
      </c>
      <c r="L2513" s="97"/>
      <c r="M2513" s="97"/>
      <c r="N2513" s="97" t="s">
        <v>1278</v>
      </c>
      <c r="O2513" s="97" t="s">
        <v>398</v>
      </c>
      <c r="P2513" s="97" t="s">
        <v>147</v>
      </c>
      <c r="Q2513" s="97" t="s">
        <v>734</v>
      </c>
      <c r="R2513" s="97" t="s">
        <v>131</v>
      </c>
      <c r="S2513" s="97" t="s">
        <v>149</v>
      </c>
      <c r="T2513" s="97" t="s">
        <v>150</v>
      </c>
      <c r="U2513" s="97" t="s">
        <v>134</v>
      </c>
      <c r="V2513" s="97" t="s">
        <v>135</v>
      </c>
      <c r="W2513" s="97" t="s">
        <v>136</v>
      </c>
      <c r="X2513" s="97" t="s">
        <v>776</v>
      </c>
      <c r="Y2513" s="99">
        <v>7895242.3200000003</v>
      </c>
      <c r="Z2513" s="99">
        <v>0</v>
      </c>
      <c r="AA2513" s="99">
        <v>0</v>
      </c>
      <c r="AB2513" s="99">
        <v>0</v>
      </c>
      <c r="AC2513">
        <f t="shared" si="78"/>
        <v>1000</v>
      </c>
      <c r="AD2513" t="str">
        <f t="shared" si="79"/>
        <v>307</v>
      </c>
    </row>
    <row r="2514" spans="1:30" hidden="1" x14ac:dyDescent="0.25">
      <c r="A2514" s="97" t="s">
        <v>1276</v>
      </c>
      <c r="B2514" s="97" t="s">
        <v>385</v>
      </c>
      <c r="C2514" s="97" t="s">
        <v>140</v>
      </c>
      <c r="D2514" s="97">
        <v>14101</v>
      </c>
      <c r="E2514" s="97" t="s">
        <v>122</v>
      </c>
      <c r="F2514" s="98">
        <v>15</v>
      </c>
      <c r="G2514" s="98" t="s">
        <v>142</v>
      </c>
      <c r="H2514" s="97">
        <v>19</v>
      </c>
      <c r="I2514" s="97" t="s">
        <v>124</v>
      </c>
      <c r="J2514" s="97" t="s">
        <v>125</v>
      </c>
      <c r="K2514" s="97" t="s">
        <v>1277</v>
      </c>
      <c r="L2514" s="97"/>
      <c r="M2514" s="97"/>
      <c r="N2514" s="97" t="s">
        <v>1278</v>
      </c>
      <c r="O2514" s="97" t="s">
        <v>391</v>
      </c>
      <c r="P2514" s="97" t="s">
        <v>147</v>
      </c>
      <c r="Q2514" s="97" t="s">
        <v>154</v>
      </c>
      <c r="R2514" s="97" t="s">
        <v>131</v>
      </c>
      <c r="S2514" s="97" t="s">
        <v>149</v>
      </c>
      <c r="T2514" s="97" t="s">
        <v>150</v>
      </c>
      <c r="U2514" s="97" t="s">
        <v>134</v>
      </c>
      <c r="V2514" s="97" t="s">
        <v>135</v>
      </c>
      <c r="W2514" s="97" t="s">
        <v>136</v>
      </c>
      <c r="X2514" s="97"/>
      <c r="Y2514" s="99"/>
      <c r="Z2514" s="99"/>
      <c r="AA2514" s="99">
        <v>1207199.3999999999</v>
      </c>
      <c r="AB2514" s="99">
        <v>1207199.3999999999</v>
      </c>
      <c r="AC2514">
        <f t="shared" si="78"/>
        <v>1000</v>
      </c>
      <c r="AD2514" t="str">
        <f t="shared" si="79"/>
        <v>307</v>
      </c>
    </row>
    <row r="2515" spans="1:30" hidden="1" x14ac:dyDescent="0.25">
      <c r="A2515" s="97" t="s">
        <v>1276</v>
      </c>
      <c r="B2515" s="97" t="s">
        <v>385</v>
      </c>
      <c r="C2515" s="97" t="s">
        <v>140</v>
      </c>
      <c r="D2515" s="97">
        <v>14103</v>
      </c>
      <c r="E2515" s="97" t="s">
        <v>122</v>
      </c>
      <c r="F2515" s="98">
        <v>15</v>
      </c>
      <c r="G2515" s="98" t="s">
        <v>142</v>
      </c>
      <c r="H2515" s="97">
        <v>19</v>
      </c>
      <c r="I2515" s="97" t="s">
        <v>124</v>
      </c>
      <c r="J2515" s="97" t="s">
        <v>125</v>
      </c>
      <c r="K2515" s="97" t="s">
        <v>1277</v>
      </c>
      <c r="L2515" s="97"/>
      <c r="M2515" s="97"/>
      <c r="N2515" s="97" t="s">
        <v>1278</v>
      </c>
      <c r="O2515" s="97" t="s">
        <v>391</v>
      </c>
      <c r="P2515" s="97" t="s">
        <v>147</v>
      </c>
      <c r="Q2515" s="97" t="s">
        <v>155</v>
      </c>
      <c r="R2515" s="97" t="s">
        <v>131</v>
      </c>
      <c r="S2515" s="97" t="s">
        <v>149</v>
      </c>
      <c r="T2515" s="97" t="s">
        <v>150</v>
      </c>
      <c r="U2515" s="97" t="s">
        <v>134</v>
      </c>
      <c r="V2515" s="97" t="s">
        <v>135</v>
      </c>
      <c r="W2515" s="97" t="s">
        <v>136</v>
      </c>
      <c r="X2515" s="97"/>
      <c r="Y2515" s="99"/>
      <c r="Z2515" s="99"/>
      <c r="AA2515" s="99">
        <v>493854.3</v>
      </c>
      <c r="AB2515" s="99">
        <v>493854.3</v>
      </c>
      <c r="AC2515">
        <f t="shared" si="78"/>
        <v>1000</v>
      </c>
      <c r="AD2515" t="str">
        <f t="shared" si="79"/>
        <v>307</v>
      </c>
    </row>
    <row r="2516" spans="1:30" hidden="1" x14ac:dyDescent="0.25">
      <c r="A2516" s="97" t="s">
        <v>1276</v>
      </c>
      <c r="B2516" s="97" t="s">
        <v>385</v>
      </c>
      <c r="C2516" s="97" t="s">
        <v>140</v>
      </c>
      <c r="D2516" s="97">
        <v>14201</v>
      </c>
      <c r="E2516" s="97" t="s">
        <v>122</v>
      </c>
      <c r="F2516" s="98">
        <v>15</v>
      </c>
      <c r="G2516" s="98" t="s">
        <v>142</v>
      </c>
      <c r="H2516" s="97">
        <v>19</v>
      </c>
      <c r="I2516" s="97" t="s">
        <v>124</v>
      </c>
      <c r="J2516" s="97" t="s">
        <v>125</v>
      </c>
      <c r="K2516" s="97" t="s">
        <v>1277</v>
      </c>
      <c r="L2516" s="97"/>
      <c r="M2516" s="97"/>
      <c r="N2516" s="97" t="s">
        <v>1278</v>
      </c>
      <c r="O2516" s="97" t="s">
        <v>391</v>
      </c>
      <c r="P2516" s="97" t="s">
        <v>147</v>
      </c>
      <c r="Q2516" s="97" t="s">
        <v>156</v>
      </c>
      <c r="R2516" s="97" t="s">
        <v>131</v>
      </c>
      <c r="S2516" s="97" t="s">
        <v>149</v>
      </c>
      <c r="T2516" s="97" t="s">
        <v>150</v>
      </c>
      <c r="U2516" s="97" t="s">
        <v>134</v>
      </c>
      <c r="V2516" s="97" t="s">
        <v>135</v>
      </c>
      <c r="W2516" s="97" t="s">
        <v>136</v>
      </c>
      <c r="X2516" s="97"/>
      <c r="Y2516" s="99"/>
      <c r="Z2516" s="99"/>
      <c r="AA2516" s="99">
        <v>1097454</v>
      </c>
      <c r="AB2516" s="99">
        <v>1097454</v>
      </c>
      <c r="AC2516">
        <f t="shared" si="78"/>
        <v>1000</v>
      </c>
      <c r="AD2516" t="str">
        <f t="shared" si="79"/>
        <v>307</v>
      </c>
    </row>
    <row r="2517" spans="1:30" hidden="1" x14ac:dyDescent="0.25">
      <c r="A2517" s="97" t="s">
        <v>1276</v>
      </c>
      <c r="B2517" s="97" t="s">
        <v>385</v>
      </c>
      <c r="C2517" s="97" t="s">
        <v>140</v>
      </c>
      <c r="D2517" s="97">
        <v>14301</v>
      </c>
      <c r="E2517" s="97" t="s">
        <v>122</v>
      </c>
      <c r="F2517" s="98">
        <v>15</v>
      </c>
      <c r="G2517" s="98" t="s">
        <v>142</v>
      </c>
      <c r="H2517" s="97">
        <v>19</v>
      </c>
      <c r="I2517" s="97" t="s">
        <v>124</v>
      </c>
      <c r="J2517" s="97" t="s">
        <v>125</v>
      </c>
      <c r="K2517" s="97" t="s">
        <v>1277</v>
      </c>
      <c r="L2517" s="97"/>
      <c r="M2517" s="97"/>
      <c r="N2517" s="97" t="s">
        <v>1278</v>
      </c>
      <c r="O2517" s="97" t="s">
        <v>391</v>
      </c>
      <c r="P2517" s="97" t="s">
        <v>147</v>
      </c>
      <c r="Q2517" s="97" t="s">
        <v>178</v>
      </c>
      <c r="R2517" s="97" t="s">
        <v>131</v>
      </c>
      <c r="S2517" s="97" t="s">
        <v>149</v>
      </c>
      <c r="T2517" s="97" t="s">
        <v>150</v>
      </c>
      <c r="U2517" s="97" t="s">
        <v>134</v>
      </c>
      <c r="V2517" s="97" t="s">
        <v>135</v>
      </c>
      <c r="W2517" s="97" t="s">
        <v>136</v>
      </c>
      <c r="X2517" s="97"/>
      <c r="Y2517" s="99"/>
      <c r="Z2517" s="99"/>
      <c r="AA2517" s="99">
        <v>1316944.8</v>
      </c>
      <c r="AB2517" s="99">
        <v>1316944.8</v>
      </c>
      <c r="AC2517">
        <f t="shared" si="78"/>
        <v>1000</v>
      </c>
      <c r="AD2517" t="str">
        <f t="shared" si="79"/>
        <v>307</v>
      </c>
    </row>
    <row r="2518" spans="1:30" hidden="1" x14ac:dyDescent="0.25">
      <c r="A2518" t="s">
        <v>1276</v>
      </c>
      <c r="B2518" t="s">
        <v>385</v>
      </c>
      <c r="C2518" t="s">
        <v>157</v>
      </c>
      <c r="D2518" t="s">
        <v>186</v>
      </c>
      <c r="E2518" t="s">
        <v>122</v>
      </c>
      <c r="F2518" t="s">
        <v>159</v>
      </c>
      <c r="G2518" t="s">
        <v>160</v>
      </c>
      <c r="H2518" t="s">
        <v>143</v>
      </c>
      <c r="I2518" t="s">
        <v>124</v>
      </c>
      <c r="J2518" t="s">
        <v>125</v>
      </c>
      <c r="K2518" t="s">
        <v>1279</v>
      </c>
      <c r="N2518" t="s">
        <v>1278</v>
      </c>
      <c r="O2518" t="s">
        <v>391</v>
      </c>
      <c r="P2518" t="s">
        <v>162</v>
      </c>
      <c r="Q2518" t="s">
        <v>188</v>
      </c>
      <c r="R2518" t="s">
        <v>131</v>
      </c>
      <c r="S2518" t="s">
        <v>164</v>
      </c>
      <c r="T2518" t="s">
        <v>165</v>
      </c>
      <c r="U2518" t="s">
        <v>151</v>
      </c>
      <c r="V2518" t="s">
        <v>135</v>
      </c>
      <c r="W2518" t="s">
        <v>136</v>
      </c>
      <c r="X2518" t="s">
        <v>1280</v>
      </c>
      <c r="Y2518" s="94">
        <v>47229.07</v>
      </c>
      <c r="Z2518" s="94">
        <v>15371.180000000004</v>
      </c>
      <c r="AA2518" s="94">
        <v>15832.32</v>
      </c>
      <c r="AB2518" s="94">
        <v>15832.32</v>
      </c>
      <c r="AC2518">
        <f t="shared" si="78"/>
        <v>2000</v>
      </c>
      <c r="AD2518" t="str">
        <f t="shared" si="79"/>
        <v>307</v>
      </c>
    </row>
    <row r="2519" spans="1:30" hidden="1" x14ac:dyDescent="0.25">
      <c r="A2519" t="s">
        <v>1276</v>
      </c>
      <c r="B2519" t="s">
        <v>397</v>
      </c>
      <c r="C2519" t="s">
        <v>386</v>
      </c>
      <c r="D2519" t="s">
        <v>186</v>
      </c>
      <c r="E2519" t="s">
        <v>122</v>
      </c>
      <c r="F2519" t="s">
        <v>159</v>
      </c>
      <c r="G2519" t="s">
        <v>160</v>
      </c>
      <c r="H2519" t="s">
        <v>143</v>
      </c>
      <c r="I2519" t="s">
        <v>1281</v>
      </c>
      <c r="J2519" t="s">
        <v>125</v>
      </c>
      <c r="K2519" t="s">
        <v>1282</v>
      </c>
      <c r="N2519" t="s">
        <v>1278</v>
      </c>
      <c r="O2519" t="s">
        <v>398</v>
      </c>
      <c r="P2519" t="s">
        <v>392</v>
      </c>
      <c r="Q2519" t="s">
        <v>188</v>
      </c>
      <c r="R2519" t="s">
        <v>131</v>
      </c>
      <c r="S2519" t="s">
        <v>164</v>
      </c>
      <c r="T2519" t="s">
        <v>165</v>
      </c>
      <c r="U2519" t="s">
        <v>151</v>
      </c>
      <c r="V2519" t="s">
        <v>1283</v>
      </c>
      <c r="W2519" t="s">
        <v>136</v>
      </c>
      <c r="X2519" t="s">
        <v>1284</v>
      </c>
      <c r="Y2519" s="94">
        <v>0</v>
      </c>
      <c r="Z2519" s="94">
        <v>200000</v>
      </c>
      <c r="AA2519" s="94">
        <v>0</v>
      </c>
      <c r="AB2519" s="94">
        <v>0</v>
      </c>
      <c r="AC2519">
        <f t="shared" si="78"/>
        <v>2000</v>
      </c>
      <c r="AD2519" t="str">
        <f t="shared" si="79"/>
        <v>307</v>
      </c>
    </row>
    <row r="2520" spans="1:30" hidden="1" x14ac:dyDescent="0.25">
      <c r="A2520" t="s">
        <v>1276</v>
      </c>
      <c r="B2520" t="s">
        <v>397</v>
      </c>
      <c r="C2520" t="s">
        <v>386</v>
      </c>
      <c r="D2520" t="s">
        <v>186</v>
      </c>
      <c r="E2520" t="s">
        <v>122</v>
      </c>
      <c r="F2520" t="s">
        <v>159</v>
      </c>
      <c r="G2520" t="s">
        <v>387</v>
      </c>
      <c r="H2520" t="s">
        <v>388</v>
      </c>
      <c r="I2520" t="s">
        <v>1281</v>
      </c>
      <c r="J2520" t="s">
        <v>125</v>
      </c>
      <c r="K2520" t="s">
        <v>1285</v>
      </c>
      <c r="N2520" t="s">
        <v>1278</v>
      </c>
      <c r="O2520" t="s">
        <v>398</v>
      </c>
      <c r="P2520" t="s">
        <v>392</v>
      </c>
      <c r="Q2520" t="s">
        <v>188</v>
      </c>
      <c r="R2520" t="s">
        <v>131</v>
      </c>
      <c r="S2520" t="s">
        <v>164</v>
      </c>
      <c r="T2520" t="s">
        <v>393</v>
      </c>
      <c r="U2520" t="s">
        <v>394</v>
      </c>
      <c r="V2520" t="s">
        <v>1283</v>
      </c>
      <c r="W2520" t="s">
        <v>136</v>
      </c>
      <c r="X2520" t="s">
        <v>1286</v>
      </c>
      <c r="Y2520" s="94">
        <v>0</v>
      </c>
      <c r="Z2520" s="94">
        <v>108093.14</v>
      </c>
      <c r="AA2520" s="94">
        <v>0</v>
      </c>
      <c r="AB2520" s="94">
        <v>0</v>
      </c>
      <c r="AC2520">
        <f t="shared" si="78"/>
        <v>2000</v>
      </c>
      <c r="AD2520" t="str">
        <f t="shared" si="79"/>
        <v>307</v>
      </c>
    </row>
    <row r="2521" spans="1:30" hidden="1" x14ac:dyDescent="0.25">
      <c r="A2521" t="s">
        <v>1276</v>
      </c>
      <c r="B2521" t="s">
        <v>397</v>
      </c>
      <c r="C2521" t="s">
        <v>386</v>
      </c>
      <c r="D2521" t="s">
        <v>186</v>
      </c>
      <c r="E2521" t="s">
        <v>122</v>
      </c>
      <c r="F2521" t="s">
        <v>159</v>
      </c>
      <c r="G2521" t="s">
        <v>160</v>
      </c>
      <c r="H2521" t="s">
        <v>143</v>
      </c>
      <c r="I2521" t="s">
        <v>1281</v>
      </c>
      <c r="J2521" t="s">
        <v>125</v>
      </c>
      <c r="K2521" t="s">
        <v>1285</v>
      </c>
      <c r="N2521" t="s">
        <v>1278</v>
      </c>
      <c r="O2521" t="s">
        <v>398</v>
      </c>
      <c r="P2521" t="s">
        <v>392</v>
      </c>
      <c r="Q2521" t="s">
        <v>188</v>
      </c>
      <c r="R2521" t="s">
        <v>131</v>
      </c>
      <c r="S2521" t="s">
        <v>164</v>
      </c>
      <c r="T2521" t="s">
        <v>165</v>
      </c>
      <c r="U2521" t="s">
        <v>151</v>
      </c>
      <c r="V2521" t="s">
        <v>1283</v>
      </c>
      <c r="W2521" t="s">
        <v>136</v>
      </c>
      <c r="X2521" t="s">
        <v>1286</v>
      </c>
      <c r="Y2521" s="94">
        <v>0</v>
      </c>
      <c r="Z2521" s="94">
        <v>0</v>
      </c>
      <c r="AA2521" s="94">
        <v>0</v>
      </c>
      <c r="AB2521" s="94">
        <v>0</v>
      </c>
      <c r="AC2521">
        <f t="shared" si="78"/>
        <v>2000</v>
      </c>
      <c r="AD2521" t="str">
        <f t="shared" si="79"/>
        <v>307</v>
      </c>
    </row>
    <row r="2522" spans="1:30" hidden="1" x14ac:dyDescent="0.25">
      <c r="A2522" t="s">
        <v>1276</v>
      </c>
      <c r="B2522" t="s">
        <v>385</v>
      </c>
      <c r="C2522" t="s">
        <v>157</v>
      </c>
      <c r="D2522" t="s">
        <v>192</v>
      </c>
      <c r="E2522" t="s">
        <v>122</v>
      </c>
      <c r="F2522" t="s">
        <v>159</v>
      </c>
      <c r="G2522" t="s">
        <v>160</v>
      </c>
      <c r="H2522" t="s">
        <v>143</v>
      </c>
      <c r="I2522" t="s">
        <v>124</v>
      </c>
      <c r="J2522" t="s">
        <v>125</v>
      </c>
      <c r="K2522" t="s">
        <v>1279</v>
      </c>
      <c r="N2522" t="s">
        <v>1278</v>
      </c>
      <c r="O2522" t="s">
        <v>391</v>
      </c>
      <c r="P2522" t="s">
        <v>162</v>
      </c>
      <c r="Q2522" t="s">
        <v>193</v>
      </c>
      <c r="R2522" t="s">
        <v>131</v>
      </c>
      <c r="S2522" t="s">
        <v>164</v>
      </c>
      <c r="T2522" t="s">
        <v>165</v>
      </c>
      <c r="U2522" t="s">
        <v>151</v>
      </c>
      <c r="V2522" t="s">
        <v>135</v>
      </c>
      <c r="W2522" t="s">
        <v>136</v>
      </c>
      <c r="X2522" t="s">
        <v>1280</v>
      </c>
      <c r="Y2522" s="94">
        <v>319505.59999999998</v>
      </c>
      <c r="Z2522" s="94">
        <v>229315.01999999996</v>
      </c>
      <c r="AA2522" s="94">
        <v>236194.47</v>
      </c>
      <c r="AB2522" s="94">
        <v>236194.47</v>
      </c>
      <c r="AC2522">
        <f t="shared" si="78"/>
        <v>2000</v>
      </c>
      <c r="AD2522" t="str">
        <f t="shared" si="79"/>
        <v>307</v>
      </c>
    </row>
    <row r="2523" spans="1:30" hidden="1" x14ac:dyDescent="0.25">
      <c r="A2523" t="s">
        <v>1276</v>
      </c>
      <c r="B2523" t="s">
        <v>397</v>
      </c>
      <c r="C2523" t="s">
        <v>386</v>
      </c>
      <c r="D2523" t="s">
        <v>192</v>
      </c>
      <c r="E2523" t="s">
        <v>122</v>
      </c>
      <c r="F2523" t="s">
        <v>159</v>
      </c>
      <c r="G2523" t="s">
        <v>160</v>
      </c>
      <c r="H2523" t="s">
        <v>143</v>
      </c>
      <c r="I2523" t="s">
        <v>1287</v>
      </c>
      <c r="J2523" t="s">
        <v>125</v>
      </c>
      <c r="K2523" t="s">
        <v>1282</v>
      </c>
      <c r="N2523" t="s">
        <v>1278</v>
      </c>
      <c r="O2523" t="s">
        <v>398</v>
      </c>
      <c r="P2523" t="s">
        <v>392</v>
      </c>
      <c r="Q2523" t="s">
        <v>193</v>
      </c>
      <c r="R2523" t="s">
        <v>131</v>
      </c>
      <c r="S2523" t="s">
        <v>164</v>
      </c>
      <c r="T2523" t="s">
        <v>165</v>
      </c>
      <c r="U2523" t="s">
        <v>151</v>
      </c>
      <c r="V2523" t="s">
        <v>1288</v>
      </c>
      <c r="W2523" t="s">
        <v>136</v>
      </c>
      <c r="X2523" t="s">
        <v>1284</v>
      </c>
      <c r="Y2523" s="94">
        <v>0</v>
      </c>
      <c r="Z2523" s="94">
        <v>650000</v>
      </c>
      <c r="AA2523" s="94">
        <v>0</v>
      </c>
      <c r="AB2523" s="94">
        <v>0</v>
      </c>
      <c r="AC2523">
        <f t="shared" si="78"/>
        <v>2000</v>
      </c>
      <c r="AD2523" t="str">
        <f t="shared" si="79"/>
        <v>307</v>
      </c>
    </row>
    <row r="2524" spans="1:30" hidden="1" x14ac:dyDescent="0.25">
      <c r="A2524" t="s">
        <v>1276</v>
      </c>
      <c r="B2524" t="s">
        <v>397</v>
      </c>
      <c r="C2524" t="s">
        <v>386</v>
      </c>
      <c r="D2524" t="s">
        <v>192</v>
      </c>
      <c r="E2524" t="s">
        <v>122</v>
      </c>
      <c r="F2524" t="s">
        <v>159</v>
      </c>
      <c r="G2524" t="s">
        <v>387</v>
      </c>
      <c r="H2524" t="s">
        <v>388</v>
      </c>
      <c r="I2524" t="s">
        <v>1287</v>
      </c>
      <c r="J2524" t="s">
        <v>125</v>
      </c>
      <c r="K2524" t="s">
        <v>1285</v>
      </c>
      <c r="N2524" t="s">
        <v>1278</v>
      </c>
      <c r="O2524" t="s">
        <v>398</v>
      </c>
      <c r="P2524" t="s">
        <v>392</v>
      </c>
      <c r="Q2524" t="s">
        <v>193</v>
      </c>
      <c r="R2524" t="s">
        <v>131</v>
      </c>
      <c r="S2524" t="s">
        <v>164</v>
      </c>
      <c r="T2524" t="s">
        <v>393</v>
      </c>
      <c r="U2524" t="s">
        <v>394</v>
      </c>
      <c r="V2524" t="s">
        <v>1288</v>
      </c>
      <c r="W2524" t="s">
        <v>136</v>
      </c>
      <c r="X2524" t="s">
        <v>1286</v>
      </c>
      <c r="Y2524" s="94">
        <v>0</v>
      </c>
      <c r="Z2524" s="94">
        <v>0</v>
      </c>
      <c r="AA2524" s="94">
        <v>0</v>
      </c>
      <c r="AB2524" s="94">
        <v>0</v>
      </c>
      <c r="AC2524">
        <f t="shared" si="78"/>
        <v>2000</v>
      </c>
      <c r="AD2524" t="str">
        <f t="shared" si="79"/>
        <v>307</v>
      </c>
    </row>
    <row r="2525" spans="1:30" hidden="1" x14ac:dyDescent="0.25">
      <c r="A2525" t="s">
        <v>1276</v>
      </c>
      <c r="B2525" t="s">
        <v>397</v>
      </c>
      <c r="C2525" t="s">
        <v>386</v>
      </c>
      <c r="D2525" t="s">
        <v>192</v>
      </c>
      <c r="E2525" t="s">
        <v>122</v>
      </c>
      <c r="F2525" t="s">
        <v>159</v>
      </c>
      <c r="G2525" t="s">
        <v>160</v>
      </c>
      <c r="H2525" t="s">
        <v>143</v>
      </c>
      <c r="I2525" t="s">
        <v>1287</v>
      </c>
      <c r="J2525" t="s">
        <v>125</v>
      </c>
      <c r="K2525" t="s">
        <v>1285</v>
      </c>
      <c r="N2525" t="s">
        <v>1278</v>
      </c>
      <c r="O2525" t="s">
        <v>398</v>
      </c>
      <c r="P2525" t="s">
        <v>392</v>
      </c>
      <c r="Q2525" t="s">
        <v>193</v>
      </c>
      <c r="R2525" t="s">
        <v>131</v>
      </c>
      <c r="S2525" t="s">
        <v>164</v>
      </c>
      <c r="T2525" t="s">
        <v>165</v>
      </c>
      <c r="U2525" t="s">
        <v>151</v>
      </c>
      <c r="V2525" t="s">
        <v>1288</v>
      </c>
      <c r="W2525" t="s">
        <v>136</v>
      </c>
      <c r="X2525" t="s">
        <v>1286</v>
      </c>
      <c r="Y2525" s="94">
        <v>0</v>
      </c>
      <c r="Z2525" s="94">
        <v>0</v>
      </c>
      <c r="AA2525" s="94">
        <v>0</v>
      </c>
      <c r="AB2525" s="94">
        <v>0</v>
      </c>
      <c r="AC2525">
        <f t="shared" si="78"/>
        <v>2000</v>
      </c>
      <c r="AD2525" t="str">
        <f t="shared" si="79"/>
        <v>307</v>
      </c>
    </row>
    <row r="2526" spans="1:30" hidden="1" x14ac:dyDescent="0.25">
      <c r="A2526" t="s">
        <v>1276</v>
      </c>
      <c r="B2526" t="s">
        <v>385</v>
      </c>
      <c r="C2526" t="s">
        <v>157</v>
      </c>
      <c r="D2526" t="s">
        <v>474</v>
      </c>
      <c r="E2526" t="s">
        <v>122</v>
      </c>
      <c r="F2526" t="s">
        <v>159</v>
      </c>
      <c r="G2526" t="s">
        <v>160</v>
      </c>
      <c r="H2526" t="s">
        <v>143</v>
      </c>
      <c r="I2526" t="s">
        <v>124</v>
      </c>
      <c r="J2526" t="s">
        <v>125</v>
      </c>
      <c r="K2526" t="s">
        <v>1279</v>
      </c>
      <c r="N2526" t="s">
        <v>1278</v>
      </c>
      <c r="O2526" t="s">
        <v>391</v>
      </c>
      <c r="P2526" t="s">
        <v>162</v>
      </c>
      <c r="Q2526" t="s">
        <v>475</v>
      </c>
      <c r="R2526" t="s">
        <v>131</v>
      </c>
      <c r="S2526" t="s">
        <v>164</v>
      </c>
      <c r="T2526" t="s">
        <v>165</v>
      </c>
      <c r="U2526" t="s">
        <v>151</v>
      </c>
      <c r="V2526" t="s">
        <v>135</v>
      </c>
      <c r="W2526" t="s">
        <v>136</v>
      </c>
      <c r="X2526" t="s">
        <v>1280</v>
      </c>
      <c r="Y2526" s="94">
        <v>5201.5200000000004</v>
      </c>
      <c r="Z2526" s="94">
        <v>18201.52</v>
      </c>
      <c r="AA2526" s="94">
        <v>18747.57</v>
      </c>
      <c r="AB2526" s="94">
        <v>18747.57</v>
      </c>
      <c r="AC2526">
        <f t="shared" si="78"/>
        <v>2000</v>
      </c>
      <c r="AD2526" t="str">
        <f t="shared" si="79"/>
        <v>307</v>
      </c>
    </row>
    <row r="2527" spans="1:30" hidden="1" x14ac:dyDescent="0.25">
      <c r="A2527" t="s">
        <v>1276</v>
      </c>
      <c r="B2527" t="s">
        <v>385</v>
      </c>
      <c r="C2527" t="s">
        <v>157</v>
      </c>
      <c r="D2527" t="s">
        <v>198</v>
      </c>
      <c r="E2527" t="s">
        <v>122</v>
      </c>
      <c r="F2527" t="s">
        <v>159</v>
      </c>
      <c r="G2527" t="s">
        <v>160</v>
      </c>
      <c r="H2527" t="s">
        <v>143</v>
      </c>
      <c r="I2527" t="s">
        <v>124</v>
      </c>
      <c r="J2527" t="s">
        <v>125</v>
      </c>
      <c r="K2527" t="s">
        <v>1279</v>
      </c>
      <c r="N2527" t="s">
        <v>1278</v>
      </c>
      <c r="O2527" t="s">
        <v>391</v>
      </c>
      <c r="P2527" t="s">
        <v>162</v>
      </c>
      <c r="Q2527" t="s">
        <v>199</v>
      </c>
      <c r="R2527" t="s">
        <v>131</v>
      </c>
      <c r="S2527" t="s">
        <v>164</v>
      </c>
      <c r="T2527" t="s">
        <v>165</v>
      </c>
      <c r="U2527" t="s">
        <v>151</v>
      </c>
      <c r="V2527" t="s">
        <v>135</v>
      </c>
      <c r="W2527" t="s">
        <v>136</v>
      </c>
      <c r="X2527" t="s">
        <v>1280</v>
      </c>
      <c r="Y2527" s="94">
        <v>14285.34</v>
      </c>
      <c r="Z2527" s="94">
        <v>4962.42</v>
      </c>
      <c r="AA2527" s="94">
        <v>5110.29</v>
      </c>
      <c r="AB2527" s="94">
        <v>5110.29</v>
      </c>
      <c r="AC2527">
        <f t="shared" si="78"/>
        <v>2000</v>
      </c>
      <c r="AD2527" t="str">
        <f t="shared" si="79"/>
        <v>307</v>
      </c>
    </row>
    <row r="2528" spans="1:30" hidden="1" x14ac:dyDescent="0.25">
      <c r="A2528" t="s">
        <v>1276</v>
      </c>
      <c r="B2528" t="s">
        <v>397</v>
      </c>
      <c r="C2528" t="s">
        <v>386</v>
      </c>
      <c r="D2528" t="s">
        <v>206</v>
      </c>
      <c r="E2528" t="s">
        <v>122</v>
      </c>
      <c r="F2528" t="s">
        <v>159</v>
      </c>
      <c r="G2528" t="s">
        <v>160</v>
      </c>
      <c r="H2528" t="s">
        <v>143</v>
      </c>
      <c r="I2528" t="s">
        <v>1289</v>
      </c>
      <c r="J2528" t="s">
        <v>125</v>
      </c>
      <c r="K2528" t="s">
        <v>1282</v>
      </c>
      <c r="N2528" t="s">
        <v>1278</v>
      </c>
      <c r="O2528" t="s">
        <v>398</v>
      </c>
      <c r="P2528" t="s">
        <v>392</v>
      </c>
      <c r="Q2528" t="s">
        <v>207</v>
      </c>
      <c r="R2528" t="s">
        <v>131</v>
      </c>
      <c r="S2528" t="s">
        <v>164</v>
      </c>
      <c r="T2528" t="s">
        <v>165</v>
      </c>
      <c r="U2528" t="s">
        <v>151</v>
      </c>
      <c r="V2528" t="s">
        <v>1290</v>
      </c>
      <c r="W2528" t="s">
        <v>136</v>
      </c>
      <c r="X2528" t="s">
        <v>1284</v>
      </c>
      <c r="Y2528" s="94">
        <v>0</v>
      </c>
      <c r="Z2528" s="94">
        <v>320000</v>
      </c>
      <c r="AA2528" s="94">
        <v>0</v>
      </c>
      <c r="AB2528" s="94">
        <v>0</v>
      </c>
      <c r="AC2528">
        <f t="shared" si="78"/>
        <v>2000</v>
      </c>
      <c r="AD2528" t="str">
        <f t="shared" si="79"/>
        <v>307</v>
      </c>
    </row>
    <row r="2529" spans="1:30" hidden="1" x14ac:dyDescent="0.25">
      <c r="A2529" t="s">
        <v>1276</v>
      </c>
      <c r="B2529" t="s">
        <v>397</v>
      </c>
      <c r="C2529" t="s">
        <v>386</v>
      </c>
      <c r="D2529" t="s">
        <v>206</v>
      </c>
      <c r="E2529" t="s">
        <v>122</v>
      </c>
      <c r="F2529" t="s">
        <v>159</v>
      </c>
      <c r="G2529" t="s">
        <v>160</v>
      </c>
      <c r="H2529" t="s">
        <v>143</v>
      </c>
      <c r="I2529" t="s">
        <v>1289</v>
      </c>
      <c r="J2529" t="s">
        <v>125</v>
      </c>
      <c r="K2529" t="s">
        <v>1285</v>
      </c>
      <c r="N2529" t="s">
        <v>1278</v>
      </c>
      <c r="O2529" t="s">
        <v>398</v>
      </c>
      <c r="P2529" t="s">
        <v>392</v>
      </c>
      <c r="Q2529" t="s">
        <v>207</v>
      </c>
      <c r="R2529" t="s">
        <v>131</v>
      </c>
      <c r="S2529" t="s">
        <v>164</v>
      </c>
      <c r="T2529" t="s">
        <v>165</v>
      </c>
      <c r="U2529" t="s">
        <v>151</v>
      </c>
      <c r="V2529" t="s">
        <v>1290</v>
      </c>
      <c r="W2529" t="s">
        <v>136</v>
      </c>
      <c r="X2529" t="s">
        <v>1286</v>
      </c>
      <c r="Y2529" s="94">
        <v>0</v>
      </c>
      <c r="Z2529" s="94">
        <v>0</v>
      </c>
      <c r="AA2529" s="94">
        <v>0</v>
      </c>
      <c r="AB2529" s="94">
        <v>0</v>
      </c>
      <c r="AC2529">
        <f t="shared" si="78"/>
        <v>2000</v>
      </c>
      <c r="AD2529" t="str">
        <f t="shared" si="79"/>
        <v>307</v>
      </c>
    </row>
    <row r="2530" spans="1:30" hidden="1" x14ac:dyDescent="0.25">
      <c r="A2530" t="s">
        <v>1276</v>
      </c>
      <c r="B2530" t="s">
        <v>397</v>
      </c>
      <c r="C2530" t="s">
        <v>386</v>
      </c>
      <c r="D2530" t="s">
        <v>848</v>
      </c>
      <c r="E2530" t="s">
        <v>122</v>
      </c>
      <c r="F2530" t="s">
        <v>159</v>
      </c>
      <c r="G2530" t="s">
        <v>160</v>
      </c>
      <c r="H2530" t="s">
        <v>143</v>
      </c>
      <c r="I2530" t="s">
        <v>1289</v>
      </c>
      <c r="J2530" t="s">
        <v>125</v>
      </c>
      <c r="K2530" t="s">
        <v>1285</v>
      </c>
      <c r="N2530" t="s">
        <v>1278</v>
      </c>
      <c r="O2530" t="s">
        <v>398</v>
      </c>
      <c r="P2530" t="s">
        <v>392</v>
      </c>
      <c r="Q2530" t="s">
        <v>849</v>
      </c>
      <c r="R2530" t="s">
        <v>131</v>
      </c>
      <c r="S2530" t="s">
        <v>164</v>
      </c>
      <c r="T2530" t="s">
        <v>165</v>
      </c>
      <c r="U2530" t="s">
        <v>151</v>
      </c>
      <c r="V2530" t="s">
        <v>1290</v>
      </c>
      <c r="W2530" t="s">
        <v>136</v>
      </c>
      <c r="X2530" t="s">
        <v>1286</v>
      </c>
      <c r="Y2530" s="94">
        <v>0</v>
      </c>
      <c r="Z2530" s="94">
        <v>0</v>
      </c>
      <c r="AA2530" s="94">
        <v>0</v>
      </c>
      <c r="AB2530" s="94">
        <v>0</v>
      </c>
      <c r="AC2530">
        <f t="shared" si="78"/>
        <v>2000</v>
      </c>
      <c r="AD2530" t="str">
        <f t="shared" si="79"/>
        <v>307</v>
      </c>
    </row>
    <row r="2531" spans="1:30" hidden="1" x14ac:dyDescent="0.25">
      <c r="A2531" t="s">
        <v>1276</v>
      </c>
      <c r="B2531" t="s">
        <v>385</v>
      </c>
      <c r="C2531" t="s">
        <v>157</v>
      </c>
      <c r="D2531" t="s">
        <v>214</v>
      </c>
      <c r="E2531" t="s">
        <v>122</v>
      </c>
      <c r="F2531" t="s">
        <v>159</v>
      </c>
      <c r="G2531" t="s">
        <v>160</v>
      </c>
      <c r="H2531" t="s">
        <v>143</v>
      </c>
      <c r="I2531" t="s">
        <v>124</v>
      </c>
      <c r="J2531" t="s">
        <v>125</v>
      </c>
      <c r="K2531" t="s">
        <v>1279</v>
      </c>
      <c r="N2531" t="s">
        <v>1278</v>
      </c>
      <c r="O2531" t="s">
        <v>391</v>
      </c>
      <c r="P2531" t="s">
        <v>162</v>
      </c>
      <c r="Q2531" t="s">
        <v>215</v>
      </c>
      <c r="R2531" t="s">
        <v>131</v>
      </c>
      <c r="S2531" t="s">
        <v>164</v>
      </c>
      <c r="T2531" t="s">
        <v>165</v>
      </c>
      <c r="U2531" t="s">
        <v>151</v>
      </c>
      <c r="V2531" t="s">
        <v>135</v>
      </c>
      <c r="W2531" t="s">
        <v>136</v>
      </c>
      <c r="X2531" t="s">
        <v>1280</v>
      </c>
      <c r="Y2531" s="94">
        <v>2401981.37</v>
      </c>
      <c r="Z2531" s="94">
        <v>1478484.94</v>
      </c>
      <c r="AA2531" s="94">
        <v>1522839.49</v>
      </c>
      <c r="AB2531" s="94">
        <v>1522839.49</v>
      </c>
      <c r="AC2531">
        <f t="shared" si="78"/>
        <v>2000</v>
      </c>
      <c r="AD2531" t="str">
        <f t="shared" si="79"/>
        <v>307</v>
      </c>
    </row>
    <row r="2532" spans="1:30" hidden="1" x14ac:dyDescent="0.25">
      <c r="A2532" t="s">
        <v>1276</v>
      </c>
      <c r="B2532" t="s">
        <v>397</v>
      </c>
      <c r="C2532" t="s">
        <v>386</v>
      </c>
      <c r="D2532" t="s">
        <v>214</v>
      </c>
      <c r="E2532" t="s">
        <v>122</v>
      </c>
      <c r="F2532" t="s">
        <v>159</v>
      </c>
      <c r="G2532" t="s">
        <v>160</v>
      </c>
      <c r="H2532" t="s">
        <v>143</v>
      </c>
      <c r="I2532" t="s">
        <v>1289</v>
      </c>
      <c r="J2532" t="s">
        <v>125</v>
      </c>
      <c r="K2532" t="s">
        <v>1282</v>
      </c>
      <c r="N2532" t="s">
        <v>1278</v>
      </c>
      <c r="O2532" t="s">
        <v>398</v>
      </c>
      <c r="P2532" t="s">
        <v>392</v>
      </c>
      <c r="Q2532" t="s">
        <v>215</v>
      </c>
      <c r="R2532" t="s">
        <v>131</v>
      </c>
      <c r="S2532" t="s">
        <v>164</v>
      </c>
      <c r="T2532" t="s">
        <v>165</v>
      </c>
      <c r="U2532" t="s">
        <v>151</v>
      </c>
      <c r="V2532" t="s">
        <v>1290</v>
      </c>
      <c r="W2532" t="s">
        <v>136</v>
      </c>
      <c r="X2532" t="s">
        <v>1284</v>
      </c>
      <c r="Y2532" s="94">
        <v>0</v>
      </c>
      <c r="Z2532" s="94">
        <v>1600000</v>
      </c>
      <c r="AA2532" s="94">
        <v>0</v>
      </c>
      <c r="AB2532" s="94">
        <v>0</v>
      </c>
      <c r="AC2532">
        <f t="shared" si="78"/>
        <v>2000</v>
      </c>
      <c r="AD2532" t="str">
        <f t="shared" si="79"/>
        <v>307</v>
      </c>
    </row>
    <row r="2533" spans="1:30" hidden="1" x14ac:dyDescent="0.25">
      <c r="A2533" t="s">
        <v>1276</v>
      </c>
      <c r="B2533" t="s">
        <v>397</v>
      </c>
      <c r="C2533" t="s">
        <v>386</v>
      </c>
      <c r="D2533" t="s">
        <v>214</v>
      </c>
      <c r="E2533" t="s">
        <v>122</v>
      </c>
      <c r="F2533" t="s">
        <v>159</v>
      </c>
      <c r="G2533" t="s">
        <v>387</v>
      </c>
      <c r="H2533" t="s">
        <v>388</v>
      </c>
      <c r="I2533" t="s">
        <v>1289</v>
      </c>
      <c r="J2533" t="s">
        <v>125</v>
      </c>
      <c r="K2533" t="s">
        <v>1285</v>
      </c>
      <c r="N2533" t="s">
        <v>1278</v>
      </c>
      <c r="O2533" t="s">
        <v>398</v>
      </c>
      <c r="P2533" t="s">
        <v>392</v>
      </c>
      <c r="Q2533" t="s">
        <v>215</v>
      </c>
      <c r="R2533" t="s">
        <v>131</v>
      </c>
      <c r="S2533" t="s">
        <v>164</v>
      </c>
      <c r="T2533" t="s">
        <v>393</v>
      </c>
      <c r="U2533" t="s">
        <v>394</v>
      </c>
      <c r="V2533" t="s">
        <v>1290</v>
      </c>
      <c r="W2533" t="s">
        <v>136</v>
      </c>
      <c r="X2533" t="s">
        <v>1286</v>
      </c>
      <c r="Y2533" s="94">
        <v>0</v>
      </c>
      <c r="Z2533" s="94">
        <v>0</v>
      </c>
      <c r="AA2533" s="94">
        <v>0</v>
      </c>
      <c r="AB2533" s="94">
        <v>0</v>
      </c>
      <c r="AC2533">
        <f t="shared" si="78"/>
        <v>2000</v>
      </c>
      <c r="AD2533" t="str">
        <f t="shared" si="79"/>
        <v>307</v>
      </c>
    </row>
    <row r="2534" spans="1:30" hidden="1" x14ac:dyDescent="0.25">
      <c r="A2534" t="s">
        <v>1276</v>
      </c>
      <c r="B2534" t="s">
        <v>397</v>
      </c>
      <c r="C2534" t="s">
        <v>386</v>
      </c>
      <c r="D2534" t="s">
        <v>214</v>
      </c>
      <c r="E2534" t="s">
        <v>122</v>
      </c>
      <c r="F2534" t="s">
        <v>159</v>
      </c>
      <c r="G2534" t="s">
        <v>160</v>
      </c>
      <c r="H2534" t="s">
        <v>143</v>
      </c>
      <c r="I2534" t="s">
        <v>1289</v>
      </c>
      <c r="J2534" t="s">
        <v>125</v>
      </c>
      <c r="K2534" t="s">
        <v>1285</v>
      </c>
      <c r="N2534" t="s">
        <v>1278</v>
      </c>
      <c r="O2534" t="s">
        <v>398</v>
      </c>
      <c r="P2534" t="s">
        <v>392</v>
      </c>
      <c r="Q2534" t="s">
        <v>215</v>
      </c>
      <c r="R2534" t="s">
        <v>131</v>
      </c>
      <c r="S2534" t="s">
        <v>164</v>
      </c>
      <c r="T2534" t="s">
        <v>165</v>
      </c>
      <c r="U2534" t="s">
        <v>151</v>
      </c>
      <c r="V2534" t="s">
        <v>1290</v>
      </c>
      <c r="W2534" t="s">
        <v>136</v>
      </c>
      <c r="X2534" t="s">
        <v>1286</v>
      </c>
      <c r="Y2534" s="94">
        <v>0</v>
      </c>
      <c r="Z2534" s="94">
        <v>0</v>
      </c>
      <c r="AA2534" s="94">
        <v>0</v>
      </c>
      <c r="AB2534" s="94">
        <v>0</v>
      </c>
      <c r="AC2534">
        <f t="shared" si="78"/>
        <v>2000</v>
      </c>
      <c r="AD2534" t="str">
        <f t="shared" si="79"/>
        <v>307</v>
      </c>
    </row>
    <row r="2535" spans="1:30" hidden="1" x14ac:dyDescent="0.25">
      <c r="A2535" t="s">
        <v>1276</v>
      </c>
      <c r="B2535" t="s">
        <v>397</v>
      </c>
      <c r="C2535" t="s">
        <v>1291</v>
      </c>
      <c r="D2535" t="s">
        <v>218</v>
      </c>
      <c r="E2535" t="s">
        <v>122</v>
      </c>
      <c r="F2535" t="s">
        <v>431</v>
      </c>
      <c r="G2535" t="s">
        <v>1292</v>
      </c>
      <c r="H2535" t="s">
        <v>143</v>
      </c>
      <c r="I2535" t="s">
        <v>124</v>
      </c>
      <c r="J2535" t="s">
        <v>125</v>
      </c>
      <c r="K2535" t="s">
        <v>1293</v>
      </c>
      <c r="N2535" t="s">
        <v>1278</v>
      </c>
      <c r="O2535" t="s">
        <v>398</v>
      </c>
      <c r="P2535" t="s">
        <v>1294</v>
      </c>
      <c r="Q2535" t="s">
        <v>219</v>
      </c>
      <c r="R2535" t="s">
        <v>131</v>
      </c>
      <c r="S2535" t="s">
        <v>132</v>
      </c>
      <c r="T2535" t="s">
        <v>1295</v>
      </c>
      <c r="U2535" t="s">
        <v>151</v>
      </c>
      <c r="V2535" t="s">
        <v>135</v>
      </c>
      <c r="W2535" t="s">
        <v>136</v>
      </c>
      <c r="X2535" t="s">
        <v>1296</v>
      </c>
      <c r="Y2535" s="94">
        <v>18605041.920000002</v>
      </c>
      <c r="Z2535" s="94">
        <v>19262745.174133316</v>
      </c>
      <c r="AA2535" s="94">
        <v>19994729.49075038</v>
      </c>
      <c r="AB2535" s="94">
        <v>19994729.489999998</v>
      </c>
      <c r="AC2535">
        <f t="shared" si="78"/>
        <v>2000</v>
      </c>
      <c r="AD2535" t="str">
        <f t="shared" si="79"/>
        <v>307</v>
      </c>
    </row>
    <row r="2536" spans="1:30" hidden="1" x14ac:dyDescent="0.25">
      <c r="A2536" t="s">
        <v>1276</v>
      </c>
      <c r="B2536" t="s">
        <v>385</v>
      </c>
      <c r="C2536" t="s">
        <v>157</v>
      </c>
      <c r="D2536" t="s">
        <v>218</v>
      </c>
      <c r="E2536" t="s">
        <v>122</v>
      </c>
      <c r="F2536" t="s">
        <v>159</v>
      </c>
      <c r="G2536" t="s">
        <v>160</v>
      </c>
      <c r="H2536" t="s">
        <v>143</v>
      </c>
      <c r="I2536" t="s">
        <v>124</v>
      </c>
      <c r="J2536" t="s">
        <v>125</v>
      </c>
      <c r="K2536" t="s">
        <v>1279</v>
      </c>
      <c r="N2536" t="s">
        <v>1278</v>
      </c>
      <c r="O2536" t="s">
        <v>391</v>
      </c>
      <c r="P2536" t="s">
        <v>162</v>
      </c>
      <c r="Q2536" t="s">
        <v>219</v>
      </c>
      <c r="R2536" t="s">
        <v>131</v>
      </c>
      <c r="S2536" t="s">
        <v>164</v>
      </c>
      <c r="T2536" t="s">
        <v>165</v>
      </c>
      <c r="U2536" t="s">
        <v>151</v>
      </c>
      <c r="V2536" t="s">
        <v>135</v>
      </c>
      <c r="W2536" t="s">
        <v>136</v>
      </c>
      <c r="X2536" t="s">
        <v>1280</v>
      </c>
      <c r="Y2536" s="94">
        <v>0</v>
      </c>
      <c r="Z2536" s="94">
        <v>330000</v>
      </c>
      <c r="AA2536" s="94">
        <v>339900</v>
      </c>
      <c r="AB2536" s="94">
        <v>339900</v>
      </c>
      <c r="AC2536">
        <f t="shared" si="78"/>
        <v>2000</v>
      </c>
      <c r="AD2536" t="str">
        <f t="shared" si="79"/>
        <v>307</v>
      </c>
    </row>
    <row r="2537" spans="1:30" hidden="1" x14ac:dyDescent="0.25">
      <c r="A2537" t="s">
        <v>1276</v>
      </c>
      <c r="B2537" t="s">
        <v>536</v>
      </c>
      <c r="C2537" t="s">
        <v>537</v>
      </c>
      <c r="D2537" t="s">
        <v>451</v>
      </c>
      <c r="E2537" t="s">
        <v>122</v>
      </c>
      <c r="F2537" t="s">
        <v>159</v>
      </c>
      <c r="G2537" t="s">
        <v>387</v>
      </c>
      <c r="H2537" t="s">
        <v>388</v>
      </c>
      <c r="I2537" t="s">
        <v>541</v>
      </c>
      <c r="J2537" t="s">
        <v>125</v>
      </c>
      <c r="K2537" t="s">
        <v>1285</v>
      </c>
      <c r="N2537" t="s">
        <v>1278</v>
      </c>
      <c r="O2537" t="s">
        <v>539</v>
      </c>
      <c r="P2537" t="s">
        <v>392</v>
      </c>
      <c r="Q2537" t="s">
        <v>452</v>
      </c>
      <c r="R2537" t="s">
        <v>131</v>
      </c>
      <c r="S2537" t="s">
        <v>164</v>
      </c>
      <c r="T2537" t="s">
        <v>393</v>
      </c>
      <c r="U2537" t="s">
        <v>394</v>
      </c>
      <c r="V2537" t="s">
        <v>542</v>
      </c>
      <c r="W2537" t="s">
        <v>136</v>
      </c>
      <c r="X2537" t="s">
        <v>1286</v>
      </c>
      <c r="Y2537" s="94">
        <v>0</v>
      </c>
      <c r="Z2537" s="94">
        <v>116369.34</v>
      </c>
      <c r="AA2537" s="94">
        <v>0</v>
      </c>
      <c r="AB2537" s="94">
        <v>0</v>
      </c>
      <c r="AC2537">
        <f t="shared" si="78"/>
        <v>2000</v>
      </c>
      <c r="AD2537" t="str">
        <f t="shared" si="79"/>
        <v>307</v>
      </c>
    </row>
    <row r="2538" spans="1:30" hidden="1" x14ac:dyDescent="0.25">
      <c r="A2538" t="s">
        <v>1276</v>
      </c>
      <c r="B2538" t="s">
        <v>397</v>
      </c>
      <c r="C2538" t="s">
        <v>386</v>
      </c>
      <c r="D2538" t="s">
        <v>478</v>
      </c>
      <c r="E2538" t="s">
        <v>122</v>
      </c>
      <c r="F2538" t="s">
        <v>159</v>
      </c>
      <c r="G2538" t="s">
        <v>387</v>
      </c>
      <c r="H2538" t="s">
        <v>143</v>
      </c>
      <c r="I2538" t="s">
        <v>545</v>
      </c>
      <c r="J2538" t="s">
        <v>125</v>
      </c>
      <c r="K2538" t="s">
        <v>1285</v>
      </c>
      <c r="N2538" t="s">
        <v>1278</v>
      </c>
      <c r="O2538" t="s">
        <v>398</v>
      </c>
      <c r="P2538" t="s">
        <v>392</v>
      </c>
      <c r="Q2538" t="s">
        <v>479</v>
      </c>
      <c r="R2538" t="s">
        <v>131</v>
      </c>
      <c r="S2538" t="s">
        <v>164</v>
      </c>
      <c r="T2538" t="s">
        <v>393</v>
      </c>
      <c r="U2538" t="s">
        <v>151</v>
      </c>
      <c r="V2538" t="s">
        <v>546</v>
      </c>
      <c r="W2538" t="s">
        <v>136</v>
      </c>
      <c r="X2538" t="s">
        <v>1286</v>
      </c>
      <c r="Y2538" s="94">
        <v>0</v>
      </c>
      <c r="Z2538" s="94">
        <v>367729.24</v>
      </c>
      <c r="AA2538" s="94">
        <v>0</v>
      </c>
      <c r="AB2538" s="94">
        <v>0</v>
      </c>
      <c r="AC2538">
        <f t="shared" si="78"/>
        <v>2000</v>
      </c>
      <c r="AD2538" t="str">
        <f t="shared" si="79"/>
        <v>307</v>
      </c>
    </row>
    <row r="2539" spans="1:30" hidden="1" x14ac:dyDescent="0.25">
      <c r="A2539" t="s">
        <v>1276</v>
      </c>
      <c r="B2539" t="s">
        <v>536</v>
      </c>
      <c r="C2539" t="s">
        <v>537</v>
      </c>
      <c r="D2539" t="s">
        <v>478</v>
      </c>
      <c r="E2539" t="s">
        <v>122</v>
      </c>
      <c r="F2539" t="s">
        <v>159</v>
      </c>
      <c r="G2539" t="s">
        <v>387</v>
      </c>
      <c r="H2539" t="s">
        <v>143</v>
      </c>
      <c r="I2539" t="s">
        <v>541</v>
      </c>
      <c r="J2539" t="s">
        <v>125</v>
      </c>
      <c r="K2539" t="s">
        <v>1285</v>
      </c>
      <c r="N2539" t="s">
        <v>1278</v>
      </c>
      <c r="O2539" t="s">
        <v>539</v>
      </c>
      <c r="P2539" t="s">
        <v>392</v>
      </c>
      <c r="Q2539" t="s">
        <v>479</v>
      </c>
      <c r="R2539" t="s">
        <v>131</v>
      </c>
      <c r="S2539" t="s">
        <v>164</v>
      </c>
      <c r="T2539" t="s">
        <v>393</v>
      </c>
      <c r="U2539" t="s">
        <v>151</v>
      </c>
      <c r="V2539" t="s">
        <v>542</v>
      </c>
      <c r="W2539" t="s">
        <v>136</v>
      </c>
      <c r="X2539" t="s">
        <v>1286</v>
      </c>
      <c r="Y2539" s="94">
        <v>0</v>
      </c>
      <c r="Z2539" s="94">
        <v>485763</v>
      </c>
      <c r="AA2539" s="94">
        <v>0</v>
      </c>
      <c r="AB2539" s="94">
        <v>0</v>
      </c>
      <c r="AC2539">
        <f t="shared" si="78"/>
        <v>2000</v>
      </c>
      <c r="AD2539" t="str">
        <f t="shared" si="79"/>
        <v>307</v>
      </c>
    </row>
    <row r="2540" spans="1:30" hidden="1" x14ac:dyDescent="0.25">
      <c r="A2540" t="s">
        <v>1276</v>
      </c>
      <c r="B2540" t="s">
        <v>397</v>
      </c>
      <c r="C2540" t="s">
        <v>1297</v>
      </c>
      <c r="D2540" t="s">
        <v>1035</v>
      </c>
      <c r="E2540" t="s">
        <v>122</v>
      </c>
      <c r="F2540" t="s">
        <v>159</v>
      </c>
      <c r="G2540" t="s">
        <v>160</v>
      </c>
      <c r="H2540" t="s">
        <v>143</v>
      </c>
      <c r="I2540" t="s">
        <v>124</v>
      </c>
      <c r="J2540" t="s">
        <v>125</v>
      </c>
      <c r="K2540" t="s">
        <v>1298</v>
      </c>
      <c r="N2540" t="s">
        <v>1278</v>
      </c>
      <c r="O2540" t="s">
        <v>398</v>
      </c>
      <c r="P2540" t="s">
        <v>1299</v>
      </c>
      <c r="Q2540" t="s">
        <v>1036</v>
      </c>
      <c r="R2540" t="s">
        <v>131</v>
      </c>
      <c r="S2540" t="s">
        <v>164</v>
      </c>
      <c r="T2540" t="s">
        <v>165</v>
      </c>
      <c r="U2540" t="s">
        <v>151</v>
      </c>
      <c r="V2540" t="s">
        <v>135</v>
      </c>
      <c r="W2540" t="s">
        <v>136</v>
      </c>
      <c r="X2540" t="s">
        <v>1300</v>
      </c>
      <c r="Y2540" s="94">
        <v>0</v>
      </c>
      <c r="Z2540" s="94">
        <v>44983686.399999999</v>
      </c>
      <c r="AA2540" s="94">
        <v>0</v>
      </c>
      <c r="AB2540" s="94">
        <v>0</v>
      </c>
      <c r="AC2540">
        <f t="shared" si="78"/>
        <v>2000</v>
      </c>
      <c r="AD2540" t="str">
        <f t="shared" si="79"/>
        <v>307</v>
      </c>
    </row>
    <row r="2541" spans="1:30" hidden="1" x14ac:dyDescent="0.25">
      <c r="A2541" t="s">
        <v>1276</v>
      </c>
      <c r="B2541" t="s">
        <v>397</v>
      </c>
      <c r="C2541" t="s">
        <v>386</v>
      </c>
      <c r="D2541" t="s">
        <v>1035</v>
      </c>
      <c r="E2541" t="s">
        <v>122</v>
      </c>
      <c r="F2541" t="s">
        <v>159</v>
      </c>
      <c r="G2541" t="s">
        <v>387</v>
      </c>
      <c r="H2541" t="s">
        <v>143</v>
      </c>
      <c r="I2541" t="s">
        <v>545</v>
      </c>
      <c r="J2541" t="s">
        <v>125</v>
      </c>
      <c r="K2541" t="s">
        <v>1285</v>
      </c>
      <c r="N2541" t="s">
        <v>1278</v>
      </c>
      <c r="O2541" t="s">
        <v>398</v>
      </c>
      <c r="P2541" t="s">
        <v>392</v>
      </c>
      <c r="Q2541" t="s">
        <v>1036</v>
      </c>
      <c r="R2541" t="s">
        <v>131</v>
      </c>
      <c r="S2541" t="s">
        <v>164</v>
      </c>
      <c r="T2541" t="s">
        <v>393</v>
      </c>
      <c r="U2541" t="s">
        <v>151</v>
      </c>
      <c r="V2541" t="s">
        <v>546</v>
      </c>
      <c r="W2541" t="s">
        <v>136</v>
      </c>
      <c r="X2541" t="s">
        <v>1286</v>
      </c>
      <c r="Y2541" s="94">
        <v>0</v>
      </c>
      <c r="Z2541" s="94">
        <v>573802.88</v>
      </c>
      <c r="AA2541" s="94">
        <v>0</v>
      </c>
      <c r="AB2541" s="94">
        <v>0</v>
      </c>
      <c r="AC2541">
        <f t="shared" si="78"/>
        <v>2000</v>
      </c>
      <c r="AD2541" t="str">
        <f t="shared" si="79"/>
        <v>307</v>
      </c>
    </row>
    <row r="2542" spans="1:30" hidden="1" x14ac:dyDescent="0.25">
      <c r="A2542" t="s">
        <v>1276</v>
      </c>
      <c r="B2542" t="s">
        <v>397</v>
      </c>
      <c r="C2542" t="s">
        <v>386</v>
      </c>
      <c r="D2542" t="s">
        <v>1035</v>
      </c>
      <c r="E2542" t="s">
        <v>122</v>
      </c>
      <c r="F2542" t="s">
        <v>159</v>
      </c>
      <c r="G2542" t="s">
        <v>387</v>
      </c>
      <c r="H2542" t="s">
        <v>388</v>
      </c>
      <c r="I2542" t="s">
        <v>545</v>
      </c>
      <c r="J2542" t="s">
        <v>125</v>
      </c>
      <c r="K2542" t="s">
        <v>1285</v>
      </c>
      <c r="N2542" t="s">
        <v>1278</v>
      </c>
      <c r="O2542" t="s">
        <v>398</v>
      </c>
      <c r="P2542" t="s">
        <v>392</v>
      </c>
      <c r="Q2542" t="s">
        <v>1036</v>
      </c>
      <c r="R2542" t="s">
        <v>131</v>
      </c>
      <c r="S2542" t="s">
        <v>164</v>
      </c>
      <c r="T2542" t="s">
        <v>393</v>
      </c>
      <c r="U2542" t="s">
        <v>394</v>
      </c>
      <c r="V2542" t="s">
        <v>546</v>
      </c>
      <c r="W2542" t="s">
        <v>136</v>
      </c>
      <c r="X2542" t="s">
        <v>1286</v>
      </c>
      <c r="Y2542" s="94">
        <v>0</v>
      </c>
      <c r="Z2542" s="94">
        <v>0</v>
      </c>
      <c r="AA2542" s="94">
        <v>0</v>
      </c>
      <c r="AB2542" s="94">
        <v>0</v>
      </c>
      <c r="AC2542">
        <f t="shared" si="78"/>
        <v>2000</v>
      </c>
      <c r="AD2542" t="str">
        <f t="shared" si="79"/>
        <v>307</v>
      </c>
    </row>
    <row r="2543" spans="1:30" hidden="1" x14ac:dyDescent="0.25">
      <c r="A2543" t="s">
        <v>1276</v>
      </c>
      <c r="B2543" t="s">
        <v>397</v>
      </c>
      <c r="C2543" t="s">
        <v>386</v>
      </c>
      <c r="D2543" t="s">
        <v>224</v>
      </c>
      <c r="E2543" t="s">
        <v>122</v>
      </c>
      <c r="F2543" t="s">
        <v>159</v>
      </c>
      <c r="G2543" t="s">
        <v>160</v>
      </c>
      <c r="H2543" t="s">
        <v>143</v>
      </c>
      <c r="I2543" t="s">
        <v>1289</v>
      </c>
      <c r="J2543" t="s">
        <v>125</v>
      </c>
      <c r="K2543" t="s">
        <v>1285</v>
      </c>
      <c r="N2543" t="s">
        <v>1278</v>
      </c>
      <c r="O2543" t="s">
        <v>398</v>
      </c>
      <c r="P2543" t="s">
        <v>392</v>
      </c>
      <c r="Q2543" t="s">
        <v>225</v>
      </c>
      <c r="R2543" t="s">
        <v>131</v>
      </c>
      <c r="S2543" t="s">
        <v>164</v>
      </c>
      <c r="T2543" t="s">
        <v>165</v>
      </c>
      <c r="U2543" t="s">
        <v>151</v>
      </c>
      <c r="V2543" t="s">
        <v>1290</v>
      </c>
      <c r="W2543" t="s">
        <v>136</v>
      </c>
      <c r="X2543" t="s">
        <v>1286</v>
      </c>
      <c r="Y2543" s="94">
        <v>0</v>
      </c>
      <c r="Z2543" s="94">
        <v>0</v>
      </c>
      <c r="AA2543" s="94">
        <v>0</v>
      </c>
      <c r="AB2543" s="94">
        <v>0</v>
      </c>
      <c r="AC2543">
        <f t="shared" si="78"/>
        <v>2000</v>
      </c>
      <c r="AD2543" t="str">
        <f t="shared" si="79"/>
        <v>307</v>
      </c>
    </row>
    <row r="2544" spans="1:30" hidden="1" x14ac:dyDescent="0.25">
      <c r="A2544" t="s">
        <v>1276</v>
      </c>
      <c r="B2544" t="s">
        <v>536</v>
      </c>
      <c r="C2544" t="s">
        <v>537</v>
      </c>
      <c r="D2544" t="s">
        <v>226</v>
      </c>
      <c r="E2544" t="s">
        <v>122</v>
      </c>
      <c r="F2544" t="s">
        <v>159</v>
      </c>
      <c r="G2544" t="s">
        <v>387</v>
      </c>
      <c r="H2544" t="s">
        <v>388</v>
      </c>
      <c r="I2544" t="s">
        <v>541</v>
      </c>
      <c r="J2544" t="s">
        <v>125</v>
      </c>
      <c r="K2544" t="s">
        <v>1285</v>
      </c>
      <c r="N2544" t="s">
        <v>1278</v>
      </c>
      <c r="O2544" t="s">
        <v>539</v>
      </c>
      <c r="P2544" t="s">
        <v>392</v>
      </c>
      <c r="Q2544" t="s">
        <v>227</v>
      </c>
      <c r="R2544" t="s">
        <v>131</v>
      </c>
      <c r="S2544" t="s">
        <v>164</v>
      </c>
      <c r="T2544" t="s">
        <v>393</v>
      </c>
      <c r="U2544" t="s">
        <v>394</v>
      </c>
      <c r="V2544" t="s">
        <v>542</v>
      </c>
      <c r="W2544" t="s">
        <v>136</v>
      </c>
      <c r="X2544" t="s">
        <v>1286</v>
      </c>
      <c r="Y2544" s="94">
        <v>0</v>
      </c>
      <c r="Z2544" s="94">
        <v>3419278.16</v>
      </c>
      <c r="AA2544" s="94">
        <v>0</v>
      </c>
      <c r="AB2544" s="94">
        <v>0</v>
      </c>
      <c r="AC2544">
        <f t="shared" si="78"/>
        <v>2000</v>
      </c>
      <c r="AD2544" t="str">
        <f t="shared" si="79"/>
        <v>307</v>
      </c>
    </row>
    <row r="2545" spans="1:30" hidden="1" x14ac:dyDescent="0.25">
      <c r="A2545" t="s">
        <v>1276</v>
      </c>
      <c r="B2545" t="s">
        <v>397</v>
      </c>
      <c r="C2545" t="s">
        <v>386</v>
      </c>
      <c r="D2545" t="s">
        <v>1301</v>
      </c>
      <c r="E2545" t="s">
        <v>122</v>
      </c>
      <c r="F2545" t="s">
        <v>159</v>
      </c>
      <c r="G2545" t="s">
        <v>387</v>
      </c>
      <c r="H2545" t="s">
        <v>143</v>
      </c>
      <c r="I2545" t="s">
        <v>545</v>
      </c>
      <c r="J2545" t="s">
        <v>125</v>
      </c>
      <c r="K2545" t="s">
        <v>1285</v>
      </c>
      <c r="N2545" t="s">
        <v>1278</v>
      </c>
      <c r="O2545" t="s">
        <v>398</v>
      </c>
      <c r="P2545" t="s">
        <v>392</v>
      </c>
      <c r="Q2545" t="s">
        <v>1302</v>
      </c>
      <c r="R2545" t="s">
        <v>131</v>
      </c>
      <c r="S2545" t="s">
        <v>164</v>
      </c>
      <c r="T2545" t="s">
        <v>393</v>
      </c>
      <c r="U2545" t="s">
        <v>151</v>
      </c>
      <c r="V2545" t="s">
        <v>546</v>
      </c>
      <c r="W2545" t="s">
        <v>136</v>
      </c>
      <c r="X2545" t="s">
        <v>1286</v>
      </c>
      <c r="Y2545" s="94">
        <v>0</v>
      </c>
      <c r="Z2545" s="94">
        <v>0</v>
      </c>
      <c r="AA2545" s="94">
        <v>0</v>
      </c>
      <c r="AB2545" s="94">
        <v>0</v>
      </c>
      <c r="AC2545">
        <f t="shared" si="78"/>
        <v>2000</v>
      </c>
      <c r="AD2545" t="str">
        <f t="shared" si="79"/>
        <v>307</v>
      </c>
    </row>
    <row r="2546" spans="1:30" hidden="1" x14ac:dyDescent="0.25">
      <c r="A2546" t="s">
        <v>1276</v>
      </c>
      <c r="B2546" t="s">
        <v>385</v>
      </c>
      <c r="C2546" t="s">
        <v>157</v>
      </c>
      <c r="D2546" t="s">
        <v>234</v>
      </c>
      <c r="E2546" t="s">
        <v>122</v>
      </c>
      <c r="F2546" t="s">
        <v>159</v>
      </c>
      <c r="G2546" t="s">
        <v>160</v>
      </c>
      <c r="H2546" t="s">
        <v>143</v>
      </c>
      <c r="I2546" t="s">
        <v>124</v>
      </c>
      <c r="J2546" t="s">
        <v>125</v>
      </c>
      <c r="K2546" t="s">
        <v>1279</v>
      </c>
      <c r="N2546" t="s">
        <v>1278</v>
      </c>
      <c r="O2546" t="s">
        <v>391</v>
      </c>
      <c r="P2546" t="s">
        <v>162</v>
      </c>
      <c r="Q2546" t="s">
        <v>235</v>
      </c>
      <c r="R2546" t="s">
        <v>131</v>
      </c>
      <c r="S2546" t="s">
        <v>164</v>
      </c>
      <c r="T2546" t="s">
        <v>165</v>
      </c>
      <c r="U2546" t="s">
        <v>151</v>
      </c>
      <c r="V2546" t="s">
        <v>135</v>
      </c>
      <c r="W2546" t="s">
        <v>136</v>
      </c>
      <c r="X2546" t="s">
        <v>1280</v>
      </c>
      <c r="Y2546" s="94">
        <v>695390.2</v>
      </c>
      <c r="Z2546" s="94">
        <v>688808.38</v>
      </c>
      <c r="AA2546" s="94">
        <v>9653.1600000000017</v>
      </c>
      <c r="AB2546" s="94">
        <v>9653.16</v>
      </c>
      <c r="AC2546">
        <f t="shared" si="78"/>
        <v>3000</v>
      </c>
      <c r="AD2546" t="str">
        <f t="shared" si="79"/>
        <v>307</v>
      </c>
    </row>
    <row r="2547" spans="1:30" hidden="1" x14ac:dyDescent="0.25">
      <c r="A2547" t="s">
        <v>1276</v>
      </c>
      <c r="B2547" t="s">
        <v>385</v>
      </c>
      <c r="C2547" t="s">
        <v>157</v>
      </c>
      <c r="D2547" t="s">
        <v>238</v>
      </c>
      <c r="E2547" t="s">
        <v>122</v>
      </c>
      <c r="F2547" t="s">
        <v>159</v>
      </c>
      <c r="G2547" t="s">
        <v>160</v>
      </c>
      <c r="H2547" t="s">
        <v>143</v>
      </c>
      <c r="I2547" t="s">
        <v>124</v>
      </c>
      <c r="J2547" t="s">
        <v>125</v>
      </c>
      <c r="K2547" t="s">
        <v>1279</v>
      </c>
      <c r="N2547" t="s">
        <v>1278</v>
      </c>
      <c r="O2547" t="s">
        <v>391</v>
      </c>
      <c r="P2547" t="s">
        <v>162</v>
      </c>
      <c r="Q2547" t="s">
        <v>239</v>
      </c>
      <c r="R2547" t="s">
        <v>131</v>
      </c>
      <c r="S2547" t="s">
        <v>164</v>
      </c>
      <c r="T2547" t="s">
        <v>165</v>
      </c>
      <c r="U2547" t="s">
        <v>151</v>
      </c>
      <c r="V2547" t="s">
        <v>135</v>
      </c>
      <c r="W2547" t="s">
        <v>136</v>
      </c>
      <c r="X2547" t="s">
        <v>1280</v>
      </c>
      <c r="Y2547" s="94">
        <v>201372.47</v>
      </c>
      <c r="Z2547" s="94">
        <v>201372.46999999997</v>
      </c>
      <c r="AA2547" s="94">
        <v>207413.64409999998</v>
      </c>
      <c r="AB2547" s="94">
        <v>207413.64</v>
      </c>
      <c r="AC2547">
        <f t="shared" si="78"/>
        <v>3000</v>
      </c>
      <c r="AD2547" t="str">
        <f t="shared" si="79"/>
        <v>307</v>
      </c>
    </row>
    <row r="2548" spans="1:30" hidden="1" x14ac:dyDescent="0.25">
      <c r="A2548" t="s">
        <v>1276</v>
      </c>
      <c r="B2548" t="s">
        <v>385</v>
      </c>
      <c r="C2548" t="s">
        <v>157</v>
      </c>
      <c r="D2548" t="s">
        <v>158</v>
      </c>
      <c r="E2548" t="s">
        <v>122</v>
      </c>
      <c r="F2548" t="s">
        <v>159</v>
      </c>
      <c r="G2548" t="s">
        <v>160</v>
      </c>
      <c r="H2548" t="s">
        <v>143</v>
      </c>
      <c r="I2548" t="s">
        <v>124</v>
      </c>
      <c r="J2548" t="s">
        <v>125</v>
      </c>
      <c r="K2548" t="s">
        <v>1279</v>
      </c>
      <c r="N2548" t="s">
        <v>1278</v>
      </c>
      <c r="O2548" t="s">
        <v>391</v>
      </c>
      <c r="P2548" t="s">
        <v>162</v>
      </c>
      <c r="Q2548" t="s">
        <v>163</v>
      </c>
      <c r="R2548" t="s">
        <v>131</v>
      </c>
      <c r="S2548" t="s">
        <v>164</v>
      </c>
      <c r="T2548" t="s">
        <v>165</v>
      </c>
      <c r="U2548" t="s">
        <v>151</v>
      </c>
      <c r="V2548" t="s">
        <v>135</v>
      </c>
      <c r="W2548" t="s">
        <v>136</v>
      </c>
      <c r="X2548" t="s">
        <v>1280</v>
      </c>
      <c r="Y2548" s="94">
        <v>1540688.23</v>
      </c>
      <c r="Z2548" s="94">
        <v>172644.91999999998</v>
      </c>
      <c r="AA2548" s="94">
        <v>177824.26759999999</v>
      </c>
      <c r="AB2548" s="94">
        <v>177824.27</v>
      </c>
      <c r="AC2548">
        <f t="shared" si="78"/>
        <v>3000</v>
      </c>
      <c r="AD2548" t="str">
        <f t="shared" si="79"/>
        <v>307</v>
      </c>
    </row>
    <row r="2549" spans="1:30" hidden="1" x14ac:dyDescent="0.25">
      <c r="A2549" t="s">
        <v>1276</v>
      </c>
      <c r="B2549" t="s">
        <v>385</v>
      </c>
      <c r="C2549" t="s">
        <v>157</v>
      </c>
      <c r="D2549" t="s">
        <v>240</v>
      </c>
      <c r="E2549" t="s">
        <v>122</v>
      </c>
      <c r="F2549" t="s">
        <v>159</v>
      </c>
      <c r="G2549" t="s">
        <v>160</v>
      </c>
      <c r="H2549" t="s">
        <v>143</v>
      </c>
      <c r="I2549" t="s">
        <v>124</v>
      </c>
      <c r="J2549" t="s">
        <v>125</v>
      </c>
      <c r="K2549" t="s">
        <v>1279</v>
      </c>
      <c r="N2549" t="s">
        <v>1278</v>
      </c>
      <c r="O2549" t="s">
        <v>391</v>
      </c>
      <c r="P2549" t="s">
        <v>162</v>
      </c>
      <c r="Q2549" t="s">
        <v>241</v>
      </c>
      <c r="R2549" t="s">
        <v>131</v>
      </c>
      <c r="S2549" t="s">
        <v>164</v>
      </c>
      <c r="T2549" t="s">
        <v>165</v>
      </c>
      <c r="U2549" t="s">
        <v>151</v>
      </c>
      <c r="V2549" t="s">
        <v>135</v>
      </c>
      <c r="W2549" t="s">
        <v>136</v>
      </c>
      <c r="X2549" t="s">
        <v>1280</v>
      </c>
      <c r="Y2549" s="94">
        <v>98227.64</v>
      </c>
      <c r="Z2549" s="94">
        <v>5999.52</v>
      </c>
      <c r="AA2549" s="94">
        <v>6179.51</v>
      </c>
      <c r="AB2549" s="94">
        <v>6179.51</v>
      </c>
      <c r="AC2549">
        <f t="shared" si="78"/>
        <v>3000</v>
      </c>
      <c r="AD2549" t="str">
        <f t="shared" si="79"/>
        <v>307</v>
      </c>
    </row>
    <row r="2550" spans="1:30" hidden="1" x14ac:dyDescent="0.25">
      <c r="A2550" t="s">
        <v>1276</v>
      </c>
      <c r="B2550" t="s">
        <v>385</v>
      </c>
      <c r="C2550" t="s">
        <v>157</v>
      </c>
      <c r="D2550" t="s">
        <v>167</v>
      </c>
      <c r="E2550" t="s">
        <v>122</v>
      </c>
      <c r="F2550" t="s">
        <v>159</v>
      </c>
      <c r="G2550" t="s">
        <v>160</v>
      </c>
      <c r="H2550" t="s">
        <v>143</v>
      </c>
      <c r="I2550" t="s">
        <v>124</v>
      </c>
      <c r="J2550" t="s">
        <v>125</v>
      </c>
      <c r="K2550" t="s">
        <v>1279</v>
      </c>
      <c r="N2550" t="s">
        <v>1278</v>
      </c>
      <c r="O2550" t="s">
        <v>391</v>
      </c>
      <c r="P2550" t="s">
        <v>162</v>
      </c>
      <c r="Q2550" t="s">
        <v>168</v>
      </c>
      <c r="R2550" t="s">
        <v>131</v>
      </c>
      <c r="S2550" t="s">
        <v>164</v>
      </c>
      <c r="T2550" t="s">
        <v>165</v>
      </c>
      <c r="U2550" t="s">
        <v>151</v>
      </c>
      <c r="V2550" t="s">
        <v>135</v>
      </c>
      <c r="W2550" t="s">
        <v>136</v>
      </c>
      <c r="X2550" t="s">
        <v>1280</v>
      </c>
      <c r="Y2550" s="94">
        <v>8096625.1799999997</v>
      </c>
      <c r="Z2550" s="94">
        <v>7261821.6426999997</v>
      </c>
      <c r="AA2550" s="94">
        <v>7479676.2919809995</v>
      </c>
      <c r="AB2550" s="94">
        <v>7479676.29</v>
      </c>
      <c r="AC2550">
        <f t="shared" si="78"/>
        <v>3000</v>
      </c>
      <c r="AD2550" t="str">
        <f t="shared" si="79"/>
        <v>307</v>
      </c>
    </row>
    <row r="2551" spans="1:30" hidden="1" x14ac:dyDescent="0.25">
      <c r="A2551" t="s">
        <v>1276</v>
      </c>
      <c r="B2551" t="s">
        <v>385</v>
      </c>
      <c r="C2551" t="s">
        <v>157</v>
      </c>
      <c r="D2551" t="s">
        <v>299</v>
      </c>
      <c r="E2551" t="s">
        <v>122</v>
      </c>
      <c r="F2551" t="s">
        <v>159</v>
      </c>
      <c r="G2551" t="s">
        <v>160</v>
      </c>
      <c r="H2551" t="s">
        <v>143</v>
      </c>
      <c r="I2551" t="s">
        <v>124</v>
      </c>
      <c r="J2551" t="s">
        <v>125</v>
      </c>
      <c r="K2551" t="s">
        <v>1279</v>
      </c>
      <c r="N2551" t="s">
        <v>1278</v>
      </c>
      <c r="O2551" t="s">
        <v>391</v>
      </c>
      <c r="P2551" t="s">
        <v>162</v>
      </c>
      <c r="Q2551" t="s">
        <v>300</v>
      </c>
      <c r="R2551" t="s">
        <v>131</v>
      </c>
      <c r="S2551" t="s">
        <v>164</v>
      </c>
      <c r="T2551" t="s">
        <v>165</v>
      </c>
      <c r="U2551" t="s">
        <v>151</v>
      </c>
      <c r="V2551" t="s">
        <v>135</v>
      </c>
      <c r="W2551" t="s">
        <v>136</v>
      </c>
      <c r="X2551" t="s">
        <v>1280</v>
      </c>
      <c r="Y2551" s="94">
        <v>403807.06</v>
      </c>
      <c r="Z2551" s="94">
        <v>0</v>
      </c>
      <c r="AA2551" s="94">
        <v>0</v>
      </c>
      <c r="AB2551" s="94">
        <v>0</v>
      </c>
      <c r="AC2551">
        <f t="shared" si="78"/>
        <v>3000</v>
      </c>
      <c r="AD2551" t="str">
        <f t="shared" si="79"/>
        <v>307</v>
      </c>
    </row>
    <row r="2552" spans="1:30" hidden="1" x14ac:dyDescent="0.25">
      <c r="A2552" t="s">
        <v>1276</v>
      </c>
      <c r="B2552" t="s">
        <v>385</v>
      </c>
      <c r="C2552" t="s">
        <v>157</v>
      </c>
      <c r="D2552" t="s">
        <v>244</v>
      </c>
      <c r="E2552" t="s">
        <v>122</v>
      </c>
      <c r="F2552" t="s">
        <v>159</v>
      </c>
      <c r="G2552" t="s">
        <v>160</v>
      </c>
      <c r="H2552" t="s">
        <v>143</v>
      </c>
      <c r="I2552" t="s">
        <v>124</v>
      </c>
      <c r="J2552" t="s">
        <v>125</v>
      </c>
      <c r="K2552" t="s">
        <v>1279</v>
      </c>
      <c r="N2552" t="s">
        <v>1278</v>
      </c>
      <c r="O2552" t="s">
        <v>391</v>
      </c>
      <c r="P2552" t="s">
        <v>162</v>
      </c>
      <c r="Q2552" t="s">
        <v>245</v>
      </c>
      <c r="R2552" t="s">
        <v>131</v>
      </c>
      <c r="S2552" t="s">
        <v>164</v>
      </c>
      <c r="T2552" t="s">
        <v>165</v>
      </c>
      <c r="U2552" t="s">
        <v>151</v>
      </c>
      <c r="V2552" t="s">
        <v>135</v>
      </c>
      <c r="W2552" t="s">
        <v>136</v>
      </c>
      <c r="X2552" t="s">
        <v>1280</v>
      </c>
      <c r="Y2552" s="94">
        <v>485253.5</v>
      </c>
      <c r="Z2552" s="94">
        <v>513949.23999999993</v>
      </c>
      <c r="AA2552" s="94">
        <v>529367.71719999996</v>
      </c>
      <c r="AB2552" s="94">
        <v>529367.72</v>
      </c>
      <c r="AC2552">
        <f t="shared" si="78"/>
        <v>3000</v>
      </c>
      <c r="AD2552" t="str">
        <f t="shared" si="79"/>
        <v>307</v>
      </c>
    </row>
    <row r="2553" spans="1:30" hidden="1" x14ac:dyDescent="0.25">
      <c r="A2553" t="s">
        <v>1276</v>
      </c>
      <c r="B2553" t="s">
        <v>385</v>
      </c>
      <c r="C2553" t="s">
        <v>157</v>
      </c>
      <c r="D2553" t="s">
        <v>291</v>
      </c>
      <c r="E2553" t="s">
        <v>122</v>
      </c>
      <c r="F2553" t="s">
        <v>159</v>
      </c>
      <c r="G2553" t="s">
        <v>160</v>
      </c>
      <c r="H2553" t="s">
        <v>143</v>
      </c>
      <c r="I2553" t="s">
        <v>124</v>
      </c>
      <c r="J2553" t="s">
        <v>125</v>
      </c>
      <c r="K2553" t="s">
        <v>1279</v>
      </c>
      <c r="N2553" t="s">
        <v>1278</v>
      </c>
      <c r="O2553" t="s">
        <v>391</v>
      </c>
      <c r="P2553" t="s">
        <v>162</v>
      </c>
      <c r="Q2553" t="s">
        <v>169</v>
      </c>
      <c r="R2553" t="s">
        <v>131</v>
      </c>
      <c r="S2553" t="s">
        <v>164</v>
      </c>
      <c r="T2553" t="s">
        <v>165</v>
      </c>
      <c r="U2553" t="s">
        <v>151</v>
      </c>
      <c r="V2553" t="s">
        <v>135</v>
      </c>
      <c r="W2553" t="s">
        <v>136</v>
      </c>
      <c r="X2553" t="s">
        <v>1280</v>
      </c>
      <c r="Y2553" s="94">
        <v>1364998.97</v>
      </c>
      <c r="Z2553" s="94">
        <v>818938.5</v>
      </c>
      <c r="AA2553" s="94">
        <v>843506.65500000003</v>
      </c>
      <c r="AB2553" s="94">
        <v>843506.66</v>
      </c>
      <c r="AC2553">
        <f t="shared" si="78"/>
        <v>3000</v>
      </c>
      <c r="AD2553" t="str">
        <f t="shared" si="79"/>
        <v>307</v>
      </c>
    </row>
    <row r="2554" spans="1:30" hidden="1" x14ac:dyDescent="0.25">
      <c r="A2554" t="s">
        <v>1276</v>
      </c>
      <c r="B2554" t="s">
        <v>385</v>
      </c>
      <c r="C2554" t="s">
        <v>157</v>
      </c>
      <c r="D2554" t="s">
        <v>248</v>
      </c>
      <c r="E2554" t="s">
        <v>122</v>
      </c>
      <c r="F2554" t="s">
        <v>159</v>
      </c>
      <c r="G2554" t="s">
        <v>160</v>
      </c>
      <c r="H2554" t="s">
        <v>143</v>
      </c>
      <c r="I2554" t="s">
        <v>124</v>
      </c>
      <c r="J2554" t="s">
        <v>125</v>
      </c>
      <c r="K2554" t="s">
        <v>1279</v>
      </c>
      <c r="N2554" t="s">
        <v>1278</v>
      </c>
      <c r="O2554" t="s">
        <v>391</v>
      </c>
      <c r="P2554" t="s">
        <v>162</v>
      </c>
      <c r="Q2554" t="s">
        <v>249</v>
      </c>
      <c r="R2554" t="s">
        <v>131</v>
      </c>
      <c r="S2554" t="s">
        <v>164</v>
      </c>
      <c r="T2554" t="s">
        <v>165</v>
      </c>
      <c r="U2554" t="s">
        <v>151</v>
      </c>
      <c r="V2554" t="s">
        <v>135</v>
      </c>
      <c r="W2554" t="s">
        <v>136</v>
      </c>
      <c r="X2554" t="s">
        <v>1280</v>
      </c>
      <c r="Y2554" s="94">
        <v>2307.4899999999998</v>
      </c>
      <c r="Z2554" s="94">
        <v>0</v>
      </c>
      <c r="AA2554" s="94">
        <v>0</v>
      </c>
      <c r="AB2554" s="94">
        <v>0</v>
      </c>
      <c r="AC2554">
        <f t="shared" si="78"/>
        <v>3000</v>
      </c>
      <c r="AD2554" t="str">
        <f t="shared" si="79"/>
        <v>307</v>
      </c>
    </row>
    <row r="2555" spans="1:30" hidden="1" x14ac:dyDescent="0.25">
      <c r="A2555" t="s">
        <v>1276</v>
      </c>
      <c r="B2555" t="s">
        <v>385</v>
      </c>
      <c r="C2555" t="s">
        <v>157</v>
      </c>
      <c r="D2555" t="s">
        <v>315</v>
      </c>
      <c r="E2555" t="s">
        <v>122</v>
      </c>
      <c r="F2555" t="s">
        <v>159</v>
      </c>
      <c r="G2555" t="s">
        <v>160</v>
      </c>
      <c r="H2555" t="s">
        <v>143</v>
      </c>
      <c r="I2555" t="s">
        <v>124</v>
      </c>
      <c r="J2555" t="s">
        <v>125</v>
      </c>
      <c r="K2555" t="s">
        <v>1279</v>
      </c>
      <c r="N2555" t="s">
        <v>1278</v>
      </c>
      <c r="O2555" t="s">
        <v>391</v>
      </c>
      <c r="P2555" t="s">
        <v>162</v>
      </c>
      <c r="Q2555" t="s">
        <v>316</v>
      </c>
      <c r="R2555" t="s">
        <v>131</v>
      </c>
      <c r="S2555" t="s">
        <v>164</v>
      </c>
      <c r="T2555" t="s">
        <v>165</v>
      </c>
      <c r="U2555" t="s">
        <v>151</v>
      </c>
      <c r="V2555" t="s">
        <v>135</v>
      </c>
      <c r="W2555" t="s">
        <v>136</v>
      </c>
      <c r="X2555" t="s">
        <v>1280</v>
      </c>
      <c r="Y2555" s="94">
        <v>13475.06</v>
      </c>
      <c r="Z2555" s="94">
        <v>26556475.059999999</v>
      </c>
      <c r="AA2555" s="94">
        <v>27353169.309999999</v>
      </c>
      <c r="AB2555" s="94">
        <v>27353169.309999999</v>
      </c>
      <c r="AC2555">
        <f t="shared" si="78"/>
        <v>3000</v>
      </c>
      <c r="AD2555" t="str">
        <f t="shared" si="79"/>
        <v>307</v>
      </c>
    </row>
    <row r="2556" spans="1:30" hidden="1" x14ac:dyDescent="0.25">
      <c r="A2556" t="s">
        <v>1276</v>
      </c>
      <c r="B2556" t="s">
        <v>397</v>
      </c>
      <c r="C2556" t="s">
        <v>386</v>
      </c>
      <c r="D2556" t="s">
        <v>343</v>
      </c>
      <c r="E2556" t="s">
        <v>122</v>
      </c>
      <c r="F2556" t="s">
        <v>159</v>
      </c>
      <c r="G2556" t="s">
        <v>387</v>
      </c>
      <c r="H2556" t="s">
        <v>388</v>
      </c>
      <c r="I2556" t="s">
        <v>1287</v>
      </c>
      <c r="J2556" t="s">
        <v>125</v>
      </c>
      <c r="K2556" t="s">
        <v>1285</v>
      </c>
      <c r="N2556" t="s">
        <v>1278</v>
      </c>
      <c r="O2556" t="s">
        <v>398</v>
      </c>
      <c r="P2556" t="s">
        <v>392</v>
      </c>
      <c r="Q2556" t="s">
        <v>307</v>
      </c>
      <c r="R2556" t="s">
        <v>131</v>
      </c>
      <c r="S2556" t="s">
        <v>164</v>
      </c>
      <c r="T2556" t="s">
        <v>393</v>
      </c>
      <c r="U2556" t="s">
        <v>394</v>
      </c>
      <c r="V2556" t="s">
        <v>1288</v>
      </c>
      <c r="W2556" t="s">
        <v>136</v>
      </c>
      <c r="X2556" t="s">
        <v>1286</v>
      </c>
      <c r="Y2556" s="94">
        <v>0</v>
      </c>
      <c r="Z2556" s="94">
        <v>419999.8</v>
      </c>
      <c r="AA2556" s="94">
        <v>0</v>
      </c>
      <c r="AB2556" s="94">
        <v>0</v>
      </c>
      <c r="AC2556">
        <f t="shared" si="78"/>
        <v>3000</v>
      </c>
      <c r="AD2556" t="str">
        <f t="shared" si="79"/>
        <v>307</v>
      </c>
    </row>
    <row r="2557" spans="1:30" hidden="1" x14ac:dyDescent="0.25">
      <c r="A2557" t="s">
        <v>1276</v>
      </c>
      <c r="B2557" t="s">
        <v>397</v>
      </c>
      <c r="C2557" t="s">
        <v>386</v>
      </c>
      <c r="D2557" t="s">
        <v>343</v>
      </c>
      <c r="E2557" t="s">
        <v>122</v>
      </c>
      <c r="F2557" t="s">
        <v>159</v>
      </c>
      <c r="G2557" t="s">
        <v>387</v>
      </c>
      <c r="H2557" t="s">
        <v>143</v>
      </c>
      <c r="I2557" t="s">
        <v>545</v>
      </c>
      <c r="J2557" t="s">
        <v>125</v>
      </c>
      <c r="K2557" t="s">
        <v>1285</v>
      </c>
      <c r="N2557" t="s">
        <v>1278</v>
      </c>
      <c r="O2557" t="s">
        <v>398</v>
      </c>
      <c r="P2557" t="s">
        <v>392</v>
      </c>
      <c r="Q2557" t="s">
        <v>307</v>
      </c>
      <c r="R2557" t="s">
        <v>131</v>
      </c>
      <c r="S2557" t="s">
        <v>164</v>
      </c>
      <c r="T2557" t="s">
        <v>393</v>
      </c>
      <c r="U2557" t="s">
        <v>151</v>
      </c>
      <c r="V2557" t="s">
        <v>546</v>
      </c>
      <c r="W2557" t="s">
        <v>136</v>
      </c>
      <c r="X2557" t="s">
        <v>1286</v>
      </c>
      <c r="Y2557" s="94">
        <v>0</v>
      </c>
      <c r="Z2557" s="94">
        <v>1392000</v>
      </c>
      <c r="AA2557" s="94">
        <v>0</v>
      </c>
      <c r="AB2557" s="94">
        <v>0</v>
      </c>
      <c r="AC2557">
        <f t="shared" si="78"/>
        <v>3000</v>
      </c>
      <c r="AD2557" t="str">
        <f t="shared" si="79"/>
        <v>307</v>
      </c>
    </row>
    <row r="2558" spans="1:30" hidden="1" x14ac:dyDescent="0.25">
      <c r="A2558" t="s">
        <v>1276</v>
      </c>
      <c r="B2558" t="s">
        <v>397</v>
      </c>
      <c r="C2558" t="s">
        <v>386</v>
      </c>
      <c r="D2558" t="s">
        <v>343</v>
      </c>
      <c r="E2558" t="s">
        <v>122</v>
      </c>
      <c r="F2558" t="s">
        <v>159</v>
      </c>
      <c r="G2558" t="s">
        <v>160</v>
      </c>
      <c r="H2558" t="s">
        <v>143</v>
      </c>
      <c r="I2558" t="s">
        <v>1287</v>
      </c>
      <c r="J2558" t="s">
        <v>125</v>
      </c>
      <c r="K2558" t="s">
        <v>1285</v>
      </c>
      <c r="N2558" t="s">
        <v>1278</v>
      </c>
      <c r="O2558" t="s">
        <v>398</v>
      </c>
      <c r="P2558" t="s">
        <v>392</v>
      </c>
      <c r="Q2558" t="s">
        <v>307</v>
      </c>
      <c r="R2558" t="s">
        <v>131</v>
      </c>
      <c r="S2558" t="s">
        <v>164</v>
      </c>
      <c r="T2558" t="s">
        <v>165</v>
      </c>
      <c r="U2558" t="s">
        <v>151</v>
      </c>
      <c r="V2558" t="s">
        <v>1288</v>
      </c>
      <c r="W2558" t="s">
        <v>136</v>
      </c>
      <c r="X2558" t="s">
        <v>1286</v>
      </c>
      <c r="Y2558" s="94">
        <v>0</v>
      </c>
      <c r="Z2558" s="94">
        <v>0</v>
      </c>
      <c r="AA2558" s="94">
        <v>0</v>
      </c>
      <c r="AB2558" s="94">
        <v>0</v>
      </c>
      <c r="AC2558">
        <f t="shared" si="78"/>
        <v>3000</v>
      </c>
      <c r="AD2558" t="str">
        <f t="shared" si="79"/>
        <v>307</v>
      </c>
    </row>
    <row r="2559" spans="1:30" hidden="1" x14ac:dyDescent="0.25">
      <c r="A2559" t="s">
        <v>1276</v>
      </c>
      <c r="B2559" t="s">
        <v>397</v>
      </c>
      <c r="C2559" t="s">
        <v>386</v>
      </c>
      <c r="D2559" t="s">
        <v>343</v>
      </c>
      <c r="E2559" t="s">
        <v>122</v>
      </c>
      <c r="F2559" t="s">
        <v>159</v>
      </c>
      <c r="G2559" t="s">
        <v>160</v>
      </c>
      <c r="H2559" t="s">
        <v>143</v>
      </c>
      <c r="I2559" t="s">
        <v>1287</v>
      </c>
      <c r="J2559" t="s">
        <v>125</v>
      </c>
      <c r="K2559" t="s">
        <v>1282</v>
      </c>
      <c r="N2559" t="s">
        <v>1278</v>
      </c>
      <c r="O2559" t="s">
        <v>398</v>
      </c>
      <c r="P2559" t="s">
        <v>392</v>
      </c>
      <c r="Q2559" t="s">
        <v>307</v>
      </c>
      <c r="R2559" t="s">
        <v>131</v>
      </c>
      <c r="S2559" t="s">
        <v>164</v>
      </c>
      <c r="T2559" t="s">
        <v>165</v>
      </c>
      <c r="U2559" t="s">
        <v>151</v>
      </c>
      <c r="V2559" t="s">
        <v>1288</v>
      </c>
      <c r="W2559" t="s">
        <v>136</v>
      </c>
      <c r="X2559" t="s">
        <v>1284</v>
      </c>
      <c r="Y2559" s="94">
        <v>0</v>
      </c>
      <c r="Z2559" s="94">
        <v>230000</v>
      </c>
      <c r="AA2559" s="94">
        <v>0</v>
      </c>
      <c r="AB2559" s="94">
        <v>0</v>
      </c>
      <c r="AC2559">
        <f t="shared" si="78"/>
        <v>3000</v>
      </c>
      <c r="AD2559" t="str">
        <f t="shared" si="79"/>
        <v>307</v>
      </c>
    </row>
    <row r="2560" spans="1:30" hidden="1" x14ac:dyDescent="0.25">
      <c r="A2560" t="s">
        <v>1276</v>
      </c>
      <c r="B2560" t="s">
        <v>385</v>
      </c>
      <c r="C2560" t="s">
        <v>157</v>
      </c>
      <c r="D2560" t="s">
        <v>344</v>
      </c>
      <c r="E2560" t="s">
        <v>122</v>
      </c>
      <c r="F2560" t="s">
        <v>159</v>
      </c>
      <c r="G2560" t="s">
        <v>160</v>
      </c>
      <c r="H2560" t="s">
        <v>143</v>
      </c>
      <c r="I2560" t="s">
        <v>124</v>
      </c>
      <c r="J2560" t="s">
        <v>125</v>
      </c>
      <c r="K2560" t="s">
        <v>1279</v>
      </c>
      <c r="N2560" t="s">
        <v>1278</v>
      </c>
      <c r="O2560" t="s">
        <v>391</v>
      </c>
      <c r="P2560" t="s">
        <v>162</v>
      </c>
      <c r="Q2560" t="s">
        <v>345</v>
      </c>
      <c r="R2560" t="s">
        <v>131</v>
      </c>
      <c r="S2560" t="s">
        <v>164</v>
      </c>
      <c r="T2560" t="s">
        <v>165</v>
      </c>
      <c r="U2560" t="s">
        <v>151</v>
      </c>
      <c r="V2560" t="s">
        <v>135</v>
      </c>
      <c r="W2560" t="s">
        <v>136</v>
      </c>
      <c r="X2560" t="s">
        <v>1280</v>
      </c>
      <c r="Y2560" s="94">
        <v>0</v>
      </c>
      <c r="Z2560" s="94">
        <v>54000</v>
      </c>
      <c r="AA2560" s="94">
        <v>55620</v>
      </c>
      <c r="AB2560" s="94">
        <v>55620</v>
      </c>
      <c r="AC2560">
        <f t="shared" si="78"/>
        <v>3000</v>
      </c>
      <c r="AD2560" t="str">
        <f t="shared" si="79"/>
        <v>307</v>
      </c>
    </row>
    <row r="2561" spans="1:30" hidden="1" x14ac:dyDescent="0.25">
      <c r="A2561" t="s">
        <v>1276</v>
      </c>
      <c r="B2561" t="s">
        <v>397</v>
      </c>
      <c r="C2561" t="s">
        <v>386</v>
      </c>
      <c r="D2561" t="s">
        <v>344</v>
      </c>
      <c r="E2561" t="s">
        <v>122</v>
      </c>
      <c r="F2561" t="s">
        <v>159</v>
      </c>
      <c r="G2561" t="s">
        <v>387</v>
      </c>
      <c r="H2561" t="s">
        <v>388</v>
      </c>
      <c r="I2561" t="s">
        <v>413</v>
      </c>
      <c r="J2561" t="s">
        <v>125</v>
      </c>
      <c r="K2561" t="s">
        <v>1285</v>
      </c>
      <c r="N2561" t="s">
        <v>1278</v>
      </c>
      <c r="O2561" t="s">
        <v>398</v>
      </c>
      <c r="P2561" t="s">
        <v>392</v>
      </c>
      <c r="Q2561" t="s">
        <v>345</v>
      </c>
      <c r="R2561" t="s">
        <v>131</v>
      </c>
      <c r="S2561" t="s">
        <v>164</v>
      </c>
      <c r="T2561" t="s">
        <v>393</v>
      </c>
      <c r="U2561" t="s">
        <v>394</v>
      </c>
      <c r="V2561" t="s">
        <v>414</v>
      </c>
      <c r="W2561" t="s">
        <v>136</v>
      </c>
      <c r="X2561" t="s">
        <v>1286</v>
      </c>
      <c r="Y2561" s="94">
        <v>0</v>
      </c>
      <c r="Z2561" s="94">
        <v>0</v>
      </c>
      <c r="AA2561" s="94">
        <v>0</v>
      </c>
      <c r="AB2561" s="94">
        <v>0</v>
      </c>
      <c r="AC2561">
        <f t="shared" si="78"/>
        <v>3000</v>
      </c>
      <c r="AD2561" t="str">
        <f t="shared" si="79"/>
        <v>307</v>
      </c>
    </row>
    <row r="2562" spans="1:30" hidden="1" x14ac:dyDescent="0.25">
      <c r="A2562" t="s">
        <v>1276</v>
      </c>
      <c r="B2562" t="s">
        <v>397</v>
      </c>
      <c r="C2562" t="s">
        <v>386</v>
      </c>
      <c r="D2562" t="s">
        <v>344</v>
      </c>
      <c r="E2562" t="s">
        <v>122</v>
      </c>
      <c r="F2562" t="s">
        <v>159</v>
      </c>
      <c r="G2562" t="s">
        <v>387</v>
      </c>
      <c r="H2562" t="s">
        <v>143</v>
      </c>
      <c r="I2562" t="s">
        <v>413</v>
      </c>
      <c r="J2562" t="s">
        <v>125</v>
      </c>
      <c r="K2562" t="s">
        <v>1285</v>
      </c>
      <c r="N2562" t="s">
        <v>1278</v>
      </c>
      <c r="O2562" t="s">
        <v>398</v>
      </c>
      <c r="P2562" t="s">
        <v>392</v>
      </c>
      <c r="Q2562" t="s">
        <v>345</v>
      </c>
      <c r="R2562" t="s">
        <v>131</v>
      </c>
      <c r="S2562" t="s">
        <v>164</v>
      </c>
      <c r="T2562" t="s">
        <v>393</v>
      </c>
      <c r="U2562" t="s">
        <v>151</v>
      </c>
      <c r="V2562" t="s">
        <v>414</v>
      </c>
      <c r="W2562" t="s">
        <v>136</v>
      </c>
      <c r="X2562" t="s">
        <v>1286</v>
      </c>
      <c r="Y2562" s="94">
        <v>0</v>
      </c>
      <c r="Z2562" s="94">
        <v>200000</v>
      </c>
      <c r="AA2562" s="94">
        <v>0</v>
      </c>
      <c r="AB2562" s="94">
        <v>0</v>
      </c>
      <c r="AC2562">
        <f t="shared" si="78"/>
        <v>3000</v>
      </c>
      <c r="AD2562" t="str">
        <f t="shared" si="79"/>
        <v>307</v>
      </c>
    </row>
    <row r="2563" spans="1:30" hidden="1" x14ac:dyDescent="0.25">
      <c r="A2563" t="s">
        <v>1276</v>
      </c>
      <c r="B2563" t="s">
        <v>397</v>
      </c>
      <c r="C2563" t="s">
        <v>386</v>
      </c>
      <c r="D2563" t="s">
        <v>344</v>
      </c>
      <c r="E2563" t="s">
        <v>122</v>
      </c>
      <c r="F2563" t="s">
        <v>159</v>
      </c>
      <c r="G2563" t="s">
        <v>160</v>
      </c>
      <c r="H2563" t="s">
        <v>143</v>
      </c>
      <c r="I2563" t="s">
        <v>413</v>
      </c>
      <c r="J2563" t="s">
        <v>125</v>
      </c>
      <c r="K2563" t="s">
        <v>1285</v>
      </c>
      <c r="N2563" t="s">
        <v>1278</v>
      </c>
      <c r="O2563" t="s">
        <v>398</v>
      </c>
      <c r="P2563" t="s">
        <v>392</v>
      </c>
      <c r="Q2563" t="s">
        <v>345</v>
      </c>
      <c r="R2563" t="s">
        <v>131</v>
      </c>
      <c r="S2563" t="s">
        <v>164</v>
      </c>
      <c r="T2563" t="s">
        <v>165</v>
      </c>
      <c r="U2563" t="s">
        <v>151</v>
      </c>
      <c r="V2563" t="s">
        <v>414</v>
      </c>
      <c r="W2563" t="s">
        <v>136</v>
      </c>
      <c r="X2563" t="s">
        <v>1286</v>
      </c>
      <c r="Y2563" s="94">
        <v>0</v>
      </c>
      <c r="Z2563" s="94">
        <v>0</v>
      </c>
      <c r="AA2563" s="94">
        <v>0</v>
      </c>
      <c r="AB2563" s="94">
        <v>0</v>
      </c>
      <c r="AC2563">
        <f t="shared" ref="AC2563:AC2626" si="80">MID(D2563,1,1)*1000</f>
        <v>3000</v>
      </c>
      <c r="AD2563" t="str">
        <f t="shared" ref="AD2563:AD2626" si="81">MID(A2563,6,3)</f>
        <v>307</v>
      </c>
    </row>
    <row r="2564" spans="1:30" hidden="1" x14ac:dyDescent="0.25">
      <c r="A2564" t="s">
        <v>1276</v>
      </c>
      <c r="B2564" t="s">
        <v>397</v>
      </c>
      <c r="C2564" t="s">
        <v>386</v>
      </c>
      <c r="D2564" t="s">
        <v>344</v>
      </c>
      <c r="E2564" t="s">
        <v>122</v>
      </c>
      <c r="F2564" t="s">
        <v>159</v>
      </c>
      <c r="G2564" t="s">
        <v>160</v>
      </c>
      <c r="H2564" t="s">
        <v>143</v>
      </c>
      <c r="I2564" t="s">
        <v>413</v>
      </c>
      <c r="J2564" t="s">
        <v>125</v>
      </c>
      <c r="K2564" t="s">
        <v>1282</v>
      </c>
      <c r="N2564" t="s">
        <v>1278</v>
      </c>
      <c r="O2564" t="s">
        <v>398</v>
      </c>
      <c r="P2564" t="s">
        <v>392</v>
      </c>
      <c r="Q2564" t="s">
        <v>345</v>
      </c>
      <c r="R2564" t="s">
        <v>131</v>
      </c>
      <c r="S2564" t="s">
        <v>164</v>
      </c>
      <c r="T2564" t="s">
        <v>165</v>
      </c>
      <c r="U2564" t="s">
        <v>151</v>
      </c>
      <c r="V2564" t="s">
        <v>414</v>
      </c>
      <c r="W2564" t="s">
        <v>136</v>
      </c>
      <c r="X2564" t="s">
        <v>1284</v>
      </c>
      <c r="Y2564" s="94">
        <v>0</v>
      </c>
      <c r="Z2564" s="94">
        <v>273661.90000000002</v>
      </c>
      <c r="AA2564" s="94">
        <v>0</v>
      </c>
      <c r="AB2564" s="94">
        <v>0</v>
      </c>
      <c r="AC2564">
        <f t="shared" si="80"/>
        <v>3000</v>
      </c>
      <c r="AD2564" t="str">
        <f t="shared" si="81"/>
        <v>307</v>
      </c>
    </row>
    <row r="2565" spans="1:30" hidden="1" x14ac:dyDescent="0.25">
      <c r="A2565" t="s">
        <v>1276</v>
      </c>
      <c r="B2565" t="s">
        <v>385</v>
      </c>
      <c r="C2565" t="s">
        <v>157</v>
      </c>
      <c r="D2565" t="s">
        <v>260</v>
      </c>
      <c r="E2565" t="s">
        <v>122</v>
      </c>
      <c r="F2565" t="s">
        <v>159</v>
      </c>
      <c r="G2565" t="s">
        <v>160</v>
      </c>
      <c r="H2565" t="s">
        <v>143</v>
      </c>
      <c r="I2565" t="s">
        <v>124</v>
      </c>
      <c r="J2565" t="s">
        <v>125</v>
      </c>
      <c r="K2565" t="s">
        <v>1279</v>
      </c>
      <c r="N2565" t="s">
        <v>1278</v>
      </c>
      <c r="O2565" t="s">
        <v>391</v>
      </c>
      <c r="P2565" t="s">
        <v>162</v>
      </c>
      <c r="Q2565" t="s">
        <v>261</v>
      </c>
      <c r="R2565" t="s">
        <v>131</v>
      </c>
      <c r="S2565" t="s">
        <v>164</v>
      </c>
      <c r="T2565" t="s">
        <v>165</v>
      </c>
      <c r="U2565" t="s">
        <v>151</v>
      </c>
      <c r="V2565" t="s">
        <v>135</v>
      </c>
      <c r="W2565" t="s">
        <v>136</v>
      </c>
      <c r="X2565" t="s">
        <v>1280</v>
      </c>
      <c r="Y2565" s="94">
        <v>4408400</v>
      </c>
      <c r="Z2565" s="94">
        <v>4408400</v>
      </c>
      <c r="AA2565" s="94">
        <v>4540652</v>
      </c>
      <c r="AB2565" s="94">
        <v>4540652</v>
      </c>
      <c r="AC2565">
        <f t="shared" si="80"/>
        <v>3000</v>
      </c>
      <c r="AD2565" t="str">
        <f t="shared" si="81"/>
        <v>307</v>
      </c>
    </row>
    <row r="2566" spans="1:30" hidden="1" x14ac:dyDescent="0.25">
      <c r="A2566" t="s">
        <v>1276</v>
      </c>
      <c r="B2566" t="s">
        <v>397</v>
      </c>
      <c r="C2566" t="s">
        <v>386</v>
      </c>
      <c r="D2566" t="s">
        <v>260</v>
      </c>
      <c r="E2566" t="s">
        <v>122</v>
      </c>
      <c r="F2566" t="s">
        <v>159</v>
      </c>
      <c r="G2566" t="s">
        <v>387</v>
      </c>
      <c r="H2566" t="s">
        <v>388</v>
      </c>
      <c r="I2566" t="s">
        <v>413</v>
      </c>
      <c r="J2566" t="s">
        <v>125</v>
      </c>
      <c r="K2566" t="s">
        <v>1285</v>
      </c>
      <c r="N2566" t="s">
        <v>1278</v>
      </c>
      <c r="O2566" t="s">
        <v>398</v>
      </c>
      <c r="P2566" t="s">
        <v>392</v>
      </c>
      <c r="Q2566" t="s">
        <v>261</v>
      </c>
      <c r="R2566" t="s">
        <v>131</v>
      </c>
      <c r="S2566" t="s">
        <v>164</v>
      </c>
      <c r="T2566" t="s">
        <v>393</v>
      </c>
      <c r="U2566" t="s">
        <v>394</v>
      </c>
      <c r="V2566" t="s">
        <v>414</v>
      </c>
      <c r="W2566" t="s">
        <v>136</v>
      </c>
      <c r="X2566" t="s">
        <v>1286</v>
      </c>
      <c r="Y2566" s="94">
        <v>0</v>
      </c>
      <c r="Z2566" s="94">
        <v>0</v>
      </c>
      <c r="AA2566" s="94">
        <v>0</v>
      </c>
      <c r="AB2566" s="94">
        <v>0</v>
      </c>
      <c r="AC2566">
        <f t="shared" si="80"/>
        <v>3000</v>
      </c>
      <c r="AD2566" t="str">
        <f t="shared" si="81"/>
        <v>307</v>
      </c>
    </row>
    <row r="2567" spans="1:30" hidden="1" x14ac:dyDescent="0.25">
      <c r="A2567" t="s">
        <v>1276</v>
      </c>
      <c r="B2567" t="s">
        <v>397</v>
      </c>
      <c r="C2567" t="s">
        <v>386</v>
      </c>
      <c r="D2567" t="s">
        <v>260</v>
      </c>
      <c r="E2567" t="s">
        <v>122</v>
      </c>
      <c r="F2567" t="s">
        <v>159</v>
      </c>
      <c r="G2567" t="s">
        <v>387</v>
      </c>
      <c r="H2567" t="s">
        <v>388</v>
      </c>
      <c r="I2567" t="s">
        <v>1303</v>
      </c>
      <c r="J2567" t="s">
        <v>125</v>
      </c>
      <c r="K2567" t="s">
        <v>1285</v>
      </c>
      <c r="N2567" t="s">
        <v>1278</v>
      </c>
      <c r="O2567" t="s">
        <v>398</v>
      </c>
      <c r="P2567" t="s">
        <v>392</v>
      </c>
      <c r="Q2567" t="s">
        <v>261</v>
      </c>
      <c r="R2567" t="s">
        <v>131</v>
      </c>
      <c r="S2567" t="s">
        <v>164</v>
      </c>
      <c r="T2567" t="s">
        <v>393</v>
      </c>
      <c r="U2567" t="s">
        <v>394</v>
      </c>
      <c r="V2567" t="s">
        <v>1304</v>
      </c>
      <c r="W2567" t="s">
        <v>136</v>
      </c>
      <c r="X2567" t="s">
        <v>1286</v>
      </c>
      <c r="Y2567" s="94">
        <v>0</v>
      </c>
      <c r="Z2567" s="94">
        <v>5029999.959999999</v>
      </c>
      <c r="AA2567" s="94">
        <v>0</v>
      </c>
      <c r="AB2567" s="94">
        <v>0</v>
      </c>
      <c r="AC2567">
        <f t="shared" si="80"/>
        <v>3000</v>
      </c>
      <c r="AD2567" t="str">
        <f t="shared" si="81"/>
        <v>307</v>
      </c>
    </row>
    <row r="2568" spans="1:30" hidden="1" x14ac:dyDescent="0.25">
      <c r="A2568" t="s">
        <v>1276</v>
      </c>
      <c r="B2568" t="s">
        <v>397</v>
      </c>
      <c r="C2568" t="s">
        <v>386</v>
      </c>
      <c r="D2568" t="s">
        <v>260</v>
      </c>
      <c r="E2568" t="s">
        <v>122</v>
      </c>
      <c r="F2568" t="s">
        <v>159</v>
      </c>
      <c r="G2568" t="s">
        <v>387</v>
      </c>
      <c r="H2568" t="s">
        <v>143</v>
      </c>
      <c r="I2568" t="s">
        <v>413</v>
      </c>
      <c r="J2568" t="s">
        <v>125</v>
      </c>
      <c r="K2568" t="s">
        <v>1285</v>
      </c>
      <c r="N2568" t="s">
        <v>1278</v>
      </c>
      <c r="O2568" t="s">
        <v>398</v>
      </c>
      <c r="P2568" t="s">
        <v>392</v>
      </c>
      <c r="Q2568" t="s">
        <v>261</v>
      </c>
      <c r="R2568" t="s">
        <v>131</v>
      </c>
      <c r="S2568" t="s">
        <v>164</v>
      </c>
      <c r="T2568" t="s">
        <v>393</v>
      </c>
      <c r="U2568" t="s">
        <v>151</v>
      </c>
      <c r="V2568" t="s">
        <v>414</v>
      </c>
      <c r="W2568" t="s">
        <v>136</v>
      </c>
      <c r="X2568" t="s">
        <v>1286</v>
      </c>
      <c r="Y2568" s="94">
        <v>0</v>
      </c>
      <c r="Z2568" s="94">
        <v>0</v>
      </c>
      <c r="AA2568" s="94">
        <v>0</v>
      </c>
      <c r="AB2568" s="94">
        <v>0</v>
      </c>
      <c r="AC2568">
        <f t="shared" si="80"/>
        <v>3000</v>
      </c>
      <c r="AD2568" t="str">
        <f t="shared" si="81"/>
        <v>307</v>
      </c>
    </row>
    <row r="2569" spans="1:30" hidden="1" x14ac:dyDescent="0.25">
      <c r="A2569" t="s">
        <v>1276</v>
      </c>
      <c r="B2569" t="s">
        <v>397</v>
      </c>
      <c r="C2569" t="s">
        <v>386</v>
      </c>
      <c r="D2569" t="s">
        <v>260</v>
      </c>
      <c r="E2569" t="s">
        <v>122</v>
      </c>
      <c r="F2569" t="s">
        <v>159</v>
      </c>
      <c r="G2569" t="s">
        <v>387</v>
      </c>
      <c r="H2569" t="s">
        <v>143</v>
      </c>
      <c r="I2569" t="s">
        <v>1303</v>
      </c>
      <c r="J2569" t="s">
        <v>125</v>
      </c>
      <c r="K2569" t="s">
        <v>1285</v>
      </c>
      <c r="N2569" t="s">
        <v>1278</v>
      </c>
      <c r="O2569" t="s">
        <v>398</v>
      </c>
      <c r="P2569" t="s">
        <v>392</v>
      </c>
      <c r="Q2569" t="s">
        <v>261</v>
      </c>
      <c r="R2569" t="s">
        <v>131</v>
      </c>
      <c r="S2569" t="s">
        <v>164</v>
      </c>
      <c r="T2569" t="s">
        <v>393</v>
      </c>
      <c r="U2569" t="s">
        <v>151</v>
      </c>
      <c r="V2569" t="s">
        <v>1304</v>
      </c>
      <c r="W2569" t="s">
        <v>136</v>
      </c>
      <c r="X2569" t="s">
        <v>1286</v>
      </c>
      <c r="Y2569" s="94">
        <v>0</v>
      </c>
      <c r="Z2569" s="94">
        <v>2500000</v>
      </c>
      <c r="AA2569" s="94">
        <v>0</v>
      </c>
      <c r="AB2569" s="94">
        <v>0</v>
      </c>
      <c r="AC2569">
        <f t="shared" si="80"/>
        <v>3000</v>
      </c>
      <c r="AD2569" t="str">
        <f t="shared" si="81"/>
        <v>307</v>
      </c>
    </row>
    <row r="2570" spans="1:30" hidden="1" x14ac:dyDescent="0.25">
      <c r="A2570" t="s">
        <v>1276</v>
      </c>
      <c r="B2570" t="s">
        <v>385</v>
      </c>
      <c r="C2570" t="s">
        <v>157</v>
      </c>
      <c r="D2570" t="s">
        <v>264</v>
      </c>
      <c r="E2570" t="s">
        <v>122</v>
      </c>
      <c r="F2570" t="s">
        <v>159</v>
      </c>
      <c r="G2570" t="s">
        <v>160</v>
      </c>
      <c r="H2570" t="s">
        <v>143</v>
      </c>
      <c r="I2570" t="s">
        <v>124</v>
      </c>
      <c r="J2570" t="s">
        <v>125</v>
      </c>
      <c r="K2570" t="s">
        <v>1279</v>
      </c>
      <c r="N2570" t="s">
        <v>1278</v>
      </c>
      <c r="O2570" t="s">
        <v>391</v>
      </c>
      <c r="P2570" t="s">
        <v>162</v>
      </c>
      <c r="Q2570" t="s">
        <v>265</v>
      </c>
      <c r="R2570" t="s">
        <v>131</v>
      </c>
      <c r="S2570" t="s">
        <v>164</v>
      </c>
      <c r="T2570" t="s">
        <v>165</v>
      </c>
      <c r="U2570" t="s">
        <v>151</v>
      </c>
      <c r="V2570" t="s">
        <v>135</v>
      </c>
      <c r="W2570" t="s">
        <v>136</v>
      </c>
      <c r="X2570" t="s">
        <v>1280</v>
      </c>
      <c r="Y2570" s="94">
        <v>3502824.23</v>
      </c>
      <c r="Z2570" s="94">
        <v>6555849.1699999999</v>
      </c>
      <c r="AA2570" s="94">
        <v>6541654.6500000004</v>
      </c>
      <c r="AB2570" s="94">
        <v>6541654.6500000004</v>
      </c>
      <c r="AC2570">
        <f t="shared" si="80"/>
        <v>3000</v>
      </c>
      <c r="AD2570" t="str">
        <f t="shared" si="81"/>
        <v>307</v>
      </c>
    </row>
    <row r="2571" spans="1:30" hidden="1" x14ac:dyDescent="0.25">
      <c r="A2571" t="s">
        <v>1276</v>
      </c>
      <c r="B2571" t="s">
        <v>397</v>
      </c>
      <c r="C2571" t="s">
        <v>386</v>
      </c>
      <c r="D2571" t="s">
        <v>264</v>
      </c>
      <c r="E2571" t="s">
        <v>122</v>
      </c>
      <c r="F2571" t="s">
        <v>159</v>
      </c>
      <c r="G2571" t="s">
        <v>387</v>
      </c>
      <c r="H2571" t="s">
        <v>388</v>
      </c>
      <c r="I2571" t="s">
        <v>1289</v>
      </c>
      <c r="J2571" t="s">
        <v>125</v>
      </c>
      <c r="K2571" t="s">
        <v>1285</v>
      </c>
      <c r="N2571" t="s">
        <v>1278</v>
      </c>
      <c r="O2571" t="s">
        <v>398</v>
      </c>
      <c r="P2571" t="s">
        <v>392</v>
      </c>
      <c r="Q2571" t="s">
        <v>265</v>
      </c>
      <c r="R2571" t="s">
        <v>131</v>
      </c>
      <c r="S2571" t="s">
        <v>164</v>
      </c>
      <c r="T2571" t="s">
        <v>393</v>
      </c>
      <c r="U2571" t="s">
        <v>394</v>
      </c>
      <c r="V2571" t="s">
        <v>1290</v>
      </c>
      <c r="W2571" t="s">
        <v>136</v>
      </c>
      <c r="X2571" t="s">
        <v>1286</v>
      </c>
      <c r="Y2571" s="94">
        <v>0</v>
      </c>
      <c r="Z2571" s="94">
        <v>1194800</v>
      </c>
      <c r="AA2571" s="94">
        <v>0</v>
      </c>
      <c r="AB2571" s="94">
        <v>0</v>
      </c>
      <c r="AC2571">
        <f t="shared" si="80"/>
        <v>3000</v>
      </c>
      <c r="AD2571" t="str">
        <f t="shared" si="81"/>
        <v>307</v>
      </c>
    </row>
    <row r="2572" spans="1:30" hidden="1" x14ac:dyDescent="0.25">
      <c r="A2572" t="s">
        <v>1276</v>
      </c>
      <c r="B2572" t="s">
        <v>397</v>
      </c>
      <c r="C2572" t="s">
        <v>386</v>
      </c>
      <c r="D2572" t="s">
        <v>264</v>
      </c>
      <c r="E2572" t="s">
        <v>122</v>
      </c>
      <c r="F2572" t="s">
        <v>159</v>
      </c>
      <c r="G2572" t="s">
        <v>387</v>
      </c>
      <c r="H2572" t="s">
        <v>388</v>
      </c>
      <c r="I2572" t="s">
        <v>1287</v>
      </c>
      <c r="J2572" t="s">
        <v>125</v>
      </c>
      <c r="K2572" t="s">
        <v>1285</v>
      </c>
      <c r="N2572" t="s">
        <v>1278</v>
      </c>
      <c r="O2572" t="s">
        <v>398</v>
      </c>
      <c r="P2572" t="s">
        <v>392</v>
      </c>
      <c r="Q2572" t="s">
        <v>265</v>
      </c>
      <c r="R2572" t="s">
        <v>131</v>
      </c>
      <c r="S2572" t="s">
        <v>164</v>
      </c>
      <c r="T2572" t="s">
        <v>393</v>
      </c>
      <c r="U2572" t="s">
        <v>394</v>
      </c>
      <c r="V2572" t="s">
        <v>1288</v>
      </c>
      <c r="W2572" t="s">
        <v>136</v>
      </c>
      <c r="X2572" t="s">
        <v>1286</v>
      </c>
      <c r="Y2572" s="94">
        <v>0</v>
      </c>
      <c r="Z2572" s="94">
        <v>69948</v>
      </c>
      <c r="AA2572" s="94">
        <v>0</v>
      </c>
      <c r="AB2572" s="94">
        <v>0</v>
      </c>
      <c r="AC2572">
        <f t="shared" si="80"/>
        <v>3000</v>
      </c>
      <c r="AD2572" t="str">
        <f t="shared" si="81"/>
        <v>307</v>
      </c>
    </row>
    <row r="2573" spans="1:30" hidden="1" x14ac:dyDescent="0.25">
      <c r="A2573" t="s">
        <v>1276</v>
      </c>
      <c r="B2573" t="s">
        <v>397</v>
      </c>
      <c r="C2573" t="s">
        <v>386</v>
      </c>
      <c r="D2573" t="s">
        <v>264</v>
      </c>
      <c r="E2573" t="s">
        <v>122</v>
      </c>
      <c r="F2573" t="s">
        <v>159</v>
      </c>
      <c r="G2573" t="s">
        <v>387</v>
      </c>
      <c r="H2573" t="s">
        <v>388</v>
      </c>
      <c r="I2573" t="s">
        <v>1305</v>
      </c>
      <c r="J2573" t="s">
        <v>125</v>
      </c>
      <c r="K2573" t="s">
        <v>1285</v>
      </c>
      <c r="N2573" t="s">
        <v>1278</v>
      </c>
      <c r="O2573" t="s">
        <v>398</v>
      </c>
      <c r="P2573" t="s">
        <v>392</v>
      </c>
      <c r="Q2573" t="s">
        <v>265</v>
      </c>
      <c r="R2573" t="s">
        <v>131</v>
      </c>
      <c r="S2573" t="s">
        <v>164</v>
      </c>
      <c r="T2573" t="s">
        <v>393</v>
      </c>
      <c r="U2573" t="s">
        <v>394</v>
      </c>
      <c r="V2573" t="s">
        <v>1306</v>
      </c>
      <c r="W2573" t="s">
        <v>136</v>
      </c>
      <c r="X2573" t="s">
        <v>1286</v>
      </c>
      <c r="Y2573" s="94">
        <v>0</v>
      </c>
      <c r="Z2573" s="94">
        <v>71499.990000000005</v>
      </c>
      <c r="AA2573" s="94">
        <v>0</v>
      </c>
      <c r="AB2573" s="94">
        <v>0</v>
      </c>
      <c r="AC2573">
        <f t="shared" si="80"/>
        <v>3000</v>
      </c>
      <c r="AD2573" t="str">
        <f t="shared" si="81"/>
        <v>307</v>
      </c>
    </row>
    <row r="2574" spans="1:30" hidden="1" x14ac:dyDescent="0.25">
      <c r="A2574" t="s">
        <v>1276</v>
      </c>
      <c r="B2574" t="s">
        <v>397</v>
      </c>
      <c r="C2574" t="s">
        <v>386</v>
      </c>
      <c r="D2574" t="s">
        <v>264</v>
      </c>
      <c r="E2574" t="s">
        <v>122</v>
      </c>
      <c r="F2574" t="s">
        <v>159</v>
      </c>
      <c r="G2574" t="s">
        <v>160</v>
      </c>
      <c r="H2574" t="s">
        <v>143</v>
      </c>
      <c r="I2574" t="s">
        <v>1289</v>
      </c>
      <c r="J2574" t="s">
        <v>125</v>
      </c>
      <c r="K2574" t="s">
        <v>1285</v>
      </c>
      <c r="N2574" t="s">
        <v>1278</v>
      </c>
      <c r="O2574" t="s">
        <v>398</v>
      </c>
      <c r="P2574" t="s">
        <v>392</v>
      </c>
      <c r="Q2574" t="s">
        <v>265</v>
      </c>
      <c r="R2574" t="s">
        <v>131</v>
      </c>
      <c r="S2574" t="s">
        <v>164</v>
      </c>
      <c r="T2574" t="s">
        <v>165</v>
      </c>
      <c r="U2574" t="s">
        <v>151</v>
      </c>
      <c r="V2574" t="s">
        <v>1290</v>
      </c>
      <c r="W2574" t="s">
        <v>136</v>
      </c>
      <c r="X2574" t="s">
        <v>1286</v>
      </c>
      <c r="Y2574" s="94">
        <v>0</v>
      </c>
      <c r="Z2574" s="94">
        <v>0</v>
      </c>
      <c r="AA2574" s="94">
        <v>0</v>
      </c>
      <c r="AB2574" s="94">
        <v>0</v>
      </c>
      <c r="AC2574">
        <f t="shared" si="80"/>
        <v>3000</v>
      </c>
      <c r="AD2574" t="str">
        <f t="shared" si="81"/>
        <v>307</v>
      </c>
    </row>
    <row r="2575" spans="1:30" hidden="1" x14ac:dyDescent="0.25">
      <c r="A2575" t="s">
        <v>1276</v>
      </c>
      <c r="B2575" t="s">
        <v>397</v>
      </c>
      <c r="C2575" t="s">
        <v>386</v>
      </c>
      <c r="D2575" t="s">
        <v>264</v>
      </c>
      <c r="E2575" t="s">
        <v>122</v>
      </c>
      <c r="F2575" t="s">
        <v>159</v>
      </c>
      <c r="G2575" t="s">
        <v>160</v>
      </c>
      <c r="H2575" t="s">
        <v>143</v>
      </c>
      <c r="I2575" t="s">
        <v>1289</v>
      </c>
      <c r="J2575" t="s">
        <v>125</v>
      </c>
      <c r="K2575" t="s">
        <v>1282</v>
      </c>
      <c r="N2575" t="s">
        <v>1278</v>
      </c>
      <c r="O2575" t="s">
        <v>398</v>
      </c>
      <c r="P2575" t="s">
        <v>392</v>
      </c>
      <c r="Q2575" t="s">
        <v>265</v>
      </c>
      <c r="R2575" t="s">
        <v>131</v>
      </c>
      <c r="S2575" t="s">
        <v>164</v>
      </c>
      <c r="T2575" t="s">
        <v>165</v>
      </c>
      <c r="U2575" t="s">
        <v>151</v>
      </c>
      <c r="V2575" t="s">
        <v>1290</v>
      </c>
      <c r="W2575" t="s">
        <v>136</v>
      </c>
      <c r="X2575" t="s">
        <v>1284</v>
      </c>
      <c r="Y2575" s="94">
        <v>0</v>
      </c>
      <c r="Z2575" s="94">
        <v>1000000</v>
      </c>
      <c r="AA2575" s="94">
        <v>0</v>
      </c>
      <c r="AB2575" s="94">
        <v>0</v>
      </c>
      <c r="AC2575">
        <f t="shared" si="80"/>
        <v>3000</v>
      </c>
      <c r="AD2575" t="str">
        <f t="shared" si="81"/>
        <v>307</v>
      </c>
    </row>
    <row r="2576" spans="1:30" hidden="1" x14ac:dyDescent="0.25">
      <c r="A2576" t="s">
        <v>1276</v>
      </c>
      <c r="B2576" t="s">
        <v>397</v>
      </c>
      <c r="C2576" t="s">
        <v>386</v>
      </c>
      <c r="D2576" t="s">
        <v>264</v>
      </c>
      <c r="E2576" t="s">
        <v>122</v>
      </c>
      <c r="F2576" t="s">
        <v>159</v>
      </c>
      <c r="G2576" t="s">
        <v>160</v>
      </c>
      <c r="H2576" t="s">
        <v>143</v>
      </c>
      <c r="I2576" t="s">
        <v>1305</v>
      </c>
      <c r="J2576" t="s">
        <v>125</v>
      </c>
      <c r="K2576" t="s">
        <v>1285</v>
      </c>
      <c r="N2576" t="s">
        <v>1278</v>
      </c>
      <c r="O2576" t="s">
        <v>398</v>
      </c>
      <c r="P2576" t="s">
        <v>392</v>
      </c>
      <c r="Q2576" t="s">
        <v>265</v>
      </c>
      <c r="R2576" t="s">
        <v>131</v>
      </c>
      <c r="S2576" t="s">
        <v>164</v>
      </c>
      <c r="T2576" t="s">
        <v>165</v>
      </c>
      <c r="U2576" t="s">
        <v>151</v>
      </c>
      <c r="V2576" t="s">
        <v>1306</v>
      </c>
      <c r="W2576" t="s">
        <v>136</v>
      </c>
      <c r="X2576" t="s">
        <v>1286</v>
      </c>
      <c r="Y2576" s="94">
        <v>0</v>
      </c>
      <c r="Z2576" s="94">
        <v>0</v>
      </c>
      <c r="AA2576" s="94">
        <v>0</v>
      </c>
      <c r="AB2576" s="94">
        <v>0</v>
      </c>
      <c r="AC2576">
        <f t="shared" si="80"/>
        <v>3000</v>
      </c>
      <c r="AD2576" t="str">
        <f t="shared" si="81"/>
        <v>307</v>
      </c>
    </row>
    <row r="2577" spans="1:30" hidden="1" x14ac:dyDescent="0.25">
      <c r="A2577" t="s">
        <v>1276</v>
      </c>
      <c r="B2577" t="s">
        <v>397</v>
      </c>
      <c r="C2577" t="s">
        <v>386</v>
      </c>
      <c r="D2577" t="s">
        <v>264</v>
      </c>
      <c r="E2577" t="s">
        <v>122</v>
      </c>
      <c r="F2577" t="s">
        <v>159</v>
      </c>
      <c r="G2577" t="s">
        <v>160</v>
      </c>
      <c r="H2577" t="s">
        <v>143</v>
      </c>
      <c r="I2577" t="s">
        <v>1305</v>
      </c>
      <c r="J2577" t="s">
        <v>125</v>
      </c>
      <c r="K2577" t="s">
        <v>1282</v>
      </c>
      <c r="N2577" t="s">
        <v>1278</v>
      </c>
      <c r="O2577" t="s">
        <v>398</v>
      </c>
      <c r="P2577" t="s">
        <v>392</v>
      </c>
      <c r="Q2577" t="s">
        <v>265</v>
      </c>
      <c r="R2577" t="s">
        <v>131</v>
      </c>
      <c r="S2577" t="s">
        <v>164</v>
      </c>
      <c r="T2577" t="s">
        <v>165</v>
      </c>
      <c r="U2577" t="s">
        <v>151</v>
      </c>
      <c r="V2577" t="s">
        <v>1306</v>
      </c>
      <c r="W2577" t="s">
        <v>136</v>
      </c>
      <c r="X2577" t="s">
        <v>1284</v>
      </c>
      <c r="Y2577" s="94">
        <v>0</v>
      </c>
      <c r="Z2577" s="94">
        <v>0</v>
      </c>
      <c r="AA2577" s="94">
        <v>0</v>
      </c>
      <c r="AB2577" s="94">
        <v>0</v>
      </c>
      <c r="AC2577">
        <f t="shared" si="80"/>
        <v>3000</v>
      </c>
      <c r="AD2577" t="str">
        <f t="shared" si="81"/>
        <v>307</v>
      </c>
    </row>
    <row r="2578" spans="1:30" hidden="1" x14ac:dyDescent="0.25">
      <c r="A2578" t="s">
        <v>1276</v>
      </c>
      <c r="B2578" t="s">
        <v>536</v>
      </c>
      <c r="C2578" t="s">
        <v>537</v>
      </c>
      <c r="D2578" t="s">
        <v>264</v>
      </c>
      <c r="E2578" t="s">
        <v>122</v>
      </c>
      <c r="F2578" t="s">
        <v>159</v>
      </c>
      <c r="G2578" t="s">
        <v>387</v>
      </c>
      <c r="H2578" t="s">
        <v>388</v>
      </c>
      <c r="I2578" t="s">
        <v>1307</v>
      </c>
      <c r="J2578" t="s">
        <v>125</v>
      </c>
      <c r="K2578" t="s">
        <v>1285</v>
      </c>
      <c r="N2578" t="s">
        <v>1278</v>
      </c>
      <c r="O2578" t="s">
        <v>539</v>
      </c>
      <c r="P2578" t="s">
        <v>392</v>
      </c>
      <c r="Q2578" t="s">
        <v>265</v>
      </c>
      <c r="R2578" t="s">
        <v>131</v>
      </c>
      <c r="S2578" t="s">
        <v>164</v>
      </c>
      <c r="T2578" t="s">
        <v>393</v>
      </c>
      <c r="U2578" t="s">
        <v>394</v>
      </c>
      <c r="V2578" t="s">
        <v>1308</v>
      </c>
      <c r="W2578" t="s">
        <v>136</v>
      </c>
      <c r="X2578" t="s">
        <v>1286</v>
      </c>
      <c r="Y2578" s="94">
        <v>0</v>
      </c>
      <c r="Z2578" s="94">
        <v>1519314.6199999999</v>
      </c>
      <c r="AA2578" s="94">
        <v>0</v>
      </c>
      <c r="AB2578" s="94">
        <v>0</v>
      </c>
      <c r="AC2578">
        <f t="shared" si="80"/>
        <v>3000</v>
      </c>
      <c r="AD2578" t="str">
        <f t="shared" si="81"/>
        <v>307</v>
      </c>
    </row>
    <row r="2579" spans="1:30" hidden="1" x14ac:dyDescent="0.25">
      <c r="A2579" t="s">
        <v>1276</v>
      </c>
      <c r="B2579" t="s">
        <v>385</v>
      </c>
      <c r="C2579" t="s">
        <v>157</v>
      </c>
      <c r="D2579" t="s">
        <v>266</v>
      </c>
      <c r="E2579" t="s">
        <v>122</v>
      </c>
      <c r="F2579" t="s">
        <v>159</v>
      </c>
      <c r="G2579" t="s">
        <v>160</v>
      </c>
      <c r="H2579" t="s">
        <v>143</v>
      </c>
      <c r="I2579" t="s">
        <v>124</v>
      </c>
      <c r="J2579" t="s">
        <v>125</v>
      </c>
      <c r="K2579" t="s">
        <v>1279</v>
      </c>
      <c r="N2579" t="s">
        <v>1278</v>
      </c>
      <c r="O2579" t="s">
        <v>391</v>
      </c>
      <c r="P2579" t="s">
        <v>162</v>
      </c>
      <c r="Q2579" t="s">
        <v>267</v>
      </c>
      <c r="R2579" t="s">
        <v>131</v>
      </c>
      <c r="S2579" t="s">
        <v>164</v>
      </c>
      <c r="T2579" t="s">
        <v>165</v>
      </c>
      <c r="U2579" t="s">
        <v>151</v>
      </c>
      <c r="V2579" t="s">
        <v>135</v>
      </c>
      <c r="W2579" t="s">
        <v>136</v>
      </c>
      <c r="X2579" t="s">
        <v>1280</v>
      </c>
      <c r="Y2579" s="94">
        <v>0</v>
      </c>
      <c r="Z2579" s="94">
        <v>0</v>
      </c>
      <c r="AA2579" s="94">
        <v>0</v>
      </c>
      <c r="AB2579" s="94">
        <v>0</v>
      </c>
      <c r="AC2579">
        <f t="shared" si="80"/>
        <v>3000</v>
      </c>
      <c r="AD2579" t="str">
        <f t="shared" si="81"/>
        <v>307</v>
      </c>
    </row>
    <row r="2580" spans="1:30" hidden="1" x14ac:dyDescent="0.25">
      <c r="A2580" t="s">
        <v>1276</v>
      </c>
      <c r="B2580" t="s">
        <v>385</v>
      </c>
      <c r="C2580" t="s">
        <v>157</v>
      </c>
      <c r="D2580" t="s">
        <v>270</v>
      </c>
      <c r="E2580" t="s">
        <v>122</v>
      </c>
      <c r="F2580" t="s">
        <v>159</v>
      </c>
      <c r="G2580" t="s">
        <v>160</v>
      </c>
      <c r="H2580" t="s">
        <v>143</v>
      </c>
      <c r="I2580" t="s">
        <v>124</v>
      </c>
      <c r="J2580" t="s">
        <v>125</v>
      </c>
      <c r="K2580" t="s">
        <v>1279</v>
      </c>
      <c r="N2580" t="s">
        <v>1278</v>
      </c>
      <c r="O2580" t="s">
        <v>391</v>
      </c>
      <c r="P2580" t="s">
        <v>162</v>
      </c>
      <c r="Q2580" t="s">
        <v>271</v>
      </c>
      <c r="R2580" t="s">
        <v>131</v>
      </c>
      <c r="S2580" t="s">
        <v>164</v>
      </c>
      <c r="T2580" t="s">
        <v>165</v>
      </c>
      <c r="U2580" t="s">
        <v>151</v>
      </c>
      <c r="V2580" t="s">
        <v>135</v>
      </c>
      <c r="W2580" t="s">
        <v>136</v>
      </c>
      <c r="X2580" t="s">
        <v>1280</v>
      </c>
      <c r="Y2580" s="94">
        <v>680006</v>
      </c>
      <c r="Z2580" s="94">
        <v>644960</v>
      </c>
      <c r="AA2580" s="94">
        <v>664308.80000000005</v>
      </c>
      <c r="AB2580" s="94">
        <v>664308.80000000005</v>
      </c>
      <c r="AC2580">
        <f t="shared" si="80"/>
        <v>3000</v>
      </c>
      <c r="AD2580" t="str">
        <f t="shared" si="81"/>
        <v>307</v>
      </c>
    </row>
    <row r="2581" spans="1:30" hidden="1" x14ac:dyDescent="0.25">
      <c r="A2581" t="s">
        <v>1276</v>
      </c>
      <c r="B2581" t="s">
        <v>397</v>
      </c>
      <c r="C2581" t="s">
        <v>386</v>
      </c>
      <c r="D2581" t="s">
        <v>270</v>
      </c>
      <c r="E2581" t="s">
        <v>122</v>
      </c>
      <c r="F2581" t="s">
        <v>159</v>
      </c>
      <c r="G2581" t="s">
        <v>387</v>
      </c>
      <c r="H2581" t="s">
        <v>388</v>
      </c>
      <c r="I2581" t="s">
        <v>1289</v>
      </c>
      <c r="J2581" t="s">
        <v>125</v>
      </c>
      <c r="K2581" t="s">
        <v>1285</v>
      </c>
      <c r="N2581" t="s">
        <v>1278</v>
      </c>
      <c r="O2581" t="s">
        <v>398</v>
      </c>
      <c r="P2581" t="s">
        <v>392</v>
      </c>
      <c r="Q2581" t="s">
        <v>271</v>
      </c>
      <c r="R2581" t="s">
        <v>131</v>
      </c>
      <c r="S2581" t="s">
        <v>164</v>
      </c>
      <c r="T2581" t="s">
        <v>393</v>
      </c>
      <c r="U2581" t="s">
        <v>394</v>
      </c>
      <c r="V2581" t="s">
        <v>1290</v>
      </c>
      <c r="W2581" t="s">
        <v>136</v>
      </c>
      <c r="X2581" t="s">
        <v>1286</v>
      </c>
      <c r="Y2581" s="94">
        <v>0</v>
      </c>
      <c r="Z2581" s="94">
        <v>1480200</v>
      </c>
      <c r="AA2581" s="94">
        <v>0</v>
      </c>
      <c r="AB2581" s="94">
        <v>0</v>
      </c>
      <c r="AC2581">
        <f t="shared" si="80"/>
        <v>3000</v>
      </c>
      <c r="AD2581" t="str">
        <f t="shared" si="81"/>
        <v>307</v>
      </c>
    </row>
    <row r="2582" spans="1:30" hidden="1" x14ac:dyDescent="0.25">
      <c r="A2582" t="s">
        <v>1276</v>
      </c>
      <c r="B2582" t="s">
        <v>397</v>
      </c>
      <c r="C2582" t="s">
        <v>386</v>
      </c>
      <c r="D2582" t="s">
        <v>270</v>
      </c>
      <c r="E2582" t="s">
        <v>122</v>
      </c>
      <c r="F2582" t="s">
        <v>159</v>
      </c>
      <c r="G2582" t="s">
        <v>387</v>
      </c>
      <c r="H2582" t="s">
        <v>388</v>
      </c>
      <c r="I2582" t="s">
        <v>1305</v>
      </c>
      <c r="J2582" t="s">
        <v>125</v>
      </c>
      <c r="K2582" t="s">
        <v>1285</v>
      </c>
      <c r="N2582" t="s">
        <v>1278</v>
      </c>
      <c r="O2582" t="s">
        <v>398</v>
      </c>
      <c r="P2582" t="s">
        <v>392</v>
      </c>
      <c r="Q2582" t="s">
        <v>271</v>
      </c>
      <c r="R2582" t="s">
        <v>131</v>
      </c>
      <c r="S2582" t="s">
        <v>164</v>
      </c>
      <c r="T2582" t="s">
        <v>393</v>
      </c>
      <c r="U2582" t="s">
        <v>394</v>
      </c>
      <c r="V2582" t="s">
        <v>1306</v>
      </c>
      <c r="W2582" t="s">
        <v>136</v>
      </c>
      <c r="X2582" t="s">
        <v>1286</v>
      </c>
      <c r="Y2582" s="94">
        <v>0</v>
      </c>
      <c r="Z2582" s="94">
        <v>660199.99</v>
      </c>
      <c r="AA2582" s="94">
        <v>0</v>
      </c>
      <c r="AB2582" s="94">
        <v>0</v>
      </c>
      <c r="AC2582">
        <f t="shared" si="80"/>
        <v>3000</v>
      </c>
      <c r="AD2582" t="str">
        <f t="shared" si="81"/>
        <v>307</v>
      </c>
    </row>
    <row r="2583" spans="1:30" hidden="1" x14ac:dyDescent="0.25">
      <c r="A2583" t="s">
        <v>1276</v>
      </c>
      <c r="B2583" t="s">
        <v>397</v>
      </c>
      <c r="C2583" t="s">
        <v>386</v>
      </c>
      <c r="D2583" t="s">
        <v>270</v>
      </c>
      <c r="E2583" t="s">
        <v>122</v>
      </c>
      <c r="F2583" t="s">
        <v>159</v>
      </c>
      <c r="G2583" t="s">
        <v>160</v>
      </c>
      <c r="H2583" t="s">
        <v>143</v>
      </c>
      <c r="I2583" t="s">
        <v>1281</v>
      </c>
      <c r="J2583" t="s">
        <v>125</v>
      </c>
      <c r="K2583" t="s">
        <v>1285</v>
      </c>
      <c r="N2583" t="s">
        <v>1278</v>
      </c>
      <c r="O2583" t="s">
        <v>398</v>
      </c>
      <c r="P2583" t="s">
        <v>392</v>
      </c>
      <c r="Q2583" t="s">
        <v>271</v>
      </c>
      <c r="R2583" t="s">
        <v>131</v>
      </c>
      <c r="S2583" t="s">
        <v>164</v>
      </c>
      <c r="T2583" t="s">
        <v>165</v>
      </c>
      <c r="U2583" t="s">
        <v>151</v>
      </c>
      <c r="V2583" t="s">
        <v>1283</v>
      </c>
      <c r="W2583" t="s">
        <v>136</v>
      </c>
      <c r="X2583" t="s">
        <v>1286</v>
      </c>
      <c r="Y2583" s="94">
        <v>0</v>
      </c>
      <c r="Z2583" s="94">
        <v>0</v>
      </c>
      <c r="AA2583" s="94">
        <v>0</v>
      </c>
      <c r="AB2583" s="94">
        <v>0</v>
      </c>
      <c r="AC2583">
        <f t="shared" si="80"/>
        <v>3000</v>
      </c>
      <c r="AD2583" t="str">
        <f t="shared" si="81"/>
        <v>307</v>
      </c>
    </row>
    <row r="2584" spans="1:30" hidden="1" x14ac:dyDescent="0.25">
      <c r="A2584" t="s">
        <v>1276</v>
      </c>
      <c r="B2584" t="s">
        <v>397</v>
      </c>
      <c r="C2584" t="s">
        <v>386</v>
      </c>
      <c r="D2584" t="s">
        <v>270</v>
      </c>
      <c r="E2584" t="s">
        <v>122</v>
      </c>
      <c r="F2584" t="s">
        <v>159</v>
      </c>
      <c r="G2584" t="s">
        <v>160</v>
      </c>
      <c r="H2584" t="s">
        <v>143</v>
      </c>
      <c r="I2584" t="s">
        <v>1281</v>
      </c>
      <c r="J2584" t="s">
        <v>125</v>
      </c>
      <c r="K2584" t="s">
        <v>1282</v>
      </c>
      <c r="N2584" t="s">
        <v>1278</v>
      </c>
      <c r="O2584" t="s">
        <v>398</v>
      </c>
      <c r="P2584" t="s">
        <v>392</v>
      </c>
      <c r="Q2584" t="s">
        <v>271</v>
      </c>
      <c r="R2584" t="s">
        <v>131</v>
      </c>
      <c r="S2584" t="s">
        <v>164</v>
      </c>
      <c r="T2584" t="s">
        <v>165</v>
      </c>
      <c r="U2584" t="s">
        <v>151</v>
      </c>
      <c r="V2584" t="s">
        <v>1283</v>
      </c>
      <c r="W2584" t="s">
        <v>136</v>
      </c>
      <c r="X2584" t="s">
        <v>1284</v>
      </c>
      <c r="Y2584" s="94">
        <v>0</v>
      </c>
      <c r="Z2584" s="94">
        <v>0</v>
      </c>
      <c r="AA2584" s="94">
        <v>0</v>
      </c>
      <c r="AB2584" s="94">
        <v>0</v>
      </c>
      <c r="AC2584">
        <f t="shared" si="80"/>
        <v>3000</v>
      </c>
      <c r="AD2584" t="str">
        <f t="shared" si="81"/>
        <v>307</v>
      </c>
    </row>
    <row r="2585" spans="1:30" hidden="1" x14ac:dyDescent="0.25">
      <c r="A2585" t="s">
        <v>1276</v>
      </c>
      <c r="B2585" t="s">
        <v>397</v>
      </c>
      <c r="C2585" t="s">
        <v>386</v>
      </c>
      <c r="D2585" t="s">
        <v>270</v>
      </c>
      <c r="E2585" t="s">
        <v>122</v>
      </c>
      <c r="F2585" t="s">
        <v>159</v>
      </c>
      <c r="G2585" t="s">
        <v>160</v>
      </c>
      <c r="H2585" t="s">
        <v>143</v>
      </c>
      <c r="I2585" t="s">
        <v>1289</v>
      </c>
      <c r="J2585" t="s">
        <v>125</v>
      </c>
      <c r="K2585" t="s">
        <v>1285</v>
      </c>
      <c r="N2585" t="s">
        <v>1278</v>
      </c>
      <c r="O2585" t="s">
        <v>398</v>
      </c>
      <c r="P2585" t="s">
        <v>392</v>
      </c>
      <c r="Q2585" t="s">
        <v>271</v>
      </c>
      <c r="R2585" t="s">
        <v>131</v>
      </c>
      <c r="S2585" t="s">
        <v>164</v>
      </c>
      <c r="T2585" t="s">
        <v>165</v>
      </c>
      <c r="U2585" t="s">
        <v>151</v>
      </c>
      <c r="V2585" t="s">
        <v>1290</v>
      </c>
      <c r="W2585" t="s">
        <v>136</v>
      </c>
      <c r="X2585" t="s">
        <v>1286</v>
      </c>
      <c r="Y2585" s="94">
        <v>0</v>
      </c>
      <c r="Z2585" s="94">
        <v>0</v>
      </c>
      <c r="AA2585" s="94">
        <v>0</v>
      </c>
      <c r="AB2585" s="94">
        <v>0</v>
      </c>
      <c r="AC2585">
        <f t="shared" si="80"/>
        <v>3000</v>
      </c>
      <c r="AD2585" t="str">
        <f t="shared" si="81"/>
        <v>307</v>
      </c>
    </row>
    <row r="2586" spans="1:30" hidden="1" x14ac:dyDescent="0.25">
      <c r="A2586" t="s">
        <v>1276</v>
      </c>
      <c r="B2586" t="s">
        <v>397</v>
      </c>
      <c r="C2586" t="s">
        <v>386</v>
      </c>
      <c r="D2586" t="s">
        <v>270</v>
      </c>
      <c r="E2586" t="s">
        <v>122</v>
      </c>
      <c r="F2586" t="s">
        <v>159</v>
      </c>
      <c r="G2586" t="s">
        <v>160</v>
      </c>
      <c r="H2586" t="s">
        <v>143</v>
      </c>
      <c r="I2586" t="s">
        <v>1289</v>
      </c>
      <c r="J2586" t="s">
        <v>125</v>
      </c>
      <c r="K2586" t="s">
        <v>1282</v>
      </c>
      <c r="N2586" t="s">
        <v>1278</v>
      </c>
      <c r="O2586" t="s">
        <v>398</v>
      </c>
      <c r="P2586" t="s">
        <v>392</v>
      </c>
      <c r="Q2586" t="s">
        <v>271</v>
      </c>
      <c r="R2586" t="s">
        <v>131</v>
      </c>
      <c r="S2586" t="s">
        <v>164</v>
      </c>
      <c r="T2586" t="s">
        <v>165</v>
      </c>
      <c r="U2586" t="s">
        <v>151</v>
      </c>
      <c r="V2586" t="s">
        <v>1290</v>
      </c>
      <c r="W2586" t="s">
        <v>136</v>
      </c>
      <c r="X2586" t="s">
        <v>1284</v>
      </c>
      <c r="Y2586" s="94">
        <v>0</v>
      </c>
      <c r="Z2586" s="94">
        <v>0</v>
      </c>
      <c r="AA2586" s="94">
        <v>0</v>
      </c>
      <c r="AB2586" s="94">
        <v>0</v>
      </c>
      <c r="AC2586">
        <f t="shared" si="80"/>
        <v>3000</v>
      </c>
      <c r="AD2586" t="str">
        <f t="shared" si="81"/>
        <v>307</v>
      </c>
    </row>
    <row r="2587" spans="1:30" hidden="1" x14ac:dyDescent="0.25">
      <c r="A2587" t="s">
        <v>1276</v>
      </c>
      <c r="B2587" t="s">
        <v>397</v>
      </c>
      <c r="C2587" t="s">
        <v>386</v>
      </c>
      <c r="D2587" t="s">
        <v>270</v>
      </c>
      <c r="E2587" t="s">
        <v>122</v>
      </c>
      <c r="F2587" t="s">
        <v>159</v>
      </c>
      <c r="G2587" t="s">
        <v>160</v>
      </c>
      <c r="H2587" t="s">
        <v>143</v>
      </c>
      <c r="I2587" t="s">
        <v>1305</v>
      </c>
      <c r="J2587" t="s">
        <v>125</v>
      </c>
      <c r="K2587" t="s">
        <v>1285</v>
      </c>
      <c r="N2587" t="s">
        <v>1278</v>
      </c>
      <c r="O2587" t="s">
        <v>398</v>
      </c>
      <c r="P2587" t="s">
        <v>392</v>
      </c>
      <c r="Q2587" t="s">
        <v>271</v>
      </c>
      <c r="R2587" t="s">
        <v>131</v>
      </c>
      <c r="S2587" t="s">
        <v>164</v>
      </c>
      <c r="T2587" t="s">
        <v>165</v>
      </c>
      <c r="U2587" t="s">
        <v>151</v>
      </c>
      <c r="V2587" t="s">
        <v>1306</v>
      </c>
      <c r="W2587" t="s">
        <v>136</v>
      </c>
      <c r="X2587" t="s">
        <v>1286</v>
      </c>
      <c r="Y2587" s="94">
        <v>0</v>
      </c>
      <c r="Z2587" s="94">
        <v>0</v>
      </c>
      <c r="AA2587" s="94">
        <v>0</v>
      </c>
      <c r="AB2587" s="94">
        <v>0</v>
      </c>
      <c r="AC2587">
        <f t="shared" si="80"/>
        <v>3000</v>
      </c>
      <c r="AD2587" t="str">
        <f t="shared" si="81"/>
        <v>307</v>
      </c>
    </row>
    <row r="2588" spans="1:30" hidden="1" x14ac:dyDescent="0.25">
      <c r="A2588" t="s">
        <v>1276</v>
      </c>
      <c r="B2588" t="s">
        <v>397</v>
      </c>
      <c r="C2588" t="s">
        <v>386</v>
      </c>
      <c r="D2588" t="s">
        <v>270</v>
      </c>
      <c r="E2588" t="s">
        <v>122</v>
      </c>
      <c r="F2588" t="s">
        <v>159</v>
      </c>
      <c r="G2588" t="s">
        <v>160</v>
      </c>
      <c r="H2588" t="s">
        <v>143</v>
      </c>
      <c r="I2588" t="s">
        <v>1305</v>
      </c>
      <c r="J2588" t="s">
        <v>125</v>
      </c>
      <c r="K2588" t="s">
        <v>1282</v>
      </c>
      <c r="N2588" t="s">
        <v>1278</v>
      </c>
      <c r="O2588" t="s">
        <v>398</v>
      </c>
      <c r="P2588" t="s">
        <v>392</v>
      </c>
      <c r="Q2588" t="s">
        <v>271</v>
      </c>
      <c r="R2588" t="s">
        <v>131</v>
      </c>
      <c r="S2588" t="s">
        <v>164</v>
      </c>
      <c r="T2588" t="s">
        <v>165</v>
      </c>
      <c r="U2588" t="s">
        <v>151</v>
      </c>
      <c r="V2588" t="s">
        <v>1306</v>
      </c>
      <c r="W2588" t="s">
        <v>136</v>
      </c>
      <c r="X2588" t="s">
        <v>1284</v>
      </c>
      <c r="Y2588" s="94">
        <v>0</v>
      </c>
      <c r="Z2588" s="94">
        <v>0</v>
      </c>
      <c r="AA2588" s="94">
        <v>0</v>
      </c>
      <c r="AB2588" s="94">
        <v>0</v>
      </c>
      <c r="AC2588">
        <f t="shared" si="80"/>
        <v>3000</v>
      </c>
      <c r="AD2588" t="str">
        <f t="shared" si="81"/>
        <v>307</v>
      </c>
    </row>
    <row r="2589" spans="1:30" hidden="1" x14ac:dyDescent="0.25">
      <c r="A2589" t="s">
        <v>1276</v>
      </c>
      <c r="B2589" t="s">
        <v>385</v>
      </c>
      <c r="C2589" t="s">
        <v>157</v>
      </c>
      <c r="D2589" t="s">
        <v>272</v>
      </c>
      <c r="E2589" t="s">
        <v>122</v>
      </c>
      <c r="F2589" t="s">
        <v>159</v>
      </c>
      <c r="G2589" t="s">
        <v>160</v>
      </c>
      <c r="H2589" t="s">
        <v>143</v>
      </c>
      <c r="I2589" t="s">
        <v>124</v>
      </c>
      <c r="J2589" t="s">
        <v>125</v>
      </c>
      <c r="K2589" t="s">
        <v>1279</v>
      </c>
      <c r="N2589" t="s">
        <v>1278</v>
      </c>
      <c r="O2589" t="s">
        <v>391</v>
      </c>
      <c r="P2589" t="s">
        <v>162</v>
      </c>
      <c r="Q2589" t="s">
        <v>273</v>
      </c>
      <c r="R2589" t="s">
        <v>131</v>
      </c>
      <c r="S2589" t="s">
        <v>164</v>
      </c>
      <c r="T2589" t="s">
        <v>165</v>
      </c>
      <c r="U2589" t="s">
        <v>151</v>
      </c>
      <c r="V2589" t="s">
        <v>135</v>
      </c>
      <c r="W2589" t="s">
        <v>136</v>
      </c>
      <c r="X2589" t="s">
        <v>1280</v>
      </c>
      <c r="Y2589" s="94">
        <v>2771025.03</v>
      </c>
      <c r="Z2589" s="94">
        <v>2177112.54</v>
      </c>
      <c r="AA2589" s="94">
        <v>2242425.92</v>
      </c>
      <c r="AB2589" s="94">
        <v>2242425.92</v>
      </c>
      <c r="AC2589">
        <f t="shared" si="80"/>
        <v>3000</v>
      </c>
      <c r="AD2589" t="str">
        <f t="shared" si="81"/>
        <v>307</v>
      </c>
    </row>
    <row r="2590" spans="1:30" hidden="1" x14ac:dyDescent="0.25">
      <c r="A2590" t="s">
        <v>1276</v>
      </c>
      <c r="B2590" t="s">
        <v>397</v>
      </c>
      <c r="C2590" t="s">
        <v>386</v>
      </c>
      <c r="D2590" t="s">
        <v>272</v>
      </c>
      <c r="E2590" t="s">
        <v>122</v>
      </c>
      <c r="F2590" t="s">
        <v>159</v>
      </c>
      <c r="G2590" t="s">
        <v>387</v>
      </c>
      <c r="H2590" t="s">
        <v>388</v>
      </c>
      <c r="I2590" t="s">
        <v>545</v>
      </c>
      <c r="J2590" t="s">
        <v>125</v>
      </c>
      <c r="K2590" t="s">
        <v>1285</v>
      </c>
      <c r="N2590" t="s">
        <v>1278</v>
      </c>
      <c r="O2590" t="s">
        <v>398</v>
      </c>
      <c r="P2590" t="s">
        <v>392</v>
      </c>
      <c r="Q2590" t="s">
        <v>273</v>
      </c>
      <c r="R2590" t="s">
        <v>131</v>
      </c>
      <c r="S2590" t="s">
        <v>164</v>
      </c>
      <c r="T2590" t="s">
        <v>393</v>
      </c>
      <c r="U2590" t="s">
        <v>394</v>
      </c>
      <c r="V2590" t="s">
        <v>546</v>
      </c>
      <c r="W2590" t="s">
        <v>136</v>
      </c>
      <c r="X2590" t="s">
        <v>1286</v>
      </c>
      <c r="Y2590" s="94">
        <v>0</v>
      </c>
      <c r="Z2590" s="94">
        <v>343070</v>
      </c>
      <c r="AA2590" s="94">
        <v>0</v>
      </c>
      <c r="AB2590" s="94">
        <v>0</v>
      </c>
      <c r="AC2590">
        <f t="shared" si="80"/>
        <v>3000</v>
      </c>
      <c r="AD2590" t="str">
        <f t="shared" si="81"/>
        <v>307</v>
      </c>
    </row>
    <row r="2591" spans="1:30" hidden="1" x14ac:dyDescent="0.25">
      <c r="A2591" t="s">
        <v>1276</v>
      </c>
      <c r="B2591" t="s">
        <v>397</v>
      </c>
      <c r="C2591" t="s">
        <v>386</v>
      </c>
      <c r="D2591" t="s">
        <v>272</v>
      </c>
      <c r="E2591" t="s">
        <v>122</v>
      </c>
      <c r="F2591" t="s">
        <v>159</v>
      </c>
      <c r="G2591" t="s">
        <v>387</v>
      </c>
      <c r="H2591" t="s">
        <v>143</v>
      </c>
      <c r="I2591" t="s">
        <v>545</v>
      </c>
      <c r="J2591" t="s">
        <v>125</v>
      </c>
      <c r="K2591" t="s">
        <v>1285</v>
      </c>
      <c r="N2591" t="s">
        <v>1278</v>
      </c>
      <c r="O2591" t="s">
        <v>398</v>
      </c>
      <c r="P2591" t="s">
        <v>392</v>
      </c>
      <c r="Q2591" t="s">
        <v>273</v>
      </c>
      <c r="R2591" t="s">
        <v>131</v>
      </c>
      <c r="S2591" t="s">
        <v>164</v>
      </c>
      <c r="T2591" t="s">
        <v>393</v>
      </c>
      <c r="U2591" t="s">
        <v>151</v>
      </c>
      <c r="V2591" t="s">
        <v>546</v>
      </c>
      <c r="W2591" t="s">
        <v>136</v>
      </c>
      <c r="X2591" t="s">
        <v>1286</v>
      </c>
      <c r="Y2591" s="94">
        <v>0</v>
      </c>
      <c r="Z2591" s="94">
        <v>0</v>
      </c>
      <c r="AA2591" s="94">
        <v>0</v>
      </c>
      <c r="AB2591" s="94">
        <v>0</v>
      </c>
      <c r="AC2591">
        <f t="shared" si="80"/>
        <v>3000</v>
      </c>
      <c r="AD2591" t="str">
        <f t="shared" si="81"/>
        <v>307</v>
      </c>
    </row>
    <row r="2592" spans="1:30" hidden="1" x14ac:dyDescent="0.25">
      <c r="A2592" t="s">
        <v>1276</v>
      </c>
      <c r="B2592" t="s">
        <v>385</v>
      </c>
      <c r="C2592" t="s">
        <v>157</v>
      </c>
      <c r="D2592" t="s">
        <v>276</v>
      </c>
      <c r="E2592" t="s">
        <v>122</v>
      </c>
      <c r="F2592" t="s">
        <v>159</v>
      </c>
      <c r="G2592" t="s">
        <v>160</v>
      </c>
      <c r="H2592" t="s">
        <v>143</v>
      </c>
      <c r="I2592" t="s">
        <v>124</v>
      </c>
      <c r="J2592" t="s">
        <v>125</v>
      </c>
      <c r="K2592" t="s">
        <v>1279</v>
      </c>
      <c r="N2592" t="s">
        <v>1278</v>
      </c>
      <c r="O2592" t="s">
        <v>391</v>
      </c>
      <c r="P2592" t="s">
        <v>162</v>
      </c>
      <c r="Q2592" t="s">
        <v>277</v>
      </c>
      <c r="R2592" t="s">
        <v>131</v>
      </c>
      <c r="S2592" t="s">
        <v>164</v>
      </c>
      <c r="T2592" t="s">
        <v>165</v>
      </c>
      <c r="U2592" t="s">
        <v>151</v>
      </c>
      <c r="V2592" t="s">
        <v>135</v>
      </c>
      <c r="W2592" t="s">
        <v>136</v>
      </c>
      <c r="X2592" t="s">
        <v>1280</v>
      </c>
      <c r="Y2592" s="94">
        <v>15094045.140000001</v>
      </c>
      <c r="Z2592" s="94">
        <v>3945465.0799999996</v>
      </c>
      <c r="AA2592" s="94">
        <v>4063829.03</v>
      </c>
      <c r="AB2592" s="94">
        <v>4063829.03</v>
      </c>
      <c r="AC2592">
        <f t="shared" si="80"/>
        <v>3000</v>
      </c>
      <c r="AD2592" t="str">
        <f t="shared" si="81"/>
        <v>307</v>
      </c>
    </row>
    <row r="2593" spans="1:30" hidden="1" x14ac:dyDescent="0.25">
      <c r="A2593" t="s">
        <v>1276</v>
      </c>
      <c r="B2593" t="s">
        <v>397</v>
      </c>
      <c r="C2593" t="s">
        <v>386</v>
      </c>
      <c r="D2593" t="s">
        <v>276</v>
      </c>
      <c r="E2593" t="s">
        <v>122</v>
      </c>
      <c r="F2593" t="s">
        <v>159</v>
      </c>
      <c r="G2593" t="s">
        <v>387</v>
      </c>
      <c r="H2593" t="s">
        <v>388</v>
      </c>
      <c r="I2593" t="s">
        <v>1281</v>
      </c>
      <c r="J2593" t="s">
        <v>125</v>
      </c>
      <c r="K2593" t="s">
        <v>1285</v>
      </c>
      <c r="N2593" t="s">
        <v>1278</v>
      </c>
      <c r="O2593" t="s">
        <v>398</v>
      </c>
      <c r="P2593" t="s">
        <v>392</v>
      </c>
      <c r="Q2593" t="s">
        <v>277</v>
      </c>
      <c r="R2593" t="s">
        <v>131</v>
      </c>
      <c r="S2593" t="s">
        <v>164</v>
      </c>
      <c r="T2593" t="s">
        <v>393</v>
      </c>
      <c r="U2593" t="s">
        <v>394</v>
      </c>
      <c r="V2593" t="s">
        <v>1283</v>
      </c>
      <c r="W2593" t="s">
        <v>136</v>
      </c>
      <c r="X2593" t="s">
        <v>1286</v>
      </c>
      <c r="Y2593" s="94">
        <v>0</v>
      </c>
      <c r="Z2593" s="94">
        <v>0</v>
      </c>
      <c r="AA2593" s="94">
        <v>0</v>
      </c>
      <c r="AB2593" s="94">
        <v>0</v>
      </c>
      <c r="AC2593">
        <f t="shared" si="80"/>
        <v>3000</v>
      </c>
      <c r="AD2593" t="str">
        <f t="shared" si="81"/>
        <v>307</v>
      </c>
    </row>
    <row r="2594" spans="1:30" hidden="1" x14ac:dyDescent="0.25">
      <c r="A2594" t="s">
        <v>1276</v>
      </c>
      <c r="B2594" t="s">
        <v>397</v>
      </c>
      <c r="C2594" t="s">
        <v>386</v>
      </c>
      <c r="D2594" t="s">
        <v>276</v>
      </c>
      <c r="E2594" t="s">
        <v>122</v>
      </c>
      <c r="F2594" t="s">
        <v>159</v>
      </c>
      <c r="G2594" t="s">
        <v>387</v>
      </c>
      <c r="H2594" t="s">
        <v>388</v>
      </c>
      <c r="I2594" t="s">
        <v>1289</v>
      </c>
      <c r="J2594" t="s">
        <v>125</v>
      </c>
      <c r="K2594" t="s">
        <v>1285</v>
      </c>
      <c r="N2594" t="s">
        <v>1278</v>
      </c>
      <c r="O2594" t="s">
        <v>398</v>
      </c>
      <c r="P2594" t="s">
        <v>392</v>
      </c>
      <c r="Q2594" t="s">
        <v>277</v>
      </c>
      <c r="R2594" t="s">
        <v>131</v>
      </c>
      <c r="S2594" t="s">
        <v>164</v>
      </c>
      <c r="T2594" t="s">
        <v>393</v>
      </c>
      <c r="U2594" t="s">
        <v>394</v>
      </c>
      <c r="V2594" t="s">
        <v>1290</v>
      </c>
      <c r="W2594" t="s">
        <v>136</v>
      </c>
      <c r="X2594" t="s">
        <v>1286</v>
      </c>
      <c r="Y2594" s="94">
        <v>0</v>
      </c>
      <c r="Z2594" s="94">
        <v>754327.44</v>
      </c>
      <c r="AA2594" s="94">
        <v>0</v>
      </c>
      <c r="AB2594" s="94">
        <v>0</v>
      </c>
      <c r="AC2594">
        <f t="shared" si="80"/>
        <v>3000</v>
      </c>
      <c r="AD2594" t="str">
        <f t="shared" si="81"/>
        <v>307</v>
      </c>
    </row>
    <row r="2595" spans="1:30" hidden="1" x14ac:dyDescent="0.25">
      <c r="A2595" t="s">
        <v>1276</v>
      </c>
      <c r="B2595" t="s">
        <v>397</v>
      </c>
      <c r="C2595" t="s">
        <v>386</v>
      </c>
      <c r="D2595" t="s">
        <v>498</v>
      </c>
      <c r="E2595" t="s">
        <v>122</v>
      </c>
      <c r="F2595" t="s">
        <v>159</v>
      </c>
      <c r="G2595" t="s">
        <v>387</v>
      </c>
      <c r="H2595" t="s">
        <v>388</v>
      </c>
      <c r="I2595" t="s">
        <v>1303</v>
      </c>
      <c r="J2595" t="s">
        <v>125</v>
      </c>
      <c r="K2595" t="s">
        <v>1285</v>
      </c>
      <c r="N2595" t="s">
        <v>1278</v>
      </c>
      <c r="O2595" t="s">
        <v>398</v>
      </c>
      <c r="P2595" t="s">
        <v>392</v>
      </c>
      <c r="Q2595" t="s">
        <v>499</v>
      </c>
      <c r="R2595" t="s">
        <v>131</v>
      </c>
      <c r="S2595" t="s">
        <v>164</v>
      </c>
      <c r="T2595" t="s">
        <v>393</v>
      </c>
      <c r="U2595" t="s">
        <v>394</v>
      </c>
      <c r="V2595" t="s">
        <v>1304</v>
      </c>
      <c r="W2595" t="s">
        <v>136</v>
      </c>
      <c r="X2595" t="s">
        <v>1286</v>
      </c>
      <c r="Y2595" s="94">
        <v>0</v>
      </c>
      <c r="Z2595" s="94">
        <v>499999.99</v>
      </c>
      <c r="AA2595" s="94">
        <v>0</v>
      </c>
      <c r="AB2595" s="94">
        <v>0</v>
      </c>
      <c r="AC2595">
        <f t="shared" si="80"/>
        <v>3000</v>
      </c>
      <c r="AD2595" t="str">
        <f t="shared" si="81"/>
        <v>307</v>
      </c>
    </row>
    <row r="2596" spans="1:30" hidden="1" x14ac:dyDescent="0.25">
      <c r="A2596" t="s">
        <v>1276</v>
      </c>
      <c r="B2596" t="s">
        <v>397</v>
      </c>
      <c r="C2596" t="s">
        <v>386</v>
      </c>
      <c r="D2596" t="s">
        <v>498</v>
      </c>
      <c r="E2596" t="s">
        <v>122</v>
      </c>
      <c r="F2596" t="s">
        <v>159</v>
      </c>
      <c r="G2596" t="s">
        <v>387</v>
      </c>
      <c r="H2596" t="s">
        <v>388</v>
      </c>
      <c r="I2596" t="s">
        <v>1287</v>
      </c>
      <c r="J2596" t="s">
        <v>125</v>
      </c>
      <c r="K2596" t="s">
        <v>1285</v>
      </c>
      <c r="N2596" t="s">
        <v>1278</v>
      </c>
      <c r="O2596" t="s">
        <v>398</v>
      </c>
      <c r="P2596" t="s">
        <v>392</v>
      </c>
      <c r="Q2596" t="s">
        <v>499</v>
      </c>
      <c r="R2596" t="s">
        <v>131</v>
      </c>
      <c r="S2596" t="s">
        <v>164</v>
      </c>
      <c r="T2596" t="s">
        <v>393</v>
      </c>
      <c r="U2596" t="s">
        <v>394</v>
      </c>
      <c r="V2596" t="s">
        <v>1288</v>
      </c>
      <c r="W2596" t="s">
        <v>136</v>
      </c>
      <c r="X2596" t="s">
        <v>1286</v>
      </c>
      <c r="Y2596" s="94">
        <v>0</v>
      </c>
      <c r="Z2596" s="94">
        <v>0</v>
      </c>
      <c r="AA2596" s="94">
        <v>0</v>
      </c>
      <c r="AB2596" s="94">
        <v>0</v>
      </c>
      <c r="AC2596">
        <f t="shared" si="80"/>
        <v>3000</v>
      </c>
      <c r="AD2596" t="str">
        <f t="shared" si="81"/>
        <v>307</v>
      </c>
    </row>
    <row r="2597" spans="1:30" hidden="1" x14ac:dyDescent="0.25">
      <c r="A2597" t="s">
        <v>1276</v>
      </c>
      <c r="B2597" t="s">
        <v>397</v>
      </c>
      <c r="C2597" t="s">
        <v>386</v>
      </c>
      <c r="D2597" t="s">
        <v>498</v>
      </c>
      <c r="E2597" t="s">
        <v>122</v>
      </c>
      <c r="F2597" t="s">
        <v>159</v>
      </c>
      <c r="G2597" t="s">
        <v>160</v>
      </c>
      <c r="H2597" t="s">
        <v>143</v>
      </c>
      <c r="I2597" t="s">
        <v>1287</v>
      </c>
      <c r="J2597" t="s">
        <v>125</v>
      </c>
      <c r="K2597" t="s">
        <v>1285</v>
      </c>
      <c r="N2597" t="s">
        <v>1278</v>
      </c>
      <c r="O2597" t="s">
        <v>398</v>
      </c>
      <c r="P2597" t="s">
        <v>392</v>
      </c>
      <c r="Q2597" t="s">
        <v>499</v>
      </c>
      <c r="R2597" t="s">
        <v>131</v>
      </c>
      <c r="S2597" t="s">
        <v>164</v>
      </c>
      <c r="T2597" t="s">
        <v>165</v>
      </c>
      <c r="U2597" t="s">
        <v>151</v>
      </c>
      <c r="V2597" t="s">
        <v>1288</v>
      </c>
      <c r="W2597" t="s">
        <v>136</v>
      </c>
      <c r="X2597" t="s">
        <v>1286</v>
      </c>
      <c r="Y2597" s="94">
        <v>0</v>
      </c>
      <c r="Z2597" s="94">
        <v>0</v>
      </c>
      <c r="AA2597" s="94">
        <v>0</v>
      </c>
      <c r="AB2597" s="94">
        <v>0</v>
      </c>
      <c r="AC2597">
        <f t="shared" si="80"/>
        <v>3000</v>
      </c>
      <c r="AD2597" t="str">
        <f t="shared" si="81"/>
        <v>307</v>
      </c>
    </row>
    <row r="2598" spans="1:30" hidden="1" x14ac:dyDescent="0.25">
      <c r="A2598" t="s">
        <v>1276</v>
      </c>
      <c r="B2598" t="s">
        <v>397</v>
      </c>
      <c r="C2598" t="s">
        <v>386</v>
      </c>
      <c r="D2598" t="s">
        <v>498</v>
      </c>
      <c r="E2598" t="s">
        <v>122</v>
      </c>
      <c r="F2598" t="s">
        <v>159</v>
      </c>
      <c r="G2598" t="s">
        <v>160</v>
      </c>
      <c r="H2598" t="s">
        <v>143</v>
      </c>
      <c r="I2598" t="s">
        <v>1287</v>
      </c>
      <c r="J2598" t="s">
        <v>125</v>
      </c>
      <c r="K2598" t="s">
        <v>1282</v>
      </c>
      <c r="N2598" t="s">
        <v>1278</v>
      </c>
      <c r="O2598" t="s">
        <v>398</v>
      </c>
      <c r="P2598" t="s">
        <v>392</v>
      </c>
      <c r="Q2598" t="s">
        <v>499</v>
      </c>
      <c r="R2598" t="s">
        <v>131</v>
      </c>
      <c r="S2598" t="s">
        <v>164</v>
      </c>
      <c r="T2598" t="s">
        <v>165</v>
      </c>
      <c r="U2598" t="s">
        <v>151</v>
      </c>
      <c r="V2598" t="s">
        <v>1288</v>
      </c>
      <c r="W2598" t="s">
        <v>136</v>
      </c>
      <c r="X2598" t="s">
        <v>1284</v>
      </c>
      <c r="Y2598" s="94">
        <v>0</v>
      </c>
      <c r="Z2598" s="94">
        <v>1000000</v>
      </c>
      <c r="AA2598" s="94">
        <v>0</v>
      </c>
      <c r="AB2598" s="94">
        <v>0</v>
      </c>
      <c r="AC2598">
        <f t="shared" si="80"/>
        <v>3000</v>
      </c>
      <c r="AD2598" t="str">
        <f t="shared" si="81"/>
        <v>307</v>
      </c>
    </row>
    <row r="2599" spans="1:30" hidden="1" x14ac:dyDescent="0.25">
      <c r="A2599" t="s">
        <v>1276</v>
      </c>
      <c r="B2599" t="s">
        <v>397</v>
      </c>
      <c r="C2599" t="s">
        <v>529</v>
      </c>
      <c r="D2599" t="s">
        <v>498</v>
      </c>
      <c r="E2599" t="s">
        <v>122</v>
      </c>
      <c r="F2599" t="s">
        <v>159</v>
      </c>
      <c r="G2599" t="s">
        <v>387</v>
      </c>
      <c r="H2599" t="s">
        <v>143</v>
      </c>
      <c r="I2599" t="s">
        <v>124</v>
      </c>
      <c r="J2599" t="s">
        <v>125</v>
      </c>
      <c r="K2599" t="s">
        <v>1309</v>
      </c>
      <c r="N2599" t="s">
        <v>1278</v>
      </c>
      <c r="O2599" t="s">
        <v>398</v>
      </c>
      <c r="P2599" t="s">
        <v>532</v>
      </c>
      <c r="Q2599" t="s">
        <v>499</v>
      </c>
      <c r="R2599" t="s">
        <v>131</v>
      </c>
      <c r="S2599" t="s">
        <v>164</v>
      </c>
      <c r="T2599" t="s">
        <v>393</v>
      </c>
      <c r="U2599" t="s">
        <v>151</v>
      </c>
      <c r="V2599" t="s">
        <v>135</v>
      </c>
      <c r="W2599" t="s">
        <v>136</v>
      </c>
      <c r="X2599" t="s">
        <v>1310</v>
      </c>
      <c r="Y2599" s="94">
        <v>1236000</v>
      </c>
      <c r="Z2599" s="94">
        <v>0</v>
      </c>
      <c r="AA2599" s="94">
        <v>0</v>
      </c>
      <c r="AB2599" s="94">
        <v>0</v>
      </c>
      <c r="AC2599">
        <f t="shared" si="80"/>
        <v>3000</v>
      </c>
      <c r="AD2599" t="str">
        <f t="shared" si="81"/>
        <v>307</v>
      </c>
    </row>
    <row r="2600" spans="1:30" hidden="1" x14ac:dyDescent="0.25">
      <c r="A2600" t="s">
        <v>1276</v>
      </c>
      <c r="B2600" t="s">
        <v>385</v>
      </c>
      <c r="C2600" t="s">
        <v>157</v>
      </c>
      <c r="D2600" t="s">
        <v>498</v>
      </c>
      <c r="E2600" t="s">
        <v>122</v>
      </c>
      <c r="F2600" t="s">
        <v>159</v>
      </c>
      <c r="G2600" t="s">
        <v>160</v>
      </c>
      <c r="H2600" t="s">
        <v>143</v>
      </c>
      <c r="I2600" t="s">
        <v>124</v>
      </c>
      <c r="J2600" t="s">
        <v>125</v>
      </c>
      <c r="K2600" t="s">
        <v>1279</v>
      </c>
      <c r="N2600" t="s">
        <v>1278</v>
      </c>
      <c r="O2600" t="s">
        <v>391</v>
      </c>
      <c r="P2600" t="s">
        <v>162</v>
      </c>
      <c r="Q2600" t="s">
        <v>499</v>
      </c>
      <c r="R2600" t="s">
        <v>131</v>
      </c>
      <c r="S2600" t="s">
        <v>164</v>
      </c>
      <c r="T2600" t="s">
        <v>165</v>
      </c>
      <c r="U2600" t="s">
        <v>151</v>
      </c>
      <c r="V2600" t="s">
        <v>135</v>
      </c>
      <c r="W2600" t="s">
        <v>136</v>
      </c>
      <c r="X2600" t="s">
        <v>1280</v>
      </c>
      <c r="Y2600" s="94">
        <v>2307581.2000000002</v>
      </c>
      <c r="Z2600" s="94">
        <v>0</v>
      </c>
      <c r="AA2600" s="94">
        <v>0</v>
      </c>
      <c r="AB2600" s="94">
        <v>0</v>
      </c>
      <c r="AC2600">
        <f t="shared" si="80"/>
        <v>3000</v>
      </c>
      <c r="AD2600" t="str">
        <f t="shared" si="81"/>
        <v>307</v>
      </c>
    </row>
    <row r="2601" spans="1:30" hidden="1" x14ac:dyDescent="0.25">
      <c r="A2601" t="s">
        <v>1276</v>
      </c>
      <c r="B2601" t="s">
        <v>385</v>
      </c>
      <c r="C2601" t="s">
        <v>157</v>
      </c>
      <c r="D2601" t="s">
        <v>172</v>
      </c>
      <c r="E2601" t="s">
        <v>122</v>
      </c>
      <c r="F2601" t="s">
        <v>159</v>
      </c>
      <c r="G2601" t="s">
        <v>160</v>
      </c>
      <c r="H2601" t="s">
        <v>143</v>
      </c>
      <c r="I2601" t="s">
        <v>124</v>
      </c>
      <c r="J2601" t="s">
        <v>125</v>
      </c>
      <c r="K2601" t="s">
        <v>1279</v>
      </c>
      <c r="N2601" t="s">
        <v>1278</v>
      </c>
      <c r="O2601" t="s">
        <v>391</v>
      </c>
      <c r="P2601" t="s">
        <v>162</v>
      </c>
      <c r="Q2601" t="s">
        <v>173</v>
      </c>
      <c r="R2601" t="s">
        <v>131</v>
      </c>
      <c r="S2601" t="s">
        <v>164</v>
      </c>
      <c r="T2601" t="s">
        <v>165</v>
      </c>
      <c r="U2601" t="s">
        <v>151</v>
      </c>
      <c r="V2601" t="s">
        <v>135</v>
      </c>
      <c r="W2601" t="s">
        <v>136</v>
      </c>
      <c r="X2601" t="s">
        <v>1280</v>
      </c>
      <c r="Y2601" s="94">
        <v>440318.24</v>
      </c>
      <c r="Z2601" s="94">
        <v>327303.06666666665</v>
      </c>
      <c r="AA2601" s="94">
        <v>337122.16</v>
      </c>
      <c r="AB2601" s="94">
        <v>337122.16</v>
      </c>
      <c r="AC2601">
        <f t="shared" si="80"/>
        <v>3000</v>
      </c>
      <c r="AD2601" t="str">
        <f t="shared" si="81"/>
        <v>307</v>
      </c>
    </row>
    <row r="2602" spans="1:30" hidden="1" x14ac:dyDescent="0.25">
      <c r="A2602" t="s">
        <v>1276</v>
      </c>
      <c r="B2602" t="s">
        <v>397</v>
      </c>
      <c r="C2602" t="s">
        <v>386</v>
      </c>
      <c r="D2602" t="s">
        <v>172</v>
      </c>
      <c r="E2602" t="s">
        <v>122</v>
      </c>
      <c r="F2602" t="s">
        <v>159</v>
      </c>
      <c r="G2602" t="s">
        <v>387</v>
      </c>
      <c r="H2602" t="s">
        <v>388</v>
      </c>
      <c r="I2602" t="s">
        <v>1289</v>
      </c>
      <c r="J2602" t="s">
        <v>125</v>
      </c>
      <c r="K2602" t="s">
        <v>1285</v>
      </c>
      <c r="N2602" t="s">
        <v>1278</v>
      </c>
      <c r="O2602" t="s">
        <v>398</v>
      </c>
      <c r="P2602" t="s">
        <v>392</v>
      </c>
      <c r="Q2602" t="s">
        <v>173</v>
      </c>
      <c r="R2602" t="s">
        <v>131</v>
      </c>
      <c r="S2602" t="s">
        <v>164</v>
      </c>
      <c r="T2602" t="s">
        <v>393</v>
      </c>
      <c r="U2602" t="s">
        <v>394</v>
      </c>
      <c r="V2602" t="s">
        <v>1290</v>
      </c>
      <c r="W2602" t="s">
        <v>136</v>
      </c>
      <c r="X2602" t="s">
        <v>1286</v>
      </c>
      <c r="Y2602" s="94">
        <v>0</v>
      </c>
      <c r="Z2602" s="94">
        <v>0</v>
      </c>
      <c r="AA2602" s="94">
        <v>0</v>
      </c>
      <c r="AB2602" s="94">
        <v>0</v>
      </c>
      <c r="AC2602">
        <f t="shared" si="80"/>
        <v>3000</v>
      </c>
      <c r="AD2602" t="str">
        <f t="shared" si="81"/>
        <v>307</v>
      </c>
    </row>
    <row r="2603" spans="1:30" hidden="1" x14ac:dyDescent="0.25">
      <c r="A2603" t="s">
        <v>1276</v>
      </c>
      <c r="B2603" t="s">
        <v>397</v>
      </c>
      <c r="C2603" t="s">
        <v>386</v>
      </c>
      <c r="D2603" t="s">
        <v>172</v>
      </c>
      <c r="E2603" t="s">
        <v>122</v>
      </c>
      <c r="F2603" t="s">
        <v>159</v>
      </c>
      <c r="G2603" t="s">
        <v>160</v>
      </c>
      <c r="H2603" t="s">
        <v>143</v>
      </c>
      <c r="I2603" t="s">
        <v>1289</v>
      </c>
      <c r="J2603" t="s">
        <v>125</v>
      </c>
      <c r="K2603" t="s">
        <v>1285</v>
      </c>
      <c r="N2603" t="s">
        <v>1278</v>
      </c>
      <c r="O2603" t="s">
        <v>398</v>
      </c>
      <c r="P2603" t="s">
        <v>392</v>
      </c>
      <c r="Q2603" t="s">
        <v>173</v>
      </c>
      <c r="R2603" t="s">
        <v>131</v>
      </c>
      <c r="S2603" t="s">
        <v>164</v>
      </c>
      <c r="T2603" t="s">
        <v>165</v>
      </c>
      <c r="U2603" t="s">
        <v>151</v>
      </c>
      <c r="V2603" t="s">
        <v>1290</v>
      </c>
      <c r="W2603" t="s">
        <v>136</v>
      </c>
      <c r="X2603" t="s">
        <v>1286</v>
      </c>
      <c r="Y2603" s="94">
        <v>0</v>
      </c>
      <c r="Z2603" s="94">
        <v>0</v>
      </c>
      <c r="AA2603" s="94">
        <v>0</v>
      </c>
      <c r="AB2603" s="94">
        <v>0</v>
      </c>
      <c r="AC2603">
        <f t="shared" si="80"/>
        <v>3000</v>
      </c>
      <c r="AD2603" t="str">
        <f t="shared" si="81"/>
        <v>307</v>
      </c>
    </row>
    <row r="2604" spans="1:30" hidden="1" x14ac:dyDescent="0.25">
      <c r="A2604" t="s">
        <v>1276</v>
      </c>
      <c r="B2604" t="s">
        <v>397</v>
      </c>
      <c r="C2604" t="s">
        <v>386</v>
      </c>
      <c r="D2604" t="s">
        <v>172</v>
      </c>
      <c r="E2604" t="s">
        <v>122</v>
      </c>
      <c r="F2604" t="s">
        <v>159</v>
      </c>
      <c r="G2604" t="s">
        <v>160</v>
      </c>
      <c r="H2604" t="s">
        <v>143</v>
      </c>
      <c r="I2604" t="s">
        <v>1289</v>
      </c>
      <c r="J2604" t="s">
        <v>125</v>
      </c>
      <c r="K2604" t="s">
        <v>1282</v>
      </c>
      <c r="N2604" t="s">
        <v>1278</v>
      </c>
      <c r="O2604" t="s">
        <v>398</v>
      </c>
      <c r="P2604" t="s">
        <v>392</v>
      </c>
      <c r="Q2604" t="s">
        <v>173</v>
      </c>
      <c r="R2604" t="s">
        <v>131</v>
      </c>
      <c r="S2604" t="s">
        <v>164</v>
      </c>
      <c r="T2604" t="s">
        <v>165</v>
      </c>
      <c r="U2604" t="s">
        <v>151</v>
      </c>
      <c r="V2604" t="s">
        <v>1290</v>
      </c>
      <c r="W2604" t="s">
        <v>136</v>
      </c>
      <c r="X2604" t="s">
        <v>1284</v>
      </c>
      <c r="Y2604" s="94">
        <v>0</v>
      </c>
      <c r="Z2604" s="94">
        <v>46790.3</v>
      </c>
      <c r="AA2604" s="94">
        <v>0</v>
      </c>
      <c r="AB2604" s="94">
        <v>0</v>
      </c>
      <c r="AC2604">
        <f t="shared" si="80"/>
        <v>3000</v>
      </c>
      <c r="AD2604" t="str">
        <f t="shared" si="81"/>
        <v>307</v>
      </c>
    </row>
    <row r="2605" spans="1:30" hidden="1" x14ac:dyDescent="0.25">
      <c r="A2605" t="s">
        <v>1276</v>
      </c>
      <c r="B2605" t="s">
        <v>397</v>
      </c>
      <c r="C2605" t="s">
        <v>1311</v>
      </c>
      <c r="D2605" t="s">
        <v>172</v>
      </c>
      <c r="E2605" t="s">
        <v>122</v>
      </c>
      <c r="F2605" t="s">
        <v>159</v>
      </c>
      <c r="G2605" t="s">
        <v>1312</v>
      </c>
      <c r="H2605" t="s">
        <v>143</v>
      </c>
      <c r="I2605" t="s">
        <v>124</v>
      </c>
      <c r="J2605" t="s">
        <v>125</v>
      </c>
      <c r="K2605" t="s">
        <v>1313</v>
      </c>
      <c r="N2605" t="s">
        <v>1278</v>
      </c>
      <c r="O2605" t="s">
        <v>398</v>
      </c>
      <c r="P2605" t="s">
        <v>1294</v>
      </c>
      <c r="Q2605" t="s">
        <v>173</v>
      </c>
      <c r="R2605" t="s">
        <v>131</v>
      </c>
      <c r="S2605" t="s">
        <v>164</v>
      </c>
      <c r="T2605" t="s">
        <v>1295</v>
      </c>
      <c r="U2605" t="s">
        <v>151</v>
      </c>
      <c r="V2605" t="s">
        <v>135</v>
      </c>
      <c r="W2605" t="s">
        <v>136</v>
      </c>
      <c r="X2605" t="s">
        <v>1294</v>
      </c>
      <c r="Y2605" s="94">
        <v>0</v>
      </c>
      <c r="Z2605" s="94">
        <v>12154.666666666666</v>
      </c>
      <c r="AA2605" s="94">
        <v>12519.31</v>
      </c>
      <c r="AB2605" s="94">
        <v>12519.31</v>
      </c>
      <c r="AC2605">
        <f t="shared" si="80"/>
        <v>3000</v>
      </c>
      <c r="AD2605" t="str">
        <f t="shared" si="81"/>
        <v>307</v>
      </c>
    </row>
    <row r="2606" spans="1:30" hidden="1" x14ac:dyDescent="0.25">
      <c r="A2606" t="s">
        <v>1276</v>
      </c>
      <c r="B2606" t="s">
        <v>397</v>
      </c>
      <c r="C2606" t="s">
        <v>140</v>
      </c>
      <c r="D2606" t="s">
        <v>174</v>
      </c>
      <c r="E2606" t="s">
        <v>122</v>
      </c>
      <c r="F2606" t="s">
        <v>159</v>
      </c>
      <c r="G2606" t="s">
        <v>1312</v>
      </c>
      <c r="H2606" t="s">
        <v>143</v>
      </c>
      <c r="I2606" t="s">
        <v>124</v>
      </c>
      <c r="J2606" t="s">
        <v>125</v>
      </c>
      <c r="K2606" t="s">
        <v>1313</v>
      </c>
      <c r="N2606" t="s">
        <v>1278</v>
      </c>
      <c r="O2606" t="s">
        <v>398</v>
      </c>
      <c r="P2606" t="s">
        <v>147</v>
      </c>
      <c r="Q2606" t="s">
        <v>175</v>
      </c>
      <c r="R2606" t="s">
        <v>131</v>
      </c>
      <c r="S2606" t="s">
        <v>164</v>
      </c>
      <c r="T2606" t="s">
        <v>1295</v>
      </c>
      <c r="U2606" t="s">
        <v>151</v>
      </c>
      <c r="V2606" t="s">
        <v>135</v>
      </c>
      <c r="W2606" t="s">
        <v>136</v>
      </c>
      <c r="X2606" t="s">
        <v>1294</v>
      </c>
      <c r="Y2606" s="94">
        <v>0</v>
      </c>
      <c r="Z2606" s="94">
        <v>0</v>
      </c>
      <c r="AA2606" s="94">
        <v>0</v>
      </c>
      <c r="AB2606" s="94">
        <v>0</v>
      </c>
      <c r="AC2606">
        <f t="shared" si="80"/>
        <v>3000</v>
      </c>
      <c r="AD2606" t="str">
        <f t="shared" si="81"/>
        <v>307</v>
      </c>
    </row>
    <row r="2607" spans="1:30" hidden="1" x14ac:dyDescent="0.25">
      <c r="A2607" t="s">
        <v>1276</v>
      </c>
      <c r="B2607" t="s">
        <v>385</v>
      </c>
      <c r="C2607" t="s">
        <v>157</v>
      </c>
      <c r="D2607" t="s">
        <v>174</v>
      </c>
      <c r="E2607" t="s">
        <v>122</v>
      </c>
      <c r="F2607" t="s">
        <v>159</v>
      </c>
      <c r="G2607" t="s">
        <v>160</v>
      </c>
      <c r="H2607" t="s">
        <v>143</v>
      </c>
      <c r="I2607" t="s">
        <v>124</v>
      </c>
      <c r="J2607" t="s">
        <v>125</v>
      </c>
      <c r="K2607" t="s">
        <v>1279</v>
      </c>
      <c r="N2607" t="s">
        <v>1278</v>
      </c>
      <c r="O2607" t="s">
        <v>391</v>
      </c>
      <c r="P2607" t="s">
        <v>162</v>
      </c>
      <c r="Q2607" t="s">
        <v>175</v>
      </c>
      <c r="R2607" t="s">
        <v>131</v>
      </c>
      <c r="S2607" t="s">
        <v>164</v>
      </c>
      <c r="T2607" t="s">
        <v>165</v>
      </c>
      <c r="U2607" t="s">
        <v>151</v>
      </c>
      <c r="V2607" t="s">
        <v>135</v>
      </c>
      <c r="W2607" t="s">
        <v>136</v>
      </c>
      <c r="X2607" t="s">
        <v>1280</v>
      </c>
      <c r="Y2607" s="94">
        <v>204395.34</v>
      </c>
      <c r="Z2607" s="94">
        <v>193081.75</v>
      </c>
      <c r="AA2607" s="94">
        <v>198874.2</v>
      </c>
      <c r="AB2607" s="94">
        <v>198874.2</v>
      </c>
      <c r="AC2607">
        <f t="shared" si="80"/>
        <v>3000</v>
      </c>
      <c r="AD2607" t="str">
        <f t="shared" si="81"/>
        <v>307</v>
      </c>
    </row>
    <row r="2608" spans="1:30" hidden="1" x14ac:dyDescent="0.25">
      <c r="A2608" t="s">
        <v>1276</v>
      </c>
      <c r="B2608" t="s">
        <v>397</v>
      </c>
      <c r="C2608" t="s">
        <v>386</v>
      </c>
      <c r="D2608" t="s">
        <v>174</v>
      </c>
      <c r="E2608" t="s">
        <v>122</v>
      </c>
      <c r="F2608" t="s">
        <v>159</v>
      </c>
      <c r="G2608" t="s">
        <v>387</v>
      </c>
      <c r="H2608" t="s">
        <v>388</v>
      </c>
      <c r="I2608" t="s">
        <v>1289</v>
      </c>
      <c r="J2608" t="s">
        <v>125</v>
      </c>
      <c r="K2608" t="s">
        <v>1285</v>
      </c>
      <c r="N2608" t="s">
        <v>1278</v>
      </c>
      <c r="O2608" t="s">
        <v>398</v>
      </c>
      <c r="P2608" t="s">
        <v>392</v>
      </c>
      <c r="Q2608" t="s">
        <v>175</v>
      </c>
      <c r="R2608" t="s">
        <v>131</v>
      </c>
      <c r="S2608" t="s">
        <v>164</v>
      </c>
      <c r="T2608" t="s">
        <v>393</v>
      </c>
      <c r="U2608" t="s">
        <v>394</v>
      </c>
      <c r="V2608" t="s">
        <v>1290</v>
      </c>
      <c r="W2608" t="s">
        <v>136</v>
      </c>
      <c r="X2608" t="s">
        <v>1286</v>
      </c>
      <c r="Y2608" s="94">
        <v>0</v>
      </c>
      <c r="Z2608" s="94">
        <v>0</v>
      </c>
      <c r="AA2608" s="94">
        <v>0</v>
      </c>
      <c r="AB2608" s="94">
        <v>0</v>
      </c>
      <c r="AC2608">
        <f t="shared" si="80"/>
        <v>3000</v>
      </c>
      <c r="AD2608" t="str">
        <f t="shared" si="81"/>
        <v>307</v>
      </c>
    </row>
    <row r="2609" spans="1:30" hidden="1" x14ac:dyDescent="0.25">
      <c r="A2609" t="s">
        <v>1276</v>
      </c>
      <c r="B2609" t="s">
        <v>397</v>
      </c>
      <c r="C2609" t="s">
        <v>386</v>
      </c>
      <c r="D2609" t="s">
        <v>174</v>
      </c>
      <c r="E2609" t="s">
        <v>122</v>
      </c>
      <c r="F2609" t="s">
        <v>159</v>
      </c>
      <c r="G2609" t="s">
        <v>160</v>
      </c>
      <c r="H2609" t="s">
        <v>143</v>
      </c>
      <c r="I2609" t="s">
        <v>1289</v>
      </c>
      <c r="J2609" t="s">
        <v>125</v>
      </c>
      <c r="K2609" t="s">
        <v>1285</v>
      </c>
      <c r="N2609" t="s">
        <v>1278</v>
      </c>
      <c r="O2609" t="s">
        <v>398</v>
      </c>
      <c r="P2609" t="s">
        <v>392</v>
      </c>
      <c r="Q2609" t="s">
        <v>175</v>
      </c>
      <c r="R2609" t="s">
        <v>131</v>
      </c>
      <c r="S2609" t="s">
        <v>164</v>
      </c>
      <c r="T2609" t="s">
        <v>165</v>
      </c>
      <c r="U2609" t="s">
        <v>151</v>
      </c>
      <c r="V2609" t="s">
        <v>1290</v>
      </c>
      <c r="W2609" t="s">
        <v>136</v>
      </c>
      <c r="X2609" t="s">
        <v>1286</v>
      </c>
      <c r="Y2609" s="94">
        <v>0</v>
      </c>
      <c r="Z2609" s="94">
        <v>0</v>
      </c>
      <c r="AA2609" s="94">
        <v>0</v>
      </c>
      <c r="AB2609" s="94">
        <v>0</v>
      </c>
      <c r="AC2609">
        <f t="shared" si="80"/>
        <v>3000</v>
      </c>
      <c r="AD2609" t="str">
        <f t="shared" si="81"/>
        <v>307</v>
      </c>
    </row>
    <row r="2610" spans="1:30" hidden="1" x14ac:dyDescent="0.25">
      <c r="A2610" t="s">
        <v>1276</v>
      </c>
      <c r="B2610" t="s">
        <v>397</v>
      </c>
      <c r="C2610" t="s">
        <v>386</v>
      </c>
      <c r="D2610" t="s">
        <v>174</v>
      </c>
      <c r="E2610" t="s">
        <v>122</v>
      </c>
      <c r="F2610" t="s">
        <v>159</v>
      </c>
      <c r="G2610" t="s">
        <v>160</v>
      </c>
      <c r="H2610" t="s">
        <v>143</v>
      </c>
      <c r="I2610" t="s">
        <v>1289</v>
      </c>
      <c r="J2610" t="s">
        <v>125</v>
      </c>
      <c r="K2610" t="s">
        <v>1282</v>
      </c>
      <c r="N2610" t="s">
        <v>1278</v>
      </c>
      <c r="O2610" t="s">
        <v>398</v>
      </c>
      <c r="P2610" t="s">
        <v>392</v>
      </c>
      <c r="Q2610" t="s">
        <v>175</v>
      </c>
      <c r="R2610" t="s">
        <v>131</v>
      </c>
      <c r="S2610" t="s">
        <v>164</v>
      </c>
      <c r="T2610" t="s">
        <v>165</v>
      </c>
      <c r="U2610" t="s">
        <v>151</v>
      </c>
      <c r="V2610" t="s">
        <v>1290</v>
      </c>
      <c r="W2610" t="s">
        <v>136</v>
      </c>
      <c r="X2610" t="s">
        <v>1284</v>
      </c>
      <c r="Y2610" s="94">
        <v>0</v>
      </c>
      <c r="Z2610" s="94">
        <v>42605.08</v>
      </c>
      <c r="AA2610" s="94">
        <v>0</v>
      </c>
      <c r="AB2610" s="94">
        <v>0</v>
      </c>
      <c r="AC2610">
        <f t="shared" si="80"/>
        <v>3000</v>
      </c>
      <c r="AD2610" t="str">
        <f t="shared" si="81"/>
        <v>307</v>
      </c>
    </row>
    <row r="2611" spans="1:30" hidden="1" x14ac:dyDescent="0.25">
      <c r="A2611" t="s">
        <v>1276</v>
      </c>
      <c r="B2611" t="s">
        <v>397</v>
      </c>
      <c r="C2611" t="s">
        <v>1311</v>
      </c>
      <c r="D2611" t="s">
        <v>174</v>
      </c>
      <c r="E2611" t="s">
        <v>122</v>
      </c>
      <c r="F2611" t="s">
        <v>159</v>
      </c>
      <c r="G2611" t="s">
        <v>1312</v>
      </c>
      <c r="H2611" t="s">
        <v>143</v>
      </c>
      <c r="I2611" t="s">
        <v>124</v>
      </c>
      <c r="J2611" t="s">
        <v>125</v>
      </c>
      <c r="K2611" t="s">
        <v>1313</v>
      </c>
      <c r="N2611" t="s">
        <v>1278</v>
      </c>
      <c r="O2611" t="s">
        <v>398</v>
      </c>
      <c r="P2611" t="s">
        <v>1294</v>
      </c>
      <c r="Q2611" t="s">
        <v>175</v>
      </c>
      <c r="R2611" t="s">
        <v>131</v>
      </c>
      <c r="S2611" t="s">
        <v>164</v>
      </c>
      <c r="T2611" t="s">
        <v>1295</v>
      </c>
      <c r="U2611" t="s">
        <v>151</v>
      </c>
      <c r="V2611" t="s">
        <v>135</v>
      </c>
      <c r="W2611" t="s">
        <v>136</v>
      </c>
      <c r="X2611" t="s">
        <v>1294</v>
      </c>
      <c r="Y2611" s="94">
        <v>0</v>
      </c>
      <c r="Z2611" s="94">
        <v>6546.87</v>
      </c>
      <c r="AA2611" s="94">
        <v>6743.28</v>
      </c>
      <c r="AB2611" s="94">
        <v>6743.28</v>
      </c>
      <c r="AC2611">
        <f t="shared" si="80"/>
        <v>3000</v>
      </c>
      <c r="AD2611" t="str">
        <f t="shared" si="81"/>
        <v>307</v>
      </c>
    </row>
    <row r="2612" spans="1:30" hidden="1" x14ac:dyDescent="0.25">
      <c r="A2612" t="s">
        <v>1276</v>
      </c>
      <c r="B2612" t="s">
        <v>385</v>
      </c>
      <c r="C2612" t="s">
        <v>157</v>
      </c>
      <c r="D2612" t="s">
        <v>348</v>
      </c>
      <c r="E2612" t="s">
        <v>122</v>
      </c>
      <c r="F2612" t="s">
        <v>159</v>
      </c>
      <c r="G2612" t="s">
        <v>160</v>
      </c>
      <c r="H2612" t="s">
        <v>143</v>
      </c>
      <c r="I2612" t="s">
        <v>124</v>
      </c>
      <c r="J2612" t="s">
        <v>125</v>
      </c>
      <c r="K2612" t="s">
        <v>1279</v>
      </c>
      <c r="N2612" t="s">
        <v>1278</v>
      </c>
      <c r="O2612" t="s">
        <v>391</v>
      </c>
      <c r="P2612" t="s">
        <v>162</v>
      </c>
      <c r="Q2612" t="s">
        <v>308</v>
      </c>
      <c r="R2612" t="s">
        <v>131</v>
      </c>
      <c r="S2612" t="s">
        <v>164</v>
      </c>
      <c r="T2612" t="s">
        <v>165</v>
      </c>
      <c r="U2612" t="s">
        <v>151</v>
      </c>
      <c r="V2612" t="s">
        <v>135</v>
      </c>
      <c r="W2612" t="s">
        <v>136</v>
      </c>
      <c r="X2612" t="s">
        <v>1280</v>
      </c>
      <c r="Y2612" s="94">
        <v>0</v>
      </c>
      <c r="Z2612" s="94">
        <v>11313.59</v>
      </c>
      <c r="AA2612" s="94">
        <v>11653</v>
      </c>
      <c r="AB2612" s="94">
        <v>11653</v>
      </c>
      <c r="AC2612">
        <f t="shared" si="80"/>
        <v>3000</v>
      </c>
      <c r="AD2612" t="str">
        <f t="shared" si="81"/>
        <v>307</v>
      </c>
    </row>
    <row r="2613" spans="1:30" hidden="1" x14ac:dyDescent="0.25">
      <c r="A2613" t="s">
        <v>1276</v>
      </c>
      <c r="B2613" t="s">
        <v>385</v>
      </c>
      <c r="C2613" t="s">
        <v>157</v>
      </c>
      <c r="D2613" t="s">
        <v>286</v>
      </c>
      <c r="E2613" t="s">
        <v>122</v>
      </c>
      <c r="F2613" t="s">
        <v>159</v>
      </c>
      <c r="G2613" t="s">
        <v>160</v>
      </c>
      <c r="H2613" t="s">
        <v>143</v>
      </c>
      <c r="I2613" t="s">
        <v>124</v>
      </c>
      <c r="J2613" t="s">
        <v>125</v>
      </c>
      <c r="K2613" t="s">
        <v>1279</v>
      </c>
      <c r="N2613" t="s">
        <v>1278</v>
      </c>
      <c r="O2613" t="s">
        <v>391</v>
      </c>
      <c r="P2613" t="s">
        <v>162</v>
      </c>
      <c r="Q2613" t="s">
        <v>287</v>
      </c>
      <c r="R2613" t="s">
        <v>131</v>
      </c>
      <c r="S2613" t="s">
        <v>164</v>
      </c>
      <c r="T2613" t="s">
        <v>165</v>
      </c>
      <c r="U2613" t="s">
        <v>151</v>
      </c>
      <c r="V2613" t="s">
        <v>135</v>
      </c>
      <c r="W2613" t="s">
        <v>136</v>
      </c>
      <c r="X2613" t="s">
        <v>1280</v>
      </c>
      <c r="Y2613" s="94">
        <v>66582.66</v>
      </c>
      <c r="Z2613" s="94">
        <v>35542.400000000001</v>
      </c>
      <c r="AA2613" s="94">
        <v>36608.67</v>
      </c>
      <c r="AB2613" s="94">
        <v>36608.67</v>
      </c>
      <c r="AC2613">
        <f t="shared" si="80"/>
        <v>3000</v>
      </c>
      <c r="AD2613" t="str">
        <f t="shared" si="81"/>
        <v>307</v>
      </c>
    </row>
    <row r="2614" spans="1:30" hidden="1" x14ac:dyDescent="0.25">
      <c r="A2614" t="s">
        <v>1276</v>
      </c>
      <c r="B2614" t="s">
        <v>385</v>
      </c>
      <c r="C2614" t="s">
        <v>157</v>
      </c>
      <c r="D2614" t="s">
        <v>288</v>
      </c>
      <c r="E2614" t="s">
        <v>122</v>
      </c>
      <c r="F2614" t="s">
        <v>159</v>
      </c>
      <c r="G2614" t="s">
        <v>160</v>
      </c>
      <c r="H2614" t="s">
        <v>143</v>
      </c>
      <c r="I2614" t="s">
        <v>124</v>
      </c>
      <c r="J2614" t="s">
        <v>125</v>
      </c>
      <c r="K2614" t="s">
        <v>1279</v>
      </c>
      <c r="N2614" t="s">
        <v>1278</v>
      </c>
      <c r="O2614" t="s">
        <v>391</v>
      </c>
      <c r="P2614" t="s">
        <v>162</v>
      </c>
      <c r="Q2614" t="s">
        <v>289</v>
      </c>
      <c r="R2614" t="s">
        <v>131</v>
      </c>
      <c r="S2614" t="s">
        <v>164</v>
      </c>
      <c r="T2614" t="s">
        <v>165</v>
      </c>
      <c r="U2614" t="s">
        <v>151</v>
      </c>
      <c r="V2614" t="s">
        <v>135</v>
      </c>
      <c r="W2614" t="s">
        <v>136</v>
      </c>
      <c r="X2614" t="s">
        <v>1280</v>
      </c>
      <c r="Y2614" s="94">
        <v>5691.78</v>
      </c>
      <c r="Z2614" s="94">
        <v>2210.38</v>
      </c>
      <c r="AA2614" s="94">
        <v>2276.69</v>
      </c>
      <c r="AB2614" s="94">
        <v>2276.69</v>
      </c>
      <c r="AC2614">
        <f t="shared" si="80"/>
        <v>3000</v>
      </c>
      <c r="AD2614" t="str">
        <f t="shared" si="81"/>
        <v>307</v>
      </c>
    </row>
    <row r="2615" spans="1:30" hidden="1" x14ac:dyDescent="0.25">
      <c r="A2615" t="s">
        <v>1276</v>
      </c>
      <c r="B2615" t="s">
        <v>385</v>
      </c>
      <c r="C2615" t="s">
        <v>157</v>
      </c>
      <c r="D2615" t="s">
        <v>417</v>
      </c>
      <c r="E2615" t="s">
        <v>122</v>
      </c>
      <c r="F2615" t="s">
        <v>159</v>
      </c>
      <c r="G2615" t="s">
        <v>160</v>
      </c>
      <c r="H2615" t="s">
        <v>143</v>
      </c>
      <c r="I2615" t="s">
        <v>124</v>
      </c>
      <c r="J2615" t="s">
        <v>125</v>
      </c>
      <c r="K2615" t="s">
        <v>1279</v>
      </c>
      <c r="N2615" t="s">
        <v>1278</v>
      </c>
      <c r="O2615" t="s">
        <v>391</v>
      </c>
      <c r="P2615" t="s">
        <v>162</v>
      </c>
      <c r="Q2615" t="s">
        <v>418</v>
      </c>
      <c r="R2615" t="s">
        <v>131</v>
      </c>
      <c r="S2615" t="s">
        <v>164</v>
      </c>
      <c r="T2615" t="s">
        <v>165</v>
      </c>
      <c r="U2615" t="s">
        <v>151</v>
      </c>
      <c r="V2615" t="s">
        <v>135</v>
      </c>
      <c r="W2615" t="s">
        <v>136</v>
      </c>
      <c r="X2615" t="s">
        <v>1280</v>
      </c>
      <c r="Y2615" s="94">
        <v>5342.21</v>
      </c>
      <c r="Z2615" s="94">
        <v>0</v>
      </c>
      <c r="AA2615" s="94">
        <v>0</v>
      </c>
      <c r="AB2615" s="94">
        <v>0</v>
      </c>
      <c r="AC2615">
        <f t="shared" si="80"/>
        <v>3000</v>
      </c>
      <c r="AD2615" t="str">
        <f t="shared" si="81"/>
        <v>307</v>
      </c>
    </row>
    <row r="2616" spans="1:30" hidden="1" x14ac:dyDescent="0.25">
      <c r="A2616" t="s">
        <v>1314</v>
      </c>
      <c r="B2616" t="s">
        <v>1315</v>
      </c>
      <c r="C2616" t="s">
        <v>1316</v>
      </c>
      <c r="D2616" t="s">
        <v>1317</v>
      </c>
      <c r="E2616" t="s">
        <v>122</v>
      </c>
      <c r="F2616" t="s">
        <v>159</v>
      </c>
      <c r="G2616" t="s">
        <v>1318</v>
      </c>
      <c r="H2616">
        <v>19</v>
      </c>
      <c r="I2616" t="s">
        <v>124</v>
      </c>
      <c r="J2616" t="s">
        <v>125</v>
      </c>
      <c r="K2616" t="s">
        <v>1319</v>
      </c>
      <c r="N2616" t="s">
        <v>1320</v>
      </c>
      <c r="O2616" t="s">
        <v>1321</v>
      </c>
      <c r="P2616" t="s">
        <v>1322</v>
      </c>
      <c r="Q2616" t="s">
        <v>1323</v>
      </c>
      <c r="R2616" t="s">
        <v>131</v>
      </c>
      <c r="S2616" t="s">
        <v>164</v>
      </c>
      <c r="T2616" t="s">
        <v>1324</v>
      </c>
      <c r="U2616" t="s">
        <v>134</v>
      </c>
      <c r="V2616" t="s">
        <v>135</v>
      </c>
      <c r="W2616" t="s">
        <v>136</v>
      </c>
      <c r="X2616" t="s">
        <v>1325</v>
      </c>
      <c r="Y2616" s="94">
        <v>350250000</v>
      </c>
      <c r="Z2616" s="94">
        <v>189206627.25</v>
      </c>
      <c r="AA2616" s="94">
        <v>232711900</v>
      </c>
      <c r="AB2616" s="94">
        <v>232711900</v>
      </c>
      <c r="AC2616">
        <f t="shared" si="80"/>
        <v>4000</v>
      </c>
      <c r="AD2616" t="str">
        <f t="shared" si="81"/>
        <v>310</v>
      </c>
    </row>
    <row r="2617" spans="1:30" hidden="1" x14ac:dyDescent="0.25">
      <c r="A2617" t="s">
        <v>1276</v>
      </c>
      <c r="B2617" t="s">
        <v>397</v>
      </c>
      <c r="C2617" t="s">
        <v>1326</v>
      </c>
      <c r="D2617" t="s">
        <v>813</v>
      </c>
      <c r="E2617" t="s">
        <v>122</v>
      </c>
      <c r="F2617" t="s">
        <v>159</v>
      </c>
      <c r="G2617" t="s">
        <v>160</v>
      </c>
      <c r="H2617">
        <v>19</v>
      </c>
      <c r="I2617" t="s">
        <v>124</v>
      </c>
      <c r="J2617" t="s">
        <v>125</v>
      </c>
      <c r="K2617" t="s">
        <v>1327</v>
      </c>
      <c r="N2617" t="s">
        <v>1278</v>
      </c>
      <c r="O2617" t="s">
        <v>398</v>
      </c>
      <c r="P2617" t="s">
        <v>1328</v>
      </c>
      <c r="Q2617" t="s">
        <v>809</v>
      </c>
      <c r="R2617" t="s">
        <v>131</v>
      </c>
      <c r="S2617" t="s">
        <v>164</v>
      </c>
      <c r="T2617" t="s">
        <v>165</v>
      </c>
      <c r="U2617" t="s">
        <v>134</v>
      </c>
      <c r="V2617" t="s">
        <v>135</v>
      </c>
      <c r="W2617" t="s">
        <v>136</v>
      </c>
      <c r="X2617" t="s">
        <v>1329</v>
      </c>
      <c r="Y2617" s="94">
        <v>12000000</v>
      </c>
      <c r="Z2617" s="94">
        <v>0</v>
      </c>
      <c r="AA2617" s="94">
        <v>0</v>
      </c>
      <c r="AB2617" s="94">
        <v>0</v>
      </c>
      <c r="AC2617">
        <f t="shared" si="80"/>
        <v>7000</v>
      </c>
      <c r="AD2617" t="str">
        <f t="shared" si="81"/>
        <v>307</v>
      </c>
    </row>
    <row r="2618" spans="1:30" hidden="1" x14ac:dyDescent="0.25">
      <c r="A2618" t="s">
        <v>1276</v>
      </c>
      <c r="B2618" t="s">
        <v>385</v>
      </c>
      <c r="C2618" t="s">
        <v>157</v>
      </c>
      <c r="D2618" t="s">
        <v>813</v>
      </c>
      <c r="E2618" t="s">
        <v>122</v>
      </c>
      <c r="F2618" t="s">
        <v>159</v>
      </c>
      <c r="G2618" t="s">
        <v>160</v>
      </c>
      <c r="H2618">
        <v>19</v>
      </c>
      <c r="I2618" t="s">
        <v>124</v>
      </c>
      <c r="J2618" t="s">
        <v>125</v>
      </c>
      <c r="K2618" t="s">
        <v>1279</v>
      </c>
      <c r="N2618" t="s">
        <v>1278</v>
      </c>
      <c r="O2618" t="s">
        <v>391</v>
      </c>
      <c r="P2618" t="s">
        <v>162</v>
      </c>
      <c r="Q2618" t="s">
        <v>809</v>
      </c>
      <c r="R2618" t="s">
        <v>131</v>
      </c>
      <c r="S2618" t="s">
        <v>164</v>
      </c>
      <c r="T2618" t="s">
        <v>165</v>
      </c>
      <c r="U2618" t="s">
        <v>134</v>
      </c>
      <c r="V2618" t="s">
        <v>135</v>
      </c>
      <c r="W2618" t="s">
        <v>136</v>
      </c>
      <c r="X2618" t="s">
        <v>1280</v>
      </c>
      <c r="Y2618" s="94">
        <v>245302692.96000001</v>
      </c>
      <c r="Z2618" s="94">
        <v>150000000</v>
      </c>
      <c r="AA2618" s="94">
        <v>198000000</v>
      </c>
      <c r="AB2618" s="94">
        <v>198000000</v>
      </c>
      <c r="AC2618">
        <f t="shared" si="80"/>
        <v>7000</v>
      </c>
      <c r="AD2618" t="str">
        <f t="shared" si="81"/>
        <v>307</v>
      </c>
    </row>
    <row r="2619" spans="1:30" hidden="1" x14ac:dyDescent="0.25">
      <c r="A2619" t="s">
        <v>1276</v>
      </c>
      <c r="B2619" t="s">
        <v>397</v>
      </c>
      <c r="C2619" t="s">
        <v>429</v>
      </c>
      <c r="D2619" t="s">
        <v>430</v>
      </c>
      <c r="E2619" t="s">
        <v>122</v>
      </c>
      <c r="F2619" t="s">
        <v>431</v>
      </c>
      <c r="G2619" t="s">
        <v>432</v>
      </c>
      <c r="H2619" t="s">
        <v>143</v>
      </c>
      <c r="I2619" t="s">
        <v>124</v>
      </c>
      <c r="J2619" t="s">
        <v>125</v>
      </c>
      <c r="K2619" t="s">
        <v>1330</v>
      </c>
      <c r="N2619" t="s">
        <v>1278</v>
      </c>
      <c r="O2619" t="s">
        <v>398</v>
      </c>
      <c r="P2619" t="s">
        <v>392</v>
      </c>
      <c r="Q2619" t="s">
        <v>434</v>
      </c>
      <c r="R2619" t="s">
        <v>131</v>
      </c>
      <c r="S2619" t="s">
        <v>132</v>
      </c>
      <c r="T2619" t="s">
        <v>393</v>
      </c>
      <c r="U2619" t="s">
        <v>151</v>
      </c>
      <c r="V2619" t="s">
        <v>135</v>
      </c>
      <c r="W2619" t="s">
        <v>136</v>
      </c>
      <c r="X2619" t="s">
        <v>1331</v>
      </c>
      <c r="Y2619" s="94">
        <v>11136816.119999999</v>
      </c>
      <c r="Z2619" s="94">
        <v>10579975.291190397</v>
      </c>
      <c r="AA2619" s="94">
        <v>11349663.296162263</v>
      </c>
      <c r="AB2619" s="94">
        <v>11349663.300000001</v>
      </c>
      <c r="AC2619">
        <f t="shared" si="80"/>
        <v>8000</v>
      </c>
      <c r="AD2619" t="str">
        <f t="shared" si="81"/>
        <v>307</v>
      </c>
    </row>
    <row r="2620" spans="1:30" hidden="1" x14ac:dyDescent="0.25">
      <c r="A2620" s="97" t="s">
        <v>1276</v>
      </c>
      <c r="B2620" s="97" t="s">
        <v>397</v>
      </c>
      <c r="C2620" s="97" t="s">
        <v>140</v>
      </c>
      <c r="D2620" s="97" t="s">
        <v>465</v>
      </c>
      <c r="E2620" s="97" t="s">
        <v>122</v>
      </c>
      <c r="F2620" s="98">
        <v>15</v>
      </c>
      <c r="G2620" s="98" t="s">
        <v>142</v>
      </c>
      <c r="H2620" s="97">
        <v>19</v>
      </c>
      <c r="I2620" s="97" t="s">
        <v>124</v>
      </c>
      <c r="J2620" s="97" t="s">
        <v>125</v>
      </c>
      <c r="K2620" s="97" t="s">
        <v>1277</v>
      </c>
      <c r="L2620" s="97"/>
      <c r="M2620" s="97"/>
      <c r="N2620" s="97" t="s">
        <v>1278</v>
      </c>
      <c r="O2620" s="97" t="s">
        <v>398</v>
      </c>
      <c r="P2620" s="97" t="s">
        <v>147</v>
      </c>
      <c r="Q2620" s="97" t="s">
        <v>466</v>
      </c>
      <c r="R2620" s="97" t="s">
        <v>131</v>
      </c>
      <c r="S2620" s="97" t="s">
        <v>149</v>
      </c>
      <c r="T2620" s="97" t="s">
        <v>150</v>
      </c>
      <c r="U2620" s="97" t="s">
        <v>134</v>
      </c>
      <c r="V2620" s="97" t="s">
        <v>135</v>
      </c>
      <c r="W2620" s="97" t="s">
        <v>136</v>
      </c>
      <c r="X2620" s="97" t="s">
        <v>776</v>
      </c>
      <c r="Y2620" s="99">
        <v>200429.52</v>
      </c>
      <c r="Z2620" s="99">
        <v>210429.52</v>
      </c>
      <c r="AA2620" s="99">
        <v>116328.85723809522</v>
      </c>
      <c r="AB2620" s="99">
        <v>116328.86</v>
      </c>
      <c r="AC2620">
        <f t="shared" si="80"/>
        <v>1000</v>
      </c>
      <c r="AD2620" t="str">
        <f t="shared" si="81"/>
        <v>307</v>
      </c>
    </row>
    <row r="2621" spans="1:30" hidden="1" x14ac:dyDescent="0.25">
      <c r="A2621" s="97" t="s">
        <v>1332</v>
      </c>
      <c r="B2621" s="97" t="s">
        <v>385</v>
      </c>
      <c r="C2621" s="97" t="s">
        <v>140</v>
      </c>
      <c r="D2621" s="97" t="s">
        <v>141</v>
      </c>
      <c r="E2621" s="97" t="s">
        <v>122</v>
      </c>
      <c r="F2621" s="98">
        <v>15</v>
      </c>
      <c r="G2621" s="98" t="s">
        <v>142</v>
      </c>
      <c r="H2621" s="97" t="s">
        <v>143</v>
      </c>
      <c r="I2621" s="97" t="s">
        <v>124</v>
      </c>
      <c r="J2621" s="97" t="s">
        <v>125</v>
      </c>
      <c r="K2621" s="97" t="s">
        <v>1333</v>
      </c>
      <c r="L2621" s="97"/>
      <c r="M2621" s="97"/>
      <c r="N2621" s="97" t="s">
        <v>1334</v>
      </c>
      <c r="O2621" s="97" t="s">
        <v>391</v>
      </c>
      <c r="P2621" s="97" t="s">
        <v>147</v>
      </c>
      <c r="Q2621" s="97" t="s">
        <v>148</v>
      </c>
      <c r="R2621" s="97" t="s">
        <v>131</v>
      </c>
      <c r="S2621" s="97" t="s">
        <v>149</v>
      </c>
      <c r="T2621" s="97" t="s">
        <v>150</v>
      </c>
      <c r="U2621" s="97" t="s">
        <v>151</v>
      </c>
      <c r="V2621" s="97" t="s">
        <v>135</v>
      </c>
      <c r="W2621" s="97" t="s">
        <v>136</v>
      </c>
      <c r="X2621" s="97"/>
      <c r="Y2621" s="99"/>
      <c r="Z2621" s="99"/>
      <c r="AA2621" s="99">
        <v>4832040</v>
      </c>
      <c r="AB2621" s="99">
        <v>4832040</v>
      </c>
      <c r="AC2621">
        <f t="shared" si="80"/>
        <v>1000</v>
      </c>
      <c r="AD2621" t="str">
        <f t="shared" si="81"/>
        <v>307</v>
      </c>
    </row>
    <row r="2622" spans="1:30" hidden="1" x14ac:dyDescent="0.25">
      <c r="A2622" s="97" t="s">
        <v>1332</v>
      </c>
      <c r="B2622" s="97" t="s">
        <v>385</v>
      </c>
      <c r="C2622" s="97" t="s">
        <v>140</v>
      </c>
      <c r="D2622" s="97">
        <v>13201</v>
      </c>
      <c r="E2622" s="97" t="s">
        <v>122</v>
      </c>
      <c r="F2622" s="98">
        <v>15</v>
      </c>
      <c r="G2622" s="98" t="s">
        <v>142</v>
      </c>
      <c r="H2622" s="97">
        <v>19</v>
      </c>
      <c r="I2622" s="97" t="s">
        <v>124</v>
      </c>
      <c r="J2622" s="97" t="s">
        <v>125</v>
      </c>
      <c r="K2622" s="97" t="s">
        <v>1333</v>
      </c>
      <c r="L2622" s="97"/>
      <c r="M2622" s="97"/>
      <c r="N2622" s="97" t="s">
        <v>1334</v>
      </c>
      <c r="O2622" s="97" t="s">
        <v>391</v>
      </c>
      <c r="P2622" s="97" t="s">
        <v>147</v>
      </c>
      <c r="Q2622" s="97" t="s">
        <v>152</v>
      </c>
      <c r="R2622" s="97" t="s">
        <v>131</v>
      </c>
      <c r="S2622" s="97" t="s">
        <v>149</v>
      </c>
      <c r="T2622" s="97" t="s">
        <v>150</v>
      </c>
      <c r="U2622" s="97" t="s">
        <v>134</v>
      </c>
      <c r="V2622" s="97" t="s">
        <v>135</v>
      </c>
      <c r="W2622" s="97" t="s">
        <v>136</v>
      </c>
      <c r="X2622" s="97"/>
      <c r="Y2622" s="99"/>
      <c r="Z2622" s="99"/>
      <c r="AA2622" s="99">
        <v>201335</v>
      </c>
      <c r="AB2622" s="99">
        <v>201335</v>
      </c>
      <c r="AC2622">
        <f t="shared" si="80"/>
        <v>1000</v>
      </c>
      <c r="AD2622" t="str">
        <f t="shared" si="81"/>
        <v>307</v>
      </c>
    </row>
    <row r="2623" spans="1:30" hidden="1" x14ac:dyDescent="0.25">
      <c r="A2623" s="97" t="s">
        <v>1332</v>
      </c>
      <c r="B2623" s="97" t="s">
        <v>385</v>
      </c>
      <c r="C2623" s="97" t="s">
        <v>140</v>
      </c>
      <c r="D2623" s="97">
        <v>13203</v>
      </c>
      <c r="E2623" s="97" t="s">
        <v>122</v>
      </c>
      <c r="F2623" s="98">
        <v>15</v>
      </c>
      <c r="G2623" s="98" t="s">
        <v>142</v>
      </c>
      <c r="H2623" s="97">
        <v>19</v>
      </c>
      <c r="I2623" s="97" t="s">
        <v>124</v>
      </c>
      <c r="J2623" s="97" t="s">
        <v>125</v>
      </c>
      <c r="K2623" s="97" t="s">
        <v>1333</v>
      </c>
      <c r="L2623" s="97"/>
      <c r="M2623" s="97"/>
      <c r="N2623" s="97" t="s">
        <v>1334</v>
      </c>
      <c r="O2623" s="97" t="s">
        <v>391</v>
      </c>
      <c r="P2623" s="97" t="s">
        <v>147</v>
      </c>
      <c r="Q2623" s="97" t="s">
        <v>153</v>
      </c>
      <c r="R2623" s="97" t="s">
        <v>131</v>
      </c>
      <c r="S2623" s="97" t="s">
        <v>149</v>
      </c>
      <c r="T2623" s="97" t="s">
        <v>150</v>
      </c>
      <c r="U2623" s="97" t="s">
        <v>134</v>
      </c>
      <c r="V2623" s="97" t="s">
        <v>135</v>
      </c>
      <c r="W2623" s="97" t="s">
        <v>136</v>
      </c>
      <c r="X2623" s="97"/>
      <c r="Y2623" s="99"/>
      <c r="Z2623" s="99"/>
      <c r="AA2623" s="99">
        <v>805340</v>
      </c>
      <c r="AB2623" s="99">
        <v>805340</v>
      </c>
      <c r="AC2623">
        <f t="shared" si="80"/>
        <v>1000</v>
      </c>
      <c r="AD2623" t="str">
        <f t="shared" si="81"/>
        <v>307</v>
      </c>
    </row>
    <row r="2624" spans="1:30" hidden="1" x14ac:dyDescent="0.25">
      <c r="A2624" s="97" t="s">
        <v>1332</v>
      </c>
      <c r="B2624" s="97" t="s">
        <v>385</v>
      </c>
      <c r="C2624" s="97" t="s">
        <v>140</v>
      </c>
      <c r="D2624" s="97">
        <v>14101</v>
      </c>
      <c r="E2624" s="97" t="s">
        <v>122</v>
      </c>
      <c r="F2624" s="98">
        <v>15</v>
      </c>
      <c r="G2624" s="98" t="s">
        <v>142</v>
      </c>
      <c r="H2624" s="97">
        <v>19</v>
      </c>
      <c r="I2624" s="97" t="s">
        <v>124</v>
      </c>
      <c r="J2624" s="97" t="s">
        <v>125</v>
      </c>
      <c r="K2624" s="97" t="s">
        <v>1333</v>
      </c>
      <c r="L2624" s="97"/>
      <c r="M2624" s="97"/>
      <c r="N2624" s="97" t="s">
        <v>1334</v>
      </c>
      <c r="O2624" s="97" t="s">
        <v>391</v>
      </c>
      <c r="P2624" s="97" t="s">
        <v>147</v>
      </c>
      <c r="Q2624" s="97" t="s">
        <v>154</v>
      </c>
      <c r="R2624" s="97" t="s">
        <v>131</v>
      </c>
      <c r="S2624" s="97" t="s">
        <v>149</v>
      </c>
      <c r="T2624" s="97" t="s">
        <v>150</v>
      </c>
      <c r="U2624" s="97" t="s">
        <v>134</v>
      </c>
      <c r="V2624" s="97" t="s">
        <v>135</v>
      </c>
      <c r="W2624" s="97" t="s">
        <v>136</v>
      </c>
      <c r="X2624" s="97"/>
      <c r="Y2624" s="99"/>
      <c r="Z2624" s="99"/>
      <c r="AA2624" s="99">
        <v>265762.2</v>
      </c>
      <c r="AB2624" s="99">
        <v>265762.2</v>
      </c>
      <c r="AC2624">
        <f t="shared" si="80"/>
        <v>1000</v>
      </c>
      <c r="AD2624" t="str">
        <f t="shared" si="81"/>
        <v>307</v>
      </c>
    </row>
    <row r="2625" spans="1:30" hidden="1" x14ac:dyDescent="0.25">
      <c r="A2625" s="97" t="s">
        <v>1332</v>
      </c>
      <c r="B2625" s="97" t="s">
        <v>385</v>
      </c>
      <c r="C2625" s="97" t="s">
        <v>140</v>
      </c>
      <c r="D2625" s="97">
        <v>14103</v>
      </c>
      <c r="E2625" s="97" t="s">
        <v>122</v>
      </c>
      <c r="F2625" s="98">
        <v>15</v>
      </c>
      <c r="G2625" s="98" t="s">
        <v>142</v>
      </c>
      <c r="H2625" s="97">
        <v>19</v>
      </c>
      <c r="I2625" s="97" t="s">
        <v>124</v>
      </c>
      <c r="J2625" s="97" t="s">
        <v>125</v>
      </c>
      <c r="K2625" s="97" t="s">
        <v>1333</v>
      </c>
      <c r="L2625" s="97"/>
      <c r="M2625" s="97"/>
      <c r="N2625" s="97" t="s">
        <v>1334</v>
      </c>
      <c r="O2625" s="97" t="s">
        <v>391</v>
      </c>
      <c r="P2625" s="97" t="s">
        <v>147</v>
      </c>
      <c r="Q2625" s="97" t="s">
        <v>155</v>
      </c>
      <c r="R2625" s="97" t="s">
        <v>131</v>
      </c>
      <c r="S2625" s="97" t="s">
        <v>149</v>
      </c>
      <c r="T2625" s="97" t="s">
        <v>150</v>
      </c>
      <c r="U2625" s="97" t="s">
        <v>134</v>
      </c>
      <c r="V2625" s="97" t="s">
        <v>135</v>
      </c>
      <c r="W2625" s="97" t="s">
        <v>136</v>
      </c>
      <c r="X2625" s="97"/>
      <c r="Y2625" s="99"/>
      <c r="Z2625" s="99"/>
      <c r="AA2625" s="99">
        <v>108720.9</v>
      </c>
      <c r="AB2625" s="99">
        <v>108720.9</v>
      </c>
      <c r="AC2625">
        <f t="shared" si="80"/>
        <v>1000</v>
      </c>
      <c r="AD2625" t="str">
        <f t="shared" si="81"/>
        <v>307</v>
      </c>
    </row>
    <row r="2626" spans="1:30" hidden="1" x14ac:dyDescent="0.25">
      <c r="A2626" s="97" t="s">
        <v>1332</v>
      </c>
      <c r="B2626" s="97" t="s">
        <v>385</v>
      </c>
      <c r="C2626" s="97" t="s">
        <v>140</v>
      </c>
      <c r="D2626" s="97">
        <v>14201</v>
      </c>
      <c r="E2626" s="97" t="s">
        <v>122</v>
      </c>
      <c r="F2626" s="98">
        <v>15</v>
      </c>
      <c r="G2626" s="98" t="s">
        <v>142</v>
      </c>
      <c r="H2626" s="97">
        <v>19</v>
      </c>
      <c r="I2626" s="97" t="s">
        <v>124</v>
      </c>
      <c r="J2626" s="97" t="s">
        <v>125</v>
      </c>
      <c r="K2626" s="97" t="s">
        <v>1333</v>
      </c>
      <c r="L2626" s="97"/>
      <c r="M2626" s="97"/>
      <c r="N2626" s="97" t="s">
        <v>1334</v>
      </c>
      <c r="O2626" s="97" t="s">
        <v>391</v>
      </c>
      <c r="P2626" s="97" t="s">
        <v>147</v>
      </c>
      <c r="Q2626" s="97" t="s">
        <v>156</v>
      </c>
      <c r="R2626" s="97" t="s">
        <v>131</v>
      </c>
      <c r="S2626" s="97" t="s">
        <v>149</v>
      </c>
      <c r="T2626" s="97" t="s">
        <v>150</v>
      </c>
      <c r="U2626" s="97" t="s">
        <v>134</v>
      </c>
      <c r="V2626" s="97" t="s">
        <v>135</v>
      </c>
      <c r="W2626" s="97" t="s">
        <v>136</v>
      </c>
      <c r="X2626" s="97"/>
      <c r="Y2626" s="99"/>
      <c r="Z2626" s="99"/>
      <c r="AA2626" s="99">
        <v>241602</v>
      </c>
      <c r="AB2626" s="99">
        <v>241602</v>
      </c>
      <c r="AC2626">
        <f t="shared" si="80"/>
        <v>1000</v>
      </c>
      <c r="AD2626" t="str">
        <f t="shared" si="81"/>
        <v>307</v>
      </c>
    </row>
    <row r="2627" spans="1:30" hidden="1" x14ac:dyDescent="0.25">
      <c r="A2627" s="97" t="s">
        <v>1332</v>
      </c>
      <c r="B2627" s="97" t="s">
        <v>385</v>
      </c>
      <c r="C2627" s="97" t="s">
        <v>140</v>
      </c>
      <c r="D2627" s="97">
        <v>14301</v>
      </c>
      <c r="E2627" s="97" t="s">
        <v>122</v>
      </c>
      <c r="F2627" s="98">
        <v>15</v>
      </c>
      <c r="G2627" s="98" t="s">
        <v>142</v>
      </c>
      <c r="H2627" s="97">
        <v>19</v>
      </c>
      <c r="I2627" s="97" t="s">
        <v>124</v>
      </c>
      <c r="J2627" s="97" t="s">
        <v>125</v>
      </c>
      <c r="K2627" s="97" t="s">
        <v>1333</v>
      </c>
      <c r="L2627" s="97"/>
      <c r="M2627" s="97"/>
      <c r="N2627" s="97" t="s">
        <v>1334</v>
      </c>
      <c r="O2627" s="97" t="s">
        <v>391</v>
      </c>
      <c r="P2627" s="97" t="s">
        <v>147</v>
      </c>
      <c r="Q2627" s="97" t="s">
        <v>178</v>
      </c>
      <c r="R2627" s="97" t="s">
        <v>131</v>
      </c>
      <c r="S2627" s="97" t="s">
        <v>149</v>
      </c>
      <c r="T2627" s="97" t="s">
        <v>150</v>
      </c>
      <c r="U2627" s="97" t="s">
        <v>134</v>
      </c>
      <c r="V2627" s="97" t="s">
        <v>135</v>
      </c>
      <c r="W2627" s="97" t="s">
        <v>136</v>
      </c>
      <c r="X2627" s="97"/>
      <c r="Y2627" s="99"/>
      <c r="Z2627" s="99"/>
      <c r="AA2627" s="99">
        <v>289922.39999999997</v>
      </c>
      <c r="AB2627" s="99">
        <v>289922.40000000002</v>
      </c>
      <c r="AC2627">
        <f t="shared" ref="AC2627:AC2690" si="82">MID(D2627,1,1)*1000</f>
        <v>1000</v>
      </c>
      <c r="AD2627" t="str">
        <f t="shared" ref="AD2627:AD2690" si="83">MID(A2627,6,3)</f>
        <v>307</v>
      </c>
    </row>
    <row r="2628" spans="1:30" hidden="1" x14ac:dyDescent="0.25">
      <c r="A2628" t="s">
        <v>1332</v>
      </c>
      <c r="B2628" t="s">
        <v>385</v>
      </c>
      <c r="C2628" t="s">
        <v>470</v>
      </c>
      <c r="D2628" t="s">
        <v>186</v>
      </c>
      <c r="E2628" t="s">
        <v>122</v>
      </c>
      <c r="F2628" t="s">
        <v>159</v>
      </c>
      <c r="G2628" t="s">
        <v>160</v>
      </c>
      <c r="H2628" t="s">
        <v>143</v>
      </c>
      <c r="I2628" t="s">
        <v>124</v>
      </c>
      <c r="J2628" t="s">
        <v>125</v>
      </c>
      <c r="K2628" t="s">
        <v>1335</v>
      </c>
      <c r="N2628" t="s">
        <v>1334</v>
      </c>
      <c r="O2628" t="s">
        <v>391</v>
      </c>
      <c r="P2628" t="s">
        <v>472</v>
      </c>
      <c r="Q2628" t="s">
        <v>188</v>
      </c>
      <c r="R2628" t="s">
        <v>131</v>
      </c>
      <c r="S2628" t="s">
        <v>164</v>
      </c>
      <c r="T2628" t="s">
        <v>165</v>
      </c>
      <c r="U2628" t="s">
        <v>151</v>
      </c>
      <c r="V2628" t="s">
        <v>135</v>
      </c>
      <c r="W2628" t="s">
        <v>136</v>
      </c>
      <c r="X2628" t="s">
        <v>1336</v>
      </c>
      <c r="Y2628" s="94">
        <v>3988.5</v>
      </c>
      <c r="Z2628" s="94">
        <v>9085.4399999999969</v>
      </c>
      <c r="AA2628" s="94">
        <v>9358</v>
      </c>
      <c r="AB2628" s="94">
        <v>9358</v>
      </c>
      <c r="AC2628">
        <f t="shared" si="82"/>
        <v>2000</v>
      </c>
      <c r="AD2628" t="str">
        <f t="shared" si="83"/>
        <v>307</v>
      </c>
    </row>
    <row r="2629" spans="1:30" hidden="1" x14ac:dyDescent="0.25">
      <c r="A2629" t="s">
        <v>1332</v>
      </c>
      <c r="B2629" t="s">
        <v>385</v>
      </c>
      <c r="C2629" t="s">
        <v>470</v>
      </c>
      <c r="D2629" t="s">
        <v>190</v>
      </c>
      <c r="E2629" t="s">
        <v>122</v>
      </c>
      <c r="F2629" t="s">
        <v>159</v>
      </c>
      <c r="G2629" t="s">
        <v>160</v>
      </c>
      <c r="H2629" t="s">
        <v>143</v>
      </c>
      <c r="I2629" t="s">
        <v>124</v>
      </c>
      <c r="J2629" t="s">
        <v>125</v>
      </c>
      <c r="K2629" t="s">
        <v>1335</v>
      </c>
      <c r="N2629" t="s">
        <v>1334</v>
      </c>
      <c r="O2629" t="s">
        <v>391</v>
      </c>
      <c r="P2629" t="s">
        <v>472</v>
      </c>
      <c r="Q2629" t="s">
        <v>191</v>
      </c>
      <c r="R2629" t="s">
        <v>131</v>
      </c>
      <c r="S2629" t="s">
        <v>164</v>
      </c>
      <c r="T2629" t="s">
        <v>165</v>
      </c>
      <c r="U2629" t="s">
        <v>151</v>
      </c>
      <c r="V2629" t="s">
        <v>135</v>
      </c>
      <c r="W2629" t="s">
        <v>136</v>
      </c>
      <c r="X2629" t="s">
        <v>1336</v>
      </c>
      <c r="Y2629" s="94">
        <v>0</v>
      </c>
      <c r="Z2629" s="94">
        <v>5671.1999999999989</v>
      </c>
      <c r="AA2629" s="94">
        <v>5841.34</v>
      </c>
      <c r="AB2629" s="94">
        <v>5841.34</v>
      </c>
      <c r="AC2629">
        <f t="shared" si="82"/>
        <v>2000</v>
      </c>
      <c r="AD2629" t="str">
        <f t="shared" si="83"/>
        <v>307</v>
      </c>
    </row>
    <row r="2630" spans="1:30" hidden="1" x14ac:dyDescent="0.25">
      <c r="A2630" t="s">
        <v>1332</v>
      </c>
      <c r="B2630" t="s">
        <v>385</v>
      </c>
      <c r="C2630" t="s">
        <v>470</v>
      </c>
      <c r="D2630" t="s">
        <v>192</v>
      </c>
      <c r="E2630" t="s">
        <v>122</v>
      </c>
      <c r="F2630" t="s">
        <v>159</v>
      </c>
      <c r="G2630" t="s">
        <v>160</v>
      </c>
      <c r="H2630" t="s">
        <v>143</v>
      </c>
      <c r="I2630" t="s">
        <v>124</v>
      </c>
      <c r="J2630" t="s">
        <v>125</v>
      </c>
      <c r="K2630" t="s">
        <v>1335</v>
      </c>
      <c r="N2630" t="s">
        <v>1334</v>
      </c>
      <c r="O2630" t="s">
        <v>391</v>
      </c>
      <c r="P2630" t="s">
        <v>472</v>
      </c>
      <c r="Q2630" t="s">
        <v>193</v>
      </c>
      <c r="R2630" t="s">
        <v>131</v>
      </c>
      <c r="S2630" t="s">
        <v>164</v>
      </c>
      <c r="T2630" t="s">
        <v>165</v>
      </c>
      <c r="U2630" t="s">
        <v>151</v>
      </c>
      <c r="V2630" t="s">
        <v>135</v>
      </c>
      <c r="W2630" t="s">
        <v>136</v>
      </c>
      <c r="X2630" t="s">
        <v>1336</v>
      </c>
      <c r="Y2630" s="94">
        <v>25780.47</v>
      </c>
      <c r="Z2630" s="94">
        <v>84469.8</v>
      </c>
      <c r="AA2630" s="94">
        <v>87003.89</v>
      </c>
      <c r="AB2630" s="94">
        <v>87003.89</v>
      </c>
      <c r="AC2630">
        <f t="shared" si="82"/>
        <v>2000</v>
      </c>
      <c r="AD2630" t="str">
        <f t="shared" si="83"/>
        <v>307</v>
      </c>
    </row>
    <row r="2631" spans="1:30" hidden="1" x14ac:dyDescent="0.25">
      <c r="A2631" t="s">
        <v>1332</v>
      </c>
      <c r="B2631" t="s">
        <v>385</v>
      </c>
      <c r="C2631" t="s">
        <v>470</v>
      </c>
      <c r="D2631" t="s">
        <v>198</v>
      </c>
      <c r="E2631" t="s">
        <v>122</v>
      </c>
      <c r="F2631" t="s">
        <v>159</v>
      </c>
      <c r="G2631" t="s">
        <v>160</v>
      </c>
      <c r="H2631" t="s">
        <v>143</v>
      </c>
      <c r="I2631" t="s">
        <v>124</v>
      </c>
      <c r="J2631" t="s">
        <v>125</v>
      </c>
      <c r="K2631" t="s">
        <v>1335</v>
      </c>
      <c r="N2631" t="s">
        <v>1334</v>
      </c>
      <c r="O2631" t="s">
        <v>391</v>
      </c>
      <c r="P2631" t="s">
        <v>472</v>
      </c>
      <c r="Q2631" t="s">
        <v>199</v>
      </c>
      <c r="R2631" t="s">
        <v>131</v>
      </c>
      <c r="S2631" t="s">
        <v>164</v>
      </c>
      <c r="T2631" t="s">
        <v>165</v>
      </c>
      <c r="U2631" t="s">
        <v>151</v>
      </c>
      <c r="V2631" t="s">
        <v>135</v>
      </c>
      <c r="W2631" t="s">
        <v>136</v>
      </c>
      <c r="X2631" t="s">
        <v>1336</v>
      </c>
      <c r="Y2631" s="94">
        <v>0</v>
      </c>
      <c r="Z2631" s="94">
        <v>799.32</v>
      </c>
      <c r="AA2631" s="94">
        <v>823.3</v>
      </c>
      <c r="AB2631" s="94">
        <v>823.3</v>
      </c>
      <c r="AC2631">
        <f t="shared" si="82"/>
        <v>2000</v>
      </c>
      <c r="AD2631" t="str">
        <f t="shared" si="83"/>
        <v>307</v>
      </c>
    </row>
    <row r="2632" spans="1:30" hidden="1" x14ac:dyDescent="0.25">
      <c r="A2632" t="s">
        <v>1332</v>
      </c>
      <c r="B2632" t="s">
        <v>385</v>
      </c>
      <c r="C2632" t="s">
        <v>470</v>
      </c>
      <c r="D2632" t="s">
        <v>214</v>
      </c>
      <c r="E2632" t="s">
        <v>122</v>
      </c>
      <c r="F2632" t="s">
        <v>159</v>
      </c>
      <c r="G2632" t="s">
        <v>160</v>
      </c>
      <c r="H2632" t="s">
        <v>143</v>
      </c>
      <c r="I2632" t="s">
        <v>124</v>
      </c>
      <c r="J2632" t="s">
        <v>125</v>
      </c>
      <c r="K2632" t="s">
        <v>1335</v>
      </c>
      <c r="N2632" t="s">
        <v>1334</v>
      </c>
      <c r="O2632" t="s">
        <v>391</v>
      </c>
      <c r="P2632" t="s">
        <v>472</v>
      </c>
      <c r="Q2632" t="s">
        <v>215</v>
      </c>
      <c r="R2632" t="s">
        <v>131</v>
      </c>
      <c r="S2632" t="s">
        <v>164</v>
      </c>
      <c r="T2632" t="s">
        <v>165</v>
      </c>
      <c r="U2632" t="s">
        <v>151</v>
      </c>
      <c r="V2632" t="s">
        <v>135</v>
      </c>
      <c r="W2632" t="s">
        <v>136</v>
      </c>
      <c r="X2632" t="s">
        <v>1336</v>
      </c>
      <c r="Y2632" s="94">
        <v>0</v>
      </c>
      <c r="Z2632" s="94">
        <v>54000</v>
      </c>
      <c r="AA2632" s="94">
        <v>55620</v>
      </c>
      <c r="AB2632" s="94">
        <v>55620</v>
      </c>
      <c r="AC2632">
        <f t="shared" si="82"/>
        <v>2000</v>
      </c>
      <c r="AD2632" t="str">
        <f t="shared" si="83"/>
        <v>307</v>
      </c>
    </row>
    <row r="2633" spans="1:30" hidden="1" x14ac:dyDescent="0.25">
      <c r="A2633" t="s">
        <v>1332</v>
      </c>
      <c r="B2633" t="s">
        <v>385</v>
      </c>
      <c r="C2633" t="s">
        <v>470</v>
      </c>
      <c r="D2633" t="s">
        <v>230</v>
      </c>
      <c r="E2633" t="s">
        <v>122</v>
      </c>
      <c r="F2633" t="s">
        <v>159</v>
      </c>
      <c r="G2633" t="s">
        <v>160</v>
      </c>
      <c r="H2633" t="s">
        <v>143</v>
      </c>
      <c r="I2633" t="s">
        <v>124</v>
      </c>
      <c r="J2633" t="s">
        <v>125</v>
      </c>
      <c r="K2633" t="s">
        <v>1335</v>
      </c>
      <c r="N2633" t="s">
        <v>1334</v>
      </c>
      <c r="O2633" t="s">
        <v>391</v>
      </c>
      <c r="P2633" t="s">
        <v>472</v>
      </c>
      <c r="Q2633" t="s">
        <v>231</v>
      </c>
      <c r="R2633" t="s">
        <v>131</v>
      </c>
      <c r="S2633" t="s">
        <v>164</v>
      </c>
      <c r="T2633" t="s">
        <v>165</v>
      </c>
      <c r="U2633" t="s">
        <v>151</v>
      </c>
      <c r="V2633" t="s">
        <v>135</v>
      </c>
      <c r="W2633" t="s">
        <v>136</v>
      </c>
      <c r="X2633" t="s">
        <v>1336</v>
      </c>
      <c r="Y2633" s="94">
        <v>0</v>
      </c>
      <c r="Z2633" s="94">
        <v>4740</v>
      </c>
      <c r="AA2633" s="94">
        <v>4882.2</v>
      </c>
      <c r="AB2633" s="94">
        <v>4882.2</v>
      </c>
      <c r="AC2633">
        <f t="shared" si="82"/>
        <v>2000</v>
      </c>
      <c r="AD2633" t="str">
        <f t="shared" si="83"/>
        <v>307</v>
      </c>
    </row>
    <row r="2634" spans="1:30" hidden="1" x14ac:dyDescent="0.25">
      <c r="A2634" t="s">
        <v>1332</v>
      </c>
      <c r="B2634" t="s">
        <v>385</v>
      </c>
      <c r="C2634" t="s">
        <v>470</v>
      </c>
      <c r="D2634" t="s">
        <v>240</v>
      </c>
      <c r="E2634" t="s">
        <v>122</v>
      </c>
      <c r="F2634" t="s">
        <v>159</v>
      </c>
      <c r="G2634" t="s">
        <v>160</v>
      </c>
      <c r="H2634" t="s">
        <v>143</v>
      </c>
      <c r="I2634" t="s">
        <v>124</v>
      </c>
      <c r="J2634" t="s">
        <v>125</v>
      </c>
      <c r="K2634" t="s">
        <v>1335</v>
      </c>
      <c r="N2634" t="s">
        <v>1334</v>
      </c>
      <c r="O2634" t="s">
        <v>391</v>
      </c>
      <c r="P2634" t="s">
        <v>472</v>
      </c>
      <c r="Q2634" t="s">
        <v>241</v>
      </c>
      <c r="R2634" t="s">
        <v>131</v>
      </c>
      <c r="S2634" t="s">
        <v>164</v>
      </c>
      <c r="T2634" t="s">
        <v>165</v>
      </c>
      <c r="U2634" t="s">
        <v>151</v>
      </c>
      <c r="V2634" t="s">
        <v>135</v>
      </c>
      <c r="W2634" t="s">
        <v>136</v>
      </c>
      <c r="X2634" t="s">
        <v>1336</v>
      </c>
      <c r="Y2634" s="94">
        <v>30303.26</v>
      </c>
      <c r="Z2634" s="94">
        <v>0</v>
      </c>
      <c r="AA2634" s="94">
        <v>0</v>
      </c>
      <c r="AB2634" s="94">
        <v>0</v>
      </c>
      <c r="AC2634">
        <f t="shared" si="82"/>
        <v>3000</v>
      </c>
      <c r="AD2634" t="str">
        <f t="shared" si="83"/>
        <v>307</v>
      </c>
    </row>
    <row r="2635" spans="1:30" hidden="1" x14ac:dyDescent="0.25">
      <c r="A2635" t="s">
        <v>1332</v>
      </c>
      <c r="B2635" t="s">
        <v>385</v>
      </c>
      <c r="C2635" t="s">
        <v>470</v>
      </c>
      <c r="D2635" t="s">
        <v>291</v>
      </c>
      <c r="E2635" t="s">
        <v>122</v>
      </c>
      <c r="F2635" t="s">
        <v>159</v>
      </c>
      <c r="G2635" t="s">
        <v>160</v>
      </c>
      <c r="H2635" t="s">
        <v>143</v>
      </c>
      <c r="I2635" t="s">
        <v>124</v>
      </c>
      <c r="J2635" t="s">
        <v>125</v>
      </c>
      <c r="K2635" t="s">
        <v>1335</v>
      </c>
      <c r="N2635" t="s">
        <v>1334</v>
      </c>
      <c r="O2635" t="s">
        <v>391</v>
      </c>
      <c r="P2635" t="s">
        <v>472</v>
      </c>
      <c r="Q2635" t="s">
        <v>169</v>
      </c>
      <c r="R2635" t="s">
        <v>131</v>
      </c>
      <c r="S2635" t="s">
        <v>164</v>
      </c>
      <c r="T2635" t="s">
        <v>165</v>
      </c>
      <c r="U2635" t="s">
        <v>151</v>
      </c>
      <c r="V2635" t="s">
        <v>135</v>
      </c>
      <c r="W2635" t="s">
        <v>136</v>
      </c>
      <c r="X2635" t="s">
        <v>1336</v>
      </c>
      <c r="Y2635" s="94">
        <v>2642.69</v>
      </c>
      <c r="Z2635" s="94">
        <v>0</v>
      </c>
      <c r="AA2635" s="94">
        <v>0</v>
      </c>
      <c r="AB2635" s="94">
        <v>0</v>
      </c>
      <c r="AC2635">
        <f t="shared" si="82"/>
        <v>3000</v>
      </c>
      <c r="AD2635" t="str">
        <f t="shared" si="83"/>
        <v>307</v>
      </c>
    </row>
    <row r="2636" spans="1:30" hidden="1" x14ac:dyDescent="0.25">
      <c r="A2636" t="s">
        <v>1332</v>
      </c>
      <c r="B2636" t="s">
        <v>385</v>
      </c>
      <c r="C2636" t="s">
        <v>470</v>
      </c>
      <c r="D2636" t="s">
        <v>264</v>
      </c>
      <c r="E2636" t="s">
        <v>122</v>
      </c>
      <c r="F2636" t="s">
        <v>159</v>
      </c>
      <c r="G2636" t="s">
        <v>160</v>
      </c>
      <c r="H2636" t="s">
        <v>143</v>
      </c>
      <c r="I2636" t="s">
        <v>124</v>
      </c>
      <c r="J2636" t="s">
        <v>125</v>
      </c>
      <c r="K2636" t="s">
        <v>1335</v>
      </c>
      <c r="N2636" t="s">
        <v>1334</v>
      </c>
      <c r="O2636" t="s">
        <v>391</v>
      </c>
      <c r="P2636" t="s">
        <v>472</v>
      </c>
      <c r="Q2636" t="s">
        <v>265</v>
      </c>
      <c r="R2636" t="s">
        <v>131</v>
      </c>
      <c r="S2636" t="s">
        <v>164</v>
      </c>
      <c r="T2636" t="s">
        <v>165</v>
      </c>
      <c r="U2636" t="s">
        <v>151</v>
      </c>
      <c r="V2636" t="s">
        <v>135</v>
      </c>
      <c r="W2636" t="s">
        <v>136</v>
      </c>
      <c r="X2636" t="s">
        <v>1336</v>
      </c>
      <c r="Y2636" s="94">
        <v>0</v>
      </c>
      <c r="Z2636" s="94">
        <v>0</v>
      </c>
      <c r="AA2636" s="94">
        <v>0</v>
      </c>
      <c r="AB2636" s="94">
        <v>0</v>
      </c>
      <c r="AC2636">
        <f t="shared" si="82"/>
        <v>3000</v>
      </c>
      <c r="AD2636" t="str">
        <f t="shared" si="83"/>
        <v>307</v>
      </c>
    </row>
    <row r="2637" spans="1:30" hidden="1" x14ac:dyDescent="0.25">
      <c r="A2637" t="s">
        <v>1332</v>
      </c>
      <c r="B2637" t="s">
        <v>385</v>
      </c>
      <c r="C2637" t="s">
        <v>470</v>
      </c>
      <c r="D2637" t="s">
        <v>272</v>
      </c>
      <c r="E2637" t="s">
        <v>122</v>
      </c>
      <c r="F2637" t="s">
        <v>159</v>
      </c>
      <c r="G2637" t="s">
        <v>160</v>
      </c>
      <c r="H2637" t="s">
        <v>143</v>
      </c>
      <c r="I2637" t="s">
        <v>124</v>
      </c>
      <c r="J2637" t="s">
        <v>125</v>
      </c>
      <c r="K2637" t="s">
        <v>1335</v>
      </c>
      <c r="N2637" t="s">
        <v>1334</v>
      </c>
      <c r="O2637" t="s">
        <v>391</v>
      </c>
      <c r="P2637" t="s">
        <v>472</v>
      </c>
      <c r="Q2637" t="s">
        <v>273</v>
      </c>
      <c r="R2637" t="s">
        <v>131</v>
      </c>
      <c r="S2637" t="s">
        <v>164</v>
      </c>
      <c r="T2637" t="s">
        <v>165</v>
      </c>
      <c r="U2637" t="s">
        <v>151</v>
      </c>
      <c r="V2637" t="s">
        <v>135</v>
      </c>
      <c r="W2637" t="s">
        <v>136</v>
      </c>
      <c r="X2637" t="s">
        <v>1336</v>
      </c>
      <c r="Y2637" s="94">
        <v>4604.59</v>
      </c>
      <c r="Z2637" s="94">
        <v>0</v>
      </c>
      <c r="AA2637" s="94">
        <v>0</v>
      </c>
      <c r="AB2637" s="94">
        <v>0</v>
      </c>
      <c r="AC2637">
        <f t="shared" si="82"/>
        <v>3000</v>
      </c>
      <c r="AD2637" t="str">
        <f t="shared" si="83"/>
        <v>307</v>
      </c>
    </row>
    <row r="2638" spans="1:30" hidden="1" x14ac:dyDescent="0.25">
      <c r="A2638" t="s">
        <v>1332</v>
      </c>
      <c r="B2638" t="s">
        <v>385</v>
      </c>
      <c r="C2638" t="s">
        <v>470</v>
      </c>
      <c r="D2638" t="s">
        <v>172</v>
      </c>
      <c r="E2638" t="s">
        <v>122</v>
      </c>
      <c r="F2638" t="s">
        <v>159</v>
      </c>
      <c r="G2638" t="s">
        <v>160</v>
      </c>
      <c r="H2638" t="s">
        <v>143</v>
      </c>
      <c r="I2638" t="s">
        <v>124</v>
      </c>
      <c r="J2638" t="s">
        <v>125</v>
      </c>
      <c r="K2638" t="s">
        <v>1335</v>
      </c>
      <c r="N2638" t="s">
        <v>1334</v>
      </c>
      <c r="O2638" t="s">
        <v>391</v>
      </c>
      <c r="P2638" t="s">
        <v>472</v>
      </c>
      <c r="Q2638" t="s">
        <v>173</v>
      </c>
      <c r="R2638" t="s">
        <v>131</v>
      </c>
      <c r="S2638" t="s">
        <v>164</v>
      </c>
      <c r="T2638" t="s">
        <v>165</v>
      </c>
      <c r="U2638" t="s">
        <v>151</v>
      </c>
      <c r="V2638" t="s">
        <v>135</v>
      </c>
      <c r="W2638" t="s">
        <v>136</v>
      </c>
      <c r="X2638" t="s">
        <v>1336</v>
      </c>
      <c r="Y2638" s="94">
        <v>5150</v>
      </c>
      <c r="Z2638" s="94">
        <v>5150</v>
      </c>
      <c r="AA2638" s="94">
        <v>5304.5</v>
      </c>
      <c r="AB2638" s="94">
        <v>5304.5</v>
      </c>
      <c r="AC2638">
        <f t="shared" si="82"/>
        <v>3000</v>
      </c>
      <c r="AD2638" t="str">
        <f t="shared" si="83"/>
        <v>307</v>
      </c>
    </row>
    <row r="2639" spans="1:30" hidden="1" x14ac:dyDescent="0.25">
      <c r="A2639" t="s">
        <v>1332</v>
      </c>
      <c r="B2639" t="s">
        <v>385</v>
      </c>
      <c r="C2639" t="s">
        <v>470</v>
      </c>
      <c r="D2639" t="s">
        <v>174</v>
      </c>
      <c r="E2639" t="s">
        <v>122</v>
      </c>
      <c r="F2639" t="s">
        <v>159</v>
      </c>
      <c r="G2639" t="s">
        <v>160</v>
      </c>
      <c r="H2639" t="s">
        <v>143</v>
      </c>
      <c r="I2639" t="s">
        <v>124</v>
      </c>
      <c r="J2639" t="s">
        <v>125</v>
      </c>
      <c r="K2639" t="s">
        <v>1335</v>
      </c>
      <c r="N2639" t="s">
        <v>1334</v>
      </c>
      <c r="O2639" t="s">
        <v>391</v>
      </c>
      <c r="P2639" t="s">
        <v>472</v>
      </c>
      <c r="Q2639" t="s">
        <v>175</v>
      </c>
      <c r="R2639" t="s">
        <v>131</v>
      </c>
      <c r="S2639" t="s">
        <v>164</v>
      </c>
      <c r="T2639" t="s">
        <v>165</v>
      </c>
      <c r="U2639" t="s">
        <v>151</v>
      </c>
      <c r="V2639" t="s">
        <v>135</v>
      </c>
      <c r="W2639" t="s">
        <v>136</v>
      </c>
      <c r="X2639" t="s">
        <v>1336</v>
      </c>
      <c r="Y2639" s="94">
        <v>10300</v>
      </c>
      <c r="Z2639" s="94">
        <v>7150</v>
      </c>
      <c r="AA2639" s="94">
        <v>7364.5</v>
      </c>
      <c r="AB2639" s="94">
        <v>7364.5</v>
      </c>
      <c r="AC2639">
        <f t="shared" si="82"/>
        <v>3000</v>
      </c>
      <c r="AD2639" t="str">
        <f t="shared" si="83"/>
        <v>307</v>
      </c>
    </row>
    <row r="2640" spans="1:30" hidden="1" x14ac:dyDescent="0.25">
      <c r="A2640" s="97" t="s">
        <v>1332</v>
      </c>
      <c r="B2640" s="97" t="s">
        <v>385</v>
      </c>
      <c r="C2640" s="97" t="s">
        <v>140</v>
      </c>
      <c r="D2640" s="97" t="s">
        <v>465</v>
      </c>
      <c r="E2640" s="97" t="s">
        <v>122</v>
      </c>
      <c r="F2640" s="98">
        <v>15</v>
      </c>
      <c r="G2640" s="98" t="s">
        <v>142</v>
      </c>
      <c r="H2640" s="97">
        <v>19</v>
      </c>
      <c r="I2640" s="97" t="s">
        <v>124</v>
      </c>
      <c r="J2640" s="97" t="s">
        <v>125</v>
      </c>
      <c r="K2640" s="97" t="s">
        <v>1333</v>
      </c>
      <c r="L2640" s="97"/>
      <c r="M2640" s="97"/>
      <c r="N2640" s="97" t="s">
        <v>1334</v>
      </c>
      <c r="O2640" s="97" t="s">
        <v>391</v>
      </c>
      <c r="P2640" s="97" t="s">
        <v>147</v>
      </c>
      <c r="Q2640" s="97" t="s">
        <v>466</v>
      </c>
      <c r="R2640" s="97" t="s">
        <v>131</v>
      </c>
      <c r="S2640" s="97" t="s">
        <v>149</v>
      </c>
      <c r="T2640" s="97" t="s">
        <v>150</v>
      </c>
      <c r="U2640" s="97" t="s">
        <v>134</v>
      </c>
      <c r="V2640" s="97" t="s">
        <v>135</v>
      </c>
      <c r="W2640" s="97" t="s">
        <v>136</v>
      </c>
      <c r="X2640" s="97" t="s">
        <v>1337</v>
      </c>
      <c r="Y2640" s="99">
        <v>69912.240000000005</v>
      </c>
      <c r="Z2640" s="99">
        <v>89912.24</v>
      </c>
      <c r="AA2640" s="99">
        <v>52147.418761904759</v>
      </c>
      <c r="AB2640" s="99">
        <v>52147.42</v>
      </c>
      <c r="AC2640">
        <f t="shared" si="82"/>
        <v>1000</v>
      </c>
      <c r="AD2640" t="str">
        <f t="shared" si="83"/>
        <v>307</v>
      </c>
    </row>
    <row r="2641" spans="1:30" hidden="1" x14ac:dyDescent="0.25">
      <c r="A2641" s="97" t="s">
        <v>1338</v>
      </c>
      <c r="B2641" s="97" t="s">
        <v>385</v>
      </c>
      <c r="C2641" s="97" t="s">
        <v>990</v>
      </c>
      <c r="D2641" s="97" t="s">
        <v>141</v>
      </c>
      <c r="E2641" s="97" t="s">
        <v>122</v>
      </c>
      <c r="F2641" s="98">
        <v>15</v>
      </c>
      <c r="G2641" s="98" t="s">
        <v>142</v>
      </c>
      <c r="H2641" s="97" t="s">
        <v>143</v>
      </c>
      <c r="I2641" s="97" t="s">
        <v>124</v>
      </c>
      <c r="J2641" s="97" t="s">
        <v>125</v>
      </c>
      <c r="K2641" s="97" t="s">
        <v>1339</v>
      </c>
      <c r="L2641" s="97"/>
      <c r="M2641" s="97"/>
      <c r="N2641" s="97" t="s">
        <v>1340</v>
      </c>
      <c r="O2641" s="97" t="s">
        <v>391</v>
      </c>
      <c r="P2641" s="97" t="s">
        <v>993</v>
      </c>
      <c r="Q2641" s="97" t="s">
        <v>148</v>
      </c>
      <c r="R2641" s="97" t="s">
        <v>131</v>
      </c>
      <c r="S2641" s="97" t="s">
        <v>149</v>
      </c>
      <c r="T2641" s="97" t="s">
        <v>150</v>
      </c>
      <c r="U2641" s="97" t="s">
        <v>151</v>
      </c>
      <c r="V2641" s="97" t="s">
        <v>135</v>
      </c>
      <c r="W2641" s="97" t="s">
        <v>136</v>
      </c>
      <c r="X2641" s="97"/>
      <c r="Y2641" s="99"/>
      <c r="Z2641" s="99"/>
      <c r="AA2641" s="99">
        <v>6843540</v>
      </c>
      <c r="AB2641" s="99">
        <v>6843540</v>
      </c>
      <c r="AC2641">
        <f t="shared" si="82"/>
        <v>1000</v>
      </c>
      <c r="AD2641" t="str">
        <f t="shared" si="83"/>
        <v>307</v>
      </c>
    </row>
    <row r="2642" spans="1:30" hidden="1" x14ac:dyDescent="0.25">
      <c r="A2642" s="97" t="s">
        <v>1338</v>
      </c>
      <c r="B2642" s="97" t="s">
        <v>385</v>
      </c>
      <c r="C2642" s="97" t="s">
        <v>990</v>
      </c>
      <c r="D2642" s="97">
        <v>13201</v>
      </c>
      <c r="E2642" s="97" t="s">
        <v>122</v>
      </c>
      <c r="F2642" s="98">
        <v>15</v>
      </c>
      <c r="G2642" s="98" t="s">
        <v>142</v>
      </c>
      <c r="H2642" s="97">
        <v>19</v>
      </c>
      <c r="I2642" s="97" t="s">
        <v>124</v>
      </c>
      <c r="J2642" s="97" t="s">
        <v>125</v>
      </c>
      <c r="K2642" s="97" t="s">
        <v>1339</v>
      </c>
      <c r="L2642" s="97"/>
      <c r="M2642" s="97"/>
      <c r="N2642" s="97" t="s">
        <v>1340</v>
      </c>
      <c r="O2642" s="97" t="s">
        <v>391</v>
      </c>
      <c r="P2642" s="97" t="s">
        <v>993</v>
      </c>
      <c r="Q2642" s="97" t="s">
        <v>152</v>
      </c>
      <c r="R2642" s="97" t="s">
        <v>131</v>
      </c>
      <c r="S2642" s="97" t="s">
        <v>149</v>
      </c>
      <c r="T2642" s="97" t="s">
        <v>150</v>
      </c>
      <c r="U2642" s="97" t="s">
        <v>134</v>
      </c>
      <c r="V2642" s="97" t="s">
        <v>135</v>
      </c>
      <c r="W2642" s="97" t="s">
        <v>136</v>
      </c>
      <c r="X2642" s="97"/>
      <c r="Y2642" s="99"/>
      <c r="Z2642" s="99"/>
      <c r="AA2642" s="99">
        <v>285147.5</v>
      </c>
      <c r="AB2642" s="99">
        <v>285147.5</v>
      </c>
      <c r="AC2642">
        <f t="shared" si="82"/>
        <v>1000</v>
      </c>
      <c r="AD2642" t="str">
        <f t="shared" si="83"/>
        <v>307</v>
      </c>
    </row>
    <row r="2643" spans="1:30" hidden="1" x14ac:dyDescent="0.25">
      <c r="A2643" s="97" t="s">
        <v>1338</v>
      </c>
      <c r="B2643" s="97" t="s">
        <v>385</v>
      </c>
      <c r="C2643" s="97" t="s">
        <v>990</v>
      </c>
      <c r="D2643" s="97">
        <v>13203</v>
      </c>
      <c r="E2643" s="97" t="s">
        <v>122</v>
      </c>
      <c r="F2643" s="98">
        <v>15</v>
      </c>
      <c r="G2643" s="98" t="s">
        <v>142</v>
      </c>
      <c r="H2643" s="97">
        <v>19</v>
      </c>
      <c r="I2643" s="97" t="s">
        <v>124</v>
      </c>
      <c r="J2643" s="97" t="s">
        <v>125</v>
      </c>
      <c r="K2643" s="97" t="s">
        <v>1339</v>
      </c>
      <c r="L2643" s="97"/>
      <c r="M2643" s="97"/>
      <c r="N2643" s="97" t="s">
        <v>1340</v>
      </c>
      <c r="O2643" s="97" t="s">
        <v>391</v>
      </c>
      <c r="P2643" s="97" t="s">
        <v>993</v>
      </c>
      <c r="Q2643" s="97" t="s">
        <v>153</v>
      </c>
      <c r="R2643" s="97" t="s">
        <v>131</v>
      </c>
      <c r="S2643" s="97" t="s">
        <v>149</v>
      </c>
      <c r="T2643" s="97" t="s">
        <v>150</v>
      </c>
      <c r="U2643" s="97" t="s">
        <v>134</v>
      </c>
      <c r="V2643" s="97" t="s">
        <v>135</v>
      </c>
      <c r="W2643" s="97" t="s">
        <v>136</v>
      </c>
      <c r="X2643" s="97"/>
      <c r="Y2643" s="99"/>
      <c r="Z2643" s="99"/>
      <c r="AA2643" s="99">
        <v>1140590</v>
      </c>
      <c r="AB2643" s="99">
        <v>1140590</v>
      </c>
      <c r="AC2643">
        <f t="shared" si="82"/>
        <v>1000</v>
      </c>
      <c r="AD2643" t="str">
        <f t="shared" si="83"/>
        <v>307</v>
      </c>
    </row>
    <row r="2644" spans="1:30" hidden="1" x14ac:dyDescent="0.25">
      <c r="A2644" s="97" t="s">
        <v>1338</v>
      </c>
      <c r="B2644" s="97" t="s">
        <v>385</v>
      </c>
      <c r="C2644" s="97" t="s">
        <v>990</v>
      </c>
      <c r="D2644" s="97">
        <v>14101</v>
      </c>
      <c r="E2644" s="97" t="s">
        <v>122</v>
      </c>
      <c r="F2644" s="98">
        <v>15</v>
      </c>
      <c r="G2644" s="98" t="s">
        <v>142</v>
      </c>
      <c r="H2644" s="97">
        <v>19</v>
      </c>
      <c r="I2644" s="97" t="s">
        <v>124</v>
      </c>
      <c r="J2644" s="97" t="s">
        <v>125</v>
      </c>
      <c r="K2644" s="97" t="s">
        <v>1339</v>
      </c>
      <c r="L2644" s="97"/>
      <c r="M2644" s="97"/>
      <c r="N2644" s="97" t="s">
        <v>1340</v>
      </c>
      <c r="O2644" s="97" t="s">
        <v>391</v>
      </c>
      <c r="P2644" s="97" t="s">
        <v>993</v>
      </c>
      <c r="Q2644" s="97" t="s">
        <v>154</v>
      </c>
      <c r="R2644" s="97" t="s">
        <v>131</v>
      </c>
      <c r="S2644" s="97" t="s">
        <v>149</v>
      </c>
      <c r="T2644" s="97" t="s">
        <v>150</v>
      </c>
      <c r="U2644" s="97" t="s">
        <v>134</v>
      </c>
      <c r="V2644" s="97" t="s">
        <v>135</v>
      </c>
      <c r="W2644" s="97" t="s">
        <v>136</v>
      </c>
      <c r="X2644" s="97"/>
      <c r="Y2644" s="99"/>
      <c r="Z2644" s="99"/>
      <c r="AA2644" s="99">
        <v>376394.7</v>
      </c>
      <c r="AB2644" s="99">
        <v>376394.7</v>
      </c>
      <c r="AC2644">
        <f t="shared" si="82"/>
        <v>1000</v>
      </c>
      <c r="AD2644" t="str">
        <f t="shared" si="83"/>
        <v>307</v>
      </c>
    </row>
    <row r="2645" spans="1:30" hidden="1" x14ac:dyDescent="0.25">
      <c r="A2645" s="97" t="s">
        <v>1338</v>
      </c>
      <c r="B2645" s="97" t="s">
        <v>385</v>
      </c>
      <c r="C2645" s="97" t="s">
        <v>990</v>
      </c>
      <c r="D2645" s="97">
        <v>14103</v>
      </c>
      <c r="E2645" s="97" t="s">
        <v>122</v>
      </c>
      <c r="F2645" s="98">
        <v>15</v>
      </c>
      <c r="G2645" s="98" t="s">
        <v>142</v>
      </c>
      <c r="H2645" s="97">
        <v>19</v>
      </c>
      <c r="I2645" s="97" t="s">
        <v>124</v>
      </c>
      <c r="J2645" s="97" t="s">
        <v>125</v>
      </c>
      <c r="K2645" s="97" t="s">
        <v>1339</v>
      </c>
      <c r="L2645" s="97"/>
      <c r="M2645" s="97"/>
      <c r="N2645" s="97" t="s">
        <v>1340</v>
      </c>
      <c r="O2645" s="97" t="s">
        <v>391</v>
      </c>
      <c r="P2645" s="97" t="s">
        <v>993</v>
      </c>
      <c r="Q2645" s="97" t="s">
        <v>155</v>
      </c>
      <c r="R2645" s="97" t="s">
        <v>131</v>
      </c>
      <c r="S2645" s="97" t="s">
        <v>149</v>
      </c>
      <c r="T2645" s="97" t="s">
        <v>150</v>
      </c>
      <c r="U2645" s="97" t="s">
        <v>134</v>
      </c>
      <c r="V2645" s="97" t="s">
        <v>135</v>
      </c>
      <c r="W2645" s="97" t="s">
        <v>136</v>
      </c>
      <c r="X2645" s="97"/>
      <c r="Y2645" s="99"/>
      <c r="Z2645" s="99"/>
      <c r="AA2645" s="99">
        <v>153979.65</v>
      </c>
      <c r="AB2645" s="99">
        <v>153979.65</v>
      </c>
      <c r="AC2645">
        <f t="shared" si="82"/>
        <v>1000</v>
      </c>
      <c r="AD2645" t="str">
        <f t="shared" si="83"/>
        <v>307</v>
      </c>
    </row>
    <row r="2646" spans="1:30" hidden="1" x14ac:dyDescent="0.25">
      <c r="A2646" s="97" t="s">
        <v>1338</v>
      </c>
      <c r="B2646" s="97" t="s">
        <v>385</v>
      </c>
      <c r="C2646" s="97" t="s">
        <v>990</v>
      </c>
      <c r="D2646" s="97">
        <v>14201</v>
      </c>
      <c r="E2646" s="97" t="s">
        <v>122</v>
      </c>
      <c r="F2646" s="98">
        <v>15</v>
      </c>
      <c r="G2646" s="98" t="s">
        <v>142</v>
      </c>
      <c r="H2646" s="97">
        <v>19</v>
      </c>
      <c r="I2646" s="97" t="s">
        <v>124</v>
      </c>
      <c r="J2646" s="97" t="s">
        <v>125</v>
      </c>
      <c r="K2646" s="97" t="s">
        <v>1339</v>
      </c>
      <c r="L2646" s="97"/>
      <c r="M2646" s="97"/>
      <c r="N2646" s="97" t="s">
        <v>1340</v>
      </c>
      <c r="O2646" s="97" t="s">
        <v>391</v>
      </c>
      <c r="P2646" s="97" t="s">
        <v>993</v>
      </c>
      <c r="Q2646" s="97" t="s">
        <v>156</v>
      </c>
      <c r="R2646" s="97" t="s">
        <v>131</v>
      </c>
      <c r="S2646" s="97" t="s">
        <v>149</v>
      </c>
      <c r="T2646" s="97" t="s">
        <v>150</v>
      </c>
      <c r="U2646" s="97" t="s">
        <v>134</v>
      </c>
      <c r="V2646" s="97" t="s">
        <v>135</v>
      </c>
      <c r="W2646" s="97" t="s">
        <v>136</v>
      </c>
      <c r="X2646" s="97"/>
      <c r="Y2646" s="99"/>
      <c r="Z2646" s="99"/>
      <c r="AA2646" s="99">
        <v>342177</v>
      </c>
      <c r="AB2646" s="99">
        <v>342177</v>
      </c>
      <c r="AC2646">
        <f t="shared" si="82"/>
        <v>1000</v>
      </c>
      <c r="AD2646" t="str">
        <f t="shared" si="83"/>
        <v>307</v>
      </c>
    </row>
    <row r="2647" spans="1:30" hidden="1" x14ac:dyDescent="0.25">
      <c r="A2647" s="97" t="s">
        <v>1338</v>
      </c>
      <c r="B2647" s="97" t="s">
        <v>385</v>
      </c>
      <c r="C2647" s="97" t="s">
        <v>990</v>
      </c>
      <c r="D2647" s="97">
        <v>14301</v>
      </c>
      <c r="E2647" s="97" t="s">
        <v>122</v>
      </c>
      <c r="F2647" s="98">
        <v>15</v>
      </c>
      <c r="G2647" s="98" t="s">
        <v>142</v>
      </c>
      <c r="H2647" s="97">
        <v>19</v>
      </c>
      <c r="I2647" s="97" t="s">
        <v>124</v>
      </c>
      <c r="J2647" s="97" t="s">
        <v>125</v>
      </c>
      <c r="K2647" s="97" t="s">
        <v>1339</v>
      </c>
      <c r="L2647" s="97"/>
      <c r="M2647" s="97"/>
      <c r="N2647" s="97" t="s">
        <v>1340</v>
      </c>
      <c r="O2647" s="97" t="s">
        <v>391</v>
      </c>
      <c r="P2647" s="97" t="s">
        <v>993</v>
      </c>
      <c r="Q2647" s="97" t="s">
        <v>178</v>
      </c>
      <c r="R2647" s="97" t="s">
        <v>131</v>
      </c>
      <c r="S2647" s="97" t="s">
        <v>149</v>
      </c>
      <c r="T2647" s="97" t="s">
        <v>150</v>
      </c>
      <c r="U2647" s="97" t="s">
        <v>134</v>
      </c>
      <c r="V2647" s="97" t="s">
        <v>135</v>
      </c>
      <c r="W2647" s="97" t="s">
        <v>136</v>
      </c>
      <c r="X2647" s="97"/>
      <c r="Y2647" s="99"/>
      <c r="Z2647" s="99"/>
      <c r="AA2647" s="99">
        <v>410612.39999999997</v>
      </c>
      <c r="AB2647" s="99">
        <v>410612.4</v>
      </c>
      <c r="AC2647">
        <f t="shared" si="82"/>
        <v>1000</v>
      </c>
      <c r="AD2647" t="str">
        <f t="shared" si="83"/>
        <v>307</v>
      </c>
    </row>
    <row r="2648" spans="1:30" hidden="1" x14ac:dyDescent="0.25">
      <c r="A2648" t="s">
        <v>1338</v>
      </c>
      <c r="B2648" t="s">
        <v>385</v>
      </c>
      <c r="C2648" t="s">
        <v>990</v>
      </c>
      <c r="D2648" t="s">
        <v>186</v>
      </c>
      <c r="E2648" t="s">
        <v>122</v>
      </c>
      <c r="F2648" t="s">
        <v>159</v>
      </c>
      <c r="G2648" t="s">
        <v>160</v>
      </c>
      <c r="H2648" t="s">
        <v>143</v>
      </c>
      <c r="I2648" t="s">
        <v>124</v>
      </c>
      <c r="J2648" t="s">
        <v>125</v>
      </c>
      <c r="K2648" t="s">
        <v>1339</v>
      </c>
      <c r="N2648" t="s">
        <v>1340</v>
      </c>
      <c r="O2648" t="s">
        <v>391</v>
      </c>
      <c r="P2648" t="s">
        <v>993</v>
      </c>
      <c r="Q2648" t="s">
        <v>188</v>
      </c>
      <c r="R2648" t="s">
        <v>131</v>
      </c>
      <c r="S2648" t="s">
        <v>164</v>
      </c>
      <c r="T2648" t="s">
        <v>165</v>
      </c>
      <c r="U2648" t="s">
        <v>151</v>
      </c>
      <c r="V2648" t="s">
        <v>135</v>
      </c>
      <c r="W2648" t="s">
        <v>136</v>
      </c>
      <c r="X2648" t="s">
        <v>1341</v>
      </c>
      <c r="Y2648" s="94">
        <v>40000</v>
      </c>
      <c r="Z2648" s="94">
        <v>23527.96</v>
      </c>
      <c r="AA2648" s="94">
        <v>24233.8</v>
      </c>
      <c r="AB2648" s="94">
        <v>24233.8</v>
      </c>
      <c r="AC2648">
        <f t="shared" si="82"/>
        <v>2000</v>
      </c>
      <c r="AD2648" t="str">
        <f t="shared" si="83"/>
        <v>307</v>
      </c>
    </row>
    <row r="2649" spans="1:30" hidden="1" x14ac:dyDescent="0.25">
      <c r="A2649" t="s">
        <v>1338</v>
      </c>
      <c r="B2649" t="s">
        <v>385</v>
      </c>
      <c r="C2649" t="s">
        <v>990</v>
      </c>
      <c r="D2649" t="s">
        <v>198</v>
      </c>
      <c r="E2649" t="s">
        <v>122</v>
      </c>
      <c r="F2649" t="s">
        <v>159</v>
      </c>
      <c r="G2649" t="s">
        <v>160</v>
      </c>
      <c r="H2649" t="s">
        <v>143</v>
      </c>
      <c r="I2649" t="s">
        <v>124</v>
      </c>
      <c r="J2649" t="s">
        <v>125</v>
      </c>
      <c r="K2649" t="s">
        <v>1339</v>
      </c>
      <c r="N2649" t="s">
        <v>1340</v>
      </c>
      <c r="O2649" t="s">
        <v>391</v>
      </c>
      <c r="P2649" t="s">
        <v>993</v>
      </c>
      <c r="Q2649" t="s">
        <v>199</v>
      </c>
      <c r="R2649" t="s">
        <v>131</v>
      </c>
      <c r="S2649" t="s">
        <v>164</v>
      </c>
      <c r="T2649" t="s">
        <v>165</v>
      </c>
      <c r="U2649" t="s">
        <v>151</v>
      </c>
      <c r="V2649" t="s">
        <v>135</v>
      </c>
      <c r="W2649" t="s">
        <v>136</v>
      </c>
      <c r="X2649" t="s">
        <v>1341</v>
      </c>
      <c r="Y2649" s="94">
        <v>0</v>
      </c>
      <c r="Z2649" s="94">
        <v>3742.3866666666668</v>
      </c>
      <c r="AA2649" s="94">
        <v>3854.66</v>
      </c>
      <c r="AB2649" s="94">
        <v>3854.66</v>
      </c>
      <c r="AC2649">
        <f t="shared" si="82"/>
        <v>2000</v>
      </c>
      <c r="AD2649" t="str">
        <f t="shared" si="83"/>
        <v>307</v>
      </c>
    </row>
    <row r="2650" spans="1:30" hidden="1" x14ac:dyDescent="0.25">
      <c r="A2650" t="s">
        <v>1338</v>
      </c>
      <c r="B2650" t="s">
        <v>385</v>
      </c>
      <c r="C2650" t="s">
        <v>990</v>
      </c>
      <c r="D2650" t="s">
        <v>200</v>
      </c>
      <c r="E2650" t="s">
        <v>122</v>
      </c>
      <c r="F2650" t="s">
        <v>159</v>
      </c>
      <c r="G2650" t="s">
        <v>160</v>
      </c>
      <c r="H2650" t="s">
        <v>143</v>
      </c>
      <c r="I2650" t="s">
        <v>124</v>
      </c>
      <c r="J2650" t="s">
        <v>125</v>
      </c>
      <c r="K2650" t="s">
        <v>1339</v>
      </c>
      <c r="N2650" t="s">
        <v>1340</v>
      </c>
      <c r="O2650" t="s">
        <v>391</v>
      </c>
      <c r="P2650" t="s">
        <v>993</v>
      </c>
      <c r="Q2650" t="s">
        <v>201</v>
      </c>
      <c r="R2650" t="s">
        <v>131</v>
      </c>
      <c r="S2650" t="s">
        <v>164</v>
      </c>
      <c r="T2650" t="s">
        <v>165</v>
      </c>
      <c r="U2650" t="s">
        <v>151</v>
      </c>
      <c r="V2650" t="s">
        <v>135</v>
      </c>
      <c r="W2650" t="s">
        <v>136</v>
      </c>
      <c r="X2650" t="s">
        <v>1341</v>
      </c>
      <c r="Y2650" s="94">
        <v>0</v>
      </c>
      <c r="Z2650" s="94">
        <v>348</v>
      </c>
      <c r="AA2650" s="94">
        <v>358.44</v>
      </c>
      <c r="AB2650" s="94">
        <v>358.44</v>
      </c>
      <c r="AC2650">
        <f t="shared" si="82"/>
        <v>2000</v>
      </c>
      <c r="AD2650" t="str">
        <f t="shared" si="83"/>
        <v>307</v>
      </c>
    </row>
    <row r="2651" spans="1:30" hidden="1" x14ac:dyDescent="0.25">
      <c r="A2651" t="s">
        <v>1338</v>
      </c>
      <c r="B2651" t="s">
        <v>385</v>
      </c>
      <c r="C2651" t="s">
        <v>990</v>
      </c>
      <c r="D2651" t="s">
        <v>214</v>
      </c>
      <c r="E2651" t="s">
        <v>122</v>
      </c>
      <c r="F2651" t="s">
        <v>159</v>
      </c>
      <c r="G2651" t="s">
        <v>160</v>
      </c>
      <c r="H2651" t="s">
        <v>143</v>
      </c>
      <c r="I2651" t="s">
        <v>124</v>
      </c>
      <c r="J2651" t="s">
        <v>125</v>
      </c>
      <c r="K2651" t="s">
        <v>1339</v>
      </c>
      <c r="N2651" t="s">
        <v>1340</v>
      </c>
      <c r="O2651" t="s">
        <v>391</v>
      </c>
      <c r="P2651" t="s">
        <v>993</v>
      </c>
      <c r="Q2651" t="s">
        <v>215</v>
      </c>
      <c r="R2651" t="s">
        <v>131</v>
      </c>
      <c r="S2651" t="s">
        <v>164</v>
      </c>
      <c r="T2651" t="s">
        <v>165</v>
      </c>
      <c r="U2651" t="s">
        <v>151</v>
      </c>
      <c r="V2651" t="s">
        <v>135</v>
      </c>
      <c r="W2651" t="s">
        <v>136</v>
      </c>
      <c r="X2651" t="s">
        <v>1341</v>
      </c>
      <c r="Y2651" s="94">
        <v>100000</v>
      </c>
      <c r="Z2651" s="94">
        <v>120204.66999999998</v>
      </c>
      <c r="AA2651" s="94">
        <v>123810.81</v>
      </c>
      <c r="AB2651" s="94">
        <v>123810.81</v>
      </c>
      <c r="AC2651">
        <f t="shared" si="82"/>
        <v>2000</v>
      </c>
      <c r="AD2651" t="str">
        <f t="shared" si="83"/>
        <v>307</v>
      </c>
    </row>
    <row r="2652" spans="1:30" hidden="1" x14ac:dyDescent="0.25">
      <c r="A2652" t="s">
        <v>1338</v>
      </c>
      <c r="B2652" t="s">
        <v>385</v>
      </c>
      <c r="C2652" t="s">
        <v>990</v>
      </c>
      <c r="D2652" t="s">
        <v>240</v>
      </c>
      <c r="E2652" t="s">
        <v>122</v>
      </c>
      <c r="F2652" t="s">
        <v>159</v>
      </c>
      <c r="G2652" t="s">
        <v>160</v>
      </c>
      <c r="H2652" t="s">
        <v>143</v>
      </c>
      <c r="I2652" t="s">
        <v>124</v>
      </c>
      <c r="J2652" t="s">
        <v>125</v>
      </c>
      <c r="K2652" t="s">
        <v>1339</v>
      </c>
      <c r="N2652" t="s">
        <v>1340</v>
      </c>
      <c r="O2652" t="s">
        <v>391</v>
      </c>
      <c r="P2652" t="s">
        <v>993</v>
      </c>
      <c r="Q2652" t="s">
        <v>241</v>
      </c>
      <c r="R2652" t="s">
        <v>131</v>
      </c>
      <c r="S2652" t="s">
        <v>164</v>
      </c>
      <c r="T2652" t="s">
        <v>165</v>
      </c>
      <c r="U2652" t="s">
        <v>151</v>
      </c>
      <c r="V2652" t="s">
        <v>135</v>
      </c>
      <c r="W2652" t="s">
        <v>136</v>
      </c>
      <c r="X2652" t="s">
        <v>1341</v>
      </c>
      <c r="Y2652" s="94">
        <v>12</v>
      </c>
      <c r="Z2652" s="94">
        <v>0</v>
      </c>
      <c r="AA2652" s="94">
        <v>0</v>
      </c>
      <c r="AB2652" s="94">
        <v>0</v>
      </c>
      <c r="AC2652">
        <f t="shared" si="82"/>
        <v>3000</v>
      </c>
      <c r="AD2652" t="str">
        <f t="shared" si="83"/>
        <v>307</v>
      </c>
    </row>
    <row r="2653" spans="1:30" hidden="1" x14ac:dyDescent="0.25">
      <c r="A2653" t="s">
        <v>1338</v>
      </c>
      <c r="B2653" t="s">
        <v>385</v>
      </c>
      <c r="C2653" t="s">
        <v>990</v>
      </c>
      <c r="D2653" t="s">
        <v>242</v>
      </c>
      <c r="E2653" t="s">
        <v>122</v>
      </c>
      <c r="F2653" t="s">
        <v>159</v>
      </c>
      <c r="G2653" t="s">
        <v>160</v>
      </c>
      <c r="H2653" t="s">
        <v>143</v>
      </c>
      <c r="I2653" t="s">
        <v>124</v>
      </c>
      <c r="J2653" t="s">
        <v>125</v>
      </c>
      <c r="K2653" t="s">
        <v>1339</v>
      </c>
      <c r="N2653" t="s">
        <v>1340</v>
      </c>
      <c r="O2653" t="s">
        <v>391</v>
      </c>
      <c r="P2653" t="s">
        <v>993</v>
      </c>
      <c r="Q2653" t="s">
        <v>243</v>
      </c>
      <c r="R2653" t="s">
        <v>131</v>
      </c>
      <c r="S2653" t="s">
        <v>164</v>
      </c>
      <c r="T2653" t="s">
        <v>165</v>
      </c>
      <c r="U2653" t="s">
        <v>151</v>
      </c>
      <c r="V2653" t="s">
        <v>135</v>
      </c>
      <c r="W2653" t="s">
        <v>136</v>
      </c>
      <c r="X2653" t="s">
        <v>1341</v>
      </c>
      <c r="Y2653" s="94">
        <v>10000</v>
      </c>
      <c r="Z2653" s="94">
        <v>0</v>
      </c>
      <c r="AA2653" s="94">
        <v>0</v>
      </c>
      <c r="AB2653" s="94">
        <v>0</v>
      </c>
      <c r="AC2653">
        <f t="shared" si="82"/>
        <v>3000</v>
      </c>
      <c r="AD2653" t="str">
        <f t="shared" si="83"/>
        <v>307</v>
      </c>
    </row>
    <row r="2654" spans="1:30" hidden="1" x14ac:dyDescent="0.25">
      <c r="A2654" t="s">
        <v>1338</v>
      </c>
      <c r="B2654" t="s">
        <v>385</v>
      </c>
      <c r="C2654" t="s">
        <v>990</v>
      </c>
      <c r="D2654" t="s">
        <v>272</v>
      </c>
      <c r="E2654" t="s">
        <v>122</v>
      </c>
      <c r="F2654" t="s">
        <v>159</v>
      </c>
      <c r="G2654" t="s">
        <v>160</v>
      </c>
      <c r="H2654" t="s">
        <v>143</v>
      </c>
      <c r="I2654" t="s">
        <v>124</v>
      </c>
      <c r="J2654" t="s">
        <v>125</v>
      </c>
      <c r="K2654" t="s">
        <v>1339</v>
      </c>
      <c r="N2654" t="s">
        <v>1340</v>
      </c>
      <c r="O2654" t="s">
        <v>391</v>
      </c>
      <c r="P2654" t="s">
        <v>993</v>
      </c>
      <c r="Q2654" t="s">
        <v>273</v>
      </c>
      <c r="R2654" t="s">
        <v>131</v>
      </c>
      <c r="S2654" t="s">
        <v>164</v>
      </c>
      <c r="T2654" t="s">
        <v>165</v>
      </c>
      <c r="U2654" t="s">
        <v>151</v>
      </c>
      <c r="V2654" t="s">
        <v>135</v>
      </c>
      <c r="W2654" t="s">
        <v>136</v>
      </c>
      <c r="X2654" t="s">
        <v>1341</v>
      </c>
      <c r="Y2654" s="94">
        <v>126643.6</v>
      </c>
      <c r="Z2654" s="94">
        <v>153076.5</v>
      </c>
      <c r="AA2654" s="94">
        <v>157668.79999999999</v>
      </c>
      <c r="AB2654" s="94">
        <v>157668.79999999999</v>
      </c>
      <c r="AC2654">
        <f t="shared" si="82"/>
        <v>3000</v>
      </c>
      <c r="AD2654" t="str">
        <f t="shared" si="83"/>
        <v>307</v>
      </c>
    </row>
    <row r="2655" spans="1:30" hidden="1" x14ac:dyDescent="0.25">
      <c r="A2655" t="s">
        <v>1338</v>
      </c>
      <c r="B2655" t="s">
        <v>385</v>
      </c>
      <c r="C2655" t="s">
        <v>990</v>
      </c>
      <c r="D2655" t="s">
        <v>998</v>
      </c>
      <c r="E2655" t="s">
        <v>122</v>
      </c>
      <c r="F2655" t="s">
        <v>159</v>
      </c>
      <c r="G2655" t="s">
        <v>160</v>
      </c>
      <c r="H2655" t="s">
        <v>143</v>
      </c>
      <c r="I2655" t="s">
        <v>124</v>
      </c>
      <c r="J2655" t="s">
        <v>125</v>
      </c>
      <c r="K2655" t="s">
        <v>1339</v>
      </c>
      <c r="N2655" t="s">
        <v>1340</v>
      </c>
      <c r="O2655" t="s">
        <v>391</v>
      </c>
      <c r="P2655" t="s">
        <v>993</v>
      </c>
      <c r="Q2655" t="s">
        <v>999</v>
      </c>
      <c r="R2655" t="s">
        <v>131</v>
      </c>
      <c r="S2655" t="s">
        <v>164</v>
      </c>
      <c r="T2655" t="s">
        <v>165</v>
      </c>
      <c r="U2655" t="s">
        <v>151</v>
      </c>
      <c r="V2655" t="s">
        <v>135</v>
      </c>
      <c r="W2655" t="s">
        <v>136</v>
      </c>
      <c r="X2655" t="s">
        <v>1341</v>
      </c>
      <c r="Y2655" s="94">
        <v>1474.58</v>
      </c>
      <c r="Z2655" s="94">
        <v>0</v>
      </c>
      <c r="AA2655" s="94">
        <v>0</v>
      </c>
      <c r="AB2655" s="94">
        <v>0</v>
      </c>
      <c r="AC2655">
        <f t="shared" si="82"/>
        <v>3000</v>
      </c>
      <c r="AD2655" t="str">
        <f t="shared" si="83"/>
        <v>307</v>
      </c>
    </row>
    <row r="2656" spans="1:30" hidden="1" x14ac:dyDescent="0.25">
      <c r="A2656" s="97" t="s">
        <v>1338</v>
      </c>
      <c r="B2656" s="97" t="s">
        <v>385</v>
      </c>
      <c r="C2656" s="97" t="s">
        <v>990</v>
      </c>
      <c r="D2656" s="97" t="s">
        <v>465</v>
      </c>
      <c r="E2656" s="97" t="s">
        <v>122</v>
      </c>
      <c r="F2656" s="98">
        <v>15</v>
      </c>
      <c r="G2656" s="98" t="s">
        <v>142</v>
      </c>
      <c r="H2656" s="97">
        <v>19</v>
      </c>
      <c r="I2656" s="97" t="s">
        <v>124</v>
      </c>
      <c r="J2656" s="97" t="s">
        <v>125</v>
      </c>
      <c r="K2656" s="97" t="s">
        <v>1339</v>
      </c>
      <c r="L2656" s="97"/>
      <c r="M2656" s="97"/>
      <c r="N2656" s="97" t="s">
        <v>1340</v>
      </c>
      <c r="O2656" s="97" t="s">
        <v>391</v>
      </c>
      <c r="P2656" s="97" t="s">
        <v>993</v>
      </c>
      <c r="Q2656" s="97" t="s">
        <v>466</v>
      </c>
      <c r="R2656" s="97" t="s">
        <v>131</v>
      </c>
      <c r="S2656" s="97" t="s">
        <v>149</v>
      </c>
      <c r="T2656" s="97" t="s">
        <v>150</v>
      </c>
      <c r="U2656" s="97" t="s">
        <v>134</v>
      </c>
      <c r="V2656" s="97" t="s">
        <v>135</v>
      </c>
      <c r="W2656" s="97" t="s">
        <v>136</v>
      </c>
      <c r="X2656" s="97" t="s">
        <v>1341</v>
      </c>
      <c r="Y2656" s="99">
        <v>121190.39999999999</v>
      </c>
      <c r="Z2656" s="99">
        <v>131190.39999999999</v>
      </c>
      <c r="AA2656" s="99">
        <v>60170.098571428563</v>
      </c>
      <c r="AB2656" s="99">
        <v>60170.1</v>
      </c>
      <c r="AC2656">
        <f t="shared" si="82"/>
        <v>1000</v>
      </c>
      <c r="AD2656" t="str">
        <f t="shared" si="83"/>
        <v>307</v>
      </c>
    </row>
    <row r="2657" spans="1:30" hidden="1" x14ac:dyDescent="0.25">
      <c r="A2657" s="97">
        <v>211113070140001</v>
      </c>
      <c r="B2657" s="97">
        <v>173</v>
      </c>
      <c r="C2657" s="97" t="s">
        <v>140</v>
      </c>
      <c r="D2657" s="97" t="s">
        <v>141</v>
      </c>
      <c r="E2657" s="97" t="s">
        <v>122</v>
      </c>
      <c r="F2657" s="98">
        <v>15</v>
      </c>
      <c r="G2657" s="98" t="s">
        <v>142</v>
      </c>
      <c r="H2657" s="97" t="s">
        <v>143</v>
      </c>
      <c r="I2657" s="97" t="s">
        <v>124</v>
      </c>
      <c r="J2657" s="97" t="s">
        <v>125</v>
      </c>
      <c r="K2657" s="97" t="s">
        <v>1342</v>
      </c>
      <c r="L2657" s="97"/>
      <c r="M2657" s="97"/>
      <c r="N2657" s="97" t="s">
        <v>1343</v>
      </c>
      <c r="O2657" s="97" t="s">
        <v>391</v>
      </c>
      <c r="P2657" s="97" t="s">
        <v>147</v>
      </c>
      <c r="Q2657" s="97" t="s">
        <v>148</v>
      </c>
      <c r="R2657" s="97" t="s">
        <v>131</v>
      </c>
      <c r="S2657" s="97" t="s">
        <v>149</v>
      </c>
      <c r="T2657" s="97" t="s">
        <v>150</v>
      </c>
      <c r="U2657" s="97" t="s">
        <v>151</v>
      </c>
      <c r="V2657" s="97" t="s">
        <v>135</v>
      </c>
      <c r="W2657" s="97" t="s">
        <v>136</v>
      </c>
      <c r="X2657" s="97"/>
      <c r="Y2657" s="99"/>
      <c r="Z2657" s="99"/>
      <c r="AA2657" s="99">
        <v>982800</v>
      </c>
      <c r="AB2657" s="99">
        <v>982800</v>
      </c>
      <c r="AC2657">
        <f t="shared" si="82"/>
        <v>1000</v>
      </c>
      <c r="AD2657" t="str">
        <f t="shared" si="83"/>
        <v>307</v>
      </c>
    </row>
    <row r="2658" spans="1:30" hidden="1" x14ac:dyDescent="0.25">
      <c r="A2658" s="97">
        <v>211113070140001</v>
      </c>
      <c r="B2658" s="97">
        <v>173</v>
      </c>
      <c r="C2658" s="97" t="s">
        <v>140</v>
      </c>
      <c r="D2658" s="97">
        <v>13201</v>
      </c>
      <c r="E2658" s="97" t="s">
        <v>122</v>
      </c>
      <c r="F2658" s="98">
        <v>15</v>
      </c>
      <c r="G2658" s="98" t="s">
        <v>142</v>
      </c>
      <c r="H2658" s="97">
        <v>19</v>
      </c>
      <c r="I2658" s="97" t="s">
        <v>124</v>
      </c>
      <c r="J2658" s="97" t="s">
        <v>125</v>
      </c>
      <c r="K2658" s="97" t="s">
        <v>1342</v>
      </c>
      <c r="L2658" s="97"/>
      <c r="M2658" s="97"/>
      <c r="N2658" s="97" t="s">
        <v>1343</v>
      </c>
      <c r="O2658" s="97" t="s">
        <v>391</v>
      </c>
      <c r="P2658" s="97" t="s">
        <v>147</v>
      </c>
      <c r="Q2658" s="97" t="s">
        <v>152</v>
      </c>
      <c r="R2658" s="97" t="s">
        <v>131</v>
      </c>
      <c r="S2658" s="97" t="s">
        <v>149</v>
      </c>
      <c r="T2658" s="97" t="s">
        <v>150</v>
      </c>
      <c r="U2658" s="97" t="s">
        <v>134</v>
      </c>
      <c r="V2658" s="97" t="s">
        <v>135</v>
      </c>
      <c r="W2658" s="97" t="s">
        <v>136</v>
      </c>
      <c r="X2658" s="97"/>
      <c r="Y2658" s="99"/>
      <c r="Z2658" s="99"/>
      <c r="AA2658" s="99">
        <v>40950</v>
      </c>
      <c r="AB2658" s="99">
        <v>40950</v>
      </c>
      <c r="AC2658">
        <f t="shared" si="82"/>
        <v>1000</v>
      </c>
      <c r="AD2658" t="str">
        <f t="shared" si="83"/>
        <v>307</v>
      </c>
    </row>
    <row r="2659" spans="1:30" hidden="1" x14ac:dyDescent="0.25">
      <c r="A2659" s="97">
        <v>211113070140001</v>
      </c>
      <c r="B2659" s="97">
        <v>173</v>
      </c>
      <c r="C2659" s="97" t="s">
        <v>140</v>
      </c>
      <c r="D2659" s="97">
        <v>13203</v>
      </c>
      <c r="E2659" s="97" t="s">
        <v>122</v>
      </c>
      <c r="F2659" s="98">
        <v>15</v>
      </c>
      <c r="G2659" s="98" t="s">
        <v>142</v>
      </c>
      <c r="H2659" s="97">
        <v>19</v>
      </c>
      <c r="I2659" s="97" t="s">
        <v>124</v>
      </c>
      <c r="J2659" s="97" t="s">
        <v>125</v>
      </c>
      <c r="K2659" s="97" t="s">
        <v>1342</v>
      </c>
      <c r="L2659" s="97"/>
      <c r="M2659" s="97"/>
      <c r="N2659" s="97" t="s">
        <v>1343</v>
      </c>
      <c r="O2659" s="97" t="s">
        <v>391</v>
      </c>
      <c r="P2659" s="97" t="s">
        <v>147</v>
      </c>
      <c r="Q2659" s="97" t="s">
        <v>153</v>
      </c>
      <c r="R2659" s="97" t="s">
        <v>131</v>
      </c>
      <c r="S2659" s="97" t="s">
        <v>149</v>
      </c>
      <c r="T2659" s="97" t="s">
        <v>150</v>
      </c>
      <c r="U2659" s="97" t="s">
        <v>134</v>
      </c>
      <c r="V2659" s="97" t="s">
        <v>135</v>
      </c>
      <c r="W2659" s="97" t="s">
        <v>136</v>
      </c>
      <c r="X2659" s="97"/>
      <c r="Y2659" s="99"/>
      <c r="Z2659" s="99"/>
      <c r="AA2659" s="99">
        <v>163800</v>
      </c>
      <c r="AB2659" s="99">
        <v>163800</v>
      </c>
      <c r="AC2659">
        <f t="shared" si="82"/>
        <v>1000</v>
      </c>
      <c r="AD2659" t="str">
        <f t="shared" si="83"/>
        <v>307</v>
      </c>
    </row>
    <row r="2660" spans="1:30" hidden="1" x14ac:dyDescent="0.25">
      <c r="A2660" s="97">
        <v>211113070140001</v>
      </c>
      <c r="B2660" s="97">
        <v>173</v>
      </c>
      <c r="C2660" s="97" t="s">
        <v>140</v>
      </c>
      <c r="D2660" s="97">
        <v>14101</v>
      </c>
      <c r="E2660" s="97" t="s">
        <v>122</v>
      </c>
      <c r="F2660" s="98">
        <v>15</v>
      </c>
      <c r="G2660" s="98" t="s">
        <v>142</v>
      </c>
      <c r="H2660" s="97">
        <v>19</v>
      </c>
      <c r="I2660" s="97" t="s">
        <v>124</v>
      </c>
      <c r="J2660" s="97" t="s">
        <v>125</v>
      </c>
      <c r="K2660" s="97" t="s">
        <v>1342</v>
      </c>
      <c r="L2660" s="97"/>
      <c r="M2660" s="97"/>
      <c r="N2660" s="97" t="s">
        <v>1343</v>
      </c>
      <c r="O2660" s="97" t="s">
        <v>391</v>
      </c>
      <c r="P2660" s="97" t="s">
        <v>147</v>
      </c>
      <c r="Q2660" s="97" t="s">
        <v>154</v>
      </c>
      <c r="R2660" s="97" t="s">
        <v>131</v>
      </c>
      <c r="S2660" s="97" t="s">
        <v>149</v>
      </c>
      <c r="T2660" s="97" t="s">
        <v>150</v>
      </c>
      <c r="U2660" s="97" t="s">
        <v>134</v>
      </c>
      <c r="V2660" s="97" t="s">
        <v>135</v>
      </c>
      <c r="W2660" s="97" t="s">
        <v>136</v>
      </c>
      <c r="X2660" s="97"/>
      <c r="Y2660" s="99"/>
      <c r="Z2660" s="99"/>
      <c r="AA2660" s="99">
        <v>54054</v>
      </c>
      <c r="AB2660" s="99">
        <v>54054</v>
      </c>
      <c r="AC2660">
        <f t="shared" si="82"/>
        <v>1000</v>
      </c>
      <c r="AD2660" t="str">
        <f t="shared" si="83"/>
        <v>307</v>
      </c>
    </row>
    <row r="2661" spans="1:30" hidden="1" x14ac:dyDescent="0.25">
      <c r="A2661" s="97">
        <v>211113070140001</v>
      </c>
      <c r="B2661" s="97">
        <v>173</v>
      </c>
      <c r="C2661" s="97" t="s">
        <v>140</v>
      </c>
      <c r="D2661" s="97">
        <v>14103</v>
      </c>
      <c r="E2661" s="97" t="s">
        <v>122</v>
      </c>
      <c r="F2661" s="98">
        <v>15</v>
      </c>
      <c r="G2661" s="98" t="s">
        <v>142</v>
      </c>
      <c r="H2661" s="97">
        <v>19</v>
      </c>
      <c r="I2661" s="97" t="s">
        <v>124</v>
      </c>
      <c r="J2661" s="97" t="s">
        <v>125</v>
      </c>
      <c r="K2661" s="97" t="s">
        <v>1342</v>
      </c>
      <c r="L2661" s="97"/>
      <c r="M2661" s="97"/>
      <c r="N2661" s="97" t="s">
        <v>1343</v>
      </c>
      <c r="O2661" s="97" t="s">
        <v>391</v>
      </c>
      <c r="P2661" s="97" t="s">
        <v>147</v>
      </c>
      <c r="Q2661" s="97" t="s">
        <v>155</v>
      </c>
      <c r="R2661" s="97" t="s">
        <v>131</v>
      </c>
      <c r="S2661" s="97" t="s">
        <v>149</v>
      </c>
      <c r="T2661" s="97" t="s">
        <v>150</v>
      </c>
      <c r="U2661" s="97" t="s">
        <v>134</v>
      </c>
      <c r="V2661" s="97" t="s">
        <v>135</v>
      </c>
      <c r="W2661" s="97" t="s">
        <v>136</v>
      </c>
      <c r="X2661" s="97"/>
      <c r="Y2661" s="99"/>
      <c r="Z2661" s="99"/>
      <c r="AA2661" s="99">
        <v>22113</v>
      </c>
      <c r="AB2661" s="99">
        <v>22113</v>
      </c>
      <c r="AC2661">
        <f t="shared" si="82"/>
        <v>1000</v>
      </c>
      <c r="AD2661" t="str">
        <f t="shared" si="83"/>
        <v>307</v>
      </c>
    </row>
    <row r="2662" spans="1:30" hidden="1" x14ac:dyDescent="0.25">
      <c r="A2662" s="97">
        <v>211113070140001</v>
      </c>
      <c r="B2662" s="97">
        <v>173</v>
      </c>
      <c r="C2662" s="97" t="s">
        <v>140</v>
      </c>
      <c r="D2662" s="97">
        <v>14201</v>
      </c>
      <c r="E2662" s="97" t="s">
        <v>122</v>
      </c>
      <c r="F2662" s="98">
        <v>15</v>
      </c>
      <c r="G2662" s="98" t="s">
        <v>142</v>
      </c>
      <c r="H2662" s="97">
        <v>19</v>
      </c>
      <c r="I2662" s="97" t="s">
        <v>124</v>
      </c>
      <c r="J2662" s="97" t="s">
        <v>125</v>
      </c>
      <c r="K2662" s="97" t="s">
        <v>1342</v>
      </c>
      <c r="L2662" s="97"/>
      <c r="M2662" s="97"/>
      <c r="N2662" s="97" t="s">
        <v>1343</v>
      </c>
      <c r="O2662" s="97" t="s">
        <v>391</v>
      </c>
      <c r="P2662" s="97" t="s">
        <v>147</v>
      </c>
      <c r="Q2662" s="97" t="s">
        <v>156</v>
      </c>
      <c r="R2662" s="97" t="s">
        <v>131</v>
      </c>
      <c r="S2662" s="97" t="s">
        <v>149</v>
      </c>
      <c r="T2662" s="97" t="s">
        <v>150</v>
      </c>
      <c r="U2662" s="97" t="s">
        <v>134</v>
      </c>
      <c r="V2662" s="97" t="s">
        <v>135</v>
      </c>
      <c r="W2662" s="97" t="s">
        <v>136</v>
      </c>
      <c r="X2662" s="97"/>
      <c r="Y2662" s="99"/>
      <c r="Z2662" s="99"/>
      <c r="AA2662" s="99">
        <v>49140</v>
      </c>
      <c r="AB2662" s="99">
        <v>49140</v>
      </c>
      <c r="AC2662">
        <f t="shared" si="82"/>
        <v>1000</v>
      </c>
      <c r="AD2662" t="str">
        <f t="shared" si="83"/>
        <v>307</v>
      </c>
    </row>
    <row r="2663" spans="1:30" hidden="1" x14ac:dyDescent="0.25">
      <c r="A2663" t="s">
        <v>1344</v>
      </c>
      <c r="B2663" t="s">
        <v>385</v>
      </c>
      <c r="C2663" t="s">
        <v>157</v>
      </c>
      <c r="D2663" t="s">
        <v>186</v>
      </c>
      <c r="E2663" t="s">
        <v>122</v>
      </c>
      <c r="F2663" t="s">
        <v>159</v>
      </c>
      <c r="G2663" t="s">
        <v>160</v>
      </c>
      <c r="H2663" t="s">
        <v>304</v>
      </c>
      <c r="I2663" t="s">
        <v>124</v>
      </c>
      <c r="J2663" t="s">
        <v>125</v>
      </c>
      <c r="K2663" t="s">
        <v>1342</v>
      </c>
      <c r="N2663" t="s">
        <v>1343</v>
      </c>
      <c r="O2663" t="s">
        <v>391</v>
      </c>
      <c r="P2663" t="s">
        <v>162</v>
      </c>
      <c r="Q2663" t="s">
        <v>188</v>
      </c>
      <c r="R2663" t="s">
        <v>131</v>
      </c>
      <c r="S2663" t="s">
        <v>164</v>
      </c>
      <c r="T2663" t="s">
        <v>165</v>
      </c>
      <c r="U2663" t="s">
        <v>134</v>
      </c>
      <c r="V2663" t="s">
        <v>135</v>
      </c>
      <c r="W2663" t="s">
        <v>136</v>
      </c>
      <c r="X2663" t="s">
        <v>1345</v>
      </c>
      <c r="AA2663" s="94">
        <v>12000</v>
      </c>
      <c r="AB2663" s="94">
        <v>12000</v>
      </c>
      <c r="AC2663">
        <f t="shared" si="82"/>
        <v>2000</v>
      </c>
      <c r="AD2663" t="str">
        <f t="shared" si="83"/>
        <v>307</v>
      </c>
    </row>
    <row r="2664" spans="1:30" hidden="1" x14ac:dyDescent="0.25">
      <c r="A2664" t="s">
        <v>1344</v>
      </c>
      <c r="B2664" t="s">
        <v>385</v>
      </c>
      <c r="C2664" t="s">
        <v>157</v>
      </c>
      <c r="D2664" t="s">
        <v>192</v>
      </c>
      <c r="E2664" t="s">
        <v>122</v>
      </c>
      <c r="F2664" t="s">
        <v>159</v>
      </c>
      <c r="G2664" t="s">
        <v>160</v>
      </c>
      <c r="H2664" t="s">
        <v>304</v>
      </c>
      <c r="I2664" t="s">
        <v>124</v>
      </c>
      <c r="J2664" t="s">
        <v>125</v>
      </c>
      <c r="K2664" t="s">
        <v>1342</v>
      </c>
      <c r="N2664" t="s">
        <v>1343</v>
      </c>
      <c r="O2664" t="s">
        <v>391</v>
      </c>
      <c r="P2664" t="s">
        <v>162</v>
      </c>
      <c r="Q2664" t="s">
        <v>193</v>
      </c>
      <c r="R2664" t="s">
        <v>131</v>
      </c>
      <c r="S2664" t="s">
        <v>164</v>
      </c>
      <c r="T2664" t="s">
        <v>165</v>
      </c>
      <c r="U2664" t="s">
        <v>134</v>
      </c>
      <c r="V2664" t="s">
        <v>135</v>
      </c>
      <c r="W2664" t="s">
        <v>136</v>
      </c>
      <c r="X2664" t="s">
        <v>1345</v>
      </c>
      <c r="AA2664" s="94">
        <v>12000</v>
      </c>
      <c r="AB2664" s="94">
        <v>12000</v>
      </c>
      <c r="AC2664">
        <f t="shared" si="82"/>
        <v>2000</v>
      </c>
      <c r="AD2664" t="str">
        <f t="shared" si="83"/>
        <v>307</v>
      </c>
    </row>
    <row r="2665" spans="1:30" hidden="1" x14ac:dyDescent="0.25">
      <c r="A2665" t="s">
        <v>1344</v>
      </c>
      <c r="B2665" t="s">
        <v>385</v>
      </c>
      <c r="C2665" t="s">
        <v>157</v>
      </c>
      <c r="D2665" t="s">
        <v>198</v>
      </c>
      <c r="E2665" t="s">
        <v>122</v>
      </c>
      <c r="F2665" t="s">
        <v>159</v>
      </c>
      <c r="G2665" t="s">
        <v>160</v>
      </c>
      <c r="H2665" t="s">
        <v>304</v>
      </c>
      <c r="I2665" t="s">
        <v>124</v>
      </c>
      <c r="J2665" t="s">
        <v>125</v>
      </c>
      <c r="K2665" t="s">
        <v>1342</v>
      </c>
      <c r="N2665" t="s">
        <v>1343</v>
      </c>
      <c r="O2665" t="s">
        <v>391</v>
      </c>
      <c r="P2665" t="s">
        <v>162</v>
      </c>
      <c r="Q2665" t="s">
        <v>199</v>
      </c>
      <c r="R2665" t="s">
        <v>131</v>
      </c>
      <c r="S2665" t="s">
        <v>164</v>
      </c>
      <c r="T2665" t="s">
        <v>165</v>
      </c>
      <c r="U2665" t="s">
        <v>134</v>
      </c>
      <c r="V2665" t="s">
        <v>135</v>
      </c>
      <c r="W2665" t="s">
        <v>136</v>
      </c>
      <c r="X2665" t="s">
        <v>1345</v>
      </c>
      <c r="AA2665" s="94">
        <v>24000</v>
      </c>
      <c r="AB2665" s="94">
        <v>24000</v>
      </c>
      <c r="AC2665">
        <f t="shared" si="82"/>
        <v>2000</v>
      </c>
      <c r="AD2665" t="str">
        <f t="shared" si="83"/>
        <v>307</v>
      </c>
    </row>
    <row r="2666" spans="1:30" hidden="1" x14ac:dyDescent="0.25">
      <c r="A2666" t="s">
        <v>1344</v>
      </c>
      <c r="B2666" t="s">
        <v>385</v>
      </c>
      <c r="C2666" t="s">
        <v>157</v>
      </c>
      <c r="D2666" t="s">
        <v>172</v>
      </c>
      <c r="E2666" t="s">
        <v>122</v>
      </c>
      <c r="F2666" t="s">
        <v>159</v>
      </c>
      <c r="G2666" t="s">
        <v>160</v>
      </c>
      <c r="H2666" t="s">
        <v>304</v>
      </c>
      <c r="I2666" t="s">
        <v>124</v>
      </c>
      <c r="J2666" t="s">
        <v>125</v>
      </c>
      <c r="K2666" t="s">
        <v>1342</v>
      </c>
      <c r="N2666" t="s">
        <v>1343</v>
      </c>
      <c r="O2666" t="s">
        <v>391</v>
      </c>
      <c r="P2666" t="s">
        <v>162</v>
      </c>
      <c r="Q2666" t="s">
        <v>173</v>
      </c>
      <c r="R2666" t="s">
        <v>131</v>
      </c>
      <c r="S2666" t="s">
        <v>164</v>
      </c>
      <c r="T2666" t="s">
        <v>165</v>
      </c>
      <c r="U2666" t="s">
        <v>134</v>
      </c>
      <c r="V2666" t="s">
        <v>135</v>
      </c>
      <c r="W2666" t="s">
        <v>136</v>
      </c>
      <c r="X2666" t="s">
        <v>1345</v>
      </c>
      <c r="AA2666" s="94">
        <v>12000</v>
      </c>
      <c r="AB2666" s="94">
        <v>12000</v>
      </c>
      <c r="AC2666">
        <f t="shared" si="82"/>
        <v>3000</v>
      </c>
      <c r="AD2666" t="str">
        <f t="shared" si="83"/>
        <v>307</v>
      </c>
    </row>
    <row r="2667" spans="1:30" hidden="1" x14ac:dyDescent="0.25">
      <c r="A2667" t="s">
        <v>1344</v>
      </c>
      <c r="B2667" t="s">
        <v>385</v>
      </c>
      <c r="C2667" t="s">
        <v>157</v>
      </c>
      <c r="D2667" t="s">
        <v>174</v>
      </c>
      <c r="E2667" t="s">
        <v>122</v>
      </c>
      <c r="F2667" t="s">
        <v>159</v>
      </c>
      <c r="G2667" t="s">
        <v>160</v>
      </c>
      <c r="H2667" t="s">
        <v>304</v>
      </c>
      <c r="I2667" t="s">
        <v>124</v>
      </c>
      <c r="J2667" t="s">
        <v>125</v>
      </c>
      <c r="K2667" t="s">
        <v>1342</v>
      </c>
      <c r="N2667" t="s">
        <v>1343</v>
      </c>
      <c r="O2667" t="s">
        <v>391</v>
      </c>
      <c r="P2667" t="s">
        <v>162</v>
      </c>
      <c r="Q2667" t="s">
        <v>175</v>
      </c>
      <c r="R2667" t="s">
        <v>131</v>
      </c>
      <c r="S2667" t="s">
        <v>164</v>
      </c>
      <c r="T2667" t="s">
        <v>165</v>
      </c>
      <c r="U2667" t="s">
        <v>134</v>
      </c>
      <c r="V2667" t="s">
        <v>135</v>
      </c>
      <c r="W2667" t="s">
        <v>136</v>
      </c>
      <c r="X2667" t="s">
        <v>1345</v>
      </c>
      <c r="AA2667" s="94">
        <v>12000</v>
      </c>
      <c r="AB2667" s="94">
        <v>12000</v>
      </c>
      <c r="AC2667">
        <f t="shared" si="82"/>
        <v>3000</v>
      </c>
      <c r="AD2667" t="str">
        <f t="shared" si="83"/>
        <v>307</v>
      </c>
    </row>
    <row r="2668" spans="1:30" hidden="1" x14ac:dyDescent="0.25">
      <c r="A2668" s="97">
        <v>211113070140001</v>
      </c>
      <c r="B2668" s="97">
        <v>173</v>
      </c>
      <c r="C2668" s="97" t="s">
        <v>140</v>
      </c>
      <c r="D2668" s="97">
        <v>14301</v>
      </c>
      <c r="E2668" s="97" t="s">
        <v>122</v>
      </c>
      <c r="F2668" s="98">
        <v>15</v>
      </c>
      <c r="G2668" s="98" t="s">
        <v>142</v>
      </c>
      <c r="H2668" s="97">
        <v>19</v>
      </c>
      <c r="I2668" s="97" t="s">
        <v>124</v>
      </c>
      <c r="J2668" s="97" t="s">
        <v>125</v>
      </c>
      <c r="K2668" s="97" t="s">
        <v>1342</v>
      </c>
      <c r="L2668" s="97"/>
      <c r="M2668" s="97"/>
      <c r="N2668" s="97" t="s">
        <v>1343</v>
      </c>
      <c r="O2668" s="97" t="s">
        <v>391</v>
      </c>
      <c r="P2668" s="97" t="s">
        <v>147</v>
      </c>
      <c r="Q2668" s="97" t="s">
        <v>178</v>
      </c>
      <c r="R2668" s="97" t="s">
        <v>131</v>
      </c>
      <c r="S2668" s="97" t="s">
        <v>149</v>
      </c>
      <c r="T2668" s="97" t="s">
        <v>150</v>
      </c>
      <c r="U2668" s="97" t="s">
        <v>134</v>
      </c>
      <c r="V2668" s="97" t="s">
        <v>135</v>
      </c>
      <c r="W2668" s="97" t="s">
        <v>136</v>
      </c>
      <c r="X2668" s="97"/>
      <c r="Y2668" s="99"/>
      <c r="Z2668" s="99"/>
      <c r="AA2668" s="99">
        <v>58968</v>
      </c>
      <c r="AB2668" s="99">
        <v>58968</v>
      </c>
      <c r="AC2668">
        <f t="shared" si="82"/>
        <v>1000</v>
      </c>
      <c r="AD2668" t="str">
        <f t="shared" si="83"/>
        <v>307</v>
      </c>
    </row>
    <row r="2669" spans="1:30" hidden="1" x14ac:dyDescent="0.25">
      <c r="A2669" s="97" t="s">
        <v>1346</v>
      </c>
      <c r="B2669" s="97" t="s">
        <v>397</v>
      </c>
      <c r="C2669" s="97" t="s">
        <v>1347</v>
      </c>
      <c r="D2669" s="97" t="s">
        <v>141</v>
      </c>
      <c r="E2669" s="97" t="s">
        <v>122</v>
      </c>
      <c r="F2669" s="98">
        <v>15</v>
      </c>
      <c r="G2669" s="98" t="s">
        <v>142</v>
      </c>
      <c r="H2669" s="97" t="s">
        <v>143</v>
      </c>
      <c r="I2669" s="97" t="s">
        <v>124</v>
      </c>
      <c r="J2669" s="97" t="s">
        <v>125</v>
      </c>
      <c r="K2669" s="97" t="s">
        <v>1348</v>
      </c>
      <c r="L2669" s="97"/>
      <c r="M2669" s="97"/>
      <c r="N2669" s="97" t="s">
        <v>1349</v>
      </c>
      <c r="O2669" s="97" t="s">
        <v>398</v>
      </c>
      <c r="P2669" s="97" t="s">
        <v>1350</v>
      </c>
      <c r="Q2669" s="97" t="s">
        <v>148</v>
      </c>
      <c r="R2669" s="97" t="s">
        <v>131</v>
      </c>
      <c r="S2669" s="97" t="s">
        <v>149</v>
      </c>
      <c r="T2669" s="97" t="s">
        <v>150</v>
      </c>
      <c r="U2669" s="97" t="s">
        <v>151</v>
      </c>
      <c r="V2669" s="97" t="s">
        <v>135</v>
      </c>
      <c r="W2669" s="97" t="s">
        <v>136</v>
      </c>
      <c r="X2669" s="97"/>
      <c r="Y2669" s="99"/>
      <c r="Z2669" s="99"/>
      <c r="AA2669" s="99">
        <v>4684020</v>
      </c>
      <c r="AB2669" s="99">
        <v>4684020</v>
      </c>
      <c r="AC2669">
        <f t="shared" si="82"/>
        <v>1000</v>
      </c>
      <c r="AD2669" t="str">
        <f t="shared" si="83"/>
        <v>307</v>
      </c>
    </row>
    <row r="2670" spans="1:30" hidden="1" x14ac:dyDescent="0.25">
      <c r="A2670" s="97" t="s">
        <v>1346</v>
      </c>
      <c r="B2670" s="97" t="s">
        <v>397</v>
      </c>
      <c r="C2670" s="97" t="s">
        <v>1347</v>
      </c>
      <c r="D2670" s="97">
        <v>13201</v>
      </c>
      <c r="E2670" s="97" t="s">
        <v>122</v>
      </c>
      <c r="F2670" s="98">
        <v>15</v>
      </c>
      <c r="G2670" s="98" t="s">
        <v>142</v>
      </c>
      <c r="H2670" s="97">
        <v>19</v>
      </c>
      <c r="I2670" s="97" t="s">
        <v>124</v>
      </c>
      <c r="J2670" s="97" t="s">
        <v>125</v>
      </c>
      <c r="K2670" s="97" t="s">
        <v>1348</v>
      </c>
      <c r="L2670" s="97"/>
      <c r="M2670" s="97"/>
      <c r="N2670" s="97" t="s">
        <v>1349</v>
      </c>
      <c r="O2670" s="97" t="s">
        <v>398</v>
      </c>
      <c r="P2670" s="97" t="s">
        <v>1350</v>
      </c>
      <c r="Q2670" s="97" t="s">
        <v>152</v>
      </c>
      <c r="R2670" s="97" t="s">
        <v>131</v>
      </c>
      <c r="S2670" s="97" t="s">
        <v>149</v>
      </c>
      <c r="T2670" s="97" t="s">
        <v>150</v>
      </c>
      <c r="U2670" s="97" t="s">
        <v>134</v>
      </c>
      <c r="V2670" s="97" t="s">
        <v>135</v>
      </c>
      <c r="W2670" s="97" t="s">
        <v>136</v>
      </c>
      <c r="X2670" s="97"/>
      <c r="Y2670" s="99"/>
      <c r="Z2670" s="99"/>
      <c r="AA2670" s="99">
        <v>195167.5</v>
      </c>
      <c r="AB2670" s="99">
        <v>195167.5</v>
      </c>
      <c r="AC2670">
        <f t="shared" si="82"/>
        <v>1000</v>
      </c>
      <c r="AD2670" t="str">
        <f t="shared" si="83"/>
        <v>307</v>
      </c>
    </row>
    <row r="2671" spans="1:30" hidden="1" x14ac:dyDescent="0.25">
      <c r="A2671" s="97" t="s">
        <v>1346</v>
      </c>
      <c r="B2671" s="97" t="s">
        <v>397</v>
      </c>
      <c r="C2671" s="97" t="s">
        <v>1347</v>
      </c>
      <c r="D2671" s="97">
        <v>13203</v>
      </c>
      <c r="E2671" s="97" t="s">
        <v>122</v>
      </c>
      <c r="F2671" s="98">
        <v>15</v>
      </c>
      <c r="G2671" s="98" t="s">
        <v>142</v>
      </c>
      <c r="H2671" s="97">
        <v>19</v>
      </c>
      <c r="I2671" s="97" t="s">
        <v>124</v>
      </c>
      <c r="J2671" s="97" t="s">
        <v>125</v>
      </c>
      <c r="K2671" s="97" t="s">
        <v>1348</v>
      </c>
      <c r="L2671" s="97"/>
      <c r="M2671" s="97"/>
      <c r="N2671" s="97" t="s">
        <v>1349</v>
      </c>
      <c r="O2671" s="97" t="s">
        <v>398</v>
      </c>
      <c r="P2671" s="97" t="s">
        <v>1350</v>
      </c>
      <c r="Q2671" s="97" t="s">
        <v>153</v>
      </c>
      <c r="R2671" s="97" t="s">
        <v>131</v>
      </c>
      <c r="S2671" s="97" t="s">
        <v>149</v>
      </c>
      <c r="T2671" s="97" t="s">
        <v>150</v>
      </c>
      <c r="U2671" s="97" t="s">
        <v>134</v>
      </c>
      <c r="V2671" s="97" t="s">
        <v>135</v>
      </c>
      <c r="W2671" s="97" t="s">
        <v>136</v>
      </c>
      <c r="X2671" s="97"/>
      <c r="Y2671" s="99"/>
      <c r="Z2671" s="99"/>
      <c r="AA2671" s="99">
        <v>780670</v>
      </c>
      <c r="AB2671" s="99">
        <v>780670</v>
      </c>
      <c r="AC2671">
        <f t="shared" si="82"/>
        <v>1000</v>
      </c>
      <c r="AD2671" t="str">
        <f t="shared" si="83"/>
        <v>307</v>
      </c>
    </row>
    <row r="2672" spans="1:30" hidden="1" x14ac:dyDescent="0.25">
      <c r="A2672" s="97" t="s">
        <v>1346</v>
      </c>
      <c r="B2672" s="97" t="s">
        <v>397</v>
      </c>
      <c r="C2672" s="97" t="s">
        <v>1347</v>
      </c>
      <c r="D2672" s="97">
        <v>14101</v>
      </c>
      <c r="E2672" s="97" t="s">
        <v>122</v>
      </c>
      <c r="F2672" s="98">
        <v>15</v>
      </c>
      <c r="G2672" s="98" t="s">
        <v>142</v>
      </c>
      <c r="H2672" s="97">
        <v>19</v>
      </c>
      <c r="I2672" s="97" t="s">
        <v>124</v>
      </c>
      <c r="J2672" s="97" t="s">
        <v>125</v>
      </c>
      <c r="K2672" s="97" t="s">
        <v>1348</v>
      </c>
      <c r="L2672" s="97"/>
      <c r="M2672" s="97"/>
      <c r="N2672" s="97" t="s">
        <v>1349</v>
      </c>
      <c r="O2672" s="97" t="s">
        <v>398</v>
      </c>
      <c r="P2672" s="97" t="s">
        <v>1350</v>
      </c>
      <c r="Q2672" s="97" t="s">
        <v>154</v>
      </c>
      <c r="R2672" s="97" t="s">
        <v>131</v>
      </c>
      <c r="S2672" s="97" t="s">
        <v>149</v>
      </c>
      <c r="T2672" s="97" t="s">
        <v>150</v>
      </c>
      <c r="U2672" s="97" t="s">
        <v>134</v>
      </c>
      <c r="V2672" s="97" t="s">
        <v>135</v>
      </c>
      <c r="W2672" s="97" t="s">
        <v>136</v>
      </c>
      <c r="X2672" s="97"/>
      <c r="Y2672" s="99"/>
      <c r="Z2672" s="99"/>
      <c r="AA2672" s="99">
        <v>257621.1</v>
      </c>
      <c r="AB2672" s="99">
        <v>257621.1</v>
      </c>
      <c r="AC2672">
        <f t="shared" si="82"/>
        <v>1000</v>
      </c>
      <c r="AD2672" t="str">
        <f t="shared" si="83"/>
        <v>307</v>
      </c>
    </row>
    <row r="2673" spans="1:30" hidden="1" x14ac:dyDescent="0.25">
      <c r="A2673" s="97" t="s">
        <v>1346</v>
      </c>
      <c r="B2673" s="97" t="s">
        <v>397</v>
      </c>
      <c r="C2673" s="97" t="s">
        <v>1347</v>
      </c>
      <c r="D2673" s="97">
        <v>14103</v>
      </c>
      <c r="E2673" s="97" t="s">
        <v>122</v>
      </c>
      <c r="F2673" s="98">
        <v>15</v>
      </c>
      <c r="G2673" s="98" t="s">
        <v>142</v>
      </c>
      <c r="H2673" s="97">
        <v>19</v>
      </c>
      <c r="I2673" s="97" t="s">
        <v>124</v>
      </c>
      <c r="J2673" s="97" t="s">
        <v>125</v>
      </c>
      <c r="K2673" s="97" t="s">
        <v>1348</v>
      </c>
      <c r="L2673" s="97"/>
      <c r="M2673" s="97"/>
      <c r="N2673" s="97" t="s">
        <v>1349</v>
      </c>
      <c r="O2673" s="97" t="s">
        <v>398</v>
      </c>
      <c r="P2673" s="97" t="s">
        <v>1350</v>
      </c>
      <c r="Q2673" s="97" t="s">
        <v>155</v>
      </c>
      <c r="R2673" s="97" t="s">
        <v>131</v>
      </c>
      <c r="S2673" s="97" t="s">
        <v>149</v>
      </c>
      <c r="T2673" s="97" t="s">
        <v>150</v>
      </c>
      <c r="U2673" s="97" t="s">
        <v>134</v>
      </c>
      <c r="V2673" s="97" t="s">
        <v>135</v>
      </c>
      <c r="W2673" s="97" t="s">
        <v>136</v>
      </c>
      <c r="X2673" s="97"/>
      <c r="Y2673" s="99"/>
      <c r="Z2673" s="99"/>
      <c r="AA2673" s="99">
        <v>105390.45</v>
      </c>
      <c r="AB2673" s="99">
        <v>105390.45</v>
      </c>
      <c r="AC2673">
        <f t="shared" si="82"/>
        <v>1000</v>
      </c>
      <c r="AD2673" t="str">
        <f t="shared" si="83"/>
        <v>307</v>
      </c>
    </row>
    <row r="2674" spans="1:30" hidden="1" x14ac:dyDescent="0.25">
      <c r="A2674" s="97" t="s">
        <v>1346</v>
      </c>
      <c r="B2674" s="97" t="s">
        <v>397</v>
      </c>
      <c r="C2674" s="97" t="s">
        <v>1347</v>
      </c>
      <c r="D2674" s="97">
        <v>14201</v>
      </c>
      <c r="E2674" s="97" t="s">
        <v>122</v>
      </c>
      <c r="F2674" s="98">
        <v>15</v>
      </c>
      <c r="G2674" s="98" t="s">
        <v>142</v>
      </c>
      <c r="H2674" s="97">
        <v>19</v>
      </c>
      <c r="I2674" s="97" t="s">
        <v>124</v>
      </c>
      <c r="J2674" s="97" t="s">
        <v>125</v>
      </c>
      <c r="K2674" s="97" t="s">
        <v>1348</v>
      </c>
      <c r="L2674" s="97"/>
      <c r="M2674" s="97"/>
      <c r="N2674" s="97" t="s">
        <v>1349</v>
      </c>
      <c r="O2674" s="97" t="s">
        <v>398</v>
      </c>
      <c r="P2674" s="97" t="s">
        <v>1350</v>
      </c>
      <c r="Q2674" s="97" t="s">
        <v>156</v>
      </c>
      <c r="R2674" s="97" t="s">
        <v>131</v>
      </c>
      <c r="S2674" s="97" t="s">
        <v>149</v>
      </c>
      <c r="T2674" s="97" t="s">
        <v>150</v>
      </c>
      <c r="U2674" s="97" t="s">
        <v>134</v>
      </c>
      <c r="V2674" s="97" t="s">
        <v>135</v>
      </c>
      <c r="W2674" s="97" t="s">
        <v>136</v>
      </c>
      <c r="X2674" s="97"/>
      <c r="Y2674" s="99"/>
      <c r="Z2674" s="99"/>
      <c r="AA2674" s="99">
        <v>234201</v>
      </c>
      <c r="AB2674" s="99">
        <v>234201</v>
      </c>
      <c r="AC2674">
        <f t="shared" si="82"/>
        <v>1000</v>
      </c>
      <c r="AD2674" t="str">
        <f t="shared" si="83"/>
        <v>307</v>
      </c>
    </row>
    <row r="2675" spans="1:30" hidden="1" x14ac:dyDescent="0.25">
      <c r="A2675" s="97" t="s">
        <v>1346</v>
      </c>
      <c r="B2675" s="97" t="s">
        <v>397</v>
      </c>
      <c r="C2675" s="97" t="s">
        <v>1347</v>
      </c>
      <c r="D2675" s="97">
        <v>14301</v>
      </c>
      <c r="E2675" s="97" t="s">
        <v>122</v>
      </c>
      <c r="F2675" s="98">
        <v>15</v>
      </c>
      <c r="G2675" s="98" t="s">
        <v>142</v>
      </c>
      <c r="H2675" s="97">
        <v>19</v>
      </c>
      <c r="I2675" s="97" t="s">
        <v>124</v>
      </c>
      <c r="J2675" s="97" t="s">
        <v>125</v>
      </c>
      <c r="K2675" s="97" t="s">
        <v>1348</v>
      </c>
      <c r="L2675" s="97"/>
      <c r="M2675" s="97"/>
      <c r="N2675" s="97" t="s">
        <v>1349</v>
      </c>
      <c r="O2675" s="97" t="s">
        <v>398</v>
      </c>
      <c r="P2675" s="97" t="s">
        <v>1350</v>
      </c>
      <c r="Q2675" s="97" t="s">
        <v>178</v>
      </c>
      <c r="R2675" s="97" t="s">
        <v>131</v>
      </c>
      <c r="S2675" s="97" t="s">
        <v>149</v>
      </c>
      <c r="T2675" s="97" t="s">
        <v>150</v>
      </c>
      <c r="U2675" s="97" t="s">
        <v>134</v>
      </c>
      <c r="V2675" s="97" t="s">
        <v>135</v>
      </c>
      <c r="W2675" s="97" t="s">
        <v>136</v>
      </c>
      <c r="X2675" s="97"/>
      <c r="Y2675" s="99"/>
      <c r="Z2675" s="99"/>
      <c r="AA2675" s="99">
        <v>281041.2</v>
      </c>
      <c r="AB2675" s="99">
        <v>281041.2</v>
      </c>
      <c r="AC2675">
        <f t="shared" si="82"/>
        <v>1000</v>
      </c>
      <c r="AD2675" t="str">
        <f t="shared" si="83"/>
        <v>307</v>
      </c>
    </row>
    <row r="2676" spans="1:30" hidden="1" x14ac:dyDescent="0.25">
      <c r="A2676" t="s">
        <v>1346</v>
      </c>
      <c r="B2676" t="s">
        <v>397</v>
      </c>
      <c r="C2676" t="s">
        <v>1347</v>
      </c>
      <c r="D2676" t="s">
        <v>186</v>
      </c>
      <c r="E2676" t="s">
        <v>122</v>
      </c>
      <c r="F2676" t="s">
        <v>159</v>
      </c>
      <c r="G2676" t="s">
        <v>160</v>
      </c>
      <c r="H2676" t="s">
        <v>143</v>
      </c>
      <c r="I2676" t="s">
        <v>124</v>
      </c>
      <c r="J2676" t="s">
        <v>125</v>
      </c>
      <c r="K2676" t="s">
        <v>1348</v>
      </c>
      <c r="N2676" t="s">
        <v>1349</v>
      </c>
      <c r="O2676" t="s">
        <v>398</v>
      </c>
      <c r="P2676" t="s">
        <v>1350</v>
      </c>
      <c r="Q2676" t="s">
        <v>188</v>
      </c>
      <c r="R2676" t="s">
        <v>131</v>
      </c>
      <c r="S2676" t="s">
        <v>164</v>
      </c>
      <c r="T2676" t="s">
        <v>165</v>
      </c>
      <c r="U2676" t="s">
        <v>151</v>
      </c>
      <c r="V2676" t="s">
        <v>135</v>
      </c>
      <c r="W2676" t="s">
        <v>136</v>
      </c>
      <c r="X2676" t="s">
        <v>1351</v>
      </c>
      <c r="Y2676" s="94">
        <v>37141.71</v>
      </c>
      <c r="Z2676" s="94">
        <v>25247.14</v>
      </c>
      <c r="AA2676" s="94">
        <v>26004.55</v>
      </c>
      <c r="AB2676" s="94">
        <v>26004.55</v>
      </c>
      <c r="AC2676">
        <f t="shared" si="82"/>
        <v>2000</v>
      </c>
      <c r="AD2676" t="str">
        <f t="shared" si="83"/>
        <v>307</v>
      </c>
    </row>
    <row r="2677" spans="1:30" hidden="1" x14ac:dyDescent="0.25">
      <c r="A2677" t="s">
        <v>1346</v>
      </c>
      <c r="B2677" t="s">
        <v>397</v>
      </c>
      <c r="C2677" t="s">
        <v>1347</v>
      </c>
      <c r="D2677" t="s">
        <v>192</v>
      </c>
      <c r="E2677" t="s">
        <v>122</v>
      </c>
      <c r="F2677" t="s">
        <v>159</v>
      </c>
      <c r="G2677" t="s">
        <v>160</v>
      </c>
      <c r="H2677" t="s">
        <v>143</v>
      </c>
      <c r="I2677" t="s">
        <v>124</v>
      </c>
      <c r="J2677" t="s">
        <v>125</v>
      </c>
      <c r="K2677" t="s">
        <v>1348</v>
      </c>
      <c r="N2677" t="s">
        <v>1349</v>
      </c>
      <c r="O2677" t="s">
        <v>398</v>
      </c>
      <c r="P2677" t="s">
        <v>1350</v>
      </c>
      <c r="Q2677" t="s">
        <v>193</v>
      </c>
      <c r="R2677" t="s">
        <v>131</v>
      </c>
      <c r="S2677" t="s">
        <v>164</v>
      </c>
      <c r="T2677" t="s">
        <v>165</v>
      </c>
      <c r="U2677" t="s">
        <v>151</v>
      </c>
      <c r="V2677" t="s">
        <v>135</v>
      </c>
      <c r="W2677" t="s">
        <v>136</v>
      </c>
      <c r="X2677" t="s">
        <v>1351</v>
      </c>
      <c r="Y2677" s="94">
        <v>40000</v>
      </c>
      <c r="Z2677" s="94">
        <v>31079.599999999999</v>
      </c>
      <c r="AA2677" s="94">
        <v>32011.99</v>
      </c>
      <c r="AB2677" s="94">
        <v>32011.99</v>
      </c>
      <c r="AC2677">
        <f t="shared" si="82"/>
        <v>2000</v>
      </c>
      <c r="AD2677" t="str">
        <f t="shared" si="83"/>
        <v>307</v>
      </c>
    </row>
    <row r="2678" spans="1:30" hidden="1" x14ac:dyDescent="0.25">
      <c r="A2678" t="s">
        <v>1346</v>
      </c>
      <c r="B2678" t="s">
        <v>397</v>
      </c>
      <c r="C2678" t="s">
        <v>1347</v>
      </c>
      <c r="D2678" t="s">
        <v>198</v>
      </c>
      <c r="E2678" t="s">
        <v>122</v>
      </c>
      <c r="F2678" t="s">
        <v>159</v>
      </c>
      <c r="G2678" t="s">
        <v>160</v>
      </c>
      <c r="H2678" t="s">
        <v>143</v>
      </c>
      <c r="I2678" t="s">
        <v>124</v>
      </c>
      <c r="J2678" t="s">
        <v>125</v>
      </c>
      <c r="K2678" t="s">
        <v>1348</v>
      </c>
      <c r="N2678" t="s">
        <v>1349</v>
      </c>
      <c r="O2678" t="s">
        <v>398</v>
      </c>
      <c r="P2678" t="s">
        <v>1350</v>
      </c>
      <c r="Q2678" t="s">
        <v>199</v>
      </c>
      <c r="R2678" t="s">
        <v>131</v>
      </c>
      <c r="S2678" t="s">
        <v>164</v>
      </c>
      <c r="T2678" t="s">
        <v>165</v>
      </c>
      <c r="U2678" t="s">
        <v>151</v>
      </c>
      <c r="V2678" t="s">
        <v>135</v>
      </c>
      <c r="W2678" t="s">
        <v>136</v>
      </c>
      <c r="X2678" t="s">
        <v>1351</v>
      </c>
      <c r="Y2678" s="94">
        <v>18000</v>
      </c>
      <c r="Z2678" s="94">
        <v>12287.989999999998</v>
      </c>
      <c r="AA2678" s="94">
        <v>12656.63</v>
      </c>
      <c r="AB2678" s="94">
        <v>12656.63</v>
      </c>
      <c r="AC2678">
        <f t="shared" si="82"/>
        <v>2000</v>
      </c>
      <c r="AD2678" t="str">
        <f t="shared" si="83"/>
        <v>307</v>
      </c>
    </row>
    <row r="2679" spans="1:30" hidden="1" x14ac:dyDescent="0.25">
      <c r="A2679" t="s">
        <v>1346</v>
      </c>
      <c r="B2679" t="s">
        <v>397</v>
      </c>
      <c r="C2679" t="s">
        <v>1347</v>
      </c>
      <c r="D2679" t="s">
        <v>200</v>
      </c>
      <c r="E2679" t="s">
        <v>122</v>
      </c>
      <c r="F2679" t="s">
        <v>159</v>
      </c>
      <c r="G2679" t="s">
        <v>160</v>
      </c>
      <c r="H2679" t="s">
        <v>143</v>
      </c>
      <c r="I2679" t="s">
        <v>124</v>
      </c>
      <c r="J2679" t="s">
        <v>125</v>
      </c>
      <c r="K2679" t="s">
        <v>1348</v>
      </c>
      <c r="N2679" t="s">
        <v>1349</v>
      </c>
      <c r="O2679" t="s">
        <v>398</v>
      </c>
      <c r="P2679" t="s">
        <v>1350</v>
      </c>
      <c r="Q2679" t="s">
        <v>201</v>
      </c>
      <c r="R2679" t="s">
        <v>131</v>
      </c>
      <c r="S2679" t="s">
        <v>164</v>
      </c>
      <c r="T2679" t="s">
        <v>165</v>
      </c>
      <c r="U2679" t="s">
        <v>151</v>
      </c>
      <c r="V2679" t="s">
        <v>135</v>
      </c>
      <c r="W2679" t="s">
        <v>136</v>
      </c>
      <c r="X2679" t="s">
        <v>1351</v>
      </c>
      <c r="Y2679" s="94">
        <v>0</v>
      </c>
      <c r="Z2679" s="94">
        <v>3285.6000000000004</v>
      </c>
      <c r="AA2679" s="94">
        <v>3384.17</v>
      </c>
      <c r="AB2679" s="94">
        <v>3384.17</v>
      </c>
      <c r="AC2679">
        <f t="shared" si="82"/>
        <v>2000</v>
      </c>
      <c r="AD2679" t="str">
        <f t="shared" si="83"/>
        <v>307</v>
      </c>
    </row>
    <row r="2680" spans="1:30" hidden="1" x14ac:dyDescent="0.25">
      <c r="A2680" t="s">
        <v>1346</v>
      </c>
      <c r="B2680" t="s">
        <v>397</v>
      </c>
      <c r="C2680" t="s">
        <v>1347</v>
      </c>
      <c r="D2680" t="s">
        <v>210</v>
      </c>
      <c r="E2680" t="s">
        <v>122</v>
      </c>
      <c r="F2680" t="s">
        <v>159</v>
      </c>
      <c r="G2680" t="s">
        <v>160</v>
      </c>
      <c r="H2680" t="s">
        <v>143</v>
      </c>
      <c r="I2680" t="s">
        <v>124</v>
      </c>
      <c r="J2680" t="s">
        <v>125</v>
      </c>
      <c r="K2680" t="s">
        <v>1348</v>
      </c>
      <c r="N2680" t="s">
        <v>1349</v>
      </c>
      <c r="O2680" t="s">
        <v>398</v>
      </c>
      <c r="P2680" t="s">
        <v>1350</v>
      </c>
      <c r="Q2680" t="s">
        <v>211</v>
      </c>
      <c r="R2680" t="s">
        <v>131</v>
      </c>
      <c r="S2680" t="s">
        <v>164</v>
      </c>
      <c r="T2680" t="s">
        <v>165</v>
      </c>
      <c r="U2680" t="s">
        <v>151</v>
      </c>
      <c r="V2680" t="s">
        <v>135</v>
      </c>
      <c r="W2680" t="s">
        <v>136</v>
      </c>
      <c r="X2680" t="s">
        <v>1351</v>
      </c>
      <c r="Y2680" s="94">
        <v>0</v>
      </c>
      <c r="Z2680" s="94">
        <v>10500</v>
      </c>
      <c r="AA2680" s="94">
        <v>10815</v>
      </c>
      <c r="AB2680" s="94">
        <v>10815</v>
      </c>
      <c r="AC2680">
        <f t="shared" si="82"/>
        <v>2000</v>
      </c>
      <c r="AD2680" t="str">
        <f t="shared" si="83"/>
        <v>307</v>
      </c>
    </row>
    <row r="2681" spans="1:30" hidden="1" x14ac:dyDescent="0.25">
      <c r="A2681" t="s">
        <v>1346</v>
      </c>
      <c r="B2681" t="s">
        <v>397</v>
      </c>
      <c r="C2681" t="s">
        <v>1347</v>
      </c>
      <c r="D2681" t="s">
        <v>218</v>
      </c>
      <c r="E2681" t="s">
        <v>122</v>
      </c>
      <c r="F2681" t="s">
        <v>159</v>
      </c>
      <c r="G2681" t="s">
        <v>160</v>
      </c>
      <c r="H2681" t="s">
        <v>143</v>
      </c>
      <c r="I2681" t="s">
        <v>124</v>
      </c>
      <c r="J2681" t="s">
        <v>125</v>
      </c>
      <c r="K2681" t="s">
        <v>1348</v>
      </c>
      <c r="N2681" t="s">
        <v>1349</v>
      </c>
      <c r="O2681" t="s">
        <v>398</v>
      </c>
      <c r="P2681" t="s">
        <v>1350</v>
      </c>
      <c r="Q2681" t="s">
        <v>219</v>
      </c>
      <c r="R2681" t="s">
        <v>131</v>
      </c>
      <c r="S2681" t="s">
        <v>164</v>
      </c>
      <c r="T2681" t="s">
        <v>165</v>
      </c>
      <c r="U2681" t="s">
        <v>151</v>
      </c>
      <c r="V2681" t="s">
        <v>135</v>
      </c>
      <c r="W2681" t="s">
        <v>136</v>
      </c>
      <c r="X2681" t="s">
        <v>1351</v>
      </c>
      <c r="Y2681" s="94">
        <v>0</v>
      </c>
      <c r="Z2681" s="94">
        <v>25000</v>
      </c>
      <c r="AA2681" s="94">
        <v>25750</v>
      </c>
      <c r="AB2681" s="94">
        <v>25750</v>
      </c>
      <c r="AC2681">
        <f t="shared" si="82"/>
        <v>2000</v>
      </c>
      <c r="AD2681" t="str">
        <f t="shared" si="83"/>
        <v>307</v>
      </c>
    </row>
    <row r="2682" spans="1:30" hidden="1" x14ac:dyDescent="0.25">
      <c r="A2682" t="s">
        <v>1346</v>
      </c>
      <c r="B2682" t="s">
        <v>397</v>
      </c>
      <c r="C2682" t="s">
        <v>1347</v>
      </c>
      <c r="D2682" t="s">
        <v>226</v>
      </c>
      <c r="E2682" t="s">
        <v>122</v>
      </c>
      <c r="F2682" t="s">
        <v>159</v>
      </c>
      <c r="G2682" t="s">
        <v>160</v>
      </c>
      <c r="H2682" t="s">
        <v>143</v>
      </c>
      <c r="I2682" t="s">
        <v>124</v>
      </c>
      <c r="J2682" t="s">
        <v>125</v>
      </c>
      <c r="K2682" t="s">
        <v>1348</v>
      </c>
      <c r="N2682" t="s">
        <v>1349</v>
      </c>
      <c r="O2682" t="s">
        <v>398</v>
      </c>
      <c r="P2682" t="s">
        <v>1350</v>
      </c>
      <c r="Q2682" t="s">
        <v>227</v>
      </c>
      <c r="R2682" t="s">
        <v>131</v>
      </c>
      <c r="S2682" t="s">
        <v>164</v>
      </c>
      <c r="T2682" t="s">
        <v>165</v>
      </c>
      <c r="U2682" t="s">
        <v>151</v>
      </c>
      <c r="V2682" t="s">
        <v>135</v>
      </c>
      <c r="W2682" t="s">
        <v>136</v>
      </c>
      <c r="X2682" t="s">
        <v>1351</v>
      </c>
      <c r="Y2682" s="94">
        <v>0</v>
      </c>
      <c r="Z2682" s="94">
        <v>1102</v>
      </c>
      <c r="AA2682" s="94">
        <v>1135.06</v>
      </c>
      <c r="AB2682" s="94">
        <v>1135.06</v>
      </c>
      <c r="AC2682">
        <f t="shared" si="82"/>
        <v>2000</v>
      </c>
      <c r="AD2682" t="str">
        <f t="shared" si="83"/>
        <v>307</v>
      </c>
    </row>
    <row r="2683" spans="1:30" hidden="1" x14ac:dyDescent="0.25">
      <c r="A2683" t="s">
        <v>1346</v>
      </c>
      <c r="B2683" t="s">
        <v>397</v>
      </c>
      <c r="C2683" t="s">
        <v>1347</v>
      </c>
      <c r="D2683" t="s">
        <v>230</v>
      </c>
      <c r="E2683" t="s">
        <v>122</v>
      </c>
      <c r="F2683" t="s">
        <v>159</v>
      </c>
      <c r="G2683" t="s">
        <v>160</v>
      </c>
      <c r="H2683" t="s">
        <v>143</v>
      </c>
      <c r="I2683" t="s">
        <v>124</v>
      </c>
      <c r="J2683" t="s">
        <v>125</v>
      </c>
      <c r="K2683" t="s">
        <v>1348</v>
      </c>
      <c r="N2683" t="s">
        <v>1349</v>
      </c>
      <c r="O2683" t="s">
        <v>398</v>
      </c>
      <c r="P2683" t="s">
        <v>1350</v>
      </c>
      <c r="Q2683" t="s">
        <v>231</v>
      </c>
      <c r="R2683" t="s">
        <v>131</v>
      </c>
      <c r="S2683" t="s">
        <v>164</v>
      </c>
      <c r="T2683" t="s">
        <v>165</v>
      </c>
      <c r="U2683" t="s">
        <v>151</v>
      </c>
      <c r="V2683" t="s">
        <v>135</v>
      </c>
      <c r="W2683" t="s">
        <v>136</v>
      </c>
      <c r="X2683" t="s">
        <v>1351</v>
      </c>
      <c r="Y2683" s="94">
        <v>0</v>
      </c>
      <c r="Z2683" s="94">
        <v>1160</v>
      </c>
      <c r="AA2683" s="94">
        <v>1194.8</v>
      </c>
      <c r="AB2683" s="94">
        <v>1194.8</v>
      </c>
      <c r="AC2683">
        <f t="shared" si="82"/>
        <v>2000</v>
      </c>
      <c r="AD2683" t="str">
        <f t="shared" si="83"/>
        <v>307</v>
      </c>
    </row>
    <row r="2684" spans="1:30" hidden="1" x14ac:dyDescent="0.25">
      <c r="A2684" t="s">
        <v>1346</v>
      </c>
      <c r="B2684" t="s">
        <v>397</v>
      </c>
      <c r="C2684" t="s">
        <v>1347</v>
      </c>
      <c r="D2684" t="s">
        <v>266</v>
      </c>
      <c r="E2684" t="s">
        <v>122</v>
      </c>
      <c r="F2684" t="s">
        <v>159</v>
      </c>
      <c r="G2684" t="s">
        <v>160</v>
      </c>
      <c r="H2684" t="s">
        <v>143</v>
      </c>
      <c r="I2684" t="s">
        <v>124</v>
      </c>
      <c r="J2684" t="s">
        <v>125</v>
      </c>
      <c r="K2684" t="s">
        <v>1348</v>
      </c>
      <c r="N2684" t="s">
        <v>1349</v>
      </c>
      <c r="O2684" t="s">
        <v>398</v>
      </c>
      <c r="P2684" t="s">
        <v>1350</v>
      </c>
      <c r="Q2684" t="s">
        <v>267</v>
      </c>
      <c r="R2684" t="s">
        <v>131</v>
      </c>
      <c r="S2684" t="s">
        <v>164</v>
      </c>
      <c r="T2684" t="s">
        <v>165</v>
      </c>
      <c r="U2684" t="s">
        <v>151</v>
      </c>
      <c r="V2684" t="s">
        <v>135</v>
      </c>
      <c r="W2684" t="s">
        <v>136</v>
      </c>
      <c r="X2684" t="s">
        <v>1351</v>
      </c>
      <c r="Y2684" s="94">
        <v>0</v>
      </c>
      <c r="Z2684" s="94">
        <v>2419.7599999999998</v>
      </c>
      <c r="AA2684" s="94">
        <v>2492.35</v>
      </c>
      <c r="AB2684" s="94">
        <v>2492.35</v>
      </c>
      <c r="AC2684">
        <f t="shared" si="82"/>
        <v>3000</v>
      </c>
      <c r="AD2684" t="str">
        <f t="shared" si="83"/>
        <v>307</v>
      </c>
    </row>
    <row r="2685" spans="1:30" hidden="1" x14ac:dyDescent="0.25">
      <c r="A2685" t="s">
        <v>1346</v>
      </c>
      <c r="B2685" t="s">
        <v>397</v>
      </c>
      <c r="C2685" t="s">
        <v>1347</v>
      </c>
      <c r="D2685" t="s">
        <v>276</v>
      </c>
      <c r="E2685" t="s">
        <v>122</v>
      </c>
      <c r="F2685" t="s">
        <v>159</v>
      </c>
      <c r="G2685" t="s">
        <v>160</v>
      </c>
      <c r="H2685" t="s">
        <v>143</v>
      </c>
      <c r="I2685" t="s">
        <v>124</v>
      </c>
      <c r="J2685" t="s">
        <v>125</v>
      </c>
      <c r="K2685" t="s">
        <v>1348</v>
      </c>
      <c r="N2685" t="s">
        <v>1349</v>
      </c>
      <c r="O2685" t="s">
        <v>398</v>
      </c>
      <c r="P2685" t="s">
        <v>1350</v>
      </c>
      <c r="Q2685" t="s">
        <v>277</v>
      </c>
      <c r="R2685" t="s">
        <v>131</v>
      </c>
      <c r="S2685" t="s">
        <v>164</v>
      </c>
      <c r="T2685" t="s">
        <v>165</v>
      </c>
      <c r="U2685" t="s">
        <v>151</v>
      </c>
      <c r="V2685" t="s">
        <v>135</v>
      </c>
      <c r="W2685" t="s">
        <v>136</v>
      </c>
      <c r="X2685" t="s">
        <v>1351</v>
      </c>
      <c r="Y2685" s="94">
        <v>20000</v>
      </c>
      <c r="Z2685" s="94">
        <v>42964.444444444445</v>
      </c>
      <c r="AA2685" s="94">
        <v>44253.38</v>
      </c>
      <c r="AB2685" s="94">
        <v>44253.38</v>
      </c>
      <c r="AC2685">
        <f t="shared" si="82"/>
        <v>3000</v>
      </c>
      <c r="AD2685" t="str">
        <f t="shared" si="83"/>
        <v>307</v>
      </c>
    </row>
    <row r="2686" spans="1:30" hidden="1" x14ac:dyDescent="0.25">
      <c r="A2686" t="s">
        <v>1346</v>
      </c>
      <c r="B2686" t="s">
        <v>397</v>
      </c>
      <c r="C2686" t="s">
        <v>1347</v>
      </c>
      <c r="D2686" t="s">
        <v>278</v>
      </c>
      <c r="E2686" t="s">
        <v>122</v>
      </c>
      <c r="F2686" t="s">
        <v>159</v>
      </c>
      <c r="G2686" t="s">
        <v>160</v>
      </c>
      <c r="H2686" t="s">
        <v>143</v>
      </c>
      <c r="I2686" t="s">
        <v>124</v>
      </c>
      <c r="J2686" t="s">
        <v>125</v>
      </c>
      <c r="K2686" t="s">
        <v>1348</v>
      </c>
      <c r="N2686" t="s">
        <v>1349</v>
      </c>
      <c r="O2686" t="s">
        <v>398</v>
      </c>
      <c r="P2686" t="s">
        <v>1350</v>
      </c>
      <c r="Q2686" t="s">
        <v>279</v>
      </c>
      <c r="R2686" t="s">
        <v>131</v>
      </c>
      <c r="S2686" t="s">
        <v>164</v>
      </c>
      <c r="T2686" t="s">
        <v>165</v>
      </c>
      <c r="U2686" t="s">
        <v>151</v>
      </c>
      <c r="V2686" t="s">
        <v>135</v>
      </c>
      <c r="W2686" t="s">
        <v>136</v>
      </c>
      <c r="X2686" t="s">
        <v>1351</v>
      </c>
      <c r="Y2686" s="94">
        <v>66000</v>
      </c>
      <c r="Z2686" s="94">
        <v>22877.777777777777</v>
      </c>
      <c r="AA2686" s="94">
        <v>23564.11</v>
      </c>
      <c r="AB2686" s="94">
        <v>23564.11</v>
      </c>
      <c r="AC2686">
        <f t="shared" si="82"/>
        <v>3000</v>
      </c>
      <c r="AD2686" t="str">
        <f t="shared" si="83"/>
        <v>307</v>
      </c>
    </row>
    <row r="2687" spans="1:30" hidden="1" x14ac:dyDescent="0.25">
      <c r="A2687" t="s">
        <v>1346</v>
      </c>
      <c r="B2687" t="s">
        <v>397</v>
      </c>
      <c r="C2687" t="s">
        <v>1347</v>
      </c>
      <c r="D2687" t="s">
        <v>280</v>
      </c>
      <c r="E2687" t="s">
        <v>122</v>
      </c>
      <c r="F2687" t="s">
        <v>159</v>
      </c>
      <c r="G2687" t="s">
        <v>160</v>
      </c>
      <c r="H2687" t="s">
        <v>143</v>
      </c>
      <c r="I2687" t="s">
        <v>124</v>
      </c>
      <c r="J2687" t="s">
        <v>125</v>
      </c>
      <c r="K2687" t="s">
        <v>1348</v>
      </c>
      <c r="N2687" t="s">
        <v>1349</v>
      </c>
      <c r="O2687" t="s">
        <v>398</v>
      </c>
      <c r="P2687" t="s">
        <v>1350</v>
      </c>
      <c r="Q2687" t="s">
        <v>281</v>
      </c>
      <c r="R2687" t="s">
        <v>131</v>
      </c>
      <c r="S2687" t="s">
        <v>164</v>
      </c>
      <c r="T2687" t="s">
        <v>165</v>
      </c>
      <c r="U2687" t="s">
        <v>151</v>
      </c>
      <c r="V2687" t="s">
        <v>135</v>
      </c>
      <c r="W2687" t="s">
        <v>136</v>
      </c>
      <c r="X2687" t="s">
        <v>1351</v>
      </c>
      <c r="Y2687" s="94">
        <v>0</v>
      </c>
      <c r="Z2687" s="94">
        <v>0</v>
      </c>
      <c r="AA2687" s="94">
        <v>0</v>
      </c>
      <c r="AB2687" s="94">
        <v>0</v>
      </c>
      <c r="AC2687">
        <f t="shared" si="82"/>
        <v>3000</v>
      </c>
      <c r="AD2687" t="str">
        <f t="shared" si="83"/>
        <v>307</v>
      </c>
    </row>
    <row r="2688" spans="1:30" hidden="1" x14ac:dyDescent="0.25">
      <c r="A2688" t="s">
        <v>1346</v>
      </c>
      <c r="B2688" t="s">
        <v>397</v>
      </c>
      <c r="C2688" t="s">
        <v>1347</v>
      </c>
      <c r="D2688" t="s">
        <v>172</v>
      </c>
      <c r="E2688" t="s">
        <v>122</v>
      </c>
      <c r="F2688" t="s">
        <v>159</v>
      </c>
      <c r="G2688" t="s">
        <v>160</v>
      </c>
      <c r="H2688" t="s">
        <v>143</v>
      </c>
      <c r="I2688" t="s">
        <v>124</v>
      </c>
      <c r="J2688" t="s">
        <v>125</v>
      </c>
      <c r="K2688" t="s">
        <v>1348</v>
      </c>
      <c r="N2688" t="s">
        <v>1349</v>
      </c>
      <c r="O2688" t="s">
        <v>398</v>
      </c>
      <c r="P2688" t="s">
        <v>1350</v>
      </c>
      <c r="Q2688" t="s">
        <v>173</v>
      </c>
      <c r="R2688" t="s">
        <v>131</v>
      </c>
      <c r="S2688" t="s">
        <v>164</v>
      </c>
      <c r="T2688" t="s">
        <v>165</v>
      </c>
      <c r="U2688" t="s">
        <v>151</v>
      </c>
      <c r="V2688" t="s">
        <v>135</v>
      </c>
      <c r="W2688" t="s">
        <v>136</v>
      </c>
      <c r="X2688" t="s">
        <v>1351</v>
      </c>
      <c r="Y2688" s="94">
        <v>15000</v>
      </c>
      <c r="Z2688" s="94">
        <v>0</v>
      </c>
      <c r="AA2688" s="94">
        <v>0</v>
      </c>
      <c r="AB2688" s="94">
        <v>0</v>
      </c>
      <c r="AC2688">
        <f t="shared" si="82"/>
        <v>3000</v>
      </c>
      <c r="AD2688" t="str">
        <f t="shared" si="83"/>
        <v>307</v>
      </c>
    </row>
    <row r="2689" spans="1:30" hidden="1" x14ac:dyDescent="0.25">
      <c r="A2689" t="s">
        <v>1346</v>
      </c>
      <c r="B2689" t="s">
        <v>397</v>
      </c>
      <c r="C2689" t="s">
        <v>1347</v>
      </c>
      <c r="D2689" t="s">
        <v>174</v>
      </c>
      <c r="E2689" t="s">
        <v>122</v>
      </c>
      <c r="F2689" t="s">
        <v>159</v>
      </c>
      <c r="G2689" t="s">
        <v>160</v>
      </c>
      <c r="H2689" t="s">
        <v>143</v>
      </c>
      <c r="I2689" t="s">
        <v>124</v>
      </c>
      <c r="J2689" t="s">
        <v>125</v>
      </c>
      <c r="K2689" t="s">
        <v>1348</v>
      </c>
      <c r="N2689" t="s">
        <v>1349</v>
      </c>
      <c r="O2689" t="s">
        <v>398</v>
      </c>
      <c r="P2689" t="s">
        <v>1350</v>
      </c>
      <c r="Q2689" t="s">
        <v>175</v>
      </c>
      <c r="R2689" t="s">
        <v>131</v>
      </c>
      <c r="S2689" t="s">
        <v>164</v>
      </c>
      <c r="T2689" t="s">
        <v>165</v>
      </c>
      <c r="U2689" t="s">
        <v>151</v>
      </c>
      <c r="V2689" t="s">
        <v>135</v>
      </c>
      <c r="W2689" t="s">
        <v>136</v>
      </c>
      <c r="X2689" t="s">
        <v>1351</v>
      </c>
      <c r="Y2689" s="94">
        <v>10000</v>
      </c>
      <c r="Z2689" s="94">
        <v>0</v>
      </c>
      <c r="AA2689" s="94">
        <v>0</v>
      </c>
      <c r="AB2689" s="94">
        <v>0</v>
      </c>
      <c r="AC2689">
        <f t="shared" si="82"/>
        <v>3000</v>
      </c>
      <c r="AD2689" t="str">
        <f t="shared" si="83"/>
        <v>307</v>
      </c>
    </row>
    <row r="2690" spans="1:30" hidden="1" x14ac:dyDescent="0.25">
      <c r="A2690" s="97" t="s">
        <v>1346</v>
      </c>
      <c r="B2690" s="97" t="s">
        <v>397</v>
      </c>
      <c r="C2690" s="97" t="s">
        <v>1347</v>
      </c>
      <c r="D2690" s="97">
        <v>14403</v>
      </c>
      <c r="E2690" s="97" t="s">
        <v>122</v>
      </c>
      <c r="F2690" s="98">
        <v>15</v>
      </c>
      <c r="G2690" s="98" t="s">
        <v>142</v>
      </c>
      <c r="H2690" s="97">
        <v>19</v>
      </c>
      <c r="I2690" s="97" t="s">
        <v>124</v>
      </c>
      <c r="J2690" s="97" t="s">
        <v>125</v>
      </c>
      <c r="K2690" s="97" t="s">
        <v>1348</v>
      </c>
      <c r="L2690" s="97"/>
      <c r="M2690" s="97"/>
      <c r="N2690" s="97" t="s">
        <v>1349</v>
      </c>
      <c r="O2690" s="97" t="s">
        <v>398</v>
      </c>
      <c r="P2690" s="97" t="s">
        <v>1350</v>
      </c>
      <c r="Q2690" s="97" t="s">
        <v>466</v>
      </c>
      <c r="R2690" s="97" t="s">
        <v>131</v>
      </c>
      <c r="S2690" s="97" t="s">
        <v>149</v>
      </c>
      <c r="T2690" s="97" t="s">
        <v>150</v>
      </c>
      <c r="U2690" s="97" t="s">
        <v>134</v>
      </c>
      <c r="V2690" s="97" t="s">
        <v>135</v>
      </c>
      <c r="W2690" s="97" t="s">
        <v>136</v>
      </c>
      <c r="X2690" s="97" t="s">
        <v>1351</v>
      </c>
      <c r="Y2690" s="99">
        <v>0</v>
      </c>
      <c r="Z2690" s="99">
        <v>76215.458190476187</v>
      </c>
      <c r="AA2690" s="99">
        <v>76215.458190476187</v>
      </c>
      <c r="AB2690" s="99">
        <v>76215.460000000006</v>
      </c>
      <c r="AC2690">
        <f t="shared" si="82"/>
        <v>1000</v>
      </c>
      <c r="AD2690" t="str">
        <f t="shared" si="83"/>
        <v>307</v>
      </c>
    </row>
    <row r="2691" spans="1:30" hidden="1" x14ac:dyDescent="0.25">
      <c r="A2691" s="97" t="s">
        <v>1352</v>
      </c>
      <c r="B2691" s="97" t="s">
        <v>385</v>
      </c>
      <c r="C2691" s="97" t="s">
        <v>140</v>
      </c>
      <c r="D2691" s="97" t="s">
        <v>141</v>
      </c>
      <c r="E2691" s="97" t="s">
        <v>122</v>
      </c>
      <c r="F2691" s="98">
        <v>15</v>
      </c>
      <c r="G2691" s="98" t="s">
        <v>142</v>
      </c>
      <c r="H2691" s="97" t="s">
        <v>143</v>
      </c>
      <c r="I2691" s="97" t="s">
        <v>124</v>
      </c>
      <c r="J2691" s="97" t="s">
        <v>125</v>
      </c>
      <c r="K2691" s="97" t="s">
        <v>1353</v>
      </c>
      <c r="L2691" s="97"/>
      <c r="M2691" s="97"/>
      <c r="N2691" s="97" t="s">
        <v>1120</v>
      </c>
      <c r="O2691" s="97" t="s">
        <v>391</v>
      </c>
      <c r="P2691" s="97" t="s">
        <v>147</v>
      </c>
      <c r="Q2691" s="97" t="s">
        <v>148</v>
      </c>
      <c r="R2691" s="97" t="s">
        <v>131</v>
      </c>
      <c r="S2691" s="97" t="s">
        <v>149</v>
      </c>
      <c r="T2691" s="97" t="s">
        <v>150</v>
      </c>
      <c r="U2691" s="97" t="s">
        <v>151</v>
      </c>
      <c r="V2691" s="97" t="s">
        <v>135</v>
      </c>
      <c r="W2691" s="97" t="s">
        <v>136</v>
      </c>
      <c r="X2691" s="97"/>
      <c r="Y2691" s="99"/>
      <c r="Z2691" s="99"/>
      <c r="AA2691" s="99">
        <v>6644076</v>
      </c>
      <c r="AB2691" s="99">
        <v>6644076</v>
      </c>
      <c r="AC2691">
        <f t="shared" ref="AC2691:AC2754" si="84">MID(D2691,1,1)*1000</f>
        <v>1000</v>
      </c>
      <c r="AD2691" t="str">
        <f t="shared" ref="AD2691:AD2754" si="85">MID(A2691,6,3)</f>
        <v>307</v>
      </c>
    </row>
    <row r="2692" spans="1:30" hidden="1" x14ac:dyDescent="0.25">
      <c r="A2692" s="97" t="s">
        <v>1352</v>
      </c>
      <c r="B2692" s="97" t="s">
        <v>385</v>
      </c>
      <c r="C2692" s="97" t="s">
        <v>140</v>
      </c>
      <c r="D2692" s="97">
        <v>12101</v>
      </c>
      <c r="E2692" s="97" t="s">
        <v>122</v>
      </c>
      <c r="F2692" s="98">
        <v>15</v>
      </c>
      <c r="G2692" s="98" t="s">
        <v>142</v>
      </c>
      <c r="H2692" s="97">
        <v>19</v>
      </c>
      <c r="I2692" s="97" t="s">
        <v>124</v>
      </c>
      <c r="J2692" s="97" t="s">
        <v>125</v>
      </c>
      <c r="K2692" s="97" t="s">
        <v>1353</v>
      </c>
      <c r="L2692" s="97"/>
      <c r="M2692" s="97"/>
      <c r="N2692" s="97" t="s">
        <v>1120</v>
      </c>
      <c r="O2692" s="97" t="s">
        <v>391</v>
      </c>
      <c r="P2692" s="97" t="s">
        <v>147</v>
      </c>
      <c r="Q2692" s="97" t="s">
        <v>182</v>
      </c>
      <c r="R2692" s="97" t="s">
        <v>131</v>
      </c>
      <c r="S2692" s="97" t="s">
        <v>149</v>
      </c>
      <c r="T2692" s="97" t="s">
        <v>150</v>
      </c>
      <c r="U2692" s="97" t="s">
        <v>134</v>
      </c>
      <c r="V2692" s="97" t="s">
        <v>135</v>
      </c>
      <c r="W2692" s="97" t="s">
        <v>136</v>
      </c>
      <c r="X2692" s="97"/>
      <c r="Y2692" s="99"/>
      <c r="Z2692" s="99"/>
      <c r="AA2692" s="99">
        <v>1134939</v>
      </c>
      <c r="AB2692" s="99">
        <v>1134939</v>
      </c>
      <c r="AC2692">
        <f t="shared" si="84"/>
        <v>1000</v>
      </c>
      <c r="AD2692" t="str">
        <f t="shared" si="85"/>
        <v>307</v>
      </c>
    </row>
    <row r="2693" spans="1:30" hidden="1" x14ac:dyDescent="0.25">
      <c r="A2693" s="97" t="s">
        <v>1352</v>
      </c>
      <c r="B2693" s="97" t="s">
        <v>385</v>
      </c>
      <c r="C2693" s="97" t="s">
        <v>140</v>
      </c>
      <c r="D2693" s="97">
        <v>13201</v>
      </c>
      <c r="E2693" s="97" t="s">
        <v>122</v>
      </c>
      <c r="F2693" s="98">
        <v>15</v>
      </c>
      <c r="G2693" s="98" t="s">
        <v>142</v>
      </c>
      <c r="H2693" s="97">
        <v>19</v>
      </c>
      <c r="I2693" s="97" t="s">
        <v>124</v>
      </c>
      <c r="J2693" s="97" t="s">
        <v>125</v>
      </c>
      <c r="K2693" s="97" t="s">
        <v>1353</v>
      </c>
      <c r="L2693" s="97"/>
      <c r="M2693" s="97"/>
      <c r="N2693" s="97" t="s">
        <v>1120</v>
      </c>
      <c r="O2693" s="97" t="s">
        <v>391</v>
      </c>
      <c r="P2693" s="97" t="s">
        <v>147</v>
      </c>
      <c r="Q2693" s="97" t="s">
        <v>152</v>
      </c>
      <c r="R2693" s="97" t="s">
        <v>131</v>
      </c>
      <c r="S2693" s="97" t="s">
        <v>149</v>
      </c>
      <c r="T2693" s="97" t="s">
        <v>150</v>
      </c>
      <c r="U2693" s="97" t="s">
        <v>134</v>
      </c>
      <c r="V2693" s="97" t="s">
        <v>135</v>
      </c>
      <c r="W2693" s="97" t="s">
        <v>136</v>
      </c>
      <c r="X2693" s="97"/>
      <c r="Y2693" s="99"/>
      <c r="Z2693" s="99"/>
      <c r="AA2693" s="99">
        <v>276836.5</v>
      </c>
      <c r="AB2693" s="99">
        <v>276836.5</v>
      </c>
      <c r="AC2693">
        <f t="shared" si="84"/>
        <v>1000</v>
      </c>
      <c r="AD2693" t="str">
        <f t="shared" si="85"/>
        <v>307</v>
      </c>
    </row>
    <row r="2694" spans="1:30" hidden="1" x14ac:dyDescent="0.25">
      <c r="A2694" s="97" t="s">
        <v>1352</v>
      </c>
      <c r="B2694" s="97" t="s">
        <v>385</v>
      </c>
      <c r="C2694" s="97" t="s">
        <v>140</v>
      </c>
      <c r="D2694" s="97">
        <v>13203</v>
      </c>
      <c r="E2694" s="97" t="s">
        <v>122</v>
      </c>
      <c r="F2694" s="98">
        <v>15</v>
      </c>
      <c r="G2694" s="98" t="s">
        <v>142</v>
      </c>
      <c r="H2694" s="97">
        <v>19</v>
      </c>
      <c r="I2694" s="97" t="s">
        <v>124</v>
      </c>
      <c r="J2694" s="97" t="s">
        <v>125</v>
      </c>
      <c r="K2694" s="97" t="s">
        <v>1353</v>
      </c>
      <c r="L2694" s="97"/>
      <c r="M2694" s="97"/>
      <c r="N2694" s="97" t="s">
        <v>1120</v>
      </c>
      <c r="O2694" s="97" t="s">
        <v>391</v>
      </c>
      <c r="P2694" s="97" t="s">
        <v>147</v>
      </c>
      <c r="Q2694" s="97" t="s">
        <v>153</v>
      </c>
      <c r="R2694" s="97" t="s">
        <v>131</v>
      </c>
      <c r="S2694" s="97" t="s">
        <v>149</v>
      </c>
      <c r="T2694" s="97" t="s">
        <v>150</v>
      </c>
      <c r="U2694" s="97" t="s">
        <v>134</v>
      </c>
      <c r="V2694" s="97" t="s">
        <v>135</v>
      </c>
      <c r="W2694" s="97" t="s">
        <v>136</v>
      </c>
      <c r="X2694" s="97"/>
      <c r="Y2694" s="99"/>
      <c r="Z2694" s="99"/>
      <c r="AA2694" s="99">
        <v>1107346</v>
      </c>
      <c r="AB2694" s="99">
        <v>1107346</v>
      </c>
      <c r="AC2694">
        <f t="shared" si="84"/>
        <v>1000</v>
      </c>
      <c r="AD2694" t="str">
        <f t="shared" si="85"/>
        <v>307</v>
      </c>
    </row>
    <row r="2695" spans="1:30" hidden="1" x14ac:dyDescent="0.25">
      <c r="A2695" s="97" t="s">
        <v>1352</v>
      </c>
      <c r="B2695" s="97" t="s">
        <v>385</v>
      </c>
      <c r="C2695" s="97" t="s">
        <v>140</v>
      </c>
      <c r="D2695" s="97" t="s">
        <v>183</v>
      </c>
      <c r="E2695" s="97" t="s">
        <v>122</v>
      </c>
      <c r="F2695" s="98">
        <v>15</v>
      </c>
      <c r="G2695" s="98" t="s">
        <v>142</v>
      </c>
      <c r="H2695" s="97">
        <v>19</v>
      </c>
      <c r="I2695" s="97" t="s">
        <v>124</v>
      </c>
      <c r="J2695" s="97" t="s">
        <v>125</v>
      </c>
      <c r="K2695" s="97" t="s">
        <v>1353</v>
      </c>
      <c r="L2695" s="97"/>
      <c r="M2695" s="97"/>
      <c r="N2695" s="97" t="s">
        <v>1120</v>
      </c>
      <c r="O2695" s="97" t="s">
        <v>391</v>
      </c>
      <c r="P2695" s="97" t="s">
        <v>147</v>
      </c>
      <c r="Q2695" s="97" t="s">
        <v>184</v>
      </c>
      <c r="R2695" s="97" t="s">
        <v>131</v>
      </c>
      <c r="S2695" s="97" t="s">
        <v>149</v>
      </c>
      <c r="T2695" s="97" t="s">
        <v>150</v>
      </c>
      <c r="U2695" s="97" t="s">
        <v>134</v>
      </c>
      <c r="V2695" s="97" t="s">
        <v>135</v>
      </c>
      <c r="W2695" s="97" t="s">
        <v>136</v>
      </c>
      <c r="X2695" s="97" t="s">
        <v>1123</v>
      </c>
      <c r="Y2695" s="99">
        <v>41834.400000000001</v>
      </c>
      <c r="Z2695" s="99">
        <v>45180.66</v>
      </c>
      <c r="AA2695" s="99">
        <v>45180.66</v>
      </c>
      <c r="AB2695" s="99">
        <v>45180.66</v>
      </c>
      <c r="AC2695">
        <f t="shared" si="84"/>
        <v>1000</v>
      </c>
      <c r="AD2695" t="str">
        <f t="shared" si="85"/>
        <v>307</v>
      </c>
    </row>
    <row r="2696" spans="1:30" hidden="1" x14ac:dyDescent="0.25">
      <c r="A2696" s="97" t="s">
        <v>1352</v>
      </c>
      <c r="B2696" s="97" t="s">
        <v>385</v>
      </c>
      <c r="C2696" s="97" t="s">
        <v>140</v>
      </c>
      <c r="D2696" s="97">
        <v>14101</v>
      </c>
      <c r="E2696" s="97" t="s">
        <v>122</v>
      </c>
      <c r="F2696" s="98">
        <v>15</v>
      </c>
      <c r="G2696" s="98" t="s">
        <v>142</v>
      </c>
      <c r="H2696" s="97">
        <v>19</v>
      </c>
      <c r="I2696" s="97" t="s">
        <v>124</v>
      </c>
      <c r="J2696" s="97" t="s">
        <v>125</v>
      </c>
      <c r="K2696" s="97" t="s">
        <v>1353</v>
      </c>
      <c r="L2696" s="97"/>
      <c r="M2696" s="97"/>
      <c r="N2696" s="97" t="s">
        <v>1120</v>
      </c>
      <c r="O2696" s="97" t="s">
        <v>391</v>
      </c>
      <c r="P2696" s="97" t="s">
        <v>147</v>
      </c>
      <c r="Q2696" s="97" t="s">
        <v>154</v>
      </c>
      <c r="R2696" s="97" t="s">
        <v>131</v>
      </c>
      <c r="S2696" s="97" t="s">
        <v>149</v>
      </c>
      <c r="T2696" s="97" t="s">
        <v>150</v>
      </c>
      <c r="U2696" s="97" t="s">
        <v>134</v>
      </c>
      <c r="V2696" s="97" t="s">
        <v>135</v>
      </c>
      <c r="W2696" s="97" t="s">
        <v>136</v>
      </c>
      <c r="X2696" s="97"/>
      <c r="Y2696" s="99"/>
      <c r="Z2696" s="99"/>
      <c r="AA2696" s="99">
        <v>365424.18</v>
      </c>
      <c r="AB2696" s="99">
        <v>365424.18</v>
      </c>
      <c r="AC2696">
        <f t="shared" si="84"/>
        <v>1000</v>
      </c>
      <c r="AD2696" t="str">
        <f t="shared" si="85"/>
        <v>307</v>
      </c>
    </row>
    <row r="2697" spans="1:30" hidden="1" x14ac:dyDescent="0.25">
      <c r="A2697" s="97" t="s">
        <v>1352</v>
      </c>
      <c r="B2697" s="97" t="s">
        <v>385</v>
      </c>
      <c r="C2697" s="97" t="s">
        <v>140</v>
      </c>
      <c r="D2697" s="97">
        <v>14103</v>
      </c>
      <c r="E2697" s="97" t="s">
        <v>122</v>
      </c>
      <c r="F2697" s="98">
        <v>15</v>
      </c>
      <c r="G2697" s="98" t="s">
        <v>142</v>
      </c>
      <c r="H2697" s="97">
        <v>19</v>
      </c>
      <c r="I2697" s="97" t="s">
        <v>124</v>
      </c>
      <c r="J2697" s="97" t="s">
        <v>125</v>
      </c>
      <c r="K2697" s="97" t="s">
        <v>1353</v>
      </c>
      <c r="L2697" s="97"/>
      <c r="M2697" s="97"/>
      <c r="N2697" s="97" t="s">
        <v>1120</v>
      </c>
      <c r="O2697" s="97" t="s">
        <v>391</v>
      </c>
      <c r="P2697" s="97" t="s">
        <v>147</v>
      </c>
      <c r="Q2697" s="97" t="s">
        <v>155</v>
      </c>
      <c r="R2697" s="97" t="s">
        <v>131</v>
      </c>
      <c r="S2697" s="97" t="s">
        <v>149</v>
      </c>
      <c r="T2697" s="97" t="s">
        <v>150</v>
      </c>
      <c r="U2697" s="97" t="s">
        <v>134</v>
      </c>
      <c r="V2697" s="97" t="s">
        <v>135</v>
      </c>
      <c r="W2697" s="97" t="s">
        <v>136</v>
      </c>
      <c r="X2697" s="97"/>
      <c r="Y2697" s="99"/>
      <c r="Z2697" s="99"/>
      <c r="AA2697" s="99">
        <v>149491.71</v>
      </c>
      <c r="AB2697" s="99">
        <v>149491.71</v>
      </c>
      <c r="AC2697">
        <f t="shared" si="84"/>
        <v>1000</v>
      </c>
      <c r="AD2697" t="str">
        <f t="shared" si="85"/>
        <v>307</v>
      </c>
    </row>
    <row r="2698" spans="1:30" hidden="1" x14ac:dyDescent="0.25">
      <c r="A2698" s="97" t="s">
        <v>1352</v>
      </c>
      <c r="B2698" s="97" t="s">
        <v>385</v>
      </c>
      <c r="C2698" s="97" t="s">
        <v>140</v>
      </c>
      <c r="D2698" s="97">
        <v>14201</v>
      </c>
      <c r="E2698" s="97" t="s">
        <v>122</v>
      </c>
      <c r="F2698" s="98">
        <v>15</v>
      </c>
      <c r="G2698" s="98" t="s">
        <v>142</v>
      </c>
      <c r="H2698" s="97">
        <v>19</v>
      </c>
      <c r="I2698" s="97" t="s">
        <v>124</v>
      </c>
      <c r="J2698" s="97" t="s">
        <v>125</v>
      </c>
      <c r="K2698" s="97" t="s">
        <v>1353</v>
      </c>
      <c r="L2698" s="97"/>
      <c r="M2698" s="97"/>
      <c r="N2698" s="97" t="s">
        <v>1120</v>
      </c>
      <c r="O2698" s="97" t="s">
        <v>391</v>
      </c>
      <c r="P2698" s="97" t="s">
        <v>147</v>
      </c>
      <c r="Q2698" s="97" t="s">
        <v>156</v>
      </c>
      <c r="R2698" s="97" t="s">
        <v>131</v>
      </c>
      <c r="S2698" s="97" t="s">
        <v>149</v>
      </c>
      <c r="T2698" s="97" t="s">
        <v>150</v>
      </c>
      <c r="U2698" s="97" t="s">
        <v>134</v>
      </c>
      <c r="V2698" s="97" t="s">
        <v>135</v>
      </c>
      <c r="W2698" s="97" t="s">
        <v>136</v>
      </c>
      <c r="X2698" s="97"/>
      <c r="Y2698" s="99"/>
      <c r="Z2698" s="99"/>
      <c r="AA2698" s="99">
        <v>332203.80000000005</v>
      </c>
      <c r="AB2698" s="99">
        <v>332203.8</v>
      </c>
      <c r="AC2698">
        <f t="shared" si="84"/>
        <v>1000</v>
      </c>
      <c r="AD2698" t="str">
        <f t="shared" si="85"/>
        <v>307</v>
      </c>
    </row>
    <row r="2699" spans="1:30" hidden="1" x14ac:dyDescent="0.25">
      <c r="A2699" s="97" t="s">
        <v>1352</v>
      </c>
      <c r="B2699" s="97" t="s">
        <v>385</v>
      </c>
      <c r="C2699" s="97" t="s">
        <v>140</v>
      </c>
      <c r="D2699" s="97">
        <v>14301</v>
      </c>
      <c r="E2699" s="97" t="s">
        <v>122</v>
      </c>
      <c r="F2699" s="98">
        <v>15</v>
      </c>
      <c r="G2699" s="98" t="s">
        <v>142</v>
      </c>
      <c r="H2699" s="97">
        <v>19</v>
      </c>
      <c r="I2699" s="97" t="s">
        <v>124</v>
      </c>
      <c r="J2699" s="97" t="s">
        <v>125</v>
      </c>
      <c r="K2699" s="97" t="s">
        <v>1353</v>
      </c>
      <c r="L2699" s="97"/>
      <c r="M2699" s="97"/>
      <c r="N2699" s="97" t="s">
        <v>1120</v>
      </c>
      <c r="O2699" s="97" t="s">
        <v>391</v>
      </c>
      <c r="P2699" s="97" t="s">
        <v>147</v>
      </c>
      <c r="Q2699" s="97" t="s">
        <v>178</v>
      </c>
      <c r="R2699" s="97" t="s">
        <v>131</v>
      </c>
      <c r="S2699" s="97" t="s">
        <v>149</v>
      </c>
      <c r="T2699" s="97" t="s">
        <v>150</v>
      </c>
      <c r="U2699" s="97" t="s">
        <v>134</v>
      </c>
      <c r="V2699" s="97" t="s">
        <v>135</v>
      </c>
      <c r="W2699" s="97" t="s">
        <v>136</v>
      </c>
      <c r="X2699" s="97"/>
      <c r="Y2699" s="99"/>
      <c r="Z2699" s="99"/>
      <c r="AA2699" s="99">
        <v>398644.56</v>
      </c>
      <c r="AB2699" s="99">
        <v>398644.56</v>
      </c>
      <c r="AC2699">
        <f t="shared" si="84"/>
        <v>1000</v>
      </c>
      <c r="AD2699" t="str">
        <f t="shared" si="85"/>
        <v>307</v>
      </c>
    </row>
    <row r="2700" spans="1:30" hidden="1" x14ac:dyDescent="0.25">
      <c r="A2700" t="s">
        <v>1352</v>
      </c>
      <c r="B2700" t="s">
        <v>385</v>
      </c>
      <c r="C2700" t="s">
        <v>470</v>
      </c>
      <c r="D2700" t="s">
        <v>186</v>
      </c>
      <c r="E2700" t="s">
        <v>122</v>
      </c>
      <c r="F2700" t="s">
        <v>159</v>
      </c>
      <c r="G2700" t="s">
        <v>160</v>
      </c>
      <c r="H2700" t="s">
        <v>143</v>
      </c>
      <c r="I2700" t="s">
        <v>124</v>
      </c>
      <c r="J2700" t="s">
        <v>125</v>
      </c>
      <c r="K2700" t="s">
        <v>1354</v>
      </c>
      <c r="N2700" t="s">
        <v>1120</v>
      </c>
      <c r="O2700" t="s">
        <v>391</v>
      </c>
      <c r="P2700" t="s">
        <v>472</v>
      </c>
      <c r="Q2700" t="s">
        <v>188</v>
      </c>
      <c r="R2700" t="s">
        <v>131</v>
      </c>
      <c r="S2700" t="s">
        <v>164</v>
      </c>
      <c r="T2700" t="s">
        <v>165</v>
      </c>
      <c r="U2700" t="s">
        <v>151</v>
      </c>
      <c r="V2700" t="s">
        <v>135</v>
      </c>
      <c r="W2700" t="s">
        <v>136</v>
      </c>
      <c r="X2700" t="s">
        <v>1121</v>
      </c>
      <c r="Y2700" s="94">
        <v>83351.23</v>
      </c>
      <c r="Z2700" s="94">
        <v>49168.889999999992</v>
      </c>
      <c r="AA2700" s="94">
        <v>127181.97</v>
      </c>
      <c r="AB2700" s="94">
        <v>127181.97</v>
      </c>
      <c r="AC2700">
        <f t="shared" si="84"/>
        <v>2000</v>
      </c>
      <c r="AD2700" t="str">
        <f t="shared" si="85"/>
        <v>307</v>
      </c>
    </row>
    <row r="2701" spans="1:30" hidden="1" x14ac:dyDescent="0.25">
      <c r="A2701" t="s">
        <v>1352</v>
      </c>
      <c r="B2701" t="s">
        <v>385</v>
      </c>
      <c r="C2701" t="s">
        <v>470</v>
      </c>
      <c r="D2701" t="s">
        <v>190</v>
      </c>
      <c r="E2701" t="s">
        <v>122</v>
      </c>
      <c r="F2701" t="s">
        <v>159</v>
      </c>
      <c r="G2701" t="s">
        <v>160</v>
      </c>
      <c r="H2701" t="s">
        <v>143</v>
      </c>
      <c r="I2701" t="s">
        <v>124</v>
      </c>
      <c r="J2701" t="s">
        <v>125</v>
      </c>
      <c r="K2701" t="s">
        <v>1354</v>
      </c>
      <c r="N2701" t="s">
        <v>1120</v>
      </c>
      <c r="O2701" t="s">
        <v>391</v>
      </c>
      <c r="P2701" t="s">
        <v>472</v>
      </c>
      <c r="Q2701" t="s">
        <v>191</v>
      </c>
      <c r="R2701" t="s">
        <v>131</v>
      </c>
      <c r="S2701" t="s">
        <v>164</v>
      </c>
      <c r="T2701" t="s">
        <v>165</v>
      </c>
      <c r="U2701" t="s">
        <v>151</v>
      </c>
      <c r="V2701" t="s">
        <v>135</v>
      </c>
      <c r="W2701" t="s">
        <v>136</v>
      </c>
      <c r="X2701" t="s">
        <v>1121</v>
      </c>
      <c r="Y2701" s="94">
        <v>0</v>
      </c>
      <c r="Z2701" s="94">
        <v>1948.2933333333333</v>
      </c>
      <c r="AA2701" s="94">
        <v>74986.02</v>
      </c>
      <c r="AB2701" s="94">
        <v>74986.02</v>
      </c>
      <c r="AC2701">
        <f t="shared" si="84"/>
        <v>2000</v>
      </c>
      <c r="AD2701" t="str">
        <f t="shared" si="85"/>
        <v>307</v>
      </c>
    </row>
    <row r="2702" spans="1:30" hidden="1" x14ac:dyDescent="0.25">
      <c r="A2702" t="s">
        <v>1352</v>
      </c>
      <c r="B2702" t="s">
        <v>385</v>
      </c>
      <c r="C2702" t="s">
        <v>470</v>
      </c>
      <c r="D2702" t="s">
        <v>192</v>
      </c>
      <c r="E2702" t="s">
        <v>122</v>
      </c>
      <c r="F2702" t="s">
        <v>159</v>
      </c>
      <c r="G2702" t="s">
        <v>160</v>
      </c>
      <c r="H2702" t="s">
        <v>143</v>
      </c>
      <c r="I2702" t="s">
        <v>124</v>
      </c>
      <c r="J2702" t="s">
        <v>125</v>
      </c>
      <c r="K2702" t="s">
        <v>1354</v>
      </c>
      <c r="N2702" t="s">
        <v>1120</v>
      </c>
      <c r="O2702" t="s">
        <v>391</v>
      </c>
      <c r="P2702" t="s">
        <v>472</v>
      </c>
      <c r="Q2702" t="s">
        <v>193</v>
      </c>
      <c r="R2702" t="s">
        <v>131</v>
      </c>
      <c r="S2702" t="s">
        <v>164</v>
      </c>
      <c r="T2702" t="s">
        <v>165</v>
      </c>
      <c r="U2702" t="s">
        <v>151</v>
      </c>
      <c r="V2702" t="s">
        <v>135</v>
      </c>
      <c r="W2702" t="s">
        <v>136</v>
      </c>
      <c r="X2702" t="s">
        <v>1121</v>
      </c>
      <c r="Y2702" s="94">
        <v>141815.29999999999</v>
      </c>
      <c r="Z2702" s="94">
        <v>164477.01999999996</v>
      </c>
      <c r="AA2702" s="94">
        <v>273965.58999999997</v>
      </c>
      <c r="AB2702" s="94">
        <v>273965.59000000003</v>
      </c>
      <c r="AC2702">
        <f t="shared" si="84"/>
        <v>2000</v>
      </c>
      <c r="AD2702" t="str">
        <f t="shared" si="85"/>
        <v>307</v>
      </c>
    </row>
    <row r="2703" spans="1:30" hidden="1" x14ac:dyDescent="0.25">
      <c r="A2703" t="s">
        <v>1352</v>
      </c>
      <c r="B2703" t="s">
        <v>385</v>
      </c>
      <c r="C2703" t="s">
        <v>470</v>
      </c>
      <c r="D2703" t="s">
        <v>198</v>
      </c>
      <c r="E2703" t="s">
        <v>122</v>
      </c>
      <c r="F2703" t="s">
        <v>159</v>
      </c>
      <c r="G2703" t="s">
        <v>160</v>
      </c>
      <c r="H2703" t="s">
        <v>143</v>
      </c>
      <c r="I2703" t="s">
        <v>124</v>
      </c>
      <c r="J2703" t="s">
        <v>125</v>
      </c>
      <c r="K2703" t="s">
        <v>1354</v>
      </c>
      <c r="N2703" t="s">
        <v>1120</v>
      </c>
      <c r="O2703" t="s">
        <v>391</v>
      </c>
      <c r="P2703" t="s">
        <v>472</v>
      </c>
      <c r="Q2703" t="s">
        <v>199</v>
      </c>
      <c r="R2703" t="s">
        <v>131</v>
      </c>
      <c r="S2703" t="s">
        <v>164</v>
      </c>
      <c r="T2703" t="s">
        <v>165</v>
      </c>
      <c r="U2703" t="s">
        <v>151</v>
      </c>
      <c r="V2703" t="s">
        <v>135</v>
      </c>
      <c r="W2703" t="s">
        <v>136</v>
      </c>
      <c r="X2703" t="s">
        <v>1121</v>
      </c>
      <c r="Y2703" s="94">
        <v>25872.22</v>
      </c>
      <c r="Z2703" s="94">
        <v>10421.980000000001</v>
      </c>
      <c r="AA2703" s="94">
        <v>18433.73</v>
      </c>
      <c r="AB2703" s="94">
        <v>18433.73</v>
      </c>
      <c r="AC2703">
        <f t="shared" si="84"/>
        <v>2000</v>
      </c>
      <c r="AD2703" t="str">
        <f t="shared" si="85"/>
        <v>307</v>
      </c>
    </row>
    <row r="2704" spans="1:30" hidden="1" x14ac:dyDescent="0.25">
      <c r="A2704" t="s">
        <v>1352</v>
      </c>
      <c r="B2704" t="s">
        <v>385</v>
      </c>
      <c r="C2704" t="s">
        <v>470</v>
      </c>
      <c r="D2704" t="s">
        <v>200</v>
      </c>
      <c r="E2704" t="s">
        <v>122</v>
      </c>
      <c r="F2704" t="s">
        <v>159</v>
      </c>
      <c r="G2704" t="s">
        <v>160</v>
      </c>
      <c r="H2704" t="s">
        <v>143</v>
      </c>
      <c r="I2704" t="s">
        <v>124</v>
      </c>
      <c r="J2704" t="s">
        <v>125</v>
      </c>
      <c r="K2704" t="s">
        <v>1354</v>
      </c>
      <c r="N2704" t="s">
        <v>1120</v>
      </c>
      <c r="O2704" t="s">
        <v>391</v>
      </c>
      <c r="P2704" t="s">
        <v>472</v>
      </c>
      <c r="Q2704" t="s">
        <v>201</v>
      </c>
      <c r="R2704" t="s">
        <v>131</v>
      </c>
      <c r="S2704" t="s">
        <v>164</v>
      </c>
      <c r="T2704" t="s">
        <v>165</v>
      </c>
      <c r="U2704" t="s">
        <v>151</v>
      </c>
      <c r="V2704" t="s">
        <v>135</v>
      </c>
      <c r="W2704" t="s">
        <v>136</v>
      </c>
      <c r="X2704" t="s">
        <v>1121</v>
      </c>
      <c r="Y2704" s="94">
        <v>25952.33</v>
      </c>
      <c r="Z2704" s="94">
        <v>14564.33</v>
      </c>
      <c r="AA2704" s="94">
        <v>15001.26</v>
      </c>
      <c r="AB2704" s="94">
        <v>15001.26</v>
      </c>
      <c r="AC2704">
        <f t="shared" si="84"/>
        <v>2000</v>
      </c>
      <c r="AD2704" t="str">
        <f t="shared" si="85"/>
        <v>307</v>
      </c>
    </row>
    <row r="2705" spans="1:30" hidden="1" x14ac:dyDescent="0.25">
      <c r="A2705" t="s">
        <v>1352</v>
      </c>
      <c r="B2705" t="s">
        <v>385</v>
      </c>
      <c r="C2705" t="s">
        <v>470</v>
      </c>
      <c r="D2705" t="s">
        <v>214</v>
      </c>
      <c r="E2705" t="s">
        <v>122</v>
      </c>
      <c r="F2705" t="s">
        <v>159</v>
      </c>
      <c r="G2705" t="s">
        <v>160</v>
      </c>
      <c r="H2705" t="s">
        <v>143</v>
      </c>
      <c r="I2705" t="s">
        <v>124</v>
      </c>
      <c r="J2705" t="s">
        <v>125</v>
      </c>
      <c r="K2705" t="s">
        <v>1354</v>
      </c>
      <c r="N2705" t="s">
        <v>1120</v>
      </c>
      <c r="O2705" t="s">
        <v>391</v>
      </c>
      <c r="P2705" t="s">
        <v>472</v>
      </c>
      <c r="Q2705" t="s">
        <v>215</v>
      </c>
      <c r="R2705" t="s">
        <v>131</v>
      </c>
      <c r="S2705" t="s">
        <v>164</v>
      </c>
      <c r="T2705" t="s">
        <v>165</v>
      </c>
      <c r="U2705" t="s">
        <v>151</v>
      </c>
      <c r="V2705" t="s">
        <v>135</v>
      </c>
      <c r="W2705" t="s">
        <v>136</v>
      </c>
      <c r="X2705" t="s">
        <v>1121</v>
      </c>
      <c r="Y2705" s="94">
        <v>80553.84</v>
      </c>
      <c r="Z2705" s="94">
        <v>94378.109999999986</v>
      </c>
      <c r="AA2705" s="94">
        <v>179609.45</v>
      </c>
      <c r="AB2705" s="94">
        <v>179609.45</v>
      </c>
      <c r="AC2705">
        <f t="shared" si="84"/>
        <v>2000</v>
      </c>
      <c r="AD2705" t="str">
        <f t="shared" si="85"/>
        <v>307</v>
      </c>
    </row>
    <row r="2706" spans="1:30" hidden="1" x14ac:dyDescent="0.25">
      <c r="A2706" t="s">
        <v>1352</v>
      </c>
      <c r="B2706" t="s">
        <v>385</v>
      </c>
      <c r="C2706" t="s">
        <v>470</v>
      </c>
      <c r="D2706" t="s">
        <v>234</v>
      </c>
      <c r="E2706" t="s">
        <v>122</v>
      </c>
      <c r="F2706" t="s">
        <v>159</v>
      </c>
      <c r="G2706" t="s">
        <v>160</v>
      </c>
      <c r="H2706" t="s">
        <v>143</v>
      </c>
      <c r="I2706" t="s">
        <v>124</v>
      </c>
      <c r="J2706" t="s">
        <v>125</v>
      </c>
      <c r="K2706" t="s">
        <v>1354</v>
      </c>
      <c r="N2706" t="s">
        <v>1120</v>
      </c>
      <c r="O2706" t="s">
        <v>391</v>
      </c>
      <c r="P2706" t="s">
        <v>472</v>
      </c>
      <c r="Q2706" t="s">
        <v>235</v>
      </c>
      <c r="R2706" t="s">
        <v>131</v>
      </c>
      <c r="S2706" t="s">
        <v>164</v>
      </c>
      <c r="T2706" t="s">
        <v>165</v>
      </c>
      <c r="U2706" t="s">
        <v>151</v>
      </c>
      <c r="V2706" t="s">
        <v>135</v>
      </c>
      <c r="W2706" t="s">
        <v>136</v>
      </c>
      <c r="X2706" t="s">
        <v>1121</v>
      </c>
      <c r="Y2706" s="94">
        <v>11702923.59</v>
      </c>
      <c r="Z2706" s="94">
        <v>12112358.647333333</v>
      </c>
      <c r="AA2706" s="94">
        <v>13578627.062099999</v>
      </c>
      <c r="AB2706" s="94">
        <v>13578627.060000001</v>
      </c>
      <c r="AC2706">
        <f t="shared" si="84"/>
        <v>3000</v>
      </c>
      <c r="AD2706" t="str">
        <f t="shared" si="85"/>
        <v>307</v>
      </c>
    </row>
    <row r="2707" spans="1:30" hidden="1" x14ac:dyDescent="0.25">
      <c r="A2707" t="s">
        <v>1352</v>
      </c>
      <c r="B2707" t="s">
        <v>385</v>
      </c>
      <c r="C2707" t="s">
        <v>470</v>
      </c>
      <c r="D2707" t="s">
        <v>236</v>
      </c>
      <c r="E2707" t="s">
        <v>122</v>
      </c>
      <c r="F2707" t="s">
        <v>159</v>
      </c>
      <c r="G2707" t="s">
        <v>160</v>
      </c>
      <c r="H2707" t="s">
        <v>143</v>
      </c>
      <c r="I2707" t="s">
        <v>124</v>
      </c>
      <c r="J2707" t="s">
        <v>125</v>
      </c>
      <c r="K2707" t="s">
        <v>1354</v>
      </c>
      <c r="N2707" t="s">
        <v>1120</v>
      </c>
      <c r="O2707" t="s">
        <v>391</v>
      </c>
      <c r="P2707" t="s">
        <v>472</v>
      </c>
      <c r="Q2707" t="s">
        <v>237</v>
      </c>
      <c r="R2707" t="s">
        <v>131</v>
      </c>
      <c r="S2707" t="s">
        <v>164</v>
      </c>
      <c r="T2707" t="s">
        <v>165</v>
      </c>
      <c r="U2707" t="s">
        <v>151</v>
      </c>
      <c r="V2707" t="s">
        <v>135</v>
      </c>
      <c r="W2707" t="s">
        <v>136</v>
      </c>
      <c r="X2707" t="s">
        <v>1121</v>
      </c>
      <c r="Y2707" s="94">
        <v>3938455.9</v>
      </c>
      <c r="Z2707" s="94">
        <v>4070131.3273</v>
      </c>
      <c r="AA2707" s="94">
        <v>4192235.2671190002</v>
      </c>
      <c r="AB2707" s="94">
        <v>4192235.27</v>
      </c>
      <c r="AC2707">
        <f t="shared" si="84"/>
        <v>3000</v>
      </c>
      <c r="AD2707" t="str">
        <f t="shared" si="85"/>
        <v>307</v>
      </c>
    </row>
    <row r="2708" spans="1:30" hidden="1" x14ac:dyDescent="0.25">
      <c r="A2708" t="s">
        <v>1352</v>
      </c>
      <c r="B2708" t="s">
        <v>385</v>
      </c>
      <c r="C2708" t="s">
        <v>470</v>
      </c>
      <c r="D2708" t="s">
        <v>238</v>
      </c>
      <c r="E2708" t="s">
        <v>122</v>
      </c>
      <c r="F2708" t="s">
        <v>159</v>
      </c>
      <c r="G2708" t="s">
        <v>160</v>
      </c>
      <c r="H2708" t="s">
        <v>143</v>
      </c>
      <c r="I2708" t="s">
        <v>124</v>
      </c>
      <c r="J2708" t="s">
        <v>125</v>
      </c>
      <c r="K2708" t="s">
        <v>1354</v>
      </c>
      <c r="N2708" t="s">
        <v>1120</v>
      </c>
      <c r="O2708" t="s">
        <v>391</v>
      </c>
      <c r="P2708" t="s">
        <v>472</v>
      </c>
      <c r="Q2708" t="s">
        <v>239</v>
      </c>
      <c r="R2708" t="s">
        <v>131</v>
      </c>
      <c r="S2708" t="s">
        <v>164</v>
      </c>
      <c r="T2708" t="s">
        <v>165</v>
      </c>
      <c r="U2708" t="s">
        <v>151</v>
      </c>
      <c r="V2708" t="s">
        <v>135</v>
      </c>
      <c r="W2708" t="s">
        <v>136</v>
      </c>
      <c r="X2708" t="s">
        <v>1121</v>
      </c>
      <c r="Y2708" s="94">
        <v>39460720.850000001</v>
      </c>
      <c r="Z2708" s="94">
        <v>48677434.239999995</v>
      </c>
      <c r="AA2708" s="94">
        <v>50137757.267199993</v>
      </c>
      <c r="AB2708" s="94">
        <v>50137757.270000003</v>
      </c>
      <c r="AC2708">
        <f t="shared" si="84"/>
        <v>3000</v>
      </c>
      <c r="AD2708" t="str">
        <f t="shared" si="85"/>
        <v>307</v>
      </c>
    </row>
    <row r="2709" spans="1:30" hidden="1" x14ac:dyDescent="0.25">
      <c r="A2709" t="s">
        <v>1352</v>
      </c>
      <c r="B2709" t="s">
        <v>385</v>
      </c>
      <c r="C2709" t="s">
        <v>470</v>
      </c>
      <c r="D2709" t="s">
        <v>158</v>
      </c>
      <c r="E2709" t="s">
        <v>122</v>
      </c>
      <c r="F2709" t="s">
        <v>159</v>
      </c>
      <c r="G2709" t="s">
        <v>160</v>
      </c>
      <c r="H2709" t="s">
        <v>143</v>
      </c>
      <c r="I2709" t="s">
        <v>124</v>
      </c>
      <c r="J2709" t="s">
        <v>125</v>
      </c>
      <c r="K2709" t="s">
        <v>1354</v>
      </c>
      <c r="N2709" t="s">
        <v>1120</v>
      </c>
      <c r="O2709" t="s">
        <v>391</v>
      </c>
      <c r="P2709" t="s">
        <v>472</v>
      </c>
      <c r="Q2709" t="s">
        <v>163</v>
      </c>
      <c r="R2709" t="s">
        <v>131</v>
      </c>
      <c r="S2709" t="s">
        <v>164</v>
      </c>
      <c r="T2709" t="s">
        <v>165</v>
      </c>
      <c r="U2709" t="s">
        <v>151</v>
      </c>
      <c r="V2709" t="s">
        <v>135</v>
      </c>
      <c r="W2709" t="s">
        <v>136</v>
      </c>
      <c r="X2709" t="s">
        <v>1121</v>
      </c>
      <c r="Y2709" s="94">
        <v>12425.51</v>
      </c>
      <c r="Z2709" s="94">
        <v>12425.51</v>
      </c>
      <c r="AA2709" s="94">
        <v>12798.275300000001</v>
      </c>
      <c r="AB2709" s="94">
        <v>12798.28</v>
      </c>
      <c r="AC2709">
        <f t="shared" si="84"/>
        <v>3000</v>
      </c>
      <c r="AD2709" t="str">
        <f t="shared" si="85"/>
        <v>307</v>
      </c>
    </row>
    <row r="2710" spans="1:30" hidden="1" x14ac:dyDescent="0.25">
      <c r="A2710" t="s">
        <v>1352</v>
      </c>
      <c r="B2710" t="s">
        <v>385</v>
      </c>
      <c r="C2710" t="s">
        <v>470</v>
      </c>
      <c r="D2710" t="s">
        <v>240</v>
      </c>
      <c r="E2710" t="s">
        <v>122</v>
      </c>
      <c r="F2710" t="s">
        <v>159</v>
      </c>
      <c r="G2710" t="s">
        <v>160</v>
      </c>
      <c r="H2710" t="s">
        <v>143</v>
      </c>
      <c r="I2710" t="s">
        <v>124</v>
      </c>
      <c r="J2710" t="s">
        <v>125</v>
      </c>
      <c r="K2710" t="s">
        <v>1354</v>
      </c>
      <c r="N2710" t="s">
        <v>1120</v>
      </c>
      <c r="O2710" t="s">
        <v>391</v>
      </c>
      <c r="P2710" t="s">
        <v>472</v>
      </c>
      <c r="Q2710" t="s">
        <v>241</v>
      </c>
      <c r="R2710" t="s">
        <v>131</v>
      </c>
      <c r="S2710" t="s">
        <v>164</v>
      </c>
      <c r="T2710" t="s">
        <v>165</v>
      </c>
      <c r="U2710" t="s">
        <v>151</v>
      </c>
      <c r="V2710" t="s">
        <v>135</v>
      </c>
      <c r="W2710" t="s">
        <v>136</v>
      </c>
      <c r="X2710" t="s">
        <v>1121</v>
      </c>
      <c r="Y2710" s="94">
        <v>13770.13</v>
      </c>
      <c r="Z2710" s="94">
        <v>14042.040000000003</v>
      </c>
      <c r="AA2710" s="94">
        <v>14463.3</v>
      </c>
      <c r="AB2710" s="94">
        <v>14463.3</v>
      </c>
      <c r="AC2710">
        <f t="shared" si="84"/>
        <v>3000</v>
      </c>
      <c r="AD2710" t="str">
        <f t="shared" si="85"/>
        <v>307</v>
      </c>
    </row>
    <row r="2711" spans="1:30" hidden="1" x14ac:dyDescent="0.25">
      <c r="A2711" t="s">
        <v>1352</v>
      </c>
      <c r="B2711" t="s">
        <v>385</v>
      </c>
      <c r="C2711" t="s">
        <v>470</v>
      </c>
      <c r="D2711" t="s">
        <v>242</v>
      </c>
      <c r="E2711" t="s">
        <v>122</v>
      </c>
      <c r="F2711" t="s">
        <v>159</v>
      </c>
      <c r="G2711" t="s">
        <v>160</v>
      </c>
      <c r="H2711" t="s">
        <v>143</v>
      </c>
      <c r="I2711" t="s">
        <v>124</v>
      </c>
      <c r="J2711" t="s">
        <v>125</v>
      </c>
      <c r="K2711" t="s">
        <v>1354</v>
      </c>
      <c r="N2711" t="s">
        <v>1120</v>
      </c>
      <c r="O2711" t="s">
        <v>391</v>
      </c>
      <c r="P2711" t="s">
        <v>472</v>
      </c>
      <c r="Q2711" t="s">
        <v>243</v>
      </c>
      <c r="R2711" t="s">
        <v>131</v>
      </c>
      <c r="S2711" t="s">
        <v>164</v>
      </c>
      <c r="T2711" t="s">
        <v>165</v>
      </c>
      <c r="U2711" t="s">
        <v>151</v>
      </c>
      <c r="V2711" t="s">
        <v>135</v>
      </c>
      <c r="W2711" t="s">
        <v>136</v>
      </c>
      <c r="X2711" t="s">
        <v>1121</v>
      </c>
      <c r="Y2711" s="94">
        <v>45072.35</v>
      </c>
      <c r="Z2711" s="94">
        <v>29796.07</v>
      </c>
      <c r="AA2711" s="94">
        <v>30689.95</v>
      </c>
      <c r="AB2711" s="94">
        <v>30689.95</v>
      </c>
      <c r="AC2711">
        <f t="shared" si="84"/>
        <v>3000</v>
      </c>
      <c r="AD2711" t="str">
        <f t="shared" si="85"/>
        <v>307</v>
      </c>
    </row>
    <row r="2712" spans="1:30" hidden="1" x14ac:dyDescent="0.25">
      <c r="A2712" t="s">
        <v>1352</v>
      </c>
      <c r="B2712" t="s">
        <v>385</v>
      </c>
      <c r="C2712" t="s">
        <v>470</v>
      </c>
      <c r="D2712" t="s">
        <v>244</v>
      </c>
      <c r="E2712" t="s">
        <v>122</v>
      </c>
      <c r="F2712" t="s">
        <v>159</v>
      </c>
      <c r="G2712" t="s">
        <v>160</v>
      </c>
      <c r="H2712" t="s">
        <v>143</v>
      </c>
      <c r="I2712" t="s">
        <v>124</v>
      </c>
      <c r="J2712" t="s">
        <v>125</v>
      </c>
      <c r="K2712" t="s">
        <v>1354</v>
      </c>
      <c r="N2712" t="s">
        <v>1120</v>
      </c>
      <c r="O2712" t="s">
        <v>391</v>
      </c>
      <c r="P2712" t="s">
        <v>472</v>
      </c>
      <c r="Q2712" t="s">
        <v>245</v>
      </c>
      <c r="R2712" t="s">
        <v>131</v>
      </c>
      <c r="S2712" t="s">
        <v>164</v>
      </c>
      <c r="T2712" t="s">
        <v>165</v>
      </c>
      <c r="U2712" t="s">
        <v>151</v>
      </c>
      <c r="V2712" t="s">
        <v>135</v>
      </c>
      <c r="W2712" t="s">
        <v>136</v>
      </c>
      <c r="X2712" t="s">
        <v>1121</v>
      </c>
      <c r="Y2712" s="94">
        <v>348017</v>
      </c>
      <c r="Z2712" s="94">
        <v>353126.77333333343</v>
      </c>
      <c r="AA2712" s="94">
        <v>363720.57653333346</v>
      </c>
      <c r="AB2712" s="94">
        <v>363720.58</v>
      </c>
      <c r="AC2712">
        <f t="shared" si="84"/>
        <v>3000</v>
      </c>
      <c r="AD2712" t="str">
        <f t="shared" si="85"/>
        <v>307</v>
      </c>
    </row>
    <row r="2713" spans="1:30" hidden="1" x14ac:dyDescent="0.25">
      <c r="A2713" t="s">
        <v>1352</v>
      </c>
      <c r="B2713" t="s">
        <v>385</v>
      </c>
      <c r="C2713" t="s">
        <v>470</v>
      </c>
      <c r="D2713" t="s">
        <v>291</v>
      </c>
      <c r="E2713" t="s">
        <v>122</v>
      </c>
      <c r="F2713" t="s">
        <v>159</v>
      </c>
      <c r="G2713" t="s">
        <v>160</v>
      </c>
      <c r="H2713" t="s">
        <v>143</v>
      </c>
      <c r="I2713" t="s">
        <v>124</v>
      </c>
      <c r="J2713" t="s">
        <v>125</v>
      </c>
      <c r="K2713" t="s">
        <v>1354</v>
      </c>
      <c r="N2713" t="s">
        <v>1120</v>
      </c>
      <c r="O2713" t="s">
        <v>391</v>
      </c>
      <c r="P2713" t="s">
        <v>472</v>
      </c>
      <c r="Q2713" t="s">
        <v>169</v>
      </c>
      <c r="R2713" t="s">
        <v>131</v>
      </c>
      <c r="S2713" t="s">
        <v>164</v>
      </c>
      <c r="T2713" t="s">
        <v>165</v>
      </c>
      <c r="U2713" t="s">
        <v>151</v>
      </c>
      <c r="V2713" t="s">
        <v>135</v>
      </c>
      <c r="W2713" t="s">
        <v>136</v>
      </c>
      <c r="X2713" t="s">
        <v>1121</v>
      </c>
      <c r="Y2713" s="94">
        <v>49165.24</v>
      </c>
      <c r="Z2713" s="94">
        <v>6047.8533333333326</v>
      </c>
      <c r="AA2713" s="94">
        <v>6229.2889333333324</v>
      </c>
      <c r="AB2713" s="94">
        <v>6229.29</v>
      </c>
      <c r="AC2713">
        <f t="shared" si="84"/>
        <v>3000</v>
      </c>
      <c r="AD2713" t="str">
        <f t="shared" si="85"/>
        <v>307</v>
      </c>
    </row>
    <row r="2714" spans="1:30" hidden="1" x14ac:dyDescent="0.25">
      <c r="A2714" t="s">
        <v>1352</v>
      </c>
      <c r="B2714" t="s">
        <v>385</v>
      </c>
      <c r="C2714" t="s">
        <v>470</v>
      </c>
      <c r="D2714" t="s">
        <v>343</v>
      </c>
      <c r="E2714" t="s">
        <v>122</v>
      </c>
      <c r="F2714" t="s">
        <v>159</v>
      </c>
      <c r="G2714" t="s">
        <v>160</v>
      </c>
      <c r="H2714" t="s">
        <v>143</v>
      </c>
      <c r="I2714" t="s">
        <v>124</v>
      </c>
      <c r="J2714" t="s">
        <v>125</v>
      </c>
      <c r="K2714" t="s">
        <v>1354</v>
      </c>
      <c r="N2714" t="s">
        <v>1120</v>
      </c>
      <c r="O2714" t="s">
        <v>391</v>
      </c>
      <c r="P2714" t="s">
        <v>472</v>
      </c>
      <c r="Q2714" t="s">
        <v>307</v>
      </c>
      <c r="R2714" t="s">
        <v>131</v>
      </c>
      <c r="S2714" t="s">
        <v>164</v>
      </c>
      <c r="T2714" t="s">
        <v>165</v>
      </c>
      <c r="U2714" t="s">
        <v>151</v>
      </c>
      <c r="V2714" t="s">
        <v>135</v>
      </c>
      <c r="W2714" t="s">
        <v>136</v>
      </c>
      <c r="X2714" t="s">
        <v>1121</v>
      </c>
      <c r="Y2714" s="94">
        <v>0</v>
      </c>
      <c r="Z2714" s="94">
        <v>32480</v>
      </c>
      <c r="AA2714" s="94">
        <v>33454.400000000001</v>
      </c>
      <c r="AB2714" s="94">
        <v>33454.400000000001</v>
      </c>
      <c r="AC2714">
        <f t="shared" si="84"/>
        <v>3000</v>
      </c>
      <c r="AD2714" t="str">
        <f t="shared" si="85"/>
        <v>307</v>
      </c>
    </row>
    <row r="2715" spans="1:30" hidden="1" x14ac:dyDescent="0.25">
      <c r="A2715" t="s">
        <v>1352</v>
      </c>
      <c r="B2715" t="s">
        <v>385</v>
      </c>
      <c r="C2715" t="s">
        <v>470</v>
      </c>
      <c r="D2715" t="s">
        <v>264</v>
      </c>
      <c r="E2715" t="s">
        <v>122</v>
      </c>
      <c r="F2715" t="s">
        <v>159</v>
      </c>
      <c r="G2715" t="s">
        <v>160</v>
      </c>
      <c r="H2715" t="s">
        <v>143</v>
      </c>
      <c r="I2715" t="s">
        <v>124</v>
      </c>
      <c r="J2715" t="s">
        <v>125</v>
      </c>
      <c r="K2715" t="s">
        <v>1354</v>
      </c>
      <c r="N2715" t="s">
        <v>1120</v>
      </c>
      <c r="O2715" t="s">
        <v>391</v>
      </c>
      <c r="P2715" t="s">
        <v>472</v>
      </c>
      <c r="Q2715" t="s">
        <v>265</v>
      </c>
      <c r="R2715" t="s">
        <v>131</v>
      </c>
      <c r="S2715" t="s">
        <v>164</v>
      </c>
      <c r="T2715" t="s">
        <v>165</v>
      </c>
      <c r="U2715" t="s">
        <v>151</v>
      </c>
      <c r="V2715" t="s">
        <v>135</v>
      </c>
      <c r="W2715" t="s">
        <v>136</v>
      </c>
      <c r="X2715" t="s">
        <v>1121</v>
      </c>
      <c r="Y2715" s="94">
        <v>184100.3</v>
      </c>
      <c r="Z2715" s="94">
        <v>0</v>
      </c>
      <c r="AA2715" s="94">
        <v>0</v>
      </c>
      <c r="AB2715" s="94">
        <v>0</v>
      </c>
      <c r="AC2715">
        <f t="shared" si="84"/>
        <v>3000</v>
      </c>
      <c r="AD2715" t="str">
        <f t="shared" si="85"/>
        <v>307</v>
      </c>
    </row>
    <row r="2716" spans="1:30" hidden="1" x14ac:dyDescent="0.25">
      <c r="A2716" t="s">
        <v>1352</v>
      </c>
      <c r="B2716" t="s">
        <v>385</v>
      </c>
      <c r="C2716" t="s">
        <v>470</v>
      </c>
      <c r="D2716" t="s">
        <v>270</v>
      </c>
      <c r="E2716" t="s">
        <v>122</v>
      </c>
      <c r="F2716" t="s">
        <v>159</v>
      </c>
      <c r="G2716" t="s">
        <v>160</v>
      </c>
      <c r="H2716" t="s">
        <v>143</v>
      </c>
      <c r="I2716" t="s">
        <v>124</v>
      </c>
      <c r="J2716" t="s">
        <v>125</v>
      </c>
      <c r="K2716" t="s">
        <v>1354</v>
      </c>
      <c r="N2716" t="s">
        <v>1120</v>
      </c>
      <c r="O2716" t="s">
        <v>391</v>
      </c>
      <c r="P2716" t="s">
        <v>472</v>
      </c>
      <c r="Q2716" t="s">
        <v>271</v>
      </c>
      <c r="R2716" t="s">
        <v>131</v>
      </c>
      <c r="S2716" t="s">
        <v>164</v>
      </c>
      <c r="T2716" t="s">
        <v>165</v>
      </c>
      <c r="U2716" t="s">
        <v>151</v>
      </c>
      <c r="V2716" t="s">
        <v>135</v>
      </c>
      <c r="W2716" t="s">
        <v>136</v>
      </c>
      <c r="X2716" t="s">
        <v>1121</v>
      </c>
      <c r="Y2716" s="94">
        <v>3071805.99</v>
      </c>
      <c r="Z2716" s="94">
        <v>64335.275555555556</v>
      </c>
      <c r="AA2716" s="94">
        <v>66265.33</v>
      </c>
      <c r="AB2716" s="94">
        <v>66265.33</v>
      </c>
      <c r="AC2716">
        <f t="shared" si="84"/>
        <v>3000</v>
      </c>
      <c r="AD2716" t="str">
        <f t="shared" si="85"/>
        <v>307</v>
      </c>
    </row>
    <row r="2717" spans="1:30" hidden="1" x14ac:dyDescent="0.25">
      <c r="A2717" t="s">
        <v>1352</v>
      </c>
      <c r="B2717" t="s">
        <v>385</v>
      </c>
      <c r="C2717" t="s">
        <v>470</v>
      </c>
      <c r="D2717" t="s">
        <v>272</v>
      </c>
      <c r="E2717" t="s">
        <v>122</v>
      </c>
      <c r="F2717" t="s">
        <v>159</v>
      </c>
      <c r="G2717" t="s">
        <v>160</v>
      </c>
      <c r="H2717" t="s">
        <v>143</v>
      </c>
      <c r="I2717" t="s">
        <v>124</v>
      </c>
      <c r="J2717" t="s">
        <v>125</v>
      </c>
      <c r="K2717" t="s">
        <v>1354</v>
      </c>
      <c r="N2717" t="s">
        <v>1120</v>
      </c>
      <c r="O2717" t="s">
        <v>391</v>
      </c>
      <c r="P2717" t="s">
        <v>472</v>
      </c>
      <c r="Q2717" t="s">
        <v>273</v>
      </c>
      <c r="R2717" t="s">
        <v>131</v>
      </c>
      <c r="S2717" t="s">
        <v>164</v>
      </c>
      <c r="T2717" t="s">
        <v>165</v>
      </c>
      <c r="U2717" t="s">
        <v>151</v>
      </c>
      <c r="V2717" t="s">
        <v>135</v>
      </c>
      <c r="W2717" t="s">
        <v>136</v>
      </c>
      <c r="X2717" t="s">
        <v>1121</v>
      </c>
      <c r="Y2717" s="94">
        <v>392443.44</v>
      </c>
      <c r="Z2717" s="94">
        <v>141141.86666666667</v>
      </c>
      <c r="AA2717" s="94">
        <v>145376.12</v>
      </c>
      <c r="AB2717" s="94">
        <v>145376.12</v>
      </c>
      <c r="AC2717">
        <f t="shared" si="84"/>
        <v>3000</v>
      </c>
      <c r="AD2717" t="str">
        <f t="shared" si="85"/>
        <v>307</v>
      </c>
    </row>
    <row r="2718" spans="1:30" hidden="1" x14ac:dyDescent="0.25">
      <c r="A2718" t="s">
        <v>1352</v>
      </c>
      <c r="B2718" t="s">
        <v>385</v>
      </c>
      <c r="C2718" t="s">
        <v>470</v>
      </c>
      <c r="D2718" t="s">
        <v>276</v>
      </c>
      <c r="E2718" t="s">
        <v>122</v>
      </c>
      <c r="F2718" t="s">
        <v>159</v>
      </c>
      <c r="G2718" t="s">
        <v>160</v>
      </c>
      <c r="H2718" t="s">
        <v>143</v>
      </c>
      <c r="I2718" t="s">
        <v>124</v>
      </c>
      <c r="J2718" t="s">
        <v>125</v>
      </c>
      <c r="K2718" t="s">
        <v>1354</v>
      </c>
      <c r="N2718" t="s">
        <v>1120</v>
      </c>
      <c r="O2718" t="s">
        <v>391</v>
      </c>
      <c r="P2718" t="s">
        <v>472</v>
      </c>
      <c r="Q2718" t="s">
        <v>277</v>
      </c>
      <c r="R2718" t="s">
        <v>131</v>
      </c>
      <c r="S2718" t="s">
        <v>164</v>
      </c>
      <c r="T2718" t="s">
        <v>165</v>
      </c>
      <c r="U2718" t="s">
        <v>151</v>
      </c>
      <c r="V2718" t="s">
        <v>135</v>
      </c>
      <c r="W2718" t="s">
        <v>136</v>
      </c>
      <c r="X2718" t="s">
        <v>1121</v>
      </c>
      <c r="Y2718" s="94">
        <v>331545.73</v>
      </c>
      <c r="Z2718" s="94">
        <v>0</v>
      </c>
      <c r="AA2718" s="94">
        <v>0</v>
      </c>
      <c r="AB2718" s="94">
        <v>0</v>
      </c>
      <c r="AC2718">
        <f t="shared" si="84"/>
        <v>3000</v>
      </c>
      <c r="AD2718" t="str">
        <f t="shared" si="85"/>
        <v>307</v>
      </c>
    </row>
    <row r="2719" spans="1:30" hidden="1" x14ac:dyDescent="0.25">
      <c r="A2719" t="s">
        <v>1352</v>
      </c>
      <c r="B2719" t="s">
        <v>385</v>
      </c>
      <c r="C2719" t="s">
        <v>470</v>
      </c>
      <c r="D2719" t="s">
        <v>278</v>
      </c>
      <c r="E2719" t="s">
        <v>122</v>
      </c>
      <c r="F2719" t="s">
        <v>159</v>
      </c>
      <c r="G2719" t="s">
        <v>160</v>
      </c>
      <c r="H2719" t="s">
        <v>143</v>
      </c>
      <c r="I2719" t="s">
        <v>124</v>
      </c>
      <c r="J2719" t="s">
        <v>125</v>
      </c>
      <c r="K2719" t="s">
        <v>1354</v>
      </c>
      <c r="N2719" t="s">
        <v>1120</v>
      </c>
      <c r="O2719" t="s">
        <v>391</v>
      </c>
      <c r="P2719" t="s">
        <v>472</v>
      </c>
      <c r="Q2719" t="s">
        <v>279</v>
      </c>
      <c r="R2719" t="s">
        <v>131</v>
      </c>
      <c r="S2719" t="s">
        <v>164</v>
      </c>
      <c r="T2719" t="s">
        <v>165</v>
      </c>
      <c r="U2719" t="s">
        <v>151</v>
      </c>
      <c r="V2719" t="s">
        <v>135</v>
      </c>
      <c r="W2719" t="s">
        <v>136</v>
      </c>
      <c r="X2719" t="s">
        <v>1121</v>
      </c>
      <c r="Y2719" s="94">
        <v>2917.45</v>
      </c>
      <c r="Z2719" s="94">
        <v>0</v>
      </c>
      <c r="AA2719" s="94">
        <v>0</v>
      </c>
      <c r="AB2719" s="94">
        <v>0</v>
      </c>
      <c r="AC2719">
        <f t="shared" si="84"/>
        <v>3000</v>
      </c>
      <c r="AD2719" t="str">
        <f t="shared" si="85"/>
        <v>307</v>
      </c>
    </row>
    <row r="2720" spans="1:30" hidden="1" x14ac:dyDescent="0.25">
      <c r="A2720" t="s">
        <v>1352</v>
      </c>
      <c r="B2720" t="s">
        <v>385</v>
      </c>
      <c r="C2720" t="s">
        <v>470</v>
      </c>
      <c r="D2720" t="s">
        <v>280</v>
      </c>
      <c r="E2720" t="s">
        <v>122</v>
      </c>
      <c r="F2720" t="s">
        <v>159</v>
      </c>
      <c r="G2720" t="s">
        <v>160</v>
      </c>
      <c r="H2720" t="s">
        <v>143</v>
      </c>
      <c r="I2720" t="s">
        <v>124</v>
      </c>
      <c r="J2720" t="s">
        <v>125</v>
      </c>
      <c r="K2720" t="s">
        <v>1354</v>
      </c>
      <c r="N2720" t="s">
        <v>1120</v>
      </c>
      <c r="O2720" t="s">
        <v>391</v>
      </c>
      <c r="P2720" t="s">
        <v>472</v>
      </c>
      <c r="Q2720" t="s">
        <v>281</v>
      </c>
      <c r="R2720" t="s">
        <v>131</v>
      </c>
      <c r="S2720" t="s">
        <v>164</v>
      </c>
      <c r="T2720" t="s">
        <v>165</v>
      </c>
      <c r="U2720" t="s">
        <v>151</v>
      </c>
      <c r="V2720" t="s">
        <v>135</v>
      </c>
      <c r="W2720" t="s">
        <v>136</v>
      </c>
      <c r="X2720" t="s">
        <v>1121</v>
      </c>
      <c r="Y2720" s="94">
        <v>18506.75</v>
      </c>
      <c r="Z2720" s="94">
        <v>0</v>
      </c>
      <c r="AA2720" s="94">
        <v>0</v>
      </c>
      <c r="AB2720" s="94">
        <v>0</v>
      </c>
      <c r="AC2720">
        <f t="shared" si="84"/>
        <v>3000</v>
      </c>
      <c r="AD2720" t="str">
        <f t="shared" si="85"/>
        <v>307</v>
      </c>
    </row>
    <row r="2721" spans="1:30" hidden="1" x14ac:dyDescent="0.25">
      <c r="A2721" t="s">
        <v>1352</v>
      </c>
      <c r="B2721" t="s">
        <v>385</v>
      </c>
      <c r="C2721" t="s">
        <v>470</v>
      </c>
      <c r="D2721" t="s">
        <v>555</v>
      </c>
      <c r="E2721" t="s">
        <v>122</v>
      </c>
      <c r="F2721" t="s">
        <v>159</v>
      </c>
      <c r="G2721" t="s">
        <v>160</v>
      </c>
      <c r="H2721" t="s">
        <v>143</v>
      </c>
      <c r="I2721" t="s">
        <v>124</v>
      </c>
      <c r="J2721" t="s">
        <v>125</v>
      </c>
      <c r="K2721" t="s">
        <v>1354</v>
      </c>
      <c r="N2721" t="s">
        <v>1120</v>
      </c>
      <c r="O2721" t="s">
        <v>391</v>
      </c>
      <c r="P2721" t="s">
        <v>472</v>
      </c>
      <c r="Q2721" t="s">
        <v>556</v>
      </c>
      <c r="R2721" t="s">
        <v>131</v>
      </c>
      <c r="S2721" t="s">
        <v>164</v>
      </c>
      <c r="T2721" t="s">
        <v>165</v>
      </c>
      <c r="U2721" t="s">
        <v>151</v>
      </c>
      <c r="V2721" t="s">
        <v>135</v>
      </c>
      <c r="W2721" t="s">
        <v>136</v>
      </c>
      <c r="X2721" t="s">
        <v>1121</v>
      </c>
      <c r="Y2721" s="94">
        <v>48071.7</v>
      </c>
      <c r="Z2721" s="94">
        <v>93394.356999999989</v>
      </c>
      <c r="AA2721" s="94">
        <v>96196.19</v>
      </c>
      <c r="AB2721" s="94">
        <v>96196.19</v>
      </c>
      <c r="AC2721">
        <f t="shared" si="84"/>
        <v>3000</v>
      </c>
      <c r="AD2721" t="str">
        <f t="shared" si="85"/>
        <v>307</v>
      </c>
    </row>
    <row r="2722" spans="1:30" hidden="1" x14ac:dyDescent="0.25">
      <c r="A2722" t="s">
        <v>1352</v>
      </c>
      <c r="B2722" t="s">
        <v>385</v>
      </c>
      <c r="C2722" t="s">
        <v>470</v>
      </c>
      <c r="D2722" t="s">
        <v>172</v>
      </c>
      <c r="E2722" t="s">
        <v>122</v>
      </c>
      <c r="F2722" t="s">
        <v>159</v>
      </c>
      <c r="G2722" t="s">
        <v>160</v>
      </c>
      <c r="H2722" t="s">
        <v>143</v>
      </c>
      <c r="I2722" t="s">
        <v>124</v>
      </c>
      <c r="J2722" t="s">
        <v>125</v>
      </c>
      <c r="K2722" t="s">
        <v>1354</v>
      </c>
      <c r="N2722" t="s">
        <v>1120</v>
      </c>
      <c r="O2722" t="s">
        <v>391</v>
      </c>
      <c r="P2722" t="s">
        <v>472</v>
      </c>
      <c r="Q2722" t="s">
        <v>173</v>
      </c>
      <c r="R2722" t="s">
        <v>131</v>
      </c>
      <c r="S2722" t="s">
        <v>164</v>
      </c>
      <c r="T2722" t="s">
        <v>165</v>
      </c>
      <c r="U2722" t="s">
        <v>151</v>
      </c>
      <c r="V2722" t="s">
        <v>135</v>
      </c>
      <c r="W2722" t="s">
        <v>136</v>
      </c>
      <c r="X2722" t="s">
        <v>1121</v>
      </c>
      <c r="Y2722" s="94">
        <v>145905.79999999999</v>
      </c>
      <c r="Z2722" s="94">
        <v>20655.826666666668</v>
      </c>
      <c r="AA2722" s="94">
        <v>21275.5</v>
      </c>
      <c r="AB2722" s="94">
        <v>21275.5</v>
      </c>
      <c r="AC2722">
        <f t="shared" si="84"/>
        <v>3000</v>
      </c>
      <c r="AD2722" t="str">
        <f t="shared" si="85"/>
        <v>307</v>
      </c>
    </row>
    <row r="2723" spans="1:30" hidden="1" x14ac:dyDescent="0.25">
      <c r="A2723" t="s">
        <v>1352</v>
      </c>
      <c r="B2723" t="s">
        <v>385</v>
      </c>
      <c r="C2723" t="s">
        <v>470</v>
      </c>
      <c r="D2723" t="s">
        <v>174</v>
      </c>
      <c r="E2723" t="s">
        <v>122</v>
      </c>
      <c r="F2723" t="s">
        <v>159</v>
      </c>
      <c r="G2723" t="s">
        <v>160</v>
      </c>
      <c r="H2723" t="s">
        <v>143</v>
      </c>
      <c r="I2723" t="s">
        <v>124</v>
      </c>
      <c r="J2723" t="s">
        <v>125</v>
      </c>
      <c r="K2723" t="s">
        <v>1354</v>
      </c>
      <c r="N2723" t="s">
        <v>1120</v>
      </c>
      <c r="O2723" t="s">
        <v>391</v>
      </c>
      <c r="P2723" t="s">
        <v>472</v>
      </c>
      <c r="Q2723" t="s">
        <v>175</v>
      </c>
      <c r="R2723" t="s">
        <v>131</v>
      </c>
      <c r="S2723" t="s">
        <v>164</v>
      </c>
      <c r="T2723" t="s">
        <v>165</v>
      </c>
      <c r="U2723" t="s">
        <v>151</v>
      </c>
      <c r="V2723" t="s">
        <v>135</v>
      </c>
      <c r="W2723" t="s">
        <v>136</v>
      </c>
      <c r="X2723" t="s">
        <v>1121</v>
      </c>
      <c r="Y2723" s="94">
        <v>86696.18</v>
      </c>
      <c r="Z2723" s="94">
        <v>38627.426666666666</v>
      </c>
      <c r="AA2723" s="94">
        <v>39786.25</v>
      </c>
      <c r="AB2723" s="94">
        <v>39786.25</v>
      </c>
      <c r="AC2723">
        <f t="shared" si="84"/>
        <v>3000</v>
      </c>
      <c r="AD2723" t="str">
        <f t="shared" si="85"/>
        <v>307</v>
      </c>
    </row>
    <row r="2724" spans="1:30" hidden="1" x14ac:dyDescent="0.25">
      <c r="A2724" t="s">
        <v>1352</v>
      </c>
      <c r="B2724" t="s">
        <v>385</v>
      </c>
      <c r="C2724" t="s">
        <v>470</v>
      </c>
      <c r="D2724" t="s">
        <v>348</v>
      </c>
      <c r="E2724" t="s">
        <v>122</v>
      </c>
      <c r="F2724" t="s">
        <v>159</v>
      </c>
      <c r="G2724" t="s">
        <v>160</v>
      </c>
      <c r="H2724" t="s">
        <v>143</v>
      </c>
      <c r="I2724" t="s">
        <v>124</v>
      </c>
      <c r="J2724" t="s">
        <v>125</v>
      </c>
      <c r="K2724" t="s">
        <v>1354</v>
      </c>
      <c r="N2724" t="s">
        <v>1120</v>
      </c>
      <c r="O2724" t="s">
        <v>391</v>
      </c>
      <c r="P2724" t="s">
        <v>472</v>
      </c>
      <c r="Q2724" t="s">
        <v>308</v>
      </c>
      <c r="R2724" t="s">
        <v>131</v>
      </c>
      <c r="S2724" t="s">
        <v>164</v>
      </c>
      <c r="T2724" t="s">
        <v>165</v>
      </c>
      <c r="U2724" t="s">
        <v>151</v>
      </c>
      <c r="V2724" t="s">
        <v>135</v>
      </c>
      <c r="W2724" t="s">
        <v>136</v>
      </c>
      <c r="X2724" t="s">
        <v>1121</v>
      </c>
      <c r="Y2724" s="94">
        <v>123089.22</v>
      </c>
      <c r="Z2724" s="94">
        <v>50000</v>
      </c>
      <c r="AA2724" s="94">
        <v>51500</v>
      </c>
      <c r="AB2724" s="94">
        <v>51500</v>
      </c>
      <c r="AC2724">
        <f t="shared" si="84"/>
        <v>3000</v>
      </c>
      <c r="AD2724" t="str">
        <f t="shared" si="85"/>
        <v>307</v>
      </c>
    </row>
    <row r="2725" spans="1:30" hidden="1" x14ac:dyDescent="0.25">
      <c r="A2725" t="s">
        <v>1352</v>
      </c>
      <c r="B2725" t="s">
        <v>385</v>
      </c>
      <c r="C2725" t="s">
        <v>470</v>
      </c>
      <c r="D2725" t="s">
        <v>286</v>
      </c>
      <c r="E2725" t="s">
        <v>122</v>
      </c>
      <c r="F2725" t="s">
        <v>159</v>
      </c>
      <c r="G2725" t="s">
        <v>160</v>
      </c>
      <c r="H2725" t="s">
        <v>143</v>
      </c>
      <c r="I2725" t="s">
        <v>124</v>
      </c>
      <c r="J2725" t="s">
        <v>125</v>
      </c>
      <c r="K2725" t="s">
        <v>1354</v>
      </c>
      <c r="N2725" t="s">
        <v>1120</v>
      </c>
      <c r="O2725" t="s">
        <v>391</v>
      </c>
      <c r="P2725" t="s">
        <v>472</v>
      </c>
      <c r="Q2725" t="s">
        <v>287</v>
      </c>
      <c r="R2725" t="s">
        <v>131</v>
      </c>
      <c r="S2725" t="s">
        <v>164</v>
      </c>
      <c r="T2725" t="s">
        <v>165</v>
      </c>
      <c r="U2725" t="s">
        <v>151</v>
      </c>
      <c r="V2725" t="s">
        <v>135</v>
      </c>
      <c r="W2725" t="s">
        <v>136</v>
      </c>
      <c r="X2725" t="s">
        <v>1121</v>
      </c>
      <c r="Y2725" s="94">
        <v>119650.32</v>
      </c>
      <c r="Z2725" s="94">
        <v>0</v>
      </c>
      <c r="AA2725" s="94">
        <v>0</v>
      </c>
      <c r="AB2725" s="94">
        <v>0</v>
      </c>
      <c r="AC2725">
        <f t="shared" si="84"/>
        <v>3000</v>
      </c>
      <c r="AD2725" t="str">
        <f t="shared" si="85"/>
        <v>307</v>
      </c>
    </row>
    <row r="2726" spans="1:30" hidden="1" x14ac:dyDescent="0.25">
      <c r="A2726" t="s">
        <v>1352</v>
      </c>
      <c r="B2726" t="s">
        <v>385</v>
      </c>
      <c r="C2726" t="s">
        <v>470</v>
      </c>
      <c r="D2726" t="s">
        <v>288</v>
      </c>
      <c r="E2726" t="s">
        <v>122</v>
      </c>
      <c r="F2726" t="s">
        <v>159</v>
      </c>
      <c r="G2726" t="s">
        <v>160</v>
      </c>
      <c r="H2726" t="s">
        <v>143</v>
      </c>
      <c r="I2726" t="s">
        <v>124</v>
      </c>
      <c r="J2726" t="s">
        <v>125</v>
      </c>
      <c r="K2726" t="s">
        <v>1354</v>
      </c>
      <c r="N2726" t="s">
        <v>1120</v>
      </c>
      <c r="O2726" t="s">
        <v>391</v>
      </c>
      <c r="P2726" t="s">
        <v>472</v>
      </c>
      <c r="Q2726" t="s">
        <v>289</v>
      </c>
      <c r="R2726" t="s">
        <v>131</v>
      </c>
      <c r="S2726" t="s">
        <v>164</v>
      </c>
      <c r="T2726" t="s">
        <v>165</v>
      </c>
      <c r="U2726" t="s">
        <v>151</v>
      </c>
      <c r="V2726" t="s">
        <v>135</v>
      </c>
      <c r="W2726" t="s">
        <v>136</v>
      </c>
      <c r="X2726" t="s">
        <v>1121</v>
      </c>
      <c r="Y2726" s="94">
        <v>10300</v>
      </c>
      <c r="Z2726" s="94">
        <v>2987</v>
      </c>
      <c r="AA2726" s="94">
        <v>3076.61</v>
      </c>
      <c r="AB2726" s="94">
        <v>3076.61</v>
      </c>
      <c r="AC2726">
        <f t="shared" si="84"/>
        <v>3000</v>
      </c>
      <c r="AD2726" t="str">
        <f t="shared" si="85"/>
        <v>307</v>
      </c>
    </row>
    <row r="2727" spans="1:30" hidden="1" x14ac:dyDescent="0.25">
      <c r="A2727" t="s">
        <v>1352</v>
      </c>
      <c r="B2727" t="s">
        <v>385</v>
      </c>
      <c r="C2727" t="s">
        <v>470</v>
      </c>
      <c r="D2727" t="s">
        <v>176</v>
      </c>
      <c r="E2727" t="s">
        <v>122</v>
      </c>
      <c r="F2727" t="s">
        <v>159</v>
      </c>
      <c r="G2727" t="s">
        <v>160</v>
      </c>
      <c r="H2727" t="s">
        <v>143</v>
      </c>
      <c r="I2727" t="s">
        <v>124</v>
      </c>
      <c r="J2727" t="s">
        <v>125</v>
      </c>
      <c r="K2727" t="s">
        <v>1354</v>
      </c>
      <c r="N2727" t="s">
        <v>1120</v>
      </c>
      <c r="O2727" t="s">
        <v>391</v>
      </c>
      <c r="P2727" t="s">
        <v>472</v>
      </c>
      <c r="Q2727" t="s">
        <v>177</v>
      </c>
      <c r="R2727" t="s">
        <v>131</v>
      </c>
      <c r="S2727" t="s">
        <v>164</v>
      </c>
      <c r="T2727" t="s">
        <v>165</v>
      </c>
      <c r="U2727" t="s">
        <v>151</v>
      </c>
      <c r="V2727" t="s">
        <v>135</v>
      </c>
      <c r="W2727" t="s">
        <v>136</v>
      </c>
      <c r="X2727" t="s">
        <v>1121</v>
      </c>
      <c r="Y2727" s="94">
        <v>83481.45</v>
      </c>
      <c r="Z2727" s="94">
        <v>0</v>
      </c>
      <c r="AA2727" s="94">
        <v>0</v>
      </c>
      <c r="AB2727" s="94">
        <v>0</v>
      </c>
      <c r="AC2727">
        <f t="shared" si="84"/>
        <v>3000</v>
      </c>
      <c r="AD2727" t="str">
        <f t="shared" si="85"/>
        <v>307</v>
      </c>
    </row>
    <row r="2728" spans="1:30" hidden="1" x14ac:dyDescent="0.25">
      <c r="A2728" s="97" t="s">
        <v>1352</v>
      </c>
      <c r="B2728" s="97" t="s">
        <v>385</v>
      </c>
      <c r="C2728" s="97" t="s">
        <v>140</v>
      </c>
      <c r="D2728" s="97" t="s">
        <v>465</v>
      </c>
      <c r="E2728" s="97" t="s">
        <v>122</v>
      </c>
      <c r="F2728" s="98">
        <v>15</v>
      </c>
      <c r="G2728" s="98" t="s">
        <v>142</v>
      </c>
      <c r="H2728" s="97">
        <v>19</v>
      </c>
      <c r="I2728" s="97" t="s">
        <v>124</v>
      </c>
      <c r="J2728" s="97" t="s">
        <v>125</v>
      </c>
      <c r="K2728" s="97" t="s">
        <v>1353</v>
      </c>
      <c r="L2728" s="97"/>
      <c r="M2728" s="97"/>
      <c r="N2728" s="97" t="s">
        <v>1120</v>
      </c>
      <c r="O2728" s="97" t="s">
        <v>391</v>
      </c>
      <c r="P2728" s="97" t="s">
        <v>147</v>
      </c>
      <c r="Q2728" s="97" t="s">
        <v>466</v>
      </c>
      <c r="R2728" s="97" t="s">
        <v>131</v>
      </c>
      <c r="S2728" s="97" t="s">
        <v>149</v>
      </c>
      <c r="T2728" s="97" t="s">
        <v>150</v>
      </c>
      <c r="U2728" s="97" t="s">
        <v>134</v>
      </c>
      <c r="V2728" s="97" t="s">
        <v>135</v>
      </c>
      <c r="W2728" s="97" t="s">
        <v>136</v>
      </c>
      <c r="X2728" s="97" t="s">
        <v>1123</v>
      </c>
      <c r="Y2728" s="99">
        <v>251691.12</v>
      </c>
      <c r="Z2728" s="99">
        <v>261691.12</v>
      </c>
      <c r="AA2728" s="99">
        <v>40113.399047619052</v>
      </c>
      <c r="AB2728" s="99">
        <v>40113.4</v>
      </c>
      <c r="AC2728">
        <f t="shared" si="84"/>
        <v>1000</v>
      </c>
      <c r="AD2728" t="str">
        <f t="shared" si="85"/>
        <v>307</v>
      </c>
    </row>
    <row r="2729" spans="1:30" hidden="1" x14ac:dyDescent="0.25">
      <c r="A2729" t="s">
        <v>1355</v>
      </c>
      <c r="B2729" t="s">
        <v>385</v>
      </c>
      <c r="C2729" t="s">
        <v>470</v>
      </c>
      <c r="D2729" t="s">
        <v>186</v>
      </c>
      <c r="E2729" t="s">
        <v>122</v>
      </c>
      <c r="F2729" t="s">
        <v>159</v>
      </c>
      <c r="G2729" t="s">
        <v>160</v>
      </c>
      <c r="H2729" t="s">
        <v>143</v>
      </c>
      <c r="I2729" t="s">
        <v>124</v>
      </c>
      <c r="J2729" t="s">
        <v>125</v>
      </c>
      <c r="K2729" t="s">
        <v>1356</v>
      </c>
      <c r="N2729" t="s">
        <v>1357</v>
      </c>
      <c r="O2729" t="s">
        <v>391</v>
      </c>
      <c r="P2729" t="s">
        <v>472</v>
      </c>
      <c r="Q2729" t="s">
        <v>188</v>
      </c>
      <c r="R2729" t="s">
        <v>131</v>
      </c>
      <c r="S2729" t="s">
        <v>164</v>
      </c>
      <c r="T2729" t="s">
        <v>165</v>
      </c>
      <c r="U2729" t="s">
        <v>151</v>
      </c>
      <c r="V2729" t="s">
        <v>135</v>
      </c>
      <c r="W2729" t="s">
        <v>136</v>
      </c>
      <c r="X2729" t="s">
        <v>1358</v>
      </c>
      <c r="Y2729" s="94">
        <v>0</v>
      </c>
      <c r="Z2729" s="94">
        <v>23493.200000000001</v>
      </c>
      <c r="AA2729" s="94">
        <v>24198</v>
      </c>
      <c r="AB2729" s="94">
        <v>24198</v>
      </c>
      <c r="AC2729">
        <f t="shared" si="84"/>
        <v>2000</v>
      </c>
      <c r="AD2729" t="str">
        <f t="shared" si="85"/>
        <v>307</v>
      </c>
    </row>
    <row r="2730" spans="1:30" hidden="1" x14ac:dyDescent="0.25">
      <c r="A2730" t="s">
        <v>1355</v>
      </c>
      <c r="B2730" t="s">
        <v>385</v>
      </c>
      <c r="C2730" t="s">
        <v>470</v>
      </c>
      <c r="D2730" t="s">
        <v>198</v>
      </c>
      <c r="E2730" t="s">
        <v>122</v>
      </c>
      <c r="F2730" t="s">
        <v>159</v>
      </c>
      <c r="G2730" t="s">
        <v>160</v>
      </c>
      <c r="H2730" t="s">
        <v>143</v>
      </c>
      <c r="I2730" t="s">
        <v>124</v>
      </c>
      <c r="J2730" t="s">
        <v>125</v>
      </c>
      <c r="K2730" t="s">
        <v>1356</v>
      </c>
      <c r="N2730" t="s">
        <v>1357</v>
      </c>
      <c r="O2730" t="s">
        <v>391</v>
      </c>
      <c r="P2730" t="s">
        <v>472</v>
      </c>
      <c r="Q2730" t="s">
        <v>199</v>
      </c>
      <c r="R2730" t="s">
        <v>131</v>
      </c>
      <c r="S2730" t="s">
        <v>164</v>
      </c>
      <c r="T2730" t="s">
        <v>165</v>
      </c>
      <c r="U2730" t="s">
        <v>151</v>
      </c>
      <c r="V2730" t="s">
        <v>135</v>
      </c>
      <c r="W2730" t="s">
        <v>136</v>
      </c>
      <c r="X2730" t="s">
        <v>1358</v>
      </c>
      <c r="Y2730" s="94">
        <v>0</v>
      </c>
      <c r="Z2730" s="94">
        <v>15000</v>
      </c>
      <c r="AA2730" s="94">
        <v>15450</v>
      </c>
      <c r="AB2730" s="94">
        <v>15450</v>
      </c>
      <c r="AC2730">
        <f t="shared" si="84"/>
        <v>2000</v>
      </c>
      <c r="AD2730" t="str">
        <f t="shared" si="85"/>
        <v>307</v>
      </c>
    </row>
    <row r="2731" spans="1:30" hidden="1" x14ac:dyDescent="0.25">
      <c r="A2731" t="s">
        <v>1355</v>
      </c>
      <c r="B2731" t="s">
        <v>385</v>
      </c>
      <c r="C2731" t="s">
        <v>470</v>
      </c>
      <c r="D2731" t="s">
        <v>200</v>
      </c>
      <c r="E2731" t="s">
        <v>122</v>
      </c>
      <c r="F2731" t="s">
        <v>159</v>
      </c>
      <c r="G2731" t="s">
        <v>160</v>
      </c>
      <c r="H2731" t="s">
        <v>143</v>
      </c>
      <c r="I2731" t="s">
        <v>124</v>
      </c>
      <c r="J2731" t="s">
        <v>125</v>
      </c>
      <c r="K2731" t="s">
        <v>1356</v>
      </c>
      <c r="N2731" t="s">
        <v>1357</v>
      </c>
      <c r="O2731" t="s">
        <v>391</v>
      </c>
      <c r="P2731" t="s">
        <v>472</v>
      </c>
      <c r="Q2731" t="s">
        <v>201</v>
      </c>
      <c r="R2731" t="s">
        <v>131</v>
      </c>
      <c r="S2731" t="s">
        <v>164</v>
      </c>
      <c r="T2731" t="s">
        <v>165</v>
      </c>
      <c r="U2731" t="s">
        <v>151</v>
      </c>
      <c r="V2731" t="s">
        <v>135</v>
      </c>
      <c r="W2731" t="s">
        <v>136</v>
      </c>
      <c r="X2731" t="s">
        <v>1358</v>
      </c>
      <c r="Y2731" s="94">
        <v>0</v>
      </c>
      <c r="Z2731" s="94">
        <v>15000</v>
      </c>
      <c r="AA2731" s="94">
        <v>15450</v>
      </c>
      <c r="AB2731" s="94">
        <v>15450</v>
      </c>
      <c r="AC2731">
        <f t="shared" si="84"/>
        <v>2000</v>
      </c>
      <c r="AD2731" t="str">
        <f t="shared" si="85"/>
        <v>307</v>
      </c>
    </row>
    <row r="2732" spans="1:30" hidden="1" x14ac:dyDescent="0.25">
      <c r="A2732" t="s">
        <v>1355</v>
      </c>
      <c r="B2732" t="s">
        <v>385</v>
      </c>
      <c r="C2732" t="s">
        <v>470</v>
      </c>
      <c r="D2732" t="s">
        <v>214</v>
      </c>
      <c r="E2732" t="s">
        <v>122</v>
      </c>
      <c r="F2732" t="s">
        <v>159</v>
      </c>
      <c r="G2732" t="s">
        <v>160</v>
      </c>
      <c r="H2732" t="s">
        <v>143</v>
      </c>
      <c r="I2732" t="s">
        <v>124</v>
      </c>
      <c r="J2732" t="s">
        <v>125</v>
      </c>
      <c r="K2732" t="s">
        <v>1356</v>
      </c>
      <c r="N2732" t="s">
        <v>1357</v>
      </c>
      <c r="O2732" t="s">
        <v>391</v>
      </c>
      <c r="P2732" t="s">
        <v>472</v>
      </c>
      <c r="Q2732" t="s">
        <v>215</v>
      </c>
      <c r="R2732" t="s">
        <v>131</v>
      </c>
      <c r="S2732" t="s">
        <v>164</v>
      </c>
      <c r="T2732" t="s">
        <v>165</v>
      </c>
      <c r="U2732" t="s">
        <v>151</v>
      </c>
      <c r="V2732" t="s">
        <v>135</v>
      </c>
      <c r="W2732" t="s">
        <v>136</v>
      </c>
      <c r="X2732" t="s">
        <v>1358</v>
      </c>
      <c r="Y2732" s="94">
        <v>0</v>
      </c>
      <c r="Z2732" s="94">
        <v>38666.67</v>
      </c>
      <c r="AA2732" s="94">
        <v>39826.67</v>
      </c>
      <c r="AB2732" s="94">
        <v>39826.67</v>
      </c>
      <c r="AC2732">
        <f t="shared" si="84"/>
        <v>2000</v>
      </c>
      <c r="AD2732" t="str">
        <f t="shared" si="85"/>
        <v>307</v>
      </c>
    </row>
    <row r="2733" spans="1:30" hidden="1" x14ac:dyDescent="0.25">
      <c r="A2733" t="s">
        <v>1355</v>
      </c>
      <c r="B2733" t="s">
        <v>385</v>
      </c>
      <c r="C2733" t="s">
        <v>470</v>
      </c>
      <c r="D2733" t="s">
        <v>158</v>
      </c>
      <c r="E2733" t="s">
        <v>122</v>
      </c>
      <c r="F2733" t="s">
        <v>159</v>
      </c>
      <c r="G2733" t="s">
        <v>160</v>
      </c>
      <c r="H2733" t="s">
        <v>143</v>
      </c>
      <c r="I2733" t="s">
        <v>124</v>
      </c>
      <c r="J2733" t="s">
        <v>125</v>
      </c>
      <c r="K2733" t="s">
        <v>1356</v>
      </c>
      <c r="N2733" t="s">
        <v>1357</v>
      </c>
      <c r="O2733" t="s">
        <v>391</v>
      </c>
      <c r="P2733" t="s">
        <v>472</v>
      </c>
      <c r="Q2733" t="s">
        <v>163</v>
      </c>
      <c r="R2733" t="s">
        <v>131</v>
      </c>
      <c r="S2733" t="s">
        <v>164</v>
      </c>
      <c r="T2733" t="s">
        <v>165</v>
      </c>
      <c r="U2733" t="s">
        <v>151</v>
      </c>
      <c r="V2733" t="s">
        <v>135</v>
      </c>
      <c r="W2733" t="s">
        <v>136</v>
      </c>
      <c r="X2733" t="s">
        <v>1358</v>
      </c>
      <c r="Y2733" s="94">
        <v>21606.99</v>
      </c>
      <c r="Z2733" s="94">
        <v>0</v>
      </c>
      <c r="AA2733" s="94">
        <v>0</v>
      </c>
      <c r="AB2733" s="94">
        <v>0</v>
      </c>
      <c r="AC2733">
        <f t="shared" si="84"/>
        <v>3000</v>
      </c>
      <c r="AD2733" t="str">
        <f t="shared" si="85"/>
        <v>307</v>
      </c>
    </row>
    <row r="2734" spans="1:30" hidden="1" x14ac:dyDescent="0.25">
      <c r="A2734" t="s">
        <v>1355</v>
      </c>
      <c r="B2734" t="s">
        <v>385</v>
      </c>
      <c r="C2734" t="s">
        <v>470</v>
      </c>
      <c r="D2734" t="s">
        <v>244</v>
      </c>
      <c r="E2734" t="s">
        <v>122</v>
      </c>
      <c r="F2734" t="s">
        <v>159</v>
      </c>
      <c r="G2734" t="s">
        <v>160</v>
      </c>
      <c r="H2734" t="s">
        <v>143</v>
      </c>
      <c r="I2734" t="s">
        <v>124</v>
      </c>
      <c r="J2734" t="s">
        <v>125</v>
      </c>
      <c r="K2734" t="s">
        <v>1356</v>
      </c>
      <c r="N2734" t="s">
        <v>1357</v>
      </c>
      <c r="O2734" t="s">
        <v>391</v>
      </c>
      <c r="P2734" t="s">
        <v>472</v>
      </c>
      <c r="Q2734" t="s">
        <v>245</v>
      </c>
      <c r="R2734" t="s">
        <v>131</v>
      </c>
      <c r="S2734" t="s">
        <v>164</v>
      </c>
      <c r="T2734" t="s">
        <v>165</v>
      </c>
      <c r="U2734" t="s">
        <v>151</v>
      </c>
      <c r="V2734" t="s">
        <v>135</v>
      </c>
      <c r="W2734" t="s">
        <v>136</v>
      </c>
      <c r="X2734" t="s">
        <v>1358</v>
      </c>
      <c r="Y2734" s="94">
        <v>644539.06999999995</v>
      </c>
      <c r="Z2734" s="94">
        <v>695473.33000000007</v>
      </c>
      <c r="AA2734" s="94">
        <v>716337.52990000008</v>
      </c>
      <c r="AB2734" s="94">
        <v>716337.53</v>
      </c>
      <c r="AC2734">
        <f t="shared" si="84"/>
        <v>3000</v>
      </c>
      <c r="AD2734" t="str">
        <f t="shared" si="85"/>
        <v>307</v>
      </c>
    </row>
    <row r="2735" spans="1:30" hidden="1" x14ac:dyDescent="0.25">
      <c r="A2735" t="s">
        <v>1355</v>
      </c>
      <c r="B2735" t="s">
        <v>385</v>
      </c>
      <c r="C2735" t="s">
        <v>470</v>
      </c>
      <c r="D2735" t="s">
        <v>264</v>
      </c>
      <c r="E2735" t="s">
        <v>122</v>
      </c>
      <c r="F2735" t="s">
        <v>159</v>
      </c>
      <c r="G2735" t="s">
        <v>160</v>
      </c>
      <c r="H2735" t="s">
        <v>143</v>
      </c>
      <c r="I2735" t="s">
        <v>124</v>
      </c>
      <c r="J2735" t="s">
        <v>125</v>
      </c>
      <c r="K2735" t="s">
        <v>1356</v>
      </c>
      <c r="N2735" t="s">
        <v>1357</v>
      </c>
      <c r="O2735" t="s">
        <v>391</v>
      </c>
      <c r="P2735" t="s">
        <v>472</v>
      </c>
      <c r="Q2735" t="s">
        <v>265</v>
      </c>
      <c r="R2735" t="s">
        <v>131</v>
      </c>
      <c r="S2735" t="s">
        <v>164</v>
      </c>
      <c r="T2735" t="s">
        <v>165</v>
      </c>
      <c r="U2735" t="s">
        <v>151</v>
      </c>
      <c r="V2735" t="s">
        <v>135</v>
      </c>
      <c r="W2735" t="s">
        <v>136</v>
      </c>
      <c r="X2735" t="s">
        <v>1358</v>
      </c>
      <c r="Y2735" s="94">
        <v>0</v>
      </c>
      <c r="Z2735" s="94">
        <v>0</v>
      </c>
      <c r="AA2735" s="94">
        <v>0</v>
      </c>
      <c r="AB2735" s="94">
        <v>0</v>
      </c>
      <c r="AC2735">
        <f t="shared" si="84"/>
        <v>3000</v>
      </c>
      <c r="AD2735" t="str">
        <f t="shared" si="85"/>
        <v>307</v>
      </c>
    </row>
    <row r="2736" spans="1:30" hidden="1" x14ac:dyDescent="0.25">
      <c r="A2736" t="s">
        <v>1355</v>
      </c>
      <c r="B2736" t="s">
        <v>385</v>
      </c>
      <c r="C2736" t="s">
        <v>470</v>
      </c>
      <c r="D2736" t="s">
        <v>272</v>
      </c>
      <c r="E2736" t="s">
        <v>122</v>
      </c>
      <c r="F2736" t="s">
        <v>159</v>
      </c>
      <c r="G2736" t="s">
        <v>160</v>
      </c>
      <c r="H2736" t="s">
        <v>143</v>
      </c>
      <c r="I2736" t="s">
        <v>124</v>
      </c>
      <c r="J2736" t="s">
        <v>125</v>
      </c>
      <c r="K2736" t="s">
        <v>1356</v>
      </c>
      <c r="N2736" t="s">
        <v>1357</v>
      </c>
      <c r="O2736" t="s">
        <v>391</v>
      </c>
      <c r="P2736" t="s">
        <v>472</v>
      </c>
      <c r="Q2736" t="s">
        <v>273</v>
      </c>
      <c r="R2736" t="s">
        <v>131</v>
      </c>
      <c r="S2736" t="s">
        <v>164</v>
      </c>
      <c r="T2736" t="s">
        <v>165</v>
      </c>
      <c r="U2736" t="s">
        <v>151</v>
      </c>
      <c r="V2736" t="s">
        <v>135</v>
      </c>
      <c r="W2736" t="s">
        <v>136</v>
      </c>
      <c r="X2736" t="s">
        <v>1358</v>
      </c>
      <c r="Y2736" s="94">
        <v>0</v>
      </c>
      <c r="Z2736" s="94">
        <v>0</v>
      </c>
      <c r="AA2736" s="94">
        <v>0</v>
      </c>
      <c r="AB2736" s="94">
        <v>0</v>
      </c>
      <c r="AC2736">
        <f t="shared" si="84"/>
        <v>3000</v>
      </c>
      <c r="AD2736" t="str">
        <f t="shared" si="85"/>
        <v>307</v>
      </c>
    </row>
    <row r="2737" spans="1:30" hidden="1" x14ac:dyDescent="0.25">
      <c r="A2737" t="s">
        <v>1355</v>
      </c>
      <c r="B2737" t="s">
        <v>385</v>
      </c>
      <c r="C2737" t="s">
        <v>470</v>
      </c>
      <c r="D2737" t="s">
        <v>276</v>
      </c>
      <c r="E2737" t="s">
        <v>122</v>
      </c>
      <c r="F2737" t="s">
        <v>159</v>
      </c>
      <c r="G2737" t="s">
        <v>160</v>
      </c>
      <c r="H2737" t="s">
        <v>143</v>
      </c>
      <c r="I2737" t="s">
        <v>124</v>
      </c>
      <c r="J2737" t="s">
        <v>125</v>
      </c>
      <c r="K2737" t="s">
        <v>1356</v>
      </c>
      <c r="N2737" t="s">
        <v>1357</v>
      </c>
      <c r="O2737" t="s">
        <v>391</v>
      </c>
      <c r="P2737" t="s">
        <v>472</v>
      </c>
      <c r="Q2737" t="s">
        <v>277</v>
      </c>
      <c r="R2737" t="s">
        <v>131</v>
      </c>
      <c r="S2737" t="s">
        <v>164</v>
      </c>
      <c r="T2737" t="s">
        <v>165</v>
      </c>
      <c r="U2737" t="s">
        <v>151</v>
      </c>
      <c r="V2737" t="s">
        <v>135</v>
      </c>
      <c r="W2737" t="s">
        <v>136</v>
      </c>
      <c r="X2737" t="s">
        <v>1358</v>
      </c>
      <c r="Y2737" s="94">
        <v>0</v>
      </c>
      <c r="Z2737" s="94">
        <v>0</v>
      </c>
      <c r="AA2737" s="94">
        <v>0</v>
      </c>
      <c r="AB2737" s="94">
        <v>0</v>
      </c>
      <c r="AC2737">
        <f t="shared" si="84"/>
        <v>3000</v>
      </c>
      <c r="AD2737" t="str">
        <f t="shared" si="85"/>
        <v>307</v>
      </c>
    </row>
    <row r="2738" spans="1:30" hidden="1" x14ac:dyDescent="0.25">
      <c r="A2738" t="s">
        <v>1355</v>
      </c>
      <c r="B2738" t="s">
        <v>385</v>
      </c>
      <c r="C2738" t="s">
        <v>470</v>
      </c>
      <c r="D2738" t="s">
        <v>278</v>
      </c>
      <c r="E2738" t="s">
        <v>122</v>
      </c>
      <c r="F2738" t="s">
        <v>159</v>
      </c>
      <c r="G2738" t="s">
        <v>160</v>
      </c>
      <c r="H2738" t="s">
        <v>143</v>
      </c>
      <c r="I2738" t="s">
        <v>124</v>
      </c>
      <c r="J2738" t="s">
        <v>125</v>
      </c>
      <c r="K2738" t="s">
        <v>1356</v>
      </c>
      <c r="N2738" t="s">
        <v>1357</v>
      </c>
      <c r="O2738" t="s">
        <v>391</v>
      </c>
      <c r="P2738" t="s">
        <v>472</v>
      </c>
      <c r="Q2738" t="s">
        <v>279</v>
      </c>
      <c r="R2738" t="s">
        <v>131</v>
      </c>
      <c r="S2738" t="s">
        <v>164</v>
      </c>
      <c r="T2738" t="s">
        <v>165</v>
      </c>
      <c r="U2738" t="s">
        <v>151</v>
      </c>
      <c r="V2738" t="s">
        <v>135</v>
      </c>
      <c r="W2738" t="s">
        <v>136</v>
      </c>
      <c r="X2738" t="s">
        <v>1358</v>
      </c>
      <c r="Y2738" s="94">
        <v>0</v>
      </c>
      <c r="Z2738" s="94">
        <v>0</v>
      </c>
      <c r="AA2738" s="94">
        <v>0</v>
      </c>
      <c r="AB2738" s="94">
        <v>0</v>
      </c>
      <c r="AC2738">
        <f t="shared" si="84"/>
        <v>3000</v>
      </c>
      <c r="AD2738" t="str">
        <f t="shared" si="85"/>
        <v>307</v>
      </c>
    </row>
    <row r="2739" spans="1:30" hidden="1" x14ac:dyDescent="0.25">
      <c r="A2739" t="s">
        <v>1355</v>
      </c>
      <c r="B2739" t="s">
        <v>385</v>
      </c>
      <c r="C2739" t="s">
        <v>470</v>
      </c>
      <c r="D2739" t="s">
        <v>280</v>
      </c>
      <c r="E2739" t="s">
        <v>122</v>
      </c>
      <c r="F2739" t="s">
        <v>159</v>
      </c>
      <c r="G2739" t="s">
        <v>160</v>
      </c>
      <c r="H2739" t="s">
        <v>143</v>
      </c>
      <c r="I2739" t="s">
        <v>124</v>
      </c>
      <c r="J2739" t="s">
        <v>125</v>
      </c>
      <c r="K2739" t="s">
        <v>1356</v>
      </c>
      <c r="N2739" t="s">
        <v>1357</v>
      </c>
      <c r="O2739" t="s">
        <v>391</v>
      </c>
      <c r="P2739" t="s">
        <v>472</v>
      </c>
      <c r="Q2739" t="s">
        <v>281</v>
      </c>
      <c r="R2739" t="s">
        <v>131</v>
      </c>
      <c r="S2739" t="s">
        <v>164</v>
      </c>
      <c r="T2739" t="s">
        <v>165</v>
      </c>
      <c r="U2739" t="s">
        <v>151</v>
      </c>
      <c r="V2739" t="s">
        <v>135</v>
      </c>
      <c r="W2739" t="s">
        <v>136</v>
      </c>
      <c r="X2739" t="s">
        <v>1358</v>
      </c>
      <c r="Y2739" s="94">
        <v>0</v>
      </c>
      <c r="Z2739" s="94">
        <v>0</v>
      </c>
      <c r="AA2739" s="94">
        <v>0</v>
      </c>
      <c r="AB2739" s="94">
        <v>0</v>
      </c>
      <c r="AC2739">
        <f t="shared" si="84"/>
        <v>3000</v>
      </c>
      <c r="AD2739" t="str">
        <f t="shared" si="85"/>
        <v>307</v>
      </c>
    </row>
    <row r="2740" spans="1:30" hidden="1" x14ac:dyDescent="0.25">
      <c r="A2740" t="s">
        <v>1355</v>
      </c>
      <c r="B2740" t="s">
        <v>385</v>
      </c>
      <c r="C2740" t="s">
        <v>470</v>
      </c>
      <c r="D2740" t="s">
        <v>172</v>
      </c>
      <c r="E2740" t="s">
        <v>122</v>
      </c>
      <c r="F2740" t="s">
        <v>159</v>
      </c>
      <c r="G2740" t="s">
        <v>160</v>
      </c>
      <c r="H2740" t="s">
        <v>143</v>
      </c>
      <c r="I2740" t="s">
        <v>124</v>
      </c>
      <c r="J2740" t="s">
        <v>125</v>
      </c>
      <c r="K2740" t="s">
        <v>1356</v>
      </c>
      <c r="N2740" t="s">
        <v>1357</v>
      </c>
      <c r="O2740" t="s">
        <v>391</v>
      </c>
      <c r="P2740" t="s">
        <v>472</v>
      </c>
      <c r="Q2740" t="s">
        <v>173</v>
      </c>
      <c r="R2740" t="s">
        <v>131</v>
      </c>
      <c r="S2740" t="s">
        <v>164</v>
      </c>
      <c r="T2740" t="s">
        <v>165</v>
      </c>
      <c r="U2740" t="s">
        <v>151</v>
      </c>
      <c r="V2740" t="s">
        <v>135</v>
      </c>
      <c r="W2740" t="s">
        <v>136</v>
      </c>
      <c r="X2740" t="s">
        <v>1358</v>
      </c>
      <c r="Y2740" s="94">
        <v>0</v>
      </c>
      <c r="Z2740" s="94">
        <v>14851.336666666668</v>
      </c>
      <c r="AA2740" s="94">
        <v>15296.88</v>
      </c>
      <c r="AB2740" s="94">
        <v>15296.88</v>
      </c>
      <c r="AC2740">
        <f t="shared" si="84"/>
        <v>3000</v>
      </c>
      <c r="AD2740" t="str">
        <f t="shared" si="85"/>
        <v>307</v>
      </c>
    </row>
    <row r="2741" spans="1:30" hidden="1" x14ac:dyDescent="0.25">
      <c r="A2741" t="s">
        <v>1355</v>
      </c>
      <c r="B2741" t="s">
        <v>385</v>
      </c>
      <c r="C2741" t="s">
        <v>470</v>
      </c>
      <c r="D2741" t="s">
        <v>174</v>
      </c>
      <c r="E2741" t="s">
        <v>122</v>
      </c>
      <c r="F2741" t="s">
        <v>159</v>
      </c>
      <c r="G2741" t="s">
        <v>160</v>
      </c>
      <c r="H2741" t="s">
        <v>143</v>
      </c>
      <c r="I2741" t="s">
        <v>124</v>
      </c>
      <c r="J2741" t="s">
        <v>125</v>
      </c>
      <c r="K2741" t="s">
        <v>1356</v>
      </c>
      <c r="N2741" t="s">
        <v>1357</v>
      </c>
      <c r="O2741" t="s">
        <v>391</v>
      </c>
      <c r="P2741" t="s">
        <v>472</v>
      </c>
      <c r="Q2741" t="s">
        <v>175</v>
      </c>
      <c r="R2741" t="s">
        <v>131</v>
      </c>
      <c r="S2741" t="s">
        <v>164</v>
      </c>
      <c r="T2741" t="s">
        <v>165</v>
      </c>
      <c r="U2741" t="s">
        <v>151</v>
      </c>
      <c r="V2741" t="s">
        <v>135</v>
      </c>
      <c r="W2741" t="s">
        <v>136</v>
      </c>
      <c r="X2741" t="s">
        <v>1358</v>
      </c>
      <c r="Y2741" s="94">
        <v>0</v>
      </c>
      <c r="Z2741" s="94">
        <v>0</v>
      </c>
      <c r="AA2741" s="94">
        <v>0</v>
      </c>
      <c r="AB2741" s="94">
        <v>0</v>
      </c>
      <c r="AC2741">
        <f t="shared" si="84"/>
        <v>3000</v>
      </c>
      <c r="AD2741" t="str">
        <f t="shared" si="85"/>
        <v>307</v>
      </c>
    </row>
    <row r="2742" spans="1:30" hidden="1" x14ac:dyDescent="0.25">
      <c r="A2742" t="s">
        <v>1355</v>
      </c>
      <c r="B2742" t="s">
        <v>385</v>
      </c>
      <c r="C2742" t="s">
        <v>470</v>
      </c>
      <c r="D2742" t="s">
        <v>348</v>
      </c>
      <c r="E2742" t="s">
        <v>122</v>
      </c>
      <c r="F2742" t="s">
        <v>159</v>
      </c>
      <c r="G2742" t="s">
        <v>160</v>
      </c>
      <c r="H2742" t="s">
        <v>143</v>
      </c>
      <c r="I2742" t="s">
        <v>124</v>
      </c>
      <c r="J2742" t="s">
        <v>125</v>
      </c>
      <c r="K2742" t="s">
        <v>1356</v>
      </c>
      <c r="N2742" t="s">
        <v>1357</v>
      </c>
      <c r="O2742" t="s">
        <v>391</v>
      </c>
      <c r="P2742" t="s">
        <v>472</v>
      </c>
      <c r="Q2742" t="s">
        <v>308</v>
      </c>
      <c r="R2742" t="s">
        <v>131</v>
      </c>
      <c r="S2742" t="s">
        <v>164</v>
      </c>
      <c r="T2742" t="s">
        <v>165</v>
      </c>
      <c r="U2742" t="s">
        <v>151</v>
      </c>
      <c r="V2742" t="s">
        <v>135</v>
      </c>
      <c r="W2742" t="s">
        <v>136</v>
      </c>
      <c r="X2742" t="s">
        <v>1358</v>
      </c>
      <c r="Y2742" s="94">
        <v>0</v>
      </c>
      <c r="Z2742" s="94">
        <v>51518.93</v>
      </c>
      <c r="AA2742" s="94">
        <v>53064.5</v>
      </c>
      <c r="AB2742" s="94">
        <v>53064.5</v>
      </c>
      <c r="AC2742">
        <f t="shared" si="84"/>
        <v>3000</v>
      </c>
      <c r="AD2742" t="str">
        <f t="shared" si="85"/>
        <v>307</v>
      </c>
    </row>
    <row r="2743" spans="1:30" hidden="1" x14ac:dyDescent="0.25">
      <c r="A2743" t="s">
        <v>1355</v>
      </c>
      <c r="B2743" t="s">
        <v>385</v>
      </c>
      <c r="C2743" t="s">
        <v>470</v>
      </c>
      <c r="D2743" t="s">
        <v>286</v>
      </c>
      <c r="E2743" t="s">
        <v>122</v>
      </c>
      <c r="F2743" t="s">
        <v>159</v>
      </c>
      <c r="G2743" t="s">
        <v>160</v>
      </c>
      <c r="H2743" t="s">
        <v>143</v>
      </c>
      <c r="I2743" t="s">
        <v>124</v>
      </c>
      <c r="J2743" t="s">
        <v>125</v>
      </c>
      <c r="K2743" t="s">
        <v>1356</v>
      </c>
      <c r="N2743" t="s">
        <v>1357</v>
      </c>
      <c r="O2743" t="s">
        <v>391</v>
      </c>
      <c r="P2743" t="s">
        <v>472</v>
      </c>
      <c r="Q2743" t="s">
        <v>287</v>
      </c>
      <c r="R2743" t="s">
        <v>131</v>
      </c>
      <c r="S2743" t="s">
        <v>164</v>
      </c>
      <c r="T2743" t="s">
        <v>165</v>
      </c>
      <c r="U2743" t="s">
        <v>151</v>
      </c>
      <c r="V2743" t="s">
        <v>135</v>
      </c>
      <c r="W2743" t="s">
        <v>136</v>
      </c>
      <c r="X2743" t="s">
        <v>1358</v>
      </c>
      <c r="Y2743" s="94">
        <v>0</v>
      </c>
      <c r="Z2743" s="94">
        <v>0</v>
      </c>
      <c r="AA2743" s="94">
        <v>0</v>
      </c>
      <c r="AB2743" s="94">
        <v>0</v>
      </c>
      <c r="AC2743">
        <f t="shared" si="84"/>
        <v>3000</v>
      </c>
      <c r="AD2743" t="str">
        <f t="shared" si="85"/>
        <v>307</v>
      </c>
    </row>
    <row r="2744" spans="1:30" hidden="1" x14ac:dyDescent="0.25">
      <c r="A2744" t="s">
        <v>1355</v>
      </c>
      <c r="B2744" t="s">
        <v>385</v>
      </c>
      <c r="C2744" t="s">
        <v>470</v>
      </c>
      <c r="D2744" t="s">
        <v>176</v>
      </c>
      <c r="E2744" t="s">
        <v>122</v>
      </c>
      <c r="F2744" t="s">
        <v>159</v>
      </c>
      <c r="G2744" t="s">
        <v>160</v>
      </c>
      <c r="H2744" t="s">
        <v>143</v>
      </c>
      <c r="I2744" t="s">
        <v>124</v>
      </c>
      <c r="J2744" t="s">
        <v>125</v>
      </c>
      <c r="K2744" t="s">
        <v>1356</v>
      </c>
      <c r="N2744" t="s">
        <v>1357</v>
      </c>
      <c r="O2744" t="s">
        <v>391</v>
      </c>
      <c r="P2744" t="s">
        <v>472</v>
      </c>
      <c r="Q2744" t="s">
        <v>177</v>
      </c>
      <c r="R2744" t="s">
        <v>131</v>
      </c>
      <c r="S2744" t="s">
        <v>164</v>
      </c>
      <c r="T2744" t="s">
        <v>165</v>
      </c>
      <c r="U2744" t="s">
        <v>151</v>
      </c>
      <c r="V2744" t="s">
        <v>135</v>
      </c>
      <c r="W2744" t="s">
        <v>136</v>
      </c>
      <c r="X2744" t="s">
        <v>1358</v>
      </c>
      <c r="Y2744" s="94">
        <v>0</v>
      </c>
      <c r="Z2744" s="94">
        <v>0</v>
      </c>
      <c r="AA2744" s="94">
        <v>0</v>
      </c>
      <c r="AB2744" s="94">
        <v>0</v>
      </c>
      <c r="AC2744">
        <f t="shared" si="84"/>
        <v>3000</v>
      </c>
      <c r="AD2744" t="str">
        <f t="shared" si="85"/>
        <v>307</v>
      </c>
    </row>
    <row r="2745" spans="1:30" hidden="1" x14ac:dyDescent="0.25">
      <c r="A2745" s="97" t="s">
        <v>1355</v>
      </c>
      <c r="B2745" s="97" t="s">
        <v>385</v>
      </c>
      <c r="C2745" s="97" t="s">
        <v>140</v>
      </c>
      <c r="D2745" s="97" t="s">
        <v>465</v>
      </c>
      <c r="E2745" s="97" t="s">
        <v>122</v>
      </c>
      <c r="F2745" s="98">
        <v>15</v>
      </c>
      <c r="G2745" s="98" t="s">
        <v>142</v>
      </c>
      <c r="H2745" s="97">
        <v>19</v>
      </c>
      <c r="I2745" s="97" t="s">
        <v>124</v>
      </c>
      <c r="J2745" s="97" t="s">
        <v>125</v>
      </c>
      <c r="K2745" s="97" t="s">
        <v>1359</v>
      </c>
      <c r="L2745" s="97"/>
      <c r="M2745" s="97"/>
      <c r="N2745" s="97" t="s">
        <v>1357</v>
      </c>
      <c r="O2745" s="97" t="s">
        <v>391</v>
      </c>
      <c r="P2745" s="97" t="s">
        <v>147</v>
      </c>
      <c r="Q2745" s="97" t="s">
        <v>466</v>
      </c>
      <c r="R2745" s="97" t="s">
        <v>131</v>
      </c>
      <c r="S2745" s="97" t="s">
        <v>149</v>
      </c>
      <c r="T2745" s="97" t="s">
        <v>150</v>
      </c>
      <c r="U2745" s="97" t="s">
        <v>134</v>
      </c>
      <c r="V2745" s="97" t="s">
        <v>135</v>
      </c>
      <c r="W2745" s="97" t="s">
        <v>136</v>
      </c>
      <c r="X2745" s="97" t="s">
        <v>1360</v>
      </c>
      <c r="Y2745" s="99">
        <v>139834.32</v>
      </c>
      <c r="Z2745" s="99">
        <v>149834.32</v>
      </c>
      <c r="AA2745" s="99">
        <v>20056.699523809526</v>
      </c>
      <c r="AB2745" s="99">
        <v>20056.7</v>
      </c>
      <c r="AC2745">
        <f t="shared" si="84"/>
        <v>1000</v>
      </c>
      <c r="AD2745" t="str">
        <f t="shared" si="85"/>
        <v>307</v>
      </c>
    </row>
    <row r="2746" spans="1:30" hidden="1" x14ac:dyDescent="0.25">
      <c r="A2746" s="97" t="s">
        <v>1361</v>
      </c>
      <c r="B2746" s="97" t="s">
        <v>385</v>
      </c>
      <c r="C2746" s="97" t="s">
        <v>140</v>
      </c>
      <c r="D2746" s="97" t="s">
        <v>141</v>
      </c>
      <c r="E2746" s="97" t="s">
        <v>122</v>
      </c>
      <c r="F2746" s="98">
        <v>15</v>
      </c>
      <c r="G2746" s="98" t="s">
        <v>142</v>
      </c>
      <c r="H2746" s="97" t="s">
        <v>143</v>
      </c>
      <c r="I2746" s="97" t="s">
        <v>124</v>
      </c>
      <c r="J2746" s="97" t="s">
        <v>125</v>
      </c>
      <c r="K2746" s="97" t="s">
        <v>1362</v>
      </c>
      <c r="L2746" s="97"/>
      <c r="M2746" s="97"/>
      <c r="N2746" s="97" t="s">
        <v>1363</v>
      </c>
      <c r="O2746" s="97" t="s">
        <v>391</v>
      </c>
      <c r="P2746" s="97" t="s">
        <v>147</v>
      </c>
      <c r="Q2746" s="97" t="s">
        <v>148</v>
      </c>
      <c r="R2746" s="97" t="s">
        <v>131</v>
      </c>
      <c r="S2746" s="97" t="s">
        <v>149</v>
      </c>
      <c r="T2746" s="97" t="s">
        <v>150</v>
      </c>
      <c r="U2746" s="97" t="s">
        <v>151</v>
      </c>
      <c r="V2746" s="97" t="s">
        <v>135</v>
      </c>
      <c r="W2746" s="97" t="s">
        <v>136</v>
      </c>
      <c r="X2746" s="97"/>
      <c r="Y2746" s="99"/>
      <c r="Z2746" s="99"/>
      <c r="AA2746" s="99">
        <v>16496556</v>
      </c>
      <c r="AB2746" s="99">
        <v>16496556</v>
      </c>
      <c r="AC2746">
        <f t="shared" si="84"/>
        <v>1000</v>
      </c>
      <c r="AD2746" t="str">
        <f t="shared" si="85"/>
        <v>307</v>
      </c>
    </row>
    <row r="2747" spans="1:30" hidden="1" x14ac:dyDescent="0.25">
      <c r="A2747" s="97" t="s">
        <v>1361</v>
      </c>
      <c r="B2747" s="97" t="s">
        <v>385</v>
      </c>
      <c r="C2747" s="97" t="s">
        <v>140</v>
      </c>
      <c r="D2747" s="97">
        <v>12101</v>
      </c>
      <c r="E2747" s="97" t="s">
        <v>122</v>
      </c>
      <c r="F2747" s="98">
        <v>15</v>
      </c>
      <c r="G2747" s="98" t="s">
        <v>142</v>
      </c>
      <c r="H2747" s="97">
        <v>19</v>
      </c>
      <c r="I2747" s="97" t="s">
        <v>124</v>
      </c>
      <c r="J2747" s="97" t="s">
        <v>125</v>
      </c>
      <c r="K2747" s="97" t="s">
        <v>1362</v>
      </c>
      <c r="L2747" s="97"/>
      <c r="M2747" s="97"/>
      <c r="N2747" s="97" t="s">
        <v>1363</v>
      </c>
      <c r="O2747" s="97" t="s">
        <v>391</v>
      </c>
      <c r="P2747" s="97" t="s">
        <v>147</v>
      </c>
      <c r="Q2747" s="97" t="s">
        <v>182</v>
      </c>
      <c r="R2747" s="97" t="s">
        <v>131</v>
      </c>
      <c r="S2747" s="97" t="s">
        <v>149</v>
      </c>
      <c r="T2747" s="97" t="s">
        <v>150</v>
      </c>
      <c r="U2747" s="97" t="s">
        <v>134</v>
      </c>
      <c r="V2747" s="97" t="s">
        <v>135</v>
      </c>
      <c r="W2747" s="97" t="s">
        <v>136</v>
      </c>
      <c r="X2747" s="97"/>
      <c r="Y2747" s="99"/>
      <c r="Z2747" s="99"/>
      <c r="AA2747" s="99">
        <v>786097</v>
      </c>
      <c r="AB2747" s="99">
        <v>786097</v>
      </c>
      <c r="AC2747">
        <f t="shared" si="84"/>
        <v>1000</v>
      </c>
      <c r="AD2747" t="str">
        <f t="shared" si="85"/>
        <v>307</v>
      </c>
    </row>
    <row r="2748" spans="1:30" hidden="1" x14ac:dyDescent="0.25">
      <c r="A2748" s="97" t="s">
        <v>1361</v>
      </c>
      <c r="B2748" s="97" t="s">
        <v>385</v>
      </c>
      <c r="C2748" s="97" t="s">
        <v>140</v>
      </c>
      <c r="D2748" s="97">
        <v>13201</v>
      </c>
      <c r="E2748" s="97" t="s">
        <v>122</v>
      </c>
      <c r="F2748" s="98">
        <v>15</v>
      </c>
      <c r="G2748" s="98" t="s">
        <v>142</v>
      </c>
      <c r="H2748" s="97">
        <v>19</v>
      </c>
      <c r="I2748" s="97" t="s">
        <v>124</v>
      </c>
      <c r="J2748" s="97" t="s">
        <v>125</v>
      </c>
      <c r="K2748" s="97" t="s">
        <v>1362</v>
      </c>
      <c r="L2748" s="97"/>
      <c r="M2748" s="97"/>
      <c r="N2748" s="97" t="s">
        <v>1363</v>
      </c>
      <c r="O2748" s="97" t="s">
        <v>391</v>
      </c>
      <c r="P2748" s="97" t="s">
        <v>147</v>
      </c>
      <c r="Q2748" s="97" t="s">
        <v>152</v>
      </c>
      <c r="R2748" s="97" t="s">
        <v>131</v>
      </c>
      <c r="S2748" s="97" t="s">
        <v>149</v>
      </c>
      <c r="T2748" s="97" t="s">
        <v>150</v>
      </c>
      <c r="U2748" s="97" t="s">
        <v>134</v>
      </c>
      <c r="V2748" s="97" t="s">
        <v>135</v>
      </c>
      <c r="W2748" s="97" t="s">
        <v>136</v>
      </c>
      <c r="X2748" s="97"/>
      <c r="Y2748" s="99"/>
      <c r="Z2748" s="99"/>
      <c r="AA2748" s="99">
        <v>687356.5</v>
      </c>
      <c r="AB2748" s="99">
        <v>687356.5</v>
      </c>
      <c r="AC2748">
        <f t="shared" si="84"/>
        <v>1000</v>
      </c>
      <c r="AD2748" t="str">
        <f t="shared" si="85"/>
        <v>307</v>
      </c>
    </row>
    <row r="2749" spans="1:30" hidden="1" x14ac:dyDescent="0.25">
      <c r="A2749" s="97" t="s">
        <v>1361</v>
      </c>
      <c r="B2749" s="97" t="s">
        <v>385</v>
      </c>
      <c r="C2749" s="97" t="s">
        <v>140</v>
      </c>
      <c r="D2749" s="97">
        <v>13203</v>
      </c>
      <c r="E2749" s="97" t="s">
        <v>122</v>
      </c>
      <c r="F2749" s="98">
        <v>15</v>
      </c>
      <c r="G2749" s="98" t="s">
        <v>142</v>
      </c>
      <c r="H2749" s="97">
        <v>19</v>
      </c>
      <c r="I2749" s="97" t="s">
        <v>124</v>
      </c>
      <c r="J2749" s="97" t="s">
        <v>125</v>
      </c>
      <c r="K2749" s="97" t="s">
        <v>1362</v>
      </c>
      <c r="L2749" s="97"/>
      <c r="M2749" s="97"/>
      <c r="N2749" s="97" t="s">
        <v>1363</v>
      </c>
      <c r="O2749" s="97" t="s">
        <v>391</v>
      </c>
      <c r="P2749" s="97" t="s">
        <v>147</v>
      </c>
      <c r="Q2749" s="97" t="s">
        <v>153</v>
      </c>
      <c r="R2749" s="97" t="s">
        <v>131</v>
      </c>
      <c r="S2749" s="97" t="s">
        <v>149</v>
      </c>
      <c r="T2749" s="97" t="s">
        <v>150</v>
      </c>
      <c r="U2749" s="97" t="s">
        <v>134</v>
      </c>
      <c r="V2749" s="97" t="s">
        <v>135</v>
      </c>
      <c r="W2749" s="97" t="s">
        <v>136</v>
      </c>
      <c r="X2749" s="97"/>
      <c r="Y2749" s="99"/>
      <c r="Z2749" s="99"/>
      <c r="AA2749" s="99">
        <v>2749426</v>
      </c>
      <c r="AB2749" s="99">
        <v>2749426</v>
      </c>
      <c r="AC2749">
        <f t="shared" si="84"/>
        <v>1000</v>
      </c>
      <c r="AD2749" t="str">
        <f t="shared" si="85"/>
        <v>307</v>
      </c>
    </row>
    <row r="2750" spans="1:30" hidden="1" x14ac:dyDescent="0.25">
      <c r="A2750" s="97" t="s">
        <v>1361</v>
      </c>
      <c r="B2750" s="97" t="s">
        <v>385</v>
      </c>
      <c r="C2750" s="97" t="s">
        <v>140</v>
      </c>
      <c r="D2750" s="97" t="s">
        <v>183</v>
      </c>
      <c r="E2750" s="97" t="s">
        <v>122</v>
      </c>
      <c r="F2750" s="98">
        <v>15</v>
      </c>
      <c r="G2750" s="98" t="s">
        <v>142</v>
      </c>
      <c r="H2750" s="97">
        <v>19</v>
      </c>
      <c r="I2750" s="97" t="s">
        <v>124</v>
      </c>
      <c r="J2750" s="97" t="s">
        <v>125</v>
      </c>
      <c r="K2750" s="97" t="s">
        <v>1362</v>
      </c>
      <c r="L2750" s="97"/>
      <c r="M2750" s="97"/>
      <c r="N2750" s="97" t="s">
        <v>1363</v>
      </c>
      <c r="O2750" s="97" t="s">
        <v>391</v>
      </c>
      <c r="P2750" s="97" t="s">
        <v>147</v>
      </c>
      <c r="Q2750" s="97" t="s">
        <v>184</v>
      </c>
      <c r="R2750" s="97" t="s">
        <v>131</v>
      </c>
      <c r="S2750" s="97" t="s">
        <v>149</v>
      </c>
      <c r="T2750" s="97" t="s">
        <v>150</v>
      </c>
      <c r="U2750" s="97" t="s">
        <v>134</v>
      </c>
      <c r="V2750" s="97" t="s">
        <v>135</v>
      </c>
      <c r="W2750" s="97" t="s">
        <v>136</v>
      </c>
      <c r="X2750" s="97" t="s">
        <v>1364</v>
      </c>
      <c r="Y2750" s="99">
        <v>421747.08</v>
      </c>
      <c r="Z2750" s="99">
        <v>403202.55599999998</v>
      </c>
      <c r="AA2750" s="99">
        <v>403202.55599999998</v>
      </c>
      <c r="AB2750" s="99">
        <v>403202.56</v>
      </c>
      <c r="AC2750">
        <f t="shared" si="84"/>
        <v>1000</v>
      </c>
      <c r="AD2750" t="str">
        <f t="shared" si="85"/>
        <v>307</v>
      </c>
    </row>
    <row r="2751" spans="1:30" hidden="1" x14ac:dyDescent="0.25">
      <c r="A2751" s="97" t="s">
        <v>1361</v>
      </c>
      <c r="B2751" s="97" t="s">
        <v>385</v>
      </c>
      <c r="C2751" s="97" t="s">
        <v>140</v>
      </c>
      <c r="D2751" s="97">
        <v>14101</v>
      </c>
      <c r="E2751" s="97" t="s">
        <v>122</v>
      </c>
      <c r="F2751" s="98">
        <v>15</v>
      </c>
      <c r="G2751" s="98" t="s">
        <v>142</v>
      </c>
      <c r="H2751" s="97">
        <v>19</v>
      </c>
      <c r="I2751" s="97" t="s">
        <v>124</v>
      </c>
      <c r="J2751" s="97" t="s">
        <v>125</v>
      </c>
      <c r="K2751" s="97" t="s">
        <v>1362</v>
      </c>
      <c r="L2751" s="97"/>
      <c r="M2751" s="97"/>
      <c r="N2751" s="97" t="s">
        <v>1363</v>
      </c>
      <c r="O2751" s="97" t="s">
        <v>391</v>
      </c>
      <c r="P2751" s="97" t="s">
        <v>147</v>
      </c>
      <c r="Q2751" s="97" t="s">
        <v>154</v>
      </c>
      <c r="R2751" s="97" t="s">
        <v>131</v>
      </c>
      <c r="S2751" s="97" t="s">
        <v>149</v>
      </c>
      <c r="T2751" s="97" t="s">
        <v>150</v>
      </c>
      <c r="U2751" s="97" t="s">
        <v>134</v>
      </c>
      <c r="V2751" s="97" t="s">
        <v>135</v>
      </c>
      <c r="W2751" s="97" t="s">
        <v>136</v>
      </c>
      <c r="X2751" s="97"/>
      <c r="Y2751" s="99"/>
      <c r="Z2751" s="99"/>
      <c r="AA2751" s="99">
        <v>907310.58</v>
      </c>
      <c r="AB2751" s="99">
        <v>907310.58</v>
      </c>
      <c r="AC2751">
        <f t="shared" si="84"/>
        <v>1000</v>
      </c>
      <c r="AD2751" t="str">
        <f t="shared" si="85"/>
        <v>307</v>
      </c>
    </row>
    <row r="2752" spans="1:30" hidden="1" x14ac:dyDescent="0.25">
      <c r="A2752" s="97" t="s">
        <v>1361</v>
      </c>
      <c r="B2752" s="97" t="s">
        <v>385</v>
      </c>
      <c r="C2752" s="97" t="s">
        <v>140</v>
      </c>
      <c r="D2752" s="97">
        <v>14103</v>
      </c>
      <c r="E2752" s="97" t="s">
        <v>122</v>
      </c>
      <c r="F2752" s="98">
        <v>15</v>
      </c>
      <c r="G2752" s="98" t="s">
        <v>142</v>
      </c>
      <c r="H2752" s="97">
        <v>19</v>
      </c>
      <c r="I2752" s="97" t="s">
        <v>124</v>
      </c>
      <c r="J2752" s="97" t="s">
        <v>125</v>
      </c>
      <c r="K2752" s="97" t="s">
        <v>1362</v>
      </c>
      <c r="L2752" s="97"/>
      <c r="M2752" s="97"/>
      <c r="N2752" s="97" t="s">
        <v>1363</v>
      </c>
      <c r="O2752" s="97" t="s">
        <v>391</v>
      </c>
      <c r="P2752" s="97" t="s">
        <v>147</v>
      </c>
      <c r="Q2752" s="97" t="s">
        <v>155</v>
      </c>
      <c r="R2752" s="97" t="s">
        <v>131</v>
      </c>
      <c r="S2752" s="97" t="s">
        <v>149</v>
      </c>
      <c r="T2752" s="97" t="s">
        <v>150</v>
      </c>
      <c r="U2752" s="97" t="s">
        <v>134</v>
      </c>
      <c r="V2752" s="97" t="s">
        <v>135</v>
      </c>
      <c r="W2752" s="97" t="s">
        <v>136</v>
      </c>
      <c r="X2752" s="97"/>
      <c r="Y2752" s="99"/>
      <c r="Z2752" s="99"/>
      <c r="AA2752" s="99">
        <v>371172.51</v>
      </c>
      <c r="AB2752" s="99">
        <v>371172.51</v>
      </c>
      <c r="AC2752">
        <f t="shared" si="84"/>
        <v>1000</v>
      </c>
      <c r="AD2752" t="str">
        <f t="shared" si="85"/>
        <v>307</v>
      </c>
    </row>
    <row r="2753" spans="1:30" hidden="1" x14ac:dyDescent="0.25">
      <c r="A2753" s="97" t="s">
        <v>1361</v>
      </c>
      <c r="B2753" s="97" t="s">
        <v>385</v>
      </c>
      <c r="C2753" s="97" t="s">
        <v>140</v>
      </c>
      <c r="D2753" s="97">
        <v>14201</v>
      </c>
      <c r="E2753" s="97" t="s">
        <v>122</v>
      </c>
      <c r="F2753" s="98">
        <v>15</v>
      </c>
      <c r="G2753" s="98" t="s">
        <v>142</v>
      </c>
      <c r="H2753" s="97">
        <v>19</v>
      </c>
      <c r="I2753" s="97" t="s">
        <v>124</v>
      </c>
      <c r="J2753" s="97" t="s">
        <v>125</v>
      </c>
      <c r="K2753" s="97" t="s">
        <v>1362</v>
      </c>
      <c r="L2753" s="97"/>
      <c r="M2753" s="97"/>
      <c r="N2753" s="97" t="s">
        <v>1363</v>
      </c>
      <c r="O2753" s="97" t="s">
        <v>391</v>
      </c>
      <c r="P2753" s="97" t="s">
        <v>147</v>
      </c>
      <c r="Q2753" s="97" t="s">
        <v>156</v>
      </c>
      <c r="R2753" s="97" t="s">
        <v>131</v>
      </c>
      <c r="S2753" s="97" t="s">
        <v>149</v>
      </c>
      <c r="T2753" s="97" t="s">
        <v>150</v>
      </c>
      <c r="U2753" s="97" t="s">
        <v>134</v>
      </c>
      <c r="V2753" s="97" t="s">
        <v>135</v>
      </c>
      <c r="W2753" s="97" t="s">
        <v>136</v>
      </c>
      <c r="X2753" s="97"/>
      <c r="Y2753" s="99"/>
      <c r="Z2753" s="99"/>
      <c r="AA2753" s="99">
        <v>824827.8</v>
      </c>
      <c r="AB2753" s="99">
        <v>824827.8</v>
      </c>
      <c r="AC2753">
        <f t="shared" si="84"/>
        <v>1000</v>
      </c>
      <c r="AD2753" t="str">
        <f t="shared" si="85"/>
        <v>307</v>
      </c>
    </row>
    <row r="2754" spans="1:30" hidden="1" x14ac:dyDescent="0.25">
      <c r="A2754" s="97" t="s">
        <v>1361</v>
      </c>
      <c r="B2754" s="97" t="s">
        <v>385</v>
      </c>
      <c r="C2754" s="97" t="s">
        <v>140</v>
      </c>
      <c r="D2754" s="97">
        <v>14301</v>
      </c>
      <c r="E2754" s="97" t="s">
        <v>122</v>
      </c>
      <c r="F2754" s="98">
        <v>15</v>
      </c>
      <c r="G2754" s="98" t="s">
        <v>142</v>
      </c>
      <c r="H2754" s="97">
        <v>19</v>
      </c>
      <c r="I2754" s="97" t="s">
        <v>124</v>
      </c>
      <c r="J2754" s="97" t="s">
        <v>125</v>
      </c>
      <c r="K2754" s="97" t="s">
        <v>1362</v>
      </c>
      <c r="L2754" s="97"/>
      <c r="M2754" s="97"/>
      <c r="N2754" s="97" t="s">
        <v>1363</v>
      </c>
      <c r="O2754" s="97" t="s">
        <v>391</v>
      </c>
      <c r="P2754" s="97" t="s">
        <v>147</v>
      </c>
      <c r="Q2754" s="97" t="s">
        <v>178</v>
      </c>
      <c r="R2754" s="97" t="s">
        <v>131</v>
      </c>
      <c r="S2754" s="97" t="s">
        <v>149</v>
      </c>
      <c r="T2754" s="97" t="s">
        <v>150</v>
      </c>
      <c r="U2754" s="97" t="s">
        <v>134</v>
      </c>
      <c r="V2754" s="97" t="s">
        <v>135</v>
      </c>
      <c r="W2754" s="97" t="s">
        <v>136</v>
      </c>
      <c r="X2754" s="97"/>
      <c r="Y2754" s="99"/>
      <c r="Z2754" s="99"/>
      <c r="AA2754" s="99">
        <v>989793.36</v>
      </c>
      <c r="AB2754" s="99">
        <v>989793.36</v>
      </c>
      <c r="AC2754">
        <f t="shared" si="84"/>
        <v>1000</v>
      </c>
      <c r="AD2754" t="str">
        <f t="shared" si="85"/>
        <v>307</v>
      </c>
    </row>
    <row r="2755" spans="1:30" hidden="1" x14ac:dyDescent="0.25">
      <c r="A2755" t="s">
        <v>1361</v>
      </c>
      <c r="B2755" t="s">
        <v>385</v>
      </c>
      <c r="C2755" t="s">
        <v>470</v>
      </c>
      <c r="D2755" t="s">
        <v>186</v>
      </c>
      <c r="E2755" t="s">
        <v>122</v>
      </c>
      <c r="F2755" t="s">
        <v>159</v>
      </c>
      <c r="G2755" t="s">
        <v>160</v>
      </c>
      <c r="H2755" t="s">
        <v>143</v>
      </c>
      <c r="I2755" t="s">
        <v>124</v>
      </c>
      <c r="J2755" t="s">
        <v>125</v>
      </c>
      <c r="K2755" t="s">
        <v>1365</v>
      </c>
      <c r="N2755" t="s">
        <v>1363</v>
      </c>
      <c r="O2755" t="s">
        <v>391</v>
      </c>
      <c r="P2755" t="s">
        <v>472</v>
      </c>
      <c r="Q2755" t="s">
        <v>188</v>
      </c>
      <c r="R2755" t="s">
        <v>131</v>
      </c>
      <c r="S2755" t="s">
        <v>164</v>
      </c>
      <c r="T2755" t="s">
        <v>165</v>
      </c>
      <c r="U2755" t="s">
        <v>151</v>
      </c>
      <c r="V2755" t="s">
        <v>135</v>
      </c>
      <c r="W2755" t="s">
        <v>136</v>
      </c>
      <c r="X2755" t="s">
        <v>1366</v>
      </c>
      <c r="Y2755" s="94">
        <v>139025.94</v>
      </c>
      <c r="Z2755" s="94">
        <v>36046.22</v>
      </c>
      <c r="AA2755" s="94">
        <v>37127.61</v>
      </c>
      <c r="AB2755" s="94">
        <v>37127.61</v>
      </c>
      <c r="AC2755">
        <f t="shared" ref="AC2755:AC2818" si="86">MID(D2755,1,1)*1000</f>
        <v>2000</v>
      </c>
      <c r="AD2755" t="str">
        <f t="shared" ref="AD2755:AD2818" si="87">MID(A2755,6,3)</f>
        <v>307</v>
      </c>
    </row>
    <row r="2756" spans="1:30" hidden="1" x14ac:dyDescent="0.25">
      <c r="A2756" t="s">
        <v>1361</v>
      </c>
      <c r="B2756" t="s">
        <v>385</v>
      </c>
      <c r="C2756" t="s">
        <v>470</v>
      </c>
      <c r="D2756" t="s">
        <v>190</v>
      </c>
      <c r="E2756" t="s">
        <v>122</v>
      </c>
      <c r="F2756" t="s">
        <v>159</v>
      </c>
      <c r="G2756" t="s">
        <v>160</v>
      </c>
      <c r="H2756" t="s">
        <v>143</v>
      </c>
      <c r="I2756" t="s">
        <v>124</v>
      </c>
      <c r="J2756" t="s">
        <v>125</v>
      </c>
      <c r="K2756" t="s">
        <v>1365</v>
      </c>
      <c r="N2756" t="s">
        <v>1363</v>
      </c>
      <c r="O2756" t="s">
        <v>391</v>
      </c>
      <c r="P2756" t="s">
        <v>472</v>
      </c>
      <c r="Q2756" t="s">
        <v>191</v>
      </c>
      <c r="R2756" t="s">
        <v>131</v>
      </c>
      <c r="S2756" t="s">
        <v>164</v>
      </c>
      <c r="T2756" t="s">
        <v>165</v>
      </c>
      <c r="U2756" t="s">
        <v>151</v>
      </c>
      <c r="V2756" t="s">
        <v>135</v>
      </c>
      <c r="W2756" t="s">
        <v>136</v>
      </c>
      <c r="X2756" t="s">
        <v>1366</v>
      </c>
      <c r="Y2756" s="94">
        <v>55730.87</v>
      </c>
      <c r="Z2756" s="94">
        <v>66518.87</v>
      </c>
      <c r="AA2756" s="94">
        <v>68514.44</v>
      </c>
      <c r="AB2756" s="94">
        <v>68514.44</v>
      </c>
      <c r="AC2756">
        <f t="shared" si="86"/>
        <v>2000</v>
      </c>
      <c r="AD2756" t="str">
        <f t="shared" si="87"/>
        <v>307</v>
      </c>
    </row>
    <row r="2757" spans="1:30" hidden="1" x14ac:dyDescent="0.25">
      <c r="A2757" t="s">
        <v>1361</v>
      </c>
      <c r="B2757" t="s">
        <v>385</v>
      </c>
      <c r="C2757" t="s">
        <v>470</v>
      </c>
      <c r="D2757" t="s">
        <v>192</v>
      </c>
      <c r="E2757" t="s">
        <v>122</v>
      </c>
      <c r="F2757" t="s">
        <v>159</v>
      </c>
      <c r="G2757" t="s">
        <v>160</v>
      </c>
      <c r="H2757" t="s">
        <v>143</v>
      </c>
      <c r="I2757" t="s">
        <v>124</v>
      </c>
      <c r="J2757" t="s">
        <v>125</v>
      </c>
      <c r="K2757" t="s">
        <v>1365</v>
      </c>
      <c r="N2757" t="s">
        <v>1363</v>
      </c>
      <c r="O2757" t="s">
        <v>391</v>
      </c>
      <c r="P2757" t="s">
        <v>472</v>
      </c>
      <c r="Q2757" t="s">
        <v>193</v>
      </c>
      <c r="R2757" t="s">
        <v>131</v>
      </c>
      <c r="S2757" t="s">
        <v>164</v>
      </c>
      <c r="T2757" t="s">
        <v>165</v>
      </c>
      <c r="U2757" t="s">
        <v>151</v>
      </c>
      <c r="V2757" t="s">
        <v>135</v>
      </c>
      <c r="W2757" t="s">
        <v>136</v>
      </c>
      <c r="X2757" t="s">
        <v>1366</v>
      </c>
      <c r="Y2757" s="94">
        <v>612672.07999999996</v>
      </c>
      <c r="Z2757" s="94">
        <v>533182.5</v>
      </c>
      <c r="AA2757" s="94">
        <v>549177.98</v>
      </c>
      <c r="AB2757" s="94">
        <v>549177.98</v>
      </c>
      <c r="AC2757">
        <f t="shared" si="86"/>
        <v>2000</v>
      </c>
      <c r="AD2757" t="str">
        <f t="shared" si="87"/>
        <v>307</v>
      </c>
    </row>
    <row r="2758" spans="1:30" hidden="1" x14ac:dyDescent="0.25">
      <c r="A2758" t="s">
        <v>1361</v>
      </c>
      <c r="B2758" t="s">
        <v>385</v>
      </c>
      <c r="C2758" t="s">
        <v>470</v>
      </c>
      <c r="D2758" t="s">
        <v>198</v>
      </c>
      <c r="E2758" t="s">
        <v>122</v>
      </c>
      <c r="F2758" t="s">
        <v>159</v>
      </c>
      <c r="G2758" t="s">
        <v>160</v>
      </c>
      <c r="H2758" t="s">
        <v>143</v>
      </c>
      <c r="I2758" t="s">
        <v>124</v>
      </c>
      <c r="J2758" t="s">
        <v>125</v>
      </c>
      <c r="K2758" t="s">
        <v>1365</v>
      </c>
      <c r="N2758" t="s">
        <v>1363</v>
      </c>
      <c r="O2758" t="s">
        <v>391</v>
      </c>
      <c r="P2758" t="s">
        <v>472</v>
      </c>
      <c r="Q2758" t="s">
        <v>199</v>
      </c>
      <c r="R2758" t="s">
        <v>131</v>
      </c>
      <c r="S2758" t="s">
        <v>164</v>
      </c>
      <c r="T2758" t="s">
        <v>165</v>
      </c>
      <c r="U2758" t="s">
        <v>151</v>
      </c>
      <c r="V2758" t="s">
        <v>135</v>
      </c>
      <c r="W2758" t="s">
        <v>136</v>
      </c>
      <c r="X2758" t="s">
        <v>1366</v>
      </c>
      <c r="Y2758" s="94">
        <v>289237.52</v>
      </c>
      <c r="Z2758" s="94">
        <v>184270.6</v>
      </c>
      <c r="AA2758" s="94">
        <v>189798.72</v>
      </c>
      <c r="AB2758" s="94">
        <v>189798.72</v>
      </c>
      <c r="AC2758">
        <f t="shared" si="86"/>
        <v>2000</v>
      </c>
      <c r="AD2758" t="str">
        <f t="shared" si="87"/>
        <v>307</v>
      </c>
    </row>
    <row r="2759" spans="1:30" hidden="1" x14ac:dyDescent="0.25">
      <c r="A2759" t="s">
        <v>1361</v>
      </c>
      <c r="B2759" t="s">
        <v>385</v>
      </c>
      <c r="C2759" t="s">
        <v>470</v>
      </c>
      <c r="D2759" t="s">
        <v>200</v>
      </c>
      <c r="E2759" t="s">
        <v>122</v>
      </c>
      <c r="F2759" t="s">
        <v>159</v>
      </c>
      <c r="G2759" t="s">
        <v>160</v>
      </c>
      <c r="H2759" t="s">
        <v>143</v>
      </c>
      <c r="I2759" t="s">
        <v>124</v>
      </c>
      <c r="J2759" t="s">
        <v>125</v>
      </c>
      <c r="K2759" t="s">
        <v>1365</v>
      </c>
      <c r="N2759" t="s">
        <v>1363</v>
      </c>
      <c r="O2759" t="s">
        <v>391</v>
      </c>
      <c r="P2759" t="s">
        <v>472</v>
      </c>
      <c r="Q2759" t="s">
        <v>201</v>
      </c>
      <c r="R2759" t="s">
        <v>131</v>
      </c>
      <c r="S2759" t="s">
        <v>164</v>
      </c>
      <c r="T2759" t="s">
        <v>165</v>
      </c>
      <c r="U2759" t="s">
        <v>151</v>
      </c>
      <c r="V2759" t="s">
        <v>135</v>
      </c>
      <c r="W2759" t="s">
        <v>136</v>
      </c>
      <c r="X2759" t="s">
        <v>1366</v>
      </c>
      <c r="Y2759" s="94">
        <v>300681.03000000003</v>
      </c>
      <c r="Z2759" s="94">
        <v>277571.03000000003</v>
      </c>
      <c r="AA2759" s="94">
        <v>285898.15999999997</v>
      </c>
      <c r="AB2759" s="94">
        <v>285898.15999999997</v>
      </c>
      <c r="AC2759">
        <f t="shared" si="86"/>
        <v>2000</v>
      </c>
      <c r="AD2759" t="str">
        <f t="shared" si="87"/>
        <v>307</v>
      </c>
    </row>
    <row r="2760" spans="1:30" hidden="1" x14ac:dyDescent="0.25">
      <c r="A2760" t="s">
        <v>1361</v>
      </c>
      <c r="B2760" t="s">
        <v>385</v>
      </c>
      <c r="C2760" t="s">
        <v>470</v>
      </c>
      <c r="D2760" t="s">
        <v>202</v>
      </c>
      <c r="E2760" t="s">
        <v>122</v>
      </c>
      <c r="F2760" t="s">
        <v>159</v>
      </c>
      <c r="G2760" t="s">
        <v>160</v>
      </c>
      <c r="H2760" t="s">
        <v>143</v>
      </c>
      <c r="I2760" t="s">
        <v>124</v>
      </c>
      <c r="J2760" t="s">
        <v>125</v>
      </c>
      <c r="K2760" t="s">
        <v>1365</v>
      </c>
      <c r="N2760" t="s">
        <v>1363</v>
      </c>
      <c r="O2760" t="s">
        <v>391</v>
      </c>
      <c r="P2760" t="s">
        <v>472</v>
      </c>
      <c r="Q2760" t="s">
        <v>203</v>
      </c>
      <c r="R2760" t="s">
        <v>131</v>
      </c>
      <c r="S2760" t="s">
        <v>164</v>
      </c>
      <c r="T2760" t="s">
        <v>165</v>
      </c>
      <c r="U2760" t="s">
        <v>151</v>
      </c>
      <c r="V2760" t="s">
        <v>135</v>
      </c>
      <c r="W2760" t="s">
        <v>136</v>
      </c>
      <c r="X2760" t="s">
        <v>1366</v>
      </c>
      <c r="Y2760" s="94">
        <v>0</v>
      </c>
      <c r="Z2760" s="94">
        <v>329</v>
      </c>
      <c r="AA2760" s="94">
        <v>338.87</v>
      </c>
      <c r="AB2760" s="94">
        <v>338.87</v>
      </c>
      <c r="AC2760">
        <f t="shared" si="86"/>
        <v>2000</v>
      </c>
      <c r="AD2760" t="str">
        <f t="shared" si="87"/>
        <v>307</v>
      </c>
    </row>
    <row r="2761" spans="1:30" hidden="1" x14ac:dyDescent="0.25">
      <c r="A2761" t="s">
        <v>1361</v>
      </c>
      <c r="B2761" t="s">
        <v>385</v>
      </c>
      <c r="C2761" t="s">
        <v>470</v>
      </c>
      <c r="D2761" t="s">
        <v>506</v>
      </c>
      <c r="E2761" t="s">
        <v>122</v>
      </c>
      <c r="F2761" t="s">
        <v>159</v>
      </c>
      <c r="G2761" t="s">
        <v>160</v>
      </c>
      <c r="H2761" t="s">
        <v>143</v>
      </c>
      <c r="I2761" t="s">
        <v>124</v>
      </c>
      <c r="J2761" t="s">
        <v>125</v>
      </c>
      <c r="K2761" t="s">
        <v>1365</v>
      </c>
      <c r="N2761" t="s">
        <v>1363</v>
      </c>
      <c r="O2761" t="s">
        <v>391</v>
      </c>
      <c r="P2761" t="s">
        <v>472</v>
      </c>
      <c r="Q2761" t="s">
        <v>507</v>
      </c>
      <c r="R2761" t="s">
        <v>131</v>
      </c>
      <c r="S2761" t="s">
        <v>164</v>
      </c>
      <c r="T2761" t="s">
        <v>165</v>
      </c>
      <c r="U2761" t="s">
        <v>151</v>
      </c>
      <c r="V2761" t="s">
        <v>135</v>
      </c>
      <c r="W2761" t="s">
        <v>136</v>
      </c>
      <c r="X2761" t="s">
        <v>1366</v>
      </c>
      <c r="Y2761" s="94">
        <v>50000</v>
      </c>
      <c r="Z2761" s="94">
        <v>50000</v>
      </c>
      <c r="AA2761" s="94">
        <v>51500</v>
      </c>
      <c r="AB2761" s="94">
        <v>51500</v>
      </c>
      <c r="AC2761">
        <f t="shared" si="86"/>
        <v>2000</v>
      </c>
      <c r="AD2761" t="str">
        <f t="shared" si="87"/>
        <v>307</v>
      </c>
    </row>
    <row r="2762" spans="1:30" hidden="1" x14ac:dyDescent="0.25">
      <c r="A2762" t="s">
        <v>1361</v>
      </c>
      <c r="B2762" t="s">
        <v>385</v>
      </c>
      <c r="C2762" t="s">
        <v>470</v>
      </c>
      <c r="D2762" t="s">
        <v>339</v>
      </c>
      <c r="E2762" t="s">
        <v>122</v>
      </c>
      <c r="F2762" t="s">
        <v>159</v>
      </c>
      <c r="G2762" t="s">
        <v>160</v>
      </c>
      <c r="H2762" t="s">
        <v>143</v>
      </c>
      <c r="I2762" t="s">
        <v>124</v>
      </c>
      <c r="J2762" t="s">
        <v>125</v>
      </c>
      <c r="K2762" t="s">
        <v>1365</v>
      </c>
      <c r="N2762" t="s">
        <v>1363</v>
      </c>
      <c r="O2762" t="s">
        <v>391</v>
      </c>
      <c r="P2762" t="s">
        <v>472</v>
      </c>
      <c r="Q2762" t="s">
        <v>340</v>
      </c>
      <c r="R2762" t="s">
        <v>131</v>
      </c>
      <c r="S2762" t="s">
        <v>164</v>
      </c>
      <c r="T2762" t="s">
        <v>165</v>
      </c>
      <c r="U2762" t="s">
        <v>151</v>
      </c>
      <c r="V2762" t="s">
        <v>135</v>
      </c>
      <c r="W2762" t="s">
        <v>136</v>
      </c>
      <c r="X2762" t="s">
        <v>1366</v>
      </c>
      <c r="Y2762" s="94">
        <v>50000</v>
      </c>
      <c r="Z2762" s="94">
        <v>50000</v>
      </c>
      <c r="AA2762" s="94">
        <v>51500</v>
      </c>
      <c r="AB2762" s="94">
        <v>51500</v>
      </c>
      <c r="AC2762">
        <f t="shared" si="86"/>
        <v>2000</v>
      </c>
      <c r="AD2762" t="str">
        <f t="shared" si="87"/>
        <v>307</v>
      </c>
    </row>
    <row r="2763" spans="1:30" hidden="1" x14ac:dyDescent="0.25">
      <c r="A2763" t="s">
        <v>1361</v>
      </c>
      <c r="B2763" t="s">
        <v>385</v>
      </c>
      <c r="C2763" t="s">
        <v>470</v>
      </c>
      <c r="D2763" t="s">
        <v>699</v>
      </c>
      <c r="E2763" t="s">
        <v>122</v>
      </c>
      <c r="F2763" t="s">
        <v>159</v>
      </c>
      <c r="G2763" t="s">
        <v>160</v>
      </c>
      <c r="H2763" t="s">
        <v>143</v>
      </c>
      <c r="I2763" t="s">
        <v>124</v>
      </c>
      <c r="J2763" t="s">
        <v>125</v>
      </c>
      <c r="K2763" t="s">
        <v>1365</v>
      </c>
      <c r="N2763" t="s">
        <v>1363</v>
      </c>
      <c r="O2763" t="s">
        <v>391</v>
      </c>
      <c r="P2763" t="s">
        <v>472</v>
      </c>
      <c r="Q2763" t="s">
        <v>700</v>
      </c>
      <c r="R2763" t="s">
        <v>131</v>
      </c>
      <c r="S2763" t="s">
        <v>164</v>
      </c>
      <c r="T2763" t="s">
        <v>165</v>
      </c>
      <c r="U2763" t="s">
        <v>151</v>
      </c>
      <c r="V2763" t="s">
        <v>135</v>
      </c>
      <c r="W2763" t="s">
        <v>136</v>
      </c>
      <c r="X2763" t="s">
        <v>1366</v>
      </c>
      <c r="Y2763" s="94">
        <v>0</v>
      </c>
      <c r="Z2763" s="94">
        <v>63053.64</v>
      </c>
      <c r="AA2763" s="94">
        <v>64945.25</v>
      </c>
      <c r="AB2763" s="94">
        <v>64945.25</v>
      </c>
      <c r="AC2763">
        <f t="shared" si="86"/>
        <v>2000</v>
      </c>
      <c r="AD2763" t="str">
        <f t="shared" si="87"/>
        <v>307</v>
      </c>
    </row>
    <row r="2764" spans="1:30" hidden="1" x14ac:dyDescent="0.25">
      <c r="A2764" t="s">
        <v>1361</v>
      </c>
      <c r="B2764" t="s">
        <v>385</v>
      </c>
      <c r="C2764" t="s">
        <v>470</v>
      </c>
      <c r="D2764" t="s">
        <v>204</v>
      </c>
      <c r="E2764" t="s">
        <v>122</v>
      </c>
      <c r="F2764" t="s">
        <v>159</v>
      </c>
      <c r="G2764" t="s">
        <v>160</v>
      </c>
      <c r="H2764" t="s">
        <v>143</v>
      </c>
      <c r="I2764" t="s">
        <v>124</v>
      </c>
      <c r="J2764" t="s">
        <v>125</v>
      </c>
      <c r="K2764" t="s">
        <v>1365</v>
      </c>
      <c r="N2764" t="s">
        <v>1363</v>
      </c>
      <c r="O2764" t="s">
        <v>391</v>
      </c>
      <c r="P2764" t="s">
        <v>472</v>
      </c>
      <c r="Q2764" t="s">
        <v>205</v>
      </c>
      <c r="R2764" t="s">
        <v>131</v>
      </c>
      <c r="S2764" t="s">
        <v>164</v>
      </c>
      <c r="T2764" t="s">
        <v>165</v>
      </c>
      <c r="U2764" t="s">
        <v>151</v>
      </c>
      <c r="V2764" t="s">
        <v>135</v>
      </c>
      <c r="W2764" t="s">
        <v>136</v>
      </c>
      <c r="X2764" t="s">
        <v>1366</v>
      </c>
      <c r="Y2764" s="94">
        <v>0</v>
      </c>
      <c r="Z2764" s="94">
        <v>5000</v>
      </c>
      <c r="AA2764" s="94">
        <v>5150</v>
      </c>
      <c r="AB2764" s="94">
        <v>5150</v>
      </c>
      <c r="AC2764">
        <f t="shared" si="86"/>
        <v>2000</v>
      </c>
      <c r="AD2764" t="str">
        <f t="shared" si="87"/>
        <v>307</v>
      </c>
    </row>
    <row r="2765" spans="1:30" hidden="1" x14ac:dyDescent="0.25">
      <c r="A2765" t="s">
        <v>1361</v>
      </c>
      <c r="B2765" t="s">
        <v>385</v>
      </c>
      <c r="C2765" t="s">
        <v>470</v>
      </c>
      <c r="D2765" t="s">
        <v>206</v>
      </c>
      <c r="E2765" t="s">
        <v>122</v>
      </c>
      <c r="F2765" t="s">
        <v>159</v>
      </c>
      <c r="G2765" t="s">
        <v>160</v>
      </c>
      <c r="H2765" t="s">
        <v>143</v>
      </c>
      <c r="I2765" t="s">
        <v>124</v>
      </c>
      <c r="J2765" t="s">
        <v>125</v>
      </c>
      <c r="K2765" t="s">
        <v>1365</v>
      </c>
      <c r="N2765" t="s">
        <v>1363</v>
      </c>
      <c r="O2765" t="s">
        <v>391</v>
      </c>
      <c r="P2765" t="s">
        <v>472</v>
      </c>
      <c r="Q2765" t="s">
        <v>207</v>
      </c>
      <c r="R2765" t="s">
        <v>131</v>
      </c>
      <c r="S2765" t="s">
        <v>164</v>
      </c>
      <c r="T2765" t="s">
        <v>165</v>
      </c>
      <c r="U2765" t="s">
        <v>151</v>
      </c>
      <c r="V2765" t="s">
        <v>135</v>
      </c>
      <c r="W2765" t="s">
        <v>136</v>
      </c>
      <c r="X2765" t="s">
        <v>1366</v>
      </c>
      <c r="Y2765" s="94">
        <v>294729.89</v>
      </c>
      <c r="Z2765" s="94">
        <v>394905.89</v>
      </c>
      <c r="AA2765" s="94">
        <v>406753.07</v>
      </c>
      <c r="AB2765" s="94">
        <v>406753.07</v>
      </c>
      <c r="AC2765">
        <f t="shared" si="86"/>
        <v>2000</v>
      </c>
      <c r="AD2765" t="str">
        <f t="shared" si="87"/>
        <v>307</v>
      </c>
    </row>
    <row r="2766" spans="1:30" hidden="1" x14ac:dyDescent="0.25">
      <c r="A2766" t="s">
        <v>1361</v>
      </c>
      <c r="B2766" t="s">
        <v>385</v>
      </c>
      <c r="C2766" t="s">
        <v>470</v>
      </c>
      <c r="D2766" t="s">
        <v>208</v>
      </c>
      <c r="E2766" t="s">
        <v>122</v>
      </c>
      <c r="F2766" t="s">
        <v>159</v>
      </c>
      <c r="G2766" t="s">
        <v>160</v>
      </c>
      <c r="H2766" t="s">
        <v>143</v>
      </c>
      <c r="I2766" t="s">
        <v>124</v>
      </c>
      <c r="J2766" t="s">
        <v>125</v>
      </c>
      <c r="K2766" t="s">
        <v>1365</v>
      </c>
      <c r="N2766" t="s">
        <v>1363</v>
      </c>
      <c r="O2766" t="s">
        <v>391</v>
      </c>
      <c r="P2766" t="s">
        <v>472</v>
      </c>
      <c r="Q2766" t="s">
        <v>209</v>
      </c>
      <c r="R2766" t="s">
        <v>131</v>
      </c>
      <c r="S2766" t="s">
        <v>164</v>
      </c>
      <c r="T2766" t="s">
        <v>165</v>
      </c>
      <c r="U2766" t="s">
        <v>151</v>
      </c>
      <c r="V2766" t="s">
        <v>135</v>
      </c>
      <c r="W2766" t="s">
        <v>136</v>
      </c>
      <c r="X2766" t="s">
        <v>1366</v>
      </c>
      <c r="Y2766" s="94">
        <v>44546.66</v>
      </c>
      <c r="Z2766" s="94">
        <v>44546.66</v>
      </c>
      <c r="AA2766" s="94">
        <v>45883.06</v>
      </c>
      <c r="AB2766" s="94">
        <v>45883.06</v>
      </c>
      <c r="AC2766">
        <f t="shared" si="86"/>
        <v>2000</v>
      </c>
      <c r="AD2766" t="str">
        <f t="shared" si="87"/>
        <v>307</v>
      </c>
    </row>
    <row r="2767" spans="1:30" hidden="1" x14ac:dyDescent="0.25">
      <c r="A2767" t="s">
        <v>1361</v>
      </c>
      <c r="B2767" t="s">
        <v>385</v>
      </c>
      <c r="C2767" t="s">
        <v>470</v>
      </c>
      <c r="D2767" t="s">
        <v>448</v>
      </c>
      <c r="E2767" t="s">
        <v>122</v>
      </c>
      <c r="F2767" t="s">
        <v>159</v>
      </c>
      <c r="G2767" t="s">
        <v>160</v>
      </c>
      <c r="H2767" t="s">
        <v>143</v>
      </c>
      <c r="I2767" t="s">
        <v>124</v>
      </c>
      <c r="J2767" t="s">
        <v>125</v>
      </c>
      <c r="K2767" t="s">
        <v>1365</v>
      </c>
      <c r="N2767" t="s">
        <v>1363</v>
      </c>
      <c r="O2767" t="s">
        <v>391</v>
      </c>
      <c r="P2767" t="s">
        <v>472</v>
      </c>
      <c r="Q2767" t="s">
        <v>306</v>
      </c>
      <c r="R2767" t="s">
        <v>131</v>
      </c>
      <c r="S2767" t="s">
        <v>164</v>
      </c>
      <c r="T2767" t="s">
        <v>165</v>
      </c>
      <c r="U2767" t="s">
        <v>151</v>
      </c>
      <c r="V2767" t="s">
        <v>135</v>
      </c>
      <c r="W2767" t="s">
        <v>136</v>
      </c>
      <c r="X2767" t="s">
        <v>1366</v>
      </c>
      <c r="Y2767" s="94">
        <v>12681.14</v>
      </c>
      <c r="Z2767" s="94">
        <v>48501.939999999966</v>
      </c>
      <c r="AA2767" s="94">
        <v>49957</v>
      </c>
      <c r="AB2767" s="94">
        <v>49957</v>
      </c>
      <c r="AC2767">
        <f t="shared" si="86"/>
        <v>2000</v>
      </c>
      <c r="AD2767" t="str">
        <f t="shared" si="87"/>
        <v>307</v>
      </c>
    </row>
    <row r="2768" spans="1:30" hidden="1" x14ac:dyDescent="0.25">
      <c r="A2768" t="s">
        <v>1361</v>
      </c>
      <c r="B2768" t="s">
        <v>385</v>
      </c>
      <c r="C2768" t="s">
        <v>470</v>
      </c>
      <c r="D2768" t="s">
        <v>210</v>
      </c>
      <c r="E2768" t="s">
        <v>122</v>
      </c>
      <c r="F2768" t="s">
        <v>159</v>
      </c>
      <c r="G2768" t="s">
        <v>160</v>
      </c>
      <c r="H2768" t="s">
        <v>143</v>
      </c>
      <c r="I2768" t="s">
        <v>124</v>
      </c>
      <c r="J2768" t="s">
        <v>125</v>
      </c>
      <c r="K2768" t="s">
        <v>1365</v>
      </c>
      <c r="N2768" t="s">
        <v>1363</v>
      </c>
      <c r="O2768" t="s">
        <v>391</v>
      </c>
      <c r="P2768" t="s">
        <v>472</v>
      </c>
      <c r="Q2768" t="s">
        <v>211</v>
      </c>
      <c r="R2768" t="s">
        <v>131</v>
      </c>
      <c r="S2768" t="s">
        <v>164</v>
      </c>
      <c r="T2768" t="s">
        <v>165</v>
      </c>
      <c r="U2768" t="s">
        <v>151</v>
      </c>
      <c r="V2768" t="s">
        <v>135</v>
      </c>
      <c r="W2768" t="s">
        <v>136</v>
      </c>
      <c r="X2768" t="s">
        <v>1366</v>
      </c>
      <c r="Y2768" s="94">
        <v>313954.68</v>
      </c>
      <c r="Z2768" s="94">
        <v>695476.99</v>
      </c>
      <c r="AA2768" s="94">
        <v>716341.3</v>
      </c>
      <c r="AB2768" s="94">
        <v>716341.3</v>
      </c>
      <c r="AC2768">
        <f t="shared" si="86"/>
        <v>2000</v>
      </c>
      <c r="AD2768" t="str">
        <f t="shared" si="87"/>
        <v>307</v>
      </c>
    </row>
    <row r="2769" spans="1:30" hidden="1" x14ac:dyDescent="0.25">
      <c r="A2769" t="s">
        <v>1361</v>
      </c>
      <c r="B2769" t="s">
        <v>385</v>
      </c>
      <c r="C2769" t="s">
        <v>470</v>
      </c>
      <c r="D2769" t="s">
        <v>400</v>
      </c>
      <c r="E2769" t="s">
        <v>122</v>
      </c>
      <c r="F2769" t="s">
        <v>159</v>
      </c>
      <c r="G2769" t="s">
        <v>160</v>
      </c>
      <c r="H2769" t="s">
        <v>143</v>
      </c>
      <c r="I2769" t="s">
        <v>124</v>
      </c>
      <c r="J2769" t="s">
        <v>125</v>
      </c>
      <c r="K2769" t="s">
        <v>1365</v>
      </c>
      <c r="N2769" t="s">
        <v>1363</v>
      </c>
      <c r="O2769" t="s">
        <v>391</v>
      </c>
      <c r="P2769" t="s">
        <v>472</v>
      </c>
      <c r="Q2769" t="s">
        <v>401</v>
      </c>
      <c r="R2769" t="s">
        <v>131</v>
      </c>
      <c r="S2769" t="s">
        <v>164</v>
      </c>
      <c r="T2769" t="s">
        <v>165</v>
      </c>
      <c r="U2769" t="s">
        <v>151</v>
      </c>
      <c r="V2769" t="s">
        <v>135</v>
      </c>
      <c r="W2769" t="s">
        <v>136</v>
      </c>
      <c r="X2769" t="s">
        <v>1366</v>
      </c>
      <c r="Y2769" s="94">
        <v>200000</v>
      </c>
      <c r="Z2769" s="94">
        <v>561388.98999999987</v>
      </c>
      <c r="AA2769" s="94">
        <v>578230.66</v>
      </c>
      <c r="AB2769" s="94">
        <v>578230.66</v>
      </c>
      <c r="AC2769">
        <f t="shared" si="86"/>
        <v>2000</v>
      </c>
      <c r="AD2769" t="str">
        <f t="shared" si="87"/>
        <v>307</v>
      </c>
    </row>
    <row r="2770" spans="1:30" hidden="1" x14ac:dyDescent="0.25">
      <c r="A2770" t="s">
        <v>1361</v>
      </c>
      <c r="B2770" t="s">
        <v>385</v>
      </c>
      <c r="C2770" t="s">
        <v>470</v>
      </c>
      <c r="D2770" t="s">
        <v>402</v>
      </c>
      <c r="E2770" t="s">
        <v>122</v>
      </c>
      <c r="F2770" t="s">
        <v>159</v>
      </c>
      <c r="G2770" t="s">
        <v>160</v>
      </c>
      <c r="H2770" t="s">
        <v>143</v>
      </c>
      <c r="I2770" t="s">
        <v>124</v>
      </c>
      <c r="J2770" t="s">
        <v>125</v>
      </c>
      <c r="K2770" t="s">
        <v>1365</v>
      </c>
      <c r="N2770" t="s">
        <v>1363</v>
      </c>
      <c r="O2770" t="s">
        <v>391</v>
      </c>
      <c r="P2770" t="s">
        <v>472</v>
      </c>
      <c r="Q2770" t="s">
        <v>403</v>
      </c>
      <c r="R2770" t="s">
        <v>131</v>
      </c>
      <c r="S2770" t="s">
        <v>164</v>
      </c>
      <c r="T2770" t="s">
        <v>165</v>
      </c>
      <c r="U2770" t="s">
        <v>151</v>
      </c>
      <c r="V2770" t="s">
        <v>135</v>
      </c>
      <c r="W2770" t="s">
        <v>136</v>
      </c>
      <c r="X2770" t="s">
        <v>1366</v>
      </c>
      <c r="Y2770" s="94">
        <v>0</v>
      </c>
      <c r="Z2770" s="94">
        <v>774.29999999999927</v>
      </c>
      <c r="AA2770" s="94">
        <v>797.53</v>
      </c>
      <c r="AB2770" s="94">
        <v>797.53</v>
      </c>
      <c r="AC2770">
        <f t="shared" si="86"/>
        <v>2000</v>
      </c>
      <c r="AD2770" t="str">
        <f t="shared" si="87"/>
        <v>307</v>
      </c>
    </row>
    <row r="2771" spans="1:30" hidden="1" x14ac:dyDescent="0.25">
      <c r="A2771" t="s">
        <v>1361</v>
      </c>
      <c r="B2771" t="s">
        <v>385</v>
      </c>
      <c r="C2771" t="s">
        <v>470</v>
      </c>
      <c r="D2771" t="s">
        <v>404</v>
      </c>
      <c r="E2771" t="s">
        <v>122</v>
      </c>
      <c r="F2771" t="s">
        <v>159</v>
      </c>
      <c r="G2771" t="s">
        <v>160</v>
      </c>
      <c r="H2771" t="s">
        <v>143</v>
      </c>
      <c r="I2771" t="s">
        <v>124</v>
      </c>
      <c r="J2771" t="s">
        <v>125</v>
      </c>
      <c r="K2771" t="s">
        <v>1365</v>
      </c>
      <c r="N2771" t="s">
        <v>1363</v>
      </c>
      <c r="O2771" t="s">
        <v>391</v>
      </c>
      <c r="P2771" t="s">
        <v>472</v>
      </c>
      <c r="Q2771" t="s">
        <v>406</v>
      </c>
      <c r="R2771" t="s">
        <v>131</v>
      </c>
      <c r="S2771" t="s">
        <v>164</v>
      </c>
      <c r="T2771" t="s">
        <v>165</v>
      </c>
      <c r="U2771" t="s">
        <v>151</v>
      </c>
      <c r="V2771" t="s">
        <v>135</v>
      </c>
      <c r="W2771" t="s">
        <v>136</v>
      </c>
      <c r="X2771" t="s">
        <v>1366</v>
      </c>
      <c r="Y2771" s="94">
        <v>0</v>
      </c>
      <c r="Z2771" s="94">
        <v>2465</v>
      </c>
      <c r="AA2771" s="94">
        <v>2538.9499999999998</v>
      </c>
      <c r="AB2771" s="94">
        <v>2538.9499999999998</v>
      </c>
      <c r="AC2771">
        <f t="shared" si="86"/>
        <v>2000</v>
      </c>
      <c r="AD2771" t="str">
        <f t="shared" si="87"/>
        <v>307</v>
      </c>
    </row>
    <row r="2772" spans="1:30" hidden="1" x14ac:dyDescent="0.25">
      <c r="A2772" t="s">
        <v>1361</v>
      </c>
      <c r="B2772" t="s">
        <v>385</v>
      </c>
      <c r="C2772" t="s">
        <v>470</v>
      </c>
      <c r="D2772" t="s">
        <v>214</v>
      </c>
      <c r="E2772" t="s">
        <v>122</v>
      </c>
      <c r="F2772" t="s">
        <v>159</v>
      </c>
      <c r="G2772" t="s">
        <v>160</v>
      </c>
      <c r="H2772" t="s">
        <v>143</v>
      </c>
      <c r="I2772" t="s">
        <v>124</v>
      </c>
      <c r="J2772" t="s">
        <v>125</v>
      </c>
      <c r="K2772" t="s">
        <v>1365</v>
      </c>
      <c r="N2772" t="s">
        <v>1363</v>
      </c>
      <c r="O2772" t="s">
        <v>391</v>
      </c>
      <c r="P2772" t="s">
        <v>472</v>
      </c>
      <c r="Q2772" t="s">
        <v>215</v>
      </c>
      <c r="R2772" t="s">
        <v>131</v>
      </c>
      <c r="S2772" t="s">
        <v>164</v>
      </c>
      <c r="T2772" t="s">
        <v>165</v>
      </c>
      <c r="U2772" t="s">
        <v>151</v>
      </c>
      <c r="V2772" t="s">
        <v>135</v>
      </c>
      <c r="W2772" t="s">
        <v>136</v>
      </c>
      <c r="X2772" t="s">
        <v>1366</v>
      </c>
      <c r="Y2772" s="94">
        <v>601871.34</v>
      </c>
      <c r="Z2772" s="94">
        <v>693854.31</v>
      </c>
      <c r="AA2772" s="94">
        <v>714669.94</v>
      </c>
      <c r="AB2772" s="94">
        <v>714669.94</v>
      </c>
      <c r="AC2772">
        <f t="shared" si="86"/>
        <v>2000</v>
      </c>
      <c r="AD2772" t="str">
        <f t="shared" si="87"/>
        <v>307</v>
      </c>
    </row>
    <row r="2773" spans="1:30" hidden="1" x14ac:dyDescent="0.25">
      <c r="A2773" t="s">
        <v>1361</v>
      </c>
      <c r="B2773" t="s">
        <v>385</v>
      </c>
      <c r="C2773" t="s">
        <v>470</v>
      </c>
      <c r="D2773" t="s">
        <v>220</v>
      </c>
      <c r="E2773" t="s">
        <v>122</v>
      </c>
      <c r="F2773" t="s">
        <v>159</v>
      </c>
      <c r="G2773" t="s">
        <v>160</v>
      </c>
      <c r="H2773" t="s">
        <v>143</v>
      </c>
      <c r="I2773" t="s">
        <v>124</v>
      </c>
      <c r="J2773" t="s">
        <v>125</v>
      </c>
      <c r="K2773" t="s">
        <v>1365</v>
      </c>
      <c r="N2773" t="s">
        <v>1363</v>
      </c>
      <c r="O2773" t="s">
        <v>391</v>
      </c>
      <c r="P2773" t="s">
        <v>472</v>
      </c>
      <c r="Q2773" t="s">
        <v>221</v>
      </c>
      <c r="R2773" t="s">
        <v>131</v>
      </c>
      <c r="S2773" t="s">
        <v>164</v>
      </c>
      <c r="T2773" t="s">
        <v>165</v>
      </c>
      <c r="U2773" t="s">
        <v>151</v>
      </c>
      <c r="V2773" t="s">
        <v>135</v>
      </c>
      <c r="W2773" t="s">
        <v>136</v>
      </c>
      <c r="X2773" t="s">
        <v>1366</v>
      </c>
      <c r="Y2773" s="94">
        <v>5040.01</v>
      </c>
      <c r="Z2773" s="94">
        <v>5040.01</v>
      </c>
      <c r="AA2773" s="94">
        <v>5191.21</v>
      </c>
      <c r="AB2773" s="94">
        <v>5191.21</v>
      </c>
      <c r="AC2773">
        <f t="shared" si="86"/>
        <v>2000</v>
      </c>
      <c r="AD2773" t="str">
        <f t="shared" si="87"/>
        <v>307</v>
      </c>
    </row>
    <row r="2774" spans="1:30" hidden="1" x14ac:dyDescent="0.25">
      <c r="A2774" t="s">
        <v>1361</v>
      </c>
      <c r="B2774" t="s">
        <v>385</v>
      </c>
      <c r="C2774" t="s">
        <v>470</v>
      </c>
      <c r="D2774" t="s">
        <v>451</v>
      </c>
      <c r="E2774" t="s">
        <v>122</v>
      </c>
      <c r="F2774" t="s">
        <v>159</v>
      </c>
      <c r="G2774" t="s">
        <v>160</v>
      </c>
      <c r="H2774" t="s">
        <v>143</v>
      </c>
      <c r="I2774" t="s">
        <v>124</v>
      </c>
      <c r="J2774" t="s">
        <v>125</v>
      </c>
      <c r="K2774" t="s">
        <v>1365</v>
      </c>
      <c r="N2774" t="s">
        <v>1363</v>
      </c>
      <c r="O2774" t="s">
        <v>391</v>
      </c>
      <c r="P2774" t="s">
        <v>472</v>
      </c>
      <c r="Q2774" t="s">
        <v>452</v>
      </c>
      <c r="R2774" t="s">
        <v>131</v>
      </c>
      <c r="S2774" t="s">
        <v>164</v>
      </c>
      <c r="T2774" t="s">
        <v>165</v>
      </c>
      <c r="U2774" t="s">
        <v>151</v>
      </c>
      <c r="V2774" t="s">
        <v>135</v>
      </c>
      <c r="W2774" t="s">
        <v>136</v>
      </c>
      <c r="X2774" t="s">
        <v>1366</v>
      </c>
      <c r="Y2774" s="94">
        <v>0</v>
      </c>
      <c r="Z2774" s="94">
        <v>591542</v>
      </c>
      <c r="AA2774" s="94">
        <v>609288.26</v>
      </c>
      <c r="AB2774" s="94">
        <v>609288.26</v>
      </c>
      <c r="AC2774">
        <f t="shared" si="86"/>
        <v>2000</v>
      </c>
      <c r="AD2774" t="str">
        <f t="shared" si="87"/>
        <v>307</v>
      </c>
    </row>
    <row r="2775" spans="1:30" hidden="1" x14ac:dyDescent="0.25">
      <c r="A2775" t="s">
        <v>1361</v>
      </c>
      <c r="B2775" t="s">
        <v>385</v>
      </c>
      <c r="C2775" t="s">
        <v>470</v>
      </c>
      <c r="D2775" t="s">
        <v>224</v>
      </c>
      <c r="E2775" t="s">
        <v>122</v>
      </c>
      <c r="F2775" t="s">
        <v>159</v>
      </c>
      <c r="G2775" t="s">
        <v>160</v>
      </c>
      <c r="H2775" t="s">
        <v>143</v>
      </c>
      <c r="I2775" t="s">
        <v>124</v>
      </c>
      <c r="J2775" t="s">
        <v>125</v>
      </c>
      <c r="K2775" t="s">
        <v>1365</v>
      </c>
      <c r="N2775" t="s">
        <v>1363</v>
      </c>
      <c r="O2775" t="s">
        <v>391</v>
      </c>
      <c r="P2775" t="s">
        <v>472</v>
      </c>
      <c r="Q2775" t="s">
        <v>225</v>
      </c>
      <c r="R2775" t="s">
        <v>131</v>
      </c>
      <c r="S2775" t="s">
        <v>164</v>
      </c>
      <c r="T2775" t="s">
        <v>165</v>
      </c>
      <c r="U2775" t="s">
        <v>151</v>
      </c>
      <c r="V2775" t="s">
        <v>135</v>
      </c>
      <c r="W2775" t="s">
        <v>136</v>
      </c>
      <c r="X2775" t="s">
        <v>1366</v>
      </c>
      <c r="Y2775" s="94">
        <v>122255.74</v>
      </c>
      <c r="Z2775" s="94">
        <v>103025.23624999999</v>
      </c>
      <c r="AA2775" s="94">
        <v>106115.99</v>
      </c>
      <c r="AB2775" s="94">
        <v>106115.99</v>
      </c>
      <c r="AC2775">
        <f t="shared" si="86"/>
        <v>2000</v>
      </c>
      <c r="AD2775" t="str">
        <f t="shared" si="87"/>
        <v>307</v>
      </c>
    </row>
    <row r="2776" spans="1:30" hidden="1" x14ac:dyDescent="0.25">
      <c r="A2776" t="s">
        <v>1361</v>
      </c>
      <c r="B2776" t="s">
        <v>385</v>
      </c>
      <c r="C2776" t="s">
        <v>470</v>
      </c>
      <c r="D2776" t="s">
        <v>226</v>
      </c>
      <c r="E2776" t="s">
        <v>122</v>
      </c>
      <c r="F2776" t="s">
        <v>159</v>
      </c>
      <c r="G2776" t="s">
        <v>160</v>
      </c>
      <c r="H2776" t="s">
        <v>143</v>
      </c>
      <c r="I2776" t="s">
        <v>124</v>
      </c>
      <c r="J2776" t="s">
        <v>125</v>
      </c>
      <c r="K2776" t="s">
        <v>1365</v>
      </c>
      <c r="N2776" t="s">
        <v>1363</v>
      </c>
      <c r="O2776" t="s">
        <v>391</v>
      </c>
      <c r="P2776" t="s">
        <v>472</v>
      </c>
      <c r="Q2776" t="s">
        <v>227</v>
      </c>
      <c r="R2776" t="s">
        <v>131</v>
      </c>
      <c r="S2776" t="s">
        <v>164</v>
      </c>
      <c r="T2776" t="s">
        <v>165</v>
      </c>
      <c r="U2776" t="s">
        <v>151</v>
      </c>
      <c r="V2776" t="s">
        <v>135</v>
      </c>
      <c r="W2776" t="s">
        <v>136</v>
      </c>
      <c r="X2776" t="s">
        <v>1366</v>
      </c>
      <c r="Y2776" s="94">
        <v>37569.86</v>
      </c>
      <c r="Z2776" s="94">
        <v>38231.756666666668</v>
      </c>
      <c r="AA2776" s="94">
        <v>39378.71</v>
      </c>
      <c r="AB2776" s="94">
        <v>39378.71</v>
      </c>
      <c r="AC2776">
        <f t="shared" si="86"/>
        <v>2000</v>
      </c>
      <c r="AD2776" t="str">
        <f t="shared" si="87"/>
        <v>307</v>
      </c>
    </row>
    <row r="2777" spans="1:30" hidden="1" x14ac:dyDescent="0.25">
      <c r="A2777" t="s">
        <v>1361</v>
      </c>
      <c r="B2777" t="s">
        <v>385</v>
      </c>
      <c r="C2777" t="s">
        <v>470</v>
      </c>
      <c r="D2777" t="s">
        <v>228</v>
      </c>
      <c r="E2777" t="s">
        <v>122</v>
      </c>
      <c r="F2777" t="s">
        <v>159</v>
      </c>
      <c r="G2777" t="s">
        <v>160</v>
      </c>
      <c r="H2777" t="s">
        <v>143</v>
      </c>
      <c r="I2777" t="s">
        <v>124</v>
      </c>
      <c r="J2777" t="s">
        <v>125</v>
      </c>
      <c r="K2777" t="s">
        <v>1365</v>
      </c>
      <c r="N2777" t="s">
        <v>1363</v>
      </c>
      <c r="O2777" t="s">
        <v>391</v>
      </c>
      <c r="P2777" t="s">
        <v>472</v>
      </c>
      <c r="Q2777" t="s">
        <v>229</v>
      </c>
      <c r="R2777" t="s">
        <v>131</v>
      </c>
      <c r="S2777" t="s">
        <v>164</v>
      </c>
      <c r="T2777" t="s">
        <v>165</v>
      </c>
      <c r="U2777" t="s">
        <v>151</v>
      </c>
      <c r="V2777" t="s">
        <v>135</v>
      </c>
      <c r="W2777" t="s">
        <v>136</v>
      </c>
      <c r="X2777" t="s">
        <v>1366</v>
      </c>
      <c r="Y2777" s="94">
        <v>0</v>
      </c>
      <c r="Z2777" s="94">
        <v>870</v>
      </c>
      <c r="AA2777" s="94">
        <v>896.1</v>
      </c>
      <c r="AB2777" s="94">
        <v>896.1</v>
      </c>
      <c r="AC2777">
        <f t="shared" si="86"/>
        <v>2000</v>
      </c>
      <c r="AD2777" t="str">
        <f t="shared" si="87"/>
        <v>307</v>
      </c>
    </row>
    <row r="2778" spans="1:30" hidden="1" x14ac:dyDescent="0.25">
      <c r="A2778" t="s">
        <v>1361</v>
      </c>
      <c r="B2778" t="s">
        <v>385</v>
      </c>
      <c r="C2778" t="s">
        <v>470</v>
      </c>
      <c r="D2778" t="s">
        <v>453</v>
      </c>
      <c r="E2778" t="s">
        <v>122</v>
      </c>
      <c r="F2778" t="s">
        <v>159</v>
      </c>
      <c r="G2778" t="s">
        <v>160</v>
      </c>
      <c r="H2778" t="s">
        <v>143</v>
      </c>
      <c r="I2778" t="s">
        <v>124</v>
      </c>
      <c r="J2778" t="s">
        <v>125</v>
      </c>
      <c r="K2778" t="s">
        <v>1365</v>
      </c>
      <c r="N2778" t="s">
        <v>1363</v>
      </c>
      <c r="O2778" t="s">
        <v>391</v>
      </c>
      <c r="P2778" t="s">
        <v>472</v>
      </c>
      <c r="Q2778" t="s">
        <v>454</v>
      </c>
      <c r="R2778" t="s">
        <v>131</v>
      </c>
      <c r="S2778" t="s">
        <v>164</v>
      </c>
      <c r="T2778" t="s">
        <v>165</v>
      </c>
      <c r="U2778" t="s">
        <v>151</v>
      </c>
      <c r="V2778" t="s">
        <v>135</v>
      </c>
      <c r="W2778" t="s">
        <v>136</v>
      </c>
      <c r="X2778" t="s">
        <v>1366</v>
      </c>
      <c r="Y2778" s="94">
        <v>11377.34</v>
      </c>
      <c r="Z2778" s="94">
        <v>11377.34</v>
      </c>
      <c r="AA2778" s="94">
        <v>11718.66</v>
      </c>
      <c r="AB2778" s="94">
        <v>11718.66</v>
      </c>
      <c r="AC2778">
        <f t="shared" si="86"/>
        <v>2000</v>
      </c>
      <c r="AD2778" t="str">
        <f t="shared" si="87"/>
        <v>307</v>
      </c>
    </row>
    <row r="2779" spans="1:30" hidden="1" x14ac:dyDescent="0.25">
      <c r="A2779" t="s">
        <v>1361</v>
      </c>
      <c r="B2779" t="s">
        <v>385</v>
      </c>
      <c r="C2779" t="s">
        <v>470</v>
      </c>
      <c r="D2779" t="s">
        <v>230</v>
      </c>
      <c r="E2779" t="s">
        <v>122</v>
      </c>
      <c r="F2779" t="s">
        <v>159</v>
      </c>
      <c r="G2779" t="s">
        <v>160</v>
      </c>
      <c r="H2779" t="s">
        <v>143</v>
      </c>
      <c r="I2779" t="s">
        <v>124</v>
      </c>
      <c r="J2779" t="s">
        <v>125</v>
      </c>
      <c r="K2779" t="s">
        <v>1365</v>
      </c>
      <c r="N2779" t="s">
        <v>1363</v>
      </c>
      <c r="O2779" t="s">
        <v>391</v>
      </c>
      <c r="P2779" t="s">
        <v>472</v>
      </c>
      <c r="Q2779" t="s">
        <v>231</v>
      </c>
      <c r="R2779" t="s">
        <v>131</v>
      </c>
      <c r="S2779" t="s">
        <v>164</v>
      </c>
      <c r="T2779" t="s">
        <v>165</v>
      </c>
      <c r="U2779" t="s">
        <v>151</v>
      </c>
      <c r="V2779" t="s">
        <v>135</v>
      </c>
      <c r="W2779" t="s">
        <v>136</v>
      </c>
      <c r="X2779" t="s">
        <v>1366</v>
      </c>
      <c r="Y2779" s="94">
        <v>95087.88</v>
      </c>
      <c r="Z2779" s="94">
        <v>35741.695555555561</v>
      </c>
      <c r="AA2779" s="94">
        <v>36813.949999999997</v>
      </c>
      <c r="AB2779" s="94">
        <v>36813.949999999997</v>
      </c>
      <c r="AC2779">
        <f t="shared" si="86"/>
        <v>2000</v>
      </c>
      <c r="AD2779" t="str">
        <f t="shared" si="87"/>
        <v>307</v>
      </c>
    </row>
    <row r="2780" spans="1:30" hidden="1" x14ac:dyDescent="0.25">
      <c r="A2780" t="s">
        <v>1361</v>
      </c>
      <c r="B2780" t="s">
        <v>385</v>
      </c>
      <c r="C2780" t="s">
        <v>470</v>
      </c>
      <c r="D2780" t="s">
        <v>240</v>
      </c>
      <c r="E2780" t="s">
        <v>122</v>
      </c>
      <c r="F2780" t="s">
        <v>159</v>
      </c>
      <c r="G2780" t="s">
        <v>160</v>
      </c>
      <c r="H2780" t="s">
        <v>143</v>
      </c>
      <c r="I2780" t="s">
        <v>124</v>
      </c>
      <c r="J2780" t="s">
        <v>125</v>
      </c>
      <c r="K2780" t="s">
        <v>1365</v>
      </c>
      <c r="N2780" t="s">
        <v>1363</v>
      </c>
      <c r="O2780" t="s">
        <v>391</v>
      </c>
      <c r="P2780" t="s">
        <v>472</v>
      </c>
      <c r="Q2780" t="s">
        <v>241</v>
      </c>
      <c r="R2780" t="s">
        <v>131</v>
      </c>
      <c r="S2780" t="s">
        <v>164</v>
      </c>
      <c r="T2780" t="s">
        <v>165</v>
      </c>
      <c r="U2780" t="s">
        <v>151</v>
      </c>
      <c r="V2780" t="s">
        <v>135</v>
      </c>
      <c r="W2780" t="s">
        <v>136</v>
      </c>
      <c r="X2780" t="s">
        <v>1366</v>
      </c>
      <c r="Y2780" s="94">
        <v>24325.47</v>
      </c>
      <c r="Z2780" s="94">
        <v>3542.4266666666663</v>
      </c>
      <c r="AA2780" s="94">
        <v>3648.7</v>
      </c>
      <c r="AB2780" s="94">
        <v>3648.7</v>
      </c>
      <c r="AC2780">
        <f t="shared" si="86"/>
        <v>3000</v>
      </c>
      <c r="AD2780" t="str">
        <f t="shared" si="87"/>
        <v>307</v>
      </c>
    </row>
    <row r="2781" spans="1:30" hidden="1" x14ac:dyDescent="0.25">
      <c r="A2781" t="s">
        <v>1361</v>
      </c>
      <c r="B2781" t="s">
        <v>385</v>
      </c>
      <c r="C2781" t="s">
        <v>470</v>
      </c>
      <c r="D2781" t="s">
        <v>167</v>
      </c>
      <c r="E2781" t="s">
        <v>122</v>
      </c>
      <c r="F2781" t="s">
        <v>159</v>
      </c>
      <c r="G2781" t="s">
        <v>160</v>
      </c>
      <c r="H2781" t="s">
        <v>143</v>
      </c>
      <c r="I2781" t="s">
        <v>124</v>
      </c>
      <c r="J2781" t="s">
        <v>125</v>
      </c>
      <c r="K2781" t="s">
        <v>1365</v>
      </c>
      <c r="N2781" t="s">
        <v>1363</v>
      </c>
      <c r="O2781" t="s">
        <v>391</v>
      </c>
      <c r="P2781" t="s">
        <v>472</v>
      </c>
      <c r="Q2781" t="s">
        <v>168</v>
      </c>
      <c r="R2781" t="s">
        <v>131</v>
      </c>
      <c r="S2781" t="s">
        <v>164</v>
      </c>
      <c r="T2781" t="s">
        <v>165</v>
      </c>
      <c r="U2781" t="s">
        <v>151</v>
      </c>
      <c r="V2781" t="s">
        <v>135</v>
      </c>
      <c r="W2781" t="s">
        <v>136</v>
      </c>
      <c r="X2781" t="s">
        <v>1366</v>
      </c>
      <c r="Y2781" s="94">
        <v>35222.699999999997</v>
      </c>
      <c r="Z2781" s="94">
        <v>0</v>
      </c>
      <c r="AA2781" s="94">
        <v>0</v>
      </c>
      <c r="AB2781" s="94">
        <v>0</v>
      </c>
      <c r="AC2781">
        <f t="shared" si="86"/>
        <v>3000</v>
      </c>
      <c r="AD2781" t="str">
        <f t="shared" si="87"/>
        <v>307</v>
      </c>
    </row>
    <row r="2782" spans="1:30" hidden="1" x14ac:dyDescent="0.25">
      <c r="A2782" t="s">
        <v>1361</v>
      </c>
      <c r="B2782" t="s">
        <v>385</v>
      </c>
      <c r="C2782" t="s">
        <v>470</v>
      </c>
      <c r="D2782" t="s">
        <v>244</v>
      </c>
      <c r="E2782" t="s">
        <v>122</v>
      </c>
      <c r="F2782" t="s">
        <v>159</v>
      </c>
      <c r="G2782" t="s">
        <v>160</v>
      </c>
      <c r="H2782" t="s">
        <v>143</v>
      </c>
      <c r="I2782" t="s">
        <v>124</v>
      </c>
      <c r="J2782" t="s">
        <v>125</v>
      </c>
      <c r="K2782" t="s">
        <v>1365</v>
      </c>
      <c r="N2782" t="s">
        <v>1363</v>
      </c>
      <c r="O2782" t="s">
        <v>391</v>
      </c>
      <c r="P2782" t="s">
        <v>472</v>
      </c>
      <c r="Q2782" t="s">
        <v>245</v>
      </c>
      <c r="R2782" t="s">
        <v>131</v>
      </c>
      <c r="S2782" t="s">
        <v>164</v>
      </c>
      <c r="T2782" t="s">
        <v>165</v>
      </c>
      <c r="U2782" t="s">
        <v>151</v>
      </c>
      <c r="V2782" t="s">
        <v>135</v>
      </c>
      <c r="W2782" t="s">
        <v>136</v>
      </c>
      <c r="X2782" t="s">
        <v>1366</v>
      </c>
      <c r="Y2782" s="94">
        <v>0</v>
      </c>
      <c r="Z2782" s="94">
        <v>40000</v>
      </c>
      <c r="AA2782" s="94">
        <v>41200</v>
      </c>
      <c r="AB2782" s="94">
        <v>41200</v>
      </c>
      <c r="AC2782">
        <f t="shared" si="86"/>
        <v>3000</v>
      </c>
      <c r="AD2782" t="str">
        <f t="shared" si="87"/>
        <v>307</v>
      </c>
    </row>
    <row r="2783" spans="1:30" hidden="1" x14ac:dyDescent="0.25">
      <c r="A2783" t="s">
        <v>1361</v>
      </c>
      <c r="B2783" t="s">
        <v>385</v>
      </c>
      <c r="C2783" t="s">
        <v>470</v>
      </c>
      <c r="D2783" t="s">
        <v>291</v>
      </c>
      <c r="E2783" t="s">
        <v>122</v>
      </c>
      <c r="F2783" t="s">
        <v>159</v>
      </c>
      <c r="G2783" t="s">
        <v>160</v>
      </c>
      <c r="H2783" t="s">
        <v>143</v>
      </c>
      <c r="I2783" t="s">
        <v>124</v>
      </c>
      <c r="J2783" t="s">
        <v>125</v>
      </c>
      <c r="K2783" t="s">
        <v>1365</v>
      </c>
      <c r="N2783" t="s">
        <v>1363</v>
      </c>
      <c r="O2783" t="s">
        <v>391</v>
      </c>
      <c r="P2783" t="s">
        <v>472</v>
      </c>
      <c r="Q2783" t="s">
        <v>169</v>
      </c>
      <c r="R2783" t="s">
        <v>131</v>
      </c>
      <c r="S2783" t="s">
        <v>164</v>
      </c>
      <c r="T2783" t="s">
        <v>165</v>
      </c>
      <c r="U2783" t="s">
        <v>151</v>
      </c>
      <c r="V2783" t="s">
        <v>135</v>
      </c>
      <c r="W2783" t="s">
        <v>136</v>
      </c>
      <c r="X2783" t="s">
        <v>1366</v>
      </c>
      <c r="Y2783" s="94">
        <v>11697.38</v>
      </c>
      <c r="Z2783" s="94">
        <v>23761.977777777778</v>
      </c>
      <c r="AA2783" s="94">
        <v>24474.837111111112</v>
      </c>
      <c r="AB2783" s="94">
        <v>24474.84</v>
      </c>
      <c r="AC2783">
        <f t="shared" si="86"/>
        <v>3000</v>
      </c>
      <c r="AD2783" t="str">
        <f t="shared" si="87"/>
        <v>307</v>
      </c>
    </row>
    <row r="2784" spans="1:30" hidden="1" x14ac:dyDescent="0.25">
      <c r="A2784" t="s">
        <v>1361</v>
      </c>
      <c r="B2784" t="s">
        <v>385</v>
      </c>
      <c r="C2784" t="s">
        <v>470</v>
      </c>
      <c r="D2784" t="s">
        <v>248</v>
      </c>
      <c r="E2784" t="s">
        <v>122</v>
      </c>
      <c r="F2784" t="s">
        <v>159</v>
      </c>
      <c r="G2784" t="s">
        <v>160</v>
      </c>
      <c r="H2784" t="s">
        <v>143</v>
      </c>
      <c r="I2784" t="s">
        <v>124</v>
      </c>
      <c r="J2784" t="s">
        <v>125</v>
      </c>
      <c r="K2784" t="s">
        <v>1365</v>
      </c>
      <c r="N2784" t="s">
        <v>1363</v>
      </c>
      <c r="O2784" t="s">
        <v>391</v>
      </c>
      <c r="P2784" t="s">
        <v>472</v>
      </c>
      <c r="Q2784" t="s">
        <v>249</v>
      </c>
      <c r="R2784" t="s">
        <v>131</v>
      </c>
      <c r="S2784" t="s">
        <v>164</v>
      </c>
      <c r="T2784" t="s">
        <v>165</v>
      </c>
      <c r="U2784" t="s">
        <v>151</v>
      </c>
      <c r="V2784" t="s">
        <v>135</v>
      </c>
      <c r="W2784" t="s">
        <v>136</v>
      </c>
      <c r="X2784" t="s">
        <v>1366</v>
      </c>
      <c r="Y2784" s="94">
        <v>883690.74</v>
      </c>
      <c r="Z2784" s="94">
        <v>0</v>
      </c>
      <c r="AA2784" s="94">
        <v>0</v>
      </c>
      <c r="AB2784" s="94">
        <v>0</v>
      </c>
      <c r="AC2784">
        <f t="shared" si="86"/>
        <v>3000</v>
      </c>
      <c r="AD2784" t="str">
        <f t="shared" si="87"/>
        <v>307</v>
      </c>
    </row>
    <row r="2785" spans="1:30" hidden="1" x14ac:dyDescent="0.25">
      <c r="A2785" t="s">
        <v>1361</v>
      </c>
      <c r="B2785" t="s">
        <v>385</v>
      </c>
      <c r="C2785" t="s">
        <v>470</v>
      </c>
      <c r="D2785" t="s">
        <v>315</v>
      </c>
      <c r="E2785" t="s">
        <v>122</v>
      </c>
      <c r="F2785" t="s">
        <v>159</v>
      </c>
      <c r="G2785" t="s">
        <v>160</v>
      </c>
      <c r="H2785" t="s">
        <v>143</v>
      </c>
      <c r="I2785" t="s">
        <v>124</v>
      </c>
      <c r="J2785" t="s">
        <v>125</v>
      </c>
      <c r="K2785" t="s">
        <v>1365</v>
      </c>
      <c r="N2785" t="s">
        <v>1363</v>
      </c>
      <c r="O2785" t="s">
        <v>391</v>
      </c>
      <c r="P2785" t="s">
        <v>472</v>
      </c>
      <c r="Q2785" t="s">
        <v>316</v>
      </c>
      <c r="R2785" t="s">
        <v>131</v>
      </c>
      <c r="S2785" t="s">
        <v>164</v>
      </c>
      <c r="T2785" t="s">
        <v>165</v>
      </c>
      <c r="U2785" t="s">
        <v>151</v>
      </c>
      <c r="V2785" t="s">
        <v>135</v>
      </c>
      <c r="W2785" t="s">
        <v>136</v>
      </c>
      <c r="X2785" t="s">
        <v>1366</v>
      </c>
      <c r="Y2785" s="94">
        <v>190711.96</v>
      </c>
      <c r="Z2785" s="94">
        <v>216058.18666666668</v>
      </c>
      <c r="AA2785" s="94">
        <v>222539.93</v>
      </c>
      <c r="AB2785" s="94">
        <v>222539.93</v>
      </c>
      <c r="AC2785">
        <f t="shared" si="86"/>
        <v>3000</v>
      </c>
      <c r="AD2785" t="str">
        <f t="shared" si="87"/>
        <v>307</v>
      </c>
    </row>
    <row r="2786" spans="1:30" hidden="1" x14ac:dyDescent="0.25">
      <c r="A2786" t="s">
        <v>1361</v>
      </c>
      <c r="B2786" t="s">
        <v>385</v>
      </c>
      <c r="C2786" t="s">
        <v>470</v>
      </c>
      <c r="D2786" t="s">
        <v>254</v>
      </c>
      <c r="E2786" t="s">
        <v>122</v>
      </c>
      <c r="F2786" t="s">
        <v>159</v>
      </c>
      <c r="G2786" t="s">
        <v>160</v>
      </c>
      <c r="H2786" t="s">
        <v>143</v>
      </c>
      <c r="I2786" t="s">
        <v>124</v>
      </c>
      <c r="J2786" t="s">
        <v>125</v>
      </c>
      <c r="K2786" t="s">
        <v>1365</v>
      </c>
      <c r="N2786" t="s">
        <v>1363</v>
      </c>
      <c r="O2786" t="s">
        <v>391</v>
      </c>
      <c r="P2786" t="s">
        <v>472</v>
      </c>
      <c r="Q2786" t="s">
        <v>255</v>
      </c>
      <c r="R2786" t="s">
        <v>131</v>
      </c>
      <c r="S2786" t="s">
        <v>164</v>
      </c>
      <c r="T2786" t="s">
        <v>165</v>
      </c>
      <c r="U2786" t="s">
        <v>151</v>
      </c>
      <c r="V2786" t="s">
        <v>135</v>
      </c>
      <c r="W2786" t="s">
        <v>136</v>
      </c>
      <c r="X2786" t="s">
        <v>1366</v>
      </c>
      <c r="Y2786" s="94">
        <v>119480</v>
      </c>
      <c r="Z2786" s="94">
        <v>76120</v>
      </c>
      <c r="AA2786" s="94">
        <v>78403.600000000006</v>
      </c>
      <c r="AB2786" s="94">
        <v>78403.600000000006</v>
      </c>
      <c r="AC2786">
        <f t="shared" si="86"/>
        <v>3000</v>
      </c>
      <c r="AD2786" t="str">
        <f t="shared" si="87"/>
        <v>307</v>
      </c>
    </row>
    <row r="2787" spans="1:30" hidden="1" x14ac:dyDescent="0.25">
      <c r="A2787" t="s">
        <v>1361</v>
      </c>
      <c r="B2787" t="s">
        <v>385</v>
      </c>
      <c r="C2787" t="s">
        <v>470</v>
      </c>
      <c r="D2787" t="s">
        <v>256</v>
      </c>
      <c r="E2787" t="s">
        <v>122</v>
      </c>
      <c r="F2787" t="s">
        <v>159</v>
      </c>
      <c r="G2787" t="s">
        <v>160</v>
      </c>
      <c r="H2787" t="s">
        <v>143</v>
      </c>
      <c r="I2787" t="s">
        <v>124</v>
      </c>
      <c r="J2787" t="s">
        <v>125</v>
      </c>
      <c r="K2787" t="s">
        <v>1365</v>
      </c>
      <c r="N2787" t="s">
        <v>1363</v>
      </c>
      <c r="O2787" t="s">
        <v>391</v>
      </c>
      <c r="P2787" t="s">
        <v>472</v>
      </c>
      <c r="Q2787" t="s">
        <v>257</v>
      </c>
      <c r="R2787" t="s">
        <v>131</v>
      </c>
      <c r="S2787" t="s">
        <v>164</v>
      </c>
      <c r="T2787" t="s">
        <v>165</v>
      </c>
      <c r="U2787" t="s">
        <v>151</v>
      </c>
      <c r="V2787" t="s">
        <v>135</v>
      </c>
      <c r="W2787" t="s">
        <v>136</v>
      </c>
      <c r="X2787" t="s">
        <v>1366</v>
      </c>
      <c r="Y2787" s="94">
        <v>740541.77</v>
      </c>
      <c r="Z2787" s="94">
        <v>412942.39999999997</v>
      </c>
      <c r="AA2787" s="94">
        <v>425330.67</v>
      </c>
      <c r="AB2787" s="94">
        <v>425330.67</v>
      </c>
      <c r="AC2787">
        <f t="shared" si="86"/>
        <v>3000</v>
      </c>
      <c r="AD2787" t="str">
        <f t="shared" si="87"/>
        <v>307</v>
      </c>
    </row>
    <row r="2788" spans="1:30" hidden="1" x14ac:dyDescent="0.25">
      <c r="A2788" t="s">
        <v>1361</v>
      </c>
      <c r="B2788" t="s">
        <v>385</v>
      </c>
      <c r="C2788" t="s">
        <v>470</v>
      </c>
      <c r="D2788" t="s">
        <v>264</v>
      </c>
      <c r="E2788" t="s">
        <v>122</v>
      </c>
      <c r="F2788" t="s">
        <v>159</v>
      </c>
      <c r="G2788" t="s">
        <v>160</v>
      </c>
      <c r="H2788" t="s">
        <v>143</v>
      </c>
      <c r="I2788" t="s">
        <v>124</v>
      </c>
      <c r="J2788" t="s">
        <v>125</v>
      </c>
      <c r="K2788" t="s">
        <v>1365</v>
      </c>
      <c r="N2788" t="s">
        <v>1363</v>
      </c>
      <c r="O2788" t="s">
        <v>391</v>
      </c>
      <c r="P2788" t="s">
        <v>472</v>
      </c>
      <c r="Q2788" t="s">
        <v>265</v>
      </c>
      <c r="R2788" t="s">
        <v>131</v>
      </c>
      <c r="S2788" t="s">
        <v>164</v>
      </c>
      <c r="T2788" t="s">
        <v>165</v>
      </c>
      <c r="U2788" t="s">
        <v>151</v>
      </c>
      <c r="V2788" t="s">
        <v>135</v>
      </c>
      <c r="W2788" t="s">
        <v>136</v>
      </c>
      <c r="X2788" t="s">
        <v>1366</v>
      </c>
      <c r="Y2788" s="94">
        <v>8450484.6600000001</v>
      </c>
      <c r="Z2788" s="94">
        <v>4970397.46</v>
      </c>
      <c r="AA2788" s="94">
        <v>5119509.38</v>
      </c>
      <c r="AB2788" s="94">
        <v>5119509.38</v>
      </c>
      <c r="AC2788">
        <f t="shared" si="86"/>
        <v>3000</v>
      </c>
      <c r="AD2788" t="str">
        <f t="shared" si="87"/>
        <v>307</v>
      </c>
    </row>
    <row r="2789" spans="1:30" hidden="1" x14ac:dyDescent="0.25">
      <c r="A2789" t="s">
        <v>1361</v>
      </c>
      <c r="B2789" t="s">
        <v>385</v>
      </c>
      <c r="C2789" t="s">
        <v>470</v>
      </c>
      <c r="D2789" t="s">
        <v>266</v>
      </c>
      <c r="E2789" t="s">
        <v>122</v>
      </c>
      <c r="F2789" t="s">
        <v>159</v>
      </c>
      <c r="G2789" t="s">
        <v>160</v>
      </c>
      <c r="H2789" t="s">
        <v>143</v>
      </c>
      <c r="I2789" t="s">
        <v>124</v>
      </c>
      <c r="J2789" t="s">
        <v>125</v>
      </c>
      <c r="K2789" t="s">
        <v>1365</v>
      </c>
      <c r="N2789" t="s">
        <v>1363</v>
      </c>
      <c r="O2789" t="s">
        <v>391</v>
      </c>
      <c r="P2789" t="s">
        <v>472</v>
      </c>
      <c r="Q2789" t="s">
        <v>267</v>
      </c>
      <c r="R2789" t="s">
        <v>131</v>
      </c>
      <c r="S2789" t="s">
        <v>164</v>
      </c>
      <c r="T2789" t="s">
        <v>165</v>
      </c>
      <c r="U2789" t="s">
        <v>151</v>
      </c>
      <c r="V2789" t="s">
        <v>135</v>
      </c>
      <c r="W2789" t="s">
        <v>136</v>
      </c>
      <c r="X2789" t="s">
        <v>1366</v>
      </c>
      <c r="Y2789" s="94">
        <v>0</v>
      </c>
      <c r="Z2789" s="94">
        <v>27794.76</v>
      </c>
      <c r="AA2789" s="94">
        <v>28628.6</v>
      </c>
      <c r="AB2789" s="94">
        <v>28628.6</v>
      </c>
      <c r="AC2789">
        <f t="shared" si="86"/>
        <v>3000</v>
      </c>
      <c r="AD2789" t="str">
        <f t="shared" si="87"/>
        <v>307</v>
      </c>
    </row>
    <row r="2790" spans="1:30" hidden="1" x14ac:dyDescent="0.25">
      <c r="A2790" t="s">
        <v>1361</v>
      </c>
      <c r="B2790" t="s">
        <v>385</v>
      </c>
      <c r="C2790" t="s">
        <v>470</v>
      </c>
      <c r="D2790" t="s">
        <v>268</v>
      </c>
      <c r="E2790" t="s">
        <v>122</v>
      </c>
      <c r="F2790" t="s">
        <v>159</v>
      </c>
      <c r="G2790" t="s">
        <v>160</v>
      </c>
      <c r="H2790" t="s">
        <v>143</v>
      </c>
      <c r="I2790" t="s">
        <v>124</v>
      </c>
      <c r="J2790" t="s">
        <v>125</v>
      </c>
      <c r="K2790" t="s">
        <v>1365</v>
      </c>
      <c r="N2790" t="s">
        <v>1363</v>
      </c>
      <c r="O2790" t="s">
        <v>391</v>
      </c>
      <c r="P2790" t="s">
        <v>472</v>
      </c>
      <c r="Q2790" t="s">
        <v>269</v>
      </c>
      <c r="R2790" t="s">
        <v>131</v>
      </c>
      <c r="S2790" t="s">
        <v>164</v>
      </c>
      <c r="T2790" t="s">
        <v>165</v>
      </c>
      <c r="U2790" t="s">
        <v>151</v>
      </c>
      <c r="V2790" t="s">
        <v>135</v>
      </c>
      <c r="W2790" t="s">
        <v>136</v>
      </c>
      <c r="X2790" t="s">
        <v>1366</v>
      </c>
      <c r="Y2790" s="94">
        <v>20600</v>
      </c>
      <c r="Z2790" s="94">
        <v>20600</v>
      </c>
      <c r="AA2790" s="94">
        <v>21218</v>
      </c>
      <c r="AB2790" s="94">
        <v>21218</v>
      </c>
      <c r="AC2790">
        <f t="shared" si="86"/>
        <v>3000</v>
      </c>
      <c r="AD2790" t="str">
        <f t="shared" si="87"/>
        <v>307</v>
      </c>
    </row>
    <row r="2791" spans="1:30" hidden="1" x14ac:dyDescent="0.25">
      <c r="A2791" t="s">
        <v>1361</v>
      </c>
      <c r="B2791" t="s">
        <v>385</v>
      </c>
      <c r="C2791" t="s">
        <v>470</v>
      </c>
      <c r="D2791" t="s">
        <v>270</v>
      </c>
      <c r="E2791" t="s">
        <v>122</v>
      </c>
      <c r="F2791" t="s">
        <v>159</v>
      </c>
      <c r="G2791" t="s">
        <v>160</v>
      </c>
      <c r="H2791" t="s">
        <v>143</v>
      </c>
      <c r="I2791" t="s">
        <v>124</v>
      </c>
      <c r="J2791" t="s">
        <v>125</v>
      </c>
      <c r="K2791" t="s">
        <v>1365</v>
      </c>
      <c r="N2791" t="s">
        <v>1363</v>
      </c>
      <c r="O2791" t="s">
        <v>391</v>
      </c>
      <c r="P2791" t="s">
        <v>472</v>
      </c>
      <c r="Q2791" t="s">
        <v>271</v>
      </c>
      <c r="R2791" t="s">
        <v>131</v>
      </c>
      <c r="S2791" t="s">
        <v>164</v>
      </c>
      <c r="T2791" t="s">
        <v>165</v>
      </c>
      <c r="U2791" t="s">
        <v>151</v>
      </c>
      <c r="V2791" t="s">
        <v>135</v>
      </c>
      <c r="W2791" t="s">
        <v>136</v>
      </c>
      <c r="X2791" t="s">
        <v>1366</v>
      </c>
      <c r="Y2791" s="94">
        <v>612846.22</v>
      </c>
      <c r="Z2791" s="94">
        <v>612846.22</v>
      </c>
      <c r="AA2791" s="94">
        <v>631231.61</v>
      </c>
      <c r="AB2791" s="94">
        <v>631231.61</v>
      </c>
      <c r="AC2791">
        <f t="shared" si="86"/>
        <v>3000</v>
      </c>
      <c r="AD2791" t="str">
        <f t="shared" si="87"/>
        <v>307</v>
      </c>
    </row>
    <row r="2792" spans="1:30" hidden="1" x14ac:dyDescent="0.25">
      <c r="A2792" t="s">
        <v>1361</v>
      </c>
      <c r="B2792" t="s">
        <v>385</v>
      </c>
      <c r="C2792" t="s">
        <v>470</v>
      </c>
      <c r="D2792" t="s">
        <v>272</v>
      </c>
      <c r="E2792" t="s">
        <v>122</v>
      </c>
      <c r="F2792" t="s">
        <v>159</v>
      </c>
      <c r="G2792" t="s">
        <v>160</v>
      </c>
      <c r="H2792" t="s">
        <v>143</v>
      </c>
      <c r="I2792" t="s">
        <v>124</v>
      </c>
      <c r="J2792" t="s">
        <v>125</v>
      </c>
      <c r="K2792" t="s">
        <v>1365</v>
      </c>
      <c r="N2792" t="s">
        <v>1363</v>
      </c>
      <c r="O2792" t="s">
        <v>391</v>
      </c>
      <c r="P2792" t="s">
        <v>472</v>
      </c>
      <c r="Q2792" t="s">
        <v>273</v>
      </c>
      <c r="R2792" t="s">
        <v>131</v>
      </c>
      <c r="S2792" t="s">
        <v>164</v>
      </c>
      <c r="T2792" t="s">
        <v>165</v>
      </c>
      <c r="U2792" t="s">
        <v>151</v>
      </c>
      <c r="V2792" t="s">
        <v>135</v>
      </c>
      <c r="W2792" t="s">
        <v>136</v>
      </c>
      <c r="X2792" t="s">
        <v>1366</v>
      </c>
      <c r="Y2792" s="94">
        <v>2687332.21</v>
      </c>
      <c r="Z2792" s="94">
        <v>2817795.48</v>
      </c>
      <c r="AA2792" s="94">
        <v>2902329.34</v>
      </c>
      <c r="AB2792" s="94">
        <v>2902329.34</v>
      </c>
      <c r="AC2792">
        <f t="shared" si="86"/>
        <v>3000</v>
      </c>
      <c r="AD2792" t="str">
        <f t="shared" si="87"/>
        <v>307</v>
      </c>
    </row>
    <row r="2793" spans="1:30" hidden="1" x14ac:dyDescent="0.25">
      <c r="A2793" t="s">
        <v>1361</v>
      </c>
      <c r="B2793" t="s">
        <v>385</v>
      </c>
      <c r="C2793" t="s">
        <v>470</v>
      </c>
      <c r="D2793" t="s">
        <v>276</v>
      </c>
      <c r="E2793" t="s">
        <v>122</v>
      </c>
      <c r="F2793" t="s">
        <v>159</v>
      </c>
      <c r="G2793" t="s">
        <v>160</v>
      </c>
      <c r="H2793" t="s">
        <v>143</v>
      </c>
      <c r="I2793" t="s">
        <v>124</v>
      </c>
      <c r="J2793" t="s">
        <v>125</v>
      </c>
      <c r="K2793" t="s">
        <v>1365</v>
      </c>
      <c r="N2793" t="s">
        <v>1363</v>
      </c>
      <c r="O2793" t="s">
        <v>391</v>
      </c>
      <c r="P2793" t="s">
        <v>472</v>
      </c>
      <c r="Q2793" t="s">
        <v>277</v>
      </c>
      <c r="R2793" t="s">
        <v>131</v>
      </c>
      <c r="S2793" t="s">
        <v>164</v>
      </c>
      <c r="T2793" t="s">
        <v>165</v>
      </c>
      <c r="U2793" t="s">
        <v>151</v>
      </c>
      <c r="V2793" t="s">
        <v>135</v>
      </c>
      <c r="W2793" t="s">
        <v>136</v>
      </c>
      <c r="X2793" t="s">
        <v>1366</v>
      </c>
      <c r="Y2793" s="94">
        <v>1856562.89</v>
      </c>
      <c r="Z2793" s="94">
        <v>2013162.8900000001</v>
      </c>
      <c r="AA2793" s="94">
        <v>2073557.78</v>
      </c>
      <c r="AB2793" s="94">
        <v>2073557.78</v>
      </c>
      <c r="AC2793">
        <f t="shared" si="86"/>
        <v>3000</v>
      </c>
      <c r="AD2793" t="str">
        <f t="shared" si="87"/>
        <v>307</v>
      </c>
    </row>
    <row r="2794" spans="1:30" hidden="1" x14ac:dyDescent="0.25">
      <c r="A2794" t="s">
        <v>1361</v>
      </c>
      <c r="B2794" t="s">
        <v>385</v>
      </c>
      <c r="C2794" t="s">
        <v>470</v>
      </c>
      <c r="D2794" t="s">
        <v>1090</v>
      </c>
      <c r="E2794" t="s">
        <v>122</v>
      </c>
      <c r="F2794" t="s">
        <v>159</v>
      </c>
      <c r="G2794" t="s">
        <v>160</v>
      </c>
      <c r="H2794" t="s">
        <v>143</v>
      </c>
      <c r="I2794" t="s">
        <v>124</v>
      </c>
      <c r="J2794" t="s">
        <v>125</v>
      </c>
      <c r="K2794" t="s">
        <v>1365</v>
      </c>
      <c r="N2794" t="s">
        <v>1363</v>
      </c>
      <c r="O2794" t="s">
        <v>391</v>
      </c>
      <c r="P2794" t="s">
        <v>472</v>
      </c>
      <c r="Q2794" t="s">
        <v>1091</v>
      </c>
      <c r="R2794" t="s">
        <v>131</v>
      </c>
      <c r="S2794" t="s">
        <v>164</v>
      </c>
      <c r="T2794" t="s">
        <v>165</v>
      </c>
      <c r="U2794" t="s">
        <v>151</v>
      </c>
      <c r="V2794" t="s">
        <v>135</v>
      </c>
      <c r="W2794" t="s">
        <v>136</v>
      </c>
      <c r="X2794" t="s">
        <v>1366</v>
      </c>
      <c r="Y2794" s="94">
        <v>82760.83</v>
      </c>
      <c r="Z2794" s="94">
        <v>0</v>
      </c>
      <c r="AA2794" s="94">
        <v>0</v>
      </c>
      <c r="AB2794" s="94">
        <v>0</v>
      </c>
      <c r="AC2794">
        <f t="shared" si="86"/>
        <v>3000</v>
      </c>
      <c r="AD2794" t="str">
        <f t="shared" si="87"/>
        <v>307</v>
      </c>
    </row>
    <row r="2795" spans="1:30" hidden="1" x14ac:dyDescent="0.25">
      <c r="A2795" t="s">
        <v>1361</v>
      </c>
      <c r="B2795" t="s">
        <v>385</v>
      </c>
      <c r="C2795" t="s">
        <v>470</v>
      </c>
      <c r="D2795" t="s">
        <v>278</v>
      </c>
      <c r="E2795" t="s">
        <v>122</v>
      </c>
      <c r="F2795" t="s">
        <v>159</v>
      </c>
      <c r="G2795" t="s">
        <v>160</v>
      </c>
      <c r="H2795" t="s">
        <v>143</v>
      </c>
      <c r="I2795" t="s">
        <v>124</v>
      </c>
      <c r="J2795" t="s">
        <v>125</v>
      </c>
      <c r="K2795" t="s">
        <v>1365</v>
      </c>
      <c r="N2795" t="s">
        <v>1363</v>
      </c>
      <c r="O2795" t="s">
        <v>391</v>
      </c>
      <c r="P2795" t="s">
        <v>472</v>
      </c>
      <c r="Q2795" t="s">
        <v>279</v>
      </c>
      <c r="R2795" t="s">
        <v>131</v>
      </c>
      <c r="S2795" t="s">
        <v>164</v>
      </c>
      <c r="T2795" t="s">
        <v>165</v>
      </c>
      <c r="U2795" t="s">
        <v>151</v>
      </c>
      <c r="V2795" t="s">
        <v>135</v>
      </c>
      <c r="W2795" t="s">
        <v>136</v>
      </c>
      <c r="X2795" t="s">
        <v>1366</v>
      </c>
      <c r="Y2795" s="94">
        <v>3895136.46</v>
      </c>
      <c r="Z2795" s="94">
        <v>3970723.6899999995</v>
      </c>
      <c r="AA2795" s="94">
        <v>4089845.4</v>
      </c>
      <c r="AB2795" s="94">
        <v>4089845.4</v>
      </c>
      <c r="AC2795">
        <f t="shared" si="86"/>
        <v>3000</v>
      </c>
      <c r="AD2795" t="str">
        <f t="shared" si="87"/>
        <v>307</v>
      </c>
    </row>
    <row r="2796" spans="1:30" hidden="1" x14ac:dyDescent="0.25">
      <c r="A2796" t="s">
        <v>1361</v>
      </c>
      <c r="B2796" t="s">
        <v>385</v>
      </c>
      <c r="C2796" t="s">
        <v>470</v>
      </c>
      <c r="D2796" t="s">
        <v>280</v>
      </c>
      <c r="E2796" t="s">
        <v>122</v>
      </c>
      <c r="F2796" t="s">
        <v>159</v>
      </c>
      <c r="G2796" t="s">
        <v>160</v>
      </c>
      <c r="H2796" t="s">
        <v>143</v>
      </c>
      <c r="I2796" t="s">
        <v>124</v>
      </c>
      <c r="J2796" t="s">
        <v>125</v>
      </c>
      <c r="K2796" t="s">
        <v>1365</v>
      </c>
      <c r="N2796" t="s">
        <v>1363</v>
      </c>
      <c r="O2796" t="s">
        <v>391</v>
      </c>
      <c r="P2796" t="s">
        <v>472</v>
      </c>
      <c r="Q2796" t="s">
        <v>281</v>
      </c>
      <c r="R2796" t="s">
        <v>131</v>
      </c>
      <c r="S2796" t="s">
        <v>164</v>
      </c>
      <c r="T2796" t="s">
        <v>165</v>
      </c>
      <c r="U2796" t="s">
        <v>151</v>
      </c>
      <c r="V2796" t="s">
        <v>135</v>
      </c>
      <c r="W2796" t="s">
        <v>136</v>
      </c>
      <c r="X2796" t="s">
        <v>1366</v>
      </c>
      <c r="Y2796" s="94">
        <v>412388.52</v>
      </c>
      <c r="Z2796" s="94">
        <v>173816.26000000004</v>
      </c>
      <c r="AA2796" s="94">
        <v>179030.75</v>
      </c>
      <c r="AB2796" s="94">
        <v>179030.75</v>
      </c>
      <c r="AC2796">
        <f t="shared" si="86"/>
        <v>3000</v>
      </c>
      <c r="AD2796" t="str">
        <f t="shared" si="87"/>
        <v>307</v>
      </c>
    </row>
    <row r="2797" spans="1:30" hidden="1" x14ac:dyDescent="0.25">
      <c r="A2797" t="s">
        <v>1361</v>
      </c>
      <c r="B2797" t="s">
        <v>385</v>
      </c>
      <c r="C2797" t="s">
        <v>470</v>
      </c>
      <c r="D2797" t="s">
        <v>174</v>
      </c>
      <c r="E2797" t="s">
        <v>122</v>
      </c>
      <c r="F2797" t="s">
        <v>159</v>
      </c>
      <c r="G2797" t="s">
        <v>160</v>
      </c>
      <c r="H2797" t="s">
        <v>143</v>
      </c>
      <c r="I2797" t="s">
        <v>124</v>
      </c>
      <c r="J2797" t="s">
        <v>125</v>
      </c>
      <c r="K2797" t="s">
        <v>1365</v>
      </c>
      <c r="N2797" t="s">
        <v>1363</v>
      </c>
      <c r="O2797" t="s">
        <v>391</v>
      </c>
      <c r="P2797" t="s">
        <v>472</v>
      </c>
      <c r="Q2797" t="s">
        <v>175</v>
      </c>
      <c r="R2797" t="s">
        <v>131</v>
      </c>
      <c r="S2797" t="s">
        <v>164</v>
      </c>
      <c r="T2797" t="s">
        <v>165</v>
      </c>
      <c r="U2797" t="s">
        <v>151</v>
      </c>
      <c r="V2797" t="s">
        <v>135</v>
      </c>
      <c r="W2797" t="s">
        <v>136</v>
      </c>
      <c r="X2797" t="s">
        <v>1366</v>
      </c>
      <c r="Y2797" s="94">
        <v>0</v>
      </c>
      <c r="Z2797" s="94">
        <v>492.34999999999997</v>
      </c>
      <c r="AA2797" s="94">
        <v>507.12</v>
      </c>
      <c r="AB2797" s="94">
        <v>507.12</v>
      </c>
      <c r="AC2797">
        <f t="shared" si="86"/>
        <v>3000</v>
      </c>
      <c r="AD2797" t="str">
        <f t="shared" si="87"/>
        <v>307</v>
      </c>
    </row>
    <row r="2798" spans="1:30" hidden="1" x14ac:dyDescent="0.25">
      <c r="A2798" t="s">
        <v>1361</v>
      </c>
      <c r="B2798" t="s">
        <v>385</v>
      </c>
      <c r="C2798" t="s">
        <v>470</v>
      </c>
      <c r="D2798" t="s">
        <v>282</v>
      </c>
      <c r="E2798" t="s">
        <v>122</v>
      </c>
      <c r="F2798" t="s">
        <v>159</v>
      </c>
      <c r="G2798" t="s">
        <v>160</v>
      </c>
      <c r="H2798" t="s">
        <v>143</v>
      </c>
      <c r="I2798" t="s">
        <v>124</v>
      </c>
      <c r="J2798" t="s">
        <v>125</v>
      </c>
      <c r="K2798" t="s">
        <v>1365</v>
      </c>
      <c r="N2798" t="s">
        <v>1363</v>
      </c>
      <c r="O2798" t="s">
        <v>391</v>
      </c>
      <c r="P2798" t="s">
        <v>472</v>
      </c>
      <c r="Q2798" t="s">
        <v>283</v>
      </c>
      <c r="R2798" t="s">
        <v>131</v>
      </c>
      <c r="S2798" t="s">
        <v>164</v>
      </c>
      <c r="T2798" t="s">
        <v>165</v>
      </c>
      <c r="U2798" t="s">
        <v>151</v>
      </c>
      <c r="V2798" t="s">
        <v>135</v>
      </c>
      <c r="W2798" t="s">
        <v>136</v>
      </c>
      <c r="X2798" t="s">
        <v>1366</v>
      </c>
      <c r="Y2798" s="94">
        <v>0</v>
      </c>
      <c r="Z2798" s="94">
        <v>5022</v>
      </c>
      <c r="AA2798" s="94">
        <v>5172.66</v>
      </c>
      <c r="AB2798" s="94">
        <v>5172.66</v>
      </c>
      <c r="AC2798">
        <f t="shared" si="86"/>
        <v>3000</v>
      </c>
      <c r="AD2798" t="str">
        <f t="shared" si="87"/>
        <v>307</v>
      </c>
    </row>
    <row r="2799" spans="1:30" hidden="1" x14ac:dyDescent="0.25">
      <c r="A2799" s="97" t="s">
        <v>1361</v>
      </c>
      <c r="B2799" s="97" t="s">
        <v>385</v>
      </c>
      <c r="C2799" s="97" t="s">
        <v>140</v>
      </c>
      <c r="D2799" s="97" t="s">
        <v>465</v>
      </c>
      <c r="E2799" s="97" t="s">
        <v>122</v>
      </c>
      <c r="F2799" s="98">
        <v>15</v>
      </c>
      <c r="G2799" s="98" t="s">
        <v>142</v>
      </c>
      <c r="H2799" s="97">
        <v>19</v>
      </c>
      <c r="I2799" s="97" t="s">
        <v>124</v>
      </c>
      <c r="J2799" s="97" t="s">
        <v>125</v>
      </c>
      <c r="K2799" s="97" t="s">
        <v>1362</v>
      </c>
      <c r="L2799" s="97"/>
      <c r="M2799" s="97"/>
      <c r="N2799" s="97" t="s">
        <v>1363</v>
      </c>
      <c r="O2799" s="97" t="s">
        <v>391</v>
      </c>
      <c r="P2799" s="97" t="s">
        <v>147</v>
      </c>
      <c r="Q2799" s="97" t="s">
        <v>466</v>
      </c>
      <c r="R2799" s="97" t="s">
        <v>131</v>
      </c>
      <c r="S2799" s="97" t="s">
        <v>149</v>
      </c>
      <c r="T2799" s="97" t="s">
        <v>150</v>
      </c>
      <c r="U2799" s="97" t="s">
        <v>134</v>
      </c>
      <c r="V2799" s="97" t="s">
        <v>135</v>
      </c>
      <c r="W2799" s="97" t="s">
        <v>136</v>
      </c>
      <c r="X2799" s="97" t="s">
        <v>1364</v>
      </c>
      <c r="Y2799" s="99">
        <v>335600.28</v>
      </c>
      <c r="Z2799" s="99">
        <v>345600.28</v>
      </c>
      <c r="AA2799" s="99">
        <v>284805.13323809521</v>
      </c>
      <c r="AB2799" s="99">
        <v>284805.13</v>
      </c>
      <c r="AC2799">
        <f t="shared" si="86"/>
        <v>1000</v>
      </c>
      <c r="AD2799" t="str">
        <f t="shared" si="87"/>
        <v>307</v>
      </c>
    </row>
    <row r="2800" spans="1:30" hidden="1" x14ac:dyDescent="0.25">
      <c r="A2800" s="97" t="s">
        <v>1367</v>
      </c>
      <c r="B2800" s="97" t="s">
        <v>385</v>
      </c>
      <c r="C2800" s="97" t="s">
        <v>140</v>
      </c>
      <c r="D2800" s="97" t="s">
        <v>141</v>
      </c>
      <c r="E2800" s="97" t="s">
        <v>122</v>
      </c>
      <c r="F2800" s="98">
        <v>15</v>
      </c>
      <c r="G2800" s="98" t="s">
        <v>142</v>
      </c>
      <c r="H2800" s="97" t="s">
        <v>143</v>
      </c>
      <c r="I2800" s="97" t="s">
        <v>124</v>
      </c>
      <c r="J2800" s="97" t="s">
        <v>125</v>
      </c>
      <c r="K2800" s="97" t="s">
        <v>1368</v>
      </c>
      <c r="L2800" s="97"/>
      <c r="M2800" s="97"/>
      <c r="N2800" s="97" t="s">
        <v>1369</v>
      </c>
      <c r="O2800" s="97" t="s">
        <v>391</v>
      </c>
      <c r="P2800" s="97" t="s">
        <v>147</v>
      </c>
      <c r="Q2800" s="97" t="s">
        <v>148</v>
      </c>
      <c r="R2800" s="97" t="s">
        <v>131</v>
      </c>
      <c r="S2800" s="97" t="s">
        <v>149</v>
      </c>
      <c r="T2800" s="97" t="s">
        <v>150</v>
      </c>
      <c r="U2800" s="97" t="s">
        <v>151</v>
      </c>
      <c r="V2800" s="97" t="s">
        <v>135</v>
      </c>
      <c r="W2800" s="97" t="s">
        <v>136</v>
      </c>
      <c r="X2800" s="97"/>
      <c r="Y2800" s="99"/>
      <c r="Z2800" s="99"/>
      <c r="AA2800" s="99">
        <v>18588192</v>
      </c>
      <c r="AB2800" s="99">
        <v>18588192</v>
      </c>
      <c r="AC2800">
        <f t="shared" si="86"/>
        <v>1000</v>
      </c>
      <c r="AD2800" t="str">
        <f t="shared" si="87"/>
        <v>307</v>
      </c>
    </row>
    <row r="2801" spans="1:30" hidden="1" x14ac:dyDescent="0.25">
      <c r="A2801" s="97" t="s">
        <v>1367</v>
      </c>
      <c r="B2801" s="97" t="s">
        <v>385</v>
      </c>
      <c r="C2801" s="97" t="s">
        <v>140</v>
      </c>
      <c r="D2801" s="97">
        <v>12101</v>
      </c>
      <c r="E2801" s="97" t="s">
        <v>122</v>
      </c>
      <c r="F2801" s="98">
        <v>15</v>
      </c>
      <c r="G2801" s="98" t="s">
        <v>142</v>
      </c>
      <c r="H2801" s="97">
        <v>19</v>
      </c>
      <c r="I2801" s="97" t="s">
        <v>124</v>
      </c>
      <c r="J2801" s="97" t="s">
        <v>125</v>
      </c>
      <c r="K2801" s="97" t="s">
        <v>1368</v>
      </c>
      <c r="L2801" s="97"/>
      <c r="M2801" s="97"/>
      <c r="N2801" s="97" t="s">
        <v>1369</v>
      </c>
      <c r="O2801" s="97" t="s">
        <v>391</v>
      </c>
      <c r="P2801" s="97" t="s">
        <v>147</v>
      </c>
      <c r="Q2801" s="97" t="s">
        <v>182</v>
      </c>
      <c r="R2801" s="97" t="s">
        <v>131</v>
      </c>
      <c r="S2801" s="97" t="s">
        <v>149</v>
      </c>
      <c r="T2801" s="97" t="s">
        <v>150</v>
      </c>
      <c r="U2801" s="97" t="s">
        <v>134</v>
      </c>
      <c r="V2801" s="97" t="s">
        <v>135</v>
      </c>
      <c r="W2801" s="97" t="s">
        <v>136</v>
      </c>
      <c r="X2801" s="97"/>
      <c r="Y2801" s="99"/>
      <c r="Z2801" s="99"/>
      <c r="AA2801" s="99">
        <v>428233</v>
      </c>
      <c r="AB2801" s="99">
        <v>428233</v>
      </c>
      <c r="AC2801">
        <f t="shared" si="86"/>
        <v>1000</v>
      </c>
      <c r="AD2801" t="str">
        <f t="shared" si="87"/>
        <v>307</v>
      </c>
    </row>
    <row r="2802" spans="1:30" hidden="1" x14ac:dyDescent="0.25">
      <c r="A2802" s="97" t="s">
        <v>1367</v>
      </c>
      <c r="B2802" s="97" t="s">
        <v>385</v>
      </c>
      <c r="C2802" s="97" t="s">
        <v>140</v>
      </c>
      <c r="D2802" s="97">
        <v>13201</v>
      </c>
      <c r="E2802" s="97" t="s">
        <v>122</v>
      </c>
      <c r="F2802" s="98">
        <v>15</v>
      </c>
      <c r="G2802" s="98" t="s">
        <v>142</v>
      </c>
      <c r="H2802" s="97">
        <v>19</v>
      </c>
      <c r="I2802" s="97" t="s">
        <v>124</v>
      </c>
      <c r="J2802" s="97" t="s">
        <v>125</v>
      </c>
      <c r="K2802" s="97" t="s">
        <v>1368</v>
      </c>
      <c r="L2802" s="97"/>
      <c r="M2802" s="97"/>
      <c r="N2802" s="97" t="s">
        <v>1369</v>
      </c>
      <c r="O2802" s="97" t="s">
        <v>391</v>
      </c>
      <c r="P2802" s="97" t="s">
        <v>147</v>
      </c>
      <c r="Q2802" s="97" t="s">
        <v>152</v>
      </c>
      <c r="R2802" s="97" t="s">
        <v>131</v>
      </c>
      <c r="S2802" s="97" t="s">
        <v>149</v>
      </c>
      <c r="T2802" s="97" t="s">
        <v>150</v>
      </c>
      <c r="U2802" s="97" t="s">
        <v>134</v>
      </c>
      <c r="V2802" s="97" t="s">
        <v>135</v>
      </c>
      <c r="W2802" s="97" t="s">
        <v>136</v>
      </c>
      <c r="X2802" s="97"/>
      <c r="Y2802" s="99"/>
      <c r="Z2802" s="99"/>
      <c r="AA2802" s="99">
        <v>774508</v>
      </c>
      <c r="AB2802" s="99">
        <v>774508</v>
      </c>
      <c r="AC2802">
        <f t="shared" si="86"/>
        <v>1000</v>
      </c>
      <c r="AD2802" t="str">
        <f t="shared" si="87"/>
        <v>307</v>
      </c>
    </row>
    <row r="2803" spans="1:30" hidden="1" x14ac:dyDescent="0.25">
      <c r="A2803" s="97" t="s">
        <v>1367</v>
      </c>
      <c r="B2803" s="97" t="s">
        <v>385</v>
      </c>
      <c r="C2803" s="97" t="s">
        <v>140</v>
      </c>
      <c r="D2803" s="97">
        <v>13203</v>
      </c>
      <c r="E2803" s="97" t="s">
        <v>122</v>
      </c>
      <c r="F2803" s="98">
        <v>15</v>
      </c>
      <c r="G2803" s="98" t="s">
        <v>142</v>
      </c>
      <c r="H2803" s="97">
        <v>19</v>
      </c>
      <c r="I2803" s="97" t="s">
        <v>124</v>
      </c>
      <c r="J2803" s="97" t="s">
        <v>125</v>
      </c>
      <c r="K2803" s="97" t="s">
        <v>1368</v>
      </c>
      <c r="L2803" s="97"/>
      <c r="M2803" s="97"/>
      <c r="N2803" s="97" t="s">
        <v>1369</v>
      </c>
      <c r="O2803" s="97" t="s">
        <v>391</v>
      </c>
      <c r="P2803" s="97" t="s">
        <v>147</v>
      </c>
      <c r="Q2803" s="97" t="s">
        <v>153</v>
      </c>
      <c r="R2803" s="97" t="s">
        <v>131</v>
      </c>
      <c r="S2803" s="97" t="s">
        <v>149</v>
      </c>
      <c r="T2803" s="97" t="s">
        <v>150</v>
      </c>
      <c r="U2803" s="97" t="s">
        <v>134</v>
      </c>
      <c r="V2803" s="97" t="s">
        <v>135</v>
      </c>
      <c r="W2803" s="97" t="s">
        <v>136</v>
      </c>
      <c r="X2803" s="97"/>
      <c r="Y2803" s="99"/>
      <c r="Z2803" s="99"/>
      <c r="AA2803" s="99">
        <v>3098032</v>
      </c>
      <c r="AB2803" s="99">
        <v>3098032</v>
      </c>
      <c r="AC2803">
        <f t="shared" si="86"/>
        <v>1000</v>
      </c>
      <c r="AD2803" t="str">
        <f t="shared" si="87"/>
        <v>307</v>
      </c>
    </row>
    <row r="2804" spans="1:30" hidden="1" x14ac:dyDescent="0.25">
      <c r="A2804" s="97" t="s">
        <v>1367</v>
      </c>
      <c r="B2804" s="97" t="s">
        <v>385</v>
      </c>
      <c r="C2804" s="97" t="s">
        <v>140</v>
      </c>
      <c r="D2804" s="97">
        <v>14101</v>
      </c>
      <c r="E2804" s="97" t="s">
        <v>122</v>
      </c>
      <c r="F2804" s="98">
        <v>15</v>
      </c>
      <c r="G2804" s="98" t="s">
        <v>142</v>
      </c>
      <c r="H2804" s="97">
        <v>19</v>
      </c>
      <c r="I2804" s="97" t="s">
        <v>124</v>
      </c>
      <c r="J2804" s="97" t="s">
        <v>125</v>
      </c>
      <c r="K2804" s="97" t="s">
        <v>1368</v>
      </c>
      <c r="L2804" s="97"/>
      <c r="M2804" s="97"/>
      <c r="N2804" s="97" t="s">
        <v>1369</v>
      </c>
      <c r="O2804" s="97" t="s">
        <v>391</v>
      </c>
      <c r="P2804" s="97" t="s">
        <v>147</v>
      </c>
      <c r="Q2804" s="97" t="s">
        <v>154</v>
      </c>
      <c r="R2804" s="97" t="s">
        <v>131</v>
      </c>
      <c r="S2804" s="97" t="s">
        <v>149</v>
      </c>
      <c r="T2804" s="97" t="s">
        <v>150</v>
      </c>
      <c r="U2804" s="97" t="s">
        <v>134</v>
      </c>
      <c r="V2804" s="97" t="s">
        <v>135</v>
      </c>
      <c r="W2804" s="97" t="s">
        <v>136</v>
      </c>
      <c r="X2804" s="97"/>
      <c r="Y2804" s="99"/>
      <c r="Z2804" s="99"/>
      <c r="AA2804" s="99">
        <v>1022350.56</v>
      </c>
      <c r="AB2804" s="99">
        <v>1022350.56</v>
      </c>
      <c r="AC2804">
        <f t="shared" si="86"/>
        <v>1000</v>
      </c>
      <c r="AD2804" t="str">
        <f t="shared" si="87"/>
        <v>307</v>
      </c>
    </row>
    <row r="2805" spans="1:30" hidden="1" x14ac:dyDescent="0.25">
      <c r="A2805" s="97" t="s">
        <v>1367</v>
      </c>
      <c r="B2805" s="97" t="s">
        <v>385</v>
      </c>
      <c r="C2805" s="97" t="s">
        <v>140</v>
      </c>
      <c r="D2805" s="97">
        <v>14103</v>
      </c>
      <c r="E2805" s="97" t="s">
        <v>122</v>
      </c>
      <c r="F2805" s="98">
        <v>15</v>
      </c>
      <c r="G2805" s="98" t="s">
        <v>142</v>
      </c>
      <c r="H2805" s="97">
        <v>19</v>
      </c>
      <c r="I2805" s="97" t="s">
        <v>124</v>
      </c>
      <c r="J2805" s="97" t="s">
        <v>125</v>
      </c>
      <c r="K2805" s="97" t="s">
        <v>1368</v>
      </c>
      <c r="L2805" s="97"/>
      <c r="M2805" s="97"/>
      <c r="N2805" s="97" t="s">
        <v>1369</v>
      </c>
      <c r="O2805" s="97" t="s">
        <v>391</v>
      </c>
      <c r="P2805" s="97" t="s">
        <v>147</v>
      </c>
      <c r="Q2805" s="97" t="s">
        <v>155</v>
      </c>
      <c r="R2805" s="97" t="s">
        <v>131</v>
      </c>
      <c r="S2805" s="97" t="s">
        <v>149</v>
      </c>
      <c r="T2805" s="97" t="s">
        <v>150</v>
      </c>
      <c r="U2805" s="97" t="s">
        <v>134</v>
      </c>
      <c r="V2805" s="97" t="s">
        <v>135</v>
      </c>
      <c r="W2805" s="97" t="s">
        <v>136</v>
      </c>
      <c r="X2805" s="97"/>
      <c r="Y2805" s="99"/>
      <c r="Z2805" s="99"/>
      <c r="AA2805" s="99">
        <v>418234.32</v>
      </c>
      <c r="AB2805" s="99">
        <v>418234.32</v>
      </c>
      <c r="AC2805">
        <f t="shared" si="86"/>
        <v>1000</v>
      </c>
      <c r="AD2805" t="str">
        <f t="shared" si="87"/>
        <v>307</v>
      </c>
    </row>
    <row r="2806" spans="1:30" hidden="1" x14ac:dyDescent="0.25">
      <c r="A2806" s="97" t="s">
        <v>1367</v>
      </c>
      <c r="B2806" s="97" t="s">
        <v>385</v>
      </c>
      <c r="C2806" s="97" t="s">
        <v>140</v>
      </c>
      <c r="D2806" s="97">
        <v>14201</v>
      </c>
      <c r="E2806" s="97" t="s">
        <v>122</v>
      </c>
      <c r="F2806" s="98">
        <v>15</v>
      </c>
      <c r="G2806" s="98" t="s">
        <v>142</v>
      </c>
      <c r="H2806" s="97">
        <v>19</v>
      </c>
      <c r="I2806" s="97" t="s">
        <v>124</v>
      </c>
      <c r="J2806" s="97" t="s">
        <v>125</v>
      </c>
      <c r="K2806" s="97" t="s">
        <v>1368</v>
      </c>
      <c r="L2806" s="97"/>
      <c r="M2806" s="97"/>
      <c r="N2806" s="97" t="s">
        <v>1369</v>
      </c>
      <c r="O2806" s="97" t="s">
        <v>391</v>
      </c>
      <c r="P2806" s="97" t="s">
        <v>147</v>
      </c>
      <c r="Q2806" s="97" t="s">
        <v>156</v>
      </c>
      <c r="R2806" s="97" t="s">
        <v>131</v>
      </c>
      <c r="S2806" s="97" t="s">
        <v>149</v>
      </c>
      <c r="T2806" s="97" t="s">
        <v>150</v>
      </c>
      <c r="U2806" s="97" t="s">
        <v>134</v>
      </c>
      <c r="V2806" s="97" t="s">
        <v>135</v>
      </c>
      <c r="W2806" s="97" t="s">
        <v>136</v>
      </c>
      <c r="X2806" s="97"/>
      <c r="Y2806" s="99"/>
      <c r="Z2806" s="99"/>
      <c r="AA2806" s="99">
        <v>929409.60000000009</v>
      </c>
      <c r="AB2806" s="99">
        <v>929409.6</v>
      </c>
      <c r="AC2806">
        <f t="shared" si="86"/>
        <v>1000</v>
      </c>
      <c r="AD2806" t="str">
        <f t="shared" si="87"/>
        <v>307</v>
      </c>
    </row>
    <row r="2807" spans="1:30" hidden="1" x14ac:dyDescent="0.25">
      <c r="A2807" s="97" t="s">
        <v>1367</v>
      </c>
      <c r="B2807" s="97" t="s">
        <v>385</v>
      </c>
      <c r="C2807" s="97" t="s">
        <v>140</v>
      </c>
      <c r="D2807" s="97">
        <v>14301</v>
      </c>
      <c r="E2807" s="97" t="s">
        <v>122</v>
      </c>
      <c r="F2807" s="98">
        <v>15</v>
      </c>
      <c r="G2807" s="98" t="s">
        <v>142</v>
      </c>
      <c r="H2807" s="97">
        <v>19</v>
      </c>
      <c r="I2807" s="97" t="s">
        <v>124</v>
      </c>
      <c r="J2807" s="97" t="s">
        <v>125</v>
      </c>
      <c r="K2807" s="97" t="s">
        <v>1368</v>
      </c>
      <c r="L2807" s="97"/>
      <c r="M2807" s="97"/>
      <c r="N2807" s="97" t="s">
        <v>1369</v>
      </c>
      <c r="O2807" s="97" t="s">
        <v>391</v>
      </c>
      <c r="P2807" s="97" t="s">
        <v>147</v>
      </c>
      <c r="Q2807" s="97" t="s">
        <v>178</v>
      </c>
      <c r="R2807" s="97" t="s">
        <v>131</v>
      </c>
      <c r="S2807" s="97" t="s">
        <v>149</v>
      </c>
      <c r="T2807" s="97" t="s">
        <v>150</v>
      </c>
      <c r="U2807" s="97" t="s">
        <v>134</v>
      </c>
      <c r="V2807" s="97" t="s">
        <v>135</v>
      </c>
      <c r="W2807" s="97" t="s">
        <v>136</v>
      </c>
      <c r="X2807" s="97"/>
      <c r="Y2807" s="99"/>
      <c r="Z2807" s="99"/>
      <c r="AA2807" s="99">
        <v>1115291.52</v>
      </c>
      <c r="AB2807" s="99">
        <v>1115291.52</v>
      </c>
      <c r="AC2807">
        <f t="shared" si="86"/>
        <v>1000</v>
      </c>
      <c r="AD2807" t="str">
        <f t="shared" si="87"/>
        <v>307</v>
      </c>
    </row>
    <row r="2808" spans="1:30" hidden="1" x14ac:dyDescent="0.25">
      <c r="A2808" t="s">
        <v>1367</v>
      </c>
      <c r="B2808" t="s">
        <v>385</v>
      </c>
      <c r="C2808" t="s">
        <v>470</v>
      </c>
      <c r="D2808" t="s">
        <v>186</v>
      </c>
      <c r="E2808" t="s">
        <v>122</v>
      </c>
      <c r="F2808" t="s">
        <v>159</v>
      </c>
      <c r="G2808" t="s">
        <v>160</v>
      </c>
      <c r="H2808" t="s">
        <v>143</v>
      </c>
      <c r="I2808" t="s">
        <v>124</v>
      </c>
      <c r="J2808" t="s">
        <v>125</v>
      </c>
      <c r="K2808" t="s">
        <v>1370</v>
      </c>
      <c r="N2808" t="s">
        <v>1369</v>
      </c>
      <c r="O2808" t="s">
        <v>391</v>
      </c>
      <c r="P2808" t="s">
        <v>472</v>
      </c>
      <c r="Q2808" t="s">
        <v>188</v>
      </c>
      <c r="R2808" t="s">
        <v>131</v>
      </c>
      <c r="S2808" t="s">
        <v>164</v>
      </c>
      <c r="T2808" t="s">
        <v>165</v>
      </c>
      <c r="U2808" t="s">
        <v>151</v>
      </c>
      <c r="V2808" t="s">
        <v>135</v>
      </c>
      <c r="W2808" t="s">
        <v>136</v>
      </c>
      <c r="X2808" t="s">
        <v>1371</v>
      </c>
      <c r="Y2808" s="94">
        <v>322844.88</v>
      </c>
      <c r="Z2808" s="94">
        <v>260936.58999999997</v>
      </c>
      <c r="AA2808" s="94">
        <v>268764.69</v>
      </c>
      <c r="AB2808" s="94">
        <v>268764.69</v>
      </c>
      <c r="AC2808">
        <f t="shared" si="86"/>
        <v>2000</v>
      </c>
      <c r="AD2808" t="str">
        <f t="shared" si="87"/>
        <v>307</v>
      </c>
    </row>
    <row r="2809" spans="1:30" hidden="1" x14ac:dyDescent="0.25">
      <c r="A2809" t="s">
        <v>1367</v>
      </c>
      <c r="B2809" t="s">
        <v>385</v>
      </c>
      <c r="C2809" t="s">
        <v>470</v>
      </c>
      <c r="D2809" t="s">
        <v>192</v>
      </c>
      <c r="E2809" t="s">
        <v>122</v>
      </c>
      <c r="F2809" t="s">
        <v>159</v>
      </c>
      <c r="G2809" t="s">
        <v>160</v>
      </c>
      <c r="H2809" t="s">
        <v>143</v>
      </c>
      <c r="I2809" t="s">
        <v>124</v>
      </c>
      <c r="J2809" t="s">
        <v>125</v>
      </c>
      <c r="K2809" t="s">
        <v>1370</v>
      </c>
      <c r="N2809" t="s">
        <v>1369</v>
      </c>
      <c r="O2809" t="s">
        <v>391</v>
      </c>
      <c r="P2809" t="s">
        <v>472</v>
      </c>
      <c r="Q2809" t="s">
        <v>193</v>
      </c>
      <c r="R2809" t="s">
        <v>131</v>
      </c>
      <c r="S2809" t="s">
        <v>164</v>
      </c>
      <c r="T2809" t="s">
        <v>165</v>
      </c>
      <c r="U2809" t="s">
        <v>151</v>
      </c>
      <c r="V2809" t="s">
        <v>135</v>
      </c>
      <c r="W2809" t="s">
        <v>136</v>
      </c>
      <c r="X2809" t="s">
        <v>1371</v>
      </c>
      <c r="Y2809" s="94">
        <v>562744.17000000004</v>
      </c>
      <c r="Z2809" s="94">
        <v>434668.57000000007</v>
      </c>
      <c r="AA2809" s="94">
        <v>447708.63</v>
      </c>
      <c r="AB2809" s="94">
        <v>447708.63</v>
      </c>
      <c r="AC2809">
        <f t="shared" si="86"/>
        <v>2000</v>
      </c>
      <c r="AD2809" t="str">
        <f t="shared" si="87"/>
        <v>307</v>
      </c>
    </row>
    <row r="2810" spans="1:30" hidden="1" x14ac:dyDescent="0.25">
      <c r="A2810" t="s">
        <v>1367</v>
      </c>
      <c r="B2810" t="s">
        <v>385</v>
      </c>
      <c r="C2810" t="s">
        <v>470</v>
      </c>
      <c r="D2810" t="s">
        <v>198</v>
      </c>
      <c r="E2810" t="s">
        <v>122</v>
      </c>
      <c r="F2810" t="s">
        <v>159</v>
      </c>
      <c r="G2810" t="s">
        <v>160</v>
      </c>
      <c r="H2810" t="s">
        <v>143</v>
      </c>
      <c r="I2810" t="s">
        <v>124</v>
      </c>
      <c r="J2810" t="s">
        <v>125</v>
      </c>
      <c r="K2810" t="s">
        <v>1370</v>
      </c>
      <c r="N2810" t="s">
        <v>1369</v>
      </c>
      <c r="O2810" t="s">
        <v>391</v>
      </c>
      <c r="P2810" t="s">
        <v>472</v>
      </c>
      <c r="Q2810" t="s">
        <v>199</v>
      </c>
      <c r="R2810" t="s">
        <v>131</v>
      </c>
      <c r="S2810" t="s">
        <v>164</v>
      </c>
      <c r="T2810" t="s">
        <v>165</v>
      </c>
      <c r="U2810" t="s">
        <v>151</v>
      </c>
      <c r="V2810" t="s">
        <v>135</v>
      </c>
      <c r="W2810" t="s">
        <v>136</v>
      </c>
      <c r="X2810" t="s">
        <v>1371</v>
      </c>
      <c r="Y2810" s="94">
        <v>18602.099999999999</v>
      </c>
      <c r="Z2810" s="94">
        <v>18602.099999999999</v>
      </c>
      <c r="AA2810" s="94">
        <v>19160.16</v>
      </c>
      <c r="AB2810" s="94">
        <v>19160.16</v>
      </c>
      <c r="AC2810">
        <f t="shared" si="86"/>
        <v>2000</v>
      </c>
      <c r="AD2810" t="str">
        <f t="shared" si="87"/>
        <v>307</v>
      </c>
    </row>
    <row r="2811" spans="1:30" hidden="1" x14ac:dyDescent="0.25">
      <c r="A2811" t="s">
        <v>1367</v>
      </c>
      <c r="B2811" t="s">
        <v>385</v>
      </c>
      <c r="C2811" t="s">
        <v>470</v>
      </c>
      <c r="D2811" t="s">
        <v>200</v>
      </c>
      <c r="E2811" t="s">
        <v>122</v>
      </c>
      <c r="F2811" t="s">
        <v>159</v>
      </c>
      <c r="G2811" t="s">
        <v>160</v>
      </c>
      <c r="H2811" t="s">
        <v>143</v>
      </c>
      <c r="I2811" t="s">
        <v>124</v>
      </c>
      <c r="J2811" t="s">
        <v>125</v>
      </c>
      <c r="K2811" t="s">
        <v>1370</v>
      </c>
      <c r="N2811" t="s">
        <v>1369</v>
      </c>
      <c r="O2811" t="s">
        <v>391</v>
      </c>
      <c r="P2811" t="s">
        <v>472</v>
      </c>
      <c r="Q2811" t="s">
        <v>201</v>
      </c>
      <c r="R2811" t="s">
        <v>131</v>
      </c>
      <c r="S2811" t="s">
        <v>164</v>
      </c>
      <c r="T2811" t="s">
        <v>165</v>
      </c>
      <c r="U2811" t="s">
        <v>151</v>
      </c>
      <c r="V2811" t="s">
        <v>135</v>
      </c>
      <c r="W2811" t="s">
        <v>136</v>
      </c>
      <c r="X2811" t="s">
        <v>1371</v>
      </c>
      <c r="Y2811" s="94">
        <v>42541.16</v>
      </c>
      <c r="Z2811" s="94">
        <v>42541.16</v>
      </c>
      <c r="AA2811" s="94">
        <v>43817.39</v>
      </c>
      <c r="AB2811" s="94">
        <v>43817.39</v>
      </c>
      <c r="AC2811">
        <f t="shared" si="86"/>
        <v>2000</v>
      </c>
      <c r="AD2811" t="str">
        <f t="shared" si="87"/>
        <v>307</v>
      </c>
    </row>
    <row r="2812" spans="1:30" hidden="1" x14ac:dyDescent="0.25">
      <c r="A2812" t="s">
        <v>1367</v>
      </c>
      <c r="B2812" t="s">
        <v>385</v>
      </c>
      <c r="C2812" t="s">
        <v>470</v>
      </c>
      <c r="D2812" t="s">
        <v>214</v>
      </c>
      <c r="E2812" t="s">
        <v>122</v>
      </c>
      <c r="F2812" t="s">
        <v>159</v>
      </c>
      <c r="G2812" t="s">
        <v>160</v>
      </c>
      <c r="H2812" t="s">
        <v>143</v>
      </c>
      <c r="I2812" t="s">
        <v>124</v>
      </c>
      <c r="J2812" t="s">
        <v>125</v>
      </c>
      <c r="K2812" t="s">
        <v>1370</v>
      </c>
      <c r="N2812" t="s">
        <v>1369</v>
      </c>
      <c r="O2812" t="s">
        <v>391</v>
      </c>
      <c r="P2812" t="s">
        <v>472</v>
      </c>
      <c r="Q2812" t="s">
        <v>215</v>
      </c>
      <c r="R2812" t="s">
        <v>131</v>
      </c>
      <c r="S2812" t="s">
        <v>164</v>
      </c>
      <c r="T2812" t="s">
        <v>165</v>
      </c>
      <c r="U2812" t="s">
        <v>151</v>
      </c>
      <c r="V2812" t="s">
        <v>135</v>
      </c>
      <c r="W2812" t="s">
        <v>136</v>
      </c>
      <c r="X2812" t="s">
        <v>1371</v>
      </c>
      <c r="Y2812" s="94">
        <v>141858.35</v>
      </c>
      <c r="Z2812" s="94">
        <v>156477.95000000001</v>
      </c>
      <c r="AA2812" s="94">
        <v>161172.29</v>
      </c>
      <c r="AB2812" s="94">
        <v>161172.29</v>
      </c>
      <c r="AC2812">
        <f t="shared" si="86"/>
        <v>2000</v>
      </c>
      <c r="AD2812" t="str">
        <f t="shared" si="87"/>
        <v>307</v>
      </c>
    </row>
    <row r="2813" spans="1:30" hidden="1" x14ac:dyDescent="0.25">
      <c r="A2813" t="s">
        <v>1367</v>
      </c>
      <c r="B2813" t="s">
        <v>385</v>
      </c>
      <c r="C2813" t="s">
        <v>470</v>
      </c>
      <c r="D2813" t="s">
        <v>240</v>
      </c>
      <c r="E2813" t="s">
        <v>122</v>
      </c>
      <c r="F2813" t="s">
        <v>159</v>
      </c>
      <c r="G2813" t="s">
        <v>160</v>
      </c>
      <c r="H2813" t="s">
        <v>143</v>
      </c>
      <c r="I2813" t="s">
        <v>124</v>
      </c>
      <c r="J2813" t="s">
        <v>125</v>
      </c>
      <c r="K2813" t="s">
        <v>1370</v>
      </c>
      <c r="N2813" t="s">
        <v>1369</v>
      </c>
      <c r="O2813" t="s">
        <v>391</v>
      </c>
      <c r="P2813" t="s">
        <v>472</v>
      </c>
      <c r="Q2813" t="s">
        <v>241</v>
      </c>
      <c r="R2813" t="s">
        <v>131</v>
      </c>
      <c r="S2813" t="s">
        <v>164</v>
      </c>
      <c r="T2813" t="s">
        <v>165</v>
      </c>
      <c r="U2813" t="s">
        <v>151</v>
      </c>
      <c r="V2813" t="s">
        <v>135</v>
      </c>
      <c r="W2813" t="s">
        <v>136</v>
      </c>
      <c r="X2813" t="s">
        <v>1371</v>
      </c>
      <c r="Y2813" s="94">
        <v>40328.46</v>
      </c>
      <c r="Z2813" s="94">
        <v>0</v>
      </c>
      <c r="AA2813" s="94">
        <v>0</v>
      </c>
      <c r="AB2813" s="94">
        <v>0</v>
      </c>
      <c r="AC2813">
        <f t="shared" si="86"/>
        <v>3000</v>
      </c>
      <c r="AD2813" t="str">
        <f t="shared" si="87"/>
        <v>307</v>
      </c>
    </row>
    <row r="2814" spans="1:30" hidden="1" x14ac:dyDescent="0.25">
      <c r="A2814" t="s">
        <v>1367</v>
      </c>
      <c r="B2814" t="s">
        <v>385</v>
      </c>
      <c r="C2814" t="s">
        <v>470</v>
      </c>
      <c r="D2814" t="s">
        <v>242</v>
      </c>
      <c r="E2814" t="s">
        <v>122</v>
      </c>
      <c r="F2814" t="s">
        <v>159</v>
      </c>
      <c r="G2814" t="s">
        <v>160</v>
      </c>
      <c r="H2814" t="s">
        <v>143</v>
      </c>
      <c r="I2814" t="s">
        <v>124</v>
      </c>
      <c r="J2814" t="s">
        <v>125</v>
      </c>
      <c r="K2814" t="s">
        <v>1370</v>
      </c>
      <c r="N2814" t="s">
        <v>1369</v>
      </c>
      <c r="O2814" t="s">
        <v>391</v>
      </c>
      <c r="P2814" t="s">
        <v>472</v>
      </c>
      <c r="Q2814" t="s">
        <v>243</v>
      </c>
      <c r="R2814" t="s">
        <v>131</v>
      </c>
      <c r="S2814" t="s">
        <v>164</v>
      </c>
      <c r="T2814" t="s">
        <v>165</v>
      </c>
      <c r="U2814" t="s">
        <v>151</v>
      </c>
      <c r="V2814" t="s">
        <v>135</v>
      </c>
      <c r="W2814" t="s">
        <v>136</v>
      </c>
      <c r="X2814" t="s">
        <v>1371</v>
      </c>
      <c r="Y2814" s="94">
        <v>2018.64</v>
      </c>
      <c r="Z2814" s="94">
        <v>0</v>
      </c>
      <c r="AA2814" s="94">
        <v>0</v>
      </c>
      <c r="AB2814" s="94">
        <v>0</v>
      </c>
      <c r="AC2814">
        <f t="shared" si="86"/>
        <v>3000</v>
      </c>
      <c r="AD2814" t="str">
        <f t="shared" si="87"/>
        <v>307</v>
      </c>
    </row>
    <row r="2815" spans="1:30" hidden="1" x14ac:dyDescent="0.25">
      <c r="A2815" t="s">
        <v>1367</v>
      </c>
      <c r="B2815" t="s">
        <v>385</v>
      </c>
      <c r="C2815" t="s">
        <v>470</v>
      </c>
      <c r="D2815" t="s">
        <v>244</v>
      </c>
      <c r="E2815" t="s">
        <v>122</v>
      </c>
      <c r="F2815" t="s">
        <v>159</v>
      </c>
      <c r="G2815" t="s">
        <v>160</v>
      </c>
      <c r="H2815" t="s">
        <v>143</v>
      </c>
      <c r="I2815" t="s">
        <v>124</v>
      </c>
      <c r="J2815" t="s">
        <v>125</v>
      </c>
      <c r="K2815" t="s">
        <v>1370</v>
      </c>
      <c r="N2815" t="s">
        <v>1369</v>
      </c>
      <c r="O2815" t="s">
        <v>391</v>
      </c>
      <c r="P2815" t="s">
        <v>472</v>
      </c>
      <c r="Q2815" t="s">
        <v>245</v>
      </c>
      <c r="R2815" t="s">
        <v>131</v>
      </c>
      <c r="S2815" t="s">
        <v>164</v>
      </c>
      <c r="T2815" t="s">
        <v>165</v>
      </c>
      <c r="U2815" t="s">
        <v>151</v>
      </c>
      <c r="V2815" t="s">
        <v>135</v>
      </c>
      <c r="W2815" t="s">
        <v>136</v>
      </c>
      <c r="X2815" t="s">
        <v>1371</v>
      </c>
      <c r="Y2815" s="94">
        <v>214672.03</v>
      </c>
      <c r="Z2815" s="94">
        <v>227004.94</v>
      </c>
      <c r="AA2815" s="94">
        <v>233815.0882</v>
      </c>
      <c r="AB2815" s="94">
        <v>233815.09</v>
      </c>
      <c r="AC2815">
        <f t="shared" si="86"/>
        <v>3000</v>
      </c>
      <c r="AD2815" t="str">
        <f t="shared" si="87"/>
        <v>307</v>
      </c>
    </row>
    <row r="2816" spans="1:30" hidden="1" x14ac:dyDescent="0.25">
      <c r="A2816" t="s">
        <v>1367</v>
      </c>
      <c r="B2816" t="s">
        <v>385</v>
      </c>
      <c r="C2816" t="s">
        <v>470</v>
      </c>
      <c r="D2816" t="s">
        <v>341</v>
      </c>
      <c r="E2816" t="s">
        <v>122</v>
      </c>
      <c r="F2816" t="s">
        <v>159</v>
      </c>
      <c r="G2816" t="s">
        <v>160</v>
      </c>
      <c r="H2816" t="s">
        <v>143</v>
      </c>
      <c r="I2816" t="s">
        <v>124</v>
      </c>
      <c r="J2816" t="s">
        <v>125</v>
      </c>
      <c r="K2816" t="s">
        <v>1370</v>
      </c>
      <c r="N2816" t="s">
        <v>1369</v>
      </c>
      <c r="O2816" t="s">
        <v>391</v>
      </c>
      <c r="P2816" t="s">
        <v>472</v>
      </c>
      <c r="Q2816" t="s">
        <v>342</v>
      </c>
      <c r="R2816" t="s">
        <v>131</v>
      </c>
      <c r="S2816" t="s">
        <v>164</v>
      </c>
      <c r="T2816" t="s">
        <v>165</v>
      </c>
      <c r="U2816" t="s">
        <v>151</v>
      </c>
      <c r="V2816" t="s">
        <v>135</v>
      </c>
      <c r="W2816" t="s">
        <v>136</v>
      </c>
      <c r="X2816" t="s">
        <v>1371</v>
      </c>
      <c r="Y2816" s="94">
        <v>960192.9</v>
      </c>
      <c r="Z2816" s="94">
        <v>960192.90000000014</v>
      </c>
      <c r="AA2816" s="94">
        <v>988998.69</v>
      </c>
      <c r="AB2816" s="94">
        <v>988998.69</v>
      </c>
      <c r="AC2816">
        <f t="shared" si="86"/>
        <v>3000</v>
      </c>
      <c r="AD2816" t="str">
        <f t="shared" si="87"/>
        <v>307</v>
      </c>
    </row>
    <row r="2817" spans="1:30" hidden="1" x14ac:dyDescent="0.25">
      <c r="A2817" t="s">
        <v>1367</v>
      </c>
      <c r="B2817" t="s">
        <v>385</v>
      </c>
      <c r="C2817" t="s">
        <v>470</v>
      </c>
      <c r="D2817" t="s">
        <v>291</v>
      </c>
      <c r="E2817" t="s">
        <v>122</v>
      </c>
      <c r="F2817" t="s">
        <v>159</v>
      </c>
      <c r="G2817" t="s">
        <v>160</v>
      </c>
      <c r="H2817" t="s">
        <v>143</v>
      </c>
      <c r="I2817" t="s">
        <v>124</v>
      </c>
      <c r="J2817" t="s">
        <v>125</v>
      </c>
      <c r="K2817" t="s">
        <v>1370</v>
      </c>
      <c r="N2817" t="s">
        <v>1369</v>
      </c>
      <c r="O2817" t="s">
        <v>391</v>
      </c>
      <c r="P2817" t="s">
        <v>472</v>
      </c>
      <c r="Q2817" t="s">
        <v>169</v>
      </c>
      <c r="R2817" t="s">
        <v>131</v>
      </c>
      <c r="S2817" t="s">
        <v>164</v>
      </c>
      <c r="T2817" t="s">
        <v>165</v>
      </c>
      <c r="U2817" t="s">
        <v>151</v>
      </c>
      <c r="V2817" t="s">
        <v>135</v>
      </c>
      <c r="W2817" t="s">
        <v>136</v>
      </c>
      <c r="X2817" t="s">
        <v>1371</v>
      </c>
      <c r="Y2817" s="94">
        <v>6249.59</v>
      </c>
      <c r="Z2817" s="94">
        <v>127972.76999999999</v>
      </c>
      <c r="AA2817" s="94">
        <v>131811.95309999998</v>
      </c>
      <c r="AB2817" s="94">
        <v>131811.95000000001</v>
      </c>
      <c r="AC2817">
        <f t="shared" si="86"/>
        <v>3000</v>
      </c>
      <c r="AD2817" t="str">
        <f t="shared" si="87"/>
        <v>307</v>
      </c>
    </row>
    <row r="2818" spans="1:30" hidden="1" x14ac:dyDescent="0.25">
      <c r="A2818" t="s">
        <v>1367</v>
      </c>
      <c r="B2818" t="s">
        <v>385</v>
      </c>
      <c r="C2818" t="s">
        <v>470</v>
      </c>
      <c r="D2818" t="s">
        <v>248</v>
      </c>
      <c r="E2818" t="s">
        <v>122</v>
      </c>
      <c r="F2818" t="s">
        <v>159</v>
      </c>
      <c r="G2818" t="s">
        <v>160</v>
      </c>
      <c r="H2818" t="s">
        <v>143</v>
      </c>
      <c r="I2818" t="s">
        <v>124</v>
      </c>
      <c r="J2818" t="s">
        <v>125</v>
      </c>
      <c r="K2818" t="s">
        <v>1370</v>
      </c>
      <c r="N2818" t="s">
        <v>1369</v>
      </c>
      <c r="O2818" t="s">
        <v>391</v>
      </c>
      <c r="P2818" t="s">
        <v>472</v>
      </c>
      <c r="Q2818" t="s">
        <v>249</v>
      </c>
      <c r="R2818" t="s">
        <v>131</v>
      </c>
      <c r="S2818" t="s">
        <v>164</v>
      </c>
      <c r="T2818" t="s">
        <v>165</v>
      </c>
      <c r="U2818" t="s">
        <v>151</v>
      </c>
      <c r="V2818" t="s">
        <v>135</v>
      </c>
      <c r="W2818" t="s">
        <v>136</v>
      </c>
      <c r="X2818" t="s">
        <v>1371</v>
      </c>
      <c r="Y2818" s="94">
        <v>247083.57</v>
      </c>
      <c r="Z2818" s="94">
        <v>0</v>
      </c>
      <c r="AA2818" s="94">
        <v>0</v>
      </c>
      <c r="AB2818" s="94">
        <v>0</v>
      </c>
      <c r="AC2818">
        <f t="shared" si="86"/>
        <v>3000</v>
      </c>
      <c r="AD2818" t="str">
        <f t="shared" si="87"/>
        <v>307</v>
      </c>
    </row>
    <row r="2819" spans="1:30" hidden="1" x14ac:dyDescent="0.25">
      <c r="A2819" t="s">
        <v>1367</v>
      </c>
      <c r="B2819" t="s">
        <v>385</v>
      </c>
      <c r="C2819" t="s">
        <v>470</v>
      </c>
      <c r="D2819" t="s">
        <v>252</v>
      </c>
      <c r="E2819" t="s">
        <v>122</v>
      </c>
      <c r="F2819" t="s">
        <v>159</v>
      </c>
      <c r="G2819" t="s">
        <v>160</v>
      </c>
      <c r="H2819" t="s">
        <v>143</v>
      </c>
      <c r="I2819" t="s">
        <v>124</v>
      </c>
      <c r="J2819" t="s">
        <v>125</v>
      </c>
      <c r="K2819" t="s">
        <v>1370</v>
      </c>
      <c r="N2819" t="s">
        <v>1369</v>
      </c>
      <c r="O2819" t="s">
        <v>391</v>
      </c>
      <c r="P2819" t="s">
        <v>472</v>
      </c>
      <c r="Q2819" t="s">
        <v>253</v>
      </c>
      <c r="R2819" t="s">
        <v>131</v>
      </c>
      <c r="S2819" t="s">
        <v>164</v>
      </c>
      <c r="T2819" t="s">
        <v>165</v>
      </c>
      <c r="U2819" t="s">
        <v>151</v>
      </c>
      <c r="V2819" t="s">
        <v>135</v>
      </c>
      <c r="W2819" t="s">
        <v>136</v>
      </c>
      <c r="X2819" t="s">
        <v>1371</v>
      </c>
      <c r="Y2819" s="94">
        <v>315247.98</v>
      </c>
      <c r="Z2819" s="94">
        <v>0</v>
      </c>
      <c r="AA2819" s="94">
        <v>0</v>
      </c>
      <c r="AB2819" s="94">
        <v>0</v>
      </c>
      <c r="AC2819">
        <f t="shared" ref="AC2819:AC2882" si="88">MID(D2819,1,1)*1000</f>
        <v>3000</v>
      </c>
      <c r="AD2819" t="str">
        <f t="shared" ref="AD2819:AD2882" si="89">MID(A2819,6,3)</f>
        <v>307</v>
      </c>
    </row>
    <row r="2820" spans="1:30" hidden="1" x14ac:dyDescent="0.25">
      <c r="A2820" t="s">
        <v>1367</v>
      </c>
      <c r="B2820" t="s">
        <v>385</v>
      </c>
      <c r="C2820" t="s">
        <v>470</v>
      </c>
      <c r="D2820" t="s">
        <v>254</v>
      </c>
      <c r="E2820" t="s">
        <v>122</v>
      </c>
      <c r="F2820" t="s">
        <v>159</v>
      </c>
      <c r="G2820" t="s">
        <v>160</v>
      </c>
      <c r="H2820" t="s">
        <v>143</v>
      </c>
      <c r="I2820" t="s">
        <v>124</v>
      </c>
      <c r="J2820" t="s">
        <v>125</v>
      </c>
      <c r="K2820" t="s">
        <v>1370</v>
      </c>
      <c r="N2820" t="s">
        <v>1369</v>
      </c>
      <c r="O2820" t="s">
        <v>391</v>
      </c>
      <c r="P2820" t="s">
        <v>472</v>
      </c>
      <c r="Q2820" t="s">
        <v>255</v>
      </c>
      <c r="R2820" t="s">
        <v>131</v>
      </c>
      <c r="S2820" t="s">
        <v>164</v>
      </c>
      <c r="T2820" t="s">
        <v>165</v>
      </c>
      <c r="U2820" t="s">
        <v>151</v>
      </c>
      <c r="V2820" t="s">
        <v>135</v>
      </c>
      <c r="W2820" t="s">
        <v>136</v>
      </c>
      <c r="X2820" t="s">
        <v>1371</v>
      </c>
      <c r="Y2820" s="94">
        <v>1607519.76</v>
      </c>
      <c r="Z2820" s="94">
        <v>1277621.52</v>
      </c>
      <c r="AA2820" s="94">
        <v>1315950.17</v>
      </c>
      <c r="AB2820" s="94">
        <v>1315950.17</v>
      </c>
      <c r="AC2820">
        <f t="shared" si="88"/>
        <v>3000</v>
      </c>
      <c r="AD2820" t="str">
        <f t="shared" si="89"/>
        <v>307</v>
      </c>
    </row>
    <row r="2821" spans="1:30" hidden="1" x14ac:dyDescent="0.25">
      <c r="A2821" t="s">
        <v>1367</v>
      </c>
      <c r="B2821" t="s">
        <v>385</v>
      </c>
      <c r="C2821" t="s">
        <v>470</v>
      </c>
      <c r="D2821" t="s">
        <v>256</v>
      </c>
      <c r="E2821" t="s">
        <v>122</v>
      </c>
      <c r="F2821" t="s">
        <v>159</v>
      </c>
      <c r="G2821" t="s">
        <v>160</v>
      </c>
      <c r="H2821" t="s">
        <v>143</v>
      </c>
      <c r="I2821" t="s">
        <v>124</v>
      </c>
      <c r="J2821" t="s">
        <v>125</v>
      </c>
      <c r="K2821" t="s">
        <v>1370</v>
      </c>
      <c r="N2821" t="s">
        <v>1369</v>
      </c>
      <c r="O2821" t="s">
        <v>391</v>
      </c>
      <c r="P2821" t="s">
        <v>472</v>
      </c>
      <c r="Q2821" t="s">
        <v>257</v>
      </c>
      <c r="R2821" t="s">
        <v>131</v>
      </c>
      <c r="S2821" t="s">
        <v>164</v>
      </c>
      <c r="T2821" t="s">
        <v>165</v>
      </c>
      <c r="U2821" t="s">
        <v>151</v>
      </c>
      <c r="V2821" t="s">
        <v>135</v>
      </c>
      <c r="W2821" t="s">
        <v>136</v>
      </c>
      <c r="X2821" t="s">
        <v>1371</v>
      </c>
      <c r="Y2821" s="94">
        <v>116373.52</v>
      </c>
      <c r="Z2821" s="94">
        <v>116373.51999999999</v>
      </c>
      <c r="AA2821" s="94">
        <v>119864.73</v>
      </c>
      <c r="AB2821" s="94">
        <v>119864.73</v>
      </c>
      <c r="AC2821">
        <f t="shared" si="88"/>
        <v>3000</v>
      </c>
      <c r="AD2821" t="str">
        <f t="shared" si="89"/>
        <v>307</v>
      </c>
    </row>
    <row r="2822" spans="1:30" hidden="1" x14ac:dyDescent="0.25">
      <c r="A2822" t="s">
        <v>1367</v>
      </c>
      <c r="B2822" t="s">
        <v>385</v>
      </c>
      <c r="C2822" t="s">
        <v>470</v>
      </c>
      <c r="D2822" t="s">
        <v>272</v>
      </c>
      <c r="E2822" t="s">
        <v>122</v>
      </c>
      <c r="F2822" t="s">
        <v>159</v>
      </c>
      <c r="G2822" t="s">
        <v>160</v>
      </c>
      <c r="H2822" t="s">
        <v>143</v>
      </c>
      <c r="I2822" t="s">
        <v>124</v>
      </c>
      <c r="J2822" t="s">
        <v>125</v>
      </c>
      <c r="K2822" t="s">
        <v>1370</v>
      </c>
      <c r="N2822" t="s">
        <v>1369</v>
      </c>
      <c r="O2822" t="s">
        <v>391</v>
      </c>
      <c r="P2822" t="s">
        <v>472</v>
      </c>
      <c r="Q2822" t="s">
        <v>273</v>
      </c>
      <c r="R2822" t="s">
        <v>131</v>
      </c>
      <c r="S2822" t="s">
        <v>164</v>
      </c>
      <c r="T2822" t="s">
        <v>165</v>
      </c>
      <c r="U2822" t="s">
        <v>151</v>
      </c>
      <c r="V2822" t="s">
        <v>135</v>
      </c>
      <c r="W2822" t="s">
        <v>136</v>
      </c>
      <c r="X2822" t="s">
        <v>1371</v>
      </c>
      <c r="Y2822" s="94">
        <v>256672.33</v>
      </c>
      <c r="Z2822" s="94">
        <v>135534.39999999999</v>
      </c>
      <c r="AA2822" s="94">
        <v>139600.43</v>
      </c>
      <c r="AB2822" s="94">
        <v>139600.43</v>
      </c>
      <c r="AC2822">
        <f t="shared" si="88"/>
        <v>3000</v>
      </c>
      <c r="AD2822" t="str">
        <f t="shared" si="89"/>
        <v>307</v>
      </c>
    </row>
    <row r="2823" spans="1:30" hidden="1" x14ac:dyDescent="0.25">
      <c r="A2823" t="s">
        <v>1367</v>
      </c>
      <c r="B2823" t="s">
        <v>385</v>
      </c>
      <c r="C2823" t="s">
        <v>470</v>
      </c>
      <c r="D2823" t="s">
        <v>172</v>
      </c>
      <c r="E2823" t="s">
        <v>122</v>
      </c>
      <c r="F2823" t="s">
        <v>159</v>
      </c>
      <c r="G2823" t="s">
        <v>160</v>
      </c>
      <c r="H2823" t="s">
        <v>143</v>
      </c>
      <c r="I2823" t="s">
        <v>124</v>
      </c>
      <c r="J2823" t="s">
        <v>125</v>
      </c>
      <c r="K2823" t="s">
        <v>1370</v>
      </c>
      <c r="N2823" t="s">
        <v>1369</v>
      </c>
      <c r="O2823" t="s">
        <v>391</v>
      </c>
      <c r="P2823" t="s">
        <v>472</v>
      </c>
      <c r="Q2823" t="s">
        <v>173</v>
      </c>
      <c r="R2823" t="s">
        <v>131</v>
      </c>
      <c r="S2823" t="s">
        <v>164</v>
      </c>
      <c r="T2823" t="s">
        <v>165</v>
      </c>
      <c r="U2823" t="s">
        <v>151</v>
      </c>
      <c r="V2823" t="s">
        <v>135</v>
      </c>
      <c r="W2823" t="s">
        <v>136</v>
      </c>
      <c r="X2823" t="s">
        <v>1371</v>
      </c>
      <c r="Y2823" s="94">
        <v>485270.16</v>
      </c>
      <c r="Z2823" s="94">
        <v>99594</v>
      </c>
      <c r="AA2823" s="94">
        <v>102581.82</v>
      </c>
      <c r="AB2823" s="94">
        <v>102581.82</v>
      </c>
      <c r="AC2823">
        <f t="shared" si="88"/>
        <v>3000</v>
      </c>
      <c r="AD2823" t="str">
        <f t="shared" si="89"/>
        <v>307</v>
      </c>
    </row>
    <row r="2824" spans="1:30" hidden="1" x14ac:dyDescent="0.25">
      <c r="A2824" t="s">
        <v>1367</v>
      </c>
      <c r="B2824" t="s">
        <v>385</v>
      </c>
      <c r="C2824" t="s">
        <v>470</v>
      </c>
      <c r="D2824" t="s">
        <v>321</v>
      </c>
      <c r="E2824" t="s">
        <v>122</v>
      </c>
      <c r="F2824" t="s">
        <v>159</v>
      </c>
      <c r="G2824" t="s">
        <v>160</v>
      </c>
      <c r="H2824" t="s">
        <v>143</v>
      </c>
      <c r="I2824" t="s">
        <v>124</v>
      </c>
      <c r="J2824" t="s">
        <v>125</v>
      </c>
      <c r="K2824" t="s">
        <v>1370</v>
      </c>
      <c r="N2824" t="s">
        <v>1369</v>
      </c>
      <c r="O2824" t="s">
        <v>391</v>
      </c>
      <c r="P2824" t="s">
        <v>472</v>
      </c>
      <c r="Q2824" t="s">
        <v>322</v>
      </c>
      <c r="R2824" t="s">
        <v>131</v>
      </c>
      <c r="S2824" t="s">
        <v>164</v>
      </c>
      <c r="T2824" t="s">
        <v>165</v>
      </c>
      <c r="U2824" t="s">
        <v>151</v>
      </c>
      <c r="V2824" t="s">
        <v>135</v>
      </c>
      <c r="W2824" t="s">
        <v>136</v>
      </c>
      <c r="X2824" t="s">
        <v>1371</v>
      </c>
      <c r="Y2824" s="94">
        <v>21185.78</v>
      </c>
      <c r="Z2824" s="94">
        <v>3570</v>
      </c>
      <c r="AA2824" s="94">
        <v>3677.1</v>
      </c>
      <c r="AB2824" s="94">
        <v>3677.1</v>
      </c>
      <c r="AC2824">
        <f t="shared" si="88"/>
        <v>3000</v>
      </c>
      <c r="AD2824" t="str">
        <f t="shared" si="89"/>
        <v>307</v>
      </c>
    </row>
    <row r="2825" spans="1:30" hidden="1" x14ac:dyDescent="0.25">
      <c r="A2825" t="s">
        <v>1367</v>
      </c>
      <c r="B2825" t="s">
        <v>385</v>
      </c>
      <c r="C2825" t="s">
        <v>470</v>
      </c>
      <c r="D2825" t="s">
        <v>174</v>
      </c>
      <c r="E2825" t="s">
        <v>122</v>
      </c>
      <c r="F2825" t="s">
        <v>159</v>
      </c>
      <c r="G2825" t="s">
        <v>160</v>
      </c>
      <c r="H2825" t="s">
        <v>143</v>
      </c>
      <c r="I2825" t="s">
        <v>124</v>
      </c>
      <c r="J2825" t="s">
        <v>125</v>
      </c>
      <c r="K2825" t="s">
        <v>1370</v>
      </c>
      <c r="N2825" t="s">
        <v>1369</v>
      </c>
      <c r="O2825" t="s">
        <v>391</v>
      </c>
      <c r="P2825" t="s">
        <v>472</v>
      </c>
      <c r="Q2825" t="s">
        <v>175</v>
      </c>
      <c r="R2825" t="s">
        <v>131</v>
      </c>
      <c r="S2825" t="s">
        <v>164</v>
      </c>
      <c r="T2825" t="s">
        <v>165</v>
      </c>
      <c r="U2825" t="s">
        <v>151</v>
      </c>
      <c r="V2825" t="s">
        <v>135</v>
      </c>
      <c r="W2825" t="s">
        <v>136</v>
      </c>
      <c r="X2825" t="s">
        <v>1371</v>
      </c>
      <c r="Y2825" s="94">
        <v>410417.84</v>
      </c>
      <c r="Z2825" s="94">
        <v>68778.570000000007</v>
      </c>
      <c r="AA2825" s="94">
        <v>70841.929999999993</v>
      </c>
      <c r="AB2825" s="94">
        <v>70841.929999999993</v>
      </c>
      <c r="AC2825">
        <f t="shared" si="88"/>
        <v>3000</v>
      </c>
      <c r="AD2825" t="str">
        <f t="shared" si="89"/>
        <v>307</v>
      </c>
    </row>
    <row r="2826" spans="1:30" hidden="1" x14ac:dyDescent="0.25">
      <c r="A2826" t="s">
        <v>1367</v>
      </c>
      <c r="B2826" t="s">
        <v>385</v>
      </c>
      <c r="C2826" t="s">
        <v>470</v>
      </c>
      <c r="D2826" t="s">
        <v>286</v>
      </c>
      <c r="E2826" t="s">
        <v>122</v>
      </c>
      <c r="F2826" t="s">
        <v>159</v>
      </c>
      <c r="G2826" t="s">
        <v>160</v>
      </c>
      <c r="H2826" t="s">
        <v>143</v>
      </c>
      <c r="I2826" t="s">
        <v>124</v>
      </c>
      <c r="J2826" t="s">
        <v>125</v>
      </c>
      <c r="K2826" t="s">
        <v>1370</v>
      </c>
      <c r="N2826" t="s">
        <v>1369</v>
      </c>
      <c r="O2826" t="s">
        <v>391</v>
      </c>
      <c r="P2826" t="s">
        <v>472</v>
      </c>
      <c r="Q2826" t="s">
        <v>287</v>
      </c>
      <c r="R2826" t="s">
        <v>131</v>
      </c>
      <c r="S2826" t="s">
        <v>164</v>
      </c>
      <c r="T2826" t="s">
        <v>165</v>
      </c>
      <c r="U2826" t="s">
        <v>151</v>
      </c>
      <c r="V2826" t="s">
        <v>135</v>
      </c>
      <c r="W2826" t="s">
        <v>136</v>
      </c>
      <c r="X2826" t="s">
        <v>1371</v>
      </c>
      <c r="Y2826" s="94">
        <v>102251.81</v>
      </c>
      <c r="Z2826" s="94">
        <v>39585</v>
      </c>
      <c r="AA2826" s="94">
        <v>40772.550000000003</v>
      </c>
      <c r="AB2826" s="94">
        <v>40772.550000000003</v>
      </c>
      <c r="AC2826">
        <f t="shared" si="88"/>
        <v>3000</v>
      </c>
      <c r="AD2826" t="str">
        <f t="shared" si="89"/>
        <v>307</v>
      </c>
    </row>
    <row r="2827" spans="1:30" hidden="1" x14ac:dyDescent="0.25">
      <c r="A2827" s="97" t="s">
        <v>1367</v>
      </c>
      <c r="B2827" s="97" t="s">
        <v>385</v>
      </c>
      <c r="C2827" s="97" t="s">
        <v>140</v>
      </c>
      <c r="D2827" s="97" t="s">
        <v>465</v>
      </c>
      <c r="E2827" s="97" t="s">
        <v>122</v>
      </c>
      <c r="F2827" s="98">
        <v>15</v>
      </c>
      <c r="G2827" s="98" t="s">
        <v>142</v>
      </c>
      <c r="H2827" s="97">
        <v>19</v>
      </c>
      <c r="I2827" s="97" t="s">
        <v>124</v>
      </c>
      <c r="J2827" s="97" t="s">
        <v>125</v>
      </c>
      <c r="K2827" s="97" t="s">
        <v>1368</v>
      </c>
      <c r="L2827" s="97"/>
      <c r="M2827" s="97"/>
      <c r="N2827" s="97" t="s">
        <v>1369</v>
      </c>
      <c r="O2827" s="97" t="s">
        <v>391</v>
      </c>
      <c r="P2827" s="97" t="s">
        <v>147</v>
      </c>
      <c r="Q2827" s="97" t="s">
        <v>466</v>
      </c>
      <c r="R2827" s="97" t="s">
        <v>131</v>
      </c>
      <c r="S2827" s="97" t="s">
        <v>149</v>
      </c>
      <c r="T2827" s="97" t="s">
        <v>150</v>
      </c>
      <c r="U2827" s="97" t="s">
        <v>134</v>
      </c>
      <c r="V2827" s="97" t="s">
        <v>135</v>
      </c>
      <c r="W2827" s="97" t="s">
        <v>136</v>
      </c>
      <c r="X2827" s="97" t="s">
        <v>1372</v>
      </c>
      <c r="Y2827" s="99">
        <v>536019.84</v>
      </c>
      <c r="Z2827" s="99">
        <v>546019.83999999997</v>
      </c>
      <c r="AA2827" s="99">
        <v>296839.15295238094</v>
      </c>
      <c r="AB2827" s="99">
        <v>296839.15000000002</v>
      </c>
      <c r="AC2827">
        <f t="shared" si="88"/>
        <v>1000</v>
      </c>
      <c r="AD2827" t="str">
        <f t="shared" si="89"/>
        <v>307</v>
      </c>
    </row>
    <row r="2828" spans="1:30" hidden="1" x14ac:dyDescent="0.25">
      <c r="A2828" s="97">
        <v>211113070163001</v>
      </c>
      <c r="B2828" s="97">
        <v>173</v>
      </c>
      <c r="C2828" s="97" t="s">
        <v>140</v>
      </c>
      <c r="D2828" s="97" t="s">
        <v>141</v>
      </c>
      <c r="E2828" s="97" t="s">
        <v>122</v>
      </c>
      <c r="F2828" s="98">
        <v>15</v>
      </c>
      <c r="G2828" s="98" t="s">
        <v>142</v>
      </c>
      <c r="H2828" s="97" t="s">
        <v>143</v>
      </c>
      <c r="I2828" s="97" t="s">
        <v>124</v>
      </c>
      <c r="J2828" s="97" t="s">
        <v>125</v>
      </c>
      <c r="K2828" s="97" t="s">
        <v>1373</v>
      </c>
      <c r="L2828" s="97"/>
      <c r="M2828" s="97"/>
      <c r="N2828" s="97" t="s">
        <v>1374</v>
      </c>
      <c r="O2828" s="97" t="s">
        <v>391</v>
      </c>
      <c r="P2828" s="97" t="s">
        <v>147</v>
      </c>
      <c r="Q2828" s="97" t="s">
        <v>148</v>
      </c>
      <c r="R2828" s="97" t="s">
        <v>131</v>
      </c>
      <c r="S2828" s="97" t="s">
        <v>149</v>
      </c>
      <c r="T2828" s="97" t="s">
        <v>150</v>
      </c>
      <c r="U2828" s="97" t="s">
        <v>151</v>
      </c>
      <c r="V2828" s="97" t="s">
        <v>135</v>
      </c>
      <c r="W2828" s="97" t="s">
        <v>136</v>
      </c>
      <c r="X2828" s="97"/>
      <c r="Y2828" s="99"/>
      <c r="Z2828" s="99"/>
      <c r="AA2828" s="99">
        <v>960000</v>
      </c>
      <c r="AB2828" s="99">
        <v>960000</v>
      </c>
      <c r="AC2828">
        <f t="shared" si="88"/>
        <v>1000</v>
      </c>
      <c r="AD2828" t="str">
        <f t="shared" si="89"/>
        <v>307</v>
      </c>
    </row>
    <row r="2829" spans="1:30" hidden="1" x14ac:dyDescent="0.25">
      <c r="A2829" s="97">
        <v>211113070163001</v>
      </c>
      <c r="B2829" s="97">
        <v>173</v>
      </c>
      <c r="C2829" s="97" t="s">
        <v>140</v>
      </c>
      <c r="D2829" s="97">
        <v>13201</v>
      </c>
      <c r="E2829" s="97" t="s">
        <v>122</v>
      </c>
      <c r="F2829" s="98">
        <v>15</v>
      </c>
      <c r="G2829" s="98" t="s">
        <v>142</v>
      </c>
      <c r="H2829" s="97">
        <v>19</v>
      </c>
      <c r="I2829" s="97" t="s">
        <v>124</v>
      </c>
      <c r="J2829" s="97" t="s">
        <v>125</v>
      </c>
      <c r="K2829" s="97" t="s">
        <v>1373</v>
      </c>
      <c r="L2829" s="97"/>
      <c r="M2829" s="97"/>
      <c r="N2829" s="97" t="s">
        <v>1374</v>
      </c>
      <c r="O2829" s="97" t="s">
        <v>391</v>
      </c>
      <c r="P2829" s="97" t="s">
        <v>147</v>
      </c>
      <c r="Q2829" s="97" t="s">
        <v>152</v>
      </c>
      <c r="R2829" s="97" t="s">
        <v>131</v>
      </c>
      <c r="S2829" s="97" t="s">
        <v>149</v>
      </c>
      <c r="T2829" s="97" t="s">
        <v>150</v>
      </c>
      <c r="U2829" s="97" t="s">
        <v>134</v>
      </c>
      <c r="V2829" s="97" t="s">
        <v>135</v>
      </c>
      <c r="W2829" s="97" t="s">
        <v>136</v>
      </c>
      <c r="X2829" s="97"/>
      <c r="Y2829" s="99"/>
      <c r="Z2829" s="99"/>
      <c r="AA2829" s="99">
        <v>40000</v>
      </c>
      <c r="AB2829" s="99">
        <v>40000</v>
      </c>
      <c r="AC2829">
        <f t="shared" si="88"/>
        <v>1000</v>
      </c>
      <c r="AD2829" t="str">
        <f t="shared" si="89"/>
        <v>307</v>
      </c>
    </row>
    <row r="2830" spans="1:30" hidden="1" x14ac:dyDescent="0.25">
      <c r="A2830" s="97">
        <v>211113070163001</v>
      </c>
      <c r="B2830" s="97">
        <v>173</v>
      </c>
      <c r="C2830" s="97" t="s">
        <v>140</v>
      </c>
      <c r="D2830" s="97">
        <v>13203</v>
      </c>
      <c r="E2830" s="97" t="s">
        <v>122</v>
      </c>
      <c r="F2830" s="98">
        <v>15</v>
      </c>
      <c r="G2830" s="98" t="s">
        <v>142</v>
      </c>
      <c r="H2830" s="97">
        <v>19</v>
      </c>
      <c r="I2830" s="97" t="s">
        <v>124</v>
      </c>
      <c r="J2830" s="97" t="s">
        <v>125</v>
      </c>
      <c r="K2830" s="97" t="s">
        <v>1373</v>
      </c>
      <c r="L2830" s="97"/>
      <c r="M2830" s="97"/>
      <c r="N2830" s="97" t="s">
        <v>1374</v>
      </c>
      <c r="O2830" s="97" t="s">
        <v>391</v>
      </c>
      <c r="P2830" s="97" t="s">
        <v>147</v>
      </c>
      <c r="Q2830" s="97" t="s">
        <v>153</v>
      </c>
      <c r="R2830" s="97" t="s">
        <v>131</v>
      </c>
      <c r="S2830" s="97" t="s">
        <v>149</v>
      </c>
      <c r="T2830" s="97" t="s">
        <v>150</v>
      </c>
      <c r="U2830" s="97" t="s">
        <v>134</v>
      </c>
      <c r="V2830" s="97" t="s">
        <v>135</v>
      </c>
      <c r="W2830" s="97" t="s">
        <v>136</v>
      </c>
      <c r="X2830" s="97"/>
      <c r="Y2830" s="99"/>
      <c r="Z2830" s="99"/>
      <c r="AA2830" s="99">
        <v>160000</v>
      </c>
      <c r="AB2830" s="99">
        <v>160000</v>
      </c>
      <c r="AC2830">
        <f t="shared" si="88"/>
        <v>1000</v>
      </c>
      <c r="AD2830" t="str">
        <f t="shared" si="89"/>
        <v>307</v>
      </c>
    </row>
    <row r="2831" spans="1:30" hidden="1" x14ac:dyDescent="0.25">
      <c r="A2831" s="97">
        <v>211113070163001</v>
      </c>
      <c r="B2831" s="97">
        <v>173</v>
      </c>
      <c r="C2831" s="97" t="s">
        <v>140</v>
      </c>
      <c r="D2831" s="97">
        <v>14101</v>
      </c>
      <c r="E2831" s="97" t="s">
        <v>122</v>
      </c>
      <c r="F2831" s="98">
        <v>15</v>
      </c>
      <c r="G2831" s="98" t="s">
        <v>142</v>
      </c>
      <c r="H2831" s="97">
        <v>19</v>
      </c>
      <c r="I2831" s="97" t="s">
        <v>124</v>
      </c>
      <c r="J2831" s="97" t="s">
        <v>125</v>
      </c>
      <c r="K2831" s="97" t="s">
        <v>1373</v>
      </c>
      <c r="L2831" s="97"/>
      <c r="M2831" s="97"/>
      <c r="N2831" s="97" t="s">
        <v>1374</v>
      </c>
      <c r="O2831" s="97" t="s">
        <v>391</v>
      </c>
      <c r="P2831" s="97" t="s">
        <v>147</v>
      </c>
      <c r="Q2831" s="97" t="s">
        <v>154</v>
      </c>
      <c r="R2831" s="97" t="s">
        <v>131</v>
      </c>
      <c r="S2831" s="97" t="s">
        <v>149</v>
      </c>
      <c r="T2831" s="97" t="s">
        <v>150</v>
      </c>
      <c r="U2831" s="97" t="s">
        <v>134</v>
      </c>
      <c r="V2831" s="97" t="s">
        <v>135</v>
      </c>
      <c r="W2831" s="97" t="s">
        <v>136</v>
      </c>
      <c r="X2831" s="97"/>
      <c r="Y2831" s="99"/>
      <c r="Z2831" s="99"/>
      <c r="AA2831" s="99">
        <v>52800</v>
      </c>
      <c r="AB2831" s="99">
        <v>52800</v>
      </c>
      <c r="AC2831">
        <f t="shared" si="88"/>
        <v>1000</v>
      </c>
      <c r="AD2831" t="str">
        <f t="shared" si="89"/>
        <v>307</v>
      </c>
    </row>
    <row r="2832" spans="1:30" hidden="1" x14ac:dyDescent="0.25">
      <c r="A2832" s="97">
        <v>211113070163001</v>
      </c>
      <c r="B2832" s="97">
        <v>173</v>
      </c>
      <c r="C2832" s="97" t="s">
        <v>140</v>
      </c>
      <c r="D2832" s="97">
        <v>14103</v>
      </c>
      <c r="E2832" s="97" t="s">
        <v>122</v>
      </c>
      <c r="F2832" s="98">
        <v>15</v>
      </c>
      <c r="G2832" s="98" t="s">
        <v>142</v>
      </c>
      <c r="H2832" s="97">
        <v>19</v>
      </c>
      <c r="I2832" s="97" t="s">
        <v>124</v>
      </c>
      <c r="J2832" s="97" t="s">
        <v>125</v>
      </c>
      <c r="K2832" s="97" t="s">
        <v>1373</v>
      </c>
      <c r="L2832" s="97"/>
      <c r="M2832" s="97"/>
      <c r="N2832" s="97" t="s">
        <v>1374</v>
      </c>
      <c r="O2832" s="97" t="s">
        <v>391</v>
      </c>
      <c r="P2832" s="97" t="s">
        <v>147</v>
      </c>
      <c r="Q2832" s="97" t="s">
        <v>155</v>
      </c>
      <c r="R2832" s="97" t="s">
        <v>131</v>
      </c>
      <c r="S2832" s="97" t="s">
        <v>149</v>
      </c>
      <c r="T2832" s="97" t="s">
        <v>150</v>
      </c>
      <c r="U2832" s="97" t="s">
        <v>134</v>
      </c>
      <c r="V2832" s="97" t="s">
        <v>135</v>
      </c>
      <c r="W2832" s="97" t="s">
        <v>136</v>
      </c>
      <c r="X2832" s="97"/>
      <c r="Y2832" s="99"/>
      <c r="Z2832" s="99"/>
      <c r="AA2832" s="99">
        <v>21600</v>
      </c>
      <c r="AB2832" s="99">
        <v>21600</v>
      </c>
      <c r="AC2832">
        <f t="shared" si="88"/>
        <v>1000</v>
      </c>
      <c r="AD2832" t="str">
        <f t="shared" si="89"/>
        <v>307</v>
      </c>
    </row>
    <row r="2833" spans="1:30" hidden="1" x14ac:dyDescent="0.25">
      <c r="A2833" s="97">
        <v>211113070163001</v>
      </c>
      <c r="B2833" s="97">
        <v>173</v>
      </c>
      <c r="C2833" s="97" t="s">
        <v>140</v>
      </c>
      <c r="D2833" s="97">
        <v>14201</v>
      </c>
      <c r="E2833" s="97" t="s">
        <v>122</v>
      </c>
      <c r="F2833" s="98">
        <v>15</v>
      </c>
      <c r="G2833" s="98" t="s">
        <v>142</v>
      </c>
      <c r="H2833" s="97">
        <v>19</v>
      </c>
      <c r="I2833" s="97" t="s">
        <v>124</v>
      </c>
      <c r="J2833" s="97" t="s">
        <v>125</v>
      </c>
      <c r="K2833" s="97" t="s">
        <v>1373</v>
      </c>
      <c r="L2833" s="97"/>
      <c r="M2833" s="97"/>
      <c r="N2833" s="97" t="s">
        <v>1374</v>
      </c>
      <c r="O2833" s="97" t="s">
        <v>391</v>
      </c>
      <c r="P2833" s="97" t="s">
        <v>147</v>
      </c>
      <c r="Q2833" s="97" t="s">
        <v>156</v>
      </c>
      <c r="R2833" s="97" t="s">
        <v>131</v>
      </c>
      <c r="S2833" s="97" t="s">
        <v>149</v>
      </c>
      <c r="T2833" s="97" t="s">
        <v>150</v>
      </c>
      <c r="U2833" s="97" t="s">
        <v>134</v>
      </c>
      <c r="V2833" s="97" t="s">
        <v>135</v>
      </c>
      <c r="W2833" s="97" t="s">
        <v>136</v>
      </c>
      <c r="X2833" s="97"/>
      <c r="Y2833" s="99"/>
      <c r="Z2833" s="99"/>
      <c r="AA2833" s="99">
        <v>48000</v>
      </c>
      <c r="AB2833" s="99">
        <v>48000</v>
      </c>
      <c r="AC2833">
        <f t="shared" si="88"/>
        <v>1000</v>
      </c>
      <c r="AD2833" t="str">
        <f t="shared" si="89"/>
        <v>307</v>
      </c>
    </row>
    <row r="2834" spans="1:30" hidden="1" x14ac:dyDescent="0.25">
      <c r="A2834" t="s">
        <v>1375</v>
      </c>
      <c r="B2834" t="s">
        <v>385</v>
      </c>
      <c r="C2834" t="s">
        <v>157</v>
      </c>
      <c r="D2834" t="s">
        <v>186</v>
      </c>
      <c r="E2834" t="s">
        <v>122</v>
      </c>
      <c r="F2834" t="s">
        <v>159</v>
      </c>
      <c r="G2834" t="s">
        <v>160</v>
      </c>
      <c r="H2834" t="s">
        <v>304</v>
      </c>
      <c r="I2834" t="s">
        <v>124</v>
      </c>
      <c r="J2834" t="s">
        <v>125</v>
      </c>
      <c r="K2834" t="s">
        <v>1373</v>
      </c>
      <c r="N2834" t="s">
        <v>1374</v>
      </c>
      <c r="O2834" t="s">
        <v>391</v>
      </c>
      <c r="P2834" t="s">
        <v>162</v>
      </c>
      <c r="Q2834" t="s">
        <v>188</v>
      </c>
      <c r="R2834" t="s">
        <v>131</v>
      </c>
      <c r="S2834" t="s">
        <v>164</v>
      </c>
      <c r="T2834" t="s">
        <v>165</v>
      </c>
      <c r="U2834" t="s">
        <v>134</v>
      </c>
      <c r="V2834" t="s">
        <v>135</v>
      </c>
      <c r="W2834" t="s">
        <v>136</v>
      </c>
      <c r="X2834" t="s">
        <v>1376</v>
      </c>
      <c r="AA2834" s="94">
        <v>12000</v>
      </c>
      <c r="AB2834" s="94">
        <v>12000</v>
      </c>
      <c r="AC2834">
        <f t="shared" si="88"/>
        <v>2000</v>
      </c>
      <c r="AD2834" t="str">
        <f t="shared" si="89"/>
        <v>307</v>
      </c>
    </row>
    <row r="2835" spans="1:30" hidden="1" x14ac:dyDescent="0.25">
      <c r="A2835" t="s">
        <v>1375</v>
      </c>
      <c r="B2835" t="s">
        <v>385</v>
      </c>
      <c r="C2835" t="s">
        <v>157</v>
      </c>
      <c r="D2835" t="s">
        <v>192</v>
      </c>
      <c r="E2835" t="s">
        <v>122</v>
      </c>
      <c r="F2835" t="s">
        <v>159</v>
      </c>
      <c r="G2835" t="s">
        <v>160</v>
      </c>
      <c r="H2835" t="s">
        <v>304</v>
      </c>
      <c r="I2835" t="s">
        <v>124</v>
      </c>
      <c r="J2835" t="s">
        <v>125</v>
      </c>
      <c r="K2835" t="s">
        <v>1373</v>
      </c>
      <c r="N2835" t="s">
        <v>1374</v>
      </c>
      <c r="O2835" t="s">
        <v>391</v>
      </c>
      <c r="P2835" t="s">
        <v>162</v>
      </c>
      <c r="Q2835" t="s">
        <v>193</v>
      </c>
      <c r="R2835" t="s">
        <v>131</v>
      </c>
      <c r="S2835" t="s">
        <v>164</v>
      </c>
      <c r="T2835" t="s">
        <v>165</v>
      </c>
      <c r="U2835" t="s">
        <v>134</v>
      </c>
      <c r="V2835" t="s">
        <v>135</v>
      </c>
      <c r="W2835" t="s">
        <v>136</v>
      </c>
      <c r="X2835" t="s">
        <v>1376</v>
      </c>
      <c r="AA2835" s="94">
        <v>12000</v>
      </c>
      <c r="AB2835" s="94">
        <v>12000</v>
      </c>
      <c r="AC2835">
        <f t="shared" si="88"/>
        <v>2000</v>
      </c>
      <c r="AD2835" t="str">
        <f t="shared" si="89"/>
        <v>307</v>
      </c>
    </row>
    <row r="2836" spans="1:30" hidden="1" x14ac:dyDescent="0.25">
      <c r="A2836" t="s">
        <v>1375</v>
      </c>
      <c r="B2836" t="s">
        <v>385</v>
      </c>
      <c r="C2836" t="s">
        <v>157</v>
      </c>
      <c r="D2836" t="s">
        <v>198</v>
      </c>
      <c r="E2836" t="s">
        <v>122</v>
      </c>
      <c r="F2836" t="s">
        <v>159</v>
      </c>
      <c r="G2836" t="s">
        <v>160</v>
      </c>
      <c r="H2836" t="s">
        <v>304</v>
      </c>
      <c r="I2836" t="s">
        <v>124</v>
      </c>
      <c r="J2836" t="s">
        <v>125</v>
      </c>
      <c r="K2836" t="s">
        <v>1373</v>
      </c>
      <c r="N2836" t="s">
        <v>1374</v>
      </c>
      <c r="O2836" t="s">
        <v>391</v>
      </c>
      <c r="P2836" t="s">
        <v>162</v>
      </c>
      <c r="Q2836" t="s">
        <v>199</v>
      </c>
      <c r="R2836" t="s">
        <v>131</v>
      </c>
      <c r="S2836" t="s">
        <v>164</v>
      </c>
      <c r="T2836" t="s">
        <v>165</v>
      </c>
      <c r="U2836" t="s">
        <v>134</v>
      </c>
      <c r="V2836" t="s">
        <v>135</v>
      </c>
      <c r="W2836" t="s">
        <v>136</v>
      </c>
      <c r="X2836" t="s">
        <v>1376</v>
      </c>
      <c r="AA2836" s="94">
        <v>12000</v>
      </c>
      <c r="AB2836" s="94">
        <v>12000</v>
      </c>
      <c r="AC2836">
        <f t="shared" si="88"/>
        <v>2000</v>
      </c>
      <c r="AD2836" t="str">
        <f t="shared" si="89"/>
        <v>307</v>
      </c>
    </row>
    <row r="2837" spans="1:30" hidden="1" x14ac:dyDescent="0.25">
      <c r="A2837" t="s">
        <v>1375</v>
      </c>
      <c r="B2837" t="s">
        <v>385</v>
      </c>
      <c r="C2837" t="s">
        <v>157</v>
      </c>
      <c r="D2837" t="s">
        <v>198</v>
      </c>
      <c r="E2837" t="s">
        <v>122</v>
      </c>
      <c r="F2837" t="s">
        <v>159</v>
      </c>
      <c r="G2837" t="s">
        <v>160</v>
      </c>
      <c r="H2837" t="s">
        <v>304</v>
      </c>
      <c r="I2837" t="s">
        <v>124</v>
      </c>
      <c r="J2837" t="s">
        <v>125</v>
      </c>
      <c r="K2837" t="s">
        <v>1373</v>
      </c>
      <c r="N2837" t="s">
        <v>1374</v>
      </c>
      <c r="O2837" t="s">
        <v>391</v>
      </c>
      <c r="P2837" t="s">
        <v>162</v>
      </c>
      <c r="Q2837" t="s">
        <v>199</v>
      </c>
      <c r="R2837" t="s">
        <v>131</v>
      </c>
      <c r="S2837" t="s">
        <v>164</v>
      </c>
      <c r="T2837" t="s">
        <v>165</v>
      </c>
      <c r="U2837" t="s">
        <v>134</v>
      </c>
      <c r="V2837" t="s">
        <v>135</v>
      </c>
      <c r="W2837" t="s">
        <v>136</v>
      </c>
      <c r="X2837" t="s">
        <v>1376</v>
      </c>
      <c r="AA2837" s="94">
        <v>0</v>
      </c>
      <c r="AB2837" s="94">
        <v>0</v>
      </c>
      <c r="AC2837">
        <f t="shared" si="88"/>
        <v>2000</v>
      </c>
      <c r="AD2837" t="str">
        <f t="shared" si="89"/>
        <v>307</v>
      </c>
    </row>
    <row r="2838" spans="1:30" hidden="1" x14ac:dyDescent="0.25">
      <c r="A2838" t="s">
        <v>1375</v>
      </c>
      <c r="B2838" t="s">
        <v>385</v>
      </c>
      <c r="C2838" t="s">
        <v>157</v>
      </c>
      <c r="D2838" t="s">
        <v>270</v>
      </c>
      <c r="E2838" t="s">
        <v>122</v>
      </c>
      <c r="F2838" t="s">
        <v>159</v>
      </c>
      <c r="G2838" t="s">
        <v>160</v>
      </c>
      <c r="H2838" t="s">
        <v>304</v>
      </c>
      <c r="I2838" t="s">
        <v>124</v>
      </c>
      <c r="J2838" t="s">
        <v>125</v>
      </c>
      <c r="K2838" t="s">
        <v>1373</v>
      </c>
      <c r="N2838" t="s">
        <v>1374</v>
      </c>
      <c r="O2838" t="s">
        <v>391</v>
      </c>
      <c r="P2838" t="s">
        <v>162</v>
      </c>
      <c r="Q2838" t="s">
        <v>271</v>
      </c>
      <c r="R2838" t="s">
        <v>131</v>
      </c>
      <c r="S2838" t="s">
        <v>164</v>
      </c>
      <c r="T2838" t="s">
        <v>165</v>
      </c>
      <c r="U2838" t="s">
        <v>134</v>
      </c>
      <c r="V2838" t="s">
        <v>135</v>
      </c>
      <c r="W2838" t="s">
        <v>136</v>
      </c>
      <c r="X2838" t="s">
        <v>1376</v>
      </c>
      <c r="AA2838" s="94">
        <v>12000</v>
      </c>
      <c r="AB2838" s="94">
        <v>12000</v>
      </c>
      <c r="AC2838">
        <f t="shared" si="88"/>
        <v>3000</v>
      </c>
      <c r="AD2838" t="str">
        <f t="shared" si="89"/>
        <v>307</v>
      </c>
    </row>
    <row r="2839" spans="1:30" hidden="1" x14ac:dyDescent="0.25">
      <c r="A2839" t="s">
        <v>1375</v>
      </c>
      <c r="B2839" t="s">
        <v>385</v>
      </c>
      <c r="C2839" t="s">
        <v>157</v>
      </c>
      <c r="D2839" t="s">
        <v>172</v>
      </c>
      <c r="E2839" t="s">
        <v>122</v>
      </c>
      <c r="F2839" t="s">
        <v>159</v>
      </c>
      <c r="G2839" t="s">
        <v>160</v>
      </c>
      <c r="H2839" t="s">
        <v>304</v>
      </c>
      <c r="I2839" t="s">
        <v>124</v>
      </c>
      <c r="J2839" t="s">
        <v>125</v>
      </c>
      <c r="K2839" t="s">
        <v>1373</v>
      </c>
      <c r="N2839" t="s">
        <v>1374</v>
      </c>
      <c r="O2839" t="s">
        <v>391</v>
      </c>
      <c r="P2839" t="s">
        <v>162</v>
      </c>
      <c r="Q2839" t="s">
        <v>173</v>
      </c>
      <c r="R2839" t="s">
        <v>131</v>
      </c>
      <c r="S2839" t="s">
        <v>164</v>
      </c>
      <c r="T2839" t="s">
        <v>165</v>
      </c>
      <c r="U2839" t="s">
        <v>134</v>
      </c>
      <c r="V2839" t="s">
        <v>135</v>
      </c>
      <c r="W2839" t="s">
        <v>136</v>
      </c>
      <c r="X2839" t="s">
        <v>1376</v>
      </c>
      <c r="AA2839" s="94">
        <v>12000</v>
      </c>
      <c r="AB2839" s="94">
        <v>12000</v>
      </c>
      <c r="AC2839">
        <f t="shared" si="88"/>
        <v>3000</v>
      </c>
      <c r="AD2839" t="str">
        <f t="shared" si="89"/>
        <v>307</v>
      </c>
    </row>
    <row r="2840" spans="1:30" hidden="1" x14ac:dyDescent="0.25">
      <c r="A2840" t="s">
        <v>1375</v>
      </c>
      <c r="B2840" t="s">
        <v>385</v>
      </c>
      <c r="C2840" t="s">
        <v>157</v>
      </c>
      <c r="D2840" t="s">
        <v>174</v>
      </c>
      <c r="E2840" t="s">
        <v>122</v>
      </c>
      <c r="F2840" t="s">
        <v>159</v>
      </c>
      <c r="G2840" t="s">
        <v>160</v>
      </c>
      <c r="H2840" t="s">
        <v>304</v>
      </c>
      <c r="I2840" t="s">
        <v>124</v>
      </c>
      <c r="J2840" t="s">
        <v>125</v>
      </c>
      <c r="K2840" t="s">
        <v>1373</v>
      </c>
      <c r="N2840" t="s">
        <v>1374</v>
      </c>
      <c r="O2840" t="s">
        <v>391</v>
      </c>
      <c r="P2840" t="s">
        <v>162</v>
      </c>
      <c r="Q2840" t="s">
        <v>175</v>
      </c>
      <c r="R2840" t="s">
        <v>131</v>
      </c>
      <c r="S2840" t="s">
        <v>164</v>
      </c>
      <c r="T2840" t="s">
        <v>165</v>
      </c>
      <c r="U2840" t="s">
        <v>134</v>
      </c>
      <c r="V2840" t="s">
        <v>135</v>
      </c>
      <c r="W2840" t="s">
        <v>136</v>
      </c>
      <c r="X2840" t="s">
        <v>1376</v>
      </c>
      <c r="AA2840" s="94">
        <v>12000</v>
      </c>
      <c r="AB2840" s="94">
        <v>12000</v>
      </c>
      <c r="AC2840">
        <f t="shared" si="88"/>
        <v>3000</v>
      </c>
      <c r="AD2840" t="str">
        <f t="shared" si="89"/>
        <v>307</v>
      </c>
    </row>
    <row r="2841" spans="1:30" hidden="1" x14ac:dyDescent="0.25">
      <c r="A2841" t="s">
        <v>1377</v>
      </c>
      <c r="B2841" t="s">
        <v>379</v>
      </c>
      <c r="C2841" t="s">
        <v>470</v>
      </c>
      <c r="D2841" t="s">
        <v>186</v>
      </c>
      <c r="E2841" t="s">
        <v>122</v>
      </c>
      <c r="F2841" t="s">
        <v>159</v>
      </c>
      <c r="G2841" t="s">
        <v>160</v>
      </c>
      <c r="H2841" t="s">
        <v>143</v>
      </c>
      <c r="I2841" t="s">
        <v>124</v>
      </c>
      <c r="J2841" t="s">
        <v>125</v>
      </c>
      <c r="K2841" t="s">
        <v>1378</v>
      </c>
      <c r="N2841" t="s">
        <v>1379</v>
      </c>
      <c r="O2841" t="s">
        <v>382</v>
      </c>
      <c r="P2841" t="s">
        <v>472</v>
      </c>
      <c r="Q2841" t="s">
        <v>188</v>
      </c>
      <c r="R2841" t="s">
        <v>131</v>
      </c>
      <c r="S2841" t="s">
        <v>164</v>
      </c>
      <c r="T2841" t="s">
        <v>165</v>
      </c>
      <c r="U2841" t="s">
        <v>151</v>
      </c>
      <c r="V2841" t="s">
        <v>135</v>
      </c>
      <c r="W2841" t="s">
        <v>136</v>
      </c>
      <c r="X2841" t="s">
        <v>1380</v>
      </c>
      <c r="Y2841" s="94">
        <v>137847.79999999999</v>
      </c>
      <c r="Z2841" s="94">
        <v>74308.75</v>
      </c>
      <c r="AA2841" s="94">
        <v>0</v>
      </c>
      <c r="AB2841" s="94">
        <v>0</v>
      </c>
      <c r="AC2841">
        <f t="shared" si="88"/>
        <v>2000</v>
      </c>
      <c r="AD2841" t="str">
        <f t="shared" si="89"/>
        <v>307</v>
      </c>
    </row>
    <row r="2842" spans="1:30" hidden="1" x14ac:dyDescent="0.25">
      <c r="A2842" t="s">
        <v>1377</v>
      </c>
      <c r="B2842" t="s">
        <v>379</v>
      </c>
      <c r="C2842" t="s">
        <v>470</v>
      </c>
      <c r="D2842" t="s">
        <v>190</v>
      </c>
      <c r="E2842" t="s">
        <v>122</v>
      </c>
      <c r="F2842" t="s">
        <v>159</v>
      </c>
      <c r="G2842" t="s">
        <v>160</v>
      </c>
      <c r="H2842" t="s">
        <v>143</v>
      </c>
      <c r="I2842" t="s">
        <v>124</v>
      </c>
      <c r="J2842" t="s">
        <v>125</v>
      </c>
      <c r="K2842" t="s">
        <v>1378</v>
      </c>
      <c r="N2842" t="s">
        <v>1379</v>
      </c>
      <c r="O2842" t="s">
        <v>382</v>
      </c>
      <c r="P2842" t="s">
        <v>472</v>
      </c>
      <c r="Q2842" t="s">
        <v>191</v>
      </c>
      <c r="R2842" t="s">
        <v>131</v>
      </c>
      <c r="S2842" t="s">
        <v>164</v>
      </c>
      <c r="T2842" t="s">
        <v>165</v>
      </c>
      <c r="U2842" t="s">
        <v>151</v>
      </c>
      <c r="V2842" t="s">
        <v>135</v>
      </c>
      <c r="W2842" t="s">
        <v>136</v>
      </c>
      <c r="X2842" t="s">
        <v>1380</v>
      </c>
      <c r="Y2842" s="94">
        <v>0</v>
      </c>
      <c r="Z2842" s="94">
        <v>70853.67</v>
      </c>
      <c r="AA2842" s="94">
        <v>0</v>
      </c>
      <c r="AB2842" s="94">
        <v>0</v>
      </c>
      <c r="AC2842">
        <f t="shared" si="88"/>
        <v>2000</v>
      </c>
      <c r="AD2842" t="str">
        <f t="shared" si="89"/>
        <v>307</v>
      </c>
    </row>
    <row r="2843" spans="1:30" hidden="1" x14ac:dyDescent="0.25">
      <c r="A2843" t="s">
        <v>1377</v>
      </c>
      <c r="B2843" t="s">
        <v>379</v>
      </c>
      <c r="C2843" t="s">
        <v>470</v>
      </c>
      <c r="D2843" t="s">
        <v>192</v>
      </c>
      <c r="E2843" t="s">
        <v>122</v>
      </c>
      <c r="F2843" t="s">
        <v>159</v>
      </c>
      <c r="G2843" t="s">
        <v>160</v>
      </c>
      <c r="H2843" t="s">
        <v>143</v>
      </c>
      <c r="I2843" t="s">
        <v>124</v>
      </c>
      <c r="J2843" t="s">
        <v>125</v>
      </c>
      <c r="K2843" t="s">
        <v>1378</v>
      </c>
      <c r="N2843" t="s">
        <v>1379</v>
      </c>
      <c r="O2843" t="s">
        <v>382</v>
      </c>
      <c r="P2843" t="s">
        <v>472</v>
      </c>
      <c r="Q2843" t="s">
        <v>193</v>
      </c>
      <c r="R2843" t="s">
        <v>131</v>
      </c>
      <c r="S2843" t="s">
        <v>164</v>
      </c>
      <c r="T2843" t="s">
        <v>165</v>
      </c>
      <c r="U2843" t="s">
        <v>151</v>
      </c>
      <c r="V2843" t="s">
        <v>135</v>
      </c>
      <c r="W2843" t="s">
        <v>136</v>
      </c>
      <c r="X2843" t="s">
        <v>1380</v>
      </c>
      <c r="Y2843" s="94">
        <v>278649.59999999998</v>
      </c>
      <c r="Z2843" s="94">
        <v>101508.99</v>
      </c>
      <c r="AA2843" s="94">
        <v>0</v>
      </c>
      <c r="AB2843" s="94">
        <v>0</v>
      </c>
      <c r="AC2843">
        <f t="shared" si="88"/>
        <v>2000</v>
      </c>
      <c r="AD2843" t="str">
        <f t="shared" si="89"/>
        <v>307</v>
      </c>
    </row>
    <row r="2844" spans="1:30" hidden="1" x14ac:dyDescent="0.25">
      <c r="A2844" t="s">
        <v>1377</v>
      </c>
      <c r="B2844" t="s">
        <v>379</v>
      </c>
      <c r="C2844" t="s">
        <v>470</v>
      </c>
      <c r="D2844" t="s">
        <v>196</v>
      </c>
      <c r="E2844" t="s">
        <v>122</v>
      </c>
      <c r="F2844" t="s">
        <v>159</v>
      </c>
      <c r="G2844" t="s">
        <v>160</v>
      </c>
      <c r="H2844" t="s">
        <v>143</v>
      </c>
      <c r="I2844" t="s">
        <v>124</v>
      </c>
      <c r="J2844" t="s">
        <v>125</v>
      </c>
      <c r="K2844" t="s">
        <v>1378</v>
      </c>
      <c r="N2844" t="s">
        <v>1379</v>
      </c>
      <c r="O2844" t="s">
        <v>382</v>
      </c>
      <c r="P2844" t="s">
        <v>472</v>
      </c>
      <c r="Q2844" t="s">
        <v>197</v>
      </c>
      <c r="R2844" t="s">
        <v>131</v>
      </c>
      <c r="S2844" t="s">
        <v>164</v>
      </c>
      <c r="T2844" t="s">
        <v>165</v>
      </c>
      <c r="U2844" t="s">
        <v>151</v>
      </c>
      <c r="V2844" t="s">
        <v>135</v>
      </c>
      <c r="W2844" t="s">
        <v>136</v>
      </c>
      <c r="X2844" t="s">
        <v>1380</v>
      </c>
      <c r="Y2844" s="94">
        <v>0</v>
      </c>
      <c r="Z2844" s="94">
        <v>22974.7</v>
      </c>
      <c r="AA2844" s="94">
        <v>0</v>
      </c>
      <c r="AB2844" s="94">
        <v>0</v>
      </c>
      <c r="AC2844">
        <f t="shared" si="88"/>
        <v>2000</v>
      </c>
      <c r="AD2844" t="str">
        <f t="shared" si="89"/>
        <v>307</v>
      </c>
    </row>
    <row r="2845" spans="1:30" hidden="1" x14ac:dyDescent="0.25">
      <c r="A2845" t="s">
        <v>1377</v>
      </c>
      <c r="B2845" t="s">
        <v>379</v>
      </c>
      <c r="C2845" t="s">
        <v>470</v>
      </c>
      <c r="D2845" t="s">
        <v>198</v>
      </c>
      <c r="E2845" t="s">
        <v>122</v>
      </c>
      <c r="F2845" t="s">
        <v>159</v>
      </c>
      <c r="G2845" t="s">
        <v>160</v>
      </c>
      <c r="H2845" t="s">
        <v>143</v>
      </c>
      <c r="I2845" t="s">
        <v>124</v>
      </c>
      <c r="J2845" t="s">
        <v>125</v>
      </c>
      <c r="K2845" t="s">
        <v>1378</v>
      </c>
      <c r="N2845" t="s">
        <v>1379</v>
      </c>
      <c r="O2845" t="s">
        <v>382</v>
      </c>
      <c r="P2845" t="s">
        <v>472</v>
      </c>
      <c r="Q2845" t="s">
        <v>199</v>
      </c>
      <c r="R2845" t="s">
        <v>131</v>
      </c>
      <c r="S2845" t="s">
        <v>164</v>
      </c>
      <c r="T2845" t="s">
        <v>165</v>
      </c>
      <c r="U2845" t="s">
        <v>151</v>
      </c>
      <c r="V2845" t="s">
        <v>135</v>
      </c>
      <c r="W2845" t="s">
        <v>136</v>
      </c>
      <c r="X2845" t="s">
        <v>1380</v>
      </c>
      <c r="Y2845" s="94">
        <v>9704.7999999999993</v>
      </c>
      <c r="Z2845" s="94">
        <v>7478.7099999999991</v>
      </c>
      <c r="AA2845" s="94">
        <v>0</v>
      </c>
      <c r="AB2845" s="94">
        <v>0</v>
      </c>
      <c r="AC2845">
        <f t="shared" si="88"/>
        <v>2000</v>
      </c>
      <c r="AD2845" t="str">
        <f t="shared" si="89"/>
        <v>307</v>
      </c>
    </row>
    <row r="2846" spans="1:30" hidden="1" x14ac:dyDescent="0.25">
      <c r="A2846" t="s">
        <v>1377</v>
      </c>
      <c r="B2846" t="s">
        <v>379</v>
      </c>
      <c r="C2846" t="s">
        <v>470</v>
      </c>
      <c r="D2846" t="s">
        <v>214</v>
      </c>
      <c r="E2846" t="s">
        <v>122</v>
      </c>
      <c r="F2846" t="s">
        <v>159</v>
      </c>
      <c r="G2846" t="s">
        <v>160</v>
      </c>
      <c r="H2846" t="s">
        <v>143</v>
      </c>
      <c r="I2846" t="s">
        <v>124</v>
      </c>
      <c r="J2846" t="s">
        <v>125</v>
      </c>
      <c r="K2846" t="s">
        <v>1378</v>
      </c>
      <c r="N2846" t="s">
        <v>1379</v>
      </c>
      <c r="O2846" t="s">
        <v>382</v>
      </c>
      <c r="P2846" t="s">
        <v>472</v>
      </c>
      <c r="Q2846" t="s">
        <v>215</v>
      </c>
      <c r="R2846" t="s">
        <v>131</v>
      </c>
      <c r="S2846" t="s">
        <v>164</v>
      </c>
      <c r="T2846" t="s">
        <v>165</v>
      </c>
      <c r="U2846" t="s">
        <v>151</v>
      </c>
      <c r="V2846" t="s">
        <v>135</v>
      </c>
      <c r="W2846" t="s">
        <v>136</v>
      </c>
      <c r="X2846" t="s">
        <v>1380</v>
      </c>
      <c r="Y2846" s="94">
        <v>0</v>
      </c>
      <c r="Z2846" s="94">
        <v>80000</v>
      </c>
      <c r="AA2846" s="94">
        <v>0</v>
      </c>
      <c r="AB2846" s="94">
        <v>0</v>
      </c>
      <c r="AC2846">
        <f t="shared" si="88"/>
        <v>2000</v>
      </c>
      <c r="AD2846" t="str">
        <f t="shared" si="89"/>
        <v>307</v>
      </c>
    </row>
    <row r="2847" spans="1:30" hidden="1" x14ac:dyDescent="0.25">
      <c r="A2847" t="s">
        <v>1377</v>
      </c>
      <c r="B2847" t="s">
        <v>379</v>
      </c>
      <c r="C2847" t="s">
        <v>470</v>
      </c>
      <c r="D2847" t="s">
        <v>256</v>
      </c>
      <c r="E2847" t="s">
        <v>122</v>
      </c>
      <c r="F2847" t="s">
        <v>159</v>
      </c>
      <c r="G2847" t="s">
        <v>160</v>
      </c>
      <c r="H2847" t="s">
        <v>143</v>
      </c>
      <c r="I2847" t="s">
        <v>124</v>
      </c>
      <c r="J2847" t="s">
        <v>125</v>
      </c>
      <c r="K2847" t="s">
        <v>1378</v>
      </c>
      <c r="N2847" t="s">
        <v>1379</v>
      </c>
      <c r="O2847" t="s">
        <v>382</v>
      </c>
      <c r="P2847" t="s">
        <v>472</v>
      </c>
      <c r="Q2847" t="s">
        <v>257</v>
      </c>
      <c r="R2847" t="s">
        <v>131</v>
      </c>
      <c r="S2847" t="s">
        <v>164</v>
      </c>
      <c r="T2847" t="s">
        <v>165</v>
      </c>
      <c r="U2847" t="s">
        <v>151</v>
      </c>
      <c r="V2847" t="s">
        <v>135</v>
      </c>
      <c r="W2847" t="s">
        <v>136</v>
      </c>
      <c r="X2847" t="s">
        <v>1380</v>
      </c>
      <c r="Y2847" s="94">
        <v>372661.8</v>
      </c>
      <c r="Z2847" s="94">
        <v>1507.0666666666668</v>
      </c>
      <c r="AA2847" s="94">
        <v>0</v>
      </c>
      <c r="AB2847" s="94">
        <v>0</v>
      </c>
      <c r="AC2847">
        <f t="shared" si="88"/>
        <v>3000</v>
      </c>
      <c r="AD2847" t="str">
        <f t="shared" si="89"/>
        <v>307</v>
      </c>
    </row>
    <row r="2848" spans="1:30" hidden="1" x14ac:dyDescent="0.25">
      <c r="A2848" t="s">
        <v>1377</v>
      </c>
      <c r="B2848" t="s">
        <v>379</v>
      </c>
      <c r="C2848" t="s">
        <v>470</v>
      </c>
      <c r="D2848" t="s">
        <v>272</v>
      </c>
      <c r="E2848" t="s">
        <v>122</v>
      </c>
      <c r="F2848" t="s">
        <v>159</v>
      </c>
      <c r="G2848" t="s">
        <v>160</v>
      </c>
      <c r="H2848" t="s">
        <v>143</v>
      </c>
      <c r="I2848" t="s">
        <v>124</v>
      </c>
      <c r="J2848" t="s">
        <v>125</v>
      </c>
      <c r="K2848" t="s">
        <v>1378</v>
      </c>
      <c r="N2848" t="s">
        <v>1379</v>
      </c>
      <c r="O2848" t="s">
        <v>382</v>
      </c>
      <c r="P2848" t="s">
        <v>472</v>
      </c>
      <c r="Q2848" t="s">
        <v>273</v>
      </c>
      <c r="R2848" t="s">
        <v>131</v>
      </c>
      <c r="S2848" t="s">
        <v>164</v>
      </c>
      <c r="T2848" t="s">
        <v>165</v>
      </c>
      <c r="U2848" t="s">
        <v>151</v>
      </c>
      <c r="V2848" t="s">
        <v>135</v>
      </c>
      <c r="W2848" t="s">
        <v>136</v>
      </c>
      <c r="X2848" t="s">
        <v>1380</v>
      </c>
      <c r="Y2848" s="94">
        <v>0</v>
      </c>
      <c r="Z2848" s="94">
        <v>0</v>
      </c>
      <c r="AA2848" s="94">
        <v>0</v>
      </c>
      <c r="AB2848" s="94">
        <v>0</v>
      </c>
      <c r="AC2848">
        <f t="shared" si="88"/>
        <v>3000</v>
      </c>
      <c r="AD2848" t="str">
        <f t="shared" si="89"/>
        <v>307</v>
      </c>
    </row>
    <row r="2849" spans="1:30" hidden="1" x14ac:dyDescent="0.25">
      <c r="A2849" s="97">
        <v>211113070163001</v>
      </c>
      <c r="B2849" s="97">
        <v>173</v>
      </c>
      <c r="C2849" s="97" t="s">
        <v>140</v>
      </c>
      <c r="D2849" s="97">
        <v>14301</v>
      </c>
      <c r="E2849" s="97" t="s">
        <v>122</v>
      </c>
      <c r="F2849" s="98">
        <v>15</v>
      </c>
      <c r="G2849" s="98" t="s">
        <v>142</v>
      </c>
      <c r="H2849" s="97">
        <v>19</v>
      </c>
      <c r="I2849" s="97" t="s">
        <v>124</v>
      </c>
      <c r="J2849" s="97" t="s">
        <v>125</v>
      </c>
      <c r="K2849" s="97" t="s">
        <v>1373</v>
      </c>
      <c r="L2849" s="97"/>
      <c r="M2849" s="97"/>
      <c r="N2849" s="97" t="s">
        <v>1374</v>
      </c>
      <c r="O2849" s="97" t="s">
        <v>391</v>
      </c>
      <c r="P2849" s="97" t="s">
        <v>147</v>
      </c>
      <c r="Q2849" s="97" t="s">
        <v>178</v>
      </c>
      <c r="R2849" s="97" t="s">
        <v>131</v>
      </c>
      <c r="S2849" s="97" t="s">
        <v>149</v>
      </c>
      <c r="T2849" s="97" t="s">
        <v>150</v>
      </c>
      <c r="U2849" s="97" t="s">
        <v>134</v>
      </c>
      <c r="V2849" s="97" t="s">
        <v>135</v>
      </c>
      <c r="W2849" s="97" t="s">
        <v>136</v>
      </c>
      <c r="X2849" s="97"/>
      <c r="Y2849" s="99"/>
      <c r="Z2849" s="99"/>
      <c r="AA2849" s="99">
        <v>57600</v>
      </c>
      <c r="AB2849" s="99">
        <v>57600</v>
      </c>
      <c r="AC2849">
        <f t="shared" si="88"/>
        <v>1000</v>
      </c>
      <c r="AD2849" t="str">
        <f t="shared" si="89"/>
        <v>307</v>
      </c>
    </row>
    <row r="2850" spans="1:30" hidden="1" x14ac:dyDescent="0.25">
      <c r="A2850" s="97" t="s">
        <v>1381</v>
      </c>
      <c r="B2850" s="97" t="s">
        <v>397</v>
      </c>
      <c r="C2850" s="97" t="s">
        <v>1382</v>
      </c>
      <c r="D2850" s="97" t="s">
        <v>141</v>
      </c>
      <c r="E2850" s="97" t="s">
        <v>122</v>
      </c>
      <c r="F2850" s="98">
        <v>15</v>
      </c>
      <c r="G2850" s="98" t="s">
        <v>142</v>
      </c>
      <c r="H2850" s="97" t="s">
        <v>143</v>
      </c>
      <c r="I2850" s="97" t="s">
        <v>124</v>
      </c>
      <c r="J2850" s="97" t="s">
        <v>125</v>
      </c>
      <c r="K2850" s="97" t="s">
        <v>1383</v>
      </c>
      <c r="L2850" s="97"/>
      <c r="M2850" s="97"/>
      <c r="N2850" s="97" t="s">
        <v>1384</v>
      </c>
      <c r="O2850" s="97" t="s">
        <v>398</v>
      </c>
      <c r="P2850" s="97" t="s">
        <v>1385</v>
      </c>
      <c r="Q2850" s="97" t="s">
        <v>148</v>
      </c>
      <c r="R2850" s="97" t="s">
        <v>131</v>
      </c>
      <c r="S2850" s="97" t="s">
        <v>149</v>
      </c>
      <c r="T2850" s="97" t="s">
        <v>150</v>
      </c>
      <c r="U2850" s="97" t="s">
        <v>151</v>
      </c>
      <c r="V2850" s="97" t="s">
        <v>135</v>
      </c>
      <c r="W2850" s="97" t="s">
        <v>136</v>
      </c>
      <c r="X2850" s="97"/>
      <c r="Y2850" s="99"/>
      <c r="Z2850" s="99"/>
      <c r="AA2850" s="99">
        <v>1056000</v>
      </c>
      <c r="AB2850" s="99">
        <v>1056000</v>
      </c>
      <c r="AC2850">
        <f t="shared" si="88"/>
        <v>1000</v>
      </c>
      <c r="AD2850" t="str">
        <f t="shared" si="89"/>
        <v>307</v>
      </c>
    </row>
    <row r="2851" spans="1:30" hidden="1" x14ac:dyDescent="0.25">
      <c r="A2851" s="97" t="s">
        <v>1381</v>
      </c>
      <c r="B2851" s="97" t="s">
        <v>397</v>
      </c>
      <c r="C2851" s="97" t="s">
        <v>1382</v>
      </c>
      <c r="D2851" s="97">
        <v>13201</v>
      </c>
      <c r="E2851" s="97" t="s">
        <v>122</v>
      </c>
      <c r="F2851" s="98">
        <v>15</v>
      </c>
      <c r="G2851" s="98" t="s">
        <v>142</v>
      </c>
      <c r="H2851" s="97">
        <v>19</v>
      </c>
      <c r="I2851" s="97" t="s">
        <v>124</v>
      </c>
      <c r="J2851" s="97" t="s">
        <v>125</v>
      </c>
      <c r="K2851" s="97" t="s">
        <v>1383</v>
      </c>
      <c r="L2851" s="97"/>
      <c r="M2851" s="97"/>
      <c r="N2851" s="97" t="s">
        <v>1384</v>
      </c>
      <c r="O2851" s="97" t="s">
        <v>398</v>
      </c>
      <c r="P2851" s="97" t="s">
        <v>1385</v>
      </c>
      <c r="Q2851" s="97" t="s">
        <v>152</v>
      </c>
      <c r="R2851" s="97" t="s">
        <v>131</v>
      </c>
      <c r="S2851" s="97" t="s">
        <v>149</v>
      </c>
      <c r="T2851" s="97" t="s">
        <v>150</v>
      </c>
      <c r="U2851" s="97" t="s">
        <v>134</v>
      </c>
      <c r="V2851" s="97" t="s">
        <v>135</v>
      </c>
      <c r="W2851" s="97" t="s">
        <v>136</v>
      </c>
      <c r="X2851" s="97"/>
      <c r="Y2851" s="99"/>
      <c r="Z2851" s="99"/>
      <c r="AA2851" s="99">
        <v>44000</v>
      </c>
      <c r="AB2851" s="99">
        <v>44000</v>
      </c>
      <c r="AC2851">
        <f t="shared" si="88"/>
        <v>1000</v>
      </c>
      <c r="AD2851" t="str">
        <f t="shared" si="89"/>
        <v>307</v>
      </c>
    </row>
    <row r="2852" spans="1:30" hidden="1" x14ac:dyDescent="0.25">
      <c r="A2852" s="97" t="s">
        <v>1381</v>
      </c>
      <c r="B2852" s="97" t="s">
        <v>397</v>
      </c>
      <c r="C2852" s="97" t="s">
        <v>1382</v>
      </c>
      <c r="D2852" s="97">
        <v>13203</v>
      </c>
      <c r="E2852" s="97" t="s">
        <v>122</v>
      </c>
      <c r="F2852" s="98">
        <v>15</v>
      </c>
      <c r="G2852" s="98" t="s">
        <v>142</v>
      </c>
      <c r="H2852" s="97">
        <v>19</v>
      </c>
      <c r="I2852" s="97" t="s">
        <v>124</v>
      </c>
      <c r="J2852" s="97" t="s">
        <v>125</v>
      </c>
      <c r="K2852" s="97" t="s">
        <v>1383</v>
      </c>
      <c r="L2852" s="97"/>
      <c r="M2852" s="97"/>
      <c r="N2852" s="97" t="s">
        <v>1384</v>
      </c>
      <c r="O2852" s="97" t="s">
        <v>398</v>
      </c>
      <c r="P2852" s="97" t="s">
        <v>1385</v>
      </c>
      <c r="Q2852" s="97" t="s">
        <v>153</v>
      </c>
      <c r="R2852" s="97" t="s">
        <v>131</v>
      </c>
      <c r="S2852" s="97" t="s">
        <v>149</v>
      </c>
      <c r="T2852" s="97" t="s">
        <v>150</v>
      </c>
      <c r="U2852" s="97" t="s">
        <v>134</v>
      </c>
      <c r="V2852" s="97" t="s">
        <v>135</v>
      </c>
      <c r="W2852" s="97" t="s">
        <v>136</v>
      </c>
      <c r="X2852" s="97"/>
      <c r="Y2852" s="99"/>
      <c r="Z2852" s="99"/>
      <c r="AA2852" s="99">
        <v>176000</v>
      </c>
      <c r="AB2852" s="99">
        <v>176000</v>
      </c>
      <c r="AC2852">
        <f t="shared" si="88"/>
        <v>1000</v>
      </c>
      <c r="AD2852" t="str">
        <f t="shared" si="89"/>
        <v>307</v>
      </c>
    </row>
    <row r="2853" spans="1:30" hidden="1" x14ac:dyDescent="0.25">
      <c r="A2853" s="97" t="s">
        <v>1381</v>
      </c>
      <c r="B2853" s="97" t="s">
        <v>397</v>
      </c>
      <c r="C2853" s="97" t="s">
        <v>1382</v>
      </c>
      <c r="D2853" s="97">
        <v>14101</v>
      </c>
      <c r="E2853" s="97" t="s">
        <v>122</v>
      </c>
      <c r="F2853" s="98">
        <v>15</v>
      </c>
      <c r="G2853" s="98" t="s">
        <v>142</v>
      </c>
      <c r="H2853" s="97">
        <v>19</v>
      </c>
      <c r="I2853" s="97" t="s">
        <v>124</v>
      </c>
      <c r="J2853" s="97" t="s">
        <v>125</v>
      </c>
      <c r="K2853" s="97" t="s">
        <v>1383</v>
      </c>
      <c r="L2853" s="97"/>
      <c r="M2853" s="97"/>
      <c r="N2853" s="97" t="s">
        <v>1384</v>
      </c>
      <c r="O2853" s="97" t="s">
        <v>398</v>
      </c>
      <c r="P2853" s="97" t="s">
        <v>1385</v>
      </c>
      <c r="Q2853" s="97" t="s">
        <v>154</v>
      </c>
      <c r="R2853" s="97" t="s">
        <v>131</v>
      </c>
      <c r="S2853" s="97" t="s">
        <v>149</v>
      </c>
      <c r="T2853" s="97" t="s">
        <v>150</v>
      </c>
      <c r="U2853" s="97" t="s">
        <v>134</v>
      </c>
      <c r="V2853" s="97" t="s">
        <v>135</v>
      </c>
      <c r="W2853" s="97" t="s">
        <v>136</v>
      </c>
      <c r="X2853" s="97"/>
      <c r="Y2853" s="99"/>
      <c r="Z2853" s="99"/>
      <c r="AA2853" s="99">
        <v>58080</v>
      </c>
      <c r="AB2853" s="99">
        <v>58080</v>
      </c>
      <c r="AC2853">
        <f t="shared" si="88"/>
        <v>1000</v>
      </c>
      <c r="AD2853" t="str">
        <f t="shared" si="89"/>
        <v>307</v>
      </c>
    </row>
    <row r="2854" spans="1:30" hidden="1" x14ac:dyDescent="0.25">
      <c r="A2854" s="97" t="s">
        <v>1381</v>
      </c>
      <c r="B2854" s="97" t="s">
        <v>397</v>
      </c>
      <c r="C2854" s="97" t="s">
        <v>1382</v>
      </c>
      <c r="D2854" s="97">
        <v>14103</v>
      </c>
      <c r="E2854" s="97" t="s">
        <v>122</v>
      </c>
      <c r="F2854" s="98">
        <v>15</v>
      </c>
      <c r="G2854" s="98" t="s">
        <v>142</v>
      </c>
      <c r="H2854" s="97">
        <v>19</v>
      </c>
      <c r="I2854" s="97" t="s">
        <v>124</v>
      </c>
      <c r="J2854" s="97" t="s">
        <v>125</v>
      </c>
      <c r="K2854" s="97" t="s">
        <v>1383</v>
      </c>
      <c r="L2854" s="97"/>
      <c r="M2854" s="97"/>
      <c r="N2854" s="97" t="s">
        <v>1384</v>
      </c>
      <c r="O2854" s="97" t="s">
        <v>398</v>
      </c>
      <c r="P2854" s="97" t="s">
        <v>1385</v>
      </c>
      <c r="Q2854" s="97" t="s">
        <v>155</v>
      </c>
      <c r="R2854" s="97" t="s">
        <v>131</v>
      </c>
      <c r="S2854" s="97" t="s">
        <v>149</v>
      </c>
      <c r="T2854" s="97" t="s">
        <v>150</v>
      </c>
      <c r="U2854" s="97" t="s">
        <v>134</v>
      </c>
      <c r="V2854" s="97" t="s">
        <v>135</v>
      </c>
      <c r="W2854" s="97" t="s">
        <v>136</v>
      </c>
      <c r="X2854" s="97"/>
      <c r="Y2854" s="99"/>
      <c r="Z2854" s="99"/>
      <c r="AA2854" s="99">
        <v>23760</v>
      </c>
      <c r="AB2854" s="99">
        <v>23760</v>
      </c>
      <c r="AC2854">
        <f t="shared" si="88"/>
        <v>1000</v>
      </c>
      <c r="AD2854" t="str">
        <f t="shared" si="89"/>
        <v>307</v>
      </c>
    </row>
    <row r="2855" spans="1:30" hidden="1" x14ac:dyDescent="0.25">
      <c r="A2855" s="97" t="s">
        <v>1381</v>
      </c>
      <c r="B2855" s="97" t="s">
        <v>397</v>
      </c>
      <c r="C2855" s="97" t="s">
        <v>1382</v>
      </c>
      <c r="D2855" s="97">
        <v>14201</v>
      </c>
      <c r="E2855" s="97" t="s">
        <v>122</v>
      </c>
      <c r="F2855" s="98">
        <v>15</v>
      </c>
      <c r="G2855" s="98" t="s">
        <v>142</v>
      </c>
      <c r="H2855" s="97">
        <v>19</v>
      </c>
      <c r="I2855" s="97" t="s">
        <v>124</v>
      </c>
      <c r="J2855" s="97" t="s">
        <v>125</v>
      </c>
      <c r="K2855" s="97" t="s">
        <v>1383</v>
      </c>
      <c r="L2855" s="97"/>
      <c r="M2855" s="97"/>
      <c r="N2855" s="97" t="s">
        <v>1384</v>
      </c>
      <c r="O2855" s="97" t="s">
        <v>398</v>
      </c>
      <c r="P2855" s="97" t="s">
        <v>1385</v>
      </c>
      <c r="Q2855" s="97" t="s">
        <v>156</v>
      </c>
      <c r="R2855" s="97" t="s">
        <v>131</v>
      </c>
      <c r="S2855" s="97" t="s">
        <v>149</v>
      </c>
      <c r="T2855" s="97" t="s">
        <v>150</v>
      </c>
      <c r="U2855" s="97" t="s">
        <v>134</v>
      </c>
      <c r="V2855" s="97" t="s">
        <v>135</v>
      </c>
      <c r="W2855" s="97" t="s">
        <v>136</v>
      </c>
      <c r="X2855" s="97"/>
      <c r="Y2855" s="99"/>
      <c r="Z2855" s="99"/>
      <c r="AA2855" s="99">
        <v>52800</v>
      </c>
      <c r="AB2855" s="99">
        <v>52800</v>
      </c>
      <c r="AC2855">
        <f t="shared" si="88"/>
        <v>1000</v>
      </c>
      <c r="AD2855" t="str">
        <f t="shared" si="89"/>
        <v>307</v>
      </c>
    </row>
    <row r="2856" spans="1:30" hidden="1" x14ac:dyDescent="0.25">
      <c r="A2856" t="s">
        <v>1381</v>
      </c>
      <c r="B2856" t="s">
        <v>397</v>
      </c>
      <c r="C2856" t="s">
        <v>1382</v>
      </c>
      <c r="D2856" t="s">
        <v>186</v>
      </c>
      <c r="E2856" t="s">
        <v>122</v>
      </c>
      <c r="F2856" t="s">
        <v>159</v>
      </c>
      <c r="G2856" t="s">
        <v>160</v>
      </c>
      <c r="H2856" t="s">
        <v>143</v>
      </c>
      <c r="I2856" t="s">
        <v>124</v>
      </c>
      <c r="J2856" t="s">
        <v>125</v>
      </c>
      <c r="K2856" t="s">
        <v>1383</v>
      </c>
      <c r="N2856" t="s">
        <v>1384</v>
      </c>
      <c r="O2856" t="s">
        <v>398</v>
      </c>
      <c r="P2856" t="s">
        <v>1385</v>
      </c>
      <c r="Q2856" t="s">
        <v>188</v>
      </c>
      <c r="R2856" t="s">
        <v>131</v>
      </c>
      <c r="S2856" t="s">
        <v>164</v>
      </c>
      <c r="T2856" t="s">
        <v>165</v>
      </c>
      <c r="U2856" t="s">
        <v>151</v>
      </c>
      <c r="V2856" t="s">
        <v>135</v>
      </c>
      <c r="W2856" t="s">
        <v>136</v>
      </c>
      <c r="X2856" t="s">
        <v>1386</v>
      </c>
      <c r="Y2856" s="94">
        <v>0</v>
      </c>
      <c r="Z2856" s="94">
        <v>5616.3066666666682</v>
      </c>
      <c r="AA2856" s="94">
        <v>5784.8</v>
      </c>
      <c r="AB2856" s="94">
        <v>5784.8</v>
      </c>
      <c r="AC2856">
        <f t="shared" si="88"/>
        <v>2000</v>
      </c>
      <c r="AD2856" t="str">
        <f t="shared" si="89"/>
        <v>307</v>
      </c>
    </row>
    <row r="2857" spans="1:30" hidden="1" x14ac:dyDescent="0.25">
      <c r="A2857" t="s">
        <v>1381</v>
      </c>
      <c r="B2857" t="s">
        <v>397</v>
      </c>
      <c r="C2857" t="s">
        <v>1382</v>
      </c>
      <c r="D2857" t="s">
        <v>186</v>
      </c>
      <c r="E2857" t="s">
        <v>122</v>
      </c>
      <c r="F2857" t="s">
        <v>159</v>
      </c>
      <c r="G2857" t="s">
        <v>160</v>
      </c>
      <c r="H2857" t="s">
        <v>304</v>
      </c>
      <c r="I2857" t="s">
        <v>124</v>
      </c>
      <c r="J2857" t="s">
        <v>125</v>
      </c>
      <c r="K2857" t="s">
        <v>1387</v>
      </c>
      <c r="N2857" t="s">
        <v>1384</v>
      </c>
      <c r="O2857" t="s">
        <v>398</v>
      </c>
      <c r="P2857" t="s">
        <v>1385</v>
      </c>
      <c r="Q2857" t="s">
        <v>188</v>
      </c>
      <c r="R2857" t="s">
        <v>131</v>
      </c>
      <c r="S2857" t="s">
        <v>164</v>
      </c>
      <c r="T2857" t="s">
        <v>165</v>
      </c>
      <c r="U2857" t="s">
        <v>134</v>
      </c>
      <c r="V2857" t="s">
        <v>135</v>
      </c>
      <c r="W2857" t="s">
        <v>136</v>
      </c>
      <c r="X2857" t="s">
        <v>1388</v>
      </c>
      <c r="AA2857" s="94">
        <v>24000</v>
      </c>
      <c r="AB2857" s="94">
        <v>24000</v>
      </c>
      <c r="AC2857">
        <f t="shared" si="88"/>
        <v>2000</v>
      </c>
      <c r="AD2857" t="str">
        <f t="shared" si="89"/>
        <v>307</v>
      </c>
    </row>
    <row r="2858" spans="1:30" hidden="1" x14ac:dyDescent="0.25">
      <c r="A2858" t="s">
        <v>1381</v>
      </c>
      <c r="B2858" t="s">
        <v>397</v>
      </c>
      <c r="C2858" t="s">
        <v>1382</v>
      </c>
      <c r="D2858" t="s">
        <v>192</v>
      </c>
      <c r="E2858" t="s">
        <v>122</v>
      </c>
      <c r="F2858" t="s">
        <v>159</v>
      </c>
      <c r="G2858" t="s">
        <v>160</v>
      </c>
      <c r="H2858" t="s">
        <v>143</v>
      </c>
      <c r="I2858" t="s">
        <v>124</v>
      </c>
      <c r="J2858" t="s">
        <v>125</v>
      </c>
      <c r="K2858" t="s">
        <v>1383</v>
      </c>
      <c r="N2858" t="s">
        <v>1384</v>
      </c>
      <c r="O2858" t="s">
        <v>398</v>
      </c>
      <c r="P2858" t="s">
        <v>1385</v>
      </c>
      <c r="Q2858" t="s">
        <v>193</v>
      </c>
      <c r="R2858" t="s">
        <v>131</v>
      </c>
      <c r="S2858" t="s">
        <v>164</v>
      </c>
      <c r="T2858" t="s">
        <v>165</v>
      </c>
      <c r="U2858" t="s">
        <v>151</v>
      </c>
      <c r="V2858" t="s">
        <v>135</v>
      </c>
      <c r="W2858" t="s">
        <v>136</v>
      </c>
      <c r="X2858" t="s">
        <v>1386</v>
      </c>
      <c r="Y2858" s="94">
        <v>0</v>
      </c>
      <c r="Z2858" s="94">
        <v>74651.799999999988</v>
      </c>
      <c r="AA2858" s="94">
        <v>76891.350000000006</v>
      </c>
      <c r="AB2858" s="94">
        <v>76891.350000000006</v>
      </c>
      <c r="AC2858">
        <f t="shared" si="88"/>
        <v>2000</v>
      </c>
      <c r="AD2858" t="str">
        <f t="shared" si="89"/>
        <v>307</v>
      </c>
    </row>
    <row r="2859" spans="1:30" hidden="1" x14ac:dyDescent="0.25">
      <c r="A2859" t="s">
        <v>1381</v>
      </c>
      <c r="B2859" t="s">
        <v>397</v>
      </c>
      <c r="C2859" t="s">
        <v>1382</v>
      </c>
      <c r="D2859" t="s">
        <v>192</v>
      </c>
      <c r="E2859" t="s">
        <v>122</v>
      </c>
      <c r="F2859" t="s">
        <v>159</v>
      </c>
      <c r="G2859" t="s">
        <v>160</v>
      </c>
      <c r="H2859" t="s">
        <v>304</v>
      </c>
      <c r="I2859" t="s">
        <v>124</v>
      </c>
      <c r="J2859" t="s">
        <v>125</v>
      </c>
      <c r="K2859" t="s">
        <v>1387</v>
      </c>
      <c r="N2859" t="s">
        <v>1384</v>
      </c>
      <c r="O2859" t="s">
        <v>398</v>
      </c>
      <c r="P2859" t="s">
        <v>1385</v>
      </c>
      <c r="Q2859" t="s">
        <v>193</v>
      </c>
      <c r="R2859" t="s">
        <v>131</v>
      </c>
      <c r="S2859" t="s">
        <v>164</v>
      </c>
      <c r="T2859" t="s">
        <v>165</v>
      </c>
      <c r="U2859" t="s">
        <v>134</v>
      </c>
      <c r="V2859" t="s">
        <v>135</v>
      </c>
      <c r="W2859" t="s">
        <v>136</v>
      </c>
      <c r="X2859" t="s">
        <v>1388</v>
      </c>
      <c r="AA2859" s="94">
        <v>24000</v>
      </c>
      <c r="AB2859" s="94">
        <v>24000</v>
      </c>
      <c r="AC2859">
        <f t="shared" si="88"/>
        <v>2000</v>
      </c>
      <c r="AD2859" t="str">
        <f t="shared" si="89"/>
        <v>307</v>
      </c>
    </row>
    <row r="2860" spans="1:30" hidden="1" x14ac:dyDescent="0.25">
      <c r="A2860" t="s">
        <v>1381</v>
      </c>
      <c r="B2860" t="s">
        <v>397</v>
      </c>
      <c r="C2860" t="s">
        <v>1382</v>
      </c>
      <c r="D2860" t="s">
        <v>198</v>
      </c>
      <c r="E2860" t="s">
        <v>122</v>
      </c>
      <c r="F2860" t="s">
        <v>159</v>
      </c>
      <c r="G2860" t="s">
        <v>160</v>
      </c>
      <c r="H2860" t="s">
        <v>143</v>
      </c>
      <c r="I2860" t="s">
        <v>124</v>
      </c>
      <c r="J2860" t="s">
        <v>125</v>
      </c>
      <c r="K2860" t="s">
        <v>1383</v>
      </c>
      <c r="N2860" t="s">
        <v>1384</v>
      </c>
      <c r="O2860" t="s">
        <v>398</v>
      </c>
      <c r="P2860" t="s">
        <v>1385</v>
      </c>
      <c r="Q2860" t="s">
        <v>199</v>
      </c>
      <c r="R2860" t="s">
        <v>131</v>
      </c>
      <c r="S2860" t="s">
        <v>164</v>
      </c>
      <c r="T2860" t="s">
        <v>165</v>
      </c>
      <c r="U2860" t="s">
        <v>151</v>
      </c>
      <c r="V2860" t="s">
        <v>135</v>
      </c>
      <c r="W2860" t="s">
        <v>136</v>
      </c>
      <c r="X2860" t="s">
        <v>1386</v>
      </c>
      <c r="Y2860" s="94">
        <v>0</v>
      </c>
      <c r="Z2860" s="94">
        <v>29729.45</v>
      </c>
      <c r="AA2860" s="94">
        <v>30621.33</v>
      </c>
      <c r="AB2860" s="94">
        <v>30621.33</v>
      </c>
      <c r="AC2860">
        <f t="shared" si="88"/>
        <v>2000</v>
      </c>
      <c r="AD2860" t="str">
        <f t="shared" si="89"/>
        <v>307</v>
      </c>
    </row>
    <row r="2861" spans="1:30" hidden="1" x14ac:dyDescent="0.25">
      <c r="A2861" t="s">
        <v>1381</v>
      </c>
      <c r="B2861" t="s">
        <v>397</v>
      </c>
      <c r="C2861" t="s">
        <v>1382</v>
      </c>
      <c r="D2861" t="s">
        <v>198</v>
      </c>
      <c r="E2861" t="s">
        <v>122</v>
      </c>
      <c r="F2861" t="s">
        <v>159</v>
      </c>
      <c r="G2861" t="s">
        <v>160</v>
      </c>
      <c r="H2861" t="s">
        <v>304</v>
      </c>
      <c r="I2861" t="s">
        <v>124</v>
      </c>
      <c r="J2861" t="s">
        <v>125</v>
      </c>
      <c r="K2861" t="s">
        <v>1387</v>
      </c>
      <c r="N2861" t="s">
        <v>1384</v>
      </c>
      <c r="O2861" t="s">
        <v>398</v>
      </c>
      <c r="P2861" t="s">
        <v>1385</v>
      </c>
      <c r="Q2861" t="s">
        <v>199</v>
      </c>
      <c r="R2861" t="s">
        <v>131</v>
      </c>
      <c r="S2861" t="s">
        <v>164</v>
      </c>
      <c r="T2861" t="s">
        <v>165</v>
      </c>
      <c r="U2861" t="s">
        <v>134</v>
      </c>
      <c r="V2861" t="s">
        <v>135</v>
      </c>
      <c r="W2861" t="s">
        <v>136</v>
      </c>
      <c r="X2861" t="s">
        <v>1388</v>
      </c>
      <c r="AA2861" s="94">
        <v>24000</v>
      </c>
      <c r="AB2861" s="94">
        <v>24000</v>
      </c>
      <c r="AC2861">
        <f t="shared" si="88"/>
        <v>2000</v>
      </c>
      <c r="AD2861" t="str">
        <f t="shared" si="89"/>
        <v>307</v>
      </c>
    </row>
    <row r="2862" spans="1:30" hidden="1" x14ac:dyDescent="0.25">
      <c r="A2862" t="s">
        <v>1381</v>
      </c>
      <c r="B2862" t="s">
        <v>397</v>
      </c>
      <c r="C2862" t="s">
        <v>1382</v>
      </c>
      <c r="D2862" t="s">
        <v>200</v>
      </c>
      <c r="E2862" t="s">
        <v>122</v>
      </c>
      <c r="F2862" t="s">
        <v>159</v>
      </c>
      <c r="G2862" t="s">
        <v>160</v>
      </c>
      <c r="H2862" t="s">
        <v>143</v>
      </c>
      <c r="I2862" t="s">
        <v>124</v>
      </c>
      <c r="J2862" t="s">
        <v>125</v>
      </c>
      <c r="K2862" t="s">
        <v>1383</v>
      </c>
      <c r="N2862" t="s">
        <v>1384</v>
      </c>
      <c r="O2862" t="s">
        <v>398</v>
      </c>
      <c r="P2862" t="s">
        <v>1385</v>
      </c>
      <c r="Q2862" t="s">
        <v>201</v>
      </c>
      <c r="R2862" t="s">
        <v>131</v>
      </c>
      <c r="S2862" t="s">
        <v>164</v>
      </c>
      <c r="T2862" t="s">
        <v>165</v>
      </c>
      <c r="U2862" t="s">
        <v>151</v>
      </c>
      <c r="V2862" t="s">
        <v>135</v>
      </c>
      <c r="W2862" t="s">
        <v>136</v>
      </c>
      <c r="X2862" t="s">
        <v>1386</v>
      </c>
      <c r="Y2862" s="94">
        <v>0</v>
      </c>
      <c r="Z2862" s="94">
        <v>1688.92</v>
      </c>
      <c r="AA2862" s="94">
        <v>1739.57</v>
      </c>
      <c r="AB2862" s="94">
        <v>1739.57</v>
      </c>
      <c r="AC2862">
        <f t="shared" si="88"/>
        <v>2000</v>
      </c>
      <c r="AD2862" t="str">
        <f t="shared" si="89"/>
        <v>307</v>
      </c>
    </row>
    <row r="2863" spans="1:30" hidden="1" x14ac:dyDescent="0.25">
      <c r="A2863" t="s">
        <v>1381</v>
      </c>
      <c r="B2863" t="s">
        <v>397</v>
      </c>
      <c r="C2863" t="s">
        <v>1382</v>
      </c>
      <c r="D2863" t="s">
        <v>214</v>
      </c>
      <c r="E2863" t="s">
        <v>122</v>
      </c>
      <c r="F2863" t="s">
        <v>159</v>
      </c>
      <c r="G2863" t="s">
        <v>160</v>
      </c>
      <c r="H2863" t="s">
        <v>143</v>
      </c>
      <c r="I2863" t="s">
        <v>124</v>
      </c>
      <c r="J2863" t="s">
        <v>125</v>
      </c>
      <c r="K2863" t="s">
        <v>1383</v>
      </c>
      <c r="N2863" t="s">
        <v>1384</v>
      </c>
      <c r="O2863" t="s">
        <v>398</v>
      </c>
      <c r="P2863" t="s">
        <v>1385</v>
      </c>
      <c r="Q2863" t="s">
        <v>215</v>
      </c>
      <c r="R2863" t="s">
        <v>131</v>
      </c>
      <c r="S2863" t="s">
        <v>164</v>
      </c>
      <c r="T2863" t="s">
        <v>165</v>
      </c>
      <c r="U2863" t="s">
        <v>151</v>
      </c>
      <c r="V2863" t="s">
        <v>135</v>
      </c>
      <c r="W2863" t="s">
        <v>136</v>
      </c>
      <c r="X2863" t="s">
        <v>1386</v>
      </c>
      <c r="Y2863" s="94">
        <v>266382.77</v>
      </c>
      <c r="Z2863" s="94">
        <v>1046952.5900000001</v>
      </c>
      <c r="AA2863" s="94">
        <v>1078361.17</v>
      </c>
      <c r="AB2863" s="94">
        <v>1078361.17</v>
      </c>
      <c r="AC2863">
        <f t="shared" si="88"/>
        <v>2000</v>
      </c>
      <c r="AD2863" t="str">
        <f t="shared" si="89"/>
        <v>307</v>
      </c>
    </row>
    <row r="2864" spans="1:30" hidden="1" x14ac:dyDescent="0.25">
      <c r="A2864" t="s">
        <v>1381</v>
      </c>
      <c r="B2864" t="s">
        <v>397</v>
      </c>
      <c r="C2864" t="s">
        <v>1382</v>
      </c>
      <c r="D2864" t="s">
        <v>230</v>
      </c>
      <c r="E2864" t="s">
        <v>122</v>
      </c>
      <c r="F2864" t="s">
        <v>159</v>
      </c>
      <c r="G2864" t="s">
        <v>160</v>
      </c>
      <c r="H2864" t="s">
        <v>143</v>
      </c>
      <c r="I2864" t="s">
        <v>124</v>
      </c>
      <c r="J2864" t="s">
        <v>125</v>
      </c>
      <c r="K2864" t="s">
        <v>1383</v>
      </c>
      <c r="N2864" t="s">
        <v>1384</v>
      </c>
      <c r="O2864" t="s">
        <v>398</v>
      </c>
      <c r="P2864" t="s">
        <v>1385</v>
      </c>
      <c r="Q2864" t="s">
        <v>231</v>
      </c>
      <c r="R2864" t="s">
        <v>131</v>
      </c>
      <c r="S2864" t="s">
        <v>164</v>
      </c>
      <c r="T2864" t="s">
        <v>165</v>
      </c>
      <c r="U2864" t="s">
        <v>151</v>
      </c>
      <c r="V2864" t="s">
        <v>135</v>
      </c>
      <c r="W2864" t="s">
        <v>136</v>
      </c>
      <c r="X2864" t="s">
        <v>1386</v>
      </c>
      <c r="Y2864" s="94">
        <v>0</v>
      </c>
      <c r="Z2864" s="94">
        <v>5000</v>
      </c>
      <c r="AA2864" s="94">
        <v>5150</v>
      </c>
      <c r="AB2864" s="94">
        <v>5150</v>
      </c>
      <c r="AC2864">
        <f t="shared" si="88"/>
        <v>2000</v>
      </c>
      <c r="AD2864" t="str">
        <f t="shared" si="89"/>
        <v>307</v>
      </c>
    </row>
    <row r="2865" spans="1:30" hidden="1" x14ac:dyDescent="0.25">
      <c r="A2865" t="s">
        <v>1381</v>
      </c>
      <c r="B2865" t="s">
        <v>397</v>
      </c>
      <c r="C2865" t="s">
        <v>1382</v>
      </c>
      <c r="D2865" t="s">
        <v>272</v>
      </c>
      <c r="E2865" t="s">
        <v>122</v>
      </c>
      <c r="F2865" t="s">
        <v>159</v>
      </c>
      <c r="G2865" t="s">
        <v>160</v>
      </c>
      <c r="H2865" t="s">
        <v>143</v>
      </c>
      <c r="I2865" t="s">
        <v>124</v>
      </c>
      <c r="J2865" t="s">
        <v>125</v>
      </c>
      <c r="K2865" t="s">
        <v>1383</v>
      </c>
      <c r="N2865" t="s">
        <v>1384</v>
      </c>
      <c r="O2865" t="s">
        <v>398</v>
      </c>
      <c r="P2865" t="s">
        <v>1385</v>
      </c>
      <c r="Q2865" t="s">
        <v>273</v>
      </c>
      <c r="R2865" t="s">
        <v>131</v>
      </c>
      <c r="S2865" t="s">
        <v>164</v>
      </c>
      <c r="T2865" t="s">
        <v>165</v>
      </c>
      <c r="U2865" t="s">
        <v>151</v>
      </c>
      <c r="V2865" t="s">
        <v>135</v>
      </c>
      <c r="W2865" t="s">
        <v>136</v>
      </c>
      <c r="X2865" t="s">
        <v>1386</v>
      </c>
      <c r="Y2865" s="94">
        <v>401700</v>
      </c>
      <c r="Z2865" s="94">
        <v>1088331.5100000002</v>
      </c>
      <c r="AA2865" s="94">
        <v>1120981.46</v>
      </c>
      <c r="AB2865" s="94">
        <v>1120981.46</v>
      </c>
      <c r="AC2865">
        <f t="shared" si="88"/>
        <v>3000</v>
      </c>
      <c r="AD2865" t="str">
        <f t="shared" si="89"/>
        <v>307</v>
      </c>
    </row>
    <row r="2866" spans="1:30" hidden="1" x14ac:dyDescent="0.25">
      <c r="A2866" t="s">
        <v>1381</v>
      </c>
      <c r="B2866" t="s">
        <v>397</v>
      </c>
      <c r="C2866" t="s">
        <v>1382</v>
      </c>
      <c r="D2866" t="s">
        <v>172</v>
      </c>
      <c r="E2866" t="s">
        <v>122</v>
      </c>
      <c r="F2866" t="s">
        <v>159</v>
      </c>
      <c r="G2866" t="s">
        <v>160</v>
      </c>
      <c r="H2866" t="s">
        <v>304</v>
      </c>
      <c r="I2866" t="s">
        <v>124</v>
      </c>
      <c r="J2866" t="s">
        <v>125</v>
      </c>
      <c r="K2866" t="s">
        <v>1383</v>
      </c>
      <c r="N2866" t="s">
        <v>1384</v>
      </c>
      <c r="O2866" t="s">
        <v>398</v>
      </c>
      <c r="P2866" t="s">
        <v>1385</v>
      </c>
      <c r="Q2866" t="s">
        <v>173</v>
      </c>
      <c r="R2866" t="s">
        <v>131</v>
      </c>
      <c r="S2866" t="s">
        <v>164</v>
      </c>
      <c r="T2866" t="s">
        <v>165</v>
      </c>
      <c r="U2866" t="s">
        <v>134</v>
      </c>
      <c r="V2866" t="s">
        <v>135</v>
      </c>
      <c r="W2866" t="s">
        <v>136</v>
      </c>
      <c r="X2866" t="s">
        <v>1389</v>
      </c>
      <c r="AA2866" s="94">
        <v>12000</v>
      </c>
      <c r="AB2866" s="94">
        <v>12000</v>
      </c>
      <c r="AC2866">
        <f t="shared" si="88"/>
        <v>3000</v>
      </c>
      <c r="AD2866" t="str">
        <f t="shared" si="89"/>
        <v>307</v>
      </c>
    </row>
    <row r="2867" spans="1:30" hidden="1" x14ac:dyDescent="0.25">
      <c r="A2867" t="s">
        <v>1381</v>
      </c>
      <c r="B2867" t="s">
        <v>397</v>
      </c>
      <c r="C2867" t="s">
        <v>1382</v>
      </c>
      <c r="D2867" t="s">
        <v>172</v>
      </c>
      <c r="E2867" t="s">
        <v>122</v>
      </c>
      <c r="F2867" t="s">
        <v>159</v>
      </c>
      <c r="G2867" t="s">
        <v>160</v>
      </c>
      <c r="H2867" t="s">
        <v>304</v>
      </c>
      <c r="I2867" t="s">
        <v>124</v>
      </c>
      <c r="J2867" t="s">
        <v>125</v>
      </c>
      <c r="K2867" t="s">
        <v>1387</v>
      </c>
      <c r="N2867" t="s">
        <v>1384</v>
      </c>
      <c r="O2867" t="s">
        <v>398</v>
      </c>
      <c r="P2867" t="s">
        <v>1385</v>
      </c>
      <c r="Q2867" t="s">
        <v>173</v>
      </c>
      <c r="R2867" t="s">
        <v>131</v>
      </c>
      <c r="S2867" t="s">
        <v>164</v>
      </c>
      <c r="T2867" t="s">
        <v>165</v>
      </c>
      <c r="U2867" t="s">
        <v>134</v>
      </c>
      <c r="V2867" t="s">
        <v>135</v>
      </c>
      <c r="W2867" t="s">
        <v>136</v>
      </c>
      <c r="X2867" t="s">
        <v>1388</v>
      </c>
      <c r="AA2867" s="94">
        <v>24000</v>
      </c>
      <c r="AB2867" s="94">
        <v>24000</v>
      </c>
      <c r="AC2867">
        <f t="shared" si="88"/>
        <v>3000</v>
      </c>
      <c r="AD2867" t="str">
        <f t="shared" si="89"/>
        <v>307</v>
      </c>
    </row>
    <row r="2868" spans="1:30" hidden="1" x14ac:dyDescent="0.25">
      <c r="A2868" t="s">
        <v>1381</v>
      </c>
      <c r="B2868" t="s">
        <v>397</v>
      </c>
      <c r="C2868" t="s">
        <v>1382</v>
      </c>
      <c r="D2868" t="s">
        <v>174</v>
      </c>
      <c r="E2868" t="s">
        <v>122</v>
      </c>
      <c r="F2868" t="s">
        <v>159</v>
      </c>
      <c r="G2868" t="s">
        <v>160</v>
      </c>
      <c r="H2868" t="s">
        <v>304</v>
      </c>
      <c r="I2868" t="s">
        <v>124</v>
      </c>
      <c r="J2868" t="s">
        <v>125</v>
      </c>
      <c r="K2868" t="s">
        <v>1383</v>
      </c>
      <c r="N2868" t="s">
        <v>1384</v>
      </c>
      <c r="O2868" t="s">
        <v>398</v>
      </c>
      <c r="P2868" t="s">
        <v>1385</v>
      </c>
      <c r="Q2868" t="s">
        <v>175</v>
      </c>
      <c r="R2868" t="s">
        <v>131</v>
      </c>
      <c r="S2868" t="s">
        <v>164</v>
      </c>
      <c r="T2868" t="s">
        <v>165</v>
      </c>
      <c r="U2868" t="s">
        <v>134</v>
      </c>
      <c r="V2868" t="s">
        <v>135</v>
      </c>
      <c r="W2868" t="s">
        <v>136</v>
      </c>
      <c r="X2868" t="s">
        <v>1389</v>
      </c>
      <c r="AA2868" s="94">
        <v>12000</v>
      </c>
      <c r="AB2868" s="94">
        <v>12000</v>
      </c>
      <c r="AC2868">
        <f t="shared" si="88"/>
        <v>3000</v>
      </c>
      <c r="AD2868" t="str">
        <f t="shared" si="89"/>
        <v>307</v>
      </c>
    </row>
    <row r="2869" spans="1:30" hidden="1" x14ac:dyDescent="0.25">
      <c r="A2869" t="s">
        <v>1381</v>
      </c>
      <c r="B2869" t="s">
        <v>397</v>
      </c>
      <c r="C2869" t="s">
        <v>1382</v>
      </c>
      <c r="D2869" t="s">
        <v>174</v>
      </c>
      <c r="E2869" t="s">
        <v>122</v>
      </c>
      <c r="F2869" t="s">
        <v>159</v>
      </c>
      <c r="G2869" t="s">
        <v>160</v>
      </c>
      <c r="H2869" t="s">
        <v>304</v>
      </c>
      <c r="I2869" t="s">
        <v>124</v>
      </c>
      <c r="J2869" t="s">
        <v>125</v>
      </c>
      <c r="K2869" t="s">
        <v>1387</v>
      </c>
      <c r="N2869" t="s">
        <v>1384</v>
      </c>
      <c r="O2869" t="s">
        <v>398</v>
      </c>
      <c r="P2869" t="s">
        <v>1385</v>
      </c>
      <c r="Q2869" t="s">
        <v>175</v>
      </c>
      <c r="R2869" t="s">
        <v>131</v>
      </c>
      <c r="S2869" t="s">
        <v>164</v>
      </c>
      <c r="T2869" t="s">
        <v>165</v>
      </c>
      <c r="U2869" t="s">
        <v>134</v>
      </c>
      <c r="V2869" t="s">
        <v>135</v>
      </c>
      <c r="W2869" t="s">
        <v>136</v>
      </c>
      <c r="X2869" t="s">
        <v>1388</v>
      </c>
      <c r="AA2869" s="94">
        <v>24000</v>
      </c>
      <c r="AB2869" s="94">
        <v>24000</v>
      </c>
      <c r="AC2869">
        <f t="shared" si="88"/>
        <v>3000</v>
      </c>
      <c r="AD2869" t="str">
        <f t="shared" si="89"/>
        <v>307</v>
      </c>
    </row>
    <row r="2870" spans="1:30" hidden="1" x14ac:dyDescent="0.25">
      <c r="A2870" s="97" t="s">
        <v>1381</v>
      </c>
      <c r="B2870" s="97" t="s">
        <v>397</v>
      </c>
      <c r="C2870" s="97" t="s">
        <v>1382</v>
      </c>
      <c r="D2870" s="97">
        <v>14301</v>
      </c>
      <c r="E2870" s="97" t="s">
        <v>122</v>
      </c>
      <c r="F2870" s="98">
        <v>15</v>
      </c>
      <c r="G2870" s="98" t="s">
        <v>142</v>
      </c>
      <c r="H2870" s="97">
        <v>19</v>
      </c>
      <c r="I2870" s="97" t="s">
        <v>124</v>
      </c>
      <c r="J2870" s="97" t="s">
        <v>125</v>
      </c>
      <c r="K2870" s="97" t="s">
        <v>1383</v>
      </c>
      <c r="L2870" s="97"/>
      <c r="M2870" s="97"/>
      <c r="N2870" s="97" t="s">
        <v>1384</v>
      </c>
      <c r="O2870" s="97" t="s">
        <v>398</v>
      </c>
      <c r="P2870" s="97" t="s">
        <v>1385</v>
      </c>
      <c r="Q2870" s="97" t="s">
        <v>178</v>
      </c>
      <c r="R2870" s="97" t="s">
        <v>131</v>
      </c>
      <c r="S2870" s="97" t="s">
        <v>149</v>
      </c>
      <c r="T2870" s="97" t="s">
        <v>150</v>
      </c>
      <c r="U2870" s="97" t="s">
        <v>134</v>
      </c>
      <c r="V2870" s="97" t="s">
        <v>135</v>
      </c>
      <c r="W2870" s="97" t="s">
        <v>136</v>
      </c>
      <c r="X2870" s="97"/>
      <c r="Y2870" s="99"/>
      <c r="Z2870" s="99"/>
      <c r="AA2870" s="99">
        <v>63360</v>
      </c>
      <c r="AB2870" s="99">
        <v>63360</v>
      </c>
      <c r="AC2870">
        <f t="shared" si="88"/>
        <v>1000</v>
      </c>
      <c r="AD2870" t="str">
        <f t="shared" si="89"/>
        <v>307</v>
      </c>
    </row>
    <row r="2871" spans="1:30" hidden="1" x14ac:dyDescent="0.25">
      <c r="A2871" s="97">
        <v>211113070172001</v>
      </c>
      <c r="B2871" s="97">
        <v>171</v>
      </c>
      <c r="C2871" s="97" t="s">
        <v>140</v>
      </c>
      <c r="D2871" s="97" t="s">
        <v>141</v>
      </c>
      <c r="E2871" s="97" t="s">
        <v>122</v>
      </c>
      <c r="F2871" s="98">
        <v>15</v>
      </c>
      <c r="G2871" s="98" t="s">
        <v>142</v>
      </c>
      <c r="H2871" s="97" t="s">
        <v>143</v>
      </c>
      <c r="I2871" s="97" t="s">
        <v>124</v>
      </c>
      <c r="J2871" s="97" t="s">
        <v>125</v>
      </c>
      <c r="K2871" s="97" t="s">
        <v>1390</v>
      </c>
      <c r="L2871" s="97"/>
      <c r="M2871" s="97"/>
      <c r="N2871" s="97" t="s">
        <v>1391</v>
      </c>
      <c r="O2871" s="97" t="s">
        <v>398</v>
      </c>
      <c r="P2871" s="97" t="s">
        <v>147</v>
      </c>
      <c r="Q2871" s="97" t="s">
        <v>148</v>
      </c>
      <c r="R2871" s="97" t="s">
        <v>131</v>
      </c>
      <c r="S2871" s="97" t="s">
        <v>149</v>
      </c>
      <c r="T2871" s="97" t="s">
        <v>150</v>
      </c>
      <c r="U2871" s="97" t="s">
        <v>151</v>
      </c>
      <c r="V2871" s="97" t="s">
        <v>135</v>
      </c>
      <c r="W2871" s="97" t="s">
        <v>136</v>
      </c>
      <c r="X2871" s="97"/>
      <c r="Y2871" s="99"/>
      <c r="Z2871" s="99"/>
      <c r="AA2871" s="99">
        <v>900000</v>
      </c>
      <c r="AB2871" s="99">
        <v>900000</v>
      </c>
      <c r="AC2871">
        <f t="shared" si="88"/>
        <v>1000</v>
      </c>
      <c r="AD2871" t="str">
        <f t="shared" si="89"/>
        <v>307</v>
      </c>
    </row>
    <row r="2872" spans="1:30" hidden="1" x14ac:dyDescent="0.25">
      <c r="A2872" s="97">
        <v>211113070172001</v>
      </c>
      <c r="B2872" s="97">
        <v>171</v>
      </c>
      <c r="C2872" s="97" t="s">
        <v>140</v>
      </c>
      <c r="D2872" s="97">
        <v>13201</v>
      </c>
      <c r="E2872" s="97" t="s">
        <v>122</v>
      </c>
      <c r="F2872" s="98">
        <v>15</v>
      </c>
      <c r="G2872" s="98" t="s">
        <v>142</v>
      </c>
      <c r="H2872" s="97">
        <v>19</v>
      </c>
      <c r="I2872" s="97" t="s">
        <v>124</v>
      </c>
      <c r="J2872" s="97" t="s">
        <v>125</v>
      </c>
      <c r="K2872" s="97" t="s">
        <v>1390</v>
      </c>
      <c r="L2872" s="97"/>
      <c r="M2872" s="97"/>
      <c r="N2872" s="97" t="s">
        <v>1391</v>
      </c>
      <c r="O2872" s="97" t="s">
        <v>398</v>
      </c>
      <c r="P2872" s="97" t="s">
        <v>147</v>
      </c>
      <c r="Q2872" s="97" t="s">
        <v>152</v>
      </c>
      <c r="R2872" s="97" t="s">
        <v>131</v>
      </c>
      <c r="S2872" s="97" t="s">
        <v>149</v>
      </c>
      <c r="T2872" s="97" t="s">
        <v>150</v>
      </c>
      <c r="U2872" s="97" t="s">
        <v>134</v>
      </c>
      <c r="V2872" s="97" t="s">
        <v>135</v>
      </c>
      <c r="W2872" s="97" t="s">
        <v>136</v>
      </c>
      <c r="X2872" s="97"/>
      <c r="Y2872" s="99"/>
      <c r="Z2872" s="99"/>
      <c r="AA2872" s="99">
        <v>37500</v>
      </c>
      <c r="AB2872" s="99">
        <v>37500</v>
      </c>
      <c r="AC2872">
        <f t="shared" si="88"/>
        <v>1000</v>
      </c>
      <c r="AD2872" t="str">
        <f t="shared" si="89"/>
        <v>307</v>
      </c>
    </row>
    <row r="2873" spans="1:30" hidden="1" x14ac:dyDescent="0.25">
      <c r="A2873" s="97">
        <v>211113070172001</v>
      </c>
      <c r="B2873" s="97">
        <v>171</v>
      </c>
      <c r="C2873" s="97" t="s">
        <v>140</v>
      </c>
      <c r="D2873" s="97">
        <v>13203</v>
      </c>
      <c r="E2873" s="97" t="s">
        <v>122</v>
      </c>
      <c r="F2873" s="98">
        <v>15</v>
      </c>
      <c r="G2873" s="98" t="s">
        <v>142</v>
      </c>
      <c r="H2873" s="97">
        <v>19</v>
      </c>
      <c r="I2873" s="97" t="s">
        <v>124</v>
      </c>
      <c r="J2873" s="97" t="s">
        <v>125</v>
      </c>
      <c r="K2873" s="97" t="s">
        <v>1390</v>
      </c>
      <c r="L2873" s="97"/>
      <c r="M2873" s="97"/>
      <c r="N2873" s="97" t="s">
        <v>1391</v>
      </c>
      <c r="O2873" s="97" t="s">
        <v>398</v>
      </c>
      <c r="P2873" s="97" t="s">
        <v>147</v>
      </c>
      <c r="Q2873" s="97" t="s">
        <v>153</v>
      </c>
      <c r="R2873" s="97" t="s">
        <v>131</v>
      </c>
      <c r="S2873" s="97" t="s">
        <v>149</v>
      </c>
      <c r="T2873" s="97" t="s">
        <v>150</v>
      </c>
      <c r="U2873" s="97" t="s">
        <v>134</v>
      </c>
      <c r="V2873" s="97" t="s">
        <v>135</v>
      </c>
      <c r="W2873" s="97" t="s">
        <v>136</v>
      </c>
      <c r="X2873" s="97"/>
      <c r="Y2873" s="99"/>
      <c r="Z2873" s="99"/>
      <c r="AA2873" s="99">
        <v>150000</v>
      </c>
      <c r="AB2873" s="99">
        <v>150000</v>
      </c>
      <c r="AC2873">
        <f t="shared" si="88"/>
        <v>1000</v>
      </c>
      <c r="AD2873" t="str">
        <f t="shared" si="89"/>
        <v>307</v>
      </c>
    </row>
    <row r="2874" spans="1:30" hidden="1" x14ac:dyDescent="0.25">
      <c r="A2874" s="97">
        <v>211113070172001</v>
      </c>
      <c r="B2874" s="97">
        <v>171</v>
      </c>
      <c r="C2874" s="97" t="s">
        <v>140</v>
      </c>
      <c r="D2874" s="97">
        <v>14101</v>
      </c>
      <c r="E2874" s="97" t="s">
        <v>122</v>
      </c>
      <c r="F2874" s="98">
        <v>15</v>
      </c>
      <c r="G2874" s="98" t="s">
        <v>142</v>
      </c>
      <c r="H2874" s="97">
        <v>19</v>
      </c>
      <c r="I2874" s="97" t="s">
        <v>124</v>
      </c>
      <c r="J2874" s="97" t="s">
        <v>125</v>
      </c>
      <c r="K2874" s="97" t="s">
        <v>1390</v>
      </c>
      <c r="L2874" s="97"/>
      <c r="M2874" s="97"/>
      <c r="N2874" s="97" t="s">
        <v>1391</v>
      </c>
      <c r="O2874" s="97" t="s">
        <v>398</v>
      </c>
      <c r="P2874" s="97" t="s">
        <v>147</v>
      </c>
      <c r="Q2874" s="97" t="s">
        <v>154</v>
      </c>
      <c r="R2874" s="97" t="s">
        <v>131</v>
      </c>
      <c r="S2874" s="97" t="s">
        <v>149</v>
      </c>
      <c r="T2874" s="97" t="s">
        <v>150</v>
      </c>
      <c r="U2874" s="97" t="s">
        <v>134</v>
      </c>
      <c r="V2874" s="97" t="s">
        <v>135</v>
      </c>
      <c r="W2874" s="97" t="s">
        <v>136</v>
      </c>
      <c r="X2874" s="97"/>
      <c r="Y2874" s="99"/>
      <c r="Z2874" s="99"/>
      <c r="AA2874" s="99">
        <v>49500</v>
      </c>
      <c r="AB2874" s="99">
        <v>49500</v>
      </c>
      <c r="AC2874">
        <f t="shared" si="88"/>
        <v>1000</v>
      </c>
      <c r="AD2874" t="str">
        <f t="shared" si="89"/>
        <v>307</v>
      </c>
    </row>
    <row r="2875" spans="1:30" hidden="1" x14ac:dyDescent="0.25">
      <c r="A2875" s="97">
        <v>211113070172001</v>
      </c>
      <c r="B2875" s="97">
        <v>171</v>
      </c>
      <c r="C2875" s="97" t="s">
        <v>140</v>
      </c>
      <c r="D2875" s="97">
        <v>14103</v>
      </c>
      <c r="E2875" s="97" t="s">
        <v>122</v>
      </c>
      <c r="F2875" s="98">
        <v>15</v>
      </c>
      <c r="G2875" s="98" t="s">
        <v>142</v>
      </c>
      <c r="H2875" s="97">
        <v>19</v>
      </c>
      <c r="I2875" s="97" t="s">
        <v>124</v>
      </c>
      <c r="J2875" s="97" t="s">
        <v>125</v>
      </c>
      <c r="K2875" s="97" t="s">
        <v>1390</v>
      </c>
      <c r="L2875" s="97"/>
      <c r="M2875" s="97"/>
      <c r="N2875" s="97" t="s">
        <v>1391</v>
      </c>
      <c r="O2875" s="97" t="s">
        <v>398</v>
      </c>
      <c r="P2875" s="97" t="s">
        <v>147</v>
      </c>
      <c r="Q2875" s="97" t="s">
        <v>155</v>
      </c>
      <c r="R2875" s="97" t="s">
        <v>131</v>
      </c>
      <c r="S2875" s="97" t="s">
        <v>149</v>
      </c>
      <c r="T2875" s="97" t="s">
        <v>150</v>
      </c>
      <c r="U2875" s="97" t="s">
        <v>134</v>
      </c>
      <c r="V2875" s="97" t="s">
        <v>135</v>
      </c>
      <c r="W2875" s="97" t="s">
        <v>136</v>
      </c>
      <c r="X2875" s="97"/>
      <c r="Y2875" s="99"/>
      <c r="Z2875" s="99"/>
      <c r="AA2875" s="99">
        <v>20250</v>
      </c>
      <c r="AB2875" s="99">
        <v>20250</v>
      </c>
      <c r="AC2875">
        <f t="shared" si="88"/>
        <v>1000</v>
      </c>
      <c r="AD2875" t="str">
        <f t="shared" si="89"/>
        <v>307</v>
      </c>
    </row>
    <row r="2876" spans="1:30" hidden="1" x14ac:dyDescent="0.25">
      <c r="A2876" s="97">
        <v>211113070172001</v>
      </c>
      <c r="B2876" s="97">
        <v>171</v>
      </c>
      <c r="C2876" s="97" t="s">
        <v>140</v>
      </c>
      <c r="D2876" s="97">
        <v>14201</v>
      </c>
      <c r="E2876" s="97" t="s">
        <v>122</v>
      </c>
      <c r="F2876" s="98">
        <v>15</v>
      </c>
      <c r="G2876" s="98" t="s">
        <v>142</v>
      </c>
      <c r="H2876" s="97">
        <v>19</v>
      </c>
      <c r="I2876" s="97" t="s">
        <v>124</v>
      </c>
      <c r="J2876" s="97" t="s">
        <v>125</v>
      </c>
      <c r="K2876" s="97" t="s">
        <v>1390</v>
      </c>
      <c r="L2876" s="97"/>
      <c r="M2876" s="97"/>
      <c r="N2876" s="97" t="s">
        <v>1391</v>
      </c>
      <c r="O2876" s="97" t="s">
        <v>398</v>
      </c>
      <c r="P2876" s="97" t="s">
        <v>147</v>
      </c>
      <c r="Q2876" s="97" t="s">
        <v>156</v>
      </c>
      <c r="R2876" s="97" t="s">
        <v>131</v>
      </c>
      <c r="S2876" s="97" t="s">
        <v>149</v>
      </c>
      <c r="T2876" s="97" t="s">
        <v>150</v>
      </c>
      <c r="U2876" s="97" t="s">
        <v>134</v>
      </c>
      <c r="V2876" s="97" t="s">
        <v>135</v>
      </c>
      <c r="W2876" s="97" t="s">
        <v>136</v>
      </c>
      <c r="X2876" s="97"/>
      <c r="Y2876" s="99"/>
      <c r="Z2876" s="99"/>
      <c r="AA2876" s="99">
        <v>45000</v>
      </c>
      <c r="AB2876" s="99">
        <v>45000</v>
      </c>
      <c r="AC2876">
        <f t="shared" si="88"/>
        <v>1000</v>
      </c>
      <c r="AD2876" t="str">
        <f t="shared" si="89"/>
        <v>307</v>
      </c>
    </row>
    <row r="2877" spans="1:30" hidden="1" x14ac:dyDescent="0.25">
      <c r="A2877" t="s">
        <v>1392</v>
      </c>
      <c r="B2877" t="s">
        <v>397</v>
      </c>
      <c r="C2877" t="s">
        <v>157</v>
      </c>
      <c r="D2877" t="s">
        <v>186</v>
      </c>
      <c r="E2877" t="s">
        <v>122</v>
      </c>
      <c r="F2877" t="s">
        <v>159</v>
      </c>
      <c r="G2877" t="s">
        <v>160</v>
      </c>
      <c r="H2877" t="s">
        <v>304</v>
      </c>
      <c r="I2877" t="s">
        <v>124</v>
      </c>
      <c r="J2877" t="s">
        <v>125</v>
      </c>
      <c r="K2877" t="s">
        <v>1390</v>
      </c>
      <c r="N2877" t="s">
        <v>1391</v>
      </c>
      <c r="O2877" t="s">
        <v>398</v>
      </c>
      <c r="P2877" t="s">
        <v>162</v>
      </c>
      <c r="Q2877" t="s">
        <v>188</v>
      </c>
      <c r="R2877" t="s">
        <v>131</v>
      </c>
      <c r="S2877" t="s">
        <v>164</v>
      </c>
      <c r="T2877" t="s">
        <v>165</v>
      </c>
      <c r="U2877" t="s">
        <v>134</v>
      </c>
      <c r="V2877" t="s">
        <v>135</v>
      </c>
      <c r="W2877" t="s">
        <v>136</v>
      </c>
      <c r="X2877" t="s">
        <v>1393</v>
      </c>
      <c r="AA2877" s="94">
        <v>12000</v>
      </c>
      <c r="AB2877" s="94">
        <v>12000</v>
      </c>
      <c r="AC2877">
        <f t="shared" si="88"/>
        <v>2000</v>
      </c>
      <c r="AD2877" t="str">
        <f t="shared" si="89"/>
        <v>307</v>
      </c>
    </row>
    <row r="2878" spans="1:30" hidden="1" x14ac:dyDescent="0.25">
      <c r="A2878" t="s">
        <v>1392</v>
      </c>
      <c r="B2878" t="s">
        <v>397</v>
      </c>
      <c r="C2878" t="s">
        <v>157</v>
      </c>
      <c r="D2878" t="s">
        <v>192</v>
      </c>
      <c r="E2878" t="s">
        <v>122</v>
      </c>
      <c r="F2878" t="s">
        <v>159</v>
      </c>
      <c r="G2878" t="s">
        <v>160</v>
      </c>
      <c r="H2878" t="s">
        <v>304</v>
      </c>
      <c r="I2878" t="s">
        <v>124</v>
      </c>
      <c r="J2878" t="s">
        <v>125</v>
      </c>
      <c r="K2878" t="s">
        <v>1390</v>
      </c>
      <c r="N2878" t="s">
        <v>1391</v>
      </c>
      <c r="O2878" t="s">
        <v>398</v>
      </c>
      <c r="P2878" t="s">
        <v>162</v>
      </c>
      <c r="Q2878" t="s">
        <v>193</v>
      </c>
      <c r="R2878" t="s">
        <v>131</v>
      </c>
      <c r="S2878" t="s">
        <v>164</v>
      </c>
      <c r="T2878" t="s">
        <v>165</v>
      </c>
      <c r="U2878" t="s">
        <v>134</v>
      </c>
      <c r="V2878" t="s">
        <v>135</v>
      </c>
      <c r="W2878" t="s">
        <v>136</v>
      </c>
      <c r="X2878" t="s">
        <v>1393</v>
      </c>
      <c r="AA2878" s="94">
        <v>12000</v>
      </c>
      <c r="AB2878" s="94">
        <v>12000</v>
      </c>
      <c r="AC2878">
        <f t="shared" si="88"/>
        <v>2000</v>
      </c>
      <c r="AD2878" t="str">
        <f t="shared" si="89"/>
        <v>307</v>
      </c>
    </row>
    <row r="2879" spans="1:30" hidden="1" x14ac:dyDescent="0.25">
      <c r="A2879" t="s">
        <v>1392</v>
      </c>
      <c r="B2879" t="s">
        <v>397</v>
      </c>
      <c r="C2879" t="s">
        <v>157</v>
      </c>
      <c r="D2879" t="s">
        <v>198</v>
      </c>
      <c r="E2879" t="s">
        <v>122</v>
      </c>
      <c r="F2879" t="s">
        <v>159</v>
      </c>
      <c r="G2879" t="s">
        <v>160</v>
      </c>
      <c r="H2879" t="s">
        <v>304</v>
      </c>
      <c r="I2879" t="s">
        <v>124</v>
      </c>
      <c r="J2879" t="s">
        <v>125</v>
      </c>
      <c r="K2879" t="s">
        <v>1390</v>
      </c>
      <c r="N2879" t="s">
        <v>1391</v>
      </c>
      <c r="O2879" t="s">
        <v>398</v>
      </c>
      <c r="P2879" t="s">
        <v>162</v>
      </c>
      <c r="Q2879" t="s">
        <v>199</v>
      </c>
      <c r="R2879" t="s">
        <v>131</v>
      </c>
      <c r="S2879" t="s">
        <v>164</v>
      </c>
      <c r="T2879" t="s">
        <v>165</v>
      </c>
      <c r="U2879" t="s">
        <v>134</v>
      </c>
      <c r="V2879" t="s">
        <v>135</v>
      </c>
      <c r="W2879" t="s">
        <v>136</v>
      </c>
      <c r="X2879" t="s">
        <v>1393</v>
      </c>
      <c r="AA2879" s="94">
        <v>12000</v>
      </c>
      <c r="AB2879" s="94">
        <v>12000</v>
      </c>
      <c r="AC2879">
        <f t="shared" si="88"/>
        <v>2000</v>
      </c>
      <c r="AD2879" t="str">
        <f t="shared" si="89"/>
        <v>307</v>
      </c>
    </row>
    <row r="2880" spans="1:30" hidden="1" x14ac:dyDescent="0.25">
      <c r="A2880" t="s">
        <v>1392</v>
      </c>
      <c r="B2880" t="s">
        <v>397</v>
      </c>
      <c r="C2880" t="s">
        <v>157</v>
      </c>
      <c r="D2880" t="s">
        <v>172</v>
      </c>
      <c r="E2880" t="s">
        <v>122</v>
      </c>
      <c r="F2880" t="s">
        <v>159</v>
      </c>
      <c r="G2880" t="s">
        <v>160</v>
      </c>
      <c r="H2880" t="s">
        <v>304</v>
      </c>
      <c r="I2880" t="s">
        <v>124</v>
      </c>
      <c r="J2880" t="s">
        <v>125</v>
      </c>
      <c r="K2880" t="s">
        <v>1390</v>
      </c>
      <c r="N2880" t="s">
        <v>1391</v>
      </c>
      <c r="O2880" t="s">
        <v>398</v>
      </c>
      <c r="P2880" t="s">
        <v>162</v>
      </c>
      <c r="Q2880" t="s">
        <v>173</v>
      </c>
      <c r="R2880" t="s">
        <v>131</v>
      </c>
      <c r="S2880" t="s">
        <v>164</v>
      </c>
      <c r="T2880" t="s">
        <v>165</v>
      </c>
      <c r="U2880" t="s">
        <v>134</v>
      </c>
      <c r="V2880" t="s">
        <v>135</v>
      </c>
      <c r="W2880" t="s">
        <v>136</v>
      </c>
      <c r="X2880" t="s">
        <v>1393</v>
      </c>
      <c r="AA2880" s="94">
        <v>12000</v>
      </c>
      <c r="AB2880" s="94">
        <v>12000</v>
      </c>
      <c r="AC2880">
        <f t="shared" si="88"/>
        <v>3000</v>
      </c>
      <c r="AD2880" t="str">
        <f t="shared" si="89"/>
        <v>307</v>
      </c>
    </row>
    <row r="2881" spans="1:30" hidden="1" x14ac:dyDescent="0.25">
      <c r="A2881" t="s">
        <v>1392</v>
      </c>
      <c r="B2881" t="s">
        <v>397</v>
      </c>
      <c r="C2881" t="s">
        <v>157</v>
      </c>
      <c r="D2881" t="s">
        <v>174</v>
      </c>
      <c r="E2881" t="s">
        <v>122</v>
      </c>
      <c r="F2881" t="s">
        <v>159</v>
      </c>
      <c r="G2881" t="s">
        <v>160</v>
      </c>
      <c r="H2881" t="s">
        <v>304</v>
      </c>
      <c r="I2881" t="s">
        <v>124</v>
      </c>
      <c r="J2881" t="s">
        <v>125</v>
      </c>
      <c r="K2881" t="s">
        <v>1390</v>
      </c>
      <c r="N2881" t="s">
        <v>1391</v>
      </c>
      <c r="O2881" t="s">
        <v>398</v>
      </c>
      <c r="P2881" t="s">
        <v>162</v>
      </c>
      <c r="Q2881" t="s">
        <v>175</v>
      </c>
      <c r="R2881" t="s">
        <v>131</v>
      </c>
      <c r="S2881" t="s">
        <v>164</v>
      </c>
      <c r="T2881" t="s">
        <v>165</v>
      </c>
      <c r="U2881" t="s">
        <v>134</v>
      </c>
      <c r="V2881" t="s">
        <v>135</v>
      </c>
      <c r="W2881" t="s">
        <v>136</v>
      </c>
      <c r="X2881" t="s">
        <v>1393</v>
      </c>
      <c r="AA2881" s="94">
        <v>12000</v>
      </c>
      <c r="AB2881" s="94">
        <v>12000</v>
      </c>
      <c r="AC2881">
        <f t="shared" si="88"/>
        <v>3000</v>
      </c>
      <c r="AD2881" t="str">
        <f t="shared" si="89"/>
        <v>307</v>
      </c>
    </row>
    <row r="2882" spans="1:30" hidden="1" x14ac:dyDescent="0.25">
      <c r="A2882" t="s">
        <v>1394</v>
      </c>
      <c r="B2882" t="s">
        <v>397</v>
      </c>
      <c r="C2882" t="s">
        <v>157</v>
      </c>
      <c r="D2882" t="s">
        <v>186</v>
      </c>
      <c r="E2882" t="s">
        <v>122</v>
      </c>
      <c r="F2882" t="s">
        <v>159</v>
      </c>
      <c r="G2882" t="s">
        <v>160</v>
      </c>
      <c r="H2882" t="s">
        <v>304</v>
      </c>
      <c r="I2882" t="s">
        <v>124</v>
      </c>
      <c r="J2882" t="s">
        <v>125</v>
      </c>
      <c r="K2882" t="s">
        <v>1395</v>
      </c>
      <c r="N2882" t="s">
        <v>1396</v>
      </c>
      <c r="O2882" t="s">
        <v>398</v>
      </c>
      <c r="P2882" t="s">
        <v>162</v>
      </c>
      <c r="Q2882" t="s">
        <v>188</v>
      </c>
      <c r="R2882" t="s">
        <v>131</v>
      </c>
      <c r="S2882" t="s">
        <v>164</v>
      </c>
      <c r="T2882" t="s">
        <v>165</v>
      </c>
      <c r="U2882" t="s">
        <v>134</v>
      </c>
      <c r="V2882" t="s">
        <v>135</v>
      </c>
      <c r="W2882" t="s">
        <v>136</v>
      </c>
      <c r="X2882" t="s">
        <v>1397</v>
      </c>
      <c r="AA2882" s="94">
        <v>0</v>
      </c>
      <c r="AB2882" s="94">
        <v>0</v>
      </c>
      <c r="AC2882">
        <f t="shared" si="88"/>
        <v>2000</v>
      </c>
      <c r="AD2882" t="str">
        <f t="shared" si="89"/>
        <v>307</v>
      </c>
    </row>
    <row r="2883" spans="1:30" hidden="1" x14ac:dyDescent="0.25">
      <c r="A2883" t="s">
        <v>1394</v>
      </c>
      <c r="B2883" t="s">
        <v>397</v>
      </c>
      <c r="C2883" t="s">
        <v>157</v>
      </c>
      <c r="D2883" t="s">
        <v>192</v>
      </c>
      <c r="E2883" t="s">
        <v>122</v>
      </c>
      <c r="F2883" t="s">
        <v>159</v>
      </c>
      <c r="G2883" t="s">
        <v>160</v>
      </c>
      <c r="H2883" t="s">
        <v>304</v>
      </c>
      <c r="I2883" t="s">
        <v>124</v>
      </c>
      <c r="J2883" t="s">
        <v>125</v>
      </c>
      <c r="K2883" t="s">
        <v>1395</v>
      </c>
      <c r="N2883" t="s">
        <v>1396</v>
      </c>
      <c r="O2883" t="s">
        <v>398</v>
      </c>
      <c r="P2883" t="s">
        <v>162</v>
      </c>
      <c r="Q2883" t="s">
        <v>193</v>
      </c>
      <c r="R2883" t="s">
        <v>131</v>
      </c>
      <c r="S2883" t="s">
        <v>164</v>
      </c>
      <c r="T2883" t="s">
        <v>165</v>
      </c>
      <c r="U2883" t="s">
        <v>134</v>
      </c>
      <c r="V2883" t="s">
        <v>135</v>
      </c>
      <c r="W2883" t="s">
        <v>136</v>
      </c>
      <c r="X2883" t="s">
        <v>1397</v>
      </c>
      <c r="AA2883" s="94">
        <v>0</v>
      </c>
      <c r="AB2883" s="94">
        <v>0</v>
      </c>
      <c r="AC2883">
        <f t="shared" ref="AC2883:AC2946" si="90">MID(D2883,1,1)*1000</f>
        <v>2000</v>
      </c>
      <c r="AD2883" t="str">
        <f t="shared" ref="AD2883:AD2946" si="91">MID(A2883,6,3)</f>
        <v>307</v>
      </c>
    </row>
    <row r="2884" spans="1:30" hidden="1" x14ac:dyDescent="0.25">
      <c r="A2884" t="s">
        <v>1394</v>
      </c>
      <c r="B2884" t="s">
        <v>397</v>
      </c>
      <c r="C2884" t="s">
        <v>157</v>
      </c>
      <c r="D2884" t="s">
        <v>198</v>
      </c>
      <c r="E2884" t="s">
        <v>122</v>
      </c>
      <c r="F2884" t="s">
        <v>159</v>
      </c>
      <c r="G2884" t="s">
        <v>160</v>
      </c>
      <c r="H2884" t="s">
        <v>304</v>
      </c>
      <c r="I2884" t="s">
        <v>124</v>
      </c>
      <c r="J2884" t="s">
        <v>125</v>
      </c>
      <c r="K2884" t="s">
        <v>1395</v>
      </c>
      <c r="N2884" t="s">
        <v>1396</v>
      </c>
      <c r="O2884" t="s">
        <v>398</v>
      </c>
      <c r="P2884" t="s">
        <v>162</v>
      </c>
      <c r="Q2884" t="s">
        <v>199</v>
      </c>
      <c r="R2884" t="s">
        <v>131</v>
      </c>
      <c r="S2884" t="s">
        <v>164</v>
      </c>
      <c r="T2884" t="s">
        <v>165</v>
      </c>
      <c r="U2884" t="s">
        <v>134</v>
      </c>
      <c r="V2884" t="s">
        <v>135</v>
      </c>
      <c r="W2884" t="s">
        <v>136</v>
      </c>
      <c r="X2884" t="s">
        <v>1397</v>
      </c>
      <c r="AA2884" s="94">
        <v>0</v>
      </c>
      <c r="AB2884" s="94">
        <v>0</v>
      </c>
      <c r="AC2884">
        <f t="shared" si="90"/>
        <v>2000</v>
      </c>
      <c r="AD2884" t="str">
        <f t="shared" si="91"/>
        <v>307</v>
      </c>
    </row>
    <row r="2885" spans="1:30" hidden="1" x14ac:dyDescent="0.25">
      <c r="A2885" t="s">
        <v>1394</v>
      </c>
      <c r="B2885" t="s">
        <v>397</v>
      </c>
      <c r="C2885" t="s">
        <v>157</v>
      </c>
      <c r="D2885" t="s">
        <v>172</v>
      </c>
      <c r="E2885" t="s">
        <v>122</v>
      </c>
      <c r="F2885" t="s">
        <v>159</v>
      </c>
      <c r="G2885" t="s">
        <v>160</v>
      </c>
      <c r="H2885" t="s">
        <v>304</v>
      </c>
      <c r="I2885" t="s">
        <v>124</v>
      </c>
      <c r="J2885" t="s">
        <v>125</v>
      </c>
      <c r="K2885" t="s">
        <v>1395</v>
      </c>
      <c r="N2885" t="s">
        <v>1396</v>
      </c>
      <c r="O2885" t="s">
        <v>398</v>
      </c>
      <c r="P2885" t="s">
        <v>162</v>
      </c>
      <c r="Q2885" t="s">
        <v>173</v>
      </c>
      <c r="R2885" t="s">
        <v>131</v>
      </c>
      <c r="S2885" t="s">
        <v>164</v>
      </c>
      <c r="T2885" t="s">
        <v>165</v>
      </c>
      <c r="U2885" t="s">
        <v>134</v>
      </c>
      <c r="V2885" t="s">
        <v>135</v>
      </c>
      <c r="W2885" t="s">
        <v>136</v>
      </c>
      <c r="X2885" t="s">
        <v>1397</v>
      </c>
      <c r="AA2885" s="94">
        <v>0</v>
      </c>
      <c r="AB2885" s="94">
        <v>0</v>
      </c>
      <c r="AC2885">
        <f t="shared" si="90"/>
        <v>3000</v>
      </c>
      <c r="AD2885" t="str">
        <f t="shared" si="91"/>
        <v>307</v>
      </c>
    </row>
    <row r="2886" spans="1:30" hidden="1" x14ac:dyDescent="0.25">
      <c r="A2886" t="s">
        <v>1394</v>
      </c>
      <c r="B2886" t="s">
        <v>397</v>
      </c>
      <c r="C2886" t="s">
        <v>157</v>
      </c>
      <c r="D2886" t="s">
        <v>174</v>
      </c>
      <c r="E2886" t="s">
        <v>122</v>
      </c>
      <c r="F2886" t="s">
        <v>159</v>
      </c>
      <c r="G2886" t="s">
        <v>160</v>
      </c>
      <c r="H2886" t="s">
        <v>304</v>
      </c>
      <c r="I2886" t="s">
        <v>124</v>
      </c>
      <c r="J2886" t="s">
        <v>125</v>
      </c>
      <c r="K2886" t="s">
        <v>1395</v>
      </c>
      <c r="N2886" t="s">
        <v>1396</v>
      </c>
      <c r="O2886" t="s">
        <v>398</v>
      </c>
      <c r="P2886" t="s">
        <v>162</v>
      </c>
      <c r="Q2886" t="s">
        <v>175</v>
      </c>
      <c r="R2886" t="s">
        <v>131</v>
      </c>
      <c r="S2886" t="s">
        <v>164</v>
      </c>
      <c r="T2886" t="s">
        <v>165</v>
      </c>
      <c r="U2886" t="s">
        <v>134</v>
      </c>
      <c r="V2886" t="s">
        <v>135</v>
      </c>
      <c r="W2886" t="s">
        <v>136</v>
      </c>
      <c r="X2886" t="s">
        <v>1397</v>
      </c>
      <c r="AA2886" s="94">
        <v>0</v>
      </c>
      <c r="AB2886" s="94">
        <v>0</v>
      </c>
      <c r="AC2886">
        <f t="shared" si="90"/>
        <v>3000</v>
      </c>
      <c r="AD2886" t="str">
        <f t="shared" si="91"/>
        <v>307</v>
      </c>
    </row>
    <row r="2887" spans="1:30" hidden="1" x14ac:dyDescent="0.25">
      <c r="A2887" s="97">
        <v>211113070172001</v>
      </c>
      <c r="B2887" s="97">
        <v>171</v>
      </c>
      <c r="C2887" s="97" t="s">
        <v>140</v>
      </c>
      <c r="D2887" s="97">
        <v>14301</v>
      </c>
      <c r="E2887" s="97" t="s">
        <v>122</v>
      </c>
      <c r="F2887" s="98">
        <v>15</v>
      </c>
      <c r="G2887" s="98" t="s">
        <v>142</v>
      </c>
      <c r="H2887" s="97">
        <v>19</v>
      </c>
      <c r="I2887" s="97" t="s">
        <v>124</v>
      </c>
      <c r="J2887" s="97" t="s">
        <v>125</v>
      </c>
      <c r="K2887" s="97" t="s">
        <v>1390</v>
      </c>
      <c r="L2887" s="97"/>
      <c r="M2887" s="97"/>
      <c r="N2887" s="97" t="s">
        <v>1391</v>
      </c>
      <c r="O2887" s="97" t="s">
        <v>398</v>
      </c>
      <c r="P2887" s="97" t="s">
        <v>147</v>
      </c>
      <c r="Q2887" s="97" t="s">
        <v>178</v>
      </c>
      <c r="R2887" s="97" t="s">
        <v>131</v>
      </c>
      <c r="S2887" s="97" t="s">
        <v>149</v>
      </c>
      <c r="T2887" s="97" t="s">
        <v>150</v>
      </c>
      <c r="U2887" s="97" t="s">
        <v>134</v>
      </c>
      <c r="V2887" s="97" t="s">
        <v>135</v>
      </c>
      <c r="W2887" s="97" t="s">
        <v>136</v>
      </c>
      <c r="X2887" s="97"/>
      <c r="Y2887" s="99"/>
      <c r="Z2887" s="99"/>
      <c r="AA2887" s="99">
        <v>54000</v>
      </c>
      <c r="AB2887" s="99">
        <v>54000</v>
      </c>
      <c r="AC2887">
        <f t="shared" si="90"/>
        <v>1000</v>
      </c>
      <c r="AD2887" t="str">
        <f t="shared" si="91"/>
        <v>307</v>
      </c>
    </row>
    <row r="2888" spans="1:30" hidden="1" x14ac:dyDescent="0.25">
      <c r="A2888" s="97" t="s">
        <v>1398</v>
      </c>
      <c r="B2888" s="97" t="s">
        <v>385</v>
      </c>
      <c r="C2888" s="97" t="s">
        <v>140</v>
      </c>
      <c r="D2888" s="97" t="s">
        <v>141</v>
      </c>
      <c r="E2888" s="97" t="s">
        <v>122</v>
      </c>
      <c r="F2888" s="98">
        <v>15</v>
      </c>
      <c r="G2888" s="98" t="s">
        <v>142</v>
      </c>
      <c r="H2888" s="97" t="s">
        <v>143</v>
      </c>
      <c r="I2888" s="97" t="s">
        <v>124</v>
      </c>
      <c r="J2888" s="97" t="s">
        <v>125</v>
      </c>
      <c r="K2888" s="97" t="s">
        <v>1399</v>
      </c>
      <c r="L2888" s="97"/>
      <c r="M2888" s="97"/>
      <c r="N2888" s="97" t="s">
        <v>1400</v>
      </c>
      <c r="O2888" s="97" t="s">
        <v>391</v>
      </c>
      <c r="P2888" s="97" t="s">
        <v>147</v>
      </c>
      <c r="Q2888" s="97" t="s">
        <v>148</v>
      </c>
      <c r="R2888" s="97" t="s">
        <v>131</v>
      </c>
      <c r="S2888" s="97" t="s">
        <v>149</v>
      </c>
      <c r="T2888" s="97" t="s">
        <v>150</v>
      </c>
      <c r="U2888" s="97" t="s">
        <v>151</v>
      </c>
      <c r="V2888" s="97" t="s">
        <v>135</v>
      </c>
      <c r="W2888" s="97" t="s">
        <v>136</v>
      </c>
      <c r="X2888" s="97"/>
      <c r="Y2888" s="99"/>
      <c r="Z2888" s="99"/>
      <c r="AA2888" s="99">
        <v>14596632</v>
      </c>
      <c r="AB2888" s="99">
        <v>14596632</v>
      </c>
      <c r="AC2888">
        <f t="shared" si="90"/>
        <v>1000</v>
      </c>
      <c r="AD2888" t="str">
        <f t="shared" si="91"/>
        <v>307</v>
      </c>
    </row>
    <row r="2889" spans="1:30" hidden="1" x14ac:dyDescent="0.25">
      <c r="A2889" s="97" t="s">
        <v>1398</v>
      </c>
      <c r="B2889" s="97" t="s">
        <v>385</v>
      </c>
      <c r="C2889" s="97" t="s">
        <v>140</v>
      </c>
      <c r="D2889" s="97">
        <v>13201</v>
      </c>
      <c r="E2889" s="97" t="s">
        <v>122</v>
      </c>
      <c r="F2889" s="98">
        <v>15</v>
      </c>
      <c r="G2889" s="98" t="s">
        <v>142</v>
      </c>
      <c r="H2889" s="97">
        <v>19</v>
      </c>
      <c r="I2889" s="97" t="s">
        <v>124</v>
      </c>
      <c r="J2889" s="97" t="s">
        <v>125</v>
      </c>
      <c r="K2889" s="97" t="s">
        <v>1399</v>
      </c>
      <c r="L2889" s="97"/>
      <c r="M2889" s="97"/>
      <c r="N2889" s="97" t="s">
        <v>1400</v>
      </c>
      <c r="O2889" s="97" t="s">
        <v>391</v>
      </c>
      <c r="P2889" s="97" t="s">
        <v>147</v>
      </c>
      <c r="Q2889" s="97" t="s">
        <v>152</v>
      </c>
      <c r="R2889" s="97" t="s">
        <v>131</v>
      </c>
      <c r="S2889" s="97" t="s">
        <v>149</v>
      </c>
      <c r="T2889" s="97" t="s">
        <v>150</v>
      </c>
      <c r="U2889" s="97" t="s">
        <v>134</v>
      </c>
      <c r="V2889" s="97" t="s">
        <v>135</v>
      </c>
      <c r="W2889" s="97" t="s">
        <v>136</v>
      </c>
      <c r="X2889" s="97"/>
      <c r="Y2889" s="99"/>
      <c r="Z2889" s="99"/>
      <c r="AA2889" s="99">
        <v>608193</v>
      </c>
      <c r="AB2889" s="99">
        <v>608193</v>
      </c>
      <c r="AC2889">
        <f t="shared" si="90"/>
        <v>1000</v>
      </c>
      <c r="AD2889" t="str">
        <f t="shared" si="91"/>
        <v>307</v>
      </c>
    </row>
    <row r="2890" spans="1:30" hidden="1" x14ac:dyDescent="0.25">
      <c r="A2890" s="97" t="s">
        <v>1398</v>
      </c>
      <c r="B2890" s="97" t="s">
        <v>385</v>
      </c>
      <c r="C2890" s="97" t="s">
        <v>140</v>
      </c>
      <c r="D2890" s="97">
        <v>13203</v>
      </c>
      <c r="E2890" s="97" t="s">
        <v>122</v>
      </c>
      <c r="F2890" s="98">
        <v>15</v>
      </c>
      <c r="G2890" s="98" t="s">
        <v>142</v>
      </c>
      <c r="H2890" s="97">
        <v>19</v>
      </c>
      <c r="I2890" s="97" t="s">
        <v>124</v>
      </c>
      <c r="J2890" s="97" t="s">
        <v>125</v>
      </c>
      <c r="K2890" s="97" t="s">
        <v>1399</v>
      </c>
      <c r="L2890" s="97"/>
      <c r="M2890" s="97"/>
      <c r="N2890" s="97" t="s">
        <v>1400</v>
      </c>
      <c r="O2890" s="97" t="s">
        <v>391</v>
      </c>
      <c r="P2890" s="97" t="s">
        <v>147</v>
      </c>
      <c r="Q2890" s="97" t="s">
        <v>153</v>
      </c>
      <c r="R2890" s="97" t="s">
        <v>131</v>
      </c>
      <c r="S2890" s="97" t="s">
        <v>149</v>
      </c>
      <c r="T2890" s="97" t="s">
        <v>150</v>
      </c>
      <c r="U2890" s="97" t="s">
        <v>134</v>
      </c>
      <c r="V2890" s="97" t="s">
        <v>135</v>
      </c>
      <c r="W2890" s="97" t="s">
        <v>136</v>
      </c>
      <c r="X2890" s="97"/>
      <c r="Y2890" s="99"/>
      <c r="Z2890" s="99"/>
      <c r="AA2890" s="99">
        <v>2432772</v>
      </c>
      <c r="AB2890" s="99">
        <v>2432772</v>
      </c>
      <c r="AC2890">
        <f t="shared" si="90"/>
        <v>1000</v>
      </c>
      <c r="AD2890" t="str">
        <f t="shared" si="91"/>
        <v>307</v>
      </c>
    </row>
    <row r="2891" spans="1:30" hidden="1" x14ac:dyDescent="0.25">
      <c r="A2891" s="97" t="s">
        <v>1398</v>
      </c>
      <c r="B2891" s="97" t="s">
        <v>385</v>
      </c>
      <c r="C2891" s="97" t="s">
        <v>140</v>
      </c>
      <c r="D2891" s="97">
        <v>14101</v>
      </c>
      <c r="E2891" s="97" t="s">
        <v>122</v>
      </c>
      <c r="F2891" s="98">
        <v>15</v>
      </c>
      <c r="G2891" s="98" t="s">
        <v>142</v>
      </c>
      <c r="H2891" s="97">
        <v>19</v>
      </c>
      <c r="I2891" s="97" t="s">
        <v>124</v>
      </c>
      <c r="J2891" s="97" t="s">
        <v>125</v>
      </c>
      <c r="K2891" s="97" t="s">
        <v>1399</v>
      </c>
      <c r="L2891" s="97"/>
      <c r="M2891" s="97"/>
      <c r="N2891" s="97" t="s">
        <v>1400</v>
      </c>
      <c r="O2891" s="97" t="s">
        <v>391</v>
      </c>
      <c r="P2891" s="97" t="s">
        <v>147</v>
      </c>
      <c r="Q2891" s="97" t="s">
        <v>154</v>
      </c>
      <c r="R2891" s="97" t="s">
        <v>131</v>
      </c>
      <c r="S2891" s="97" t="s">
        <v>149</v>
      </c>
      <c r="T2891" s="97" t="s">
        <v>150</v>
      </c>
      <c r="U2891" s="97" t="s">
        <v>134</v>
      </c>
      <c r="V2891" s="97" t="s">
        <v>135</v>
      </c>
      <c r="W2891" s="97" t="s">
        <v>136</v>
      </c>
      <c r="X2891" s="97"/>
      <c r="Y2891" s="99"/>
      <c r="Z2891" s="99"/>
      <c r="AA2891" s="99">
        <v>802814.76</v>
      </c>
      <c r="AB2891" s="99">
        <v>802814.76</v>
      </c>
      <c r="AC2891">
        <f t="shared" si="90"/>
        <v>1000</v>
      </c>
      <c r="AD2891" t="str">
        <f t="shared" si="91"/>
        <v>307</v>
      </c>
    </row>
    <row r="2892" spans="1:30" hidden="1" x14ac:dyDescent="0.25">
      <c r="A2892" s="97" t="s">
        <v>1398</v>
      </c>
      <c r="B2892" s="97" t="s">
        <v>385</v>
      </c>
      <c r="C2892" s="97" t="s">
        <v>140</v>
      </c>
      <c r="D2892" s="97">
        <v>14103</v>
      </c>
      <c r="E2892" s="97" t="s">
        <v>122</v>
      </c>
      <c r="F2892" s="98">
        <v>15</v>
      </c>
      <c r="G2892" s="98" t="s">
        <v>142</v>
      </c>
      <c r="H2892" s="97">
        <v>19</v>
      </c>
      <c r="I2892" s="97" t="s">
        <v>124</v>
      </c>
      <c r="J2892" s="97" t="s">
        <v>125</v>
      </c>
      <c r="K2892" s="97" t="s">
        <v>1399</v>
      </c>
      <c r="L2892" s="97"/>
      <c r="M2892" s="97"/>
      <c r="N2892" s="97" t="s">
        <v>1400</v>
      </c>
      <c r="O2892" s="97" t="s">
        <v>391</v>
      </c>
      <c r="P2892" s="97" t="s">
        <v>147</v>
      </c>
      <c r="Q2892" s="97" t="s">
        <v>155</v>
      </c>
      <c r="R2892" s="97" t="s">
        <v>131</v>
      </c>
      <c r="S2892" s="97" t="s">
        <v>149</v>
      </c>
      <c r="T2892" s="97" t="s">
        <v>150</v>
      </c>
      <c r="U2892" s="97" t="s">
        <v>134</v>
      </c>
      <c r="V2892" s="97" t="s">
        <v>135</v>
      </c>
      <c r="W2892" s="97" t="s">
        <v>136</v>
      </c>
      <c r="X2892" s="97"/>
      <c r="Y2892" s="99"/>
      <c r="Z2892" s="99"/>
      <c r="AA2892" s="99">
        <v>328424.21999999997</v>
      </c>
      <c r="AB2892" s="99">
        <v>328424.21999999997</v>
      </c>
      <c r="AC2892">
        <f t="shared" si="90"/>
        <v>1000</v>
      </c>
      <c r="AD2892" t="str">
        <f t="shared" si="91"/>
        <v>307</v>
      </c>
    </row>
    <row r="2893" spans="1:30" hidden="1" x14ac:dyDescent="0.25">
      <c r="A2893" s="97" t="s">
        <v>1398</v>
      </c>
      <c r="B2893" s="97" t="s">
        <v>385</v>
      </c>
      <c r="C2893" s="97" t="s">
        <v>140</v>
      </c>
      <c r="D2893" s="97">
        <v>14201</v>
      </c>
      <c r="E2893" s="97" t="s">
        <v>122</v>
      </c>
      <c r="F2893" s="98">
        <v>15</v>
      </c>
      <c r="G2893" s="98" t="s">
        <v>142</v>
      </c>
      <c r="H2893" s="97">
        <v>19</v>
      </c>
      <c r="I2893" s="97" t="s">
        <v>124</v>
      </c>
      <c r="J2893" s="97" t="s">
        <v>125</v>
      </c>
      <c r="K2893" s="97" t="s">
        <v>1399</v>
      </c>
      <c r="L2893" s="97"/>
      <c r="M2893" s="97"/>
      <c r="N2893" s="97" t="s">
        <v>1400</v>
      </c>
      <c r="O2893" s="97" t="s">
        <v>391</v>
      </c>
      <c r="P2893" s="97" t="s">
        <v>147</v>
      </c>
      <c r="Q2893" s="97" t="s">
        <v>156</v>
      </c>
      <c r="R2893" s="97" t="s">
        <v>131</v>
      </c>
      <c r="S2893" s="97" t="s">
        <v>149</v>
      </c>
      <c r="T2893" s="97" t="s">
        <v>150</v>
      </c>
      <c r="U2893" s="97" t="s">
        <v>134</v>
      </c>
      <c r="V2893" s="97" t="s">
        <v>135</v>
      </c>
      <c r="W2893" s="97" t="s">
        <v>136</v>
      </c>
      <c r="X2893" s="97"/>
      <c r="Y2893" s="99"/>
      <c r="Z2893" s="99"/>
      <c r="AA2893" s="99">
        <v>729831.6</v>
      </c>
      <c r="AB2893" s="99">
        <v>729831.6</v>
      </c>
      <c r="AC2893">
        <f t="shared" si="90"/>
        <v>1000</v>
      </c>
      <c r="AD2893" t="str">
        <f t="shared" si="91"/>
        <v>307</v>
      </c>
    </row>
    <row r="2894" spans="1:30" hidden="1" x14ac:dyDescent="0.25">
      <c r="A2894" s="97" t="s">
        <v>1398</v>
      </c>
      <c r="B2894" s="97" t="s">
        <v>385</v>
      </c>
      <c r="C2894" s="97" t="s">
        <v>140</v>
      </c>
      <c r="D2894" s="97">
        <v>14301</v>
      </c>
      <c r="E2894" s="97" t="s">
        <v>122</v>
      </c>
      <c r="F2894" s="98">
        <v>15</v>
      </c>
      <c r="G2894" s="98" t="s">
        <v>142</v>
      </c>
      <c r="H2894" s="97">
        <v>19</v>
      </c>
      <c r="I2894" s="97" t="s">
        <v>124</v>
      </c>
      <c r="J2894" s="97" t="s">
        <v>125</v>
      </c>
      <c r="K2894" s="97" t="s">
        <v>1399</v>
      </c>
      <c r="L2894" s="97"/>
      <c r="M2894" s="97"/>
      <c r="N2894" s="97" t="s">
        <v>1400</v>
      </c>
      <c r="O2894" s="97" t="s">
        <v>391</v>
      </c>
      <c r="P2894" s="97" t="s">
        <v>147</v>
      </c>
      <c r="Q2894" s="97" t="s">
        <v>178</v>
      </c>
      <c r="R2894" s="97" t="s">
        <v>131</v>
      </c>
      <c r="S2894" s="97" t="s">
        <v>149</v>
      </c>
      <c r="T2894" s="97" t="s">
        <v>150</v>
      </c>
      <c r="U2894" s="97" t="s">
        <v>134</v>
      </c>
      <c r="V2894" s="97" t="s">
        <v>135</v>
      </c>
      <c r="W2894" s="97" t="s">
        <v>136</v>
      </c>
      <c r="X2894" s="97"/>
      <c r="Y2894" s="99"/>
      <c r="Z2894" s="99"/>
      <c r="AA2894" s="99">
        <v>875797.91999999993</v>
      </c>
      <c r="AB2894" s="99">
        <v>875797.92</v>
      </c>
      <c r="AC2894">
        <f t="shared" si="90"/>
        <v>1000</v>
      </c>
      <c r="AD2894" t="str">
        <f t="shared" si="91"/>
        <v>307</v>
      </c>
    </row>
    <row r="2895" spans="1:30" hidden="1" x14ac:dyDescent="0.25">
      <c r="A2895" t="s">
        <v>1398</v>
      </c>
      <c r="B2895" t="s">
        <v>385</v>
      </c>
      <c r="C2895" t="s">
        <v>157</v>
      </c>
      <c r="D2895" t="s">
        <v>186</v>
      </c>
      <c r="E2895" t="s">
        <v>122</v>
      </c>
      <c r="F2895" t="s">
        <v>159</v>
      </c>
      <c r="G2895" t="s">
        <v>160</v>
      </c>
      <c r="H2895" t="s">
        <v>143</v>
      </c>
      <c r="I2895" t="s">
        <v>124</v>
      </c>
      <c r="J2895" t="s">
        <v>125</v>
      </c>
      <c r="K2895" t="s">
        <v>1401</v>
      </c>
      <c r="N2895" t="s">
        <v>1400</v>
      </c>
      <c r="O2895" t="s">
        <v>391</v>
      </c>
      <c r="P2895" t="s">
        <v>162</v>
      </c>
      <c r="Q2895" t="s">
        <v>188</v>
      </c>
      <c r="R2895" t="s">
        <v>131</v>
      </c>
      <c r="S2895" t="s">
        <v>164</v>
      </c>
      <c r="T2895" t="s">
        <v>165</v>
      </c>
      <c r="U2895" t="s">
        <v>151</v>
      </c>
      <c r="V2895" t="s">
        <v>135</v>
      </c>
      <c r="W2895" t="s">
        <v>136</v>
      </c>
      <c r="X2895" t="s">
        <v>1402</v>
      </c>
      <c r="Y2895" s="94">
        <v>65191.67</v>
      </c>
      <c r="Z2895" s="94">
        <v>21674.719999999994</v>
      </c>
      <c r="AA2895" s="94">
        <v>34324.959999999999</v>
      </c>
      <c r="AB2895" s="94">
        <v>34324.959999999999</v>
      </c>
      <c r="AC2895">
        <f t="shared" si="90"/>
        <v>2000</v>
      </c>
      <c r="AD2895" t="str">
        <f t="shared" si="91"/>
        <v>307</v>
      </c>
    </row>
    <row r="2896" spans="1:30" hidden="1" x14ac:dyDescent="0.25">
      <c r="A2896" t="s">
        <v>1398</v>
      </c>
      <c r="B2896" t="s">
        <v>385</v>
      </c>
      <c r="C2896" t="s">
        <v>157</v>
      </c>
      <c r="D2896" t="s">
        <v>192</v>
      </c>
      <c r="E2896" t="s">
        <v>122</v>
      </c>
      <c r="F2896" t="s">
        <v>159</v>
      </c>
      <c r="G2896" t="s">
        <v>160</v>
      </c>
      <c r="H2896" t="s">
        <v>143</v>
      </c>
      <c r="I2896" t="s">
        <v>124</v>
      </c>
      <c r="J2896" t="s">
        <v>125</v>
      </c>
      <c r="K2896" t="s">
        <v>1401</v>
      </c>
      <c r="N2896" t="s">
        <v>1400</v>
      </c>
      <c r="O2896" t="s">
        <v>391</v>
      </c>
      <c r="P2896" t="s">
        <v>162</v>
      </c>
      <c r="Q2896" t="s">
        <v>193</v>
      </c>
      <c r="R2896" t="s">
        <v>131</v>
      </c>
      <c r="S2896" t="s">
        <v>164</v>
      </c>
      <c r="T2896" t="s">
        <v>165</v>
      </c>
      <c r="U2896" t="s">
        <v>151</v>
      </c>
      <c r="V2896" t="s">
        <v>135</v>
      </c>
      <c r="W2896" t="s">
        <v>136</v>
      </c>
      <c r="X2896" t="s">
        <v>1402</v>
      </c>
      <c r="Y2896" s="94">
        <v>125576.7</v>
      </c>
      <c r="Z2896" s="94">
        <v>32102.339999999993</v>
      </c>
      <c r="AA2896" s="94">
        <v>45065.41</v>
      </c>
      <c r="AB2896" s="94">
        <v>45065.41</v>
      </c>
      <c r="AC2896">
        <f t="shared" si="90"/>
        <v>2000</v>
      </c>
      <c r="AD2896" t="str">
        <f t="shared" si="91"/>
        <v>307</v>
      </c>
    </row>
    <row r="2897" spans="1:30" hidden="1" x14ac:dyDescent="0.25">
      <c r="A2897" t="s">
        <v>1398</v>
      </c>
      <c r="B2897" t="s">
        <v>385</v>
      </c>
      <c r="C2897" t="s">
        <v>157</v>
      </c>
      <c r="D2897" t="s">
        <v>444</v>
      </c>
      <c r="E2897" t="s">
        <v>122</v>
      </c>
      <c r="F2897" t="s">
        <v>159</v>
      </c>
      <c r="G2897" t="s">
        <v>160</v>
      </c>
      <c r="H2897" t="s">
        <v>143</v>
      </c>
      <c r="I2897" t="s">
        <v>124</v>
      </c>
      <c r="J2897" t="s">
        <v>125</v>
      </c>
      <c r="K2897" t="s">
        <v>1401</v>
      </c>
      <c r="N2897" t="s">
        <v>1400</v>
      </c>
      <c r="O2897" t="s">
        <v>391</v>
      </c>
      <c r="P2897" t="s">
        <v>162</v>
      </c>
      <c r="Q2897" t="s">
        <v>445</v>
      </c>
      <c r="R2897" t="s">
        <v>131</v>
      </c>
      <c r="S2897" t="s">
        <v>164</v>
      </c>
      <c r="T2897" t="s">
        <v>165</v>
      </c>
      <c r="U2897" t="s">
        <v>151</v>
      </c>
      <c r="V2897" t="s">
        <v>135</v>
      </c>
      <c r="W2897" t="s">
        <v>136</v>
      </c>
      <c r="X2897" t="s">
        <v>1402</v>
      </c>
      <c r="Y2897" s="94">
        <v>0</v>
      </c>
      <c r="Z2897" s="94">
        <v>10000</v>
      </c>
      <c r="AA2897" s="94">
        <v>10300</v>
      </c>
      <c r="AB2897" s="94">
        <v>10300</v>
      </c>
      <c r="AC2897">
        <f t="shared" si="90"/>
        <v>2000</v>
      </c>
      <c r="AD2897" t="str">
        <f t="shared" si="91"/>
        <v>307</v>
      </c>
    </row>
    <row r="2898" spans="1:30" hidden="1" x14ac:dyDescent="0.25">
      <c r="A2898" t="s">
        <v>1398</v>
      </c>
      <c r="B2898" t="s">
        <v>385</v>
      </c>
      <c r="C2898" t="s">
        <v>157</v>
      </c>
      <c r="D2898" t="s">
        <v>198</v>
      </c>
      <c r="E2898" t="s">
        <v>122</v>
      </c>
      <c r="F2898" t="s">
        <v>159</v>
      </c>
      <c r="G2898" t="s">
        <v>160</v>
      </c>
      <c r="H2898" t="s">
        <v>143</v>
      </c>
      <c r="I2898" t="s">
        <v>124</v>
      </c>
      <c r="J2898" t="s">
        <v>125</v>
      </c>
      <c r="K2898" t="s">
        <v>1401</v>
      </c>
      <c r="N2898" t="s">
        <v>1400</v>
      </c>
      <c r="O2898" t="s">
        <v>391</v>
      </c>
      <c r="P2898" t="s">
        <v>162</v>
      </c>
      <c r="Q2898" t="s">
        <v>199</v>
      </c>
      <c r="R2898" t="s">
        <v>131</v>
      </c>
      <c r="S2898" t="s">
        <v>164</v>
      </c>
      <c r="T2898" t="s">
        <v>165</v>
      </c>
      <c r="U2898" t="s">
        <v>151</v>
      </c>
      <c r="V2898" t="s">
        <v>135</v>
      </c>
      <c r="W2898" t="s">
        <v>136</v>
      </c>
      <c r="X2898" t="s">
        <v>1402</v>
      </c>
      <c r="Y2898" s="94">
        <v>16155.02</v>
      </c>
      <c r="Z2898" s="94">
        <v>12206.500000000002</v>
      </c>
      <c r="AA2898" s="94">
        <v>24572.7</v>
      </c>
      <c r="AB2898" s="94">
        <v>24572.7</v>
      </c>
      <c r="AC2898">
        <f t="shared" si="90"/>
        <v>2000</v>
      </c>
      <c r="AD2898" t="str">
        <f t="shared" si="91"/>
        <v>307</v>
      </c>
    </row>
    <row r="2899" spans="1:30" hidden="1" x14ac:dyDescent="0.25">
      <c r="A2899" t="s">
        <v>1398</v>
      </c>
      <c r="B2899" t="s">
        <v>385</v>
      </c>
      <c r="C2899" t="s">
        <v>157</v>
      </c>
      <c r="D2899" t="s">
        <v>750</v>
      </c>
      <c r="E2899" t="s">
        <v>122</v>
      </c>
      <c r="F2899" t="s">
        <v>159</v>
      </c>
      <c r="G2899" t="s">
        <v>160</v>
      </c>
      <c r="H2899" t="s">
        <v>143</v>
      </c>
      <c r="I2899" t="s">
        <v>124</v>
      </c>
      <c r="J2899" t="s">
        <v>125</v>
      </c>
      <c r="K2899" t="s">
        <v>1401</v>
      </c>
      <c r="N2899" t="s">
        <v>1400</v>
      </c>
      <c r="O2899" t="s">
        <v>391</v>
      </c>
      <c r="P2899" t="s">
        <v>162</v>
      </c>
      <c r="Q2899" t="s">
        <v>751</v>
      </c>
      <c r="R2899" t="s">
        <v>131</v>
      </c>
      <c r="S2899" t="s">
        <v>164</v>
      </c>
      <c r="T2899" t="s">
        <v>165</v>
      </c>
      <c r="U2899" t="s">
        <v>151</v>
      </c>
      <c r="V2899" t="s">
        <v>135</v>
      </c>
      <c r="W2899" t="s">
        <v>136</v>
      </c>
      <c r="X2899" t="s">
        <v>1402</v>
      </c>
      <c r="Y2899" s="94">
        <v>0</v>
      </c>
      <c r="Z2899" s="94">
        <v>509.0533333333334</v>
      </c>
      <c r="AA2899" s="94">
        <v>524.32000000000005</v>
      </c>
      <c r="AB2899" s="94">
        <v>524.32000000000005</v>
      </c>
      <c r="AC2899">
        <f t="shared" si="90"/>
        <v>2000</v>
      </c>
      <c r="AD2899" t="str">
        <f t="shared" si="91"/>
        <v>307</v>
      </c>
    </row>
    <row r="2900" spans="1:30" hidden="1" x14ac:dyDescent="0.25">
      <c r="A2900" t="s">
        <v>1398</v>
      </c>
      <c r="B2900" t="s">
        <v>385</v>
      </c>
      <c r="C2900" t="s">
        <v>157</v>
      </c>
      <c r="D2900" t="s">
        <v>200</v>
      </c>
      <c r="E2900" t="s">
        <v>122</v>
      </c>
      <c r="F2900" t="s">
        <v>159</v>
      </c>
      <c r="G2900" t="s">
        <v>160</v>
      </c>
      <c r="H2900" t="s">
        <v>143</v>
      </c>
      <c r="I2900" t="s">
        <v>124</v>
      </c>
      <c r="J2900" t="s">
        <v>125</v>
      </c>
      <c r="K2900" t="s">
        <v>1401</v>
      </c>
      <c r="N2900" t="s">
        <v>1400</v>
      </c>
      <c r="O2900" t="s">
        <v>391</v>
      </c>
      <c r="P2900" t="s">
        <v>162</v>
      </c>
      <c r="Q2900" t="s">
        <v>201</v>
      </c>
      <c r="R2900" t="s">
        <v>131</v>
      </c>
      <c r="S2900" t="s">
        <v>164</v>
      </c>
      <c r="T2900" t="s">
        <v>165</v>
      </c>
      <c r="U2900" t="s">
        <v>151</v>
      </c>
      <c r="V2900" t="s">
        <v>135</v>
      </c>
      <c r="W2900" t="s">
        <v>136</v>
      </c>
      <c r="X2900" t="s">
        <v>1402</v>
      </c>
      <c r="Y2900" s="94">
        <v>4565.3</v>
      </c>
      <c r="Z2900" s="94">
        <v>23731.42</v>
      </c>
      <c r="AA2900" s="94">
        <v>24443.360000000001</v>
      </c>
      <c r="AB2900" s="94">
        <v>24443.360000000001</v>
      </c>
      <c r="AC2900">
        <f t="shared" si="90"/>
        <v>2000</v>
      </c>
      <c r="AD2900" t="str">
        <f t="shared" si="91"/>
        <v>307</v>
      </c>
    </row>
    <row r="2901" spans="1:30" hidden="1" x14ac:dyDescent="0.25">
      <c r="A2901" t="s">
        <v>1398</v>
      </c>
      <c r="B2901" t="s">
        <v>385</v>
      </c>
      <c r="C2901" t="s">
        <v>157</v>
      </c>
      <c r="D2901" t="s">
        <v>206</v>
      </c>
      <c r="E2901" t="s">
        <v>122</v>
      </c>
      <c r="F2901" t="s">
        <v>159</v>
      </c>
      <c r="G2901" t="s">
        <v>160</v>
      </c>
      <c r="H2901" t="s">
        <v>143</v>
      </c>
      <c r="I2901" t="s">
        <v>124</v>
      </c>
      <c r="J2901" t="s">
        <v>125</v>
      </c>
      <c r="K2901" t="s">
        <v>1401</v>
      </c>
      <c r="N2901" t="s">
        <v>1400</v>
      </c>
      <c r="O2901" t="s">
        <v>391</v>
      </c>
      <c r="P2901" t="s">
        <v>162</v>
      </c>
      <c r="Q2901" t="s">
        <v>207</v>
      </c>
      <c r="R2901" t="s">
        <v>131</v>
      </c>
      <c r="S2901" t="s">
        <v>164</v>
      </c>
      <c r="T2901" t="s">
        <v>165</v>
      </c>
      <c r="U2901" t="s">
        <v>151</v>
      </c>
      <c r="V2901" t="s">
        <v>135</v>
      </c>
      <c r="W2901" t="s">
        <v>136</v>
      </c>
      <c r="X2901" t="s">
        <v>1402</v>
      </c>
      <c r="Y2901" s="94">
        <v>9730.2099999999991</v>
      </c>
      <c r="Z2901" s="94">
        <v>0</v>
      </c>
      <c r="AA2901" s="94">
        <v>0</v>
      </c>
      <c r="AB2901" s="94">
        <v>0</v>
      </c>
      <c r="AC2901">
        <f t="shared" si="90"/>
        <v>2000</v>
      </c>
      <c r="AD2901" t="str">
        <f t="shared" si="91"/>
        <v>307</v>
      </c>
    </row>
    <row r="2902" spans="1:30" hidden="1" x14ac:dyDescent="0.25">
      <c r="A2902" t="s">
        <v>1398</v>
      </c>
      <c r="B2902" t="s">
        <v>385</v>
      </c>
      <c r="C2902" t="s">
        <v>157</v>
      </c>
      <c r="D2902" t="s">
        <v>214</v>
      </c>
      <c r="E2902" t="s">
        <v>122</v>
      </c>
      <c r="F2902" t="s">
        <v>159</v>
      </c>
      <c r="G2902" t="s">
        <v>160</v>
      </c>
      <c r="H2902" t="s">
        <v>143</v>
      </c>
      <c r="I2902" t="s">
        <v>124</v>
      </c>
      <c r="J2902" t="s">
        <v>125</v>
      </c>
      <c r="K2902" t="s">
        <v>1401</v>
      </c>
      <c r="N2902" t="s">
        <v>1400</v>
      </c>
      <c r="O2902" t="s">
        <v>391</v>
      </c>
      <c r="P2902" t="s">
        <v>162</v>
      </c>
      <c r="Q2902" t="s">
        <v>215</v>
      </c>
      <c r="R2902" t="s">
        <v>131</v>
      </c>
      <c r="S2902" t="s">
        <v>164</v>
      </c>
      <c r="T2902" t="s">
        <v>165</v>
      </c>
      <c r="U2902" t="s">
        <v>151</v>
      </c>
      <c r="V2902" t="s">
        <v>135</v>
      </c>
      <c r="W2902" t="s">
        <v>136</v>
      </c>
      <c r="X2902" t="s">
        <v>1402</v>
      </c>
      <c r="Y2902" s="94">
        <v>341801.1</v>
      </c>
      <c r="Z2902" s="94">
        <v>398258.7</v>
      </c>
      <c r="AA2902" s="94">
        <v>410206.46</v>
      </c>
      <c r="AB2902" s="94">
        <v>410206.46</v>
      </c>
      <c r="AC2902">
        <f t="shared" si="90"/>
        <v>2000</v>
      </c>
      <c r="AD2902" t="str">
        <f t="shared" si="91"/>
        <v>307</v>
      </c>
    </row>
    <row r="2903" spans="1:30" hidden="1" x14ac:dyDescent="0.25">
      <c r="A2903" t="s">
        <v>1398</v>
      </c>
      <c r="B2903" t="s">
        <v>385</v>
      </c>
      <c r="C2903" t="s">
        <v>157</v>
      </c>
      <c r="D2903" t="s">
        <v>240</v>
      </c>
      <c r="E2903" t="s">
        <v>122</v>
      </c>
      <c r="F2903" t="s">
        <v>159</v>
      </c>
      <c r="G2903" t="s">
        <v>160</v>
      </c>
      <c r="H2903" t="s">
        <v>143</v>
      </c>
      <c r="I2903" t="s">
        <v>124</v>
      </c>
      <c r="J2903" t="s">
        <v>125</v>
      </c>
      <c r="K2903" t="s">
        <v>1401</v>
      </c>
      <c r="N2903" t="s">
        <v>1400</v>
      </c>
      <c r="O2903" t="s">
        <v>391</v>
      </c>
      <c r="P2903" t="s">
        <v>162</v>
      </c>
      <c r="Q2903" t="s">
        <v>241</v>
      </c>
      <c r="R2903" t="s">
        <v>131</v>
      </c>
      <c r="S2903" t="s">
        <v>164</v>
      </c>
      <c r="T2903" t="s">
        <v>165</v>
      </c>
      <c r="U2903" t="s">
        <v>151</v>
      </c>
      <c r="V2903" t="s">
        <v>135</v>
      </c>
      <c r="W2903" t="s">
        <v>136</v>
      </c>
      <c r="X2903" t="s">
        <v>1402</v>
      </c>
      <c r="Y2903" s="94">
        <v>15715.25</v>
      </c>
      <c r="Z2903" s="94">
        <v>0</v>
      </c>
      <c r="AA2903" s="94">
        <v>0</v>
      </c>
      <c r="AB2903" s="94">
        <v>0</v>
      </c>
      <c r="AC2903">
        <f t="shared" si="90"/>
        <v>3000</v>
      </c>
      <c r="AD2903" t="str">
        <f t="shared" si="91"/>
        <v>307</v>
      </c>
    </row>
    <row r="2904" spans="1:30" hidden="1" x14ac:dyDescent="0.25">
      <c r="A2904" t="s">
        <v>1398</v>
      </c>
      <c r="B2904" t="s">
        <v>385</v>
      </c>
      <c r="C2904" t="s">
        <v>157</v>
      </c>
      <c r="D2904" t="s">
        <v>242</v>
      </c>
      <c r="E2904" t="s">
        <v>122</v>
      </c>
      <c r="F2904" t="s">
        <v>159</v>
      </c>
      <c r="G2904" t="s">
        <v>160</v>
      </c>
      <c r="H2904" t="s">
        <v>143</v>
      </c>
      <c r="I2904" t="s">
        <v>124</v>
      </c>
      <c r="J2904" t="s">
        <v>125</v>
      </c>
      <c r="K2904" t="s">
        <v>1401</v>
      </c>
      <c r="N2904" t="s">
        <v>1400</v>
      </c>
      <c r="O2904" t="s">
        <v>391</v>
      </c>
      <c r="P2904" t="s">
        <v>162</v>
      </c>
      <c r="Q2904" t="s">
        <v>243</v>
      </c>
      <c r="R2904" t="s">
        <v>131</v>
      </c>
      <c r="S2904" t="s">
        <v>164</v>
      </c>
      <c r="T2904" t="s">
        <v>165</v>
      </c>
      <c r="U2904" t="s">
        <v>151</v>
      </c>
      <c r="V2904" t="s">
        <v>135</v>
      </c>
      <c r="W2904" t="s">
        <v>136</v>
      </c>
      <c r="X2904" t="s">
        <v>1402</v>
      </c>
      <c r="Y2904" s="94">
        <v>35698.22</v>
      </c>
      <c r="Z2904" s="94">
        <v>27522.671200000001</v>
      </c>
      <c r="AA2904" s="94">
        <v>28348.35</v>
      </c>
      <c r="AB2904" s="94">
        <v>28348.35</v>
      </c>
      <c r="AC2904">
        <f t="shared" si="90"/>
        <v>3000</v>
      </c>
      <c r="AD2904" t="str">
        <f t="shared" si="91"/>
        <v>307</v>
      </c>
    </row>
    <row r="2905" spans="1:30" hidden="1" x14ac:dyDescent="0.25">
      <c r="A2905" t="s">
        <v>1398</v>
      </c>
      <c r="B2905" t="s">
        <v>385</v>
      </c>
      <c r="C2905" t="s">
        <v>157</v>
      </c>
      <c r="D2905" t="s">
        <v>244</v>
      </c>
      <c r="E2905" t="s">
        <v>122</v>
      </c>
      <c r="F2905" t="s">
        <v>159</v>
      </c>
      <c r="G2905" t="s">
        <v>160</v>
      </c>
      <c r="H2905" t="s">
        <v>143</v>
      </c>
      <c r="I2905" t="s">
        <v>124</v>
      </c>
      <c r="J2905" t="s">
        <v>125</v>
      </c>
      <c r="K2905" t="s">
        <v>1401</v>
      </c>
      <c r="N2905" t="s">
        <v>1400</v>
      </c>
      <c r="O2905" t="s">
        <v>391</v>
      </c>
      <c r="P2905" t="s">
        <v>162</v>
      </c>
      <c r="Q2905" t="s">
        <v>245</v>
      </c>
      <c r="R2905" t="s">
        <v>131</v>
      </c>
      <c r="S2905" t="s">
        <v>164</v>
      </c>
      <c r="T2905" t="s">
        <v>165</v>
      </c>
      <c r="U2905" t="s">
        <v>151</v>
      </c>
      <c r="V2905" t="s">
        <v>135</v>
      </c>
      <c r="W2905" t="s">
        <v>136</v>
      </c>
      <c r="X2905" t="s">
        <v>1402</v>
      </c>
      <c r="Y2905" s="94">
        <v>1033403</v>
      </c>
      <c r="Z2905" s="94">
        <v>1056876.52</v>
      </c>
      <c r="AA2905" s="94">
        <v>1088582.8156000001</v>
      </c>
      <c r="AB2905" s="94">
        <v>1088582.82</v>
      </c>
      <c r="AC2905">
        <f t="shared" si="90"/>
        <v>3000</v>
      </c>
      <c r="AD2905" t="str">
        <f t="shared" si="91"/>
        <v>307</v>
      </c>
    </row>
    <row r="2906" spans="1:30" hidden="1" x14ac:dyDescent="0.25">
      <c r="A2906" t="s">
        <v>1398</v>
      </c>
      <c r="B2906" t="s">
        <v>385</v>
      </c>
      <c r="C2906" t="s">
        <v>157</v>
      </c>
      <c r="D2906" t="s">
        <v>291</v>
      </c>
      <c r="E2906" t="s">
        <v>122</v>
      </c>
      <c r="F2906" t="s">
        <v>159</v>
      </c>
      <c r="G2906" t="s">
        <v>160</v>
      </c>
      <c r="H2906" t="s">
        <v>143</v>
      </c>
      <c r="I2906" t="s">
        <v>124</v>
      </c>
      <c r="J2906" t="s">
        <v>125</v>
      </c>
      <c r="K2906" t="s">
        <v>1401</v>
      </c>
      <c r="N2906" t="s">
        <v>1400</v>
      </c>
      <c r="O2906" t="s">
        <v>391</v>
      </c>
      <c r="P2906" t="s">
        <v>162</v>
      </c>
      <c r="Q2906" t="s">
        <v>169</v>
      </c>
      <c r="R2906" t="s">
        <v>131</v>
      </c>
      <c r="S2906" t="s">
        <v>164</v>
      </c>
      <c r="T2906" t="s">
        <v>165</v>
      </c>
      <c r="U2906" t="s">
        <v>151</v>
      </c>
      <c r="V2906" t="s">
        <v>135</v>
      </c>
      <c r="W2906" t="s">
        <v>136</v>
      </c>
      <c r="X2906" t="s">
        <v>1402</v>
      </c>
      <c r="Y2906" s="94">
        <v>11697.38</v>
      </c>
      <c r="Z2906" s="94">
        <v>27661.5</v>
      </c>
      <c r="AA2906" s="94">
        <v>28491.345000000001</v>
      </c>
      <c r="AB2906" s="94">
        <v>28491.35</v>
      </c>
      <c r="AC2906">
        <f t="shared" si="90"/>
        <v>3000</v>
      </c>
      <c r="AD2906" t="str">
        <f t="shared" si="91"/>
        <v>307</v>
      </c>
    </row>
    <row r="2907" spans="1:30" hidden="1" x14ac:dyDescent="0.25">
      <c r="A2907" t="s">
        <v>1398</v>
      </c>
      <c r="B2907" t="s">
        <v>385</v>
      </c>
      <c r="C2907" t="s">
        <v>157</v>
      </c>
      <c r="D2907" t="s">
        <v>315</v>
      </c>
      <c r="E2907" t="s">
        <v>122</v>
      </c>
      <c r="F2907" t="s">
        <v>159</v>
      </c>
      <c r="G2907" t="s">
        <v>160</v>
      </c>
      <c r="H2907" t="s">
        <v>143</v>
      </c>
      <c r="I2907" t="s">
        <v>124</v>
      </c>
      <c r="J2907" t="s">
        <v>125</v>
      </c>
      <c r="K2907" t="s">
        <v>1401</v>
      </c>
      <c r="N2907" t="s">
        <v>1400</v>
      </c>
      <c r="O2907" t="s">
        <v>391</v>
      </c>
      <c r="P2907" t="s">
        <v>162</v>
      </c>
      <c r="Q2907" t="s">
        <v>316</v>
      </c>
      <c r="R2907" t="s">
        <v>131</v>
      </c>
      <c r="S2907" t="s">
        <v>164</v>
      </c>
      <c r="T2907" t="s">
        <v>165</v>
      </c>
      <c r="U2907" t="s">
        <v>151</v>
      </c>
      <c r="V2907" t="s">
        <v>135</v>
      </c>
      <c r="W2907" t="s">
        <v>136</v>
      </c>
      <c r="X2907" t="s">
        <v>1402</v>
      </c>
      <c r="Y2907" s="94">
        <v>8.5</v>
      </c>
      <c r="Z2907" s="94">
        <v>183898.66666666663</v>
      </c>
      <c r="AA2907" s="94">
        <v>189415.63</v>
      </c>
      <c r="AB2907" s="94">
        <v>189415.63</v>
      </c>
      <c r="AC2907">
        <f t="shared" si="90"/>
        <v>3000</v>
      </c>
      <c r="AD2907" t="str">
        <f t="shared" si="91"/>
        <v>307</v>
      </c>
    </row>
    <row r="2908" spans="1:30" hidden="1" x14ac:dyDescent="0.25">
      <c r="A2908" t="s">
        <v>1398</v>
      </c>
      <c r="B2908" t="s">
        <v>385</v>
      </c>
      <c r="C2908" t="s">
        <v>157</v>
      </c>
      <c r="D2908" t="s">
        <v>256</v>
      </c>
      <c r="E2908" t="s">
        <v>122</v>
      </c>
      <c r="F2908" t="s">
        <v>159</v>
      </c>
      <c r="G2908" t="s">
        <v>160</v>
      </c>
      <c r="H2908" t="s">
        <v>143</v>
      </c>
      <c r="I2908" t="s">
        <v>124</v>
      </c>
      <c r="J2908" t="s">
        <v>125</v>
      </c>
      <c r="K2908" t="s">
        <v>1401</v>
      </c>
      <c r="N2908" t="s">
        <v>1400</v>
      </c>
      <c r="O2908" t="s">
        <v>391</v>
      </c>
      <c r="P2908" t="s">
        <v>162</v>
      </c>
      <c r="Q2908" t="s">
        <v>257</v>
      </c>
      <c r="R2908" t="s">
        <v>131</v>
      </c>
      <c r="S2908" t="s">
        <v>164</v>
      </c>
      <c r="T2908" t="s">
        <v>165</v>
      </c>
      <c r="U2908" t="s">
        <v>151</v>
      </c>
      <c r="V2908" t="s">
        <v>135</v>
      </c>
      <c r="W2908" t="s">
        <v>136</v>
      </c>
      <c r="X2908" t="s">
        <v>1402</v>
      </c>
      <c r="Y2908" s="94">
        <v>0</v>
      </c>
      <c r="Z2908" s="94">
        <v>14651.644444444446</v>
      </c>
      <c r="AA2908" s="94">
        <v>15091.19</v>
      </c>
      <c r="AB2908" s="94">
        <v>15091.19</v>
      </c>
      <c r="AC2908">
        <f t="shared" si="90"/>
        <v>3000</v>
      </c>
      <c r="AD2908" t="str">
        <f t="shared" si="91"/>
        <v>307</v>
      </c>
    </row>
    <row r="2909" spans="1:30" hidden="1" x14ac:dyDescent="0.25">
      <c r="A2909" t="s">
        <v>1398</v>
      </c>
      <c r="B2909" t="s">
        <v>385</v>
      </c>
      <c r="C2909" t="s">
        <v>157</v>
      </c>
      <c r="D2909" t="s">
        <v>260</v>
      </c>
      <c r="E2909" t="s">
        <v>122</v>
      </c>
      <c r="F2909" t="s">
        <v>431</v>
      </c>
      <c r="G2909" t="s">
        <v>1403</v>
      </c>
      <c r="H2909" t="s">
        <v>143</v>
      </c>
      <c r="I2909" t="s">
        <v>124</v>
      </c>
      <c r="J2909" t="s">
        <v>1404</v>
      </c>
      <c r="K2909" t="s">
        <v>1401</v>
      </c>
      <c r="N2909" t="s">
        <v>1400</v>
      </c>
      <c r="O2909" t="s">
        <v>391</v>
      </c>
      <c r="P2909" t="s">
        <v>162</v>
      </c>
      <c r="Q2909" t="s">
        <v>261</v>
      </c>
      <c r="R2909" t="s">
        <v>131</v>
      </c>
      <c r="S2909" t="s">
        <v>132</v>
      </c>
      <c r="T2909" t="s">
        <v>1405</v>
      </c>
      <c r="U2909" t="s">
        <v>151</v>
      </c>
      <c r="V2909" t="s">
        <v>135</v>
      </c>
      <c r="W2909" t="s">
        <v>1406</v>
      </c>
      <c r="X2909" t="s">
        <v>1402</v>
      </c>
      <c r="Z2909" s="94">
        <v>4187007</v>
      </c>
      <c r="AA2909" s="94">
        <v>0</v>
      </c>
      <c r="AB2909" s="94">
        <v>0</v>
      </c>
      <c r="AC2909">
        <f t="shared" si="90"/>
        <v>3000</v>
      </c>
      <c r="AD2909" t="str">
        <f t="shared" si="91"/>
        <v>307</v>
      </c>
    </row>
    <row r="2910" spans="1:30" hidden="1" x14ac:dyDescent="0.25">
      <c r="A2910" t="s">
        <v>1398</v>
      </c>
      <c r="B2910" t="s">
        <v>385</v>
      </c>
      <c r="C2910" t="s">
        <v>157</v>
      </c>
      <c r="D2910" t="s">
        <v>260</v>
      </c>
      <c r="E2910" t="s">
        <v>122</v>
      </c>
      <c r="F2910" t="s">
        <v>431</v>
      </c>
      <c r="G2910" t="s">
        <v>1403</v>
      </c>
      <c r="H2910" t="s">
        <v>143</v>
      </c>
      <c r="I2910" t="s">
        <v>124</v>
      </c>
      <c r="J2910" t="s">
        <v>1407</v>
      </c>
      <c r="K2910" t="s">
        <v>1401</v>
      </c>
      <c r="N2910" t="s">
        <v>1400</v>
      </c>
      <c r="O2910" t="s">
        <v>391</v>
      </c>
      <c r="P2910" t="s">
        <v>162</v>
      </c>
      <c r="Q2910" t="s">
        <v>261</v>
      </c>
      <c r="R2910" t="s">
        <v>131</v>
      </c>
      <c r="S2910" t="s">
        <v>132</v>
      </c>
      <c r="T2910" t="s">
        <v>1405</v>
      </c>
      <c r="U2910" t="s">
        <v>151</v>
      </c>
      <c r="V2910" t="s">
        <v>135</v>
      </c>
      <c r="W2910" t="s">
        <v>1408</v>
      </c>
      <c r="X2910" t="s">
        <v>1402</v>
      </c>
      <c r="Z2910" s="94">
        <v>6509038</v>
      </c>
      <c r="AA2910" s="94">
        <v>0</v>
      </c>
      <c r="AB2910" s="94">
        <v>0</v>
      </c>
      <c r="AC2910">
        <f t="shared" si="90"/>
        <v>3000</v>
      </c>
      <c r="AD2910" t="str">
        <f t="shared" si="91"/>
        <v>307</v>
      </c>
    </row>
    <row r="2911" spans="1:30" hidden="1" x14ac:dyDescent="0.25">
      <c r="A2911" t="s">
        <v>1398</v>
      </c>
      <c r="B2911" t="s">
        <v>385</v>
      </c>
      <c r="C2911" t="s">
        <v>157</v>
      </c>
      <c r="D2911" t="s">
        <v>272</v>
      </c>
      <c r="E2911" t="s">
        <v>122</v>
      </c>
      <c r="F2911" t="s">
        <v>159</v>
      </c>
      <c r="G2911" t="s">
        <v>160</v>
      </c>
      <c r="H2911" t="s">
        <v>143</v>
      </c>
      <c r="I2911" t="s">
        <v>124</v>
      </c>
      <c r="J2911" t="s">
        <v>125</v>
      </c>
      <c r="K2911" t="s">
        <v>1401</v>
      </c>
      <c r="N2911" t="s">
        <v>1400</v>
      </c>
      <c r="O2911" t="s">
        <v>391</v>
      </c>
      <c r="P2911" t="s">
        <v>162</v>
      </c>
      <c r="Q2911" t="s">
        <v>273</v>
      </c>
      <c r="R2911" t="s">
        <v>131</v>
      </c>
      <c r="S2911" t="s">
        <v>164</v>
      </c>
      <c r="T2911" t="s">
        <v>165</v>
      </c>
      <c r="U2911" t="s">
        <v>151</v>
      </c>
      <c r="V2911" t="s">
        <v>135</v>
      </c>
      <c r="W2911" t="s">
        <v>136</v>
      </c>
      <c r="X2911" t="s">
        <v>1402</v>
      </c>
      <c r="Y2911" s="94">
        <v>403728.61</v>
      </c>
      <c r="Z2911" s="94">
        <v>292282.60888888891</v>
      </c>
      <c r="AA2911" s="94">
        <v>301051.09000000003</v>
      </c>
      <c r="AB2911" s="94">
        <v>301051.09000000003</v>
      </c>
      <c r="AC2911">
        <f t="shared" si="90"/>
        <v>3000</v>
      </c>
      <c r="AD2911" t="str">
        <f t="shared" si="91"/>
        <v>307</v>
      </c>
    </row>
    <row r="2912" spans="1:30" hidden="1" x14ac:dyDescent="0.25">
      <c r="A2912" t="s">
        <v>1398</v>
      </c>
      <c r="B2912" t="s">
        <v>385</v>
      </c>
      <c r="C2912" t="s">
        <v>157</v>
      </c>
      <c r="D2912" t="s">
        <v>276</v>
      </c>
      <c r="E2912" t="s">
        <v>122</v>
      </c>
      <c r="F2912" t="s">
        <v>159</v>
      </c>
      <c r="G2912" t="s">
        <v>160</v>
      </c>
      <c r="H2912" t="s">
        <v>143</v>
      </c>
      <c r="I2912" t="s">
        <v>124</v>
      </c>
      <c r="J2912" t="s">
        <v>125</v>
      </c>
      <c r="K2912" t="s">
        <v>1401</v>
      </c>
      <c r="N2912" t="s">
        <v>1400</v>
      </c>
      <c r="O2912" t="s">
        <v>391</v>
      </c>
      <c r="P2912" t="s">
        <v>162</v>
      </c>
      <c r="Q2912" t="s">
        <v>277</v>
      </c>
      <c r="R2912" t="s">
        <v>131</v>
      </c>
      <c r="S2912" t="s">
        <v>164</v>
      </c>
      <c r="T2912" t="s">
        <v>165</v>
      </c>
      <c r="U2912" t="s">
        <v>151</v>
      </c>
      <c r="V2912" t="s">
        <v>135</v>
      </c>
      <c r="W2912" t="s">
        <v>136</v>
      </c>
      <c r="X2912" t="s">
        <v>1402</v>
      </c>
      <c r="Y2912" s="94">
        <v>1061.4100000000001</v>
      </c>
      <c r="Z2912" s="94">
        <v>0</v>
      </c>
      <c r="AA2912" s="94">
        <v>0</v>
      </c>
      <c r="AB2912" s="94">
        <v>0</v>
      </c>
      <c r="AC2912">
        <f t="shared" si="90"/>
        <v>3000</v>
      </c>
      <c r="AD2912" t="str">
        <f t="shared" si="91"/>
        <v>307</v>
      </c>
    </row>
    <row r="2913" spans="1:30" hidden="1" x14ac:dyDescent="0.25">
      <c r="A2913" t="s">
        <v>1398</v>
      </c>
      <c r="B2913" t="s">
        <v>385</v>
      </c>
      <c r="C2913" t="s">
        <v>157</v>
      </c>
      <c r="D2913" t="s">
        <v>278</v>
      </c>
      <c r="E2913" t="s">
        <v>122</v>
      </c>
      <c r="F2913" t="s">
        <v>159</v>
      </c>
      <c r="G2913" t="s">
        <v>160</v>
      </c>
      <c r="H2913" t="s">
        <v>143</v>
      </c>
      <c r="I2913" t="s">
        <v>124</v>
      </c>
      <c r="J2913" t="s">
        <v>125</v>
      </c>
      <c r="K2913" t="s">
        <v>1401</v>
      </c>
      <c r="N2913" t="s">
        <v>1400</v>
      </c>
      <c r="O2913" t="s">
        <v>391</v>
      </c>
      <c r="P2913" t="s">
        <v>162</v>
      </c>
      <c r="Q2913" t="s">
        <v>279</v>
      </c>
      <c r="R2913" t="s">
        <v>131</v>
      </c>
      <c r="S2913" t="s">
        <v>164</v>
      </c>
      <c r="T2913" t="s">
        <v>165</v>
      </c>
      <c r="U2913" t="s">
        <v>151</v>
      </c>
      <c r="V2913" t="s">
        <v>135</v>
      </c>
      <c r="W2913" t="s">
        <v>136</v>
      </c>
      <c r="X2913" t="s">
        <v>1402</v>
      </c>
      <c r="Y2913" s="94">
        <v>104162.73</v>
      </c>
      <c r="Z2913" s="94">
        <v>65915.288888888899</v>
      </c>
      <c r="AA2913" s="94">
        <v>67892.75</v>
      </c>
      <c r="AB2913" s="94">
        <v>67892.75</v>
      </c>
      <c r="AC2913">
        <f t="shared" si="90"/>
        <v>3000</v>
      </c>
      <c r="AD2913" t="str">
        <f t="shared" si="91"/>
        <v>307</v>
      </c>
    </row>
    <row r="2914" spans="1:30" hidden="1" x14ac:dyDescent="0.25">
      <c r="A2914" t="s">
        <v>1398</v>
      </c>
      <c r="B2914" t="s">
        <v>385</v>
      </c>
      <c r="C2914" t="s">
        <v>157</v>
      </c>
      <c r="D2914" t="s">
        <v>172</v>
      </c>
      <c r="E2914" t="s">
        <v>122</v>
      </c>
      <c r="F2914" t="s">
        <v>159</v>
      </c>
      <c r="G2914" t="s">
        <v>160</v>
      </c>
      <c r="H2914" t="s">
        <v>143</v>
      </c>
      <c r="I2914" t="s">
        <v>124</v>
      </c>
      <c r="J2914" t="s">
        <v>125</v>
      </c>
      <c r="K2914" t="s">
        <v>1401</v>
      </c>
      <c r="N2914" t="s">
        <v>1400</v>
      </c>
      <c r="O2914" t="s">
        <v>391</v>
      </c>
      <c r="P2914" t="s">
        <v>162</v>
      </c>
      <c r="Q2914" t="s">
        <v>173</v>
      </c>
      <c r="R2914" t="s">
        <v>131</v>
      </c>
      <c r="S2914" t="s">
        <v>164</v>
      </c>
      <c r="T2914" t="s">
        <v>165</v>
      </c>
      <c r="U2914" t="s">
        <v>151</v>
      </c>
      <c r="V2914" t="s">
        <v>135</v>
      </c>
      <c r="W2914" t="s">
        <v>136</v>
      </c>
      <c r="X2914" t="s">
        <v>1402</v>
      </c>
      <c r="Y2914" s="94">
        <v>86755.77</v>
      </c>
      <c r="Z2914" s="94">
        <v>31613.653333333328</v>
      </c>
      <c r="AA2914" s="94">
        <v>44562.06</v>
      </c>
      <c r="AB2914" s="94">
        <v>44562.06</v>
      </c>
      <c r="AC2914">
        <f t="shared" si="90"/>
        <v>3000</v>
      </c>
      <c r="AD2914" t="str">
        <f t="shared" si="91"/>
        <v>307</v>
      </c>
    </row>
    <row r="2915" spans="1:30" hidden="1" x14ac:dyDescent="0.25">
      <c r="A2915" t="s">
        <v>1398</v>
      </c>
      <c r="B2915" t="s">
        <v>385</v>
      </c>
      <c r="C2915" t="s">
        <v>157</v>
      </c>
      <c r="D2915" t="s">
        <v>174</v>
      </c>
      <c r="E2915" t="s">
        <v>122</v>
      </c>
      <c r="F2915" t="s">
        <v>159</v>
      </c>
      <c r="G2915" t="s">
        <v>160</v>
      </c>
      <c r="H2915" t="s">
        <v>143</v>
      </c>
      <c r="I2915" t="s">
        <v>124</v>
      </c>
      <c r="J2915" t="s">
        <v>125</v>
      </c>
      <c r="K2915" t="s">
        <v>1401</v>
      </c>
      <c r="N2915" t="s">
        <v>1400</v>
      </c>
      <c r="O2915" t="s">
        <v>391</v>
      </c>
      <c r="P2915" t="s">
        <v>162</v>
      </c>
      <c r="Q2915" t="s">
        <v>175</v>
      </c>
      <c r="R2915" t="s">
        <v>131</v>
      </c>
      <c r="S2915" t="s">
        <v>164</v>
      </c>
      <c r="T2915" t="s">
        <v>165</v>
      </c>
      <c r="U2915" t="s">
        <v>151</v>
      </c>
      <c r="V2915" t="s">
        <v>135</v>
      </c>
      <c r="W2915" t="s">
        <v>136</v>
      </c>
      <c r="X2915" t="s">
        <v>1402</v>
      </c>
      <c r="Y2915" s="94">
        <v>62120.11</v>
      </c>
      <c r="Z2915" s="94">
        <v>19178.666666666668</v>
      </c>
      <c r="AA2915" s="94">
        <v>31754.03</v>
      </c>
      <c r="AB2915" s="94">
        <v>31754.03</v>
      </c>
      <c r="AC2915">
        <f t="shared" si="90"/>
        <v>3000</v>
      </c>
      <c r="AD2915" t="str">
        <f t="shared" si="91"/>
        <v>307</v>
      </c>
    </row>
    <row r="2916" spans="1:30" hidden="1" x14ac:dyDescent="0.25">
      <c r="A2916" t="s">
        <v>1398</v>
      </c>
      <c r="B2916" t="s">
        <v>385</v>
      </c>
      <c r="C2916" t="s">
        <v>157</v>
      </c>
      <c r="D2916" t="s">
        <v>286</v>
      </c>
      <c r="E2916" t="s">
        <v>122</v>
      </c>
      <c r="F2916" t="s">
        <v>159</v>
      </c>
      <c r="G2916" t="s">
        <v>160</v>
      </c>
      <c r="H2916" t="s">
        <v>143</v>
      </c>
      <c r="I2916" t="s">
        <v>124</v>
      </c>
      <c r="J2916" t="s">
        <v>125</v>
      </c>
      <c r="K2916" t="s">
        <v>1401</v>
      </c>
      <c r="N2916" t="s">
        <v>1400</v>
      </c>
      <c r="O2916" t="s">
        <v>391</v>
      </c>
      <c r="P2916" t="s">
        <v>162</v>
      </c>
      <c r="Q2916" t="s">
        <v>287</v>
      </c>
      <c r="R2916" t="s">
        <v>131</v>
      </c>
      <c r="S2916" t="s">
        <v>164</v>
      </c>
      <c r="T2916" t="s">
        <v>165</v>
      </c>
      <c r="U2916" t="s">
        <v>151</v>
      </c>
      <c r="V2916" t="s">
        <v>135</v>
      </c>
      <c r="W2916" t="s">
        <v>136</v>
      </c>
      <c r="X2916" t="s">
        <v>1402</v>
      </c>
      <c r="Y2916" s="94">
        <v>47506.07</v>
      </c>
      <c r="Z2916" s="94">
        <v>95398.399999999994</v>
      </c>
      <c r="AA2916" s="94">
        <v>98260.35</v>
      </c>
      <c r="AB2916" s="94">
        <v>98260.35</v>
      </c>
      <c r="AC2916">
        <f t="shared" si="90"/>
        <v>3000</v>
      </c>
      <c r="AD2916" t="str">
        <f t="shared" si="91"/>
        <v>307</v>
      </c>
    </row>
    <row r="2917" spans="1:30" hidden="1" x14ac:dyDescent="0.25">
      <c r="A2917" s="97" t="s">
        <v>1409</v>
      </c>
      <c r="B2917" s="97" t="s">
        <v>1410</v>
      </c>
      <c r="C2917" s="97" t="s">
        <v>421</v>
      </c>
      <c r="D2917" s="97" t="s">
        <v>896</v>
      </c>
      <c r="E2917" s="97" t="s">
        <v>122</v>
      </c>
      <c r="F2917" s="98">
        <v>15</v>
      </c>
      <c r="G2917" s="98" t="s">
        <v>142</v>
      </c>
      <c r="H2917" s="97">
        <v>19</v>
      </c>
      <c r="I2917" s="97" t="s">
        <v>124</v>
      </c>
      <c r="J2917" s="97" t="s">
        <v>125</v>
      </c>
      <c r="K2917" s="97" t="s">
        <v>1411</v>
      </c>
      <c r="L2917" s="97"/>
      <c r="M2917" s="97"/>
      <c r="N2917" s="97" t="s">
        <v>1412</v>
      </c>
      <c r="O2917" s="97" t="s">
        <v>1413</v>
      </c>
      <c r="P2917" s="97" t="s">
        <v>426</v>
      </c>
      <c r="Q2917" s="97" t="s">
        <v>900</v>
      </c>
      <c r="R2917" s="97" t="s">
        <v>131</v>
      </c>
      <c r="S2917" s="97" t="s">
        <v>149</v>
      </c>
      <c r="T2917" s="97" t="s">
        <v>150</v>
      </c>
      <c r="U2917" s="97" t="s">
        <v>134</v>
      </c>
      <c r="V2917" s="97" t="s">
        <v>135</v>
      </c>
      <c r="W2917" s="97" t="s">
        <v>136</v>
      </c>
      <c r="X2917" s="97" t="s">
        <v>1414</v>
      </c>
      <c r="Y2917" s="99">
        <v>206114723</v>
      </c>
      <c r="Z2917" s="99">
        <v>206114723</v>
      </c>
      <c r="AA2917" s="99">
        <v>220902145</v>
      </c>
      <c r="AB2917" s="99">
        <v>220902145</v>
      </c>
      <c r="AC2917">
        <f t="shared" si="90"/>
        <v>4000</v>
      </c>
      <c r="AD2917" t="str">
        <f t="shared" si="91"/>
        <v>320</v>
      </c>
    </row>
    <row r="2918" spans="1:30" hidden="1" x14ac:dyDescent="0.25">
      <c r="A2918" t="s">
        <v>1415</v>
      </c>
      <c r="B2918" t="s">
        <v>385</v>
      </c>
      <c r="C2918" t="s">
        <v>1416</v>
      </c>
      <c r="D2918" t="s">
        <v>186</v>
      </c>
      <c r="E2918" t="s">
        <v>122</v>
      </c>
      <c r="F2918" t="s">
        <v>159</v>
      </c>
      <c r="G2918" t="s">
        <v>160</v>
      </c>
      <c r="H2918" t="s">
        <v>304</v>
      </c>
      <c r="I2918" t="s">
        <v>124</v>
      </c>
      <c r="J2918" t="s">
        <v>125</v>
      </c>
      <c r="K2918" t="s">
        <v>1417</v>
      </c>
      <c r="N2918" t="s">
        <v>1418</v>
      </c>
      <c r="O2918" t="s">
        <v>391</v>
      </c>
      <c r="P2918" t="s">
        <v>1419</v>
      </c>
      <c r="Q2918" t="s">
        <v>188</v>
      </c>
      <c r="R2918" t="s">
        <v>131</v>
      </c>
      <c r="S2918" t="s">
        <v>164</v>
      </c>
      <c r="T2918" t="s">
        <v>165</v>
      </c>
      <c r="U2918" t="s">
        <v>134</v>
      </c>
      <c r="V2918" t="s">
        <v>135</v>
      </c>
      <c r="W2918" t="s">
        <v>136</v>
      </c>
      <c r="X2918" t="s">
        <v>1420</v>
      </c>
      <c r="AA2918" s="94">
        <v>0</v>
      </c>
      <c r="AB2918" s="94">
        <v>0</v>
      </c>
      <c r="AC2918">
        <f t="shared" si="90"/>
        <v>2000</v>
      </c>
      <c r="AD2918" t="str">
        <f t="shared" si="91"/>
        <v>307</v>
      </c>
    </row>
    <row r="2919" spans="1:30" hidden="1" x14ac:dyDescent="0.25">
      <c r="A2919" t="s">
        <v>1415</v>
      </c>
      <c r="B2919" t="s">
        <v>385</v>
      </c>
      <c r="C2919" t="s">
        <v>1416</v>
      </c>
      <c r="D2919" t="s">
        <v>192</v>
      </c>
      <c r="E2919" t="s">
        <v>122</v>
      </c>
      <c r="F2919" t="s">
        <v>159</v>
      </c>
      <c r="G2919" t="s">
        <v>160</v>
      </c>
      <c r="H2919" t="s">
        <v>304</v>
      </c>
      <c r="I2919" t="s">
        <v>124</v>
      </c>
      <c r="J2919" t="s">
        <v>125</v>
      </c>
      <c r="K2919" t="s">
        <v>1417</v>
      </c>
      <c r="N2919" t="s">
        <v>1418</v>
      </c>
      <c r="O2919" t="s">
        <v>391</v>
      </c>
      <c r="P2919" t="s">
        <v>1419</v>
      </c>
      <c r="Q2919" t="s">
        <v>193</v>
      </c>
      <c r="R2919" t="s">
        <v>131</v>
      </c>
      <c r="S2919" t="s">
        <v>164</v>
      </c>
      <c r="T2919" t="s">
        <v>165</v>
      </c>
      <c r="U2919" t="s">
        <v>134</v>
      </c>
      <c r="V2919" t="s">
        <v>135</v>
      </c>
      <c r="W2919" t="s">
        <v>136</v>
      </c>
      <c r="X2919" t="s">
        <v>1420</v>
      </c>
      <c r="AA2919" s="94">
        <v>0</v>
      </c>
      <c r="AB2919" s="94">
        <v>0</v>
      </c>
      <c r="AC2919">
        <f t="shared" si="90"/>
        <v>2000</v>
      </c>
      <c r="AD2919" t="str">
        <f t="shared" si="91"/>
        <v>307</v>
      </c>
    </row>
    <row r="2920" spans="1:30" hidden="1" x14ac:dyDescent="0.25">
      <c r="A2920" t="s">
        <v>1415</v>
      </c>
      <c r="B2920" t="s">
        <v>385</v>
      </c>
      <c r="C2920" t="s">
        <v>1416</v>
      </c>
      <c r="D2920" t="s">
        <v>198</v>
      </c>
      <c r="E2920" t="s">
        <v>122</v>
      </c>
      <c r="F2920" t="s">
        <v>159</v>
      </c>
      <c r="G2920" t="s">
        <v>160</v>
      </c>
      <c r="H2920" t="s">
        <v>304</v>
      </c>
      <c r="I2920" t="s">
        <v>124</v>
      </c>
      <c r="J2920" t="s">
        <v>125</v>
      </c>
      <c r="K2920" t="s">
        <v>1417</v>
      </c>
      <c r="N2920" t="s">
        <v>1418</v>
      </c>
      <c r="O2920" t="s">
        <v>391</v>
      </c>
      <c r="P2920" t="s">
        <v>1419</v>
      </c>
      <c r="Q2920" t="s">
        <v>199</v>
      </c>
      <c r="R2920" t="s">
        <v>131</v>
      </c>
      <c r="S2920" t="s">
        <v>164</v>
      </c>
      <c r="T2920" t="s">
        <v>165</v>
      </c>
      <c r="U2920" t="s">
        <v>134</v>
      </c>
      <c r="V2920" t="s">
        <v>135</v>
      </c>
      <c r="W2920" t="s">
        <v>136</v>
      </c>
      <c r="X2920" t="s">
        <v>1420</v>
      </c>
      <c r="AA2920" s="94">
        <v>0</v>
      </c>
      <c r="AB2920" s="94">
        <v>0</v>
      </c>
      <c r="AC2920">
        <f t="shared" si="90"/>
        <v>2000</v>
      </c>
      <c r="AD2920" t="str">
        <f t="shared" si="91"/>
        <v>307</v>
      </c>
    </row>
    <row r="2921" spans="1:30" hidden="1" x14ac:dyDescent="0.25">
      <c r="A2921" t="s">
        <v>1415</v>
      </c>
      <c r="B2921" t="s">
        <v>385</v>
      </c>
      <c r="C2921" t="s">
        <v>1416</v>
      </c>
      <c r="D2921" t="s">
        <v>172</v>
      </c>
      <c r="E2921" t="s">
        <v>122</v>
      </c>
      <c r="F2921" t="s">
        <v>159</v>
      </c>
      <c r="G2921" t="s">
        <v>160</v>
      </c>
      <c r="H2921" t="s">
        <v>304</v>
      </c>
      <c r="I2921" t="s">
        <v>124</v>
      </c>
      <c r="J2921" t="s">
        <v>125</v>
      </c>
      <c r="K2921" t="s">
        <v>1417</v>
      </c>
      <c r="N2921" t="s">
        <v>1418</v>
      </c>
      <c r="O2921" t="s">
        <v>391</v>
      </c>
      <c r="P2921" t="s">
        <v>1419</v>
      </c>
      <c r="Q2921" t="s">
        <v>173</v>
      </c>
      <c r="R2921" t="s">
        <v>131</v>
      </c>
      <c r="S2921" t="s">
        <v>164</v>
      </c>
      <c r="T2921" t="s">
        <v>165</v>
      </c>
      <c r="U2921" t="s">
        <v>134</v>
      </c>
      <c r="V2921" t="s">
        <v>135</v>
      </c>
      <c r="W2921" t="s">
        <v>136</v>
      </c>
      <c r="X2921" t="s">
        <v>1420</v>
      </c>
      <c r="AA2921" s="94">
        <v>0</v>
      </c>
      <c r="AB2921" s="94">
        <v>0</v>
      </c>
      <c r="AC2921">
        <f t="shared" si="90"/>
        <v>3000</v>
      </c>
      <c r="AD2921" t="str">
        <f t="shared" si="91"/>
        <v>307</v>
      </c>
    </row>
    <row r="2922" spans="1:30" hidden="1" x14ac:dyDescent="0.25">
      <c r="A2922" t="s">
        <v>1415</v>
      </c>
      <c r="B2922" t="s">
        <v>385</v>
      </c>
      <c r="C2922" t="s">
        <v>1416</v>
      </c>
      <c r="D2922" t="s">
        <v>174</v>
      </c>
      <c r="E2922" t="s">
        <v>122</v>
      </c>
      <c r="F2922" t="s">
        <v>159</v>
      </c>
      <c r="G2922" t="s">
        <v>160</v>
      </c>
      <c r="H2922" t="s">
        <v>304</v>
      </c>
      <c r="I2922" t="s">
        <v>124</v>
      </c>
      <c r="J2922" t="s">
        <v>125</v>
      </c>
      <c r="K2922" t="s">
        <v>1417</v>
      </c>
      <c r="N2922" t="s">
        <v>1418</v>
      </c>
      <c r="O2922" t="s">
        <v>391</v>
      </c>
      <c r="P2922" t="s">
        <v>1419</v>
      </c>
      <c r="Q2922" t="s">
        <v>175</v>
      </c>
      <c r="R2922" t="s">
        <v>131</v>
      </c>
      <c r="S2922" t="s">
        <v>164</v>
      </c>
      <c r="T2922" t="s">
        <v>165</v>
      </c>
      <c r="U2922" t="s">
        <v>134</v>
      </c>
      <c r="V2922" t="s">
        <v>135</v>
      </c>
      <c r="W2922" t="s">
        <v>136</v>
      </c>
      <c r="X2922" t="s">
        <v>1420</v>
      </c>
      <c r="AA2922" s="94">
        <v>0</v>
      </c>
      <c r="AB2922" s="94">
        <v>0</v>
      </c>
      <c r="AC2922">
        <f t="shared" si="90"/>
        <v>3000</v>
      </c>
      <c r="AD2922" t="str">
        <f t="shared" si="91"/>
        <v>307</v>
      </c>
    </row>
    <row r="2923" spans="1:30" hidden="1" x14ac:dyDescent="0.25">
      <c r="A2923" s="97" t="s">
        <v>1398</v>
      </c>
      <c r="B2923" s="97" t="s">
        <v>385</v>
      </c>
      <c r="C2923" s="97" t="s">
        <v>140</v>
      </c>
      <c r="D2923" s="97" t="s">
        <v>465</v>
      </c>
      <c r="E2923" s="97" t="s">
        <v>122</v>
      </c>
      <c r="F2923" s="98">
        <v>15</v>
      </c>
      <c r="G2923" s="98" t="s">
        <v>142</v>
      </c>
      <c r="H2923" s="97">
        <v>19</v>
      </c>
      <c r="I2923" s="97" t="s">
        <v>124</v>
      </c>
      <c r="J2923" s="97" t="s">
        <v>125</v>
      </c>
      <c r="K2923" s="97" t="s">
        <v>1399</v>
      </c>
      <c r="L2923" s="97"/>
      <c r="M2923" s="97"/>
      <c r="N2923" s="97" t="s">
        <v>1400</v>
      </c>
      <c r="O2923" s="97" t="s">
        <v>391</v>
      </c>
      <c r="P2923" s="97" t="s">
        <v>147</v>
      </c>
      <c r="Q2923" s="97" t="s">
        <v>466</v>
      </c>
      <c r="R2923" s="97" t="s">
        <v>131</v>
      </c>
      <c r="S2923" s="97" t="s">
        <v>149</v>
      </c>
      <c r="T2923" s="97" t="s">
        <v>150</v>
      </c>
      <c r="U2923" s="97" t="s">
        <v>134</v>
      </c>
      <c r="V2923" s="97" t="s">
        <v>135</v>
      </c>
      <c r="W2923" s="97" t="s">
        <v>136</v>
      </c>
      <c r="X2923" s="97" t="s">
        <v>1421</v>
      </c>
      <c r="Y2923" s="99">
        <v>223726.92</v>
      </c>
      <c r="Z2923" s="99">
        <v>242726.92</v>
      </c>
      <c r="AA2923" s="99">
        <v>116328.85723809522</v>
      </c>
      <c r="AB2923" s="99">
        <v>116328.86</v>
      </c>
      <c r="AC2923">
        <f t="shared" si="90"/>
        <v>1000</v>
      </c>
      <c r="AD2923" t="str">
        <f t="shared" si="91"/>
        <v>307</v>
      </c>
    </row>
    <row r="2924" spans="1:30" hidden="1" x14ac:dyDescent="0.25">
      <c r="A2924" s="97" t="s">
        <v>1422</v>
      </c>
      <c r="B2924" s="97" t="s">
        <v>385</v>
      </c>
      <c r="C2924" s="97" t="s">
        <v>1416</v>
      </c>
      <c r="D2924" s="97" t="s">
        <v>141</v>
      </c>
      <c r="E2924" s="97" t="s">
        <v>122</v>
      </c>
      <c r="F2924" s="98">
        <v>15</v>
      </c>
      <c r="G2924" s="98" t="s">
        <v>142</v>
      </c>
      <c r="H2924" s="97" t="s">
        <v>143</v>
      </c>
      <c r="I2924" s="97" t="s">
        <v>124</v>
      </c>
      <c r="J2924" s="97" t="s">
        <v>125</v>
      </c>
      <c r="K2924" s="97" t="s">
        <v>1423</v>
      </c>
      <c r="L2924" s="97"/>
      <c r="M2924" s="97"/>
      <c r="N2924" s="97" t="s">
        <v>1424</v>
      </c>
      <c r="O2924" s="97" t="s">
        <v>391</v>
      </c>
      <c r="P2924" s="97" t="s">
        <v>1419</v>
      </c>
      <c r="Q2924" s="97" t="s">
        <v>148</v>
      </c>
      <c r="R2924" s="97" t="s">
        <v>131</v>
      </c>
      <c r="S2924" s="97" t="s">
        <v>149</v>
      </c>
      <c r="T2924" s="97" t="s">
        <v>150</v>
      </c>
      <c r="U2924" s="97" t="s">
        <v>151</v>
      </c>
      <c r="V2924" s="97" t="s">
        <v>135</v>
      </c>
      <c r="W2924" s="97" t="s">
        <v>136</v>
      </c>
      <c r="X2924" s="97"/>
      <c r="Y2924" s="99"/>
      <c r="Z2924" s="99"/>
      <c r="AA2924" s="99">
        <v>0</v>
      </c>
      <c r="AB2924" s="99">
        <v>0</v>
      </c>
      <c r="AC2924">
        <f t="shared" si="90"/>
        <v>1000</v>
      </c>
      <c r="AD2924" t="str">
        <f t="shared" si="91"/>
        <v>307</v>
      </c>
    </row>
    <row r="2925" spans="1:30" hidden="1" x14ac:dyDescent="0.25">
      <c r="A2925" s="97" t="s">
        <v>1422</v>
      </c>
      <c r="B2925" s="97" t="s">
        <v>385</v>
      </c>
      <c r="C2925" s="97" t="s">
        <v>1416</v>
      </c>
      <c r="D2925" s="97">
        <v>13201</v>
      </c>
      <c r="E2925" s="97" t="s">
        <v>122</v>
      </c>
      <c r="F2925" s="98">
        <v>15</v>
      </c>
      <c r="G2925" s="98" t="s">
        <v>142</v>
      </c>
      <c r="H2925" s="97">
        <v>19</v>
      </c>
      <c r="I2925" s="97" t="s">
        <v>124</v>
      </c>
      <c r="J2925" s="97" t="s">
        <v>125</v>
      </c>
      <c r="K2925" s="97" t="s">
        <v>1423</v>
      </c>
      <c r="L2925" s="97"/>
      <c r="M2925" s="97"/>
      <c r="N2925" s="97" t="s">
        <v>1424</v>
      </c>
      <c r="O2925" s="97" t="s">
        <v>391</v>
      </c>
      <c r="P2925" s="97" t="s">
        <v>1419</v>
      </c>
      <c r="Q2925" s="97" t="s">
        <v>152</v>
      </c>
      <c r="R2925" s="97" t="s">
        <v>131</v>
      </c>
      <c r="S2925" s="97" t="s">
        <v>149</v>
      </c>
      <c r="T2925" s="97" t="s">
        <v>150</v>
      </c>
      <c r="U2925" s="97" t="s">
        <v>134</v>
      </c>
      <c r="V2925" s="97" t="s">
        <v>135</v>
      </c>
      <c r="W2925" s="97" t="s">
        <v>136</v>
      </c>
      <c r="X2925" s="97"/>
      <c r="Y2925" s="99"/>
      <c r="Z2925" s="99"/>
      <c r="AA2925" s="99">
        <v>0</v>
      </c>
      <c r="AB2925" s="99">
        <v>0</v>
      </c>
      <c r="AC2925">
        <f t="shared" si="90"/>
        <v>1000</v>
      </c>
      <c r="AD2925" t="str">
        <f t="shared" si="91"/>
        <v>307</v>
      </c>
    </row>
    <row r="2926" spans="1:30" hidden="1" x14ac:dyDescent="0.25">
      <c r="A2926" s="97" t="s">
        <v>1422</v>
      </c>
      <c r="B2926" s="97" t="s">
        <v>385</v>
      </c>
      <c r="C2926" s="97" t="s">
        <v>1416</v>
      </c>
      <c r="D2926" s="97">
        <v>13203</v>
      </c>
      <c r="E2926" s="97" t="s">
        <v>122</v>
      </c>
      <c r="F2926" s="98">
        <v>15</v>
      </c>
      <c r="G2926" s="98" t="s">
        <v>142</v>
      </c>
      <c r="H2926" s="97">
        <v>19</v>
      </c>
      <c r="I2926" s="97" t="s">
        <v>124</v>
      </c>
      <c r="J2926" s="97" t="s">
        <v>125</v>
      </c>
      <c r="K2926" s="97" t="s">
        <v>1423</v>
      </c>
      <c r="L2926" s="97"/>
      <c r="M2926" s="97"/>
      <c r="N2926" s="97" t="s">
        <v>1424</v>
      </c>
      <c r="O2926" s="97" t="s">
        <v>391</v>
      </c>
      <c r="P2926" s="97" t="s">
        <v>1419</v>
      </c>
      <c r="Q2926" s="97" t="s">
        <v>153</v>
      </c>
      <c r="R2926" s="97" t="s">
        <v>131</v>
      </c>
      <c r="S2926" s="97" t="s">
        <v>149</v>
      </c>
      <c r="T2926" s="97" t="s">
        <v>150</v>
      </c>
      <c r="U2926" s="97" t="s">
        <v>134</v>
      </c>
      <c r="V2926" s="97" t="s">
        <v>135</v>
      </c>
      <c r="W2926" s="97" t="s">
        <v>136</v>
      </c>
      <c r="X2926" s="97"/>
      <c r="Y2926" s="99"/>
      <c r="Z2926" s="99"/>
      <c r="AA2926" s="99">
        <v>0</v>
      </c>
      <c r="AB2926" s="99">
        <v>0</v>
      </c>
      <c r="AC2926">
        <f t="shared" si="90"/>
        <v>1000</v>
      </c>
      <c r="AD2926" t="str">
        <f t="shared" si="91"/>
        <v>307</v>
      </c>
    </row>
    <row r="2927" spans="1:30" hidden="1" x14ac:dyDescent="0.25">
      <c r="A2927" s="97" t="s">
        <v>1422</v>
      </c>
      <c r="B2927" s="97" t="s">
        <v>385</v>
      </c>
      <c r="C2927" s="97" t="s">
        <v>1416</v>
      </c>
      <c r="D2927" s="97">
        <v>14101</v>
      </c>
      <c r="E2927" s="97" t="s">
        <v>122</v>
      </c>
      <c r="F2927" s="98">
        <v>15</v>
      </c>
      <c r="G2927" s="98" t="s">
        <v>142</v>
      </c>
      <c r="H2927" s="97">
        <v>19</v>
      </c>
      <c r="I2927" s="97" t="s">
        <v>124</v>
      </c>
      <c r="J2927" s="97" t="s">
        <v>125</v>
      </c>
      <c r="K2927" s="97" t="s">
        <v>1423</v>
      </c>
      <c r="L2927" s="97"/>
      <c r="M2927" s="97"/>
      <c r="N2927" s="97" t="s">
        <v>1424</v>
      </c>
      <c r="O2927" s="97" t="s">
        <v>391</v>
      </c>
      <c r="P2927" s="97" t="s">
        <v>1419</v>
      </c>
      <c r="Q2927" s="97" t="s">
        <v>154</v>
      </c>
      <c r="R2927" s="97" t="s">
        <v>131</v>
      </c>
      <c r="S2927" s="97" t="s">
        <v>149</v>
      </c>
      <c r="T2927" s="97" t="s">
        <v>150</v>
      </c>
      <c r="U2927" s="97" t="s">
        <v>134</v>
      </c>
      <c r="V2927" s="97" t="s">
        <v>135</v>
      </c>
      <c r="W2927" s="97" t="s">
        <v>136</v>
      </c>
      <c r="X2927" s="97"/>
      <c r="Y2927" s="99"/>
      <c r="Z2927" s="99"/>
      <c r="AA2927" s="99">
        <v>0</v>
      </c>
      <c r="AB2927" s="99">
        <v>0</v>
      </c>
      <c r="AC2927">
        <f t="shared" si="90"/>
        <v>1000</v>
      </c>
      <c r="AD2927" t="str">
        <f t="shared" si="91"/>
        <v>307</v>
      </c>
    </row>
    <row r="2928" spans="1:30" hidden="1" x14ac:dyDescent="0.25">
      <c r="A2928" s="97" t="s">
        <v>1422</v>
      </c>
      <c r="B2928" s="97" t="s">
        <v>385</v>
      </c>
      <c r="C2928" s="97" t="s">
        <v>1416</v>
      </c>
      <c r="D2928" s="97">
        <v>14103</v>
      </c>
      <c r="E2928" s="97" t="s">
        <v>122</v>
      </c>
      <c r="F2928" s="98">
        <v>15</v>
      </c>
      <c r="G2928" s="98" t="s">
        <v>142</v>
      </c>
      <c r="H2928" s="97">
        <v>19</v>
      </c>
      <c r="I2928" s="97" t="s">
        <v>124</v>
      </c>
      <c r="J2928" s="97" t="s">
        <v>125</v>
      </c>
      <c r="K2928" s="97" t="s">
        <v>1423</v>
      </c>
      <c r="L2928" s="97"/>
      <c r="M2928" s="97"/>
      <c r="N2928" s="97" t="s">
        <v>1424</v>
      </c>
      <c r="O2928" s="97" t="s">
        <v>391</v>
      </c>
      <c r="P2928" s="97" t="s">
        <v>1419</v>
      </c>
      <c r="Q2928" s="97" t="s">
        <v>155</v>
      </c>
      <c r="R2928" s="97" t="s">
        <v>131</v>
      </c>
      <c r="S2928" s="97" t="s">
        <v>149</v>
      </c>
      <c r="T2928" s="97" t="s">
        <v>150</v>
      </c>
      <c r="U2928" s="97" t="s">
        <v>134</v>
      </c>
      <c r="V2928" s="97" t="s">
        <v>135</v>
      </c>
      <c r="W2928" s="97" t="s">
        <v>136</v>
      </c>
      <c r="X2928" s="97"/>
      <c r="Y2928" s="99"/>
      <c r="Z2928" s="99"/>
      <c r="AA2928" s="99">
        <v>0</v>
      </c>
      <c r="AB2928" s="99">
        <v>0</v>
      </c>
      <c r="AC2928">
        <f t="shared" si="90"/>
        <v>1000</v>
      </c>
      <c r="AD2928" t="str">
        <f t="shared" si="91"/>
        <v>307</v>
      </c>
    </row>
    <row r="2929" spans="1:30" hidden="1" x14ac:dyDescent="0.25">
      <c r="A2929" s="97" t="s">
        <v>1422</v>
      </c>
      <c r="B2929" s="97" t="s">
        <v>385</v>
      </c>
      <c r="C2929" s="97" t="s">
        <v>1416</v>
      </c>
      <c r="D2929" s="97">
        <v>14201</v>
      </c>
      <c r="E2929" s="97" t="s">
        <v>122</v>
      </c>
      <c r="F2929" s="98">
        <v>15</v>
      </c>
      <c r="G2929" s="98" t="s">
        <v>142</v>
      </c>
      <c r="H2929" s="97">
        <v>19</v>
      </c>
      <c r="I2929" s="97" t="s">
        <v>124</v>
      </c>
      <c r="J2929" s="97" t="s">
        <v>125</v>
      </c>
      <c r="K2929" s="97" t="s">
        <v>1423</v>
      </c>
      <c r="L2929" s="97"/>
      <c r="M2929" s="97"/>
      <c r="N2929" s="97" t="s">
        <v>1424</v>
      </c>
      <c r="O2929" s="97" t="s">
        <v>391</v>
      </c>
      <c r="P2929" s="97" t="s">
        <v>1419</v>
      </c>
      <c r="Q2929" s="97" t="s">
        <v>156</v>
      </c>
      <c r="R2929" s="97" t="s">
        <v>131</v>
      </c>
      <c r="S2929" s="97" t="s">
        <v>149</v>
      </c>
      <c r="T2929" s="97" t="s">
        <v>150</v>
      </c>
      <c r="U2929" s="97" t="s">
        <v>134</v>
      </c>
      <c r="V2929" s="97" t="s">
        <v>135</v>
      </c>
      <c r="W2929" s="97" t="s">
        <v>136</v>
      </c>
      <c r="X2929" s="97"/>
      <c r="Y2929" s="99"/>
      <c r="Z2929" s="99"/>
      <c r="AA2929" s="99">
        <v>0</v>
      </c>
      <c r="AB2929" s="99">
        <v>0</v>
      </c>
      <c r="AC2929">
        <f t="shared" si="90"/>
        <v>1000</v>
      </c>
      <c r="AD2929" t="str">
        <f t="shared" si="91"/>
        <v>307</v>
      </c>
    </row>
    <row r="2930" spans="1:30" hidden="1" x14ac:dyDescent="0.25">
      <c r="A2930" s="97" t="s">
        <v>1422</v>
      </c>
      <c r="B2930" s="97" t="s">
        <v>385</v>
      </c>
      <c r="C2930" s="97" t="s">
        <v>1416</v>
      </c>
      <c r="D2930" s="97">
        <v>14301</v>
      </c>
      <c r="E2930" s="97" t="s">
        <v>122</v>
      </c>
      <c r="F2930" s="98">
        <v>15</v>
      </c>
      <c r="G2930" s="98" t="s">
        <v>142</v>
      </c>
      <c r="H2930" s="97">
        <v>19</v>
      </c>
      <c r="I2930" s="97" t="s">
        <v>124</v>
      </c>
      <c r="J2930" s="97" t="s">
        <v>125</v>
      </c>
      <c r="K2930" s="97" t="s">
        <v>1423</v>
      </c>
      <c r="L2930" s="97"/>
      <c r="M2930" s="97"/>
      <c r="N2930" s="97" t="s">
        <v>1424</v>
      </c>
      <c r="O2930" s="97" t="s">
        <v>391</v>
      </c>
      <c r="P2930" s="97" t="s">
        <v>1419</v>
      </c>
      <c r="Q2930" s="97" t="s">
        <v>178</v>
      </c>
      <c r="R2930" s="97" t="s">
        <v>131</v>
      </c>
      <c r="S2930" s="97" t="s">
        <v>149</v>
      </c>
      <c r="T2930" s="97" t="s">
        <v>150</v>
      </c>
      <c r="U2930" s="97" t="s">
        <v>134</v>
      </c>
      <c r="V2930" s="97" t="s">
        <v>135</v>
      </c>
      <c r="W2930" s="97" t="s">
        <v>136</v>
      </c>
      <c r="X2930" s="97"/>
      <c r="Y2930" s="99"/>
      <c r="Z2930" s="99"/>
      <c r="AA2930" s="99">
        <v>0</v>
      </c>
      <c r="AB2930" s="99">
        <v>0</v>
      </c>
      <c r="AC2930">
        <f t="shared" si="90"/>
        <v>1000</v>
      </c>
      <c r="AD2930" t="str">
        <f t="shared" si="91"/>
        <v>307</v>
      </c>
    </row>
    <row r="2931" spans="1:30" hidden="1" x14ac:dyDescent="0.25">
      <c r="A2931" t="s">
        <v>1422</v>
      </c>
      <c r="B2931" t="s">
        <v>385</v>
      </c>
      <c r="C2931" t="s">
        <v>1416</v>
      </c>
      <c r="D2931" t="s">
        <v>176</v>
      </c>
      <c r="E2931" t="s">
        <v>122</v>
      </c>
      <c r="F2931" t="s">
        <v>159</v>
      </c>
      <c r="G2931" t="s">
        <v>160</v>
      </c>
      <c r="H2931" t="s">
        <v>143</v>
      </c>
      <c r="I2931" t="s">
        <v>124</v>
      </c>
      <c r="J2931" t="s">
        <v>125</v>
      </c>
      <c r="K2931" t="s">
        <v>1423</v>
      </c>
      <c r="N2931" t="s">
        <v>1424</v>
      </c>
      <c r="O2931" t="s">
        <v>391</v>
      </c>
      <c r="P2931" t="s">
        <v>1419</v>
      </c>
      <c r="Q2931" t="s">
        <v>177</v>
      </c>
      <c r="R2931" t="s">
        <v>131</v>
      </c>
      <c r="S2931" t="s">
        <v>164</v>
      </c>
      <c r="T2931" t="s">
        <v>165</v>
      </c>
      <c r="U2931" t="s">
        <v>151</v>
      </c>
      <c r="V2931" t="s">
        <v>135</v>
      </c>
      <c r="W2931" t="s">
        <v>136</v>
      </c>
      <c r="X2931" t="s">
        <v>1425</v>
      </c>
      <c r="Y2931" s="94">
        <v>1338.96</v>
      </c>
      <c r="Z2931" s="94">
        <v>0</v>
      </c>
      <c r="AA2931" s="94">
        <v>0</v>
      </c>
      <c r="AB2931" s="94">
        <v>0</v>
      </c>
      <c r="AC2931">
        <f t="shared" si="90"/>
        <v>3000</v>
      </c>
      <c r="AD2931" t="str">
        <f t="shared" si="91"/>
        <v>307</v>
      </c>
    </row>
    <row r="2932" spans="1:30" hidden="1" x14ac:dyDescent="0.25">
      <c r="A2932" s="97" t="s">
        <v>1422</v>
      </c>
      <c r="B2932" s="97" t="s">
        <v>385</v>
      </c>
      <c r="C2932" s="97" t="s">
        <v>1416</v>
      </c>
      <c r="D2932" s="97">
        <v>14403</v>
      </c>
      <c r="E2932" s="97" t="s">
        <v>122</v>
      </c>
      <c r="F2932" s="98">
        <v>15</v>
      </c>
      <c r="G2932" s="98" t="s">
        <v>142</v>
      </c>
      <c r="H2932" s="97">
        <v>19</v>
      </c>
      <c r="I2932" s="97" t="s">
        <v>124</v>
      </c>
      <c r="J2932" s="97" t="s">
        <v>125</v>
      </c>
      <c r="K2932" s="97" t="s">
        <v>1423</v>
      </c>
      <c r="L2932" s="97"/>
      <c r="M2932" s="97"/>
      <c r="N2932" s="97" t="s">
        <v>1424</v>
      </c>
      <c r="O2932" s="97" t="s">
        <v>391</v>
      </c>
      <c r="P2932" s="97" t="s">
        <v>1419</v>
      </c>
      <c r="Q2932" s="97" t="s">
        <v>466</v>
      </c>
      <c r="R2932" s="97" t="s">
        <v>131</v>
      </c>
      <c r="S2932" s="97" t="s">
        <v>149</v>
      </c>
      <c r="T2932" s="97" t="s">
        <v>150</v>
      </c>
      <c r="U2932" s="97" t="s">
        <v>134</v>
      </c>
      <c r="V2932" s="97" t="s">
        <v>135</v>
      </c>
      <c r="W2932" s="97" t="s">
        <v>136</v>
      </c>
      <c r="X2932" s="97" t="s">
        <v>1425</v>
      </c>
      <c r="Y2932" s="99">
        <v>0</v>
      </c>
      <c r="Z2932" s="99">
        <v>48136.078857142857</v>
      </c>
      <c r="AA2932" s="99">
        <v>48136.078857142857</v>
      </c>
      <c r="AB2932" s="99">
        <v>48136.08</v>
      </c>
      <c r="AC2932">
        <f t="shared" si="90"/>
        <v>1000</v>
      </c>
      <c r="AD2932" t="str">
        <f t="shared" si="91"/>
        <v>307</v>
      </c>
    </row>
    <row r="2933" spans="1:30" hidden="1" x14ac:dyDescent="0.25">
      <c r="A2933" s="97" t="s">
        <v>1426</v>
      </c>
      <c r="B2933" s="97" t="s">
        <v>397</v>
      </c>
      <c r="C2933" s="97" t="s">
        <v>140</v>
      </c>
      <c r="D2933" s="97" t="s">
        <v>141</v>
      </c>
      <c r="E2933" s="97" t="s">
        <v>122</v>
      </c>
      <c r="F2933" s="98">
        <v>15</v>
      </c>
      <c r="G2933" s="98" t="s">
        <v>142</v>
      </c>
      <c r="H2933" s="97" t="s">
        <v>143</v>
      </c>
      <c r="I2933" s="97" t="s">
        <v>124</v>
      </c>
      <c r="J2933" s="97" t="s">
        <v>125</v>
      </c>
      <c r="K2933" s="97" t="s">
        <v>1427</v>
      </c>
      <c r="L2933" s="97"/>
      <c r="M2933" s="97"/>
      <c r="N2933" s="97" t="s">
        <v>1428</v>
      </c>
      <c r="O2933" s="97" t="s">
        <v>398</v>
      </c>
      <c r="P2933" s="97" t="s">
        <v>147</v>
      </c>
      <c r="Q2933" s="97" t="s">
        <v>148</v>
      </c>
      <c r="R2933" s="97" t="s">
        <v>131</v>
      </c>
      <c r="S2933" s="97" t="s">
        <v>149</v>
      </c>
      <c r="T2933" s="97" t="s">
        <v>150</v>
      </c>
      <c r="U2933" s="97" t="s">
        <v>151</v>
      </c>
      <c r="V2933" s="97" t="s">
        <v>135</v>
      </c>
      <c r="W2933" s="97" t="s">
        <v>136</v>
      </c>
      <c r="X2933" s="97"/>
      <c r="Y2933" s="99"/>
      <c r="Z2933" s="99"/>
      <c r="AA2933" s="99">
        <v>66213984</v>
      </c>
      <c r="AB2933" s="99">
        <v>66213984</v>
      </c>
      <c r="AC2933">
        <f t="shared" si="90"/>
        <v>1000</v>
      </c>
      <c r="AD2933" t="str">
        <f t="shared" si="91"/>
        <v>307</v>
      </c>
    </row>
    <row r="2934" spans="1:30" hidden="1" x14ac:dyDescent="0.25">
      <c r="A2934" s="97" t="s">
        <v>1426</v>
      </c>
      <c r="B2934" s="97" t="s">
        <v>397</v>
      </c>
      <c r="C2934" s="97" t="s">
        <v>140</v>
      </c>
      <c r="D2934" s="97">
        <v>13201</v>
      </c>
      <c r="E2934" s="97" t="s">
        <v>122</v>
      </c>
      <c r="F2934" s="98">
        <v>15</v>
      </c>
      <c r="G2934" s="98" t="s">
        <v>142</v>
      </c>
      <c r="H2934" s="97">
        <v>19</v>
      </c>
      <c r="I2934" s="97" t="s">
        <v>124</v>
      </c>
      <c r="J2934" s="97" t="s">
        <v>125</v>
      </c>
      <c r="K2934" s="97" t="s">
        <v>1427</v>
      </c>
      <c r="L2934" s="97"/>
      <c r="M2934" s="97"/>
      <c r="N2934" s="97" t="s">
        <v>1428</v>
      </c>
      <c r="O2934" s="97" t="s">
        <v>398</v>
      </c>
      <c r="P2934" s="97" t="s">
        <v>147</v>
      </c>
      <c r="Q2934" s="97" t="s">
        <v>152</v>
      </c>
      <c r="R2934" s="97" t="s">
        <v>131</v>
      </c>
      <c r="S2934" s="97" t="s">
        <v>149</v>
      </c>
      <c r="T2934" s="97" t="s">
        <v>150</v>
      </c>
      <c r="U2934" s="97" t="s">
        <v>134</v>
      </c>
      <c r="V2934" s="97" t="s">
        <v>135</v>
      </c>
      <c r="W2934" s="97" t="s">
        <v>136</v>
      </c>
      <c r="X2934" s="97"/>
      <c r="Y2934" s="99"/>
      <c r="Z2934" s="99"/>
      <c r="AA2934" s="99">
        <v>2758916</v>
      </c>
      <c r="AB2934" s="99">
        <v>2758916</v>
      </c>
      <c r="AC2934">
        <f t="shared" si="90"/>
        <v>1000</v>
      </c>
      <c r="AD2934" t="str">
        <f t="shared" si="91"/>
        <v>307</v>
      </c>
    </row>
    <row r="2935" spans="1:30" hidden="1" x14ac:dyDescent="0.25">
      <c r="A2935" s="97" t="s">
        <v>1426</v>
      </c>
      <c r="B2935" s="97" t="s">
        <v>397</v>
      </c>
      <c r="C2935" s="97" t="s">
        <v>140</v>
      </c>
      <c r="D2935" s="97">
        <v>13203</v>
      </c>
      <c r="E2935" s="97" t="s">
        <v>122</v>
      </c>
      <c r="F2935" s="98">
        <v>15</v>
      </c>
      <c r="G2935" s="98" t="s">
        <v>142</v>
      </c>
      <c r="H2935" s="97">
        <v>19</v>
      </c>
      <c r="I2935" s="97" t="s">
        <v>124</v>
      </c>
      <c r="J2935" s="97" t="s">
        <v>125</v>
      </c>
      <c r="K2935" s="97" t="s">
        <v>1427</v>
      </c>
      <c r="L2935" s="97"/>
      <c r="M2935" s="97"/>
      <c r="N2935" s="97" t="s">
        <v>1428</v>
      </c>
      <c r="O2935" s="97" t="s">
        <v>398</v>
      </c>
      <c r="P2935" s="97" t="s">
        <v>147</v>
      </c>
      <c r="Q2935" s="97" t="s">
        <v>153</v>
      </c>
      <c r="R2935" s="97" t="s">
        <v>131</v>
      </c>
      <c r="S2935" s="97" t="s">
        <v>149</v>
      </c>
      <c r="T2935" s="97" t="s">
        <v>150</v>
      </c>
      <c r="U2935" s="97" t="s">
        <v>134</v>
      </c>
      <c r="V2935" s="97" t="s">
        <v>135</v>
      </c>
      <c r="W2935" s="97" t="s">
        <v>136</v>
      </c>
      <c r="X2935" s="97"/>
      <c r="Y2935" s="99"/>
      <c r="Z2935" s="99"/>
      <c r="AA2935" s="99">
        <v>11035664</v>
      </c>
      <c r="AB2935" s="99">
        <v>11035664</v>
      </c>
      <c r="AC2935">
        <f t="shared" si="90"/>
        <v>1000</v>
      </c>
      <c r="AD2935" t="str">
        <f t="shared" si="91"/>
        <v>307</v>
      </c>
    </row>
    <row r="2936" spans="1:30" hidden="1" x14ac:dyDescent="0.25">
      <c r="A2936" s="97" t="s">
        <v>1426</v>
      </c>
      <c r="B2936" s="97" t="s">
        <v>397</v>
      </c>
      <c r="C2936" s="97" t="s">
        <v>140</v>
      </c>
      <c r="D2936" s="97">
        <v>14101</v>
      </c>
      <c r="E2936" s="97" t="s">
        <v>122</v>
      </c>
      <c r="F2936" s="98">
        <v>15</v>
      </c>
      <c r="G2936" s="98" t="s">
        <v>142</v>
      </c>
      <c r="H2936" s="97">
        <v>19</v>
      </c>
      <c r="I2936" s="97" t="s">
        <v>124</v>
      </c>
      <c r="J2936" s="97" t="s">
        <v>125</v>
      </c>
      <c r="K2936" s="97" t="s">
        <v>1427</v>
      </c>
      <c r="L2936" s="97"/>
      <c r="M2936" s="97"/>
      <c r="N2936" s="97" t="s">
        <v>1428</v>
      </c>
      <c r="O2936" s="97" t="s">
        <v>398</v>
      </c>
      <c r="P2936" s="97" t="s">
        <v>147</v>
      </c>
      <c r="Q2936" s="97" t="s">
        <v>154</v>
      </c>
      <c r="R2936" s="97" t="s">
        <v>131</v>
      </c>
      <c r="S2936" s="97" t="s">
        <v>149</v>
      </c>
      <c r="T2936" s="97" t="s">
        <v>150</v>
      </c>
      <c r="U2936" s="97" t="s">
        <v>134</v>
      </c>
      <c r="V2936" s="97" t="s">
        <v>135</v>
      </c>
      <c r="W2936" s="97" t="s">
        <v>136</v>
      </c>
      <c r="X2936" s="97"/>
      <c r="Y2936" s="99"/>
      <c r="Z2936" s="99"/>
      <c r="AA2936" s="99">
        <v>3641769.12</v>
      </c>
      <c r="AB2936" s="99">
        <v>3641769.12</v>
      </c>
      <c r="AC2936">
        <f t="shared" si="90"/>
        <v>1000</v>
      </c>
      <c r="AD2936" t="str">
        <f t="shared" si="91"/>
        <v>307</v>
      </c>
    </row>
    <row r="2937" spans="1:30" hidden="1" x14ac:dyDescent="0.25">
      <c r="A2937" s="97" t="s">
        <v>1426</v>
      </c>
      <c r="B2937" s="97" t="s">
        <v>397</v>
      </c>
      <c r="C2937" s="97" t="s">
        <v>140</v>
      </c>
      <c r="D2937" s="97">
        <v>14103</v>
      </c>
      <c r="E2937" s="97" t="s">
        <v>122</v>
      </c>
      <c r="F2937" s="98">
        <v>15</v>
      </c>
      <c r="G2937" s="98" t="s">
        <v>142</v>
      </c>
      <c r="H2937" s="97">
        <v>19</v>
      </c>
      <c r="I2937" s="97" t="s">
        <v>124</v>
      </c>
      <c r="J2937" s="97" t="s">
        <v>125</v>
      </c>
      <c r="K2937" s="97" t="s">
        <v>1427</v>
      </c>
      <c r="L2937" s="97"/>
      <c r="M2937" s="97"/>
      <c r="N2937" s="97" t="s">
        <v>1428</v>
      </c>
      <c r="O2937" s="97" t="s">
        <v>398</v>
      </c>
      <c r="P2937" s="97" t="s">
        <v>147</v>
      </c>
      <c r="Q2937" s="97" t="s">
        <v>155</v>
      </c>
      <c r="R2937" s="97" t="s">
        <v>131</v>
      </c>
      <c r="S2937" s="97" t="s">
        <v>149</v>
      </c>
      <c r="T2937" s="97" t="s">
        <v>150</v>
      </c>
      <c r="U2937" s="97" t="s">
        <v>134</v>
      </c>
      <c r="V2937" s="97" t="s">
        <v>135</v>
      </c>
      <c r="W2937" s="97" t="s">
        <v>136</v>
      </c>
      <c r="X2937" s="97"/>
      <c r="Y2937" s="99"/>
      <c r="Z2937" s="99"/>
      <c r="AA2937" s="99">
        <v>1489814.64</v>
      </c>
      <c r="AB2937" s="99">
        <v>1489814.64</v>
      </c>
      <c r="AC2937">
        <f t="shared" si="90"/>
        <v>1000</v>
      </c>
      <c r="AD2937" t="str">
        <f t="shared" si="91"/>
        <v>307</v>
      </c>
    </row>
    <row r="2938" spans="1:30" hidden="1" x14ac:dyDescent="0.25">
      <c r="A2938" s="97" t="s">
        <v>1426</v>
      </c>
      <c r="B2938" s="97" t="s">
        <v>397</v>
      </c>
      <c r="C2938" s="97" t="s">
        <v>140</v>
      </c>
      <c r="D2938" s="97">
        <v>14201</v>
      </c>
      <c r="E2938" s="97" t="s">
        <v>122</v>
      </c>
      <c r="F2938" s="98">
        <v>15</v>
      </c>
      <c r="G2938" s="98" t="s">
        <v>142</v>
      </c>
      <c r="H2938" s="97">
        <v>19</v>
      </c>
      <c r="I2938" s="97" t="s">
        <v>124</v>
      </c>
      <c r="J2938" s="97" t="s">
        <v>125</v>
      </c>
      <c r="K2938" s="97" t="s">
        <v>1427</v>
      </c>
      <c r="L2938" s="97"/>
      <c r="M2938" s="97"/>
      <c r="N2938" s="97" t="s">
        <v>1428</v>
      </c>
      <c r="O2938" s="97" t="s">
        <v>398</v>
      </c>
      <c r="P2938" s="97" t="s">
        <v>147</v>
      </c>
      <c r="Q2938" s="97" t="s">
        <v>156</v>
      </c>
      <c r="R2938" s="97" t="s">
        <v>131</v>
      </c>
      <c r="S2938" s="97" t="s">
        <v>149</v>
      </c>
      <c r="T2938" s="97" t="s">
        <v>150</v>
      </c>
      <c r="U2938" s="97" t="s">
        <v>134</v>
      </c>
      <c r="V2938" s="97" t="s">
        <v>135</v>
      </c>
      <c r="W2938" s="97" t="s">
        <v>136</v>
      </c>
      <c r="X2938" s="97"/>
      <c r="Y2938" s="99"/>
      <c r="Z2938" s="99"/>
      <c r="AA2938" s="99">
        <v>3310699.2</v>
      </c>
      <c r="AB2938" s="99">
        <v>3310699.2</v>
      </c>
      <c r="AC2938">
        <f t="shared" si="90"/>
        <v>1000</v>
      </c>
      <c r="AD2938" t="str">
        <f t="shared" si="91"/>
        <v>307</v>
      </c>
    </row>
    <row r="2939" spans="1:30" hidden="1" x14ac:dyDescent="0.25">
      <c r="A2939" s="97" t="s">
        <v>1426</v>
      </c>
      <c r="B2939" s="97" t="s">
        <v>397</v>
      </c>
      <c r="C2939" s="97" t="s">
        <v>140</v>
      </c>
      <c r="D2939" s="97">
        <v>14301</v>
      </c>
      <c r="E2939" s="97" t="s">
        <v>122</v>
      </c>
      <c r="F2939" s="98">
        <v>15</v>
      </c>
      <c r="G2939" s="98" t="s">
        <v>142</v>
      </c>
      <c r="H2939" s="97">
        <v>19</v>
      </c>
      <c r="I2939" s="97" t="s">
        <v>124</v>
      </c>
      <c r="J2939" s="97" t="s">
        <v>125</v>
      </c>
      <c r="K2939" s="97" t="s">
        <v>1427</v>
      </c>
      <c r="L2939" s="97"/>
      <c r="M2939" s="97"/>
      <c r="N2939" s="97" t="s">
        <v>1428</v>
      </c>
      <c r="O2939" s="97" t="s">
        <v>398</v>
      </c>
      <c r="P2939" s="97" t="s">
        <v>147</v>
      </c>
      <c r="Q2939" s="97" t="s">
        <v>178</v>
      </c>
      <c r="R2939" s="97" t="s">
        <v>131</v>
      </c>
      <c r="S2939" s="97" t="s">
        <v>149</v>
      </c>
      <c r="T2939" s="97" t="s">
        <v>150</v>
      </c>
      <c r="U2939" s="97" t="s">
        <v>134</v>
      </c>
      <c r="V2939" s="97" t="s">
        <v>135</v>
      </c>
      <c r="W2939" s="97" t="s">
        <v>136</v>
      </c>
      <c r="X2939" s="97"/>
      <c r="Y2939" s="99"/>
      <c r="Z2939" s="99"/>
      <c r="AA2939" s="99">
        <v>3972839.04</v>
      </c>
      <c r="AB2939" s="99">
        <v>3972839.04</v>
      </c>
      <c r="AC2939">
        <f t="shared" si="90"/>
        <v>1000</v>
      </c>
      <c r="AD2939" t="str">
        <f t="shared" si="91"/>
        <v>307</v>
      </c>
    </row>
    <row r="2940" spans="1:30" hidden="1" x14ac:dyDescent="0.25">
      <c r="A2940" t="s">
        <v>1426</v>
      </c>
      <c r="B2940" t="s">
        <v>397</v>
      </c>
      <c r="C2940" t="s">
        <v>157</v>
      </c>
      <c r="D2940" t="s">
        <v>186</v>
      </c>
      <c r="E2940" t="s">
        <v>122</v>
      </c>
      <c r="F2940" t="s">
        <v>159</v>
      </c>
      <c r="G2940" t="s">
        <v>160</v>
      </c>
      <c r="H2940" t="s">
        <v>143</v>
      </c>
      <c r="I2940" t="s">
        <v>124</v>
      </c>
      <c r="J2940" t="s">
        <v>125</v>
      </c>
      <c r="K2940" t="s">
        <v>1429</v>
      </c>
      <c r="N2940" t="s">
        <v>1428</v>
      </c>
      <c r="O2940" t="s">
        <v>398</v>
      </c>
      <c r="P2940" t="s">
        <v>162</v>
      </c>
      <c r="Q2940" t="s">
        <v>188</v>
      </c>
      <c r="R2940" t="s">
        <v>131</v>
      </c>
      <c r="S2940" t="s">
        <v>164</v>
      </c>
      <c r="T2940" t="s">
        <v>165</v>
      </c>
      <c r="U2940" t="s">
        <v>151</v>
      </c>
      <c r="V2940" t="s">
        <v>135</v>
      </c>
      <c r="W2940" t="s">
        <v>136</v>
      </c>
      <c r="X2940" t="s">
        <v>1430</v>
      </c>
      <c r="Y2940" s="94">
        <v>205074.13</v>
      </c>
      <c r="Z2940" s="94">
        <v>22940.530000000002</v>
      </c>
      <c r="AA2940" s="94">
        <v>23628.75</v>
      </c>
      <c r="AB2940" s="94">
        <v>23628.75</v>
      </c>
      <c r="AC2940">
        <f t="shared" si="90"/>
        <v>2000</v>
      </c>
      <c r="AD2940" t="str">
        <f t="shared" si="91"/>
        <v>307</v>
      </c>
    </row>
    <row r="2941" spans="1:30" hidden="1" x14ac:dyDescent="0.25">
      <c r="A2941" t="s">
        <v>1426</v>
      </c>
      <c r="B2941" t="s">
        <v>397</v>
      </c>
      <c r="C2941" t="s">
        <v>157</v>
      </c>
      <c r="D2941" t="s">
        <v>190</v>
      </c>
      <c r="E2941" t="s">
        <v>122</v>
      </c>
      <c r="F2941" t="s">
        <v>159</v>
      </c>
      <c r="G2941" t="s">
        <v>160</v>
      </c>
      <c r="H2941" t="s">
        <v>143</v>
      </c>
      <c r="I2941" t="s">
        <v>124</v>
      </c>
      <c r="J2941" t="s">
        <v>125</v>
      </c>
      <c r="K2941" t="s">
        <v>1429</v>
      </c>
      <c r="N2941" t="s">
        <v>1428</v>
      </c>
      <c r="O2941" t="s">
        <v>398</v>
      </c>
      <c r="P2941" t="s">
        <v>162</v>
      </c>
      <c r="Q2941" t="s">
        <v>191</v>
      </c>
      <c r="R2941" t="s">
        <v>131</v>
      </c>
      <c r="S2941" t="s">
        <v>164</v>
      </c>
      <c r="T2941" t="s">
        <v>165</v>
      </c>
      <c r="U2941" t="s">
        <v>151</v>
      </c>
      <c r="V2941" t="s">
        <v>135</v>
      </c>
      <c r="W2941" t="s">
        <v>136</v>
      </c>
      <c r="X2941" t="s">
        <v>1430</v>
      </c>
      <c r="Y2941" s="94">
        <v>23758.400000000001</v>
      </c>
      <c r="Z2941" s="94">
        <v>0</v>
      </c>
      <c r="AA2941" s="94">
        <v>0</v>
      </c>
      <c r="AB2941" s="94">
        <v>0</v>
      </c>
      <c r="AC2941">
        <f t="shared" si="90"/>
        <v>2000</v>
      </c>
      <c r="AD2941" t="str">
        <f t="shared" si="91"/>
        <v>307</v>
      </c>
    </row>
    <row r="2942" spans="1:30" hidden="1" x14ac:dyDescent="0.25">
      <c r="A2942" t="s">
        <v>1426</v>
      </c>
      <c r="B2942" t="s">
        <v>397</v>
      </c>
      <c r="C2942" t="s">
        <v>157</v>
      </c>
      <c r="D2942" t="s">
        <v>192</v>
      </c>
      <c r="E2942" t="s">
        <v>122</v>
      </c>
      <c r="F2942" t="s">
        <v>159</v>
      </c>
      <c r="G2942" t="s">
        <v>160</v>
      </c>
      <c r="H2942" t="s">
        <v>143</v>
      </c>
      <c r="I2942" t="s">
        <v>124</v>
      </c>
      <c r="J2942" t="s">
        <v>125</v>
      </c>
      <c r="K2942" t="s">
        <v>1429</v>
      </c>
      <c r="N2942" t="s">
        <v>1428</v>
      </c>
      <c r="O2942" t="s">
        <v>398</v>
      </c>
      <c r="P2942" t="s">
        <v>162</v>
      </c>
      <c r="Q2942" t="s">
        <v>193</v>
      </c>
      <c r="R2942" t="s">
        <v>131</v>
      </c>
      <c r="S2942" t="s">
        <v>164</v>
      </c>
      <c r="T2942" t="s">
        <v>165</v>
      </c>
      <c r="U2942" t="s">
        <v>151</v>
      </c>
      <c r="V2942" t="s">
        <v>135</v>
      </c>
      <c r="W2942" t="s">
        <v>136</v>
      </c>
      <c r="X2942" t="s">
        <v>1430</v>
      </c>
      <c r="Y2942" s="94">
        <v>714627.8</v>
      </c>
      <c r="Z2942" s="94">
        <v>423065.74999999994</v>
      </c>
      <c r="AA2942" s="94">
        <v>435757.72</v>
      </c>
      <c r="AB2942" s="94">
        <v>435757.72</v>
      </c>
      <c r="AC2942">
        <f t="shared" si="90"/>
        <v>2000</v>
      </c>
      <c r="AD2942" t="str">
        <f t="shared" si="91"/>
        <v>307</v>
      </c>
    </row>
    <row r="2943" spans="1:30" hidden="1" x14ac:dyDescent="0.25">
      <c r="A2943" t="s">
        <v>1426</v>
      </c>
      <c r="B2943" t="s">
        <v>397</v>
      </c>
      <c r="C2943" t="s">
        <v>157</v>
      </c>
      <c r="D2943" t="s">
        <v>474</v>
      </c>
      <c r="E2943" t="s">
        <v>122</v>
      </c>
      <c r="F2943" t="s">
        <v>159</v>
      </c>
      <c r="G2943" t="s">
        <v>160</v>
      </c>
      <c r="H2943" t="s">
        <v>143</v>
      </c>
      <c r="I2943" t="s">
        <v>124</v>
      </c>
      <c r="J2943" t="s">
        <v>125</v>
      </c>
      <c r="K2943" t="s">
        <v>1429</v>
      </c>
      <c r="N2943" t="s">
        <v>1428</v>
      </c>
      <c r="O2943" t="s">
        <v>398</v>
      </c>
      <c r="P2943" t="s">
        <v>162</v>
      </c>
      <c r="Q2943" t="s">
        <v>475</v>
      </c>
      <c r="R2943" t="s">
        <v>131</v>
      </c>
      <c r="S2943" t="s">
        <v>164</v>
      </c>
      <c r="T2943" t="s">
        <v>165</v>
      </c>
      <c r="U2943" t="s">
        <v>151</v>
      </c>
      <c r="V2943" t="s">
        <v>135</v>
      </c>
      <c r="W2943" t="s">
        <v>136</v>
      </c>
      <c r="X2943" t="s">
        <v>1430</v>
      </c>
      <c r="Y2943" s="94">
        <v>4949.1499999999996</v>
      </c>
      <c r="Z2943" s="94">
        <v>0</v>
      </c>
      <c r="AA2943" s="94">
        <v>0</v>
      </c>
      <c r="AB2943" s="94">
        <v>0</v>
      </c>
      <c r="AC2943">
        <f t="shared" si="90"/>
        <v>2000</v>
      </c>
      <c r="AD2943" t="str">
        <f t="shared" si="91"/>
        <v>307</v>
      </c>
    </row>
    <row r="2944" spans="1:30" hidden="1" x14ac:dyDescent="0.25">
      <c r="A2944" t="s">
        <v>1426</v>
      </c>
      <c r="B2944" t="s">
        <v>397</v>
      </c>
      <c r="C2944" t="s">
        <v>157</v>
      </c>
      <c r="D2944" t="s">
        <v>198</v>
      </c>
      <c r="E2944" t="s">
        <v>122</v>
      </c>
      <c r="F2944" t="s">
        <v>159</v>
      </c>
      <c r="G2944" t="s">
        <v>160</v>
      </c>
      <c r="H2944" t="s">
        <v>143</v>
      </c>
      <c r="I2944" t="s">
        <v>124</v>
      </c>
      <c r="J2944" t="s">
        <v>125</v>
      </c>
      <c r="K2944" t="s">
        <v>1429</v>
      </c>
      <c r="N2944" t="s">
        <v>1428</v>
      </c>
      <c r="O2944" t="s">
        <v>398</v>
      </c>
      <c r="P2944" t="s">
        <v>162</v>
      </c>
      <c r="Q2944" t="s">
        <v>199</v>
      </c>
      <c r="R2944" t="s">
        <v>131</v>
      </c>
      <c r="S2944" t="s">
        <v>164</v>
      </c>
      <c r="T2944" t="s">
        <v>165</v>
      </c>
      <c r="U2944" t="s">
        <v>151</v>
      </c>
      <c r="V2944" t="s">
        <v>135</v>
      </c>
      <c r="W2944" t="s">
        <v>136</v>
      </c>
      <c r="X2944" t="s">
        <v>1430</v>
      </c>
      <c r="Y2944" s="94">
        <v>117003.25</v>
      </c>
      <c r="Z2944" s="94">
        <v>6148.9800000000014</v>
      </c>
      <c r="AA2944" s="94">
        <v>6333.45</v>
      </c>
      <c r="AB2944" s="94">
        <v>6333.45</v>
      </c>
      <c r="AC2944">
        <f t="shared" si="90"/>
        <v>2000</v>
      </c>
      <c r="AD2944" t="str">
        <f t="shared" si="91"/>
        <v>307</v>
      </c>
    </row>
    <row r="2945" spans="1:30" hidden="1" x14ac:dyDescent="0.25">
      <c r="A2945" t="s">
        <v>1426</v>
      </c>
      <c r="B2945" t="s">
        <v>397</v>
      </c>
      <c r="C2945" t="s">
        <v>157</v>
      </c>
      <c r="D2945" t="s">
        <v>662</v>
      </c>
      <c r="E2945" t="s">
        <v>122</v>
      </c>
      <c r="F2945" t="s">
        <v>159</v>
      </c>
      <c r="G2945" t="s">
        <v>160</v>
      </c>
      <c r="H2945" t="s">
        <v>143</v>
      </c>
      <c r="I2945" t="s">
        <v>124</v>
      </c>
      <c r="J2945" t="s">
        <v>125</v>
      </c>
      <c r="K2945" t="s">
        <v>1429</v>
      </c>
      <c r="N2945" t="s">
        <v>1428</v>
      </c>
      <c r="O2945" t="s">
        <v>398</v>
      </c>
      <c r="P2945" t="s">
        <v>162</v>
      </c>
      <c r="Q2945" t="s">
        <v>663</v>
      </c>
      <c r="R2945" t="s">
        <v>131</v>
      </c>
      <c r="S2945" t="s">
        <v>164</v>
      </c>
      <c r="T2945" t="s">
        <v>165</v>
      </c>
      <c r="U2945" t="s">
        <v>151</v>
      </c>
      <c r="V2945" t="s">
        <v>135</v>
      </c>
      <c r="W2945" t="s">
        <v>136</v>
      </c>
      <c r="X2945" t="s">
        <v>1430</v>
      </c>
      <c r="Y2945" s="94">
        <v>118001.61</v>
      </c>
      <c r="Z2945" s="94">
        <v>45901.61</v>
      </c>
      <c r="AA2945" s="94">
        <v>47278.66</v>
      </c>
      <c r="AB2945" s="94">
        <v>47278.66</v>
      </c>
      <c r="AC2945">
        <f t="shared" si="90"/>
        <v>2000</v>
      </c>
      <c r="AD2945" t="str">
        <f t="shared" si="91"/>
        <v>307</v>
      </c>
    </row>
    <row r="2946" spans="1:30" hidden="1" x14ac:dyDescent="0.25">
      <c r="A2946" t="s">
        <v>1426</v>
      </c>
      <c r="B2946" t="s">
        <v>397</v>
      </c>
      <c r="C2946" t="s">
        <v>157</v>
      </c>
      <c r="D2946" t="s">
        <v>200</v>
      </c>
      <c r="E2946" t="s">
        <v>122</v>
      </c>
      <c r="F2946" t="s">
        <v>159</v>
      </c>
      <c r="G2946" t="s">
        <v>160</v>
      </c>
      <c r="H2946" t="s">
        <v>143</v>
      </c>
      <c r="I2946" t="s">
        <v>124</v>
      </c>
      <c r="J2946" t="s">
        <v>125</v>
      </c>
      <c r="K2946" t="s">
        <v>1429</v>
      </c>
      <c r="N2946" t="s">
        <v>1428</v>
      </c>
      <c r="O2946" t="s">
        <v>398</v>
      </c>
      <c r="P2946" t="s">
        <v>162</v>
      </c>
      <c r="Q2946" t="s">
        <v>201</v>
      </c>
      <c r="R2946" t="s">
        <v>131</v>
      </c>
      <c r="S2946" t="s">
        <v>164</v>
      </c>
      <c r="T2946" t="s">
        <v>165</v>
      </c>
      <c r="U2946" t="s">
        <v>151</v>
      </c>
      <c r="V2946" t="s">
        <v>135</v>
      </c>
      <c r="W2946" t="s">
        <v>136</v>
      </c>
      <c r="X2946" t="s">
        <v>1430</v>
      </c>
      <c r="Y2946" s="94">
        <v>10884850.32</v>
      </c>
      <c r="Z2946" s="94">
        <v>0</v>
      </c>
      <c r="AA2946" s="94">
        <v>0</v>
      </c>
      <c r="AB2946" s="94">
        <v>0</v>
      </c>
      <c r="AC2946">
        <f t="shared" si="90"/>
        <v>2000</v>
      </c>
      <c r="AD2946" t="str">
        <f t="shared" si="91"/>
        <v>307</v>
      </c>
    </row>
    <row r="2947" spans="1:30" hidden="1" x14ac:dyDescent="0.25">
      <c r="A2947" t="s">
        <v>1426</v>
      </c>
      <c r="B2947" t="s">
        <v>397</v>
      </c>
      <c r="C2947" t="s">
        <v>157</v>
      </c>
      <c r="D2947" t="s">
        <v>446</v>
      </c>
      <c r="E2947" t="s">
        <v>122</v>
      </c>
      <c r="F2947" t="s">
        <v>159</v>
      </c>
      <c r="G2947" t="s">
        <v>160</v>
      </c>
      <c r="H2947" t="s">
        <v>143</v>
      </c>
      <c r="I2947" t="s">
        <v>124</v>
      </c>
      <c r="J2947" t="s">
        <v>125</v>
      </c>
      <c r="K2947" t="s">
        <v>1429</v>
      </c>
      <c r="N2947" t="s">
        <v>1428</v>
      </c>
      <c r="O2947" t="s">
        <v>398</v>
      </c>
      <c r="P2947" t="s">
        <v>162</v>
      </c>
      <c r="Q2947" t="s">
        <v>447</v>
      </c>
      <c r="R2947" t="s">
        <v>131</v>
      </c>
      <c r="S2947" t="s">
        <v>164</v>
      </c>
      <c r="T2947" t="s">
        <v>165</v>
      </c>
      <c r="U2947" t="s">
        <v>151</v>
      </c>
      <c r="V2947" t="s">
        <v>135</v>
      </c>
      <c r="W2947" t="s">
        <v>136</v>
      </c>
      <c r="X2947" t="s">
        <v>1430</v>
      </c>
      <c r="Y2947" s="94">
        <v>100904.55</v>
      </c>
      <c r="Z2947" s="94">
        <v>0</v>
      </c>
      <c r="AA2947" s="94">
        <v>0</v>
      </c>
      <c r="AB2947" s="94">
        <v>0</v>
      </c>
      <c r="AC2947">
        <f t="shared" ref="AC2947:AC3010" si="92">MID(D2947,1,1)*1000</f>
        <v>2000</v>
      </c>
      <c r="AD2947" t="str">
        <f t="shared" ref="AD2947:AD3010" si="93">MID(A2947,6,3)</f>
        <v>307</v>
      </c>
    </row>
    <row r="2948" spans="1:30" hidden="1" x14ac:dyDescent="0.25">
      <c r="A2948" t="s">
        <v>1426</v>
      </c>
      <c r="B2948" t="s">
        <v>397</v>
      </c>
      <c r="C2948" t="s">
        <v>157</v>
      </c>
      <c r="D2948" t="s">
        <v>202</v>
      </c>
      <c r="E2948" t="s">
        <v>122</v>
      </c>
      <c r="F2948" t="s">
        <v>159</v>
      </c>
      <c r="G2948" t="s">
        <v>160</v>
      </c>
      <c r="H2948" t="s">
        <v>143</v>
      </c>
      <c r="I2948" t="s">
        <v>124</v>
      </c>
      <c r="J2948" t="s">
        <v>125</v>
      </c>
      <c r="K2948" t="s">
        <v>1429</v>
      </c>
      <c r="N2948" t="s">
        <v>1428</v>
      </c>
      <c r="O2948" t="s">
        <v>398</v>
      </c>
      <c r="P2948" t="s">
        <v>162</v>
      </c>
      <c r="Q2948" t="s">
        <v>203</v>
      </c>
      <c r="R2948" t="s">
        <v>131</v>
      </c>
      <c r="S2948" t="s">
        <v>164</v>
      </c>
      <c r="T2948" t="s">
        <v>165</v>
      </c>
      <c r="U2948" t="s">
        <v>151</v>
      </c>
      <c r="V2948" t="s">
        <v>135</v>
      </c>
      <c r="W2948" t="s">
        <v>136</v>
      </c>
      <c r="X2948" t="s">
        <v>1430</v>
      </c>
      <c r="Y2948" s="94">
        <v>5517.91</v>
      </c>
      <c r="Z2948" s="94">
        <v>0</v>
      </c>
      <c r="AA2948" s="94">
        <v>0</v>
      </c>
      <c r="AB2948" s="94">
        <v>0</v>
      </c>
      <c r="AC2948">
        <f t="shared" si="92"/>
        <v>2000</v>
      </c>
      <c r="AD2948" t="str">
        <f t="shared" si="93"/>
        <v>307</v>
      </c>
    </row>
    <row r="2949" spans="1:30" hidden="1" x14ac:dyDescent="0.25">
      <c r="A2949" t="s">
        <v>1426</v>
      </c>
      <c r="B2949" t="s">
        <v>397</v>
      </c>
      <c r="C2949" t="s">
        <v>157</v>
      </c>
      <c r="D2949" t="s">
        <v>206</v>
      </c>
      <c r="E2949" t="s">
        <v>122</v>
      </c>
      <c r="F2949" t="s">
        <v>159</v>
      </c>
      <c r="G2949" t="s">
        <v>160</v>
      </c>
      <c r="H2949" t="s">
        <v>143</v>
      </c>
      <c r="I2949" t="s">
        <v>124</v>
      </c>
      <c r="J2949" t="s">
        <v>125</v>
      </c>
      <c r="K2949" t="s">
        <v>1429</v>
      </c>
      <c r="N2949" t="s">
        <v>1428</v>
      </c>
      <c r="O2949" t="s">
        <v>398</v>
      </c>
      <c r="P2949" t="s">
        <v>162</v>
      </c>
      <c r="Q2949" t="s">
        <v>207</v>
      </c>
      <c r="R2949" t="s">
        <v>131</v>
      </c>
      <c r="S2949" t="s">
        <v>164</v>
      </c>
      <c r="T2949" t="s">
        <v>165</v>
      </c>
      <c r="U2949" t="s">
        <v>151</v>
      </c>
      <c r="V2949" t="s">
        <v>135</v>
      </c>
      <c r="W2949" t="s">
        <v>136</v>
      </c>
      <c r="X2949" t="s">
        <v>1430</v>
      </c>
      <c r="Y2949" s="94">
        <v>17962.61</v>
      </c>
      <c r="Z2949" s="94">
        <v>0</v>
      </c>
      <c r="AA2949" s="94">
        <v>0</v>
      </c>
      <c r="AB2949" s="94">
        <v>0</v>
      </c>
      <c r="AC2949">
        <f t="shared" si="92"/>
        <v>2000</v>
      </c>
      <c r="AD2949" t="str">
        <f t="shared" si="93"/>
        <v>307</v>
      </c>
    </row>
    <row r="2950" spans="1:30" hidden="1" x14ac:dyDescent="0.25">
      <c r="A2950" t="s">
        <v>1426</v>
      </c>
      <c r="B2950" t="s">
        <v>397</v>
      </c>
      <c r="C2950" t="s">
        <v>157</v>
      </c>
      <c r="D2950" t="s">
        <v>448</v>
      </c>
      <c r="E2950" t="s">
        <v>122</v>
      </c>
      <c r="F2950" t="s">
        <v>159</v>
      </c>
      <c r="G2950" t="s">
        <v>160</v>
      </c>
      <c r="H2950" t="s">
        <v>143</v>
      </c>
      <c r="I2950" t="s">
        <v>124</v>
      </c>
      <c r="J2950" t="s">
        <v>125</v>
      </c>
      <c r="K2950" t="s">
        <v>1429</v>
      </c>
      <c r="N2950" t="s">
        <v>1428</v>
      </c>
      <c r="O2950" t="s">
        <v>398</v>
      </c>
      <c r="P2950" t="s">
        <v>162</v>
      </c>
      <c r="Q2950" t="s">
        <v>306</v>
      </c>
      <c r="R2950" t="s">
        <v>131</v>
      </c>
      <c r="S2950" t="s">
        <v>164</v>
      </c>
      <c r="T2950" t="s">
        <v>165</v>
      </c>
      <c r="U2950" t="s">
        <v>151</v>
      </c>
      <c r="V2950" t="s">
        <v>135</v>
      </c>
      <c r="W2950" t="s">
        <v>136</v>
      </c>
      <c r="X2950" t="s">
        <v>1430</v>
      </c>
      <c r="Y2950" s="94">
        <v>43258.52</v>
      </c>
      <c r="Z2950" s="94">
        <v>33654.92</v>
      </c>
      <c r="AA2950" s="94">
        <v>34664.57</v>
      </c>
      <c r="AB2950" s="94">
        <v>34664.57</v>
      </c>
      <c r="AC2950">
        <f t="shared" si="92"/>
        <v>2000</v>
      </c>
      <c r="AD2950" t="str">
        <f t="shared" si="93"/>
        <v>307</v>
      </c>
    </row>
    <row r="2951" spans="1:30" hidden="1" x14ac:dyDescent="0.25">
      <c r="A2951" t="s">
        <v>1426</v>
      </c>
      <c r="B2951" t="s">
        <v>397</v>
      </c>
      <c r="C2951" t="s">
        <v>157</v>
      </c>
      <c r="D2951" t="s">
        <v>210</v>
      </c>
      <c r="E2951" t="s">
        <v>122</v>
      </c>
      <c r="F2951" t="s">
        <v>159</v>
      </c>
      <c r="G2951" t="s">
        <v>160</v>
      </c>
      <c r="H2951" t="s">
        <v>143</v>
      </c>
      <c r="I2951" t="s">
        <v>124</v>
      </c>
      <c r="J2951" t="s">
        <v>125</v>
      </c>
      <c r="K2951" t="s">
        <v>1429</v>
      </c>
      <c r="N2951" t="s">
        <v>1428</v>
      </c>
      <c r="O2951" t="s">
        <v>398</v>
      </c>
      <c r="P2951" t="s">
        <v>162</v>
      </c>
      <c r="Q2951" t="s">
        <v>211</v>
      </c>
      <c r="R2951" t="s">
        <v>131</v>
      </c>
      <c r="S2951" t="s">
        <v>164</v>
      </c>
      <c r="T2951" t="s">
        <v>165</v>
      </c>
      <c r="U2951" t="s">
        <v>151</v>
      </c>
      <c r="V2951" t="s">
        <v>135</v>
      </c>
      <c r="W2951" t="s">
        <v>136</v>
      </c>
      <c r="X2951" t="s">
        <v>1430</v>
      </c>
      <c r="Y2951" s="94">
        <v>26472.560000000001</v>
      </c>
      <c r="Z2951" s="94">
        <v>16100</v>
      </c>
      <c r="AA2951" s="94">
        <v>16583</v>
      </c>
      <c r="AB2951" s="94">
        <v>16583</v>
      </c>
      <c r="AC2951">
        <f t="shared" si="92"/>
        <v>2000</v>
      </c>
      <c r="AD2951" t="str">
        <f t="shared" si="93"/>
        <v>307</v>
      </c>
    </row>
    <row r="2952" spans="1:30" hidden="1" x14ac:dyDescent="0.25">
      <c r="A2952" t="s">
        <v>1426</v>
      </c>
      <c r="B2952" t="s">
        <v>397</v>
      </c>
      <c r="C2952" t="s">
        <v>157</v>
      </c>
      <c r="D2952" t="s">
        <v>212</v>
      </c>
      <c r="E2952" t="s">
        <v>122</v>
      </c>
      <c r="F2952" t="s">
        <v>159</v>
      </c>
      <c r="G2952" t="s">
        <v>160</v>
      </c>
      <c r="H2952" t="s">
        <v>143</v>
      </c>
      <c r="I2952" t="s">
        <v>124</v>
      </c>
      <c r="J2952" t="s">
        <v>125</v>
      </c>
      <c r="K2952" t="s">
        <v>1429</v>
      </c>
      <c r="N2952" t="s">
        <v>1428</v>
      </c>
      <c r="O2952" t="s">
        <v>398</v>
      </c>
      <c r="P2952" t="s">
        <v>162</v>
      </c>
      <c r="Q2952" t="s">
        <v>213</v>
      </c>
      <c r="R2952" t="s">
        <v>131</v>
      </c>
      <c r="S2952" t="s">
        <v>164</v>
      </c>
      <c r="T2952" t="s">
        <v>165</v>
      </c>
      <c r="U2952" t="s">
        <v>151</v>
      </c>
      <c r="V2952" t="s">
        <v>135</v>
      </c>
      <c r="W2952" t="s">
        <v>136</v>
      </c>
      <c r="X2952" t="s">
        <v>1430</v>
      </c>
      <c r="Y2952" s="94">
        <v>10511.11</v>
      </c>
      <c r="Z2952" s="94">
        <v>0</v>
      </c>
      <c r="AA2952" s="94">
        <v>0</v>
      </c>
      <c r="AB2952" s="94">
        <v>0</v>
      </c>
      <c r="AC2952">
        <f t="shared" si="92"/>
        <v>2000</v>
      </c>
      <c r="AD2952" t="str">
        <f t="shared" si="93"/>
        <v>307</v>
      </c>
    </row>
    <row r="2953" spans="1:30" hidden="1" x14ac:dyDescent="0.25">
      <c r="A2953" t="s">
        <v>1426</v>
      </c>
      <c r="B2953" t="s">
        <v>397</v>
      </c>
      <c r="C2953" t="s">
        <v>157</v>
      </c>
      <c r="D2953" t="s">
        <v>214</v>
      </c>
      <c r="E2953" t="s">
        <v>122</v>
      </c>
      <c r="F2953" t="s">
        <v>159</v>
      </c>
      <c r="G2953" t="s">
        <v>160</v>
      </c>
      <c r="H2953" t="s">
        <v>143</v>
      </c>
      <c r="I2953" t="s">
        <v>124</v>
      </c>
      <c r="J2953" t="s">
        <v>125</v>
      </c>
      <c r="K2953" t="s">
        <v>1429</v>
      </c>
      <c r="N2953" t="s">
        <v>1428</v>
      </c>
      <c r="O2953" t="s">
        <v>398</v>
      </c>
      <c r="P2953" t="s">
        <v>162</v>
      </c>
      <c r="Q2953" t="s">
        <v>215</v>
      </c>
      <c r="R2953" t="s">
        <v>131</v>
      </c>
      <c r="S2953" t="s">
        <v>164</v>
      </c>
      <c r="T2953" t="s">
        <v>165</v>
      </c>
      <c r="U2953" t="s">
        <v>151</v>
      </c>
      <c r="V2953" t="s">
        <v>135</v>
      </c>
      <c r="W2953" t="s">
        <v>136</v>
      </c>
      <c r="X2953" t="s">
        <v>1430</v>
      </c>
      <c r="Y2953" s="94">
        <v>12997362.33</v>
      </c>
      <c r="Z2953" s="94">
        <v>18297336.629999995</v>
      </c>
      <c r="AA2953" s="94">
        <v>18846256.73</v>
      </c>
      <c r="AB2953" s="94">
        <v>18846256.73</v>
      </c>
      <c r="AC2953">
        <f t="shared" si="92"/>
        <v>2000</v>
      </c>
      <c r="AD2953" t="str">
        <f t="shared" si="93"/>
        <v>307</v>
      </c>
    </row>
    <row r="2954" spans="1:30" hidden="1" x14ac:dyDescent="0.25">
      <c r="A2954" t="s">
        <v>1426</v>
      </c>
      <c r="B2954" t="s">
        <v>397</v>
      </c>
      <c r="C2954" t="s">
        <v>157</v>
      </c>
      <c r="D2954" t="s">
        <v>476</v>
      </c>
      <c r="E2954" t="s">
        <v>122</v>
      </c>
      <c r="F2954" t="s">
        <v>159</v>
      </c>
      <c r="G2954" t="s">
        <v>160</v>
      </c>
      <c r="H2954" t="s">
        <v>143</v>
      </c>
      <c r="I2954" t="s">
        <v>124</v>
      </c>
      <c r="J2954" t="s">
        <v>125</v>
      </c>
      <c r="K2954" t="s">
        <v>1429</v>
      </c>
      <c r="N2954" t="s">
        <v>1428</v>
      </c>
      <c r="O2954" t="s">
        <v>398</v>
      </c>
      <c r="P2954" t="s">
        <v>162</v>
      </c>
      <c r="Q2954" t="s">
        <v>477</v>
      </c>
      <c r="R2954" t="s">
        <v>131</v>
      </c>
      <c r="S2954" t="s">
        <v>164</v>
      </c>
      <c r="T2954" t="s">
        <v>165</v>
      </c>
      <c r="U2954" t="s">
        <v>151</v>
      </c>
      <c r="V2954" t="s">
        <v>135</v>
      </c>
      <c r="W2954" t="s">
        <v>136</v>
      </c>
      <c r="X2954" t="s">
        <v>1430</v>
      </c>
      <c r="Y2954" s="94">
        <v>181268.83</v>
      </c>
      <c r="Z2954" s="94">
        <v>0</v>
      </c>
      <c r="AA2954" s="94">
        <v>0</v>
      </c>
      <c r="AB2954" s="94">
        <v>0</v>
      </c>
      <c r="AC2954">
        <f t="shared" si="92"/>
        <v>2000</v>
      </c>
      <c r="AD2954" t="str">
        <f t="shared" si="93"/>
        <v>307</v>
      </c>
    </row>
    <row r="2955" spans="1:30" hidden="1" x14ac:dyDescent="0.25">
      <c r="A2955" t="s">
        <v>1426</v>
      </c>
      <c r="B2955" t="s">
        <v>397</v>
      </c>
      <c r="C2955" t="s">
        <v>157</v>
      </c>
      <c r="D2955" t="s">
        <v>218</v>
      </c>
      <c r="E2955" t="s">
        <v>122</v>
      </c>
      <c r="F2955" t="s">
        <v>159</v>
      </c>
      <c r="G2955" t="s">
        <v>160</v>
      </c>
      <c r="H2955" t="s">
        <v>143</v>
      </c>
      <c r="I2955" t="s">
        <v>124</v>
      </c>
      <c r="J2955" t="s">
        <v>125</v>
      </c>
      <c r="K2955" t="s">
        <v>1429</v>
      </c>
      <c r="N2955" t="s">
        <v>1428</v>
      </c>
      <c r="O2955" t="s">
        <v>398</v>
      </c>
      <c r="P2955" t="s">
        <v>162</v>
      </c>
      <c r="Q2955" t="s">
        <v>219</v>
      </c>
      <c r="R2955" t="s">
        <v>131</v>
      </c>
      <c r="S2955" t="s">
        <v>164</v>
      </c>
      <c r="T2955" t="s">
        <v>165</v>
      </c>
      <c r="U2955" t="s">
        <v>151</v>
      </c>
      <c r="V2955" t="s">
        <v>135</v>
      </c>
      <c r="W2955" t="s">
        <v>136</v>
      </c>
      <c r="X2955" t="s">
        <v>1430</v>
      </c>
      <c r="Y2955" s="94">
        <v>44380377.060000002</v>
      </c>
      <c r="Z2955" s="94">
        <v>67000</v>
      </c>
      <c r="AA2955" s="94">
        <v>69010</v>
      </c>
      <c r="AB2955" s="94">
        <v>69010</v>
      </c>
      <c r="AC2955">
        <f t="shared" si="92"/>
        <v>2000</v>
      </c>
      <c r="AD2955" t="str">
        <f t="shared" si="93"/>
        <v>307</v>
      </c>
    </row>
    <row r="2956" spans="1:30" hidden="1" x14ac:dyDescent="0.25">
      <c r="A2956" t="s">
        <v>1426</v>
      </c>
      <c r="B2956" t="s">
        <v>397</v>
      </c>
      <c r="C2956" t="s">
        <v>157</v>
      </c>
      <c r="D2956" t="s">
        <v>220</v>
      </c>
      <c r="E2956" t="s">
        <v>122</v>
      </c>
      <c r="F2956" t="s">
        <v>159</v>
      </c>
      <c r="G2956" t="s">
        <v>160</v>
      </c>
      <c r="H2956" t="s">
        <v>143</v>
      </c>
      <c r="I2956" t="s">
        <v>124</v>
      </c>
      <c r="J2956" t="s">
        <v>125</v>
      </c>
      <c r="K2956" t="s">
        <v>1429</v>
      </c>
      <c r="N2956" t="s">
        <v>1428</v>
      </c>
      <c r="O2956" t="s">
        <v>398</v>
      </c>
      <c r="P2956" t="s">
        <v>162</v>
      </c>
      <c r="Q2956" t="s">
        <v>221</v>
      </c>
      <c r="R2956" t="s">
        <v>131</v>
      </c>
      <c r="S2956" t="s">
        <v>164</v>
      </c>
      <c r="T2956" t="s">
        <v>165</v>
      </c>
      <c r="U2956" t="s">
        <v>151</v>
      </c>
      <c r="V2956" t="s">
        <v>135</v>
      </c>
      <c r="W2956" t="s">
        <v>136</v>
      </c>
      <c r="X2956" t="s">
        <v>1430</v>
      </c>
      <c r="Y2956" s="94">
        <v>199748.28</v>
      </c>
      <c r="Z2956" s="94">
        <v>0</v>
      </c>
      <c r="AA2956" s="94">
        <v>0</v>
      </c>
      <c r="AB2956" s="94">
        <v>0</v>
      </c>
      <c r="AC2956">
        <f t="shared" si="92"/>
        <v>2000</v>
      </c>
      <c r="AD2956" t="str">
        <f t="shared" si="93"/>
        <v>307</v>
      </c>
    </row>
    <row r="2957" spans="1:30" hidden="1" x14ac:dyDescent="0.25">
      <c r="A2957" t="s">
        <v>1426</v>
      </c>
      <c r="B2957" t="s">
        <v>397</v>
      </c>
      <c r="C2957" t="s">
        <v>157</v>
      </c>
      <c r="D2957" t="s">
        <v>1186</v>
      </c>
      <c r="E2957" t="s">
        <v>122</v>
      </c>
      <c r="F2957" t="s">
        <v>159</v>
      </c>
      <c r="G2957" t="s">
        <v>160</v>
      </c>
      <c r="H2957" t="s">
        <v>143</v>
      </c>
      <c r="I2957" t="s">
        <v>124</v>
      </c>
      <c r="J2957" t="s">
        <v>125</v>
      </c>
      <c r="K2957" t="s">
        <v>1429</v>
      </c>
      <c r="N2957" t="s">
        <v>1428</v>
      </c>
      <c r="O2957" t="s">
        <v>398</v>
      </c>
      <c r="P2957" t="s">
        <v>162</v>
      </c>
      <c r="Q2957" t="s">
        <v>1187</v>
      </c>
      <c r="R2957" t="s">
        <v>131</v>
      </c>
      <c r="S2957" t="s">
        <v>164</v>
      </c>
      <c r="T2957" t="s">
        <v>165</v>
      </c>
      <c r="U2957" t="s">
        <v>151</v>
      </c>
      <c r="V2957" t="s">
        <v>135</v>
      </c>
      <c r="W2957" t="s">
        <v>136</v>
      </c>
      <c r="X2957" t="s">
        <v>1430</v>
      </c>
      <c r="Y2957" s="94">
        <v>16092.64</v>
      </c>
      <c r="Z2957" s="94">
        <v>0</v>
      </c>
      <c r="AA2957" s="94">
        <v>0</v>
      </c>
      <c r="AB2957" s="94">
        <v>0</v>
      </c>
      <c r="AC2957">
        <f t="shared" si="92"/>
        <v>2000</v>
      </c>
      <c r="AD2957" t="str">
        <f t="shared" si="93"/>
        <v>307</v>
      </c>
    </row>
    <row r="2958" spans="1:30" hidden="1" x14ac:dyDescent="0.25">
      <c r="A2958" t="s">
        <v>1426</v>
      </c>
      <c r="B2958" t="s">
        <v>397</v>
      </c>
      <c r="C2958" t="s">
        <v>157</v>
      </c>
      <c r="D2958" t="s">
        <v>478</v>
      </c>
      <c r="E2958" t="s">
        <v>122</v>
      </c>
      <c r="F2958" t="s">
        <v>159</v>
      </c>
      <c r="G2958" t="s">
        <v>160</v>
      </c>
      <c r="H2958" t="s">
        <v>143</v>
      </c>
      <c r="I2958" t="s">
        <v>124</v>
      </c>
      <c r="J2958" t="s">
        <v>125</v>
      </c>
      <c r="K2958" t="s">
        <v>1429</v>
      </c>
      <c r="N2958" t="s">
        <v>1428</v>
      </c>
      <c r="O2958" t="s">
        <v>398</v>
      </c>
      <c r="P2958" t="s">
        <v>162</v>
      </c>
      <c r="Q2958" t="s">
        <v>479</v>
      </c>
      <c r="R2958" t="s">
        <v>131</v>
      </c>
      <c r="S2958" t="s">
        <v>164</v>
      </c>
      <c r="T2958" t="s">
        <v>165</v>
      </c>
      <c r="U2958" t="s">
        <v>151</v>
      </c>
      <c r="V2958" t="s">
        <v>135</v>
      </c>
      <c r="W2958" t="s">
        <v>136</v>
      </c>
      <c r="X2958" t="s">
        <v>1430</v>
      </c>
      <c r="Y2958" s="94">
        <v>14137.41</v>
      </c>
      <c r="Z2958" s="94">
        <v>0</v>
      </c>
      <c r="AA2958" s="94">
        <v>0</v>
      </c>
      <c r="AB2958" s="94">
        <v>0</v>
      </c>
      <c r="AC2958">
        <f t="shared" si="92"/>
        <v>2000</v>
      </c>
      <c r="AD2958" t="str">
        <f t="shared" si="93"/>
        <v>307</v>
      </c>
    </row>
    <row r="2959" spans="1:30" hidden="1" x14ac:dyDescent="0.25">
      <c r="A2959" t="s">
        <v>1426</v>
      </c>
      <c r="B2959" t="s">
        <v>397</v>
      </c>
      <c r="C2959" t="s">
        <v>157</v>
      </c>
      <c r="D2959" t="s">
        <v>224</v>
      </c>
      <c r="E2959" t="s">
        <v>122</v>
      </c>
      <c r="F2959" t="s">
        <v>159</v>
      </c>
      <c r="G2959" t="s">
        <v>160</v>
      </c>
      <c r="H2959" t="s">
        <v>143</v>
      </c>
      <c r="I2959" t="s">
        <v>124</v>
      </c>
      <c r="J2959" t="s">
        <v>125</v>
      </c>
      <c r="K2959" t="s">
        <v>1429</v>
      </c>
      <c r="N2959" t="s">
        <v>1428</v>
      </c>
      <c r="O2959" t="s">
        <v>398</v>
      </c>
      <c r="P2959" t="s">
        <v>162</v>
      </c>
      <c r="Q2959" t="s">
        <v>225</v>
      </c>
      <c r="R2959" t="s">
        <v>131</v>
      </c>
      <c r="S2959" t="s">
        <v>164</v>
      </c>
      <c r="T2959" t="s">
        <v>165</v>
      </c>
      <c r="U2959" t="s">
        <v>151</v>
      </c>
      <c r="V2959" t="s">
        <v>135</v>
      </c>
      <c r="W2959" t="s">
        <v>136</v>
      </c>
      <c r="X2959" t="s">
        <v>1430</v>
      </c>
      <c r="Y2959" s="94">
        <v>18182.400000000001</v>
      </c>
      <c r="Z2959" s="94">
        <v>0</v>
      </c>
      <c r="AA2959" s="94">
        <v>0</v>
      </c>
      <c r="AB2959" s="94">
        <v>0</v>
      </c>
      <c r="AC2959">
        <f t="shared" si="92"/>
        <v>2000</v>
      </c>
      <c r="AD2959" t="str">
        <f t="shared" si="93"/>
        <v>307</v>
      </c>
    </row>
    <row r="2960" spans="1:30" hidden="1" x14ac:dyDescent="0.25">
      <c r="A2960" t="s">
        <v>1426</v>
      </c>
      <c r="B2960" t="s">
        <v>397</v>
      </c>
      <c r="C2960" t="s">
        <v>157</v>
      </c>
      <c r="D2960" t="s">
        <v>453</v>
      </c>
      <c r="E2960" t="s">
        <v>122</v>
      </c>
      <c r="F2960" t="s">
        <v>159</v>
      </c>
      <c r="G2960" t="s">
        <v>160</v>
      </c>
      <c r="H2960" t="s">
        <v>143</v>
      </c>
      <c r="I2960" t="s">
        <v>124</v>
      </c>
      <c r="J2960" t="s">
        <v>125</v>
      </c>
      <c r="K2960" t="s">
        <v>1429</v>
      </c>
      <c r="N2960" t="s">
        <v>1428</v>
      </c>
      <c r="O2960" t="s">
        <v>398</v>
      </c>
      <c r="P2960" t="s">
        <v>162</v>
      </c>
      <c r="Q2960" t="s">
        <v>454</v>
      </c>
      <c r="R2960" t="s">
        <v>131</v>
      </c>
      <c r="S2960" t="s">
        <v>164</v>
      </c>
      <c r="T2960" t="s">
        <v>165</v>
      </c>
      <c r="U2960" t="s">
        <v>151</v>
      </c>
      <c r="V2960" t="s">
        <v>135</v>
      </c>
      <c r="W2960" t="s">
        <v>136</v>
      </c>
      <c r="X2960" t="s">
        <v>1430</v>
      </c>
      <c r="Y2960" s="94">
        <v>288114.8</v>
      </c>
      <c r="Z2960" s="94">
        <v>0</v>
      </c>
      <c r="AA2960" s="94">
        <v>0</v>
      </c>
      <c r="AB2960" s="94">
        <v>0</v>
      </c>
      <c r="AC2960">
        <f t="shared" si="92"/>
        <v>2000</v>
      </c>
      <c r="AD2960" t="str">
        <f t="shared" si="93"/>
        <v>307</v>
      </c>
    </row>
    <row r="2961" spans="1:30" hidden="1" x14ac:dyDescent="0.25">
      <c r="A2961" t="s">
        <v>1426</v>
      </c>
      <c r="B2961" t="s">
        <v>397</v>
      </c>
      <c r="C2961" t="s">
        <v>157</v>
      </c>
      <c r="D2961" t="s">
        <v>232</v>
      </c>
      <c r="E2961" t="s">
        <v>122</v>
      </c>
      <c r="F2961" t="s">
        <v>159</v>
      </c>
      <c r="G2961" t="s">
        <v>160</v>
      </c>
      <c r="H2961" t="s">
        <v>143</v>
      </c>
      <c r="I2961" t="s">
        <v>124</v>
      </c>
      <c r="J2961" t="s">
        <v>125</v>
      </c>
      <c r="K2961" t="s">
        <v>1429</v>
      </c>
      <c r="N2961" t="s">
        <v>1428</v>
      </c>
      <c r="O2961" t="s">
        <v>398</v>
      </c>
      <c r="P2961" t="s">
        <v>162</v>
      </c>
      <c r="Q2961" t="s">
        <v>233</v>
      </c>
      <c r="R2961" t="s">
        <v>131</v>
      </c>
      <c r="S2961" t="s">
        <v>164</v>
      </c>
      <c r="T2961" t="s">
        <v>165</v>
      </c>
      <c r="U2961" t="s">
        <v>151</v>
      </c>
      <c r="V2961" t="s">
        <v>135</v>
      </c>
      <c r="W2961" t="s">
        <v>136</v>
      </c>
      <c r="X2961" t="s">
        <v>1430</v>
      </c>
      <c r="Y2961" s="94">
        <v>26508.77</v>
      </c>
      <c r="Z2961" s="94">
        <v>0</v>
      </c>
      <c r="AA2961" s="94">
        <v>0</v>
      </c>
      <c r="AB2961" s="94">
        <v>0</v>
      </c>
      <c r="AC2961">
        <f t="shared" si="92"/>
        <v>2000</v>
      </c>
      <c r="AD2961" t="str">
        <f t="shared" si="93"/>
        <v>307</v>
      </c>
    </row>
    <row r="2962" spans="1:30" hidden="1" x14ac:dyDescent="0.25">
      <c r="A2962" t="s">
        <v>1426</v>
      </c>
      <c r="B2962" t="s">
        <v>397</v>
      </c>
      <c r="C2962" t="s">
        <v>157</v>
      </c>
      <c r="D2962" t="s">
        <v>234</v>
      </c>
      <c r="E2962" t="s">
        <v>122</v>
      </c>
      <c r="F2962" t="s">
        <v>159</v>
      </c>
      <c r="G2962" t="s">
        <v>160</v>
      </c>
      <c r="H2962" t="s">
        <v>143</v>
      </c>
      <c r="I2962" t="s">
        <v>124</v>
      </c>
      <c r="J2962" t="s">
        <v>125</v>
      </c>
      <c r="K2962" t="s">
        <v>1429</v>
      </c>
      <c r="N2962" t="s">
        <v>1428</v>
      </c>
      <c r="O2962" t="s">
        <v>398</v>
      </c>
      <c r="P2962" t="s">
        <v>162</v>
      </c>
      <c r="Q2962" t="s">
        <v>235</v>
      </c>
      <c r="R2962" t="s">
        <v>131</v>
      </c>
      <c r="S2962" t="s">
        <v>164</v>
      </c>
      <c r="T2962" t="s">
        <v>165</v>
      </c>
      <c r="U2962" t="s">
        <v>151</v>
      </c>
      <c r="V2962" t="s">
        <v>135</v>
      </c>
      <c r="W2962" t="s">
        <v>136</v>
      </c>
      <c r="X2962" t="s">
        <v>1430</v>
      </c>
      <c r="Y2962" s="94">
        <v>267896.15000000002</v>
      </c>
      <c r="Z2962" s="94">
        <v>348181.33333333337</v>
      </c>
      <c r="AA2962" s="94">
        <v>370594.5149999999</v>
      </c>
      <c r="AB2962" s="94">
        <v>370594.52</v>
      </c>
      <c r="AC2962">
        <f t="shared" si="92"/>
        <v>3000</v>
      </c>
      <c r="AD2962" t="str">
        <f t="shared" si="93"/>
        <v>307</v>
      </c>
    </row>
    <row r="2963" spans="1:30" hidden="1" x14ac:dyDescent="0.25">
      <c r="A2963" t="s">
        <v>1426</v>
      </c>
      <c r="B2963" t="s">
        <v>397</v>
      </c>
      <c r="C2963" t="s">
        <v>157</v>
      </c>
      <c r="D2963" t="s">
        <v>158</v>
      </c>
      <c r="E2963" t="s">
        <v>122</v>
      </c>
      <c r="F2963" t="s">
        <v>159</v>
      </c>
      <c r="G2963" t="s">
        <v>160</v>
      </c>
      <c r="H2963" t="s">
        <v>143</v>
      </c>
      <c r="I2963" t="s">
        <v>124</v>
      </c>
      <c r="J2963" t="s">
        <v>125</v>
      </c>
      <c r="K2963" t="s">
        <v>1429</v>
      </c>
      <c r="N2963" t="s">
        <v>1428</v>
      </c>
      <c r="O2963" t="s">
        <v>398</v>
      </c>
      <c r="P2963" t="s">
        <v>162</v>
      </c>
      <c r="Q2963" t="s">
        <v>163</v>
      </c>
      <c r="R2963" t="s">
        <v>131</v>
      </c>
      <c r="S2963" t="s">
        <v>164</v>
      </c>
      <c r="T2963" t="s">
        <v>165</v>
      </c>
      <c r="U2963" t="s">
        <v>151</v>
      </c>
      <c r="V2963" t="s">
        <v>135</v>
      </c>
      <c r="W2963" t="s">
        <v>136</v>
      </c>
      <c r="X2963" t="s">
        <v>1430</v>
      </c>
      <c r="Y2963" s="94">
        <v>6547.09</v>
      </c>
      <c r="Z2963" s="94">
        <v>6547</v>
      </c>
      <c r="AA2963" s="94">
        <v>6743.41</v>
      </c>
      <c r="AB2963" s="94">
        <v>6743.41</v>
      </c>
      <c r="AC2963">
        <f t="shared" si="92"/>
        <v>3000</v>
      </c>
      <c r="AD2963" t="str">
        <f t="shared" si="93"/>
        <v>307</v>
      </c>
    </row>
    <row r="2964" spans="1:30" hidden="1" x14ac:dyDescent="0.25">
      <c r="A2964" t="s">
        <v>1426</v>
      </c>
      <c r="B2964" t="s">
        <v>397</v>
      </c>
      <c r="C2964" t="s">
        <v>157</v>
      </c>
      <c r="D2964" t="s">
        <v>240</v>
      </c>
      <c r="E2964" t="s">
        <v>122</v>
      </c>
      <c r="F2964" t="s">
        <v>159</v>
      </c>
      <c r="G2964" t="s">
        <v>160</v>
      </c>
      <c r="H2964" t="s">
        <v>143</v>
      </c>
      <c r="I2964" t="s">
        <v>124</v>
      </c>
      <c r="J2964" t="s">
        <v>125</v>
      </c>
      <c r="K2964" t="s">
        <v>1429</v>
      </c>
      <c r="N2964" t="s">
        <v>1428</v>
      </c>
      <c r="O2964" t="s">
        <v>398</v>
      </c>
      <c r="P2964" t="s">
        <v>162</v>
      </c>
      <c r="Q2964" t="s">
        <v>241</v>
      </c>
      <c r="R2964" t="s">
        <v>131</v>
      </c>
      <c r="S2964" t="s">
        <v>164</v>
      </c>
      <c r="T2964" t="s">
        <v>165</v>
      </c>
      <c r="U2964" t="s">
        <v>151</v>
      </c>
      <c r="V2964" t="s">
        <v>135</v>
      </c>
      <c r="W2964" t="s">
        <v>136</v>
      </c>
      <c r="X2964" t="s">
        <v>1430</v>
      </c>
      <c r="Y2964" s="94">
        <v>559657.26</v>
      </c>
      <c r="Z2964" s="94">
        <v>28314.73333333333</v>
      </c>
      <c r="AA2964" s="94">
        <v>29164.18</v>
      </c>
      <c r="AB2964" s="94">
        <v>29164.18</v>
      </c>
      <c r="AC2964">
        <f t="shared" si="92"/>
        <v>3000</v>
      </c>
      <c r="AD2964" t="str">
        <f t="shared" si="93"/>
        <v>307</v>
      </c>
    </row>
    <row r="2965" spans="1:30" hidden="1" x14ac:dyDescent="0.25">
      <c r="A2965" t="s">
        <v>1426</v>
      </c>
      <c r="B2965" t="s">
        <v>397</v>
      </c>
      <c r="C2965" t="s">
        <v>157</v>
      </c>
      <c r="D2965" t="s">
        <v>167</v>
      </c>
      <c r="E2965" t="s">
        <v>122</v>
      </c>
      <c r="F2965" t="s">
        <v>159</v>
      </c>
      <c r="G2965" t="s">
        <v>160</v>
      </c>
      <c r="H2965" t="s">
        <v>143</v>
      </c>
      <c r="I2965" t="s">
        <v>124</v>
      </c>
      <c r="J2965" t="s">
        <v>125</v>
      </c>
      <c r="K2965" t="s">
        <v>1429</v>
      </c>
      <c r="N2965" t="s">
        <v>1428</v>
      </c>
      <c r="O2965" t="s">
        <v>398</v>
      </c>
      <c r="P2965" t="s">
        <v>162</v>
      </c>
      <c r="Q2965" t="s">
        <v>168</v>
      </c>
      <c r="R2965" t="s">
        <v>131</v>
      </c>
      <c r="S2965" t="s">
        <v>164</v>
      </c>
      <c r="T2965" t="s">
        <v>165</v>
      </c>
      <c r="U2965" t="s">
        <v>151</v>
      </c>
      <c r="V2965" t="s">
        <v>135</v>
      </c>
      <c r="W2965" t="s">
        <v>136</v>
      </c>
      <c r="X2965" t="s">
        <v>1430</v>
      </c>
      <c r="Y2965" s="94">
        <v>376668.45</v>
      </c>
      <c r="Z2965" s="94">
        <v>1653.2666666666669</v>
      </c>
      <c r="AA2965" s="94">
        <v>1702.8646666666668</v>
      </c>
      <c r="AB2965" s="94">
        <v>1702.86</v>
      </c>
      <c r="AC2965">
        <f t="shared" si="92"/>
        <v>3000</v>
      </c>
      <c r="AD2965" t="str">
        <f t="shared" si="93"/>
        <v>307</v>
      </c>
    </row>
    <row r="2966" spans="1:30" hidden="1" x14ac:dyDescent="0.25">
      <c r="A2966" t="s">
        <v>1426</v>
      </c>
      <c r="B2966" t="s">
        <v>397</v>
      </c>
      <c r="C2966" t="s">
        <v>157</v>
      </c>
      <c r="D2966" t="s">
        <v>299</v>
      </c>
      <c r="E2966" t="s">
        <v>122</v>
      </c>
      <c r="F2966" t="s">
        <v>159</v>
      </c>
      <c r="G2966" t="s">
        <v>160</v>
      </c>
      <c r="H2966" t="s">
        <v>143</v>
      </c>
      <c r="I2966" t="s">
        <v>124</v>
      </c>
      <c r="J2966" t="s">
        <v>125</v>
      </c>
      <c r="K2966" t="s">
        <v>1429</v>
      </c>
      <c r="N2966" t="s">
        <v>1428</v>
      </c>
      <c r="O2966" t="s">
        <v>398</v>
      </c>
      <c r="P2966" t="s">
        <v>162</v>
      </c>
      <c r="Q2966" t="s">
        <v>300</v>
      </c>
      <c r="R2966" t="s">
        <v>131</v>
      </c>
      <c r="S2966" t="s">
        <v>164</v>
      </c>
      <c r="T2966" t="s">
        <v>165</v>
      </c>
      <c r="U2966" t="s">
        <v>151</v>
      </c>
      <c r="V2966" t="s">
        <v>135</v>
      </c>
      <c r="W2966" t="s">
        <v>136</v>
      </c>
      <c r="X2966" t="s">
        <v>1430</v>
      </c>
      <c r="Y2966" s="94">
        <v>26617.23</v>
      </c>
      <c r="Z2966" s="94">
        <v>0</v>
      </c>
      <c r="AA2966" s="94">
        <v>0</v>
      </c>
      <c r="AB2966" s="94">
        <v>0</v>
      </c>
      <c r="AC2966">
        <f t="shared" si="92"/>
        <v>3000</v>
      </c>
      <c r="AD2966" t="str">
        <f t="shared" si="93"/>
        <v>307</v>
      </c>
    </row>
    <row r="2967" spans="1:30" hidden="1" x14ac:dyDescent="0.25">
      <c r="A2967" t="s">
        <v>1426</v>
      </c>
      <c r="B2967" t="s">
        <v>397</v>
      </c>
      <c r="C2967" t="s">
        <v>157</v>
      </c>
      <c r="D2967" t="s">
        <v>291</v>
      </c>
      <c r="E2967" t="s">
        <v>122</v>
      </c>
      <c r="F2967" t="s">
        <v>159</v>
      </c>
      <c r="G2967" t="s">
        <v>160</v>
      </c>
      <c r="H2967" t="s">
        <v>143</v>
      </c>
      <c r="I2967" t="s">
        <v>124</v>
      </c>
      <c r="J2967" t="s">
        <v>125</v>
      </c>
      <c r="K2967" t="s">
        <v>1429</v>
      </c>
      <c r="N2967" t="s">
        <v>1428</v>
      </c>
      <c r="O2967" t="s">
        <v>398</v>
      </c>
      <c r="P2967" t="s">
        <v>162</v>
      </c>
      <c r="Q2967" t="s">
        <v>169</v>
      </c>
      <c r="R2967" t="s">
        <v>131</v>
      </c>
      <c r="S2967" t="s">
        <v>164</v>
      </c>
      <c r="T2967" t="s">
        <v>165</v>
      </c>
      <c r="U2967" t="s">
        <v>151</v>
      </c>
      <c r="V2967" t="s">
        <v>135</v>
      </c>
      <c r="W2967" t="s">
        <v>136</v>
      </c>
      <c r="X2967" t="s">
        <v>1430</v>
      </c>
      <c r="Y2967" s="94">
        <v>38058.910000000003</v>
      </c>
      <c r="Z2967" s="94">
        <v>131629.99</v>
      </c>
      <c r="AA2967" s="94">
        <v>135578.8897</v>
      </c>
      <c r="AB2967" s="94">
        <v>135578.89000000001</v>
      </c>
      <c r="AC2967">
        <f t="shared" si="92"/>
        <v>3000</v>
      </c>
      <c r="AD2967" t="str">
        <f t="shared" si="93"/>
        <v>307</v>
      </c>
    </row>
    <row r="2968" spans="1:30" hidden="1" x14ac:dyDescent="0.25">
      <c r="A2968" t="s">
        <v>1426</v>
      </c>
      <c r="B2968" t="s">
        <v>397</v>
      </c>
      <c r="C2968" t="s">
        <v>157</v>
      </c>
      <c r="D2968" t="s">
        <v>248</v>
      </c>
      <c r="E2968" t="s">
        <v>122</v>
      </c>
      <c r="F2968" t="s">
        <v>159</v>
      </c>
      <c r="G2968" t="s">
        <v>160</v>
      </c>
      <c r="H2968" t="s">
        <v>143</v>
      </c>
      <c r="I2968" t="s">
        <v>124</v>
      </c>
      <c r="J2968" t="s">
        <v>125</v>
      </c>
      <c r="K2968" t="s">
        <v>1429</v>
      </c>
      <c r="N2968" t="s">
        <v>1428</v>
      </c>
      <c r="O2968" t="s">
        <v>398</v>
      </c>
      <c r="P2968" t="s">
        <v>162</v>
      </c>
      <c r="Q2968" t="s">
        <v>249</v>
      </c>
      <c r="R2968" t="s">
        <v>131</v>
      </c>
      <c r="S2968" t="s">
        <v>164</v>
      </c>
      <c r="T2968" t="s">
        <v>165</v>
      </c>
      <c r="U2968" t="s">
        <v>151</v>
      </c>
      <c r="V2968" t="s">
        <v>135</v>
      </c>
      <c r="W2968" t="s">
        <v>136</v>
      </c>
      <c r="X2968" t="s">
        <v>1430</v>
      </c>
      <c r="Y2968" s="94">
        <v>16103332.869999999</v>
      </c>
      <c r="Z2968" s="94">
        <v>0</v>
      </c>
      <c r="AA2968" s="94">
        <v>0</v>
      </c>
      <c r="AB2968" s="94">
        <v>0</v>
      </c>
      <c r="AC2968">
        <f t="shared" si="92"/>
        <v>3000</v>
      </c>
      <c r="AD2968" t="str">
        <f t="shared" si="93"/>
        <v>307</v>
      </c>
    </row>
    <row r="2969" spans="1:30" hidden="1" x14ac:dyDescent="0.25">
      <c r="A2969" t="s">
        <v>1426</v>
      </c>
      <c r="B2969" t="s">
        <v>397</v>
      </c>
      <c r="C2969" t="s">
        <v>157</v>
      </c>
      <c r="D2969" t="s">
        <v>315</v>
      </c>
      <c r="E2969" t="s">
        <v>122</v>
      </c>
      <c r="F2969" t="s">
        <v>159</v>
      </c>
      <c r="G2969" t="s">
        <v>160</v>
      </c>
      <c r="H2969" t="s">
        <v>143</v>
      </c>
      <c r="I2969" t="s">
        <v>124</v>
      </c>
      <c r="J2969" t="s">
        <v>125</v>
      </c>
      <c r="K2969" t="s">
        <v>1429</v>
      </c>
      <c r="N2969" t="s">
        <v>1428</v>
      </c>
      <c r="O2969" t="s">
        <v>398</v>
      </c>
      <c r="P2969" t="s">
        <v>162</v>
      </c>
      <c r="Q2969" t="s">
        <v>316</v>
      </c>
      <c r="R2969" t="s">
        <v>131</v>
      </c>
      <c r="S2969" t="s">
        <v>164</v>
      </c>
      <c r="T2969" t="s">
        <v>165</v>
      </c>
      <c r="U2969" t="s">
        <v>151</v>
      </c>
      <c r="V2969" t="s">
        <v>135</v>
      </c>
      <c r="W2969" t="s">
        <v>136</v>
      </c>
      <c r="X2969" t="s">
        <v>1430</v>
      </c>
      <c r="Y2969" s="94">
        <v>15468.48</v>
      </c>
      <c r="Z2969" s="94">
        <v>0</v>
      </c>
      <c r="AA2969" s="94">
        <v>0</v>
      </c>
      <c r="AB2969" s="94">
        <v>0</v>
      </c>
      <c r="AC2969">
        <f t="shared" si="92"/>
        <v>3000</v>
      </c>
      <c r="AD2969" t="str">
        <f t="shared" si="93"/>
        <v>307</v>
      </c>
    </row>
    <row r="2970" spans="1:30" hidden="1" x14ac:dyDescent="0.25">
      <c r="A2970" t="s">
        <v>1426</v>
      </c>
      <c r="B2970" t="s">
        <v>397</v>
      </c>
      <c r="C2970" t="s">
        <v>157</v>
      </c>
      <c r="D2970" t="s">
        <v>254</v>
      </c>
      <c r="E2970" t="s">
        <v>122</v>
      </c>
      <c r="F2970" t="s">
        <v>159</v>
      </c>
      <c r="G2970" t="s">
        <v>160</v>
      </c>
      <c r="H2970" t="s">
        <v>143</v>
      </c>
      <c r="I2970" t="s">
        <v>124</v>
      </c>
      <c r="J2970" t="s">
        <v>125</v>
      </c>
      <c r="K2970" t="s">
        <v>1429</v>
      </c>
      <c r="N2970" t="s">
        <v>1428</v>
      </c>
      <c r="O2970" t="s">
        <v>398</v>
      </c>
      <c r="P2970" t="s">
        <v>162</v>
      </c>
      <c r="Q2970" t="s">
        <v>255</v>
      </c>
      <c r="R2970" t="s">
        <v>131</v>
      </c>
      <c r="S2970" t="s">
        <v>164</v>
      </c>
      <c r="T2970" t="s">
        <v>165</v>
      </c>
      <c r="U2970" t="s">
        <v>151</v>
      </c>
      <c r="V2970" t="s">
        <v>135</v>
      </c>
      <c r="W2970" t="s">
        <v>136</v>
      </c>
      <c r="X2970" t="s">
        <v>1430</v>
      </c>
      <c r="Y2970" s="94">
        <v>10217228.99</v>
      </c>
      <c r="Z2970" s="94">
        <v>0</v>
      </c>
      <c r="AA2970" s="94">
        <v>0</v>
      </c>
      <c r="AB2970" s="94">
        <v>0</v>
      </c>
      <c r="AC2970">
        <f t="shared" si="92"/>
        <v>3000</v>
      </c>
      <c r="AD2970" t="str">
        <f t="shared" si="93"/>
        <v>307</v>
      </c>
    </row>
    <row r="2971" spans="1:30" hidden="1" x14ac:dyDescent="0.25">
      <c r="A2971" t="s">
        <v>1426</v>
      </c>
      <c r="B2971" t="s">
        <v>397</v>
      </c>
      <c r="C2971" t="s">
        <v>157</v>
      </c>
      <c r="D2971" t="s">
        <v>344</v>
      </c>
      <c r="E2971" t="s">
        <v>122</v>
      </c>
      <c r="F2971" t="s">
        <v>159</v>
      </c>
      <c r="G2971" t="s">
        <v>160</v>
      </c>
      <c r="H2971" t="s">
        <v>143</v>
      </c>
      <c r="I2971" t="s">
        <v>124</v>
      </c>
      <c r="J2971" t="s">
        <v>125</v>
      </c>
      <c r="K2971" t="s">
        <v>1429</v>
      </c>
      <c r="N2971" t="s">
        <v>1428</v>
      </c>
      <c r="O2971" t="s">
        <v>398</v>
      </c>
      <c r="P2971" t="s">
        <v>162</v>
      </c>
      <c r="Q2971" t="s">
        <v>345</v>
      </c>
      <c r="R2971" t="s">
        <v>131</v>
      </c>
      <c r="S2971" t="s">
        <v>164</v>
      </c>
      <c r="T2971" t="s">
        <v>165</v>
      </c>
      <c r="U2971" t="s">
        <v>151</v>
      </c>
      <c r="V2971" t="s">
        <v>135</v>
      </c>
      <c r="W2971" t="s">
        <v>136</v>
      </c>
      <c r="X2971" t="s">
        <v>1430</v>
      </c>
      <c r="Y2971" s="94">
        <v>5379251.96</v>
      </c>
      <c r="Z2971" s="94">
        <v>0</v>
      </c>
      <c r="AA2971" s="94">
        <v>0</v>
      </c>
      <c r="AB2971" s="94">
        <v>0</v>
      </c>
      <c r="AC2971">
        <f t="shared" si="92"/>
        <v>3000</v>
      </c>
      <c r="AD2971" t="str">
        <f t="shared" si="93"/>
        <v>307</v>
      </c>
    </row>
    <row r="2972" spans="1:30" hidden="1" x14ac:dyDescent="0.25">
      <c r="A2972" t="s">
        <v>1426</v>
      </c>
      <c r="B2972" t="s">
        <v>397</v>
      </c>
      <c r="C2972" t="s">
        <v>157</v>
      </c>
      <c r="D2972" t="s">
        <v>256</v>
      </c>
      <c r="E2972" t="s">
        <v>122</v>
      </c>
      <c r="F2972" t="s">
        <v>159</v>
      </c>
      <c r="G2972" t="s">
        <v>160</v>
      </c>
      <c r="H2972" t="s">
        <v>143</v>
      </c>
      <c r="I2972" t="s">
        <v>124</v>
      </c>
      <c r="J2972" t="s">
        <v>125</v>
      </c>
      <c r="K2972" t="s">
        <v>1429</v>
      </c>
      <c r="N2972" t="s">
        <v>1428</v>
      </c>
      <c r="O2972" t="s">
        <v>398</v>
      </c>
      <c r="P2972" t="s">
        <v>162</v>
      </c>
      <c r="Q2972" t="s">
        <v>257</v>
      </c>
      <c r="R2972" t="s">
        <v>131</v>
      </c>
      <c r="S2972" t="s">
        <v>164</v>
      </c>
      <c r="T2972" t="s">
        <v>165</v>
      </c>
      <c r="U2972" t="s">
        <v>151</v>
      </c>
      <c r="V2972" t="s">
        <v>135</v>
      </c>
      <c r="W2972" t="s">
        <v>136</v>
      </c>
      <c r="X2972" t="s">
        <v>1430</v>
      </c>
      <c r="Y2972" s="94">
        <v>241954.17</v>
      </c>
      <c r="Z2972" s="94">
        <v>15813.12</v>
      </c>
      <c r="AA2972" s="94">
        <v>16287.51</v>
      </c>
      <c r="AB2972" s="94">
        <v>16287.51</v>
      </c>
      <c r="AC2972">
        <f t="shared" si="92"/>
        <v>3000</v>
      </c>
      <c r="AD2972" t="str">
        <f t="shared" si="93"/>
        <v>307</v>
      </c>
    </row>
    <row r="2973" spans="1:30" hidden="1" x14ac:dyDescent="0.25">
      <c r="A2973" t="s">
        <v>1426</v>
      </c>
      <c r="B2973" t="s">
        <v>397</v>
      </c>
      <c r="C2973" t="s">
        <v>157</v>
      </c>
      <c r="D2973" t="s">
        <v>1088</v>
      </c>
      <c r="E2973" t="s">
        <v>122</v>
      </c>
      <c r="F2973" t="s">
        <v>159</v>
      </c>
      <c r="G2973" t="s">
        <v>160</v>
      </c>
      <c r="H2973" t="s">
        <v>143</v>
      </c>
      <c r="I2973" t="s">
        <v>124</v>
      </c>
      <c r="J2973" t="s">
        <v>125</v>
      </c>
      <c r="K2973" t="s">
        <v>1429</v>
      </c>
      <c r="N2973" t="s">
        <v>1428</v>
      </c>
      <c r="O2973" t="s">
        <v>398</v>
      </c>
      <c r="P2973" t="s">
        <v>162</v>
      </c>
      <c r="Q2973" t="s">
        <v>1089</v>
      </c>
      <c r="R2973" t="s">
        <v>131</v>
      </c>
      <c r="S2973" t="s">
        <v>164</v>
      </c>
      <c r="T2973" t="s">
        <v>165</v>
      </c>
      <c r="U2973" t="s">
        <v>151</v>
      </c>
      <c r="V2973" t="s">
        <v>135</v>
      </c>
      <c r="W2973" t="s">
        <v>136</v>
      </c>
      <c r="X2973" t="s">
        <v>1430</v>
      </c>
      <c r="Y2973" s="94">
        <v>2848362</v>
      </c>
      <c r="Z2973" s="94">
        <v>0</v>
      </c>
      <c r="AA2973" s="94">
        <v>0</v>
      </c>
      <c r="AB2973" s="94">
        <v>0</v>
      </c>
      <c r="AC2973">
        <f t="shared" si="92"/>
        <v>3000</v>
      </c>
      <c r="AD2973" t="str">
        <f t="shared" si="93"/>
        <v>307</v>
      </c>
    </row>
    <row r="2974" spans="1:30" hidden="1" x14ac:dyDescent="0.25">
      <c r="A2974" t="s">
        <v>1426</v>
      </c>
      <c r="B2974" t="s">
        <v>397</v>
      </c>
      <c r="C2974" t="s">
        <v>157</v>
      </c>
      <c r="D2974" t="s">
        <v>264</v>
      </c>
      <c r="E2974" t="s">
        <v>122</v>
      </c>
      <c r="F2974" t="s">
        <v>159</v>
      </c>
      <c r="G2974" t="s">
        <v>160</v>
      </c>
      <c r="H2974" t="s">
        <v>143</v>
      </c>
      <c r="I2974" t="s">
        <v>124</v>
      </c>
      <c r="J2974" t="s">
        <v>125</v>
      </c>
      <c r="K2974" t="s">
        <v>1429</v>
      </c>
      <c r="N2974" t="s">
        <v>1428</v>
      </c>
      <c r="O2974" t="s">
        <v>398</v>
      </c>
      <c r="P2974" t="s">
        <v>162</v>
      </c>
      <c r="Q2974" t="s">
        <v>265</v>
      </c>
      <c r="R2974" t="s">
        <v>131</v>
      </c>
      <c r="S2974" t="s">
        <v>164</v>
      </c>
      <c r="T2974" t="s">
        <v>165</v>
      </c>
      <c r="U2974" t="s">
        <v>151</v>
      </c>
      <c r="V2974" t="s">
        <v>135</v>
      </c>
      <c r="W2974" t="s">
        <v>136</v>
      </c>
      <c r="X2974" t="s">
        <v>1430</v>
      </c>
      <c r="Y2974" s="94">
        <v>3772414.22</v>
      </c>
      <c r="Z2974" s="94">
        <v>0</v>
      </c>
      <c r="AA2974" s="94">
        <v>0</v>
      </c>
      <c r="AB2974" s="94">
        <v>0</v>
      </c>
      <c r="AC2974">
        <f t="shared" si="92"/>
        <v>3000</v>
      </c>
      <c r="AD2974" t="str">
        <f t="shared" si="93"/>
        <v>307</v>
      </c>
    </row>
    <row r="2975" spans="1:30" hidden="1" x14ac:dyDescent="0.25">
      <c r="A2975" t="s">
        <v>1426</v>
      </c>
      <c r="B2975" t="s">
        <v>397</v>
      </c>
      <c r="C2975" t="s">
        <v>157</v>
      </c>
      <c r="D2975" t="s">
        <v>268</v>
      </c>
      <c r="E2975" t="s">
        <v>122</v>
      </c>
      <c r="F2975" t="s">
        <v>159</v>
      </c>
      <c r="G2975" t="s">
        <v>160</v>
      </c>
      <c r="H2975" t="s">
        <v>143</v>
      </c>
      <c r="I2975" t="s">
        <v>124</v>
      </c>
      <c r="J2975" t="s">
        <v>125</v>
      </c>
      <c r="K2975" t="s">
        <v>1429</v>
      </c>
      <c r="N2975" t="s">
        <v>1428</v>
      </c>
      <c r="O2975" t="s">
        <v>398</v>
      </c>
      <c r="P2975" t="s">
        <v>162</v>
      </c>
      <c r="Q2975" t="s">
        <v>269</v>
      </c>
      <c r="R2975" t="s">
        <v>131</v>
      </c>
      <c r="S2975" t="s">
        <v>164</v>
      </c>
      <c r="T2975" t="s">
        <v>165</v>
      </c>
      <c r="U2975" t="s">
        <v>151</v>
      </c>
      <c r="V2975" t="s">
        <v>135</v>
      </c>
      <c r="W2975" t="s">
        <v>136</v>
      </c>
      <c r="X2975" t="s">
        <v>1430</v>
      </c>
      <c r="Y2975" s="94">
        <v>53828.05</v>
      </c>
      <c r="Z2975" s="94">
        <v>0</v>
      </c>
      <c r="AA2975" s="94">
        <v>0</v>
      </c>
      <c r="AB2975" s="94">
        <v>0</v>
      </c>
      <c r="AC2975">
        <f t="shared" si="92"/>
        <v>3000</v>
      </c>
      <c r="AD2975" t="str">
        <f t="shared" si="93"/>
        <v>307</v>
      </c>
    </row>
    <row r="2976" spans="1:30" hidden="1" x14ac:dyDescent="0.25">
      <c r="A2976" t="s">
        <v>1426</v>
      </c>
      <c r="B2976" t="s">
        <v>397</v>
      </c>
      <c r="C2976" t="s">
        <v>157</v>
      </c>
      <c r="D2976" t="s">
        <v>270</v>
      </c>
      <c r="E2976" t="s">
        <v>122</v>
      </c>
      <c r="F2976" t="s">
        <v>159</v>
      </c>
      <c r="G2976" t="s">
        <v>160</v>
      </c>
      <c r="H2976" t="s">
        <v>143</v>
      </c>
      <c r="I2976" t="s">
        <v>124</v>
      </c>
      <c r="J2976" t="s">
        <v>125</v>
      </c>
      <c r="K2976" t="s">
        <v>1429</v>
      </c>
      <c r="N2976" t="s">
        <v>1428</v>
      </c>
      <c r="O2976" t="s">
        <v>398</v>
      </c>
      <c r="P2976" t="s">
        <v>162</v>
      </c>
      <c r="Q2976" t="s">
        <v>271</v>
      </c>
      <c r="R2976" t="s">
        <v>131</v>
      </c>
      <c r="S2976" t="s">
        <v>164</v>
      </c>
      <c r="T2976" t="s">
        <v>165</v>
      </c>
      <c r="U2976" t="s">
        <v>151</v>
      </c>
      <c r="V2976" t="s">
        <v>135</v>
      </c>
      <c r="W2976" t="s">
        <v>136</v>
      </c>
      <c r="X2976" t="s">
        <v>1430</v>
      </c>
      <c r="Y2976" s="94">
        <v>103154.21</v>
      </c>
      <c r="Z2976" s="94">
        <v>0</v>
      </c>
      <c r="AA2976" s="94">
        <v>0</v>
      </c>
      <c r="AB2976" s="94">
        <v>0</v>
      </c>
      <c r="AC2976">
        <f t="shared" si="92"/>
        <v>3000</v>
      </c>
      <c r="AD2976" t="str">
        <f t="shared" si="93"/>
        <v>307</v>
      </c>
    </row>
    <row r="2977" spans="1:30" hidden="1" x14ac:dyDescent="0.25">
      <c r="A2977" t="s">
        <v>1426</v>
      </c>
      <c r="B2977" t="s">
        <v>397</v>
      </c>
      <c r="C2977" t="s">
        <v>157</v>
      </c>
      <c r="D2977" t="s">
        <v>272</v>
      </c>
      <c r="E2977" t="s">
        <v>122</v>
      </c>
      <c r="F2977" t="s">
        <v>159</v>
      </c>
      <c r="G2977" t="s">
        <v>160</v>
      </c>
      <c r="H2977" t="s">
        <v>143</v>
      </c>
      <c r="I2977" t="s">
        <v>124</v>
      </c>
      <c r="J2977" t="s">
        <v>125</v>
      </c>
      <c r="K2977" t="s">
        <v>1429</v>
      </c>
      <c r="N2977" t="s">
        <v>1428</v>
      </c>
      <c r="O2977" t="s">
        <v>398</v>
      </c>
      <c r="P2977" t="s">
        <v>162</v>
      </c>
      <c r="Q2977" t="s">
        <v>273</v>
      </c>
      <c r="R2977" t="s">
        <v>131</v>
      </c>
      <c r="S2977" t="s">
        <v>164</v>
      </c>
      <c r="T2977" t="s">
        <v>165</v>
      </c>
      <c r="U2977" t="s">
        <v>151</v>
      </c>
      <c r="V2977" t="s">
        <v>135</v>
      </c>
      <c r="W2977" t="s">
        <v>136</v>
      </c>
      <c r="X2977" t="s">
        <v>1430</v>
      </c>
      <c r="Y2977" s="94">
        <v>7374565.3200000003</v>
      </c>
      <c r="Z2977" s="94">
        <v>516365.71</v>
      </c>
      <c r="AA2977" s="94">
        <v>531856.68000000005</v>
      </c>
      <c r="AB2977" s="94">
        <v>531856.68000000005</v>
      </c>
      <c r="AC2977">
        <f t="shared" si="92"/>
        <v>3000</v>
      </c>
      <c r="AD2977" t="str">
        <f t="shared" si="93"/>
        <v>307</v>
      </c>
    </row>
    <row r="2978" spans="1:30" hidden="1" x14ac:dyDescent="0.25">
      <c r="A2978" t="s">
        <v>1426</v>
      </c>
      <c r="B2978" t="s">
        <v>397</v>
      </c>
      <c r="C2978" t="s">
        <v>157</v>
      </c>
      <c r="D2978" t="s">
        <v>276</v>
      </c>
      <c r="E2978" t="s">
        <v>122</v>
      </c>
      <c r="F2978" t="s">
        <v>159</v>
      </c>
      <c r="G2978" t="s">
        <v>160</v>
      </c>
      <c r="H2978" t="s">
        <v>143</v>
      </c>
      <c r="I2978" t="s">
        <v>124</v>
      </c>
      <c r="J2978" t="s">
        <v>125</v>
      </c>
      <c r="K2978" t="s">
        <v>1429</v>
      </c>
      <c r="N2978" t="s">
        <v>1428</v>
      </c>
      <c r="O2978" t="s">
        <v>398</v>
      </c>
      <c r="P2978" t="s">
        <v>162</v>
      </c>
      <c r="Q2978" t="s">
        <v>277</v>
      </c>
      <c r="R2978" t="s">
        <v>131</v>
      </c>
      <c r="S2978" t="s">
        <v>164</v>
      </c>
      <c r="T2978" t="s">
        <v>165</v>
      </c>
      <c r="U2978" t="s">
        <v>151</v>
      </c>
      <c r="V2978" t="s">
        <v>135</v>
      </c>
      <c r="W2978" t="s">
        <v>136</v>
      </c>
      <c r="X2978" t="s">
        <v>1430</v>
      </c>
      <c r="Y2978" s="94">
        <v>525543.24</v>
      </c>
      <c r="Z2978" s="94">
        <v>0</v>
      </c>
      <c r="AA2978" s="94">
        <v>0</v>
      </c>
      <c r="AB2978" s="94">
        <v>0</v>
      </c>
      <c r="AC2978">
        <f t="shared" si="92"/>
        <v>3000</v>
      </c>
      <c r="AD2978" t="str">
        <f t="shared" si="93"/>
        <v>307</v>
      </c>
    </row>
    <row r="2979" spans="1:30" hidden="1" x14ac:dyDescent="0.25">
      <c r="A2979" t="s">
        <v>1426</v>
      </c>
      <c r="B2979" t="s">
        <v>397</v>
      </c>
      <c r="C2979" t="s">
        <v>157</v>
      </c>
      <c r="D2979" t="s">
        <v>278</v>
      </c>
      <c r="E2979" t="s">
        <v>122</v>
      </c>
      <c r="F2979" t="s">
        <v>159</v>
      </c>
      <c r="G2979" t="s">
        <v>160</v>
      </c>
      <c r="H2979" t="s">
        <v>143</v>
      </c>
      <c r="I2979" t="s">
        <v>124</v>
      </c>
      <c r="J2979" t="s">
        <v>125</v>
      </c>
      <c r="K2979" t="s">
        <v>1429</v>
      </c>
      <c r="N2979" t="s">
        <v>1428</v>
      </c>
      <c r="O2979" t="s">
        <v>398</v>
      </c>
      <c r="P2979" t="s">
        <v>162</v>
      </c>
      <c r="Q2979" t="s">
        <v>279</v>
      </c>
      <c r="R2979" t="s">
        <v>131</v>
      </c>
      <c r="S2979" t="s">
        <v>164</v>
      </c>
      <c r="T2979" t="s">
        <v>165</v>
      </c>
      <c r="U2979" t="s">
        <v>151</v>
      </c>
      <c r="V2979" t="s">
        <v>135</v>
      </c>
      <c r="W2979" t="s">
        <v>136</v>
      </c>
      <c r="X2979" t="s">
        <v>1430</v>
      </c>
      <c r="Y2979" s="94">
        <v>548308.1</v>
      </c>
      <c r="Z2979" s="94">
        <v>10724.2</v>
      </c>
      <c r="AA2979" s="94">
        <v>11045.93</v>
      </c>
      <c r="AB2979" s="94">
        <v>11045.93</v>
      </c>
      <c r="AC2979">
        <f t="shared" si="92"/>
        <v>3000</v>
      </c>
      <c r="AD2979" t="str">
        <f t="shared" si="93"/>
        <v>307</v>
      </c>
    </row>
    <row r="2980" spans="1:30" hidden="1" x14ac:dyDescent="0.25">
      <c r="A2980" t="s">
        <v>1426</v>
      </c>
      <c r="B2980" t="s">
        <v>397</v>
      </c>
      <c r="C2980" t="s">
        <v>157</v>
      </c>
      <c r="D2980" t="s">
        <v>280</v>
      </c>
      <c r="E2980" t="s">
        <v>122</v>
      </c>
      <c r="F2980" t="s">
        <v>159</v>
      </c>
      <c r="G2980" t="s">
        <v>160</v>
      </c>
      <c r="H2980" t="s">
        <v>143</v>
      </c>
      <c r="I2980" t="s">
        <v>124</v>
      </c>
      <c r="J2980" t="s">
        <v>125</v>
      </c>
      <c r="K2980" t="s">
        <v>1429</v>
      </c>
      <c r="N2980" t="s">
        <v>1428</v>
      </c>
      <c r="O2980" t="s">
        <v>398</v>
      </c>
      <c r="P2980" t="s">
        <v>162</v>
      </c>
      <c r="Q2980" t="s">
        <v>281</v>
      </c>
      <c r="R2980" t="s">
        <v>131</v>
      </c>
      <c r="S2980" t="s">
        <v>164</v>
      </c>
      <c r="T2980" t="s">
        <v>165</v>
      </c>
      <c r="U2980" t="s">
        <v>151</v>
      </c>
      <c r="V2980" t="s">
        <v>135</v>
      </c>
      <c r="W2980" t="s">
        <v>136</v>
      </c>
      <c r="X2980" t="s">
        <v>1430</v>
      </c>
      <c r="Y2980" s="94">
        <v>219612.01</v>
      </c>
      <c r="Z2980" s="94">
        <v>30017.9</v>
      </c>
      <c r="AA2980" s="94">
        <v>30918.44</v>
      </c>
      <c r="AB2980" s="94">
        <v>30918.44</v>
      </c>
      <c r="AC2980">
        <f t="shared" si="92"/>
        <v>3000</v>
      </c>
      <c r="AD2980" t="str">
        <f t="shared" si="93"/>
        <v>307</v>
      </c>
    </row>
    <row r="2981" spans="1:30" hidden="1" x14ac:dyDescent="0.25">
      <c r="A2981" t="s">
        <v>1426</v>
      </c>
      <c r="B2981" t="s">
        <v>397</v>
      </c>
      <c r="C2981" t="s">
        <v>157</v>
      </c>
      <c r="D2981" t="s">
        <v>498</v>
      </c>
      <c r="E2981" t="s">
        <v>122</v>
      </c>
      <c r="F2981" t="s">
        <v>159</v>
      </c>
      <c r="G2981" t="s">
        <v>160</v>
      </c>
      <c r="H2981" t="s">
        <v>143</v>
      </c>
      <c r="I2981" t="s">
        <v>124</v>
      </c>
      <c r="J2981" t="s">
        <v>125</v>
      </c>
      <c r="K2981" t="s">
        <v>1429</v>
      </c>
      <c r="N2981" t="s">
        <v>1428</v>
      </c>
      <c r="O2981" t="s">
        <v>398</v>
      </c>
      <c r="P2981" t="s">
        <v>162</v>
      </c>
      <c r="Q2981" t="s">
        <v>499</v>
      </c>
      <c r="R2981" t="s">
        <v>131</v>
      </c>
      <c r="S2981" t="s">
        <v>164</v>
      </c>
      <c r="T2981" t="s">
        <v>165</v>
      </c>
      <c r="U2981" t="s">
        <v>151</v>
      </c>
      <c r="V2981" t="s">
        <v>135</v>
      </c>
      <c r="W2981" t="s">
        <v>136</v>
      </c>
      <c r="X2981" t="s">
        <v>1430</v>
      </c>
      <c r="Y2981" s="94">
        <v>20600</v>
      </c>
      <c r="Z2981" s="94">
        <v>0</v>
      </c>
      <c r="AA2981" s="94">
        <v>0</v>
      </c>
      <c r="AB2981" s="94">
        <v>0</v>
      </c>
      <c r="AC2981">
        <f t="shared" si="92"/>
        <v>3000</v>
      </c>
      <c r="AD2981" t="str">
        <f t="shared" si="93"/>
        <v>307</v>
      </c>
    </row>
    <row r="2982" spans="1:30" hidden="1" x14ac:dyDescent="0.25">
      <c r="A2982" t="s">
        <v>1426</v>
      </c>
      <c r="B2982" t="s">
        <v>397</v>
      </c>
      <c r="C2982" t="s">
        <v>157</v>
      </c>
      <c r="D2982" t="s">
        <v>172</v>
      </c>
      <c r="E2982" t="s">
        <v>122</v>
      </c>
      <c r="F2982" t="s">
        <v>159</v>
      </c>
      <c r="G2982" t="s">
        <v>160</v>
      </c>
      <c r="H2982" t="s">
        <v>143</v>
      </c>
      <c r="I2982" t="s">
        <v>124</v>
      </c>
      <c r="J2982" t="s">
        <v>125</v>
      </c>
      <c r="K2982" t="s">
        <v>1429</v>
      </c>
      <c r="N2982" t="s">
        <v>1428</v>
      </c>
      <c r="O2982" t="s">
        <v>398</v>
      </c>
      <c r="P2982" t="s">
        <v>162</v>
      </c>
      <c r="Q2982" t="s">
        <v>173</v>
      </c>
      <c r="R2982" t="s">
        <v>131</v>
      </c>
      <c r="S2982" t="s">
        <v>164</v>
      </c>
      <c r="T2982" t="s">
        <v>165</v>
      </c>
      <c r="U2982" t="s">
        <v>151</v>
      </c>
      <c r="V2982" t="s">
        <v>135</v>
      </c>
      <c r="W2982" t="s">
        <v>136</v>
      </c>
      <c r="X2982" t="s">
        <v>1430</v>
      </c>
      <c r="Y2982" s="94">
        <v>9151346.6600000001</v>
      </c>
      <c r="Z2982" s="94">
        <v>98318.540000000008</v>
      </c>
      <c r="AA2982" s="94">
        <v>101268.1</v>
      </c>
      <c r="AB2982" s="94">
        <v>101268.1</v>
      </c>
      <c r="AC2982">
        <f t="shared" si="92"/>
        <v>3000</v>
      </c>
      <c r="AD2982" t="str">
        <f t="shared" si="93"/>
        <v>307</v>
      </c>
    </row>
    <row r="2983" spans="1:30" hidden="1" x14ac:dyDescent="0.25">
      <c r="A2983" t="s">
        <v>1426</v>
      </c>
      <c r="B2983" t="s">
        <v>397</v>
      </c>
      <c r="C2983" t="s">
        <v>157</v>
      </c>
      <c r="D2983" t="s">
        <v>174</v>
      </c>
      <c r="E2983" t="s">
        <v>122</v>
      </c>
      <c r="F2983" t="s">
        <v>159</v>
      </c>
      <c r="G2983" t="s">
        <v>160</v>
      </c>
      <c r="H2983" t="s">
        <v>143</v>
      </c>
      <c r="I2983" t="s">
        <v>124</v>
      </c>
      <c r="J2983" t="s">
        <v>125</v>
      </c>
      <c r="K2983" t="s">
        <v>1429</v>
      </c>
      <c r="N2983" t="s">
        <v>1428</v>
      </c>
      <c r="O2983" t="s">
        <v>398</v>
      </c>
      <c r="P2983" t="s">
        <v>162</v>
      </c>
      <c r="Q2983" t="s">
        <v>175</v>
      </c>
      <c r="R2983" t="s">
        <v>131</v>
      </c>
      <c r="S2983" t="s">
        <v>164</v>
      </c>
      <c r="T2983" t="s">
        <v>165</v>
      </c>
      <c r="U2983" t="s">
        <v>151</v>
      </c>
      <c r="V2983" t="s">
        <v>135</v>
      </c>
      <c r="W2983" t="s">
        <v>136</v>
      </c>
      <c r="X2983" t="s">
        <v>1430</v>
      </c>
      <c r="Y2983" s="94">
        <v>4441101.37</v>
      </c>
      <c r="Z2983" s="94">
        <v>18262.739999999998</v>
      </c>
      <c r="AA2983" s="94">
        <v>18810.62</v>
      </c>
      <c r="AB2983" s="94">
        <v>18810.62</v>
      </c>
      <c r="AC2983">
        <f t="shared" si="92"/>
        <v>3000</v>
      </c>
      <c r="AD2983" t="str">
        <f t="shared" si="93"/>
        <v>307</v>
      </c>
    </row>
    <row r="2984" spans="1:30" hidden="1" x14ac:dyDescent="0.25">
      <c r="A2984" t="s">
        <v>1426</v>
      </c>
      <c r="B2984" t="s">
        <v>397</v>
      </c>
      <c r="C2984" t="s">
        <v>157</v>
      </c>
      <c r="D2984" t="s">
        <v>348</v>
      </c>
      <c r="E2984" t="s">
        <v>122</v>
      </c>
      <c r="F2984" t="s">
        <v>159</v>
      </c>
      <c r="G2984" t="s">
        <v>160</v>
      </c>
      <c r="H2984" t="s">
        <v>143</v>
      </c>
      <c r="I2984" t="s">
        <v>124</v>
      </c>
      <c r="J2984" t="s">
        <v>125</v>
      </c>
      <c r="K2984" t="s">
        <v>1429</v>
      </c>
      <c r="N2984" t="s">
        <v>1428</v>
      </c>
      <c r="O2984" t="s">
        <v>398</v>
      </c>
      <c r="P2984" t="s">
        <v>162</v>
      </c>
      <c r="Q2984" t="s">
        <v>308</v>
      </c>
      <c r="R2984" t="s">
        <v>131</v>
      </c>
      <c r="S2984" t="s">
        <v>164</v>
      </c>
      <c r="T2984" t="s">
        <v>165</v>
      </c>
      <c r="U2984" t="s">
        <v>151</v>
      </c>
      <c r="V2984" t="s">
        <v>135</v>
      </c>
      <c r="W2984" t="s">
        <v>136</v>
      </c>
      <c r="X2984" t="s">
        <v>1430</v>
      </c>
      <c r="Y2984" s="94">
        <v>565613.91</v>
      </c>
      <c r="Z2984" s="94">
        <v>0</v>
      </c>
      <c r="AA2984" s="94">
        <v>0</v>
      </c>
      <c r="AB2984" s="94">
        <v>0</v>
      </c>
      <c r="AC2984">
        <f t="shared" si="92"/>
        <v>3000</v>
      </c>
      <c r="AD2984" t="str">
        <f t="shared" si="93"/>
        <v>307</v>
      </c>
    </row>
    <row r="2985" spans="1:30" hidden="1" x14ac:dyDescent="0.25">
      <c r="A2985" t="s">
        <v>1426</v>
      </c>
      <c r="B2985" t="s">
        <v>397</v>
      </c>
      <c r="C2985" t="s">
        <v>157</v>
      </c>
      <c r="D2985" t="s">
        <v>286</v>
      </c>
      <c r="E2985" t="s">
        <v>122</v>
      </c>
      <c r="F2985" t="s">
        <v>159</v>
      </c>
      <c r="G2985" t="s">
        <v>160</v>
      </c>
      <c r="H2985" t="s">
        <v>143</v>
      </c>
      <c r="I2985" t="s">
        <v>124</v>
      </c>
      <c r="J2985" t="s">
        <v>125</v>
      </c>
      <c r="K2985" t="s">
        <v>1429</v>
      </c>
      <c r="N2985" t="s">
        <v>1428</v>
      </c>
      <c r="O2985" t="s">
        <v>398</v>
      </c>
      <c r="P2985" t="s">
        <v>162</v>
      </c>
      <c r="Q2985" t="s">
        <v>287</v>
      </c>
      <c r="R2985" t="s">
        <v>131</v>
      </c>
      <c r="S2985" t="s">
        <v>164</v>
      </c>
      <c r="T2985" t="s">
        <v>165</v>
      </c>
      <c r="U2985" t="s">
        <v>151</v>
      </c>
      <c r="V2985" t="s">
        <v>135</v>
      </c>
      <c r="W2985" t="s">
        <v>136</v>
      </c>
      <c r="X2985" t="s">
        <v>1430</v>
      </c>
      <c r="Y2985" s="94">
        <v>786648</v>
      </c>
      <c r="Z2985" s="94">
        <v>0</v>
      </c>
      <c r="AA2985" s="94">
        <v>0</v>
      </c>
      <c r="AB2985" s="94">
        <v>0</v>
      </c>
      <c r="AC2985">
        <f t="shared" si="92"/>
        <v>3000</v>
      </c>
      <c r="AD2985" t="str">
        <f t="shared" si="93"/>
        <v>307</v>
      </c>
    </row>
    <row r="2986" spans="1:30" hidden="1" x14ac:dyDescent="0.25">
      <c r="A2986" s="97" t="s">
        <v>1426</v>
      </c>
      <c r="B2986" s="97" t="s">
        <v>397</v>
      </c>
      <c r="C2986" s="97" t="s">
        <v>140</v>
      </c>
      <c r="D2986" s="97" t="s">
        <v>465</v>
      </c>
      <c r="E2986" s="97" t="s">
        <v>122</v>
      </c>
      <c r="F2986" s="98">
        <v>15</v>
      </c>
      <c r="G2986" s="98" t="s">
        <v>142</v>
      </c>
      <c r="H2986" s="97">
        <v>19</v>
      </c>
      <c r="I2986" s="97" t="s">
        <v>124</v>
      </c>
      <c r="J2986" s="97" t="s">
        <v>125</v>
      </c>
      <c r="K2986" s="97" t="s">
        <v>1427</v>
      </c>
      <c r="L2986" s="97"/>
      <c r="M2986" s="97"/>
      <c r="N2986" s="97" t="s">
        <v>1428</v>
      </c>
      <c r="O2986" s="97" t="s">
        <v>398</v>
      </c>
      <c r="P2986" s="97" t="s">
        <v>147</v>
      </c>
      <c r="Q2986" s="97" t="s">
        <v>466</v>
      </c>
      <c r="R2986" s="97" t="s">
        <v>131</v>
      </c>
      <c r="S2986" s="97" t="s">
        <v>149</v>
      </c>
      <c r="T2986" s="97" t="s">
        <v>150</v>
      </c>
      <c r="U2986" s="97" t="s">
        <v>134</v>
      </c>
      <c r="V2986" s="97" t="s">
        <v>135</v>
      </c>
      <c r="W2986" s="97" t="s">
        <v>136</v>
      </c>
      <c r="X2986" s="97" t="s">
        <v>1431</v>
      </c>
      <c r="Y2986" s="99">
        <v>74576.759999999995</v>
      </c>
      <c r="Z2986" s="99">
        <v>84576.76</v>
      </c>
      <c r="AA2986" s="99">
        <v>1054982.3949523808</v>
      </c>
      <c r="AB2986" s="99">
        <v>1054982.3899999999</v>
      </c>
      <c r="AC2986">
        <f t="shared" si="92"/>
        <v>1000</v>
      </c>
      <c r="AD2986" t="str">
        <f t="shared" si="93"/>
        <v>307</v>
      </c>
    </row>
    <row r="2987" spans="1:30" hidden="1" x14ac:dyDescent="0.25">
      <c r="A2987" s="97" t="s">
        <v>1432</v>
      </c>
      <c r="B2987" s="97" t="s">
        <v>397</v>
      </c>
      <c r="C2987" s="97" t="s">
        <v>140</v>
      </c>
      <c r="D2987" s="97" t="s">
        <v>141</v>
      </c>
      <c r="E2987" s="97" t="s">
        <v>122</v>
      </c>
      <c r="F2987" s="98">
        <v>15</v>
      </c>
      <c r="G2987" s="98" t="s">
        <v>142</v>
      </c>
      <c r="H2987" s="97" t="s">
        <v>143</v>
      </c>
      <c r="I2987" s="97" t="s">
        <v>124</v>
      </c>
      <c r="J2987" s="97" t="s">
        <v>125</v>
      </c>
      <c r="K2987" s="97" t="s">
        <v>1433</v>
      </c>
      <c r="L2987" s="97"/>
      <c r="M2987" s="97"/>
      <c r="N2987" s="97" t="s">
        <v>1434</v>
      </c>
      <c r="O2987" s="97" t="s">
        <v>398</v>
      </c>
      <c r="P2987" s="97" t="s">
        <v>147</v>
      </c>
      <c r="Q2987" s="97" t="s">
        <v>148</v>
      </c>
      <c r="R2987" s="97" t="s">
        <v>131</v>
      </c>
      <c r="S2987" s="97" t="s">
        <v>149</v>
      </c>
      <c r="T2987" s="97" t="s">
        <v>150</v>
      </c>
      <c r="U2987" s="97" t="s">
        <v>151</v>
      </c>
      <c r="V2987" s="97" t="s">
        <v>135</v>
      </c>
      <c r="W2987" s="97" t="s">
        <v>136</v>
      </c>
      <c r="X2987" s="97"/>
      <c r="Y2987" s="99"/>
      <c r="Z2987" s="99"/>
      <c r="AA2987" s="99">
        <v>26428692</v>
      </c>
      <c r="AB2987" s="99">
        <v>26428692</v>
      </c>
      <c r="AC2987">
        <f t="shared" si="92"/>
        <v>1000</v>
      </c>
      <c r="AD2987" t="str">
        <f t="shared" si="93"/>
        <v>307</v>
      </c>
    </row>
    <row r="2988" spans="1:30" hidden="1" x14ac:dyDescent="0.25">
      <c r="A2988" s="97" t="s">
        <v>1432</v>
      </c>
      <c r="B2988" s="97" t="s">
        <v>397</v>
      </c>
      <c r="C2988" s="97" t="s">
        <v>140</v>
      </c>
      <c r="D2988" s="97">
        <v>12101</v>
      </c>
      <c r="E2988" s="97" t="s">
        <v>122</v>
      </c>
      <c r="F2988" s="98">
        <v>15</v>
      </c>
      <c r="G2988" s="98" t="s">
        <v>142</v>
      </c>
      <c r="H2988" s="97">
        <v>19</v>
      </c>
      <c r="I2988" s="97" t="s">
        <v>124</v>
      </c>
      <c r="J2988" s="97" t="s">
        <v>125</v>
      </c>
      <c r="K2988" s="97" t="s">
        <v>1433</v>
      </c>
      <c r="L2988" s="97"/>
      <c r="M2988" s="97"/>
      <c r="N2988" s="97" t="s">
        <v>1434</v>
      </c>
      <c r="O2988" s="97" t="s">
        <v>398</v>
      </c>
      <c r="P2988" s="97" t="s">
        <v>147</v>
      </c>
      <c r="Q2988" s="97" t="s">
        <v>182</v>
      </c>
      <c r="R2988" s="97" t="s">
        <v>131</v>
      </c>
      <c r="S2988" s="97" t="s">
        <v>149</v>
      </c>
      <c r="T2988" s="97" t="s">
        <v>150</v>
      </c>
      <c r="U2988" s="97" t="s">
        <v>134</v>
      </c>
      <c r="V2988" s="97" t="s">
        <v>135</v>
      </c>
      <c r="W2988" s="97" t="s">
        <v>136</v>
      </c>
      <c r="X2988" s="97"/>
      <c r="Y2988" s="99"/>
      <c r="Z2988" s="99"/>
      <c r="AA2988" s="99">
        <v>656344</v>
      </c>
      <c r="AB2988" s="99">
        <v>656344</v>
      </c>
      <c r="AC2988">
        <f t="shared" si="92"/>
        <v>1000</v>
      </c>
      <c r="AD2988" t="str">
        <f t="shared" si="93"/>
        <v>307</v>
      </c>
    </row>
    <row r="2989" spans="1:30" hidden="1" x14ac:dyDescent="0.25">
      <c r="A2989" s="97" t="s">
        <v>1432</v>
      </c>
      <c r="B2989" s="97" t="s">
        <v>397</v>
      </c>
      <c r="C2989" s="97" t="s">
        <v>140</v>
      </c>
      <c r="D2989" s="97">
        <v>13201</v>
      </c>
      <c r="E2989" s="97" t="s">
        <v>122</v>
      </c>
      <c r="F2989" s="98">
        <v>15</v>
      </c>
      <c r="G2989" s="98" t="s">
        <v>142</v>
      </c>
      <c r="H2989" s="97">
        <v>19</v>
      </c>
      <c r="I2989" s="97" t="s">
        <v>124</v>
      </c>
      <c r="J2989" s="97" t="s">
        <v>125</v>
      </c>
      <c r="K2989" s="97" t="s">
        <v>1433</v>
      </c>
      <c r="L2989" s="97"/>
      <c r="M2989" s="97"/>
      <c r="N2989" s="97" t="s">
        <v>1434</v>
      </c>
      <c r="O2989" s="97" t="s">
        <v>398</v>
      </c>
      <c r="P2989" s="97" t="s">
        <v>147</v>
      </c>
      <c r="Q2989" s="97" t="s">
        <v>152</v>
      </c>
      <c r="R2989" s="97" t="s">
        <v>131</v>
      </c>
      <c r="S2989" s="97" t="s">
        <v>149</v>
      </c>
      <c r="T2989" s="97" t="s">
        <v>150</v>
      </c>
      <c r="U2989" s="97" t="s">
        <v>134</v>
      </c>
      <c r="V2989" s="97" t="s">
        <v>135</v>
      </c>
      <c r="W2989" s="97" t="s">
        <v>136</v>
      </c>
      <c r="X2989" s="97"/>
      <c r="Y2989" s="99"/>
      <c r="Z2989" s="99"/>
      <c r="AA2989" s="99">
        <v>1101195.5</v>
      </c>
      <c r="AB2989" s="99">
        <v>1101195.5</v>
      </c>
      <c r="AC2989">
        <f t="shared" si="92"/>
        <v>1000</v>
      </c>
      <c r="AD2989" t="str">
        <f t="shared" si="93"/>
        <v>307</v>
      </c>
    </row>
    <row r="2990" spans="1:30" hidden="1" x14ac:dyDescent="0.25">
      <c r="A2990" s="97" t="s">
        <v>1432</v>
      </c>
      <c r="B2990" s="97" t="s">
        <v>397</v>
      </c>
      <c r="C2990" s="97" t="s">
        <v>140</v>
      </c>
      <c r="D2990" s="97">
        <v>13203</v>
      </c>
      <c r="E2990" s="97" t="s">
        <v>122</v>
      </c>
      <c r="F2990" s="98">
        <v>15</v>
      </c>
      <c r="G2990" s="98" t="s">
        <v>142</v>
      </c>
      <c r="H2990" s="97">
        <v>19</v>
      </c>
      <c r="I2990" s="97" t="s">
        <v>124</v>
      </c>
      <c r="J2990" s="97" t="s">
        <v>125</v>
      </c>
      <c r="K2990" s="97" t="s">
        <v>1433</v>
      </c>
      <c r="L2990" s="97"/>
      <c r="M2990" s="97"/>
      <c r="N2990" s="97" t="s">
        <v>1434</v>
      </c>
      <c r="O2990" s="97" t="s">
        <v>398</v>
      </c>
      <c r="P2990" s="97" t="s">
        <v>147</v>
      </c>
      <c r="Q2990" s="97" t="s">
        <v>153</v>
      </c>
      <c r="R2990" s="97" t="s">
        <v>131</v>
      </c>
      <c r="S2990" s="97" t="s">
        <v>149</v>
      </c>
      <c r="T2990" s="97" t="s">
        <v>150</v>
      </c>
      <c r="U2990" s="97" t="s">
        <v>134</v>
      </c>
      <c r="V2990" s="97" t="s">
        <v>135</v>
      </c>
      <c r="W2990" s="97" t="s">
        <v>136</v>
      </c>
      <c r="X2990" s="97"/>
      <c r="Y2990" s="99"/>
      <c r="Z2990" s="99"/>
      <c r="AA2990" s="99">
        <v>4404782</v>
      </c>
      <c r="AB2990" s="99">
        <v>4404782</v>
      </c>
      <c r="AC2990">
        <f t="shared" si="92"/>
        <v>1000</v>
      </c>
      <c r="AD2990" t="str">
        <f t="shared" si="93"/>
        <v>307</v>
      </c>
    </row>
    <row r="2991" spans="1:30" hidden="1" x14ac:dyDescent="0.25">
      <c r="A2991" s="97" t="s">
        <v>1432</v>
      </c>
      <c r="B2991" s="97" t="s">
        <v>397</v>
      </c>
      <c r="C2991" s="97" t="s">
        <v>140</v>
      </c>
      <c r="D2991" s="97">
        <v>14101</v>
      </c>
      <c r="E2991" s="97" t="s">
        <v>122</v>
      </c>
      <c r="F2991" s="98">
        <v>15</v>
      </c>
      <c r="G2991" s="98" t="s">
        <v>142</v>
      </c>
      <c r="H2991" s="97">
        <v>19</v>
      </c>
      <c r="I2991" s="97" t="s">
        <v>124</v>
      </c>
      <c r="J2991" s="97" t="s">
        <v>125</v>
      </c>
      <c r="K2991" s="97" t="s">
        <v>1433</v>
      </c>
      <c r="L2991" s="97"/>
      <c r="M2991" s="97"/>
      <c r="N2991" s="97" t="s">
        <v>1434</v>
      </c>
      <c r="O2991" s="97" t="s">
        <v>398</v>
      </c>
      <c r="P2991" s="97" t="s">
        <v>147</v>
      </c>
      <c r="Q2991" s="97" t="s">
        <v>154</v>
      </c>
      <c r="R2991" s="97" t="s">
        <v>131</v>
      </c>
      <c r="S2991" s="97" t="s">
        <v>149</v>
      </c>
      <c r="T2991" s="97" t="s">
        <v>150</v>
      </c>
      <c r="U2991" s="97" t="s">
        <v>134</v>
      </c>
      <c r="V2991" s="97" t="s">
        <v>135</v>
      </c>
      <c r="W2991" s="97" t="s">
        <v>136</v>
      </c>
      <c r="X2991" s="97"/>
      <c r="Y2991" s="99"/>
      <c r="Z2991" s="99"/>
      <c r="AA2991" s="99">
        <v>1453578.06</v>
      </c>
      <c r="AB2991" s="99">
        <v>1453578.06</v>
      </c>
      <c r="AC2991">
        <f t="shared" si="92"/>
        <v>1000</v>
      </c>
      <c r="AD2991" t="str">
        <f t="shared" si="93"/>
        <v>307</v>
      </c>
    </row>
    <row r="2992" spans="1:30" hidden="1" x14ac:dyDescent="0.25">
      <c r="A2992" s="97" t="s">
        <v>1432</v>
      </c>
      <c r="B2992" s="97" t="s">
        <v>397</v>
      </c>
      <c r="C2992" s="97" t="s">
        <v>140</v>
      </c>
      <c r="D2992" s="97">
        <v>14103</v>
      </c>
      <c r="E2992" s="97" t="s">
        <v>122</v>
      </c>
      <c r="F2992" s="98">
        <v>15</v>
      </c>
      <c r="G2992" s="98" t="s">
        <v>142</v>
      </c>
      <c r="H2992" s="97">
        <v>19</v>
      </c>
      <c r="I2992" s="97" t="s">
        <v>124</v>
      </c>
      <c r="J2992" s="97" t="s">
        <v>125</v>
      </c>
      <c r="K2992" s="97" t="s">
        <v>1433</v>
      </c>
      <c r="L2992" s="97"/>
      <c r="M2992" s="97"/>
      <c r="N2992" s="97" t="s">
        <v>1434</v>
      </c>
      <c r="O2992" s="97" t="s">
        <v>398</v>
      </c>
      <c r="P2992" s="97" t="s">
        <v>147</v>
      </c>
      <c r="Q2992" s="97" t="s">
        <v>155</v>
      </c>
      <c r="R2992" s="97" t="s">
        <v>131</v>
      </c>
      <c r="S2992" s="97" t="s">
        <v>149</v>
      </c>
      <c r="T2992" s="97" t="s">
        <v>150</v>
      </c>
      <c r="U2992" s="97" t="s">
        <v>134</v>
      </c>
      <c r="V2992" s="97" t="s">
        <v>135</v>
      </c>
      <c r="W2992" s="97" t="s">
        <v>136</v>
      </c>
      <c r="X2992" s="97"/>
      <c r="Y2992" s="99"/>
      <c r="Z2992" s="99"/>
      <c r="AA2992" s="99">
        <v>594645.56999999995</v>
      </c>
      <c r="AB2992" s="99">
        <v>594645.56999999995</v>
      </c>
      <c r="AC2992">
        <f t="shared" si="92"/>
        <v>1000</v>
      </c>
      <c r="AD2992" t="str">
        <f t="shared" si="93"/>
        <v>307</v>
      </c>
    </row>
    <row r="2993" spans="1:30" hidden="1" x14ac:dyDescent="0.25">
      <c r="A2993" s="97" t="s">
        <v>1432</v>
      </c>
      <c r="B2993" s="97" t="s">
        <v>397</v>
      </c>
      <c r="C2993" s="97" t="s">
        <v>140</v>
      </c>
      <c r="D2993" s="97">
        <v>14201</v>
      </c>
      <c r="E2993" s="97" t="s">
        <v>122</v>
      </c>
      <c r="F2993" s="98">
        <v>15</v>
      </c>
      <c r="G2993" s="98" t="s">
        <v>142</v>
      </c>
      <c r="H2993" s="97">
        <v>19</v>
      </c>
      <c r="I2993" s="97" t="s">
        <v>124</v>
      </c>
      <c r="J2993" s="97" t="s">
        <v>125</v>
      </c>
      <c r="K2993" s="97" t="s">
        <v>1433</v>
      </c>
      <c r="L2993" s="97"/>
      <c r="M2993" s="97"/>
      <c r="N2993" s="97" t="s">
        <v>1434</v>
      </c>
      <c r="O2993" s="97" t="s">
        <v>398</v>
      </c>
      <c r="P2993" s="97" t="s">
        <v>147</v>
      </c>
      <c r="Q2993" s="97" t="s">
        <v>156</v>
      </c>
      <c r="R2993" s="97" t="s">
        <v>131</v>
      </c>
      <c r="S2993" s="97" t="s">
        <v>149</v>
      </c>
      <c r="T2993" s="97" t="s">
        <v>150</v>
      </c>
      <c r="U2993" s="97" t="s">
        <v>134</v>
      </c>
      <c r="V2993" s="97" t="s">
        <v>135</v>
      </c>
      <c r="W2993" s="97" t="s">
        <v>136</v>
      </c>
      <c r="X2993" s="97"/>
      <c r="Y2993" s="99"/>
      <c r="Z2993" s="99"/>
      <c r="AA2993" s="99">
        <v>1321434.6000000001</v>
      </c>
      <c r="AB2993" s="99">
        <v>1321434.6000000001</v>
      </c>
      <c r="AC2993">
        <f t="shared" si="92"/>
        <v>1000</v>
      </c>
      <c r="AD2993" t="str">
        <f t="shared" si="93"/>
        <v>307</v>
      </c>
    </row>
    <row r="2994" spans="1:30" hidden="1" x14ac:dyDescent="0.25">
      <c r="A2994" s="97" t="s">
        <v>1432</v>
      </c>
      <c r="B2994" s="97" t="s">
        <v>397</v>
      </c>
      <c r="C2994" s="97" t="s">
        <v>140</v>
      </c>
      <c r="D2994" s="97">
        <v>14301</v>
      </c>
      <c r="E2994" s="97" t="s">
        <v>122</v>
      </c>
      <c r="F2994" s="98">
        <v>15</v>
      </c>
      <c r="G2994" s="98" t="s">
        <v>142</v>
      </c>
      <c r="H2994" s="97">
        <v>19</v>
      </c>
      <c r="I2994" s="97" t="s">
        <v>124</v>
      </c>
      <c r="J2994" s="97" t="s">
        <v>125</v>
      </c>
      <c r="K2994" s="97" t="s">
        <v>1433</v>
      </c>
      <c r="L2994" s="97"/>
      <c r="M2994" s="97"/>
      <c r="N2994" s="97" t="s">
        <v>1434</v>
      </c>
      <c r="O2994" s="97" t="s">
        <v>398</v>
      </c>
      <c r="P2994" s="97" t="s">
        <v>147</v>
      </c>
      <c r="Q2994" s="97" t="s">
        <v>178</v>
      </c>
      <c r="R2994" s="97" t="s">
        <v>131</v>
      </c>
      <c r="S2994" s="97" t="s">
        <v>149</v>
      </c>
      <c r="T2994" s="97" t="s">
        <v>150</v>
      </c>
      <c r="U2994" s="97" t="s">
        <v>134</v>
      </c>
      <c r="V2994" s="97" t="s">
        <v>135</v>
      </c>
      <c r="W2994" s="97" t="s">
        <v>136</v>
      </c>
      <c r="X2994" s="97"/>
      <c r="Y2994" s="99"/>
      <c r="Z2994" s="99"/>
      <c r="AA2994" s="99">
        <v>1585721.52</v>
      </c>
      <c r="AB2994" s="99">
        <v>1585721.52</v>
      </c>
      <c r="AC2994">
        <f t="shared" si="92"/>
        <v>1000</v>
      </c>
      <c r="AD2994" t="str">
        <f t="shared" si="93"/>
        <v>307</v>
      </c>
    </row>
    <row r="2995" spans="1:30" hidden="1" x14ac:dyDescent="0.25">
      <c r="A2995" t="s">
        <v>1432</v>
      </c>
      <c r="B2995" t="s">
        <v>397</v>
      </c>
      <c r="C2995" t="s">
        <v>157</v>
      </c>
      <c r="D2995" t="s">
        <v>186</v>
      </c>
      <c r="E2995" t="s">
        <v>122</v>
      </c>
      <c r="F2995" t="s">
        <v>159</v>
      </c>
      <c r="G2995" t="s">
        <v>160</v>
      </c>
      <c r="H2995" t="s">
        <v>143</v>
      </c>
      <c r="I2995" t="s">
        <v>124</v>
      </c>
      <c r="J2995" t="s">
        <v>125</v>
      </c>
      <c r="K2995" t="s">
        <v>1435</v>
      </c>
      <c r="N2995" t="s">
        <v>1434</v>
      </c>
      <c r="O2995" t="s">
        <v>398</v>
      </c>
      <c r="P2995" t="s">
        <v>162</v>
      </c>
      <c r="Q2995" t="s">
        <v>188</v>
      </c>
      <c r="R2995" t="s">
        <v>131</v>
      </c>
      <c r="S2995" t="s">
        <v>164</v>
      </c>
      <c r="T2995" t="s">
        <v>165</v>
      </c>
      <c r="U2995" t="s">
        <v>151</v>
      </c>
      <c r="V2995" t="s">
        <v>135</v>
      </c>
      <c r="W2995" t="s">
        <v>136</v>
      </c>
      <c r="X2995" t="s">
        <v>1436</v>
      </c>
      <c r="Y2995" s="94">
        <v>0</v>
      </c>
      <c r="Z2995" s="94">
        <v>159563.03999999998</v>
      </c>
      <c r="AA2995" s="94">
        <v>164349.93</v>
      </c>
      <c r="AB2995" s="94">
        <v>164349.93</v>
      </c>
      <c r="AC2995">
        <f t="shared" si="92"/>
        <v>2000</v>
      </c>
      <c r="AD2995" t="str">
        <f t="shared" si="93"/>
        <v>307</v>
      </c>
    </row>
    <row r="2996" spans="1:30" hidden="1" x14ac:dyDescent="0.25">
      <c r="A2996" t="s">
        <v>1432</v>
      </c>
      <c r="B2996" t="s">
        <v>397</v>
      </c>
      <c r="C2996" t="s">
        <v>157</v>
      </c>
      <c r="D2996" t="s">
        <v>190</v>
      </c>
      <c r="E2996" t="s">
        <v>122</v>
      </c>
      <c r="F2996" t="s">
        <v>159</v>
      </c>
      <c r="G2996" t="s">
        <v>160</v>
      </c>
      <c r="H2996" t="s">
        <v>143</v>
      </c>
      <c r="I2996" t="s">
        <v>124</v>
      </c>
      <c r="J2996" t="s">
        <v>125</v>
      </c>
      <c r="K2996" t="s">
        <v>1435</v>
      </c>
      <c r="N2996" t="s">
        <v>1434</v>
      </c>
      <c r="O2996" t="s">
        <v>398</v>
      </c>
      <c r="P2996" t="s">
        <v>162</v>
      </c>
      <c r="Q2996" t="s">
        <v>191</v>
      </c>
      <c r="R2996" t="s">
        <v>131</v>
      </c>
      <c r="S2996" t="s">
        <v>164</v>
      </c>
      <c r="T2996" t="s">
        <v>165</v>
      </c>
      <c r="U2996" t="s">
        <v>151</v>
      </c>
      <c r="V2996" t="s">
        <v>135</v>
      </c>
      <c r="W2996" t="s">
        <v>136</v>
      </c>
      <c r="X2996" t="s">
        <v>1436</v>
      </c>
      <c r="Y2996" s="94">
        <v>0</v>
      </c>
      <c r="Z2996" s="94">
        <v>23758.400000000001</v>
      </c>
      <c r="AA2996" s="94">
        <v>24471.15</v>
      </c>
      <c r="AB2996" s="94">
        <v>24471.15</v>
      </c>
      <c r="AC2996">
        <f t="shared" si="92"/>
        <v>2000</v>
      </c>
      <c r="AD2996" t="str">
        <f t="shared" si="93"/>
        <v>307</v>
      </c>
    </row>
    <row r="2997" spans="1:30" hidden="1" x14ac:dyDescent="0.25">
      <c r="A2997" t="s">
        <v>1432</v>
      </c>
      <c r="B2997" t="s">
        <v>397</v>
      </c>
      <c r="C2997" t="s">
        <v>157</v>
      </c>
      <c r="D2997" t="s">
        <v>192</v>
      </c>
      <c r="E2997" t="s">
        <v>122</v>
      </c>
      <c r="F2997" t="s">
        <v>159</v>
      </c>
      <c r="G2997" t="s">
        <v>160</v>
      </c>
      <c r="H2997" t="s">
        <v>143</v>
      </c>
      <c r="I2997" t="s">
        <v>124</v>
      </c>
      <c r="J2997" t="s">
        <v>125</v>
      </c>
      <c r="K2997" t="s">
        <v>1435</v>
      </c>
      <c r="N2997" t="s">
        <v>1434</v>
      </c>
      <c r="O2997" t="s">
        <v>398</v>
      </c>
      <c r="P2997" t="s">
        <v>162</v>
      </c>
      <c r="Q2997" t="s">
        <v>193</v>
      </c>
      <c r="R2997" t="s">
        <v>131</v>
      </c>
      <c r="S2997" t="s">
        <v>164</v>
      </c>
      <c r="T2997" t="s">
        <v>165</v>
      </c>
      <c r="U2997" t="s">
        <v>151</v>
      </c>
      <c r="V2997" t="s">
        <v>135</v>
      </c>
      <c r="W2997" t="s">
        <v>136</v>
      </c>
      <c r="X2997" t="s">
        <v>1436</v>
      </c>
      <c r="Y2997" s="94">
        <v>0</v>
      </c>
      <c r="Z2997" s="94">
        <v>57216.970000000008</v>
      </c>
      <c r="AA2997" s="94">
        <v>58933.48</v>
      </c>
      <c r="AB2997" s="94">
        <v>58933.48</v>
      </c>
      <c r="AC2997">
        <f t="shared" si="92"/>
        <v>2000</v>
      </c>
      <c r="AD2997" t="str">
        <f t="shared" si="93"/>
        <v>307</v>
      </c>
    </row>
    <row r="2998" spans="1:30" hidden="1" x14ac:dyDescent="0.25">
      <c r="A2998" t="s">
        <v>1432</v>
      </c>
      <c r="B2998" t="s">
        <v>397</v>
      </c>
      <c r="C2998" t="s">
        <v>157</v>
      </c>
      <c r="D2998" t="s">
        <v>474</v>
      </c>
      <c r="E2998" t="s">
        <v>122</v>
      </c>
      <c r="F2998" t="s">
        <v>159</v>
      </c>
      <c r="G2998" t="s">
        <v>160</v>
      </c>
      <c r="H2998" t="s">
        <v>143</v>
      </c>
      <c r="I2998" t="s">
        <v>124</v>
      </c>
      <c r="J2998" t="s">
        <v>125</v>
      </c>
      <c r="K2998" t="s">
        <v>1435</v>
      </c>
      <c r="N2998" t="s">
        <v>1434</v>
      </c>
      <c r="O2998" t="s">
        <v>398</v>
      </c>
      <c r="P2998" t="s">
        <v>162</v>
      </c>
      <c r="Q2998" t="s">
        <v>475</v>
      </c>
      <c r="R2998" t="s">
        <v>131</v>
      </c>
      <c r="S2998" t="s">
        <v>164</v>
      </c>
      <c r="T2998" t="s">
        <v>165</v>
      </c>
      <c r="U2998" t="s">
        <v>151</v>
      </c>
      <c r="V2998" t="s">
        <v>135</v>
      </c>
      <c r="W2998" t="s">
        <v>136</v>
      </c>
      <c r="X2998" t="s">
        <v>1436</v>
      </c>
      <c r="Y2998" s="94">
        <v>0</v>
      </c>
      <c r="Z2998" s="94">
        <v>4949.1499999999996</v>
      </c>
      <c r="AA2998" s="94">
        <v>5097.62</v>
      </c>
      <c r="AB2998" s="94">
        <v>5097.62</v>
      </c>
      <c r="AC2998">
        <f t="shared" si="92"/>
        <v>2000</v>
      </c>
      <c r="AD2998" t="str">
        <f t="shared" si="93"/>
        <v>307</v>
      </c>
    </row>
    <row r="2999" spans="1:30" hidden="1" x14ac:dyDescent="0.25">
      <c r="A2999" t="s">
        <v>1432</v>
      </c>
      <c r="B2999" t="s">
        <v>397</v>
      </c>
      <c r="C2999" t="s">
        <v>157</v>
      </c>
      <c r="D2999" t="s">
        <v>198</v>
      </c>
      <c r="E2999" t="s">
        <v>122</v>
      </c>
      <c r="F2999" t="s">
        <v>159</v>
      </c>
      <c r="G2999" t="s">
        <v>160</v>
      </c>
      <c r="H2999" t="s">
        <v>143</v>
      </c>
      <c r="I2999" t="s">
        <v>124</v>
      </c>
      <c r="J2999" t="s">
        <v>125</v>
      </c>
      <c r="K2999" t="s">
        <v>1435</v>
      </c>
      <c r="N2999" t="s">
        <v>1434</v>
      </c>
      <c r="O2999" t="s">
        <v>398</v>
      </c>
      <c r="P2999" t="s">
        <v>162</v>
      </c>
      <c r="Q2999" t="s">
        <v>199</v>
      </c>
      <c r="R2999" t="s">
        <v>131</v>
      </c>
      <c r="S2999" t="s">
        <v>164</v>
      </c>
      <c r="T2999" t="s">
        <v>165</v>
      </c>
      <c r="U2999" t="s">
        <v>151</v>
      </c>
      <c r="V2999" t="s">
        <v>135</v>
      </c>
      <c r="W2999" t="s">
        <v>136</v>
      </c>
      <c r="X2999" t="s">
        <v>1436</v>
      </c>
      <c r="Y2999" s="94">
        <v>0</v>
      </c>
      <c r="Z2999" s="94">
        <v>83652.479999999996</v>
      </c>
      <c r="AA2999" s="94">
        <v>86162.05</v>
      </c>
      <c r="AB2999" s="94">
        <v>86162.05</v>
      </c>
      <c r="AC2999">
        <f t="shared" si="92"/>
        <v>2000</v>
      </c>
      <c r="AD2999" t="str">
        <f t="shared" si="93"/>
        <v>307</v>
      </c>
    </row>
    <row r="3000" spans="1:30" hidden="1" x14ac:dyDescent="0.25">
      <c r="A3000" t="s">
        <v>1432</v>
      </c>
      <c r="B3000" t="s">
        <v>397</v>
      </c>
      <c r="C3000" t="s">
        <v>157</v>
      </c>
      <c r="D3000" t="s">
        <v>200</v>
      </c>
      <c r="E3000" t="s">
        <v>122</v>
      </c>
      <c r="F3000" t="s">
        <v>159</v>
      </c>
      <c r="G3000" t="s">
        <v>160</v>
      </c>
      <c r="H3000" t="s">
        <v>143</v>
      </c>
      <c r="I3000" t="s">
        <v>124</v>
      </c>
      <c r="J3000" t="s">
        <v>125</v>
      </c>
      <c r="K3000" t="s">
        <v>1435</v>
      </c>
      <c r="N3000" t="s">
        <v>1434</v>
      </c>
      <c r="O3000" t="s">
        <v>398</v>
      </c>
      <c r="P3000" t="s">
        <v>162</v>
      </c>
      <c r="Q3000" t="s">
        <v>201</v>
      </c>
      <c r="R3000" t="s">
        <v>131</v>
      </c>
      <c r="S3000" t="s">
        <v>164</v>
      </c>
      <c r="T3000" t="s">
        <v>165</v>
      </c>
      <c r="U3000" t="s">
        <v>151</v>
      </c>
      <c r="V3000" t="s">
        <v>135</v>
      </c>
      <c r="W3000" t="s">
        <v>136</v>
      </c>
      <c r="X3000" t="s">
        <v>1436</v>
      </c>
      <c r="Y3000" s="94">
        <v>0</v>
      </c>
      <c r="Z3000" s="94">
        <v>10517976.67</v>
      </c>
      <c r="AA3000" s="94">
        <v>10833515.970000001</v>
      </c>
      <c r="AB3000" s="94">
        <v>10833515.970000001</v>
      </c>
      <c r="AC3000">
        <f t="shared" si="92"/>
        <v>2000</v>
      </c>
      <c r="AD3000" t="str">
        <f t="shared" si="93"/>
        <v>307</v>
      </c>
    </row>
    <row r="3001" spans="1:30" hidden="1" x14ac:dyDescent="0.25">
      <c r="A3001" t="s">
        <v>1432</v>
      </c>
      <c r="B3001" t="s">
        <v>397</v>
      </c>
      <c r="C3001" t="s">
        <v>157</v>
      </c>
      <c r="D3001" t="s">
        <v>446</v>
      </c>
      <c r="E3001" t="s">
        <v>122</v>
      </c>
      <c r="F3001" t="s">
        <v>159</v>
      </c>
      <c r="G3001" t="s">
        <v>160</v>
      </c>
      <c r="H3001" t="s">
        <v>143</v>
      </c>
      <c r="I3001" t="s">
        <v>124</v>
      </c>
      <c r="J3001" t="s">
        <v>125</v>
      </c>
      <c r="K3001" t="s">
        <v>1435</v>
      </c>
      <c r="N3001" t="s">
        <v>1434</v>
      </c>
      <c r="O3001" t="s">
        <v>398</v>
      </c>
      <c r="P3001" t="s">
        <v>162</v>
      </c>
      <c r="Q3001" t="s">
        <v>447</v>
      </c>
      <c r="R3001" t="s">
        <v>131</v>
      </c>
      <c r="S3001" t="s">
        <v>164</v>
      </c>
      <c r="T3001" t="s">
        <v>165</v>
      </c>
      <c r="U3001" t="s">
        <v>151</v>
      </c>
      <c r="V3001" t="s">
        <v>135</v>
      </c>
      <c r="W3001" t="s">
        <v>136</v>
      </c>
      <c r="X3001" t="s">
        <v>1436</v>
      </c>
      <c r="Y3001" s="94">
        <v>0</v>
      </c>
      <c r="Z3001" s="94">
        <v>110904.55000000002</v>
      </c>
      <c r="AA3001" s="94">
        <v>114231.69</v>
      </c>
      <c r="AB3001" s="94">
        <v>114231.69</v>
      </c>
      <c r="AC3001">
        <f t="shared" si="92"/>
        <v>2000</v>
      </c>
      <c r="AD3001" t="str">
        <f t="shared" si="93"/>
        <v>307</v>
      </c>
    </row>
    <row r="3002" spans="1:30" hidden="1" x14ac:dyDescent="0.25">
      <c r="A3002" t="s">
        <v>1432</v>
      </c>
      <c r="B3002" t="s">
        <v>397</v>
      </c>
      <c r="C3002" t="s">
        <v>157</v>
      </c>
      <c r="D3002" t="s">
        <v>202</v>
      </c>
      <c r="E3002" t="s">
        <v>122</v>
      </c>
      <c r="F3002" t="s">
        <v>159</v>
      </c>
      <c r="G3002" t="s">
        <v>160</v>
      </c>
      <c r="H3002" t="s">
        <v>143</v>
      </c>
      <c r="I3002" t="s">
        <v>124</v>
      </c>
      <c r="J3002" t="s">
        <v>125</v>
      </c>
      <c r="K3002" t="s">
        <v>1435</v>
      </c>
      <c r="N3002" t="s">
        <v>1434</v>
      </c>
      <c r="O3002" t="s">
        <v>398</v>
      </c>
      <c r="P3002" t="s">
        <v>162</v>
      </c>
      <c r="Q3002" t="s">
        <v>203</v>
      </c>
      <c r="R3002" t="s">
        <v>131</v>
      </c>
      <c r="S3002" t="s">
        <v>164</v>
      </c>
      <c r="T3002" t="s">
        <v>165</v>
      </c>
      <c r="U3002" t="s">
        <v>151</v>
      </c>
      <c r="V3002" t="s">
        <v>135</v>
      </c>
      <c r="W3002" t="s">
        <v>136</v>
      </c>
      <c r="X3002" t="s">
        <v>1436</v>
      </c>
      <c r="Y3002" s="94">
        <v>0</v>
      </c>
      <c r="Z3002" s="94">
        <v>5517.91</v>
      </c>
      <c r="AA3002" s="94">
        <v>5683.45</v>
      </c>
      <c r="AB3002" s="94">
        <v>5683.45</v>
      </c>
      <c r="AC3002">
        <f t="shared" si="92"/>
        <v>2000</v>
      </c>
      <c r="AD3002" t="str">
        <f t="shared" si="93"/>
        <v>307</v>
      </c>
    </row>
    <row r="3003" spans="1:30" hidden="1" x14ac:dyDescent="0.25">
      <c r="A3003" t="s">
        <v>1432</v>
      </c>
      <c r="B3003" t="s">
        <v>397</v>
      </c>
      <c r="C3003" t="s">
        <v>157</v>
      </c>
      <c r="D3003" t="s">
        <v>206</v>
      </c>
      <c r="E3003" t="s">
        <v>122</v>
      </c>
      <c r="F3003" t="s">
        <v>159</v>
      </c>
      <c r="G3003" t="s">
        <v>160</v>
      </c>
      <c r="H3003" t="s">
        <v>143</v>
      </c>
      <c r="I3003" t="s">
        <v>124</v>
      </c>
      <c r="J3003" t="s">
        <v>125</v>
      </c>
      <c r="K3003" t="s">
        <v>1435</v>
      </c>
      <c r="N3003" t="s">
        <v>1434</v>
      </c>
      <c r="O3003" t="s">
        <v>398</v>
      </c>
      <c r="P3003" t="s">
        <v>162</v>
      </c>
      <c r="Q3003" t="s">
        <v>207</v>
      </c>
      <c r="R3003" t="s">
        <v>131</v>
      </c>
      <c r="S3003" t="s">
        <v>164</v>
      </c>
      <c r="T3003" t="s">
        <v>165</v>
      </c>
      <c r="U3003" t="s">
        <v>151</v>
      </c>
      <c r="V3003" t="s">
        <v>135</v>
      </c>
      <c r="W3003" t="s">
        <v>136</v>
      </c>
      <c r="X3003" t="s">
        <v>1436</v>
      </c>
      <c r="Y3003" s="94">
        <v>0</v>
      </c>
      <c r="Z3003" s="94">
        <v>17624.61</v>
      </c>
      <c r="AA3003" s="94">
        <v>18153.349999999999</v>
      </c>
      <c r="AB3003" s="94">
        <v>18153.349999999999</v>
      </c>
      <c r="AC3003">
        <f t="shared" si="92"/>
        <v>2000</v>
      </c>
      <c r="AD3003" t="str">
        <f t="shared" si="93"/>
        <v>307</v>
      </c>
    </row>
    <row r="3004" spans="1:30" hidden="1" x14ac:dyDescent="0.25">
      <c r="A3004" t="s">
        <v>1432</v>
      </c>
      <c r="B3004" t="s">
        <v>397</v>
      </c>
      <c r="C3004" t="s">
        <v>157</v>
      </c>
      <c r="D3004" t="s">
        <v>448</v>
      </c>
      <c r="E3004" t="s">
        <v>122</v>
      </c>
      <c r="F3004" t="s">
        <v>159</v>
      </c>
      <c r="G3004" t="s">
        <v>160</v>
      </c>
      <c r="H3004" t="s">
        <v>143</v>
      </c>
      <c r="I3004" t="s">
        <v>124</v>
      </c>
      <c r="J3004" t="s">
        <v>125</v>
      </c>
      <c r="K3004" t="s">
        <v>1435</v>
      </c>
      <c r="N3004" t="s">
        <v>1434</v>
      </c>
      <c r="O3004" t="s">
        <v>398</v>
      </c>
      <c r="P3004" t="s">
        <v>162</v>
      </c>
      <c r="Q3004" t="s">
        <v>306</v>
      </c>
      <c r="R3004" t="s">
        <v>131</v>
      </c>
      <c r="S3004" t="s">
        <v>164</v>
      </c>
      <c r="T3004" t="s">
        <v>165</v>
      </c>
      <c r="U3004" t="s">
        <v>151</v>
      </c>
      <c r="V3004" t="s">
        <v>135</v>
      </c>
      <c r="W3004" t="s">
        <v>136</v>
      </c>
      <c r="X3004" t="s">
        <v>1436</v>
      </c>
      <c r="Y3004" s="94">
        <v>0</v>
      </c>
      <c r="Z3004" s="94">
        <v>8864.43</v>
      </c>
      <c r="AA3004" s="94">
        <v>9130.36</v>
      </c>
      <c r="AB3004" s="94">
        <v>9130.36</v>
      </c>
      <c r="AC3004">
        <f t="shared" si="92"/>
        <v>2000</v>
      </c>
      <c r="AD3004" t="str">
        <f t="shared" si="93"/>
        <v>307</v>
      </c>
    </row>
    <row r="3005" spans="1:30" hidden="1" x14ac:dyDescent="0.25">
      <c r="A3005" t="s">
        <v>1432</v>
      </c>
      <c r="B3005" t="s">
        <v>397</v>
      </c>
      <c r="C3005" t="s">
        <v>157</v>
      </c>
      <c r="D3005" t="s">
        <v>210</v>
      </c>
      <c r="E3005" t="s">
        <v>122</v>
      </c>
      <c r="F3005" t="s">
        <v>159</v>
      </c>
      <c r="G3005" t="s">
        <v>160</v>
      </c>
      <c r="H3005" t="s">
        <v>143</v>
      </c>
      <c r="I3005" t="s">
        <v>124</v>
      </c>
      <c r="J3005" t="s">
        <v>125</v>
      </c>
      <c r="K3005" t="s">
        <v>1435</v>
      </c>
      <c r="N3005" t="s">
        <v>1434</v>
      </c>
      <c r="O3005" t="s">
        <v>398</v>
      </c>
      <c r="P3005" t="s">
        <v>162</v>
      </c>
      <c r="Q3005" t="s">
        <v>211</v>
      </c>
      <c r="R3005" t="s">
        <v>131</v>
      </c>
      <c r="S3005" t="s">
        <v>164</v>
      </c>
      <c r="T3005" t="s">
        <v>165</v>
      </c>
      <c r="U3005" t="s">
        <v>151</v>
      </c>
      <c r="V3005" t="s">
        <v>135</v>
      </c>
      <c r="W3005" t="s">
        <v>136</v>
      </c>
      <c r="X3005" t="s">
        <v>1436</v>
      </c>
      <c r="Y3005" s="94">
        <v>0</v>
      </c>
      <c r="Z3005" s="94">
        <v>26472.559999999998</v>
      </c>
      <c r="AA3005" s="94">
        <v>27266.74</v>
      </c>
      <c r="AB3005" s="94">
        <v>27266.74</v>
      </c>
      <c r="AC3005">
        <f t="shared" si="92"/>
        <v>2000</v>
      </c>
      <c r="AD3005" t="str">
        <f t="shared" si="93"/>
        <v>307</v>
      </c>
    </row>
    <row r="3006" spans="1:30" hidden="1" x14ac:dyDescent="0.25">
      <c r="A3006" t="s">
        <v>1432</v>
      </c>
      <c r="B3006" t="s">
        <v>397</v>
      </c>
      <c r="C3006" t="s">
        <v>157</v>
      </c>
      <c r="D3006" t="s">
        <v>212</v>
      </c>
      <c r="E3006" t="s">
        <v>122</v>
      </c>
      <c r="F3006" t="s">
        <v>159</v>
      </c>
      <c r="G3006" t="s">
        <v>160</v>
      </c>
      <c r="H3006" t="s">
        <v>143</v>
      </c>
      <c r="I3006" t="s">
        <v>124</v>
      </c>
      <c r="J3006" t="s">
        <v>125</v>
      </c>
      <c r="K3006" t="s">
        <v>1435</v>
      </c>
      <c r="N3006" t="s">
        <v>1434</v>
      </c>
      <c r="O3006" t="s">
        <v>398</v>
      </c>
      <c r="P3006" t="s">
        <v>162</v>
      </c>
      <c r="Q3006" t="s">
        <v>213</v>
      </c>
      <c r="R3006" t="s">
        <v>131</v>
      </c>
      <c r="S3006" t="s">
        <v>164</v>
      </c>
      <c r="T3006" t="s">
        <v>165</v>
      </c>
      <c r="U3006" t="s">
        <v>151</v>
      </c>
      <c r="V3006" t="s">
        <v>135</v>
      </c>
      <c r="W3006" t="s">
        <v>136</v>
      </c>
      <c r="X3006" t="s">
        <v>1436</v>
      </c>
      <c r="Y3006" s="94">
        <v>0</v>
      </c>
      <c r="Z3006" s="94">
        <v>3411.1100000000006</v>
      </c>
      <c r="AA3006" s="94">
        <v>3513.44</v>
      </c>
      <c r="AB3006" s="94">
        <v>3513.44</v>
      </c>
      <c r="AC3006">
        <f t="shared" si="92"/>
        <v>2000</v>
      </c>
      <c r="AD3006" t="str">
        <f t="shared" si="93"/>
        <v>307</v>
      </c>
    </row>
    <row r="3007" spans="1:30" hidden="1" x14ac:dyDescent="0.25">
      <c r="A3007" t="s">
        <v>1432</v>
      </c>
      <c r="B3007" t="s">
        <v>397</v>
      </c>
      <c r="C3007" t="s">
        <v>157</v>
      </c>
      <c r="D3007" t="s">
        <v>214</v>
      </c>
      <c r="E3007" t="s">
        <v>122</v>
      </c>
      <c r="F3007" t="s">
        <v>159</v>
      </c>
      <c r="G3007" t="s">
        <v>160</v>
      </c>
      <c r="H3007" t="s">
        <v>143</v>
      </c>
      <c r="I3007" t="s">
        <v>124</v>
      </c>
      <c r="J3007" t="s">
        <v>125</v>
      </c>
      <c r="K3007" t="s">
        <v>1435</v>
      </c>
      <c r="N3007" t="s">
        <v>1434</v>
      </c>
      <c r="O3007" t="s">
        <v>398</v>
      </c>
      <c r="P3007" t="s">
        <v>162</v>
      </c>
      <c r="Q3007" t="s">
        <v>215</v>
      </c>
      <c r="R3007" t="s">
        <v>131</v>
      </c>
      <c r="S3007" t="s">
        <v>164</v>
      </c>
      <c r="T3007" t="s">
        <v>165</v>
      </c>
      <c r="U3007" t="s">
        <v>151</v>
      </c>
      <c r="V3007" t="s">
        <v>135</v>
      </c>
      <c r="W3007" t="s">
        <v>136</v>
      </c>
      <c r="X3007" t="s">
        <v>1436</v>
      </c>
      <c r="Y3007" s="94">
        <v>0</v>
      </c>
      <c r="Z3007" s="94">
        <v>8337777.4000000004</v>
      </c>
      <c r="AA3007" s="94">
        <v>8587910.7200000007</v>
      </c>
      <c r="AB3007" s="94">
        <v>8587910.7200000007</v>
      </c>
      <c r="AC3007">
        <f t="shared" si="92"/>
        <v>2000</v>
      </c>
      <c r="AD3007" t="str">
        <f t="shared" si="93"/>
        <v>307</v>
      </c>
    </row>
    <row r="3008" spans="1:30" hidden="1" x14ac:dyDescent="0.25">
      <c r="A3008" t="s">
        <v>1432</v>
      </c>
      <c r="B3008" t="s">
        <v>397</v>
      </c>
      <c r="C3008" t="s">
        <v>157</v>
      </c>
      <c r="D3008" t="s">
        <v>476</v>
      </c>
      <c r="E3008" t="s">
        <v>122</v>
      </c>
      <c r="F3008" t="s">
        <v>159</v>
      </c>
      <c r="G3008" t="s">
        <v>160</v>
      </c>
      <c r="H3008" t="s">
        <v>143</v>
      </c>
      <c r="I3008" t="s">
        <v>124</v>
      </c>
      <c r="J3008" t="s">
        <v>125</v>
      </c>
      <c r="K3008" t="s">
        <v>1435</v>
      </c>
      <c r="N3008" t="s">
        <v>1434</v>
      </c>
      <c r="O3008" t="s">
        <v>398</v>
      </c>
      <c r="P3008" t="s">
        <v>162</v>
      </c>
      <c r="Q3008" t="s">
        <v>477</v>
      </c>
      <c r="R3008" t="s">
        <v>131</v>
      </c>
      <c r="S3008" t="s">
        <v>164</v>
      </c>
      <c r="T3008" t="s">
        <v>165</v>
      </c>
      <c r="U3008" t="s">
        <v>151</v>
      </c>
      <c r="V3008" t="s">
        <v>135</v>
      </c>
      <c r="W3008" t="s">
        <v>136</v>
      </c>
      <c r="X3008" t="s">
        <v>1436</v>
      </c>
      <c r="Y3008" s="94">
        <v>0</v>
      </c>
      <c r="Z3008" s="94">
        <v>181268.83</v>
      </c>
      <c r="AA3008" s="94">
        <v>186706.89</v>
      </c>
      <c r="AB3008" s="94">
        <v>186706.89</v>
      </c>
      <c r="AC3008">
        <f t="shared" si="92"/>
        <v>2000</v>
      </c>
      <c r="AD3008" t="str">
        <f t="shared" si="93"/>
        <v>307</v>
      </c>
    </row>
    <row r="3009" spans="1:30" hidden="1" x14ac:dyDescent="0.25">
      <c r="A3009" t="s">
        <v>1432</v>
      </c>
      <c r="B3009" t="s">
        <v>397</v>
      </c>
      <c r="C3009" t="s">
        <v>157</v>
      </c>
      <c r="D3009" t="s">
        <v>218</v>
      </c>
      <c r="E3009" t="s">
        <v>122</v>
      </c>
      <c r="F3009" t="s">
        <v>159</v>
      </c>
      <c r="G3009" t="s">
        <v>160</v>
      </c>
      <c r="H3009" t="s">
        <v>143</v>
      </c>
      <c r="I3009" t="s">
        <v>124</v>
      </c>
      <c r="J3009" t="s">
        <v>125</v>
      </c>
      <c r="K3009" t="s">
        <v>1435</v>
      </c>
      <c r="N3009" t="s">
        <v>1434</v>
      </c>
      <c r="O3009" t="s">
        <v>398</v>
      </c>
      <c r="P3009" t="s">
        <v>162</v>
      </c>
      <c r="Q3009" t="s">
        <v>219</v>
      </c>
      <c r="R3009" t="s">
        <v>131</v>
      </c>
      <c r="S3009" t="s">
        <v>164</v>
      </c>
      <c r="T3009" t="s">
        <v>165</v>
      </c>
      <c r="U3009" t="s">
        <v>151</v>
      </c>
      <c r="V3009" t="s">
        <v>135</v>
      </c>
      <c r="W3009" t="s">
        <v>136</v>
      </c>
      <c r="X3009" t="s">
        <v>1436</v>
      </c>
      <c r="Y3009" s="94">
        <v>0</v>
      </c>
      <c r="Z3009" s="94">
        <v>5170470.4800000004</v>
      </c>
      <c r="AA3009" s="94">
        <v>5325584.59</v>
      </c>
      <c r="AB3009" s="94">
        <v>5325584.59</v>
      </c>
      <c r="AC3009">
        <f t="shared" si="92"/>
        <v>2000</v>
      </c>
      <c r="AD3009" t="str">
        <f t="shared" si="93"/>
        <v>307</v>
      </c>
    </row>
    <row r="3010" spans="1:30" hidden="1" x14ac:dyDescent="0.25">
      <c r="A3010" t="s">
        <v>1432</v>
      </c>
      <c r="B3010" t="s">
        <v>397</v>
      </c>
      <c r="C3010" t="s">
        <v>157</v>
      </c>
      <c r="D3010" t="s">
        <v>220</v>
      </c>
      <c r="E3010" t="s">
        <v>122</v>
      </c>
      <c r="F3010" t="s">
        <v>159</v>
      </c>
      <c r="G3010" t="s">
        <v>160</v>
      </c>
      <c r="H3010" t="s">
        <v>143</v>
      </c>
      <c r="I3010" t="s">
        <v>124</v>
      </c>
      <c r="J3010" t="s">
        <v>125</v>
      </c>
      <c r="K3010" t="s">
        <v>1435</v>
      </c>
      <c r="N3010" t="s">
        <v>1434</v>
      </c>
      <c r="O3010" t="s">
        <v>398</v>
      </c>
      <c r="P3010" t="s">
        <v>162</v>
      </c>
      <c r="Q3010" t="s">
        <v>221</v>
      </c>
      <c r="R3010" t="s">
        <v>131</v>
      </c>
      <c r="S3010" t="s">
        <v>164</v>
      </c>
      <c r="T3010" t="s">
        <v>165</v>
      </c>
      <c r="U3010" t="s">
        <v>151</v>
      </c>
      <c r="V3010" t="s">
        <v>135</v>
      </c>
      <c r="W3010" t="s">
        <v>136</v>
      </c>
      <c r="X3010" t="s">
        <v>1436</v>
      </c>
      <c r="Y3010" s="94">
        <v>0</v>
      </c>
      <c r="Z3010" s="94">
        <v>199748.28</v>
      </c>
      <c r="AA3010" s="94">
        <v>205740.73</v>
      </c>
      <c r="AB3010" s="94">
        <v>205740.73</v>
      </c>
      <c r="AC3010">
        <f t="shared" si="92"/>
        <v>2000</v>
      </c>
      <c r="AD3010" t="str">
        <f t="shared" si="93"/>
        <v>307</v>
      </c>
    </row>
    <row r="3011" spans="1:30" hidden="1" x14ac:dyDescent="0.25">
      <c r="A3011" t="s">
        <v>1432</v>
      </c>
      <c r="B3011" t="s">
        <v>397</v>
      </c>
      <c r="C3011" t="s">
        <v>157</v>
      </c>
      <c r="D3011" t="s">
        <v>1186</v>
      </c>
      <c r="E3011" t="s">
        <v>122</v>
      </c>
      <c r="F3011" t="s">
        <v>159</v>
      </c>
      <c r="G3011" t="s">
        <v>160</v>
      </c>
      <c r="H3011" t="s">
        <v>143</v>
      </c>
      <c r="I3011" t="s">
        <v>124</v>
      </c>
      <c r="J3011" t="s">
        <v>125</v>
      </c>
      <c r="K3011" t="s">
        <v>1435</v>
      </c>
      <c r="N3011" t="s">
        <v>1434</v>
      </c>
      <c r="O3011" t="s">
        <v>398</v>
      </c>
      <c r="P3011" t="s">
        <v>162</v>
      </c>
      <c r="Q3011" t="s">
        <v>1187</v>
      </c>
      <c r="R3011" t="s">
        <v>131</v>
      </c>
      <c r="S3011" t="s">
        <v>164</v>
      </c>
      <c r="T3011" t="s">
        <v>165</v>
      </c>
      <c r="U3011" t="s">
        <v>151</v>
      </c>
      <c r="V3011" t="s">
        <v>135</v>
      </c>
      <c r="W3011" t="s">
        <v>136</v>
      </c>
      <c r="X3011" t="s">
        <v>1436</v>
      </c>
      <c r="Y3011" s="94">
        <v>0</v>
      </c>
      <c r="Z3011" s="94">
        <v>16092.64</v>
      </c>
      <c r="AA3011" s="94">
        <v>16575.419999999998</v>
      </c>
      <c r="AB3011" s="94">
        <v>16575.419999999998</v>
      </c>
      <c r="AC3011">
        <f t="shared" ref="AC3011:AC3074" si="94">MID(D3011,1,1)*1000</f>
        <v>2000</v>
      </c>
      <c r="AD3011" t="str">
        <f t="shared" ref="AD3011:AD3074" si="95">MID(A3011,6,3)</f>
        <v>307</v>
      </c>
    </row>
    <row r="3012" spans="1:30" hidden="1" x14ac:dyDescent="0.25">
      <c r="A3012" t="s">
        <v>1432</v>
      </c>
      <c r="B3012" t="s">
        <v>397</v>
      </c>
      <c r="C3012" t="s">
        <v>157</v>
      </c>
      <c r="D3012" t="s">
        <v>478</v>
      </c>
      <c r="E3012" t="s">
        <v>122</v>
      </c>
      <c r="F3012" t="s">
        <v>159</v>
      </c>
      <c r="G3012" t="s">
        <v>160</v>
      </c>
      <c r="H3012" t="s">
        <v>143</v>
      </c>
      <c r="I3012" t="s">
        <v>124</v>
      </c>
      <c r="J3012" t="s">
        <v>125</v>
      </c>
      <c r="K3012" t="s">
        <v>1435</v>
      </c>
      <c r="N3012" t="s">
        <v>1434</v>
      </c>
      <c r="O3012" t="s">
        <v>398</v>
      </c>
      <c r="P3012" t="s">
        <v>162</v>
      </c>
      <c r="Q3012" t="s">
        <v>479</v>
      </c>
      <c r="R3012" t="s">
        <v>131</v>
      </c>
      <c r="S3012" t="s">
        <v>164</v>
      </c>
      <c r="T3012" t="s">
        <v>165</v>
      </c>
      <c r="U3012" t="s">
        <v>151</v>
      </c>
      <c r="V3012" t="s">
        <v>135</v>
      </c>
      <c r="W3012" t="s">
        <v>136</v>
      </c>
      <c r="X3012" t="s">
        <v>1436</v>
      </c>
      <c r="Y3012" s="94">
        <v>0</v>
      </c>
      <c r="Z3012" s="94">
        <v>14137.41</v>
      </c>
      <c r="AA3012" s="94">
        <v>14561.53</v>
      </c>
      <c r="AB3012" s="94">
        <v>14561.53</v>
      </c>
      <c r="AC3012">
        <f t="shared" si="94"/>
        <v>2000</v>
      </c>
      <c r="AD3012" t="str">
        <f t="shared" si="95"/>
        <v>307</v>
      </c>
    </row>
    <row r="3013" spans="1:30" hidden="1" x14ac:dyDescent="0.25">
      <c r="A3013" t="s">
        <v>1432</v>
      </c>
      <c r="B3013" t="s">
        <v>397</v>
      </c>
      <c r="C3013" t="s">
        <v>157</v>
      </c>
      <c r="D3013" t="s">
        <v>224</v>
      </c>
      <c r="E3013" t="s">
        <v>122</v>
      </c>
      <c r="F3013" t="s">
        <v>159</v>
      </c>
      <c r="G3013" t="s">
        <v>160</v>
      </c>
      <c r="H3013" t="s">
        <v>143</v>
      </c>
      <c r="I3013" t="s">
        <v>124</v>
      </c>
      <c r="J3013" t="s">
        <v>125</v>
      </c>
      <c r="K3013" t="s">
        <v>1435</v>
      </c>
      <c r="N3013" t="s">
        <v>1434</v>
      </c>
      <c r="O3013" t="s">
        <v>398</v>
      </c>
      <c r="P3013" t="s">
        <v>162</v>
      </c>
      <c r="Q3013" t="s">
        <v>225</v>
      </c>
      <c r="R3013" t="s">
        <v>131</v>
      </c>
      <c r="S3013" t="s">
        <v>164</v>
      </c>
      <c r="T3013" t="s">
        <v>165</v>
      </c>
      <c r="U3013" t="s">
        <v>151</v>
      </c>
      <c r="V3013" t="s">
        <v>135</v>
      </c>
      <c r="W3013" t="s">
        <v>136</v>
      </c>
      <c r="X3013" t="s">
        <v>1436</v>
      </c>
      <c r="Y3013" s="94">
        <v>0</v>
      </c>
      <c r="Z3013" s="94">
        <v>28182.400000000001</v>
      </c>
      <c r="AA3013" s="94">
        <v>29027.87</v>
      </c>
      <c r="AB3013" s="94">
        <v>29027.87</v>
      </c>
      <c r="AC3013">
        <f t="shared" si="94"/>
        <v>2000</v>
      </c>
      <c r="AD3013" t="str">
        <f t="shared" si="95"/>
        <v>307</v>
      </c>
    </row>
    <row r="3014" spans="1:30" hidden="1" x14ac:dyDescent="0.25">
      <c r="A3014" t="s">
        <v>1432</v>
      </c>
      <c r="B3014" t="s">
        <v>397</v>
      </c>
      <c r="C3014" t="s">
        <v>157</v>
      </c>
      <c r="D3014" t="s">
        <v>453</v>
      </c>
      <c r="E3014" t="s">
        <v>122</v>
      </c>
      <c r="F3014" t="s">
        <v>159</v>
      </c>
      <c r="G3014" t="s">
        <v>160</v>
      </c>
      <c r="H3014" t="s">
        <v>143</v>
      </c>
      <c r="I3014" t="s">
        <v>124</v>
      </c>
      <c r="J3014" t="s">
        <v>125</v>
      </c>
      <c r="K3014" t="s">
        <v>1435</v>
      </c>
      <c r="N3014" t="s">
        <v>1434</v>
      </c>
      <c r="O3014" t="s">
        <v>398</v>
      </c>
      <c r="P3014" t="s">
        <v>162</v>
      </c>
      <c r="Q3014" t="s">
        <v>454</v>
      </c>
      <c r="R3014" t="s">
        <v>131</v>
      </c>
      <c r="S3014" t="s">
        <v>164</v>
      </c>
      <c r="T3014" t="s">
        <v>165</v>
      </c>
      <c r="U3014" t="s">
        <v>151</v>
      </c>
      <c r="V3014" t="s">
        <v>135</v>
      </c>
      <c r="W3014" t="s">
        <v>136</v>
      </c>
      <c r="X3014" t="s">
        <v>1436</v>
      </c>
      <c r="Y3014" s="94">
        <v>0</v>
      </c>
      <c r="Z3014" s="94">
        <v>288114.8</v>
      </c>
      <c r="AA3014" s="94">
        <v>296758.24</v>
      </c>
      <c r="AB3014" s="94">
        <v>296758.24</v>
      </c>
      <c r="AC3014">
        <f t="shared" si="94"/>
        <v>2000</v>
      </c>
      <c r="AD3014" t="str">
        <f t="shared" si="95"/>
        <v>307</v>
      </c>
    </row>
    <row r="3015" spans="1:30" hidden="1" x14ac:dyDescent="0.25">
      <c r="A3015" t="s">
        <v>1432</v>
      </c>
      <c r="B3015" t="s">
        <v>397</v>
      </c>
      <c r="C3015" t="s">
        <v>157</v>
      </c>
      <c r="D3015" t="s">
        <v>232</v>
      </c>
      <c r="E3015" t="s">
        <v>122</v>
      </c>
      <c r="F3015" t="s">
        <v>159</v>
      </c>
      <c r="G3015" t="s">
        <v>160</v>
      </c>
      <c r="H3015" t="s">
        <v>143</v>
      </c>
      <c r="I3015" t="s">
        <v>124</v>
      </c>
      <c r="J3015" t="s">
        <v>125</v>
      </c>
      <c r="K3015" t="s">
        <v>1435</v>
      </c>
      <c r="N3015" t="s">
        <v>1434</v>
      </c>
      <c r="O3015" t="s">
        <v>398</v>
      </c>
      <c r="P3015" t="s">
        <v>162</v>
      </c>
      <c r="Q3015" t="s">
        <v>233</v>
      </c>
      <c r="R3015" t="s">
        <v>131</v>
      </c>
      <c r="S3015" t="s">
        <v>164</v>
      </c>
      <c r="T3015" t="s">
        <v>165</v>
      </c>
      <c r="U3015" t="s">
        <v>151</v>
      </c>
      <c r="V3015" t="s">
        <v>135</v>
      </c>
      <c r="W3015" t="s">
        <v>136</v>
      </c>
      <c r="X3015" t="s">
        <v>1436</v>
      </c>
      <c r="Y3015" s="94">
        <v>0</v>
      </c>
      <c r="Z3015" s="94">
        <v>26508.77</v>
      </c>
      <c r="AA3015" s="94">
        <v>27304.03</v>
      </c>
      <c r="AB3015" s="94">
        <v>27304.03</v>
      </c>
      <c r="AC3015">
        <f t="shared" si="94"/>
        <v>2000</v>
      </c>
      <c r="AD3015" t="str">
        <f t="shared" si="95"/>
        <v>307</v>
      </c>
    </row>
    <row r="3016" spans="1:30" hidden="1" x14ac:dyDescent="0.25">
      <c r="A3016" t="s">
        <v>1432</v>
      </c>
      <c r="B3016" t="s">
        <v>397</v>
      </c>
      <c r="C3016" t="s">
        <v>157</v>
      </c>
      <c r="D3016" t="s">
        <v>236</v>
      </c>
      <c r="E3016" t="s">
        <v>122</v>
      </c>
      <c r="F3016" t="s">
        <v>159</v>
      </c>
      <c r="G3016" t="s">
        <v>160</v>
      </c>
      <c r="H3016" t="s">
        <v>143</v>
      </c>
      <c r="I3016" t="s">
        <v>124</v>
      </c>
      <c r="J3016" t="s">
        <v>125</v>
      </c>
      <c r="K3016" t="s">
        <v>1435</v>
      </c>
      <c r="N3016" t="s">
        <v>1434</v>
      </c>
      <c r="O3016" t="s">
        <v>398</v>
      </c>
      <c r="P3016" t="s">
        <v>162</v>
      </c>
      <c r="Q3016" t="s">
        <v>237</v>
      </c>
      <c r="R3016" t="s">
        <v>131</v>
      </c>
      <c r="S3016" t="s">
        <v>164</v>
      </c>
      <c r="T3016" t="s">
        <v>165</v>
      </c>
      <c r="U3016" t="s">
        <v>151</v>
      </c>
      <c r="V3016" t="s">
        <v>135</v>
      </c>
      <c r="W3016" t="s">
        <v>136</v>
      </c>
      <c r="X3016" t="s">
        <v>1436</v>
      </c>
      <c r="Y3016" s="94">
        <v>30834.29</v>
      </c>
      <c r="Z3016" s="94">
        <v>37117.613333333335</v>
      </c>
      <c r="AA3016" s="94">
        <v>38231.141733333337</v>
      </c>
      <c r="AB3016" s="94">
        <v>38231.14</v>
      </c>
      <c r="AC3016">
        <f t="shared" si="94"/>
        <v>3000</v>
      </c>
      <c r="AD3016" t="str">
        <f t="shared" si="95"/>
        <v>307</v>
      </c>
    </row>
    <row r="3017" spans="1:30" hidden="1" x14ac:dyDescent="0.25">
      <c r="A3017" t="s">
        <v>1432</v>
      </c>
      <c r="B3017" t="s">
        <v>397</v>
      </c>
      <c r="C3017" t="s">
        <v>157</v>
      </c>
      <c r="D3017" t="s">
        <v>158</v>
      </c>
      <c r="E3017" t="s">
        <v>122</v>
      </c>
      <c r="F3017" t="s">
        <v>159</v>
      </c>
      <c r="G3017" t="s">
        <v>160</v>
      </c>
      <c r="H3017" t="s">
        <v>143</v>
      </c>
      <c r="I3017" t="s">
        <v>124</v>
      </c>
      <c r="J3017" t="s">
        <v>125</v>
      </c>
      <c r="K3017" t="s">
        <v>1435</v>
      </c>
      <c r="N3017" t="s">
        <v>1434</v>
      </c>
      <c r="O3017" t="s">
        <v>398</v>
      </c>
      <c r="P3017" t="s">
        <v>162</v>
      </c>
      <c r="Q3017" t="s">
        <v>163</v>
      </c>
      <c r="R3017" t="s">
        <v>131</v>
      </c>
      <c r="S3017" t="s">
        <v>164</v>
      </c>
      <c r="T3017" t="s">
        <v>165</v>
      </c>
      <c r="U3017" t="s">
        <v>151</v>
      </c>
      <c r="V3017" t="s">
        <v>135</v>
      </c>
      <c r="W3017" t="s">
        <v>136</v>
      </c>
      <c r="X3017" t="s">
        <v>1436</v>
      </c>
      <c r="Y3017" s="94">
        <v>60990.3</v>
      </c>
      <c r="Z3017" s="94">
        <v>0</v>
      </c>
      <c r="AA3017" s="94">
        <v>0</v>
      </c>
      <c r="AB3017" s="94">
        <v>0</v>
      </c>
      <c r="AC3017">
        <f t="shared" si="94"/>
        <v>3000</v>
      </c>
      <c r="AD3017" t="str">
        <f t="shared" si="95"/>
        <v>307</v>
      </c>
    </row>
    <row r="3018" spans="1:30" hidden="1" x14ac:dyDescent="0.25">
      <c r="A3018" t="s">
        <v>1432</v>
      </c>
      <c r="B3018" t="s">
        <v>397</v>
      </c>
      <c r="C3018" t="s">
        <v>157</v>
      </c>
      <c r="D3018" t="s">
        <v>240</v>
      </c>
      <c r="E3018" t="s">
        <v>122</v>
      </c>
      <c r="F3018" t="s">
        <v>159</v>
      </c>
      <c r="G3018" t="s">
        <v>160</v>
      </c>
      <c r="H3018" t="s">
        <v>143</v>
      </c>
      <c r="I3018" t="s">
        <v>124</v>
      </c>
      <c r="J3018" t="s">
        <v>125</v>
      </c>
      <c r="K3018" t="s">
        <v>1435</v>
      </c>
      <c r="N3018" t="s">
        <v>1434</v>
      </c>
      <c r="O3018" t="s">
        <v>398</v>
      </c>
      <c r="P3018" t="s">
        <v>162</v>
      </c>
      <c r="Q3018" t="s">
        <v>241</v>
      </c>
      <c r="R3018" t="s">
        <v>131</v>
      </c>
      <c r="S3018" t="s">
        <v>164</v>
      </c>
      <c r="T3018" t="s">
        <v>165</v>
      </c>
      <c r="U3018" t="s">
        <v>151</v>
      </c>
      <c r="V3018" t="s">
        <v>135</v>
      </c>
      <c r="W3018" t="s">
        <v>136</v>
      </c>
      <c r="X3018" t="s">
        <v>1436</v>
      </c>
      <c r="Y3018" s="94">
        <v>0</v>
      </c>
      <c r="Z3018" s="94">
        <v>144313.51999999999</v>
      </c>
      <c r="AA3018" s="94">
        <v>148642.93</v>
      </c>
      <c r="AB3018" s="94">
        <v>148642.93</v>
      </c>
      <c r="AC3018">
        <f t="shared" si="94"/>
        <v>3000</v>
      </c>
      <c r="AD3018" t="str">
        <f t="shared" si="95"/>
        <v>307</v>
      </c>
    </row>
    <row r="3019" spans="1:30" hidden="1" x14ac:dyDescent="0.25">
      <c r="A3019" t="s">
        <v>1432</v>
      </c>
      <c r="B3019" t="s">
        <v>397</v>
      </c>
      <c r="C3019" t="s">
        <v>157</v>
      </c>
      <c r="D3019" t="s">
        <v>167</v>
      </c>
      <c r="E3019" t="s">
        <v>122</v>
      </c>
      <c r="F3019" t="s">
        <v>159</v>
      </c>
      <c r="G3019" t="s">
        <v>160</v>
      </c>
      <c r="H3019" t="s">
        <v>143</v>
      </c>
      <c r="I3019" t="s">
        <v>124</v>
      </c>
      <c r="J3019" t="s">
        <v>125</v>
      </c>
      <c r="K3019" t="s">
        <v>1435</v>
      </c>
      <c r="N3019" t="s">
        <v>1434</v>
      </c>
      <c r="O3019" t="s">
        <v>398</v>
      </c>
      <c r="P3019" t="s">
        <v>162</v>
      </c>
      <c r="Q3019" t="s">
        <v>168</v>
      </c>
      <c r="R3019" t="s">
        <v>131</v>
      </c>
      <c r="S3019" t="s">
        <v>164</v>
      </c>
      <c r="T3019" t="s">
        <v>165</v>
      </c>
      <c r="U3019" t="s">
        <v>151</v>
      </c>
      <c r="V3019" t="s">
        <v>135</v>
      </c>
      <c r="W3019" t="s">
        <v>136</v>
      </c>
      <c r="X3019" t="s">
        <v>1436</v>
      </c>
      <c r="Y3019" s="94">
        <v>137790.29999999999</v>
      </c>
      <c r="Z3019" s="94">
        <v>0</v>
      </c>
      <c r="AA3019" s="94">
        <v>0</v>
      </c>
      <c r="AB3019" s="94">
        <v>0</v>
      </c>
      <c r="AC3019">
        <f t="shared" si="94"/>
        <v>3000</v>
      </c>
      <c r="AD3019" t="str">
        <f t="shared" si="95"/>
        <v>307</v>
      </c>
    </row>
    <row r="3020" spans="1:30" hidden="1" x14ac:dyDescent="0.25">
      <c r="A3020" t="s">
        <v>1432</v>
      </c>
      <c r="B3020" t="s">
        <v>397</v>
      </c>
      <c r="C3020" t="s">
        <v>157</v>
      </c>
      <c r="D3020" t="s">
        <v>299</v>
      </c>
      <c r="E3020" t="s">
        <v>122</v>
      </c>
      <c r="F3020" t="s">
        <v>159</v>
      </c>
      <c r="G3020" t="s">
        <v>160</v>
      </c>
      <c r="H3020" t="s">
        <v>143</v>
      </c>
      <c r="I3020" t="s">
        <v>124</v>
      </c>
      <c r="J3020" t="s">
        <v>125</v>
      </c>
      <c r="K3020" t="s">
        <v>1435</v>
      </c>
      <c r="N3020" t="s">
        <v>1434</v>
      </c>
      <c r="O3020" t="s">
        <v>398</v>
      </c>
      <c r="P3020" t="s">
        <v>162</v>
      </c>
      <c r="Q3020" t="s">
        <v>300</v>
      </c>
      <c r="R3020" t="s">
        <v>131</v>
      </c>
      <c r="S3020" t="s">
        <v>164</v>
      </c>
      <c r="T3020" t="s">
        <v>165</v>
      </c>
      <c r="U3020" t="s">
        <v>151</v>
      </c>
      <c r="V3020" t="s">
        <v>135</v>
      </c>
      <c r="W3020" t="s">
        <v>136</v>
      </c>
      <c r="X3020" t="s">
        <v>1436</v>
      </c>
      <c r="Y3020" s="94">
        <v>2744.2</v>
      </c>
      <c r="Z3020" s="94">
        <v>0</v>
      </c>
      <c r="AA3020" s="94">
        <v>0</v>
      </c>
      <c r="AB3020" s="94">
        <v>0</v>
      </c>
      <c r="AC3020">
        <f t="shared" si="94"/>
        <v>3000</v>
      </c>
      <c r="AD3020" t="str">
        <f t="shared" si="95"/>
        <v>307</v>
      </c>
    </row>
    <row r="3021" spans="1:30" hidden="1" x14ac:dyDescent="0.25">
      <c r="A3021" t="s">
        <v>1432</v>
      </c>
      <c r="B3021" t="s">
        <v>397</v>
      </c>
      <c r="C3021" t="s">
        <v>157</v>
      </c>
      <c r="D3021" t="s">
        <v>248</v>
      </c>
      <c r="E3021" t="s">
        <v>122</v>
      </c>
      <c r="F3021" t="s">
        <v>159</v>
      </c>
      <c r="G3021" t="s">
        <v>160</v>
      </c>
      <c r="H3021" t="s">
        <v>143</v>
      </c>
      <c r="I3021" t="s">
        <v>124</v>
      </c>
      <c r="J3021" t="s">
        <v>125</v>
      </c>
      <c r="K3021" t="s">
        <v>1435</v>
      </c>
      <c r="N3021" t="s">
        <v>1434</v>
      </c>
      <c r="O3021" t="s">
        <v>398</v>
      </c>
      <c r="P3021" t="s">
        <v>162</v>
      </c>
      <c r="Q3021" t="s">
        <v>249</v>
      </c>
      <c r="R3021" t="s">
        <v>131</v>
      </c>
      <c r="S3021" t="s">
        <v>164</v>
      </c>
      <c r="T3021" t="s">
        <v>165</v>
      </c>
      <c r="U3021" t="s">
        <v>151</v>
      </c>
      <c r="V3021" t="s">
        <v>135</v>
      </c>
      <c r="W3021" t="s">
        <v>136</v>
      </c>
      <c r="X3021" t="s">
        <v>1436</v>
      </c>
      <c r="Y3021" s="94">
        <v>0</v>
      </c>
      <c r="Z3021" s="94">
        <v>1365656.4</v>
      </c>
      <c r="AA3021" s="94">
        <v>1406626.09</v>
      </c>
      <c r="AB3021" s="94">
        <v>1406626.09</v>
      </c>
      <c r="AC3021">
        <f t="shared" si="94"/>
        <v>3000</v>
      </c>
      <c r="AD3021" t="str">
        <f t="shared" si="95"/>
        <v>307</v>
      </c>
    </row>
    <row r="3022" spans="1:30" hidden="1" x14ac:dyDescent="0.25">
      <c r="A3022" t="s">
        <v>1432</v>
      </c>
      <c r="B3022" t="s">
        <v>397</v>
      </c>
      <c r="C3022" t="s">
        <v>157</v>
      </c>
      <c r="D3022" t="s">
        <v>254</v>
      </c>
      <c r="E3022" t="s">
        <v>122</v>
      </c>
      <c r="F3022" t="s">
        <v>159</v>
      </c>
      <c r="G3022" t="s">
        <v>160</v>
      </c>
      <c r="H3022" t="s">
        <v>143</v>
      </c>
      <c r="I3022" t="s">
        <v>124</v>
      </c>
      <c r="J3022" t="s">
        <v>125</v>
      </c>
      <c r="K3022" t="s">
        <v>1435</v>
      </c>
      <c r="N3022" t="s">
        <v>1434</v>
      </c>
      <c r="O3022" t="s">
        <v>398</v>
      </c>
      <c r="P3022" t="s">
        <v>162</v>
      </c>
      <c r="Q3022" t="s">
        <v>255</v>
      </c>
      <c r="R3022" t="s">
        <v>131</v>
      </c>
      <c r="S3022" t="s">
        <v>164</v>
      </c>
      <c r="T3022" t="s">
        <v>165</v>
      </c>
      <c r="U3022" t="s">
        <v>151</v>
      </c>
      <c r="V3022" t="s">
        <v>135</v>
      </c>
      <c r="W3022" t="s">
        <v>136</v>
      </c>
      <c r="X3022" t="s">
        <v>1436</v>
      </c>
      <c r="Y3022" s="94">
        <v>0</v>
      </c>
      <c r="Z3022" s="94">
        <v>1545584</v>
      </c>
      <c r="AA3022" s="94">
        <v>1591951.52</v>
      </c>
      <c r="AB3022" s="94">
        <v>1591951.52</v>
      </c>
      <c r="AC3022">
        <f t="shared" si="94"/>
        <v>3000</v>
      </c>
      <c r="AD3022" t="str">
        <f t="shared" si="95"/>
        <v>307</v>
      </c>
    </row>
    <row r="3023" spans="1:30" hidden="1" x14ac:dyDescent="0.25">
      <c r="A3023" t="s">
        <v>1432</v>
      </c>
      <c r="B3023" t="s">
        <v>397</v>
      </c>
      <c r="C3023" t="s">
        <v>157</v>
      </c>
      <c r="D3023" t="s">
        <v>344</v>
      </c>
      <c r="E3023" t="s">
        <v>122</v>
      </c>
      <c r="F3023" t="s">
        <v>159</v>
      </c>
      <c r="G3023" t="s">
        <v>160</v>
      </c>
      <c r="H3023" t="s">
        <v>143</v>
      </c>
      <c r="I3023" t="s">
        <v>124</v>
      </c>
      <c r="J3023" t="s">
        <v>125</v>
      </c>
      <c r="K3023" t="s">
        <v>1435</v>
      </c>
      <c r="N3023" t="s">
        <v>1434</v>
      </c>
      <c r="O3023" t="s">
        <v>398</v>
      </c>
      <c r="P3023" t="s">
        <v>162</v>
      </c>
      <c r="Q3023" t="s">
        <v>345</v>
      </c>
      <c r="R3023" t="s">
        <v>131</v>
      </c>
      <c r="S3023" t="s">
        <v>164</v>
      </c>
      <c r="T3023" t="s">
        <v>165</v>
      </c>
      <c r="U3023" t="s">
        <v>151</v>
      </c>
      <c r="V3023" t="s">
        <v>135</v>
      </c>
      <c r="W3023" t="s">
        <v>136</v>
      </c>
      <c r="X3023" t="s">
        <v>1436</v>
      </c>
      <c r="Y3023" s="94">
        <v>0</v>
      </c>
      <c r="Z3023" s="94">
        <v>4179251.96</v>
      </c>
      <c r="AA3023" s="94">
        <v>4304629.5199999996</v>
      </c>
      <c r="AB3023" s="94">
        <v>4304629.5199999996</v>
      </c>
      <c r="AC3023">
        <f t="shared" si="94"/>
        <v>3000</v>
      </c>
      <c r="AD3023" t="str">
        <f t="shared" si="95"/>
        <v>307</v>
      </c>
    </row>
    <row r="3024" spans="1:30" hidden="1" x14ac:dyDescent="0.25">
      <c r="A3024" t="s">
        <v>1432</v>
      </c>
      <c r="B3024" t="s">
        <v>397</v>
      </c>
      <c r="C3024" t="s">
        <v>157</v>
      </c>
      <c r="D3024" t="s">
        <v>256</v>
      </c>
      <c r="E3024" t="s">
        <v>122</v>
      </c>
      <c r="F3024" t="s">
        <v>159</v>
      </c>
      <c r="G3024" t="s">
        <v>160</v>
      </c>
      <c r="H3024" t="s">
        <v>143</v>
      </c>
      <c r="I3024" t="s">
        <v>124</v>
      </c>
      <c r="J3024" t="s">
        <v>125</v>
      </c>
      <c r="K3024" t="s">
        <v>1435</v>
      </c>
      <c r="N3024" t="s">
        <v>1434</v>
      </c>
      <c r="O3024" t="s">
        <v>398</v>
      </c>
      <c r="P3024" t="s">
        <v>162</v>
      </c>
      <c r="Q3024" t="s">
        <v>257</v>
      </c>
      <c r="R3024" t="s">
        <v>131</v>
      </c>
      <c r="S3024" t="s">
        <v>164</v>
      </c>
      <c r="T3024" t="s">
        <v>165</v>
      </c>
      <c r="U3024" t="s">
        <v>151</v>
      </c>
      <c r="V3024" t="s">
        <v>135</v>
      </c>
      <c r="W3024" t="s">
        <v>136</v>
      </c>
      <c r="X3024" t="s">
        <v>1436</v>
      </c>
      <c r="Y3024" s="94">
        <v>0</v>
      </c>
      <c r="Z3024" s="94">
        <v>226200</v>
      </c>
      <c r="AA3024" s="94">
        <v>232986</v>
      </c>
      <c r="AB3024" s="94">
        <v>232986</v>
      </c>
      <c r="AC3024">
        <f t="shared" si="94"/>
        <v>3000</v>
      </c>
      <c r="AD3024" t="str">
        <f t="shared" si="95"/>
        <v>307</v>
      </c>
    </row>
    <row r="3025" spans="1:30" hidden="1" x14ac:dyDescent="0.25">
      <c r="A3025" t="s">
        <v>1432</v>
      </c>
      <c r="B3025" t="s">
        <v>397</v>
      </c>
      <c r="C3025" t="s">
        <v>157</v>
      </c>
      <c r="D3025" t="s">
        <v>1088</v>
      </c>
      <c r="E3025" t="s">
        <v>122</v>
      </c>
      <c r="F3025" t="s">
        <v>159</v>
      </c>
      <c r="G3025" t="s">
        <v>160</v>
      </c>
      <c r="H3025" t="s">
        <v>143</v>
      </c>
      <c r="I3025" t="s">
        <v>124</v>
      </c>
      <c r="J3025" t="s">
        <v>125</v>
      </c>
      <c r="K3025" t="s">
        <v>1435</v>
      </c>
      <c r="N3025" t="s">
        <v>1434</v>
      </c>
      <c r="O3025" t="s">
        <v>398</v>
      </c>
      <c r="P3025" t="s">
        <v>162</v>
      </c>
      <c r="Q3025" t="s">
        <v>1089</v>
      </c>
      <c r="R3025" t="s">
        <v>131</v>
      </c>
      <c r="S3025" t="s">
        <v>164</v>
      </c>
      <c r="T3025" t="s">
        <v>165</v>
      </c>
      <c r="U3025" t="s">
        <v>151</v>
      </c>
      <c r="V3025" t="s">
        <v>135</v>
      </c>
      <c r="W3025" t="s">
        <v>136</v>
      </c>
      <c r="X3025" t="s">
        <v>1436</v>
      </c>
      <c r="Y3025" s="94">
        <v>0</v>
      </c>
      <c r="Z3025" s="94">
        <v>2500000</v>
      </c>
      <c r="AA3025" s="94">
        <v>2575000</v>
      </c>
      <c r="AB3025" s="94">
        <v>2575000</v>
      </c>
      <c r="AC3025">
        <f t="shared" si="94"/>
        <v>3000</v>
      </c>
      <c r="AD3025" t="str">
        <f t="shared" si="95"/>
        <v>307</v>
      </c>
    </row>
    <row r="3026" spans="1:30" hidden="1" x14ac:dyDescent="0.25">
      <c r="A3026" t="s">
        <v>1432</v>
      </c>
      <c r="B3026" t="s">
        <v>397</v>
      </c>
      <c r="C3026" t="s">
        <v>157</v>
      </c>
      <c r="D3026" t="s">
        <v>264</v>
      </c>
      <c r="E3026" t="s">
        <v>122</v>
      </c>
      <c r="F3026" t="s">
        <v>159</v>
      </c>
      <c r="G3026" t="s">
        <v>160</v>
      </c>
      <c r="H3026" t="s">
        <v>143</v>
      </c>
      <c r="I3026" t="s">
        <v>124</v>
      </c>
      <c r="J3026" t="s">
        <v>125</v>
      </c>
      <c r="K3026" t="s">
        <v>1435</v>
      </c>
      <c r="N3026" t="s">
        <v>1434</v>
      </c>
      <c r="O3026" t="s">
        <v>398</v>
      </c>
      <c r="P3026" t="s">
        <v>162</v>
      </c>
      <c r="Q3026" t="s">
        <v>265</v>
      </c>
      <c r="R3026" t="s">
        <v>131</v>
      </c>
      <c r="S3026" t="s">
        <v>164</v>
      </c>
      <c r="T3026" t="s">
        <v>165</v>
      </c>
      <c r="U3026" t="s">
        <v>151</v>
      </c>
      <c r="V3026" t="s">
        <v>135</v>
      </c>
      <c r="W3026" t="s">
        <v>136</v>
      </c>
      <c r="X3026" t="s">
        <v>1436</v>
      </c>
      <c r="Y3026" s="94">
        <v>0</v>
      </c>
      <c r="Z3026" s="94">
        <v>1602605.37</v>
      </c>
      <c r="AA3026" s="94">
        <v>1650683.53</v>
      </c>
      <c r="AB3026" s="94">
        <v>1650683.53</v>
      </c>
      <c r="AC3026">
        <f t="shared" si="94"/>
        <v>3000</v>
      </c>
      <c r="AD3026" t="str">
        <f t="shared" si="95"/>
        <v>307</v>
      </c>
    </row>
    <row r="3027" spans="1:30" hidden="1" x14ac:dyDescent="0.25">
      <c r="A3027" t="s">
        <v>1432</v>
      </c>
      <c r="B3027" t="s">
        <v>397</v>
      </c>
      <c r="C3027" t="s">
        <v>157</v>
      </c>
      <c r="D3027" t="s">
        <v>268</v>
      </c>
      <c r="E3027" t="s">
        <v>122</v>
      </c>
      <c r="F3027" t="s">
        <v>159</v>
      </c>
      <c r="G3027" t="s">
        <v>160</v>
      </c>
      <c r="H3027" t="s">
        <v>143</v>
      </c>
      <c r="I3027" t="s">
        <v>124</v>
      </c>
      <c r="J3027" t="s">
        <v>125</v>
      </c>
      <c r="K3027" t="s">
        <v>1435</v>
      </c>
      <c r="N3027" t="s">
        <v>1434</v>
      </c>
      <c r="O3027" t="s">
        <v>398</v>
      </c>
      <c r="P3027" t="s">
        <v>162</v>
      </c>
      <c r="Q3027" t="s">
        <v>269</v>
      </c>
      <c r="R3027" t="s">
        <v>131</v>
      </c>
      <c r="S3027" t="s">
        <v>164</v>
      </c>
      <c r="T3027" t="s">
        <v>165</v>
      </c>
      <c r="U3027" t="s">
        <v>151</v>
      </c>
      <c r="V3027" t="s">
        <v>135</v>
      </c>
      <c r="W3027" t="s">
        <v>136</v>
      </c>
      <c r="X3027" t="s">
        <v>1436</v>
      </c>
      <c r="Y3027" s="94">
        <v>0</v>
      </c>
      <c r="Z3027" s="94">
        <v>0</v>
      </c>
      <c r="AA3027" s="94">
        <v>0</v>
      </c>
      <c r="AB3027" s="94">
        <v>0</v>
      </c>
      <c r="AC3027">
        <f t="shared" si="94"/>
        <v>3000</v>
      </c>
      <c r="AD3027" t="str">
        <f t="shared" si="95"/>
        <v>307</v>
      </c>
    </row>
    <row r="3028" spans="1:30" hidden="1" x14ac:dyDescent="0.25">
      <c r="A3028" t="s">
        <v>1432</v>
      </c>
      <c r="B3028" t="s">
        <v>397</v>
      </c>
      <c r="C3028" t="s">
        <v>157</v>
      </c>
      <c r="D3028" t="s">
        <v>270</v>
      </c>
      <c r="E3028" t="s">
        <v>122</v>
      </c>
      <c r="F3028" t="s">
        <v>159</v>
      </c>
      <c r="G3028" t="s">
        <v>160</v>
      </c>
      <c r="H3028" t="s">
        <v>143</v>
      </c>
      <c r="I3028" t="s">
        <v>124</v>
      </c>
      <c r="J3028" t="s">
        <v>125</v>
      </c>
      <c r="K3028" t="s">
        <v>1435</v>
      </c>
      <c r="N3028" t="s">
        <v>1434</v>
      </c>
      <c r="O3028" t="s">
        <v>398</v>
      </c>
      <c r="P3028" t="s">
        <v>162</v>
      </c>
      <c r="Q3028" t="s">
        <v>271</v>
      </c>
      <c r="R3028" t="s">
        <v>131</v>
      </c>
      <c r="S3028" t="s">
        <v>164</v>
      </c>
      <c r="T3028" t="s">
        <v>165</v>
      </c>
      <c r="U3028" t="s">
        <v>151</v>
      </c>
      <c r="V3028" t="s">
        <v>135</v>
      </c>
      <c r="W3028" t="s">
        <v>136</v>
      </c>
      <c r="X3028" t="s">
        <v>1436</v>
      </c>
      <c r="Y3028" s="94">
        <v>0</v>
      </c>
      <c r="Z3028" s="94">
        <v>40000</v>
      </c>
      <c r="AA3028" s="94">
        <v>41200</v>
      </c>
      <c r="AB3028" s="94">
        <v>41200</v>
      </c>
      <c r="AC3028">
        <f t="shared" si="94"/>
        <v>3000</v>
      </c>
      <c r="AD3028" t="str">
        <f t="shared" si="95"/>
        <v>307</v>
      </c>
    </row>
    <row r="3029" spans="1:30" hidden="1" x14ac:dyDescent="0.25">
      <c r="A3029" t="s">
        <v>1432</v>
      </c>
      <c r="B3029" t="s">
        <v>397</v>
      </c>
      <c r="C3029" t="s">
        <v>157</v>
      </c>
      <c r="D3029" t="s">
        <v>272</v>
      </c>
      <c r="E3029" t="s">
        <v>122</v>
      </c>
      <c r="F3029" t="s">
        <v>159</v>
      </c>
      <c r="G3029" t="s">
        <v>160</v>
      </c>
      <c r="H3029" t="s">
        <v>143</v>
      </c>
      <c r="I3029" t="s">
        <v>124</v>
      </c>
      <c r="J3029" t="s">
        <v>125</v>
      </c>
      <c r="K3029" t="s">
        <v>1435</v>
      </c>
      <c r="N3029" t="s">
        <v>1434</v>
      </c>
      <c r="O3029" t="s">
        <v>398</v>
      </c>
      <c r="P3029" t="s">
        <v>162</v>
      </c>
      <c r="Q3029" t="s">
        <v>273</v>
      </c>
      <c r="R3029" t="s">
        <v>131</v>
      </c>
      <c r="S3029" t="s">
        <v>164</v>
      </c>
      <c r="T3029" t="s">
        <v>165</v>
      </c>
      <c r="U3029" t="s">
        <v>151</v>
      </c>
      <c r="V3029" t="s">
        <v>135</v>
      </c>
      <c r="W3029" t="s">
        <v>136</v>
      </c>
      <c r="X3029" t="s">
        <v>1436</v>
      </c>
      <c r="Y3029" s="94">
        <v>0</v>
      </c>
      <c r="Z3029" s="94">
        <v>8683763.6499999985</v>
      </c>
      <c r="AA3029" s="94">
        <v>8944276.5600000005</v>
      </c>
      <c r="AB3029" s="94">
        <v>8944276.5600000005</v>
      </c>
      <c r="AC3029">
        <f t="shared" si="94"/>
        <v>3000</v>
      </c>
      <c r="AD3029" t="str">
        <f t="shared" si="95"/>
        <v>307</v>
      </c>
    </row>
    <row r="3030" spans="1:30" hidden="1" x14ac:dyDescent="0.25">
      <c r="A3030" t="s">
        <v>1432</v>
      </c>
      <c r="B3030" t="s">
        <v>397</v>
      </c>
      <c r="C3030" t="s">
        <v>157</v>
      </c>
      <c r="D3030" t="s">
        <v>276</v>
      </c>
      <c r="E3030" t="s">
        <v>122</v>
      </c>
      <c r="F3030" t="s">
        <v>159</v>
      </c>
      <c r="G3030" t="s">
        <v>160</v>
      </c>
      <c r="H3030" t="s">
        <v>143</v>
      </c>
      <c r="I3030" t="s">
        <v>124</v>
      </c>
      <c r="J3030" t="s">
        <v>125</v>
      </c>
      <c r="K3030" t="s">
        <v>1435</v>
      </c>
      <c r="N3030" t="s">
        <v>1434</v>
      </c>
      <c r="O3030" t="s">
        <v>398</v>
      </c>
      <c r="P3030" t="s">
        <v>162</v>
      </c>
      <c r="Q3030" t="s">
        <v>277</v>
      </c>
      <c r="R3030" t="s">
        <v>131</v>
      </c>
      <c r="S3030" t="s">
        <v>164</v>
      </c>
      <c r="T3030" t="s">
        <v>165</v>
      </c>
      <c r="U3030" t="s">
        <v>151</v>
      </c>
      <c r="V3030" t="s">
        <v>135</v>
      </c>
      <c r="W3030" t="s">
        <v>136</v>
      </c>
      <c r="X3030" t="s">
        <v>1436</v>
      </c>
      <c r="Y3030" s="94">
        <v>0</v>
      </c>
      <c r="Z3030" s="94">
        <v>273573.86666666664</v>
      </c>
      <c r="AA3030" s="94">
        <v>281781.08</v>
      </c>
      <c r="AB3030" s="94">
        <v>281781.08</v>
      </c>
      <c r="AC3030">
        <f t="shared" si="94"/>
        <v>3000</v>
      </c>
      <c r="AD3030" t="str">
        <f t="shared" si="95"/>
        <v>307</v>
      </c>
    </row>
    <row r="3031" spans="1:30" hidden="1" x14ac:dyDescent="0.25">
      <c r="A3031" t="s">
        <v>1432</v>
      </c>
      <c r="B3031" t="s">
        <v>397</v>
      </c>
      <c r="C3031" t="s">
        <v>157</v>
      </c>
      <c r="D3031" t="s">
        <v>278</v>
      </c>
      <c r="E3031" t="s">
        <v>122</v>
      </c>
      <c r="F3031" t="s">
        <v>159</v>
      </c>
      <c r="G3031" t="s">
        <v>160</v>
      </c>
      <c r="H3031" t="s">
        <v>143</v>
      </c>
      <c r="I3031" t="s">
        <v>124</v>
      </c>
      <c r="J3031" t="s">
        <v>125</v>
      </c>
      <c r="K3031" t="s">
        <v>1435</v>
      </c>
      <c r="N3031" t="s">
        <v>1434</v>
      </c>
      <c r="O3031" t="s">
        <v>398</v>
      </c>
      <c r="P3031" t="s">
        <v>162</v>
      </c>
      <c r="Q3031" t="s">
        <v>279</v>
      </c>
      <c r="R3031" t="s">
        <v>131</v>
      </c>
      <c r="S3031" t="s">
        <v>164</v>
      </c>
      <c r="T3031" t="s">
        <v>165</v>
      </c>
      <c r="U3031" t="s">
        <v>151</v>
      </c>
      <c r="V3031" t="s">
        <v>135</v>
      </c>
      <c r="W3031" t="s">
        <v>136</v>
      </c>
      <c r="X3031" t="s">
        <v>1436</v>
      </c>
      <c r="Y3031" s="94">
        <v>0</v>
      </c>
      <c r="Z3031" s="94">
        <v>242168.74222222224</v>
      </c>
      <c r="AA3031" s="94">
        <v>249433.8</v>
      </c>
      <c r="AB3031" s="94">
        <v>249433.8</v>
      </c>
      <c r="AC3031">
        <f t="shared" si="94"/>
        <v>3000</v>
      </c>
      <c r="AD3031" t="str">
        <f t="shared" si="95"/>
        <v>307</v>
      </c>
    </row>
    <row r="3032" spans="1:30" hidden="1" x14ac:dyDescent="0.25">
      <c r="A3032" t="s">
        <v>1432</v>
      </c>
      <c r="B3032" t="s">
        <v>397</v>
      </c>
      <c r="C3032" t="s">
        <v>157</v>
      </c>
      <c r="D3032" t="s">
        <v>280</v>
      </c>
      <c r="E3032" t="s">
        <v>122</v>
      </c>
      <c r="F3032" t="s">
        <v>159</v>
      </c>
      <c r="G3032" t="s">
        <v>160</v>
      </c>
      <c r="H3032" t="s">
        <v>143</v>
      </c>
      <c r="I3032" t="s">
        <v>124</v>
      </c>
      <c r="J3032" t="s">
        <v>125</v>
      </c>
      <c r="K3032" t="s">
        <v>1435</v>
      </c>
      <c r="N3032" t="s">
        <v>1434</v>
      </c>
      <c r="O3032" t="s">
        <v>398</v>
      </c>
      <c r="P3032" t="s">
        <v>162</v>
      </c>
      <c r="Q3032" t="s">
        <v>281</v>
      </c>
      <c r="R3032" t="s">
        <v>131</v>
      </c>
      <c r="S3032" t="s">
        <v>164</v>
      </c>
      <c r="T3032" t="s">
        <v>165</v>
      </c>
      <c r="U3032" t="s">
        <v>151</v>
      </c>
      <c r="V3032" t="s">
        <v>135</v>
      </c>
      <c r="W3032" t="s">
        <v>136</v>
      </c>
      <c r="X3032" t="s">
        <v>1436</v>
      </c>
      <c r="Y3032" s="94">
        <v>0</v>
      </c>
      <c r="Z3032" s="94">
        <v>61428.959999999999</v>
      </c>
      <c r="AA3032" s="94">
        <v>63271.83</v>
      </c>
      <c r="AB3032" s="94">
        <v>63271.83</v>
      </c>
      <c r="AC3032">
        <f t="shared" si="94"/>
        <v>3000</v>
      </c>
      <c r="AD3032" t="str">
        <f t="shared" si="95"/>
        <v>307</v>
      </c>
    </row>
    <row r="3033" spans="1:30" hidden="1" x14ac:dyDescent="0.25">
      <c r="A3033" t="s">
        <v>1432</v>
      </c>
      <c r="B3033" t="s">
        <v>397</v>
      </c>
      <c r="C3033" t="s">
        <v>157</v>
      </c>
      <c r="D3033" t="s">
        <v>172</v>
      </c>
      <c r="E3033" t="s">
        <v>122</v>
      </c>
      <c r="F3033" t="s">
        <v>159</v>
      </c>
      <c r="G3033" t="s">
        <v>160</v>
      </c>
      <c r="H3033" t="s">
        <v>143</v>
      </c>
      <c r="I3033" t="s">
        <v>124</v>
      </c>
      <c r="J3033" t="s">
        <v>125</v>
      </c>
      <c r="K3033" t="s">
        <v>1435</v>
      </c>
      <c r="N3033" t="s">
        <v>1434</v>
      </c>
      <c r="O3033" t="s">
        <v>398</v>
      </c>
      <c r="P3033" t="s">
        <v>162</v>
      </c>
      <c r="Q3033" t="s">
        <v>173</v>
      </c>
      <c r="R3033" t="s">
        <v>131</v>
      </c>
      <c r="S3033" t="s">
        <v>164</v>
      </c>
      <c r="T3033" t="s">
        <v>165</v>
      </c>
      <c r="U3033" t="s">
        <v>151</v>
      </c>
      <c r="V3033" t="s">
        <v>135</v>
      </c>
      <c r="W3033" t="s">
        <v>136</v>
      </c>
      <c r="X3033" t="s">
        <v>1436</v>
      </c>
      <c r="Y3033" s="94">
        <v>0</v>
      </c>
      <c r="Z3033" s="94">
        <v>5671309.0800000001</v>
      </c>
      <c r="AA3033" s="94">
        <v>5841448.3499999996</v>
      </c>
      <c r="AB3033" s="94">
        <v>5841448.3499999996</v>
      </c>
      <c r="AC3033">
        <f t="shared" si="94"/>
        <v>3000</v>
      </c>
      <c r="AD3033" t="str">
        <f t="shared" si="95"/>
        <v>307</v>
      </c>
    </row>
    <row r="3034" spans="1:30" hidden="1" x14ac:dyDescent="0.25">
      <c r="A3034" t="s">
        <v>1432</v>
      </c>
      <c r="B3034" t="s">
        <v>397</v>
      </c>
      <c r="C3034" t="s">
        <v>157</v>
      </c>
      <c r="D3034" t="s">
        <v>174</v>
      </c>
      <c r="E3034" t="s">
        <v>122</v>
      </c>
      <c r="F3034" t="s">
        <v>159</v>
      </c>
      <c r="G3034" t="s">
        <v>160</v>
      </c>
      <c r="H3034" t="s">
        <v>143</v>
      </c>
      <c r="I3034" t="s">
        <v>124</v>
      </c>
      <c r="J3034" t="s">
        <v>125</v>
      </c>
      <c r="K3034" t="s">
        <v>1435</v>
      </c>
      <c r="N3034" t="s">
        <v>1434</v>
      </c>
      <c r="O3034" t="s">
        <v>398</v>
      </c>
      <c r="P3034" t="s">
        <v>162</v>
      </c>
      <c r="Q3034" t="s">
        <v>175</v>
      </c>
      <c r="R3034" t="s">
        <v>131</v>
      </c>
      <c r="S3034" t="s">
        <v>164</v>
      </c>
      <c r="T3034" t="s">
        <v>165</v>
      </c>
      <c r="U3034" t="s">
        <v>151</v>
      </c>
      <c r="V3034" t="s">
        <v>135</v>
      </c>
      <c r="W3034" t="s">
        <v>136</v>
      </c>
      <c r="X3034" t="s">
        <v>1436</v>
      </c>
      <c r="Y3034" s="94">
        <v>0</v>
      </c>
      <c r="Z3034" s="94">
        <v>3257538.3200000008</v>
      </c>
      <c r="AA3034" s="94">
        <v>3355264.47</v>
      </c>
      <c r="AB3034" s="94">
        <v>3355264.47</v>
      </c>
      <c r="AC3034">
        <f t="shared" si="94"/>
        <v>3000</v>
      </c>
      <c r="AD3034" t="str">
        <f t="shared" si="95"/>
        <v>307</v>
      </c>
    </row>
    <row r="3035" spans="1:30" hidden="1" x14ac:dyDescent="0.25">
      <c r="A3035" t="s">
        <v>1432</v>
      </c>
      <c r="B3035" t="s">
        <v>397</v>
      </c>
      <c r="C3035" t="s">
        <v>157</v>
      </c>
      <c r="D3035" t="s">
        <v>348</v>
      </c>
      <c r="E3035" t="s">
        <v>122</v>
      </c>
      <c r="F3035" t="s">
        <v>159</v>
      </c>
      <c r="G3035" t="s">
        <v>160</v>
      </c>
      <c r="H3035" t="s">
        <v>143</v>
      </c>
      <c r="I3035" t="s">
        <v>124</v>
      </c>
      <c r="J3035" t="s">
        <v>125</v>
      </c>
      <c r="K3035" t="s">
        <v>1435</v>
      </c>
      <c r="N3035" t="s">
        <v>1434</v>
      </c>
      <c r="O3035" t="s">
        <v>398</v>
      </c>
      <c r="P3035" t="s">
        <v>162</v>
      </c>
      <c r="Q3035" t="s">
        <v>308</v>
      </c>
      <c r="R3035" t="s">
        <v>131</v>
      </c>
      <c r="S3035" t="s">
        <v>164</v>
      </c>
      <c r="T3035" t="s">
        <v>165</v>
      </c>
      <c r="U3035" t="s">
        <v>151</v>
      </c>
      <c r="V3035" t="s">
        <v>135</v>
      </c>
      <c r="W3035" t="s">
        <v>136</v>
      </c>
      <c r="X3035" t="s">
        <v>1436</v>
      </c>
      <c r="Y3035" s="94">
        <v>0</v>
      </c>
      <c r="Z3035" s="94">
        <v>57128.790000000008</v>
      </c>
      <c r="AA3035" s="94">
        <v>58842.65</v>
      </c>
      <c r="AB3035" s="94">
        <v>58842.65</v>
      </c>
      <c r="AC3035">
        <f t="shared" si="94"/>
        <v>3000</v>
      </c>
      <c r="AD3035" t="str">
        <f t="shared" si="95"/>
        <v>307</v>
      </c>
    </row>
    <row r="3036" spans="1:30" hidden="1" x14ac:dyDescent="0.25">
      <c r="A3036" t="s">
        <v>1432</v>
      </c>
      <c r="B3036" t="s">
        <v>397</v>
      </c>
      <c r="C3036" t="s">
        <v>157</v>
      </c>
      <c r="D3036" t="s">
        <v>282</v>
      </c>
      <c r="E3036" t="s">
        <v>122</v>
      </c>
      <c r="F3036" t="s">
        <v>159</v>
      </c>
      <c r="G3036" t="s">
        <v>160</v>
      </c>
      <c r="H3036" t="s">
        <v>143</v>
      </c>
      <c r="I3036" t="s">
        <v>124</v>
      </c>
      <c r="J3036" t="s">
        <v>125</v>
      </c>
      <c r="K3036" t="s">
        <v>1435</v>
      </c>
      <c r="N3036" t="s">
        <v>1434</v>
      </c>
      <c r="O3036" t="s">
        <v>398</v>
      </c>
      <c r="P3036" t="s">
        <v>162</v>
      </c>
      <c r="Q3036" t="s">
        <v>283</v>
      </c>
      <c r="R3036" t="s">
        <v>131</v>
      </c>
      <c r="S3036" t="s">
        <v>164</v>
      </c>
      <c r="T3036" t="s">
        <v>165</v>
      </c>
      <c r="U3036" t="s">
        <v>151</v>
      </c>
      <c r="V3036" t="s">
        <v>135</v>
      </c>
      <c r="W3036" t="s">
        <v>136</v>
      </c>
      <c r="X3036" t="s">
        <v>1436</v>
      </c>
      <c r="Y3036" s="94">
        <v>0</v>
      </c>
      <c r="Z3036" s="94">
        <v>40207.333333333328</v>
      </c>
      <c r="AA3036" s="94">
        <v>41413.550000000003</v>
      </c>
      <c r="AB3036" s="94">
        <v>41413.550000000003</v>
      </c>
      <c r="AC3036">
        <f t="shared" si="94"/>
        <v>3000</v>
      </c>
      <c r="AD3036" t="str">
        <f t="shared" si="95"/>
        <v>307</v>
      </c>
    </row>
    <row r="3037" spans="1:30" hidden="1" x14ac:dyDescent="0.25">
      <c r="A3037" t="s">
        <v>1432</v>
      </c>
      <c r="B3037" t="s">
        <v>397</v>
      </c>
      <c r="C3037" t="s">
        <v>157</v>
      </c>
      <c r="D3037" t="s">
        <v>286</v>
      </c>
      <c r="E3037" t="s">
        <v>122</v>
      </c>
      <c r="F3037" t="s">
        <v>159</v>
      </c>
      <c r="G3037" t="s">
        <v>160</v>
      </c>
      <c r="H3037" t="s">
        <v>143</v>
      </c>
      <c r="I3037" t="s">
        <v>124</v>
      </c>
      <c r="J3037" t="s">
        <v>125</v>
      </c>
      <c r="K3037" t="s">
        <v>1435</v>
      </c>
      <c r="N3037" t="s">
        <v>1434</v>
      </c>
      <c r="O3037" t="s">
        <v>398</v>
      </c>
      <c r="P3037" t="s">
        <v>162</v>
      </c>
      <c r="Q3037" t="s">
        <v>287</v>
      </c>
      <c r="R3037" t="s">
        <v>131</v>
      </c>
      <c r="S3037" t="s">
        <v>164</v>
      </c>
      <c r="T3037" t="s">
        <v>165</v>
      </c>
      <c r="U3037" t="s">
        <v>151</v>
      </c>
      <c r="V3037" t="s">
        <v>135</v>
      </c>
      <c r="W3037" t="s">
        <v>136</v>
      </c>
      <c r="X3037" t="s">
        <v>1436</v>
      </c>
      <c r="Y3037" s="94">
        <v>0</v>
      </c>
      <c r="Z3037" s="94">
        <v>390864.31999999995</v>
      </c>
      <c r="AA3037" s="94">
        <v>402590.25</v>
      </c>
      <c r="AB3037" s="94">
        <v>402590.25</v>
      </c>
      <c r="AC3037">
        <f t="shared" si="94"/>
        <v>3000</v>
      </c>
      <c r="AD3037" t="str">
        <f t="shared" si="95"/>
        <v>307</v>
      </c>
    </row>
    <row r="3038" spans="1:30" hidden="1" x14ac:dyDescent="0.25">
      <c r="A3038" s="97" t="s">
        <v>1432</v>
      </c>
      <c r="B3038" s="97" t="s">
        <v>397</v>
      </c>
      <c r="C3038" s="97" t="s">
        <v>140</v>
      </c>
      <c r="D3038" s="97">
        <v>14403</v>
      </c>
      <c r="E3038" s="97" t="s">
        <v>122</v>
      </c>
      <c r="F3038" s="98">
        <v>15</v>
      </c>
      <c r="G3038" s="98" t="s">
        <v>142</v>
      </c>
      <c r="H3038" s="97">
        <v>19</v>
      </c>
      <c r="I3038" s="97" t="s">
        <v>124</v>
      </c>
      <c r="J3038" s="97" t="s">
        <v>125</v>
      </c>
      <c r="K3038" s="97" t="s">
        <v>1433</v>
      </c>
      <c r="L3038" s="97"/>
      <c r="M3038" s="97"/>
      <c r="N3038" s="97" t="s">
        <v>1434</v>
      </c>
      <c r="O3038" s="97" t="s">
        <v>398</v>
      </c>
      <c r="P3038" s="97" t="s">
        <v>147</v>
      </c>
      <c r="Q3038" s="97" t="s">
        <v>466</v>
      </c>
      <c r="R3038" s="97" t="s">
        <v>131</v>
      </c>
      <c r="S3038" s="97" t="s">
        <v>149</v>
      </c>
      <c r="T3038" s="97" t="s">
        <v>150</v>
      </c>
      <c r="U3038" s="97" t="s">
        <v>134</v>
      </c>
      <c r="V3038" s="97" t="s">
        <v>135</v>
      </c>
      <c r="W3038" s="97" t="s">
        <v>136</v>
      </c>
      <c r="X3038" s="97" t="s">
        <v>1437</v>
      </c>
      <c r="Y3038" s="99">
        <v>0</v>
      </c>
      <c r="Z3038" s="99">
        <v>112317.51733333334</v>
      </c>
      <c r="AA3038" s="99">
        <v>112317.51733333334</v>
      </c>
      <c r="AB3038" s="99">
        <v>112317.52</v>
      </c>
      <c r="AC3038">
        <f t="shared" si="94"/>
        <v>1000</v>
      </c>
      <c r="AD3038" t="str">
        <f t="shared" si="95"/>
        <v>307</v>
      </c>
    </row>
    <row r="3039" spans="1:30" hidden="1" x14ac:dyDescent="0.25">
      <c r="A3039" s="97" t="s">
        <v>1438</v>
      </c>
      <c r="B3039" s="97" t="s">
        <v>397</v>
      </c>
      <c r="C3039" s="97" t="s">
        <v>1439</v>
      </c>
      <c r="D3039" s="97" t="s">
        <v>141</v>
      </c>
      <c r="E3039" s="97" t="s">
        <v>122</v>
      </c>
      <c r="F3039" s="98">
        <v>15</v>
      </c>
      <c r="G3039" s="98" t="s">
        <v>142</v>
      </c>
      <c r="H3039" s="97" t="s">
        <v>143</v>
      </c>
      <c r="I3039" s="97" t="s">
        <v>124</v>
      </c>
      <c r="J3039" s="97" t="s">
        <v>125</v>
      </c>
      <c r="K3039" s="97" t="s">
        <v>1440</v>
      </c>
      <c r="L3039" s="97"/>
      <c r="M3039" s="97"/>
      <c r="N3039" s="97" t="s">
        <v>1441</v>
      </c>
      <c r="O3039" s="97" t="s">
        <v>398</v>
      </c>
      <c r="P3039" s="97" t="s">
        <v>1442</v>
      </c>
      <c r="Q3039" s="97" t="s">
        <v>148</v>
      </c>
      <c r="R3039" s="97" t="s">
        <v>131</v>
      </c>
      <c r="S3039" s="97" t="s">
        <v>149</v>
      </c>
      <c r="T3039" s="97" t="s">
        <v>150</v>
      </c>
      <c r="U3039" s="97" t="s">
        <v>151</v>
      </c>
      <c r="V3039" s="97" t="s">
        <v>135</v>
      </c>
      <c r="W3039" s="97" t="s">
        <v>136</v>
      </c>
      <c r="X3039" s="97"/>
      <c r="Y3039" s="99"/>
      <c r="Z3039" s="99"/>
      <c r="AA3039" s="99">
        <v>34181568</v>
      </c>
      <c r="AB3039" s="99">
        <v>34181568</v>
      </c>
      <c r="AC3039">
        <f t="shared" si="94"/>
        <v>1000</v>
      </c>
      <c r="AD3039" t="str">
        <f t="shared" si="95"/>
        <v>307</v>
      </c>
    </row>
    <row r="3040" spans="1:30" hidden="1" x14ac:dyDescent="0.25">
      <c r="A3040" s="97" t="s">
        <v>1438</v>
      </c>
      <c r="B3040" s="97" t="s">
        <v>397</v>
      </c>
      <c r="C3040" s="97" t="s">
        <v>1439</v>
      </c>
      <c r="D3040" s="97">
        <v>13201</v>
      </c>
      <c r="E3040" s="97" t="s">
        <v>122</v>
      </c>
      <c r="F3040" s="98">
        <v>15</v>
      </c>
      <c r="G3040" s="98" t="s">
        <v>142</v>
      </c>
      <c r="H3040" s="97">
        <v>19</v>
      </c>
      <c r="I3040" s="97" t="s">
        <v>124</v>
      </c>
      <c r="J3040" s="97" t="s">
        <v>125</v>
      </c>
      <c r="K3040" s="97" t="s">
        <v>1440</v>
      </c>
      <c r="L3040" s="97"/>
      <c r="M3040" s="97"/>
      <c r="N3040" s="97" t="s">
        <v>1441</v>
      </c>
      <c r="O3040" s="97" t="s">
        <v>398</v>
      </c>
      <c r="P3040" s="97" t="s">
        <v>1442</v>
      </c>
      <c r="Q3040" s="97" t="s">
        <v>152</v>
      </c>
      <c r="R3040" s="97" t="s">
        <v>131</v>
      </c>
      <c r="S3040" s="97" t="s">
        <v>149</v>
      </c>
      <c r="T3040" s="97" t="s">
        <v>150</v>
      </c>
      <c r="U3040" s="97" t="s">
        <v>134</v>
      </c>
      <c r="V3040" s="97" t="s">
        <v>135</v>
      </c>
      <c r="W3040" s="97" t="s">
        <v>136</v>
      </c>
      <c r="X3040" s="97"/>
      <c r="Y3040" s="99"/>
      <c r="Z3040" s="99"/>
      <c r="AA3040" s="99">
        <v>1424232</v>
      </c>
      <c r="AB3040" s="99">
        <v>1424232</v>
      </c>
      <c r="AC3040">
        <f t="shared" si="94"/>
        <v>1000</v>
      </c>
      <c r="AD3040" t="str">
        <f t="shared" si="95"/>
        <v>307</v>
      </c>
    </row>
    <row r="3041" spans="1:30" hidden="1" x14ac:dyDescent="0.25">
      <c r="A3041" s="97" t="s">
        <v>1438</v>
      </c>
      <c r="B3041" s="97" t="s">
        <v>397</v>
      </c>
      <c r="C3041" s="97" t="s">
        <v>1439</v>
      </c>
      <c r="D3041" s="97">
        <v>13203</v>
      </c>
      <c r="E3041" s="97" t="s">
        <v>122</v>
      </c>
      <c r="F3041" s="98">
        <v>15</v>
      </c>
      <c r="G3041" s="98" t="s">
        <v>142</v>
      </c>
      <c r="H3041" s="97">
        <v>19</v>
      </c>
      <c r="I3041" s="97" t="s">
        <v>124</v>
      </c>
      <c r="J3041" s="97" t="s">
        <v>125</v>
      </c>
      <c r="K3041" s="97" t="s">
        <v>1440</v>
      </c>
      <c r="L3041" s="97"/>
      <c r="M3041" s="97"/>
      <c r="N3041" s="97" t="s">
        <v>1441</v>
      </c>
      <c r="O3041" s="97" t="s">
        <v>398</v>
      </c>
      <c r="P3041" s="97" t="s">
        <v>1442</v>
      </c>
      <c r="Q3041" s="97" t="s">
        <v>153</v>
      </c>
      <c r="R3041" s="97" t="s">
        <v>131</v>
      </c>
      <c r="S3041" s="97" t="s">
        <v>149</v>
      </c>
      <c r="T3041" s="97" t="s">
        <v>150</v>
      </c>
      <c r="U3041" s="97" t="s">
        <v>134</v>
      </c>
      <c r="V3041" s="97" t="s">
        <v>135</v>
      </c>
      <c r="W3041" s="97" t="s">
        <v>136</v>
      </c>
      <c r="X3041" s="97"/>
      <c r="Y3041" s="99"/>
      <c r="Z3041" s="99"/>
      <c r="AA3041" s="99">
        <v>5696928</v>
      </c>
      <c r="AB3041" s="99">
        <v>5696928</v>
      </c>
      <c r="AC3041">
        <f t="shared" si="94"/>
        <v>1000</v>
      </c>
      <c r="AD3041" t="str">
        <f t="shared" si="95"/>
        <v>307</v>
      </c>
    </row>
    <row r="3042" spans="1:30" hidden="1" x14ac:dyDescent="0.25">
      <c r="A3042" s="97" t="s">
        <v>1438</v>
      </c>
      <c r="B3042" s="97" t="s">
        <v>397</v>
      </c>
      <c r="C3042" s="97" t="s">
        <v>1439</v>
      </c>
      <c r="D3042" s="97" t="s">
        <v>733</v>
      </c>
      <c r="E3042" s="97" t="s">
        <v>122</v>
      </c>
      <c r="F3042" s="98">
        <v>15</v>
      </c>
      <c r="G3042" s="98" t="s">
        <v>142</v>
      </c>
      <c r="H3042" s="97">
        <v>19</v>
      </c>
      <c r="I3042" s="97" t="s">
        <v>124</v>
      </c>
      <c r="J3042" s="97" t="s">
        <v>125</v>
      </c>
      <c r="K3042" s="97" t="s">
        <v>1440</v>
      </c>
      <c r="L3042" s="97"/>
      <c r="M3042" s="97"/>
      <c r="N3042" s="97" t="s">
        <v>1441</v>
      </c>
      <c r="O3042" s="97" t="s">
        <v>398</v>
      </c>
      <c r="P3042" s="97" t="s">
        <v>1442</v>
      </c>
      <c r="Q3042" s="97" t="s">
        <v>734</v>
      </c>
      <c r="R3042" s="97" t="s">
        <v>131</v>
      </c>
      <c r="S3042" s="97" t="s">
        <v>149</v>
      </c>
      <c r="T3042" s="97" t="s">
        <v>150</v>
      </c>
      <c r="U3042" s="97" t="s">
        <v>134</v>
      </c>
      <c r="V3042" s="97" t="s">
        <v>135</v>
      </c>
      <c r="W3042" s="97" t="s">
        <v>136</v>
      </c>
      <c r="X3042" s="97" t="s">
        <v>1443</v>
      </c>
      <c r="Y3042" s="99">
        <v>187057287.36000001</v>
      </c>
      <c r="Z3042" s="99">
        <v>148577295.09999999</v>
      </c>
      <c r="AA3042" s="99">
        <v>148577295.09999999</v>
      </c>
      <c r="AB3042" s="99">
        <v>148577295.09999999</v>
      </c>
      <c r="AC3042">
        <f t="shared" si="94"/>
        <v>1000</v>
      </c>
      <c r="AD3042" t="str">
        <f t="shared" si="95"/>
        <v>307</v>
      </c>
    </row>
    <row r="3043" spans="1:30" hidden="1" x14ac:dyDescent="0.25">
      <c r="A3043" s="97" t="s">
        <v>1438</v>
      </c>
      <c r="B3043" s="97" t="s">
        <v>397</v>
      </c>
      <c r="C3043" s="97" t="s">
        <v>1439</v>
      </c>
      <c r="D3043" s="97">
        <v>14101</v>
      </c>
      <c r="E3043" s="97" t="s">
        <v>122</v>
      </c>
      <c r="F3043" s="98">
        <v>15</v>
      </c>
      <c r="G3043" s="98" t="s">
        <v>142</v>
      </c>
      <c r="H3043" s="97">
        <v>19</v>
      </c>
      <c r="I3043" s="97" t="s">
        <v>124</v>
      </c>
      <c r="J3043" s="97" t="s">
        <v>125</v>
      </c>
      <c r="K3043" s="97" t="s">
        <v>1440</v>
      </c>
      <c r="L3043" s="97"/>
      <c r="M3043" s="97"/>
      <c r="N3043" s="97" t="s">
        <v>1441</v>
      </c>
      <c r="O3043" s="97" t="s">
        <v>398</v>
      </c>
      <c r="P3043" s="97" t="s">
        <v>1442</v>
      </c>
      <c r="Q3043" s="97" t="s">
        <v>154</v>
      </c>
      <c r="R3043" s="97" t="s">
        <v>131</v>
      </c>
      <c r="S3043" s="97" t="s">
        <v>149</v>
      </c>
      <c r="T3043" s="97" t="s">
        <v>150</v>
      </c>
      <c r="U3043" s="97" t="s">
        <v>134</v>
      </c>
      <c r="V3043" s="97" t="s">
        <v>135</v>
      </c>
      <c r="W3043" s="97" t="s">
        <v>136</v>
      </c>
      <c r="X3043" s="97"/>
      <c r="Y3043" s="99"/>
      <c r="Z3043" s="99"/>
      <c r="AA3043" s="99">
        <v>1879986.24</v>
      </c>
      <c r="AB3043" s="99">
        <v>1879986.24</v>
      </c>
      <c r="AC3043">
        <f t="shared" si="94"/>
        <v>1000</v>
      </c>
      <c r="AD3043" t="str">
        <f t="shared" si="95"/>
        <v>307</v>
      </c>
    </row>
    <row r="3044" spans="1:30" hidden="1" x14ac:dyDescent="0.25">
      <c r="A3044" s="97" t="s">
        <v>1438</v>
      </c>
      <c r="B3044" s="97" t="s">
        <v>397</v>
      </c>
      <c r="C3044" s="97" t="s">
        <v>1439</v>
      </c>
      <c r="D3044" s="97">
        <v>14103</v>
      </c>
      <c r="E3044" s="97" t="s">
        <v>122</v>
      </c>
      <c r="F3044" s="98">
        <v>15</v>
      </c>
      <c r="G3044" s="98" t="s">
        <v>142</v>
      </c>
      <c r="H3044" s="97">
        <v>19</v>
      </c>
      <c r="I3044" s="97" t="s">
        <v>124</v>
      </c>
      <c r="J3044" s="97" t="s">
        <v>125</v>
      </c>
      <c r="K3044" s="97" t="s">
        <v>1440</v>
      </c>
      <c r="L3044" s="97"/>
      <c r="M3044" s="97"/>
      <c r="N3044" s="97" t="s">
        <v>1441</v>
      </c>
      <c r="O3044" s="97" t="s">
        <v>398</v>
      </c>
      <c r="P3044" s="97" t="s">
        <v>1442</v>
      </c>
      <c r="Q3044" s="97" t="s">
        <v>155</v>
      </c>
      <c r="R3044" s="97" t="s">
        <v>131</v>
      </c>
      <c r="S3044" s="97" t="s">
        <v>149</v>
      </c>
      <c r="T3044" s="97" t="s">
        <v>150</v>
      </c>
      <c r="U3044" s="97" t="s">
        <v>134</v>
      </c>
      <c r="V3044" s="97" t="s">
        <v>135</v>
      </c>
      <c r="W3044" s="97" t="s">
        <v>136</v>
      </c>
      <c r="X3044" s="97"/>
      <c r="Y3044" s="99"/>
      <c r="Z3044" s="99"/>
      <c r="AA3044" s="99">
        <v>769085.28</v>
      </c>
      <c r="AB3044" s="99">
        <v>769085.28</v>
      </c>
      <c r="AC3044">
        <f t="shared" si="94"/>
        <v>1000</v>
      </c>
      <c r="AD3044" t="str">
        <f t="shared" si="95"/>
        <v>307</v>
      </c>
    </row>
    <row r="3045" spans="1:30" hidden="1" x14ac:dyDescent="0.25">
      <c r="A3045" s="97" t="s">
        <v>1438</v>
      </c>
      <c r="B3045" s="97" t="s">
        <v>397</v>
      </c>
      <c r="C3045" s="97" t="s">
        <v>1439</v>
      </c>
      <c r="D3045" s="97">
        <v>14201</v>
      </c>
      <c r="E3045" s="97" t="s">
        <v>122</v>
      </c>
      <c r="F3045" s="98">
        <v>15</v>
      </c>
      <c r="G3045" s="98" t="s">
        <v>142</v>
      </c>
      <c r="H3045" s="97">
        <v>19</v>
      </c>
      <c r="I3045" s="97" t="s">
        <v>124</v>
      </c>
      <c r="J3045" s="97" t="s">
        <v>125</v>
      </c>
      <c r="K3045" s="97" t="s">
        <v>1440</v>
      </c>
      <c r="L3045" s="97"/>
      <c r="M3045" s="97"/>
      <c r="N3045" s="97" t="s">
        <v>1441</v>
      </c>
      <c r="O3045" s="97" t="s">
        <v>398</v>
      </c>
      <c r="P3045" s="97" t="s">
        <v>1442</v>
      </c>
      <c r="Q3045" s="97" t="s">
        <v>156</v>
      </c>
      <c r="R3045" s="97" t="s">
        <v>131</v>
      </c>
      <c r="S3045" s="97" t="s">
        <v>149</v>
      </c>
      <c r="T3045" s="97" t="s">
        <v>150</v>
      </c>
      <c r="U3045" s="97" t="s">
        <v>134</v>
      </c>
      <c r="V3045" s="97" t="s">
        <v>135</v>
      </c>
      <c r="W3045" s="97" t="s">
        <v>136</v>
      </c>
      <c r="X3045" s="97"/>
      <c r="Y3045" s="99"/>
      <c r="Z3045" s="99"/>
      <c r="AA3045" s="99">
        <v>1709078.4000000001</v>
      </c>
      <c r="AB3045" s="99">
        <v>1709078.4</v>
      </c>
      <c r="AC3045">
        <f t="shared" si="94"/>
        <v>1000</v>
      </c>
      <c r="AD3045" t="str">
        <f t="shared" si="95"/>
        <v>307</v>
      </c>
    </row>
    <row r="3046" spans="1:30" hidden="1" x14ac:dyDescent="0.25">
      <c r="A3046" s="97" t="s">
        <v>1438</v>
      </c>
      <c r="B3046" s="97" t="s">
        <v>397</v>
      </c>
      <c r="C3046" s="97" t="s">
        <v>1439</v>
      </c>
      <c r="D3046" s="97">
        <v>14301</v>
      </c>
      <c r="E3046" s="97" t="s">
        <v>122</v>
      </c>
      <c r="F3046" s="98">
        <v>15</v>
      </c>
      <c r="G3046" s="98" t="s">
        <v>142</v>
      </c>
      <c r="H3046" s="97">
        <v>19</v>
      </c>
      <c r="I3046" s="97" t="s">
        <v>124</v>
      </c>
      <c r="J3046" s="97" t="s">
        <v>125</v>
      </c>
      <c r="K3046" s="97" t="s">
        <v>1440</v>
      </c>
      <c r="L3046" s="97"/>
      <c r="M3046" s="97"/>
      <c r="N3046" s="97" t="s">
        <v>1441</v>
      </c>
      <c r="O3046" s="97" t="s">
        <v>398</v>
      </c>
      <c r="P3046" s="97" t="s">
        <v>1442</v>
      </c>
      <c r="Q3046" s="97" t="s">
        <v>178</v>
      </c>
      <c r="R3046" s="97" t="s">
        <v>131</v>
      </c>
      <c r="S3046" s="97" t="s">
        <v>149</v>
      </c>
      <c r="T3046" s="97" t="s">
        <v>150</v>
      </c>
      <c r="U3046" s="97" t="s">
        <v>134</v>
      </c>
      <c r="V3046" s="97" t="s">
        <v>135</v>
      </c>
      <c r="W3046" s="97" t="s">
        <v>136</v>
      </c>
      <c r="X3046" s="97"/>
      <c r="Y3046" s="99"/>
      <c r="Z3046" s="99"/>
      <c r="AA3046" s="99">
        <v>2050894.0799999998</v>
      </c>
      <c r="AB3046" s="99">
        <v>2050894.08</v>
      </c>
      <c r="AC3046">
        <f t="shared" si="94"/>
        <v>1000</v>
      </c>
      <c r="AD3046" t="str">
        <f t="shared" si="95"/>
        <v>307</v>
      </c>
    </row>
    <row r="3047" spans="1:30" hidden="1" x14ac:dyDescent="0.25">
      <c r="A3047" t="s">
        <v>1438</v>
      </c>
      <c r="B3047" t="s">
        <v>397</v>
      </c>
      <c r="C3047" t="s">
        <v>1439</v>
      </c>
      <c r="D3047" t="s">
        <v>214</v>
      </c>
      <c r="E3047" t="s">
        <v>122</v>
      </c>
      <c r="F3047" t="s">
        <v>159</v>
      </c>
      <c r="G3047" t="s">
        <v>160</v>
      </c>
      <c r="H3047" t="s">
        <v>143</v>
      </c>
      <c r="I3047" t="s">
        <v>124</v>
      </c>
      <c r="J3047" t="s">
        <v>125</v>
      </c>
      <c r="K3047" t="s">
        <v>1440</v>
      </c>
      <c r="N3047" t="s">
        <v>1441</v>
      </c>
      <c r="O3047" t="s">
        <v>398</v>
      </c>
      <c r="P3047" t="s">
        <v>1442</v>
      </c>
      <c r="Q3047" t="s">
        <v>215</v>
      </c>
      <c r="R3047" t="s">
        <v>131</v>
      </c>
      <c r="S3047" t="s">
        <v>164</v>
      </c>
      <c r="T3047" t="s">
        <v>165</v>
      </c>
      <c r="U3047" t="s">
        <v>151</v>
      </c>
      <c r="V3047" t="s">
        <v>135</v>
      </c>
      <c r="W3047" t="s">
        <v>136</v>
      </c>
      <c r="X3047" t="s">
        <v>1443</v>
      </c>
      <c r="Y3047" s="94">
        <v>225752.24</v>
      </c>
      <c r="Z3047" s="94">
        <v>206939.48000000004</v>
      </c>
      <c r="AA3047" s="94">
        <v>213147.66</v>
      </c>
      <c r="AB3047" s="94">
        <v>213147.66</v>
      </c>
      <c r="AC3047">
        <f t="shared" si="94"/>
        <v>2000</v>
      </c>
      <c r="AD3047" t="str">
        <f t="shared" si="95"/>
        <v>307</v>
      </c>
    </row>
    <row r="3048" spans="1:30" hidden="1" x14ac:dyDescent="0.25">
      <c r="A3048" t="s">
        <v>1438</v>
      </c>
      <c r="B3048" t="s">
        <v>397</v>
      </c>
      <c r="C3048" t="s">
        <v>1439</v>
      </c>
      <c r="D3048" t="s">
        <v>218</v>
      </c>
      <c r="E3048" t="s">
        <v>122</v>
      </c>
      <c r="F3048" t="s">
        <v>159</v>
      </c>
      <c r="G3048" t="s">
        <v>160</v>
      </c>
      <c r="H3048" t="s">
        <v>143</v>
      </c>
      <c r="I3048" t="s">
        <v>124</v>
      </c>
      <c r="J3048" t="s">
        <v>125</v>
      </c>
      <c r="K3048" t="s">
        <v>1440</v>
      </c>
      <c r="N3048" t="s">
        <v>1441</v>
      </c>
      <c r="O3048" t="s">
        <v>398</v>
      </c>
      <c r="P3048" t="s">
        <v>1442</v>
      </c>
      <c r="Q3048" t="s">
        <v>219</v>
      </c>
      <c r="R3048" t="s">
        <v>131</v>
      </c>
      <c r="S3048" t="s">
        <v>164</v>
      </c>
      <c r="T3048" t="s">
        <v>165</v>
      </c>
      <c r="U3048" t="s">
        <v>151</v>
      </c>
      <c r="V3048" t="s">
        <v>135</v>
      </c>
      <c r="W3048" t="s">
        <v>136</v>
      </c>
      <c r="X3048" t="s">
        <v>1443</v>
      </c>
      <c r="Y3048" s="94">
        <v>58516.03</v>
      </c>
      <c r="Z3048" s="94">
        <v>0</v>
      </c>
      <c r="AA3048" s="94">
        <v>0</v>
      </c>
      <c r="AB3048" s="94">
        <v>0</v>
      </c>
      <c r="AC3048">
        <f t="shared" si="94"/>
        <v>2000</v>
      </c>
      <c r="AD3048" t="str">
        <f t="shared" si="95"/>
        <v>307</v>
      </c>
    </row>
    <row r="3049" spans="1:30" hidden="1" x14ac:dyDescent="0.25">
      <c r="A3049" t="s">
        <v>1438</v>
      </c>
      <c r="B3049" t="s">
        <v>397</v>
      </c>
      <c r="C3049" t="s">
        <v>1439</v>
      </c>
      <c r="D3049" t="s">
        <v>240</v>
      </c>
      <c r="E3049" t="s">
        <v>122</v>
      </c>
      <c r="F3049" t="s">
        <v>159</v>
      </c>
      <c r="G3049" t="s">
        <v>160</v>
      </c>
      <c r="H3049" t="s">
        <v>143</v>
      </c>
      <c r="I3049" t="s">
        <v>124</v>
      </c>
      <c r="J3049" t="s">
        <v>125</v>
      </c>
      <c r="K3049" t="s">
        <v>1440</v>
      </c>
      <c r="N3049" t="s">
        <v>1441</v>
      </c>
      <c r="O3049" t="s">
        <v>398</v>
      </c>
      <c r="P3049" t="s">
        <v>1442</v>
      </c>
      <c r="Q3049" t="s">
        <v>241</v>
      </c>
      <c r="R3049" t="s">
        <v>131</v>
      </c>
      <c r="S3049" t="s">
        <v>164</v>
      </c>
      <c r="T3049" t="s">
        <v>165</v>
      </c>
      <c r="U3049" t="s">
        <v>151</v>
      </c>
      <c r="V3049" t="s">
        <v>135</v>
      </c>
      <c r="W3049" t="s">
        <v>136</v>
      </c>
      <c r="X3049" t="s">
        <v>1443</v>
      </c>
      <c r="Y3049" s="94">
        <v>19063.57</v>
      </c>
      <c r="Z3049" s="94">
        <v>0</v>
      </c>
      <c r="AA3049" s="94">
        <v>0</v>
      </c>
      <c r="AB3049" s="94">
        <v>0</v>
      </c>
      <c r="AC3049">
        <f t="shared" si="94"/>
        <v>3000</v>
      </c>
      <c r="AD3049" t="str">
        <f t="shared" si="95"/>
        <v>307</v>
      </c>
    </row>
    <row r="3050" spans="1:30" hidden="1" x14ac:dyDescent="0.25">
      <c r="A3050" t="s">
        <v>1438</v>
      </c>
      <c r="B3050" t="s">
        <v>397</v>
      </c>
      <c r="C3050" t="s">
        <v>1439</v>
      </c>
      <c r="D3050" t="s">
        <v>272</v>
      </c>
      <c r="E3050" t="s">
        <v>122</v>
      </c>
      <c r="F3050" t="s">
        <v>159</v>
      </c>
      <c r="G3050" t="s">
        <v>160</v>
      </c>
      <c r="H3050" t="s">
        <v>143</v>
      </c>
      <c r="I3050" t="s">
        <v>124</v>
      </c>
      <c r="J3050" t="s">
        <v>125</v>
      </c>
      <c r="K3050" t="s">
        <v>1440</v>
      </c>
      <c r="N3050" t="s">
        <v>1441</v>
      </c>
      <c r="O3050" t="s">
        <v>398</v>
      </c>
      <c r="P3050" t="s">
        <v>1442</v>
      </c>
      <c r="Q3050" t="s">
        <v>273</v>
      </c>
      <c r="R3050" t="s">
        <v>131</v>
      </c>
      <c r="S3050" t="s">
        <v>164</v>
      </c>
      <c r="T3050" t="s">
        <v>165</v>
      </c>
      <c r="U3050" t="s">
        <v>151</v>
      </c>
      <c r="V3050" t="s">
        <v>135</v>
      </c>
      <c r="W3050" t="s">
        <v>136</v>
      </c>
      <c r="X3050" t="s">
        <v>1443</v>
      </c>
      <c r="Y3050" s="94">
        <v>444006.38</v>
      </c>
      <c r="Z3050" s="94">
        <v>456298.35777777777</v>
      </c>
      <c r="AA3050" s="94">
        <v>469987.31</v>
      </c>
      <c r="AB3050" s="94">
        <v>469987.31</v>
      </c>
      <c r="AC3050">
        <f t="shared" si="94"/>
        <v>3000</v>
      </c>
      <c r="AD3050" t="str">
        <f t="shared" si="95"/>
        <v>307</v>
      </c>
    </row>
    <row r="3051" spans="1:30" hidden="1" x14ac:dyDescent="0.25">
      <c r="A3051" s="97" t="s">
        <v>1438</v>
      </c>
      <c r="B3051" s="97" t="s">
        <v>397</v>
      </c>
      <c r="C3051" s="97" t="s">
        <v>1439</v>
      </c>
      <c r="D3051" s="97" t="s">
        <v>465</v>
      </c>
      <c r="E3051" s="97" t="s">
        <v>122</v>
      </c>
      <c r="F3051" s="98">
        <v>15</v>
      </c>
      <c r="G3051" s="98" t="s">
        <v>142</v>
      </c>
      <c r="H3051" s="97">
        <v>19</v>
      </c>
      <c r="I3051" s="97" t="s">
        <v>124</v>
      </c>
      <c r="J3051" s="97" t="s">
        <v>125</v>
      </c>
      <c r="K3051" s="97" t="s">
        <v>1440</v>
      </c>
      <c r="L3051" s="97"/>
      <c r="M3051" s="97"/>
      <c r="N3051" s="97" t="s">
        <v>1441</v>
      </c>
      <c r="O3051" s="97" t="s">
        <v>398</v>
      </c>
      <c r="P3051" s="97" t="s">
        <v>1442</v>
      </c>
      <c r="Q3051" s="97" t="s">
        <v>466</v>
      </c>
      <c r="R3051" s="97" t="s">
        <v>131</v>
      </c>
      <c r="S3051" s="97" t="s">
        <v>149</v>
      </c>
      <c r="T3051" s="97" t="s">
        <v>150</v>
      </c>
      <c r="U3051" s="97" t="s">
        <v>134</v>
      </c>
      <c r="V3051" s="97" t="s">
        <v>135</v>
      </c>
      <c r="W3051" s="97" t="s">
        <v>136</v>
      </c>
      <c r="X3051" s="97" t="s">
        <v>1443</v>
      </c>
      <c r="Y3051" s="99">
        <v>1238223</v>
      </c>
      <c r="Z3051" s="99">
        <v>1254223</v>
      </c>
      <c r="AA3051" s="99">
        <v>525485.52752380958</v>
      </c>
      <c r="AB3051" s="99">
        <v>525485.53</v>
      </c>
      <c r="AC3051">
        <f t="shared" si="94"/>
        <v>1000</v>
      </c>
      <c r="AD3051" t="str">
        <f t="shared" si="95"/>
        <v>307</v>
      </c>
    </row>
    <row r="3052" spans="1:30" hidden="1" x14ac:dyDescent="0.25">
      <c r="A3052" s="97" t="s">
        <v>1444</v>
      </c>
      <c r="B3052" s="97" t="s">
        <v>397</v>
      </c>
      <c r="C3052" s="97" t="s">
        <v>1439</v>
      </c>
      <c r="D3052" s="97" t="s">
        <v>141</v>
      </c>
      <c r="E3052" s="97" t="s">
        <v>122</v>
      </c>
      <c r="F3052" s="98">
        <v>15</v>
      </c>
      <c r="G3052" s="98" t="s">
        <v>142</v>
      </c>
      <c r="H3052" s="97" t="s">
        <v>143</v>
      </c>
      <c r="I3052" s="97" t="s">
        <v>124</v>
      </c>
      <c r="J3052" s="97" t="s">
        <v>125</v>
      </c>
      <c r="K3052" s="97" t="s">
        <v>1445</v>
      </c>
      <c r="L3052" s="97"/>
      <c r="M3052" s="97"/>
      <c r="N3052" s="97" t="s">
        <v>1446</v>
      </c>
      <c r="O3052" s="97" t="s">
        <v>398</v>
      </c>
      <c r="P3052" s="97" t="s">
        <v>1442</v>
      </c>
      <c r="Q3052" s="97" t="s">
        <v>148</v>
      </c>
      <c r="R3052" s="97" t="s">
        <v>131</v>
      </c>
      <c r="S3052" s="97" t="s">
        <v>149</v>
      </c>
      <c r="T3052" s="97" t="s">
        <v>150</v>
      </c>
      <c r="U3052" s="97" t="s">
        <v>151</v>
      </c>
      <c r="V3052" s="97" t="s">
        <v>135</v>
      </c>
      <c r="W3052" s="97" t="s">
        <v>136</v>
      </c>
      <c r="X3052" s="97"/>
      <c r="Y3052" s="99"/>
      <c r="Z3052" s="99"/>
      <c r="AA3052" s="99">
        <v>77511012</v>
      </c>
      <c r="AB3052" s="99">
        <v>77511012</v>
      </c>
      <c r="AC3052">
        <f t="shared" si="94"/>
        <v>1000</v>
      </c>
      <c r="AD3052" t="str">
        <f t="shared" si="95"/>
        <v>307</v>
      </c>
    </row>
    <row r="3053" spans="1:30" hidden="1" x14ac:dyDescent="0.25">
      <c r="A3053" s="97" t="s">
        <v>1444</v>
      </c>
      <c r="B3053" s="97" t="s">
        <v>397</v>
      </c>
      <c r="C3053" s="97" t="s">
        <v>1439</v>
      </c>
      <c r="D3053" s="97">
        <v>13201</v>
      </c>
      <c r="E3053" s="97" t="s">
        <v>122</v>
      </c>
      <c r="F3053" s="98">
        <v>15</v>
      </c>
      <c r="G3053" s="98" t="s">
        <v>142</v>
      </c>
      <c r="H3053" s="97">
        <v>19</v>
      </c>
      <c r="I3053" s="97" t="s">
        <v>124</v>
      </c>
      <c r="J3053" s="97" t="s">
        <v>125</v>
      </c>
      <c r="K3053" s="97" t="s">
        <v>1445</v>
      </c>
      <c r="L3053" s="97"/>
      <c r="M3053" s="97"/>
      <c r="N3053" s="97" t="s">
        <v>1446</v>
      </c>
      <c r="O3053" s="97" t="s">
        <v>398</v>
      </c>
      <c r="P3053" s="97" t="s">
        <v>1442</v>
      </c>
      <c r="Q3053" s="97" t="s">
        <v>152</v>
      </c>
      <c r="R3053" s="97" t="s">
        <v>131</v>
      </c>
      <c r="S3053" s="97" t="s">
        <v>149</v>
      </c>
      <c r="T3053" s="97" t="s">
        <v>150</v>
      </c>
      <c r="U3053" s="97" t="s">
        <v>134</v>
      </c>
      <c r="V3053" s="97" t="s">
        <v>135</v>
      </c>
      <c r="W3053" s="97" t="s">
        <v>136</v>
      </c>
      <c r="X3053" s="97"/>
      <c r="Y3053" s="99"/>
      <c r="Z3053" s="99"/>
      <c r="AA3053" s="99">
        <v>3229625.5</v>
      </c>
      <c r="AB3053" s="99">
        <v>3229625.5</v>
      </c>
      <c r="AC3053">
        <f t="shared" si="94"/>
        <v>1000</v>
      </c>
      <c r="AD3053" t="str">
        <f t="shared" si="95"/>
        <v>307</v>
      </c>
    </row>
    <row r="3054" spans="1:30" hidden="1" x14ac:dyDescent="0.25">
      <c r="A3054" s="97" t="s">
        <v>1444</v>
      </c>
      <c r="B3054" s="97" t="s">
        <v>397</v>
      </c>
      <c r="C3054" s="97" t="s">
        <v>1439</v>
      </c>
      <c r="D3054" s="97">
        <v>13203</v>
      </c>
      <c r="E3054" s="97" t="s">
        <v>122</v>
      </c>
      <c r="F3054" s="98">
        <v>15</v>
      </c>
      <c r="G3054" s="98" t="s">
        <v>142</v>
      </c>
      <c r="H3054" s="97">
        <v>19</v>
      </c>
      <c r="I3054" s="97" t="s">
        <v>124</v>
      </c>
      <c r="J3054" s="97" t="s">
        <v>125</v>
      </c>
      <c r="K3054" s="97" t="s">
        <v>1445</v>
      </c>
      <c r="L3054" s="97"/>
      <c r="M3054" s="97"/>
      <c r="N3054" s="97" t="s">
        <v>1446</v>
      </c>
      <c r="O3054" s="97" t="s">
        <v>398</v>
      </c>
      <c r="P3054" s="97" t="s">
        <v>1442</v>
      </c>
      <c r="Q3054" s="97" t="s">
        <v>153</v>
      </c>
      <c r="R3054" s="97" t="s">
        <v>131</v>
      </c>
      <c r="S3054" s="97" t="s">
        <v>149</v>
      </c>
      <c r="T3054" s="97" t="s">
        <v>150</v>
      </c>
      <c r="U3054" s="97" t="s">
        <v>134</v>
      </c>
      <c r="V3054" s="97" t="s">
        <v>135</v>
      </c>
      <c r="W3054" s="97" t="s">
        <v>136</v>
      </c>
      <c r="X3054" s="97"/>
      <c r="Y3054" s="99"/>
      <c r="Z3054" s="99"/>
      <c r="AA3054" s="99">
        <v>12918502</v>
      </c>
      <c r="AB3054" s="99">
        <v>12918502</v>
      </c>
      <c r="AC3054">
        <f t="shared" si="94"/>
        <v>1000</v>
      </c>
      <c r="AD3054" t="str">
        <f t="shared" si="95"/>
        <v>307</v>
      </c>
    </row>
    <row r="3055" spans="1:30" hidden="1" x14ac:dyDescent="0.25">
      <c r="A3055" s="97" t="s">
        <v>1444</v>
      </c>
      <c r="B3055" s="97" t="s">
        <v>397</v>
      </c>
      <c r="C3055" s="97" t="s">
        <v>1439</v>
      </c>
      <c r="D3055" s="97" t="s">
        <v>183</v>
      </c>
      <c r="E3055" s="97" t="s">
        <v>122</v>
      </c>
      <c r="F3055" s="98">
        <v>15</v>
      </c>
      <c r="G3055" s="98" t="s">
        <v>142</v>
      </c>
      <c r="H3055" s="97">
        <v>19</v>
      </c>
      <c r="I3055" s="97" t="s">
        <v>124</v>
      </c>
      <c r="J3055" s="97" t="s">
        <v>125</v>
      </c>
      <c r="K3055" s="97" t="s">
        <v>1445</v>
      </c>
      <c r="L3055" s="97"/>
      <c r="M3055" s="97"/>
      <c r="N3055" s="97" t="s">
        <v>1446</v>
      </c>
      <c r="O3055" s="97" t="s">
        <v>398</v>
      </c>
      <c r="P3055" s="97" t="s">
        <v>1442</v>
      </c>
      <c r="Q3055" s="97" t="s">
        <v>184</v>
      </c>
      <c r="R3055" s="97" t="s">
        <v>131</v>
      </c>
      <c r="S3055" s="97" t="s">
        <v>149</v>
      </c>
      <c r="T3055" s="97" t="s">
        <v>150</v>
      </c>
      <c r="U3055" s="97" t="s">
        <v>134</v>
      </c>
      <c r="V3055" s="97" t="s">
        <v>135</v>
      </c>
      <c r="W3055" s="97" t="s">
        <v>136</v>
      </c>
      <c r="X3055" s="97" t="s">
        <v>1447</v>
      </c>
      <c r="Y3055" s="99">
        <v>192509.64</v>
      </c>
      <c r="Z3055" s="99">
        <v>0</v>
      </c>
      <c r="AA3055" s="99">
        <v>0</v>
      </c>
      <c r="AB3055" s="99">
        <v>0</v>
      </c>
      <c r="AC3055">
        <f t="shared" si="94"/>
        <v>1000</v>
      </c>
      <c r="AD3055" t="str">
        <f t="shared" si="95"/>
        <v>307</v>
      </c>
    </row>
    <row r="3056" spans="1:30" hidden="1" x14ac:dyDescent="0.25">
      <c r="A3056" s="97" t="s">
        <v>1444</v>
      </c>
      <c r="B3056" s="97" t="s">
        <v>397</v>
      </c>
      <c r="C3056" s="97" t="s">
        <v>1439</v>
      </c>
      <c r="D3056" s="97">
        <v>14101</v>
      </c>
      <c r="E3056" s="97" t="s">
        <v>122</v>
      </c>
      <c r="F3056" s="98">
        <v>15</v>
      </c>
      <c r="G3056" s="98" t="s">
        <v>142</v>
      </c>
      <c r="H3056" s="97">
        <v>19</v>
      </c>
      <c r="I3056" s="97" t="s">
        <v>124</v>
      </c>
      <c r="J3056" s="97" t="s">
        <v>125</v>
      </c>
      <c r="K3056" s="97" t="s">
        <v>1445</v>
      </c>
      <c r="L3056" s="97"/>
      <c r="M3056" s="97"/>
      <c r="N3056" s="97" t="s">
        <v>1446</v>
      </c>
      <c r="O3056" s="97" t="s">
        <v>398</v>
      </c>
      <c r="P3056" s="97" t="s">
        <v>1442</v>
      </c>
      <c r="Q3056" s="97" t="s">
        <v>154</v>
      </c>
      <c r="R3056" s="97" t="s">
        <v>131</v>
      </c>
      <c r="S3056" s="97" t="s">
        <v>149</v>
      </c>
      <c r="T3056" s="97" t="s">
        <v>150</v>
      </c>
      <c r="U3056" s="97" t="s">
        <v>134</v>
      </c>
      <c r="V3056" s="97" t="s">
        <v>135</v>
      </c>
      <c r="W3056" s="97" t="s">
        <v>136</v>
      </c>
      <c r="X3056" s="97"/>
      <c r="Y3056" s="99"/>
      <c r="Z3056" s="99"/>
      <c r="AA3056" s="99">
        <v>4263105.66</v>
      </c>
      <c r="AB3056" s="99">
        <v>4263105.66</v>
      </c>
      <c r="AC3056">
        <f t="shared" si="94"/>
        <v>1000</v>
      </c>
      <c r="AD3056" t="str">
        <f t="shared" si="95"/>
        <v>307</v>
      </c>
    </row>
    <row r="3057" spans="1:30" hidden="1" x14ac:dyDescent="0.25">
      <c r="A3057" s="97" t="s">
        <v>1444</v>
      </c>
      <c r="B3057" s="97" t="s">
        <v>397</v>
      </c>
      <c r="C3057" s="97" t="s">
        <v>1439</v>
      </c>
      <c r="D3057" s="97">
        <v>14103</v>
      </c>
      <c r="E3057" s="97" t="s">
        <v>122</v>
      </c>
      <c r="F3057" s="98">
        <v>15</v>
      </c>
      <c r="G3057" s="98" t="s">
        <v>142</v>
      </c>
      <c r="H3057" s="97">
        <v>19</v>
      </c>
      <c r="I3057" s="97" t="s">
        <v>124</v>
      </c>
      <c r="J3057" s="97" t="s">
        <v>125</v>
      </c>
      <c r="K3057" s="97" t="s">
        <v>1445</v>
      </c>
      <c r="L3057" s="97"/>
      <c r="M3057" s="97"/>
      <c r="N3057" s="97" t="s">
        <v>1446</v>
      </c>
      <c r="O3057" s="97" t="s">
        <v>398</v>
      </c>
      <c r="P3057" s="97" t="s">
        <v>1442</v>
      </c>
      <c r="Q3057" s="97" t="s">
        <v>155</v>
      </c>
      <c r="R3057" s="97" t="s">
        <v>131</v>
      </c>
      <c r="S3057" s="97" t="s">
        <v>149</v>
      </c>
      <c r="T3057" s="97" t="s">
        <v>150</v>
      </c>
      <c r="U3057" s="97" t="s">
        <v>134</v>
      </c>
      <c r="V3057" s="97" t="s">
        <v>135</v>
      </c>
      <c r="W3057" s="97" t="s">
        <v>136</v>
      </c>
      <c r="X3057" s="97"/>
      <c r="Y3057" s="99"/>
      <c r="Z3057" s="99"/>
      <c r="AA3057" s="99">
        <v>1743997.77</v>
      </c>
      <c r="AB3057" s="99">
        <v>1743997.77</v>
      </c>
      <c r="AC3057">
        <f t="shared" si="94"/>
        <v>1000</v>
      </c>
      <c r="AD3057" t="str">
        <f t="shared" si="95"/>
        <v>307</v>
      </c>
    </row>
    <row r="3058" spans="1:30" hidden="1" x14ac:dyDescent="0.25">
      <c r="A3058" s="97" t="s">
        <v>1444</v>
      </c>
      <c r="B3058" s="97" t="s">
        <v>397</v>
      </c>
      <c r="C3058" s="97" t="s">
        <v>1439</v>
      </c>
      <c r="D3058" s="97">
        <v>14201</v>
      </c>
      <c r="E3058" s="97" t="s">
        <v>122</v>
      </c>
      <c r="F3058" s="98">
        <v>15</v>
      </c>
      <c r="G3058" s="98" t="s">
        <v>142</v>
      </c>
      <c r="H3058" s="97">
        <v>19</v>
      </c>
      <c r="I3058" s="97" t="s">
        <v>124</v>
      </c>
      <c r="J3058" s="97" t="s">
        <v>125</v>
      </c>
      <c r="K3058" s="97" t="s">
        <v>1445</v>
      </c>
      <c r="L3058" s="97"/>
      <c r="M3058" s="97"/>
      <c r="N3058" s="97" t="s">
        <v>1446</v>
      </c>
      <c r="O3058" s="97" t="s">
        <v>398</v>
      </c>
      <c r="P3058" s="97" t="s">
        <v>1442</v>
      </c>
      <c r="Q3058" s="97" t="s">
        <v>156</v>
      </c>
      <c r="R3058" s="97" t="s">
        <v>131</v>
      </c>
      <c r="S3058" s="97" t="s">
        <v>149</v>
      </c>
      <c r="T3058" s="97" t="s">
        <v>150</v>
      </c>
      <c r="U3058" s="97" t="s">
        <v>134</v>
      </c>
      <c r="V3058" s="97" t="s">
        <v>135</v>
      </c>
      <c r="W3058" s="97" t="s">
        <v>136</v>
      </c>
      <c r="X3058" s="97"/>
      <c r="Y3058" s="99"/>
      <c r="Z3058" s="99"/>
      <c r="AA3058" s="99">
        <v>3875550.6</v>
      </c>
      <c r="AB3058" s="99">
        <v>3875550.6</v>
      </c>
      <c r="AC3058">
        <f t="shared" si="94"/>
        <v>1000</v>
      </c>
      <c r="AD3058" t="str">
        <f t="shared" si="95"/>
        <v>307</v>
      </c>
    </row>
    <row r="3059" spans="1:30" hidden="1" x14ac:dyDescent="0.25">
      <c r="A3059" s="97" t="s">
        <v>1444</v>
      </c>
      <c r="B3059" s="97" t="s">
        <v>397</v>
      </c>
      <c r="C3059" s="97" t="s">
        <v>1439</v>
      </c>
      <c r="D3059" s="97">
        <v>14301</v>
      </c>
      <c r="E3059" s="97" t="s">
        <v>122</v>
      </c>
      <c r="F3059" s="98">
        <v>15</v>
      </c>
      <c r="G3059" s="98" t="s">
        <v>142</v>
      </c>
      <c r="H3059" s="97">
        <v>19</v>
      </c>
      <c r="I3059" s="97" t="s">
        <v>124</v>
      </c>
      <c r="J3059" s="97" t="s">
        <v>125</v>
      </c>
      <c r="K3059" s="97" t="s">
        <v>1445</v>
      </c>
      <c r="L3059" s="97"/>
      <c r="M3059" s="97"/>
      <c r="N3059" s="97" t="s">
        <v>1446</v>
      </c>
      <c r="O3059" s="97" t="s">
        <v>398</v>
      </c>
      <c r="P3059" s="97" t="s">
        <v>1442</v>
      </c>
      <c r="Q3059" s="97" t="s">
        <v>178</v>
      </c>
      <c r="R3059" s="97" t="s">
        <v>131</v>
      </c>
      <c r="S3059" s="97" t="s">
        <v>149</v>
      </c>
      <c r="T3059" s="97" t="s">
        <v>150</v>
      </c>
      <c r="U3059" s="97" t="s">
        <v>134</v>
      </c>
      <c r="V3059" s="97" t="s">
        <v>135</v>
      </c>
      <c r="W3059" s="97" t="s">
        <v>136</v>
      </c>
      <c r="X3059" s="97"/>
      <c r="Y3059" s="99"/>
      <c r="Z3059" s="99"/>
      <c r="AA3059" s="99">
        <v>4650660.72</v>
      </c>
      <c r="AB3059" s="99">
        <v>4650660.72</v>
      </c>
      <c r="AC3059">
        <f t="shared" si="94"/>
        <v>1000</v>
      </c>
      <c r="AD3059" t="str">
        <f t="shared" si="95"/>
        <v>307</v>
      </c>
    </row>
    <row r="3060" spans="1:30" hidden="1" x14ac:dyDescent="0.25">
      <c r="A3060" t="s">
        <v>1444</v>
      </c>
      <c r="B3060" t="s">
        <v>397</v>
      </c>
      <c r="C3060" t="s">
        <v>1439</v>
      </c>
      <c r="D3060" t="s">
        <v>198</v>
      </c>
      <c r="E3060" t="s">
        <v>122</v>
      </c>
      <c r="F3060" t="s">
        <v>159</v>
      </c>
      <c r="G3060" t="s">
        <v>160</v>
      </c>
      <c r="H3060" t="s">
        <v>143</v>
      </c>
      <c r="I3060" t="s">
        <v>124</v>
      </c>
      <c r="J3060" t="s">
        <v>125</v>
      </c>
      <c r="K3060" t="s">
        <v>1445</v>
      </c>
      <c r="N3060" t="s">
        <v>1446</v>
      </c>
      <c r="O3060" t="s">
        <v>398</v>
      </c>
      <c r="P3060" t="s">
        <v>1442</v>
      </c>
      <c r="Q3060" t="s">
        <v>199</v>
      </c>
      <c r="R3060" t="s">
        <v>131</v>
      </c>
      <c r="S3060" t="s">
        <v>164</v>
      </c>
      <c r="T3060" t="s">
        <v>165</v>
      </c>
      <c r="U3060" t="s">
        <v>151</v>
      </c>
      <c r="V3060" t="s">
        <v>135</v>
      </c>
      <c r="W3060" t="s">
        <v>136</v>
      </c>
      <c r="X3060" t="s">
        <v>1447</v>
      </c>
      <c r="Y3060" s="94">
        <v>32140.79</v>
      </c>
      <c r="Z3060" s="94">
        <v>9827.1200000000008</v>
      </c>
      <c r="AA3060" s="94">
        <v>10121.93</v>
      </c>
      <c r="AB3060" s="94">
        <v>10121.93</v>
      </c>
      <c r="AC3060">
        <f t="shared" si="94"/>
        <v>2000</v>
      </c>
      <c r="AD3060" t="str">
        <f t="shared" si="95"/>
        <v>307</v>
      </c>
    </row>
    <row r="3061" spans="1:30" hidden="1" x14ac:dyDescent="0.25">
      <c r="A3061" t="s">
        <v>1444</v>
      </c>
      <c r="B3061" t="s">
        <v>397</v>
      </c>
      <c r="C3061" t="s">
        <v>1439</v>
      </c>
      <c r="D3061" t="s">
        <v>206</v>
      </c>
      <c r="E3061" t="s">
        <v>122</v>
      </c>
      <c r="F3061" t="s">
        <v>159</v>
      </c>
      <c r="G3061" t="s">
        <v>160</v>
      </c>
      <c r="H3061" t="s">
        <v>143</v>
      </c>
      <c r="I3061" t="s">
        <v>124</v>
      </c>
      <c r="J3061" t="s">
        <v>125</v>
      </c>
      <c r="K3061" t="s">
        <v>1445</v>
      </c>
      <c r="N3061" t="s">
        <v>1446</v>
      </c>
      <c r="O3061" t="s">
        <v>398</v>
      </c>
      <c r="P3061" t="s">
        <v>1442</v>
      </c>
      <c r="Q3061" t="s">
        <v>207</v>
      </c>
      <c r="R3061" t="s">
        <v>131</v>
      </c>
      <c r="S3061" t="s">
        <v>164</v>
      </c>
      <c r="T3061" t="s">
        <v>165</v>
      </c>
      <c r="U3061" t="s">
        <v>151</v>
      </c>
      <c r="V3061" t="s">
        <v>135</v>
      </c>
      <c r="W3061" t="s">
        <v>136</v>
      </c>
      <c r="X3061" t="s">
        <v>1447</v>
      </c>
      <c r="Y3061" s="94">
        <v>31010.75</v>
      </c>
      <c r="Z3061" s="94">
        <v>31010.75</v>
      </c>
      <c r="AA3061" s="94">
        <v>31941.07</v>
      </c>
      <c r="AB3061" s="94">
        <v>31941.07</v>
      </c>
      <c r="AC3061">
        <f t="shared" si="94"/>
        <v>2000</v>
      </c>
      <c r="AD3061" t="str">
        <f t="shared" si="95"/>
        <v>307</v>
      </c>
    </row>
    <row r="3062" spans="1:30" hidden="1" x14ac:dyDescent="0.25">
      <c r="A3062" t="s">
        <v>1444</v>
      </c>
      <c r="B3062" t="s">
        <v>397</v>
      </c>
      <c r="C3062" t="s">
        <v>1439</v>
      </c>
      <c r="D3062" t="s">
        <v>214</v>
      </c>
      <c r="E3062" t="s">
        <v>122</v>
      </c>
      <c r="F3062" t="s">
        <v>159</v>
      </c>
      <c r="G3062" t="s">
        <v>160</v>
      </c>
      <c r="H3062" t="s">
        <v>143</v>
      </c>
      <c r="I3062" t="s">
        <v>124</v>
      </c>
      <c r="J3062" t="s">
        <v>125</v>
      </c>
      <c r="K3062" t="s">
        <v>1445</v>
      </c>
      <c r="N3062" t="s">
        <v>1446</v>
      </c>
      <c r="O3062" t="s">
        <v>398</v>
      </c>
      <c r="P3062" t="s">
        <v>1442</v>
      </c>
      <c r="Q3062" t="s">
        <v>215</v>
      </c>
      <c r="R3062" t="s">
        <v>131</v>
      </c>
      <c r="S3062" t="s">
        <v>164</v>
      </c>
      <c r="T3062" t="s">
        <v>165</v>
      </c>
      <c r="U3062" t="s">
        <v>151</v>
      </c>
      <c r="V3062" t="s">
        <v>135</v>
      </c>
      <c r="W3062" t="s">
        <v>136</v>
      </c>
      <c r="X3062" t="s">
        <v>1447</v>
      </c>
      <c r="Y3062" s="94">
        <v>83165.87</v>
      </c>
      <c r="Z3062" s="94">
        <v>85635.01999999999</v>
      </c>
      <c r="AA3062" s="94">
        <v>88204.07</v>
      </c>
      <c r="AB3062" s="94">
        <v>88204.07</v>
      </c>
      <c r="AC3062">
        <f t="shared" si="94"/>
        <v>2000</v>
      </c>
      <c r="AD3062" t="str">
        <f t="shared" si="95"/>
        <v>307</v>
      </c>
    </row>
    <row r="3063" spans="1:30" hidden="1" x14ac:dyDescent="0.25">
      <c r="A3063" t="s">
        <v>1444</v>
      </c>
      <c r="B3063" t="s">
        <v>397</v>
      </c>
      <c r="C3063" t="s">
        <v>1439</v>
      </c>
      <c r="D3063" t="s">
        <v>170</v>
      </c>
      <c r="E3063" t="s">
        <v>122</v>
      </c>
      <c r="F3063" t="s">
        <v>159</v>
      </c>
      <c r="G3063" t="s">
        <v>160</v>
      </c>
      <c r="H3063" t="s">
        <v>143</v>
      </c>
      <c r="I3063" t="s">
        <v>124</v>
      </c>
      <c r="J3063" t="s">
        <v>125</v>
      </c>
      <c r="K3063" t="s">
        <v>1445</v>
      </c>
      <c r="N3063" t="s">
        <v>1446</v>
      </c>
      <c r="O3063" t="s">
        <v>398</v>
      </c>
      <c r="P3063" t="s">
        <v>1442</v>
      </c>
      <c r="Q3063" t="s">
        <v>171</v>
      </c>
      <c r="R3063" t="s">
        <v>131</v>
      </c>
      <c r="S3063" t="s">
        <v>164</v>
      </c>
      <c r="T3063" t="s">
        <v>165</v>
      </c>
      <c r="U3063" t="s">
        <v>151</v>
      </c>
      <c r="V3063" t="s">
        <v>135</v>
      </c>
      <c r="W3063" t="s">
        <v>136</v>
      </c>
      <c r="X3063" t="s">
        <v>1447</v>
      </c>
      <c r="Y3063" s="94">
        <v>45335</v>
      </c>
      <c r="Z3063" s="94">
        <v>73339.81</v>
      </c>
      <c r="AA3063" s="94">
        <v>75540.004300000001</v>
      </c>
      <c r="AB3063" s="94">
        <v>75540</v>
      </c>
      <c r="AC3063">
        <f t="shared" si="94"/>
        <v>3000</v>
      </c>
      <c r="AD3063" t="str">
        <f t="shared" si="95"/>
        <v>307</v>
      </c>
    </row>
    <row r="3064" spans="1:30" hidden="1" x14ac:dyDescent="0.25">
      <c r="A3064" t="s">
        <v>1444</v>
      </c>
      <c r="B3064" t="s">
        <v>397</v>
      </c>
      <c r="C3064" t="s">
        <v>1439</v>
      </c>
      <c r="D3064" t="s">
        <v>172</v>
      </c>
      <c r="E3064" t="s">
        <v>122</v>
      </c>
      <c r="F3064" t="s">
        <v>159</v>
      </c>
      <c r="G3064" t="s">
        <v>160</v>
      </c>
      <c r="H3064" t="s">
        <v>143</v>
      </c>
      <c r="I3064" t="s">
        <v>124</v>
      </c>
      <c r="J3064" t="s">
        <v>125</v>
      </c>
      <c r="K3064" t="s">
        <v>1445</v>
      </c>
      <c r="N3064" t="s">
        <v>1446</v>
      </c>
      <c r="O3064" t="s">
        <v>398</v>
      </c>
      <c r="P3064" t="s">
        <v>1442</v>
      </c>
      <c r="Q3064" t="s">
        <v>173</v>
      </c>
      <c r="R3064" t="s">
        <v>131</v>
      </c>
      <c r="S3064" t="s">
        <v>164</v>
      </c>
      <c r="T3064" t="s">
        <v>165</v>
      </c>
      <c r="U3064" t="s">
        <v>151</v>
      </c>
      <c r="V3064" t="s">
        <v>135</v>
      </c>
      <c r="W3064" t="s">
        <v>136</v>
      </c>
      <c r="X3064" t="s">
        <v>1447</v>
      </c>
      <c r="Y3064" s="94">
        <v>36770.01</v>
      </c>
      <c r="Z3064" s="94">
        <v>54845.360000000015</v>
      </c>
      <c r="AA3064" s="94">
        <v>56490.720000000001</v>
      </c>
      <c r="AB3064" s="94">
        <v>56490.720000000001</v>
      </c>
      <c r="AC3064">
        <f t="shared" si="94"/>
        <v>3000</v>
      </c>
      <c r="AD3064" t="str">
        <f t="shared" si="95"/>
        <v>307</v>
      </c>
    </row>
    <row r="3065" spans="1:30" hidden="1" x14ac:dyDescent="0.25">
      <c r="A3065" t="s">
        <v>1444</v>
      </c>
      <c r="B3065" t="s">
        <v>397</v>
      </c>
      <c r="C3065" t="s">
        <v>1439</v>
      </c>
      <c r="D3065" t="s">
        <v>174</v>
      </c>
      <c r="E3065" t="s">
        <v>122</v>
      </c>
      <c r="F3065" t="s">
        <v>159</v>
      </c>
      <c r="G3065" t="s">
        <v>160</v>
      </c>
      <c r="H3065" t="s">
        <v>143</v>
      </c>
      <c r="I3065" t="s">
        <v>124</v>
      </c>
      <c r="J3065" t="s">
        <v>125</v>
      </c>
      <c r="K3065" t="s">
        <v>1445</v>
      </c>
      <c r="N3065" t="s">
        <v>1446</v>
      </c>
      <c r="O3065" t="s">
        <v>398</v>
      </c>
      <c r="P3065" t="s">
        <v>1442</v>
      </c>
      <c r="Q3065" t="s">
        <v>175</v>
      </c>
      <c r="R3065" t="s">
        <v>131</v>
      </c>
      <c r="S3065" t="s">
        <v>164</v>
      </c>
      <c r="T3065" t="s">
        <v>165</v>
      </c>
      <c r="U3065" t="s">
        <v>151</v>
      </c>
      <c r="V3065" t="s">
        <v>135</v>
      </c>
      <c r="W3065" t="s">
        <v>136</v>
      </c>
      <c r="X3065" t="s">
        <v>1447</v>
      </c>
      <c r="Y3065" s="94">
        <v>21236.09</v>
      </c>
      <c r="Z3065" s="94">
        <v>9826.26</v>
      </c>
      <c r="AA3065" s="94">
        <v>10121.049999999999</v>
      </c>
      <c r="AB3065" s="94">
        <v>10121.049999999999</v>
      </c>
      <c r="AC3065">
        <f t="shared" si="94"/>
        <v>3000</v>
      </c>
      <c r="AD3065" t="str">
        <f t="shared" si="95"/>
        <v>307</v>
      </c>
    </row>
    <row r="3066" spans="1:30" hidden="1" x14ac:dyDescent="0.25">
      <c r="A3066" t="s">
        <v>1444</v>
      </c>
      <c r="B3066" t="s">
        <v>397</v>
      </c>
      <c r="C3066" t="s">
        <v>1439</v>
      </c>
      <c r="D3066" t="s">
        <v>518</v>
      </c>
      <c r="E3066" t="s">
        <v>122</v>
      </c>
      <c r="F3066" t="s">
        <v>159</v>
      </c>
      <c r="G3066" t="s">
        <v>160</v>
      </c>
      <c r="H3066" t="s">
        <v>143</v>
      </c>
      <c r="I3066" t="s">
        <v>124</v>
      </c>
      <c r="J3066" t="s">
        <v>125</v>
      </c>
      <c r="K3066" t="s">
        <v>1445</v>
      </c>
      <c r="N3066" t="s">
        <v>1446</v>
      </c>
      <c r="O3066" t="s">
        <v>398</v>
      </c>
      <c r="P3066" t="s">
        <v>1442</v>
      </c>
      <c r="Q3066" t="s">
        <v>519</v>
      </c>
      <c r="R3066" t="s">
        <v>131</v>
      </c>
      <c r="S3066" t="s">
        <v>164</v>
      </c>
      <c r="T3066" t="s">
        <v>165</v>
      </c>
      <c r="U3066" t="s">
        <v>151</v>
      </c>
      <c r="V3066" t="s">
        <v>135</v>
      </c>
      <c r="W3066" t="s">
        <v>136</v>
      </c>
      <c r="X3066" t="s">
        <v>1447</v>
      </c>
      <c r="Y3066" s="94">
        <v>0</v>
      </c>
      <c r="Z3066" s="94">
        <v>88440</v>
      </c>
      <c r="AA3066" s="94">
        <v>91093.2</v>
      </c>
      <c r="AB3066" s="94">
        <v>91093.2</v>
      </c>
      <c r="AC3066">
        <f t="shared" si="94"/>
        <v>3000</v>
      </c>
      <c r="AD3066" t="str">
        <f t="shared" si="95"/>
        <v>307</v>
      </c>
    </row>
    <row r="3067" spans="1:30" hidden="1" x14ac:dyDescent="0.25">
      <c r="A3067" t="s">
        <v>1444</v>
      </c>
      <c r="B3067" t="s">
        <v>397</v>
      </c>
      <c r="C3067" t="s">
        <v>1439</v>
      </c>
      <c r="D3067" t="s">
        <v>1448</v>
      </c>
      <c r="E3067" t="s">
        <v>122</v>
      </c>
      <c r="F3067" t="s">
        <v>159</v>
      </c>
      <c r="G3067" t="s">
        <v>160</v>
      </c>
      <c r="H3067" t="s">
        <v>143</v>
      </c>
      <c r="I3067" t="s">
        <v>124</v>
      </c>
      <c r="J3067" t="s">
        <v>125</v>
      </c>
      <c r="K3067" t="s">
        <v>1445</v>
      </c>
      <c r="N3067" t="s">
        <v>1446</v>
      </c>
      <c r="O3067" t="s">
        <v>398</v>
      </c>
      <c r="P3067" t="s">
        <v>1442</v>
      </c>
      <c r="Q3067" t="s">
        <v>1449</v>
      </c>
      <c r="R3067" t="s">
        <v>131</v>
      </c>
      <c r="S3067" t="s">
        <v>164</v>
      </c>
      <c r="T3067" t="s">
        <v>165</v>
      </c>
      <c r="U3067" t="s">
        <v>151</v>
      </c>
      <c r="V3067" t="s">
        <v>135</v>
      </c>
      <c r="W3067" t="s">
        <v>136</v>
      </c>
      <c r="X3067" t="s">
        <v>1447</v>
      </c>
      <c r="Y3067" s="94">
        <v>0</v>
      </c>
      <c r="Z3067" s="94">
        <v>0</v>
      </c>
      <c r="AA3067" s="94">
        <v>0</v>
      </c>
      <c r="AB3067" s="94">
        <v>0</v>
      </c>
      <c r="AC3067">
        <f t="shared" si="94"/>
        <v>3000</v>
      </c>
      <c r="AD3067" t="str">
        <f t="shared" si="95"/>
        <v>307</v>
      </c>
    </row>
    <row r="3068" spans="1:30" hidden="1" x14ac:dyDescent="0.25">
      <c r="A3068" t="s">
        <v>1444</v>
      </c>
      <c r="B3068" t="s">
        <v>397</v>
      </c>
      <c r="C3068" t="s">
        <v>1439</v>
      </c>
      <c r="D3068" t="s">
        <v>176</v>
      </c>
      <c r="E3068" t="s">
        <v>122</v>
      </c>
      <c r="F3068" t="s">
        <v>159</v>
      </c>
      <c r="G3068" t="s">
        <v>160</v>
      </c>
      <c r="H3068" t="s">
        <v>143</v>
      </c>
      <c r="I3068" t="s">
        <v>124</v>
      </c>
      <c r="J3068" t="s">
        <v>125</v>
      </c>
      <c r="K3068" t="s">
        <v>1445</v>
      </c>
      <c r="N3068" t="s">
        <v>1446</v>
      </c>
      <c r="O3068" t="s">
        <v>398</v>
      </c>
      <c r="P3068" t="s">
        <v>1442</v>
      </c>
      <c r="Q3068" t="s">
        <v>177</v>
      </c>
      <c r="R3068" t="s">
        <v>131</v>
      </c>
      <c r="S3068" t="s">
        <v>164</v>
      </c>
      <c r="T3068" t="s">
        <v>165</v>
      </c>
      <c r="U3068" t="s">
        <v>151</v>
      </c>
      <c r="V3068" t="s">
        <v>135</v>
      </c>
      <c r="W3068" t="s">
        <v>136</v>
      </c>
      <c r="X3068" t="s">
        <v>1447</v>
      </c>
      <c r="Y3068" s="94">
        <v>19833.63</v>
      </c>
      <c r="Z3068" s="94">
        <v>0</v>
      </c>
      <c r="AA3068" s="94">
        <v>0</v>
      </c>
      <c r="AB3068" s="94">
        <v>0</v>
      </c>
      <c r="AC3068">
        <f t="shared" si="94"/>
        <v>3000</v>
      </c>
      <c r="AD3068" t="str">
        <f t="shared" si="95"/>
        <v>307</v>
      </c>
    </row>
    <row r="3069" spans="1:30" hidden="1" x14ac:dyDescent="0.25">
      <c r="A3069" s="97" t="s">
        <v>1444</v>
      </c>
      <c r="B3069" s="97" t="s">
        <v>397</v>
      </c>
      <c r="C3069" s="97" t="s">
        <v>1439</v>
      </c>
      <c r="D3069" s="97">
        <v>14403</v>
      </c>
      <c r="E3069" s="97" t="s">
        <v>122</v>
      </c>
      <c r="F3069" s="98">
        <v>15</v>
      </c>
      <c r="G3069" s="98" t="s">
        <v>142</v>
      </c>
      <c r="H3069" s="97">
        <v>19</v>
      </c>
      <c r="I3069" s="97" t="s">
        <v>124</v>
      </c>
      <c r="J3069" s="97" t="s">
        <v>125</v>
      </c>
      <c r="K3069" s="97" t="s">
        <v>1445</v>
      </c>
      <c r="L3069" s="97"/>
      <c r="M3069" s="97"/>
      <c r="N3069" s="97" t="s">
        <v>1446</v>
      </c>
      <c r="O3069" s="97" t="s">
        <v>398</v>
      </c>
      <c r="P3069" s="97" t="s">
        <v>1442</v>
      </c>
      <c r="Q3069" s="97" t="s">
        <v>466</v>
      </c>
      <c r="R3069" s="97" t="s">
        <v>131</v>
      </c>
      <c r="S3069" s="97" t="s">
        <v>149</v>
      </c>
      <c r="T3069" s="97" t="s">
        <v>150</v>
      </c>
      <c r="U3069" s="97" t="s">
        <v>134</v>
      </c>
      <c r="V3069" s="97" t="s">
        <v>135</v>
      </c>
      <c r="W3069" s="97" t="s">
        <v>136</v>
      </c>
      <c r="X3069" s="97" t="s">
        <v>1447</v>
      </c>
      <c r="Y3069" s="99">
        <v>0</v>
      </c>
      <c r="Z3069" s="99">
        <v>1460127.7253333332</v>
      </c>
      <c r="AA3069" s="99">
        <v>1460127.7253333332</v>
      </c>
      <c r="AB3069" s="99">
        <v>1460127.73</v>
      </c>
      <c r="AC3069">
        <f t="shared" si="94"/>
        <v>1000</v>
      </c>
      <c r="AD3069" t="str">
        <f t="shared" si="95"/>
        <v>307</v>
      </c>
    </row>
    <row r="3070" spans="1:30" hidden="1" x14ac:dyDescent="0.25">
      <c r="A3070" s="97" t="s">
        <v>1450</v>
      </c>
      <c r="B3070" s="97" t="s">
        <v>397</v>
      </c>
      <c r="C3070" s="97" t="s">
        <v>1439</v>
      </c>
      <c r="D3070" s="97" t="s">
        <v>141</v>
      </c>
      <c r="E3070" s="97" t="s">
        <v>122</v>
      </c>
      <c r="F3070" s="98">
        <v>15</v>
      </c>
      <c r="G3070" s="98" t="s">
        <v>142</v>
      </c>
      <c r="H3070" s="97" t="s">
        <v>143</v>
      </c>
      <c r="I3070" s="97" t="s">
        <v>124</v>
      </c>
      <c r="J3070" s="97" t="s">
        <v>125</v>
      </c>
      <c r="K3070" s="97" t="s">
        <v>1451</v>
      </c>
      <c r="L3070" s="97"/>
      <c r="M3070" s="97"/>
      <c r="N3070" s="97" t="s">
        <v>1452</v>
      </c>
      <c r="O3070" s="97" t="s">
        <v>398</v>
      </c>
      <c r="P3070" s="97" t="s">
        <v>1442</v>
      </c>
      <c r="Q3070" s="97" t="s">
        <v>148</v>
      </c>
      <c r="R3070" s="97" t="s">
        <v>131</v>
      </c>
      <c r="S3070" s="97" t="s">
        <v>149</v>
      </c>
      <c r="T3070" s="97" t="s">
        <v>150</v>
      </c>
      <c r="U3070" s="97" t="s">
        <v>151</v>
      </c>
      <c r="V3070" s="97" t="s">
        <v>135</v>
      </c>
      <c r="W3070" s="97" t="s">
        <v>136</v>
      </c>
      <c r="X3070" s="97"/>
      <c r="Y3070" s="99"/>
      <c r="Z3070" s="99"/>
      <c r="AA3070" s="99">
        <v>86106072</v>
      </c>
      <c r="AB3070" s="99">
        <v>86106072</v>
      </c>
      <c r="AC3070">
        <f t="shared" si="94"/>
        <v>1000</v>
      </c>
      <c r="AD3070" t="str">
        <f t="shared" si="95"/>
        <v>307</v>
      </c>
    </row>
    <row r="3071" spans="1:30" hidden="1" x14ac:dyDescent="0.25">
      <c r="A3071" s="97" t="s">
        <v>1450</v>
      </c>
      <c r="B3071" s="97" t="s">
        <v>397</v>
      </c>
      <c r="C3071" s="97" t="s">
        <v>1439</v>
      </c>
      <c r="D3071" s="97">
        <v>13201</v>
      </c>
      <c r="E3071" s="97" t="s">
        <v>122</v>
      </c>
      <c r="F3071" s="98">
        <v>15</v>
      </c>
      <c r="G3071" s="98" t="s">
        <v>142</v>
      </c>
      <c r="H3071" s="97">
        <v>19</v>
      </c>
      <c r="I3071" s="97" t="s">
        <v>124</v>
      </c>
      <c r="J3071" s="97" t="s">
        <v>125</v>
      </c>
      <c r="K3071" s="97" t="s">
        <v>1451</v>
      </c>
      <c r="L3071" s="97"/>
      <c r="M3071" s="97"/>
      <c r="N3071" s="97" t="s">
        <v>1452</v>
      </c>
      <c r="O3071" s="97" t="s">
        <v>398</v>
      </c>
      <c r="P3071" s="97" t="s">
        <v>1442</v>
      </c>
      <c r="Q3071" s="97" t="s">
        <v>152</v>
      </c>
      <c r="R3071" s="97" t="s">
        <v>131</v>
      </c>
      <c r="S3071" s="97" t="s">
        <v>149</v>
      </c>
      <c r="T3071" s="97" t="s">
        <v>150</v>
      </c>
      <c r="U3071" s="97" t="s">
        <v>134</v>
      </c>
      <c r="V3071" s="97" t="s">
        <v>135</v>
      </c>
      <c r="W3071" s="97" t="s">
        <v>136</v>
      </c>
      <c r="X3071" s="97"/>
      <c r="Y3071" s="99"/>
      <c r="Z3071" s="99"/>
      <c r="AA3071" s="99">
        <v>3587753</v>
      </c>
      <c r="AB3071" s="99">
        <v>3587753</v>
      </c>
      <c r="AC3071">
        <f t="shared" si="94"/>
        <v>1000</v>
      </c>
      <c r="AD3071" t="str">
        <f t="shared" si="95"/>
        <v>307</v>
      </c>
    </row>
    <row r="3072" spans="1:30" hidden="1" x14ac:dyDescent="0.25">
      <c r="A3072" s="97" t="s">
        <v>1450</v>
      </c>
      <c r="B3072" s="97" t="s">
        <v>397</v>
      </c>
      <c r="C3072" s="97" t="s">
        <v>1439</v>
      </c>
      <c r="D3072" s="97">
        <v>13203</v>
      </c>
      <c r="E3072" s="97" t="s">
        <v>122</v>
      </c>
      <c r="F3072" s="98">
        <v>15</v>
      </c>
      <c r="G3072" s="98" t="s">
        <v>142</v>
      </c>
      <c r="H3072" s="97">
        <v>19</v>
      </c>
      <c r="I3072" s="97" t="s">
        <v>124</v>
      </c>
      <c r="J3072" s="97" t="s">
        <v>125</v>
      </c>
      <c r="K3072" s="97" t="s">
        <v>1451</v>
      </c>
      <c r="L3072" s="97"/>
      <c r="M3072" s="97"/>
      <c r="N3072" s="97" t="s">
        <v>1452</v>
      </c>
      <c r="O3072" s="97" t="s">
        <v>398</v>
      </c>
      <c r="P3072" s="97" t="s">
        <v>1442</v>
      </c>
      <c r="Q3072" s="97" t="s">
        <v>153</v>
      </c>
      <c r="R3072" s="97" t="s">
        <v>131</v>
      </c>
      <c r="S3072" s="97" t="s">
        <v>149</v>
      </c>
      <c r="T3072" s="97" t="s">
        <v>150</v>
      </c>
      <c r="U3072" s="97" t="s">
        <v>134</v>
      </c>
      <c r="V3072" s="97" t="s">
        <v>135</v>
      </c>
      <c r="W3072" s="97" t="s">
        <v>136</v>
      </c>
      <c r="X3072" s="97"/>
      <c r="Y3072" s="99"/>
      <c r="Z3072" s="99"/>
      <c r="AA3072" s="99">
        <v>14351012</v>
      </c>
      <c r="AB3072" s="99">
        <v>14351012</v>
      </c>
      <c r="AC3072">
        <f t="shared" si="94"/>
        <v>1000</v>
      </c>
      <c r="AD3072" t="str">
        <f t="shared" si="95"/>
        <v>307</v>
      </c>
    </row>
    <row r="3073" spans="1:30" hidden="1" x14ac:dyDescent="0.25">
      <c r="A3073" s="97" t="s">
        <v>1450</v>
      </c>
      <c r="B3073" s="97" t="s">
        <v>397</v>
      </c>
      <c r="C3073" s="97" t="s">
        <v>1439</v>
      </c>
      <c r="D3073" s="97">
        <v>14101</v>
      </c>
      <c r="E3073" s="97" t="s">
        <v>122</v>
      </c>
      <c r="F3073" s="98">
        <v>15</v>
      </c>
      <c r="G3073" s="98" t="s">
        <v>142</v>
      </c>
      <c r="H3073" s="97">
        <v>19</v>
      </c>
      <c r="I3073" s="97" t="s">
        <v>124</v>
      </c>
      <c r="J3073" s="97" t="s">
        <v>125</v>
      </c>
      <c r="K3073" s="97" t="s">
        <v>1451</v>
      </c>
      <c r="L3073" s="97"/>
      <c r="M3073" s="97"/>
      <c r="N3073" s="97" t="s">
        <v>1452</v>
      </c>
      <c r="O3073" s="97" t="s">
        <v>398</v>
      </c>
      <c r="P3073" s="97" t="s">
        <v>1442</v>
      </c>
      <c r="Q3073" s="97" t="s">
        <v>154</v>
      </c>
      <c r="R3073" s="97" t="s">
        <v>131</v>
      </c>
      <c r="S3073" s="97" t="s">
        <v>149</v>
      </c>
      <c r="T3073" s="97" t="s">
        <v>150</v>
      </c>
      <c r="U3073" s="97" t="s">
        <v>134</v>
      </c>
      <c r="V3073" s="97" t="s">
        <v>135</v>
      </c>
      <c r="W3073" s="97" t="s">
        <v>136</v>
      </c>
      <c r="X3073" s="97"/>
      <c r="Y3073" s="99"/>
      <c r="Z3073" s="99"/>
      <c r="AA3073" s="99">
        <v>4735833.96</v>
      </c>
      <c r="AB3073" s="99">
        <v>4735833.96</v>
      </c>
      <c r="AC3073">
        <f t="shared" si="94"/>
        <v>1000</v>
      </c>
      <c r="AD3073" t="str">
        <f t="shared" si="95"/>
        <v>307</v>
      </c>
    </row>
    <row r="3074" spans="1:30" hidden="1" x14ac:dyDescent="0.25">
      <c r="A3074" s="97" t="s">
        <v>1450</v>
      </c>
      <c r="B3074" s="97" t="s">
        <v>397</v>
      </c>
      <c r="C3074" s="97" t="s">
        <v>1439</v>
      </c>
      <c r="D3074" s="97">
        <v>14103</v>
      </c>
      <c r="E3074" s="97" t="s">
        <v>122</v>
      </c>
      <c r="F3074" s="98">
        <v>15</v>
      </c>
      <c r="G3074" s="98" t="s">
        <v>142</v>
      </c>
      <c r="H3074" s="97">
        <v>19</v>
      </c>
      <c r="I3074" s="97" t="s">
        <v>124</v>
      </c>
      <c r="J3074" s="97" t="s">
        <v>125</v>
      </c>
      <c r="K3074" s="97" t="s">
        <v>1451</v>
      </c>
      <c r="L3074" s="97"/>
      <c r="M3074" s="97"/>
      <c r="N3074" s="97" t="s">
        <v>1452</v>
      </c>
      <c r="O3074" s="97" t="s">
        <v>398</v>
      </c>
      <c r="P3074" s="97" t="s">
        <v>1442</v>
      </c>
      <c r="Q3074" s="97" t="s">
        <v>155</v>
      </c>
      <c r="R3074" s="97" t="s">
        <v>131</v>
      </c>
      <c r="S3074" s="97" t="s">
        <v>149</v>
      </c>
      <c r="T3074" s="97" t="s">
        <v>150</v>
      </c>
      <c r="U3074" s="97" t="s">
        <v>134</v>
      </c>
      <c r="V3074" s="97" t="s">
        <v>135</v>
      </c>
      <c r="W3074" s="97" t="s">
        <v>136</v>
      </c>
      <c r="X3074" s="97"/>
      <c r="Y3074" s="99"/>
      <c r="Z3074" s="99"/>
      <c r="AA3074" s="99">
        <v>1937386.6199999999</v>
      </c>
      <c r="AB3074" s="99">
        <v>1937386.62</v>
      </c>
      <c r="AC3074">
        <f t="shared" si="94"/>
        <v>1000</v>
      </c>
      <c r="AD3074" t="str">
        <f t="shared" si="95"/>
        <v>307</v>
      </c>
    </row>
    <row r="3075" spans="1:30" hidden="1" x14ac:dyDescent="0.25">
      <c r="A3075" s="97" t="s">
        <v>1450</v>
      </c>
      <c r="B3075" s="97" t="s">
        <v>397</v>
      </c>
      <c r="C3075" s="97" t="s">
        <v>1439</v>
      </c>
      <c r="D3075" s="97">
        <v>14201</v>
      </c>
      <c r="E3075" s="97" t="s">
        <v>122</v>
      </c>
      <c r="F3075" s="98">
        <v>15</v>
      </c>
      <c r="G3075" s="98" t="s">
        <v>142</v>
      </c>
      <c r="H3075" s="97">
        <v>19</v>
      </c>
      <c r="I3075" s="97" t="s">
        <v>124</v>
      </c>
      <c r="J3075" s="97" t="s">
        <v>125</v>
      </c>
      <c r="K3075" s="97" t="s">
        <v>1451</v>
      </c>
      <c r="L3075" s="97"/>
      <c r="M3075" s="97"/>
      <c r="N3075" s="97" t="s">
        <v>1452</v>
      </c>
      <c r="O3075" s="97" t="s">
        <v>398</v>
      </c>
      <c r="P3075" s="97" t="s">
        <v>1442</v>
      </c>
      <c r="Q3075" s="97" t="s">
        <v>156</v>
      </c>
      <c r="R3075" s="97" t="s">
        <v>131</v>
      </c>
      <c r="S3075" s="97" t="s">
        <v>149</v>
      </c>
      <c r="T3075" s="97" t="s">
        <v>150</v>
      </c>
      <c r="U3075" s="97" t="s">
        <v>134</v>
      </c>
      <c r="V3075" s="97" t="s">
        <v>135</v>
      </c>
      <c r="W3075" s="97" t="s">
        <v>136</v>
      </c>
      <c r="X3075" s="97"/>
      <c r="Y3075" s="99"/>
      <c r="Z3075" s="99"/>
      <c r="AA3075" s="99">
        <v>4305303.6000000006</v>
      </c>
      <c r="AB3075" s="99">
        <v>4305303.5999999996</v>
      </c>
      <c r="AC3075">
        <f t="shared" ref="AC3075:AC3138" si="96">MID(D3075,1,1)*1000</f>
        <v>1000</v>
      </c>
      <c r="AD3075" t="str">
        <f t="shared" ref="AD3075:AD3138" si="97">MID(A3075,6,3)</f>
        <v>307</v>
      </c>
    </row>
    <row r="3076" spans="1:30" hidden="1" x14ac:dyDescent="0.25">
      <c r="A3076" s="97" t="s">
        <v>1450</v>
      </c>
      <c r="B3076" s="97" t="s">
        <v>397</v>
      </c>
      <c r="C3076" s="97" t="s">
        <v>1439</v>
      </c>
      <c r="D3076" s="97">
        <v>14301</v>
      </c>
      <c r="E3076" s="97" t="s">
        <v>122</v>
      </c>
      <c r="F3076" s="98">
        <v>15</v>
      </c>
      <c r="G3076" s="98" t="s">
        <v>142</v>
      </c>
      <c r="H3076" s="97">
        <v>19</v>
      </c>
      <c r="I3076" s="97" t="s">
        <v>124</v>
      </c>
      <c r="J3076" s="97" t="s">
        <v>125</v>
      </c>
      <c r="K3076" s="97" t="s">
        <v>1451</v>
      </c>
      <c r="L3076" s="97"/>
      <c r="M3076" s="97"/>
      <c r="N3076" s="97" t="s">
        <v>1452</v>
      </c>
      <c r="O3076" s="97" t="s">
        <v>398</v>
      </c>
      <c r="P3076" s="97" t="s">
        <v>1442</v>
      </c>
      <c r="Q3076" s="97" t="s">
        <v>178</v>
      </c>
      <c r="R3076" s="97" t="s">
        <v>131</v>
      </c>
      <c r="S3076" s="97" t="s">
        <v>149</v>
      </c>
      <c r="T3076" s="97" t="s">
        <v>150</v>
      </c>
      <c r="U3076" s="97" t="s">
        <v>134</v>
      </c>
      <c r="V3076" s="97" t="s">
        <v>135</v>
      </c>
      <c r="W3076" s="97" t="s">
        <v>136</v>
      </c>
      <c r="X3076" s="97"/>
      <c r="Y3076" s="99"/>
      <c r="Z3076" s="99"/>
      <c r="AA3076" s="99">
        <v>5166364.3199999994</v>
      </c>
      <c r="AB3076" s="99">
        <v>5166364.32</v>
      </c>
      <c r="AC3076">
        <f t="shared" si="96"/>
        <v>1000</v>
      </c>
      <c r="AD3076" t="str">
        <f t="shared" si="97"/>
        <v>307</v>
      </c>
    </row>
    <row r="3077" spans="1:30" hidden="1" x14ac:dyDescent="0.25">
      <c r="A3077" t="s">
        <v>1450</v>
      </c>
      <c r="B3077" t="s">
        <v>397</v>
      </c>
      <c r="C3077" t="s">
        <v>1439</v>
      </c>
      <c r="D3077" t="s">
        <v>186</v>
      </c>
      <c r="E3077" t="s">
        <v>122</v>
      </c>
      <c r="F3077" t="s">
        <v>159</v>
      </c>
      <c r="G3077" t="s">
        <v>160</v>
      </c>
      <c r="H3077" t="s">
        <v>143</v>
      </c>
      <c r="I3077" t="s">
        <v>124</v>
      </c>
      <c r="J3077" t="s">
        <v>125</v>
      </c>
      <c r="K3077" t="s">
        <v>1451</v>
      </c>
      <c r="N3077" t="s">
        <v>1452</v>
      </c>
      <c r="O3077" t="s">
        <v>398</v>
      </c>
      <c r="P3077" t="s">
        <v>1442</v>
      </c>
      <c r="Q3077" t="s">
        <v>188</v>
      </c>
      <c r="R3077" t="s">
        <v>131</v>
      </c>
      <c r="S3077" t="s">
        <v>164</v>
      </c>
      <c r="T3077" t="s">
        <v>165</v>
      </c>
      <c r="U3077" t="s">
        <v>151</v>
      </c>
      <c r="V3077" t="s">
        <v>135</v>
      </c>
      <c r="W3077" t="s">
        <v>136</v>
      </c>
      <c r="X3077" t="s">
        <v>1453</v>
      </c>
      <c r="Y3077" s="94">
        <v>80578.95</v>
      </c>
      <c r="Z3077" s="94">
        <v>27124.889999999992</v>
      </c>
      <c r="AA3077" s="94">
        <v>27938.639999999999</v>
      </c>
      <c r="AB3077" s="94">
        <v>27938.639999999999</v>
      </c>
      <c r="AC3077">
        <f t="shared" si="96"/>
        <v>2000</v>
      </c>
      <c r="AD3077" t="str">
        <f t="shared" si="97"/>
        <v>307</v>
      </c>
    </row>
    <row r="3078" spans="1:30" hidden="1" x14ac:dyDescent="0.25">
      <c r="A3078" t="s">
        <v>1450</v>
      </c>
      <c r="B3078" t="s">
        <v>397</v>
      </c>
      <c r="C3078" t="s">
        <v>1439</v>
      </c>
      <c r="D3078" t="s">
        <v>190</v>
      </c>
      <c r="E3078" t="s">
        <v>122</v>
      </c>
      <c r="F3078" t="s">
        <v>159</v>
      </c>
      <c r="G3078" t="s">
        <v>160</v>
      </c>
      <c r="H3078" t="s">
        <v>143</v>
      </c>
      <c r="I3078" t="s">
        <v>124</v>
      </c>
      <c r="J3078" t="s">
        <v>125</v>
      </c>
      <c r="K3078" t="s">
        <v>1451</v>
      </c>
      <c r="N3078" t="s">
        <v>1452</v>
      </c>
      <c r="O3078" t="s">
        <v>398</v>
      </c>
      <c r="P3078" t="s">
        <v>1442</v>
      </c>
      <c r="Q3078" t="s">
        <v>191</v>
      </c>
      <c r="R3078" t="s">
        <v>131</v>
      </c>
      <c r="S3078" t="s">
        <v>164</v>
      </c>
      <c r="T3078" t="s">
        <v>165</v>
      </c>
      <c r="U3078" t="s">
        <v>151</v>
      </c>
      <c r="V3078" t="s">
        <v>135</v>
      </c>
      <c r="W3078" t="s">
        <v>136</v>
      </c>
      <c r="X3078" t="s">
        <v>1453</v>
      </c>
      <c r="Y3078" s="94">
        <v>33369.230000000003</v>
      </c>
      <c r="Z3078" s="94">
        <v>17853.320000000003</v>
      </c>
      <c r="AA3078" s="94">
        <v>18388.919999999998</v>
      </c>
      <c r="AB3078" s="94">
        <v>18388.919999999998</v>
      </c>
      <c r="AC3078">
        <f t="shared" si="96"/>
        <v>2000</v>
      </c>
      <c r="AD3078" t="str">
        <f t="shared" si="97"/>
        <v>307</v>
      </c>
    </row>
    <row r="3079" spans="1:30" hidden="1" x14ac:dyDescent="0.25">
      <c r="A3079" t="s">
        <v>1450</v>
      </c>
      <c r="B3079" t="s">
        <v>397</v>
      </c>
      <c r="C3079" t="s">
        <v>1439</v>
      </c>
      <c r="D3079" t="s">
        <v>196</v>
      </c>
      <c r="E3079" t="s">
        <v>122</v>
      </c>
      <c r="F3079" t="s">
        <v>159</v>
      </c>
      <c r="G3079" t="s">
        <v>160</v>
      </c>
      <c r="H3079" t="s">
        <v>143</v>
      </c>
      <c r="I3079" t="s">
        <v>124</v>
      </c>
      <c r="J3079" t="s">
        <v>125</v>
      </c>
      <c r="K3079" t="s">
        <v>1451</v>
      </c>
      <c r="N3079" t="s">
        <v>1452</v>
      </c>
      <c r="O3079" t="s">
        <v>398</v>
      </c>
      <c r="P3079" t="s">
        <v>1442</v>
      </c>
      <c r="Q3079" t="s">
        <v>197</v>
      </c>
      <c r="R3079" t="s">
        <v>131</v>
      </c>
      <c r="S3079" t="s">
        <v>164</v>
      </c>
      <c r="T3079" t="s">
        <v>165</v>
      </c>
      <c r="U3079" t="s">
        <v>151</v>
      </c>
      <c r="V3079" t="s">
        <v>135</v>
      </c>
      <c r="W3079" t="s">
        <v>136</v>
      </c>
      <c r="X3079" t="s">
        <v>1453</v>
      </c>
      <c r="Y3079" s="94">
        <v>0</v>
      </c>
      <c r="Z3079" s="94">
        <v>18942.800000000003</v>
      </c>
      <c r="AA3079" s="94">
        <v>19511.080000000002</v>
      </c>
      <c r="AB3079" s="94">
        <v>19511.080000000002</v>
      </c>
      <c r="AC3079">
        <f t="shared" si="96"/>
        <v>2000</v>
      </c>
      <c r="AD3079" t="str">
        <f t="shared" si="97"/>
        <v>307</v>
      </c>
    </row>
    <row r="3080" spans="1:30" hidden="1" x14ac:dyDescent="0.25">
      <c r="A3080" t="s">
        <v>1450</v>
      </c>
      <c r="B3080" t="s">
        <v>397</v>
      </c>
      <c r="C3080" t="s">
        <v>1439</v>
      </c>
      <c r="D3080" t="s">
        <v>198</v>
      </c>
      <c r="E3080" t="s">
        <v>122</v>
      </c>
      <c r="F3080" t="s">
        <v>159</v>
      </c>
      <c r="G3080" t="s">
        <v>160</v>
      </c>
      <c r="H3080" t="s">
        <v>143</v>
      </c>
      <c r="I3080" t="s">
        <v>124</v>
      </c>
      <c r="J3080" t="s">
        <v>125</v>
      </c>
      <c r="K3080" t="s">
        <v>1451</v>
      </c>
      <c r="N3080" t="s">
        <v>1452</v>
      </c>
      <c r="O3080" t="s">
        <v>398</v>
      </c>
      <c r="P3080" t="s">
        <v>1442</v>
      </c>
      <c r="Q3080" t="s">
        <v>199</v>
      </c>
      <c r="R3080" t="s">
        <v>131</v>
      </c>
      <c r="S3080" t="s">
        <v>164</v>
      </c>
      <c r="T3080" t="s">
        <v>165</v>
      </c>
      <c r="U3080" t="s">
        <v>151</v>
      </c>
      <c r="V3080" t="s">
        <v>135</v>
      </c>
      <c r="W3080" t="s">
        <v>136</v>
      </c>
      <c r="X3080" t="s">
        <v>1453</v>
      </c>
      <c r="Y3080" s="94">
        <v>54953.21</v>
      </c>
      <c r="Z3080" s="94">
        <v>43876.11</v>
      </c>
      <c r="AA3080" s="94">
        <v>45192.39</v>
      </c>
      <c r="AB3080" s="94">
        <v>45192.39</v>
      </c>
      <c r="AC3080">
        <f t="shared" si="96"/>
        <v>2000</v>
      </c>
      <c r="AD3080" t="str">
        <f t="shared" si="97"/>
        <v>307</v>
      </c>
    </row>
    <row r="3081" spans="1:30" hidden="1" x14ac:dyDescent="0.25">
      <c r="A3081" t="s">
        <v>1450</v>
      </c>
      <c r="B3081" t="s">
        <v>397</v>
      </c>
      <c r="C3081" t="s">
        <v>1439</v>
      </c>
      <c r="D3081" t="s">
        <v>200</v>
      </c>
      <c r="E3081" t="s">
        <v>122</v>
      </c>
      <c r="F3081" t="s">
        <v>159</v>
      </c>
      <c r="G3081" t="s">
        <v>160</v>
      </c>
      <c r="H3081" t="s">
        <v>143</v>
      </c>
      <c r="I3081" t="s">
        <v>124</v>
      </c>
      <c r="J3081" t="s">
        <v>125</v>
      </c>
      <c r="K3081" t="s">
        <v>1451</v>
      </c>
      <c r="N3081" t="s">
        <v>1452</v>
      </c>
      <c r="O3081" t="s">
        <v>398</v>
      </c>
      <c r="P3081" t="s">
        <v>1442</v>
      </c>
      <c r="Q3081" t="s">
        <v>201</v>
      </c>
      <c r="R3081" t="s">
        <v>131</v>
      </c>
      <c r="S3081" t="s">
        <v>164</v>
      </c>
      <c r="T3081" t="s">
        <v>165</v>
      </c>
      <c r="U3081" t="s">
        <v>151</v>
      </c>
      <c r="V3081" t="s">
        <v>135</v>
      </c>
      <c r="W3081" t="s">
        <v>136</v>
      </c>
      <c r="X3081" t="s">
        <v>1453</v>
      </c>
      <c r="Y3081" s="94">
        <v>15200262.1</v>
      </c>
      <c r="Z3081" s="94">
        <v>23231984.34</v>
      </c>
      <c r="AA3081" s="94">
        <v>23928943.870000001</v>
      </c>
      <c r="AB3081" s="94">
        <v>23928943.870000001</v>
      </c>
      <c r="AC3081">
        <f t="shared" si="96"/>
        <v>2000</v>
      </c>
      <c r="AD3081" t="str">
        <f t="shared" si="97"/>
        <v>307</v>
      </c>
    </row>
    <row r="3082" spans="1:30" hidden="1" x14ac:dyDescent="0.25">
      <c r="A3082" t="s">
        <v>1450</v>
      </c>
      <c r="B3082" t="s">
        <v>397</v>
      </c>
      <c r="C3082" t="s">
        <v>1439</v>
      </c>
      <c r="D3082" t="s">
        <v>446</v>
      </c>
      <c r="E3082" t="s">
        <v>122</v>
      </c>
      <c r="F3082" t="s">
        <v>159</v>
      </c>
      <c r="G3082" t="s">
        <v>160</v>
      </c>
      <c r="H3082" t="s">
        <v>143</v>
      </c>
      <c r="I3082" t="s">
        <v>124</v>
      </c>
      <c r="J3082" t="s">
        <v>125</v>
      </c>
      <c r="K3082" t="s">
        <v>1451</v>
      </c>
      <c r="N3082" t="s">
        <v>1452</v>
      </c>
      <c r="O3082" t="s">
        <v>398</v>
      </c>
      <c r="P3082" t="s">
        <v>1442</v>
      </c>
      <c r="Q3082" t="s">
        <v>447</v>
      </c>
      <c r="R3082" t="s">
        <v>131</v>
      </c>
      <c r="S3082" t="s">
        <v>164</v>
      </c>
      <c r="T3082" t="s">
        <v>165</v>
      </c>
      <c r="U3082" t="s">
        <v>151</v>
      </c>
      <c r="V3082" t="s">
        <v>135</v>
      </c>
      <c r="W3082" t="s">
        <v>136</v>
      </c>
      <c r="X3082" t="s">
        <v>1453</v>
      </c>
      <c r="Y3082" s="94">
        <v>209558.9</v>
      </c>
      <c r="Z3082" s="94">
        <v>146873.56999999998</v>
      </c>
      <c r="AA3082" s="94">
        <v>151279.78</v>
      </c>
      <c r="AB3082" s="94">
        <v>151279.78</v>
      </c>
      <c r="AC3082">
        <f t="shared" si="96"/>
        <v>2000</v>
      </c>
      <c r="AD3082" t="str">
        <f t="shared" si="97"/>
        <v>307</v>
      </c>
    </row>
    <row r="3083" spans="1:30" hidden="1" x14ac:dyDescent="0.25">
      <c r="A3083" t="s">
        <v>1450</v>
      </c>
      <c r="B3083" t="s">
        <v>397</v>
      </c>
      <c r="C3083" t="s">
        <v>1439</v>
      </c>
      <c r="D3083" t="s">
        <v>202</v>
      </c>
      <c r="E3083" t="s">
        <v>122</v>
      </c>
      <c r="F3083" t="s">
        <v>159</v>
      </c>
      <c r="G3083" t="s">
        <v>160</v>
      </c>
      <c r="H3083" t="s">
        <v>143</v>
      </c>
      <c r="I3083" t="s">
        <v>124</v>
      </c>
      <c r="J3083" t="s">
        <v>125</v>
      </c>
      <c r="K3083" t="s">
        <v>1451</v>
      </c>
      <c r="N3083" t="s">
        <v>1452</v>
      </c>
      <c r="O3083" t="s">
        <v>398</v>
      </c>
      <c r="P3083" t="s">
        <v>1442</v>
      </c>
      <c r="Q3083" t="s">
        <v>203</v>
      </c>
      <c r="R3083" t="s">
        <v>131</v>
      </c>
      <c r="S3083" t="s">
        <v>164</v>
      </c>
      <c r="T3083" t="s">
        <v>165</v>
      </c>
      <c r="U3083" t="s">
        <v>151</v>
      </c>
      <c r="V3083" t="s">
        <v>135</v>
      </c>
      <c r="W3083" t="s">
        <v>136</v>
      </c>
      <c r="X3083" t="s">
        <v>1453</v>
      </c>
      <c r="Y3083" s="94">
        <v>60333.36</v>
      </c>
      <c r="Z3083" s="94">
        <v>60333.36</v>
      </c>
      <c r="AA3083" s="94">
        <v>62143.360000000001</v>
      </c>
      <c r="AB3083" s="94">
        <v>62143.360000000001</v>
      </c>
      <c r="AC3083">
        <f t="shared" si="96"/>
        <v>2000</v>
      </c>
      <c r="AD3083" t="str">
        <f t="shared" si="97"/>
        <v>307</v>
      </c>
    </row>
    <row r="3084" spans="1:30" hidden="1" x14ac:dyDescent="0.25">
      <c r="A3084" t="s">
        <v>1450</v>
      </c>
      <c r="B3084" t="s">
        <v>397</v>
      </c>
      <c r="C3084" t="s">
        <v>1439</v>
      </c>
      <c r="D3084" t="s">
        <v>212</v>
      </c>
      <c r="E3084" t="s">
        <v>122</v>
      </c>
      <c r="F3084" t="s">
        <v>159</v>
      </c>
      <c r="G3084" t="s">
        <v>160</v>
      </c>
      <c r="H3084" t="s">
        <v>143</v>
      </c>
      <c r="I3084" t="s">
        <v>124</v>
      </c>
      <c r="J3084" t="s">
        <v>125</v>
      </c>
      <c r="K3084" t="s">
        <v>1451</v>
      </c>
      <c r="N3084" t="s">
        <v>1452</v>
      </c>
      <c r="O3084" t="s">
        <v>398</v>
      </c>
      <c r="P3084" t="s">
        <v>1442</v>
      </c>
      <c r="Q3084" t="s">
        <v>213</v>
      </c>
      <c r="R3084" t="s">
        <v>131</v>
      </c>
      <c r="S3084" t="s">
        <v>164</v>
      </c>
      <c r="T3084" t="s">
        <v>165</v>
      </c>
      <c r="U3084" t="s">
        <v>151</v>
      </c>
      <c r="V3084" t="s">
        <v>135</v>
      </c>
      <c r="W3084" t="s">
        <v>136</v>
      </c>
      <c r="X3084" t="s">
        <v>1453</v>
      </c>
      <c r="Y3084" s="94">
        <v>77776.990000000005</v>
      </c>
      <c r="Z3084" s="94">
        <v>57254.66</v>
      </c>
      <c r="AA3084" s="94">
        <v>58972.3</v>
      </c>
      <c r="AB3084" s="94">
        <v>58972.3</v>
      </c>
      <c r="AC3084">
        <f t="shared" si="96"/>
        <v>2000</v>
      </c>
      <c r="AD3084" t="str">
        <f t="shared" si="97"/>
        <v>307</v>
      </c>
    </row>
    <row r="3085" spans="1:30" hidden="1" x14ac:dyDescent="0.25">
      <c r="A3085" t="s">
        <v>1450</v>
      </c>
      <c r="B3085" t="s">
        <v>397</v>
      </c>
      <c r="C3085" t="s">
        <v>1439</v>
      </c>
      <c r="D3085" t="s">
        <v>402</v>
      </c>
      <c r="E3085" t="s">
        <v>122</v>
      </c>
      <c r="F3085" t="s">
        <v>159</v>
      </c>
      <c r="G3085" t="s">
        <v>160</v>
      </c>
      <c r="H3085" t="s">
        <v>143</v>
      </c>
      <c r="I3085" t="s">
        <v>124</v>
      </c>
      <c r="J3085" t="s">
        <v>125</v>
      </c>
      <c r="K3085" t="s">
        <v>1451</v>
      </c>
      <c r="N3085" t="s">
        <v>1452</v>
      </c>
      <c r="O3085" t="s">
        <v>398</v>
      </c>
      <c r="P3085" t="s">
        <v>1442</v>
      </c>
      <c r="Q3085" t="s">
        <v>403</v>
      </c>
      <c r="R3085" t="s">
        <v>131</v>
      </c>
      <c r="S3085" t="s">
        <v>164</v>
      </c>
      <c r="T3085" t="s">
        <v>165</v>
      </c>
      <c r="U3085" t="s">
        <v>151</v>
      </c>
      <c r="V3085" t="s">
        <v>135</v>
      </c>
      <c r="W3085" t="s">
        <v>136</v>
      </c>
      <c r="X3085" t="s">
        <v>1453</v>
      </c>
      <c r="Y3085" s="94">
        <v>0</v>
      </c>
      <c r="Z3085" s="94">
        <v>37952.879999999997</v>
      </c>
      <c r="AA3085" s="94">
        <v>39091.47</v>
      </c>
      <c r="AB3085" s="94">
        <v>39091.47</v>
      </c>
      <c r="AC3085">
        <f t="shared" si="96"/>
        <v>2000</v>
      </c>
      <c r="AD3085" t="str">
        <f t="shared" si="97"/>
        <v>307</v>
      </c>
    </row>
    <row r="3086" spans="1:30" hidden="1" x14ac:dyDescent="0.25">
      <c r="A3086" t="s">
        <v>1450</v>
      </c>
      <c r="B3086" t="s">
        <v>397</v>
      </c>
      <c r="C3086" t="s">
        <v>1439</v>
      </c>
      <c r="D3086" t="s">
        <v>214</v>
      </c>
      <c r="E3086" t="s">
        <v>122</v>
      </c>
      <c r="F3086" t="s">
        <v>159</v>
      </c>
      <c r="G3086" t="s">
        <v>160</v>
      </c>
      <c r="H3086" t="s">
        <v>143</v>
      </c>
      <c r="I3086" t="s">
        <v>124</v>
      </c>
      <c r="J3086" t="s">
        <v>125</v>
      </c>
      <c r="K3086" t="s">
        <v>1451</v>
      </c>
      <c r="N3086" t="s">
        <v>1452</v>
      </c>
      <c r="O3086" t="s">
        <v>398</v>
      </c>
      <c r="P3086" t="s">
        <v>1442</v>
      </c>
      <c r="Q3086" t="s">
        <v>215</v>
      </c>
      <c r="R3086" t="s">
        <v>131</v>
      </c>
      <c r="S3086" t="s">
        <v>164</v>
      </c>
      <c r="T3086" t="s">
        <v>165</v>
      </c>
      <c r="U3086" t="s">
        <v>151</v>
      </c>
      <c r="V3086" t="s">
        <v>135</v>
      </c>
      <c r="W3086" t="s">
        <v>136</v>
      </c>
      <c r="X3086" t="s">
        <v>1453</v>
      </c>
      <c r="Y3086" s="94">
        <v>10749188.27</v>
      </c>
      <c r="Z3086" s="94">
        <v>16625549.980000002</v>
      </c>
      <c r="AA3086" s="94">
        <v>17124316.48</v>
      </c>
      <c r="AB3086" s="94">
        <v>17124316.48</v>
      </c>
      <c r="AC3086">
        <f t="shared" si="96"/>
        <v>2000</v>
      </c>
      <c r="AD3086" t="str">
        <f t="shared" si="97"/>
        <v>307</v>
      </c>
    </row>
    <row r="3087" spans="1:30" hidden="1" x14ac:dyDescent="0.25">
      <c r="A3087" t="s">
        <v>1450</v>
      </c>
      <c r="B3087" t="s">
        <v>397</v>
      </c>
      <c r="C3087" t="s">
        <v>1439</v>
      </c>
      <c r="D3087" t="s">
        <v>218</v>
      </c>
      <c r="E3087" t="s">
        <v>122</v>
      </c>
      <c r="F3087" t="s">
        <v>159</v>
      </c>
      <c r="G3087" t="s">
        <v>160</v>
      </c>
      <c r="H3087" t="s">
        <v>143</v>
      </c>
      <c r="I3087" t="s">
        <v>124</v>
      </c>
      <c r="J3087" t="s">
        <v>125</v>
      </c>
      <c r="K3087" t="s">
        <v>1451</v>
      </c>
      <c r="N3087" t="s">
        <v>1452</v>
      </c>
      <c r="O3087" t="s">
        <v>398</v>
      </c>
      <c r="P3087" t="s">
        <v>1442</v>
      </c>
      <c r="Q3087" t="s">
        <v>219</v>
      </c>
      <c r="R3087" t="s">
        <v>131</v>
      </c>
      <c r="S3087" t="s">
        <v>164</v>
      </c>
      <c r="T3087" t="s">
        <v>165</v>
      </c>
      <c r="U3087" t="s">
        <v>151</v>
      </c>
      <c r="V3087" t="s">
        <v>135</v>
      </c>
      <c r="W3087" t="s">
        <v>136</v>
      </c>
      <c r="X3087" t="s">
        <v>1453</v>
      </c>
      <c r="Y3087" s="94">
        <v>3380618.89</v>
      </c>
      <c r="Z3087" s="94">
        <v>42566125.759999998</v>
      </c>
      <c r="AA3087" s="94">
        <v>43843109.530000001</v>
      </c>
      <c r="AB3087" s="94">
        <v>43843109.530000001</v>
      </c>
      <c r="AC3087">
        <f t="shared" si="96"/>
        <v>2000</v>
      </c>
      <c r="AD3087" t="str">
        <f t="shared" si="97"/>
        <v>307</v>
      </c>
    </row>
    <row r="3088" spans="1:30" hidden="1" x14ac:dyDescent="0.25">
      <c r="A3088" t="s">
        <v>1450</v>
      </c>
      <c r="B3088" t="s">
        <v>397</v>
      </c>
      <c r="C3088" t="s">
        <v>1439</v>
      </c>
      <c r="D3088" t="s">
        <v>224</v>
      </c>
      <c r="E3088" t="s">
        <v>122</v>
      </c>
      <c r="F3088" t="s">
        <v>159</v>
      </c>
      <c r="G3088" t="s">
        <v>160</v>
      </c>
      <c r="H3088" t="s">
        <v>143</v>
      </c>
      <c r="I3088" t="s">
        <v>124</v>
      </c>
      <c r="J3088" t="s">
        <v>125</v>
      </c>
      <c r="K3088" t="s">
        <v>1451</v>
      </c>
      <c r="N3088" t="s">
        <v>1452</v>
      </c>
      <c r="O3088" t="s">
        <v>398</v>
      </c>
      <c r="P3088" t="s">
        <v>1442</v>
      </c>
      <c r="Q3088" t="s">
        <v>225</v>
      </c>
      <c r="R3088" t="s">
        <v>131</v>
      </c>
      <c r="S3088" t="s">
        <v>164</v>
      </c>
      <c r="T3088" t="s">
        <v>165</v>
      </c>
      <c r="U3088" t="s">
        <v>151</v>
      </c>
      <c r="V3088" t="s">
        <v>135</v>
      </c>
      <c r="W3088" t="s">
        <v>136</v>
      </c>
      <c r="X3088" t="s">
        <v>1453</v>
      </c>
      <c r="Y3088" s="94">
        <v>3882.94</v>
      </c>
      <c r="Z3088" s="94">
        <v>3882.9399999999996</v>
      </c>
      <c r="AA3088" s="94">
        <v>3999.43</v>
      </c>
      <c r="AB3088" s="94">
        <v>3999.43</v>
      </c>
      <c r="AC3088">
        <f t="shared" si="96"/>
        <v>2000</v>
      </c>
      <c r="AD3088" t="str">
        <f t="shared" si="97"/>
        <v>307</v>
      </c>
    </row>
    <row r="3089" spans="1:30" hidden="1" x14ac:dyDescent="0.25">
      <c r="A3089" t="s">
        <v>1450</v>
      </c>
      <c r="B3089" t="s">
        <v>397</v>
      </c>
      <c r="C3089" t="s">
        <v>1439</v>
      </c>
      <c r="D3089" t="s">
        <v>226</v>
      </c>
      <c r="E3089" t="s">
        <v>122</v>
      </c>
      <c r="F3089" t="s">
        <v>159</v>
      </c>
      <c r="G3089" t="s">
        <v>160</v>
      </c>
      <c r="H3089" t="s">
        <v>143</v>
      </c>
      <c r="I3089" t="s">
        <v>124</v>
      </c>
      <c r="J3089" t="s">
        <v>125</v>
      </c>
      <c r="K3089" t="s">
        <v>1451</v>
      </c>
      <c r="N3089" t="s">
        <v>1452</v>
      </c>
      <c r="O3089" t="s">
        <v>398</v>
      </c>
      <c r="P3089" t="s">
        <v>1442</v>
      </c>
      <c r="Q3089" t="s">
        <v>227</v>
      </c>
      <c r="R3089" t="s">
        <v>131</v>
      </c>
      <c r="S3089" t="s">
        <v>164</v>
      </c>
      <c r="T3089" t="s">
        <v>165</v>
      </c>
      <c r="U3089" t="s">
        <v>151</v>
      </c>
      <c r="V3089" t="s">
        <v>135</v>
      </c>
      <c r="W3089" t="s">
        <v>136</v>
      </c>
      <c r="X3089" t="s">
        <v>1453</v>
      </c>
      <c r="Y3089" s="94">
        <v>32819.230000000003</v>
      </c>
      <c r="Z3089" s="94">
        <v>24614.422500000001</v>
      </c>
      <c r="AA3089" s="94">
        <v>25352.86</v>
      </c>
      <c r="AB3089" s="94">
        <v>25352.86</v>
      </c>
      <c r="AC3089">
        <f t="shared" si="96"/>
        <v>2000</v>
      </c>
      <c r="AD3089" t="str">
        <f t="shared" si="97"/>
        <v>307</v>
      </c>
    </row>
    <row r="3090" spans="1:30" hidden="1" x14ac:dyDescent="0.25">
      <c r="A3090" t="s">
        <v>1450</v>
      </c>
      <c r="B3090" t="s">
        <v>397</v>
      </c>
      <c r="C3090" t="s">
        <v>1439</v>
      </c>
      <c r="D3090" t="s">
        <v>234</v>
      </c>
      <c r="E3090" t="s">
        <v>122</v>
      </c>
      <c r="F3090" t="s">
        <v>159</v>
      </c>
      <c r="G3090" t="s">
        <v>160</v>
      </c>
      <c r="H3090" t="s">
        <v>143</v>
      </c>
      <c r="I3090" t="s">
        <v>124</v>
      </c>
      <c r="J3090" t="s">
        <v>125</v>
      </c>
      <c r="K3090" t="s">
        <v>1451</v>
      </c>
      <c r="N3090" t="s">
        <v>1452</v>
      </c>
      <c r="O3090" t="s">
        <v>398</v>
      </c>
      <c r="P3090" t="s">
        <v>1442</v>
      </c>
      <c r="Q3090" t="s">
        <v>235</v>
      </c>
      <c r="R3090" t="s">
        <v>131</v>
      </c>
      <c r="S3090" t="s">
        <v>164</v>
      </c>
      <c r="T3090" t="s">
        <v>165</v>
      </c>
      <c r="U3090" t="s">
        <v>151</v>
      </c>
      <c r="V3090" t="s">
        <v>135</v>
      </c>
      <c r="W3090" t="s">
        <v>136</v>
      </c>
      <c r="X3090" t="s">
        <v>1453</v>
      </c>
      <c r="Y3090" s="94">
        <v>3978315.16</v>
      </c>
      <c r="Z3090" s="94">
        <v>4962120.6399999987</v>
      </c>
      <c r="AA3090" s="94">
        <v>5289462</v>
      </c>
      <c r="AB3090" s="94">
        <v>5289462</v>
      </c>
      <c r="AC3090">
        <f t="shared" si="96"/>
        <v>3000</v>
      </c>
      <c r="AD3090" t="str">
        <f t="shared" si="97"/>
        <v>307</v>
      </c>
    </row>
    <row r="3091" spans="1:30" hidden="1" x14ac:dyDescent="0.25">
      <c r="A3091" t="s">
        <v>1450</v>
      </c>
      <c r="B3091" t="s">
        <v>397</v>
      </c>
      <c r="C3091" t="s">
        <v>1439</v>
      </c>
      <c r="D3091" t="s">
        <v>158</v>
      </c>
      <c r="E3091" t="s">
        <v>122</v>
      </c>
      <c r="F3091" t="s">
        <v>159</v>
      </c>
      <c r="G3091" t="s">
        <v>160</v>
      </c>
      <c r="H3091" t="s">
        <v>143</v>
      </c>
      <c r="I3091" t="s">
        <v>124</v>
      </c>
      <c r="J3091" t="s">
        <v>125</v>
      </c>
      <c r="K3091" t="s">
        <v>1451</v>
      </c>
      <c r="N3091" t="s">
        <v>1452</v>
      </c>
      <c r="O3091" t="s">
        <v>398</v>
      </c>
      <c r="P3091" t="s">
        <v>1442</v>
      </c>
      <c r="Q3091" t="s">
        <v>163</v>
      </c>
      <c r="R3091" t="s">
        <v>131</v>
      </c>
      <c r="S3091" t="s">
        <v>164</v>
      </c>
      <c r="T3091" t="s">
        <v>165</v>
      </c>
      <c r="U3091" t="s">
        <v>151</v>
      </c>
      <c r="V3091" t="s">
        <v>135</v>
      </c>
      <c r="W3091" t="s">
        <v>136</v>
      </c>
      <c r="X3091" t="s">
        <v>1453</v>
      </c>
      <c r="Y3091" s="94">
        <v>6439726.5599999996</v>
      </c>
      <c r="Z3091" s="94">
        <v>257478.87469999999</v>
      </c>
      <c r="AA3091" s="94">
        <v>265203.240941</v>
      </c>
      <c r="AB3091" s="94">
        <v>265203.24</v>
      </c>
      <c r="AC3091">
        <f t="shared" si="96"/>
        <v>3000</v>
      </c>
      <c r="AD3091" t="str">
        <f t="shared" si="97"/>
        <v>307</v>
      </c>
    </row>
    <row r="3092" spans="1:30" hidden="1" x14ac:dyDescent="0.25">
      <c r="A3092" t="s">
        <v>1450</v>
      </c>
      <c r="B3092" t="s">
        <v>397</v>
      </c>
      <c r="C3092" t="s">
        <v>1439</v>
      </c>
      <c r="D3092" t="s">
        <v>240</v>
      </c>
      <c r="E3092" t="s">
        <v>122</v>
      </c>
      <c r="F3092" t="s">
        <v>159</v>
      </c>
      <c r="G3092" t="s">
        <v>160</v>
      </c>
      <c r="H3092" t="s">
        <v>143</v>
      </c>
      <c r="I3092" t="s">
        <v>124</v>
      </c>
      <c r="J3092" t="s">
        <v>125</v>
      </c>
      <c r="K3092" t="s">
        <v>1451</v>
      </c>
      <c r="N3092" t="s">
        <v>1452</v>
      </c>
      <c r="O3092" t="s">
        <v>398</v>
      </c>
      <c r="P3092" t="s">
        <v>1442</v>
      </c>
      <c r="Q3092" t="s">
        <v>241</v>
      </c>
      <c r="R3092" t="s">
        <v>131</v>
      </c>
      <c r="S3092" t="s">
        <v>164</v>
      </c>
      <c r="T3092" t="s">
        <v>165</v>
      </c>
      <c r="U3092" t="s">
        <v>151</v>
      </c>
      <c r="V3092" t="s">
        <v>135</v>
      </c>
      <c r="W3092" t="s">
        <v>136</v>
      </c>
      <c r="X3092" t="s">
        <v>1453</v>
      </c>
      <c r="Y3092" s="94">
        <v>312230.65999999997</v>
      </c>
      <c r="Z3092" s="94">
        <v>99440.649600000004</v>
      </c>
      <c r="AA3092" s="94">
        <v>102423.87</v>
      </c>
      <c r="AB3092" s="94">
        <v>102423.87</v>
      </c>
      <c r="AC3092">
        <f t="shared" si="96"/>
        <v>3000</v>
      </c>
      <c r="AD3092" t="str">
        <f t="shared" si="97"/>
        <v>307</v>
      </c>
    </row>
    <row r="3093" spans="1:30" hidden="1" x14ac:dyDescent="0.25">
      <c r="A3093" t="s">
        <v>1450</v>
      </c>
      <c r="B3093" t="s">
        <v>397</v>
      </c>
      <c r="C3093" t="s">
        <v>1439</v>
      </c>
      <c r="D3093" t="s">
        <v>167</v>
      </c>
      <c r="E3093" t="s">
        <v>122</v>
      </c>
      <c r="F3093" t="s">
        <v>159</v>
      </c>
      <c r="G3093" t="s">
        <v>160</v>
      </c>
      <c r="H3093" t="s">
        <v>143</v>
      </c>
      <c r="I3093" t="s">
        <v>124</v>
      </c>
      <c r="J3093" t="s">
        <v>125</v>
      </c>
      <c r="K3093" t="s">
        <v>1451</v>
      </c>
      <c r="N3093" t="s">
        <v>1452</v>
      </c>
      <c r="O3093" t="s">
        <v>398</v>
      </c>
      <c r="P3093" t="s">
        <v>1442</v>
      </c>
      <c r="Q3093" t="s">
        <v>168</v>
      </c>
      <c r="R3093" t="s">
        <v>131</v>
      </c>
      <c r="S3093" t="s">
        <v>164</v>
      </c>
      <c r="T3093" t="s">
        <v>165</v>
      </c>
      <c r="U3093" t="s">
        <v>151</v>
      </c>
      <c r="V3093" t="s">
        <v>135</v>
      </c>
      <c r="W3093" t="s">
        <v>136</v>
      </c>
      <c r="X3093" t="s">
        <v>1453</v>
      </c>
      <c r="Y3093" s="94">
        <v>153025.47</v>
      </c>
      <c r="Z3093" s="94">
        <v>0</v>
      </c>
      <c r="AA3093" s="94">
        <v>0</v>
      </c>
      <c r="AB3093" s="94">
        <v>0</v>
      </c>
      <c r="AC3093">
        <f t="shared" si="96"/>
        <v>3000</v>
      </c>
      <c r="AD3093" t="str">
        <f t="shared" si="97"/>
        <v>307</v>
      </c>
    </row>
    <row r="3094" spans="1:30" hidden="1" x14ac:dyDescent="0.25">
      <c r="A3094" t="s">
        <v>1450</v>
      </c>
      <c r="B3094" t="s">
        <v>397</v>
      </c>
      <c r="C3094" t="s">
        <v>1439</v>
      </c>
      <c r="D3094" t="s">
        <v>244</v>
      </c>
      <c r="E3094" t="s">
        <v>122</v>
      </c>
      <c r="F3094" t="s">
        <v>159</v>
      </c>
      <c r="G3094" t="s">
        <v>160</v>
      </c>
      <c r="H3094" t="s">
        <v>143</v>
      </c>
      <c r="I3094" t="s">
        <v>124</v>
      </c>
      <c r="J3094" t="s">
        <v>125</v>
      </c>
      <c r="K3094" t="s">
        <v>1451</v>
      </c>
      <c r="N3094" t="s">
        <v>1452</v>
      </c>
      <c r="O3094" t="s">
        <v>398</v>
      </c>
      <c r="P3094" t="s">
        <v>1442</v>
      </c>
      <c r="Q3094" t="s">
        <v>245</v>
      </c>
      <c r="R3094" t="s">
        <v>131</v>
      </c>
      <c r="S3094" t="s">
        <v>164</v>
      </c>
      <c r="T3094" t="s">
        <v>165</v>
      </c>
      <c r="U3094" t="s">
        <v>151</v>
      </c>
      <c r="V3094" t="s">
        <v>135</v>
      </c>
      <c r="W3094" t="s">
        <v>136</v>
      </c>
      <c r="X3094" t="s">
        <v>1453</v>
      </c>
      <c r="Y3094" s="94">
        <v>1092210</v>
      </c>
      <c r="Z3094" s="94">
        <v>1060396.8400000003</v>
      </c>
      <c r="AA3094" s="94">
        <v>1092208.7452000005</v>
      </c>
      <c r="AB3094" s="94">
        <v>1092208.75</v>
      </c>
      <c r="AC3094">
        <f t="shared" si="96"/>
        <v>3000</v>
      </c>
      <c r="AD3094" t="str">
        <f t="shared" si="97"/>
        <v>307</v>
      </c>
    </row>
    <row r="3095" spans="1:30" hidden="1" x14ac:dyDescent="0.25">
      <c r="A3095" t="s">
        <v>1450</v>
      </c>
      <c r="B3095" t="s">
        <v>397</v>
      </c>
      <c r="C3095" t="s">
        <v>1439</v>
      </c>
      <c r="D3095" t="s">
        <v>291</v>
      </c>
      <c r="E3095" t="s">
        <v>122</v>
      </c>
      <c r="F3095" t="s">
        <v>159</v>
      </c>
      <c r="G3095" t="s">
        <v>160</v>
      </c>
      <c r="H3095" t="s">
        <v>143</v>
      </c>
      <c r="I3095" t="s">
        <v>124</v>
      </c>
      <c r="J3095" t="s">
        <v>125</v>
      </c>
      <c r="K3095" t="s">
        <v>1451</v>
      </c>
      <c r="N3095" t="s">
        <v>1452</v>
      </c>
      <c r="O3095" t="s">
        <v>398</v>
      </c>
      <c r="P3095" t="s">
        <v>1442</v>
      </c>
      <c r="Q3095" t="s">
        <v>169</v>
      </c>
      <c r="R3095" t="s">
        <v>131</v>
      </c>
      <c r="S3095" t="s">
        <v>164</v>
      </c>
      <c r="T3095" t="s">
        <v>165</v>
      </c>
      <c r="U3095" t="s">
        <v>151</v>
      </c>
      <c r="V3095" t="s">
        <v>135</v>
      </c>
      <c r="W3095" t="s">
        <v>136</v>
      </c>
      <c r="X3095" t="s">
        <v>1453</v>
      </c>
      <c r="Y3095" s="94">
        <v>248304.86</v>
      </c>
      <c r="Z3095" s="94">
        <v>154791.59300000002</v>
      </c>
      <c r="AA3095" s="94">
        <v>159435.34079000002</v>
      </c>
      <c r="AB3095" s="94">
        <v>159435.34</v>
      </c>
      <c r="AC3095">
        <f t="shared" si="96"/>
        <v>3000</v>
      </c>
      <c r="AD3095" t="str">
        <f t="shared" si="97"/>
        <v>307</v>
      </c>
    </row>
    <row r="3096" spans="1:30" hidden="1" x14ac:dyDescent="0.25">
      <c r="A3096" t="s">
        <v>1450</v>
      </c>
      <c r="B3096" t="s">
        <v>397</v>
      </c>
      <c r="C3096" t="s">
        <v>1439</v>
      </c>
      <c r="D3096" t="s">
        <v>248</v>
      </c>
      <c r="E3096" t="s">
        <v>122</v>
      </c>
      <c r="F3096" t="s">
        <v>159</v>
      </c>
      <c r="G3096" t="s">
        <v>160</v>
      </c>
      <c r="H3096" t="s">
        <v>143</v>
      </c>
      <c r="I3096" t="s">
        <v>124</v>
      </c>
      <c r="J3096" t="s">
        <v>125</v>
      </c>
      <c r="K3096" t="s">
        <v>1451</v>
      </c>
      <c r="N3096" t="s">
        <v>1452</v>
      </c>
      <c r="O3096" t="s">
        <v>398</v>
      </c>
      <c r="P3096" t="s">
        <v>1442</v>
      </c>
      <c r="Q3096" t="s">
        <v>249</v>
      </c>
      <c r="R3096" t="s">
        <v>131</v>
      </c>
      <c r="S3096" t="s">
        <v>164</v>
      </c>
      <c r="T3096" t="s">
        <v>165</v>
      </c>
      <c r="U3096" t="s">
        <v>151</v>
      </c>
      <c r="V3096" t="s">
        <v>135</v>
      </c>
      <c r="W3096" t="s">
        <v>136</v>
      </c>
      <c r="X3096" t="s">
        <v>1453</v>
      </c>
      <c r="Y3096" s="94">
        <v>161672.04</v>
      </c>
      <c r="Z3096" s="94">
        <v>0</v>
      </c>
      <c r="AA3096" s="94">
        <v>0</v>
      </c>
      <c r="AB3096" s="94">
        <v>0</v>
      </c>
      <c r="AC3096">
        <f t="shared" si="96"/>
        <v>3000</v>
      </c>
      <c r="AD3096" t="str">
        <f t="shared" si="97"/>
        <v>307</v>
      </c>
    </row>
    <row r="3097" spans="1:30" hidden="1" x14ac:dyDescent="0.25">
      <c r="A3097" t="s">
        <v>1450</v>
      </c>
      <c r="B3097" t="s">
        <v>397</v>
      </c>
      <c r="C3097" t="s">
        <v>1439</v>
      </c>
      <c r="D3097" t="s">
        <v>315</v>
      </c>
      <c r="E3097" t="s">
        <v>122</v>
      </c>
      <c r="F3097" t="s">
        <v>159</v>
      </c>
      <c r="G3097" t="s">
        <v>160</v>
      </c>
      <c r="H3097" t="s">
        <v>143</v>
      </c>
      <c r="I3097" t="s">
        <v>124</v>
      </c>
      <c r="J3097" t="s">
        <v>125</v>
      </c>
      <c r="K3097" t="s">
        <v>1451</v>
      </c>
      <c r="N3097" t="s">
        <v>1452</v>
      </c>
      <c r="O3097" t="s">
        <v>398</v>
      </c>
      <c r="P3097" t="s">
        <v>1442</v>
      </c>
      <c r="Q3097" t="s">
        <v>316</v>
      </c>
      <c r="R3097" t="s">
        <v>131</v>
      </c>
      <c r="S3097" t="s">
        <v>164</v>
      </c>
      <c r="T3097" t="s">
        <v>165</v>
      </c>
      <c r="U3097" t="s">
        <v>151</v>
      </c>
      <c r="V3097" t="s">
        <v>135</v>
      </c>
      <c r="W3097" t="s">
        <v>136</v>
      </c>
      <c r="X3097" t="s">
        <v>1453</v>
      </c>
      <c r="Y3097" s="94">
        <v>213581.49</v>
      </c>
      <c r="Z3097" s="94">
        <v>40596.914400000001</v>
      </c>
      <c r="AA3097" s="94">
        <v>41814.82</v>
      </c>
      <c r="AB3097" s="94">
        <v>41814.82</v>
      </c>
      <c r="AC3097">
        <f t="shared" si="96"/>
        <v>3000</v>
      </c>
      <c r="AD3097" t="str">
        <f t="shared" si="97"/>
        <v>307</v>
      </c>
    </row>
    <row r="3098" spans="1:30" hidden="1" x14ac:dyDescent="0.25">
      <c r="A3098" t="s">
        <v>1450</v>
      </c>
      <c r="B3098" t="s">
        <v>397</v>
      </c>
      <c r="C3098" t="s">
        <v>1439</v>
      </c>
      <c r="D3098" t="s">
        <v>1088</v>
      </c>
      <c r="E3098" t="s">
        <v>122</v>
      </c>
      <c r="F3098" t="s">
        <v>159</v>
      </c>
      <c r="G3098" t="s">
        <v>160</v>
      </c>
      <c r="H3098" t="s">
        <v>143</v>
      </c>
      <c r="I3098" t="s">
        <v>124</v>
      </c>
      <c r="J3098" t="s">
        <v>125</v>
      </c>
      <c r="K3098" t="s">
        <v>1451</v>
      </c>
      <c r="N3098" t="s">
        <v>1452</v>
      </c>
      <c r="O3098" t="s">
        <v>398</v>
      </c>
      <c r="P3098" t="s">
        <v>1442</v>
      </c>
      <c r="Q3098" t="s">
        <v>1089</v>
      </c>
      <c r="R3098" t="s">
        <v>131</v>
      </c>
      <c r="S3098" t="s">
        <v>164</v>
      </c>
      <c r="T3098" t="s">
        <v>165</v>
      </c>
      <c r="U3098" t="s">
        <v>151</v>
      </c>
      <c r="V3098" t="s">
        <v>135</v>
      </c>
      <c r="W3098" t="s">
        <v>136</v>
      </c>
      <c r="X3098" t="s">
        <v>1453</v>
      </c>
      <c r="Y3098" s="94">
        <v>340955200.50999999</v>
      </c>
      <c r="Z3098" s="94">
        <v>340955200.50999999</v>
      </c>
      <c r="AA3098" s="94">
        <v>351183856.52999997</v>
      </c>
      <c r="AB3098" s="94">
        <v>351183856.52999997</v>
      </c>
      <c r="AC3098">
        <f t="shared" si="96"/>
        <v>3000</v>
      </c>
      <c r="AD3098" t="str">
        <f t="shared" si="97"/>
        <v>307</v>
      </c>
    </row>
    <row r="3099" spans="1:30" hidden="1" x14ac:dyDescent="0.25">
      <c r="A3099" t="s">
        <v>1450</v>
      </c>
      <c r="B3099" t="s">
        <v>397</v>
      </c>
      <c r="C3099" t="s">
        <v>1439</v>
      </c>
      <c r="D3099" t="s">
        <v>480</v>
      </c>
      <c r="E3099" t="s">
        <v>122</v>
      </c>
      <c r="F3099" t="s">
        <v>159</v>
      </c>
      <c r="G3099" t="s">
        <v>160</v>
      </c>
      <c r="H3099" t="s">
        <v>143</v>
      </c>
      <c r="I3099" t="s">
        <v>124</v>
      </c>
      <c r="J3099" t="s">
        <v>125</v>
      </c>
      <c r="K3099" t="s">
        <v>1451</v>
      </c>
      <c r="N3099" t="s">
        <v>1452</v>
      </c>
      <c r="O3099" t="s">
        <v>398</v>
      </c>
      <c r="P3099" t="s">
        <v>1442</v>
      </c>
      <c r="Q3099" t="s">
        <v>481</v>
      </c>
      <c r="R3099" t="s">
        <v>131</v>
      </c>
      <c r="S3099" t="s">
        <v>164</v>
      </c>
      <c r="T3099" t="s">
        <v>165</v>
      </c>
      <c r="U3099" t="s">
        <v>151</v>
      </c>
      <c r="V3099" t="s">
        <v>135</v>
      </c>
      <c r="W3099" t="s">
        <v>136</v>
      </c>
      <c r="X3099" t="s">
        <v>1453</v>
      </c>
      <c r="Y3099" s="94">
        <v>18354.599999999999</v>
      </c>
      <c r="Z3099" s="94">
        <v>593409.6</v>
      </c>
      <c r="AA3099" s="94">
        <v>611211.89</v>
      </c>
      <c r="AB3099" s="94">
        <v>611211.89</v>
      </c>
      <c r="AC3099">
        <f t="shared" si="96"/>
        <v>3000</v>
      </c>
      <c r="AD3099" t="str">
        <f t="shared" si="97"/>
        <v>307</v>
      </c>
    </row>
    <row r="3100" spans="1:30" hidden="1" x14ac:dyDescent="0.25">
      <c r="A3100" t="s">
        <v>1450</v>
      </c>
      <c r="B3100" t="s">
        <v>397</v>
      </c>
      <c r="C3100" t="s">
        <v>1439</v>
      </c>
      <c r="D3100" t="s">
        <v>1082</v>
      </c>
      <c r="E3100" t="s">
        <v>122</v>
      </c>
      <c r="F3100" t="s">
        <v>159</v>
      </c>
      <c r="G3100" t="s">
        <v>160</v>
      </c>
      <c r="H3100" t="s">
        <v>143</v>
      </c>
      <c r="I3100" t="s">
        <v>124</v>
      </c>
      <c r="J3100" t="s">
        <v>125</v>
      </c>
      <c r="K3100" t="s">
        <v>1451</v>
      </c>
      <c r="N3100" t="s">
        <v>1452</v>
      </c>
      <c r="O3100" t="s">
        <v>398</v>
      </c>
      <c r="P3100" t="s">
        <v>1442</v>
      </c>
      <c r="Q3100" t="s">
        <v>1083</v>
      </c>
      <c r="R3100" t="s">
        <v>131</v>
      </c>
      <c r="S3100" t="s">
        <v>164</v>
      </c>
      <c r="T3100" t="s">
        <v>165</v>
      </c>
      <c r="U3100" t="s">
        <v>151</v>
      </c>
      <c r="V3100" t="s">
        <v>135</v>
      </c>
      <c r="W3100" t="s">
        <v>136</v>
      </c>
      <c r="X3100" t="s">
        <v>1453</v>
      </c>
      <c r="Y3100" s="94">
        <v>86724.91</v>
      </c>
      <c r="Z3100" s="94">
        <v>368876.00000000006</v>
      </c>
      <c r="AA3100" s="94">
        <v>379942.28</v>
      </c>
      <c r="AB3100" s="94">
        <v>379942.28</v>
      </c>
      <c r="AC3100">
        <f t="shared" si="96"/>
        <v>3000</v>
      </c>
      <c r="AD3100" t="str">
        <f t="shared" si="97"/>
        <v>307</v>
      </c>
    </row>
    <row r="3101" spans="1:30" hidden="1" x14ac:dyDescent="0.25">
      <c r="A3101" t="s">
        <v>1450</v>
      </c>
      <c r="B3101" t="s">
        <v>397</v>
      </c>
      <c r="C3101" t="s">
        <v>1439</v>
      </c>
      <c r="D3101" t="s">
        <v>170</v>
      </c>
      <c r="E3101" t="s">
        <v>122</v>
      </c>
      <c r="F3101" t="s">
        <v>159</v>
      </c>
      <c r="G3101" t="s">
        <v>160</v>
      </c>
      <c r="H3101" t="s">
        <v>143</v>
      </c>
      <c r="I3101" t="s">
        <v>124</v>
      </c>
      <c r="J3101" t="s">
        <v>125</v>
      </c>
      <c r="K3101" t="s">
        <v>1451</v>
      </c>
      <c r="N3101" t="s">
        <v>1452</v>
      </c>
      <c r="O3101" t="s">
        <v>398</v>
      </c>
      <c r="P3101" t="s">
        <v>1442</v>
      </c>
      <c r="Q3101" t="s">
        <v>171</v>
      </c>
      <c r="R3101" t="s">
        <v>131</v>
      </c>
      <c r="S3101" t="s">
        <v>164</v>
      </c>
      <c r="T3101" t="s">
        <v>165</v>
      </c>
      <c r="U3101" t="s">
        <v>151</v>
      </c>
      <c r="V3101" t="s">
        <v>135</v>
      </c>
      <c r="W3101" t="s">
        <v>136</v>
      </c>
      <c r="X3101" t="s">
        <v>1453</v>
      </c>
      <c r="Y3101" s="94">
        <v>64446572.520000003</v>
      </c>
      <c r="Z3101" s="94">
        <v>63109561.163333334</v>
      </c>
      <c r="AA3101" s="94">
        <v>65002847.998233333</v>
      </c>
      <c r="AB3101" s="94">
        <v>65002848</v>
      </c>
      <c r="AC3101">
        <f t="shared" si="96"/>
        <v>3000</v>
      </c>
      <c r="AD3101" t="str">
        <f t="shared" si="97"/>
        <v>307</v>
      </c>
    </row>
    <row r="3102" spans="1:30" hidden="1" x14ac:dyDescent="0.25">
      <c r="A3102" t="s">
        <v>1450</v>
      </c>
      <c r="B3102" t="s">
        <v>397</v>
      </c>
      <c r="C3102" t="s">
        <v>1439</v>
      </c>
      <c r="D3102" t="s">
        <v>262</v>
      </c>
      <c r="E3102" t="s">
        <v>122</v>
      </c>
      <c r="F3102" t="s">
        <v>159</v>
      </c>
      <c r="G3102" t="s">
        <v>160</v>
      </c>
      <c r="H3102" t="s">
        <v>143</v>
      </c>
      <c r="I3102" t="s">
        <v>124</v>
      </c>
      <c r="J3102" t="s">
        <v>125</v>
      </c>
      <c r="K3102" t="s">
        <v>1451</v>
      </c>
      <c r="N3102" t="s">
        <v>1452</v>
      </c>
      <c r="O3102" t="s">
        <v>398</v>
      </c>
      <c r="P3102" t="s">
        <v>1442</v>
      </c>
      <c r="Q3102" t="s">
        <v>263</v>
      </c>
      <c r="R3102" t="s">
        <v>131</v>
      </c>
      <c r="S3102" t="s">
        <v>164</v>
      </c>
      <c r="T3102" t="s">
        <v>165</v>
      </c>
      <c r="U3102" t="s">
        <v>151</v>
      </c>
      <c r="V3102" t="s">
        <v>135</v>
      </c>
      <c r="W3102" t="s">
        <v>136</v>
      </c>
      <c r="X3102" t="s">
        <v>1453</v>
      </c>
      <c r="Y3102" s="94">
        <v>867051.65</v>
      </c>
      <c r="Z3102" s="94">
        <v>1274270.5355555555</v>
      </c>
      <c r="AA3102" s="94">
        <v>1312498.6499999999</v>
      </c>
      <c r="AB3102" s="94">
        <v>1312498.6499999999</v>
      </c>
      <c r="AC3102">
        <f t="shared" si="96"/>
        <v>3000</v>
      </c>
      <c r="AD3102" t="str">
        <f t="shared" si="97"/>
        <v>307</v>
      </c>
    </row>
    <row r="3103" spans="1:30" hidden="1" x14ac:dyDescent="0.25">
      <c r="A3103" t="s">
        <v>1450</v>
      </c>
      <c r="B3103" t="s">
        <v>397</v>
      </c>
      <c r="C3103" t="s">
        <v>1439</v>
      </c>
      <c r="D3103" t="s">
        <v>264</v>
      </c>
      <c r="E3103" t="s">
        <v>122</v>
      </c>
      <c r="F3103" t="s">
        <v>159</v>
      </c>
      <c r="G3103" t="s">
        <v>160</v>
      </c>
      <c r="H3103" t="s">
        <v>143</v>
      </c>
      <c r="I3103" t="s">
        <v>124</v>
      </c>
      <c r="J3103" t="s">
        <v>125</v>
      </c>
      <c r="K3103" t="s">
        <v>1451</v>
      </c>
      <c r="N3103" t="s">
        <v>1452</v>
      </c>
      <c r="O3103" t="s">
        <v>398</v>
      </c>
      <c r="P3103" t="s">
        <v>1442</v>
      </c>
      <c r="Q3103" t="s">
        <v>265</v>
      </c>
      <c r="R3103" t="s">
        <v>131</v>
      </c>
      <c r="S3103" t="s">
        <v>164</v>
      </c>
      <c r="T3103" t="s">
        <v>165</v>
      </c>
      <c r="U3103" t="s">
        <v>151</v>
      </c>
      <c r="V3103" t="s">
        <v>135</v>
      </c>
      <c r="W3103" t="s">
        <v>136</v>
      </c>
      <c r="X3103" t="s">
        <v>1453</v>
      </c>
      <c r="Y3103" s="94">
        <v>206759.95</v>
      </c>
      <c r="Z3103" s="94">
        <v>119798.92</v>
      </c>
      <c r="AA3103" s="94">
        <v>123392.89</v>
      </c>
      <c r="AB3103" s="94">
        <v>123392.89</v>
      </c>
      <c r="AC3103">
        <f t="shared" si="96"/>
        <v>3000</v>
      </c>
      <c r="AD3103" t="str">
        <f t="shared" si="97"/>
        <v>307</v>
      </c>
    </row>
    <row r="3104" spans="1:30" hidden="1" x14ac:dyDescent="0.25">
      <c r="A3104" t="s">
        <v>1450</v>
      </c>
      <c r="B3104" t="s">
        <v>397</v>
      </c>
      <c r="C3104" t="s">
        <v>1439</v>
      </c>
      <c r="D3104" t="s">
        <v>272</v>
      </c>
      <c r="E3104" t="s">
        <v>122</v>
      </c>
      <c r="F3104" t="s">
        <v>159</v>
      </c>
      <c r="G3104" t="s">
        <v>160</v>
      </c>
      <c r="H3104" t="s">
        <v>143</v>
      </c>
      <c r="I3104" t="s">
        <v>124</v>
      </c>
      <c r="J3104" t="s">
        <v>125</v>
      </c>
      <c r="K3104" t="s">
        <v>1451</v>
      </c>
      <c r="N3104" t="s">
        <v>1452</v>
      </c>
      <c r="O3104" t="s">
        <v>398</v>
      </c>
      <c r="P3104" t="s">
        <v>1442</v>
      </c>
      <c r="Q3104" t="s">
        <v>273</v>
      </c>
      <c r="R3104" t="s">
        <v>131</v>
      </c>
      <c r="S3104" t="s">
        <v>164</v>
      </c>
      <c r="T3104" t="s">
        <v>165</v>
      </c>
      <c r="U3104" t="s">
        <v>151</v>
      </c>
      <c r="V3104" t="s">
        <v>135</v>
      </c>
      <c r="W3104" t="s">
        <v>136</v>
      </c>
      <c r="X3104" t="s">
        <v>1453</v>
      </c>
      <c r="Y3104" s="94">
        <v>7004143.25</v>
      </c>
      <c r="Z3104" s="94">
        <v>10326595.699999999</v>
      </c>
      <c r="AA3104" s="94">
        <v>10636393.57</v>
      </c>
      <c r="AB3104" s="94">
        <v>10636393.57</v>
      </c>
      <c r="AC3104">
        <f t="shared" si="96"/>
        <v>3000</v>
      </c>
      <c r="AD3104" t="str">
        <f t="shared" si="97"/>
        <v>307</v>
      </c>
    </row>
    <row r="3105" spans="1:30" hidden="1" x14ac:dyDescent="0.25">
      <c r="A3105" t="s">
        <v>1450</v>
      </c>
      <c r="B3105" t="s">
        <v>397</v>
      </c>
      <c r="C3105" t="s">
        <v>1439</v>
      </c>
      <c r="D3105" t="s">
        <v>276</v>
      </c>
      <c r="E3105" t="s">
        <v>122</v>
      </c>
      <c r="F3105" t="s">
        <v>159</v>
      </c>
      <c r="G3105" t="s">
        <v>160</v>
      </c>
      <c r="H3105" t="s">
        <v>143</v>
      </c>
      <c r="I3105" t="s">
        <v>124</v>
      </c>
      <c r="J3105" t="s">
        <v>125</v>
      </c>
      <c r="K3105" t="s">
        <v>1451</v>
      </c>
      <c r="N3105" t="s">
        <v>1452</v>
      </c>
      <c r="O3105" t="s">
        <v>398</v>
      </c>
      <c r="P3105" t="s">
        <v>1442</v>
      </c>
      <c r="Q3105" t="s">
        <v>277</v>
      </c>
      <c r="R3105" t="s">
        <v>131</v>
      </c>
      <c r="S3105" t="s">
        <v>164</v>
      </c>
      <c r="T3105" t="s">
        <v>165</v>
      </c>
      <c r="U3105" t="s">
        <v>151</v>
      </c>
      <c r="V3105" t="s">
        <v>135</v>
      </c>
      <c r="W3105" t="s">
        <v>136</v>
      </c>
      <c r="X3105" t="s">
        <v>1453</v>
      </c>
      <c r="Y3105" s="94">
        <v>56296.959999999999</v>
      </c>
      <c r="Z3105" s="94">
        <v>6264</v>
      </c>
      <c r="AA3105" s="94">
        <v>6451.92</v>
      </c>
      <c r="AB3105" s="94">
        <v>6451.92</v>
      </c>
      <c r="AC3105">
        <f t="shared" si="96"/>
        <v>3000</v>
      </c>
      <c r="AD3105" t="str">
        <f t="shared" si="97"/>
        <v>307</v>
      </c>
    </row>
    <row r="3106" spans="1:30" hidden="1" x14ac:dyDescent="0.25">
      <c r="A3106" t="s">
        <v>1450</v>
      </c>
      <c r="B3106" t="s">
        <v>397</v>
      </c>
      <c r="C3106" t="s">
        <v>1439</v>
      </c>
      <c r="D3106" t="s">
        <v>278</v>
      </c>
      <c r="E3106" t="s">
        <v>122</v>
      </c>
      <c r="F3106" t="s">
        <v>159</v>
      </c>
      <c r="G3106" t="s">
        <v>160</v>
      </c>
      <c r="H3106" t="s">
        <v>143</v>
      </c>
      <c r="I3106" t="s">
        <v>124</v>
      </c>
      <c r="J3106" t="s">
        <v>125</v>
      </c>
      <c r="K3106" t="s">
        <v>1451</v>
      </c>
      <c r="N3106" t="s">
        <v>1452</v>
      </c>
      <c r="O3106" t="s">
        <v>398</v>
      </c>
      <c r="P3106" t="s">
        <v>1442</v>
      </c>
      <c r="Q3106" t="s">
        <v>279</v>
      </c>
      <c r="R3106" t="s">
        <v>131</v>
      </c>
      <c r="S3106" t="s">
        <v>164</v>
      </c>
      <c r="T3106" t="s">
        <v>165</v>
      </c>
      <c r="U3106" t="s">
        <v>151</v>
      </c>
      <c r="V3106" t="s">
        <v>135</v>
      </c>
      <c r="W3106" t="s">
        <v>136</v>
      </c>
      <c r="X3106" t="s">
        <v>1453</v>
      </c>
      <c r="Y3106" s="94">
        <v>144000</v>
      </c>
      <c r="Z3106" s="94">
        <v>43669.94</v>
      </c>
      <c r="AA3106" s="94">
        <v>44980.04</v>
      </c>
      <c r="AB3106" s="94">
        <v>44980.04</v>
      </c>
      <c r="AC3106">
        <f t="shared" si="96"/>
        <v>3000</v>
      </c>
      <c r="AD3106" t="str">
        <f t="shared" si="97"/>
        <v>307</v>
      </c>
    </row>
    <row r="3107" spans="1:30" hidden="1" x14ac:dyDescent="0.25">
      <c r="A3107" t="s">
        <v>1450</v>
      </c>
      <c r="B3107" t="s">
        <v>397</v>
      </c>
      <c r="C3107" t="s">
        <v>1439</v>
      </c>
      <c r="D3107" t="s">
        <v>176</v>
      </c>
      <c r="E3107" t="s">
        <v>122</v>
      </c>
      <c r="F3107" t="s">
        <v>159</v>
      </c>
      <c r="G3107" t="s">
        <v>160</v>
      </c>
      <c r="H3107" t="s">
        <v>143</v>
      </c>
      <c r="I3107" t="s">
        <v>124</v>
      </c>
      <c r="J3107" t="s">
        <v>125</v>
      </c>
      <c r="K3107" t="s">
        <v>1451</v>
      </c>
      <c r="N3107" t="s">
        <v>1452</v>
      </c>
      <c r="O3107" t="s">
        <v>398</v>
      </c>
      <c r="P3107" t="s">
        <v>1442</v>
      </c>
      <c r="Q3107" t="s">
        <v>177</v>
      </c>
      <c r="R3107" t="s">
        <v>131</v>
      </c>
      <c r="S3107" t="s">
        <v>164</v>
      </c>
      <c r="T3107" t="s">
        <v>165</v>
      </c>
      <c r="U3107" t="s">
        <v>151</v>
      </c>
      <c r="V3107" t="s">
        <v>135</v>
      </c>
      <c r="W3107" t="s">
        <v>136</v>
      </c>
      <c r="X3107" t="s">
        <v>1453</v>
      </c>
      <c r="Y3107" s="94">
        <v>6569.91</v>
      </c>
      <c r="Z3107" s="94">
        <v>0</v>
      </c>
      <c r="AA3107" s="94">
        <v>0</v>
      </c>
      <c r="AB3107" s="94">
        <v>0</v>
      </c>
      <c r="AC3107">
        <f t="shared" si="96"/>
        <v>3000</v>
      </c>
      <c r="AD3107" t="str">
        <f t="shared" si="97"/>
        <v>307</v>
      </c>
    </row>
    <row r="3108" spans="1:30" hidden="1" x14ac:dyDescent="0.25">
      <c r="A3108" s="97" t="s">
        <v>1450</v>
      </c>
      <c r="B3108" s="97" t="s">
        <v>397</v>
      </c>
      <c r="C3108" s="97" t="s">
        <v>1439</v>
      </c>
      <c r="D3108" s="97" t="s">
        <v>465</v>
      </c>
      <c r="E3108" s="97" t="s">
        <v>122</v>
      </c>
      <c r="F3108" s="98">
        <v>15</v>
      </c>
      <c r="G3108" s="98" t="s">
        <v>142</v>
      </c>
      <c r="H3108" s="97">
        <v>19</v>
      </c>
      <c r="I3108" s="97" t="s">
        <v>124</v>
      </c>
      <c r="J3108" s="97" t="s">
        <v>125</v>
      </c>
      <c r="K3108" s="97" t="s">
        <v>1451</v>
      </c>
      <c r="L3108" s="97"/>
      <c r="M3108" s="97"/>
      <c r="N3108" s="97" t="s">
        <v>1452</v>
      </c>
      <c r="O3108" s="97" t="s">
        <v>398</v>
      </c>
      <c r="P3108" s="97" t="s">
        <v>1442</v>
      </c>
      <c r="Q3108" s="97" t="s">
        <v>466</v>
      </c>
      <c r="R3108" s="97" t="s">
        <v>131</v>
      </c>
      <c r="S3108" s="97" t="s">
        <v>149</v>
      </c>
      <c r="T3108" s="97" t="s">
        <v>150</v>
      </c>
      <c r="U3108" s="97" t="s">
        <v>134</v>
      </c>
      <c r="V3108" s="97" t="s">
        <v>135</v>
      </c>
      <c r="W3108" s="97" t="s">
        <v>136</v>
      </c>
      <c r="X3108" s="97" t="s">
        <v>1453</v>
      </c>
      <c r="Y3108" s="99">
        <v>1530906.84</v>
      </c>
      <c r="Z3108" s="99">
        <v>1545906.84</v>
      </c>
      <c r="AA3108" s="99">
        <v>1391934.9469523809</v>
      </c>
      <c r="AB3108" s="99">
        <v>1391934.95</v>
      </c>
      <c r="AC3108">
        <f t="shared" si="96"/>
        <v>1000</v>
      </c>
      <c r="AD3108" t="str">
        <f t="shared" si="97"/>
        <v>307</v>
      </c>
    </row>
    <row r="3109" spans="1:30" hidden="1" x14ac:dyDescent="0.25">
      <c r="A3109" s="97" t="s">
        <v>1454</v>
      </c>
      <c r="B3109" s="97" t="s">
        <v>536</v>
      </c>
      <c r="C3109" s="97" t="s">
        <v>140</v>
      </c>
      <c r="D3109" s="97" t="s">
        <v>141</v>
      </c>
      <c r="E3109" s="97" t="s">
        <v>122</v>
      </c>
      <c r="F3109" s="98">
        <v>15</v>
      </c>
      <c r="G3109" s="98" t="s">
        <v>142</v>
      </c>
      <c r="H3109" s="97" t="s">
        <v>143</v>
      </c>
      <c r="I3109" s="97" t="s">
        <v>124</v>
      </c>
      <c r="J3109" s="97" t="s">
        <v>125</v>
      </c>
      <c r="K3109" s="97" t="s">
        <v>1455</v>
      </c>
      <c r="L3109" s="97"/>
      <c r="M3109" s="97"/>
      <c r="N3109" s="97" t="s">
        <v>1456</v>
      </c>
      <c r="O3109" s="97" t="s">
        <v>539</v>
      </c>
      <c r="P3109" s="97" t="s">
        <v>147</v>
      </c>
      <c r="Q3109" s="97" t="s">
        <v>148</v>
      </c>
      <c r="R3109" s="97" t="s">
        <v>131</v>
      </c>
      <c r="S3109" s="97" t="s">
        <v>149</v>
      </c>
      <c r="T3109" s="97" t="s">
        <v>150</v>
      </c>
      <c r="U3109" s="97" t="s">
        <v>151</v>
      </c>
      <c r="V3109" s="97" t="s">
        <v>135</v>
      </c>
      <c r="W3109" s="97" t="s">
        <v>136</v>
      </c>
      <c r="X3109" s="97"/>
      <c r="Y3109" s="99"/>
      <c r="Z3109" s="99"/>
      <c r="AA3109" s="99">
        <v>30220536</v>
      </c>
      <c r="AB3109" s="99">
        <v>30220536</v>
      </c>
      <c r="AC3109">
        <f t="shared" si="96"/>
        <v>1000</v>
      </c>
      <c r="AD3109" t="str">
        <f t="shared" si="97"/>
        <v>307</v>
      </c>
    </row>
    <row r="3110" spans="1:30" hidden="1" x14ac:dyDescent="0.25">
      <c r="A3110" s="97" t="s">
        <v>1454</v>
      </c>
      <c r="B3110" s="97" t="s">
        <v>536</v>
      </c>
      <c r="C3110" s="97" t="s">
        <v>140</v>
      </c>
      <c r="D3110" s="97">
        <v>12101</v>
      </c>
      <c r="E3110" s="97" t="s">
        <v>122</v>
      </c>
      <c r="F3110" s="98">
        <v>15</v>
      </c>
      <c r="G3110" s="98" t="s">
        <v>142</v>
      </c>
      <c r="H3110" s="97">
        <v>19</v>
      </c>
      <c r="I3110" s="97" t="s">
        <v>124</v>
      </c>
      <c r="J3110" s="97" t="s">
        <v>125</v>
      </c>
      <c r="K3110" s="97" t="s">
        <v>1455</v>
      </c>
      <c r="L3110" s="97"/>
      <c r="M3110" s="97"/>
      <c r="N3110" s="97" t="s">
        <v>1456</v>
      </c>
      <c r="O3110" s="97" t="s">
        <v>539</v>
      </c>
      <c r="P3110" s="97" t="s">
        <v>147</v>
      </c>
      <c r="Q3110" s="97" t="s">
        <v>182</v>
      </c>
      <c r="R3110" s="97" t="s">
        <v>131</v>
      </c>
      <c r="S3110" s="97" t="s">
        <v>149</v>
      </c>
      <c r="T3110" s="97" t="s">
        <v>150</v>
      </c>
      <c r="U3110" s="97" t="s">
        <v>134</v>
      </c>
      <c r="V3110" s="97" t="s">
        <v>135</v>
      </c>
      <c r="W3110" s="97" t="s">
        <v>136</v>
      </c>
      <c r="X3110" s="97"/>
      <c r="Y3110" s="99"/>
      <c r="Z3110" s="99"/>
      <c r="AA3110" s="99">
        <v>332514</v>
      </c>
      <c r="AB3110" s="99">
        <v>332514</v>
      </c>
      <c r="AC3110">
        <f t="shared" si="96"/>
        <v>1000</v>
      </c>
      <c r="AD3110" t="str">
        <f t="shared" si="97"/>
        <v>307</v>
      </c>
    </row>
    <row r="3111" spans="1:30" hidden="1" x14ac:dyDescent="0.25">
      <c r="A3111" s="97" t="s">
        <v>1454</v>
      </c>
      <c r="B3111" s="97" t="s">
        <v>536</v>
      </c>
      <c r="C3111" s="97" t="s">
        <v>140</v>
      </c>
      <c r="D3111" s="97">
        <v>13201</v>
      </c>
      <c r="E3111" s="97" t="s">
        <v>122</v>
      </c>
      <c r="F3111" s="98">
        <v>15</v>
      </c>
      <c r="G3111" s="98" t="s">
        <v>142</v>
      </c>
      <c r="H3111" s="97">
        <v>19</v>
      </c>
      <c r="I3111" s="97" t="s">
        <v>124</v>
      </c>
      <c r="J3111" s="97" t="s">
        <v>125</v>
      </c>
      <c r="K3111" s="97" t="s">
        <v>1455</v>
      </c>
      <c r="L3111" s="97"/>
      <c r="M3111" s="97"/>
      <c r="N3111" s="97" t="s">
        <v>1456</v>
      </c>
      <c r="O3111" s="97" t="s">
        <v>539</v>
      </c>
      <c r="P3111" s="97" t="s">
        <v>147</v>
      </c>
      <c r="Q3111" s="97" t="s">
        <v>152</v>
      </c>
      <c r="R3111" s="97" t="s">
        <v>131</v>
      </c>
      <c r="S3111" s="97" t="s">
        <v>149</v>
      </c>
      <c r="T3111" s="97" t="s">
        <v>150</v>
      </c>
      <c r="U3111" s="97" t="s">
        <v>134</v>
      </c>
      <c r="V3111" s="97" t="s">
        <v>135</v>
      </c>
      <c r="W3111" s="97" t="s">
        <v>136</v>
      </c>
      <c r="X3111" s="97"/>
      <c r="Y3111" s="99"/>
      <c r="Z3111" s="99"/>
      <c r="AA3111" s="99">
        <v>1259189</v>
      </c>
      <c r="AB3111" s="99">
        <v>1259189</v>
      </c>
      <c r="AC3111">
        <f t="shared" si="96"/>
        <v>1000</v>
      </c>
      <c r="AD3111" t="str">
        <f t="shared" si="97"/>
        <v>307</v>
      </c>
    </row>
    <row r="3112" spans="1:30" hidden="1" x14ac:dyDescent="0.25">
      <c r="A3112" s="97" t="s">
        <v>1454</v>
      </c>
      <c r="B3112" s="97" t="s">
        <v>536</v>
      </c>
      <c r="C3112" s="97" t="s">
        <v>140</v>
      </c>
      <c r="D3112" s="97">
        <v>13203</v>
      </c>
      <c r="E3112" s="97" t="s">
        <v>122</v>
      </c>
      <c r="F3112" s="98">
        <v>15</v>
      </c>
      <c r="G3112" s="98" t="s">
        <v>142</v>
      </c>
      <c r="H3112" s="97">
        <v>19</v>
      </c>
      <c r="I3112" s="97" t="s">
        <v>124</v>
      </c>
      <c r="J3112" s="97" t="s">
        <v>125</v>
      </c>
      <c r="K3112" s="97" t="s">
        <v>1455</v>
      </c>
      <c r="L3112" s="97"/>
      <c r="M3112" s="97"/>
      <c r="N3112" s="97" t="s">
        <v>1456</v>
      </c>
      <c r="O3112" s="97" t="s">
        <v>539</v>
      </c>
      <c r="P3112" s="97" t="s">
        <v>147</v>
      </c>
      <c r="Q3112" s="97" t="s">
        <v>153</v>
      </c>
      <c r="R3112" s="97" t="s">
        <v>131</v>
      </c>
      <c r="S3112" s="97" t="s">
        <v>149</v>
      </c>
      <c r="T3112" s="97" t="s">
        <v>150</v>
      </c>
      <c r="U3112" s="97" t="s">
        <v>134</v>
      </c>
      <c r="V3112" s="97" t="s">
        <v>135</v>
      </c>
      <c r="W3112" s="97" t="s">
        <v>136</v>
      </c>
      <c r="X3112" s="97"/>
      <c r="Y3112" s="99"/>
      <c r="Z3112" s="99"/>
      <c r="AA3112" s="99">
        <v>5036756</v>
      </c>
      <c r="AB3112" s="99">
        <v>5036756</v>
      </c>
      <c r="AC3112">
        <f t="shared" si="96"/>
        <v>1000</v>
      </c>
      <c r="AD3112" t="str">
        <f t="shared" si="97"/>
        <v>307</v>
      </c>
    </row>
    <row r="3113" spans="1:30" hidden="1" x14ac:dyDescent="0.25">
      <c r="A3113" s="97" t="s">
        <v>1454</v>
      </c>
      <c r="B3113" s="97" t="s">
        <v>536</v>
      </c>
      <c r="C3113" s="97" t="s">
        <v>140</v>
      </c>
      <c r="D3113" s="97" t="s">
        <v>183</v>
      </c>
      <c r="E3113" s="97" t="s">
        <v>122</v>
      </c>
      <c r="F3113" s="98">
        <v>15</v>
      </c>
      <c r="G3113" s="98" t="s">
        <v>142</v>
      </c>
      <c r="H3113" s="97">
        <v>19</v>
      </c>
      <c r="I3113" s="97" t="s">
        <v>124</v>
      </c>
      <c r="J3113" s="97" t="s">
        <v>125</v>
      </c>
      <c r="K3113" s="97" t="s">
        <v>1455</v>
      </c>
      <c r="L3113" s="97"/>
      <c r="M3113" s="97"/>
      <c r="N3113" s="97" t="s">
        <v>1456</v>
      </c>
      <c r="O3113" s="97" t="s">
        <v>539</v>
      </c>
      <c r="P3113" s="97" t="s">
        <v>147</v>
      </c>
      <c r="Q3113" s="97" t="s">
        <v>184</v>
      </c>
      <c r="R3113" s="97" t="s">
        <v>131</v>
      </c>
      <c r="S3113" s="97" t="s">
        <v>149</v>
      </c>
      <c r="T3113" s="97" t="s">
        <v>150</v>
      </c>
      <c r="U3113" s="97" t="s">
        <v>134</v>
      </c>
      <c r="V3113" s="97" t="s">
        <v>135</v>
      </c>
      <c r="W3113" s="97" t="s">
        <v>136</v>
      </c>
      <c r="X3113" s="97" t="s">
        <v>1457</v>
      </c>
      <c r="Y3113" s="99">
        <v>0</v>
      </c>
      <c r="Z3113" s="99">
        <v>2834.1166666666668</v>
      </c>
      <c r="AA3113" s="99">
        <v>2834.1166666666668</v>
      </c>
      <c r="AB3113" s="99">
        <v>2834.12</v>
      </c>
      <c r="AC3113">
        <f t="shared" si="96"/>
        <v>1000</v>
      </c>
      <c r="AD3113" t="str">
        <f t="shared" si="97"/>
        <v>307</v>
      </c>
    </row>
    <row r="3114" spans="1:30" hidden="1" x14ac:dyDescent="0.25">
      <c r="A3114" s="97" t="s">
        <v>1454</v>
      </c>
      <c r="B3114" s="97" t="s">
        <v>536</v>
      </c>
      <c r="C3114" s="97" t="s">
        <v>140</v>
      </c>
      <c r="D3114" s="97">
        <v>14101</v>
      </c>
      <c r="E3114" s="97" t="s">
        <v>122</v>
      </c>
      <c r="F3114" s="98">
        <v>15</v>
      </c>
      <c r="G3114" s="98" t="s">
        <v>142</v>
      </c>
      <c r="H3114" s="97">
        <v>19</v>
      </c>
      <c r="I3114" s="97" t="s">
        <v>124</v>
      </c>
      <c r="J3114" s="97" t="s">
        <v>125</v>
      </c>
      <c r="K3114" s="97" t="s">
        <v>1455</v>
      </c>
      <c r="L3114" s="97"/>
      <c r="M3114" s="97"/>
      <c r="N3114" s="97" t="s">
        <v>1456</v>
      </c>
      <c r="O3114" s="97" t="s">
        <v>539</v>
      </c>
      <c r="P3114" s="97" t="s">
        <v>147</v>
      </c>
      <c r="Q3114" s="97" t="s">
        <v>154</v>
      </c>
      <c r="R3114" s="97" t="s">
        <v>131</v>
      </c>
      <c r="S3114" s="97" t="s">
        <v>149</v>
      </c>
      <c r="T3114" s="97" t="s">
        <v>150</v>
      </c>
      <c r="U3114" s="97" t="s">
        <v>134</v>
      </c>
      <c r="V3114" s="97" t="s">
        <v>135</v>
      </c>
      <c r="W3114" s="97" t="s">
        <v>136</v>
      </c>
      <c r="X3114" s="97"/>
      <c r="Y3114" s="99"/>
      <c r="Z3114" s="99"/>
      <c r="AA3114" s="99">
        <v>1662129.48</v>
      </c>
      <c r="AB3114" s="99">
        <v>1662129.48</v>
      </c>
      <c r="AC3114">
        <f t="shared" si="96"/>
        <v>1000</v>
      </c>
      <c r="AD3114" t="str">
        <f t="shared" si="97"/>
        <v>307</v>
      </c>
    </row>
    <row r="3115" spans="1:30" hidden="1" x14ac:dyDescent="0.25">
      <c r="A3115" s="97" t="s">
        <v>1454</v>
      </c>
      <c r="B3115" s="97" t="s">
        <v>536</v>
      </c>
      <c r="C3115" s="97" t="s">
        <v>140</v>
      </c>
      <c r="D3115" s="97">
        <v>14103</v>
      </c>
      <c r="E3115" s="97" t="s">
        <v>122</v>
      </c>
      <c r="F3115" s="98">
        <v>15</v>
      </c>
      <c r="G3115" s="98" t="s">
        <v>142</v>
      </c>
      <c r="H3115" s="97">
        <v>19</v>
      </c>
      <c r="I3115" s="97" t="s">
        <v>124</v>
      </c>
      <c r="J3115" s="97" t="s">
        <v>125</v>
      </c>
      <c r="K3115" s="97" t="s">
        <v>1455</v>
      </c>
      <c r="L3115" s="97"/>
      <c r="M3115" s="97"/>
      <c r="N3115" s="97" t="s">
        <v>1456</v>
      </c>
      <c r="O3115" s="97" t="s">
        <v>539</v>
      </c>
      <c r="P3115" s="97" t="s">
        <v>147</v>
      </c>
      <c r="Q3115" s="97" t="s">
        <v>155</v>
      </c>
      <c r="R3115" s="97" t="s">
        <v>131</v>
      </c>
      <c r="S3115" s="97" t="s">
        <v>149</v>
      </c>
      <c r="T3115" s="97" t="s">
        <v>150</v>
      </c>
      <c r="U3115" s="97" t="s">
        <v>134</v>
      </c>
      <c r="V3115" s="97" t="s">
        <v>135</v>
      </c>
      <c r="W3115" s="97" t="s">
        <v>136</v>
      </c>
      <c r="X3115" s="97"/>
      <c r="Y3115" s="99"/>
      <c r="Z3115" s="99"/>
      <c r="AA3115" s="99">
        <v>679962.05999999994</v>
      </c>
      <c r="AB3115" s="99">
        <v>679962.06</v>
      </c>
      <c r="AC3115">
        <f t="shared" si="96"/>
        <v>1000</v>
      </c>
      <c r="AD3115" t="str">
        <f t="shared" si="97"/>
        <v>307</v>
      </c>
    </row>
    <row r="3116" spans="1:30" hidden="1" x14ac:dyDescent="0.25">
      <c r="A3116" s="97" t="s">
        <v>1454</v>
      </c>
      <c r="B3116" s="97" t="s">
        <v>536</v>
      </c>
      <c r="C3116" s="97" t="s">
        <v>140</v>
      </c>
      <c r="D3116" s="97">
        <v>14201</v>
      </c>
      <c r="E3116" s="97" t="s">
        <v>122</v>
      </c>
      <c r="F3116" s="98">
        <v>15</v>
      </c>
      <c r="G3116" s="98" t="s">
        <v>142</v>
      </c>
      <c r="H3116" s="97">
        <v>19</v>
      </c>
      <c r="I3116" s="97" t="s">
        <v>124</v>
      </c>
      <c r="J3116" s="97" t="s">
        <v>125</v>
      </c>
      <c r="K3116" s="97" t="s">
        <v>1455</v>
      </c>
      <c r="L3116" s="97"/>
      <c r="M3116" s="97"/>
      <c r="N3116" s="97" t="s">
        <v>1456</v>
      </c>
      <c r="O3116" s="97" t="s">
        <v>539</v>
      </c>
      <c r="P3116" s="97" t="s">
        <v>147</v>
      </c>
      <c r="Q3116" s="97" t="s">
        <v>156</v>
      </c>
      <c r="R3116" s="97" t="s">
        <v>131</v>
      </c>
      <c r="S3116" s="97" t="s">
        <v>149</v>
      </c>
      <c r="T3116" s="97" t="s">
        <v>150</v>
      </c>
      <c r="U3116" s="97" t="s">
        <v>134</v>
      </c>
      <c r="V3116" s="97" t="s">
        <v>135</v>
      </c>
      <c r="W3116" s="97" t="s">
        <v>136</v>
      </c>
      <c r="X3116" s="97"/>
      <c r="Y3116" s="99"/>
      <c r="Z3116" s="99"/>
      <c r="AA3116" s="99">
        <v>1511026.8</v>
      </c>
      <c r="AB3116" s="99">
        <v>1511026.8</v>
      </c>
      <c r="AC3116">
        <f t="shared" si="96"/>
        <v>1000</v>
      </c>
      <c r="AD3116" t="str">
        <f t="shared" si="97"/>
        <v>307</v>
      </c>
    </row>
    <row r="3117" spans="1:30" hidden="1" x14ac:dyDescent="0.25">
      <c r="A3117" s="97" t="s">
        <v>1454</v>
      </c>
      <c r="B3117" s="97" t="s">
        <v>536</v>
      </c>
      <c r="C3117" s="97" t="s">
        <v>140</v>
      </c>
      <c r="D3117" s="97">
        <v>14301</v>
      </c>
      <c r="E3117" s="97" t="s">
        <v>122</v>
      </c>
      <c r="F3117" s="98">
        <v>15</v>
      </c>
      <c r="G3117" s="98" t="s">
        <v>142</v>
      </c>
      <c r="H3117" s="97">
        <v>19</v>
      </c>
      <c r="I3117" s="97" t="s">
        <v>124</v>
      </c>
      <c r="J3117" s="97" t="s">
        <v>125</v>
      </c>
      <c r="K3117" s="97" t="s">
        <v>1455</v>
      </c>
      <c r="L3117" s="97"/>
      <c r="M3117" s="97"/>
      <c r="N3117" s="97" t="s">
        <v>1456</v>
      </c>
      <c r="O3117" s="97" t="s">
        <v>539</v>
      </c>
      <c r="P3117" s="97" t="s">
        <v>147</v>
      </c>
      <c r="Q3117" s="97" t="s">
        <v>178</v>
      </c>
      <c r="R3117" s="97" t="s">
        <v>131</v>
      </c>
      <c r="S3117" s="97" t="s">
        <v>149</v>
      </c>
      <c r="T3117" s="97" t="s">
        <v>150</v>
      </c>
      <c r="U3117" s="97" t="s">
        <v>134</v>
      </c>
      <c r="V3117" s="97" t="s">
        <v>135</v>
      </c>
      <c r="W3117" s="97" t="s">
        <v>136</v>
      </c>
      <c r="X3117" s="97"/>
      <c r="Y3117" s="99"/>
      <c r="Z3117" s="99"/>
      <c r="AA3117" s="99">
        <v>1813232.16</v>
      </c>
      <c r="AB3117" s="99">
        <v>1813232.16</v>
      </c>
      <c r="AC3117">
        <f t="shared" si="96"/>
        <v>1000</v>
      </c>
      <c r="AD3117" t="str">
        <f t="shared" si="97"/>
        <v>307</v>
      </c>
    </row>
    <row r="3118" spans="1:30" hidden="1" x14ac:dyDescent="0.25">
      <c r="A3118" s="97" t="s">
        <v>1454</v>
      </c>
      <c r="B3118" s="97" t="s">
        <v>536</v>
      </c>
      <c r="C3118" s="97" t="s">
        <v>140</v>
      </c>
      <c r="D3118" s="97" t="s">
        <v>465</v>
      </c>
      <c r="E3118" s="97" t="s">
        <v>122</v>
      </c>
      <c r="F3118" s="98">
        <v>15</v>
      </c>
      <c r="G3118" s="98" t="s">
        <v>142</v>
      </c>
      <c r="H3118" s="97">
        <v>19</v>
      </c>
      <c r="I3118" s="97" t="s">
        <v>124</v>
      </c>
      <c r="J3118" s="97" t="s">
        <v>125</v>
      </c>
      <c r="K3118" s="97" t="s">
        <v>1455</v>
      </c>
      <c r="L3118" s="97"/>
      <c r="M3118" s="97"/>
      <c r="N3118" s="97" t="s">
        <v>1456</v>
      </c>
      <c r="O3118" s="97" t="s">
        <v>539</v>
      </c>
      <c r="P3118" s="97" t="s">
        <v>147</v>
      </c>
      <c r="Q3118" s="97" t="s">
        <v>466</v>
      </c>
      <c r="R3118" s="97" t="s">
        <v>131</v>
      </c>
      <c r="S3118" s="97" t="s">
        <v>149</v>
      </c>
      <c r="T3118" s="97" t="s">
        <v>150</v>
      </c>
      <c r="U3118" s="97" t="s">
        <v>134</v>
      </c>
      <c r="V3118" s="97" t="s">
        <v>135</v>
      </c>
      <c r="W3118" s="97" t="s">
        <v>136</v>
      </c>
      <c r="X3118" s="97" t="s">
        <v>1457</v>
      </c>
      <c r="Y3118" s="99">
        <v>1034761.8</v>
      </c>
      <c r="Z3118" s="99">
        <v>1044761.8</v>
      </c>
      <c r="AA3118" s="99">
        <v>20056.699523809526</v>
      </c>
      <c r="AB3118" s="99">
        <v>20056.7</v>
      </c>
      <c r="AC3118">
        <f t="shared" si="96"/>
        <v>1000</v>
      </c>
      <c r="AD3118" t="str">
        <f t="shared" si="97"/>
        <v>307</v>
      </c>
    </row>
    <row r="3119" spans="1:30" hidden="1" x14ac:dyDescent="0.25">
      <c r="A3119" t="s">
        <v>1454</v>
      </c>
      <c r="B3119" t="s">
        <v>536</v>
      </c>
      <c r="C3119" t="s">
        <v>157</v>
      </c>
      <c r="D3119" t="s">
        <v>186</v>
      </c>
      <c r="E3119" t="s">
        <v>122</v>
      </c>
      <c r="F3119" t="s">
        <v>159</v>
      </c>
      <c r="G3119" t="s">
        <v>160</v>
      </c>
      <c r="H3119" t="s">
        <v>143</v>
      </c>
      <c r="I3119" t="s">
        <v>124</v>
      </c>
      <c r="J3119" t="s">
        <v>125</v>
      </c>
      <c r="K3119" t="s">
        <v>1458</v>
      </c>
      <c r="N3119" t="s">
        <v>1456</v>
      </c>
      <c r="O3119" t="s">
        <v>539</v>
      </c>
      <c r="P3119" t="s">
        <v>162</v>
      </c>
      <c r="Q3119" t="s">
        <v>188</v>
      </c>
      <c r="R3119" t="s">
        <v>131</v>
      </c>
      <c r="S3119" t="s">
        <v>164</v>
      </c>
      <c r="T3119" t="s">
        <v>165</v>
      </c>
      <c r="U3119" t="s">
        <v>151</v>
      </c>
      <c r="V3119" t="s">
        <v>135</v>
      </c>
      <c r="W3119" t="s">
        <v>136</v>
      </c>
      <c r="X3119" t="s">
        <v>1459</v>
      </c>
      <c r="Y3119" s="94">
        <v>66273.81</v>
      </c>
      <c r="Z3119" s="94">
        <v>344039.83999999997</v>
      </c>
      <c r="AA3119" s="94">
        <v>354361.04</v>
      </c>
      <c r="AB3119" s="94">
        <v>354361.04</v>
      </c>
      <c r="AC3119">
        <f t="shared" si="96"/>
        <v>2000</v>
      </c>
      <c r="AD3119" t="str">
        <f t="shared" si="97"/>
        <v>307</v>
      </c>
    </row>
    <row r="3120" spans="1:30" hidden="1" x14ac:dyDescent="0.25">
      <c r="A3120" t="s">
        <v>1454</v>
      </c>
      <c r="B3120" t="s">
        <v>536</v>
      </c>
      <c r="C3120" t="s">
        <v>157</v>
      </c>
      <c r="D3120" t="s">
        <v>192</v>
      </c>
      <c r="E3120" t="s">
        <v>122</v>
      </c>
      <c r="F3120" t="s">
        <v>159</v>
      </c>
      <c r="G3120" t="s">
        <v>160</v>
      </c>
      <c r="H3120" t="s">
        <v>143</v>
      </c>
      <c r="I3120" t="s">
        <v>124</v>
      </c>
      <c r="J3120" t="s">
        <v>125</v>
      </c>
      <c r="K3120" t="s">
        <v>1458</v>
      </c>
      <c r="N3120" t="s">
        <v>1456</v>
      </c>
      <c r="O3120" t="s">
        <v>539</v>
      </c>
      <c r="P3120" t="s">
        <v>162</v>
      </c>
      <c r="Q3120" t="s">
        <v>193</v>
      </c>
      <c r="R3120" t="s">
        <v>131</v>
      </c>
      <c r="S3120" t="s">
        <v>164</v>
      </c>
      <c r="T3120" t="s">
        <v>165</v>
      </c>
      <c r="U3120" t="s">
        <v>151</v>
      </c>
      <c r="V3120" t="s">
        <v>135</v>
      </c>
      <c r="W3120" t="s">
        <v>136</v>
      </c>
      <c r="X3120" t="s">
        <v>1459</v>
      </c>
      <c r="Y3120" s="94">
        <v>78686.81</v>
      </c>
      <c r="Z3120" s="94">
        <v>107434.54</v>
      </c>
      <c r="AA3120" s="94">
        <v>110657.58</v>
      </c>
      <c r="AB3120" s="94">
        <v>110657.58</v>
      </c>
      <c r="AC3120">
        <f t="shared" si="96"/>
        <v>2000</v>
      </c>
      <c r="AD3120" t="str">
        <f t="shared" si="97"/>
        <v>307</v>
      </c>
    </row>
    <row r="3121" spans="1:30" hidden="1" x14ac:dyDescent="0.25">
      <c r="A3121" t="s">
        <v>1454</v>
      </c>
      <c r="B3121" t="s">
        <v>536</v>
      </c>
      <c r="C3121" t="s">
        <v>157</v>
      </c>
      <c r="D3121" t="s">
        <v>196</v>
      </c>
      <c r="E3121" t="s">
        <v>122</v>
      </c>
      <c r="F3121" t="s">
        <v>159</v>
      </c>
      <c r="G3121" t="s">
        <v>160</v>
      </c>
      <c r="H3121" t="s">
        <v>143</v>
      </c>
      <c r="I3121" t="s">
        <v>124</v>
      </c>
      <c r="J3121" t="s">
        <v>125</v>
      </c>
      <c r="K3121" t="s">
        <v>1458</v>
      </c>
      <c r="N3121" t="s">
        <v>1456</v>
      </c>
      <c r="O3121" t="s">
        <v>539</v>
      </c>
      <c r="P3121" t="s">
        <v>162</v>
      </c>
      <c r="Q3121" t="s">
        <v>197</v>
      </c>
      <c r="R3121" t="s">
        <v>131</v>
      </c>
      <c r="S3121" t="s">
        <v>164</v>
      </c>
      <c r="T3121" t="s">
        <v>165</v>
      </c>
      <c r="U3121" t="s">
        <v>151</v>
      </c>
      <c r="V3121" t="s">
        <v>135</v>
      </c>
      <c r="W3121" t="s">
        <v>136</v>
      </c>
      <c r="X3121" t="s">
        <v>1459</v>
      </c>
      <c r="Y3121" s="94">
        <v>1699917.36</v>
      </c>
      <c r="Z3121" s="94">
        <v>151174.54999999999</v>
      </c>
      <c r="AA3121" s="94">
        <v>155709.79</v>
      </c>
      <c r="AB3121" s="94">
        <v>155709.79</v>
      </c>
      <c r="AC3121">
        <f t="shared" si="96"/>
        <v>2000</v>
      </c>
      <c r="AD3121" t="str">
        <f t="shared" si="97"/>
        <v>307</v>
      </c>
    </row>
    <row r="3122" spans="1:30" hidden="1" x14ac:dyDescent="0.25">
      <c r="A3122" t="s">
        <v>1454</v>
      </c>
      <c r="B3122" t="s">
        <v>536</v>
      </c>
      <c r="C3122" t="s">
        <v>157</v>
      </c>
      <c r="D3122" t="s">
        <v>198</v>
      </c>
      <c r="E3122" t="s">
        <v>122</v>
      </c>
      <c r="F3122" t="s">
        <v>159</v>
      </c>
      <c r="G3122" t="s">
        <v>160</v>
      </c>
      <c r="H3122" t="s">
        <v>143</v>
      </c>
      <c r="I3122" t="s">
        <v>124</v>
      </c>
      <c r="J3122" t="s">
        <v>125</v>
      </c>
      <c r="K3122" t="s">
        <v>1458</v>
      </c>
      <c r="N3122" t="s">
        <v>1456</v>
      </c>
      <c r="O3122" t="s">
        <v>539</v>
      </c>
      <c r="P3122" t="s">
        <v>162</v>
      </c>
      <c r="Q3122" t="s">
        <v>199</v>
      </c>
      <c r="R3122" t="s">
        <v>131</v>
      </c>
      <c r="S3122" t="s">
        <v>164</v>
      </c>
      <c r="T3122" t="s">
        <v>165</v>
      </c>
      <c r="U3122" t="s">
        <v>151</v>
      </c>
      <c r="V3122" t="s">
        <v>135</v>
      </c>
      <c r="W3122" t="s">
        <v>136</v>
      </c>
      <c r="X3122" t="s">
        <v>1459</v>
      </c>
      <c r="Y3122" s="94">
        <v>17117.669999999998</v>
      </c>
      <c r="Z3122" s="94">
        <v>69178.37</v>
      </c>
      <c r="AA3122" s="94">
        <v>71253.72</v>
      </c>
      <c r="AB3122" s="94">
        <v>71253.72</v>
      </c>
      <c r="AC3122">
        <f t="shared" si="96"/>
        <v>2000</v>
      </c>
      <c r="AD3122" t="str">
        <f t="shared" si="97"/>
        <v>307</v>
      </c>
    </row>
    <row r="3123" spans="1:30" hidden="1" x14ac:dyDescent="0.25">
      <c r="A3123" t="s">
        <v>1454</v>
      </c>
      <c r="B3123" t="s">
        <v>536</v>
      </c>
      <c r="C3123" t="s">
        <v>157</v>
      </c>
      <c r="D3123" t="s">
        <v>750</v>
      </c>
      <c r="E3123" t="s">
        <v>122</v>
      </c>
      <c r="F3123" t="s">
        <v>159</v>
      </c>
      <c r="G3123" t="s">
        <v>160</v>
      </c>
      <c r="H3123" t="s">
        <v>143</v>
      </c>
      <c r="I3123" t="s">
        <v>124</v>
      </c>
      <c r="J3123" t="s">
        <v>125</v>
      </c>
      <c r="K3123" t="s">
        <v>1458</v>
      </c>
      <c r="N3123" t="s">
        <v>1456</v>
      </c>
      <c r="O3123" t="s">
        <v>539</v>
      </c>
      <c r="P3123" t="s">
        <v>162</v>
      </c>
      <c r="Q3123" t="s">
        <v>751</v>
      </c>
      <c r="R3123" t="s">
        <v>131</v>
      </c>
      <c r="S3123" t="s">
        <v>164</v>
      </c>
      <c r="T3123" t="s">
        <v>165</v>
      </c>
      <c r="U3123" t="s">
        <v>151</v>
      </c>
      <c r="V3123" t="s">
        <v>135</v>
      </c>
      <c r="W3123" t="s">
        <v>136</v>
      </c>
      <c r="X3123" t="s">
        <v>1459</v>
      </c>
      <c r="Y3123" s="94">
        <v>0</v>
      </c>
      <c r="Z3123" s="94">
        <v>61248</v>
      </c>
      <c r="AA3123" s="94">
        <v>63085.440000000002</v>
      </c>
      <c r="AB3123" s="94">
        <v>63085.440000000002</v>
      </c>
      <c r="AC3123">
        <f t="shared" si="96"/>
        <v>2000</v>
      </c>
      <c r="AD3123" t="str">
        <f t="shared" si="97"/>
        <v>307</v>
      </c>
    </row>
    <row r="3124" spans="1:30" hidden="1" x14ac:dyDescent="0.25">
      <c r="A3124" t="s">
        <v>1454</v>
      </c>
      <c r="B3124" t="s">
        <v>536</v>
      </c>
      <c r="C3124" t="s">
        <v>157</v>
      </c>
      <c r="D3124" t="s">
        <v>200</v>
      </c>
      <c r="E3124" t="s">
        <v>122</v>
      </c>
      <c r="F3124" t="s">
        <v>159</v>
      </c>
      <c r="G3124" t="s">
        <v>160</v>
      </c>
      <c r="H3124" t="s">
        <v>143</v>
      </c>
      <c r="I3124" t="s">
        <v>124</v>
      </c>
      <c r="J3124" t="s">
        <v>125</v>
      </c>
      <c r="K3124" t="s">
        <v>1458</v>
      </c>
      <c r="N3124" t="s">
        <v>1456</v>
      </c>
      <c r="O3124" t="s">
        <v>539</v>
      </c>
      <c r="P3124" t="s">
        <v>162</v>
      </c>
      <c r="Q3124" t="s">
        <v>201</v>
      </c>
      <c r="R3124" t="s">
        <v>131</v>
      </c>
      <c r="S3124" t="s">
        <v>164</v>
      </c>
      <c r="T3124" t="s">
        <v>165</v>
      </c>
      <c r="U3124" t="s">
        <v>151</v>
      </c>
      <c r="V3124" t="s">
        <v>135</v>
      </c>
      <c r="W3124" t="s">
        <v>136</v>
      </c>
      <c r="X3124" t="s">
        <v>1459</v>
      </c>
      <c r="Y3124" s="94">
        <v>43132.77</v>
      </c>
      <c r="Z3124" s="94">
        <v>98085.2</v>
      </c>
      <c r="AA3124" s="94">
        <v>101027.76</v>
      </c>
      <c r="AB3124" s="94">
        <v>101027.76</v>
      </c>
      <c r="AC3124">
        <f t="shared" si="96"/>
        <v>2000</v>
      </c>
      <c r="AD3124" t="str">
        <f t="shared" si="97"/>
        <v>307</v>
      </c>
    </row>
    <row r="3125" spans="1:30" hidden="1" x14ac:dyDescent="0.25">
      <c r="A3125" t="s">
        <v>1454</v>
      </c>
      <c r="B3125" t="s">
        <v>536</v>
      </c>
      <c r="C3125" t="s">
        <v>157</v>
      </c>
      <c r="D3125" t="s">
        <v>214</v>
      </c>
      <c r="E3125" t="s">
        <v>122</v>
      </c>
      <c r="F3125" t="s">
        <v>159</v>
      </c>
      <c r="G3125" t="s">
        <v>160</v>
      </c>
      <c r="H3125" t="s">
        <v>143</v>
      </c>
      <c r="I3125" t="s">
        <v>124</v>
      </c>
      <c r="J3125" t="s">
        <v>125</v>
      </c>
      <c r="K3125" t="s">
        <v>1458</v>
      </c>
      <c r="N3125" t="s">
        <v>1456</v>
      </c>
      <c r="O3125" t="s">
        <v>539</v>
      </c>
      <c r="P3125" t="s">
        <v>162</v>
      </c>
      <c r="Q3125" t="s">
        <v>215</v>
      </c>
      <c r="R3125" t="s">
        <v>131</v>
      </c>
      <c r="S3125" t="s">
        <v>164</v>
      </c>
      <c r="T3125" t="s">
        <v>165</v>
      </c>
      <c r="U3125" t="s">
        <v>151</v>
      </c>
      <c r="V3125" t="s">
        <v>135</v>
      </c>
      <c r="W3125" t="s">
        <v>136</v>
      </c>
      <c r="X3125" t="s">
        <v>1459</v>
      </c>
      <c r="Y3125" s="94">
        <v>517705.34</v>
      </c>
      <c r="Z3125" s="94">
        <v>1093475.8899999999</v>
      </c>
      <c r="AA3125" s="94">
        <v>1126280.17</v>
      </c>
      <c r="AB3125" s="94">
        <v>1126280.17</v>
      </c>
      <c r="AC3125">
        <f t="shared" si="96"/>
        <v>2000</v>
      </c>
      <c r="AD3125" t="str">
        <f t="shared" si="97"/>
        <v>307</v>
      </c>
    </row>
    <row r="3126" spans="1:30" hidden="1" x14ac:dyDescent="0.25">
      <c r="A3126" t="s">
        <v>1454</v>
      </c>
      <c r="B3126" t="s">
        <v>536</v>
      </c>
      <c r="C3126" t="s">
        <v>157</v>
      </c>
      <c r="D3126" t="s">
        <v>218</v>
      </c>
      <c r="E3126" t="s">
        <v>122</v>
      </c>
      <c r="F3126" t="s">
        <v>159</v>
      </c>
      <c r="G3126" t="s">
        <v>160</v>
      </c>
      <c r="H3126" t="s">
        <v>143</v>
      </c>
      <c r="I3126" t="s">
        <v>124</v>
      </c>
      <c r="J3126" t="s">
        <v>125</v>
      </c>
      <c r="K3126" t="s">
        <v>1458</v>
      </c>
      <c r="N3126" t="s">
        <v>1456</v>
      </c>
      <c r="O3126" t="s">
        <v>539</v>
      </c>
      <c r="P3126" t="s">
        <v>162</v>
      </c>
      <c r="Q3126" t="s">
        <v>219</v>
      </c>
      <c r="R3126" t="s">
        <v>131</v>
      </c>
      <c r="S3126" t="s">
        <v>164</v>
      </c>
      <c r="T3126" t="s">
        <v>165</v>
      </c>
      <c r="U3126" t="s">
        <v>151</v>
      </c>
      <c r="V3126" t="s">
        <v>135</v>
      </c>
      <c r="W3126" t="s">
        <v>136</v>
      </c>
      <c r="X3126" t="s">
        <v>1459</v>
      </c>
      <c r="Y3126" s="94">
        <v>0</v>
      </c>
      <c r="Z3126" s="94">
        <v>12725551.400000002</v>
      </c>
      <c r="AA3126" s="94">
        <v>13107317.939999999</v>
      </c>
      <c r="AB3126" s="94">
        <v>13107317.939999999</v>
      </c>
      <c r="AC3126">
        <f t="shared" si="96"/>
        <v>2000</v>
      </c>
      <c r="AD3126" t="str">
        <f t="shared" si="97"/>
        <v>307</v>
      </c>
    </row>
    <row r="3127" spans="1:30" hidden="1" x14ac:dyDescent="0.25">
      <c r="A3127" t="s">
        <v>1454</v>
      </c>
      <c r="B3127" t="s">
        <v>536</v>
      </c>
      <c r="C3127" t="s">
        <v>157</v>
      </c>
      <c r="D3127" t="s">
        <v>230</v>
      </c>
      <c r="E3127" t="s">
        <v>122</v>
      </c>
      <c r="F3127" t="s">
        <v>159</v>
      </c>
      <c r="G3127" t="s">
        <v>160</v>
      </c>
      <c r="H3127" t="s">
        <v>143</v>
      </c>
      <c r="I3127" t="s">
        <v>124</v>
      </c>
      <c r="J3127" t="s">
        <v>125</v>
      </c>
      <c r="K3127" t="s">
        <v>1458</v>
      </c>
      <c r="N3127" t="s">
        <v>1456</v>
      </c>
      <c r="O3127" t="s">
        <v>539</v>
      </c>
      <c r="P3127" t="s">
        <v>162</v>
      </c>
      <c r="Q3127" t="s">
        <v>231</v>
      </c>
      <c r="R3127" t="s">
        <v>131</v>
      </c>
      <c r="S3127" t="s">
        <v>164</v>
      </c>
      <c r="T3127" t="s">
        <v>165</v>
      </c>
      <c r="U3127" t="s">
        <v>151</v>
      </c>
      <c r="V3127" t="s">
        <v>135</v>
      </c>
      <c r="W3127" t="s">
        <v>136</v>
      </c>
      <c r="X3127" t="s">
        <v>1459</v>
      </c>
      <c r="Y3127" s="94">
        <v>0</v>
      </c>
      <c r="Z3127" s="94">
        <v>51500</v>
      </c>
      <c r="AA3127" s="94">
        <v>53045</v>
      </c>
      <c r="AB3127" s="94">
        <v>53045</v>
      </c>
      <c r="AC3127">
        <f t="shared" si="96"/>
        <v>2000</v>
      </c>
      <c r="AD3127" t="str">
        <f t="shared" si="97"/>
        <v>307</v>
      </c>
    </row>
    <row r="3128" spans="1:30" hidden="1" x14ac:dyDescent="0.25">
      <c r="A3128" t="s">
        <v>1454</v>
      </c>
      <c r="B3128" t="s">
        <v>536</v>
      </c>
      <c r="C3128" t="s">
        <v>157</v>
      </c>
      <c r="D3128" t="s">
        <v>236</v>
      </c>
      <c r="E3128" t="s">
        <v>122</v>
      </c>
      <c r="F3128" t="s">
        <v>159</v>
      </c>
      <c r="G3128" t="s">
        <v>160</v>
      </c>
      <c r="H3128" t="s">
        <v>143</v>
      </c>
      <c r="I3128" t="s">
        <v>124</v>
      </c>
      <c r="J3128" t="s">
        <v>125</v>
      </c>
      <c r="K3128" t="s">
        <v>1458</v>
      </c>
      <c r="N3128" t="s">
        <v>1456</v>
      </c>
      <c r="O3128" t="s">
        <v>539</v>
      </c>
      <c r="P3128" t="s">
        <v>162</v>
      </c>
      <c r="Q3128" t="s">
        <v>237</v>
      </c>
      <c r="R3128" t="s">
        <v>131</v>
      </c>
      <c r="S3128" t="s">
        <v>164</v>
      </c>
      <c r="T3128" t="s">
        <v>165</v>
      </c>
      <c r="U3128" t="s">
        <v>151</v>
      </c>
      <c r="V3128" t="s">
        <v>135</v>
      </c>
      <c r="W3128" t="s">
        <v>136</v>
      </c>
      <c r="X3128" t="s">
        <v>1459</v>
      </c>
      <c r="Y3128" s="94">
        <v>145235.53</v>
      </c>
      <c r="Z3128" s="94">
        <v>68094.026666666672</v>
      </c>
      <c r="AA3128" s="94">
        <v>70136.847466666673</v>
      </c>
      <c r="AB3128" s="94">
        <v>70136.850000000006</v>
      </c>
      <c r="AC3128">
        <f t="shared" si="96"/>
        <v>3000</v>
      </c>
      <c r="AD3128" t="str">
        <f t="shared" si="97"/>
        <v>307</v>
      </c>
    </row>
    <row r="3129" spans="1:30" hidden="1" x14ac:dyDescent="0.25">
      <c r="A3129" t="s">
        <v>1454</v>
      </c>
      <c r="B3129" t="s">
        <v>536</v>
      </c>
      <c r="C3129" t="s">
        <v>157</v>
      </c>
      <c r="D3129" t="s">
        <v>240</v>
      </c>
      <c r="E3129" t="s">
        <v>122</v>
      </c>
      <c r="F3129" t="s">
        <v>159</v>
      </c>
      <c r="G3129" t="s">
        <v>160</v>
      </c>
      <c r="H3129" t="s">
        <v>143</v>
      </c>
      <c r="I3129" t="s">
        <v>124</v>
      </c>
      <c r="J3129" t="s">
        <v>125</v>
      </c>
      <c r="K3129" t="s">
        <v>1458</v>
      </c>
      <c r="N3129" t="s">
        <v>1456</v>
      </c>
      <c r="O3129" t="s">
        <v>539</v>
      </c>
      <c r="P3129" t="s">
        <v>162</v>
      </c>
      <c r="Q3129" t="s">
        <v>241</v>
      </c>
      <c r="R3129" t="s">
        <v>131</v>
      </c>
      <c r="S3129" t="s">
        <v>164</v>
      </c>
      <c r="T3129" t="s">
        <v>165</v>
      </c>
      <c r="U3129" t="s">
        <v>151</v>
      </c>
      <c r="V3129" t="s">
        <v>135</v>
      </c>
      <c r="W3129" t="s">
        <v>136</v>
      </c>
      <c r="X3129" t="s">
        <v>1459</v>
      </c>
      <c r="Y3129" s="94">
        <v>7076.72</v>
      </c>
      <c r="Z3129" s="94">
        <v>6275.333333333333</v>
      </c>
      <c r="AA3129" s="94">
        <v>6463.59</v>
      </c>
      <c r="AB3129" s="94">
        <v>6463.59</v>
      </c>
      <c r="AC3129">
        <f t="shared" si="96"/>
        <v>3000</v>
      </c>
      <c r="AD3129" t="str">
        <f t="shared" si="97"/>
        <v>307</v>
      </c>
    </row>
    <row r="3130" spans="1:30" hidden="1" x14ac:dyDescent="0.25">
      <c r="A3130" t="s">
        <v>1454</v>
      </c>
      <c r="B3130" t="s">
        <v>536</v>
      </c>
      <c r="C3130" t="s">
        <v>157</v>
      </c>
      <c r="D3130" t="s">
        <v>242</v>
      </c>
      <c r="E3130" t="s">
        <v>122</v>
      </c>
      <c r="F3130" t="s">
        <v>159</v>
      </c>
      <c r="G3130" t="s">
        <v>160</v>
      </c>
      <c r="H3130" t="s">
        <v>143</v>
      </c>
      <c r="I3130" t="s">
        <v>124</v>
      </c>
      <c r="J3130" t="s">
        <v>125</v>
      </c>
      <c r="K3130" t="s">
        <v>1458</v>
      </c>
      <c r="N3130" t="s">
        <v>1456</v>
      </c>
      <c r="O3130" t="s">
        <v>539</v>
      </c>
      <c r="P3130" t="s">
        <v>162</v>
      </c>
      <c r="Q3130" t="s">
        <v>243</v>
      </c>
      <c r="R3130" t="s">
        <v>131</v>
      </c>
      <c r="S3130" t="s">
        <v>164</v>
      </c>
      <c r="T3130" t="s">
        <v>165</v>
      </c>
      <c r="U3130" t="s">
        <v>151</v>
      </c>
      <c r="V3130" t="s">
        <v>135</v>
      </c>
      <c r="W3130" t="s">
        <v>136</v>
      </c>
      <c r="X3130" t="s">
        <v>1459</v>
      </c>
      <c r="Y3130" s="94">
        <v>34350.5</v>
      </c>
      <c r="Z3130" s="94">
        <v>33892.300000000003</v>
      </c>
      <c r="AA3130" s="94">
        <v>34909.07</v>
      </c>
      <c r="AB3130" s="94">
        <v>34909.07</v>
      </c>
      <c r="AC3130">
        <f t="shared" si="96"/>
        <v>3000</v>
      </c>
      <c r="AD3130" t="str">
        <f t="shared" si="97"/>
        <v>307</v>
      </c>
    </row>
    <row r="3131" spans="1:30" hidden="1" x14ac:dyDescent="0.25">
      <c r="A3131" t="s">
        <v>1454</v>
      </c>
      <c r="B3131" t="s">
        <v>536</v>
      </c>
      <c r="C3131" t="s">
        <v>157</v>
      </c>
      <c r="D3131" t="s">
        <v>291</v>
      </c>
      <c r="E3131" t="s">
        <v>122</v>
      </c>
      <c r="F3131" t="s">
        <v>159</v>
      </c>
      <c r="G3131" t="s">
        <v>160</v>
      </c>
      <c r="H3131" t="s">
        <v>143</v>
      </c>
      <c r="I3131" t="s">
        <v>124</v>
      </c>
      <c r="J3131" t="s">
        <v>125</v>
      </c>
      <c r="K3131" t="s">
        <v>1458</v>
      </c>
      <c r="N3131" t="s">
        <v>1456</v>
      </c>
      <c r="O3131" t="s">
        <v>539</v>
      </c>
      <c r="P3131" t="s">
        <v>162</v>
      </c>
      <c r="Q3131" t="s">
        <v>169</v>
      </c>
      <c r="R3131" t="s">
        <v>131</v>
      </c>
      <c r="S3131" t="s">
        <v>164</v>
      </c>
      <c r="T3131" t="s">
        <v>165</v>
      </c>
      <c r="U3131" t="s">
        <v>151</v>
      </c>
      <c r="V3131" t="s">
        <v>135</v>
      </c>
      <c r="W3131" t="s">
        <v>136</v>
      </c>
      <c r="X3131" t="s">
        <v>1459</v>
      </c>
      <c r="Y3131" s="94">
        <v>167421.01999999999</v>
      </c>
      <c r="Z3131" s="94">
        <v>62989.599999999991</v>
      </c>
      <c r="AA3131" s="94">
        <v>64879.287999999993</v>
      </c>
      <c r="AB3131" s="94">
        <v>64879.29</v>
      </c>
      <c r="AC3131">
        <f t="shared" si="96"/>
        <v>3000</v>
      </c>
      <c r="AD3131" t="str">
        <f t="shared" si="97"/>
        <v>307</v>
      </c>
    </row>
    <row r="3132" spans="1:30" hidden="1" x14ac:dyDescent="0.25">
      <c r="A3132" t="s">
        <v>1454</v>
      </c>
      <c r="B3132" t="s">
        <v>536</v>
      </c>
      <c r="C3132" t="s">
        <v>157</v>
      </c>
      <c r="D3132" t="s">
        <v>315</v>
      </c>
      <c r="E3132" t="s">
        <v>122</v>
      </c>
      <c r="F3132" t="s">
        <v>159</v>
      </c>
      <c r="G3132" t="s">
        <v>160</v>
      </c>
      <c r="H3132" t="s">
        <v>143</v>
      </c>
      <c r="I3132" t="s">
        <v>124</v>
      </c>
      <c r="J3132" t="s">
        <v>125</v>
      </c>
      <c r="K3132" t="s">
        <v>1458</v>
      </c>
      <c r="N3132" t="s">
        <v>1456</v>
      </c>
      <c r="O3132" t="s">
        <v>539</v>
      </c>
      <c r="P3132" t="s">
        <v>162</v>
      </c>
      <c r="Q3132" t="s">
        <v>316</v>
      </c>
      <c r="R3132" t="s">
        <v>131</v>
      </c>
      <c r="S3132" t="s">
        <v>164</v>
      </c>
      <c r="T3132" t="s">
        <v>165</v>
      </c>
      <c r="U3132" t="s">
        <v>151</v>
      </c>
      <c r="V3132" t="s">
        <v>135</v>
      </c>
      <c r="W3132" t="s">
        <v>136</v>
      </c>
      <c r="X3132" t="s">
        <v>1459</v>
      </c>
      <c r="Y3132" s="94">
        <v>0</v>
      </c>
      <c r="Z3132" s="94">
        <v>110122.66666666667</v>
      </c>
      <c r="AA3132" s="94">
        <v>113426.35</v>
      </c>
      <c r="AB3132" s="94">
        <v>113426.35</v>
      </c>
      <c r="AC3132">
        <f t="shared" si="96"/>
        <v>3000</v>
      </c>
      <c r="AD3132" t="str">
        <f t="shared" si="97"/>
        <v>307</v>
      </c>
    </row>
    <row r="3133" spans="1:30" hidden="1" x14ac:dyDescent="0.25">
      <c r="A3133" t="s">
        <v>1454</v>
      </c>
      <c r="B3133" t="s">
        <v>536</v>
      </c>
      <c r="C3133" t="s">
        <v>157</v>
      </c>
      <c r="D3133" t="s">
        <v>254</v>
      </c>
      <c r="E3133" t="s">
        <v>122</v>
      </c>
      <c r="F3133" t="s">
        <v>159</v>
      </c>
      <c r="G3133" t="s">
        <v>160</v>
      </c>
      <c r="H3133" t="s">
        <v>143</v>
      </c>
      <c r="I3133" t="s">
        <v>124</v>
      </c>
      <c r="J3133" t="s">
        <v>125</v>
      </c>
      <c r="K3133" t="s">
        <v>1458</v>
      </c>
      <c r="N3133" t="s">
        <v>1456</v>
      </c>
      <c r="O3133" t="s">
        <v>539</v>
      </c>
      <c r="P3133" t="s">
        <v>162</v>
      </c>
      <c r="Q3133" t="s">
        <v>255</v>
      </c>
      <c r="R3133" t="s">
        <v>131</v>
      </c>
      <c r="S3133" t="s">
        <v>164</v>
      </c>
      <c r="T3133" t="s">
        <v>165</v>
      </c>
      <c r="U3133" t="s">
        <v>151</v>
      </c>
      <c r="V3133" t="s">
        <v>135</v>
      </c>
      <c r="W3133" t="s">
        <v>136</v>
      </c>
      <c r="X3133" t="s">
        <v>1459</v>
      </c>
      <c r="Y3133" s="94">
        <v>103000</v>
      </c>
      <c r="Z3133" s="94">
        <v>15592.140000000001</v>
      </c>
      <c r="AA3133" s="94">
        <v>16059.9</v>
      </c>
      <c r="AB3133" s="94">
        <v>16059.9</v>
      </c>
      <c r="AC3133">
        <f t="shared" si="96"/>
        <v>3000</v>
      </c>
      <c r="AD3133" t="str">
        <f t="shared" si="97"/>
        <v>307</v>
      </c>
    </row>
    <row r="3134" spans="1:30" hidden="1" x14ac:dyDescent="0.25">
      <c r="A3134" t="s">
        <v>1454</v>
      </c>
      <c r="B3134" t="s">
        <v>536</v>
      </c>
      <c r="C3134" t="s">
        <v>157</v>
      </c>
      <c r="D3134" t="s">
        <v>256</v>
      </c>
      <c r="E3134" t="s">
        <v>122</v>
      </c>
      <c r="F3134" t="s">
        <v>159</v>
      </c>
      <c r="G3134" t="s">
        <v>160</v>
      </c>
      <c r="H3134" t="s">
        <v>143</v>
      </c>
      <c r="I3134" t="s">
        <v>124</v>
      </c>
      <c r="J3134" t="s">
        <v>125</v>
      </c>
      <c r="K3134" t="s">
        <v>1458</v>
      </c>
      <c r="N3134" t="s">
        <v>1456</v>
      </c>
      <c r="O3134" t="s">
        <v>539</v>
      </c>
      <c r="P3134" t="s">
        <v>162</v>
      </c>
      <c r="Q3134" t="s">
        <v>257</v>
      </c>
      <c r="R3134" t="s">
        <v>131</v>
      </c>
      <c r="S3134" t="s">
        <v>164</v>
      </c>
      <c r="T3134" t="s">
        <v>165</v>
      </c>
      <c r="U3134" t="s">
        <v>151</v>
      </c>
      <c r="V3134" t="s">
        <v>135</v>
      </c>
      <c r="W3134" t="s">
        <v>136</v>
      </c>
      <c r="X3134" t="s">
        <v>1459</v>
      </c>
      <c r="Y3134" s="94">
        <v>15949.93</v>
      </c>
      <c r="Z3134" s="94">
        <v>29649.930000000008</v>
      </c>
      <c r="AA3134" s="94">
        <v>30539.43</v>
      </c>
      <c r="AB3134" s="94">
        <v>30539.43</v>
      </c>
      <c r="AC3134">
        <f t="shared" si="96"/>
        <v>3000</v>
      </c>
      <c r="AD3134" t="str">
        <f t="shared" si="97"/>
        <v>307</v>
      </c>
    </row>
    <row r="3135" spans="1:30" hidden="1" x14ac:dyDescent="0.25">
      <c r="A3135" t="s">
        <v>1454</v>
      </c>
      <c r="B3135" t="s">
        <v>536</v>
      </c>
      <c r="C3135" t="s">
        <v>157</v>
      </c>
      <c r="D3135" t="s">
        <v>480</v>
      </c>
      <c r="E3135" t="s">
        <v>122</v>
      </c>
      <c r="F3135" t="s">
        <v>159</v>
      </c>
      <c r="G3135" t="s">
        <v>160</v>
      </c>
      <c r="H3135" t="s">
        <v>143</v>
      </c>
      <c r="I3135" t="s">
        <v>124</v>
      </c>
      <c r="J3135" t="s">
        <v>125</v>
      </c>
      <c r="K3135" t="s">
        <v>1458</v>
      </c>
      <c r="N3135" t="s">
        <v>1456</v>
      </c>
      <c r="O3135" t="s">
        <v>539</v>
      </c>
      <c r="P3135" t="s">
        <v>162</v>
      </c>
      <c r="Q3135" t="s">
        <v>481</v>
      </c>
      <c r="R3135" t="s">
        <v>131</v>
      </c>
      <c r="S3135" t="s">
        <v>164</v>
      </c>
      <c r="T3135" t="s">
        <v>165</v>
      </c>
      <c r="U3135" t="s">
        <v>151</v>
      </c>
      <c r="V3135" t="s">
        <v>135</v>
      </c>
      <c r="W3135" t="s">
        <v>136</v>
      </c>
      <c r="X3135" t="s">
        <v>1459</v>
      </c>
      <c r="Y3135" s="94">
        <v>669171.64</v>
      </c>
      <c r="Z3135" s="94">
        <v>806440.24000000011</v>
      </c>
      <c r="AA3135" s="94">
        <v>830633.45</v>
      </c>
      <c r="AB3135" s="94">
        <v>830633.45</v>
      </c>
      <c r="AC3135">
        <f t="shared" si="96"/>
        <v>3000</v>
      </c>
      <c r="AD3135" t="str">
        <f t="shared" si="97"/>
        <v>307</v>
      </c>
    </row>
    <row r="3136" spans="1:30" hidden="1" x14ac:dyDescent="0.25">
      <c r="A3136" t="s">
        <v>1454</v>
      </c>
      <c r="B3136" t="s">
        <v>536</v>
      </c>
      <c r="C3136" t="s">
        <v>157</v>
      </c>
      <c r="D3136" t="s">
        <v>264</v>
      </c>
      <c r="E3136" t="s">
        <v>122</v>
      </c>
      <c r="F3136" t="s">
        <v>159</v>
      </c>
      <c r="G3136" t="s">
        <v>160</v>
      </c>
      <c r="H3136" t="s">
        <v>143</v>
      </c>
      <c r="I3136" t="s">
        <v>124</v>
      </c>
      <c r="J3136" t="s">
        <v>125</v>
      </c>
      <c r="K3136" t="s">
        <v>1458</v>
      </c>
      <c r="N3136" t="s">
        <v>1456</v>
      </c>
      <c r="O3136" t="s">
        <v>539</v>
      </c>
      <c r="P3136" t="s">
        <v>162</v>
      </c>
      <c r="Q3136" t="s">
        <v>265</v>
      </c>
      <c r="R3136" t="s">
        <v>131</v>
      </c>
      <c r="S3136" t="s">
        <v>164</v>
      </c>
      <c r="T3136" t="s">
        <v>165</v>
      </c>
      <c r="U3136" t="s">
        <v>151</v>
      </c>
      <c r="V3136" t="s">
        <v>135</v>
      </c>
      <c r="W3136" t="s">
        <v>136</v>
      </c>
      <c r="X3136" t="s">
        <v>1459</v>
      </c>
      <c r="Y3136" s="94">
        <v>37665.81</v>
      </c>
      <c r="Z3136" s="94">
        <v>37665.81</v>
      </c>
      <c r="AA3136" s="94">
        <v>38795.78</v>
      </c>
      <c r="AB3136" s="94">
        <v>38795.78</v>
      </c>
      <c r="AC3136">
        <f t="shared" si="96"/>
        <v>3000</v>
      </c>
      <c r="AD3136" t="str">
        <f t="shared" si="97"/>
        <v>307</v>
      </c>
    </row>
    <row r="3137" spans="1:30" hidden="1" x14ac:dyDescent="0.25">
      <c r="A3137" t="s">
        <v>1454</v>
      </c>
      <c r="B3137" t="s">
        <v>536</v>
      </c>
      <c r="C3137" t="s">
        <v>157</v>
      </c>
      <c r="D3137" t="s">
        <v>270</v>
      </c>
      <c r="E3137" t="s">
        <v>122</v>
      </c>
      <c r="F3137" t="s">
        <v>159</v>
      </c>
      <c r="G3137" t="s">
        <v>160</v>
      </c>
      <c r="H3137" t="s">
        <v>143</v>
      </c>
      <c r="I3137" t="s">
        <v>124</v>
      </c>
      <c r="J3137" t="s">
        <v>125</v>
      </c>
      <c r="K3137" t="s">
        <v>1458</v>
      </c>
      <c r="N3137" t="s">
        <v>1456</v>
      </c>
      <c r="O3137" t="s">
        <v>539</v>
      </c>
      <c r="P3137" t="s">
        <v>162</v>
      </c>
      <c r="Q3137" t="s">
        <v>271</v>
      </c>
      <c r="R3137" t="s">
        <v>131</v>
      </c>
      <c r="S3137" t="s">
        <v>164</v>
      </c>
      <c r="T3137" t="s">
        <v>165</v>
      </c>
      <c r="U3137" t="s">
        <v>151</v>
      </c>
      <c r="V3137" t="s">
        <v>135</v>
      </c>
      <c r="W3137" t="s">
        <v>136</v>
      </c>
      <c r="X3137" t="s">
        <v>1459</v>
      </c>
      <c r="Y3137" s="94">
        <v>54074.49</v>
      </c>
      <c r="Z3137" s="94">
        <v>100660.16</v>
      </c>
      <c r="AA3137" s="94">
        <v>103679.96</v>
      </c>
      <c r="AB3137" s="94">
        <v>103679.96</v>
      </c>
      <c r="AC3137">
        <f t="shared" si="96"/>
        <v>3000</v>
      </c>
      <c r="AD3137" t="str">
        <f t="shared" si="97"/>
        <v>307</v>
      </c>
    </row>
    <row r="3138" spans="1:30" hidden="1" x14ac:dyDescent="0.25">
      <c r="A3138" t="s">
        <v>1454</v>
      </c>
      <c r="B3138" t="s">
        <v>536</v>
      </c>
      <c r="C3138" t="s">
        <v>157</v>
      </c>
      <c r="D3138" t="s">
        <v>272</v>
      </c>
      <c r="E3138" t="s">
        <v>122</v>
      </c>
      <c r="F3138" t="s">
        <v>159</v>
      </c>
      <c r="G3138" t="s">
        <v>160</v>
      </c>
      <c r="H3138" t="s">
        <v>143</v>
      </c>
      <c r="I3138" t="s">
        <v>124</v>
      </c>
      <c r="J3138" t="s">
        <v>125</v>
      </c>
      <c r="K3138" t="s">
        <v>1458</v>
      </c>
      <c r="N3138" t="s">
        <v>1456</v>
      </c>
      <c r="O3138" t="s">
        <v>539</v>
      </c>
      <c r="P3138" t="s">
        <v>162</v>
      </c>
      <c r="Q3138" t="s">
        <v>273</v>
      </c>
      <c r="R3138" t="s">
        <v>131</v>
      </c>
      <c r="S3138" t="s">
        <v>164</v>
      </c>
      <c r="T3138" t="s">
        <v>165</v>
      </c>
      <c r="U3138" t="s">
        <v>151</v>
      </c>
      <c r="V3138" t="s">
        <v>135</v>
      </c>
      <c r="W3138" t="s">
        <v>136</v>
      </c>
      <c r="X3138" t="s">
        <v>1459</v>
      </c>
      <c r="Y3138" s="94">
        <v>327772.65999999997</v>
      </c>
      <c r="Z3138" s="94">
        <v>398925.37999999995</v>
      </c>
      <c r="AA3138" s="94">
        <v>410893.14</v>
      </c>
      <c r="AB3138" s="94">
        <v>410893.14</v>
      </c>
      <c r="AC3138">
        <f t="shared" si="96"/>
        <v>3000</v>
      </c>
      <c r="AD3138" t="str">
        <f t="shared" si="97"/>
        <v>307</v>
      </c>
    </row>
    <row r="3139" spans="1:30" hidden="1" x14ac:dyDescent="0.25">
      <c r="A3139" t="s">
        <v>1454</v>
      </c>
      <c r="B3139" t="s">
        <v>536</v>
      </c>
      <c r="C3139" t="s">
        <v>157</v>
      </c>
      <c r="D3139" t="s">
        <v>276</v>
      </c>
      <c r="E3139" t="s">
        <v>122</v>
      </c>
      <c r="F3139" t="s">
        <v>159</v>
      </c>
      <c r="G3139" t="s">
        <v>160</v>
      </c>
      <c r="H3139" t="s">
        <v>143</v>
      </c>
      <c r="I3139" t="s">
        <v>124</v>
      </c>
      <c r="J3139" t="s">
        <v>125</v>
      </c>
      <c r="K3139" t="s">
        <v>1458</v>
      </c>
      <c r="N3139" t="s">
        <v>1456</v>
      </c>
      <c r="O3139" t="s">
        <v>539</v>
      </c>
      <c r="P3139" t="s">
        <v>162</v>
      </c>
      <c r="Q3139" t="s">
        <v>277</v>
      </c>
      <c r="R3139" t="s">
        <v>131</v>
      </c>
      <c r="S3139" t="s">
        <v>164</v>
      </c>
      <c r="T3139" t="s">
        <v>165</v>
      </c>
      <c r="U3139" t="s">
        <v>151</v>
      </c>
      <c r="V3139" t="s">
        <v>135</v>
      </c>
      <c r="W3139" t="s">
        <v>136</v>
      </c>
      <c r="X3139" t="s">
        <v>1459</v>
      </c>
      <c r="Y3139" s="94">
        <v>29589.119999999999</v>
      </c>
      <c r="Z3139" s="94">
        <v>0</v>
      </c>
      <c r="AA3139" s="94">
        <v>0</v>
      </c>
      <c r="AB3139" s="94">
        <v>0</v>
      </c>
      <c r="AC3139">
        <f t="shared" ref="AC3139:AC3202" si="98">MID(D3139,1,1)*1000</f>
        <v>3000</v>
      </c>
      <c r="AD3139" t="str">
        <f t="shared" ref="AD3139:AD3202" si="99">MID(A3139,6,3)</f>
        <v>307</v>
      </c>
    </row>
    <row r="3140" spans="1:30" hidden="1" x14ac:dyDescent="0.25">
      <c r="A3140" t="s">
        <v>1454</v>
      </c>
      <c r="B3140" t="s">
        <v>536</v>
      </c>
      <c r="C3140" t="s">
        <v>157</v>
      </c>
      <c r="D3140" t="s">
        <v>278</v>
      </c>
      <c r="E3140" t="s">
        <v>122</v>
      </c>
      <c r="F3140" t="s">
        <v>159</v>
      </c>
      <c r="G3140" t="s">
        <v>160</v>
      </c>
      <c r="H3140" t="s">
        <v>143</v>
      </c>
      <c r="I3140" t="s">
        <v>124</v>
      </c>
      <c r="J3140" t="s">
        <v>125</v>
      </c>
      <c r="K3140" t="s">
        <v>1458</v>
      </c>
      <c r="N3140" t="s">
        <v>1456</v>
      </c>
      <c r="O3140" t="s">
        <v>539</v>
      </c>
      <c r="P3140" t="s">
        <v>162</v>
      </c>
      <c r="Q3140" t="s">
        <v>279</v>
      </c>
      <c r="R3140" t="s">
        <v>131</v>
      </c>
      <c r="S3140" t="s">
        <v>164</v>
      </c>
      <c r="T3140" t="s">
        <v>165</v>
      </c>
      <c r="U3140" t="s">
        <v>151</v>
      </c>
      <c r="V3140" t="s">
        <v>135</v>
      </c>
      <c r="W3140" t="s">
        <v>136</v>
      </c>
      <c r="X3140" t="s">
        <v>1459</v>
      </c>
      <c r="Y3140" s="94">
        <v>67959.11</v>
      </c>
      <c r="Z3140" s="94">
        <v>45831.6</v>
      </c>
      <c r="AA3140" s="94">
        <v>47206.55</v>
      </c>
      <c r="AB3140" s="94">
        <v>47206.55</v>
      </c>
      <c r="AC3140">
        <f t="shared" si="98"/>
        <v>3000</v>
      </c>
      <c r="AD3140" t="str">
        <f t="shared" si="99"/>
        <v>307</v>
      </c>
    </row>
    <row r="3141" spans="1:30" hidden="1" x14ac:dyDescent="0.25">
      <c r="A3141" t="s">
        <v>1454</v>
      </c>
      <c r="B3141" t="s">
        <v>536</v>
      </c>
      <c r="C3141" t="s">
        <v>157</v>
      </c>
      <c r="D3141" t="s">
        <v>172</v>
      </c>
      <c r="E3141" t="s">
        <v>122</v>
      </c>
      <c r="F3141" t="s">
        <v>159</v>
      </c>
      <c r="G3141" t="s">
        <v>160</v>
      </c>
      <c r="H3141" t="s">
        <v>143</v>
      </c>
      <c r="I3141" t="s">
        <v>124</v>
      </c>
      <c r="J3141" t="s">
        <v>125</v>
      </c>
      <c r="K3141" t="s">
        <v>1458</v>
      </c>
      <c r="N3141" t="s">
        <v>1456</v>
      </c>
      <c r="O3141" t="s">
        <v>539</v>
      </c>
      <c r="P3141" t="s">
        <v>162</v>
      </c>
      <c r="Q3141" t="s">
        <v>173</v>
      </c>
      <c r="R3141" t="s">
        <v>131</v>
      </c>
      <c r="S3141" t="s">
        <v>164</v>
      </c>
      <c r="T3141" t="s">
        <v>165</v>
      </c>
      <c r="U3141" t="s">
        <v>151</v>
      </c>
      <c r="V3141" t="s">
        <v>135</v>
      </c>
      <c r="W3141" t="s">
        <v>136</v>
      </c>
      <c r="X3141" t="s">
        <v>1459</v>
      </c>
      <c r="Y3141" s="94">
        <v>176001.41</v>
      </c>
      <c r="Z3141" s="94">
        <v>50363.893333333341</v>
      </c>
      <c r="AA3141" s="94">
        <v>51874.81</v>
      </c>
      <c r="AB3141" s="94">
        <v>51874.81</v>
      </c>
      <c r="AC3141">
        <f t="shared" si="98"/>
        <v>3000</v>
      </c>
      <c r="AD3141" t="str">
        <f t="shared" si="99"/>
        <v>307</v>
      </c>
    </row>
    <row r="3142" spans="1:30" hidden="1" x14ac:dyDescent="0.25">
      <c r="A3142" t="s">
        <v>1454</v>
      </c>
      <c r="B3142" t="s">
        <v>536</v>
      </c>
      <c r="C3142" t="s">
        <v>157</v>
      </c>
      <c r="D3142" t="s">
        <v>321</v>
      </c>
      <c r="E3142" t="s">
        <v>122</v>
      </c>
      <c r="F3142" t="s">
        <v>159</v>
      </c>
      <c r="G3142" t="s">
        <v>160</v>
      </c>
      <c r="H3142" t="s">
        <v>143</v>
      </c>
      <c r="I3142" t="s">
        <v>124</v>
      </c>
      <c r="J3142" t="s">
        <v>125</v>
      </c>
      <c r="K3142" t="s">
        <v>1458</v>
      </c>
      <c r="N3142" t="s">
        <v>1456</v>
      </c>
      <c r="O3142" t="s">
        <v>539</v>
      </c>
      <c r="P3142" t="s">
        <v>162</v>
      </c>
      <c r="Q3142" t="s">
        <v>322</v>
      </c>
      <c r="R3142" t="s">
        <v>131</v>
      </c>
      <c r="S3142" t="s">
        <v>164</v>
      </c>
      <c r="T3142" t="s">
        <v>165</v>
      </c>
      <c r="U3142" t="s">
        <v>151</v>
      </c>
      <c r="V3142" t="s">
        <v>135</v>
      </c>
      <c r="W3142" t="s">
        <v>136</v>
      </c>
      <c r="X3142" t="s">
        <v>1459</v>
      </c>
      <c r="Y3142" s="94">
        <v>68585.149999999994</v>
      </c>
      <c r="Z3142" s="94">
        <v>0</v>
      </c>
      <c r="AA3142" s="94">
        <v>0</v>
      </c>
      <c r="AB3142" s="94">
        <v>0</v>
      </c>
      <c r="AC3142">
        <f t="shared" si="98"/>
        <v>3000</v>
      </c>
      <c r="AD3142" t="str">
        <f t="shared" si="99"/>
        <v>307</v>
      </c>
    </row>
    <row r="3143" spans="1:30" hidden="1" x14ac:dyDescent="0.25">
      <c r="A3143" t="s">
        <v>1454</v>
      </c>
      <c r="B3143" t="s">
        <v>536</v>
      </c>
      <c r="C3143" t="s">
        <v>157</v>
      </c>
      <c r="D3143" t="s">
        <v>174</v>
      </c>
      <c r="E3143" t="s">
        <v>122</v>
      </c>
      <c r="F3143" t="s">
        <v>159</v>
      </c>
      <c r="G3143" t="s">
        <v>160</v>
      </c>
      <c r="H3143" t="s">
        <v>143</v>
      </c>
      <c r="I3143" t="s">
        <v>124</v>
      </c>
      <c r="J3143" t="s">
        <v>125</v>
      </c>
      <c r="K3143" t="s">
        <v>1458</v>
      </c>
      <c r="N3143" t="s">
        <v>1456</v>
      </c>
      <c r="O3143" t="s">
        <v>539</v>
      </c>
      <c r="P3143" t="s">
        <v>162</v>
      </c>
      <c r="Q3143" t="s">
        <v>175</v>
      </c>
      <c r="R3143" t="s">
        <v>131</v>
      </c>
      <c r="S3143" t="s">
        <v>164</v>
      </c>
      <c r="T3143" t="s">
        <v>165</v>
      </c>
      <c r="U3143" t="s">
        <v>151</v>
      </c>
      <c r="V3143" t="s">
        <v>135</v>
      </c>
      <c r="W3143" t="s">
        <v>136</v>
      </c>
      <c r="X3143" t="s">
        <v>1459</v>
      </c>
      <c r="Y3143" s="94">
        <v>119103.64</v>
      </c>
      <c r="Z3143" s="94">
        <v>35074.352200000001</v>
      </c>
      <c r="AA3143" s="94">
        <v>36126.58</v>
      </c>
      <c r="AB3143" s="94">
        <v>36126.58</v>
      </c>
      <c r="AC3143">
        <f t="shared" si="98"/>
        <v>3000</v>
      </c>
      <c r="AD3143" t="str">
        <f t="shared" si="99"/>
        <v>307</v>
      </c>
    </row>
    <row r="3144" spans="1:30" hidden="1" x14ac:dyDescent="0.25">
      <c r="A3144" t="s">
        <v>1454</v>
      </c>
      <c r="B3144" t="s">
        <v>536</v>
      </c>
      <c r="C3144" t="s">
        <v>157</v>
      </c>
      <c r="D3144" t="s">
        <v>286</v>
      </c>
      <c r="E3144" t="s">
        <v>122</v>
      </c>
      <c r="F3144" t="s">
        <v>159</v>
      </c>
      <c r="G3144" t="s">
        <v>160</v>
      </c>
      <c r="H3144" t="s">
        <v>143</v>
      </c>
      <c r="I3144" t="s">
        <v>124</v>
      </c>
      <c r="J3144" t="s">
        <v>125</v>
      </c>
      <c r="K3144" t="s">
        <v>1458</v>
      </c>
      <c r="N3144" t="s">
        <v>1456</v>
      </c>
      <c r="O3144" t="s">
        <v>539</v>
      </c>
      <c r="P3144" t="s">
        <v>162</v>
      </c>
      <c r="Q3144" t="s">
        <v>287</v>
      </c>
      <c r="R3144" t="s">
        <v>131</v>
      </c>
      <c r="S3144" t="s">
        <v>164</v>
      </c>
      <c r="T3144" t="s">
        <v>165</v>
      </c>
      <c r="U3144" t="s">
        <v>151</v>
      </c>
      <c r="V3144" t="s">
        <v>135</v>
      </c>
      <c r="W3144" t="s">
        <v>136</v>
      </c>
      <c r="X3144" t="s">
        <v>1459</v>
      </c>
      <c r="Y3144" s="94">
        <v>43525.33</v>
      </c>
      <c r="Z3144" s="94">
        <v>34469.980000000003</v>
      </c>
      <c r="AA3144" s="94">
        <v>35504.080000000002</v>
      </c>
      <c r="AB3144" s="94">
        <v>35504.080000000002</v>
      </c>
      <c r="AC3144">
        <f t="shared" si="98"/>
        <v>3000</v>
      </c>
      <c r="AD3144" t="str">
        <f t="shared" si="99"/>
        <v>307</v>
      </c>
    </row>
    <row r="3145" spans="1:30" hidden="1" x14ac:dyDescent="0.25">
      <c r="A3145" t="s">
        <v>1454</v>
      </c>
      <c r="B3145" t="s">
        <v>536</v>
      </c>
      <c r="C3145" t="s">
        <v>157</v>
      </c>
      <c r="D3145" t="s">
        <v>288</v>
      </c>
      <c r="E3145" t="s">
        <v>122</v>
      </c>
      <c r="F3145" t="s">
        <v>159</v>
      </c>
      <c r="G3145" t="s">
        <v>160</v>
      </c>
      <c r="H3145" t="s">
        <v>143</v>
      </c>
      <c r="I3145" t="s">
        <v>124</v>
      </c>
      <c r="J3145" t="s">
        <v>125</v>
      </c>
      <c r="K3145" t="s">
        <v>1458</v>
      </c>
      <c r="N3145" t="s">
        <v>1456</v>
      </c>
      <c r="O3145" t="s">
        <v>539</v>
      </c>
      <c r="P3145" t="s">
        <v>162</v>
      </c>
      <c r="Q3145" t="s">
        <v>289</v>
      </c>
      <c r="R3145" t="s">
        <v>131</v>
      </c>
      <c r="S3145" t="s">
        <v>164</v>
      </c>
      <c r="T3145" t="s">
        <v>165</v>
      </c>
      <c r="U3145" t="s">
        <v>151</v>
      </c>
      <c r="V3145" t="s">
        <v>135</v>
      </c>
      <c r="W3145" t="s">
        <v>136</v>
      </c>
      <c r="X3145" t="s">
        <v>1459</v>
      </c>
      <c r="Y3145" s="94">
        <v>5150</v>
      </c>
      <c r="Z3145" s="94">
        <v>0</v>
      </c>
      <c r="AA3145" s="94">
        <v>0</v>
      </c>
      <c r="AB3145" s="94">
        <v>0</v>
      </c>
      <c r="AC3145">
        <f t="shared" si="98"/>
        <v>3000</v>
      </c>
      <c r="AD3145" t="str">
        <f t="shared" si="99"/>
        <v>307</v>
      </c>
    </row>
    <row r="3146" spans="1:30" hidden="1" x14ac:dyDescent="0.25">
      <c r="A3146" s="97" t="s">
        <v>1454</v>
      </c>
      <c r="B3146" s="97" t="s">
        <v>536</v>
      </c>
      <c r="C3146" s="97" t="s">
        <v>140</v>
      </c>
      <c r="D3146" s="97">
        <v>14403</v>
      </c>
      <c r="E3146" s="97" t="s">
        <v>122</v>
      </c>
      <c r="F3146" s="98">
        <v>15</v>
      </c>
      <c r="G3146" s="98" t="s">
        <v>142</v>
      </c>
      <c r="H3146" s="97">
        <v>19</v>
      </c>
      <c r="I3146" s="97" t="s">
        <v>124</v>
      </c>
      <c r="J3146" s="97" t="s">
        <v>125</v>
      </c>
      <c r="K3146" s="97" t="s">
        <v>1455</v>
      </c>
      <c r="L3146" s="97"/>
      <c r="M3146" s="97"/>
      <c r="N3146" s="97" t="s">
        <v>1456</v>
      </c>
      <c r="O3146" s="97" t="s">
        <v>539</v>
      </c>
      <c r="P3146" s="97" t="s">
        <v>147</v>
      </c>
      <c r="Q3146" s="97" t="s">
        <v>466</v>
      </c>
      <c r="R3146" s="97" t="s">
        <v>131</v>
      </c>
      <c r="S3146" s="97" t="s">
        <v>149</v>
      </c>
      <c r="T3146" s="97" t="s">
        <v>150</v>
      </c>
      <c r="U3146" s="97" t="s">
        <v>134</v>
      </c>
      <c r="V3146" s="97" t="s">
        <v>135</v>
      </c>
      <c r="W3146" s="97" t="s">
        <v>136</v>
      </c>
      <c r="X3146" s="97" t="s">
        <v>1457</v>
      </c>
      <c r="Y3146" s="99">
        <v>0</v>
      </c>
      <c r="Z3146" s="99">
        <v>561587.58666666667</v>
      </c>
      <c r="AA3146" s="99">
        <v>561587.58666666667</v>
      </c>
      <c r="AB3146" s="99">
        <v>561587.59</v>
      </c>
      <c r="AC3146">
        <f t="shared" si="98"/>
        <v>1000</v>
      </c>
      <c r="AD3146" t="str">
        <f t="shared" si="99"/>
        <v>307</v>
      </c>
    </row>
    <row r="3147" spans="1:30" hidden="1" x14ac:dyDescent="0.25">
      <c r="A3147" s="97" t="s">
        <v>1460</v>
      </c>
      <c r="B3147" s="97" t="s">
        <v>536</v>
      </c>
      <c r="C3147" s="97" t="s">
        <v>1461</v>
      </c>
      <c r="D3147" s="97" t="s">
        <v>141</v>
      </c>
      <c r="E3147" s="97" t="s">
        <v>122</v>
      </c>
      <c r="F3147" s="98">
        <v>15</v>
      </c>
      <c r="G3147" s="98" t="s">
        <v>142</v>
      </c>
      <c r="H3147" s="97" t="s">
        <v>143</v>
      </c>
      <c r="I3147" s="97" t="s">
        <v>124</v>
      </c>
      <c r="J3147" s="97" t="s">
        <v>125</v>
      </c>
      <c r="K3147" s="97" t="s">
        <v>1462</v>
      </c>
      <c r="L3147" s="97"/>
      <c r="M3147" s="97"/>
      <c r="N3147" s="97" t="s">
        <v>1463</v>
      </c>
      <c r="O3147" s="97" t="s">
        <v>539</v>
      </c>
      <c r="P3147" s="97" t="s">
        <v>823</v>
      </c>
      <c r="Q3147" s="97" t="s">
        <v>148</v>
      </c>
      <c r="R3147" s="97" t="s">
        <v>131</v>
      </c>
      <c r="S3147" s="97" t="s">
        <v>149</v>
      </c>
      <c r="T3147" s="97" t="s">
        <v>150</v>
      </c>
      <c r="U3147" s="97" t="s">
        <v>151</v>
      </c>
      <c r="V3147" s="97" t="s">
        <v>135</v>
      </c>
      <c r="W3147" s="97" t="s">
        <v>136</v>
      </c>
      <c r="X3147" s="97"/>
      <c r="Y3147" s="99"/>
      <c r="Z3147" s="99"/>
      <c r="AA3147" s="99">
        <v>1893600</v>
      </c>
      <c r="AB3147" s="99">
        <v>1893600</v>
      </c>
      <c r="AC3147">
        <f t="shared" si="98"/>
        <v>1000</v>
      </c>
      <c r="AD3147" t="str">
        <f t="shared" si="99"/>
        <v>307</v>
      </c>
    </row>
    <row r="3148" spans="1:30" hidden="1" x14ac:dyDescent="0.25">
      <c r="A3148" s="97" t="s">
        <v>1460</v>
      </c>
      <c r="B3148" s="97" t="s">
        <v>536</v>
      </c>
      <c r="C3148" s="97" t="s">
        <v>1461</v>
      </c>
      <c r="D3148" s="97">
        <v>13201</v>
      </c>
      <c r="E3148" s="97" t="s">
        <v>122</v>
      </c>
      <c r="F3148" s="98">
        <v>15</v>
      </c>
      <c r="G3148" s="98" t="s">
        <v>142</v>
      </c>
      <c r="H3148" s="97">
        <v>19</v>
      </c>
      <c r="I3148" s="97" t="s">
        <v>124</v>
      </c>
      <c r="J3148" s="97" t="s">
        <v>125</v>
      </c>
      <c r="K3148" s="97" t="s">
        <v>1462</v>
      </c>
      <c r="L3148" s="97"/>
      <c r="M3148" s="97"/>
      <c r="N3148" s="97" t="s">
        <v>1463</v>
      </c>
      <c r="O3148" s="97" t="s">
        <v>539</v>
      </c>
      <c r="P3148" s="97" t="s">
        <v>823</v>
      </c>
      <c r="Q3148" s="97" t="s">
        <v>152</v>
      </c>
      <c r="R3148" s="97" t="s">
        <v>131</v>
      </c>
      <c r="S3148" s="97" t="s">
        <v>149</v>
      </c>
      <c r="T3148" s="97" t="s">
        <v>150</v>
      </c>
      <c r="U3148" s="97" t="s">
        <v>134</v>
      </c>
      <c r="V3148" s="97" t="s">
        <v>135</v>
      </c>
      <c r="W3148" s="97" t="s">
        <v>136</v>
      </c>
      <c r="X3148" s="97"/>
      <c r="Y3148" s="99"/>
      <c r="Z3148" s="99"/>
      <c r="AA3148" s="99">
        <v>78900</v>
      </c>
      <c r="AB3148" s="99">
        <v>78900</v>
      </c>
      <c r="AC3148">
        <f t="shared" si="98"/>
        <v>1000</v>
      </c>
      <c r="AD3148" t="str">
        <f t="shared" si="99"/>
        <v>307</v>
      </c>
    </row>
    <row r="3149" spans="1:30" hidden="1" x14ac:dyDescent="0.25">
      <c r="A3149" s="97" t="s">
        <v>1460</v>
      </c>
      <c r="B3149" s="97" t="s">
        <v>536</v>
      </c>
      <c r="C3149" s="97" t="s">
        <v>1461</v>
      </c>
      <c r="D3149" s="97">
        <v>13203</v>
      </c>
      <c r="E3149" s="97" t="s">
        <v>122</v>
      </c>
      <c r="F3149" s="98">
        <v>15</v>
      </c>
      <c r="G3149" s="98" t="s">
        <v>142</v>
      </c>
      <c r="H3149" s="97">
        <v>19</v>
      </c>
      <c r="I3149" s="97" t="s">
        <v>124</v>
      </c>
      <c r="J3149" s="97" t="s">
        <v>125</v>
      </c>
      <c r="K3149" s="97" t="s">
        <v>1462</v>
      </c>
      <c r="L3149" s="97"/>
      <c r="M3149" s="97"/>
      <c r="N3149" s="97" t="s">
        <v>1463</v>
      </c>
      <c r="O3149" s="97" t="s">
        <v>539</v>
      </c>
      <c r="P3149" s="97" t="s">
        <v>823</v>
      </c>
      <c r="Q3149" s="97" t="s">
        <v>153</v>
      </c>
      <c r="R3149" s="97" t="s">
        <v>131</v>
      </c>
      <c r="S3149" s="97" t="s">
        <v>149</v>
      </c>
      <c r="T3149" s="97" t="s">
        <v>150</v>
      </c>
      <c r="U3149" s="97" t="s">
        <v>134</v>
      </c>
      <c r="V3149" s="97" t="s">
        <v>135</v>
      </c>
      <c r="W3149" s="97" t="s">
        <v>136</v>
      </c>
      <c r="X3149" s="97"/>
      <c r="Y3149" s="99"/>
      <c r="Z3149" s="99"/>
      <c r="AA3149" s="99">
        <v>315600</v>
      </c>
      <c r="AB3149" s="99">
        <v>315600</v>
      </c>
      <c r="AC3149">
        <f t="shared" si="98"/>
        <v>1000</v>
      </c>
      <c r="AD3149" t="str">
        <f t="shared" si="99"/>
        <v>307</v>
      </c>
    </row>
    <row r="3150" spans="1:30" hidden="1" x14ac:dyDescent="0.25">
      <c r="A3150" s="97" t="s">
        <v>1460</v>
      </c>
      <c r="B3150" s="97" t="s">
        <v>536</v>
      </c>
      <c r="C3150" s="97" t="s">
        <v>1461</v>
      </c>
      <c r="D3150" s="97">
        <v>14101</v>
      </c>
      <c r="E3150" s="97" t="s">
        <v>122</v>
      </c>
      <c r="F3150" s="98">
        <v>15</v>
      </c>
      <c r="G3150" s="98" t="s">
        <v>142</v>
      </c>
      <c r="H3150" s="97">
        <v>19</v>
      </c>
      <c r="I3150" s="97" t="s">
        <v>124</v>
      </c>
      <c r="J3150" s="97" t="s">
        <v>125</v>
      </c>
      <c r="K3150" s="97" t="s">
        <v>1462</v>
      </c>
      <c r="L3150" s="97"/>
      <c r="M3150" s="97"/>
      <c r="N3150" s="97" t="s">
        <v>1463</v>
      </c>
      <c r="O3150" s="97" t="s">
        <v>539</v>
      </c>
      <c r="P3150" s="97" t="s">
        <v>823</v>
      </c>
      <c r="Q3150" s="97" t="s">
        <v>154</v>
      </c>
      <c r="R3150" s="97" t="s">
        <v>131</v>
      </c>
      <c r="S3150" s="97" t="s">
        <v>149</v>
      </c>
      <c r="T3150" s="97" t="s">
        <v>150</v>
      </c>
      <c r="U3150" s="97" t="s">
        <v>134</v>
      </c>
      <c r="V3150" s="97" t="s">
        <v>135</v>
      </c>
      <c r="W3150" s="97" t="s">
        <v>136</v>
      </c>
      <c r="X3150" s="97"/>
      <c r="Y3150" s="99"/>
      <c r="Z3150" s="99"/>
      <c r="AA3150" s="99">
        <v>104148</v>
      </c>
      <c r="AB3150" s="99">
        <v>104148</v>
      </c>
      <c r="AC3150">
        <f t="shared" si="98"/>
        <v>1000</v>
      </c>
      <c r="AD3150" t="str">
        <f t="shared" si="99"/>
        <v>307</v>
      </c>
    </row>
    <row r="3151" spans="1:30" hidden="1" x14ac:dyDescent="0.25">
      <c r="A3151" s="97" t="s">
        <v>1460</v>
      </c>
      <c r="B3151" s="97" t="s">
        <v>536</v>
      </c>
      <c r="C3151" s="97" t="s">
        <v>1461</v>
      </c>
      <c r="D3151" s="97">
        <v>14103</v>
      </c>
      <c r="E3151" s="97" t="s">
        <v>122</v>
      </c>
      <c r="F3151" s="98">
        <v>15</v>
      </c>
      <c r="G3151" s="98" t="s">
        <v>142</v>
      </c>
      <c r="H3151" s="97">
        <v>19</v>
      </c>
      <c r="I3151" s="97" t="s">
        <v>124</v>
      </c>
      <c r="J3151" s="97" t="s">
        <v>125</v>
      </c>
      <c r="K3151" s="97" t="s">
        <v>1462</v>
      </c>
      <c r="L3151" s="97"/>
      <c r="M3151" s="97"/>
      <c r="N3151" s="97" t="s">
        <v>1463</v>
      </c>
      <c r="O3151" s="97" t="s">
        <v>539</v>
      </c>
      <c r="P3151" s="97" t="s">
        <v>823</v>
      </c>
      <c r="Q3151" s="97" t="s">
        <v>155</v>
      </c>
      <c r="R3151" s="97" t="s">
        <v>131</v>
      </c>
      <c r="S3151" s="97" t="s">
        <v>149</v>
      </c>
      <c r="T3151" s="97" t="s">
        <v>150</v>
      </c>
      <c r="U3151" s="97" t="s">
        <v>134</v>
      </c>
      <c r="V3151" s="97" t="s">
        <v>135</v>
      </c>
      <c r="W3151" s="97" t="s">
        <v>136</v>
      </c>
      <c r="X3151" s="97"/>
      <c r="Y3151" s="99"/>
      <c r="Z3151" s="99"/>
      <c r="AA3151" s="99">
        <v>42606</v>
      </c>
      <c r="AB3151" s="99">
        <v>42606</v>
      </c>
      <c r="AC3151">
        <f t="shared" si="98"/>
        <v>1000</v>
      </c>
      <c r="AD3151" t="str">
        <f t="shared" si="99"/>
        <v>307</v>
      </c>
    </row>
    <row r="3152" spans="1:30" hidden="1" x14ac:dyDescent="0.25">
      <c r="A3152" s="97" t="s">
        <v>1460</v>
      </c>
      <c r="B3152" s="97" t="s">
        <v>536</v>
      </c>
      <c r="C3152" s="97" t="s">
        <v>1461</v>
      </c>
      <c r="D3152" s="97">
        <v>14201</v>
      </c>
      <c r="E3152" s="97" t="s">
        <v>122</v>
      </c>
      <c r="F3152" s="98">
        <v>15</v>
      </c>
      <c r="G3152" s="98" t="s">
        <v>142</v>
      </c>
      <c r="H3152" s="97">
        <v>19</v>
      </c>
      <c r="I3152" s="97" t="s">
        <v>124</v>
      </c>
      <c r="J3152" s="97" t="s">
        <v>125</v>
      </c>
      <c r="K3152" s="97" t="s">
        <v>1462</v>
      </c>
      <c r="L3152" s="97"/>
      <c r="M3152" s="97"/>
      <c r="N3152" s="97" t="s">
        <v>1463</v>
      </c>
      <c r="O3152" s="97" t="s">
        <v>539</v>
      </c>
      <c r="P3152" s="97" t="s">
        <v>823</v>
      </c>
      <c r="Q3152" s="97" t="s">
        <v>156</v>
      </c>
      <c r="R3152" s="97" t="s">
        <v>131</v>
      </c>
      <c r="S3152" s="97" t="s">
        <v>149</v>
      </c>
      <c r="T3152" s="97" t="s">
        <v>150</v>
      </c>
      <c r="U3152" s="97" t="s">
        <v>134</v>
      </c>
      <c r="V3152" s="97" t="s">
        <v>135</v>
      </c>
      <c r="W3152" s="97" t="s">
        <v>136</v>
      </c>
      <c r="X3152" s="97"/>
      <c r="Y3152" s="99"/>
      <c r="Z3152" s="99"/>
      <c r="AA3152" s="99">
        <v>94680</v>
      </c>
      <c r="AB3152" s="99">
        <v>94680</v>
      </c>
      <c r="AC3152">
        <f t="shared" si="98"/>
        <v>1000</v>
      </c>
      <c r="AD3152" t="str">
        <f t="shared" si="99"/>
        <v>307</v>
      </c>
    </row>
    <row r="3153" spans="1:30" hidden="1" x14ac:dyDescent="0.25">
      <c r="A3153" s="97" t="s">
        <v>1460</v>
      </c>
      <c r="B3153" s="97" t="s">
        <v>536</v>
      </c>
      <c r="C3153" s="97" t="s">
        <v>1461</v>
      </c>
      <c r="D3153" s="97">
        <v>14301</v>
      </c>
      <c r="E3153" s="97" t="s">
        <v>122</v>
      </c>
      <c r="F3153" s="98">
        <v>15</v>
      </c>
      <c r="G3153" s="98" t="s">
        <v>142</v>
      </c>
      <c r="H3153" s="97">
        <v>19</v>
      </c>
      <c r="I3153" s="97" t="s">
        <v>124</v>
      </c>
      <c r="J3153" s="97" t="s">
        <v>125</v>
      </c>
      <c r="K3153" s="97" t="s">
        <v>1462</v>
      </c>
      <c r="L3153" s="97"/>
      <c r="M3153" s="97"/>
      <c r="N3153" s="97" t="s">
        <v>1463</v>
      </c>
      <c r="O3153" s="97" t="s">
        <v>539</v>
      </c>
      <c r="P3153" s="97" t="s">
        <v>823</v>
      </c>
      <c r="Q3153" s="97" t="s">
        <v>178</v>
      </c>
      <c r="R3153" s="97" t="s">
        <v>131</v>
      </c>
      <c r="S3153" s="97" t="s">
        <v>149</v>
      </c>
      <c r="T3153" s="97" t="s">
        <v>150</v>
      </c>
      <c r="U3153" s="97" t="s">
        <v>134</v>
      </c>
      <c r="V3153" s="97" t="s">
        <v>135</v>
      </c>
      <c r="W3153" s="97" t="s">
        <v>136</v>
      </c>
      <c r="X3153" s="97"/>
      <c r="Y3153" s="99"/>
      <c r="Z3153" s="99"/>
      <c r="AA3153" s="99">
        <v>113616</v>
      </c>
      <c r="AB3153" s="99">
        <v>113616</v>
      </c>
      <c r="AC3153">
        <f t="shared" si="98"/>
        <v>1000</v>
      </c>
      <c r="AD3153" t="str">
        <f t="shared" si="99"/>
        <v>307</v>
      </c>
    </row>
    <row r="3154" spans="1:30" hidden="1" x14ac:dyDescent="0.25">
      <c r="A3154" t="s">
        <v>1460</v>
      </c>
      <c r="B3154" t="s">
        <v>536</v>
      </c>
      <c r="C3154" t="s">
        <v>1461</v>
      </c>
      <c r="D3154" t="s">
        <v>158</v>
      </c>
      <c r="E3154" t="s">
        <v>122</v>
      </c>
      <c r="F3154" t="s">
        <v>159</v>
      </c>
      <c r="G3154" t="s">
        <v>160</v>
      </c>
      <c r="H3154" t="s">
        <v>143</v>
      </c>
      <c r="I3154" t="s">
        <v>124</v>
      </c>
      <c r="J3154" t="s">
        <v>125</v>
      </c>
      <c r="K3154" t="s">
        <v>1462</v>
      </c>
      <c r="N3154" t="s">
        <v>1463</v>
      </c>
      <c r="O3154" t="s">
        <v>539</v>
      </c>
      <c r="P3154" t="s">
        <v>823</v>
      </c>
      <c r="Q3154" t="s">
        <v>163</v>
      </c>
      <c r="R3154" t="s">
        <v>131</v>
      </c>
      <c r="S3154" t="s">
        <v>164</v>
      </c>
      <c r="T3154" t="s">
        <v>165</v>
      </c>
      <c r="U3154" t="s">
        <v>151</v>
      </c>
      <c r="V3154" t="s">
        <v>135</v>
      </c>
      <c r="W3154" t="s">
        <v>136</v>
      </c>
      <c r="X3154" t="s">
        <v>1464</v>
      </c>
      <c r="Y3154" s="94">
        <v>125140.67</v>
      </c>
      <c r="Z3154" s="94">
        <v>30801.4</v>
      </c>
      <c r="AA3154" s="94">
        <v>31725.442000000003</v>
      </c>
      <c r="AB3154" s="94">
        <v>31725.439999999999</v>
      </c>
      <c r="AC3154">
        <f t="shared" si="98"/>
        <v>3000</v>
      </c>
      <c r="AD3154" t="str">
        <f t="shared" si="99"/>
        <v>307</v>
      </c>
    </row>
    <row r="3155" spans="1:30" hidden="1" x14ac:dyDescent="0.25">
      <c r="A3155" t="s">
        <v>1460</v>
      </c>
      <c r="B3155" t="s">
        <v>536</v>
      </c>
      <c r="C3155" t="s">
        <v>1461</v>
      </c>
      <c r="D3155" t="s">
        <v>240</v>
      </c>
      <c r="E3155" t="s">
        <v>122</v>
      </c>
      <c r="F3155" t="s">
        <v>159</v>
      </c>
      <c r="G3155" t="s">
        <v>160</v>
      </c>
      <c r="H3155" t="s">
        <v>143</v>
      </c>
      <c r="I3155" t="s">
        <v>124</v>
      </c>
      <c r="J3155" t="s">
        <v>125</v>
      </c>
      <c r="K3155" t="s">
        <v>1462</v>
      </c>
      <c r="N3155" t="s">
        <v>1463</v>
      </c>
      <c r="O3155" t="s">
        <v>539</v>
      </c>
      <c r="P3155" t="s">
        <v>823</v>
      </c>
      <c r="Q3155" t="s">
        <v>241</v>
      </c>
      <c r="R3155" t="s">
        <v>131</v>
      </c>
      <c r="S3155" t="s">
        <v>164</v>
      </c>
      <c r="T3155" t="s">
        <v>165</v>
      </c>
      <c r="U3155" t="s">
        <v>151</v>
      </c>
      <c r="V3155" t="s">
        <v>135</v>
      </c>
      <c r="W3155" t="s">
        <v>136</v>
      </c>
      <c r="X3155" t="s">
        <v>1464</v>
      </c>
      <c r="Y3155" s="94">
        <v>3516.54</v>
      </c>
      <c r="Z3155" s="94">
        <v>0</v>
      </c>
      <c r="AA3155" s="94">
        <v>0</v>
      </c>
      <c r="AB3155" s="94">
        <v>0</v>
      </c>
      <c r="AC3155">
        <f t="shared" si="98"/>
        <v>3000</v>
      </c>
      <c r="AD3155" t="str">
        <f t="shared" si="99"/>
        <v>307</v>
      </c>
    </row>
    <row r="3156" spans="1:30" hidden="1" x14ac:dyDescent="0.25">
      <c r="A3156" t="s">
        <v>1460</v>
      </c>
      <c r="B3156" t="s">
        <v>536</v>
      </c>
      <c r="C3156" t="s">
        <v>1461</v>
      </c>
      <c r="D3156" t="s">
        <v>291</v>
      </c>
      <c r="E3156" t="s">
        <v>122</v>
      </c>
      <c r="F3156" t="s">
        <v>159</v>
      </c>
      <c r="G3156" t="s">
        <v>160</v>
      </c>
      <c r="H3156" t="s">
        <v>143</v>
      </c>
      <c r="I3156" t="s">
        <v>124</v>
      </c>
      <c r="J3156" t="s">
        <v>125</v>
      </c>
      <c r="K3156" t="s">
        <v>1462</v>
      </c>
      <c r="N3156" t="s">
        <v>1463</v>
      </c>
      <c r="O3156" t="s">
        <v>539</v>
      </c>
      <c r="P3156" t="s">
        <v>823</v>
      </c>
      <c r="Q3156" t="s">
        <v>169</v>
      </c>
      <c r="R3156" t="s">
        <v>131</v>
      </c>
      <c r="S3156" t="s">
        <v>164</v>
      </c>
      <c r="T3156" t="s">
        <v>165</v>
      </c>
      <c r="U3156" t="s">
        <v>151</v>
      </c>
      <c r="V3156" t="s">
        <v>135</v>
      </c>
      <c r="W3156" t="s">
        <v>136</v>
      </c>
      <c r="X3156" t="s">
        <v>1464</v>
      </c>
      <c r="Y3156" s="94">
        <v>64191.66</v>
      </c>
      <c r="Z3156" s="94">
        <v>43431.165399999998</v>
      </c>
      <c r="AA3156" s="94">
        <v>44734.100361999997</v>
      </c>
      <c r="AB3156" s="94">
        <v>44734.1</v>
      </c>
      <c r="AC3156">
        <f t="shared" si="98"/>
        <v>3000</v>
      </c>
      <c r="AD3156" t="str">
        <f t="shared" si="99"/>
        <v>307</v>
      </c>
    </row>
    <row r="3157" spans="1:30" hidden="1" x14ac:dyDescent="0.25">
      <c r="A3157" t="s">
        <v>1460</v>
      </c>
      <c r="B3157" t="s">
        <v>536</v>
      </c>
      <c r="C3157" t="s">
        <v>1461</v>
      </c>
      <c r="D3157" t="s">
        <v>286</v>
      </c>
      <c r="E3157" t="s">
        <v>122</v>
      </c>
      <c r="F3157" t="s">
        <v>159</v>
      </c>
      <c r="G3157" t="s">
        <v>160</v>
      </c>
      <c r="H3157" t="s">
        <v>143</v>
      </c>
      <c r="I3157" t="s">
        <v>124</v>
      </c>
      <c r="J3157" t="s">
        <v>125</v>
      </c>
      <c r="K3157" t="s">
        <v>1462</v>
      </c>
      <c r="N3157" t="s">
        <v>1463</v>
      </c>
      <c r="O3157" t="s">
        <v>539</v>
      </c>
      <c r="P3157" t="s">
        <v>823</v>
      </c>
      <c r="Q3157" t="s">
        <v>287</v>
      </c>
      <c r="R3157" t="s">
        <v>131</v>
      </c>
      <c r="S3157" t="s">
        <v>164</v>
      </c>
      <c r="T3157" t="s">
        <v>165</v>
      </c>
      <c r="U3157" t="s">
        <v>151</v>
      </c>
      <c r="V3157" t="s">
        <v>135</v>
      </c>
      <c r="W3157" t="s">
        <v>136</v>
      </c>
      <c r="X3157" t="s">
        <v>1464</v>
      </c>
      <c r="Y3157" s="94">
        <v>5711.62</v>
      </c>
      <c r="Z3157" s="94">
        <v>0</v>
      </c>
      <c r="AA3157" s="94">
        <v>0</v>
      </c>
      <c r="AB3157" s="94">
        <v>0</v>
      </c>
      <c r="AC3157">
        <f t="shared" si="98"/>
        <v>3000</v>
      </c>
      <c r="AD3157" t="str">
        <f t="shared" si="99"/>
        <v>307</v>
      </c>
    </row>
    <row r="3158" spans="1:30" hidden="1" x14ac:dyDescent="0.25">
      <c r="A3158" s="97" t="s">
        <v>1460</v>
      </c>
      <c r="B3158" s="97" t="s">
        <v>536</v>
      </c>
      <c r="C3158" s="97" t="s">
        <v>1461</v>
      </c>
      <c r="D3158" s="97" t="s">
        <v>465</v>
      </c>
      <c r="E3158" s="97" t="s">
        <v>122</v>
      </c>
      <c r="F3158" s="98">
        <v>15</v>
      </c>
      <c r="G3158" s="98" t="s">
        <v>142</v>
      </c>
      <c r="H3158" s="97">
        <v>19</v>
      </c>
      <c r="I3158" s="97" t="s">
        <v>124</v>
      </c>
      <c r="J3158" s="97" t="s">
        <v>125</v>
      </c>
      <c r="K3158" s="97" t="s">
        <v>1462</v>
      </c>
      <c r="L3158" s="97"/>
      <c r="M3158" s="97"/>
      <c r="N3158" s="97" t="s">
        <v>1463</v>
      </c>
      <c r="O3158" s="97" t="s">
        <v>539</v>
      </c>
      <c r="P3158" s="97" t="s">
        <v>823</v>
      </c>
      <c r="Q3158" s="97" t="s">
        <v>466</v>
      </c>
      <c r="R3158" s="97" t="s">
        <v>131</v>
      </c>
      <c r="S3158" s="97" t="s">
        <v>149</v>
      </c>
      <c r="T3158" s="97" t="s">
        <v>150</v>
      </c>
      <c r="U3158" s="97" t="s">
        <v>134</v>
      </c>
      <c r="V3158" s="97" t="s">
        <v>135</v>
      </c>
      <c r="W3158" s="97" t="s">
        <v>136</v>
      </c>
      <c r="X3158" s="97" t="s">
        <v>1464</v>
      </c>
      <c r="Y3158" s="99">
        <v>37287.839999999997</v>
      </c>
      <c r="Z3158" s="99">
        <v>52287.839999999997</v>
      </c>
      <c r="AA3158" s="99">
        <v>24068.039428571428</v>
      </c>
      <c r="AB3158" s="99">
        <v>24068.04</v>
      </c>
      <c r="AC3158">
        <f t="shared" si="98"/>
        <v>1000</v>
      </c>
      <c r="AD3158" t="str">
        <f t="shared" si="99"/>
        <v>307</v>
      </c>
    </row>
    <row r="3159" spans="1:30" hidden="1" x14ac:dyDescent="0.25">
      <c r="A3159" s="97" t="s">
        <v>1465</v>
      </c>
      <c r="B3159" s="97" t="s">
        <v>536</v>
      </c>
      <c r="C3159" s="97" t="s">
        <v>1466</v>
      </c>
      <c r="D3159" s="97" t="s">
        <v>141</v>
      </c>
      <c r="E3159" s="97" t="s">
        <v>122</v>
      </c>
      <c r="F3159" s="98">
        <v>15</v>
      </c>
      <c r="G3159" s="98" t="s">
        <v>142</v>
      </c>
      <c r="H3159" s="97" t="s">
        <v>143</v>
      </c>
      <c r="I3159" s="97" t="s">
        <v>124</v>
      </c>
      <c r="J3159" s="97" t="s">
        <v>125</v>
      </c>
      <c r="K3159" s="97" t="s">
        <v>1467</v>
      </c>
      <c r="L3159" s="97"/>
      <c r="M3159" s="97"/>
      <c r="N3159" s="97" t="s">
        <v>1468</v>
      </c>
      <c r="O3159" s="97" t="s">
        <v>539</v>
      </c>
      <c r="P3159" s="97" t="s">
        <v>1469</v>
      </c>
      <c r="Q3159" s="97" t="s">
        <v>148</v>
      </c>
      <c r="R3159" s="97" t="s">
        <v>131</v>
      </c>
      <c r="S3159" s="97" t="s">
        <v>149</v>
      </c>
      <c r="T3159" s="97" t="s">
        <v>150</v>
      </c>
      <c r="U3159" s="97" t="s">
        <v>151</v>
      </c>
      <c r="V3159" s="97" t="s">
        <v>135</v>
      </c>
      <c r="W3159" s="97" t="s">
        <v>136</v>
      </c>
      <c r="X3159" s="97"/>
      <c r="Y3159" s="99"/>
      <c r="Z3159" s="99"/>
      <c r="AA3159" s="99">
        <v>103095276</v>
      </c>
      <c r="AB3159" s="99">
        <v>103095276</v>
      </c>
      <c r="AC3159">
        <f t="shared" si="98"/>
        <v>1000</v>
      </c>
      <c r="AD3159" t="str">
        <f t="shared" si="99"/>
        <v>307</v>
      </c>
    </row>
    <row r="3160" spans="1:30" hidden="1" x14ac:dyDescent="0.25">
      <c r="A3160" s="97" t="s">
        <v>1465</v>
      </c>
      <c r="B3160" s="97" t="s">
        <v>536</v>
      </c>
      <c r="C3160" s="97" t="s">
        <v>1466</v>
      </c>
      <c r="D3160" s="97">
        <v>12101</v>
      </c>
      <c r="E3160" s="97" t="s">
        <v>122</v>
      </c>
      <c r="F3160" s="98">
        <v>15</v>
      </c>
      <c r="G3160" s="98" t="s">
        <v>142</v>
      </c>
      <c r="H3160" s="97">
        <v>19</v>
      </c>
      <c r="I3160" s="97" t="s">
        <v>124</v>
      </c>
      <c r="J3160" s="97" t="s">
        <v>125</v>
      </c>
      <c r="K3160" s="97" t="s">
        <v>1467</v>
      </c>
      <c r="L3160" s="97"/>
      <c r="M3160" s="97"/>
      <c r="N3160" s="97" t="s">
        <v>1468</v>
      </c>
      <c r="O3160" s="97" t="s">
        <v>539</v>
      </c>
      <c r="P3160" s="97" t="s">
        <v>1469</v>
      </c>
      <c r="Q3160" s="97" t="s">
        <v>182</v>
      </c>
      <c r="R3160" s="97" t="s">
        <v>131</v>
      </c>
      <c r="S3160" s="97" t="s">
        <v>149</v>
      </c>
      <c r="T3160" s="97" t="s">
        <v>150</v>
      </c>
      <c r="U3160" s="97" t="s">
        <v>134</v>
      </c>
      <c r="V3160" s="97" t="s">
        <v>135</v>
      </c>
      <c r="W3160" s="97" t="s">
        <v>136</v>
      </c>
      <c r="X3160" s="97"/>
      <c r="Y3160" s="99"/>
      <c r="Z3160" s="99"/>
      <c r="AA3160" s="99">
        <v>295113</v>
      </c>
      <c r="AB3160" s="99">
        <v>295113</v>
      </c>
      <c r="AC3160">
        <f t="shared" si="98"/>
        <v>1000</v>
      </c>
      <c r="AD3160" t="str">
        <f t="shared" si="99"/>
        <v>307</v>
      </c>
    </row>
    <row r="3161" spans="1:30" hidden="1" x14ac:dyDescent="0.25">
      <c r="A3161" s="97" t="s">
        <v>1465</v>
      </c>
      <c r="B3161" s="97" t="s">
        <v>536</v>
      </c>
      <c r="C3161" s="97" t="s">
        <v>1466</v>
      </c>
      <c r="D3161" s="97">
        <v>13201</v>
      </c>
      <c r="E3161" s="97" t="s">
        <v>122</v>
      </c>
      <c r="F3161" s="98">
        <v>15</v>
      </c>
      <c r="G3161" s="98" t="s">
        <v>142</v>
      </c>
      <c r="H3161" s="97">
        <v>19</v>
      </c>
      <c r="I3161" s="97" t="s">
        <v>124</v>
      </c>
      <c r="J3161" s="97" t="s">
        <v>125</v>
      </c>
      <c r="K3161" s="97" t="s">
        <v>1467</v>
      </c>
      <c r="L3161" s="97"/>
      <c r="M3161" s="97"/>
      <c r="N3161" s="97" t="s">
        <v>1468</v>
      </c>
      <c r="O3161" s="97" t="s">
        <v>539</v>
      </c>
      <c r="P3161" s="97" t="s">
        <v>1469</v>
      </c>
      <c r="Q3161" s="97" t="s">
        <v>152</v>
      </c>
      <c r="R3161" s="97" t="s">
        <v>131</v>
      </c>
      <c r="S3161" s="97" t="s">
        <v>149</v>
      </c>
      <c r="T3161" s="97" t="s">
        <v>150</v>
      </c>
      <c r="U3161" s="97" t="s">
        <v>134</v>
      </c>
      <c r="V3161" s="97" t="s">
        <v>135</v>
      </c>
      <c r="W3161" s="97" t="s">
        <v>136</v>
      </c>
      <c r="X3161" s="97"/>
      <c r="Y3161" s="99"/>
      <c r="Z3161" s="99"/>
      <c r="AA3161" s="99">
        <v>4295636.5</v>
      </c>
      <c r="AB3161" s="99">
        <v>4295636.5</v>
      </c>
      <c r="AC3161">
        <f t="shared" si="98"/>
        <v>1000</v>
      </c>
      <c r="AD3161" t="str">
        <f t="shared" si="99"/>
        <v>307</v>
      </c>
    </row>
    <row r="3162" spans="1:30" hidden="1" x14ac:dyDescent="0.25">
      <c r="A3162" s="97" t="s">
        <v>1465</v>
      </c>
      <c r="B3162" s="97" t="s">
        <v>536</v>
      </c>
      <c r="C3162" s="97" t="s">
        <v>1466</v>
      </c>
      <c r="D3162" s="97">
        <v>13203</v>
      </c>
      <c r="E3162" s="97" t="s">
        <v>122</v>
      </c>
      <c r="F3162" s="98">
        <v>15</v>
      </c>
      <c r="G3162" s="98" t="s">
        <v>142</v>
      </c>
      <c r="H3162" s="97">
        <v>19</v>
      </c>
      <c r="I3162" s="97" t="s">
        <v>124</v>
      </c>
      <c r="J3162" s="97" t="s">
        <v>125</v>
      </c>
      <c r="K3162" s="97" t="s">
        <v>1467</v>
      </c>
      <c r="L3162" s="97"/>
      <c r="M3162" s="97"/>
      <c r="N3162" s="97" t="s">
        <v>1468</v>
      </c>
      <c r="O3162" s="97" t="s">
        <v>539</v>
      </c>
      <c r="P3162" s="97" t="s">
        <v>1469</v>
      </c>
      <c r="Q3162" s="97" t="s">
        <v>153</v>
      </c>
      <c r="R3162" s="97" t="s">
        <v>131</v>
      </c>
      <c r="S3162" s="97" t="s">
        <v>149</v>
      </c>
      <c r="T3162" s="97" t="s">
        <v>150</v>
      </c>
      <c r="U3162" s="97" t="s">
        <v>134</v>
      </c>
      <c r="V3162" s="97" t="s">
        <v>135</v>
      </c>
      <c r="W3162" s="97" t="s">
        <v>136</v>
      </c>
      <c r="X3162" s="97"/>
      <c r="Y3162" s="99"/>
      <c r="Z3162" s="99"/>
      <c r="AA3162" s="99">
        <v>17182546</v>
      </c>
      <c r="AB3162" s="99">
        <v>17182546</v>
      </c>
      <c r="AC3162">
        <f t="shared" si="98"/>
        <v>1000</v>
      </c>
      <c r="AD3162" t="str">
        <f t="shared" si="99"/>
        <v>307</v>
      </c>
    </row>
    <row r="3163" spans="1:30" hidden="1" x14ac:dyDescent="0.25">
      <c r="A3163" s="97" t="s">
        <v>1465</v>
      </c>
      <c r="B3163" s="97" t="s">
        <v>536</v>
      </c>
      <c r="C3163" s="97" t="s">
        <v>1466</v>
      </c>
      <c r="D3163" s="97" t="s">
        <v>183</v>
      </c>
      <c r="E3163" s="97" t="s">
        <v>122</v>
      </c>
      <c r="F3163" s="98">
        <v>15</v>
      </c>
      <c r="G3163" s="98" t="s">
        <v>142</v>
      </c>
      <c r="H3163" s="97">
        <v>19</v>
      </c>
      <c r="I3163" s="97" t="s">
        <v>124</v>
      </c>
      <c r="J3163" s="97" t="s">
        <v>125</v>
      </c>
      <c r="K3163" s="97" t="s">
        <v>1467</v>
      </c>
      <c r="L3163" s="97"/>
      <c r="M3163" s="97"/>
      <c r="N3163" s="97" t="s">
        <v>1468</v>
      </c>
      <c r="O3163" s="97" t="s">
        <v>539</v>
      </c>
      <c r="P3163" s="97" t="s">
        <v>1469</v>
      </c>
      <c r="Q3163" s="97" t="s">
        <v>184</v>
      </c>
      <c r="R3163" s="97" t="s">
        <v>131</v>
      </c>
      <c r="S3163" s="97" t="s">
        <v>149</v>
      </c>
      <c r="T3163" s="97" t="s">
        <v>150</v>
      </c>
      <c r="U3163" s="97" t="s">
        <v>134</v>
      </c>
      <c r="V3163" s="97" t="s">
        <v>135</v>
      </c>
      <c r="W3163" s="97" t="s">
        <v>136</v>
      </c>
      <c r="X3163" s="97" t="s">
        <v>1470</v>
      </c>
      <c r="Y3163" s="99">
        <v>5146144.32</v>
      </c>
      <c r="Z3163" s="99">
        <v>4483803.8039999967</v>
      </c>
      <c r="AA3163" s="99">
        <v>4483803.8039999967</v>
      </c>
      <c r="AB3163" s="99">
        <v>4483803.8</v>
      </c>
      <c r="AC3163">
        <f t="shared" si="98"/>
        <v>1000</v>
      </c>
      <c r="AD3163" t="str">
        <f t="shared" si="99"/>
        <v>307</v>
      </c>
    </row>
    <row r="3164" spans="1:30" hidden="1" x14ac:dyDescent="0.25">
      <c r="A3164" s="97" t="s">
        <v>1465</v>
      </c>
      <c r="B3164" s="97" t="s">
        <v>536</v>
      </c>
      <c r="C3164" s="97" t="s">
        <v>1466</v>
      </c>
      <c r="D3164" s="97">
        <v>14101</v>
      </c>
      <c r="E3164" s="97" t="s">
        <v>122</v>
      </c>
      <c r="F3164" s="98">
        <v>15</v>
      </c>
      <c r="G3164" s="98" t="s">
        <v>142</v>
      </c>
      <c r="H3164" s="97">
        <v>19</v>
      </c>
      <c r="I3164" s="97" t="s">
        <v>124</v>
      </c>
      <c r="J3164" s="97" t="s">
        <v>125</v>
      </c>
      <c r="K3164" s="97" t="s">
        <v>1467</v>
      </c>
      <c r="L3164" s="97"/>
      <c r="M3164" s="97"/>
      <c r="N3164" s="97" t="s">
        <v>1468</v>
      </c>
      <c r="O3164" s="97" t="s">
        <v>539</v>
      </c>
      <c r="P3164" s="97" t="s">
        <v>1469</v>
      </c>
      <c r="Q3164" s="97" t="s">
        <v>154</v>
      </c>
      <c r="R3164" s="97" t="s">
        <v>131</v>
      </c>
      <c r="S3164" s="97" t="s">
        <v>149</v>
      </c>
      <c r="T3164" s="97" t="s">
        <v>150</v>
      </c>
      <c r="U3164" s="97" t="s">
        <v>134</v>
      </c>
      <c r="V3164" s="97" t="s">
        <v>135</v>
      </c>
      <c r="W3164" s="97" t="s">
        <v>136</v>
      </c>
      <c r="X3164" s="97"/>
      <c r="Y3164" s="99"/>
      <c r="Z3164" s="99"/>
      <c r="AA3164" s="99">
        <v>5670240.1799999997</v>
      </c>
      <c r="AB3164" s="99">
        <v>5670240.1799999997</v>
      </c>
      <c r="AC3164">
        <f t="shared" si="98"/>
        <v>1000</v>
      </c>
      <c r="AD3164" t="str">
        <f t="shared" si="99"/>
        <v>307</v>
      </c>
    </row>
    <row r="3165" spans="1:30" hidden="1" x14ac:dyDescent="0.25">
      <c r="A3165" s="97" t="s">
        <v>1465</v>
      </c>
      <c r="B3165" s="97" t="s">
        <v>536</v>
      </c>
      <c r="C3165" s="97" t="s">
        <v>1466</v>
      </c>
      <c r="D3165" s="97">
        <v>14103</v>
      </c>
      <c r="E3165" s="97" t="s">
        <v>122</v>
      </c>
      <c r="F3165" s="98">
        <v>15</v>
      </c>
      <c r="G3165" s="98" t="s">
        <v>142</v>
      </c>
      <c r="H3165" s="97">
        <v>19</v>
      </c>
      <c r="I3165" s="97" t="s">
        <v>124</v>
      </c>
      <c r="J3165" s="97" t="s">
        <v>125</v>
      </c>
      <c r="K3165" s="97" t="s">
        <v>1467</v>
      </c>
      <c r="L3165" s="97"/>
      <c r="M3165" s="97"/>
      <c r="N3165" s="97" t="s">
        <v>1468</v>
      </c>
      <c r="O3165" s="97" t="s">
        <v>539</v>
      </c>
      <c r="P3165" s="97" t="s">
        <v>1469</v>
      </c>
      <c r="Q3165" s="97" t="s">
        <v>155</v>
      </c>
      <c r="R3165" s="97" t="s">
        <v>131</v>
      </c>
      <c r="S3165" s="97" t="s">
        <v>149</v>
      </c>
      <c r="T3165" s="97" t="s">
        <v>150</v>
      </c>
      <c r="U3165" s="97" t="s">
        <v>134</v>
      </c>
      <c r="V3165" s="97" t="s">
        <v>135</v>
      </c>
      <c r="W3165" s="97" t="s">
        <v>136</v>
      </c>
      <c r="X3165" s="97"/>
      <c r="Y3165" s="99"/>
      <c r="Z3165" s="99"/>
      <c r="AA3165" s="99">
        <v>2319643.71</v>
      </c>
      <c r="AB3165" s="99">
        <v>2319643.71</v>
      </c>
      <c r="AC3165">
        <f t="shared" si="98"/>
        <v>1000</v>
      </c>
      <c r="AD3165" t="str">
        <f t="shared" si="99"/>
        <v>307</v>
      </c>
    </row>
    <row r="3166" spans="1:30" hidden="1" x14ac:dyDescent="0.25">
      <c r="A3166" s="97" t="s">
        <v>1465</v>
      </c>
      <c r="B3166" s="97" t="s">
        <v>536</v>
      </c>
      <c r="C3166" s="97" t="s">
        <v>1466</v>
      </c>
      <c r="D3166" s="97">
        <v>14201</v>
      </c>
      <c r="E3166" s="97" t="s">
        <v>122</v>
      </c>
      <c r="F3166" s="98">
        <v>15</v>
      </c>
      <c r="G3166" s="98" t="s">
        <v>142</v>
      </c>
      <c r="H3166" s="97">
        <v>19</v>
      </c>
      <c r="I3166" s="97" t="s">
        <v>124</v>
      </c>
      <c r="J3166" s="97" t="s">
        <v>125</v>
      </c>
      <c r="K3166" s="97" t="s">
        <v>1467</v>
      </c>
      <c r="L3166" s="97"/>
      <c r="M3166" s="97"/>
      <c r="N3166" s="97" t="s">
        <v>1468</v>
      </c>
      <c r="O3166" s="97" t="s">
        <v>539</v>
      </c>
      <c r="P3166" s="97" t="s">
        <v>1469</v>
      </c>
      <c r="Q3166" s="97" t="s">
        <v>156</v>
      </c>
      <c r="R3166" s="97" t="s">
        <v>131</v>
      </c>
      <c r="S3166" s="97" t="s">
        <v>149</v>
      </c>
      <c r="T3166" s="97" t="s">
        <v>150</v>
      </c>
      <c r="U3166" s="97" t="s">
        <v>134</v>
      </c>
      <c r="V3166" s="97" t="s">
        <v>135</v>
      </c>
      <c r="W3166" s="97" t="s">
        <v>136</v>
      </c>
      <c r="X3166" s="97"/>
      <c r="Y3166" s="99"/>
      <c r="Z3166" s="99"/>
      <c r="AA3166" s="99">
        <v>5154763.8000000007</v>
      </c>
      <c r="AB3166" s="99">
        <v>5154763.8</v>
      </c>
      <c r="AC3166">
        <f t="shared" si="98"/>
        <v>1000</v>
      </c>
      <c r="AD3166" t="str">
        <f t="shared" si="99"/>
        <v>307</v>
      </c>
    </row>
    <row r="3167" spans="1:30" hidden="1" x14ac:dyDescent="0.25">
      <c r="A3167" s="97" t="s">
        <v>1465</v>
      </c>
      <c r="B3167" s="97" t="s">
        <v>536</v>
      </c>
      <c r="C3167" s="97" t="s">
        <v>1466</v>
      </c>
      <c r="D3167" s="97">
        <v>14301</v>
      </c>
      <c r="E3167" s="97" t="s">
        <v>122</v>
      </c>
      <c r="F3167" s="98">
        <v>15</v>
      </c>
      <c r="G3167" s="98" t="s">
        <v>142</v>
      </c>
      <c r="H3167" s="97">
        <v>19</v>
      </c>
      <c r="I3167" s="97" t="s">
        <v>124</v>
      </c>
      <c r="J3167" s="97" t="s">
        <v>125</v>
      </c>
      <c r="K3167" s="97" t="s">
        <v>1467</v>
      </c>
      <c r="L3167" s="97"/>
      <c r="M3167" s="97"/>
      <c r="N3167" s="97" t="s">
        <v>1468</v>
      </c>
      <c r="O3167" s="97" t="s">
        <v>539</v>
      </c>
      <c r="P3167" s="97" t="s">
        <v>1469</v>
      </c>
      <c r="Q3167" s="97" t="s">
        <v>178</v>
      </c>
      <c r="R3167" s="97" t="s">
        <v>131</v>
      </c>
      <c r="S3167" s="97" t="s">
        <v>149</v>
      </c>
      <c r="T3167" s="97" t="s">
        <v>150</v>
      </c>
      <c r="U3167" s="97" t="s">
        <v>134</v>
      </c>
      <c r="V3167" s="97" t="s">
        <v>135</v>
      </c>
      <c r="W3167" s="97" t="s">
        <v>136</v>
      </c>
      <c r="X3167" s="97"/>
      <c r="Y3167" s="99"/>
      <c r="Z3167" s="99"/>
      <c r="AA3167" s="99">
        <v>6185716.5599999996</v>
      </c>
      <c r="AB3167" s="99">
        <v>6185716.5599999996</v>
      </c>
      <c r="AC3167">
        <f t="shared" si="98"/>
        <v>1000</v>
      </c>
      <c r="AD3167" t="str">
        <f t="shared" si="99"/>
        <v>307</v>
      </c>
    </row>
    <row r="3168" spans="1:30" hidden="1" x14ac:dyDescent="0.25">
      <c r="A3168" t="s">
        <v>1465</v>
      </c>
      <c r="B3168" t="s">
        <v>536</v>
      </c>
      <c r="C3168" t="s">
        <v>1466</v>
      </c>
      <c r="D3168" t="s">
        <v>186</v>
      </c>
      <c r="E3168" t="s">
        <v>122</v>
      </c>
      <c r="F3168" t="s">
        <v>159</v>
      </c>
      <c r="G3168" t="s">
        <v>160</v>
      </c>
      <c r="H3168" t="s">
        <v>143</v>
      </c>
      <c r="I3168" t="s">
        <v>124</v>
      </c>
      <c r="J3168" t="s">
        <v>125</v>
      </c>
      <c r="K3168" t="s">
        <v>1467</v>
      </c>
      <c r="N3168" t="s">
        <v>1468</v>
      </c>
      <c r="O3168" t="s">
        <v>539</v>
      </c>
      <c r="P3168" t="s">
        <v>1469</v>
      </c>
      <c r="Q3168" t="s">
        <v>188</v>
      </c>
      <c r="R3168" t="s">
        <v>131</v>
      </c>
      <c r="S3168" t="s">
        <v>164</v>
      </c>
      <c r="T3168" t="s">
        <v>165</v>
      </c>
      <c r="U3168" t="s">
        <v>151</v>
      </c>
      <c r="V3168" t="s">
        <v>135</v>
      </c>
      <c r="W3168" t="s">
        <v>136</v>
      </c>
      <c r="X3168" t="s">
        <v>1470</v>
      </c>
      <c r="Y3168" s="94">
        <v>148182.39000000001</v>
      </c>
      <c r="Z3168" s="94">
        <v>504837.83</v>
      </c>
      <c r="AA3168" s="94">
        <v>519982.96</v>
      </c>
      <c r="AB3168" s="94">
        <v>519982.96</v>
      </c>
      <c r="AC3168">
        <f t="shared" si="98"/>
        <v>2000</v>
      </c>
      <c r="AD3168" t="str">
        <f t="shared" si="99"/>
        <v>307</v>
      </c>
    </row>
    <row r="3169" spans="1:30" hidden="1" x14ac:dyDescent="0.25">
      <c r="A3169" t="s">
        <v>1465</v>
      </c>
      <c r="B3169" t="s">
        <v>536</v>
      </c>
      <c r="C3169" t="s">
        <v>1466</v>
      </c>
      <c r="D3169" t="s">
        <v>192</v>
      </c>
      <c r="E3169" t="s">
        <v>122</v>
      </c>
      <c r="F3169" t="s">
        <v>159</v>
      </c>
      <c r="G3169" t="s">
        <v>160</v>
      </c>
      <c r="H3169" t="s">
        <v>143</v>
      </c>
      <c r="I3169" t="s">
        <v>124</v>
      </c>
      <c r="J3169" t="s">
        <v>125</v>
      </c>
      <c r="K3169" t="s">
        <v>1467</v>
      </c>
      <c r="N3169" t="s">
        <v>1468</v>
      </c>
      <c r="O3169" t="s">
        <v>539</v>
      </c>
      <c r="P3169" t="s">
        <v>1469</v>
      </c>
      <c r="Q3169" t="s">
        <v>193</v>
      </c>
      <c r="R3169" t="s">
        <v>131</v>
      </c>
      <c r="S3169" t="s">
        <v>164</v>
      </c>
      <c r="T3169" t="s">
        <v>165</v>
      </c>
      <c r="U3169" t="s">
        <v>151</v>
      </c>
      <c r="V3169" t="s">
        <v>135</v>
      </c>
      <c r="W3169" t="s">
        <v>136</v>
      </c>
      <c r="X3169" t="s">
        <v>1470</v>
      </c>
      <c r="Y3169" s="94">
        <v>304303.12</v>
      </c>
      <c r="Z3169" s="94">
        <v>196406.88</v>
      </c>
      <c r="AA3169" s="94">
        <v>202299.09</v>
      </c>
      <c r="AB3169" s="94">
        <v>202299.09</v>
      </c>
      <c r="AC3169">
        <f t="shared" si="98"/>
        <v>2000</v>
      </c>
      <c r="AD3169" t="str">
        <f t="shared" si="99"/>
        <v>307</v>
      </c>
    </row>
    <row r="3170" spans="1:30" hidden="1" x14ac:dyDescent="0.25">
      <c r="A3170" t="s">
        <v>1465</v>
      </c>
      <c r="B3170" t="s">
        <v>536</v>
      </c>
      <c r="C3170" t="s">
        <v>1466</v>
      </c>
      <c r="D3170" t="s">
        <v>196</v>
      </c>
      <c r="E3170" t="s">
        <v>122</v>
      </c>
      <c r="F3170" t="s">
        <v>159</v>
      </c>
      <c r="G3170" t="s">
        <v>160</v>
      </c>
      <c r="H3170" t="s">
        <v>143</v>
      </c>
      <c r="I3170" t="s">
        <v>124</v>
      </c>
      <c r="J3170" t="s">
        <v>125</v>
      </c>
      <c r="K3170" t="s">
        <v>1467</v>
      </c>
      <c r="N3170" t="s">
        <v>1468</v>
      </c>
      <c r="O3170" t="s">
        <v>539</v>
      </c>
      <c r="P3170" t="s">
        <v>1469</v>
      </c>
      <c r="Q3170" t="s">
        <v>197</v>
      </c>
      <c r="R3170" t="s">
        <v>131</v>
      </c>
      <c r="S3170" t="s">
        <v>164</v>
      </c>
      <c r="T3170" t="s">
        <v>165</v>
      </c>
      <c r="U3170" t="s">
        <v>151</v>
      </c>
      <c r="V3170" t="s">
        <v>135</v>
      </c>
      <c r="W3170" t="s">
        <v>136</v>
      </c>
      <c r="X3170" t="s">
        <v>1470</v>
      </c>
      <c r="Y3170" s="94">
        <v>27459.919999999998</v>
      </c>
      <c r="Z3170" s="94">
        <v>27459.919999999998</v>
      </c>
      <c r="AA3170" s="94">
        <v>28283.72</v>
      </c>
      <c r="AB3170" s="94">
        <v>28283.72</v>
      </c>
      <c r="AC3170">
        <f t="shared" si="98"/>
        <v>2000</v>
      </c>
      <c r="AD3170" t="str">
        <f t="shared" si="99"/>
        <v>307</v>
      </c>
    </row>
    <row r="3171" spans="1:30" hidden="1" x14ac:dyDescent="0.25">
      <c r="A3171" t="s">
        <v>1465</v>
      </c>
      <c r="B3171" t="s">
        <v>536</v>
      </c>
      <c r="C3171" t="s">
        <v>1466</v>
      </c>
      <c r="D3171" t="s">
        <v>198</v>
      </c>
      <c r="E3171" t="s">
        <v>122</v>
      </c>
      <c r="F3171" t="s">
        <v>159</v>
      </c>
      <c r="G3171" t="s">
        <v>160</v>
      </c>
      <c r="H3171" t="s">
        <v>143</v>
      </c>
      <c r="I3171" t="s">
        <v>124</v>
      </c>
      <c r="J3171" t="s">
        <v>125</v>
      </c>
      <c r="K3171" t="s">
        <v>1467</v>
      </c>
      <c r="N3171" t="s">
        <v>1468</v>
      </c>
      <c r="O3171" t="s">
        <v>539</v>
      </c>
      <c r="P3171" t="s">
        <v>1469</v>
      </c>
      <c r="Q3171" t="s">
        <v>199</v>
      </c>
      <c r="R3171" t="s">
        <v>131</v>
      </c>
      <c r="S3171" t="s">
        <v>164</v>
      </c>
      <c r="T3171" t="s">
        <v>165</v>
      </c>
      <c r="U3171" t="s">
        <v>151</v>
      </c>
      <c r="V3171" t="s">
        <v>135</v>
      </c>
      <c r="W3171" t="s">
        <v>136</v>
      </c>
      <c r="X3171" t="s">
        <v>1470</v>
      </c>
      <c r="Y3171" s="94">
        <v>337200.33</v>
      </c>
      <c r="Z3171" s="94">
        <v>259362.30000000002</v>
      </c>
      <c r="AA3171" s="94">
        <v>267143.17</v>
      </c>
      <c r="AB3171" s="94">
        <v>267143.17</v>
      </c>
      <c r="AC3171">
        <f t="shared" si="98"/>
        <v>2000</v>
      </c>
      <c r="AD3171" t="str">
        <f t="shared" si="99"/>
        <v>307</v>
      </c>
    </row>
    <row r="3172" spans="1:30" hidden="1" x14ac:dyDescent="0.25">
      <c r="A3172" t="s">
        <v>1465</v>
      </c>
      <c r="B3172" t="s">
        <v>536</v>
      </c>
      <c r="C3172" t="s">
        <v>1466</v>
      </c>
      <c r="D3172" t="s">
        <v>662</v>
      </c>
      <c r="E3172" t="s">
        <v>122</v>
      </c>
      <c r="F3172" t="s">
        <v>159</v>
      </c>
      <c r="G3172" t="s">
        <v>160</v>
      </c>
      <c r="H3172" t="s">
        <v>143</v>
      </c>
      <c r="I3172" t="s">
        <v>124</v>
      </c>
      <c r="J3172" t="s">
        <v>125</v>
      </c>
      <c r="K3172" t="s">
        <v>1467</v>
      </c>
      <c r="N3172" t="s">
        <v>1468</v>
      </c>
      <c r="O3172" t="s">
        <v>539</v>
      </c>
      <c r="P3172" t="s">
        <v>1469</v>
      </c>
      <c r="Q3172" t="s">
        <v>663</v>
      </c>
      <c r="R3172" t="s">
        <v>131</v>
      </c>
      <c r="S3172" t="s">
        <v>164</v>
      </c>
      <c r="T3172" t="s">
        <v>165</v>
      </c>
      <c r="U3172" t="s">
        <v>151</v>
      </c>
      <c r="V3172" t="s">
        <v>135</v>
      </c>
      <c r="W3172" t="s">
        <v>136</v>
      </c>
      <c r="X3172" t="s">
        <v>1470</v>
      </c>
      <c r="Y3172" s="94">
        <v>0</v>
      </c>
      <c r="Z3172" s="94">
        <v>25000</v>
      </c>
      <c r="AA3172" s="94">
        <v>25750</v>
      </c>
      <c r="AB3172" s="94">
        <v>25750</v>
      </c>
      <c r="AC3172">
        <f t="shared" si="98"/>
        <v>2000</v>
      </c>
      <c r="AD3172" t="str">
        <f t="shared" si="99"/>
        <v>307</v>
      </c>
    </row>
    <row r="3173" spans="1:30" hidden="1" x14ac:dyDescent="0.25">
      <c r="A3173" t="s">
        <v>1465</v>
      </c>
      <c r="B3173" t="s">
        <v>536</v>
      </c>
      <c r="C3173" t="s">
        <v>1466</v>
      </c>
      <c r="D3173" t="s">
        <v>200</v>
      </c>
      <c r="E3173" t="s">
        <v>122</v>
      </c>
      <c r="F3173" t="s">
        <v>159</v>
      </c>
      <c r="G3173" t="s">
        <v>160</v>
      </c>
      <c r="H3173" t="s">
        <v>143</v>
      </c>
      <c r="I3173" t="s">
        <v>124</v>
      </c>
      <c r="J3173" t="s">
        <v>125</v>
      </c>
      <c r="K3173" t="s">
        <v>1467</v>
      </c>
      <c r="N3173" t="s">
        <v>1468</v>
      </c>
      <c r="O3173" t="s">
        <v>539</v>
      </c>
      <c r="P3173" t="s">
        <v>1469</v>
      </c>
      <c r="Q3173" t="s">
        <v>201</v>
      </c>
      <c r="R3173" t="s">
        <v>131</v>
      </c>
      <c r="S3173" t="s">
        <v>164</v>
      </c>
      <c r="T3173" t="s">
        <v>165</v>
      </c>
      <c r="U3173" t="s">
        <v>151</v>
      </c>
      <c r="V3173" t="s">
        <v>135</v>
      </c>
      <c r="W3173" t="s">
        <v>136</v>
      </c>
      <c r="X3173" t="s">
        <v>1470</v>
      </c>
      <c r="Y3173" s="94">
        <v>148665.32</v>
      </c>
      <c r="Z3173" s="94">
        <v>106025.32</v>
      </c>
      <c r="AA3173" s="94">
        <v>109206.08</v>
      </c>
      <c r="AB3173" s="94">
        <v>109206.08</v>
      </c>
      <c r="AC3173">
        <f t="shared" si="98"/>
        <v>2000</v>
      </c>
      <c r="AD3173" t="str">
        <f t="shared" si="99"/>
        <v>307</v>
      </c>
    </row>
    <row r="3174" spans="1:30" hidden="1" x14ac:dyDescent="0.25">
      <c r="A3174" t="s">
        <v>1465</v>
      </c>
      <c r="B3174" t="s">
        <v>536</v>
      </c>
      <c r="C3174" t="s">
        <v>1466</v>
      </c>
      <c r="D3174" t="s">
        <v>1471</v>
      </c>
      <c r="E3174" t="s">
        <v>122</v>
      </c>
      <c r="F3174" t="s">
        <v>159</v>
      </c>
      <c r="G3174" t="s">
        <v>160</v>
      </c>
      <c r="H3174" t="s">
        <v>143</v>
      </c>
      <c r="I3174" t="s">
        <v>124</v>
      </c>
      <c r="J3174" t="s">
        <v>125</v>
      </c>
      <c r="K3174" t="s">
        <v>1467</v>
      </c>
      <c r="N3174" t="s">
        <v>1468</v>
      </c>
      <c r="O3174" t="s">
        <v>539</v>
      </c>
      <c r="P3174" t="s">
        <v>1469</v>
      </c>
      <c r="Q3174" t="s">
        <v>1472</v>
      </c>
      <c r="R3174" t="s">
        <v>131</v>
      </c>
      <c r="S3174" t="s">
        <v>164</v>
      </c>
      <c r="T3174" t="s">
        <v>165</v>
      </c>
      <c r="U3174" t="s">
        <v>151</v>
      </c>
      <c r="V3174" t="s">
        <v>135</v>
      </c>
      <c r="W3174" t="s">
        <v>136</v>
      </c>
      <c r="X3174" t="s">
        <v>1470</v>
      </c>
      <c r="Y3174" s="94">
        <v>38261874.460000001</v>
      </c>
      <c r="Z3174" s="94">
        <v>52931684.188408501</v>
      </c>
      <c r="AA3174" s="94">
        <v>54519634.710000001</v>
      </c>
      <c r="AB3174" s="94">
        <v>54519634.710000001</v>
      </c>
      <c r="AC3174">
        <f t="shared" si="98"/>
        <v>2000</v>
      </c>
      <c r="AD3174" t="str">
        <f t="shared" si="99"/>
        <v>307</v>
      </c>
    </row>
    <row r="3175" spans="1:30" hidden="1" x14ac:dyDescent="0.25">
      <c r="A3175" t="s">
        <v>1465</v>
      </c>
      <c r="B3175" t="s">
        <v>536</v>
      </c>
      <c r="C3175" t="s">
        <v>1466</v>
      </c>
      <c r="D3175" t="s">
        <v>446</v>
      </c>
      <c r="E3175" t="s">
        <v>122</v>
      </c>
      <c r="F3175" t="s">
        <v>159</v>
      </c>
      <c r="G3175" t="s">
        <v>160</v>
      </c>
      <c r="H3175" t="s">
        <v>143</v>
      </c>
      <c r="I3175" t="s">
        <v>124</v>
      </c>
      <c r="J3175" t="s">
        <v>125</v>
      </c>
      <c r="K3175" t="s">
        <v>1467</v>
      </c>
      <c r="N3175" t="s">
        <v>1468</v>
      </c>
      <c r="O3175" t="s">
        <v>539</v>
      </c>
      <c r="P3175" t="s">
        <v>1469</v>
      </c>
      <c r="Q3175" t="s">
        <v>447</v>
      </c>
      <c r="R3175" t="s">
        <v>131</v>
      </c>
      <c r="S3175" t="s">
        <v>164</v>
      </c>
      <c r="T3175" t="s">
        <v>165</v>
      </c>
      <c r="U3175" t="s">
        <v>151</v>
      </c>
      <c r="V3175" t="s">
        <v>135</v>
      </c>
      <c r="W3175" t="s">
        <v>136</v>
      </c>
      <c r="X3175" t="s">
        <v>1470</v>
      </c>
      <c r="Y3175" s="94">
        <v>75345.320000000007</v>
      </c>
      <c r="Z3175" s="94">
        <v>75345.320000000022</v>
      </c>
      <c r="AA3175" s="94">
        <v>77605.679999999993</v>
      </c>
      <c r="AB3175" s="94">
        <v>77605.679999999993</v>
      </c>
      <c r="AC3175">
        <f t="shared" si="98"/>
        <v>2000</v>
      </c>
      <c r="AD3175" t="str">
        <f t="shared" si="99"/>
        <v>307</v>
      </c>
    </row>
    <row r="3176" spans="1:30" hidden="1" x14ac:dyDescent="0.25">
      <c r="A3176" t="s">
        <v>1465</v>
      </c>
      <c r="B3176" t="s">
        <v>536</v>
      </c>
      <c r="C3176" t="s">
        <v>1466</v>
      </c>
      <c r="D3176" t="s">
        <v>506</v>
      </c>
      <c r="E3176" t="s">
        <v>122</v>
      </c>
      <c r="F3176" t="s">
        <v>159</v>
      </c>
      <c r="G3176" t="s">
        <v>160</v>
      </c>
      <c r="H3176" t="s">
        <v>143</v>
      </c>
      <c r="I3176" t="s">
        <v>124</v>
      </c>
      <c r="J3176" t="s">
        <v>125</v>
      </c>
      <c r="K3176" t="s">
        <v>1467</v>
      </c>
      <c r="N3176" t="s">
        <v>1468</v>
      </c>
      <c r="O3176" t="s">
        <v>539</v>
      </c>
      <c r="P3176" t="s">
        <v>1469</v>
      </c>
      <c r="Q3176" t="s">
        <v>507</v>
      </c>
      <c r="R3176" t="s">
        <v>131</v>
      </c>
      <c r="S3176" t="s">
        <v>164</v>
      </c>
      <c r="T3176" t="s">
        <v>165</v>
      </c>
      <c r="U3176" t="s">
        <v>151</v>
      </c>
      <c r="V3176" t="s">
        <v>135</v>
      </c>
      <c r="W3176" t="s">
        <v>136</v>
      </c>
      <c r="X3176" t="s">
        <v>1470</v>
      </c>
      <c r="Y3176" s="94">
        <v>57414.93</v>
      </c>
      <c r="Z3176" s="94">
        <v>57414.930000000008</v>
      </c>
      <c r="AA3176" s="94">
        <v>59137.38</v>
      </c>
      <c r="AB3176" s="94">
        <v>59137.38</v>
      </c>
      <c r="AC3176">
        <f t="shared" si="98"/>
        <v>2000</v>
      </c>
      <c r="AD3176" t="str">
        <f t="shared" si="99"/>
        <v>307</v>
      </c>
    </row>
    <row r="3177" spans="1:30" hidden="1" x14ac:dyDescent="0.25">
      <c r="A3177" t="s">
        <v>1465</v>
      </c>
      <c r="B3177" t="s">
        <v>536</v>
      </c>
      <c r="C3177" t="s">
        <v>1466</v>
      </c>
      <c r="D3177" t="s">
        <v>339</v>
      </c>
      <c r="E3177" t="s">
        <v>122</v>
      </c>
      <c r="F3177" t="s">
        <v>159</v>
      </c>
      <c r="G3177" t="s">
        <v>160</v>
      </c>
      <c r="H3177" t="s">
        <v>143</v>
      </c>
      <c r="I3177" t="s">
        <v>124</v>
      </c>
      <c r="J3177" t="s">
        <v>125</v>
      </c>
      <c r="K3177" t="s">
        <v>1467</v>
      </c>
      <c r="N3177" t="s">
        <v>1468</v>
      </c>
      <c r="O3177" t="s">
        <v>539</v>
      </c>
      <c r="P3177" t="s">
        <v>1469</v>
      </c>
      <c r="Q3177" t="s">
        <v>340</v>
      </c>
      <c r="R3177" t="s">
        <v>131</v>
      </c>
      <c r="S3177" t="s">
        <v>164</v>
      </c>
      <c r="T3177" t="s">
        <v>165</v>
      </c>
      <c r="U3177" t="s">
        <v>151</v>
      </c>
      <c r="V3177" t="s">
        <v>135</v>
      </c>
      <c r="W3177" t="s">
        <v>136</v>
      </c>
      <c r="X3177" t="s">
        <v>1470</v>
      </c>
      <c r="Y3177" s="94">
        <v>198329</v>
      </c>
      <c r="Z3177" s="94">
        <v>198329</v>
      </c>
      <c r="AA3177" s="94">
        <v>204278.87</v>
      </c>
      <c r="AB3177" s="94">
        <v>204278.87</v>
      </c>
      <c r="AC3177">
        <f t="shared" si="98"/>
        <v>2000</v>
      </c>
      <c r="AD3177" t="str">
        <f t="shared" si="99"/>
        <v>307</v>
      </c>
    </row>
    <row r="3178" spans="1:30" hidden="1" x14ac:dyDescent="0.25">
      <c r="A3178" t="s">
        <v>1465</v>
      </c>
      <c r="B3178" t="s">
        <v>536</v>
      </c>
      <c r="C3178" t="s">
        <v>1466</v>
      </c>
      <c r="D3178" t="s">
        <v>699</v>
      </c>
      <c r="E3178" t="s">
        <v>122</v>
      </c>
      <c r="F3178" t="s">
        <v>159</v>
      </c>
      <c r="G3178" t="s">
        <v>160</v>
      </c>
      <c r="H3178" t="s">
        <v>143</v>
      </c>
      <c r="I3178" t="s">
        <v>124</v>
      </c>
      <c r="J3178" t="s">
        <v>125</v>
      </c>
      <c r="K3178" t="s">
        <v>1467</v>
      </c>
      <c r="N3178" t="s">
        <v>1468</v>
      </c>
      <c r="O3178" t="s">
        <v>539</v>
      </c>
      <c r="P3178" t="s">
        <v>1469</v>
      </c>
      <c r="Q3178" t="s">
        <v>700</v>
      </c>
      <c r="R3178" t="s">
        <v>131</v>
      </c>
      <c r="S3178" t="s">
        <v>164</v>
      </c>
      <c r="T3178" t="s">
        <v>165</v>
      </c>
      <c r="U3178" t="s">
        <v>151</v>
      </c>
      <c r="V3178" t="s">
        <v>135</v>
      </c>
      <c r="W3178" t="s">
        <v>136</v>
      </c>
      <c r="X3178" t="s">
        <v>1470</v>
      </c>
      <c r="Y3178" s="94">
        <v>0</v>
      </c>
      <c r="Z3178" s="94">
        <v>70000</v>
      </c>
      <c r="AA3178" s="94">
        <v>72100</v>
      </c>
      <c r="AB3178" s="94">
        <v>72100</v>
      </c>
      <c r="AC3178">
        <f t="shared" si="98"/>
        <v>2000</v>
      </c>
      <c r="AD3178" t="str">
        <f t="shared" si="99"/>
        <v>307</v>
      </c>
    </row>
    <row r="3179" spans="1:30" hidden="1" x14ac:dyDescent="0.25">
      <c r="A3179" t="s">
        <v>1465</v>
      </c>
      <c r="B3179" t="s">
        <v>536</v>
      </c>
      <c r="C3179" t="s">
        <v>1466</v>
      </c>
      <c r="D3179" t="s">
        <v>204</v>
      </c>
      <c r="E3179" t="s">
        <v>122</v>
      </c>
      <c r="F3179" t="s">
        <v>159</v>
      </c>
      <c r="G3179" t="s">
        <v>160</v>
      </c>
      <c r="H3179" t="s">
        <v>143</v>
      </c>
      <c r="I3179" t="s">
        <v>124</v>
      </c>
      <c r="J3179" t="s">
        <v>125</v>
      </c>
      <c r="K3179" t="s">
        <v>1467</v>
      </c>
      <c r="N3179" t="s">
        <v>1468</v>
      </c>
      <c r="O3179" t="s">
        <v>539</v>
      </c>
      <c r="P3179" t="s">
        <v>1469</v>
      </c>
      <c r="Q3179" t="s">
        <v>205</v>
      </c>
      <c r="R3179" t="s">
        <v>131</v>
      </c>
      <c r="S3179" t="s">
        <v>164</v>
      </c>
      <c r="T3179" t="s">
        <v>165</v>
      </c>
      <c r="U3179" t="s">
        <v>151</v>
      </c>
      <c r="V3179" t="s">
        <v>135</v>
      </c>
      <c r="W3179" t="s">
        <v>136</v>
      </c>
      <c r="X3179" t="s">
        <v>1470</v>
      </c>
      <c r="Y3179" s="94">
        <v>0</v>
      </c>
      <c r="Z3179" s="94">
        <v>20000</v>
      </c>
      <c r="AA3179" s="94">
        <v>20600</v>
      </c>
      <c r="AB3179" s="94">
        <v>20600</v>
      </c>
      <c r="AC3179">
        <f t="shared" si="98"/>
        <v>2000</v>
      </c>
      <c r="AD3179" t="str">
        <f t="shared" si="99"/>
        <v>307</v>
      </c>
    </row>
    <row r="3180" spans="1:30" hidden="1" x14ac:dyDescent="0.25">
      <c r="A3180" t="s">
        <v>1465</v>
      </c>
      <c r="B3180" t="s">
        <v>536</v>
      </c>
      <c r="C3180" t="s">
        <v>1466</v>
      </c>
      <c r="D3180" t="s">
        <v>206</v>
      </c>
      <c r="E3180" t="s">
        <v>122</v>
      </c>
      <c r="F3180" t="s">
        <v>159</v>
      </c>
      <c r="G3180" t="s">
        <v>160</v>
      </c>
      <c r="H3180" t="s">
        <v>143</v>
      </c>
      <c r="I3180" t="s">
        <v>124</v>
      </c>
      <c r="J3180" t="s">
        <v>125</v>
      </c>
      <c r="K3180" t="s">
        <v>1467</v>
      </c>
      <c r="N3180" t="s">
        <v>1468</v>
      </c>
      <c r="O3180" t="s">
        <v>539</v>
      </c>
      <c r="P3180" t="s">
        <v>1469</v>
      </c>
      <c r="Q3180" t="s">
        <v>207</v>
      </c>
      <c r="R3180" t="s">
        <v>131</v>
      </c>
      <c r="S3180" t="s">
        <v>164</v>
      </c>
      <c r="T3180" t="s">
        <v>165</v>
      </c>
      <c r="U3180" t="s">
        <v>151</v>
      </c>
      <c r="V3180" t="s">
        <v>135</v>
      </c>
      <c r="W3180" t="s">
        <v>136</v>
      </c>
      <c r="X3180" t="s">
        <v>1470</v>
      </c>
      <c r="Y3180" s="94">
        <v>207264.1</v>
      </c>
      <c r="Z3180" s="94">
        <v>97264.02</v>
      </c>
      <c r="AA3180" s="94">
        <v>100181.94</v>
      </c>
      <c r="AB3180" s="94">
        <v>100181.94</v>
      </c>
      <c r="AC3180">
        <f t="shared" si="98"/>
        <v>2000</v>
      </c>
      <c r="AD3180" t="str">
        <f t="shared" si="99"/>
        <v>307</v>
      </c>
    </row>
    <row r="3181" spans="1:30" hidden="1" x14ac:dyDescent="0.25">
      <c r="A3181" t="s">
        <v>1465</v>
      </c>
      <c r="B3181" t="s">
        <v>536</v>
      </c>
      <c r="C3181" t="s">
        <v>1466</v>
      </c>
      <c r="D3181" t="s">
        <v>208</v>
      </c>
      <c r="E3181" t="s">
        <v>122</v>
      </c>
      <c r="F3181" t="s">
        <v>159</v>
      </c>
      <c r="G3181" t="s">
        <v>160</v>
      </c>
      <c r="H3181" t="s">
        <v>143</v>
      </c>
      <c r="I3181" t="s">
        <v>124</v>
      </c>
      <c r="J3181" t="s">
        <v>125</v>
      </c>
      <c r="K3181" t="s">
        <v>1467</v>
      </c>
      <c r="N3181" t="s">
        <v>1468</v>
      </c>
      <c r="O3181" t="s">
        <v>539</v>
      </c>
      <c r="P3181" t="s">
        <v>1469</v>
      </c>
      <c r="Q3181" t="s">
        <v>209</v>
      </c>
      <c r="R3181" t="s">
        <v>131</v>
      </c>
      <c r="S3181" t="s">
        <v>164</v>
      </c>
      <c r="T3181" t="s">
        <v>165</v>
      </c>
      <c r="U3181" t="s">
        <v>151</v>
      </c>
      <c r="V3181" t="s">
        <v>135</v>
      </c>
      <c r="W3181" t="s">
        <v>136</v>
      </c>
      <c r="X3181" t="s">
        <v>1470</v>
      </c>
      <c r="Y3181" s="94">
        <v>102220.18</v>
      </c>
      <c r="Z3181" s="94">
        <v>202220.26</v>
      </c>
      <c r="AA3181" s="94">
        <v>208286.87</v>
      </c>
      <c r="AB3181" s="94">
        <v>208286.87</v>
      </c>
      <c r="AC3181">
        <f t="shared" si="98"/>
        <v>2000</v>
      </c>
      <c r="AD3181" t="str">
        <f t="shared" si="99"/>
        <v>307</v>
      </c>
    </row>
    <row r="3182" spans="1:30" hidden="1" x14ac:dyDescent="0.25">
      <c r="A3182" t="s">
        <v>1465</v>
      </c>
      <c r="B3182" t="s">
        <v>536</v>
      </c>
      <c r="C3182" t="s">
        <v>1466</v>
      </c>
      <c r="D3182" t="s">
        <v>210</v>
      </c>
      <c r="E3182" t="s">
        <v>122</v>
      </c>
      <c r="F3182" t="s">
        <v>159</v>
      </c>
      <c r="G3182" t="s">
        <v>160</v>
      </c>
      <c r="H3182" t="s">
        <v>143</v>
      </c>
      <c r="I3182" t="s">
        <v>124</v>
      </c>
      <c r="J3182" t="s">
        <v>125</v>
      </c>
      <c r="K3182" t="s">
        <v>1467</v>
      </c>
      <c r="N3182" t="s">
        <v>1468</v>
      </c>
      <c r="O3182" t="s">
        <v>539</v>
      </c>
      <c r="P3182" t="s">
        <v>1469</v>
      </c>
      <c r="Q3182" t="s">
        <v>211</v>
      </c>
      <c r="R3182" t="s">
        <v>131</v>
      </c>
      <c r="S3182" t="s">
        <v>164</v>
      </c>
      <c r="T3182" t="s">
        <v>165</v>
      </c>
      <c r="U3182" t="s">
        <v>151</v>
      </c>
      <c r="V3182" t="s">
        <v>135</v>
      </c>
      <c r="W3182" t="s">
        <v>136</v>
      </c>
      <c r="X3182" t="s">
        <v>1470</v>
      </c>
      <c r="Y3182" s="94">
        <v>165785.85999999999</v>
      </c>
      <c r="Z3182" s="94">
        <v>79999.820000000007</v>
      </c>
      <c r="AA3182" s="94">
        <v>82399.81</v>
      </c>
      <c r="AB3182" s="94">
        <v>82399.81</v>
      </c>
      <c r="AC3182">
        <f t="shared" si="98"/>
        <v>2000</v>
      </c>
      <c r="AD3182" t="str">
        <f t="shared" si="99"/>
        <v>307</v>
      </c>
    </row>
    <row r="3183" spans="1:30" hidden="1" x14ac:dyDescent="0.25">
      <c r="A3183" t="s">
        <v>1465</v>
      </c>
      <c r="B3183" t="s">
        <v>536</v>
      </c>
      <c r="C3183" t="s">
        <v>1466</v>
      </c>
      <c r="D3183" t="s">
        <v>376</v>
      </c>
      <c r="E3183" t="s">
        <v>122</v>
      </c>
      <c r="F3183" t="s">
        <v>159</v>
      </c>
      <c r="G3183" t="s">
        <v>160</v>
      </c>
      <c r="H3183" t="s">
        <v>143</v>
      </c>
      <c r="I3183" t="s">
        <v>124</v>
      </c>
      <c r="J3183" t="s">
        <v>125</v>
      </c>
      <c r="K3183" t="s">
        <v>1467</v>
      </c>
      <c r="N3183" t="s">
        <v>1468</v>
      </c>
      <c r="O3183" t="s">
        <v>539</v>
      </c>
      <c r="P3183" t="s">
        <v>1469</v>
      </c>
      <c r="Q3183" t="s">
        <v>377</v>
      </c>
      <c r="R3183" t="s">
        <v>131</v>
      </c>
      <c r="S3183" t="s">
        <v>164</v>
      </c>
      <c r="T3183" t="s">
        <v>165</v>
      </c>
      <c r="U3183" t="s">
        <v>151</v>
      </c>
      <c r="V3183" t="s">
        <v>135</v>
      </c>
      <c r="W3183" t="s">
        <v>136</v>
      </c>
      <c r="X3183" t="s">
        <v>1470</v>
      </c>
      <c r="Y3183" s="94">
        <v>5051899.13</v>
      </c>
      <c r="Z3183" s="94">
        <v>0</v>
      </c>
      <c r="AA3183" s="94">
        <v>0</v>
      </c>
      <c r="AB3183" s="94">
        <v>0</v>
      </c>
      <c r="AC3183">
        <f t="shared" si="98"/>
        <v>2000</v>
      </c>
      <c r="AD3183" t="str">
        <f t="shared" si="99"/>
        <v>307</v>
      </c>
    </row>
    <row r="3184" spans="1:30" hidden="1" x14ac:dyDescent="0.25">
      <c r="A3184" t="s">
        <v>1465</v>
      </c>
      <c r="B3184" t="s">
        <v>536</v>
      </c>
      <c r="C3184" t="s">
        <v>1466</v>
      </c>
      <c r="D3184" t="s">
        <v>1473</v>
      </c>
      <c r="E3184" t="s">
        <v>122</v>
      </c>
      <c r="F3184" t="s">
        <v>159</v>
      </c>
      <c r="G3184" t="s">
        <v>160</v>
      </c>
      <c r="H3184" t="s">
        <v>143</v>
      </c>
      <c r="I3184" t="s">
        <v>124</v>
      </c>
      <c r="J3184" t="s">
        <v>125</v>
      </c>
      <c r="K3184" t="s">
        <v>1467</v>
      </c>
      <c r="N3184" t="s">
        <v>1468</v>
      </c>
      <c r="O3184" t="s">
        <v>539</v>
      </c>
      <c r="P3184" t="s">
        <v>1469</v>
      </c>
      <c r="Q3184" t="s">
        <v>1474</v>
      </c>
      <c r="R3184" t="s">
        <v>131</v>
      </c>
      <c r="S3184" t="s">
        <v>164</v>
      </c>
      <c r="T3184" t="s">
        <v>165</v>
      </c>
      <c r="U3184" t="s">
        <v>151</v>
      </c>
      <c r="V3184" t="s">
        <v>135</v>
      </c>
      <c r="W3184" t="s">
        <v>136</v>
      </c>
      <c r="X3184" t="s">
        <v>1470</v>
      </c>
      <c r="Y3184" s="94">
        <v>0</v>
      </c>
      <c r="Z3184" s="94">
        <v>2959860.29</v>
      </c>
      <c r="AA3184" s="94">
        <v>3048656.1</v>
      </c>
      <c r="AB3184" s="94">
        <v>3048656.1</v>
      </c>
      <c r="AC3184">
        <f t="shared" si="98"/>
        <v>2000</v>
      </c>
      <c r="AD3184" t="str">
        <f t="shared" si="99"/>
        <v>307</v>
      </c>
    </row>
    <row r="3185" spans="1:30" hidden="1" x14ac:dyDescent="0.25">
      <c r="A3185" t="s">
        <v>1465</v>
      </c>
      <c r="B3185" t="s">
        <v>536</v>
      </c>
      <c r="C3185" t="s">
        <v>1466</v>
      </c>
      <c r="D3185" t="s">
        <v>402</v>
      </c>
      <c r="E3185" t="s">
        <v>122</v>
      </c>
      <c r="F3185" t="s">
        <v>159</v>
      </c>
      <c r="G3185" t="s">
        <v>160</v>
      </c>
      <c r="H3185" t="s">
        <v>143</v>
      </c>
      <c r="I3185" t="s">
        <v>124</v>
      </c>
      <c r="J3185" t="s">
        <v>125</v>
      </c>
      <c r="K3185" t="s">
        <v>1467</v>
      </c>
      <c r="N3185" t="s">
        <v>1468</v>
      </c>
      <c r="O3185" t="s">
        <v>539</v>
      </c>
      <c r="P3185" t="s">
        <v>1469</v>
      </c>
      <c r="Q3185" t="s">
        <v>403</v>
      </c>
      <c r="R3185" t="s">
        <v>131</v>
      </c>
      <c r="S3185" t="s">
        <v>164</v>
      </c>
      <c r="T3185" t="s">
        <v>165</v>
      </c>
      <c r="U3185" t="s">
        <v>151</v>
      </c>
      <c r="V3185" t="s">
        <v>135</v>
      </c>
      <c r="W3185" t="s">
        <v>136</v>
      </c>
      <c r="X3185" t="s">
        <v>1470</v>
      </c>
      <c r="Y3185" s="94">
        <v>380264.57</v>
      </c>
      <c r="Z3185" s="94">
        <v>316887.09999999998</v>
      </c>
      <c r="AA3185" s="94">
        <v>326393.71000000002</v>
      </c>
      <c r="AB3185" s="94">
        <v>326393.71000000002</v>
      </c>
      <c r="AC3185">
        <f t="shared" si="98"/>
        <v>2000</v>
      </c>
      <c r="AD3185" t="str">
        <f t="shared" si="99"/>
        <v>307</v>
      </c>
    </row>
    <row r="3186" spans="1:30" hidden="1" x14ac:dyDescent="0.25">
      <c r="A3186" t="s">
        <v>1465</v>
      </c>
      <c r="B3186" t="s">
        <v>536</v>
      </c>
      <c r="C3186" t="s">
        <v>1466</v>
      </c>
      <c r="D3186" t="s">
        <v>214</v>
      </c>
      <c r="E3186" t="s">
        <v>122</v>
      </c>
      <c r="F3186" t="s">
        <v>159</v>
      </c>
      <c r="G3186" t="s">
        <v>160</v>
      </c>
      <c r="H3186" t="s">
        <v>143</v>
      </c>
      <c r="I3186" t="s">
        <v>124</v>
      </c>
      <c r="J3186" t="s">
        <v>125</v>
      </c>
      <c r="K3186" t="s">
        <v>1467</v>
      </c>
      <c r="N3186" t="s">
        <v>1468</v>
      </c>
      <c r="O3186" t="s">
        <v>539</v>
      </c>
      <c r="P3186" t="s">
        <v>1469</v>
      </c>
      <c r="Q3186" t="s">
        <v>215</v>
      </c>
      <c r="R3186" t="s">
        <v>131</v>
      </c>
      <c r="S3186" t="s">
        <v>164</v>
      </c>
      <c r="T3186" t="s">
        <v>165</v>
      </c>
      <c r="U3186" t="s">
        <v>151</v>
      </c>
      <c r="V3186" t="s">
        <v>135</v>
      </c>
      <c r="W3186" t="s">
        <v>136</v>
      </c>
      <c r="X3186" t="s">
        <v>1470</v>
      </c>
      <c r="Y3186" s="94">
        <v>934552.44</v>
      </c>
      <c r="Z3186" s="94">
        <v>1219307.75</v>
      </c>
      <c r="AA3186" s="94">
        <v>1255886.98</v>
      </c>
      <c r="AB3186" s="94">
        <v>1255886.98</v>
      </c>
      <c r="AC3186">
        <f t="shared" si="98"/>
        <v>2000</v>
      </c>
      <c r="AD3186" t="str">
        <f t="shared" si="99"/>
        <v>307</v>
      </c>
    </row>
    <row r="3187" spans="1:30" hidden="1" x14ac:dyDescent="0.25">
      <c r="A3187" t="s">
        <v>1465</v>
      </c>
      <c r="B3187" t="s">
        <v>536</v>
      </c>
      <c r="C3187" t="s">
        <v>1466</v>
      </c>
      <c r="D3187" t="s">
        <v>1475</v>
      </c>
      <c r="E3187" t="s">
        <v>122</v>
      </c>
      <c r="F3187" t="s">
        <v>159</v>
      </c>
      <c r="G3187" t="s">
        <v>160</v>
      </c>
      <c r="H3187" t="s">
        <v>143</v>
      </c>
      <c r="I3187" t="s">
        <v>124</v>
      </c>
      <c r="J3187" t="s">
        <v>125</v>
      </c>
      <c r="K3187" t="s">
        <v>1467</v>
      </c>
      <c r="N3187" t="s">
        <v>1468</v>
      </c>
      <c r="O3187" t="s">
        <v>539</v>
      </c>
      <c r="P3187" t="s">
        <v>1469</v>
      </c>
      <c r="Q3187" t="s">
        <v>1476</v>
      </c>
      <c r="R3187" t="s">
        <v>131</v>
      </c>
      <c r="S3187" t="s">
        <v>164</v>
      </c>
      <c r="T3187" t="s">
        <v>165</v>
      </c>
      <c r="U3187" t="s">
        <v>151</v>
      </c>
      <c r="V3187" t="s">
        <v>135</v>
      </c>
      <c r="W3187" t="s">
        <v>136</v>
      </c>
      <c r="X3187" t="s">
        <v>1470</v>
      </c>
      <c r="Y3187" s="94">
        <v>3331298.07</v>
      </c>
      <c r="Z3187" s="94">
        <v>0</v>
      </c>
      <c r="AA3187" s="94">
        <v>0</v>
      </c>
      <c r="AB3187" s="94">
        <v>0</v>
      </c>
      <c r="AC3187">
        <f t="shared" si="98"/>
        <v>2000</v>
      </c>
      <c r="AD3187" t="str">
        <f t="shared" si="99"/>
        <v>307</v>
      </c>
    </row>
    <row r="3188" spans="1:30" hidden="1" x14ac:dyDescent="0.25">
      <c r="A3188" t="s">
        <v>1465</v>
      </c>
      <c r="B3188" t="s">
        <v>536</v>
      </c>
      <c r="C3188" t="s">
        <v>1466</v>
      </c>
      <c r="D3188" t="s">
        <v>220</v>
      </c>
      <c r="E3188" t="s">
        <v>122</v>
      </c>
      <c r="F3188" t="s">
        <v>159</v>
      </c>
      <c r="G3188" t="s">
        <v>160</v>
      </c>
      <c r="H3188" t="s">
        <v>143</v>
      </c>
      <c r="I3188" t="s">
        <v>124</v>
      </c>
      <c r="J3188" t="s">
        <v>125</v>
      </c>
      <c r="K3188" t="s">
        <v>1467</v>
      </c>
      <c r="N3188" t="s">
        <v>1468</v>
      </c>
      <c r="O3188" t="s">
        <v>539</v>
      </c>
      <c r="P3188" t="s">
        <v>1469</v>
      </c>
      <c r="Q3188" t="s">
        <v>221</v>
      </c>
      <c r="R3188" t="s">
        <v>131</v>
      </c>
      <c r="S3188" t="s">
        <v>164</v>
      </c>
      <c r="T3188" t="s">
        <v>165</v>
      </c>
      <c r="U3188" t="s">
        <v>151</v>
      </c>
      <c r="V3188" t="s">
        <v>135</v>
      </c>
      <c r="W3188" t="s">
        <v>136</v>
      </c>
      <c r="X3188" t="s">
        <v>1470</v>
      </c>
      <c r="Y3188" s="94">
        <v>1975.12</v>
      </c>
      <c r="Z3188" s="94">
        <v>1975.12</v>
      </c>
      <c r="AA3188" s="94">
        <v>2034.37</v>
      </c>
      <c r="AB3188" s="94">
        <v>2034.37</v>
      </c>
      <c r="AC3188">
        <f t="shared" si="98"/>
        <v>2000</v>
      </c>
      <c r="AD3188" t="str">
        <f t="shared" si="99"/>
        <v>307</v>
      </c>
    </row>
    <row r="3189" spans="1:30" hidden="1" x14ac:dyDescent="0.25">
      <c r="A3189" t="s">
        <v>1465</v>
      </c>
      <c r="B3189" t="s">
        <v>536</v>
      </c>
      <c r="C3189" t="s">
        <v>1466</v>
      </c>
      <c r="D3189" t="s">
        <v>451</v>
      </c>
      <c r="E3189" t="s">
        <v>122</v>
      </c>
      <c r="F3189" t="s">
        <v>159</v>
      </c>
      <c r="G3189" t="s">
        <v>160</v>
      </c>
      <c r="H3189" t="s">
        <v>143</v>
      </c>
      <c r="I3189" t="s">
        <v>124</v>
      </c>
      <c r="J3189" t="s">
        <v>125</v>
      </c>
      <c r="K3189" t="s">
        <v>1467</v>
      </c>
      <c r="N3189" t="s">
        <v>1468</v>
      </c>
      <c r="O3189" t="s">
        <v>539</v>
      </c>
      <c r="P3189" t="s">
        <v>1469</v>
      </c>
      <c r="Q3189" t="s">
        <v>452</v>
      </c>
      <c r="R3189" t="s">
        <v>131</v>
      </c>
      <c r="S3189" t="s">
        <v>164</v>
      </c>
      <c r="T3189" t="s">
        <v>165</v>
      </c>
      <c r="U3189" t="s">
        <v>151</v>
      </c>
      <c r="V3189" t="s">
        <v>135</v>
      </c>
      <c r="W3189" t="s">
        <v>136</v>
      </c>
      <c r="X3189" t="s">
        <v>1470</v>
      </c>
      <c r="Y3189" s="94">
        <v>1172229.28</v>
      </c>
      <c r="Z3189" s="94">
        <v>976857.7</v>
      </c>
      <c r="AA3189" s="94">
        <v>1006163.43</v>
      </c>
      <c r="AB3189" s="94">
        <v>1006163.43</v>
      </c>
      <c r="AC3189">
        <f t="shared" si="98"/>
        <v>2000</v>
      </c>
      <c r="AD3189" t="str">
        <f t="shared" si="99"/>
        <v>307</v>
      </c>
    </row>
    <row r="3190" spans="1:30" hidden="1" x14ac:dyDescent="0.25">
      <c r="A3190" t="s">
        <v>1465</v>
      </c>
      <c r="B3190" t="s">
        <v>536</v>
      </c>
      <c r="C3190" t="s">
        <v>1466</v>
      </c>
      <c r="D3190" t="s">
        <v>1035</v>
      </c>
      <c r="E3190" t="s">
        <v>122</v>
      </c>
      <c r="F3190" t="s">
        <v>159</v>
      </c>
      <c r="G3190" t="s">
        <v>160</v>
      </c>
      <c r="H3190" t="s">
        <v>143</v>
      </c>
      <c r="I3190" t="s">
        <v>124</v>
      </c>
      <c r="J3190" t="s">
        <v>125</v>
      </c>
      <c r="K3190" t="s">
        <v>1467</v>
      </c>
      <c r="N3190" t="s">
        <v>1468</v>
      </c>
      <c r="O3190" t="s">
        <v>539</v>
      </c>
      <c r="P3190" t="s">
        <v>1469</v>
      </c>
      <c r="Q3190" t="s">
        <v>1036</v>
      </c>
      <c r="R3190" t="s">
        <v>131</v>
      </c>
      <c r="S3190" t="s">
        <v>164</v>
      </c>
      <c r="T3190" t="s">
        <v>165</v>
      </c>
      <c r="U3190" t="s">
        <v>151</v>
      </c>
      <c r="V3190" t="s">
        <v>135</v>
      </c>
      <c r="W3190" t="s">
        <v>136</v>
      </c>
      <c r="X3190" t="s">
        <v>1470</v>
      </c>
      <c r="Y3190" s="94">
        <v>841198.41</v>
      </c>
      <c r="Z3190" s="94">
        <v>841198.41000000015</v>
      </c>
      <c r="AA3190" s="94">
        <v>0</v>
      </c>
      <c r="AB3190" s="94">
        <v>0</v>
      </c>
      <c r="AC3190">
        <f t="shared" si="98"/>
        <v>2000</v>
      </c>
      <c r="AD3190" t="str">
        <f t="shared" si="99"/>
        <v>307</v>
      </c>
    </row>
    <row r="3191" spans="1:30" hidden="1" x14ac:dyDescent="0.25">
      <c r="A3191" t="s">
        <v>1465</v>
      </c>
      <c r="B3191" t="s">
        <v>536</v>
      </c>
      <c r="C3191" t="s">
        <v>1466</v>
      </c>
      <c r="D3191" t="s">
        <v>224</v>
      </c>
      <c r="E3191" t="s">
        <v>122</v>
      </c>
      <c r="F3191" t="s">
        <v>159</v>
      </c>
      <c r="G3191" t="s">
        <v>160</v>
      </c>
      <c r="H3191" t="s">
        <v>143</v>
      </c>
      <c r="I3191" t="s">
        <v>124</v>
      </c>
      <c r="J3191" t="s">
        <v>125</v>
      </c>
      <c r="K3191" t="s">
        <v>1467</v>
      </c>
      <c r="N3191" t="s">
        <v>1468</v>
      </c>
      <c r="O3191" t="s">
        <v>539</v>
      </c>
      <c r="P3191" t="s">
        <v>1469</v>
      </c>
      <c r="Q3191" t="s">
        <v>225</v>
      </c>
      <c r="R3191" t="s">
        <v>131</v>
      </c>
      <c r="S3191" t="s">
        <v>164</v>
      </c>
      <c r="T3191" t="s">
        <v>165</v>
      </c>
      <c r="U3191" t="s">
        <v>151</v>
      </c>
      <c r="V3191" t="s">
        <v>135</v>
      </c>
      <c r="W3191" t="s">
        <v>136</v>
      </c>
      <c r="X3191" t="s">
        <v>1470</v>
      </c>
      <c r="Y3191" s="94">
        <v>224321.32</v>
      </c>
      <c r="Z3191" s="94">
        <v>74773.759999999995</v>
      </c>
      <c r="AA3191" s="94">
        <v>77016.97</v>
      </c>
      <c r="AB3191" s="94">
        <v>77016.97</v>
      </c>
      <c r="AC3191">
        <f t="shared" si="98"/>
        <v>2000</v>
      </c>
      <c r="AD3191" t="str">
        <f t="shared" si="99"/>
        <v>307</v>
      </c>
    </row>
    <row r="3192" spans="1:30" hidden="1" x14ac:dyDescent="0.25">
      <c r="A3192" t="s">
        <v>1465</v>
      </c>
      <c r="B3192" t="s">
        <v>536</v>
      </c>
      <c r="C3192" t="s">
        <v>1466</v>
      </c>
      <c r="D3192" t="s">
        <v>226</v>
      </c>
      <c r="E3192" t="s">
        <v>122</v>
      </c>
      <c r="F3192" t="s">
        <v>159</v>
      </c>
      <c r="G3192" t="s">
        <v>160</v>
      </c>
      <c r="H3192" t="s">
        <v>143</v>
      </c>
      <c r="I3192" t="s">
        <v>124</v>
      </c>
      <c r="J3192" t="s">
        <v>125</v>
      </c>
      <c r="K3192" t="s">
        <v>1467</v>
      </c>
      <c r="N3192" t="s">
        <v>1468</v>
      </c>
      <c r="O3192" t="s">
        <v>539</v>
      </c>
      <c r="P3192" t="s">
        <v>1469</v>
      </c>
      <c r="Q3192" t="s">
        <v>227</v>
      </c>
      <c r="R3192" t="s">
        <v>131</v>
      </c>
      <c r="S3192" t="s">
        <v>164</v>
      </c>
      <c r="T3192" t="s">
        <v>165</v>
      </c>
      <c r="U3192" t="s">
        <v>151</v>
      </c>
      <c r="V3192" t="s">
        <v>135</v>
      </c>
      <c r="W3192" t="s">
        <v>136</v>
      </c>
      <c r="X3192" t="s">
        <v>1470</v>
      </c>
      <c r="Y3192" s="94">
        <v>166178.99</v>
      </c>
      <c r="Z3192" s="94">
        <v>93614.82</v>
      </c>
      <c r="AA3192" s="94">
        <v>96423.26</v>
      </c>
      <c r="AB3192" s="94">
        <v>96423.26</v>
      </c>
      <c r="AC3192">
        <f t="shared" si="98"/>
        <v>2000</v>
      </c>
      <c r="AD3192" t="str">
        <f t="shared" si="99"/>
        <v>307</v>
      </c>
    </row>
    <row r="3193" spans="1:30" hidden="1" x14ac:dyDescent="0.25">
      <c r="A3193" t="s">
        <v>1465</v>
      </c>
      <c r="B3193" t="s">
        <v>536</v>
      </c>
      <c r="C3193" t="s">
        <v>1466</v>
      </c>
      <c r="D3193" t="s">
        <v>230</v>
      </c>
      <c r="E3193" t="s">
        <v>122</v>
      </c>
      <c r="F3193" t="s">
        <v>159</v>
      </c>
      <c r="G3193" t="s">
        <v>160</v>
      </c>
      <c r="H3193" t="s">
        <v>143</v>
      </c>
      <c r="I3193" t="s">
        <v>124</v>
      </c>
      <c r="J3193" t="s">
        <v>125</v>
      </c>
      <c r="K3193" t="s">
        <v>1467</v>
      </c>
      <c r="N3193" t="s">
        <v>1468</v>
      </c>
      <c r="O3193" t="s">
        <v>539</v>
      </c>
      <c r="P3193" t="s">
        <v>1469</v>
      </c>
      <c r="Q3193" t="s">
        <v>231</v>
      </c>
      <c r="R3193" t="s">
        <v>131</v>
      </c>
      <c r="S3193" t="s">
        <v>164</v>
      </c>
      <c r="T3193" t="s">
        <v>165</v>
      </c>
      <c r="U3193" t="s">
        <v>151</v>
      </c>
      <c r="V3193" t="s">
        <v>135</v>
      </c>
      <c r="W3193" t="s">
        <v>136</v>
      </c>
      <c r="X3193" t="s">
        <v>1470</v>
      </c>
      <c r="Y3193" s="94">
        <v>6127.23</v>
      </c>
      <c r="Z3193" s="94">
        <v>11368</v>
      </c>
      <c r="AA3193" s="94">
        <v>11709.04</v>
      </c>
      <c r="AB3193" s="94">
        <v>11709.04</v>
      </c>
      <c r="AC3193">
        <f t="shared" si="98"/>
        <v>2000</v>
      </c>
      <c r="AD3193" t="str">
        <f t="shared" si="99"/>
        <v>307</v>
      </c>
    </row>
    <row r="3194" spans="1:30" hidden="1" x14ac:dyDescent="0.25">
      <c r="A3194" t="s">
        <v>1465</v>
      </c>
      <c r="B3194" t="s">
        <v>536</v>
      </c>
      <c r="C3194" t="s">
        <v>1466</v>
      </c>
      <c r="D3194" t="s">
        <v>234</v>
      </c>
      <c r="E3194" t="s">
        <v>122</v>
      </c>
      <c r="F3194" t="s">
        <v>159</v>
      </c>
      <c r="G3194" t="s">
        <v>160</v>
      </c>
      <c r="H3194" t="s">
        <v>143</v>
      </c>
      <c r="I3194" t="s">
        <v>124</v>
      </c>
      <c r="J3194" t="s">
        <v>125</v>
      </c>
      <c r="K3194" t="s">
        <v>1467</v>
      </c>
      <c r="N3194" t="s">
        <v>1468</v>
      </c>
      <c r="O3194" t="s">
        <v>539</v>
      </c>
      <c r="P3194" t="s">
        <v>1469</v>
      </c>
      <c r="Q3194" t="s">
        <v>235</v>
      </c>
      <c r="R3194" t="s">
        <v>131</v>
      </c>
      <c r="S3194" t="s">
        <v>164</v>
      </c>
      <c r="T3194" t="s">
        <v>165</v>
      </c>
      <c r="U3194" t="s">
        <v>151</v>
      </c>
      <c r="V3194" t="s">
        <v>135</v>
      </c>
      <c r="W3194" t="s">
        <v>136</v>
      </c>
      <c r="X3194" t="s">
        <v>1470</v>
      </c>
      <c r="Y3194" s="94">
        <v>6260758.1600000001</v>
      </c>
      <c r="Z3194" s="94">
        <v>6643243.333333333</v>
      </c>
      <c r="AA3194" s="94">
        <v>8008530.6750000017</v>
      </c>
      <c r="AB3194" s="94">
        <v>8008530.6799999997</v>
      </c>
      <c r="AC3194">
        <f t="shared" si="98"/>
        <v>3000</v>
      </c>
      <c r="AD3194" t="str">
        <f t="shared" si="99"/>
        <v>307</v>
      </c>
    </row>
    <row r="3195" spans="1:30" hidden="1" x14ac:dyDescent="0.25">
      <c r="A3195" t="s">
        <v>1465</v>
      </c>
      <c r="B3195" t="s">
        <v>536</v>
      </c>
      <c r="C3195" t="s">
        <v>1466</v>
      </c>
      <c r="D3195" t="s">
        <v>236</v>
      </c>
      <c r="E3195" t="s">
        <v>122</v>
      </c>
      <c r="F3195" t="s">
        <v>159</v>
      </c>
      <c r="G3195" t="s">
        <v>160</v>
      </c>
      <c r="H3195" t="s">
        <v>143</v>
      </c>
      <c r="I3195" t="s">
        <v>124</v>
      </c>
      <c r="J3195" t="s">
        <v>125</v>
      </c>
      <c r="K3195" t="s">
        <v>1467</v>
      </c>
      <c r="N3195" t="s">
        <v>1468</v>
      </c>
      <c r="O3195" t="s">
        <v>539</v>
      </c>
      <c r="P3195" t="s">
        <v>1469</v>
      </c>
      <c r="Q3195" t="s">
        <v>237</v>
      </c>
      <c r="R3195" t="s">
        <v>131</v>
      </c>
      <c r="S3195" t="s">
        <v>164</v>
      </c>
      <c r="T3195" t="s">
        <v>165</v>
      </c>
      <c r="U3195" t="s">
        <v>151</v>
      </c>
      <c r="V3195" t="s">
        <v>135</v>
      </c>
      <c r="W3195" t="s">
        <v>136</v>
      </c>
      <c r="X3195" t="s">
        <v>1470</v>
      </c>
      <c r="Y3195" s="94">
        <v>2840707.79</v>
      </c>
      <c r="Z3195" s="94">
        <v>3455032.2</v>
      </c>
      <c r="AA3195" s="94">
        <v>3558683.1660000002</v>
      </c>
      <c r="AB3195" s="94">
        <v>3558683.17</v>
      </c>
      <c r="AC3195">
        <f t="shared" si="98"/>
        <v>3000</v>
      </c>
      <c r="AD3195" t="str">
        <f t="shared" si="99"/>
        <v>307</v>
      </c>
    </row>
    <row r="3196" spans="1:30" hidden="1" x14ac:dyDescent="0.25">
      <c r="A3196" t="s">
        <v>1465</v>
      </c>
      <c r="B3196" t="s">
        <v>536</v>
      </c>
      <c r="C3196" t="s">
        <v>1466</v>
      </c>
      <c r="D3196" t="s">
        <v>158</v>
      </c>
      <c r="E3196" t="s">
        <v>122</v>
      </c>
      <c r="F3196" t="s">
        <v>159</v>
      </c>
      <c r="G3196" t="s">
        <v>160</v>
      </c>
      <c r="H3196" t="s">
        <v>143</v>
      </c>
      <c r="I3196" t="s">
        <v>124</v>
      </c>
      <c r="J3196" t="s">
        <v>125</v>
      </c>
      <c r="K3196" t="s">
        <v>1467</v>
      </c>
      <c r="N3196" t="s">
        <v>1468</v>
      </c>
      <c r="O3196" t="s">
        <v>539</v>
      </c>
      <c r="P3196" t="s">
        <v>1469</v>
      </c>
      <c r="Q3196" t="s">
        <v>163</v>
      </c>
      <c r="R3196" t="s">
        <v>131</v>
      </c>
      <c r="S3196" t="s">
        <v>164</v>
      </c>
      <c r="T3196" t="s">
        <v>165</v>
      </c>
      <c r="U3196" t="s">
        <v>151</v>
      </c>
      <c r="V3196" t="s">
        <v>135</v>
      </c>
      <c r="W3196" t="s">
        <v>136</v>
      </c>
      <c r="X3196" t="s">
        <v>1470</v>
      </c>
      <c r="Y3196" s="94">
        <v>83772.990000000005</v>
      </c>
      <c r="Z3196" s="94">
        <v>11992.8668</v>
      </c>
      <c r="AA3196" s="94">
        <v>12352.652803999999</v>
      </c>
      <c r="AB3196" s="94">
        <v>12352.65</v>
      </c>
      <c r="AC3196">
        <f t="shared" si="98"/>
        <v>3000</v>
      </c>
      <c r="AD3196" t="str">
        <f t="shared" si="99"/>
        <v>307</v>
      </c>
    </row>
    <row r="3197" spans="1:30" hidden="1" x14ac:dyDescent="0.25">
      <c r="A3197" t="s">
        <v>1465</v>
      </c>
      <c r="B3197" t="s">
        <v>536</v>
      </c>
      <c r="C3197" t="s">
        <v>1466</v>
      </c>
      <c r="D3197" t="s">
        <v>240</v>
      </c>
      <c r="E3197" t="s">
        <v>122</v>
      </c>
      <c r="F3197" t="s">
        <v>159</v>
      </c>
      <c r="G3197" t="s">
        <v>160</v>
      </c>
      <c r="H3197" t="s">
        <v>143</v>
      </c>
      <c r="I3197" t="s">
        <v>124</v>
      </c>
      <c r="J3197" t="s">
        <v>125</v>
      </c>
      <c r="K3197" t="s">
        <v>1467</v>
      </c>
      <c r="N3197" t="s">
        <v>1468</v>
      </c>
      <c r="O3197" t="s">
        <v>539</v>
      </c>
      <c r="P3197" t="s">
        <v>1469</v>
      </c>
      <c r="Q3197" t="s">
        <v>241</v>
      </c>
      <c r="R3197" t="s">
        <v>131</v>
      </c>
      <c r="S3197" t="s">
        <v>164</v>
      </c>
      <c r="T3197" t="s">
        <v>165</v>
      </c>
      <c r="U3197" t="s">
        <v>151</v>
      </c>
      <c r="V3197" t="s">
        <v>135</v>
      </c>
      <c r="W3197" t="s">
        <v>136</v>
      </c>
      <c r="X3197" t="s">
        <v>1470</v>
      </c>
      <c r="Y3197" s="94">
        <v>6189.64</v>
      </c>
      <c r="Z3197" s="94">
        <v>0</v>
      </c>
      <c r="AA3197" s="94">
        <v>0</v>
      </c>
      <c r="AB3197" s="94">
        <v>0</v>
      </c>
      <c r="AC3197">
        <f t="shared" si="98"/>
        <v>3000</v>
      </c>
      <c r="AD3197" t="str">
        <f t="shared" si="99"/>
        <v>307</v>
      </c>
    </row>
    <row r="3198" spans="1:30" hidden="1" x14ac:dyDescent="0.25">
      <c r="A3198" t="s">
        <v>1465</v>
      </c>
      <c r="B3198" t="s">
        <v>536</v>
      </c>
      <c r="C3198" t="s">
        <v>1466</v>
      </c>
      <c r="D3198" t="s">
        <v>242</v>
      </c>
      <c r="E3198" t="s">
        <v>122</v>
      </c>
      <c r="F3198" t="s">
        <v>159</v>
      </c>
      <c r="G3198" t="s">
        <v>160</v>
      </c>
      <c r="H3198" t="s">
        <v>143</v>
      </c>
      <c r="I3198" t="s">
        <v>124</v>
      </c>
      <c r="J3198" t="s">
        <v>125</v>
      </c>
      <c r="K3198" t="s">
        <v>1467</v>
      </c>
      <c r="N3198" t="s">
        <v>1468</v>
      </c>
      <c r="O3198" t="s">
        <v>539</v>
      </c>
      <c r="P3198" t="s">
        <v>1469</v>
      </c>
      <c r="Q3198" t="s">
        <v>243</v>
      </c>
      <c r="R3198" t="s">
        <v>131</v>
      </c>
      <c r="S3198" t="s">
        <v>164</v>
      </c>
      <c r="T3198" t="s">
        <v>165</v>
      </c>
      <c r="U3198" t="s">
        <v>151</v>
      </c>
      <c r="V3198" t="s">
        <v>135</v>
      </c>
      <c r="W3198" t="s">
        <v>136</v>
      </c>
      <c r="X3198" t="s">
        <v>1470</v>
      </c>
      <c r="Y3198" s="94">
        <v>166307.26</v>
      </c>
      <c r="Z3198" s="94">
        <v>18699.2</v>
      </c>
      <c r="AA3198" s="94">
        <v>19260.18</v>
      </c>
      <c r="AB3198" s="94">
        <v>19260.18</v>
      </c>
      <c r="AC3198">
        <f t="shared" si="98"/>
        <v>3000</v>
      </c>
      <c r="AD3198" t="str">
        <f t="shared" si="99"/>
        <v>307</v>
      </c>
    </row>
    <row r="3199" spans="1:30" hidden="1" x14ac:dyDescent="0.25">
      <c r="A3199" t="s">
        <v>1465</v>
      </c>
      <c r="B3199" t="s">
        <v>536</v>
      </c>
      <c r="C3199" t="s">
        <v>1466</v>
      </c>
      <c r="D3199" t="s">
        <v>291</v>
      </c>
      <c r="E3199" t="s">
        <v>122</v>
      </c>
      <c r="F3199" t="s">
        <v>159</v>
      </c>
      <c r="G3199" t="s">
        <v>160</v>
      </c>
      <c r="H3199" t="s">
        <v>143</v>
      </c>
      <c r="I3199" t="s">
        <v>124</v>
      </c>
      <c r="J3199" t="s">
        <v>125</v>
      </c>
      <c r="K3199" t="s">
        <v>1467</v>
      </c>
      <c r="N3199" t="s">
        <v>1468</v>
      </c>
      <c r="O3199" t="s">
        <v>539</v>
      </c>
      <c r="P3199" t="s">
        <v>1469</v>
      </c>
      <c r="Q3199" t="s">
        <v>169</v>
      </c>
      <c r="R3199" t="s">
        <v>131</v>
      </c>
      <c r="S3199" t="s">
        <v>164</v>
      </c>
      <c r="T3199" t="s">
        <v>165</v>
      </c>
      <c r="U3199" t="s">
        <v>151</v>
      </c>
      <c r="V3199" t="s">
        <v>135</v>
      </c>
      <c r="W3199" t="s">
        <v>136</v>
      </c>
      <c r="X3199" t="s">
        <v>1470</v>
      </c>
      <c r="Y3199" s="94">
        <v>260542.25</v>
      </c>
      <c r="Z3199" s="94">
        <v>155503.71</v>
      </c>
      <c r="AA3199" s="94">
        <v>160168.82129999998</v>
      </c>
      <c r="AB3199" s="94">
        <v>160168.82</v>
      </c>
      <c r="AC3199">
        <f t="shared" si="98"/>
        <v>3000</v>
      </c>
      <c r="AD3199" t="str">
        <f t="shared" si="99"/>
        <v>307</v>
      </c>
    </row>
    <row r="3200" spans="1:30" hidden="1" x14ac:dyDescent="0.25">
      <c r="A3200" t="s">
        <v>1465</v>
      </c>
      <c r="B3200" t="s">
        <v>536</v>
      </c>
      <c r="C3200" t="s">
        <v>1466</v>
      </c>
      <c r="D3200" t="s">
        <v>248</v>
      </c>
      <c r="E3200" t="s">
        <v>122</v>
      </c>
      <c r="F3200" t="s">
        <v>159</v>
      </c>
      <c r="G3200" t="s">
        <v>160</v>
      </c>
      <c r="H3200" t="s">
        <v>143</v>
      </c>
      <c r="I3200" t="s">
        <v>124</v>
      </c>
      <c r="J3200" t="s">
        <v>125</v>
      </c>
      <c r="K3200" t="s">
        <v>1467</v>
      </c>
      <c r="N3200" t="s">
        <v>1468</v>
      </c>
      <c r="O3200" t="s">
        <v>539</v>
      </c>
      <c r="P3200" t="s">
        <v>1469</v>
      </c>
      <c r="Q3200" t="s">
        <v>249</v>
      </c>
      <c r="R3200" t="s">
        <v>131</v>
      </c>
      <c r="S3200" t="s">
        <v>164</v>
      </c>
      <c r="T3200" t="s">
        <v>165</v>
      </c>
      <c r="U3200" t="s">
        <v>151</v>
      </c>
      <c r="V3200" t="s">
        <v>135</v>
      </c>
      <c r="W3200" t="s">
        <v>136</v>
      </c>
      <c r="X3200" t="s">
        <v>1470</v>
      </c>
      <c r="Y3200" s="94">
        <v>168740.37</v>
      </c>
      <c r="Z3200" s="94">
        <v>28740.37</v>
      </c>
      <c r="AA3200" s="94">
        <v>29602.58</v>
      </c>
      <c r="AB3200" s="94">
        <v>29602.58</v>
      </c>
      <c r="AC3200">
        <f t="shared" si="98"/>
        <v>3000</v>
      </c>
      <c r="AD3200" t="str">
        <f t="shared" si="99"/>
        <v>307</v>
      </c>
    </row>
    <row r="3201" spans="1:30" hidden="1" x14ac:dyDescent="0.25">
      <c r="A3201" t="s">
        <v>1465</v>
      </c>
      <c r="B3201" t="s">
        <v>536</v>
      </c>
      <c r="C3201" t="s">
        <v>1466</v>
      </c>
      <c r="D3201" t="s">
        <v>315</v>
      </c>
      <c r="E3201" t="s">
        <v>122</v>
      </c>
      <c r="F3201" t="s">
        <v>159</v>
      </c>
      <c r="G3201" t="s">
        <v>160</v>
      </c>
      <c r="H3201" t="s">
        <v>143</v>
      </c>
      <c r="I3201" t="s">
        <v>124</v>
      </c>
      <c r="J3201" t="s">
        <v>125</v>
      </c>
      <c r="K3201" t="s">
        <v>1467</v>
      </c>
      <c r="N3201" t="s">
        <v>1468</v>
      </c>
      <c r="O3201" t="s">
        <v>539</v>
      </c>
      <c r="P3201" t="s">
        <v>1469</v>
      </c>
      <c r="Q3201" t="s">
        <v>316</v>
      </c>
      <c r="R3201" t="s">
        <v>131</v>
      </c>
      <c r="S3201" t="s">
        <v>164</v>
      </c>
      <c r="T3201" t="s">
        <v>165</v>
      </c>
      <c r="U3201" t="s">
        <v>151</v>
      </c>
      <c r="V3201" t="s">
        <v>135</v>
      </c>
      <c r="W3201" t="s">
        <v>136</v>
      </c>
      <c r="X3201" t="s">
        <v>1470</v>
      </c>
      <c r="Y3201" s="94">
        <v>262337.39</v>
      </c>
      <c r="Z3201" s="94">
        <v>69974.056666666671</v>
      </c>
      <c r="AA3201" s="94">
        <v>72073.279999999999</v>
      </c>
      <c r="AB3201" s="94">
        <v>72073.279999999999</v>
      </c>
      <c r="AC3201">
        <f t="shared" si="98"/>
        <v>3000</v>
      </c>
      <c r="AD3201" t="str">
        <f t="shared" si="99"/>
        <v>307</v>
      </c>
    </row>
    <row r="3202" spans="1:30" hidden="1" x14ac:dyDescent="0.25">
      <c r="A3202" t="s">
        <v>1465</v>
      </c>
      <c r="B3202" t="s">
        <v>536</v>
      </c>
      <c r="C3202" t="s">
        <v>1466</v>
      </c>
      <c r="D3202" t="s">
        <v>256</v>
      </c>
      <c r="E3202" t="s">
        <v>122</v>
      </c>
      <c r="F3202" t="s">
        <v>159</v>
      </c>
      <c r="G3202" t="s">
        <v>160</v>
      </c>
      <c r="H3202" t="s">
        <v>143</v>
      </c>
      <c r="I3202" t="s">
        <v>124</v>
      </c>
      <c r="J3202" t="s">
        <v>125</v>
      </c>
      <c r="K3202" t="s">
        <v>1467</v>
      </c>
      <c r="N3202" t="s">
        <v>1468</v>
      </c>
      <c r="O3202" t="s">
        <v>539</v>
      </c>
      <c r="P3202" t="s">
        <v>1469</v>
      </c>
      <c r="Q3202" t="s">
        <v>257</v>
      </c>
      <c r="R3202" t="s">
        <v>131</v>
      </c>
      <c r="S3202" t="s">
        <v>164</v>
      </c>
      <c r="T3202" t="s">
        <v>165</v>
      </c>
      <c r="U3202" t="s">
        <v>151</v>
      </c>
      <c r="V3202" t="s">
        <v>135</v>
      </c>
      <c r="W3202" t="s">
        <v>136</v>
      </c>
      <c r="X3202" t="s">
        <v>1470</v>
      </c>
      <c r="Y3202" s="94">
        <v>0</v>
      </c>
      <c r="Z3202" s="94">
        <v>0</v>
      </c>
      <c r="AA3202" s="94">
        <v>0</v>
      </c>
      <c r="AB3202" s="94">
        <v>0</v>
      </c>
      <c r="AC3202">
        <f t="shared" si="98"/>
        <v>3000</v>
      </c>
      <c r="AD3202" t="str">
        <f t="shared" si="99"/>
        <v>307</v>
      </c>
    </row>
    <row r="3203" spans="1:30" hidden="1" x14ac:dyDescent="0.25">
      <c r="A3203" t="s">
        <v>1465</v>
      </c>
      <c r="B3203" t="s">
        <v>536</v>
      </c>
      <c r="C3203" t="s">
        <v>1466</v>
      </c>
      <c r="D3203" t="s">
        <v>1477</v>
      </c>
      <c r="E3203" t="s">
        <v>122</v>
      </c>
      <c r="F3203" t="s">
        <v>159</v>
      </c>
      <c r="G3203" t="s">
        <v>160</v>
      </c>
      <c r="H3203" t="s">
        <v>143</v>
      </c>
      <c r="I3203" t="s">
        <v>124</v>
      </c>
      <c r="J3203" t="s">
        <v>125</v>
      </c>
      <c r="K3203" t="s">
        <v>1467</v>
      </c>
      <c r="N3203" t="s">
        <v>1468</v>
      </c>
      <c r="O3203" t="s">
        <v>539</v>
      </c>
      <c r="P3203" t="s">
        <v>1469</v>
      </c>
      <c r="Q3203" t="s">
        <v>1478</v>
      </c>
      <c r="R3203" t="s">
        <v>131</v>
      </c>
      <c r="S3203" t="s">
        <v>164</v>
      </c>
      <c r="T3203" t="s">
        <v>165</v>
      </c>
      <c r="U3203" t="s">
        <v>151</v>
      </c>
      <c r="V3203" t="s">
        <v>135</v>
      </c>
      <c r="W3203" t="s">
        <v>136</v>
      </c>
      <c r="X3203" t="s">
        <v>1470</v>
      </c>
      <c r="Y3203" s="94">
        <v>8248626.79</v>
      </c>
      <c r="Z3203" s="94">
        <v>8248626.7899999991</v>
      </c>
      <c r="AA3203" s="94">
        <v>8496085.5899999999</v>
      </c>
      <c r="AB3203" s="94">
        <v>8496085.5899999999</v>
      </c>
      <c r="AC3203">
        <f t="shared" ref="AC3203:AC3266" si="100">MID(D3203,1,1)*1000</f>
        <v>3000</v>
      </c>
      <c r="AD3203" t="str">
        <f t="shared" ref="AD3203:AD3266" si="101">MID(A3203,6,3)</f>
        <v>307</v>
      </c>
    </row>
    <row r="3204" spans="1:30" hidden="1" x14ac:dyDescent="0.25">
      <c r="A3204" t="s">
        <v>1465</v>
      </c>
      <c r="B3204" t="s">
        <v>536</v>
      </c>
      <c r="C3204" t="s">
        <v>1466</v>
      </c>
      <c r="D3204" t="s">
        <v>260</v>
      </c>
      <c r="E3204" t="s">
        <v>122</v>
      </c>
      <c r="F3204" t="s">
        <v>159</v>
      </c>
      <c r="G3204" t="s">
        <v>160</v>
      </c>
      <c r="H3204" t="s">
        <v>143</v>
      </c>
      <c r="I3204" t="s">
        <v>124</v>
      </c>
      <c r="J3204" t="s">
        <v>125</v>
      </c>
      <c r="K3204" t="s">
        <v>1467</v>
      </c>
      <c r="N3204" t="s">
        <v>1468</v>
      </c>
      <c r="O3204" t="s">
        <v>539</v>
      </c>
      <c r="P3204" t="s">
        <v>1469</v>
      </c>
      <c r="Q3204" t="s">
        <v>261</v>
      </c>
      <c r="R3204" t="s">
        <v>131</v>
      </c>
      <c r="S3204" t="s">
        <v>164</v>
      </c>
      <c r="T3204" t="s">
        <v>165</v>
      </c>
      <c r="U3204" t="s">
        <v>151</v>
      </c>
      <c r="V3204" t="s">
        <v>135</v>
      </c>
      <c r="W3204" t="s">
        <v>136</v>
      </c>
      <c r="X3204" t="s">
        <v>1470</v>
      </c>
      <c r="Y3204" s="94">
        <v>6365926.2699999996</v>
      </c>
      <c r="Z3204" s="94">
        <v>8806656.8521779999</v>
      </c>
      <c r="AA3204" s="94">
        <v>9070856.5600000005</v>
      </c>
      <c r="AB3204" s="94">
        <v>9070856.5600000005</v>
      </c>
      <c r="AC3204">
        <f t="shared" si="100"/>
        <v>3000</v>
      </c>
      <c r="AD3204" t="str">
        <f t="shared" si="101"/>
        <v>307</v>
      </c>
    </row>
    <row r="3205" spans="1:30" hidden="1" x14ac:dyDescent="0.25">
      <c r="A3205" t="s">
        <v>1465</v>
      </c>
      <c r="B3205" t="s">
        <v>536</v>
      </c>
      <c r="C3205" t="s">
        <v>1466</v>
      </c>
      <c r="D3205" t="s">
        <v>262</v>
      </c>
      <c r="E3205" t="s">
        <v>122</v>
      </c>
      <c r="F3205" t="s">
        <v>159</v>
      </c>
      <c r="G3205" t="s">
        <v>160</v>
      </c>
      <c r="H3205" t="s">
        <v>143</v>
      </c>
      <c r="I3205" t="s">
        <v>124</v>
      </c>
      <c r="J3205" t="s">
        <v>125</v>
      </c>
      <c r="K3205" t="s">
        <v>1467</v>
      </c>
      <c r="N3205" t="s">
        <v>1468</v>
      </c>
      <c r="O3205" t="s">
        <v>539</v>
      </c>
      <c r="P3205" t="s">
        <v>1469</v>
      </c>
      <c r="Q3205" t="s">
        <v>263</v>
      </c>
      <c r="R3205" t="s">
        <v>131</v>
      </c>
      <c r="S3205" t="s">
        <v>164</v>
      </c>
      <c r="T3205" t="s">
        <v>165</v>
      </c>
      <c r="U3205" t="s">
        <v>151</v>
      </c>
      <c r="V3205" t="s">
        <v>135</v>
      </c>
      <c r="W3205" t="s">
        <v>136</v>
      </c>
      <c r="X3205" t="s">
        <v>1470</v>
      </c>
      <c r="Y3205" s="94">
        <v>263578.98</v>
      </c>
      <c r="Z3205" s="94">
        <v>167452.44444444444</v>
      </c>
      <c r="AA3205" s="94">
        <v>172476.02</v>
      </c>
      <c r="AB3205" s="94">
        <v>172476.02</v>
      </c>
      <c r="AC3205">
        <f t="shared" si="100"/>
        <v>3000</v>
      </c>
      <c r="AD3205" t="str">
        <f t="shared" si="101"/>
        <v>307</v>
      </c>
    </row>
    <row r="3206" spans="1:30" hidden="1" x14ac:dyDescent="0.25">
      <c r="A3206" t="s">
        <v>1465</v>
      </c>
      <c r="B3206" t="s">
        <v>536</v>
      </c>
      <c r="C3206" t="s">
        <v>1466</v>
      </c>
      <c r="D3206" t="s">
        <v>264</v>
      </c>
      <c r="E3206" t="s">
        <v>122</v>
      </c>
      <c r="F3206" t="s">
        <v>159</v>
      </c>
      <c r="G3206" t="s">
        <v>160</v>
      </c>
      <c r="H3206" t="s">
        <v>143</v>
      </c>
      <c r="I3206" t="s">
        <v>124</v>
      </c>
      <c r="J3206" t="s">
        <v>125</v>
      </c>
      <c r="K3206" t="s">
        <v>1467</v>
      </c>
      <c r="N3206" t="s">
        <v>1468</v>
      </c>
      <c r="O3206" t="s">
        <v>539</v>
      </c>
      <c r="P3206" t="s">
        <v>1469</v>
      </c>
      <c r="Q3206" t="s">
        <v>265</v>
      </c>
      <c r="R3206" t="s">
        <v>131</v>
      </c>
      <c r="S3206" t="s">
        <v>164</v>
      </c>
      <c r="T3206" t="s">
        <v>165</v>
      </c>
      <c r="U3206" t="s">
        <v>151</v>
      </c>
      <c r="V3206" t="s">
        <v>135</v>
      </c>
      <c r="W3206" t="s">
        <v>136</v>
      </c>
      <c r="X3206" t="s">
        <v>1470</v>
      </c>
      <c r="Y3206" s="94">
        <v>9822819.9700000007</v>
      </c>
      <c r="Z3206" s="94">
        <v>8499724.5700000003</v>
      </c>
      <c r="AA3206" s="94">
        <v>8543846.3100000005</v>
      </c>
      <c r="AB3206" s="94">
        <v>8543846.3100000005</v>
      </c>
      <c r="AC3206">
        <f t="shared" si="100"/>
        <v>3000</v>
      </c>
      <c r="AD3206" t="str">
        <f t="shared" si="101"/>
        <v>307</v>
      </c>
    </row>
    <row r="3207" spans="1:30" hidden="1" x14ac:dyDescent="0.25">
      <c r="A3207" t="s">
        <v>1465</v>
      </c>
      <c r="B3207" t="s">
        <v>536</v>
      </c>
      <c r="C3207" t="s">
        <v>1466</v>
      </c>
      <c r="D3207" t="s">
        <v>268</v>
      </c>
      <c r="E3207" t="s">
        <v>122</v>
      </c>
      <c r="F3207" t="s">
        <v>159</v>
      </c>
      <c r="G3207" t="s">
        <v>160</v>
      </c>
      <c r="H3207" t="s">
        <v>143</v>
      </c>
      <c r="I3207" t="s">
        <v>124</v>
      </c>
      <c r="J3207" t="s">
        <v>125</v>
      </c>
      <c r="K3207" t="s">
        <v>1467</v>
      </c>
      <c r="N3207" t="s">
        <v>1468</v>
      </c>
      <c r="O3207" t="s">
        <v>539</v>
      </c>
      <c r="P3207" t="s">
        <v>1469</v>
      </c>
      <c r="Q3207" t="s">
        <v>269</v>
      </c>
      <c r="R3207" t="s">
        <v>131</v>
      </c>
      <c r="S3207" t="s">
        <v>164</v>
      </c>
      <c r="T3207" t="s">
        <v>165</v>
      </c>
      <c r="U3207" t="s">
        <v>151</v>
      </c>
      <c r="V3207" t="s">
        <v>135</v>
      </c>
      <c r="W3207" t="s">
        <v>136</v>
      </c>
      <c r="X3207" t="s">
        <v>1470</v>
      </c>
      <c r="Y3207" s="94">
        <v>13924.28</v>
      </c>
      <c r="Z3207" s="94">
        <v>0</v>
      </c>
      <c r="AA3207" s="94">
        <v>0</v>
      </c>
      <c r="AB3207" s="94">
        <v>0</v>
      </c>
      <c r="AC3207">
        <f t="shared" si="100"/>
        <v>3000</v>
      </c>
      <c r="AD3207" t="str">
        <f t="shared" si="101"/>
        <v>307</v>
      </c>
    </row>
    <row r="3208" spans="1:30" hidden="1" x14ac:dyDescent="0.25">
      <c r="A3208" t="s">
        <v>1465</v>
      </c>
      <c r="B3208" t="s">
        <v>536</v>
      </c>
      <c r="C3208" t="s">
        <v>1466</v>
      </c>
      <c r="D3208" t="s">
        <v>270</v>
      </c>
      <c r="E3208" t="s">
        <v>122</v>
      </c>
      <c r="F3208" t="s">
        <v>159</v>
      </c>
      <c r="G3208" t="s">
        <v>160</v>
      </c>
      <c r="H3208" t="s">
        <v>143</v>
      </c>
      <c r="I3208" t="s">
        <v>124</v>
      </c>
      <c r="J3208" t="s">
        <v>125</v>
      </c>
      <c r="K3208" t="s">
        <v>1467</v>
      </c>
      <c r="N3208" t="s">
        <v>1468</v>
      </c>
      <c r="O3208" t="s">
        <v>539</v>
      </c>
      <c r="P3208" t="s">
        <v>1469</v>
      </c>
      <c r="Q3208" t="s">
        <v>271</v>
      </c>
      <c r="R3208" t="s">
        <v>131</v>
      </c>
      <c r="S3208" t="s">
        <v>164</v>
      </c>
      <c r="T3208" t="s">
        <v>165</v>
      </c>
      <c r="U3208" t="s">
        <v>151</v>
      </c>
      <c r="V3208" t="s">
        <v>135</v>
      </c>
      <c r="W3208" t="s">
        <v>136</v>
      </c>
      <c r="X3208" t="s">
        <v>1470</v>
      </c>
      <c r="Y3208" s="94">
        <v>11935.13</v>
      </c>
      <c r="Z3208" s="94">
        <v>0</v>
      </c>
      <c r="AA3208" s="94">
        <v>0</v>
      </c>
      <c r="AB3208" s="94">
        <v>0</v>
      </c>
      <c r="AC3208">
        <f t="shared" si="100"/>
        <v>3000</v>
      </c>
      <c r="AD3208" t="str">
        <f t="shared" si="101"/>
        <v>307</v>
      </c>
    </row>
    <row r="3209" spans="1:30" hidden="1" x14ac:dyDescent="0.25">
      <c r="A3209" t="s">
        <v>1465</v>
      </c>
      <c r="B3209" t="s">
        <v>536</v>
      </c>
      <c r="C3209" t="s">
        <v>1466</v>
      </c>
      <c r="D3209" t="s">
        <v>272</v>
      </c>
      <c r="E3209" t="s">
        <v>122</v>
      </c>
      <c r="F3209" t="s">
        <v>159</v>
      </c>
      <c r="G3209" t="s">
        <v>160</v>
      </c>
      <c r="H3209" t="s">
        <v>143</v>
      </c>
      <c r="I3209" t="s">
        <v>124</v>
      </c>
      <c r="J3209" t="s">
        <v>125</v>
      </c>
      <c r="K3209" t="s">
        <v>1467</v>
      </c>
      <c r="N3209" t="s">
        <v>1468</v>
      </c>
      <c r="O3209" t="s">
        <v>539</v>
      </c>
      <c r="P3209" t="s">
        <v>1469</v>
      </c>
      <c r="Q3209" t="s">
        <v>273</v>
      </c>
      <c r="R3209" t="s">
        <v>131</v>
      </c>
      <c r="S3209" t="s">
        <v>164</v>
      </c>
      <c r="T3209" t="s">
        <v>165</v>
      </c>
      <c r="U3209" t="s">
        <v>151</v>
      </c>
      <c r="V3209" t="s">
        <v>135</v>
      </c>
      <c r="W3209" t="s">
        <v>136</v>
      </c>
      <c r="X3209" t="s">
        <v>1470</v>
      </c>
      <c r="Y3209" s="94">
        <v>762188.34</v>
      </c>
      <c r="Z3209" s="94">
        <v>596374.11</v>
      </c>
      <c r="AA3209" s="94">
        <v>614265.32999999996</v>
      </c>
      <c r="AB3209" s="94">
        <v>614265.32999999996</v>
      </c>
      <c r="AC3209">
        <f t="shared" si="100"/>
        <v>3000</v>
      </c>
      <c r="AD3209" t="str">
        <f t="shared" si="101"/>
        <v>307</v>
      </c>
    </row>
    <row r="3210" spans="1:30" hidden="1" x14ac:dyDescent="0.25">
      <c r="A3210" t="s">
        <v>1465</v>
      </c>
      <c r="B3210" t="s">
        <v>536</v>
      </c>
      <c r="C3210" t="s">
        <v>1466</v>
      </c>
      <c r="D3210" t="s">
        <v>276</v>
      </c>
      <c r="E3210" t="s">
        <v>122</v>
      </c>
      <c r="F3210" t="s">
        <v>159</v>
      </c>
      <c r="G3210" t="s">
        <v>160</v>
      </c>
      <c r="H3210" t="s">
        <v>143</v>
      </c>
      <c r="I3210" t="s">
        <v>124</v>
      </c>
      <c r="J3210" t="s">
        <v>125</v>
      </c>
      <c r="K3210" t="s">
        <v>1467</v>
      </c>
      <c r="N3210" t="s">
        <v>1468</v>
      </c>
      <c r="O3210" t="s">
        <v>539</v>
      </c>
      <c r="P3210" t="s">
        <v>1469</v>
      </c>
      <c r="Q3210" t="s">
        <v>277</v>
      </c>
      <c r="R3210" t="s">
        <v>131</v>
      </c>
      <c r="S3210" t="s">
        <v>164</v>
      </c>
      <c r="T3210" t="s">
        <v>165</v>
      </c>
      <c r="U3210" t="s">
        <v>151</v>
      </c>
      <c r="V3210" t="s">
        <v>135</v>
      </c>
      <c r="W3210" t="s">
        <v>136</v>
      </c>
      <c r="X3210" t="s">
        <v>1470</v>
      </c>
      <c r="Y3210" s="94">
        <v>1881365.16</v>
      </c>
      <c r="Z3210" s="94">
        <v>552248.39000000013</v>
      </c>
      <c r="AA3210" s="94">
        <v>568815.84</v>
      </c>
      <c r="AB3210" s="94">
        <v>568815.84</v>
      </c>
      <c r="AC3210">
        <f t="shared" si="100"/>
        <v>3000</v>
      </c>
      <c r="AD3210" t="str">
        <f t="shared" si="101"/>
        <v>307</v>
      </c>
    </row>
    <row r="3211" spans="1:30" hidden="1" x14ac:dyDescent="0.25">
      <c r="A3211" t="s">
        <v>1465</v>
      </c>
      <c r="B3211" t="s">
        <v>536</v>
      </c>
      <c r="C3211" t="s">
        <v>1466</v>
      </c>
      <c r="D3211" t="s">
        <v>1090</v>
      </c>
      <c r="E3211" t="s">
        <v>122</v>
      </c>
      <c r="F3211" t="s">
        <v>159</v>
      </c>
      <c r="G3211" t="s">
        <v>160</v>
      </c>
      <c r="H3211" t="s">
        <v>143</v>
      </c>
      <c r="I3211" t="s">
        <v>124</v>
      </c>
      <c r="J3211" t="s">
        <v>125</v>
      </c>
      <c r="K3211" t="s">
        <v>1467</v>
      </c>
      <c r="N3211" t="s">
        <v>1468</v>
      </c>
      <c r="O3211" t="s">
        <v>539</v>
      </c>
      <c r="P3211" t="s">
        <v>1469</v>
      </c>
      <c r="Q3211" t="s">
        <v>1091</v>
      </c>
      <c r="R3211" t="s">
        <v>131</v>
      </c>
      <c r="S3211" t="s">
        <v>164</v>
      </c>
      <c r="T3211" t="s">
        <v>165</v>
      </c>
      <c r="U3211" t="s">
        <v>151</v>
      </c>
      <c r="V3211" t="s">
        <v>135</v>
      </c>
      <c r="W3211" t="s">
        <v>136</v>
      </c>
      <c r="X3211" t="s">
        <v>1470</v>
      </c>
      <c r="Y3211" s="94">
        <v>29480.080000000002</v>
      </c>
      <c r="Z3211" s="94">
        <v>0</v>
      </c>
      <c r="AA3211" s="94">
        <v>0</v>
      </c>
      <c r="AB3211" s="94">
        <v>0</v>
      </c>
      <c r="AC3211">
        <f t="shared" si="100"/>
        <v>3000</v>
      </c>
      <c r="AD3211" t="str">
        <f t="shared" si="101"/>
        <v>307</v>
      </c>
    </row>
    <row r="3212" spans="1:30" hidden="1" x14ac:dyDescent="0.25">
      <c r="A3212" t="s">
        <v>1465</v>
      </c>
      <c r="B3212" t="s">
        <v>536</v>
      </c>
      <c r="C3212" t="s">
        <v>1466</v>
      </c>
      <c r="D3212" t="s">
        <v>278</v>
      </c>
      <c r="E3212" t="s">
        <v>122</v>
      </c>
      <c r="F3212" t="s">
        <v>159</v>
      </c>
      <c r="G3212" t="s">
        <v>160</v>
      </c>
      <c r="H3212" t="s">
        <v>143</v>
      </c>
      <c r="I3212" t="s">
        <v>124</v>
      </c>
      <c r="J3212" t="s">
        <v>125</v>
      </c>
      <c r="K3212" t="s">
        <v>1467</v>
      </c>
      <c r="N3212" t="s">
        <v>1468</v>
      </c>
      <c r="O3212" t="s">
        <v>539</v>
      </c>
      <c r="P3212" t="s">
        <v>1469</v>
      </c>
      <c r="Q3212" t="s">
        <v>279</v>
      </c>
      <c r="R3212" t="s">
        <v>131</v>
      </c>
      <c r="S3212" t="s">
        <v>164</v>
      </c>
      <c r="T3212" t="s">
        <v>165</v>
      </c>
      <c r="U3212" t="s">
        <v>151</v>
      </c>
      <c r="V3212" t="s">
        <v>135</v>
      </c>
      <c r="W3212" t="s">
        <v>136</v>
      </c>
      <c r="X3212" t="s">
        <v>1470</v>
      </c>
      <c r="Y3212" s="94">
        <v>3214021.23</v>
      </c>
      <c r="Z3212" s="94">
        <v>3214021.23</v>
      </c>
      <c r="AA3212" s="94">
        <v>3310441.87</v>
      </c>
      <c r="AB3212" s="94">
        <v>3310441.87</v>
      </c>
      <c r="AC3212">
        <f t="shared" si="100"/>
        <v>3000</v>
      </c>
      <c r="AD3212" t="str">
        <f t="shared" si="101"/>
        <v>307</v>
      </c>
    </row>
    <row r="3213" spans="1:30" hidden="1" x14ac:dyDescent="0.25">
      <c r="A3213" t="s">
        <v>1465</v>
      </c>
      <c r="B3213" t="s">
        <v>536</v>
      </c>
      <c r="C3213" t="s">
        <v>1466</v>
      </c>
      <c r="D3213" t="s">
        <v>280</v>
      </c>
      <c r="E3213" t="s">
        <v>122</v>
      </c>
      <c r="F3213" t="s">
        <v>159</v>
      </c>
      <c r="G3213" t="s">
        <v>160</v>
      </c>
      <c r="H3213" t="s">
        <v>143</v>
      </c>
      <c r="I3213" t="s">
        <v>124</v>
      </c>
      <c r="J3213" t="s">
        <v>125</v>
      </c>
      <c r="K3213" t="s">
        <v>1467</v>
      </c>
      <c r="N3213" t="s">
        <v>1468</v>
      </c>
      <c r="O3213" t="s">
        <v>539</v>
      </c>
      <c r="P3213" t="s">
        <v>1469</v>
      </c>
      <c r="Q3213" t="s">
        <v>281</v>
      </c>
      <c r="R3213" t="s">
        <v>131</v>
      </c>
      <c r="S3213" t="s">
        <v>164</v>
      </c>
      <c r="T3213" t="s">
        <v>165</v>
      </c>
      <c r="U3213" t="s">
        <v>151</v>
      </c>
      <c r="V3213" t="s">
        <v>135</v>
      </c>
      <c r="W3213" t="s">
        <v>136</v>
      </c>
      <c r="X3213" t="s">
        <v>1470</v>
      </c>
      <c r="Y3213" s="94">
        <v>93343.34</v>
      </c>
      <c r="Z3213" s="94">
        <v>123458.09</v>
      </c>
      <c r="AA3213" s="94">
        <v>127161.83</v>
      </c>
      <c r="AB3213" s="94">
        <v>127161.83</v>
      </c>
      <c r="AC3213">
        <f t="shared" si="100"/>
        <v>3000</v>
      </c>
      <c r="AD3213" t="str">
        <f t="shared" si="101"/>
        <v>307</v>
      </c>
    </row>
    <row r="3214" spans="1:30" hidden="1" x14ac:dyDescent="0.25">
      <c r="A3214" t="s">
        <v>1465</v>
      </c>
      <c r="B3214" t="s">
        <v>536</v>
      </c>
      <c r="C3214" t="s">
        <v>1466</v>
      </c>
      <c r="D3214" t="s">
        <v>172</v>
      </c>
      <c r="E3214" t="s">
        <v>122</v>
      </c>
      <c r="F3214" t="s">
        <v>159</v>
      </c>
      <c r="G3214" t="s">
        <v>160</v>
      </c>
      <c r="H3214" t="s">
        <v>143</v>
      </c>
      <c r="I3214" t="s">
        <v>124</v>
      </c>
      <c r="J3214" t="s">
        <v>125</v>
      </c>
      <c r="K3214" t="s">
        <v>1467</v>
      </c>
      <c r="N3214" t="s">
        <v>1468</v>
      </c>
      <c r="O3214" t="s">
        <v>539</v>
      </c>
      <c r="P3214" t="s">
        <v>1469</v>
      </c>
      <c r="Q3214" t="s">
        <v>173</v>
      </c>
      <c r="R3214" t="s">
        <v>131</v>
      </c>
      <c r="S3214" t="s">
        <v>164</v>
      </c>
      <c r="T3214" t="s">
        <v>165</v>
      </c>
      <c r="U3214" t="s">
        <v>151</v>
      </c>
      <c r="V3214" t="s">
        <v>135</v>
      </c>
      <c r="W3214" t="s">
        <v>136</v>
      </c>
      <c r="X3214" t="s">
        <v>1470</v>
      </c>
      <c r="Y3214" s="94">
        <v>2983.93</v>
      </c>
      <c r="Z3214" s="94">
        <v>0</v>
      </c>
      <c r="AA3214" s="94">
        <v>0</v>
      </c>
      <c r="AB3214" s="94">
        <v>0</v>
      </c>
      <c r="AC3214">
        <f t="shared" si="100"/>
        <v>3000</v>
      </c>
      <c r="AD3214" t="str">
        <f t="shared" si="101"/>
        <v>307</v>
      </c>
    </row>
    <row r="3215" spans="1:30" hidden="1" x14ac:dyDescent="0.25">
      <c r="A3215" t="s">
        <v>1465</v>
      </c>
      <c r="B3215" t="s">
        <v>536</v>
      </c>
      <c r="C3215" t="s">
        <v>1466</v>
      </c>
      <c r="D3215" t="s">
        <v>321</v>
      </c>
      <c r="E3215" t="s">
        <v>122</v>
      </c>
      <c r="F3215" t="s">
        <v>159</v>
      </c>
      <c r="G3215" t="s">
        <v>160</v>
      </c>
      <c r="H3215" t="s">
        <v>143</v>
      </c>
      <c r="I3215" t="s">
        <v>124</v>
      </c>
      <c r="J3215" t="s">
        <v>125</v>
      </c>
      <c r="K3215" t="s">
        <v>1467</v>
      </c>
      <c r="N3215" t="s">
        <v>1468</v>
      </c>
      <c r="O3215" t="s">
        <v>539</v>
      </c>
      <c r="P3215" t="s">
        <v>1469</v>
      </c>
      <c r="Q3215" t="s">
        <v>322</v>
      </c>
      <c r="R3215" t="s">
        <v>131</v>
      </c>
      <c r="S3215" t="s">
        <v>164</v>
      </c>
      <c r="T3215" t="s">
        <v>165</v>
      </c>
      <c r="U3215" t="s">
        <v>151</v>
      </c>
      <c r="V3215" t="s">
        <v>135</v>
      </c>
      <c r="W3215" t="s">
        <v>136</v>
      </c>
      <c r="X3215" t="s">
        <v>1470</v>
      </c>
      <c r="Y3215" s="94">
        <v>1061.97</v>
      </c>
      <c r="Z3215" s="94">
        <v>0</v>
      </c>
      <c r="AA3215" s="94">
        <v>0</v>
      </c>
      <c r="AB3215" s="94">
        <v>0</v>
      </c>
      <c r="AC3215">
        <f t="shared" si="100"/>
        <v>3000</v>
      </c>
      <c r="AD3215" t="str">
        <f t="shared" si="101"/>
        <v>307</v>
      </c>
    </row>
    <row r="3216" spans="1:30" hidden="1" x14ac:dyDescent="0.25">
      <c r="A3216" t="s">
        <v>1465</v>
      </c>
      <c r="B3216" t="s">
        <v>536</v>
      </c>
      <c r="C3216" t="s">
        <v>1466</v>
      </c>
      <c r="D3216" t="s">
        <v>174</v>
      </c>
      <c r="E3216" t="s">
        <v>122</v>
      </c>
      <c r="F3216" t="s">
        <v>159</v>
      </c>
      <c r="G3216" t="s">
        <v>160</v>
      </c>
      <c r="H3216" t="s">
        <v>143</v>
      </c>
      <c r="I3216" t="s">
        <v>124</v>
      </c>
      <c r="J3216" t="s">
        <v>125</v>
      </c>
      <c r="K3216" t="s">
        <v>1467</v>
      </c>
      <c r="N3216" t="s">
        <v>1468</v>
      </c>
      <c r="O3216" t="s">
        <v>539</v>
      </c>
      <c r="P3216" t="s">
        <v>1469</v>
      </c>
      <c r="Q3216" t="s">
        <v>175</v>
      </c>
      <c r="R3216" t="s">
        <v>131</v>
      </c>
      <c r="S3216" t="s">
        <v>164</v>
      </c>
      <c r="T3216" t="s">
        <v>165</v>
      </c>
      <c r="U3216" t="s">
        <v>151</v>
      </c>
      <c r="V3216" t="s">
        <v>135</v>
      </c>
      <c r="W3216" t="s">
        <v>136</v>
      </c>
      <c r="X3216" t="s">
        <v>1470</v>
      </c>
      <c r="Y3216" s="94">
        <v>3116.76</v>
      </c>
      <c r="Z3216" s="94">
        <v>0</v>
      </c>
      <c r="AA3216" s="94">
        <v>0</v>
      </c>
      <c r="AB3216" s="94">
        <v>0</v>
      </c>
      <c r="AC3216">
        <f t="shared" si="100"/>
        <v>3000</v>
      </c>
      <c r="AD3216" t="str">
        <f t="shared" si="101"/>
        <v>307</v>
      </c>
    </row>
    <row r="3217" spans="1:30" hidden="1" x14ac:dyDescent="0.25">
      <c r="A3217" t="s">
        <v>1465</v>
      </c>
      <c r="B3217" t="s">
        <v>536</v>
      </c>
      <c r="C3217" t="s">
        <v>1466</v>
      </c>
      <c r="D3217" t="s">
        <v>286</v>
      </c>
      <c r="E3217" t="s">
        <v>122</v>
      </c>
      <c r="F3217" t="s">
        <v>159</v>
      </c>
      <c r="G3217" t="s">
        <v>160</v>
      </c>
      <c r="H3217" t="s">
        <v>143</v>
      </c>
      <c r="I3217" t="s">
        <v>124</v>
      </c>
      <c r="J3217" t="s">
        <v>125</v>
      </c>
      <c r="K3217" t="s">
        <v>1467</v>
      </c>
      <c r="N3217" t="s">
        <v>1468</v>
      </c>
      <c r="O3217" t="s">
        <v>539</v>
      </c>
      <c r="P3217" t="s">
        <v>1469</v>
      </c>
      <c r="Q3217" t="s">
        <v>287</v>
      </c>
      <c r="R3217" t="s">
        <v>131</v>
      </c>
      <c r="S3217" t="s">
        <v>164</v>
      </c>
      <c r="T3217" t="s">
        <v>165</v>
      </c>
      <c r="U3217" t="s">
        <v>151</v>
      </c>
      <c r="V3217" t="s">
        <v>135</v>
      </c>
      <c r="W3217" t="s">
        <v>136</v>
      </c>
      <c r="X3217" t="s">
        <v>1470</v>
      </c>
      <c r="Y3217" s="94">
        <v>1402.55</v>
      </c>
      <c r="Z3217" s="94">
        <v>0</v>
      </c>
      <c r="AA3217" s="94">
        <v>0</v>
      </c>
      <c r="AB3217" s="94">
        <v>0</v>
      </c>
      <c r="AC3217">
        <f t="shared" si="100"/>
        <v>3000</v>
      </c>
      <c r="AD3217" t="str">
        <f t="shared" si="101"/>
        <v>307</v>
      </c>
    </row>
    <row r="3218" spans="1:30" hidden="1" x14ac:dyDescent="0.25">
      <c r="A3218" t="s">
        <v>1465</v>
      </c>
      <c r="B3218" t="s">
        <v>536</v>
      </c>
      <c r="C3218" t="s">
        <v>1466</v>
      </c>
      <c r="D3218" t="s">
        <v>1448</v>
      </c>
      <c r="E3218" t="s">
        <v>122</v>
      </c>
      <c r="F3218" t="s">
        <v>159</v>
      </c>
      <c r="G3218" t="s">
        <v>160</v>
      </c>
      <c r="H3218" t="s">
        <v>143</v>
      </c>
      <c r="I3218" t="s">
        <v>124</v>
      </c>
      <c r="J3218" t="s">
        <v>125</v>
      </c>
      <c r="K3218" t="s">
        <v>1467</v>
      </c>
      <c r="N3218" t="s">
        <v>1468</v>
      </c>
      <c r="O3218" t="s">
        <v>539</v>
      </c>
      <c r="P3218" t="s">
        <v>1469</v>
      </c>
      <c r="Q3218" t="s">
        <v>1449</v>
      </c>
      <c r="R3218" t="s">
        <v>131</v>
      </c>
      <c r="S3218" t="s">
        <v>164</v>
      </c>
      <c r="T3218" t="s">
        <v>165</v>
      </c>
      <c r="U3218" t="s">
        <v>151</v>
      </c>
      <c r="V3218" t="s">
        <v>135</v>
      </c>
      <c r="W3218" t="s">
        <v>136</v>
      </c>
      <c r="X3218" t="s">
        <v>1470</v>
      </c>
      <c r="Y3218" s="94">
        <v>2126.17</v>
      </c>
      <c r="Z3218" s="94">
        <v>0</v>
      </c>
      <c r="AA3218" s="94">
        <v>0</v>
      </c>
      <c r="AB3218" s="94">
        <v>0</v>
      </c>
      <c r="AC3218">
        <f t="shared" si="100"/>
        <v>3000</v>
      </c>
      <c r="AD3218" t="str">
        <f t="shared" si="101"/>
        <v>307</v>
      </c>
    </row>
    <row r="3219" spans="1:30" hidden="1" x14ac:dyDescent="0.25">
      <c r="A3219" t="s">
        <v>1465</v>
      </c>
      <c r="B3219" t="s">
        <v>536</v>
      </c>
      <c r="C3219" t="s">
        <v>1466</v>
      </c>
      <c r="D3219" t="s">
        <v>176</v>
      </c>
      <c r="E3219" t="s">
        <v>122</v>
      </c>
      <c r="F3219" t="s">
        <v>159</v>
      </c>
      <c r="G3219" t="s">
        <v>160</v>
      </c>
      <c r="H3219" t="s">
        <v>143</v>
      </c>
      <c r="I3219" t="s">
        <v>124</v>
      </c>
      <c r="J3219" t="s">
        <v>125</v>
      </c>
      <c r="K3219" t="s">
        <v>1467</v>
      </c>
      <c r="N3219" t="s">
        <v>1468</v>
      </c>
      <c r="O3219" t="s">
        <v>539</v>
      </c>
      <c r="P3219" t="s">
        <v>1469</v>
      </c>
      <c r="Q3219" t="s">
        <v>177</v>
      </c>
      <c r="R3219" t="s">
        <v>131</v>
      </c>
      <c r="S3219" t="s">
        <v>164</v>
      </c>
      <c r="T3219" t="s">
        <v>165</v>
      </c>
      <c r="U3219" t="s">
        <v>151</v>
      </c>
      <c r="V3219" t="s">
        <v>135</v>
      </c>
      <c r="W3219" t="s">
        <v>136</v>
      </c>
      <c r="X3219" t="s">
        <v>1470</v>
      </c>
      <c r="Y3219" s="94">
        <v>17093.32</v>
      </c>
      <c r="Z3219" s="94">
        <v>0</v>
      </c>
      <c r="AA3219" s="94">
        <v>0</v>
      </c>
      <c r="AB3219" s="94">
        <v>0</v>
      </c>
      <c r="AC3219">
        <f t="shared" si="100"/>
        <v>3000</v>
      </c>
      <c r="AD3219" t="str">
        <f t="shared" si="101"/>
        <v>307</v>
      </c>
    </row>
    <row r="3220" spans="1:30" hidden="1" x14ac:dyDescent="0.25">
      <c r="A3220" t="s">
        <v>701</v>
      </c>
      <c r="B3220" t="s">
        <v>702</v>
      </c>
      <c r="C3220" t="s">
        <v>421</v>
      </c>
      <c r="D3220" t="s">
        <v>1479</v>
      </c>
      <c r="E3220" t="s">
        <v>122</v>
      </c>
      <c r="F3220" t="s">
        <v>159</v>
      </c>
      <c r="G3220" t="s">
        <v>160</v>
      </c>
      <c r="H3220" t="s">
        <v>143</v>
      </c>
      <c r="I3220" t="s">
        <v>124</v>
      </c>
      <c r="J3220" t="s">
        <v>125</v>
      </c>
      <c r="K3220" t="s">
        <v>704</v>
      </c>
      <c r="N3220" t="s">
        <v>705</v>
      </c>
      <c r="O3220" t="s">
        <v>706</v>
      </c>
      <c r="P3220" t="s">
        <v>426</v>
      </c>
      <c r="Q3220" t="s">
        <v>1480</v>
      </c>
      <c r="R3220" t="s">
        <v>131</v>
      </c>
      <c r="S3220" t="s">
        <v>164</v>
      </c>
      <c r="T3220" t="s">
        <v>165</v>
      </c>
      <c r="U3220" t="s">
        <v>151</v>
      </c>
      <c r="V3220" t="s">
        <v>135</v>
      </c>
      <c r="W3220" t="s">
        <v>136</v>
      </c>
      <c r="X3220" t="s">
        <v>708</v>
      </c>
      <c r="Y3220" s="94">
        <v>185875653.59999999</v>
      </c>
      <c r="Z3220" s="94">
        <v>185875653.60000002</v>
      </c>
      <c r="AA3220" s="94">
        <v>183430145.5</v>
      </c>
      <c r="AB3220" s="94">
        <v>183430145.5</v>
      </c>
      <c r="AC3220">
        <f t="shared" si="100"/>
        <v>4000</v>
      </c>
      <c r="AD3220" t="str">
        <f t="shared" si="101"/>
        <v>322</v>
      </c>
    </row>
    <row r="3221" spans="1:30" hidden="1" x14ac:dyDescent="0.25">
      <c r="A3221" s="97" t="s">
        <v>1465</v>
      </c>
      <c r="B3221" s="97" t="s">
        <v>536</v>
      </c>
      <c r="C3221" s="97" t="s">
        <v>1466</v>
      </c>
      <c r="D3221" s="97" t="s">
        <v>465</v>
      </c>
      <c r="E3221" s="97" t="s">
        <v>122</v>
      </c>
      <c r="F3221" s="98">
        <v>15</v>
      </c>
      <c r="G3221" s="98" t="s">
        <v>142</v>
      </c>
      <c r="H3221" s="97">
        <v>19</v>
      </c>
      <c r="I3221" s="97" t="s">
        <v>124</v>
      </c>
      <c r="J3221" s="97" t="s">
        <v>125</v>
      </c>
      <c r="K3221" s="97" t="s">
        <v>1467</v>
      </c>
      <c r="L3221" s="97"/>
      <c r="M3221" s="97"/>
      <c r="N3221" s="97" t="s">
        <v>1468</v>
      </c>
      <c r="O3221" s="97" t="s">
        <v>539</v>
      </c>
      <c r="P3221" s="97" t="s">
        <v>1469</v>
      </c>
      <c r="Q3221" s="97" t="s">
        <v>466</v>
      </c>
      <c r="R3221" s="97" t="s">
        <v>131</v>
      </c>
      <c r="S3221" s="97" t="s">
        <v>149</v>
      </c>
      <c r="T3221" s="97" t="s">
        <v>150</v>
      </c>
      <c r="U3221" s="97" t="s">
        <v>134</v>
      </c>
      <c r="V3221" s="97" t="s">
        <v>135</v>
      </c>
      <c r="W3221" s="97" t="s">
        <v>136</v>
      </c>
      <c r="X3221" s="97" t="s">
        <v>1470</v>
      </c>
      <c r="Y3221" s="99">
        <v>2209347.84</v>
      </c>
      <c r="Z3221" s="99">
        <v>2228347.84</v>
      </c>
      <c r="AA3221" s="99">
        <v>2029737.9918095239</v>
      </c>
      <c r="AB3221" s="99">
        <v>2029737.99</v>
      </c>
      <c r="AC3221">
        <f t="shared" si="100"/>
        <v>1000</v>
      </c>
      <c r="AD3221" t="str">
        <f t="shared" si="101"/>
        <v>307</v>
      </c>
    </row>
    <row r="3222" spans="1:30" hidden="1" x14ac:dyDescent="0.25">
      <c r="A3222" s="97" t="s">
        <v>1481</v>
      </c>
      <c r="B3222" s="97" t="s">
        <v>536</v>
      </c>
      <c r="C3222" s="97" t="s">
        <v>1466</v>
      </c>
      <c r="D3222" s="97" t="s">
        <v>141</v>
      </c>
      <c r="E3222" s="97" t="s">
        <v>122</v>
      </c>
      <c r="F3222" s="98">
        <v>15</v>
      </c>
      <c r="G3222" s="98" t="s">
        <v>142</v>
      </c>
      <c r="H3222" s="97" t="s">
        <v>143</v>
      </c>
      <c r="I3222" s="97" t="s">
        <v>124</v>
      </c>
      <c r="J3222" s="97" t="s">
        <v>125</v>
      </c>
      <c r="K3222" s="97" t="s">
        <v>1482</v>
      </c>
      <c r="L3222" s="97"/>
      <c r="M3222" s="97"/>
      <c r="N3222" s="97" t="s">
        <v>1483</v>
      </c>
      <c r="O3222" s="97" t="s">
        <v>539</v>
      </c>
      <c r="P3222" s="97" t="s">
        <v>1469</v>
      </c>
      <c r="Q3222" s="97" t="s">
        <v>148</v>
      </c>
      <c r="R3222" s="97" t="s">
        <v>131</v>
      </c>
      <c r="S3222" s="97" t="s">
        <v>149</v>
      </c>
      <c r="T3222" s="97" t="s">
        <v>150</v>
      </c>
      <c r="U3222" s="97" t="s">
        <v>151</v>
      </c>
      <c r="V3222" s="97" t="s">
        <v>135</v>
      </c>
      <c r="W3222" s="97" t="s">
        <v>136</v>
      </c>
      <c r="X3222" s="97"/>
      <c r="Y3222" s="99"/>
      <c r="Z3222" s="99"/>
      <c r="AA3222" s="99">
        <v>80495988</v>
      </c>
      <c r="AB3222" s="99">
        <v>80495988</v>
      </c>
      <c r="AC3222">
        <f t="shared" si="100"/>
        <v>1000</v>
      </c>
      <c r="AD3222" t="str">
        <f t="shared" si="101"/>
        <v>307</v>
      </c>
    </row>
    <row r="3223" spans="1:30" hidden="1" x14ac:dyDescent="0.25">
      <c r="A3223" s="97" t="s">
        <v>1481</v>
      </c>
      <c r="B3223" s="97" t="s">
        <v>536</v>
      </c>
      <c r="C3223" s="97" t="s">
        <v>1466</v>
      </c>
      <c r="D3223" s="97">
        <v>13201</v>
      </c>
      <c r="E3223" s="97" t="s">
        <v>122</v>
      </c>
      <c r="F3223" s="98">
        <v>15</v>
      </c>
      <c r="G3223" s="98" t="s">
        <v>142</v>
      </c>
      <c r="H3223" s="97">
        <v>19</v>
      </c>
      <c r="I3223" s="97" t="s">
        <v>124</v>
      </c>
      <c r="J3223" s="97" t="s">
        <v>125</v>
      </c>
      <c r="K3223" s="97" t="s">
        <v>1482</v>
      </c>
      <c r="L3223" s="97"/>
      <c r="M3223" s="97"/>
      <c r="N3223" s="97" t="s">
        <v>1483</v>
      </c>
      <c r="O3223" s="97" t="s">
        <v>539</v>
      </c>
      <c r="P3223" s="97" t="s">
        <v>1469</v>
      </c>
      <c r="Q3223" s="97" t="s">
        <v>152</v>
      </c>
      <c r="R3223" s="97" t="s">
        <v>131</v>
      </c>
      <c r="S3223" s="97" t="s">
        <v>149</v>
      </c>
      <c r="T3223" s="97" t="s">
        <v>150</v>
      </c>
      <c r="U3223" s="97" t="s">
        <v>134</v>
      </c>
      <c r="V3223" s="97" t="s">
        <v>135</v>
      </c>
      <c r="W3223" s="97" t="s">
        <v>136</v>
      </c>
      <c r="X3223" s="97"/>
      <c r="Y3223" s="99"/>
      <c r="Z3223" s="99"/>
      <c r="AA3223" s="99">
        <v>3353999.5</v>
      </c>
      <c r="AB3223" s="99">
        <v>3353999.5</v>
      </c>
      <c r="AC3223">
        <f t="shared" si="100"/>
        <v>1000</v>
      </c>
      <c r="AD3223" t="str">
        <f t="shared" si="101"/>
        <v>307</v>
      </c>
    </row>
    <row r="3224" spans="1:30" hidden="1" x14ac:dyDescent="0.25">
      <c r="A3224" s="97" t="s">
        <v>1481</v>
      </c>
      <c r="B3224" s="97" t="s">
        <v>536</v>
      </c>
      <c r="C3224" s="97" t="s">
        <v>1466</v>
      </c>
      <c r="D3224" s="97">
        <v>13203</v>
      </c>
      <c r="E3224" s="97" t="s">
        <v>122</v>
      </c>
      <c r="F3224" s="98">
        <v>15</v>
      </c>
      <c r="G3224" s="98" t="s">
        <v>142</v>
      </c>
      <c r="H3224" s="97">
        <v>19</v>
      </c>
      <c r="I3224" s="97" t="s">
        <v>124</v>
      </c>
      <c r="J3224" s="97" t="s">
        <v>125</v>
      </c>
      <c r="K3224" s="97" t="s">
        <v>1482</v>
      </c>
      <c r="L3224" s="97"/>
      <c r="M3224" s="97"/>
      <c r="N3224" s="97" t="s">
        <v>1483</v>
      </c>
      <c r="O3224" s="97" t="s">
        <v>539</v>
      </c>
      <c r="P3224" s="97" t="s">
        <v>1469</v>
      </c>
      <c r="Q3224" s="97" t="s">
        <v>153</v>
      </c>
      <c r="R3224" s="97" t="s">
        <v>131</v>
      </c>
      <c r="S3224" s="97" t="s">
        <v>149</v>
      </c>
      <c r="T3224" s="97" t="s">
        <v>150</v>
      </c>
      <c r="U3224" s="97" t="s">
        <v>134</v>
      </c>
      <c r="V3224" s="97" t="s">
        <v>135</v>
      </c>
      <c r="W3224" s="97" t="s">
        <v>136</v>
      </c>
      <c r="X3224" s="97"/>
      <c r="Y3224" s="99"/>
      <c r="Z3224" s="99"/>
      <c r="AA3224" s="99">
        <v>13415998</v>
      </c>
      <c r="AB3224" s="99">
        <v>13415998</v>
      </c>
      <c r="AC3224">
        <f t="shared" si="100"/>
        <v>1000</v>
      </c>
      <c r="AD3224" t="str">
        <f t="shared" si="101"/>
        <v>307</v>
      </c>
    </row>
    <row r="3225" spans="1:30" hidden="1" x14ac:dyDescent="0.25">
      <c r="A3225" s="97" t="s">
        <v>1481</v>
      </c>
      <c r="B3225" s="97" t="s">
        <v>536</v>
      </c>
      <c r="C3225" s="97" t="s">
        <v>1466</v>
      </c>
      <c r="D3225" s="97" t="s">
        <v>183</v>
      </c>
      <c r="E3225" s="97" t="s">
        <v>122</v>
      </c>
      <c r="F3225" s="98">
        <v>15</v>
      </c>
      <c r="G3225" s="98" t="s">
        <v>142</v>
      </c>
      <c r="H3225" s="97">
        <v>19</v>
      </c>
      <c r="I3225" s="97" t="s">
        <v>124</v>
      </c>
      <c r="J3225" s="97" t="s">
        <v>125</v>
      </c>
      <c r="K3225" s="97" t="s">
        <v>1482</v>
      </c>
      <c r="L3225" s="97"/>
      <c r="M3225" s="97"/>
      <c r="N3225" s="97" t="s">
        <v>1483</v>
      </c>
      <c r="O3225" s="97" t="s">
        <v>539</v>
      </c>
      <c r="P3225" s="97" t="s">
        <v>1469</v>
      </c>
      <c r="Q3225" s="97" t="s">
        <v>184</v>
      </c>
      <c r="R3225" s="97" t="s">
        <v>131</v>
      </c>
      <c r="S3225" s="97" t="s">
        <v>149</v>
      </c>
      <c r="T3225" s="97" t="s">
        <v>150</v>
      </c>
      <c r="U3225" s="97" t="s">
        <v>134</v>
      </c>
      <c r="V3225" s="97" t="s">
        <v>135</v>
      </c>
      <c r="W3225" s="97" t="s">
        <v>136</v>
      </c>
      <c r="X3225" s="97" t="s">
        <v>1484</v>
      </c>
      <c r="Y3225" s="99">
        <v>1122730.44</v>
      </c>
      <c r="Z3225" s="99">
        <v>1308929.3040000002</v>
      </c>
      <c r="AA3225" s="99">
        <v>1308929.3040000002</v>
      </c>
      <c r="AB3225" s="99">
        <v>1308929.3</v>
      </c>
      <c r="AC3225">
        <f t="shared" si="100"/>
        <v>1000</v>
      </c>
      <c r="AD3225" t="str">
        <f t="shared" si="101"/>
        <v>307</v>
      </c>
    </row>
    <row r="3226" spans="1:30" hidden="1" x14ac:dyDescent="0.25">
      <c r="A3226" s="97" t="s">
        <v>1481</v>
      </c>
      <c r="B3226" s="97" t="s">
        <v>536</v>
      </c>
      <c r="C3226" s="97" t="s">
        <v>1466</v>
      </c>
      <c r="D3226" s="97">
        <v>14101</v>
      </c>
      <c r="E3226" s="97" t="s">
        <v>122</v>
      </c>
      <c r="F3226" s="98">
        <v>15</v>
      </c>
      <c r="G3226" s="98" t="s">
        <v>142</v>
      </c>
      <c r="H3226" s="97">
        <v>19</v>
      </c>
      <c r="I3226" s="97" t="s">
        <v>124</v>
      </c>
      <c r="J3226" s="97" t="s">
        <v>125</v>
      </c>
      <c r="K3226" s="97" t="s">
        <v>1482</v>
      </c>
      <c r="L3226" s="97"/>
      <c r="M3226" s="97"/>
      <c r="N3226" s="97" t="s">
        <v>1483</v>
      </c>
      <c r="O3226" s="97" t="s">
        <v>539</v>
      </c>
      <c r="P3226" s="97" t="s">
        <v>1469</v>
      </c>
      <c r="Q3226" s="97" t="s">
        <v>154</v>
      </c>
      <c r="R3226" s="97" t="s">
        <v>131</v>
      </c>
      <c r="S3226" s="97" t="s">
        <v>149</v>
      </c>
      <c r="T3226" s="97" t="s">
        <v>150</v>
      </c>
      <c r="U3226" s="97" t="s">
        <v>134</v>
      </c>
      <c r="V3226" s="97" t="s">
        <v>135</v>
      </c>
      <c r="W3226" s="97" t="s">
        <v>136</v>
      </c>
      <c r="X3226" s="97"/>
      <c r="Y3226" s="99"/>
      <c r="Z3226" s="99"/>
      <c r="AA3226" s="99">
        <v>4427279.34</v>
      </c>
      <c r="AB3226" s="99">
        <v>4427279.34</v>
      </c>
      <c r="AC3226">
        <f t="shared" si="100"/>
        <v>1000</v>
      </c>
      <c r="AD3226" t="str">
        <f t="shared" si="101"/>
        <v>307</v>
      </c>
    </row>
    <row r="3227" spans="1:30" hidden="1" x14ac:dyDescent="0.25">
      <c r="A3227" s="97" t="s">
        <v>1481</v>
      </c>
      <c r="B3227" s="97" t="s">
        <v>536</v>
      </c>
      <c r="C3227" s="97" t="s">
        <v>1466</v>
      </c>
      <c r="D3227" s="97">
        <v>14103</v>
      </c>
      <c r="E3227" s="97" t="s">
        <v>122</v>
      </c>
      <c r="F3227" s="98">
        <v>15</v>
      </c>
      <c r="G3227" s="98" t="s">
        <v>142</v>
      </c>
      <c r="H3227" s="97">
        <v>19</v>
      </c>
      <c r="I3227" s="97" t="s">
        <v>124</v>
      </c>
      <c r="J3227" s="97" t="s">
        <v>125</v>
      </c>
      <c r="K3227" s="97" t="s">
        <v>1482</v>
      </c>
      <c r="L3227" s="97"/>
      <c r="M3227" s="97"/>
      <c r="N3227" s="97" t="s">
        <v>1483</v>
      </c>
      <c r="O3227" s="97" t="s">
        <v>539</v>
      </c>
      <c r="P3227" s="97" t="s">
        <v>1469</v>
      </c>
      <c r="Q3227" s="97" t="s">
        <v>155</v>
      </c>
      <c r="R3227" s="97" t="s">
        <v>131</v>
      </c>
      <c r="S3227" s="97" t="s">
        <v>149</v>
      </c>
      <c r="T3227" s="97" t="s">
        <v>150</v>
      </c>
      <c r="U3227" s="97" t="s">
        <v>134</v>
      </c>
      <c r="V3227" s="97" t="s">
        <v>135</v>
      </c>
      <c r="W3227" s="97" t="s">
        <v>136</v>
      </c>
      <c r="X3227" s="97"/>
      <c r="Y3227" s="99"/>
      <c r="Z3227" s="99"/>
      <c r="AA3227" s="99">
        <v>1811159.73</v>
      </c>
      <c r="AB3227" s="99">
        <v>1811159.73</v>
      </c>
      <c r="AC3227">
        <f t="shared" si="100"/>
        <v>1000</v>
      </c>
      <c r="AD3227" t="str">
        <f t="shared" si="101"/>
        <v>307</v>
      </c>
    </row>
    <row r="3228" spans="1:30" hidden="1" x14ac:dyDescent="0.25">
      <c r="A3228" s="97" t="s">
        <v>1481</v>
      </c>
      <c r="B3228" s="97" t="s">
        <v>536</v>
      </c>
      <c r="C3228" s="97" t="s">
        <v>1466</v>
      </c>
      <c r="D3228" s="97">
        <v>14201</v>
      </c>
      <c r="E3228" s="97" t="s">
        <v>122</v>
      </c>
      <c r="F3228" s="98">
        <v>15</v>
      </c>
      <c r="G3228" s="98" t="s">
        <v>142</v>
      </c>
      <c r="H3228" s="97">
        <v>19</v>
      </c>
      <c r="I3228" s="97" t="s">
        <v>124</v>
      </c>
      <c r="J3228" s="97" t="s">
        <v>125</v>
      </c>
      <c r="K3228" s="97" t="s">
        <v>1482</v>
      </c>
      <c r="L3228" s="97"/>
      <c r="M3228" s="97"/>
      <c r="N3228" s="97" t="s">
        <v>1483</v>
      </c>
      <c r="O3228" s="97" t="s">
        <v>539</v>
      </c>
      <c r="P3228" s="97" t="s">
        <v>1469</v>
      </c>
      <c r="Q3228" s="97" t="s">
        <v>156</v>
      </c>
      <c r="R3228" s="97" t="s">
        <v>131</v>
      </c>
      <c r="S3228" s="97" t="s">
        <v>149</v>
      </c>
      <c r="T3228" s="97" t="s">
        <v>150</v>
      </c>
      <c r="U3228" s="97" t="s">
        <v>134</v>
      </c>
      <c r="V3228" s="97" t="s">
        <v>135</v>
      </c>
      <c r="W3228" s="97" t="s">
        <v>136</v>
      </c>
      <c r="X3228" s="97"/>
      <c r="Y3228" s="99"/>
      <c r="Z3228" s="99"/>
      <c r="AA3228" s="99">
        <v>4024799.4000000004</v>
      </c>
      <c r="AB3228" s="99">
        <v>4024799.4</v>
      </c>
      <c r="AC3228">
        <f t="shared" si="100"/>
        <v>1000</v>
      </c>
      <c r="AD3228" t="str">
        <f t="shared" si="101"/>
        <v>307</v>
      </c>
    </row>
    <row r="3229" spans="1:30" hidden="1" x14ac:dyDescent="0.25">
      <c r="A3229" s="97" t="s">
        <v>1481</v>
      </c>
      <c r="B3229" s="97" t="s">
        <v>536</v>
      </c>
      <c r="C3229" s="97" t="s">
        <v>1466</v>
      </c>
      <c r="D3229" s="97">
        <v>14301</v>
      </c>
      <c r="E3229" s="97" t="s">
        <v>122</v>
      </c>
      <c r="F3229" s="98">
        <v>15</v>
      </c>
      <c r="G3229" s="98" t="s">
        <v>142</v>
      </c>
      <c r="H3229" s="97">
        <v>19</v>
      </c>
      <c r="I3229" s="97" t="s">
        <v>124</v>
      </c>
      <c r="J3229" s="97" t="s">
        <v>125</v>
      </c>
      <c r="K3229" s="97" t="s">
        <v>1482</v>
      </c>
      <c r="L3229" s="97"/>
      <c r="M3229" s="97"/>
      <c r="N3229" s="97" t="s">
        <v>1483</v>
      </c>
      <c r="O3229" s="97" t="s">
        <v>539</v>
      </c>
      <c r="P3229" s="97" t="s">
        <v>1469</v>
      </c>
      <c r="Q3229" s="97" t="s">
        <v>178</v>
      </c>
      <c r="R3229" s="97" t="s">
        <v>131</v>
      </c>
      <c r="S3229" s="97" t="s">
        <v>149</v>
      </c>
      <c r="T3229" s="97" t="s">
        <v>150</v>
      </c>
      <c r="U3229" s="97" t="s">
        <v>134</v>
      </c>
      <c r="V3229" s="97" t="s">
        <v>135</v>
      </c>
      <c r="W3229" s="97" t="s">
        <v>136</v>
      </c>
      <c r="X3229" s="97"/>
      <c r="Y3229" s="99"/>
      <c r="Z3229" s="99"/>
      <c r="AA3229" s="99">
        <v>4829759.28</v>
      </c>
      <c r="AB3229" s="99">
        <v>4829759.28</v>
      </c>
      <c r="AC3229">
        <f t="shared" si="100"/>
        <v>1000</v>
      </c>
      <c r="AD3229" t="str">
        <f t="shared" si="101"/>
        <v>307</v>
      </c>
    </row>
    <row r="3230" spans="1:30" hidden="1" x14ac:dyDescent="0.25">
      <c r="A3230" t="s">
        <v>1481</v>
      </c>
      <c r="B3230" t="s">
        <v>536</v>
      </c>
      <c r="C3230" t="s">
        <v>1466</v>
      </c>
      <c r="D3230" t="s">
        <v>186</v>
      </c>
      <c r="E3230" t="s">
        <v>122</v>
      </c>
      <c r="F3230" t="s">
        <v>159</v>
      </c>
      <c r="G3230" t="s">
        <v>160</v>
      </c>
      <c r="H3230" t="s">
        <v>143</v>
      </c>
      <c r="I3230" t="s">
        <v>124</v>
      </c>
      <c r="J3230" t="s">
        <v>125</v>
      </c>
      <c r="K3230" t="s">
        <v>1482</v>
      </c>
      <c r="N3230" t="s">
        <v>1483</v>
      </c>
      <c r="O3230" t="s">
        <v>539</v>
      </c>
      <c r="P3230" t="s">
        <v>1469</v>
      </c>
      <c r="Q3230" t="s">
        <v>188</v>
      </c>
      <c r="R3230" t="s">
        <v>131</v>
      </c>
      <c r="S3230" t="s">
        <v>164</v>
      </c>
      <c r="T3230" t="s">
        <v>165</v>
      </c>
      <c r="U3230" t="s">
        <v>151</v>
      </c>
      <c r="V3230" t="s">
        <v>135</v>
      </c>
      <c r="W3230" t="s">
        <v>136</v>
      </c>
      <c r="X3230" t="s">
        <v>1484</v>
      </c>
      <c r="Y3230" s="94">
        <v>169583.02</v>
      </c>
      <c r="Z3230" s="94">
        <v>419017.15</v>
      </c>
      <c r="AA3230" s="94">
        <v>431587.66</v>
      </c>
      <c r="AB3230" s="94">
        <v>431587.66</v>
      </c>
      <c r="AC3230">
        <f t="shared" si="100"/>
        <v>2000</v>
      </c>
      <c r="AD3230" t="str">
        <f t="shared" si="101"/>
        <v>307</v>
      </c>
    </row>
    <row r="3231" spans="1:30" hidden="1" x14ac:dyDescent="0.25">
      <c r="A3231" t="s">
        <v>1481</v>
      </c>
      <c r="B3231" t="s">
        <v>536</v>
      </c>
      <c r="C3231" t="s">
        <v>1466</v>
      </c>
      <c r="D3231" t="s">
        <v>192</v>
      </c>
      <c r="E3231" t="s">
        <v>122</v>
      </c>
      <c r="F3231" t="s">
        <v>159</v>
      </c>
      <c r="G3231" t="s">
        <v>160</v>
      </c>
      <c r="H3231" t="s">
        <v>143</v>
      </c>
      <c r="I3231" t="s">
        <v>124</v>
      </c>
      <c r="J3231" t="s">
        <v>125</v>
      </c>
      <c r="K3231" t="s">
        <v>1482</v>
      </c>
      <c r="N3231" t="s">
        <v>1483</v>
      </c>
      <c r="O3231" t="s">
        <v>539</v>
      </c>
      <c r="P3231" t="s">
        <v>1469</v>
      </c>
      <c r="Q3231" t="s">
        <v>193</v>
      </c>
      <c r="R3231" t="s">
        <v>131</v>
      </c>
      <c r="S3231" t="s">
        <v>164</v>
      </c>
      <c r="T3231" t="s">
        <v>165</v>
      </c>
      <c r="U3231" t="s">
        <v>151</v>
      </c>
      <c r="V3231" t="s">
        <v>135</v>
      </c>
      <c r="W3231" t="s">
        <v>136</v>
      </c>
      <c r="X3231" t="s">
        <v>1484</v>
      </c>
      <c r="Y3231" s="94">
        <v>364482.94</v>
      </c>
      <c r="Z3231" s="94">
        <v>115848.82999999997</v>
      </c>
      <c r="AA3231" s="94">
        <v>119324.29</v>
      </c>
      <c r="AB3231" s="94">
        <v>119324.29</v>
      </c>
      <c r="AC3231">
        <f t="shared" si="100"/>
        <v>2000</v>
      </c>
      <c r="AD3231" t="str">
        <f t="shared" si="101"/>
        <v>307</v>
      </c>
    </row>
    <row r="3232" spans="1:30" hidden="1" x14ac:dyDescent="0.25">
      <c r="A3232" t="s">
        <v>1481</v>
      </c>
      <c r="B3232" t="s">
        <v>536</v>
      </c>
      <c r="C3232" t="s">
        <v>1466</v>
      </c>
      <c r="D3232" t="s">
        <v>196</v>
      </c>
      <c r="E3232" t="s">
        <v>122</v>
      </c>
      <c r="F3232" t="s">
        <v>159</v>
      </c>
      <c r="G3232" t="s">
        <v>160</v>
      </c>
      <c r="H3232" t="s">
        <v>143</v>
      </c>
      <c r="I3232" t="s">
        <v>124</v>
      </c>
      <c r="J3232" t="s">
        <v>125</v>
      </c>
      <c r="K3232" t="s">
        <v>1482</v>
      </c>
      <c r="N3232" t="s">
        <v>1483</v>
      </c>
      <c r="O3232" t="s">
        <v>539</v>
      </c>
      <c r="P3232" t="s">
        <v>1469</v>
      </c>
      <c r="Q3232" t="s">
        <v>197</v>
      </c>
      <c r="R3232" t="s">
        <v>131</v>
      </c>
      <c r="S3232" t="s">
        <v>164</v>
      </c>
      <c r="T3232" t="s">
        <v>165</v>
      </c>
      <c r="U3232" t="s">
        <v>151</v>
      </c>
      <c r="V3232" t="s">
        <v>135</v>
      </c>
      <c r="W3232" t="s">
        <v>136</v>
      </c>
      <c r="X3232" t="s">
        <v>1484</v>
      </c>
      <c r="Y3232" s="94">
        <v>74742.28</v>
      </c>
      <c r="Z3232" s="94">
        <v>104742.28000000001</v>
      </c>
      <c r="AA3232" s="94">
        <v>107884.55</v>
      </c>
      <c r="AB3232" s="94">
        <v>107884.55</v>
      </c>
      <c r="AC3232">
        <f t="shared" si="100"/>
        <v>2000</v>
      </c>
      <c r="AD3232" t="str">
        <f t="shared" si="101"/>
        <v>307</v>
      </c>
    </row>
    <row r="3233" spans="1:30" hidden="1" x14ac:dyDescent="0.25">
      <c r="A3233" t="s">
        <v>1481</v>
      </c>
      <c r="B3233" t="s">
        <v>536</v>
      </c>
      <c r="C3233" t="s">
        <v>1466</v>
      </c>
      <c r="D3233" t="s">
        <v>198</v>
      </c>
      <c r="E3233" t="s">
        <v>122</v>
      </c>
      <c r="F3233" t="s">
        <v>159</v>
      </c>
      <c r="G3233" t="s">
        <v>160</v>
      </c>
      <c r="H3233" t="s">
        <v>143</v>
      </c>
      <c r="I3233" t="s">
        <v>124</v>
      </c>
      <c r="J3233" t="s">
        <v>125</v>
      </c>
      <c r="K3233" t="s">
        <v>1482</v>
      </c>
      <c r="N3233" t="s">
        <v>1483</v>
      </c>
      <c r="O3233" t="s">
        <v>539</v>
      </c>
      <c r="P3233" t="s">
        <v>1469</v>
      </c>
      <c r="Q3233" t="s">
        <v>199</v>
      </c>
      <c r="R3233" t="s">
        <v>131</v>
      </c>
      <c r="S3233" t="s">
        <v>164</v>
      </c>
      <c r="T3233" t="s">
        <v>165</v>
      </c>
      <c r="U3233" t="s">
        <v>151</v>
      </c>
      <c r="V3233" t="s">
        <v>135</v>
      </c>
      <c r="W3233" t="s">
        <v>136</v>
      </c>
      <c r="X3233" t="s">
        <v>1484</v>
      </c>
      <c r="Y3233" s="94">
        <v>171070.48</v>
      </c>
      <c r="Z3233" s="94">
        <v>185608.28999999995</v>
      </c>
      <c r="AA3233" s="94">
        <v>191176.54</v>
      </c>
      <c r="AB3233" s="94">
        <v>191176.54</v>
      </c>
      <c r="AC3233">
        <f t="shared" si="100"/>
        <v>2000</v>
      </c>
      <c r="AD3233" t="str">
        <f t="shared" si="101"/>
        <v>307</v>
      </c>
    </row>
    <row r="3234" spans="1:30" hidden="1" x14ac:dyDescent="0.25">
      <c r="A3234" t="s">
        <v>1481</v>
      </c>
      <c r="B3234" t="s">
        <v>536</v>
      </c>
      <c r="C3234" t="s">
        <v>1466</v>
      </c>
      <c r="D3234" t="s">
        <v>662</v>
      </c>
      <c r="E3234" t="s">
        <v>122</v>
      </c>
      <c r="F3234" t="s">
        <v>159</v>
      </c>
      <c r="G3234" t="s">
        <v>160</v>
      </c>
      <c r="H3234" t="s">
        <v>143</v>
      </c>
      <c r="I3234" t="s">
        <v>124</v>
      </c>
      <c r="J3234" t="s">
        <v>125</v>
      </c>
      <c r="K3234" t="s">
        <v>1482</v>
      </c>
      <c r="N3234" t="s">
        <v>1483</v>
      </c>
      <c r="O3234" t="s">
        <v>539</v>
      </c>
      <c r="P3234" t="s">
        <v>1469</v>
      </c>
      <c r="Q3234" t="s">
        <v>663</v>
      </c>
      <c r="R3234" t="s">
        <v>131</v>
      </c>
      <c r="S3234" t="s">
        <v>164</v>
      </c>
      <c r="T3234" t="s">
        <v>165</v>
      </c>
      <c r="U3234" t="s">
        <v>151</v>
      </c>
      <c r="V3234" t="s">
        <v>135</v>
      </c>
      <c r="W3234" t="s">
        <v>136</v>
      </c>
      <c r="X3234" t="s">
        <v>1484</v>
      </c>
      <c r="Y3234" s="94">
        <v>50000</v>
      </c>
      <c r="Z3234" s="94">
        <v>16667</v>
      </c>
      <c r="AA3234" s="94">
        <v>17167.009999999998</v>
      </c>
      <c r="AB3234" s="94">
        <v>17167.009999999998</v>
      </c>
      <c r="AC3234">
        <f t="shared" si="100"/>
        <v>2000</v>
      </c>
      <c r="AD3234" t="str">
        <f t="shared" si="101"/>
        <v>307</v>
      </c>
    </row>
    <row r="3235" spans="1:30" hidden="1" x14ac:dyDescent="0.25">
      <c r="A3235" t="s">
        <v>1481</v>
      </c>
      <c r="B3235" t="s">
        <v>536</v>
      </c>
      <c r="C3235" t="s">
        <v>1466</v>
      </c>
      <c r="D3235" t="s">
        <v>200</v>
      </c>
      <c r="E3235" t="s">
        <v>122</v>
      </c>
      <c r="F3235" t="s">
        <v>159</v>
      </c>
      <c r="G3235" t="s">
        <v>160</v>
      </c>
      <c r="H3235" t="s">
        <v>143</v>
      </c>
      <c r="I3235" t="s">
        <v>124</v>
      </c>
      <c r="J3235" t="s">
        <v>125</v>
      </c>
      <c r="K3235" t="s">
        <v>1482</v>
      </c>
      <c r="N3235" t="s">
        <v>1483</v>
      </c>
      <c r="O3235" t="s">
        <v>539</v>
      </c>
      <c r="P3235" t="s">
        <v>1469</v>
      </c>
      <c r="Q3235" t="s">
        <v>201</v>
      </c>
      <c r="R3235" t="s">
        <v>131</v>
      </c>
      <c r="S3235" t="s">
        <v>164</v>
      </c>
      <c r="T3235" t="s">
        <v>165</v>
      </c>
      <c r="U3235" t="s">
        <v>151</v>
      </c>
      <c r="V3235" t="s">
        <v>135</v>
      </c>
      <c r="W3235" t="s">
        <v>136</v>
      </c>
      <c r="X3235" t="s">
        <v>1484</v>
      </c>
      <c r="Y3235" s="94">
        <v>75318.61</v>
      </c>
      <c r="Z3235" s="94">
        <v>107918.60999999999</v>
      </c>
      <c r="AA3235" s="94">
        <v>111156.17</v>
      </c>
      <c r="AB3235" s="94">
        <v>111156.17</v>
      </c>
      <c r="AC3235">
        <f t="shared" si="100"/>
        <v>2000</v>
      </c>
      <c r="AD3235" t="str">
        <f t="shared" si="101"/>
        <v>307</v>
      </c>
    </row>
    <row r="3236" spans="1:30" hidden="1" x14ac:dyDescent="0.25">
      <c r="A3236" t="s">
        <v>1481</v>
      </c>
      <c r="B3236" t="s">
        <v>536</v>
      </c>
      <c r="C3236" t="s">
        <v>1466</v>
      </c>
      <c r="D3236" t="s">
        <v>1471</v>
      </c>
      <c r="E3236" t="s">
        <v>122</v>
      </c>
      <c r="F3236" t="s">
        <v>159</v>
      </c>
      <c r="G3236" t="s">
        <v>160</v>
      </c>
      <c r="H3236" t="s">
        <v>143</v>
      </c>
      <c r="I3236" t="s">
        <v>124</v>
      </c>
      <c r="J3236" t="s">
        <v>125</v>
      </c>
      <c r="K3236" t="s">
        <v>1482</v>
      </c>
      <c r="N3236" t="s">
        <v>1483</v>
      </c>
      <c r="O3236" t="s">
        <v>539</v>
      </c>
      <c r="P3236" t="s">
        <v>1469</v>
      </c>
      <c r="Q3236" t="s">
        <v>1472</v>
      </c>
      <c r="R3236" t="s">
        <v>131</v>
      </c>
      <c r="S3236" t="s">
        <v>164</v>
      </c>
      <c r="T3236" t="s">
        <v>165</v>
      </c>
      <c r="U3236" t="s">
        <v>151</v>
      </c>
      <c r="V3236" t="s">
        <v>135</v>
      </c>
      <c r="W3236" t="s">
        <v>136</v>
      </c>
      <c r="X3236" t="s">
        <v>1484</v>
      </c>
      <c r="Y3236" s="94">
        <v>28460466.309999999</v>
      </c>
      <c r="Z3236" s="94">
        <v>39372363.111761697</v>
      </c>
      <c r="AA3236" s="94">
        <v>40553534.009999998</v>
      </c>
      <c r="AB3236" s="94">
        <v>40553534.009999998</v>
      </c>
      <c r="AC3236">
        <f t="shared" si="100"/>
        <v>2000</v>
      </c>
      <c r="AD3236" t="str">
        <f t="shared" si="101"/>
        <v>307</v>
      </c>
    </row>
    <row r="3237" spans="1:30" hidden="1" x14ac:dyDescent="0.25">
      <c r="A3237" t="s">
        <v>1481</v>
      </c>
      <c r="B3237" t="s">
        <v>536</v>
      </c>
      <c r="C3237" t="s">
        <v>1466</v>
      </c>
      <c r="D3237" t="s">
        <v>446</v>
      </c>
      <c r="E3237" t="s">
        <v>122</v>
      </c>
      <c r="F3237" t="s">
        <v>159</v>
      </c>
      <c r="G3237" t="s">
        <v>160</v>
      </c>
      <c r="H3237" t="s">
        <v>143</v>
      </c>
      <c r="I3237" t="s">
        <v>124</v>
      </c>
      <c r="J3237" t="s">
        <v>125</v>
      </c>
      <c r="K3237" t="s">
        <v>1482</v>
      </c>
      <c r="N3237" t="s">
        <v>1483</v>
      </c>
      <c r="O3237" t="s">
        <v>539</v>
      </c>
      <c r="P3237" t="s">
        <v>1469</v>
      </c>
      <c r="Q3237" t="s">
        <v>447</v>
      </c>
      <c r="R3237" t="s">
        <v>131</v>
      </c>
      <c r="S3237" t="s">
        <v>164</v>
      </c>
      <c r="T3237" t="s">
        <v>165</v>
      </c>
      <c r="U3237" t="s">
        <v>151</v>
      </c>
      <c r="V3237" t="s">
        <v>135</v>
      </c>
      <c r="W3237" t="s">
        <v>136</v>
      </c>
      <c r="X3237" t="s">
        <v>1484</v>
      </c>
      <c r="Y3237" s="94">
        <v>69387.679999999993</v>
      </c>
      <c r="Z3237" s="94">
        <v>93907.680000000008</v>
      </c>
      <c r="AA3237" s="94">
        <v>96724.91</v>
      </c>
      <c r="AB3237" s="94">
        <v>96724.91</v>
      </c>
      <c r="AC3237">
        <f t="shared" si="100"/>
        <v>2000</v>
      </c>
      <c r="AD3237" t="str">
        <f t="shared" si="101"/>
        <v>307</v>
      </c>
    </row>
    <row r="3238" spans="1:30" hidden="1" x14ac:dyDescent="0.25">
      <c r="A3238" t="s">
        <v>1481</v>
      </c>
      <c r="B3238" t="s">
        <v>536</v>
      </c>
      <c r="C3238" t="s">
        <v>1466</v>
      </c>
      <c r="D3238" t="s">
        <v>506</v>
      </c>
      <c r="E3238" t="s">
        <v>122</v>
      </c>
      <c r="F3238" t="s">
        <v>159</v>
      </c>
      <c r="G3238" t="s">
        <v>160</v>
      </c>
      <c r="H3238" t="s">
        <v>143</v>
      </c>
      <c r="I3238" t="s">
        <v>124</v>
      </c>
      <c r="J3238" t="s">
        <v>125</v>
      </c>
      <c r="K3238" t="s">
        <v>1482</v>
      </c>
      <c r="N3238" t="s">
        <v>1483</v>
      </c>
      <c r="O3238" t="s">
        <v>539</v>
      </c>
      <c r="P3238" t="s">
        <v>1469</v>
      </c>
      <c r="Q3238" t="s">
        <v>507</v>
      </c>
      <c r="R3238" t="s">
        <v>131</v>
      </c>
      <c r="S3238" t="s">
        <v>164</v>
      </c>
      <c r="T3238" t="s">
        <v>165</v>
      </c>
      <c r="U3238" t="s">
        <v>151</v>
      </c>
      <c r="V3238" t="s">
        <v>135</v>
      </c>
      <c r="W3238" t="s">
        <v>136</v>
      </c>
      <c r="X3238" t="s">
        <v>1484</v>
      </c>
      <c r="Y3238" s="94">
        <v>50000</v>
      </c>
      <c r="Z3238" s="94">
        <v>90074.77</v>
      </c>
      <c r="AA3238" s="94">
        <v>92777.01</v>
      </c>
      <c r="AB3238" s="94">
        <v>92777.01</v>
      </c>
      <c r="AC3238">
        <f t="shared" si="100"/>
        <v>2000</v>
      </c>
      <c r="AD3238" t="str">
        <f t="shared" si="101"/>
        <v>307</v>
      </c>
    </row>
    <row r="3239" spans="1:30" hidden="1" x14ac:dyDescent="0.25">
      <c r="A3239" t="s">
        <v>1481</v>
      </c>
      <c r="B3239" t="s">
        <v>536</v>
      </c>
      <c r="C3239" t="s">
        <v>1466</v>
      </c>
      <c r="D3239" t="s">
        <v>339</v>
      </c>
      <c r="E3239" t="s">
        <v>122</v>
      </c>
      <c r="F3239" t="s">
        <v>159</v>
      </c>
      <c r="G3239" t="s">
        <v>160</v>
      </c>
      <c r="H3239" t="s">
        <v>143</v>
      </c>
      <c r="I3239" t="s">
        <v>124</v>
      </c>
      <c r="J3239" t="s">
        <v>125</v>
      </c>
      <c r="K3239" t="s">
        <v>1482</v>
      </c>
      <c r="N3239" t="s">
        <v>1483</v>
      </c>
      <c r="O3239" t="s">
        <v>539</v>
      </c>
      <c r="P3239" t="s">
        <v>1469</v>
      </c>
      <c r="Q3239" t="s">
        <v>340</v>
      </c>
      <c r="R3239" t="s">
        <v>131</v>
      </c>
      <c r="S3239" t="s">
        <v>164</v>
      </c>
      <c r="T3239" t="s">
        <v>165</v>
      </c>
      <c r="U3239" t="s">
        <v>151</v>
      </c>
      <c r="V3239" t="s">
        <v>135</v>
      </c>
      <c r="W3239" t="s">
        <v>136</v>
      </c>
      <c r="X3239" t="s">
        <v>1484</v>
      </c>
      <c r="Y3239" s="94">
        <v>113411.91</v>
      </c>
      <c r="Z3239" s="94">
        <v>97812.14</v>
      </c>
      <c r="AA3239" s="94">
        <v>100746.5</v>
      </c>
      <c r="AB3239" s="94">
        <v>100746.5</v>
      </c>
      <c r="AC3239">
        <f t="shared" si="100"/>
        <v>2000</v>
      </c>
      <c r="AD3239" t="str">
        <f t="shared" si="101"/>
        <v>307</v>
      </c>
    </row>
    <row r="3240" spans="1:30" hidden="1" x14ac:dyDescent="0.25">
      <c r="A3240" t="s">
        <v>1481</v>
      </c>
      <c r="B3240" t="s">
        <v>536</v>
      </c>
      <c r="C3240" t="s">
        <v>1466</v>
      </c>
      <c r="D3240" t="s">
        <v>699</v>
      </c>
      <c r="E3240" t="s">
        <v>122</v>
      </c>
      <c r="F3240" t="s">
        <v>159</v>
      </c>
      <c r="G3240" t="s">
        <v>160</v>
      </c>
      <c r="H3240" t="s">
        <v>143</v>
      </c>
      <c r="I3240" t="s">
        <v>124</v>
      </c>
      <c r="J3240" t="s">
        <v>125</v>
      </c>
      <c r="K3240" t="s">
        <v>1482</v>
      </c>
      <c r="N3240" t="s">
        <v>1483</v>
      </c>
      <c r="O3240" t="s">
        <v>539</v>
      </c>
      <c r="P3240" t="s">
        <v>1469</v>
      </c>
      <c r="Q3240" t="s">
        <v>700</v>
      </c>
      <c r="R3240" t="s">
        <v>131</v>
      </c>
      <c r="S3240" t="s">
        <v>164</v>
      </c>
      <c r="T3240" t="s">
        <v>165</v>
      </c>
      <c r="U3240" t="s">
        <v>151</v>
      </c>
      <c r="V3240" t="s">
        <v>135</v>
      </c>
      <c r="W3240" t="s">
        <v>136</v>
      </c>
      <c r="X3240" t="s">
        <v>1484</v>
      </c>
      <c r="Y3240" s="94">
        <v>0</v>
      </c>
      <c r="Z3240" s="94">
        <v>38000</v>
      </c>
      <c r="AA3240" s="94">
        <v>39140</v>
      </c>
      <c r="AB3240" s="94">
        <v>39140</v>
      </c>
      <c r="AC3240">
        <f t="shared" si="100"/>
        <v>2000</v>
      </c>
      <c r="AD3240" t="str">
        <f t="shared" si="101"/>
        <v>307</v>
      </c>
    </row>
    <row r="3241" spans="1:30" hidden="1" x14ac:dyDescent="0.25">
      <c r="A3241" t="s">
        <v>1481</v>
      </c>
      <c r="B3241" t="s">
        <v>536</v>
      </c>
      <c r="C3241" t="s">
        <v>1466</v>
      </c>
      <c r="D3241" t="s">
        <v>204</v>
      </c>
      <c r="E3241" t="s">
        <v>122</v>
      </c>
      <c r="F3241" t="s">
        <v>159</v>
      </c>
      <c r="G3241" t="s">
        <v>160</v>
      </c>
      <c r="H3241" t="s">
        <v>143</v>
      </c>
      <c r="I3241" t="s">
        <v>124</v>
      </c>
      <c r="J3241" t="s">
        <v>125</v>
      </c>
      <c r="K3241" t="s">
        <v>1482</v>
      </c>
      <c r="N3241" t="s">
        <v>1483</v>
      </c>
      <c r="O3241" t="s">
        <v>539</v>
      </c>
      <c r="P3241" t="s">
        <v>1469</v>
      </c>
      <c r="Q3241" t="s">
        <v>205</v>
      </c>
      <c r="R3241" t="s">
        <v>131</v>
      </c>
      <c r="S3241" t="s">
        <v>164</v>
      </c>
      <c r="T3241" t="s">
        <v>165</v>
      </c>
      <c r="U3241" t="s">
        <v>151</v>
      </c>
      <c r="V3241" t="s">
        <v>135</v>
      </c>
      <c r="W3241" t="s">
        <v>136</v>
      </c>
      <c r="X3241" t="s">
        <v>1484</v>
      </c>
      <c r="Y3241" s="94">
        <v>36000</v>
      </c>
      <c r="Z3241" s="94">
        <v>36000</v>
      </c>
      <c r="AA3241" s="94">
        <v>37080</v>
      </c>
      <c r="AB3241" s="94">
        <v>37080</v>
      </c>
      <c r="AC3241">
        <f t="shared" si="100"/>
        <v>2000</v>
      </c>
      <c r="AD3241" t="str">
        <f t="shared" si="101"/>
        <v>307</v>
      </c>
    </row>
    <row r="3242" spans="1:30" hidden="1" x14ac:dyDescent="0.25">
      <c r="A3242" t="s">
        <v>1481</v>
      </c>
      <c r="B3242" t="s">
        <v>536</v>
      </c>
      <c r="C3242" t="s">
        <v>1466</v>
      </c>
      <c r="D3242" t="s">
        <v>846</v>
      </c>
      <c r="E3242" t="s">
        <v>122</v>
      </c>
      <c r="F3242" t="s">
        <v>159</v>
      </c>
      <c r="G3242" t="s">
        <v>160</v>
      </c>
      <c r="H3242" t="s">
        <v>143</v>
      </c>
      <c r="I3242" t="s">
        <v>124</v>
      </c>
      <c r="J3242" t="s">
        <v>125</v>
      </c>
      <c r="K3242" t="s">
        <v>1482</v>
      </c>
      <c r="N3242" t="s">
        <v>1483</v>
      </c>
      <c r="O3242" t="s">
        <v>539</v>
      </c>
      <c r="P3242" t="s">
        <v>1469</v>
      </c>
      <c r="Q3242" t="s">
        <v>847</v>
      </c>
      <c r="R3242" t="s">
        <v>131</v>
      </c>
      <c r="S3242" t="s">
        <v>164</v>
      </c>
      <c r="T3242" t="s">
        <v>165</v>
      </c>
      <c r="U3242" t="s">
        <v>151</v>
      </c>
      <c r="V3242" t="s">
        <v>135</v>
      </c>
      <c r="W3242" t="s">
        <v>136</v>
      </c>
      <c r="X3242" t="s">
        <v>1484</v>
      </c>
      <c r="Y3242" s="94">
        <v>36000</v>
      </c>
      <c r="Z3242" s="94">
        <v>36000</v>
      </c>
      <c r="AA3242" s="94">
        <v>37080</v>
      </c>
      <c r="AB3242" s="94">
        <v>37080</v>
      </c>
      <c r="AC3242">
        <f t="shared" si="100"/>
        <v>2000</v>
      </c>
      <c r="AD3242" t="str">
        <f t="shared" si="101"/>
        <v>307</v>
      </c>
    </row>
    <row r="3243" spans="1:30" hidden="1" x14ac:dyDescent="0.25">
      <c r="A3243" t="s">
        <v>1481</v>
      </c>
      <c r="B3243" t="s">
        <v>536</v>
      </c>
      <c r="C3243" t="s">
        <v>1466</v>
      </c>
      <c r="D3243" t="s">
        <v>206</v>
      </c>
      <c r="E3243" t="s">
        <v>122</v>
      </c>
      <c r="F3243" t="s">
        <v>159</v>
      </c>
      <c r="G3243" t="s">
        <v>160</v>
      </c>
      <c r="H3243" t="s">
        <v>143</v>
      </c>
      <c r="I3243" t="s">
        <v>124</v>
      </c>
      <c r="J3243" t="s">
        <v>125</v>
      </c>
      <c r="K3243" t="s">
        <v>1482</v>
      </c>
      <c r="N3243" t="s">
        <v>1483</v>
      </c>
      <c r="O3243" t="s">
        <v>539</v>
      </c>
      <c r="P3243" t="s">
        <v>1469</v>
      </c>
      <c r="Q3243" t="s">
        <v>207</v>
      </c>
      <c r="R3243" t="s">
        <v>131</v>
      </c>
      <c r="S3243" t="s">
        <v>164</v>
      </c>
      <c r="T3243" t="s">
        <v>165</v>
      </c>
      <c r="U3243" t="s">
        <v>151</v>
      </c>
      <c r="V3243" t="s">
        <v>135</v>
      </c>
      <c r="W3243" t="s">
        <v>136</v>
      </c>
      <c r="X3243" t="s">
        <v>1484</v>
      </c>
      <c r="Y3243" s="94">
        <v>126771.9</v>
      </c>
      <c r="Z3243" s="94">
        <v>182440.40000000002</v>
      </c>
      <c r="AA3243" s="94">
        <v>187913.61</v>
      </c>
      <c r="AB3243" s="94">
        <v>187913.61</v>
      </c>
      <c r="AC3243">
        <f t="shared" si="100"/>
        <v>2000</v>
      </c>
      <c r="AD3243" t="str">
        <f t="shared" si="101"/>
        <v>307</v>
      </c>
    </row>
    <row r="3244" spans="1:30" hidden="1" x14ac:dyDescent="0.25">
      <c r="A3244" t="s">
        <v>1481</v>
      </c>
      <c r="B3244" t="s">
        <v>536</v>
      </c>
      <c r="C3244" t="s">
        <v>1466</v>
      </c>
      <c r="D3244" t="s">
        <v>208</v>
      </c>
      <c r="E3244" t="s">
        <v>122</v>
      </c>
      <c r="F3244" t="s">
        <v>159</v>
      </c>
      <c r="G3244" t="s">
        <v>160</v>
      </c>
      <c r="H3244" t="s">
        <v>143</v>
      </c>
      <c r="I3244" t="s">
        <v>124</v>
      </c>
      <c r="J3244" t="s">
        <v>125</v>
      </c>
      <c r="K3244" t="s">
        <v>1482</v>
      </c>
      <c r="N3244" t="s">
        <v>1483</v>
      </c>
      <c r="O3244" t="s">
        <v>539</v>
      </c>
      <c r="P3244" t="s">
        <v>1469</v>
      </c>
      <c r="Q3244" t="s">
        <v>209</v>
      </c>
      <c r="R3244" t="s">
        <v>131</v>
      </c>
      <c r="S3244" t="s">
        <v>164</v>
      </c>
      <c r="T3244" t="s">
        <v>165</v>
      </c>
      <c r="U3244" t="s">
        <v>151</v>
      </c>
      <c r="V3244" t="s">
        <v>135</v>
      </c>
      <c r="W3244" t="s">
        <v>136</v>
      </c>
      <c r="X3244" t="s">
        <v>1484</v>
      </c>
      <c r="Y3244" s="94">
        <v>153784</v>
      </c>
      <c r="Z3244" s="94">
        <v>149089.26</v>
      </c>
      <c r="AA3244" s="94">
        <v>153561.94</v>
      </c>
      <c r="AB3244" s="94">
        <v>153561.94</v>
      </c>
      <c r="AC3244">
        <f t="shared" si="100"/>
        <v>2000</v>
      </c>
      <c r="AD3244" t="str">
        <f t="shared" si="101"/>
        <v>307</v>
      </c>
    </row>
    <row r="3245" spans="1:30" hidden="1" x14ac:dyDescent="0.25">
      <c r="A3245" t="s">
        <v>1481</v>
      </c>
      <c r="B3245" t="s">
        <v>536</v>
      </c>
      <c r="C3245" t="s">
        <v>1466</v>
      </c>
      <c r="D3245" t="s">
        <v>210</v>
      </c>
      <c r="E3245" t="s">
        <v>122</v>
      </c>
      <c r="F3245" t="s">
        <v>159</v>
      </c>
      <c r="G3245" t="s">
        <v>160</v>
      </c>
      <c r="H3245" t="s">
        <v>143</v>
      </c>
      <c r="I3245" t="s">
        <v>124</v>
      </c>
      <c r="J3245" t="s">
        <v>125</v>
      </c>
      <c r="K3245" t="s">
        <v>1482</v>
      </c>
      <c r="N3245" t="s">
        <v>1483</v>
      </c>
      <c r="O3245" t="s">
        <v>539</v>
      </c>
      <c r="P3245" t="s">
        <v>1469</v>
      </c>
      <c r="Q3245" t="s">
        <v>211</v>
      </c>
      <c r="R3245" t="s">
        <v>131</v>
      </c>
      <c r="S3245" t="s">
        <v>164</v>
      </c>
      <c r="T3245" t="s">
        <v>165</v>
      </c>
      <c r="U3245" t="s">
        <v>151</v>
      </c>
      <c r="V3245" t="s">
        <v>135</v>
      </c>
      <c r="W3245" t="s">
        <v>136</v>
      </c>
      <c r="X3245" t="s">
        <v>1484</v>
      </c>
      <c r="Y3245" s="94">
        <v>80999.490000000005</v>
      </c>
      <c r="Z3245" s="94">
        <v>67611.290000000008</v>
      </c>
      <c r="AA3245" s="94">
        <v>69639.63</v>
      </c>
      <c r="AB3245" s="94">
        <v>69639.63</v>
      </c>
      <c r="AC3245">
        <f t="shared" si="100"/>
        <v>2000</v>
      </c>
      <c r="AD3245" t="str">
        <f t="shared" si="101"/>
        <v>307</v>
      </c>
    </row>
    <row r="3246" spans="1:30" hidden="1" x14ac:dyDescent="0.25">
      <c r="A3246" t="s">
        <v>1481</v>
      </c>
      <c r="B3246" t="s">
        <v>536</v>
      </c>
      <c r="C3246" t="s">
        <v>1466</v>
      </c>
      <c r="D3246" t="s">
        <v>1473</v>
      </c>
      <c r="E3246" t="s">
        <v>122</v>
      </c>
      <c r="F3246" t="s">
        <v>159</v>
      </c>
      <c r="G3246" t="s">
        <v>160</v>
      </c>
      <c r="H3246" t="s">
        <v>143</v>
      </c>
      <c r="I3246" t="s">
        <v>124</v>
      </c>
      <c r="J3246" t="s">
        <v>125</v>
      </c>
      <c r="K3246" t="s">
        <v>1482</v>
      </c>
      <c r="N3246" t="s">
        <v>1483</v>
      </c>
      <c r="O3246" t="s">
        <v>539</v>
      </c>
      <c r="P3246" t="s">
        <v>1469</v>
      </c>
      <c r="Q3246" t="s">
        <v>1474</v>
      </c>
      <c r="R3246" t="s">
        <v>131</v>
      </c>
      <c r="S3246" t="s">
        <v>164</v>
      </c>
      <c r="T3246" t="s">
        <v>165</v>
      </c>
      <c r="U3246" t="s">
        <v>151</v>
      </c>
      <c r="V3246" t="s">
        <v>135</v>
      </c>
      <c r="W3246" t="s">
        <v>136</v>
      </c>
      <c r="X3246" t="s">
        <v>1484</v>
      </c>
      <c r="Y3246" s="94">
        <v>3789298.2</v>
      </c>
      <c r="Z3246" s="94">
        <v>2417094.41</v>
      </c>
      <c r="AA3246" s="94">
        <v>2489607.2400000002</v>
      </c>
      <c r="AB3246" s="94">
        <v>2489607.2400000002</v>
      </c>
      <c r="AC3246">
        <f t="shared" si="100"/>
        <v>2000</v>
      </c>
      <c r="AD3246" t="str">
        <f t="shared" si="101"/>
        <v>307</v>
      </c>
    </row>
    <row r="3247" spans="1:30" hidden="1" x14ac:dyDescent="0.25">
      <c r="A3247" t="s">
        <v>1481</v>
      </c>
      <c r="B3247" t="s">
        <v>536</v>
      </c>
      <c r="C3247" t="s">
        <v>1466</v>
      </c>
      <c r="D3247" t="s">
        <v>402</v>
      </c>
      <c r="E3247" t="s">
        <v>122</v>
      </c>
      <c r="F3247" t="s">
        <v>159</v>
      </c>
      <c r="G3247" t="s">
        <v>160</v>
      </c>
      <c r="H3247" t="s">
        <v>143</v>
      </c>
      <c r="I3247" t="s">
        <v>124</v>
      </c>
      <c r="J3247" t="s">
        <v>125</v>
      </c>
      <c r="K3247" t="s">
        <v>1482</v>
      </c>
      <c r="N3247" t="s">
        <v>1483</v>
      </c>
      <c r="O3247" t="s">
        <v>539</v>
      </c>
      <c r="P3247" t="s">
        <v>1469</v>
      </c>
      <c r="Q3247" t="s">
        <v>403</v>
      </c>
      <c r="R3247" t="s">
        <v>131</v>
      </c>
      <c r="S3247" t="s">
        <v>164</v>
      </c>
      <c r="T3247" t="s">
        <v>165</v>
      </c>
      <c r="U3247" t="s">
        <v>151</v>
      </c>
      <c r="V3247" t="s">
        <v>135</v>
      </c>
      <c r="W3247" t="s">
        <v>136</v>
      </c>
      <c r="X3247" t="s">
        <v>1484</v>
      </c>
      <c r="Y3247" s="94">
        <v>468640.74</v>
      </c>
      <c r="Z3247" s="94">
        <v>571634.94000000006</v>
      </c>
      <c r="AA3247" s="94">
        <v>588783.99</v>
      </c>
      <c r="AB3247" s="94">
        <v>588783.99</v>
      </c>
      <c r="AC3247">
        <f t="shared" si="100"/>
        <v>2000</v>
      </c>
      <c r="AD3247" t="str">
        <f t="shared" si="101"/>
        <v>307</v>
      </c>
    </row>
    <row r="3248" spans="1:30" hidden="1" x14ac:dyDescent="0.25">
      <c r="A3248" t="s">
        <v>1481</v>
      </c>
      <c r="B3248" t="s">
        <v>536</v>
      </c>
      <c r="C3248" t="s">
        <v>1466</v>
      </c>
      <c r="D3248" t="s">
        <v>214</v>
      </c>
      <c r="E3248" t="s">
        <v>122</v>
      </c>
      <c r="F3248" t="s">
        <v>159</v>
      </c>
      <c r="G3248" t="s">
        <v>160</v>
      </c>
      <c r="H3248" t="s">
        <v>143</v>
      </c>
      <c r="I3248" t="s">
        <v>124</v>
      </c>
      <c r="J3248" t="s">
        <v>125</v>
      </c>
      <c r="K3248" t="s">
        <v>1482</v>
      </c>
      <c r="N3248" t="s">
        <v>1483</v>
      </c>
      <c r="O3248" t="s">
        <v>539</v>
      </c>
      <c r="P3248" t="s">
        <v>1469</v>
      </c>
      <c r="Q3248" t="s">
        <v>215</v>
      </c>
      <c r="R3248" t="s">
        <v>131</v>
      </c>
      <c r="S3248" t="s">
        <v>164</v>
      </c>
      <c r="T3248" t="s">
        <v>165</v>
      </c>
      <c r="U3248" t="s">
        <v>151</v>
      </c>
      <c r="V3248" t="s">
        <v>135</v>
      </c>
      <c r="W3248" t="s">
        <v>136</v>
      </c>
      <c r="X3248" t="s">
        <v>1484</v>
      </c>
      <c r="Y3248" s="94">
        <v>1499529.97</v>
      </c>
      <c r="Z3248" s="94">
        <v>1706943.6600000001</v>
      </c>
      <c r="AA3248" s="94">
        <v>1758151.97</v>
      </c>
      <c r="AB3248" s="94">
        <v>1758151.97</v>
      </c>
      <c r="AC3248">
        <f t="shared" si="100"/>
        <v>2000</v>
      </c>
      <c r="AD3248" t="str">
        <f t="shared" si="101"/>
        <v>307</v>
      </c>
    </row>
    <row r="3249" spans="1:30" hidden="1" x14ac:dyDescent="0.25">
      <c r="A3249" t="s">
        <v>1481</v>
      </c>
      <c r="B3249" t="s">
        <v>536</v>
      </c>
      <c r="C3249" t="s">
        <v>1466</v>
      </c>
      <c r="D3249" t="s">
        <v>220</v>
      </c>
      <c r="E3249" t="s">
        <v>122</v>
      </c>
      <c r="F3249" t="s">
        <v>159</v>
      </c>
      <c r="G3249" t="s">
        <v>160</v>
      </c>
      <c r="H3249" t="s">
        <v>143</v>
      </c>
      <c r="I3249" t="s">
        <v>124</v>
      </c>
      <c r="J3249" t="s">
        <v>125</v>
      </c>
      <c r="K3249" t="s">
        <v>1482</v>
      </c>
      <c r="N3249" t="s">
        <v>1483</v>
      </c>
      <c r="O3249" t="s">
        <v>539</v>
      </c>
      <c r="P3249" t="s">
        <v>1469</v>
      </c>
      <c r="Q3249" t="s">
        <v>221</v>
      </c>
      <c r="R3249" t="s">
        <v>131</v>
      </c>
      <c r="S3249" t="s">
        <v>164</v>
      </c>
      <c r="T3249" t="s">
        <v>165</v>
      </c>
      <c r="U3249" t="s">
        <v>151</v>
      </c>
      <c r="V3249" t="s">
        <v>135</v>
      </c>
      <c r="W3249" t="s">
        <v>136</v>
      </c>
      <c r="X3249" t="s">
        <v>1484</v>
      </c>
      <c r="Y3249" s="94">
        <v>36000</v>
      </c>
      <c r="Z3249" s="94">
        <v>36000</v>
      </c>
      <c r="AA3249" s="94">
        <v>37080</v>
      </c>
      <c r="AB3249" s="94">
        <v>37080</v>
      </c>
      <c r="AC3249">
        <f t="shared" si="100"/>
        <v>2000</v>
      </c>
      <c r="AD3249" t="str">
        <f t="shared" si="101"/>
        <v>307</v>
      </c>
    </row>
    <row r="3250" spans="1:30" hidden="1" x14ac:dyDescent="0.25">
      <c r="A3250" t="s">
        <v>1481</v>
      </c>
      <c r="B3250" t="s">
        <v>536</v>
      </c>
      <c r="C3250" t="s">
        <v>1466</v>
      </c>
      <c r="D3250" t="s">
        <v>1186</v>
      </c>
      <c r="E3250" t="s">
        <v>122</v>
      </c>
      <c r="F3250" t="s">
        <v>159</v>
      </c>
      <c r="G3250" t="s">
        <v>160</v>
      </c>
      <c r="H3250" t="s">
        <v>143</v>
      </c>
      <c r="I3250" t="s">
        <v>124</v>
      </c>
      <c r="J3250" t="s">
        <v>125</v>
      </c>
      <c r="K3250" t="s">
        <v>1482</v>
      </c>
      <c r="N3250" t="s">
        <v>1483</v>
      </c>
      <c r="O3250" t="s">
        <v>539</v>
      </c>
      <c r="P3250" t="s">
        <v>1469</v>
      </c>
      <c r="Q3250" t="s">
        <v>1187</v>
      </c>
      <c r="R3250" t="s">
        <v>131</v>
      </c>
      <c r="S3250" t="s">
        <v>164</v>
      </c>
      <c r="T3250" t="s">
        <v>165</v>
      </c>
      <c r="U3250" t="s">
        <v>151</v>
      </c>
      <c r="V3250" t="s">
        <v>135</v>
      </c>
      <c r="W3250" t="s">
        <v>136</v>
      </c>
      <c r="X3250" t="s">
        <v>1484</v>
      </c>
      <c r="Y3250" s="94">
        <v>50000</v>
      </c>
      <c r="Z3250" s="94">
        <v>100000</v>
      </c>
      <c r="AA3250" s="94">
        <v>103000</v>
      </c>
      <c r="AB3250" s="94">
        <v>103000</v>
      </c>
      <c r="AC3250">
        <f t="shared" si="100"/>
        <v>2000</v>
      </c>
      <c r="AD3250" t="str">
        <f t="shared" si="101"/>
        <v>307</v>
      </c>
    </row>
    <row r="3251" spans="1:30" hidden="1" x14ac:dyDescent="0.25">
      <c r="A3251" t="s">
        <v>1481</v>
      </c>
      <c r="B3251" t="s">
        <v>536</v>
      </c>
      <c r="C3251" t="s">
        <v>1466</v>
      </c>
      <c r="D3251" t="s">
        <v>451</v>
      </c>
      <c r="E3251" t="s">
        <v>122</v>
      </c>
      <c r="F3251" t="s">
        <v>159</v>
      </c>
      <c r="G3251" t="s">
        <v>160</v>
      </c>
      <c r="H3251" t="s">
        <v>143</v>
      </c>
      <c r="I3251" t="s">
        <v>124</v>
      </c>
      <c r="J3251" t="s">
        <v>125</v>
      </c>
      <c r="K3251" t="s">
        <v>1482</v>
      </c>
      <c r="N3251" t="s">
        <v>1483</v>
      </c>
      <c r="O3251" t="s">
        <v>539</v>
      </c>
      <c r="P3251" t="s">
        <v>1469</v>
      </c>
      <c r="Q3251" t="s">
        <v>452</v>
      </c>
      <c r="R3251" t="s">
        <v>131</v>
      </c>
      <c r="S3251" t="s">
        <v>164</v>
      </c>
      <c r="T3251" t="s">
        <v>165</v>
      </c>
      <c r="U3251" t="s">
        <v>151</v>
      </c>
      <c r="V3251" t="s">
        <v>135</v>
      </c>
      <c r="W3251" t="s">
        <v>136</v>
      </c>
      <c r="X3251" t="s">
        <v>1484</v>
      </c>
      <c r="Y3251" s="94">
        <v>2141656.92</v>
      </c>
      <c r="Z3251" s="94">
        <v>340830.53</v>
      </c>
      <c r="AA3251" s="94">
        <v>351055.45</v>
      </c>
      <c r="AB3251" s="94">
        <v>351055.45</v>
      </c>
      <c r="AC3251">
        <f t="shared" si="100"/>
        <v>2000</v>
      </c>
      <c r="AD3251" t="str">
        <f t="shared" si="101"/>
        <v>307</v>
      </c>
    </row>
    <row r="3252" spans="1:30" hidden="1" x14ac:dyDescent="0.25">
      <c r="A3252" t="s">
        <v>1481</v>
      </c>
      <c r="B3252" t="s">
        <v>536</v>
      </c>
      <c r="C3252" t="s">
        <v>1466</v>
      </c>
      <c r="D3252" t="s">
        <v>224</v>
      </c>
      <c r="E3252" t="s">
        <v>122</v>
      </c>
      <c r="F3252" t="s">
        <v>159</v>
      </c>
      <c r="G3252" t="s">
        <v>160</v>
      </c>
      <c r="H3252" t="s">
        <v>143</v>
      </c>
      <c r="I3252" t="s">
        <v>124</v>
      </c>
      <c r="J3252" t="s">
        <v>125</v>
      </c>
      <c r="K3252" t="s">
        <v>1482</v>
      </c>
      <c r="N3252" t="s">
        <v>1483</v>
      </c>
      <c r="O3252" t="s">
        <v>539</v>
      </c>
      <c r="P3252" t="s">
        <v>1469</v>
      </c>
      <c r="Q3252" t="s">
        <v>225</v>
      </c>
      <c r="R3252" t="s">
        <v>131</v>
      </c>
      <c r="S3252" t="s">
        <v>164</v>
      </c>
      <c r="T3252" t="s">
        <v>165</v>
      </c>
      <c r="U3252" t="s">
        <v>151</v>
      </c>
      <c r="V3252" t="s">
        <v>135</v>
      </c>
      <c r="W3252" t="s">
        <v>136</v>
      </c>
      <c r="X3252" t="s">
        <v>1484</v>
      </c>
      <c r="Y3252" s="94">
        <v>52523.66</v>
      </c>
      <c r="Z3252" s="94">
        <v>54776.537500000006</v>
      </c>
      <c r="AA3252" s="94">
        <v>56419.83</v>
      </c>
      <c r="AB3252" s="94">
        <v>56419.83</v>
      </c>
      <c r="AC3252">
        <f t="shared" si="100"/>
        <v>2000</v>
      </c>
      <c r="AD3252" t="str">
        <f t="shared" si="101"/>
        <v>307</v>
      </c>
    </row>
    <row r="3253" spans="1:30" hidden="1" x14ac:dyDescent="0.25">
      <c r="A3253" t="s">
        <v>1481</v>
      </c>
      <c r="B3253" t="s">
        <v>536</v>
      </c>
      <c r="C3253" t="s">
        <v>1466</v>
      </c>
      <c r="D3253" t="s">
        <v>226</v>
      </c>
      <c r="E3253" t="s">
        <v>122</v>
      </c>
      <c r="F3253" t="s">
        <v>159</v>
      </c>
      <c r="G3253" t="s">
        <v>160</v>
      </c>
      <c r="H3253" t="s">
        <v>143</v>
      </c>
      <c r="I3253" t="s">
        <v>124</v>
      </c>
      <c r="J3253" t="s">
        <v>125</v>
      </c>
      <c r="K3253" t="s">
        <v>1482</v>
      </c>
      <c r="N3253" t="s">
        <v>1483</v>
      </c>
      <c r="O3253" t="s">
        <v>539</v>
      </c>
      <c r="P3253" t="s">
        <v>1469</v>
      </c>
      <c r="Q3253" t="s">
        <v>227</v>
      </c>
      <c r="R3253" t="s">
        <v>131</v>
      </c>
      <c r="S3253" t="s">
        <v>164</v>
      </c>
      <c r="T3253" t="s">
        <v>165</v>
      </c>
      <c r="U3253" t="s">
        <v>151</v>
      </c>
      <c r="V3253" t="s">
        <v>135</v>
      </c>
      <c r="W3253" t="s">
        <v>136</v>
      </c>
      <c r="X3253" t="s">
        <v>1484</v>
      </c>
      <c r="Y3253" s="94">
        <v>93747.79</v>
      </c>
      <c r="Z3253" s="94">
        <v>92137.189666666673</v>
      </c>
      <c r="AA3253" s="94">
        <v>94901.31</v>
      </c>
      <c r="AB3253" s="94">
        <v>94901.31</v>
      </c>
      <c r="AC3253">
        <f t="shared" si="100"/>
        <v>2000</v>
      </c>
      <c r="AD3253" t="str">
        <f t="shared" si="101"/>
        <v>307</v>
      </c>
    </row>
    <row r="3254" spans="1:30" hidden="1" x14ac:dyDescent="0.25">
      <c r="A3254" t="s">
        <v>1481</v>
      </c>
      <c r="B3254" t="s">
        <v>536</v>
      </c>
      <c r="C3254" t="s">
        <v>1466</v>
      </c>
      <c r="D3254" t="s">
        <v>228</v>
      </c>
      <c r="E3254" t="s">
        <v>122</v>
      </c>
      <c r="F3254" t="s">
        <v>159</v>
      </c>
      <c r="G3254" t="s">
        <v>160</v>
      </c>
      <c r="H3254" t="s">
        <v>143</v>
      </c>
      <c r="I3254" t="s">
        <v>124</v>
      </c>
      <c r="J3254" t="s">
        <v>125</v>
      </c>
      <c r="K3254" t="s">
        <v>1482</v>
      </c>
      <c r="N3254" t="s">
        <v>1483</v>
      </c>
      <c r="O3254" t="s">
        <v>539</v>
      </c>
      <c r="P3254" t="s">
        <v>1469</v>
      </c>
      <c r="Q3254" t="s">
        <v>229</v>
      </c>
      <c r="R3254" t="s">
        <v>131</v>
      </c>
      <c r="S3254" t="s">
        <v>164</v>
      </c>
      <c r="T3254" t="s">
        <v>165</v>
      </c>
      <c r="U3254" t="s">
        <v>151</v>
      </c>
      <c r="V3254" t="s">
        <v>135</v>
      </c>
      <c r="W3254" t="s">
        <v>136</v>
      </c>
      <c r="X3254" t="s">
        <v>1484</v>
      </c>
      <c r="Y3254" s="94">
        <v>35000</v>
      </c>
      <c r="Z3254" s="94">
        <v>35000</v>
      </c>
      <c r="AA3254" s="94">
        <v>36050</v>
      </c>
      <c r="AB3254" s="94">
        <v>36050</v>
      </c>
      <c r="AC3254">
        <f t="shared" si="100"/>
        <v>2000</v>
      </c>
      <c r="AD3254" t="str">
        <f t="shared" si="101"/>
        <v>307</v>
      </c>
    </row>
    <row r="3255" spans="1:30" hidden="1" x14ac:dyDescent="0.25">
      <c r="A3255" t="s">
        <v>1481</v>
      </c>
      <c r="B3255" t="s">
        <v>536</v>
      </c>
      <c r="C3255" t="s">
        <v>1466</v>
      </c>
      <c r="D3255" t="s">
        <v>230</v>
      </c>
      <c r="E3255" t="s">
        <v>122</v>
      </c>
      <c r="F3255" t="s">
        <v>159</v>
      </c>
      <c r="G3255" t="s">
        <v>160</v>
      </c>
      <c r="H3255" t="s">
        <v>143</v>
      </c>
      <c r="I3255" t="s">
        <v>124</v>
      </c>
      <c r="J3255" t="s">
        <v>125</v>
      </c>
      <c r="K3255" t="s">
        <v>1482</v>
      </c>
      <c r="N3255" t="s">
        <v>1483</v>
      </c>
      <c r="O3255" t="s">
        <v>539</v>
      </c>
      <c r="P3255" t="s">
        <v>1469</v>
      </c>
      <c r="Q3255" t="s">
        <v>231</v>
      </c>
      <c r="R3255" t="s">
        <v>131</v>
      </c>
      <c r="S3255" t="s">
        <v>164</v>
      </c>
      <c r="T3255" t="s">
        <v>165</v>
      </c>
      <c r="U3255" t="s">
        <v>151</v>
      </c>
      <c r="V3255" t="s">
        <v>135</v>
      </c>
      <c r="W3255" t="s">
        <v>136</v>
      </c>
      <c r="X3255" t="s">
        <v>1484</v>
      </c>
      <c r="Y3255" s="94">
        <v>36000</v>
      </c>
      <c r="Z3255" s="94">
        <v>12000</v>
      </c>
      <c r="AA3255" s="94">
        <v>12360</v>
      </c>
      <c r="AB3255" s="94">
        <v>12360</v>
      </c>
      <c r="AC3255">
        <f t="shared" si="100"/>
        <v>2000</v>
      </c>
      <c r="AD3255" t="str">
        <f t="shared" si="101"/>
        <v>307</v>
      </c>
    </row>
    <row r="3256" spans="1:30" hidden="1" x14ac:dyDescent="0.25">
      <c r="A3256" t="s">
        <v>1481</v>
      </c>
      <c r="B3256" t="s">
        <v>536</v>
      </c>
      <c r="C3256" t="s">
        <v>1466</v>
      </c>
      <c r="D3256" t="s">
        <v>232</v>
      </c>
      <c r="E3256" t="s">
        <v>122</v>
      </c>
      <c r="F3256" t="s">
        <v>159</v>
      </c>
      <c r="G3256" t="s">
        <v>160</v>
      </c>
      <c r="H3256" t="s">
        <v>143</v>
      </c>
      <c r="I3256" t="s">
        <v>124</v>
      </c>
      <c r="J3256" t="s">
        <v>125</v>
      </c>
      <c r="K3256" t="s">
        <v>1482</v>
      </c>
      <c r="N3256" t="s">
        <v>1483</v>
      </c>
      <c r="O3256" t="s">
        <v>539</v>
      </c>
      <c r="P3256" t="s">
        <v>1469</v>
      </c>
      <c r="Q3256" t="s">
        <v>233</v>
      </c>
      <c r="R3256" t="s">
        <v>131</v>
      </c>
      <c r="S3256" t="s">
        <v>164</v>
      </c>
      <c r="T3256" t="s">
        <v>165</v>
      </c>
      <c r="U3256" t="s">
        <v>151</v>
      </c>
      <c r="V3256" t="s">
        <v>135</v>
      </c>
      <c r="W3256" t="s">
        <v>136</v>
      </c>
      <c r="X3256" t="s">
        <v>1484</v>
      </c>
      <c r="Y3256" s="94">
        <v>36000</v>
      </c>
      <c r="Z3256" s="94">
        <v>36000</v>
      </c>
      <c r="AA3256" s="94">
        <v>37080</v>
      </c>
      <c r="AB3256" s="94">
        <v>37080</v>
      </c>
      <c r="AC3256">
        <f t="shared" si="100"/>
        <v>2000</v>
      </c>
      <c r="AD3256" t="str">
        <f t="shared" si="101"/>
        <v>307</v>
      </c>
    </row>
    <row r="3257" spans="1:30" hidden="1" x14ac:dyDescent="0.25">
      <c r="A3257" t="s">
        <v>1481</v>
      </c>
      <c r="B3257" t="s">
        <v>536</v>
      </c>
      <c r="C3257" t="s">
        <v>1466</v>
      </c>
      <c r="D3257" t="s">
        <v>234</v>
      </c>
      <c r="E3257" t="s">
        <v>122</v>
      </c>
      <c r="F3257" t="s">
        <v>159</v>
      </c>
      <c r="G3257" t="s">
        <v>160</v>
      </c>
      <c r="H3257" t="s">
        <v>143</v>
      </c>
      <c r="I3257" t="s">
        <v>124</v>
      </c>
      <c r="J3257" t="s">
        <v>125</v>
      </c>
      <c r="K3257" t="s">
        <v>1482</v>
      </c>
      <c r="N3257" t="s">
        <v>1483</v>
      </c>
      <c r="O3257" t="s">
        <v>539</v>
      </c>
      <c r="P3257" t="s">
        <v>1469</v>
      </c>
      <c r="Q3257" t="s">
        <v>235</v>
      </c>
      <c r="R3257" t="s">
        <v>131</v>
      </c>
      <c r="S3257" t="s">
        <v>164</v>
      </c>
      <c r="T3257" t="s">
        <v>165</v>
      </c>
      <c r="U3257" t="s">
        <v>151</v>
      </c>
      <c r="V3257" t="s">
        <v>135</v>
      </c>
      <c r="W3257" t="s">
        <v>136</v>
      </c>
      <c r="X3257" t="s">
        <v>1484</v>
      </c>
      <c r="Y3257" s="94">
        <v>4689329.87</v>
      </c>
      <c r="Z3257" s="94">
        <v>4541340</v>
      </c>
      <c r="AA3257" s="94">
        <v>5546514.4649999999</v>
      </c>
      <c r="AB3257" s="94">
        <v>5546514.4699999997</v>
      </c>
      <c r="AC3257">
        <f t="shared" si="100"/>
        <v>3000</v>
      </c>
      <c r="AD3257" t="str">
        <f t="shared" si="101"/>
        <v>307</v>
      </c>
    </row>
    <row r="3258" spans="1:30" hidden="1" x14ac:dyDescent="0.25">
      <c r="A3258" t="s">
        <v>1481</v>
      </c>
      <c r="B3258" t="s">
        <v>536</v>
      </c>
      <c r="C3258" t="s">
        <v>1466</v>
      </c>
      <c r="D3258" t="s">
        <v>236</v>
      </c>
      <c r="E3258" t="s">
        <v>122</v>
      </c>
      <c r="F3258" t="s">
        <v>159</v>
      </c>
      <c r="G3258" t="s">
        <v>160</v>
      </c>
      <c r="H3258" t="s">
        <v>143</v>
      </c>
      <c r="I3258" t="s">
        <v>124</v>
      </c>
      <c r="J3258" t="s">
        <v>125</v>
      </c>
      <c r="K3258" t="s">
        <v>1482</v>
      </c>
      <c r="N3258" t="s">
        <v>1483</v>
      </c>
      <c r="O3258" t="s">
        <v>539</v>
      </c>
      <c r="P3258" t="s">
        <v>1469</v>
      </c>
      <c r="Q3258" t="s">
        <v>237</v>
      </c>
      <c r="R3258" t="s">
        <v>131</v>
      </c>
      <c r="S3258" t="s">
        <v>164</v>
      </c>
      <c r="T3258" t="s">
        <v>165</v>
      </c>
      <c r="U3258" t="s">
        <v>151</v>
      </c>
      <c r="V3258" t="s">
        <v>135</v>
      </c>
      <c r="W3258" t="s">
        <v>136</v>
      </c>
      <c r="X3258" t="s">
        <v>1484</v>
      </c>
      <c r="Y3258" s="94">
        <v>1737204.05</v>
      </c>
      <c r="Z3258" s="94">
        <v>2560892.9</v>
      </c>
      <c r="AA3258" s="94">
        <v>2637719.6869999999</v>
      </c>
      <c r="AB3258" s="94">
        <v>2637719.69</v>
      </c>
      <c r="AC3258">
        <f t="shared" si="100"/>
        <v>3000</v>
      </c>
      <c r="AD3258" t="str">
        <f t="shared" si="101"/>
        <v>307</v>
      </c>
    </row>
    <row r="3259" spans="1:30" hidden="1" x14ac:dyDescent="0.25">
      <c r="A3259" t="s">
        <v>1481</v>
      </c>
      <c r="B3259" t="s">
        <v>536</v>
      </c>
      <c r="C3259" t="s">
        <v>1466</v>
      </c>
      <c r="D3259" t="s">
        <v>238</v>
      </c>
      <c r="E3259" t="s">
        <v>122</v>
      </c>
      <c r="F3259" t="s">
        <v>159</v>
      </c>
      <c r="G3259" t="s">
        <v>160</v>
      </c>
      <c r="H3259" t="s">
        <v>143</v>
      </c>
      <c r="I3259" t="s">
        <v>124</v>
      </c>
      <c r="J3259" t="s">
        <v>125</v>
      </c>
      <c r="K3259" t="s">
        <v>1482</v>
      </c>
      <c r="N3259" t="s">
        <v>1483</v>
      </c>
      <c r="O3259" t="s">
        <v>539</v>
      </c>
      <c r="P3259" t="s">
        <v>1469</v>
      </c>
      <c r="Q3259" t="s">
        <v>239</v>
      </c>
      <c r="R3259" t="s">
        <v>131</v>
      </c>
      <c r="S3259" t="s">
        <v>164</v>
      </c>
      <c r="T3259" t="s">
        <v>165</v>
      </c>
      <c r="U3259" t="s">
        <v>151</v>
      </c>
      <c r="V3259" t="s">
        <v>135</v>
      </c>
      <c r="W3259" t="s">
        <v>136</v>
      </c>
      <c r="X3259" t="s">
        <v>1484</v>
      </c>
      <c r="Y3259" s="94">
        <v>20795152.510000002</v>
      </c>
      <c r="Z3259" s="94">
        <v>19817697.350000001</v>
      </c>
      <c r="AA3259" s="94">
        <v>20412228.270500001</v>
      </c>
      <c r="AB3259" s="94">
        <v>20412228.27</v>
      </c>
      <c r="AC3259">
        <f t="shared" si="100"/>
        <v>3000</v>
      </c>
      <c r="AD3259" t="str">
        <f t="shared" si="101"/>
        <v>307</v>
      </c>
    </row>
    <row r="3260" spans="1:30" hidden="1" x14ac:dyDescent="0.25">
      <c r="A3260" t="s">
        <v>1481</v>
      </c>
      <c r="B3260" t="s">
        <v>536</v>
      </c>
      <c r="C3260" t="s">
        <v>1466</v>
      </c>
      <c r="D3260" t="s">
        <v>158</v>
      </c>
      <c r="E3260" t="s">
        <v>122</v>
      </c>
      <c r="F3260" t="s">
        <v>159</v>
      </c>
      <c r="G3260" t="s">
        <v>160</v>
      </c>
      <c r="H3260" t="s">
        <v>143</v>
      </c>
      <c r="I3260" t="s">
        <v>124</v>
      </c>
      <c r="J3260" t="s">
        <v>125</v>
      </c>
      <c r="K3260" t="s">
        <v>1482</v>
      </c>
      <c r="N3260" t="s">
        <v>1483</v>
      </c>
      <c r="O3260" t="s">
        <v>539</v>
      </c>
      <c r="P3260" t="s">
        <v>1469</v>
      </c>
      <c r="Q3260" t="s">
        <v>163</v>
      </c>
      <c r="R3260" t="s">
        <v>131</v>
      </c>
      <c r="S3260" t="s">
        <v>164</v>
      </c>
      <c r="T3260" t="s">
        <v>165</v>
      </c>
      <c r="U3260" t="s">
        <v>151</v>
      </c>
      <c r="V3260" t="s">
        <v>135</v>
      </c>
      <c r="W3260" t="s">
        <v>136</v>
      </c>
      <c r="X3260" t="s">
        <v>1484</v>
      </c>
      <c r="Y3260" s="94">
        <v>82485.94</v>
      </c>
      <c r="Z3260" s="94">
        <v>0</v>
      </c>
      <c r="AA3260" s="94">
        <v>0</v>
      </c>
      <c r="AB3260" s="94">
        <v>0</v>
      </c>
      <c r="AC3260">
        <f t="shared" si="100"/>
        <v>3000</v>
      </c>
      <c r="AD3260" t="str">
        <f t="shared" si="101"/>
        <v>307</v>
      </c>
    </row>
    <row r="3261" spans="1:30" hidden="1" x14ac:dyDescent="0.25">
      <c r="A3261" t="s">
        <v>1481</v>
      </c>
      <c r="B3261" t="s">
        <v>536</v>
      </c>
      <c r="C3261" t="s">
        <v>1466</v>
      </c>
      <c r="D3261" t="s">
        <v>240</v>
      </c>
      <c r="E3261" t="s">
        <v>122</v>
      </c>
      <c r="F3261" t="s">
        <v>159</v>
      </c>
      <c r="G3261" t="s">
        <v>160</v>
      </c>
      <c r="H3261" t="s">
        <v>143</v>
      </c>
      <c r="I3261" t="s">
        <v>124</v>
      </c>
      <c r="J3261" t="s">
        <v>125</v>
      </c>
      <c r="K3261" t="s">
        <v>1482</v>
      </c>
      <c r="N3261" t="s">
        <v>1483</v>
      </c>
      <c r="O3261" t="s">
        <v>539</v>
      </c>
      <c r="P3261" t="s">
        <v>1469</v>
      </c>
      <c r="Q3261" t="s">
        <v>241</v>
      </c>
      <c r="R3261" t="s">
        <v>131</v>
      </c>
      <c r="S3261" t="s">
        <v>164</v>
      </c>
      <c r="T3261" t="s">
        <v>165</v>
      </c>
      <c r="U3261" t="s">
        <v>151</v>
      </c>
      <c r="V3261" t="s">
        <v>135</v>
      </c>
      <c r="W3261" t="s">
        <v>136</v>
      </c>
      <c r="X3261" t="s">
        <v>1484</v>
      </c>
      <c r="Y3261" s="94">
        <v>8813.7900000000009</v>
      </c>
      <c r="Z3261" s="94">
        <v>0</v>
      </c>
      <c r="AA3261" s="94">
        <v>0</v>
      </c>
      <c r="AB3261" s="94">
        <v>0</v>
      </c>
      <c r="AC3261">
        <f t="shared" si="100"/>
        <v>3000</v>
      </c>
      <c r="AD3261" t="str">
        <f t="shared" si="101"/>
        <v>307</v>
      </c>
    </row>
    <row r="3262" spans="1:30" hidden="1" x14ac:dyDescent="0.25">
      <c r="A3262" t="s">
        <v>1481</v>
      </c>
      <c r="B3262" t="s">
        <v>536</v>
      </c>
      <c r="C3262" t="s">
        <v>1466</v>
      </c>
      <c r="D3262" t="s">
        <v>242</v>
      </c>
      <c r="E3262" t="s">
        <v>122</v>
      </c>
      <c r="F3262" t="s">
        <v>159</v>
      </c>
      <c r="G3262" t="s">
        <v>160</v>
      </c>
      <c r="H3262" t="s">
        <v>143</v>
      </c>
      <c r="I3262" t="s">
        <v>124</v>
      </c>
      <c r="J3262" t="s">
        <v>125</v>
      </c>
      <c r="K3262" t="s">
        <v>1482</v>
      </c>
      <c r="N3262" t="s">
        <v>1483</v>
      </c>
      <c r="O3262" t="s">
        <v>539</v>
      </c>
      <c r="P3262" t="s">
        <v>1469</v>
      </c>
      <c r="Q3262" t="s">
        <v>243</v>
      </c>
      <c r="R3262" t="s">
        <v>131</v>
      </c>
      <c r="S3262" t="s">
        <v>164</v>
      </c>
      <c r="T3262" t="s">
        <v>165</v>
      </c>
      <c r="U3262" t="s">
        <v>151</v>
      </c>
      <c r="V3262" t="s">
        <v>135</v>
      </c>
      <c r="W3262" t="s">
        <v>136</v>
      </c>
      <c r="X3262" t="s">
        <v>1484</v>
      </c>
      <c r="Y3262" s="94">
        <v>204500</v>
      </c>
      <c r="Z3262" s="94">
        <v>107845.6</v>
      </c>
      <c r="AA3262" s="94">
        <v>111080.97</v>
      </c>
      <c r="AB3262" s="94">
        <v>111080.97</v>
      </c>
      <c r="AC3262">
        <f t="shared" si="100"/>
        <v>3000</v>
      </c>
      <c r="AD3262" t="str">
        <f t="shared" si="101"/>
        <v>307</v>
      </c>
    </row>
    <row r="3263" spans="1:30" hidden="1" x14ac:dyDescent="0.25">
      <c r="A3263" t="s">
        <v>1481</v>
      </c>
      <c r="B3263" t="s">
        <v>536</v>
      </c>
      <c r="C3263" t="s">
        <v>1466</v>
      </c>
      <c r="D3263" t="s">
        <v>291</v>
      </c>
      <c r="E3263" t="s">
        <v>122</v>
      </c>
      <c r="F3263" t="s">
        <v>159</v>
      </c>
      <c r="G3263" t="s">
        <v>160</v>
      </c>
      <c r="H3263" t="s">
        <v>143</v>
      </c>
      <c r="I3263" t="s">
        <v>124</v>
      </c>
      <c r="J3263" t="s">
        <v>125</v>
      </c>
      <c r="K3263" t="s">
        <v>1482</v>
      </c>
      <c r="N3263" t="s">
        <v>1483</v>
      </c>
      <c r="O3263" t="s">
        <v>539</v>
      </c>
      <c r="P3263" t="s">
        <v>1469</v>
      </c>
      <c r="Q3263" t="s">
        <v>169</v>
      </c>
      <c r="R3263" t="s">
        <v>131</v>
      </c>
      <c r="S3263" t="s">
        <v>164</v>
      </c>
      <c r="T3263" t="s">
        <v>165</v>
      </c>
      <c r="U3263" t="s">
        <v>151</v>
      </c>
      <c r="V3263" t="s">
        <v>135</v>
      </c>
      <c r="W3263" t="s">
        <v>136</v>
      </c>
      <c r="X3263" t="s">
        <v>1484</v>
      </c>
      <c r="Y3263" s="94">
        <v>225630.69</v>
      </c>
      <c r="Z3263" s="94">
        <v>150241.74</v>
      </c>
      <c r="AA3263" s="94">
        <v>154748.99220000001</v>
      </c>
      <c r="AB3263" s="94">
        <v>154748.99</v>
      </c>
      <c r="AC3263">
        <f t="shared" si="100"/>
        <v>3000</v>
      </c>
      <c r="AD3263" t="str">
        <f t="shared" si="101"/>
        <v>307</v>
      </c>
    </row>
    <row r="3264" spans="1:30" hidden="1" x14ac:dyDescent="0.25">
      <c r="A3264" t="s">
        <v>1481</v>
      </c>
      <c r="B3264" t="s">
        <v>536</v>
      </c>
      <c r="C3264" t="s">
        <v>1466</v>
      </c>
      <c r="D3264" t="s">
        <v>248</v>
      </c>
      <c r="E3264" t="s">
        <v>122</v>
      </c>
      <c r="F3264" t="s">
        <v>159</v>
      </c>
      <c r="G3264" t="s">
        <v>160</v>
      </c>
      <c r="H3264" t="s">
        <v>143</v>
      </c>
      <c r="I3264" t="s">
        <v>124</v>
      </c>
      <c r="J3264" t="s">
        <v>125</v>
      </c>
      <c r="K3264" t="s">
        <v>1482</v>
      </c>
      <c r="N3264" t="s">
        <v>1483</v>
      </c>
      <c r="O3264" t="s">
        <v>539</v>
      </c>
      <c r="P3264" t="s">
        <v>1469</v>
      </c>
      <c r="Q3264" t="s">
        <v>249</v>
      </c>
      <c r="R3264" t="s">
        <v>131</v>
      </c>
      <c r="S3264" t="s">
        <v>164</v>
      </c>
      <c r="T3264" t="s">
        <v>165</v>
      </c>
      <c r="U3264" t="s">
        <v>151</v>
      </c>
      <c r="V3264" t="s">
        <v>135</v>
      </c>
      <c r="W3264" t="s">
        <v>136</v>
      </c>
      <c r="X3264" t="s">
        <v>1484</v>
      </c>
      <c r="Y3264" s="94">
        <v>236900</v>
      </c>
      <c r="Z3264" s="94">
        <v>215064</v>
      </c>
      <c r="AA3264" s="94">
        <v>221515.92</v>
      </c>
      <c r="AB3264" s="94">
        <v>221515.92</v>
      </c>
      <c r="AC3264">
        <f t="shared" si="100"/>
        <v>3000</v>
      </c>
      <c r="AD3264" t="str">
        <f t="shared" si="101"/>
        <v>307</v>
      </c>
    </row>
    <row r="3265" spans="1:30" hidden="1" x14ac:dyDescent="0.25">
      <c r="A3265" t="s">
        <v>1481</v>
      </c>
      <c r="B3265" t="s">
        <v>536</v>
      </c>
      <c r="C3265" t="s">
        <v>1466</v>
      </c>
      <c r="D3265" t="s">
        <v>252</v>
      </c>
      <c r="E3265" t="s">
        <v>122</v>
      </c>
      <c r="F3265" t="s">
        <v>159</v>
      </c>
      <c r="G3265" t="s">
        <v>160</v>
      </c>
      <c r="H3265" t="s">
        <v>143</v>
      </c>
      <c r="I3265" t="s">
        <v>124</v>
      </c>
      <c r="J3265" t="s">
        <v>125</v>
      </c>
      <c r="K3265" t="s">
        <v>1482</v>
      </c>
      <c r="N3265" t="s">
        <v>1483</v>
      </c>
      <c r="O3265" t="s">
        <v>539</v>
      </c>
      <c r="P3265" t="s">
        <v>1469</v>
      </c>
      <c r="Q3265" t="s">
        <v>253</v>
      </c>
      <c r="R3265" t="s">
        <v>131</v>
      </c>
      <c r="S3265" t="s">
        <v>164</v>
      </c>
      <c r="T3265" t="s">
        <v>165</v>
      </c>
      <c r="U3265" t="s">
        <v>151</v>
      </c>
      <c r="V3265" t="s">
        <v>135</v>
      </c>
      <c r="W3265" t="s">
        <v>136</v>
      </c>
      <c r="X3265" t="s">
        <v>1484</v>
      </c>
      <c r="Y3265" s="94">
        <v>6091.75</v>
      </c>
      <c r="Z3265" s="94">
        <v>0</v>
      </c>
      <c r="AA3265" s="94">
        <v>0</v>
      </c>
      <c r="AB3265" s="94">
        <v>0</v>
      </c>
      <c r="AC3265">
        <f t="shared" si="100"/>
        <v>3000</v>
      </c>
      <c r="AD3265" t="str">
        <f t="shared" si="101"/>
        <v>307</v>
      </c>
    </row>
    <row r="3266" spans="1:30" hidden="1" x14ac:dyDescent="0.25">
      <c r="A3266" t="s">
        <v>1481</v>
      </c>
      <c r="B3266" t="s">
        <v>536</v>
      </c>
      <c r="C3266" t="s">
        <v>1466</v>
      </c>
      <c r="D3266" t="s">
        <v>315</v>
      </c>
      <c r="E3266" t="s">
        <v>122</v>
      </c>
      <c r="F3266" t="s">
        <v>159</v>
      </c>
      <c r="G3266" t="s">
        <v>160</v>
      </c>
      <c r="H3266" t="s">
        <v>143</v>
      </c>
      <c r="I3266" t="s">
        <v>124</v>
      </c>
      <c r="J3266" t="s">
        <v>125</v>
      </c>
      <c r="K3266" t="s">
        <v>1482</v>
      </c>
      <c r="N3266" t="s">
        <v>1483</v>
      </c>
      <c r="O3266" t="s">
        <v>539</v>
      </c>
      <c r="P3266" t="s">
        <v>1469</v>
      </c>
      <c r="Q3266" t="s">
        <v>316</v>
      </c>
      <c r="R3266" t="s">
        <v>131</v>
      </c>
      <c r="S3266" t="s">
        <v>164</v>
      </c>
      <c r="T3266" t="s">
        <v>165</v>
      </c>
      <c r="U3266" t="s">
        <v>151</v>
      </c>
      <c r="V3266" t="s">
        <v>135</v>
      </c>
      <c r="W3266" t="s">
        <v>136</v>
      </c>
      <c r="X3266" t="s">
        <v>1484</v>
      </c>
      <c r="Y3266" s="94">
        <v>641110.54</v>
      </c>
      <c r="Z3266" s="94">
        <v>0</v>
      </c>
      <c r="AA3266" s="94">
        <v>0</v>
      </c>
      <c r="AB3266" s="94">
        <v>0</v>
      </c>
      <c r="AC3266">
        <f t="shared" si="100"/>
        <v>3000</v>
      </c>
      <c r="AD3266" t="str">
        <f t="shared" si="101"/>
        <v>307</v>
      </c>
    </row>
    <row r="3267" spans="1:30" hidden="1" x14ac:dyDescent="0.25">
      <c r="A3267" t="s">
        <v>1481</v>
      </c>
      <c r="B3267" t="s">
        <v>536</v>
      </c>
      <c r="C3267" t="s">
        <v>1466</v>
      </c>
      <c r="D3267" t="s">
        <v>1477</v>
      </c>
      <c r="E3267" t="s">
        <v>122</v>
      </c>
      <c r="F3267" t="s">
        <v>159</v>
      </c>
      <c r="G3267" t="s">
        <v>160</v>
      </c>
      <c r="H3267" t="s">
        <v>143</v>
      </c>
      <c r="I3267" t="s">
        <v>124</v>
      </c>
      <c r="J3267" t="s">
        <v>125</v>
      </c>
      <c r="K3267" t="s">
        <v>1482</v>
      </c>
      <c r="N3267" t="s">
        <v>1483</v>
      </c>
      <c r="O3267" t="s">
        <v>539</v>
      </c>
      <c r="P3267" t="s">
        <v>1469</v>
      </c>
      <c r="Q3267" t="s">
        <v>1478</v>
      </c>
      <c r="R3267" t="s">
        <v>131</v>
      </c>
      <c r="S3267" t="s">
        <v>164</v>
      </c>
      <c r="T3267" t="s">
        <v>165</v>
      </c>
      <c r="U3267" t="s">
        <v>151</v>
      </c>
      <c r="V3267" t="s">
        <v>135</v>
      </c>
      <c r="W3267" t="s">
        <v>136</v>
      </c>
      <c r="X3267" t="s">
        <v>1484</v>
      </c>
      <c r="Y3267" s="94">
        <v>4208000</v>
      </c>
      <c r="Z3267" s="94">
        <v>5043000</v>
      </c>
      <c r="AA3267" s="94">
        <v>5194290</v>
      </c>
      <c r="AB3267" s="94">
        <v>5194290</v>
      </c>
      <c r="AC3267">
        <f t="shared" ref="AC3267:AC3330" si="102">MID(D3267,1,1)*1000</f>
        <v>3000</v>
      </c>
      <c r="AD3267" t="str">
        <f t="shared" ref="AD3267:AD3330" si="103">MID(A3267,6,3)</f>
        <v>307</v>
      </c>
    </row>
    <row r="3268" spans="1:30" hidden="1" x14ac:dyDescent="0.25">
      <c r="A3268" t="s">
        <v>1481</v>
      </c>
      <c r="B3268" t="s">
        <v>536</v>
      </c>
      <c r="C3268" t="s">
        <v>1466</v>
      </c>
      <c r="D3268" t="s">
        <v>260</v>
      </c>
      <c r="E3268" t="s">
        <v>122</v>
      </c>
      <c r="F3268" t="s">
        <v>159</v>
      </c>
      <c r="G3268" t="s">
        <v>160</v>
      </c>
      <c r="H3268" t="s">
        <v>143</v>
      </c>
      <c r="I3268" t="s">
        <v>124</v>
      </c>
      <c r="J3268" t="s">
        <v>125</v>
      </c>
      <c r="K3268" t="s">
        <v>1482</v>
      </c>
      <c r="N3268" t="s">
        <v>1483</v>
      </c>
      <c r="O3268" t="s">
        <v>539</v>
      </c>
      <c r="P3268" t="s">
        <v>1469</v>
      </c>
      <c r="Q3268" t="s">
        <v>261</v>
      </c>
      <c r="R3268" t="s">
        <v>131</v>
      </c>
      <c r="S3268" t="s">
        <v>164</v>
      </c>
      <c r="T3268" t="s">
        <v>165</v>
      </c>
      <c r="U3268" t="s">
        <v>151</v>
      </c>
      <c r="V3268" t="s">
        <v>135</v>
      </c>
      <c r="W3268" t="s">
        <v>136</v>
      </c>
      <c r="X3268" t="s">
        <v>1484</v>
      </c>
      <c r="Y3268" s="94">
        <v>4729036.1900000004</v>
      </c>
      <c r="Z3268" s="94">
        <v>6542174.2572053503</v>
      </c>
      <c r="AA3268" s="94">
        <v>6738439.4800000004</v>
      </c>
      <c r="AB3268" s="94">
        <v>6738439.4800000004</v>
      </c>
      <c r="AC3268">
        <f t="shared" si="102"/>
        <v>3000</v>
      </c>
      <c r="AD3268" t="str">
        <f t="shared" si="103"/>
        <v>307</v>
      </c>
    </row>
    <row r="3269" spans="1:30" hidden="1" x14ac:dyDescent="0.25">
      <c r="A3269" t="s">
        <v>1481</v>
      </c>
      <c r="B3269" t="s">
        <v>536</v>
      </c>
      <c r="C3269" t="s">
        <v>1466</v>
      </c>
      <c r="D3269" t="s">
        <v>262</v>
      </c>
      <c r="E3269" t="s">
        <v>122</v>
      </c>
      <c r="F3269" t="s">
        <v>159</v>
      </c>
      <c r="G3269" t="s">
        <v>160</v>
      </c>
      <c r="H3269" t="s">
        <v>143</v>
      </c>
      <c r="I3269" t="s">
        <v>124</v>
      </c>
      <c r="J3269" t="s">
        <v>125</v>
      </c>
      <c r="K3269" t="s">
        <v>1482</v>
      </c>
      <c r="N3269" t="s">
        <v>1483</v>
      </c>
      <c r="O3269" t="s">
        <v>539</v>
      </c>
      <c r="P3269" t="s">
        <v>1469</v>
      </c>
      <c r="Q3269" t="s">
        <v>263</v>
      </c>
      <c r="R3269" t="s">
        <v>131</v>
      </c>
      <c r="S3269" t="s">
        <v>164</v>
      </c>
      <c r="T3269" t="s">
        <v>165</v>
      </c>
      <c r="U3269" t="s">
        <v>151</v>
      </c>
      <c r="V3269" t="s">
        <v>135</v>
      </c>
      <c r="W3269" t="s">
        <v>136</v>
      </c>
      <c r="X3269" t="s">
        <v>1484</v>
      </c>
      <c r="Y3269" s="94">
        <v>653510</v>
      </c>
      <c r="Z3269" s="94">
        <v>653510</v>
      </c>
      <c r="AA3269" s="94">
        <v>673115.3</v>
      </c>
      <c r="AB3269" s="94">
        <v>673115.3</v>
      </c>
      <c r="AC3269">
        <f t="shared" si="102"/>
        <v>3000</v>
      </c>
      <c r="AD3269" t="str">
        <f t="shared" si="103"/>
        <v>307</v>
      </c>
    </row>
    <row r="3270" spans="1:30" hidden="1" x14ac:dyDescent="0.25">
      <c r="A3270" t="s">
        <v>1481</v>
      </c>
      <c r="B3270" t="s">
        <v>536</v>
      </c>
      <c r="C3270" t="s">
        <v>1466</v>
      </c>
      <c r="D3270" t="s">
        <v>264</v>
      </c>
      <c r="E3270" t="s">
        <v>122</v>
      </c>
      <c r="F3270" t="s">
        <v>159</v>
      </c>
      <c r="G3270" t="s">
        <v>160</v>
      </c>
      <c r="H3270" t="s">
        <v>143</v>
      </c>
      <c r="I3270" t="s">
        <v>124</v>
      </c>
      <c r="J3270" t="s">
        <v>125</v>
      </c>
      <c r="K3270" t="s">
        <v>1482</v>
      </c>
      <c r="N3270" t="s">
        <v>1483</v>
      </c>
      <c r="O3270" t="s">
        <v>539</v>
      </c>
      <c r="P3270" t="s">
        <v>1469</v>
      </c>
      <c r="Q3270" t="s">
        <v>265</v>
      </c>
      <c r="R3270" t="s">
        <v>131</v>
      </c>
      <c r="S3270" t="s">
        <v>164</v>
      </c>
      <c r="T3270" t="s">
        <v>165</v>
      </c>
      <c r="U3270" t="s">
        <v>151</v>
      </c>
      <c r="V3270" t="s">
        <v>135</v>
      </c>
      <c r="W3270" t="s">
        <v>136</v>
      </c>
      <c r="X3270" t="s">
        <v>1484</v>
      </c>
      <c r="Y3270" s="94">
        <v>2822361.46</v>
      </c>
      <c r="Z3270" s="94">
        <v>1187754.388888889</v>
      </c>
      <c r="AA3270" s="94">
        <v>1223387.02</v>
      </c>
      <c r="AB3270" s="94">
        <v>1223387.02</v>
      </c>
      <c r="AC3270">
        <f t="shared" si="102"/>
        <v>3000</v>
      </c>
      <c r="AD3270" t="str">
        <f t="shared" si="103"/>
        <v>307</v>
      </c>
    </row>
    <row r="3271" spans="1:30" hidden="1" x14ac:dyDescent="0.25">
      <c r="A3271" t="s">
        <v>1481</v>
      </c>
      <c r="B3271" t="s">
        <v>536</v>
      </c>
      <c r="C3271" t="s">
        <v>1466</v>
      </c>
      <c r="D3271" t="s">
        <v>268</v>
      </c>
      <c r="E3271" t="s">
        <v>122</v>
      </c>
      <c r="F3271" t="s">
        <v>159</v>
      </c>
      <c r="G3271" t="s">
        <v>160</v>
      </c>
      <c r="H3271" t="s">
        <v>143</v>
      </c>
      <c r="I3271" t="s">
        <v>124</v>
      </c>
      <c r="J3271" t="s">
        <v>125</v>
      </c>
      <c r="K3271" t="s">
        <v>1482</v>
      </c>
      <c r="N3271" t="s">
        <v>1483</v>
      </c>
      <c r="O3271" t="s">
        <v>539</v>
      </c>
      <c r="P3271" t="s">
        <v>1469</v>
      </c>
      <c r="Q3271" t="s">
        <v>269</v>
      </c>
      <c r="R3271" t="s">
        <v>131</v>
      </c>
      <c r="S3271" t="s">
        <v>164</v>
      </c>
      <c r="T3271" t="s">
        <v>165</v>
      </c>
      <c r="U3271" t="s">
        <v>151</v>
      </c>
      <c r="V3271" t="s">
        <v>135</v>
      </c>
      <c r="W3271" t="s">
        <v>136</v>
      </c>
      <c r="X3271" t="s">
        <v>1484</v>
      </c>
      <c r="Y3271" s="94">
        <v>11935.13</v>
      </c>
      <c r="Z3271" s="94">
        <v>0</v>
      </c>
      <c r="AA3271" s="94">
        <v>0</v>
      </c>
      <c r="AB3271" s="94">
        <v>0</v>
      </c>
      <c r="AC3271">
        <f t="shared" si="102"/>
        <v>3000</v>
      </c>
      <c r="AD3271" t="str">
        <f t="shared" si="103"/>
        <v>307</v>
      </c>
    </row>
    <row r="3272" spans="1:30" hidden="1" x14ac:dyDescent="0.25">
      <c r="A3272" t="s">
        <v>1481</v>
      </c>
      <c r="B3272" t="s">
        <v>536</v>
      </c>
      <c r="C3272" t="s">
        <v>1466</v>
      </c>
      <c r="D3272" t="s">
        <v>270</v>
      </c>
      <c r="E3272" t="s">
        <v>122</v>
      </c>
      <c r="F3272" t="s">
        <v>159</v>
      </c>
      <c r="G3272" t="s">
        <v>160</v>
      </c>
      <c r="H3272" t="s">
        <v>143</v>
      </c>
      <c r="I3272" t="s">
        <v>124</v>
      </c>
      <c r="J3272" t="s">
        <v>125</v>
      </c>
      <c r="K3272" t="s">
        <v>1482</v>
      </c>
      <c r="N3272" t="s">
        <v>1483</v>
      </c>
      <c r="O3272" t="s">
        <v>539</v>
      </c>
      <c r="P3272" t="s">
        <v>1469</v>
      </c>
      <c r="Q3272" t="s">
        <v>271</v>
      </c>
      <c r="R3272" t="s">
        <v>131</v>
      </c>
      <c r="S3272" t="s">
        <v>164</v>
      </c>
      <c r="T3272" t="s">
        <v>165</v>
      </c>
      <c r="U3272" t="s">
        <v>151</v>
      </c>
      <c r="V3272" t="s">
        <v>135</v>
      </c>
      <c r="W3272" t="s">
        <v>136</v>
      </c>
      <c r="X3272" t="s">
        <v>1484</v>
      </c>
      <c r="Y3272" s="94">
        <v>57124.67</v>
      </c>
      <c r="Z3272" s="94">
        <v>223689.24444444446</v>
      </c>
      <c r="AA3272" s="94">
        <v>230399.92</v>
      </c>
      <c r="AB3272" s="94">
        <v>230399.92</v>
      </c>
      <c r="AC3272">
        <f t="shared" si="102"/>
        <v>3000</v>
      </c>
      <c r="AD3272" t="str">
        <f t="shared" si="103"/>
        <v>307</v>
      </c>
    </row>
    <row r="3273" spans="1:30" hidden="1" x14ac:dyDescent="0.25">
      <c r="A3273" t="s">
        <v>1481</v>
      </c>
      <c r="B3273" t="s">
        <v>536</v>
      </c>
      <c r="C3273" t="s">
        <v>1466</v>
      </c>
      <c r="D3273" t="s">
        <v>482</v>
      </c>
      <c r="E3273" t="s">
        <v>122</v>
      </c>
      <c r="F3273" t="s">
        <v>159</v>
      </c>
      <c r="G3273" t="s">
        <v>160</v>
      </c>
      <c r="H3273" t="s">
        <v>143</v>
      </c>
      <c r="I3273" t="s">
        <v>124</v>
      </c>
      <c r="J3273" t="s">
        <v>125</v>
      </c>
      <c r="K3273" t="s">
        <v>1482</v>
      </c>
      <c r="N3273" t="s">
        <v>1483</v>
      </c>
      <c r="O3273" t="s">
        <v>539</v>
      </c>
      <c r="P3273" t="s">
        <v>1469</v>
      </c>
      <c r="Q3273" t="s">
        <v>483</v>
      </c>
      <c r="R3273" t="s">
        <v>131</v>
      </c>
      <c r="S3273" t="s">
        <v>164</v>
      </c>
      <c r="T3273" t="s">
        <v>165</v>
      </c>
      <c r="U3273" t="s">
        <v>151</v>
      </c>
      <c r="V3273" t="s">
        <v>135</v>
      </c>
      <c r="W3273" t="s">
        <v>136</v>
      </c>
      <c r="X3273" t="s">
        <v>1484</v>
      </c>
      <c r="Y3273" s="94">
        <v>19891.84</v>
      </c>
      <c r="Z3273" s="94">
        <v>0</v>
      </c>
      <c r="AA3273" s="94">
        <v>0</v>
      </c>
      <c r="AB3273" s="94">
        <v>0</v>
      </c>
      <c r="AC3273">
        <f t="shared" si="102"/>
        <v>3000</v>
      </c>
      <c r="AD3273" t="str">
        <f t="shared" si="103"/>
        <v>307</v>
      </c>
    </row>
    <row r="3274" spans="1:30" hidden="1" x14ac:dyDescent="0.25">
      <c r="A3274" t="s">
        <v>1481</v>
      </c>
      <c r="B3274" t="s">
        <v>536</v>
      </c>
      <c r="C3274" t="s">
        <v>1466</v>
      </c>
      <c r="D3274" t="s">
        <v>272</v>
      </c>
      <c r="E3274" t="s">
        <v>122</v>
      </c>
      <c r="F3274" t="s">
        <v>159</v>
      </c>
      <c r="G3274" t="s">
        <v>160</v>
      </c>
      <c r="H3274" t="s">
        <v>143</v>
      </c>
      <c r="I3274" t="s">
        <v>124</v>
      </c>
      <c r="J3274" t="s">
        <v>125</v>
      </c>
      <c r="K3274" t="s">
        <v>1482</v>
      </c>
      <c r="N3274" t="s">
        <v>1483</v>
      </c>
      <c r="O3274" t="s">
        <v>539</v>
      </c>
      <c r="P3274" t="s">
        <v>1469</v>
      </c>
      <c r="Q3274" t="s">
        <v>273</v>
      </c>
      <c r="R3274" t="s">
        <v>131</v>
      </c>
      <c r="S3274" t="s">
        <v>164</v>
      </c>
      <c r="T3274" t="s">
        <v>165</v>
      </c>
      <c r="U3274" t="s">
        <v>151</v>
      </c>
      <c r="V3274" t="s">
        <v>135</v>
      </c>
      <c r="W3274" t="s">
        <v>136</v>
      </c>
      <c r="X3274" t="s">
        <v>1484</v>
      </c>
      <c r="Y3274" s="94">
        <v>966318.35</v>
      </c>
      <c r="Z3274" s="94">
        <v>522743.36000000004</v>
      </c>
      <c r="AA3274" s="94">
        <v>538425.66</v>
      </c>
      <c r="AB3274" s="94">
        <v>538425.66</v>
      </c>
      <c r="AC3274">
        <f t="shared" si="102"/>
        <v>3000</v>
      </c>
      <c r="AD3274" t="str">
        <f t="shared" si="103"/>
        <v>307</v>
      </c>
    </row>
    <row r="3275" spans="1:30" hidden="1" x14ac:dyDescent="0.25">
      <c r="A3275" t="s">
        <v>1481</v>
      </c>
      <c r="B3275" t="s">
        <v>536</v>
      </c>
      <c r="C3275" t="s">
        <v>1466</v>
      </c>
      <c r="D3275" t="s">
        <v>276</v>
      </c>
      <c r="E3275" t="s">
        <v>122</v>
      </c>
      <c r="F3275" t="s">
        <v>159</v>
      </c>
      <c r="G3275" t="s">
        <v>160</v>
      </c>
      <c r="H3275" t="s">
        <v>143</v>
      </c>
      <c r="I3275" t="s">
        <v>124</v>
      </c>
      <c r="J3275" t="s">
        <v>125</v>
      </c>
      <c r="K3275" t="s">
        <v>1482</v>
      </c>
      <c r="N3275" t="s">
        <v>1483</v>
      </c>
      <c r="O3275" t="s">
        <v>539</v>
      </c>
      <c r="P3275" t="s">
        <v>1469</v>
      </c>
      <c r="Q3275" t="s">
        <v>277</v>
      </c>
      <c r="R3275" t="s">
        <v>131</v>
      </c>
      <c r="S3275" t="s">
        <v>164</v>
      </c>
      <c r="T3275" t="s">
        <v>165</v>
      </c>
      <c r="U3275" t="s">
        <v>151</v>
      </c>
      <c r="V3275" t="s">
        <v>135</v>
      </c>
      <c r="W3275" t="s">
        <v>136</v>
      </c>
      <c r="X3275" t="s">
        <v>1484</v>
      </c>
      <c r="Y3275" s="94">
        <v>1082839.79</v>
      </c>
      <c r="Z3275" s="94">
        <v>172299.71840000001</v>
      </c>
      <c r="AA3275" s="94">
        <v>177468.71</v>
      </c>
      <c r="AB3275" s="94">
        <v>177468.71</v>
      </c>
      <c r="AC3275">
        <f t="shared" si="102"/>
        <v>3000</v>
      </c>
      <c r="AD3275" t="str">
        <f t="shared" si="103"/>
        <v>307</v>
      </c>
    </row>
    <row r="3276" spans="1:30" hidden="1" x14ac:dyDescent="0.25">
      <c r="A3276" t="s">
        <v>1481</v>
      </c>
      <c r="B3276" t="s">
        <v>536</v>
      </c>
      <c r="C3276" t="s">
        <v>1466</v>
      </c>
      <c r="D3276" t="s">
        <v>1090</v>
      </c>
      <c r="E3276" t="s">
        <v>122</v>
      </c>
      <c r="F3276" t="s">
        <v>159</v>
      </c>
      <c r="G3276" t="s">
        <v>160</v>
      </c>
      <c r="H3276" t="s">
        <v>143</v>
      </c>
      <c r="I3276" t="s">
        <v>124</v>
      </c>
      <c r="J3276" t="s">
        <v>125</v>
      </c>
      <c r="K3276" t="s">
        <v>1482</v>
      </c>
      <c r="N3276" t="s">
        <v>1483</v>
      </c>
      <c r="O3276" t="s">
        <v>539</v>
      </c>
      <c r="P3276" t="s">
        <v>1469</v>
      </c>
      <c r="Q3276" t="s">
        <v>1091</v>
      </c>
      <c r="R3276" t="s">
        <v>131</v>
      </c>
      <c r="S3276" t="s">
        <v>164</v>
      </c>
      <c r="T3276" t="s">
        <v>165</v>
      </c>
      <c r="U3276" t="s">
        <v>151</v>
      </c>
      <c r="V3276" t="s">
        <v>135</v>
      </c>
      <c r="W3276" t="s">
        <v>136</v>
      </c>
      <c r="X3276" t="s">
        <v>1484</v>
      </c>
      <c r="Y3276" s="94">
        <v>4326</v>
      </c>
      <c r="Z3276" s="94">
        <v>0</v>
      </c>
      <c r="AA3276" s="94">
        <v>0</v>
      </c>
      <c r="AB3276" s="94">
        <v>0</v>
      </c>
      <c r="AC3276">
        <f t="shared" si="102"/>
        <v>3000</v>
      </c>
      <c r="AD3276" t="str">
        <f t="shared" si="103"/>
        <v>307</v>
      </c>
    </row>
    <row r="3277" spans="1:30" hidden="1" x14ac:dyDescent="0.25">
      <c r="A3277" t="s">
        <v>1481</v>
      </c>
      <c r="B3277" t="s">
        <v>536</v>
      </c>
      <c r="C3277" t="s">
        <v>1466</v>
      </c>
      <c r="D3277" t="s">
        <v>278</v>
      </c>
      <c r="E3277" t="s">
        <v>122</v>
      </c>
      <c r="F3277" t="s">
        <v>159</v>
      </c>
      <c r="G3277" t="s">
        <v>160</v>
      </c>
      <c r="H3277" t="s">
        <v>143</v>
      </c>
      <c r="I3277" t="s">
        <v>124</v>
      </c>
      <c r="J3277" t="s">
        <v>125</v>
      </c>
      <c r="K3277" t="s">
        <v>1482</v>
      </c>
      <c r="N3277" t="s">
        <v>1483</v>
      </c>
      <c r="O3277" t="s">
        <v>539</v>
      </c>
      <c r="P3277" t="s">
        <v>1469</v>
      </c>
      <c r="Q3277" t="s">
        <v>279</v>
      </c>
      <c r="R3277" t="s">
        <v>131</v>
      </c>
      <c r="S3277" t="s">
        <v>164</v>
      </c>
      <c r="T3277" t="s">
        <v>165</v>
      </c>
      <c r="U3277" t="s">
        <v>151</v>
      </c>
      <c r="V3277" t="s">
        <v>135</v>
      </c>
      <c r="W3277" t="s">
        <v>136</v>
      </c>
      <c r="X3277" t="s">
        <v>1484</v>
      </c>
      <c r="Y3277" s="94">
        <v>2658563.8199999998</v>
      </c>
      <c r="Z3277" s="94">
        <v>919439.20000000007</v>
      </c>
      <c r="AA3277" s="94">
        <v>947022.38</v>
      </c>
      <c r="AB3277" s="94">
        <v>947022.38</v>
      </c>
      <c r="AC3277">
        <f t="shared" si="102"/>
        <v>3000</v>
      </c>
      <c r="AD3277" t="str">
        <f t="shared" si="103"/>
        <v>307</v>
      </c>
    </row>
    <row r="3278" spans="1:30" hidden="1" x14ac:dyDescent="0.25">
      <c r="A3278" t="s">
        <v>1481</v>
      </c>
      <c r="B3278" t="s">
        <v>536</v>
      </c>
      <c r="C3278" t="s">
        <v>1466</v>
      </c>
      <c r="D3278" t="s">
        <v>321</v>
      </c>
      <c r="E3278" t="s">
        <v>122</v>
      </c>
      <c r="F3278" t="s">
        <v>159</v>
      </c>
      <c r="G3278" t="s">
        <v>160</v>
      </c>
      <c r="H3278" t="s">
        <v>143</v>
      </c>
      <c r="I3278" t="s">
        <v>124</v>
      </c>
      <c r="J3278" t="s">
        <v>125</v>
      </c>
      <c r="K3278" t="s">
        <v>1482</v>
      </c>
      <c r="N3278" t="s">
        <v>1483</v>
      </c>
      <c r="O3278" t="s">
        <v>539</v>
      </c>
      <c r="P3278" t="s">
        <v>1469</v>
      </c>
      <c r="Q3278" t="s">
        <v>322</v>
      </c>
      <c r="R3278" t="s">
        <v>131</v>
      </c>
      <c r="S3278" t="s">
        <v>164</v>
      </c>
      <c r="T3278" t="s">
        <v>165</v>
      </c>
      <c r="U3278" t="s">
        <v>151</v>
      </c>
      <c r="V3278" t="s">
        <v>135</v>
      </c>
      <c r="W3278" t="s">
        <v>136</v>
      </c>
      <c r="X3278" t="s">
        <v>1484</v>
      </c>
      <c r="Y3278" s="94">
        <v>1594.07</v>
      </c>
      <c r="Z3278" s="94">
        <v>0</v>
      </c>
      <c r="AA3278" s="94">
        <v>0</v>
      </c>
      <c r="AB3278" s="94">
        <v>0</v>
      </c>
      <c r="AC3278">
        <f t="shared" si="102"/>
        <v>3000</v>
      </c>
      <c r="AD3278" t="str">
        <f t="shared" si="103"/>
        <v>307</v>
      </c>
    </row>
    <row r="3279" spans="1:30" hidden="1" x14ac:dyDescent="0.25">
      <c r="A3279" t="s">
        <v>1481</v>
      </c>
      <c r="B3279" t="s">
        <v>536</v>
      </c>
      <c r="C3279" t="s">
        <v>1466</v>
      </c>
      <c r="D3279" t="s">
        <v>174</v>
      </c>
      <c r="E3279" t="s">
        <v>122</v>
      </c>
      <c r="F3279" t="s">
        <v>159</v>
      </c>
      <c r="G3279" t="s">
        <v>160</v>
      </c>
      <c r="H3279" t="s">
        <v>143</v>
      </c>
      <c r="I3279" t="s">
        <v>124</v>
      </c>
      <c r="J3279" t="s">
        <v>125</v>
      </c>
      <c r="K3279" t="s">
        <v>1482</v>
      </c>
      <c r="N3279" t="s">
        <v>1483</v>
      </c>
      <c r="O3279" t="s">
        <v>539</v>
      </c>
      <c r="P3279" t="s">
        <v>1469</v>
      </c>
      <c r="Q3279" t="s">
        <v>175</v>
      </c>
      <c r="R3279" t="s">
        <v>131</v>
      </c>
      <c r="S3279" t="s">
        <v>164</v>
      </c>
      <c r="T3279" t="s">
        <v>165</v>
      </c>
      <c r="U3279" t="s">
        <v>151</v>
      </c>
      <c r="V3279" t="s">
        <v>135</v>
      </c>
      <c r="W3279" t="s">
        <v>136</v>
      </c>
      <c r="X3279" t="s">
        <v>1484</v>
      </c>
      <c r="Y3279" s="94">
        <v>2338.36</v>
      </c>
      <c r="Z3279" s="94">
        <v>0</v>
      </c>
      <c r="AA3279" s="94">
        <v>0</v>
      </c>
      <c r="AB3279" s="94">
        <v>0</v>
      </c>
      <c r="AC3279">
        <f t="shared" si="102"/>
        <v>3000</v>
      </c>
      <c r="AD3279" t="str">
        <f t="shared" si="103"/>
        <v>307</v>
      </c>
    </row>
    <row r="3280" spans="1:30" hidden="1" x14ac:dyDescent="0.25">
      <c r="A3280" t="s">
        <v>1481</v>
      </c>
      <c r="B3280" t="s">
        <v>536</v>
      </c>
      <c r="C3280" t="s">
        <v>1466</v>
      </c>
      <c r="D3280" t="s">
        <v>286</v>
      </c>
      <c r="E3280" t="s">
        <v>122</v>
      </c>
      <c r="F3280" t="s">
        <v>159</v>
      </c>
      <c r="G3280" t="s">
        <v>160</v>
      </c>
      <c r="H3280" t="s">
        <v>143</v>
      </c>
      <c r="I3280" t="s">
        <v>124</v>
      </c>
      <c r="J3280" t="s">
        <v>125</v>
      </c>
      <c r="K3280" t="s">
        <v>1482</v>
      </c>
      <c r="N3280" t="s">
        <v>1483</v>
      </c>
      <c r="O3280" t="s">
        <v>539</v>
      </c>
      <c r="P3280" t="s">
        <v>1469</v>
      </c>
      <c r="Q3280" t="s">
        <v>287</v>
      </c>
      <c r="R3280" t="s">
        <v>131</v>
      </c>
      <c r="S3280" t="s">
        <v>164</v>
      </c>
      <c r="T3280" t="s">
        <v>165</v>
      </c>
      <c r="U3280" t="s">
        <v>151</v>
      </c>
      <c r="V3280" t="s">
        <v>135</v>
      </c>
      <c r="W3280" t="s">
        <v>136</v>
      </c>
      <c r="X3280" t="s">
        <v>1484</v>
      </c>
      <c r="Y3280" s="94">
        <v>12215.91</v>
      </c>
      <c r="Z3280" s="94">
        <v>0</v>
      </c>
      <c r="AA3280" s="94">
        <v>0</v>
      </c>
      <c r="AB3280" s="94">
        <v>0</v>
      </c>
      <c r="AC3280">
        <f t="shared" si="102"/>
        <v>3000</v>
      </c>
      <c r="AD3280" t="str">
        <f t="shared" si="103"/>
        <v>307</v>
      </c>
    </row>
    <row r="3281" spans="1:30" hidden="1" x14ac:dyDescent="0.25">
      <c r="A3281" t="s">
        <v>1481</v>
      </c>
      <c r="B3281" t="s">
        <v>536</v>
      </c>
      <c r="C3281" t="s">
        <v>1466</v>
      </c>
      <c r="D3281" t="s">
        <v>1448</v>
      </c>
      <c r="E3281" t="s">
        <v>122</v>
      </c>
      <c r="F3281" t="s">
        <v>159</v>
      </c>
      <c r="G3281" t="s">
        <v>160</v>
      </c>
      <c r="H3281" t="s">
        <v>143</v>
      </c>
      <c r="I3281" t="s">
        <v>124</v>
      </c>
      <c r="J3281" t="s">
        <v>125</v>
      </c>
      <c r="K3281" t="s">
        <v>1482</v>
      </c>
      <c r="N3281" t="s">
        <v>1483</v>
      </c>
      <c r="O3281" t="s">
        <v>539</v>
      </c>
      <c r="P3281" t="s">
        <v>1469</v>
      </c>
      <c r="Q3281" t="s">
        <v>1449</v>
      </c>
      <c r="R3281" t="s">
        <v>131</v>
      </c>
      <c r="S3281" t="s">
        <v>164</v>
      </c>
      <c r="T3281" t="s">
        <v>165</v>
      </c>
      <c r="U3281" t="s">
        <v>151</v>
      </c>
      <c r="V3281" t="s">
        <v>135</v>
      </c>
      <c r="W3281" t="s">
        <v>136</v>
      </c>
      <c r="X3281" t="s">
        <v>1484</v>
      </c>
      <c r="Y3281" s="94">
        <v>2597.64</v>
      </c>
      <c r="Z3281" s="94">
        <v>0</v>
      </c>
      <c r="AA3281" s="94">
        <v>0</v>
      </c>
      <c r="AB3281" s="94">
        <v>0</v>
      </c>
      <c r="AC3281">
        <f t="shared" si="102"/>
        <v>3000</v>
      </c>
      <c r="AD3281" t="str">
        <f t="shared" si="103"/>
        <v>307</v>
      </c>
    </row>
    <row r="3282" spans="1:30" hidden="1" x14ac:dyDescent="0.25">
      <c r="A3282" t="s">
        <v>1481</v>
      </c>
      <c r="B3282" t="s">
        <v>536</v>
      </c>
      <c r="C3282" t="s">
        <v>1466</v>
      </c>
      <c r="D3282" t="s">
        <v>176</v>
      </c>
      <c r="E3282" t="s">
        <v>122</v>
      </c>
      <c r="F3282" t="s">
        <v>159</v>
      </c>
      <c r="G3282" t="s">
        <v>160</v>
      </c>
      <c r="H3282" t="s">
        <v>143</v>
      </c>
      <c r="I3282" t="s">
        <v>124</v>
      </c>
      <c r="J3282" t="s">
        <v>125</v>
      </c>
      <c r="K3282" t="s">
        <v>1482</v>
      </c>
      <c r="N3282" t="s">
        <v>1483</v>
      </c>
      <c r="O3282" t="s">
        <v>539</v>
      </c>
      <c r="P3282" t="s">
        <v>1469</v>
      </c>
      <c r="Q3282" t="s">
        <v>177</v>
      </c>
      <c r="R3282" t="s">
        <v>131</v>
      </c>
      <c r="S3282" t="s">
        <v>164</v>
      </c>
      <c r="T3282" t="s">
        <v>165</v>
      </c>
      <c r="U3282" t="s">
        <v>151</v>
      </c>
      <c r="V3282" t="s">
        <v>135</v>
      </c>
      <c r="W3282" t="s">
        <v>136</v>
      </c>
      <c r="X3282" t="s">
        <v>1484</v>
      </c>
      <c r="Y3282" s="94">
        <v>10732.62</v>
      </c>
      <c r="Z3282" s="94">
        <v>0</v>
      </c>
      <c r="AA3282" s="94">
        <v>0</v>
      </c>
      <c r="AB3282" s="94">
        <v>0</v>
      </c>
      <c r="AC3282">
        <f t="shared" si="102"/>
        <v>3000</v>
      </c>
      <c r="AD3282" t="str">
        <f t="shared" si="103"/>
        <v>307</v>
      </c>
    </row>
    <row r="3283" spans="1:30" hidden="1" x14ac:dyDescent="0.25">
      <c r="A3283" s="97" t="s">
        <v>1485</v>
      </c>
      <c r="B3283" s="97" t="s">
        <v>1486</v>
      </c>
      <c r="C3283" s="97" t="s">
        <v>1487</v>
      </c>
      <c r="D3283" s="97" t="s">
        <v>1488</v>
      </c>
      <c r="E3283" s="97" t="s">
        <v>122</v>
      </c>
      <c r="F3283" s="98">
        <v>15</v>
      </c>
      <c r="G3283" s="98" t="s">
        <v>142</v>
      </c>
      <c r="H3283" s="97">
        <v>19</v>
      </c>
      <c r="I3283" s="97" t="s">
        <v>124</v>
      </c>
      <c r="J3283" s="97" t="s">
        <v>125</v>
      </c>
      <c r="K3283" s="97" t="s">
        <v>1489</v>
      </c>
      <c r="L3283" s="97"/>
      <c r="M3283" s="97"/>
      <c r="N3283" s="97" t="s">
        <v>873</v>
      </c>
      <c r="O3283" s="97" t="s">
        <v>874</v>
      </c>
      <c r="P3283" s="97" t="s">
        <v>1490</v>
      </c>
      <c r="Q3283" s="97" t="s">
        <v>876</v>
      </c>
      <c r="R3283" s="97" t="s">
        <v>131</v>
      </c>
      <c r="S3283" s="97" t="s">
        <v>149</v>
      </c>
      <c r="T3283" s="97" t="s">
        <v>150</v>
      </c>
      <c r="U3283" s="97" t="s">
        <v>134</v>
      </c>
      <c r="V3283" s="97" t="s">
        <v>135</v>
      </c>
      <c r="W3283" s="97" t="s">
        <v>136</v>
      </c>
      <c r="X3283" s="97" t="s">
        <v>1491</v>
      </c>
      <c r="Y3283" s="99">
        <v>173349000</v>
      </c>
      <c r="Z3283" s="99">
        <v>173349000</v>
      </c>
      <c r="AA3283" s="99">
        <v>178549470</v>
      </c>
      <c r="AB3283" s="99">
        <v>178549470</v>
      </c>
      <c r="AC3283">
        <f t="shared" si="102"/>
        <v>4000</v>
      </c>
      <c r="AD3283" t="str">
        <f t="shared" si="103"/>
        <v>321</v>
      </c>
    </row>
    <row r="3284" spans="1:30" hidden="1" x14ac:dyDescent="0.25">
      <c r="A3284" s="97" t="s">
        <v>1481</v>
      </c>
      <c r="B3284" s="97" t="s">
        <v>536</v>
      </c>
      <c r="C3284" s="97" t="s">
        <v>1466</v>
      </c>
      <c r="D3284" s="97" t="s">
        <v>465</v>
      </c>
      <c r="E3284" s="97" t="s">
        <v>122</v>
      </c>
      <c r="F3284" s="98">
        <v>15</v>
      </c>
      <c r="G3284" s="98" t="s">
        <v>142</v>
      </c>
      <c r="H3284" s="97">
        <v>19</v>
      </c>
      <c r="I3284" s="97" t="s">
        <v>124</v>
      </c>
      <c r="J3284" s="97" t="s">
        <v>125</v>
      </c>
      <c r="K3284" s="97" t="s">
        <v>1482</v>
      </c>
      <c r="L3284" s="97"/>
      <c r="M3284" s="97"/>
      <c r="N3284" s="97" t="s">
        <v>1483</v>
      </c>
      <c r="O3284" s="97" t="s">
        <v>539</v>
      </c>
      <c r="P3284" s="97" t="s">
        <v>1469</v>
      </c>
      <c r="Q3284" s="97" t="s">
        <v>466</v>
      </c>
      <c r="R3284" s="97" t="s">
        <v>131</v>
      </c>
      <c r="S3284" s="97" t="s">
        <v>149</v>
      </c>
      <c r="T3284" s="97" t="s">
        <v>150</v>
      </c>
      <c r="U3284" s="97" t="s">
        <v>134</v>
      </c>
      <c r="V3284" s="97" t="s">
        <v>135</v>
      </c>
      <c r="W3284" s="97" t="s">
        <v>136</v>
      </c>
      <c r="X3284" s="97" t="s">
        <v>1484</v>
      </c>
      <c r="Y3284" s="99">
        <v>1869094.2</v>
      </c>
      <c r="Z3284" s="99">
        <v>1879094.2</v>
      </c>
      <c r="AA3284" s="99">
        <v>1552388.543142857</v>
      </c>
      <c r="AB3284" s="99">
        <v>1552388.54</v>
      </c>
      <c r="AC3284">
        <f t="shared" si="102"/>
        <v>1000</v>
      </c>
      <c r="AD3284" t="str">
        <f t="shared" si="103"/>
        <v>307</v>
      </c>
    </row>
    <row r="3285" spans="1:30" hidden="1" x14ac:dyDescent="0.25">
      <c r="A3285" s="97" t="s">
        <v>1492</v>
      </c>
      <c r="B3285" s="97" t="s">
        <v>536</v>
      </c>
      <c r="C3285" s="97" t="s">
        <v>1466</v>
      </c>
      <c r="D3285" s="97" t="s">
        <v>141</v>
      </c>
      <c r="E3285" s="97" t="s">
        <v>122</v>
      </c>
      <c r="F3285" s="98">
        <v>15</v>
      </c>
      <c r="G3285" s="98" t="s">
        <v>142</v>
      </c>
      <c r="H3285" s="97" t="s">
        <v>143</v>
      </c>
      <c r="I3285" s="97" t="s">
        <v>124</v>
      </c>
      <c r="J3285" s="97" t="s">
        <v>125</v>
      </c>
      <c r="K3285" s="97" t="s">
        <v>1493</v>
      </c>
      <c r="L3285" s="97"/>
      <c r="M3285" s="97"/>
      <c r="N3285" s="97" t="s">
        <v>1494</v>
      </c>
      <c r="O3285" s="97" t="s">
        <v>539</v>
      </c>
      <c r="P3285" s="97" t="s">
        <v>1469</v>
      </c>
      <c r="Q3285" s="97" t="s">
        <v>148</v>
      </c>
      <c r="R3285" s="97" t="s">
        <v>131</v>
      </c>
      <c r="S3285" s="97" t="s">
        <v>149</v>
      </c>
      <c r="T3285" s="97" t="s">
        <v>150</v>
      </c>
      <c r="U3285" s="97" t="s">
        <v>151</v>
      </c>
      <c r="V3285" s="97" t="s">
        <v>135</v>
      </c>
      <c r="W3285" s="97" t="s">
        <v>136</v>
      </c>
      <c r="X3285" s="97"/>
      <c r="Y3285" s="99"/>
      <c r="Z3285" s="99"/>
      <c r="AA3285" s="99">
        <v>88376460</v>
      </c>
      <c r="AB3285" s="99">
        <v>88376460</v>
      </c>
      <c r="AC3285">
        <f t="shared" si="102"/>
        <v>1000</v>
      </c>
      <c r="AD3285" t="str">
        <f t="shared" si="103"/>
        <v>307</v>
      </c>
    </row>
    <row r="3286" spans="1:30" hidden="1" x14ac:dyDescent="0.25">
      <c r="A3286" s="97" t="s">
        <v>1492</v>
      </c>
      <c r="B3286" s="97" t="s">
        <v>536</v>
      </c>
      <c r="C3286" s="97" t="s">
        <v>1466</v>
      </c>
      <c r="D3286" s="97">
        <v>13201</v>
      </c>
      <c r="E3286" s="97" t="s">
        <v>122</v>
      </c>
      <c r="F3286" s="98">
        <v>15</v>
      </c>
      <c r="G3286" s="98" t="s">
        <v>142</v>
      </c>
      <c r="H3286" s="97">
        <v>19</v>
      </c>
      <c r="I3286" s="97" t="s">
        <v>124</v>
      </c>
      <c r="J3286" s="97" t="s">
        <v>125</v>
      </c>
      <c r="K3286" s="97" t="s">
        <v>1493</v>
      </c>
      <c r="L3286" s="97"/>
      <c r="M3286" s="97"/>
      <c r="N3286" s="97" t="s">
        <v>1494</v>
      </c>
      <c r="O3286" s="97" t="s">
        <v>539</v>
      </c>
      <c r="P3286" s="97" t="s">
        <v>1469</v>
      </c>
      <c r="Q3286" s="97" t="s">
        <v>152</v>
      </c>
      <c r="R3286" s="97" t="s">
        <v>131</v>
      </c>
      <c r="S3286" s="97" t="s">
        <v>149</v>
      </c>
      <c r="T3286" s="97" t="s">
        <v>150</v>
      </c>
      <c r="U3286" s="97" t="s">
        <v>134</v>
      </c>
      <c r="V3286" s="97" t="s">
        <v>135</v>
      </c>
      <c r="W3286" s="97" t="s">
        <v>136</v>
      </c>
      <c r="X3286" s="97"/>
      <c r="Y3286" s="99"/>
      <c r="Z3286" s="99"/>
      <c r="AA3286" s="99">
        <v>3682352.5</v>
      </c>
      <c r="AB3286" s="99">
        <v>3682352.5</v>
      </c>
      <c r="AC3286">
        <f t="shared" si="102"/>
        <v>1000</v>
      </c>
      <c r="AD3286" t="str">
        <f t="shared" si="103"/>
        <v>307</v>
      </c>
    </row>
    <row r="3287" spans="1:30" hidden="1" x14ac:dyDescent="0.25">
      <c r="A3287" s="97" t="s">
        <v>1492</v>
      </c>
      <c r="B3287" s="97" t="s">
        <v>536</v>
      </c>
      <c r="C3287" s="97" t="s">
        <v>1466</v>
      </c>
      <c r="D3287" s="97">
        <v>13203</v>
      </c>
      <c r="E3287" s="97" t="s">
        <v>122</v>
      </c>
      <c r="F3287" s="98">
        <v>15</v>
      </c>
      <c r="G3287" s="98" t="s">
        <v>142</v>
      </c>
      <c r="H3287" s="97">
        <v>19</v>
      </c>
      <c r="I3287" s="97" t="s">
        <v>124</v>
      </c>
      <c r="J3287" s="97" t="s">
        <v>125</v>
      </c>
      <c r="K3287" s="97" t="s">
        <v>1493</v>
      </c>
      <c r="L3287" s="97"/>
      <c r="M3287" s="97"/>
      <c r="N3287" s="97" t="s">
        <v>1494</v>
      </c>
      <c r="O3287" s="97" t="s">
        <v>539</v>
      </c>
      <c r="P3287" s="97" t="s">
        <v>1469</v>
      </c>
      <c r="Q3287" s="97" t="s">
        <v>153</v>
      </c>
      <c r="R3287" s="97" t="s">
        <v>131</v>
      </c>
      <c r="S3287" s="97" t="s">
        <v>149</v>
      </c>
      <c r="T3287" s="97" t="s">
        <v>150</v>
      </c>
      <c r="U3287" s="97" t="s">
        <v>134</v>
      </c>
      <c r="V3287" s="97" t="s">
        <v>135</v>
      </c>
      <c r="W3287" s="97" t="s">
        <v>136</v>
      </c>
      <c r="X3287" s="97"/>
      <c r="Y3287" s="99"/>
      <c r="Z3287" s="99"/>
      <c r="AA3287" s="99">
        <v>14729410</v>
      </c>
      <c r="AB3287" s="99">
        <v>14729410</v>
      </c>
      <c r="AC3287">
        <f t="shared" si="102"/>
        <v>1000</v>
      </c>
      <c r="AD3287" t="str">
        <f t="shared" si="103"/>
        <v>307</v>
      </c>
    </row>
    <row r="3288" spans="1:30" hidden="1" x14ac:dyDescent="0.25">
      <c r="A3288" s="97" t="s">
        <v>1492</v>
      </c>
      <c r="B3288" s="97" t="s">
        <v>536</v>
      </c>
      <c r="C3288" s="97" t="s">
        <v>1466</v>
      </c>
      <c r="D3288" s="97" t="s">
        <v>183</v>
      </c>
      <c r="E3288" s="97" t="s">
        <v>122</v>
      </c>
      <c r="F3288" s="98">
        <v>15</v>
      </c>
      <c r="G3288" s="98" t="s">
        <v>142</v>
      </c>
      <c r="H3288" s="97">
        <v>19</v>
      </c>
      <c r="I3288" s="97" t="s">
        <v>124</v>
      </c>
      <c r="J3288" s="97" t="s">
        <v>125</v>
      </c>
      <c r="K3288" s="97" t="s">
        <v>1493</v>
      </c>
      <c r="L3288" s="97"/>
      <c r="M3288" s="97"/>
      <c r="N3288" s="97" t="s">
        <v>1494</v>
      </c>
      <c r="O3288" s="97" t="s">
        <v>539</v>
      </c>
      <c r="P3288" s="97" t="s">
        <v>1469</v>
      </c>
      <c r="Q3288" s="97" t="s">
        <v>184</v>
      </c>
      <c r="R3288" s="97" t="s">
        <v>131</v>
      </c>
      <c r="S3288" s="97" t="s">
        <v>149</v>
      </c>
      <c r="T3288" s="97" t="s">
        <v>150</v>
      </c>
      <c r="U3288" s="97" t="s">
        <v>134</v>
      </c>
      <c r="V3288" s="97" t="s">
        <v>135</v>
      </c>
      <c r="W3288" s="97" t="s">
        <v>136</v>
      </c>
      <c r="X3288" s="97" t="s">
        <v>1495</v>
      </c>
      <c r="Y3288" s="99">
        <v>2048949</v>
      </c>
      <c r="Z3288" s="99">
        <v>2202965.5319999997</v>
      </c>
      <c r="AA3288" s="99">
        <v>2202965.5319999997</v>
      </c>
      <c r="AB3288" s="99">
        <v>2202965.5299999998</v>
      </c>
      <c r="AC3288">
        <f t="shared" si="102"/>
        <v>1000</v>
      </c>
      <c r="AD3288" t="str">
        <f t="shared" si="103"/>
        <v>307</v>
      </c>
    </row>
    <row r="3289" spans="1:30" hidden="1" x14ac:dyDescent="0.25">
      <c r="A3289" s="97" t="s">
        <v>1492</v>
      </c>
      <c r="B3289" s="97" t="s">
        <v>536</v>
      </c>
      <c r="C3289" s="97" t="s">
        <v>1466</v>
      </c>
      <c r="D3289" s="97">
        <v>14101</v>
      </c>
      <c r="E3289" s="97" t="s">
        <v>122</v>
      </c>
      <c r="F3289" s="98">
        <v>15</v>
      </c>
      <c r="G3289" s="98" t="s">
        <v>142</v>
      </c>
      <c r="H3289" s="97">
        <v>19</v>
      </c>
      <c r="I3289" s="97" t="s">
        <v>124</v>
      </c>
      <c r="J3289" s="97" t="s">
        <v>125</v>
      </c>
      <c r="K3289" s="97" t="s">
        <v>1493</v>
      </c>
      <c r="L3289" s="97"/>
      <c r="M3289" s="97"/>
      <c r="N3289" s="97" t="s">
        <v>1494</v>
      </c>
      <c r="O3289" s="97" t="s">
        <v>539</v>
      </c>
      <c r="P3289" s="97" t="s">
        <v>1469</v>
      </c>
      <c r="Q3289" s="97" t="s">
        <v>154</v>
      </c>
      <c r="R3289" s="97" t="s">
        <v>131</v>
      </c>
      <c r="S3289" s="97" t="s">
        <v>149</v>
      </c>
      <c r="T3289" s="97" t="s">
        <v>150</v>
      </c>
      <c r="U3289" s="97" t="s">
        <v>134</v>
      </c>
      <c r="V3289" s="97" t="s">
        <v>135</v>
      </c>
      <c r="W3289" s="97" t="s">
        <v>136</v>
      </c>
      <c r="X3289" s="97"/>
      <c r="Y3289" s="99"/>
      <c r="Z3289" s="99"/>
      <c r="AA3289" s="99">
        <v>4860705.3</v>
      </c>
      <c r="AB3289" s="99">
        <v>4860705.3</v>
      </c>
      <c r="AC3289">
        <f t="shared" si="102"/>
        <v>1000</v>
      </c>
      <c r="AD3289" t="str">
        <f t="shared" si="103"/>
        <v>307</v>
      </c>
    </row>
    <row r="3290" spans="1:30" hidden="1" x14ac:dyDescent="0.25">
      <c r="A3290" s="97" t="s">
        <v>1492</v>
      </c>
      <c r="B3290" s="97" t="s">
        <v>536</v>
      </c>
      <c r="C3290" s="97" t="s">
        <v>1466</v>
      </c>
      <c r="D3290" s="97">
        <v>14103</v>
      </c>
      <c r="E3290" s="97" t="s">
        <v>122</v>
      </c>
      <c r="F3290" s="98">
        <v>15</v>
      </c>
      <c r="G3290" s="98" t="s">
        <v>142</v>
      </c>
      <c r="H3290" s="97">
        <v>19</v>
      </c>
      <c r="I3290" s="97" t="s">
        <v>124</v>
      </c>
      <c r="J3290" s="97" t="s">
        <v>125</v>
      </c>
      <c r="K3290" s="97" t="s">
        <v>1493</v>
      </c>
      <c r="L3290" s="97"/>
      <c r="M3290" s="97"/>
      <c r="N3290" s="97" t="s">
        <v>1494</v>
      </c>
      <c r="O3290" s="97" t="s">
        <v>539</v>
      </c>
      <c r="P3290" s="97" t="s">
        <v>1469</v>
      </c>
      <c r="Q3290" s="97" t="s">
        <v>155</v>
      </c>
      <c r="R3290" s="97" t="s">
        <v>131</v>
      </c>
      <c r="S3290" s="97" t="s">
        <v>149</v>
      </c>
      <c r="T3290" s="97" t="s">
        <v>150</v>
      </c>
      <c r="U3290" s="97" t="s">
        <v>134</v>
      </c>
      <c r="V3290" s="97" t="s">
        <v>135</v>
      </c>
      <c r="W3290" s="97" t="s">
        <v>136</v>
      </c>
      <c r="X3290" s="97"/>
      <c r="Y3290" s="99"/>
      <c r="Z3290" s="99"/>
      <c r="AA3290" s="99">
        <v>1988470.3499999999</v>
      </c>
      <c r="AB3290" s="99">
        <v>1988470.35</v>
      </c>
      <c r="AC3290">
        <f t="shared" si="102"/>
        <v>1000</v>
      </c>
      <c r="AD3290" t="str">
        <f t="shared" si="103"/>
        <v>307</v>
      </c>
    </row>
    <row r="3291" spans="1:30" hidden="1" x14ac:dyDescent="0.25">
      <c r="A3291" s="97" t="s">
        <v>1492</v>
      </c>
      <c r="B3291" s="97" t="s">
        <v>536</v>
      </c>
      <c r="C3291" s="97" t="s">
        <v>1466</v>
      </c>
      <c r="D3291" s="97">
        <v>14201</v>
      </c>
      <c r="E3291" s="97" t="s">
        <v>122</v>
      </c>
      <c r="F3291" s="98">
        <v>15</v>
      </c>
      <c r="G3291" s="98" t="s">
        <v>142</v>
      </c>
      <c r="H3291" s="97">
        <v>19</v>
      </c>
      <c r="I3291" s="97" t="s">
        <v>124</v>
      </c>
      <c r="J3291" s="97" t="s">
        <v>125</v>
      </c>
      <c r="K3291" s="97" t="s">
        <v>1493</v>
      </c>
      <c r="L3291" s="97"/>
      <c r="M3291" s="97"/>
      <c r="N3291" s="97" t="s">
        <v>1494</v>
      </c>
      <c r="O3291" s="97" t="s">
        <v>539</v>
      </c>
      <c r="P3291" s="97" t="s">
        <v>1469</v>
      </c>
      <c r="Q3291" s="97" t="s">
        <v>156</v>
      </c>
      <c r="R3291" s="97" t="s">
        <v>131</v>
      </c>
      <c r="S3291" s="97" t="s">
        <v>149</v>
      </c>
      <c r="T3291" s="97" t="s">
        <v>150</v>
      </c>
      <c r="U3291" s="97" t="s">
        <v>134</v>
      </c>
      <c r="V3291" s="97" t="s">
        <v>135</v>
      </c>
      <c r="W3291" s="97" t="s">
        <v>136</v>
      </c>
      <c r="X3291" s="97"/>
      <c r="Y3291" s="99"/>
      <c r="Z3291" s="99"/>
      <c r="AA3291" s="99">
        <v>4418823</v>
      </c>
      <c r="AB3291" s="99">
        <v>4418823</v>
      </c>
      <c r="AC3291">
        <f t="shared" si="102"/>
        <v>1000</v>
      </c>
      <c r="AD3291" t="str">
        <f t="shared" si="103"/>
        <v>307</v>
      </c>
    </row>
    <row r="3292" spans="1:30" hidden="1" x14ac:dyDescent="0.25">
      <c r="A3292" s="97" t="s">
        <v>1492</v>
      </c>
      <c r="B3292" s="97" t="s">
        <v>536</v>
      </c>
      <c r="C3292" s="97" t="s">
        <v>1466</v>
      </c>
      <c r="D3292" s="97">
        <v>14301</v>
      </c>
      <c r="E3292" s="97" t="s">
        <v>122</v>
      </c>
      <c r="F3292" s="98">
        <v>15</v>
      </c>
      <c r="G3292" s="98" t="s">
        <v>142</v>
      </c>
      <c r="H3292" s="97">
        <v>19</v>
      </c>
      <c r="I3292" s="97" t="s">
        <v>124</v>
      </c>
      <c r="J3292" s="97" t="s">
        <v>125</v>
      </c>
      <c r="K3292" s="97" t="s">
        <v>1493</v>
      </c>
      <c r="L3292" s="97"/>
      <c r="M3292" s="97"/>
      <c r="N3292" s="97" t="s">
        <v>1494</v>
      </c>
      <c r="O3292" s="97" t="s">
        <v>539</v>
      </c>
      <c r="P3292" s="97" t="s">
        <v>1469</v>
      </c>
      <c r="Q3292" s="97" t="s">
        <v>178</v>
      </c>
      <c r="R3292" s="97" t="s">
        <v>131</v>
      </c>
      <c r="S3292" s="97" t="s">
        <v>149</v>
      </c>
      <c r="T3292" s="97" t="s">
        <v>150</v>
      </c>
      <c r="U3292" s="97" t="s">
        <v>134</v>
      </c>
      <c r="V3292" s="97" t="s">
        <v>135</v>
      </c>
      <c r="W3292" s="97" t="s">
        <v>136</v>
      </c>
      <c r="X3292" s="97"/>
      <c r="Y3292" s="99"/>
      <c r="Z3292" s="99"/>
      <c r="AA3292" s="99">
        <v>5302587.5999999996</v>
      </c>
      <c r="AB3292" s="99">
        <v>5302587.5999999996</v>
      </c>
      <c r="AC3292">
        <f t="shared" si="102"/>
        <v>1000</v>
      </c>
      <c r="AD3292" t="str">
        <f t="shared" si="103"/>
        <v>307</v>
      </c>
    </row>
    <row r="3293" spans="1:30" hidden="1" x14ac:dyDescent="0.25">
      <c r="A3293" t="s">
        <v>1492</v>
      </c>
      <c r="B3293" t="s">
        <v>536</v>
      </c>
      <c r="C3293" t="s">
        <v>1466</v>
      </c>
      <c r="D3293" t="s">
        <v>186</v>
      </c>
      <c r="E3293" t="s">
        <v>122</v>
      </c>
      <c r="F3293" t="s">
        <v>159</v>
      </c>
      <c r="G3293" t="s">
        <v>160</v>
      </c>
      <c r="H3293" t="s">
        <v>143</v>
      </c>
      <c r="I3293" t="s">
        <v>124</v>
      </c>
      <c r="J3293" t="s">
        <v>125</v>
      </c>
      <c r="K3293" t="s">
        <v>1493</v>
      </c>
      <c r="N3293" t="s">
        <v>1494</v>
      </c>
      <c r="O3293" t="s">
        <v>539</v>
      </c>
      <c r="P3293" t="s">
        <v>1469</v>
      </c>
      <c r="Q3293" t="s">
        <v>188</v>
      </c>
      <c r="R3293" t="s">
        <v>131</v>
      </c>
      <c r="S3293" t="s">
        <v>164</v>
      </c>
      <c r="T3293" t="s">
        <v>165</v>
      </c>
      <c r="U3293" t="s">
        <v>151</v>
      </c>
      <c r="V3293" t="s">
        <v>135</v>
      </c>
      <c r="W3293" t="s">
        <v>136</v>
      </c>
      <c r="X3293" t="s">
        <v>1495</v>
      </c>
      <c r="Y3293" s="94">
        <v>239954.06</v>
      </c>
      <c r="Z3293" s="94">
        <v>425387.7</v>
      </c>
      <c r="AA3293" s="94">
        <v>438149.33</v>
      </c>
      <c r="AB3293" s="94">
        <v>438149.33</v>
      </c>
      <c r="AC3293">
        <f t="shared" si="102"/>
        <v>2000</v>
      </c>
      <c r="AD3293" t="str">
        <f t="shared" si="103"/>
        <v>307</v>
      </c>
    </row>
    <row r="3294" spans="1:30" hidden="1" x14ac:dyDescent="0.25">
      <c r="A3294" t="s">
        <v>1492</v>
      </c>
      <c r="B3294" t="s">
        <v>536</v>
      </c>
      <c r="C3294" t="s">
        <v>1466</v>
      </c>
      <c r="D3294" t="s">
        <v>192</v>
      </c>
      <c r="E3294" t="s">
        <v>122</v>
      </c>
      <c r="F3294" t="s">
        <v>159</v>
      </c>
      <c r="G3294" t="s">
        <v>160</v>
      </c>
      <c r="H3294" t="s">
        <v>143</v>
      </c>
      <c r="I3294" t="s">
        <v>124</v>
      </c>
      <c r="J3294" t="s">
        <v>125</v>
      </c>
      <c r="K3294" t="s">
        <v>1493</v>
      </c>
      <c r="N3294" t="s">
        <v>1494</v>
      </c>
      <c r="O3294" t="s">
        <v>539</v>
      </c>
      <c r="P3294" t="s">
        <v>1469</v>
      </c>
      <c r="Q3294" t="s">
        <v>193</v>
      </c>
      <c r="R3294" t="s">
        <v>131</v>
      </c>
      <c r="S3294" t="s">
        <v>164</v>
      </c>
      <c r="T3294" t="s">
        <v>165</v>
      </c>
      <c r="U3294" t="s">
        <v>151</v>
      </c>
      <c r="V3294" t="s">
        <v>135</v>
      </c>
      <c r="W3294" t="s">
        <v>136</v>
      </c>
      <c r="X3294" t="s">
        <v>1495</v>
      </c>
      <c r="Y3294" s="94">
        <v>334358.06</v>
      </c>
      <c r="Z3294" s="94">
        <v>286840.86000000004</v>
      </c>
      <c r="AA3294" s="94">
        <v>295446.09000000003</v>
      </c>
      <c r="AB3294" s="94">
        <v>295446.09000000003</v>
      </c>
      <c r="AC3294">
        <f t="shared" si="102"/>
        <v>2000</v>
      </c>
      <c r="AD3294" t="str">
        <f t="shared" si="103"/>
        <v>307</v>
      </c>
    </row>
    <row r="3295" spans="1:30" hidden="1" x14ac:dyDescent="0.25">
      <c r="A3295" t="s">
        <v>1492</v>
      </c>
      <c r="B3295" t="s">
        <v>536</v>
      </c>
      <c r="C3295" t="s">
        <v>1466</v>
      </c>
      <c r="D3295" t="s">
        <v>196</v>
      </c>
      <c r="E3295" t="s">
        <v>122</v>
      </c>
      <c r="F3295" t="s">
        <v>159</v>
      </c>
      <c r="G3295" t="s">
        <v>160</v>
      </c>
      <c r="H3295" t="s">
        <v>143</v>
      </c>
      <c r="I3295" t="s">
        <v>124</v>
      </c>
      <c r="J3295" t="s">
        <v>125</v>
      </c>
      <c r="K3295" t="s">
        <v>1493</v>
      </c>
      <c r="N3295" t="s">
        <v>1494</v>
      </c>
      <c r="O3295" t="s">
        <v>539</v>
      </c>
      <c r="P3295" t="s">
        <v>1469</v>
      </c>
      <c r="Q3295" t="s">
        <v>197</v>
      </c>
      <c r="R3295" t="s">
        <v>131</v>
      </c>
      <c r="S3295" t="s">
        <v>164</v>
      </c>
      <c r="T3295" t="s">
        <v>165</v>
      </c>
      <c r="U3295" t="s">
        <v>151</v>
      </c>
      <c r="V3295" t="s">
        <v>135</v>
      </c>
      <c r="W3295" t="s">
        <v>136</v>
      </c>
      <c r="X3295" t="s">
        <v>1495</v>
      </c>
      <c r="Y3295" s="94">
        <v>0</v>
      </c>
      <c r="Z3295" s="94">
        <v>0</v>
      </c>
      <c r="AA3295" s="94">
        <v>0</v>
      </c>
      <c r="AB3295" s="94">
        <v>0</v>
      </c>
      <c r="AC3295">
        <f t="shared" si="102"/>
        <v>2000</v>
      </c>
      <c r="AD3295" t="str">
        <f t="shared" si="103"/>
        <v>307</v>
      </c>
    </row>
    <row r="3296" spans="1:30" hidden="1" x14ac:dyDescent="0.25">
      <c r="A3296" t="s">
        <v>1492</v>
      </c>
      <c r="B3296" t="s">
        <v>536</v>
      </c>
      <c r="C3296" t="s">
        <v>1466</v>
      </c>
      <c r="D3296" t="s">
        <v>198</v>
      </c>
      <c r="E3296" t="s">
        <v>122</v>
      </c>
      <c r="F3296" t="s">
        <v>159</v>
      </c>
      <c r="G3296" t="s">
        <v>160</v>
      </c>
      <c r="H3296" t="s">
        <v>143</v>
      </c>
      <c r="I3296" t="s">
        <v>124</v>
      </c>
      <c r="J3296" t="s">
        <v>125</v>
      </c>
      <c r="K3296" t="s">
        <v>1493</v>
      </c>
      <c r="N3296" t="s">
        <v>1494</v>
      </c>
      <c r="O3296" t="s">
        <v>539</v>
      </c>
      <c r="P3296" t="s">
        <v>1469</v>
      </c>
      <c r="Q3296" t="s">
        <v>199</v>
      </c>
      <c r="R3296" t="s">
        <v>131</v>
      </c>
      <c r="S3296" t="s">
        <v>164</v>
      </c>
      <c r="T3296" t="s">
        <v>165</v>
      </c>
      <c r="U3296" t="s">
        <v>151</v>
      </c>
      <c r="V3296" t="s">
        <v>135</v>
      </c>
      <c r="W3296" t="s">
        <v>136</v>
      </c>
      <c r="X3296" t="s">
        <v>1495</v>
      </c>
      <c r="Y3296" s="94">
        <v>332430.95</v>
      </c>
      <c r="Z3296" s="94">
        <v>410323.07999999996</v>
      </c>
      <c r="AA3296" s="94">
        <v>422632.77</v>
      </c>
      <c r="AB3296" s="94">
        <v>422632.77</v>
      </c>
      <c r="AC3296">
        <f t="shared" si="102"/>
        <v>2000</v>
      </c>
      <c r="AD3296" t="str">
        <f t="shared" si="103"/>
        <v>307</v>
      </c>
    </row>
    <row r="3297" spans="1:30" hidden="1" x14ac:dyDescent="0.25">
      <c r="A3297" t="s">
        <v>1492</v>
      </c>
      <c r="B3297" t="s">
        <v>536</v>
      </c>
      <c r="C3297" t="s">
        <v>1466</v>
      </c>
      <c r="D3297" t="s">
        <v>200</v>
      </c>
      <c r="E3297" t="s">
        <v>122</v>
      </c>
      <c r="F3297" t="s">
        <v>159</v>
      </c>
      <c r="G3297" t="s">
        <v>160</v>
      </c>
      <c r="H3297" t="s">
        <v>143</v>
      </c>
      <c r="I3297" t="s">
        <v>124</v>
      </c>
      <c r="J3297" t="s">
        <v>125</v>
      </c>
      <c r="K3297" t="s">
        <v>1493</v>
      </c>
      <c r="N3297" t="s">
        <v>1494</v>
      </c>
      <c r="O3297" t="s">
        <v>539</v>
      </c>
      <c r="P3297" t="s">
        <v>1469</v>
      </c>
      <c r="Q3297" t="s">
        <v>201</v>
      </c>
      <c r="R3297" t="s">
        <v>131</v>
      </c>
      <c r="S3297" t="s">
        <v>164</v>
      </c>
      <c r="T3297" t="s">
        <v>165</v>
      </c>
      <c r="U3297" t="s">
        <v>151</v>
      </c>
      <c r="V3297" t="s">
        <v>135</v>
      </c>
      <c r="W3297" t="s">
        <v>136</v>
      </c>
      <c r="X3297" t="s">
        <v>1495</v>
      </c>
      <c r="Y3297" s="94">
        <v>127331.86</v>
      </c>
      <c r="Z3297" s="94">
        <v>74926.86</v>
      </c>
      <c r="AA3297" s="94">
        <v>77174.67</v>
      </c>
      <c r="AB3297" s="94">
        <v>77174.67</v>
      </c>
      <c r="AC3297">
        <f t="shared" si="102"/>
        <v>2000</v>
      </c>
      <c r="AD3297" t="str">
        <f t="shared" si="103"/>
        <v>307</v>
      </c>
    </row>
    <row r="3298" spans="1:30" hidden="1" x14ac:dyDescent="0.25">
      <c r="A3298" t="s">
        <v>1492</v>
      </c>
      <c r="B3298" t="s">
        <v>536</v>
      </c>
      <c r="C3298" t="s">
        <v>1466</v>
      </c>
      <c r="D3298" t="s">
        <v>1471</v>
      </c>
      <c r="E3298" t="s">
        <v>122</v>
      </c>
      <c r="F3298" t="s">
        <v>159</v>
      </c>
      <c r="G3298" t="s">
        <v>160</v>
      </c>
      <c r="H3298" t="s">
        <v>143</v>
      </c>
      <c r="I3298" t="s">
        <v>124</v>
      </c>
      <c r="J3298" t="s">
        <v>125</v>
      </c>
      <c r="K3298" t="s">
        <v>1493</v>
      </c>
      <c r="N3298" t="s">
        <v>1494</v>
      </c>
      <c r="O3298" t="s">
        <v>539</v>
      </c>
      <c r="P3298" t="s">
        <v>1469</v>
      </c>
      <c r="Q3298" t="s">
        <v>1472</v>
      </c>
      <c r="R3298" t="s">
        <v>131</v>
      </c>
      <c r="S3298" t="s">
        <v>164</v>
      </c>
      <c r="T3298" t="s">
        <v>165</v>
      </c>
      <c r="U3298" t="s">
        <v>151</v>
      </c>
      <c r="V3298" t="s">
        <v>135</v>
      </c>
      <c r="W3298" t="s">
        <v>136</v>
      </c>
      <c r="X3298" t="s">
        <v>1495</v>
      </c>
      <c r="Y3298" s="94">
        <v>29398889.300000001</v>
      </c>
      <c r="Z3298" s="94">
        <v>40670582.554558501</v>
      </c>
      <c r="AA3298" s="94">
        <v>41890700.030000001</v>
      </c>
      <c r="AB3298" s="94">
        <v>41890700.030000001</v>
      </c>
      <c r="AC3298">
        <f t="shared" si="102"/>
        <v>2000</v>
      </c>
      <c r="AD3298" t="str">
        <f t="shared" si="103"/>
        <v>307</v>
      </c>
    </row>
    <row r="3299" spans="1:30" hidden="1" x14ac:dyDescent="0.25">
      <c r="A3299" t="s">
        <v>1492</v>
      </c>
      <c r="B3299" t="s">
        <v>536</v>
      </c>
      <c r="C3299" t="s">
        <v>1466</v>
      </c>
      <c r="D3299" t="s">
        <v>446</v>
      </c>
      <c r="E3299" t="s">
        <v>122</v>
      </c>
      <c r="F3299" t="s">
        <v>159</v>
      </c>
      <c r="G3299" t="s">
        <v>160</v>
      </c>
      <c r="H3299" t="s">
        <v>143</v>
      </c>
      <c r="I3299" t="s">
        <v>124</v>
      </c>
      <c r="J3299" t="s">
        <v>125</v>
      </c>
      <c r="K3299" t="s">
        <v>1493</v>
      </c>
      <c r="N3299" t="s">
        <v>1494</v>
      </c>
      <c r="O3299" t="s">
        <v>539</v>
      </c>
      <c r="P3299" t="s">
        <v>1469</v>
      </c>
      <c r="Q3299" t="s">
        <v>447</v>
      </c>
      <c r="R3299" t="s">
        <v>131</v>
      </c>
      <c r="S3299" t="s">
        <v>164</v>
      </c>
      <c r="T3299" t="s">
        <v>165</v>
      </c>
      <c r="U3299" t="s">
        <v>151</v>
      </c>
      <c r="V3299" t="s">
        <v>135</v>
      </c>
      <c r="W3299" t="s">
        <v>136</v>
      </c>
      <c r="X3299" t="s">
        <v>1495</v>
      </c>
      <c r="Y3299" s="94">
        <v>250000</v>
      </c>
      <c r="Z3299" s="94">
        <v>207587.5</v>
      </c>
      <c r="AA3299" s="94">
        <v>213815.13</v>
      </c>
      <c r="AB3299" s="94">
        <v>213815.13</v>
      </c>
      <c r="AC3299">
        <f t="shared" si="102"/>
        <v>2000</v>
      </c>
      <c r="AD3299" t="str">
        <f t="shared" si="103"/>
        <v>307</v>
      </c>
    </row>
    <row r="3300" spans="1:30" hidden="1" x14ac:dyDescent="0.25">
      <c r="A3300" t="s">
        <v>1492</v>
      </c>
      <c r="B3300" t="s">
        <v>536</v>
      </c>
      <c r="C3300" t="s">
        <v>1466</v>
      </c>
      <c r="D3300" t="s">
        <v>506</v>
      </c>
      <c r="E3300" t="s">
        <v>122</v>
      </c>
      <c r="F3300" t="s">
        <v>159</v>
      </c>
      <c r="G3300" t="s">
        <v>160</v>
      </c>
      <c r="H3300" t="s">
        <v>143</v>
      </c>
      <c r="I3300" t="s">
        <v>124</v>
      </c>
      <c r="J3300" t="s">
        <v>125</v>
      </c>
      <c r="K3300" t="s">
        <v>1493</v>
      </c>
      <c r="N3300" t="s">
        <v>1494</v>
      </c>
      <c r="O3300" t="s">
        <v>539</v>
      </c>
      <c r="P3300" t="s">
        <v>1469</v>
      </c>
      <c r="Q3300" t="s">
        <v>507</v>
      </c>
      <c r="R3300" t="s">
        <v>131</v>
      </c>
      <c r="S3300" t="s">
        <v>164</v>
      </c>
      <c r="T3300" t="s">
        <v>165</v>
      </c>
      <c r="U3300" t="s">
        <v>151</v>
      </c>
      <c r="V3300" t="s">
        <v>135</v>
      </c>
      <c r="W3300" t="s">
        <v>136</v>
      </c>
      <c r="X3300" t="s">
        <v>1495</v>
      </c>
      <c r="Y3300" s="94">
        <v>19713.87</v>
      </c>
      <c r="Z3300" s="94">
        <v>19713.87</v>
      </c>
      <c r="AA3300" s="94">
        <v>20305.29</v>
      </c>
      <c r="AB3300" s="94">
        <v>20305.29</v>
      </c>
      <c r="AC3300">
        <f t="shared" si="102"/>
        <v>2000</v>
      </c>
      <c r="AD3300" t="str">
        <f t="shared" si="103"/>
        <v>307</v>
      </c>
    </row>
    <row r="3301" spans="1:30" hidden="1" x14ac:dyDescent="0.25">
      <c r="A3301" t="s">
        <v>1492</v>
      </c>
      <c r="B3301" t="s">
        <v>536</v>
      </c>
      <c r="C3301" t="s">
        <v>1466</v>
      </c>
      <c r="D3301" t="s">
        <v>339</v>
      </c>
      <c r="E3301" t="s">
        <v>122</v>
      </c>
      <c r="F3301" t="s">
        <v>159</v>
      </c>
      <c r="G3301" t="s">
        <v>160</v>
      </c>
      <c r="H3301" t="s">
        <v>143</v>
      </c>
      <c r="I3301" t="s">
        <v>124</v>
      </c>
      <c r="J3301" t="s">
        <v>125</v>
      </c>
      <c r="K3301" t="s">
        <v>1493</v>
      </c>
      <c r="N3301" t="s">
        <v>1494</v>
      </c>
      <c r="O3301" t="s">
        <v>539</v>
      </c>
      <c r="P3301" t="s">
        <v>1469</v>
      </c>
      <c r="Q3301" t="s">
        <v>340</v>
      </c>
      <c r="R3301" t="s">
        <v>131</v>
      </c>
      <c r="S3301" t="s">
        <v>164</v>
      </c>
      <c r="T3301" t="s">
        <v>165</v>
      </c>
      <c r="U3301" t="s">
        <v>151</v>
      </c>
      <c r="V3301" t="s">
        <v>135</v>
      </c>
      <c r="W3301" t="s">
        <v>136</v>
      </c>
      <c r="X3301" t="s">
        <v>1495</v>
      </c>
      <c r="Y3301" s="94">
        <v>19326.21</v>
      </c>
      <c r="Z3301" s="94">
        <v>41326.21</v>
      </c>
      <c r="AA3301" s="94">
        <v>42566</v>
      </c>
      <c r="AB3301" s="94">
        <v>42566</v>
      </c>
      <c r="AC3301">
        <f t="shared" si="102"/>
        <v>2000</v>
      </c>
      <c r="AD3301" t="str">
        <f t="shared" si="103"/>
        <v>307</v>
      </c>
    </row>
    <row r="3302" spans="1:30" hidden="1" x14ac:dyDescent="0.25">
      <c r="A3302" t="s">
        <v>1492</v>
      </c>
      <c r="B3302" t="s">
        <v>536</v>
      </c>
      <c r="C3302" t="s">
        <v>1466</v>
      </c>
      <c r="D3302" t="s">
        <v>206</v>
      </c>
      <c r="E3302" t="s">
        <v>122</v>
      </c>
      <c r="F3302" t="s">
        <v>159</v>
      </c>
      <c r="G3302" t="s">
        <v>160</v>
      </c>
      <c r="H3302" t="s">
        <v>143</v>
      </c>
      <c r="I3302" t="s">
        <v>124</v>
      </c>
      <c r="J3302" t="s">
        <v>125</v>
      </c>
      <c r="K3302" t="s">
        <v>1493</v>
      </c>
      <c r="N3302" t="s">
        <v>1494</v>
      </c>
      <c r="O3302" t="s">
        <v>539</v>
      </c>
      <c r="P3302" t="s">
        <v>1469</v>
      </c>
      <c r="Q3302" t="s">
        <v>207</v>
      </c>
      <c r="R3302" t="s">
        <v>131</v>
      </c>
      <c r="S3302" t="s">
        <v>164</v>
      </c>
      <c r="T3302" t="s">
        <v>165</v>
      </c>
      <c r="U3302" t="s">
        <v>151</v>
      </c>
      <c r="V3302" t="s">
        <v>135</v>
      </c>
      <c r="W3302" t="s">
        <v>136</v>
      </c>
      <c r="X3302" t="s">
        <v>1495</v>
      </c>
      <c r="Y3302" s="94">
        <v>708799.93</v>
      </c>
      <c r="Z3302" s="94">
        <v>640156</v>
      </c>
      <c r="AA3302" s="94">
        <v>659360.68000000005</v>
      </c>
      <c r="AB3302" s="94">
        <v>659360.68000000005</v>
      </c>
      <c r="AC3302">
        <f t="shared" si="102"/>
        <v>2000</v>
      </c>
      <c r="AD3302" t="str">
        <f t="shared" si="103"/>
        <v>307</v>
      </c>
    </row>
    <row r="3303" spans="1:30" hidden="1" x14ac:dyDescent="0.25">
      <c r="A3303" t="s">
        <v>1492</v>
      </c>
      <c r="B3303" t="s">
        <v>536</v>
      </c>
      <c r="C3303" t="s">
        <v>1466</v>
      </c>
      <c r="D3303" t="s">
        <v>208</v>
      </c>
      <c r="E3303" t="s">
        <v>122</v>
      </c>
      <c r="F3303" t="s">
        <v>159</v>
      </c>
      <c r="G3303" t="s">
        <v>160</v>
      </c>
      <c r="H3303" t="s">
        <v>143</v>
      </c>
      <c r="I3303" t="s">
        <v>124</v>
      </c>
      <c r="J3303" t="s">
        <v>125</v>
      </c>
      <c r="K3303" t="s">
        <v>1493</v>
      </c>
      <c r="N3303" t="s">
        <v>1494</v>
      </c>
      <c r="O3303" t="s">
        <v>539</v>
      </c>
      <c r="P3303" t="s">
        <v>1469</v>
      </c>
      <c r="Q3303" t="s">
        <v>209</v>
      </c>
      <c r="R3303" t="s">
        <v>131</v>
      </c>
      <c r="S3303" t="s">
        <v>164</v>
      </c>
      <c r="T3303" t="s">
        <v>165</v>
      </c>
      <c r="U3303" t="s">
        <v>151</v>
      </c>
      <c r="V3303" t="s">
        <v>135</v>
      </c>
      <c r="W3303" t="s">
        <v>136</v>
      </c>
      <c r="X3303" t="s">
        <v>1495</v>
      </c>
      <c r="Y3303" s="94">
        <v>382105.64</v>
      </c>
      <c r="Z3303" s="94">
        <v>382105.64</v>
      </c>
      <c r="AA3303" s="94">
        <v>393568.81</v>
      </c>
      <c r="AB3303" s="94">
        <v>393568.81</v>
      </c>
      <c r="AC3303">
        <f t="shared" si="102"/>
        <v>2000</v>
      </c>
      <c r="AD3303" t="str">
        <f t="shared" si="103"/>
        <v>307</v>
      </c>
    </row>
    <row r="3304" spans="1:30" hidden="1" x14ac:dyDescent="0.25">
      <c r="A3304" t="s">
        <v>1492</v>
      </c>
      <c r="B3304" t="s">
        <v>536</v>
      </c>
      <c r="C3304" t="s">
        <v>1466</v>
      </c>
      <c r="D3304" t="s">
        <v>210</v>
      </c>
      <c r="E3304" t="s">
        <v>122</v>
      </c>
      <c r="F3304" t="s">
        <v>159</v>
      </c>
      <c r="G3304" t="s">
        <v>160</v>
      </c>
      <c r="H3304" t="s">
        <v>143</v>
      </c>
      <c r="I3304" t="s">
        <v>124</v>
      </c>
      <c r="J3304" t="s">
        <v>125</v>
      </c>
      <c r="K3304" t="s">
        <v>1493</v>
      </c>
      <c r="N3304" t="s">
        <v>1494</v>
      </c>
      <c r="O3304" t="s">
        <v>539</v>
      </c>
      <c r="P3304" t="s">
        <v>1469</v>
      </c>
      <c r="Q3304" t="s">
        <v>211</v>
      </c>
      <c r="R3304" t="s">
        <v>131</v>
      </c>
      <c r="S3304" t="s">
        <v>164</v>
      </c>
      <c r="T3304" t="s">
        <v>165</v>
      </c>
      <c r="U3304" t="s">
        <v>151</v>
      </c>
      <c r="V3304" t="s">
        <v>135</v>
      </c>
      <c r="W3304" t="s">
        <v>136</v>
      </c>
      <c r="X3304" t="s">
        <v>1495</v>
      </c>
      <c r="Y3304" s="94">
        <v>267027.37</v>
      </c>
      <c r="Z3304" s="94">
        <v>267027.37</v>
      </c>
      <c r="AA3304" s="94">
        <v>275038.19</v>
      </c>
      <c r="AB3304" s="94">
        <v>275038.19</v>
      </c>
      <c r="AC3304">
        <f t="shared" si="102"/>
        <v>2000</v>
      </c>
      <c r="AD3304" t="str">
        <f t="shared" si="103"/>
        <v>307</v>
      </c>
    </row>
    <row r="3305" spans="1:30" hidden="1" x14ac:dyDescent="0.25">
      <c r="A3305" t="s">
        <v>1492</v>
      </c>
      <c r="B3305" t="s">
        <v>536</v>
      </c>
      <c r="C3305" t="s">
        <v>1466</v>
      </c>
      <c r="D3305" t="s">
        <v>1473</v>
      </c>
      <c r="E3305" t="s">
        <v>122</v>
      </c>
      <c r="F3305" t="s">
        <v>159</v>
      </c>
      <c r="G3305" t="s">
        <v>160</v>
      </c>
      <c r="H3305" t="s">
        <v>143</v>
      </c>
      <c r="I3305" t="s">
        <v>124</v>
      </c>
      <c r="J3305" t="s">
        <v>125</v>
      </c>
      <c r="K3305" t="s">
        <v>1493</v>
      </c>
      <c r="N3305" t="s">
        <v>1494</v>
      </c>
      <c r="O3305" t="s">
        <v>539</v>
      </c>
      <c r="P3305" t="s">
        <v>1469</v>
      </c>
      <c r="Q3305" t="s">
        <v>1474</v>
      </c>
      <c r="R3305" t="s">
        <v>131</v>
      </c>
      <c r="S3305" t="s">
        <v>164</v>
      </c>
      <c r="T3305" t="s">
        <v>165</v>
      </c>
      <c r="U3305" t="s">
        <v>151</v>
      </c>
      <c r="V3305" t="s">
        <v>135</v>
      </c>
      <c r="W3305" t="s">
        <v>136</v>
      </c>
      <c r="X3305" t="s">
        <v>1495</v>
      </c>
      <c r="Y3305" s="94">
        <v>2361174.65</v>
      </c>
      <c r="Z3305" s="94">
        <v>1253692.1999999997</v>
      </c>
      <c r="AA3305" s="94">
        <v>1291302.97</v>
      </c>
      <c r="AB3305" s="94">
        <v>1291302.97</v>
      </c>
      <c r="AC3305">
        <f t="shared" si="102"/>
        <v>2000</v>
      </c>
      <c r="AD3305" t="str">
        <f t="shared" si="103"/>
        <v>307</v>
      </c>
    </row>
    <row r="3306" spans="1:30" hidden="1" x14ac:dyDescent="0.25">
      <c r="A3306" t="s">
        <v>1492</v>
      </c>
      <c r="B3306" t="s">
        <v>536</v>
      </c>
      <c r="C3306" t="s">
        <v>1466</v>
      </c>
      <c r="D3306" t="s">
        <v>402</v>
      </c>
      <c r="E3306" t="s">
        <v>122</v>
      </c>
      <c r="F3306" t="s">
        <v>159</v>
      </c>
      <c r="G3306" t="s">
        <v>160</v>
      </c>
      <c r="H3306" t="s">
        <v>143</v>
      </c>
      <c r="I3306" t="s">
        <v>124</v>
      </c>
      <c r="J3306" t="s">
        <v>125</v>
      </c>
      <c r="K3306" t="s">
        <v>1493</v>
      </c>
      <c r="N3306" t="s">
        <v>1494</v>
      </c>
      <c r="O3306" t="s">
        <v>539</v>
      </c>
      <c r="P3306" t="s">
        <v>1469</v>
      </c>
      <c r="Q3306" t="s">
        <v>403</v>
      </c>
      <c r="R3306" t="s">
        <v>131</v>
      </c>
      <c r="S3306" t="s">
        <v>164</v>
      </c>
      <c r="T3306" t="s">
        <v>165</v>
      </c>
      <c r="U3306" t="s">
        <v>151</v>
      </c>
      <c r="V3306" t="s">
        <v>135</v>
      </c>
      <c r="W3306" t="s">
        <v>136</v>
      </c>
      <c r="X3306" t="s">
        <v>1495</v>
      </c>
      <c r="Y3306" s="94">
        <v>802888.66</v>
      </c>
      <c r="Z3306" s="94">
        <v>1016563.59</v>
      </c>
      <c r="AA3306" s="94">
        <v>1047060.5</v>
      </c>
      <c r="AB3306" s="94">
        <v>1047060.5</v>
      </c>
      <c r="AC3306">
        <f t="shared" si="102"/>
        <v>2000</v>
      </c>
      <c r="AD3306" t="str">
        <f t="shared" si="103"/>
        <v>307</v>
      </c>
    </row>
    <row r="3307" spans="1:30" hidden="1" x14ac:dyDescent="0.25">
      <c r="A3307" t="s">
        <v>1492</v>
      </c>
      <c r="B3307" t="s">
        <v>536</v>
      </c>
      <c r="C3307" t="s">
        <v>1466</v>
      </c>
      <c r="D3307" t="s">
        <v>214</v>
      </c>
      <c r="E3307" t="s">
        <v>122</v>
      </c>
      <c r="F3307" t="s">
        <v>159</v>
      </c>
      <c r="G3307" t="s">
        <v>160</v>
      </c>
      <c r="H3307" t="s">
        <v>143</v>
      </c>
      <c r="I3307" t="s">
        <v>124</v>
      </c>
      <c r="J3307" t="s">
        <v>125</v>
      </c>
      <c r="K3307" t="s">
        <v>1493</v>
      </c>
      <c r="N3307" t="s">
        <v>1494</v>
      </c>
      <c r="O3307" t="s">
        <v>539</v>
      </c>
      <c r="P3307" t="s">
        <v>1469</v>
      </c>
      <c r="Q3307" t="s">
        <v>215</v>
      </c>
      <c r="R3307" t="s">
        <v>131</v>
      </c>
      <c r="S3307" t="s">
        <v>164</v>
      </c>
      <c r="T3307" t="s">
        <v>165</v>
      </c>
      <c r="U3307" t="s">
        <v>151</v>
      </c>
      <c r="V3307" t="s">
        <v>135</v>
      </c>
      <c r="W3307" t="s">
        <v>136</v>
      </c>
      <c r="X3307" t="s">
        <v>1495</v>
      </c>
      <c r="Y3307" s="94">
        <v>1349822.6</v>
      </c>
      <c r="Z3307" s="94">
        <v>1769240.58</v>
      </c>
      <c r="AA3307" s="94">
        <v>1822317.8</v>
      </c>
      <c r="AB3307" s="94">
        <v>1822317.8</v>
      </c>
      <c r="AC3307">
        <f t="shared" si="102"/>
        <v>2000</v>
      </c>
      <c r="AD3307" t="str">
        <f t="shared" si="103"/>
        <v>307</v>
      </c>
    </row>
    <row r="3308" spans="1:30" hidden="1" x14ac:dyDescent="0.25">
      <c r="A3308" t="s">
        <v>1492</v>
      </c>
      <c r="B3308" t="s">
        <v>536</v>
      </c>
      <c r="C3308" t="s">
        <v>1466</v>
      </c>
      <c r="D3308" t="s">
        <v>220</v>
      </c>
      <c r="E3308" t="s">
        <v>122</v>
      </c>
      <c r="F3308" t="s">
        <v>159</v>
      </c>
      <c r="G3308" t="s">
        <v>160</v>
      </c>
      <c r="H3308" t="s">
        <v>143</v>
      </c>
      <c r="I3308" t="s">
        <v>124</v>
      </c>
      <c r="J3308" t="s">
        <v>125</v>
      </c>
      <c r="K3308" t="s">
        <v>1493</v>
      </c>
      <c r="N3308" t="s">
        <v>1494</v>
      </c>
      <c r="O3308" t="s">
        <v>539</v>
      </c>
      <c r="P3308" t="s">
        <v>1469</v>
      </c>
      <c r="Q3308" t="s">
        <v>221</v>
      </c>
      <c r="R3308" t="s">
        <v>131</v>
      </c>
      <c r="S3308" t="s">
        <v>164</v>
      </c>
      <c r="T3308" t="s">
        <v>165</v>
      </c>
      <c r="U3308" t="s">
        <v>151</v>
      </c>
      <c r="V3308" t="s">
        <v>135</v>
      </c>
      <c r="W3308" t="s">
        <v>136</v>
      </c>
      <c r="X3308" t="s">
        <v>1495</v>
      </c>
      <c r="Y3308" s="94">
        <v>385721.72</v>
      </c>
      <c r="Z3308" s="94">
        <v>0</v>
      </c>
      <c r="AA3308" s="94">
        <v>0</v>
      </c>
      <c r="AB3308" s="94">
        <v>0</v>
      </c>
      <c r="AC3308">
        <f t="shared" si="102"/>
        <v>2000</v>
      </c>
      <c r="AD3308" t="str">
        <f t="shared" si="103"/>
        <v>307</v>
      </c>
    </row>
    <row r="3309" spans="1:30" hidden="1" x14ac:dyDescent="0.25">
      <c r="A3309" t="s">
        <v>1492</v>
      </c>
      <c r="B3309" t="s">
        <v>536</v>
      </c>
      <c r="C3309" t="s">
        <v>1466</v>
      </c>
      <c r="D3309" t="s">
        <v>451</v>
      </c>
      <c r="E3309" t="s">
        <v>122</v>
      </c>
      <c r="F3309" t="s">
        <v>159</v>
      </c>
      <c r="G3309" t="s">
        <v>160</v>
      </c>
      <c r="H3309" t="s">
        <v>143</v>
      </c>
      <c r="I3309" t="s">
        <v>124</v>
      </c>
      <c r="J3309" t="s">
        <v>125</v>
      </c>
      <c r="K3309" t="s">
        <v>1493</v>
      </c>
      <c r="N3309" t="s">
        <v>1494</v>
      </c>
      <c r="O3309" t="s">
        <v>539</v>
      </c>
      <c r="P3309" t="s">
        <v>1469</v>
      </c>
      <c r="Q3309" t="s">
        <v>452</v>
      </c>
      <c r="R3309" t="s">
        <v>131</v>
      </c>
      <c r="S3309" t="s">
        <v>164</v>
      </c>
      <c r="T3309" t="s">
        <v>165</v>
      </c>
      <c r="U3309" t="s">
        <v>151</v>
      </c>
      <c r="V3309" t="s">
        <v>135</v>
      </c>
      <c r="W3309" t="s">
        <v>136</v>
      </c>
      <c r="X3309" t="s">
        <v>1495</v>
      </c>
      <c r="Y3309" s="94">
        <v>3548663.12</v>
      </c>
      <c r="Z3309" s="94">
        <v>1511179.47</v>
      </c>
      <c r="AA3309" s="94">
        <v>1556514.85</v>
      </c>
      <c r="AB3309" s="94">
        <v>1556514.85</v>
      </c>
      <c r="AC3309">
        <f t="shared" si="102"/>
        <v>2000</v>
      </c>
      <c r="AD3309" t="str">
        <f t="shared" si="103"/>
        <v>307</v>
      </c>
    </row>
    <row r="3310" spans="1:30" hidden="1" x14ac:dyDescent="0.25">
      <c r="A3310" t="s">
        <v>1492</v>
      </c>
      <c r="B3310" t="s">
        <v>536</v>
      </c>
      <c r="C3310" t="s">
        <v>1466</v>
      </c>
      <c r="D3310" t="s">
        <v>478</v>
      </c>
      <c r="E3310" t="s">
        <v>122</v>
      </c>
      <c r="F3310" t="s">
        <v>159</v>
      </c>
      <c r="G3310" t="s">
        <v>160</v>
      </c>
      <c r="H3310" t="s">
        <v>143</v>
      </c>
      <c r="I3310" t="s">
        <v>124</v>
      </c>
      <c r="J3310" t="s">
        <v>125</v>
      </c>
      <c r="K3310" t="s">
        <v>1493</v>
      </c>
      <c r="N3310" t="s">
        <v>1494</v>
      </c>
      <c r="O3310" t="s">
        <v>539</v>
      </c>
      <c r="P3310" t="s">
        <v>1469</v>
      </c>
      <c r="Q3310" t="s">
        <v>479</v>
      </c>
      <c r="R3310" t="s">
        <v>131</v>
      </c>
      <c r="S3310" t="s">
        <v>164</v>
      </c>
      <c r="T3310" t="s">
        <v>165</v>
      </c>
      <c r="U3310" t="s">
        <v>151</v>
      </c>
      <c r="V3310" t="s">
        <v>135</v>
      </c>
      <c r="W3310" t="s">
        <v>136</v>
      </c>
      <c r="X3310" t="s">
        <v>1495</v>
      </c>
      <c r="Y3310" s="94">
        <v>654067.13</v>
      </c>
      <c r="Z3310" s="94">
        <v>224599.65000000002</v>
      </c>
      <c r="AA3310" s="94">
        <v>231337.64</v>
      </c>
      <c r="AB3310" s="94">
        <v>231337.64</v>
      </c>
      <c r="AC3310">
        <f t="shared" si="102"/>
        <v>2000</v>
      </c>
      <c r="AD3310" t="str">
        <f t="shared" si="103"/>
        <v>307</v>
      </c>
    </row>
    <row r="3311" spans="1:30" hidden="1" x14ac:dyDescent="0.25">
      <c r="A3311" t="s">
        <v>1492</v>
      </c>
      <c r="B3311" t="s">
        <v>536</v>
      </c>
      <c r="C3311" t="s">
        <v>1466</v>
      </c>
      <c r="D3311" t="s">
        <v>1035</v>
      </c>
      <c r="E3311" t="s">
        <v>122</v>
      </c>
      <c r="F3311" t="s">
        <v>159</v>
      </c>
      <c r="G3311" t="s">
        <v>160</v>
      </c>
      <c r="H3311" t="s">
        <v>143</v>
      </c>
      <c r="I3311" t="s">
        <v>124</v>
      </c>
      <c r="J3311" t="s">
        <v>125</v>
      </c>
      <c r="K3311" t="s">
        <v>1493</v>
      </c>
      <c r="N3311" t="s">
        <v>1494</v>
      </c>
      <c r="O3311" t="s">
        <v>539</v>
      </c>
      <c r="P3311" t="s">
        <v>1469</v>
      </c>
      <c r="Q3311" t="s">
        <v>1036</v>
      </c>
      <c r="R3311" t="s">
        <v>131</v>
      </c>
      <c r="S3311" t="s">
        <v>164</v>
      </c>
      <c r="T3311" t="s">
        <v>165</v>
      </c>
      <c r="U3311" t="s">
        <v>151</v>
      </c>
      <c r="V3311" t="s">
        <v>135</v>
      </c>
      <c r="W3311" t="s">
        <v>136</v>
      </c>
      <c r="X3311" t="s">
        <v>1495</v>
      </c>
      <c r="Y3311" s="94">
        <v>138901.37</v>
      </c>
      <c r="Z3311" s="94">
        <v>138901.37</v>
      </c>
      <c r="AA3311" s="94">
        <v>0</v>
      </c>
      <c r="AB3311" s="94">
        <v>0</v>
      </c>
      <c r="AC3311">
        <f t="shared" si="102"/>
        <v>2000</v>
      </c>
      <c r="AD3311" t="str">
        <f t="shared" si="103"/>
        <v>307</v>
      </c>
    </row>
    <row r="3312" spans="1:30" hidden="1" x14ac:dyDescent="0.25">
      <c r="A3312" t="s">
        <v>1492</v>
      </c>
      <c r="B3312" t="s">
        <v>536</v>
      </c>
      <c r="C3312" t="s">
        <v>1466</v>
      </c>
      <c r="D3312" t="s">
        <v>224</v>
      </c>
      <c r="E3312" t="s">
        <v>122</v>
      </c>
      <c r="F3312" t="s">
        <v>159</v>
      </c>
      <c r="G3312" t="s">
        <v>160</v>
      </c>
      <c r="H3312" t="s">
        <v>143</v>
      </c>
      <c r="I3312" t="s">
        <v>124</v>
      </c>
      <c r="J3312" t="s">
        <v>125</v>
      </c>
      <c r="K3312" t="s">
        <v>1493</v>
      </c>
      <c r="N3312" t="s">
        <v>1494</v>
      </c>
      <c r="O3312" t="s">
        <v>539</v>
      </c>
      <c r="P3312" t="s">
        <v>1469</v>
      </c>
      <c r="Q3312" t="s">
        <v>225</v>
      </c>
      <c r="R3312" t="s">
        <v>131</v>
      </c>
      <c r="S3312" t="s">
        <v>164</v>
      </c>
      <c r="T3312" t="s">
        <v>165</v>
      </c>
      <c r="U3312" t="s">
        <v>151</v>
      </c>
      <c r="V3312" t="s">
        <v>135</v>
      </c>
      <c r="W3312" t="s">
        <v>136</v>
      </c>
      <c r="X3312" t="s">
        <v>1495</v>
      </c>
      <c r="Y3312" s="94">
        <v>309227.13</v>
      </c>
      <c r="Z3312" s="94">
        <v>309227.13</v>
      </c>
      <c r="AA3312" s="94">
        <v>318503.94</v>
      </c>
      <c r="AB3312" s="94">
        <v>318503.94</v>
      </c>
      <c r="AC3312">
        <f t="shared" si="102"/>
        <v>2000</v>
      </c>
      <c r="AD3312" t="str">
        <f t="shared" si="103"/>
        <v>307</v>
      </c>
    </row>
    <row r="3313" spans="1:30" hidden="1" x14ac:dyDescent="0.25">
      <c r="A3313" t="s">
        <v>1492</v>
      </c>
      <c r="B3313" t="s">
        <v>536</v>
      </c>
      <c r="C3313" t="s">
        <v>1466</v>
      </c>
      <c r="D3313" t="s">
        <v>226</v>
      </c>
      <c r="E3313" t="s">
        <v>122</v>
      </c>
      <c r="F3313" t="s">
        <v>159</v>
      </c>
      <c r="G3313" t="s">
        <v>160</v>
      </c>
      <c r="H3313" t="s">
        <v>143</v>
      </c>
      <c r="I3313" t="s">
        <v>124</v>
      </c>
      <c r="J3313" t="s">
        <v>125</v>
      </c>
      <c r="K3313" t="s">
        <v>1493</v>
      </c>
      <c r="N3313" t="s">
        <v>1494</v>
      </c>
      <c r="O3313" t="s">
        <v>539</v>
      </c>
      <c r="P3313" t="s">
        <v>1469</v>
      </c>
      <c r="Q3313" t="s">
        <v>227</v>
      </c>
      <c r="R3313" t="s">
        <v>131</v>
      </c>
      <c r="S3313" t="s">
        <v>164</v>
      </c>
      <c r="T3313" t="s">
        <v>165</v>
      </c>
      <c r="U3313" t="s">
        <v>151</v>
      </c>
      <c r="V3313" t="s">
        <v>135</v>
      </c>
      <c r="W3313" t="s">
        <v>136</v>
      </c>
      <c r="X3313" t="s">
        <v>1495</v>
      </c>
      <c r="Y3313" s="94">
        <v>260658.34</v>
      </c>
      <c r="Z3313" s="94">
        <v>33701.162499999999</v>
      </c>
      <c r="AA3313" s="94">
        <v>34712.199999999997</v>
      </c>
      <c r="AB3313" s="94">
        <v>34712.199999999997</v>
      </c>
      <c r="AC3313">
        <f t="shared" si="102"/>
        <v>2000</v>
      </c>
      <c r="AD3313" t="str">
        <f t="shared" si="103"/>
        <v>307</v>
      </c>
    </row>
    <row r="3314" spans="1:30" hidden="1" x14ac:dyDescent="0.25">
      <c r="A3314" t="s">
        <v>1492</v>
      </c>
      <c r="B3314" t="s">
        <v>536</v>
      </c>
      <c r="C3314" t="s">
        <v>1466</v>
      </c>
      <c r="D3314" t="s">
        <v>234</v>
      </c>
      <c r="E3314" t="s">
        <v>122</v>
      </c>
      <c r="F3314" t="s">
        <v>159</v>
      </c>
      <c r="G3314" t="s">
        <v>160</v>
      </c>
      <c r="H3314" t="s">
        <v>143</v>
      </c>
      <c r="I3314" t="s">
        <v>124</v>
      </c>
      <c r="J3314" t="s">
        <v>125</v>
      </c>
      <c r="K3314" t="s">
        <v>1493</v>
      </c>
      <c r="N3314" t="s">
        <v>1494</v>
      </c>
      <c r="O3314" t="s">
        <v>539</v>
      </c>
      <c r="P3314" t="s">
        <v>1469</v>
      </c>
      <c r="Q3314" t="s">
        <v>235</v>
      </c>
      <c r="R3314" t="s">
        <v>131</v>
      </c>
      <c r="S3314" t="s">
        <v>164</v>
      </c>
      <c r="T3314" t="s">
        <v>165</v>
      </c>
      <c r="U3314" t="s">
        <v>151</v>
      </c>
      <c r="V3314" t="s">
        <v>135</v>
      </c>
      <c r="W3314" t="s">
        <v>136</v>
      </c>
      <c r="X3314" t="s">
        <v>1495</v>
      </c>
      <c r="Y3314" s="94">
        <v>5388294.5199999996</v>
      </c>
      <c r="Z3314" s="94">
        <v>5343536.72</v>
      </c>
      <c r="AA3314" s="94">
        <v>5266935.9000000013</v>
      </c>
      <c r="AB3314" s="94">
        <v>5266935.9000000004</v>
      </c>
      <c r="AC3314">
        <f t="shared" si="102"/>
        <v>3000</v>
      </c>
      <c r="AD3314" t="str">
        <f t="shared" si="103"/>
        <v>307</v>
      </c>
    </row>
    <row r="3315" spans="1:30" hidden="1" x14ac:dyDescent="0.25">
      <c r="A3315" t="s">
        <v>1492</v>
      </c>
      <c r="B3315" t="s">
        <v>536</v>
      </c>
      <c r="C3315" t="s">
        <v>1466</v>
      </c>
      <c r="D3315" t="s">
        <v>240</v>
      </c>
      <c r="E3315" t="s">
        <v>122</v>
      </c>
      <c r="F3315" t="s">
        <v>159</v>
      </c>
      <c r="G3315" t="s">
        <v>160</v>
      </c>
      <c r="H3315" t="s">
        <v>143</v>
      </c>
      <c r="I3315" t="s">
        <v>124</v>
      </c>
      <c r="J3315" t="s">
        <v>125</v>
      </c>
      <c r="K3315" t="s">
        <v>1493</v>
      </c>
      <c r="N3315" t="s">
        <v>1494</v>
      </c>
      <c r="O3315" t="s">
        <v>539</v>
      </c>
      <c r="P3315" t="s">
        <v>1469</v>
      </c>
      <c r="Q3315" t="s">
        <v>241</v>
      </c>
      <c r="R3315" t="s">
        <v>131</v>
      </c>
      <c r="S3315" t="s">
        <v>164</v>
      </c>
      <c r="T3315" t="s">
        <v>165</v>
      </c>
      <c r="U3315" t="s">
        <v>151</v>
      </c>
      <c r="V3315" t="s">
        <v>135</v>
      </c>
      <c r="W3315" t="s">
        <v>136</v>
      </c>
      <c r="X3315" t="s">
        <v>1495</v>
      </c>
      <c r="Y3315" s="94">
        <v>7248.89</v>
      </c>
      <c r="Z3315" s="94">
        <v>0</v>
      </c>
      <c r="AA3315" s="94">
        <v>0</v>
      </c>
      <c r="AB3315" s="94">
        <v>0</v>
      </c>
      <c r="AC3315">
        <f t="shared" si="102"/>
        <v>3000</v>
      </c>
      <c r="AD3315" t="str">
        <f t="shared" si="103"/>
        <v>307</v>
      </c>
    </row>
    <row r="3316" spans="1:30" hidden="1" x14ac:dyDescent="0.25">
      <c r="A3316" t="s">
        <v>1492</v>
      </c>
      <c r="B3316" t="s">
        <v>536</v>
      </c>
      <c r="C3316" t="s">
        <v>1466</v>
      </c>
      <c r="D3316" t="s">
        <v>242</v>
      </c>
      <c r="E3316" t="s">
        <v>122</v>
      </c>
      <c r="F3316" t="s">
        <v>159</v>
      </c>
      <c r="G3316" t="s">
        <v>160</v>
      </c>
      <c r="H3316" t="s">
        <v>143</v>
      </c>
      <c r="I3316" t="s">
        <v>124</v>
      </c>
      <c r="J3316" t="s">
        <v>125</v>
      </c>
      <c r="K3316" t="s">
        <v>1493</v>
      </c>
      <c r="N3316" t="s">
        <v>1494</v>
      </c>
      <c r="O3316" t="s">
        <v>539</v>
      </c>
      <c r="P3316" t="s">
        <v>1469</v>
      </c>
      <c r="Q3316" t="s">
        <v>243</v>
      </c>
      <c r="R3316" t="s">
        <v>131</v>
      </c>
      <c r="S3316" t="s">
        <v>164</v>
      </c>
      <c r="T3316" t="s">
        <v>165</v>
      </c>
      <c r="U3316" t="s">
        <v>151</v>
      </c>
      <c r="V3316" t="s">
        <v>135</v>
      </c>
      <c r="W3316" t="s">
        <v>136</v>
      </c>
      <c r="X3316" t="s">
        <v>1495</v>
      </c>
      <c r="Y3316" s="94">
        <v>66191.259999999995</v>
      </c>
      <c r="Z3316" s="94">
        <v>98170.8</v>
      </c>
      <c r="AA3316" s="94">
        <v>101115.92</v>
      </c>
      <c r="AB3316" s="94">
        <v>101115.92</v>
      </c>
      <c r="AC3316">
        <f t="shared" si="102"/>
        <v>3000</v>
      </c>
      <c r="AD3316" t="str">
        <f t="shared" si="103"/>
        <v>307</v>
      </c>
    </row>
    <row r="3317" spans="1:30" hidden="1" x14ac:dyDescent="0.25">
      <c r="A3317" t="s">
        <v>1492</v>
      </c>
      <c r="B3317" t="s">
        <v>536</v>
      </c>
      <c r="C3317" t="s">
        <v>1466</v>
      </c>
      <c r="D3317" t="s">
        <v>291</v>
      </c>
      <c r="E3317" t="s">
        <v>122</v>
      </c>
      <c r="F3317" t="s">
        <v>159</v>
      </c>
      <c r="G3317" t="s">
        <v>160</v>
      </c>
      <c r="H3317" t="s">
        <v>143</v>
      </c>
      <c r="I3317" t="s">
        <v>124</v>
      </c>
      <c r="J3317" t="s">
        <v>125</v>
      </c>
      <c r="K3317" t="s">
        <v>1493</v>
      </c>
      <c r="N3317" t="s">
        <v>1494</v>
      </c>
      <c r="O3317" t="s">
        <v>539</v>
      </c>
      <c r="P3317" t="s">
        <v>1469</v>
      </c>
      <c r="Q3317" t="s">
        <v>169</v>
      </c>
      <c r="R3317" t="s">
        <v>131</v>
      </c>
      <c r="S3317" t="s">
        <v>164</v>
      </c>
      <c r="T3317" t="s">
        <v>165</v>
      </c>
      <c r="U3317" t="s">
        <v>151</v>
      </c>
      <c r="V3317" t="s">
        <v>135</v>
      </c>
      <c r="W3317" t="s">
        <v>136</v>
      </c>
      <c r="X3317" t="s">
        <v>1495</v>
      </c>
      <c r="Y3317" s="94">
        <v>12995.92</v>
      </c>
      <c r="Z3317" s="94">
        <v>56061.32</v>
      </c>
      <c r="AA3317" s="94">
        <v>57743.159599999999</v>
      </c>
      <c r="AB3317" s="94">
        <v>57743.16</v>
      </c>
      <c r="AC3317">
        <f t="shared" si="102"/>
        <v>3000</v>
      </c>
      <c r="AD3317" t="str">
        <f t="shared" si="103"/>
        <v>307</v>
      </c>
    </row>
    <row r="3318" spans="1:30" hidden="1" x14ac:dyDescent="0.25">
      <c r="A3318" t="s">
        <v>1492</v>
      </c>
      <c r="B3318" t="s">
        <v>536</v>
      </c>
      <c r="C3318" t="s">
        <v>1466</v>
      </c>
      <c r="D3318" t="s">
        <v>248</v>
      </c>
      <c r="E3318" t="s">
        <v>122</v>
      </c>
      <c r="F3318" t="s">
        <v>159</v>
      </c>
      <c r="G3318" t="s">
        <v>160</v>
      </c>
      <c r="H3318" t="s">
        <v>143</v>
      </c>
      <c r="I3318" t="s">
        <v>124</v>
      </c>
      <c r="J3318" t="s">
        <v>125</v>
      </c>
      <c r="K3318" t="s">
        <v>1493</v>
      </c>
      <c r="N3318" t="s">
        <v>1494</v>
      </c>
      <c r="O3318" t="s">
        <v>539</v>
      </c>
      <c r="P3318" t="s">
        <v>1469</v>
      </c>
      <c r="Q3318" t="s">
        <v>249</v>
      </c>
      <c r="R3318" t="s">
        <v>131</v>
      </c>
      <c r="S3318" t="s">
        <v>164</v>
      </c>
      <c r="T3318" t="s">
        <v>165</v>
      </c>
      <c r="U3318" t="s">
        <v>151</v>
      </c>
      <c r="V3318" t="s">
        <v>135</v>
      </c>
      <c r="W3318" t="s">
        <v>136</v>
      </c>
      <c r="X3318" t="s">
        <v>1495</v>
      </c>
      <c r="Y3318" s="94">
        <v>5746.56</v>
      </c>
      <c r="Z3318" s="94">
        <v>177480</v>
      </c>
      <c r="AA3318" s="94">
        <v>182804.4</v>
      </c>
      <c r="AB3318" s="94">
        <v>182804.4</v>
      </c>
      <c r="AC3318">
        <f t="shared" si="102"/>
        <v>3000</v>
      </c>
      <c r="AD3318" t="str">
        <f t="shared" si="103"/>
        <v>307</v>
      </c>
    </row>
    <row r="3319" spans="1:30" hidden="1" x14ac:dyDescent="0.25">
      <c r="A3319" t="s">
        <v>1492</v>
      </c>
      <c r="B3319" t="s">
        <v>536</v>
      </c>
      <c r="C3319" t="s">
        <v>1466</v>
      </c>
      <c r="D3319" t="s">
        <v>252</v>
      </c>
      <c r="E3319" t="s">
        <v>122</v>
      </c>
      <c r="F3319" t="s">
        <v>159</v>
      </c>
      <c r="G3319" t="s">
        <v>160</v>
      </c>
      <c r="H3319" t="s">
        <v>143</v>
      </c>
      <c r="I3319" t="s">
        <v>124</v>
      </c>
      <c r="J3319" t="s">
        <v>125</v>
      </c>
      <c r="K3319" t="s">
        <v>1493</v>
      </c>
      <c r="N3319" t="s">
        <v>1494</v>
      </c>
      <c r="O3319" t="s">
        <v>539</v>
      </c>
      <c r="P3319" t="s">
        <v>1469</v>
      </c>
      <c r="Q3319" t="s">
        <v>253</v>
      </c>
      <c r="R3319" t="s">
        <v>131</v>
      </c>
      <c r="S3319" t="s">
        <v>164</v>
      </c>
      <c r="T3319" t="s">
        <v>165</v>
      </c>
      <c r="U3319" t="s">
        <v>151</v>
      </c>
      <c r="V3319" t="s">
        <v>135</v>
      </c>
      <c r="W3319" t="s">
        <v>136</v>
      </c>
      <c r="X3319" t="s">
        <v>1495</v>
      </c>
      <c r="Y3319" s="94">
        <v>6091.75</v>
      </c>
      <c r="Z3319" s="94">
        <v>0</v>
      </c>
      <c r="AA3319" s="94">
        <v>0</v>
      </c>
      <c r="AB3319" s="94">
        <v>0</v>
      </c>
      <c r="AC3319">
        <f t="shared" si="102"/>
        <v>3000</v>
      </c>
      <c r="AD3319" t="str">
        <f t="shared" si="103"/>
        <v>307</v>
      </c>
    </row>
    <row r="3320" spans="1:30" hidden="1" x14ac:dyDescent="0.25">
      <c r="A3320" t="s">
        <v>1492</v>
      </c>
      <c r="B3320" t="s">
        <v>536</v>
      </c>
      <c r="C3320" t="s">
        <v>1466</v>
      </c>
      <c r="D3320" t="s">
        <v>315</v>
      </c>
      <c r="E3320" t="s">
        <v>122</v>
      </c>
      <c r="F3320" t="s">
        <v>159</v>
      </c>
      <c r="G3320" t="s">
        <v>160</v>
      </c>
      <c r="H3320" t="s">
        <v>143</v>
      </c>
      <c r="I3320" t="s">
        <v>124</v>
      </c>
      <c r="J3320" t="s">
        <v>125</v>
      </c>
      <c r="K3320" t="s">
        <v>1493</v>
      </c>
      <c r="N3320" t="s">
        <v>1494</v>
      </c>
      <c r="O3320" t="s">
        <v>539</v>
      </c>
      <c r="P3320" t="s">
        <v>1469</v>
      </c>
      <c r="Q3320" t="s">
        <v>316</v>
      </c>
      <c r="R3320" t="s">
        <v>131</v>
      </c>
      <c r="S3320" t="s">
        <v>164</v>
      </c>
      <c r="T3320" t="s">
        <v>165</v>
      </c>
      <c r="U3320" t="s">
        <v>151</v>
      </c>
      <c r="V3320" t="s">
        <v>135</v>
      </c>
      <c r="W3320" t="s">
        <v>136</v>
      </c>
      <c r="X3320" t="s">
        <v>1495</v>
      </c>
      <c r="Y3320" s="94">
        <v>0</v>
      </c>
      <c r="Z3320" s="94">
        <v>97440</v>
      </c>
      <c r="AA3320" s="94">
        <v>100363.2</v>
      </c>
      <c r="AB3320" s="94">
        <v>100363.2</v>
      </c>
      <c r="AC3320">
        <f t="shared" si="102"/>
        <v>3000</v>
      </c>
      <c r="AD3320" t="str">
        <f t="shared" si="103"/>
        <v>307</v>
      </c>
    </row>
    <row r="3321" spans="1:30" hidden="1" x14ac:dyDescent="0.25">
      <c r="A3321" t="s">
        <v>1492</v>
      </c>
      <c r="B3321" t="s">
        <v>536</v>
      </c>
      <c r="C3321" t="s">
        <v>1466</v>
      </c>
      <c r="D3321" t="s">
        <v>1477</v>
      </c>
      <c r="E3321" t="s">
        <v>122</v>
      </c>
      <c r="F3321" t="s">
        <v>159</v>
      </c>
      <c r="G3321" t="s">
        <v>160</v>
      </c>
      <c r="H3321" t="s">
        <v>143</v>
      </c>
      <c r="I3321" t="s">
        <v>124</v>
      </c>
      <c r="J3321" t="s">
        <v>125</v>
      </c>
      <c r="K3321" t="s">
        <v>1493</v>
      </c>
      <c r="N3321" t="s">
        <v>1494</v>
      </c>
      <c r="O3321" t="s">
        <v>539</v>
      </c>
      <c r="P3321" t="s">
        <v>1469</v>
      </c>
      <c r="Q3321" t="s">
        <v>1478</v>
      </c>
      <c r="R3321" t="s">
        <v>131</v>
      </c>
      <c r="S3321" t="s">
        <v>164</v>
      </c>
      <c r="T3321" t="s">
        <v>165</v>
      </c>
      <c r="U3321" t="s">
        <v>151</v>
      </c>
      <c r="V3321" t="s">
        <v>135</v>
      </c>
      <c r="W3321" t="s">
        <v>136</v>
      </c>
      <c r="X3321" t="s">
        <v>1495</v>
      </c>
      <c r="Y3321" s="94">
        <v>5661526.3499999996</v>
      </c>
      <c r="Z3321" s="94">
        <v>6284869.5900000008</v>
      </c>
      <c r="AA3321" s="94">
        <v>6473415.6799999997</v>
      </c>
      <c r="AB3321" s="94">
        <v>6473415.6799999997</v>
      </c>
      <c r="AC3321">
        <f t="shared" si="102"/>
        <v>3000</v>
      </c>
      <c r="AD3321" t="str">
        <f t="shared" si="103"/>
        <v>307</v>
      </c>
    </row>
    <row r="3322" spans="1:30" hidden="1" x14ac:dyDescent="0.25">
      <c r="A3322" t="s">
        <v>1492</v>
      </c>
      <c r="B3322" t="s">
        <v>536</v>
      </c>
      <c r="C3322" t="s">
        <v>1466</v>
      </c>
      <c r="D3322" t="s">
        <v>260</v>
      </c>
      <c r="E3322" t="s">
        <v>122</v>
      </c>
      <c r="F3322" t="s">
        <v>159</v>
      </c>
      <c r="G3322" t="s">
        <v>160</v>
      </c>
      <c r="H3322" t="s">
        <v>143</v>
      </c>
      <c r="I3322" t="s">
        <v>124</v>
      </c>
      <c r="J3322" t="s">
        <v>125</v>
      </c>
      <c r="K3322" t="s">
        <v>1493</v>
      </c>
      <c r="N3322" t="s">
        <v>1494</v>
      </c>
      <c r="O3322" t="s">
        <v>539</v>
      </c>
      <c r="P3322" t="s">
        <v>1469</v>
      </c>
      <c r="Q3322" t="s">
        <v>261</v>
      </c>
      <c r="R3322" t="s">
        <v>131</v>
      </c>
      <c r="S3322" t="s">
        <v>164</v>
      </c>
      <c r="T3322" t="s">
        <v>165</v>
      </c>
      <c r="U3322" t="s">
        <v>151</v>
      </c>
      <c r="V3322" t="s">
        <v>135</v>
      </c>
      <c r="W3322" t="s">
        <v>136</v>
      </c>
      <c r="X3322" t="s">
        <v>1495</v>
      </c>
      <c r="Y3322" s="94">
        <v>4152676.09</v>
      </c>
      <c r="Z3322" s="94">
        <v>6901471.2731689103</v>
      </c>
      <c r="AA3322" s="94">
        <v>7108515.4100000001</v>
      </c>
      <c r="AB3322" s="94">
        <v>7108515.4100000001</v>
      </c>
      <c r="AC3322">
        <f t="shared" si="102"/>
        <v>3000</v>
      </c>
      <c r="AD3322" t="str">
        <f t="shared" si="103"/>
        <v>307</v>
      </c>
    </row>
    <row r="3323" spans="1:30" hidden="1" x14ac:dyDescent="0.25">
      <c r="A3323" t="s">
        <v>1492</v>
      </c>
      <c r="B3323" t="s">
        <v>536</v>
      </c>
      <c r="C3323" t="s">
        <v>1466</v>
      </c>
      <c r="D3323" t="s">
        <v>170</v>
      </c>
      <c r="E3323" t="s">
        <v>122</v>
      </c>
      <c r="F3323" t="s">
        <v>159</v>
      </c>
      <c r="G3323" t="s">
        <v>160</v>
      </c>
      <c r="H3323" t="s">
        <v>143</v>
      </c>
      <c r="I3323" t="s">
        <v>124</v>
      </c>
      <c r="J3323" t="s">
        <v>125</v>
      </c>
      <c r="K3323" t="s">
        <v>1493</v>
      </c>
      <c r="N3323" t="s">
        <v>1494</v>
      </c>
      <c r="O3323" t="s">
        <v>539</v>
      </c>
      <c r="P3323" t="s">
        <v>1469</v>
      </c>
      <c r="Q3323" t="s">
        <v>171</v>
      </c>
      <c r="R3323" t="s">
        <v>131</v>
      </c>
      <c r="S3323" t="s">
        <v>164</v>
      </c>
      <c r="T3323" t="s">
        <v>165</v>
      </c>
      <c r="U3323" t="s">
        <v>151</v>
      </c>
      <c r="V3323" t="s">
        <v>135</v>
      </c>
      <c r="W3323" t="s">
        <v>136</v>
      </c>
      <c r="X3323" t="s">
        <v>1495</v>
      </c>
      <c r="Y3323" s="94">
        <v>62813.27</v>
      </c>
      <c r="Z3323" s="94">
        <v>97782.523333333345</v>
      </c>
      <c r="AA3323" s="94">
        <v>100715.99903333336</v>
      </c>
      <c r="AB3323" s="94">
        <v>100716</v>
      </c>
      <c r="AC3323">
        <f t="shared" si="102"/>
        <v>3000</v>
      </c>
      <c r="AD3323" t="str">
        <f t="shared" si="103"/>
        <v>307</v>
      </c>
    </row>
    <row r="3324" spans="1:30" hidden="1" x14ac:dyDescent="0.25">
      <c r="A3324" t="s">
        <v>1492</v>
      </c>
      <c r="B3324" t="s">
        <v>536</v>
      </c>
      <c r="C3324" t="s">
        <v>1466</v>
      </c>
      <c r="D3324" t="s">
        <v>262</v>
      </c>
      <c r="E3324" t="s">
        <v>122</v>
      </c>
      <c r="F3324" t="s">
        <v>159</v>
      </c>
      <c r="G3324" t="s">
        <v>160</v>
      </c>
      <c r="H3324" t="s">
        <v>143</v>
      </c>
      <c r="I3324" t="s">
        <v>124</v>
      </c>
      <c r="J3324" t="s">
        <v>125</v>
      </c>
      <c r="K3324" t="s">
        <v>1493</v>
      </c>
      <c r="N3324" t="s">
        <v>1494</v>
      </c>
      <c r="O3324" t="s">
        <v>539</v>
      </c>
      <c r="P3324" t="s">
        <v>1469</v>
      </c>
      <c r="Q3324" t="s">
        <v>263</v>
      </c>
      <c r="R3324" t="s">
        <v>131</v>
      </c>
      <c r="S3324" t="s">
        <v>164</v>
      </c>
      <c r="T3324" t="s">
        <v>165</v>
      </c>
      <c r="U3324" t="s">
        <v>151</v>
      </c>
      <c r="V3324" t="s">
        <v>135</v>
      </c>
      <c r="W3324" t="s">
        <v>136</v>
      </c>
      <c r="X3324" t="s">
        <v>1495</v>
      </c>
      <c r="Y3324" s="94">
        <v>208997.3</v>
      </c>
      <c r="Z3324" s="94">
        <v>0</v>
      </c>
      <c r="AA3324" s="94">
        <v>0</v>
      </c>
      <c r="AB3324" s="94">
        <v>0</v>
      </c>
      <c r="AC3324">
        <f t="shared" si="102"/>
        <v>3000</v>
      </c>
      <c r="AD3324" t="str">
        <f t="shared" si="103"/>
        <v>307</v>
      </c>
    </row>
    <row r="3325" spans="1:30" hidden="1" x14ac:dyDescent="0.25">
      <c r="A3325" t="s">
        <v>1492</v>
      </c>
      <c r="B3325" t="s">
        <v>536</v>
      </c>
      <c r="C3325" t="s">
        <v>1466</v>
      </c>
      <c r="D3325" t="s">
        <v>264</v>
      </c>
      <c r="E3325" t="s">
        <v>122</v>
      </c>
      <c r="F3325" t="s">
        <v>159</v>
      </c>
      <c r="G3325" t="s">
        <v>160</v>
      </c>
      <c r="H3325" t="s">
        <v>143</v>
      </c>
      <c r="I3325" t="s">
        <v>124</v>
      </c>
      <c r="J3325" t="s">
        <v>125</v>
      </c>
      <c r="K3325" t="s">
        <v>1493</v>
      </c>
      <c r="N3325" t="s">
        <v>1494</v>
      </c>
      <c r="O3325" t="s">
        <v>539</v>
      </c>
      <c r="P3325" t="s">
        <v>1469</v>
      </c>
      <c r="Q3325" t="s">
        <v>265</v>
      </c>
      <c r="R3325" t="s">
        <v>131</v>
      </c>
      <c r="S3325" t="s">
        <v>164</v>
      </c>
      <c r="T3325" t="s">
        <v>165</v>
      </c>
      <c r="U3325" t="s">
        <v>151</v>
      </c>
      <c r="V3325" t="s">
        <v>135</v>
      </c>
      <c r="W3325" t="s">
        <v>136</v>
      </c>
      <c r="X3325" t="s">
        <v>1495</v>
      </c>
      <c r="Y3325" s="94">
        <v>10717388.25</v>
      </c>
      <c r="Z3325" s="94">
        <v>11684540.029999999</v>
      </c>
      <c r="AA3325" s="94">
        <v>11824206.23</v>
      </c>
      <c r="AB3325" s="94">
        <v>11824206.23</v>
      </c>
      <c r="AC3325">
        <f t="shared" si="102"/>
        <v>3000</v>
      </c>
      <c r="AD3325" t="str">
        <f t="shared" si="103"/>
        <v>307</v>
      </c>
    </row>
    <row r="3326" spans="1:30" hidden="1" x14ac:dyDescent="0.25">
      <c r="A3326" t="s">
        <v>1492</v>
      </c>
      <c r="B3326" t="s">
        <v>536</v>
      </c>
      <c r="C3326" t="s">
        <v>1466</v>
      </c>
      <c r="D3326" t="s">
        <v>266</v>
      </c>
      <c r="E3326" t="s">
        <v>122</v>
      </c>
      <c r="F3326" t="s">
        <v>159</v>
      </c>
      <c r="G3326" t="s">
        <v>160</v>
      </c>
      <c r="H3326" t="s">
        <v>143</v>
      </c>
      <c r="I3326" t="s">
        <v>124</v>
      </c>
      <c r="J3326" t="s">
        <v>125</v>
      </c>
      <c r="K3326" t="s">
        <v>1493</v>
      </c>
      <c r="N3326" t="s">
        <v>1494</v>
      </c>
      <c r="O3326" t="s">
        <v>539</v>
      </c>
      <c r="P3326" t="s">
        <v>1469</v>
      </c>
      <c r="Q3326" t="s">
        <v>267</v>
      </c>
      <c r="R3326" t="s">
        <v>131</v>
      </c>
      <c r="S3326" t="s">
        <v>164</v>
      </c>
      <c r="T3326" t="s">
        <v>165</v>
      </c>
      <c r="U3326" t="s">
        <v>151</v>
      </c>
      <c r="V3326" t="s">
        <v>135</v>
      </c>
      <c r="W3326" t="s">
        <v>136</v>
      </c>
      <c r="X3326" t="s">
        <v>1495</v>
      </c>
      <c r="Y3326" s="94">
        <v>0</v>
      </c>
      <c r="Z3326" s="94">
        <v>0</v>
      </c>
      <c r="AA3326" s="94">
        <v>0</v>
      </c>
      <c r="AB3326" s="94">
        <v>0</v>
      </c>
      <c r="AC3326">
        <f t="shared" si="102"/>
        <v>3000</v>
      </c>
      <c r="AD3326" t="str">
        <f t="shared" si="103"/>
        <v>307</v>
      </c>
    </row>
    <row r="3327" spans="1:30" hidden="1" x14ac:dyDescent="0.25">
      <c r="A3327" t="s">
        <v>1492</v>
      </c>
      <c r="B3327" t="s">
        <v>536</v>
      </c>
      <c r="C3327" t="s">
        <v>1466</v>
      </c>
      <c r="D3327" t="s">
        <v>270</v>
      </c>
      <c r="E3327" t="s">
        <v>122</v>
      </c>
      <c r="F3327" t="s">
        <v>159</v>
      </c>
      <c r="G3327" t="s">
        <v>160</v>
      </c>
      <c r="H3327" t="s">
        <v>143</v>
      </c>
      <c r="I3327" t="s">
        <v>124</v>
      </c>
      <c r="J3327" t="s">
        <v>125</v>
      </c>
      <c r="K3327" t="s">
        <v>1493</v>
      </c>
      <c r="N3327" t="s">
        <v>1494</v>
      </c>
      <c r="O3327" t="s">
        <v>539</v>
      </c>
      <c r="P3327" t="s">
        <v>1469</v>
      </c>
      <c r="Q3327" t="s">
        <v>271</v>
      </c>
      <c r="R3327" t="s">
        <v>131</v>
      </c>
      <c r="S3327" t="s">
        <v>164</v>
      </c>
      <c r="T3327" t="s">
        <v>165</v>
      </c>
      <c r="U3327" t="s">
        <v>151</v>
      </c>
      <c r="V3327" t="s">
        <v>135</v>
      </c>
      <c r="W3327" t="s">
        <v>136</v>
      </c>
      <c r="X3327" t="s">
        <v>1495</v>
      </c>
      <c r="Y3327" s="94">
        <v>50296.05</v>
      </c>
      <c r="Z3327" s="94">
        <v>201320.32000000001</v>
      </c>
      <c r="AA3327" s="94">
        <v>207359.93</v>
      </c>
      <c r="AB3327" s="94">
        <v>207359.93</v>
      </c>
      <c r="AC3327">
        <f t="shared" si="102"/>
        <v>3000</v>
      </c>
      <c r="AD3327" t="str">
        <f t="shared" si="103"/>
        <v>307</v>
      </c>
    </row>
    <row r="3328" spans="1:30" hidden="1" x14ac:dyDescent="0.25">
      <c r="A3328" t="s">
        <v>1492</v>
      </c>
      <c r="B3328" t="s">
        <v>536</v>
      </c>
      <c r="C3328" t="s">
        <v>1466</v>
      </c>
      <c r="D3328" t="s">
        <v>272</v>
      </c>
      <c r="E3328" t="s">
        <v>122</v>
      </c>
      <c r="F3328" t="s">
        <v>159</v>
      </c>
      <c r="G3328" t="s">
        <v>160</v>
      </c>
      <c r="H3328" t="s">
        <v>143</v>
      </c>
      <c r="I3328" t="s">
        <v>124</v>
      </c>
      <c r="J3328" t="s">
        <v>125</v>
      </c>
      <c r="K3328" t="s">
        <v>1493</v>
      </c>
      <c r="N3328" t="s">
        <v>1494</v>
      </c>
      <c r="O3328" t="s">
        <v>539</v>
      </c>
      <c r="P3328" t="s">
        <v>1469</v>
      </c>
      <c r="Q3328" t="s">
        <v>273</v>
      </c>
      <c r="R3328" t="s">
        <v>131</v>
      </c>
      <c r="S3328" t="s">
        <v>164</v>
      </c>
      <c r="T3328" t="s">
        <v>165</v>
      </c>
      <c r="U3328" t="s">
        <v>151</v>
      </c>
      <c r="V3328" t="s">
        <v>135</v>
      </c>
      <c r="W3328" t="s">
        <v>136</v>
      </c>
      <c r="X3328" t="s">
        <v>1495</v>
      </c>
      <c r="Y3328" s="94">
        <v>869015.2</v>
      </c>
      <c r="Z3328" s="94">
        <v>845315.53</v>
      </c>
      <c r="AA3328" s="94">
        <v>870675</v>
      </c>
      <c r="AB3328" s="94">
        <v>870675</v>
      </c>
      <c r="AC3328">
        <f t="shared" si="102"/>
        <v>3000</v>
      </c>
      <c r="AD3328" t="str">
        <f t="shared" si="103"/>
        <v>307</v>
      </c>
    </row>
    <row r="3329" spans="1:30" hidden="1" x14ac:dyDescent="0.25">
      <c r="A3329" t="s">
        <v>1492</v>
      </c>
      <c r="B3329" t="s">
        <v>536</v>
      </c>
      <c r="C3329" t="s">
        <v>1466</v>
      </c>
      <c r="D3329" t="s">
        <v>276</v>
      </c>
      <c r="E3329" t="s">
        <v>122</v>
      </c>
      <c r="F3329" t="s">
        <v>159</v>
      </c>
      <c r="G3329" t="s">
        <v>160</v>
      </c>
      <c r="H3329" t="s">
        <v>143</v>
      </c>
      <c r="I3329" t="s">
        <v>124</v>
      </c>
      <c r="J3329" t="s">
        <v>125</v>
      </c>
      <c r="K3329" t="s">
        <v>1493</v>
      </c>
      <c r="N3329" t="s">
        <v>1494</v>
      </c>
      <c r="O3329" t="s">
        <v>539</v>
      </c>
      <c r="P3329" t="s">
        <v>1469</v>
      </c>
      <c r="Q3329" t="s">
        <v>277</v>
      </c>
      <c r="R3329" t="s">
        <v>131</v>
      </c>
      <c r="S3329" t="s">
        <v>164</v>
      </c>
      <c r="T3329" t="s">
        <v>165</v>
      </c>
      <c r="U3329" t="s">
        <v>151</v>
      </c>
      <c r="V3329" t="s">
        <v>135</v>
      </c>
      <c r="W3329" t="s">
        <v>136</v>
      </c>
      <c r="X3329" t="s">
        <v>1495</v>
      </c>
      <c r="Y3329" s="94">
        <v>1964901.54</v>
      </c>
      <c r="Z3329" s="94">
        <v>915492.87999999989</v>
      </c>
      <c r="AA3329" s="94">
        <v>942957.67</v>
      </c>
      <c r="AB3329" s="94">
        <v>942957.67</v>
      </c>
      <c r="AC3329">
        <f t="shared" si="102"/>
        <v>3000</v>
      </c>
      <c r="AD3329" t="str">
        <f t="shared" si="103"/>
        <v>307</v>
      </c>
    </row>
    <row r="3330" spans="1:30" hidden="1" x14ac:dyDescent="0.25">
      <c r="A3330" t="s">
        <v>1492</v>
      </c>
      <c r="B3330" t="s">
        <v>536</v>
      </c>
      <c r="C3330" t="s">
        <v>1466</v>
      </c>
      <c r="D3330" t="s">
        <v>278</v>
      </c>
      <c r="E3330" t="s">
        <v>122</v>
      </c>
      <c r="F3330" t="s">
        <v>159</v>
      </c>
      <c r="G3330" t="s">
        <v>160</v>
      </c>
      <c r="H3330" t="s">
        <v>143</v>
      </c>
      <c r="I3330" t="s">
        <v>124</v>
      </c>
      <c r="J3330" t="s">
        <v>125</v>
      </c>
      <c r="K3330" t="s">
        <v>1493</v>
      </c>
      <c r="N3330" t="s">
        <v>1494</v>
      </c>
      <c r="O3330" t="s">
        <v>539</v>
      </c>
      <c r="P3330" t="s">
        <v>1469</v>
      </c>
      <c r="Q3330" t="s">
        <v>279</v>
      </c>
      <c r="R3330" t="s">
        <v>131</v>
      </c>
      <c r="S3330" t="s">
        <v>164</v>
      </c>
      <c r="T3330" t="s">
        <v>165</v>
      </c>
      <c r="U3330" t="s">
        <v>151</v>
      </c>
      <c r="V3330" t="s">
        <v>135</v>
      </c>
      <c r="W3330" t="s">
        <v>136</v>
      </c>
      <c r="X3330" t="s">
        <v>1495</v>
      </c>
      <c r="Y3330" s="94">
        <v>2344472.15</v>
      </c>
      <c r="Z3330" s="94">
        <v>1332289</v>
      </c>
      <c r="AA3330" s="94">
        <v>1372257.67</v>
      </c>
      <c r="AB3330" s="94">
        <v>1372257.67</v>
      </c>
      <c r="AC3330">
        <f t="shared" si="102"/>
        <v>3000</v>
      </c>
      <c r="AD3330" t="str">
        <f t="shared" si="103"/>
        <v>307</v>
      </c>
    </row>
    <row r="3331" spans="1:30" hidden="1" x14ac:dyDescent="0.25">
      <c r="A3331" t="s">
        <v>1492</v>
      </c>
      <c r="B3331" t="s">
        <v>536</v>
      </c>
      <c r="C3331" t="s">
        <v>1466</v>
      </c>
      <c r="D3331" t="s">
        <v>280</v>
      </c>
      <c r="E3331" t="s">
        <v>122</v>
      </c>
      <c r="F3331" t="s">
        <v>159</v>
      </c>
      <c r="G3331" t="s">
        <v>160</v>
      </c>
      <c r="H3331" t="s">
        <v>143</v>
      </c>
      <c r="I3331" t="s">
        <v>124</v>
      </c>
      <c r="J3331" t="s">
        <v>125</v>
      </c>
      <c r="K3331" t="s">
        <v>1493</v>
      </c>
      <c r="N3331" t="s">
        <v>1494</v>
      </c>
      <c r="O3331" t="s">
        <v>539</v>
      </c>
      <c r="P3331" t="s">
        <v>1469</v>
      </c>
      <c r="Q3331" t="s">
        <v>281</v>
      </c>
      <c r="R3331" t="s">
        <v>131</v>
      </c>
      <c r="S3331" t="s">
        <v>164</v>
      </c>
      <c r="T3331" t="s">
        <v>165</v>
      </c>
      <c r="U3331" t="s">
        <v>151</v>
      </c>
      <c r="V3331" t="s">
        <v>135</v>
      </c>
      <c r="W3331" t="s">
        <v>136</v>
      </c>
      <c r="X3331" t="s">
        <v>1495</v>
      </c>
      <c r="Y3331" s="94">
        <v>13999.68</v>
      </c>
      <c r="Z3331" s="94">
        <v>0</v>
      </c>
      <c r="AA3331" s="94">
        <v>0</v>
      </c>
      <c r="AB3331" s="94">
        <v>0</v>
      </c>
      <c r="AC3331">
        <f t="shared" ref="AC3331:AC3394" si="104">MID(D3331,1,1)*1000</f>
        <v>3000</v>
      </c>
      <c r="AD3331" t="str">
        <f t="shared" ref="AD3331:AD3394" si="105">MID(A3331,6,3)</f>
        <v>307</v>
      </c>
    </row>
    <row r="3332" spans="1:30" hidden="1" x14ac:dyDescent="0.25">
      <c r="A3332" t="s">
        <v>1492</v>
      </c>
      <c r="B3332" t="s">
        <v>536</v>
      </c>
      <c r="C3332" t="s">
        <v>1466</v>
      </c>
      <c r="D3332" t="s">
        <v>172</v>
      </c>
      <c r="E3332" t="s">
        <v>122</v>
      </c>
      <c r="F3332" t="s">
        <v>159</v>
      </c>
      <c r="G3332" t="s">
        <v>160</v>
      </c>
      <c r="H3332" t="s">
        <v>143</v>
      </c>
      <c r="I3332" t="s">
        <v>124</v>
      </c>
      <c r="J3332" t="s">
        <v>125</v>
      </c>
      <c r="K3332" t="s">
        <v>1493</v>
      </c>
      <c r="N3332" t="s">
        <v>1494</v>
      </c>
      <c r="O3332" t="s">
        <v>539</v>
      </c>
      <c r="P3332" t="s">
        <v>1469</v>
      </c>
      <c r="Q3332" t="s">
        <v>173</v>
      </c>
      <c r="R3332" t="s">
        <v>131</v>
      </c>
      <c r="S3332" t="s">
        <v>164</v>
      </c>
      <c r="T3332" t="s">
        <v>165</v>
      </c>
      <c r="U3332" t="s">
        <v>151</v>
      </c>
      <c r="V3332" t="s">
        <v>135</v>
      </c>
      <c r="W3332" t="s">
        <v>136</v>
      </c>
      <c r="X3332" t="s">
        <v>1495</v>
      </c>
      <c r="Y3332" s="94">
        <v>22883.49</v>
      </c>
      <c r="Z3332" s="94">
        <v>0</v>
      </c>
      <c r="AA3332" s="94">
        <v>0</v>
      </c>
      <c r="AB3332" s="94">
        <v>0</v>
      </c>
      <c r="AC3332">
        <f t="shared" si="104"/>
        <v>3000</v>
      </c>
      <c r="AD3332" t="str">
        <f t="shared" si="105"/>
        <v>307</v>
      </c>
    </row>
    <row r="3333" spans="1:30" hidden="1" x14ac:dyDescent="0.25">
      <c r="A3333" t="s">
        <v>1492</v>
      </c>
      <c r="B3333" t="s">
        <v>536</v>
      </c>
      <c r="C3333" t="s">
        <v>1466</v>
      </c>
      <c r="D3333" t="s">
        <v>321</v>
      </c>
      <c r="E3333" t="s">
        <v>122</v>
      </c>
      <c r="F3333" t="s">
        <v>159</v>
      </c>
      <c r="G3333" t="s">
        <v>160</v>
      </c>
      <c r="H3333" t="s">
        <v>143</v>
      </c>
      <c r="I3333" t="s">
        <v>124</v>
      </c>
      <c r="J3333" t="s">
        <v>125</v>
      </c>
      <c r="K3333" t="s">
        <v>1493</v>
      </c>
      <c r="N3333" t="s">
        <v>1494</v>
      </c>
      <c r="O3333" t="s">
        <v>539</v>
      </c>
      <c r="P3333" t="s">
        <v>1469</v>
      </c>
      <c r="Q3333" t="s">
        <v>322</v>
      </c>
      <c r="R3333" t="s">
        <v>131</v>
      </c>
      <c r="S3333" t="s">
        <v>164</v>
      </c>
      <c r="T3333" t="s">
        <v>165</v>
      </c>
      <c r="U3333" t="s">
        <v>151</v>
      </c>
      <c r="V3333" t="s">
        <v>135</v>
      </c>
      <c r="W3333" t="s">
        <v>136</v>
      </c>
      <c r="X3333" t="s">
        <v>1495</v>
      </c>
      <c r="Y3333" s="94">
        <v>20600</v>
      </c>
      <c r="Z3333" s="94">
        <v>0</v>
      </c>
      <c r="AA3333" s="94">
        <v>0</v>
      </c>
      <c r="AB3333" s="94">
        <v>0</v>
      </c>
      <c r="AC3333">
        <f t="shared" si="104"/>
        <v>3000</v>
      </c>
      <c r="AD3333" t="str">
        <f t="shared" si="105"/>
        <v>307</v>
      </c>
    </row>
    <row r="3334" spans="1:30" hidden="1" x14ac:dyDescent="0.25">
      <c r="A3334" t="s">
        <v>1492</v>
      </c>
      <c r="B3334" t="s">
        <v>536</v>
      </c>
      <c r="C3334" t="s">
        <v>1466</v>
      </c>
      <c r="D3334" t="s">
        <v>174</v>
      </c>
      <c r="E3334" t="s">
        <v>122</v>
      </c>
      <c r="F3334" t="s">
        <v>159</v>
      </c>
      <c r="G3334" t="s">
        <v>160</v>
      </c>
      <c r="H3334" t="s">
        <v>143</v>
      </c>
      <c r="I3334" t="s">
        <v>124</v>
      </c>
      <c r="J3334" t="s">
        <v>125</v>
      </c>
      <c r="K3334" t="s">
        <v>1493</v>
      </c>
      <c r="N3334" t="s">
        <v>1494</v>
      </c>
      <c r="O3334" t="s">
        <v>539</v>
      </c>
      <c r="P3334" t="s">
        <v>1469</v>
      </c>
      <c r="Q3334" t="s">
        <v>175</v>
      </c>
      <c r="R3334" t="s">
        <v>131</v>
      </c>
      <c r="S3334" t="s">
        <v>164</v>
      </c>
      <c r="T3334" t="s">
        <v>165</v>
      </c>
      <c r="U3334" t="s">
        <v>151</v>
      </c>
      <c r="V3334" t="s">
        <v>135</v>
      </c>
      <c r="W3334" t="s">
        <v>136</v>
      </c>
      <c r="X3334" t="s">
        <v>1495</v>
      </c>
      <c r="Y3334" s="94">
        <v>20600</v>
      </c>
      <c r="Z3334" s="94">
        <v>0</v>
      </c>
      <c r="AA3334" s="94">
        <v>0</v>
      </c>
      <c r="AB3334" s="94">
        <v>0</v>
      </c>
      <c r="AC3334">
        <f t="shared" si="104"/>
        <v>3000</v>
      </c>
      <c r="AD3334" t="str">
        <f t="shared" si="105"/>
        <v>307</v>
      </c>
    </row>
    <row r="3335" spans="1:30" hidden="1" x14ac:dyDescent="0.25">
      <c r="A3335" s="97" t="s">
        <v>1496</v>
      </c>
      <c r="B3335" s="97" t="s">
        <v>641</v>
      </c>
      <c r="C3335" s="97" t="s">
        <v>1497</v>
      </c>
      <c r="D3335" s="97" t="s">
        <v>598</v>
      </c>
      <c r="E3335" s="97" t="s">
        <v>122</v>
      </c>
      <c r="F3335" s="98">
        <v>15</v>
      </c>
      <c r="G3335" s="98" t="s">
        <v>142</v>
      </c>
      <c r="H3335" s="97">
        <v>19</v>
      </c>
      <c r="I3335" s="97" t="s">
        <v>124</v>
      </c>
      <c r="J3335" s="97" t="s">
        <v>125</v>
      </c>
      <c r="K3335" s="97" t="s">
        <v>1498</v>
      </c>
      <c r="L3335" s="97"/>
      <c r="M3335" s="97"/>
      <c r="N3335" s="97" t="s">
        <v>1499</v>
      </c>
      <c r="O3335" s="97" t="s">
        <v>644</v>
      </c>
      <c r="P3335" s="97" t="s">
        <v>1500</v>
      </c>
      <c r="Q3335" s="97" t="s">
        <v>602</v>
      </c>
      <c r="R3335" s="97" t="s">
        <v>131</v>
      </c>
      <c r="S3335" s="97" t="s">
        <v>149</v>
      </c>
      <c r="T3335" s="97" t="s">
        <v>150</v>
      </c>
      <c r="U3335" s="97" t="s">
        <v>134</v>
      </c>
      <c r="V3335" s="97" t="s">
        <v>135</v>
      </c>
      <c r="W3335" s="97" t="s">
        <v>136</v>
      </c>
      <c r="X3335" s="97" t="s">
        <v>1501</v>
      </c>
      <c r="Y3335" s="99">
        <v>105477417.84</v>
      </c>
      <c r="Z3335" s="99">
        <v>141082760.5</v>
      </c>
      <c r="AA3335" s="99">
        <v>163358481.80239999</v>
      </c>
      <c r="AB3335" s="99">
        <v>163358481.80000001</v>
      </c>
      <c r="AC3335">
        <f t="shared" si="104"/>
        <v>4000</v>
      </c>
      <c r="AD3335" t="str">
        <f t="shared" si="105"/>
        <v>321</v>
      </c>
    </row>
    <row r="3336" spans="1:30" hidden="1" x14ac:dyDescent="0.25">
      <c r="A3336" s="97" t="s">
        <v>1492</v>
      </c>
      <c r="B3336" s="97" t="s">
        <v>536</v>
      </c>
      <c r="C3336" s="97" t="s">
        <v>1466</v>
      </c>
      <c r="D3336" s="97" t="s">
        <v>465</v>
      </c>
      <c r="E3336" s="97" t="s">
        <v>122</v>
      </c>
      <c r="F3336" s="98">
        <v>15</v>
      </c>
      <c r="G3336" s="98" t="s">
        <v>142</v>
      </c>
      <c r="H3336" s="97">
        <v>19</v>
      </c>
      <c r="I3336" s="97" t="s">
        <v>124</v>
      </c>
      <c r="J3336" s="97" t="s">
        <v>125</v>
      </c>
      <c r="K3336" s="97" t="s">
        <v>1493</v>
      </c>
      <c r="L3336" s="97"/>
      <c r="M3336" s="97"/>
      <c r="N3336" s="97" t="s">
        <v>1494</v>
      </c>
      <c r="O3336" s="97" t="s">
        <v>539</v>
      </c>
      <c r="P3336" s="97" t="s">
        <v>1469</v>
      </c>
      <c r="Q3336" s="97" t="s">
        <v>466</v>
      </c>
      <c r="R3336" s="97" t="s">
        <v>131</v>
      </c>
      <c r="S3336" s="97" t="s">
        <v>149</v>
      </c>
      <c r="T3336" s="97" t="s">
        <v>150</v>
      </c>
      <c r="U3336" s="97" t="s">
        <v>134</v>
      </c>
      <c r="V3336" s="97" t="s">
        <v>135</v>
      </c>
      <c r="W3336" s="97" t="s">
        <v>136</v>
      </c>
      <c r="X3336" s="97" t="s">
        <v>1495</v>
      </c>
      <c r="Y3336" s="99">
        <v>1822479.3600000001</v>
      </c>
      <c r="Z3336" s="99">
        <v>1838479.3600000001</v>
      </c>
      <c r="AA3336" s="99">
        <v>1496229.7844761903</v>
      </c>
      <c r="AB3336" s="99">
        <v>1496229.78</v>
      </c>
      <c r="AC3336">
        <f t="shared" si="104"/>
        <v>1000</v>
      </c>
      <c r="AD3336" t="str">
        <f t="shared" si="105"/>
        <v>307</v>
      </c>
    </row>
    <row r="3337" spans="1:30" hidden="1" x14ac:dyDescent="0.25">
      <c r="A3337" s="97" t="s">
        <v>1502</v>
      </c>
      <c r="B3337" s="97" t="s">
        <v>536</v>
      </c>
      <c r="C3337" s="97" t="s">
        <v>1466</v>
      </c>
      <c r="D3337" s="97" t="s">
        <v>141</v>
      </c>
      <c r="E3337" s="97" t="s">
        <v>122</v>
      </c>
      <c r="F3337" s="98">
        <v>15</v>
      </c>
      <c r="G3337" s="98" t="s">
        <v>142</v>
      </c>
      <c r="H3337" s="97" t="s">
        <v>143</v>
      </c>
      <c r="I3337" s="97" t="s">
        <v>124</v>
      </c>
      <c r="J3337" s="97" t="s">
        <v>125</v>
      </c>
      <c r="K3337" s="97" t="s">
        <v>1503</v>
      </c>
      <c r="L3337" s="97"/>
      <c r="M3337" s="97"/>
      <c r="N3337" s="97" t="s">
        <v>1504</v>
      </c>
      <c r="O3337" s="97" t="s">
        <v>539</v>
      </c>
      <c r="P3337" s="97" t="s">
        <v>1469</v>
      </c>
      <c r="Q3337" s="97" t="s">
        <v>148</v>
      </c>
      <c r="R3337" s="97" t="s">
        <v>131</v>
      </c>
      <c r="S3337" s="97" t="s">
        <v>149</v>
      </c>
      <c r="T3337" s="97" t="s">
        <v>150</v>
      </c>
      <c r="U3337" s="97" t="s">
        <v>151</v>
      </c>
      <c r="V3337" s="97" t="s">
        <v>135</v>
      </c>
      <c r="W3337" s="97" t="s">
        <v>136</v>
      </c>
      <c r="X3337" s="97"/>
      <c r="Y3337" s="99"/>
      <c r="Z3337" s="99"/>
      <c r="AA3337" s="99">
        <v>37792536</v>
      </c>
      <c r="AB3337" s="99">
        <v>37792536</v>
      </c>
      <c r="AC3337">
        <f t="shared" si="104"/>
        <v>1000</v>
      </c>
      <c r="AD3337" t="str">
        <f t="shared" si="105"/>
        <v>307</v>
      </c>
    </row>
    <row r="3338" spans="1:30" hidden="1" x14ac:dyDescent="0.25">
      <c r="A3338" s="97" t="s">
        <v>1502</v>
      </c>
      <c r="B3338" s="97" t="s">
        <v>536</v>
      </c>
      <c r="C3338" s="97" t="s">
        <v>1466</v>
      </c>
      <c r="D3338" s="97">
        <v>13201</v>
      </c>
      <c r="E3338" s="97" t="s">
        <v>122</v>
      </c>
      <c r="F3338" s="98">
        <v>15</v>
      </c>
      <c r="G3338" s="98" t="s">
        <v>142</v>
      </c>
      <c r="H3338" s="97">
        <v>19</v>
      </c>
      <c r="I3338" s="97" t="s">
        <v>124</v>
      </c>
      <c r="J3338" s="97" t="s">
        <v>125</v>
      </c>
      <c r="K3338" s="97" t="s">
        <v>1503</v>
      </c>
      <c r="L3338" s="97"/>
      <c r="M3338" s="97"/>
      <c r="N3338" s="97" t="s">
        <v>1504</v>
      </c>
      <c r="O3338" s="97" t="s">
        <v>539</v>
      </c>
      <c r="P3338" s="97" t="s">
        <v>1469</v>
      </c>
      <c r="Q3338" s="97" t="s">
        <v>152</v>
      </c>
      <c r="R3338" s="97" t="s">
        <v>131</v>
      </c>
      <c r="S3338" s="97" t="s">
        <v>149</v>
      </c>
      <c r="T3338" s="97" t="s">
        <v>150</v>
      </c>
      <c r="U3338" s="97" t="s">
        <v>134</v>
      </c>
      <c r="V3338" s="97" t="s">
        <v>135</v>
      </c>
      <c r="W3338" s="97" t="s">
        <v>136</v>
      </c>
      <c r="X3338" s="97"/>
      <c r="Y3338" s="99"/>
      <c r="Z3338" s="99"/>
      <c r="AA3338" s="99">
        <v>1574689</v>
      </c>
      <c r="AB3338" s="99">
        <v>1574689</v>
      </c>
      <c r="AC3338">
        <f t="shared" si="104"/>
        <v>1000</v>
      </c>
      <c r="AD3338" t="str">
        <f t="shared" si="105"/>
        <v>307</v>
      </c>
    </row>
    <row r="3339" spans="1:30" hidden="1" x14ac:dyDescent="0.25">
      <c r="A3339" s="97" t="s">
        <v>1502</v>
      </c>
      <c r="B3339" s="97" t="s">
        <v>536</v>
      </c>
      <c r="C3339" s="97" t="s">
        <v>1466</v>
      </c>
      <c r="D3339" s="97">
        <v>13203</v>
      </c>
      <c r="E3339" s="97" t="s">
        <v>122</v>
      </c>
      <c r="F3339" s="98">
        <v>15</v>
      </c>
      <c r="G3339" s="98" t="s">
        <v>142</v>
      </c>
      <c r="H3339" s="97">
        <v>19</v>
      </c>
      <c r="I3339" s="97" t="s">
        <v>124</v>
      </c>
      <c r="J3339" s="97" t="s">
        <v>125</v>
      </c>
      <c r="K3339" s="97" t="s">
        <v>1503</v>
      </c>
      <c r="L3339" s="97"/>
      <c r="M3339" s="97"/>
      <c r="N3339" s="97" t="s">
        <v>1504</v>
      </c>
      <c r="O3339" s="97" t="s">
        <v>539</v>
      </c>
      <c r="P3339" s="97" t="s">
        <v>1469</v>
      </c>
      <c r="Q3339" s="97" t="s">
        <v>153</v>
      </c>
      <c r="R3339" s="97" t="s">
        <v>131</v>
      </c>
      <c r="S3339" s="97" t="s">
        <v>149</v>
      </c>
      <c r="T3339" s="97" t="s">
        <v>150</v>
      </c>
      <c r="U3339" s="97" t="s">
        <v>134</v>
      </c>
      <c r="V3339" s="97" t="s">
        <v>135</v>
      </c>
      <c r="W3339" s="97" t="s">
        <v>136</v>
      </c>
      <c r="X3339" s="97"/>
      <c r="Y3339" s="99"/>
      <c r="Z3339" s="99"/>
      <c r="AA3339" s="99">
        <v>6298756</v>
      </c>
      <c r="AB3339" s="99">
        <v>6298756</v>
      </c>
      <c r="AC3339">
        <f t="shared" si="104"/>
        <v>1000</v>
      </c>
      <c r="AD3339" t="str">
        <f t="shared" si="105"/>
        <v>307</v>
      </c>
    </row>
    <row r="3340" spans="1:30" hidden="1" x14ac:dyDescent="0.25">
      <c r="A3340" s="97" t="s">
        <v>1502</v>
      </c>
      <c r="B3340" s="97" t="s">
        <v>536</v>
      </c>
      <c r="C3340" s="97" t="s">
        <v>1466</v>
      </c>
      <c r="D3340" s="97" t="s">
        <v>183</v>
      </c>
      <c r="E3340" s="97" t="s">
        <v>122</v>
      </c>
      <c r="F3340" s="98">
        <v>15</v>
      </c>
      <c r="G3340" s="98" t="s">
        <v>142</v>
      </c>
      <c r="H3340" s="97">
        <v>19</v>
      </c>
      <c r="I3340" s="97" t="s">
        <v>124</v>
      </c>
      <c r="J3340" s="97" t="s">
        <v>125</v>
      </c>
      <c r="K3340" s="97" t="s">
        <v>1503</v>
      </c>
      <c r="L3340" s="97"/>
      <c r="M3340" s="97"/>
      <c r="N3340" s="97" t="s">
        <v>1504</v>
      </c>
      <c r="O3340" s="97" t="s">
        <v>539</v>
      </c>
      <c r="P3340" s="97" t="s">
        <v>1469</v>
      </c>
      <c r="Q3340" s="97" t="s">
        <v>184</v>
      </c>
      <c r="R3340" s="97" t="s">
        <v>131</v>
      </c>
      <c r="S3340" s="97" t="s">
        <v>149</v>
      </c>
      <c r="T3340" s="97" t="s">
        <v>150</v>
      </c>
      <c r="U3340" s="97" t="s">
        <v>134</v>
      </c>
      <c r="V3340" s="97" t="s">
        <v>135</v>
      </c>
      <c r="W3340" s="97" t="s">
        <v>136</v>
      </c>
      <c r="X3340" s="97" t="s">
        <v>1505</v>
      </c>
      <c r="Y3340" s="99">
        <v>984654.36</v>
      </c>
      <c r="Z3340" s="99">
        <v>1286191.0319999999</v>
      </c>
      <c r="AA3340" s="99">
        <v>1286191.0319999999</v>
      </c>
      <c r="AB3340" s="99">
        <v>1286191.03</v>
      </c>
      <c r="AC3340">
        <f t="shared" si="104"/>
        <v>1000</v>
      </c>
      <c r="AD3340" t="str">
        <f t="shared" si="105"/>
        <v>307</v>
      </c>
    </row>
    <row r="3341" spans="1:30" hidden="1" x14ac:dyDescent="0.25">
      <c r="A3341" s="97" t="s">
        <v>1502</v>
      </c>
      <c r="B3341" s="97" t="s">
        <v>536</v>
      </c>
      <c r="C3341" s="97" t="s">
        <v>1466</v>
      </c>
      <c r="D3341" s="97">
        <v>14101</v>
      </c>
      <c r="E3341" s="97" t="s">
        <v>122</v>
      </c>
      <c r="F3341" s="98">
        <v>15</v>
      </c>
      <c r="G3341" s="98" t="s">
        <v>142</v>
      </c>
      <c r="H3341" s="97">
        <v>19</v>
      </c>
      <c r="I3341" s="97" t="s">
        <v>124</v>
      </c>
      <c r="J3341" s="97" t="s">
        <v>125</v>
      </c>
      <c r="K3341" s="97" t="s">
        <v>1503</v>
      </c>
      <c r="L3341" s="97"/>
      <c r="M3341" s="97"/>
      <c r="N3341" s="97" t="s">
        <v>1504</v>
      </c>
      <c r="O3341" s="97" t="s">
        <v>539</v>
      </c>
      <c r="P3341" s="97" t="s">
        <v>1469</v>
      </c>
      <c r="Q3341" s="97" t="s">
        <v>154</v>
      </c>
      <c r="R3341" s="97" t="s">
        <v>131</v>
      </c>
      <c r="S3341" s="97" t="s">
        <v>149</v>
      </c>
      <c r="T3341" s="97" t="s">
        <v>150</v>
      </c>
      <c r="U3341" s="97" t="s">
        <v>134</v>
      </c>
      <c r="V3341" s="97" t="s">
        <v>135</v>
      </c>
      <c r="W3341" s="97" t="s">
        <v>136</v>
      </c>
      <c r="X3341" s="97"/>
      <c r="Y3341" s="99"/>
      <c r="Z3341" s="99"/>
      <c r="AA3341" s="99">
        <v>2078589.48</v>
      </c>
      <c r="AB3341" s="99">
        <v>2078589.48</v>
      </c>
      <c r="AC3341">
        <f t="shared" si="104"/>
        <v>1000</v>
      </c>
      <c r="AD3341" t="str">
        <f t="shared" si="105"/>
        <v>307</v>
      </c>
    </row>
    <row r="3342" spans="1:30" hidden="1" x14ac:dyDescent="0.25">
      <c r="A3342" s="97" t="s">
        <v>1502</v>
      </c>
      <c r="B3342" s="97" t="s">
        <v>536</v>
      </c>
      <c r="C3342" s="97" t="s">
        <v>1466</v>
      </c>
      <c r="D3342" s="97">
        <v>14103</v>
      </c>
      <c r="E3342" s="97" t="s">
        <v>122</v>
      </c>
      <c r="F3342" s="98">
        <v>15</v>
      </c>
      <c r="G3342" s="98" t="s">
        <v>142</v>
      </c>
      <c r="H3342" s="97">
        <v>19</v>
      </c>
      <c r="I3342" s="97" t="s">
        <v>124</v>
      </c>
      <c r="J3342" s="97" t="s">
        <v>125</v>
      </c>
      <c r="K3342" s="97" t="s">
        <v>1503</v>
      </c>
      <c r="L3342" s="97"/>
      <c r="M3342" s="97"/>
      <c r="N3342" s="97" t="s">
        <v>1504</v>
      </c>
      <c r="O3342" s="97" t="s">
        <v>539</v>
      </c>
      <c r="P3342" s="97" t="s">
        <v>1469</v>
      </c>
      <c r="Q3342" s="97" t="s">
        <v>155</v>
      </c>
      <c r="R3342" s="97" t="s">
        <v>131</v>
      </c>
      <c r="S3342" s="97" t="s">
        <v>149</v>
      </c>
      <c r="T3342" s="97" t="s">
        <v>150</v>
      </c>
      <c r="U3342" s="97" t="s">
        <v>134</v>
      </c>
      <c r="V3342" s="97" t="s">
        <v>135</v>
      </c>
      <c r="W3342" s="97" t="s">
        <v>136</v>
      </c>
      <c r="X3342" s="97"/>
      <c r="Y3342" s="99"/>
      <c r="Z3342" s="99"/>
      <c r="AA3342" s="99">
        <v>850332.05999999994</v>
      </c>
      <c r="AB3342" s="99">
        <v>850332.06</v>
      </c>
      <c r="AC3342">
        <f t="shared" si="104"/>
        <v>1000</v>
      </c>
      <c r="AD3342" t="str">
        <f t="shared" si="105"/>
        <v>307</v>
      </c>
    </row>
    <row r="3343" spans="1:30" hidden="1" x14ac:dyDescent="0.25">
      <c r="A3343" s="97" t="s">
        <v>1502</v>
      </c>
      <c r="B3343" s="97" t="s">
        <v>536</v>
      </c>
      <c r="C3343" s="97" t="s">
        <v>1466</v>
      </c>
      <c r="D3343" s="97">
        <v>14201</v>
      </c>
      <c r="E3343" s="97" t="s">
        <v>122</v>
      </c>
      <c r="F3343" s="98">
        <v>15</v>
      </c>
      <c r="G3343" s="98" t="s">
        <v>142</v>
      </c>
      <c r="H3343" s="97">
        <v>19</v>
      </c>
      <c r="I3343" s="97" t="s">
        <v>124</v>
      </c>
      <c r="J3343" s="97" t="s">
        <v>125</v>
      </c>
      <c r="K3343" s="97" t="s">
        <v>1503</v>
      </c>
      <c r="L3343" s="97"/>
      <c r="M3343" s="97"/>
      <c r="N3343" s="97" t="s">
        <v>1504</v>
      </c>
      <c r="O3343" s="97" t="s">
        <v>539</v>
      </c>
      <c r="P3343" s="97" t="s">
        <v>1469</v>
      </c>
      <c r="Q3343" s="97" t="s">
        <v>156</v>
      </c>
      <c r="R3343" s="97" t="s">
        <v>131</v>
      </c>
      <c r="S3343" s="97" t="s">
        <v>149</v>
      </c>
      <c r="T3343" s="97" t="s">
        <v>150</v>
      </c>
      <c r="U3343" s="97" t="s">
        <v>134</v>
      </c>
      <c r="V3343" s="97" t="s">
        <v>135</v>
      </c>
      <c r="W3343" s="97" t="s">
        <v>136</v>
      </c>
      <c r="X3343" s="97"/>
      <c r="Y3343" s="99"/>
      <c r="Z3343" s="99"/>
      <c r="AA3343" s="99">
        <v>1889626.8</v>
      </c>
      <c r="AB3343" s="99">
        <v>1889626.8</v>
      </c>
      <c r="AC3343">
        <f t="shared" si="104"/>
        <v>1000</v>
      </c>
      <c r="AD3343" t="str">
        <f t="shared" si="105"/>
        <v>307</v>
      </c>
    </row>
    <row r="3344" spans="1:30" hidden="1" x14ac:dyDescent="0.25">
      <c r="A3344" s="97" t="s">
        <v>1502</v>
      </c>
      <c r="B3344" s="97" t="s">
        <v>536</v>
      </c>
      <c r="C3344" s="97" t="s">
        <v>1466</v>
      </c>
      <c r="D3344" s="97">
        <v>14301</v>
      </c>
      <c r="E3344" s="97" t="s">
        <v>122</v>
      </c>
      <c r="F3344" s="98">
        <v>15</v>
      </c>
      <c r="G3344" s="98" t="s">
        <v>142</v>
      </c>
      <c r="H3344" s="97">
        <v>19</v>
      </c>
      <c r="I3344" s="97" t="s">
        <v>124</v>
      </c>
      <c r="J3344" s="97" t="s">
        <v>125</v>
      </c>
      <c r="K3344" s="97" t="s">
        <v>1503</v>
      </c>
      <c r="L3344" s="97"/>
      <c r="M3344" s="97"/>
      <c r="N3344" s="97" t="s">
        <v>1504</v>
      </c>
      <c r="O3344" s="97" t="s">
        <v>539</v>
      </c>
      <c r="P3344" s="97" t="s">
        <v>1469</v>
      </c>
      <c r="Q3344" s="97" t="s">
        <v>178</v>
      </c>
      <c r="R3344" s="97" t="s">
        <v>131</v>
      </c>
      <c r="S3344" s="97" t="s">
        <v>149</v>
      </c>
      <c r="T3344" s="97" t="s">
        <v>150</v>
      </c>
      <c r="U3344" s="97" t="s">
        <v>134</v>
      </c>
      <c r="V3344" s="97" t="s">
        <v>135</v>
      </c>
      <c r="W3344" s="97" t="s">
        <v>136</v>
      </c>
      <c r="X3344" s="97"/>
      <c r="Y3344" s="99"/>
      <c r="Z3344" s="99"/>
      <c r="AA3344" s="99">
        <v>2267552.16</v>
      </c>
      <c r="AB3344" s="99">
        <v>2267552.16</v>
      </c>
      <c r="AC3344">
        <f t="shared" si="104"/>
        <v>1000</v>
      </c>
      <c r="AD3344" t="str">
        <f t="shared" si="105"/>
        <v>307</v>
      </c>
    </row>
    <row r="3345" spans="1:30" hidden="1" x14ac:dyDescent="0.25">
      <c r="A3345" t="s">
        <v>1502</v>
      </c>
      <c r="B3345" t="s">
        <v>536</v>
      </c>
      <c r="C3345" t="s">
        <v>1466</v>
      </c>
      <c r="D3345" t="s">
        <v>186</v>
      </c>
      <c r="E3345" t="s">
        <v>122</v>
      </c>
      <c r="F3345" t="s">
        <v>159</v>
      </c>
      <c r="G3345" t="s">
        <v>160</v>
      </c>
      <c r="H3345" t="s">
        <v>143</v>
      </c>
      <c r="I3345" t="s">
        <v>124</v>
      </c>
      <c r="J3345" t="s">
        <v>125</v>
      </c>
      <c r="K3345" t="s">
        <v>1503</v>
      </c>
      <c r="N3345" t="s">
        <v>1504</v>
      </c>
      <c r="O3345" t="s">
        <v>539</v>
      </c>
      <c r="P3345" t="s">
        <v>1469</v>
      </c>
      <c r="Q3345" t="s">
        <v>188</v>
      </c>
      <c r="R3345" t="s">
        <v>131</v>
      </c>
      <c r="S3345" t="s">
        <v>164</v>
      </c>
      <c r="T3345" t="s">
        <v>165</v>
      </c>
      <c r="U3345" t="s">
        <v>151</v>
      </c>
      <c r="V3345" t="s">
        <v>135</v>
      </c>
      <c r="W3345" t="s">
        <v>136</v>
      </c>
      <c r="X3345" t="s">
        <v>1505</v>
      </c>
      <c r="Y3345" s="94">
        <v>111496.44</v>
      </c>
      <c r="Z3345" s="94">
        <v>89243.07</v>
      </c>
      <c r="AA3345" s="94">
        <v>91920.36</v>
      </c>
      <c r="AB3345" s="94">
        <v>91920.36</v>
      </c>
      <c r="AC3345">
        <f t="shared" si="104"/>
        <v>2000</v>
      </c>
      <c r="AD3345" t="str">
        <f t="shared" si="105"/>
        <v>307</v>
      </c>
    </row>
    <row r="3346" spans="1:30" hidden="1" x14ac:dyDescent="0.25">
      <c r="A3346" t="s">
        <v>1502</v>
      </c>
      <c r="B3346" t="s">
        <v>536</v>
      </c>
      <c r="C3346" t="s">
        <v>1466</v>
      </c>
      <c r="D3346" t="s">
        <v>190</v>
      </c>
      <c r="E3346" t="s">
        <v>122</v>
      </c>
      <c r="F3346" t="s">
        <v>159</v>
      </c>
      <c r="G3346" t="s">
        <v>160</v>
      </c>
      <c r="H3346" t="s">
        <v>143</v>
      </c>
      <c r="I3346" t="s">
        <v>124</v>
      </c>
      <c r="J3346" t="s">
        <v>125</v>
      </c>
      <c r="K3346" t="s">
        <v>1503</v>
      </c>
      <c r="N3346" t="s">
        <v>1504</v>
      </c>
      <c r="O3346" t="s">
        <v>539</v>
      </c>
      <c r="P3346" t="s">
        <v>1469</v>
      </c>
      <c r="Q3346" t="s">
        <v>191</v>
      </c>
      <c r="R3346" t="s">
        <v>131</v>
      </c>
      <c r="S3346" t="s">
        <v>164</v>
      </c>
      <c r="T3346" t="s">
        <v>165</v>
      </c>
      <c r="U3346" t="s">
        <v>151</v>
      </c>
      <c r="V3346" t="s">
        <v>135</v>
      </c>
      <c r="W3346" t="s">
        <v>136</v>
      </c>
      <c r="X3346" t="s">
        <v>1505</v>
      </c>
      <c r="Y3346" s="94">
        <v>25000</v>
      </c>
      <c r="Z3346" s="94">
        <v>25000</v>
      </c>
      <c r="AA3346" s="94">
        <v>25750</v>
      </c>
      <c r="AB3346" s="94">
        <v>25750</v>
      </c>
      <c r="AC3346">
        <f t="shared" si="104"/>
        <v>2000</v>
      </c>
      <c r="AD3346" t="str">
        <f t="shared" si="105"/>
        <v>307</v>
      </c>
    </row>
    <row r="3347" spans="1:30" hidden="1" x14ac:dyDescent="0.25">
      <c r="A3347" t="s">
        <v>1502</v>
      </c>
      <c r="B3347" t="s">
        <v>536</v>
      </c>
      <c r="C3347" t="s">
        <v>1466</v>
      </c>
      <c r="D3347" t="s">
        <v>192</v>
      </c>
      <c r="E3347" t="s">
        <v>122</v>
      </c>
      <c r="F3347" t="s">
        <v>159</v>
      </c>
      <c r="G3347" t="s">
        <v>160</v>
      </c>
      <c r="H3347" t="s">
        <v>143</v>
      </c>
      <c r="I3347" t="s">
        <v>124</v>
      </c>
      <c r="J3347" t="s">
        <v>125</v>
      </c>
      <c r="K3347" t="s">
        <v>1503</v>
      </c>
      <c r="N3347" t="s">
        <v>1504</v>
      </c>
      <c r="O3347" t="s">
        <v>539</v>
      </c>
      <c r="P3347" t="s">
        <v>1469</v>
      </c>
      <c r="Q3347" t="s">
        <v>193</v>
      </c>
      <c r="R3347" t="s">
        <v>131</v>
      </c>
      <c r="S3347" t="s">
        <v>164</v>
      </c>
      <c r="T3347" t="s">
        <v>165</v>
      </c>
      <c r="U3347" t="s">
        <v>151</v>
      </c>
      <c r="V3347" t="s">
        <v>135</v>
      </c>
      <c r="W3347" t="s">
        <v>136</v>
      </c>
      <c r="X3347" t="s">
        <v>1505</v>
      </c>
      <c r="Y3347" s="94">
        <v>195158.24</v>
      </c>
      <c r="Z3347" s="94">
        <v>189044.03999999998</v>
      </c>
      <c r="AA3347" s="94">
        <v>194715.36</v>
      </c>
      <c r="AB3347" s="94">
        <v>194715.36</v>
      </c>
      <c r="AC3347">
        <f t="shared" si="104"/>
        <v>2000</v>
      </c>
      <c r="AD3347" t="str">
        <f t="shared" si="105"/>
        <v>307</v>
      </c>
    </row>
    <row r="3348" spans="1:30" hidden="1" x14ac:dyDescent="0.25">
      <c r="A3348" t="s">
        <v>1502</v>
      </c>
      <c r="B3348" t="s">
        <v>536</v>
      </c>
      <c r="C3348" t="s">
        <v>1466</v>
      </c>
      <c r="D3348" t="s">
        <v>196</v>
      </c>
      <c r="E3348" t="s">
        <v>122</v>
      </c>
      <c r="F3348" t="s">
        <v>159</v>
      </c>
      <c r="G3348" t="s">
        <v>160</v>
      </c>
      <c r="H3348" t="s">
        <v>143</v>
      </c>
      <c r="I3348" t="s">
        <v>124</v>
      </c>
      <c r="J3348" t="s">
        <v>125</v>
      </c>
      <c r="K3348" t="s">
        <v>1503</v>
      </c>
      <c r="N3348" t="s">
        <v>1504</v>
      </c>
      <c r="O3348" t="s">
        <v>539</v>
      </c>
      <c r="P3348" t="s">
        <v>1469</v>
      </c>
      <c r="Q3348" t="s">
        <v>197</v>
      </c>
      <c r="R3348" t="s">
        <v>131</v>
      </c>
      <c r="S3348" t="s">
        <v>164</v>
      </c>
      <c r="T3348" t="s">
        <v>165</v>
      </c>
      <c r="U3348" t="s">
        <v>151</v>
      </c>
      <c r="V3348" t="s">
        <v>135</v>
      </c>
      <c r="W3348" t="s">
        <v>136</v>
      </c>
      <c r="X3348" t="s">
        <v>1505</v>
      </c>
      <c r="Y3348" s="94">
        <v>11327.9</v>
      </c>
      <c r="Z3348" s="94">
        <v>11327.9</v>
      </c>
      <c r="AA3348" s="94">
        <v>11667.74</v>
      </c>
      <c r="AB3348" s="94">
        <v>11667.74</v>
      </c>
      <c r="AC3348">
        <f t="shared" si="104"/>
        <v>2000</v>
      </c>
      <c r="AD3348" t="str">
        <f t="shared" si="105"/>
        <v>307</v>
      </c>
    </row>
    <row r="3349" spans="1:30" hidden="1" x14ac:dyDescent="0.25">
      <c r="A3349" t="s">
        <v>1502</v>
      </c>
      <c r="B3349" t="s">
        <v>536</v>
      </c>
      <c r="C3349" t="s">
        <v>1466</v>
      </c>
      <c r="D3349" t="s">
        <v>198</v>
      </c>
      <c r="E3349" t="s">
        <v>122</v>
      </c>
      <c r="F3349" t="s">
        <v>159</v>
      </c>
      <c r="G3349" t="s">
        <v>160</v>
      </c>
      <c r="H3349" t="s">
        <v>143</v>
      </c>
      <c r="I3349" t="s">
        <v>124</v>
      </c>
      <c r="J3349" t="s">
        <v>125</v>
      </c>
      <c r="K3349" t="s">
        <v>1503</v>
      </c>
      <c r="N3349" t="s">
        <v>1504</v>
      </c>
      <c r="O3349" t="s">
        <v>539</v>
      </c>
      <c r="P3349" t="s">
        <v>1469</v>
      </c>
      <c r="Q3349" t="s">
        <v>199</v>
      </c>
      <c r="R3349" t="s">
        <v>131</v>
      </c>
      <c r="S3349" t="s">
        <v>164</v>
      </c>
      <c r="T3349" t="s">
        <v>165</v>
      </c>
      <c r="U3349" t="s">
        <v>151</v>
      </c>
      <c r="V3349" t="s">
        <v>135</v>
      </c>
      <c r="W3349" t="s">
        <v>136</v>
      </c>
      <c r="X3349" t="s">
        <v>1505</v>
      </c>
      <c r="Y3349" s="94">
        <v>123391.59</v>
      </c>
      <c r="Z3349" s="94">
        <v>56484.53</v>
      </c>
      <c r="AA3349" s="94">
        <v>58179.07</v>
      </c>
      <c r="AB3349" s="94">
        <v>58179.07</v>
      </c>
      <c r="AC3349">
        <f t="shared" si="104"/>
        <v>2000</v>
      </c>
      <c r="AD3349" t="str">
        <f t="shared" si="105"/>
        <v>307</v>
      </c>
    </row>
    <row r="3350" spans="1:30" hidden="1" x14ac:dyDescent="0.25">
      <c r="A3350" t="s">
        <v>1502</v>
      </c>
      <c r="B3350" t="s">
        <v>536</v>
      </c>
      <c r="C3350" t="s">
        <v>1466</v>
      </c>
      <c r="D3350" t="s">
        <v>200</v>
      </c>
      <c r="E3350" t="s">
        <v>122</v>
      </c>
      <c r="F3350" t="s">
        <v>159</v>
      </c>
      <c r="G3350" t="s">
        <v>160</v>
      </c>
      <c r="H3350" t="s">
        <v>143</v>
      </c>
      <c r="I3350" t="s">
        <v>124</v>
      </c>
      <c r="J3350" t="s">
        <v>125</v>
      </c>
      <c r="K3350" t="s">
        <v>1503</v>
      </c>
      <c r="N3350" t="s">
        <v>1504</v>
      </c>
      <c r="O3350" t="s">
        <v>539</v>
      </c>
      <c r="P3350" t="s">
        <v>1469</v>
      </c>
      <c r="Q3350" t="s">
        <v>201</v>
      </c>
      <c r="R3350" t="s">
        <v>131</v>
      </c>
      <c r="S3350" t="s">
        <v>164</v>
      </c>
      <c r="T3350" t="s">
        <v>165</v>
      </c>
      <c r="U3350" t="s">
        <v>151</v>
      </c>
      <c r="V3350" t="s">
        <v>135</v>
      </c>
      <c r="W3350" t="s">
        <v>136</v>
      </c>
      <c r="X3350" t="s">
        <v>1505</v>
      </c>
      <c r="Y3350" s="94">
        <v>101456.19</v>
      </c>
      <c r="Z3350" s="94">
        <v>148456.19</v>
      </c>
      <c r="AA3350" s="94">
        <v>152909.88</v>
      </c>
      <c r="AB3350" s="94">
        <v>152909.88</v>
      </c>
      <c r="AC3350">
        <f t="shared" si="104"/>
        <v>2000</v>
      </c>
      <c r="AD3350" t="str">
        <f t="shared" si="105"/>
        <v>307</v>
      </c>
    </row>
    <row r="3351" spans="1:30" hidden="1" x14ac:dyDescent="0.25">
      <c r="A3351" t="s">
        <v>1502</v>
      </c>
      <c r="B3351" t="s">
        <v>536</v>
      </c>
      <c r="C3351" t="s">
        <v>1466</v>
      </c>
      <c r="D3351" t="s">
        <v>1471</v>
      </c>
      <c r="E3351" t="s">
        <v>122</v>
      </c>
      <c r="F3351" t="s">
        <v>159</v>
      </c>
      <c r="G3351" t="s">
        <v>160</v>
      </c>
      <c r="H3351" t="s">
        <v>143</v>
      </c>
      <c r="I3351" t="s">
        <v>124</v>
      </c>
      <c r="J3351" t="s">
        <v>125</v>
      </c>
      <c r="K3351" t="s">
        <v>1503</v>
      </c>
      <c r="N3351" t="s">
        <v>1504</v>
      </c>
      <c r="O3351" t="s">
        <v>539</v>
      </c>
      <c r="P3351" t="s">
        <v>1469</v>
      </c>
      <c r="Q3351" t="s">
        <v>1472</v>
      </c>
      <c r="R3351" t="s">
        <v>131</v>
      </c>
      <c r="S3351" t="s">
        <v>164</v>
      </c>
      <c r="T3351" t="s">
        <v>165</v>
      </c>
      <c r="U3351" t="s">
        <v>151</v>
      </c>
      <c r="V3351" t="s">
        <v>135</v>
      </c>
      <c r="W3351" t="s">
        <v>136</v>
      </c>
      <c r="X3351" t="s">
        <v>1505</v>
      </c>
      <c r="Y3351" s="94">
        <v>4249680.5</v>
      </c>
      <c r="Z3351" s="94">
        <v>5879031.0015469696</v>
      </c>
      <c r="AA3351" s="94">
        <v>6055401.9299999997</v>
      </c>
      <c r="AB3351" s="94">
        <v>6055401.9299999997</v>
      </c>
      <c r="AC3351">
        <f t="shared" si="104"/>
        <v>2000</v>
      </c>
      <c r="AD3351" t="str">
        <f t="shared" si="105"/>
        <v>307</v>
      </c>
    </row>
    <row r="3352" spans="1:30" hidden="1" x14ac:dyDescent="0.25">
      <c r="A3352" t="s">
        <v>1502</v>
      </c>
      <c r="B3352" t="s">
        <v>536</v>
      </c>
      <c r="C3352" t="s">
        <v>1466</v>
      </c>
      <c r="D3352" t="s">
        <v>446</v>
      </c>
      <c r="E3352" t="s">
        <v>122</v>
      </c>
      <c r="F3352" t="s">
        <v>159</v>
      </c>
      <c r="G3352" t="s">
        <v>160</v>
      </c>
      <c r="H3352" t="s">
        <v>143</v>
      </c>
      <c r="I3352" t="s">
        <v>124</v>
      </c>
      <c r="J3352" t="s">
        <v>125</v>
      </c>
      <c r="K3352" t="s">
        <v>1503</v>
      </c>
      <c r="N3352" t="s">
        <v>1504</v>
      </c>
      <c r="O3352" t="s">
        <v>539</v>
      </c>
      <c r="P3352" t="s">
        <v>1469</v>
      </c>
      <c r="Q3352" t="s">
        <v>447</v>
      </c>
      <c r="R3352" t="s">
        <v>131</v>
      </c>
      <c r="S3352" t="s">
        <v>164</v>
      </c>
      <c r="T3352" t="s">
        <v>165</v>
      </c>
      <c r="U3352" t="s">
        <v>151</v>
      </c>
      <c r="V3352" t="s">
        <v>135</v>
      </c>
      <c r="W3352" t="s">
        <v>136</v>
      </c>
      <c r="X3352" t="s">
        <v>1505</v>
      </c>
      <c r="Y3352" s="94">
        <v>233997.07</v>
      </c>
      <c r="Z3352" s="94">
        <v>169037.07</v>
      </c>
      <c r="AA3352" s="94">
        <v>174108.18</v>
      </c>
      <c r="AB3352" s="94">
        <v>174108.18</v>
      </c>
      <c r="AC3352">
        <f t="shared" si="104"/>
        <v>2000</v>
      </c>
      <c r="AD3352" t="str">
        <f t="shared" si="105"/>
        <v>307</v>
      </c>
    </row>
    <row r="3353" spans="1:30" hidden="1" x14ac:dyDescent="0.25">
      <c r="A3353" t="s">
        <v>1502</v>
      </c>
      <c r="B3353" t="s">
        <v>536</v>
      </c>
      <c r="C3353" t="s">
        <v>1466</v>
      </c>
      <c r="D3353" t="s">
        <v>506</v>
      </c>
      <c r="E3353" t="s">
        <v>122</v>
      </c>
      <c r="F3353" t="s">
        <v>159</v>
      </c>
      <c r="G3353" t="s">
        <v>160</v>
      </c>
      <c r="H3353" t="s">
        <v>143</v>
      </c>
      <c r="I3353" t="s">
        <v>124</v>
      </c>
      <c r="J3353" t="s">
        <v>125</v>
      </c>
      <c r="K3353" t="s">
        <v>1503</v>
      </c>
      <c r="N3353" t="s">
        <v>1504</v>
      </c>
      <c r="O3353" t="s">
        <v>539</v>
      </c>
      <c r="P3353" t="s">
        <v>1469</v>
      </c>
      <c r="Q3353" t="s">
        <v>507</v>
      </c>
      <c r="R3353" t="s">
        <v>131</v>
      </c>
      <c r="S3353" t="s">
        <v>164</v>
      </c>
      <c r="T3353" t="s">
        <v>165</v>
      </c>
      <c r="U3353" t="s">
        <v>151</v>
      </c>
      <c r="V3353" t="s">
        <v>135</v>
      </c>
      <c r="W3353" t="s">
        <v>136</v>
      </c>
      <c r="X3353" t="s">
        <v>1505</v>
      </c>
      <c r="Y3353" s="94">
        <v>10000</v>
      </c>
      <c r="Z3353" s="94">
        <v>10000</v>
      </c>
      <c r="AA3353" s="94">
        <v>10300</v>
      </c>
      <c r="AB3353" s="94">
        <v>10300</v>
      </c>
      <c r="AC3353">
        <f t="shared" si="104"/>
        <v>2000</v>
      </c>
      <c r="AD3353" t="str">
        <f t="shared" si="105"/>
        <v>307</v>
      </c>
    </row>
    <row r="3354" spans="1:30" hidden="1" x14ac:dyDescent="0.25">
      <c r="A3354" t="s">
        <v>1502</v>
      </c>
      <c r="B3354" t="s">
        <v>536</v>
      </c>
      <c r="C3354" t="s">
        <v>1466</v>
      </c>
      <c r="D3354" t="s">
        <v>206</v>
      </c>
      <c r="E3354" t="s">
        <v>122</v>
      </c>
      <c r="F3354" t="s">
        <v>159</v>
      </c>
      <c r="G3354" t="s">
        <v>160</v>
      </c>
      <c r="H3354" t="s">
        <v>143</v>
      </c>
      <c r="I3354" t="s">
        <v>124</v>
      </c>
      <c r="J3354" t="s">
        <v>125</v>
      </c>
      <c r="K3354" t="s">
        <v>1503</v>
      </c>
      <c r="N3354" t="s">
        <v>1504</v>
      </c>
      <c r="O3354" t="s">
        <v>539</v>
      </c>
      <c r="P3354" t="s">
        <v>1469</v>
      </c>
      <c r="Q3354" t="s">
        <v>207</v>
      </c>
      <c r="R3354" t="s">
        <v>131</v>
      </c>
      <c r="S3354" t="s">
        <v>164</v>
      </c>
      <c r="T3354" t="s">
        <v>165</v>
      </c>
      <c r="U3354" t="s">
        <v>151</v>
      </c>
      <c r="V3354" t="s">
        <v>135</v>
      </c>
      <c r="W3354" t="s">
        <v>136</v>
      </c>
      <c r="X3354" t="s">
        <v>1505</v>
      </c>
      <c r="Y3354" s="94">
        <v>60000</v>
      </c>
      <c r="Z3354" s="94">
        <v>60000</v>
      </c>
      <c r="AA3354" s="94">
        <v>61800</v>
      </c>
      <c r="AB3354" s="94">
        <v>61800</v>
      </c>
      <c r="AC3354">
        <f t="shared" si="104"/>
        <v>2000</v>
      </c>
      <c r="AD3354" t="str">
        <f t="shared" si="105"/>
        <v>307</v>
      </c>
    </row>
    <row r="3355" spans="1:30" hidden="1" x14ac:dyDescent="0.25">
      <c r="A3355" t="s">
        <v>1502</v>
      </c>
      <c r="B3355" t="s">
        <v>536</v>
      </c>
      <c r="C3355" t="s">
        <v>1466</v>
      </c>
      <c r="D3355" t="s">
        <v>208</v>
      </c>
      <c r="E3355" t="s">
        <v>122</v>
      </c>
      <c r="F3355" t="s">
        <v>159</v>
      </c>
      <c r="G3355" t="s">
        <v>160</v>
      </c>
      <c r="H3355" t="s">
        <v>143</v>
      </c>
      <c r="I3355" t="s">
        <v>124</v>
      </c>
      <c r="J3355" t="s">
        <v>125</v>
      </c>
      <c r="K3355" t="s">
        <v>1503</v>
      </c>
      <c r="N3355" t="s">
        <v>1504</v>
      </c>
      <c r="O3355" t="s">
        <v>539</v>
      </c>
      <c r="P3355" t="s">
        <v>1469</v>
      </c>
      <c r="Q3355" t="s">
        <v>209</v>
      </c>
      <c r="R3355" t="s">
        <v>131</v>
      </c>
      <c r="S3355" t="s">
        <v>164</v>
      </c>
      <c r="T3355" t="s">
        <v>165</v>
      </c>
      <c r="U3355" t="s">
        <v>151</v>
      </c>
      <c r="V3355" t="s">
        <v>135</v>
      </c>
      <c r="W3355" t="s">
        <v>136</v>
      </c>
      <c r="X3355" t="s">
        <v>1505</v>
      </c>
      <c r="Y3355" s="94">
        <v>25000</v>
      </c>
      <c r="Z3355" s="94">
        <v>25000</v>
      </c>
      <c r="AA3355" s="94">
        <v>25750</v>
      </c>
      <c r="AB3355" s="94">
        <v>25750</v>
      </c>
      <c r="AC3355">
        <f t="shared" si="104"/>
        <v>2000</v>
      </c>
      <c r="AD3355" t="str">
        <f t="shared" si="105"/>
        <v>307</v>
      </c>
    </row>
    <row r="3356" spans="1:30" hidden="1" x14ac:dyDescent="0.25">
      <c r="A3356" t="s">
        <v>1502</v>
      </c>
      <c r="B3356" t="s">
        <v>536</v>
      </c>
      <c r="C3356" t="s">
        <v>1466</v>
      </c>
      <c r="D3356" t="s">
        <v>448</v>
      </c>
      <c r="E3356" t="s">
        <v>122</v>
      </c>
      <c r="F3356" t="s">
        <v>159</v>
      </c>
      <c r="G3356" t="s">
        <v>160</v>
      </c>
      <c r="H3356" t="s">
        <v>143</v>
      </c>
      <c r="I3356" t="s">
        <v>124</v>
      </c>
      <c r="J3356" t="s">
        <v>125</v>
      </c>
      <c r="K3356" t="s">
        <v>1503</v>
      </c>
      <c r="N3356" t="s">
        <v>1504</v>
      </c>
      <c r="O3356" t="s">
        <v>539</v>
      </c>
      <c r="P3356" t="s">
        <v>1469</v>
      </c>
      <c r="Q3356" t="s">
        <v>306</v>
      </c>
      <c r="R3356" t="s">
        <v>131</v>
      </c>
      <c r="S3356" t="s">
        <v>164</v>
      </c>
      <c r="T3356" t="s">
        <v>165</v>
      </c>
      <c r="U3356" t="s">
        <v>151</v>
      </c>
      <c r="V3356" t="s">
        <v>135</v>
      </c>
      <c r="W3356" t="s">
        <v>136</v>
      </c>
      <c r="X3356" t="s">
        <v>1505</v>
      </c>
      <c r="Y3356" s="94">
        <v>0</v>
      </c>
      <c r="Z3356" s="94">
        <v>20000</v>
      </c>
      <c r="AA3356" s="94">
        <v>20600</v>
      </c>
      <c r="AB3356" s="94">
        <v>20600</v>
      </c>
      <c r="AC3356">
        <f t="shared" si="104"/>
        <v>2000</v>
      </c>
      <c r="AD3356" t="str">
        <f t="shared" si="105"/>
        <v>307</v>
      </c>
    </row>
    <row r="3357" spans="1:30" hidden="1" x14ac:dyDescent="0.25">
      <c r="A3357" t="s">
        <v>1502</v>
      </c>
      <c r="B3357" t="s">
        <v>536</v>
      </c>
      <c r="C3357" t="s">
        <v>1466</v>
      </c>
      <c r="D3357" t="s">
        <v>210</v>
      </c>
      <c r="E3357" t="s">
        <v>122</v>
      </c>
      <c r="F3357" t="s">
        <v>159</v>
      </c>
      <c r="G3357" t="s">
        <v>160</v>
      </c>
      <c r="H3357" t="s">
        <v>143</v>
      </c>
      <c r="I3357" t="s">
        <v>124</v>
      </c>
      <c r="J3357" t="s">
        <v>125</v>
      </c>
      <c r="K3357" t="s">
        <v>1503</v>
      </c>
      <c r="N3357" t="s">
        <v>1504</v>
      </c>
      <c r="O3357" t="s">
        <v>539</v>
      </c>
      <c r="P3357" t="s">
        <v>1469</v>
      </c>
      <c r="Q3357" t="s">
        <v>211</v>
      </c>
      <c r="R3357" t="s">
        <v>131</v>
      </c>
      <c r="S3357" t="s">
        <v>164</v>
      </c>
      <c r="T3357" t="s">
        <v>165</v>
      </c>
      <c r="U3357" t="s">
        <v>151</v>
      </c>
      <c r="V3357" t="s">
        <v>135</v>
      </c>
      <c r="W3357" t="s">
        <v>136</v>
      </c>
      <c r="X3357" t="s">
        <v>1505</v>
      </c>
      <c r="Y3357" s="94">
        <v>106074.22</v>
      </c>
      <c r="Z3357" s="94">
        <v>86074.22</v>
      </c>
      <c r="AA3357" s="94">
        <v>88656.45</v>
      </c>
      <c r="AB3357" s="94">
        <v>88656.45</v>
      </c>
      <c r="AC3357">
        <f t="shared" si="104"/>
        <v>2000</v>
      </c>
      <c r="AD3357" t="str">
        <f t="shared" si="105"/>
        <v>307</v>
      </c>
    </row>
    <row r="3358" spans="1:30" hidden="1" x14ac:dyDescent="0.25">
      <c r="A3358" t="s">
        <v>1502</v>
      </c>
      <c r="B3358" t="s">
        <v>536</v>
      </c>
      <c r="C3358" t="s">
        <v>1466</v>
      </c>
      <c r="D3358" t="s">
        <v>1473</v>
      </c>
      <c r="E3358" t="s">
        <v>122</v>
      </c>
      <c r="F3358" t="s">
        <v>159</v>
      </c>
      <c r="G3358" t="s">
        <v>160</v>
      </c>
      <c r="H3358" t="s">
        <v>143</v>
      </c>
      <c r="I3358" t="s">
        <v>124</v>
      </c>
      <c r="J3358" t="s">
        <v>125</v>
      </c>
      <c r="K3358" t="s">
        <v>1503</v>
      </c>
      <c r="N3358" t="s">
        <v>1504</v>
      </c>
      <c r="O3358" t="s">
        <v>539</v>
      </c>
      <c r="P3358" t="s">
        <v>1469</v>
      </c>
      <c r="Q3358" t="s">
        <v>1474</v>
      </c>
      <c r="R3358" t="s">
        <v>131</v>
      </c>
      <c r="S3358" t="s">
        <v>164</v>
      </c>
      <c r="T3358" t="s">
        <v>165</v>
      </c>
      <c r="U3358" t="s">
        <v>151</v>
      </c>
      <c r="V3358" t="s">
        <v>135</v>
      </c>
      <c r="W3358" t="s">
        <v>136</v>
      </c>
      <c r="X3358" t="s">
        <v>1505</v>
      </c>
      <c r="Y3358" s="94">
        <v>259088.42</v>
      </c>
      <c r="Z3358" s="94">
        <v>145903.49000000002</v>
      </c>
      <c r="AA3358" s="94">
        <v>150280.59</v>
      </c>
      <c r="AB3358" s="94">
        <v>150280.59</v>
      </c>
      <c r="AC3358">
        <f t="shared" si="104"/>
        <v>2000</v>
      </c>
      <c r="AD3358" t="str">
        <f t="shared" si="105"/>
        <v>307</v>
      </c>
    </row>
    <row r="3359" spans="1:30" hidden="1" x14ac:dyDescent="0.25">
      <c r="A3359" t="s">
        <v>1502</v>
      </c>
      <c r="B3359" t="s">
        <v>536</v>
      </c>
      <c r="C3359" t="s">
        <v>1466</v>
      </c>
      <c r="D3359" t="s">
        <v>402</v>
      </c>
      <c r="E3359" t="s">
        <v>122</v>
      </c>
      <c r="F3359" t="s">
        <v>159</v>
      </c>
      <c r="G3359" t="s">
        <v>160</v>
      </c>
      <c r="H3359" t="s">
        <v>143</v>
      </c>
      <c r="I3359" t="s">
        <v>124</v>
      </c>
      <c r="J3359" t="s">
        <v>125</v>
      </c>
      <c r="K3359" t="s">
        <v>1503</v>
      </c>
      <c r="N3359" t="s">
        <v>1504</v>
      </c>
      <c r="O3359" t="s">
        <v>539</v>
      </c>
      <c r="P3359" t="s">
        <v>1469</v>
      </c>
      <c r="Q3359" t="s">
        <v>403</v>
      </c>
      <c r="R3359" t="s">
        <v>131</v>
      </c>
      <c r="S3359" t="s">
        <v>164</v>
      </c>
      <c r="T3359" t="s">
        <v>165</v>
      </c>
      <c r="U3359" t="s">
        <v>151</v>
      </c>
      <c r="V3359" t="s">
        <v>135</v>
      </c>
      <c r="W3359" t="s">
        <v>136</v>
      </c>
      <c r="X3359" t="s">
        <v>1505</v>
      </c>
      <c r="Y3359" s="94">
        <v>107033.4</v>
      </c>
      <c r="Z3359" s="94">
        <v>81965.799999999988</v>
      </c>
      <c r="AA3359" s="94">
        <v>84424.77</v>
      </c>
      <c r="AB3359" s="94">
        <v>84424.77</v>
      </c>
      <c r="AC3359">
        <f t="shared" si="104"/>
        <v>2000</v>
      </c>
      <c r="AD3359" t="str">
        <f t="shared" si="105"/>
        <v>307</v>
      </c>
    </row>
    <row r="3360" spans="1:30" hidden="1" x14ac:dyDescent="0.25">
      <c r="A3360" t="s">
        <v>1502</v>
      </c>
      <c r="B3360" t="s">
        <v>536</v>
      </c>
      <c r="C3360" t="s">
        <v>1466</v>
      </c>
      <c r="D3360" t="s">
        <v>214</v>
      </c>
      <c r="E3360" t="s">
        <v>122</v>
      </c>
      <c r="F3360" t="s">
        <v>159</v>
      </c>
      <c r="G3360" t="s">
        <v>160</v>
      </c>
      <c r="H3360" t="s">
        <v>143</v>
      </c>
      <c r="I3360" t="s">
        <v>124</v>
      </c>
      <c r="J3360" t="s">
        <v>125</v>
      </c>
      <c r="K3360" t="s">
        <v>1503</v>
      </c>
      <c r="N3360" t="s">
        <v>1504</v>
      </c>
      <c r="O3360" t="s">
        <v>539</v>
      </c>
      <c r="P3360" t="s">
        <v>1469</v>
      </c>
      <c r="Q3360" t="s">
        <v>215</v>
      </c>
      <c r="R3360" t="s">
        <v>131</v>
      </c>
      <c r="S3360" t="s">
        <v>164</v>
      </c>
      <c r="T3360" t="s">
        <v>165</v>
      </c>
      <c r="U3360" t="s">
        <v>151</v>
      </c>
      <c r="V3360" t="s">
        <v>135</v>
      </c>
      <c r="W3360" t="s">
        <v>136</v>
      </c>
      <c r="X3360" t="s">
        <v>1505</v>
      </c>
      <c r="Y3360" s="94">
        <v>358107.13</v>
      </c>
      <c r="Z3360" s="94">
        <v>422403.26</v>
      </c>
      <c r="AA3360" s="94">
        <v>435075.36</v>
      </c>
      <c r="AB3360" s="94">
        <v>435075.36</v>
      </c>
      <c r="AC3360">
        <f t="shared" si="104"/>
        <v>2000</v>
      </c>
      <c r="AD3360" t="str">
        <f t="shared" si="105"/>
        <v>307</v>
      </c>
    </row>
    <row r="3361" spans="1:30" hidden="1" x14ac:dyDescent="0.25">
      <c r="A3361" t="s">
        <v>1502</v>
      </c>
      <c r="B3361" t="s">
        <v>536</v>
      </c>
      <c r="C3361" t="s">
        <v>1466</v>
      </c>
      <c r="D3361" t="s">
        <v>218</v>
      </c>
      <c r="E3361" t="s">
        <v>122</v>
      </c>
      <c r="F3361" t="s">
        <v>159</v>
      </c>
      <c r="G3361" t="s">
        <v>160</v>
      </c>
      <c r="H3361" t="s">
        <v>143</v>
      </c>
      <c r="I3361" t="s">
        <v>124</v>
      </c>
      <c r="J3361" t="s">
        <v>125</v>
      </c>
      <c r="K3361" t="s">
        <v>1503</v>
      </c>
      <c r="N3361" t="s">
        <v>1504</v>
      </c>
      <c r="O3361" t="s">
        <v>539</v>
      </c>
      <c r="P3361" t="s">
        <v>1469</v>
      </c>
      <c r="Q3361" t="s">
        <v>219</v>
      </c>
      <c r="R3361" t="s">
        <v>131</v>
      </c>
      <c r="S3361" t="s">
        <v>164</v>
      </c>
      <c r="T3361" t="s">
        <v>165</v>
      </c>
      <c r="U3361" t="s">
        <v>151</v>
      </c>
      <c r="V3361" t="s">
        <v>135</v>
      </c>
      <c r="W3361" t="s">
        <v>136</v>
      </c>
      <c r="X3361" t="s">
        <v>1505</v>
      </c>
      <c r="Y3361" s="94">
        <v>0</v>
      </c>
      <c r="Z3361" s="94">
        <v>0</v>
      </c>
      <c r="AA3361" s="94">
        <v>0</v>
      </c>
      <c r="AB3361" s="94">
        <v>0</v>
      </c>
      <c r="AC3361">
        <f t="shared" si="104"/>
        <v>2000</v>
      </c>
      <c r="AD3361" t="str">
        <f t="shared" si="105"/>
        <v>307</v>
      </c>
    </row>
    <row r="3362" spans="1:30" hidden="1" x14ac:dyDescent="0.25">
      <c r="A3362" t="s">
        <v>1502</v>
      </c>
      <c r="B3362" t="s">
        <v>536</v>
      </c>
      <c r="C3362" t="s">
        <v>1466</v>
      </c>
      <c r="D3362" t="s">
        <v>220</v>
      </c>
      <c r="E3362" t="s">
        <v>122</v>
      </c>
      <c r="F3362" t="s">
        <v>159</v>
      </c>
      <c r="G3362" t="s">
        <v>160</v>
      </c>
      <c r="H3362" t="s">
        <v>143</v>
      </c>
      <c r="I3362" t="s">
        <v>124</v>
      </c>
      <c r="J3362" t="s">
        <v>125</v>
      </c>
      <c r="K3362" t="s">
        <v>1503</v>
      </c>
      <c r="N3362" t="s">
        <v>1504</v>
      </c>
      <c r="O3362" t="s">
        <v>539</v>
      </c>
      <c r="P3362" t="s">
        <v>1469</v>
      </c>
      <c r="Q3362" t="s">
        <v>221</v>
      </c>
      <c r="R3362" t="s">
        <v>131</v>
      </c>
      <c r="S3362" t="s">
        <v>164</v>
      </c>
      <c r="T3362" t="s">
        <v>165</v>
      </c>
      <c r="U3362" t="s">
        <v>151</v>
      </c>
      <c r="V3362" t="s">
        <v>135</v>
      </c>
      <c r="W3362" t="s">
        <v>136</v>
      </c>
      <c r="X3362" t="s">
        <v>1505</v>
      </c>
      <c r="Y3362" s="94">
        <v>0</v>
      </c>
      <c r="Z3362" s="94">
        <v>15000</v>
      </c>
      <c r="AA3362" s="94">
        <v>15450</v>
      </c>
      <c r="AB3362" s="94">
        <v>15450</v>
      </c>
      <c r="AC3362">
        <f t="shared" si="104"/>
        <v>2000</v>
      </c>
      <c r="AD3362" t="str">
        <f t="shared" si="105"/>
        <v>307</v>
      </c>
    </row>
    <row r="3363" spans="1:30" hidden="1" x14ac:dyDescent="0.25">
      <c r="A3363" t="s">
        <v>1502</v>
      </c>
      <c r="B3363" t="s">
        <v>536</v>
      </c>
      <c r="C3363" t="s">
        <v>1466</v>
      </c>
      <c r="D3363" t="s">
        <v>1186</v>
      </c>
      <c r="E3363" t="s">
        <v>122</v>
      </c>
      <c r="F3363" t="s">
        <v>159</v>
      </c>
      <c r="G3363" t="s">
        <v>160</v>
      </c>
      <c r="H3363" t="s">
        <v>143</v>
      </c>
      <c r="I3363" t="s">
        <v>124</v>
      </c>
      <c r="J3363" t="s">
        <v>125</v>
      </c>
      <c r="K3363" t="s">
        <v>1503</v>
      </c>
      <c r="N3363" t="s">
        <v>1504</v>
      </c>
      <c r="O3363" t="s">
        <v>539</v>
      </c>
      <c r="P3363" t="s">
        <v>1469</v>
      </c>
      <c r="Q3363" t="s">
        <v>1187</v>
      </c>
      <c r="R3363" t="s">
        <v>131</v>
      </c>
      <c r="S3363" t="s">
        <v>164</v>
      </c>
      <c r="T3363" t="s">
        <v>165</v>
      </c>
      <c r="U3363" t="s">
        <v>151</v>
      </c>
      <c r="V3363" t="s">
        <v>135</v>
      </c>
      <c r="W3363" t="s">
        <v>136</v>
      </c>
      <c r="X3363" t="s">
        <v>1505</v>
      </c>
      <c r="Y3363" s="94">
        <v>50000</v>
      </c>
      <c r="Z3363" s="94">
        <v>49999.999999999993</v>
      </c>
      <c r="AA3363" s="94">
        <v>51500</v>
      </c>
      <c r="AB3363" s="94">
        <v>51500</v>
      </c>
      <c r="AC3363">
        <f t="shared" si="104"/>
        <v>2000</v>
      </c>
      <c r="AD3363" t="str">
        <f t="shared" si="105"/>
        <v>307</v>
      </c>
    </row>
    <row r="3364" spans="1:30" hidden="1" x14ac:dyDescent="0.25">
      <c r="A3364" t="s">
        <v>1502</v>
      </c>
      <c r="B3364" t="s">
        <v>536</v>
      </c>
      <c r="C3364" t="s">
        <v>1466</v>
      </c>
      <c r="D3364" t="s">
        <v>451</v>
      </c>
      <c r="E3364" t="s">
        <v>122</v>
      </c>
      <c r="F3364" t="s">
        <v>159</v>
      </c>
      <c r="G3364" t="s">
        <v>160</v>
      </c>
      <c r="H3364" t="s">
        <v>143</v>
      </c>
      <c r="I3364" t="s">
        <v>124</v>
      </c>
      <c r="J3364" t="s">
        <v>125</v>
      </c>
      <c r="K3364" t="s">
        <v>1503</v>
      </c>
      <c r="N3364" t="s">
        <v>1504</v>
      </c>
      <c r="O3364" t="s">
        <v>539</v>
      </c>
      <c r="P3364" t="s">
        <v>1469</v>
      </c>
      <c r="Q3364" t="s">
        <v>452</v>
      </c>
      <c r="R3364" t="s">
        <v>131</v>
      </c>
      <c r="S3364" t="s">
        <v>164</v>
      </c>
      <c r="T3364" t="s">
        <v>165</v>
      </c>
      <c r="U3364" t="s">
        <v>151</v>
      </c>
      <c r="V3364" t="s">
        <v>135</v>
      </c>
      <c r="W3364" t="s">
        <v>136</v>
      </c>
      <c r="X3364" t="s">
        <v>1505</v>
      </c>
      <c r="Y3364" s="94">
        <v>365097.44</v>
      </c>
      <c r="Z3364" s="94">
        <v>365097.44</v>
      </c>
      <c r="AA3364" s="94">
        <v>376050.36</v>
      </c>
      <c r="AB3364" s="94">
        <v>376050.36</v>
      </c>
      <c r="AC3364">
        <f t="shared" si="104"/>
        <v>2000</v>
      </c>
      <c r="AD3364" t="str">
        <f t="shared" si="105"/>
        <v>307</v>
      </c>
    </row>
    <row r="3365" spans="1:30" hidden="1" x14ac:dyDescent="0.25">
      <c r="A3365" t="s">
        <v>1502</v>
      </c>
      <c r="B3365" t="s">
        <v>536</v>
      </c>
      <c r="C3365" t="s">
        <v>1466</v>
      </c>
      <c r="D3365" t="s">
        <v>224</v>
      </c>
      <c r="E3365" t="s">
        <v>122</v>
      </c>
      <c r="F3365" t="s">
        <v>159</v>
      </c>
      <c r="G3365" t="s">
        <v>160</v>
      </c>
      <c r="H3365" t="s">
        <v>143</v>
      </c>
      <c r="I3365" t="s">
        <v>124</v>
      </c>
      <c r="J3365" t="s">
        <v>125</v>
      </c>
      <c r="K3365" t="s">
        <v>1503</v>
      </c>
      <c r="N3365" t="s">
        <v>1504</v>
      </c>
      <c r="O3365" t="s">
        <v>539</v>
      </c>
      <c r="P3365" t="s">
        <v>1469</v>
      </c>
      <c r="Q3365" t="s">
        <v>225</v>
      </c>
      <c r="R3365" t="s">
        <v>131</v>
      </c>
      <c r="S3365" t="s">
        <v>164</v>
      </c>
      <c r="T3365" t="s">
        <v>165</v>
      </c>
      <c r="U3365" t="s">
        <v>151</v>
      </c>
      <c r="V3365" t="s">
        <v>135</v>
      </c>
      <c r="W3365" t="s">
        <v>136</v>
      </c>
      <c r="X3365" t="s">
        <v>1505</v>
      </c>
      <c r="Y3365" s="94">
        <v>25000</v>
      </c>
      <c r="Z3365" s="94">
        <v>5000</v>
      </c>
      <c r="AA3365" s="94">
        <v>5150</v>
      </c>
      <c r="AB3365" s="94">
        <v>5150</v>
      </c>
      <c r="AC3365">
        <f t="shared" si="104"/>
        <v>2000</v>
      </c>
      <c r="AD3365" t="str">
        <f t="shared" si="105"/>
        <v>307</v>
      </c>
    </row>
    <row r="3366" spans="1:30" hidden="1" x14ac:dyDescent="0.25">
      <c r="A3366" t="s">
        <v>1502</v>
      </c>
      <c r="B3366" t="s">
        <v>536</v>
      </c>
      <c r="C3366" t="s">
        <v>1466</v>
      </c>
      <c r="D3366" t="s">
        <v>226</v>
      </c>
      <c r="E3366" t="s">
        <v>122</v>
      </c>
      <c r="F3366" t="s">
        <v>159</v>
      </c>
      <c r="G3366" t="s">
        <v>160</v>
      </c>
      <c r="H3366" t="s">
        <v>143</v>
      </c>
      <c r="I3366" t="s">
        <v>124</v>
      </c>
      <c r="J3366" t="s">
        <v>125</v>
      </c>
      <c r="K3366" t="s">
        <v>1503</v>
      </c>
      <c r="N3366" t="s">
        <v>1504</v>
      </c>
      <c r="O3366" t="s">
        <v>539</v>
      </c>
      <c r="P3366" t="s">
        <v>1469</v>
      </c>
      <c r="Q3366" t="s">
        <v>227</v>
      </c>
      <c r="R3366" t="s">
        <v>131</v>
      </c>
      <c r="S3366" t="s">
        <v>164</v>
      </c>
      <c r="T3366" t="s">
        <v>165</v>
      </c>
      <c r="U3366" t="s">
        <v>151</v>
      </c>
      <c r="V3366" t="s">
        <v>135</v>
      </c>
      <c r="W3366" t="s">
        <v>136</v>
      </c>
      <c r="X3366" t="s">
        <v>1505</v>
      </c>
      <c r="Y3366" s="94">
        <v>87044.68</v>
      </c>
      <c r="Z3366" s="94">
        <v>41733.964</v>
      </c>
      <c r="AA3366" s="94">
        <v>42985.98</v>
      </c>
      <c r="AB3366" s="94">
        <v>42985.98</v>
      </c>
      <c r="AC3366">
        <f t="shared" si="104"/>
        <v>2000</v>
      </c>
      <c r="AD3366" t="str">
        <f t="shared" si="105"/>
        <v>307</v>
      </c>
    </row>
    <row r="3367" spans="1:30" hidden="1" x14ac:dyDescent="0.25">
      <c r="A3367" t="s">
        <v>1502</v>
      </c>
      <c r="B3367" t="s">
        <v>536</v>
      </c>
      <c r="C3367" t="s">
        <v>1466</v>
      </c>
      <c r="D3367" t="s">
        <v>455</v>
      </c>
      <c r="E3367" t="s">
        <v>122</v>
      </c>
      <c r="F3367" t="s">
        <v>159</v>
      </c>
      <c r="G3367" t="s">
        <v>160</v>
      </c>
      <c r="H3367" t="s">
        <v>143</v>
      </c>
      <c r="I3367" t="s">
        <v>124</v>
      </c>
      <c r="J3367" t="s">
        <v>125</v>
      </c>
      <c r="K3367" t="s">
        <v>1503</v>
      </c>
      <c r="N3367" t="s">
        <v>1504</v>
      </c>
      <c r="O3367" t="s">
        <v>539</v>
      </c>
      <c r="P3367" t="s">
        <v>1469</v>
      </c>
      <c r="Q3367" t="s">
        <v>456</v>
      </c>
      <c r="R3367" t="s">
        <v>131</v>
      </c>
      <c r="S3367" t="s">
        <v>164</v>
      </c>
      <c r="T3367" t="s">
        <v>165</v>
      </c>
      <c r="U3367" t="s">
        <v>151</v>
      </c>
      <c r="V3367" t="s">
        <v>135</v>
      </c>
      <c r="W3367" t="s">
        <v>136</v>
      </c>
      <c r="X3367" t="s">
        <v>1505</v>
      </c>
      <c r="Y3367" s="94">
        <v>70304.7</v>
      </c>
      <c r="Z3367" s="94">
        <v>35152.35</v>
      </c>
      <c r="AA3367" s="94">
        <v>36206.92</v>
      </c>
      <c r="AB3367" s="94">
        <v>36206.92</v>
      </c>
      <c r="AC3367">
        <f t="shared" si="104"/>
        <v>2000</v>
      </c>
      <c r="AD3367" t="str">
        <f t="shared" si="105"/>
        <v>307</v>
      </c>
    </row>
    <row r="3368" spans="1:30" hidden="1" x14ac:dyDescent="0.25">
      <c r="A3368" t="s">
        <v>1502</v>
      </c>
      <c r="B3368" t="s">
        <v>536</v>
      </c>
      <c r="C3368" t="s">
        <v>1466</v>
      </c>
      <c r="D3368" t="s">
        <v>234</v>
      </c>
      <c r="E3368" t="s">
        <v>122</v>
      </c>
      <c r="F3368" t="s">
        <v>159</v>
      </c>
      <c r="G3368" t="s">
        <v>160</v>
      </c>
      <c r="H3368" t="s">
        <v>143</v>
      </c>
      <c r="I3368" t="s">
        <v>124</v>
      </c>
      <c r="J3368" t="s">
        <v>125</v>
      </c>
      <c r="K3368" t="s">
        <v>1503</v>
      </c>
      <c r="N3368" t="s">
        <v>1504</v>
      </c>
      <c r="O3368" t="s">
        <v>539</v>
      </c>
      <c r="P3368" t="s">
        <v>1469</v>
      </c>
      <c r="Q3368" t="s">
        <v>235</v>
      </c>
      <c r="R3368" t="s">
        <v>131</v>
      </c>
      <c r="S3368" t="s">
        <v>164</v>
      </c>
      <c r="T3368" t="s">
        <v>165</v>
      </c>
      <c r="U3368" t="s">
        <v>151</v>
      </c>
      <c r="V3368" t="s">
        <v>135</v>
      </c>
      <c r="W3368" t="s">
        <v>136</v>
      </c>
      <c r="X3368" t="s">
        <v>1505</v>
      </c>
      <c r="Y3368" s="94">
        <v>1276973.69</v>
      </c>
      <c r="Z3368" s="94">
        <v>1862588.4099999997</v>
      </c>
      <c r="AA3368" s="94">
        <v>1936343.865</v>
      </c>
      <c r="AB3368" s="94">
        <v>1936343.87</v>
      </c>
      <c r="AC3368">
        <f t="shared" si="104"/>
        <v>3000</v>
      </c>
      <c r="AD3368" t="str">
        <f t="shared" si="105"/>
        <v>307</v>
      </c>
    </row>
    <row r="3369" spans="1:30" hidden="1" x14ac:dyDescent="0.25">
      <c r="A3369" t="s">
        <v>1502</v>
      </c>
      <c r="B3369" t="s">
        <v>536</v>
      </c>
      <c r="C3369" t="s">
        <v>1466</v>
      </c>
      <c r="D3369" t="s">
        <v>236</v>
      </c>
      <c r="E3369" t="s">
        <v>122</v>
      </c>
      <c r="F3369" t="s">
        <v>159</v>
      </c>
      <c r="G3369" t="s">
        <v>160</v>
      </c>
      <c r="H3369" t="s">
        <v>143</v>
      </c>
      <c r="I3369" t="s">
        <v>124</v>
      </c>
      <c r="J3369" t="s">
        <v>125</v>
      </c>
      <c r="K3369" t="s">
        <v>1503</v>
      </c>
      <c r="N3369" t="s">
        <v>1504</v>
      </c>
      <c r="O3369" t="s">
        <v>539</v>
      </c>
      <c r="P3369" t="s">
        <v>1469</v>
      </c>
      <c r="Q3369" t="s">
        <v>237</v>
      </c>
      <c r="R3369" t="s">
        <v>131</v>
      </c>
      <c r="S3369" t="s">
        <v>164</v>
      </c>
      <c r="T3369" t="s">
        <v>165</v>
      </c>
      <c r="U3369" t="s">
        <v>151</v>
      </c>
      <c r="V3369" t="s">
        <v>135</v>
      </c>
      <c r="W3369" t="s">
        <v>136</v>
      </c>
      <c r="X3369" t="s">
        <v>1505</v>
      </c>
      <c r="Y3369" s="94">
        <v>323724.2</v>
      </c>
      <c r="Z3369" s="94">
        <v>467727.17333333334</v>
      </c>
      <c r="AA3369" s="94">
        <v>481758.98853333335</v>
      </c>
      <c r="AB3369" s="94">
        <v>481758.99</v>
      </c>
      <c r="AC3369">
        <f t="shared" si="104"/>
        <v>3000</v>
      </c>
      <c r="AD3369" t="str">
        <f t="shared" si="105"/>
        <v>307</v>
      </c>
    </row>
    <row r="3370" spans="1:30" hidden="1" x14ac:dyDescent="0.25">
      <c r="A3370" t="s">
        <v>1502</v>
      </c>
      <c r="B3370" t="s">
        <v>536</v>
      </c>
      <c r="C3370" t="s">
        <v>1466</v>
      </c>
      <c r="D3370" t="s">
        <v>238</v>
      </c>
      <c r="E3370" t="s">
        <v>122</v>
      </c>
      <c r="F3370" t="s">
        <v>159</v>
      </c>
      <c r="G3370" t="s">
        <v>160</v>
      </c>
      <c r="H3370" t="s">
        <v>143</v>
      </c>
      <c r="I3370" t="s">
        <v>124</v>
      </c>
      <c r="J3370" t="s">
        <v>125</v>
      </c>
      <c r="K3370" t="s">
        <v>1503</v>
      </c>
      <c r="N3370" t="s">
        <v>1504</v>
      </c>
      <c r="O3370" t="s">
        <v>539</v>
      </c>
      <c r="P3370" t="s">
        <v>1469</v>
      </c>
      <c r="Q3370" t="s">
        <v>239</v>
      </c>
      <c r="R3370" t="s">
        <v>131</v>
      </c>
      <c r="S3370" t="s">
        <v>164</v>
      </c>
      <c r="T3370" t="s">
        <v>165</v>
      </c>
      <c r="U3370" t="s">
        <v>151</v>
      </c>
      <c r="V3370" t="s">
        <v>135</v>
      </c>
      <c r="W3370" t="s">
        <v>136</v>
      </c>
      <c r="X3370" t="s">
        <v>1505</v>
      </c>
      <c r="Y3370" s="94">
        <v>2278862.25</v>
      </c>
      <c r="Z3370" s="94">
        <v>2278862.25</v>
      </c>
      <c r="AA3370" s="94">
        <v>2347228.1175000002</v>
      </c>
      <c r="AB3370" s="94">
        <v>2347228.12</v>
      </c>
      <c r="AC3370">
        <f t="shared" si="104"/>
        <v>3000</v>
      </c>
      <c r="AD3370" t="str">
        <f t="shared" si="105"/>
        <v>307</v>
      </c>
    </row>
    <row r="3371" spans="1:30" hidden="1" x14ac:dyDescent="0.25">
      <c r="A3371" t="s">
        <v>1502</v>
      </c>
      <c r="B3371" t="s">
        <v>536</v>
      </c>
      <c r="C3371" t="s">
        <v>1466</v>
      </c>
      <c r="D3371" t="s">
        <v>158</v>
      </c>
      <c r="E3371" t="s">
        <v>122</v>
      </c>
      <c r="F3371" t="s">
        <v>159</v>
      </c>
      <c r="G3371" t="s">
        <v>160</v>
      </c>
      <c r="H3371" t="s">
        <v>143</v>
      </c>
      <c r="I3371" t="s">
        <v>124</v>
      </c>
      <c r="J3371" t="s">
        <v>125</v>
      </c>
      <c r="K3371" t="s">
        <v>1503</v>
      </c>
      <c r="N3371" t="s">
        <v>1504</v>
      </c>
      <c r="O3371" t="s">
        <v>539</v>
      </c>
      <c r="P3371" t="s">
        <v>1469</v>
      </c>
      <c r="Q3371" t="s">
        <v>163</v>
      </c>
      <c r="R3371" t="s">
        <v>131</v>
      </c>
      <c r="S3371" t="s">
        <v>164</v>
      </c>
      <c r="T3371" t="s">
        <v>165</v>
      </c>
      <c r="U3371" t="s">
        <v>151</v>
      </c>
      <c r="V3371" t="s">
        <v>135</v>
      </c>
      <c r="W3371" t="s">
        <v>136</v>
      </c>
      <c r="X3371" t="s">
        <v>1505</v>
      </c>
      <c r="Y3371" s="94">
        <v>33156.32</v>
      </c>
      <c r="Z3371" s="94">
        <v>7663.4369000000006</v>
      </c>
      <c r="AA3371" s="94">
        <v>7893.3400070000007</v>
      </c>
      <c r="AB3371" s="94">
        <v>7893.34</v>
      </c>
      <c r="AC3371">
        <f t="shared" si="104"/>
        <v>3000</v>
      </c>
      <c r="AD3371" t="str">
        <f t="shared" si="105"/>
        <v>307</v>
      </c>
    </row>
    <row r="3372" spans="1:30" hidden="1" x14ac:dyDescent="0.25">
      <c r="A3372" t="s">
        <v>1502</v>
      </c>
      <c r="B3372" t="s">
        <v>536</v>
      </c>
      <c r="C3372" t="s">
        <v>1466</v>
      </c>
      <c r="D3372" t="s">
        <v>240</v>
      </c>
      <c r="E3372" t="s">
        <v>122</v>
      </c>
      <c r="F3372" t="s">
        <v>159</v>
      </c>
      <c r="G3372" t="s">
        <v>160</v>
      </c>
      <c r="H3372" t="s">
        <v>143</v>
      </c>
      <c r="I3372" t="s">
        <v>124</v>
      </c>
      <c r="J3372" t="s">
        <v>125</v>
      </c>
      <c r="K3372" t="s">
        <v>1503</v>
      </c>
      <c r="N3372" t="s">
        <v>1504</v>
      </c>
      <c r="O3372" t="s">
        <v>539</v>
      </c>
      <c r="P3372" t="s">
        <v>1469</v>
      </c>
      <c r="Q3372" t="s">
        <v>241</v>
      </c>
      <c r="R3372" t="s">
        <v>131</v>
      </c>
      <c r="S3372" t="s">
        <v>164</v>
      </c>
      <c r="T3372" t="s">
        <v>165</v>
      </c>
      <c r="U3372" t="s">
        <v>151</v>
      </c>
      <c r="V3372" t="s">
        <v>135</v>
      </c>
      <c r="W3372" t="s">
        <v>136</v>
      </c>
      <c r="X3372" t="s">
        <v>1505</v>
      </c>
      <c r="Y3372" s="94">
        <v>2657.65</v>
      </c>
      <c r="Z3372" s="94">
        <v>0</v>
      </c>
      <c r="AA3372" s="94">
        <v>0</v>
      </c>
      <c r="AB3372" s="94">
        <v>0</v>
      </c>
      <c r="AC3372">
        <f t="shared" si="104"/>
        <v>3000</v>
      </c>
      <c r="AD3372" t="str">
        <f t="shared" si="105"/>
        <v>307</v>
      </c>
    </row>
    <row r="3373" spans="1:30" hidden="1" x14ac:dyDescent="0.25">
      <c r="A3373" t="s">
        <v>1502</v>
      </c>
      <c r="B3373" t="s">
        <v>536</v>
      </c>
      <c r="C3373" t="s">
        <v>1466</v>
      </c>
      <c r="D3373" t="s">
        <v>299</v>
      </c>
      <c r="E3373" t="s">
        <v>122</v>
      </c>
      <c r="F3373" t="s">
        <v>159</v>
      </c>
      <c r="G3373" t="s">
        <v>160</v>
      </c>
      <c r="H3373" t="s">
        <v>143</v>
      </c>
      <c r="I3373" t="s">
        <v>124</v>
      </c>
      <c r="J3373" t="s">
        <v>125</v>
      </c>
      <c r="K3373" t="s">
        <v>1503</v>
      </c>
      <c r="N3373" t="s">
        <v>1504</v>
      </c>
      <c r="O3373" t="s">
        <v>539</v>
      </c>
      <c r="P3373" t="s">
        <v>1469</v>
      </c>
      <c r="Q3373" t="s">
        <v>300</v>
      </c>
      <c r="R3373" t="s">
        <v>131</v>
      </c>
      <c r="S3373" t="s">
        <v>164</v>
      </c>
      <c r="T3373" t="s">
        <v>165</v>
      </c>
      <c r="U3373" t="s">
        <v>151</v>
      </c>
      <c r="V3373" t="s">
        <v>135</v>
      </c>
      <c r="W3373" t="s">
        <v>136</v>
      </c>
      <c r="X3373" t="s">
        <v>1505</v>
      </c>
      <c r="Y3373" s="94">
        <v>18141.509999999998</v>
      </c>
      <c r="Z3373" s="94">
        <v>0</v>
      </c>
      <c r="AA3373" s="94">
        <v>0</v>
      </c>
      <c r="AB3373" s="94">
        <v>0</v>
      </c>
      <c r="AC3373">
        <f t="shared" si="104"/>
        <v>3000</v>
      </c>
      <c r="AD3373" t="str">
        <f t="shared" si="105"/>
        <v>307</v>
      </c>
    </row>
    <row r="3374" spans="1:30" hidden="1" x14ac:dyDescent="0.25">
      <c r="A3374" t="s">
        <v>1502</v>
      </c>
      <c r="B3374" t="s">
        <v>536</v>
      </c>
      <c r="C3374" t="s">
        <v>1466</v>
      </c>
      <c r="D3374" t="s">
        <v>242</v>
      </c>
      <c r="E3374" t="s">
        <v>122</v>
      </c>
      <c r="F3374" t="s">
        <v>159</v>
      </c>
      <c r="G3374" t="s">
        <v>160</v>
      </c>
      <c r="H3374" t="s">
        <v>143</v>
      </c>
      <c r="I3374" t="s">
        <v>124</v>
      </c>
      <c r="J3374" t="s">
        <v>125</v>
      </c>
      <c r="K3374" t="s">
        <v>1503</v>
      </c>
      <c r="N3374" t="s">
        <v>1504</v>
      </c>
      <c r="O3374" t="s">
        <v>539</v>
      </c>
      <c r="P3374" t="s">
        <v>1469</v>
      </c>
      <c r="Q3374" t="s">
        <v>243</v>
      </c>
      <c r="R3374" t="s">
        <v>131</v>
      </c>
      <c r="S3374" t="s">
        <v>164</v>
      </c>
      <c r="T3374" t="s">
        <v>165</v>
      </c>
      <c r="U3374" t="s">
        <v>151</v>
      </c>
      <c r="V3374" t="s">
        <v>135</v>
      </c>
      <c r="W3374" t="s">
        <v>136</v>
      </c>
      <c r="X3374" t="s">
        <v>1505</v>
      </c>
      <c r="Y3374" s="94">
        <v>41200</v>
      </c>
      <c r="Z3374" s="94">
        <v>27480.400000000001</v>
      </c>
      <c r="AA3374" s="94">
        <v>28304.81</v>
      </c>
      <c r="AB3374" s="94">
        <v>28304.81</v>
      </c>
      <c r="AC3374">
        <f t="shared" si="104"/>
        <v>3000</v>
      </c>
      <c r="AD3374" t="str">
        <f t="shared" si="105"/>
        <v>307</v>
      </c>
    </row>
    <row r="3375" spans="1:30" hidden="1" x14ac:dyDescent="0.25">
      <c r="A3375" t="s">
        <v>1502</v>
      </c>
      <c r="B3375" t="s">
        <v>536</v>
      </c>
      <c r="C3375" t="s">
        <v>1466</v>
      </c>
      <c r="D3375" t="s">
        <v>291</v>
      </c>
      <c r="E3375" t="s">
        <v>122</v>
      </c>
      <c r="F3375" t="s">
        <v>159</v>
      </c>
      <c r="G3375" t="s">
        <v>160</v>
      </c>
      <c r="H3375" t="s">
        <v>143</v>
      </c>
      <c r="I3375" t="s">
        <v>124</v>
      </c>
      <c r="J3375" t="s">
        <v>125</v>
      </c>
      <c r="K3375" t="s">
        <v>1503</v>
      </c>
      <c r="N3375" t="s">
        <v>1504</v>
      </c>
      <c r="O3375" t="s">
        <v>539</v>
      </c>
      <c r="P3375" t="s">
        <v>1469</v>
      </c>
      <c r="Q3375" t="s">
        <v>169</v>
      </c>
      <c r="R3375" t="s">
        <v>131</v>
      </c>
      <c r="S3375" t="s">
        <v>164</v>
      </c>
      <c r="T3375" t="s">
        <v>165</v>
      </c>
      <c r="U3375" t="s">
        <v>151</v>
      </c>
      <c r="V3375" t="s">
        <v>135</v>
      </c>
      <c r="W3375" t="s">
        <v>136</v>
      </c>
      <c r="X3375" t="s">
        <v>1505</v>
      </c>
      <c r="Y3375" s="94">
        <v>222962.29</v>
      </c>
      <c r="Z3375" s="94">
        <v>62251.813333333332</v>
      </c>
      <c r="AA3375" s="94">
        <v>64119.367733333333</v>
      </c>
      <c r="AB3375" s="94">
        <v>64119.37</v>
      </c>
      <c r="AC3375">
        <f t="shared" si="104"/>
        <v>3000</v>
      </c>
      <c r="AD3375" t="str">
        <f t="shared" si="105"/>
        <v>307</v>
      </c>
    </row>
    <row r="3376" spans="1:30" hidden="1" x14ac:dyDescent="0.25">
      <c r="A3376" t="s">
        <v>1502</v>
      </c>
      <c r="B3376" t="s">
        <v>536</v>
      </c>
      <c r="C3376" t="s">
        <v>1466</v>
      </c>
      <c r="D3376" t="s">
        <v>315</v>
      </c>
      <c r="E3376" t="s">
        <v>122</v>
      </c>
      <c r="F3376" t="s">
        <v>159</v>
      </c>
      <c r="G3376" t="s">
        <v>160</v>
      </c>
      <c r="H3376" t="s">
        <v>143</v>
      </c>
      <c r="I3376" t="s">
        <v>124</v>
      </c>
      <c r="J3376" t="s">
        <v>125</v>
      </c>
      <c r="K3376" t="s">
        <v>1503</v>
      </c>
      <c r="N3376" t="s">
        <v>1504</v>
      </c>
      <c r="O3376" t="s">
        <v>539</v>
      </c>
      <c r="P3376" t="s">
        <v>1469</v>
      </c>
      <c r="Q3376" t="s">
        <v>316</v>
      </c>
      <c r="R3376" t="s">
        <v>131</v>
      </c>
      <c r="S3376" t="s">
        <v>164</v>
      </c>
      <c r="T3376" t="s">
        <v>165</v>
      </c>
      <c r="U3376" t="s">
        <v>151</v>
      </c>
      <c r="V3376" t="s">
        <v>135</v>
      </c>
      <c r="W3376" t="s">
        <v>136</v>
      </c>
      <c r="X3376" t="s">
        <v>1505</v>
      </c>
      <c r="Y3376" s="94">
        <v>21101.49</v>
      </c>
      <c r="Z3376" s="94">
        <v>0</v>
      </c>
      <c r="AA3376" s="94">
        <v>0</v>
      </c>
      <c r="AB3376" s="94">
        <v>0</v>
      </c>
      <c r="AC3376">
        <f t="shared" si="104"/>
        <v>3000</v>
      </c>
      <c r="AD3376" t="str">
        <f t="shared" si="105"/>
        <v>307</v>
      </c>
    </row>
    <row r="3377" spans="1:30" hidden="1" x14ac:dyDescent="0.25">
      <c r="A3377" t="s">
        <v>1502</v>
      </c>
      <c r="B3377" t="s">
        <v>536</v>
      </c>
      <c r="C3377" t="s">
        <v>1466</v>
      </c>
      <c r="D3377" t="s">
        <v>1477</v>
      </c>
      <c r="E3377" t="s">
        <v>122</v>
      </c>
      <c r="F3377" t="s">
        <v>159</v>
      </c>
      <c r="G3377" t="s">
        <v>160</v>
      </c>
      <c r="H3377" t="s">
        <v>143</v>
      </c>
      <c r="I3377" t="s">
        <v>124</v>
      </c>
      <c r="J3377" t="s">
        <v>125</v>
      </c>
      <c r="K3377" t="s">
        <v>1503</v>
      </c>
      <c r="N3377" t="s">
        <v>1504</v>
      </c>
      <c r="O3377" t="s">
        <v>539</v>
      </c>
      <c r="P3377" t="s">
        <v>1469</v>
      </c>
      <c r="Q3377" t="s">
        <v>1478</v>
      </c>
      <c r="R3377" t="s">
        <v>131</v>
      </c>
      <c r="S3377" t="s">
        <v>164</v>
      </c>
      <c r="T3377" t="s">
        <v>165</v>
      </c>
      <c r="U3377" t="s">
        <v>151</v>
      </c>
      <c r="V3377" t="s">
        <v>135</v>
      </c>
      <c r="W3377" t="s">
        <v>136</v>
      </c>
      <c r="X3377" t="s">
        <v>1505</v>
      </c>
      <c r="Y3377" s="94">
        <v>309233.19</v>
      </c>
      <c r="Z3377" s="94">
        <v>180699.32</v>
      </c>
      <c r="AA3377" s="94">
        <v>186120.3</v>
      </c>
      <c r="AB3377" s="94">
        <v>186120.3</v>
      </c>
      <c r="AC3377">
        <f t="shared" si="104"/>
        <v>3000</v>
      </c>
      <c r="AD3377" t="str">
        <f t="shared" si="105"/>
        <v>307</v>
      </c>
    </row>
    <row r="3378" spans="1:30" hidden="1" x14ac:dyDescent="0.25">
      <c r="A3378" t="s">
        <v>1502</v>
      </c>
      <c r="B3378" t="s">
        <v>536</v>
      </c>
      <c r="C3378" t="s">
        <v>1466</v>
      </c>
      <c r="D3378" t="s">
        <v>260</v>
      </c>
      <c r="E3378" t="s">
        <v>122</v>
      </c>
      <c r="F3378" t="s">
        <v>159</v>
      </c>
      <c r="G3378" t="s">
        <v>160</v>
      </c>
      <c r="H3378" t="s">
        <v>143</v>
      </c>
      <c r="I3378" t="s">
        <v>124</v>
      </c>
      <c r="J3378" t="s">
        <v>125</v>
      </c>
      <c r="K3378" t="s">
        <v>1503</v>
      </c>
      <c r="N3378" t="s">
        <v>1504</v>
      </c>
      <c r="O3378" t="s">
        <v>539</v>
      </c>
      <c r="P3378" t="s">
        <v>1469</v>
      </c>
      <c r="Q3378" t="s">
        <v>261</v>
      </c>
      <c r="R3378" t="s">
        <v>131</v>
      </c>
      <c r="S3378" t="s">
        <v>164</v>
      </c>
      <c r="T3378" t="s">
        <v>165</v>
      </c>
      <c r="U3378" t="s">
        <v>151</v>
      </c>
      <c r="V3378" t="s">
        <v>135</v>
      </c>
      <c r="W3378" t="s">
        <v>136</v>
      </c>
      <c r="X3378" t="s">
        <v>1505</v>
      </c>
      <c r="Y3378" s="94">
        <v>914606.89</v>
      </c>
      <c r="Z3378" s="94">
        <v>1265272.12117204</v>
      </c>
      <c r="AA3378" s="94">
        <v>1303230.28</v>
      </c>
      <c r="AB3378" s="94">
        <v>1303230.28</v>
      </c>
      <c r="AC3378">
        <f t="shared" si="104"/>
        <v>3000</v>
      </c>
      <c r="AD3378" t="str">
        <f t="shared" si="105"/>
        <v>307</v>
      </c>
    </row>
    <row r="3379" spans="1:30" hidden="1" x14ac:dyDescent="0.25">
      <c r="A3379" t="s">
        <v>1502</v>
      </c>
      <c r="B3379" t="s">
        <v>536</v>
      </c>
      <c r="C3379" t="s">
        <v>1466</v>
      </c>
      <c r="D3379" t="s">
        <v>264</v>
      </c>
      <c r="E3379" t="s">
        <v>122</v>
      </c>
      <c r="F3379" t="s">
        <v>159</v>
      </c>
      <c r="G3379" t="s">
        <v>160</v>
      </c>
      <c r="H3379" t="s">
        <v>143</v>
      </c>
      <c r="I3379" t="s">
        <v>124</v>
      </c>
      <c r="J3379" t="s">
        <v>125</v>
      </c>
      <c r="K3379" t="s">
        <v>1503</v>
      </c>
      <c r="N3379" t="s">
        <v>1504</v>
      </c>
      <c r="O3379" t="s">
        <v>539</v>
      </c>
      <c r="P3379" t="s">
        <v>1469</v>
      </c>
      <c r="Q3379" t="s">
        <v>265</v>
      </c>
      <c r="R3379" t="s">
        <v>131</v>
      </c>
      <c r="S3379" t="s">
        <v>164</v>
      </c>
      <c r="T3379" t="s">
        <v>165</v>
      </c>
      <c r="U3379" t="s">
        <v>151</v>
      </c>
      <c r="V3379" t="s">
        <v>135</v>
      </c>
      <c r="W3379" t="s">
        <v>136</v>
      </c>
      <c r="X3379" t="s">
        <v>1505</v>
      </c>
      <c r="Y3379" s="94">
        <v>2555583.13</v>
      </c>
      <c r="Z3379" s="94">
        <v>2555583.13</v>
      </c>
      <c r="AA3379" s="94">
        <v>2632250.62</v>
      </c>
      <c r="AB3379" s="94">
        <v>2632250.62</v>
      </c>
      <c r="AC3379">
        <f t="shared" si="104"/>
        <v>3000</v>
      </c>
      <c r="AD3379" t="str">
        <f t="shared" si="105"/>
        <v>307</v>
      </c>
    </row>
    <row r="3380" spans="1:30" hidden="1" x14ac:dyDescent="0.25">
      <c r="A3380" t="s">
        <v>1502</v>
      </c>
      <c r="B3380" t="s">
        <v>536</v>
      </c>
      <c r="C3380" t="s">
        <v>1466</v>
      </c>
      <c r="D3380" t="s">
        <v>272</v>
      </c>
      <c r="E3380" t="s">
        <v>122</v>
      </c>
      <c r="F3380" t="s">
        <v>159</v>
      </c>
      <c r="G3380" t="s">
        <v>160</v>
      </c>
      <c r="H3380" t="s">
        <v>143</v>
      </c>
      <c r="I3380" t="s">
        <v>124</v>
      </c>
      <c r="J3380" t="s">
        <v>125</v>
      </c>
      <c r="K3380" t="s">
        <v>1503</v>
      </c>
      <c r="N3380" t="s">
        <v>1504</v>
      </c>
      <c r="O3380" t="s">
        <v>539</v>
      </c>
      <c r="P3380" t="s">
        <v>1469</v>
      </c>
      <c r="Q3380" t="s">
        <v>273</v>
      </c>
      <c r="R3380" t="s">
        <v>131</v>
      </c>
      <c r="S3380" t="s">
        <v>164</v>
      </c>
      <c r="T3380" t="s">
        <v>165</v>
      </c>
      <c r="U3380" t="s">
        <v>151</v>
      </c>
      <c r="V3380" t="s">
        <v>135</v>
      </c>
      <c r="W3380" t="s">
        <v>136</v>
      </c>
      <c r="X3380" t="s">
        <v>1505</v>
      </c>
      <c r="Y3380" s="94">
        <v>253100.34</v>
      </c>
      <c r="Z3380" s="94">
        <v>240480.28</v>
      </c>
      <c r="AA3380" s="94">
        <v>247694.69</v>
      </c>
      <c r="AB3380" s="94">
        <v>247694.69</v>
      </c>
      <c r="AC3380">
        <f t="shared" si="104"/>
        <v>3000</v>
      </c>
      <c r="AD3380" t="str">
        <f t="shared" si="105"/>
        <v>307</v>
      </c>
    </row>
    <row r="3381" spans="1:30" hidden="1" x14ac:dyDescent="0.25">
      <c r="A3381" t="s">
        <v>1502</v>
      </c>
      <c r="B3381" t="s">
        <v>536</v>
      </c>
      <c r="C3381" t="s">
        <v>1466</v>
      </c>
      <c r="D3381" t="s">
        <v>276</v>
      </c>
      <c r="E3381" t="s">
        <v>122</v>
      </c>
      <c r="F3381" t="s">
        <v>159</v>
      </c>
      <c r="G3381" t="s">
        <v>160</v>
      </c>
      <c r="H3381" t="s">
        <v>143</v>
      </c>
      <c r="I3381" t="s">
        <v>124</v>
      </c>
      <c r="J3381" t="s">
        <v>125</v>
      </c>
      <c r="K3381" t="s">
        <v>1503</v>
      </c>
      <c r="N3381" t="s">
        <v>1504</v>
      </c>
      <c r="O3381" t="s">
        <v>539</v>
      </c>
      <c r="P3381" t="s">
        <v>1469</v>
      </c>
      <c r="Q3381" t="s">
        <v>277</v>
      </c>
      <c r="R3381" t="s">
        <v>131</v>
      </c>
      <c r="S3381" t="s">
        <v>164</v>
      </c>
      <c r="T3381" t="s">
        <v>165</v>
      </c>
      <c r="U3381" t="s">
        <v>151</v>
      </c>
      <c r="V3381" t="s">
        <v>135</v>
      </c>
      <c r="W3381" t="s">
        <v>136</v>
      </c>
      <c r="X3381" t="s">
        <v>1505</v>
      </c>
      <c r="Y3381" s="94">
        <v>348525.13</v>
      </c>
      <c r="Z3381" s="94">
        <v>47603.564444444448</v>
      </c>
      <c r="AA3381" s="94">
        <v>49031.67</v>
      </c>
      <c r="AB3381" s="94">
        <v>49031.67</v>
      </c>
      <c r="AC3381">
        <f t="shared" si="104"/>
        <v>3000</v>
      </c>
      <c r="AD3381" t="str">
        <f t="shared" si="105"/>
        <v>307</v>
      </c>
    </row>
    <row r="3382" spans="1:30" hidden="1" x14ac:dyDescent="0.25">
      <c r="A3382" t="s">
        <v>1502</v>
      </c>
      <c r="B3382" t="s">
        <v>536</v>
      </c>
      <c r="C3382" t="s">
        <v>1466</v>
      </c>
      <c r="D3382" t="s">
        <v>1090</v>
      </c>
      <c r="E3382" t="s">
        <v>122</v>
      </c>
      <c r="F3382" t="s">
        <v>159</v>
      </c>
      <c r="G3382" t="s">
        <v>160</v>
      </c>
      <c r="H3382" t="s">
        <v>143</v>
      </c>
      <c r="I3382" t="s">
        <v>124</v>
      </c>
      <c r="J3382" t="s">
        <v>125</v>
      </c>
      <c r="K3382" t="s">
        <v>1503</v>
      </c>
      <c r="N3382" t="s">
        <v>1504</v>
      </c>
      <c r="O3382" t="s">
        <v>539</v>
      </c>
      <c r="P3382" t="s">
        <v>1469</v>
      </c>
      <c r="Q3382" t="s">
        <v>1091</v>
      </c>
      <c r="R3382" t="s">
        <v>131</v>
      </c>
      <c r="S3382" t="s">
        <v>164</v>
      </c>
      <c r="T3382" t="s">
        <v>165</v>
      </c>
      <c r="U3382" t="s">
        <v>151</v>
      </c>
      <c r="V3382" t="s">
        <v>135</v>
      </c>
      <c r="W3382" t="s">
        <v>136</v>
      </c>
      <c r="X3382" t="s">
        <v>1505</v>
      </c>
      <c r="Y3382" s="94">
        <v>54878.44</v>
      </c>
      <c r="Z3382" s="94">
        <v>0</v>
      </c>
      <c r="AA3382" s="94">
        <v>0</v>
      </c>
      <c r="AB3382" s="94">
        <v>0</v>
      </c>
      <c r="AC3382">
        <f t="shared" si="104"/>
        <v>3000</v>
      </c>
      <c r="AD3382" t="str">
        <f t="shared" si="105"/>
        <v>307</v>
      </c>
    </row>
    <row r="3383" spans="1:30" hidden="1" x14ac:dyDescent="0.25">
      <c r="A3383" t="s">
        <v>1502</v>
      </c>
      <c r="B3383" t="s">
        <v>536</v>
      </c>
      <c r="C3383" t="s">
        <v>1466</v>
      </c>
      <c r="D3383" t="s">
        <v>278</v>
      </c>
      <c r="E3383" t="s">
        <v>122</v>
      </c>
      <c r="F3383" t="s">
        <v>159</v>
      </c>
      <c r="G3383" t="s">
        <v>160</v>
      </c>
      <c r="H3383" t="s">
        <v>143</v>
      </c>
      <c r="I3383" t="s">
        <v>124</v>
      </c>
      <c r="J3383" t="s">
        <v>125</v>
      </c>
      <c r="K3383" t="s">
        <v>1503</v>
      </c>
      <c r="N3383" t="s">
        <v>1504</v>
      </c>
      <c r="O3383" t="s">
        <v>539</v>
      </c>
      <c r="P3383" t="s">
        <v>1469</v>
      </c>
      <c r="Q3383" t="s">
        <v>279</v>
      </c>
      <c r="R3383" t="s">
        <v>131</v>
      </c>
      <c r="S3383" t="s">
        <v>164</v>
      </c>
      <c r="T3383" t="s">
        <v>165</v>
      </c>
      <c r="U3383" t="s">
        <v>151</v>
      </c>
      <c r="V3383" t="s">
        <v>135</v>
      </c>
      <c r="W3383" t="s">
        <v>136</v>
      </c>
      <c r="X3383" t="s">
        <v>1505</v>
      </c>
      <c r="Y3383" s="94">
        <v>666708.66</v>
      </c>
      <c r="Z3383" s="94">
        <v>191726.2</v>
      </c>
      <c r="AA3383" s="94">
        <v>197477.99</v>
      </c>
      <c r="AB3383" s="94">
        <v>197477.99</v>
      </c>
      <c r="AC3383">
        <f t="shared" si="104"/>
        <v>3000</v>
      </c>
      <c r="AD3383" t="str">
        <f t="shared" si="105"/>
        <v>307</v>
      </c>
    </row>
    <row r="3384" spans="1:30" hidden="1" x14ac:dyDescent="0.25">
      <c r="A3384" t="s">
        <v>1502</v>
      </c>
      <c r="B3384" t="s">
        <v>536</v>
      </c>
      <c r="C3384" t="s">
        <v>1466</v>
      </c>
      <c r="D3384" t="s">
        <v>280</v>
      </c>
      <c r="E3384" t="s">
        <v>122</v>
      </c>
      <c r="F3384" t="s">
        <v>159</v>
      </c>
      <c r="G3384" t="s">
        <v>160</v>
      </c>
      <c r="H3384" t="s">
        <v>143</v>
      </c>
      <c r="I3384" t="s">
        <v>124</v>
      </c>
      <c r="J3384" t="s">
        <v>125</v>
      </c>
      <c r="K3384" t="s">
        <v>1503</v>
      </c>
      <c r="N3384" t="s">
        <v>1504</v>
      </c>
      <c r="O3384" t="s">
        <v>539</v>
      </c>
      <c r="P3384" t="s">
        <v>1469</v>
      </c>
      <c r="Q3384" t="s">
        <v>281</v>
      </c>
      <c r="R3384" t="s">
        <v>131</v>
      </c>
      <c r="S3384" t="s">
        <v>164</v>
      </c>
      <c r="T3384" t="s">
        <v>165</v>
      </c>
      <c r="U3384" t="s">
        <v>151</v>
      </c>
      <c r="V3384" t="s">
        <v>135</v>
      </c>
      <c r="W3384" t="s">
        <v>136</v>
      </c>
      <c r="X3384" t="s">
        <v>1505</v>
      </c>
      <c r="Y3384" s="94">
        <v>0</v>
      </c>
      <c r="Z3384" s="94">
        <v>0</v>
      </c>
      <c r="AA3384" s="94">
        <v>0</v>
      </c>
      <c r="AB3384" s="94">
        <v>0</v>
      </c>
      <c r="AC3384">
        <f t="shared" si="104"/>
        <v>3000</v>
      </c>
      <c r="AD3384" t="str">
        <f t="shared" si="105"/>
        <v>307</v>
      </c>
    </row>
    <row r="3385" spans="1:30" hidden="1" x14ac:dyDescent="0.25">
      <c r="A3385" t="s">
        <v>701</v>
      </c>
      <c r="B3385" t="s">
        <v>784</v>
      </c>
      <c r="C3385" t="s">
        <v>788</v>
      </c>
      <c r="D3385" t="s">
        <v>1506</v>
      </c>
      <c r="E3385" t="s">
        <v>790</v>
      </c>
      <c r="F3385" t="s">
        <v>159</v>
      </c>
      <c r="G3385" t="s">
        <v>160</v>
      </c>
      <c r="H3385" t="s">
        <v>143</v>
      </c>
      <c r="I3385" t="s">
        <v>124</v>
      </c>
      <c r="J3385" t="s">
        <v>125</v>
      </c>
      <c r="K3385" t="s">
        <v>791</v>
      </c>
      <c r="N3385" t="s">
        <v>705</v>
      </c>
      <c r="O3385" t="s">
        <v>786</v>
      </c>
      <c r="P3385" t="s">
        <v>792</v>
      </c>
      <c r="Q3385" t="s">
        <v>1507</v>
      </c>
      <c r="R3385" t="s">
        <v>794</v>
      </c>
      <c r="S3385" t="s">
        <v>164</v>
      </c>
      <c r="T3385" t="s">
        <v>165</v>
      </c>
      <c r="U3385" t="s">
        <v>151</v>
      </c>
      <c r="V3385" t="s">
        <v>135</v>
      </c>
      <c r="W3385" t="s">
        <v>136</v>
      </c>
      <c r="X3385" t="s">
        <v>796</v>
      </c>
      <c r="Y3385" s="94">
        <v>153930463.90000001</v>
      </c>
      <c r="Z3385" s="94">
        <v>153930463.90000004</v>
      </c>
      <c r="AA3385" s="94">
        <v>159779821.52820003</v>
      </c>
      <c r="AB3385" s="94">
        <v>159779821.53</v>
      </c>
      <c r="AC3385">
        <f t="shared" si="104"/>
        <v>4000</v>
      </c>
      <c r="AD3385" t="str">
        <f t="shared" si="105"/>
        <v>322</v>
      </c>
    </row>
    <row r="3386" spans="1:30" hidden="1" x14ac:dyDescent="0.25">
      <c r="A3386" s="97" t="s">
        <v>1502</v>
      </c>
      <c r="B3386" s="97" t="s">
        <v>536</v>
      </c>
      <c r="C3386" s="97" t="s">
        <v>1466</v>
      </c>
      <c r="D3386" s="97" t="s">
        <v>465</v>
      </c>
      <c r="E3386" s="97" t="s">
        <v>122</v>
      </c>
      <c r="F3386" s="98">
        <v>15</v>
      </c>
      <c r="G3386" s="98" t="s">
        <v>142</v>
      </c>
      <c r="H3386" s="97">
        <v>19</v>
      </c>
      <c r="I3386" s="97" t="s">
        <v>124</v>
      </c>
      <c r="J3386" s="97" t="s">
        <v>125</v>
      </c>
      <c r="K3386" s="97" t="s">
        <v>1503</v>
      </c>
      <c r="L3386" s="97"/>
      <c r="M3386" s="97"/>
      <c r="N3386" s="97" t="s">
        <v>1504</v>
      </c>
      <c r="O3386" s="97" t="s">
        <v>539</v>
      </c>
      <c r="P3386" s="97" t="s">
        <v>1469</v>
      </c>
      <c r="Q3386" s="97" t="s">
        <v>466</v>
      </c>
      <c r="R3386" s="97" t="s">
        <v>131</v>
      </c>
      <c r="S3386" s="97" t="s">
        <v>149</v>
      </c>
      <c r="T3386" s="97" t="s">
        <v>150</v>
      </c>
      <c r="U3386" s="97" t="s">
        <v>134</v>
      </c>
      <c r="V3386" s="97" t="s">
        <v>135</v>
      </c>
      <c r="W3386" s="97" t="s">
        <v>136</v>
      </c>
      <c r="X3386" s="97" t="s">
        <v>1505</v>
      </c>
      <c r="Y3386" s="99">
        <v>913571.4</v>
      </c>
      <c r="Z3386" s="99">
        <v>923571.4</v>
      </c>
      <c r="AA3386" s="99">
        <v>726052.52276190475</v>
      </c>
      <c r="AB3386" s="99">
        <v>726052.52</v>
      </c>
      <c r="AC3386">
        <f t="shared" si="104"/>
        <v>1000</v>
      </c>
      <c r="AD3386" t="str">
        <f t="shared" si="105"/>
        <v>307</v>
      </c>
    </row>
    <row r="3387" spans="1:30" hidden="1" x14ac:dyDescent="0.25">
      <c r="A3387" s="97" t="s">
        <v>1508</v>
      </c>
      <c r="B3387" s="97" t="s">
        <v>397</v>
      </c>
      <c r="C3387" s="97" t="s">
        <v>1297</v>
      </c>
      <c r="D3387" s="97" t="s">
        <v>141</v>
      </c>
      <c r="E3387" s="97" t="s">
        <v>122</v>
      </c>
      <c r="F3387" s="98">
        <v>15</v>
      </c>
      <c r="G3387" s="98" t="s">
        <v>142</v>
      </c>
      <c r="H3387" s="97" t="s">
        <v>143</v>
      </c>
      <c r="I3387" s="97" t="s">
        <v>124</v>
      </c>
      <c r="J3387" s="97" t="s">
        <v>125</v>
      </c>
      <c r="K3387" s="97" t="s">
        <v>1509</v>
      </c>
      <c r="L3387" s="97"/>
      <c r="M3387" s="97"/>
      <c r="N3387" s="97" t="s">
        <v>1510</v>
      </c>
      <c r="O3387" s="97" t="s">
        <v>398</v>
      </c>
      <c r="P3387" s="97" t="s">
        <v>1299</v>
      </c>
      <c r="Q3387" s="97" t="s">
        <v>148</v>
      </c>
      <c r="R3387" s="97" t="s">
        <v>131</v>
      </c>
      <c r="S3387" s="97" t="s">
        <v>149</v>
      </c>
      <c r="T3387" s="97" t="s">
        <v>150</v>
      </c>
      <c r="U3387" s="97" t="s">
        <v>151</v>
      </c>
      <c r="V3387" s="97" t="s">
        <v>135</v>
      </c>
      <c r="W3387" s="97" t="s">
        <v>136</v>
      </c>
      <c r="X3387" s="97"/>
      <c r="Y3387" s="99"/>
      <c r="Z3387" s="99"/>
      <c r="AA3387" s="99">
        <v>1006928016</v>
      </c>
      <c r="AB3387" s="99">
        <v>1006928016</v>
      </c>
      <c r="AC3387">
        <f t="shared" si="104"/>
        <v>1000</v>
      </c>
      <c r="AD3387" t="str">
        <f t="shared" si="105"/>
        <v>307</v>
      </c>
    </row>
    <row r="3388" spans="1:30" hidden="1" x14ac:dyDescent="0.25">
      <c r="A3388" s="97" t="s">
        <v>1508</v>
      </c>
      <c r="B3388" s="97" t="s">
        <v>397</v>
      </c>
      <c r="C3388" s="97" t="s">
        <v>1297</v>
      </c>
      <c r="D3388" s="97">
        <v>13201</v>
      </c>
      <c r="E3388" s="97" t="s">
        <v>122</v>
      </c>
      <c r="F3388" s="98">
        <v>15</v>
      </c>
      <c r="G3388" s="98" t="s">
        <v>142</v>
      </c>
      <c r="H3388" s="97">
        <v>19</v>
      </c>
      <c r="I3388" s="97" t="s">
        <v>124</v>
      </c>
      <c r="J3388" s="97" t="s">
        <v>125</v>
      </c>
      <c r="K3388" s="97" t="s">
        <v>1509</v>
      </c>
      <c r="L3388" s="97"/>
      <c r="M3388" s="97"/>
      <c r="N3388" s="97" t="s">
        <v>1510</v>
      </c>
      <c r="O3388" s="97" t="s">
        <v>398</v>
      </c>
      <c r="P3388" s="97" t="s">
        <v>1299</v>
      </c>
      <c r="Q3388" s="97" t="s">
        <v>152</v>
      </c>
      <c r="R3388" s="97" t="s">
        <v>131</v>
      </c>
      <c r="S3388" s="97" t="s">
        <v>149</v>
      </c>
      <c r="T3388" s="97" t="s">
        <v>150</v>
      </c>
      <c r="U3388" s="97" t="s">
        <v>134</v>
      </c>
      <c r="V3388" s="97" t="s">
        <v>135</v>
      </c>
      <c r="W3388" s="97" t="s">
        <v>136</v>
      </c>
      <c r="X3388" s="97"/>
      <c r="Y3388" s="99"/>
      <c r="Z3388" s="99"/>
      <c r="AA3388" s="99">
        <v>41955334</v>
      </c>
      <c r="AB3388" s="99">
        <v>41955334</v>
      </c>
      <c r="AC3388">
        <f t="shared" si="104"/>
        <v>1000</v>
      </c>
      <c r="AD3388" t="str">
        <f t="shared" si="105"/>
        <v>307</v>
      </c>
    </row>
    <row r="3389" spans="1:30" hidden="1" x14ac:dyDescent="0.25">
      <c r="A3389" s="97" t="s">
        <v>1508</v>
      </c>
      <c r="B3389" s="97" t="s">
        <v>397</v>
      </c>
      <c r="C3389" s="97" t="s">
        <v>1297</v>
      </c>
      <c r="D3389" s="97">
        <v>13203</v>
      </c>
      <c r="E3389" s="97" t="s">
        <v>122</v>
      </c>
      <c r="F3389" s="98">
        <v>15</v>
      </c>
      <c r="G3389" s="98" t="s">
        <v>142</v>
      </c>
      <c r="H3389" s="97">
        <v>19</v>
      </c>
      <c r="I3389" s="97" t="s">
        <v>124</v>
      </c>
      <c r="J3389" s="97" t="s">
        <v>125</v>
      </c>
      <c r="K3389" s="97" t="s">
        <v>1509</v>
      </c>
      <c r="L3389" s="97"/>
      <c r="M3389" s="97"/>
      <c r="N3389" s="97" t="s">
        <v>1510</v>
      </c>
      <c r="O3389" s="97" t="s">
        <v>398</v>
      </c>
      <c r="P3389" s="97" t="s">
        <v>1299</v>
      </c>
      <c r="Q3389" s="97" t="s">
        <v>153</v>
      </c>
      <c r="R3389" s="97" t="s">
        <v>131</v>
      </c>
      <c r="S3389" s="97" t="s">
        <v>149</v>
      </c>
      <c r="T3389" s="97" t="s">
        <v>150</v>
      </c>
      <c r="U3389" s="97" t="s">
        <v>134</v>
      </c>
      <c r="V3389" s="97" t="s">
        <v>135</v>
      </c>
      <c r="W3389" s="97" t="s">
        <v>136</v>
      </c>
      <c r="X3389" s="97"/>
      <c r="Y3389" s="99"/>
      <c r="Z3389" s="99"/>
      <c r="AA3389" s="99">
        <v>167821336</v>
      </c>
      <c r="AB3389" s="99">
        <v>167821336</v>
      </c>
      <c r="AC3389">
        <f t="shared" si="104"/>
        <v>1000</v>
      </c>
      <c r="AD3389" t="str">
        <f t="shared" si="105"/>
        <v>307</v>
      </c>
    </row>
    <row r="3390" spans="1:30" hidden="1" x14ac:dyDescent="0.25">
      <c r="A3390" s="97" t="s">
        <v>1508</v>
      </c>
      <c r="B3390" s="97" t="s">
        <v>397</v>
      </c>
      <c r="C3390" s="97" t="s">
        <v>1297</v>
      </c>
      <c r="D3390" s="97">
        <v>14101</v>
      </c>
      <c r="E3390" s="97" t="s">
        <v>122</v>
      </c>
      <c r="F3390" s="98">
        <v>15</v>
      </c>
      <c r="G3390" s="98" t="s">
        <v>142</v>
      </c>
      <c r="H3390" s="97">
        <v>19</v>
      </c>
      <c r="I3390" s="97" t="s">
        <v>124</v>
      </c>
      <c r="J3390" s="97" t="s">
        <v>125</v>
      </c>
      <c r="K3390" s="97" t="s">
        <v>1509</v>
      </c>
      <c r="L3390" s="97"/>
      <c r="M3390" s="97"/>
      <c r="N3390" s="97" t="s">
        <v>1510</v>
      </c>
      <c r="O3390" s="97" t="s">
        <v>398</v>
      </c>
      <c r="P3390" s="97" t="s">
        <v>1299</v>
      </c>
      <c r="Q3390" s="97" t="s">
        <v>154</v>
      </c>
      <c r="R3390" s="97" t="s">
        <v>131</v>
      </c>
      <c r="S3390" s="97" t="s">
        <v>149</v>
      </c>
      <c r="T3390" s="97" t="s">
        <v>150</v>
      </c>
      <c r="U3390" s="97" t="s">
        <v>134</v>
      </c>
      <c r="V3390" s="97" t="s">
        <v>135</v>
      </c>
      <c r="W3390" s="97" t="s">
        <v>136</v>
      </c>
      <c r="X3390" s="97"/>
      <c r="Y3390" s="99"/>
      <c r="Z3390" s="99"/>
      <c r="AA3390" s="99">
        <v>55381040.880000003</v>
      </c>
      <c r="AB3390" s="99">
        <v>55381040.880000003</v>
      </c>
      <c r="AC3390">
        <f t="shared" si="104"/>
        <v>1000</v>
      </c>
      <c r="AD3390" t="str">
        <f t="shared" si="105"/>
        <v>307</v>
      </c>
    </row>
    <row r="3391" spans="1:30" hidden="1" x14ac:dyDescent="0.25">
      <c r="A3391" s="97" t="s">
        <v>1508</v>
      </c>
      <c r="B3391" s="97" t="s">
        <v>397</v>
      </c>
      <c r="C3391" s="97" t="s">
        <v>1297</v>
      </c>
      <c r="D3391" s="97">
        <v>14103</v>
      </c>
      <c r="E3391" s="97" t="s">
        <v>122</v>
      </c>
      <c r="F3391" s="98">
        <v>15</v>
      </c>
      <c r="G3391" s="98" t="s">
        <v>142</v>
      </c>
      <c r="H3391" s="97">
        <v>19</v>
      </c>
      <c r="I3391" s="97" t="s">
        <v>124</v>
      </c>
      <c r="J3391" s="97" t="s">
        <v>125</v>
      </c>
      <c r="K3391" s="97" t="s">
        <v>1509</v>
      </c>
      <c r="L3391" s="97"/>
      <c r="M3391" s="97"/>
      <c r="N3391" s="97" t="s">
        <v>1510</v>
      </c>
      <c r="O3391" s="97" t="s">
        <v>398</v>
      </c>
      <c r="P3391" s="97" t="s">
        <v>1299</v>
      </c>
      <c r="Q3391" s="97" t="s">
        <v>155</v>
      </c>
      <c r="R3391" s="97" t="s">
        <v>131</v>
      </c>
      <c r="S3391" s="97" t="s">
        <v>149</v>
      </c>
      <c r="T3391" s="97" t="s">
        <v>150</v>
      </c>
      <c r="U3391" s="97" t="s">
        <v>134</v>
      </c>
      <c r="V3391" s="97" t="s">
        <v>135</v>
      </c>
      <c r="W3391" s="97" t="s">
        <v>136</v>
      </c>
      <c r="X3391" s="97"/>
      <c r="Y3391" s="99"/>
      <c r="Z3391" s="99"/>
      <c r="AA3391" s="99">
        <v>22655880.359999999</v>
      </c>
      <c r="AB3391" s="99">
        <v>22655880.359999999</v>
      </c>
      <c r="AC3391">
        <f t="shared" si="104"/>
        <v>1000</v>
      </c>
      <c r="AD3391" t="str">
        <f t="shared" si="105"/>
        <v>307</v>
      </c>
    </row>
    <row r="3392" spans="1:30" hidden="1" x14ac:dyDescent="0.25">
      <c r="A3392" s="97" t="s">
        <v>1508</v>
      </c>
      <c r="B3392" s="97" t="s">
        <v>397</v>
      </c>
      <c r="C3392" s="97" t="s">
        <v>1297</v>
      </c>
      <c r="D3392" s="97">
        <v>14201</v>
      </c>
      <c r="E3392" s="97" t="s">
        <v>122</v>
      </c>
      <c r="F3392" s="98">
        <v>15</v>
      </c>
      <c r="G3392" s="98" t="s">
        <v>142</v>
      </c>
      <c r="H3392" s="97">
        <v>19</v>
      </c>
      <c r="I3392" s="97" t="s">
        <v>124</v>
      </c>
      <c r="J3392" s="97" t="s">
        <v>125</v>
      </c>
      <c r="K3392" s="97" t="s">
        <v>1509</v>
      </c>
      <c r="L3392" s="97"/>
      <c r="M3392" s="97"/>
      <c r="N3392" s="97" t="s">
        <v>1510</v>
      </c>
      <c r="O3392" s="97" t="s">
        <v>398</v>
      </c>
      <c r="P3392" s="97" t="s">
        <v>1299</v>
      </c>
      <c r="Q3392" s="97" t="s">
        <v>156</v>
      </c>
      <c r="R3392" s="97" t="s">
        <v>131</v>
      </c>
      <c r="S3392" s="97" t="s">
        <v>149</v>
      </c>
      <c r="T3392" s="97" t="s">
        <v>150</v>
      </c>
      <c r="U3392" s="97" t="s">
        <v>134</v>
      </c>
      <c r="V3392" s="97" t="s">
        <v>135</v>
      </c>
      <c r="W3392" s="97" t="s">
        <v>136</v>
      </c>
      <c r="X3392" s="97"/>
      <c r="Y3392" s="99"/>
      <c r="Z3392" s="99"/>
      <c r="AA3392" s="99">
        <v>50346400.800000004</v>
      </c>
      <c r="AB3392" s="99">
        <v>50346400.799999997</v>
      </c>
      <c r="AC3392">
        <f t="shared" si="104"/>
        <v>1000</v>
      </c>
      <c r="AD3392" t="str">
        <f t="shared" si="105"/>
        <v>307</v>
      </c>
    </row>
    <row r="3393" spans="1:30" hidden="1" x14ac:dyDescent="0.25">
      <c r="A3393" s="97" t="s">
        <v>1508</v>
      </c>
      <c r="B3393" s="97" t="s">
        <v>397</v>
      </c>
      <c r="C3393" s="97" t="s">
        <v>1297</v>
      </c>
      <c r="D3393" s="97">
        <v>14301</v>
      </c>
      <c r="E3393" s="97" t="s">
        <v>122</v>
      </c>
      <c r="F3393" s="98">
        <v>15</v>
      </c>
      <c r="G3393" s="98" t="s">
        <v>142</v>
      </c>
      <c r="H3393" s="97">
        <v>19</v>
      </c>
      <c r="I3393" s="97" t="s">
        <v>124</v>
      </c>
      <c r="J3393" s="97" t="s">
        <v>125</v>
      </c>
      <c r="K3393" s="97" t="s">
        <v>1509</v>
      </c>
      <c r="L3393" s="97"/>
      <c r="M3393" s="97"/>
      <c r="N3393" s="97" t="s">
        <v>1510</v>
      </c>
      <c r="O3393" s="97" t="s">
        <v>398</v>
      </c>
      <c r="P3393" s="97" t="s">
        <v>1299</v>
      </c>
      <c r="Q3393" s="97" t="s">
        <v>178</v>
      </c>
      <c r="R3393" s="97" t="s">
        <v>131</v>
      </c>
      <c r="S3393" s="97" t="s">
        <v>149</v>
      </c>
      <c r="T3393" s="97" t="s">
        <v>150</v>
      </c>
      <c r="U3393" s="97" t="s">
        <v>134</v>
      </c>
      <c r="V3393" s="97" t="s">
        <v>135</v>
      </c>
      <c r="W3393" s="97" t="s">
        <v>136</v>
      </c>
      <c r="X3393" s="97"/>
      <c r="Y3393" s="99"/>
      <c r="Z3393" s="99"/>
      <c r="AA3393" s="99">
        <v>60415680.960000001</v>
      </c>
      <c r="AB3393" s="99">
        <v>60415680.960000001</v>
      </c>
      <c r="AC3393">
        <f t="shared" si="104"/>
        <v>1000</v>
      </c>
      <c r="AD3393" t="str">
        <f t="shared" si="105"/>
        <v>307</v>
      </c>
    </row>
    <row r="3394" spans="1:30" hidden="1" x14ac:dyDescent="0.25">
      <c r="A3394" t="s">
        <v>1508</v>
      </c>
      <c r="B3394" t="s">
        <v>397</v>
      </c>
      <c r="C3394" t="s">
        <v>1297</v>
      </c>
      <c r="D3394" t="s">
        <v>186</v>
      </c>
      <c r="E3394" t="s">
        <v>122</v>
      </c>
      <c r="F3394" t="s">
        <v>159</v>
      </c>
      <c r="G3394" t="s">
        <v>160</v>
      </c>
      <c r="H3394" t="s">
        <v>143</v>
      </c>
      <c r="I3394" t="s">
        <v>124</v>
      </c>
      <c r="J3394" t="s">
        <v>125</v>
      </c>
      <c r="K3394" t="s">
        <v>1509</v>
      </c>
      <c r="N3394" t="s">
        <v>1510</v>
      </c>
      <c r="O3394" t="s">
        <v>398</v>
      </c>
      <c r="P3394" t="s">
        <v>1299</v>
      </c>
      <c r="Q3394" t="s">
        <v>188</v>
      </c>
      <c r="R3394" t="s">
        <v>131</v>
      </c>
      <c r="S3394" t="s">
        <v>164</v>
      </c>
      <c r="T3394" t="s">
        <v>165</v>
      </c>
      <c r="U3394" t="s">
        <v>151</v>
      </c>
      <c r="V3394" t="s">
        <v>135</v>
      </c>
      <c r="W3394" t="s">
        <v>136</v>
      </c>
      <c r="X3394" t="s">
        <v>1511</v>
      </c>
      <c r="Y3394" s="94">
        <v>576542.12</v>
      </c>
      <c r="Z3394" s="94">
        <v>342138.23999999993</v>
      </c>
      <c r="AA3394" s="94">
        <v>352362.39</v>
      </c>
      <c r="AB3394" s="94">
        <v>352362.39</v>
      </c>
      <c r="AC3394">
        <f t="shared" si="104"/>
        <v>2000</v>
      </c>
      <c r="AD3394" t="str">
        <f t="shared" si="105"/>
        <v>307</v>
      </c>
    </row>
    <row r="3395" spans="1:30" hidden="1" x14ac:dyDescent="0.25">
      <c r="A3395" t="s">
        <v>1508</v>
      </c>
      <c r="B3395" t="s">
        <v>397</v>
      </c>
      <c r="C3395" t="s">
        <v>1297</v>
      </c>
      <c r="D3395" t="s">
        <v>190</v>
      </c>
      <c r="E3395" t="s">
        <v>122</v>
      </c>
      <c r="F3395" t="s">
        <v>159</v>
      </c>
      <c r="G3395" t="s">
        <v>160</v>
      </c>
      <c r="H3395" t="s">
        <v>143</v>
      </c>
      <c r="I3395" t="s">
        <v>124</v>
      </c>
      <c r="J3395" t="s">
        <v>125</v>
      </c>
      <c r="K3395" t="s">
        <v>1509</v>
      </c>
      <c r="N3395" t="s">
        <v>1510</v>
      </c>
      <c r="O3395" t="s">
        <v>398</v>
      </c>
      <c r="P3395" t="s">
        <v>1299</v>
      </c>
      <c r="Q3395" t="s">
        <v>191</v>
      </c>
      <c r="R3395" t="s">
        <v>131</v>
      </c>
      <c r="S3395" t="s">
        <v>164</v>
      </c>
      <c r="T3395" t="s">
        <v>165</v>
      </c>
      <c r="U3395" t="s">
        <v>151</v>
      </c>
      <c r="V3395" t="s">
        <v>135</v>
      </c>
      <c r="W3395" t="s">
        <v>136</v>
      </c>
      <c r="X3395" t="s">
        <v>1511</v>
      </c>
      <c r="Y3395" s="94">
        <v>48160</v>
      </c>
      <c r="Z3395" s="94">
        <v>316262</v>
      </c>
      <c r="AA3395" s="94">
        <v>325749.86</v>
      </c>
      <c r="AB3395" s="94">
        <v>325749.86</v>
      </c>
      <c r="AC3395">
        <f t="shared" ref="AC3395:AC3458" si="106">MID(D3395,1,1)*1000</f>
        <v>2000</v>
      </c>
      <c r="AD3395" t="str">
        <f t="shared" ref="AD3395:AD3458" si="107">MID(A3395,6,3)</f>
        <v>307</v>
      </c>
    </row>
    <row r="3396" spans="1:30" hidden="1" x14ac:dyDescent="0.25">
      <c r="A3396" t="s">
        <v>1508</v>
      </c>
      <c r="B3396" t="s">
        <v>397</v>
      </c>
      <c r="C3396" t="s">
        <v>1297</v>
      </c>
      <c r="D3396" t="s">
        <v>192</v>
      </c>
      <c r="E3396" t="s">
        <v>122</v>
      </c>
      <c r="F3396" t="s">
        <v>159</v>
      </c>
      <c r="G3396" t="s">
        <v>160</v>
      </c>
      <c r="H3396" t="s">
        <v>143</v>
      </c>
      <c r="I3396" t="s">
        <v>124</v>
      </c>
      <c r="J3396" t="s">
        <v>125</v>
      </c>
      <c r="K3396" t="s">
        <v>1509</v>
      </c>
      <c r="N3396" t="s">
        <v>1510</v>
      </c>
      <c r="O3396" t="s">
        <v>398</v>
      </c>
      <c r="P3396" t="s">
        <v>1299</v>
      </c>
      <c r="Q3396" t="s">
        <v>193</v>
      </c>
      <c r="R3396" t="s">
        <v>131</v>
      </c>
      <c r="S3396" t="s">
        <v>164</v>
      </c>
      <c r="T3396" t="s">
        <v>165</v>
      </c>
      <c r="U3396" t="s">
        <v>151</v>
      </c>
      <c r="V3396" t="s">
        <v>135</v>
      </c>
      <c r="W3396" t="s">
        <v>136</v>
      </c>
      <c r="X3396" t="s">
        <v>1511</v>
      </c>
      <c r="Y3396" s="94">
        <v>328296.27</v>
      </c>
      <c r="Z3396" s="94">
        <v>171559.87000000005</v>
      </c>
      <c r="AA3396" s="94">
        <v>176706.67</v>
      </c>
      <c r="AB3396" s="94">
        <v>176706.67</v>
      </c>
      <c r="AC3396">
        <f t="shared" si="106"/>
        <v>2000</v>
      </c>
      <c r="AD3396" t="str">
        <f t="shared" si="107"/>
        <v>307</v>
      </c>
    </row>
    <row r="3397" spans="1:30" hidden="1" x14ac:dyDescent="0.25">
      <c r="A3397" t="s">
        <v>1508</v>
      </c>
      <c r="B3397" t="s">
        <v>397</v>
      </c>
      <c r="C3397" t="s">
        <v>1297</v>
      </c>
      <c r="D3397" t="s">
        <v>198</v>
      </c>
      <c r="E3397" t="s">
        <v>122</v>
      </c>
      <c r="F3397" t="s">
        <v>159</v>
      </c>
      <c r="G3397" t="s">
        <v>160</v>
      </c>
      <c r="H3397" t="s">
        <v>143</v>
      </c>
      <c r="I3397" t="s">
        <v>124</v>
      </c>
      <c r="J3397" t="s">
        <v>125</v>
      </c>
      <c r="K3397" t="s">
        <v>1509</v>
      </c>
      <c r="N3397" t="s">
        <v>1510</v>
      </c>
      <c r="O3397" t="s">
        <v>398</v>
      </c>
      <c r="P3397" t="s">
        <v>1299</v>
      </c>
      <c r="Q3397" t="s">
        <v>199</v>
      </c>
      <c r="R3397" t="s">
        <v>131</v>
      </c>
      <c r="S3397" t="s">
        <v>164</v>
      </c>
      <c r="T3397" t="s">
        <v>165</v>
      </c>
      <c r="U3397" t="s">
        <v>151</v>
      </c>
      <c r="V3397" t="s">
        <v>135</v>
      </c>
      <c r="W3397" t="s">
        <v>136</v>
      </c>
      <c r="X3397" t="s">
        <v>1511</v>
      </c>
      <c r="Y3397" s="94">
        <v>258337.49</v>
      </c>
      <c r="Z3397" s="94">
        <v>166650.28</v>
      </c>
      <c r="AA3397" s="94">
        <v>171649.79</v>
      </c>
      <c r="AB3397" s="94">
        <v>171649.79</v>
      </c>
      <c r="AC3397">
        <f t="shared" si="106"/>
        <v>2000</v>
      </c>
      <c r="AD3397" t="str">
        <f t="shared" si="107"/>
        <v>307</v>
      </c>
    </row>
    <row r="3398" spans="1:30" hidden="1" x14ac:dyDescent="0.25">
      <c r="A3398" t="s">
        <v>1508</v>
      </c>
      <c r="B3398" t="s">
        <v>397</v>
      </c>
      <c r="C3398" t="s">
        <v>1297</v>
      </c>
      <c r="D3398" t="s">
        <v>750</v>
      </c>
      <c r="E3398" t="s">
        <v>122</v>
      </c>
      <c r="F3398" t="s">
        <v>159</v>
      </c>
      <c r="G3398" t="s">
        <v>160</v>
      </c>
      <c r="H3398" t="s">
        <v>143</v>
      </c>
      <c r="I3398" t="s">
        <v>124</v>
      </c>
      <c r="J3398" t="s">
        <v>125</v>
      </c>
      <c r="K3398" t="s">
        <v>1509</v>
      </c>
      <c r="N3398" t="s">
        <v>1510</v>
      </c>
      <c r="O3398" t="s">
        <v>398</v>
      </c>
      <c r="P3398" t="s">
        <v>1299</v>
      </c>
      <c r="Q3398" t="s">
        <v>751</v>
      </c>
      <c r="R3398" t="s">
        <v>131</v>
      </c>
      <c r="S3398" t="s">
        <v>164</v>
      </c>
      <c r="T3398" t="s">
        <v>165</v>
      </c>
      <c r="U3398" t="s">
        <v>151</v>
      </c>
      <c r="V3398" t="s">
        <v>135</v>
      </c>
      <c r="W3398" t="s">
        <v>136</v>
      </c>
      <c r="X3398" t="s">
        <v>1511</v>
      </c>
      <c r="Y3398" s="94">
        <v>0</v>
      </c>
      <c r="Z3398" s="94">
        <v>45000</v>
      </c>
      <c r="AA3398" s="94">
        <v>46350</v>
      </c>
      <c r="AB3398" s="94">
        <v>46350</v>
      </c>
      <c r="AC3398">
        <f t="shared" si="106"/>
        <v>2000</v>
      </c>
      <c r="AD3398" t="str">
        <f t="shared" si="107"/>
        <v>307</v>
      </c>
    </row>
    <row r="3399" spans="1:30" hidden="1" x14ac:dyDescent="0.25">
      <c r="A3399" t="s">
        <v>1508</v>
      </c>
      <c r="B3399" t="s">
        <v>397</v>
      </c>
      <c r="C3399" t="s">
        <v>1297</v>
      </c>
      <c r="D3399" t="s">
        <v>200</v>
      </c>
      <c r="E3399" t="s">
        <v>122</v>
      </c>
      <c r="F3399" t="s">
        <v>159</v>
      </c>
      <c r="G3399" t="s">
        <v>160</v>
      </c>
      <c r="H3399" t="s">
        <v>143</v>
      </c>
      <c r="I3399" t="s">
        <v>124</v>
      </c>
      <c r="J3399" t="s">
        <v>125</v>
      </c>
      <c r="K3399" t="s">
        <v>1509</v>
      </c>
      <c r="N3399" t="s">
        <v>1510</v>
      </c>
      <c r="O3399" t="s">
        <v>398</v>
      </c>
      <c r="P3399" t="s">
        <v>1299</v>
      </c>
      <c r="Q3399" t="s">
        <v>201</v>
      </c>
      <c r="R3399" t="s">
        <v>131</v>
      </c>
      <c r="S3399" t="s">
        <v>164</v>
      </c>
      <c r="T3399" t="s">
        <v>165</v>
      </c>
      <c r="U3399" t="s">
        <v>151</v>
      </c>
      <c r="V3399" t="s">
        <v>135</v>
      </c>
      <c r="W3399" t="s">
        <v>136</v>
      </c>
      <c r="X3399" t="s">
        <v>1511</v>
      </c>
      <c r="Y3399" s="94">
        <v>89225661.120000005</v>
      </c>
      <c r="Z3399" s="94">
        <v>106480822.15000001</v>
      </c>
      <c r="AA3399" s="94">
        <v>109675246.81</v>
      </c>
      <c r="AB3399" s="94">
        <v>109675246.81</v>
      </c>
      <c r="AC3399">
        <f t="shared" si="106"/>
        <v>2000</v>
      </c>
      <c r="AD3399" t="str">
        <f t="shared" si="107"/>
        <v>307</v>
      </c>
    </row>
    <row r="3400" spans="1:30" hidden="1" x14ac:dyDescent="0.25">
      <c r="A3400" t="s">
        <v>1508</v>
      </c>
      <c r="B3400" t="s">
        <v>397</v>
      </c>
      <c r="C3400" t="s">
        <v>1297</v>
      </c>
      <c r="D3400" t="s">
        <v>446</v>
      </c>
      <c r="E3400" t="s">
        <v>122</v>
      </c>
      <c r="F3400" t="s">
        <v>159</v>
      </c>
      <c r="G3400" t="s">
        <v>160</v>
      </c>
      <c r="H3400" t="s">
        <v>143</v>
      </c>
      <c r="I3400" t="s">
        <v>124</v>
      </c>
      <c r="J3400" t="s">
        <v>125</v>
      </c>
      <c r="K3400" t="s">
        <v>1509</v>
      </c>
      <c r="N3400" t="s">
        <v>1510</v>
      </c>
      <c r="O3400" t="s">
        <v>398</v>
      </c>
      <c r="P3400" t="s">
        <v>1299</v>
      </c>
      <c r="Q3400" t="s">
        <v>447</v>
      </c>
      <c r="R3400" t="s">
        <v>131</v>
      </c>
      <c r="S3400" t="s">
        <v>164</v>
      </c>
      <c r="T3400" t="s">
        <v>165</v>
      </c>
      <c r="U3400" t="s">
        <v>151</v>
      </c>
      <c r="V3400" t="s">
        <v>135</v>
      </c>
      <c r="W3400" t="s">
        <v>136</v>
      </c>
      <c r="X3400" t="s">
        <v>1511</v>
      </c>
      <c r="Y3400" s="94">
        <v>30979.56</v>
      </c>
      <c r="Z3400" s="94">
        <v>95979.559999999983</v>
      </c>
      <c r="AA3400" s="94">
        <v>98858.95</v>
      </c>
      <c r="AB3400" s="94">
        <v>98858.95</v>
      </c>
      <c r="AC3400">
        <f t="shared" si="106"/>
        <v>2000</v>
      </c>
      <c r="AD3400" t="str">
        <f t="shared" si="107"/>
        <v>307</v>
      </c>
    </row>
    <row r="3401" spans="1:30" hidden="1" x14ac:dyDescent="0.25">
      <c r="A3401" t="s">
        <v>1508</v>
      </c>
      <c r="B3401" t="s">
        <v>397</v>
      </c>
      <c r="C3401" t="s">
        <v>1297</v>
      </c>
      <c r="D3401" t="s">
        <v>339</v>
      </c>
      <c r="E3401" t="s">
        <v>122</v>
      </c>
      <c r="F3401" t="s">
        <v>159</v>
      </c>
      <c r="G3401" t="s">
        <v>160</v>
      </c>
      <c r="H3401" t="s">
        <v>143</v>
      </c>
      <c r="I3401" t="s">
        <v>124</v>
      </c>
      <c r="J3401" t="s">
        <v>125</v>
      </c>
      <c r="K3401" t="s">
        <v>1509</v>
      </c>
      <c r="N3401" t="s">
        <v>1510</v>
      </c>
      <c r="O3401" t="s">
        <v>398</v>
      </c>
      <c r="P3401" t="s">
        <v>1299</v>
      </c>
      <c r="Q3401" t="s">
        <v>340</v>
      </c>
      <c r="R3401" t="s">
        <v>131</v>
      </c>
      <c r="S3401" t="s">
        <v>164</v>
      </c>
      <c r="T3401" t="s">
        <v>165</v>
      </c>
      <c r="U3401" t="s">
        <v>151</v>
      </c>
      <c r="V3401" t="s">
        <v>135</v>
      </c>
      <c r="W3401" t="s">
        <v>136</v>
      </c>
      <c r="X3401" t="s">
        <v>1511</v>
      </c>
      <c r="Y3401" s="94">
        <v>0</v>
      </c>
      <c r="Z3401" s="94">
        <v>25000</v>
      </c>
      <c r="AA3401" s="94">
        <v>25750</v>
      </c>
      <c r="AB3401" s="94">
        <v>25750</v>
      </c>
      <c r="AC3401">
        <f t="shared" si="106"/>
        <v>2000</v>
      </c>
      <c r="AD3401" t="str">
        <f t="shared" si="107"/>
        <v>307</v>
      </c>
    </row>
    <row r="3402" spans="1:30" hidden="1" x14ac:dyDescent="0.25">
      <c r="A3402" t="s">
        <v>1508</v>
      </c>
      <c r="B3402" t="s">
        <v>397</v>
      </c>
      <c r="C3402" t="s">
        <v>1297</v>
      </c>
      <c r="D3402" t="s">
        <v>206</v>
      </c>
      <c r="E3402" t="s">
        <v>122</v>
      </c>
      <c r="F3402" t="s">
        <v>159</v>
      </c>
      <c r="G3402" t="s">
        <v>160</v>
      </c>
      <c r="H3402" t="s">
        <v>143</v>
      </c>
      <c r="I3402" t="s">
        <v>124</v>
      </c>
      <c r="J3402" t="s">
        <v>125</v>
      </c>
      <c r="K3402" t="s">
        <v>1509</v>
      </c>
      <c r="N3402" t="s">
        <v>1510</v>
      </c>
      <c r="O3402" t="s">
        <v>398</v>
      </c>
      <c r="P3402" t="s">
        <v>1299</v>
      </c>
      <c r="Q3402" t="s">
        <v>207</v>
      </c>
      <c r="R3402" t="s">
        <v>131</v>
      </c>
      <c r="S3402" t="s">
        <v>164</v>
      </c>
      <c r="T3402" t="s">
        <v>165</v>
      </c>
      <c r="U3402" t="s">
        <v>151</v>
      </c>
      <c r="V3402" t="s">
        <v>135</v>
      </c>
      <c r="W3402" t="s">
        <v>136</v>
      </c>
      <c r="X3402" t="s">
        <v>1511</v>
      </c>
      <c r="Y3402" s="94">
        <v>31213.43</v>
      </c>
      <c r="Z3402" s="94">
        <v>181213.43</v>
      </c>
      <c r="AA3402" s="94">
        <v>186649.83</v>
      </c>
      <c r="AB3402" s="94">
        <v>186649.83</v>
      </c>
      <c r="AC3402">
        <f t="shared" si="106"/>
        <v>2000</v>
      </c>
      <c r="AD3402" t="str">
        <f t="shared" si="107"/>
        <v>307</v>
      </c>
    </row>
    <row r="3403" spans="1:30" hidden="1" x14ac:dyDescent="0.25">
      <c r="A3403" t="s">
        <v>1508</v>
      </c>
      <c r="B3403" t="s">
        <v>397</v>
      </c>
      <c r="C3403" t="s">
        <v>1297</v>
      </c>
      <c r="D3403" t="s">
        <v>208</v>
      </c>
      <c r="E3403" t="s">
        <v>122</v>
      </c>
      <c r="F3403" t="s">
        <v>159</v>
      </c>
      <c r="G3403" t="s">
        <v>160</v>
      </c>
      <c r="H3403" t="s">
        <v>143</v>
      </c>
      <c r="I3403" t="s">
        <v>124</v>
      </c>
      <c r="J3403" t="s">
        <v>125</v>
      </c>
      <c r="K3403" t="s">
        <v>1509</v>
      </c>
      <c r="N3403" t="s">
        <v>1510</v>
      </c>
      <c r="O3403" t="s">
        <v>398</v>
      </c>
      <c r="P3403" t="s">
        <v>1299</v>
      </c>
      <c r="Q3403" t="s">
        <v>209</v>
      </c>
      <c r="R3403" t="s">
        <v>131</v>
      </c>
      <c r="S3403" t="s">
        <v>164</v>
      </c>
      <c r="T3403" t="s">
        <v>165</v>
      </c>
      <c r="U3403" t="s">
        <v>151</v>
      </c>
      <c r="V3403" t="s">
        <v>135</v>
      </c>
      <c r="W3403" t="s">
        <v>136</v>
      </c>
      <c r="X3403" t="s">
        <v>1511</v>
      </c>
      <c r="Y3403" s="94">
        <v>32578.799999999999</v>
      </c>
      <c r="Z3403" s="94">
        <v>32578.799999999999</v>
      </c>
      <c r="AA3403" s="94">
        <v>33556.160000000003</v>
      </c>
      <c r="AB3403" s="94">
        <v>33556.160000000003</v>
      </c>
      <c r="AC3403">
        <f t="shared" si="106"/>
        <v>2000</v>
      </c>
      <c r="AD3403" t="str">
        <f t="shared" si="107"/>
        <v>307</v>
      </c>
    </row>
    <row r="3404" spans="1:30" hidden="1" x14ac:dyDescent="0.25">
      <c r="A3404" t="s">
        <v>1508</v>
      </c>
      <c r="B3404" t="s">
        <v>397</v>
      </c>
      <c r="C3404" t="s">
        <v>1297</v>
      </c>
      <c r="D3404" t="s">
        <v>210</v>
      </c>
      <c r="E3404" t="s">
        <v>122</v>
      </c>
      <c r="F3404" t="s">
        <v>159</v>
      </c>
      <c r="G3404" t="s">
        <v>160</v>
      </c>
      <c r="H3404" t="s">
        <v>143</v>
      </c>
      <c r="I3404" t="s">
        <v>124</v>
      </c>
      <c r="J3404" t="s">
        <v>125</v>
      </c>
      <c r="K3404" t="s">
        <v>1509</v>
      </c>
      <c r="N3404" t="s">
        <v>1510</v>
      </c>
      <c r="O3404" t="s">
        <v>398</v>
      </c>
      <c r="P3404" t="s">
        <v>1299</v>
      </c>
      <c r="Q3404" t="s">
        <v>211</v>
      </c>
      <c r="R3404" t="s">
        <v>131</v>
      </c>
      <c r="S3404" t="s">
        <v>164</v>
      </c>
      <c r="T3404" t="s">
        <v>165</v>
      </c>
      <c r="U3404" t="s">
        <v>151</v>
      </c>
      <c r="V3404" t="s">
        <v>135</v>
      </c>
      <c r="W3404" t="s">
        <v>136</v>
      </c>
      <c r="X3404" t="s">
        <v>1511</v>
      </c>
      <c r="Y3404" s="94">
        <v>88120</v>
      </c>
      <c r="Z3404" s="94">
        <v>85321.760000000009</v>
      </c>
      <c r="AA3404" s="94">
        <v>87881.41</v>
      </c>
      <c r="AB3404" s="94">
        <v>87881.41</v>
      </c>
      <c r="AC3404">
        <f t="shared" si="106"/>
        <v>2000</v>
      </c>
      <c r="AD3404" t="str">
        <f t="shared" si="107"/>
        <v>307</v>
      </c>
    </row>
    <row r="3405" spans="1:30" hidden="1" x14ac:dyDescent="0.25">
      <c r="A3405" t="s">
        <v>1508</v>
      </c>
      <c r="B3405" t="s">
        <v>397</v>
      </c>
      <c r="C3405" t="s">
        <v>1297</v>
      </c>
      <c r="D3405" t="s">
        <v>212</v>
      </c>
      <c r="E3405" t="s">
        <v>122</v>
      </c>
      <c r="F3405" t="s">
        <v>159</v>
      </c>
      <c r="G3405" t="s">
        <v>160</v>
      </c>
      <c r="H3405" t="s">
        <v>143</v>
      </c>
      <c r="I3405" t="s">
        <v>124</v>
      </c>
      <c r="J3405" t="s">
        <v>125</v>
      </c>
      <c r="K3405" t="s">
        <v>1509</v>
      </c>
      <c r="N3405" t="s">
        <v>1510</v>
      </c>
      <c r="O3405" t="s">
        <v>398</v>
      </c>
      <c r="P3405" t="s">
        <v>1299</v>
      </c>
      <c r="Q3405" t="s">
        <v>213</v>
      </c>
      <c r="R3405" t="s">
        <v>131</v>
      </c>
      <c r="S3405" t="s">
        <v>164</v>
      </c>
      <c r="T3405" t="s">
        <v>165</v>
      </c>
      <c r="U3405" t="s">
        <v>151</v>
      </c>
      <c r="V3405" t="s">
        <v>135</v>
      </c>
      <c r="W3405" t="s">
        <v>136</v>
      </c>
      <c r="X3405" t="s">
        <v>1511</v>
      </c>
      <c r="Y3405" s="94">
        <v>0</v>
      </c>
      <c r="Z3405" s="94">
        <v>100000</v>
      </c>
      <c r="AA3405" s="94">
        <v>103000</v>
      </c>
      <c r="AB3405" s="94">
        <v>103000</v>
      </c>
      <c r="AC3405">
        <f t="shared" si="106"/>
        <v>2000</v>
      </c>
      <c r="AD3405" t="str">
        <f t="shared" si="107"/>
        <v>307</v>
      </c>
    </row>
    <row r="3406" spans="1:30" hidden="1" x14ac:dyDescent="0.25">
      <c r="A3406" t="s">
        <v>1508</v>
      </c>
      <c r="B3406" t="s">
        <v>397</v>
      </c>
      <c r="C3406" t="s">
        <v>1297</v>
      </c>
      <c r="D3406" t="s">
        <v>402</v>
      </c>
      <c r="E3406" t="s">
        <v>122</v>
      </c>
      <c r="F3406" t="s">
        <v>159</v>
      </c>
      <c r="G3406" t="s">
        <v>160</v>
      </c>
      <c r="H3406" t="s">
        <v>143</v>
      </c>
      <c r="I3406" t="s">
        <v>124</v>
      </c>
      <c r="J3406" t="s">
        <v>125</v>
      </c>
      <c r="K3406" t="s">
        <v>1509</v>
      </c>
      <c r="N3406" t="s">
        <v>1510</v>
      </c>
      <c r="O3406" t="s">
        <v>398</v>
      </c>
      <c r="P3406" t="s">
        <v>1299</v>
      </c>
      <c r="Q3406" t="s">
        <v>403</v>
      </c>
      <c r="R3406" t="s">
        <v>131</v>
      </c>
      <c r="S3406" t="s">
        <v>164</v>
      </c>
      <c r="T3406" t="s">
        <v>165</v>
      </c>
      <c r="U3406" t="s">
        <v>151</v>
      </c>
      <c r="V3406" t="s">
        <v>135</v>
      </c>
      <c r="W3406" t="s">
        <v>136</v>
      </c>
      <c r="X3406" t="s">
        <v>1511</v>
      </c>
      <c r="Y3406" s="94">
        <v>20646.939999999999</v>
      </c>
      <c r="Z3406" s="94">
        <v>50646.94</v>
      </c>
      <c r="AA3406" s="94">
        <v>52166.35</v>
      </c>
      <c r="AB3406" s="94">
        <v>52166.35</v>
      </c>
      <c r="AC3406">
        <f t="shared" si="106"/>
        <v>2000</v>
      </c>
      <c r="AD3406" t="str">
        <f t="shared" si="107"/>
        <v>307</v>
      </c>
    </row>
    <row r="3407" spans="1:30" hidden="1" x14ac:dyDescent="0.25">
      <c r="A3407" t="s">
        <v>1508</v>
      </c>
      <c r="B3407" t="s">
        <v>397</v>
      </c>
      <c r="C3407" t="s">
        <v>1297</v>
      </c>
      <c r="D3407" t="s">
        <v>214</v>
      </c>
      <c r="E3407" t="s">
        <v>122</v>
      </c>
      <c r="F3407" t="s">
        <v>159</v>
      </c>
      <c r="G3407" t="s">
        <v>160</v>
      </c>
      <c r="H3407" t="s">
        <v>143</v>
      </c>
      <c r="I3407" t="s">
        <v>124</v>
      </c>
      <c r="J3407" t="s">
        <v>125</v>
      </c>
      <c r="K3407" t="s">
        <v>1509</v>
      </c>
      <c r="N3407" t="s">
        <v>1510</v>
      </c>
      <c r="O3407" t="s">
        <v>398</v>
      </c>
      <c r="P3407" t="s">
        <v>1299</v>
      </c>
      <c r="Q3407" t="s">
        <v>215</v>
      </c>
      <c r="R3407" t="s">
        <v>131</v>
      </c>
      <c r="S3407" t="s">
        <v>164</v>
      </c>
      <c r="T3407" t="s">
        <v>165</v>
      </c>
      <c r="U3407" t="s">
        <v>151</v>
      </c>
      <c r="V3407" t="s">
        <v>135</v>
      </c>
      <c r="W3407" t="s">
        <v>136</v>
      </c>
      <c r="X3407" t="s">
        <v>1511</v>
      </c>
      <c r="Y3407" s="94">
        <v>86731396.650000006</v>
      </c>
      <c r="Z3407" s="94">
        <v>114677880.73999999</v>
      </c>
      <c r="AA3407" s="94">
        <v>118118217.16</v>
      </c>
      <c r="AB3407" s="94">
        <v>118118217.16</v>
      </c>
      <c r="AC3407">
        <f t="shared" si="106"/>
        <v>2000</v>
      </c>
      <c r="AD3407" t="str">
        <f t="shared" si="107"/>
        <v>307</v>
      </c>
    </row>
    <row r="3408" spans="1:30" hidden="1" x14ac:dyDescent="0.25">
      <c r="A3408" t="s">
        <v>1508</v>
      </c>
      <c r="B3408" t="s">
        <v>397</v>
      </c>
      <c r="C3408" t="s">
        <v>1297</v>
      </c>
      <c r="D3408" t="s">
        <v>218</v>
      </c>
      <c r="E3408" t="s">
        <v>122</v>
      </c>
      <c r="F3408" t="s">
        <v>159</v>
      </c>
      <c r="G3408" t="s">
        <v>160</v>
      </c>
      <c r="H3408" t="s">
        <v>143</v>
      </c>
      <c r="I3408" t="s">
        <v>124</v>
      </c>
      <c r="J3408" t="s">
        <v>125</v>
      </c>
      <c r="K3408" t="s">
        <v>1509</v>
      </c>
      <c r="N3408" t="s">
        <v>1510</v>
      </c>
      <c r="O3408" t="s">
        <v>398</v>
      </c>
      <c r="P3408" t="s">
        <v>1299</v>
      </c>
      <c r="Q3408" t="s">
        <v>219</v>
      </c>
      <c r="R3408" t="s">
        <v>131</v>
      </c>
      <c r="S3408" t="s">
        <v>164</v>
      </c>
      <c r="T3408" t="s">
        <v>165</v>
      </c>
      <c r="U3408" t="s">
        <v>151</v>
      </c>
      <c r="V3408" t="s">
        <v>135</v>
      </c>
      <c r="W3408" t="s">
        <v>136</v>
      </c>
      <c r="X3408" t="s">
        <v>1511</v>
      </c>
      <c r="Y3408" s="94">
        <v>140577993.09</v>
      </c>
      <c r="Z3408" s="94">
        <v>156384576.80000004</v>
      </c>
      <c r="AA3408" s="94">
        <v>161076114.09999999</v>
      </c>
      <c r="AB3408" s="94">
        <v>161076114.09999999</v>
      </c>
      <c r="AC3408">
        <f t="shared" si="106"/>
        <v>2000</v>
      </c>
      <c r="AD3408" t="str">
        <f t="shared" si="107"/>
        <v>307</v>
      </c>
    </row>
    <row r="3409" spans="1:30" hidden="1" x14ac:dyDescent="0.25">
      <c r="A3409" t="s">
        <v>1508</v>
      </c>
      <c r="B3409" t="s">
        <v>397</v>
      </c>
      <c r="C3409" t="s">
        <v>1297</v>
      </c>
      <c r="D3409" t="s">
        <v>451</v>
      </c>
      <c r="E3409" t="s">
        <v>122</v>
      </c>
      <c r="F3409" t="s">
        <v>159</v>
      </c>
      <c r="G3409" t="s">
        <v>160</v>
      </c>
      <c r="H3409" t="s">
        <v>143</v>
      </c>
      <c r="I3409" t="s">
        <v>124</v>
      </c>
      <c r="J3409" t="s">
        <v>125</v>
      </c>
      <c r="K3409" t="s">
        <v>1509</v>
      </c>
      <c r="N3409" t="s">
        <v>1510</v>
      </c>
      <c r="O3409" t="s">
        <v>398</v>
      </c>
      <c r="P3409" t="s">
        <v>1299</v>
      </c>
      <c r="Q3409" t="s">
        <v>452</v>
      </c>
      <c r="R3409" t="s">
        <v>131</v>
      </c>
      <c r="S3409" t="s">
        <v>164</v>
      </c>
      <c r="T3409" t="s">
        <v>165</v>
      </c>
      <c r="U3409" t="s">
        <v>151</v>
      </c>
      <c r="V3409" t="s">
        <v>135</v>
      </c>
      <c r="W3409" t="s">
        <v>136</v>
      </c>
      <c r="X3409" t="s">
        <v>1511</v>
      </c>
      <c r="Y3409" s="94">
        <v>1489697.03</v>
      </c>
      <c r="Z3409" s="94">
        <v>932723.59000000008</v>
      </c>
      <c r="AA3409" s="94">
        <v>960705.3</v>
      </c>
      <c r="AB3409" s="94">
        <v>960705.3</v>
      </c>
      <c r="AC3409">
        <f t="shared" si="106"/>
        <v>2000</v>
      </c>
      <c r="AD3409" t="str">
        <f t="shared" si="107"/>
        <v>307</v>
      </c>
    </row>
    <row r="3410" spans="1:30" hidden="1" x14ac:dyDescent="0.25">
      <c r="A3410" t="s">
        <v>1508</v>
      </c>
      <c r="B3410" t="s">
        <v>397</v>
      </c>
      <c r="C3410" t="s">
        <v>1297</v>
      </c>
      <c r="D3410" t="s">
        <v>1035</v>
      </c>
      <c r="E3410" t="s">
        <v>122</v>
      </c>
      <c r="F3410" t="s">
        <v>159</v>
      </c>
      <c r="G3410" t="s">
        <v>160</v>
      </c>
      <c r="H3410" t="s">
        <v>143</v>
      </c>
      <c r="I3410" t="s">
        <v>124</v>
      </c>
      <c r="J3410" t="s">
        <v>125</v>
      </c>
      <c r="K3410" t="s">
        <v>1509</v>
      </c>
      <c r="N3410" t="s">
        <v>1510</v>
      </c>
      <c r="O3410" t="s">
        <v>398</v>
      </c>
      <c r="P3410" t="s">
        <v>1299</v>
      </c>
      <c r="Q3410" t="s">
        <v>1036</v>
      </c>
      <c r="R3410" t="s">
        <v>131</v>
      </c>
      <c r="S3410" t="s">
        <v>164</v>
      </c>
      <c r="T3410" t="s">
        <v>165</v>
      </c>
      <c r="U3410" t="s">
        <v>151</v>
      </c>
      <c r="V3410" t="s">
        <v>135</v>
      </c>
      <c r="W3410" t="s">
        <v>136</v>
      </c>
      <c r="X3410" t="s">
        <v>1511</v>
      </c>
      <c r="Y3410" s="94">
        <v>0</v>
      </c>
      <c r="Z3410" s="94">
        <v>0</v>
      </c>
      <c r="AA3410" s="94">
        <v>0</v>
      </c>
      <c r="AB3410" s="94">
        <v>0</v>
      </c>
      <c r="AC3410">
        <f t="shared" si="106"/>
        <v>2000</v>
      </c>
      <c r="AD3410" t="str">
        <f t="shared" si="107"/>
        <v>307</v>
      </c>
    </row>
    <row r="3411" spans="1:30" hidden="1" x14ac:dyDescent="0.25">
      <c r="A3411" t="s">
        <v>1508</v>
      </c>
      <c r="B3411" t="s">
        <v>397</v>
      </c>
      <c r="C3411" t="s">
        <v>1297</v>
      </c>
      <c r="D3411" t="s">
        <v>224</v>
      </c>
      <c r="E3411" t="s">
        <v>122</v>
      </c>
      <c r="F3411" t="s">
        <v>159</v>
      </c>
      <c r="G3411" t="s">
        <v>160</v>
      </c>
      <c r="H3411" t="s">
        <v>143</v>
      </c>
      <c r="I3411" t="s">
        <v>124</v>
      </c>
      <c r="J3411" t="s">
        <v>125</v>
      </c>
      <c r="K3411" t="s">
        <v>1509</v>
      </c>
      <c r="N3411" t="s">
        <v>1510</v>
      </c>
      <c r="O3411" t="s">
        <v>398</v>
      </c>
      <c r="P3411" t="s">
        <v>1299</v>
      </c>
      <c r="Q3411" t="s">
        <v>225</v>
      </c>
      <c r="R3411" t="s">
        <v>131</v>
      </c>
      <c r="S3411" t="s">
        <v>164</v>
      </c>
      <c r="T3411" t="s">
        <v>165</v>
      </c>
      <c r="U3411" t="s">
        <v>151</v>
      </c>
      <c r="V3411" t="s">
        <v>135</v>
      </c>
      <c r="W3411" t="s">
        <v>136</v>
      </c>
      <c r="X3411" t="s">
        <v>1511</v>
      </c>
      <c r="Y3411" s="94">
        <v>21536.25</v>
      </c>
      <c r="Z3411" s="94">
        <v>21536.249999999996</v>
      </c>
      <c r="AA3411" s="94">
        <v>22182.34</v>
      </c>
      <c r="AB3411" s="94">
        <v>22182.34</v>
      </c>
      <c r="AC3411">
        <f t="shared" si="106"/>
        <v>2000</v>
      </c>
      <c r="AD3411" t="str">
        <f t="shared" si="107"/>
        <v>307</v>
      </c>
    </row>
    <row r="3412" spans="1:30" hidden="1" x14ac:dyDescent="0.25">
      <c r="A3412" t="s">
        <v>1508</v>
      </c>
      <c r="B3412" t="s">
        <v>397</v>
      </c>
      <c r="C3412" t="s">
        <v>1297</v>
      </c>
      <c r="D3412" t="s">
        <v>226</v>
      </c>
      <c r="E3412" t="s">
        <v>122</v>
      </c>
      <c r="F3412" t="s">
        <v>159</v>
      </c>
      <c r="G3412" t="s">
        <v>160</v>
      </c>
      <c r="H3412" t="s">
        <v>143</v>
      </c>
      <c r="I3412" t="s">
        <v>124</v>
      </c>
      <c r="J3412" t="s">
        <v>125</v>
      </c>
      <c r="K3412" t="s">
        <v>1509</v>
      </c>
      <c r="N3412" t="s">
        <v>1510</v>
      </c>
      <c r="O3412" t="s">
        <v>398</v>
      </c>
      <c r="P3412" t="s">
        <v>1299</v>
      </c>
      <c r="Q3412" t="s">
        <v>227</v>
      </c>
      <c r="R3412" t="s">
        <v>131</v>
      </c>
      <c r="S3412" t="s">
        <v>164</v>
      </c>
      <c r="T3412" t="s">
        <v>165</v>
      </c>
      <c r="U3412" t="s">
        <v>151</v>
      </c>
      <c r="V3412" t="s">
        <v>135</v>
      </c>
      <c r="W3412" t="s">
        <v>136</v>
      </c>
      <c r="X3412" t="s">
        <v>1511</v>
      </c>
      <c r="Y3412" s="94">
        <v>29803.17</v>
      </c>
      <c r="Z3412" s="94">
        <v>43530.230250000001</v>
      </c>
      <c r="AA3412" s="94">
        <v>44836.14</v>
      </c>
      <c r="AB3412" s="94">
        <v>44836.14</v>
      </c>
      <c r="AC3412">
        <f t="shared" si="106"/>
        <v>2000</v>
      </c>
      <c r="AD3412" t="str">
        <f t="shared" si="107"/>
        <v>307</v>
      </c>
    </row>
    <row r="3413" spans="1:30" hidden="1" x14ac:dyDescent="0.25">
      <c r="A3413" t="s">
        <v>1508</v>
      </c>
      <c r="B3413" t="s">
        <v>397</v>
      </c>
      <c r="C3413" t="s">
        <v>1297</v>
      </c>
      <c r="D3413" t="s">
        <v>230</v>
      </c>
      <c r="E3413" t="s">
        <v>122</v>
      </c>
      <c r="F3413" t="s">
        <v>159</v>
      </c>
      <c r="G3413" t="s">
        <v>160</v>
      </c>
      <c r="H3413" t="s">
        <v>143</v>
      </c>
      <c r="I3413" t="s">
        <v>124</v>
      </c>
      <c r="J3413" t="s">
        <v>125</v>
      </c>
      <c r="K3413" t="s">
        <v>1509</v>
      </c>
      <c r="N3413" t="s">
        <v>1510</v>
      </c>
      <c r="O3413" t="s">
        <v>398</v>
      </c>
      <c r="P3413" t="s">
        <v>1299</v>
      </c>
      <c r="Q3413" t="s">
        <v>231</v>
      </c>
      <c r="R3413" t="s">
        <v>131</v>
      </c>
      <c r="S3413" t="s">
        <v>164</v>
      </c>
      <c r="T3413" t="s">
        <v>165</v>
      </c>
      <c r="U3413" t="s">
        <v>151</v>
      </c>
      <c r="V3413" t="s">
        <v>135</v>
      </c>
      <c r="W3413" t="s">
        <v>136</v>
      </c>
      <c r="X3413" t="s">
        <v>1511</v>
      </c>
      <c r="Y3413" s="94">
        <v>37364.400000000001</v>
      </c>
      <c r="Z3413" s="94">
        <v>37364.400000000001</v>
      </c>
      <c r="AA3413" s="94">
        <v>38485.33</v>
      </c>
      <c r="AB3413" s="94">
        <v>38485.33</v>
      </c>
      <c r="AC3413">
        <f t="shared" si="106"/>
        <v>2000</v>
      </c>
      <c r="AD3413" t="str">
        <f t="shared" si="107"/>
        <v>307</v>
      </c>
    </row>
    <row r="3414" spans="1:30" hidden="1" x14ac:dyDescent="0.25">
      <c r="A3414" t="s">
        <v>1508</v>
      </c>
      <c r="B3414" t="s">
        <v>397</v>
      </c>
      <c r="C3414" t="s">
        <v>1297</v>
      </c>
      <c r="D3414" t="s">
        <v>236</v>
      </c>
      <c r="E3414" t="s">
        <v>122</v>
      </c>
      <c r="F3414" t="s">
        <v>159</v>
      </c>
      <c r="G3414" t="s">
        <v>160</v>
      </c>
      <c r="H3414" t="s">
        <v>143</v>
      </c>
      <c r="I3414" t="s">
        <v>124</v>
      </c>
      <c r="J3414" t="s">
        <v>125</v>
      </c>
      <c r="K3414" t="s">
        <v>1509</v>
      </c>
      <c r="N3414" t="s">
        <v>1510</v>
      </c>
      <c r="O3414" t="s">
        <v>398</v>
      </c>
      <c r="P3414" t="s">
        <v>1299</v>
      </c>
      <c r="Q3414" t="s">
        <v>237</v>
      </c>
      <c r="R3414" t="s">
        <v>131</v>
      </c>
      <c r="S3414" t="s">
        <v>164</v>
      </c>
      <c r="T3414" t="s">
        <v>165</v>
      </c>
      <c r="U3414" t="s">
        <v>151</v>
      </c>
      <c r="V3414" t="s">
        <v>135</v>
      </c>
      <c r="W3414" t="s">
        <v>136</v>
      </c>
      <c r="X3414" t="s">
        <v>1511</v>
      </c>
      <c r="Y3414" s="94">
        <v>6787133.9400000004</v>
      </c>
      <c r="Z3414" s="94">
        <v>8358214.6666666679</v>
      </c>
      <c r="AA3414" s="94">
        <v>8608961.1066666674</v>
      </c>
      <c r="AB3414" s="94">
        <v>8608961.1099999994</v>
      </c>
      <c r="AC3414">
        <f t="shared" si="106"/>
        <v>3000</v>
      </c>
      <c r="AD3414" t="str">
        <f t="shared" si="107"/>
        <v>307</v>
      </c>
    </row>
    <row r="3415" spans="1:30" hidden="1" x14ac:dyDescent="0.25">
      <c r="A3415" t="s">
        <v>1508</v>
      </c>
      <c r="B3415" t="s">
        <v>397</v>
      </c>
      <c r="C3415" t="s">
        <v>1297</v>
      </c>
      <c r="D3415" t="s">
        <v>238</v>
      </c>
      <c r="E3415" t="s">
        <v>122</v>
      </c>
      <c r="F3415" t="s">
        <v>159</v>
      </c>
      <c r="G3415" t="s">
        <v>160</v>
      </c>
      <c r="H3415" t="s">
        <v>143</v>
      </c>
      <c r="I3415" t="s">
        <v>124</v>
      </c>
      <c r="J3415" t="s">
        <v>125</v>
      </c>
      <c r="K3415" t="s">
        <v>1509</v>
      </c>
      <c r="N3415" t="s">
        <v>1510</v>
      </c>
      <c r="O3415" t="s">
        <v>398</v>
      </c>
      <c r="P3415" t="s">
        <v>1299</v>
      </c>
      <c r="Q3415" t="s">
        <v>239</v>
      </c>
      <c r="R3415" t="s">
        <v>131</v>
      </c>
      <c r="S3415" t="s">
        <v>164</v>
      </c>
      <c r="T3415" t="s">
        <v>165</v>
      </c>
      <c r="U3415" t="s">
        <v>151</v>
      </c>
      <c r="V3415" t="s">
        <v>135</v>
      </c>
      <c r="W3415" t="s">
        <v>136</v>
      </c>
      <c r="X3415" t="s">
        <v>1511</v>
      </c>
      <c r="Y3415" s="94">
        <v>3682701.12</v>
      </c>
      <c r="Z3415" s="94">
        <v>3136850.93</v>
      </c>
      <c r="AA3415" s="94">
        <v>3230956.4579000003</v>
      </c>
      <c r="AB3415" s="94">
        <v>3230956.46</v>
      </c>
      <c r="AC3415">
        <f t="shared" si="106"/>
        <v>3000</v>
      </c>
      <c r="AD3415" t="str">
        <f t="shared" si="107"/>
        <v>307</v>
      </c>
    </row>
    <row r="3416" spans="1:30" hidden="1" x14ac:dyDescent="0.25">
      <c r="A3416" t="s">
        <v>1508</v>
      </c>
      <c r="B3416" t="s">
        <v>397</v>
      </c>
      <c r="C3416" t="s">
        <v>1297</v>
      </c>
      <c r="D3416" t="s">
        <v>158</v>
      </c>
      <c r="E3416" t="s">
        <v>122</v>
      </c>
      <c r="F3416" t="s">
        <v>159</v>
      </c>
      <c r="G3416" t="s">
        <v>160</v>
      </c>
      <c r="H3416" t="s">
        <v>143</v>
      </c>
      <c r="I3416" t="s">
        <v>124</v>
      </c>
      <c r="J3416" t="s">
        <v>125</v>
      </c>
      <c r="K3416" t="s">
        <v>1509</v>
      </c>
      <c r="N3416" t="s">
        <v>1510</v>
      </c>
      <c r="O3416" t="s">
        <v>398</v>
      </c>
      <c r="P3416" t="s">
        <v>1299</v>
      </c>
      <c r="Q3416" t="s">
        <v>163</v>
      </c>
      <c r="R3416" t="s">
        <v>131</v>
      </c>
      <c r="S3416" t="s">
        <v>164</v>
      </c>
      <c r="T3416" t="s">
        <v>165</v>
      </c>
      <c r="U3416" t="s">
        <v>151</v>
      </c>
      <c r="V3416" t="s">
        <v>135</v>
      </c>
      <c r="W3416" t="s">
        <v>136</v>
      </c>
      <c r="X3416" t="s">
        <v>1511</v>
      </c>
      <c r="Y3416" s="94">
        <v>147542.32</v>
      </c>
      <c r="Z3416" s="94">
        <v>0</v>
      </c>
      <c r="AA3416" s="94">
        <v>0</v>
      </c>
      <c r="AB3416" s="94">
        <v>0</v>
      </c>
      <c r="AC3416">
        <f t="shared" si="106"/>
        <v>3000</v>
      </c>
      <c r="AD3416" t="str">
        <f t="shared" si="107"/>
        <v>307</v>
      </c>
    </row>
    <row r="3417" spans="1:30" hidden="1" x14ac:dyDescent="0.25">
      <c r="A3417" t="s">
        <v>1508</v>
      </c>
      <c r="B3417" t="s">
        <v>397</v>
      </c>
      <c r="C3417" t="s">
        <v>1297</v>
      </c>
      <c r="D3417" t="s">
        <v>240</v>
      </c>
      <c r="E3417" t="s">
        <v>122</v>
      </c>
      <c r="F3417" t="s">
        <v>159</v>
      </c>
      <c r="G3417" t="s">
        <v>160</v>
      </c>
      <c r="H3417" t="s">
        <v>143</v>
      </c>
      <c r="I3417" t="s">
        <v>124</v>
      </c>
      <c r="J3417" t="s">
        <v>125</v>
      </c>
      <c r="K3417" t="s">
        <v>1509</v>
      </c>
      <c r="N3417" t="s">
        <v>1510</v>
      </c>
      <c r="O3417" t="s">
        <v>398</v>
      </c>
      <c r="P3417" t="s">
        <v>1299</v>
      </c>
      <c r="Q3417" t="s">
        <v>241</v>
      </c>
      <c r="R3417" t="s">
        <v>131</v>
      </c>
      <c r="S3417" t="s">
        <v>164</v>
      </c>
      <c r="T3417" t="s">
        <v>165</v>
      </c>
      <c r="U3417" t="s">
        <v>151</v>
      </c>
      <c r="V3417" t="s">
        <v>135</v>
      </c>
      <c r="W3417" t="s">
        <v>136</v>
      </c>
      <c r="X3417" t="s">
        <v>1511</v>
      </c>
      <c r="Y3417" s="94">
        <v>46915.59</v>
      </c>
      <c r="Z3417" s="94">
        <v>0</v>
      </c>
      <c r="AA3417" s="94">
        <v>0</v>
      </c>
      <c r="AB3417" s="94">
        <v>0</v>
      </c>
      <c r="AC3417">
        <f t="shared" si="106"/>
        <v>3000</v>
      </c>
      <c r="AD3417" t="str">
        <f t="shared" si="107"/>
        <v>307</v>
      </c>
    </row>
    <row r="3418" spans="1:30" hidden="1" x14ac:dyDescent="0.25">
      <c r="A3418" t="s">
        <v>1508</v>
      </c>
      <c r="B3418" t="s">
        <v>397</v>
      </c>
      <c r="C3418" t="s">
        <v>1297</v>
      </c>
      <c r="D3418" t="s">
        <v>167</v>
      </c>
      <c r="E3418" t="s">
        <v>122</v>
      </c>
      <c r="F3418" t="s">
        <v>159</v>
      </c>
      <c r="G3418" t="s">
        <v>160</v>
      </c>
      <c r="H3418" t="s">
        <v>143</v>
      </c>
      <c r="I3418" t="s">
        <v>124</v>
      </c>
      <c r="J3418" t="s">
        <v>125</v>
      </c>
      <c r="K3418" t="s">
        <v>1509</v>
      </c>
      <c r="N3418" t="s">
        <v>1510</v>
      </c>
      <c r="O3418" t="s">
        <v>398</v>
      </c>
      <c r="P3418" t="s">
        <v>1299</v>
      </c>
      <c r="Q3418" t="s">
        <v>168</v>
      </c>
      <c r="R3418" t="s">
        <v>131</v>
      </c>
      <c r="S3418" t="s">
        <v>164</v>
      </c>
      <c r="T3418" t="s">
        <v>165</v>
      </c>
      <c r="U3418" t="s">
        <v>151</v>
      </c>
      <c r="V3418" t="s">
        <v>135</v>
      </c>
      <c r="W3418" t="s">
        <v>136</v>
      </c>
      <c r="X3418" t="s">
        <v>1511</v>
      </c>
      <c r="Y3418" s="94">
        <v>163241.31</v>
      </c>
      <c r="Z3418" s="94">
        <v>0</v>
      </c>
      <c r="AA3418" s="94">
        <v>0</v>
      </c>
      <c r="AB3418" s="94">
        <v>0</v>
      </c>
      <c r="AC3418">
        <f t="shared" si="106"/>
        <v>3000</v>
      </c>
      <c r="AD3418" t="str">
        <f t="shared" si="107"/>
        <v>307</v>
      </c>
    </row>
    <row r="3419" spans="1:30" hidden="1" x14ac:dyDescent="0.25">
      <c r="A3419" t="s">
        <v>1508</v>
      </c>
      <c r="B3419" t="s">
        <v>397</v>
      </c>
      <c r="C3419" t="s">
        <v>1297</v>
      </c>
      <c r="D3419" t="s">
        <v>242</v>
      </c>
      <c r="E3419" t="s">
        <v>122</v>
      </c>
      <c r="F3419" t="s">
        <v>159</v>
      </c>
      <c r="G3419" t="s">
        <v>160</v>
      </c>
      <c r="H3419" t="s">
        <v>143</v>
      </c>
      <c r="I3419" t="s">
        <v>124</v>
      </c>
      <c r="J3419" t="s">
        <v>125</v>
      </c>
      <c r="K3419" t="s">
        <v>1509</v>
      </c>
      <c r="N3419" t="s">
        <v>1510</v>
      </c>
      <c r="O3419" t="s">
        <v>398</v>
      </c>
      <c r="P3419" t="s">
        <v>1299</v>
      </c>
      <c r="Q3419" t="s">
        <v>243</v>
      </c>
      <c r="R3419" t="s">
        <v>131</v>
      </c>
      <c r="S3419" t="s">
        <v>164</v>
      </c>
      <c r="T3419" t="s">
        <v>165</v>
      </c>
      <c r="U3419" t="s">
        <v>151</v>
      </c>
      <c r="V3419" t="s">
        <v>135</v>
      </c>
      <c r="W3419" t="s">
        <v>136</v>
      </c>
      <c r="X3419" t="s">
        <v>1511</v>
      </c>
      <c r="Y3419" s="94">
        <v>56599.040000000001</v>
      </c>
      <c r="Z3419" s="94">
        <v>0</v>
      </c>
      <c r="AA3419" s="94">
        <v>0</v>
      </c>
      <c r="AB3419" s="94">
        <v>0</v>
      </c>
      <c r="AC3419">
        <f t="shared" si="106"/>
        <v>3000</v>
      </c>
      <c r="AD3419" t="str">
        <f t="shared" si="107"/>
        <v>307</v>
      </c>
    </row>
    <row r="3420" spans="1:30" hidden="1" x14ac:dyDescent="0.25">
      <c r="A3420" t="s">
        <v>1508</v>
      </c>
      <c r="B3420" t="s">
        <v>397</v>
      </c>
      <c r="C3420" t="s">
        <v>1297</v>
      </c>
      <c r="D3420" t="s">
        <v>244</v>
      </c>
      <c r="E3420" t="s">
        <v>122</v>
      </c>
      <c r="F3420" t="s">
        <v>159</v>
      </c>
      <c r="G3420" t="s">
        <v>160</v>
      </c>
      <c r="H3420" t="s">
        <v>143</v>
      </c>
      <c r="I3420" t="s">
        <v>124</v>
      </c>
      <c r="J3420" t="s">
        <v>125</v>
      </c>
      <c r="K3420" t="s">
        <v>1509</v>
      </c>
      <c r="N3420" t="s">
        <v>1510</v>
      </c>
      <c r="O3420" t="s">
        <v>398</v>
      </c>
      <c r="P3420" t="s">
        <v>1299</v>
      </c>
      <c r="Q3420" t="s">
        <v>245</v>
      </c>
      <c r="R3420" t="s">
        <v>131</v>
      </c>
      <c r="S3420" t="s">
        <v>164</v>
      </c>
      <c r="T3420" t="s">
        <v>165</v>
      </c>
      <c r="U3420" t="s">
        <v>151</v>
      </c>
      <c r="V3420" t="s">
        <v>135</v>
      </c>
      <c r="W3420" t="s">
        <v>136</v>
      </c>
      <c r="X3420" t="s">
        <v>1511</v>
      </c>
      <c r="Y3420" s="94">
        <v>419871</v>
      </c>
      <c r="Z3420" s="94">
        <v>1096561.08</v>
      </c>
      <c r="AA3420" s="94">
        <v>1129457.9124</v>
      </c>
      <c r="AB3420" s="94">
        <v>1129457.9099999999</v>
      </c>
      <c r="AC3420">
        <f t="shared" si="106"/>
        <v>3000</v>
      </c>
      <c r="AD3420" t="str">
        <f t="shared" si="107"/>
        <v>307</v>
      </c>
    </row>
    <row r="3421" spans="1:30" hidden="1" x14ac:dyDescent="0.25">
      <c r="A3421" t="s">
        <v>1508</v>
      </c>
      <c r="B3421" t="s">
        <v>397</v>
      </c>
      <c r="C3421" t="s">
        <v>1297</v>
      </c>
      <c r="D3421" t="s">
        <v>291</v>
      </c>
      <c r="E3421" t="s">
        <v>122</v>
      </c>
      <c r="F3421" t="s">
        <v>159</v>
      </c>
      <c r="G3421" t="s">
        <v>160</v>
      </c>
      <c r="H3421" t="s">
        <v>143</v>
      </c>
      <c r="I3421" t="s">
        <v>124</v>
      </c>
      <c r="J3421" t="s">
        <v>125</v>
      </c>
      <c r="K3421" t="s">
        <v>1509</v>
      </c>
      <c r="N3421" t="s">
        <v>1510</v>
      </c>
      <c r="O3421" t="s">
        <v>398</v>
      </c>
      <c r="P3421" t="s">
        <v>1299</v>
      </c>
      <c r="Q3421" t="s">
        <v>169</v>
      </c>
      <c r="R3421" t="s">
        <v>131</v>
      </c>
      <c r="S3421" t="s">
        <v>164</v>
      </c>
      <c r="T3421" t="s">
        <v>165</v>
      </c>
      <c r="U3421" t="s">
        <v>151</v>
      </c>
      <c r="V3421" t="s">
        <v>135</v>
      </c>
      <c r="W3421" t="s">
        <v>136</v>
      </c>
      <c r="X3421" t="s">
        <v>1511</v>
      </c>
      <c r="Y3421" s="94">
        <v>203876.84</v>
      </c>
      <c r="Z3421" s="94">
        <v>222503.20888888888</v>
      </c>
      <c r="AA3421" s="94">
        <v>229178.30515555554</v>
      </c>
      <c r="AB3421" s="94">
        <v>229178.31</v>
      </c>
      <c r="AC3421">
        <f t="shared" si="106"/>
        <v>3000</v>
      </c>
      <c r="AD3421" t="str">
        <f t="shared" si="107"/>
        <v>307</v>
      </c>
    </row>
    <row r="3422" spans="1:30" hidden="1" x14ac:dyDescent="0.25">
      <c r="A3422" t="s">
        <v>1508</v>
      </c>
      <c r="B3422" t="s">
        <v>397</v>
      </c>
      <c r="C3422" t="s">
        <v>1297</v>
      </c>
      <c r="D3422" t="s">
        <v>248</v>
      </c>
      <c r="E3422" t="s">
        <v>122</v>
      </c>
      <c r="F3422" t="s">
        <v>159</v>
      </c>
      <c r="G3422" t="s">
        <v>160</v>
      </c>
      <c r="H3422" t="s">
        <v>143</v>
      </c>
      <c r="I3422" t="s">
        <v>124</v>
      </c>
      <c r="J3422" t="s">
        <v>125</v>
      </c>
      <c r="K3422" t="s">
        <v>1509</v>
      </c>
      <c r="N3422" t="s">
        <v>1510</v>
      </c>
      <c r="O3422" t="s">
        <v>398</v>
      </c>
      <c r="P3422" t="s">
        <v>1299</v>
      </c>
      <c r="Q3422" t="s">
        <v>249</v>
      </c>
      <c r="R3422" t="s">
        <v>131</v>
      </c>
      <c r="S3422" t="s">
        <v>164</v>
      </c>
      <c r="T3422" t="s">
        <v>165</v>
      </c>
      <c r="U3422" t="s">
        <v>151</v>
      </c>
      <c r="V3422" t="s">
        <v>135</v>
      </c>
      <c r="W3422" t="s">
        <v>136</v>
      </c>
      <c r="X3422" t="s">
        <v>1511</v>
      </c>
      <c r="Y3422" s="94">
        <v>43426833.259999998</v>
      </c>
      <c r="Z3422" s="94">
        <v>40543689.320388347</v>
      </c>
      <c r="AA3422" s="94">
        <v>41760000</v>
      </c>
      <c r="AB3422" s="94">
        <v>41760000</v>
      </c>
      <c r="AC3422">
        <f t="shared" si="106"/>
        <v>3000</v>
      </c>
      <c r="AD3422" t="str">
        <f t="shared" si="107"/>
        <v>307</v>
      </c>
    </row>
    <row r="3423" spans="1:30" hidden="1" x14ac:dyDescent="0.25">
      <c r="A3423" t="s">
        <v>1508</v>
      </c>
      <c r="B3423" t="s">
        <v>397</v>
      </c>
      <c r="C3423" t="s">
        <v>1297</v>
      </c>
      <c r="D3423" t="s">
        <v>315</v>
      </c>
      <c r="E3423" t="s">
        <v>122</v>
      </c>
      <c r="F3423" t="s">
        <v>159</v>
      </c>
      <c r="G3423" t="s">
        <v>160</v>
      </c>
      <c r="H3423" t="s">
        <v>143</v>
      </c>
      <c r="I3423" t="s">
        <v>124</v>
      </c>
      <c r="J3423" t="s">
        <v>125</v>
      </c>
      <c r="K3423" t="s">
        <v>1509</v>
      </c>
      <c r="N3423" t="s">
        <v>1510</v>
      </c>
      <c r="O3423" t="s">
        <v>398</v>
      </c>
      <c r="P3423" t="s">
        <v>1299</v>
      </c>
      <c r="Q3423" t="s">
        <v>316</v>
      </c>
      <c r="R3423" t="s">
        <v>131</v>
      </c>
      <c r="S3423" t="s">
        <v>164</v>
      </c>
      <c r="T3423" t="s">
        <v>165</v>
      </c>
      <c r="U3423" t="s">
        <v>151</v>
      </c>
      <c r="V3423" t="s">
        <v>135</v>
      </c>
      <c r="W3423" t="s">
        <v>136</v>
      </c>
      <c r="X3423" t="s">
        <v>1511</v>
      </c>
      <c r="Y3423" s="94">
        <v>3190412.22</v>
      </c>
      <c r="Z3423" s="94">
        <v>2421015.5555555555</v>
      </c>
      <c r="AA3423" s="94">
        <v>2493646.02</v>
      </c>
      <c r="AB3423" s="94">
        <v>2493646.02</v>
      </c>
      <c r="AC3423">
        <f t="shared" si="106"/>
        <v>3000</v>
      </c>
      <c r="AD3423" t="str">
        <f t="shared" si="107"/>
        <v>307</v>
      </c>
    </row>
    <row r="3424" spans="1:30" hidden="1" x14ac:dyDescent="0.25">
      <c r="A3424" t="s">
        <v>1508</v>
      </c>
      <c r="B3424" t="s">
        <v>397</v>
      </c>
      <c r="C3424" t="s">
        <v>1297</v>
      </c>
      <c r="D3424" t="s">
        <v>254</v>
      </c>
      <c r="E3424" t="s">
        <v>122</v>
      </c>
      <c r="F3424" t="s">
        <v>159</v>
      </c>
      <c r="G3424" t="s">
        <v>160</v>
      </c>
      <c r="H3424" t="s">
        <v>143</v>
      </c>
      <c r="I3424" t="s">
        <v>124</v>
      </c>
      <c r="J3424" t="s">
        <v>125</v>
      </c>
      <c r="K3424" t="s">
        <v>1509</v>
      </c>
      <c r="N3424" t="s">
        <v>1510</v>
      </c>
      <c r="O3424" t="s">
        <v>398</v>
      </c>
      <c r="P3424" t="s">
        <v>1299</v>
      </c>
      <c r="Q3424" t="s">
        <v>255</v>
      </c>
      <c r="R3424" t="s">
        <v>131</v>
      </c>
      <c r="S3424" t="s">
        <v>164</v>
      </c>
      <c r="T3424" t="s">
        <v>165</v>
      </c>
      <c r="U3424" t="s">
        <v>151</v>
      </c>
      <c r="V3424" t="s">
        <v>135</v>
      </c>
      <c r="W3424" t="s">
        <v>136</v>
      </c>
      <c r="X3424" t="s">
        <v>1511</v>
      </c>
      <c r="Y3424" s="94">
        <v>607128</v>
      </c>
      <c r="Z3424" s="94">
        <v>0</v>
      </c>
      <c r="AA3424" s="94">
        <v>0</v>
      </c>
      <c r="AB3424" s="94">
        <v>0</v>
      </c>
      <c r="AC3424">
        <f t="shared" si="106"/>
        <v>3000</v>
      </c>
      <c r="AD3424" t="str">
        <f t="shared" si="107"/>
        <v>307</v>
      </c>
    </row>
    <row r="3425" spans="1:30" hidden="1" x14ac:dyDescent="0.25">
      <c r="A3425" t="s">
        <v>1508</v>
      </c>
      <c r="B3425" t="s">
        <v>397</v>
      </c>
      <c r="C3425" t="s">
        <v>1297</v>
      </c>
      <c r="D3425" t="s">
        <v>256</v>
      </c>
      <c r="E3425" t="s">
        <v>122</v>
      </c>
      <c r="F3425" t="s">
        <v>159</v>
      </c>
      <c r="G3425" t="s">
        <v>160</v>
      </c>
      <c r="H3425" t="s">
        <v>143</v>
      </c>
      <c r="I3425" t="s">
        <v>124</v>
      </c>
      <c r="J3425" t="s">
        <v>125</v>
      </c>
      <c r="K3425" t="s">
        <v>1509</v>
      </c>
      <c r="N3425" t="s">
        <v>1510</v>
      </c>
      <c r="O3425" t="s">
        <v>398</v>
      </c>
      <c r="P3425" t="s">
        <v>1299</v>
      </c>
      <c r="Q3425" t="s">
        <v>257</v>
      </c>
      <c r="R3425" t="s">
        <v>131</v>
      </c>
      <c r="S3425" t="s">
        <v>164</v>
      </c>
      <c r="T3425" t="s">
        <v>165</v>
      </c>
      <c r="U3425" t="s">
        <v>151</v>
      </c>
      <c r="V3425" t="s">
        <v>135</v>
      </c>
      <c r="W3425" t="s">
        <v>136</v>
      </c>
      <c r="X3425" t="s">
        <v>1511</v>
      </c>
      <c r="Y3425" s="94">
        <v>321911.38</v>
      </c>
      <c r="Z3425" s="94">
        <v>312594.11549999996</v>
      </c>
      <c r="AA3425" s="94">
        <v>321971.94</v>
      </c>
      <c r="AB3425" s="94">
        <v>321971.94</v>
      </c>
      <c r="AC3425">
        <f t="shared" si="106"/>
        <v>3000</v>
      </c>
      <c r="AD3425" t="str">
        <f t="shared" si="107"/>
        <v>307</v>
      </c>
    </row>
    <row r="3426" spans="1:30" hidden="1" x14ac:dyDescent="0.25">
      <c r="A3426" t="s">
        <v>1508</v>
      </c>
      <c r="B3426" t="s">
        <v>397</v>
      </c>
      <c r="C3426" t="s">
        <v>1297</v>
      </c>
      <c r="D3426" t="s">
        <v>480</v>
      </c>
      <c r="E3426" t="s">
        <v>122</v>
      </c>
      <c r="F3426" t="s">
        <v>159</v>
      </c>
      <c r="G3426" t="s">
        <v>160</v>
      </c>
      <c r="H3426" t="s">
        <v>143</v>
      </c>
      <c r="I3426" t="s">
        <v>124</v>
      </c>
      <c r="J3426" t="s">
        <v>125</v>
      </c>
      <c r="K3426" t="s">
        <v>1509</v>
      </c>
      <c r="N3426" t="s">
        <v>1510</v>
      </c>
      <c r="O3426" t="s">
        <v>398</v>
      </c>
      <c r="P3426" t="s">
        <v>1299</v>
      </c>
      <c r="Q3426" t="s">
        <v>481</v>
      </c>
      <c r="R3426" t="s">
        <v>131</v>
      </c>
      <c r="S3426" t="s">
        <v>164</v>
      </c>
      <c r="T3426" t="s">
        <v>165</v>
      </c>
      <c r="U3426" t="s">
        <v>151</v>
      </c>
      <c r="V3426" t="s">
        <v>135</v>
      </c>
      <c r="W3426" t="s">
        <v>136</v>
      </c>
      <c r="X3426" t="s">
        <v>1511</v>
      </c>
      <c r="Y3426" s="94">
        <v>333268.55</v>
      </c>
      <c r="Z3426" s="94">
        <v>696238.75</v>
      </c>
      <c r="AA3426" s="94">
        <v>717125.91</v>
      </c>
      <c r="AB3426" s="94">
        <v>717125.91</v>
      </c>
      <c r="AC3426">
        <f t="shared" si="106"/>
        <v>3000</v>
      </c>
      <c r="AD3426" t="str">
        <f t="shared" si="107"/>
        <v>307</v>
      </c>
    </row>
    <row r="3427" spans="1:30" hidden="1" x14ac:dyDescent="0.25">
      <c r="A3427" t="s">
        <v>1508</v>
      </c>
      <c r="B3427" t="s">
        <v>397</v>
      </c>
      <c r="C3427" t="s">
        <v>1297</v>
      </c>
      <c r="D3427" t="s">
        <v>262</v>
      </c>
      <c r="E3427" t="s">
        <v>122</v>
      </c>
      <c r="F3427" t="s">
        <v>159</v>
      </c>
      <c r="G3427" t="s">
        <v>160</v>
      </c>
      <c r="H3427" t="s">
        <v>143</v>
      </c>
      <c r="I3427" t="s">
        <v>124</v>
      </c>
      <c r="J3427" t="s">
        <v>125</v>
      </c>
      <c r="K3427" t="s">
        <v>1509</v>
      </c>
      <c r="N3427" t="s">
        <v>1510</v>
      </c>
      <c r="O3427" t="s">
        <v>398</v>
      </c>
      <c r="P3427" t="s">
        <v>1299</v>
      </c>
      <c r="Q3427" t="s">
        <v>263</v>
      </c>
      <c r="R3427" t="s">
        <v>131</v>
      </c>
      <c r="S3427" t="s">
        <v>164</v>
      </c>
      <c r="T3427" t="s">
        <v>165</v>
      </c>
      <c r="U3427" t="s">
        <v>151</v>
      </c>
      <c r="V3427" t="s">
        <v>135</v>
      </c>
      <c r="W3427" t="s">
        <v>136</v>
      </c>
      <c r="X3427" t="s">
        <v>1511</v>
      </c>
      <c r="Y3427" s="94">
        <v>680628.7</v>
      </c>
      <c r="Z3427" s="94">
        <v>1020528.0199999999</v>
      </c>
      <c r="AA3427" s="94">
        <v>1051143.8600000001</v>
      </c>
      <c r="AB3427" s="94">
        <v>1051143.8600000001</v>
      </c>
      <c r="AC3427">
        <f t="shared" si="106"/>
        <v>3000</v>
      </c>
      <c r="AD3427" t="str">
        <f t="shared" si="107"/>
        <v>307</v>
      </c>
    </row>
    <row r="3428" spans="1:30" hidden="1" x14ac:dyDescent="0.25">
      <c r="A3428" t="s">
        <v>1508</v>
      </c>
      <c r="B3428" t="s">
        <v>397</v>
      </c>
      <c r="C3428" t="s">
        <v>1297</v>
      </c>
      <c r="D3428" t="s">
        <v>264</v>
      </c>
      <c r="E3428" t="s">
        <v>122</v>
      </c>
      <c r="F3428" t="s">
        <v>159</v>
      </c>
      <c r="G3428" t="s">
        <v>160</v>
      </c>
      <c r="H3428" t="s">
        <v>143</v>
      </c>
      <c r="I3428" t="s">
        <v>124</v>
      </c>
      <c r="J3428" t="s">
        <v>125</v>
      </c>
      <c r="K3428" t="s">
        <v>1509</v>
      </c>
      <c r="N3428" t="s">
        <v>1510</v>
      </c>
      <c r="O3428" t="s">
        <v>398</v>
      </c>
      <c r="P3428" t="s">
        <v>1299</v>
      </c>
      <c r="Q3428" t="s">
        <v>265</v>
      </c>
      <c r="R3428" t="s">
        <v>131</v>
      </c>
      <c r="S3428" t="s">
        <v>164</v>
      </c>
      <c r="T3428" t="s">
        <v>165</v>
      </c>
      <c r="U3428" t="s">
        <v>151</v>
      </c>
      <c r="V3428" t="s">
        <v>135</v>
      </c>
      <c r="W3428" t="s">
        <v>136</v>
      </c>
      <c r="X3428" t="s">
        <v>1511</v>
      </c>
      <c r="Y3428" s="94">
        <v>5979150.4500000002</v>
      </c>
      <c r="Z3428" s="94">
        <v>7124868.7000000011</v>
      </c>
      <c r="AA3428" s="94">
        <v>7119295.7599999998</v>
      </c>
      <c r="AB3428" s="94">
        <v>7119295.7599999998</v>
      </c>
      <c r="AC3428">
        <f t="shared" si="106"/>
        <v>3000</v>
      </c>
      <c r="AD3428" t="str">
        <f t="shared" si="107"/>
        <v>307</v>
      </c>
    </row>
    <row r="3429" spans="1:30" hidden="1" x14ac:dyDescent="0.25">
      <c r="A3429" t="s">
        <v>1508</v>
      </c>
      <c r="B3429" t="s">
        <v>397</v>
      </c>
      <c r="C3429" t="s">
        <v>1297</v>
      </c>
      <c r="D3429" t="s">
        <v>266</v>
      </c>
      <c r="E3429" t="s">
        <v>122</v>
      </c>
      <c r="F3429" t="s">
        <v>159</v>
      </c>
      <c r="G3429" t="s">
        <v>160</v>
      </c>
      <c r="H3429" t="s">
        <v>143</v>
      </c>
      <c r="I3429" t="s">
        <v>124</v>
      </c>
      <c r="J3429" t="s">
        <v>125</v>
      </c>
      <c r="K3429" t="s">
        <v>1509</v>
      </c>
      <c r="N3429" t="s">
        <v>1510</v>
      </c>
      <c r="O3429" t="s">
        <v>398</v>
      </c>
      <c r="P3429" t="s">
        <v>1299</v>
      </c>
      <c r="Q3429" t="s">
        <v>267</v>
      </c>
      <c r="R3429" t="s">
        <v>131</v>
      </c>
      <c r="S3429" t="s">
        <v>164</v>
      </c>
      <c r="T3429" t="s">
        <v>165</v>
      </c>
      <c r="U3429" t="s">
        <v>151</v>
      </c>
      <c r="V3429" t="s">
        <v>135</v>
      </c>
      <c r="W3429" t="s">
        <v>136</v>
      </c>
      <c r="X3429" t="s">
        <v>1511</v>
      </c>
      <c r="Y3429" s="94">
        <v>0</v>
      </c>
      <c r="Z3429" s="94">
        <v>313200</v>
      </c>
      <c r="AA3429" s="94">
        <v>322596</v>
      </c>
      <c r="AB3429" s="94">
        <v>322596</v>
      </c>
      <c r="AC3429">
        <f t="shared" si="106"/>
        <v>3000</v>
      </c>
      <c r="AD3429" t="str">
        <f t="shared" si="107"/>
        <v>307</v>
      </c>
    </row>
    <row r="3430" spans="1:30" hidden="1" x14ac:dyDescent="0.25">
      <c r="A3430" t="s">
        <v>1508</v>
      </c>
      <c r="B3430" t="s">
        <v>397</v>
      </c>
      <c r="C3430" t="s">
        <v>1297</v>
      </c>
      <c r="D3430" t="s">
        <v>268</v>
      </c>
      <c r="E3430" t="s">
        <v>122</v>
      </c>
      <c r="F3430" t="s">
        <v>159</v>
      </c>
      <c r="G3430" t="s">
        <v>160</v>
      </c>
      <c r="H3430" t="s">
        <v>143</v>
      </c>
      <c r="I3430" t="s">
        <v>124</v>
      </c>
      <c r="J3430" t="s">
        <v>125</v>
      </c>
      <c r="K3430" t="s">
        <v>1509</v>
      </c>
      <c r="N3430" t="s">
        <v>1510</v>
      </c>
      <c r="O3430" t="s">
        <v>398</v>
      </c>
      <c r="P3430" t="s">
        <v>1299</v>
      </c>
      <c r="Q3430" t="s">
        <v>269</v>
      </c>
      <c r="R3430" t="s">
        <v>131</v>
      </c>
      <c r="S3430" t="s">
        <v>164</v>
      </c>
      <c r="T3430" t="s">
        <v>165</v>
      </c>
      <c r="U3430" t="s">
        <v>151</v>
      </c>
      <c r="V3430" t="s">
        <v>135</v>
      </c>
      <c r="W3430" t="s">
        <v>136</v>
      </c>
      <c r="X3430" t="s">
        <v>1511</v>
      </c>
      <c r="Y3430" s="94">
        <v>35124.730000000003</v>
      </c>
      <c r="Z3430" s="94">
        <v>16000</v>
      </c>
      <c r="AA3430" s="94">
        <v>16480</v>
      </c>
      <c r="AB3430" s="94">
        <v>16480</v>
      </c>
      <c r="AC3430">
        <f t="shared" si="106"/>
        <v>3000</v>
      </c>
      <c r="AD3430" t="str">
        <f t="shared" si="107"/>
        <v>307</v>
      </c>
    </row>
    <row r="3431" spans="1:30" hidden="1" x14ac:dyDescent="0.25">
      <c r="A3431" t="s">
        <v>1508</v>
      </c>
      <c r="B3431" t="s">
        <v>397</v>
      </c>
      <c r="C3431" t="s">
        <v>1297</v>
      </c>
      <c r="D3431" t="s">
        <v>270</v>
      </c>
      <c r="E3431" t="s">
        <v>122</v>
      </c>
      <c r="F3431" t="s">
        <v>159</v>
      </c>
      <c r="G3431" t="s">
        <v>160</v>
      </c>
      <c r="H3431" t="s">
        <v>143</v>
      </c>
      <c r="I3431" t="s">
        <v>124</v>
      </c>
      <c r="J3431" t="s">
        <v>125</v>
      </c>
      <c r="K3431" t="s">
        <v>1509</v>
      </c>
      <c r="N3431" t="s">
        <v>1510</v>
      </c>
      <c r="O3431" t="s">
        <v>398</v>
      </c>
      <c r="P3431" t="s">
        <v>1299</v>
      </c>
      <c r="Q3431" t="s">
        <v>271</v>
      </c>
      <c r="R3431" t="s">
        <v>131</v>
      </c>
      <c r="S3431" t="s">
        <v>164</v>
      </c>
      <c r="T3431" t="s">
        <v>165</v>
      </c>
      <c r="U3431" t="s">
        <v>151</v>
      </c>
      <c r="V3431" t="s">
        <v>135</v>
      </c>
      <c r="W3431" t="s">
        <v>136</v>
      </c>
      <c r="X3431" t="s">
        <v>1511</v>
      </c>
      <c r="Y3431" s="94">
        <v>85035.93</v>
      </c>
      <c r="Z3431" s="94">
        <v>0</v>
      </c>
      <c r="AA3431" s="94">
        <v>0</v>
      </c>
      <c r="AB3431" s="94">
        <v>0</v>
      </c>
      <c r="AC3431">
        <f t="shared" si="106"/>
        <v>3000</v>
      </c>
      <c r="AD3431" t="str">
        <f t="shared" si="107"/>
        <v>307</v>
      </c>
    </row>
    <row r="3432" spans="1:30" hidden="1" x14ac:dyDescent="0.25">
      <c r="A3432" t="s">
        <v>1508</v>
      </c>
      <c r="B3432" t="s">
        <v>397</v>
      </c>
      <c r="C3432" t="s">
        <v>1297</v>
      </c>
      <c r="D3432" t="s">
        <v>272</v>
      </c>
      <c r="E3432" t="s">
        <v>122</v>
      </c>
      <c r="F3432" t="s">
        <v>159</v>
      </c>
      <c r="G3432" t="s">
        <v>160</v>
      </c>
      <c r="H3432" t="s">
        <v>143</v>
      </c>
      <c r="I3432" t="s">
        <v>124</v>
      </c>
      <c r="J3432" t="s">
        <v>125</v>
      </c>
      <c r="K3432" t="s">
        <v>1509</v>
      </c>
      <c r="N3432" t="s">
        <v>1510</v>
      </c>
      <c r="O3432" t="s">
        <v>398</v>
      </c>
      <c r="P3432" t="s">
        <v>1299</v>
      </c>
      <c r="Q3432" t="s">
        <v>273</v>
      </c>
      <c r="R3432" t="s">
        <v>131</v>
      </c>
      <c r="S3432" t="s">
        <v>164</v>
      </c>
      <c r="T3432" t="s">
        <v>165</v>
      </c>
      <c r="U3432" t="s">
        <v>151</v>
      </c>
      <c r="V3432" t="s">
        <v>135</v>
      </c>
      <c r="W3432" t="s">
        <v>136</v>
      </c>
      <c r="X3432" t="s">
        <v>1511</v>
      </c>
      <c r="Y3432" s="94">
        <v>37663462.82</v>
      </c>
      <c r="Z3432" s="94">
        <v>53964053.219999999</v>
      </c>
      <c r="AA3432" s="94">
        <v>55582974.82</v>
      </c>
      <c r="AB3432" s="94">
        <v>55582974.82</v>
      </c>
      <c r="AC3432">
        <f t="shared" si="106"/>
        <v>3000</v>
      </c>
      <c r="AD3432" t="str">
        <f t="shared" si="107"/>
        <v>307</v>
      </c>
    </row>
    <row r="3433" spans="1:30" hidden="1" x14ac:dyDescent="0.25">
      <c r="A3433" t="s">
        <v>1508</v>
      </c>
      <c r="B3433" t="s">
        <v>397</v>
      </c>
      <c r="C3433" t="s">
        <v>1297</v>
      </c>
      <c r="D3433" t="s">
        <v>276</v>
      </c>
      <c r="E3433" t="s">
        <v>122</v>
      </c>
      <c r="F3433" t="s">
        <v>159</v>
      </c>
      <c r="G3433" t="s">
        <v>160</v>
      </c>
      <c r="H3433" t="s">
        <v>143</v>
      </c>
      <c r="I3433" t="s">
        <v>124</v>
      </c>
      <c r="J3433" t="s">
        <v>125</v>
      </c>
      <c r="K3433" t="s">
        <v>1509</v>
      </c>
      <c r="N3433" t="s">
        <v>1510</v>
      </c>
      <c r="O3433" t="s">
        <v>398</v>
      </c>
      <c r="P3433" t="s">
        <v>1299</v>
      </c>
      <c r="Q3433" t="s">
        <v>277</v>
      </c>
      <c r="R3433" t="s">
        <v>131</v>
      </c>
      <c r="S3433" t="s">
        <v>164</v>
      </c>
      <c r="T3433" t="s">
        <v>165</v>
      </c>
      <c r="U3433" t="s">
        <v>151</v>
      </c>
      <c r="V3433" t="s">
        <v>135</v>
      </c>
      <c r="W3433" t="s">
        <v>136</v>
      </c>
      <c r="X3433" t="s">
        <v>1511</v>
      </c>
      <c r="Y3433" s="94">
        <v>2030223.69</v>
      </c>
      <c r="Z3433" s="94">
        <v>2198974.7555555557</v>
      </c>
      <c r="AA3433" s="94">
        <v>2264944</v>
      </c>
      <c r="AB3433" s="94">
        <v>2264944</v>
      </c>
      <c r="AC3433">
        <f t="shared" si="106"/>
        <v>3000</v>
      </c>
      <c r="AD3433" t="str">
        <f t="shared" si="107"/>
        <v>307</v>
      </c>
    </row>
    <row r="3434" spans="1:30" hidden="1" x14ac:dyDescent="0.25">
      <c r="A3434" t="s">
        <v>1508</v>
      </c>
      <c r="B3434" t="s">
        <v>397</v>
      </c>
      <c r="C3434" t="s">
        <v>1297</v>
      </c>
      <c r="D3434" t="s">
        <v>278</v>
      </c>
      <c r="E3434" t="s">
        <v>122</v>
      </c>
      <c r="F3434" t="s">
        <v>159</v>
      </c>
      <c r="G3434" t="s">
        <v>160</v>
      </c>
      <c r="H3434" t="s">
        <v>143</v>
      </c>
      <c r="I3434" t="s">
        <v>124</v>
      </c>
      <c r="J3434" t="s">
        <v>125</v>
      </c>
      <c r="K3434" t="s">
        <v>1509</v>
      </c>
      <c r="N3434" t="s">
        <v>1510</v>
      </c>
      <c r="O3434" t="s">
        <v>398</v>
      </c>
      <c r="P3434" t="s">
        <v>1299</v>
      </c>
      <c r="Q3434" t="s">
        <v>279</v>
      </c>
      <c r="R3434" t="s">
        <v>131</v>
      </c>
      <c r="S3434" t="s">
        <v>164</v>
      </c>
      <c r="T3434" t="s">
        <v>165</v>
      </c>
      <c r="U3434" t="s">
        <v>151</v>
      </c>
      <c r="V3434" t="s">
        <v>135</v>
      </c>
      <c r="W3434" t="s">
        <v>136</v>
      </c>
      <c r="X3434" t="s">
        <v>1511</v>
      </c>
      <c r="Y3434" s="94">
        <v>4192743.63</v>
      </c>
      <c r="Z3434" s="94">
        <v>3671692.96</v>
      </c>
      <c r="AA3434" s="94">
        <v>3781843.75</v>
      </c>
      <c r="AB3434" s="94">
        <v>3781843.75</v>
      </c>
      <c r="AC3434">
        <f t="shared" si="106"/>
        <v>3000</v>
      </c>
      <c r="AD3434" t="str">
        <f t="shared" si="107"/>
        <v>307</v>
      </c>
    </row>
    <row r="3435" spans="1:30" hidden="1" x14ac:dyDescent="0.25">
      <c r="A3435" t="s">
        <v>1508</v>
      </c>
      <c r="B3435" t="s">
        <v>397</v>
      </c>
      <c r="C3435" t="s">
        <v>1297</v>
      </c>
      <c r="D3435" t="s">
        <v>280</v>
      </c>
      <c r="E3435" t="s">
        <v>122</v>
      </c>
      <c r="F3435" t="s">
        <v>159</v>
      </c>
      <c r="G3435" t="s">
        <v>160</v>
      </c>
      <c r="H3435" t="s">
        <v>143</v>
      </c>
      <c r="I3435" t="s">
        <v>124</v>
      </c>
      <c r="J3435" t="s">
        <v>125</v>
      </c>
      <c r="K3435" t="s">
        <v>1509</v>
      </c>
      <c r="N3435" t="s">
        <v>1510</v>
      </c>
      <c r="O3435" t="s">
        <v>398</v>
      </c>
      <c r="P3435" t="s">
        <v>1299</v>
      </c>
      <c r="Q3435" t="s">
        <v>281</v>
      </c>
      <c r="R3435" t="s">
        <v>131</v>
      </c>
      <c r="S3435" t="s">
        <v>164</v>
      </c>
      <c r="T3435" t="s">
        <v>165</v>
      </c>
      <c r="U3435" t="s">
        <v>151</v>
      </c>
      <c r="V3435" t="s">
        <v>135</v>
      </c>
      <c r="W3435" t="s">
        <v>136</v>
      </c>
      <c r="X3435" t="s">
        <v>1511</v>
      </c>
      <c r="Y3435" s="94">
        <v>320042.01</v>
      </c>
      <c r="Z3435" s="94">
        <v>330058.66666666663</v>
      </c>
      <c r="AA3435" s="94">
        <v>339960.43</v>
      </c>
      <c r="AB3435" s="94">
        <v>339960.43</v>
      </c>
      <c r="AC3435">
        <f t="shared" si="106"/>
        <v>3000</v>
      </c>
      <c r="AD3435" t="str">
        <f t="shared" si="107"/>
        <v>307</v>
      </c>
    </row>
    <row r="3436" spans="1:30" hidden="1" x14ac:dyDescent="0.25">
      <c r="A3436" t="s">
        <v>1508</v>
      </c>
      <c r="B3436" t="s">
        <v>397</v>
      </c>
      <c r="C3436" t="s">
        <v>1297</v>
      </c>
      <c r="D3436" t="s">
        <v>172</v>
      </c>
      <c r="E3436" t="s">
        <v>122</v>
      </c>
      <c r="F3436" t="s">
        <v>159</v>
      </c>
      <c r="G3436" t="s">
        <v>160</v>
      </c>
      <c r="H3436" t="s">
        <v>143</v>
      </c>
      <c r="I3436" t="s">
        <v>124</v>
      </c>
      <c r="J3436" t="s">
        <v>125</v>
      </c>
      <c r="K3436" t="s">
        <v>1509</v>
      </c>
      <c r="N3436" t="s">
        <v>1510</v>
      </c>
      <c r="O3436" t="s">
        <v>398</v>
      </c>
      <c r="P3436" t="s">
        <v>1299</v>
      </c>
      <c r="Q3436" t="s">
        <v>173</v>
      </c>
      <c r="R3436" t="s">
        <v>131</v>
      </c>
      <c r="S3436" t="s">
        <v>164</v>
      </c>
      <c r="T3436" t="s">
        <v>165</v>
      </c>
      <c r="U3436" t="s">
        <v>151</v>
      </c>
      <c r="V3436" t="s">
        <v>135</v>
      </c>
      <c r="W3436" t="s">
        <v>136</v>
      </c>
      <c r="X3436" t="s">
        <v>1511</v>
      </c>
      <c r="Y3436" s="94">
        <v>219505.44</v>
      </c>
      <c r="Z3436" s="94">
        <v>35405.765432098764</v>
      </c>
      <c r="AA3436" s="94">
        <v>36467.94</v>
      </c>
      <c r="AB3436" s="94">
        <v>36467.94</v>
      </c>
      <c r="AC3436">
        <f t="shared" si="106"/>
        <v>3000</v>
      </c>
      <c r="AD3436" t="str">
        <f t="shared" si="107"/>
        <v>307</v>
      </c>
    </row>
    <row r="3437" spans="1:30" hidden="1" x14ac:dyDescent="0.25">
      <c r="A3437" t="s">
        <v>1508</v>
      </c>
      <c r="B3437" t="s">
        <v>397</v>
      </c>
      <c r="C3437" t="s">
        <v>1297</v>
      </c>
      <c r="D3437" t="s">
        <v>321</v>
      </c>
      <c r="E3437" t="s">
        <v>122</v>
      </c>
      <c r="F3437" t="s">
        <v>159</v>
      </c>
      <c r="G3437" t="s">
        <v>160</v>
      </c>
      <c r="H3437" t="s">
        <v>143</v>
      </c>
      <c r="I3437" t="s">
        <v>124</v>
      </c>
      <c r="J3437" t="s">
        <v>125</v>
      </c>
      <c r="K3437" t="s">
        <v>1509</v>
      </c>
      <c r="N3437" t="s">
        <v>1510</v>
      </c>
      <c r="O3437" t="s">
        <v>398</v>
      </c>
      <c r="P3437" t="s">
        <v>1299</v>
      </c>
      <c r="Q3437" t="s">
        <v>322</v>
      </c>
      <c r="R3437" t="s">
        <v>131</v>
      </c>
      <c r="S3437" t="s">
        <v>164</v>
      </c>
      <c r="T3437" t="s">
        <v>165</v>
      </c>
      <c r="U3437" t="s">
        <v>151</v>
      </c>
      <c r="V3437" t="s">
        <v>135</v>
      </c>
      <c r="W3437" t="s">
        <v>136</v>
      </c>
      <c r="X3437" t="s">
        <v>1511</v>
      </c>
      <c r="Y3437" s="94">
        <v>186225.9</v>
      </c>
      <c r="Z3437" s="94">
        <v>6874</v>
      </c>
      <c r="AA3437" s="94">
        <v>7080.22</v>
      </c>
      <c r="AB3437" s="94">
        <v>7080.22</v>
      </c>
      <c r="AC3437">
        <f t="shared" si="106"/>
        <v>3000</v>
      </c>
      <c r="AD3437" t="str">
        <f t="shared" si="107"/>
        <v>307</v>
      </c>
    </row>
    <row r="3438" spans="1:30" hidden="1" x14ac:dyDescent="0.25">
      <c r="A3438" t="s">
        <v>1508</v>
      </c>
      <c r="B3438" t="s">
        <v>397</v>
      </c>
      <c r="C3438" t="s">
        <v>1297</v>
      </c>
      <c r="D3438" t="s">
        <v>174</v>
      </c>
      <c r="E3438" t="s">
        <v>122</v>
      </c>
      <c r="F3438" t="s">
        <v>159</v>
      </c>
      <c r="G3438" t="s">
        <v>160</v>
      </c>
      <c r="H3438" t="s">
        <v>143</v>
      </c>
      <c r="I3438" t="s">
        <v>124</v>
      </c>
      <c r="J3438" t="s">
        <v>125</v>
      </c>
      <c r="K3438" t="s">
        <v>1509</v>
      </c>
      <c r="N3438" t="s">
        <v>1510</v>
      </c>
      <c r="O3438" t="s">
        <v>398</v>
      </c>
      <c r="P3438" t="s">
        <v>1299</v>
      </c>
      <c r="Q3438" t="s">
        <v>175</v>
      </c>
      <c r="R3438" t="s">
        <v>131</v>
      </c>
      <c r="S3438" t="s">
        <v>164</v>
      </c>
      <c r="T3438" t="s">
        <v>165</v>
      </c>
      <c r="U3438" t="s">
        <v>151</v>
      </c>
      <c r="V3438" t="s">
        <v>135</v>
      </c>
      <c r="W3438" t="s">
        <v>136</v>
      </c>
      <c r="X3438" t="s">
        <v>1511</v>
      </c>
      <c r="Y3438" s="94">
        <v>109763.14</v>
      </c>
      <c r="Z3438" s="94">
        <v>27476.400000000001</v>
      </c>
      <c r="AA3438" s="94">
        <v>28300.69</v>
      </c>
      <c r="AB3438" s="94">
        <v>28300.69</v>
      </c>
      <c r="AC3438">
        <f t="shared" si="106"/>
        <v>3000</v>
      </c>
      <c r="AD3438" t="str">
        <f t="shared" si="107"/>
        <v>307</v>
      </c>
    </row>
    <row r="3439" spans="1:30" hidden="1" x14ac:dyDescent="0.25">
      <c r="A3439" t="s">
        <v>1508</v>
      </c>
      <c r="B3439" t="s">
        <v>397</v>
      </c>
      <c r="C3439" t="s">
        <v>1297</v>
      </c>
      <c r="D3439" t="s">
        <v>348</v>
      </c>
      <c r="E3439" t="s">
        <v>122</v>
      </c>
      <c r="F3439" t="s">
        <v>159</v>
      </c>
      <c r="G3439" t="s">
        <v>160</v>
      </c>
      <c r="H3439" t="s">
        <v>143</v>
      </c>
      <c r="I3439" t="s">
        <v>124</v>
      </c>
      <c r="J3439" t="s">
        <v>125</v>
      </c>
      <c r="K3439" t="s">
        <v>1509</v>
      </c>
      <c r="N3439" t="s">
        <v>1510</v>
      </c>
      <c r="O3439" t="s">
        <v>398</v>
      </c>
      <c r="P3439" t="s">
        <v>1299</v>
      </c>
      <c r="Q3439" t="s">
        <v>308</v>
      </c>
      <c r="R3439" t="s">
        <v>131</v>
      </c>
      <c r="S3439" t="s">
        <v>164</v>
      </c>
      <c r="T3439" t="s">
        <v>165</v>
      </c>
      <c r="U3439" t="s">
        <v>151</v>
      </c>
      <c r="V3439" t="s">
        <v>135</v>
      </c>
      <c r="W3439" t="s">
        <v>136</v>
      </c>
      <c r="X3439" t="s">
        <v>1511</v>
      </c>
      <c r="Y3439" s="94">
        <v>70040</v>
      </c>
      <c r="Z3439" s="94">
        <v>50000</v>
      </c>
      <c r="AA3439" s="94">
        <v>51500</v>
      </c>
      <c r="AB3439" s="94">
        <v>51500</v>
      </c>
      <c r="AC3439">
        <f t="shared" si="106"/>
        <v>3000</v>
      </c>
      <c r="AD3439" t="str">
        <f t="shared" si="107"/>
        <v>307</v>
      </c>
    </row>
    <row r="3440" spans="1:30" hidden="1" x14ac:dyDescent="0.25">
      <c r="A3440" t="s">
        <v>1508</v>
      </c>
      <c r="B3440" t="s">
        <v>397</v>
      </c>
      <c r="C3440" t="s">
        <v>1297</v>
      </c>
      <c r="D3440" t="s">
        <v>286</v>
      </c>
      <c r="E3440" t="s">
        <v>122</v>
      </c>
      <c r="F3440" t="s">
        <v>159</v>
      </c>
      <c r="G3440" t="s">
        <v>160</v>
      </c>
      <c r="H3440" t="s">
        <v>143</v>
      </c>
      <c r="I3440" t="s">
        <v>124</v>
      </c>
      <c r="J3440" t="s">
        <v>125</v>
      </c>
      <c r="K3440" t="s">
        <v>1509</v>
      </c>
      <c r="N3440" t="s">
        <v>1510</v>
      </c>
      <c r="O3440" t="s">
        <v>398</v>
      </c>
      <c r="P3440" t="s">
        <v>1299</v>
      </c>
      <c r="Q3440" t="s">
        <v>287</v>
      </c>
      <c r="R3440" t="s">
        <v>131</v>
      </c>
      <c r="S3440" t="s">
        <v>164</v>
      </c>
      <c r="T3440" t="s">
        <v>165</v>
      </c>
      <c r="U3440" t="s">
        <v>151</v>
      </c>
      <c r="V3440" t="s">
        <v>135</v>
      </c>
      <c r="W3440" t="s">
        <v>136</v>
      </c>
      <c r="X3440" t="s">
        <v>1511</v>
      </c>
      <c r="Y3440" s="94">
        <v>227349.25</v>
      </c>
      <c r="Z3440" s="94">
        <v>58000</v>
      </c>
      <c r="AA3440" s="94">
        <v>59740</v>
      </c>
      <c r="AB3440" s="94">
        <v>59740</v>
      </c>
      <c r="AC3440">
        <f t="shared" si="106"/>
        <v>3000</v>
      </c>
      <c r="AD3440" t="str">
        <f t="shared" si="107"/>
        <v>307</v>
      </c>
    </row>
    <row r="3441" spans="1:30" hidden="1" x14ac:dyDescent="0.25">
      <c r="A3441" t="s">
        <v>1508</v>
      </c>
      <c r="B3441" t="s">
        <v>397</v>
      </c>
      <c r="C3441" t="s">
        <v>1297</v>
      </c>
      <c r="D3441" t="s">
        <v>288</v>
      </c>
      <c r="E3441" t="s">
        <v>122</v>
      </c>
      <c r="F3441" t="s">
        <v>159</v>
      </c>
      <c r="G3441" t="s">
        <v>160</v>
      </c>
      <c r="H3441" t="s">
        <v>304</v>
      </c>
      <c r="I3441" t="s">
        <v>124</v>
      </c>
      <c r="J3441" t="s">
        <v>125</v>
      </c>
      <c r="K3441" t="s">
        <v>1509</v>
      </c>
      <c r="N3441" t="s">
        <v>1510</v>
      </c>
      <c r="O3441" t="s">
        <v>398</v>
      </c>
      <c r="P3441" t="s">
        <v>1299</v>
      </c>
      <c r="Q3441" t="s">
        <v>289</v>
      </c>
      <c r="R3441" t="s">
        <v>131</v>
      </c>
      <c r="S3441" t="s">
        <v>164</v>
      </c>
      <c r="T3441" t="s">
        <v>165</v>
      </c>
      <c r="U3441" t="s">
        <v>134</v>
      </c>
      <c r="V3441" t="s">
        <v>135</v>
      </c>
      <c r="W3441" t="s">
        <v>136</v>
      </c>
      <c r="X3441" t="s">
        <v>1512</v>
      </c>
      <c r="Y3441" s="94">
        <v>2839.4</v>
      </c>
      <c r="Z3441" s="94">
        <v>49802.666666666657</v>
      </c>
      <c r="AA3441" s="94">
        <v>63296.75</v>
      </c>
      <c r="AB3441" s="94">
        <v>63296.75</v>
      </c>
      <c r="AC3441">
        <f t="shared" si="106"/>
        <v>3000</v>
      </c>
      <c r="AD3441" t="str">
        <f t="shared" si="107"/>
        <v>307</v>
      </c>
    </row>
    <row r="3442" spans="1:30" hidden="1" x14ac:dyDescent="0.25">
      <c r="A3442" t="s">
        <v>1508</v>
      </c>
      <c r="B3442" t="s">
        <v>397</v>
      </c>
      <c r="C3442" t="s">
        <v>1297</v>
      </c>
      <c r="D3442" t="s">
        <v>1448</v>
      </c>
      <c r="E3442" t="s">
        <v>122</v>
      </c>
      <c r="F3442" t="s">
        <v>159</v>
      </c>
      <c r="G3442" t="s">
        <v>160</v>
      </c>
      <c r="H3442" t="s">
        <v>143</v>
      </c>
      <c r="I3442" t="s">
        <v>124</v>
      </c>
      <c r="J3442" t="s">
        <v>125</v>
      </c>
      <c r="K3442" t="s">
        <v>1509</v>
      </c>
      <c r="N3442" t="s">
        <v>1510</v>
      </c>
      <c r="O3442" t="s">
        <v>398</v>
      </c>
      <c r="P3442" t="s">
        <v>1299</v>
      </c>
      <c r="Q3442" t="s">
        <v>1449</v>
      </c>
      <c r="R3442" t="s">
        <v>131</v>
      </c>
      <c r="S3442" t="s">
        <v>164</v>
      </c>
      <c r="T3442" t="s">
        <v>165</v>
      </c>
      <c r="U3442" t="s">
        <v>151</v>
      </c>
      <c r="V3442" t="s">
        <v>135</v>
      </c>
      <c r="W3442" t="s">
        <v>136</v>
      </c>
      <c r="X3442" t="s">
        <v>1511</v>
      </c>
      <c r="Y3442" s="94">
        <v>154500</v>
      </c>
      <c r="Z3442" s="94">
        <v>21344.000000000004</v>
      </c>
      <c r="AA3442" s="94">
        <v>21984.32</v>
      </c>
      <c r="AB3442" s="94">
        <v>21984.32</v>
      </c>
      <c r="AC3442">
        <f t="shared" si="106"/>
        <v>3000</v>
      </c>
      <c r="AD3442" t="str">
        <f t="shared" si="107"/>
        <v>307</v>
      </c>
    </row>
    <row r="3443" spans="1:30" hidden="1" x14ac:dyDescent="0.25">
      <c r="A3443" t="s">
        <v>1508</v>
      </c>
      <c r="B3443" t="s">
        <v>397</v>
      </c>
      <c r="C3443" t="s">
        <v>1297</v>
      </c>
      <c r="D3443" t="s">
        <v>176</v>
      </c>
      <c r="E3443" t="s">
        <v>122</v>
      </c>
      <c r="F3443" t="s">
        <v>159</v>
      </c>
      <c r="G3443" t="s">
        <v>160</v>
      </c>
      <c r="H3443" t="s">
        <v>143</v>
      </c>
      <c r="I3443" t="s">
        <v>124</v>
      </c>
      <c r="J3443" t="s">
        <v>125</v>
      </c>
      <c r="K3443" t="s">
        <v>1509</v>
      </c>
      <c r="N3443" t="s">
        <v>1510</v>
      </c>
      <c r="O3443" t="s">
        <v>398</v>
      </c>
      <c r="P3443" t="s">
        <v>1299</v>
      </c>
      <c r="Q3443" t="s">
        <v>177</v>
      </c>
      <c r="R3443" t="s">
        <v>131</v>
      </c>
      <c r="S3443" t="s">
        <v>164</v>
      </c>
      <c r="T3443" t="s">
        <v>165</v>
      </c>
      <c r="U3443" t="s">
        <v>151</v>
      </c>
      <c r="V3443" t="s">
        <v>135</v>
      </c>
      <c r="W3443" t="s">
        <v>136</v>
      </c>
      <c r="X3443" t="s">
        <v>1511</v>
      </c>
      <c r="Y3443" s="94">
        <v>37223816.219999999</v>
      </c>
      <c r="Z3443" s="94">
        <v>0</v>
      </c>
      <c r="AA3443" s="94">
        <v>0</v>
      </c>
      <c r="AB3443" s="94">
        <v>0</v>
      </c>
      <c r="AC3443">
        <f t="shared" si="106"/>
        <v>3000</v>
      </c>
      <c r="AD3443" t="str">
        <f t="shared" si="107"/>
        <v>307</v>
      </c>
    </row>
    <row r="3444" spans="1:30" hidden="1" x14ac:dyDescent="0.25">
      <c r="A3444" s="97" t="s">
        <v>1508</v>
      </c>
      <c r="B3444" s="97" t="s">
        <v>397</v>
      </c>
      <c r="C3444" s="97" t="s">
        <v>1297</v>
      </c>
      <c r="D3444" s="97" t="s">
        <v>465</v>
      </c>
      <c r="E3444" s="97" t="s">
        <v>122</v>
      </c>
      <c r="F3444" s="98">
        <v>15</v>
      </c>
      <c r="G3444" s="98" t="s">
        <v>142</v>
      </c>
      <c r="H3444" s="97">
        <v>19</v>
      </c>
      <c r="I3444" s="97" t="s">
        <v>124</v>
      </c>
      <c r="J3444" s="97" t="s">
        <v>125</v>
      </c>
      <c r="K3444" s="97" t="s">
        <v>1509</v>
      </c>
      <c r="L3444" s="97"/>
      <c r="M3444" s="97"/>
      <c r="N3444" s="97" t="s">
        <v>1510</v>
      </c>
      <c r="O3444" s="97" t="s">
        <v>398</v>
      </c>
      <c r="P3444" s="97" t="s">
        <v>1299</v>
      </c>
      <c r="Q3444" s="97" t="s">
        <v>466</v>
      </c>
      <c r="R3444" s="97" t="s">
        <v>131</v>
      </c>
      <c r="S3444" s="97" t="s">
        <v>149</v>
      </c>
      <c r="T3444" s="97" t="s">
        <v>150</v>
      </c>
      <c r="U3444" s="97" t="s">
        <v>134</v>
      </c>
      <c r="V3444" s="97" t="s">
        <v>135</v>
      </c>
      <c r="W3444" s="97" t="s">
        <v>136</v>
      </c>
      <c r="X3444" s="97" t="s">
        <v>1511</v>
      </c>
      <c r="Y3444" s="99">
        <v>21247814.760000002</v>
      </c>
      <c r="Z3444" s="99">
        <v>21114646.5</v>
      </c>
      <c r="AA3444" s="99">
        <v>17461362.605428569</v>
      </c>
      <c r="AB3444" s="99">
        <v>17461362.609999999</v>
      </c>
      <c r="AC3444">
        <f t="shared" si="106"/>
        <v>1000</v>
      </c>
      <c r="AD3444" t="str">
        <f t="shared" si="107"/>
        <v>307</v>
      </c>
    </row>
    <row r="3445" spans="1:30" hidden="1" x14ac:dyDescent="0.25">
      <c r="A3445" s="97" t="s">
        <v>1513</v>
      </c>
      <c r="B3445" s="97" t="s">
        <v>385</v>
      </c>
      <c r="C3445" s="97" t="s">
        <v>140</v>
      </c>
      <c r="D3445" s="97" t="s">
        <v>141</v>
      </c>
      <c r="E3445" s="97" t="s">
        <v>122</v>
      </c>
      <c r="F3445" s="98">
        <v>15</v>
      </c>
      <c r="G3445" s="98" t="s">
        <v>142</v>
      </c>
      <c r="H3445" s="97" t="s">
        <v>143</v>
      </c>
      <c r="I3445" s="97" t="s">
        <v>124</v>
      </c>
      <c r="J3445" s="97" t="s">
        <v>125</v>
      </c>
      <c r="K3445" s="97" t="s">
        <v>1514</v>
      </c>
      <c r="L3445" s="97"/>
      <c r="M3445" s="97"/>
      <c r="N3445" s="97" t="s">
        <v>1515</v>
      </c>
      <c r="O3445" s="97" t="s">
        <v>391</v>
      </c>
      <c r="P3445" s="97" t="s">
        <v>147</v>
      </c>
      <c r="Q3445" s="97" t="s">
        <v>148</v>
      </c>
      <c r="R3445" s="97" t="s">
        <v>131</v>
      </c>
      <c r="S3445" s="97" t="s">
        <v>149</v>
      </c>
      <c r="T3445" s="97" t="s">
        <v>150</v>
      </c>
      <c r="U3445" s="97" t="s">
        <v>151</v>
      </c>
      <c r="V3445" s="97" t="s">
        <v>135</v>
      </c>
      <c r="W3445" s="97" t="s">
        <v>136</v>
      </c>
      <c r="X3445" s="97"/>
      <c r="Y3445" s="99"/>
      <c r="Z3445" s="99"/>
      <c r="AA3445" s="99">
        <v>67093380</v>
      </c>
      <c r="AB3445" s="99">
        <v>67093380</v>
      </c>
      <c r="AC3445">
        <f t="shared" si="106"/>
        <v>1000</v>
      </c>
      <c r="AD3445" t="str">
        <f t="shared" si="107"/>
        <v>307</v>
      </c>
    </row>
    <row r="3446" spans="1:30" hidden="1" x14ac:dyDescent="0.25">
      <c r="A3446" s="97" t="s">
        <v>1513</v>
      </c>
      <c r="B3446" s="97" t="s">
        <v>385</v>
      </c>
      <c r="C3446" s="97" t="s">
        <v>140</v>
      </c>
      <c r="D3446" s="97">
        <v>13201</v>
      </c>
      <c r="E3446" s="97" t="s">
        <v>122</v>
      </c>
      <c r="F3446" s="98">
        <v>15</v>
      </c>
      <c r="G3446" s="98" t="s">
        <v>142</v>
      </c>
      <c r="H3446" s="97">
        <v>19</v>
      </c>
      <c r="I3446" s="97" t="s">
        <v>124</v>
      </c>
      <c r="J3446" s="97" t="s">
        <v>125</v>
      </c>
      <c r="K3446" s="97" t="s">
        <v>1514</v>
      </c>
      <c r="L3446" s="97"/>
      <c r="M3446" s="97"/>
      <c r="N3446" s="97" t="s">
        <v>1515</v>
      </c>
      <c r="O3446" s="97" t="s">
        <v>391</v>
      </c>
      <c r="P3446" s="97" t="s">
        <v>147</v>
      </c>
      <c r="Q3446" s="97" t="s">
        <v>152</v>
      </c>
      <c r="R3446" s="97" t="s">
        <v>131</v>
      </c>
      <c r="S3446" s="97" t="s">
        <v>149</v>
      </c>
      <c r="T3446" s="97" t="s">
        <v>150</v>
      </c>
      <c r="U3446" s="97" t="s">
        <v>134</v>
      </c>
      <c r="V3446" s="97" t="s">
        <v>135</v>
      </c>
      <c r="W3446" s="97" t="s">
        <v>136</v>
      </c>
      <c r="X3446" s="97"/>
      <c r="Y3446" s="99"/>
      <c r="Z3446" s="99"/>
      <c r="AA3446" s="99">
        <v>2795557.5</v>
      </c>
      <c r="AB3446" s="99">
        <v>2795557.5</v>
      </c>
      <c r="AC3446">
        <f t="shared" si="106"/>
        <v>1000</v>
      </c>
      <c r="AD3446" t="str">
        <f t="shared" si="107"/>
        <v>307</v>
      </c>
    </row>
    <row r="3447" spans="1:30" hidden="1" x14ac:dyDescent="0.25">
      <c r="A3447" s="97" t="s">
        <v>1513</v>
      </c>
      <c r="B3447" s="97" t="s">
        <v>385</v>
      </c>
      <c r="C3447" s="97" t="s">
        <v>140</v>
      </c>
      <c r="D3447" s="97">
        <v>13203</v>
      </c>
      <c r="E3447" s="97" t="s">
        <v>122</v>
      </c>
      <c r="F3447" s="98">
        <v>15</v>
      </c>
      <c r="G3447" s="98" t="s">
        <v>142</v>
      </c>
      <c r="H3447" s="97">
        <v>19</v>
      </c>
      <c r="I3447" s="97" t="s">
        <v>124</v>
      </c>
      <c r="J3447" s="97" t="s">
        <v>125</v>
      </c>
      <c r="K3447" s="97" t="s">
        <v>1514</v>
      </c>
      <c r="L3447" s="97"/>
      <c r="M3447" s="97"/>
      <c r="N3447" s="97" t="s">
        <v>1515</v>
      </c>
      <c r="O3447" s="97" t="s">
        <v>391</v>
      </c>
      <c r="P3447" s="97" t="s">
        <v>147</v>
      </c>
      <c r="Q3447" s="97" t="s">
        <v>153</v>
      </c>
      <c r="R3447" s="97" t="s">
        <v>131</v>
      </c>
      <c r="S3447" s="97" t="s">
        <v>149</v>
      </c>
      <c r="T3447" s="97" t="s">
        <v>150</v>
      </c>
      <c r="U3447" s="97" t="s">
        <v>134</v>
      </c>
      <c r="V3447" s="97" t="s">
        <v>135</v>
      </c>
      <c r="W3447" s="97" t="s">
        <v>136</v>
      </c>
      <c r="X3447" s="97"/>
      <c r="Y3447" s="99"/>
      <c r="Z3447" s="99"/>
      <c r="AA3447" s="99">
        <v>11182230</v>
      </c>
      <c r="AB3447" s="99">
        <v>11182230</v>
      </c>
      <c r="AC3447">
        <f t="shared" si="106"/>
        <v>1000</v>
      </c>
      <c r="AD3447" t="str">
        <f t="shared" si="107"/>
        <v>307</v>
      </c>
    </row>
    <row r="3448" spans="1:30" hidden="1" x14ac:dyDescent="0.25">
      <c r="A3448" s="97" t="s">
        <v>1513</v>
      </c>
      <c r="B3448" s="97" t="s">
        <v>385</v>
      </c>
      <c r="C3448" s="97" t="s">
        <v>140</v>
      </c>
      <c r="D3448" s="97">
        <v>14101</v>
      </c>
      <c r="E3448" s="97" t="s">
        <v>122</v>
      </c>
      <c r="F3448" s="98">
        <v>15</v>
      </c>
      <c r="G3448" s="98" t="s">
        <v>142</v>
      </c>
      <c r="H3448" s="97">
        <v>19</v>
      </c>
      <c r="I3448" s="97" t="s">
        <v>124</v>
      </c>
      <c r="J3448" s="97" t="s">
        <v>125</v>
      </c>
      <c r="K3448" s="97" t="s">
        <v>1514</v>
      </c>
      <c r="L3448" s="97"/>
      <c r="M3448" s="97"/>
      <c r="N3448" s="97" t="s">
        <v>1515</v>
      </c>
      <c r="O3448" s="97" t="s">
        <v>391</v>
      </c>
      <c r="P3448" s="97" t="s">
        <v>147</v>
      </c>
      <c r="Q3448" s="97" t="s">
        <v>154</v>
      </c>
      <c r="R3448" s="97" t="s">
        <v>131</v>
      </c>
      <c r="S3448" s="97" t="s">
        <v>149</v>
      </c>
      <c r="T3448" s="97" t="s">
        <v>150</v>
      </c>
      <c r="U3448" s="97" t="s">
        <v>134</v>
      </c>
      <c r="V3448" s="97" t="s">
        <v>135</v>
      </c>
      <c r="W3448" s="97" t="s">
        <v>136</v>
      </c>
      <c r="X3448" s="97"/>
      <c r="Y3448" s="99"/>
      <c r="Z3448" s="99"/>
      <c r="AA3448" s="99">
        <v>3690135.9</v>
      </c>
      <c r="AB3448" s="99">
        <v>3690135.9</v>
      </c>
      <c r="AC3448">
        <f t="shared" si="106"/>
        <v>1000</v>
      </c>
      <c r="AD3448" t="str">
        <f t="shared" si="107"/>
        <v>307</v>
      </c>
    </row>
    <row r="3449" spans="1:30" hidden="1" x14ac:dyDescent="0.25">
      <c r="A3449" s="97" t="s">
        <v>1513</v>
      </c>
      <c r="B3449" s="97" t="s">
        <v>385</v>
      </c>
      <c r="C3449" s="97" t="s">
        <v>140</v>
      </c>
      <c r="D3449" s="97">
        <v>14103</v>
      </c>
      <c r="E3449" s="97" t="s">
        <v>122</v>
      </c>
      <c r="F3449" s="98">
        <v>15</v>
      </c>
      <c r="G3449" s="98" t="s">
        <v>142</v>
      </c>
      <c r="H3449" s="97">
        <v>19</v>
      </c>
      <c r="I3449" s="97" t="s">
        <v>124</v>
      </c>
      <c r="J3449" s="97" t="s">
        <v>125</v>
      </c>
      <c r="K3449" s="97" t="s">
        <v>1514</v>
      </c>
      <c r="L3449" s="97"/>
      <c r="M3449" s="97"/>
      <c r="N3449" s="97" t="s">
        <v>1515</v>
      </c>
      <c r="O3449" s="97" t="s">
        <v>391</v>
      </c>
      <c r="P3449" s="97" t="s">
        <v>147</v>
      </c>
      <c r="Q3449" s="97" t="s">
        <v>155</v>
      </c>
      <c r="R3449" s="97" t="s">
        <v>131</v>
      </c>
      <c r="S3449" s="97" t="s">
        <v>149</v>
      </c>
      <c r="T3449" s="97" t="s">
        <v>150</v>
      </c>
      <c r="U3449" s="97" t="s">
        <v>134</v>
      </c>
      <c r="V3449" s="97" t="s">
        <v>135</v>
      </c>
      <c r="W3449" s="97" t="s">
        <v>136</v>
      </c>
      <c r="X3449" s="97"/>
      <c r="Y3449" s="99"/>
      <c r="Z3449" s="99"/>
      <c r="AA3449" s="99">
        <v>1509601.05</v>
      </c>
      <c r="AB3449" s="99">
        <v>1509601.05</v>
      </c>
      <c r="AC3449">
        <f t="shared" si="106"/>
        <v>1000</v>
      </c>
      <c r="AD3449" t="str">
        <f t="shared" si="107"/>
        <v>307</v>
      </c>
    </row>
    <row r="3450" spans="1:30" hidden="1" x14ac:dyDescent="0.25">
      <c r="A3450" s="97" t="s">
        <v>1513</v>
      </c>
      <c r="B3450" s="97" t="s">
        <v>385</v>
      </c>
      <c r="C3450" s="97" t="s">
        <v>140</v>
      </c>
      <c r="D3450" s="97">
        <v>14201</v>
      </c>
      <c r="E3450" s="97" t="s">
        <v>122</v>
      </c>
      <c r="F3450" s="98">
        <v>15</v>
      </c>
      <c r="G3450" s="98" t="s">
        <v>142</v>
      </c>
      <c r="H3450" s="97">
        <v>19</v>
      </c>
      <c r="I3450" s="97" t="s">
        <v>124</v>
      </c>
      <c r="J3450" s="97" t="s">
        <v>125</v>
      </c>
      <c r="K3450" s="97" t="s">
        <v>1514</v>
      </c>
      <c r="L3450" s="97"/>
      <c r="M3450" s="97"/>
      <c r="N3450" s="97" t="s">
        <v>1515</v>
      </c>
      <c r="O3450" s="97" t="s">
        <v>391</v>
      </c>
      <c r="P3450" s="97" t="s">
        <v>147</v>
      </c>
      <c r="Q3450" s="97" t="s">
        <v>156</v>
      </c>
      <c r="R3450" s="97" t="s">
        <v>131</v>
      </c>
      <c r="S3450" s="97" t="s">
        <v>149</v>
      </c>
      <c r="T3450" s="97" t="s">
        <v>150</v>
      </c>
      <c r="U3450" s="97" t="s">
        <v>134</v>
      </c>
      <c r="V3450" s="97" t="s">
        <v>135</v>
      </c>
      <c r="W3450" s="97" t="s">
        <v>136</v>
      </c>
      <c r="X3450" s="97"/>
      <c r="Y3450" s="99"/>
      <c r="Z3450" s="99"/>
      <c r="AA3450" s="99">
        <v>3354669</v>
      </c>
      <c r="AB3450" s="99">
        <v>3354669</v>
      </c>
      <c r="AC3450">
        <f t="shared" si="106"/>
        <v>1000</v>
      </c>
      <c r="AD3450" t="str">
        <f t="shared" si="107"/>
        <v>307</v>
      </c>
    </row>
    <row r="3451" spans="1:30" hidden="1" x14ac:dyDescent="0.25">
      <c r="A3451" s="97" t="s">
        <v>1513</v>
      </c>
      <c r="B3451" s="97" t="s">
        <v>385</v>
      </c>
      <c r="C3451" s="97" t="s">
        <v>140</v>
      </c>
      <c r="D3451" s="97">
        <v>14301</v>
      </c>
      <c r="E3451" s="97" t="s">
        <v>122</v>
      </c>
      <c r="F3451" s="98">
        <v>15</v>
      </c>
      <c r="G3451" s="98" t="s">
        <v>142</v>
      </c>
      <c r="H3451" s="97">
        <v>19</v>
      </c>
      <c r="I3451" s="97" t="s">
        <v>124</v>
      </c>
      <c r="J3451" s="97" t="s">
        <v>125</v>
      </c>
      <c r="K3451" s="97" t="s">
        <v>1514</v>
      </c>
      <c r="L3451" s="97"/>
      <c r="M3451" s="97"/>
      <c r="N3451" s="97" t="s">
        <v>1515</v>
      </c>
      <c r="O3451" s="97" t="s">
        <v>391</v>
      </c>
      <c r="P3451" s="97" t="s">
        <v>147</v>
      </c>
      <c r="Q3451" s="97" t="s">
        <v>178</v>
      </c>
      <c r="R3451" s="97" t="s">
        <v>131</v>
      </c>
      <c r="S3451" s="97" t="s">
        <v>149</v>
      </c>
      <c r="T3451" s="97" t="s">
        <v>150</v>
      </c>
      <c r="U3451" s="97" t="s">
        <v>134</v>
      </c>
      <c r="V3451" s="97" t="s">
        <v>135</v>
      </c>
      <c r="W3451" s="97" t="s">
        <v>136</v>
      </c>
      <c r="X3451" s="97"/>
      <c r="Y3451" s="99"/>
      <c r="Z3451" s="99"/>
      <c r="AA3451" s="99">
        <v>4025602.8</v>
      </c>
      <c r="AB3451" s="99">
        <v>4025602.8</v>
      </c>
      <c r="AC3451">
        <f t="shared" si="106"/>
        <v>1000</v>
      </c>
      <c r="AD3451" t="str">
        <f t="shared" si="107"/>
        <v>307</v>
      </c>
    </row>
    <row r="3452" spans="1:30" hidden="1" x14ac:dyDescent="0.25">
      <c r="A3452" t="s">
        <v>1513</v>
      </c>
      <c r="B3452" t="s">
        <v>385</v>
      </c>
      <c r="C3452" t="s">
        <v>157</v>
      </c>
      <c r="D3452" t="s">
        <v>186</v>
      </c>
      <c r="E3452" t="s">
        <v>122</v>
      </c>
      <c r="F3452" t="s">
        <v>159</v>
      </c>
      <c r="G3452" t="s">
        <v>160</v>
      </c>
      <c r="H3452" t="s">
        <v>143</v>
      </c>
      <c r="I3452" t="s">
        <v>124</v>
      </c>
      <c r="J3452" t="s">
        <v>125</v>
      </c>
      <c r="K3452" t="s">
        <v>1516</v>
      </c>
      <c r="N3452" t="s">
        <v>1515</v>
      </c>
      <c r="O3452" t="s">
        <v>391</v>
      </c>
      <c r="P3452" t="s">
        <v>162</v>
      </c>
      <c r="Q3452" t="s">
        <v>188</v>
      </c>
      <c r="R3452" t="s">
        <v>131</v>
      </c>
      <c r="S3452" t="s">
        <v>164</v>
      </c>
      <c r="T3452" t="s">
        <v>165</v>
      </c>
      <c r="U3452" t="s">
        <v>151</v>
      </c>
      <c r="V3452" t="s">
        <v>135</v>
      </c>
      <c r="W3452" t="s">
        <v>136</v>
      </c>
      <c r="X3452" t="s">
        <v>1517</v>
      </c>
      <c r="Y3452" s="94">
        <v>0</v>
      </c>
      <c r="Z3452" s="94">
        <v>4792</v>
      </c>
      <c r="AA3452" s="94">
        <v>16935.760000000002</v>
      </c>
      <c r="AB3452" s="94">
        <v>16935.759999999998</v>
      </c>
      <c r="AC3452">
        <f t="shared" si="106"/>
        <v>2000</v>
      </c>
      <c r="AD3452" t="str">
        <f t="shared" si="107"/>
        <v>307</v>
      </c>
    </row>
    <row r="3453" spans="1:30" hidden="1" x14ac:dyDescent="0.25">
      <c r="A3453" t="s">
        <v>1513</v>
      </c>
      <c r="B3453" t="s">
        <v>385</v>
      </c>
      <c r="C3453" t="s">
        <v>157</v>
      </c>
      <c r="D3453" t="s">
        <v>192</v>
      </c>
      <c r="E3453" t="s">
        <v>122</v>
      </c>
      <c r="F3453" t="s">
        <v>159</v>
      </c>
      <c r="G3453" t="s">
        <v>160</v>
      </c>
      <c r="H3453" t="s">
        <v>143</v>
      </c>
      <c r="I3453" t="s">
        <v>124</v>
      </c>
      <c r="J3453" t="s">
        <v>125</v>
      </c>
      <c r="K3453" t="s">
        <v>1516</v>
      </c>
      <c r="N3453" t="s">
        <v>1515</v>
      </c>
      <c r="O3453" t="s">
        <v>391</v>
      </c>
      <c r="P3453" t="s">
        <v>162</v>
      </c>
      <c r="Q3453" t="s">
        <v>193</v>
      </c>
      <c r="R3453" t="s">
        <v>131</v>
      </c>
      <c r="S3453" t="s">
        <v>164</v>
      </c>
      <c r="T3453" t="s">
        <v>165</v>
      </c>
      <c r="U3453" t="s">
        <v>151</v>
      </c>
      <c r="V3453" t="s">
        <v>135</v>
      </c>
      <c r="W3453" t="s">
        <v>136</v>
      </c>
      <c r="X3453" t="s">
        <v>1517</v>
      </c>
      <c r="Y3453" s="94">
        <v>0</v>
      </c>
      <c r="Z3453" s="94">
        <v>96060.83</v>
      </c>
      <c r="AA3453" s="94">
        <v>110942.65</v>
      </c>
      <c r="AB3453" s="94">
        <v>110942.65</v>
      </c>
      <c r="AC3453">
        <f t="shared" si="106"/>
        <v>2000</v>
      </c>
      <c r="AD3453" t="str">
        <f t="shared" si="107"/>
        <v>307</v>
      </c>
    </row>
    <row r="3454" spans="1:30" hidden="1" x14ac:dyDescent="0.25">
      <c r="A3454" t="s">
        <v>1513</v>
      </c>
      <c r="B3454" t="s">
        <v>385</v>
      </c>
      <c r="C3454" t="s">
        <v>157</v>
      </c>
      <c r="D3454" t="s">
        <v>198</v>
      </c>
      <c r="E3454" t="s">
        <v>122</v>
      </c>
      <c r="F3454" t="s">
        <v>159</v>
      </c>
      <c r="G3454" t="s">
        <v>160</v>
      </c>
      <c r="H3454" t="s">
        <v>143</v>
      </c>
      <c r="I3454" t="s">
        <v>124</v>
      </c>
      <c r="J3454" t="s">
        <v>125</v>
      </c>
      <c r="K3454" t="s">
        <v>1516</v>
      </c>
      <c r="N3454" t="s">
        <v>1515</v>
      </c>
      <c r="O3454" t="s">
        <v>391</v>
      </c>
      <c r="P3454" t="s">
        <v>162</v>
      </c>
      <c r="Q3454" t="s">
        <v>199</v>
      </c>
      <c r="R3454" t="s">
        <v>131</v>
      </c>
      <c r="S3454" t="s">
        <v>164</v>
      </c>
      <c r="T3454" t="s">
        <v>165</v>
      </c>
      <c r="U3454" t="s">
        <v>151</v>
      </c>
      <c r="V3454" t="s">
        <v>135</v>
      </c>
      <c r="W3454" t="s">
        <v>136</v>
      </c>
      <c r="X3454" t="s">
        <v>1517</v>
      </c>
      <c r="Y3454" s="94">
        <v>0</v>
      </c>
      <c r="Z3454" s="94">
        <v>25000.000000000004</v>
      </c>
      <c r="AA3454" s="94">
        <v>37750</v>
      </c>
      <c r="AB3454" s="94">
        <v>37750</v>
      </c>
      <c r="AC3454">
        <f t="shared" si="106"/>
        <v>2000</v>
      </c>
      <c r="AD3454" t="str">
        <f t="shared" si="107"/>
        <v>307</v>
      </c>
    </row>
    <row r="3455" spans="1:30" hidden="1" x14ac:dyDescent="0.25">
      <c r="A3455" t="s">
        <v>1513</v>
      </c>
      <c r="B3455" t="s">
        <v>385</v>
      </c>
      <c r="C3455" t="s">
        <v>157</v>
      </c>
      <c r="D3455" t="s">
        <v>200</v>
      </c>
      <c r="E3455" t="s">
        <v>122</v>
      </c>
      <c r="F3455" t="s">
        <v>159</v>
      </c>
      <c r="G3455" t="s">
        <v>160</v>
      </c>
      <c r="H3455" t="s">
        <v>143</v>
      </c>
      <c r="I3455" t="s">
        <v>124</v>
      </c>
      <c r="J3455" t="s">
        <v>125</v>
      </c>
      <c r="K3455" t="s">
        <v>1516</v>
      </c>
      <c r="N3455" t="s">
        <v>1515</v>
      </c>
      <c r="O3455" t="s">
        <v>391</v>
      </c>
      <c r="P3455" t="s">
        <v>162</v>
      </c>
      <c r="Q3455" t="s">
        <v>201</v>
      </c>
      <c r="R3455" t="s">
        <v>131</v>
      </c>
      <c r="S3455" t="s">
        <v>164</v>
      </c>
      <c r="T3455" t="s">
        <v>165</v>
      </c>
      <c r="U3455" t="s">
        <v>151</v>
      </c>
      <c r="V3455" t="s">
        <v>135</v>
      </c>
      <c r="W3455" t="s">
        <v>136</v>
      </c>
      <c r="X3455" t="s">
        <v>1517</v>
      </c>
      <c r="Y3455" s="94">
        <v>730985.36</v>
      </c>
      <c r="Z3455" s="94">
        <v>125000</v>
      </c>
      <c r="AA3455" s="94">
        <v>128750</v>
      </c>
      <c r="AB3455" s="94">
        <v>128750</v>
      </c>
      <c r="AC3455">
        <f t="shared" si="106"/>
        <v>2000</v>
      </c>
      <c r="AD3455" t="str">
        <f t="shared" si="107"/>
        <v>307</v>
      </c>
    </row>
    <row r="3456" spans="1:30" hidden="1" x14ac:dyDescent="0.25">
      <c r="A3456" t="s">
        <v>1513</v>
      </c>
      <c r="B3456" t="s">
        <v>385</v>
      </c>
      <c r="C3456" t="s">
        <v>157</v>
      </c>
      <c r="D3456" t="s">
        <v>206</v>
      </c>
      <c r="E3456" t="s">
        <v>122</v>
      </c>
      <c r="F3456" t="s">
        <v>159</v>
      </c>
      <c r="G3456" t="s">
        <v>160</v>
      </c>
      <c r="H3456" t="s">
        <v>143</v>
      </c>
      <c r="I3456" t="s">
        <v>124</v>
      </c>
      <c r="J3456" t="s">
        <v>125</v>
      </c>
      <c r="K3456" t="s">
        <v>1516</v>
      </c>
      <c r="N3456" t="s">
        <v>1515</v>
      </c>
      <c r="O3456" t="s">
        <v>391</v>
      </c>
      <c r="P3456" t="s">
        <v>162</v>
      </c>
      <c r="Q3456" t="s">
        <v>207</v>
      </c>
      <c r="R3456" t="s">
        <v>131</v>
      </c>
      <c r="S3456" t="s">
        <v>164</v>
      </c>
      <c r="T3456" t="s">
        <v>165</v>
      </c>
      <c r="U3456" t="s">
        <v>151</v>
      </c>
      <c r="V3456" t="s">
        <v>135</v>
      </c>
      <c r="W3456" t="s">
        <v>136</v>
      </c>
      <c r="X3456" t="s">
        <v>1517</v>
      </c>
      <c r="Y3456" s="94">
        <v>0</v>
      </c>
      <c r="Z3456" s="94">
        <v>40000</v>
      </c>
      <c r="AA3456" s="94">
        <v>41200</v>
      </c>
      <c r="AB3456" s="94">
        <v>41200</v>
      </c>
      <c r="AC3456">
        <f t="shared" si="106"/>
        <v>2000</v>
      </c>
      <c r="AD3456" t="str">
        <f t="shared" si="107"/>
        <v>307</v>
      </c>
    </row>
    <row r="3457" spans="1:30" hidden="1" x14ac:dyDescent="0.25">
      <c r="A3457" t="s">
        <v>1513</v>
      </c>
      <c r="B3457" t="s">
        <v>385</v>
      </c>
      <c r="C3457" t="s">
        <v>157</v>
      </c>
      <c r="D3457" t="s">
        <v>208</v>
      </c>
      <c r="E3457" t="s">
        <v>122</v>
      </c>
      <c r="F3457" t="s">
        <v>159</v>
      </c>
      <c r="G3457" t="s">
        <v>160</v>
      </c>
      <c r="H3457" t="s">
        <v>143</v>
      </c>
      <c r="I3457" t="s">
        <v>124</v>
      </c>
      <c r="J3457" t="s">
        <v>125</v>
      </c>
      <c r="K3457" t="s">
        <v>1516</v>
      </c>
      <c r="N3457" t="s">
        <v>1515</v>
      </c>
      <c r="O3457" t="s">
        <v>391</v>
      </c>
      <c r="P3457" t="s">
        <v>162</v>
      </c>
      <c r="Q3457" t="s">
        <v>209</v>
      </c>
      <c r="R3457" t="s">
        <v>131</v>
      </c>
      <c r="S3457" t="s">
        <v>164</v>
      </c>
      <c r="T3457" t="s">
        <v>165</v>
      </c>
      <c r="U3457" t="s">
        <v>151</v>
      </c>
      <c r="V3457" t="s">
        <v>135</v>
      </c>
      <c r="W3457" t="s">
        <v>136</v>
      </c>
      <c r="X3457" t="s">
        <v>1517</v>
      </c>
      <c r="Y3457" s="94">
        <v>0</v>
      </c>
      <c r="Z3457" s="94">
        <v>25000</v>
      </c>
      <c r="AA3457" s="94">
        <v>25750</v>
      </c>
      <c r="AB3457" s="94">
        <v>25750</v>
      </c>
      <c r="AC3457">
        <f t="shared" si="106"/>
        <v>2000</v>
      </c>
      <c r="AD3457" t="str">
        <f t="shared" si="107"/>
        <v>307</v>
      </c>
    </row>
    <row r="3458" spans="1:30" hidden="1" x14ac:dyDescent="0.25">
      <c r="A3458" t="s">
        <v>1513</v>
      </c>
      <c r="B3458" t="s">
        <v>385</v>
      </c>
      <c r="C3458" t="s">
        <v>157</v>
      </c>
      <c r="D3458" t="s">
        <v>210</v>
      </c>
      <c r="E3458" t="s">
        <v>122</v>
      </c>
      <c r="F3458" t="s">
        <v>159</v>
      </c>
      <c r="G3458" t="s">
        <v>160</v>
      </c>
      <c r="H3458" t="s">
        <v>143</v>
      </c>
      <c r="I3458" t="s">
        <v>124</v>
      </c>
      <c r="J3458" t="s">
        <v>125</v>
      </c>
      <c r="K3458" t="s">
        <v>1516</v>
      </c>
      <c r="N3458" t="s">
        <v>1515</v>
      </c>
      <c r="O3458" t="s">
        <v>391</v>
      </c>
      <c r="P3458" t="s">
        <v>162</v>
      </c>
      <c r="Q3458" t="s">
        <v>211</v>
      </c>
      <c r="R3458" t="s">
        <v>131</v>
      </c>
      <c r="S3458" t="s">
        <v>164</v>
      </c>
      <c r="T3458" t="s">
        <v>165</v>
      </c>
      <c r="U3458" t="s">
        <v>151</v>
      </c>
      <c r="V3458" t="s">
        <v>135</v>
      </c>
      <c r="W3458" t="s">
        <v>136</v>
      </c>
      <c r="X3458" t="s">
        <v>1517</v>
      </c>
      <c r="Y3458" s="94">
        <v>0</v>
      </c>
      <c r="Z3458" s="94">
        <v>80000</v>
      </c>
      <c r="AA3458" s="94">
        <v>82400</v>
      </c>
      <c r="AB3458" s="94">
        <v>82400</v>
      </c>
      <c r="AC3458">
        <f t="shared" si="106"/>
        <v>2000</v>
      </c>
      <c r="AD3458" t="str">
        <f t="shared" si="107"/>
        <v>307</v>
      </c>
    </row>
    <row r="3459" spans="1:30" hidden="1" x14ac:dyDescent="0.25">
      <c r="A3459" t="s">
        <v>1513</v>
      </c>
      <c r="B3459" t="s">
        <v>385</v>
      </c>
      <c r="C3459" t="s">
        <v>157</v>
      </c>
      <c r="D3459" t="s">
        <v>214</v>
      </c>
      <c r="E3459" t="s">
        <v>122</v>
      </c>
      <c r="F3459" t="s">
        <v>159</v>
      </c>
      <c r="G3459" t="s">
        <v>160</v>
      </c>
      <c r="H3459" t="s">
        <v>143</v>
      </c>
      <c r="I3459" t="s">
        <v>124</v>
      </c>
      <c r="J3459" t="s">
        <v>125</v>
      </c>
      <c r="K3459" t="s">
        <v>1516</v>
      </c>
      <c r="N3459" t="s">
        <v>1515</v>
      </c>
      <c r="O3459" t="s">
        <v>391</v>
      </c>
      <c r="P3459" t="s">
        <v>162</v>
      </c>
      <c r="Q3459" t="s">
        <v>215</v>
      </c>
      <c r="R3459" t="s">
        <v>131</v>
      </c>
      <c r="S3459" t="s">
        <v>164</v>
      </c>
      <c r="T3459" t="s">
        <v>165</v>
      </c>
      <c r="U3459" t="s">
        <v>151</v>
      </c>
      <c r="V3459" t="s">
        <v>135</v>
      </c>
      <c r="W3459" t="s">
        <v>136</v>
      </c>
      <c r="X3459" t="s">
        <v>1517</v>
      </c>
      <c r="Y3459" s="94">
        <v>1670849.88</v>
      </c>
      <c r="Z3459" s="94">
        <v>1674720.9000000001</v>
      </c>
      <c r="AA3459" s="94">
        <v>1724962.53</v>
      </c>
      <c r="AB3459" s="94">
        <v>1724962.53</v>
      </c>
      <c r="AC3459">
        <f t="shared" ref="AC3459:AC3522" si="108">MID(D3459,1,1)*1000</f>
        <v>2000</v>
      </c>
      <c r="AD3459" t="str">
        <f t="shared" ref="AD3459:AD3522" si="109">MID(A3459,6,3)</f>
        <v>307</v>
      </c>
    </row>
    <row r="3460" spans="1:30" hidden="1" x14ac:dyDescent="0.25">
      <c r="A3460" t="s">
        <v>1513</v>
      </c>
      <c r="B3460" t="s">
        <v>385</v>
      </c>
      <c r="C3460" t="s">
        <v>157</v>
      </c>
      <c r="D3460" t="s">
        <v>218</v>
      </c>
      <c r="E3460" t="s">
        <v>122</v>
      </c>
      <c r="F3460" t="s">
        <v>159</v>
      </c>
      <c r="G3460" t="s">
        <v>160</v>
      </c>
      <c r="H3460" t="s">
        <v>143</v>
      </c>
      <c r="I3460" t="s">
        <v>124</v>
      </c>
      <c r="J3460" t="s">
        <v>125</v>
      </c>
      <c r="K3460" t="s">
        <v>1516</v>
      </c>
      <c r="N3460" t="s">
        <v>1515</v>
      </c>
      <c r="O3460" t="s">
        <v>391</v>
      </c>
      <c r="P3460" t="s">
        <v>162</v>
      </c>
      <c r="Q3460" t="s">
        <v>219</v>
      </c>
      <c r="R3460" t="s">
        <v>131</v>
      </c>
      <c r="S3460" t="s">
        <v>164</v>
      </c>
      <c r="T3460" t="s">
        <v>165</v>
      </c>
      <c r="U3460" t="s">
        <v>151</v>
      </c>
      <c r="V3460" t="s">
        <v>135</v>
      </c>
      <c r="W3460" t="s">
        <v>136</v>
      </c>
      <c r="X3460" t="s">
        <v>1517</v>
      </c>
      <c r="Y3460" s="94">
        <v>190035.39</v>
      </c>
      <c r="Z3460" s="94">
        <v>0</v>
      </c>
      <c r="AA3460" s="94">
        <v>0</v>
      </c>
      <c r="AB3460" s="94">
        <v>0</v>
      </c>
      <c r="AC3460">
        <f t="shared" si="108"/>
        <v>2000</v>
      </c>
      <c r="AD3460" t="str">
        <f t="shared" si="109"/>
        <v>307</v>
      </c>
    </row>
    <row r="3461" spans="1:30" hidden="1" x14ac:dyDescent="0.25">
      <c r="A3461" t="s">
        <v>1513</v>
      </c>
      <c r="B3461" t="s">
        <v>385</v>
      </c>
      <c r="C3461" t="s">
        <v>157</v>
      </c>
      <c r="D3461" t="s">
        <v>224</v>
      </c>
      <c r="E3461" t="s">
        <v>122</v>
      </c>
      <c r="F3461" t="s">
        <v>159</v>
      </c>
      <c r="G3461" t="s">
        <v>160</v>
      </c>
      <c r="H3461" t="s">
        <v>143</v>
      </c>
      <c r="I3461" t="s">
        <v>124</v>
      </c>
      <c r="J3461" t="s">
        <v>125</v>
      </c>
      <c r="K3461" t="s">
        <v>1516</v>
      </c>
      <c r="N3461" t="s">
        <v>1515</v>
      </c>
      <c r="O3461" t="s">
        <v>391</v>
      </c>
      <c r="P3461" t="s">
        <v>162</v>
      </c>
      <c r="Q3461" t="s">
        <v>225</v>
      </c>
      <c r="R3461" t="s">
        <v>131</v>
      </c>
      <c r="S3461" t="s">
        <v>164</v>
      </c>
      <c r="T3461" t="s">
        <v>165</v>
      </c>
      <c r="U3461" t="s">
        <v>151</v>
      </c>
      <c r="V3461" t="s">
        <v>135</v>
      </c>
      <c r="W3461" t="s">
        <v>136</v>
      </c>
      <c r="X3461" t="s">
        <v>1517</v>
      </c>
      <c r="Y3461" s="94">
        <v>0</v>
      </c>
      <c r="Z3461" s="94">
        <v>65000</v>
      </c>
      <c r="AA3461" s="94">
        <v>66950</v>
      </c>
      <c r="AB3461" s="94">
        <v>66950</v>
      </c>
      <c r="AC3461">
        <f t="shared" si="108"/>
        <v>2000</v>
      </c>
      <c r="AD3461" t="str">
        <f t="shared" si="109"/>
        <v>307</v>
      </c>
    </row>
    <row r="3462" spans="1:30" hidden="1" x14ac:dyDescent="0.25">
      <c r="A3462" t="s">
        <v>1513</v>
      </c>
      <c r="B3462" t="s">
        <v>385</v>
      </c>
      <c r="C3462" t="s">
        <v>157</v>
      </c>
      <c r="D3462" t="s">
        <v>226</v>
      </c>
      <c r="E3462" t="s">
        <v>122</v>
      </c>
      <c r="F3462" t="s">
        <v>159</v>
      </c>
      <c r="G3462" t="s">
        <v>160</v>
      </c>
      <c r="H3462" t="s">
        <v>143</v>
      </c>
      <c r="I3462" t="s">
        <v>124</v>
      </c>
      <c r="J3462" t="s">
        <v>125</v>
      </c>
      <c r="K3462" t="s">
        <v>1516</v>
      </c>
      <c r="N3462" t="s">
        <v>1515</v>
      </c>
      <c r="O3462" t="s">
        <v>391</v>
      </c>
      <c r="P3462" t="s">
        <v>162</v>
      </c>
      <c r="Q3462" t="s">
        <v>227</v>
      </c>
      <c r="R3462" t="s">
        <v>131</v>
      </c>
      <c r="S3462" t="s">
        <v>164</v>
      </c>
      <c r="T3462" t="s">
        <v>165</v>
      </c>
      <c r="U3462" t="s">
        <v>151</v>
      </c>
      <c r="V3462" t="s">
        <v>135</v>
      </c>
      <c r="W3462" t="s">
        <v>136</v>
      </c>
      <c r="X3462" t="s">
        <v>1517</v>
      </c>
      <c r="Y3462" s="94">
        <v>0</v>
      </c>
      <c r="Z3462" s="94">
        <v>70000</v>
      </c>
      <c r="AA3462" s="94">
        <v>72100</v>
      </c>
      <c r="AB3462" s="94">
        <v>72100</v>
      </c>
      <c r="AC3462">
        <f t="shared" si="108"/>
        <v>2000</v>
      </c>
      <c r="AD3462" t="str">
        <f t="shared" si="109"/>
        <v>307</v>
      </c>
    </row>
    <row r="3463" spans="1:30" hidden="1" x14ac:dyDescent="0.25">
      <c r="A3463" t="s">
        <v>1513</v>
      </c>
      <c r="B3463" t="s">
        <v>385</v>
      </c>
      <c r="C3463" t="s">
        <v>157</v>
      </c>
      <c r="D3463" t="s">
        <v>240</v>
      </c>
      <c r="E3463" t="s">
        <v>122</v>
      </c>
      <c r="F3463" t="s">
        <v>159</v>
      </c>
      <c r="G3463" t="s">
        <v>160</v>
      </c>
      <c r="H3463" t="s">
        <v>143</v>
      </c>
      <c r="I3463" t="s">
        <v>124</v>
      </c>
      <c r="J3463" t="s">
        <v>125</v>
      </c>
      <c r="K3463" t="s">
        <v>1516</v>
      </c>
      <c r="N3463" t="s">
        <v>1515</v>
      </c>
      <c r="O3463" t="s">
        <v>391</v>
      </c>
      <c r="P3463" t="s">
        <v>162</v>
      </c>
      <c r="Q3463" t="s">
        <v>241</v>
      </c>
      <c r="R3463" t="s">
        <v>131</v>
      </c>
      <c r="S3463" t="s">
        <v>164</v>
      </c>
      <c r="T3463" t="s">
        <v>165</v>
      </c>
      <c r="U3463" t="s">
        <v>151</v>
      </c>
      <c r="V3463" t="s">
        <v>135</v>
      </c>
      <c r="W3463" t="s">
        <v>136</v>
      </c>
      <c r="X3463" t="s">
        <v>1517</v>
      </c>
      <c r="Y3463" s="94">
        <v>36830.699999999997</v>
      </c>
      <c r="Z3463" s="94">
        <v>37799.120000000003</v>
      </c>
      <c r="AA3463" s="94">
        <v>38933.089999999997</v>
      </c>
      <c r="AB3463" s="94">
        <v>38933.089999999997</v>
      </c>
      <c r="AC3463">
        <f t="shared" si="108"/>
        <v>3000</v>
      </c>
      <c r="AD3463" t="str">
        <f t="shared" si="109"/>
        <v>307</v>
      </c>
    </row>
    <row r="3464" spans="1:30" hidden="1" x14ac:dyDescent="0.25">
      <c r="A3464" t="s">
        <v>1513</v>
      </c>
      <c r="B3464" t="s">
        <v>385</v>
      </c>
      <c r="C3464" t="s">
        <v>157</v>
      </c>
      <c r="D3464" t="s">
        <v>244</v>
      </c>
      <c r="E3464" t="s">
        <v>122</v>
      </c>
      <c r="F3464" t="s">
        <v>159</v>
      </c>
      <c r="G3464" t="s">
        <v>160</v>
      </c>
      <c r="H3464" t="s">
        <v>143</v>
      </c>
      <c r="I3464" t="s">
        <v>124</v>
      </c>
      <c r="J3464" t="s">
        <v>125</v>
      </c>
      <c r="K3464" t="s">
        <v>1516</v>
      </c>
      <c r="N3464" t="s">
        <v>1515</v>
      </c>
      <c r="O3464" t="s">
        <v>391</v>
      </c>
      <c r="P3464" t="s">
        <v>162</v>
      </c>
      <c r="Q3464" t="s">
        <v>245</v>
      </c>
      <c r="R3464" t="s">
        <v>131</v>
      </c>
      <c r="S3464" t="s">
        <v>164</v>
      </c>
      <c r="T3464" t="s">
        <v>165</v>
      </c>
      <c r="U3464" t="s">
        <v>151</v>
      </c>
      <c r="V3464" t="s">
        <v>135</v>
      </c>
      <c r="W3464" t="s">
        <v>136</v>
      </c>
      <c r="X3464" t="s">
        <v>1517</v>
      </c>
      <c r="Y3464" s="94">
        <v>3379821.01</v>
      </c>
      <c r="Z3464" s="94">
        <v>3724105.3866666667</v>
      </c>
      <c r="AA3464" s="94">
        <v>3835828.5482666669</v>
      </c>
      <c r="AB3464" s="94">
        <v>3835828.55</v>
      </c>
      <c r="AC3464">
        <f t="shared" si="108"/>
        <v>3000</v>
      </c>
      <c r="AD3464" t="str">
        <f t="shared" si="109"/>
        <v>307</v>
      </c>
    </row>
    <row r="3465" spans="1:30" hidden="1" x14ac:dyDescent="0.25">
      <c r="A3465" t="s">
        <v>1513</v>
      </c>
      <c r="B3465" t="s">
        <v>385</v>
      </c>
      <c r="C3465" t="s">
        <v>157</v>
      </c>
      <c r="D3465" t="s">
        <v>291</v>
      </c>
      <c r="E3465" t="s">
        <v>122</v>
      </c>
      <c r="F3465" t="s">
        <v>159</v>
      </c>
      <c r="G3465" t="s">
        <v>160</v>
      </c>
      <c r="H3465" t="s">
        <v>143</v>
      </c>
      <c r="I3465" t="s">
        <v>124</v>
      </c>
      <c r="J3465" t="s">
        <v>125</v>
      </c>
      <c r="K3465" t="s">
        <v>1516</v>
      </c>
      <c r="N3465" t="s">
        <v>1515</v>
      </c>
      <c r="O3465" t="s">
        <v>391</v>
      </c>
      <c r="P3465" t="s">
        <v>162</v>
      </c>
      <c r="Q3465" t="s">
        <v>169</v>
      </c>
      <c r="R3465" t="s">
        <v>131</v>
      </c>
      <c r="S3465" t="s">
        <v>164</v>
      </c>
      <c r="T3465" t="s">
        <v>165</v>
      </c>
      <c r="U3465" t="s">
        <v>151</v>
      </c>
      <c r="V3465" t="s">
        <v>135</v>
      </c>
      <c r="W3465" t="s">
        <v>136</v>
      </c>
      <c r="X3465" t="s">
        <v>1517</v>
      </c>
      <c r="Y3465" s="94">
        <v>53301.02</v>
      </c>
      <c r="Z3465" s="94">
        <v>53301.01999999999</v>
      </c>
      <c r="AA3465" s="94">
        <v>54900.050599999988</v>
      </c>
      <c r="AB3465" s="94">
        <v>54900.05</v>
      </c>
      <c r="AC3465">
        <f t="shared" si="108"/>
        <v>3000</v>
      </c>
      <c r="AD3465" t="str">
        <f t="shared" si="109"/>
        <v>307</v>
      </c>
    </row>
    <row r="3466" spans="1:30" hidden="1" x14ac:dyDescent="0.25">
      <c r="A3466" t="s">
        <v>1513</v>
      </c>
      <c r="B3466" t="s">
        <v>385</v>
      </c>
      <c r="C3466" t="s">
        <v>157</v>
      </c>
      <c r="D3466" t="s">
        <v>272</v>
      </c>
      <c r="E3466" t="s">
        <v>122</v>
      </c>
      <c r="F3466" t="s">
        <v>159</v>
      </c>
      <c r="G3466" t="s">
        <v>160</v>
      </c>
      <c r="H3466" t="s">
        <v>143</v>
      </c>
      <c r="I3466" t="s">
        <v>124</v>
      </c>
      <c r="J3466" t="s">
        <v>125</v>
      </c>
      <c r="K3466" t="s">
        <v>1516</v>
      </c>
      <c r="N3466" t="s">
        <v>1515</v>
      </c>
      <c r="O3466" t="s">
        <v>391</v>
      </c>
      <c r="P3466" t="s">
        <v>162</v>
      </c>
      <c r="Q3466" t="s">
        <v>273</v>
      </c>
      <c r="R3466" t="s">
        <v>131</v>
      </c>
      <c r="S3466" t="s">
        <v>164</v>
      </c>
      <c r="T3466" t="s">
        <v>165</v>
      </c>
      <c r="U3466" t="s">
        <v>151</v>
      </c>
      <c r="V3466" t="s">
        <v>135</v>
      </c>
      <c r="W3466" t="s">
        <v>136</v>
      </c>
      <c r="X3466" t="s">
        <v>1517</v>
      </c>
      <c r="Y3466" s="94">
        <v>1307316.28</v>
      </c>
      <c r="Z3466" s="94">
        <v>1336693.28</v>
      </c>
      <c r="AA3466" s="94">
        <v>1376794.08</v>
      </c>
      <c r="AB3466" s="94">
        <v>1376794.08</v>
      </c>
      <c r="AC3466">
        <f t="shared" si="108"/>
        <v>3000</v>
      </c>
      <c r="AD3466" t="str">
        <f t="shared" si="109"/>
        <v>307</v>
      </c>
    </row>
    <row r="3467" spans="1:30" hidden="1" x14ac:dyDescent="0.25">
      <c r="A3467" t="s">
        <v>1513</v>
      </c>
      <c r="B3467" t="s">
        <v>385</v>
      </c>
      <c r="C3467" t="s">
        <v>157</v>
      </c>
      <c r="D3467" t="s">
        <v>278</v>
      </c>
      <c r="E3467" t="s">
        <v>122</v>
      </c>
      <c r="F3467" t="s">
        <v>159</v>
      </c>
      <c r="G3467" t="s">
        <v>160</v>
      </c>
      <c r="H3467" t="s">
        <v>143</v>
      </c>
      <c r="I3467" t="s">
        <v>124</v>
      </c>
      <c r="J3467" t="s">
        <v>125</v>
      </c>
      <c r="K3467" t="s">
        <v>1516</v>
      </c>
      <c r="N3467" t="s">
        <v>1515</v>
      </c>
      <c r="O3467" t="s">
        <v>391</v>
      </c>
      <c r="P3467" t="s">
        <v>162</v>
      </c>
      <c r="Q3467" t="s">
        <v>279</v>
      </c>
      <c r="R3467" t="s">
        <v>131</v>
      </c>
      <c r="S3467" t="s">
        <v>164</v>
      </c>
      <c r="T3467" t="s">
        <v>165</v>
      </c>
      <c r="U3467" t="s">
        <v>151</v>
      </c>
      <c r="V3467" t="s">
        <v>135</v>
      </c>
      <c r="W3467" t="s">
        <v>136</v>
      </c>
      <c r="X3467" t="s">
        <v>1517</v>
      </c>
      <c r="Y3467" s="94">
        <v>1605439.55</v>
      </c>
      <c r="Z3467" s="94">
        <v>1705199.55</v>
      </c>
      <c r="AA3467" s="94">
        <v>1756355.54</v>
      </c>
      <c r="AB3467" s="94">
        <v>1756355.54</v>
      </c>
      <c r="AC3467">
        <f t="shared" si="108"/>
        <v>3000</v>
      </c>
      <c r="AD3467" t="str">
        <f t="shared" si="109"/>
        <v>307</v>
      </c>
    </row>
    <row r="3468" spans="1:30" hidden="1" x14ac:dyDescent="0.25">
      <c r="A3468" t="s">
        <v>1513</v>
      </c>
      <c r="B3468" t="s">
        <v>385</v>
      </c>
      <c r="C3468" t="s">
        <v>157</v>
      </c>
      <c r="D3468" t="s">
        <v>280</v>
      </c>
      <c r="E3468" t="s">
        <v>122</v>
      </c>
      <c r="F3468" t="s">
        <v>159</v>
      </c>
      <c r="G3468" t="s">
        <v>160</v>
      </c>
      <c r="H3468" t="s">
        <v>143</v>
      </c>
      <c r="I3468" t="s">
        <v>124</v>
      </c>
      <c r="J3468" t="s">
        <v>125</v>
      </c>
      <c r="K3468" t="s">
        <v>1516</v>
      </c>
      <c r="N3468" t="s">
        <v>1515</v>
      </c>
      <c r="O3468" t="s">
        <v>391</v>
      </c>
      <c r="P3468" t="s">
        <v>162</v>
      </c>
      <c r="Q3468" t="s">
        <v>281</v>
      </c>
      <c r="R3468" t="s">
        <v>131</v>
      </c>
      <c r="S3468" t="s">
        <v>164</v>
      </c>
      <c r="T3468" t="s">
        <v>165</v>
      </c>
      <c r="U3468" t="s">
        <v>151</v>
      </c>
      <c r="V3468" t="s">
        <v>135</v>
      </c>
      <c r="W3468" t="s">
        <v>136</v>
      </c>
      <c r="X3468" t="s">
        <v>1517</v>
      </c>
      <c r="Y3468" s="94">
        <v>505904.56</v>
      </c>
      <c r="Z3468" s="94">
        <v>505904.56</v>
      </c>
      <c r="AA3468" s="94">
        <v>521081.7</v>
      </c>
      <c r="AB3468" s="94">
        <v>521081.7</v>
      </c>
      <c r="AC3468">
        <f t="shared" si="108"/>
        <v>3000</v>
      </c>
      <c r="AD3468" t="str">
        <f t="shared" si="109"/>
        <v>307</v>
      </c>
    </row>
    <row r="3469" spans="1:30" hidden="1" x14ac:dyDescent="0.25">
      <c r="A3469" t="s">
        <v>1513</v>
      </c>
      <c r="B3469" t="s">
        <v>385</v>
      </c>
      <c r="C3469" t="s">
        <v>157</v>
      </c>
      <c r="D3469" t="s">
        <v>172</v>
      </c>
      <c r="E3469" t="s">
        <v>122</v>
      </c>
      <c r="F3469" t="s">
        <v>159</v>
      </c>
      <c r="G3469" t="s">
        <v>160</v>
      </c>
      <c r="H3469" t="s">
        <v>143</v>
      </c>
      <c r="I3469" t="s">
        <v>124</v>
      </c>
      <c r="J3469" t="s">
        <v>125</v>
      </c>
      <c r="K3469" t="s">
        <v>1516</v>
      </c>
      <c r="N3469" t="s">
        <v>1515</v>
      </c>
      <c r="O3469" t="s">
        <v>391</v>
      </c>
      <c r="P3469" t="s">
        <v>162</v>
      </c>
      <c r="Q3469" t="s">
        <v>173</v>
      </c>
      <c r="R3469" t="s">
        <v>131</v>
      </c>
      <c r="S3469" t="s">
        <v>164</v>
      </c>
      <c r="T3469" t="s">
        <v>165</v>
      </c>
      <c r="U3469" t="s">
        <v>151</v>
      </c>
      <c r="V3469" t="s">
        <v>135</v>
      </c>
      <c r="W3469" t="s">
        <v>136</v>
      </c>
      <c r="X3469" t="s">
        <v>1517</v>
      </c>
      <c r="Y3469" s="94">
        <v>81954.59</v>
      </c>
      <c r="Z3469" s="94">
        <v>81954.590000000011</v>
      </c>
      <c r="AA3469" s="94">
        <v>96413.23</v>
      </c>
      <c r="AB3469" s="94">
        <v>96413.23</v>
      </c>
      <c r="AC3469">
        <f t="shared" si="108"/>
        <v>3000</v>
      </c>
      <c r="AD3469" t="str">
        <f t="shared" si="109"/>
        <v>307</v>
      </c>
    </row>
    <row r="3470" spans="1:30" hidden="1" x14ac:dyDescent="0.25">
      <c r="A3470" t="s">
        <v>1513</v>
      </c>
      <c r="B3470" t="s">
        <v>385</v>
      </c>
      <c r="C3470" t="s">
        <v>157</v>
      </c>
      <c r="D3470" t="s">
        <v>174</v>
      </c>
      <c r="E3470" t="s">
        <v>122</v>
      </c>
      <c r="F3470" t="s">
        <v>159</v>
      </c>
      <c r="G3470" t="s">
        <v>160</v>
      </c>
      <c r="H3470" t="s">
        <v>143</v>
      </c>
      <c r="I3470" t="s">
        <v>124</v>
      </c>
      <c r="J3470" t="s">
        <v>125</v>
      </c>
      <c r="K3470" t="s">
        <v>1516</v>
      </c>
      <c r="N3470" t="s">
        <v>1515</v>
      </c>
      <c r="O3470" t="s">
        <v>391</v>
      </c>
      <c r="P3470" t="s">
        <v>162</v>
      </c>
      <c r="Q3470" t="s">
        <v>175</v>
      </c>
      <c r="R3470" t="s">
        <v>131</v>
      </c>
      <c r="S3470" t="s">
        <v>164</v>
      </c>
      <c r="T3470" t="s">
        <v>165</v>
      </c>
      <c r="U3470" t="s">
        <v>151</v>
      </c>
      <c r="V3470" t="s">
        <v>135</v>
      </c>
      <c r="W3470" t="s">
        <v>136</v>
      </c>
      <c r="X3470" t="s">
        <v>1517</v>
      </c>
      <c r="Y3470" s="94">
        <v>36763.089999999997</v>
      </c>
      <c r="Z3470" s="94">
        <v>36763.089999999997</v>
      </c>
      <c r="AA3470" s="94">
        <v>49865.98</v>
      </c>
      <c r="AB3470" s="94">
        <v>49865.98</v>
      </c>
      <c r="AC3470">
        <f t="shared" si="108"/>
        <v>3000</v>
      </c>
      <c r="AD3470" t="str">
        <f t="shared" si="109"/>
        <v>307</v>
      </c>
    </row>
    <row r="3471" spans="1:30" hidden="1" x14ac:dyDescent="0.25">
      <c r="A3471" t="s">
        <v>1513</v>
      </c>
      <c r="B3471" t="s">
        <v>385</v>
      </c>
      <c r="C3471" t="s">
        <v>157</v>
      </c>
      <c r="D3471" t="s">
        <v>348</v>
      </c>
      <c r="E3471" t="s">
        <v>122</v>
      </c>
      <c r="F3471" t="s">
        <v>159</v>
      </c>
      <c r="G3471" t="s">
        <v>160</v>
      </c>
      <c r="H3471" t="s">
        <v>143</v>
      </c>
      <c r="I3471" t="s">
        <v>124</v>
      </c>
      <c r="J3471" t="s">
        <v>125</v>
      </c>
      <c r="K3471" t="s">
        <v>1516</v>
      </c>
      <c r="N3471" t="s">
        <v>1515</v>
      </c>
      <c r="O3471" t="s">
        <v>391</v>
      </c>
      <c r="P3471" t="s">
        <v>162</v>
      </c>
      <c r="Q3471" t="s">
        <v>308</v>
      </c>
      <c r="R3471" t="s">
        <v>131</v>
      </c>
      <c r="S3471" t="s">
        <v>164</v>
      </c>
      <c r="T3471" t="s">
        <v>165</v>
      </c>
      <c r="U3471" t="s">
        <v>151</v>
      </c>
      <c r="V3471" t="s">
        <v>135</v>
      </c>
      <c r="W3471" t="s">
        <v>136</v>
      </c>
      <c r="X3471" t="s">
        <v>1517</v>
      </c>
      <c r="Y3471" s="94">
        <v>51500</v>
      </c>
      <c r="Z3471" s="94">
        <v>51500</v>
      </c>
      <c r="AA3471" s="94">
        <v>53045</v>
      </c>
      <c r="AB3471" s="94">
        <v>53045</v>
      </c>
      <c r="AC3471">
        <f t="shared" si="108"/>
        <v>3000</v>
      </c>
      <c r="AD3471" t="str">
        <f t="shared" si="109"/>
        <v>307</v>
      </c>
    </row>
    <row r="3472" spans="1:30" hidden="1" x14ac:dyDescent="0.25">
      <c r="A3472" s="97" t="s">
        <v>1513</v>
      </c>
      <c r="B3472" s="97" t="s">
        <v>385</v>
      </c>
      <c r="C3472" s="97" t="s">
        <v>140</v>
      </c>
      <c r="D3472" s="97" t="s">
        <v>465</v>
      </c>
      <c r="E3472" s="97" t="s">
        <v>122</v>
      </c>
      <c r="F3472" s="98">
        <v>15</v>
      </c>
      <c r="G3472" s="98" t="s">
        <v>142</v>
      </c>
      <c r="H3472" s="97">
        <v>19</v>
      </c>
      <c r="I3472" s="97" t="s">
        <v>124</v>
      </c>
      <c r="J3472" s="97" t="s">
        <v>125</v>
      </c>
      <c r="K3472" s="97" t="s">
        <v>1514</v>
      </c>
      <c r="L3472" s="97"/>
      <c r="M3472" s="97"/>
      <c r="N3472" s="97" t="s">
        <v>1515</v>
      </c>
      <c r="O3472" s="97" t="s">
        <v>391</v>
      </c>
      <c r="P3472" s="97" t="s">
        <v>147</v>
      </c>
      <c r="Q3472" s="97" t="s">
        <v>466</v>
      </c>
      <c r="R3472" s="97" t="s">
        <v>131</v>
      </c>
      <c r="S3472" s="97" t="s">
        <v>149</v>
      </c>
      <c r="T3472" s="97" t="s">
        <v>150</v>
      </c>
      <c r="U3472" s="97" t="s">
        <v>134</v>
      </c>
      <c r="V3472" s="97" t="s">
        <v>135</v>
      </c>
      <c r="W3472" s="97" t="s">
        <v>136</v>
      </c>
      <c r="X3472" s="97" t="s">
        <v>1518</v>
      </c>
      <c r="Y3472" s="99">
        <v>1104674.04</v>
      </c>
      <c r="Z3472" s="99">
        <v>1114674.04</v>
      </c>
      <c r="AA3472" s="99">
        <v>1211424.6512380952</v>
      </c>
      <c r="AB3472" s="99">
        <v>1211424.6499999999</v>
      </c>
      <c r="AC3472">
        <f t="shared" si="108"/>
        <v>1000</v>
      </c>
      <c r="AD3472" t="str">
        <f t="shared" si="109"/>
        <v>307</v>
      </c>
    </row>
    <row r="3473" spans="1:30" hidden="1" x14ac:dyDescent="0.25">
      <c r="A3473" s="97">
        <v>211113070431001</v>
      </c>
      <c r="B3473" s="97">
        <v>173</v>
      </c>
      <c r="C3473" s="97" t="s">
        <v>1519</v>
      </c>
      <c r="D3473" s="97" t="s">
        <v>141</v>
      </c>
      <c r="E3473" s="97" t="s">
        <v>122</v>
      </c>
      <c r="F3473" s="98">
        <v>15</v>
      </c>
      <c r="G3473" s="98" t="s">
        <v>142</v>
      </c>
      <c r="H3473" s="97" t="s">
        <v>143</v>
      </c>
      <c r="I3473" s="97" t="s">
        <v>124</v>
      </c>
      <c r="J3473" s="97" t="s">
        <v>125</v>
      </c>
      <c r="K3473" s="97" t="s">
        <v>1520</v>
      </c>
      <c r="L3473" s="97"/>
      <c r="M3473" s="97"/>
      <c r="N3473" s="97" t="s">
        <v>1521</v>
      </c>
      <c r="O3473" s="97" t="s">
        <v>391</v>
      </c>
      <c r="P3473" s="97" t="s">
        <v>1522</v>
      </c>
      <c r="Q3473" s="97" t="s">
        <v>148</v>
      </c>
      <c r="R3473" s="97" t="s">
        <v>131</v>
      </c>
      <c r="S3473" s="97" t="s">
        <v>149</v>
      </c>
      <c r="T3473" s="97" t="s">
        <v>150</v>
      </c>
      <c r="U3473" s="97" t="s">
        <v>151</v>
      </c>
      <c r="V3473" s="97" t="s">
        <v>135</v>
      </c>
      <c r="W3473" s="97" t="s">
        <v>136</v>
      </c>
      <c r="X3473" s="97"/>
      <c r="Y3473" s="99"/>
      <c r="Z3473" s="99"/>
      <c r="AA3473" s="99">
        <v>863592</v>
      </c>
      <c r="AB3473" s="99">
        <v>863592</v>
      </c>
      <c r="AC3473">
        <f t="shared" si="108"/>
        <v>1000</v>
      </c>
      <c r="AD3473" t="str">
        <f t="shared" si="109"/>
        <v>307</v>
      </c>
    </row>
    <row r="3474" spans="1:30" hidden="1" x14ac:dyDescent="0.25">
      <c r="A3474" s="97">
        <v>211113070431001</v>
      </c>
      <c r="B3474" s="97">
        <v>173</v>
      </c>
      <c r="C3474" s="97" t="s">
        <v>1519</v>
      </c>
      <c r="D3474" s="97">
        <v>13201</v>
      </c>
      <c r="E3474" s="97" t="s">
        <v>122</v>
      </c>
      <c r="F3474" s="98">
        <v>15</v>
      </c>
      <c r="G3474" s="98" t="s">
        <v>142</v>
      </c>
      <c r="H3474" s="97">
        <v>19</v>
      </c>
      <c r="I3474" s="97" t="s">
        <v>124</v>
      </c>
      <c r="J3474" s="97" t="s">
        <v>125</v>
      </c>
      <c r="K3474" s="97" t="s">
        <v>1520</v>
      </c>
      <c r="L3474" s="97"/>
      <c r="M3474" s="97"/>
      <c r="N3474" s="97" t="s">
        <v>1521</v>
      </c>
      <c r="O3474" s="97" t="s">
        <v>391</v>
      </c>
      <c r="P3474" s="97" t="s">
        <v>1522</v>
      </c>
      <c r="Q3474" s="97" t="s">
        <v>152</v>
      </c>
      <c r="R3474" s="97" t="s">
        <v>131</v>
      </c>
      <c r="S3474" s="97" t="s">
        <v>149</v>
      </c>
      <c r="T3474" s="97" t="s">
        <v>150</v>
      </c>
      <c r="U3474" s="97" t="s">
        <v>134</v>
      </c>
      <c r="V3474" s="97" t="s">
        <v>135</v>
      </c>
      <c r="W3474" s="97" t="s">
        <v>136</v>
      </c>
      <c r="X3474" s="97"/>
      <c r="Y3474" s="99"/>
      <c r="Z3474" s="99"/>
      <c r="AA3474" s="99">
        <v>35983</v>
      </c>
      <c r="AB3474" s="99">
        <v>35983</v>
      </c>
      <c r="AC3474">
        <f t="shared" si="108"/>
        <v>1000</v>
      </c>
      <c r="AD3474" t="str">
        <f t="shared" si="109"/>
        <v>307</v>
      </c>
    </row>
    <row r="3475" spans="1:30" hidden="1" x14ac:dyDescent="0.25">
      <c r="A3475" s="97">
        <v>211113070431001</v>
      </c>
      <c r="B3475" s="97">
        <v>173</v>
      </c>
      <c r="C3475" s="97" t="s">
        <v>1519</v>
      </c>
      <c r="D3475" s="97">
        <v>13203</v>
      </c>
      <c r="E3475" s="97" t="s">
        <v>122</v>
      </c>
      <c r="F3475" s="98">
        <v>15</v>
      </c>
      <c r="G3475" s="98" t="s">
        <v>142</v>
      </c>
      <c r="H3475" s="97">
        <v>19</v>
      </c>
      <c r="I3475" s="97" t="s">
        <v>124</v>
      </c>
      <c r="J3475" s="97" t="s">
        <v>125</v>
      </c>
      <c r="K3475" s="97" t="s">
        <v>1520</v>
      </c>
      <c r="L3475" s="97"/>
      <c r="M3475" s="97"/>
      <c r="N3475" s="97" t="s">
        <v>1521</v>
      </c>
      <c r="O3475" s="97" t="s">
        <v>391</v>
      </c>
      <c r="P3475" s="97" t="s">
        <v>1522</v>
      </c>
      <c r="Q3475" s="97" t="s">
        <v>153</v>
      </c>
      <c r="R3475" s="97" t="s">
        <v>131</v>
      </c>
      <c r="S3475" s="97" t="s">
        <v>149</v>
      </c>
      <c r="T3475" s="97" t="s">
        <v>150</v>
      </c>
      <c r="U3475" s="97" t="s">
        <v>134</v>
      </c>
      <c r="V3475" s="97" t="s">
        <v>135</v>
      </c>
      <c r="W3475" s="97" t="s">
        <v>136</v>
      </c>
      <c r="X3475" s="97"/>
      <c r="Y3475" s="99"/>
      <c r="Z3475" s="99"/>
      <c r="AA3475" s="99">
        <v>143932</v>
      </c>
      <c r="AB3475" s="99">
        <v>143932</v>
      </c>
      <c r="AC3475">
        <f t="shared" si="108"/>
        <v>1000</v>
      </c>
      <c r="AD3475" t="str">
        <f t="shared" si="109"/>
        <v>307</v>
      </c>
    </row>
    <row r="3476" spans="1:30" hidden="1" x14ac:dyDescent="0.25">
      <c r="A3476" s="97">
        <v>211113070431001</v>
      </c>
      <c r="B3476" s="97">
        <v>173</v>
      </c>
      <c r="C3476" s="97" t="s">
        <v>1519</v>
      </c>
      <c r="D3476" s="97">
        <v>14101</v>
      </c>
      <c r="E3476" s="97" t="s">
        <v>122</v>
      </c>
      <c r="F3476" s="98">
        <v>15</v>
      </c>
      <c r="G3476" s="98" t="s">
        <v>142</v>
      </c>
      <c r="H3476" s="97">
        <v>19</v>
      </c>
      <c r="I3476" s="97" t="s">
        <v>124</v>
      </c>
      <c r="J3476" s="97" t="s">
        <v>125</v>
      </c>
      <c r="K3476" s="97" t="s">
        <v>1520</v>
      </c>
      <c r="L3476" s="97"/>
      <c r="M3476" s="97"/>
      <c r="N3476" s="97" t="s">
        <v>1521</v>
      </c>
      <c r="O3476" s="97" t="s">
        <v>391</v>
      </c>
      <c r="P3476" s="97" t="s">
        <v>1522</v>
      </c>
      <c r="Q3476" s="97" t="s">
        <v>154</v>
      </c>
      <c r="R3476" s="97" t="s">
        <v>131</v>
      </c>
      <c r="S3476" s="97" t="s">
        <v>149</v>
      </c>
      <c r="T3476" s="97" t="s">
        <v>150</v>
      </c>
      <c r="U3476" s="97" t="s">
        <v>134</v>
      </c>
      <c r="V3476" s="97" t="s">
        <v>135</v>
      </c>
      <c r="W3476" s="97" t="s">
        <v>136</v>
      </c>
      <c r="X3476" s="97"/>
      <c r="Y3476" s="99"/>
      <c r="Z3476" s="99"/>
      <c r="AA3476" s="99">
        <v>47497.56</v>
      </c>
      <c r="AB3476" s="99">
        <v>47497.56</v>
      </c>
      <c r="AC3476">
        <f t="shared" si="108"/>
        <v>1000</v>
      </c>
      <c r="AD3476" t="str">
        <f t="shared" si="109"/>
        <v>307</v>
      </c>
    </row>
    <row r="3477" spans="1:30" hidden="1" x14ac:dyDescent="0.25">
      <c r="A3477" s="97">
        <v>211113070431001</v>
      </c>
      <c r="B3477" s="97">
        <v>173</v>
      </c>
      <c r="C3477" s="97" t="s">
        <v>1519</v>
      </c>
      <c r="D3477" s="97">
        <v>14103</v>
      </c>
      <c r="E3477" s="97" t="s">
        <v>122</v>
      </c>
      <c r="F3477" s="98">
        <v>15</v>
      </c>
      <c r="G3477" s="98" t="s">
        <v>142</v>
      </c>
      <c r="H3477" s="97">
        <v>19</v>
      </c>
      <c r="I3477" s="97" t="s">
        <v>124</v>
      </c>
      <c r="J3477" s="97" t="s">
        <v>125</v>
      </c>
      <c r="K3477" s="97" t="s">
        <v>1520</v>
      </c>
      <c r="L3477" s="97"/>
      <c r="M3477" s="97"/>
      <c r="N3477" s="97" t="s">
        <v>1521</v>
      </c>
      <c r="O3477" s="97" t="s">
        <v>391</v>
      </c>
      <c r="P3477" s="97" t="s">
        <v>1522</v>
      </c>
      <c r="Q3477" s="97" t="s">
        <v>155</v>
      </c>
      <c r="R3477" s="97" t="s">
        <v>131</v>
      </c>
      <c r="S3477" s="97" t="s">
        <v>149</v>
      </c>
      <c r="T3477" s="97" t="s">
        <v>150</v>
      </c>
      <c r="U3477" s="97" t="s">
        <v>134</v>
      </c>
      <c r="V3477" s="97" t="s">
        <v>135</v>
      </c>
      <c r="W3477" s="97" t="s">
        <v>136</v>
      </c>
      <c r="X3477" s="97"/>
      <c r="Y3477" s="99"/>
      <c r="Z3477" s="99"/>
      <c r="AA3477" s="99">
        <v>19430.82</v>
      </c>
      <c r="AB3477" s="99">
        <v>19430.82</v>
      </c>
      <c r="AC3477">
        <f t="shared" si="108"/>
        <v>1000</v>
      </c>
      <c r="AD3477" t="str">
        <f t="shared" si="109"/>
        <v>307</v>
      </c>
    </row>
    <row r="3478" spans="1:30" hidden="1" x14ac:dyDescent="0.25">
      <c r="A3478" s="97">
        <v>211113070431001</v>
      </c>
      <c r="B3478" s="97">
        <v>173</v>
      </c>
      <c r="C3478" s="97" t="s">
        <v>1519</v>
      </c>
      <c r="D3478" s="97">
        <v>14201</v>
      </c>
      <c r="E3478" s="97" t="s">
        <v>122</v>
      </c>
      <c r="F3478" s="98">
        <v>15</v>
      </c>
      <c r="G3478" s="98" t="s">
        <v>142</v>
      </c>
      <c r="H3478" s="97">
        <v>19</v>
      </c>
      <c r="I3478" s="97" t="s">
        <v>124</v>
      </c>
      <c r="J3478" s="97" t="s">
        <v>125</v>
      </c>
      <c r="K3478" s="97" t="s">
        <v>1520</v>
      </c>
      <c r="L3478" s="97"/>
      <c r="M3478" s="97"/>
      <c r="N3478" s="97" t="s">
        <v>1521</v>
      </c>
      <c r="O3478" s="97" t="s">
        <v>391</v>
      </c>
      <c r="P3478" s="97" t="s">
        <v>1522</v>
      </c>
      <c r="Q3478" s="97" t="s">
        <v>156</v>
      </c>
      <c r="R3478" s="97" t="s">
        <v>131</v>
      </c>
      <c r="S3478" s="97" t="s">
        <v>149</v>
      </c>
      <c r="T3478" s="97" t="s">
        <v>150</v>
      </c>
      <c r="U3478" s="97" t="s">
        <v>134</v>
      </c>
      <c r="V3478" s="97" t="s">
        <v>135</v>
      </c>
      <c r="W3478" s="97" t="s">
        <v>136</v>
      </c>
      <c r="X3478" s="97"/>
      <c r="Y3478" s="99"/>
      <c r="Z3478" s="99"/>
      <c r="AA3478" s="99">
        <v>43179.600000000006</v>
      </c>
      <c r="AB3478" s="99">
        <v>43179.6</v>
      </c>
      <c r="AC3478">
        <f t="shared" si="108"/>
        <v>1000</v>
      </c>
      <c r="AD3478" t="str">
        <f t="shared" si="109"/>
        <v>307</v>
      </c>
    </row>
    <row r="3479" spans="1:30" hidden="1" x14ac:dyDescent="0.25">
      <c r="A3479" t="s">
        <v>1523</v>
      </c>
      <c r="B3479" t="s">
        <v>385</v>
      </c>
      <c r="C3479" t="s">
        <v>1519</v>
      </c>
      <c r="D3479" t="s">
        <v>186</v>
      </c>
      <c r="E3479" t="s">
        <v>122</v>
      </c>
      <c r="F3479" t="s">
        <v>159</v>
      </c>
      <c r="G3479" t="s">
        <v>160</v>
      </c>
      <c r="H3479" t="s">
        <v>304</v>
      </c>
      <c r="I3479" t="s">
        <v>124</v>
      </c>
      <c r="J3479" t="s">
        <v>125</v>
      </c>
      <c r="K3479" t="s">
        <v>1520</v>
      </c>
      <c r="N3479" t="s">
        <v>1521</v>
      </c>
      <c r="O3479" t="s">
        <v>391</v>
      </c>
      <c r="P3479" t="s">
        <v>1522</v>
      </c>
      <c r="Q3479" t="s">
        <v>188</v>
      </c>
      <c r="R3479" t="s">
        <v>131</v>
      </c>
      <c r="S3479" t="s">
        <v>164</v>
      </c>
      <c r="T3479" t="s">
        <v>165</v>
      </c>
      <c r="U3479" t="s">
        <v>134</v>
      </c>
      <c r="V3479" t="s">
        <v>135</v>
      </c>
      <c r="W3479" t="s">
        <v>136</v>
      </c>
      <c r="X3479" t="s">
        <v>1524</v>
      </c>
      <c r="AA3479" s="94">
        <v>12000</v>
      </c>
      <c r="AB3479" s="94">
        <v>12000</v>
      </c>
      <c r="AC3479">
        <f t="shared" si="108"/>
        <v>2000</v>
      </c>
      <c r="AD3479" t="str">
        <f t="shared" si="109"/>
        <v>307</v>
      </c>
    </row>
    <row r="3480" spans="1:30" hidden="1" x14ac:dyDescent="0.25">
      <c r="A3480" t="s">
        <v>1523</v>
      </c>
      <c r="B3480" t="s">
        <v>385</v>
      </c>
      <c r="C3480" t="s">
        <v>1519</v>
      </c>
      <c r="D3480" t="s">
        <v>192</v>
      </c>
      <c r="E3480" t="s">
        <v>122</v>
      </c>
      <c r="F3480" t="s">
        <v>159</v>
      </c>
      <c r="G3480" t="s">
        <v>160</v>
      </c>
      <c r="H3480" t="s">
        <v>304</v>
      </c>
      <c r="I3480" t="s">
        <v>124</v>
      </c>
      <c r="J3480" t="s">
        <v>125</v>
      </c>
      <c r="K3480" t="s">
        <v>1520</v>
      </c>
      <c r="N3480" t="s">
        <v>1521</v>
      </c>
      <c r="O3480" t="s">
        <v>391</v>
      </c>
      <c r="P3480" t="s">
        <v>1522</v>
      </c>
      <c r="Q3480" t="s">
        <v>193</v>
      </c>
      <c r="R3480" t="s">
        <v>131</v>
      </c>
      <c r="S3480" t="s">
        <v>164</v>
      </c>
      <c r="T3480" t="s">
        <v>165</v>
      </c>
      <c r="U3480" t="s">
        <v>134</v>
      </c>
      <c r="V3480" t="s">
        <v>135</v>
      </c>
      <c r="W3480" t="s">
        <v>136</v>
      </c>
      <c r="X3480" t="s">
        <v>1524</v>
      </c>
      <c r="AA3480" s="94">
        <v>12000</v>
      </c>
      <c r="AB3480" s="94">
        <v>12000</v>
      </c>
      <c r="AC3480">
        <f t="shared" si="108"/>
        <v>2000</v>
      </c>
      <c r="AD3480" t="str">
        <f t="shared" si="109"/>
        <v>307</v>
      </c>
    </row>
    <row r="3481" spans="1:30" hidden="1" x14ac:dyDescent="0.25">
      <c r="A3481" t="s">
        <v>1523</v>
      </c>
      <c r="B3481" t="s">
        <v>385</v>
      </c>
      <c r="C3481" t="s">
        <v>1519</v>
      </c>
      <c r="D3481" t="s">
        <v>198</v>
      </c>
      <c r="E3481" t="s">
        <v>122</v>
      </c>
      <c r="F3481" t="s">
        <v>159</v>
      </c>
      <c r="G3481" t="s">
        <v>160</v>
      </c>
      <c r="H3481" t="s">
        <v>304</v>
      </c>
      <c r="I3481" t="s">
        <v>124</v>
      </c>
      <c r="J3481" t="s">
        <v>125</v>
      </c>
      <c r="K3481" t="s">
        <v>1520</v>
      </c>
      <c r="N3481" t="s">
        <v>1521</v>
      </c>
      <c r="O3481" t="s">
        <v>391</v>
      </c>
      <c r="P3481" t="s">
        <v>1522</v>
      </c>
      <c r="Q3481" t="s">
        <v>199</v>
      </c>
      <c r="R3481" t="s">
        <v>131</v>
      </c>
      <c r="S3481" t="s">
        <v>164</v>
      </c>
      <c r="T3481" t="s">
        <v>165</v>
      </c>
      <c r="U3481" t="s">
        <v>134</v>
      </c>
      <c r="V3481" t="s">
        <v>135</v>
      </c>
      <c r="W3481" t="s">
        <v>136</v>
      </c>
      <c r="X3481" t="s">
        <v>1524</v>
      </c>
      <c r="AA3481" s="94">
        <v>12000</v>
      </c>
      <c r="AB3481" s="94">
        <v>12000</v>
      </c>
      <c r="AC3481">
        <f t="shared" si="108"/>
        <v>2000</v>
      </c>
      <c r="AD3481" t="str">
        <f t="shared" si="109"/>
        <v>307</v>
      </c>
    </row>
    <row r="3482" spans="1:30" hidden="1" x14ac:dyDescent="0.25">
      <c r="A3482" t="s">
        <v>1523</v>
      </c>
      <c r="B3482" t="s">
        <v>385</v>
      </c>
      <c r="C3482" t="s">
        <v>1519</v>
      </c>
      <c r="D3482" t="s">
        <v>172</v>
      </c>
      <c r="E3482" t="s">
        <v>122</v>
      </c>
      <c r="F3482" t="s">
        <v>159</v>
      </c>
      <c r="G3482" t="s">
        <v>160</v>
      </c>
      <c r="H3482" t="s">
        <v>304</v>
      </c>
      <c r="I3482" t="s">
        <v>124</v>
      </c>
      <c r="J3482" t="s">
        <v>125</v>
      </c>
      <c r="K3482" t="s">
        <v>1520</v>
      </c>
      <c r="N3482" t="s">
        <v>1521</v>
      </c>
      <c r="O3482" t="s">
        <v>391</v>
      </c>
      <c r="P3482" t="s">
        <v>1522</v>
      </c>
      <c r="Q3482" t="s">
        <v>173</v>
      </c>
      <c r="R3482" t="s">
        <v>131</v>
      </c>
      <c r="S3482" t="s">
        <v>164</v>
      </c>
      <c r="T3482" t="s">
        <v>165</v>
      </c>
      <c r="U3482" t="s">
        <v>134</v>
      </c>
      <c r="V3482" t="s">
        <v>135</v>
      </c>
      <c r="W3482" t="s">
        <v>136</v>
      </c>
      <c r="X3482" t="s">
        <v>1524</v>
      </c>
      <c r="AA3482" s="94">
        <v>12000</v>
      </c>
      <c r="AB3482" s="94">
        <v>12000</v>
      </c>
      <c r="AC3482">
        <f t="shared" si="108"/>
        <v>3000</v>
      </c>
      <c r="AD3482" t="str">
        <f t="shared" si="109"/>
        <v>307</v>
      </c>
    </row>
    <row r="3483" spans="1:30" hidden="1" x14ac:dyDescent="0.25">
      <c r="A3483" t="s">
        <v>1523</v>
      </c>
      <c r="B3483" t="s">
        <v>385</v>
      </c>
      <c r="C3483" t="s">
        <v>1519</v>
      </c>
      <c r="D3483" t="s">
        <v>174</v>
      </c>
      <c r="E3483" t="s">
        <v>122</v>
      </c>
      <c r="F3483" t="s">
        <v>159</v>
      </c>
      <c r="G3483" t="s">
        <v>160</v>
      </c>
      <c r="H3483" t="s">
        <v>304</v>
      </c>
      <c r="I3483" t="s">
        <v>124</v>
      </c>
      <c r="J3483" t="s">
        <v>125</v>
      </c>
      <c r="K3483" t="s">
        <v>1520</v>
      </c>
      <c r="N3483" t="s">
        <v>1521</v>
      </c>
      <c r="O3483" t="s">
        <v>391</v>
      </c>
      <c r="P3483" t="s">
        <v>1522</v>
      </c>
      <c r="Q3483" t="s">
        <v>175</v>
      </c>
      <c r="R3483" t="s">
        <v>131</v>
      </c>
      <c r="S3483" t="s">
        <v>164</v>
      </c>
      <c r="T3483" t="s">
        <v>165</v>
      </c>
      <c r="U3483" t="s">
        <v>134</v>
      </c>
      <c r="V3483" t="s">
        <v>135</v>
      </c>
      <c r="W3483" t="s">
        <v>136</v>
      </c>
      <c r="X3483" t="s">
        <v>1524</v>
      </c>
      <c r="AA3483" s="94">
        <v>12000</v>
      </c>
      <c r="AB3483" s="94">
        <v>12000</v>
      </c>
      <c r="AC3483">
        <f t="shared" si="108"/>
        <v>3000</v>
      </c>
      <c r="AD3483" t="str">
        <f t="shared" si="109"/>
        <v>307</v>
      </c>
    </row>
    <row r="3484" spans="1:30" hidden="1" x14ac:dyDescent="0.25">
      <c r="A3484" t="s">
        <v>1525</v>
      </c>
      <c r="B3484" t="s">
        <v>385</v>
      </c>
      <c r="C3484" t="s">
        <v>1519</v>
      </c>
      <c r="D3484" t="s">
        <v>186</v>
      </c>
      <c r="E3484" t="s">
        <v>122</v>
      </c>
      <c r="F3484" t="s">
        <v>159</v>
      </c>
      <c r="G3484" t="s">
        <v>160</v>
      </c>
      <c r="H3484" t="s">
        <v>304</v>
      </c>
      <c r="I3484" t="s">
        <v>124</v>
      </c>
      <c r="J3484" t="s">
        <v>125</v>
      </c>
      <c r="K3484" t="s">
        <v>1526</v>
      </c>
      <c r="N3484" t="s">
        <v>1527</v>
      </c>
      <c r="O3484" t="s">
        <v>391</v>
      </c>
      <c r="P3484" t="s">
        <v>1522</v>
      </c>
      <c r="Q3484" t="s">
        <v>188</v>
      </c>
      <c r="R3484" t="s">
        <v>131</v>
      </c>
      <c r="S3484" t="s">
        <v>164</v>
      </c>
      <c r="T3484" t="s">
        <v>165</v>
      </c>
      <c r="U3484" t="s">
        <v>134</v>
      </c>
      <c r="V3484" t="s">
        <v>135</v>
      </c>
      <c r="W3484" t="s">
        <v>136</v>
      </c>
      <c r="X3484" t="s">
        <v>1528</v>
      </c>
      <c r="AA3484" s="94">
        <v>0</v>
      </c>
      <c r="AB3484" s="94">
        <v>0</v>
      </c>
      <c r="AC3484">
        <f t="shared" si="108"/>
        <v>2000</v>
      </c>
      <c r="AD3484" t="str">
        <f t="shared" si="109"/>
        <v>307</v>
      </c>
    </row>
    <row r="3485" spans="1:30" hidden="1" x14ac:dyDescent="0.25">
      <c r="A3485" t="s">
        <v>1525</v>
      </c>
      <c r="B3485" t="s">
        <v>385</v>
      </c>
      <c r="C3485" t="s">
        <v>1519</v>
      </c>
      <c r="D3485" t="s">
        <v>192</v>
      </c>
      <c r="E3485" t="s">
        <v>122</v>
      </c>
      <c r="F3485" t="s">
        <v>159</v>
      </c>
      <c r="G3485" t="s">
        <v>160</v>
      </c>
      <c r="H3485" t="s">
        <v>304</v>
      </c>
      <c r="I3485" t="s">
        <v>124</v>
      </c>
      <c r="J3485" t="s">
        <v>125</v>
      </c>
      <c r="K3485" t="s">
        <v>1526</v>
      </c>
      <c r="N3485" t="s">
        <v>1527</v>
      </c>
      <c r="O3485" t="s">
        <v>391</v>
      </c>
      <c r="P3485" t="s">
        <v>1522</v>
      </c>
      <c r="Q3485" t="s">
        <v>193</v>
      </c>
      <c r="R3485" t="s">
        <v>131</v>
      </c>
      <c r="S3485" t="s">
        <v>164</v>
      </c>
      <c r="T3485" t="s">
        <v>165</v>
      </c>
      <c r="U3485" t="s">
        <v>134</v>
      </c>
      <c r="V3485" t="s">
        <v>135</v>
      </c>
      <c r="W3485" t="s">
        <v>136</v>
      </c>
      <c r="X3485" t="s">
        <v>1528</v>
      </c>
      <c r="AA3485" s="94">
        <v>0</v>
      </c>
      <c r="AB3485" s="94">
        <v>0</v>
      </c>
      <c r="AC3485">
        <f t="shared" si="108"/>
        <v>2000</v>
      </c>
      <c r="AD3485" t="str">
        <f t="shared" si="109"/>
        <v>307</v>
      </c>
    </row>
    <row r="3486" spans="1:30" hidden="1" x14ac:dyDescent="0.25">
      <c r="A3486" t="s">
        <v>1525</v>
      </c>
      <c r="B3486" t="s">
        <v>385</v>
      </c>
      <c r="C3486" t="s">
        <v>1519</v>
      </c>
      <c r="D3486" t="s">
        <v>198</v>
      </c>
      <c r="E3486" t="s">
        <v>122</v>
      </c>
      <c r="F3486" t="s">
        <v>159</v>
      </c>
      <c r="G3486" t="s">
        <v>160</v>
      </c>
      <c r="H3486" t="s">
        <v>304</v>
      </c>
      <c r="I3486" t="s">
        <v>124</v>
      </c>
      <c r="J3486" t="s">
        <v>125</v>
      </c>
      <c r="K3486" t="s">
        <v>1526</v>
      </c>
      <c r="N3486" t="s">
        <v>1527</v>
      </c>
      <c r="O3486" t="s">
        <v>391</v>
      </c>
      <c r="P3486" t="s">
        <v>1522</v>
      </c>
      <c r="Q3486" t="s">
        <v>199</v>
      </c>
      <c r="R3486" t="s">
        <v>131</v>
      </c>
      <c r="S3486" t="s">
        <v>164</v>
      </c>
      <c r="T3486" t="s">
        <v>165</v>
      </c>
      <c r="U3486" t="s">
        <v>134</v>
      </c>
      <c r="V3486" t="s">
        <v>135</v>
      </c>
      <c r="W3486" t="s">
        <v>136</v>
      </c>
      <c r="X3486" t="s">
        <v>1528</v>
      </c>
      <c r="AA3486" s="94">
        <v>0</v>
      </c>
      <c r="AB3486" s="94">
        <v>0</v>
      </c>
      <c r="AC3486">
        <f t="shared" si="108"/>
        <v>2000</v>
      </c>
      <c r="AD3486" t="str">
        <f t="shared" si="109"/>
        <v>307</v>
      </c>
    </row>
    <row r="3487" spans="1:30" hidden="1" x14ac:dyDescent="0.25">
      <c r="A3487" t="s">
        <v>1525</v>
      </c>
      <c r="B3487" t="s">
        <v>385</v>
      </c>
      <c r="C3487" t="s">
        <v>1519</v>
      </c>
      <c r="D3487" t="s">
        <v>172</v>
      </c>
      <c r="E3487" t="s">
        <v>122</v>
      </c>
      <c r="F3487" t="s">
        <v>159</v>
      </c>
      <c r="G3487" t="s">
        <v>160</v>
      </c>
      <c r="H3487" t="s">
        <v>304</v>
      </c>
      <c r="I3487" t="s">
        <v>124</v>
      </c>
      <c r="J3487" t="s">
        <v>125</v>
      </c>
      <c r="K3487" t="s">
        <v>1526</v>
      </c>
      <c r="N3487" t="s">
        <v>1527</v>
      </c>
      <c r="O3487" t="s">
        <v>391</v>
      </c>
      <c r="P3487" t="s">
        <v>1522</v>
      </c>
      <c r="Q3487" t="s">
        <v>173</v>
      </c>
      <c r="R3487" t="s">
        <v>131</v>
      </c>
      <c r="S3487" t="s">
        <v>164</v>
      </c>
      <c r="T3487" t="s">
        <v>165</v>
      </c>
      <c r="U3487" t="s">
        <v>134</v>
      </c>
      <c r="V3487" t="s">
        <v>135</v>
      </c>
      <c r="W3487" t="s">
        <v>136</v>
      </c>
      <c r="X3487" t="s">
        <v>1528</v>
      </c>
      <c r="AA3487" s="94">
        <v>0</v>
      </c>
      <c r="AB3487" s="94">
        <v>0</v>
      </c>
      <c r="AC3487">
        <f t="shared" si="108"/>
        <v>3000</v>
      </c>
      <c r="AD3487" t="str">
        <f t="shared" si="109"/>
        <v>307</v>
      </c>
    </row>
    <row r="3488" spans="1:30" hidden="1" x14ac:dyDescent="0.25">
      <c r="A3488" t="s">
        <v>1525</v>
      </c>
      <c r="B3488" t="s">
        <v>385</v>
      </c>
      <c r="C3488" t="s">
        <v>1519</v>
      </c>
      <c r="D3488" t="s">
        <v>174</v>
      </c>
      <c r="E3488" t="s">
        <v>122</v>
      </c>
      <c r="F3488" t="s">
        <v>159</v>
      </c>
      <c r="G3488" t="s">
        <v>160</v>
      </c>
      <c r="H3488" t="s">
        <v>304</v>
      </c>
      <c r="I3488" t="s">
        <v>124</v>
      </c>
      <c r="J3488" t="s">
        <v>125</v>
      </c>
      <c r="K3488" t="s">
        <v>1526</v>
      </c>
      <c r="N3488" t="s">
        <v>1527</v>
      </c>
      <c r="O3488" t="s">
        <v>391</v>
      </c>
      <c r="P3488" t="s">
        <v>1522</v>
      </c>
      <c r="Q3488" t="s">
        <v>175</v>
      </c>
      <c r="R3488" t="s">
        <v>131</v>
      </c>
      <c r="S3488" t="s">
        <v>164</v>
      </c>
      <c r="T3488" t="s">
        <v>165</v>
      </c>
      <c r="U3488" t="s">
        <v>134</v>
      </c>
      <c r="V3488" t="s">
        <v>135</v>
      </c>
      <c r="W3488" t="s">
        <v>136</v>
      </c>
      <c r="X3488" t="s">
        <v>1528</v>
      </c>
      <c r="AA3488" s="94">
        <v>0</v>
      </c>
      <c r="AB3488" s="94">
        <v>0</v>
      </c>
      <c r="AC3488">
        <f t="shared" si="108"/>
        <v>3000</v>
      </c>
      <c r="AD3488" t="str">
        <f t="shared" si="109"/>
        <v>307</v>
      </c>
    </row>
    <row r="3489" spans="1:30" hidden="1" x14ac:dyDescent="0.25">
      <c r="A3489" s="97">
        <v>211113070431001</v>
      </c>
      <c r="B3489" s="97">
        <v>173</v>
      </c>
      <c r="C3489" s="97" t="s">
        <v>1519</v>
      </c>
      <c r="D3489" s="97">
        <v>14301</v>
      </c>
      <c r="E3489" s="97" t="s">
        <v>122</v>
      </c>
      <c r="F3489" s="98">
        <v>15</v>
      </c>
      <c r="G3489" s="98" t="s">
        <v>142</v>
      </c>
      <c r="H3489" s="97">
        <v>19</v>
      </c>
      <c r="I3489" s="97" t="s">
        <v>124</v>
      </c>
      <c r="J3489" s="97" t="s">
        <v>125</v>
      </c>
      <c r="K3489" s="97" t="s">
        <v>1520</v>
      </c>
      <c r="L3489" s="97"/>
      <c r="M3489" s="97"/>
      <c r="N3489" s="97" t="s">
        <v>1521</v>
      </c>
      <c r="O3489" s="97" t="s">
        <v>391</v>
      </c>
      <c r="P3489" s="97" t="s">
        <v>1522</v>
      </c>
      <c r="Q3489" s="97" t="s">
        <v>178</v>
      </c>
      <c r="R3489" s="97" t="s">
        <v>131</v>
      </c>
      <c r="S3489" s="97" t="s">
        <v>149</v>
      </c>
      <c r="T3489" s="97" t="s">
        <v>150</v>
      </c>
      <c r="U3489" s="97" t="s">
        <v>134</v>
      </c>
      <c r="V3489" s="97" t="s">
        <v>135</v>
      </c>
      <c r="W3489" s="97" t="s">
        <v>136</v>
      </c>
      <c r="X3489" s="97"/>
      <c r="Y3489" s="99"/>
      <c r="Z3489" s="99"/>
      <c r="AA3489" s="99">
        <v>51815.519999999997</v>
      </c>
      <c r="AB3489" s="99">
        <v>51815.519999999997</v>
      </c>
      <c r="AC3489">
        <f t="shared" si="108"/>
        <v>1000</v>
      </c>
      <c r="AD3489" t="str">
        <f t="shared" si="109"/>
        <v>307</v>
      </c>
    </row>
    <row r="3490" spans="1:30" hidden="1" x14ac:dyDescent="0.25">
      <c r="A3490" s="97">
        <v>211113070433001</v>
      </c>
      <c r="B3490" s="97">
        <v>173</v>
      </c>
      <c r="C3490" s="97" t="s">
        <v>1519</v>
      </c>
      <c r="D3490" s="97" t="s">
        <v>141</v>
      </c>
      <c r="E3490" s="97" t="s">
        <v>122</v>
      </c>
      <c r="F3490" s="98">
        <v>15</v>
      </c>
      <c r="G3490" s="98" t="s">
        <v>142</v>
      </c>
      <c r="H3490" s="97" t="s">
        <v>143</v>
      </c>
      <c r="I3490" s="97" t="s">
        <v>124</v>
      </c>
      <c r="J3490" s="97" t="s">
        <v>125</v>
      </c>
      <c r="K3490" s="97" t="s">
        <v>1529</v>
      </c>
      <c r="L3490" s="97"/>
      <c r="M3490" s="97"/>
      <c r="N3490" s="97" t="s">
        <v>1530</v>
      </c>
      <c r="O3490" s="97" t="s">
        <v>391</v>
      </c>
      <c r="P3490" s="97" t="s">
        <v>1522</v>
      </c>
      <c r="Q3490" s="97" t="s">
        <v>148</v>
      </c>
      <c r="R3490" s="97" t="s">
        <v>131</v>
      </c>
      <c r="S3490" s="97" t="s">
        <v>149</v>
      </c>
      <c r="T3490" s="97" t="s">
        <v>150</v>
      </c>
      <c r="U3490" s="97" t="s">
        <v>151</v>
      </c>
      <c r="V3490" s="97" t="s">
        <v>135</v>
      </c>
      <c r="W3490" s="97" t="s">
        <v>136</v>
      </c>
      <c r="X3490" s="97"/>
      <c r="Y3490" s="99"/>
      <c r="Z3490" s="99"/>
      <c r="AA3490" s="99">
        <v>713604</v>
      </c>
      <c r="AB3490" s="99">
        <v>713604</v>
      </c>
      <c r="AC3490">
        <f t="shared" si="108"/>
        <v>1000</v>
      </c>
      <c r="AD3490" t="str">
        <f t="shared" si="109"/>
        <v>307</v>
      </c>
    </row>
    <row r="3491" spans="1:30" hidden="1" x14ac:dyDescent="0.25">
      <c r="A3491" s="97">
        <v>211113070433001</v>
      </c>
      <c r="B3491" s="97">
        <v>173</v>
      </c>
      <c r="C3491" s="97" t="s">
        <v>1519</v>
      </c>
      <c r="D3491" s="97">
        <v>13201</v>
      </c>
      <c r="E3491" s="97" t="s">
        <v>122</v>
      </c>
      <c r="F3491" s="98">
        <v>15</v>
      </c>
      <c r="G3491" s="98" t="s">
        <v>142</v>
      </c>
      <c r="H3491" s="97">
        <v>19</v>
      </c>
      <c r="I3491" s="97" t="s">
        <v>124</v>
      </c>
      <c r="J3491" s="97" t="s">
        <v>125</v>
      </c>
      <c r="K3491" s="97" t="s">
        <v>1529</v>
      </c>
      <c r="L3491" s="97"/>
      <c r="M3491" s="97"/>
      <c r="N3491" s="97" t="s">
        <v>1530</v>
      </c>
      <c r="O3491" s="97" t="s">
        <v>391</v>
      </c>
      <c r="P3491" s="97" t="s">
        <v>1522</v>
      </c>
      <c r="Q3491" s="97" t="s">
        <v>152</v>
      </c>
      <c r="R3491" s="97" t="s">
        <v>131</v>
      </c>
      <c r="S3491" s="97" t="s">
        <v>149</v>
      </c>
      <c r="T3491" s="97" t="s">
        <v>150</v>
      </c>
      <c r="U3491" s="97" t="s">
        <v>134</v>
      </c>
      <c r="V3491" s="97" t="s">
        <v>135</v>
      </c>
      <c r="W3491" s="97" t="s">
        <v>136</v>
      </c>
      <c r="X3491" s="97"/>
      <c r="Y3491" s="99"/>
      <c r="Z3491" s="99"/>
      <c r="AA3491" s="99">
        <v>29733.5</v>
      </c>
      <c r="AB3491" s="99">
        <v>29733.5</v>
      </c>
      <c r="AC3491">
        <f t="shared" si="108"/>
        <v>1000</v>
      </c>
      <c r="AD3491" t="str">
        <f t="shared" si="109"/>
        <v>307</v>
      </c>
    </row>
    <row r="3492" spans="1:30" hidden="1" x14ac:dyDescent="0.25">
      <c r="A3492" s="97">
        <v>211113070433001</v>
      </c>
      <c r="B3492" s="97">
        <v>173</v>
      </c>
      <c r="C3492" s="97" t="s">
        <v>1519</v>
      </c>
      <c r="D3492" s="97">
        <v>13203</v>
      </c>
      <c r="E3492" s="97" t="s">
        <v>122</v>
      </c>
      <c r="F3492" s="98">
        <v>15</v>
      </c>
      <c r="G3492" s="98" t="s">
        <v>142</v>
      </c>
      <c r="H3492" s="97">
        <v>19</v>
      </c>
      <c r="I3492" s="97" t="s">
        <v>124</v>
      </c>
      <c r="J3492" s="97" t="s">
        <v>125</v>
      </c>
      <c r="K3492" s="97" t="s">
        <v>1529</v>
      </c>
      <c r="L3492" s="97"/>
      <c r="M3492" s="97"/>
      <c r="N3492" s="97" t="s">
        <v>1530</v>
      </c>
      <c r="O3492" s="97" t="s">
        <v>391</v>
      </c>
      <c r="P3492" s="97" t="s">
        <v>1522</v>
      </c>
      <c r="Q3492" s="97" t="s">
        <v>153</v>
      </c>
      <c r="R3492" s="97" t="s">
        <v>131</v>
      </c>
      <c r="S3492" s="97" t="s">
        <v>149</v>
      </c>
      <c r="T3492" s="97" t="s">
        <v>150</v>
      </c>
      <c r="U3492" s="97" t="s">
        <v>134</v>
      </c>
      <c r="V3492" s="97" t="s">
        <v>135</v>
      </c>
      <c r="W3492" s="97" t="s">
        <v>136</v>
      </c>
      <c r="X3492" s="97"/>
      <c r="Y3492" s="99"/>
      <c r="Z3492" s="99"/>
      <c r="AA3492" s="99">
        <v>118934</v>
      </c>
      <c r="AB3492" s="99">
        <v>118934</v>
      </c>
      <c r="AC3492">
        <f t="shared" si="108"/>
        <v>1000</v>
      </c>
      <c r="AD3492" t="str">
        <f t="shared" si="109"/>
        <v>307</v>
      </c>
    </row>
    <row r="3493" spans="1:30" hidden="1" x14ac:dyDescent="0.25">
      <c r="A3493" s="97">
        <v>211113070433001</v>
      </c>
      <c r="B3493" s="97">
        <v>173</v>
      </c>
      <c r="C3493" s="97" t="s">
        <v>1519</v>
      </c>
      <c r="D3493" s="97">
        <v>14101</v>
      </c>
      <c r="E3493" s="97" t="s">
        <v>122</v>
      </c>
      <c r="F3493" s="98">
        <v>15</v>
      </c>
      <c r="G3493" s="98" t="s">
        <v>142</v>
      </c>
      <c r="H3493" s="97">
        <v>19</v>
      </c>
      <c r="I3493" s="97" t="s">
        <v>124</v>
      </c>
      <c r="J3493" s="97" t="s">
        <v>125</v>
      </c>
      <c r="K3493" s="97" t="s">
        <v>1529</v>
      </c>
      <c r="L3493" s="97"/>
      <c r="M3493" s="97"/>
      <c r="N3493" s="97" t="s">
        <v>1530</v>
      </c>
      <c r="O3493" s="97" t="s">
        <v>391</v>
      </c>
      <c r="P3493" s="97" t="s">
        <v>1522</v>
      </c>
      <c r="Q3493" s="97" t="s">
        <v>154</v>
      </c>
      <c r="R3493" s="97" t="s">
        <v>131</v>
      </c>
      <c r="S3493" s="97" t="s">
        <v>149</v>
      </c>
      <c r="T3493" s="97" t="s">
        <v>150</v>
      </c>
      <c r="U3493" s="97" t="s">
        <v>134</v>
      </c>
      <c r="V3493" s="97" t="s">
        <v>135</v>
      </c>
      <c r="W3493" s="97" t="s">
        <v>136</v>
      </c>
      <c r="X3493" s="97"/>
      <c r="Y3493" s="99"/>
      <c r="Z3493" s="99"/>
      <c r="AA3493" s="99">
        <v>39248.22</v>
      </c>
      <c r="AB3493" s="99">
        <v>39248.22</v>
      </c>
      <c r="AC3493">
        <f t="shared" si="108"/>
        <v>1000</v>
      </c>
      <c r="AD3493" t="str">
        <f t="shared" si="109"/>
        <v>307</v>
      </c>
    </row>
    <row r="3494" spans="1:30" hidden="1" x14ac:dyDescent="0.25">
      <c r="A3494" s="97">
        <v>211113070433001</v>
      </c>
      <c r="B3494" s="97">
        <v>173</v>
      </c>
      <c r="C3494" s="97" t="s">
        <v>1519</v>
      </c>
      <c r="D3494" s="97">
        <v>14103</v>
      </c>
      <c r="E3494" s="97" t="s">
        <v>122</v>
      </c>
      <c r="F3494" s="98">
        <v>15</v>
      </c>
      <c r="G3494" s="98" t="s">
        <v>142</v>
      </c>
      <c r="H3494" s="97">
        <v>19</v>
      </c>
      <c r="I3494" s="97" t="s">
        <v>124</v>
      </c>
      <c r="J3494" s="97" t="s">
        <v>125</v>
      </c>
      <c r="K3494" s="97" t="s">
        <v>1529</v>
      </c>
      <c r="L3494" s="97"/>
      <c r="M3494" s="97"/>
      <c r="N3494" s="97" t="s">
        <v>1530</v>
      </c>
      <c r="O3494" s="97" t="s">
        <v>391</v>
      </c>
      <c r="P3494" s="97" t="s">
        <v>1522</v>
      </c>
      <c r="Q3494" s="97" t="s">
        <v>155</v>
      </c>
      <c r="R3494" s="97" t="s">
        <v>131</v>
      </c>
      <c r="S3494" s="97" t="s">
        <v>149</v>
      </c>
      <c r="T3494" s="97" t="s">
        <v>150</v>
      </c>
      <c r="U3494" s="97" t="s">
        <v>134</v>
      </c>
      <c r="V3494" s="97" t="s">
        <v>135</v>
      </c>
      <c r="W3494" s="97" t="s">
        <v>136</v>
      </c>
      <c r="X3494" s="97"/>
      <c r="Y3494" s="99"/>
      <c r="Z3494" s="99"/>
      <c r="AA3494" s="99">
        <v>16056.09</v>
      </c>
      <c r="AB3494" s="99">
        <v>16056.09</v>
      </c>
      <c r="AC3494">
        <f t="shared" si="108"/>
        <v>1000</v>
      </c>
      <c r="AD3494" t="str">
        <f t="shared" si="109"/>
        <v>307</v>
      </c>
    </row>
    <row r="3495" spans="1:30" hidden="1" x14ac:dyDescent="0.25">
      <c r="A3495" s="97">
        <v>211113070433001</v>
      </c>
      <c r="B3495" s="97">
        <v>173</v>
      </c>
      <c r="C3495" s="97" t="s">
        <v>1519</v>
      </c>
      <c r="D3495" s="97">
        <v>14201</v>
      </c>
      <c r="E3495" s="97" t="s">
        <v>122</v>
      </c>
      <c r="F3495" s="98">
        <v>15</v>
      </c>
      <c r="G3495" s="98" t="s">
        <v>142</v>
      </c>
      <c r="H3495" s="97">
        <v>19</v>
      </c>
      <c r="I3495" s="97" t="s">
        <v>124</v>
      </c>
      <c r="J3495" s="97" t="s">
        <v>125</v>
      </c>
      <c r="K3495" s="97" t="s">
        <v>1529</v>
      </c>
      <c r="L3495" s="97"/>
      <c r="M3495" s="97"/>
      <c r="N3495" s="97" t="s">
        <v>1530</v>
      </c>
      <c r="O3495" s="97" t="s">
        <v>391</v>
      </c>
      <c r="P3495" s="97" t="s">
        <v>1522</v>
      </c>
      <c r="Q3495" s="97" t="s">
        <v>156</v>
      </c>
      <c r="R3495" s="97" t="s">
        <v>131</v>
      </c>
      <c r="S3495" s="97" t="s">
        <v>149</v>
      </c>
      <c r="T3495" s="97" t="s">
        <v>150</v>
      </c>
      <c r="U3495" s="97" t="s">
        <v>134</v>
      </c>
      <c r="V3495" s="97" t="s">
        <v>135</v>
      </c>
      <c r="W3495" s="97" t="s">
        <v>136</v>
      </c>
      <c r="X3495" s="97"/>
      <c r="Y3495" s="99"/>
      <c r="Z3495" s="99"/>
      <c r="AA3495" s="99">
        <v>35680.200000000004</v>
      </c>
      <c r="AB3495" s="99">
        <v>35680.199999999997</v>
      </c>
      <c r="AC3495">
        <f t="shared" si="108"/>
        <v>1000</v>
      </c>
      <c r="AD3495" t="str">
        <f t="shared" si="109"/>
        <v>307</v>
      </c>
    </row>
    <row r="3496" spans="1:30" hidden="1" x14ac:dyDescent="0.25">
      <c r="A3496" t="s">
        <v>1531</v>
      </c>
      <c r="B3496" t="s">
        <v>385</v>
      </c>
      <c r="C3496" t="s">
        <v>1519</v>
      </c>
      <c r="D3496" t="s">
        <v>186</v>
      </c>
      <c r="E3496" t="s">
        <v>122</v>
      </c>
      <c r="F3496" t="s">
        <v>159</v>
      </c>
      <c r="G3496" t="s">
        <v>160</v>
      </c>
      <c r="H3496" t="s">
        <v>304</v>
      </c>
      <c r="I3496" t="s">
        <v>124</v>
      </c>
      <c r="J3496" t="s">
        <v>125</v>
      </c>
      <c r="K3496" t="s">
        <v>1529</v>
      </c>
      <c r="N3496" t="s">
        <v>1530</v>
      </c>
      <c r="O3496" t="s">
        <v>391</v>
      </c>
      <c r="P3496" t="s">
        <v>1522</v>
      </c>
      <c r="Q3496" t="s">
        <v>188</v>
      </c>
      <c r="R3496" t="s">
        <v>131</v>
      </c>
      <c r="S3496" t="s">
        <v>164</v>
      </c>
      <c r="T3496" t="s">
        <v>165</v>
      </c>
      <c r="U3496" t="s">
        <v>134</v>
      </c>
      <c r="V3496" t="s">
        <v>135</v>
      </c>
      <c r="W3496" t="s">
        <v>136</v>
      </c>
      <c r="X3496" t="s">
        <v>1532</v>
      </c>
      <c r="AA3496" s="94">
        <v>12000</v>
      </c>
      <c r="AB3496" s="94">
        <v>12000</v>
      </c>
      <c r="AC3496">
        <f t="shared" si="108"/>
        <v>2000</v>
      </c>
      <c r="AD3496" t="str">
        <f t="shared" si="109"/>
        <v>307</v>
      </c>
    </row>
    <row r="3497" spans="1:30" hidden="1" x14ac:dyDescent="0.25">
      <c r="A3497" t="s">
        <v>1531</v>
      </c>
      <c r="B3497" t="s">
        <v>385</v>
      </c>
      <c r="C3497" t="s">
        <v>1519</v>
      </c>
      <c r="D3497" t="s">
        <v>192</v>
      </c>
      <c r="E3497" t="s">
        <v>122</v>
      </c>
      <c r="F3497" t="s">
        <v>159</v>
      </c>
      <c r="G3497" t="s">
        <v>160</v>
      </c>
      <c r="H3497" t="s">
        <v>304</v>
      </c>
      <c r="I3497" t="s">
        <v>124</v>
      </c>
      <c r="J3497" t="s">
        <v>125</v>
      </c>
      <c r="K3497" t="s">
        <v>1529</v>
      </c>
      <c r="N3497" t="s">
        <v>1530</v>
      </c>
      <c r="O3497" t="s">
        <v>391</v>
      </c>
      <c r="P3497" t="s">
        <v>1522</v>
      </c>
      <c r="Q3497" t="s">
        <v>193</v>
      </c>
      <c r="R3497" t="s">
        <v>131</v>
      </c>
      <c r="S3497" t="s">
        <v>164</v>
      </c>
      <c r="T3497" t="s">
        <v>165</v>
      </c>
      <c r="U3497" t="s">
        <v>134</v>
      </c>
      <c r="V3497" t="s">
        <v>135</v>
      </c>
      <c r="W3497" t="s">
        <v>136</v>
      </c>
      <c r="X3497" t="s">
        <v>1532</v>
      </c>
      <c r="AA3497" s="94">
        <v>12000</v>
      </c>
      <c r="AB3497" s="94">
        <v>12000</v>
      </c>
      <c r="AC3497">
        <f t="shared" si="108"/>
        <v>2000</v>
      </c>
      <c r="AD3497" t="str">
        <f t="shared" si="109"/>
        <v>307</v>
      </c>
    </row>
    <row r="3498" spans="1:30" hidden="1" x14ac:dyDescent="0.25">
      <c r="A3498" t="s">
        <v>1531</v>
      </c>
      <c r="B3498" t="s">
        <v>385</v>
      </c>
      <c r="C3498" t="s">
        <v>1519</v>
      </c>
      <c r="D3498" t="s">
        <v>198</v>
      </c>
      <c r="E3498" t="s">
        <v>122</v>
      </c>
      <c r="F3498" t="s">
        <v>159</v>
      </c>
      <c r="G3498" t="s">
        <v>160</v>
      </c>
      <c r="H3498" t="s">
        <v>304</v>
      </c>
      <c r="I3498" t="s">
        <v>124</v>
      </c>
      <c r="J3498" t="s">
        <v>125</v>
      </c>
      <c r="K3498" t="s">
        <v>1529</v>
      </c>
      <c r="N3498" t="s">
        <v>1530</v>
      </c>
      <c r="O3498" t="s">
        <v>391</v>
      </c>
      <c r="P3498" t="s">
        <v>1522</v>
      </c>
      <c r="Q3498" t="s">
        <v>199</v>
      </c>
      <c r="R3498" t="s">
        <v>131</v>
      </c>
      <c r="S3498" t="s">
        <v>164</v>
      </c>
      <c r="T3498" t="s">
        <v>165</v>
      </c>
      <c r="U3498" t="s">
        <v>134</v>
      </c>
      <c r="V3498" t="s">
        <v>135</v>
      </c>
      <c r="W3498" t="s">
        <v>136</v>
      </c>
      <c r="X3498" t="s">
        <v>1532</v>
      </c>
      <c r="AA3498" s="94">
        <v>12000</v>
      </c>
      <c r="AB3498" s="94">
        <v>12000</v>
      </c>
      <c r="AC3498">
        <f t="shared" si="108"/>
        <v>2000</v>
      </c>
      <c r="AD3498" t="str">
        <f t="shared" si="109"/>
        <v>307</v>
      </c>
    </row>
    <row r="3499" spans="1:30" hidden="1" x14ac:dyDescent="0.25">
      <c r="A3499" t="s">
        <v>1531</v>
      </c>
      <c r="B3499" t="s">
        <v>385</v>
      </c>
      <c r="C3499" t="s">
        <v>1519</v>
      </c>
      <c r="D3499" t="s">
        <v>172</v>
      </c>
      <c r="E3499" t="s">
        <v>122</v>
      </c>
      <c r="F3499" t="s">
        <v>159</v>
      </c>
      <c r="G3499" t="s">
        <v>160</v>
      </c>
      <c r="H3499" t="s">
        <v>304</v>
      </c>
      <c r="I3499" t="s">
        <v>124</v>
      </c>
      <c r="J3499" t="s">
        <v>125</v>
      </c>
      <c r="K3499" t="s">
        <v>1529</v>
      </c>
      <c r="N3499" t="s">
        <v>1530</v>
      </c>
      <c r="O3499" t="s">
        <v>391</v>
      </c>
      <c r="P3499" t="s">
        <v>1522</v>
      </c>
      <c r="Q3499" t="s">
        <v>173</v>
      </c>
      <c r="R3499" t="s">
        <v>131</v>
      </c>
      <c r="S3499" t="s">
        <v>164</v>
      </c>
      <c r="T3499" t="s">
        <v>165</v>
      </c>
      <c r="U3499" t="s">
        <v>134</v>
      </c>
      <c r="V3499" t="s">
        <v>135</v>
      </c>
      <c r="W3499" t="s">
        <v>136</v>
      </c>
      <c r="X3499" t="s">
        <v>1532</v>
      </c>
      <c r="AA3499" s="94">
        <v>12000</v>
      </c>
      <c r="AB3499" s="94">
        <v>12000</v>
      </c>
      <c r="AC3499">
        <f t="shared" si="108"/>
        <v>3000</v>
      </c>
      <c r="AD3499" t="str">
        <f t="shared" si="109"/>
        <v>307</v>
      </c>
    </row>
    <row r="3500" spans="1:30" hidden="1" x14ac:dyDescent="0.25">
      <c r="A3500" t="s">
        <v>1531</v>
      </c>
      <c r="B3500" t="s">
        <v>385</v>
      </c>
      <c r="C3500" t="s">
        <v>1519</v>
      </c>
      <c r="D3500" t="s">
        <v>174</v>
      </c>
      <c r="E3500" t="s">
        <v>122</v>
      </c>
      <c r="F3500" t="s">
        <v>159</v>
      </c>
      <c r="G3500" t="s">
        <v>160</v>
      </c>
      <c r="H3500" t="s">
        <v>304</v>
      </c>
      <c r="I3500" t="s">
        <v>124</v>
      </c>
      <c r="J3500" t="s">
        <v>125</v>
      </c>
      <c r="K3500" t="s">
        <v>1529</v>
      </c>
      <c r="N3500" t="s">
        <v>1530</v>
      </c>
      <c r="O3500" t="s">
        <v>391</v>
      </c>
      <c r="P3500" t="s">
        <v>1522</v>
      </c>
      <c r="Q3500" t="s">
        <v>175</v>
      </c>
      <c r="R3500" t="s">
        <v>131</v>
      </c>
      <c r="S3500" t="s">
        <v>164</v>
      </c>
      <c r="T3500" t="s">
        <v>165</v>
      </c>
      <c r="U3500" t="s">
        <v>134</v>
      </c>
      <c r="V3500" t="s">
        <v>135</v>
      </c>
      <c r="W3500" t="s">
        <v>136</v>
      </c>
      <c r="X3500" t="s">
        <v>1532</v>
      </c>
      <c r="AA3500" s="94">
        <v>12000</v>
      </c>
      <c r="AB3500" s="94">
        <v>12000</v>
      </c>
      <c r="AC3500">
        <f t="shared" si="108"/>
        <v>3000</v>
      </c>
      <c r="AD3500" t="str">
        <f t="shared" si="109"/>
        <v>307</v>
      </c>
    </row>
    <row r="3501" spans="1:30" hidden="1" x14ac:dyDescent="0.25">
      <c r="A3501" s="97">
        <v>211113070433001</v>
      </c>
      <c r="B3501" s="97">
        <v>173</v>
      </c>
      <c r="C3501" s="97" t="s">
        <v>1519</v>
      </c>
      <c r="D3501" s="97">
        <v>14301</v>
      </c>
      <c r="E3501" s="97" t="s">
        <v>122</v>
      </c>
      <c r="F3501" s="98">
        <v>15</v>
      </c>
      <c r="G3501" s="98" t="s">
        <v>142</v>
      </c>
      <c r="H3501" s="97">
        <v>19</v>
      </c>
      <c r="I3501" s="97" t="s">
        <v>124</v>
      </c>
      <c r="J3501" s="97" t="s">
        <v>125</v>
      </c>
      <c r="K3501" s="97" t="s">
        <v>1529</v>
      </c>
      <c r="L3501" s="97"/>
      <c r="M3501" s="97"/>
      <c r="N3501" s="97" t="s">
        <v>1530</v>
      </c>
      <c r="O3501" s="97" t="s">
        <v>391</v>
      </c>
      <c r="P3501" s="97" t="s">
        <v>1522</v>
      </c>
      <c r="Q3501" s="97" t="s">
        <v>178</v>
      </c>
      <c r="R3501" s="97" t="s">
        <v>131</v>
      </c>
      <c r="S3501" s="97" t="s">
        <v>149</v>
      </c>
      <c r="T3501" s="97" t="s">
        <v>150</v>
      </c>
      <c r="U3501" s="97" t="s">
        <v>134</v>
      </c>
      <c r="V3501" s="97" t="s">
        <v>135</v>
      </c>
      <c r="W3501" s="97" t="s">
        <v>136</v>
      </c>
      <c r="X3501" s="97"/>
      <c r="Y3501" s="99"/>
      <c r="Z3501" s="99"/>
      <c r="AA3501" s="99">
        <v>42816.24</v>
      </c>
      <c r="AB3501" s="99">
        <v>42816.24</v>
      </c>
      <c r="AC3501">
        <f t="shared" si="108"/>
        <v>1000</v>
      </c>
      <c r="AD3501" t="str">
        <f t="shared" si="109"/>
        <v>307</v>
      </c>
    </row>
    <row r="3502" spans="1:30" hidden="1" x14ac:dyDescent="0.25">
      <c r="A3502" s="97">
        <v>211113070434001</v>
      </c>
      <c r="B3502" s="97">
        <v>173</v>
      </c>
      <c r="C3502" s="97" t="s">
        <v>1519</v>
      </c>
      <c r="D3502" s="97" t="s">
        <v>141</v>
      </c>
      <c r="E3502" s="97" t="s">
        <v>122</v>
      </c>
      <c r="F3502" s="98">
        <v>15</v>
      </c>
      <c r="G3502" s="98" t="s">
        <v>142</v>
      </c>
      <c r="H3502" s="97" t="s">
        <v>143</v>
      </c>
      <c r="I3502" s="97" t="s">
        <v>124</v>
      </c>
      <c r="J3502" s="97" t="s">
        <v>125</v>
      </c>
      <c r="K3502" s="97" t="s">
        <v>1533</v>
      </c>
      <c r="L3502" s="97"/>
      <c r="M3502" s="97"/>
      <c r="N3502" s="97" t="s">
        <v>1534</v>
      </c>
      <c r="O3502" s="97" t="s">
        <v>391</v>
      </c>
      <c r="P3502" s="97" t="s">
        <v>1522</v>
      </c>
      <c r="Q3502" s="97" t="s">
        <v>148</v>
      </c>
      <c r="R3502" s="97" t="s">
        <v>131</v>
      </c>
      <c r="S3502" s="97" t="s">
        <v>149</v>
      </c>
      <c r="T3502" s="97" t="s">
        <v>150</v>
      </c>
      <c r="U3502" s="97" t="s">
        <v>151</v>
      </c>
      <c r="V3502" s="97" t="s">
        <v>135</v>
      </c>
      <c r="W3502" s="97" t="s">
        <v>136</v>
      </c>
      <c r="X3502" s="97"/>
      <c r="Y3502" s="99"/>
      <c r="Z3502" s="99"/>
      <c r="AA3502" s="99">
        <v>672888</v>
      </c>
      <c r="AB3502" s="99">
        <v>672888</v>
      </c>
      <c r="AC3502">
        <f t="shared" si="108"/>
        <v>1000</v>
      </c>
      <c r="AD3502" t="str">
        <f t="shared" si="109"/>
        <v>307</v>
      </c>
    </row>
    <row r="3503" spans="1:30" hidden="1" x14ac:dyDescent="0.25">
      <c r="A3503" s="97">
        <v>211113070434001</v>
      </c>
      <c r="B3503" s="97">
        <v>173</v>
      </c>
      <c r="C3503" s="97" t="s">
        <v>1519</v>
      </c>
      <c r="D3503" s="97">
        <v>13201</v>
      </c>
      <c r="E3503" s="97" t="s">
        <v>122</v>
      </c>
      <c r="F3503" s="98">
        <v>15</v>
      </c>
      <c r="G3503" s="98" t="s">
        <v>142</v>
      </c>
      <c r="H3503" s="97">
        <v>19</v>
      </c>
      <c r="I3503" s="97" t="s">
        <v>124</v>
      </c>
      <c r="J3503" s="97" t="s">
        <v>125</v>
      </c>
      <c r="K3503" s="97" t="s">
        <v>1533</v>
      </c>
      <c r="L3503" s="97"/>
      <c r="M3503" s="97"/>
      <c r="N3503" s="97" t="s">
        <v>1534</v>
      </c>
      <c r="O3503" s="97" t="s">
        <v>391</v>
      </c>
      <c r="P3503" s="97" t="s">
        <v>1522</v>
      </c>
      <c r="Q3503" s="97" t="s">
        <v>152</v>
      </c>
      <c r="R3503" s="97" t="s">
        <v>131</v>
      </c>
      <c r="S3503" s="97" t="s">
        <v>149</v>
      </c>
      <c r="T3503" s="97" t="s">
        <v>150</v>
      </c>
      <c r="U3503" s="97" t="s">
        <v>134</v>
      </c>
      <c r="V3503" s="97" t="s">
        <v>135</v>
      </c>
      <c r="W3503" s="97" t="s">
        <v>136</v>
      </c>
      <c r="X3503" s="97"/>
      <c r="Y3503" s="99"/>
      <c r="Z3503" s="99"/>
      <c r="AA3503" s="99">
        <v>28037</v>
      </c>
      <c r="AB3503" s="99">
        <v>28037</v>
      </c>
      <c r="AC3503">
        <f t="shared" si="108"/>
        <v>1000</v>
      </c>
      <c r="AD3503" t="str">
        <f t="shared" si="109"/>
        <v>307</v>
      </c>
    </row>
    <row r="3504" spans="1:30" hidden="1" x14ac:dyDescent="0.25">
      <c r="A3504" s="97">
        <v>211113070434001</v>
      </c>
      <c r="B3504" s="97">
        <v>173</v>
      </c>
      <c r="C3504" s="97" t="s">
        <v>1519</v>
      </c>
      <c r="D3504" s="97">
        <v>13203</v>
      </c>
      <c r="E3504" s="97" t="s">
        <v>122</v>
      </c>
      <c r="F3504" s="98">
        <v>15</v>
      </c>
      <c r="G3504" s="98" t="s">
        <v>142</v>
      </c>
      <c r="H3504" s="97">
        <v>19</v>
      </c>
      <c r="I3504" s="97" t="s">
        <v>124</v>
      </c>
      <c r="J3504" s="97" t="s">
        <v>125</v>
      </c>
      <c r="K3504" s="97" t="s">
        <v>1533</v>
      </c>
      <c r="L3504" s="97"/>
      <c r="M3504" s="97"/>
      <c r="N3504" s="97" t="s">
        <v>1534</v>
      </c>
      <c r="O3504" s="97" t="s">
        <v>391</v>
      </c>
      <c r="P3504" s="97" t="s">
        <v>1522</v>
      </c>
      <c r="Q3504" s="97" t="s">
        <v>153</v>
      </c>
      <c r="R3504" s="97" t="s">
        <v>131</v>
      </c>
      <c r="S3504" s="97" t="s">
        <v>149</v>
      </c>
      <c r="T3504" s="97" t="s">
        <v>150</v>
      </c>
      <c r="U3504" s="97" t="s">
        <v>134</v>
      </c>
      <c r="V3504" s="97" t="s">
        <v>135</v>
      </c>
      <c r="W3504" s="97" t="s">
        <v>136</v>
      </c>
      <c r="X3504" s="97"/>
      <c r="Y3504" s="99"/>
      <c r="Z3504" s="99"/>
      <c r="AA3504" s="99">
        <v>112148</v>
      </c>
      <c r="AB3504" s="99">
        <v>112148</v>
      </c>
      <c r="AC3504">
        <f t="shared" si="108"/>
        <v>1000</v>
      </c>
      <c r="AD3504" t="str">
        <f t="shared" si="109"/>
        <v>307</v>
      </c>
    </row>
    <row r="3505" spans="1:30" hidden="1" x14ac:dyDescent="0.25">
      <c r="A3505" s="97">
        <v>211113070434001</v>
      </c>
      <c r="B3505" s="97">
        <v>173</v>
      </c>
      <c r="C3505" s="97" t="s">
        <v>1519</v>
      </c>
      <c r="D3505" s="97">
        <v>14101</v>
      </c>
      <c r="E3505" s="97" t="s">
        <v>122</v>
      </c>
      <c r="F3505" s="98">
        <v>15</v>
      </c>
      <c r="G3505" s="98" t="s">
        <v>142</v>
      </c>
      <c r="H3505" s="97">
        <v>19</v>
      </c>
      <c r="I3505" s="97" t="s">
        <v>124</v>
      </c>
      <c r="J3505" s="97" t="s">
        <v>125</v>
      </c>
      <c r="K3505" s="97" t="s">
        <v>1533</v>
      </c>
      <c r="L3505" s="97"/>
      <c r="M3505" s="97"/>
      <c r="N3505" s="97" t="s">
        <v>1534</v>
      </c>
      <c r="O3505" s="97" t="s">
        <v>391</v>
      </c>
      <c r="P3505" s="97" t="s">
        <v>1522</v>
      </c>
      <c r="Q3505" s="97" t="s">
        <v>154</v>
      </c>
      <c r="R3505" s="97" t="s">
        <v>131</v>
      </c>
      <c r="S3505" s="97" t="s">
        <v>149</v>
      </c>
      <c r="T3505" s="97" t="s">
        <v>150</v>
      </c>
      <c r="U3505" s="97" t="s">
        <v>134</v>
      </c>
      <c r="V3505" s="97" t="s">
        <v>135</v>
      </c>
      <c r="W3505" s="97" t="s">
        <v>136</v>
      </c>
      <c r="X3505" s="97"/>
      <c r="Y3505" s="99"/>
      <c r="Z3505" s="99"/>
      <c r="AA3505" s="99">
        <v>37008.840000000004</v>
      </c>
      <c r="AB3505" s="99">
        <v>37008.839999999997</v>
      </c>
      <c r="AC3505">
        <f t="shared" si="108"/>
        <v>1000</v>
      </c>
      <c r="AD3505" t="str">
        <f t="shared" si="109"/>
        <v>307</v>
      </c>
    </row>
    <row r="3506" spans="1:30" hidden="1" x14ac:dyDescent="0.25">
      <c r="A3506" s="97">
        <v>211113070434001</v>
      </c>
      <c r="B3506" s="97">
        <v>173</v>
      </c>
      <c r="C3506" s="97" t="s">
        <v>1519</v>
      </c>
      <c r="D3506" s="97">
        <v>14103</v>
      </c>
      <c r="E3506" s="97" t="s">
        <v>122</v>
      </c>
      <c r="F3506" s="98">
        <v>15</v>
      </c>
      <c r="G3506" s="98" t="s">
        <v>142</v>
      </c>
      <c r="H3506" s="97">
        <v>19</v>
      </c>
      <c r="I3506" s="97" t="s">
        <v>124</v>
      </c>
      <c r="J3506" s="97" t="s">
        <v>125</v>
      </c>
      <c r="K3506" s="97" t="s">
        <v>1533</v>
      </c>
      <c r="L3506" s="97"/>
      <c r="M3506" s="97"/>
      <c r="N3506" s="97" t="s">
        <v>1534</v>
      </c>
      <c r="O3506" s="97" t="s">
        <v>391</v>
      </c>
      <c r="P3506" s="97" t="s">
        <v>1522</v>
      </c>
      <c r="Q3506" s="97" t="s">
        <v>155</v>
      </c>
      <c r="R3506" s="97" t="s">
        <v>131</v>
      </c>
      <c r="S3506" s="97" t="s">
        <v>149</v>
      </c>
      <c r="T3506" s="97" t="s">
        <v>150</v>
      </c>
      <c r="U3506" s="97" t="s">
        <v>134</v>
      </c>
      <c r="V3506" s="97" t="s">
        <v>135</v>
      </c>
      <c r="W3506" s="97" t="s">
        <v>136</v>
      </c>
      <c r="X3506" s="97"/>
      <c r="Y3506" s="99"/>
      <c r="Z3506" s="99"/>
      <c r="AA3506" s="99">
        <v>15139.98</v>
      </c>
      <c r="AB3506" s="99">
        <v>15139.98</v>
      </c>
      <c r="AC3506">
        <f t="shared" si="108"/>
        <v>1000</v>
      </c>
      <c r="AD3506" t="str">
        <f t="shared" si="109"/>
        <v>307</v>
      </c>
    </row>
    <row r="3507" spans="1:30" hidden="1" x14ac:dyDescent="0.25">
      <c r="A3507" s="97">
        <v>211113070434001</v>
      </c>
      <c r="B3507" s="97">
        <v>173</v>
      </c>
      <c r="C3507" s="97" t="s">
        <v>1519</v>
      </c>
      <c r="D3507" s="97">
        <v>14201</v>
      </c>
      <c r="E3507" s="97" t="s">
        <v>122</v>
      </c>
      <c r="F3507" s="98">
        <v>15</v>
      </c>
      <c r="G3507" s="98" t="s">
        <v>142</v>
      </c>
      <c r="H3507" s="97">
        <v>19</v>
      </c>
      <c r="I3507" s="97" t="s">
        <v>124</v>
      </c>
      <c r="J3507" s="97" t="s">
        <v>125</v>
      </c>
      <c r="K3507" s="97" t="s">
        <v>1533</v>
      </c>
      <c r="L3507" s="97"/>
      <c r="M3507" s="97"/>
      <c r="N3507" s="97" t="s">
        <v>1534</v>
      </c>
      <c r="O3507" s="97" t="s">
        <v>391</v>
      </c>
      <c r="P3507" s="97" t="s">
        <v>1522</v>
      </c>
      <c r="Q3507" s="97" t="s">
        <v>156</v>
      </c>
      <c r="R3507" s="97" t="s">
        <v>131</v>
      </c>
      <c r="S3507" s="97" t="s">
        <v>149</v>
      </c>
      <c r="T3507" s="97" t="s">
        <v>150</v>
      </c>
      <c r="U3507" s="97" t="s">
        <v>134</v>
      </c>
      <c r="V3507" s="97" t="s">
        <v>135</v>
      </c>
      <c r="W3507" s="97" t="s">
        <v>136</v>
      </c>
      <c r="X3507" s="97"/>
      <c r="Y3507" s="99"/>
      <c r="Z3507" s="99"/>
      <c r="AA3507" s="99">
        <v>33644.400000000001</v>
      </c>
      <c r="AB3507" s="99">
        <v>33644.400000000001</v>
      </c>
      <c r="AC3507">
        <f t="shared" si="108"/>
        <v>1000</v>
      </c>
      <c r="AD3507" t="str">
        <f t="shared" si="109"/>
        <v>307</v>
      </c>
    </row>
    <row r="3508" spans="1:30" hidden="1" x14ac:dyDescent="0.25">
      <c r="A3508" t="s">
        <v>1535</v>
      </c>
      <c r="B3508" t="s">
        <v>385</v>
      </c>
      <c r="C3508" t="s">
        <v>1519</v>
      </c>
      <c r="D3508" t="s">
        <v>186</v>
      </c>
      <c r="E3508" t="s">
        <v>122</v>
      </c>
      <c r="F3508" t="s">
        <v>159</v>
      </c>
      <c r="G3508" t="s">
        <v>160</v>
      </c>
      <c r="H3508" t="s">
        <v>304</v>
      </c>
      <c r="I3508" t="s">
        <v>124</v>
      </c>
      <c r="J3508" t="s">
        <v>125</v>
      </c>
      <c r="K3508" t="s">
        <v>1533</v>
      </c>
      <c r="N3508" t="s">
        <v>1534</v>
      </c>
      <c r="O3508" t="s">
        <v>391</v>
      </c>
      <c r="P3508" t="s">
        <v>1522</v>
      </c>
      <c r="Q3508" t="s">
        <v>188</v>
      </c>
      <c r="R3508" t="s">
        <v>131</v>
      </c>
      <c r="S3508" t="s">
        <v>164</v>
      </c>
      <c r="T3508" t="s">
        <v>165</v>
      </c>
      <c r="U3508" t="s">
        <v>134</v>
      </c>
      <c r="V3508" t="s">
        <v>135</v>
      </c>
      <c r="W3508" t="s">
        <v>136</v>
      </c>
      <c r="X3508" t="s">
        <v>1536</v>
      </c>
      <c r="AA3508" s="94">
        <v>12000</v>
      </c>
      <c r="AB3508" s="94">
        <v>12000</v>
      </c>
      <c r="AC3508">
        <f t="shared" si="108"/>
        <v>2000</v>
      </c>
      <c r="AD3508" t="str">
        <f t="shared" si="109"/>
        <v>307</v>
      </c>
    </row>
    <row r="3509" spans="1:30" hidden="1" x14ac:dyDescent="0.25">
      <c r="A3509" t="s">
        <v>1535</v>
      </c>
      <c r="B3509" t="s">
        <v>385</v>
      </c>
      <c r="C3509" t="s">
        <v>1519</v>
      </c>
      <c r="D3509" t="s">
        <v>192</v>
      </c>
      <c r="E3509" t="s">
        <v>122</v>
      </c>
      <c r="F3509" t="s">
        <v>159</v>
      </c>
      <c r="G3509" t="s">
        <v>160</v>
      </c>
      <c r="H3509" t="s">
        <v>304</v>
      </c>
      <c r="I3509" t="s">
        <v>124</v>
      </c>
      <c r="J3509" t="s">
        <v>125</v>
      </c>
      <c r="K3509" t="s">
        <v>1533</v>
      </c>
      <c r="N3509" t="s">
        <v>1534</v>
      </c>
      <c r="O3509" t="s">
        <v>391</v>
      </c>
      <c r="P3509" t="s">
        <v>1522</v>
      </c>
      <c r="Q3509" t="s">
        <v>193</v>
      </c>
      <c r="R3509" t="s">
        <v>131</v>
      </c>
      <c r="S3509" t="s">
        <v>164</v>
      </c>
      <c r="T3509" t="s">
        <v>165</v>
      </c>
      <c r="U3509" t="s">
        <v>134</v>
      </c>
      <c r="V3509" t="s">
        <v>135</v>
      </c>
      <c r="W3509" t="s">
        <v>136</v>
      </c>
      <c r="X3509" t="s">
        <v>1536</v>
      </c>
      <c r="AA3509" s="94">
        <v>12000</v>
      </c>
      <c r="AB3509" s="94">
        <v>12000</v>
      </c>
      <c r="AC3509">
        <f t="shared" si="108"/>
        <v>2000</v>
      </c>
      <c r="AD3509" t="str">
        <f t="shared" si="109"/>
        <v>307</v>
      </c>
    </row>
    <row r="3510" spans="1:30" hidden="1" x14ac:dyDescent="0.25">
      <c r="A3510" t="s">
        <v>1535</v>
      </c>
      <c r="B3510" t="s">
        <v>385</v>
      </c>
      <c r="C3510" t="s">
        <v>1519</v>
      </c>
      <c r="D3510" t="s">
        <v>198</v>
      </c>
      <c r="E3510" t="s">
        <v>122</v>
      </c>
      <c r="F3510" t="s">
        <v>159</v>
      </c>
      <c r="G3510" t="s">
        <v>160</v>
      </c>
      <c r="H3510" t="s">
        <v>304</v>
      </c>
      <c r="I3510" t="s">
        <v>124</v>
      </c>
      <c r="J3510" t="s">
        <v>125</v>
      </c>
      <c r="K3510" t="s">
        <v>1533</v>
      </c>
      <c r="N3510" t="s">
        <v>1534</v>
      </c>
      <c r="O3510" t="s">
        <v>391</v>
      </c>
      <c r="P3510" t="s">
        <v>1522</v>
      </c>
      <c r="Q3510" t="s">
        <v>199</v>
      </c>
      <c r="R3510" t="s">
        <v>131</v>
      </c>
      <c r="S3510" t="s">
        <v>164</v>
      </c>
      <c r="T3510" t="s">
        <v>165</v>
      </c>
      <c r="U3510" t="s">
        <v>134</v>
      </c>
      <c r="V3510" t="s">
        <v>135</v>
      </c>
      <c r="W3510" t="s">
        <v>136</v>
      </c>
      <c r="X3510" t="s">
        <v>1536</v>
      </c>
      <c r="AA3510" s="94">
        <v>12000</v>
      </c>
      <c r="AB3510" s="94">
        <v>12000</v>
      </c>
      <c r="AC3510">
        <f t="shared" si="108"/>
        <v>2000</v>
      </c>
      <c r="AD3510" t="str">
        <f t="shared" si="109"/>
        <v>307</v>
      </c>
    </row>
    <row r="3511" spans="1:30" hidden="1" x14ac:dyDescent="0.25">
      <c r="A3511" t="s">
        <v>1535</v>
      </c>
      <c r="B3511" t="s">
        <v>385</v>
      </c>
      <c r="C3511" t="s">
        <v>1519</v>
      </c>
      <c r="D3511" t="s">
        <v>172</v>
      </c>
      <c r="E3511" t="s">
        <v>122</v>
      </c>
      <c r="F3511" t="s">
        <v>159</v>
      </c>
      <c r="G3511" t="s">
        <v>160</v>
      </c>
      <c r="H3511" t="s">
        <v>304</v>
      </c>
      <c r="I3511" t="s">
        <v>124</v>
      </c>
      <c r="J3511" t="s">
        <v>125</v>
      </c>
      <c r="K3511" t="s">
        <v>1533</v>
      </c>
      <c r="N3511" t="s">
        <v>1534</v>
      </c>
      <c r="O3511" t="s">
        <v>391</v>
      </c>
      <c r="P3511" t="s">
        <v>1522</v>
      </c>
      <c r="Q3511" t="s">
        <v>173</v>
      </c>
      <c r="R3511" t="s">
        <v>131</v>
      </c>
      <c r="S3511" t="s">
        <v>164</v>
      </c>
      <c r="T3511" t="s">
        <v>165</v>
      </c>
      <c r="U3511" t="s">
        <v>134</v>
      </c>
      <c r="V3511" t="s">
        <v>135</v>
      </c>
      <c r="W3511" t="s">
        <v>136</v>
      </c>
      <c r="X3511" t="s">
        <v>1536</v>
      </c>
      <c r="AA3511" s="94">
        <v>12000</v>
      </c>
      <c r="AB3511" s="94">
        <v>12000</v>
      </c>
      <c r="AC3511">
        <f t="shared" si="108"/>
        <v>3000</v>
      </c>
      <c r="AD3511" t="str">
        <f t="shared" si="109"/>
        <v>307</v>
      </c>
    </row>
    <row r="3512" spans="1:30" hidden="1" x14ac:dyDescent="0.25">
      <c r="A3512" t="s">
        <v>1535</v>
      </c>
      <c r="B3512" t="s">
        <v>385</v>
      </c>
      <c r="C3512" t="s">
        <v>1519</v>
      </c>
      <c r="D3512" t="s">
        <v>174</v>
      </c>
      <c r="E3512" t="s">
        <v>122</v>
      </c>
      <c r="F3512" t="s">
        <v>159</v>
      </c>
      <c r="G3512" t="s">
        <v>160</v>
      </c>
      <c r="H3512" t="s">
        <v>304</v>
      </c>
      <c r="I3512" t="s">
        <v>124</v>
      </c>
      <c r="J3512" t="s">
        <v>125</v>
      </c>
      <c r="K3512" t="s">
        <v>1533</v>
      </c>
      <c r="N3512" t="s">
        <v>1534</v>
      </c>
      <c r="O3512" t="s">
        <v>391</v>
      </c>
      <c r="P3512" t="s">
        <v>1522</v>
      </c>
      <c r="Q3512" t="s">
        <v>175</v>
      </c>
      <c r="R3512" t="s">
        <v>131</v>
      </c>
      <c r="S3512" t="s">
        <v>164</v>
      </c>
      <c r="T3512" t="s">
        <v>165</v>
      </c>
      <c r="U3512" t="s">
        <v>134</v>
      </c>
      <c r="V3512" t="s">
        <v>135</v>
      </c>
      <c r="W3512" t="s">
        <v>136</v>
      </c>
      <c r="X3512" t="s">
        <v>1536</v>
      </c>
      <c r="AA3512" s="94">
        <v>12000</v>
      </c>
      <c r="AB3512" s="94">
        <v>12000</v>
      </c>
      <c r="AC3512">
        <f t="shared" si="108"/>
        <v>3000</v>
      </c>
      <c r="AD3512" t="str">
        <f t="shared" si="109"/>
        <v>307</v>
      </c>
    </row>
    <row r="3513" spans="1:30" hidden="1" x14ac:dyDescent="0.25">
      <c r="A3513" s="97">
        <v>211113070434001</v>
      </c>
      <c r="B3513" s="97">
        <v>173</v>
      </c>
      <c r="C3513" s="97" t="s">
        <v>1519</v>
      </c>
      <c r="D3513" s="97">
        <v>14301</v>
      </c>
      <c r="E3513" s="97" t="s">
        <v>122</v>
      </c>
      <c r="F3513" s="98">
        <v>15</v>
      </c>
      <c r="G3513" s="98" t="s">
        <v>142</v>
      </c>
      <c r="H3513" s="97">
        <v>19</v>
      </c>
      <c r="I3513" s="97" t="s">
        <v>124</v>
      </c>
      <c r="J3513" s="97" t="s">
        <v>125</v>
      </c>
      <c r="K3513" s="97" t="s">
        <v>1533</v>
      </c>
      <c r="L3513" s="97"/>
      <c r="M3513" s="97"/>
      <c r="N3513" s="97" t="s">
        <v>1534</v>
      </c>
      <c r="O3513" s="97" t="s">
        <v>391</v>
      </c>
      <c r="P3513" s="97" t="s">
        <v>1522</v>
      </c>
      <c r="Q3513" s="97" t="s">
        <v>178</v>
      </c>
      <c r="R3513" s="97" t="s">
        <v>131</v>
      </c>
      <c r="S3513" s="97" t="s">
        <v>149</v>
      </c>
      <c r="T3513" s="97" t="s">
        <v>150</v>
      </c>
      <c r="U3513" s="97" t="s">
        <v>134</v>
      </c>
      <c r="V3513" s="97" t="s">
        <v>135</v>
      </c>
      <c r="W3513" s="97" t="s">
        <v>136</v>
      </c>
      <c r="X3513" s="97"/>
      <c r="Y3513" s="99"/>
      <c r="Z3513" s="99"/>
      <c r="AA3513" s="99">
        <v>40373.279999999999</v>
      </c>
      <c r="AB3513" s="99">
        <v>40373.279999999999</v>
      </c>
      <c r="AC3513">
        <f t="shared" si="108"/>
        <v>1000</v>
      </c>
      <c r="AD3513" t="str">
        <f t="shared" si="109"/>
        <v>307</v>
      </c>
    </row>
    <row r="3514" spans="1:30" hidden="1" x14ac:dyDescent="0.25">
      <c r="A3514" s="97" t="s">
        <v>1537</v>
      </c>
      <c r="B3514" s="97" t="s">
        <v>536</v>
      </c>
      <c r="C3514" s="97" t="s">
        <v>1538</v>
      </c>
      <c r="D3514" s="97" t="s">
        <v>141</v>
      </c>
      <c r="E3514" s="97" t="s">
        <v>122</v>
      </c>
      <c r="F3514" s="98">
        <v>15</v>
      </c>
      <c r="G3514" s="98" t="s">
        <v>142</v>
      </c>
      <c r="H3514" s="97" t="s">
        <v>143</v>
      </c>
      <c r="I3514" s="97" t="s">
        <v>124</v>
      </c>
      <c r="J3514" s="97" t="s">
        <v>125</v>
      </c>
      <c r="K3514" s="97" t="s">
        <v>1539</v>
      </c>
      <c r="L3514" s="97"/>
      <c r="M3514" s="97"/>
      <c r="N3514" s="97" t="s">
        <v>1540</v>
      </c>
      <c r="O3514" s="97" t="s">
        <v>539</v>
      </c>
      <c r="P3514" s="97" t="s">
        <v>1541</v>
      </c>
      <c r="Q3514" s="97" t="s">
        <v>148</v>
      </c>
      <c r="R3514" s="97" t="s">
        <v>131</v>
      </c>
      <c r="S3514" s="97" t="s">
        <v>149</v>
      </c>
      <c r="T3514" s="97" t="s">
        <v>150</v>
      </c>
      <c r="U3514" s="97" t="s">
        <v>151</v>
      </c>
      <c r="V3514" s="97" t="s">
        <v>135</v>
      </c>
      <c r="W3514" s="97" t="s">
        <v>136</v>
      </c>
      <c r="X3514" s="97"/>
      <c r="Y3514" s="99"/>
      <c r="Z3514" s="99"/>
      <c r="AA3514" s="99">
        <v>13707708</v>
      </c>
      <c r="AB3514" s="99">
        <v>13707708</v>
      </c>
      <c r="AC3514">
        <f t="shared" si="108"/>
        <v>1000</v>
      </c>
      <c r="AD3514" t="str">
        <f t="shared" si="109"/>
        <v>307</v>
      </c>
    </row>
    <row r="3515" spans="1:30" hidden="1" x14ac:dyDescent="0.25">
      <c r="A3515" s="97" t="s">
        <v>1537</v>
      </c>
      <c r="B3515" s="97" t="s">
        <v>536</v>
      </c>
      <c r="C3515" s="97" t="s">
        <v>1538</v>
      </c>
      <c r="D3515" s="97">
        <v>13201</v>
      </c>
      <c r="E3515" s="97" t="s">
        <v>122</v>
      </c>
      <c r="F3515" s="98">
        <v>15</v>
      </c>
      <c r="G3515" s="98" t="s">
        <v>142</v>
      </c>
      <c r="H3515" s="97">
        <v>19</v>
      </c>
      <c r="I3515" s="97" t="s">
        <v>124</v>
      </c>
      <c r="J3515" s="97" t="s">
        <v>125</v>
      </c>
      <c r="K3515" s="97" t="s">
        <v>1539</v>
      </c>
      <c r="L3515" s="97"/>
      <c r="M3515" s="97"/>
      <c r="N3515" s="97" t="s">
        <v>1540</v>
      </c>
      <c r="O3515" s="97" t="s">
        <v>539</v>
      </c>
      <c r="P3515" s="97" t="s">
        <v>1541</v>
      </c>
      <c r="Q3515" s="97" t="s">
        <v>152</v>
      </c>
      <c r="R3515" s="97" t="s">
        <v>131</v>
      </c>
      <c r="S3515" s="97" t="s">
        <v>149</v>
      </c>
      <c r="T3515" s="97" t="s">
        <v>150</v>
      </c>
      <c r="U3515" s="97" t="s">
        <v>134</v>
      </c>
      <c r="V3515" s="97" t="s">
        <v>135</v>
      </c>
      <c r="W3515" s="97" t="s">
        <v>136</v>
      </c>
      <c r="X3515" s="97"/>
      <c r="Y3515" s="99"/>
      <c r="Z3515" s="99"/>
      <c r="AA3515" s="99">
        <v>571154.5</v>
      </c>
      <c r="AB3515" s="99">
        <v>571154.5</v>
      </c>
      <c r="AC3515">
        <f t="shared" si="108"/>
        <v>1000</v>
      </c>
      <c r="AD3515" t="str">
        <f t="shared" si="109"/>
        <v>307</v>
      </c>
    </row>
    <row r="3516" spans="1:30" hidden="1" x14ac:dyDescent="0.25">
      <c r="A3516" s="97" t="s">
        <v>1537</v>
      </c>
      <c r="B3516" s="97" t="s">
        <v>536</v>
      </c>
      <c r="C3516" s="97" t="s">
        <v>1538</v>
      </c>
      <c r="D3516" s="97">
        <v>13203</v>
      </c>
      <c r="E3516" s="97" t="s">
        <v>122</v>
      </c>
      <c r="F3516" s="98">
        <v>15</v>
      </c>
      <c r="G3516" s="98" t="s">
        <v>142</v>
      </c>
      <c r="H3516" s="97">
        <v>19</v>
      </c>
      <c r="I3516" s="97" t="s">
        <v>124</v>
      </c>
      <c r="J3516" s="97" t="s">
        <v>125</v>
      </c>
      <c r="K3516" s="97" t="s">
        <v>1539</v>
      </c>
      <c r="L3516" s="97"/>
      <c r="M3516" s="97"/>
      <c r="N3516" s="97" t="s">
        <v>1540</v>
      </c>
      <c r="O3516" s="97" t="s">
        <v>539</v>
      </c>
      <c r="P3516" s="97" t="s">
        <v>1541</v>
      </c>
      <c r="Q3516" s="97" t="s">
        <v>153</v>
      </c>
      <c r="R3516" s="97" t="s">
        <v>131</v>
      </c>
      <c r="S3516" s="97" t="s">
        <v>149</v>
      </c>
      <c r="T3516" s="97" t="s">
        <v>150</v>
      </c>
      <c r="U3516" s="97" t="s">
        <v>134</v>
      </c>
      <c r="V3516" s="97" t="s">
        <v>135</v>
      </c>
      <c r="W3516" s="97" t="s">
        <v>136</v>
      </c>
      <c r="X3516" s="97"/>
      <c r="Y3516" s="99"/>
      <c r="Z3516" s="99"/>
      <c r="AA3516" s="99">
        <v>2284618</v>
      </c>
      <c r="AB3516" s="99">
        <v>2284618</v>
      </c>
      <c r="AC3516">
        <f t="shared" si="108"/>
        <v>1000</v>
      </c>
      <c r="AD3516" t="str">
        <f t="shared" si="109"/>
        <v>307</v>
      </c>
    </row>
    <row r="3517" spans="1:30" hidden="1" x14ac:dyDescent="0.25">
      <c r="A3517" s="97" t="s">
        <v>1537</v>
      </c>
      <c r="B3517" s="97" t="s">
        <v>536</v>
      </c>
      <c r="C3517" s="97" t="s">
        <v>1538</v>
      </c>
      <c r="D3517" s="97">
        <v>14101</v>
      </c>
      <c r="E3517" s="97" t="s">
        <v>122</v>
      </c>
      <c r="F3517" s="98">
        <v>15</v>
      </c>
      <c r="G3517" s="98" t="s">
        <v>142</v>
      </c>
      <c r="H3517" s="97">
        <v>19</v>
      </c>
      <c r="I3517" s="97" t="s">
        <v>124</v>
      </c>
      <c r="J3517" s="97" t="s">
        <v>125</v>
      </c>
      <c r="K3517" s="97" t="s">
        <v>1539</v>
      </c>
      <c r="L3517" s="97"/>
      <c r="M3517" s="97"/>
      <c r="N3517" s="97" t="s">
        <v>1540</v>
      </c>
      <c r="O3517" s="97" t="s">
        <v>539</v>
      </c>
      <c r="P3517" s="97" t="s">
        <v>1541</v>
      </c>
      <c r="Q3517" s="97" t="s">
        <v>154</v>
      </c>
      <c r="R3517" s="97" t="s">
        <v>131</v>
      </c>
      <c r="S3517" s="97" t="s">
        <v>149</v>
      </c>
      <c r="T3517" s="97" t="s">
        <v>150</v>
      </c>
      <c r="U3517" s="97" t="s">
        <v>134</v>
      </c>
      <c r="V3517" s="97" t="s">
        <v>135</v>
      </c>
      <c r="W3517" s="97" t="s">
        <v>136</v>
      </c>
      <c r="X3517" s="97"/>
      <c r="Y3517" s="99"/>
      <c r="Z3517" s="99"/>
      <c r="AA3517" s="99">
        <v>753923.94000000006</v>
      </c>
      <c r="AB3517" s="99">
        <v>753923.94</v>
      </c>
      <c r="AC3517">
        <f t="shared" si="108"/>
        <v>1000</v>
      </c>
      <c r="AD3517" t="str">
        <f t="shared" si="109"/>
        <v>307</v>
      </c>
    </row>
    <row r="3518" spans="1:30" hidden="1" x14ac:dyDescent="0.25">
      <c r="A3518" s="97" t="s">
        <v>1537</v>
      </c>
      <c r="B3518" s="97" t="s">
        <v>536</v>
      </c>
      <c r="C3518" s="97" t="s">
        <v>1538</v>
      </c>
      <c r="D3518" s="97">
        <v>14103</v>
      </c>
      <c r="E3518" s="97" t="s">
        <v>122</v>
      </c>
      <c r="F3518" s="98">
        <v>15</v>
      </c>
      <c r="G3518" s="98" t="s">
        <v>142</v>
      </c>
      <c r="H3518" s="97">
        <v>19</v>
      </c>
      <c r="I3518" s="97" t="s">
        <v>124</v>
      </c>
      <c r="J3518" s="97" t="s">
        <v>125</v>
      </c>
      <c r="K3518" s="97" t="s">
        <v>1539</v>
      </c>
      <c r="L3518" s="97"/>
      <c r="M3518" s="97"/>
      <c r="N3518" s="97" t="s">
        <v>1540</v>
      </c>
      <c r="O3518" s="97" t="s">
        <v>539</v>
      </c>
      <c r="P3518" s="97" t="s">
        <v>1541</v>
      </c>
      <c r="Q3518" s="97" t="s">
        <v>155</v>
      </c>
      <c r="R3518" s="97" t="s">
        <v>131</v>
      </c>
      <c r="S3518" s="97" t="s">
        <v>149</v>
      </c>
      <c r="T3518" s="97" t="s">
        <v>150</v>
      </c>
      <c r="U3518" s="97" t="s">
        <v>134</v>
      </c>
      <c r="V3518" s="97" t="s">
        <v>135</v>
      </c>
      <c r="W3518" s="97" t="s">
        <v>136</v>
      </c>
      <c r="X3518" s="97"/>
      <c r="Y3518" s="99"/>
      <c r="Z3518" s="99"/>
      <c r="AA3518" s="99">
        <v>308423.43</v>
      </c>
      <c r="AB3518" s="99">
        <v>308423.43</v>
      </c>
      <c r="AC3518">
        <f t="shared" si="108"/>
        <v>1000</v>
      </c>
      <c r="AD3518" t="str">
        <f t="shared" si="109"/>
        <v>307</v>
      </c>
    </row>
    <row r="3519" spans="1:30" hidden="1" x14ac:dyDescent="0.25">
      <c r="A3519" s="97" t="s">
        <v>1537</v>
      </c>
      <c r="B3519" s="97" t="s">
        <v>536</v>
      </c>
      <c r="C3519" s="97" t="s">
        <v>1538</v>
      </c>
      <c r="D3519" s="97">
        <v>14201</v>
      </c>
      <c r="E3519" s="97" t="s">
        <v>122</v>
      </c>
      <c r="F3519" s="98">
        <v>15</v>
      </c>
      <c r="G3519" s="98" t="s">
        <v>142</v>
      </c>
      <c r="H3519" s="97">
        <v>19</v>
      </c>
      <c r="I3519" s="97" t="s">
        <v>124</v>
      </c>
      <c r="J3519" s="97" t="s">
        <v>125</v>
      </c>
      <c r="K3519" s="97" t="s">
        <v>1539</v>
      </c>
      <c r="L3519" s="97"/>
      <c r="M3519" s="97"/>
      <c r="N3519" s="97" t="s">
        <v>1540</v>
      </c>
      <c r="O3519" s="97" t="s">
        <v>539</v>
      </c>
      <c r="P3519" s="97" t="s">
        <v>1541</v>
      </c>
      <c r="Q3519" s="97" t="s">
        <v>156</v>
      </c>
      <c r="R3519" s="97" t="s">
        <v>131</v>
      </c>
      <c r="S3519" s="97" t="s">
        <v>149</v>
      </c>
      <c r="T3519" s="97" t="s">
        <v>150</v>
      </c>
      <c r="U3519" s="97" t="s">
        <v>134</v>
      </c>
      <c r="V3519" s="97" t="s">
        <v>135</v>
      </c>
      <c r="W3519" s="97" t="s">
        <v>136</v>
      </c>
      <c r="X3519" s="97"/>
      <c r="Y3519" s="99"/>
      <c r="Z3519" s="99"/>
      <c r="AA3519" s="99">
        <v>685385.4</v>
      </c>
      <c r="AB3519" s="99">
        <v>685385.4</v>
      </c>
      <c r="AC3519">
        <f t="shared" si="108"/>
        <v>1000</v>
      </c>
      <c r="AD3519" t="str">
        <f t="shared" si="109"/>
        <v>307</v>
      </c>
    </row>
    <row r="3520" spans="1:30" hidden="1" x14ac:dyDescent="0.25">
      <c r="A3520" s="97" t="s">
        <v>1537</v>
      </c>
      <c r="B3520" s="97" t="s">
        <v>536</v>
      </c>
      <c r="C3520" s="97" t="s">
        <v>1538</v>
      </c>
      <c r="D3520" s="97">
        <v>14301</v>
      </c>
      <c r="E3520" s="97" t="s">
        <v>122</v>
      </c>
      <c r="F3520" s="98">
        <v>15</v>
      </c>
      <c r="G3520" s="98" t="s">
        <v>142</v>
      </c>
      <c r="H3520" s="97">
        <v>19</v>
      </c>
      <c r="I3520" s="97" t="s">
        <v>124</v>
      </c>
      <c r="J3520" s="97" t="s">
        <v>125</v>
      </c>
      <c r="K3520" s="97" t="s">
        <v>1539</v>
      </c>
      <c r="L3520" s="97"/>
      <c r="M3520" s="97"/>
      <c r="N3520" s="97" t="s">
        <v>1540</v>
      </c>
      <c r="O3520" s="97" t="s">
        <v>539</v>
      </c>
      <c r="P3520" s="97" t="s">
        <v>1541</v>
      </c>
      <c r="Q3520" s="97" t="s">
        <v>178</v>
      </c>
      <c r="R3520" s="97" t="s">
        <v>131</v>
      </c>
      <c r="S3520" s="97" t="s">
        <v>149</v>
      </c>
      <c r="T3520" s="97" t="s">
        <v>150</v>
      </c>
      <c r="U3520" s="97" t="s">
        <v>134</v>
      </c>
      <c r="V3520" s="97" t="s">
        <v>135</v>
      </c>
      <c r="W3520" s="97" t="s">
        <v>136</v>
      </c>
      <c r="X3520" s="97"/>
      <c r="Y3520" s="99"/>
      <c r="Z3520" s="99"/>
      <c r="AA3520" s="99">
        <v>822462.48</v>
      </c>
      <c r="AB3520" s="99">
        <v>822462.48</v>
      </c>
      <c r="AC3520">
        <f t="shared" si="108"/>
        <v>1000</v>
      </c>
      <c r="AD3520" t="str">
        <f t="shared" si="109"/>
        <v>307</v>
      </c>
    </row>
    <row r="3521" spans="1:30" hidden="1" x14ac:dyDescent="0.25">
      <c r="A3521" t="s">
        <v>1537</v>
      </c>
      <c r="B3521" t="s">
        <v>536</v>
      </c>
      <c r="C3521" t="s">
        <v>1538</v>
      </c>
      <c r="D3521" t="s">
        <v>186</v>
      </c>
      <c r="E3521" t="s">
        <v>122</v>
      </c>
      <c r="F3521" t="s">
        <v>159</v>
      </c>
      <c r="G3521" t="s">
        <v>160</v>
      </c>
      <c r="H3521" t="s">
        <v>143</v>
      </c>
      <c r="I3521" t="s">
        <v>124</v>
      </c>
      <c r="J3521" t="s">
        <v>125</v>
      </c>
      <c r="K3521" t="s">
        <v>1539</v>
      </c>
      <c r="N3521" t="s">
        <v>1540</v>
      </c>
      <c r="O3521" t="s">
        <v>539</v>
      </c>
      <c r="P3521" t="s">
        <v>1541</v>
      </c>
      <c r="Q3521" t="s">
        <v>188</v>
      </c>
      <c r="R3521" t="s">
        <v>131</v>
      </c>
      <c r="S3521" t="s">
        <v>164</v>
      </c>
      <c r="T3521" t="s">
        <v>165</v>
      </c>
      <c r="U3521" t="s">
        <v>151</v>
      </c>
      <c r="V3521" t="s">
        <v>135</v>
      </c>
      <c r="W3521" t="s">
        <v>136</v>
      </c>
      <c r="X3521" t="s">
        <v>1542</v>
      </c>
      <c r="Y3521" s="94">
        <v>47278.45</v>
      </c>
      <c r="Z3521" s="94">
        <v>66528.11</v>
      </c>
      <c r="AA3521" s="94">
        <v>80523.95</v>
      </c>
      <c r="AB3521" s="94">
        <v>80523.95</v>
      </c>
      <c r="AC3521">
        <f t="shared" si="108"/>
        <v>2000</v>
      </c>
      <c r="AD3521" t="str">
        <f t="shared" si="109"/>
        <v>307</v>
      </c>
    </row>
    <row r="3522" spans="1:30" hidden="1" x14ac:dyDescent="0.25">
      <c r="A3522" t="s">
        <v>1537</v>
      </c>
      <c r="B3522" t="s">
        <v>536</v>
      </c>
      <c r="C3522" t="s">
        <v>1538</v>
      </c>
      <c r="D3522" t="s">
        <v>192</v>
      </c>
      <c r="E3522" t="s">
        <v>122</v>
      </c>
      <c r="F3522" t="s">
        <v>159</v>
      </c>
      <c r="G3522" t="s">
        <v>160</v>
      </c>
      <c r="H3522" t="s">
        <v>143</v>
      </c>
      <c r="I3522" t="s">
        <v>124</v>
      </c>
      <c r="J3522" t="s">
        <v>125</v>
      </c>
      <c r="K3522" t="s">
        <v>1539</v>
      </c>
      <c r="N3522" t="s">
        <v>1540</v>
      </c>
      <c r="O3522" t="s">
        <v>539</v>
      </c>
      <c r="P3522" t="s">
        <v>1541</v>
      </c>
      <c r="Q3522" t="s">
        <v>193</v>
      </c>
      <c r="R3522" t="s">
        <v>131</v>
      </c>
      <c r="S3522" t="s">
        <v>164</v>
      </c>
      <c r="T3522" t="s">
        <v>165</v>
      </c>
      <c r="U3522" t="s">
        <v>151</v>
      </c>
      <c r="V3522" t="s">
        <v>135</v>
      </c>
      <c r="W3522" t="s">
        <v>136</v>
      </c>
      <c r="X3522" t="s">
        <v>1542</v>
      </c>
      <c r="Y3522" s="94">
        <v>231269.29</v>
      </c>
      <c r="Z3522" s="94">
        <v>93416.889999999985</v>
      </c>
      <c r="AA3522" s="94">
        <v>108219.4</v>
      </c>
      <c r="AB3522" s="94">
        <v>108219.4</v>
      </c>
      <c r="AC3522">
        <f t="shared" si="108"/>
        <v>2000</v>
      </c>
      <c r="AD3522" t="str">
        <f t="shared" si="109"/>
        <v>307</v>
      </c>
    </row>
    <row r="3523" spans="1:30" hidden="1" x14ac:dyDescent="0.25">
      <c r="A3523" t="s">
        <v>1537</v>
      </c>
      <c r="B3523" t="s">
        <v>536</v>
      </c>
      <c r="C3523" t="s">
        <v>1538</v>
      </c>
      <c r="D3523" t="s">
        <v>198</v>
      </c>
      <c r="E3523" t="s">
        <v>122</v>
      </c>
      <c r="F3523" t="s">
        <v>159</v>
      </c>
      <c r="G3523" t="s">
        <v>160</v>
      </c>
      <c r="H3523" t="s">
        <v>143</v>
      </c>
      <c r="I3523" t="s">
        <v>124</v>
      </c>
      <c r="J3523" t="s">
        <v>125</v>
      </c>
      <c r="K3523" t="s">
        <v>1539</v>
      </c>
      <c r="N3523" t="s">
        <v>1540</v>
      </c>
      <c r="O3523" t="s">
        <v>539</v>
      </c>
      <c r="P3523" t="s">
        <v>1541</v>
      </c>
      <c r="Q3523" t="s">
        <v>199</v>
      </c>
      <c r="R3523" t="s">
        <v>131</v>
      </c>
      <c r="S3523" t="s">
        <v>164</v>
      </c>
      <c r="T3523" t="s">
        <v>165</v>
      </c>
      <c r="U3523" t="s">
        <v>151</v>
      </c>
      <c r="V3523" t="s">
        <v>135</v>
      </c>
      <c r="W3523" t="s">
        <v>136</v>
      </c>
      <c r="X3523" t="s">
        <v>1542</v>
      </c>
      <c r="Y3523" s="94">
        <v>0</v>
      </c>
      <c r="Z3523" s="94">
        <v>60000</v>
      </c>
      <c r="AA3523" s="94">
        <v>73800</v>
      </c>
      <c r="AB3523" s="94">
        <v>73800</v>
      </c>
      <c r="AC3523">
        <f t="shared" ref="AC3523:AC3586" si="110">MID(D3523,1,1)*1000</f>
        <v>2000</v>
      </c>
      <c r="AD3523" t="str">
        <f t="shared" ref="AD3523:AD3586" si="111">MID(A3523,6,3)</f>
        <v>307</v>
      </c>
    </row>
    <row r="3524" spans="1:30" hidden="1" x14ac:dyDescent="0.25">
      <c r="A3524" t="s">
        <v>1537</v>
      </c>
      <c r="B3524" t="s">
        <v>536</v>
      </c>
      <c r="C3524" t="s">
        <v>1538</v>
      </c>
      <c r="D3524" t="s">
        <v>214</v>
      </c>
      <c r="E3524" t="s">
        <v>122</v>
      </c>
      <c r="F3524" t="s">
        <v>159</v>
      </c>
      <c r="G3524" t="s">
        <v>160</v>
      </c>
      <c r="H3524" t="s">
        <v>143</v>
      </c>
      <c r="I3524" t="s">
        <v>124</v>
      </c>
      <c r="J3524" t="s">
        <v>125</v>
      </c>
      <c r="K3524" t="s">
        <v>1539</v>
      </c>
      <c r="N3524" t="s">
        <v>1540</v>
      </c>
      <c r="O3524" t="s">
        <v>539</v>
      </c>
      <c r="P3524" t="s">
        <v>1541</v>
      </c>
      <c r="Q3524" t="s">
        <v>215</v>
      </c>
      <c r="R3524" t="s">
        <v>131</v>
      </c>
      <c r="S3524" t="s">
        <v>164</v>
      </c>
      <c r="T3524" t="s">
        <v>165</v>
      </c>
      <c r="U3524" t="s">
        <v>151</v>
      </c>
      <c r="V3524" t="s">
        <v>135</v>
      </c>
      <c r="W3524" t="s">
        <v>136</v>
      </c>
      <c r="X3524" t="s">
        <v>1542</v>
      </c>
      <c r="Y3524" s="94">
        <v>145032.21</v>
      </c>
      <c r="Z3524" s="94">
        <v>731378.17</v>
      </c>
      <c r="AA3524" s="94">
        <v>753319.52</v>
      </c>
      <c r="AB3524" s="94">
        <v>753319.52</v>
      </c>
      <c r="AC3524">
        <f t="shared" si="110"/>
        <v>2000</v>
      </c>
      <c r="AD3524" t="str">
        <f t="shared" si="111"/>
        <v>307</v>
      </c>
    </row>
    <row r="3525" spans="1:30" hidden="1" x14ac:dyDescent="0.25">
      <c r="A3525" t="s">
        <v>1537</v>
      </c>
      <c r="B3525" t="s">
        <v>536</v>
      </c>
      <c r="C3525" t="s">
        <v>1538</v>
      </c>
      <c r="D3525" t="s">
        <v>272</v>
      </c>
      <c r="E3525" t="s">
        <v>122</v>
      </c>
      <c r="F3525" t="s">
        <v>159</v>
      </c>
      <c r="G3525" t="s">
        <v>160</v>
      </c>
      <c r="H3525" t="s">
        <v>143</v>
      </c>
      <c r="I3525" t="s">
        <v>124</v>
      </c>
      <c r="J3525" t="s">
        <v>125</v>
      </c>
      <c r="K3525" t="s">
        <v>1539</v>
      </c>
      <c r="N3525" t="s">
        <v>1540</v>
      </c>
      <c r="O3525" t="s">
        <v>539</v>
      </c>
      <c r="P3525" t="s">
        <v>1541</v>
      </c>
      <c r="Q3525" t="s">
        <v>273</v>
      </c>
      <c r="R3525" t="s">
        <v>131</v>
      </c>
      <c r="S3525" t="s">
        <v>164</v>
      </c>
      <c r="T3525" t="s">
        <v>165</v>
      </c>
      <c r="U3525" t="s">
        <v>151</v>
      </c>
      <c r="V3525" t="s">
        <v>135</v>
      </c>
      <c r="W3525" t="s">
        <v>136</v>
      </c>
      <c r="X3525" t="s">
        <v>1542</v>
      </c>
      <c r="Y3525" s="94">
        <v>216300</v>
      </c>
      <c r="Z3525" s="94">
        <v>450103.82</v>
      </c>
      <c r="AA3525" s="94">
        <v>463606.93</v>
      </c>
      <c r="AB3525" s="94">
        <v>463606.93</v>
      </c>
      <c r="AC3525">
        <f t="shared" si="110"/>
        <v>3000</v>
      </c>
      <c r="AD3525" t="str">
        <f t="shared" si="111"/>
        <v>307</v>
      </c>
    </row>
    <row r="3526" spans="1:30" hidden="1" x14ac:dyDescent="0.25">
      <c r="A3526" t="s">
        <v>1537</v>
      </c>
      <c r="B3526" t="s">
        <v>536</v>
      </c>
      <c r="C3526" t="s">
        <v>1538</v>
      </c>
      <c r="D3526" t="s">
        <v>276</v>
      </c>
      <c r="E3526" t="s">
        <v>122</v>
      </c>
      <c r="F3526" t="s">
        <v>159</v>
      </c>
      <c r="G3526" t="s">
        <v>160</v>
      </c>
      <c r="H3526" t="s">
        <v>143</v>
      </c>
      <c r="I3526" t="s">
        <v>124</v>
      </c>
      <c r="J3526" t="s">
        <v>125</v>
      </c>
      <c r="K3526" t="s">
        <v>1539</v>
      </c>
      <c r="N3526" t="s">
        <v>1540</v>
      </c>
      <c r="O3526" t="s">
        <v>539</v>
      </c>
      <c r="P3526" t="s">
        <v>1541</v>
      </c>
      <c r="Q3526" t="s">
        <v>277</v>
      </c>
      <c r="R3526" t="s">
        <v>131</v>
      </c>
      <c r="S3526" t="s">
        <v>164</v>
      </c>
      <c r="T3526" t="s">
        <v>165</v>
      </c>
      <c r="U3526" t="s">
        <v>151</v>
      </c>
      <c r="V3526" t="s">
        <v>135</v>
      </c>
      <c r="W3526" t="s">
        <v>136</v>
      </c>
      <c r="X3526" t="s">
        <v>1542</v>
      </c>
      <c r="Y3526" s="94">
        <v>39964</v>
      </c>
      <c r="Z3526" s="94">
        <v>0</v>
      </c>
      <c r="AA3526" s="94">
        <v>0</v>
      </c>
      <c r="AB3526" s="94">
        <v>0</v>
      </c>
      <c r="AC3526">
        <f t="shared" si="110"/>
        <v>3000</v>
      </c>
      <c r="AD3526" t="str">
        <f t="shared" si="111"/>
        <v>307</v>
      </c>
    </row>
    <row r="3527" spans="1:30" hidden="1" x14ac:dyDescent="0.25">
      <c r="A3527" t="s">
        <v>1537</v>
      </c>
      <c r="B3527" t="s">
        <v>536</v>
      </c>
      <c r="C3527" t="s">
        <v>1538</v>
      </c>
      <c r="D3527" t="s">
        <v>278</v>
      </c>
      <c r="E3527" t="s">
        <v>122</v>
      </c>
      <c r="F3527" t="s">
        <v>159</v>
      </c>
      <c r="G3527" t="s">
        <v>160</v>
      </c>
      <c r="H3527" t="s">
        <v>143</v>
      </c>
      <c r="I3527" t="s">
        <v>124</v>
      </c>
      <c r="J3527" t="s">
        <v>125</v>
      </c>
      <c r="K3527" t="s">
        <v>1539</v>
      </c>
      <c r="N3527" t="s">
        <v>1540</v>
      </c>
      <c r="O3527" t="s">
        <v>539</v>
      </c>
      <c r="P3527" t="s">
        <v>1541</v>
      </c>
      <c r="Q3527" t="s">
        <v>279</v>
      </c>
      <c r="R3527" t="s">
        <v>131</v>
      </c>
      <c r="S3527" t="s">
        <v>164</v>
      </c>
      <c r="T3527" t="s">
        <v>165</v>
      </c>
      <c r="U3527" t="s">
        <v>151</v>
      </c>
      <c r="V3527" t="s">
        <v>135</v>
      </c>
      <c r="W3527" t="s">
        <v>136</v>
      </c>
      <c r="X3527" t="s">
        <v>1542</v>
      </c>
      <c r="Y3527" s="94">
        <v>70.040000000000006</v>
      </c>
      <c r="Z3527" s="94">
        <v>0</v>
      </c>
      <c r="AA3527" s="94">
        <v>0</v>
      </c>
      <c r="AB3527" s="94">
        <v>0</v>
      </c>
      <c r="AC3527">
        <f t="shared" si="110"/>
        <v>3000</v>
      </c>
      <c r="AD3527" t="str">
        <f t="shared" si="111"/>
        <v>307</v>
      </c>
    </row>
    <row r="3528" spans="1:30" hidden="1" x14ac:dyDescent="0.25">
      <c r="A3528" t="s">
        <v>1537</v>
      </c>
      <c r="B3528" t="s">
        <v>536</v>
      </c>
      <c r="C3528" t="s">
        <v>1538</v>
      </c>
      <c r="D3528" t="s">
        <v>172</v>
      </c>
      <c r="E3528" t="s">
        <v>122</v>
      </c>
      <c r="F3528" t="s">
        <v>159</v>
      </c>
      <c r="G3528" t="s">
        <v>160</v>
      </c>
      <c r="H3528" t="s">
        <v>143</v>
      </c>
      <c r="I3528" t="s">
        <v>124</v>
      </c>
      <c r="J3528" t="s">
        <v>125</v>
      </c>
      <c r="K3528" t="s">
        <v>1539</v>
      </c>
      <c r="N3528" t="s">
        <v>1540</v>
      </c>
      <c r="O3528" t="s">
        <v>539</v>
      </c>
      <c r="P3528" t="s">
        <v>1541</v>
      </c>
      <c r="Q3528" t="s">
        <v>173</v>
      </c>
      <c r="R3528" t="s">
        <v>131</v>
      </c>
      <c r="S3528" t="s">
        <v>164</v>
      </c>
      <c r="T3528" t="s">
        <v>165</v>
      </c>
      <c r="U3528" t="s">
        <v>151</v>
      </c>
      <c r="V3528" t="s">
        <v>135</v>
      </c>
      <c r="W3528" t="s">
        <v>136</v>
      </c>
      <c r="X3528" t="s">
        <v>1542</v>
      </c>
      <c r="Y3528" s="94">
        <v>103</v>
      </c>
      <c r="Z3528" s="94">
        <v>0</v>
      </c>
      <c r="AA3528" s="94">
        <v>12000</v>
      </c>
      <c r="AB3528" s="94">
        <v>12000</v>
      </c>
      <c r="AC3528">
        <f t="shared" si="110"/>
        <v>3000</v>
      </c>
      <c r="AD3528" t="str">
        <f t="shared" si="111"/>
        <v>307</v>
      </c>
    </row>
    <row r="3529" spans="1:30" hidden="1" x14ac:dyDescent="0.25">
      <c r="A3529" t="s">
        <v>1537</v>
      </c>
      <c r="B3529" t="s">
        <v>536</v>
      </c>
      <c r="C3529" t="s">
        <v>1538</v>
      </c>
      <c r="D3529" t="s">
        <v>174</v>
      </c>
      <c r="E3529" t="s">
        <v>122</v>
      </c>
      <c r="F3529" t="s">
        <v>159</v>
      </c>
      <c r="G3529" t="s">
        <v>160</v>
      </c>
      <c r="H3529" t="s">
        <v>143</v>
      </c>
      <c r="I3529" t="s">
        <v>124</v>
      </c>
      <c r="J3529" t="s">
        <v>125</v>
      </c>
      <c r="K3529" t="s">
        <v>1539</v>
      </c>
      <c r="N3529" t="s">
        <v>1540</v>
      </c>
      <c r="O3529" t="s">
        <v>539</v>
      </c>
      <c r="P3529" t="s">
        <v>1541</v>
      </c>
      <c r="Q3529" t="s">
        <v>175</v>
      </c>
      <c r="R3529" t="s">
        <v>131</v>
      </c>
      <c r="S3529" t="s">
        <v>164</v>
      </c>
      <c r="T3529" t="s">
        <v>165</v>
      </c>
      <c r="U3529" t="s">
        <v>151</v>
      </c>
      <c r="V3529" t="s">
        <v>135</v>
      </c>
      <c r="W3529" t="s">
        <v>136</v>
      </c>
      <c r="X3529" t="s">
        <v>1542</v>
      </c>
      <c r="Y3529" s="94">
        <v>103</v>
      </c>
      <c r="Z3529" s="94">
        <v>0</v>
      </c>
      <c r="AA3529" s="94">
        <v>12000</v>
      </c>
      <c r="AB3529" s="94">
        <v>12000</v>
      </c>
      <c r="AC3529">
        <f t="shared" si="110"/>
        <v>3000</v>
      </c>
      <c r="AD3529" t="str">
        <f t="shared" si="111"/>
        <v>307</v>
      </c>
    </row>
    <row r="3530" spans="1:30" hidden="1" x14ac:dyDescent="0.25">
      <c r="A3530" s="97" t="s">
        <v>1537</v>
      </c>
      <c r="B3530" s="97" t="s">
        <v>536</v>
      </c>
      <c r="C3530" s="97" t="s">
        <v>1538</v>
      </c>
      <c r="D3530" s="97">
        <v>14403</v>
      </c>
      <c r="E3530" s="97" t="s">
        <v>122</v>
      </c>
      <c r="F3530" s="98">
        <v>15</v>
      </c>
      <c r="G3530" s="98" t="s">
        <v>142</v>
      </c>
      <c r="H3530" s="97">
        <v>19</v>
      </c>
      <c r="I3530" s="97" t="s">
        <v>124</v>
      </c>
      <c r="J3530" s="97" t="s">
        <v>125</v>
      </c>
      <c r="K3530" s="97" t="s">
        <v>1539</v>
      </c>
      <c r="L3530" s="97"/>
      <c r="M3530" s="97"/>
      <c r="N3530" s="97" t="s">
        <v>1540</v>
      </c>
      <c r="O3530" s="97" t="s">
        <v>539</v>
      </c>
      <c r="P3530" s="97" t="s">
        <v>1541</v>
      </c>
      <c r="Q3530" s="97" t="s">
        <v>466</v>
      </c>
      <c r="R3530" s="97" t="s">
        <v>131</v>
      </c>
      <c r="S3530" s="97" t="s">
        <v>149</v>
      </c>
      <c r="T3530" s="97" t="s">
        <v>150</v>
      </c>
      <c r="U3530" s="97" t="s">
        <v>134</v>
      </c>
      <c r="V3530" s="97" t="s">
        <v>135</v>
      </c>
      <c r="W3530" s="97" t="s">
        <v>136</v>
      </c>
      <c r="X3530" s="97" t="s">
        <v>1542</v>
      </c>
      <c r="Y3530" s="99">
        <v>0</v>
      </c>
      <c r="Z3530" s="99">
        <v>184521.63561904759</v>
      </c>
      <c r="AA3530" s="99">
        <v>184521.63561904759</v>
      </c>
      <c r="AB3530" s="99">
        <v>184521.64</v>
      </c>
      <c r="AC3530">
        <f t="shared" si="110"/>
        <v>1000</v>
      </c>
      <c r="AD3530" t="str">
        <f t="shared" si="111"/>
        <v>307</v>
      </c>
    </row>
    <row r="3531" spans="1:30" hidden="1" x14ac:dyDescent="0.25">
      <c r="A3531" s="97">
        <v>211113070441001</v>
      </c>
      <c r="B3531" s="97">
        <v>123</v>
      </c>
      <c r="C3531" s="97" t="s">
        <v>1538</v>
      </c>
      <c r="D3531" s="97" t="s">
        <v>141</v>
      </c>
      <c r="E3531" s="97" t="s">
        <v>122</v>
      </c>
      <c r="F3531" s="98">
        <v>15</v>
      </c>
      <c r="G3531" s="98" t="s">
        <v>142</v>
      </c>
      <c r="H3531" s="97" t="s">
        <v>143</v>
      </c>
      <c r="I3531" s="97" t="s">
        <v>124</v>
      </c>
      <c r="J3531" s="97" t="s">
        <v>125</v>
      </c>
      <c r="K3531" s="97" t="s">
        <v>1543</v>
      </c>
      <c r="L3531" s="97"/>
      <c r="M3531" s="97"/>
      <c r="N3531" s="97" t="s">
        <v>1544</v>
      </c>
      <c r="O3531" s="97" t="s">
        <v>539</v>
      </c>
      <c r="P3531" s="97" t="s">
        <v>1541</v>
      </c>
      <c r="Q3531" s="97" t="s">
        <v>148</v>
      </c>
      <c r="R3531" s="97" t="s">
        <v>131</v>
      </c>
      <c r="S3531" s="97" t="s">
        <v>149</v>
      </c>
      <c r="T3531" s="97" t="s">
        <v>150</v>
      </c>
      <c r="U3531" s="97" t="s">
        <v>151</v>
      </c>
      <c r="V3531" s="97" t="s">
        <v>135</v>
      </c>
      <c r="W3531" s="97" t="s">
        <v>136</v>
      </c>
      <c r="X3531" s="97"/>
      <c r="Y3531" s="99"/>
      <c r="Z3531" s="99"/>
      <c r="AA3531" s="99">
        <v>662484</v>
      </c>
      <c r="AB3531" s="99">
        <v>662484</v>
      </c>
      <c r="AC3531">
        <f t="shared" si="110"/>
        <v>1000</v>
      </c>
      <c r="AD3531" t="str">
        <f t="shared" si="111"/>
        <v>307</v>
      </c>
    </row>
    <row r="3532" spans="1:30" hidden="1" x14ac:dyDescent="0.25">
      <c r="A3532" s="97">
        <v>211113070441001</v>
      </c>
      <c r="B3532" s="97">
        <v>123</v>
      </c>
      <c r="C3532" s="97" t="s">
        <v>1538</v>
      </c>
      <c r="D3532" s="97">
        <v>13201</v>
      </c>
      <c r="E3532" s="97" t="s">
        <v>122</v>
      </c>
      <c r="F3532" s="98">
        <v>15</v>
      </c>
      <c r="G3532" s="98" t="s">
        <v>142</v>
      </c>
      <c r="H3532" s="97">
        <v>19</v>
      </c>
      <c r="I3532" s="97" t="s">
        <v>124</v>
      </c>
      <c r="J3532" s="97" t="s">
        <v>125</v>
      </c>
      <c r="K3532" s="97" t="s">
        <v>1543</v>
      </c>
      <c r="L3532" s="97"/>
      <c r="M3532" s="97"/>
      <c r="N3532" s="97" t="s">
        <v>1544</v>
      </c>
      <c r="O3532" s="97" t="s">
        <v>539</v>
      </c>
      <c r="P3532" s="97" t="s">
        <v>1541</v>
      </c>
      <c r="Q3532" s="97" t="s">
        <v>152</v>
      </c>
      <c r="R3532" s="97" t="s">
        <v>131</v>
      </c>
      <c r="S3532" s="97" t="s">
        <v>149</v>
      </c>
      <c r="T3532" s="97" t="s">
        <v>150</v>
      </c>
      <c r="U3532" s="97" t="s">
        <v>134</v>
      </c>
      <c r="V3532" s="97" t="s">
        <v>135</v>
      </c>
      <c r="W3532" s="97" t="s">
        <v>136</v>
      </c>
      <c r="X3532" s="97"/>
      <c r="Y3532" s="99"/>
      <c r="Z3532" s="99"/>
      <c r="AA3532" s="99">
        <v>27603.5</v>
      </c>
      <c r="AB3532" s="99">
        <v>27603.5</v>
      </c>
      <c r="AC3532">
        <f t="shared" si="110"/>
        <v>1000</v>
      </c>
      <c r="AD3532" t="str">
        <f t="shared" si="111"/>
        <v>307</v>
      </c>
    </row>
    <row r="3533" spans="1:30" hidden="1" x14ac:dyDescent="0.25">
      <c r="A3533" s="97">
        <v>211113070441001</v>
      </c>
      <c r="B3533" s="97">
        <v>123</v>
      </c>
      <c r="C3533" s="97" t="s">
        <v>1538</v>
      </c>
      <c r="D3533" s="97">
        <v>13203</v>
      </c>
      <c r="E3533" s="97" t="s">
        <v>122</v>
      </c>
      <c r="F3533" s="98">
        <v>15</v>
      </c>
      <c r="G3533" s="98" t="s">
        <v>142</v>
      </c>
      <c r="H3533" s="97">
        <v>19</v>
      </c>
      <c r="I3533" s="97" t="s">
        <v>124</v>
      </c>
      <c r="J3533" s="97" t="s">
        <v>125</v>
      </c>
      <c r="K3533" s="97" t="s">
        <v>1543</v>
      </c>
      <c r="L3533" s="97"/>
      <c r="M3533" s="97"/>
      <c r="N3533" s="97" t="s">
        <v>1544</v>
      </c>
      <c r="O3533" s="97" t="s">
        <v>539</v>
      </c>
      <c r="P3533" s="97" t="s">
        <v>1541</v>
      </c>
      <c r="Q3533" s="97" t="s">
        <v>153</v>
      </c>
      <c r="R3533" s="97" t="s">
        <v>131</v>
      </c>
      <c r="S3533" s="97" t="s">
        <v>149</v>
      </c>
      <c r="T3533" s="97" t="s">
        <v>150</v>
      </c>
      <c r="U3533" s="97" t="s">
        <v>134</v>
      </c>
      <c r="V3533" s="97" t="s">
        <v>135</v>
      </c>
      <c r="W3533" s="97" t="s">
        <v>136</v>
      </c>
      <c r="X3533" s="97"/>
      <c r="Y3533" s="99"/>
      <c r="Z3533" s="99"/>
      <c r="AA3533" s="99">
        <v>110414</v>
      </c>
      <c r="AB3533" s="99">
        <v>110414</v>
      </c>
      <c r="AC3533">
        <f t="shared" si="110"/>
        <v>1000</v>
      </c>
      <c r="AD3533" t="str">
        <f t="shared" si="111"/>
        <v>307</v>
      </c>
    </row>
    <row r="3534" spans="1:30" hidden="1" x14ac:dyDescent="0.25">
      <c r="A3534" s="97">
        <v>211113070441001</v>
      </c>
      <c r="B3534" s="97">
        <v>123</v>
      </c>
      <c r="C3534" s="97" t="s">
        <v>1538</v>
      </c>
      <c r="D3534" s="97">
        <v>14101</v>
      </c>
      <c r="E3534" s="97" t="s">
        <v>122</v>
      </c>
      <c r="F3534" s="98">
        <v>15</v>
      </c>
      <c r="G3534" s="98" t="s">
        <v>142</v>
      </c>
      <c r="H3534" s="97">
        <v>19</v>
      </c>
      <c r="I3534" s="97" t="s">
        <v>124</v>
      </c>
      <c r="J3534" s="97" t="s">
        <v>125</v>
      </c>
      <c r="K3534" s="97" t="s">
        <v>1543</v>
      </c>
      <c r="L3534" s="97"/>
      <c r="M3534" s="97"/>
      <c r="N3534" s="97" t="s">
        <v>1544</v>
      </c>
      <c r="O3534" s="97" t="s">
        <v>539</v>
      </c>
      <c r="P3534" s="97" t="s">
        <v>1541</v>
      </c>
      <c r="Q3534" s="97" t="s">
        <v>154</v>
      </c>
      <c r="R3534" s="97" t="s">
        <v>131</v>
      </c>
      <c r="S3534" s="97" t="s">
        <v>149</v>
      </c>
      <c r="T3534" s="97" t="s">
        <v>150</v>
      </c>
      <c r="U3534" s="97" t="s">
        <v>134</v>
      </c>
      <c r="V3534" s="97" t="s">
        <v>135</v>
      </c>
      <c r="W3534" s="97" t="s">
        <v>136</v>
      </c>
      <c r="X3534" s="97"/>
      <c r="Y3534" s="99"/>
      <c r="Z3534" s="99"/>
      <c r="AA3534" s="99">
        <v>36436.620000000003</v>
      </c>
      <c r="AB3534" s="99">
        <v>36436.620000000003</v>
      </c>
      <c r="AC3534">
        <f t="shared" si="110"/>
        <v>1000</v>
      </c>
      <c r="AD3534" t="str">
        <f t="shared" si="111"/>
        <v>307</v>
      </c>
    </row>
    <row r="3535" spans="1:30" hidden="1" x14ac:dyDescent="0.25">
      <c r="A3535" s="97">
        <v>211113070441001</v>
      </c>
      <c r="B3535" s="97">
        <v>123</v>
      </c>
      <c r="C3535" s="97" t="s">
        <v>1538</v>
      </c>
      <c r="D3535" s="97">
        <v>14103</v>
      </c>
      <c r="E3535" s="97" t="s">
        <v>122</v>
      </c>
      <c r="F3535" s="98">
        <v>15</v>
      </c>
      <c r="G3535" s="98" t="s">
        <v>142</v>
      </c>
      <c r="H3535" s="97">
        <v>19</v>
      </c>
      <c r="I3535" s="97" t="s">
        <v>124</v>
      </c>
      <c r="J3535" s="97" t="s">
        <v>125</v>
      </c>
      <c r="K3535" s="97" t="s">
        <v>1543</v>
      </c>
      <c r="L3535" s="97"/>
      <c r="M3535" s="97"/>
      <c r="N3535" s="97" t="s">
        <v>1544</v>
      </c>
      <c r="O3535" s="97" t="s">
        <v>539</v>
      </c>
      <c r="P3535" s="97" t="s">
        <v>1541</v>
      </c>
      <c r="Q3535" s="97" t="s">
        <v>155</v>
      </c>
      <c r="R3535" s="97" t="s">
        <v>131</v>
      </c>
      <c r="S3535" s="97" t="s">
        <v>149</v>
      </c>
      <c r="T3535" s="97" t="s">
        <v>150</v>
      </c>
      <c r="U3535" s="97" t="s">
        <v>134</v>
      </c>
      <c r="V3535" s="97" t="s">
        <v>135</v>
      </c>
      <c r="W3535" s="97" t="s">
        <v>136</v>
      </c>
      <c r="X3535" s="97"/>
      <c r="Y3535" s="99"/>
      <c r="Z3535" s="99"/>
      <c r="AA3535" s="99">
        <v>14905.89</v>
      </c>
      <c r="AB3535" s="99">
        <v>14905.89</v>
      </c>
      <c r="AC3535">
        <f t="shared" si="110"/>
        <v>1000</v>
      </c>
      <c r="AD3535" t="str">
        <f t="shared" si="111"/>
        <v>307</v>
      </c>
    </row>
    <row r="3536" spans="1:30" hidden="1" x14ac:dyDescent="0.25">
      <c r="A3536" s="97">
        <v>211113070441001</v>
      </c>
      <c r="B3536" s="97">
        <v>123</v>
      </c>
      <c r="C3536" s="97" t="s">
        <v>1538</v>
      </c>
      <c r="D3536" s="97">
        <v>14201</v>
      </c>
      <c r="E3536" s="97" t="s">
        <v>122</v>
      </c>
      <c r="F3536" s="98">
        <v>15</v>
      </c>
      <c r="G3536" s="98" t="s">
        <v>142</v>
      </c>
      <c r="H3536" s="97">
        <v>19</v>
      </c>
      <c r="I3536" s="97" t="s">
        <v>124</v>
      </c>
      <c r="J3536" s="97" t="s">
        <v>125</v>
      </c>
      <c r="K3536" s="97" t="s">
        <v>1543</v>
      </c>
      <c r="L3536" s="97"/>
      <c r="M3536" s="97"/>
      <c r="N3536" s="97" t="s">
        <v>1544</v>
      </c>
      <c r="O3536" s="97" t="s">
        <v>539</v>
      </c>
      <c r="P3536" s="97" t="s">
        <v>1541</v>
      </c>
      <c r="Q3536" s="97" t="s">
        <v>156</v>
      </c>
      <c r="R3536" s="97" t="s">
        <v>131</v>
      </c>
      <c r="S3536" s="97" t="s">
        <v>149</v>
      </c>
      <c r="T3536" s="97" t="s">
        <v>150</v>
      </c>
      <c r="U3536" s="97" t="s">
        <v>134</v>
      </c>
      <c r="V3536" s="97" t="s">
        <v>135</v>
      </c>
      <c r="W3536" s="97" t="s">
        <v>136</v>
      </c>
      <c r="X3536" s="97"/>
      <c r="Y3536" s="99"/>
      <c r="Z3536" s="99"/>
      <c r="AA3536" s="99">
        <v>33124.200000000004</v>
      </c>
      <c r="AB3536" s="99">
        <v>33124.199999999997</v>
      </c>
      <c r="AC3536">
        <f t="shared" si="110"/>
        <v>1000</v>
      </c>
      <c r="AD3536" t="str">
        <f t="shared" si="111"/>
        <v>307</v>
      </c>
    </row>
    <row r="3537" spans="1:30" hidden="1" x14ac:dyDescent="0.25">
      <c r="A3537" t="s">
        <v>1545</v>
      </c>
      <c r="B3537" t="s">
        <v>536</v>
      </c>
      <c r="C3537" t="s">
        <v>1538</v>
      </c>
      <c r="D3537" t="s">
        <v>186</v>
      </c>
      <c r="E3537" t="s">
        <v>122</v>
      </c>
      <c r="F3537" t="s">
        <v>159</v>
      </c>
      <c r="G3537" t="s">
        <v>160</v>
      </c>
      <c r="H3537" t="s">
        <v>304</v>
      </c>
      <c r="I3537" t="s">
        <v>124</v>
      </c>
      <c r="J3537" t="s">
        <v>125</v>
      </c>
      <c r="K3537" t="s">
        <v>1543</v>
      </c>
      <c r="N3537" t="s">
        <v>1544</v>
      </c>
      <c r="O3537" t="s">
        <v>539</v>
      </c>
      <c r="P3537" t="s">
        <v>1541</v>
      </c>
      <c r="Q3537" t="s">
        <v>188</v>
      </c>
      <c r="R3537" t="s">
        <v>131</v>
      </c>
      <c r="S3537" t="s">
        <v>164</v>
      </c>
      <c r="T3537" t="s">
        <v>165</v>
      </c>
      <c r="U3537" t="s">
        <v>134</v>
      </c>
      <c r="V3537" t="s">
        <v>135</v>
      </c>
      <c r="W3537" t="s">
        <v>136</v>
      </c>
      <c r="X3537" t="s">
        <v>1546</v>
      </c>
      <c r="AA3537" s="94">
        <v>12000</v>
      </c>
      <c r="AB3537" s="94">
        <v>12000</v>
      </c>
      <c r="AC3537">
        <f t="shared" si="110"/>
        <v>2000</v>
      </c>
      <c r="AD3537" t="str">
        <f t="shared" si="111"/>
        <v>307</v>
      </c>
    </row>
    <row r="3538" spans="1:30" hidden="1" x14ac:dyDescent="0.25">
      <c r="A3538" t="s">
        <v>1545</v>
      </c>
      <c r="B3538" t="s">
        <v>536</v>
      </c>
      <c r="C3538" t="s">
        <v>1538</v>
      </c>
      <c r="D3538" t="s">
        <v>192</v>
      </c>
      <c r="E3538" t="s">
        <v>122</v>
      </c>
      <c r="F3538" t="s">
        <v>159</v>
      </c>
      <c r="G3538" t="s">
        <v>160</v>
      </c>
      <c r="H3538" t="s">
        <v>304</v>
      </c>
      <c r="I3538" t="s">
        <v>124</v>
      </c>
      <c r="J3538" t="s">
        <v>125</v>
      </c>
      <c r="K3538" t="s">
        <v>1543</v>
      </c>
      <c r="N3538" t="s">
        <v>1544</v>
      </c>
      <c r="O3538" t="s">
        <v>539</v>
      </c>
      <c r="P3538" t="s">
        <v>1541</v>
      </c>
      <c r="Q3538" t="s">
        <v>193</v>
      </c>
      <c r="R3538" t="s">
        <v>131</v>
      </c>
      <c r="S3538" t="s">
        <v>164</v>
      </c>
      <c r="T3538" t="s">
        <v>165</v>
      </c>
      <c r="U3538" t="s">
        <v>134</v>
      </c>
      <c r="V3538" t="s">
        <v>135</v>
      </c>
      <c r="W3538" t="s">
        <v>136</v>
      </c>
      <c r="X3538" t="s">
        <v>1546</v>
      </c>
      <c r="AA3538" s="94">
        <v>12000</v>
      </c>
      <c r="AB3538" s="94">
        <v>12000</v>
      </c>
      <c r="AC3538">
        <f t="shared" si="110"/>
        <v>2000</v>
      </c>
      <c r="AD3538" t="str">
        <f t="shared" si="111"/>
        <v>307</v>
      </c>
    </row>
    <row r="3539" spans="1:30" hidden="1" x14ac:dyDescent="0.25">
      <c r="A3539" t="s">
        <v>1545</v>
      </c>
      <c r="B3539" t="s">
        <v>536</v>
      </c>
      <c r="C3539" t="s">
        <v>1538</v>
      </c>
      <c r="D3539" t="s">
        <v>198</v>
      </c>
      <c r="E3539" t="s">
        <v>122</v>
      </c>
      <c r="F3539" t="s">
        <v>159</v>
      </c>
      <c r="G3539" t="s">
        <v>160</v>
      </c>
      <c r="H3539" t="s">
        <v>304</v>
      </c>
      <c r="I3539" t="s">
        <v>124</v>
      </c>
      <c r="J3539" t="s">
        <v>125</v>
      </c>
      <c r="K3539" t="s">
        <v>1543</v>
      </c>
      <c r="N3539" t="s">
        <v>1544</v>
      </c>
      <c r="O3539" t="s">
        <v>539</v>
      </c>
      <c r="P3539" t="s">
        <v>1541</v>
      </c>
      <c r="Q3539" t="s">
        <v>199</v>
      </c>
      <c r="R3539" t="s">
        <v>131</v>
      </c>
      <c r="S3539" t="s">
        <v>164</v>
      </c>
      <c r="T3539" t="s">
        <v>165</v>
      </c>
      <c r="U3539" t="s">
        <v>134</v>
      </c>
      <c r="V3539" t="s">
        <v>135</v>
      </c>
      <c r="W3539" t="s">
        <v>136</v>
      </c>
      <c r="X3539" t="s">
        <v>1546</v>
      </c>
      <c r="AA3539" s="94">
        <v>12000</v>
      </c>
      <c r="AB3539" s="94">
        <v>12000</v>
      </c>
      <c r="AC3539">
        <f t="shared" si="110"/>
        <v>2000</v>
      </c>
      <c r="AD3539" t="str">
        <f t="shared" si="111"/>
        <v>307</v>
      </c>
    </row>
    <row r="3540" spans="1:30" hidden="1" x14ac:dyDescent="0.25">
      <c r="A3540" t="s">
        <v>1545</v>
      </c>
      <c r="B3540" t="s">
        <v>536</v>
      </c>
      <c r="C3540" t="s">
        <v>1538</v>
      </c>
      <c r="D3540" t="s">
        <v>172</v>
      </c>
      <c r="E3540" t="s">
        <v>122</v>
      </c>
      <c r="F3540" t="s">
        <v>159</v>
      </c>
      <c r="G3540" t="s">
        <v>160</v>
      </c>
      <c r="H3540" t="s">
        <v>304</v>
      </c>
      <c r="I3540" t="s">
        <v>124</v>
      </c>
      <c r="J3540" t="s">
        <v>125</v>
      </c>
      <c r="K3540" t="s">
        <v>1543</v>
      </c>
      <c r="N3540" t="s">
        <v>1544</v>
      </c>
      <c r="O3540" t="s">
        <v>539</v>
      </c>
      <c r="P3540" t="s">
        <v>1541</v>
      </c>
      <c r="Q3540" t="s">
        <v>173</v>
      </c>
      <c r="R3540" t="s">
        <v>131</v>
      </c>
      <c r="S3540" t="s">
        <v>164</v>
      </c>
      <c r="T3540" t="s">
        <v>165</v>
      </c>
      <c r="U3540" t="s">
        <v>134</v>
      </c>
      <c r="V3540" t="s">
        <v>135</v>
      </c>
      <c r="W3540" t="s">
        <v>136</v>
      </c>
      <c r="X3540" t="s">
        <v>1546</v>
      </c>
      <c r="AA3540" s="94">
        <v>12000</v>
      </c>
      <c r="AB3540" s="94">
        <v>12000</v>
      </c>
      <c r="AC3540">
        <f t="shared" si="110"/>
        <v>3000</v>
      </c>
      <c r="AD3540" t="str">
        <f t="shared" si="111"/>
        <v>307</v>
      </c>
    </row>
    <row r="3541" spans="1:30" hidden="1" x14ac:dyDescent="0.25">
      <c r="A3541" t="s">
        <v>1545</v>
      </c>
      <c r="B3541" t="s">
        <v>536</v>
      </c>
      <c r="C3541" t="s">
        <v>1538</v>
      </c>
      <c r="D3541" t="s">
        <v>174</v>
      </c>
      <c r="E3541" t="s">
        <v>122</v>
      </c>
      <c r="F3541" t="s">
        <v>159</v>
      </c>
      <c r="G3541" t="s">
        <v>160</v>
      </c>
      <c r="H3541" t="s">
        <v>304</v>
      </c>
      <c r="I3541" t="s">
        <v>124</v>
      </c>
      <c r="J3541" t="s">
        <v>125</v>
      </c>
      <c r="K3541" t="s">
        <v>1543</v>
      </c>
      <c r="N3541" t="s">
        <v>1544</v>
      </c>
      <c r="O3541" t="s">
        <v>539</v>
      </c>
      <c r="P3541" t="s">
        <v>1541</v>
      </c>
      <c r="Q3541" t="s">
        <v>175</v>
      </c>
      <c r="R3541" t="s">
        <v>131</v>
      </c>
      <c r="S3541" t="s">
        <v>164</v>
      </c>
      <c r="T3541" t="s">
        <v>165</v>
      </c>
      <c r="U3541" t="s">
        <v>134</v>
      </c>
      <c r="V3541" t="s">
        <v>135</v>
      </c>
      <c r="W3541" t="s">
        <v>136</v>
      </c>
      <c r="X3541" t="s">
        <v>1546</v>
      </c>
      <c r="AA3541" s="94">
        <v>12000</v>
      </c>
      <c r="AB3541" s="94">
        <v>12000</v>
      </c>
      <c r="AC3541">
        <f t="shared" si="110"/>
        <v>3000</v>
      </c>
      <c r="AD3541" t="str">
        <f t="shared" si="111"/>
        <v>307</v>
      </c>
    </row>
    <row r="3542" spans="1:30" hidden="1" x14ac:dyDescent="0.25">
      <c r="A3542" s="97">
        <v>211113070441001</v>
      </c>
      <c r="B3542" s="97">
        <v>123</v>
      </c>
      <c r="C3542" s="97" t="s">
        <v>1538</v>
      </c>
      <c r="D3542" s="97">
        <v>14301</v>
      </c>
      <c r="E3542" s="97" t="s">
        <v>122</v>
      </c>
      <c r="F3542" s="98">
        <v>15</v>
      </c>
      <c r="G3542" s="98" t="s">
        <v>142</v>
      </c>
      <c r="H3542" s="97">
        <v>19</v>
      </c>
      <c r="I3542" s="97" t="s">
        <v>124</v>
      </c>
      <c r="J3542" s="97" t="s">
        <v>125</v>
      </c>
      <c r="K3542" s="97" t="s">
        <v>1543</v>
      </c>
      <c r="L3542" s="97"/>
      <c r="M3542" s="97"/>
      <c r="N3542" s="97" t="s">
        <v>1544</v>
      </c>
      <c r="O3542" s="97" t="s">
        <v>539</v>
      </c>
      <c r="P3542" s="97" t="s">
        <v>1541</v>
      </c>
      <c r="Q3542" s="97" t="s">
        <v>178</v>
      </c>
      <c r="R3542" s="97" t="s">
        <v>131</v>
      </c>
      <c r="S3542" s="97" t="s">
        <v>149</v>
      </c>
      <c r="T3542" s="97" t="s">
        <v>150</v>
      </c>
      <c r="U3542" s="97" t="s">
        <v>134</v>
      </c>
      <c r="V3542" s="97" t="s">
        <v>135</v>
      </c>
      <c r="W3542" s="97" t="s">
        <v>136</v>
      </c>
      <c r="X3542" s="97"/>
      <c r="Y3542" s="99"/>
      <c r="Z3542" s="99"/>
      <c r="AA3542" s="99">
        <v>39749.040000000001</v>
      </c>
      <c r="AB3542" s="99">
        <v>39749.040000000001</v>
      </c>
      <c r="AC3542">
        <f t="shared" si="110"/>
        <v>1000</v>
      </c>
      <c r="AD3542" t="str">
        <f t="shared" si="111"/>
        <v>307</v>
      </c>
    </row>
    <row r="3543" spans="1:30" hidden="1" x14ac:dyDescent="0.25">
      <c r="A3543" s="97">
        <v>211113070442001</v>
      </c>
      <c r="B3543" s="97">
        <v>123</v>
      </c>
      <c r="C3543" s="97" t="s">
        <v>1538</v>
      </c>
      <c r="D3543" s="97" t="s">
        <v>141</v>
      </c>
      <c r="E3543" s="97" t="s">
        <v>122</v>
      </c>
      <c r="F3543" s="98">
        <v>15</v>
      </c>
      <c r="G3543" s="98" t="s">
        <v>142</v>
      </c>
      <c r="H3543" s="97" t="s">
        <v>143</v>
      </c>
      <c r="I3543" s="97" t="s">
        <v>124</v>
      </c>
      <c r="J3543" s="97" t="s">
        <v>125</v>
      </c>
      <c r="K3543" s="97" t="s">
        <v>1547</v>
      </c>
      <c r="L3543" s="97"/>
      <c r="M3543" s="97"/>
      <c r="N3543" s="97" t="s">
        <v>1548</v>
      </c>
      <c r="O3543" s="97" t="s">
        <v>539</v>
      </c>
      <c r="P3543" s="97" t="s">
        <v>1541</v>
      </c>
      <c r="Q3543" s="97" t="s">
        <v>148</v>
      </c>
      <c r="R3543" s="97" t="s">
        <v>131</v>
      </c>
      <c r="S3543" s="97" t="s">
        <v>149</v>
      </c>
      <c r="T3543" s="97" t="s">
        <v>150</v>
      </c>
      <c r="U3543" s="97" t="s">
        <v>151</v>
      </c>
      <c r="V3543" s="97" t="s">
        <v>135</v>
      </c>
      <c r="W3543" s="97" t="s">
        <v>136</v>
      </c>
      <c r="X3543" s="97"/>
      <c r="Y3543" s="99"/>
      <c r="Z3543" s="99"/>
      <c r="AA3543" s="99">
        <v>662484</v>
      </c>
      <c r="AB3543" s="99">
        <v>662484</v>
      </c>
      <c r="AC3543">
        <f t="shared" si="110"/>
        <v>1000</v>
      </c>
      <c r="AD3543" t="str">
        <f t="shared" si="111"/>
        <v>307</v>
      </c>
    </row>
    <row r="3544" spans="1:30" hidden="1" x14ac:dyDescent="0.25">
      <c r="A3544" s="97">
        <v>211113070442001</v>
      </c>
      <c r="B3544" s="97">
        <v>123</v>
      </c>
      <c r="C3544" s="97" t="s">
        <v>1538</v>
      </c>
      <c r="D3544" s="97">
        <v>13201</v>
      </c>
      <c r="E3544" s="97" t="s">
        <v>122</v>
      </c>
      <c r="F3544" s="98">
        <v>15</v>
      </c>
      <c r="G3544" s="98" t="s">
        <v>142</v>
      </c>
      <c r="H3544" s="97">
        <v>19</v>
      </c>
      <c r="I3544" s="97" t="s">
        <v>124</v>
      </c>
      <c r="J3544" s="97" t="s">
        <v>125</v>
      </c>
      <c r="K3544" s="97" t="s">
        <v>1547</v>
      </c>
      <c r="L3544" s="97"/>
      <c r="M3544" s="97"/>
      <c r="N3544" s="97" t="s">
        <v>1548</v>
      </c>
      <c r="O3544" s="97" t="s">
        <v>539</v>
      </c>
      <c r="P3544" s="97" t="s">
        <v>1541</v>
      </c>
      <c r="Q3544" s="97" t="s">
        <v>152</v>
      </c>
      <c r="R3544" s="97" t="s">
        <v>131</v>
      </c>
      <c r="S3544" s="97" t="s">
        <v>149</v>
      </c>
      <c r="T3544" s="97" t="s">
        <v>150</v>
      </c>
      <c r="U3544" s="97" t="s">
        <v>134</v>
      </c>
      <c r="V3544" s="97" t="s">
        <v>135</v>
      </c>
      <c r="W3544" s="97" t="s">
        <v>136</v>
      </c>
      <c r="X3544" s="97"/>
      <c r="Y3544" s="99"/>
      <c r="Z3544" s="99"/>
      <c r="AA3544" s="99">
        <v>27603.5</v>
      </c>
      <c r="AB3544" s="99">
        <v>27603.5</v>
      </c>
      <c r="AC3544">
        <f t="shared" si="110"/>
        <v>1000</v>
      </c>
      <c r="AD3544" t="str">
        <f t="shared" si="111"/>
        <v>307</v>
      </c>
    </row>
    <row r="3545" spans="1:30" hidden="1" x14ac:dyDescent="0.25">
      <c r="A3545" s="97">
        <v>211113070442001</v>
      </c>
      <c r="B3545" s="97">
        <v>123</v>
      </c>
      <c r="C3545" s="97" t="s">
        <v>1538</v>
      </c>
      <c r="D3545" s="97">
        <v>13203</v>
      </c>
      <c r="E3545" s="97" t="s">
        <v>122</v>
      </c>
      <c r="F3545" s="98">
        <v>15</v>
      </c>
      <c r="G3545" s="98" t="s">
        <v>142</v>
      </c>
      <c r="H3545" s="97">
        <v>19</v>
      </c>
      <c r="I3545" s="97" t="s">
        <v>124</v>
      </c>
      <c r="J3545" s="97" t="s">
        <v>125</v>
      </c>
      <c r="K3545" s="97" t="s">
        <v>1547</v>
      </c>
      <c r="L3545" s="97"/>
      <c r="M3545" s="97"/>
      <c r="N3545" s="97" t="s">
        <v>1548</v>
      </c>
      <c r="O3545" s="97" t="s">
        <v>539</v>
      </c>
      <c r="P3545" s="97" t="s">
        <v>1541</v>
      </c>
      <c r="Q3545" s="97" t="s">
        <v>153</v>
      </c>
      <c r="R3545" s="97" t="s">
        <v>131</v>
      </c>
      <c r="S3545" s="97" t="s">
        <v>149</v>
      </c>
      <c r="T3545" s="97" t="s">
        <v>150</v>
      </c>
      <c r="U3545" s="97" t="s">
        <v>134</v>
      </c>
      <c r="V3545" s="97" t="s">
        <v>135</v>
      </c>
      <c r="W3545" s="97" t="s">
        <v>136</v>
      </c>
      <c r="X3545" s="97"/>
      <c r="Y3545" s="99"/>
      <c r="Z3545" s="99"/>
      <c r="AA3545" s="99">
        <v>110414</v>
      </c>
      <c r="AB3545" s="99">
        <v>110414</v>
      </c>
      <c r="AC3545">
        <f t="shared" si="110"/>
        <v>1000</v>
      </c>
      <c r="AD3545" t="str">
        <f t="shared" si="111"/>
        <v>307</v>
      </c>
    </row>
    <row r="3546" spans="1:30" hidden="1" x14ac:dyDescent="0.25">
      <c r="A3546" s="97">
        <v>211113070442001</v>
      </c>
      <c r="B3546" s="97">
        <v>123</v>
      </c>
      <c r="C3546" s="97" t="s">
        <v>1538</v>
      </c>
      <c r="D3546" s="97">
        <v>14101</v>
      </c>
      <c r="E3546" s="97" t="s">
        <v>122</v>
      </c>
      <c r="F3546" s="98">
        <v>15</v>
      </c>
      <c r="G3546" s="98" t="s">
        <v>142</v>
      </c>
      <c r="H3546" s="97">
        <v>19</v>
      </c>
      <c r="I3546" s="97" t="s">
        <v>124</v>
      </c>
      <c r="J3546" s="97" t="s">
        <v>125</v>
      </c>
      <c r="K3546" s="97" t="s">
        <v>1547</v>
      </c>
      <c r="L3546" s="97"/>
      <c r="M3546" s="97"/>
      <c r="N3546" s="97" t="s">
        <v>1548</v>
      </c>
      <c r="O3546" s="97" t="s">
        <v>539</v>
      </c>
      <c r="P3546" s="97" t="s">
        <v>1541</v>
      </c>
      <c r="Q3546" s="97" t="s">
        <v>154</v>
      </c>
      <c r="R3546" s="97" t="s">
        <v>131</v>
      </c>
      <c r="S3546" s="97" t="s">
        <v>149</v>
      </c>
      <c r="T3546" s="97" t="s">
        <v>150</v>
      </c>
      <c r="U3546" s="97" t="s">
        <v>134</v>
      </c>
      <c r="V3546" s="97" t="s">
        <v>135</v>
      </c>
      <c r="W3546" s="97" t="s">
        <v>136</v>
      </c>
      <c r="X3546" s="97"/>
      <c r="Y3546" s="99"/>
      <c r="Z3546" s="99"/>
      <c r="AA3546" s="99">
        <v>36436.620000000003</v>
      </c>
      <c r="AB3546" s="99">
        <v>36436.620000000003</v>
      </c>
      <c r="AC3546">
        <f t="shared" si="110"/>
        <v>1000</v>
      </c>
      <c r="AD3546" t="str">
        <f t="shared" si="111"/>
        <v>307</v>
      </c>
    </row>
    <row r="3547" spans="1:30" hidden="1" x14ac:dyDescent="0.25">
      <c r="A3547" s="97">
        <v>211113070442001</v>
      </c>
      <c r="B3547" s="97">
        <v>123</v>
      </c>
      <c r="C3547" s="97" t="s">
        <v>1538</v>
      </c>
      <c r="D3547" s="97">
        <v>14103</v>
      </c>
      <c r="E3547" s="97" t="s">
        <v>122</v>
      </c>
      <c r="F3547" s="98">
        <v>15</v>
      </c>
      <c r="G3547" s="98" t="s">
        <v>142</v>
      </c>
      <c r="H3547" s="97">
        <v>19</v>
      </c>
      <c r="I3547" s="97" t="s">
        <v>124</v>
      </c>
      <c r="J3547" s="97" t="s">
        <v>125</v>
      </c>
      <c r="K3547" s="97" t="s">
        <v>1547</v>
      </c>
      <c r="L3547" s="97"/>
      <c r="M3547" s="97"/>
      <c r="N3547" s="97" t="s">
        <v>1548</v>
      </c>
      <c r="O3547" s="97" t="s">
        <v>539</v>
      </c>
      <c r="P3547" s="97" t="s">
        <v>1541</v>
      </c>
      <c r="Q3547" s="97" t="s">
        <v>155</v>
      </c>
      <c r="R3547" s="97" t="s">
        <v>131</v>
      </c>
      <c r="S3547" s="97" t="s">
        <v>149</v>
      </c>
      <c r="T3547" s="97" t="s">
        <v>150</v>
      </c>
      <c r="U3547" s="97" t="s">
        <v>134</v>
      </c>
      <c r="V3547" s="97" t="s">
        <v>135</v>
      </c>
      <c r="W3547" s="97" t="s">
        <v>136</v>
      </c>
      <c r="X3547" s="97"/>
      <c r="Y3547" s="99"/>
      <c r="Z3547" s="99"/>
      <c r="AA3547" s="99">
        <v>14905.89</v>
      </c>
      <c r="AB3547" s="99">
        <v>14905.89</v>
      </c>
      <c r="AC3547">
        <f t="shared" si="110"/>
        <v>1000</v>
      </c>
      <c r="AD3547" t="str">
        <f t="shared" si="111"/>
        <v>307</v>
      </c>
    </row>
    <row r="3548" spans="1:30" hidden="1" x14ac:dyDescent="0.25">
      <c r="A3548" s="97">
        <v>211113070442001</v>
      </c>
      <c r="B3548" s="97">
        <v>123</v>
      </c>
      <c r="C3548" s="97" t="s">
        <v>1538</v>
      </c>
      <c r="D3548" s="97">
        <v>14201</v>
      </c>
      <c r="E3548" s="97" t="s">
        <v>122</v>
      </c>
      <c r="F3548" s="98">
        <v>15</v>
      </c>
      <c r="G3548" s="98" t="s">
        <v>142</v>
      </c>
      <c r="H3548" s="97">
        <v>19</v>
      </c>
      <c r="I3548" s="97" t="s">
        <v>124</v>
      </c>
      <c r="J3548" s="97" t="s">
        <v>125</v>
      </c>
      <c r="K3548" s="97" t="s">
        <v>1547</v>
      </c>
      <c r="L3548" s="97"/>
      <c r="M3548" s="97"/>
      <c r="N3548" s="97" t="s">
        <v>1548</v>
      </c>
      <c r="O3548" s="97" t="s">
        <v>539</v>
      </c>
      <c r="P3548" s="97" t="s">
        <v>1541</v>
      </c>
      <c r="Q3548" s="97" t="s">
        <v>156</v>
      </c>
      <c r="R3548" s="97" t="s">
        <v>131</v>
      </c>
      <c r="S3548" s="97" t="s">
        <v>149</v>
      </c>
      <c r="T3548" s="97" t="s">
        <v>150</v>
      </c>
      <c r="U3548" s="97" t="s">
        <v>134</v>
      </c>
      <c r="V3548" s="97" t="s">
        <v>135</v>
      </c>
      <c r="W3548" s="97" t="s">
        <v>136</v>
      </c>
      <c r="X3548" s="97"/>
      <c r="Y3548" s="99"/>
      <c r="Z3548" s="99"/>
      <c r="AA3548" s="99">
        <v>33124.200000000004</v>
      </c>
      <c r="AB3548" s="99">
        <v>33124.199999999997</v>
      </c>
      <c r="AC3548">
        <f t="shared" si="110"/>
        <v>1000</v>
      </c>
      <c r="AD3548" t="str">
        <f t="shared" si="111"/>
        <v>307</v>
      </c>
    </row>
    <row r="3549" spans="1:30" hidden="1" x14ac:dyDescent="0.25">
      <c r="A3549" t="s">
        <v>1549</v>
      </c>
      <c r="B3549" t="s">
        <v>536</v>
      </c>
      <c r="C3549" t="s">
        <v>1538</v>
      </c>
      <c r="D3549" t="s">
        <v>186</v>
      </c>
      <c r="E3549" t="s">
        <v>122</v>
      </c>
      <c r="F3549" t="s">
        <v>159</v>
      </c>
      <c r="G3549" t="s">
        <v>160</v>
      </c>
      <c r="H3549" t="s">
        <v>304</v>
      </c>
      <c r="I3549" t="s">
        <v>124</v>
      </c>
      <c r="J3549" t="s">
        <v>125</v>
      </c>
      <c r="K3549" t="s">
        <v>1547</v>
      </c>
      <c r="N3549" t="s">
        <v>1548</v>
      </c>
      <c r="O3549" t="s">
        <v>539</v>
      </c>
      <c r="P3549" t="s">
        <v>1541</v>
      </c>
      <c r="Q3549" t="s">
        <v>188</v>
      </c>
      <c r="R3549" t="s">
        <v>131</v>
      </c>
      <c r="S3549" t="s">
        <v>164</v>
      </c>
      <c r="T3549" t="s">
        <v>165</v>
      </c>
      <c r="U3549" t="s">
        <v>134</v>
      </c>
      <c r="V3549" t="s">
        <v>135</v>
      </c>
      <c r="W3549" t="s">
        <v>136</v>
      </c>
      <c r="X3549" t="s">
        <v>1550</v>
      </c>
      <c r="AA3549" s="94">
        <v>12000</v>
      </c>
      <c r="AB3549" s="94">
        <v>12000</v>
      </c>
      <c r="AC3549">
        <f t="shared" si="110"/>
        <v>2000</v>
      </c>
      <c r="AD3549" t="str">
        <f t="shared" si="111"/>
        <v>307</v>
      </c>
    </row>
    <row r="3550" spans="1:30" hidden="1" x14ac:dyDescent="0.25">
      <c r="A3550" t="s">
        <v>1549</v>
      </c>
      <c r="B3550" t="s">
        <v>536</v>
      </c>
      <c r="C3550" t="s">
        <v>1538</v>
      </c>
      <c r="D3550" t="s">
        <v>192</v>
      </c>
      <c r="E3550" t="s">
        <v>122</v>
      </c>
      <c r="F3550" t="s">
        <v>159</v>
      </c>
      <c r="G3550" t="s">
        <v>160</v>
      </c>
      <c r="H3550" t="s">
        <v>304</v>
      </c>
      <c r="I3550" t="s">
        <v>124</v>
      </c>
      <c r="J3550" t="s">
        <v>125</v>
      </c>
      <c r="K3550" t="s">
        <v>1547</v>
      </c>
      <c r="N3550" t="s">
        <v>1548</v>
      </c>
      <c r="O3550" t="s">
        <v>539</v>
      </c>
      <c r="P3550" t="s">
        <v>1541</v>
      </c>
      <c r="Q3550" t="s">
        <v>193</v>
      </c>
      <c r="R3550" t="s">
        <v>131</v>
      </c>
      <c r="S3550" t="s">
        <v>164</v>
      </c>
      <c r="T3550" t="s">
        <v>165</v>
      </c>
      <c r="U3550" t="s">
        <v>134</v>
      </c>
      <c r="V3550" t="s">
        <v>135</v>
      </c>
      <c r="W3550" t="s">
        <v>136</v>
      </c>
      <c r="X3550" t="s">
        <v>1550</v>
      </c>
      <c r="AA3550" s="94">
        <v>12000</v>
      </c>
      <c r="AB3550" s="94">
        <v>12000</v>
      </c>
      <c r="AC3550">
        <f t="shared" si="110"/>
        <v>2000</v>
      </c>
      <c r="AD3550" t="str">
        <f t="shared" si="111"/>
        <v>307</v>
      </c>
    </row>
    <row r="3551" spans="1:30" hidden="1" x14ac:dyDescent="0.25">
      <c r="A3551" t="s">
        <v>1549</v>
      </c>
      <c r="B3551" t="s">
        <v>536</v>
      </c>
      <c r="C3551" t="s">
        <v>1538</v>
      </c>
      <c r="D3551" t="s">
        <v>198</v>
      </c>
      <c r="E3551" t="s">
        <v>122</v>
      </c>
      <c r="F3551" t="s">
        <v>159</v>
      </c>
      <c r="G3551" t="s">
        <v>160</v>
      </c>
      <c r="H3551" t="s">
        <v>304</v>
      </c>
      <c r="I3551" t="s">
        <v>124</v>
      </c>
      <c r="J3551" t="s">
        <v>125</v>
      </c>
      <c r="K3551" t="s">
        <v>1547</v>
      </c>
      <c r="N3551" t="s">
        <v>1548</v>
      </c>
      <c r="O3551" t="s">
        <v>539</v>
      </c>
      <c r="P3551" t="s">
        <v>1541</v>
      </c>
      <c r="Q3551" t="s">
        <v>199</v>
      </c>
      <c r="R3551" t="s">
        <v>131</v>
      </c>
      <c r="S3551" t="s">
        <v>164</v>
      </c>
      <c r="T3551" t="s">
        <v>165</v>
      </c>
      <c r="U3551" t="s">
        <v>134</v>
      </c>
      <c r="V3551" t="s">
        <v>135</v>
      </c>
      <c r="W3551" t="s">
        <v>136</v>
      </c>
      <c r="X3551" t="s">
        <v>1550</v>
      </c>
      <c r="AA3551" s="94">
        <v>12000</v>
      </c>
      <c r="AB3551" s="94">
        <v>12000</v>
      </c>
      <c r="AC3551">
        <f t="shared" si="110"/>
        <v>2000</v>
      </c>
      <c r="AD3551" t="str">
        <f t="shared" si="111"/>
        <v>307</v>
      </c>
    </row>
    <row r="3552" spans="1:30" hidden="1" x14ac:dyDescent="0.25">
      <c r="A3552" t="s">
        <v>1549</v>
      </c>
      <c r="B3552" t="s">
        <v>536</v>
      </c>
      <c r="C3552" t="s">
        <v>1538</v>
      </c>
      <c r="D3552" t="s">
        <v>172</v>
      </c>
      <c r="E3552" t="s">
        <v>122</v>
      </c>
      <c r="F3552" t="s">
        <v>159</v>
      </c>
      <c r="G3552" t="s">
        <v>160</v>
      </c>
      <c r="H3552" t="s">
        <v>304</v>
      </c>
      <c r="I3552" t="s">
        <v>124</v>
      </c>
      <c r="J3552" t="s">
        <v>125</v>
      </c>
      <c r="K3552" t="s">
        <v>1547</v>
      </c>
      <c r="N3552" t="s">
        <v>1548</v>
      </c>
      <c r="O3552" t="s">
        <v>539</v>
      </c>
      <c r="P3552" t="s">
        <v>1541</v>
      </c>
      <c r="Q3552" t="s">
        <v>173</v>
      </c>
      <c r="R3552" t="s">
        <v>131</v>
      </c>
      <c r="S3552" t="s">
        <v>164</v>
      </c>
      <c r="T3552" t="s">
        <v>165</v>
      </c>
      <c r="U3552" t="s">
        <v>134</v>
      </c>
      <c r="V3552" t="s">
        <v>135</v>
      </c>
      <c r="W3552" t="s">
        <v>136</v>
      </c>
      <c r="X3552" t="s">
        <v>1550</v>
      </c>
      <c r="AA3552" s="94">
        <v>12000</v>
      </c>
      <c r="AB3552" s="94">
        <v>12000</v>
      </c>
      <c r="AC3552">
        <f t="shared" si="110"/>
        <v>3000</v>
      </c>
      <c r="AD3552" t="str">
        <f t="shared" si="111"/>
        <v>307</v>
      </c>
    </row>
    <row r="3553" spans="1:30" hidden="1" x14ac:dyDescent="0.25">
      <c r="A3553" t="s">
        <v>1549</v>
      </c>
      <c r="B3553" t="s">
        <v>536</v>
      </c>
      <c r="C3553" t="s">
        <v>1538</v>
      </c>
      <c r="D3553" t="s">
        <v>174</v>
      </c>
      <c r="E3553" t="s">
        <v>122</v>
      </c>
      <c r="F3553" t="s">
        <v>159</v>
      </c>
      <c r="G3553" t="s">
        <v>160</v>
      </c>
      <c r="H3553" t="s">
        <v>304</v>
      </c>
      <c r="I3553" t="s">
        <v>124</v>
      </c>
      <c r="J3553" t="s">
        <v>125</v>
      </c>
      <c r="K3553" t="s">
        <v>1547</v>
      </c>
      <c r="N3553" t="s">
        <v>1548</v>
      </c>
      <c r="O3553" t="s">
        <v>539</v>
      </c>
      <c r="P3553" t="s">
        <v>1541</v>
      </c>
      <c r="Q3553" t="s">
        <v>175</v>
      </c>
      <c r="R3553" t="s">
        <v>131</v>
      </c>
      <c r="S3553" t="s">
        <v>164</v>
      </c>
      <c r="T3553" t="s">
        <v>165</v>
      </c>
      <c r="U3553" t="s">
        <v>134</v>
      </c>
      <c r="V3553" t="s">
        <v>135</v>
      </c>
      <c r="W3553" t="s">
        <v>136</v>
      </c>
      <c r="X3553" t="s">
        <v>1550</v>
      </c>
      <c r="AA3553" s="94">
        <v>12000</v>
      </c>
      <c r="AB3553" s="94">
        <v>12000</v>
      </c>
      <c r="AC3553">
        <f t="shared" si="110"/>
        <v>3000</v>
      </c>
      <c r="AD3553" t="str">
        <f t="shared" si="111"/>
        <v>307</v>
      </c>
    </row>
    <row r="3554" spans="1:30" hidden="1" x14ac:dyDescent="0.25">
      <c r="A3554" t="s">
        <v>1551</v>
      </c>
      <c r="B3554" t="s">
        <v>536</v>
      </c>
      <c r="C3554" t="s">
        <v>1538</v>
      </c>
      <c r="D3554" t="s">
        <v>186</v>
      </c>
      <c r="E3554" t="s">
        <v>122</v>
      </c>
      <c r="F3554" t="s">
        <v>159</v>
      </c>
      <c r="G3554" t="s">
        <v>160</v>
      </c>
      <c r="H3554" t="s">
        <v>304</v>
      </c>
      <c r="I3554" t="s">
        <v>124</v>
      </c>
      <c r="J3554" t="s">
        <v>125</v>
      </c>
      <c r="K3554" t="s">
        <v>1552</v>
      </c>
      <c r="N3554" t="s">
        <v>1553</v>
      </c>
      <c r="O3554" t="s">
        <v>539</v>
      </c>
      <c r="P3554" t="s">
        <v>1541</v>
      </c>
      <c r="Q3554" t="s">
        <v>188</v>
      </c>
      <c r="R3554" t="s">
        <v>131</v>
      </c>
      <c r="S3554" t="s">
        <v>164</v>
      </c>
      <c r="T3554" t="s">
        <v>165</v>
      </c>
      <c r="U3554" t="s">
        <v>134</v>
      </c>
      <c r="V3554" t="s">
        <v>135</v>
      </c>
      <c r="W3554" t="s">
        <v>136</v>
      </c>
      <c r="X3554" t="s">
        <v>1554</v>
      </c>
      <c r="AA3554" s="94">
        <v>0</v>
      </c>
      <c r="AB3554" s="94">
        <v>0</v>
      </c>
      <c r="AC3554">
        <f t="shared" si="110"/>
        <v>2000</v>
      </c>
      <c r="AD3554" t="str">
        <f t="shared" si="111"/>
        <v>307</v>
      </c>
    </row>
    <row r="3555" spans="1:30" hidden="1" x14ac:dyDescent="0.25">
      <c r="A3555" t="s">
        <v>1551</v>
      </c>
      <c r="B3555" t="s">
        <v>536</v>
      </c>
      <c r="C3555" t="s">
        <v>1538</v>
      </c>
      <c r="D3555" t="s">
        <v>192</v>
      </c>
      <c r="E3555" t="s">
        <v>122</v>
      </c>
      <c r="F3555" t="s">
        <v>159</v>
      </c>
      <c r="G3555" t="s">
        <v>160</v>
      </c>
      <c r="H3555" t="s">
        <v>304</v>
      </c>
      <c r="I3555" t="s">
        <v>124</v>
      </c>
      <c r="J3555" t="s">
        <v>125</v>
      </c>
      <c r="K3555" t="s">
        <v>1552</v>
      </c>
      <c r="N3555" t="s">
        <v>1553</v>
      </c>
      <c r="O3555" t="s">
        <v>539</v>
      </c>
      <c r="P3555" t="s">
        <v>1541</v>
      </c>
      <c r="Q3555" t="s">
        <v>193</v>
      </c>
      <c r="R3555" t="s">
        <v>131</v>
      </c>
      <c r="S3555" t="s">
        <v>164</v>
      </c>
      <c r="T3555" t="s">
        <v>165</v>
      </c>
      <c r="U3555" t="s">
        <v>134</v>
      </c>
      <c r="V3555" t="s">
        <v>135</v>
      </c>
      <c r="W3555" t="s">
        <v>136</v>
      </c>
      <c r="X3555" t="s">
        <v>1554</v>
      </c>
      <c r="AA3555" s="94">
        <v>0</v>
      </c>
      <c r="AB3555" s="94">
        <v>0</v>
      </c>
      <c r="AC3555">
        <f t="shared" si="110"/>
        <v>2000</v>
      </c>
      <c r="AD3555" t="str">
        <f t="shared" si="111"/>
        <v>307</v>
      </c>
    </row>
    <row r="3556" spans="1:30" hidden="1" x14ac:dyDescent="0.25">
      <c r="A3556" t="s">
        <v>1551</v>
      </c>
      <c r="B3556" t="s">
        <v>536</v>
      </c>
      <c r="C3556" t="s">
        <v>1538</v>
      </c>
      <c r="D3556" t="s">
        <v>198</v>
      </c>
      <c r="E3556" t="s">
        <v>122</v>
      </c>
      <c r="F3556" t="s">
        <v>159</v>
      </c>
      <c r="G3556" t="s">
        <v>160</v>
      </c>
      <c r="H3556" t="s">
        <v>304</v>
      </c>
      <c r="I3556" t="s">
        <v>124</v>
      </c>
      <c r="J3556" t="s">
        <v>125</v>
      </c>
      <c r="K3556" t="s">
        <v>1552</v>
      </c>
      <c r="N3556" t="s">
        <v>1553</v>
      </c>
      <c r="O3556" t="s">
        <v>539</v>
      </c>
      <c r="P3556" t="s">
        <v>1541</v>
      </c>
      <c r="Q3556" t="s">
        <v>199</v>
      </c>
      <c r="R3556" t="s">
        <v>131</v>
      </c>
      <c r="S3556" t="s">
        <v>164</v>
      </c>
      <c r="T3556" t="s">
        <v>165</v>
      </c>
      <c r="U3556" t="s">
        <v>134</v>
      </c>
      <c r="V3556" t="s">
        <v>135</v>
      </c>
      <c r="W3556" t="s">
        <v>136</v>
      </c>
      <c r="X3556" t="s">
        <v>1554</v>
      </c>
      <c r="AA3556" s="94">
        <v>0</v>
      </c>
      <c r="AB3556" s="94">
        <v>0</v>
      </c>
      <c r="AC3556">
        <f t="shared" si="110"/>
        <v>2000</v>
      </c>
      <c r="AD3556" t="str">
        <f t="shared" si="111"/>
        <v>307</v>
      </c>
    </row>
    <row r="3557" spans="1:30" hidden="1" x14ac:dyDescent="0.25">
      <c r="A3557" t="s">
        <v>1551</v>
      </c>
      <c r="B3557" t="s">
        <v>536</v>
      </c>
      <c r="C3557" t="s">
        <v>1538</v>
      </c>
      <c r="D3557" t="s">
        <v>172</v>
      </c>
      <c r="E3557" t="s">
        <v>122</v>
      </c>
      <c r="F3557" t="s">
        <v>159</v>
      </c>
      <c r="G3557" t="s">
        <v>160</v>
      </c>
      <c r="H3557" t="s">
        <v>304</v>
      </c>
      <c r="I3557" t="s">
        <v>124</v>
      </c>
      <c r="J3557" t="s">
        <v>125</v>
      </c>
      <c r="K3557" t="s">
        <v>1552</v>
      </c>
      <c r="N3557" t="s">
        <v>1553</v>
      </c>
      <c r="O3557" t="s">
        <v>539</v>
      </c>
      <c r="P3557" t="s">
        <v>1541</v>
      </c>
      <c r="Q3557" t="s">
        <v>173</v>
      </c>
      <c r="R3557" t="s">
        <v>131</v>
      </c>
      <c r="S3557" t="s">
        <v>164</v>
      </c>
      <c r="T3557" t="s">
        <v>165</v>
      </c>
      <c r="U3557" t="s">
        <v>134</v>
      </c>
      <c r="V3557" t="s">
        <v>135</v>
      </c>
      <c r="W3557" t="s">
        <v>136</v>
      </c>
      <c r="X3557" t="s">
        <v>1554</v>
      </c>
      <c r="AA3557" s="94">
        <v>0</v>
      </c>
      <c r="AB3557" s="94">
        <v>0</v>
      </c>
      <c r="AC3557">
        <f t="shared" si="110"/>
        <v>3000</v>
      </c>
      <c r="AD3557" t="str">
        <f t="shared" si="111"/>
        <v>307</v>
      </c>
    </row>
    <row r="3558" spans="1:30" hidden="1" x14ac:dyDescent="0.25">
      <c r="A3558" t="s">
        <v>1551</v>
      </c>
      <c r="B3558" t="s">
        <v>536</v>
      </c>
      <c r="C3558" t="s">
        <v>1538</v>
      </c>
      <c r="D3558" t="s">
        <v>174</v>
      </c>
      <c r="E3558" t="s">
        <v>122</v>
      </c>
      <c r="F3558" t="s">
        <v>159</v>
      </c>
      <c r="G3558" t="s">
        <v>160</v>
      </c>
      <c r="H3558" t="s">
        <v>304</v>
      </c>
      <c r="I3558" t="s">
        <v>124</v>
      </c>
      <c r="J3558" t="s">
        <v>125</v>
      </c>
      <c r="K3558" t="s">
        <v>1552</v>
      </c>
      <c r="N3558" t="s">
        <v>1553</v>
      </c>
      <c r="O3558" t="s">
        <v>539</v>
      </c>
      <c r="P3558" t="s">
        <v>1541</v>
      </c>
      <c r="Q3558" t="s">
        <v>175</v>
      </c>
      <c r="R3558" t="s">
        <v>131</v>
      </c>
      <c r="S3558" t="s">
        <v>164</v>
      </c>
      <c r="T3558" t="s">
        <v>165</v>
      </c>
      <c r="U3558" t="s">
        <v>134</v>
      </c>
      <c r="V3558" t="s">
        <v>135</v>
      </c>
      <c r="W3558" t="s">
        <v>136</v>
      </c>
      <c r="X3558" t="s">
        <v>1554</v>
      </c>
      <c r="AA3558" s="94">
        <v>0</v>
      </c>
      <c r="AB3558" s="94">
        <v>0</v>
      </c>
      <c r="AC3558">
        <f t="shared" si="110"/>
        <v>3000</v>
      </c>
      <c r="AD3558" t="str">
        <f t="shared" si="111"/>
        <v>307</v>
      </c>
    </row>
    <row r="3559" spans="1:30" hidden="1" x14ac:dyDescent="0.25">
      <c r="A3559" s="97">
        <v>211113070442001</v>
      </c>
      <c r="B3559" s="97">
        <v>123</v>
      </c>
      <c r="C3559" s="97" t="s">
        <v>1538</v>
      </c>
      <c r="D3559" s="97">
        <v>14301</v>
      </c>
      <c r="E3559" s="97" t="s">
        <v>122</v>
      </c>
      <c r="F3559" s="98">
        <v>15</v>
      </c>
      <c r="G3559" s="98" t="s">
        <v>142</v>
      </c>
      <c r="H3559" s="97">
        <v>19</v>
      </c>
      <c r="I3559" s="97" t="s">
        <v>124</v>
      </c>
      <c r="J3559" s="97" t="s">
        <v>125</v>
      </c>
      <c r="K3559" s="97" t="s">
        <v>1547</v>
      </c>
      <c r="L3559" s="97"/>
      <c r="M3559" s="97"/>
      <c r="N3559" s="97" t="s">
        <v>1548</v>
      </c>
      <c r="O3559" s="97" t="s">
        <v>539</v>
      </c>
      <c r="P3559" s="97" t="s">
        <v>1541</v>
      </c>
      <c r="Q3559" s="97" t="s">
        <v>178</v>
      </c>
      <c r="R3559" s="97" t="s">
        <v>131</v>
      </c>
      <c r="S3559" s="97" t="s">
        <v>149</v>
      </c>
      <c r="T3559" s="97" t="s">
        <v>150</v>
      </c>
      <c r="U3559" s="97" t="s">
        <v>134</v>
      </c>
      <c r="V3559" s="97" t="s">
        <v>135</v>
      </c>
      <c r="W3559" s="97" t="s">
        <v>136</v>
      </c>
      <c r="X3559" s="97"/>
      <c r="Y3559" s="99"/>
      <c r="Z3559" s="99"/>
      <c r="AA3559" s="99">
        <v>39749.040000000001</v>
      </c>
      <c r="AB3559" s="99">
        <v>39749.040000000001</v>
      </c>
      <c r="AC3559">
        <f t="shared" si="110"/>
        <v>1000</v>
      </c>
      <c r="AD3559" t="str">
        <f t="shared" si="111"/>
        <v>307</v>
      </c>
    </row>
    <row r="3560" spans="1:30" hidden="1" x14ac:dyDescent="0.25">
      <c r="A3560" s="97" t="s">
        <v>1555</v>
      </c>
      <c r="B3560" s="97" t="s">
        <v>385</v>
      </c>
      <c r="C3560" s="97" t="s">
        <v>140</v>
      </c>
      <c r="D3560" s="97" t="s">
        <v>141</v>
      </c>
      <c r="E3560" s="97" t="s">
        <v>122</v>
      </c>
      <c r="F3560" s="98">
        <v>15</v>
      </c>
      <c r="G3560" s="98" t="s">
        <v>142</v>
      </c>
      <c r="H3560" s="97" t="s">
        <v>143</v>
      </c>
      <c r="I3560" s="97" t="s">
        <v>124</v>
      </c>
      <c r="J3560" s="97" t="s">
        <v>125</v>
      </c>
      <c r="K3560" s="97" t="s">
        <v>1556</v>
      </c>
      <c r="L3560" s="97"/>
      <c r="M3560" s="97"/>
      <c r="N3560" s="97" t="s">
        <v>1557</v>
      </c>
      <c r="O3560" s="97" t="s">
        <v>391</v>
      </c>
      <c r="P3560" s="97" t="s">
        <v>147</v>
      </c>
      <c r="Q3560" s="97" t="s">
        <v>148</v>
      </c>
      <c r="R3560" s="97" t="s">
        <v>131</v>
      </c>
      <c r="S3560" s="97" t="s">
        <v>149</v>
      </c>
      <c r="T3560" s="97" t="s">
        <v>150</v>
      </c>
      <c r="U3560" s="97" t="s">
        <v>151</v>
      </c>
      <c r="V3560" s="97" t="s">
        <v>135</v>
      </c>
      <c r="W3560" s="97" t="s">
        <v>136</v>
      </c>
      <c r="X3560" s="97"/>
      <c r="Y3560" s="99"/>
      <c r="Z3560" s="99"/>
      <c r="AA3560" s="99">
        <v>2717136</v>
      </c>
      <c r="AB3560" s="99">
        <v>2717136</v>
      </c>
      <c r="AC3560">
        <f t="shared" si="110"/>
        <v>1000</v>
      </c>
      <c r="AD3560" t="str">
        <f t="shared" si="111"/>
        <v>307</v>
      </c>
    </row>
    <row r="3561" spans="1:30" hidden="1" x14ac:dyDescent="0.25">
      <c r="A3561" s="97" t="s">
        <v>1555</v>
      </c>
      <c r="B3561" s="97" t="s">
        <v>385</v>
      </c>
      <c r="C3561" s="97" t="s">
        <v>140</v>
      </c>
      <c r="D3561" s="97">
        <v>13201</v>
      </c>
      <c r="E3561" s="97" t="s">
        <v>122</v>
      </c>
      <c r="F3561" s="98">
        <v>15</v>
      </c>
      <c r="G3561" s="98" t="s">
        <v>142</v>
      </c>
      <c r="H3561" s="97">
        <v>19</v>
      </c>
      <c r="I3561" s="97" t="s">
        <v>124</v>
      </c>
      <c r="J3561" s="97" t="s">
        <v>125</v>
      </c>
      <c r="K3561" s="97" t="s">
        <v>1556</v>
      </c>
      <c r="L3561" s="97"/>
      <c r="M3561" s="97"/>
      <c r="N3561" s="97" t="s">
        <v>1557</v>
      </c>
      <c r="O3561" s="97" t="s">
        <v>391</v>
      </c>
      <c r="P3561" s="97" t="s">
        <v>147</v>
      </c>
      <c r="Q3561" s="97" t="s">
        <v>152</v>
      </c>
      <c r="R3561" s="97" t="s">
        <v>131</v>
      </c>
      <c r="S3561" s="97" t="s">
        <v>149</v>
      </c>
      <c r="T3561" s="97" t="s">
        <v>150</v>
      </c>
      <c r="U3561" s="97" t="s">
        <v>134</v>
      </c>
      <c r="V3561" s="97" t="s">
        <v>135</v>
      </c>
      <c r="W3561" s="97" t="s">
        <v>136</v>
      </c>
      <c r="X3561" s="97"/>
      <c r="Y3561" s="99"/>
      <c r="Z3561" s="99"/>
      <c r="AA3561" s="99">
        <v>113214</v>
      </c>
      <c r="AB3561" s="99">
        <v>113214</v>
      </c>
      <c r="AC3561">
        <f t="shared" si="110"/>
        <v>1000</v>
      </c>
      <c r="AD3561" t="str">
        <f t="shared" si="111"/>
        <v>307</v>
      </c>
    </row>
    <row r="3562" spans="1:30" hidden="1" x14ac:dyDescent="0.25">
      <c r="A3562" s="97" t="s">
        <v>1555</v>
      </c>
      <c r="B3562" s="97" t="s">
        <v>385</v>
      </c>
      <c r="C3562" s="97" t="s">
        <v>140</v>
      </c>
      <c r="D3562" s="97">
        <v>13203</v>
      </c>
      <c r="E3562" s="97" t="s">
        <v>122</v>
      </c>
      <c r="F3562" s="98">
        <v>15</v>
      </c>
      <c r="G3562" s="98" t="s">
        <v>142</v>
      </c>
      <c r="H3562" s="97">
        <v>19</v>
      </c>
      <c r="I3562" s="97" t="s">
        <v>124</v>
      </c>
      <c r="J3562" s="97" t="s">
        <v>125</v>
      </c>
      <c r="K3562" s="97" t="s">
        <v>1556</v>
      </c>
      <c r="L3562" s="97"/>
      <c r="M3562" s="97"/>
      <c r="N3562" s="97" t="s">
        <v>1557</v>
      </c>
      <c r="O3562" s="97" t="s">
        <v>391</v>
      </c>
      <c r="P3562" s="97" t="s">
        <v>147</v>
      </c>
      <c r="Q3562" s="97" t="s">
        <v>153</v>
      </c>
      <c r="R3562" s="97" t="s">
        <v>131</v>
      </c>
      <c r="S3562" s="97" t="s">
        <v>149</v>
      </c>
      <c r="T3562" s="97" t="s">
        <v>150</v>
      </c>
      <c r="U3562" s="97" t="s">
        <v>134</v>
      </c>
      <c r="V3562" s="97" t="s">
        <v>135</v>
      </c>
      <c r="W3562" s="97" t="s">
        <v>136</v>
      </c>
      <c r="X3562" s="97"/>
      <c r="Y3562" s="99"/>
      <c r="Z3562" s="99"/>
      <c r="AA3562" s="99">
        <v>452856</v>
      </c>
      <c r="AB3562" s="99">
        <v>452856</v>
      </c>
      <c r="AC3562">
        <f t="shared" si="110"/>
        <v>1000</v>
      </c>
      <c r="AD3562" t="str">
        <f t="shared" si="111"/>
        <v>307</v>
      </c>
    </row>
    <row r="3563" spans="1:30" hidden="1" x14ac:dyDescent="0.25">
      <c r="A3563" s="97" t="s">
        <v>1555</v>
      </c>
      <c r="B3563" s="97" t="s">
        <v>385</v>
      </c>
      <c r="C3563" s="97" t="s">
        <v>140</v>
      </c>
      <c r="D3563" s="97">
        <v>14101</v>
      </c>
      <c r="E3563" s="97" t="s">
        <v>122</v>
      </c>
      <c r="F3563" s="98">
        <v>15</v>
      </c>
      <c r="G3563" s="98" t="s">
        <v>142</v>
      </c>
      <c r="H3563" s="97">
        <v>19</v>
      </c>
      <c r="I3563" s="97" t="s">
        <v>124</v>
      </c>
      <c r="J3563" s="97" t="s">
        <v>125</v>
      </c>
      <c r="K3563" s="97" t="s">
        <v>1556</v>
      </c>
      <c r="L3563" s="97"/>
      <c r="M3563" s="97"/>
      <c r="N3563" s="97" t="s">
        <v>1557</v>
      </c>
      <c r="O3563" s="97" t="s">
        <v>391</v>
      </c>
      <c r="P3563" s="97" t="s">
        <v>147</v>
      </c>
      <c r="Q3563" s="97" t="s">
        <v>154</v>
      </c>
      <c r="R3563" s="97" t="s">
        <v>131</v>
      </c>
      <c r="S3563" s="97" t="s">
        <v>149</v>
      </c>
      <c r="T3563" s="97" t="s">
        <v>150</v>
      </c>
      <c r="U3563" s="97" t="s">
        <v>134</v>
      </c>
      <c r="V3563" s="97" t="s">
        <v>135</v>
      </c>
      <c r="W3563" s="97" t="s">
        <v>136</v>
      </c>
      <c r="X3563" s="97"/>
      <c r="Y3563" s="99"/>
      <c r="Z3563" s="99"/>
      <c r="AA3563" s="99">
        <v>149442.48000000001</v>
      </c>
      <c r="AB3563" s="99">
        <v>149442.48000000001</v>
      </c>
      <c r="AC3563">
        <f t="shared" si="110"/>
        <v>1000</v>
      </c>
      <c r="AD3563" t="str">
        <f t="shared" si="111"/>
        <v>307</v>
      </c>
    </row>
    <row r="3564" spans="1:30" hidden="1" x14ac:dyDescent="0.25">
      <c r="A3564" s="97" t="s">
        <v>1555</v>
      </c>
      <c r="B3564" s="97" t="s">
        <v>385</v>
      </c>
      <c r="C3564" s="97" t="s">
        <v>140</v>
      </c>
      <c r="D3564" s="97">
        <v>14103</v>
      </c>
      <c r="E3564" s="97" t="s">
        <v>122</v>
      </c>
      <c r="F3564" s="98">
        <v>15</v>
      </c>
      <c r="G3564" s="98" t="s">
        <v>142</v>
      </c>
      <c r="H3564" s="97">
        <v>19</v>
      </c>
      <c r="I3564" s="97" t="s">
        <v>124</v>
      </c>
      <c r="J3564" s="97" t="s">
        <v>125</v>
      </c>
      <c r="K3564" s="97" t="s">
        <v>1556</v>
      </c>
      <c r="L3564" s="97"/>
      <c r="M3564" s="97"/>
      <c r="N3564" s="97" t="s">
        <v>1557</v>
      </c>
      <c r="O3564" s="97" t="s">
        <v>391</v>
      </c>
      <c r="P3564" s="97" t="s">
        <v>147</v>
      </c>
      <c r="Q3564" s="97" t="s">
        <v>155</v>
      </c>
      <c r="R3564" s="97" t="s">
        <v>131</v>
      </c>
      <c r="S3564" s="97" t="s">
        <v>149</v>
      </c>
      <c r="T3564" s="97" t="s">
        <v>150</v>
      </c>
      <c r="U3564" s="97" t="s">
        <v>134</v>
      </c>
      <c r="V3564" s="97" t="s">
        <v>135</v>
      </c>
      <c r="W3564" s="97" t="s">
        <v>136</v>
      </c>
      <c r="X3564" s="97"/>
      <c r="Y3564" s="99"/>
      <c r="Z3564" s="99"/>
      <c r="AA3564" s="99">
        <v>61135.56</v>
      </c>
      <c r="AB3564" s="99">
        <v>61135.56</v>
      </c>
      <c r="AC3564">
        <f t="shared" si="110"/>
        <v>1000</v>
      </c>
      <c r="AD3564" t="str">
        <f t="shared" si="111"/>
        <v>307</v>
      </c>
    </row>
    <row r="3565" spans="1:30" hidden="1" x14ac:dyDescent="0.25">
      <c r="A3565" s="97" t="s">
        <v>1555</v>
      </c>
      <c r="B3565" s="97" t="s">
        <v>385</v>
      </c>
      <c r="C3565" s="97" t="s">
        <v>140</v>
      </c>
      <c r="D3565" s="97">
        <v>14201</v>
      </c>
      <c r="E3565" s="97" t="s">
        <v>122</v>
      </c>
      <c r="F3565" s="98">
        <v>15</v>
      </c>
      <c r="G3565" s="98" t="s">
        <v>142</v>
      </c>
      <c r="H3565" s="97">
        <v>19</v>
      </c>
      <c r="I3565" s="97" t="s">
        <v>124</v>
      </c>
      <c r="J3565" s="97" t="s">
        <v>125</v>
      </c>
      <c r="K3565" s="97" t="s">
        <v>1556</v>
      </c>
      <c r="L3565" s="97"/>
      <c r="M3565" s="97"/>
      <c r="N3565" s="97" t="s">
        <v>1557</v>
      </c>
      <c r="O3565" s="97" t="s">
        <v>391</v>
      </c>
      <c r="P3565" s="97" t="s">
        <v>147</v>
      </c>
      <c r="Q3565" s="97" t="s">
        <v>156</v>
      </c>
      <c r="R3565" s="97" t="s">
        <v>131</v>
      </c>
      <c r="S3565" s="97" t="s">
        <v>149</v>
      </c>
      <c r="T3565" s="97" t="s">
        <v>150</v>
      </c>
      <c r="U3565" s="97" t="s">
        <v>134</v>
      </c>
      <c r="V3565" s="97" t="s">
        <v>135</v>
      </c>
      <c r="W3565" s="97" t="s">
        <v>136</v>
      </c>
      <c r="X3565" s="97"/>
      <c r="Y3565" s="99"/>
      <c r="Z3565" s="99"/>
      <c r="AA3565" s="99">
        <v>135856.80000000002</v>
      </c>
      <c r="AB3565" s="99">
        <v>135856.79999999999</v>
      </c>
      <c r="AC3565">
        <f t="shared" si="110"/>
        <v>1000</v>
      </c>
      <c r="AD3565" t="str">
        <f t="shared" si="111"/>
        <v>307</v>
      </c>
    </row>
    <row r="3566" spans="1:30" hidden="1" x14ac:dyDescent="0.25">
      <c r="A3566" s="97" t="s">
        <v>1555</v>
      </c>
      <c r="B3566" s="97" t="s">
        <v>385</v>
      </c>
      <c r="C3566" s="97" t="s">
        <v>140</v>
      </c>
      <c r="D3566" s="97">
        <v>14301</v>
      </c>
      <c r="E3566" s="97" t="s">
        <v>122</v>
      </c>
      <c r="F3566" s="98">
        <v>15</v>
      </c>
      <c r="G3566" s="98" t="s">
        <v>142</v>
      </c>
      <c r="H3566" s="97">
        <v>19</v>
      </c>
      <c r="I3566" s="97" t="s">
        <v>124</v>
      </c>
      <c r="J3566" s="97" t="s">
        <v>125</v>
      </c>
      <c r="K3566" s="97" t="s">
        <v>1556</v>
      </c>
      <c r="L3566" s="97"/>
      <c r="M3566" s="97"/>
      <c r="N3566" s="97" t="s">
        <v>1557</v>
      </c>
      <c r="O3566" s="97" t="s">
        <v>391</v>
      </c>
      <c r="P3566" s="97" t="s">
        <v>147</v>
      </c>
      <c r="Q3566" s="97" t="s">
        <v>178</v>
      </c>
      <c r="R3566" s="97" t="s">
        <v>131</v>
      </c>
      <c r="S3566" s="97" t="s">
        <v>149</v>
      </c>
      <c r="T3566" s="97" t="s">
        <v>150</v>
      </c>
      <c r="U3566" s="97" t="s">
        <v>134</v>
      </c>
      <c r="V3566" s="97" t="s">
        <v>135</v>
      </c>
      <c r="W3566" s="97" t="s">
        <v>136</v>
      </c>
      <c r="X3566" s="97"/>
      <c r="Y3566" s="99"/>
      <c r="Z3566" s="99"/>
      <c r="AA3566" s="99">
        <v>163028.16</v>
      </c>
      <c r="AB3566" s="99">
        <v>163028.16</v>
      </c>
      <c r="AC3566">
        <f t="shared" si="110"/>
        <v>1000</v>
      </c>
      <c r="AD3566" t="str">
        <f t="shared" si="111"/>
        <v>307</v>
      </c>
    </row>
    <row r="3567" spans="1:30" hidden="1" x14ac:dyDescent="0.25">
      <c r="A3567" t="s">
        <v>1555</v>
      </c>
      <c r="B3567" t="s">
        <v>385</v>
      </c>
      <c r="C3567" t="s">
        <v>157</v>
      </c>
      <c r="D3567" t="s">
        <v>186</v>
      </c>
      <c r="E3567" t="s">
        <v>122</v>
      </c>
      <c r="F3567" t="s">
        <v>159</v>
      </c>
      <c r="G3567" t="s">
        <v>160</v>
      </c>
      <c r="H3567" t="s">
        <v>143</v>
      </c>
      <c r="I3567" t="s">
        <v>124</v>
      </c>
      <c r="J3567" t="s">
        <v>125</v>
      </c>
      <c r="K3567" t="s">
        <v>1558</v>
      </c>
      <c r="N3567" t="s">
        <v>1557</v>
      </c>
      <c r="O3567" t="s">
        <v>391</v>
      </c>
      <c r="P3567" t="s">
        <v>162</v>
      </c>
      <c r="Q3567" t="s">
        <v>188</v>
      </c>
      <c r="R3567" t="s">
        <v>131</v>
      </c>
      <c r="S3567" t="s">
        <v>164</v>
      </c>
      <c r="T3567" t="s">
        <v>165</v>
      </c>
      <c r="U3567" t="s">
        <v>151</v>
      </c>
      <c r="V3567" t="s">
        <v>135</v>
      </c>
      <c r="W3567" t="s">
        <v>136</v>
      </c>
      <c r="X3567" t="s">
        <v>1559</v>
      </c>
      <c r="Y3567" s="94">
        <v>0</v>
      </c>
      <c r="Z3567" s="94">
        <v>45206.37</v>
      </c>
      <c r="AA3567" s="94">
        <v>46562.559999999998</v>
      </c>
      <c r="AB3567" s="94">
        <v>46562.559999999998</v>
      </c>
      <c r="AC3567">
        <f t="shared" si="110"/>
        <v>2000</v>
      </c>
      <c r="AD3567" t="str">
        <f t="shared" si="111"/>
        <v>307</v>
      </c>
    </row>
    <row r="3568" spans="1:30" hidden="1" x14ac:dyDescent="0.25">
      <c r="A3568" t="s">
        <v>1555</v>
      </c>
      <c r="B3568" t="s">
        <v>385</v>
      </c>
      <c r="C3568" t="s">
        <v>157</v>
      </c>
      <c r="D3568" t="s">
        <v>198</v>
      </c>
      <c r="E3568" t="s">
        <v>122</v>
      </c>
      <c r="F3568" t="s">
        <v>159</v>
      </c>
      <c r="G3568" t="s">
        <v>160</v>
      </c>
      <c r="H3568" t="s">
        <v>143</v>
      </c>
      <c r="I3568" t="s">
        <v>124</v>
      </c>
      <c r="J3568" t="s">
        <v>125</v>
      </c>
      <c r="K3568" t="s">
        <v>1558</v>
      </c>
      <c r="N3568" t="s">
        <v>1557</v>
      </c>
      <c r="O3568" t="s">
        <v>391</v>
      </c>
      <c r="P3568" t="s">
        <v>162</v>
      </c>
      <c r="Q3568" t="s">
        <v>199</v>
      </c>
      <c r="R3568" t="s">
        <v>131</v>
      </c>
      <c r="S3568" t="s">
        <v>164</v>
      </c>
      <c r="T3568" t="s">
        <v>165</v>
      </c>
      <c r="U3568" t="s">
        <v>151</v>
      </c>
      <c r="V3568" t="s">
        <v>135</v>
      </c>
      <c r="W3568" t="s">
        <v>136</v>
      </c>
      <c r="X3568" t="s">
        <v>1559</v>
      </c>
      <c r="Y3568" s="94">
        <v>0</v>
      </c>
      <c r="Z3568" s="94">
        <v>30000</v>
      </c>
      <c r="AA3568" s="94">
        <v>30900</v>
      </c>
      <c r="AB3568" s="94">
        <v>30900</v>
      </c>
      <c r="AC3568">
        <f t="shared" si="110"/>
        <v>2000</v>
      </c>
      <c r="AD3568" t="str">
        <f t="shared" si="111"/>
        <v>307</v>
      </c>
    </row>
    <row r="3569" spans="1:30" hidden="1" x14ac:dyDescent="0.25">
      <c r="A3569" t="s">
        <v>1555</v>
      </c>
      <c r="B3569" t="s">
        <v>385</v>
      </c>
      <c r="C3569" t="s">
        <v>157</v>
      </c>
      <c r="D3569" t="s">
        <v>214</v>
      </c>
      <c r="E3569" t="s">
        <v>122</v>
      </c>
      <c r="F3569" t="s">
        <v>159</v>
      </c>
      <c r="G3569" t="s">
        <v>160</v>
      </c>
      <c r="H3569" t="s">
        <v>143</v>
      </c>
      <c r="I3569" t="s">
        <v>124</v>
      </c>
      <c r="J3569" t="s">
        <v>125</v>
      </c>
      <c r="K3569" t="s">
        <v>1558</v>
      </c>
      <c r="N3569" t="s">
        <v>1557</v>
      </c>
      <c r="O3569" t="s">
        <v>391</v>
      </c>
      <c r="P3569" t="s">
        <v>162</v>
      </c>
      <c r="Q3569" t="s">
        <v>215</v>
      </c>
      <c r="R3569" t="s">
        <v>131</v>
      </c>
      <c r="S3569" t="s">
        <v>164</v>
      </c>
      <c r="T3569" t="s">
        <v>165</v>
      </c>
      <c r="U3569" t="s">
        <v>151</v>
      </c>
      <c r="V3569" t="s">
        <v>135</v>
      </c>
      <c r="W3569" t="s">
        <v>136</v>
      </c>
      <c r="X3569" t="s">
        <v>1559</v>
      </c>
      <c r="Y3569" s="94">
        <v>74150.83</v>
      </c>
      <c r="Z3569" s="94">
        <v>113148.84</v>
      </c>
      <c r="AA3569" s="94">
        <v>116543.31</v>
      </c>
      <c r="AB3569" s="94">
        <v>116543.31</v>
      </c>
      <c r="AC3569">
        <f t="shared" si="110"/>
        <v>2000</v>
      </c>
      <c r="AD3569" t="str">
        <f t="shared" si="111"/>
        <v>307</v>
      </c>
    </row>
    <row r="3570" spans="1:30" hidden="1" x14ac:dyDescent="0.25">
      <c r="A3570" t="s">
        <v>1555</v>
      </c>
      <c r="B3570" t="s">
        <v>385</v>
      </c>
      <c r="C3570" t="s">
        <v>157</v>
      </c>
      <c r="D3570" t="s">
        <v>158</v>
      </c>
      <c r="E3570" t="s">
        <v>122</v>
      </c>
      <c r="F3570" t="s">
        <v>159</v>
      </c>
      <c r="G3570" t="s">
        <v>160</v>
      </c>
      <c r="H3570" t="s">
        <v>143</v>
      </c>
      <c r="I3570" t="s">
        <v>124</v>
      </c>
      <c r="J3570" t="s">
        <v>125</v>
      </c>
      <c r="K3570" t="s">
        <v>1558</v>
      </c>
      <c r="N3570" t="s">
        <v>1557</v>
      </c>
      <c r="O3570" t="s">
        <v>391</v>
      </c>
      <c r="P3570" t="s">
        <v>162</v>
      </c>
      <c r="Q3570" t="s">
        <v>163</v>
      </c>
      <c r="R3570" t="s">
        <v>131</v>
      </c>
      <c r="S3570" t="s">
        <v>164</v>
      </c>
      <c r="T3570" t="s">
        <v>165</v>
      </c>
      <c r="U3570" t="s">
        <v>151</v>
      </c>
      <c r="V3570" t="s">
        <v>135</v>
      </c>
      <c r="W3570" t="s">
        <v>136</v>
      </c>
      <c r="X3570" t="s">
        <v>1559</v>
      </c>
      <c r="Y3570" s="94">
        <v>40260.6</v>
      </c>
      <c r="Z3570" s="94">
        <v>20000</v>
      </c>
      <c r="AA3570" s="94">
        <v>20600</v>
      </c>
      <c r="AB3570" s="94">
        <v>20600</v>
      </c>
      <c r="AC3570">
        <f t="shared" si="110"/>
        <v>3000</v>
      </c>
      <c r="AD3570" t="str">
        <f t="shared" si="111"/>
        <v>307</v>
      </c>
    </row>
    <row r="3571" spans="1:30" hidden="1" x14ac:dyDescent="0.25">
      <c r="A3571" t="s">
        <v>1555</v>
      </c>
      <c r="B3571" t="s">
        <v>385</v>
      </c>
      <c r="C3571" t="s">
        <v>157</v>
      </c>
      <c r="D3571" t="s">
        <v>240</v>
      </c>
      <c r="E3571" t="s">
        <v>122</v>
      </c>
      <c r="F3571" t="s">
        <v>159</v>
      </c>
      <c r="G3571" t="s">
        <v>160</v>
      </c>
      <c r="H3571" t="s">
        <v>143</v>
      </c>
      <c r="I3571" t="s">
        <v>124</v>
      </c>
      <c r="J3571" t="s">
        <v>125</v>
      </c>
      <c r="K3571" t="s">
        <v>1558</v>
      </c>
      <c r="N3571" t="s">
        <v>1557</v>
      </c>
      <c r="O3571" t="s">
        <v>391</v>
      </c>
      <c r="P3571" t="s">
        <v>162</v>
      </c>
      <c r="Q3571" t="s">
        <v>241</v>
      </c>
      <c r="R3571" t="s">
        <v>131</v>
      </c>
      <c r="S3571" t="s">
        <v>164</v>
      </c>
      <c r="T3571" t="s">
        <v>165</v>
      </c>
      <c r="U3571" t="s">
        <v>151</v>
      </c>
      <c r="V3571" t="s">
        <v>135</v>
      </c>
      <c r="W3571" t="s">
        <v>136</v>
      </c>
      <c r="X3571" t="s">
        <v>1559</v>
      </c>
      <c r="Y3571" s="94">
        <v>6998.85</v>
      </c>
      <c r="Z3571" s="94">
        <v>0</v>
      </c>
      <c r="AA3571" s="94">
        <v>0</v>
      </c>
      <c r="AB3571" s="94">
        <v>0</v>
      </c>
      <c r="AC3571">
        <f t="shared" si="110"/>
        <v>3000</v>
      </c>
      <c r="AD3571" t="str">
        <f t="shared" si="111"/>
        <v>307</v>
      </c>
    </row>
    <row r="3572" spans="1:30" hidden="1" x14ac:dyDescent="0.25">
      <c r="A3572" t="s">
        <v>1555</v>
      </c>
      <c r="B3572" t="s">
        <v>385</v>
      </c>
      <c r="C3572" t="s">
        <v>157</v>
      </c>
      <c r="D3572" t="s">
        <v>244</v>
      </c>
      <c r="E3572" t="s">
        <v>122</v>
      </c>
      <c r="F3572" t="s">
        <v>159</v>
      </c>
      <c r="G3572" t="s">
        <v>160</v>
      </c>
      <c r="H3572" t="s">
        <v>143</v>
      </c>
      <c r="I3572" t="s">
        <v>124</v>
      </c>
      <c r="J3572" t="s">
        <v>125</v>
      </c>
      <c r="K3572" t="s">
        <v>1558</v>
      </c>
      <c r="N3572" t="s">
        <v>1557</v>
      </c>
      <c r="O3572" t="s">
        <v>391</v>
      </c>
      <c r="P3572" t="s">
        <v>162</v>
      </c>
      <c r="Q3572" t="s">
        <v>245</v>
      </c>
      <c r="R3572" t="s">
        <v>131</v>
      </c>
      <c r="S3572" t="s">
        <v>164</v>
      </c>
      <c r="T3572" t="s">
        <v>165</v>
      </c>
      <c r="U3572" t="s">
        <v>151</v>
      </c>
      <c r="V3572" t="s">
        <v>135</v>
      </c>
      <c r="W3572" t="s">
        <v>136</v>
      </c>
      <c r="X3572" t="s">
        <v>1559</v>
      </c>
      <c r="Y3572" s="94">
        <v>645054.31000000006</v>
      </c>
      <c r="Z3572" s="94">
        <v>649091.24000000011</v>
      </c>
      <c r="AA3572" s="94">
        <v>668563.97720000008</v>
      </c>
      <c r="AB3572" s="94">
        <v>668563.98</v>
      </c>
      <c r="AC3572">
        <f t="shared" si="110"/>
        <v>3000</v>
      </c>
      <c r="AD3572" t="str">
        <f t="shared" si="111"/>
        <v>307</v>
      </c>
    </row>
    <row r="3573" spans="1:30" hidden="1" x14ac:dyDescent="0.25">
      <c r="A3573" t="s">
        <v>1555</v>
      </c>
      <c r="B3573" t="s">
        <v>385</v>
      </c>
      <c r="C3573" t="s">
        <v>157</v>
      </c>
      <c r="D3573" t="s">
        <v>272</v>
      </c>
      <c r="E3573" t="s">
        <v>122</v>
      </c>
      <c r="F3573" t="s">
        <v>159</v>
      </c>
      <c r="G3573" t="s">
        <v>160</v>
      </c>
      <c r="H3573" t="s">
        <v>143</v>
      </c>
      <c r="I3573" t="s">
        <v>124</v>
      </c>
      <c r="J3573" t="s">
        <v>125</v>
      </c>
      <c r="K3573" t="s">
        <v>1558</v>
      </c>
      <c r="N3573" t="s">
        <v>1557</v>
      </c>
      <c r="O3573" t="s">
        <v>391</v>
      </c>
      <c r="P3573" t="s">
        <v>162</v>
      </c>
      <c r="Q3573" t="s">
        <v>273</v>
      </c>
      <c r="R3573" t="s">
        <v>131</v>
      </c>
      <c r="S3573" t="s">
        <v>164</v>
      </c>
      <c r="T3573" t="s">
        <v>165</v>
      </c>
      <c r="U3573" t="s">
        <v>151</v>
      </c>
      <c r="V3573" t="s">
        <v>135</v>
      </c>
      <c r="W3573" t="s">
        <v>136</v>
      </c>
      <c r="X3573" t="s">
        <v>1559</v>
      </c>
      <c r="Y3573" s="94">
        <v>20087.47</v>
      </c>
      <c r="Z3573" s="94">
        <v>40763.56</v>
      </c>
      <c r="AA3573" s="94">
        <v>41986.47</v>
      </c>
      <c r="AB3573" s="94">
        <v>41986.47</v>
      </c>
      <c r="AC3573">
        <f t="shared" si="110"/>
        <v>3000</v>
      </c>
      <c r="AD3573" t="str">
        <f t="shared" si="111"/>
        <v>307</v>
      </c>
    </row>
    <row r="3574" spans="1:30" hidden="1" x14ac:dyDescent="0.25">
      <c r="A3574" t="s">
        <v>1555</v>
      </c>
      <c r="B3574" t="s">
        <v>385</v>
      </c>
      <c r="C3574" t="s">
        <v>157</v>
      </c>
      <c r="D3574" t="s">
        <v>174</v>
      </c>
      <c r="E3574" t="s">
        <v>122</v>
      </c>
      <c r="F3574" t="s">
        <v>159</v>
      </c>
      <c r="G3574" t="s">
        <v>160</v>
      </c>
      <c r="H3574" t="s">
        <v>143</v>
      </c>
      <c r="I3574" t="s">
        <v>124</v>
      </c>
      <c r="J3574" t="s">
        <v>125</v>
      </c>
      <c r="K3574" t="s">
        <v>1558</v>
      </c>
      <c r="N3574" t="s">
        <v>1557</v>
      </c>
      <c r="O3574" t="s">
        <v>391</v>
      </c>
      <c r="P3574" t="s">
        <v>162</v>
      </c>
      <c r="Q3574" t="s">
        <v>175</v>
      </c>
      <c r="R3574" t="s">
        <v>131</v>
      </c>
      <c r="S3574" t="s">
        <v>164</v>
      </c>
      <c r="T3574" t="s">
        <v>165</v>
      </c>
      <c r="U3574" t="s">
        <v>151</v>
      </c>
      <c r="V3574" t="s">
        <v>135</v>
      </c>
      <c r="W3574" t="s">
        <v>136</v>
      </c>
      <c r="X3574" t="s">
        <v>1559</v>
      </c>
      <c r="Y3574" s="94">
        <v>1060.49</v>
      </c>
      <c r="Z3574" s="94">
        <v>0</v>
      </c>
      <c r="AA3574" s="94">
        <v>0</v>
      </c>
      <c r="AB3574" s="94">
        <v>0</v>
      </c>
      <c r="AC3574">
        <f t="shared" si="110"/>
        <v>3000</v>
      </c>
      <c r="AD3574" t="str">
        <f t="shared" si="111"/>
        <v>307</v>
      </c>
    </row>
    <row r="3575" spans="1:30" hidden="1" x14ac:dyDescent="0.25">
      <c r="A3575" t="s">
        <v>1555</v>
      </c>
      <c r="B3575" t="s">
        <v>385</v>
      </c>
      <c r="C3575" t="s">
        <v>157</v>
      </c>
      <c r="D3575" t="s">
        <v>176</v>
      </c>
      <c r="E3575" t="s">
        <v>122</v>
      </c>
      <c r="F3575" t="s">
        <v>159</v>
      </c>
      <c r="G3575" t="s">
        <v>160</v>
      </c>
      <c r="H3575" t="s">
        <v>143</v>
      </c>
      <c r="I3575" t="s">
        <v>124</v>
      </c>
      <c r="J3575" t="s">
        <v>125</v>
      </c>
      <c r="K3575" t="s">
        <v>1558</v>
      </c>
      <c r="N3575" t="s">
        <v>1557</v>
      </c>
      <c r="O3575" t="s">
        <v>391</v>
      </c>
      <c r="P3575" t="s">
        <v>162</v>
      </c>
      <c r="Q3575" t="s">
        <v>177</v>
      </c>
      <c r="R3575" t="s">
        <v>131</v>
      </c>
      <c r="S3575" t="s">
        <v>164</v>
      </c>
      <c r="T3575" t="s">
        <v>165</v>
      </c>
      <c r="U3575" t="s">
        <v>151</v>
      </c>
      <c r="V3575" t="s">
        <v>135</v>
      </c>
      <c r="W3575" t="s">
        <v>136</v>
      </c>
      <c r="X3575" t="s">
        <v>1559</v>
      </c>
      <c r="Y3575" s="94">
        <v>7106.75</v>
      </c>
      <c r="Z3575" s="94">
        <v>0</v>
      </c>
      <c r="AA3575" s="94">
        <v>0</v>
      </c>
      <c r="AB3575" s="94">
        <v>0</v>
      </c>
      <c r="AC3575">
        <f t="shared" si="110"/>
        <v>3000</v>
      </c>
      <c r="AD3575" t="str">
        <f t="shared" si="111"/>
        <v>307</v>
      </c>
    </row>
    <row r="3576" spans="1:30" hidden="1" x14ac:dyDescent="0.25">
      <c r="A3576" s="97" t="s">
        <v>1555</v>
      </c>
      <c r="B3576" s="97" t="s">
        <v>385</v>
      </c>
      <c r="C3576" s="97" t="s">
        <v>140</v>
      </c>
      <c r="D3576" s="97" t="s">
        <v>465</v>
      </c>
      <c r="E3576" s="97" t="s">
        <v>122</v>
      </c>
      <c r="F3576" s="98">
        <v>15</v>
      </c>
      <c r="G3576" s="98" t="s">
        <v>142</v>
      </c>
      <c r="H3576" s="97">
        <v>19</v>
      </c>
      <c r="I3576" s="97" t="s">
        <v>124</v>
      </c>
      <c r="J3576" s="97" t="s">
        <v>125</v>
      </c>
      <c r="K3576" s="97" t="s">
        <v>1556</v>
      </c>
      <c r="L3576" s="97"/>
      <c r="M3576" s="97"/>
      <c r="N3576" s="97" t="s">
        <v>1557</v>
      </c>
      <c r="O3576" s="97" t="s">
        <v>391</v>
      </c>
      <c r="P3576" s="97" t="s">
        <v>147</v>
      </c>
      <c r="Q3576" s="97" t="s">
        <v>466</v>
      </c>
      <c r="R3576" s="97" t="s">
        <v>131</v>
      </c>
      <c r="S3576" s="97" t="s">
        <v>149</v>
      </c>
      <c r="T3576" s="97" t="s">
        <v>150</v>
      </c>
      <c r="U3576" s="97" t="s">
        <v>134</v>
      </c>
      <c r="V3576" s="97" t="s">
        <v>135</v>
      </c>
      <c r="W3576" s="97" t="s">
        <v>136</v>
      </c>
      <c r="X3576" s="97" t="s">
        <v>1560</v>
      </c>
      <c r="Y3576" s="99">
        <v>69912.240000000005</v>
      </c>
      <c r="Z3576" s="99">
        <v>79912.240000000005</v>
      </c>
      <c r="AA3576" s="99">
        <v>32090.719238095237</v>
      </c>
      <c r="AB3576" s="99">
        <v>32090.720000000001</v>
      </c>
      <c r="AC3576">
        <f t="shared" si="110"/>
        <v>1000</v>
      </c>
      <c r="AD3576" t="str">
        <f t="shared" si="111"/>
        <v>307</v>
      </c>
    </row>
    <row r="3577" spans="1:30" hidden="1" x14ac:dyDescent="0.25">
      <c r="A3577" s="97" t="s">
        <v>1561</v>
      </c>
      <c r="B3577" s="97" t="s">
        <v>397</v>
      </c>
      <c r="C3577" s="97" t="s">
        <v>140</v>
      </c>
      <c r="D3577" s="97" t="s">
        <v>141</v>
      </c>
      <c r="E3577" s="97" t="s">
        <v>122</v>
      </c>
      <c r="F3577" s="98">
        <v>15</v>
      </c>
      <c r="G3577" s="98" t="s">
        <v>142</v>
      </c>
      <c r="H3577" s="97" t="s">
        <v>143</v>
      </c>
      <c r="I3577" s="97" t="s">
        <v>124</v>
      </c>
      <c r="J3577" s="97" t="s">
        <v>125</v>
      </c>
      <c r="K3577" s="97" t="s">
        <v>1562</v>
      </c>
      <c r="L3577" s="97"/>
      <c r="M3577" s="97"/>
      <c r="N3577" s="97" t="s">
        <v>1563</v>
      </c>
      <c r="O3577" s="97" t="s">
        <v>398</v>
      </c>
      <c r="P3577" s="97" t="s">
        <v>147</v>
      </c>
      <c r="Q3577" s="97" t="s">
        <v>148</v>
      </c>
      <c r="R3577" s="97" t="s">
        <v>131</v>
      </c>
      <c r="S3577" s="97" t="s">
        <v>149</v>
      </c>
      <c r="T3577" s="97" t="s">
        <v>150</v>
      </c>
      <c r="U3577" s="97" t="s">
        <v>151</v>
      </c>
      <c r="V3577" s="97" t="s">
        <v>135</v>
      </c>
      <c r="W3577" s="97" t="s">
        <v>136</v>
      </c>
      <c r="X3577" s="97"/>
      <c r="Y3577" s="99"/>
      <c r="Z3577" s="99"/>
      <c r="AA3577" s="99">
        <v>2554632</v>
      </c>
      <c r="AB3577" s="99">
        <v>2554632</v>
      </c>
      <c r="AC3577">
        <f t="shared" si="110"/>
        <v>1000</v>
      </c>
      <c r="AD3577" t="str">
        <f t="shared" si="111"/>
        <v>307</v>
      </c>
    </row>
    <row r="3578" spans="1:30" hidden="1" x14ac:dyDescent="0.25">
      <c r="A3578" s="97" t="s">
        <v>1561</v>
      </c>
      <c r="B3578" s="97" t="s">
        <v>397</v>
      </c>
      <c r="C3578" s="97" t="s">
        <v>140</v>
      </c>
      <c r="D3578" s="97">
        <v>13201</v>
      </c>
      <c r="E3578" s="97" t="s">
        <v>122</v>
      </c>
      <c r="F3578" s="98">
        <v>15</v>
      </c>
      <c r="G3578" s="98" t="s">
        <v>142</v>
      </c>
      <c r="H3578" s="97">
        <v>19</v>
      </c>
      <c r="I3578" s="97" t="s">
        <v>124</v>
      </c>
      <c r="J3578" s="97" t="s">
        <v>125</v>
      </c>
      <c r="K3578" s="97" t="s">
        <v>1562</v>
      </c>
      <c r="L3578" s="97"/>
      <c r="M3578" s="97"/>
      <c r="N3578" s="97" t="s">
        <v>1563</v>
      </c>
      <c r="O3578" s="97" t="s">
        <v>398</v>
      </c>
      <c r="P3578" s="97" t="s">
        <v>147</v>
      </c>
      <c r="Q3578" s="97" t="s">
        <v>152</v>
      </c>
      <c r="R3578" s="97" t="s">
        <v>131</v>
      </c>
      <c r="S3578" s="97" t="s">
        <v>149</v>
      </c>
      <c r="T3578" s="97" t="s">
        <v>150</v>
      </c>
      <c r="U3578" s="97" t="s">
        <v>134</v>
      </c>
      <c r="V3578" s="97" t="s">
        <v>135</v>
      </c>
      <c r="W3578" s="97" t="s">
        <v>136</v>
      </c>
      <c r="X3578" s="97"/>
      <c r="Y3578" s="99"/>
      <c r="Z3578" s="99"/>
      <c r="AA3578" s="99">
        <v>106443</v>
      </c>
      <c r="AB3578" s="99">
        <v>106443</v>
      </c>
      <c r="AC3578">
        <f t="shared" si="110"/>
        <v>1000</v>
      </c>
      <c r="AD3578" t="str">
        <f t="shared" si="111"/>
        <v>307</v>
      </c>
    </row>
    <row r="3579" spans="1:30" hidden="1" x14ac:dyDescent="0.25">
      <c r="A3579" s="97" t="s">
        <v>1561</v>
      </c>
      <c r="B3579" s="97" t="s">
        <v>397</v>
      </c>
      <c r="C3579" s="97" t="s">
        <v>140</v>
      </c>
      <c r="D3579" s="97">
        <v>13203</v>
      </c>
      <c r="E3579" s="97" t="s">
        <v>122</v>
      </c>
      <c r="F3579" s="98">
        <v>15</v>
      </c>
      <c r="G3579" s="98" t="s">
        <v>142</v>
      </c>
      <c r="H3579" s="97">
        <v>19</v>
      </c>
      <c r="I3579" s="97" t="s">
        <v>124</v>
      </c>
      <c r="J3579" s="97" t="s">
        <v>125</v>
      </c>
      <c r="K3579" s="97" t="s">
        <v>1562</v>
      </c>
      <c r="L3579" s="97"/>
      <c r="M3579" s="97"/>
      <c r="N3579" s="97" t="s">
        <v>1563</v>
      </c>
      <c r="O3579" s="97" t="s">
        <v>398</v>
      </c>
      <c r="P3579" s="97" t="s">
        <v>147</v>
      </c>
      <c r="Q3579" s="97" t="s">
        <v>153</v>
      </c>
      <c r="R3579" s="97" t="s">
        <v>131</v>
      </c>
      <c r="S3579" s="97" t="s">
        <v>149</v>
      </c>
      <c r="T3579" s="97" t="s">
        <v>150</v>
      </c>
      <c r="U3579" s="97" t="s">
        <v>134</v>
      </c>
      <c r="V3579" s="97" t="s">
        <v>135</v>
      </c>
      <c r="W3579" s="97" t="s">
        <v>136</v>
      </c>
      <c r="X3579" s="97"/>
      <c r="Y3579" s="99"/>
      <c r="Z3579" s="99"/>
      <c r="AA3579" s="99">
        <v>425772</v>
      </c>
      <c r="AB3579" s="99">
        <v>425772</v>
      </c>
      <c r="AC3579">
        <f t="shared" si="110"/>
        <v>1000</v>
      </c>
      <c r="AD3579" t="str">
        <f t="shared" si="111"/>
        <v>307</v>
      </c>
    </row>
    <row r="3580" spans="1:30" hidden="1" x14ac:dyDescent="0.25">
      <c r="A3580" s="97" t="s">
        <v>1561</v>
      </c>
      <c r="B3580" s="97" t="s">
        <v>397</v>
      </c>
      <c r="C3580" s="97" t="s">
        <v>140</v>
      </c>
      <c r="D3580" s="97">
        <v>14101</v>
      </c>
      <c r="E3580" s="97" t="s">
        <v>122</v>
      </c>
      <c r="F3580" s="98">
        <v>15</v>
      </c>
      <c r="G3580" s="98" t="s">
        <v>142</v>
      </c>
      <c r="H3580" s="97">
        <v>19</v>
      </c>
      <c r="I3580" s="97" t="s">
        <v>124</v>
      </c>
      <c r="J3580" s="97" t="s">
        <v>125</v>
      </c>
      <c r="K3580" s="97" t="s">
        <v>1562</v>
      </c>
      <c r="L3580" s="97"/>
      <c r="M3580" s="97"/>
      <c r="N3580" s="97" t="s">
        <v>1563</v>
      </c>
      <c r="O3580" s="97" t="s">
        <v>398</v>
      </c>
      <c r="P3580" s="97" t="s">
        <v>147</v>
      </c>
      <c r="Q3580" s="97" t="s">
        <v>154</v>
      </c>
      <c r="R3580" s="97" t="s">
        <v>131</v>
      </c>
      <c r="S3580" s="97" t="s">
        <v>149</v>
      </c>
      <c r="T3580" s="97" t="s">
        <v>150</v>
      </c>
      <c r="U3580" s="97" t="s">
        <v>134</v>
      </c>
      <c r="V3580" s="97" t="s">
        <v>135</v>
      </c>
      <c r="W3580" s="97" t="s">
        <v>136</v>
      </c>
      <c r="X3580" s="97"/>
      <c r="Y3580" s="99"/>
      <c r="Z3580" s="99"/>
      <c r="AA3580" s="99">
        <v>140504.76</v>
      </c>
      <c r="AB3580" s="99">
        <v>140504.76</v>
      </c>
      <c r="AC3580">
        <f t="shared" si="110"/>
        <v>1000</v>
      </c>
      <c r="AD3580" t="str">
        <f t="shared" si="111"/>
        <v>307</v>
      </c>
    </row>
    <row r="3581" spans="1:30" hidden="1" x14ac:dyDescent="0.25">
      <c r="A3581" s="97" t="s">
        <v>1561</v>
      </c>
      <c r="B3581" s="97" t="s">
        <v>397</v>
      </c>
      <c r="C3581" s="97" t="s">
        <v>140</v>
      </c>
      <c r="D3581" s="97">
        <v>14103</v>
      </c>
      <c r="E3581" s="97" t="s">
        <v>122</v>
      </c>
      <c r="F3581" s="98">
        <v>15</v>
      </c>
      <c r="G3581" s="98" t="s">
        <v>142</v>
      </c>
      <c r="H3581" s="97">
        <v>19</v>
      </c>
      <c r="I3581" s="97" t="s">
        <v>124</v>
      </c>
      <c r="J3581" s="97" t="s">
        <v>125</v>
      </c>
      <c r="K3581" s="97" t="s">
        <v>1562</v>
      </c>
      <c r="L3581" s="97"/>
      <c r="M3581" s="97"/>
      <c r="N3581" s="97" t="s">
        <v>1563</v>
      </c>
      <c r="O3581" s="97" t="s">
        <v>398</v>
      </c>
      <c r="P3581" s="97" t="s">
        <v>147</v>
      </c>
      <c r="Q3581" s="97" t="s">
        <v>155</v>
      </c>
      <c r="R3581" s="97" t="s">
        <v>131</v>
      </c>
      <c r="S3581" s="97" t="s">
        <v>149</v>
      </c>
      <c r="T3581" s="97" t="s">
        <v>150</v>
      </c>
      <c r="U3581" s="97" t="s">
        <v>134</v>
      </c>
      <c r="V3581" s="97" t="s">
        <v>135</v>
      </c>
      <c r="W3581" s="97" t="s">
        <v>136</v>
      </c>
      <c r="X3581" s="97"/>
      <c r="Y3581" s="99"/>
      <c r="Z3581" s="99"/>
      <c r="AA3581" s="99">
        <v>57479.22</v>
      </c>
      <c r="AB3581" s="99">
        <v>57479.22</v>
      </c>
      <c r="AC3581">
        <f t="shared" si="110"/>
        <v>1000</v>
      </c>
      <c r="AD3581" t="str">
        <f t="shared" si="111"/>
        <v>307</v>
      </c>
    </row>
    <row r="3582" spans="1:30" hidden="1" x14ac:dyDescent="0.25">
      <c r="A3582" s="97" t="s">
        <v>1561</v>
      </c>
      <c r="B3582" s="97" t="s">
        <v>397</v>
      </c>
      <c r="C3582" s="97" t="s">
        <v>140</v>
      </c>
      <c r="D3582" s="97">
        <v>14201</v>
      </c>
      <c r="E3582" s="97" t="s">
        <v>122</v>
      </c>
      <c r="F3582" s="98">
        <v>15</v>
      </c>
      <c r="G3582" s="98" t="s">
        <v>142</v>
      </c>
      <c r="H3582" s="97">
        <v>19</v>
      </c>
      <c r="I3582" s="97" t="s">
        <v>124</v>
      </c>
      <c r="J3582" s="97" t="s">
        <v>125</v>
      </c>
      <c r="K3582" s="97" t="s">
        <v>1562</v>
      </c>
      <c r="L3582" s="97"/>
      <c r="M3582" s="97"/>
      <c r="N3582" s="97" t="s">
        <v>1563</v>
      </c>
      <c r="O3582" s="97" t="s">
        <v>398</v>
      </c>
      <c r="P3582" s="97" t="s">
        <v>147</v>
      </c>
      <c r="Q3582" s="97" t="s">
        <v>156</v>
      </c>
      <c r="R3582" s="97" t="s">
        <v>131</v>
      </c>
      <c r="S3582" s="97" t="s">
        <v>149</v>
      </c>
      <c r="T3582" s="97" t="s">
        <v>150</v>
      </c>
      <c r="U3582" s="97" t="s">
        <v>134</v>
      </c>
      <c r="V3582" s="97" t="s">
        <v>135</v>
      </c>
      <c r="W3582" s="97" t="s">
        <v>136</v>
      </c>
      <c r="X3582" s="97"/>
      <c r="Y3582" s="99"/>
      <c r="Z3582" s="99"/>
      <c r="AA3582" s="99">
        <v>127731.6</v>
      </c>
      <c r="AB3582" s="99">
        <v>127731.6</v>
      </c>
      <c r="AC3582">
        <f t="shared" si="110"/>
        <v>1000</v>
      </c>
      <c r="AD3582" t="str">
        <f t="shared" si="111"/>
        <v>307</v>
      </c>
    </row>
    <row r="3583" spans="1:30" hidden="1" x14ac:dyDescent="0.25">
      <c r="A3583" s="97" t="s">
        <v>1561</v>
      </c>
      <c r="B3583" s="97" t="s">
        <v>397</v>
      </c>
      <c r="C3583" s="97" t="s">
        <v>140</v>
      </c>
      <c r="D3583" s="97">
        <v>14301</v>
      </c>
      <c r="E3583" s="97" t="s">
        <v>122</v>
      </c>
      <c r="F3583" s="98">
        <v>15</v>
      </c>
      <c r="G3583" s="98" t="s">
        <v>142</v>
      </c>
      <c r="H3583" s="97">
        <v>19</v>
      </c>
      <c r="I3583" s="97" t="s">
        <v>124</v>
      </c>
      <c r="J3583" s="97" t="s">
        <v>125</v>
      </c>
      <c r="K3583" s="97" t="s">
        <v>1562</v>
      </c>
      <c r="L3583" s="97"/>
      <c r="M3583" s="97"/>
      <c r="N3583" s="97" t="s">
        <v>1563</v>
      </c>
      <c r="O3583" s="97" t="s">
        <v>398</v>
      </c>
      <c r="P3583" s="97" t="s">
        <v>147</v>
      </c>
      <c r="Q3583" s="97" t="s">
        <v>178</v>
      </c>
      <c r="R3583" s="97" t="s">
        <v>131</v>
      </c>
      <c r="S3583" s="97" t="s">
        <v>149</v>
      </c>
      <c r="T3583" s="97" t="s">
        <v>150</v>
      </c>
      <c r="U3583" s="97" t="s">
        <v>134</v>
      </c>
      <c r="V3583" s="97" t="s">
        <v>135</v>
      </c>
      <c r="W3583" s="97" t="s">
        <v>136</v>
      </c>
      <c r="X3583" s="97"/>
      <c r="Y3583" s="99"/>
      <c r="Z3583" s="99"/>
      <c r="AA3583" s="99">
        <v>153277.91999999998</v>
      </c>
      <c r="AB3583" s="99">
        <v>153277.92000000001</v>
      </c>
      <c r="AC3583">
        <f t="shared" si="110"/>
        <v>1000</v>
      </c>
      <c r="AD3583" t="str">
        <f t="shared" si="111"/>
        <v>307</v>
      </c>
    </row>
    <row r="3584" spans="1:30" hidden="1" x14ac:dyDescent="0.25">
      <c r="A3584" t="s">
        <v>1561</v>
      </c>
      <c r="B3584" t="s">
        <v>397</v>
      </c>
      <c r="C3584" t="s">
        <v>470</v>
      </c>
      <c r="D3584" t="s">
        <v>186</v>
      </c>
      <c r="E3584" t="s">
        <v>122</v>
      </c>
      <c r="F3584" t="s">
        <v>159</v>
      </c>
      <c r="G3584" t="s">
        <v>160</v>
      </c>
      <c r="H3584" t="s">
        <v>143</v>
      </c>
      <c r="I3584" t="s">
        <v>124</v>
      </c>
      <c r="J3584" t="s">
        <v>125</v>
      </c>
      <c r="K3584" t="s">
        <v>1564</v>
      </c>
      <c r="N3584" t="s">
        <v>1563</v>
      </c>
      <c r="O3584" t="s">
        <v>398</v>
      </c>
      <c r="P3584" t="s">
        <v>472</v>
      </c>
      <c r="Q3584" t="s">
        <v>188</v>
      </c>
      <c r="R3584" t="s">
        <v>131</v>
      </c>
      <c r="S3584" t="s">
        <v>164</v>
      </c>
      <c r="T3584" t="s">
        <v>165</v>
      </c>
      <c r="U3584" t="s">
        <v>151</v>
      </c>
      <c r="V3584" t="s">
        <v>135</v>
      </c>
      <c r="W3584" t="s">
        <v>136</v>
      </c>
      <c r="X3584" t="s">
        <v>1565</v>
      </c>
      <c r="Y3584" s="94">
        <v>26055.72</v>
      </c>
      <c r="Z3584" s="94">
        <v>38256.559999999998</v>
      </c>
      <c r="AA3584" s="94">
        <v>39404.26</v>
      </c>
      <c r="AB3584" s="94">
        <v>39404.26</v>
      </c>
      <c r="AC3584">
        <f t="shared" si="110"/>
        <v>2000</v>
      </c>
      <c r="AD3584" t="str">
        <f t="shared" si="111"/>
        <v>307</v>
      </c>
    </row>
    <row r="3585" spans="1:30" hidden="1" x14ac:dyDescent="0.25">
      <c r="A3585" t="s">
        <v>1561</v>
      </c>
      <c r="B3585" t="s">
        <v>397</v>
      </c>
      <c r="C3585" t="s">
        <v>470</v>
      </c>
      <c r="D3585" t="s">
        <v>192</v>
      </c>
      <c r="E3585" t="s">
        <v>122</v>
      </c>
      <c r="F3585" t="s">
        <v>159</v>
      </c>
      <c r="G3585" t="s">
        <v>160</v>
      </c>
      <c r="H3585" t="s">
        <v>143</v>
      </c>
      <c r="I3585" t="s">
        <v>124</v>
      </c>
      <c r="J3585" t="s">
        <v>125</v>
      </c>
      <c r="K3585" t="s">
        <v>1564</v>
      </c>
      <c r="N3585" t="s">
        <v>1563</v>
      </c>
      <c r="O3585" t="s">
        <v>398</v>
      </c>
      <c r="P3585" t="s">
        <v>472</v>
      </c>
      <c r="Q3585" t="s">
        <v>193</v>
      </c>
      <c r="R3585" t="s">
        <v>131</v>
      </c>
      <c r="S3585" t="s">
        <v>164</v>
      </c>
      <c r="T3585" t="s">
        <v>165</v>
      </c>
      <c r="U3585" t="s">
        <v>151</v>
      </c>
      <c r="V3585" t="s">
        <v>135</v>
      </c>
      <c r="W3585" t="s">
        <v>136</v>
      </c>
      <c r="X3585" t="s">
        <v>1565</v>
      </c>
      <c r="Y3585" s="94">
        <v>64037.23</v>
      </c>
      <c r="Z3585" s="94">
        <v>38140.23000000001</v>
      </c>
      <c r="AA3585" s="94">
        <v>39284.44</v>
      </c>
      <c r="AB3585" s="94">
        <v>39284.44</v>
      </c>
      <c r="AC3585">
        <f t="shared" si="110"/>
        <v>2000</v>
      </c>
      <c r="AD3585" t="str">
        <f t="shared" si="111"/>
        <v>307</v>
      </c>
    </row>
    <row r="3586" spans="1:30" hidden="1" x14ac:dyDescent="0.25">
      <c r="A3586" t="s">
        <v>1561</v>
      </c>
      <c r="B3586" t="s">
        <v>397</v>
      </c>
      <c r="C3586" t="s">
        <v>470</v>
      </c>
      <c r="D3586" t="s">
        <v>218</v>
      </c>
      <c r="E3586" t="s">
        <v>122</v>
      </c>
      <c r="F3586" t="s">
        <v>159</v>
      </c>
      <c r="G3586" t="s">
        <v>160</v>
      </c>
      <c r="H3586" t="s">
        <v>143</v>
      </c>
      <c r="I3586" t="s">
        <v>124</v>
      </c>
      <c r="J3586" t="s">
        <v>125</v>
      </c>
      <c r="K3586" t="s">
        <v>1564</v>
      </c>
      <c r="N3586" t="s">
        <v>1563</v>
      </c>
      <c r="O3586" t="s">
        <v>398</v>
      </c>
      <c r="P3586" t="s">
        <v>472</v>
      </c>
      <c r="Q3586" t="s">
        <v>219</v>
      </c>
      <c r="R3586" t="s">
        <v>131</v>
      </c>
      <c r="S3586" t="s">
        <v>164</v>
      </c>
      <c r="T3586" t="s">
        <v>165</v>
      </c>
      <c r="U3586" t="s">
        <v>151</v>
      </c>
      <c r="V3586" t="s">
        <v>135</v>
      </c>
      <c r="W3586" t="s">
        <v>136</v>
      </c>
      <c r="X3586" t="s">
        <v>1565</v>
      </c>
      <c r="Y3586" s="94">
        <v>134896.9</v>
      </c>
      <c r="Z3586" s="94">
        <v>10115.200000000001</v>
      </c>
      <c r="AA3586" s="94">
        <v>10418.66</v>
      </c>
      <c r="AB3586" s="94">
        <v>10418.66</v>
      </c>
      <c r="AC3586">
        <f t="shared" si="110"/>
        <v>2000</v>
      </c>
      <c r="AD3586" t="str">
        <f t="shared" si="111"/>
        <v>307</v>
      </c>
    </row>
    <row r="3587" spans="1:30" hidden="1" x14ac:dyDescent="0.25">
      <c r="A3587" t="s">
        <v>1561</v>
      </c>
      <c r="B3587" t="s">
        <v>397</v>
      </c>
      <c r="C3587" t="s">
        <v>470</v>
      </c>
      <c r="D3587" t="s">
        <v>480</v>
      </c>
      <c r="E3587" t="s">
        <v>122</v>
      </c>
      <c r="F3587" t="s">
        <v>159</v>
      </c>
      <c r="G3587" t="s">
        <v>160</v>
      </c>
      <c r="H3587" t="s">
        <v>143</v>
      </c>
      <c r="I3587" t="s">
        <v>124</v>
      </c>
      <c r="J3587" t="s">
        <v>125</v>
      </c>
      <c r="K3587" t="s">
        <v>1564</v>
      </c>
      <c r="N3587" t="s">
        <v>1563</v>
      </c>
      <c r="O3587" t="s">
        <v>398</v>
      </c>
      <c r="P3587" t="s">
        <v>472</v>
      </c>
      <c r="Q3587" t="s">
        <v>481</v>
      </c>
      <c r="R3587" t="s">
        <v>131</v>
      </c>
      <c r="S3587" t="s">
        <v>164</v>
      </c>
      <c r="T3587" t="s">
        <v>165</v>
      </c>
      <c r="U3587" t="s">
        <v>151</v>
      </c>
      <c r="V3587" t="s">
        <v>135</v>
      </c>
      <c r="W3587" t="s">
        <v>136</v>
      </c>
      <c r="X3587" t="s">
        <v>1565</v>
      </c>
      <c r="Y3587" s="94">
        <v>643399.80000000005</v>
      </c>
      <c r="Z3587" s="94">
        <v>643399.80000000005</v>
      </c>
      <c r="AA3587" s="94">
        <v>662701.79</v>
      </c>
      <c r="AB3587" s="94">
        <v>662701.79</v>
      </c>
      <c r="AC3587">
        <f t="shared" ref="AC3587:AC3650" si="112">MID(D3587,1,1)*1000</f>
        <v>3000</v>
      </c>
      <c r="AD3587" t="str">
        <f t="shared" ref="AD3587:AD3650" si="113">MID(A3587,6,3)</f>
        <v>307</v>
      </c>
    </row>
    <row r="3588" spans="1:30" hidden="1" x14ac:dyDescent="0.25">
      <c r="A3588" t="s">
        <v>1561</v>
      </c>
      <c r="B3588" t="s">
        <v>397</v>
      </c>
      <c r="C3588" t="s">
        <v>470</v>
      </c>
      <c r="D3588" t="s">
        <v>276</v>
      </c>
      <c r="E3588" t="s">
        <v>122</v>
      </c>
      <c r="F3588" t="s">
        <v>159</v>
      </c>
      <c r="G3588" t="s">
        <v>160</v>
      </c>
      <c r="H3588" t="s">
        <v>143</v>
      </c>
      <c r="I3588" t="s">
        <v>124</v>
      </c>
      <c r="J3588" t="s">
        <v>125</v>
      </c>
      <c r="K3588" t="s">
        <v>1564</v>
      </c>
      <c r="N3588" t="s">
        <v>1563</v>
      </c>
      <c r="O3588" t="s">
        <v>398</v>
      </c>
      <c r="P3588" t="s">
        <v>472</v>
      </c>
      <c r="Q3588" t="s">
        <v>277</v>
      </c>
      <c r="R3588" t="s">
        <v>131</v>
      </c>
      <c r="S3588" t="s">
        <v>164</v>
      </c>
      <c r="T3588" t="s">
        <v>165</v>
      </c>
      <c r="U3588" t="s">
        <v>151</v>
      </c>
      <c r="V3588" t="s">
        <v>135</v>
      </c>
      <c r="W3588" t="s">
        <v>136</v>
      </c>
      <c r="X3588" t="s">
        <v>1565</v>
      </c>
      <c r="Y3588" s="94">
        <v>12360</v>
      </c>
      <c r="Z3588" s="94">
        <v>0</v>
      </c>
      <c r="AA3588" s="94">
        <v>0</v>
      </c>
      <c r="AB3588" s="94">
        <v>0</v>
      </c>
      <c r="AC3588">
        <f t="shared" si="112"/>
        <v>3000</v>
      </c>
      <c r="AD3588" t="str">
        <f t="shared" si="113"/>
        <v>307</v>
      </c>
    </row>
    <row r="3589" spans="1:30" hidden="1" x14ac:dyDescent="0.25">
      <c r="A3589" t="s">
        <v>1561</v>
      </c>
      <c r="B3589" t="s">
        <v>397</v>
      </c>
      <c r="C3589" t="s">
        <v>470</v>
      </c>
      <c r="D3589" t="s">
        <v>172</v>
      </c>
      <c r="E3589" t="s">
        <v>122</v>
      </c>
      <c r="F3589" t="s">
        <v>159</v>
      </c>
      <c r="G3589" t="s">
        <v>160</v>
      </c>
      <c r="H3589" t="s">
        <v>143</v>
      </c>
      <c r="I3589" t="s">
        <v>124</v>
      </c>
      <c r="J3589" t="s">
        <v>125</v>
      </c>
      <c r="K3589" t="s">
        <v>1564</v>
      </c>
      <c r="N3589" t="s">
        <v>1563</v>
      </c>
      <c r="O3589" t="s">
        <v>398</v>
      </c>
      <c r="P3589" t="s">
        <v>472</v>
      </c>
      <c r="Q3589" t="s">
        <v>173</v>
      </c>
      <c r="R3589" t="s">
        <v>131</v>
      </c>
      <c r="S3589" t="s">
        <v>164</v>
      </c>
      <c r="T3589" t="s">
        <v>165</v>
      </c>
      <c r="U3589" t="s">
        <v>151</v>
      </c>
      <c r="V3589" t="s">
        <v>135</v>
      </c>
      <c r="W3589" t="s">
        <v>136</v>
      </c>
      <c r="X3589" t="s">
        <v>1565</v>
      </c>
      <c r="Y3589" s="94">
        <v>20600</v>
      </c>
      <c r="Z3589" s="94">
        <v>13902</v>
      </c>
      <c r="AA3589" s="94">
        <v>14319.06</v>
      </c>
      <c r="AB3589" s="94">
        <v>14319.06</v>
      </c>
      <c r="AC3589">
        <f t="shared" si="112"/>
        <v>3000</v>
      </c>
      <c r="AD3589" t="str">
        <f t="shared" si="113"/>
        <v>307</v>
      </c>
    </row>
    <row r="3590" spans="1:30" hidden="1" x14ac:dyDescent="0.25">
      <c r="A3590" t="s">
        <v>1561</v>
      </c>
      <c r="B3590" t="s">
        <v>397</v>
      </c>
      <c r="C3590" t="s">
        <v>470</v>
      </c>
      <c r="D3590" t="s">
        <v>174</v>
      </c>
      <c r="E3590" t="s">
        <v>122</v>
      </c>
      <c r="F3590" t="s">
        <v>159</v>
      </c>
      <c r="G3590" t="s">
        <v>160</v>
      </c>
      <c r="H3590" t="s">
        <v>143</v>
      </c>
      <c r="I3590" t="s">
        <v>124</v>
      </c>
      <c r="J3590" t="s">
        <v>125</v>
      </c>
      <c r="K3590" t="s">
        <v>1564</v>
      </c>
      <c r="N3590" t="s">
        <v>1563</v>
      </c>
      <c r="O3590" t="s">
        <v>398</v>
      </c>
      <c r="P3590" t="s">
        <v>472</v>
      </c>
      <c r="Q3590" t="s">
        <v>175</v>
      </c>
      <c r="R3590" t="s">
        <v>131</v>
      </c>
      <c r="S3590" t="s">
        <v>164</v>
      </c>
      <c r="T3590" t="s">
        <v>165</v>
      </c>
      <c r="U3590" t="s">
        <v>151</v>
      </c>
      <c r="V3590" t="s">
        <v>135</v>
      </c>
      <c r="W3590" t="s">
        <v>136</v>
      </c>
      <c r="X3590" t="s">
        <v>1565</v>
      </c>
      <c r="Y3590" s="94">
        <v>15450</v>
      </c>
      <c r="Z3590" s="94">
        <v>11214.240000000002</v>
      </c>
      <c r="AA3590" s="94">
        <v>11550.67</v>
      </c>
      <c r="AB3590" s="94">
        <v>11550.67</v>
      </c>
      <c r="AC3590">
        <f t="shared" si="112"/>
        <v>3000</v>
      </c>
      <c r="AD3590" t="str">
        <f t="shared" si="113"/>
        <v>307</v>
      </c>
    </row>
    <row r="3591" spans="1:30" hidden="1" x14ac:dyDescent="0.25">
      <c r="A3591" t="s">
        <v>1561</v>
      </c>
      <c r="B3591" t="s">
        <v>397</v>
      </c>
      <c r="C3591" t="s">
        <v>470</v>
      </c>
      <c r="D3591" t="s">
        <v>286</v>
      </c>
      <c r="E3591" t="s">
        <v>122</v>
      </c>
      <c r="F3591" t="s">
        <v>159</v>
      </c>
      <c r="G3591" t="s">
        <v>160</v>
      </c>
      <c r="H3591" t="s">
        <v>143</v>
      </c>
      <c r="I3591" t="s">
        <v>124</v>
      </c>
      <c r="J3591" t="s">
        <v>125</v>
      </c>
      <c r="K3591" t="s">
        <v>1564</v>
      </c>
      <c r="N3591" t="s">
        <v>1563</v>
      </c>
      <c r="O3591" t="s">
        <v>398</v>
      </c>
      <c r="P3591" t="s">
        <v>472</v>
      </c>
      <c r="Q3591" t="s">
        <v>287</v>
      </c>
      <c r="R3591" t="s">
        <v>131</v>
      </c>
      <c r="S3591" t="s">
        <v>164</v>
      </c>
      <c r="T3591" t="s">
        <v>165</v>
      </c>
      <c r="U3591" t="s">
        <v>151</v>
      </c>
      <c r="V3591" t="s">
        <v>135</v>
      </c>
      <c r="W3591" t="s">
        <v>136</v>
      </c>
      <c r="X3591" t="s">
        <v>1565</v>
      </c>
      <c r="Y3591" s="94">
        <v>1339</v>
      </c>
      <c r="Z3591" s="94">
        <v>1339</v>
      </c>
      <c r="AA3591" s="94">
        <v>1379.17</v>
      </c>
      <c r="AB3591" s="94">
        <v>1379.17</v>
      </c>
      <c r="AC3591">
        <f t="shared" si="112"/>
        <v>3000</v>
      </c>
      <c r="AD3591" t="str">
        <f t="shared" si="113"/>
        <v>307</v>
      </c>
    </row>
    <row r="3592" spans="1:30" hidden="1" x14ac:dyDescent="0.25">
      <c r="A3592" t="s">
        <v>1561</v>
      </c>
      <c r="B3592" t="s">
        <v>397</v>
      </c>
      <c r="C3592" t="s">
        <v>470</v>
      </c>
      <c r="D3592" t="s">
        <v>288</v>
      </c>
      <c r="E3592" t="s">
        <v>122</v>
      </c>
      <c r="F3592" t="s">
        <v>159</v>
      </c>
      <c r="G3592" t="s">
        <v>160</v>
      </c>
      <c r="H3592" t="s">
        <v>143</v>
      </c>
      <c r="I3592" t="s">
        <v>124</v>
      </c>
      <c r="J3592" t="s">
        <v>125</v>
      </c>
      <c r="K3592" t="s">
        <v>1564</v>
      </c>
      <c r="N3592" t="s">
        <v>1563</v>
      </c>
      <c r="O3592" t="s">
        <v>398</v>
      </c>
      <c r="P3592" t="s">
        <v>472</v>
      </c>
      <c r="Q3592" t="s">
        <v>289</v>
      </c>
      <c r="R3592" t="s">
        <v>131</v>
      </c>
      <c r="S3592" t="s">
        <v>164</v>
      </c>
      <c r="T3592" t="s">
        <v>165</v>
      </c>
      <c r="U3592" t="s">
        <v>151</v>
      </c>
      <c r="V3592" t="s">
        <v>135</v>
      </c>
      <c r="W3592" t="s">
        <v>136</v>
      </c>
      <c r="X3592" t="s">
        <v>1565</v>
      </c>
      <c r="Y3592" s="94">
        <v>203631</v>
      </c>
      <c r="Z3592" s="94">
        <v>444852.91111111105</v>
      </c>
      <c r="AA3592" s="94">
        <v>458198.5</v>
      </c>
      <c r="AB3592" s="94">
        <v>458198.5</v>
      </c>
      <c r="AC3592">
        <f t="shared" si="112"/>
        <v>3000</v>
      </c>
      <c r="AD3592" t="str">
        <f t="shared" si="113"/>
        <v>307</v>
      </c>
    </row>
    <row r="3593" spans="1:30" hidden="1" x14ac:dyDescent="0.25">
      <c r="A3593" s="97" t="s">
        <v>1561</v>
      </c>
      <c r="B3593" s="97" t="s">
        <v>397</v>
      </c>
      <c r="C3593" s="97" t="s">
        <v>140</v>
      </c>
      <c r="D3593" s="97">
        <v>14403</v>
      </c>
      <c r="E3593" s="97" t="s">
        <v>122</v>
      </c>
      <c r="F3593" s="98">
        <v>15</v>
      </c>
      <c r="G3593" s="98" t="s">
        <v>142</v>
      </c>
      <c r="H3593" s="97">
        <v>19</v>
      </c>
      <c r="I3593" s="97" t="s">
        <v>124</v>
      </c>
      <c r="J3593" s="97" t="s">
        <v>125</v>
      </c>
      <c r="K3593" s="97" t="s">
        <v>1562</v>
      </c>
      <c r="L3593" s="97"/>
      <c r="M3593" s="97"/>
      <c r="N3593" s="97" t="s">
        <v>1563</v>
      </c>
      <c r="O3593" s="97" t="s">
        <v>398</v>
      </c>
      <c r="P3593" s="97" t="s">
        <v>147</v>
      </c>
      <c r="Q3593" s="97" t="s">
        <v>466</v>
      </c>
      <c r="R3593" s="97" t="s">
        <v>131</v>
      </c>
      <c r="S3593" s="97" t="s">
        <v>149</v>
      </c>
      <c r="T3593" s="97" t="s">
        <v>150</v>
      </c>
      <c r="U3593" s="97" t="s">
        <v>134</v>
      </c>
      <c r="V3593" s="97" t="s">
        <v>135</v>
      </c>
      <c r="W3593" s="97" t="s">
        <v>136</v>
      </c>
      <c r="X3593" s="97" t="s">
        <v>1566</v>
      </c>
      <c r="Y3593" s="99">
        <v>0</v>
      </c>
      <c r="Z3593" s="99">
        <v>28079.379333333334</v>
      </c>
      <c r="AA3593" s="99">
        <v>28079.379333333334</v>
      </c>
      <c r="AB3593" s="99">
        <v>28079.38</v>
      </c>
      <c r="AC3593">
        <f t="shared" si="112"/>
        <v>1000</v>
      </c>
      <c r="AD3593" t="str">
        <f t="shared" si="113"/>
        <v>307</v>
      </c>
    </row>
    <row r="3594" spans="1:30" hidden="1" x14ac:dyDescent="0.25">
      <c r="A3594" s="97" t="s">
        <v>1567</v>
      </c>
      <c r="B3594" s="97" t="s">
        <v>1568</v>
      </c>
      <c r="C3594" s="97" t="s">
        <v>140</v>
      </c>
      <c r="D3594" s="97" t="s">
        <v>141</v>
      </c>
      <c r="E3594" s="97" t="s">
        <v>122</v>
      </c>
      <c r="F3594" s="98">
        <v>15</v>
      </c>
      <c r="G3594" s="98" t="s">
        <v>142</v>
      </c>
      <c r="H3594" s="97" t="s">
        <v>143</v>
      </c>
      <c r="I3594" s="97" t="s">
        <v>124</v>
      </c>
      <c r="J3594" s="97" t="s">
        <v>125</v>
      </c>
      <c r="K3594" s="97" t="s">
        <v>1569</v>
      </c>
      <c r="L3594" s="97"/>
      <c r="M3594" s="97"/>
      <c r="N3594" s="97" t="s">
        <v>1570</v>
      </c>
      <c r="O3594" s="97" t="s">
        <v>1571</v>
      </c>
      <c r="P3594" s="97" t="s">
        <v>147</v>
      </c>
      <c r="Q3594" s="97" t="s">
        <v>148</v>
      </c>
      <c r="R3594" s="97" t="s">
        <v>131</v>
      </c>
      <c r="S3594" s="97" t="s">
        <v>149</v>
      </c>
      <c r="T3594" s="97" t="s">
        <v>150</v>
      </c>
      <c r="U3594" s="97" t="s">
        <v>151</v>
      </c>
      <c r="V3594" s="97" t="s">
        <v>135</v>
      </c>
      <c r="W3594" s="97" t="s">
        <v>136</v>
      </c>
      <c r="X3594" s="97"/>
      <c r="Y3594" s="99"/>
      <c r="Z3594" s="99"/>
      <c r="AA3594" s="99">
        <v>12201432</v>
      </c>
      <c r="AB3594" s="99">
        <v>12201432</v>
      </c>
      <c r="AC3594">
        <f t="shared" si="112"/>
        <v>1000</v>
      </c>
      <c r="AD3594" t="str">
        <f t="shared" si="113"/>
        <v>308</v>
      </c>
    </row>
    <row r="3595" spans="1:30" hidden="1" x14ac:dyDescent="0.25">
      <c r="A3595" s="97" t="s">
        <v>1567</v>
      </c>
      <c r="B3595" s="97" t="s">
        <v>1568</v>
      </c>
      <c r="C3595" s="97" t="s">
        <v>140</v>
      </c>
      <c r="D3595" s="97">
        <v>13201</v>
      </c>
      <c r="E3595" s="97" t="s">
        <v>122</v>
      </c>
      <c r="F3595" s="98">
        <v>15</v>
      </c>
      <c r="G3595" s="98" t="s">
        <v>142</v>
      </c>
      <c r="H3595" s="97">
        <v>19</v>
      </c>
      <c r="I3595" s="97" t="s">
        <v>124</v>
      </c>
      <c r="J3595" s="97" t="s">
        <v>125</v>
      </c>
      <c r="K3595" s="97" t="s">
        <v>1569</v>
      </c>
      <c r="L3595" s="97"/>
      <c r="M3595" s="97"/>
      <c r="N3595" s="97" t="s">
        <v>1570</v>
      </c>
      <c r="O3595" s="97" t="s">
        <v>1571</v>
      </c>
      <c r="P3595" s="97" t="s">
        <v>147</v>
      </c>
      <c r="Q3595" s="97" t="s">
        <v>152</v>
      </c>
      <c r="R3595" s="97" t="s">
        <v>131</v>
      </c>
      <c r="S3595" s="97" t="s">
        <v>149</v>
      </c>
      <c r="T3595" s="97" t="s">
        <v>150</v>
      </c>
      <c r="U3595" s="97" t="s">
        <v>134</v>
      </c>
      <c r="V3595" s="97" t="s">
        <v>135</v>
      </c>
      <c r="W3595" s="97" t="s">
        <v>136</v>
      </c>
      <c r="X3595" s="97"/>
      <c r="Y3595" s="99"/>
      <c r="Z3595" s="99"/>
      <c r="AA3595" s="99">
        <v>508393</v>
      </c>
      <c r="AB3595" s="99">
        <v>508393</v>
      </c>
      <c r="AC3595">
        <f t="shared" si="112"/>
        <v>1000</v>
      </c>
      <c r="AD3595" t="str">
        <f t="shared" si="113"/>
        <v>308</v>
      </c>
    </row>
    <row r="3596" spans="1:30" hidden="1" x14ac:dyDescent="0.25">
      <c r="A3596" s="97" t="s">
        <v>1567</v>
      </c>
      <c r="B3596" s="97" t="s">
        <v>1568</v>
      </c>
      <c r="C3596" s="97" t="s">
        <v>140</v>
      </c>
      <c r="D3596" s="97">
        <v>13203</v>
      </c>
      <c r="E3596" s="97" t="s">
        <v>122</v>
      </c>
      <c r="F3596" s="98">
        <v>15</v>
      </c>
      <c r="G3596" s="98" t="s">
        <v>142</v>
      </c>
      <c r="H3596" s="97">
        <v>19</v>
      </c>
      <c r="I3596" s="97" t="s">
        <v>124</v>
      </c>
      <c r="J3596" s="97" t="s">
        <v>125</v>
      </c>
      <c r="K3596" s="97" t="s">
        <v>1569</v>
      </c>
      <c r="L3596" s="97"/>
      <c r="M3596" s="97"/>
      <c r="N3596" s="97" t="s">
        <v>1570</v>
      </c>
      <c r="O3596" s="97" t="s">
        <v>1571</v>
      </c>
      <c r="P3596" s="97" t="s">
        <v>147</v>
      </c>
      <c r="Q3596" s="97" t="s">
        <v>153</v>
      </c>
      <c r="R3596" s="97" t="s">
        <v>131</v>
      </c>
      <c r="S3596" s="97" t="s">
        <v>149</v>
      </c>
      <c r="T3596" s="97" t="s">
        <v>150</v>
      </c>
      <c r="U3596" s="97" t="s">
        <v>134</v>
      </c>
      <c r="V3596" s="97" t="s">
        <v>135</v>
      </c>
      <c r="W3596" s="97" t="s">
        <v>136</v>
      </c>
      <c r="X3596" s="97"/>
      <c r="Y3596" s="99"/>
      <c r="Z3596" s="99"/>
      <c r="AA3596" s="99">
        <v>2033572</v>
      </c>
      <c r="AB3596" s="99">
        <v>2033572</v>
      </c>
      <c r="AC3596">
        <f t="shared" si="112"/>
        <v>1000</v>
      </c>
      <c r="AD3596" t="str">
        <f t="shared" si="113"/>
        <v>308</v>
      </c>
    </row>
    <row r="3597" spans="1:30" hidden="1" x14ac:dyDescent="0.25">
      <c r="A3597" s="97" t="s">
        <v>1567</v>
      </c>
      <c r="B3597" s="97" t="s">
        <v>1568</v>
      </c>
      <c r="C3597" s="97" t="s">
        <v>140</v>
      </c>
      <c r="D3597" s="97">
        <v>14101</v>
      </c>
      <c r="E3597" s="97" t="s">
        <v>122</v>
      </c>
      <c r="F3597" s="98">
        <v>15</v>
      </c>
      <c r="G3597" s="98" t="s">
        <v>142</v>
      </c>
      <c r="H3597" s="97">
        <v>19</v>
      </c>
      <c r="I3597" s="97" t="s">
        <v>124</v>
      </c>
      <c r="J3597" s="97" t="s">
        <v>125</v>
      </c>
      <c r="K3597" s="97" t="s">
        <v>1569</v>
      </c>
      <c r="L3597" s="97"/>
      <c r="M3597" s="97"/>
      <c r="N3597" s="97" t="s">
        <v>1570</v>
      </c>
      <c r="O3597" s="97" t="s">
        <v>1571</v>
      </c>
      <c r="P3597" s="97" t="s">
        <v>147</v>
      </c>
      <c r="Q3597" s="97" t="s">
        <v>154</v>
      </c>
      <c r="R3597" s="97" t="s">
        <v>131</v>
      </c>
      <c r="S3597" s="97" t="s">
        <v>149</v>
      </c>
      <c r="T3597" s="97" t="s">
        <v>150</v>
      </c>
      <c r="U3597" s="97" t="s">
        <v>134</v>
      </c>
      <c r="V3597" s="97" t="s">
        <v>135</v>
      </c>
      <c r="W3597" s="97" t="s">
        <v>136</v>
      </c>
      <c r="X3597" s="97"/>
      <c r="Y3597" s="99"/>
      <c r="Z3597" s="99"/>
      <c r="AA3597" s="99">
        <v>671078.76</v>
      </c>
      <c r="AB3597" s="99">
        <v>671078.76</v>
      </c>
      <c r="AC3597">
        <f t="shared" si="112"/>
        <v>1000</v>
      </c>
      <c r="AD3597" t="str">
        <f t="shared" si="113"/>
        <v>308</v>
      </c>
    </row>
    <row r="3598" spans="1:30" hidden="1" x14ac:dyDescent="0.25">
      <c r="A3598" s="97" t="s">
        <v>1567</v>
      </c>
      <c r="B3598" s="97" t="s">
        <v>1568</v>
      </c>
      <c r="C3598" s="97" t="s">
        <v>140</v>
      </c>
      <c r="D3598" s="97">
        <v>14103</v>
      </c>
      <c r="E3598" s="97" t="s">
        <v>122</v>
      </c>
      <c r="F3598" s="98">
        <v>15</v>
      </c>
      <c r="G3598" s="98" t="s">
        <v>142</v>
      </c>
      <c r="H3598" s="97">
        <v>19</v>
      </c>
      <c r="I3598" s="97" t="s">
        <v>124</v>
      </c>
      <c r="J3598" s="97" t="s">
        <v>125</v>
      </c>
      <c r="K3598" s="97" t="s">
        <v>1569</v>
      </c>
      <c r="L3598" s="97"/>
      <c r="M3598" s="97"/>
      <c r="N3598" s="97" t="s">
        <v>1570</v>
      </c>
      <c r="O3598" s="97" t="s">
        <v>1571</v>
      </c>
      <c r="P3598" s="97" t="s">
        <v>147</v>
      </c>
      <c r="Q3598" s="97" t="s">
        <v>155</v>
      </c>
      <c r="R3598" s="97" t="s">
        <v>131</v>
      </c>
      <c r="S3598" s="97" t="s">
        <v>149</v>
      </c>
      <c r="T3598" s="97" t="s">
        <v>150</v>
      </c>
      <c r="U3598" s="97" t="s">
        <v>134</v>
      </c>
      <c r="V3598" s="97" t="s">
        <v>135</v>
      </c>
      <c r="W3598" s="97" t="s">
        <v>136</v>
      </c>
      <c r="X3598" s="97"/>
      <c r="Y3598" s="99"/>
      <c r="Z3598" s="99"/>
      <c r="AA3598" s="99">
        <v>274532.21999999997</v>
      </c>
      <c r="AB3598" s="99">
        <v>274532.21999999997</v>
      </c>
      <c r="AC3598">
        <f t="shared" si="112"/>
        <v>1000</v>
      </c>
      <c r="AD3598" t="str">
        <f t="shared" si="113"/>
        <v>308</v>
      </c>
    </row>
    <row r="3599" spans="1:30" hidden="1" x14ac:dyDescent="0.25">
      <c r="A3599" s="97" t="s">
        <v>1567</v>
      </c>
      <c r="B3599" s="97" t="s">
        <v>1568</v>
      </c>
      <c r="C3599" s="97" t="s">
        <v>140</v>
      </c>
      <c r="D3599" s="97">
        <v>14201</v>
      </c>
      <c r="E3599" s="97" t="s">
        <v>122</v>
      </c>
      <c r="F3599" s="98">
        <v>15</v>
      </c>
      <c r="G3599" s="98" t="s">
        <v>142</v>
      </c>
      <c r="H3599" s="97">
        <v>19</v>
      </c>
      <c r="I3599" s="97" t="s">
        <v>124</v>
      </c>
      <c r="J3599" s="97" t="s">
        <v>125</v>
      </c>
      <c r="K3599" s="97" t="s">
        <v>1569</v>
      </c>
      <c r="L3599" s="97"/>
      <c r="M3599" s="97"/>
      <c r="N3599" s="97" t="s">
        <v>1570</v>
      </c>
      <c r="O3599" s="97" t="s">
        <v>1571</v>
      </c>
      <c r="P3599" s="97" t="s">
        <v>147</v>
      </c>
      <c r="Q3599" s="97" t="s">
        <v>156</v>
      </c>
      <c r="R3599" s="97" t="s">
        <v>131</v>
      </c>
      <c r="S3599" s="97" t="s">
        <v>149</v>
      </c>
      <c r="T3599" s="97" t="s">
        <v>150</v>
      </c>
      <c r="U3599" s="97" t="s">
        <v>134</v>
      </c>
      <c r="V3599" s="97" t="s">
        <v>135</v>
      </c>
      <c r="W3599" s="97" t="s">
        <v>136</v>
      </c>
      <c r="X3599" s="97"/>
      <c r="Y3599" s="99"/>
      <c r="Z3599" s="99"/>
      <c r="AA3599" s="99">
        <v>610071.6</v>
      </c>
      <c r="AB3599" s="99">
        <v>610071.6</v>
      </c>
      <c r="AC3599">
        <f t="shared" si="112"/>
        <v>1000</v>
      </c>
      <c r="AD3599" t="str">
        <f t="shared" si="113"/>
        <v>308</v>
      </c>
    </row>
    <row r="3600" spans="1:30" hidden="1" x14ac:dyDescent="0.25">
      <c r="A3600" t="s">
        <v>1567</v>
      </c>
      <c r="B3600" t="s">
        <v>1568</v>
      </c>
      <c r="C3600" t="s">
        <v>157</v>
      </c>
      <c r="D3600" t="s">
        <v>186</v>
      </c>
      <c r="E3600" t="s">
        <v>122</v>
      </c>
      <c r="F3600" t="s">
        <v>159</v>
      </c>
      <c r="G3600" t="s">
        <v>160</v>
      </c>
      <c r="H3600" t="s">
        <v>143</v>
      </c>
      <c r="I3600" t="s">
        <v>124</v>
      </c>
      <c r="J3600" t="s">
        <v>125</v>
      </c>
      <c r="K3600" t="s">
        <v>1572</v>
      </c>
      <c r="N3600" t="s">
        <v>1570</v>
      </c>
      <c r="O3600" t="s">
        <v>1571</v>
      </c>
      <c r="P3600" t="s">
        <v>162</v>
      </c>
      <c r="Q3600" t="s">
        <v>188</v>
      </c>
      <c r="R3600" t="s">
        <v>131</v>
      </c>
      <c r="S3600" t="s">
        <v>164</v>
      </c>
      <c r="T3600" t="s">
        <v>165</v>
      </c>
      <c r="U3600" t="s">
        <v>151</v>
      </c>
      <c r="V3600" t="s">
        <v>135</v>
      </c>
      <c r="W3600" t="s">
        <v>136</v>
      </c>
      <c r="X3600" t="s">
        <v>1573</v>
      </c>
      <c r="Y3600" s="94">
        <v>15000</v>
      </c>
      <c r="Z3600" s="94">
        <v>0</v>
      </c>
      <c r="AA3600" s="94">
        <v>112000</v>
      </c>
      <c r="AB3600" s="94">
        <v>112000</v>
      </c>
      <c r="AC3600">
        <f t="shared" si="112"/>
        <v>2000</v>
      </c>
      <c r="AD3600" t="str">
        <f t="shared" si="113"/>
        <v>308</v>
      </c>
    </row>
    <row r="3601" spans="1:30" hidden="1" x14ac:dyDescent="0.25">
      <c r="A3601" t="s">
        <v>1567</v>
      </c>
      <c r="B3601" t="s">
        <v>1568</v>
      </c>
      <c r="C3601" t="s">
        <v>157</v>
      </c>
      <c r="D3601" t="s">
        <v>192</v>
      </c>
      <c r="E3601" t="s">
        <v>122</v>
      </c>
      <c r="F3601" t="s">
        <v>159</v>
      </c>
      <c r="G3601" t="s">
        <v>160</v>
      </c>
      <c r="H3601" t="s">
        <v>143</v>
      </c>
      <c r="I3601" t="s">
        <v>124</v>
      </c>
      <c r="J3601" t="s">
        <v>125</v>
      </c>
      <c r="K3601" t="s">
        <v>1572</v>
      </c>
      <c r="N3601" t="s">
        <v>1570</v>
      </c>
      <c r="O3601" t="s">
        <v>1571</v>
      </c>
      <c r="P3601" t="s">
        <v>162</v>
      </c>
      <c r="Q3601" t="s">
        <v>193</v>
      </c>
      <c r="R3601" t="s">
        <v>131</v>
      </c>
      <c r="S3601" t="s">
        <v>164</v>
      </c>
      <c r="T3601" t="s">
        <v>165</v>
      </c>
      <c r="U3601" t="s">
        <v>151</v>
      </c>
      <c r="V3601" t="s">
        <v>135</v>
      </c>
      <c r="W3601" t="s">
        <v>136</v>
      </c>
      <c r="X3601" t="s">
        <v>1573</v>
      </c>
      <c r="Y3601" s="94">
        <v>15000</v>
      </c>
      <c r="Z3601" s="94">
        <v>0</v>
      </c>
      <c r="AA3601" s="94">
        <v>112000</v>
      </c>
      <c r="AB3601" s="94">
        <v>112000</v>
      </c>
      <c r="AC3601">
        <f t="shared" si="112"/>
        <v>2000</v>
      </c>
      <c r="AD3601" t="str">
        <f t="shared" si="113"/>
        <v>308</v>
      </c>
    </row>
    <row r="3602" spans="1:30" hidden="1" x14ac:dyDescent="0.25">
      <c r="A3602" t="s">
        <v>1567</v>
      </c>
      <c r="B3602" t="s">
        <v>1568</v>
      </c>
      <c r="C3602" t="s">
        <v>157</v>
      </c>
      <c r="D3602" t="s">
        <v>234</v>
      </c>
      <c r="E3602" t="s">
        <v>122</v>
      </c>
      <c r="F3602" t="s">
        <v>159</v>
      </c>
      <c r="G3602" t="s">
        <v>160</v>
      </c>
      <c r="H3602" t="s">
        <v>143</v>
      </c>
      <c r="I3602" t="s">
        <v>124</v>
      </c>
      <c r="J3602" t="s">
        <v>125</v>
      </c>
      <c r="K3602" t="s">
        <v>1572</v>
      </c>
      <c r="N3602" t="s">
        <v>1570</v>
      </c>
      <c r="O3602" t="s">
        <v>1571</v>
      </c>
      <c r="P3602" t="s">
        <v>162</v>
      </c>
      <c r="Q3602" t="s">
        <v>235</v>
      </c>
      <c r="R3602" t="s">
        <v>131</v>
      </c>
      <c r="S3602" t="s">
        <v>164</v>
      </c>
      <c r="T3602" t="s">
        <v>165</v>
      </c>
      <c r="U3602" t="s">
        <v>151</v>
      </c>
      <c r="V3602" t="s">
        <v>135</v>
      </c>
      <c r="W3602" t="s">
        <v>136</v>
      </c>
      <c r="X3602" t="s">
        <v>1573</v>
      </c>
      <c r="Y3602" s="94">
        <v>783625.48</v>
      </c>
      <c r="Z3602" s="94">
        <v>728880</v>
      </c>
      <c r="AA3602" s="94">
        <v>943673.63999999978</v>
      </c>
      <c r="AB3602" s="94">
        <v>943673.64</v>
      </c>
      <c r="AC3602">
        <f t="shared" si="112"/>
        <v>3000</v>
      </c>
      <c r="AD3602" t="str">
        <f t="shared" si="113"/>
        <v>308</v>
      </c>
    </row>
    <row r="3603" spans="1:30" hidden="1" x14ac:dyDescent="0.25">
      <c r="A3603" t="s">
        <v>1567</v>
      </c>
      <c r="B3603" t="s">
        <v>1568</v>
      </c>
      <c r="C3603" t="s">
        <v>157</v>
      </c>
      <c r="D3603" t="s">
        <v>236</v>
      </c>
      <c r="E3603" t="s">
        <v>122</v>
      </c>
      <c r="F3603" t="s">
        <v>159</v>
      </c>
      <c r="G3603" t="s">
        <v>160</v>
      </c>
      <c r="H3603" t="s">
        <v>143</v>
      </c>
      <c r="I3603" t="s">
        <v>124</v>
      </c>
      <c r="J3603" t="s">
        <v>125</v>
      </c>
      <c r="K3603" t="s">
        <v>1572</v>
      </c>
      <c r="N3603" t="s">
        <v>1570</v>
      </c>
      <c r="O3603" t="s">
        <v>1571</v>
      </c>
      <c r="P3603" t="s">
        <v>162</v>
      </c>
      <c r="Q3603" t="s">
        <v>237</v>
      </c>
      <c r="R3603" t="s">
        <v>131</v>
      </c>
      <c r="S3603" t="s">
        <v>164</v>
      </c>
      <c r="T3603" t="s">
        <v>165</v>
      </c>
      <c r="U3603" t="s">
        <v>151</v>
      </c>
      <c r="V3603" t="s">
        <v>135</v>
      </c>
      <c r="W3603" t="s">
        <v>136</v>
      </c>
      <c r="X3603" t="s">
        <v>1573</v>
      </c>
      <c r="Y3603" s="94">
        <v>1882.86</v>
      </c>
      <c r="Z3603" s="94">
        <v>33203</v>
      </c>
      <c r="AA3603" s="94">
        <v>34199.090000000004</v>
      </c>
      <c r="AB3603" s="94">
        <v>34199.089999999997</v>
      </c>
      <c r="AC3603">
        <f t="shared" si="112"/>
        <v>3000</v>
      </c>
      <c r="AD3603" t="str">
        <f t="shared" si="113"/>
        <v>308</v>
      </c>
    </row>
    <row r="3604" spans="1:30" hidden="1" x14ac:dyDescent="0.25">
      <c r="A3604" t="s">
        <v>1567</v>
      </c>
      <c r="B3604" t="s">
        <v>1568</v>
      </c>
      <c r="C3604" t="s">
        <v>157</v>
      </c>
      <c r="D3604" t="s">
        <v>240</v>
      </c>
      <c r="E3604" t="s">
        <v>122</v>
      </c>
      <c r="F3604" t="s">
        <v>159</v>
      </c>
      <c r="G3604" t="s">
        <v>160</v>
      </c>
      <c r="H3604" t="s">
        <v>143</v>
      </c>
      <c r="I3604" t="s">
        <v>124</v>
      </c>
      <c r="J3604" t="s">
        <v>125</v>
      </c>
      <c r="K3604" t="s">
        <v>1572</v>
      </c>
      <c r="N3604" t="s">
        <v>1570</v>
      </c>
      <c r="O3604" t="s">
        <v>1571</v>
      </c>
      <c r="P3604" t="s">
        <v>162</v>
      </c>
      <c r="Q3604" t="s">
        <v>241</v>
      </c>
      <c r="R3604" t="s">
        <v>131</v>
      </c>
      <c r="S3604" t="s">
        <v>164</v>
      </c>
      <c r="T3604" t="s">
        <v>165</v>
      </c>
      <c r="U3604" t="s">
        <v>151</v>
      </c>
      <c r="V3604" t="s">
        <v>135</v>
      </c>
      <c r="W3604" t="s">
        <v>136</v>
      </c>
      <c r="X3604" t="s">
        <v>1573</v>
      </c>
      <c r="Y3604" s="94">
        <v>0</v>
      </c>
      <c r="Z3604" s="94">
        <v>0</v>
      </c>
      <c r="AA3604" s="94">
        <v>0</v>
      </c>
      <c r="AB3604" s="94">
        <v>0</v>
      </c>
      <c r="AC3604">
        <f t="shared" si="112"/>
        <v>3000</v>
      </c>
      <c r="AD3604" t="str">
        <f t="shared" si="113"/>
        <v>308</v>
      </c>
    </row>
    <row r="3605" spans="1:30" hidden="1" x14ac:dyDescent="0.25">
      <c r="A3605" t="s">
        <v>1567</v>
      </c>
      <c r="B3605" t="s">
        <v>1568</v>
      </c>
      <c r="C3605" t="s">
        <v>157</v>
      </c>
      <c r="D3605" t="s">
        <v>344</v>
      </c>
      <c r="E3605" t="s">
        <v>122</v>
      </c>
      <c r="F3605" t="s">
        <v>159</v>
      </c>
      <c r="G3605" t="s">
        <v>160</v>
      </c>
      <c r="H3605" t="s">
        <v>143</v>
      </c>
      <c r="I3605" t="s">
        <v>124</v>
      </c>
      <c r="J3605" t="s">
        <v>125</v>
      </c>
      <c r="K3605" t="s">
        <v>1572</v>
      </c>
      <c r="N3605" t="s">
        <v>1570</v>
      </c>
      <c r="O3605" t="s">
        <v>1571</v>
      </c>
      <c r="P3605" t="s">
        <v>162</v>
      </c>
      <c r="Q3605" t="s">
        <v>345</v>
      </c>
      <c r="R3605" t="s">
        <v>131</v>
      </c>
      <c r="S3605" t="s">
        <v>164</v>
      </c>
      <c r="T3605" t="s">
        <v>165</v>
      </c>
      <c r="U3605" t="s">
        <v>151</v>
      </c>
      <c r="V3605" t="s">
        <v>135</v>
      </c>
      <c r="W3605" t="s">
        <v>136</v>
      </c>
      <c r="X3605" t="s">
        <v>1573</v>
      </c>
      <c r="Y3605" s="94">
        <v>7957624.2300000004</v>
      </c>
      <c r="Z3605" s="94">
        <v>0</v>
      </c>
      <c r="AA3605" s="94">
        <v>0</v>
      </c>
      <c r="AB3605" s="94">
        <v>0</v>
      </c>
      <c r="AC3605">
        <f t="shared" si="112"/>
        <v>3000</v>
      </c>
      <c r="AD3605" t="str">
        <f t="shared" si="113"/>
        <v>308</v>
      </c>
    </row>
    <row r="3606" spans="1:30" hidden="1" x14ac:dyDescent="0.25">
      <c r="A3606" t="s">
        <v>1567</v>
      </c>
      <c r="B3606" t="s">
        <v>1568</v>
      </c>
      <c r="C3606" t="s">
        <v>157</v>
      </c>
      <c r="D3606" t="s">
        <v>170</v>
      </c>
      <c r="E3606" t="s">
        <v>122</v>
      </c>
      <c r="F3606" t="s">
        <v>159</v>
      </c>
      <c r="G3606" t="s">
        <v>160</v>
      </c>
      <c r="H3606" t="s">
        <v>143</v>
      </c>
      <c r="I3606" t="s">
        <v>124</v>
      </c>
      <c r="J3606" t="s">
        <v>125</v>
      </c>
      <c r="K3606" t="s">
        <v>1572</v>
      </c>
      <c r="N3606" t="s">
        <v>1570</v>
      </c>
      <c r="O3606" t="s">
        <v>1571</v>
      </c>
      <c r="P3606" t="s">
        <v>162</v>
      </c>
      <c r="Q3606" t="s">
        <v>171</v>
      </c>
      <c r="R3606" t="s">
        <v>131</v>
      </c>
      <c r="S3606" t="s">
        <v>164</v>
      </c>
      <c r="T3606" t="s">
        <v>165</v>
      </c>
      <c r="U3606" t="s">
        <v>151</v>
      </c>
      <c r="V3606" t="s">
        <v>135</v>
      </c>
      <c r="W3606" t="s">
        <v>136</v>
      </c>
      <c r="X3606" t="s">
        <v>1573</v>
      </c>
      <c r="Y3606" s="94">
        <v>688840.97</v>
      </c>
      <c r="Z3606" s="94">
        <v>647836.89333333331</v>
      </c>
      <c r="AA3606" s="94">
        <v>667272.00013333338</v>
      </c>
      <c r="AB3606" s="94">
        <v>667272</v>
      </c>
      <c r="AC3606">
        <f t="shared" si="112"/>
        <v>3000</v>
      </c>
      <c r="AD3606" t="str">
        <f t="shared" si="113"/>
        <v>308</v>
      </c>
    </row>
    <row r="3607" spans="1:30" hidden="1" x14ac:dyDescent="0.25">
      <c r="A3607" t="s">
        <v>1567</v>
      </c>
      <c r="B3607" t="s">
        <v>1568</v>
      </c>
      <c r="C3607" t="s">
        <v>157</v>
      </c>
      <c r="D3607" t="s">
        <v>498</v>
      </c>
      <c r="E3607" t="s">
        <v>122</v>
      </c>
      <c r="F3607" t="s">
        <v>159</v>
      </c>
      <c r="G3607" t="s">
        <v>160</v>
      </c>
      <c r="H3607" t="s">
        <v>143</v>
      </c>
      <c r="I3607" t="s">
        <v>124</v>
      </c>
      <c r="J3607" t="s">
        <v>125</v>
      </c>
      <c r="K3607" t="s">
        <v>1572</v>
      </c>
      <c r="N3607" t="s">
        <v>1570</v>
      </c>
      <c r="O3607" t="s">
        <v>1571</v>
      </c>
      <c r="P3607" t="s">
        <v>162</v>
      </c>
      <c r="Q3607" t="s">
        <v>499</v>
      </c>
      <c r="R3607" t="s">
        <v>131</v>
      </c>
      <c r="S3607" t="s">
        <v>164</v>
      </c>
      <c r="T3607" t="s">
        <v>165</v>
      </c>
      <c r="U3607" t="s">
        <v>151</v>
      </c>
      <c r="V3607" t="s">
        <v>135</v>
      </c>
      <c r="W3607" t="s">
        <v>136</v>
      </c>
      <c r="X3607" t="s">
        <v>1573</v>
      </c>
      <c r="Y3607" s="94">
        <v>887186.78</v>
      </c>
      <c r="Z3607" s="94">
        <v>0</v>
      </c>
      <c r="AA3607" s="94">
        <v>913802.38340000005</v>
      </c>
      <c r="AB3607" s="94">
        <v>913802.38</v>
      </c>
      <c r="AC3607">
        <f t="shared" si="112"/>
        <v>3000</v>
      </c>
      <c r="AD3607" t="str">
        <f t="shared" si="113"/>
        <v>308</v>
      </c>
    </row>
    <row r="3608" spans="1:30" hidden="1" x14ac:dyDescent="0.25">
      <c r="A3608">
        <v>211213210500001</v>
      </c>
      <c r="B3608">
        <v>221</v>
      </c>
      <c r="C3608" t="s">
        <v>1574</v>
      </c>
      <c r="D3608">
        <v>41501</v>
      </c>
      <c r="E3608">
        <v>2</v>
      </c>
      <c r="F3608">
        <v>12</v>
      </c>
      <c r="G3608" t="s">
        <v>160</v>
      </c>
      <c r="H3608" t="s">
        <v>388</v>
      </c>
      <c r="I3608" t="s">
        <v>124</v>
      </c>
      <c r="J3608" t="s">
        <v>125</v>
      </c>
      <c r="K3608" t="s">
        <v>1575</v>
      </c>
      <c r="L3608" t="s">
        <v>1576</v>
      </c>
      <c r="N3608" t="s">
        <v>1577</v>
      </c>
      <c r="O3608" t="s">
        <v>828</v>
      </c>
      <c r="P3608" t="s">
        <v>1577</v>
      </c>
      <c r="Q3608" t="s">
        <v>602</v>
      </c>
      <c r="R3608" t="s">
        <v>794</v>
      </c>
      <c r="S3608" t="s">
        <v>795</v>
      </c>
      <c r="T3608" t="s">
        <v>165</v>
      </c>
      <c r="U3608" t="s">
        <v>394</v>
      </c>
      <c r="V3608" t="s">
        <v>135</v>
      </c>
      <c r="W3608" t="s">
        <v>136</v>
      </c>
      <c r="X3608" t="s">
        <v>1578</v>
      </c>
      <c r="AA3608" s="94">
        <v>158773793.13</v>
      </c>
      <c r="AB3608" s="94">
        <v>158773793.13</v>
      </c>
      <c r="AC3608">
        <f t="shared" si="112"/>
        <v>4000</v>
      </c>
      <c r="AD3608" t="str">
        <f t="shared" si="113"/>
        <v>321</v>
      </c>
    </row>
    <row r="3609" spans="1:30" hidden="1" x14ac:dyDescent="0.25">
      <c r="A3609" t="s">
        <v>1567</v>
      </c>
      <c r="B3609" t="s">
        <v>597</v>
      </c>
      <c r="C3609" t="s">
        <v>1579</v>
      </c>
      <c r="D3609" t="s">
        <v>920</v>
      </c>
      <c r="E3609" t="s">
        <v>122</v>
      </c>
      <c r="F3609" t="s">
        <v>159</v>
      </c>
      <c r="G3609" t="s">
        <v>160</v>
      </c>
      <c r="H3609">
        <v>19</v>
      </c>
      <c r="I3609" t="s">
        <v>124</v>
      </c>
      <c r="J3609" t="s">
        <v>125</v>
      </c>
      <c r="K3609" t="s">
        <v>1580</v>
      </c>
      <c r="N3609" t="s">
        <v>1570</v>
      </c>
      <c r="O3609" t="s">
        <v>601</v>
      </c>
      <c r="P3609" t="s">
        <v>1581</v>
      </c>
      <c r="Q3609" t="s">
        <v>924</v>
      </c>
      <c r="R3609" t="s">
        <v>131</v>
      </c>
      <c r="S3609" t="s">
        <v>164</v>
      </c>
      <c r="T3609" t="s">
        <v>165</v>
      </c>
      <c r="U3609" t="s">
        <v>134</v>
      </c>
      <c r="V3609" t="s">
        <v>135</v>
      </c>
      <c r="W3609" t="s">
        <v>136</v>
      </c>
      <c r="X3609" t="s">
        <v>1582</v>
      </c>
      <c r="Y3609" s="94">
        <v>38192400</v>
      </c>
      <c r="Z3609" s="94">
        <v>38192400</v>
      </c>
      <c r="AA3609" s="94">
        <v>39338172</v>
      </c>
      <c r="AB3609" s="94">
        <v>39338172</v>
      </c>
      <c r="AC3609">
        <f t="shared" si="112"/>
        <v>7000</v>
      </c>
      <c r="AD3609" t="str">
        <f t="shared" si="113"/>
        <v>308</v>
      </c>
    </row>
    <row r="3610" spans="1:30" hidden="1" x14ac:dyDescent="0.25">
      <c r="A3610" t="s">
        <v>1567</v>
      </c>
      <c r="B3610" t="s">
        <v>1568</v>
      </c>
      <c r="C3610" t="s">
        <v>1579</v>
      </c>
      <c r="D3610" t="s">
        <v>920</v>
      </c>
      <c r="E3610" t="s">
        <v>122</v>
      </c>
      <c r="F3610" t="s">
        <v>159</v>
      </c>
      <c r="G3610" t="s">
        <v>160</v>
      </c>
      <c r="H3610">
        <v>19</v>
      </c>
      <c r="I3610" t="s">
        <v>124</v>
      </c>
      <c r="J3610" t="s">
        <v>125</v>
      </c>
      <c r="K3610" t="s">
        <v>1580</v>
      </c>
      <c r="N3610" t="s">
        <v>1570</v>
      </c>
      <c r="O3610" t="s">
        <v>1571</v>
      </c>
      <c r="P3610" t="s">
        <v>1581</v>
      </c>
      <c r="Q3610" t="s">
        <v>924</v>
      </c>
      <c r="R3610" t="s">
        <v>131</v>
      </c>
      <c r="S3610" t="s">
        <v>164</v>
      </c>
      <c r="T3610" t="s">
        <v>165</v>
      </c>
      <c r="U3610" t="s">
        <v>134</v>
      </c>
      <c r="V3610" t="s">
        <v>135</v>
      </c>
      <c r="W3610" t="s">
        <v>136</v>
      </c>
      <c r="X3610" t="s">
        <v>1582</v>
      </c>
      <c r="Y3610" s="94">
        <v>3455201.04</v>
      </c>
      <c r="Z3610" s="94">
        <v>3455201.04</v>
      </c>
      <c r="AA3610" s="94">
        <v>3558857.0712000001</v>
      </c>
      <c r="AB3610" s="94">
        <v>3558857.07</v>
      </c>
      <c r="AC3610">
        <f t="shared" si="112"/>
        <v>7000</v>
      </c>
      <c r="AD3610" t="str">
        <f t="shared" si="113"/>
        <v>308</v>
      </c>
    </row>
    <row r="3611" spans="1:30" hidden="1" x14ac:dyDescent="0.25">
      <c r="A3611" t="s">
        <v>1583</v>
      </c>
      <c r="B3611" t="s">
        <v>119</v>
      </c>
      <c r="C3611" t="s">
        <v>1584</v>
      </c>
      <c r="D3611" t="s">
        <v>920</v>
      </c>
      <c r="E3611" t="s">
        <v>122</v>
      </c>
      <c r="F3611" t="s">
        <v>159</v>
      </c>
      <c r="G3611" t="s">
        <v>1585</v>
      </c>
      <c r="H3611">
        <v>19</v>
      </c>
      <c r="I3611" t="s">
        <v>124</v>
      </c>
      <c r="J3611" t="s">
        <v>125</v>
      </c>
      <c r="K3611" t="s">
        <v>1586</v>
      </c>
      <c r="N3611" t="s">
        <v>1587</v>
      </c>
      <c r="O3611" t="s">
        <v>128</v>
      </c>
      <c r="P3611" t="s">
        <v>1588</v>
      </c>
      <c r="Q3611" t="s">
        <v>924</v>
      </c>
      <c r="R3611" t="s">
        <v>131</v>
      </c>
      <c r="S3611" t="s">
        <v>164</v>
      </c>
      <c r="T3611" t="s">
        <v>1589</v>
      </c>
      <c r="U3611" t="s">
        <v>134</v>
      </c>
      <c r="V3611" t="s">
        <v>135</v>
      </c>
      <c r="W3611" t="s">
        <v>136</v>
      </c>
      <c r="X3611" t="s">
        <v>1590</v>
      </c>
      <c r="Y3611" s="94">
        <v>0</v>
      </c>
      <c r="Z3611" s="94">
        <v>800015.37</v>
      </c>
      <c r="AA3611" s="94">
        <v>824015.83110000007</v>
      </c>
      <c r="AB3611" s="94">
        <v>824015.83</v>
      </c>
      <c r="AC3611">
        <f t="shared" si="112"/>
        <v>7000</v>
      </c>
      <c r="AD3611" t="str">
        <f t="shared" si="113"/>
        <v>308</v>
      </c>
    </row>
    <row r="3612" spans="1:30" hidden="1" x14ac:dyDescent="0.25">
      <c r="A3612" t="s">
        <v>1591</v>
      </c>
      <c r="B3612" t="s">
        <v>1568</v>
      </c>
      <c r="C3612" t="s">
        <v>157</v>
      </c>
      <c r="D3612" t="s">
        <v>920</v>
      </c>
      <c r="E3612" t="s">
        <v>122</v>
      </c>
      <c r="F3612" t="s">
        <v>159</v>
      </c>
      <c r="G3612" t="s">
        <v>160</v>
      </c>
      <c r="H3612">
        <v>19</v>
      </c>
      <c r="I3612" t="s">
        <v>124</v>
      </c>
      <c r="J3612" t="s">
        <v>125</v>
      </c>
      <c r="K3612" t="s">
        <v>1592</v>
      </c>
      <c r="N3612" t="s">
        <v>1593</v>
      </c>
      <c r="O3612" t="s">
        <v>1571</v>
      </c>
      <c r="P3612" t="s">
        <v>162</v>
      </c>
      <c r="Q3612" t="s">
        <v>924</v>
      </c>
      <c r="R3612" t="s">
        <v>131</v>
      </c>
      <c r="S3612" t="s">
        <v>164</v>
      </c>
      <c r="T3612" t="s">
        <v>165</v>
      </c>
      <c r="U3612" t="s">
        <v>134</v>
      </c>
      <c r="V3612" t="s">
        <v>135</v>
      </c>
      <c r="W3612" t="s">
        <v>136</v>
      </c>
      <c r="X3612" t="s">
        <v>1593</v>
      </c>
      <c r="Y3612" s="94">
        <v>0</v>
      </c>
      <c r="Z3612" s="94">
        <v>37448689.799999997</v>
      </c>
      <c r="AA3612" s="94">
        <v>54460617.109999999</v>
      </c>
      <c r="AB3612" s="94">
        <v>54460617.109999999</v>
      </c>
      <c r="AC3612">
        <f t="shared" si="112"/>
        <v>7000</v>
      </c>
      <c r="AD3612" t="str">
        <f t="shared" si="113"/>
        <v>308</v>
      </c>
    </row>
    <row r="3613" spans="1:30" hidden="1" x14ac:dyDescent="0.25">
      <c r="A3613" s="97" t="s">
        <v>1567</v>
      </c>
      <c r="B3613" s="97" t="s">
        <v>1568</v>
      </c>
      <c r="C3613" s="97" t="s">
        <v>140</v>
      </c>
      <c r="D3613" s="97">
        <v>14301</v>
      </c>
      <c r="E3613" s="97" t="s">
        <v>122</v>
      </c>
      <c r="F3613" s="98">
        <v>15</v>
      </c>
      <c r="G3613" s="98" t="s">
        <v>142</v>
      </c>
      <c r="H3613" s="97">
        <v>19</v>
      </c>
      <c r="I3613" s="97" t="s">
        <v>124</v>
      </c>
      <c r="J3613" s="97" t="s">
        <v>125</v>
      </c>
      <c r="K3613" s="97" t="s">
        <v>1569</v>
      </c>
      <c r="L3613" s="97"/>
      <c r="M3613" s="97"/>
      <c r="N3613" s="97" t="s">
        <v>1570</v>
      </c>
      <c r="O3613" s="97" t="s">
        <v>1571</v>
      </c>
      <c r="P3613" s="97" t="s">
        <v>147</v>
      </c>
      <c r="Q3613" s="97" t="s">
        <v>178</v>
      </c>
      <c r="R3613" s="97" t="s">
        <v>131</v>
      </c>
      <c r="S3613" s="97" t="s">
        <v>149</v>
      </c>
      <c r="T3613" s="97" t="s">
        <v>150</v>
      </c>
      <c r="U3613" s="97" t="s">
        <v>134</v>
      </c>
      <c r="V3613" s="97" t="s">
        <v>135</v>
      </c>
      <c r="W3613" s="97" t="s">
        <v>136</v>
      </c>
      <c r="X3613" s="97"/>
      <c r="Y3613" s="99"/>
      <c r="Z3613" s="99"/>
      <c r="AA3613" s="99">
        <v>732085.91999999993</v>
      </c>
      <c r="AB3613" s="99">
        <v>732085.92</v>
      </c>
      <c r="AC3613">
        <f t="shared" si="112"/>
        <v>1000</v>
      </c>
      <c r="AD3613" t="str">
        <f t="shared" si="113"/>
        <v>308</v>
      </c>
    </row>
    <row r="3614" spans="1:30" hidden="1" x14ac:dyDescent="0.25">
      <c r="A3614" s="97" t="s">
        <v>1594</v>
      </c>
      <c r="B3614" s="97" t="s">
        <v>1568</v>
      </c>
      <c r="C3614" s="97" t="s">
        <v>140</v>
      </c>
      <c r="D3614" s="97" t="s">
        <v>141</v>
      </c>
      <c r="E3614" s="97" t="s">
        <v>122</v>
      </c>
      <c r="F3614" s="98">
        <v>15</v>
      </c>
      <c r="G3614" s="98" t="s">
        <v>142</v>
      </c>
      <c r="H3614" s="97" t="s">
        <v>143</v>
      </c>
      <c r="I3614" s="97" t="s">
        <v>124</v>
      </c>
      <c r="J3614" s="97" t="s">
        <v>125</v>
      </c>
      <c r="K3614" s="97" t="s">
        <v>1595</v>
      </c>
      <c r="L3614" s="97"/>
      <c r="M3614" s="97"/>
      <c r="N3614" s="97" t="s">
        <v>1596</v>
      </c>
      <c r="O3614" s="97" t="s">
        <v>1571</v>
      </c>
      <c r="P3614" s="97" t="s">
        <v>147</v>
      </c>
      <c r="Q3614" s="97" t="s">
        <v>148</v>
      </c>
      <c r="R3614" s="97" t="s">
        <v>131</v>
      </c>
      <c r="S3614" s="97" t="s">
        <v>149</v>
      </c>
      <c r="T3614" s="97" t="s">
        <v>150</v>
      </c>
      <c r="U3614" s="97" t="s">
        <v>151</v>
      </c>
      <c r="V3614" s="97" t="s">
        <v>135</v>
      </c>
      <c r="W3614" s="97" t="s">
        <v>136</v>
      </c>
      <c r="X3614" s="97"/>
      <c r="Y3614" s="99"/>
      <c r="Z3614" s="99"/>
      <c r="AA3614" s="99">
        <v>3355380</v>
      </c>
      <c r="AB3614" s="99">
        <v>3355380</v>
      </c>
      <c r="AC3614">
        <f t="shared" si="112"/>
        <v>1000</v>
      </c>
      <c r="AD3614" t="str">
        <f t="shared" si="113"/>
        <v>308</v>
      </c>
    </row>
    <row r="3615" spans="1:30" hidden="1" x14ac:dyDescent="0.25">
      <c r="A3615" s="97" t="s">
        <v>1594</v>
      </c>
      <c r="B3615" s="97" t="s">
        <v>1568</v>
      </c>
      <c r="C3615" s="97" t="s">
        <v>140</v>
      </c>
      <c r="D3615" s="97">
        <v>13201</v>
      </c>
      <c r="E3615" s="97" t="s">
        <v>122</v>
      </c>
      <c r="F3615" s="98">
        <v>15</v>
      </c>
      <c r="G3615" s="98" t="s">
        <v>142</v>
      </c>
      <c r="H3615" s="97">
        <v>19</v>
      </c>
      <c r="I3615" s="97" t="s">
        <v>124</v>
      </c>
      <c r="J3615" s="97" t="s">
        <v>125</v>
      </c>
      <c r="K3615" s="97" t="s">
        <v>1595</v>
      </c>
      <c r="L3615" s="97"/>
      <c r="M3615" s="97"/>
      <c r="N3615" s="97" t="s">
        <v>1596</v>
      </c>
      <c r="O3615" s="97" t="s">
        <v>1571</v>
      </c>
      <c r="P3615" s="97" t="s">
        <v>147</v>
      </c>
      <c r="Q3615" s="97" t="s">
        <v>152</v>
      </c>
      <c r="R3615" s="97" t="s">
        <v>131</v>
      </c>
      <c r="S3615" s="97" t="s">
        <v>149</v>
      </c>
      <c r="T3615" s="97" t="s">
        <v>150</v>
      </c>
      <c r="U3615" s="97" t="s">
        <v>134</v>
      </c>
      <c r="V3615" s="97" t="s">
        <v>135</v>
      </c>
      <c r="W3615" s="97" t="s">
        <v>136</v>
      </c>
      <c r="X3615" s="97"/>
      <c r="Y3615" s="99"/>
      <c r="Z3615" s="99"/>
      <c r="AA3615" s="99">
        <v>139807.5</v>
      </c>
      <c r="AB3615" s="99">
        <v>139807.5</v>
      </c>
      <c r="AC3615">
        <f t="shared" si="112"/>
        <v>1000</v>
      </c>
      <c r="AD3615" t="str">
        <f t="shared" si="113"/>
        <v>308</v>
      </c>
    </row>
    <row r="3616" spans="1:30" hidden="1" x14ac:dyDescent="0.25">
      <c r="A3616" s="97" t="s">
        <v>1594</v>
      </c>
      <c r="B3616" s="97" t="s">
        <v>1568</v>
      </c>
      <c r="C3616" s="97" t="s">
        <v>140</v>
      </c>
      <c r="D3616" s="97">
        <v>13203</v>
      </c>
      <c r="E3616" s="97" t="s">
        <v>122</v>
      </c>
      <c r="F3616" s="98">
        <v>15</v>
      </c>
      <c r="G3616" s="98" t="s">
        <v>142</v>
      </c>
      <c r="H3616" s="97">
        <v>19</v>
      </c>
      <c r="I3616" s="97" t="s">
        <v>124</v>
      </c>
      <c r="J3616" s="97" t="s">
        <v>125</v>
      </c>
      <c r="K3616" s="97" t="s">
        <v>1595</v>
      </c>
      <c r="L3616" s="97"/>
      <c r="M3616" s="97"/>
      <c r="N3616" s="97" t="s">
        <v>1596</v>
      </c>
      <c r="O3616" s="97" t="s">
        <v>1571</v>
      </c>
      <c r="P3616" s="97" t="s">
        <v>147</v>
      </c>
      <c r="Q3616" s="97" t="s">
        <v>153</v>
      </c>
      <c r="R3616" s="97" t="s">
        <v>131</v>
      </c>
      <c r="S3616" s="97" t="s">
        <v>149</v>
      </c>
      <c r="T3616" s="97" t="s">
        <v>150</v>
      </c>
      <c r="U3616" s="97" t="s">
        <v>134</v>
      </c>
      <c r="V3616" s="97" t="s">
        <v>135</v>
      </c>
      <c r="W3616" s="97" t="s">
        <v>136</v>
      </c>
      <c r="X3616" s="97"/>
      <c r="Y3616" s="99"/>
      <c r="Z3616" s="99"/>
      <c r="AA3616" s="99">
        <v>559230</v>
      </c>
      <c r="AB3616" s="99">
        <v>559230</v>
      </c>
      <c r="AC3616">
        <f t="shared" si="112"/>
        <v>1000</v>
      </c>
      <c r="AD3616" t="str">
        <f t="shared" si="113"/>
        <v>308</v>
      </c>
    </row>
    <row r="3617" spans="1:30" hidden="1" x14ac:dyDescent="0.25">
      <c r="A3617" s="97" t="s">
        <v>1594</v>
      </c>
      <c r="B3617" s="97" t="s">
        <v>1568</v>
      </c>
      <c r="C3617" s="97" t="s">
        <v>140</v>
      </c>
      <c r="D3617" s="97">
        <v>14101</v>
      </c>
      <c r="E3617" s="97" t="s">
        <v>122</v>
      </c>
      <c r="F3617" s="98">
        <v>15</v>
      </c>
      <c r="G3617" s="98" t="s">
        <v>142</v>
      </c>
      <c r="H3617" s="97">
        <v>19</v>
      </c>
      <c r="I3617" s="97" t="s">
        <v>124</v>
      </c>
      <c r="J3617" s="97" t="s">
        <v>125</v>
      </c>
      <c r="K3617" s="97" t="s">
        <v>1595</v>
      </c>
      <c r="L3617" s="97"/>
      <c r="M3617" s="97"/>
      <c r="N3617" s="97" t="s">
        <v>1596</v>
      </c>
      <c r="O3617" s="97" t="s">
        <v>1571</v>
      </c>
      <c r="P3617" s="97" t="s">
        <v>147</v>
      </c>
      <c r="Q3617" s="97" t="s">
        <v>154</v>
      </c>
      <c r="R3617" s="97" t="s">
        <v>131</v>
      </c>
      <c r="S3617" s="97" t="s">
        <v>149</v>
      </c>
      <c r="T3617" s="97" t="s">
        <v>150</v>
      </c>
      <c r="U3617" s="97" t="s">
        <v>134</v>
      </c>
      <c r="V3617" s="97" t="s">
        <v>135</v>
      </c>
      <c r="W3617" s="97" t="s">
        <v>136</v>
      </c>
      <c r="X3617" s="97"/>
      <c r="Y3617" s="99"/>
      <c r="Z3617" s="99"/>
      <c r="AA3617" s="99">
        <v>184545.9</v>
      </c>
      <c r="AB3617" s="99">
        <v>184545.9</v>
      </c>
      <c r="AC3617">
        <f t="shared" si="112"/>
        <v>1000</v>
      </c>
      <c r="AD3617" t="str">
        <f t="shared" si="113"/>
        <v>308</v>
      </c>
    </row>
    <row r="3618" spans="1:30" hidden="1" x14ac:dyDescent="0.25">
      <c r="A3618" s="97" t="s">
        <v>1594</v>
      </c>
      <c r="B3618" s="97" t="s">
        <v>1568</v>
      </c>
      <c r="C3618" s="97" t="s">
        <v>140</v>
      </c>
      <c r="D3618" s="97">
        <v>14103</v>
      </c>
      <c r="E3618" s="97" t="s">
        <v>122</v>
      </c>
      <c r="F3618" s="98">
        <v>15</v>
      </c>
      <c r="G3618" s="98" t="s">
        <v>142</v>
      </c>
      <c r="H3618" s="97">
        <v>19</v>
      </c>
      <c r="I3618" s="97" t="s">
        <v>124</v>
      </c>
      <c r="J3618" s="97" t="s">
        <v>125</v>
      </c>
      <c r="K3618" s="97" t="s">
        <v>1595</v>
      </c>
      <c r="L3618" s="97"/>
      <c r="M3618" s="97"/>
      <c r="N3618" s="97" t="s">
        <v>1596</v>
      </c>
      <c r="O3618" s="97" t="s">
        <v>1571</v>
      </c>
      <c r="P3618" s="97" t="s">
        <v>147</v>
      </c>
      <c r="Q3618" s="97" t="s">
        <v>155</v>
      </c>
      <c r="R3618" s="97" t="s">
        <v>131</v>
      </c>
      <c r="S3618" s="97" t="s">
        <v>149</v>
      </c>
      <c r="T3618" s="97" t="s">
        <v>150</v>
      </c>
      <c r="U3618" s="97" t="s">
        <v>134</v>
      </c>
      <c r="V3618" s="97" t="s">
        <v>135</v>
      </c>
      <c r="W3618" s="97" t="s">
        <v>136</v>
      </c>
      <c r="X3618" s="97"/>
      <c r="Y3618" s="99"/>
      <c r="Z3618" s="99"/>
      <c r="AA3618" s="99">
        <v>75496.05</v>
      </c>
      <c r="AB3618" s="99">
        <v>75496.05</v>
      </c>
      <c r="AC3618">
        <f t="shared" si="112"/>
        <v>1000</v>
      </c>
      <c r="AD3618" t="str">
        <f t="shared" si="113"/>
        <v>308</v>
      </c>
    </row>
    <row r="3619" spans="1:30" hidden="1" x14ac:dyDescent="0.25">
      <c r="A3619" s="97" t="s">
        <v>1594</v>
      </c>
      <c r="B3619" s="97" t="s">
        <v>1568</v>
      </c>
      <c r="C3619" s="97" t="s">
        <v>140</v>
      </c>
      <c r="D3619" s="97">
        <v>14201</v>
      </c>
      <c r="E3619" s="97" t="s">
        <v>122</v>
      </c>
      <c r="F3619" s="98">
        <v>15</v>
      </c>
      <c r="G3619" s="98" t="s">
        <v>142</v>
      </c>
      <c r="H3619" s="97">
        <v>19</v>
      </c>
      <c r="I3619" s="97" t="s">
        <v>124</v>
      </c>
      <c r="J3619" s="97" t="s">
        <v>125</v>
      </c>
      <c r="K3619" s="97" t="s">
        <v>1595</v>
      </c>
      <c r="L3619" s="97"/>
      <c r="M3619" s="97"/>
      <c r="N3619" s="97" t="s">
        <v>1596</v>
      </c>
      <c r="O3619" s="97" t="s">
        <v>1571</v>
      </c>
      <c r="P3619" s="97" t="s">
        <v>147</v>
      </c>
      <c r="Q3619" s="97" t="s">
        <v>156</v>
      </c>
      <c r="R3619" s="97" t="s">
        <v>131</v>
      </c>
      <c r="S3619" s="97" t="s">
        <v>149</v>
      </c>
      <c r="T3619" s="97" t="s">
        <v>150</v>
      </c>
      <c r="U3619" s="97" t="s">
        <v>134</v>
      </c>
      <c r="V3619" s="97" t="s">
        <v>135</v>
      </c>
      <c r="W3619" s="97" t="s">
        <v>136</v>
      </c>
      <c r="X3619" s="97"/>
      <c r="Y3619" s="99"/>
      <c r="Z3619" s="99"/>
      <c r="AA3619" s="99">
        <v>167769</v>
      </c>
      <c r="AB3619" s="99">
        <v>167769</v>
      </c>
      <c r="AC3619">
        <f t="shared" si="112"/>
        <v>1000</v>
      </c>
      <c r="AD3619" t="str">
        <f t="shared" si="113"/>
        <v>308</v>
      </c>
    </row>
    <row r="3620" spans="1:30" hidden="1" x14ac:dyDescent="0.25">
      <c r="A3620" t="s">
        <v>1594</v>
      </c>
      <c r="B3620" t="s">
        <v>1568</v>
      </c>
      <c r="C3620" t="s">
        <v>470</v>
      </c>
      <c r="D3620" t="s">
        <v>186</v>
      </c>
      <c r="E3620" t="s">
        <v>122</v>
      </c>
      <c r="F3620" t="s">
        <v>159</v>
      </c>
      <c r="G3620" t="s">
        <v>160</v>
      </c>
      <c r="H3620" t="s">
        <v>143</v>
      </c>
      <c r="I3620" t="s">
        <v>124</v>
      </c>
      <c r="J3620" t="s">
        <v>125</v>
      </c>
      <c r="K3620" t="s">
        <v>1597</v>
      </c>
      <c r="N3620" t="s">
        <v>1596</v>
      </c>
      <c r="O3620" t="s">
        <v>1571</v>
      </c>
      <c r="P3620" t="s">
        <v>472</v>
      </c>
      <c r="Q3620" t="s">
        <v>188</v>
      </c>
      <c r="R3620" t="s">
        <v>131</v>
      </c>
      <c r="S3620" t="s">
        <v>164</v>
      </c>
      <c r="T3620" t="s">
        <v>165</v>
      </c>
      <c r="U3620" t="s">
        <v>151</v>
      </c>
      <c r="V3620" t="s">
        <v>135</v>
      </c>
      <c r="W3620" t="s">
        <v>136</v>
      </c>
      <c r="X3620" t="s">
        <v>1598</v>
      </c>
      <c r="Y3620" s="94">
        <v>15000</v>
      </c>
      <c r="Z3620" s="94">
        <v>11084.520000000002</v>
      </c>
      <c r="AA3620" s="94">
        <v>0</v>
      </c>
      <c r="AB3620" s="94">
        <v>0</v>
      </c>
      <c r="AC3620">
        <f t="shared" si="112"/>
        <v>2000</v>
      </c>
      <c r="AD3620" t="str">
        <f t="shared" si="113"/>
        <v>308</v>
      </c>
    </row>
    <row r="3621" spans="1:30" hidden="1" x14ac:dyDescent="0.25">
      <c r="A3621" t="s">
        <v>1594</v>
      </c>
      <c r="B3621" t="s">
        <v>1568</v>
      </c>
      <c r="C3621" t="s">
        <v>157</v>
      </c>
      <c r="D3621" t="s">
        <v>186</v>
      </c>
      <c r="E3621" t="s">
        <v>122</v>
      </c>
      <c r="F3621" t="s">
        <v>159</v>
      </c>
      <c r="G3621" t="s">
        <v>160</v>
      </c>
      <c r="H3621" t="s">
        <v>143</v>
      </c>
      <c r="I3621" t="s">
        <v>124</v>
      </c>
      <c r="J3621" t="s">
        <v>125</v>
      </c>
      <c r="K3621" t="s">
        <v>1599</v>
      </c>
      <c r="N3621" t="s">
        <v>1596</v>
      </c>
      <c r="O3621" t="s">
        <v>1571</v>
      </c>
      <c r="P3621" t="s">
        <v>162</v>
      </c>
      <c r="Q3621" t="s">
        <v>188</v>
      </c>
      <c r="R3621" t="s">
        <v>131</v>
      </c>
      <c r="S3621" t="s">
        <v>164</v>
      </c>
      <c r="T3621" t="s">
        <v>165</v>
      </c>
      <c r="U3621" t="s">
        <v>151</v>
      </c>
      <c r="V3621" t="s">
        <v>135</v>
      </c>
      <c r="W3621" t="s">
        <v>136</v>
      </c>
      <c r="X3621" t="s">
        <v>1600</v>
      </c>
      <c r="Y3621" s="94">
        <v>15000</v>
      </c>
      <c r="Z3621" s="94">
        <v>11243.78</v>
      </c>
      <c r="AA3621" s="94">
        <v>36000</v>
      </c>
      <c r="AB3621" s="94">
        <v>36000</v>
      </c>
      <c r="AC3621">
        <f t="shared" si="112"/>
        <v>2000</v>
      </c>
      <c r="AD3621" t="str">
        <f t="shared" si="113"/>
        <v>308</v>
      </c>
    </row>
    <row r="3622" spans="1:30" hidden="1" x14ac:dyDescent="0.25">
      <c r="A3622" t="s">
        <v>1594</v>
      </c>
      <c r="B3622" t="s">
        <v>1568</v>
      </c>
      <c r="C3622" t="s">
        <v>470</v>
      </c>
      <c r="D3622" t="s">
        <v>192</v>
      </c>
      <c r="E3622" t="s">
        <v>122</v>
      </c>
      <c r="F3622" t="s">
        <v>159</v>
      </c>
      <c r="G3622" t="s">
        <v>160</v>
      </c>
      <c r="H3622" t="s">
        <v>143</v>
      </c>
      <c r="I3622" t="s">
        <v>124</v>
      </c>
      <c r="J3622" t="s">
        <v>125</v>
      </c>
      <c r="K3622" t="s">
        <v>1597</v>
      </c>
      <c r="N3622" t="s">
        <v>1596</v>
      </c>
      <c r="O3622" t="s">
        <v>1571</v>
      </c>
      <c r="P3622" t="s">
        <v>472</v>
      </c>
      <c r="Q3622" t="s">
        <v>193</v>
      </c>
      <c r="R3622" t="s">
        <v>131</v>
      </c>
      <c r="S3622" t="s">
        <v>164</v>
      </c>
      <c r="T3622" t="s">
        <v>165</v>
      </c>
      <c r="U3622" t="s">
        <v>151</v>
      </c>
      <c r="V3622" t="s">
        <v>135</v>
      </c>
      <c r="W3622" t="s">
        <v>136</v>
      </c>
      <c r="X3622" t="s">
        <v>1598</v>
      </c>
      <c r="Y3622" s="94">
        <v>15000</v>
      </c>
      <c r="Z3622" s="94">
        <v>0</v>
      </c>
      <c r="AA3622" s="94">
        <v>0</v>
      </c>
      <c r="AB3622" s="94">
        <v>0</v>
      </c>
      <c r="AC3622">
        <f t="shared" si="112"/>
        <v>2000</v>
      </c>
      <c r="AD3622" t="str">
        <f t="shared" si="113"/>
        <v>308</v>
      </c>
    </row>
    <row r="3623" spans="1:30" hidden="1" x14ac:dyDescent="0.25">
      <c r="A3623" t="s">
        <v>1594</v>
      </c>
      <c r="B3623" t="s">
        <v>1568</v>
      </c>
      <c r="C3623" t="s">
        <v>157</v>
      </c>
      <c r="D3623" t="s">
        <v>192</v>
      </c>
      <c r="E3623" t="s">
        <v>122</v>
      </c>
      <c r="F3623" t="s">
        <v>159</v>
      </c>
      <c r="G3623" t="s">
        <v>160</v>
      </c>
      <c r="H3623" t="s">
        <v>143</v>
      </c>
      <c r="I3623" t="s">
        <v>124</v>
      </c>
      <c r="J3623" t="s">
        <v>125</v>
      </c>
      <c r="K3623" t="s">
        <v>1599</v>
      </c>
      <c r="N3623" t="s">
        <v>1596</v>
      </c>
      <c r="O3623" t="s">
        <v>1571</v>
      </c>
      <c r="P3623" t="s">
        <v>162</v>
      </c>
      <c r="Q3623" t="s">
        <v>193</v>
      </c>
      <c r="R3623" t="s">
        <v>131</v>
      </c>
      <c r="S3623" t="s">
        <v>164</v>
      </c>
      <c r="T3623" t="s">
        <v>165</v>
      </c>
      <c r="U3623" t="s">
        <v>151</v>
      </c>
      <c r="V3623" t="s">
        <v>135</v>
      </c>
      <c r="W3623" t="s">
        <v>136</v>
      </c>
      <c r="X3623" t="s">
        <v>1600</v>
      </c>
      <c r="Y3623" s="94">
        <v>15000</v>
      </c>
      <c r="Z3623" s="94">
        <v>0</v>
      </c>
      <c r="AA3623" s="94">
        <v>36000</v>
      </c>
      <c r="AB3623" s="94">
        <v>36000</v>
      </c>
      <c r="AC3623">
        <f t="shared" si="112"/>
        <v>2000</v>
      </c>
      <c r="AD3623" t="str">
        <f t="shared" si="113"/>
        <v>308</v>
      </c>
    </row>
    <row r="3624" spans="1:30" hidden="1" x14ac:dyDescent="0.25">
      <c r="A3624" t="s">
        <v>1594</v>
      </c>
      <c r="B3624" t="s">
        <v>1568</v>
      </c>
      <c r="C3624" t="s">
        <v>157</v>
      </c>
      <c r="D3624" t="s">
        <v>286</v>
      </c>
      <c r="E3624" t="s">
        <v>122</v>
      </c>
      <c r="F3624" t="s">
        <v>159</v>
      </c>
      <c r="G3624" t="s">
        <v>160</v>
      </c>
      <c r="H3624" t="s">
        <v>143</v>
      </c>
      <c r="I3624" t="s">
        <v>124</v>
      </c>
      <c r="J3624" t="s">
        <v>125</v>
      </c>
      <c r="K3624" t="s">
        <v>1599</v>
      </c>
      <c r="N3624" t="s">
        <v>1596</v>
      </c>
      <c r="O3624" t="s">
        <v>1571</v>
      </c>
      <c r="P3624" t="s">
        <v>162</v>
      </c>
      <c r="Q3624" t="s">
        <v>287</v>
      </c>
      <c r="R3624" t="s">
        <v>131</v>
      </c>
      <c r="S3624" t="s">
        <v>164</v>
      </c>
      <c r="T3624" t="s">
        <v>165</v>
      </c>
      <c r="U3624" t="s">
        <v>151</v>
      </c>
      <c r="V3624" t="s">
        <v>135</v>
      </c>
      <c r="W3624" t="s">
        <v>136</v>
      </c>
      <c r="X3624" t="s">
        <v>1600</v>
      </c>
      <c r="Y3624" s="94">
        <v>75000</v>
      </c>
      <c r="Z3624" s="94">
        <v>0</v>
      </c>
      <c r="AA3624" s="94">
        <v>0</v>
      </c>
      <c r="AB3624" s="94">
        <v>0</v>
      </c>
      <c r="AC3624">
        <f t="shared" si="112"/>
        <v>3000</v>
      </c>
      <c r="AD3624" t="str">
        <f t="shared" si="113"/>
        <v>308</v>
      </c>
    </row>
    <row r="3625" spans="1:30" hidden="1" x14ac:dyDescent="0.25">
      <c r="A3625" s="97" t="s">
        <v>1594</v>
      </c>
      <c r="B3625" s="97" t="s">
        <v>1568</v>
      </c>
      <c r="C3625" s="97" t="s">
        <v>140</v>
      </c>
      <c r="D3625" s="97">
        <v>14301</v>
      </c>
      <c r="E3625" s="97" t="s">
        <v>122</v>
      </c>
      <c r="F3625" s="98">
        <v>15</v>
      </c>
      <c r="G3625" s="98" t="s">
        <v>142</v>
      </c>
      <c r="H3625" s="97">
        <v>19</v>
      </c>
      <c r="I3625" s="97" t="s">
        <v>124</v>
      </c>
      <c r="J3625" s="97" t="s">
        <v>125</v>
      </c>
      <c r="K3625" s="97" t="s">
        <v>1595</v>
      </c>
      <c r="L3625" s="97"/>
      <c r="M3625" s="97"/>
      <c r="N3625" s="97" t="s">
        <v>1596</v>
      </c>
      <c r="O3625" s="97" t="s">
        <v>1571</v>
      </c>
      <c r="P3625" s="97" t="s">
        <v>147</v>
      </c>
      <c r="Q3625" s="97" t="s">
        <v>178</v>
      </c>
      <c r="R3625" s="97" t="s">
        <v>131</v>
      </c>
      <c r="S3625" s="97" t="s">
        <v>149</v>
      </c>
      <c r="T3625" s="97" t="s">
        <v>150</v>
      </c>
      <c r="U3625" s="97" t="s">
        <v>134</v>
      </c>
      <c r="V3625" s="97" t="s">
        <v>135</v>
      </c>
      <c r="W3625" s="97" t="s">
        <v>136</v>
      </c>
      <c r="X3625" s="97"/>
      <c r="Y3625" s="99"/>
      <c r="Z3625" s="99"/>
      <c r="AA3625" s="99">
        <v>201322.8</v>
      </c>
      <c r="AB3625" s="99">
        <v>201322.8</v>
      </c>
      <c r="AC3625">
        <f t="shared" si="112"/>
        <v>1000</v>
      </c>
      <c r="AD3625" t="str">
        <f t="shared" si="113"/>
        <v>308</v>
      </c>
    </row>
    <row r="3626" spans="1:30" hidden="1" x14ac:dyDescent="0.25">
      <c r="A3626" s="97" t="s">
        <v>1601</v>
      </c>
      <c r="B3626" s="97" t="s">
        <v>1568</v>
      </c>
      <c r="C3626" s="97" t="s">
        <v>140</v>
      </c>
      <c r="D3626" s="97" t="s">
        <v>141</v>
      </c>
      <c r="E3626" s="97" t="s">
        <v>122</v>
      </c>
      <c r="F3626" s="98">
        <v>15</v>
      </c>
      <c r="G3626" s="98" t="s">
        <v>142</v>
      </c>
      <c r="H3626" s="97" t="s">
        <v>143</v>
      </c>
      <c r="I3626" s="97" t="s">
        <v>124</v>
      </c>
      <c r="J3626" s="97" t="s">
        <v>125</v>
      </c>
      <c r="K3626" s="97" t="s">
        <v>1602</v>
      </c>
      <c r="L3626" s="97"/>
      <c r="M3626" s="97"/>
      <c r="N3626" s="97" t="s">
        <v>1603</v>
      </c>
      <c r="O3626" s="97" t="s">
        <v>1571</v>
      </c>
      <c r="P3626" s="97" t="s">
        <v>147</v>
      </c>
      <c r="Q3626" s="97" t="s">
        <v>148</v>
      </c>
      <c r="R3626" s="97" t="s">
        <v>131</v>
      </c>
      <c r="S3626" s="97" t="s">
        <v>149</v>
      </c>
      <c r="T3626" s="97" t="s">
        <v>150</v>
      </c>
      <c r="U3626" s="97" t="s">
        <v>151</v>
      </c>
      <c r="V3626" s="97" t="s">
        <v>135</v>
      </c>
      <c r="W3626" s="97" t="s">
        <v>136</v>
      </c>
      <c r="X3626" s="97"/>
      <c r="Y3626" s="99"/>
      <c r="Z3626" s="99"/>
      <c r="AA3626" s="99">
        <v>279072</v>
      </c>
      <c r="AB3626" s="99">
        <v>279072</v>
      </c>
      <c r="AC3626">
        <f t="shared" si="112"/>
        <v>1000</v>
      </c>
      <c r="AD3626" t="str">
        <f t="shared" si="113"/>
        <v>308</v>
      </c>
    </row>
    <row r="3627" spans="1:30" hidden="1" x14ac:dyDescent="0.25">
      <c r="A3627" s="97" t="s">
        <v>1601</v>
      </c>
      <c r="B3627" s="97" t="s">
        <v>1568</v>
      </c>
      <c r="C3627" s="97" t="s">
        <v>140</v>
      </c>
      <c r="D3627" s="97">
        <v>13201</v>
      </c>
      <c r="E3627" s="97" t="s">
        <v>122</v>
      </c>
      <c r="F3627" s="98">
        <v>15</v>
      </c>
      <c r="G3627" s="98" t="s">
        <v>142</v>
      </c>
      <c r="H3627" s="97">
        <v>19</v>
      </c>
      <c r="I3627" s="97" t="s">
        <v>124</v>
      </c>
      <c r="J3627" s="97" t="s">
        <v>125</v>
      </c>
      <c r="K3627" s="97" t="s">
        <v>1602</v>
      </c>
      <c r="L3627" s="97"/>
      <c r="M3627" s="97"/>
      <c r="N3627" s="97" t="s">
        <v>1603</v>
      </c>
      <c r="O3627" s="97" t="s">
        <v>1571</v>
      </c>
      <c r="P3627" s="97" t="s">
        <v>147</v>
      </c>
      <c r="Q3627" s="97" t="s">
        <v>152</v>
      </c>
      <c r="R3627" s="97" t="s">
        <v>131</v>
      </c>
      <c r="S3627" s="97" t="s">
        <v>149</v>
      </c>
      <c r="T3627" s="97" t="s">
        <v>150</v>
      </c>
      <c r="U3627" s="97" t="s">
        <v>134</v>
      </c>
      <c r="V3627" s="97" t="s">
        <v>135</v>
      </c>
      <c r="W3627" s="97" t="s">
        <v>136</v>
      </c>
      <c r="X3627" s="97"/>
      <c r="Y3627" s="99"/>
      <c r="Z3627" s="99"/>
      <c r="AA3627" s="99">
        <v>11628</v>
      </c>
      <c r="AB3627" s="99">
        <v>11628</v>
      </c>
      <c r="AC3627">
        <f t="shared" si="112"/>
        <v>1000</v>
      </c>
      <c r="AD3627" t="str">
        <f t="shared" si="113"/>
        <v>308</v>
      </c>
    </row>
    <row r="3628" spans="1:30" hidden="1" x14ac:dyDescent="0.25">
      <c r="A3628" s="97" t="s">
        <v>1601</v>
      </c>
      <c r="B3628" s="97" t="s">
        <v>1568</v>
      </c>
      <c r="C3628" s="97" t="s">
        <v>140</v>
      </c>
      <c r="D3628" s="97">
        <v>13203</v>
      </c>
      <c r="E3628" s="97" t="s">
        <v>122</v>
      </c>
      <c r="F3628" s="98">
        <v>15</v>
      </c>
      <c r="G3628" s="98" t="s">
        <v>142</v>
      </c>
      <c r="H3628" s="97">
        <v>19</v>
      </c>
      <c r="I3628" s="97" t="s">
        <v>124</v>
      </c>
      <c r="J3628" s="97" t="s">
        <v>125</v>
      </c>
      <c r="K3628" s="97" t="s">
        <v>1602</v>
      </c>
      <c r="L3628" s="97"/>
      <c r="M3628" s="97"/>
      <c r="N3628" s="97" t="s">
        <v>1603</v>
      </c>
      <c r="O3628" s="97" t="s">
        <v>1571</v>
      </c>
      <c r="P3628" s="97" t="s">
        <v>147</v>
      </c>
      <c r="Q3628" s="97" t="s">
        <v>153</v>
      </c>
      <c r="R3628" s="97" t="s">
        <v>131</v>
      </c>
      <c r="S3628" s="97" t="s">
        <v>149</v>
      </c>
      <c r="T3628" s="97" t="s">
        <v>150</v>
      </c>
      <c r="U3628" s="97" t="s">
        <v>134</v>
      </c>
      <c r="V3628" s="97" t="s">
        <v>135</v>
      </c>
      <c r="W3628" s="97" t="s">
        <v>136</v>
      </c>
      <c r="X3628" s="97"/>
      <c r="Y3628" s="99"/>
      <c r="Z3628" s="99"/>
      <c r="AA3628" s="99">
        <v>46512</v>
      </c>
      <c r="AB3628" s="99">
        <v>46512</v>
      </c>
      <c r="AC3628">
        <f t="shared" si="112"/>
        <v>1000</v>
      </c>
      <c r="AD3628" t="str">
        <f t="shared" si="113"/>
        <v>308</v>
      </c>
    </row>
    <row r="3629" spans="1:30" hidden="1" x14ac:dyDescent="0.25">
      <c r="A3629" s="97" t="s">
        <v>1601</v>
      </c>
      <c r="B3629" s="97" t="s">
        <v>1568</v>
      </c>
      <c r="C3629" s="97" t="s">
        <v>140</v>
      </c>
      <c r="D3629" s="97">
        <v>14101</v>
      </c>
      <c r="E3629" s="97" t="s">
        <v>122</v>
      </c>
      <c r="F3629" s="98">
        <v>15</v>
      </c>
      <c r="G3629" s="98" t="s">
        <v>142</v>
      </c>
      <c r="H3629" s="97">
        <v>19</v>
      </c>
      <c r="I3629" s="97" t="s">
        <v>124</v>
      </c>
      <c r="J3629" s="97" t="s">
        <v>125</v>
      </c>
      <c r="K3629" s="97" t="s">
        <v>1602</v>
      </c>
      <c r="L3629" s="97"/>
      <c r="M3629" s="97"/>
      <c r="N3629" s="97" t="s">
        <v>1603</v>
      </c>
      <c r="O3629" s="97" t="s">
        <v>1571</v>
      </c>
      <c r="P3629" s="97" t="s">
        <v>147</v>
      </c>
      <c r="Q3629" s="97" t="s">
        <v>154</v>
      </c>
      <c r="R3629" s="97" t="s">
        <v>131</v>
      </c>
      <c r="S3629" s="97" t="s">
        <v>149</v>
      </c>
      <c r="T3629" s="97" t="s">
        <v>150</v>
      </c>
      <c r="U3629" s="97" t="s">
        <v>134</v>
      </c>
      <c r="V3629" s="97" t="s">
        <v>135</v>
      </c>
      <c r="W3629" s="97" t="s">
        <v>136</v>
      </c>
      <c r="X3629" s="97"/>
      <c r="Y3629" s="99"/>
      <c r="Z3629" s="99"/>
      <c r="AA3629" s="99">
        <v>15348.960000000001</v>
      </c>
      <c r="AB3629" s="99">
        <v>15348.96</v>
      </c>
      <c r="AC3629">
        <f t="shared" si="112"/>
        <v>1000</v>
      </c>
      <c r="AD3629" t="str">
        <f t="shared" si="113"/>
        <v>308</v>
      </c>
    </row>
    <row r="3630" spans="1:30" hidden="1" x14ac:dyDescent="0.25">
      <c r="A3630" s="97" t="s">
        <v>1601</v>
      </c>
      <c r="B3630" s="97" t="s">
        <v>1568</v>
      </c>
      <c r="C3630" s="97" t="s">
        <v>140</v>
      </c>
      <c r="D3630" s="97">
        <v>14103</v>
      </c>
      <c r="E3630" s="97" t="s">
        <v>122</v>
      </c>
      <c r="F3630" s="98">
        <v>15</v>
      </c>
      <c r="G3630" s="98" t="s">
        <v>142</v>
      </c>
      <c r="H3630" s="97">
        <v>19</v>
      </c>
      <c r="I3630" s="97" t="s">
        <v>124</v>
      </c>
      <c r="J3630" s="97" t="s">
        <v>125</v>
      </c>
      <c r="K3630" s="97" t="s">
        <v>1602</v>
      </c>
      <c r="L3630" s="97"/>
      <c r="M3630" s="97"/>
      <c r="N3630" s="97" t="s">
        <v>1603</v>
      </c>
      <c r="O3630" s="97" t="s">
        <v>1571</v>
      </c>
      <c r="P3630" s="97" t="s">
        <v>147</v>
      </c>
      <c r="Q3630" s="97" t="s">
        <v>155</v>
      </c>
      <c r="R3630" s="97" t="s">
        <v>131</v>
      </c>
      <c r="S3630" s="97" t="s">
        <v>149</v>
      </c>
      <c r="T3630" s="97" t="s">
        <v>150</v>
      </c>
      <c r="U3630" s="97" t="s">
        <v>134</v>
      </c>
      <c r="V3630" s="97" t="s">
        <v>135</v>
      </c>
      <c r="W3630" s="97" t="s">
        <v>136</v>
      </c>
      <c r="X3630" s="97"/>
      <c r="Y3630" s="99"/>
      <c r="Z3630" s="99"/>
      <c r="AA3630" s="99">
        <v>6279.12</v>
      </c>
      <c r="AB3630" s="99">
        <v>6279.12</v>
      </c>
      <c r="AC3630">
        <f t="shared" si="112"/>
        <v>1000</v>
      </c>
      <c r="AD3630" t="str">
        <f t="shared" si="113"/>
        <v>308</v>
      </c>
    </row>
    <row r="3631" spans="1:30" hidden="1" x14ac:dyDescent="0.25">
      <c r="A3631" s="97" t="s">
        <v>1601</v>
      </c>
      <c r="B3631" s="97" t="s">
        <v>1568</v>
      </c>
      <c r="C3631" s="97" t="s">
        <v>140</v>
      </c>
      <c r="D3631" s="97">
        <v>14201</v>
      </c>
      <c r="E3631" s="97" t="s">
        <v>122</v>
      </c>
      <c r="F3631" s="98">
        <v>15</v>
      </c>
      <c r="G3631" s="98" t="s">
        <v>142</v>
      </c>
      <c r="H3631" s="97">
        <v>19</v>
      </c>
      <c r="I3631" s="97" t="s">
        <v>124</v>
      </c>
      <c r="J3631" s="97" t="s">
        <v>125</v>
      </c>
      <c r="K3631" s="97" t="s">
        <v>1602</v>
      </c>
      <c r="L3631" s="97"/>
      <c r="M3631" s="97"/>
      <c r="N3631" s="97" t="s">
        <v>1603</v>
      </c>
      <c r="O3631" s="97" t="s">
        <v>1571</v>
      </c>
      <c r="P3631" s="97" t="s">
        <v>147</v>
      </c>
      <c r="Q3631" s="97" t="s">
        <v>156</v>
      </c>
      <c r="R3631" s="97" t="s">
        <v>131</v>
      </c>
      <c r="S3631" s="97" t="s">
        <v>149</v>
      </c>
      <c r="T3631" s="97" t="s">
        <v>150</v>
      </c>
      <c r="U3631" s="97" t="s">
        <v>134</v>
      </c>
      <c r="V3631" s="97" t="s">
        <v>135</v>
      </c>
      <c r="W3631" s="97" t="s">
        <v>136</v>
      </c>
      <c r="X3631" s="97"/>
      <c r="Y3631" s="99"/>
      <c r="Z3631" s="99"/>
      <c r="AA3631" s="99">
        <v>13953.6</v>
      </c>
      <c r="AB3631" s="99">
        <v>13953.6</v>
      </c>
      <c r="AC3631">
        <f t="shared" si="112"/>
        <v>1000</v>
      </c>
      <c r="AD3631" t="str">
        <f t="shared" si="113"/>
        <v>308</v>
      </c>
    </row>
    <row r="3632" spans="1:30" hidden="1" x14ac:dyDescent="0.25">
      <c r="A3632" t="s">
        <v>1601</v>
      </c>
      <c r="B3632" t="s">
        <v>1568</v>
      </c>
      <c r="C3632" t="s">
        <v>470</v>
      </c>
      <c r="D3632" t="s">
        <v>186</v>
      </c>
      <c r="E3632" t="s">
        <v>122</v>
      </c>
      <c r="F3632" t="s">
        <v>159</v>
      </c>
      <c r="G3632" t="s">
        <v>160</v>
      </c>
      <c r="H3632" t="s">
        <v>143</v>
      </c>
      <c r="I3632" t="s">
        <v>124</v>
      </c>
      <c r="J3632" t="s">
        <v>125</v>
      </c>
      <c r="K3632" t="s">
        <v>1604</v>
      </c>
      <c r="N3632" t="s">
        <v>1603</v>
      </c>
      <c r="O3632" t="s">
        <v>1571</v>
      </c>
      <c r="P3632" t="s">
        <v>472</v>
      </c>
      <c r="Q3632" t="s">
        <v>188</v>
      </c>
      <c r="R3632" t="s">
        <v>131</v>
      </c>
      <c r="S3632" t="s">
        <v>164</v>
      </c>
      <c r="T3632" t="s">
        <v>165</v>
      </c>
      <c r="U3632" t="s">
        <v>151</v>
      </c>
      <c r="V3632" t="s">
        <v>135</v>
      </c>
      <c r="W3632" t="s">
        <v>136</v>
      </c>
      <c r="X3632" t="s">
        <v>1605</v>
      </c>
      <c r="Y3632" s="94">
        <v>6000</v>
      </c>
      <c r="Z3632" s="94">
        <v>0</v>
      </c>
      <c r="AA3632" s="94">
        <v>12000</v>
      </c>
      <c r="AB3632" s="94">
        <v>12000</v>
      </c>
      <c r="AC3632">
        <f t="shared" si="112"/>
        <v>2000</v>
      </c>
      <c r="AD3632" t="str">
        <f t="shared" si="113"/>
        <v>308</v>
      </c>
    </row>
    <row r="3633" spans="1:30" hidden="1" x14ac:dyDescent="0.25">
      <c r="A3633" t="s">
        <v>1601</v>
      </c>
      <c r="B3633" t="s">
        <v>1568</v>
      </c>
      <c r="C3633" t="s">
        <v>470</v>
      </c>
      <c r="D3633" t="s">
        <v>192</v>
      </c>
      <c r="E3633" t="s">
        <v>122</v>
      </c>
      <c r="F3633" t="s">
        <v>159</v>
      </c>
      <c r="G3633" t="s">
        <v>160</v>
      </c>
      <c r="H3633" t="s">
        <v>143</v>
      </c>
      <c r="I3633" t="s">
        <v>124</v>
      </c>
      <c r="J3633" t="s">
        <v>125</v>
      </c>
      <c r="K3633" t="s">
        <v>1604</v>
      </c>
      <c r="N3633" t="s">
        <v>1603</v>
      </c>
      <c r="O3633" t="s">
        <v>1571</v>
      </c>
      <c r="P3633" t="s">
        <v>472</v>
      </c>
      <c r="Q3633" t="s">
        <v>193</v>
      </c>
      <c r="R3633" t="s">
        <v>131</v>
      </c>
      <c r="S3633" t="s">
        <v>164</v>
      </c>
      <c r="T3633" t="s">
        <v>165</v>
      </c>
      <c r="U3633" t="s">
        <v>151</v>
      </c>
      <c r="V3633" t="s">
        <v>135</v>
      </c>
      <c r="W3633" t="s">
        <v>136</v>
      </c>
      <c r="X3633" t="s">
        <v>1605</v>
      </c>
      <c r="Y3633" s="94">
        <v>6000</v>
      </c>
      <c r="Z3633" s="94">
        <v>0</v>
      </c>
      <c r="AA3633" s="94">
        <v>12000</v>
      </c>
      <c r="AB3633" s="94">
        <v>12000</v>
      </c>
      <c r="AC3633">
        <f t="shared" si="112"/>
        <v>2000</v>
      </c>
      <c r="AD3633" t="str">
        <f t="shared" si="113"/>
        <v>308</v>
      </c>
    </row>
    <row r="3634" spans="1:30" hidden="1" x14ac:dyDescent="0.25">
      <c r="A3634" s="97" t="s">
        <v>1601</v>
      </c>
      <c r="B3634" s="97" t="s">
        <v>1568</v>
      </c>
      <c r="C3634" s="97" t="s">
        <v>140</v>
      </c>
      <c r="D3634" s="97">
        <v>14301</v>
      </c>
      <c r="E3634" s="97" t="s">
        <v>122</v>
      </c>
      <c r="F3634" s="98">
        <v>15</v>
      </c>
      <c r="G3634" s="98" t="s">
        <v>142</v>
      </c>
      <c r="H3634" s="97">
        <v>19</v>
      </c>
      <c r="I3634" s="97" t="s">
        <v>124</v>
      </c>
      <c r="J3634" s="97" t="s">
        <v>125</v>
      </c>
      <c r="K3634" s="97" t="s">
        <v>1602</v>
      </c>
      <c r="L3634" s="97"/>
      <c r="M3634" s="97"/>
      <c r="N3634" s="97" t="s">
        <v>1603</v>
      </c>
      <c r="O3634" s="97" t="s">
        <v>1571</v>
      </c>
      <c r="P3634" s="97" t="s">
        <v>147</v>
      </c>
      <c r="Q3634" s="97" t="s">
        <v>178</v>
      </c>
      <c r="R3634" s="97" t="s">
        <v>131</v>
      </c>
      <c r="S3634" s="97" t="s">
        <v>149</v>
      </c>
      <c r="T3634" s="97" t="s">
        <v>150</v>
      </c>
      <c r="U3634" s="97" t="s">
        <v>134</v>
      </c>
      <c r="V3634" s="97" t="s">
        <v>135</v>
      </c>
      <c r="W3634" s="97" t="s">
        <v>136</v>
      </c>
      <c r="X3634" s="97"/>
      <c r="Y3634" s="99"/>
      <c r="Z3634" s="99"/>
      <c r="AA3634" s="99">
        <v>16744.32</v>
      </c>
      <c r="AB3634" s="99">
        <v>16744.32</v>
      </c>
      <c r="AC3634">
        <f t="shared" si="112"/>
        <v>1000</v>
      </c>
      <c r="AD3634" t="str">
        <f t="shared" si="113"/>
        <v>308</v>
      </c>
    </row>
    <row r="3635" spans="1:30" hidden="1" x14ac:dyDescent="0.25">
      <c r="A3635" s="97" t="s">
        <v>1606</v>
      </c>
      <c r="B3635" s="97" t="s">
        <v>1568</v>
      </c>
      <c r="C3635" s="97" t="s">
        <v>140</v>
      </c>
      <c r="D3635" s="97" t="s">
        <v>141</v>
      </c>
      <c r="E3635" s="97" t="s">
        <v>122</v>
      </c>
      <c r="F3635" s="98">
        <v>15</v>
      </c>
      <c r="G3635" s="98" t="s">
        <v>142</v>
      </c>
      <c r="H3635" s="97" t="s">
        <v>143</v>
      </c>
      <c r="I3635" s="97" t="s">
        <v>124</v>
      </c>
      <c r="J3635" s="97" t="s">
        <v>125</v>
      </c>
      <c r="K3635" s="97" t="s">
        <v>1607</v>
      </c>
      <c r="L3635" s="97"/>
      <c r="M3635" s="97"/>
      <c r="N3635" s="97" t="s">
        <v>1608</v>
      </c>
      <c r="O3635" s="97" t="s">
        <v>1571</v>
      </c>
      <c r="P3635" s="97" t="s">
        <v>147</v>
      </c>
      <c r="Q3635" s="97" t="s">
        <v>148</v>
      </c>
      <c r="R3635" s="97" t="s">
        <v>131</v>
      </c>
      <c r="S3635" s="97" t="s">
        <v>149</v>
      </c>
      <c r="T3635" s="97" t="s">
        <v>150</v>
      </c>
      <c r="U3635" s="97" t="s">
        <v>151</v>
      </c>
      <c r="V3635" s="97" t="s">
        <v>135</v>
      </c>
      <c r="W3635" s="97" t="s">
        <v>136</v>
      </c>
      <c r="X3635" s="97"/>
      <c r="Y3635" s="99"/>
      <c r="Z3635" s="99"/>
      <c r="AA3635" s="99">
        <v>542460</v>
      </c>
      <c r="AB3635" s="99">
        <v>542460</v>
      </c>
      <c r="AC3635">
        <f t="shared" si="112"/>
        <v>1000</v>
      </c>
      <c r="AD3635" t="str">
        <f t="shared" si="113"/>
        <v>308</v>
      </c>
    </row>
    <row r="3636" spans="1:30" hidden="1" x14ac:dyDescent="0.25">
      <c r="A3636" s="97" t="s">
        <v>1606</v>
      </c>
      <c r="B3636" s="97" t="s">
        <v>1568</v>
      </c>
      <c r="C3636" s="97" t="s">
        <v>140</v>
      </c>
      <c r="D3636" s="97">
        <v>13201</v>
      </c>
      <c r="E3636" s="97" t="s">
        <v>122</v>
      </c>
      <c r="F3636" s="98">
        <v>15</v>
      </c>
      <c r="G3636" s="98" t="s">
        <v>142</v>
      </c>
      <c r="H3636" s="97">
        <v>19</v>
      </c>
      <c r="I3636" s="97" t="s">
        <v>124</v>
      </c>
      <c r="J3636" s="97" t="s">
        <v>125</v>
      </c>
      <c r="K3636" s="97" t="s">
        <v>1607</v>
      </c>
      <c r="L3636" s="97"/>
      <c r="M3636" s="97"/>
      <c r="N3636" s="97" t="s">
        <v>1608</v>
      </c>
      <c r="O3636" s="97" t="s">
        <v>1571</v>
      </c>
      <c r="P3636" s="97" t="s">
        <v>147</v>
      </c>
      <c r="Q3636" s="97" t="s">
        <v>152</v>
      </c>
      <c r="R3636" s="97" t="s">
        <v>131</v>
      </c>
      <c r="S3636" s="97" t="s">
        <v>149</v>
      </c>
      <c r="T3636" s="97" t="s">
        <v>150</v>
      </c>
      <c r="U3636" s="97" t="s">
        <v>134</v>
      </c>
      <c r="V3636" s="97" t="s">
        <v>135</v>
      </c>
      <c r="W3636" s="97" t="s">
        <v>136</v>
      </c>
      <c r="X3636" s="97"/>
      <c r="Y3636" s="99"/>
      <c r="Z3636" s="99"/>
      <c r="AA3636" s="99">
        <v>22602.5</v>
      </c>
      <c r="AB3636" s="99">
        <v>22602.5</v>
      </c>
      <c r="AC3636">
        <f t="shared" si="112"/>
        <v>1000</v>
      </c>
      <c r="AD3636" t="str">
        <f t="shared" si="113"/>
        <v>308</v>
      </c>
    </row>
    <row r="3637" spans="1:30" hidden="1" x14ac:dyDescent="0.25">
      <c r="A3637" s="97" t="s">
        <v>1606</v>
      </c>
      <c r="B3637" s="97" t="s">
        <v>1568</v>
      </c>
      <c r="C3637" s="97" t="s">
        <v>140</v>
      </c>
      <c r="D3637" s="97">
        <v>13203</v>
      </c>
      <c r="E3637" s="97" t="s">
        <v>122</v>
      </c>
      <c r="F3637" s="98">
        <v>15</v>
      </c>
      <c r="G3637" s="98" t="s">
        <v>142</v>
      </c>
      <c r="H3637" s="97">
        <v>19</v>
      </c>
      <c r="I3637" s="97" t="s">
        <v>124</v>
      </c>
      <c r="J3637" s="97" t="s">
        <v>125</v>
      </c>
      <c r="K3637" s="97" t="s">
        <v>1607</v>
      </c>
      <c r="L3637" s="97"/>
      <c r="M3637" s="97"/>
      <c r="N3637" s="97" t="s">
        <v>1608</v>
      </c>
      <c r="O3637" s="97" t="s">
        <v>1571</v>
      </c>
      <c r="P3637" s="97" t="s">
        <v>147</v>
      </c>
      <c r="Q3637" s="97" t="s">
        <v>153</v>
      </c>
      <c r="R3637" s="97" t="s">
        <v>131</v>
      </c>
      <c r="S3637" s="97" t="s">
        <v>149</v>
      </c>
      <c r="T3637" s="97" t="s">
        <v>150</v>
      </c>
      <c r="U3637" s="97" t="s">
        <v>134</v>
      </c>
      <c r="V3637" s="97" t="s">
        <v>135</v>
      </c>
      <c r="W3637" s="97" t="s">
        <v>136</v>
      </c>
      <c r="X3637" s="97"/>
      <c r="Y3637" s="99"/>
      <c r="Z3637" s="99"/>
      <c r="AA3637" s="99">
        <v>90410</v>
      </c>
      <c r="AB3637" s="99">
        <v>90410</v>
      </c>
      <c r="AC3637">
        <f t="shared" si="112"/>
        <v>1000</v>
      </c>
      <c r="AD3637" t="str">
        <f t="shared" si="113"/>
        <v>308</v>
      </c>
    </row>
    <row r="3638" spans="1:30" hidden="1" x14ac:dyDescent="0.25">
      <c r="A3638" s="97" t="s">
        <v>1606</v>
      </c>
      <c r="B3638" s="97" t="s">
        <v>1568</v>
      </c>
      <c r="C3638" s="97" t="s">
        <v>140</v>
      </c>
      <c r="D3638" s="97">
        <v>14101</v>
      </c>
      <c r="E3638" s="97" t="s">
        <v>122</v>
      </c>
      <c r="F3638" s="98">
        <v>15</v>
      </c>
      <c r="G3638" s="98" t="s">
        <v>142</v>
      </c>
      <c r="H3638" s="97">
        <v>19</v>
      </c>
      <c r="I3638" s="97" t="s">
        <v>124</v>
      </c>
      <c r="J3638" s="97" t="s">
        <v>125</v>
      </c>
      <c r="K3638" s="97" t="s">
        <v>1607</v>
      </c>
      <c r="L3638" s="97"/>
      <c r="M3638" s="97"/>
      <c r="N3638" s="97" t="s">
        <v>1608</v>
      </c>
      <c r="O3638" s="97" t="s">
        <v>1571</v>
      </c>
      <c r="P3638" s="97" t="s">
        <v>147</v>
      </c>
      <c r="Q3638" s="97" t="s">
        <v>154</v>
      </c>
      <c r="R3638" s="97" t="s">
        <v>131</v>
      </c>
      <c r="S3638" s="97" t="s">
        <v>149</v>
      </c>
      <c r="T3638" s="97" t="s">
        <v>150</v>
      </c>
      <c r="U3638" s="97" t="s">
        <v>134</v>
      </c>
      <c r="V3638" s="97" t="s">
        <v>135</v>
      </c>
      <c r="W3638" s="97" t="s">
        <v>136</v>
      </c>
      <c r="X3638" s="97"/>
      <c r="Y3638" s="99"/>
      <c r="Z3638" s="99"/>
      <c r="AA3638" s="99">
        <v>29835.3</v>
      </c>
      <c r="AB3638" s="99">
        <v>29835.3</v>
      </c>
      <c r="AC3638">
        <f t="shared" si="112"/>
        <v>1000</v>
      </c>
      <c r="AD3638" t="str">
        <f t="shared" si="113"/>
        <v>308</v>
      </c>
    </row>
    <row r="3639" spans="1:30" hidden="1" x14ac:dyDescent="0.25">
      <c r="A3639" s="97" t="s">
        <v>1606</v>
      </c>
      <c r="B3639" s="97" t="s">
        <v>1568</v>
      </c>
      <c r="C3639" s="97" t="s">
        <v>140</v>
      </c>
      <c r="D3639" s="97">
        <v>14103</v>
      </c>
      <c r="E3639" s="97" t="s">
        <v>122</v>
      </c>
      <c r="F3639" s="98">
        <v>15</v>
      </c>
      <c r="G3639" s="98" t="s">
        <v>142</v>
      </c>
      <c r="H3639" s="97">
        <v>19</v>
      </c>
      <c r="I3639" s="97" t="s">
        <v>124</v>
      </c>
      <c r="J3639" s="97" t="s">
        <v>125</v>
      </c>
      <c r="K3639" s="97" t="s">
        <v>1607</v>
      </c>
      <c r="L3639" s="97"/>
      <c r="M3639" s="97"/>
      <c r="N3639" s="97" t="s">
        <v>1608</v>
      </c>
      <c r="O3639" s="97" t="s">
        <v>1571</v>
      </c>
      <c r="P3639" s="97" t="s">
        <v>147</v>
      </c>
      <c r="Q3639" s="97" t="s">
        <v>155</v>
      </c>
      <c r="R3639" s="97" t="s">
        <v>131</v>
      </c>
      <c r="S3639" s="97" t="s">
        <v>149</v>
      </c>
      <c r="T3639" s="97" t="s">
        <v>150</v>
      </c>
      <c r="U3639" s="97" t="s">
        <v>134</v>
      </c>
      <c r="V3639" s="97" t="s">
        <v>135</v>
      </c>
      <c r="W3639" s="97" t="s">
        <v>136</v>
      </c>
      <c r="X3639" s="97"/>
      <c r="Y3639" s="99"/>
      <c r="Z3639" s="99"/>
      <c r="AA3639" s="99">
        <v>12205.35</v>
      </c>
      <c r="AB3639" s="99">
        <v>12205.35</v>
      </c>
      <c r="AC3639">
        <f t="shared" si="112"/>
        <v>1000</v>
      </c>
      <c r="AD3639" t="str">
        <f t="shared" si="113"/>
        <v>308</v>
      </c>
    </row>
    <row r="3640" spans="1:30" hidden="1" x14ac:dyDescent="0.25">
      <c r="A3640" s="97" t="s">
        <v>1606</v>
      </c>
      <c r="B3640" s="97" t="s">
        <v>1568</v>
      </c>
      <c r="C3640" s="97" t="s">
        <v>140</v>
      </c>
      <c r="D3640" s="97">
        <v>14201</v>
      </c>
      <c r="E3640" s="97" t="s">
        <v>122</v>
      </c>
      <c r="F3640" s="98">
        <v>15</v>
      </c>
      <c r="G3640" s="98" t="s">
        <v>142</v>
      </c>
      <c r="H3640" s="97">
        <v>19</v>
      </c>
      <c r="I3640" s="97" t="s">
        <v>124</v>
      </c>
      <c r="J3640" s="97" t="s">
        <v>125</v>
      </c>
      <c r="K3640" s="97" t="s">
        <v>1607</v>
      </c>
      <c r="L3640" s="97"/>
      <c r="M3640" s="97"/>
      <c r="N3640" s="97" t="s">
        <v>1608</v>
      </c>
      <c r="O3640" s="97" t="s">
        <v>1571</v>
      </c>
      <c r="P3640" s="97" t="s">
        <v>147</v>
      </c>
      <c r="Q3640" s="97" t="s">
        <v>156</v>
      </c>
      <c r="R3640" s="97" t="s">
        <v>131</v>
      </c>
      <c r="S3640" s="97" t="s">
        <v>149</v>
      </c>
      <c r="T3640" s="97" t="s">
        <v>150</v>
      </c>
      <c r="U3640" s="97" t="s">
        <v>134</v>
      </c>
      <c r="V3640" s="97" t="s">
        <v>135</v>
      </c>
      <c r="W3640" s="97" t="s">
        <v>136</v>
      </c>
      <c r="X3640" s="97"/>
      <c r="Y3640" s="99"/>
      <c r="Z3640" s="99"/>
      <c r="AA3640" s="99">
        <v>27123</v>
      </c>
      <c r="AB3640" s="99">
        <v>27123</v>
      </c>
      <c r="AC3640">
        <f t="shared" si="112"/>
        <v>1000</v>
      </c>
      <c r="AD3640" t="str">
        <f t="shared" si="113"/>
        <v>308</v>
      </c>
    </row>
    <row r="3641" spans="1:30" hidden="1" x14ac:dyDescent="0.25">
      <c r="A3641" t="s">
        <v>1606</v>
      </c>
      <c r="B3641" t="s">
        <v>1568</v>
      </c>
      <c r="C3641" t="s">
        <v>470</v>
      </c>
      <c r="D3641" t="s">
        <v>186</v>
      </c>
      <c r="E3641" t="s">
        <v>122</v>
      </c>
      <c r="F3641" t="s">
        <v>159</v>
      </c>
      <c r="G3641" t="s">
        <v>160</v>
      </c>
      <c r="H3641" t="s">
        <v>143</v>
      </c>
      <c r="I3641" t="s">
        <v>124</v>
      </c>
      <c r="J3641" t="s">
        <v>125</v>
      </c>
      <c r="K3641" t="s">
        <v>1609</v>
      </c>
      <c r="N3641" t="s">
        <v>1608</v>
      </c>
      <c r="O3641" t="s">
        <v>1571</v>
      </c>
      <c r="P3641" t="s">
        <v>472</v>
      </c>
      <c r="Q3641" t="s">
        <v>188</v>
      </c>
      <c r="R3641" t="s">
        <v>131</v>
      </c>
      <c r="S3641" t="s">
        <v>164</v>
      </c>
      <c r="T3641" t="s">
        <v>165</v>
      </c>
      <c r="U3641" t="s">
        <v>151</v>
      </c>
      <c r="V3641" t="s">
        <v>135</v>
      </c>
      <c r="W3641" t="s">
        <v>136</v>
      </c>
      <c r="X3641" t="s">
        <v>1610</v>
      </c>
      <c r="Y3641" s="94">
        <v>6000</v>
      </c>
      <c r="Z3641" s="94">
        <v>0</v>
      </c>
      <c r="AA3641" s="94">
        <v>12000</v>
      </c>
      <c r="AB3641" s="94">
        <v>12000</v>
      </c>
      <c r="AC3641">
        <f t="shared" si="112"/>
        <v>2000</v>
      </c>
      <c r="AD3641" t="str">
        <f t="shared" si="113"/>
        <v>308</v>
      </c>
    </row>
    <row r="3642" spans="1:30" hidden="1" x14ac:dyDescent="0.25">
      <c r="A3642" t="s">
        <v>1606</v>
      </c>
      <c r="B3642" t="s">
        <v>1568</v>
      </c>
      <c r="C3642" t="s">
        <v>470</v>
      </c>
      <c r="D3642" t="s">
        <v>192</v>
      </c>
      <c r="E3642" t="s">
        <v>122</v>
      </c>
      <c r="F3642" t="s">
        <v>159</v>
      </c>
      <c r="G3642" t="s">
        <v>160</v>
      </c>
      <c r="H3642" t="s">
        <v>143</v>
      </c>
      <c r="I3642" t="s">
        <v>124</v>
      </c>
      <c r="J3642" t="s">
        <v>125</v>
      </c>
      <c r="K3642" t="s">
        <v>1609</v>
      </c>
      <c r="N3642" t="s">
        <v>1608</v>
      </c>
      <c r="O3642" t="s">
        <v>1571</v>
      </c>
      <c r="P3642" t="s">
        <v>472</v>
      </c>
      <c r="Q3642" t="s">
        <v>193</v>
      </c>
      <c r="R3642" t="s">
        <v>131</v>
      </c>
      <c r="S3642" t="s">
        <v>164</v>
      </c>
      <c r="T3642" t="s">
        <v>165</v>
      </c>
      <c r="U3642" t="s">
        <v>151</v>
      </c>
      <c r="V3642" t="s">
        <v>135</v>
      </c>
      <c r="W3642" t="s">
        <v>136</v>
      </c>
      <c r="X3642" t="s">
        <v>1610</v>
      </c>
      <c r="Y3642" s="94">
        <v>6000</v>
      </c>
      <c r="Z3642" s="94">
        <v>0</v>
      </c>
      <c r="AA3642" s="94">
        <v>12000</v>
      </c>
      <c r="AB3642" s="94">
        <v>12000</v>
      </c>
      <c r="AC3642">
        <f t="shared" si="112"/>
        <v>2000</v>
      </c>
      <c r="AD3642" t="str">
        <f t="shared" si="113"/>
        <v>308</v>
      </c>
    </row>
    <row r="3643" spans="1:30" hidden="1" x14ac:dyDescent="0.25">
      <c r="A3643" t="s">
        <v>1606</v>
      </c>
      <c r="B3643" t="s">
        <v>119</v>
      </c>
      <c r="C3643" t="s">
        <v>120</v>
      </c>
      <c r="D3643" t="s">
        <v>1611</v>
      </c>
      <c r="E3643" t="s">
        <v>122</v>
      </c>
      <c r="F3643" t="s">
        <v>159</v>
      </c>
      <c r="G3643" t="s">
        <v>160</v>
      </c>
      <c r="H3643" t="s">
        <v>143</v>
      </c>
      <c r="I3643" t="s">
        <v>124</v>
      </c>
      <c r="J3643" t="s">
        <v>125</v>
      </c>
      <c r="K3643" t="s">
        <v>1612</v>
      </c>
      <c r="N3643" t="s">
        <v>1608</v>
      </c>
      <c r="O3643" t="s">
        <v>128</v>
      </c>
      <c r="P3643" t="s">
        <v>129</v>
      </c>
      <c r="Q3643" t="s">
        <v>1613</v>
      </c>
      <c r="R3643" t="s">
        <v>131</v>
      </c>
      <c r="S3643" t="s">
        <v>164</v>
      </c>
      <c r="T3643" t="s">
        <v>165</v>
      </c>
      <c r="U3643" t="s">
        <v>151</v>
      </c>
      <c r="V3643" t="s">
        <v>135</v>
      </c>
      <c r="W3643" t="s">
        <v>136</v>
      </c>
      <c r="X3643" t="s">
        <v>1614</v>
      </c>
      <c r="Y3643" s="94">
        <v>154078.71</v>
      </c>
      <c r="Z3643" s="94">
        <v>0</v>
      </c>
      <c r="AA3643" s="94">
        <v>79349.88</v>
      </c>
      <c r="AB3643" s="94">
        <v>79349.88</v>
      </c>
      <c r="AC3643">
        <f t="shared" si="112"/>
        <v>3000</v>
      </c>
      <c r="AD3643" t="str">
        <f t="shared" si="113"/>
        <v>308</v>
      </c>
    </row>
    <row r="3644" spans="1:30" hidden="1" x14ac:dyDescent="0.25">
      <c r="A3644" s="97" t="s">
        <v>1606</v>
      </c>
      <c r="B3644" s="97" t="s">
        <v>1568</v>
      </c>
      <c r="C3644" s="97" t="s">
        <v>140</v>
      </c>
      <c r="D3644" s="97">
        <v>14301</v>
      </c>
      <c r="E3644" s="97" t="s">
        <v>122</v>
      </c>
      <c r="F3644" s="98">
        <v>15</v>
      </c>
      <c r="G3644" s="98" t="s">
        <v>142</v>
      </c>
      <c r="H3644" s="97">
        <v>19</v>
      </c>
      <c r="I3644" s="97" t="s">
        <v>124</v>
      </c>
      <c r="J3644" s="97" t="s">
        <v>125</v>
      </c>
      <c r="K3644" s="97" t="s">
        <v>1607</v>
      </c>
      <c r="L3644" s="97"/>
      <c r="M3644" s="97"/>
      <c r="N3644" s="97" t="s">
        <v>1608</v>
      </c>
      <c r="O3644" s="97" t="s">
        <v>1571</v>
      </c>
      <c r="P3644" s="97" t="s">
        <v>147</v>
      </c>
      <c r="Q3644" s="97" t="s">
        <v>178</v>
      </c>
      <c r="R3644" s="97" t="s">
        <v>131</v>
      </c>
      <c r="S3644" s="97" t="s">
        <v>149</v>
      </c>
      <c r="T3644" s="97" t="s">
        <v>150</v>
      </c>
      <c r="U3644" s="97" t="s">
        <v>134</v>
      </c>
      <c r="V3644" s="97" t="s">
        <v>135</v>
      </c>
      <c r="W3644" s="97" t="s">
        <v>136</v>
      </c>
      <c r="X3644" s="97"/>
      <c r="Y3644" s="99"/>
      <c r="Z3644" s="99"/>
      <c r="AA3644" s="99">
        <v>32547.599999999999</v>
      </c>
      <c r="AB3644" s="99">
        <v>32547.599999999999</v>
      </c>
      <c r="AC3644">
        <f t="shared" si="112"/>
        <v>1000</v>
      </c>
      <c r="AD3644" t="str">
        <f t="shared" si="113"/>
        <v>308</v>
      </c>
    </row>
    <row r="3645" spans="1:30" hidden="1" x14ac:dyDescent="0.25">
      <c r="A3645" s="97" t="s">
        <v>118</v>
      </c>
      <c r="B3645" s="97" t="s">
        <v>119</v>
      </c>
      <c r="C3645" s="97" t="s">
        <v>120</v>
      </c>
      <c r="D3645" s="97" t="s">
        <v>1615</v>
      </c>
      <c r="E3645" s="97" t="s">
        <v>122</v>
      </c>
      <c r="F3645" s="98">
        <v>15</v>
      </c>
      <c r="G3645" s="98" t="s">
        <v>142</v>
      </c>
      <c r="H3645" s="97">
        <v>19</v>
      </c>
      <c r="I3645" s="97" t="s">
        <v>124</v>
      </c>
      <c r="J3645" s="97" t="s">
        <v>125</v>
      </c>
      <c r="K3645" s="97" t="s">
        <v>126</v>
      </c>
      <c r="L3645" s="97"/>
      <c r="M3645" s="97"/>
      <c r="N3645" s="97" t="s">
        <v>127</v>
      </c>
      <c r="O3645" s="97" t="s">
        <v>128</v>
      </c>
      <c r="P3645" s="97" t="s">
        <v>129</v>
      </c>
      <c r="Q3645" s="97" t="s">
        <v>1616</v>
      </c>
      <c r="R3645" s="97" t="s">
        <v>131</v>
      </c>
      <c r="S3645" s="97" t="s">
        <v>149</v>
      </c>
      <c r="T3645" s="97" t="s">
        <v>150</v>
      </c>
      <c r="U3645" s="97" t="s">
        <v>134</v>
      </c>
      <c r="V3645" s="97" t="s">
        <v>135</v>
      </c>
      <c r="W3645" s="97" t="s">
        <v>136</v>
      </c>
      <c r="X3645" s="97" t="s">
        <v>137</v>
      </c>
      <c r="Y3645" s="99">
        <v>5524462792.6099997</v>
      </c>
      <c r="Z3645" s="99">
        <v>5329058915.2057495</v>
      </c>
      <c r="AA3645" s="99">
        <v>5501545903.3892498</v>
      </c>
      <c r="AB3645" s="99">
        <v>5501545903.3900003</v>
      </c>
      <c r="AC3645">
        <f t="shared" si="112"/>
        <v>1000</v>
      </c>
      <c r="AD3645" t="str">
        <f t="shared" si="113"/>
        <v>308</v>
      </c>
    </row>
    <row r="3646" spans="1:30" hidden="1" x14ac:dyDescent="0.25">
      <c r="A3646" s="97" t="s">
        <v>118</v>
      </c>
      <c r="B3646" s="97" t="s">
        <v>119</v>
      </c>
      <c r="C3646" s="97" t="s">
        <v>120</v>
      </c>
      <c r="D3646" s="97" t="s">
        <v>1617</v>
      </c>
      <c r="E3646" s="97" t="s">
        <v>122</v>
      </c>
      <c r="F3646" s="98">
        <v>25</v>
      </c>
      <c r="G3646" s="98" t="s">
        <v>123</v>
      </c>
      <c r="H3646" s="97">
        <v>19</v>
      </c>
      <c r="I3646" s="97" t="s">
        <v>124</v>
      </c>
      <c r="J3646" s="97" t="s">
        <v>125</v>
      </c>
      <c r="K3646" s="97" t="s">
        <v>126</v>
      </c>
      <c r="L3646" s="97"/>
      <c r="M3646" s="97"/>
      <c r="N3646" s="97" t="s">
        <v>127</v>
      </c>
      <c r="O3646" s="97" t="s">
        <v>128</v>
      </c>
      <c r="P3646" s="97" t="s">
        <v>129</v>
      </c>
      <c r="Q3646" s="97" t="s">
        <v>1618</v>
      </c>
      <c r="R3646" s="97" t="s">
        <v>131</v>
      </c>
      <c r="S3646" s="97" t="s">
        <v>132</v>
      </c>
      <c r="T3646" s="97" t="s">
        <v>133</v>
      </c>
      <c r="U3646" s="97" t="s">
        <v>134</v>
      </c>
      <c r="V3646" s="97" t="s">
        <v>135</v>
      </c>
      <c r="W3646" s="97" t="s">
        <v>136</v>
      </c>
      <c r="X3646" s="97" t="s">
        <v>137</v>
      </c>
      <c r="Y3646" s="99">
        <v>53365460.350000001</v>
      </c>
      <c r="Z3646" s="99">
        <v>60118740.982587993</v>
      </c>
      <c r="AA3646" s="99">
        <v>62162778.175995983</v>
      </c>
      <c r="AB3646" s="99">
        <v>62162778.18</v>
      </c>
      <c r="AC3646">
        <f t="shared" si="112"/>
        <v>1000</v>
      </c>
      <c r="AD3646" t="str">
        <f t="shared" si="113"/>
        <v>308</v>
      </c>
    </row>
    <row r="3647" spans="1:30" hidden="1" x14ac:dyDescent="0.25">
      <c r="A3647" s="97" t="s">
        <v>118</v>
      </c>
      <c r="B3647" s="97" t="s">
        <v>119</v>
      </c>
      <c r="C3647" s="97" t="s">
        <v>120</v>
      </c>
      <c r="D3647" s="97" t="s">
        <v>1619</v>
      </c>
      <c r="E3647" s="97" t="s">
        <v>122</v>
      </c>
      <c r="F3647" s="98">
        <v>25</v>
      </c>
      <c r="G3647" s="98" t="s">
        <v>123</v>
      </c>
      <c r="H3647" s="97">
        <v>19</v>
      </c>
      <c r="I3647" s="97" t="s">
        <v>124</v>
      </c>
      <c r="J3647" s="97" t="s">
        <v>125</v>
      </c>
      <c r="K3647" s="97" t="s">
        <v>126</v>
      </c>
      <c r="L3647" s="97"/>
      <c r="M3647" s="97"/>
      <c r="N3647" s="97" t="s">
        <v>127</v>
      </c>
      <c r="O3647" s="97" t="s">
        <v>128</v>
      </c>
      <c r="P3647" s="97" t="s">
        <v>129</v>
      </c>
      <c r="Q3647" s="97" t="s">
        <v>1620</v>
      </c>
      <c r="R3647" s="97" t="s">
        <v>131</v>
      </c>
      <c r="S3647" s="97" t="s">
        <v>132</v>
      </c>
      <c r="T3647" s="97" t="s">
        <v>133</v>
      </c>
      <c r="U3647" s="97" t="s">
        <v>134</v>
      </c>
      <c r="V3647" s="97" t="s">
        <v>135</v>
      </c>
      <c r="W3647" s="97" t="s">
        <v>136</v>
      </c>
      <c r="X3647" s="97" t="s">
        <v>137</v>
      </c>
      <c r="Y3647" s="99">
        <v>117116673.56</v>
      </c>
      <c r="Z3647" s="99">
        <v>117609684.610448</v>
      </c>
      <c r="AA3647" s="99">
        <v>119608413.88720323</v>
      </c>
      <c r="AB3647" s="99">
        <v>119608413.89</v>
      </c>
      <c r="AC3647">
        <f t="shared" si="112"/>
        <v>1000</v>
      </c>
      <c r="AD3647" t="str">
        <f t="shared" si="113"/>
        <v>308</v>
      </c>
    </row>
    <row r="3648" spans="1:30" hidden="1" x14ac:dyDescent="0.25">
      <c r="A3648" s="97" t="s">
        <v>118</v>
      </c>
      <c r="B3648" s="97" t="s">
        <v>119</v>
      </c>
      <c r="C3648" s="97" t="s">
        <v>120</v>
      </c>
      <c r="D3648" s="97" t="s">
        <v>1621</v>
      </c>
      <c r="E3648" s="97" t="s">
        <v>122</v>
      </c>
      <c r="F3648" s="98">
        <v>15</v>
      </c>
      <c r="G3648" s="98" t="s">
        <v>142</v>
      </c>
      <c r="H3648" s="97">
        <v>19</v>
      </c>
      <c r="I3648" s="97" t="s">
        <v>124</v>
      </c>
      <c r="J3648" s="97" t="s">
        <v>125</v>
      </c>
      <c r="K3648" s="97" t="s">
        <v>126</v>
      </c>
      <c r="L3648" s="97"/>
      <c r="M3648" s="97"/>
      <c r="N3648" s="97" t="s">
        <v>127</v>
      </c>
      <c r="O3648" s="97" t="s">
        <v>128</v>
      </c>
      <c r="P3648" s="97" t="s">
        <v>129</v>
      </c>
      <c r="Q3648" s="97" t="s">
        <v>1622</v>
      </c>
      <c r="R3648" s="97" t="s">
        <v>131</v>
      </c>
      <c r="S3648" s="97" t="s">
        <v>149</v>
      </c>
      <c r="T3648" s="97" t="s">
        <v>150</v>
      </c>
      <c r="U3648" s="97" t="s">
        <v>134</v>
      </c>
      <c r="V3648" s="97" t="s">
        <v>135</v>
      </c>
      <c r="W3648" s="97" t="s">
        <v>136</v>
      </c>
      <c r="X3648" s="97" t="s">
        <v>137</v>
      </c>
      <c r="Y3648" s="99">
        <v>1289602428.0699999</v>
      </c>
      <c r="Z3648" s="99">
        <v>1236383017.55</v>
      </c>
      <c r="AA3648" s="99">
        <v>1289295677.07056</v>
      </c>
      <c r="AB3648" s="99">
        <v>1289295677.0699999</v>
      </c>
      <c r="AC3648">
        <f t="shared" si="112"/>
        <v>1000</v>
      </c>
      <c r="AD3648" t="str">
        <f t="shared" si="113"/>
        <v>308</v>
      </c>
    </row>
    <row r="3649" spans="1:30" hidden="1" x14ac:dyDescent="0.25">
      <c r="A3649" s="97" t="s">
        <v>118</v>
      </c>
      <c r="B3649" s="97" t="s">
        <v>119</v>
      </c>
      <c r="C3649" s="97" t="s">
        <v>120</v>
      </c>
      <c r="D3649" s="97" t="s">
        <v>1623</v>
      </c>
      <c r="E3649" s="97" t="s">
        <v>122</v>
      </c>
      <c r="F3649" s="98">
        <v>25</v>
      </c>
      <c r="G3649" s="98" t="s">
        <v>123</v>
      </c>
      <c r="H3649" s="97">
        <v>19</v>
      </c>
      <c r="I3649" s="97" t="s">
        <v>124</v>
      </c>
      <c r="J3649" s="97" t="s">
        <v>125</v>
      </c>
      <c r="K3649" s="97" t="s">
        <v>126</v>
      </c>
      <c r="L3649" s="97"/>
      <c r="M3649" s="97"/>
      <c r="N3649" s="97" t="s">
        <v>127</v>
      </c>
      <c r="O3649" s="97" t="s">
        <v>128</v>
      </c>
      <c r="P3649" s="97" t="s">
        <v>129</v>
      </c>
      <c r="Q3649" s="97" t="s">
        <v>1624</v>
      </c>
      <c r="R3649" s="97" t="s">
        <v>131</v>
      </c>
      <c r="S3649" s="97" t="s">
        <v>132</v>
      </c>
      <c r="T3649" s="97" t="s">
        <v>133</v>
      </c>
      <c r="U3649" s="97" t="s">
        <v>134</v>
      </c>
      <c r="V3649" s="97" t="s">
        <v>135</v>
      </c>
      <c r="W3649" s="97" t="s">
        <v>136</v>
      </c>
      <c r="X3649" s="97" t="s">
        <v>137</v>
      </c>
      <c r="Y3649" s="99">
        <v>214165400.27000001</v>
      </c>
      <c r="Z3649" s="99">
        <v>211773585.53999999</v>
      </c>
      <c r="AA3649" s="99">
        <v>218973887.44836</v>
      </c>
      <c r="AB3649" s="99">
        <v>218973887.44999999</v>
      </c>
      <c r="AC3649">
        <f t="shared" si="112"/>
        <v>1000</v>
      </c>
      <c r="AD3649" t="str">
        <f t="shared" si="113"/>
        <v>308</v>
      </c>
    </row>
    <row r="3650" spans="1:30" hidden="1" x14ac:dyDescent="0.25">
      <c r="A3650" s="97" t="s">
        <v>118</v>
      </c>
      <c r="B3650" s="97" t="s">
        <v>119</v>
      </c>
      <c r="C3650" s="97" t="s">
        <v>120</v>
      </c>
      <c r="D3650" s="97" t="s">
        <v>1625</v>
      </c>
      <c r="E3650" s="97" t="s">
        <v>122</v>
      </c>
      <c r="F3650" s="98">
        <v>25</v>
      </c>
      <c r="G3650" s="98" t="s">
        <v>123</v>
      </c>
      <c r="H3650" s="97">
        <v>19</v>
      </c>
      <c r="I3650" s="97" t="s">
        <v>124</v>
      </c>
      <c r="J3650" s="97" t="s">
        <v>125</v>
      </c>
      <c r="K3650" s="97" t="s">
        <v>126</v>
      </c>
      <c r="L3650" s="97"/>
      <c r="M3650" s="97"/>
      <c r="N3650" s="97" t="s">
        <v>127</v>
      </c>
      <c r="O3650" s="97" t="s">
        <v>128</v>
      </c>
      <c r="P3650" s="97" t="s">
        <v>129</v>
      </c>
      <c r="Q3650" s="97" t="s">
        <v>1626</v>
      </c>
      <c r="R3650" s="97" t="s">
        <v>131</v>
      </c>
      <c r="S3650" s="97" t="s">
        <v>132</v>
      </c>
      <c r="T3650" s="97" t="s">
        <v>133</v>
      </c>
      <c r="U3650" s="97" t="s">
        <v>134</v>
      </c>
      <c r="V3650" s="97" t="s">
        <v>135</v>
      </c>
      <c r="W3650" s="97" t="s">
        <v>136</v>
      </c>
      <c r="X3650" s="97" t="s">
        <v>137</v>
      </c>
      <c r="Y3650" s="99">
        <v>84353789.219999999</v>
      </c>
      <c r="Z3650" s="99">
        <v>84353789.219999999</v>
      </c>
      <c r="AA3650" s="99">
        <v>87221818.053479999</v>
      </c>
      <c r="AB3650" s="99">
        <v>87221818.049999997</v>
      </c>
      <c r="AC3650">
        <f t="shared" si="112"/>
        <v>1000</v>
      </c>
      <c r="AD3650" t="str">
        <f t="shared" si="113"/>
        <v>308</v>
      </c>
    </row>
    <row r="3651" spans="1:30" hidden="1" x14ac:dyDescent="0.25">
      <c r="A3651" s="97" t="s">
        <v>118</v>
      </c>
      <c r="B3651" s="97" t="s">
        <v>119</v>
      </c>
      <c r="C3651" s="97" t="s">
        <v>120</v>
      </c>
      <c r="D3651" s="97" t="s">
        <v>1627</v>
      </c>
      <c r="E3651" s="97" t="s">
        <v>122</v>
      </c>
      <c r="F3651" s="98">
        <v>25</v>
      </c>
      <c r="G3651" s="98" t="s">
        <v>123</v>
      </c>
      <c r="H3651" s="97">
        <v>19</v>
      </c>
      <c r="I3651" s="97" t="s">
        <v>124</v>
      </c>
      <c r="J3651" s="97" t="s">
        <v>125</v>
      </c>
      <c r="K3651" s="97" t="s">
        <v>126</v>
      </c>
      <c r="L3651" s="97"/>
      <c r="M3651" s="97"/>
      <c r="N3651" s="97" t="s">
        <v>127</v>
      </c>
      <c r="O3651" s="97" t="s">
        <v>128</v>
      </c>
      <c r="P3651" s="97" t="s">
        <v>129</v>
      </c>
      <c r="Q3651" s="97" t="s">
        <v>1628</v>
      </c>
      <c r="R3651" s="97" t="s">
        <v>131</v>
      </c>
      <c r="S3651" s="97" t="s">
        <v>132</v>
      </c>
      <c r="T3651" s="97" t="s">
        <v>133</v>
      </c>
      <c r="U3651" s="97" t="s">
        <v>134</v>
      </c>
      <c r="V3651" s="97" t="s">
        <v>135</v>
      </c>
      <c r="W3651" s="97" t="s">
        <v>136</v>
      </c>
      <c r="X3651" s="97" t="s">
        <v>137</v>
      </c>
      <c r="Y3651" s="99">
        <v>196588536.97</v>
      </c>
      <c r="Z3651" s="99">
        <v>196588536.97000003</v>
      </c>
      <c r="AA3651" s="99">
        <v>203272547.22698003</v>
      </c>
      <c r="AB3651" s="99">
        <v>203272547.22999999</v>
      </c>
      <c r="AC3651">
        <f t="shared" ref="AC3651:AC3714" si="114">MID(D3651,1,1)*1000</f>
        <v>1000</v>
      </c>
      <c r="AD3651" t="str">
        <f t="shared" ref="AD3651:AD3714" si="115">MID(A3651,6,3)</f>
        <v>308</v>
      </c>
    </row>
    <row r="3652" spans="1:30" hidden="1" x14ac:dyDescent="0.25">
      <c r="A3652" s="97" t="s">
        <v>118</v>
      </c>
      <c r="B3652" s="97" t="s">
        <v>119</v>
      </c>
      <c r="C3652" s="97" t="s">
        <v>120</v>
      </c>
      <c r="D3652" s="97" t="s">
        <v>1629</v>
      </c>
      <c r="E3652" s="97" t="s">
        <v>122</v>
      </c>
      <c r="F3652" s="98">
        <v>25</v>
      </c>
      <c r="G3652" s="98" t="s">
        <v>123</v>
      </c>
      <c r="H3652" s="97">
        <v>19</v>
      </c>
      <c r="I3652" s="97" t="s">
        <v>124</v>
      </c>
      <c r="J3652" s="97" t="s">
        <v>125</v>
      </c>
      <c r="K3652" s="97" t="s">
        <v>126</v>
      </c>
      <c r="L3652" s="97"/>
      <c r="M3652" s="97"/>
      <c r="N3652" s="97" t="s">
        <v>127</v>
      </c>
      <c r="O3652" s="97" t="s">
        <v>128</v>
      </c>
      <c r="P3652" s="97" t="s">
        <v>129</v>
      </c>
      <c r="Q3652" s="97" t="s">
        <v>1630</v>
      </c>
      <c r="R3652" s="97" t="s">
        <v>131</v>
      </c>
      <c r="S3652" s="97" t="s">
        <v>132</v>
      </c>
      <c r="T3652" s="97" t="s">
        <v>133</v>
      </c>
      <c r="U3652" s="97" t="s">
        <v>134</v>
      </c>
      <c r="V3652" s="97" t="s">
        <v>135</v>
      </c>
      <c r="W3652" s="97" t="s">
        <v>136</v>
      </c>
      <c r="X3652" s="97" t="s">
        <v>137</v>
      </c>
      <c r="Y3652" s="99">
        <v>184135668.22</v>
      </c>
      <c r="Z3652" s="99">
        <v>186232101.51000002</v>
      </c>
      <c r="AA3652" s="99">
        <v>192563992.96134004</v>
      </c>
      <c r="AB3652" s="99">
        <v>192563992.96000001</v>
      </c>
      <c r="AC3652">
        <f t="shared" si="114"/>
        <v>1000</v>
      </c>
      <c r="AD3652" t="str">
        <f t="shared" si="115"/>
        <v>308</v>
      </c>
    </row>
    <row r="3653" spans="1:30" hidden="1" x14ac:dyDescent="0.25">
      <c r="A3653" s="100" t="s">
        <v>118</v>
      </c>
      <c r="B3653" s="100" t="s">
        <v>119</v>
      </c>
      <c r="C3653" s="100" t="s">
        <v>120</v>
      </c>
      <c r="D3653" s="100" t="s">
        <v>121</v>
      </c>
      <c r="E3653" s="100" t="s">
        <v>122</v>
      </c>
      <c r="F3653" s="107">
        <v>15</v>
      </c>
      <c r="G3653" s="107" t="s">
        <v>142</v>
      </c>
      <c r="H3653" s="100">
        <v>19</v>
      </c>
      <c r="I3653" s="100" t="s">
        <v>124</v>
      </c>
      <c r="J3653" s="100" t="s">
        <v>125</v>
      </c>
      <c r="K3653" s="100" t="s">
        <v>126</v>
      </c>
      <c r="L3653" s="100"/>
      <c r="M3653" s="100"/>
      <c r="N3653" s="100" t="s">
        <v>127</v>
      </c>
      <c r="O3653" s="100" t="s">
        <v>128</v>
      </c>
      <c r="P3653" s="100" t="s">
        <v>129</v>
      </c>
      <c r="Q3653" s="100" t="s">
        <v>130</v>
      </c>
      <c r="R3653" s="100" t="s">
        <v>131</v>
      </c>
      <c r="S3653" s="100" t="s">
        <v>149</v>
      </c>
      <c r="T3653" s="100" t="s">
        <v>150</v>
      </c>
      <c r="U3653" s="100" t="s">
        <v>134</v>
      </c>
      <c r="V3653" s="100" t="s">
        <v>135</v>
      </c>
      <c r="W3653" s="100" t="s">
        <v>136</v>
      </c>
      <c r="X3653" s="100" t="s">
        <v>137</v>
      </c>
      <c r="Y3653" s="101"/>
      <c r="Z3653" s="101"/>
      <c r="AA3653" s="101">
        <v>343929289.69264722</v>
      </c>
      <c r="AB3653" s="101">
        <v>343929289.69</v>
      </c>
      <c r="AC3653">
        <f t="shared" si="114"/>
        <v>1000</v>
      </c>
      <c r="AD3653" t="str">
        <f t="shared" si="115"/>
        <v>308</v>
      </c>
    </row>
    <row r="3654" spans="1:30" hidden="1" x14ac:dyDescent="0.25">
      <c r="A3654" s="97" t="s">
        <v>118</v>
      </c>
      <c r="B3654" s="97" t="s">
        <v>119</v>
      </c>
      <c r="C3654" s="97" t="s">
        <v>120</v>
      </c>
      <c r="D3654" s="97" t="s">
        <v>1631</v>
      </c>
      <c r="E3654" s="97" t="s">
        <v>122</v>
      </c>
      <c r="F3654" s="98">
        <v>25</v>
      </c>
      <c r="G3654" s="98" t="s">
        <v>123</v>
      </c>
      <c r="H3654" s="97">
        <v>19</v>
      </c>
      <c r="I3654" s="97" t="s">
        <v>124</v>
      </c>
      <c r="J3654" s="97" t="s">
        <v>125</v>
      </c>
      <c r="K3654" s="97" t="s">
        <v>126</v>
      </c>
      <c r="L3654" s="97"/>
      <c r="M3654" s="97"/>
      <c r="N3654" s="97" t="s">
        <v>127</v>
      </c>
      <c r="O3654" s="97" t="s">
        <v>128</v>
      </c>
      <c r="P3654" s="97" t="s">
        <v>129</v>
      </c>
      <c r="Q3654" s="97" t="s">
        <v>1632</v>
      </c>
      <c r="R3654" s="97" t="s">
        <v>131</v>
      </c>
      <c r="S3654" s="97" t="s">
        <v>132</v>
      </c>
      <c r="T3654" s="97" t="s">
        <v>133</v>
      </c>
      <c r="U3654" s="97" t="s">
        <v>134</v>
      </c>
      <c r="V3654" s="97" t="s">
        <v>135</v>
      </c>
      <c r="W3654" s="97" t="s">
        <v>136</v>
      </c>
      <c r="X3654" s="97" t="s">
        <v>137</v>
      </c>
      <c r="Y3654" s="99">
        <v>1250740.18</v>
      </c>
      <c r="Z3654" s="99">
        <v>2664089.9999999995</v>
      </c>
      <c r="AA3654" s="99">
        <v>2754669.0599999996</v>
      </c>
      <c r="AB3654" s="99">
        <v>2754669.06</v>
      </c>
      <c r="AC3654">
        <f t="shared" si="114"/>
        <v>1000</v>
      </c>
      <c r="AD3654" t="str">
        <f t="shared" si="115"/>
        <v>308</v>
      </c>
    </row>
    <row r="3655" spans="1:30" hidden="1" x14ac:dyDescent="0.25">
      <c r="A3655" s="97" t="s">
        <v>118</v>
      </c>
      <c r="B3655" s="97" t="s">
        <v>119</v>
      </c>
      <c r="C3655" s="97" t="s">
        <v>120</v>
      </c>
      <c r="D3655" s="97" t="s">
        <v>1633</v>
      </c>
      <c r="E3655" s="97" t="s">
        <v>122</v>
      </c>
      <c r="F3655" s="98">
        <v>25</v>
      </c>
      <c r="G3655" s="98" t="s">
        <v>123</v>
      </c>
      <c r="H3655" s="97">
        <v>19</v>
      </c>
      <c r="I3655" s="97" t="s">
        <v>124</v>
      </c>
      <c r="J3655" s="97" t="s">
        <v>125</v>
      </c>
      <c r="K3655" s="97" t="s">
        <v>126</v>
      </c>
      <c r="L3655" s="97"/>
      <c r="M3655" s="97"/>
      <c r="N3655" s="97" t="s">
        <v>127</v>
      </c>
      <c r="O3655" s="97" t="s">
        <v>128</v>
      </c>
      <c r="P3655" s="97" t="s">
        <v>129</v>
      </c>
      <c r="Q3655" s="97" t="s">
        <v>1634</v>
      </c>
      <c r="R3655" s="97" t="s">
        <v>131</v>
      </c>
      <c r="S3655" s="97" t="s">
        <v>132</v>
      </c>
      <c r="T3655" s="97" t="s">
        <v>133</v>
      </c>
      <c r="U3655" s="97" t="s">
        <v>134</v>
      </c>
      <c r="V3655" s="97" t="s">
        <v>135</v>
      </c>
      <c r="W3655" s="97" t="s">
        <v>136</v>
      </c>
      <c r="X3655" s="97" t="s">
        <v>137</v>
      </c>
      <c r="Y3655" s="99">
        <v>204612636.13</v>
      </c>
      <c r="Z3655" s="99">
        <v>211484746.49503601</v>
      </c>
      <c r="AA3655" s="99">
        <v>218675227.87586725</v>
      </c>
      <c r="AB3655" s="99">
        <v>218675227.88</v>
      </c>
      <c r="AC3655">
        <f t="shared" si="114"/>
        <v>1000</v>
      </c>
      <c r="AD3655" t="str">
        <f t="shared" si="115"/>
        <v>308</v>
      </c>
    </row>
    <row r="3656" spans="1:30" hidden="1" x14ac:dyDescent="0.25">
      <c r="A3656" s="97" t="s">
        <v>1635</v>
      </c>
      <c r="B3656" s="97" t="s">
        <v>597</v>
      </c>
      <c r="C3656" s="97" t="s">
        <v>1636</v>
      </c>
      <c r="D3656" s="97" t="s">
        <v>1615</v>
      </c>
      <c r="E3656" s="97" t="s">
        <v>122</v>
      </c>
      <c r="F3656" s="98">
        <v>15</v>
      </c>
      <c r="G3656" s="98" t="s">
        <v>142</v>
      </c>
      <c r="H3656" s="97">
        <v>19</v>
      </c>
      <c r="I3656" s="97" t="s">
        <v>124</v>
      </c>
      <c r="J3656" s="97" t="s">
        <v>125</v>
      </c>
      <c r="K3656" s="97" t="s">
        <v>1637</v>
      </c>
      <c r="L3656" s="97"/>
      <c r="M3656" s="97"/>
      <c r="N3656" s="97" t="s">
        <v>1638</v>
      </c>
      <c r="O3656" s="97" t="s">
        <v>601</v>
      </c>
      <c r="P3656" s="97" t="s">
        <v>1639</v>
      </c>
      <c r="Q3656" s="97" t="s">
        <v>1616</v>
      </c>
      <c r="R3656" s="97" t="s">
        <v>131</v>
      </c>
      <c r="S3656" s="97" t="s">
        <v>149</v>
      </c>
      <c r="T3656" s="97" t="s">
        <v>150</v>
      </c>
      <c r="U3656" s="97" t="s">
        <v>134</v>
      </c>
      <c r="V3656" s="97" t="s">
        <v>135</v>
      </c>
      <c r="W3656" s="97" t="s">
        <v>136</v>
      </c>
      <c r="X3656" s="97" t="s">
        <v>1640</v>
      </c>
      <c r="Y3656" s="99">
        <v>68247554.25</v>
      </c>
      <c r="Z3656" s="99">
        <v>94249609.875</v>
      </c>
      <c r="AA3656" s="99">
        <v>97454096.610750005</v>
      </c>
      <c r="AB3656" s="99">
        <v>97454096.609999999</v>
      </c>
      <c r="AC3656">
        <f t="shared" si="114"/>
        <v>1000</v>
      </c>
      <c r="AD3656" t="str">
        <f t="shared" si="115"/>
        <v>308</v>
      </c>
    </row>
    <row r="3657" spans="1:30" hidden="1" x14ac:dyDescent="0.25">
      <c r="A3657" s="97" t="s">
        <v>1635</v>
      </c>
      <c r="B3657" s="97" t="s">
        <v>597</v>
      </c>
      <c r="C3657" s="97" t="s">
        <v>1636</v>
      </c>
      <c r="D3657" s="97" t="s">
        <v>1619</v>
      </c>
      <c r="E3657" s="97" t="s">
        <v>122</v>
      </c>
      <c r="F3657" s="98">
        <v>15</v>
      </c>
      <c r="G3657" s="98" t="s">
        <v>142</v>
      </c>
      <c r="H3657" s="97">
        <v>19</v>
      </c>
      <c r="I3657" s="97" t="s">
        <v>124</v>
      </c>
      <c r="J3657" s="97" t="s">
        <v>125</v>
      </c>
      <c r="K3657" s="97" t="s">
        <v>1637</v>
      </c>
      <c r="L3657" s="97"/>
      <c r="M3657" s="97"/>
      <c r="N3657" s="97" t="s">
        <v>1638</v>
      </c>
      <c r="O3657" s="97" t="s">
        <v>601</v>
      </c>
      <c r="P3657" s="97" t="s">
        <v>1639</v>
      </c>
      <c r="Q3657" s="97" t="s">
        <v>1620</v>
      </c>
      <c r="R3657" s="97" t="s">
        <v>131</v>
      </c>
      <c r="S3657" s="97" t="s">
        <v>149</v>
      </c>
      <c r="T3657" s="97" t="s">
        <v>150</v>
      </c>
      <c r="U3657" s="97" t="s">
        <v>134</v>
      </c>
      <c r="V3657" s="97" t="s">
        <v>135</v>
      </c>
      <c r="W3657" s="97" t="s">
        <v>136</v>
      </c>
      <c r="X3657" s="97" t="s">
        <v>1640</v>
      </c>
      <c r="Y3657" s="99">
        <v>4588199.76</v>
      </c>
      <c r="Z3657" s="99">
        <v>4437946.3199999994</v>
      </c>
      <c r="AA3657" s="99">
        <v>4588836.4948799992</v>
      </c>
      <c r="AB3657" s="99">
        <v>4588836.49</v>
      </c>
      <c r="AC3657">
        <f t="shared" si="114"/>
        <v>1000</v>
      </c>
      <c r="AD3657" t="str">
        <f t="shared" si="115"/>
        <v>308</v>
      </c>
    </row>
    <row r="3658" spans="1:30" hidden="1" x14ac:dyDescent="0.25">
      <c r="A3658" s="97" t="s">
        <v>1635</v>
      </c>
      <c r="B3658" s="97" t="s">
        <v>597</v>
      </c>
      <c r="C3658" s="97" t="s">
        <v>1636</v>
      </c>
      <c r="D3658" s="97" t="s">
        <v>1621</v>
      </c>
      <c r="E3658" s="97" t="s">
        <v>122</v>
      </c>
      <c r="F3658" s="98">
        <v>15</v>
      </c>
      <c r="G3658" s="98" t="s">
        <v>142</v>
      </c>
      <c r="H3658" s="97">
        <v>19</v>
      </c>
      <c r="I3658" s="97" t="s">
        <v>124</v>
      </c>
      <c r="J3658" s="97" t="s">
        <v>125</v>
      </c>
      <c r="K3658" s="97" t="s">
        <v>1637</v>
      </c>
      <c r="L3658" s="97"/>
      <c r="M3658" s="97"/>
      <c r="N3658" s="97" t="s">
        <v>1638</v>
      </c>
      <c r="O3658" s="97" t="s">
        <v>601</v>
      </c>
      <c r="P3658" s="97" t="s">
        <v>1639</v>
      </c>
      <c r="Q3658" s="97" t="s">
        <v>1622</v>
      </c>
      <c r="R3658" s="97" t="s">
        <v>131</v>
      </c>
      <c r="S3658" s="97" t="s">
        <v>149</v>
      </c>
      <c r="T3658" s="97" t="s">
        <v>150</v>
      </c>
      <c r="U3658" s="97" t="s">
        <v>134</v>
      </c>
      <c r="V3658" s="97" t="s">
        <v>135</v>
      </c>
      <c r="W3658" s="97" t="s">
        <v>136</v>
      </c>
      <c r="X3658" s="97" t="s">
        <v>1640</v>
      </c>
      <c r="Y3658" s="99">
        <v>11066860.550000001</v>
      </c>
      <c r="Z3658" s="99">
        <v>18572846.16</v>
      </c>
      <c r="AA3658" s="99">
        <v>19204322.929439999</v>
      </c>
      <c r="AB3658" s="99">
        <v>19204322.93</v>
      </c>
      <c r="AC3658">
        <f t="shared" si="114"/>
        <v>1000</v>
      </c>
      <c r="AD3658" t="str">
        <f t="shared" si="115"/>
        <v>308</v>
      </c>
    </row>
    <row r="3659" spans="1:30" hidden="1" x14ac:dyDescent="0.25">
      <c r="A3659" s="97" t="s">
        <v>1635</v>
      </c>
      <c r="B3659" s="97" t="s">
        <v>597</v>
      </c>
      <c r="C3659" s="97" t="s">
        <v>1636</v>
      </c>
      <c r="D3659" s="97" t="s">
        <v>733</v>
      </c>
      <c r="E3659" s="97" t="s">
        <v>122</v>
      </c>
      <c r="F3659" s="98">
        <v>15</v>
      </c>
      <c r="G3659" s="98" t="s">
        <v>142</v>
      </c>
      <c r="H3659" s="97">
        <v>19</v>
      </c>
      <c r="I3659" s="97" t="s">
        <v>124</v>
      </c>
      <c r="J3659" s="97" t="s">
        <v>125</v>
      </c>
      <c r="K3659" s="97" t="s">
        <v>1637</v>
      </c>
      <c r="L3659" s="97"/>
      <c r="M3659" s="97"/>
      <c r="N3659" s="97" t="s">
        <v>1638</v>
      </c>
      <c r="O3659" s="97" t="s">
        <v>601</v>
      </c>
      <c r="P3659" s="97" t="s">
        <v>1639</v>
      </c>
      <c r="Q3659" s="97" t="s">
        <v>734</v>
      </c>
      <c r="R3659" s="97" t="s">
        <v>131</v>
      </c>
      <c r="S3659" s="97" t="s">
        <v>149</v>
      </c>
      <c r="T3659" s="97" t="s">
        <v>150</v>
      </c>
      <c r="U3659" s="97" t="s">
        <v>134</v>
      </c>
      <c r="V3659" s="97" t="s">
        <v>135</v>
      </c>
      <c r="W3659" s="97" t="s">
        <v>136</v>
      </c>
      <c r="X3659" s="97" t="s">
        <v>1640</v>
      </c>
      <c r="Y3659" s="99">
        <v>408522.65</v>
      </c>
      <c r="Z3659" s="99">
        <v>0</v>
      </c>
      <c r="AA3659" s="99">
        <v>0</v>
      </c>
      <c r="AB3659" s="99">
        <v>0</v>
      </c>
      <c r="AC3659">
        <f t="shared" si="114"/>
        <v>1000</v>
      </c>
      <c r="AD3659" t="str">
        <f t="shared" si="115"/>
        <v>308</v>
      </c>
    </row>
    <row r="3660" spans="1:30" hidden="1" x14ac:dyDescent="0.25">
      <c r="A3660" s="97" t="s">
        <v>1635</v>
      </c>
      <c r="B3660" s="97" t="s">
        <v>597</v>
      </c>
      <c r="C3660" s="97" t="s">
        <v>1636</v>
      </c>
      <c r="D3660" s="97" t="s">
        <v>1623</v>
      </c>
      <c r="E3660" s="97" t="s">
        <v>122</v>
      </c>
      <c r="F3660" s="98">
        <v>15</v>
      </c>
      <c r="G3660" s="98" t="s">
        <v>142</v>
      </c>
      <c r="H3660" s="97">
        <v>19</v>
      </c>
      <c r="I3660" s="97" t="s">
        <v>124</v>
      </c>
      <c r="J3660" s="97" t="s">
        <v>125</v>
      </c>
      <c r="K3660" s="97" t="s">
        <v>1637</v>
      </c>
      <c r="L3660" s="97"/>
      <c r="M3660" s="97"/>
      <c r="N3660" s="97" t="s">
        <v>1638</v>
      </c>
      <c r="O3660" s="97" t="s">
        <v>601</v>
      </c>
      <c r="P3660" s="97" t="s">
        <v>1639</v>
      </c>
      <c r="Q3660" s="97" t="s">
        <v>1624</v>
      </c>
      <c r="R3660" s="97" t="s">
        <v>131</v>
      </c>
      <c r="S3660" s="97" t="s">
        <v>149</v>
      </c>
      <c r="T3660" s="97" t="s">
        <v>150</v>
      </c>
      <c r="U3660" s="97" t="s">
        <v>134</v>
      </c>
      <c r="V3660" s="97" t="s">
        <v>135</v>
      </c>
      <c r="W3660" s="97" t="s">
        <v>136</v>
      </c>
      <c r="X3660" s="97" t="s">
        <v>1640</v>
      </c>
      <c r="Y3660" s="99">
        <v>2837791.39</v>
      </c>
      <c r="Z3660" s="99">
        <v>2906379.149999999</v>
      </c>
      <c r="AA3660" s="99">
        <v>3005196.0410999991</v>
      </c>
      <c r="AB3660" s="99">
        <v>3005196.04</v>
      </c>
      <c r="AC3660">
        <f t="shared" si="114"/>
        <v>1000</v>
      </c>
      <c r="AD3660" t="str">
        <f t="shared" si="115"/>
        <v>308</v>
      </c>
    </row>
    <row r="3661" spans="1:30" hidden="1" x14ac:dyDescent="0.25">
      <c r="A3661" s="97" t="s">
        <v>1635</v>
      </c>
      <c r="B3661" s="97" t="s">
        <v>597</v>
      </c>
      <c r="C3661" s="97" t="s">
        <v>1636</v>
      </c>
      <c r="D3661" s="97" t="s">
        <v>1625</v>
      </c>
      <c r="E3661" s="97" t="s">
        <v>122</v>
      </c>
      <c r="F3661" s="98">
        <v>15</v>
      </c>
      <c r="G3661" s="98" t="s">
        <v>142</v>
      </c>
      <c r="H3661" s="97">
        <v>19</v>
      </c>
      <c r="I3661" s="97" t="s">
        <v>124</v>
      </c>
      <c r="J3661" s="97" t="s">
        <v>125</v>
      </c>
      <c r="K3661" s="97" t="s">
        <v>1637</v>
      </c>
      <c r="L3661" s="97"/>
      <c r="M3661" s="97"/>
      <c r="N3661" s="97" t="s">
        <v>1638</v>
      </c>
      <c r="O3661" s="97" t="s">
        <v>601</v>
      </c>
      <c r="P3661" s="97" t="s">
        <v>1639</v>
      </c>
      <c r="Q3661" s="97" t="s">
        <v>1626</v>
      </c>
      <c r="R3661" s="97" t="s">
        <v>131</v>
      </c>
      <c r="S3661" s="97" t="s">
        <v>149</v>
      </c>
      <c r="T3661" s="97" t="s">
        <v>150</v>
      </c>
      <c r="U3661" s="97" t="s">
        <v>134</v>
      </c>
      <c r="V3661" s="97" t="s">
        <v>135</v>
      </c>
      <c r="W3661" s="97" t="s">
        <v>136</v>
      </c>
      <c r="X3661" s="97" t="s">
        <v>1640</v>
      </c>
      <c r="Y3661" s="99">
        <v>1051187.99</v>
      </c>
      <c r="Z3661" s="99">
        <v>1076354.3700000001</v>
      </c>
      <c r="AA3661" s="99">
        <v>1112950.4185800001</v>
      </c>
      <c r="AB3661" s="99">
        <v>1112950.42</v>
      </c>
      <c r="AC3661">
        <f t="shared" si="114"/>
        <v>1000</v>
      </c>
      <c r="AD3661" t="str">
        <f t="shared" si="115"/>
        <v>308</v>
      </c>
    </row>
    <row r="3662" spans="1:30" hidden="1" x14ac:dyDescent="0.25">
      <c r="A3662" s="97" t="s">
        <v>1635</v>
      </c>
      <c r="B3662" s="97" t="s">
        <v>597</v>
      </c>
      <c r="C3662" s="97" t="s">
        <v>1636</v>
      </c>
      <c r="D3662" s="97" t="s">
        <v>1627</v>
      </c>
      <c r="E3662" s="97" t="s">
        <v>122</v>
      </c>
      <c r="F3662" s="98">
        <v>15</v>
      </c>
      <c r="G3662" s="98" t="s">
        <v>142</v>
      </c>
      <c r="H3662" s="97">
        <v>19</v>
      </c>
      <c r="I3662" s="97" t="s">
        <v>124</v>
      </c>
      <c r="J3662" s="97" t="s">
        <v>125</v>
      </c>
      <c r="K3662" s="97" t="s">
        <v>1637</v>
      </c>
      <c r="L3662" s="97"/>
      <c r="M3662" s="97"/>
      <c r="N3662" s="97" t="s">
        <v>1638</v>
      </c>
      <c r="O3662" s="97" t="s">
        <v>601</v>
      </c>
      <c r="P3662" s="97" t="s">
        <v>1639</v>
      </c>
      <c r="Q3662" s="97" t="s">
        <v>1628</v>
      </c>
      <c r="R3662" s="97" t="s">
        <v>131</v>
      </c>
      <c r="S3662" s="97" t="s">
        <v>149</v>
      </c>
      <c r="T3662" s="97" t="s">
        <v>150</v>
      </c>
      <c r="U3662" s="97" t="s">
        <v>134</v>
      </c>
      <c r="V3662" s="97" t="s">
        <v>135</v>
      </c>
      <c r="W3662" s="97" t="s">
        <v>136</v>
      </c>
      <c r="X3662" s="97" t="s">
        <v>1640</v>
      </c>
      <c r="Y3662" s="99">
        <v>2580780.34</v>
      </c>
      <c r="Z3662" s="99">
        <v>2643052.2499999995</v>
      </c>
      <c r="AA3662" s="99">
        <v>2732916.0264999997</v>
      </c>
      <c r="AB3662" s="99">
        <v>2732916.03</v>
      </c>
      <c r="AC3662">
        <f t="shared" si="114"/>
        <v>1000</v>
      </c>
      <c r="AD3662" t="str">
        <f t="shared" si="115"/>
        <v>308</v>
      </c>
    </row>
    <row r="3663" spans="1:30" hidden="1" x14ac:dyDescent="0.25">
      <c r="A3663" s="97" t="s">
        <v>1635</v>
      </c>
      <c r="B3663" s="97" t="s">
        <v>597</v>
      </c>
      <c r="C3663" s="97" t="s">
        <v>1636</v>
      </c>
      <c r="D3663" s="97" t="s">
        <v>1629</v>
      </c>
      <c r="E3663" s="97" t="s">
        <v>122</v>
      </c>
      <c r="F3663" s="98">
        <v>15</v>
      </c>
      <c r="G3663" s="98" t="s">
        <v>142</v>
      </c>
      <c r="H3663" s="97">
        <v>19</v>
      </c>
      <c r="I3663" s="97" t="s">
        <v>124</v>
      </c>
      <c r="J3663" s="97" t="s">
        <v>125</v>
      </c>
      <c r="K3663" s="97" t="s">
        <v>1637</v>
      </c>
      <c r="L3663" s="97"/>
      <c r="M3663" s="97"/>
      <c r="N3663" s="97" t="s">
        <v>1638</v>
      </c>
      <c r="O3663" s="97" t="s">
        <v>601</v>
      </c>
      <c r="P3663" s="97" t="s">
        <v>1639</v>
      </c>
      <c r="Q3663" s="97" t="s">
        <v>1630</v>
      </c>
      <c r="R3663" s="97" t="s">
        <v>131</v>
      </c>
      <c r="S3663" s="97" t="s">
        <v>149</v>
      </c>
      <c r="T3663" s="97" t="s">
        <v>150</v>
      </c>
      <c r="U3663" s="97" t="s">
        <v>134</v>
      </c>
      <c r="V3663" s="97" t="s">
        <v>135</v>
      </c>
      <c r="W3663" s="97" t="s">
        <v>136</v>
      </c>
      <c r="X3663" s="97" t="s">
        <v>1640</v>
      </c>
      <c r="Y3663" s="99">
        <v>2321390.52</v>
      </c>
      <c r="Z3663" s="99">
        <v>2460745.9100000011</v>
      </c>
      <c r="AA3663" s="99">
        <v>2544411.2709400011</v>
      </c>
      <c r="AB3663" s="99">
        <v>2544411.27</v>
      </c>
      <c r="AC3663">
        <f t="shared" si="114"/>
        <v>1000</v>
      </c>
      <c r="AD3663" t="str">
        <f t="shared" si="115"/>
        <v>308</v>
      </c>
    </row>
    <row r="3664" spans="1:30" hidden="1" x14ac:dyDescent="0.25">
      <c r="A3664" s="97" t="s">
        <v>1635</v>
      </c>
      <c r="B3664" s="97" t="s">
        <v>597</v>
      </c>
      <c r="C3664" s="97" t="s">
        <v>1636</v>
      </c>
      <c r="D3664" s="97" t="s">
        <v>121</v>
      </c>
      <c r="E3664" s="97" t="s">
        <v>122</v>
      </c>
      <c r="F3664" s="98">
        <v>15</v>
      </c>
      <c r="G3664" s="98" t="s">
        <v>142</v>
      </c>
      <c r="H3664" s="97">
        <v>19</v>
      </c>
      <c r="I3664" s="97" t="s">
        <v>124</v>
      </c>
      <c r="J3664" s="97" t="s">
        <v>125</v>
      </c>
      <c r="K3664" s="97" t="s">
        <v>1637</v>
      </c>
      <c r="L3664" s="97"/>
      <c r="M3664" s="97"/>
      <c r="N3664" s="97" t="s">
        <v>1638</v>
      </c>
      <c r="O3664" s="97" t="s">
        <v>601</v>
      </c>
      <c r="P3664" s="97" t="s">
        <v>1639</v>
      </c>
      <c r="Q3664" s="97" t="s">
        <v>130</v>
      </c>
      <c r="R3664" s="97" t="s">
        <v>131</v>
      </c>
      <c r="S3664" s="97" t="s">
        <v>149</v>
      </c>
      <c r="T3664" s="97" t="s">
        <v>150</v>
      </c>
      <c r="U3664" s="97" t="s">
        <v>134</v>
      </c>
      <c r="V3664" s="97" t="s">
        <v>135</v>
      </c>
      <c r="W3664" s="97" t="s">
        <v>136</v>
      </c>
      <c r="X3664" s="97" t="s">
        <v>1640</v>
      </c>
      <c r="Y3664" s="99">
        <v>44666863.149999999</v>
      </c>
      <c r="Z3664" s="99">
        <v>60666863.149999991</v>
      </c>
      <c r="AA3664" s="99">
        <v>62729536.497099996</v>
      </c>
      <c r="AB3664" s="99">
        <v>62729536.5</v>
      </c>
      <c r="AC3664">
        <f t="shared" si="114"/>
        <v>1000</v>
      </c>
      <c r="AD3664" t="str">
        <f t="shared" si="115"/>
        <v>308</v>
      </c>
    </row>
    <row r="3665" spans="1:30" hidden="1" x14ac:dyDescent="0.25">
      <c r="A3665" s="97" t="s">
        <v>1635</v>
      </c>
      <c r="B3665" s="97" t="s">
        <v>597</v>
      </c>
      <c r="C3665" s="97" t="s">
        <v>1636</v>
      </c>
      <c r="D3665" s="97" t="s">
        <v>1631</v>
      </c>
      <c r="E3665" s="97" t="s">
        <v>122</v>
      </c>
      <c r="F3665" s="98">
        <v>15</v>
      </c>
      <c r="G3665" s="98" t="s">
        <v>142</v>
      </c>
      <c r="H3665" s="97">
        <v>19</v>
      </c>
      <c r="I3665" s="97" t="s">
        <v>124</v>
      </c>
      <c r="J3665" s="97" t="s">
        <v>125</v>
      </c>
      <c r="K3665" s="97" t="s">
        <v>1637</v>
      </c>
      <c r="L3665" s="97"/>
      <c r="M3665" s="97"/>
      <c r="N3665" s="97" t="s">
        <v>1638</v>
      </c>
      <c r="O3665" s="97" t="s">
        <v>601</v>
      </c>
      <c r="P3665" s="97" t="s">
        <v>1639</v>
      </c>
      <c r="Q3665" s="97" t="s">
        <v>1632</v>
      </c>
      <c r="R3665" s="97" t="s">
        <v>131</v>
      </c>
      <c r="S3665" s="97" t="s">
        <v>149</v>
      </c>
      <c r="T3665" s="97" t="s">
        <v>150</v>
      </c>
      <c r="U3665" s="97" t="s">
        <v>134</v>
      </c>
      <c r="V3665" s="97" t="s">
        <v>135</v>
      </c>
      <c r="W3665" s="97" t="s">
        <v>136</v>
      </c>
      <c r="X3665" s="97" t="s">
        <v>1640</v>
      </c>
      <c r="Y3665" s="99">
        <v>22182.7</v>
      </c>
      <c r="Z3665" s="99">
        <v>0</v>
      </c>
      <c r="AA3665" s="99">
        <v>0</v>
      </c>
      <c r="AB3665" s="99">
        <v>0</v>
      </c>
      <c r="AC3665">
        <f t="shared" si="114"/>
        <v>1000</v>
      </c>
      <c r="AD3665" t="str">
        <f t="shared" si="115"/>
        <v>308</v>
      </c>
    </row>
    <row r="3666" spans="1:30" hidden="1" x14ac:dyDescent="0.25">
      <c r="A3666" s="97" t="s">
        <v>1635</v>
      </c>
      <c r="B3666" s="97" t="s">
        <v>597</v>
      </c>
      <c r="C3666" s="97" t="s">
        <v>1636</v>
      </c>
      <c r="D3666" s="97" t="s">
        <v>1641</v>
      </c>
      <c r="E3666" s="97" t="s">
        <v>122</v>
      </c>
      <c r="F3666" s="98">
        <v>15</v>
      </c>
      <c r="G3666" s="98" t="s">
        <v>142</v>
      </c>
      <c r="H3666" s="97">
        <v>19</v>
      </c>
      <c r="I3666" s="97" t="s">
        <v>124</v>
      </c>
      <c r="J3666" s="97" t="s">
        <v>125</v>
      </c>
      <c r="K3666" s="97" t="s">
        <v>1637</v>
      </c>
      <c r="L3666" s="97"/>
      <c r="M3666" s="97"/>
      <c r="N3666" s="97" t="s">
        <v>1638</v>
      </c>
      <c r="O3666" s="97" t="s">
        <v>601</v>
      </c>
      <c r="P3666" s="97" t="s">
        <v>1639</v>
      </c>
      <c r="Q3666" s="97" t="s">
        <v>1642</v>
      </c>
      <c r="R3666" s="97" t="s">
        <v>131</v>
      </c>
      <c r="S3666" s="97" t="s">
        <v>149</v>
      </c>
      <c r="T3666" s="97" t="s">
        <v>150</v>
      </c>
      <c r="U3666" s="97" t="s">
        <v>134</v>
      </c>
      <c r="V3666" s="97" t="s">
        <v>135</v>
      </c>
      <c r="W3666" s="97" t="s">
        <v>136</v>
      </c>
      <c r="X3666" s="97" t="s">
        <v>1640</v>
      </c>
      <c r="Y3666" s="99">
        <v>55587434.710000001</v>
      </c>
      <c r="Z3666" s="99">
        <v>55587434.710000001</v>
      </c>
      <c r="AA3666" s="99">
        <v>57477407.490140006</v>
      </c>
      <c r="AB3666" s="99">
        <v>57477407.490000002</v>
      </c>
      <c r="AC3666">
        <f t="shared" si="114"/>
        <v>1000</v>
      </c>
      <c r="AD3666" t="str">
        <f t="shared" si="115"/>
        <v>308</v>
      </c>
    </row>
    <row r="3667" spans="1:30" hidden="1" x14ac:dyDescent="0.25">
      <c r="A3667" s="97" t="s">
        <v>1635</v>
      </c>
      <c r="B3667" s="97" t="s">
        <v>597</v>
      </c>
      <c r="C3667" s="97" t="s">
        <v>1636</v>
      </c>
      <c r="D3667" s="97" t="s">
        <v>1633</v>
      </c>
      <c r="E3667" s="97" t="s">
        <v>122</v>
      </c>
      <c r="F3667" s="98">
        <v>15</v>
      </c>
      <c r="G3667" s="98" t="s">
        <v>142</v>
      </c>
      <c r="H3667" s="97">
        <v>19</v>
      </c>
      <c r="I3667" s="97" t="s">
        <v>124</v>
      </c>
      <c r="J3667" s="97" t="s">
        <v>125</v>
      </c>
      <c r="K3667" s="97" t="s">
        <v>1637</v>
      </c>
      <c r="L3667" s="97"/>
      <c r="M3667" s="97"/>
      <c r="N3667" s="97" t="s">
        <v>1638</v>
      </c>
      <c r="O3667" s="97" t="s">
        <v>601</v>
      </c>
      <c r="P3667" s="97" t="s">
        <v>1639</v>
      </c>
      <c r="Q3667" s="97" t="s">
        <v>1634</v>
      </c>
      <c r="R3667" s="97" t="s">
        <v>131</v>
      </c>
      <c r="S3667" s="97" t="s">
        <v>149</v>
      </c>
      <c r="T3667" s="97" t="s">
        <v>150</v>
      </c>
      <c r="U3667" s="97" t="s">
        <v>134</v>
      </c>
      <c r="V3667" s="97" t="s">
        <v>135</v>
      </c>
      <c r="W3667" s="97" t="s">
        <v>136</v>
      </c>
      <c r="X3667" s="97" t="s">
        <v>1640</v>
      </c>
      <c r="Y3667" s="99">
        <v>3338578.96</v>
      </c>
      <c r="Z3667" s="99">
        <v>3338578.9600000004</v>
      </c>
      <c r="AA3667" s="99">
        <v>3452090.6446400005</v>
      </c>
      <c r="AB3667" s="99">
        <v>3452090.64</v>
      </c>
      <c r="AC3667">
        <f t="shared" si="114"/>
        <v>1000</v>
      </c>
      <c r="AD3667" t="str">
        <f t="shared" si="115"/>
        <v>308</v>
      </c>
    </row>
    <row r="3668" spans="1:30" hidden="1" x14ac:dyDescent="0.25">
      <c r="A3668" t="s">
        <v>1643</v>
      </c>
      <c r="B3668" t="s">
        <v>1568</v>
      </c>
      <c r="C3668" t="s">
        <v>470</v>
      </c>
      <c r="D3668" t="s">
        <v>186</v>
      </c>
      <c r="E3668" t="s">
        <v>122</v>
      </c>
      <c r="F3668" t="s">
        <v>159</v>
      </c>
      <c r="G3668" t="s">
        <v>160</v>
      </c>
      <c r="H3668" t="s">
        <v>143</v>
      </c>
      <c r="I3668" t="s">
        <v>124</v>
      </c>
      <c r="J3668" t="s">
        <v>125</v>
      </c>
      <c r="K3668" t="s">
        <v>1644</v>
      </c>
      <c r="N3668" t="s">
        <v>1645</v>
      </c>
      <c r="O3668" t="s">
        <v>1571</v>
      </c>
      <c r="P3668" t="s">
        <v>472</v>
      </c>
      <c r="Q3668" t="s">
        <v>188</v>
      </c>
      <c r="R3668" t="s">
        <v>131</v>
      </c>
      <c r="S3668" t="s">
        <v>164</v>
      </c>
      <c r="T3668" t="s">
        <v>165</v>
      </c>
      <c r="U3668" t="s">
        <v>151</v>
      </c>
      <c r="V3668" t="s">
        <v>135</v>
      </c>
      <c r="W3668" t="s">
        <v>136</v>
      </c>
      <c r="X3668" t="s">
        <v>1646</v>
      </c>
      <c r="Y3668" s="94">
        <v>6000</v>
      </c>
      <c r="Z3668" s="94">
        <v>0</v>
      </c>
      <c r="AA3668" s="94">
        <v>0</v>
      </c>
      <c r="AB3668" s="94">
        <v>0</v>
      </c>
      <c r="AC3668">
        <f t="shared" si="114"/>
        <v>2000</v>
      </c>
      <c r="AD3668" t="str">
        <f t="shared" si="115"/>
        <v>308</v>
      </c>
    </row>
    <row r="3669" spans="1:30" hidden="1" x14ac:dyDescent="0.25">
      <c r="A3669" t="s">
        <v>1643</v>
      </c>
      <c r="B3669" t="s">
        <v>1568</v>
      </c>
      <c r="C3669" t="s">
        <v>470</v>
      </c>
      <c r="D3669" t="s">
        <v>192</v>
      </c>
      <c r="E3669" t="s">
        <v>122</v>
      </c>
      <c r="F3669" t="s">
        <v>159</v>
      </c>
      <c r="G3669" t="s">
        <v>160</v>
      </c>
      <c r="H3669" t="s">
        <v>143</v>
      </c>
      <c r="I3669" t="s">
        <v>124</v>
      </c>
      <c r="J3669" t="s">
        <v>125</v>
      </c>
      <c r="K3669" t="s">
        <v>1644</v>
      </c>
      <c r="N3669" t="s">
        <v>1645</v>
      </c>
      <c r="O3669" t="s">
        <v>1571</v>
      </c>
      <c r="P3669" t="s">
        <v>472</v>
      </c>
      <c r="Q3669" t="s">
        <v>193</v>
      </c>
      <c r="R3669" t="s">
        <v>131</v>
      </c>
      <c r="S3669" t="s">
        <v>164</v>
      </c>
      <c r="T3669" t="s">
        <v>165</v>
      </c>
      <c r="U3669" t="s">
        <v>151</v>
      </c>
      <c r="V3669" t="s">
        <v>135</v>
      </c>
      <c r="W3669" t="s">
        <v>136</v>
      </c>
      <c r="X3669" t="s">
        <v>1646</v>
      </c>
      <c r="Y3669" s="94">
        <v>6000</v>
      </c>
      <c r="Z3669" s="94">
        <v>0</v>
      </c>
      <c r="AA3669" s="94">
        <v>0</v>
      </c>
      <c r="AB3669" s="94">
        <v>0</v>
      </c>
      <c r="AC3669">
        <f t="shared" si="114"/>
        <v>2000</v>
      </c>
      <c r="AD3669" t="str">
        <f t="shared" si="115"/>
        <v>308</v>
      </c>
    </row>
    <row r="3670" spans="1:30" hidden="1" x14ac:dyDescent="0.25">
      <c r="A3670" t="s">
        <v>1647</v>
      </c>
      <c r="B3670" t="s">
        <v>1568</v>
      </c>
      <c r="C3670" t="s">
        <v>157</v>
      </c>
      <c r="D3670" t="s">
        <v>186</v>
      </c>
      <c r="E3670" t="s">
        <v>122</v>
      </c>
      <c r="F3670" t="s">
        <v>159</v>
      </c>
      <c r="G3670" t="s">
        <v>160</v>
      </c>
      <c r="H3670" t="s">
        <v>304</v>
      </c>
      <c r="I3670" t="s">
        <v>124</v>
      </c>
      <c r="J3670" t="s">
        <v>125</v>
      </c>
      <c r="K3670" t="s">
        <v>1648</v>
      </c>
      <c r="N3670" t="s">
        <v>1649</v>
      </c>
      <c r="O3670" t="s">
        <v>1571</v>
      </c>
      <c r="P3670" t="s">
        <v>162</v>
      </c>
      <c r="Q3670" t="s">
        <v>188</v>
      </c>
      <c r="R3670" t="s">
        <v>131</v>
      </c>
      <c r="S3670" t="s">
        <v>164</v>
      </c>
      <c r="T3670" t="s">
        <v>165</v>
      </c>
      <c r="U3670" t="s">
        <v>134</v>
      </c>
      <c r="V3670" t="s">
        <v>135</v>
      </c>
      <c r="W3670" t="s">
        <v>136</v>
      </c>
      <c r="X3670" t="s">
        <v>1650</v>
      </c>
      <c r="AA3670" s="94">
        <v>0</v>
      </c>
      <c r="AB3670" s="94">
        <v>0</v>
      </c>
      <c r="AC3670">
        <f t="shared" si="114"/>
        <v>2000</v>
      </c>
      <c r="AD3670" t="str">
        <f t="shared" si="115"/>
        <v>308</v>
      </c>
    </row>
    <row r="3671" spans="1:30" hidden="1" x14ac:dyDescent="0.25">
      <c r="A3671" t="s">
        <v>1647</v>
      </c>
      <c r="B3671" t="s">
        <v>1568</v>
      </c>
      <c r="C3671" t="s">
        <v>157</v>
      </c>
      <c r="D3671" t="s">
        <v>192</v>
      </c>
      <c r="E3671" t="s">
        <v>122</v>
      </c>
      <c r="F3671" t="s">
        <v>159</v>
      </c>
      <c r="G3671" t="s">
        <v>160</v>
      </c>
      <c r="H3671" t="s">
        <v>304</v>
      </c>
      <c r="I3671" t="s">
        <v>124</v>
      </c>
      <c r="J3671" t="s">
        <v>125</v>
      </c>
      <c r="K3671" t="s">
        <v>1648</v>
      </c>
      <c r="N3671" t="s">
        <v>1649</v>
      </c>
      <c r="O3671" t="s">
        <v>1571</v>
      </c>
      <c r="P3671" t="s">
        <v>162</v>
      </c>
      <c r="Q3671" t="s">
        <v>193</v>
      </c>
      <c r="R3671" t="s">
        <v>131</v>
      </c>
      <c r="S3671" t="s">
        <v>164</v>
      </c>
      <c r="T3671" t="s">
        <v>165</v>
      </c>
      <c r="U3671" t="s">
        <v>134</v>
      </c>
      <c r="V3671" t="s">
        <v>135</v>
      </c>
      <c r="W3671" t="s">
        <v>136</v>
      </c>
      <c r="X3671" t="s">
        <v>1650</v>
      </c>
      <c r="AA3671" s="94">
        <v>0</v>
      </c>
      <c r="AB3671" s="94">
        <v>0</v>
      </c>
      <c r="AC3671">
        <f t="shared" si="114"/>
        <v>2000</v>
      </c>
      <c r="AD3671" t="str">
        <f t="shared" si="115"/>
        <v>308</v>
      </c>
    </row>
    <row r="3672" spans="1:30" hidden="1" x14ac:dyDescent="0.25">
      <c r="A3672" s="97" t="s">
        <v>1651</v>
      </c>
      <c r="B3672" s="97" t="s">
        <v>119</v>
      </c>
      <c r="C3672" s="97" t="s">
        <v>140</v>
      </c>
      <c r="D3672" s="97" t="s">
        <v>141</v>
      </c>
      <c r="E3672" s="97" t="s">
        <v>122</v>
      </c>
      <c r="F3672" s="98">
        <v>15</v>
      </c>
      <c r="G3672" s="98" t="s">
        <v>142</v>
      </c>
      <c r="H3672" s="97" t="s">
        <v>143</v>
      </c>
      <c r="I3672" s="97" t="s">
        <v>124</v>
      </c>
      <c r="J3672" s="97" t="s">
        <v>125</v>
      </c>
      <c r="K3672" s="97" t="s">
        <v>1652</v>
      </c>
      <c r="L3672" s="97"/>
      <c r="M3672" s="97"/>
      <c r="N3672" s="97" t="s">
        <v>1653</v>
      </c>
      <c r="O3672" s="97" t="s">
        <v>128</v>
      </c>
      <c r="P3672" s="97" t="s">
        <v>147</v>
      </c>
      <c r="Q3672" s="97" t="s">
        <v>148</v>
      </c>
      <c r="R3672" s="97" t="s">
        <v>131</v>
      </c>
      <c r="S3672" s="97" t="s">
        <v>149</v>
      </c>
      <c r="T3672" s="97" t="s">
        <v>150</v>
      </c>
      <c r="U3672" s="97" t="s">
        <v>151</v>
      </c>
      <c r="V3672" s="97" t="s">
        <v>135</v>
      </c>
      <c r="W3672" s="97" t="s">
        <v>136</v>
      </c>
      <c r="X3672" s="97"/>
      <c r="Y3672" s="99"/>
      <c r="Z3672" s="99"/>
      <c r="AA3672" s="99">
        <v>5979060</v>
      </c>
      <c r="AB3672" s="99">
        <v>5979060</v>
      </c>
      <c r="AC3672">
        <f t="shared" si="114"/>
        <v>1000</v>
      </c>
      <c r="AD3672" t="str">
        <f t="shared" si="115"/>
        <v>308</v>
      </c>
    </row>
    <row r="3673" spans="1:30" hidden="1" x14ac:dyDescent="0.25">
      <c r="A3673" s="97" t="s">
        <v>1651</v>
      </c>
      <c r="B3673" s="97" t="s">
        <v>119</v>
      </c>
      <c r="C3673" s="97" t="s">
        <v>140</v>
      </c>
      <c r="D3673" s="97">
        <v>13201</v>
      </c>
      <c r="E3673" s="97" t="s">
        <v>122</v>
      </c>
      <c r="F3673" s="98">
        <v>15</v>
      </c>
      <c r="G3673" s="98" t="s">
        <v>142</v>
      </c>
      <c r="H3673" s="97">
        <v>19</v>
      </c>
      <c r="I3673" s="97" t="s">
        <v>124</v>
      </c>
      <c r="J3673" s="97" t="s">
        <v>125</v>
      </c>
      <c r="K3673" s="97" t="s">
        <v>1652</v>
      </c>
      <c r="L3673" s="97"/>
      <c r="M3673" s="97"/>
      <c r="N3673" s="97" t="s">
        <v>1653</v>
      </c>
      <c r="O3673" s="97" t="s">
        <v>128</v>
      </c>
      <c r="P3673" s="97" t="s">
        <v>147</v>
      </c>
      <c r="Q3673" s="97" t="s">
        <v>152</v>
      </c>
      <c r="R3673" s="97" t="s">
        <v>131</v>
      </c>
      <c r="S3673" s="97" t="s">
        <v>149</v>
      </c>
      <c r="T3673" s="97" t="s">
        <v>150</v>
      </c>
      <c r="U3673" s="97" t="s">
        <v>134</v>
      </c>
      <c r="V3673" s="97" t="s">
        <v>135</v>
      </c>
      <c r="W3673" s="97" t="s">
        <v>136</v>
      </c>
      <c r="X3673" s="97"/>
      <c r="Y3673" s="99"/>
      <c r="Z3673" s="99"/>
      <c r="AA3673" s="99">
        <v>249127.5</v>
      </c>
      <c r="AB3673" s="99">
        <v>249127.5</v>
      </c>
      <c r="AC3673">
        <f t="shared" si="114"/>
        <v>1000</v>
      </c>
      <c r="AD3673" t="str">
        <f t="shared" si="115"/>
        <v>308</v>
      </c>
    </row>
    <row r="3674" spans="1:30" hidden="1" x14ac:dyDescent="0.25">
      <c r="A3674" s="97" t="s">
        <v>1651</v>
      </c>
      <c r="B3674" s="97" t="s">
        <v>119</v>
      </c>
      <c r="C3674" s="97" t="s">
        <v>140</v>
      </c>
      <c r="D3674" s="97">
        <v>13203</v>
      </c>
      <c r="E3674" s="97" t="s">
        <v>122</v>
      </c>
      <c r="F3674" s="98">
        <v>15</v>
      </c>
      <c r="G3674" s="98" t="s">
        <v>142</v>
      </c>
      <c r="H3674" s="97">
        <v>19</v>
      </c>
      <c r="I3674" s="97" t="s">
        <v>124</v>
      </c>
      <c r="J3674" s="97" t="s">
        <v>125</v>
      </c>
      <c r="K3674" s="97" t="s">
        <v>1652</v>
      </c>
      <c r="L3674" s="97"/>
      <c r="M3674" s="97"/>
      <c r="N3674" s="97" t="s">
        <v>1653</v>
      </c>
      <c r="O3674" s="97" t="s">
        <v>128</v>
      </c>
      <c r="P3674" s="97" t="s">
        <v>147</v>
      </c>
      <c r="Q3674" s="97" t="s">
        <v>153</v>
      </c>
      <c r="R3674" s="97" t="s">
        <v>131</v>
      </c>
      <c r="S3674" s="97" t="s">
        <v>149</v>
      </c>
      <c r="T3674" s="97" t="s">
        <v>150</v>
      </c>
      <c r="U3674" s="97" t="s">
        <v>134</v>
      </c>
      <c r="V3674" s="97" t="s">
        <v>135</v>
      </c>
      <c r="W3674" s="97" t="s">
        <v>136</v>
      </c>
      <c r="X3674" s="97"/>
      <c r="Y3674" s="99"/>
      <c r="Z3674" s="99"/>
      <c r="AA3674" s="99">
        <v>996510</v>
      </c>
      <c r="AB3674" s="99">
        <v>996510</v>
      </c>
      <c r="AC3674">
        <f t="shared" si="114"/>
        <v>1000</v>
      </c>
      <c r="AD3674" t="str">
        <f t="shared" si="115"/>
        <v>308</v>
      </c>
    </row>
    <row r="3675" spans="1:30" hidden="1" x14ac:dyDescent="0.25">
      <c r="A3675" s="97" t="s">
        <v>1651</v>
      </c>
      <c r="B3675" s="97" t="s">
        <v>119</v>
      </c>
      <c r="C3675" s="97" t="s">
        <v>140</v>
      </c>
      <c r="D3675" s="97">
        <v>14101</v>
      </c>
      <c r="E3675" s="97" t="s">
        <v>122</v>
      </c>
      <c r="F3675" s="98">
        <v>15</v>
      </c>
      <c r="G3675" s="98" t="s">
        <v>142</v>
      </c>
      <c r="H3675" s="97">
        <v>19</v>
      </c>
      <c r="I3675" s="97" t="s">
        <v>124</v>
      </c>
      <c r="J3675" s="97" t="s">
        <v>125</v>
      </c>
      <c r="K3675" s="97" t="s">
        <v>1652</v>
      </c>
      <c r="L3675" s="97"/>
      <c r="M3675" s="97"/>
      <c r="N3675" s="97" t="s">
        <v>1653</v>
      </c>
      <c r="O3675" s="97" t="s">
        <v>128</v>
      </c>
      <c r="P3675" s="97" t="s">
        <v>147</v>
      </c>
      <c r="Q3675" s="97" t="s">
        <v>154</v>
      </c>
      <c r="R3675" s="97" t="s">
        <v>131</v>
      </c>
      <c r="S3675" s="97" t="s">
        <v>149</v>
      </c>
      <c r="T3675" s="97" t="s">
        <v>150</v>
      </c>
      <c r="U3675" s="97" t="s">
        <v>134</v>
      </c>
      <c r="V3675" s="97" t="s">
        <v>135</v>
      </c>
      <c r="W3675" s="97" t="s">
        <v>136</v>
      </c>
      <c r="X3675" s="97"/>
      <c r="Y3675" s="99"/>
      <c r="Z3675" s="99"/>
      <c r="AA3675" s="99">
        <v>328848.3</v>
      </c>
      <c r="AB3675" s="99">
        <v>328848.3</v>
      </c>
      <c r="AC3675">
        <f t="shared" si="114"/>
        <v>1000</v>
      </c>
      <c r="AD3675" t="str">
        <f t="shared" si="115"/>
        <v>308</v>
      </c>
    </row>
    <row r="3676" spans="1:30" hidden="1" x14ac:dyDescent="0.25">
      <c r="A3676" s="97" t="s">
        <v>1651</v>
      </c>
      <c r="B3676" s="97" t="s">
        <v>119</v>
      </c>
      <c r="C3676" s="97" t="s">
        <v>140</v>
      </c>
      <c r="D3676" s="97">
        <v>14103</v>
      </c>
      <c r="E3676" s="97" t="s">
        <v>122</v>
      </c>
      <c r="F3676" s="98">
        <v>15</v>
      </c>
      <c r="G3676" s="98" t="s">
        <v>142</v>
      </c>
      <c r="H3676" s="97">
        <v>19</v>
      </c>
      <c r="I3676" s="97" t="s">
        <v>124</v>
      </c>
      <c r="J3676" s="97" t="s">
        <v>125</v>
      </c>
      <c r="K3676" s="97" t="s">
        <v>1652</v>
      </c>
      <c r="L3676" s="97"/>
      <c r="M3676" s="97"/>
      <c r="N3676" s="97" t="s">
        <v>1653</v>
      </c>
      <c r="O3676" s="97" t="s">
        <v>128</v>
      </c>
      <c r="P3676" s="97" t="s">
        <v>147</v>
      </c>
      <c r="Q3676" s="97" t="s">
        <v>155</v>
      </c>
      <c r="R3676" s="97" t="s">
        <v>131</v>
      </c>
      <c r="S3676" s="97" t="s">
        <v>149</v>
      </c>
      <c r="T3676" s="97" t="s">
        <v>150</v>
      </c>
      <c r="U3676" s="97" t="s">
        <v>134</v>
      </c>
      <c r="V3676" s="97" t="s">
        <v>135</v>
      </c>
      <c r="W3676" s="97" t="s">
        <v>136</v>
      </c>
      <c r="X3676" s="97"/>
      <c r="Y3676" s="99"/>
      <c r="Z3676" s="99"/>
      <c r="AA3676" s="99">
        <v>134528.85</v>
      </c>
      <c r="AB3676" s="99">
        <v>134528.85</v>
      </c>
      <c r="AC3676">
        <f t="shared" si="114"/>
        <v>1000</v>
      </c>
      <c r="AD3676" t="str">
        <f t="shared" si="115"/>
        <v>308</v>
      </c>
    </row>
    <row r="3677" spans="1:30" hidden="1" x14ac:dyDescent="0.25">
      <c r="A3677" s="97" t="s">
        <v>1651</v>
      </c>
      <c r="B3677" s="97" t="s">
        <v>119</v>
      </c>
      <c r="C3677" s="97" t="s">
        <v>140</v>
      </c>
      <c r="D3677" s="97">
        <v>14201</v>
      </c>
      <c r="E3677" s="97" t="s">
        <v>122</v>
      </c>
      <c r="F3677" s="98">
        <v>15</v>
      </c>
      <c r="G3677" s="98" t="s">
        <v>142</v>
      </c>
      <c r="H3677" s="97">
        <v>19</v>
      </c>
      <c r="I3677" s="97" t="s">
        <v>124</v>
      </c>
      <c r="J3677" s="97" t="s">
        <v>125</v>
      </c>
      <c r="K3677" s="97" t="s">
        <v>1652</v>
      </c>
      <c r="L3677" s="97"/>
      <c r="M3677" s="97"/>
      <c r="N3677" s="97" t="s">
        <v>1653</v>
      </c>
      <c r="O3677" s="97" t="s">
        <v>128</v>
      </c>
      <c r="P3677" s="97" t="s">
        <v>147</v>
      </c>
      <c r="Q3677" s="97" t="s">
        <v>156</v>
      </c>
      <c r="R3677" s="97" t="s">
        <v>131</v>
      </c>
      <c r="S3677" s="97" t="s">
        <v>149</v>
      </c>
      <c r="T3677" s="97" t="s">
        <v>150</v>
      </c>
      <c r="U3677" s="97" t="s">
        <v>134</v>
      </c>
      <c r="V3677" s="97" t="s">
        <v>135</v>
      </c>
      <c r="W3677" s="97" t="s">
        <v>136</v>
      </c>
      <c r="X3677" s="97"/>
      <c r="Y3677" s="99"/>
      <c r="Z3677" s="99"/>
      <c r="AA3677" s="99">
        <v>298953</v>
      </c>
      <c r="AB3677" s="99">
        <v>298953</v>
      </c>
      <c r="AC3677">
        <f t="shared" si="114"/>
        <v>1000</v>
      </c>
      <c r="AD3677" t="str">
        <f t="shared" si="115"/>
        <v>308</v>
      </c>
    </row>
    <row r="3678" spans="1:30" hidden="1" x14ac:dyDescent="0.25">
      <c r="A3678" s="97" t="s">
        <v>1651</v>
      </c>
      <c r="B3678" s="97" t="s">
        <v>119</v>
      </c>
      <c r="C3678" s="97" t="s">
        <v>140</v>
      </c>
      <c r="D3678" s="97">
        <v>14301</v>
      </c>
      <c r="E3678" s="97" t="s">
        <v>122</v>
      </c>
      <c r="F3678" s="98">
        <v>15</v>
      </c>
      <c r="G3678" s="98" t="s">
        <v>142</v>
      </c>
      <c r="H3678" s="97">
        <v>19</v>
      </c>
      <c r="I3678" s="97" t="s">
        <v>124</v>
      </c>
      <c r="J3678" s="97" t="s">
        <v>125</v>
      </c>
      <c r="K3678" s="97" t="s">
        <v>1652</v>
      </c>
      <c r="L3678" s="97"/>
      <c r="M3678" s="97"/>
      <c r="N3678" s="97" t="s">
        <v>1653</v>
      </c>
      <c r="O3678" s="97" t="s">
        <v>128</v>
      </c>
      <c r="P3678" s="97" t="s">
        <v>147</v>
      </c>
      <c r="Q3678" s="97" t="s">
        <v>178</v>
      </c>
      <c r="R3678" s="97" t="s">
        <v>131</v>
      </c>
      <c r="S3678" s="97" t="s">
        <v>149</v>
      </c>
      <c r="T3678" s="97" t="s">
        <v>150</v>
      </c>
      <c r="U3678" s="97" t="s">
        <v>134</v>
      </c>
      <c r="V3678" s="97" t="s">
        <v>135</v>
      </c>
      <c r="W3678" s="97" t="s">
        <v>136</v>
      </c>
      <c r="X3678" s="97"/>
      <c r="Y3678" s="99"/>
      <c r="Z3678" s="99"/>
      <c r="AA3678" s="99">
        <v>358743.6</v>
      </c>
      <c r="AB3678" s="99">
        <v>358743.6</v>
      </c>
      <c r="AC3678">
        <f t="shared" si="114"/>
        <v>1000</v>
      </c>
      <c r="AD3678" t="str">
        <f t="shared" si="115"/>
        <v>308</v>
      </c>
    </row>
    <row r="3679" spans="1:30" hidden="1" x14ac:dyDescent="0.25">
      <c r="A3679" t="s">
        <v>1651</v>
      </c>
      <c r="B3679" t="s">
        <v>119</v>
      </c>
      <c r="C3679" t="s">
        <v>140</v>
      </c>
      <c r="D3679">
        <v>21101</v>
      </c>
      <c r="E3679" t="s">
        <v>122</v>
      </c>
      <c r="F3679" t="s">
        <v>159</v>
      </c>
      <c r="G3679" t="s">
        <v>160</v>
      </c>
      <c r="H3679">
        <v>19</v>
      </c>
      <c r="I3679" t="s">
        <v>124</v>
      </c>
      <c r="J3679" t="s">
        <v>125</v>
      </c>
      <c r="K3679" t="s">
        <v>1652</v>
      </c>
      <c r="N3679" t="s">
        <v>1653</v>
      </c>
      <c r="O3679" t="s">
        <v>128</v>
      </c>
      <c r="P3679" t="s">
        <v>147</v>
      </c>
      <c r="Q3679" t="s">
        <v>188</v>
      </c>
      <c r="R3679" t="s">
        <v>131</v>
      </c>
      <c r="S3679" t="s">
        <v>164</v>
      </c>
      <c r="T3679" t="s">
        <v>165</v>
      </c>
      <c r="U3679" t="s">
        <v>134</v>
      </c>
      <c r="V3679" t="s">
        <v>135</v>
      </c>
      <c r="W3679" t="s">
        <v>136</v>
      </c>
      <c r="AA3679" s="94">
        <v>48000</v>
      </c>
      <c r="AB3679" s="94">
        <v>48000</v>
      </c>
      <c r="AC3679">
        <f t="shared" si="114"/>
        <v>2000</v>
      </c>
      <c r="AD3679" t="str">
        <f t="shared" si="115"/>
        <v>308</v>
      </c>
    </row>
    <row r="3680" spans="1:30" hidden="1" x14ac:dyDescent="0.25">
      <c r="A3680" t="s">
        <v>1651</v>
      </c>
      <c r="B3680" t="s">
        <v>119</v>
      </c>
      <c r="C3680" t="s">
        <v>140</v>
      </c>
      <c r="D3680">
        <v>21401</v>
      </c>
      <c r="E3680" t="s">
        <v>122</v>
      </c>
      <c r="F3680" t="s">
        <v>159</v>
      </c>
      <c r="G3680" t="s">
        <v>160</v>
      </c>
      <c r="H3680">
        <v>19</v>
      </c>
      <c r="I3680" t="s">
        <v>124</v>
      </c>
      <c r="J3680" t="s">
        <v>125</v>
      </c>
      <c r="K3680" t="s">
        <v>1652</v>
      </c>
      <c r="N3680" t="s">
        <v>1653</v>
      </c>
      <c r="O3680" t="s">
        <v>128</v>
      </c>
      <c r="P3680" t="s">
        <v>147</v>
      </c>
      <c r="Q3680" t="s">
        <v>193</v>
      </c>
      <c r="R3680" t="s">
        <v>131</v>
      </c>
      <c r="S3680" t="s">
        <v>164</v>
      </c>
      <c r="T3680" t="s">
        <v>165</v>
      </c>
      <c r="U3680" t="s">
        <v>134</v>
      </c>
      <c r="V3680" t="s">
        <v>135</v>
      </c>
      <c r="W3680" t="s">
        <v>136</v>
      </c>
      <c r="AA3680" s="94">
        <v>48000</v>
      </c>
      <c r="AB3680" s="94">
        <v>48000</v>
      </c>
      <c r="AC3680">
        <f t="shared" si="114"/>
        <v>2000</v>
      </c>
      <c r="AD3680" t="str">
        <f t="shared" si="115"/>
        <v>308</v>
      </c>
    </row>
    <row r="3681" spans="1:30" hidden="1" x14ac:dyDescent="0.25">
      <c r="A3681" t="s">
        <v>1651</v>
      </c>
      <c r="B3681" t="s">
        <v>119</v>
      </c>
      <c r="C3681" t="s">
        <v>140</v>
      </c>
      <c r="D3681" t="s">
        <v>444</v>
      </c>
      <c r="E3681" t="s">
        <v>122</v>
      </c>
      <c r="F3681" t="s">
        <v>159</v>
      </c>
      <c r="G3681" t="s">
        <v>160</v>
      </c>
      <c r="H3681" t="s">
        <v>143</v>
      </c>
      <c r="I3681" t="s">
        <v>124</v>
      </c>
      <c r="J3681" t="s">
        <v>125</v>
      </c>
      <c r="K3681" t="s">
        <v>1652</v>
      </c>
      <c r="N3681" t="s">
        <v>1653</v>
      </c>
      <c r="O3681" t="s">
        <v>128</v>
      </c>
      <c r="P3681" t="s">
        <v>147</v>
      </c>
      <c r="Q3681" t="s">
        <v>445</v>
      </c>
      <c r="R3681" t="s">
        <v>131</v>
      </c>
      <c r="S3681" t="s">
        <v>164</v>
      </c>
      <c r="T3681" t="s">
        <v>165</v>
      </c>
      <c r="U3681" t="s">
        <v>151</v>
      </c>
      <c r="V3681" t="s">
        <v>135</v>
      </c>
      <c r="W3681" t="s">
        <v>136</v>
      </c>
      <c r="X3681" t="s">
        <v>1654</v>
      </c>
      <c r="Y3681" s="94">
        <v>0</v>
      </c>
      <c r="Z3681" s="94">
        <v>17316936</v>
      </c>
      <c r="AA3681" s="94">
        <v>0</v>
      </c>
      <c r="AB3681" s="94">
        <v>0</v>
      </c>
      <c r="AC3681">
        <f t="shared" si="114"/>
        <v>2000</v>
      </c>
      <c r="AD3681" t="str">
        <f t="shared" si="115"/>
        <v>308</v>
      </c>
    </row>
    <row r="3682" spans="1:30" hidden="1" x14ac:dyDescent="0.25">
      <c r="A3682" t="s">
        <v>1651</v>
      </c>
      <c r="B3682" t="s">
        <v>119</v>
      </c>
      <c r="C3682" t="s">
        <v>140</v>
      </c>
      <c r="D3682" t="s">
        <v>262</v>
      </c>
      <c r="E3682" t="s">
        <v>122</v>
      </c>
      <c r="F3682" t="s">
        <v>159</v>
      </c>
      <c r="G3682" t="s">
        <v>160</v>
      </c>
      <c r="H3682" t="s">
        <v>143</v>
      </c>
      <c r="I3682" t="s">
        <v>124</v>
      </c>
      <c r="J3682" t="s">
        <v>125</v>
      </c>
      <c r="K3682" t="s">
        <v>1652</v>
      </c>
      <c r="N3682" t="s">
        <v>1653</v>
      </c>
      <c r="O3682" t="s">
        <v>128</v>
      </c>
      <c r="P3682" t="s">
        <v>147</v>
      </c>
      <c r="Q3682" t="s">
        <v>263</v>
      </c>
      <c r="R3682" t="s">
        <v>131</v>
      </c>
      <c r="S3682" t="s">
        <v>164</v>
      </c>
      <c r="T3682" t="s">
        <v>165</v>
      </c>
      <c r="U3682" t="s">
        <v>151</v>
      </c>
      <c r="V3682" t="s">
        <v>135</v>
      </c>
      <c r="W3682" t="s">
        <v>136</v>
      </c>
      <c r="X3682" t="s">
        <v>1654</v>
      </c>
      <c r="Y3682" s="94">
        <v>0</v>
      </c>
      <c r="Z3682" s="94">
        <v>0</v>
      </c>
      <c r="AA3682" s="94">
        <v>59740</v>
      </c>
      <c r="AB3682" s="94">
        <v>59740</v>
      </c>
      <c r="AC3682">
        <f t="shared" si="114"/>
        <v>3000</v>
      </c>
      <c r="AD3682" t="str">
        <f t="shared" si="115"/>
        <v>308</v>
      </c>
    </row>
    <row r="3683" spans="1:30" hidden="1" x14ac:dyDescent="0.25">
      <c r="A3683" t="s">
        <v>1651</v>
      </c>
      <c r="B3683" t="s">
        <v>119</v>
      </c>
      <c r="C3683" t="s">
        <v>140</v>
      </c>
      <c r="D3683" t="s">
        <v>286</v>
      </c>
      <c r="E3683" t="s">
        <v>122</v>
      </c>
      <c r="F3683" t="s">
        <v>159</v>
      </c>
      <c r="G3683" t="s">
        <v>160</v>
      </c>
      <c r="H3683" t="s">
        <v>143</v>
      </c>
      <c r="I3683" t="s">
        <v>124</v>
      </c>
      <c r="J3683" t="s">
        <v>125</v>
      </c>
      <c r="K3683" t="s">
        <v>1652</v>
      </c>
      <c r="N3683" t="s">
        <v>1653</v>
      </c>
      <c r="O3683" t="s">
        <v>128</v>
      </c>
      <c r="P3683" t="s">
        <v>147</v>
      </c>
      <c r="Q3683" t="s">
        <v>287</v>
      </c>
      <c r="R3683" t="s">
        <v>131</v>
      </c>
      <c r="S3683" t="s">
        <v>164</v>
      </c>
      <c r="T3683" t="s">
        <v>165</v>
      </c>
      <c r="U3683" t="s">
        <v>151</v>
      </c>
      <c r="V3683" t="s">
        <v>135</v>
      </c>
      <c r="W3683" t="s">
        <v>136</v>
      </c>
      <c r="X3683" t="s">
        <v>1654</v>
      </c>
      <c r="Y3683" s="94">
        <v>0</v>
      </c>
      <c r="Z3683" s="94">
        <v>0</v>
      </c>
      <c r="AA3683" s="94">
        <v>0</v>
      </c>
      <c r="AB3683" s="94">
        <v>0</v>
      </c>
      <c r="AC3683">
        <f t="shared" si="114"/>
        <v>3000</v>
      </c>
      <c r="AD3683" t="str">
        <f t="shared" si="115"/>
        <v>308</v>
      </c>
    </row>
    <row r="3684" spans="1:30" hidden="1" x14ac:dyDescent="0.25">
      <c r="A3684" t="s">
        <v>1655</v>
      </c>
      <c r="B3684" t="s">
        <v>692</v>
      </c>
      <c r="C3684" t="s">
        <v>1656</v>
      </c>
      <c r="D3684" t="s">
        <v>1657</v>
      </c>
      <c r="E3684" t="s">
        <v>122</v>
      </c>
      <c r="F3684" t="s">
        <v>159</v>
      </c>
      <c r="G3684" t="s">
        <v>160</v>
      </c>
      <c r="H3684">
        <v>19</v>
      </c>
      <c r="I3684" t="s">
        <v>124</v>
      </c>
      <c r="J3684" t="s">
        <v>125</v>
      </c>
      <c r="K3684" t="s">
        <v>1658</v>
      </c>
      <c r="N3684" t="s">
        <v>1659</v>
      </c>
      <c r="O3684" t="s">
        <v>696</v>
      </c>
      <c r="P3684" t="s">
        <v>1660</v>
      </c>
      <c r="Q3684" t="s">
        <v>1661</v>
      </c>
      <c r="R3684" t="s">
        <v>131</v>
      </c>
      <c r="S3684" t="s">
        <v>164</v>
      </c>
      <c r="T3684" t="s">
        <v>165</v>
      </c>
      <c r="U3684" t="s">
        <v>134</v>
      </c>
      <c r="V3684" t="s">
        <v>135</v>
      </c>
      <c r="W3684" t="s">
        <v>136</v>
      </c>
      <c r="X3684" t="s">
        <v>1662</v>
      </c>
      <c r="Y3684" s="94">
        <v>112270000.04000001</v>
      </c>
      <c r="Z3684" s="94">
        <v>131070000.04000002</v>
      </c>
      <c r="AA3684" s="94">
        <v>150002100.04120001</v>
      </c>
      <c r="AB3684" s="94">
        <v>150002100.03999999</v>
      </c>
      <c r="AC3684">
        <f t="shared" si="114"/>
        <v>4000</v>
      </c>
      <c r="AD3684" t="str">
        <f t="shared" si="115"/>
        <v>312</v>
      </c>
    </row>
    <row r="3685" spans="1:30" hidden="1" x14ac:dyDescent="0.25">
      <c r="A3685" t="s">
        <v>1663</v>
      </c>
      <c r="B3685" t="s">
        <v>119</v>
      </c>
      <c r="C3685" t="s">
        <v>1664</v>
      </c>
      <c r="D3685" t="s">
        <v>920</v>
      </c>
      <c r="E3685" t="s">
        <v>122</v>
      </c>
      <c r="F3685" t="s">
        <v>159</v>
      </c>
      <c r="G3685" t="s">
        <v>160</v>
      </c>
      <c r="H3685">
        <v>19</v>
      </c>
      <c r="I3685" t="s">
        <v>124</v>
      </c>
      <c r="J3685" t="s">
        <v>125</v>
      </c>
      <c r="K3685" t="s">
        <v>1665</v>
      </c>
      <c r="N3685" t="s">
        <v>1666</v>
      </c>
      <c r="O3685" t="s">
        <v>128</v>
      </c>
      <c r="P3685" t="s">
        <v>1667</v>
      </c>
      <c r="Q3685" t="s">
        <v>924</v>
      </c>
      <c r="R3685" t="s">
        <v>131</v>
      </c>
      <c r="S3685" t="s">
        <v>164</v>
      </c>
      <c r="T3685" t="s">
        <v>165</v>
      </c>
      <c r="U3685" t="s">
        <v>134</v>
      </c>
      <c r="V3685" t="s">
        <v>135</v>
      </c>
      <c r="W3685" t="s">
        <v>136</v>
      </c>
      <c r="X3685" t="s">
        <v>1668</v>
      </c>
      <c r="Y3685" s="94">
        <v>0</v>
      </c>
      <c r="Z3685" s="94">
        <v>157467.46</v>
      </c>
      <c r="AA3685" s="94">
        <v>162191.48379999999</v>
      </c>
      <c r="AB3685" s="94">
        <v>162191.48000000001</v>
      </c>
      <c r="AC3685">
        <f t="shared" si="114"/>
        <v>7000</v>
      </c>
      <c r="AD3685" t="str">
        <f t="shared" si="115"/>
        <v>308</v>
      </c>
    </row>
    <row r="3686" spans="1:30" hidden="1" x14ac:dyDescent="0.25">
      <c r="A3686" t="s">
        <v>1669</v>
      </c>
      <c r="B3686" t="s">
        <v>119</v>
      </c>
      <c r="C3686" t="s">
        <v>1670</v>
      </c>
      <c r="D3686" t="s">
        <v>920</v>
      </c>
      <c r="E3686" t="s">
        <v>122</v>
      </c>
      <c r="F3686" t="s">
        <v>159</v>
      </c>
      <c r="G3686" t="s">
        <v>160</v>
      </c>
      <c r="H3686">
        <v>19</v>
      </c>
      <c r="I3686" t="s">
        <v>124</v>
      </c>
      <c r="J3686" t="s">
        <v>125</v>
      </c>
      <c r="K3686" t="s">
        <v>1671</v>
      </c>
      <c r="N3686" t="s">
        <v>1672</v>
      </c>
      <c r="O3686" t="s">
        <v>128</v>
      </c>
      <c r="P3686" t="s">
        <v>1673</v>
      </c>
      <c r="Q3686" t="s">
        <v>924</v>
      </c>
      <c r="R3686" t="s">
        <v>131</v>
      </c>
      <c r="S3686" t="s">
        <v>164</v>
      </c>
      <c r="T3686" t="s">
        <v>165</v>
      </c>
      <c r="U3686" t="s">
        <v>134</v>
      </c>
      <c r="V3686" t="s">
        <v>135</v>
      </c>
      <c r="W3686" t="s">
        <v>136</v>
      </c>
      <c r="X3686" t="s">
        <v>1673</v>
      </c>
      <c r="Y3686" s="94">
        <v>0</v>
      </c>
      <c r="Z3686" s="94">
        <v>81303513.144465998</v>
      </c>
      <c r="AA3686" s="94">
        <v>93383302.023133799</v>
      </c>
      <c r="AB3686" s="94">
        <v>93383302.019999996</v>
      </c>
      <c r="AC3686">
        <f t="shared" si="114"/>
        <v>7000</v>
      </c>
      <c r="AD3686" t="str">
        <f t="shared" si="115"/>
        <v>308</v>
      </c>
    </row>
    <row r="3687" spans="1:30" hidden="1" x14ac:dyDescent="0.25">
      <c r="A3687" t="s">
        <v>1669</v>
      </c>
      <c r="B3687" t="s">
        <v>119</v>
      </c>
      <c r="C3687" t="s">
        <v>1670</v>
      </c>
      <c r="D3687" t="s">
        <v>920</v>
      </c>
      <c r="E3687" t="s">
        <v>122</v>
      </c>
      <c r="F3687" t="s">
        <v>159</v>
      </c>
      <c r="G3687" t="s">
        <v>1674</v>
      </c>
      <c r="H3687">
        <v>19</v>
      </c>
      <c r="I3687" t="s">
        <v>124</v>
      </c>
      <c r="J3687" t="s">
        <v>125</v>
      </c>
      <c r="K3687" t="s">
        <v>1671</v>
      </c>
      <c r="N3687" t="s">
        <v>1672</v>
      </c>
      <c r="O3687" t="s">
        <v>128</v>
      </c>
      <c r="P3687" t="s">
        <v>1673</v>
      </c>
      <c r="Q3687" t="s">
        <v>924</v>
      </c>
      <c r="R3687" t="s">
        <v>131</v>
      </c>
      <c r="S3687" t="s">
        <v>164</v>
      </c>
      <c r="T3687" t="s">
        <v>1675</v>
      </c>
      <c r="U3687" t="s">
        <v>134</v>
      </c>
      <c r="V3687" t="s">
        <v>135</v>
      </c>
      <c r="W3687" t="s">
        <v>136</v>
      </c>
      <c r="X3687" t="s">
        <v>1673</v>
      </c>
      <c r="Y3687" s="94">
        <v>0</v>
      </c>
      <c r="Z3687" s="94">
        <v>35201341.224465996</v>
      </c>
      <c r="AA3687" s="94">
        <v>26616697.976866171</v>
      </c>
      <c r="AB3687" s="94">
        <v>26616697.98</v>
      </c>
      <c r="AC3687">
        <f t="shared" si="114"/>
        <v>7000</v>
      </c>
      <c r="AD3687" t="str">
        <f t="shared" si="115"/>
        <v>308</v>
      </c>
    </row>
    <row r="3688" spans="1:30" hidden="1" x14ac:dyDescent="0.25">
      <c r="A3688" s="97" t="s">
        <v>1676</v>
      </c>
      <c r="B3688" s="97" t="s">
        <v>119</v>
      </c>
      <c r="C3688" s="97" t="s">
        <v>1677</v>
      </c>
      <c r="D3688" s="97" t="s">
        <v>141</v>
      </c>
      <c r="E3688" s="97" t="s">
        <v>122</v>
      </c>
      <c r="F3688" s="98">
        <v>15</v>
      </c>
      <c r="G3688" s="98" t="s">
        <v>142</v>
      </c>
      <c r="H3688" s="97" t="s">
        <v>143</v>
      </c>
      <c r="I3688" s="97" t="s">
        <v>124</v>
      </c>
      <c r="J3688" s="97" t="s">
        <v>125</v>
      </c>
      <c r="K3688" s="97" t="s">
        <v>1678</v>
      </c>
      <c r="L3688" s="97"/>
      <c r="M3688" s="97"/>
      <c r="N3688" s="97" t="s">
        <v>1679</v>
      </c>
      <c r="O3688" s="97" t="s">
        <v>128</v>
      </c>
      <c r="P3688" s="97" t="s">
        <v>1680</v>
      </c>
      <c r="Q3688" s="97" t="s">
        <v>148</v>
      </c>
      <c r="R3688" s="97" t="s">
        <v>131</v>
      </c>
      <c r="S3688" s="97" t="s">
        <v>149</v>
      </c>
      <c r="T3688" s="97" t="s">
        <v>150</v>
      </c>
      <c r="U3688" s="97" t="s">
        <v>151</v>
      </c>
      <c r="V3688" s="97" t="s">
        <v>135</v>
      </c>
      <c r="W3688" s="97" t="s">
        <v>136</v>
      </c>
      <c r="X3688" s="97"/>
      <c r="Y3688" s="99"/>
      <c r="Z3688" s="99"/>
      <c r="AA3688" s="99">
        <v>2013000</v>
      </c>
      <c r="AB3688" s="99">
        <v>2013000</v>
      </c>
      <c r="AC3688">
        <f t="shared" si="114"/>
        <v>1000</v>
      </c>
      <c r="AD3688" t="str">
        <f t="shared" si="115"/>
        <v>308</v>
      </c>
    </row>
    <row r="3689" spans="1:30" hidden="1" x14ac:dyDescent="0.25">
      <c r="A3689" s="97" t="s">
        <v>1676</v>
      </c>
      <c r="B3689" s="97" t="s">
        <v>119</v>
      </c>
      <c r="C3689" s="97" t="s">
        <v>1677</v>
      </c>
      <c r="D3689" s="97">
        <v>13201</v>
      </c>
      <c r="E3689" s="97" t="s">
        <v>122</v>
      </c>
      <c r="F3689" s="98">
        <v>15</v>
      </c>
      <c r="G3689" s="98" t="s">
        <v>142</v>
      </c>
      <c r="H3689" s="97">
        <v>19</v>
      </c>
      <c r="I3689" s="97" t="s">
        <v>124</v>
      </c>
      <c r="J3689" s="97" t="s">
        <v>125</v>
      </c>
      <c r="K3689" s="97" t="s">
        <v>1678</v>
      </c>
      <c r="L3689" s="97"/>
      <c r="M3689" s="97"/>
      <c r="N3689" s="97" t="s">
        <v>1679</v>
      </c>
      <c r="O3689" s="97" t="s">
        <v>128</v>
      </c>
      <c r="P3689" s="97" t="s">
        <v>1680</v>
      </c>
      <c r="Q3689" s="97" t="s">
        <v>152</v>
      </c>
      <c r="R3689" s="97" t="s">
        <v>131</v>
      </c>
      <c r="S3689" s="97" t="s">
        <v>149</v>
      </c>
      <c r="T3689" s="97" t="s">
        <v>150</v>
      </c>
      <c r="U3689" s="97" t="s">
        <v>134</v>
      </c>
      <c r="V3689" s="97" t="s">
        <v>135</v>
      </c>
      <c r="W3689" s="97" t="s">
        <v>136</v>
      </c>
      <c r="X3689" s="97"/>
      <c r="Y3689" s="99"/>
      <c r="Z3689" s="99"/>
      <c r="AA3689" s="99">
        <v>83875</v>
      </c>
      <c r="AB3689" s="99">
        <v>83875</v>
      </c>
      <c r="AC3689">
        <f t="shared" si="114"/>
        <v>1000</v>
      </c>
      <c r="AD3689" t="str">
        <f t="shared" si="115"/>
        <v>308</v>
      </c>
    </row>
    <row r="3690" spans="1:30" hidden="1" x14ac:dyDescent="0.25">
      <c r="A3690" s="97" t="s">
        <v>1676</v>
      </c>
      <c r="B3690" s="97" t="s">
        <v>119</v>
      </c>
      <c r="C3690" s="97" t="s">
        <v>1677</v>
      </c>
      <c r="D3690" s="97">
        <v>13203</v>
      </c>
      <c r="E3690" s="97" t="s">
        <v>122</v>
      </c>
      <c r="F3690" s="98">
        <v>15</v>
      </c>
      <c r="G3690" s="98" t="s">
        <v>142</v>
      </c>
      <c r="H3690" s="97">
        <v>19</v>
      </c>
      <c r="I3690" s="97" t="s">
        <v>124</v>
      </c>
      <c r="J3690" s="97" t="s">
        <v>125</v>
      </c>
      <c r="K3690" s="97" t="s">
        <v>1678</v>
      </c>
      <c r="L3690" s="97"/>
      <c r="M3690" s="97"/>
      <c r="N3690" s="97" t="s">
        <v>1679</v>
      </c>
      <c r="O3690" s="97" t="s">
        <v>128</v>
      </c>
      <c r="P3690" s="97" t="s">
        <v>1680</v>
      </c>
      <c r="Q3690" s="97" t="s">
        <v>153</v>
      </c>
      <c r="R3690" s="97" t="s">
        <v>131</v>
      </c>
      <c r="S3690" s="97" t="s">
        <v>149</v>
      </c>
      <c r="T3690" s="97" t="s">
        <v>150</v>
      </c>
      <c r="U3690" s="97" t="s">
        <v>134</v>
      </c>
      <c r="V3690" s="97" t="s">
        <v>135</v>
      </c>
      <c r="W3690" s="97" t="s">
        <v>136</v>
      </c>
      <c r="X3690" s="97"/>
      <c r="Y3690" s="99"/>
      <c r="Z3690" s="99"/>
      <c r="AA3690" s="99">
        <v>335500</v>
      </c>
      <c r="AB3690" s="99">
        <v>335500</v>
      </c>
      <c r="AC3690">
        <f t="shared" si="114"/>
        <v>1000</v>
      </c>
      <c r="AD3690" t="str">
        <f t="shared" si="115"/>
        <v>308</v>
      </c>
    </row>
    <row r="3691" spans="1:30" hidden="1" x14ac:dyDescent="0.25">
      <c r="A3691" s="97" t="s">
        <v>1676</v>
      </c>
      <c r="B3691" s="97" t="s">
        <v>119</v>
      </c>
      <c r="C3691" s="97" t="s">
        <v>1677</v>
      </c>
      <c r="D3691" s="97">
        <v>14101</v>
      </c>
      <c r="E3691" s="97" t="s">
        <v>122</v>
      </c>
      <c r="F3691" s="98">
        <v>15</v>
      </c>
      <c r="G3691" s="98" t="s">
        <v>142</v>
      </c>
      <c r="H3691" s="97">
        <v>19</v>
      </c>
      <c r="I3691" s="97" t="s">
        <v>124</v>
      </c>
      <c r="J3691" s="97" t="s">
        <v>125</v>
      </c>
      <c r="K3691" s="97" t="s">
        <v>1678</v>
      </c>
      <c r="L3691" s="97"/>
      <c r="M3691" s="97"/>
      <c r="N3691" s="97" t="s">
        <v>1679</v>
      </c>
      <c r="O3691" s="97" t="s">
        <v>128</v>
      </c>
      <c r="P3691" s="97" t="s">
        <v>1680</v>
      </c>
      <c r="Q3691" s="97" t="s">
        <v>154</v>
      </c>
      <c r="R3691" s="97" t="s">
        <v>131</v>
      </c>
      <c r="S3691" s="97" t="s">
        <v>149</v>
      </c>
      <c r="T3691" s="97" t="s">
        <v>150</v>
      </c>
      <c r="U3691" s="97" t="s">
        <v>134</v>
      </c>
      <c r="V3691" s="97" t="s">
        <v>135</v>
      </c>
      <c r="W3691" s="97" t="s">
        <v>136</v>
      </c>
      <c r="X3691" s="97"/>
      <c r="Y3691" s="99"/>
      <c r="Z3691" s="99"/>
      <c r="AA3691" s="99">
        <v>110715</v>
      </c>
      <c r="AB3691" s="99">
        <v>110715</v>
      </c>
      <c r="AC3691">
        <f t="shared" si="114"/>
        <v>1000</v>
      </c>
      <c r="AD3691" t="str">
        <f t="shared" si="115"/>
        <v>308</v>
      </c>
    </row>
    <row r="3692" spans="1:30" hidden="1" x14ac:dyDescent="0.25">
      <c r="A3692" s="97" t="s">
        <v>1676</v>
      </c>
      <c r="B3692" s="97" t="s">
        <v>119</v>
      </c>
      <c r="C3692" s="97" t="s">
        <v>1677</v>
      </c>
      <c r="D3692" s="97">
        <v>14103</v>
      </c>
      <c r="E3692" s="97" t="s">
        <v>122</v>
      </c>
      <c r="F3692" s="98">
        <v>15</v>
      </c>
      <c r="G3692" s="98" t="s">
        <v>142</v>
      </c>
      <c r="H3692" s="97">
        <v>19</v>
      </c>
      <c r="I3692" s="97" t="s">
        <v>124</v>
      </c>
      <c r="J3692" s="97" t="s">
        <v>125</v>
      </c>
      <c r="K3692" s="97" t="s">
        <v>1678</v>
      </c>
      <c r="L3692" s="97"/>
      <c r="M3692" s="97"/>
      <c r="N3692" s="97" t="s">
        <v>1679</v>
      </c>
      <c r="O3692" s="97" t="s">
        <v>128</v>
      </c>
      <c r="P3692" s="97" t="s">
        <v>1680</v>
      </c>
      <c r="Q3692" s="97" t="s">
        <v>155</v>
      </c>
      <c r="R3692" s="97" t="s">
        <v>131</v>
      </c>
      <c r="S3692" s="97" t="s">
        <v>149</v>
      </c>
      <c r="T3692" s="97" t="s">
        <v>150</v>
      </c>
      <c r="U3692" s="97" t="s">
        <v>134</v>
      </c>
      <c r="V3692" s="97" t="s">
        <v>135</v>
      </c>
      <c r="W3692" s="97" t="s">
        <v>136</v>
      </c>
      <c r="X3692" s="97"/>
      <c r="Y3692" s="99"/>
      <c r="Z3692" s="99"/>
      <c r="AA3692" s="99">
        <v>45292.5</v>
      </c>
      <c r="AB3692" s="99">
        <v>45292.5</v>
      </c>
      <c r="AC3692">
        <f t="shared" si="114"/>
        <v>1000</v>
      </c>
      <c r="AD3692" t="str">
        <f t="shared" si="115"/>
        <v>308</v>
      </c>
    </row>
    <row r="3693" spans="1:30" hidden="1" x14ac:dyDescent="0.25">
      <c r="A3693" s="97" t="s">
        <v>1676</v>
      </c>
      <c r="B3693" s="97" t="s">
        <v>119</v>
      </c>
      <c r="C3693" s="97" t="s">
        <v>1677</v>
      </c>
      <c r="D3693" s="97">
        <v>14201</v>
      </c>
      <c r="E3693" s="97" t="s">
        <v>122</v>
      </c>
      <c r="F3693" s="98">
        <v>15</v>
      </c>
      <c r="G3693" s="98" t="s">
        <v>142</v>
      </c>
      <c r="H3693" s="97">
        <v>19</v>
      </c>
      <c r="I3693" s="97" t="s">
        <v>124</v>
      </c>
      <c r="J3693" s="97" t="s">
        <v>125</v>
      </c>
      <c r="K3693" s="97" t="s">
        <v>1678</v>
      </c>
      <c r="L3693" s="97"/>
      <c r="M3693" s="97"/>
      <c r="N3693" s="97" t="s">
        <v>1679</v>
      </c>
      <c r="O3693" s="97" t="s">
        <v>128</v>
      </c>
      <c r="P3693" s="97" t="s">
        <v>1680</v>
      </c>
      <c r="Q3693" s="97" t="s">
        <v>156</v>
      </c>
      <c r="R3693" s="97" t="s">
        <v>131</v>
      </c>
      <c r="S3693" s="97" t="s">
        <v>149</v>
      </c>
      <c r="T3693" s="97" t="s">
        <v>150</v>
      </c>
      <c r="U3693" s="97" t="s">
        <v>134</v>
      </c>
      <c r="V3693" s="97" t="s">
        <v>135</v>
      </c>
      <c r="W3693" s="97" t="s">
        <v>136</v>
      </c>
      <c r="X3693" s="97"/>
      <c r="Y3693" s="99"/>
      <c r="Z3693" s="99"/>
      <c r="AA3693" s="99">
        <v>100650</v>
      </c>
      <c r="AB3693" s="99">
        <v>100650</v>
      </c>
      <c r="AC3693">
        <f t="shared" si="114"/>
        <v>1000</v>
      </c>
      <c r="AD3693" t="str">
        <f t="shared" si="115"/>
        <v>308</v>
      </c>
    </row>
    <row r="3694" spans="1:30" hidden="1" x14ac:dyDescent="0.25">
      <c r="A3694" s="97" t="s">
        <v>1676</v>
      </c>
      <c r="B3694" s="97" t="s">
        <v>119</v>
      </c>
      <c r="C3694" s="97" t="s">
        <v>1677</v>
      </c>
      <c r="D3694" s="97">
        <v>14301</v>
      </c>
      <c r="E3694" s="97" t="s">
        <v>122</v>
      </c>
      <c r="F3694" s="98">
        <v>15</v>
      </c>
      <c r="G3694" s="98" t="s">
        <v>142</v>
      </c>
      <c r="H3694" s="97">
        <v>19</v>
      </c>
      <c r="I3694" s="97" t="s">
        <v>124</v>
      </c>
      <c r="J3694" s="97" t="s">
        <v>125</v>
      </c>
      <c r="K3694" s="97" t="s">
        <v>1678</v>
      </c>
      <c r="L3694" s="97"/>
      <c r="M3694" s="97"/>
      <c r="N3694" s="97" t="s">
        <v>1679</v>
      </c>
      <c r="O3694" s="97" t="s">
        <v>128</v>
      </c>
      <c r="P3694" s="97" t="s">
        <v>1680</v>
      </c>
      <c r="Q3694" s="97" t="s">
        <v>178</v>
      </c>
      <c r="R3694" s="97" t="s">
        <v>131</v>
      </c>
      <c r="S3694" s="97" t="s">
        <v>149</v>
      </c>
      <c r="T3694" s="97" t="s">
        <v>150</v>
      </c>
      <c r="U3694" s="97" t="s">
        <v>134</v>
      </c>
      <c r="V3694" s="97" t="s">
        <v>135</v>
      </c>
      <c r="W3694" s="97" t="s">
        <v>136</v>
      </c>
      <c r="X3694" s="97"/>
      <c r="Y3694" s="99"/>
      <c r="Z3694" s="99"/>
      <c r="AA3694" s="99">
        <v>120780</v>
      </c>
      <c r="AB3694" s="99">
        <v>120780</v>
      </c>
      <c r="AC3694">
        <f t="shared" si="114"/>
        <v>1000</v>
      </c>
      <c r="AD3694" t="str">
        <f t="shared" si="115"/>
        <v>308</v>
      </c>
    </row>
    <row r="3695" spans="1:30" hidden="1" x14ac:dyDescent="0.25">
      <c r="A3695" t="s">
        <v>1676</v>
      </c>
      <c r="B3695" t="s">
        <v>119</v>
      </c>
      <c r="C3695" t="s">
        <v>1677</v>
      </c>
      <c r="D3695" t="s">
        <v>186</v>
      </c>
      <c r="E3695" t="s">
        <v>122</v>
      </c>
      <c r="F3695" t="s">
        <v>159</v>
      </c>
      <c r="G3695" t="s">
        <v>160</v>
      </c>
      <c r="H3695" t="s">
        <v>143</v>
      </c>
      <c r="I3695" t="s">
        <v>124</v>
      </c>
      <c r="J3695" t="s">
        <v>125</v>
      </c>
      <c r="K3695" t="s">
        <v>1678</v>
      </c>
      <c r="N3695" t="s">
        <v>1679</v>
      </c>
      <c r="O3695" t="s">
        <v>128</v>
      </c>
      <c r="P3695" t="s">
        <v>1680</v>
      </c>
      <c r="Q3695" t="s">
        <v>188</v>
      </c>
      <c r="R3695" t="s">
        <v>131</v>
      </c>
      <c r="S3695" t="s">
        <v>164</v>
      </c>
      <c r="T3695" t="s">
        <v>165</v>
      </c>
      <c r="U3695" t="s">
        <v>151</v>
      </c>
      <c r="V3695" t="s">
        <v>135</v>
      </c>
      <c r="W3695" t="s">
        <v>136</v>
      </c>
      <c r="X3695" t="s">
        <v>1681</v>
      </c>
      <c r="Y3695" s="94">
        <v>12000</v>
      </c>
      <c r="Z3695" s="94">
        <v>10737.12</v>
      </c>
      <c r="AA3695" s="94">
        <v>14000</v>
      </c>
      <c r="AB3695" s="94">
        <v>14000</v>
      </c>
      <c r="AC3695">
        <f t="shared" si="114"/>
        <v>2000</v>
      </c>
      <c r="AD3695" t="str">
        <f t="shared" si="115"/>
        <v>308</v>
      </c>
    </row>
    <row r="3696" spans="1:30" hidden="1" x14ac:dyDescent="0.25">
      <c r="A3696" t="s">
        <v>1676</v>
      </c>
      <c r="B3696" t="s">
        <v>119</v>
      </c>
      <c r="C3696" t="s">
        <v>1677</v>
      </c>
      <c r="D3696" t="s">
        <v>192</v>
      </c>
      <c r="E3696" t="s">
        <v>122</v>
      </c>
      <c r="F3696" t="s">
        <v>159</v>
      </c>
      <c r="G3696" t="s">
        <v>160</v>
      </c>
      <c r="H3696" t="s">
        <v>143</v>
      </c>
      <c r="I3696" t="s">
        <v>124</v>
      </c>
      <c r="J3696" t="s">
        <v>125</v>
      </c>
      <c r="K3696" t="s">
        <v>1678</v>
      </c>
      <c r="N3696" t="s">
        <v>1679</v>
      </c>
      <c r="O3696" t="s">
        <v>128</v>
      </c>
      <c r="P3696" t="s">
        <v>1680</v>
      </c>
      <c r="Q3696" t="s">
        <v>193</v>
      </c>
      <c r="R3696" t="s">
        <v>131</v>
      </c>
      <c r="S3696" t="s">
        <v>164</v>
      </c>
      <c r="T3696" t="s">
        <v>165</v>
      </c>
      <c r="U3696" t="s">
        <v>151</v>
      </c>
      <c r="V3696" t="s">
        <v>135</v>
      </c>
      <c r="W3696" t="s">
        <v>136</v>
      </c>
      <c r="X3696" t="s">
        <v>1681</v>
      </c>
      <c r="Y3696" s="94">
        <v>12000</v>
      </c>
      <c r="Z3696" s="94">
        <v>0</v>
      </c>
      <c r="AA3696" s="94">
        <v>12000</v>
      </c>
      <c r="AB3696" s="94">
        <v>12000</v>
      </c>
      <c r="AC3696">
        <f t="shared" si="114"/>
        <v>2000</v>
      </c>
      <c r="AD3696" t="str">
        <f t="shared" si="115"/>
        <v>308</v>
      </c>
    </row>
    <row r="3697" spans="1:30" hidden="1" x14ac:dyDescent="0.25">
      <c r="A3697" t="s">
        <v>1676</v>
      </c>
      <c r="B3697" t="s">
        <v>119</v>
      </c>
      <c r="C3697" t="s">
        <v>1677</v>
      </c>
      <c r="D3697" t="s">
        <v>198</v>
      </c>
      <c r="E3697" t="s">
        <v>122</v>
      </c>
      <c r="F3697" t="s">
        <v>159</v>
      </c>
      <c r="G3697" t="s">
        <v>160</v>
      </c>
      <c r="H3697" t="s">
        <v>143</v>
      </c>
      <c r="I3697" t="s">
        <v>124</v>
      </c>
      <c r="J3697" t="s">
        <v>125</v>
      </c>
      <c r="K3697" t="s">
        <v>1678</v>
      </c>
      <c r="N3697" t="s">
        <v>1679</v>
      </c>
      <c r="O3697" t="s">
        <v>128</v>
      </c>
      <c r="P3697" t="s">
        <v>1680</v>
      </c>
      <c r="Q3697" t="s">
        <v>199</v>
      </c>
      <c r="R3697" t="s">
        <v>131</v>
      </c>
      <c r="S3697" t="s">
        <v>164</v>
      </c>
      <c r="T3697" t="s">
        <v>165</v>
      </c>
      <c r="U3697" t="s">
        <v>151</v>
      </c>
      <c r="V3697" t="s">
        <v>135</v>
      </c>
      <c r="W3697" t="s">
        <v>136</v>
      </c>
      <c r="X3697" t="s">
        <v>1681</v>
      </c>
      <c r="Y3697" s="94">
        <v>8000</v>
      </c>
      <c r="Z3697" s="94">
        <v>0</v>
      </c>
      <c r="AA3697" s="94">
        <v>12000</v>
      </c>
      <c r="AB3697" s="94">
        <v>12000</v>
      </c>
      <c r="AC3697">
        <f t="shared" si="114"/>
        <v>2000</v>
      </c>
      <c r="AD3697" t="str">
        <f t="shared" si="115"/>
        <v>308</v>
      </c>
    </row>
    <row r="3698" spans="1:30" hidden="1" x14ac:dyDescent="0.25">
      <c r="A3698" t="s">
        <v>1676</v>
      </c>
      <c r="B3698" t="s">
        <v>119</v>
      </c>
      <c r="C3698" t="s">
        <v>1677</v>
      </c>
      <c r="D3698" t="s">
        <v>200</v>
      </c>
      <c r="E3698" t="s">
        <v>122</v>
      </c>
      <c r="F3698" t="s">
        <v>159</v>
      </c>
      <c r="G3698" t="s">
        <v>160</v>
      </c>
      <c r="H3698" t="s">
        <v>143</v>
      </c>
      <c r="I3698" t="s">
        <v>124</v>
      </c>
      <c r="J3698" t="s">
        <v>125</v>
      </c>
      <c r="K3698" t="s">
        <v>1678</v>
      </c>
      <c r="N3698" t="s">
        <v>1679</v>
      </c>
      <c r="O3698" t="s">
        <v>128</v>
      </c>
      <c r="P3698" t="s">
        <v>1680</v>
      </c>
      <c r="Q3698" t="s">
        <v>201</v>
      </c>
      <c r="R3698" t="s">
        <v>131</v>
      </c>
      <c r="S3698" t="s">
        <v>164</v>
      </c>
      <c r="T3698" t="s">
        <v>165</v>
      </c>
      <c r="U3698" t="s">
        <v>151</v>
      </c>
      <c r="V3698" t="s">
        <v>135</v>
      </c>
      <c r="W3698" t="s">
        <v>136</v>
      </c>
      <c r="X3698" t="s">
        <v>1681</v>
      </c>
      <c r="Y3698" s="94">
        <v>0</v>
      </c>
      <c r="Z3698" s="94">
        <v>0</v>
      </c>
      <c r="AA3698" s="94">
        <v>0</v>
      </c>
      <c r="AB3698" s="94">
        <v>0</v>
      </c>
      <c r="AC3698">
        <f t="shared" si="114"/>
        <v>2000</v>
      </c>
      <c r="AD3698" t="str">
        <f t="shared" si="115"/>
        <v>308</v>
      </c>
    </row>
    <row r="3699" spans="1:30" hidden="1" x14ac:dyDescent="0.25">
      <c r="A3699" t="s">
        <v>1676</v>
      </c>
      <c r="B3699" t="s">
        <v>119</v>
      </c>
      <c r="C3699" t="s">
        <v>1677</v>
      </c>
      <c r="D3699" t="s">
        <v>344</v>
      </c>
      <c r="E3699" t="s">
        <v>122</v>
      </c>
      <c r="F3699" t="s">
        <v>159</v>
      </c>
      <c r="G3699" t="s">
        <v>160</v>
      </c>
      <c r="H3699" t="s">
        <v>143</v>
      </c>
      <c r="I3699" t="s">
        <v>124</v>
      </c>
      <c r="J3699" t="s">
        <v>125</v>
      </c>
      <c r="K3699" t="s">
        <v>1678</v>
      </c>
      <c r="N3699" t="s">
        <v>1679</v>
      </c>
      <c r="O3699" t="s">
        <v>128</v>
      </c>
      <c r="P3699" t="s">
        <v>1680</v>
      </c>
      <c r="Q3699" t="s">
        <v>345</v>
      </c>
      <c r="R3699" t="s">
        <v>131</v>
      </c>
      <c r="S3699" t="s">
        <v>164</v>
      </c>
      <c r="T3699" t="s">
        <v>165</v>
      </c>
      <c r="U3699" t="s">
        <v>151</v>
      </c>
      <c r="V3699" t="s">
        <v>135</v>
      </c>
      <c r="W3699" t="s">
        <v>136</v>
      </c>
      <c r="X3699" t="s">
        <v>1681</v>
      </c>
      <c r="Y3699" s="94">
        <v>0</v>
      </c>
      <c r="Z3699" s="94">
        <v>0</v>
      </c>
      <c r="AA3699" s="94">
        <v>0</v>
      </c>
      <c r="AB3699" s="94">
        <v>0</v>
      </c>
      <c r="AC3699">
        <f t="shared" si="114"/>
        <v>3000</v>
      </c>
      <c r="AD3699" t="str">
        <f t="shared" si="115"/>
        <v>308</v>
      </c>
    </row>
    <row r="3700" spans="1:30" hidden="1" x14ac:dyDescent="0.25">
      <c r="A3700" t="s">
        <v>1676</v>
      </c>
      <c r="B3700" t="s">
        <v>119</v>
      </c>
      <c r="C3700" t="s">
        <v>1677</v>
      </c>
      <c r="D3700" t="s">
        <v>256</v>
      </c>
      <c r="E3700" t="s">
        <v>122</v>
      </c>
      <c r="F3700" t="s">
        <v>159</v>
      </c>
      <c r="G3700" t="s">
        <v>160</v>
      </c>
      <c r="H3700" t="s">
        <v>143</v>
      </c>
      <c r="I3700" t="s">
        <v>124</v>
      </c>
      <c r="J3700" t="s">
        <v>125</v>
      </c>
      <c r="K3700" t="s">
        <v>1678</v>
      </c>
      <c r="N3700" t="s">
        <v>1679</v>
      </c>
      <c r="O3700" t="s">
        <v>128</v>
      </c>
      <c r="P3700" t="s">
        <v>1680</v>
      </c>
      <c r="Q3700" t="s">
        <v>257</v>
      </c>
      <c r="R3700" t="s">
        <v>131</v>
      </c>
      <c r="S3700" t="s">
        <v>164</v>
      </c>
      <c r="T3700" t="s">
        <v>165</v>
      </c>
      <c r="U3700" t="s">
        <v>151</v>
      </c>
      <c r="V3700" t="s">
        <v>135</v>
      </c>
      <c r="W3700" t="s">
        <v>136</v>
      </c>
      <c r="X3700" t="s">
        <v>1681</v>
      </c>
      <c r="Y3700" s="94">
        <v>0</v>
      </c>
      <c r="Z3700" s="94">
        <v>0</v>
      </c>
      <c r="AA3700" s="94">
        <v>0</v>
      </c>
      <c r="AB3700" s="94">
        <v>0</v>
      </c>
      <c r="AC3700">
        <f t="shared" si="114"/>
        <v>3000</v>
      </c>
      <c r="AD3700" t="str">
        <f t="shared" si="115"/>
        <v>308</v>
      </c>
    </row>
    <row r="3701" spans="1:30" hidden="1" x14ac:dyDescent="0.25">
      <c r="A3701" t="s">
        <v>1676</v>
      </c>
      <c r="B3701" t="s">
        <v>119</v>
      </c>
      <c r="C3701" t="s">
        <v>1677</v>
      </c>
      <c r="D3701" t="s">
        <v>321</v>
      </c>
      <c r="E3701" t="s">
        <v>122</v>
      </c>
      <c r="F3701" t="s">
        <v>159</v>
      </c>
      <c r="G3701" t="s">
        <v>160</v>
      </c>
      <c r="H3701" t="s">
        <v>143</v>
      </c>
      <c r="I3701" t="s">
        <v>124</v>
      </c>
      <c r="J3701" t="s">
        <v>125</v>
      </c>
      <c r="K3701" t="s">
        <v>1678</v>
      </c>
      <c r="N3701" t="s">
        <v>1679</v>
      </c>
      <c r="O3701" t="s">
        <v>128</v>
      </c>
      <c r="P3701" t="s">
        <v>1680</v>
      </c>
      <c r="Q3701" t="s">
        <v>322</v>
      </c>
      <c r="R3701" t="s">
        <v>131</v>
      </c>
      <c r="S3701" t="s">
        <v>164</v>
      </c>
      <c r="T3701" t="s">
        <v>165</v>
      </c>
      <c r="U3701" t="s">
        <v>151</v>
      </c>
      <c r="V3701" t="s">
        <v>135</v>
      </c>
      <c r="W3701" t="s">
        <v>136</v>
      </c>
      <c r="X3701" t="s">
        <v>1681</v>
      </c>
      <c r="Y3701" s="94">
        <v>0</v>
      </c>
      <c r="Z3701" s="94">
        <v>0</v>
      </c>
      <c r="AA3701" s="94">
        <v>0</v>
      </c>
      <c r="AB3701" s="94">
        <v>0</v>
      </c>
      <c r="AC3701">
        <f t="shared" si="114"/>
        <v>3000</v>
      </c>
      <c r="AD3701" t="str">
        <f t="shared" si="115"/>
        <v>308</v>
      </c>
    </row>
    <row r="3702" spans="1:30" hidden="1" x14ac:dyDescent="0.25">
      <c r="A3702" t="s">
        <v>1676</v>
      </c>
      <c r="B3702" t="s">
        <v>119</v>
      </c>
      <c r="C3702" t="s">
        <v>1677</v>
      </c>
      <c r="D3702" t="s">
        <v>174</v>
      </c>
      <c r="E3702" t="s">
        <v>122</v>
      </c>
      <c r="F3702" t="s">
        <v>159</v>
      </c>
      <c r="G3702" t="s">
        <v>160</v>
      </c>
      <c r="H3702" t="s">
        <v>143</v>
      </c>
      <c r="I3702" t="s">
        <v>124</v>
      </c>
      <c r="J3702" t="s">
        <v>125</v>
      </c>
      <c r="K3702" t="s">
        <v>1678</v>
      </c>
      <c r="N3702" t="s">
        <v>1679</v>
      </c>
      <c r="O3702" t="s">
        <v>128</v>
      </c>
      <c r="P3702" t="s">
        <v>1680</v>
      </c>
      <c r="Q3702" t="s">
        <v>175</v>
      </c>
      <c r="R3702" t="s">
        <v>131</v>
      </c>
      <c r="S3702" t="s">
        <v>164</v>
      </c>
      <c r="T3702" t="s">
        <v>165</v>
      </c>
      <c r="U3702" t="s">
        <v>151</v>
      </c>
      <c r="V3702" t="s">
        <v>135</v>
      </c>
      <c r="W3702" t="s">
        <v>136</v>
      </c>
      <c r="X3702" t="s">
        <v>1681</v>
      </c>
      <c r="Y3702" s="94">
        <v>0</v>
      </c>
      <c r="Z3702" s="94">
        <v>0</v>
      </c>
      <c r="AA3702" s="94">
        <v>0</v>
      </c>
      <c r="AB3702" s="94">
        <v>0</v>
      </c>
      <c r="AC3702">
        <f t="shared" si="114"/>
        <v>3000</v>
      </c>
      <c r="AD3702" t="str">
        <f t="shared" si="115"/>
        <v>308</v>
      </c>
    </row>
    <row r="3703" spans="1:30" hidden="1" x14ac:dyDescent="0.25">
      <c r="A3703" t="s">
        <v>1676</v>
      </c>
      <c r="B3703" t="s">
        <v>119</v>
      </c>
      <c r="C3703" t="s">
        <v>1677</v>
      </c>
      <c r="D3703" t="s">
        <v>286</v>
      </c>
      <c r="E3703" t="s">
        <v>122</v>
      </c>
      <c r="F3703" t="s">
        <v>159</v>
      </c>
      <c r="G3703" t="s">
        <v>160</v>
      </c>
      <c r="H3703" t="s">
        <v>143</v>
      </c>
      <c r="I3703" t="s">
        <v>124</v>
      </c>
      <c r="J3703" t="s">
        <v>125</v>
      </c>
      <c r="K3703" t="s">
        <v>1678</v>
      </c>
      <c r="N3703" t="s">
        <v>1679</v>
      </c>
      <c r="O3703" t="s">
        <v>128</v>
      </c>
      <c r="P3703" t="s">
        <v>1680</v>
      </c>
      <c r="Q3703" t="s">
        <v>287</v>
      </c>
      <c r="R3703" t="s">
        <v>131</v>
      </c>
      <c r="S3703" t="s">
        <v>164</v>
      </c>
      <c r="T3703" t="s">
        <v>165</v>
      </c>
      <c r="U3703" t="s">
        <v>151</v>
      </c>
      <c r="V3703" t="s">
        <v>135</v>
      </c>
      <c r="W3703" t="s">
        <v>136</v>
      </c>
      <c r="X3703" t="s">
        <v>1681</v>
      </c>
      <c r="Y3703" s="94">
        <v>0</v>
      </c>
      <c r="Z3703" s="94">
        <v>0</v>
      </c>
      <c r="AA3703" s="94">
        <v>0</v>
      </c>
      <c r="AB3703" s="94">
        <v>0</v>
      </c>
      <c r="AC3703">
        <f t="shared" si="114"/>
        <v>3000</v>
      </c>
      <c r="AD3703" t="str">
        <f t="shared" si="115"/>
        <v>308</v>
      </c>
    </row>
    <row r="3704" spans="1:30" hidden="1" x14ac:dyDescent="0.25">
      <c r="A3704" t="s">
        <v>1655</v>
      </c>
      <c r="B3704" t="s">
        <v>692</v>
      </c>
      <c r="C3704" t="s">
        <v>1682</v>
      </c>
      <c r="D3704" t="s">
        <v>1683</v>
      </c>
      <c r="E3704" t="s">
        <v>122</v>
      </c>
      <c r="F3704" t="s">
        <v>159</v>
      </c>
      <c r="G3704" t="s">
        <v>160</v>
      </c>
      <c r="H3704">
        <v>19</v>
      </c>
      <c r="I3704" t="s">
        <v>124</v>
      </c>
      <c r="J3704" t="s">
        <v>125</v>
      </c>
      <c r="K3704" t="s">
        <v>1684</v>
      </c>
      <c r="N3704" t="s">
        <v>1659</v>
      </c>
      <c r="O3704" t="s">
        <v>696</v>
      </c>
      <c r="P3704" t="s">
        <v>1685</v>
      </c>
      <c r="Q3704" t="s">
        <v>1686</v>
      </c>
      <c r="R3704" t="s">
        <v>131</v>
      </c>
      <c r="S3704" t="s">
        <v>164</v>
      </c>
      <c r="T3704" t="s">
        <v>165</v>
      </c>
      <c r="U3704" t="s">
        <v>134</v>
      </c>
      <c r="V3704" t="s">
        <v>135</v>
      </c>
      <c r="W3704" t="s">
        <v>136</v>
      </c>
      <c r="X3704" t="s">
        <v>1687</v>
      </c>
      <c r="Y3704" s="94">
        <v>15000000</v>
      </c>
      <c r="Z3704" s="94">
        <v>71700937.229999989</v>
      </c>
      <c r="AA3704" s="94">
        <v>120000000</v>
      </c>
      <c r="AB3704" s="94">
        <v>120000000</v>
      </c>
      <c r="AC3704">
        <f t="shared" si="114"/>
        <v>4000</v>
      </c>
      <c r="AD3704" t="str">
        <f t="shared" si="115"/>
        <v>312</v>
      </c>
    </row>
    <row r="3705" spans="1:30" hidden="1" x14ac:dyDescent="0.25">
      <c r="A3705" t="s">
        <v>1688</v>
      </c>
      <c r="B3705" t="s">
        <v>119</v>
      </c>
      <c r="C3705" t="s">
        <v>1677</v>
      </c>
      <c r="D3705" t="s">
        <v>186</v>
      </c>
      <c r="E3705" t="s">
        <v>122</v>
      </c>
      <c r="F3705" t="s">
        <v>159</v>
      </c>
      <c r="G3705" t="s">
        <v>160</v>
      </c>
      <c r="H3705" t="s">
        <v>143</v>
      </c>
      <c r="I3705" t="s">
        <v>124</v>
      </c>
      <c r="J3705" t="s">
        <v>125</v>
      </c>
      <c r="K3705" t="s">
        <v>1689</v>
      </c>
      <c r="N3705" t="s">
        <v>1690</v>
      </c>
      <c r="O3705" t="s">
        <v>128</v>
      </c>
      <c r="P3705" t="s">
        <v>1680</v>
      </c>
      <c r="Q3705" t="s">
        <v>188</v>
      </c>
      <c r="R3705" t="s">
        <v>131</v>
      </c>
      <c r="S3705" t="s">
        <v>164</v>
      </c>
      <c r="T3705" t="s">
        <v>165</v>
      </c>
      <c r="U3705" t="s">
        <v>151</v>
      </c>
      <c r="V3705" t="s">
        <v>135</v>
      </c>
      <c r="W3705" t="s">
        <v>136</v>
      </c>
      <c r="X3705" t="s">
        <v>1691</v>
      </c>
      <c r="Y3705" s="94">
        <v>12000</v>
      </c>
      <c r="Z3705" s="94">
        <v>0</v>
      </c>
      <c r="AA3705" s="94">
        <v>0</v>
      </c>
      <c r="AB3705" s="94">
        <v>0</v>
      </c>
      <c r="AC3705">
        <f t="shared" si="114"/>
        <v>2000</v>
      </c>
      <c r="AD3705" t="str">
        <f t="shared" si="115"/>
        <v>308</v>
      </c>
    </row>
    <row r="3706" spans="1:30" hidden="1" x14ac:dyDescent="0.25">
      <c r="A3706" t="s">
        <v>1688</v>
      </c>
      <c r="B3706" t="s">
        <v>119</v>
      </c>
      <c r="C3706" t="s">
        <v>1677</v>
      </c>
      <c r="D3706" t="s">
        <v>192</v>
      </c>
      <c r="E3706" t="s">
        <v>122</v>
      </c>
      <c r="F3706" t="s">
        <v>159</v>
      </c>
      <c r="G3706" t="s">
        <v>160</v>
      </c>
      <c r="H3706" t="s">
        <v>143</v>
      </c>
      <c r="I3706" t="s">
        <v>124</v>
      </c>
      <c r="J3706" t="s">
        <v>125</v>
      </c>
      <c r="K3706" t="s">
        <v>1689</v>
      </c>
      <c r="N3706" t="s">
        <v>1690</v>
      </c>
      <c r="O3706" t="s">
        <v>128</v>
      </c>
      <c r="P3706" t="s">
        <v>1680</v>
      </c>
      <c r="Q3706" t="s">
        <v>193</v>
      </c>
      <c r="R3706" t="s">
        <v>131</v>
      </c>
      <c r="S3706" t="s">
        <v>164</v>
      </c>
      <c r="T3706" t="s">
        <v>165</v>
      </c>
      <c r="U3706" t="s">
        <v>151</v>
      </c>
      <c r="V3706" t="s">
        <v>135</v>
      </c>
      <c r="W3706" t="s">
        <v>136</v>
      </c>
      <c r="X3706" t="s">
        <v>1691</v>
      </c>
      <c r="Y3706" s="94">
        <v>12000</v>
      </c>
      <c r="Z3706" s="94">
        <v>0</v>
      </c>
      <c r="AA3706" s="94">
        <v>0</v>
      </c>
      <c r="AB3706" s="94">
        <v>0</v>
      </c>
      <c r="AC3706">
        <f t="shared" si="114"/>
        <v>2000</v>
      </c>
      <c r="AD3706" t="str">
        <f t="shared" si="115"/>
        <v>308</v>
      </c>
    </row>
    <row r="3707" spans="1:30" hidden="1" x14ac:dyDescent="0.25">
      <c r="A3707" t="s">
        <v>1692</v>
      </c>
      <c r="B3707" t="s">
        <v>119</v>
      </c>
      <c r="C3707" t="s">
        <v>1677</v>
      </c>
      <c r="D3707" t="s">
        <v>186</v>
      </c>
      <c r="E3707" t="s">
        <v>122</v>
      </c>
      <c r="F3707" t="s">
        <v>159</v>
      </c>
      <c r="G3707" t="s">
        <v>160</v>
      </c>
      <c r="H3707" t="s">
        <v>143</v>
      </c>
      <c r="I3707" t="s">
        <v>124</v>
      </c>
      <c r="J3707" t="s">
        <v>125</v>
      </c>
      <c r="K3707" t="s">
        <v>1693</v>
      </c>
      <c r="N3707" t="s">
        <v>1694</v>
      </c>
      <c r="O3707" t="s">
        <v>128</v>
      </c>
      <c r="P3707" t="s">
        <v>1680</v>
      </c>
      <c r="Q3707" t="s">
        <v>188</v>
      </c>
      <c r="R3707" t="s">
        <v>131</v>
      </c>
      <c r="S3707" t="s">
        <v>164</v>
      </c>
      <c r="T3707" t="s">
        <v>165</v>
      </c>
      <c r="U3707" t="s">
        <v>151</v>
      </c>
      <c r="V3707" t="s">
        <v>135</v>
      </c>
      <c r="W3707" t="s">
        <v>136</v>
      </c>
      <c r="X3707" t="s">
        <v>1695</v>
      </c>
      <c r="Y3707" s="94">
        <v>12000</v>
      </c>
      <c r="Z3707" s="94">
        <v>0</v>
      </c>
      <c r="AA3707" s="94">
        <v>0</v>
      </c>
      <c r="AB3707" s="94">
        <v>0</v>
      </c>
      <c r="AC3707">
        <f t="shared" si="114"/>
        <v>2000</v>
      </c>
      <c r="AD3707" t="str">
        <f t="shared" si="115"/>
        <v>308</v>
      </c>
    </row>
    <row r="3708" spans="1:30" hidden="1" x14ac:dyDescent="0.25">
      <c r="A3708" t="s">
        <v>1692</v>
      </c>
      <c r="B3708" t="s">
        <v>119</v>
      </c>
      <c r="C3708" t="s">
        <v>1677</v>
      </c>
      <c r="D3708" t="s">
        <v>192</v>
      </c>
      <c r="E3708" t="s">
        <v>122</v>
      </c>
      <c r="F3708" t="s">
        <v>159</v>
      </c>
      <c r="G3708" t="s">
        <v>160</v>
      </c>
      <c r="H3708" t="s">
        <v>143</v>
      </c>
      <c r="I3708" t="s">
        <v>124</v>
      </c>
      <c r="J3708" t="s">
        <v>125</v>
      </c>
      <c r="K3708" t="s">
        <v>1693</v>
      </c>
      <c r="N3708" t="s">
        <v>1694</v>
      </c>
      <c r="O3708" t="s">
        <v>128</v>
      </c>
      <c r="P3708" t="s">
        <v>1680</v>
      </c>
      <c r="Q3708" t="s">
        <v>193</v>
      </c>
      <c r="R3708" t="s">
        <v>131</v>
      </c>
      <c r="S3708" t="s">
        <v>164</v>
      </c>
      <c r="T3708" t="s">
        <v>165</v>
      </c>
      <c r="U3708" t="s">
        <v>151</v>
      </c>
      <c r="V3708" t="s">
        <v>135</v>
      </c>
      <c r="W3708" t="s">
        <v>136</v>
      </c>
      <c r="X3708" t="s">
        <v>1695</v>
      </c>
      <c r="Y3708" s="94">
        <v>12000</v>
      </c>
      <c r="Z3708" s="94">
        <v>0</v>
      </c>
      <c r="AA3708" s="94">
        <v>0</v>
      </c>
      <c r="AB3708" s="94">
        <v>0</v>
      </c>
      <c r="AC3708">
        <f t="shared" si="114"/>
        <v>2000</v>
      </c>
      <c r="AD3708" t="str">
        <f t="shared" si="115"/>
        <v>308</v>
      </c>
    </row>
    <row r="3709" spans="1:30" hidden="1" x14ac:dyDescent="0.25">
      <c r="A3709" t="s">
        <v>1696</v>
      </c>
      <c r="B3709" t="s">
        <v>1697</v>
      </c>
      <c r="C3709" t="s">
        <v>421</v>
      </c>
      <c r="D3709" t="s">
        <v>598</v>
      </c>
      <c r="E3709" t="s">
        <v>122</v>
      </c>
      <c r="F3709" t="s">
        <v>159</v>
      </c>
      <c r="G3709" t="s">
        <v>160</v>
      </c>
      <c r="H3709">
        <v>19</v>
      </c>
      <c r="I3709" t="s">
        <v>124</v>
      </c>
      <c r="J3709" t="s">
        <v>125</v>
      </c>
      <c r="K3709" t="s">
        <v>1698</v>
      </c>
      <c r="N3709" t="s">
        <v>1699</v>
      </c>
      <c r="O3709" t="s">
        <v>1700</v>
      </c>
      <c r="P3709" t="s">
        <v>426</v>
      </c>
      <c r="Q3709" t="s">
        <v>602</v>
      </c>
      <c r="R3709" t="s">
        <v>131</v>
      </c>
      <c r="S3709" t="s">
        <v>164</v>
      </c>
      <c r="T3709" t="s">
        <v>165</v>
      </c>
      <c r="U3709" t="s">
        <v>134</v>
      </c>
      <c r="V3709" t="s">
        <v>135</v>
      </c>
      <c r="W3709" t="s">
        <v>136</v>
      </c>
      <c r="X3709" t="s">
        <v>1701</v>
      </c>
      <c r="Y3709" s="94">
        <v>108743944.23999999</v>
      </c>
      <c r="Z3709" s="94">
        <v>108743944.23999999</v>
      </c>
      <c r="AA3709" s="94">
        <v>112006262.56719999</v>
      </c>
      <c r="AB3709" s="94">
        <v>112006262.56999999</v>
      </c>
      <c r="AC3709">
        <f t="shared" si="114"/>
        <v>4000</v>
      </c>
      <c r="AD3709" t="str">
        <f t="shared" si="115"/>
        <v>321</v>
      </c>
    </row>
    <row r="3710" spans="1:30" hidden="1" x14ac:dyDescent="0.25">
      <c r="A3710" s="97" t="s">
        <v>1702</v>
      </c>
      <c r="B3710" s="97" t="s">
        <v>119</v>
      </c>
      <c r="C3710" s="97" t="s">
        <v>1677</v>
      </c>
      <c r="D3710" s="97" t="s">
        <v>141</v>
      </c>
      <c r="E3710" s="97" t="s">
        <v>122</v>
      </c>
      <c r="F3710" s="98">
        <v>15</v>
      </c>
      <c r="G3710" s="98" t="s">
        <v>142</v>
      </c>
      <c r="H3710" s="97" t="s">
        <v>143</v>
      </c>
      <c r="I3710" s="97" t="s">
        <v>124</v>
      </c>
      <c r="J3710" s="97" t="s">
        <v>125</v>
      </c>
      <c r="K3710" s="97" t="s">
        <v>1703</v>
      </c>
      <c r="L3710" s="97"/>
      <c r="M3710" s="97"/>
      <c r="N3710" s="97" t="s">
        <v>1704</v>
      </c>
      <c r="O3710" s="97" t="s">
        <v>128</v>
      </c>
      <c r="P3710" s="97" t="s">
        <v>1680</v>
      </c>
      <c r="Q3710" s="97" t="s">
        <v>148</v>
      </c>
      <c r="R3710" s="97" t="s">
        <v>131</v>
      </c>
      <c r="S3710" s="97" t="s">
        <v>149</v>
      </c>
      <c r="T3710" s="97" t="s">
        <v>150</v>
      </c>
      <c r="U3710" s="97" t="s">
        <v>151</v>
      </c>
      <c r="V3710" s="97" t="s">
        <v>135</v>
      </c>
      <c r="W3710" s="97" t="s">
        <v>136</v>
      </c>
      <c r="X3710" s="97"/>
      <c r="Y3710" s="99"/>
      <c r="Z3710" s="99"/>
      <c r="AA3710" s="99">
        <v>2568192</v>
      </c>
      <c r="AB3710" s="99">
        <v>2568192</v>
      </c>
      <c r="AC3710">
        <f t="shared" si="114"/>
        <v>1000</v>
      </c>
      <c r="AD3710" t="str">
        <f t="shared" si="115"/>
        <v>308</v>
      </c>
    </row>
    <row r="3711" spans="1:30" hidden="1" x14ac:dyDescent="0.25">
      <c r="A3711" s="97" t="s">
        <v>1702</v>
      </c>
      <c r="B3711" s="97" t="s">
        <v>119</v>
      </c>
      <c r="C3711" s="97" t="s">
        <v>1677</v>
      </c>
      <c r="D3711" s="97">
        <v>13201</v>
      </c>
      <c r="E3711" s="97" t="s">
        <v>122</v>
      </c>
      <c r="F3711" s="98">
        <v>15</v>
      </c>
      <c r="G3711" s="98" t="s">
        <v>142</v>
      </c>
      <c r="H3711" s="97">
        <v>19</v>
      </c>
      <c r="I3711" s="97" t="s">
        <v>124</v>
      </c>
      <c r="J3711" s="97" t="s">
        <v>125</v>
      </c>
      <c r="K3711" s="97" t="s">
        <v>1703</v>
      </c>
      <c r="L3711" s="97"/>
      <c r="M3711" s="97"/>
      <c r="N3711" s="97" t="s">
        <v>1704</v>
      </c>
      <c r="O3711" s="97" t="s">
        <v>128</v>
      </c>
      <c r="P3711" s="97" t="s">
        <v>1680</v>
      </c>
      <c r="Q3711" s="97" t="s">
        <v>152</v>
      </c>
      <c r="R3711" s="97" t="s">
        <v>131</v>
      </c>
      <c r="S3711" s="97" t="s">
        <v>149</v>
      </c>
      <c r="T3711" s="97" t="s">
        <v>150</v>
      </c>
      <c r="U3711" s="97" t="s">
        <v>134</v>
      </c>
      <c r="V3711" s="97" t="s">
        <v>135</v>
      </c>
      <c r="W3711" s="97" t="s">
        <v>136</v>
      </c>
      <c r="X3711" s="97"/>
      <c r="Y3711" s="99"/>
      <c r="Z3711" s="99"/>
      <c r="AA3711" s="99">
        <v>107008</v>
      </c>
      <c r="AB3711" s="99">
        <v>107008</v>
      </c>
      <c r="AC3711">
        <f t="shared" si="114"/>
        <v>1000</v>
      </c>
      <c r="AD3711" t="str">
        <f t="shared" si="115"/>
        <v>308</v>
      </c>
    </row>
    <row r="3712" spans="1:30" hidden="1" x14ac:dyDescent="0.25">
      <c r="A3712" s="97" t="s">
        <v>1702</v>
      </c>
      <c r="B3712" s="97" t="s">
        <v>119</v>
      </c>
      <c r="C3712" s="97" t="s">
        <v>1677</v>
      </c>
      <c r="D3712" s="97">
        <v>13203</v>
      </c>
      <c r="E3712" s="97" t="s">
        <v>122</v>
      </c>
      <c r="F3712" s="98">
        <v>15</v>
      </c>
      <c r="G3712" s="98" t="s">
        <v>142</v>
      </c>
      <c r="H3712" s="97">
        <v>19</v>
      </c>
      <c r="I3712" s="97" t="s">
        <v>124</v>
      </c>
      <c r="J3712" s="97" t="s">
        <v>125</v>
      </c>
      <c r="K3712" s="97" t="s">
        <v>1703</v>
      </c>
      <c r="L3712" s="97"/>
      <c r="M3712" s="97"/>
      <c r="N3712" s="97" t="s">
        <v>1704</v>
      </c>
      <c r="O3712" s="97" t="s">
        <v>128</v>
      </c>
      <c r="P3712" s="97" t="s">
        <v>1680</v>
      </c>
      <c r="Q3712" s="97" t="s">
        <v>153</v>
      </c>
      <c r="R3712" s="97" t="s">
        <v>131</v>
      </c>
      <c r="S3712" s="97" t="s">
        <v>149</v>
      </c>
      <c r="T3712" s="97" t="s">
        <v>150</v>
      </c>
      <c r="U3712" s="97" t="s">
        <v>134</v>
      </c>
      <c r="V3712" s="97" t="s">
        <v>135</v>
      </c>
      <c r="W3712" s="97" t="s">
        <v>136</v>
      </c>
      <c r="X3712" s="97"/>
      <c r="Y3712" s="99"/>
      <c r="Z3712" s="99"/>
      <c r="AA3712" s="99">
        <v>428032</v>
      </c>
      <c r="AB3712" s="99">
        <v>428032</v>
      </c>
      <c r="AC3712">
        <f t="shared" si="114"/>
        <v>1000</v>
      </c>
      <c r="AD3712" t="str">
        <f t="shared" si="115"/>
        <v>308</v>
      </c>
    </row>
    <row r="3713" spans="1:30" hidden="1" x14ac:dyDescent="0.25">
      <c r="A3713" s="97" t="s">
        <v>1702</v>
      </c>
      <c r="B3713" s="97" t="s">
        <v>119</v>
      </c>
      <c r="C3713" s="97" t="s">
        <v>1677</v>
      </c>
      <c r="D3713" s="97">
        <v>14101</v>
      </c>
      <c r="E3713" s="97" t="s">
        <v>122</v>
      </c>
      <c r="F3713" s="98">
        <v>15</v>
      </c>
      <c r="G3713" s="98" t="s">
        <v>142</v>
      </c>
      <c r="H3713" s="97">
        <v>19</v>
      </c>
      <c r="I3713" s="97" t="s">
        <v>124</v>
      </c>
      <c r="J3713" s="97" t="s">
        <v>125</v>
      </c>
      <c r="K3713" s="97" t="s">
        <v>1703</v>
      </c>
      <c r="L3713" s="97"/>
      <c r="M3713" s="97"/>
      <c r="N3713" s="97" t="s">
        <v>1704</v>
      </c>
      <c r="O3713" s="97" t="s">
        <v>128</v>
      </c>
      <c r="P3713" s="97" t="s">
        <v>1680</v>
      </c>
      <c r="Q3713" s="97" t="s">
        <v>154</v>
      </c>
      <c r="R3713" s="97" t="s">
        <v>131</v>
      </c>
      <c r="S3713" s="97" t="s">
        <v>149</v>
      </c>
      <c r="T3713" s="97" t="s">
        <v>150</v>
      </c>
      <c r="U3713" s="97" t="s">
        <v>134</v>
      </c>
      <c r="V3713" s="97" t="s">
        <v>135</v>
      </c>
      <c r="W3713" s="97" t="s">
        <v>136</v>
      </c>
      <c r="X3713" s="97"/>
      <c r="Y3713" s="99"/>
      <c r="Z3713" s="99"/>
      <c r="AA3713" s="99">
        <v>141250.56</v>
      </c>
      <c r="AB3713" s="99">
        <v>141250.56</v>
      </c>
      <c r="AC3713">
        <f t="shared" si="114"/>
        <v>1000</v>
      </c>
      <c r="AD3713" t="str">
        <f t="shared" si="115"/>
        <v>308</v>
      </c>
    </row>
    <row r="3714" spans="1:30" hidden="1" x14ac:dyDescent="0.25">
      <c r="A3714" s="97" t="s">
        <v>1702</v>
      </c>
      <c r="B3714" s="97" t="s">
        <v>119</v>
      </c>
      <c r="C3714" s="97" t="s">
        <v>1677</v>
      </c>
      <c r="D3714" s="97">
        <v>14103</v>
      </c>
      <c r="E3714" s="97" t="s">
        <v>122</v>
      </c>
      <c r="F3714" s="98">
        <v>15</v>
      </c>
      <c r="G3714" s="98" t="s">
        <v>142</v>
      </c>
      <c r="H3714" s="97">
        <v>19</v>
      </c>
      <c r="I3714" s="97" t="s">
        <v>124</v>
      </c>
      <c r="J3714" s="97" t="s">
        <v>125</v>
      </c>
      <c r="K3714" s="97" t="s">
        <v>1703</v>
      </c>
      <c r="L3714" s="97"/>
      <c r="M3714" s="97"/>
      <c r="N3714" s="97" t="s">
        <v>1704</v>
      </c>
      <c r="O3714" s="97" t="s">
        <v>128</v>
      </c>
      <c r="P3714" s="97" t="s">
        <v>1680</v>
      </c>
      <c r="Q3714" s="97" t="s">
        <v>155</v>
      </c>
      <c r="R3714" s="97" t="s">
        <v>131</v>
      </c>
      <c r="S3714" s="97" t="s">
        <v>149</v>
      </c>
      <c r="T3714" s="97" t="s">
        <v>150</v>
      </c>
      <c r="U3714" s="97" t="s">
        <v>134</v>
      </c>
      <c r="V3714" s="97" t="s">
        <v>135</v>
      </c>
      <c r="W3714" s="97" t="s">
        <v>136</v>
      </c>
      <c r="X3714" s="97"/>
      <c r="Y3714" s="99"/>
      <c r="Z3714" s="99"/>
      <c r="AA3714" s="99">
        <v>57784.32</v>
      </c>
      <c r="AB3714" s="99">
        <v>57784.32</v>
      </c>
      <c r="AC3714">
        <f t="shared" si="114"/>
        <v>1000</v>
      </c>
      <c r="AD3714" t="str">
        <f t="shared" si="115"/>
        <v>308</v>
      </c>
    </row>
    <row r="3715" spans="1:30" hidden="1" x14ac:dyDescent="0.25">
      <c r="A3715" s="97" t="s">
        <v>1702</v>
      </c>
      <c r="B3715" s="97" t="s">
        <v>119</v>
      </c>
      <c r="C3715" s="97" t="s">
        <v>1677</v>
      </c>
      <c r="D3715" s="97">
        <v>14201</v>
      </c>
      <c r="E3715" s="97" t="s">
        <v>122</v>
      </c>
      <c r="F3715" s="98">
        <v>15</v>
      </c>
      <c r="G3715" s="98" t="s">
        <v>142</v>
      </c>
      <c r="H3715" s="97">
        <v>19</v>
      </c>
      <c r="I3715" s="97" t="s">
        <v>124</v>
      </c>
      <c r="J3715" s="97" t="s">
        <v>125</v>
      </c>
      <c r="K3715" s="97" t="s">
        <v>1703</v>
      </c>
      <c r="L3715" s="97"/>
      <c r="M3715" s="97"/>
      <c r="N3715" s="97" t="s">
        <v>1704</v>
      </c>
      <c r="O3715" s="97" t="s">
        <v>128</v>
      </c>
      <c r="P3715" s="97" t="s">
        <v>1680</v>
      </c>
      <c r="Q3715" s="97" t="s">
        <v>156</v>
      </c>
      <c r="R3715" s="97" t="s">
        <v>131</v>
      </c>
      <c r="S3715" s="97" t="s">
        <v>149</v>
      </c>
      <c r="T3715" s="97" t="s">
        <v>150</v>
      </c>
      <c r="U3715" s="97" t="s">
        <v>134</v>
      </c>
      <c r="V3715" s="97" t="s">
        <v>135</v>
      </c>
      <c r="W3715" s="97" t="s">
        <v>136</v>
      </c>
      <c r="X3715" s="97"/>
      <c r="Y3715" s="99"/>
      <c r="Z3715" s="99"/>
      <c r="AA3715" s="99">
        <v>128409.60000000001</v>
      </c>
      <c r="AB3715" s="99">
        <v>128409.60000000001</v>
      </c>
      <c r="AC3715">
        <f t="shared" ref="AC3715:AC3778" si="116">MID(D3715,1,1)*1000</f>
        <v>1000</v>
      </c>
      <c r="AD3715" t="str">
        <f t="shared" ref="AD3715:AD3778" si="117">MID(A3715,6,3)</f>
        <v>308</v>
      </c>
    </row>
    <row r="3716" spans="1:30" hidden="1" x14ac:dyDescent="0.25">
      <c r="A3716" s="97" t="s">
        <v>1702</v>
      </c>
      <c r="B3716" s="97" t="s">
        <v>119</v>
      </c>
      <c r="C3716" s="97" t="s">
        <v>1677</v>
      </c>
      <c r="D3716" s="97">
        <v>14301</v>
      </c>
      <c r="E3716" s="97" t="s">
        <v>122</v>
      </c>
      <c r="F3716" s="98">
        <v>15</v>
      </c>
      <c r="G3716" s="98" t="s">
        <v>142</v>
      </c>
      <c r="H3716" s="97">
        <v>19</v>
      </c>
      <c r="I3716" s="97" t="s">
        <v>124</v>
      </c>
      <c r="J3716" s="97" t="s">
        <v>125</v>
      </c>
      <c r="K3716" s="97" t="s">
        <v>1703</v>
      </c>
      <c r="L3716" s="97"/>
      <c r="M3716" s="97"/>
      <c r="N3716" s="97" t="s">
        <v>1704</v>
      </c>
      <c r="O3716" s="97" t="s">
        <v>128</v>
      </c>
      <c r="P3716" s="97" t="s">
        <v>1680</v>
      </c>
      <c r="Q3716" s="97" t="s">
        <v>178</v>
      </c>
      <c r="R3716" s="97" t="s">
        <v>131</v>
      </c>
      <c r="S3716" s="97" t="s">
        <v>149</v>
      </c>
      <c r="T3716" s="97" t="s">
        <v>150</v>
      </c>
      <c r="U3716" s="97" t="s">
        <v>134</v>
      </c>
      <c r="V3716" s="97" t="s">
        <v>135</v>
      </c>
      <c r="W3716" s="97" t="s">
        <v>136</v>
      </c>
      <c r="X3716" s="97"/>
      <c r="Y3716" s="99"/>
      <c r="Z3716" s="99"/>
      <c r="AA3716" s="99">
        <v>154091.51999999999</v>
      </c>
      <c r="AB3716" s="99">
        <v>154091.51999999999</v>
      </c>
      <c r="AC3716">
        <f t="shared" si="116"/>
        <v>1000</v>
      </c>
      <c r="AD3716" t="str">
        <f t="shared" si="117"/>
        <v>308</v>
      </c>
    </row>
    <row r="3717" spans="1:30" hidden="1" x14ac:dyDescent="0.25">
      <c r="A3717" t="s">
        <v>1702</v>
      </c>
      <c r="B3717" t="s">
        <v>119</v>
      </c>
      <c r="C3717" t="s">
        <v>1677</v>
      </c>
      <c r="D3717" t="s">
        <v>186</v>
      </c>
      <c r="E3717" t="s">
        <v>122</v>
      </c>
      <c r="F3717" t="s">
        <v>159</v>
      </c>
      <c r="G3717" t="s">
        <v>160</v>
      </c>
      <c r="H3717" t="s">
        <v>143</v>
      </c>
      <c r="I3717" t="s">
        <v>124</v>
      </c>
      <c r="J3717" t="s">
        <v>125</v>
      </c>
      <c r="K3717" t="s">
        <v>1703</v>
      </c>
      <c r="N3717" t="s">
        <v>1704</v>
      </c>
      <c r="O3717" t="s">
        <v>128</v>
      </c>
      <c r="P3717" t="s">
        <v>1680</v>
      </c>
      <c r="Q3717" t="s">
        <v>188</v>
      </c>
      <c r="R3717" t="s">
        <v>131</v>
      </c>
      <c r="S3717" t="s">
        <v>164</v>
      </c>
      <c r="T3717" t="s">
        <v>165</v>
      </c>
      <c r="U3717" t="s">
        <v>151</v>
      </c>
      <c r="V3717" t="s">
        <v>135</v>
      </c>
      <c r="W3717" t="s">
        <v>136</v>
      </c>
      <c r="X3717" t="s">
        <v>1705</v>
      </c>
      <c r="Y3717" s="94">
        <v>12000</v>
      </c>
      <c r="Z3717" s="94">
        <v>0</v>
      </c>
      <c r="AA3717" s="94">
        <v>12000</v>
      </c>
      <c r="AB3717" s="94">
        <v>12000</v>
      </c>
      <c r="AC3717">
        <f t="shared" si="116"/>
        <v>2000</v>
      </c>
      <c r="AD3717" t="str">
        <f t="shared" si="117"/>
        <v>308</v>
      </c>
    </row>
    <row r="3718" spans="1:30" hidden="1" x14ac:dyDescent="0.25">
      <c r="A3718" t="s">
        <v>1702</v>
      </c>
      <c r="B3718" t="s">
        <v>119</v>
      </c>
      <c r="C3718" t="s">
        <v>1677</v>
      </c>
      <c r="D3718" t="s">
        <v>192</v>
      </c>
      <c r="E3718" t="s">
        <v>122</v>
      </c>
      <c r="F3718" t="s">
        <v>159</v>
      </c>
      <c r="G3718" t="s">
        <v>160</v>
      </c>
      <c r="H3718" t="s">
        <v>143</v>
      </c>
      <c r="I3718" t="s">
        <v>124</v>
      </c>
      <c r="J3718" t="s">
        <v>125</v>
      </c>
      <c r="K3718" t="s">
        <v>1703</v>
      </c>
      <c r="N3718" t="s">
        <v>1704</v>
      </c>
      <c r="O3718" t="s">
        <v>128</v>
      </c>
      <c r="P3718" t="s">
        <v>1680</v>
      </c>
      <c r="Q3718" t="s">
        <v>193</v>
      </c>
      <c r="R3718" t="s">
        <v>131</v>
      </c>
      <c r="S3718" t="s">
        <v>164</v>
      </c>
      <c r="T3718" t="s">
        <v>165</v>
      </c>
      <c r="U3718" t="s">
        <v>151</v>
      </c>
      <c r="V3718" t="s">
        <v>135</v>
      </c>
      <c r="W3718" t="s">
        <v>136</v>
      </c>
      <c r="X3718" t="s">
        <v>1705</v>
      </c>
      <c r="Y3718" s="94">
        <v>12000</v>
      </c>
      <c r="Z3718" s="94">
        <v>0</v>
      </c>
      <c r="AA3718" s="94">
        <v>12000</v>
      </c>
      <c r="AB3718" s="94">
        <v>12000</v>
      </c>
      <c r="AC3718">
        <f t="shared" si="116"/>
        <v>2000</v>
      </c>
      <c r="AD3718" t="str">
        <f t="shared" si="117"/>
        <v>308</v>
      </c>
    </row>
    <row r="3719" spans="1:30" hidden="1" x14ac:dyDescent="0.25">
      <c r="A3719" s="97" t="s">
        <v>1706</v>
      </c>
      <c r="B3719" s="97" t="s">
        <v>119</v>
      </c>
      <c r="C3719" s="97" t="s">
        <v>1677</v>
      </c>
      <c r="D3719" s="97" t="s">
        <v>141</v>
      </c>
      <c r="E3719" s="97" t="s">
        <v>122</v>
      </c>
      <c r="F3719" s="98">
        <v>15</v>
      </c>
      <c r="G3719" s="98" t="s">
        <v>142</v>
      </c>
      <c r="H3719" s="97" t="s">
        <v>143</v>
      </c>
      <c r="I3719" s="97" t="s">
        <v>124</v>
      </c>
      <c r="J3719" s="97" t="s">
        <v>125</v>
      </c>
      <c r="K3719" s="97" t="s">
        <v>1707</v>
      </c>
      <c r="L3719" s="97"/>
      <c r="M3719" s="97"/>
      <c r="N3719" s="97" t="s">
        <v>1708</v>
      </c>
      <c r="O3719" s="97" t="s">
        <v>128</v>
      </c>
      <c r="P3719" s="97" t="s">
        <v>1680</v>
      </c>
      <c r="Q3719" s="97" t="s">
        <v>148</v>
      </c>
      <c r="R3719" s="97" t="s">
        <v>131</v>
      </c>
      <c r="S3719" s="97" t="s">
        <v>149</v>
      </c>
      <c r="T3719" s="97" t="s">
        <v>150</v>
      </c>
      <c r="U3719" s="97" t="s">
        <v>151</v>
      </c>
      <c r="V3719" s="97" t="s">
        <v>135</v>
      </c>
      <c r="W3719" s="97" t="s">
        <v>136</v>
      </c>
      <c r="X3719" s="97"/>
      <c r="Y3719" s="99"/>
      <c r="Z3719" s="99"/>
      <c r="AA3719" s="99">
        <v>427392</v>
      </c>
      <c r="AB3719" s="99">
        <v>427392</v>
      </c>
      <c r="AC3719">
        <f t="shared" si="116"/>
        <v>1000</v>
      </c>
      <c r="AD3719" t="str">
        <f t="shared" si="117"/>
        <v>308</v>
      </c>
    </row>
    <row r="3720" spans="1:30" hidden="1" x14ac:dyDescent="0.25">
      <c r="A3720" s="97" t="s">
        <v>1706</v>
      </c>
      <c r="B3720" s="97" t="s">
        <v>119</v>
      </c>
      <c r="C3720" s="97" t="s">
        <v>1677</v>
      </c>
      <c r="D3720" s="97">
        <v>13201</v>
      </c>
      <c r="E3720" s="97" t="s">
        <v>122</v>
      </c>
      <c r="F3720" s="98">
        <v>15</v>
      </c>
      <c r="G3720" s="98" t="s">
        <v>142</v>
      </c>
      <c r="H3720" s="97">
        <v>19</v>
      </c>
      <c r="I3720" s="97" t="s">
        <v>124</v>
      </c>
      <c r="J3720" s="97" t="s">
        <v>125</v>
      </c>
      <c r="K3720" s="97" t="s">
        <v>1707</v>
      </c>
      <c r="L3720" s="97"/>
      <c r="M3720" s="97"/>
      <c r="N3720" s="97" t="s">
        <v>1708</v>
      </c>
      <c r="O3720" s="97" t="s">
        <v>128</v>
      </c>
      <c r="P3720" s="97" t="s">
        <v>1680</v>
      </c>
      <c r="Q3720" s="97" t="s">
        <v>152</v>
      </c>
      <c r="R3720" s="97" t="s">
        <v>131</v>
      </c>
      <c r="S3720" s="97" t="s">
        <v>149</v>
      </c>
      <c r="T3720" s="97" t="s">
        <v>150</v>
      </c>
      <c r="U3720" s="97" t="s">
        <v>134</v>
      </c>
      <c r="V3720" s="97" t="s">
        <v>135</v>
      </c>
      <c r="W3720" s="97" t="s">
        <v>136</v>
      </c>
      <c r="X3720" s="97"/>
      <c r="Y3720" s="99"/>
      <c r="Z3720" s="99"/>
      <c r="AA3720" s="99">
        <v>17808</v>
      </c>
      <c r="AB3720" s="99">
        <v>17808</v>
      </c>
      <c r="AC3720">
        <f t="shared" si="116"/>
        <v>1000</v>
      </c>
      <c r="AD3720" t="str">
        <f t="shared" si="117"/>
        <v>308</v>
      </c>
    </row>
    <row r="3721" spans="1:30" hidden="1" x14ac:dyDescent="0.25">
      <c r="A3721" s="97" t="s">
        <v>1706</v>
      </c>
      <c r="B3721" s="97" t="s">
        <v>119</v>
      </c>
      <c r="C3721" s="97" t="s">
        <v>1677</v>
      </c>
      <c r="D3721" s="97">
        <v>13203</v>
      </c>
      <c r="E3721" s="97" t="s">
        <v>122</v>
      </c>
      <c r="F3721" s="98">
        <v>15</v>
      </c>
      <c r="G3721" s="98" t="s">
        <v>142</v>
      </c>
      <c r="H3721" s="97">
        <v>19</v>
      </c>
      <c r="I3721" s="97" t="s">
        <v>124</v>
      </c>
      <c r="J3721" s="97" t="s">
        <v>125</v>
      </c>
      <c r="K3721" s="97" t="s">
        <v>1707</v>
      </c>
      <c r="L3721" s="97"/>
      <c r="M3721" s="97"/>
      <c r="N3721" s="97" t="s">
        <v>1708</v>
      </c>
      <c r="O3721" s="97" t="s">
        <v>128</v>
      </c>
      <c r="P3721" s="97" t="s">
        <v>1680</v>
      </c>
      <c r="Q3721" s="97" t="s">
        <v>153</v>
      </c>
      <c r="R3721" s="97" t="s">
        <v>131</v>
      </c>
      <c r="S3721" s="97" t="s">
        <v>149</v>
      </c>
      <c r="T3721" s="97" t="s">
        <v>150</v>
      </c>
      <c r="U3721" s="97" t="s">
        <v>134</v>
      </c>
      <c r="V3721" s="97" t="s">
        <v>135</v>
      </c>
      <c r="W3721" s="97" t="s">
        <v>136</v>
      </c>
      <c r="X3721" s="97"/>
      <c r="Y3721" s="99"/>
      <c r="Z3721" s="99"/>
      <c r="AA3721" s="99">
        <v>71232</v>
      </c>
      <c r="AB3721" s="99">
        <v>71232</v>
      </c>
      <c r="AC3721">
        <f t="shared" si="116"/>
        <v>1000</v>
      </c>
      <c r="AD3721" t="str">
        <f t="shared" si="117"/>
        <v>308</v>
      </c>
    </row>
    <row r="3722" spans="1:30" hidden="1" x14ac:dyDescent="0.25">
      <c r="A3722" s="97" t="s">
        <v>1706</v>
      </c>
      <c r="B3722" s="97" t="s">
        <v>119</v>
      </c>
      <c r="C3722" s="97" t="s">
        <v>1677</v>
      </c>
      <c r="D3722" s="97">
        <v>14101</v>
      </c>
      <c r="E3722" s="97" t="s">
        <v>122</v>
      </c>
      <c r="F3722" s="98">
        <v>15</v>
      </c>
      <c r="G3722" s="98" t="s">
        <v>142</v>
      </c>
      <c r="H3722" s="97">
        <v>19</v>
      </c>
      <c r="I3722" s="97" t="s">
        <v>124</v>
      </c>
      <c r="J3722" s="97" t="s">
        <v>125</v>
      </c>
      <c r="K3722" s="97" t="s">
        <v>1707</v>
      </c>
      <c r="L3722" s="97"/>
      <c r="M3722" s="97"/>
      <c r="N3722" s="97" t="s">
        <v>1708</v>
      </c>
      <c r="O3722" s="97" t="s">
        <v>128</v>
      </c>
      <c r="P3722" s="97" t="s">
        <v>1680</v>
      </c>
      <c r="Q3722" s="97" t="s">
        <v>154</v>
      </c>
      <c r="R3722" s="97" t="s">
        <v>131</v>
      </c>
      <c r="S3722" s="97" t="s">
        <v>149</v>
      </c>
      <c r="T3722" s="97" t="s">
        <v>150</v>
      </c>
      <c r="U3722" s="97" t="s">
        <v>134</v>
      </c>
      <c r="V3722" s="97" t="s">
        <v>135</v>
      </c>
      <c r="W3722" s="97" t="s">
        <v>136</v>
      </c>
      <c r="X3722" s="97"/>
      <c r="Y3722" s="99"/>
      <c r="Z3722" s="99"/>
      <c r="AA3722" s="99">
        <v>23506.560000000001</v>
      </c>
      <c r="AB3722" s="99">
        <v>23506.560000000001</v>
      </c>
      <c r="AC3722">
        <f t="shared" si="116"/>
        <v>1000</v>
      </c>
      <c r="AD3722" t="str">
        <f t="shared" si="117"/>
        <v>308</v>
      </c>
    </row>
    <row r="3723" spans="1:30" hidden="1" x14ac:dyDescent="0.25">
      <c r="A3723" s="97" t="s">
        <v>1706</v>
      </c>
      <c r="B3723" s="97" t="s">
        <v>119</v>
      </c>
      <c r="C3723" s="97" t="s">
        <v>1677</v>
      </c>
      <c r="D3723" s="97">
        <v>14103</v>
      </c>
      <c r="E3723" s="97" t="s">
        <v>122</v>
      </c>
      <c r="F3723" s="98">
        <v>15</v>
      </c>
      <c r="G3723" s="98" t="s">
        <v>142</v>
      </c>
      <c r="H3723" s="97">
        <v>19</v>
      </c>
      <c r="I3723" s="97" t="s">
        <v>124</v>
      </c>
      <c r="J3723" s="97" t="s">
        <v>125</v>
      </c>
      <c r="K3723" s="97" t="s">
        <v>1707</v>
      </c>
      <c r="L3723" s="97"/>
      <c r="M3723" s="97"/>
      <c r="N3723" s="97" t="s">
        <v>1708</v>
      </c>
      <c r="O3723" s="97" t="s">
        <v>128</v>
      </c>
      <c r="P3723" s="97" t="s">
        <v>1680</v>
      </c>
      <c r="Q3723" s="97" t="s">
        <v>155</v>
      </c>
      <c r="R3723" s="97" t="s">
        <v>131</v>
      </c>
      <c r="S3723" s="97" t="s">
        <v>149</v>
      </c>
      <c r="T3723" s="97" t="s">
        <v>150</v>
      </c>
      <c r="U3723" s="97" t="s">
        <v>134</v>
      </c>
      <c r="V3723" s="97" t="s">
        <v>135</v>
      </c>
      <c r="W3723" s="97" t="s">
        <v>136</v>
      </c>
      <c r="X3723" s="97"/>
      <c r="Y3723" s="99"/>
      <c r="Z3723" s="99"/>
      <c r="AA3723" s="99">
        <v>9616.32</v>
      </c>
      <c r="AB3723" s="99">
        <v>9616.32</v>
      </c>
      <c r="AC3723">
        <f t="shared" si="116"/>
        <v>1000</v>
      </c>
      <c r="AD3723" t="str">
        <f t="shared" si="117"/>
        <v>308</v>
      </c>
    </row>
    <row r="3724" spans="1:30" hidden="1" x14ac:dyDescent="0.25">
      <c r="A3724" s="97" t="s">
        <v>1706</v>
      </c>
      <c r="B3724" s="97" t="s">
        <v>119</v>
      </c>
      <c r="C3724" s="97" t="s">
        <v>1677</v>
      </c>
      <c r="D3724" s="97">
        <v>14201</v>
      </c>
      <c r="E3724" s="97" t="s">
        <v>122</v>
      </c>
      <c r="F3724" s="98">
        <v>15</v>
      </c>
      <c r="G3724" s="98" t="s">
        <v>142</v>
      </c>
      <c r="H3724" s="97">
        <v>19</v>
      </c>
      <c r="I3724" s="97" t="s">
        <v>124</v>
      </c>
      <c r="J3724" s="97" t="s">
        <v>125</v>
      </c>
      <c r="K3724" s="97" t="s">
        <v>1707</v>
      </c>
      <c r="L3724" s="97"/>
      <c r="M3724" s="97"/>
      <c r="N3724" s="97" t="s">
        <v>1708</v>
      </c>
      <c r="O3724" s="97" t="s">
        <v>128</v>
      </c>
      <c r="P3724" s="97" t="s">
        <v>1680</v>
      </c>
      <c r="Q3724" s="97" t="s">
        <v>156</v>
      </c>
      <c r="R3724" s="97" t="s">
        <v>131</v>
      </c>
      <c r="S3724" s="97" t="s">
        <v>149</v>
      </c>
      <c r="T3724" s="97" t="s">
        <v>150</v>
      </c>
      <c r="U3724" s="97" t="s">
        <v>134</v>
      </c>
      <c r="V3724" s="97" t="s">
        <v>135</v>
      </c>
      <c r="W3724" s="97" t="s">
        <v>136</v>
      </c>
      <c r="X3724" s="97"/>
      <c r="Y3724" s="99"/>
      <c r="Z3724" s="99"/>
      <c r="AA3724" s="99">
        <v>21369.600000000002</v>
      </c>
      <c r="AB3724" s="99">
        <v>21369.599999999999</v>
      </c>
      <c r="AC3724">
        <f t="shared" si="116"/>
        <v>1000</v>
      </c>
      <c r="AD3724" t="str">
        <f t="shared" si="117"/>
        <v>308</v>
      </c>
    </row>
    <row r="3725" spans="1:30" hidden="1" x14ac:dyDescent="0.25">
      <c r="A3725" s="97" t="s">
        <v>1706</v>
      </c>
      <c r="B3725" s="97" t="s">
        <v>119</v>
      </c>
      <c r="C3725" s="97" t="s">
        <v>1677</v>
      </c>
      <c r="D3725" s="97">
        <v>14301</v>
      </c>
      <c r="E3725" s="97" t="s">
        <v>122</v>
      </c>
      <c r="F3725" s="98">
        <v>15</v>
      </c>
      <c r="G3725" s="98" t="s">
        <v>142</v>
      </c>
      <c r="H3725" s="97">
        <v>19</v>
      </c>
      <c r="I3725" s="97" t="s">
        <v>124</v>
      </c>
      <c r="J3725" s="97" t="s">
        <v>125</v>
      </c>
      <c r="K3725" s="97" t="s">
        <v>1707</v>
      </c>
      <c r="L3725" s="97"/>
      <c r="M3725" s="97"/>
      <c r="N3725" s="97" t="s">
        <v>1708</v>
      </c>
      <c r="O3725" s="97" t="s">
        <v>128</v>
      </c>
      <c r="P3725" s="97" t="s">
        <v>1680</v>
      </c>
      <c r="Q3725" s="97" t="s">
        <v>178</v>
      </c>
      <c r="R3725" s="97" t="s">
        <v>131</v>
      </c>
      <c r="S3725" s="97" t="s">
        <v>149</v>
      </c>
      <c r="T3725" s="97" t="s">
        <v>150</v>
      </c>
      <c r="U3725" s="97" t="s">
        <v>134</v>
      </c>
      <c r="V3725" s="97" t="s">
        <v>135</v>
      </c>
      <c r="W3725" s="97" t="s">
        <v>136</v>
      </c>
      <c r="X3725" s="97"/>
      <c r="Y3725" s="99"/>
      <c r="Z3725" s="99"/>
      <c r="AA3725" s="99">
        <v>25643.52</v>
      </c>
      <c r="AB3725" s="99">
        <v>25643.52</v>
      </c>
      <c r="AC3725">
        <f t="shared" si="116"/>
        <v>1000</v>
      </c>
      <c r="AD3725" t="str">
        <f t="shared" si="117"/>
        <v>308</v>
      </c>
    </row>
    <row r="3726" spans="1:30" hidden="1" x14ac:dyDescent="0.25">
      <c r="A3726" t="s">
        <v>1706</v>
      </c>
      <c r="B3726" t="s">
        <v>119</v>
      </c>
      <c r="C3726" t="s">
        <v>1677</v>
      </c>
      <c r="D3726" t="s">
        <v>186</v>
      </c>
      <c r="E3726" t="s">
        <v>122</v>
      </c>
      <c r="F3726" t="s">
        <v>159</v>
      </c>
      <c r="G3726" t="s">
        <v>160</v>
      </c>
      <c r="H3726" t="s">
        <v>143</v>
      </c>
      <c r="I3726" t="s">
        <v>124</v>
      </c>
      <c r="J3726" t="s">
        <v>125</v>
      </c>
      <c r="K3726" t="s">
        <v>1707</v>
      </c>
      <c r="N3726" t="s">
        <v>1708</v>
      </c>
      <c r="O3726" t="s">
        <v>128</v>
      </c>
      <c r="P3726" t="s">
        <v>1680</v>
      </c>
      <c r="Q3726" t="s">
        <v>188</v>
      </c>
      <c r="R3726" t="s">
        <v>131</v>
      </c>
      <c r="S3726" t="s">
        <v>164</v>
      </c>
      <c r="T3726" t="s">
        <v>165</v>
      </c>
      <c r="U3726" t="s">
        <v>151</v>
      </c>
      <c r="V3726" t="s">
        <v>135</v>
      </c>
      <c r="W3726" t="s">
        <v>136</v>
      </c>
      <c r="X3726" t="s">
        <v>1709</v>
      </c>
      <c r="Y3726" s="94">
        <v>12000</v>
      </c>
      <c r="Z3726" s="94">
        <v>0</v>
      </c>
      <c r="AA3726" s="94">
        <v>12000</v>
      </c>
      <c r="AB3726" s="94">
        <v>12000</v>
      </c>
      <c r="AC3726">
        <f t="shared" si="116"/>
        <v>2000</v>
      </c>
      <c r="AD3726" t="str">
        <f t="shared" si="117"/>
        <v>308</v>
      </c>
    </row>
    <row r="3727" spans="1:30" hidden="1" x14ac:dyDescent="0.25">
      <c r="A3727" t="s">
        <v>1706</v>
      </c>
      <c r="B3727" t="s">
        <v>119</v>
      </c>
      <c r="C3727" t="s">
        <v>1677</v>
      </c>
      <c r="D3727" t="s">
        <v>192</v>
      </c>
      <c r="E3727" t="s">
        <v>122</v>
      </c>
      <c r="F3727" t="s">
        <v>159</v>
      </c>
      <c r="G3727" t="s">
        <v>160</v>
      </c>
      <c r="H3727" t="s">
        <v>143</v>
      </c>
      <c r="I3727" t="s">
        <v>124</v>
      </c>
      <c r="J3727" t="s">
        <v>125</v>
      </c>
      <c r="K3727" t="s">
        <v>1707</v>
      </c>
      <c r="N3727" t="s">
        <v>1708</v>
      </c>
      <c r="O3727" t="s">
        <v>128</v>
      </c>
      <c r="P3727" t="s">
        <v>1680</v>
      </c>
      <c r="Q3727" t="s">
        <v>193</v>
      </c>
      <c r="R3727" t="s">
        <v>131</v>
      </c>
      <c r="S3727" t="s">
        <v>164</v>
      </c>
      <c r="T3727" t="s">
        <v>165</v>
      </c>
      <c r="U3727" t="s">
        <v>151</v>
      </c>
      <c r="V3727" t="s">
        <v>135</v>
      </c>
      <c r="W3727" t="s">
        <v>136</v>
      </c>
      <c r="X3727" t="s">
        <v>1709</v>
      </c>
      <c r="Y3727" s="94">
        <v>12000</v>
      </c>
      <c r="Z3727" s="94">
        <v>0</v>
      </c>
      <c r="AA3727" s="94">
        <v>12000</v>
      </c>
      <c r="AB3727" s="94">
        <v>12000</v>
      </c>
      <c r="AC3727">
        <f t="shared" si="116"/>
        <v>2000</v>
      </c>
      <c r="AD3727" t="str">
        <f t="shared" si="117"/>
        <v>308</v>
      </c>
    </row>
    <row r="3728" spans="1:30" hidden="1" x14ac:dyDescent="0.25">
      <c r="A3728" s="97" t="s">
        <v>1710</v>
      </c>
      <c r="B3728" s="97" t="s">
        <v>119</v>
      </c>
      <c r="C3728" s="97" t="s">
        <v>1677</v>
      </c>
      <c r="D3728" s="97" t="s">
        <v>141</v>
      </c>
      <c r="E3728" s="97" t="s">
        <v>122</v>
      </c>
      <c r="F3728" s="98">
        <v>15</v>
      </c>
      <c r="G3728" s="98" t="s">
        <v>142</v>
      </c>
      <c r="H3728" s="97" t="s">
        <v>143</v>
      </c>
      <c r="I3728" s="97" t="s">
        <v>124</v>
      </c>
      <c r="J3728" s="97" t="s">
        <v>125</v>
      </c>
      <c r="K3728" s="97" t="s">
        <v>1711</v>
      </c>
      <c r="L3728" s="97"/>
      <c r="M3728" s="97"/>
      <c r="N3728" s="97" t="s">
        <v>1712</v>
      </c>
      <c r="O3728" s="97" t="s">
        <v>128</v>
      </c>
      <c r="P3728" s="97" t="s">
        <v>1680</v>
      </c>
      <c r="Q3728" s="97" t="s">
        <v>148</v>
      </c>
      <c r="R3728" s="97" t="s">
        <v>131</v>
      </c>
      <c r="S3728" s="97" t="s">
        <v>149</v>
      </c>
      <c r="T3728" s="97" t="s">
        <v>150</v>
      </c>
      <c r="U3728" s="97" t="s">
        <v>151</v>
      </c>
      <c r="V3728" s="97" t="s">
        <v>135</v>
      </c>
      <c r="W3728" s="97" t="s">
        <v>136</v>
      </c>
      <c r="X3728" s="97"/>
      <c r="Y3728" s="99"/>
      <c r="Z3728" s="99"/>
      <c r="AA3728" s="99">
        <v>577920</v>
      </c>
      <c r="AB3728" s="99">
        <v>577920</v>
      </c>
      <c r="AC3728">
        <f t="shared" si="116"/>
        <v>1000</v>
      </c>
      <c r="AD3728" t="str">
        <f t="shared" si="117"/>
        <v>308</v>
      </c>
    </row>
    <row r="3729" spans="1:30" hidden="1" x14ac:dyDescent="0.25">
      <c r="A3729" s="97" t="s">
        <v>1710</v>
      </c>
      <c r="B3729" s="97" t="s">
        <v>119</v>
      </c>
      <c r="C3729" s="97" t="s">
        <v>1677</v>
      </c>
      <c r="D3729" s="97">
        <v>13201</v>
      </c>
      <c r="E3729" s="97" t="s">
        <v>122</v>
      </c>
      <c r="F3729" s="98">
        <v>15</v>
      </c>
      <c r="G3729" s="98" t="s">
        <v>142</v>
      </c>
      <c r="H3729" s="97">
        <v>19</v>
      </c>
      <c r="I3729" s="97" t="s">
        <v>124</v>
      </c>
      <c r="J3729" s="97" t="s">
        <v>125</v>
      </c>
      <c r="K3729" s="97" t="s">
        <v>1711</v>
      </c>
      <c r="L3729" s="97"/>
      <c r="M3729" s="97"/>
      <c r="N3729" s="97" t="s">
        <v>1712</v>
      </c>
      <c r="O3729" s="97" t="s">
        <v>128</v>
      </c>
      <c r="P3729" s="97" t="s">
        <v>1680</v>
      </c>
      <c r="Q3729" s="97" t="s">
        <v>152</v>
      </c>
      <c r="R3729" s="97" t="s">
        <v>131</v>
      </c>
      <c r="S3729" s="97" t="s">
        <v>149</v>
      </c>
      <c r="T3729" s="97" t="s">
        <v>150</v>
      </c>
      <c r="U3729" s="97" t="s">
        <v>134</v>
      </c>
      <c r="V3729" s="97" t="s">
        <v>135</v>
      </c>
      <c r="W3729" s="97" t="s">
        <v>136</v>
      </c>
      <c r="X3729" s="97"/>
      <c r="Y3729" s="99"/>
      <c r="Z3729" s="99"/>
      <c r="AA3729" s="99">
        <v>24080</v>
      </c>
      <c r="AB3729" s="99">
        <v>24080</v>
      </c>
      <c r="AC3729">
        <f t="shared" si="116"/>
        <v>1000</v>
      </c>
      <c r="AD3729" t="str">
        <f t="shared" si="117"/>
        <v>308</v>
      </c>
    </row>
    <row r="3730" spans="1:30" hidden="1" x14ac:dyDescent="0.25">
      <c r="A3730" s="97" t="s">
        <v>1710</v>
      </c>
      <c r="B3730" s="97" t="s">
        <v>119</v>
      </c>
      <c r="C3730" s="97" t="s">
        <v>1677</v>
      </c>
      <c r="D3730" s="97">
        <v>13203</v>
      </c>
      <c r="E3730" s="97" t="s">
        <v>122</v>
      </c>
      <c r="F3730" s="98">
        <v>15</v>
      </c>
      <c r="G3730" s="98" t="s">
        <v>142</v>
      </c>
      <c r="H3730" s="97">
        <v>19</v>
      </c>
      <c r="I3730" s="97" t="s">
        <v>124</v>
      </c>
      <c r="J3730" s="97" t="s">
        <v>125</v>
      </c>
      <c r="K3730" s="97" t="s">
        <v>1711</v>
      </c>
      <c r="L3730" s="97"/>
      <c r="M3730" s="97"/>
      <c r="N3730" s="97" t="s">
        <v>1712</v>
      </c>
      <c r="O3730" s="97" t="s">
        <v>128</v>
      </c>
      <c r="P3730" s="97" t="s">
        <v>1680</v>
      </c>
      <c r="Q3730" s="97" t="s">
        <v>153</v>
      </c>
      <c r="R3730" s="97" t="s">
        <v>131</v>
      </c>
      <c r="S3730" s="97" t="s">
        <v>149</v>
      </c>
      <c r="T3730" s="97" t="s">
        <v>150</v>
      </c>
      <c r="U3730" s="97" t="s">
        <v>134</v>
      </c>
      <c r="V3730" s="97" t="s">
        <v>135</v>
      </c>
      <c r="W3730" s="97" t="s">
        <v>136</v>
      </c>
      <c r="X3730" s="97"/>
      <c r="Y3730" s="99"/>
      <c r="Z3730" s="99"/>
      <c r="AA3730" s="99">
        <v>96320</v>
      </c>
      <c r="AB3730" s="99">
        <v>96320</v>
      </c>
      <c r="AC3730">
        <f t="shared" si="116"/>
        <v>1000</v>
      </c>
      <c r="AD3730" t="str">
        <f t="shared" si="117"/>
        <v>308</v>
      </c>
    </row>
    <row r="3731" spans="1:30" hidden="1" x14ac:dyDescent="0.25">
      <c r="A3731" s="97" t="s">
        <v>1710</v>
      </c>
      <c r="B3731" s="97" t="s">
        <v>119</v>
      </c>
      <c r="C3731" s="97" t="s">
        <v>1677</v>
      </c>
      <c r="D3731" s="97">
        <v>14101</v>
      </c>
      <c r="E3731" s="97" t="s">
        <v>122</v>
      </c>
      <c r="F3731" s="98">
        <v>15</v>
      </c>
      <c r="G3731" s="98" t="s">
        <v>142</v>
      </c>
      <c r="H3731" s="97">
        <v>19</v>
      </c>
      <c r="I3731" s="97" t="s">
        <v>124</v>
      </c>
      <c r="J3731" s="97" t="s">
        <v>125</v>
      </c>
      <c r="K3731" s="97" t="s">
        <v>1711</v>
      </c>
      <c r="L3731" s="97"/>
      <c r="M3731" s="97"/>
      <c r="N3731" s="97" t="s">
        <v>1712</v>
      </c>
      <c r="O3731" s="97" t="s">
        <v>128</v>
      </c>
      <c r="P3731" s="97" t="s">
        <v>1680</v>
      </c>
      <c r="Q3731" s="97" t="s">
        <v>154</v>
      </c>
      <c r="R3731" s="97" t="s">
        <v>131</v>
      </c>
      <c r="S3731" s="97" t="s">
        <v>149</v>
      </c>
      <c r="T3731" s="97" t="s">
        <v>150</v>
      </c>
      <c r="U3731" s="97" t="s">
        <v>134</v>
      </c>
      <c r="V3731" s="97" t="s">
        <v>135</v>
      </c>
      <c r="W3731" s="97" t="s">
        <v>136</v>
      </c>
      <c r="X3731" s="97"/>
      <c r="Y3731" s="99"/>
      <c r="Z3731" s="99"/>
      <c r="AA3731" s="99">
        <v>31785.599999999999</v>
      </c>
      <c r="AB3731" s="99">
        <v>31785.599999999999</v>
      </c>
      <c r="AC3731">
        <f t="shared" si="116"/>
        <v>1000</v>
      </c>
      <c r="AD3731" t="str">
        <f t="shared" si="117"/>
        <v>308</v>
      </c>
    </row>
    <row r="3732" spans="1:30" hidden="1" x14ac:dyDescent="0.25">
      <c r="A3732" s="97" t="s">
        <v>1710</v>
      </c>
      <c r="B3732" s="97" t="s">
        <v>119</v>
      </c>
      <c r="C3732" s="97" t="s">
        <v>1677</v>
      </c>
      <c r="D3732" s="97">
        <v>14103</v>
      </c>
      <c r="E3732" s="97" t="s">
        <v>122</v>
      </c>
      <c r="F3732" s="98">
        <v>15</v>
      </c>
      <c r="G3732" s="98" t="s">
        <v>142</v>
      </c>
      <c r="H3732" s="97">
        <v>19</v>
      </c>
      <c r="I3732" s="97" t="s">
        <v>124</v>
      </c>
      <c r="J3732" s="97" t="s">
        <v>125</v>
      </c>
      <c r="K3732" s="97" t="s">
        <v>1711</v>
      </c>
      <c r="L3732" s="97"/>
      <c r="M3732" s="97"/>
      <c r="N3732" s="97" t="s">
        <v>1712</v>
      </c>
      <c r="O3732" s="97" t="s">
        <v>128</v>
      </c>
      <c r="P3732" s="97" t="s">
        <v>1680</v>
      </c>
      <c r="Q3732" s="97" t="s">
        <v>155</v>
      </c>
      <c r="R3732" s="97" t="s">
        <v>131</v>
      </c>
      <c r="S3732" s="97" t="s">
        <v>149</v>
      </c>
      <c r="T3732" s="97" t="s">
        <v>150</v>
      </c>
      <c r="U3732" s="97" t="s">
        <v>134</v>
      </c>
      <c r="V3732" s="97" t="s">
        <v>135</v>
      </c>
      <c r="W3732" s="97" t="s">
        <v>136</v>
      </c>
      <c r="X3732" s="97"/>
      <c r="Y3732" s="99"/>
      <c r="Z3732" s="99"/>
      <c r="AA3732" s="99">
        <v>13003.199999999999</v>
      </c>
      <c r="AB3732" s="99">
        <v>13003.2</v>
      </c>
      <c r="AC3732">
        <f t="shared" si="116"/>
        <v>1000</v>
      </c>
      <c r="AD3732" t="str">
        <f t="shared" si="117"/>
        <v>308</v>
      </c>
    </row>
    <row r="3733" spans="1:30" hidden="1" x14ac:dyDescent="0.25">
      <c r="A3733" s="97" t="s">
        <v>1710</v>
      </c>
      <c r="B3733" s="97" t="s">
        <v>119</v>
      </c>
      <c r="C3733" s="97" t="s">
        <v>1677</v>
      </c>
      <c r="D3733" s="97">
        <v>14201</v>
      </c>
      <c r="E3733" s="97" t="s">
        <v>122</v>
      </c>
      <c r="F3733" s="98">
        <v>15</v>
      </c>
      <c r="G3733" s="98" t="s">
        <v>142</v>
      </c>
      <c r="H3733" s="97">
        <v>19</v>
      </c>
      <c r="I3733" s="97" t="s">
        <v>124</v>
      </c>
      <c r="J3733" s="97" t="s">
        <v>125</v>
      </c>
      <c r="K3733" s="97" t="s">
        <v>1711</v>
      </c>
      <c r="L3733" s="97"/>
      <c r="M3733" s="97"/>
      <c r="N3733" s="97" t="s">
        <v>1712</v>
      </c>
      <c r="O3733" s="97" t="s">
        <v>128</v>
      </c>
      <c r="P3733" s="97" t="s">
        <v>1680</v>
      </c>
      <c r="Q3733" s="97" t="s">
        <v>156</v>
      </c>
      <c r="R3733" s="97" t="s">
        <v>131</v>
      </c>
      <c r="S3733" s="97" t="s">
        <v>149</v>
      </c>
      <c r="T3733" s="97" t="s">
        <v>150</v>
      </c>
      <c r="U3733" s="97" t="s">
        <v>134</v>
      </c>
      <c r="V3733" s="97" t="s">
        <v>135</v>
      </c>
      <c r="W3733" s="97" t="s">
        <v>136</v>
      </c>
      <c r="X3733" s="97"/>
      <c r="Y3733" s="99"/>
      <c r="Z3733" s="99"/>
      <c r="AA3733" s="99">
        <v>28896</v>
      </c>
      <c r="AB3733" s="99">
        <v>28896</v>
      </c>
      <c r="AC3733">
        <f t="shared" si="116"/>
        <v>1000</v>
      </c>
      <c r="AD3733" t="str">
        <f t="shared" si="117"/>
        <v>308</v>
      </c>
    </row>
    <row r="3734" spans="1:30" hidden="1" x14ac:dyDescent="0.25">
      <c r="A3734" s="97" t="s">
        <v>1710</v>
      </c>
      <c r="B3734" s="97" t="s">
        <v>119</v>
      </c>
      <c r="C3734" s="97" t="s">
        <v>1677</v>
      </c>
      <c r="D3734" s="97">
        <v>14301</v>
      </c>
      <c r="E3734" s="97" t="s">
        <v>122</v>
      </c>
      <c r="F3734" s="98">
        <v>15</v>
      </c>
      <c r="G3734" s="98" t="s">
        <v>142</v>
      </c>
      <c r="H3734" s="97">
        <v>19</v>
      </c>
      <c r="I3734" s="97" t="s">
        <v>124</v>
      </c>
      <c r="J3734" s="97" t="s">
        <v>125</v>
      </c>
      <c r="K3734" s="97" t="s">
        <v>1711</v>
      </c>
      <c r="L3734" s="97"/>
      <c r="M3734" s="97"/>
      <c r="N3734" s="97" t="s">
        <v>1712</v>
      </c>
      <c r="O3734" s="97" t="s">
        <v>128</v>
      </c>
      <c r="P3734" s="97" t="s">
        <v>1680</v>
      </c>
      <c r="Q3734" s="97" t="s">
        <v>178</v>
      </c>
      <c r="R3734" s="97" t="s">
        <v>131</v>
      </c>
      <c r="S3734" s="97" t="s">
        <v>149</v>
      </c>
      <c r="T3734" s="97" t="s">
        <v>150</v>
      </c>
      <c r="U3734" s="97" t="s">
        <v>134</v>
      </c>
      <c r="V3734" s="97" t="s">
        <v>135</v>
      </c>
      <c r="W3734" s="97" t="s">
        <v>136</v>
      </c>
      <c r="X3734" s="97"/>
      <c r="Y3734" s="99"/>
      <c r="Z3734" s="99"/>
      <c r="AA3734" s="99">
        <v>34675.199999999997</v>
      </c>
      <c r="AB3734" s="99">
        <v>34675.199999999997</v>
      </c>
      <c r="AC3734">
        <f t="shared" si="116"/>
        <v>1000</v>
      </c>
      <c r="AD3734" t="str">
        <f t="shared" si="117"/>
        <v>308</v>
      </c>
    </row>
    <row r="3735" spans="1:30" hidden="1" x14ac:dyDescent="0.25">
      <c r="A3735" t="s">
        <v>1710</v>
      </c>
      <c r="B3735" t="s">
        <v>119</v>
      </c>
      <c r="C3735" t="s">
        <v>1677</v>
      </c>
      <c r="D3735" t="s">
        <v>186</v>
      </c>
      <c r="E3735" t="s">
        <v>122</v>
      </c>
      <c r="F3735" t="s">
        <v>159</v>
      </c>
      <c r="G3735" t="s">
        <v>160</v>
      </c>
      <c r="H3735" t="s">
        <v>143</v>
      </c>
      <c r="I3735" t="s">
        <v>124</v>
      </c>
      <c r="J3735" t="s">
        <v>125</v>
      </c>
      <c r="K3735" t="s">
        <v>1711</v>
      </c>
      <c r="N3735" t="s">
        <v>1712</v>
      </c>
      <c r="O3735" t="s">
        <v>128</v>
      </c>
      <c r="P3735" t="s">
        <v>1680</v>
      </c>
      <c r="Q3735" t="s">
        <v>188</v>
      </c>
      <c r="R3735" t="s">
        <v>131</v>
      </c>
      <c r="S3735" t="s">
        <v>164</v>
      </c>
      <c r="T3735" t="s">
        <v>165</v>
      </c>
      <c r="U3735" t="s">
        <v>151</v>
      </c>
      <c r="V3735" t="s">
        <v>135</v>
      </c>
      <c r="W3735" t="s">
        <v>136</v>
      </c>
      <c r="X3735" t="s">
        <v>1713</v>
      </c>
      <c r="Y3735" s="94">
        <v>6000</v>
      </c>
      <c r="Z3735" s="94">
        <v>4376.34</v>
      </c>
      <c r="AA3735" s="94">
        <v>12000</v>
      </c>
      <c r="AB3735" s="94">
        <v>12000</v>
      </c>
      <c r="AC3735">
        <f t="shared" si="116"/>
        <v>2000</v>
      </c>
      <c r="AD3735" t="str">
        <f t="shared" si="117"/>
        <v>308</v>
      </c>
    </row>
    <row r="3736" spans="1:30" hidden="1" x14ac:dyDescent="0.25">
      <c r="A3736" t="s">
        <v>1710</v>
      </c>
      <c r="B3736" t="s">
        <v>119</v>
      </c>
      <c r="C3736" t="s">
        <v>1677</v>
      </c>
      <c r="D3736" t="s">
        <v>192</v>
      </c>
      <c r="E3736" t="s">
        <v>122</v>
      </c>
      <c r="F3736" t="s">
        <v>159</v>
      </c>
      <c r="G3736" t="s">
        <v>160</v>
      </c>
      <c r="H3736" t="s">
        <v>143</v>
      </c>
      <c r="I3736" t="s">
        <v>124</v>
      </c>
      <c r="J3736" t="s">
        <v>125</v>
      </c>
      <c r="K3736" t="s">
        <v>1711</v>
      </c>
      <c r="N3736" t="s">
        <v>1712</v>
      </c>
      <c r="O3736" t="s">
        <v>128</v>
      </c>
      <c r="P3736" t="s">
        <v>1680</v>
      </c>
      <c r="Q3736" t="s">
        <v>193</v>
      </c>
      <c r="R3736" t="s">
        <v>131</v>
      </c>
      <c r="S3736" t="s">
        <v>164</v>
      </c>
      <c r="T3736" t="s">
        <v>165</v>
      </c>
      <c r="U3736" t="s">
        <v>151</v>
      </c>
      <c r="V3736" t="s">
        <v>135</v>
      </c>
      <c r="W3736" t="s">
        <v>136</v>
      </c>
      <c r="X3736" t="s">
        <v>1713</v>
      </c>
      <c r="Y3736" s="94">
        <v>6000</v>
      </c>
      <c r="Z3736" s="94">
        <v>0</v>
      </c>
      <c r="AA3736" s="94">
        <v>12000</v>
      </c>
      <c r="AB3736" s="94">
        <v>12000</v>
      </c>
      <c r="AC3736">
        <f t="shared" si="116"/>
        <v>2000</v>
      </c>
      <c r="AD3736" t="str">
        <f t="shared" si="117"/>
        <v>308</v>
      </c>
    </row>
    <row r="3737" spans="1:30" hidden="1" x14ac:dyDescent="0.25">
      <c r="A3737" s="97" t="s">
        <v>1714</v>
      </c>
      <c r="B3737" s="97" t="s">
        <v>119</v>
      </c>
      <c r="C3737" s="97" t="s">
        <v>1677</v>
      </c>
      <c r="D3737" s="97" t="s">
        <v>141</v>
      </c>
      <c r="E3737" s="97" t="s">
        <v>122</v>
      </c>
      <c r="F3737" s="98">
        <v>15</v>
      </c>
      <c r="G3737" s="98" t="s">
        <v>142</v>
      </c>
      <c r="H3737" s="97" t="s">
        <v>143</v>
      </c>
      <c r="I3737" s="97" t="s">
        <v>124</v>
      </c>
      <c r="J3737" s="97" t="s">
        <v>125</v>
      </c>
      <c r="K3737" s="97" t="s">
        <v>1715</v>
      </c>
      <c r="L3737" s="97"/>
      <c r="M3737" s="97"/>
      <c r="N3737" s="97" t="s">
        <v>1716</v>
      </c>
      <c r="O3737" s="97" t="s">
        <v>128</v>
      </c>
      <c r="P3737" s="97" t="s">
        <v>1680</v>
      </c>
      <c r="Q3737" s="97" t="s">
        <v>148</v>
      </c>
      <c r="R3737" s="97" t="s">
        <v>131</v>
      </c>
      <c r="S3737" s="97" t="s">
        <v>149</v>
      </c>
      <c r="T3737" s="97" t="s">
        <v>150</v>
      </c>
      <c r="U3737" s="97" t="s">
        <v>151</v>
      </c>
      <c r="V3737" s="97" t="s">
        <v>135</v>
      </c>
      <c r="W3737" s="97" t="s">
        <v>136</v>
      </c>
      <c r="X3737" s="97"/>
      <c r="Y3737" s="99"/>
      <c r="Z3737" s="99"/>
      <c r="AA3737" s="99">
        <v>227676</v>
      </c>
      <c r="AB3737" s="99">
        <v>227676</v>
      </c>
      <c r="AC3737">
        <f t="shared" si="116"/>
        <v>1000</v>
      </c>
      <c r="AD3737" t="str">
        <f t="shared" si="117"/>
        <v>308</v>
      </c>
    </row>
    <row r="3738" spans="1:30" hidden="1" x14ac:dyDescent="0.25">
      <c r="A3738" s="97" t="s">
        <v>1714</v>
      </c>
      <c r="B3738" s="97" t="s">
        <v>119</v>
      </c>
      <c r="C3738" s="97" t="s">
        <v>1677</v>
      </c>
      <c r="D3738" s="97">
        <v>13201</v>
      </c>
      <c r="E3738" s="97" t="s">
        <v>122</v>
      </c>
      <c r="F3738" s="98">
        <v>15</v>
      </c>
      <c r="G3738" s="98" t="s">
        <v>142</v>
      </c>
      <c r="H3738" s="97">
        <v>19</v>
      </c>
      <c r="I3738" s="97" t="s">
        <v>124</v>
      </c>
      <c r="J3738" s="97" t="s">
        <v>125</v>
      </c>
      <c r="K3738" s="97" t="s">
        <v>1715</v>
      </c>
      <c r="L3738" s="97"/>
      <c r="M3738" s="97"/>
      <c r="N3738" s="97" t="s">
        <v>1716</v>
      </c>
      <c r="O3738" s="97" t="s">
        <v>128</v>
      </c>
      <c r="P3738" s="97" t="s">
        <v>1680</v>
      </c>
      <c r="Q3738" s="97" t="s">
        <v>152</v>
      </c>
      <c r="R3738" s="97" t="s">
        <v>131</v>
      </c>
      <c r="S3738" s="97" t="s">
        <v>149</v>
      </c>
      <c r="T3738" s="97" t="s">
        <v>150</v>
      </c>
      <c r="U3738" s="97" t="s">
        <v>134</v>
      </c>
      <c r="V3738" s="97" t="s">
        <v>135</v>
      </c>
      <c r="W3738" s="97" t="s">
        <v>136</v>
      </c>
      <c r="X3738" s="97"/>
      <c r="Y3738" s="99"/>
      <c r="Z3738" s="99"/>
      <c r="AA3738" s="99">
        <v>9486.5</v>
      </c>
      <c r="AB3738" s="99">
        <v>9486.5</v>
      </c>
      <c r="AC3738">
        <f t="shared" si="116"/>
        <v>1000</v>
      </c>
      <c r="AD3738" t="str">
        <f t="shared" si="117"/>
        <v>308</v>
      </c>
    </row>
    <row r="3739" spans="1:30" hidden="1" x14ac:dyDescent="0.25">
      <c r="A3739" s="97" t="s">
        <v>1714</v>
      </c>
      <c r="B3739" s="97" t="s">
        <v>119</v>
      </c>
      <c r="C3739" s="97" t="s">
        <v>1677</v>
      </c>
      <c r="D3739" s="97">
        <v>13203</v>
      </c>
      <c r="E3739" s="97" t="s">
        <v>122</v>
      </c>
      <c r="F3739" s="98">
        <v>15</v>
      </c>
      <c r="G3739" s="98" t="s">
        <v>142</v>
      </c>
      <c r="H3739" s="97">
        <v>19</v>
      </c>
      <c r="I3739" s="97" t="s">
        <v>124</v>
      </c>
      <c r="J3739" s="97" t="s">
        <v>125</v>
      </c>
      <c r="K3739" s="97" t="s">
        <v>1715</v>
      </c>
      <c r="L3739" s="97"/>
      <c r="M3739" s="97"/>
      <c r="N3739" s="97" t="s">
        <v>1716</v>
      </c>
      <c r="O3739" s="97" t="s">
        <v>128</v>
      </c>
      <c r="P3739" s="97" t="s">
        <v>1680</v>
      </c>
      <c r="Q3739" s="97" t="s">
        <v>153</v>
      </c>
      <c r="R3739" s="97" t="s">
        <v>131</v>
      </c>
      <c r="S3739" s="97" t="s">
        <v>149</v>
      </c>
      <c r="T3739" s="97" t="s">
        <v>150</v>
      </c>
      <c r="U3739" s="97" t="s">
        <v>134</v>
      </c>
      <c r="V3739" s="97" t="s">
        <v>135</v>
      </c>
      <c r="W3739" s="97" t="s">
        <v>136</v>
      </c>
      <c r="X3739" s="97"/>
      <c r="Y3739" s="99"/>
      <c r="Z3739" s="99"/>
      <c r="AA3739" s="99">
        <v>37946</v>
      </c>
      <c r="AB3739" s="99">
        <v>37946</v>
      </c>
      <c r="AC3739">
        <f t="shared" si="116"/>
        <v>1000</v>
      </c>
      <c r="AD3739" t="str">
        <f t="shared" si="117"/>
        <v>308</v>
      </c>
    </row>
    <row r="3740" spans="1:30" hidden="1" x14ac:dyDescent="0.25">
      <c r="A3740" s="97" t="s">
        <v>1714</v>
      </c>
      <c r="B3740" s="97" t="s">
        <v>119</v>
      </c>
      <c r="C3740" s="97" t="s">
        <v>1677</v>
      </c>
      <c r="D3740" s="97">
        <v>14101</v>
      </c>
      <c r="E3740" s="97" t="s">
        <v>122</v>
      </c>
      <c r="F3740" s="98">
        <v>15</v>
      </c>
      <c r="G3740" s="98" t="s">
        <v>142</v>
      </c>
      <c r="H3740" s="97">
        <v>19</v>
      </c>
      <c r="I3740" s="97" t="s">
        <v>124</v>
      </c>
      <c r="J3740" s="97" t="s">
        <v>125</v>
      </c>
      <c r="K3740" s="97" t="s">
        <v>1715</v>
      </c>
      <c r="L3740" s="97"/>
      <c r="M3740" s="97"/>
      <c r="N3740" s="97" t="s">
        <v>1716</v>
      </c>
      <c r="O3740" s="97" t="s">
        <v>128</v>
      </c>
      <c r="P3740" s="97" t="s">
        <v>1680</v>
      </c>
      <c r="Q3740" s="97" t="s">
        <v>154</v>
      </c>
      <c r="R3740" s="97" t="s">
        <v>131</v>
      </c>
      <c r="S3740" s="97" t="s">
        <v>149</v>
      </c>
      <c r="T3740" s="97" t="s">
        <v>150</v>
      </c>
      <c r="U3740" s="97" t="s">
        <v>134</v>
      </c>
      <c r="V3740" s="97" t="s">
        <v>135</v>
      </c>
      <c r="W3740" s="97" t="s">
        <v>136</v>
      </c>
      <c r="X3740" s="97"/>
      <c r="Y3740" s="99"/>
      <c r="Z3740" s="99"/>
      <c r="AA3740" s="99">
        <v>12522.18</v>
      </c>
      <c r="AB3740" s="99">
        <v>12522.18</v>
      </c>
      <c r="AC3740">
        <f t="shared" si="116"/>
        <v>1000</v>
      </c>
      <c r="AD3740" t="str">
        <f t="shared" si="117"/>
        <v>308</v>
      </c>
    </row>
    <row r="3741" spans="1:30" hidden="1" x14ac:dyDescent="0.25">
      <c r="A3741" s="97" t="s">
        <v>1714</v>
      </c>
      <c r="B3741" s="97" t="s">
        <v>119</v>
      </c>
      <c r="C3741" s="97" t="s">
        <v>1677</v>
      </c>
      <c r="D3741" s="97">
        <v>14103</v>
      </c>
      <c r="E3741" s="97" t="s">
        <v>122</v>
      </c>
      <c r="F3741" s="98">
        <v>15</v>
      </c>
      <c r="G3741" s="98" t="s">
        <v>142</v>
      </c>
      <c r="H3741" s="97">
        <v>19</v>
      </c>
      <c r="I3741" s="97" t="s">
        <v>124</v>
      </c>
      <c r="J3741" s="97" t="s">
        <v>125</v>
      </c>
      <c r="K3741" s="97" t="s">
        <v>1715</v>
      </c>
      <c r="L3741" s="97"/>
      <c r="M3741" s="97"/>
      <c r="N3741" s="97" t="s">
        <v>1716</v>
      </c>
      <c r="O3741" s="97" t="s">
        <v>128</v>
      </c>
      <c r="P3741" s="97" t="s">
        <v>1680</v>
      </c>
      <c r="Q3741" s="97" t="s">
        <v>155</v>
      </c>
      <c r="R3741" s="97" t="s">
        <v>131</v>
      </c>
      <c r="S3741" s="97" t="s">
        <v>149</v>
      </c>
      <c r="T3741" s="97" t="s">
        <v>150</v>
      </c>
      <c r="U3741" s="97" t="s">
        <v>134</v>
      </c>
      <c r="V3741" s="97" t="s">
        <v>135</v>
      </c>
      <c r="W3741" s="97" t="s">
        <v>136</v>
      </c>
      <c r="X3741" s="97"/>
      <c r="Y3741" s="99"/>
      <c r="Z3741" s="99"/>
      <c r="AA3741" s="99">
        <v>5122.71</v>
      </c>
      <c r="AB3741" s="99">
        <v>5122.71</v>
      </c>
      <c r="AC3741">
        <f t="shared" si="116"/>
        <v>1000</v>
      </c>
      <c r="AD3741" t="str">
        <f t="shared" si="117"/>
        <v>308</v>
      </c>
    </row>
    <row r="3742" spans="1:30" hidden="1" x14ac:dyDescent="0.25">
      <c r="A3742" s="97" t="s">
        <v>1714</v>
      </c>
      <c r="B3742" s="97" t="s">
        <v>119</v>
      </c>
      <c r="C3742" s="97" t="s">
        <v>1677</v>
      </c>
      <c r="D3742" s="97">
        <v>14201</v>
      </c>
      <c r="E3742" s="97" t="s">
        <v>122</v>
      </c>
      <c r="F3742" s="98">
        <v>15</v>
      </c>
      <c r="G3742" s="98" t="s">
        <v>142</v>
      </c>
      <c r="H3742" s="97">
        <v>19</v>
      </c>
      <c r="I3742" s="97" t="s">
        <v>124</v>
      </c>
      <c r="J3742" s="97" t="s">
        <v>125</v>
      </c>
      <c r="K3742" s="97" t="s">
        <v>1715</v>
      </c>
      <c r="L3742" s="97"/>
      <c r="M3742" s="97"/>
      <c r="N3742" s="97" t="s">
        <v>1716</v>
      </c>
      <c r="O3742" s="97" t="s">
        <v>128</v>
      </c>
      <c r="P3742" s="97" t="s">
        <v>1680</v>
      </c>
      <c r="Q3742" s="97" t="s">
        <v>156</v>
      </c>
      <c r="R3742" s="97" t="s">
        <v>131</v>
      </c>
      <c r="S3742" s="97" t="s">
        <v>149</v>
      </c>
      <c r="T3742" s="97" t="s">
        <v>150</v>
      </c>
      <c r="U3742" s="97" t="s">
        <v>134</v>
      </c>
      <c r="V3742" s="97" t="s">
        <v>135</v>
      </c>
      <c r="W3742" s="97" t="s">
        <v>136</v>
      </c>
      <c r="X3742" s="97"/>
      <c r="Y3742" s="99"/>
      <c r="Z3742" s="99"/>
      <c r="AA3742" s="99">
        <v>11383.800000000001</v>
      </c>
      <c r="AB3742" s="99">
        <v>11383.8</v>
      </c>
      <c r="AC3742">
        <f t="shared" si="116"/>
        <v>1000</v>
      </c>
      <c r="AD3742" t="str">
        <f t="shared" si="117"/>
        <v>308</v>
      </c>
    </row>
    <row r="3743" spans="1:30" hidden="1" x14ac:dyDescent="0.25">
      <c r="A3743" s="97" t="s">
        <v>1714</v>
      </c>
      <c r="B3743" s="97" t="s">
        <v>119</v>
      </c>
      <c r="C3743" s="97" t="s">
        <v>1677</v>
      </c>
      <c r="D3743" s="97">
        <v>14301</v>
      </c>
      <c r="E3743" s="97" t="s">
        <v>122</v>
      </c>
      <c r="F3743" s="98">
        <v>15</v>
      </c>
      <c r="G3743" s="98" t="s">
        <v>142</v>
      </c>
      <c r="H3743" s="97">
        <v>19</v>
      </c>
      <c r="I3743" s="97" t="s">
        <v>124</v>
      </c>
      <c r="J3743" s="97" t="s">
        <v>125</v>
      </c>
      <c r="K3743" s="97" t="s">
        <v>1715</v>
      </c>
      <c r="L3743" s="97"/>
      <c r="M3743" s="97"/>
      <c r="N3743" s="97" t="s">
        <v>1716</v>
      </c>
      <c r="O3743" s="97" t="s">
        <v>128</v>
      </c>
      <c r="P3743" s="97" t="s">
        <v>1680</v>
      </c>
      <c r="Q3743" s="97" t="s">
        <v>178</v>
      </c>
      <c r="R3743" s="97" t="s">
        <v>131</v>
      </c>
      <c r="S3743" s="97" t="s">
        <v>149</v>
      </c>
      <c r="T3743" s="97" t="s">
        <v>150</v>
      </c>
      <c r="U3743" s="97" t="s">
        <v>134</v>
      </c>
      <c r="V3743" s="97" t="s">
        <v>135</v>
      </c>
      <c r="W3743" s="97" t="s">
        <v>136</v>
      </c>
      <c r="X3743" s="97"/>
      <c r="Y3743" s="99"/>
      <c r="Z3743" s="99"/>
      <c r="AA3743" s="99">
        <v>13660.56</v>
      </c>
      <c r="AB3743" s="99">
        <v>13660.56</v>
      </c>
      <c r="AC3743">
        <f t="shared" si="116"/>
        <v>1000</v>
      </c>
      <c r="AD3743" t="str">
        <f t="shared" si="117"/>
        <v>308</v>
      </c>
    </row>
    <row r="3744" spans="1:30" hidden="1" x14ac:dyDescent="0.25">
      <c r="A3744" t="s">
        <v>1714</v>
      </c>
      <c r="B3744" t="s">
        <v>119</v>
      </c>
      <c r="C3744" t="s">
        <v>1677</v>
      </c>
      <c r="D3744" t="s">
        <v>186</v>
      </c>
      <c r="E3744" t="s">
        <v>122</v>
      </c>
      <c r="F3744" t="s">
        <v>159</v>
      </c>
      <c r="G3744" t="s">
        <v>160</v>
      </c>
      <c r="H3744" t="s">
        <v>143</v>
      </c>
      <c r="I3744" t="s">
        <v>124</v>
      </c>
      <c r="J3744" t="s">
        <v>125</v>
      </c>
      <c r="K3744" t="s">
        <v>1715</v>
      </c>
      <c r="N3744" t="s">
        <v>1716</v>
      </c>
      <c r="O3744" t="s">
        <v>128</v>
      </c>
      <c r="P3744" t="s">
        <v>1680</v>
      </c>
      <c r="Q3744" t="s">
        <v>188</v>
      </c>
      <c r="R3744" t="s">
        <v>131</v>
      </c>
      <c r="S3744" t="s">
        <v>164</v>
      </c>
      <c r="T3744" t="s">
        <v>165</v>
      </c>
      <c r="U3744" t="s">
        <v>151</v>
      </c>
      <c r="V3744" t="s">
        <v>135</v>
      </c>
      <c r="W3744" t="s">
        <v>136</v>
      </c>
      <c r="X3744" t="s">
        <v>1717</v>
      </c>
      <c r="Y3744" s="94">
        <v>12000</v>
      </c>
      <c r="Z3744" s="94">
        <v>0</v>
      </c>
      <c r="AA3744" s="94">
        <v>12000</v>
      </c>
      <c r="AB3744" s="94">
        <v>12000</v>
      </c>
      <c r="AC3744">
        <f t="shared" si="116"/>
        <v>2000</v>
      </c>
      <c r="AD3744" t="str">
        <f t="shared" si="117"/>
        <v>308</v>
      </c>
    </row>
    <row r="3745" spans="1:30" hidden="1" x14ac:dyDescent="0.25">
      <c r="A3745" t="s">
        <v>1714</v>
      </c>
      <c r="B3745" t="s">
        <v>119</v>
      </c>
      <c r="C3745" t="s">
        <v>1677</v>
      </c>
      <c r="D3745" t="s">
        <v>192</v>
      </c>
      <c r="E3745" t="s">
        <v>122</v>
      </c>
      <c r="F3745" t="s">
        <v>159</v>
      </c>
      <c r="G3745" t="s">
        <v>160</v>
      </c>
      <c r="H3745" t="s">
        <v>143</v>
      </c>
      <c r="I3745" t="s">
        <v>124</v>
      </c>
      <c r="J3745" t="s">
        <v>125</v>
      </c>
      <c r="K3745" t="s">
        <v>1715</v>
      </c>
      <c r="N3745" t="s">
        <v>1716</v>
      </c>
      <c r="O3745" t="s">
        <v>128</v>
      </c>
      <c r="P3745" t="s">
        <v>1680</v>
      </c>
      <c r="Q3745" t="s">
        <v>193</v>
      </c>
      <c r="R3745" t="s">
        <v>131</v>
      </c>
      <c r="S3745" t="s">
        <v>164</v>
      </c>
      <c r="T3745" t="s">
        <v>165</v>
      </c>
      <c r="U3745" t="s">
        <v>151</v>
      </c>
      <c r="V3745" t="s">
        <v>135</v>
      </c>
      <c r="W3745" t="s">
        <v>136</v>
      </c>
      <c r="X3745" t="s">
        <v>1717</v>
      </c>
      <c r="Y3745" s="94">
        <v>12000</v>
      </c>
      <c r="Z3745" s="94">
        <v>0</v>
      </c>
      <c r="AA3745" s="94">
        <v>12000</v>
      </c>
      <c r="AB3745" s="94">
        <v>12000</v>
      </c>
      <c r="AC3745">
        <f t="shared" si="116"/>
        <v>2000</v>
      </c>
      <c r="AD3745" t="str">
        <f t="shared" si="117"/>
        <v>308</v>
      </c>
    </row>
    <row r="3746" spans="1:30" hidden="1" x14ac:dyDescent="0.25">
      <c r="A3746" t="s">
        <v>1714</v>
      </c>
      <c r="B3746" t="s">
        <v>119</v>
      </c>
      <c r="C3746" t="s">
        <v>1677</v>
      </c>
      <c r="D3746" t="s">
        <v>286</v>
      </c>
      <c r="E3746" t="s">
        <v>122</v>
      </c>
      <c r="F3746" t="s">
        <v>159</v>
      </c>
      <c r="G3746" t="s">
        <v>160</v>
      </c>
      <c r="H3746" t="s">
        <v>304</v>
      </c>
      <c r="I3746" t="s">
        <v>124</v>
      </c>
      <c r="J3746" t="s">
        <v>125</v>
      </c>
      <c r="K3746" t="s">
        <v>1715</v>
      </c>
      <c r="N3746" t="s">
        <v>1716</v>
      </c>
      <c r="O3746" t="s">
        <v>128</v>
      </c>
      <c r="P3746" t="s">
        <v>1680</v>
      </c>
      <c r="Q3746" t="s">
        <v>287</v>
      </c>
      <c r="R3746" t="s">
        <v>131</v>
      </c>
      <c r="S3746" t="s">
        <v>164</v>
      </c>
      <c r="T3746" t="s">
        <v>165</v>
      </c>
      <c r="U3746" t="s">
        <v>134</v>
      </c>
      <c r="V3746" t="s">
        <v>135</v>
      </c>
      <c r="W3746" t="s">
        <v>136</v>
      </c>
      <c r="X3746" t="s">
        <v>1718</v>
      </c>
      <c r="AA3746" s="94">
        <v>1000000</v>
      </c>
      <c r="AB3746" s="94">
        <v>1000000</v>
      </c>
      <c r="AC3746">
        <f t="shared" si="116"/>
        <v>3000</v>
      </c>
      <c r="AD3746" t="str">
        <f t="shared" si="117"/>
        <v>308</v>
      </c>
    </row>
    <row r="3747" spans="1:30" hidden="1" x14ac:dyDescent="0.25">
      <c r="A3747" s="97" t="s">
        <v>1719</v>
      </c>
      <c r="B3747" s="97" t="s">
        <v>1568</v>
      </c>
      <c r="C3747" s="97" t="s">
        <v>1677</v>
      </c>
      <c r="D3747" s="97" t="s">
        <v>141</v>
      </c>
      <c r="E3747" s="97" t="s">
        <v>122</v>
      </c>
      <c r="F3747" s="98">
        <v>15</v>
      </c>
      <c r="G3747" s="98" t="s">
        <v>142</v>
      </c>
      <c r="H3747" s="97" t="s">
        <v>143</v>
      </c>
      <c r="I3747" s="97" t="s">
        <v>124</v>
      </c>
      <c r="J3747" s="97" t="s">
        <v>125</v>
      </c>
      <c r="K3747" s="97" t="s">
        <v>1720</v>
      </c>
      <c r="L3747" s="97"/>
      <c r="M3747" s="97"/>
      <c r="N3747" s="97" t="s">
        <v>1721</v>
      </c>
      <c r="O3747" s="97" t="s">
        <v>1571</v>
      </c>
      <c r="P3747" s="97" t="s">
        <v>1680</v>
      </c>
      <c r="Q3747" s="97" t="s">
        <v>148</v>
      </c>
      <c r="R3747" s="97" t="s">
        <v>131</v>
      </c>
      <c r="S3747" s="97" t="s">
        <v>149</v>
      </c>
      <c r="T3747" s="97" t="s">
        <v>150</v>
      </c>
      <c r="U3747" s="97" t="s">
        <v>151</v>
      </c>
      <c r="V3747" s="97" t="s">
        <v>135</v>
      </c>
      <c r="W3747" s="97" t="s">
        <v>136</v>
      </c>
      <c r="X3747" s="97"/>
      <c r="Y3747" s="99"/>
      <c r="Z3747" s="99"/>
      <c r="AA3747" s="99">
        <v>1956396</v>
      </c>
      <c r="AB3747" s="99">
        <v>1956396</v>
      </c>
      <c r="AC3747">
        <f t="shared" si="116"/>
        <v>1000</v>
      </c>
      <c r="AD3747" t="str">
        <f t="shared" si="117"/>
        <v>308</v>
      </c>
    </row>
    <row r="3748" spans="1:30" hidden="1" x14ac:dyDescent="0.25">
      <c r="A3748" s="97" t="s">
        <v>1719</v>
      </c>
      <c r="B3748" s="97" t="s">
        <v>1568</v>
      </c>
      <c r="C3748" s="97" t="s">
        <v>1677</v>
      </c>
      <c r="D3748" s="97">
        <v>13201</v>
      </c>
      <c r="E3748" s="97" t="s">
        <v>122</v>
      </c>
      <c r="F3748" s="98">
        <v>15</v>
      </c>
      <c r="G3748" s="98" t="s">
        <v>142</v>
      </c>
      <c r="H3748" s="97">
        <v>19</v>
      </c>
      <c r="I3748" s="97" t="s">
        <v>124</v>
      </c>
      <c r="J3748" s="97" t="s">
        <v>125</v>
      </c>
      <c r="K3748" s="97" t="s">
        <v>1720</v>
      </c>
      <c r="L3748" s="97"/>
      <c r="M3748" s="97"/>
      <c r="N3748" s="97" t="s">
        <v>1721</v>
      </c>
      <c r="O3748" s="97" t="s">
        <v>1571</v>
      </c>
      <c r="P3748" s="97" t="s">
        <v>1680</v>
      </c>
      <c r="Q3748" s="97" t="s">
        <v>152</v>
      </c>
      <c r="R3748" s="97" t="s">
        <v>131</v>
      </c>
      <c r="S3748" s="97" t="s">
        <v>149</v>
      </c>
      <c r="T3748" s="97" t="s">
        <v>150</v>
      </c>
      <c r="U3748" s="97" t="s">
        <v>134</v>
      </c>
      <c r="V3748" s="97" t="s">
        <v>135</v>
      </c>
      <c r="W3748" s="97" t="s">
        <v>136</v>
      </c>
      <c r="X3748" s="97"/>
      <c r="Y3748" s="99"/>
      <c r="Z3748" s="99"/>
      <c r="AA3748" s="99">
        <v>81516.5</v>
      </c>
      <c r="AB3748" s="99">
        <v>81516.5</v>
      </c>
      <c r="AC3748">
        <f t="shared" si="116"/>
        <v>1000</v>
      </c>
      <c r="AD3748" t="str">
        <f t="shared" si="117"/>
        <v>308</v>
      </c>
    </row>
    <row r="3749" spans="1:30" hidden="1" x14ac:dyDescent="0.25">
      <c r="A3749" s="97" t="s">
        <v>1719</v>
      </c>
      <c r="B3749" s="97" t="s">
        <v>1568</v>
      </c>
      <c r="C3749" s="97" t="s">
        <v>1677</v>
      </c>
      <c r="D3749" s="97">
        <v>13203</v>
      </c>
      <c r="E3749" s="97" t="s">
        <v>122</v>
      </c>
      <c r="F3749" s="98">
        <v>15</v>
      </c>
      <c r="G3749" s="98" t="s">
        <v>142</v>
      </c>
      <c r="H3749" s="97">
        <v>19</v>
      </c>
      <c r="I3749" s="97" t="s">
        <v>124</v>
      </c>
      <c r="J3749" s="97" t="s">
        <v>125</v>
      </c>
      <c r="K3749" s="97" t="s">
        <v>1720</v>
      </c>
      <c r="L3749" s="97"/>
      <c r="M3749" s="97"/>
      <c r="N3749" s="97" t="s">
        <v>1721</v>
      </c>
      <c r="O3749" s="97" t="s">
        <v>1571</v>
      </c>
      <c r="P3749" s="97" t="s">
        <v>1680</v>
      </c>
      <c r="Q3749" s="97" t="s">
        <v>153</v>
      </c>
      <c r="R3749" s="97" t="s">
        <v>131</v>
      </c>
      <c r="S3749" s="97" t="s">
        <v>149</v>
      </c>
      <c r="T3749" s="97" t="s">
        <v>150</v>
      </c>
      <c r="U3749" s="97" t="s">
        <v>134</v>
      </c>
      <c r="V3749" s="97" t="s">
        <v>135</v>
      </c>
      <c r="W3749" s="97" t="s">
        <v>136</v>
      </c>
      <c r="X3749" s="97"/>
      <c r="Y3749" s="99"/>
      <c r="Z3749" s="99"/>
      <c r="AA3749" s="99">
        <v>326066</v>
      </c>
      <c r="AB3749" s="99">
        <v>326066</v>
      </c>
      <c r="AC3749">
        <f t="shared" si="116"/>
        <v>1000</v>
      </c>
      <c r="AD3749" t="str">
        <f t="shared" si="117"/>
        <v>308</v>
      </c>
    </row>
    <row r="3750" spans="1:30" hidden="1" x14ac:dyDescent="0.25">
      <c r="A3750" s="97" t="s">
        <v>1719</v>
      </c>
      <c r="B3750" s="97" t="s">
        <v>1568</v>
      </c>
      <c r="C3750" s="97" t="s">
        <v>1677</v>
      </c>
      <c r="D3750" s="97">
        <v>14101</v>
      </c>
      <c r="E3750" s="97" t="s">
        <v>122</v>
      </c>
      <c r="F3750" s="98">
        <v>15</v>
      </c>
      <c r="G3750" s="98" t="s">
        <v>142</v>
      </c>
      <c r="H3750" s="97">
        <v>19</v>
      </c>
      <c r="I3750" s="97" t="s">
        <v>124</v>
      </c>
      <c r="J3750" s="97" t="s">
        <v>125</v>
      </c>
      <c r="K3750" s="97" t="s">
        <v>1720</v>
      </c>
      <c r="L3750" s="97"/>
      <c r="M3750" s="97"/>
      <c r="N3750" s="97" t="s">
        <v>1721</v>
      </c>
      <c r="O3750" s="97" t="s">
        <v>1571</v>
      </c>
      <c r="P3750" s="97" t="s">
        <v>1680</v>
      </c>
      <c r="Q3750" s="97" t="s">
        <v>154</v>
      </c>
      <c r="R3750" s="97" t="s">
        <v>131</v>
      </c>
      <c r="S3750" s="97" t="s">
        <v>149</v>
      </c>
      <c r="T3750" s="97" t="s">
        <v>150</v>
      </c>
      <c r="U3750" s="97" t="s">
        <v>134</v>
      </c>
      <c r="V3750" s="97" t="s">
        <v>135</v>
      </c>
      <c r="W3750" s="97" t="s">
        <v>136</v>
      </c>
      <c r="X3750" s="97"/>
      <c r="Y3750" s="99"/>
      <c r="Z3750" s="99"/>
      <c r="AA3750" s="99">
        <v>107601.78</v>
      </c>
      <c r="AB3750" s="99">
        <v>107601.78</v>
      </c>
      <c r="AC3750">
        <f t="shared" si="116"/>
        <v>1000</v>
      </c>
      <c r="AD3750" t="str">
        <f t="shared" si="117"/>
        <v>308</v>
      </c>
    </row>
    <row r="3751" spans="1:30" hidden="1" x14ac:dyDescent="0.25">
      <c r="A3751" s="97" t="s">
        <v>1719</v>
      </c>
      <c r="B3751" s="97" t="s">
        <v>1568</v>
      </c>
      <c r="C3751" s="97" t="s">
        <v>1677</v>
      </c>
      <c r="D3751" s="97">
        <v>14103</v>
      </c>
      <c r="E3751" s="97" t="s">
        <v>122</v>
      </c>
      <c r="F3751" s="98">
        <v>15</v>
      </c>
      <c r="G3751" s="98" t="s">
        <v>142</v>
      </c>
      <c r="H3751" s="97">
        <v>19</v>
      </c>
      <c r="I3751" s="97" t="s">
        <v>124</v>
      </c>
      <c r="J3751" s="97" t="s">
        <v>125</v>
      </c>
      <c r="K3751" s="97" t="s">
        <v>1720</v>
      </c>
      <c r="L3751" s="97"/>
      <c r="M3751" s="97"/>
      <c r="N3751" s="97" t="s">
        <v>1721</v>
      </c>
      <c r="O3751" s="97" t="s">
        <v>1571</v>
      </c>
      <c r="P3751" s="97" t="s">
        <v>1680</v>
      </c>
      <c r="Q3751" s="97" t="s">
        <v>155</v>
      </c>
      <c r="R3751" s="97" t="s">
        <v>131</v>
      </c>
      <c r="S3751" s="97" t="s">
        <v>149</v>
      </c>
      <c r="T3751" s="97" t="s">
        <v>150</v>
      </c>
      <c r="U3751" s="97" t="s">
        <v>134</v>
      </c>
      <c r="V3751" s="97" t="s">
        <v>135</v>
      </c>
      <c r="W3751" s="97" t="s">
        <v>136</v>
      </c>
      <c r="X3751" s="97"/>
      <c r="Y3751" s="99"/>
      <c r="Z3751" s="99"/>
      <c r="AA3751" s="99">
        <v>44018.909999999996</v>
      </c>
      <c r="AB3751" s="99">
        <v>44018.91</v>
      </c>
      <c r="AC3751">
        <f t="shared" si="116"/>
        <v>1000</v>
      </c>
      <c r="AD3751" t="str">
        <f t="shared" si="117"/>
        <v>308</v>
      </c>
    </row>
    <row r="3752" spans="1:30" hidden="1" x14ac:dyDescent="0.25">
      <c r="A3752" s="97" t="s">
        <v>1719</v>
      </c>
      <c r="B3752" s="97" t="s">
        <v>1568</v>
      </c>
      <c r="C3752" s="97" t="s">
        <v>1677</v>
      </c>
      <c r="D3752" s="97">
        <v>14201</v>
      </c>
      <c r="E3752" s="97" t="s">
        <v>122</v>
      </c>
      <c r="F3752" s="98">
        <v>15</v>
      </c>
      <c r="G3752" s="98" t="s">
        <v>142</v>
      </c>
      <c r="H3752" s="97">
        <v>19</v>
      </c>
      <c r="I3752" s="97" t="s">
        <v>124</v>
      </c>
      <c r="J3752" s="97" t="s">
        <v>125</v>
      </c>
      <c r="K3752" s="97" t="s">
        <v>1720</v>
      </c>
      <c r="L3752" s="97"/>
      <c r="M3752" s="97"/>
      <c r="N3752" s="97" t="s">
        <v>1721</v>
      </c>
      <c r="O3752" s="97" t="s">
        <v>1571</v>
      </c>
      <c r="P3752" s="97" t="s">
        <v>1680</v>
      </c>
      <c r="Q3752" s="97" t="s">
        <v>156</v>
      </c>
      <c r="R3752" s="97" t="s">
        <v>131</v>
      </c>
      <c r="S3752" s="97" t="s">
        <v>149</v>
      </c>
      <c r="T3752" s="97" t="s">
        <v>150</v>
      </c>
      <c r="U3752" s="97" t="s">
        <v>134</v>
      </c>
      <c r="V3752" s="97" t="s">
        <v>135</v>
      </c>
      <c r="W3752" s="97" t="s">
        <v>136</v>
      </c>
      <c r="X3752" s="97"/>
      <c r="Y3752" s="99"/>
      <c r="Z3752" s="99"/>
      <c r="AA3752" s="99">
        <v>97819.8</v>
      </c>
      <c r="AB3752" s="99">
        <v>97819.8</v>
      </c>
      <c r="AC3752">
        <f t="shared" si="116"/>
        <v>1000</v>
      </c>
      <c r="AD3752" t="str">
        <f t="shared" si="117"/>
        <v>308</v>
      </c>
    </row>
    <row r="3753" spans="1:30" hidden="1" x14ac:dyDescent="0.25">
      <c r="A3753" s="97" t="s">
        <v>1719</v>
      </c>
      <c r="B3753" s="97" t="s">
        <v>1568</v>
      </c>
      <c r="C3753" s="97" t="s">
        <v>1677</v>
      </c>
      <c r="D3753" s="97">
        <v>14301</v>
      </c>
      <c r="E3753" s="97" t="s">
        <v>122</v>
      </c>
      <c r="F3753" s="98">
        <v>15</v>
      </c>
      <c r="G3753" s="98" t="s">
        <v>142</v>
      </c>
      <c r="H3753" s="97">
        <v>19</v>
      </c>
      <c r="I3753" s="97" t="s">
        <v>124</v>
      </c>
      <c r="J3753" s="97" t="s">
        <v>125</v>
      </c>
      <c r="K3753" s="97" t="s">
        <v>1720</v>
      </c>
      <c r="L3753" s="97"/>
      <c r="M3753" s="97"/>
      <c r="N3753" s="97" t="s">
        <v>1721</v>
      </c>
      <c r="O3753" s="97" t="s">
        <v>1571</v>
      </c>
      <c r="P3753" s="97" t="s">
        <v>1680</v>
      </c>
      <c r="Q3753" s="97" t="s">
        <v>178</v>
      </c>
      <c r="R3753" s="97" t="s">
        <v>131</v>
      </c>
      <c r="S3753" s="97" t="s">
        <v>149</v>
      </c>
      <c r="T3753" s="97" t="s">
        <v>150</v>
      </c>
      <c r="U3753" s="97" t="s">
        <v>134</v>
      </c>
      <c r="V3753" s="97" t="s">
        <v>135</v>
      </c>
      <c r="W3753" s="97" t="s">
        <v>136</v>
      </c>
      <c r="X3753" s="97"/>
      <c r="Y3753" s="99"/>
      <c r="Z3753" s="99"/>
      <c r="AA3753" s="99">
        <v>117383.76</v>
      </c>
      <c r="AB3753" s="99">
        <v>117383.76</v>
      </c>
      <c r="AC3753">
        <f t="shared" si="116"/>
        <v>1000</v>
      </c>
      <c r="AD3753" t="str">
        <f t="shared" si="117"/>
        <v>308</v>
      </c>
    </row>
    <row r="3754" spans="1:30" hidden="1" x14ac:dyDescent="0.25">
      <c r="A3754" t="s">
        <v>1719</v>
      </c>
      <c r="B3754" t="s">
        <v>1568</v>
      </c>
      <c r="C3754" t="s">
        <v>1677</v>
      </c>
      <c r="D3754" t="s">
        <v>186</v>
      </c>
      <c r="E3754" t="s">
        <v>122</v>
      </c>
      <c r="F3754" t="s">
        <v>159</v>
      </c>
      <c r="G3754" t="s">
        <v>160</v>
      </c>
      <c r="H3754" t="s">
        <v>143</v>
      </c>
      <c r="I3754" t="s">
        <v>124</v>
      </c>
      <c r="J3754" t="s">
        <v>125</v>
      </c>
      <c r="K3754" t="s">
        <v>1720</v>
      </c>
      <c r="N3754" t="s">
        <v>1721</v>
      </c>
      <c r="O3754" t="s">
        <v>1571</v>
      </c>
      <c r="P3754" t="s">
        <v>1680</v>
      </c>
      <c r="Q3754" t="s">
        <v>188</v>
      </c>
      <c r="R3754" t="s">
        <v>131</v>
      </c>
      <c r="S3754" t="s">
        <v>164</v>
      </c>
      <c r="T3754" t="s">
        <v>165</v>
      </c>
      <c r="U3754" t="s">
        <v>151</v>
      </c>
      <c r="V3754" t="s">
        <v>135</v>
      </c>
      <c r="W3754" t="s">
        <v>136</v>
      </c>
      <c r="X3754" t="s">
        <v>1722</v>
      </c>
      <c r="Y3754" s="94">
        <v>12000</v>
      </c>
      <c r="Z3754" s="94">
        <v>0</v>
      </c>
      <c r="AA3754" s="94">
        <v>12000</v>
      </c>
      <c r="AB3754" s="94">
        <v>12000</v>
      </c>
      <c r="AC3754">
        <f t="shared" si="116"/>
        <v>2000</v>
      </c>
      <c r="AD3754" t="str">
        <f t="shared" si="117"/>
        <v>308</v>
      </c>
    </row>
    <row r="3755" spans="1:30" hidden="1" x14ac:dyDescent="0.25">
      <c r="A3755" t="s">
        <v>1719</v>
      </c>
      <c r="B3755" t="s">
        <v>1568</v>
      </c>
      <c r="C3755" t="s">
        <v>1677</v>
      </c>
      <c r="D3755" t="s">
        <v>192</v>
      </c>
      <c r="E3755" t="s">
        <v>122</v>
      </c>
      <c r="F3755" t="s">
        <v>159</v>
      </c>
      <c r="G3755" t="s">
        <v>160</v>
      </c>
      <c r="H3755" t="s">
        <v>143</v>
      </c>
      <c r="I3755" t="s">
        <v>124</v>
      </c>
      <c r="J3755" t="s">
        <v>125</v>
      </c>
      <c r="K3755" t="s">
        <v>1720</v>
      </c>
      <c r="N3755" t="s">
        <v>1721</v>
      </c>
      <c r="O3755" t="s">
        <v>1571</v>
      </c>
      <c r="P3755" t="s">
        <v>1680</v>
      </c>
      <c r="Q3755" t="s">
        <v>193</v>
      </c>
      <c r="R3755" t="s">
        <v>131</v>
      </c>
      <c r="S3755" t="s">
        <v>164</v>
      </c>
      <c r="T3755" t="s">
        <v>165</v>
      </c>
      <c r="U3755" t="s">
        <v>151</v>
      </c>
      <c r="V3755" t="s">
        <v>135</v>
      </c>
      <c r="W3755" t="s">
        <v>136</v>
      </c>
      <c r="X3755" t="s">
        <v>1722</v>
      </c>
      <c r="Y3755" s="94">
        <v>12000</v>
      </c>
      <c r="Z3755" s="94">
        <v>0</v>
      </c>
      <c r="AA3755" s="94">
        <v>42000</v>
      </c>
      <c r="AB3755" s="94">
        <v>42000</v>
      </c>
      <c r="AC3755">
        <f t="shared" si="116"/>
        <v>2000</v>
      </c>
      <c r="AD3755" t="str">
        <f t="shared" si="117"/>
        <v>308</v>
      </c>
    </row>
    <row r="3756" spans="1:30" hidden="1" x14ac:dyDescent="0.25">
      <c r="A3756" t="s">
        <v>1719</v>
      </c>
      <c r="B3756" t="s">
        <v>1568</v>
      </c>
      <c r="C3756" t="s">
        <v>1677</v>
      </c>
      <c r="D3756" t="s">
        <v>567</v>
      </c>
      <c r="E3756" t="s">
        <v>122</v>
      </c>
      <c r="F3756" t="s">
        <v>159</v>
      </c>
      <c r="G3756" t="s">
        <v>160</v>
      </c>
      <c r="H3756" t="s">
        <v>304</v>
      </c>
      <c r="I3756" t="s">
        <v>124</v>
      </c>
      <c r="J3756" t="s">
        <v>125</v>
      </c>
      <c r="K3756" t="s">
        <v>1720</v>
      </c>
      <c r="N3756" t="s">
        <v>1721</v>
      </c>
      <c r="O3756" t="s">
        <v>1571</v>
      </c>
      <c r="P3756" t="s">
        <v>1680</v>
      </c>
      <c r="Q3756" t="s">
        <v>568</v>
      </c>
      <c r="R3756" t="s">
        <v>131</v>
      </c>
      <c r="S3756" t="s">
        <v>164</v>
      </c>
      <c r="T3756" t="s">
        <v>165</v>
      </c>
      <c r="U3756" t="s">
        <v>134</v>
      </c>
      <c r="V3756" t="s">
        <v>135</v>
      </c>
      <c r="W3756" t="s">
        <v>136</v>
      </c>
      <c r="X3756" t="s">
        <v>1723</v>
      </c>
      <c r="AA3756" s="94">
        <v>75317.72</v>
      </c>
      <c r="AB3756" s="94">
        <v>75317.72</v>
      </c>
      <c r="AC3756">
        <f t="shared" si="116"/>
        <v>2000</v>
      </c>
      <c r="AD3756" t="str">
        <f t="shared" si="117"/>
        <v>308</v>
      </c>
    </row>
    <row r="3757" spans="1:30" hidden="1" x14ac:dyDescent="0.25">
      <c r="A3757" t="s">
        <v>1719</v>
      </c>
      <c r="B3757" t="s">
        <v>1568</v>
      </c>
      <c r="C3757" t="s">
        <v>1677</v>
      </c>
      <c r="D3757" t="s">
        <v>204</v>
      </c>
      <c r="E3757" t="s">
        <v>122</v>
      </c>
      <c r="F3757" t="s">
        <v>159</v>
      </c>
      <c r="G3757" t="s">
        <v>160</v>
      </c>
      <c r="H3757" t="s">
        <v>304</v>
      </c>
      <c r="I3757" t="s">
        <v>124</v>
      </c>
      <c r="J3757" t="s">
        <v>125</v>
      </c>
      <c r="K3757" t="s">
        <v>1720</v>
      </c>
      <c r="N3757" t="s">
        <v>1721</v>
      </c>
      <c r="O3757" t="s">
        <v>1571</v>
      </c>
      <c r="P3757" t="s">
        <v>1680</v>
      </c>
      <c r="Q3757" t="s">
        <v>205</v>
      </c>
      <c r="R3757" t="s">
        <v>131</v>
      </c>
      <c r="S3757" t="s">
        <v>164</v>
      </c>
      <c r="T3757" t="s">
        <v>165</v>
      </c>
      <c r="U3757" t="s">
        <v>134</v>
      </c>
      <c r="V3757" t="s">
        <v>135</v>
      </c>
      <c r="W3757" t="s">
        <v>136</v>
      </c>
      <c r="X3757" t="s">
        <v>1723</v>
      </c>
      <c r="AA3757" s="94">
        <v>8240</v>
      </c>
      <c r="AB3757" s="94">
        <v>8240</v>
      </c>
      <c r="AC3757">
        <f t="shared" si="116"/>
        <v>2000</v>
      </c>
      <c r="AD3757" t="str">
        <f t="shared" si="117"/>
        <v>308</v>
      </c>
    </row>
    <row r="3758" spans="1:30" hidden="1" x14ac:dyDescent="0.25">
      <c r="A3758" t="s">
        <v>1719</v>
      </c>
      <c r="B3758" t="s">
        <v>1568</v>
      </c>
      <c r="C3758" t="s">
        <v>1677</v>
      </c>
      <c r="D3758" t="s">
        <v>206</v>
      </c>
      <c r="E3758" t="s">
        <v>122</v>
      </c>
      <c r="F3758" t="s">
        <v>159</v>
      </c>
      <c r="G3758" t="s">
        <v>160</v>
      </c>
      <c r="H3758" t="s">
        <v>304</v>
      </c>
      <c r="I3758" t="s">
        <v>124</v>
      </c>
      <c r="J3758" t="s">
        <v>125</v>
      </c>
      <c r="K3758" t="s">
        <v>1720</v>
      </c>
      <c r="N3758" t="s">
        <v>1721</v>
      </c>
      <c r="O3758" t="s">
        <v>1571</v>
      </c>
      <c r="P3758" t="s">
        <v>1680</v>
      </c>
      <c r="Q3758" t="s">
        <v>207</v>
      </c>
      <c r="R3758" t="s">
        <v>131</v>
      </c>
      <c r="S3758" t="s">
        <v>164</v>
      </c>
      <c r="T3758" t="s">
        <v>165</v>
      </c>
      <c r="U3758" t="s">
        <v>134</v>
      </c>
      <c r="V3758" t="s">
        <v>135</v>
      </c>
      <c r="W3758" t="s">
        <v>136</v>
      </c>
      <c r="X3758" t="s">
        <v>1723</v>
      </c>
      <c r="AA3758" s="94">
        <v>5150</v>
      </c>
      <c r="AB3758" s="94">
        <v>5150</v>
      </c>
      <c r="AC3758">
        <f t="shared" si="116"/>
        <v>2000</v>
      </c>
      <c r="AD3758" t="str">
        <f t="shared" si="117"/>
        <v>308</v>
      </c>
    </row>
    <row r="3759" spans="1:30" hidden="1" x14ac:dyDescent="0.25">
      <c r="A3759" t="s">
        <v>1719</v>
      </c>
      <c r="B3759" t="s">
        <v>1568</v>
      </c>
      <c r="C3759" t="s">
        <v>1677</v>
      </c>
      <c r="D3759" t="s">
        <v>208</v>
      </c>
      <c r="E3759" t="s">
        <v>122</v>
      </c>
      <c r="F3759" t="s">
        <v>159</v>
      </c>
      <c r="G3759" t="s">
        <v>160</v>
      </c>
      <c r="H3759" t="s">
        <v>304</v>
      </c>
      <c r="I3759" t="s">
        <v>124</v>
      </c>
      <c r="J3759" t="s">
        <v>125</v>
      </c>
      <c r="K3759" t="s">
        <v>1720</v>
      </c>
      <c r="N3759" t="s">
        <v>1721</v>
      </c>
      <c r="O3759" t="s">
        <v>1571</v>
      </c>
      <c r="P3759" t="s">
        <v>1680</v>
      </c>
      <c r="Q3759" t="s">
        <v>209</v>
      </c>
      <c r="R3759" t="s">
        <v>131</v>
      </c>
      <c r="S3759" t="s">
        <v>164</v>
      </c>
      <c r="T3759" t="s">
        <v>165</v>
      </c>
      <c r="U3759" t="s">
        <v>134</v>
      </c>
      <c r="V3759" t="s">
        <v>135</v>
      </c>
      <c r="W3759" t="s">
        <v>136</v>
      </c>
      <c r="X3759" t="s">
        <v>1723</v>
      </c>
      <c r="AA3759" s="94">
        <v>1713.92</v>
      </c>
      <c r="AB3759" s="94">
        <v>1713.92</v>
      </c>
      <c r="AC3759">
        <f t="shared" si="116"/>
        <v>2000</v>
      </c>
      <c r="AD3759" t="str">
        <f t="shared" si="117"/>
        <v>308</v>
      </c>
    </row>
    <row r="3760" spans="1:30" hidden="1" x14ac:dyDescent="0.25">
      <c r="A3760" t="s">
        <v>1719</v>
      </c>
      <c r="B3760" t="s">
        <v>1568</v>
      </c>
      <c r="C3760" t="s">
        <v>1677</v>
      </c>
      <c r="D3760" t="s">
        <v>210</v>
      </c>
      <c r="E3760" t="s">
        <v>122</v>
      </c>
      <c r="F3760" t="s">
        <v>159</v>
      </c>
      <c r="G3760" t="s">
        <v>160</v>
      </c>
      <c r="H3760" t="s">
        <v>304</v>
      </c>
      <c r="I3760" t="s">
        <v>124</v>
      </c>
      <c r="J3760" t="s">
        <v>125</v>
      </c>
      <c r="K3760" t="s">
        <v>1720</v>
      </c>
      <c r="N3760" t="s">
        <v>1721</v>
      </c>
      <c r="O3760" t="s">
        <v>1571</v>
      </c>
      <c r="P3760" t="s">
        <v>1680</v>
      </c>
      <c r="Q3760" t="s">
        <v>211</v>
      </c>
      <c r="R3760" t="s">
        <v>131</v>
      </c>
      <c r="S3760" t="s">
        <v>164</v>
      </c>
      <c r="T3760" t="s">
        <v>165</v>
      </c>
      <c r="U3760" t="s">
        <v>134</v>
      </c>
      <c r="V3760" t="s">
        <v>135</v>
      </c>
      <c r="W3760" t="s">
        <v>136</v>
      </c>
      <c r="X3760" t="s">
        <v>1723</v>
      </c>
      <c r="AA3760" s="94">
        <v>14037.88</v>
      </c>
      <c r="AB3760" s="94">
        <v>14037.88</v>
      </c>
      <c r="AC3760">
        <f t="shared" si="116"/>
        <v>2000</v>
      </c>
      <c r="AD3760" t="str">
        <f t="shared" si="117"/>
        <v>308</v>
      </c>
    </row>
    <row r="3761" spans="1:30" hidden="1" x14ac:dyDescent="0.25">
      <c r="A3761" t="s">
        <v>1719</v>
      </c>
      <c r="B3761" t="s">
        <v>1568</v>
      </c>
      <c r="C3761" t="s">
        <v>1677</v>
      </c>
      <c r="D3761" t="s">
        <v>222</v>
      </c>
      <c r="E3761" t="s">
        <v>122</v>
      </c>
      <c r="F3761" t="s">
        <v>159</v>
      </c>
      <c r="G3761" t="s">
        <v>160</v>
      </c>
      <c r="H3761" t="s">
        <v>304</v>
      </c>
      <c r="I3761" t="s">
        <v>124</v>
      </c>
      <c r="J3761" t="s">
        <v>125</v>
      </c>
      <c r="K3761" t="s">
        <v>1720</v>
      </c>
      <c r="N3761" t="s">
        <v>1721</v>
      </c>
      <c r="O3761" t="s">
        <v>1571</v>
      </c>
      <c r="P3761" t="s">
        <v>1680</v>
      </c>
      <c r="Q3761" t="s">
        <v>223</v>
      </c>
      <c r="R3761" t="s">
        <v>131</v>
      </c>
      <c r="S3761" t="s">
        <v>164</v>
      </c>
      <c r="T3761" t="s">
        <v>165</v>
      </c>
      <c r="U3761" t="s">
        <v>134</v>
      </c>
      <c r="V3761" t="s">
        <v>135</v>
      </c>
      <c r="W3761" t="s">
        <v>136</v>
      </c>
      <c r="X3761" t="s">
        <v>1723</v>
      </c>
      <c r="AA3761" s="94">
        <v>9680.9599999999991</v>
      </c>
      <c r="AB3761" s="94">
        <v>9680.9599999999991</v>
      </c>
      <c r="AC3761">
        <f t="shared" si="116"/>
        <v>2000</v>
      </c>
      <c r="AD3761" t="str">
        <f t="shared" si="117"/>
        <v>308</v>
      </c>
    </row>
    <row r="3762" spans="1:30" hidden="1" x14ac:dyDescent="0.25">
      <c r="A3762" t="s">
        <v>1719</v>
      </c>
      <c r="B3762" t="s">
        <v>1568</v>
      </c>
      <c r="C3762" t="s">
        <v>1677</v>
      </c>
      <c r="D3762" t="s">
        <v>224</v>
      </c>
      <c r="E3762" t="s">
        <v>122</v>
      </c>
      <c r="F3762" t="s">
        <v>159</v>
      </c>
      <c r="G3762" t="s">
        <v>160</v>
      </c>
      <c r="H3762" t="s">
        <v>304</v>
      </c>
      <c r="I3762" t="s">
        <v>124</v>
      </c>
      <c r="J3762" t="s">
        <v>125</v>
      </c>
      <c r="K3762" t="s">
        <v>1720</v>
      </c>
      <c r="N3762" t="s">
        <v>1721</v>
      </c>
      <c r="O3762" t="s">
        <v>1571</v>
      </c>
      <c r="P3762" t="s">
        <v>1680</v>
      </c>
      <c r="Q3762" t="s">
        <v>225</v>
      </c>
      <c r="R3762" t="s">
        <v>131</v>
      </c>
      <c r="S3762" t="s">
        <v>164</v>
      </c>
      <c r="T3762" t="s">
        <v>165</v>
      </c>
      <c r="U3762" t="s">
        <v>134</v>
      </c>
      <c r="V3762" t="s">
        <v>135</v>
      </c>
      <c r="W3762" t="s">
        <v>136</v>
      </c>
      <c r="X3762" t="s">
        <v>1723</v>
      </c>
      <c r="AA3762" s="94">
        <v>12385.76</v>
      </c>
      <c r="AB3762" s="94">
        <v>12385.76</v>
      </c>
      <c r="AC3762">
        <f t="shared" si="116"/>
        <v>2000</v>
      </c>
      <c r="AD3762" t="str">
        <f t="shared" si="117"/>
        <v>308</v>
      </c>
    </row>
    <row r="3763" spans="1:30" hidden="1" x14ac:dyDescent="0.25">
      <c r="A3763" t="s">
        <v>1719</v>
      </c>
      <c r="B3763" t="s">
        <v>1568</v>
      </c>
      <c r="C3763" t="s">
        <v>1677</v>
      </c>
      <c r="D3763" t="s">
        <v>248</v>
      </c>
      <c r="E3763" t="s">
        <v>122</v>
      </c>
      <c r="F3763" t="s">
        <v>159</v>
      </c>
      <c r="G3763" t="s">
        <v>160</v>
      </c>
      <c r="H3763" t="s">
        <v>143</v>
      </c>
      <c r="I3763" t="s">
        <v>124</v>
      </c>
      <c r="J3763" t="s">
        <v>125</v>
      </c>
      <c r="K3763" t="s">
        <v>1720</v>
      </c>
      <c r="N3763" t="s">
        <v>1721</v>
      </c>
      <c r="O3763" t="s">
        <v>1571</v>
      </c>
      <c r="P3763" t="s">
        <v>1680</v>
      </c>
      <c r="Q3763" t="s">
        <v>249</v>
      </c>
      <c r="R3763" t="s">
        <v>131</v>
      </c>
      <c r="S3763" t="s">
        <v>164</v>
      </c>
      <c r="T3763" t="s">
        <v>165</v>
      </c>
      <c r="U3763" t="s">
        <v>151</v>
      </c>
      <c r="V3763" t="s">
        <v>135</v>
      </c>
      <c r="W3763" t="s">
        <v>136</v>
      </c>
      <c r="X3763" t="s">
        <v>1722</v>
      </c>
      <c r="Y3763" s="94">
        <v>154078.71</v>
      </c>
      <c r="Z3763" s="94">
        <v>0</v>
      </c>
      <c r="AA3763" s="94">
        <v>158701.07999999999</v>
      </c>
      <c r="AB3763" s="94">
        <v>158701.07999999999</v>
      </c>
      <c r="AC3763">
        <f t="shared" si="116"/>
        <v>3000</v>
      </c>
      <c r="AD3763" t="str">
        <f t="shared" si="117"/>
        <v>308</v>
      </c>
    </row>
    <row r="3764" spans="1:30" hidden="1" x14ac:dyDescent="0.25">
      <c r="A3764" t="s">
        <v>1719</v>
      </c>
      <c r="B3764" t="s">
        <v>1568</v>
      </c>
      <c r="C3764" t="s">
        <v>1677</v>
      </c>
      <c r="D3764" t="s">
        <v>288</v>
      </c>
      <c r="E3764" t="s">
        <v>122</v>
      </c>
      <c r="F3764" t="s">
        <v>159</v>
      </c>
      <c r="G3764" t="s">
        <v>160</v>
      </c>
      <c r="H3764" t="s">
        <v>304</v>
      </c>
      <c r="I3764" t="s">
        <v>124</v>
      </c>
      <c r="J3764" t="s">
        <v>125</v>
      </c>
      <c r="K3764" t="s">
        <v>1720</v>
      </c>
      <c r="N3764" t="s">
        <v>1721</v>
      </c>
      <c r="O3764" t="s">
        <v>1571</v>
      </c>
      <c r="P3764" t="s">
        <v>1680</v>
      </c>
      <c r="Q3764" t="s">
        <v>289</v>
      </c>
      <c r="R3764" t="s">
        <v>131</v>
      </c>
      <c r="S3764" t="s">
        <v>164</v>
      </c>
      <c r="T3764" t="s">
        <v>165</v>
      </c>
      <c r="U3764" t="s">
        <v>134</v>
      </c>
      <c r="V3764" t="s">
        <v>135</v>
      </c>
      <c r="W3764" t="s">
        <v>136</v>
      </c>
      <c r="X3764" t="s">
        <v>1723</v>
      </c>
      <c r="AA3764" s="94">
        <v>44908</v>
      </c>
      <c r="AB3764" s="94">
        <v>44908</v>
      </c>
      <c r="AC3764">
        <f t="shared" si="116"/>
        <v>3000</v>
      </c>
      <c r="AD3764" t="str">
        <f t="shared" si="117"/>
        <v>308</v>
      </c>
    </row>
    <row r="3765" spans="1:30" hidden="1" x14ac:dyDescent="0.25">
      <c r="A3765" t="s">
        <v>1724</v>
      </c>
      <c r="B3765" t="s">
        <v>1568</v>
      </c>
      <c r="C3765" t="s">
        <v>1677</v>
      </c>
      <c r="D3765" t="s">
        <v>186</v>
      </c>
      <c r="E3765" t="s">
        <v>122</v>
      </c>
      <c r="F3765" t="s">
        <v>159</v>
      </c>
      <c r="G3765" t="s">
        <v>160</v>
      </c>
      <c r="H3765" t="s">
        <v>143</v>
      </c>
      <c r="I3765" t="s">
        <v>124</v>
      </c>
      <c r="J3765" t="s">
        <v>125</v>
      </c>
      <c r="K3765" t="s">
        <v>1725</v>
      </c>
      <c r="N3765" t="s">
        <v>1726</v>
      </c>
      <c r="O3765" t="s">
        <v>1571</v>
      </c>
      <c r="P3765" t="s">
        <v>1680</v>
      </c>
      <c r="Q3765" t="s">
        <v>188</v>
      </c>
      <c r="R3765" t="s">
        <v>131</v>
      </c>
      <c r="S3765" t="s">
        <v>164</v>
      </c>
      <c r="T3765" t="s">
        <v>165</v>
      </c>
      <c r="U3765" t="s">
        <v>151</v>
      </c>
      <c r="V3765" t="s">
        <v>135</v>
      </c>
      <c r="W3765" t="s">
        <v>136</v>
      </c>
      <c r="X3765" t="s">
        <v>1727</v>
      </c>
      <c r="Y3765" s="94">
        <v>12000</v>
      </c>
      <c r="Z3765" s="94">
        <v>0</v>
      </c>
      <c r="AA3765" s="94">
        <v>0</v>
      </c>
      <c r="AB3765" s="94">
        <v>0</v>
      </c>
      <c r="AC3765">
        <f t="shared" si="116"/>
        <v>2000</v>
      </c>
      <c r="AD3765" t="str">
        <f t="shared" si="117"/>
        <v>308</v>
      </c>
    </row>
    <row r="3766" spans="1:30" hidden="1" x14ac:dyDescent="0.25">
      <c r="A3766" t="s">
        <v>1724</v>
      </c>
      <c r="B3766" t="s">
        <v>1568</v>
      </c>
      <c r="C3766" t="s">
        <v>1677</v>
      </c>
      <c r="D3766" t="s">
        <v>192</v>
      </c>
      <c r="E3766" t="s">
        <v>122</v>
      </c>
      <c r="F3766" t="s">
        <v>159</v>
      </c>
      <c r="G3766" t="s">
        <v>160</v>
      </c>
      <c r="H3766" t="s">
        <v>143</v>
      </c>
      <c r="I3766" t="s">
        <v>124</v>
      </c>
      <c r="J3766" t="s">
        <v>125</v>
      </c>
      <c r="K3766" t="s">
        <v>1725</v>
      </c>
      <c r="N3766" t="s">
        <v>1726</v>
      </c>
      <c r="O3766" t="s">
        <v>1571</v>
      </c>
      <c r="P3766" t="s">
        <v>1680</v>
      </c>
      <c r="Q3766" t="s">
        <v>193</v>
      </c>
      <c r="R3766" t="s">
        <v>131</v>
      </c>
      <c r="S3766" t="s">
        <v>164</v>
      </c>
      <c r="T3766" t="s">
        <v>165</v>
      </c>
      <c r="U3766" t="s">
        <v>151</v>
      </c>
      <c r="V3766" t="s">
        <v>135</v>
      </c>
      <c r="W3766" t="s">
        <v>136</v>
      </c>
      <c r="X3766" t="s">
        <v>1727</v>
      </c>
      <c r="Y3766" s="94">
        <v>12000</v>
      </c>
      <c r="Z3766" s="94">
        <v>0</v>
      </c>
      <c r="AA3766" s="94">
        <v>0</v>
      </c>
      <c r="AB3766" s="94">
        <v>0</v>
      </c>
      <c r="AC3766">
        <f t="shared" si="116"/>
        <v>2000</v>
      </c>
      <c r="AD3766" t="str">
        <f t="shared" si="117"/>
        <v>308</v>
      </c>
    </row>
    <row r="3767" spans="1:30" hidden="1" x14ac:dyDescent="0.25">
      <c r="A3767" t="s">
        <v>1728</v>
      </c>
      <c r="B3767" t="s">
        <v>1568</v>
      </c>
      <c r="C3767" t="s">
        <v>470</v>
      </c>
      <c r="D3767" t="s">
        <v>186</v>
      </c>
      <c r="E3767" t="s">
        <v>122</v>
      </c>
      <c r="F3767" t="s">
        <v>159</v>
      </c>
      <c r="G3767" t="s">
        <v>160</v>
      </c>
      <c r="H3767" t="s">
        <v>143</v>
      </c>
      <c r="I3767" t="s">
        <v>124</v>
      </c>
      <c r="J3767" t="s">
        <v>125</v>
      </c>
      <c r="K3767" t="s">
        <v>1729</v>
      </c>
      <c r="N3767" t="s">
        <v>1730</v>
      </c>
      <c r="O3767" t="s">
        <v>1571</v>
      </c>
      <c r="P3767" t="s">
        <v>472</v>
      </c>
      <c r="Q3767" t="s">
        <v>188</v>
      </c>
      <c r="R3767" t="s">
        <v>131</v>
      </c>
      <c r="S3767" t="s">
        <v>164</v>
      </c>
      <c r="T3767" t="s">
        <v>165</v>
      </c>
      <c r="U3767" t="s">
        <v>151</v>
      </c>
      <c r="V3767" t="s">
        <v>135</v>
      </c>
      <c r="W3767" t="s">
        <v>136</v>
      </c>
      <c r="X3767" t="s">
        <v>1731</v>
      </c>
      <c r="Y3767" s="94">
        <v>12000</v>
      </c>
      <c r="Z3767" s="94">
        <v>0</v>
      </c>
      <c r="AA3767" s="94">
        <v>0</v>
      </c>
      <c r="AB3767" s="94">
        <v>0</v>
      </c>
      <c r="AC3767">
        <f t="shared" si="116"/>
        <v>2000</v>
      </c>
      <c r="AD3767" t="str">
        <f t="shared" si="117"/>
        <v>308</v>
      </c>
    </row>
    <row r="3768" spans="1:30" hidden="1" x14ac:dyDescent="0.25">
      <c r="A3768" t="s">
        <v>1728</v>
      </c>
      <c r="B3768" t="s">
        <v>1568</v>
      </c>
      <c r="C3768" t="s">
        <v>1677</v>
      </c>
      <c r="D3768" t="s">
        <v>186</v>
      </c>
      <c r="E3768" t="s">
        <v>122</v>
      </c>
      <c r="F3768" t="s">
        <v>159</v>
      </c>
      <c r="G3768" t="s">
        <v>160</v>
      </c>
      <c r="H3768" t="s">
        <v>304</v>
      </c>
      <c r="I3768" t="s">
        <v>124</v>
      </c>
      <c r="J3768" t="s">
        <v>125</v>
      </c>
      <c r="K3768" t="s">
        <v>1732</v>
      </c>
      <c r="N3768" t="s">
        <v>1730</v>
      </c>
      <c r="O3768" t="s">
        <v>1571</v>
      </c>
      <c r="P3768" t="s">
        <v>1680</v>
      </c>
      <c r="Q3768" t="s">
        <v>188</v>
      </c>
      <c r="R3768" t="s">
        <v>131</v>
      </c>
      <c r="S3768" t="s">
        <v>164</v>
      </c>
      <c r="T3768" t="s">
        <v>165</v>
      </c>
      <c r="U3768" t="s">
        <v>134</v>
      </c>
      <c r="V3768" t="s">
        <v>135</v>
      </c>
      <c r="W3768" t="s">
        <v>136</v>
      </c>
      <c r="X3768" t="s">
        <v>1733</v>
      </c>
      <c r="AA3768" s="94">
        <v>0</v>
      </c>
      <c r="AB3768" s="94">
        <v>0</v>
      </c>
      <c r="AC3768">
        <f t="shared" si="116"/>
        <v>2000</v>
      </c>
      <c r="AD3768" t="str">
        <f t="shared" si="117"/>
        <v>308</v>
      </c>
    </row>
    <row r="3769" spans="1:30" hidden="1" x14ac:dyDescent="0.25">
      <c r="A3769" t="s">
        <v>1728</v>
      </c>
      <c r="B3769" t="s">
        <v>1568</v>
      </c>
      <c r="C3769" t="s">
        <v>470</v>
      </c>
      <c r="D3769" t="s">
        <v>192</v>
      </c>
      <c r="E3769" t="s">
        <v>122</v>
      </c>
      <c r="F3769" t="s">
        <v>159</v>
      </c>
      <c r="G3769" t="s">
        <v>160</v>
      </c>
      <c r="H3769" t="s">
        <v>143</v>
      </c>
      <c r="I3769" t="s">
        <v>124</v>
      </c>
      <c r="J3769" t="s">
        <v>125</v>
      </c>
      <c r="K3769" t="s">
        <v>1729</v>
      </c>
      <c r="N3769" t="s">
        <v>1730</v>
      </c>
      <c r="O3769" t="s">
        <v>1571</v>
      </c>
      <c r="P3769" t="s">
        <v>472</v>
      </c>
      <c r="Q3769" t="s">
        <v>193</v>
      </c>
      <c r="R3769" t="s">
        <v>131</v>
      </c>
      <c r="S3769" t="s">
        <v>164</v>
      </c>
      <c r="T3769" t="s">
        <v>165</v>
      </c>
      <c r="U3769" t="s">
        <v>151</v>
      </c>
      <c r="V3769" t="s">
        <v>135</v>
      </c>
      <c r="W3769" t="s">
        <v>136</v>
      </c>
      <c r="X3769" t="s">
        <v>1731</v>
      </c>
      <c r="Y3769" s="94">
        <v>12000</v>
      </c>
      <c r="Z3769" s="94">
        <v>0</v>
      </c>
      <c r="AA3769" s="94">
        <v>0</v>
      </c>
      <c r="AB3769" s="94">
        <v>0</v>
      </c>
      <c r="AC3769">
        <f t="shared" si="116"/>
        <v>2000</v>
      </c>
      <c r="AD3769" t="str">
        <f t="shared" si="117"/>
        <v>308</v>
      </c>
    </row>
    <row r="3770" spans="1:30" hidden="1" x14ac:dyDescent="0.25">
      <c r="A3770" t="s">
        <v>1728</v>
      </c>
      <c r="B3770" t="s">
        <v>1568</v>
      </c>
      <c r="C3770" t="s">
        <v>1677</v>
      </c>
      <c r="D3770" t="s">
        <v>192</v>
      </c>
      <c r="E3770" t="s">
        <v>122</v>
      </c>
      <c r="F3770" t="s">
        <v>159</v>
      </c>
      <c r="G3770" t="s">
        <v>160</v>
      </c>
      <c r="H3770" t="s">
        <v>304</v>
      </c>
      <c r="I3770" t="s">
        <v>124</v>
      </c>
      <c r="J3770" t="s">
        <v>125</v>
      </c>
      <c r="K3770" t="s">
        <v>1732</v>
      </c>
      <c r="N3770" t="s">
        <v>1730</v>
      </c>
      <c r="O3770" t="s">
        <v>1571</v>
      </c>
      <c r="P3770" t="s">
        <v>1680</v>
      </c>
      <c r="Q3770" t="s">
        <v>193</v>
      </c>
      <c r="R3770" t="s">
        <v>131</v>
      </c>
      <c r="S3770" t="s">
        <v>164</v>
      </c>
      <c r="T3770" t="s">
        <v>165</v>
      </c>
      <c r="U3770" t="s">
        <v>134</v>
      </c>
      <c r="V3770" t="s">
        <v>135</v>
      </c>
      <c r="W3770" t="s">
        <v>136</v>
      </c>
      <c r="X3770" t="s">
        <v>1733</v>
      </c>
      <c r="AA3770" s="94">
        <v>0</v>
      </c>
      <c r="AB3770" s="94">
        <v>0</v>
      </c>
      <c r="AC3770">
        <f t="shared" si="116"/>
        <v>2000</v>
      </c>
      <c r="AD3770" t="str">
        <f t="shared" si="117"/>
        <v>308</v>
      </c>
    </row>
    <row r="3771" spans="1:30" hidden="1" x14ac:dyDescent="0.25">
      <c r="A3771" s="97" t="s">
        <v>1734</v>
      </c>
      <c r="B3771" s="97" t="s">
        <v>597</v>
      </c>
      <c r="C3771" s="97" t="s">
        <v>140</v>
      </c>
      <c r="D3771" s="97" t="s">
        <v>141</v>
      </c>
      <c r="E3771" s="97" t="s">
        <v>122</v>
      </c>
      <c r="F3771" s="98">
        <v>15</v>
      </c>
      <c r="G3771" s="98" t="s">
        <v>142</v>
      </c>
      <c r="H3771" s="97" t="s">
        <v>143</v>
      </c>
      <c r="I3771" s="97" t="s">
        <v>124</v>
      </c>
      <c r="J3771" s="97" t="s">
        <v>125</v>
      </c>
      <c r="K3771" s="97" t="s">
        <v>1735</v>
      </c>
      <c r="L3771" s="97"/>
      <c r="M3771" s="97"/>
      <c r="N3771" s="97" t="s">
        <v>1736</v>
      </c>
      <c r="O3771" s="97" t="s">
        <v>601</v>
      </c>
      <c r="P3771" s="97" t="s">
        <v>147</v>
      </c>
      <c r="Q3771" s="97" t="s">
        <v>148</v>
      </c>
      <c r="R3771" s="97" t="s">
        <v>131</v>
      </c>
      <c r="S3771" s="97" t="s">
        <v>149</v>
      </c>
      <c r="T3771" s="97" t="s">
        <v>150</v>
      </c>
      <c r="U3771" s="97" t="s">
        <v>151</v>
      </c>
      <c r="V3771" s="97" t="s">
        <v>135</v>
      </c>
      <c r="W3771" s="97" t="s">
        <v>136</v>
      </c>
      <c r="X3771" s="97"/>
      <c r="Y3771" s="99"/>
      <c r="Z3771" s="99"/>
      <c r="AA3771" s="99">
        <v>1047048</v>
      </c>
      <c r="AB3771" s="99">
        <v>1047048</v>
      </c>
      <c r="AC3771">
        <f t="shared" si="116"/>
        <v>1000</v>
      </c>
      <c r="AD3771" t="str">
        <f t="shared" si="117"/>
        <v>308</v>
      </c>
    </row>
    <row r="3772" spans="1:30" hidden="1" x14ac:dyDescent="0.25">
      <c r="A3772" s="97" t="s">
        <v>1734</v>
      </c>
      <c r="B3772" s="97" t="s">
        <v>597</v>
      </c>
      <c r="C3772" s="97" t="s">
        <v>140</v>
      </c>
      <c r="D3772" s="97">
        <v>13201</v>
      </c>
      <c r="E3772" s="97" t="s">
        <v>122</v>
      </c>
      <c r="F3772" s="98">
        <v>15</v>
      </c>
      <c r="G3772" s="98" t="s">
        <v>142</v>
      </c>
      <c r="H3772" s="97">
        <v>19</v>
      </c>
      <c r="I3772" s="97" t="s">
        <v>124</v>
      </c>
      <c r="J3772" s="97" t="s">
        <v>125</v>
      </c>
      <c r="K3772" s="97" t="s">
        <v>1735</v>
      </c>
      <c r="L3772" s="97"/>
      <c r="M3772" s="97"/>
      <c r="N3772" s="97" t="s">
        <v>1736</v>
      </c>
      <c r="O3772" s="97" t="s">
        <v>601</v>
      </c>
      <c r="P3772" s="97" t="s">
        <v>147</v>
      </c>
      <c r="Q3772" s="97" t="s">
        <v>152</v>
      </c>
      <c r="R3772" s="97" t="s">
        <v>131</v>
      </c>
      <c r="S3772" s="97" t="s">
        <v>149</v>
      </c>
      <c r="T3772" s="97" t="s">
        <v>150</v>
      </c>
      <c r="U3772" s="97" t="s">
        <v>134</v>
      </c>
      <c r="V3772" s="97" t="s">
        <v>135</v>
      </c>
      <c r="W3772" s="97" t="s">
        <v>136</v>
      </c>
      <c r="X3772" s="97"/>
      <c r="Y3772" s="99"/>
      <c r="Z3772" s="99"/>
      <c r="AA3772" s="99">
        <v>43627</v>
      </c>
      <c r="AB3772" s="99">
        <v>43627</v>
      </c>
      <c r="AC3772">
        <f t="shared" si="116"/>
        <v>1000</v>
      </c>
      <c r="AD3772" t="str">
        <f t="shared" si="117"/>
        <v>308</v>
      </c>
    </row>
    <row r="3773" spans="1:30" hidden="1" x14ac:dyDescent="0.25">
      <c r="A3773" s="97" t="s">
        <v>1734</v>
      </c>
      <c r="B3773" s="97" t="s">
        <v>597</v>
      </c>
      <c r="C3773" s="97" t="s">
        <v>140</v>
      </c>
      <c r="D3773" s="97">
        <v>13203</v>
      </c>
      <c r="E3773" s="97" t="s">
        <v>122</v>
      </c>
      <c r="F3773" s="98">
        <v>15</v>
      </c>
      <c r="G3773" s="98" t="s">
        <v>142</v>
      </c>
      <c r="H3773" s="97">
        <v>19</v>
      </c>
      <c r="I3773" s="97" t="s">
        <v>124</v>
      </c>
      <c r="J3773" s="97" t="s">
        <v>125</v>
      </c>
      <c r="K3773" s="97" t="s">
        <v>1735</v>
      </c>
      <c r="L3773" s="97"/>
      <c r="M3773" s="97"/>
      <c r="N3773" s="97" t="s">
        <v>1736</v>
      </c>
      <c r="O3773" s="97" t="s">
        <v>601</v>
      </c>
      <c r="P3773" s="97" t="s">
        <v>147</v>
      </c>
      <c r="Q3773" s="97" t="s">
        <v>153</v>
      </c>
      <c r="R3773" s="97" t="s">
        <v>131</v>
      </c>
      <c r="S3773" s="97" t="s">
        <v>149</v>
      </c>
      <c r="T3773" s="97" t="s">
        <v>150</v>
      </c>
      <c r="U3773" s="97" t="s">
        <v>134</v>
      </c>
      <c r="V3773" s="97" t="s">
        <v>135</v>
      </c>
      <c r="W3773" s="97" t="s">
        <v>136</v>
      </c>
      <c r="X3773" s="97"/>
      <c r="Y3773" s="99"/>
      <c r="Z3773" s="99"/>
      <c r="AA3773" s="99">
        <v>174508</v>
      </c>
      <c r="AB3773" s="99">
        <v>174508</v>
      </c>
      <c r="AC3773">
        <f t="shared" si="116"/>
        <v>1000</v>
      </c>
      <c r="AD3773" t="str">
        <f t="shared" si="117"/>
        <v>308</v>
      </c>
    </row>
    <row r="3774" spans="1:30" hidden="1" x14ac:dyDescent="0.25">
      <c r="A3774" s="97" t="s">
        <v>1734</v>
      </c>
      <c r="B3774" s="97" t="s">
        <v>597</v>
      </c>
      <c r="C3774" s="97" t="s">
        <v>140</v>
      </c>
      <c r="D3774" s="97">
        <v>14101</v>
      </c>
      <c r="E3774" s="97" t="s">
        <v>122</v>
      </c>
      <c r="F3774" s="98">
        <v>15</v>
      </c>
      <c r="G3774" s="98" t="s">
        <v>142</v>
      </c>
      <c r="H3774" s="97">
        <v>19</v>
      </c>
      <c r="I3774" s="97" t="s">
        <v>124</v>
      </c>
      <c r="J3774" s="97" t="s">
        <v>125</v>
      </c>
      <c r="K3774" s="97" t="s">
        <v>1735</v>
      </c>
      <c r="L3774" s="97"/>
      <c r="M3774" s="97"/>
      <c r="N3774" s="97" t="s">
        <v>1736</v>
      </c>
      <c r="O3774" s="97" t="s">
        <v>601</v>
      </c>
      <c r="P3774" s="97" t="s">
        <v>147</v>
      </c>
      <c r="Q3774" s="97" t="s">
        <v>154</v>
      </c>
      <c r="R3774" s="97" t="s">
        <v>131</v>
      </c>
      <c r="S3774" s="97" t="s">
        <v>149</v>
      </c>
      <c r="T3774" s="97" t="s">
        <v>150</v>
      </c>
      <c r="U3774" s="97" t="s">
        <v>134</v>
      </c>
      <c r="V3774" s="97" t="s">
        <v>135</v>
      </c>
      <c r="W3774" s="97" t="s">
        <v>136</v>
      </c>
      <c r="X3774" s="97"/>
      <c r="Y3774" s="99"/>
      <c r="Z3774" s="99"/>
      <c r="AA3774" s="99">
        <v>57587.64</v>
      </c>
      <c r="AB3774" s="99">
        <v>57587.64</v>
      </c>
      <c r="AC3774">
        <f t="shared" si="116"/>
        <v>1000</v>
      </c>
      <c r="AD3774" t="str">
        <f t="shared" si="117"/>
        <v>308</v>
      </c>
    </row>
    <row r="3775" spans="1:30" hidden="1" x14ac:dyDescent="0.25">
      <c r="A3775" s="97" t="s">
        <v>1734</v>
      </c>
      <c r="B3775" s="97" t="s">
        <v>597</v>
      </c>
      <c r="C3775" s="97" t="s">
        <v>140</v>
      </c>
      <c r="D3775" s="97">
        <v>14103</v>
      </c>
      <c r="E3775" s="97" t="s">
        <v>122</v>
      </c>
      <c r="F3775" s="98">
        <v>15</v>
      </c>
      <c r="G3775" s="98" t="s">
        <v>142</v>
      </c>
      <c r="H3775" s="97">
        <v>19</v>
      </c>
      <c r="I3775" s="97" t="s">
        <v>124</v>
      </c>
      <c r="J3775" s="97" t="s">
        <v>125</v>
      </c>
      <c r="K3775" s="97" t="s">
        <v>1735</v>
      </c>
      <c r="L3775" s="97"/>
      <c r="M3775" s="97"/>
      <c r="N3775" s="97" t="s">
        <v>1736</v>
      </c>
      <c r="O3775" s="97" t="s">
        <v>601</v>
      </c>
      <c r="P3775" s="97" t="s">
        <v>147</v>
      </c>
      <c r="Q3775" s="97" t="s">
        <v>155</v>
      </c>
      <c r="R3775" s="97" t="s">
        <v>131</v>
      </c>
      <c r="S3775" s="97" t="s">
        <v>149</v>
      </c>
      <c r="T3775" s="97" t="s">
        <v>150</v>
      </c>
      <c r="U3775" s="97" t="s">
        <v>134</v>
      </c>
      <c r="V3775" s="97" t="s">
        <v>135</v>
      </c>
      <c r="W3775" s="97" t="s">
        <v>136</v>
      </c>
      <c r="X3775" s="97"/>
      <c r="Y3775" s="99"/>
      <c r="Z3775" s="99"/>
      <c r="AA3775" s="99">
        <v>23558.579999999998</v>
      </c>
      <c r="AB3775" s="99">
        <v>23558.58</v>
      </c>
      <c r="AC3775">
        <f t="shared" si="116"/>
        <v>1000</v>
      </c>
      <c r="AD3775" t="str">
        <f t="shared" si="117"/>
        <v>308</v>
      </c>
    </row>
    <row r="3776" spans="1:30" hidden="1" x14ac:dyDescent="0.25">
      <c r="A3776" s="97" t="s">
        <v>1734</v>
      </c>
      <c r="B3776" s="97" t="s">
        <v>597</v>
      </c>
      <c r="C3776" s="97" t="s">
        <v>140</v>
      </c>
      <c r="D3776" s="97">
        <v>14201</v>
      </c>
      <c r="E3776" s="97" t="s">
        <v>122</v>
      </c>
      <c r="F3776" s="98">
        <v>15</v>
      </c>
      <c r="G3776" s="98" t="s">
        <v>142</v>
      </c>
      <c r="H3776" s="97">
        <v>19</v>
      </c>
      <c r="I3776" s="97" t="s">
        <v>124</v>
      </c>
      <c r="J3776" s="97" t="s">
        <v>125</v>
      </c>
      <c r="K3776" s="97" t="s">
        <v>1735</v>
      </c>
      <c r="L3776" s="97"/>
      <c r="M3776" s="97"/>
      <c r="N3776" s="97" t="s">
        <v>1736</v>
      </c>
      <c r="O3776" s="97" t="s">
        <v>601</v>
      </c>
      <c r="P3776" s="97" t="s">
        <v>147</v>
      </c>
      <c r="Q3776" s="97" t="s">
        <v>156</v>
      </c>
      <c r="R3776" s="97" t="s">
        <v>131</v>
      </c>
      <c r="S3776" s="97" t="s">
        <v>149</v>
      </c>
      <c r="T3776" s="97" t="s">
        <v>150</v>
      </c>
      <c r="U3776" s="97" t="s">
        <v>134</v>
      </c>
      <c r="V3776" s="97" t="s">
        <v>135</v>
      </c>
      <c r="W3776" s="97" t="s">
        <v>136</v>
      </c>
      <c r="X3776" s="97"/>
      <c r="Y3776" s="99"/>
      <c r="Z3776" s="99"/>
      <c r="AA3776" s="99">
        <v>52352.4</v>
      </c>
      <c r="AB3776" s="99">
        <v>52352.4</v>
      </c>
      <c r="AC3776">
        <f t="shared" si="116"/>
        <v>1000</v>
      </c>
      <c r="AD3776" t="str">
        <f t="shared" si="117"/>
        <v>308</v>
      </c>
    </row>
    <row r="3777" spans="1:30" hidden="1" x14ac:dyDescent="0.25">
      <c r="A3777" s="97" t="s">
        <v>1734</v>
      </c>
      <c r="B3777" s="97" t="s">
        <v>597</v>
      </c>
      <c r="C3777" s="97" t="s">
        <v>140</v>
      </c>
      <c r="D3777" s="97">
        <v>14301</v>
      </c>
      <c r="E3777" s="97" t="s">
        <v>122</v>
      </c>
      <c r="F3777" s="98">
        <v>15</v>
      </c>
      <c r="G3777" s="98" t="s">
        <v>142</v>
      </c>
      <c r="H3777" s="97">
        <v>19</v>
      </c>
      <c r="I3777" s="97" t="s">
        <v>124</v>
      </c>
      <c r="J3777" s="97" t="s">
        <v>125</v>
      </c>
      <c r="K3777" s="97" t="s">
        <v>1735</v>
      </c>
      <c r="L3777" s="97"/>
      <c r="M3777" s="97"/>
      <c r="N3777" s="97" t="s">
        <v>1736</v>
      </c>
      <c r="O3777" s="97" t="s">
        <v>601</v>
      </c>
      <c r="P3777" s="97" t="s">
        <v>147</v>
      </c>
      <c r="Q3777" s="97" t="s">
        <v>178</v>
      </c>
      <c r="R3777" s="97" t="s">
        <v>131</v>
      </c>
      <c r="S3777" s="97" t="s">
        <v>149</v>
      </c>
      <c r="T3777" s="97" t="s">
        <v>150</v>
      </c>
      <c r="U3777" s="97" t="s">
        <v>134</v>
      </c>
      <c r="V3777" s="97" t="s">
        <v>135</v>
      </c>
      <c r="W3777" s="97" t="s">
        <v>136</v>
      </c>
      <c r="X3777" s="97"/>
      <c r="Y3777" s="99"/>
      <c r="Z3777" s="99"/>
      <c r="AA3777" s="99">
        <v>62822.879999999997</v>
      </c>
      <c r="AB3777" s="99">
        <v>62822.879999999997</v>
      </c>
      <c r="AC3777">
        <f t="shared" si="116"/>
        <v>1000</v>
      </c>
      <c r="AD3777" t="str">
        <f t="shared" si="117"/>
        <v>308</v>
      </c>
    </row>
    <row r="3778" spans="1:30" hidden="1" x14ac:dyDescent="0.25">
      <c r="A3778" t="s">
        <v>1734</v>
      </c>
      <c r="B3778" t="s">
        <v>597</v>
      </c>
      <c r="C3778" t="s">
        <v>157</v>
      </c>
      <c r="D3778" t="s">
        <v>186</v>
      </c>
      <c r="E3778" t="s">
        <v>122</v>
      </c>
      <c r="F3778" t="s">
        <v>159</v>
      </c>
      <c r="G3778" t="s">
        <v>160</v>
      </c>
      <c r="H3778" t="s">
        <v>143</v>
      </c>
      <c r="I3778" t="s">
        <v>124</v>
      </c>
      <c r="J3778" t="s">
        <v>125</v>
      </c>
      <c r="K3778" t="s">
        <v>1737</v>
      </c>
      <c r="N3778" t="s">
        <v>1736</v>
      </c>
      <c r="O3778" t="s">
        <v>601</v>
      </c>
      <c r="P3778" t="s">
        <v>162</v>
      </c>
      <c r="Q3778" t="s">
        <v>188</v>
      </c>
      <c r="R3778" t="s">
        <v>131</v>
      </c>
      <c r="S3778" t="s">
        <v>164</v>
      </c>
      <c r="T3778" t="s">
        <v>165</v>
      </c>
      <c r="U3778" t="s">
        <v>151</v>
      </c>
      <c r="V3778" t="s">
        <v>135</v>
      </c>
      <c r="W3778" t="s">
        <v>136</v>
      </c>
      <c r="X3778" t="s">
        <v>1738</v>
      </c>
      <c r="Y3778" s="94">
        <v>6000</v>
      </c>
      <c r="Z3778" s="94">
        <v>0</v>
      </c>
      <c r="AA3778" s="94">
        <v>12000</v>
      </c>
      <c r="AB3778" s="94">
        <v>12000</v>
      </c>
      <c r="AC3778">
        <f t="shared" si="116"/>
        <v>2000</v>
      </c>
      <c r="AD3778" t="str">
        <f t="shared" si="117"/>
        <v>308</v>
      </c>
    </row>
    <row r="3779" spans="1:30" hidden="1" x14ac:dyDescent="0.25">
      <c r="A3779" t="s">
        <v>1734</v>
      </c>
      <c r="B3779" t="s">
        <v>597</v>
      </c>
      <c r="C3779" t="s">
        <v>157</v>
      </c>
      <c r="D3779" t="s">
        <v>192</v>
      </c>
      <c r="E3779" t="s">
        <v>122</v>
      </c>
      <c r="F3779" t="s">
        <v>159</v>
      </c>
      <c r="G3779" t="s">
        <v>160</v>
      </c>
      <c r="H3779" t="s">
        <v>143</v>
      </c>
      <c r="I3779" t="s">
        <v>124</v>
      </c>
      <c r="J3779" t="s">
        <v>125</v>
      </c>
      <c r="K3779" t="s">
        <v>1737</v>
      </c>
      <c r="N3779" t="s">
        <v>1736</v>
      </c>
      <c r="O3779" t="s">
        <v>601</v>
      </c>
      <c r="P3779" t="s">
        <v>162</v>
      </c>
      <c r="Q3779" t="s">
        <v>193</v>
      </c>
      <c r="R3779" t="s">
        <v>131</v>
      </c>
      <c r="S3779" t="s">
        <v>164</v>
      </c>
      <c r="T3779" t="s">
        <v>165</v>
      </c>
      <c r="U3779" t="s">
        <v>151</v>
      </c>
      <c r="V3779" t="s">
        <v>135</v>
      </c>
      <c r="W3779" t="s">
        <v>136</v>
      </c>
      <c r="X3779" t="s">
        <v>1738</v>
      </c>
      <c r="Y3779" s="94">
        <v>6000</v>
      </c>
      <c r="Z3779" s="94">
        <v>4343.28</v>
      </c>
      <c r="AA3779" s="94">
        <v>12000</v>
      </c>
      <c r="AB3779" s="94">
        <v>12000</v>
      </c>
      <c r="AC3779">
        <f t="shared" ref="AC3779:AC3842" si="118">MID(D3779,1,1)*1000</f>
        <v>2000</v>
      </c>
      <c r="AD3779" t="str">
        <f t="shared" ref="AD3779:AD3842" si="119">MID(A3779,6,3)</f>
        <v>308</v>
      </c>
    </row>
    <row r="3780" spans="1:30" hidden="1" x14ac:dyDescent="0.25">
      <c r="A3780" s="97" t="s">
        <v>1739</v>
      </c>
      <c r="B3780" s="97" t="s">
        <v>597</v>
      </c>
      <c r="C3780" s="97" t="s">
        <v>1740</v>
      </c>
      <c r="D3780" s="97" t="s">
        <v>141</v>
      </c>
      <c r="E3780" s="97" t="s">
        <v>122</v>
      </c>
      <c r="F3780" s="98">
        <v>15</v>
      </c>
      <c r="G3780" s="98" t="s">
        <v>142</v>
      </c>
      <c r="H3780" s="97" t="s">
        <v>143</v>
      </c>
      <c r="I3780" s="97" t="s">
        <v>124</v>
      </c>
      <c r="J3780" s="97" t="s">
        <v>125</v>
      </c>
      <c r="K3780" s="97" t="s">
        <v>1741</v>
      </c>
      <c r="L3780" s="97"/>
      <c r="M3780" s="97"/>
      <c r="N3780" s="97" t="s">
        <v>1742</v>
      </c>
      <c r="O3780" s="97" t="s">
        <v>601</v>
      </c>
      <c r="P3780" s="97" t="s">
        <v>1743</v>
      </c>
      <c r="Q3780" s="97" t="s">
        <v>148</v>
      </c>
      <c r="R3780" s="97" t="s">
        <v>131</v>
      </c>
      <c r="S3780" s="97" t="s">
        <v>149</v>
      </c>
      <c r="T3780" s="97" t="s">
        <v>150</v>
      </c>
      <c r="U3780" s="97" t="s">
        <v>151</v>
      </c>
      <c r="V3780" s="97" t="s">
        <v>135</v>
      </c>
      <c r="W3780" s="97" t="s">
        <v>136</v>
      </c>
      <c r="X3780" s="97"/>
      <c r="Y3780" s="99"/>
      <c r="Z3780" s="99"/>
      <c r="AA3780" s="99">
        <v>933648</v>
      </c>
      <c r="AB3780" s="99">
        <v>933648</v>
      </c>
      <c r="AC3780">
        <f t="shared" si="118"/>
        <v>1000</v>
      </c>
      <c r="AD3780" t="str">
        <f t="shared" si="119"/>
        <v>308</v>
      </c>
    </row>
    <row r="3781" spans="1:30" hidden="1" x14ac:dyDescent="0.25">
      <c r="A3781" s="97" t="s">
        <v>1739</v>
      </c>
      <c r="B3781" s="97" t="s">
        <v>597</v>
      </c>
      <c r="C3781" s="97" t="s">
        <v>1740</v>
      </c>
      <c r="D3781" s="97">
        <v>13201</v>
      </c>
      <c r="E3781" s="97" t="s">
        <v>122</v>
      </c>
      <c r="F3781" s="98">
        <v>15</v>
      </c>
      <c r="G3781" s="98" t="s">
        <v>142</v>
      </c>
      <c r="H3781" s="97">
        <v>19</v>
      </c>
      <c r="I3781" s="97" t="s">
        <v>124</v>
      </c>
      <c r="J3781" s="97" t="s">
        <v>125</v>
      </c>
      <c r="K3781" s="97" t="s">
        <v>1741</v>
      </c>
      <c r="L3781" s="97"/>
      <c r="M3781" s="97"/>
      <c r="N3781" s="97" t="s">
        <v>1742</v>
      </c>
      <c r="O3781" s="97" t="s">
        <v>601</v>
      </c>
      <c r="P3781" s="97" t="s">
        <v>1743</v>
      </c>
      <c r="Q3781" s="97" t="s">
        <v>152</v>
      </c>
      <c r="R3781" s="97" t="s">
        <v>131</v>
      </c>
      <c r="S3781" s="97" t="s">
        <v>149</v>
      </c>
      <c r="T3781" s="97" t="s">
        <v>150</v>
      </c>
      <c r="U3781" s="97" t="s">
        <v>134</v>
      </c>
      <c r="V3781" s="97" t="s">
        <v>135</v>
      </c>
      <c r="W3781" s="97" t="s">
        <v>136</v>
      </c>
      <c r="X3781" s="97"/>
      <c r="Y3781" s="99"/>
      <c r="Z3781" s="99"/>
      <c r="AA3781" s="99">
        <v>38902</v>
      </c>
      <c r="AB3781" s="99">
        <v>38902</v>
      </c>
      <c r="AC3781">
        <f t="shared" si="118"/>
        <v>1000</v>
      </c>
      <c r="AD3781" t="str">
        <f t="shared" si="119"/>
        <v>308</v>
      </c>
    </row>
    <row r="3782" spans="1:30" hidden="1" x14ac:dyDescent="0.25">
      <c r="A3782" s="97" t="s">
        <v>1739</v>
      </c>
      <c r="B3782" s="97" t="s">
        <v>597</v>
      </c>
      <c r="C3782" s="97" t="s">
        <v>1740</v>
      </c>
      <c r="D3782" s="97">
        <v>13203</v>
      </c>
      <c r="E3782" s="97" t="s">
        <v>122</v>
      </c>
      <c r="F3782" s="98">
        <v>15</v>
      </c>
      <c r="G3782" s="98" t="s">
        <v>142</v>
      </c>
      <c r="H3782" s="97">
        <v>19</v>
      </c>
      <c r="I3782" s="97" t="s">
        <v>124</v>
      </c>
      <c r="J3782" s="97" t="s">
        <v>125</v>
      </c>
      <c r="K3782" s="97" t="s">
        <v>1741</v>
      </c>
      <c r="L3782" s="97"/>
      <c r="M3782" s="97"/>
      <c r="N3782" s="97" t="s">
        <v>1742</v>
      </c>
      <c r="O3782" s="97" t="s">
        <v>601</v>
      </c>
      <c r="P3782" s="97" t="s">
        <v>1743</v>
      </c>
      <c r="Q3782" s="97" t="s">
        <v>153</v>
      </c>
      <c r="R3782" s="97" t="s">
        <v>131</v>
      </c>
      <c r="S3782" s="97" t="s">
        <v>149</v>
      </c>
      <c r="T3782" s="97" t="s">
        <v>150</v>
      </c>
      <c r="U3782" s="97" t="s">
        <v>134</v>
      </c>
      <c r="V3782" s="97" t="s">
        <v>135</v>
      </c>
      <c r="W3782" s="97" t="s">
        <v>136</v>
      </c>
      <c r="X3782" s="97"/>
      <c r="Y3782" s="99"/>
      <c r="Z3782" s="99"/>
      <c r="AA3782" s="99">
        <v>155608</v>
      </c>
      <c r="AB3782" s="99">
        <v>155608</v>
      </c>
      <c r="AC3782">
        <f t="shared" si="118"/>
        <v>1000</v>
      </c>
      <c r="AD3782" t="str">
        <f t="shared" si="119"/>
        <v>308</v>
      </c>
    </row>
    <row r="3783" spans="1:30" hidden="1" x14ac:dyDescent="0.25">
      <c r="A3783" s="97" t="s">
        <v>1739</v>
      </c>
      <c r="B3783" s="97" t="s">
        <v>597</v>
      </c>
      <c r="C3783" s="97" t="s">
        <v>1740</v>
      </c>
      <c r="D3783" s="97">
        <v>14101</v>
      </c>
      <c r="E3783" s="97" t="s">
        <v>122</v>
      </c>
      <c r="F3783" s="98">
        <v>15</v>
      </c>
      <c r="G3783" s="98" t="s">
        <v>142</v>
      </c>
      <c r="H3783" s="97">
        <v>19</v>
      </c>
      <c r="I3783" s="97" t="s">
        <v>124</v>
      </c>
      <c r="J3783" s="97" t="s">
        <v>125</v>
      </c>
      <c r="K3783" s="97" t="s">
        <v>1741</v>
      </c>
      <c r="L3783" s="97"/>
      <c r="M3783" s="97"/>
      <c r="N3783" s="97" t="s">
        <v>1742</v>
      </c>
      <c r="O3783" s="97" t="s">
        <v>601</v>
      </c>
      <c r="P3783" s="97" t="s">
        <v>1743</v>
      </c>
      <c r="Q3783" s="97" t="s">
        <v>154</v>
      </c>
      <c r="R3783" s="97" t="s">
        <v>131</v>
      </c>
      <c r="S3783" s="97" t="s">
        <v>149</v>
      </c>
      <c r="T3783" s="97" t="s">
        <v>150</v>
      </c>
      <c r="U3783" s="97" t="s">
        <v>134</v>
      </c>
      <c r="V3783" s="97" t="s">
        <v>135</v>
      </c>
      <c r="W3783" s="97" t="s">
        <v>136</v>
      </c>
      <c r="X3783" s="97"/>
      <c r="Y3783" s="99"/>
      <c r="Z3783" s="99"/>
      <c r="AA3783" s="99">
        <v>51350.64</v>
      </c>
      <c r="AB3783" s="99">
        <v>51350.64</v>
      </c>
      <c r="AC3783">
        <f t="shared" si="118"/>
        <v>1000</v>
      </c>
      <c r="AD3783" t="str">
        <f t="shared" si="119"/>
        <v>308</v>
      </c>
    </row>
    <row r="3784" spans="1:30" hidden="1" x14ac:dyDescent="0.25">
      <c r="A3784" s="97" t="s">
        <v>1739</v>
      </c>
      <c r="B3784" s="97" t="s">
        <v>597</v>
      </c>
      <c r="C3784" s="97" t="s">
        <v>1740</v>
      </c>
      <c r="D3784" s="97">
        <v>14103</v>
      </c>
      <c r="E3784" s="97" t="s">
        <v>122</v>
      </c>
      <c r="F3784" s="98">
        <v>15</v>
      </c>
      <c r="G3784" s="98" t="s">
        <v>142</v>
      </c>
      <c r="H3784" s="97">
        <v>19</v>
      </c>
      <c r="I3784" s="97" t="s">
        <v>124</v>
      </c>
      <c r="J3784" s="97" t="s">
        <v>125</v>
      </c>
      <c r="K3784" s="97" t="s">
        <v>1741</v>
      </c>
      <c r="L3784" s="97"/>
      <c r="M3784" s="97"/>
      <c r="N3784" s="97" t="s">
        <v>1742</v>
      </c>
      <c r="O3784" s="97" t="s">
        <v>601</v>
      </c>
      <c r="P3784" s="97" t="s">
        <v>1743</v>
      </c>
      <c r="Q3784" s="97" t="s">
        <v>155</v>
      </c>
      <c r="R3784" s="97" t="s">
        <v>131</v>
      </c>
      <c r="S3784" s="97" t="s">
        <v>149</v>
      </c>
      <c r="T3784" s="97" t="s">
        <v>150</v>
      </c>
      <c r="U3784" s="97" t="s">
        <v>134</v>
      </c>
      <c r="V3784" s="97" t="s">
        <v>135</v>
      </c>
      <c r="W3784" s="97" t="s">
        <v>136</v>
      </c>
      <c r="X3784" s="97"/>
      <c r="Y3784" s="99"/>
      <c r="Z3784" s="99"/>
      <c r="AA3784" s="99">
        <v>21007.079999999998</v>
      </c>
      <c r="AB3784" s="99">
        <v>21007.08</v>
      </c>
      <c r="AC3784">
        <f t="shared" si="118"/>
        <v>1000</v>
      </c>
      <c r="AD3784" t="str">
        <f t="shared" si="119"/>
        <v>308</v>
      </c>
    </row>
    <row r="3785" spans="1:30" hidden="1" x14ac:dyDescent="0.25">
      <c r="A3785" s="97" t="s">
        <v>1739</v>
      </c>
      <c r="B3785" s="97" t="s">
        <v>597</v>
      </c>
      <c r="C3785" s="97" t="s">
        <v>1740</v>
      </c>
      <c r="D3785" s="97">
        <v>14201</v>
      </c>
      <c r="E3785" s="97" t="s">
        <v>122</v>
      </c>
      <c r="F3785" s="98">
        <v>15</v>
      </c>
      <c r="G3785" s="98" t="s">
        <v>142</v>
      </c>
      <c r="H3785" s="97">
        <v>19</v>
      </c>
      <c r="I3785" s="97" t="s">
        <v>124</v>
      </c>
      <c r="J3785" s="97" t="s">
        <v>125</v>
      </c>
      <c r="K3785" s="97" t="s">
        <v>1741</v>
      </c>
      <c r="L3785" s="97"/>
      <c r="M3785" s="97"/>
      <c r="N3785" s="97" t="s">
        <v>1742</v>
      </c>
      <c r="O3785" s="97" t="s">
        <v>601</v>
      </c>
      <c r="P3785" s="97" t="s">
        <v>1743</v>
      </c>
      <c r="Q3785" s="97" t="s">
        <v>156</v>
      </c>
      <c r="R3785" s="97" t="s">
        <v>131</v>
      </c>
      <c r="S3785" s="97" t="s">
        <v>149</v>
      </c>
      <c r="T3785" s="97" t="s">
        <v>150</v>
      </c>
      <c r="U3785" s="97" t="s">
        <v>134</v>
      </c>
      <c r="V3785" s="97" t="s">
        <v>135</v>
      </c>
      <c r="W3785" s="97" t="s">
        <v>136</v>
      </c>
      <c r="X3785" s="97"/>
      <c r="Y3785" s="99"/>
      <c r="Z3785" s="99"/>
      <c r="AA3785" s="99">
        <v>46682.400000000001</v>
      </c>
      <c r="AB3785" s="99">
        <v>46682.400000000001</v>
      </c>
      <c r="AC3785">
        <f t="shared" si="118"/>
        <v>1000</v>
      </c>
      <c r="AD3785" t="str">
        <f t="shared" si="119"/>
        <v>308</v>
      </c>
    </row>
    <row r="3786" spans="1:30" hidden="1" x14ac:dyDescent="0.25">
      <c r="A3786" s="97" t="s">
        <v>1739</v>
      </c>
      <c r="B3786" s="97" t="s">
        <v>597</v>
      </c>
      <c r="C3786" s="97" t="s">
        <v>1740</v>
      </c>
      <c r="D3786" s="97">
        <v>14301</v>
      </c>
      <c r="E3786" s="97" t="s">
        <v>122</v>
      </c>
      <c r="F3786" s="98">
        <v>15</v>
      </c>
      <c r="G3786" s="98" t="s">
        <v>142</v>
      </c>
      <c r="H3786" s="97">
        <v>19</v>
      </c>
      <c r="I3786" s="97" t="s">
        <v>124</v>
      </c>
      <c r="J3786" s="97" t="s">
        <v>125</v>
      </c>
      <c r="K3786" s="97" t="s">
        <v>1741</v>
      </c>
      <c r="L3786" s="97"/>
      <c r="M3786" s="97"/>
      <c r="N3786" s="97" t="s">
        <v>1742</v>
      </c>
      <c r="O3786" s="97" t="s">
        <v>601</v>
      </c>
      <c r="P3786" s="97" t="s">
        <v>1743</v>
      </c>
      <c r="Q3786" s="97" t="s">
        <v>178</v>
      </c>
      <c r="R3786" s="97" t="s">
        <v>131</v>
      </c>
      <c r="S3786" s="97" t="s">
        <v>149</v>
      </c>
      <c r="T3786" s="97" t="s">
        <v>150</v>
      </c>
      <c r="U3786" s="97" t="s">
        <v>134</v>
      </c>
      <c r="V3786" s="97" t="s">
        <v>135</v>
      </c>
      <c r="W3786" s="97" t="s">
        <v>136</v>
      </c>
      <c r="X3786" s="97"/>
      <c r="Y3786" s="99"/>
      <c r="Z3786" s="99"/>
      <c r="AA3786" s="99">
        <v>56018.879999999997</v>
      </c>
      <c r="AB3786" s="99">
        <v>56018.879999999997</v>
      </c>
      <c r="AC3786">
        <f t="shared" si="118"/>
        <v>1000</v>
      </c>
      <c r="AD3786" t="str">
        <f t="shared" si="119"/>
        <v>308</v>
      </c>
    </row>
    <row r="3787" spans="1:30" hidden="1" x14ac:dyDescent="0.25">
      <c r="A3787" t="s">
        <v>1739</v>
      </c>
      <c r="B3787" t="s">
        <v>597</v>
      </c>
      <c r="C3787" t="s">
        <v>1740</v>
      </c>
      <c r="D3787" t="s">
        <v>186</v>
      </c>
      <c r="E3787" t="s">
        <v>122</v>
      </c>
      <c r="F3787" t="s">
        <v>159</v>
      </c>
      <c r="G3787" t="s">
        <v>160</v>
      </c>
      <c r="H3787" t="s">
        <v>143</v>
      </c>
      <c r="I3787" t="s">
        <v>124</v>
      </c>
      <c r="J3787" t="s">
        <v>125</v>
      </c>
      <c r="K3787" t="s">
        <v>1741</v>
      </c>
      <c r="N3787" t="s">
        <v>1742</v>
      </c>
      <c r="O3787" t="s">
        <v>601</v>
      </c>
      <c r="P3787" t="s">
        <v>1743</v>
      </c>
      <c r="Q3787" t="s">
        <v>188</v>
      </c>
      <c r="R3787" t="s">
        <v>131</v>
      </c>
      <c r="S3787" t="s">
        <v>164</v>
      </c>
      <c r="T3787" t="s">
        <v>165</v>
      </c>
      <c r="U3787" t="s">
        <v>151</v>
      </c>
      <c r="V3787" t="s">
        <v>135</v>
      </c>
      <c r="W3787" t="s">
        <v>136</v>
      </c>
      <c r="X3787" t="s">
        <v>1744</v>
      </c>
      <c r="Y3787" s="94">
        <v>6000</v>
      </c>
      <c r="Z3787" s="94">
        <v>0</v>
      </c>
      <c r="AA3787" s="94">
        <v>12000</v>
      </c>
      <c r="AB3787" s="94">
        <v>12000</v>
      </c>
      <c r="AC3787">
        <f t="shared" si="118"/>
        <v>2000</v>
      </c>
      <c r="AD3787" t="str">
        <f t="shared" si="119"/>
        <v>308</v>
      </c>
    </row>
    <row r="3788" spans="1:30" hidden="1" x14ac:dyDescent="0.25">
      <c r="A3788" t="s">
        <v>1739</v>
      </c>
      <c r="B3788" t="s">
        <v>597</v>
      </c>
      <c r="C3788" t="s">
        <v>1740</v>
      </c>
      <c r="D3788" t="s">
        <v>192</v>
      </c>
      <c r="E3788" t="s">
        <v>122</v>
      </c>
      <c r="F3788" t="s">
        <v>159</v>
      </c>
      <c r="G3788" t="s">
        <v>160</v>
      </c>
      <c r="H3788" t="s">
        <v>143</v>
      </c>
      <c r="I3788" t="s">
        <v>124</v>
      </c>
      <c r="J3788" t="s">
        <v>125</v>
      </c>
      <c r="K3788" t="s">
        <v>1741</v>
      </c>
      <c r="N3788" t="s">
        <v>1742</v>
      </c>
      <c r="O3788" t="s">
        <v>601</v>
      </c>
      <c r="P3788" t="s">
        <v>1743</v>
      </c>
      <c r="Q3788" t="s">
        <v>193</v>
      </c>
      <c r="R3788" t="s">
        <v>131</v>
      </c>
      <c r="S3788" t="s">
        <v>164</v>
      </c>
      <c r="T3788" t="s">
        <v>165</v>
      </c>
      <c r="U3788" t="s">
        <v>151</v>
      </c>
      <c r="V3788" t="s">
        <v>135</v>
      </c>
      <c r="W3788" t="s">
        <v>136</v>
      </c>
      <c r="X3788" t="s">
        <v>1744</v>
      </c>
      <c r="Y3788" s="94">
        <v>6000</v>
      </c>
      <c r="Z3788" s="94">
        <v>0</v>
      </c>
      <c r="AA3788" s="94">
        <v>12000</v>
      </c>
      <c r="AB3788" s="94">
        <v>12000</v>
      </c>
      <c r="AC3788">
        <f t="shared" si="118"/>
        <v>2000</v>
      </c>
      <c r="AD3788" t="str">
        <f t="shared" si="119"/>
        <v>308</v>
      </c>
    </row>
    <row r="3789" spans="1:30" hidden="1" x14ac:dyDescent="0.25">
      <c r="A3789" s="97" t="s">
        <v>1745</v>
      </c>
      <c r="B3789" s="97" t="s">
        <v>597</v>
      </c>
      <c r="C3789" s="97" t="s">
        <v>1740</v>
      </c>
      <c r="D3789" s="97" t="s">
        <v>141</v>
      </c>
      <c r="E3789" s="97" t="s">
        <v>122</v>
      </c>
      <c r="F3789" s="98">
        <v>15</v>
      </c>
      <c r="G3789" s="98" t="s">
        <v>142</v>
      </c>
      <c r="H3789" s="97" t="s">
        <v>143</v>
      </c>
      <c r="I3789" s="97" t="s">
        <v>124</v>
      </c>
      <c r="J3789" s="97" t="s">
        <v>125</v>
      </c>
      <c r="K3789" s="97" t="s">
        <v>1746</v>
      </c>
      <c r="L3789" s="97"/>
      <c r="M3789" s="97"/>
      <c r="N3789" s="97" t="s">
        <v>1747</v>
      </c>
      <c r="O3789" s="97" t="s">
        <v>601</v>
      </c>
      <c r="P3789" s="97" t="s">
        <v>1743</v>
      </c>
      <c r="Q3789" s="97" t="s">
        <v>148</v>
      </c>
      <c r="R3789" s="97" t="s">
        <v>131</v>
      </c>
      <c r="S3789" s="97" t="s">
        <v>149</v>
      </c>
      <c r="T3789" s="97" t="s">
        <v>150</v>
      </c>
      <c r="U3789" s="97" t="s">
        <v>151</v>
      </c>
      <c r="V3789" s="97" t="s">
        <v>135</v>
      </c>
      <c r="W3789" s="97" t="s">
        <v>136</v>
      </c>
      <c r="X3789" s="97"/>
      <c r="Y3789" s="99"/>
      <c r="Z3789" s="99"/>
      <c r="AA3789" s="99">
        <v>651756</v>
      </c>
      <c r="AB3789" s="99">
        <v>651756</v>
      </c>
      <c r="AC3789">
        <f t="shared" si="118"/>
        <v>1000</v>
      </c>
      <c r="AD3789" t="str">
        <f t="shared" si="119"/>
        <v>308</v>
      </c>
    </row>
    <row r="3790" spans="1:30" hidden="1" x14ac:dyDescent="0.25">
      <c r="A3790" s="97" t="s">
        <v>1745</v>
      </c>
      <c r="B3790" s="97" t="s">
        <v>597</v>
      </c>
      <c r="C3790" s="97" t="s">
        <v>1740</v>
      </c>
      <c r="D3790" s="97">
        <v>13201</v>
      </c>
      <c r="E3790" s="97" t="s">
        <v>122</v>
      </c>
      <c r="F3790" s="98">
        <v>15</v>
      </c>
      <c r="G3790" s="98" t="s">
        <v>142</v>
      </c>
      <c r="H3790" s="97">
        <v>19</v>
      </c>
      <c r="I3790" s="97" t="s">
        <v>124</v>
      </c>
      <c r="J3790" s="97" t="s">
        <v>125</v>
      </c>
      <c r="K3790" s="97" t="s">
        <v>1746</v>
      </c>
      <c r="L3790" s="97"/>
      <c r="M3790" s="97"/>
      <c r="N3790" s="97" t="s">
        <v>1747</v>
      </c>
      <c r="O3790" s="97" t="s">
        <v>601</v>
      </c>
      <c r="P3790" s="97" t="s">
        <v>1743</v>
      </c>
      <c r="Q3790" s="97" t="s">
        <v>152</v>
      </c>
      <c r="R3790" s="97" t="s">
        <v>131</v>
      </c>
      <c r="S3790" s="97" t="s">
        <v>149</v>
      </c>
      <c r="T3790" s="97" t="s">
        <v>150</v>
      </c>
      <c r="U3790" s="97" t="s">
        <v>134</v>
      </c>
      <c r="V3790" s="97" t="s">
        <v>135</v>
      </c>
      <c r="W3790" s="97" t="s">
        <v>136</v>
      </c>
      <c r="X3790" s="97"/>
      <c r="Y3790" s="99"/>
      <c r="Z3790" s="99"/>
      <c r="AA3790" s="99">
        <v>27156.5</v>
      </c>
      <c r="AB3790" s="99">
        <v>27156.5</v>
      </c>
      <c r="AC3790">
        <f t="shared" si="118"/>
        <v>1000</v>
      </c>
      <c r="AD3790" t="str">
        <f t="shared" si="119"/>
        <v>308</v>
      </c>
    </row>
    <row r="3791" spans="1:30" hidden="1" x14ac:dyDescent="0.25">
      <c r="A3791" s="97" t="s">
        <v>1745</v>
      </c>
      <c r="B3791" s="97" t="s">
        <v>597</v>
      </c>
      <c r="C3791" s="97" t="s">
        <v>1740</v>
      </c>
      <c r="D3791" s="97">
        <v>13203</v>
      </c>
      <c r="E3791" s="97" t="s">
        <v>122</v>
      </c>
      <c r="F3791" s="98">
        <v>15</v>
      </c>
      <c r="G3791" s="98" t="s">
        <v>142</v>
      </c>
      <c r="H3791" s="97">
        <v>19</v>
      </c>
      <c r="I3791" s="97" t="s">
        <v>124</v>
      </c>
      <c r="J3791" s="97" t="s">
        <v>125</v>
      </c>
      <c r="K3791" s="97" t="s">
        <v>1746</v>
      </c>
      <c r="L3791" s="97"/>
      <c r="M3791" s="97"/>
      <c r="N3791" s="97" t="s">
        <v>1747</v>
      </c>
      <c r="O3791" s="97" t="s">
        <v>601</v>
      </c>
      <c r="P3791" s="97" t="s">
        <v>1743</v>
      </c>
      <c r="Q3791" s="97" t="s">
        <v>153</v>
      </c>
      <c r="R3791" s="97" t="s">
        <v>131</v>
      </c>
      <c r="S3791" s="97" t="s">
        <v>149</v>
      </c>
      <c r="T3791" s="97" t="s">
        <v>150</v>
      </c>
      <c r="U3791" s="97" t="s">
        <v>134</v>
      </c>
      <c r="V3791" s="97" t="s">
        <v>135</v>
      </c>
      <c r="W3791" s="97" t="s">
        <v>136</v>
      </c>
      <c r="X3791" s="97"/>
      <c r="Y3791" s="99"/>
      <c r="Z3791" s="99"/>
      <c r="AA3791" s="99">
        <v>108626</v>
      </c>
      <c r="AB3791" s="99">
        <v>108626</v>
      </c>
      <c r="AC3791">
        <f t="shared" si="118"/>
        <v>1000</v>
      </c>
      <c r="AD3791" t="str">
        <f t="shared" si="119"/>
        <v>308</v>
      </c>
    </row>
    <row r="3792" spans="1:30" hidden="1" x14ac:dyDescent="0.25">
      <c r="A3792" s="97" t="s">
        <v>1745</v>
      </c>
      <c r="B3792" s="97" t="s">
        <v>597</v>
      </c>
      <c r="C3792" s="97" t="s">
        <v>1740</v>
      </c>
      <c r="D3792" s="97">
        <v>14101</v>
      </c>
      <c r="E3792" s="97" t="s">
        <v>122</v>
      </c>
      <c r="F3792" s="98">
        <v>15</v>
      </c>
      <c r="G3792" s="98" t="s">
        <v>142</v>
      </c>
      <c r="H3792" s="97">
        <v>19</v>
      </c>
      <c r="I3792" s="97" t="s">
        <v>124</v>
      </c>
      <c r="J3792" s="97" t="s">
        <v>125</v>
      </c>
      <c r="K3792" s="97" t="s">
        <v>1746</v>
      </c>
      <c r="L3792" s="97"/>
      <c r="M3792" s="97"/>
      <c r="N3792" s="97" t="s">
        <v>1747</v>
      </c>
      <c r="O3792" s="97" t="s">
        <v>601</v>
      </c>
      <c r="P3792" s="97" t="s">
        <v>1743</v>
      </c>
      <c r="Q3792" s="97" t="s">
        <v>154</v>
      </c>
      <c r="R3792" s="97" t="s">
        <v>131</v>
      </c>
      <c r="S3792" s="97" t="s">
        <v>149</v>
      </c>
      <c r="T3792" s="97" t="s">
        <v>150</v>
      </c>
      <c r="U3792" s="97" t="s">
        <v>134</v>
      </c>
      <c r="V3792" s="97" t="s">
        <v>135</v>
      </c>
      <c r="W3792" s="97" t="s">
        <v>136</v>
      </c>
      <c r="X3792" s="97"/>
      <c r="Y3792" s="99"/>
      <c r="Z3792" s="99"/>
      <c r="AA3792" s="99">
        <v>35846.58</v>
      </c>
      <c r="AB3792" s="99">
        <v>35846.58</v>
      </c>
      <c r="AC3792">
        <f t="shared" si="118"/>
        <v>1000</v>
      </c>
      <c r="AD3792" t="str">
        <f t="shared" si="119"/>
        <v>308</v>
      </c>
    </row>
    <row r="3793" spans="1:30" hidden="1" x14ac:dyDescent="0.25">
      <c r="A3793" s="97" t="s">
        <v>1745</v>
      </c>
      <c r="B3793" s="97" t="s">
        <v>597</v>
      </c>
      <c r="C3793" s="97" t="s">
        <v>1740</v>
      </c>
      <c r="D3793" s="97">
        <v>14103</v>
      </c>
      <c r="E3793" s="97" t="s">
        <v>122</v>
      </c>
      <c r="F3793" s="98">
        <v>15</v>
      </c>
      <c r="G3793" s="98" t="s">
        <v>142</v>
      </c>
      <c r="H3793" s="97">
        <v>19</v>
      </c>
      <c r="I3793" s="97" t="s">
        <v>124</v>
      </c>
      <c r="J3793" s="97" t="s">
        <v>125</v>
      </c>
      <c r="K3793" s="97" t="s">
        <v>1746</v>
      </c>
      <c r="L3793" s="97"/>
      <c r="M3793" s="97"/>
      <c r="N3793" s="97" t="s">
        <v>1747</v>
      </c>
      <c r="O3793" s="97" t="s">
        <v>601</v>
      </c>
      <c r="P3793" s="97" t="s">
        <v>1743</v>
      </c>
      <c r="Q3793" s="97" t="s">
        <v>155</v>
      </c>
      <c r="R3793" s="97" t="s">
        <v>131</v>
      </c>
      <c r="S3793" s="97" t="s">
        <v>149</v>
      </c>
      <c r="T3793" s="97" t="s">
        <v>150</v>
      </c>
      <c r="U3793" s="97" t="s">
        <v>134</v>
      </c>
      <c r="V3793" s="97" t="s">
        <v>135</v>
      </c>
      <c r="W3793" s="97" t="s">
        <v>136</v>
      </c>
      <c r="X3793" s="97"/>
      <c r="Y3793" s="99"/>
      <c r="Z3793" s="99"/>
      <c r="AA3793" s="99">
        <v>14664.51</v>
      </c>
      <c r="AB3793" s="99">
        <v>14664.51</v>
      </c>
      <c r="AC3793">
        <f t="shared" si="118"/>
        <v>1000</v>
      </c>
      <c r="AD3793" t="str">
        <f t="shared" si="119"/>
        <v>308</v>
      </c>
    </row>
    <row r="3794" spans="1:30" hidden="1" x14ac:dyDescent="0.25">
      <c r="A3794" s="97" t="s">
        <v>1745</v>
      </c>
      <c r="B3794" s="97" t="s">
        <v>597</v>
      </c>
      <c r="C3794" s="97" t="s">
        <v>1740</v>
      </c>
      <c r="D3794" s="97">
        <v>14201</v>
      </c>
      <c r="E3794" s="97" t="s">
        <v>122</v>
      </c>
      <c r="F3794" s="98">
        <v>15</v>
      </c>
      <c r="G3794" s="98" t="s">
        <v>142</v>
      </c>
      <c r="H3794" s="97">
        <v>19</v>
      </c>
      <c r="I3794" s="97" t="s">
        <v>124</v>
      </c>
      <c r="J3794" s="97" t="s">
        <v>125</v>
      </c>
      <c r="K3794" s="97" t="s">
        <v>1746</v>
      </c>
      <c r="L3794" s="97"/>
      <c r="M3794" s="97"/>
      <c r="N3794" s="97" t="s">
        <v>1747</v>
      </c>
      <c r="O3794" s="97" t="s">
        <v>601</v>
      </c>
      <c r="P3794" s="97" t="s">
        <v>1743</v>
      </c>
      <c r="Q3794" s="97" t="s">
        <v>156</v>
      </c>
      <c r="R3794" s="97" t="s">
        <v>131</v>
      </c>
      <c r="S3794" s="97" t="s">
        <v>149</v>
      </c>
      <c r="T3794" s="97" t="s">
        <v>150</v>
      </c>
      <c r="U3794" s="97" t="s">
        <v>134</v>
      </c>
      <c r="V3794" s="97" t="s">
        <v>135</v>
      </c>
      <c r="W3794" s="97" t="s">
        <v>136</v>
      </c>
      <c r="X3794" s="97"/>
      <c r="Y3794" s="99"/>
      <c r="Z3794" s="99"/>
      <c r="AA3794" s="99">
        <v>32587.800000000003</v>
      </c>
      <c r="AB3794" s="99">
        <v>32587.8</v>
      </c>
      <c r="AC3794">
        <f t="shared" si="118"/>
        <v>1000</v>
      </c>
      <c r="AD3794" t="str">
        <f t="shared" si="119"/>
        <v>308</v>
      </c>
    </row>
    <row r="3795" spans="1:30" hidden="1" x14ac:dyDescent="0.25">
      <c r="A3795" s="97" t="s">
        <v>1745</v>
      </c>
      <c r="B3795" s="97" t="s">
        <v>597</v>
      </c>
      <c r="C3795" s="97" t="s">
        <v>1740</v>
      </c>
      <c r="D3795" s="97">
        <v>14301</v>
      </c>
      <c r="E3795" s="97" t="s">
        <v>122</v>
      </c>
      <c r="F3795" s="98">
        <v>15</v>
      </c>
      <c r="G3795" s="98" t="s">
        <v>142</v>
      </c>
      <c r="H3795" s="97">
        <v>19</v>
      </c>
      <c r="I3795" s="97" t="s">
        <v>124</v>
      </c>
      <c r="J3795" s="97" t="s">
        <v>125</v>
      </c>
      <c r="K3795" s="97" t="s">
        <v>1746</v>
      </c>
      <c r="L3795" s="97"/>
      <c r="M3795" s="97"/>
      <c r="N3795" s="97" t="s">
        <v>1747</v>
      </c>
      <c r="O3795" s="97" t="s">
        <v>601</v>
      </c>
      <c r="P3795" s="97" t="s">
        <v>1743</v>
      </c>
      <c r="Q3795" s="97" t="s">
        <v>178</v>
      </c>
      <c r="R3795" s="97" t="s">
        <v>131</v>
      </c>
      <c r="S3795" s="97" t="s">
        <v>149</v>
      </c>
      <c r="T3795" s="97" t="s">
        <v>150</v>
      </c>
      <c r="U3795" s="97" t="s">
        <v>134</v>
      </c>
      <c r="V3795" s="97" t="s">
        <v>135</v>
      </c>
      <c r="W3795" s="97" t="s">
        <v>136</v>
      </c>
      <c r="X3795" s="97"/>
      <c r="Y3795" s="99"/>
      <c r="Z3795" s="99"/>
      <c r="AA3795" s="99">
        <v>39105.360000000001</v>
      </c>
      <c r="AB3795" s="99">
        <v>39105.360000000001</v>
      </c>
      <c r="AC3795">
        <f t="shared" si="118"/>
        <v>1000</v>
      </c>
      <c r="AD3795" t="str">
        <f t="shared" si="119"/>
        <v>308</v>
      </c>
    </row>
    <row r="3796" spans="1:30" hidden="1" x14ac:dyDescent="0.25">
      <c r="A3796" t="s">
        <v>1745</v>
      </c>
      <c r="B3796" t="s">
        <v>597</v>
      </c>
      <c r="C3796" t="s">
        <v>1740</v>
      </c>
      <c r="D3796" t="s">
        <v>186</v>
      </c>
      <c r="E3796" t="s">
        <v>122</v>
      </c>
      <c r="F3796" t="s">
        <v>159</v>
      </c>
      <c r="G3796" t="s">
        <v>160</v>
      </c>
      <c r="H3796" t="s">
        <v>143</v>
      </c>
      <c r="I3796" t="s">
        <v>124</v>
      </c>
      <c r="J3796" t="s">
        <v>125</v>
      </c>
      <c r="K3796" t="s">
        <v>1746</v>
      </c>
      <c r="N3796" t="s">
        <v>1747</v>
      </c>
      <c r="O3796" t="s">
        <v>601</v>
      </c>
      <c r="P3796" t="s">
        <v>1743</v>
      </c>
      <c r="Q3796" t="s">
        <v>188</v>
      </c>
      <c r="R3796" t="s">
        <v>131</v>
      </c>
      <c r="S3796" t="s">
        <v>164</v>
      </c>
      <c r="T3796" t="s">
        <v>165</v>
      </c>
      <c r="U3796" t="s">
        <v>151</v>
      </c>
      <c r="V3796" t="s">
        <v>135</v>
      </c>
      <c r="W3796" t="s">
        <v>136</v>
      </c>
      <c r="X3796" t="s">
        <v>1748</v>
      </c>
      <c r="Y3796" s="94">
        <v>6000</v>
      </c>
      <c r="Z3796" s="94">
        <v>0</v>
      </c>
      <c r="AA3796" s="94">
        <v>12000</v>
      </c>
      <c r="AB3796" s="94">
        <v>12000</v>
      </c>
      <c r="AC3796">
        <f t="shared" si="118"/>
        <v>2000</v>
      </c>
      <c r="AD3796" t="str">
        <f t="shared" si="119"/>
        <v>308</v>
      </c>
    </row>
    <row r="3797" spans="1:30" hidden="1" x14ac:dyDescent="0.25">
      <c r="A3797" t="s">
        <v>1745</v>
      </c>
      <c r="B3797" t="s">
        <v>597</v>
      </c>
      <c r="C3797" t="s">
        <v>1740</v>
      </c>
      <c r="D3797" t="s">
        <v>192</v>
      </c>
      <c r="E3797" t="s">
        <v>122</v>
      </c>
      <c r="F3797" t="s">
        <v>159</v>
      </c>
      <c r="G3797" t="s">
        <v>160</v>
      </c>
      <c r="H3797" t="s">
        <v>143</v>
      </c>
      <c r="I3797" t="s">
        <v>124</v>
      </c>
      <c r="J3797" t="s">
        <v>125</v>
      </c>
      <c r="K3797" t="s">
        <v>1746</v>
      </c>
      <c r="N3797" t="s">
        <v>1747</v>
      </c>
      <c r="O3797" t="s">
        <v>601</v>
      </c>
      <c r="P3797" t="s">
        <v>1743</v>
      </c>
      <c r="Q3797" t="s">
        <v>193</v>
      </c>
      <c r="R3797" t="s">
        <v>131</v>
      </c>
      <c r="S3797" t="s">
        <v>164</v>
      </c>
      <c r="T3797" t="s">
        <v>165</v>
      </c>
      <c r="U3797" t="s">
        <v>151</v>
      </c>
      <c r="V3797" t="s">
        <v>135</v>
      </c>
      <c r="W3797" t="s">
        <v>136</v>
      </c>
      <c r="X3797" t="s">
        <v>1748</v>
      </c>
      <c r="Y3797" s="94">
        <v>6000</v>
      </c>
      <c r="Z3797" s="94">
        <v>0</v>
      </c>
      <c r="AA3797" s="94">
        <v>12000</v>
      </c>
      <c r="AB3797" s="94">
        <v>12000</v>
      </c>
      <c r="AC3797">
        <f t="shared" si="118"/>
        <v>2000</v>
      </c>
      <c r="AD3797" t="str">
        <f t="shared" si="119"/>
        <v>308</v>
      </c>
    </row>
    <row r="3798" spans="1:30" hidden="1" x14ac:dyDescent="0.25">
      <c r="A3798" s="97" t="s">
        <v>1749</v>
      </c>
      <c r="B3798" s="97" t="s">
        <v>597</v>
      </c>
      <c r="C3798" s="97" t="s">
        <v>1740</v>
      </c>
      <c r="D3798" s="97" t="s">
        <v>141</v>
      </c>
      <c r="E3798" s="97" t="s">
        <v>122</v>
      </c>
      <c r="F3798" s="98">
        <v>15</v>
      </c>
      <c r="G3798" s="98" t="s">
        <v>142</v>
      </c>
      <c r="H3798" s="97" t="s">
        <v>143</v>
      </c>
      <c r="I3798" s="97" t="s">
        <v>124</v>
      </c>
      <c r="J3798" s="97" t="s">
        <v>125</v>
      </c>
      <c r="K3798" s="97" t="s">
        <v>1750</v>
      </c>
      <c r="L3798" s="97"/>
      <c r="M3798" s="97"/>
      <c r="N3798" s="97" t="s">
        <v>1751</v>
      </c>
      <c r="O3798" s="97" t="s">
        <v>601</v>
      </c>
      <c r="P3798" s="97" t="s">
        <v>1743</v>
      </c>
      <c r="Q3798" s="97" t="s">
        <v>148</v>
      </c>
      <c r="R3798" s="97" t="s">
        <v>131</v>
      </c>
      <c r="S3798" s="97" t="s">
        <v>149</v>
      </c>
      <c r="T3798" s="97" t="s">
        <v>150</v>
      </c>
      <c r="U3798" s="97" t="s">
        <v>151</v>
      </c>
      <c r="V3798" s="97" t="s">
        <v>135</v>
      </c>
      <c r="W3798" s="97" t="s">
        <v>136</v>
      </c>
      <c r="X3798" s="97"/>
      <c r="Y3798" s="99"/>
      <c r="Z3798" s="99"/>
      <c r="AA3798" s="99">
        <v>521484</v>
      </c>
      <c r="AB3798" s="99">
        <v>521484</v>
      </c>
      <c r="AC3798">
        <f t="shared" si="118"/>
        <v>1000</v>
      </c>
      <c r="AD3798" t="str">
        <f t="shared" si="119"/>
        <v>308</v>
      </c>
    </row>
    <row r="3799" spans="1:30" hidden="1" x14ac:dyDescent="0.25">
      <c r="A3799" s="97" t="s">
        <v>1749</v>
      </c>
      <c r="B3799" s="97" t="s">
        <v>597</v>
      </c>
      <c r="C3799" s="97" t="s">
        <v>1740</v>
      </c>
      <c r="D3799" s="97">
        <v>13201</v>
      </c>
      <c r="E3799" s="97" t="s">
        <v>122</v>
      </c>
      <c r="F3799" s="98">
        <v>15</v>
      </c>
      <c r="G3799" s="98" t="s">
        <v>142</v>
      </c>
      <c r="H3799" s="97">
        <v>19</v>
      </c>
      <c r="I3799" s="97" t="s">
        <v>124</v>
      </c>
      <c r="J3799" s="97" t="s">
        <v>125</v>
      </c>
      <c r="K3799" s="97" t="s">
        <v>1750</v>
      </c>
      <c r="L3799" s="97"/>
      <c r="M3799" s="97"/>
      <c r="N3799" s="97" t="s">
        <v>1751</v>
      </c>
      <c r="O3799" s="97" t="s">
        <v>601</v>
      </c>
      <c r="P3799" s="97" t="s">
        <v>1743</v>
      </c>
      <c r="Q3799" s="97" t="s">
        <v>152</v>
      </c>
      <c r="R3799" s="97" t="s">
        <v>131</v>
      </c>
      <c r="S3799" s="97" t="s">
        <v>149</v>
      </c>
      <c r="T3799" s="97" t="s">
        <v>150</v>
      </c>
      <c r="U3799" s="97" t="s">
        <v>134</v>
      </c>
      <c r="V3799" s="97" t="s">
        <v>135</v>
      </c>
      <c r="W3799" s="97" t="s">
        <v>136</v>
      </c>
      <c r="X3799" s="97"/>
      <c r="Y3799" s="99"/>
      <c r="Z3799" s="99"/>
      <c r="AA3799" s="99">
        <v>21728.5</v>
      </c>
      <c r="AB3799" s="99">
        <v>21728.5</v>
      </c>
      <c r="AC3799">
        <f t="shared" si="118"/>
        <v>1000</v>
      </c>
      <c r="AD3799" t="str">
        <f t="shared" si="119"/>
        <v>308</v>
      </c>
    </row>
    <row r="3800" spans="1:30" hidden="1" x14ac:dyDescent="0.25">
      <c r="A3800" s="97" t="s">
        <v>1749</v>
      </c>
      <c r="B3800" s="97" t="s">
        <v>597</v>
      </c>
      <c r="C3800" s="97" t="s">
        <v>1740</v>
      </c>
      <c r="D3800" s="97">
        <v>13203</v>
      </c>
      <c r="E3800" s="97" t="s">
        <v>122</v>
      </c>
      <c r="F3800" s="98">
        <v>15</v>
      </c>
      <c r="G3800" s="98" t="s">
        <v>142</v>
      </c>
      <c r="H3800" s="97">
        <v>19</v>
      </c>
      <c r="I3800" s="97" t="s">
        <v>124</v>
      </c>
      <c r="J3800" s="97" t="s">
        <v>125</v>
      </c>
      <c r="K3800" s="97" t="s">
        <v>1750</v>
      </c>
      <c r="L3800" s="97"/>
      <c r="M3800" s="97"/>
      <c r="N3800" s="97" t="s">
        <v>1751</v>
      </c>
      <c r="O3800" s="97" t="s">
        <v>601</v>
      </c>
      <c r="P3800" s="97" t="s">
        <v>1743</v>
      </c>
      <c r="Q3800" s="97" t="s">
        <v>153</v>
      </c>
      <c r="R3800" s="97" t="s">
        <v>131</v>
      </c>
      <c r="S3800" s="97" t="s">
        <v>149</v>
      </c>
      <c r="T3800" s="97" t="s">
        <v>150</v>
      </c>
      <c r="U3800" s="97" t="s">
        <v>134</v>
      </c>
      <c r="V3800" s="97" t="s">
        <v>135</v>
      </c>
      <c r="W3800" s="97" t="s">
        <v>136</v>
      </c>
      <c r="X3800" s="97"/>
      <c r="Y3800" s="99"/>
      <c r="Z3800" s="99"/>
      <c r="AA3800" s="99">
        <v>86914</v>
      </c>
      <c r="AB3800" s="99">
        <v>86914</v>
      </c>
      <c r="AC3800">
        <f t="shared" si="118"/>
        <v>1000</v>
      </c>
      <c r="AD3800" t="str">
        <f t="shared" si="119"/>
        <v>308</v>
      </c>
    </row>
    <row r="3801" spans="1:30" hidden="1" x14ac:dyDescent="0.25">
      <c r="A3801" s="97" t="s">
        <v>1749</v>
      </c>
      <c r="B3801" s="97" t="s">
        <v>597</v>
      </c>
      <c r="C3801" s="97" t="s">
        <v>1740</v>
      </c>
      <c r="D3801" s="97">
        <v>14101</v>
      </c>
      <c r="E3801" s="97" t="s">
        <v>122</v>
      </c>
      <c r="F3801" s="98">
        <v>15</v>
      </c>
      <c r="G3801" s="98" t="s">
        <v>142</v>
      </c>
      <c r="H3801" s="97">
        <v>19</v>
      </c>
      <c r="I3801" s="97" t="s">
        <v>124</v>
      </c>
      <c r="J3801" s="97" t="s">
        <v>125</v>
      </c>
      <c r="K3801" s="97" t="s">
        <v>1750</v>
      </c>
      <c r="L3801" s="97"/>
      <c r="M3801" s="97"/>
      <c r="N3801" s="97" t="s">
        <v>1751</v>
      </c>
      <c r="O3801" s="97" t="s">
        <v>601</v>
      </c>
      <c r="P3801" s="97" t="s">
        <v>1743</v>
      </c>
      <c r="Q3801" s="97" t="s">
        <v>154</v>
      </c>
      <c r="R3801" s="97" t="s">
        <v>131</v>
      </c>
      <c r="S3801" s="97" t="s">
        <v>149</v>
      </c>
      <c r="T3801" s="97" t="s">
        <v>150</v>
      </c>
      <c r="U3801" s="97" t="s">
        <v>134</v>
      </c>
      <c r="V3801" s="97" t="s">
        <v>135</v>
      </c>
      <c r="W3801" s="97" t="s">
        <v>136</v>
      </c>
      <c r="X3801" s="97"/>
      <c r="Y3801" s="99"/>
      <c r="Z3801" s="99"/>
      <c r="AA3801" s="99">
        <v>28681.62</v>
      </c>
      <c r="AB3801" s="99">
        <v>28681.62</v>
      </c>
      <c r="AC3801">
        <f t="shared" si="118"/>
        <v>1000</v>
      </c>
      <c r="AD3801" t="str">
        <f t="shared" si="119"/>
        <v>308</v>
      </c>
    </row>
    <row r="3802" spans="1:30" hidden="1" x14ac:dyDescent="0.25">
      <c r="A3802" s="97" t="s">
        <v>1749</v>
      </c>
      <c r="B3802" s="97" t="s">
        <v>597</v>
      </c>
      <c r="C3802" s="97" t="s">
        <v>1740</v>
      </c>
      <c r="D3802" s="97">
        <v>14103</v>
      </c>
      <c r="E3802" s="97" t="s">
        <v>122</v>
      </c>
      <c r="F3802" s="98">
        <v>15</v>
      </c>
      <c r="G3802" s="98" t="s">
        <v>142</v>
      </c>
      <c r="H3802" s="97">
        <v>19</v>
      </c>
      <c r="I3802" s="97" t="s">
        <v>124</v>
      </c>
      <c r="J3802" s="97" t="s">
        <v>125</v>
      </c>
      <c r="K3802" s="97" t="s">
        <v>1750</v>
      </c>
      <c r="L3802" s="97"/>
      <c r="M3802" s="97"/>
      <c r="N3802" s="97" t="s">
        <v>1751</v>
      </c>
      <c r="O3802" s="97" t="s">
        <v>601</v>
      </c>
      <c r="P3802" s="97" t="s">
        <v>1743</v>
      </c>
      <c r="Q3802" s="97" t="s">
        <v>155</v>
      </c>
      <c r="R3802" s="97" t="s">
        <v>131</v>
      </c>
      <c r="S3802" s="97" t="s">
        <v>149</v>
      </c>
      <c r="T3802" s="97" t="s">
        <v>150</v>
      </c>
      <c r="U3802" s="97" t="s">
        <v>134</v>
      </c>
      <c r="V3802" s="97" t="s">
        <v>135</v>
      </c>
      <c r="W3802" s="97" t="s">
        <v>136</v>
      </c>
      <c r="X3802" s="97"/>
      <c r="Y3802" s="99"/>
      <c r="Z3802" s="99"/>
      <c r="AA3802" s="99">
        <v>11733.39</v>
      </c>
      <c r="AB3802" s="99">
        <v>11733.39</v>
      </c>
      <c r="AC3802">
        <f t="shared" si="118"/>
        <v>1000</v>
      </c>
      <c r="AD3802" t="str">
        <f t="shared" si="119"/>
        <v>308</v>
      </c>
    </row>
    <row r="3803" spans="1:30" hidden="1" x14ac:dyDescent="0.25">
      <c r="A3803" s="97" t="s">
        <v>1749</v>
      </c>
      <c r="B3803" s="97" t="s">
        <v>597</v>
      </c>
      <c r="C3803" s="97" t="s">
        <v>1740</v>
      </c>
      <c r="D3803" s="97">
        <v>14201</v>
      </c>
      <c r="E3803" s="97" t="s">
        <v>122</v>
      </c>
      <c r="F3803" s="98">
        <v>15</v>
      </c>
      <c r="G3803" s="98" t="s">
        <v>142</v>
      </c>
      <c r="H3803" s="97">
        <v>19</v>
      </c>
      <c r="I3803" s="97" t="s">
        <v>124</v>
      </c>
      <c r="J3803" s="97" t="s">
        <v>125</v>
      </c>
      <c r="K3803" s="97" t="s">
        <v>1750</v>
      </c>
      <c r="L3803" s="97"/>
      <c r="M3803" s="97"/>
      <c r="N3803" s="97" t="s">
        <v>1751</v>
      </c>
      <c r="O3803" s="97" t="s">
        <v>601</v>
      </c>
      <c r="P3803" s="97" t="s">
        <v>1743</v>
      </c>
      <c r="Q3803" s="97" t="s">
        <v>156</v>
      </c>
      <c r="R3803" s="97" t="s">
        <v>131</v>
      </c>
      <c r="S3803" s="97" t="s">
        <v>149</v>
      </c>
      <c r="T3803" s="97" t="s">
        <v>150</v>
      </c>
      <c r="U3803" s="97" t="s">
        <v>134</v>
      </c>
      <c r="V3803" s="97" t="s">
        <v>135</v>
      </c>
      <c r="W3803" s="97" t="s">
        <v>136</v>
      </c>
      <c r="X3803" s="97"/>
      <c r="Y3803" s="99"/>
      <c r="Z3803" s="99"/>
      <c r="AA3803" s="99">
        <v>26074.2</v>
      </c>
      <c r="AB3803" s="99">
        <v>26074.2</v>
      </c>
      <c r="AC3803">
        <f t="shared" si="118"/>
        <v>1000</v>
      </c>
      <c r="AD3803" t="str">
        <f t="shared" si="119"/>
        <v>308</v>
      </c>
    </row>
    <row r="3804" spans="1:30" hidden="1" x14ac:dyDescent="0.25">
      <c r="A3804" s="97" t="s">
        <v>1749</v>
      </c>
      <c r="B3804" s="97" t="s">
        <v>597</v>
      </c>
      <c r="C3804" s="97" t="s">
        <v>1740</v>
      </c>
      <c r="D3804" s="97">
        <v>14301</v>
      </c>
      <c r="E3804" s="97" t="s">
        <v>122</v>
      </c>
      <c r="F3804" s="98">
        <v>15</v>
      </c>
      <c r="G3804" s="98" t="s">
        <v>142</v>
      </c>
      <c r="H3804" s="97">
        <v>19</v>
      </c>
      <c r="I3804" s="97" t="s">
        <v>124</v>
      </c>
      <c r="J3804" s="97" t="s">
        <v>125</v>
      </c>
      <c r="K3804" s="97" t="s">
        <v>1750</v>
      </c>
      <c r="L3804" s="97"/>
      <c r="M3804" s="97"/>
      <c r="N3804" s="97" t="s">
        <v>1751</v>
      </c>
      <c r="O3804" s="97" t="s">
        <v>601</v>
      </c>
      <c r="P3804" s="97" t="s">
        <v>1743</v>
      </c>
      <c r="Q3804" s="97" t="s">
        <v>178</v>
      </c>
      <c r="R3804" s="97" t="s">
        <v>131</v>
      </c>
      <c r="S3804" s="97" t="s">
        <v>149</v>
      </c>
      <c r="T3804" s="97" t="s">
        <v>150</v>
      </c>
      <c r="U3804" s="97" t="s">
        <v>134</v>
      </c>
      <c r="V3804" s="97" t="s">
        <v>135</v>
      </c>
      <c r="W3804" s="97" t="s">
        <v>136</v>
      </c>
      <c r="X3804" s="97"/>
      <c r="Y3804" s="99"/>
      <c r="Z3804" s="99"/>
      <c r="AA3804" s="99">
        <v>31289.039999999997</v>
      </c>
      <c r="AB3804" s="99">
        <v>31289.040000000001</v>
      </c>
      <c r="AC3804">
        <f t="shared" si="118"/>
        <v>1000</v>
      </c>
      <c r="AD3804" t="str">
        <f t="shared" si="119"/>
        <v>308</v>
      </c>
    </row>
    <row r="3805" spans="1:30" hidden="1" x14ac:dyDescent="0.25">
      <c r="A3805" t="s">
        <v>1749</v>
      </c>
      <c r="B3805" t="s">
        <v>597</v>
      </c>
      <c r="C3805" t="s">
        <v>1740</v>
      </c>
      <c r="D3805" t="s">
        <v>186</v>
      </c>
      <c r="E3805" t="s">
        <v>122</v>
      </c>
      <c r="F3805" t="s">
        <v>159</v>
      </c>
      <c r="G3805" t="s">
        <v>160</v>
      </c>
      <c r="H3805" t="s">
        <v>143</v>
      </c>
      <c r="I3805" t="s">
        <v>124</v>
      </c>
      <c r="J3805" t="s">
        <v>125</v>
      </c>
      <c r="K3805" t="s">
        <v>1750</v>
      </c>
      <c r="N3805" t="s">
        <v>1751</v>
      </c>
      <c r="O3805" t="s">
        <v>601</v>
      </c>
      <c r="P3805" t="s">
        <v>1743</v>
      </c>
      <c r="Q3805" t="s">
        <v>188</v>
      </c>
      <c r="R3805" t="s">
        <v>131</v>
      </c>
      <c r="S3805" t="s">
        <v>164</v>
      </c>
      <c r="T3805" t="s">
        <v>165</v>
      </c>
      <c r="U3805" t="s">
        <v>151</v>
      </c>
      <c r="V3805" t="s">
        <v>135</v>
      </c>
      <c r="W3805" t="s">
        <v>136</v>
      </c>
      <c r="X3805" t="s">
        <v>1752</v>
      </c>
      <c r="Y3805" s="94">
        <v>6000</v>
      </c>
      <c r="Z3805" s="94">
        <v>0</v>
      </c>
      <c r="AA3805" s="94">
        <v>12000</v>
      </c>
      <c r="AB3805" s="94">
        <v>12000</v>
      </c>
      <c r="AC3805">
        <f t="shared" si="118"/>
        <v>2000</v>
      </c>
      <c r="AD3805" t="str">
        <f t="shared" si="119"/>
        <v>308</v>
      </c>
    </row>
    <row r="3806" spans="1:30" hidden="1" x14ac:dyDescent="0.25">
      <c r="A3806" t="s">
        <v>1749</v>
      </c>
      <c r="B3806" t="s">
        <v>597</v>
      </c>
      <c r="C3806" t="s">
        <v>1740</v>
      </c>
      <c r="D3806" t="s">
        <v>192</v>
      </c>
      <c r="E3806" t="s">
        <v>122</v>
      </c>
      <c r="F3806" t="s">
        <v>159</v>
      </c>
      <c r="G3806" t="s">
        <v>160</v>
      </c>
      <c r="H3806" t="s">
        <v>143</v>
      </c>
      <c r="I3806" t="s">
        <v>124</v>
      </c>
      <c r="J3806" t="s">
        <v>125</v>
      </c>
      <c r="K3806" t="s">
        <v>1750</v>
      </c>
      <c r="N3806" t="s">
        <v>1751</v>
      </c>
      <c r="O3806" t="s">
        <v>601</v>
      </c>
      <c r="P3806" t="s">
        <v>1743</v>
      </c>
      <c r="Q3806" t="s">
        <v>193</v>
      </c>
      <c r="R3806" t="s">
        <v>131</v>
      </c>
      <c r="S3806" t="s">
        <v>164</v>
      </c>
      <c r="T3806" t="s">
        <v>165</v>
      </c>
      <c r="U3806" t="s">
        <v>151</v>
      </c>
      <c r="V3806" t="s">
        <v>135</v>
      </c>
      <c r="W3806" t="s">
        <v>136</v>
      </c>
      <c r="X3806" t="s">
        <v>1752</v>
      </c>
      <c r="Y3806" s="94">
        <v>6000</v>
      </c>
      <c r="Z3806" s="94">
        <v>0</v>
      </c>
      <c r="AA3806" s="94">
        <v>12000</v>
      </c>
      <c r="AB3806" s="94">
        <v>12000</v>
      </c>
      <c r="AC3806">
        <f t="shared" si="118"/>
        <v>2000</v>
      </c>
      <c r="AD3806" t="str">
        <f t="shared" si="119"/>
        <v>308</v>
      </c>
    </row>
    <row r="3807" spans="1:30" hidden="1" x14ac:dyDescent="0.25">
      <c r="A3807" s="97" t="s">
        <v>1753</v>
      </c>
      <c r="B3807" s="97" t="s">
        <v>1754</v>
      </c>
      <c r="C3807" s="97" t="s">
        <v>1755</v>
      </c>
      <c r="D3807" s="97" t="s">
        <v>141</v>
      </c>
      <c r="E3807" s="97" t="s">
        <v>122</v>
      </c>
      <c r="F3807" s="98">
        <v>15</v>
      </c>
      <c r="G3807" s="98" t="s">
        <v>142</v>
      </c>
      <c r="H3807" s="97" t="s">
        <v>143</v>
      </c>
      <c r="I3807" s="97" t="s">
        <v>124</v>
      </c>
      <c r="J3807" s="97" t="s">
        <v>125</v>
      </c>
      <c r="K3807" s="97" t="s">
        <v>1756</v>
      </c>
      <c r="L3807" s="97"/>
      <c r="M3807" s="97"/>
      <c r="N3807" s="97" t="s">
        <v>1757</v>
      </c>
      <c r="O3807" s="97" t="s">
        <v>1758</v>
      </c>
      <c r="P3807" s="97" t="s">
        <v>1759</v>
      </c>
      <c r="Q3807" s="97" t="s">
        <v>148</v>
      </c>
      <c r="R3807" s="97" t="s">
        <v>131</v>
      </c>
      <c r="S3807" s="97" t="s">
        <v>149</v>
      </c>
      <c r="T3807" s="97" t="s">
        <v>150</v>
      </c>
      <c r="U3807" s="97" t="s">
        <v>151</v>
      </c>
      <c r="V3807" s="97" t="s">
        <v>135</v>
      </c>
      <c r="W3807" s="97" t="s">
        <v>136</v>
      </c>
      <c r="X3807" s="97"/>
      <c r="Y3807" s="99"/>
      <c r="Z3807" s="99"/>
      <c r="AA3807" s="99">
        <v>2107680</v>
      </c>
      <c r="AB3807" s="99">
        <v>2107680</v>
      </c>
      <c r="AC3807">
        <f t="shared" si="118"/>
        <v>1000</v>
      </c>
      <c r="AD3807" t="str">
        <f t="shared" si="119"/>
        <v>308</v>
      </c>
    </row>
    <row r="3808" spans="1:30" hidden="1" x14ac:dyDescent="0.25">
      <c r="A3808" s="97" t="s">
        <v>1753</v>
      </c>
      <c r="B3808" s="97" t="s">
        <v>1754</v>
      </c>
      <c r="C3808" s="97" t="s">
        <v>1755</v>
      </c>
      <c r="D3808" s="97">
        <v>13201</v>
      </c>
      <c r="E3808" s="97" t="s">
        <v>122</v>
      </c>
      <c r="F3808" s="98">
        <v>15</v>
      </c>
      <c r="G3808" s="98" t="s">
        <v>142</v>
      </c>
      <c r="H3808" s="97">
        <v>19</v>
      </c>
      <c r="I3808" s="97" t="s">
        <v>124</v>
      </c>
      <c r="J3808" s="97" t="s">
        <v>125</v>
      </c>
      <c r="K3808" s="97" t="s">
        <v>1756</v>
      </c>
      <c r="L3808" s="97"/>
      <c r="M3808" s="97"/>
      <c r="N3808" s="97" t="s">
        <v>1757</v>
      </c>
      <c r="O3808" s="97" t="s">
        <v>1758</v>
      </c>
      <c r="P3808" s="97" t="s">
        <v>1759</v>
      </c>
      <c r="Q3808" s="97" t="s">
        <v>152</v>
      </c>
      <c r="R3808" s="97" t="s">
        <v>131</v>
      </c>
      <c r="S3808" s="97" t="s">
        <v>149</v>
      </c>
      <c r="T3808" s="97" t="s">
        <v>150</v>
      </c>
      <c r="U3808" s="97" t="s">
        <v>134</v>
      </c>
      <c r="V3808" s="97" t="s">
        <v>135</v>
      </c>
      <c r="W3808" s="97" t="s">
        <v>136</v>
      </c>
      <c r="X3808" s="97"/>
      <c r="Y3808" s="99"/>
      <c r="Z3808" s="99"/>
      <c r="AA3808" s="99">
        <v>87820</v>
      </c>
      <c r="AB3808" s="99">
        <v>87820</v>
      </c>
      <c r="AC3808">
        <f t="shared" si="118"/>
        <v>1000</v>
      </c>
      <c r="AD3808" t="str">
        <f t="shared" si="119"/>
        <v>308</v>
      </c>
    </row>
    <row r="3809" spans="1:30" hidden="1" x14ac:dyDescent="0.25">
      <c r="A3809" s="97" t="s">
        <v>1753</v>
      </c>
      <c r="B3809" s="97" t="s">
        <v>1754</v>
      </c>
      <c r="C3809" s="97" t="s">
        <v>1755</v>
      </c>
      <c r="D3809" s="97">
        <v>13203</v>
      </c>
      <c r="E3809" s="97" t="s">
        <v>122</v>
      </c>
      <c r="F3809" s="98">
        <v>15</v>
      </c>
      <c r="G3809" s="98" t="s">
        <v>142</v>
      </c>
      <c r="H3809" s="97">
        <v>19</v>
      </c>
      <c r="I3809" s="97" t="s">
        <v>124</v>
      </c>
      <c r="J3809" s="97" t="s">
        <v>125</v>
      </c>
      <c r="K3809" s="97" t="s">
        <v>1756</v>
      </c>
      <c r="L3809" s="97"/>
      <c r="M3809" s="97"/>
      <c r="N3809" s="97" t="s">
        <v>1757</v>
      </c>
      <c r="O3809" s="97" t="s">
        <v>1758</v>
      </c>
      <c r="P3809" s="97" t="s">
        <v>1759</v>
      </c>
      <c r="Q3809" s="97" t="s">
        <v>153</v>
      </c>
      <c r="R3809" s="97" t="s">
        <v>131</v>
      </c>
      <c r="S3809" s="97" t="s">
        <v>149</v>
      </c>
      <c r="T3809" s="97" t="s">
        <v>150</v>
      </c>
      <c r="U3809" s="97" t="s">
        <v>134</v>
      </c>
      <c r="V3809" s="97" t="s">
        <v>135</v>
      </c>
      <c r="W3809" s="97" t="s">
        <v>136</v>
      </c>
      <c r="X3809" s="97"/>
      <c r="Y3809" s="99"/>
      <c r="Z3809" s="99"/>
      <c r="AA3809" s="99">
        <v>351280</v>
      </c>
      <c r="AB3809" s="99">
        <v>351280</v>
      </c>
      <c r="AC3809">
        <f t="shared" si="118"/>
        <v>1000</v>
      </c>
      <c r="AD3809" t="str">
        <f t="shared" si="119"/>
        <v>308</v>
      </c>
    </row>
    <row r="3810" spans="1:30" hidden="1" x14ac:dyDescent="0.25">
      <c r="A3810" s="97" t="s">
        <v>1753</v>
      </c>
      <c r="B3810" s="97" t="s">
        <v>1754</v>
      </c>
      <c r="C3810" s="97" t="s">
        <v>1755</v>
      </c>
      <c r="D3810" s="97">
        <v>14101</v>
      </c>
      <c r="E3810" s="97" t="s">
        <v>122</v>
      </c>
      <c r="F3810" s="98">
        <v>15</v>
      </c>
      <c r="G3810" s="98" t="s">
        <v>142</v>
      </c>
      <c r="H3810" s="97">
        <v>19</v>
      </c>
      <c r="I3810" s="97" t="s">
        <v>124</v>
      </c>
      <c r="J3810" s="97" t="s">
        <v>125</v>
      </c>
      <c r="K3810" s="97" t="s">
        <v>1756</v>
      </c>
      <c r="L3810" s="97"/>
      <c r="M3810" s="97"/>
      <c r="N3810" s="97" t="s">
        <v>1757</v>
      </c>
      <c r="O3810" s="97" t="s">
        <v>1758</v>
      </c>
      <c r="P3810" s="97" t="s">
        <v>1759</v>
      </c>
      <c r="Q3810" s="97" t="s">
        <v>154</v>
      </c>
      <c r="R3810" s="97" t="s">
        <v>131</v>
      </c>
      <c r="S3810" s="97" t="s">
        <v>149</v>
      </c>
      <c r="T3810" s="97" t="s">
        <v>150</v>
      </c>
      <c r="U3810" s="97" t="s">
        <v>134</v>
      </c>
      <c r="V3810" s="97" t="s">
        <v>135</v>
      </c>
      <c r="W3810" s="97" t="s">
        <v>136</v>
      </c>
      <c r="X3810" s="97"/>
      <c r="Y3810" s="99"/>
      <c r="Z3810" s="99"/>
      <c r="AA3810" s="99">
        <v>115922.4</v>
      </c>
      <c r="AB3810" s="99">
        <v>115922.4</v>
      </c>
      <c r="AC3810">
        <f t="shared" si="118"/>
        <v>1000</v>
      </c>
      <c r="AD3810" t="str">
        <f t="shared" si="119"/>
        <v>308</v>
      </c>
    </row>
    <row r="3811" spans="1:30" hidden="1" x14ac:dyDescent="0.25">
      <c r="A3811" s="97" t="s">
        <v>1753</v>
      </c>
      <c r="B3811" s="97" t="s">
        <v>1754</v>
      </c>
      <c r="C3811" s="97" t="s">
        <v>1755</v>
      </c>
      <c r="D3811" s="97">
        <v>14103</v>
      </c>
      <c r="E3811" s="97" t="s">
        <v>122</v>
      </c>
      <c r="F3811" s="98">
        <v>15</v>
      </c>
      <c r="G3811" s="98" t="s">
        <v>142</v>
      </c>
      <c r="H3811" s="97">
        <v>19</v>
      </c>
      <c r="I3811" s="97" t="s">
        <v>124</v>
      </c>
      <c r="J3811" s="97" t="s">
        <v>125</v>
      </c>
      <c r="K3811" s="97" t="s">
        <v>1756</v>
      </c>
      <c r="L3811" s="97"/>
      <c r="M3811" s="97"/>
      <c r="N3811" s="97" t="s">
        <v>1757</v>
      </c>
      <c r="O3811" s="97" t="s">
        <v>1758</v>
      </c>
      <c r="P3811" s="97" t="s">
        <v>1759</v>
      </c>
      <c r="Q3811" s="97" t="s">
        <v>155</v>
      </c>
      <c r="R3811" s="97" t="s">
        <v>131</v>
      </c>
      <c r="S3811" s="97" t="s">
        <v>149</v>
      </c>
      <c r="T3811" s="97" t="s">
        <v>150</v>
      </c>
      <c r="U3811" s="97" t="s">
        <v>134</v>
      </c>
      <c r="V3811" s="97" t="s">
        <v>135</v>
      </c>
      <c r="W3811" s="97" t="s">
        <v>136</v>
      </c>
      <c r="X3811" s="97"/>
      <c r="Y3811" s="99"/>
      <c r="Z3811" s="99"/>
      <c r="AA3811" s="99">
        <v>47422.799999999996</v>
      </c>
      <c r="AB3811" s="99">
        <v>47422.8</v>
      </c>
      <c r="AC3811">
        <f t="shared" si="118"/>
        <v>1000</v>
      </c>
      <c r="AD3811" t="str">
        <f t="shared" si="119"/>
        <v>308</v>
      </c>
    </row>
    <row r="3812" spans="1:30" hidden="1" x14ac:dyDescent="0.25">
      <c r="A3812" s="97" t="s">
        <v>1753</v>
      </c>
      <c r="B3812" s="97" t="s">
        <v>1754</v>
      </c>
      <c r="C3812" s="97" t="s">
        <v>1755</v>
      </c>
      <c r="D3812" s="97">
        <v>14201</v>
      </c>
      <c r="E3812" s="97" t="s">
        <v>122</v>
      </c>
      <c r="F3812" s="98">
        <v>15</v>
      </c>
      <c r="G3812" s="98" t="s">
        <v>142</v>
      </c>
      <c r="H3812" s="97">
        <v>19</v>
      </c>
      <c r="I3812" s="97" t="s">
        <v>124</v>
      </c>
      <c r="J3812" s="97" t="s">
        <v>125</v>
      </c>
      <c r="K3812" s="97" t="s">
        <v>1756</v>
      </c>
      <c r="L3812" s="97"/>
      <c r="M3812" s="97"/>
      <c r="N3812" s="97" t="s">
        <v>1757</v>
      </c>
      <c r="O3812" s="97" t="s">
        <v>1758</v>
      </c>
      <c r="P3812" s="97" t="s">
        <v>1759</v>
      </c>
      <c r="Q3812" s="97" t="s">
        <v>156</v>
      </c>
      <c r="R3812" s="97" t="s">
        <v>131</v>
      </c>
      <c r="S3812" s="97" t="s">
        <v>149</v>
      </c>
      <c r="T3812" s="97" t="s">
        <v>150</v>
      </c>
      <c r="U3812" s="97" t="s">
        <v>134</v>
      </c>
      <c r="V3812" s="97" t="s">
        <v>135</v>
      </c>
      <c r="W3812" s="97" t="s">
        <v>136</v>
      </c>
      <c r="X3812" s="97"/>
      <c r="Y3812" s="99"/>
      <c r="Z3812" s="99"/>
      <c r="AA3812" s="99">
        <v>105384</v>
      </c>
      <c r="AB3812" s="99">
        <v>105384</v>
      </c>
      <c r="AC3812">
        <f t="shared" si="118"/>
        <v>1000</v>
      </c>
      <c r="AD3812" t="str">
        <f t="shared" si="119"/>
        <v>308</v>
      </c>
    </row>
    <row r="3813" spans="1:30" hidden="1" x14ac:dyDescent="0.25">
      <c r="A3813" s="97" t="s">
        <v>1753</v>
      </c>
      <c r="B3813" s="97" t="s">
        <v>1754</v>
      </c>
      <c r="C3813" s="97" t="s">
        <v>1755</v>
      </c>
      <c r="D3813" s="97">
        <v>14301</v>
      </c>
      <c r="E3813" s="97" t="s">
        <v>122</v>
      </c>
      <c r="F3813" s="98">
        <v>15</v>
      </c>
      <c r="G3813" s="98" t="s">
        <v>142</v>
      </c>
      <c r="H3813" s="97">
        <v>19</v>
      </c>
      <c r="I3813" s="97" t="s">
        <v>124</v>
      </c>
      <c r="J3813" s="97" t="s">
        <v>125</v>
      </c>
      <c r="K3813" s="97" t="s">
        <v>1756</v>
      </c>
      <c r="L3813" s="97"/>
      <c r="M3813" s="97"/>
      <c r="N3813" s="97" t="s">
        <v>1757</v>
      </c>
      <c r="O3813" s="97" t="s">
        <v>1758</v>
      </c>
      <c r="P3813" s="97" t="s">
        <v>1759</v>
      </c>
      <c r="Q3813" s="97" t="s">
        <v>178</v>
      </c>
      <c r="R3813" s="97" t="s">
        <v>131</v>
      </c>
      <c r="S3813" s="97" t="s">
        <v>149</v>
      </c>
      <c r="T3813" s="97" t="s">
        <v>150</v>
      </c>
      <c r="U3813" s="97" t="s">
        <v>134</v>
      </c>
      <c r="V3813" s="97" t="s">
        <v>135</v>
      </c>
      <c r="W3813" s="97" t="s">
        <v>136</v>
      </c>
      <c r="X3813" s="97"/>
      <c r="Y3813" s="99"/>
      <c r="Z3813" s="99"/>
      <c r="AA3813" s="99">
        <v>126460.79999999999</v>
      </c>
      <c r="AB3813" s="99">
        <v>126460.8</v>
      </c>
      <c r="AC3813">
        <f t="shared" si="118"/>
        <v>1000</v>
      </c>
      <c r="AD3813" t="str">
        <f t="shared" si="119"/>
        <v>308</v>
      </c>
    </row>
    <row r="3814" spans="1:30" hidden="1" x14ac:dyDescent="0.25">
      <c r="A3814" t="s">
        <v>1753</v>
      </c>
      <c r="B3814" t="s">
        <v>1754</v>
      </c>
      <c r="C3814" t="s">
        <v>1755</v>
      </c>
      <c r="D3814" t="s">
        <v>186</v>
      </c>
      <c r="E3814" t="s">
        <v>122</v>
      </c>
      <c r="F3814" t="s">
        <v>159</v>
      </c>
      <c r="G3814" t="s">
        <v>160</v>
      </c>
      <c r="H3814" t="s">
        <v>143</v>
      </c>
      <c r="I3814" t="s">
        <v>124</v>
      </c>
      <c r="J3814" t="s">
        <v>125</v>
      </c>
      <c r="K3814" t="s">
        <v>1756</v>
      </c>
      <c r="N3814" t="s">
        <v>1757</v>
      </c>
      <c r="O3814" t="s">
        <v>1758</v>
      </c>
      <c r="P3814" t="s">
        <v>1759</v>
      </c>
      <c r="Q3814" t="s">
        <v>188</v>
      </c>
      <c r="R3814" t="s">
        <v>131</v>
      </c>
      <c r="S3814" t="s">
        <v>164</v>
      </c>
      <c r="T3814" t="s">
        <v>165</v>
      </c>
      <c r="U3814" t="s">
        <v>151</v>
      </c>
      <c r="V3814" t="s">
        <v>135</v>
      </c>
      <c r="W3814" t="s">
        <v>136</v>
      </c>
      <c r="X3814" t="s">
        <v>1760</v>
      </c>
      <c r="Y3814" s="94">
        <v>6000</v>
      </c>
      <c r="Z3814" s="94">
        <v>0</v>
      </c>
      <c r="AA3814" s="94">
        <v>12000</v>
      </c>
      <c r="AB3814" s="94">
        <v>12000</v>
      </c>
      <c r="AC3814">
        <f t="shared" si="118"/>
        <v>2000</v>
      </c>
      <c r="AD3814" t="str">
        <f t="shared" si="119"/>
        <v>308</v>
      </c>
    </row>
    <row r="3815" spans="1:30" hidden="1" x14ac:dyDescent="0.25">
      <c r="A3815" t="s">
        <v>1753</v>
      </c>
      <c r="B3815" t="s">
        <v>1754</v>
      </c>
      <c r="C3815" t="s">
        <v>1755</v>
      </c>
      <c r="D3815" t="s">
        <v>192</v>
      </c>
      <c r="E3815" t="s">
        <v>122</v>
      </c>
      <c r="F3815" t="s">
        <v>159</v>
      </c>
      <c r="G3815" t="s">
        <v>160</v>
      </c>
      <c r="H3815" t="s">
        <v>143</v>
      </c>
      <c r="I3815" t="s">
        <v>124</v>
      </c>
      <c r="J3815" t="s">
        <v>125</v>
      </c>
      <c r="K3815" t="s">
        <v>1756</v>
      </c>
      <c r="N3815" t="s">
        <v>1757</v>
      </c>
      <c r="O3815" t="s">
        <v>1758</v>
      </c>
      <c r="P3815" t="s">
        <v>1759</v>
      </c>
      <c r="Q3815" t="s">
        <v>193</v>
      </c>
      <c r="R3815" t="s">
        <v>131</v>
      </c>
      <c r="S3815" t="s">
        <v>164</v>
      </c>
      <c r="T3815" t="s">
        <v>165</v>
      </c>
      <c r="U3815" t="s">
        <v>151</v>
      </c>
      <c r="V3815" t="s">
        <v>135</v>
      </c>
      <c r="W3815" t="s">
        <v>136</v>
      </c>
      <c r="X3815" t="s">
        <v>1760</v>
      </c>
      <c r="Y3815" s="94">
        <v>6000</v>
      </c>
      <c r="Z3815" s="94">
        <v>0</v>
      </c>
      <c r="AA3815" s="94">
        <v>12000</v>
      </c>
      <c r="AB3815" s="94">
        <v>12000</v>
      </c>
      <c r="AC3815">
        <f t="shared" si="118"/>
        <v>2000</v>
      </c>
      <c r="AD3815" t="str">
        <f t="shared" si="119"/>
        <v>308</v>
      </c>
    </row>
    <row r="3816" spans="1:30" hidden="1" x14ac:dyDescent="0.25">
      <c r="A3816" t="s">
        <v>1761</v>
      </c>
      <c r="B3816" t="s">
        <v>597</v>
      </c>
      <c r="C3816" t="s">
        <v>157</v>
      </c>
      <c r="D3816" t="s">
        <v>186</v>
      </c>
      <c r="E3816" t="s">
        <v>122</v>
      </c>
      <c r="F3816" t="s">
        <v>159</v>
      </c>
      <c r="G3816" t="s">
        <v>160</v>
      </c>
      <c r="H3816" t="s">
        <v>304</v>
      </c>
      <c r="I3816" t="s">
        <v>124</v>
      </c>
      <c r="J3816" t="s">
        <v>125</v>
      </c>
      <c r="K3816" t="s">
        <v>1762</v>
      </c>
      <c r="N3816" t="s">
        <v>1763</v>
      </c>
      <c r="O3816" t="s">
        <v>601</v>
      </c>
      <c r="P3816" t="s">
        <v>162</v>
      </c>
      <c r="Q3816" t="s">
        <v>188</v>
      </c>
      <c r="R3816" t="s">
        <v>131</v>
      </c>
      <c r="S3816" t="s">
        <v>164</v>
      </c>
      <c r="T3816" t="s">
        <v>165</v>
      </c>
      <c r="U3816" t="s">
        <v>134</v>
      </c>
      <c r="V3816" t="s">
        <v>135</v>
      </c>
      <c r="W3816" t="s">
        <v>136</v>
      </c>
      <c r="X3816" t="s">
        <v>1764</v>
      </c>
      <c r="AA3816" s="94">
        <v>0</v>
      </c>
      <c r="AB3816" s="94">
        <v>0</v>
      </c>
      <c r="AC3816">
        <f t="shared" si="118"/>
        <v>2000</v>
      </c>
      <c r="AD3816" t="str">
        <f t="shared" si="119"/>
        <v>308</v>
      </c>
    </row>
    <row r="3817" spans="1:30" hidden="1" x14ac:dyDescent="0.25">
      <c r="A3817" t="s">
        <v>1761</v>
      </c>
      <c r="B3817" t="s">
        <v>597</v>
      </c>
      <c r="C3817" t="s">
        <v>157</v>
      </c>
      <c r="D3817" t="s">
        <v>192</v>
      </c>
      <c r="E3817" t="s">
        <v>122</v>
      </c>
      <c r="F3817" t="s">
        <v>159</v>
      </c>
      <c r="G3817" t="s">
        <v>160</v>
      </c>
      <c r="H3817" t="s">
        <v>304</v>
      </c>
      <c r="I3817" t="s">
        <v>124</v>
      </c>
      <c r="J3817" t="s">
        <v>125</v>
      </c>
      <c r="K3817" t="s">
        <v>1762</v>
      </c>
      <c r="N3817" t="s">
        <v>1763</v>
      </c>
      <c r="O3817" t="s">
        <v>601</v>
      </c>
      <c r="P3817" t="s">
        <v>162</v>
      </c>
      <c r="Q3817" t="s">
        <v>193</v>
      </c>
      <c r="R3817" t="s">
        <v>131</v>
      </c>
      <c r="S3817" t="s">
        <v>164</v>
      </c>
      <c r="T3817" t="s">
        <v>165</v>
      </c>
      <c r="U3817" t="s">
        <v>134</v>
      </c>
      <c r="V3817" t="s">
        <v>135</v>
      </c>
      <c r="W3817" t="s">
        <v>136</v>
      </c>
      <c r="X3817" t="s">
        <v>1764</v>
      </c>
      <c r="AA3817" s="94">
        <v>0</v>
      </c>
      <c r="AB3817" s="94">
        <v>0</v>
      </c>
      <c r="AC3817">
        <f t="shared" si="118"/>
        <v>2000</v>
      </c>
      <c r="AD3817" t="str">
        <f t="shared" si="119"/>
        <v>308</v>
      </c>
    </row>
    <row r="3818" spans="1:30" hidden="1" x14ac:dyDescent="0.25">
      <c r="A3818" s="97" t="s">
        <v>1765</v>
      </c>
      <c r="B3818" s="97" t="s">
        <v>1568</v>
      </c>
      <c r="C3818" s="97" t="s">
        <v>140</v>
      </c>
      <c r="D3818" s="97" t="s">
        <v>141</v>
      </c>
      <c r="E3818" s="97" t="s">
        <v>122</v>
      </c>
      <c r="F3818" s="98">
        <v>15</v>
      </c>
      <c r="G3818" s="98" t="s">
        <v>142</v>
      </c>
      <c r="H3818" s="97" t="s">
        <v>143</v>
      </c>
      <c r="I3818" s="97" t="s">
        <v>124</v>
      </c>
      <c r="J3818" s="97" t="s">
        <v>125</v>
      </c>
      <c r="K3818" s="97" t="s">
        <v>1766</v>
      </c>
      <c r="L3818" s="97"/>
      <c r="M3818" s="97"/>
      <c r="N3818" s="97" t="s">
        <v>1767</v>
      </c>
      <c r="O3818" s="97" t="s">
        <v>1571</v>
      </c>
      <c r="P3818" s="97" t="s">
        <v>147</v>
      </c>
      <c r="Q3818" s="97" t="s">
        <v>148</v>
      </c>
      <c r="R3818" s="97" t="s">
        <v>131</v>
      </c>
      <c r="S3818" s="97" t="s">
        <v>149</v>
      </c>
      <c r="T3818" s="97" t="s">
        <v>150</v>
      </c>
      <c r="U3818" s="97" t="s">
        <v>151</v>
      </c>
      <c r="V3818" s="97" t="s">
        <v>135</v>
      </c>
      <c r="W3818" s="97" t="s">
        <v>136</v>
      </c>
      <c r="X3818" s="97"/>
      <c r="Y3818" s="99"/>
      <c r="Z3818" s="99"/>
      <c r="AA3818" s="99">
        <v>17110308</v>
      </c>
      <c r="AB3818" s="99">
        <v>17110308</v>
      </c>
      <c r="AC3818">
        <f t="shared" si="118"/>
        <v>1000</v>
      </c>
      <c r="AD3818" t="str">
        <f t="shared" si="119"/>
        <v>308</v>
      </c>
    </row>
    <row r="3819" spans="1:30" hidden="1" x14ac:dyDescent="0.25">
      <c r="A3819" s="97" t="s">
        <v>1765</v>
      </c>
      <c r="B3819" s="97" t="s">
        <v>1568</v>
      </c>
      <c r="C3819" s="97" t="s">
        <v>140</v>
      </c>
      <c r="D3819" s="97">
        <v>13201</v>
      </c>
      <c r="E3819" s="97" t="s">
        <v>122</v>
      </c>
      <c r="F3819" s="98">
        <v>15</v>
      </c>
      <c r="G3819" s="98" t="s">
        <v>142</v>
      </c>
      <c r="H3819" s="97">
        <v>19</v>
      </c>
      <c r="I3819" s="97" t="s">
        <v>124</v>
      </c>
      <c r="J3819" s="97" t="s">
        <v>125</v>
      </c>
      <c r="K3819" s="97" t="s">
        <v>1766</v>
      </c>
      <c r="L3819" s="97"/>
      <c r="M3819" s="97"/>
      <c r="N3819" s="97" t="s">
        <v>1767</v>
      </c>
      <c r="O3819" s="97" t="s">
        <v>1571</v>
      </c>
      <c r="P3819" s="97" t="s">
        <v>147</v>
      </c>
      <c r="Q3819" s="97" t="s">
        <v>152</v>
      </c>
      <c r="R3819" s="97" t="s">
        <v>131</v>
      </c>
      <c r="S3819" s="97" t="s">
        <v>149</v>
      </c>
      <c r="T3819" s="97" t="s">
        <v>150</v>
      </c>
      <c r="U3819" s="97" t="s">
        <v>134</v>
      </c>
      <c r="V3819" s="97" t="s">
        <v>135</v>
      </c>
      <c r="W3819" s="97" t="s">
        <v>136</v>
      </c>
      <c r="X3819" s="97"/>
      <c r="Y3819" s="99"/>
      <c r="Z3819" s="99"/>
      <c r="AA3819" s="99">
        <v>712929.5</v>
      </c>
      <c r="AB3819" s="99">
        <v>712929.5</v>
      </c>
      <c r="AC3819">
        <f t="shared" si="118"/>
        <v>1000</v>
      </c>
      <c r="AD3819" t="str">
        <f t="shared" si="119"/>
        <v>308</v>
      </c>
    </row>
    <row r="3820" spans="1:30" hidden="1" x14ac:dyDescent="0.25">
      <c r="A3820" s="97" t="s">
        <v>1765</v>
      </c>
      <c r="B3820" s="97" t="s">
        <v>1568</v>
      </c>
      <c r="C3820" s="97" t="s">
        <v>140</v>
      </c>
      <c r="D3820" s="97">
        <v>13203</v>
      </c>
      <c r="E3820" s="97" t="s">
        <v>122</v>
      </c>
      <c r="F3820" s="98">
        <v>15</v>
      </c>
      <c r="G3820" s="98" t="s">
        <v>142</v>
      </c>
      <c r="H3820" s="97">
        <v>19</v>
      </c>
      <c r="I3820" s="97" t="s">
        <v>124</v>
      </c>
      <c r="J3820" s="97" t="s">
        <v>125</v>
      </c>
      <c r="K3820" s="97" t="s">
        <v>1766</v>
      </c>
      <c r="L3820" s="97"/>
      <c r="M3820" s="97"/>
      <c r="N3820" s="97" t="s">
        <v>1767</v>
      </c>
      <c r="O3820" s="97" t="s">
        <v>1571</v>
      </c>
      <c r="P3820" s="97" t="s">
        <v>147</v>
      </c>
      <c r="Q3820" s="97" t="s">
        <v>153</v>
      </c>
      <c r="R3820" s="97" t="s">
        <v>131</v>
      </c>
      <c r="S3820" s="97" t="s">
        <v>149</v>
      </c>
      <c r="T3820" s="97" t="s">
        <v>150</v>
      </c>
      <c r="U3820" s="97" t="s">
        <v>134</v>
      </c>
      <c r="V3820" s="97" t="s">
        <v>135</v>
      </c>
      <c r="W3820" s="97" t="s">
        <v>136</v>
      </c>
      <c r="X3820" s="97"/>
      <c r="Y3820" s="99"/>
      <c r="Z3820" s="99"/>
      <c r="AA3820" s="99">
        <v>2851718</v>
      </c>
      <c r="AB3820" s="99">
        <v>2851718</v>
      </c>
      <c r="AC3820">
        <f t="shared" si="118"/>
        <v>1000</v>
      </c>
      <c r="AD3820" t="str">
        <f t="shared" si="119"/>
        <v>308</v>
      </c>
    </row>
    <row r="3821" spans="1:30" hidden="1" x14ac:dyDescent="0.25">
      <c r="A3821" s="97" t="s">
        <v>1765</v>
      </c>
      <c r="B3821" s="97" t="s">
        <v>1568</v>
      </c>
      <c r="C3821" s="97" t="s">
        <v>140</v>
      </c>
      <c r="D3821" s="97">
        <v>14101</v>
      </c>
      <c r="E3821" s="97" t="s">
        <v>122</v>
      </c>
      <c r="F3821" s="98">
        <v>15</v>
      </c>
      <c r="G3821" s="98" t="s">
        <v>142</v>
      </c>
      <c r="H3821" s="97">
        <v>19</v>
      </c>
      <c r="I3821" s="97" t="s">
        <v>124</v>
      </c>
      <c r="J3821" s="97" t="s">
        <v>125</v>
      </c>
      <c r="K3821" s="97" t="s">
        <v>1766</v>
      </c>
      <c r="L3821" s="97"/>
      <c r="M3821" s="97"/>
      <c r="N3821" s="97" t="s">
        <v>1767</v>
      </c>
      <c r="O3821" s="97" t="s">
        <v>1571</v>
      </c>
      <c r="P3821" s="97" t="s">
        <v>147</v>
      </c>
      <c r="Q3821" s="97" t="s">
        <v>154</v>
      </c>
      <c r="R3821" s="97" t="s">
        <v>131</v>
      </c>
      <c r="S3821" s="97" t="s">
        <v>149</v>
      </c>
      <c r="T3821" s="97" t="s">
        <v>150</v>
      </c>
      <c r="U3821" s="97" t="s">
        <v>134</v>
      </c>
      <c r="V3821" s="97" t="s">
        <v>135</v>
      </c>
      <c r="W3821" s="97" t="s">
        <v>136</v>
      </c>
      <c r="X3821" s="97"/>
      <c r="Y3821" s="99"/>
      <c r="Z3821" s="99"/>
      <c r="AA3821" s="99">
        <v>941066.94000000006</v>
      </c>
      <c r="AB3821" s="99">
        <v>941066.94</v>
      </c>
      <c r="AC3821">
        <f t="shared" si="118"/>
        <v>1000</v>
      </c>
      <c r="AD3821" t="str">
        <f t="shared" si="119"/>
        <v>308</v>
      </c>
    </row>
    <row r="3822" spans="1:30" hidden="1" x14ac:dyDescent="0.25">
      <c r="A3822" s="97" t="s">
        <v>1765</v>
      </c>
      <c r="B3822" s="97" t="s">
        <v>1568</v>
      </c>
      <c r="C3822" s="97" t="s">
        <v>140</v>
      </c>
      <c r="D3822" s="97">
        <v>14103</v>
      </c>
      <c r="E3822" s="97" t="s">
        <v>122</v>
      </c>
      <c r="F3822" s="98">
        <v>15</v>
      </c>
      <c r="G3822" s="98" t="s">
        <v>142</v>
      </c>
      <c r="H3822" s="97">
        <v>19</v>
      </c>
      <c r="I3822" s="97" t="s">
        <v>124</v>
      </c>
      <c r="J3822" s="97" t="s">
        <v>125</v>
      </c>
      <c r="K3822" s="97" t="s">
        <v>1766</v>
      </c>
      <c r="L3822" s="97"/>
      <c r="M3822" s="97"/>
      <c r="N3822" s="97" t="s">
        <v>1767</v>
      </c>
      <c r="O3822" s="97" t="s">
        <v>1571</v>
      </c>
      <c r="P3822" s="97" t="s">
        <v>147</v>
      </c>
      <c r="Q3822" s="97" t="s">
        <v>155</v>
      </c>
      <c r="R3822" s="97" t="s">
        <v>131</v>
      </c>
      <c r="S3822" s="97" t="s">
        <v>149</v>
      </c>
      <c r="T3822" s="97" t="s">
        <v>150</v>
      </c>
      <c r="U3822" s="97" t="s">
        <v>134</v>
      </c>
      <c r="V3822" s="97" t="s">
        <v>135</v>
      </c>
      <c r="W3822" s="97" t="s">
        <v>136</v>
      </c>
      <c r="X3822" s="97"/>
      <c r="Y3822" s="99"/>
      <c r="Z3822" s="99"/>
      <c r="AA3822" s="99">
        <v>384981.93</v>
      </c>
      <c r="AB3822" s="99">
        <v>384981.93</v>
      </c>
      <c r="AC3822">
        <f t="shared" si="118"/>
        <v>1000</v>
      </c>
      <c r="AD3822" t="str">
        <f t="shared" si="119"/>
        <v>308</v>
      </c>
    </row>
    <row r="3823" spans="1:30" hidden="1" x14ac:dyDescent="0.25">
      <c r="A3823" s="97" t="s">
        <v>1765</v>
      </c>
      <c r="B3823" s="97" t="s">
        <v>1568</v>
      </c>
      <c r="C3823" s="97" t="s">
        <v>140</v>
      </c>
      <c r="D3823" s="97">
        <v>14201</v>
      </c>
      <c r="E3823" s="97" t="s">
        <v>122</v>
      </c>
      <c r="F3823" s="98">
        <v>15</v>
      </c>
      <c r="G3823" s="98" t="s">
        <v>142</v>
      </c>
      <c r="H3823" s="97">
        <v>19</v>
      </c>
      <c r="I3823" s="97" t="s">
        <v>124</v>
      </c>
      <c r="J3823" s="97" t="s">
        <v>125</v>
      </c>
      <c r="K3823" s="97" t="s">
        <v>1766</v>
      </c>
      <c r="L3823" s="97"/>
      <c r="M3823" s="97"/>
      <c r="N3823" s="97" t="s">
        <v>1767</v>
      </c>
      <c r="O3823" s="97" t="s">
        <v>1571</v>
      </c>
      <c r="P3823" s="97" t="s">
        <v>147</v>
      </c>
      <c r="Q3823" s="97" t="s">
        <v>156</v>
      </c>
      <c r="R3823" s="97" t="s">
        <v>131</v>
      </c>
      <c r="S3823" s="97" t="s">
        <v>149</v>
      </c>
      <c r="T3823" s="97" t="s">
        <v>150</v>
      </c>
      <c r="U3823" s="97" t="s">
        <v>134</v>
      </c>
      <c r="V3823" s="97" t="s">
        <v>135</v>
      </c>
      <c r="W3823" s="97" t="s">
        <v>136</v>
      </c>
      <c r="X3823" s="97"/>
      <c r="Y3823" s="99"/>
      <c r="Z3823" s="99"/>
      <c r="AA3823" s="99">
        <v>855515.4</v>
      </c>
      <c r="AB3823" s="99">
        <v>855515.4</v>
      </c>
      <c r="AC3823">
        <f t="shared" si="118"/>
        <v>1000</v>
      </c>
      <c r="AD3823" t="str">
        <f t="shared" si="119"/>
        <v>308</v>
      </c>
    </row>
    <row r="3824" spans="1:30" hidden="1" x14ac:dyDescent="0.25">
      <c r="A3824" s="97" t="s">
        <v>1765</v>
      </c>
      <c r="B3824" s="97" t="s">
        <v>1568</v>
      </c>
      <c r="C3824" s="97" t="s">
        <v>140</v>
      </c>
      <c r="D3824" s="97">
        <v>14301</v>
      </c>
      <c r="E3824" s="97" t="s">
        <v>122</v>
      </c>
      <c r="F3824" s="98">
        <v>15</v>
      </c>
      <c r="G3824" s="98" t="s">
        <v>142</v>
      </c>
      <c r="H3824" s="97">
        <v>19</v>
      </c>
      <c r="I3824" s="97" t="s">
        <v>124</v>
      </c>
      <c r="J3824" s="97" t="s">
        <v>125</v>
      </c>
      <c r="K3824" s="97" t="s">
        <v>1766</v>
      </c>
      <c r="L3824" s="97"/>
      <c r="M3824" s="97"/>
      <c r="N3824" s="97" t="s">
        <v>1767</v>
      </c>
      <c r="O3824" s="97" t="s">
        <v>1571</v>
      </c>
      <c r="P3824" s="97" t="s">
        <v>147</v>
      </c>
      <c r="Q3824" s="97" t="s">
        <v>178</v>
      </c>
      <c r="R3824" s="97" t="s">
        <v>131</v>
      </c>
      <c r="S3824" s="97" t="s">
        <v>149</v>
      </c>
      <c r="T3824" s="97" t="s">
        <v>150</v>
      </c>
      <c r="U3824" s="97" t="s">
        <v>134</v>
      </c>
      <c r="V3824" s="97" t="s">
        <v>135</v>
      </c>
      <c r="W3824" s="97" t="s">
        <v>136</v>
      </c>
      <c r="X3824" s="97"/>
      <c r="Y3824" s="99"/>
      <c r="Z3824" s="99"/>
      <c r="AA3824" s="99">
        <v>1026618.48</v>
      </c>
      <c r="AB3824" s="99">
        <v>1026618.48</v>
      </c>
      <c r="AC3824">
        <f t="shared" si="118"/>
        <v>1000</v>
      </c>
      <c r="AD3824" t="str">
        <f t="shared" si="119"/>
        <v>308</v>
      </c>
    </row>
    <row r="3825" spans="1:30" hidden="1" x14ac:dyDescent="0.25">
      <c r="A3825" t="s">
        <v>1765</v>
      </c>
      <c r="B3825" t="s">
        <v>1568</v>
      </c>
      <c r="C3825" t="s">
        <v>470</v>
      </c>
      <c r="D3825" t="s">
        <v>186</v>
      </c>
      <c r="E3825" t="s">
        <v>122</v>
      </c>
      <c r="F3825" t="s">
        <v>159</v>
      </c>
      <c r="G3825" t="s">
        <v>160</v>
      </c>
      <c r="H3825" t="s">
        <v>143</v>
      </c>
      <c r="I3825" t="s">
        <v>124</v>
      </c>
      <c r="J3825" t="s">
        <v>125</v>
      </c>
      <c r="K3825" t="s">
        <v>1768</v>
      </c>
      <c r="N3825" t="s">
        <v>1767</v>
      </c>
      <c r="O3825" t="s">
        <v>1571</v>
      </c>
      <c r="P3825" t="s">
        <v>472</v>
      </c>
      <c r="Q3825" t="s">
        <v>188</v>
      </c>
      <c r="R3825" t="s">
        <v>131</v>
      </c>
      <c r="S3825" t="s">
        <v>164</v>
      </c>
      <c r="T3825" t="s">
        <v>165</v>
      </c>
      <c r="U3825" t="s">
        <v>151</v>
      </c>
      <c r="V3825" t="s">
        <v>135</v>
      </c>
      <c r="W3825" t="s">
        <v>136</v>
      </c>
      <c r="X3825" t="s">
        <v>1769</v>
      </c>
      <c r="Y3825" s="94">
        <v>6000</v>
      </c>
      <c r="Z3825" s="94">
        <v>4481.6899999999996</v>
      </c>
      <c r="AA3825" s="94">
        <v>48000</v>
      </c>
      <c r="AB3825" s="94">
        <v>48000</v>
      </c>
      <c r="AC3825">
        <f t="shared" si="118"/>
        <v>2000</v>
      </c>
      <c r="AD3825" t="str">
        <f t="shared" si="119"/>
        <v>308</v>
      </c>
    </row>
    <row r="3826" spans="1:30" hidden="1" x14ac:dyDescent="0.25">
      <c r="A3826" t="s">
        <v>1765</v>
      </c>
      <c r="B3826" t="s">
        <v>1568</v>
      </c>
      <c r="C3826" t="s">
        <v>470</v>
      </c>
      <c r="D3826" t="s">
        <v>192</v>
      </c>
      <c r="E3826" t="s">
        <v>122</v>
      </c>
      <c r="F3826" t="s">
        <v>159</v>
      </c>
      <c r="G3826" t="s">
        <v>160</v>
      </c>
      <c r="H3826" t="s">
        <v>143</v>
      </c>
      <c r="I3826" t="s">
        <v>124</v>
      </c>
      <c r="J3826" t="s">
        <v>125</v>
      </c>
      <c r="K3826" t="s">
        <v>1768</v>
      </c>
      <c r="N3826" t="s">
        <v>1767</v>
      </c>
      <c r="O3826" t="s">
        <v>1571</v>
      </c>
      <c r="P3826" t="s">
        <v>472</v>
      </c>
      <c r="Q3826" t="s">
        <v>193</v>
      </c>
      <c r="R3826" t="s">
        <v>131</v>
      </c>
      <c r="S3826" t="s">
        <v>164</v>
      </c>
      <c r="T3826" t="s">
        <v>165</v>
      </c>
      <c r="U3826" t="s">
        <v>151</v>
      </c>
      <c r="V3826" t="s">
        <v>135</v>
      </c>
      <c r="W3826" t="s">
        <v>136</v>
      </c>
      <c r="X3826" t="s">
        <v>1769</v>
      </c>
      <c r="Y3826" s="94">
        <v>6000</v>
      </c>
      <c r="Z3826" s="94">
        <v>0</v>
      </c>
      <c r="AA3826" s="94">
        <v>48000</v>
      </c>
      <c r="AB3826" s="94">
        <v>48000</v>
      </c>
      <c r="AC3826">
        <f t="shared" si="118"/>
        <v>2000</v>
      </c>
      <c r="AD3826" t="str">
        <f t="shared" si="119"/>
        <v>308</v>
      </c>
    </row>
    <row r="3827" spans="1:30" hidden="1" x14ac:dyDescent="0.25">
      <c r="A3827" t="s">
        <v>1765</v>
      </c>
      <c r="B3827" t="s">
        <v>1568</v>
      </c>
      <c r="C3827" t="s">
        <v>470</v>
      </c>
      <c r="D3827" t="s">
        <v>198</v>
      </c>
      <c r="E3827" t="s">
        <v>122</v>
      </c>
      <c r="F3827" t="s">
        <v>159</v>
      </c>
      <c r="G3827" t="s">
        <v>160</v>
      </c>
      <c r="H3827" t="s">
        <v>143</v>
      </c>
      <c r="I3827" t="s">
        <v>124</v>
      </c>
      <c r="J3827" t="s">
        <v>125</v>
      </c>
      <c r="K3827" t="s">
        <v>1768</v>
      </c>
      <c r="N3827" t="s">
        <v>1767</v>
      </c>
      <c r="O3827" t="s">
        <v>1571</v>
      </c>
      <c r="P3827" t="s">
        <v>472</v>
      </c>
      <c r="Q3827" t="s">
        <v>199</v>
      </c>
      <c r="R3827" t="s">
        <v>131</v>
      </c>
      <c r="S3827" t="s">
        <v>164</v>
      </c>
      <c r="T3827" t="s">
        <v>165</v>
      </c>
      <c r="U3827" t="s">
        <v>151</v>
      </c>
      <c r="V3827" t="s">
        <v>135</v>
      </c>
      <c r="W3827" t="s">
        <v>136</v>
      </c>
      <c r="X3827" t="s">
        <v>1769</v>
      </c>
      <c r="Y3827" s="94">
        <v>10000</v>
      </c>
      <c r="Z3827" s="94">
        <v>0</v>
      </c>
      <c r="AA3827" s="94">
        <v>6862.5</v>
      </c>
      <c r="AB3827" s="94">
        <v>6862.5</v>
      </c>
      <c r="AC3827">
        <f t="shared" si="118"/>
        <v>2000</v>
      </c>
      <c r="AD3827" t="str">
        <f t="shared" si="119"/>
        <v>308</v>
      </c>
    </row>
    <row r="3828" spans="1:30" hidden="1" x14ac:dyDescent="0.25">
      <c r="A3828" t="s">
        <v>1765</v>
      </c>
      <c r="B3828" t="s">
        <v>1568</v>
      </c>
      <c r="C3828" t="s">
        <v>470</v>
      </c>
      <c r="D3828" t="s">
        <v>226</v>
      </c>
      <c r="E3828" t="s">
        <v>122</v>
      </c>
      <c r="F3828" t="s">
        <v>159</v>
      </c>
      <c r="G3828" t="s">
        <v>160</v>
      </c>
      <c r="H3828" t="s">
        <v>143</v>
      </c>
      <c r="I3828" t="s">
        <v>124</v>
      </c>
      <c r="J3828" t="s">
        <v>125</v>
      </c>
      <c r="K3828" t="s">
        <v>1768</v>
      </c>
      <c r="N3828" t="s">
        <v>1767</v>
      </c>
      <c r="O3828" t="s">
        <v>1571</v>
      </c>
      <c r="P3828" t="s">
        <v>472</v>
      </c>
      <c r="Q3828" t="s">
        <v>227</v>
      </c>
      <c r="R3828" t="s">
        <v>131</v>
      </c>
      <c r="S3828" t="s">
        <v>164</v>
      </c>
      <c r="T3828" t="s">
        <v>165</v>
      </c>
      <c r="U3828" t="s">
        <v>151</v>
      </c>
      <c r="V3828" t="s">
        <v>135</v>
      </c>
      <c r="W3828" t="s">
        <v>136</v>
      </c>
      <c r="X3828" t="s">
        <v>1769</v>
      </c>
      <c r="Y3828" s="94">
        <v>15000</v>
      </c>
      <c r="Z3828" s="94">
        <v>0</v>
      </c>
      <c r="AA3828" s="94">
        <v>8793.75</v>
      </c>
      <c r="AB3828" s="94">
        <v>8793.75</v>
      </c>
      <c r="AC3828">
        <f t="shared" si="118"/>
        <v>2000</v>
      </c>
      <c r="AD3828" t="str">
        <f t="shared" si="119"/>
        <v>308</v>
      </c>
    </row>
    <row r="3829" spans="1:30" hidden="1" x14ac:dyDescent="0.25">
      <c r="A3829" t="s">
        <v>1765</v>
      </c>
      <c r="B3829" t="s">
        <v>1568</v>
      </c>
      <c r="C3829" t="s">
        <v>470</v>
      </c>
      <c r="D3829" t="s">
        <v>1770</v>
      </c>
      <c r="E3829" t="s">
        <v>122</v>
      </c>
      <c r="F3829" t="s">
        <v>159</v>
      </c>
      <c r="G3829" t="s">
        <v>160</v>
      </c>
      <c r="H3829" t="s">
        <v>143</v>
      </c>
      <c r="I3829" t="s">
        <v>124</v>
      </c>
      <c r="J3829" t="s">
        <v>125</v>
      </c>
      <c r="K3829" t="s">
        <v>1768</v>
      </c>
      <c r="N3829" t="s">
        <v>1767</v>
      </c>
      <c r="O3829" t="s">
        <v>1571</v>
      </c>
      <c r="P3829" t="s">
        <v>472</v>
      </c>
      <c r="Q3829" t="s">
        <v>1771</v>
      </c>
      <c r="R3829" t="s">
        <v>131</v>
      </c>
      <c r="S3829" t="s">
        <v>164</v>
      </c>
      <c r="T3829" t="s">
        <v>165</v>
      </c>
      <c r="U3829" t="s">
        <v>151</v>
      </c>
      <c r="V3829" t="s">
        <v>135</v>
      </c>
      <c r="W3829" t="s">
        <v>136</v>
      </c>
      <c r="X3829" t="s">
        <v>1769</v>
      </c>
      <c r="Y3829" s="94">
        <v>17857.169999999998</v>
      </c>
      <c r="Z3829" s="94">
        <v>0</v>
      </c>
      <c r="AA3829" s="94">
        <v>0</v>
      </c>
      <c r="AB3829" s="94">
        <v>0</v>
      </c>
      <c r="AC3829">
        <f t="shared" si="118"/>
        <v>3000</v>
      </c>
      <c r="AD3829" t="str">
        <f t="shared" si="119"/>
        <v>308</v>
      </c>
    </row>
    <row r="3830" spans="1:30" hidden="1" x14ac:dyDescent="0.25">
      <c r="A3830" t="s">
        <v>1765</v>
      </c>
      <c r="B3830" t="s">
        <v>1568</v>
      </c>
      <c r="C3830" t="s">
        <v>470</v>
      </c>
      <c r="D3830" t="s">
        <v>244</v>
      </c>
      <c r="E3830" t="s">
        <v>122</v>
      </c>
      <c r="F3830" t="s">
        <v>159</v>
      </c>
      <c r="G3830" t="s">
        <v>160</v>
      </c>
      <c r="H3830" t="s">
        <v>143</v>
      </c>
      <c r="I3830" t="s">
        <v>124</v>
      </c>
      <c r="J3830" t="s">
        <v>125</v>
      </c>
      <c r="K3830" t="s">
        <v>1768</v>
      </c>
      <c r="N3830" t="s">
        <v>1767</v>
      </c>
      <c r="O3830" t="s">
        <v>1571</v>
      </c>
      <c r="P3830" t="s">
        <v>472</v>
      </c>
      <c r="Q3830" t="s">
        <v>245</v>
      </c>
      <c r="R3830" t="s">
        <v>131</v>
      </c>
      <c r="S3830" t="s">
        <v>164</v>
      </c>
      <c r="T3830" t="s">
        <v>165</v>
      </c>
      <c r="U3830" t="s">
        <v>151</v>
      </c>
      <c r="V3830" t="s">
        <v>135</v>
      </c>
      <c r="W3830" t="s">
        <v>136</v>
      </c>
      <c r="X3830" t="s">
        <v>1769</v>
      </c>
      <c r="Y3830" s="94">
        <v>1051230</v>
      </c>
      <c r="Z3830" s="94">
        <v>1061437.0533333332</v>
      </c>
      <c r="AA3830" s="94">
        <v>1093280.1649333332</v>
      </c>
      <c r="AB3830" s="94">
        <v>1093280.1599999999</v>
      </c>
      <c r="AC3830">
        <f t="shared" si="118"/>
        <v>3000</v>
      </c>
      <c r="AD3830" t="str">
        <f t="shared" si="119"/>
        <v>308</v>
      </c>
    </row>
    <row r="3831" spans="1:30" hidden="1" x14ac:dyDescent="0.25">
      <c r="A3831" t="s">
        <v>1765</v>
      </c>
      <c r="B3831" t="s">
        <v>1568</v>
      </c>
      <c r="C3831" t="s">
        <v>470</v>
      </c>
      <c r="D3831" t="s">
        <v>291</v>
      </c>
      <c r="E3831" t="s">
        <v>122</v>
      </c>
      <c r="F3831" t="s">
        <v>159</v>
      </c>
      <c r="G3831" t="s">
        <v>160</v>
      </c>
      <c r="H3831" t="s">
        <v>143</v>
      </c>
      <c r="I3831" t="s">
        <v>124</v>
      </c>
      <c r="J3831" t="s">
        <v>125</v>
      </c>
      <c r="K3831" t="s">
        <v>1768</v>
      </c>
      <c r="N3831" t="s">
        <v>1767</v>
      </c>
      <c r="O3831" t="s">
        <v>1571</v>
      </c>
      <c r="P3831" t="s">
        <v>472</v>
      </c>
      <c r="Q3831" t="s">
        <v>169</v>
      </c>
      <c r="R3831" t="s">
        <v>131</v>
      </c>
      <c r="S3831" t="s">
        <v>164</v>
      </c>
      <c r="T3831" t="s">
        <v>165</v>
      </c>
      <c r="U3831" t="s">
        <v>151</v>
      </c>
      <c r="V3831" t="s">
        <v>135</v>
      </c>
      <c r="W3831" t="s">
        <v>136</v>
      </c>
      <c r="X3831" t="s">
        <v>1769</v>
      </c>
      <c r="Y3831" s="94">
        <v>100000</v>
      </c>
      <c r="Z3831" s="94">
        <v>182818.03</v>
      </c>
      <c r="AA3831" s="94">
        <v>188302.57089999999</v>
      </c>
      <c r="AB3831" s="94">
        <v>188302.57</v>
      </c>
      <c r="AC3831">
        <f t="shared" si="118"/>
        <v>3000</v>
      </c>
      <c r="AD3831" t="str">
        <f t="shared" si="119"/>
        <v>308</v>
      </c>
    </row>
    <row r="3832" spans="1:30" hidden="1" x14ac:dyDescent="0.25">
      <c r="A3832" t="s">
        <v>1765</v>
      </c>
      <c r="B3832" t="s">
        <v>1568</v>
      </c>
      <c r="C3832" t="s">
        <v>470</v>
      </c>
      <c r="D3832" t="s">
        <v>998</v>
      </c>
      <c r="E3832" t="s">
        <v>122</v>
      </c>
      <c r="F3832" t="s">
        <v>159</v>
      </c>
      <c r="G3832" t="s">
        <v>160</v>
      </c>
      <c r="H3832" t="s">
        <v>143</v>
      </c>
      <c r="I3832" t="s">
        <v>124</v>
      </c>
      <c r="J3832" t="s">
        <v>125</v>
      </c>
      <c r="K3832" t="s">
        <v>1768</v>
      </c>
      <c r="N3832" t="s">
        <v>1767</v>
      </c>
      <c r="O3832" t="s">
        <v>1571</v>
      </c>
      <c r="P3832" t="s">
        <v>472</v>
      </c>
      <c r="Q3832" t="s">
        <v>999</v>
      </c>
      <c r="R3832" t="s">
        <v>131</v>
      </c>
      <c r="S3832" t="s">
        <v>164</v>
      </c>
      <c r="T3832" t="s">
        <v>165</v>
      </c>
      <c r="U3832" t="s">
        <v>151</v>
      </c>
      <c r="V3832" t="s">
        <v>135</v>
      </c>
      <c r="W3832" t="s">
        <v>136</v>
      </c>
      <c r="X3832" t="s">
        <v>1769</v>
      </c>
      <c r="Y3832" s="94">
        <v>108479.09</v>
      </c>
      <c r="Z3832" s="94">
        <v>2755774.07</v>
      </c>
      <c r="AA3832" s="94">
        <v>2201092.17</v>
      </c>
      <c r="AB3832" s="94">
        <v>2201092.17</v>
      </c>
      <c r="AC3832">
        <f t="shared" si="118"/>
        <v>3000</v>
      </c>
      <c r="AD3832" t="str">
        <f t="shared" si="119"/>
        <v>308</v>
      </c>
    </row>
    <row r="3833" spans="1:30" hidden="1" x14ac:dyDescent="0.25">
      <c r="A3833" t="s">
        <v>1772</v>
      </c>
      <c r="B3833" t="s">
        <v>745</v>
      </c>
      <c r="C3833" t="s">
        <v>1773</v>
      </c>
      <c r="D3833" t="s">
        <v>598</v>
      </c>
      <c r="E3833" t="s">
        <v>122</v>
      </c>
      <c r="F3833" t="s">
        <v>159</v>
      </c>
      <c r="G3833" t="s">
        <v>160</v>
      </c>
      <c r="H3833">
        <v>19</v>
      </c>
      <c r="I3833" t="s">
        <v>124</v>
      </c>
      <c r="J3833" t="s">
        <v>125</v>
      </c>
      <c r="K3833" t="s">
        <v>1774</v>
      </c>
      <c r="N3833" t="s">
        <v>1775</v>
      </c>
      <c r="O3833" t="s">
        <v>748</v>
      </c>
      <c r="P3833" t="s">
        <v>1776</v>
      </c>
      <c r="Q3833" t="s">
        <v>602</v>
      </c>
      <c r="R3833" t="s">
        <v>131</v>
      </c>
      <c r="S3833" t="s">
        <v>164</v>
      </c>
      <c r="T3833" t="s">
        <v>165</v>
      </c>
      <c r="U3833" t="s">
        <v>134</v>
      </c>
      <c r="V3833" t="s">
        <v>135</v>
      </c>
      <c r="W3833" t="s">
        <v>136</v>
      </c>
      <c r="X3833" t="s">
        <v>1777</v>
      </c>
      <c r="Y3833" s="94">
        <v>85000000.079999998</v>
      </c>
      <c r="Z3833" s="94">
        <v>98247689.200000018</v>
      </c>
      <c r="AA3833" s="94">
        <v>101195119.87600002</v>
      </c>
      <c r="AB3833" s="94">
        <v>101195119.88</v>
      </c>
      <c r="AC3833">
        <f t="shared" si="118"/>
        <v>4000</v>
      </c>
      <c r="AD3833" t="str">
        <f t="shared" si="119"/>
        <v>321</v>
      </c>
    </row>
    <row r="3834" spans="1:30" hidden="1" x14ac:dyDescent="0.25">
      <c r="A3834" t="s">
        <v>1778</v>
      </c>
      <c r="B3834" t="s">
        <v>1568</v>
      </c>
      <c r="C3834" t="s">
        <v>470</v>
      </c>
      <c r="D3834" t="s">
        <v>186</v>
      </c>
      <c r="E3834" t="s">
        <v>122</v>
      </c>
      <c r="F3834" t="s">
        <v>159</v>
      </c>
      <c r="G3834" t="s">
        <v>160</v>
      </c>
      <c r="H3834" t="s">
        <v>143</v>
      </c>
      <c r="I3834" t="s">
        <v>124</v>
      </c>
      <c r="J3834" t="s">
        <v>125</v>
      </c>
      <c r="K3834" t="s">
        <v>1779</v>
      </c>
      <c r="N3834" t="s">
        <v>1780</v>
      </c>
      <c r="O3834" t="s">
        <v>1571</v>
      </c>
      <c r="P3834" t="s">
        <v>472</v>
      </c>
      <c r="Q3834" t="s">
        <v>188</v>
      </c>
      <c r="R3834" t="s">
        <v>131</v>
      </c>
      <c r="S3834" t="s">
        <v>164</v>
      </c>
      <c r="T3834" t="s">
        <v>165</v>
      </c>
      <c r="U3834" t="s">
        <v>151</v>
      </c>
      <c r="V3834" t="s">
        <v>135</v>
      </c>
      <c r="W3834" t="s">
        <v>136</v>
      </c>
      <c r="X3834" t="s">
        <v>1781</v>
      </c>
      <c r="Y3834" s="94">
        <v>6000</v>
      </c>
      <c r="Z3834" s="94">
        <v>3000</v>
      </c>
      <c r="AA3834" s="94">
        <v>0</v>
      </c>
      <c r="AB3834" s="94">
        <v>0</v>
      </c>
      <c r="AC3834">
        <f t="shared" si="118"/>
        <v>2000</v>
      </c>
      <c r="AD3834" t="str">
        <f t="shared" si="119"/>
        <v>308</v>
      </c>
    </row>
    <row r="3835" spans="1:30" hidden="1" x14ac:dyDescent="0.25">
      <c r="A3835" t="s">
        <v>1778</v>
      </c>
      <c r="B3835" t="s">
        <v>1568</v>
      </c>
      <c r="C3835" t="s">
        <v>470</v>
      </c>
      <c r="D3835" t="s">
        <v>192</v>
      </c>
      <c r="E3835" t="s">
        <v>122</v>
      </c>
      <c r="F3835" t="s">
        <v>159</v>
      </c>
      <c r="G3835" t="s">
        <v>160</v>
      </c>
      <c r="H3835" t="s">
        <v>143</v>
      </c>
      <c r="I3835" t="s">
        <v>124</v>
      </c>
      <c r="J3835" t="s">
        <v>125</v>
      </c>
      <c r="K3835" t="s">
        <v>1779</v>
      </c>
      <c r="N3835" t="s">
        <v>1780</v>
      </c>
      <c r="O3835" t="s">
        <v>1571</v>
      </c>
      <c r="P3835" t="s">
        <v>472</v>
      </c>
      <c r="Q3835" t="s">
        <v>193</v>
      </c>
      <c r="R3835" t="s">
        <v>131</v>
      </c>
      <c r="S3835" t="s">
        <v>164</v>
      </c>
      <c r="T3835" t="s">
        <v>165</v>
      </c>
      <c r="U3835" t="s">
        <v>151</v>
      </c>
      <c r="V3835" t="s">
        <v>135</v>
      </c>
      <c r="W3835" t="s">
        <v>136</v>
      </c>
      <c r="X3835" t="s">
        <v>1781</v>
      </c>
      <c r="Y3835" s="94">
        <v>6000</v>
      </c>
      <c r="Z3835" s="94">
        <v>0</v>
      </c>
      <c r="AA3835" s="94">
        <v>0</v>
      </c>
      <c r="AB3835" s="94">
        <v>0</v>
      </c>
      <c r="AC3835">
        <f t="shared" si="118"/>
        <v>2000</v>
      </c>
      <c r="AD3835" t="str">
        <f t="shared" si="119"/>
        <v>308</v>
      </c>
    </row>
    <row r="3836" spans="1:30" hidden="1" x14ac:dyDescent="0.25">
      <c r="A3836" t="s">
        <v>1782</v>
      </c>
      <c r="B3836" t="s">
        <v>1568</v>
      </c>
      <c r="C3836" t="s">
        <v>470</v>
      </c>
      <c r="D3836" t="s">
        <v>186</v>
      </c>
      <c r="E3836" t="s">
        <v>122</v>
      </c>
      <c r="F3836" t="s">
        <v>159</v>
      </c>
      <c r="G3836" t="s">
        <v>160</v>
      </c>
      <c r="H3836" t="s">
        <v>143</v>
      </c>
      <c r="I3836" t="s">
        <v>124</v>
      </c>
      <c r="J3836" t="s">
        <v>125</v>
      </c>
      <c r="K3836" t="s">
        <v>1783</v>
      </c>
      <c r="N3836" t="s">
        <v>1374</v>
      </c>
      <c r="O3836" t="s">
        <v>1571</v>
      </c>
      <c r="P3836" t="s">
        <v>472</v>
      </c>
      <c r="Q3836" t="s">
        <v>188</v>
      </c>
      <c r="R3836" t="s">
        <v>131</v>
      </c>
      <c r="S3836" t="s">
        <v>164</v>
      </c>
      <c r="T3836" t="s">
        <v>165</v>
      </c>
      <c r="U3836" t="s">
        <v>151</v>
      </c>
      <c r="V3836" t="s">
        <v>135</v>
      </c>
      <c r="W3836" t="s">
        <v>136</v>
      </c>
      <c r="X3836" t="s">
        <v>1784</v>
      </c>
      <c r="Y3836" s="94">
        <v>6000</v>
      </c>
      <c r="Z3836" s="94">
        <v>0</v>
      </c>
      <c r="AA3836" s="94">
        <v>0</v>
      </c>
      <c r="AB3836" s="94">
        <v>0</v>
      </c>
      <c r="AC3836">
        <f t="shared" si="118"/>
        <v>2000</v>
      </c>
      <c r="AD3836" t="str">
        <f t="shared" si="119"/>
        <v>308</v>
      </c>
    </row>
    <row r="3837" spans="1:30" hidden="1" x14ac:dyDescent="0.25">
      <c r="A3837" t="s">
        <v>1782</v>
      </c>
      <c r="B3837" t="s">
        <v>1568</v>
      </c>
      <c r="C3837" t="s">
        <v>470</v>
      </c>
      <c r="D3837" t="s">
        <v>192</v>
      </c>
      <c r="E3837" t="s">
        <v>122</v>
      </c>
      <c r="F3837" t="s">
        <v>159</v>
      </c>
      <c r="G3837" t="s">
        <v>160</v>
      </c>
      <c r="H3837" t="s">
        <v>143</v>
      </c>
      <c r="I3837" t="s">
        <v>124</v>
      </c>
      <c r="J3837" t="s">
        <v>125</v>
      </c>
      <c r="K3837" t="s">
        <v>1783</v>
      </c>
      <c r="N3837" t="s">
        <v>1374</v>
      </c>
      <c r="O3837" t="s">
        <v>1571</v>
      </c>
      <c r="P3837" t="s">
        <v>472</v>
      </c>
      <c r="Q3837" t="s">
        <v>193</v>
      </c>
      <c r="R3837" t="s">
        <v>131</v>
      </c>
      <c r="S3837" t="s">
        <v>164</v>
      </c>
      <c r="T3837" t="s">
        <v>165</v>
      </c>
      <c r="U3837" t="s">
        <v>151</v>
      </c>
      <c r="V3837" t="s">
        <v>135</v>
      </c>
      <c r="W3837" t="s">
        <v>136</v>
      </c>
      <c r="X3837" t="s">
        <v>1784</v>
      </c>
      <c r="Y3837" s="94">
        <v>6000</v>
      </c>
      <c r="Z3837" s="94">
        <v>0</v>
      </c>
      <c r="AA3837" s="94">
        <v>0</v>
      </c>
      <c r="AB3837" s="94">
        <v>0</v>
      </c>
      <c r="AC3837">
        <f t="shared" si="118"/>
        <v>2000</v>
      </c>
      <c r="AD3837" t="str">
        <f t="shared" si="119"/>
        <v>308</v>
      </c>
    </row>
    <row r="3838" spans="1:30" hidden="1" x14ac:dyDescent="0.25">
      <c r="A3838" t="s">
        <v>1785</v>
      </c>
      <c r="B3838" t="s">
        <v>1568</v>
      </c>
      <c r="C3838" t="s">
        <v>470</v>
      </c>
      <c r="D3838" t="s">
        <v>186</v>
      </c>
      <c r="E3838" t="s">
        <v>122</v>
      </c>
      <c r="F3838" t="s">
        <v>159</v>
      </c>
      <c r="G3838" t="s">
        <v>160</v>
      </c>
      <c r="H3838" t="s">
        <v>143</v>
      </c>
      <c r="I3838" t="s">
        <v>124</v>
      </c>
      <c r="J3838" t="s">
        <v>125</v>
      </c>
      <c r="K3838" t="s">
        <v>1786</v>
      </c>
      <c r="N3838" t="s">
        <v>1787</v>
      </c>
      <c r="O3838" t="s">
        <v>1571</v>
      </c>
      <c r="P3838" t="s">
        <v>472</v>
      </c>
      <c r="Q3838" t="s">
        <v>188</v>
      </c>
      <c r="R3838" t="s">
        <v>131</v>
      </c>
      <c r="S3838" t="s">
        <v>164</v>
      </c>
      <c r="T3838" t="s">
        <v>165</v>
      </c>
      <c r="U3838" t="s">
        <v>151</v>
      </c>
      <c r="V3838" t="s">
        <v>135</v>
      </c>
      <c r="W3838" t="s">
        <v>136</v>
      </c>
      <c r="X3838" t="s">
        <v>1788</v>
      </c>
      <c r="Y3838" s="94">
        <v>6000</v>
      </c>
      <c r="Z3838" s="94">
        <v>0</v>
      </c>
      <c r="AA3838" s="94">
        <v>0</v>
      </c>
      <c r="AB3838" s="94">
        <v>0</v>
      </c>
      <c r="AC3838">
        <f t="shared" si="118"/>
        <v>2000</v>
      </c>
      <c r="AD3838" t="str">
        <f t="shared" si="119"/>
        <v>308</v>
      </c>
    </row>
    <row r="3839" spans="1:30" hidden="1" x14ac:dyDescent="0.25">
      <c r="A3839" t="s">
        <v>1785</v>
      </c>
      <c r="B3839" t="s">
        <v>1568</v>
      </c>
      <c r="C3839" t="s">
        <v>470</v>
      </c>
      <c r="D3839" t="s">
        <v>192</v>
      </c>
      <c r="E3839" t="s">
        <v>122</v>
      </c>
      <c r="F3839" t="s">
        <v>159</v>
      </c>
      <c r="G3839" t="s">
        <v>160</v>
      </c>
      <c r="H3839" t="s">
        <v>143</v>
      </c>
      <c r="I3839" t="s">
        <v>124</v>
      </c>
      <c r="J3839" t="s">
        <v>125</v>
      </c>
      <c r="K3839" t="s">
        <v>1786</v>
      </c>
      <c r="N3839" t="s">
        <v>1787</v>
      </c>
      <c r="O3839" t="s">
        <v>1571</v>
      </c>
      <c r="P3839" t="s">
        <v>472</v>
      </c>
      <c r="Q3839" t="s">
        <v>193</v>
      </c>
      <c r="R3839" t="s">
        <v>131</v>
      </c>
      <c r="S3839" t="s">
        <v>164</v>
      </c>
      <c r="T3839" t="s">
        <v>165</v>
      </c>
      <c r="U3839" t="s">
        <v>151</v>
      </c>
      <c r="V3839" t="s">
        <v>135</v>
      </c>
      <c r="W3839" t="s">
        <v>136</v>
      </c>
      <c r="X3839" t="s">
        <v>1788</v>
      </c>
      <c r="Y3839" s="94">
        <v>6000</v>
      </c>
      <c r="Z3839" s="94">
        <v>0</v>
      </c>
      <c r="AA3839" s="94">
        <v>0</v>
      </c>
      <c r="AB3839" s="94">
        <v>0</v>
      </c>
      <c r="AC3839">
        <f t="shared" si="118"/>
        <v>2000</v>
      </c>
      <c r="AD3839" t="str">
        <f t="shared" si="119"/>
        <v>308</v>
      </c>
    </row>
    <row r="3840" spans="1:30" hidden="1" x14ac:dyDescent="0.25">
      <c r="A3840" s="97" t="s">
        <v>1789</v>
      </c>
      <c r="B3840" s="97" t="s">
        <v>119</v>
      </c>
      <c r="C3840" s="97" t="s">
        <v>140</v>
      </c>
      <c r="D3840" s="97" t="s">
        <v>141</v>
      </c>
      <c r="E3840" s="97" t="s">
        <v>122</v>
      </c>
      <c r="F3840" s="98">
        <v>15</v>
      </c>
      <c r="G3840" s="98" t="s">
        <v>142</v>
      </c>
      <c r="H3840" s="97" t="s">
        <v>143</v>
      </c>
      <c r="I3840" s="97" t="s">
        <v>124</v>
      </c>
      <c r="J3840" s="97" t="s">
        <v>125</v>
      </c>
      <c r="K3840" s="97" t="s">
        <v>1790</v>
      </c>
      <c r="L3840" s="97"/>
      <c r="M3840" s="97"/>
      <c r="N3840" s="97" t="s">
        <v>1791</v>
      </c>
      <c r="O3840" s="97" t="s">
        <v>128</v>
      </c>
      <c r="P3840" s="97" t="s">
        <v>147</v>
      </c>
      <c r="Q3840" s="97" t="s">
        <v>148</v>
      </c>
      <c r="R3840" s="97" t="s">
        <v>131</v>
      </c>
      <c r="S3840" s="97" t="s">
        <v>149</v>
      </c>
      <c r="T3840" s="97" t="s">
        <v>150</v>
      </c>
      <c r="U3840" s="97" t="s">
        <v>151</v>
      </c>
      <c r="V3840" s="97" t="s">
        <v>135</v>
      </c>
      <c r="W3840" s="97" t="s">
        <v>136</v>
      </c>
      <c r="X3840" s="97"/>
      <c r="Y3840" s="99"/>
      <c r="Z3840" s="99"/>
      <c r="AA3840" s="99">
        <v>7023708</v>
      </c>
      <c r="AB3840" s="99">
        <v>7023708</v>
      </c>
      <c r="AC3840">
        <f t="shared" si="118"/>
        <v>1000</v>
      </c>
      <c r="AD3840" t="str">
        <f t="shared" si="119"/>
        <v>308</v>
      </c>
    </row>
    <row r="3841" spans="1:30" hidden="1" x14ac:dyDescent="0.25">
      <c r="A3841" s="97" t="s">
        <v>1789</v>
      </c>
      <c r="B3841" s="97" t="s">
        <v>1568</v>
      </c>
      <c r="C3841" s="97" t="s">
        <v>1792</v>
      </c>
      <c r="D3841" s="97" t="s">
        <v>1793</v>
      </c>
      <c r="E3841" s="97" t="s">
        <v>122</v>
      </c>
      <c r="F3841" s="98">
        <v>15</v>
      </c>
      <c r="G3841" s="98" t="s">
        <v>142</v>
      </c>
      <c r="H3841" s="97">
        <v>19</v>
      </c>
      <c r="I3841" s="97" t="s">
        <v>124</v>
      </c>
      <c r="J3841" s="97" t="s">
        <v>125</v>
      </c>
      <c r="K3841" s="97" t="s">
        <v>1794</v>
      </c>
      <c r="L3841" s="97"/>
      <c r="M3841" s="97"/>
      <c r="N3841" s="97" t="s">
        <v>1791</v>
      </c>
      <c r="O3841" s="97" t="s">
        <v>1571</v>
      </c>
      <c r="P3841" s="97" t="s">
        <v>1795</v>
      </c>
      <c r="Q3841" s="97" t="s">
        <v>1796</v>
      </c>
      <c r="R3841" s="97" t="s">
        <v>131</v>
      </c>
      <c r="S3841" s="97" t="s">
        <v>149</v>
      </c>
      <c r="T3841" s="97" t="s">
        <v>150</v>
      </c>
      <c r="U3841" s="97" t="s">
        <v>134</v>
      </c>
      <c r="V3841" s="97" t="s">
        <v>135</v>
      </c>
      <c r="W3841" s="97" t="s">
        <v>136</v>
      </c>
      <c r="X3841" s="97" t="s">
        <v>1797</v>
      </c>
      <c r="Y3841" s="99">
        <v>1493499.96</v>
      </c>
      <c r="Z3841" s="99">
        <v>0</v>
      </c>
      <c r="AA3841" s="99">
        <v>0</v>
      </c>
      <c r="AB3841" s="99">
        <v>0</v>
      </c>
      <c r="AC3841">
        <f t="shared" si="118"/>
        <v>1000</v>
      </c>
      <c r="AD3841" t="str">
        <f t="shared" si="119"/>
        <v>308</v>
      </c>
    </row>
    <row r="3842" spans="1:30" hidden="1" x14ac:dyDescent="0.25">
      <c r="A3842" s="97" t="s">
        <v>1789</v>
      </c>
      <c r="B3842" s="97" t="s">
        <v>119</v>
      </c>
      <c r="C3842" s="97" t="s">
        <v>140</v>
      </c>
      <c r="D3842" s="97">
        <v>13201</v>
      </c>
      <c r="E3842" s="97" t="s">
        <v>122</v>
      </c>
      <c r="F3842" s="98">
        <v>15</v>
      </c>
      <c r="G3842" s="98" t="s">
        <v>142</v>
      </c>
      <c r="H3842" s="97">
        <v>19</v>
      </c>
      <c r="I3842" s="97" t="s">
        <v>124</v>
      </c>
      <c r="J3842" s="97" t="s">
        <v>125</v>
      </c>
      <c r="K3842" s="97" t="s">
        <v>1790</v>
      </c>
      <c r="L3842" s="97"/>
      <c r="M3842" s="97"/>
      <c r="N3842" s="97" t="s">
        <v>1791</v>
      </c>
      <c r="O3842" s="97" t="s">
        <v>128</v>
      </c>
      <c r="P3842" s="97" t="s">
        <v>147</v>
      </c>
      <c r="Q3842" s="97" t="s">
        <v>152</v>
      </c>
      <c r="R3842" s="97" t="s">
        <v>131</v>
      </c>
      <c r="S3842" s="97" t="s">
        <v>149</v>
      </c>
      <c r="T3842" s="97" t="s">
        <v>150</v>
      </c>
      <c r="U3842" s="97" t="s">
        <v>134</v>
      </c>
      <c r="V3842" s="97" t="s">
        <v>135</v>
      </c>
      <c r="W3842" s="97" t="s">
        <v>136</v>
      </c>
      <c r="X3842" s="97"/>
      <c r="Y3842" s="99"/>
      <c r="Z3842" s="99"/>
      <c r="AA3842" s="99">
        <v>292654.5</v>
      </c>
      <c r="AB3842" s="99">
        <v>292654.5</v>
      </c>
      <c r="AC3842">
        <f t="shared" si="118"/>
        <v>1000</v>
      </c>
      <c r="AD3842" t="str">
        <f t="shared" si="119"/>
        <v>308</v>
      </c>
    </row>
    <row r="3843" spans="1:30" hidden="1" x14ac:dyDescent="0.25">
      <c r="A3843" s="97" t="s">
        <v>1789</v>
      </c>
      <c r="B3843" s="97" t="s">
        <v>119</v>
      </c>
      <c r="C3843" s="97" t="s">
        <v>140</v>
      </c>
      <c r="D3843" s="97">
        <v>13203</v>
      </c>
      <c r="E3843" s="97" t="s">
        <v>122</v>
      </c>
      <c r="F3843" s="98">
        <v>15</v>
      </c>
      <c r="G3843" s="98" t="s">
        <v>142</v>
      </c>
      <c r="H3843" s="97">
        <v>19</v>
      </c>
      <c r="I3843" s="97" t="s">
        <v>124</v>
      </c>
      <c r="J3843" s="97" t="s">
        <v>125</v>
      </c>
      <c r="K3843" s="97" t="s">
        <v>1790</v>
      </c>
      <c r="L3843" s="97"/>
      <c r="M3843" s="97"/>
      <c r="N3843" s="97" t="s">
        <v>1791</v>
      </c>
      <c r="O3843" s="97" t="s">
        <v>128</v>
      </c>
      <c r="P3843" s="97" t="s">
        <v>147</v>
      </c>
      <c r="Q3843" s="97" t="s">
        <v>153</v>
      </c>
      <c r="R3843" s="97" t="s">
        <v>131</v>
      </c>
      <c r="S3843" s="97" t="s">
        <v>149</v>
      </c>
      <c r="T3843" s="97" t="s">
        <v>150</v>
      </c>
      <c r="U3843" s="97" t="s">
        <v>134</v>
      </c>
      <c r="V3843" s="97" t="s">
        <v>135</v>
      </c>
      <c r="W3843" s="97" t="s">
        <v>136</v>
      </c>
      <c r="X3843" s="97"/>
      <c r="Y3843" s="99"/>
      <c r="Z3843" s="99"/>
      <c r="AA3843" s="99">
        <v>1170618</v>
      </c>
      <c r="AB3843" s="99">
        <v>1170618</v>
      </c>
      <c r="AC3843">
        <f t="shared" ref="AC3843:AC3906" si="120">MID(D3843,1,1)*1000</f>
        <v>1000</v>
      </c>
      <c r="AD3843" t="str">
        <f t="shared" ref="AD3843:AD3906" si="121">MID(A3843,6,3)</f>
        <v>308</v>
      </c>
    </row>
    <row r="3844" spans="1:30" hidden="1" x14ac:dyDescent="0.25">
      <c r="A3844" s="97" t="s">
        <v>1789</v>
      </c>
      <c r="B3844" s="97" t="s">
        <v>119</v>
      </c>
      <c r="C3844" s="97" t="s">
        <v>140</v>
      </c>
      <c r="D3844" s="97">
        <v>14101</v>
      </c>
      <c r="E3844" s="97" t="s">
        <v>122</v>
      </c>
      <c r="F3844" s="98">
        <v>15</v>
      </c>
      <c r="G3844" s="98" t="s">
        <v>142</v>
      </c>
      <c r="H3844" s="97">
        <v>19</v>
      </c>
      <c r="I3844" s="97" t="s">
        <v>124</v>
      </c>
      <c r="J3844" s="97" t="s">
        <v>125</v>
      </c>
      <c r="K3844" s="97" t="s">
        <v>1790</v>
      </c>
      <c r="L3844" s="97"/>
      <c r="M3844" s="97"/>
      <c r="N3844" s="97" t="s">
        <v>1791</v>
      </c>
      <c r="O3844" s="97" t="s">
        <v>128</v>
      </c>
      <c r="P3844" s="97" t="s">
        <v>147</v>
      </c>
      <c r="Q3844" s="97" t="s">
        <v>154</v>
      </c>
      <c r="R3844" s="97" t="s">
        <v>131</v>
      </c>
      <c r="S3844" s="97" t="s">
        <v>149</v>
      </c>
      <c r="T3844" s="97" t="s">
        <v>150</v>
      </c>
      <c r="U3844" s="97" t="s">
        <v>134</v>
      </c>
      <c r="V3844" s="97" t="s">
        <v>135</v>
      </c>
      <c r="W3844" s="97" t="s">
        <v>136</v>
      </c>
      <c r="X3844" s="97"/>
      <c r="Y3844" s="99"/>
      <c r="Z3844" s="99"/>
      <c r="AA3844" s="99">
        <v>386303.94</v>
      </c>
      <c r="AB3844" s="99">
        <v>386303.94</v>
      </c>
      <c r="AC3844">
        <f t="shared" si="120"/>
        <v>1000</v>
      </c>
      <c r="AD3844" t="str">
        <f t="shared" si="121"/>
        <v>308</v>
      </c>
    </row>
    <row r="3845" spans="1:30" hidden="1" x14ac:dyDescent="0.25">
      <c r="A3845" s="97" t="s">
        <v>1789</v>
      </c>
      <c r="B3845" s="97" t="s">
        <v>119</v>
      </c>
      <c r="C3845" s="97" t="s">
        <v>140</v>
      </c>
      <c r="D3845" s="97">
        <v>14103</v>
      </c>
      <c r="E3845" s="97" t="s">
        <v>122</v>
      </c>
      <c r="F3845" s="98">
        <v>15</v>
      </c>
      <c r="G3845" s="98" t="s">
        <v>142</v>
      </c>
      <c r="H3845" s="97">
        <v>19</v>
      </c>
      <c r="I3845" s="97" t="s">
        <v>124</v>
      </c>
      <c r="J3845" s="97" t="s">
        <v>125</v>
      </c>
      <c r="K3845" s="97" t="s">
        <v>1790</v>
      </c>
      <c r="L3845" s="97"/>
      <c r="M3845" s="97"/>
      <c r="N3845" s="97" t="s">
        <v>1791</v>
      </c>
      <c r="O3845" s="97" t="s">
        <v>128</v>
      </c>
      <c r="P3845" s="97" t="s">
        <v>147</v>
      </c>
      <c r="Q3845" s="97" t="s">
        <v>155</v>
      </c>
      <c r="R3845" s="97" t="s">
        <v>131</v>
      </c>
      <c r="S3845" s="97" t="s">
        <v>149</v>
      </c>
      <c r="T3845" s="97" t="s">
        <v>150</v>
      </c>
      <c r="U3845" s="97" t="s">
        <v>134</v>
      </c>
      <c r="V3845" s="97" t="s">
        <v>135</v>
      </c>
      <c r="W3845" s="97" t="s">
        <v>136</v>
      </c>
      <c r="X3845" s="97"/>
      <c r="Y3845" s="99"/>
      <c r="Z3845" s="99"/>
      <c r="AA3845" s="99">
        <v>158033.43</v>
      </c>
      <c r="AB3845" s="99">
        <v>158033.43</v>
      </c>
      <c r="AC3845">
        <f t="shared" si="120"/>
        <v>1000</v>
      </c>
      <c r="AD3845" t="str">
        <f t="shared" si="121"/>
        <v>308</v>
      </c>
    </row>
    <row r="3846" spans="1:30" hidden="1" x14ac:dyDescent="0.25">
      <c r="A3846" s="97" t="s">
        <v>1789</v>
      </c>
      <c r="B3846" s="97" t="s">
        <v>119</v>
      </c>
      <c r="C3846" s="97" t="s">
        <v>140</v>
      </c>
      <c r="D3846" s="97">
        <v>14201</v>
      </c>
      <c r="E3846" s="97" t="s">
        <v>122</v>
      </c>
      <c r="F3846" s="98">
        <v>15</v>
      </c>
      <c r="G3846" s="98" t="s">
        <v>142</v>
      </c>
      <c r="H3846" s="97">
        <v>19</v>
      </c>
      <c r="I3846" s="97" t="s">
        <v>124</v>
      </c>
      <c r="J3846" s="97" t="s">
        <v>125</v>
      </c>
      <c r="K3846" s="97" t="s">
        <v>1790</v>
      </c>
      <c r="L3846" s="97"/>
      <c r="M3846" s="97"/>
      <c r="N3846" s="97" t="s">
        <v>1791</v>
      </c>
      <c r="O3846" s="97" t="s">
        <v>128</v>
      </c>
      <c r="P3846" s="97" t="s">
        <v>147</v>
      </c>
      <c r="Q3846" s="97" t="s">
        <v>156</v>
      </c>
      <c r="R3846" s="97" t="s">
        <v>131</v>
      </c>
      <c r="S3846" s="97" t="s">
        <v>149</v>
      </c>
      <c r="T3846" s="97" t="s">
        <v>150</v>
      </c>
      <c r="U3846" s="97" t="s">
        <v>134</v>
      </c>
      <c r="V3846" s="97" t="s">
        <v>135</v>
      </c>
      <c r="W3846" s="97" t="s">
        <v>136</v>
      </c>
      <c r="X3846" s="97"/>
      <c r="Y3846" s="99"/>
      <c r="Z3846" s="99"/>
      <c r="AA3846" s="99">
        <v>351185.4</v>
      </c>
      <c r="AB3846" s="99">
        <v>351185.4</v>
      </c>
      <c r="AC3846">
        <f t="shared" si="120"/>
        <v>1000</v>
      </c>
      <c r="AD3846" t="str">
        <f t="shared" si="121"/>
        <v>308</v>
      </c>
    </row>
    <row r="3847" spans="1:30" hidden="1" x14ac:dyDescent="0.25">
      <c r="A3847" s="97" t="s">
        <v>1789</v>
      </c>
      <c r="B3847" s="97" t="s">
        <v>119</v>
      </c>
      <c r="C3847" s="97" t="s">
        <v>140</v>
      </c>
      <c r="D3847" s="97">
        <v>14301</v>
      </c>
      <c r="E3847" s="97" t="s">
        <v>122</v>
      </c>
      <c r="F3847" s="98">
        <v>15</v>
      </c>
      <c r="G3847" s="98" t="s">
        <v>142</v>
      </c>
      <c r="H3847" s="97">
        <v>19</v>
      </c>
      <c r="I3847" s="97" t="s">
        <v>124</v>
      </c>
      <c r="J3847" s="97" t="s">
        <v>125</v>
      </c>
      <c r="K3847" s="97" t="s">
        <v>1790</v>
      </c>
      <c r="L3847" s="97"/>
      <c r="M3847" s="97"/>
      <c r="N3847" s="97" t="s">
        <v>1791</v>
      </c>
      <c r="O3847" s="97" t="s">
        <v>128</v>
      </c>
      <c r="P3847" s="97" t="s">
        <v>147</v>
      </c>
      <c r="Q3847" s="97" t="s">
        <v>178</v>
      </c>
      <c r="R3847" s="97" t="s">
        <v>131</v>
      </c>
      <c r="S3847" s="97" t="s">
        <v>149</v>
      </c>
      <c r="T3847" s="97" t="s">
        <v>150</v>
      </c>
      <c r="U3847" s="97" t="s">
        <v>134</v>
      </c>
      <c r="V3847" s="97" t="s">
        <v>135</v>
      </c>
      <c r="W3847" s="97" t="s">
        <v>136</v>
      </c>
      <c r="X3847" s="97"/>
      <c r="Y3847" s="99"/>
      <c r="Z3847" s="99"/>
      <c r="AA3847" s="99">
        <v>421422.48</v>
      </c>
      <c r="AB3847" s="99">
        <v>421422.48</v>
      </c>
      <c r="AC3847">
        <f t="shared" si="120"/>
        <v>1000</v>
      </c>
      <c r="AD3847" t="str">
        <f t="shared" si="121"/>
        <v>308</v>
      </c>
    </row>
    <row r="3848" spans="1:30" hidden="1" x14ac:dyDescent="0.25">
      <c r="A3848" t="s">
        <v>1789</v>
      </c>
      <c r="B3848">
        <v>256</v>
      </c>
      <c r="C3848" t="s">
        <v>470</v>
      </c>
      <c r="D3848" t="s">
        <v>186</v>
      </c>
      <c r="E3848" t="s">
        <v>122</v>
      </c>
      <c r="F3848" t="s">
        <v>159</v>
      </c>
      <c r="G3848" t="s">
        <v>160</v>
      </c>
      <c r="H3848" t="s">
        <v>143</v>
      </c>
      <c r="I3848" t="s">
        <v>124</v>
      </c>
      <c r="J3848" t="s">
        <v>125</v>
      </c>
      <c r="K3848" t="s">
        <v>1794</v>
      </c>
      <c r="N3848" t="s">
        <v>1791</v>
      </c>
      <c r="O3848" t="s">
        <v>1571</v>
      </c>
      <c r="P3848" t="s">
        <v>472</v>
      </c>
      <c r="Q3848" t="s">
        <v>188</v>
      </c>
      <c r="R3848" t="s">
        <v>131</v>
      </c>
      <c r="S3848" t="s">
        <v>164</v>
      </c>
      <c r="T3848" t="s">
        <v>165</v>
      </c>
      <c r="U3848" t="s">
        <v>151</v>
      </c>
      <c r="V3848" t="s">
        <v>135</v>
      </c>
      <c r="W3848" t="s">
        <v>136</v>
      </c>
      <c r="X3848" t="s">
        <v>1797</v>
      </c>
      <c r="Y3848" s="94">
        <v>0</v>
      </c>
      <c r="Z3848" s="94">
        <v>0</v>
      </c>
      <c r="AA3848" s="94">
        <v>0</v>
      </c>
      <c r="AB3848" s="94">
        <v>0</v>
      </c>
      <c r="AC3848">
        <f t="shared" si="120"/>
        <v>2000</v>
      </c>
      <c r="AD3848" t="str">
        <f t="shared" si="121"/>
        <v>308</v>
      </c>
    </row>
    <row r="3849" spans="1:30" hidden="1" x14ac:dyDescent="0.25">
      <c r="A3849" t="s">
        <v>1789</v>
      </c>
      <c r="B3849">
        <v>256</v>
      </c>
      <c r="C3849" t="s">
        <v>1792</v>
      </c>
      <c r="D3849" t="s">
        <v>186</v>
      </c>
      <c r="E3849" t="s">
        <v>122</v>
      </c>
      <c r="F3849" t="s">
        <v>159</v>
      </c>
      <c r="G3849" t="s">
        <v>160</v>
      </c>
      <c r="H3849" t="s">
        <v>143</v>
      </c>
      <c r="I3849" t="s">
        <v>124</v>
      </c>
      <c r="J3849" t="s">
        <v>125</v>
      </c>
      <c r="K3849" t="s">
        <v>1794</v>
      </c>
      <c r="N3849" t="s">
        <v>1791</v>
      </c>
      <c r="O3849" t="s">
        <v>1571</v>
      </c>
      <c r="P3849" t="s">
        <v>1795</v>
      </c>
      <c r="Q3849" t="s">
        <v>188</v>
      </c>
      <c r="R3849" t="s">
        <v>131</v>
      </c>
      <c r="S3849" t="s">
        <v>164</v>
      </c>
      <c r="T3849" t="s">
        <v>165</v>
      </c>
      <c r="U3849" t="s">
        <v>151</v>
      </c>
      <c r="V3849" t="s">
        <v>135</v>
      </c>
      <c r="W3849" t="s">
        <v>136</v>
      </c>
      <c r="X3849" t="s">
        <v>1797</v>
      </c>
      <c r="Y3849" s="94">
        <v>15000</v>
      </c>
      <c r="Z3849" s="94">
        <v>11212.07</v>
      </c>
      <c r="AA3849" s="94">
        <v>144150</v>
      </c>
      <c r="AB3849" s="94">
        <v>144150</v>
      </c>
      <c r="AC3849">
        <f t="shared" si="120"/>
        <v>2000</v>
      </c>
      <c r="AD3849" t="str">
        <f t="shared" si="121"/>
        <v>308</v>
      </c>
    </row>
    <row r="3850" spans="1:30" hidden="1" x14ac:dyDescent="0.25">
      <c r="A3850" t="s">
        <v>1789</v>
      </c>
      <c r="B3850">
        <v>256</v>
      </c>
      <c r="C3850" t="s">
        <v>470</v>
      </c>
      <c r="D3850" t="s">
        <v>192</v>
      </c>
      <c r="E3850" t="s">
        <v>122</v>
      </c>
      <c r="F3850" t="s">
        <v>159</v>
      </c>
      <c r="G3850" t="s">
        <v>160</v>
      </c>
      <c r="H3850" t="s">
        <v>143</v>
      </c>
      <c r="I3850" t="s">
        <v>124</v>
      </c>
      <c r="J3850" t="s">
        <v>125</v>
      </c>
      <c r="K3850" t="s">
        <v>1794</v>
      </c>
      <c r="N3850" t="s">
        <v>1791</v>
      </c>
      <c r="O3850" t="s">
        <v>1571</v>
      </c>
      <c r="P3850" t="s">
        <v>472</v>
      </c>
      <c r="Q3850" t="s">
        <v>193</v>
      </c>
      <c r="R3850" t="s">
        <v>131</v>
      </c>
      <c r="S3850" t="s">
        <v>164</v>
      </c>
      <c r="T3850" t="s">
        <v>165</v>
      </c>
      <c r="U3850" t="s">
        <v>151</v>
      </c>
      <c r="V3850" t="s">
        <v>135</v>
      </c>
      <c r="W3850" t="s">
        <v>136</v>
      </c>
      <c r="X3850" t="s">
        <v>1797</v>
      </c>
      <c r="Y3850" s="94">
        <v>0</v>
      </c>
      <c r="Z3850" s="94">
        <v>0</v>
      </c>
      <c r="AA3850" s="94">
        <v>97130</v>
      </c>
      <c r="AB3850" s="94">
        <v>97130</v>
      </c>
      <c r="AC3850">
        <f t="shared" si="120"/>
        <v>2000</v>
      </c>
      <c r="AD3850" t="str">
        <f t="shared" si="121"/>
        <v>308</v>
      </c>
    </row>
    <row r="3851" spans="1:30" hidden="1" x14ac:dyDescent="0.25">
      <c r="A3851" t="s">
        <v>1789</v>
      </c>
      <c r="B3851">
        <v>256</v>
      </c>
      <c r="C3851" t="s">
        <v>1792</v>
      </c>
      <c r="D3851" t="s">
        <v>192</v>
      </c>
      <c r="E3851" t="s">
        <v>122</v>
      </c>
      <c r="F3851" t="s">
        <v>159</v>
      </c>
      <c r="G3851" t="s">
        <v>160</v>
      </c>
      <c r="H3851" t="s">
        <v>143</v>
      </c>
      <c r="I3851" t="s">
        <v>124</v>
      </c>
      <c r="J3851" t="s">
        <v>125</v>
      </c>
      <c r="K3851" t="s">
        <v>1794</v>
      </c>
      <c r="N3851" t="s">
        <v>1791</v>
      </c>
      <c r="O3851" t="s">
        <v>1571</v>
      </c>
      <c r="P3851" t="s">
        <v>1795</v>
      </c>
      <c r="Q3851" t="s">
        <v>193</v>
      </c>
      <c r="R3851" t="s">
        <v>131</v>
      </c>
      <c r="S3851" t="s">
        <v>164</v>
      </c>
      <c r="T3851" t="s">
        <v>165</v>
      </c>
      <c r="U3851" t="s">
        <v>151</v>
      </c>
      <c r="V3851" t="s">
        <v>135</v>
      </c>
      <c r="W3851" t="s">
        <v>136</v>
      </c>
      <c r="X3851" t="s">
        <v>1797</v>
      </c>
      <c r="Y3851" s="94">
        <v>15000</v>
      </c>
      <c r="Z3851" s="94">
        <v>11042.64</v>
      </c>
      <c r="AA3851" s="94">
        <v>12000</v>
      </c>
      <c r="AB3851" s="94">
        <v>12000</v>
      </c>
      <c r="AC3851">
        <f t="shared" si="120"/>
        <v>2000</v>
      </c>
      <c r="AD3851" t="str">
        <f t="shared" si="121"/>
        <v>308</v>
      </c>
    </row>
    <row r="3852" spans="1:30" hidden="1" x14ac:dyDescent="0.25">
      <c r="A3852" t="s">
        <v>1789</v>
      </c>
      <c r="B3852">
        <v>256</v>
      </c>
      <c r="C3852" t="s">
        <v>470</v>
      </c>
      <c r="D3852">
        <v>21501</v>
      </c>
      <c r="E3852" t="s">
        <v>122</v>
      </c>
      <c r="F3852" t="s">
        <v>159</v>
      </c>
      <c r="G3852" t="s">
        <v>160</v>
      </c>
      <c r="H3852" t="s">
        <v>143</v>
      </c>
      <c r="I3852" t="s">
        <v>124</v>
      </c>
      <c r="J3852" t="s">
        <v>125</v>
      </c>
      <c r="K3852" t="s">
        <v>1794</v>
      </c>
      <c r="N3852" t="s">
        <v>1791</v>
      </c>
      <c r="O3852" t="s">
        <v>1571</v>
      </c>
      <c r="P3852" t="s">
        <v>472</v>
      </c>
      <c r="Q3852" t="s">
        <v>445</v>
      </c>
      <c r="R3852" t="s">
        <v>131</v>
      </c>
      <c r="S3852" t="s">
        <v>164</v>
      </c>
      <c r="T3852" t="s">
        <v>165</v>
      </c>
      <c r="U3852" t="s">
        <v>151</v>
      </c>
      <c r="V3852" t="s">
        <v>135</v>
      </c>
      <c r="W3852" t="s">
        <v>136</v>
      </c>
      <c r="X3852" t="s">
        <v>1797</v>
      </c>
      <c r="Y3852" s="94">
        <v>0</v>
      </c>
      <c r="Z3852" s="94">
        <v>0</v>
      </c>
      <c r="AA3852" s="94">
        <v>468650</v>
      </c>
      <c r="AB3852" s="94">
        <v>468650</v>
      </c>
      <c r="AC3852">
        <f t="shared" si="120"/>
        <v>2000</v>
      </c>
      <c r="AD3852" t="str">
        <f t="shared" si="121"/>
        <v>308</v>
      </c>
    </row>
    <row r="3853" spans="1:30" hidden="1" x14ac:dyDescent="0.25">
      <c r="A3853" t="s">
        <v>1789</v>
      </c>
      <c r="B3853">
        <v>256</v>
      </c>
      <c r="C3853" t="s">
        <v>470</v>
      </c>
      <c r="D3853">
        <v>21504</v>
      </c>
      <c r="E3853" t="s">
        <v>122</v>
      </c>
      <c r="F3853" t="s">
        <v>159</v>
      </c>
      <c r="G3853" t="s">
        <v>160</v>
      </c>
      <c r="H3853" t="s">
        <v>143</v>
      </c>
      <c r="I3853" t="s">
        <v>124</v>
      </c>
      <c r="J3853" t="s">
        <v>125</v>
      </c>
      <c r="K3853" t="s">
        <v>1794</v>
      </c>
      <c r="N3853" t="s">
        <v>1791</v>
      </c>
      <c r="O3853" t="s">
        <v>1571</v>
      </c>
      <c r="P3853" t="s">
        <v>472</v>
      </c>
      <c r="Q3853" t="s">
        <v>197</v>
      </c>
      <c r="R3853" t="s">
        <v>131</v>
      </c>
      <c r="S3853" t="s">
        <v>164</v>
      </c>
      <c r="T3853" t="s">
        <v>165</v>
      </c>
      <c r="U3853" t="s">
        <v>151</v>
      </c>
      <c r="V3853" t="s">
        <v>135</v>
      </c>
      <c r="W3853" t="s">
        <v>136</v>
      </c>
      <c r="X3853" t="s">
        <v>1797</v>
      </c>
      <c r="Y3853" s="94">
        <v>0</v>
      </c>
      <c r="Z3853" s="94">
        <v>0</v>
      </c>
      <c r="AA3853" s="94">
        <v>273980</v>
      </c>
      <c r="AB3853" s="94">
        <v>273980</v>
      </c>
      <c r="AC3853">
        <f t="shared" si="120"/>
        <v>2000</v>
      </c>
      <c r="AD3853" t="str">
        <f t="shared" si="121"/>
        <v>308</v>
      </c>
    </row>
    <row r="3854" spans="1:30" hidden="1" x14ac:dyDescent="0.25">
      <c r="A3854" t="s">
        <v>1789</v>
      </c>
      <c r="B3854" t="s">
        <v>119</v>
      </c>
      <c r="C3854" t="s">
        <v>470</v>
      </c>
      <c r="D3854" t="s">
        <v>1798</v>
      </c>
      <c r="E3854" t="s">
        <v>122</v>
      </c>
      <c r="F3854" t="s">
        <v>159</v>
      </c>
      <c r="G3854" t="s">
        <v>160</v>
      </c>
      <c r="H3854" t="s">
        <v>143</v>
      </c>
      <c r="I3854" t="s">
        <v>124</v>
      </c>
      <c r="J3854" t="s">
        <v>125</v>
      </c>
      <c r="K3854" t="s">
        <v>1794</v>
      </c>
      <c r="N3854" t="s">
        <v>1791</v>
      </c>
      <c r="O3854" t="s">
        <v>128</v>
      </c>
      <c r="P3854" t="s">
        <v>472</v>
      </c>
      <c r="Q3854" t="s">
        <v>1799</v>
      </c>
      <c r="R3854" t="s">
        <v>131</v>
      </c>
      <c r="S3854" t="s">
        <v>164</v>
      </c>
      <c r="T3854" t="s">
        <v>165</v>
      </c>
      <c r="U3854" t="s">
        <v>151</v>
      </c>
      <c r="V3854" t="s">
        <v>135</v>
      </c>
      <c r="W3854" t="s">
        <v>136</v>
      </c>
      <c r="X3854" t="s">
        <v>1797</v>
      </c>
      <c r="Y3854" s="94">
        <v>0</v>
      </c>
      <c r="Z3854" s="94">
        <v>0</v>
      </c>
      <c r="AA3854" s="94">
        <v>0</v>
      </c>
      <c r="AB3854" s="94">
        <v>0</v>
      </c>
      <c r="AC3854">
        <f t="shared" si="120"/>
        <v>3000</v>
      </c>
      <c r="AD3854" t="str">
        <f t="shared" si="121"/>
        <v>308</v>
      </c>
    </row>
    <row r="3855" spans="1:30" hidden="1" x14ac:dyDescent="0.25">
      <c r="A3855" t="s">
        <v>1789</v>
      </c>
      <c r="B3855" t="s">
        <v>119</v>
      </c>
      <c r="C3855" t="s">
        <v>1792</v>
      </c>
      <c r="D3855" t="s">
        <v>1798</v>
      </c>
      <c r="E3855" t="s">
        <v>122</v>
      </c>
      <c r="F3855" t="s">
        <v>159</v>
      </c>
      <c r="G3855" t="s">
        <v>160</v>
      </c>
      <c r="H3855" t="s">
        <v>143</v>
      </c>
      <c r="I3855" t="s">
        <v>124</v>
      </c>
      <c r="J3855" t="s">
        <v>125</v>
      </c>
      <c r="K3855" t="s">
        <v>1794</v>
      </c>
      <c r="N3855" t="s">
        <v>1791</v>
      </c>
      <c r="O3855" t="s">
        <v>128</v>
      </c>
      <c r="P3855" t="s">
        <v>1795</v>
      </c>
      <c r="Q3855" t="s">
        <v>1799</v>
      </c>
      <c r="R3855" t="s">
        <v>131</v>
      </c>
      <c r="S3855" t="s">
        <v>164</v>
      </c>
      <c r="T3855" t="s">
        <v>165</v>
      </c>
      <c r="U3855" t="s">
        <v>151</v>
      </c>
      <c r="V3855" t="s">
        <v>135</v>
      </c>
      <c r="W3855" t="s">
        <v>136</v>
      </c>
      <c r="X3855" t="s">
        <v>1797</v>
      </c>
      <c r="Y3855" s="94">
        <v>83354820.230000004</v>
      </c>
      <c r="Z3855" s="94">
        <v>72303715.306666687</v>
      </c>
      <c r="AA3855" s="94">
        <v>80404869.7914</v>
      </c>
      <c r="AB3855" s="94">
        <v>80404869.790000007</v>
      </c>
      <c r="AC3855">
        <f t="shared" si="120"/>
        <v>3000</v>
      </c>
      <c r="AD3855" t="str">
        <f t="shared" si="121"/>
        <v>308</v>
      </c>
    </row>
    <row r="3856" spans="1:30" hidden="1" x14ac:dyDescent="0.25">
      <c r="A3856" t="s">
        <v>1789</v>
      </c>
      <c r="B3856" t="s">
        <v>119</v>
      </c>
      <c r="C3856" t="s">
        <v>470</v>
      </c>
      <c r="D3856" t="s">
        <v>1800</v>
      </c>
      <c r="E3856" t="s">
        <v>122</v>
      </c>
      <c r="F3856" t="s">
        <v>159</v>
      </c>
      <c r="G3856" t="s">
        <v>160</v>
      </c>
      <c r="H3856" t="s">
        <v>143</v>
      </c>
      <c r="I3856" t="s">
        <v>124</v>
      </c>
      <c r="J3856" t="s">
        <v>125</v>
      </c>
      <c r="K3856" t="s">
        <v>1794</v>
      </c>
      <c r="N3856" t="s">
        <v>1791</v>
      </c>
      <c r="O3856" t="s">
        <v>128</v>
      </c>
      <c r="P3856" t="s">
        <v>472</v>
      </c>
      <c r="Q3856" t="s">
        <v>1801</v>
      </c>
      <c r="R3856" t="s">
        <v>131</v>
      </c>
      <c r="S3856" t="s">
        <v>164</v>
      </c>
      <c r="T3856" t="s">
        <v>165</v>
      </c>
      <c r="U3856" t="s">
        <v>151</v>
      </c>
      <c r="V3856" t="s">
        <v>135</v>
      </c>
      <c r="W3856" t="s">
        <v>136</v>
      </c>
      <c r="X3856" t="s">
        <v>1797</v>
      </c>
      <c r="Y3856" s="94">
        <v>0</v>
      </c>
      <c r="Z3856" s="94">
        <v>0</v>
      </c>
      <c r="AA3856" s="94">
        <v>0</v>
      </c>
      <c r="AB3856" s="94">
        <v>0</v>
      </c>
      <c r="AC3856">
        <f t="shared" si="120"/>
        <v>3000</v>
      </c>
      <c r="AD3856" t="str">
        <f t="shared" si="121"/>
        <v>308</v>
      </c>
    </row>
    <row r="3857" spans="1:30" hidden="1" x14ac:dyDescent="0.25">
      <c r="A3857" t="s">
        <v>1789</v>
      </c>
      <c r="B3857" t="s">
        <v>119</v>
      </c>
      <c r="C3857" t="s">
        <v>1792</v>
      </c>
      <c r="D3857" t="s">
        <v>1800</v>
      </c>
      <c r="E3857" t="s">
        <v>122</v>
      </c>
      <c r="F3857" t="s">
        <v>159</v>
      </c>
      <c r="G3857" t="s">
        <v>160</v>
      </c>
      <c r="H3857" t="s">
        <v>143</v>
      </c>
      <c r="I3857" t="s">
        <v>124</v>
      </c>
      <c r="J3857" t="s">
        <v>125</v>
      </c>
      <c r="K3857" t="s">
        <v>1794</v>
      </c>
      <c r="N3857" t="s">
        <v>1791</v>
      </c>
      <c r="O3857" t="s">
        <v>128</v>
      </c>
      <c r="P3857" t="s">
        <v>1795</v>
      </c>
      <c r="Q3857" t="s">
        <v>1801</v>
      </c>
      <c r="R3857" t="s">
        <v>131</v>
      </c>
      <c r="S3857" t="s">
        <v>164</v>
      </c>
      <c r="T3857" t="s">
        <v>165</v>
      </c>
      <c r="U3857" t="s">
        <v>151</v>
      </c>
      <c r="V3857" t="s">
        <v>135</v>
      </c>
      <c r="W3857" t="s">
        <v>136</v>
      </c>
      <c r="X3857" t="s">
        <v>1797</v>
      </c>
      <c r="Y3857" s="94">
        <v>52491.89</v>
      </c>
      <c r="Z3857" s="94">
        <v>369598.5</v>
      </c>
      <c r="AA3857" s="94">
        <v>380686.45500000002</v>
      </c>
      <c r="AB3857" s="94">
        <v>380686.46</v>
      </c>
      <c r="AC3857">
        <f t="shared" si="120"/>
        <v>3000</v>
      </c>
      <c r="AD3857" t="str">
        <f t="shared" si="121"/>
        <v>308</v>
      </c>
    </row>
    <row r="3858" spans="1:30" hidden="1" x14ac:dyDescent="0.25">
      <c r="A3858" t="s">
        <v>1789</v>
      </c>
      <c r="B3858" t="s">
        <v>119</v>
      </c>
      <c r="C3858" t="s">
        <v>470</v>
      </c>
      <c r="D3858" t="s">
        <v>1770</v>
      </c>
      <c r="E3858" t="s">
        <v>122</v>
      </c>
      <c r="F3858" t="s">
        <v>159</v>
      </c>
      <c r="G3858" t="s">
        <v>160</v>
      </c>
      <c r="H3858" t="s">
        <v>143</v>
      </c>
      <c r="I3858" t="s">
        <v>124</v>
      </c>
      <c r="J3858" t="s">
        <v>125</v>
      </c>
      <c r="K3858" t="s">
        <v>1794</v>
      </c>
      <c r="N3858" t="s">
        <v>1791</v>
      </c>
      <c r="O3858" t="s">
        <v>128</v>
      </c>
      <c r="P3858" t="s">
        <v>472</v>
      </c>
      <c r="Q3858" t="s">
        <v>1771</v>
      </c>
      <c r="R3858" t="s">
        <v>131</v>
      </c>
      <c r="S3858" t="s">
        <v>164</v>
      </c>
      <c r="T3858" t="s">
        <v>165</v>
      </c>
      <c r="U3858" t="s">
        <v>151</v>
      </c>
      <c r="V3858" t="s">
        <v>135</v>
      </c>
      <c r="W3858" t="s">
        <v>136</v>
      </c>
      <c r="X3858" t="s">
        <v>1797</v>
      </c>
      <c r="Y3858" s="94">
        <v>0</v>
      </c>
      <c r="Z3858" s="94">
        <v>0</v>
      </c>
      <c r="AA3858" s="94">
        <v>0</v>
      </c>
      <c r="AB3858" s="94">
        <v>0</v>
      </c>
      <c r="AC3858">
        <f t="shared" si="120"/>
        <v>3000</v>
      </c>
      <c r="AD3858" t="str">
        <f t="shared" si="121"/>
        <v>308</v>
      </c>
    </row>
    <row r="3859" spans="1:30" hidden="1" x14ac:dyDescent="0.25">
      <c r="A3859" t="s">
        <v>1789</v>
      </c>
      <c r="B3859" t="s">
        <v>119</v>
      </c>
      <c r="C3859" t="s">
        <v>1792</v>
      </c>
      <c r="D3859" t="s">
        <v>1770</v>
      </c>
      <c r="E3859" t="s">
        <v>122</v>
      </c>
      <c r="F3859" t="s">
        <v>159</v>
      </c>
      <c r="G3859" t="s">
        <v>160</v>
      </c>
      <c r="H3859" t="s">
        <v>143</v>
      </c>
      <c r="I3859" t="s">
        <v>124</v>
      </c>
      <c r="J3859" t="s">
        <v>125</v>
      </c>
      <c r="K3859" t="s">
        <v>1794</v>
      </c>
      <c r="N3859" t="s">
        <v>1791</v>
      </c>
      <c r="O3859" t="s">
        <v>128</v>
      </c>
      <c r="P3859" t="s">
        <v>1795</v>
      </c>
      <c r="Q3859" t="s">
        <v>1771</v>
      </c>
      <c r="R3859" t="s">
        <v>131</v>
      </c>
      <c r="S3859" t="s">
        <v>164</v>
      </c>
      <c r="T3859" t="s">
        <v>165</v>
      </c>
      <c r="U3859" t="s">
        <v>151</v>
      </c>
      <c r="V3859" t="s">
        <v>135</v>
      </c>
      <c r="W3859" t="s">
        <v>136</v>
      </c>
      <c r="X3859" t="s">
        <v>1797</v>
      </c>
      <c r="Y3859" s="94">
        <v>19833441.390000001</v>
      </c>
      <c r="Z3859" s="94">
        <v>22642682.609999999</v>
      </c>
      <c r="AA3859" s="94">
        <v>23321963.088300001</v>
      </c>
      <c r="AB3859" s="94">
        <v>23321963.09</v>
      </c>
      <c r="AC3859">
        <f t="shared" si="120"/>
        <v>3000</v>
      </c>
      <c r="AD3859" t="str">
        <f t="shared" si="121"/>
        <v>308</v>
      </c>
    </row>
    <row r="3860" spans="1:30" hidden="1" x14ac:dyDescent="0.25">
      <c r="A3860" t="s">
        <v>1789</v>
      </c>
      <c r="B3860" t="s">
        <v>119</v>
      </c>
      <c r="C3860" t="s">
        <v>470</v>
      </c>
      <c r="D3860" t="s">
        <v>158</v>
      </c>
      <c r="E3860" t="s">
        <v>122</v>
      </c>
      <c r="F3860" t="s">
        <v>159</v>
      </c>
      <c r="G3860" t="s">
        <v>160</v>
      </c>
      <c r="H3860" t="s">
        <v>143</v>
      </c>
      <c r="I3860" t="s">
        <v>124</v>
      </c>
      <c r="J3860" t="s">
        <v>125</v>
      </c>
      <c r="K3860" t="s">
        <v>1794</v>
      </c>
      <c r="N3860" t="s">
        <v>1791</v>
      </c>
      <c r="O3860" t="s">
        <v>128</v>
      </c>
      <c r="P3860" t="s">
        <v>472</v>
      </c>
      <c r="Q3860" t="s">
        <v>163</v>
      </c>
      <c r="R3860" t="s">
        <v>131</v>
      </c>
      <c r="S3860" t="s">
        <v>164</v>
      </c>
      <c r="T3860" t="s">
        <v>165</v>
      </c>
      <c r="U3860" t="s">
        <v>151</v>
      </c>
      <c r="V3860" t="s">
        <v>135</v>
      </c>
      <c r="W3860" t="s">
        <v>136</v>
      </c>
      <c r="X3860" t="s">
        <v>1797</v>
      </c>
      <c r="Y3860" s="94">
        <v>0</v>
      </c>
      <c r="Z3860" s="94">
        <v>0</v>
      </c>
      <c r="AA3860" s="94">
        <v>0</v>
      </c>
      <c r="AB3860" s="94">
        <v>0</v>
      </c>
      <c r="AC3860">
        <f t="shared" si="120"/>
        <v>3000</v>
      </c>
      <c r="AD3860" t="str">
        <f t="shared" si="121"/>
        <v>308</v>
      </c>
    </row>
    <row r="3861" spans="1:30" hidden="1" x14ac:dyDescent="0.25">
      <c r="A3861" t="s">
        <v>1789</v>
      </c>
      <c r="B3861" t="s">
        <v>119</v>
      </c>
      <c r="C3861" t="s">
        <v>1792</v>
      </c>
      <c r="D3861" t="s">
        <v>158</v>
      </c>
      <c r="E3861" t="s">
        <v>122</v>
      </c>
      <c r="F3861" t="s">
        <v>159</v>
      </c>
      <c r="G3861" t="s">
        <v>160</v>
      </c>
      <c r="H3861" t="s">
        <v>143</v>
      </c>
      <c r="I3861" t="s">
        <v>124</v>
      </c>
      <c r="J3861" t="s">
        <v>125</v>
      </c>
      <c r="K3861" t="s">
        <v>1794</v>
      </c>
      <c r="N3861" t="s">
        <v>1791</v>
      </c>
      <c r="O3861" t="s">
        <v>128</v>
      </c>
      <c r="P3861" t="s">
        <v>1795</v>
      </c>
      <c r="Q3861" t="s">
        <v>163</v>
      </c>
      <c r="R3861" t="s">
        <v>131</v>
      </c>
      <c r="S3861" t="s">
        <v>164</v>
      </c>
      <c r="T3861" t="s">
        <v>165</v>
      </c>
      <c r="U3861" t="s">
        <v>151</v>
      </c>
      <c r="V3861" t="s">
        <v>135</v>
      </c>
      <c r="W3861" t="s">
        <v>136</v>
      </c>
      <c r="X3861" t="s">
        <v>1797</v>
      </c>
      <c r="Y3861" s="94">
        <v>117134.5</v>
      </c>
      <c r="Z3861" s="94">
        <v>0</v>
      </c>
      <c r="AA3861" s="94">
        <v>0</v>
      </c>
      <c r="AB3861" s="94">
        <v>0</v>
      </c>
      <c r="AC3861">
        <f t="shared" si="120"/>
        <v>3000</v>
      </c>
      <c r="AD3861" t="str">
        <f t="shared" si="121"/>
        <v>308</v>
      </c>
    </row>
    <row r="3862" spans="1:30" hidden="1" x14ac:dyDescent="0.25">
      <c r="A3862" t="s">
        <v>1789</v>
      </c>
      <c r="B3862" t="s">
        <v>119</v>
      </c>
      <c r="C3862" t="s">
        <v>470</v>
      </c>
      <c r="D3862" t="s">
        <v>167</v>
      </c>
      <c r="E3862" t="s">
        <v>122</v>
      </c>
      <c r="F3862" t="s">
        <v>159</v>
      </c>
      <c r="G3862" t="s">
        <v>160</v>
      </c>
      <c r="H3862" t="s">
        <v>143</v>
      </c>
      <c r="I3862" t="s">
        <v>124</v>
      </c>
      <c r="J3862" t="s">
        <v>125</v>
      </c>
      <c r="K3862" t="s">
        <v>1794</v>
      </c>
      <c r="N3862" t="s">
        <v>1791</v>
      </c>
      <c r="O3862" t="s">
        <v>128</v>
      </c>
      <c r="P3862" t="s">
        <v>472</v>
      </c>
      <c r="Q3862" t="s">
        <v>168</v>
      </c>
      <c r="R3862" t="s">
        <v>131</v>
      </c>
      <c r="S3862" t="s">
        <v>164</v>
      </c>
      <c r="T3862" t="s">
        <v>165</v>
      </c>
      <c r="U3862" t="s">
        <v>151</v>
      </c>
      <c r="V3862" t="s">
        <v>135</v>
      </c>
      <c r="W3862" t="s">
        <v>136</v>
      </c>
      <c r="X3862" t="s">
        <v>1797</v>
      </c>
      <c r="Y3862" s="94">
        <v>0</v>
      </c>
      <c r="Z3862" s="94">
        <v>0</v>
      </c>
      <c r="AA3862" s="94">
        <v>0</v>
      </c>
      <c r="AB3862" s="94">
        <v>0</v>
      </c>
      <c r="AC3862">
        <f t="shared" si="120"/>
        <v>3000</v>
      </c>
      <c r="AD3862" t="str">
        <f t="shared" si="121"/>
        <v>308</v>
      </c>
    </row>
    <row r="3863" spans="1:30" hidden="1" x14ac:dyDescent="0.25">
      <c r="A3863" t="s">
        <v>1789</v>
      </c>
      <c r="B3863" t="s">
        <v>119</v>
      </c>
      <c r="C3863" t="s">
        <v>1792</v>
      </c>
      <c r="D3863" t="s">
        <v>167</v>
      </c>
      <c r="E3863" t="s">
        <v>122</v>
      </c>
      <c r="F3863" t="s">
        <v>159</v>
      </c>
      <c r="G3863" t="s">
        <v>160</v>
      </c>
      <c r="H3863" t="s">
        <v>143</v>
      </c>
      <c r="I3863" t="s">
        <v>124</v>
      </c>
      <c r="J3863" t="s">
        <v>125</v>
      </c>
      <c r="K3863" t="s">
        <v>1794</v>
      </c>
      <c r="N3863" t="s">
        <v>1791</v>
      </c>
      <c r="O3863" t="s">
        <v>128</v>
      </c>
      <c r="P3863" t="s">
        <v>1795</v>
      </c>
      <c r="Q3863" t="s">
        <v>168</v>
      </c>
      <c r="R3863" t="s">
        <v>131</v>
      </c>
      <c r="S3863" t="s">
        <v>164</v>
      </c>
      <c r="T3863" t="s">
        <v>165</v>
      </c>
      <c r="U3863" t="s">
        <v>151</v>
      </c>
      <c r="V3863" t="s">
        <v>135</v>
      </c>
      <c r="W3863" t="s">
        <v>136</v>
      </c>
      <c r="X3863" t="s">
        <v>1797</v>
      </c>
      <c r="Y3863" s="94">
        <v>26750.5</v>
      </c>
      <c r="Z3863" s="94">
        <v>0</v>
      </c>
      <c r="AA3863" s="94">
        <v>0</v>
      </c>
      <c r="AB3863" s="94">
        <v>0</v>
      </c>
      <c r="AC3863">
        <f t="shared" si="120"/>
        <v>3000</v>
      </c>
      <c r="AD3863" t="str">
        <f t="shared" si="121"/>
        <v>308</v>
      </c>
    </row>
    <row r="3864" spans="1:30" hidden="1" x14ac:dyDescent="0.25">
      <c r="A3864" t="s">
        <v>1789</v>
      </c>
      <c r="B3864" t="s">
        <v>119</v>
      </c>
      <c r="C3864" t="s">
        <v>470</v>
      </c>
      <c r="D3864" t="s">
        <v>299</v>
      </c>
      <c r="E3864" t="s">
        <v>122</v>
      </c>
      <c r="F3864" t="s">
        <v>159</v>
      </c>
      <c r="G3864" t="s">
        <v>160</v>
      </c>
      <c r="H3864" t="s">
        <v>143</v>
      </c>
      <c r="I3864" t="s">
        <v>124</v>
      </c>
      <c r="J3864" t="s">
        <v>125</v>
      </c>
      <c r="K3864" t="s">
        <v>1794</v>
      </c>
      <c r="N3864" t="s">
        <v>1791</v>
      </c>
      <c r="O3864" t="s">
        <v>128</v>
      </c>
      <c r="P3864" t="s">
        <v>472</v>
      </c>
      <c r="Q3864" t="s">
        <v>300</v>
      </c>
      <c r="R3864" t="s">
        <v>131</v>
      </c>
      <c r="S3864" t="s">
        <v>164</v>
      </c>
      <c r="T3864" t="s">
        <v>165</v>
      </c>
      <c r="U3864" t="s">
        <v>151</v>
      </c>
      <c r="V3864" t="s">
        <v>135</v>
      </c>
      <c r="W3864" t="s">
        <v>136</v>
      </c>
      <c r="X3864" t="s">
        <v>1797</v>
      </c>
      <c r="Y3864" s="94">
        <v>0</v>
      </c>
      <c r="Z3864" s="94">
        <v>0</v>
      </c>
      <c r="AA3864" s="94">
        <v>0</v>
      </c>
      <c r="AB3864" s="94">
        <v>0</v>
      </c>
      <c r="AC3864">
        <f t="shared" si="120"/>
        <v>3000</v>
      </c>
      <c r="AD3864" t="str">
        <f t="shared" si="121"/>
        <v>308</v>
      </c>
    </row>
    <row r="3865" spans="1:30" hidden="1" x14ac:dyDescent="0.25">
      <c r="A3865" t="s">
        <v>1789</v>
      </c>
      <c r="B3865" t="s">
        <v>119</v>
      </c>
      <c r="C3865" t="s">
        <v>1792</v>
      </c>
      <c r="D3865" t="s">
        <v>299</v>
      </c>
      <c r="E3865" t="s">
        <v>122</v>
      </c>
      <c r="F3865" t="s">
        <v>159</v>
      </c>
      <c r="G3865" t="s">
        <v>160</v>
      </c>
      <c r="H3865" t="s">
        <v>143</v>
      </c>
      <c r="I3865" t="s">
        <v>124</v>
      </c>
      <c r="J3865" t="s">
        <v>125</v>
      </c>
      <c r="K3865" t="s">
        <v>1794</v>
      </c>
      <c r="N3865" t="s">
        <v>1791</v>
      </c>
      <c r="O3865" t="s">
        <v>128</v>
      </c>
      <c r="P3865" t="s">
        <v>1795</v>
      </c>
      <c r="Q3865" t="s">
        <v>300</v>
      </c>
      <c r="R3865" t="s">
        <v>131</v>
      </c>
      <c r="S3865" t="s">
        <v>164</v>
      </c>
      <c r="T3865" t="s">
        <v>165</v>
      </c>
      <c r="U3865" t="s">
        <v>151</v>
      </c>
      <c r="V3865" t="s">
        <v>135</v>
      </c>
      <c r="W3865" t="s">
        <v>136</v>
      </c>
      <c r="X3865" t="s">
        <v>1797</v>
      </c>
      <c r="Y3865" s="94">
        <v>48859.35</v>
      </c>
      <c r="Z3865" s="94">
        <v>0</v>
      </c>
      <c r="AA3865" s="94">
        <v>0</v>
      </c>
      <c r="AB3865" s="94">
        <v>0</v>
      </c>
      <c r="AC3865">
        <f t="shared" si="120"/>
        <v>3000</v>
      </c>
      <c r="AD3865" t="str">
        <f t="shared" si="121"/>
        <v>308</v>
      </c>
    </row>
    <row r="3866" spans="1:30" hidden="1" x14ac:dyDescent="0.25">
      <c r="A3866" t="s">
        <v>1789</v>
      </c>
      <c r="B3866">
        <v>256</v>
      </c>
      <c r="C3866" t="s">
        <v>470</v>
      </c>
      <c r="D3866">
        <v>32501</v>
      </c>
      <c r="E3866" t="s">
        <v>122</v>
      </c>
      <c r="F3866" t="s">
        <v>159</v>
      </c>
      <c r="G3866" t="s">
        <v>160</v>
      </c>
      <c r="H3866" t="s">
        <v>143</v>
      </c>
      <c r="I3866" t="s">
        <v>124</v>
      </c>
      <c r="J3866" t="s">
        <v>125</v>
      </c>
      <c r="K3866" t="s">
        <v>1794</v>
      </c>
      <c r="N3866" t="s">
        <v>1791</v>
      </c>
      <c r="O3866" t="s">
        <v>1571</v>
      </c>
      <c r="P3866" t="s">
        <v>472</v>
      </c>
      <c r="Q3866" t="s">
        <v>249</v>
      </c>
      <c r="R3866" t="s">
        <v>131</v>
      </c>
      <c r="S3866" t="s">
        <v>164</v>
      </c>
      <c r="T3866" t="s">
        <v>165</v>
      </c>
      <c r="U3866" t="s">
        <v>151</v>
      </c>
      <c r="V3866" t="s">
        <v>135</v>
      </c>
      <c r="W3866" t="s">
        <v>136</v>
      </c>
      <c r="X3866" t="s">
        <v>1797</v>
      </c>
      <c r="Y3866" s="94">
        <v>0</v>
      </c>
      <c r="Z3866" s="94">
        <v>0</v>
      </c>
      <c r="AA3866" s="94">
        <v>7725</v>
      </c>
      <c r="AB3866" s="94">
        <v>7725</v>
      </c>
      <c r="AC3866">
        <f t="shared" si="120"/>
        <v>3000</v>
      </c>
      <c r="AD3866" t="str">
        <f t="shared" si="121"/>
        <v>308</v>
      </c>
    </row>
    <row r="3867" spans="1:30" hidden="1" x14ac:dyDescent="0.25">
      <c r="A3867" t="s">
        <v>1789</v>
      </c>
      <c r="B3867">
        <v>256</v>
      </c>
      <c r="C3867" t="s">
        <v>470</v>
      </c>
      <c r="D3867">
        <v>32902</v>
      </c>
      <c r="E3867" t="s">
        <v>122</v>
      </c>
      <c r="F3867" t="s">
        <v>159</v>
      </c>
      <c r="G3867" t="s">
        <v>160</v>
      </c>
      <c r="H3867" t="s">
        <v>143</v>
      </c>
      <c r="I3867" t="s">
        <v>124</v>
      </c>
      <c r="J3867" t="s">
        <v>125</v>
      </c>
      <c r="K3867" t="s">
        <v>1794</v>
      </c>
      <c r="N3867" t="s">
        <v>1791</v>
      </c>
      <c r="O3867" t="s">
        <v>1571</v>
      </c>
      <c r="P3867" t="s">
        <v>472</v>
      </c>
      <c r="Q3867" t="s">
        <v>255</v>
      </c>
      <c r="R3867" t="s">
        <v>131</v>
      </c>
      <c r="S3867" t="s">
        <v>164</v>
      </c>
      <c r="T3867" t="s">
        <v>165</v>
      </c>
      <c r="U3867" t="s">
        <v>151</v>
      </c>
      <c r="V3867" t="s">
        <v>135</v>
      </c>
      <c r="W3867" t="s">
        <v>136</v>
      </c>
      <c r="X3867" t="s">
        <v>1797</v>
      </c>
      <c r="Y3867" s="94">
        <v>0</v>
      </c>
      <c r="Z3867" s="94">
        <v>0</v>
      </c>
      <c r="AA3867" s="94">
        <v>279645</v>
      </c>
      <c r="AB3867" s="94">
        <v>279645</v>
      </c>
      <c r="AC3867">
        <f t="shared" si="120"/>
        <v>3000</v>
      </c>
      <c r="AD3867" t="str">
        <f t="shared" si="121"/>
        <v>308</v>
      </c>
    </row>
    <row r="3868" spans="1:30" hidden="1" x14ac:dyDescent="0.25">
      <c r="A3868" t="s">
        <v>1789</v>
      </c>
      <c r="B3868">
        <v>256</v>
      </c>
      <c r="C3868" t="s">
        <v>470</v>
      </c>
      <c r="D3868">
        <v>33601</v>
      </c>
      <c r="E3868" t="s">
        <v>122</v>
      </c>
      <c r="F3868" t="s">
        <v>159</v>
      </c>
      <c r="G3868" t="s">
        <v>160</v>
      </c>
      <c r="H3868" t="s">
        <v>143</v>
      </c>
      <c r="I3868" t="s">
        <v>124</v>
      </c>
      <c r="J3868" t="s">
        <v>125</v>
      </c>
      <c r="K3868" t="s">
        <v>1794</v>
      </c>
      <c r="N3868" t="s">
        <v>1791</v>
      </c>
      <c r="O3868" t="s">
        <v>1571</v>
      </c>
      <c r="P3868" t="s">
        <v>472</v>
      </c>
      <c r="Q3868" t="s">
        <v>257</v>
      </c>
      <c r="R3868" t="s">
        <v>131</v>
      </c>
      <c r="S3868" t="s">
        <v>164</v>
      </c>
      <c r="T3868" t="s">
        <v>165</v>
      </c>
      <c r="U3868" t="s">
        <v>151</v>
      </c>
      <c r="V3868" t="s">
        <v>135</v>
      </c>
      <c r="W3868" t="s">
        <v>136</v>
      </c>
      <c r="X3868" t="s">
        <v>1797</v>
      </c>
      <c r="Y3868" s="94">
        <v>0</v>
      </c>
      <c r="Z3868" s="94">
        <v>0</v>
      </c>
      <c r="AA3868" s="94">
        <v>103669.52</v>
      </c>
      <c r="AB3868" s="94">
        <v>103669.52</v>
      </c>
      <c r="AC3868">
        <f t="shared" si="120"/>
        <v>3000</v>
      </c>
      <c r="AD3868" t="str">
        <f t="shared" si="121"/>
        <v>308</v>
      </c>
    </row>
    <row r="3869" spans="1:30" hidden="1" x14ac:dyDescent="0.25">
      <c r="A3869" t="s">
        <v>1789</v>
      </c>
      <c r="B3869">
        <v>256</v>
      </c>
      <c r="C3869" t="s">
        <v>470</v>
      </c>
      <c r="D3869">
        <v>33905</v>
      </c>
      <c r="E3869" t="s">
        <v>122</v>
      </c>
      <c r="F3869" t="s">
        <v>159</v>
      </c>
      <c r="G3869" t="s">
        <v>160</v>
      </c>
      <c r="H3869" t="s">
        <v>143</v>
      </c>
      <c r="I3869" t="s">
        <v>124</v>
      </c>
      <c r="J3869" t="s">
        <v>125</v>
      </c>
      <c r="K3869" t="s">
        <v>1794</v>
      </c>
      <c r="N3869" t="s">
        <v>1791</v>
      </c>
      <c r="O3869" t="s">
        <v>1571</v>
      </c>
      <c r="P3869" t="s">
        <v>472</v>
      </c>
      <c r="Q3869" t="s">
        <v>261</v>
      </c>
      <c r="R3869" t="s">
        <v>131</v>
      </c>
      <c r="S3869" t="s">
        <v>164</v>
      </c>
      <c r="T3869" t="s">
        <v>165</v>
      </c>
      <c r="U3869" t="s">
        <v>151</v>
      </c>
      <c r="V3869" t="s">
        <v>135</v>
      </c>
      <c r="W3869" t="s">
        <v>136</v>
      </c>
      <c r="X3869" t="s">
        <v>1797</v>
      </c>
      <c r="Y3869" s="94">
        <v>0</v>
      </c>
      <c r="Z3869" s="94">
        <v>0</v>
      </c>
      <c r="AA3869" s="94">
        <v>15450</v>
      </c>
      <c r="AB3869" s="94">
        <v>15450</v>
      </c>
      <c r="AC3869">
        <f t="shared" si="120"/>
        <v>3000</v>
      </c>
      <c r="AD3869" t="str">
        <f t="shared" si="121"/>
        <v>308</v>
      </c>
    </row>
    <row r="3870" spans="1:30" hidden="1" x14ac:dyDescent="0.25">
      <c r="A3870" t="s">
        <v>1655</v>
      </c>
      <c r="B3870" t="s">
        <v>692</v>
      </c>
      <c r="C3870" t="s">
        <v>1802</v>
      </c>
      <c r="D3870" t="s">
        <v>1683</v>
      </c>
      <c r="E3870" t="s">
        <v>122</v>
      </c>
      <c r="F3870" t="s">
        <v>159</v>
      </c>
      <c r="G3870" t="s">
        <v>160</v>
      </c>
      <c r="H3870">
        <v>19</v>
      </c>
      <c r="I3870" t="s">
        <v>124</v>
      </c>
      <c r="J3870" t="s">
        <v>125</v>
      </c>
      <c r="K3870" t="s">
        <v>1803</v>
      </c>
      <c r="N3870" t="s">
        <v>1659</v>
      </c>
      <c r="O3870" t="s">
        <v>696</v>
      </c>
      <c r="P3870" t="s">
        <v>1804</v>
      </c>
      <c r="Q3870" t="s">
        <v>1686</v>
      </c>
      <c r="R3870" t="s">
        <v>131</v>
      </c>
      <c r="S3870" t="s">
        <v>164</v>
      </c>
      <c r="T3870" t="s">
        <v>165</v>
      </c>
      <c r="U3870" t="s">
        <v>134</v>
      </c>
      <c r="V3870" t="s">
        <v>135</v>
      </c>
      <c r="W3870" t="s">
        <v>136</v>
      </c>
      <c r="X3870" t="s">
        <v>1805</v>
      </c>
      <c r="Y3870" s="94">
        <v>88580000</v>
      </c>
      <c r="Z3870" s="94">
        <v>88580000</v>
      </c>
      <c r="AA3870" s="94">
        <v>91237400</v>
      </c>
      <c r="AB3870" s="94">
        <v>91237400</v>
      </c>
      <c r="AC3870">
        <f t="shared" si="120"/>
        <v>4000</v>
      </c>
      <c r="AD3870" t="str">
        <f t="shared" si="121"/>
        <v>312</v>
      </c>
    </row>
    <row r="3871" spans="1:30" hidden="1" x14ac:dyDescent="0.25">
      <c r="A3871" t="s">
        <v>1806</v>
      </c>
      <c r="B3871">
        <v>256</v>
      </c>
      <c r="C3871" t="s">
        <v>470</v>
      </c>
      <c r="D3871" t="s">
        <v>186</v>
      </c>
      <c r="E3871" t="s">
        <v>122</v>
      </c>
      <c r="F3871" t="s">
        <v>159</v>
      </c>
      <c r="G3871" t="s">
        <v>160</v>
      </c>
      <c r="H3871" t="s">
        <v>143</v>
      </c>
      <c r="I3871" t="s">
        <v>124</v>
      </c>
      <c r="J3871" t="s">
        <v>125</v>
      </c>
      <c r="K3871" t="s">
        <v>1807</v>
      </c>
      <c r="N3871" t="s">
        <v>1808</v>
      </c>
      <c r="O3871" t="s">
        <v>1571</v>
      </c>
      <c r="P3871" t="s">
        <v>472</v>
      </c>
      <c r="Q3871" t="s">
        <v>188</v>
      </c>
      <c r="R3871" t="s">
        <v>131</v>
      </c>
      <c r="S3871" t="s">
        <v>164</v>
      </c>
      <c r="T3871" t="s">
        <v>165</v>
      </c>
      <c r="U3871" t="s">
        <v>151</v>
      </c>
      <c r="V3871" t="s">
        <v>135</v>
      </c>
      <c r="W3871" t="s">
        <v>136</v>
      </c>
      <c r="X3871" t="s">
        <v>1809</v>
      </c>
      <c r="Y3871" s="94">
        <v>12000</v>
      </c>
      <c r="Z3871" s="94">
        <v>105000</v>
      </c>
      <c r="AA3871" s="94">
        <v>0</v>
      </c>
      <c r="AB3871" s="94">
        <v>0</v>
      </c>
      <c r="AC3871">
        <f t="shared" si="120"/>
        <v>2000</v>
      </c>
      <c r="AD3871" t="str">
        <f t="shared" si="121"/>
        <v>308</v>
      </c>
    </row>
    <row r="3872" spans="1:30" hidden="1" x14ac:dyDescent="0.25">
      <c r="A3872" t="s">
        <v>1806</v>
      </c>
      <c r="B3872">
        <v>256</v>
      </c>
      <c r="C3872" t="s">
        <v>470</v>
      </c>
      <c r="D3872" t="s">
        <v>192</v>
      </c>
      <c r="E3872" t="s">
        <v>122</v>
      </c>
      <c r="F3872" t="s">
        <v>159</v>
      </c>
      <c r="G3872" t="s">
        <v>160</v>
      </c>
      <c r="H3872" t="s">
        <v>143</v>
      </c>
      <c r="I3872" t="s">
        <v>124</v>
      </c>
      <c r="J3872" t="s">
        <v>125</v>
      </c>
      <c r="K3872" t="s">
        <v>1807</v>
      </c>
      <c r="N3872" t="s">
        <v>1808</v>
      </c>
      <c r="O3872" t="s">
        <v>1571</v>
      </c>
      <c r="P3872" t="s">
        <v>472</v>
      </c>
      <c r="Q3872" t="s">
        <v>193</v>
      </c>
      <c r="R3872" t="s">
        <v>131</v>
      </c>
      <c r="S3872" t="s">
        <v>164</v>
      </c>
      <c r="T3872" t="s">
        <v>165</v>
      </c>
      <c r="U3872" t="s">
        <v>151</v>
      </c>
      <c r="V3872" t="s">
        <v>135</v>
      </c>
      <c r="W3872" t="s">
        <v>136</v>
      </c>
      <c r="X3872" t="s">
        <v>1809</v>
      </c>
      <c r="Y3872" s="94">
        <v>12000</v>
      </c>
      <c r="Z3872" s="94">
        <v>71000</v>
      </c>
      <c r="AA3872" s="94">
        <v>0</v>
      </c>
      <c r="AB3872" s="94">
        <v>0</v>
      </c>
      <c r="AC3872">
        <f t="shared" si="120"/>
        <v>2000</v>
      </c>
      <c r="AD3872" t="str">
        <f t="shared" si="121"/>
        <v>308</v>
      </c>
    </row>
    <row r="3873" spans="1:30" hidden="1" x14ac:dyDescent="0.25">
      <c r="A3873" t="s">
        <v>1806</v>
      </c>
      <c r="B3873">
        <v>256</v>
      </c>
      <c r="C3873" t="s">
        <v>470</v>
      </c>
      <c r="D3873" t="s">
        <v>196</v>
      </c>
      <c r="E3873" t="s">
        <v>122</v>
      </c>
      <c r="F3873" t="s">
        <v>159</v>
      </c>
      <c r="G3873" t="s">
        <v>160</v>
      </c>
      <c r="H3873" t="s">
        <v>143</v>
      </c>
      <c r="I3873" t="s">
        <v>124</v>
      </c>
      <c r="J3873" t="s">
        <v>125</v>
      </c>
      <c r="K3873" t="s">
        <v>1807</v>
      </c>
      <c r="N3873" t="s">
        <v>1808</v>
      </c>
      <c r="O3873" t="s">
        <v>1571</v>
      </c>
      <c r="P3873" t="s">
        <v>472</v>
      </c>
      <c r="Q3873" t="s">
        <v>197</v>
      </c>
      <c r="R3873" t="s">
        <v>131</v>
      </c>
      <c r="S3873" t="s">
        <v>164</v>
      </c>
      <c r="T3873" t="s">
        <v>165</v>
      </c>
      <c r="U3873" t="s">
        <v>151</v>
      </c>
      <c r="V3873" t="s">
        <v>135</v>
      </c>
      <c r="W3873" t="s">
        <v>136</v>
      </c>
      <c r="X3873" t="s">
        <v>1809</v>
      </c>
      <c r="Y3873" s="94">
        <v>0</v>
      </c>
      <c r="Z3873" s="94">
        <v>0</v>
      </c>
      <c r="AA3873" s="94">
        <v>0</v>
      </c>
      <c r="AB3873" s="94">
        <v>0</v>
      </c>
      <c r="AC3873">
        <f t="shared" si="120"/>
        <v>2000</v>
      </c>
      <c r="AD3873" t="str">
        <f t="shared" si="121"/>
        <v>308</v>
      </c>
    </row>
    <row r="3874" spans="1:30" hidden="1" x14ac:dyDescent="0.25">
      <c r="A3874" t="s">
        <v>1810</v>
      </c>
      <c r="B3874">
        <v>256</v>
      </c>
      <c r="C3874" t="s">
        <v>470</v>
      </c>
      <c r="D3874" t="s">
        <v>186</v>
      </c>
      <c r="E3874" t="s">
        <v>122</v>
      </c>
      <c r="F3874" t="s">
        <v>159</v>
      </c>
      <c r="G3874" t="s">
        <v>160</v>
      </c>
      <c r="H3874" t="s">
        <v>143</v>
      </c>
      <c r="I3874" t="s">
        <v>124</v>
      </c>
      <c r="J3874" t="s">
        <v>125</v>
      </c>
      <c r="K3874" t="s">
        <v>1811</v>
      </c>
      <c r="N3874" t="s">
        <v>1812</v>
      </c>
      <c r="O3874" t="s">
        <v>1571</v>
      </c>
      <c r="P3874" t="s">
        <v>472</v>
      </c>
      <c r="Q3874" t="s">
        <v>188</v>
      </c>
      <c r="R3874" t="s">
        <v>131</v>
      </c>
      <c r="S3874" t="s">
        <v>164</v>
      </c>
      <c r="T3874" t="s">
        <v>165</v>
      </c>
      <c r="U3874" t="s">
        <v>151</v>
      </c>
      <c r="V3874" t="s">
        <v>135</v>
      </c>
      <c r="W3874" t="s">
        <v>136</v>
      </c>
      <c r="X3874" t="s">
        <v>1813</v>
      </c>
      <c r="Y3874" s="94">
        <v>9000</v>
      </c>
      <c r="Z3874" s="94">
        <v>9500</v>
      </c>
      <c r="AA3874" s="94">
        <v>0</v>
      </c>
      <c r="AB3874" s="94">
        <v>0</v>
      </c>
      <c r="AC3874">
        <f t="shared" si="120"/>
        <v>2000</v>
      </c>
      <c r="AD3874" t="str">
        <f t="shared" si="121"/>
        <v>308</v>
      </c>
    </row>
    <row r="3875" spans="1:30" hidden="1" x14ac:dyDescent="0.25">
      <c r="A3875" t="s">
        <v>1810</v>
      </c>
      <c r="B3875">
        <v>256</v>
      </c>
      <c r="C3875" t="s">
        <v>470</v>
      </c>
      <c r="D3875" t="s">
        <v>192</v>
      </c>
      <c r="E3875" t="s">
        <v>122</v>
      </c>
      <c r="F3875" t="s">
        <v>159</v>
      </c>
      <c r="G3875" t="s">
        <v>160</v>
      </c>
      <c r="H3875" t="s">
        <v>143</v>
      </c>
      <c r="I3875" t="s">
        <v>124</v>
      </c>
      <c r="J3875" t="s">
        <v>125</v>
      </c>
      <c r="K3875" t="s">
        <v>1811</v>
      </c>
      <c r="N3875" t="s">
        <v>1812</v>
      </c>
      <c r="O3875" t="s">
        <v>1571</v>
      </c>
      <c r="P3875" t="s">
        <v>472</v>
      </c>
      <c r="Q3875" t="s">
        <v>193</v>
      </c>
      <c r="R3875" t="s">
        <v>131</v>
      </c>
      <c r="S3875" t="s">
        <v>164</v>
      </c>
      <c r="T3875" t="s">
        <v>165</v>
      </c>
      <c r="U3875" t="s">
        <v>151</v>
      </c>
      <c r="V3875" t="s">
        <v>135</v>
      </c>
      <c r="W3875" t="s">
        <v>136</v>
      </c>
      <c r="X3875" t="s">
        <v>1813</v>
      </c>
      <c r="Y3875" s="94">
        <v>9000</v>
      </c>
      <c r="Z3875" s="94">
        <v>19500</v>
      </c>
      <c r="AA3875" s="94">
        <v>0</v>
      </c>
      <c r="AB3875" s="94">
        <v>0</v>
      </c>
      <c r="AC3875">
        <f t="shared" si="120"/>
        <v>2000</v>
      </c>
      <c r="AD3875" t="str">
        <f t="shared" si="121"/>
        <v>308</v>
      </c>
    </row>
    <row r="3876" spans="1:30" hidden="1" x14ac:dyDescent="0.25">
      <c r="A3876" t="s">
        <v>1810</v>
      </c>
      <c r="B3876">
        <v>256</v>
      </c>
      <c r="C3876" t="s">
        <v>470</v>
      </c>
      <c r="D3876" t="s">
        <v>444</v>
      </c>
      <c r="E3876" t="s">
        <v>122</v>
      </c>
      <c r="F3876" t="s">
        <v>159</v>
      </c>
      <c r="G3876" t="s">
        <v>160</v>
      </c>
      <c r="H3876" t="s">
        <v>143</v>
      </c>
      <c r="I3876" t="s">
        <v>124</v>
      </c>
      <c r="J3876" t="s">
        <v>125</v>
      </c>
      <c r="K3876" t="s">
        <v>1811</v>
      </c>
      <c r="N3876" t="s">
        <v>1812</v>
      </c>
      <c r="O3876" t="s">
        <v>1571</v>
      </c>
      <c r="P3876" t="s">
        <v>472</v>
      </c>
      <c r="Q3876" t="s">
        <v>445</v>
      </c>
      <c r="R3876" t="s">
        <v>131</v>
      </c>
      <c r="S3876" t="s">
        <v>164</v>
      </c>
      <c r="T3876" t="s">
        <v>165</v>
      </c>
      <c r="U3876" t="s">
        <v>151</v>
      </c>
      <c r="V3876" t="s">
        <v>135</v>
      </c>
      <c r="W3876" t="s">
        <v>136</v>
      </c>
      <c r="X3876" t="s">
        <v>1813</v>
      </c>
      <c r="Y3876" s="94">
        <v>0</v>
      </c>
      <c r="Z3876" s="94">
        <v>0</v>
      </c>
      <c r="AA3876" s="94">
        <v>0</v>
      </c>
      <c r="AB3876" s="94">
        <v>0</v>
      </c>
      <c r="AC3876">
        <f t="shared" si="120"/>
        <v>2000</v>
      </c>
      <c r="AD3876" t="str">
        <f t="shared" si="121"/>
        <v>308</v>
      </c>
    </row>
    <row r="3877" spans="1:30" hidden="1" x14ac:dyDescent="0.25">
      <c r="A3877" t="s">
        <v>1810</v>
      </c>
      <c r="B3877">
        <v>256</v>
      </c>
      <c r="C3877" t="s">
        <v>470</v>
      </c>
      <c r="D3877" t="s">
        <v>248</v>
      </c>
      <c r="E3877" t="s">
        <v>122</v>
      </c>
      <c r="F3877" t="s">
        <v>159</v>
      </c>
      <c r="G3877" t="s">
        <v>160</v>
      </c>
      <c r="H3877" t="s">
        <v>143</v>
      </c>
      <c r="I3877" t="s">
        <v>124</v>
      </c>
      <c r="J3877" t="s">
        <v>125</v>
      </c>
      <c r="K3877" t="s">
        <v>1811</v>
      </c>
      <c r="N3877" t="s">
        <v>1812</v>
      </c>
      <c r="O3877" t="s">
        <v>1571</v>
      </c>
      <c r="P3877" t="s">
        <v>472</v>
      </c>
      <c r="Q3877" t="s">
        <v>249</v>
      </c>
      <c r="R3877" t="s">
        <v>131</v>
      </c>
      <c r="S3877" t="s">
        <v>164</v>
      </c>
      <c r="T3877" t="s">
        <v>165</v>
      </c>
      <c r="U3877" t="s">
        <v>151</v>
      </c>
      <c r="V3877" t="s">
        <v>135</v>
      </c>
      <c r="W3877" t="s">
        <v>136</v>
      </c>
      <c r="X3877" t="s">
        <v>1813</v>
      </c>
      <c r="Y3877" s="94">
        <v>0</v>
      </c>
      <c r="Z3877" s="94">
        <v>0</v>
      </c>
      <c r="AA3877" s="94">
        <v>0</v>
      </c>
      <c r="AB3877" s="94">
        <v>0</v>
      </c>
      <c r="AC3877">
        <f t="shared" si="120"/>
        <v>3000</v>
      </c>
      <c r="AD3877" t="str">
        <f t="shared" si="121"/>
        <v>308</v>
      </c>
    </row>
    <row r="3878" spans="1:30" hidden="1" x14ac:dyDescent="0.25">
      <c r="A3878" t="s">
        <v>1810</v>
      </c>
      <c r="B3878">
        <v>256</v>
      </c>
      <c r="C3878" t="s">
        <v>470</v>
      </c>
      <c r="D3878" t="s">
        <v>254</v>
      </c>
      <c r="E3878" t="s">
        <v>122</v>
      </c>
      <c r="F3878" t="s">
        <v>159</v>
      </c>
      <c r="G3878" t="s">
        <v>160</v>
      </c>
      <c r="H3878" t="s">
        <v>143</v>
      </c>
      <c r="I3878" t="s">
        <v>124</v>
      </c>
      <c r="J3878" t="s">
        <v>125</v>
      </c>
      <c r="K3878" t="s">
        <v>1811</v>
      </c>
      <c r="N3878" t="s">
        <v>1812</v>
      </c>
      <c r="O3878" t="s">
        <v>1571</v>
      </c>
      <c r="P3878" t="s">
        <v>472</v>
      </c>
      <c r="Q3878" t="s">
        <v>255</v>
      </c>
      <c r="R3878" t="s">
        <v>131</v>
      </c>
      <c r="S3878" t="s">
        <v>164</v>
      </c>
      <c r="T3878" t="s">
        <v>165</v>
      </c>
      <c r="U3878" t="s">
        <v>151</v>
      </c>
      <c r="V3878" t="s">
        <v>135</v>
      </c>
      <c r="W3878" t="s">
        <v>136</v>
      </c>
      <c r="X3878" t="s">
        <v>1813</v>
      </c>
      <c r="Y3878" s="94">
        <v>0</v>
      </c>
      <c r="Z3878" s="94">
        <v>0</v>
      </c>
      <c r="AA3878" s="94">
        <v>0</v>
      </c>
      <c r="AB3878" s="94">
        <v>0</v>
      </c>
      <c r="AC3878">
        <f t="shared" si="120"/>
        <v>3000</v>
      </c>
      <c r="AD3878" t="str">
        <f t="shared" si="121"/>
        <v>308</v>
      </c>
    </row>
    <row r="3879" spans="1:30" hidden="1" x14ac:dyDescent="0.25">
      <c r="A3879" t="s">
        <v>1810</v>
      </c>
      <c r="B3879">
        <v>256</v>
      </c>
      <c r="C3879" t="s">
        <v>470</v>
      </c>
      <c r="D3879" t="s">
        <v>256</v>
      </c>
      <c r="E3879" t="s">
        <v>122</v>
      </c>
      <c r="F3879" t="s">
        <v>159</v>
      </c>
      <c r="G3879" t="s">
        <v>160</v>
      </c>
      <c r="H3879" t="s">
        <v>143</v>
      </c>
      <c r="I3879" t="s">
        <v>124</v>
      </c>
      <c r="J3879" t="s">
        <v>125</v>
      </c>
      <c r="K3879" t="s">
        <v>1811</v>
      </c>
      <c r="N3879" t="s">
        <v>1812</v>
      </c>
      <c r="O3879" t="s">
        <v>1571</v>
      </c>
      <c r="P3879" t="s">
        <v>472</v>
      </c>
      <c r="Q3879" t="s">
        <v>257</v>
      </c>
      <c r="R3879" t="s">
        <v>131</v>
      </c>
      <c r="S3879" t="s">
        <v>164</v>
      </c>
      <c r="T3879" t="s">
        <v>165</v>
      </c>
      <c r="U3879" t="s">
        <v>151</v>
      </c>
      <c r="V3879" t="s">
        <v>135</v>
      </c>
      <c r="W3879" t="s">
        <v>136</v>
      </c>
      <c r="X3879" t="s">
        <v>1813</v>
      </c>
      <c r="Y3879" s="94">
        <v>0</v>
      </c>
      <c r="Z3879" s="94">
        <v>0</v>
      </c>
      <c r="AA3879" s="94">
        <v>0</v>
      </c>
      <c r="AB3879" s="94">
        <v>0</v>
      </c>
      <c r="AC3879">
        <f t="shared" si="120"/>
        <v>3000</v>
      </c>
      <c r="AD3879" t="str">
        <f t="shared" si="121"/>
        <v>308</v>
      </c>
    </row>
    <row r="3880" spans="1:30" hidden="1" x14ac:dyDescent="0.25">
      <c r="A3880" t="s">
        <v>1810</v>
      </c>
      <c r="B3880">
        <v>256</v>
      </c>
      <c r="C3880" t="s">
        <v>470</v>
      </c>
      <c r="D3880" t="s">
        <v>260</v>
      </c>
      <c r="E3880" t="s">
        <v>122</v>
      </c>
      <c r="F3880" t="s">
        <v>159</v>
      </c>
      <c r="G3880" t="s">
        <v>160</v>
      </c>
      <c r="H3880" t="s">
        <v>143</v>
      </c>
      <c r="I3880" t="s">
        <v>124</v>
      </c>
      <c r="J3880" t="s">
        <v>125</v>
      </c>
      <c r="K3880" t="s">
        <v>1811</v>
      </c>
      <c r="N3880" t="s">
        <v>1812</v>
      </c>
      <c r="O3880" t="s">
        <v>1571</v>
      </c>
      <c r="P3880" t="s">
        <v>472</v>
      </c>
      <c r="Q3880" t="s">
        <v>261</v>
      </c>
      <c r="R3880" t="s">
        <v>131</v>
      </c>
      <c r="S3880" t="s">
        <v>164</v>
      </c>
      <c r="T3880" t="s">
        <v>165</v>
      </c>
      <c r="U3880" t="s">
        <v>151</v>
      </c>
      <c r="V3880" t="s">
        <v>135</v>
      </c>
      <c r="W3880" t="s">
        <v>136</v>
      </c>
      <c r="X3880" t="s">
        <v>1813</v>
      </c>
      <c r="Y3880" s="94">
        <v>0</v>
      </c>
      <c r="Z3880" s="94">
        <v>0</v>
      </c>
      <c r="AA3880" s="94">
        <v>0</v>
      </c>
      <c r="AB3880" s="94">
        <v>0</v>
      </c>
      <c r="AC3880">
        <f t="shared" si="120"/>
        <v>3000</v>
      </c>
      <c r="AD3880" t="str">
        <f t="shared" si="121"/>
        <v>308</v>
      </c>
    </row>
    <row r="3881" spans="1:30" hidden="1" x14ac:dyDescent="0.25">
      <c r="A3881" t="s">
        <v>1810</v>
      </c>
      <c r="B3881">
        <v>256</v>
      </c>
      <c r="C3881" t="s">
        <v>470</v>
      </c>
      <c r="D3881" t="s">
        <v>286</v>
      </c>
      <c r="E3881" t="s">
        <v>122</v>
      </c>
      <c r="F3881" t="s">
        <v>159</v>
      </c>
      <c r="G3881" t="s">
        <v>160</v>
      </c>
      <c r="H3881" t="s">
        <v>143</v>
      </c>
      <c r="I3881" t="s">
        <v>124</v>
      </c>
      <c r="J3881" t="s">
        <v>125</v>
      </c>
      <c r="K3881" t="s">
        <v>1811</v>
      </c>
      <c r="N3881" t="s">
        <v>1812</v>
      </c>
      <c r="O3881" t="s">
        <v>1571</v>
      </c>
      <c r="P3881" t="s">
        <v>472</v>
      </c>
      <c r="Q3881" t="s">
        <v>287</v>
      </c>
      <c r="R3881" t="s">
        <v>131</v>
      </c>
      <c r="S3881" t="s">
        <v>164</v>
      </c>
      <c r="T3881" t="s">
        <v>165</v>
      </c>
      <c r="U3881" t="s">
        <v>151</v>
      </c>
      <c r="V3881" t="s">
        <v>135</v>
      </c>
      <c r="W3881" t="s">
        <v>136</v>
      </c>
      <c r="X3881" t="s">
        <v>1813</v>
      </c>
      <c r="Y3881" s="94">
        <v>0</v>
      </c>
      <c r="Z3881" s="94">
        <v>0</v>
      </c>
      <c r="AA3881" s="94">
        <v>0</v>
      </c>
      <c r="AB3881" s="94">
        <v>0</v>
      </c>
      <c r="AC3881">
        <f t="shared" si="120"/>
        <v>3000</v>
      </c>
      <c r="AD3881" t="str">
        <f t="shared" si="121"/>
        <v>308</v>
      </c>
    </row>
    <row r="3882" spans="1:30" hidden="1" x14ac:dyDescent="0.25">
      <c r="A3882" t="s">
        <v>1814</v>
      </c>
      <c r="B3882" t="s">
        <v>1568</v>
      </c>
      <c r="C3882" t="s">
        <v>157</v>
      </c>
      <c r="D3882" t="s">
        <v>186</v>
      </c>
      <c r="E3882" t="s">
        <v>122</v>
      </c>
      <c r="F3882" t="s">
        <v>159</v>
      </c>
      <c r="G3882" t="s">
        <v>160</v>
      </c>
      <c r="H3882" t="s">
        <v>304</v>
      </c>
      <c r="I3882" t="s">
        <v>124</v>
      </c>
      <c r="J3882" t="s">
        <v>125</v>
      </c>
      <c r="K3882" t="s">
        <v>1815</v>
      </c>
      <c r="N3882" t="s">
        <v>1816</v>
      </c>
      <c r="O3882" t="s">
        <v>1571</v>
      </c>
      <c r="P3882" t="s">
        <v>162</v>
      </c>
      <c r="Q3882" t="s">
        <v>188</v>
      </c>
      <c r="R3882" t="s">
        <v>131</v>
      </c>
      <c r="S3882" t="s">
        <v>164</v>
      </c>
      <c r="T3882" t="s">
        <v>165</v>
      </c>
      <c r="U3882" t="s">
        <v>134</v>
      </c>
      <c r="V3882" t="s">
        <v>135</v>
      </c>
      <c r="W3882" t="s">
        <v>136</v>
      </c>
      <c r="X3882" t="s">
        <v>1817</v>
      </c>
      <c r="AA3882" s="94">
        <v>0</v>
      </c>
      <c r="AB3882" s="94">
        <v>0</v>
      </c>
      <c r="AC3882">
        <f t="shared" si="120"/>
        <v>2000</v>
      </c>
      <c r="AD3882" t="str">
        <f t="shared" si="121"/>
        <v>308</v>
      </c>
    </row>
    <row r="3883" spans="1:30" hidden="1" x14ac:dyDescent="0.25">
      <c r="A3883" t="s">
        <v>1814</v>
      </c>
      <c r="B3883" t="s">
        <v>1568</v>
      </c>
      <c r="C3883" t="s">
        <v>157</v>
      </c>
      <c r="D3883" t="s">
        <v>192</v>
      </c>
      <c r="E3883" t="s">
        <v>122</v>
      </c>
      <c r="F3883" t="s">
        <v>159</v>
      </c>
      <c r="G3883" t="s">
        <v>160</v>
      </c>
      <c r="H3883" t="s">
        <v>304</v>
      </c>
      <c r="I3883" t="s">
        <v>124</v>
      </c>
      <c r="J3883" t="s">
        <v>125</v>
      </c>
      <c r="K3883" t="s">
        <v>1815</v>
      </c>
      <c r="N3883" t="s">
        <v>1816</v>
      </c>
      <c r="O3883" t="s">
        <v>1571</v>
      </c>
      <c r="P3883" t="s">
        <v>162</v>
      </c>
      <c r="Q3883" t="s">
        <v>193</v>
      </c>
      <c r="R3883" t="s">
        <v>131</v>
      </c>
      <c r="S3883" t="s">
        <v>164</v>
      </c>
      <c r="T3883" t="s">
        <v>165</v>
      </c>
      <c r="U3883" t="s">
        <v>134</v>
      </c>
      <c r="V3883" t="s">
        <v>135</v>
      </c>
      <c r="W3883" t="s">
        <v>136</v>
      </c>
      <c r="X3883" t="s">
        <v>1817</v>
      </c>
      <c r="AA3883" s="94">
        <v>0</v>
      </c>
      <c r="AB3883" s="94">
        <v>0</v>
      </c>
      <c r="AC3883">
        <f t="shared" si="120"/>
        <v>2000</v>
      </c>
      <c r="AD3883" t="str">
        <f t="shared" si="121"/>
        <v>308</v>
      </c>
    </row>
    <row r="3884" spans="1:30" hidden="1" x14ac:dyDescent="0.25">
      <c r="A3884" t="s">
        <v>1818</v>
      </c>
      <c r="B3884">
        <v>256</v>
      </c>
      <c r="C3884" t="s">
        <v>470</v>
      </c>
      <c r="D3884" t="s">
        <v>186</v>
      </c>
      <c r="E3884" t="s">
        <v>122</v>
      </c>
      <c r="F3884" t="s">
        <v>159</v>
      </c>
      <c r="G3884" t="s">
        <v>160</v>
      </c>
      <c r="H3884" t="s">
        <v>143</v>
      </c>
      <c r="I3884" t="s">
        <v>124</v>
      </c>
      <c r="J3884" t="s">
        <v>125</v>
      </c>
      <c r="K3884" t="s">
        <v>1819</v>
      </c>
      <c r="N3884" t="s">
        <v>1334</v>
      </c>
      <c r="O3884" t="s">
        <v>1571</v>
      </c>
      <c r="P3884" t="s">
        <v>472</v>
      </c>
      <c r="Q3884" t="s">
        <v>188</v>
      </c>
      <c r="R3884" t="s">
        <v>131</v>
      </c>
      <c r="S3884" t="s">
        <v>164</v>
      </c>
      <c r="T3884" t="s">
        <v>165</v>
      </c>
      <c r="U3884" t="s">
        <v>151</v>
      </c>
      <c r="V3884" t="s">
        <v>135</v>
      </c>
      <c r="W3884" t="s">
        <v>136</v>
      </c>
      <c r="X3884" t="s">
        <v>1336</v>
      </c>
      <c r="Y3884" s="94">
        <v>9000</v>
      </c>
      <c r="Z3884" s="94">
        <v>6750</v>
      </c>
      <c r="AA3884" s="94">
        <v>0</v>
      </c>
      <c r="AB3884" s="94">
        <v>0</v>
      </c>
      <c r="AC3884">
        <f t="shared" si="120"/>
        <v>2000</v>
      </c>
      <c r="AD3884" t="str">
        <f t="shared" si="121"/>
        <v>308</v>
      </c>
    </row>
    <row r="3885" spans="1:30" hidden="1" x14ac:dyDescent="0.25">
      <c r="A3885" t="s">
        <v>1818</v>
      </c>
      <c r="B3885">
        <v>256</v>
      </c>
      <c r="C3885" t="s">
        <v>470</v>
      </c>
      <c r="D3885" t="s">
        <v>192</v>
      </c>
      <c r="E3885" t="s">
        <v>122</v>
      </c>
      <c r="F3885" t="s">
        <v>159</v>
      </c>
      <c r="G3885" t="s">
        <v>160</v>
      </c>
      <c r="H3885" t="s">
        <v>143</v>
      </c>
      <c r="I3885" t="s">
        <v>124</v>
      </c>
      <c r="J3885" t="s">
        <v>125</v>
      </c>
      <c r="K3885" t="s">
        <v>1819</v>
      </c>
      <c r="N3885" t="s">
        <v>1334</v>
      </c>
      <c r="O3885" t="s">
        <v>1571</v>
      </c>
      <c r="P3885" t="s">
        <v>472</v>
      </c>
      <c r="Q3885" t="s">
        <v>193</v>
      </c>
      <c r="R3885" t="s">
        <v>131</v>
      </c>
      <c r="S3885" t="s">
        <v>164</v>
      </c>
      <c r="T3885" t="s">
        <v>165</v>
      </c>
      <c r="U3885" t="s">
        <v>151</v>
      </c>
      <c r="V3885" t="s">
        <v>135</v>
      </c>
      <c r="W3885" t="s">
        <v>136</v>
      </c>
      <c r="X3885" t="s">
        <v>1336</v>
      </c>
      <c r="Y3885" s="94">
        <v>9000</v>
      </c>
      <c r="Z3885" s="94">
        <v>6750</v>
      </c>
      <c r="AA3885" s="94">
        <v>0</v>
      </c>
      <c r="AB3885" s="94">
        <v>0</v>
      </c>
      <c r="AC3885">
        <f t="shared" si="120"/>
        <v>2000</v>
      </c>
      <c r="AD3885" t="str">
        <f t="shared" si="121"/>
        <v>308</v>
      </c>
    </row>
    <row r="3886" spans="1:30" hidden="1" x14ac:dyDescent="0.25">
      <c r="A3886" s="97">
        <v>211113080606001</v>
      </c>
      <c r="B3886" s="97">
        <v>256</v>
      </c>
      <c r="C3886" s="97" t="s">
        <v>140</v>
      </c>
      <c r="D3886" s="97" t="s">
        <v>141</v>
      </c>
      <c r="E3886" s="97" t="s">
        <v>122</v>
      </c>
      <c r="F3886" s="98">
        <v>15</v>
      </c>
      <c r="G3886" s="98" t="s">
        <v>142</v>
      </c>
      <c r="H3886" s="97" t="s">
        <v>143</v>
      </c>
      <c r="I3886" s="97" t="s">
        <v>124</v>
      </c>
      <c r="J3886" s="97" t="s">
        <v>125</v>
      </c>
      <c r="K3886" s="97" t="s">
        <v>1820</v>
      </c>
      <c r="L3886" s="97"/>
      <c r="M3886" s="97"/>
      <c r="N3886" s="97" t="s">
        <v>1821</v>
      </c>
      <c r="O3886" s="97" t="s">
        <v>1571</v>
      </c>
      <c r="P3886" s="97" t="s">
        <v>147</v>
      </c>
      <c r="Q3886" s="97" t="s">
        <v>148</v>
      </c>
      <c r="R3886" s="97" t="s">
        <v>131</v>
      </c>
      <c r="S3886" s="97" t="s">
        <v>149</v>
      </c>
      <c r="T3886" s="97" t="s">
        <v>150</v>
      </c>
      <c r="U3886" s="97" t="s">
        <v>151</v>
      </c>
      <c r="V3886" s="97" t="s">
        <v>135</v>
      </c>
      <c r="W3886" s="97" t="s">
        <v>136</v>
      </c>
      <c r="X3886" s="97"/>
      <c r="Y3886" s="99"/>
      <c r="Z3886" s="99"/>
      <c r="AA3886" s="99">
        <v>660000</v>
      </c>
      <c r="AB3886" s="99">
        <v>660000</v>
      </c>
      <c r="AC3886">
        <f t="shared" si="120"/>
        <v>1000</v>
      </c>
      <c r="AD3886" t="str">
        <f t="shared" si="121"/>
        <v>308</v>
      </c>
    </row>
    <row r="3887" spans="1:30" hidden="1" x14ac:dyDescent="0.25">
      <c r="A3887" s="97">
        <v>211113080606001</v>
      </c>
      <c r="B3887" s="97">
        <v>256</v>
      </c>
      <c r="C3887" s="97" t="s">
        <v>140</v>
      </c>
      <c r="D3887" s="97">
        <v>13201</v>
      </c>
      <c r="E3887" s="97" t="s">
        <v>122</v>
      </c>
      <c r="F3887" s="98">
        <v>15</v>
      </c>
      <c r="G3887" s="98" t="s">
        <v>142</v>
      </c>
      <c r="H3887" s="97">
        <v>19</v>
      </c>
      <c r="I3887" s="97" t="s">
        <v>124</v>
      </c>
      <c r="J3887" s="97" t="s">
        <v>125</v>
      </c>
      <c r="K3887" s="97" t="s">
        <v>1820</v>
      </c>
      <c r="L3887" s="97"/>
      <c r="M3887" s="97"/>
      <c r="N3887" s="97" t="s">
        <v>1821</v>
      </c>
      <c r="O3887" s="97" t="s">
        <v>1571</v>
      </c>
      <c r="P3887" s="97" t="s">
        <v>147</v>
      </c>
      <c r="Q3887" s="97" t="s">
        <v>152</v>
      </c>
      <c r="R3887" s="97" t="s">
        <v>131</v>
      </c>
      <c r="S3887" s="97" t="s">
        <v>149</v>
      </c>
      <c r="T3887" s="97" t="s">
        <v>150</v>
      </c>
      <c r="U3887" s="97" t="s">
        <v>134</v>
      </c>
      <c r="V3887" s="97" t="s">
        <v>135</v>
      </c>
      <c r="W3887" s="97" t="s">
        <v>136</v>
      </c>
      <c r="X3887" s="97"/>
      <c r="Y3887" s="99"/>
      <c r="Z3887" s="99"/>
      <c r="AA3887" s="99">
        <v>27500</v>
      </c>
      <c r="AB3887" s="99">
        <v>27500</v>
      </c>
      <c r="AC3887">
        <f t="shared" si="120"/>
        <v>1000</v>
      </c>
      <c r="AD3887" t="str">
        <f t="shared" si="121"/>
        <v>308</v>
      </c>
    </row>
    <row r="3888" spans="1:30" hidden="1" x14ac:dyDescent="0.25">
      <c r="A3888" s="97">
        <v>211113080606001</v>
      </c>
      <c r="B3888" s="97">
        <v>256</v>
      </c>
      <c r="C3888" s="97" t="s">
        <v>140</v>
      </c>
      <c r="D3888" s="97">
        <v>13203</v>
      </c>
      <c r="E3888" s="97" t="s">
        <v>122</v>
      </c>
      <c r="F3888" s="98">
        <v>15</v>
      </c>
      <c r="G3888" s="98" t="s">
        <v>142</v>
      </c>
      <c r="H3888" s="97">
        <v>19</v>
      </c>
      <c r="I3888" s="97" t="s">
        <v>124</v>
      </c>
      <c r="J3888" s="97" t="s">
        <v>125</v>
      </c>
      <c r="K3888" s="97" t="s">
        <v>1820</v>
      </c>
      <c r="L3888" s="97"/>
      <c r="M3888" s="97"/>
      <c r="N3888" s="97" t="s">
        <v>1821</v>
      </c>
      <c r="O3888" s="97" t="s">
        <v>1571</v>
      </c>
      <c r="P3888" s="97" t="s">
        <v>147</v>
      </c>
      <c r="Q3888" s="97" t="s">
        <v>153</v>
      </c>
      <c r="R3888" s="97" t="s">
        <v>131</v>
      </c>
      <c r="S3888" s="97" t="s">
        <v>149</v>
      </c>
      <c r="T3888" s="97" t="s">
        <v>150</v>
      </c>
      <c r="U3888" s="97" t="s">
        <v>134</v>
      </c>
      <c r="V3888" s="97" t="s">
        <v>135</v>
      </c>
      <c r="W3888" s="97" t="s">
        <v>136</v>
      </c>
      <c r="X3888" s="97"/>
      <c r="Y3888" s="99"/>
      <c r="Z3888" s="99"/>
      <c r="AA3888" s="99">
        <v>110000</v>
      </c>
      <c r="AB3888" s="99">
        <v>110000</v>
      </c>
      <c r="AC3888">
        <f t="shared" si="120"/>
        <v>1000</v>
      </c>
      <c r="AD3888" t="str">
        <f t="shared" si="121"/>
        <v>308</v>
      </c>
    </row>
    <row r="3889" spans="1:30" hidden="1" x14ac:dyDescent="0.25">
      <c r="A3889" s="97">
        <v>211113080606001</v>
      </c>
      <c r="B3889" s="97">
        <v>256</v>
      </c>
      <c r="C3889" s="97" t="s">
        <v>140</v>
      </c>
      <c r="D3889" s="97">
        <v>14101</v>
      </c>
      <c r="E3889" s="97" t="s">
        <v>122</v>
      </c>
      <c r="F3889" s="98">
        <v>15</v>
      </c>
      <c r="G3889" s="98" t="s">
        <v>142</v>
      </c>
      <c r="H3889" s="97">
        <v>19</v>
      </c>
      <c r="I3889" s="97" t="s">
        <v>124</v>
      </c>
      <c r="J3889" s="97" t="s">
        <v>125</v>
      </c>
      <c r="K3889" s="97" t="s">
        <v>1820</v>
      </c>
      <c r="L3889" s="97"/>
      <c r="M3889" s="97"/>
      <c r="N3889" s="97" t="s">
        <v>1821</v>
      </c>
      <c r="O3889" s="97" t="s">
        <v>1571</v>
      </c>
      <c r="P3889" s="97" t="s">
        <v>147</v>
      </c>
      <c r="Q3889" s="97" t="s">
        <v>154</v>
      </c>
      <c r="R3889" s="97" t="s">
        <v>131</v>
      </c>
      <c r="S3889" s="97" t="s">
        <v>149</v>
      </c>
      <c r="T3889" s="97" t="s">
        <v>150</v>
      </c>
      <c r="U3889" s="97" t="s">
        <v>134</v>
      </c>
      <c r="V3889" s="97" t="s">
        <v>135</v>
      </c>
      <c r="W3889" s="97" t="s">
        <v>136</v>
      </c>
      <c r="X3889" s="97"/>
      <c r="Y3889" s="99"/>
      <c r="Z3889" s="99"/>
      <c r="AA3889" s="99">
        <v>36300</v>
      </c>
      <c r="AB3889" s="99">
        <v>36300</v>
      </c>
      <c r="AC3889">
        <f t="shared" si="120"/>
        <v>1000</v>
      </c>
      <c r="AD3889" t="str">
        <f t="shared" si="121"/>
        <v>308</v>
      </c>
    </row>
    <row r="3890" spans="1:30" hidden="1" x14ac:dyDescent="0.25">
      <c r="A3890" s="97">
        <v>211113080606001</v>
      </c>
      <c r="B3890" s="97">
        <v>256</v>
      </c>
      <c r="C3890" s="97" t="s">
        <v>140</v>
      </c>
      <c r="D3890" s="97">
        <v>14103</v>
      </c>
      <c r="E3890" s="97" t="s">
        <v>122</v>
      </c>
      <c r="F3890" s="98">
        <v>15</v>
      </c>
      <c r="G3890" s="98" t="s">
        <v>142</v>
      </c>
      <c r="H3890" s="97">
        <v>19</v>
      </c>
      <c r="I3890" s="97" t="s">
        <v>124</v>
      </c>
      <c r="J3890" s="97" t="s">
        <v>125</v>
      </c>
      <c r="K3890" s="97" t="s">
        <v>1820</v>
      </c>
      <c r="L3890" s="97"/>
      <c r="M3890" s="97"/>
      <c r="N3890" s="97" t="s">
        <v>1821</v>
      </c>
      <c r="O3890" s="97" t="s">
        <v>1571</v>
      </c>
      <c r="P3890" s="97" t="s">
        <v>147</v>
      </c>
      <c r="Q3890" s="97" t="s">
        <v>155</v>
      </c>
      <c r="R3890" s="97" t="s">
        <v>131</v>
      </c>
      <c r="S3890" s="97" t="s">
        <v>149</v>
      </c>
      <c r="T3890" s="97" t="s">
        <v>150</v>
      </c>
      <c r="U3890" s="97" t="s">
        <v>134</v>
      </c>
      <c r="V3890" s="97" t="s">
        <v>135</v>
      </c>
      <c r="W3890" s="97" t="s">
        <v>136</v>
      </c>
      <c r="X3890" s="97"/>
      <c r="Y3890" s="99"/>
      <c r="Z3890" s="99"/>
      <c r="AA3890" s="99">
        <v>14850</v>
      </c>
      <c r="AB3890" s="99">
        <v>14850</v>
      </c>
      <c r="AC3890">
        <f t="shared" si="120"/>
        <v>1000</v>
      </c>
      <c r="AD3890" t="str">
        <f t="shared" si="121"/>
        <v>308</v>
      </c>
    </row>
    <row r="3891" spans="1:30" hidden="1" x14ac:dyDescent="0.25">
      <c r="A3891" s="97">
        <v>211113080606001</v>
      </c>
      <c r="B3891" s="97">
        <v>256</v>
      </c>
      <c r="C3891" s="97" t="s">
        <v>140</v>
      </c>
      <c r="D3891" s="97">
        <v>14201</v>
      </c>
      <c r="E3891" s="97" t="s">
        <v>122</v>
      </c>
      <c r="F3891" s="98">
        <v>15</v>
      </c>
      <c r="G3891" s="98" t="s">
        <v>142</v>
      </c>
      <c r="H3891" s="97">
        <v>19</v>
      </c>
      <c r="I3891" s="97" t="s">
        <v>124</v>
      </c>
      <c r="J3891" s="97" t="s">
        <v>125</v>
      </c>
      <c r="K3891" s="97" t="s">
        <v>1820</v>
      </c>
      <c r="L3891" s="97"/>
      <c r="M3891" s="97"/>
      <c r="N3891" s="97" t="s">
        <v>1821</v>
      </c>
      <c r="O3891" s="97" t="s">
        <v>1571</v>
      </c>
      <c r="P3891" s="97" t="s">
        <v>147</v>
      </c>
      <c r="Q3891" s="97" t="s">
        <v>156</v>
      </c>
      <c r="R3891" s="97" t="s">
        <v>131</v>
      </c>
      <c r="S3891" s="97" t="s">
        <v>149</v>
      </c>
      <c r="T3891" s="97" t="s">
        <v>150</v>
      </c>
      <c r="U3891" s="97" t="s">
        <v>134</v>
      </c>
      <c r="V3891" s="97" t="s">
        <v>135</v>
      </c>
      <c r="W3891" s="97" t="s">
        <v>136</v>
      </c>
      <c r="X3891" s="97"/>
      <c r="Y3891" s="99"/>
      <c r="Z3891" s="99"/>
      <c r="AA3891" s="99">
        <v>33000</v>
      </c>
      <c r="AB3891" s="99">
        <v>33000</v>
      </c>
      <c r="AC3891">
        <f t="shared" si="120"/>
        <v>1000</v>
      </c>
      <c r="AD3891" t="str">
        <f t="shared" si="121"/>
        <v>308</v>
      </c>
    </row>
    <row r="3892" spans="1:30" hidden="1" x14ac:dyDescent="0.25">
      <c r="A3892" s="97">
        <v>211113080606001</v>
      </c>
      <c r="B3892" s="97">
        <v>256</v>
      </c>
      <c r="C3892" s="97" t="s">
        <v>140</v>
      </c>
      <c r="D3892" s="97">
        <v>14301</v>
      </c>
      <c r="E3892" s="97" t="s">
        <v>122</v>
      </c>
      <c r="F3892" s="98">
        <v>15</v>
      </c>
      <c r="G3892" s="98" t="s">
        <v>142</v>
      </c>
      <c r="H3892" s="97">
        <v>19</v>
      </c>
      <c r="I3892" s="97" t="s">
        <v>124</v>
      </c>
      <c r="J3892" s="97" t="s">
        <v>125</v>
      </c>
      <c r="K3892" s="97" t="s">
        <v>1820</v>
      </c>
      <c r="L3892" s="97"/>
      <c r="M3892" s="97"/>
      <c r="N3892" s="97" t="s">
        <v>1821</v>
      </c>
      <c r="O3892" s="97" t="s">
        <v>1571</v>
      </c>
      <c r="P3892" s="97" t="s">
        <v>147</v>
      </c>
      <c r="Q3892" s="97" t="s">
        <v>178</v>
      </c>
      <c r="R3892" s="97" t="s">
        <v>131</v>
      </c>
      <c r="S3892" s="97" t="s">
        <v>149</v>
      </c>
      <c r="T3892" s="97" t="s">
        <v>150</v>
      </c>
      <c r="U3892" s="97" t="s">
        <v>134</v>
      </c>
      <c r="V3892" s="97" t="s">
        <v>135</v>
      </c>
      <c r="W3892" s="97" t="s">
        <v>136</v>
      </c>
      <c r="X3892" s="97"/>
      <c r="Y3892" s="99"/>
      <c r="Z3892" s="99"/>
      <c r="AA3892" s="99">
        <v>39600</v>
      </c>
      <c r="AB3892" s="99">
        <v>39600</v>
      </c>
      <c r="AC3892">
        <f t="shared" si="120"/>
        <v>1000</v>
      </c>
      <c r="AD3892" t="str">
        <f t="shared" si="121"/>
        <v>308</v>
      </c>
    </row>
    <row r="3893" spans="1:30" hidden="1" x14ac:dyDescent="0.25">
      <c r="A3893" t="s">
        <v>1822</v>
      </c>
      <c r="B3893" t="s">
        <v>1568</v>
      </c>
      <c r="C3893" t="s">
        <v>157</v>
      </c>
      <c r="D3893" t="s">
        <v>186</v>
      </c>
      <c r="E3893" t="s">
        <v>122</v>
      </c>
      <c r="F3893" t="s">
        <v>159</v>
      </c>
      <c r="G3893" t="s">
        <v>160</v>
      </c>
      <c r="H3893" t="s">
        <v>304</v>
      </c>
      <c r="I3893" t="s">
        <v>124</v>
      </c>
      <c r="J3893" t="s">
        <v>125</v>
      </c>
      <c r="K3893" t="s">
        <v>1820</v>
      </c>
      <c r="N3893" t="s">
        <v>1821</v>
      </c>
      <c r="O3893" t="s">
        <v>1571</v>
      </c>
      <c r="P3893" t="s">
        <v>162</v>
      </c>
      <c r="Q3893" t="s">
        <v>188</v>
      </c>
      <c r="R3893" t="s">
        <v>131</v>
      </c>
      <c r="S3893" t="s">
        <v>164</v>
      </c>
      <c r="T3893" t="s">
        <v>165</v>
      </c>
      <c r="U3893" t="s">
        <v>134</v>
      </c>
      <c r="V3893" t="s">
        <v>135</v>
      </c>
      <c r="W3893" t="s">
        <v>136</v>
      </c>
      <c r="X3893" t="s">
        <v>1823</v>
      </c>
      <c r="AA3893" s="94">
        <v>12000</v>
      </c>
      <c r="AB3893" s="94">
        <v>12000</v>
      </c>
      <c r="AC3893">
        <f t="shared" si="120"/>
        <v>2000</v>
      </c>
      <c r="AD3893" t="str">
        <f t="shared" si="121"/>
        <v>308</v>
      </c>
    </row>
    <row r="3894" spans="1:30" hidden="1" x14ac:dyDescent="0.25">
      <c r="A3894" t="s">
        <v>1822</v>
      </c>
      <c r="B3894" t="s">
        <v>1568</v>
      </c>
      <c r="C3894" t="s">
        <v>157</v>
      </c>
      <c r="D3894" t="s">
        <v>192</v>
      </c>
      <c r="E3894" t="s">
        <v>122</v>
      </c>
      <c r="F3894" t="s">
        <v>159</v>
      </c>
      <c r="G3894" t="s">
        <v>160</v>
      </c>
      <c r="H3894" t="s">
        <v>304</v>
      </c>
      <c r="I3894" t="s">
        <v>124</v>
      </c>
      <c r="J3894" t="s">
        <v>125</v>
      </c>
      <c r="K3894" t="s">
        <v>1820</v>
      </c>
      <c r="N3894" t="s">
        <v>1821</v>
      </c>
      <c r="O3894" t="s">
        <v>1571</v>
      </c>
      <c r="P3894" t="s">
        <v>162</v>
      </c>
      <c r="Q3894" t="s">
        <v>193</v>
      </c>
      <c r="R3894" t="s">
        <v>131</v>
      </c>
      <c r="S3894" t="s">
        <v>164</v>
      </c>
      <c r="T3894" t="s">
        <v>165</v>
      </c>
      <c r="U3894" t="s">
        <v>134</v>
      </c>
      <c r="V3894" t="s">
        <v>135</v>
      </c>
      <c r="W3894" t="s">
        <v>136</v>
      </c>
      <c r="X3894" t="s">
        <v>1823</v>
      </c>
      <c r="AA3894" s="94">
        <v>12000</v>
      </c>
      <c r="AB3894" s="94">
        <v>12000</v>
      </c>
      <c r="AC3894">
        <f t="shared" si="120"/>
        <v>2000</v>
      </c>
      <c r="AD3894" t="str">
        <f t="shared" si="121"/>
        <v>308</v>
      </c>
    </row>
    <row r="3895" spans="1:30" hidden="1" x14ac:dyDescent="0.25">
      <c r="A3895" s="97" t="s">
        <v>1824</v>
      </c>
      <c r="B3895" s="97" t="s">
        <v>1568</v>
      </c>
      <c r="C3895" s="97" t="s">
        <v>140</v>
      </c>
      <c r="D3895" s="97" t="s">
        <v>141</v>
      </c>
      <c r="E3895" s="97" t="s">
        <v>122</v>
      </c>
      <c r="F3895" s="98">
        <v>15</v>
      </c>
      <c r="G3895" s="98" t="s">
        <v>142</v>
      </c>
      <c r="H3895" s="97" t="s">
        <v>143</v>
      </c>
      <c r="I3895" s="97" t="s">
        <v>124</v>
      </c>
      <c r="J3895" s="97" t="s">
        <v>125</v>
      </c>
      <c r="K3895" s="97" t="s">
        <v>1825</v>
      </c>
      <c r="L3895" s="97"/>
      <c r="M3895" s="97"/>
      <c r="N3895" s="97" t="s">
        <v>1826</v>
      </c>
      <c r="O3895" s="97" t="s">
        <v>1571</v>
      </c>
      <c r="P3895" s="97" t="s">
        <v>147</v>
      </c>
      <c r="Q3895" s="97" t="s">
        <v>148</v>
      </c>
      <c r="R3895" s="97" t="s">
        <v>131</v>
      </c>
      <c r="S3895" s="97" t="s">
        <v>149</v>
      </c>
      <c r="T3895" s="97" t="s">
        <v>150</v>
      </c>
      <c r="U3895" s="97" t="s">
        <v>151</v>
      </c>
      <c r="V3895" s="97" t="s">
        <v>135</v>
      </c>
      <c r="W3895" s="97" t="s">
        <v>136</v>
      </c>
      <c r="X3895" s="97"/>
      <c r="Y3895" s="99"/>
      <c r="Z3895" s="99"/>
      <c r="AA3895" s="99">
        <v>2386704</v>
      </c>
      <c r="AB3895" s="99">
        <v>2386704</v>
      </c>
      <c r="AC3895">
        <f t="shared" si="120"/>
        <v>1000</v>
      </c>
      <c r="AD3895" t="str">
        <f t="shared" si="121"/>
        <v>308</v>
      </c>
    </row>
    <row r="3896" spans="1:30" hidden="1" x14ac:dyDescent="0.25">
      <c r="A3896" s="97" t="s">
        <v>1824</v>
      </c>
      <c r="B3896" s="97" t="s">
        <v>1568</v>
      </c>
      <c r="C3896" s="97" t="s">
        <v>140</v>
      </c>
      <c r="D3896" s="97">
        <v>12101</v>
      </c>
      <c r="E3896" s="97" t="s">
        <v>122</v>
      </c>
      <c r="F3896" s="98">
        <v>15</v>
      </c>
      <c r="G3896" s="98" t="s">
        <v>142</v>
      </c>
      <c r="H3896" s="97">
        <v>19</v>
      </c>
      <c r="I3896" s="97" t="s">
        <v>124</v>
      </c>
      <c r="J3896" s="97" t="s">
        <v>125</v>
      </c>
      <c r="K3896" s="97" t="s">
        <v>1825</v>
      </c>
      <c r="L3896" s="97"/>
      <c r="M3896" s="97"/>
      <c r="N3896" s="97" t="s">
        <v>1826</v>
      </c>
      <c r="O3896" s="97" t="s">
        <v>1571</v>
      </c>
      <c r="P3896" s="97" t="s">
        <v>147</v>
      </c>
      <c r="Q3896" s="97" t="s">
        <v>182</v>
      </c>
      <c r="R3896" s="97" t="s">
        <v>131</v>
      </c>
      <c r="S3896" s="97" t="s">
        <v>149</v>
      </c>
      <c r="T3896" s="97" t="s">
        <v>150</v>
      </c>
      <c r="U3896" s="97" t="s">
        <v>134</v>
      </c>
      <c r="V3896" s="97" t="s">
        <v>135</v>
      </c>
      <c r="W3896" s="97" t="s">
        <v>136</v>
      </c>
      <c r="X3896" s="97"/>
      <c r="Y3896" s="99"/>
      <c r="Z3896" s="99"/>
      <c r="AA3896" s="99">
        <v>1211158</v>
      </c>
      <c r="AB3896" s="99">
        <v>1211158</v>
      </c>
      <c r="AC3896">
        <f t="shared" si="120"/>
        <v>1000</v>
      </c>
      <c r="AD3896" t="str">
        <f t="shared" si="121"/>
        <v>308</v>
      </c>
    </row>
    <row r="3897" spans="1:30" hidden="1" x14ac:dyDescent="0.25">
      <c r="A3897" s="97" t="s">
        <v>1824</v>
      </c>
      <c r="B3897" s="97" t="s">
        <v>1568</v>
      </c>
      <c r="C3897" s="97" t="s">
        <v>140</v>
      </c>
      <c r="D3897" s="97">
        <v>13201</v>
      </c>
      <c r="E3897" s="97" t="s">
        <v>122</v>
      </c>
      <c r="F3897" s="98">
        <v>15</v>
      </c>
      <c r="G3897" s="98" t="s">
        <v>142</v>
      </c>
      <c r="H3897" s="97">
        <v>19</v>
      </c>
      <c r="I3897" s="97" t="s">
        <v>124</v>
      </c>
      <c r="J3897" s="97" t="s">
        <v>125</v>
      </c>
      <c r="K3897" s="97" t="s">
        <v>1825</v>
      </c>
      <c r="L3897" s="97"/>
      <c r="M3897" s="97"/>
      <c r="N3897" s="97" t="s">
        <v>1826</v>
      </c>
      <c r="O3897" s="97" t="s">
        <v>1571</v>
      </c>
      <c r="P3897" s="97" t="s">
        <v>147</v>
      </c>
      <c r="Q3897" s="97" t="s">
        <v>152</v>
      </c>
      <c r="R3897" s="97" t="s">
        <v>131</v>
      </c>
      <c r="S3897" s="97" t="s">
        <v>149</v>
      </c>
      <c r="T3897" s="97" t="s">
        <v>150</v>
      </c>
      <c r="U3897" s="97" t="s">
        <v>134</v>
      </c>
      <c r="V3897" s="97" t="s">
        <v>135</v>
      </c>
      <c r="W3897" s="97" t="s">
        <v>136</v>
      </c>
      <c r="X3897" s="97"/>
      <c r="Y3897" s="99"/>
      <c r="Z3897" s="99"/>
      <c r="AA3897" s="99">
        <v>99446</v>
      </c>
      <c r="AB3897" s="99">
        <v>99446</v>
      </c>
      <c r="AC3897">
        <f t="shared" si="120"/>
        <v>1000</v>
      </c>
      <c r="AD3897" t="str">
        <f t="shared" si="121"/>
        <v>308</v>
      </c>
    </row>
    <row r="3898" spans="1:30" hidden="1" x14ac:dyDescent="0.25">
      <c r="A3898" s="97" t="s">
        <v>1824</v>
      </c>
      <c r="B3898" s="97" t="s">
        <v>1568</v>
      </c>
      <c r="C3898" s="97" t="s">
        <v>140</v>
      </c>
      <c r="D3898" s="97">
        <v>13203</v>
      </c>
      <c r="E3898" s="97" t="s">
        <v>122</v>
      </c>
      <c r="F3898" s="98">
        <v>15</v>
      </c>
      <c r="G3898" s="98" t="s">
        <v>142</v>
      </c>
      <c r="H3898" s="97">
        <v>19</v>
      </c>
      <c r="I3898" s="97" t="s">
        <v>124</v>
      </c>
      <c r="J3898" s="97" t="s">
        <v>125</v>
      </c>
      <c r="K3898" s="97" t="s">
        <v>1825</v>
      </c>
      <c r="L3898" s="97"/>
      <c r="M3898" s="97"/>
      <c r="N3898" s="97" t="s">
        <v>1826</v>
      </c>
      <c r="O3898" s="97" t="s">
        <v>1571</v>
      </c>
      <c r="P3898" s="97" t="s">
        <v>147</v>
      </c>
      <c r="Q3898" s="97" t="s">
        <v>153</v>
      </c>
      <c r="R3898" s="97" t="s">
        <v>131</v>
      </c>
      <c r="S3898" s="97" t="s">
        <v>149</v>
      </c>
      <c r="T3898" s="97" t="s">
        <v>150</v>
      </c>
      <c r="U3898" s="97" t="s">
        <v>134</v>
      </c>
      <c r="V3898" s="97" t="s">
        <v>135</v>
      </c>
      <c r="W3898" s="97" t="s">
        <v>136</v>
      </c>
      <c r="X3898" s="97"/>
      <c r="Y3898" s="99"/>
      <c r="Z3898" s="99"/>
      <c r="AA3898" s="99">
        <v>397784</v>
      </c>
      <c r="AB3898" s="99">
        <v>397784</v>
      </c>
      <c r="AC3898">
        <f t="shared" si="120"/>
        <v>1000</v>
      </c>
      <c r="AD3898" t="str">
        <f t="shared" si="121"/>
        <v>308</v>
      </c>
    </row>
    <row r="3899" spans="1:30" hidden="1" x14ac:dyDescent="0.25">
      <c r="A3899" s="97" t="s">
        <v>1824</v>
      </c>
      <c r="B3899" s="97" t="s">
        <v>1568</v>
      </c>
      <c r="C3899" s="97" t="s">
        <v>140</v>
      </c>
      <c r="D3899" s="97">
        <v>14101</v>
      </c>
      <c r="E3899" s="97" t="s">
        <v>122</v>
      </c>
      <c r="F3899" s="98">
        <v>15</v>
      </c>
      <c r="G3899" s="98" t="s">
        <v>142</v>
      </c>
      <c r="H3899" s="97">
        <v>19</v>
      </c>
      <c r="I3899" s="97" t="s">
        <v>124</v>
      </c>
      <c r="J3899" s="97" t="s">
        <v>125</v>
      </c>
      <c r="K3899" s="97" t="s">
        <v>1825</v>
      </c>
      <c r="L3899" s="97"/>
      <c r="M3899" s="97"/>
      <c r="N3899" s="97" t="s">
        <v>1826</v>
      </c>
      <c r="O3899" s="97" t="s">
        <v>1571</v>
      </c>
      <c r="P3899" s="97" t="s">
        <v>147</v>
      </c>
      <c r="Q3899" s="97" t="s">
        <v>154</v>
      </c>
      <c r="R3899" s="97" t="s">
        <v>131</v>
      </c>
      <c r="S3899" s="97" t="s">
        <v>149</v>
      </c>
      <c r="T3899" s="97" t="s">
        <v>150</v>
      </c>
      <c r="U3899" s="97" t="s">
        <v>134</v>
      </c>
      <c r="V3899" s="97" t="s">
        <v>135</v>
      </c>
      <c r="W3899" s="97" t="s">
        <v>136</v>
      </c>
      <c r="X3899" s="97"/>
      <c r="Y3899" s="99"/>
      <c r="Z3899" s="99"/>
      <c r="AA3899" s="99">
        <v>131268.72</v>
      </c>
      <c r="AB3899" s="99">
        <v>131268.72</v>
      </c>
      <c r="AC3899">
        <f t="shared" si="120"/>
        <v>1000</v>
      </c>
      <c r="AD3899" t="str">
        <f t="shared" si="121"/>
        <v>308</v>
      </c>
    </row>
    <row r="3900" spans="1:30" hidden="1" x14ac:dyDescent="0.25">
      <c r="A3900" s="97" t="s">
        <v>1824</v>
      </c>
      <c r="B3900" s="97" t="s">
        <v>1568</v>
      </c>
      <c r="C3900" s="97" t="s">
        <v>140</v>
      </c>
      <c r="D3900" s="97">
        <v>14103</v>
      </c>
      <c r="E3900" s="97" t="s">
        <v>122</v>
      </c>
      <c r="F3900" s="98">
        <v>15</v>
      </c>
      <c r="G3900" s="98" t="s">
        <v>142</v>
      </c>
      <c r="H3900" s="97">
        <v>19</v>
      </c>
      <c r="I3900" s="97" t="s">
        <v>124</v>
      </c>
      <c r="J3900" s="97" t="s">
        <v>125</v>
      </c>
      <c r="K3900" s="97" t="s">
        <v>1825</v>
      </c>
      <c r="L3900" s="97"/>
      <c r="M3900" s="97"/>
      <c r="N3900" s="97" t="s">
        <v>1826</v>
      </c>
      <c r="O3900" s="97" t="s">
        <v>1571</v>
      </c>
      <c r="P3900" s="97" t="s">
        <v>147</v>
      </c>
      <c r="Q3900" s="97" t="s">
        <v>155</v>
      </c>
      <c r="R3900" s="97" t="s">
        <v>131</v>
      </c>
      <c r="S3900" s="97" t="s">
        <v>149</v>
      </c>
      <c r="T3900" s="97" t="s">
        <v>150</v>
      </c>
      <c r="U3900" s="97" t="s">
        <v>134</v>
      </c>
      <c r="V3900" s="97" t="s">
        <v>135</v>
      </c>
      <c r="W3900" s="97" t="s">
        <v>136</v>
      </c>
      <c r="X3900" s="97"/>
      <c r="Y3900" s="99"/>
      <c r="Z3900" s="99"/>
      <c r="AA3900" s="99">
        <v>53700.84</v>
      </c>
      <c r="AB3900" s="99">
        <v>53700.84</v>
      </c>
      <c r="AC3900">
        <f t="shared" si="120"/>
        <v>1000</v>
      </c>
      <c r="AD3900" t="str">
        <f t="shared" si="121"/>
        <v>308</v>
      </c>
    </row>
    <row r="3901" spans="1:30" hidden="1" x14ac:dyDescent="0.25">
      <c r="A3901" s="97" t="s">
        <v>1824</v>
      </c>
      <c r="B3901" s="97" t="s">
        <v>1568</v>
      </c>
      <c r="C3901" s="97" t="s">
        <v>140</v>
      </c>
      <c r="D3901" s="97">
        <v>14201</v>
      </c>
      <c r="E3901" s="97" t="s">
        <v>122</v>
      </c>
      <c r="F3901" s="98">
        <v>15</v>
      </c>
      <c r="G3901" s="98" t="s">
        <v>142</v>
      </c>
      <c r="H3901" s="97">
        <v>19</v>
      </c>
      <c r="I3901" s="97" t="s">
        <v>124</v>
      </c>
      <c r="J3901" s="97" t="s">
        <v>125</v>
      </c>
      <c r="K3901" s="97" t="s">
        <v>1825</v>
      </c>
      <c r="L3901" s="97"/>
      <c r="M3901" s="97"/>
      <c r="N3901" s="97" t="s">
        <v>1826</v>
      </c>
      <c r="O3901" s="97" t="s">
        <v>1571</v>
      </c>
      <c r="P3901" s="97" t="s">
        <v>147</v>
      </c>
      <c r="Q3901" s="97" t="s">
        <v>156</v>
      </c>
      <c r="R3901" s="97" t="s">
        <v>131</v>
      </c>
      <c r="S3901" s="97" t="s">
        <v>149</v>
      </c>
      <c r="T3901" s="97" t="s">
        <v>150</v>
      </c>
      <c r="U3901" s="97" t="s">
        <v>134</v>
      </c>
      <c r="V3901" s="97" t="s">
        <v>135</v>
      </c>
      <c r="W3901" s="97" t="s">
        <v>136</v>
      </c>
      <c r="X3901" s="97"/>
      <c r="Y3901" s="99"/>
      <c r="Z3901" s="99"/>
      <c r="AA3901" s="99">
        <v>119335.20000000001</v>
      </c>
      <c r="AB3901" s="99">
        <v>119335.2</v>
      </c>
      <c r="AC3901">
        <f t="shared" si="120"/>
        <v>1000</v>
      </c>
      <c r="AD3901" t="str">
        <f t="shared" si="121"/>
        <v>308</v>
      </c>
    </row>
    <row r="3902" spans="1:30" hidden="1" x14ac:dyDescent="0.25">
      <c r="A3902" s="97" t="s">
        <v>1824</v>
      </c>
      <c r="B3902" s="97" t="s">
        <v>1568</v>
      </c>
      <c r="C3902" s="97" t="s">
        <v>140</v>
      </c>
      <c r="D3902" s="97">
        <v>14301</v>
      </c>
      <c r="E3902" s="97" t="s">
        <v>122</v>
      </c>
      <c r="F3902" s="98">
        <v>15</v>
      </c>
      <c r="G3902" s="98" t="s">
        <v>142</v>
      </c>
      <c r="H3902" s="97">
        <v>19</v>
      </c>
      <c r="I3902" s="97" t="s">
        <v>124</v>
      </c>
      <c r="J3902" s="97" t="s">
        <v>125</v>
      </c>
      <c r="K3902" s="97" t="s">
        <v>1825</v>
      </c>
      <c r="L3902" s="97"/>
      <c r="M3902" s="97"/>
      <c r="N3902" s="97" t="s">
        <v>1826</v>
      </c>
      <c r="O3902" s="97" t="s">
        <v>1571</v>
      </c>
      <c r="P3902" s="97" t="s">
        <v>147</v>
      </c>
      <c r="Q3902" s="97" t="s">
        <v>178</v>
      </c>
      <c r="R3902" s="97" t="s">
        <v>131</v>
      </c>
      <c r="S3902" s="97" t="s">
        <v>149</v>
      </c>
      <c r="T3902" s="97" t="s">
        <v>150</v>
      </c>
      <c r="U3902" s="97" t="s">
        <v>134</v>
      </c>
      <c r="V3902" s="97" t="s">
        <v>135</v>
      </c>
      <c r="W3902" s="97" t="s">
        <v>136</v>
      </c>
      <c r="X3902" s="97"/>
      <c r="Y3902" s="99"/>
      <c r="Z3902" s="99"/>
      <c r="AA3902" s="99">
        <v>143202.23999999999</v>
      </c>
      <c r="AB3902" s="99">
        <v>143202.23999999999</v>
      </c>
      <c r="AC3902">
        <f t="shared" si="120"/>
        <v>1000</v>
      </c>
      <c r="AD3902" t="str">
        <f t="shared" si="121"/>
        <v>308</v>
      </c>
    </row>
    <row r="3903" spans="1:30" hidden="1" x14ac:dyDescent="0.25">
      <c r="A3903" t="s">
        <v>1824</v>
      </c>
      <c r="B3903" t="s">
        <v>1568</v>
      </c>
      <c r="C3903" t="s">
        <v>157</v>
      </c>
      <c r="D3903" t="s">
        <v>186</v>
      </c>
      <c r="E3903" t="s">
        <v>122</v>
      </c>
      <c r="F3903" t="s">
        <v>159</v>
      </c>
      <c r="G3903" t="s">
        <v>160</v>
      </c>
      <c r="H3903" t="s">
        <v>143</v>
      </c>
      <c r="I3903" t="s">
        <v>124</v>
      </c>
      <c r="J3903" t="s">
        <v>125</v>
      </c>
      <c r="K3903" t="s">
        <v>1827</v>
      </c>
      <c r="N3903" t="s">
        <v>1826</v>
      </c>
      <c r="O3903" t="s">
        <v>1571</v>
      </c>
      <c r="P3903" t="s">
        <v>162</v>
      </c>
      <c r="Q3903" t="s">
        <v>188</v>
      </c>
      <c r="R3903" t="s">
        <v>131</v>
      </c>
      <c r="S3903" t="s">
        <v>164</v>
      </c>
      <c r="T3903" t="s">
        <v>165</v>
      </c>
      <c r="U3903" t="s">
        <v>151</v>
      </c>
      <c r="V3903" t="s">
        <v>135</v>
      </c>
      <c r="W3903" t="s">
        <v>136</v>
      </c>
      <c r="X3903" t="s">
        <v>1828</v>
      </c>
      <c r="Y3903" s="94">
        <v>12000</v>
      </c>
      <c r="Z3903" s="94">
        <v>9000</v>
      </c>
      <c r="AA3903" s="94">
        <v>24000</v>
      </c>
      <c r="AB3903" s="94">
        <v>24000</v>
      </c>
      <c r="AC3903">
        <f t="shared" si="120"/>
        <v>2000</v>
      </c>
      <c r="AD3903" t="str">
        <f t="shared" si="121"/>
        <v>308</v>
      </c>
    </row>
    <row r="3904" spans="1:30" hidden="1" x14ac:dyDescent="0.25">
      <c r="A3904" t="s">
        <v>1824</v>
      </c>
      <c r="B3904" t="s">
        <v>1568</v>
      </c>
      <c r="C3904" t="s">
        <v>157</v>
      </c>
      <c r="D3904" t="s">
        <v>192</v>
      </c>
      <c r="E3904" t="s">
        <v>122</v>
      </c>
      <c r="F3904" t="s">
        <v>159</v>
      </c>
      <c r="G3904" t="s">
        <v>160</v>
      </c>
      <c r="H3904" t="s">
        <v>143</v>
      </c>
      <c r="I3904" t="s">
        <v>124</v>
      </c>
      <c r="J3904" t="s">
        <v>125</v>
      </c>
      <c r="K3904" t="s">
        <v>1827</v>
      </c>
      <c r="N3904" t="s">
        <v>1826</v>
      </c>
      <c r="O3904" t="s">
        <v>1571</v>
      </c>
      <c r="P3904" t="s">
        <v>162</v>
      </c>
      <c r="Q3904" t="s">
        <v>193</v>
      </c>
      <c r="R3904" t="s">
        <v>131</v>
      </c>
      <c r="S3904" t="s">
        <v>164</v>
      </c>
      <c r="T3904" t="s">
        <v>165</v>
      </c>
      <c r="U3904" t="s">
        <v>151</v>
      </c>
      <c r="V3904" t="s">
        <v>135</v>
      </c>
      <c r="W3904" t="s">
        <v>136</v>
      </c>
      <c r="X3904" t="s">
        <v>1828</v>
      </c>
      <c r="Y3904" s="94">
        <v>12000</v>
      </c>
      <c r="Z3904" s="94">
        <v>3000</v>
      </c>
      <c r="AA3904" s="94">
        <v>24000</v>
      </c>
      <c r="AB3904" s="94">
        <v>24000</v>
      </c>
      <c r="AC3904">
        <f t="shared" si="120"/>
        <v>2000</v>
      </c>
      <c r="AD3904" t="str">
        <f t="shared" si="121"/>
        <v>308</v>
      </c>
    </row>
    <row r="3905" spans="1:30" hidden="1" x14ac:dyDescent="0.25">
      <c r="A3905" t="s">
        <v>1824</v>
      </c>
      <c r="B3905" t="s">
        <v>1568</v>
      </c>
      <c r="C3905" t="s">
        <v>157</v>
      </c>
      <c r="D3905" t="s">
        <v>444</v>
      </c>
      <c r="E3905" t="s">
        <v>122</v>
      </c>
      <c r="F3905" t="s">
        <v>159</v>
      </c>
      <c r="G3905" t="s">
        <v>160</v>
      </c>
      <c r="H3905" t="s">
        <v>143</v>
      </c>
      <c r="I3905" t="s">
        <v>124</v>
      </c>
      <c r="J3905" t="s">
        <v>125</v>
      </c>
      <c r="K3905" t="s">
        <v>1827</v>
      </c>
      <c r="N3905" t="s">
        <v>1826</v>
      </c>
      <c r="O3905" t="s">
        <v>1571</v>
      </c>
      <c r="P3905" t="s">
        <v>162</v>
      </c>
      <c r="Q3905" t="s">
        <v>445</v>
      </c>
      <c r="R3905" t="s">
        <v>131</v>
      </c>
      <c r="S3905" t="s">
        <v>164</v>
      </c>
      <c r="T3905" t="s">
        <v>165</v>
      </c>
      <c r="U3905" t="s">
        <v>151</v>
      </c>
      <c r="V3905" t="s">
        <v>135</v>
      </c>
      <c r="W3905" t="s">
        <v>136</v>
      </c>
      <c r="X3905" t="s">
        <v>1828</v>
      </c>
      <c r="Y3905" s="94">
        <v>0</v>
      </c>
      <c r="Z3905" s="94">
        <v>9683064</v>
      </c>
      <c r="AA3905" s="94">
        <v>0</v>
      </c>
      <c r="AB3905" s="94">
        <v>0</v>
      </c>
      <c r="AC3905">
        <f t="shared" si="120"/>
        <v>2000</v>
      </c>
      <c r="AD3905" t="str">
        <f t="shared" si="121"/>
        <v>308</v>
      </c>
    </row>
    <row r="3906" spans="1:30" hidden="1" x14ac:dyDescent="0.25">
      <c r="A3906" t="s">
        <v>1829</v>
      </c>
      <c r="B3906" t="s">
        <v>597</v>
      </c>
      <c r="C3906" t="s">
        <v>1830</v>
      </c>
      <c r="D3906" t="s">
        <v>186</v>
      </c>
      <c r="E3906" t="s">
        <v>122</v>
      </c>
      <c r="F3906" t="s">
        <v>159</v>
      </c>
      <c r="G3906" t="s">
        <v>160</v>
      </c>
      <c r="H3906" t="s">
        <v>143</v>
      </c>
      <c r="I3906" t="s">
        <v>124</v>
      </c>
      <c r="J3906" t="s">
        <v>125</v>
      </c>
      <c r="K3906" t="s">
        <v>1831</v>
      </c>
      <c r="N3906" t="s">
        <v>1832</v>
      </c>
      <c r="O3906" t="s">
        <v>601</v>
      </c>
      <c r="P3906" t="s">
        <v>1833</v>
      </c>
      <c r="Q3906" t="s">
        <v>188</v>
      </c>
      <c r="R3906" t="s">
        <v>131</v>
      </c>
      <c r="S3906" t="s">
        <v>164</v>
      </c>
      <c r="T3906" t="s">
        <v>165</v>
      </c>
      <c r="U3906" t="s">
        <v>151</v>
      </c>
      <c r="V3906" t="s">
        <v>135</v>
      </c>
      <c r="W3906" t="s">
        <v>136</v>
      </c>
      <c r="X3906" t="s">
        <v>1834</v>
      </c>
      <c r="Y3906" s="94">
        <v>6000</v>
      </c>
      <c r="Z3906" s="94">
        <v>4500</v>
      </c>
      <c r="AA3906" s="94">
        <v>0</v>
      </c>
      <c r="AB3906" s="94">
        <v>0</v>
      </c>
      <c r="AC3906">
        <f t="shared" si="120"/>
        <v>2000</v>
      </c>
      <c r="AD3906" t="str">
        <f t="shared" si="121"/>
        <v>308</v>
      </c>
    </row>
    <row r="3907" spans="1:30" hidden="1" x14ac:dyDescent="0.25">
      <c r="A3907" t="s">
        <v>1829</v>
      </c>
      <c r="B3907" t="s">
        <v>597</v>
      </c>
      <c r="C3907" t="s">
        <v>1830</v>
      </c>
      <c r="D3907" t="s">
        <v>192</v>
      </c>
      <c r="E3907" t="s">
        <v>122</v>
      </c>
      <c r="F3907" t="s">
        <v>159</v>
      </c>
      <c r="G3907" t="s">
        <v>160</v>
      </c>
      <c r="H3907" t="s">
        <v>143</v>
      </c>
      <c r="I3907" t="s">
        <v>124</v>
      </c>
      <c r="J3907" t="s">
        <v>125</v>
      </c>
      <c r="K3907" t="s">
        <v>1831</v>
      </c>
      <c r="N3907" t="s">
        <v>1832</v>
      </c>
      <c r="O3907" t="s">
        <v>601</v>
      </c>
      <c r="P3907" t="s">
        <v>1833</v>
      </c>
      <c r="Q3907" t="s">
        <v>193</v>
      </c>
      <c r="R3907" t="s">
        <v>131</v>
      </c>
      <c r="S3907" t="s">
        <v>164</v>
      </c>
      <c r="T3907" t="s">
        <v>165</v>
      </c>
      <c r="U3907" t="s">
        <v>151</v>
      </c>
      <c r="V3907" t="s">
        <v>135</v>
      </c>
      <c r="W3907" t="s">
        <v>136</v>
      </c>
      <c r="X3907" t="s">
        <v>1834</v>
      </c>
      <c r="Y3907" s="94">
        <v>6000</v>
      </c>
      <c r="Z3907" s="94">
        <v>1500</v>
      </c>
      <c r="AA3907" s="94">
        <v>0</v>
      </c>
      <c r="AB3907" s="94">
        <v>0</v>
      </c>
      <c r="AC3907">
        <f t="shared" ref="AC3907:AC3970" si="122">MID(D3907,1,1)*1000</f>
        <v>2000</v>
      </c>
      <c r="AD3907" t="str">
        <f t="shared" ref="AD3907:AD3970" si="123">MID(A3907,6,3)</f>
        <v>308</v>
      </c>
    </row>
    <row r="3908" spans="1:30" hidden="1" x14ac:dyDescent="0.25">
      <c r="A3908" s="97" t="s">
        <v>1835</v>
      </c>
      <c r="B3908" s="97" t="s">
        <v>1836</v>
      </c>
      <c r="C3908" s="97" t="s">
        <v>1837</v>
      </c>
      <c r="D3908" s="97" t="s">
        <v>141</v>
      </c>
      <c r="E3908" s="97" t="s">
        <v>122</v>
      </c>
      <c r="F3908" s="98">
        <v>15</v>
      </c>
      <c r="G3908" s="98" t="s">
        <v>142</v>
      </c>
      <c r="H3908" s="97" t="s">
        <v>143</v>
      </c>
      <c r="I3908" s="97" t="s">
        <v>124</v>
      </c>
      <c r="J3908" s="97" t="s">
        <v>125</v>
      </c>
      <c r="K3908" s="97" t="s">
        <v>1838</v>
      </c>
      <c r="L3908" s="97"/>
      <c r="M3908" s="97"/>
      <c r="N3908" s="97" t="s">
        <v>1839</v>
      </c>
      <c r="O3908" s="97" t="s">
        <v>1840</v>
      </c>
      <c r="P3908" s="97" t="s">
        <v>1841</v>
      </c>
      <c r="Q3908" s="97" t="s">
        <v>148</v>
      </c>
      <c r="R3908" s="97" t="s">
        <v>131</v>
      </c>
      <c r="S3908" s="97" t="s">
        <v>149</v>
      </c>
      <c r="T3908" s="97" t="s">
        <v>150</v>
      </c>
      <c r="U3908" s="97" t="s">
        <v>151</v>
      </c>
      <c r="V3908" s="97" t="s">
        <v>135</v>
      </c>
      <c r="W3908" s="97" t="s">
        <v>136</v>
      </c>
      <c r="X3908" s="97"/>
      <c r="Y3908" s="99"/>
      <c r="Z3908" s="99"/>
      <c r="AA3908" s="99">
        <v>979968</v>
      </c>
      <c r="AB3908" s="99">
        <v>979968</v>
      </c>
      <c r="AC3908">
        <f t="shared" si="122"/>
        <v>1000</v>
      </c>
      <c r="AD3908" t="str">
        <f t="shared" si="123"/>
        <v>308</v>
      </c>
    </row>
    <row r="3909" spans="1:30" hidden="1" x14ac:dyDescent="0.25">
      <c r="A3909" s="97" t="s">
        <v>1835</v>
      </c>
      <c r="B3909" s="97" t="s">
        <v>1836</v>
      </c>
      <c r="C3909" s="97" t="s">
        <v>1837</v>
      </c>
      <c r="D3909" s="97">
        <v>12101</v>
      </c>
      <c r="E3909" s="97" t="s">
        <v>122</v>
      </c>
      <c r="F3909" s="98">
        <v>15</v>
      </c>
      <c r="G3909" s="98" t="s">
        <v>142</v>
      </c>
      <c r="H3909" s="97">
        <v>19</v>
      </c>
      <c r="I3909" s="97" t="s">
        <v>124</v>
      </c>
      <c r="J3909" s="97" t="s">
        <v>125</v>
      </c>
      <c r="K3909" s="97" t="s">
        <v>1838</v>
      </c>
      <c r="L3909" s="97"/>
      <c r="M3909" s="97"/>
      <c r="N3909" s="97" t="s">
        <v>1839</v>
      </c>
      <c r="O3909" s="97" t="s">
        <v>1840</v>
      </c>
      <c r="P3909" s="97" t="s">
        <v>1841</v>
      </c>
      <c r="Q3909" s="97" t="s">
        <v>182</v>
      </c>
      <c r="R3909" s="97" t="s">
        <v>131</v>
      </c>
      <c r="S3909" s="97" t="s">
        <v>149</v>
      </c>
      <c r="T3909" s="97" t="s">
        <v>150</v>
      </c>
      <c r="U3909" s="97" t="s">
        <v>134</v>
      </c>
      <c r="V3909" s="97" t="s">
        <v>135</v>
      </c>
      <c r="W3909" s="97" t="s">
        <v>136</v>
      </c>
      <c r="X3909" s="97" t="s">
        <v>1842</v>
      </c>
      <c r="Y3909" s="99">
        <v>3970694.76</v>
      </c>
      <c r="Z3909" s="99">
        <v>2007384.84</v>
      </c>
      <c r="AA3909" s="99">
        <v>14647116.41</v>
      </c>
      <c r="AB3909" s="99">
        <v>14647116.41</v>
      </c>
      <c r="AC3909">
        <f t="shared" si="122"/>
        <v>1000</v>
      </c>
      <c r="AD3909" t="str">
        <f t="shared" si="123"/>
        <v>308</v>
      </c>
    </row>
    <row r="3910" spans="1:30" hidden="1" x14ac:dyDescent="0.25">
      <c r="A3910" s="97" t="s">
        <v>1835</v>
      </c>
      <c r="B3910" s="97" t="s">
        <v>1836</v>
      </c>
      <c r="C3910" s="97" t="s">
        <v>1837</v>
      </c>
      <c r="D3910" s="97">
        <v>13201</v>
      </c>
      <c r="E3910" s="97" t="s">
        <v>122</v>
      </c>
      <c r="F3910" s="98">
        <v>15</v>
      </c>
      <c r="G3910" s="98" t="s">
        <v>142</v>
      </c>
      <c r="H3910" s="97">
        <v>19</v>
      </c>
      <c r="I3910" s="97" t="s">
        <v>124</v>
      </c>
      <c r="J3910" s="97" t="s">
        <v>125</v>
      </c>
      <c r="K3910" s="97" t="s">
        <v>1838</v>
      </c>
      <c r="L3910" s="97"/>
      <c r="M3910" s="97"/>
      <c r="N3910" s="97" t="s">
        <v>1839</v>
      </c>
      <c r="O3910" s="97" t="s">
        <v>1840</v>
      </c>
      <c r="P3910" s="97" t="s">
        <v>1841</v>
      </c>
      <c r="Q3910" s="97" t="s">
        <v>152</v>
      </c>
      <c r="R3910" s="97" t="s">
        <v>131</v>
      </c>
      <c r="S3910" s="97" t="s">
        <v>149</v>
      </c>
      <c r="T3910" s="97" t="s">
        <v>150</v>
      </c>
      <c r="U3910" s="97" t="s">
        <v>134</v>
      </c>
      <c r="V3910" s="97" t="s">
        <v>135</v>
      </c>
      <c r="W3910" s="97" t="s">
        <v>136</v>
      </c>
      <c r="X3910" s="97"/>
      <c r="Y3910" s="99"/>
      <c r="Z3910" s="99"/>
      <c r="AA3910" s="99">
        <v>40832</v>
      </c>
      <c r="AB3910" s="99">
        <v>40832</v>
      </c>
      <c r="AC3910">
        <f t="shared" si="122"/>
        <v>1000</v>
      </c>
      <c r="AD3910" t="str">
        <f t="shared" si="123"/>
        <v>308</v>
      </c>
    </row>
    <row r="3911" spans="1:30" hidden="1" x14ac:dyDescent="0.25">
      <c r="A3911" s="97" t="s">
        <v>1835</v>
      </c>
      <c r="B3911" s="97" t="s">
        <v>1836</v>
      </c>
      <c r="C3911" s="97" t="s">
        <v>1837</v>
      </c>
      <c r="D3911" s="97">
        <v>13203</v>
      </c>
      <c r="E3911" s="97" t="s">
        <v>122</v>
      </c>
      <c r="F3911" s="98">
        <v>15</v>
      </c>
      <c r="G3911" s="98" t="s">
        <v>142</v>
      </c>
      <c r="H3911" s="97">
        <v>19</v>
      </c>
      <c r="I3911" s="97" t="s">
        <v>124</v>
      </c>
      <c r="J3911" s="97" t="s">
        <v>125</v>
      </c>
      <c r="K3911" s="97" t="s">
        <v>1838</v>
      </c>
      <c r="L3911" s="97"/>
      <c r="M3911" s="97"/>
      <c r="N3911" s="97" t="s">
        <v>1839</v>
      </c>
      <c r="O3911" s="97" t="s">
        <v>1840</v>
      </c>
      <c r="P3911" s="97" t="s">
        <v>1841</v>
      </c>
      <c r="Q3911" s="97" t="s">
        <v>153</v>
      </c>
      <c r="R3911" s="97" t="s">
        <v>131</v>
      </c>
      <c r="S3911" s="97" t="s">
        <v>149</v>
      </c>
      <c r="T3911" s="97" t="s">
        <v>150</v>
      </c>
      <c r="U3911" s="97" t="s">
        <v>134</v>
      </c>
      <c r="V3911" s="97" t="s">
        <v>135</v>
      </c>
      <c r="W3911" s="97" t="s">
        <v>136</v>
      </c>
      <c r="X3911" s="97"/>
      <c r="Y3911" s="99"/>
      <c r="Z3911" s="99"/>
      <c r="AA3911" s="99">
        <v>163328</v>
      </c>
      <c r="AB3911" s="99">
        <v>163328</v>
      </c>
      <c r="AC3911">
        <f t="shared" si="122"/>
        <v>1000</v>
      </c>
      <c r="AD3911" t="str">
        <f t="shared" si="123"/>
        <v>308</v>
      </c>
    </row>
    <row r="3912" spans="1:30" hidden="1" x14ac:dyDescent="0.25">
      <c r="A3912" s="97" t="s">
        <v>1835</v>
      </c>
      <c r="B3912" s="97" t="s">
        <v>1836</v>
      </c>
      <c r="C3912" s="97" t="s">
        <v>1837</v>
      </c>
      <c r="D3912" s="97" t="s">
        <v>733</v>
      </c>
      <c r="E3912" s="97" t="s">
        <v>122</v>
      </c>
      <c r="F3912" s="98">
        <v>15</v>
      </c>
      <c r="G3912" s="98" t="s">
        <v>142</v>
      </c>
      <c r="H3912" s="97">
        <v>19</v>
      </c>
      <c r="I3912" s="97" t="s">
        <v>124</v>
      </c>
      <c r="J3912" s="97" t="s">
        <v>125</v>
      </c>
      <c r="K3912" s="97" t="s">
        <v>1838</v>
      </c>
      <c r="L3912" s="97"/>
      <c r="M3912" s="97"/>
      <c r="N3912" s="97" t="s">
        <v>1839</v>
      </c>
      <c r="O3912" s="97" t="s">
        <v>1840</v>
      </c>
      <c r="P3912" s="97" t="s">
        <v>1841</v>
      </c>
      <c r="Q3912" s="97" t="s">
        <v>734</v>
      </c>
      <c r="R3912" s="97" t="s">
        <v>131</v>
      </c>
      <c r="S3912" s="97" t="s">
        <v>149</v>
      </c>
      <c r="T3912" s="97" t="s">
        <v>150</v>
      </c>
      <c r="U3912" s="97" t="s">
        <v>134</v>
      </c>
      <c r="V3912" s="97" t="s">
        <v>135</v>
      </c>
      <c r="W3912" s="97" t="s">
        <v>136</v>
      </c>
      <c r="X3912" s="97" t="s">
        <v>1842</v>
      </c>
      <c r="Y3912" s="99">
        <v>3970694.76</v>
      </c>
      <c r="Z3912" s="99">
        <v>2007384.84</v>
      </c>
      <c r="AA3912" s="99">
        <v>2007384.84</v>
      </c>
      <c r="AB3912" s="99">
        <v>2007384.84</v>
      </c>
      <c r="AC3912">
        <f t="shared" si="122"/>
        <v>1000</v>
      </c>
      <c r="AD3912" t="str">
        <f t="shared" si="123"/>
        <v>308</v>
      </c>
    </row>
    <row r="3913" spans="1:30" hidden="1" x14ac:dyDescent="0.25">
      <c r="A3913" s="97" t="s">
        <v>1835</v>
      </c>
      <c r="B3913" s="97" t="s">
        <v>1836</v>
      </c>
      <c r="C3913" s="97" t="s">
        <v>1837</v>
      </c>
      <c r="D3913" s="97" t="s">
        <v>733</v>
      </c>
      <c r="E3913" s="97" t="s">
        <v>122</v>
      </c>
      <c r="F3913" s="98">
        <v>15</v>
      </c>
      <c r="G3913" s="98" t="s">
        <v>142</v>
      </c>
      <c r="H3913" s="97">
        <v>19</v>
      </c>
      <c r="I3913" s="97" t="s">
        <v>124</v>
      </c>
      <c r="J3913" s="97" t="s">
        <v>125</v>
      </c>
      <c r="K3913" s="97" t="s">
        <v>1838</v>
      </c>
      <c r="L3913" s="97"/>
      <c r="M3913" s="97"/>
      <c r="N3913" s="97" t="s">
        <v>1839</v>
      </c>
      <c r="O3913" s="97" t="s">
        <v>1840</v>
      </c>
      <c r="P3913" s="97" t="s">
        <v>1841</v>
      </c>
      <c r="Q3913" s="97" t="s">
        <v>734</v>
      </c>
      <c r="R3913" s="97" t="s">
        <v>131</v>
      </c>
      <c r="S3913" s="97" t="s">
        <v>149</v>
      </c>
      <c r="T3913" s="97" t="s">
        <v>150</v>
      </c>
      <c r="U3913" s="97" t="s">
        <v>134</v>
      </c>
      <c r="V3913" s="97" t="s">
        <v>135</v>
      </c>
      <c r="W3913" s="97" t="s">
        <v>136</v>
      </c>
      <c r="X3913" s="97" t="s">
        <v>1842</v>
      </c>
      <c r="Y3913" s="99">
        <v>0</v>
      </c>
      <c r="Z3913" s="99">
        <v>0</v>
      </c>
      <c r="AA3913" s="99">
        <v>0</v>
      </c>
      <c r="AB3913" s="99">
        <v>0</v>
      </c>
      <c r="AC3913">
        <f t="shared" si="122"/>
        <v>1000</v>
      </c>
      <c r="AD3913" t="str">
        <f t="shared" si="123"/>
        <v>308</v>
      </c>
    </row>
    <row r="3914" spans="1:30" hidden="1" x14ac:dyDescent="0.25">
      <c r="A3914" s="97" t="s">
        <v>1835</v>
      </c>
      <c r="B3914" s="97" t="s">
        <v>1836</v>
      </c>
      <c r="C3914" s="97" t="s">
        <v>1837</v>
      </c>
      <c r="D3914" s="97">
        <v>14101</v>
      </c>
      <c r="E3914" s="97" t="s">
        <v>122</v>
      </c>
      <c r="F3914" s="98">
        <v>15</v>
      </c>
      <c r="G3914" s="98" t="s">
        <v>142</v>
      </c>
      <c r="H3914" s="97">
        <v>19</v>
      </c>
      <c r="I3914" s="97" t="s">
        <v>124</v>
      </c>
      <c r="J3914" s="97" t="s">
        <v>125</v>
      </c>
      <c r="K3914" s="97" t="s">
        <v>1838</v>
      </c>
      <c r="L3914" s="97"/>
      <c r="M3914" s="97"/>
      <c r="N3914" s="97" t="s">
        <v>1839</v>
      </c>
      <c r="O3914" s="97" t="s">
        <v>1840</v>
      </c>
      <c r="P3914" s="97" t="s">
        <v>1841</v>
      </c>
      <c r="Q3914" s="97" t="s">
        <v>154</v>
      </c>
      <c r="R3914" s="97" t="s">
        <v>131</v>
      </c>
      <c r="S3914" s="97" t="s">
        <v>149</v>
      </c>
      <c r="T3914" s="97" t="s">
        <v>150</v>
      </c>
      <c r="U3914" s="97" t="s">
        <v>134</v>
      </c>
      <c r="V3914" s="97" t="s">
        <v>135</v>
      </c>
      <c r="W3914" s="97" t="s">
        <v>136</v>
      </c>
      <c r="X3914" s="97"/>
      <c r="Y3914" s="99"/>
      <c r="Z3914" s="99"/>
      <c r="AA3914" s="99">
        <v>53898.239999999998</v>
      </c>
      <c r="AB3914" s="99">
        <v>53898.239999999998</v>
      </c>
      <c r="AC3914">
        <f t="shared" si="122"/>
        <v>1000</v>
      </c>
      <c r="AD3914" t="str">
        <f t="shared" si="123"/>
        <v>308</v>
      </c>
    </row>
    <row r="3915" spans="1:30" hidden="1" x14ac:dyDescent="0.25">
      <c r="A3915" s="97" t="s">
        <v>1835</v>
      </c>
      <c r="B3915" s="97" t="s">
        <v>1836</v>
      </c>
      <c r="C3915" s="97" t="s">
        <v>1837</v>
      </c>
      <c r="D3915" s="97">
        <v>14103</v>
      </c>
      <c r="E3915" s="97" t="s">
        <v>122</v>
      </c>
      <c r="F3915" s="98">
        <v>15</v>
      </c>
      <c r="G3915" s="98" t="s">
        <v>142</v>
      </c>
      <c r="H3915" s="97">
        <v>19</v>
      </c>
      <c r="I3915" s="97" t="s">
        <v>124</v>
      </c>
      <c r="J3915" s="97" t="s">
        <v>125</v>
      </c>
      <c r="K3915" s="97" t="s">
        <v>1838</v>
      </c>
      <c r="L3915" s="97"/>
      <c r="M3915" s="97"/>
      <c r="N3915" s="97" t="s">
        <v>1839</v>
      </c>
      <c r="O3915" s="97" t="s">
        <v>1840</v>
      </c>
      <c r="P3915" s="97" t="s">
        <v>1841</v>
      </c>
      <c r="Q3915" s="97" t="s">
        <v>155</v>
      </c>
      <c r="R3915" s="97" t="s">
        <v>131</v>
      </c>
      <c r="S3915" s="97" t="s">
        <v>149</v>
      </c>
      <c r="T3915" s="97" t="s">
        <v>150</v>
      </c>
      <c r="U3915" s="97" t="s">
        <v>134</v>
      </c>
      <c r="V3915" s="97" t="s">
        <v>135</v>
      </c>
      <c r="W3915" s="97" t="s">
        <v>136</v>
      </c>
      <c r="X3915" s="97"/>
      <c r="Y3915" s="99"/>
      <c r="Z3915" s="99"/>
      <c r="AA3915" s="99">
        <v>22049.279999999999</v>
      </c>
      <c r="AB3915" s="99">
        <v>22049.279999999999</v>
      </c>
      <c r="AC3915">
        <f t="shared" si="122"/>
        <v>1000</v>
      </c>
      <c r="AD3915" t="str">
        <f t="shared" si="123"/>
        <v>308</v>
      </c>
    </row>
    <row r="3916" spans="1:30" hidden="1" x14ac:dyDescent="0.25">
      <c r="A3916" s="97" t="s">
        <v>1835</v>
      </c>
      <c r="B3916" s="97" t="s">
        <v>1836</v>
      </c>
      <c r="C3916" s="97" t="s">
        <v>1837</v>
      </c>
      <c r="D3916" s="97">
        <v>14201</v>
      </c>
      <c r="E3916" s="97" t="s">
        <v>122</v>
      </c>
      <c r="F3916" s="98">
        <v>15</v>
      </c>
      <c r="G3916" s="98" t="s">
        <v>142</v>
      </c>
      <c r="H3916" s="97">
        <v>19</v>
      </c>
      <c r="I3916" s="97" t="s">
        <v>124</v>
      </c>
      <c r="J3916" s="97" t="s">
        <v>125</v>
      </c>
      <c r="K3916" s="97" t="s">
        <v>1838</v>
      </c>
      <c r="L3916" s="97"/>
      <c r="M3916" s="97"/>
      <c r="N3916" s="97" t="s">
        <v>1839</v>
      </c>
      <c r="O3916" s="97" t="s">
        <v>1840</v>
      </c>
      <c r="P3916" s="97" t="s">
        <v>1841</v>
      </c>
      <c r="Q3916" s="97" t="s">
        <v>156</v>
      </c>
      <c r="R3916" s="97" t="s">
        <v>131</v>
      </c>
      <c r="S3916" s="97" t="s">
        <v>149</v>
      </c>
      <c r="T3916" s="97" t="s">
        <v>150</v>
      </c>
      <c r="U3916" s="97" t="s">
        <v>134</v>
      </c>
      <c r="V3916" s="97" t="s">
        <v>135</v>
      </c>
      <c r="W3916" s="97" t="s">
        <v>136</v>
      </c>
      <c r="X3916" s="97"/>
      <c r="Y3916" s="99"/>
      <c r="Z3916" s="99"/>
      <c r="AA3916" s="99">
        <v>48998.400000000001</v>
      </c>
      <c r="AB3916" s="99">
        <v>48998.400000000001</v>
      </c>
      <c r="AC3916">
        <f t="shared" si="122"/>
        <v>1000</v>
      </c>
      <c r="AD3916" t="str">
        <f t="shared" si="123"/>
        <v>308</v>
      </c>
    </row>
    <row r="3917" spans="1:30" hidden="1" x14ac:dyDescent="0.25">
      <c r="A3917" s="97" t="s">
        <v>1835</v>
      </c>
      <c r="B3917" s="97" t="s">
        <v>1836</v>
      </c>
      <c r="C3917" s="97" t="s">
        <v>1837</v>
      </c>
      <c r="D3917" s="97">
        <v>14301</v>
      </c>
      <c r="E3917" s="97" t="s">
        <v>122</v>
      </c>
      <c r="F3917" s="98">
        <v>15</v>
      </c>
      <c r="G3917" s="98" t="s">
        <v>142</v>
      </c>
      <c r="H3917" s="97">
        <v>19</v>
      </c>
      <c r="I3917" s="97" t="s">
        <v>124</v>
      </c>
      <c r="J3917" s="97" t="s">
        <v>125</v>
      </c>
      <c r="K3917" s="97" t="s">
        <v>1838</v>
      </c>
      <c r="L3917" s="97"/>
      <c r="M3917" s="97"/>
      <c r="N3917" s="97" t="s">
        <v>1839</v>
      </c>
      <c r="O3917" s="97" t="s">
        <v>1840</v>
      </c>
      <c r="P3917" s="97" t="s">
        <v>1841</v>
      </c>
      <c r="Q3917" s="97" t="s">
        <v>178</v>
      </c>
      <c r="R3917" s="97" t="s">
        <v>131</v>
      </c>
      <c r="S3917" s="97" t="s">
        <v>149</v>
      </c>
      <c r="T3917" s="97" t="s">
        <v>150</v>
      </c>
      <c r="U3917" s="97" t="s">
        <v>134</v>
      </c>
      <c r="V3917" s="97" t="s">
        <v>135</v>
      </c>
      <c r="W3917" s="97" t="s">
        <v>136</v>
      </c>
      <c r="X3917" s="97"/>
      <c r="Y3917" s="99"/>
      <c r="Z3917" s="99"/>
      <c r="AA3917" s="99">
        <v>58798.079999999994</v>
      </c>
      <c r="AB3917" s="99">
        <v>58798.080000000002</v>
      </c>
      <c r="AC3917">
        <f t="shared" si="122"/>
        <v>1000</v>
      </c>
      <c r="AD3917" t="str">
        <f t="shared" si="123"/>
        <v>308</v>
      </c>
    </row>
    <row r="3918" spans="1:30" hidden="1" x14ac:dyDescent="0.25">
      <c r="A3918" t="s">
        <v>1835</v>
      </c>
      <c r="B3918" t="s">
        <v>1836</v>
      </c>
      <c r="C3918" t="s">
        <v>1837</v>
      </c>
      <c r="D3918" t="s">
        <v>186</v>
      </c>
      <c r="E3918" t="s">
        <v>122</v>
      </c>
      <c r="F3918" t="s">
        <v>159</v>
      </c>
      <c r="G3918" t="s">
        <v>160</v>
      </c>
      <c r="H3918" t="s">
        <v>143</v>
      </c>
      <c r="I3918" t="s">
        <v>431</v>
      </c>
      <c r="J3918" t="s">
        <v>125</v>
      </c>
      <c r="K3918" t="s">
        <v>1838</v>
      </c>
      <c r="N3918" t="s">
        <v>1839</v>
      </c>
      <c r="O3918" t="s">
        <v>1840</v>
      </c>
      <c r="P3918" t="s">
        <v>1841</v>
      </c>
      <c r="Q3918" t="s">
        <v>188</v>
      </c>
      <c r="R3918" t="s">
        <v>131</v>
      </c>
      <c r="S3918" t="s">
        <v>164</v>
      </c>
      <c r="T3918" t="s">
        <v>165</v>
      </c>
      <c r="U3918" t="s">
        <v>151</v>
      </c>
      <c r="V3918" t="s">
        <v>1843</v>
      </c>
      <c r="W3918" t="s">
        <v>136</v>
      </c>
      <c r="X3918" t="s">
        <v>1842</v>
      </c>
      <c r="Y3918" s="94">
        <v>0</v>
      </c>
      <c r="Z3918" s="94">
        <v>0</v>
      </c>
      <c r="AA3918" s="94">
        <v>288400</v>
      </c>
      <c r="AB3918" s="94">
        <v>288400</v>
      </c>
      <c r="AC3918">
        <f t="shared" si="122"/>
        <v>2000</v>
      </c>
      <c r="AD3918" t="str">
        <f t="shared" si="123"/>
        <v>308</v>
      </c>
    </row>
    <row r="3919" spans="1:30" hidden="1" x14ac:dyDescent="0.25">
      <c r="A3919" t="s">
        <v>1835</v>
      </c>
      <c r="B3919" t="s">
        <v>1836</v>
      </c>
      <c r="C3919" t="s">
        <v>1837</v>
      </c>
      <c r="D3919" t="s">
        <v>186</v>
      </c>
      <c r="E3919" t="s">
        <v>122</v>
      </c>
      <c r="F3919" t="s">
        <v>159</v>
      </c>
      <c r="G3919" t="s">
        <v>160</v>
      </c>
      <c r="H3919" t="s">
        <v>143</v>
      </c>
      <c r="I3919" t="s">
        <v>124</v>
      </c>
      <c r="J3919" t="s">
        <v>125</v>
      </c>
      <c r="K3919" t="s">
        <v>1838</v>
      </c>
      <c r="N3919" t="s">
        <v>1839</v>
      </c>
      <c r="O3919" t="s">
        <v>1840</v>
      </c>
      <c r="P3919" t="s">
        <v>1841</v>
      </c>
      <c r="Q3919" t="s">
        <v>188</v>
      </c>
      <c r="R3919" t="s">
        <v>131</v>
      </c>
      <c r="S3919" t="s">
        <v>164</v>
      </c>
      <c r="T3919" t="s">
        <v>165</v>
      </c>
      <c r="U3919" t="s">
        <v>151</v>
      </c>
      <c r="V3919" t="s">
        <v>135</v>
      </c>
      <c r="W3919" t="s">
        <v>136</v>
      </c>
      <c r="X3919" t="s">
        <v>1842</v>
      </c>
      <c r="Y3919" s="94">
        <v>12000</v>
      </c>
      <c r="Z3919" s="94">
        <v>0</v>
      </c>
      <c r="AA3919" s="94">
        <v>12000</v>
      </c>
      <c r="AB3919" s="94">
        <v>12000</v>
      </c>
      <c r="AC3919">
        <f t="shared" si="122"/>
        <v>2000</v>
      </c>
      <c r="AD3919" t="str">
        <f t="shared" si="123"/>
        <v>308</v>
      </c>
    </row>
    <row r="3920" spans="1:30" hidden="1" x14ac:dyDescent="0.25">
      <c r="A3920" t="s">
        <v>1835</v>
      </c>
      <c r="B3920" t="s">
        <v>1836</v>
      </c>
      <c r="C3920" t="s">
        <v>1837</v>
      </c>
      <c r="D3920" t="s">
        <v>186</v>
      </c>
      <c r="E3920" t="s">
        <v>122</v>
      </c>
      <c r="F3920" t="s">
        <v>159</v>
      </c>
      <c r="G3920" t="s">
        <v>1844</v>
      </c>
      <c r="H3920" t="s">
        <v>304</v>
      </c>
      <c r="I3920" t="s">
        <v>124</v>
      </c>
      <c r="J3920" t="s">
        <v>125</v>
      </c>
      <c r="K3920" t="s">
        <v>1838</v>
      </c>
      <c r="N3920" t="s">
        <v>1839</v>
      </c>
      <c r="O3920" t="s">
        <v>1840</v>
      </c>
      <c r="P3920" t="s">
        <v>1841</v>
      </c>
      <c r="Q3920" t="s">
        <v>188</v>
      </c>
      <c r="R3920" t="s">
        <v>131</v>
      </c>
      <c r="S3920" t="s">
        <v>164</v>
      </c>
      <c r="T3920" t="s">
        <v>1845</v>
      </c>
      <c r="U3920" t="s">
        <v>134</v>
      </c>
      <c r="V3920" t="s">
        <v>135</v>
      </c>
      <c r="W3920" t="s">
        <v>136</v>
      </c>
      <c r="X3920" t="s">
        <v>1846</v>
      </c>
      <c r="AA3920" s="94">
        <v>227500</v>
      </c>
      <c r="AB3920" s="94">
        <v>227500</v>
      </c>
      <c r="AC3920">
        <f t="shared" si="122"/>
        <v>2000</v>
      </c>
      <c r="AD3920" t="str">
        <f t="shared" si="123"/>
        <v>308</v>
      </c>
    </row>
    <row r="3921" spans="1:30" hidden="1" x14ac:dyDescent="0.25">
      <c r="A3921" t="s">
        <v>1835</v>
      </c>
      <c r="B3921" t="s">
        <v>1836</v>
      </c>
      <c r="C3921" t="s">
        <v>1837</v>
      </c>
      <c r="D3921" t="s">
        <v>192</v>
      </c>
      <c r="E3921" t="s">
        <v>122</v>
      </c>
      <c r="F3921" t="s">
        <v>159</v>
      </c>
      <c r="G3921" t="s">
        <v>160</v>
      </c>
      <c r="H3921" t="s">
        <v>143</v>
      </c>
      <c r="I3921" t="s">
        <v>431</v>
      </c>
      <c r="J3921" t="s">
        <v>125</v>
      </c>
      <c r="K3921" t="s">
        <v>1838</v>
      </c>
      <c r="N3921" t="s">
        <v>1839</v>
      </c>
      <c r="O3921" t="s">
        <v>1840</v>
      </c>
      <c r="P3921" t="s">
        <v>1841</v>
      </c>
      <c r="Q3921" t="s">
        <v>193</v>
      </c>
      <c r="R3921" t="s">
        <v>131</v>
      </c>
      <c r="S3921" t="s">
        <v>164</v>
      </c>
      <c r="T3921" t="s">
        <v>165</v>
      </c>
      <c r="U3921" t="s">
        <v>151</v>
      </c>
      <c r="V3921" t="s">
        <v>1843</v>
      </c>
      <c r="W3921" t="s">
        <v>136</v>
      </c>
      <c r="X3921" t="s">
        <v>1842</v>
      </c>
      <c r="Y3921" s="94">
        <v>0</v>
      </c>
      <c r="Z3921" s="94">
        <v>0</v>
      </c>
      <c r="AA3921" s="94">
        <v>108150</v>
      </c>
      <c r="AB3921" s="94">
        <v>108150</v>
      </c>
      <c r="AC3921">
        <f t="shared" si="122"/>
        <v>2000</v>
      </c>
      <c r="AD3921" t="str">
        <f t="shared" si="123"/>
        <v>308</v>
      </c>
    </row>
    <row r="3922" spans="1:30" hidden="1" x14ac:dyDescent="0.25">
      <c r="A3922" t="s">
        <v>1835</v>
      </c>
      <c r="B3922" t="s">
        <v>1836</v>
      </c>
      <c r="C3922" t="s">
        <v>1837</v>
      </c>
      <c r="D3922" t="s">
        <v>192</v>
      </c>
      <c r="E3922" t="s">
        <v>122</v>
      </c>
      <c r="F3922" t="s">
        <v>159</v>
      </c>
      <c r="G3922" t="s">
        <v>160</v>
      </c>
      <c r="H3922" t="s">
        <v>143</v>
      </c>
      <c r="I3922" t="s">
        <v>124</v>
      </c>
      <c r="J3922" t="s">
        <v>125</v>
      </c>
      <c r="K3922" t="s">
        <v>1838</v>
      </c>
      <c r="N3922" t="s">
        <v>1839</v>
      </c>
      <c r="O3922" t="s">
        <v>1840</v>
      </c>
      <c r="P3922" t="s">
        <v>1841</v>
      </c>
      <c r="Q3922" t="s">
        <v>193</v>
      </c>
      <c r="R3922" t="s">
        <v>131</v>
      </c>
      <c r="S3922" t="s">
        <v>164</v>
      </c>
      <c r="T3922" t="s">
        <v>165</v>
      </c>
      <c r="U3922" t="s">
        <v>151</v>
      </c>
      <c r="V3922" t="s">
        <v>135</v>
      </c>
      <c r="W3922" t="s">
        <v>136</v>
      </c>
      <c r="X3922" t="s">
        <v>1842</v>
      </c>
      <c r="Y3922" s="94">
        <v>12000</v>
      </c>
      <c r="Z3922" s="94">
        <v>0</v>
      </c>
      <c r="AA3922" s="94">
        <v>12000</v>
      </c>
      <c r="AB3922" s="94">
        <v>12000</v>
      </c>
      <c r="AC3922">
        <f t="shared" si="122"/>
        <v>2000</v>
      </c>
      <c r="AD3922" t="str">
        <f t="shared" si="123"/>
        <v>308</v>
      </c>
    </row>
    <row r="3923" spans="1:30" hidden="1" x14ac:dyDescent="0.25">
      <c r="A3923" t="s">
        <v>1835</v>
      </c>
      <c r="B3923" t="s">
        <v>1836</v>
      </c>
      <c r="C3923" t="s">
        <v>1837</v>
      </c>
      <c r="D3923" t="s">
        <v>192</v>
      </c>
      <c r="E3923" t="s">
        <v>122</v>
      </c>
      <c r="F3923" t="s">
        <v>159</v>
      </c>
      <c r="G3923" t="s">
        <v>1844</v>
      </c>
      <c r="H3923" t="s">
        <v>304</v>
      </c>
      <c r="I3923" t="s">
        <v>124</v>
      </c>
      <c r="J3923" t="s">
        <v>125</v>
      </c>
      <c r="K3923" t="s">
        <v>1838</v>
      </c>
      <c r="N3923" t="s">
        <v>1839</v>
      </c>
      <c r="O3923" t="s">
        <v>1840</v>
      </c>
      <c r="P3923" t="s">
        <v>1841</v>
      </c>
      <c r="Q3923" t="s">
        <v>193</v>
      </c>
      <c r="R3923" t="s">
        <v>131</v>
      </c>
      <c r="S3923" t="s">
        <v>164</v>
      </c>
      <c r="T3923" t="s">
        <v>1845</v>
      </c>
      <c r="U3923" t="s">
        <v>134</v>
      </c>
      <c r="V3923" t="s">
        <v>135</v>
      </c>
      <c r="W3923" t="s">
        <v>136</v>
      </c>
      <c r="X3923" t="s">
        <v>1846</v>
      </c>
      <c r="AA3923" s="94">
        <v>237500</v>
      </c>
      <c r="AB3923" s="94">
        <v>237500</v>
      </c>
      <c r="AC3923">
        <f t="shared" si="122"/>
        <v>2000</v>
      </c>
      <c r="AD3923" t="str">
        <f t="shared" si="123"/>
        <v>308</v>
      </c>
    </row>
    <row r="3924" spans="1:30" hidden="1" x14ac:dyDescent="0.25">
      <c r="A3924" t="s">
        <v>1835</v>
      </c>
      <c r="B3924" t="s">
        <v>1836</v>
      </c>
      <c r="C3924" t="s">
        <v>1837</v>
      </c>
      <c r="D3924" t="s">
        <v>198</v>
      </c>
      <c r="E3924" t="s">
        <v>122</v>
      </c>
      <c r="F3924" t="s">
        <v>159</v>
      </c>
      <c r="G3924" t="s">
        <v>160</v>
      </c>
      <c r="H3924" t="s">
        <v>143</v>
      </c>
      <c r="I3924" t="s">
        <v>431</v>
      </c>
      <c r="J3924" t="s">
        <v>125</v>
      </c>
      <c r="K3924" t="s">
        <v>1838</v>
      </c>
      <c r="N3924" t="s">
        <v>1839</v>
      </c>
      <c r="O3924" t="s">
        <v>1840</v>
      </c>
      <c r="P3924" t="s">
        <v>1841</v>
      </c>
      <c r="Q3924" t="s">
        <v>199</v>
      </c>
      <c r="R3924" t="s">
        <v>131</v>
      </c>
      <c r="S3924" t="s">
        <v>164</v>
      </c>
      <c r="T3924" t="s">
        <v>165</v>
      </c>
      <c r="U3924" t="s">
        <v>151</v>
      </c>
      <c r="V3924" t="s">
        <v>1843</v>
      </c>
      <c r="W3924" t="s">
        <v>136</v>
      </c>
      <c r="X3924" t="s">
        <v>1842</v>
      </c>
      <c r="Y3924" s="94">
        <v>0</v>
      </c>
      <c r="Z3924" s="94">
        <v>0</v>
      </c>
      <c r="AA3924" s="94">
        <v>36050</v>
      </c>
      <c r="AB3924" s="94">
        <v>36050</v>
      </c>
      <c r="AC3924">
        <f t="shared" si="122"/>
        <v>2000</v>
      </c>
      <c r="AD3924" t="str">
        <f t="shared" si="123"/>
        <v>308</v>
      </c>
    </row>
    <row r="3925" spans="1:30" hidden="1" x14ac:dyDescent="0.25">
      <c r="A3925" t="s">
        <v>1835</v>
      </c>
      <c r="B3925" t="s">
        <v>1836</v>
      </c>
      <c r="C3925" t="s">
        <v>1837</v>
      </c>
      <c r="D3925" t="s">
        <v>198</v>
      </c>
      <c r="E3925" t="s">
        <v>122</v>
      </c>
      <c r="F3925" t="s">
        <v>159</v>
      </c>
      <c r="G3925" t="s">
        <v>160</v>
      </c>
      <c r="H3925" t="s">
        <v>143</v>
      </c>
      <c r="I3925" t="s">
        <v>124</v>
      </c>
      <c r="J3925" t="s">
        <v>125</v>
      </c>
      <c r="K3925" t="s">
        <v>1838</v>
      </c>
      <c r="N3925" t="s">
        <v>1839</v>
      </c>
      <c r="O3925" t="s">
        <v>1840</v>
      </c>
      <c r="P3925" t="s">
        <v>1841</v>
      </c>
      <c r="Q3925" t="s">
        <v>199</v>
      </c>
      <c r="R3925" t="s">
        <v>131</v>
      </c>
      <c r="S3925" t="s">
        <v>164</v>
      </c>
      <c r="T3925" t="s">
        <v>165</v>
      </c>
      <c r="U3925" t="s">
        <v>151</v>
      </c>
      <c r="V3925" t="s">
        <v>135</v>
      </c>
      <c r="W3925" t="s">
        <v>136</v>
      </c>
      <c r="X3925" t="s">
        <v>1842</v>
      </c>
      <c r="Y3925" s="94">
        <v>8000</v>
      </c>
      <c r="Z3925" s="94">
        <v>0</v>
      </c>
      <c r="AA3925" s="94">
        <v>4120</v>
      </c>
      <c r="AB3925" s="94">
        <v>4120</v>
      </c>
      <c r="AC3925">
        <f t="shared" si="122"/>
        <v>2000</v>
      </c>
      <c r="AD3925" t="str">
        <f t="shared" si="123"/>
        <v>308</v>
      </c>
    </row>
    <row r="3926" spans="1:30" hidden="1" x14ac:dyDescent="0.25">
      <c r="A3926" t="s">
        <v>1835</v>
      </c>
      <c r="B3926" t="s">
        <v>1836</v>
      </c>
      <c r="C3926" t="s">
        <v>1837</v>
      </c>
      <c r="D3926" t="s">
        <v>214</v>
      </c>
      <c r="E3926" t="s">
        <v>122</v>
      </c>
      <c r="F3926" t="s">
        <v>159</v>
      </c>
      <c r="G3926" t="s">
        <v>160</v>
      </c>
      <c r="H3926" t="s">
        <v>143</v>
      </c>
      <c r="I3926" t="s">
        <v>431</v>
      </c>
      <c r="J3926" t="s">
        <v>125</v>
      </c>
      <c r="K3926" t="s">
        <v>1838</v>
      </c>
      <c r="N3926" t="s">
        <v>1839</v>
      </c>
      <c r="O3926" t="s">
        <v>1840</v>
      </c>
      <c r="P3926" t="s">
        <v>1841</v>
      </c>
      <c r="Q3926" t="s">
        <v>215</v>
      </c>
      <c r="R3926" t="s">
        <v>131</v>
      </c>
      <c r="S3926" t="s">
        <v>164</v>
      </c>
      <c r="T3926" t="s">
        <v>165</v>
      </c>
      <c r="U3926" t="s">
        <v>151</v>
      </c>
      <c r="V3926" t="s">
        <v>1843</v>
      </c>
      <c r="W3926" t="s">
        <v>136</v>
      </c>
      <c r="X3926" t="s">
        <v>1842</v>
      </c>
      <c r="Y3926" s="94">
        <v>0</v>
      </c>
      <c r="Z3926" s="94">
        <v>90000</v>
      </c>
      <c r="AA3926" s="94">
        <v>92700</v>
      </c>
      <c r="AB3926" s="94">
        <v>92700</v>
      </c>
      <c r="AC3926">
        <f t="shared" si="122"/>
        <v>2000</v>
      </c>
      <c r="AD3926" t="str">
        <f t="shared" si="123"/>
        <v>308</v>
      </c>
    </row>
    <row r="3927" spans="1:30" hidden="1" x14ac:dyDescent="0.25">
      <c r="A3927" t="s">
        <v>1835</v>
      </c>
      <c r="B3927" t="s">
        <v>1836</v>
      </c>
      <c r="C3927" t="s">
        <v>1837</v>
      </c>
      <c r="D3927" t="s">
        <v>299</v>
      </c>
      <c r="E3927" t="s">
        <v>122</v>
      </c>
      <c r="F3927" t="s">
        <v>159</v>
      </c>
      <c r="G3927" t="s">
        <v>160</v>
      </c>
      <c r="H3927" t="s">
        <v>143</v>
      </c>
      <c r="I3927" t="s">
        <v>124</v>
      </c>
      <c r="J3927" t="s">
        <v>125</v>
      </c>
      <c r="K3927" t="s">
        <v>1838</v>
      </c>
      <c r="N3927" t="s">
        <v>1839</v>
      </c>
      <c r="O3927" t="s">
        <v>1840</v>
      </c>
      <c r="P3927" t="s">
        <v>1841</v>
      </c>
      <c r="Q3927" t="s">
        <v>300</v>
      </c>
      <c r="R3927" t="s">
        <v>131</v>
      </c>
      <c r="S3927" t="s">
        <v>164</v>
      </c>
      <c r="T3927" t="s">
        <v>165</v>
      </c>
      <c r="U3927" t="s">
        <v>151</v>
      </c>
      <c r="V3927" t="s">
        <v>135</v>
      </c>
      <c r="W3927" t="s">
        <v>136</v>
      </c>
      <c r="X3927" t="s">
        <v>1842</v>
      </c>
      <c r="Y3927" s="94">
        <v>5304.51</v>
      </c>
      <c r="Z3927" s="94">
        <v>0</v>
      </c>
      <c r="AA3927" s="94">
        <v>0</v>
      </c>
      <c r="AB3927" s="94">
        <v>0</v>
      </c>
      <c r="AC3927">
        <f t="shared" si="122"/>
        <v>3000</v>
      </c>
      <c r="AD3927" t="str">
        <f t="shared" si="123"/>
        <v>308</v>
      </c>
    </row>
    <row r="3928" spans="1:30" hidden="1" x14ac:dyDescent="0.25">
      <c r="A3928" t="s">
        <v>1835</v>
      </c>
      <c r="B3928" t="s">
        <v>1836</v>
      </c>
      <c r="C3928" t="s">
        <v>1837</v>
      </c>
      <c r="D3928" t="s">
        <v>244</v>
      </c>
      <c r="E3928" t="s">
        <v>122</v>
      </c>
      <c r="F3928" t="s">
        <v>159</v>
      </c>
      <c r="G3928" t="s">
        <v>160</v>
      </c>
      <c r="H3928" t="s">
        <v>143</v>
      </c>
      <c r="I3928" t="s">
        <v>124</v>
      </c>
      <c r="J3928" t="s">
        <v>125</v>
      </c>
      <c r="K3928" t="s">
        <v>1838</v>
      </c>
      <c r="N3928" t="s">
        <v>1839</v>
      </c>
      <c r="O3928" t="s">
        <v>1840</v>
      </c>
      <c r="P3928" t="s">
        <v>1841</v>
      </c>
      <c r="Q3928" t="s">
        <v>245</v>
      </c>
      <c r="R3928" t="s">
        <v>131</v>
      </c>
      <c r="S3928" t="s">
        <v>164</v>
      </c>
      <c r="T3928" t="s">
        <v>165</v>
      </c>
      <c r="U3928" t="s">
        <v>151</v>
      </c>
      <c r="V3928" t="s">
        <v>135</v>
      </c>
      <c r="W3928" t="s">
        <v>136</v>
      </c>
      <c r="X3928" t="s">
        <v>1842</v>
      </c>
      <c r="Y3928" s="94">
        <v>1538209.42</v>
      </c>
      <c r="Z3928" s="94">
        <v>1538209.416</v>
      </c>
      <c r="AA3928" s="94">
        <v>1584355.69848</v>
      </c>
      <c r="AB3928" s="94">
        <v>1584355.7</v>
      </c>
      <c r="AC3928">
        <f t="shared" si="122"/>
        <v>3000</v>
      </c>
      <c r="AD3928" t="str">
        <f t="shared" si="123"/>
        <v>308</v>
      </c>
    </row>
    <row r="3929" spans="1:30" hidden="1" x14ac:dyDescent="0.25">
      <c r="A3929" t="s">
        <v>1835</v>
      </c>
      <c r="B3929" t="s">
        <v>1836</v>
      </c>
      <c r="C3929" t="s">
        <v>1837</v>
      </c>
      <c r="D3929" t="s">
        <v>256</v>
      </c>
      <c r="E3929" t="s">
        <v>122</v>
      </c>
      <c r="F3929" t="s">
        <v>159</v>
      </c>
      <c r="G3929" t="s">
        <v>160</v>
      </c>
      <c r="H3929" t="s">
        <v>143</v>
      </c>
      <c r="I3929" t="s">
        <v>431</v>
      </c>
      <c r="J3929" t="s">
        <v>125</v>
      </c>
      <c r="K3929" t="s">
        <v>1838</v>
      </c>
      <c r="N3929" t="s">
        <v>1839</v>
      </c>
      <c r="O3929" t="s">
        <v>1840</v>
      </c>
      <c r="P3929" t="s">
        <v>1841</v>
      </c>
      <c r="Q3929" t="s">
        <v>257</v>
      </c>
      <c r="R3929" t="s">
        <v>131</v>
      </c>
      <c r="S3929" t="s">
        <v>164</v>
      </c>
      <c r="T3929" t="s">
        <v>165</v>
      </c>
      <c r="U3929" t="s">
        <v>151</v>
      </c>
      <c r="V3929" t="s">
        <v>1843</v>
      </c>
      <c r="W3929" t="s">
        <v>136</v>
      </c>
      <c r="X3929" t="s">
        <v>1842</v>
      </c>
      <c r="Y3929" s="94">
        <v>0</v>
      </c>
      <c r="Z3929" s="94">
        <v>0</v>
      </c>
      <c r="AA3929" s="94">
        <v>309000</v>
      </c>
      <c r="AB3929" s="94">
        <v>309000</v>
      </c>
      <c r="AC3929">
        <f t="shared" si="122"/>
        <v>3000</v>
      </c>
      <c r="AD3929" t="str">
        <f t="shared" si="123"/>
        <v>308</v>
      </c>
    </row>
    <row r="3930" spans="1:30" hidden="1" x14ac:dyDescent="0.25">
      <c r="A3930" t="s">
        <v>1835</v>
      </c>
      <c r="B3930" t="s">
        <v>1836</v>
      </c>
      <c r="C3930" t="s">
        <v>1837</v>
      </c>
      <c r="D3930" t="s">
        <v>172</v>
      </c>
      <c r="E3930" t="s">
        <v>122</v>
      </c>
      <c r="F3930" t="s">
        <v>159</v>
      </c>
      <c r="G3930" t="s">
        <v>160</v>
      </c>
      <c r="H3930" t="s">
        <v>143</v>
      </c>
      <c r="I3930" t="s">
        <v>431</v>
      </c>
      <c r="J3930" t="s">
        <v>125</v>
      </c>
      <c r="K3930" t="s">
        <v>1838</v>
      </c>
      <c r="N3930" t="s">
        <v>1839</v>
      </c>
      <c r="O3930" t="s">
        <v>1840</v>
      </c>
      <c r="P3930" t="s">
        <v>1841</v>
      </c>
      <c r="Q3930" t="s">
        <v>173</v>
      </c>
      <c r="R3930" t="s">
        <v>131</v>
      </c>
      <c r="S3930" t="s">
        <v>164</v>
      </c>
      <c r="T3930" t="s">
        <v>165</v>
      </c>
      <c r="U3930" t="s">
        <v>151</v>
      </c>
      <c r="V3930" t="s">
        <v>1843</v>
      </c>
      <c r="W3930" t="s">
        <v>136</v>
      </c>
      <c r="X3930" t="s">
        <v>1842</v>
      </c>
      <c r="Y3930" s="94">
        <v>0</v>
      </c>
      <c r="Z3930" s="94">
        <v>0</v>
      </c>
      <c r="AA3930" s="94">
        <v>61800</v>
      </c>
      <c r="AB3930" s="94">
        <v>61800</v>
      </c>
      <c r="AC3930">
        <f t="shared" si="122"/>
        <v>3000</v>
      </c>
      <c r="AD3930" t="str">
        <f t="shared" si="123"/>
        <v>308</v>
      </c>
    </row>
    <row r="3931" spans="1:30" hidden="1" x14ac:dyDescent="0.25">
      <c r="A3931" t="s">
        <v>1835</v>
      </c>
      <c r="B3931" t="s">
        <v>1836</v>
      </c>
      <c r="C3931" t="s">
        <v>1837</v>
      </c>
      <c r="D3931" t="s">
        <v>174</v>
      </c>
      <c r="E3931" t="s">
        <v>122</v>
      </c>
      <c r="F3931" t="s">
        <v>159</v>
      </c>
      <c r="G3931" t="s">
        <v>160</v>
      </c>
      <c r="H3931" t="s">
        <v>143</v>
      </c>
      <c r="I3931" t="s">
        <v>431</v>
      </c>
      <c r="J3931" t="s">
        <v>125</v>
      </c>
      <c r="K3931" t="s">
        <v>1838</v>
      </c>
      <c r="N3931" t="s">
        <v>1839</v>
      </c>
      <c r="O3931" t="s">
        <v>1840</v>
      </c>
      <c r="P3931" t="s">
        <v>1841</v>
      </c>
      <c r="Q3931" t="s">
        <v>175</v>
      </c>
      <c r="R3931" t="s">
        <v>131</v>
      </c>
      <c r="S3931" t="s">
        <v>164</v>
      </c>
      <c r="T3931" t="s">
        <v>165</v>
      </c>
      <c r="U3931" t="s">
        <v>151</v>
      </c>
      <c r="V3931" t="s">
        <v>1843</v>
      </c>
      <c r="W3931" t="s">
        <v>136</v>
      </c>
      <c r="X3931" t="s">
        <v>1842</v>
      </c>
      <c r="Y3931" s="94">
        <v>0</v>
      </c>
      <c r="Z3931" s="94">
        <v>0</v>
      </c>
      <c r="AA3931" s="94">
        <v>61800</v>
      </c>
      <c r="AB3931" s="94">
        <v>61800</v>
      </c>
      <c r="AC3931">
        <f t="shared" si="122"/>
        <v>3000</v>
      </c>
      <c r="AD3931" t="str">
        <f t="shared" si="123"/>
        <v>308</v>
      </c>
    </row>
    <row r="3932" spans="1:30" hidden="1" x14ac:dyDescent="0.25">
      <c r="A3932" t="s">
        <v>1835</v>
      </c>
      <c r="B3932" t="s">
        <v>1836</v>
      </c>
      <c r="C3932" t="s">
        <v>1837</v>
      </c>
      <c r="D3932" t="s">
        <v>998</v>
      </c>
      <c r="E3932" t="s">
        <v>122</v>
      </c>
      <c r="F3932" t="s">
        <v>159</v>
      </c>
      <c r="G3932" t="s">
        <v>1844</v>
      </c>
      <c r="H3932" t="s">
        <v>1847</v>
      </c>
      <c r="I3932" t="s">
        <v>124</v>
      </c>
      <c r="J3932" t="s">
        <v>125</v>
      </c>
      <c r="K3932" t="s">
        <v>1838</v>
      </c>
      <c r="N3932" t="s">
        <v>1839</v>
      </c>
      <c r="O3932" t="s">
        <v>1840</v>
      </c>
      <c r="P3932" t="s">
        <v>1841</v>
      </c>
      <c r="Q3932" t="s">
        <v>999</v>
      </c>
      <c r="R3932" t="s">
        <v>131</v>
      </c>
      <c r="S3932" t="s">
        <v>164</v>
      </c>
      <c r="T3932" t="s">
        <v>1845</v>
      </c>
      <c r="U3932" t="s">
        <v>1848</v>
      </c>
      <c r="V3932" t="s">
        <v>135</v>
      </c>
      <c r="W3932" t="s">
        <v>136</v>
      </c>
      <c r="X3932" t="s">
        <v>1842</v>
      </c>
      <c r="Y3932" s="94">
        <v>0</v>
      </c>
      <c r="Z3932" s="94">
        <v>120000</v>
      </c>
      <c r="AA3932" s="94">
        <v>0</v>
      </c>
      <c r="AB3932" s="94">
        <v>0</v>
      </c>
      <c r="AC3932">
        <f t="shared" si="122"/>
        <v>3000</v>
      </c>
      <c r="AD3932" t="str">
        <f t="shared" si="123"/>
        <v>308</v>
      </c>
    </row>
    <row r="3933" spans="1:30" hidden="1" x14ac:dyDescent="0.25">
      <c r="A3933" t="s">
        <v>1835</v>
      </c>
      <c r="B3933" t="s">
        <v>1836</v>
      </c>
      <c r="C3933" t="s">
        <v>1837</v>
      </c>
      <c r="D3933" t="s">
        <v>998</v>
      </c>
      <c r="E3933" t="s">
        <v>122</v>
      </c>
      <c r="F3933" t="s">
        <v>159</v>
      </c>
      <c r="G3933" t="s">
        <v>1844</v>
      </c>
      <c r="H3933" t="s">
        <v>388</v>
      </c>
      <c r="I3933" t="s">
        <v>124</v>
      </c>
      <c r="J3933" t="s">
        <v>125</v>
      </c>
      <c r="K3933" t="s">
        <v>1838</v>
      </c>
      <c r="N3933" t="s">
        <v>1839</v>
      </c>
      <c r="O3933" t="s">
        <v>1840</v>
      </c>
      <c r="P3933" t="s">
        <v>1841</v>
      </c>
      <c r="Q3933" t="s">
        <v>999</v>
      </c>
      <c r="R3933" t="s">
        <v>131</v>
      </c>
      <c r="S3933" t="s">
        <v>164</v>
      </c>
      <c r="T3933" t="s">
        <v>1845</v>
      </c>
      <c r="U3933" t="s">
        <v>394</v>
      </c>
      <c r="V3933" t="s">
        <v>135</v>
      </c>
      <c r="W3933" t="s">
        <v>136</v>
      </c>
      <c r="X3933" t="s">
        <v>1842</v>
      </c>
      <c r="Y3933" s="94">
        <v>0</v>
      </c>
      <c r="Z3933" s="94">
        <v>232498.44</v>
      </c>
      <c r="AA3933" s="94">
        <v>0</v>
      </c>
      <c r="AB3933" s="94">
        <v>0</v>
      </c>
      <c r="AC3933">
        <f t="shared" si="122"/>
        <v>3000</v>
      </c>
      <c r="AD3933" t="str">
        <f t="shared" si="123"/>
        <v>308</v>
      </c>
    </row>
    <row r="3934" spans="1:30" hidden="1" x14ac:dyDescent="0.25">
      <c r="A3934" s="97" t="s">
        <v>886</v>
      </c>
      <c r="B3934" s="97" t="s">
        <v>760</v>
      </c>
      <c r="C3934" s="97" t="s">
        <v>887</v>
      </c>
      <c r="D3934" s="97" t="s">
        <v>598</v>
      </c>
      <c r="E3934" s="97" t="s">
        <v>122</v>
      </c>
      <c r="F3934" s="98">
        <v>15</v>
      </c>
      <c r="G3934" s="98" t="s">
        <v>142</v>
      </c>
      <c r="H3934" s="97">
        <v>19</v>
      </c>
      <c r="I3934" s="97" t="s">
        <v>1849</v>
      </c>
      <c r="J3934" s="97" t="s">
        <v>125</v>
      </c>
      <c r="K3934" s="97" t="s">
        <v>888</v>
      </c>
      <c r="L3934" s="97"/>
      <c r="M3934" s="97"/>
      <c r="N3934" s="97" t="s">
        <v>889</v>
      </c>
      <c r="O3934" s="97" t="s">
        <v>763</v>
      </c>
      <c r="P3934" s="97" t="s">
        <v>890</v>
      </c>
      <c r="Q3934" s="97" t="s">
        <v>602</v>
      </c>
      <c r="R3934" s="97" t="s">
        <v>131</v>
      </c>
      <c r="S3934" s="97" t="s">
        <v>149</v>
      </c>
      <c r="T3934" s="97" t="s">
        <v>150</v>
      </c>
      <c r="U3934" s="97" t="s">
        <v>134</v>
      </c>
      <c r="V3934" s="97" t="s">
        <v>1850</v>
      </c>
      <c r="W3934" s="97" t="s">
        <v>136</v>
      </c>
      <c r="X3934" s="97" t="s">
        <v>891</v>
      </c>
      <c r="Y3934" s="99">
        <v>86741666.670000002</v>
      </c>
      <c r="Z3934" s="99">
        <v>5767028.71</v>
      </c>
      <c r="AA3934" s="99">
        <v>89343916.670100003</v>
      </c>
      <c r="AB3934" s="99">
        <v>89343916.670000002</v>
      </c>
      <c r="AC3934">
        <f t="shared" si="122"/>
        <v>4000</v>
      </c>
      <c r="AD3934" t="str">
        <f t="shared" si="123"/>
        <v>321</v>
      </c>
    </row>
    <row r="3935" spans="1:30" hidden="1" x14ac:dyDescent="0.25">
      <c r="A3935" t="s">
        <v>886</v>
      </c>
      <c r="B3935" t="s">
        <v>1851</v>
      </c>
      <c r="C3935" t="s">
        <v>1852</v>
      </c>
      <c r="D3935" t="s">
        <v>598</v>
      </c>
      <c r="E3935" t="s">
        <v>122</v>
      </c>
      <c r="F3935" t="s">
        <v>159</v>
      </c>
      <c r="G3935" t="s">
        <v>160</v>
      </c>
      <c r="H3935">
        <v>19</v>
      </c>
      <c r="I3935" t="s">
        <v>124</v>
      </c>
      <c r="J3935" t="s">
        <v>125</v>
      </c>
      <c r="K3935" t="s">
        <v>1853</v>
      </c>
      <c r="N3935" t="s">
        <v>889</v>
      </c>
      <c r="O3935" t="s">
        <v>1854</v>
      </c>
      <c r="P3935" t="s">
        <v>1855</v>
      </c>
      <c r="Q3935" t="s">
        <v>602</v>
      </c>
      <c r="R3935" t="s">
        <v>131</v>
      </c>
      <c r="S3935" t="s">
        <v>164</v>
      </c>
      <c r="T3935" t="s">
        <v>165</v>
      </c>
      <c r="U3935" t="s">
        <v>134</v>
      </c>
      <c r="V3935" t="s">
        <v>135</v>
      </c>
      <c r="W3935" t="s">
        <v>136</v>
      </c>
      <c r="X3935" t="s">
        <v>1856</v>
      </c>
      <c r="Y3935" s="94">
        <v>86321394.599999994</v>
      </c>
      <c r="Z3935" s="94">
        <v>86321394.600000009</v>
      </c>
      <c r="AA3935" s="94">
        <v>88911036.438000008</v>
      </c>
      <c r="AB3935" s="94">
        <v>88911036.439999998</v>
      </c>
      <c r="AC3935">
        <f t="shared" si="122"/>
        <v>4000</v>
      </c>
      <c r="AD3935" t="str">
        <f t="shared" si="123"/>
        <v>321</v>
      </c>
    </row>
    <row r="3936" spans="1:30" hidden="1" x14ac:dyDescent="0.25">
      <c r="A3936" s="97" t="s">
        <v>886</v>
      </c>
      <c r="B3936" s="97" t="s">
        <v>1857</v>
      </c>
      <c r="C3936" s="97" t="s">
        <v>470</v>
      </c>
      <c r="D3936" s="97" t="s">
        <v>598</v>
      </c>
      <c r="E3936" s="97" t="s">
        <v>122</v>
      </c>
      <c r="F3936" s="98">
        <v>15</v>
      </c>
      <c r="G3936" s="98" t="s">
        <v>142</v>
      </c>
      <c r="H3936" s="97">
        <v>19</v>
      </c>
      <c r="I3936" s="97" t="s">
        <v>124</v>
      </c>
      <c r="J3936" s="97" t="s">
        <v>125</v>
      </c>
      <c r="K3936" s="97" t="s">
        <v>1858</v>
      </c>
      <c r="L3936" s="97"/>
      <c r="M3936" s="97"/>
      <c r="N3936" s="97" t="s">
        <v>889</v>
      </c>
      <c r="O3936" s="97" t="s">
        <v>1859</v>
      </c>
      <c r="P3936" s="97" t="s">
        <v>472</v>
      </c>
      <c r="Q3936" s="97" t="s">
        <v>602</v>
      </c>
      <c r="R3936" s="97" t="s">
        <v>131</v>
      </c>
      <c r="S3936" s="97" t="s">
        <v>149</v>
      </c>
      <c r="T3936" s="97" t="s">
        <v>150</v>
      </c>
      <c r="U3936" s="97" t="s">
        <v>134</v>
      </c>
      <c r="V3936" s="97" t="s">
        <v>135</v>
      </c>
      <c r="W3936" s="97" t="s">
        <v>136</v>
      </c>
      <c r="X3936" s="97" t="s">
        <v>1860</v>
      </c>
      <c r="Y3936" s="99">
        <v>86321394.599999994</v>
      </c>
      <c r="Z3936" s="99">
        <v>86321394.599999994</v>
      </c>
      <c r="AA3936" s="99">
        <v>88911036.437999994</v>
      </c>
      <c r="AB3936" s="99">
        <v>88911036.439999998</v>
      </c>
      <c r="AC3936">
        <f t="shared" si="122"/>
        <v>4000</v>
      </c>
      <c r="AD3936" t="str">
        <f t="shared" si="123"/>
        <v>321</v>
      </c>
    </row>
    <row r="3937" spans="1:30" hidden="1" x14ac:dyDescent="0.25">
      <c r="A3937" t="s">
        <v>1861</v>
      </c>
      <c r="B3937" t="s">
        <v>1836</v>
      </c>
      <c r="C3937" t="s">
        <v>1862</v>
      </c>
      <c r="D3937" t="s">
        <v>598</v>
      </c>
      <c r="E3937" t="s">
        <v>122</v>
      </c>
      <c r="F3937" t="s">
        <v>159</v>
      </c>
      <c r="G3937" t="s">
        <v>160</v>
      </c>
      <c r="H3937">
        <v>19</v>
      </c>
      <c r="I3937" t="s">
        <v>124</v>
      </c>
      <c r="J3937" t="s">
        <v>125</v>
      </c>
      <c r="K3937" t="s">
        <v>1863</v>
      </c>
      <c r="N3937" t="s">
        <v>1864</v>
      </c>
      <c r="O3937" t="s">
        <v>1840</v>
      </c>
      <c r="P3937" t="s">
        <v>1865</v>
      </c>
      <c r="Q3937" t="s">
        <v>602</v>
      </c>
      <c r="R3937" t="s">
        <v>131</v>
      </c>
      <c r="S3937" t="s">
        <v>164</v>
      </c>
      <c r="T3937" t="s">
        <v>165</v>
      </c>
      <c r="U3937" t="s">
        <v>134</v>
      </c>
      <c r="V3937" t="s">
        <v>135</v>
      </c>
      <c r="W3937" t="s">
        <v>136</v>
      </c>
      <c r="X3937" t="s">
        <v>1866</v>
      </c>
      <c r="Y3937" s="94">
        <v>71070000</v>
      </c>
      <c r="Z3937" s="94">
        <v>84240887</v>
      </c>
      <c r="AA3937" s="94">
        <v>86768113.609999999</v>
      </c>
      <c r="AB3937" s="94">
        <v>86768113.609999999</v>
      </c>
      <c r="AC3937">
        <f t="shared" si="122"/>
        <v>4000</v>
      </c>
      <c r="AD3937" t="str">
        <f t="shared" si="123"/>
        <v>321</v>
      </c>
    </row>
    <row r="3938" spans="1:30" hidden="1" x14ac:dyDescent="0.25">
      <c r="A3938" s="97" t="s">
        <v>1867</v>
      </c>
      <c r="B3938" s="97" t="s">
        <v>1568</v>
      </c>
      <c r="C3938" s="97" t="s">
        <v>140</v>
      </c>
      <c r="D3938" s="97" t="s">
        <v>141</v>
      </c>
      <c r="E3938" s="97" t="s">
        <v>122</v>
      </c>
      <c r="F3938" s="98">
        <v>15</v>
      </c>
      <c r="G3938" s="98" t="s">
        <v>142</v>
      </c>
      <c r="H3938" s="97" t="s">
        <v>143</v>
      </c>
      <c r="I3938" s="97" t="s">
        <v>124</v>
      </c>
      <c r="J3938" s="97" t="s">
        <v>125</v>
      </c>
      <c r="K3938" s="97" t="s">
        <v>1868</v>
      </c>
      <c r="L3938" s="97"/>
      <c r="M3938" s="97"/>
      <c r="N3938" s="97" t="s">
        <v>1869</v>
      </c>
      <c r="O3938" s="97" t="s">
        <v>1571</v>
      </c>
      <c r="P3938" s="97" t="s">
        <v>147</v>
      </c>
      <c r="Q3938" s="97" t="s">
        <v>148</v>
      </c>
      <c r="R3938" s="97" t="s">
        <v>131</v>
      </c>
      <c r="S3938" s="97" t="s">
        <v>149</v>
      </c>
      <c r="T3938" s="97" t="s">
        <v>150</v>
      </c>
      <c r="U3938" s="97" t="s">
        <v>151</v>
      </c>
      <c r="V3938" s="97" t="s">
        <v>135</v>
      </c>
      <c r="W3938" s="97" t="s">
        <v>136</v>
      </c>
      <c r="X3938" s="97"/>
      <c r="Y3938" s="99"/>
      <c r="Z3938" s="99"/>
      <c r="AA3938" s="99">
        <v>845448</v>
      </c>
      <c r="AB3938" s="99">
        <v>845448</v>
      </c>
      <c r="AC3938">
        <f t="shared" si="122"/>
        <v>1000</v>
      </c>
      <c r="AD3938" t="str">
        <f t="shared" si="123"/>
        <v>308</v>
      </c>
    </row>
    <row r="3939" spans="1:30" hidden="1" x14ac:dyDescent="0.25">
      <c r="A3939" s="97" t="s">
        <v>1867</v>
      </c>
      <c r="B3939" s="97" t="s">
        <v>1568</v>
      </c>
      <c r="C3939" s="97" t="s">
        <v>140</v>
      </c>
      <c r="D3939" s="97">
        <v>13201</v>
      </c>
      <c r="E3939" s="97" t="s">
        <v>122</v>
      </c>
      <c r="F3939" s="98">
        <v>15</v>
      </c>
      <c r="G3939" s="98" t="s">
        <v>142</v>
      </c>
      <c r="H3939" s="97">
        <v>19</v>
      </c>
      <c r="I3939" s="97" t="s">
        <v>124</v>
      </c>
      <c r="J3939" s="97" t="s">
        <v>125</v>
      </c>
      <c r="K3939" s="97" t="s">
        <v>1868</v>
      </c>
      <c r="L3939" s="97"/>
      <c r="M3939" s="97"/>
      <c r="N3939" s="97" t="s">
        <v>1869</v>
      </c>
      <c r="O3939" s="97" t="s">
        <v>1571</v>
      </c>
      <c r="P3939" s="97" t="s">
        <v>147</v>
      </c>
      <c r="Q3939" s="97" t="s">
        <v>152</v>
      </c>
      <c r="R3939" s="97" t="s">
        <v>131</v>
      </c>
      <c r="S3939" s="97" t="s">
        <v>149</v>
      </c>
      <c r="T3939" s="97" t="s">
        <v>150</v>
      </c>
      <c r="U3939" s="97" t="s">
        <v>134</v>
      </c>
      <c r="V3939" s="97" t="s">
        <v>135</v>
      </c>
      <c r="W3939" s="97" t="s">
        <v>136</v>
      </c>
      <c r="X3939" s="97"/>
      <c r="Y3939" s="99"/>
      <c r="Z3939" s="99"/>
      <c r="AA3939" s="99">
        <v>35227</v>
      </c>
      <c r="AB3939" s="99">
        <v>35227</v>
      </c>
      <c r="AC3939">
        <f t="shared" si="122"/>
        <v>1000</v>
      </c>
      <c r="AD3939" t="str">
        <f t="shared" si="123"/>
        <v>308</v>
      </c>
    </row>
    <row r="3940" spans="1:30" hidden="1" x14ac:dyDescent="0.25">
      <c r="A3940" s="97" t="s">
        <v>1867</v>
      </c>
      <c r="B3940" s="97" t="s">
        <v>1568</v>
      </c>
      <c r="C3940" s="97" t="s">
        <v>140</v>
      </c>
      <c r="D3940" s="97">
        <v>13203</v>
      </c>
      <c r="E3940" s="97" t="s">
        <v>122</v>
      </c>
      <c r="F3940" s="98">
        <v>15</v>
      </c>
      <c r="G3940" s="98" t="s">
        <v>142</v>
      </c>
      <c r="H3940" s="97">
        <v>19</v>
      </c>
      <c r="I3940" s="97" t="s">
        <v>124</v>
      </c>
      <c r="J3940" s="97" t="s">
        <v>125</v>
      </c>
      <c r="K3940" s="97" t="s">
        <v>1868</v>
      </c>
      <c r="L3940" s="97"/>
      <c r="M3940" s="97"/>
      <c r="N3940" s="97" t="s">
        <v>1869</v>
      </c>
      <c r="O3940" s="97" t="s">
        <v>1571</v>
      </c>
      <c r="P3940" s="97" t="s">
        <v>147</v>
      </c>
      <c r="Q3940" s="97" t="s">
        <v>153</v>
      </c>
      <c r="R3940" s="97" t="s">
        <v>131</v>
      </c>
      <c r="S3940" s="97" t="s">
        <v>149</v>
      </c>
      <c r="T3940" s="97" t="s">
        <v>150</v>
      </c>
      <c r="U3940" s="97" t="s">
        <v>134</v>
      </c>
      <c r="V3940" s="97" t="s">
        <v>135</v>
      </c>
      <c r="W3940" s="97" t="s">
        <v>136</v>
      </c>
      <c r="X3940" s="97"/>
      <c r="Y3940" s="99"/>
      <c r="Z3940" s="99"/>
      <c r="AA3940" s="99">
        <v>140908</v>
      </c>
      <c r="AB3940" s="99">
        <v>140908</v>
      </c>
      <c r="AC3940">
        <f t="shared" si="122"/>
        <v>1000</v>
      </c>
      <c r="AD3940" t="str">
        <f t="shared" si="123"/>
        <v>308</v>
      </c>
    </row>
    <row r="3941" spans="1:30" hidden="1" x14ac:dyDescent="0.25">
      <c r="A3941" s="97" t="s">
        <v>1867</v>
      </c>
      <c r="B3941" s="97" t="s">
        <v>1568</v>
      </c>
      <c r="C3941" s="97" t="s">
        <v>140</v>
      </c>
      <c r="D3941" s="97">
        <v>14101</v>
      </c>
      <c r="E3941" s="97" t="s">
        <v>122</v>
      </c>
      <c r="F3941" s="98">
        <v>15</v>
      </c>
      <c r="G3941" s="98" t="s">
        <v>142</v>
      </c>
      <c r="H3941" s="97">
        <v>19</v>
      </c>
      <c r="I3941" s="97" t="s">
        <v>124</v>
      </c>
      <c r="J3941" s="97" t="s">
        <v>125</v>
      </c>
      <c r="K3941" s="97" t="s">
        <v>1868</v>
      </c>
      <c r="L3941" s="97"/>
      <c r="M3941" s="97"/>
      <c r="N3941" s="97" t="s">
        <v>1869</v>
      </c>
      <c r="O3941" s="97" t="s">
        <v>1571</v>
      </c>
      <c r="P3941" s="97" t="s">
        <v>147</v>
      </c>
      <c r="Q3941" s="97" t="s">
        <v>154</v>
      </c>
      <c r="R3941" s="97" t="s">
        <v>131</v>
      </c>
      <c r="S3941" s="97" t="s">
        <v>149</v>
      </c>
      <c r="T3941" s="97" t="s">
        <v>150</v>
      </c>
      <c r="U3941" s="97" t="s">
        <v>134</v>
      </c>
      <c r="V3941" s="97" t="s">
        <v>135</v>
      </c>
      <c r="W3941" s="97" t="s">
        <v>136</v>
      </c>
      <c r="X3941" s="97"/>
      <c r="Y3941" s="99"/>
      <c r="Z3941" s="99"/>
      <c r="AA3941" s="99">
        <v>46499.64</v>
      </c>
      <c r="AB3941" s="99">
        <v>46499.64</v>
      </c>
      <c r="AC3941">
        <f t="shared" si="122"/>
        <v>1000</v>
      </c>
      <c r="AD3941" t="str">
        <f t="shared" si="123"/>
        <v>308</v>
      </c>
    </row>
    <row r="3942" spans="1:30" hidden="1" x14ac:dyDescent="0.25">
      <c r="A3942" s="97" t="s">
        <v>1867</v>
      </c>
      <c r="B3942" s="97" t="s">
        <v>1568</v>
      </c>
      <c r="C3942" s="97" t="s">
        <v>140</v>
      </c>
      <c r="D3942" s="97">
        <v>14103</v>
      </c>
      <c r="E3942" s="97" t="s">
        <v>122</v>
      </c>
      <c r="F3942" s="98">
        <v>15</v>
      </c>
      <c r="G3942" s="98" t="s">
        <v>142</v>
      </c>
      <c r="H3942" s="97">
        <v>19</v>
      </c>
      <c r="I3942" s="97" t="s">
        <v>124</v>
      </c>
      <c r="J3942" s="97" t="s">
        <v>125</v>
      </c>
      <c r="K3942" s="97" t="s">
        <v>1868</v>
      </c>
      <c r="L3942" s="97"/>
      <c r="M3942" s="97"/>
      <c r="N3942" s="97" t="s">
        <v>1869</v>
      </c>
      <c r="O3942" s="97" t="s">
        <v>1571</v>
      </c>
      <c r="P3942" s="97" t="s">
        <v>147</v>
      </c>
      <c r="Q3942" s="97" t="s">
        <v>155</v>
      </c>
      <c r="R3942" s="97" t="s">
        <v>131</v>
      </c>
      <c r="S3942" s="97" t="s">
        <v>149</v>
      </c>
      <c r="T3942" s="97" t="s">
        <v>150</v>
      </c>
      <c r="U3942" s="97" t="s">
        <v>134</v>
      </c>
      <c r="V3942" s="97" t="s">
        <v>135</v>
      </c>
      <c r="W3942" s="97" t="s">
        <v>136</v>
      </c>
      <c r="X3942" s="97"/>
      <c r="Y3942" s="99"/>
      <c r="Z3942" s="99"/>
      <c r="AA3942" s="99">
        <v>19022.579999999998</v>
      </c>
      <c r="AB3942" s="99">
        <v>19022.580000000002</v>
      </c>
      <c r="AC3942">
        <f t="shared" si="122"/>
        <v>1000</v>
      </c>
      <c r="AD3942" t="str">
        <f t="shared" si="123"/>
        <v>308</v>
      </c>
    </row>
    <row r="3943" spans="1:30" hidden="1" x14ac:dyDescent="0.25">
      <c r="A3943" s="97" t="s">
        <v>1867</v>
      </c>
      <c r="B3943" s="97" t="s">
        <v>1568</v>
      </c>
      <c r="C3943" s="97" t="s">
        <v>140</v>
      </c>
      <c r="D3943" s="97">
        <v>14201</v>
      </c>
      <c r="E3943" s="97" t="s">
        <v>122</v>
      </c>
      <c r="F3943" s="98">
        <v>15</v>
      </c>
      <c r="G3943" s="98" t="s">
        <v>142</v>
      </c>
      <c r="H3943" s="97">
        <v>19</v>
      </c>
      <c r="I3943" s="97" t="s">
        <v>124</v>
      </c>
      <c r="J3943" s="97" t="s">
        <v>125</v>
      </c>
      <c r="K3943" s="97" t="s">
        <v>1868</v>
      </c>
      <c r="L3943" s="97"/>
      <c r="M3943" s="97"/>
      <c r="N3943" s="97" t="s">
        <v>1869</v>
      </c>
      <c r="O3943" s="97" t="s">
        <v>1571</v>
      </c>
      <c r="P3943" s="97" t="s">
        <v>147</v>
      </c>
      <c r="Q3943" s="97" t="s">
        <v>156</v>
      </c>
      <c r="R3943" s="97" t="s">
        <v>131</v>
      </c>
      <c r="S3943" s="97" t="s">
        <v>149</v>
      </c>
      <c r="T3943" s="97" t="s">
        <v>150</v>
      </c>
      <c r="U3943" s="97" t="s">
        <v>134</v>
      </c>
      <c r="V3943" s="97" t="s">
        <v>135</v>
      </c>
      <c r="W3943" s="97" t="s">
        <v>136</v>
      </c>
      <c r="X3943" s="97"/>
      <c r="Y3943" s="99"/>
      <c r="Z3943" s="99"/>
      <c r="AA3943" s="99">
        <v>42272.4</v>
      </c>
      <c r="AB3943" s="99">
        <v>42272.4</v>
      </c>
      <c r="AC3943">
        <f t="shared" si="122"/>
        <v>1000</v>
      </c>
      <c r="AD3943" t="str">
        <f t="shared" si="123"/>
        <v>308</v>
      </c>
    </row>
    <row r="3944" spans="1:30" hidden="1" x14ac:dyDescent="0.25">
      <c r="A3944" s="97" t="s">
        <v>1867</v>
      </c>
      <c r="B3944" s="97" t="s">
        <v>1568</v>
      </c>
      <c r="C3944" s="97" t="s">
        <v>140</v>
      </c>
      <c r="D3944" s="97">
        <v>14301</v>
      </c>
      <c r="E3944" s="97" t="s">
        <v>122</v>
      </c>
      <c r="F3944" s="98">
        <v>15</v>
      </c>
      <c r="G3944" s="98" t="s">
        <v>142</v>
      </c>
      <c r="H3944" s="97">
        <v>19</v>
      </c>
      <c r="I3944" s="97" t="s">
        <v>124</v>
      </c>
      <c r="J3944" s="97" t="s">
        <v>125</v>
      </c>
      <c r="K3944" s="97" t="s">
        <v>1868</v>
      </c>
      <c r="L3944" s="97"/>
      <c r="M3944" s="97"/>
      <c r="N3944" s="97" t="s">
        <v>1869</v>
      </c>
      <c r="O3944" s="97" t="s">
        <v>1571</v>
      </c>
      <c r="P3944" s="97" t="s">
        <v>147</v>
      </c>
      <c r="Q3944" s="97" t="s">
        <v>178</v>
      </c>
      <c r="R3944" s="97" t="s">
        <v>131</v>
      </c>
      <c r="S3944" s="97" t="s">
        <v>149</v>
      </c>
      <c r="T3944" s="97" t="s">
        <v>150</v>
      </c>
      <c r="U3944" s="97" t="s">
        <v>134</v>
      </c>
      <c r="V3944" s="97" t="s">
        <v>135</v>
      </c>
      <c r="W3944" s="97" t="s">
        <v>136</v>
      </c>
      <c r="X3944" s="97"/>
      <c r="Y3944" s="99"/>
      <c r="Z3944" s="99"/>
      <c r="AA3944" s="99">
        <v>50726.879999999997</v>
      </c>
      <c r="AB3944" s="99">
        <v>50726.879999999997</v>
      </c>
      <c r="AC3944">
        <f t="shared" si="122"/>
        <v>1000</v>
      </c>
      <c r="AD3944" t="str">
        <f t="shared" si="123"/>
        <v>308</v>
      </c>
    </row>
    <row r="3945" spans="1:30" hidden="1" x14ac:dyDescent="0.25">
      <c r="A3945" t="s">
        <v>1867</v>
      </c>
      <c r="B3945" t="s">
        <v>1568</v>
      </c>
      <c r="C3945" t="s">
        <v>470</v>
      </c>
      <c r="D3945" t="s">
        <v>186</v>
      </c>
      <c r="E3945" t="s">
        <v>122</v>
      </c>
      <c r="F3945" t="s">
        <v>159</v>
      </c>
      <c r="G3945" t="s">
        <v>160</v>
      </c>
      <c r="H3945" t="s">
        <v>143</v>
      </c>
      <c r="I3945" t="s">
        <v>124</v>
      </c>
      <c r="J3945" t="s">
        <v>125</v>
      </c>
      <c r="K3945" t="s">
        <v>1870</v>
      </c>
      <c r="N3945" t="s">
        <v>1869</v>
      </c>
      <c r="O3945" t="s">
        <v>1571</v>
      </c>
      <c r="P3945" t="s">
        <v>472</v>
      </c>
      <c r="Q3945" t="s">
        <v>188</v>
      </c>
      <c r="R3945" t="s">
        <v>131</v>
      </c>
      <c r="S3945" t="s">
        <v>164</v>
      </c>
      <c r="T3945" t="s">
        <v>165</v>
      </c>
      <c r="U3945" t="s">
        <v>151</v>
      </c>
      <c r="V3945" t="s">
        <v>135</v>
      </c>
      <c r="W3945" t="s">
        <v>136</v>
      </c>
      <c r="X3945" t="s">
        <v>1871</v>
      </c>
      <c r="Y3945" s="94">
        <v>6000</v>
      </c>
      <c r="Z3945" s="94">
        <v>1500</v>
      </c>
      <c r="AA3945" s="94">
        <v>12000</v>
      </c>
      <c r="AB3945" s="94">
        <v>12000</v>
      </c>
      <c r="AC3945">
        <f t="shared" si="122"/>
        <v>2000</v>
      </c>
      <c r="AD3945" t="str">
        <f t="shared" si="123"/>
        <v>308</v>
      </c>
    </row>
    <row r="3946" spans="1:30" hidden="1" x14ac:dyDescent="0.25">
      <c r="A3946" t="s">
        <v>1867</v>
      </c>
      <c r="B3946" t="s">
        <v>1568</v>
      </c>
      <c r="C3946" t="s">
        <v>470</v>
      </c>
      <c r="D3946" t="s">
        <v>192</v>
      </c>
      <c r="E3946" t="s">
        <v>122</v>
      </c>
      <c r="F3946" t="s">
        <v>159</v>
      </c>
      <c r="G3946" t="s">
        <v>160</v>
      </c>
      <c r="H3946" t="s">
        <v>143</v>
      </c>
      <c r="I3946" t="s">
        <v>124</v>
      </c>
      <c r="J3946" t="s">
        <v>125</v>
      </c>
      <c r="K3946" t="s">
        <v>1870</v>
      </c>
      <c r="N3946" t="s">
        <v>1869</v>
      </c>
      <c r="O3946" t="s">
        <v>1571</v>
      </c>
      <c r="P3946" t="s">
        <v>472</v>
      </c>
      <c r="Q3946" t="s">
        <v>193</v>
      </c>
      <c r="R3946" t="s">
        <v>131</v>
      </c>
      <c r="S3946" t="s">
        <v>164</v>
      </c>
      <c r="T3946" t="s">
        <v>165</v>
      </c>
      <c r="U3946" t="s">
        <v>151</v>
      </c>
      <c r="V3946" t="s">
        <v>135</v>
      </c>
      <c r="W3946" t="s">
        <v>136</v>
      </c>
      <c r="X3946" t="s">
        <v>1871</v>
      </c>
      <c r="Y3946" s="94">
        <v>6000</v>
      </c>
      <c r="Z3946" s="94">
        <v>16500</v>
      </c>
      <c r="AA3946" s="94">
        <v>12000</v>
      </c>
      <c r="AB3946" s="94">
        <v>12000</v>
      </c>
      <c r="AC3946">
        <f t="shared" si="122"/>
        <v>2000</v>
      </c>
      <c r="AD3946" t="str">
        <f t="shared" si="123"/>
        <v>308</v>
      </c>
    </row>
    <row r="3947" spans="1:30" hidden="1" x14ac:dyDescent="0.25">
      <c r="A3947" t="s">
        <v>1867</v>
      </c>
      <c r="B3947" t="s">
        <v>1568</v>
      </c>
      <c r="C3947" t="s">
        <v>470</v>
      </c>
      <c r="D3947" t="s">
        <v>196</v>
      </c>
      <c r="E3947" t="s">
        <v>122</v>
      </c>
      <c r="F3947" t="s">
        <v>159</v>
      </c>
      <c r="G3947" t="s">
        <v>160</v>
      </c>
      <c r="H3947" t="s">
        <v>143</v>
      </c>
      <c r="I3947" t="s">
        <v>124</v>
      </c>
      <c r="J3947" t="s">
        <v>125</v>
      </c>
      <c r="K3947" t="s">
        <v>1870</v>
      </c>
      <c r="N3947" t="s">
        <v>1869</v>
      </c>
      <c r="O3947" t="s">
        <v>1571</v>
      </c>
      <c r="P3947" t="s">
        <v>472</v>
      </c>
      <c r="Q3947" t="s">
        <v>197</v>
      </c>
      <c r="R3947" t="s">
        <v>131</v>
      </c>
      <c r="S3947" t="s">
        <v>164</v>
      </c>
      <c r="T3947" t="s">
        <v>165</v>
      </c>
      <c r="U3947" t="s">
        <v>151</v>
      </c>
      <c r="V3947" t="s">
        <v>135</v>
      </c>
      <c r="W3947" t="s">
        <v>136</v>
      </c>
      <c r="X3947" t="s">
        <v>1871</v>
      </c>
      <c r="Y3947" s="94">
        <v>24000</v>
      </c>
      <c r="Z3947" s="94">
        <v>0</v>
      </c>
      <c r="AA3947" s="94">
        <v>0</v>
      </c>
      <c r="AB3947" s="94">
        <v>0</v>
      </c>
      <c r="AC3947">
        <f t="shared" si="122"/>
        <v>2000</v>
      </c>
      <c r="AD3947" t="str">
        <f t="shared" si="123"/>
        <v>308</v>
      </c>
    </row>
    <row r="3948" spans="1:30" hidden="1" x14ac:dyDescent="0.25">
      <c r="A3948" t="s">
        <v>1867</v>
      </c>
      <c r="B3948" t="s">
        <v>1568</v>
      </c>
      <c r="C3948" t="s">
        <v>470</v>
      </c>
      <c r="D3948" t="s">
        <v>230</v>
      </c>
      <c r="E3948" t="s">
        <v>122</v>
      </c>
      <c r="F3948" t="s">
        <v>159</v>
      </c>
      <c r="G3948" t="s">
        <v>160</v>
      </c>
      <c r="H3948" t="s">
        <v>143</v>
      </c>
      <c r="I3948" t="s">
        <v>124</v>
      </c>
      <c r="J3948" t="s">
        <v>125</v>
      </c>
      <c r="K3948" t="s">
        <v>1870</v>
      </c>
      <c r="N3948" t="s">
        <v>1869</v>
      </c>
      <c r="O3948" t="s">
        <v>1571</v>
      </c>
      <c r="P3948" t="s">
        <v>472</v>
      </c>
      <c r="Q3948" t="s">
        <v>231</v>
      </c>
      <c r="R3948" t="s">
        <v>131</v>
      </c>
      <c r="S3948" t="s">
        <v>164</v>
      </c>
      <c r="T3948" t="s">
        <v>165</v>
      </c>
      <c r="U3948" t="s">
        <v>151</v>
      </c>
      <c r="V3948" t="s">
        <v>135</v>
      </c>
      <c r="W3948" t="s">
        <v>136</v>
      </c>
      <c r="X3948" t="s">
        <v>1871</v>
      </c>
      <c r="Y3948" s="94">
        <v>0</v>
      </c>
      <c r="Z3948" s="94">
        <v>0</v>
      </c>
      <c r="AA3948" s="94">
        <v>0</v>
      </c>
      <c r="AB3948" s="94">
        <v>0</v>
      </c>
      <c r="AC3948">
        <f t="shared" si="122"/>
        <v>2000</v>
      </c>
      <c r="AD3948" t="str">
        <f t="shared" si="123"/>
        <v>308</v>
      </c>
    </row>
    <row r="3949" spans="1:30" hidden="1" x14ac:dyDescent="0.25">
      <c r="A3949" s="97">
        <v>211113080704001</v>
      </c>
      <c r="B3949" s="97">
        <v>256</v>
      </c>
      <c r="C3949" s="97" t="s">
        <v>140</v>
      </c>
      <c r="D3949" s="97" t="s">
        <v>141</v>
      </c>
      <c r="E3949" s="97" t="s">
        <v>122</v>
      </c>
      <c r="F3949" s="98">
        <v>15</v>
      </c>
      <c r="G3949" s="98" t="s">
        <v>142</v>
      </c>
      <c r="H3949" s="97" t="s">
        <v>143</v>
      </c>
      <c r="I3949" s="97" t="s">
        <v>124</v>
      </c>
      <c r="J3949" s="97" t="s">
        <v>125</v>
      </c>
      <c r="K3949" s="97" t="s">
        <v>1872</v>
      </c>
      <c r="L3949" s="97"/>
      <c r="M3949" s="97"/>
      <c r="N3949" s="97" t="s">
        <v>1873</v>
      </c>
      <c r="O3949" s="97" t="s">
        <v>1571</v>
      </c>
      <c r="P3949" s="97" t="s">
        <v>147</v>
      </c>
      <c r="Q3949" s="97" t="s">
        <v>148</v>
      </c>
      <c r="R3949" s="97" t="s">
        <v>131</v>
      </c>
      <c r="S3949" s="97" t="s">
        <v>149</v>
      </c>
      <c r="T3949" s="97" t="s">
        <v>150</v>
      </c>
      <c r="U3949" s="97" t="s">
        <v>151</v>
      </c>
      <c r="V3949" s="97" t="s">
        <v>135</v>
      </c>
      <c r="W3949" s="97" t="s">
        <v>136</v>
      </c>
      <c r="X3949" s="97"/>
      <c r="Y3949" s="99"/>
      <c r="Z3949" s="99"/>
      <c r="AA3949" s="99">
        <v>449472</v>
      </c>
      <c r="AB3949" s="99">
        <v>449472</v>
      </c>
      <c r="AC3949">
        <f t="shared" si="122"/>
        <v>1000</v>
      </c>
      <c r="AD3949" t="str">
        <f t="shared" si="123"/>
        <v>308</v>
      </c>
    </row>
    <row r="3950" spans="1:30" hidden="1" x14ac:dyDescent="0.25">
      <c r="A3950" s="97">
        <v>211113080704001</v>
      </c>
      <c r="B3950" s="97">
        <v>256</v>
      </c>
      <c r="C3950" s="97" t="s">
        <v>140</v>
      </c>
      <c r="D3950" s="97">
        <v>13201</v>
      </c>
      <c r="E3950" s="97" t="s">
        <v>122</v>
      </c>
      <c r="F3950" s="98">
        <v>15</v>
      </c>
      <c r="G3950" s="98" t="s">
        <v>142</v>
      </c>
      <c r="H3950" s="97">
        <v>19</v>
      </c>
      <c r="I3950" s="97" t="s">
        <v>124</v>
      </c>
      <c r="J3950" s="97" t="s">
        <v>125</v>
      </c>
      <c r="K3950" s="97" t="s">
        <v>1872</v>
      </c>
      <c r="L3950" s="97"/>
      <c r="M3950" s="97"/>
      <c r="N3950" s="97" t="s">
        <v>1873</v>
      </c>
      <c r="O3950" s="97" t="s">
        <v>1571</v>
      </c>
      <c r="P3950" s="97" t="s">
        <v>147</v>
      </c>
      <c r="Q3950" s="97" t="s">
        <v>152</v>
      </c>
      <c r="R3950" s="97" t="s">
        <v>131</v>
      </c>
      <c r="S3950" s="97" t="s">
        <v>149</v>
      </c>
      <c r="T3950" s="97" t="s">
        <v>150</v>
      </c>
      <c r="U3950" s="97" t="s">
        <v>134</v>
      </c>
      <c r="V3950" s="97" t="s">
        <v>135</v>
      </c>
      <c r="W3950" s="97" t="s">
        <v>136</v>
      </c>
      <c r="X3950" s="97"/>
      <c r="Y3950" s="99"/>
      <c r="Z3950" s="99"/>
      <c r="AA3950" s="99">
        <v>18728</v>
      </c>
      <c r="AB3950" s="99">
        <v>18728</v>
      </c>
      <c r="AC3950">
        <f t="shared" si="122"/>
        <v>1000</v>
      </c>
      <c r="AD3950" t="str">
        <f t="shared" si="123"/>
        <v>308</v>
      </c>
    </row>
    <row r="3951" spans="1:30" hidden="1" x14ac:dyDescent="0.25">
      <c r="A3951" s="97">
        <v>211113080704001</v>
      </c>
      <c r="B3951" s="97">
        <v>256</v>
      </c>
      <c r="C3951" s="97" t="s">
        <v>140</v>
      </c>
      <c r="D3951" s="97">
        <v>13203</v>
      </c>
      <c r="E3951" s="97" t="s">
        <v>122</v>
      </c>
      <c r="F3951" s="98">
        <v>15</v>
      </c>
      <c r="G3951" s="98" t="s">
        <v>142</v>
      </c>
      <c r="H3951" s="97">
        <v>19</v>
      </c>
      <c r="I3951" s="97" t="s">
        <v>124</v>
      </c>
      <c r="J3951" s="97" t="s">
        <v>125</v>
      </c>
      <c r="K3951" s="97" t="s">
        <v>1872</v>
      </c>
      <c r="L3951" s="97"/>
      <c r="M3951" s="97"/>
      <c r="N3951" s="97" t="s">
        <v>1873</v>
      </c>
      <c r="O3951" s="97" t="s">
        <v>1571</v>
      </c>
      <c r="P3951" s="97" t="s">
        <v>147</v>
      </c>
      <c r="Q3951" s="97" t="s">
        <v>153</v>
      </c>
      <c r="R3951" s="97" t="s">
        <v>131</v>
      </c>
      <c r="S3951" s="97" t="s">
        <v>149</v>
      </c>
      <c r="T3951" s="97" t="s">
        <v>150</v>
      </c>
      <c r="U3951" s="97" t="s">
        <v>134</v>
      </c>
      <c r="V3951" s="97" t="s">
        <v>135</v>
      </c>
      <c r="W3951" s="97" t="s">
        <v>136</v>
      </c>
      <c r="X3951" s="97"/>
      <c r="Y3951" s="99"/>
      <c r="Z3951" s="99"/>
      <c r="AA3951" s="99">
        <v>74912</v>
      </c>
      <c r="AB3951" s="99">
        <v>74912</v>
      </c>
      <c r="AC3951">
        <f t="shared" si="122"/>
        <v>1000</v>
      </c>
      <c r="AD3951" t="str">
        <f t="shared" si="123"/>
        <v>308</v>
      </c>
    </row>
    <row r="3952" spans="1:30" hidden="1" x14ac:dyDescent="0.25">
      <c r="A3952" s="97">
        <v>211113080704001</v>
      </c>
      <c r="B3952" s="97">
        <v>256</v>
      </c>
      <c r="C3952" s="97" t="s">
        <v>140</v>
      </c>
      <c r="D3952" s="97">
        <v>14101</v>
      </c>
      <c r="E3952" s="97" t="s">
        <v>122</v>
      </c>
      <c r="F3952" s="98">
        <v>15</v>
      </c>
      <c r="G3952" s="98" t="s">
        <v>142</v>
      </c>
      <c r="H3952" s="97">
        <v>19</v>
      </c>
      <c r="I3952" s="97" t="s">
        <v>124</v>
      </c>
      <c r="J3952" s="97" t="s">
        <v>125</v>
      </c>
      <c r="K3952" s="97" t="s">
        <v>1872</v>
      </c>
      <c r="L3952" s="97"/>
      <c r="M3952" s="97"/>
      <c r="N3952" s="97" t="s">
        <v>1873</v>
      </c>
      <c r="O3952" s="97" t="s">
        <v>1571</v>
      </c>
      <c r="P3952" s="97" t="s">
        <v>147</v>
      </c>
      <c r="Q3952" s="97" t="s">
        <v>154</v>
      </c>
      <c r="R3952" s="97" t="s">
        <v>131</v>
      </c>
      <c r="S3952" s="97" t="s">
        <v>149</v>
      </c>
      <c r="T3952" s="97" t="s">
        <v>150</v>
      </c>
      <c r="U3952" s="97" t="s">
        <v>134</v>
      </c>
      <c r="V3952" s="97" t="s">
        <v>135</v>
      </c>
      <c r="W3952" s="97" t="s">
        <v>136</v>
      </c>
      <c r="X3952" s="97"/>
      <c r="Y3952" s="99"/>
      <c r="Z3952" s="99"/>
      <c r="AA3952" s="99">
        <v>24720.959999999999</v>
      </c>
      <c r="AB3952" s="99">
        <v>24720.959999999999</v>
      </c>
      <c r="AC3952">
        <f t="shared" si="122"/>
        <v>1000</v>
      </c>
      <c r="AD3952" t="str">
        <f t="shared" si="123"/>
        <v>308</v>
      </c>
    </row>
    <row r="3953" spans="1:30" hidden="1" x14ac:dyDescent="0.25">
      <c r="A3953" s="97">
        <v>211113080704001</v>
      </c>
      <c r="B3953" s="97">
        <v>256</v>
      </c>
      <c r="C3953" s="97" t="s">
        <v>140</v>
      </c>
      <c r="D3953" s="97">
        <v>14103</v>
      </c>
      <c r="E3953" s="97" t="s">
        <v>122</v>
      </c>
      <c r="F3953" s="98">
        <v>15</v>
      </c>
      <c r="G3953" s="98" t="s">
        <v>142</v>
      </c>
      <c r="H3953" s="97">
        <v>19</v>
      </c>
      <c r="I3953" s="97" t="s">
        <v>124</v>
      </c>
      <c r="J3953" s="97" t="s">
        <v>125</v>
      </c>
      <c r="K3953" s="97" t="s">
        <v>1872</v>
      </c>
      <c r="L3953" s="97"/>
      <c r="M3953" s="97"/>
      <c r="N3953" s="97" t="s">
        <v>1873</v>
      </c>
      <c r="O3953" s="97" t="s">
        <v>1571</v>
      </c>
      <c r="P3953" s="97" t="s">
        <v>147</v>
      </c>
      <c r="Q3953" s="97" t="s">
        <v>155</v>
      </c>
      <c r="R3953" s="97" t="s">
        <v>131</v>
      </c>
      <c r="S3953" s="97" t="s">
        <v>149</v>
      </c>
      <c r="T3953" s="97" t="s">
        <v>150</v>
      </c>
      <c r="U3953" s="97" t="s">
        <v>134</v>
      </c>
      <c r="V3953" s="97" t="s">
        <v>135</v>
      </c>
      <c r="W3953" s="97" t="s">
        <v>136</v>
      </c>
      <c r="X3953" s="97"/>
      <c r="Y3953" s="99"/>
      <c r="Z3953" s="99"/>
      <c r="AA3953" s="99">
        <v>10113.119999999999</v>
      </c>
      <c r="AB3953" s="99">
        <v>10113.120000000001</v>
      </c>
      <c r="AC3953">
        <f t="shared" si="122"/>
        <v>1000</v>
      </c>
      <c r="AD3953" t="str">
        <f t="shared" si="123"/>
        <v>308</v>
      </c>
    </row>
    <row r="3954" spans="1:30" hidden="1" x14ac:dyDescent="0.25">
      <c r="A3954" s="97">
        <v>211113080704001</v>
      </c>
      <c r="B3954" s="97">
        <v>256</v>
      </c>
      <c r="C3954" s="97" t="s">
        <v>140</v>
      </c>
      <c r="D3954" s="97">
        <v>14201</v>
      </c>
      <c r="E3954" s="97" t="s">
        <v>122</v>
      </c>
      <c r="F3954" s="98">
        <v>15</v>
      </c>
      <c r="G3954" s="98" t="s">
        <v>142</v>
      </c>
      <c r="H3954" s="97">
        <v>19</v>
      </c>
      <c r="I3954" s="97" t="s">
        <v>124</v>
      </c>
      <c r="J3954" s="97" t="s">
        <v>125</v>
      </c>
      <c r="K3954" s="97" t="s">
        <v>1872</v>
      </c>
      <c r="L3954" s="97"/>
      <c r="M3954" s="97"/>
      <c r="N3954" s="97" t="s">
        <v>1873</v>
      </c>
      <c r="O3954" s="97" t="s">
        <v>1571</v>
      </c>
      <c r="P3954" s="97" t="s">
        <v>147</v>
      </c>
      <c r="Q3954" s="97" t="s">
        <v>156</v>
      </c>
      <c r="R3954" s="97" t="s">
        <v>131</v>
      </c>
      <c r="S3954" s="97" t="s">
        <v>149</v>
      </c>
      <c r="T3954" s="97" t="s">
        <v>150</v>
      </c>
      <c r="U3954" s="97" t="s">
        <v>134</v>
      </c>
      <c r="V3954" s="97" t="s">
        <v>135</v>
      </c>
      <c r="W3954" s="97" t="s">
        <v>136</v>
      </c>
      <c r="X3954" s="97"/>
      <c r="Y3954" s="99"/>
      <c r="Z3954" s="99"/>
      <c r="AA3954" s="99">
        <v>22473.600000000002</v>
      </c>
      <c r="AB3954" s="99">
        <v>22473.599999999999</v>
      </c>
      <c r="AC3954">
        <f t="shared" si="122"/>
        <v>1000</v>
      </c>
      <c r="AD3954" t="str">
        <f t="shared" si="123"/>
        <v>308</v>
      </c>
    </row>
    <row r="3955" spans="1:30" hidden="1" x14ac:dyDescent="0.25">
      <c r="A3955" s="97">
        <v>211113080704001</v>
      </c>
      <c r="B3955" s="97">
        <v>256</v>
      </c>
      <c r="C3955" s="97" t="s">
        <v>140</v>
      </c>
      <c r="D3955" s="97">
        <v>14301</v>
      </c>
      <c r="E3955" s="97" t="s">
        <v>122</v>
      </c>
      <c r="F3955" s="98">
        <v>15</v>
      </c>
      <c r="G3955" s="98" t="s">
        <v>142</v>
      </c>
      <c r="H3955" s="97">
        <v>19</v>
      </c>
      <c r="I3955" s="97" t="s">
        <v>124</v>
      </c>
      <c r="J3955" s="97" t="s">
        <v>125</v>
      </c>
      <c r="K3955" s="97" t="s">
        <v>1872</v>
      </c>
      <c r="L3955" s="97"/>
      <c r="M3955" s="97"/>
      <c r="N3955" s="97" t="s">
        <v>1873</v>
      </c>
      <c r="O3955" s="97" t="s">
        <v>1571</v>
      </c>
      <c r="P3955" s="97" t="s">
        <v>147</v>
      </c>
      <c r="Q3955" s="97" t="s">
        <v>178</v>
      </c>
      <c r="R3955" s="97" t="s">
        <v>131</v>
      </c>
      <c r="S3955" s="97" t="s">
        <v>149</v>
      </c>
      <c r="T3955" s="97" t="s">
        <v>150</v>
      </c>
      <c r="U3955" s="97" t="s">
        <v>134</v>
      </c>
      <c r="V3955" s="97" t="s">
        <v>135</v>
      </c>
      <c r="W3955" s="97" t="s">
        <v>136</v>
      </c>
      <c r="X3955" s="97"/>
      <c r="Y3955" s="99"/>
      <c r="Z3955" s="99"/>
      <c r="AA3955" s="99">
        <v>26968.32</v>
      </c>
      <c r="AB3955" s="99">
        <v>26968.32</v>
      </c>
      <c r="AC3955">
        <f t="shared" si="122"/>
        <v>1000</v>
      </c>
      <c r="AD3955" t="str">
        <f t="shared" si="123"/>
        <v>308</v>
      </c>
    </row>
    <row r="3956" spans="1:30" hidden="1" x14ac:dyDescent="0.25">
      <c r="A3956" t="s">
        <v>1874</v>
      </c>
      <c r="B3956" t="s">
        <v>1568</v>
      </c>
      <c r="C3956" t="s">
        <v>157</v>
      </c>
      <c r="D3956" t="s">
        <v>186</v>
      </c>
      <c r="E3956" t="s">
        <v>122</v>
      </c>
      <c r="F3956" t="s">
        <v>159</v>
      </c>
      <c r="G3956" t="s">
        <v>160</v>
      </c>
      <c r="H3956" t="s">
        <v>304</v>
      </c>
      <c r="I3956" t="s">
        <v>124</v>
      </c>
      <c r="J3956" t="s">
        <v>125</v>
      </c>
      <c r="K3956" t="s">
        <v>1872</v>
      </c>
      <c r="N3956" t="s">
        <v>1873</v>
      </c>
      <c r="O3956" t="s">
        <v>1571</v>
      </c>
      <c r="P3956" t="s">
        <v>162</v>
      </c>
      <c r="Q3956" t="s">
        <v>188</v>
      </c>
      <c r="R3956" t="s">
        <v>131</v>
      </c>
      <c r="S3956" t="s">
        <v>164</v>
      </c>
      <c r="T3956" t="s">
        <v>165</v>
      </c>
      <c r="U3956" t="s">
        <v>134</v>
      </c>
      <c r="V3956" t="s">
        <v>135</v>
      </c>
      <c r="W3956" t="s">
        <v>136</v>
      </c>
      <c r="X3956" t="s">
        <v>1875</v>
      </c>
      <c r="AA3956" s="94">
        <v>12000</v>
      </c>
      <c r="AB3956" s="94">
        <v>12000</v>
      </c>
      <c r="AC3956">
        <f t="shared" si="122"/>
        <v>2000</v>
      </c>
      <c r="AD3956" t="str">
        <f t="shared" si="123"/>
        <v>308</v>
      </c>
    </row>
    <row r="3957" spans="1:30" hidden="1" x14ac:dyDescent="0.25">
      <c r="A3957" t="s">
        <v>1874</v>
      </c>
      <c r="B3957" t="s">
        <v>1568</v>
      </c>
      <c r="C3957" t="s">
        <v>157</v>
      </c>
      <c r="D3957" t="s">
        <v>192</v>
      </c>
      <c r="E3957" t="s">
        <v>122</v>
      </c>
      <c r="F3957" t="s">
        <v>159</v>
      </c>
      <c r="G3957" t="s">
        <v>160</v>
      </c>
      <c r="H3957" t="s">
        <v>304</v>
      </c>
      <c r="I3957" t="s">
        <v>124</v>
      </c>
      <c r="J3957" t="s">
        <v>125</v>
      </c>
      <c r="K3957" t="s">
        <v>1872</v>
      </c>
      <c r="N3957" t="s">
        <v>1873</v>
      </c>
      <c r="O3957" t="s">
        <v>1571</v>
      </c>
      <c r="P3957" t="s">
        <v>162</v>
      </c>
      <c r="Q3957" t="s">
        <v>193</v>
      </c>
      <c r="R3957" t="s">
        <v>131</v>
      </c>
      <c r="S3957" t="s">
        <v>164</v>
      </c>
      <c r="T3957" t="s">
        <v>165</v>
      </c>
      <c r="U3957" t="s">
        <v>134</v>
      </c>
      <c r="V3957" t="s">
        <v>135</v>
      </c>
      <c r="W3957" t="s">
        <v>136</v>
      </c>
      <c r="X3957" t="s">
        <v>1875</v>
      </c>
      <c r="AA3957" s="94">
        <v>12000</v>
      </c>
      <c r="AB3957" s="94">
        <v>12000</v>
      </c>
      <c r="AC3957">
        <f t="shared" si="122"/>
        <v>2000</v>
      </c>
      <c r="AD3957" t="str">
        <f t="shared" si="123"/>
        <v>308</v>
      </c>
    </row>
    <row r="3958" spans="1:30" hidden="1" x14ac:dyDescent="0.25">
      <c r="A3958" t="s">
        <v>1876</v>
      </c>
      <c r="B3958" t="s">
        <v>1568</v>
      </c>
      <c r="C3958" t="s">
        <v>470</v>
      </c>
      <c r="D3958" t="s">
        <v>186</v>
      </c>
      <c r="E3958" t="s">
        <v>122</v>
      </c>
      <c r="F3958" t="s">
        <v>159</v>
      </c>
      <c r="G3958" t="s">
        <v>160</v>
      </c>
      <c r="H3958" t="s">
        <v>143</v>
      </c>
      <c r="I3958" t="s">
        <v>124</v>
      </c>
      <c r="J3958" t="s">
        <v>125</v>
      </c>
      <c r="K3958" t="s">
        <v>1877</v>
      </c>
      <c r="N3958" t="s">
        <v>1878</v>
      </c>
      <c r="O3958" t="s">
        <v>1571</v>
      </c>
      <c r="P3958" t="s">
        <v>472</v>
      </c>
      <c r="Q3958" t="s">
        <v>188</v>
      </c>
      <c r="R3958" t="s">
        <v>131</v>
      </c>
      <c r="S3958" t="s">
        <v>164</v>
      </c>
      <c r="T3958" t="s">
        <v>165</v>
      </c>
      <c r="U3958" t="s">
        <v>151</v>
      </c>
      <c r="V3958" t="s">
        <v>135</v>
      </c>
      <c r="W3958" t="s">
        <v>136</v>
      </c>
      <c r="X3958" t="s">
        <v>1879</v>
      </c>
      <c r="Y3958" s="94">
        <v>15000</v>
      </c>
      <c r="Z3958" s="94">
        <v>0</v>
      </c>
      <c r="AA3958" s="94">
        <v>0</v>
      </c>
      <c r="AB3958" s="94">
        <v>0</v>
      </c>
      <c r="AC3958">
        <f t="shared" si="122"/>
        <v>2000</v>
      </c>
      <c r="AD3958" t="str">
        <f t="shared" si="123"/>
        <v>308</v>
      </c>
    </row>
    <row r="3959" spans="1:30" hidden="1" x14ac:dyDescent="0.25">
      <c r="A3959" t="s">
        <v>1876</v>
      </c>
      <c r="B3959" t="s">
        <v>1568</v>
      </c>
      <c r="C3959" t="s">
        <v>470</v>
      </c>
      <c r="D3959" t="s">
        <v>192</v>
      </c>
      <c r="E3959" t="s">
        <v>122</v>
      </c>
      <c r="F3959" t="s">
        <v>159</v>
      </c>
      <c r="G3959" t="s">
        <v>160</v>
      </c>
      <c r="H3959" t="s">
        <v>143</v>
      </c>
      <c r="I3959" t="s">
        <v>124</v>
      </c>
      <c r="J3959" t="s">
        <v>125</v>
      </c>
      <c r="K3959" t="s">
        <v>1877</v>
      </c>
      <c r="N3959" t="s">
        <v>1878</v>
      </c>
      <c r="O3959" t="s">
        <v>1571</v>
      </c>
      <c r="P3959" t="s">
        <v>472</v>
      </c>
      <c r="Q3959" t="s">
        <v>193</v>
      </c>
      <c r="R3959" t="s">
        <v>131</v>
      </c>
      <c r="S3959" t="s">
        <v>164</v>
      </c>
      <c r="T3959" t="s">
        <v>165</v>
      </c>
      <c r="U3959" t="s">
        <v>151</v>
      </c>
      <c r="V3959" t="s">
        <v>135</v>
      </c>
      <c r="W3959" t="s">
        <v>136</v>
      </c>
      <c r="X3959" t="s">
        <v>1879</v>
      </c>
      <c r="Y3959" s="94">
        <v>15000</v>
      </c>
      <c r="Z3959" s="94">
        <v>0</v>
      </c>
      <c r="AA3959" s="94">
        <v>0</v>
      </c>
      <c r="AB3959" s="94">
        <v>0</v>
      </c>
      <c r="AC3959">
        <f t="shared" si="122"/>
        <v>2000</v>
      </c>
      <c r="AD3959" t="str">
        <f t="shared" si="123"/>
        <v>308</v>
      </c>
    </row>
    <row r="3960" spans="1:30" hidden="1" x14ac:dyDescent="0.25">
      <c r="A3960" t="s">
        <v>1876</v>
      </c>
      <c r="B3960" t="s">
        <v>1568</v>
      </c>
      <c r="C3960" t="s">
        <v>470</v>
      </c>
      <c r="D3960" t="s">
        <v>286</v>
      </c>
      <c r="E3960" t="s">
        <v>122</v>
      </c>
      <c r="F3960" t="s">
        <v>159</v>
      </c>
      <c r="G3960" t="s">
        <v>160</v>
      </c>
      <c r="H3960" t="s">
        <v>143</v>
      </c>
      <c r="I3960" t="s">
        <v>124</v>
      </c>
      <c r="J3960" t="s">
        <v>125</v>
      </c>
      <c r="K3960" t="s">
        <v>1877</v>
      </c>
      <c r="N3960" t="s">
        <v>1878</v>
      </c>
      <c r="O3960" t="s">
        <v>1571</v>
      </c>
      <c r="P3960" t="s">
        <v>472</v>
      </c>
      <c r="Q3960" t="s">
        <v>287</v>
      </c>
      <c r="R3960" t="s">
        <v>131</v>
      </c>
      <c r="S3960" t="s">
        <v>164</v>
      </c>
      <c r="T3960" t="s">
        <v>165</v>
      </c>
      <c r="U3960" t="s">
        <v>151</v>
      </c>
      <c r="V3960" t="s">
        <v>135</v>
      </c>
      <c r="W3960" t="s">
        <v>136</v>
      </c>
      <c r="X3960" t="s">
        <v>1879</v>
      </c>
      <c r="Y3960" s="94">
        <v>100000</v>
      </c>
      <c r="Z3960" s="94">
        <v>0</v>
      </c>
      <c r="AA3960" s="94">
        <v>0</v>
      </c>
      <c r="AB3960" s="94">
        <v>0</v>
      </c>
      <c r="AC3960">
        <f t="shared" si="122"/>
        <v>3000</v>
      </c>
      <c r="AD3960" t="str">
        <f t="shared" si="123"/>
        <v>308</v>
      </c>
    </row>
    <row r="3961" spans="1:30" hidden="1" x14ac:dyDescent="0.25">
      <c r="A3961" t="s">
        <v>1880</v>
      </c>
      <c r="B3961" t="s">
        <v>1568</v>
      </c>
      <c r="C3961" t="s">
        <v>470</v>
      </c>
      <c r="D3961" t="s">
        <v>186</v>
      </c>
      <c r="E3961" t="s">
        <v>122</v>
      </c>
      <c r="F3961" t="s">
        <v>159</v>
      </c>
      <c r="G3961" t="s">
        <v>160</v>
      </c>
      <c r="H3961" t="s">
        <v>143</v>
      </c>
      <c r="I3961" t="s">
        <v>124</v>
      </c>
      <c r="J3961" t="s">
        <v>125</v>
      </c>
      <c r="K3961" t="s">
        <v>1881</v>
      </c>
      <c r="N3961" t="s">
        <v>1882</v>
      </c>
      <c r="O3961" t="s">
        <v>1571</v>
      </c>
      <c r="P3961" t="s">
        <v>472</v>
      </c>
      <c r="Q3961" t="s">
        <v>188</v>
      </c>
      <c r="R3961" t="s">
        <v>131</v>
      </c>
      <c r="S3961" t="s">
        <v>164</v>
      </c>
      <c r="T3961" t="s">
        <v>165</v>
      </c>
      <c r="U3961" t="s">
        <v>151</v>
      </c>
      <c r="V3961" t="s">
        <v>135</v>
      </c>
      <c r="W3961" t="s">
        <v>136</v>
      </c>
      <c r="X3961" t="s">
        <v>1883</v>
      </c>
      <c r="Y3961" s="94">
        <v>6000</v>
      </c>
      <c r="Z3961" s="94">
        <v>0</v>
      </c>
      <c r="AA3961" s="94">
        <v>0</v>
      </c>
      <c r="AB3961" s="94">
        <v>0</v>
      </c>
      <c r="AC3961">
        <f t="shared" si="122"/>
        <v>2000</v>
      </c>
      <c r="AD3961" t="str">
        <f t="shared" si="123"/>
        <v>308</v>
      </c>
    </row>
    <row r="3962" spans="1:30" hidden="1" x14ac:dyDescent="0.25">
      <c r="A3962" t="s">
        <v>1880</v>
      </c>
      <c r="B3962" t="s">
        <v>1568</v>
      </c>
      <c r="C3962" t="s">
        <v>470</v>
      </c>
      <c r="D3962" t="s">
        <v>192</v>
      </c>
      <c r="E3962" t="s">
        <v>122</v>
      </c>
      <c r="F3962" t="s">
        <v>159</v>
      </c>
      <c r="G3962" t="s">
        <v>160</v>
      </c>
      <c r="H3962" t="s">
        <v>143</v>
      </c>
      <c r="I3962" t="s">
        <v>124</v>
      </c>
      <c r="J3962" t="s">
        <v>125</v>
      </c>
      <c r="K3962" t="s">
        <v>1881</v>
      </c>
      <c r="N3962" t="s">
        <v>1882</v>
      </c>
      <c r="O3962" t="s">
        <v>1571</v>
      </c>
      <c r="P3962" t="s">
        <v>472</v>
      </c>
      <c r="Q3962" t="s">
        <v>193</v>
      </c>
      <c r="R3962" t="s">
        <v>131</v>
      </c>
      <c r="S3962" t="s">
        <v>164</v>
      </c>
      <c r="T3962" t="s">
        <v>165</v>
      </c>
      <c r="U3962" t="s">
        <v>151</v>
      </c>
      <c r="V3962" t="s">
        <v>135</v>
      </c>
      <c r="W3962" t="s">
        <v>136</v>
      </c>
      <c r="X3962" t="s">
        <v>1883</v>
      </c>
      <c r="Y3962" s="94">
        <v>6000</v>
      </c>
      <c r="Z3962" s="94">
        <v>0</v>
      </c>
      <c r="AA3962" s="94">
        <v>0</v>
      </c>
      <c r="AB3962" s="94">
        <v>0</v>
      </c>
      <c r="AC3962">
        <f t="shared" si="122"/>
        <v>2000</v>
      </c>
      <c r="AD3962" t="str">
        <f t="shared" si="123"/>
        <v>308</v>
      </c>
    </row>
    <row r="3963" spans="1:30" hidden="1" x14ac:dyDescent="0.25">
      <c r="A3963" t="s">
        <v>1884</v>
      </c>
      <c r="B3963" t="s">
        <v>1568</v>
      </c>
      <c r="C3963" t="s">
        <v>470</v>
      </c>
      <c r="D3963" t="s">
        <v>186</v>
      </c>
      <c r="E3963" t="s">
        <v>122</v>
      </c>
      <c r="F3963" t="s">
        <v>159</v>
      </c>
      <c r="G3963" t="s">
        <v>160</v>
      </c>
      <c r="H3963" t="s">
        <v>143</v>
      </c>
      <c r="I3963" t="s">
        <v>124</v>
      </c>
      <c r="J3963" t="s">
        <v>125</v>
      </c>
      <c r="K3963" t="s">
        <v>1885</v>
      </c>
      <c r="N3963" t="s">
        <v>1886</v>
      </c>
      <c r="O3963" t="s">
        <v>1571</v>
      </c>
      <c r="P3963" t="s">
        <v>472</v>
      </c>
      <c r="Q3963" t="s">
        <v>188</v>
      </c>
      <c r="R3963" t="s">
        <v>131</v>
      </c>
      <c r="S3963" t="s">
        <v>164</v>
      </c>
      <c r="T3963" t="s">
        <v>165</v>
      </c>
      <c r="U3963" t="s">
        <v>151</v>
      </c>
      <c r="V3963" t="s">
        <v>135</v>
      </c>
      <c r="W3963" t="s">
        <v>136</v>
      </c>
      <c r="X3963" t="s">
        <v>1887</v>
      </c>
      <c r="Y3963" s="94">
        <v>6000</v>
      </c>
      <c r="Z3963" s="94">
        <v>0</v>
      </c>
      <c r="AA3963" s="94">
        <v>0</v>
      </c>
      <c r="AB3963" s="94">
        <v>0</v>
      </c>
      <c r="AC3963">
        <f t="shared" si="122"/>
        <v>2000</v>
      </c>
      <c r="AD3963" t="str">
        <f t="shared" si="123"/>
        <v>308</v>
      </c>
    </row>
    <row r="3964" spans="1:30" hidden="1" x14ac:dyDescent="0.25">
      <c r="A3964" t="s">
        <v>1884</v>
      </c>
      <c r="B3964" t="s">
        <v>1568</v>
      </c>
      <c r="C3964" t="s">
        <v>470</v>
      </c>
      <c r="D3964" t="s">
        <v>192</v>
      </c>
      <c r="E3964" t="s">
        <v>122</v>
      </c>
      <c r="F3964" t="s">
        <v>159</v>
      </c>
      <c r="G3964" t="s">
        <v>160</v>
      </c>
      <c r="H3964" t="s">
        <v>143</v>
      </c>
      <c r="I3964" t="s">
        <v>124</v>
      </c>
      <c r="J3964" t="s">
        <v>125</v>
      </c>
      <c r="K3964" t="s">
        <v>1885</v>
      </c>
      <c r="N3964" t="s">
        <v>1886</v>
      </c>
      <c r="O3964" t="s">
        <v>1571</v>
      </c>
      <c r="P3964" t="s">
        <v>472</v>
      </c>
      <c r="Q3964" t="s">
        <v>193</v>
      </c>
      <c r="R3964" t="s">
        <v>131</v>
      </c>
      <c r="S3964" t="s">
        <v>164</v>
      </c>
      <c r="T3964" t="s">
        <v>165</v>
      </c>
      <c r="U3964" t="s">
        <v>151</v>
      </c>
      <c r="V3964" t="s">
        <v>135</v>
      </c>
      <c r="W3964" t="s">
        <v>136</v>
      </c>
      <c r="X3964" t="s">
        <v>1887</v>
      </c>
      <c r="Y3964" s="94">
        <v>6000</v>
      </c>
      <c r="Z3964" s="94">
        <v>0</v>
      </c>
      <c r="AA3964" s="94">
        <v>0</v>
      </c>
      <c r="AB3964" s="94">
        <v>0</v>
      </c>
      <c r="AC3964">
        <f t="shared" si="122"/>
        <v>2000</v>
      </c>
      <c r="AD3964" t="str">
        <f t="shared" si="123"/>
        <v>308</v>
      </c>
    </row>
    <row r="3965" spans="1:30" hidden="1" x14ac:dyDescent="0.25">
      <c r="A3965" t="s">
        <v>1888</v>
      </c>
      <c r="B3965" t="s">
        <v>1568</v>
      </c>
      <c r="C3965" t="s">
        <v>157</v>
      </c>
      <c r="D3965" t="s">
        <v>186</v>
      </c>
      <c r="E3965" t="s">
        <v>122</v>
      </c>
      <c r="F3965" t="s">
        <v>159</v>
      </c>
      <c r="G3965" t="s">
        <v>160</v>
      </c>
      <c r="H3965" t="s">
        <v>304</v>
      </c>
      <c r="I3965" t="s">
        <v>124</v>
      </c>
      <c r="J3965" t="s">
        <v>125</v>
      </c>
      <c r="K3965" t="s">
        <v>1889</v>
      </c>
      <c r="N3965" t="s">
        <v>1890</v>
      </c>
      <c r="O3965" t="s">
        <v>1571</v>
      </c>
      <c r="P3965" t="s">
        <v>162</v>
      </c>
      <c r="Q3965" t="s">
        <v>188</v>
      </c>
      <c r="R3965" t="s">
        <v>131</v>
      </c>
      <c r="S3965" t="s">
        <v>164</v>
      </c>
      <c r="T3965" t="s">
        <v>165</v>
      </c>
      <c r="U3965" t="s">
        <v>134</v>
      </c>
      <c r="V3965" t="s">
        <v>135</v>
      </c>
      <c r="W3965" t="s">
        <v>136</v>
      </c>
      <c r="X3965" t="s">
        <v>1891</v>
      </c>
      <c r="AA3965" s="94">
        <v>0</v>
      </c>
      <c r="AB3965" s="94">
        <v>0</v>
      </c>
      <c r="AC3965">
        <f t="shared" si="122"/>
        <v>2000</v>
      </c>
      <c r="AD3965" t="str">
        <f t="shared" si="123"/>
        <v>308</v>
      </c>
    </row>
    <row r="3966" spans="1:30" hidden="1" x14ac:dyDescent="0.25">
      <c r="A3966" t="s">
        <v>1888</v>
      </c>
      <c r="B3966" t="s">
        <v>1568</v>
      </c>
      <c r="C3966" t="s">
        <v>157</v>
      </c>
      <c r="D3966" t="s">
        <v>192</v>
      </c>
      <c r="E3966" t="s">
        <v>122</v>
      </c>
      <c r="F3966" t="s">
        <v>159</v>
      </c>
      <c r="G3966" t="s">
        <v>160</v>
      </c>
      <c r="H3966" t="s">
        <v>304</v>
      </c>
      <c r="I3966" t="s">
        <v>124</v>
      </c>
      <c r="J3966" t="s">
        <v>125</v>
      </c>
      <c r="K3966" t="s">
        <v>1889</v>
      </c>
      <c r="N3966" t="s">
        <v>1890</v>
      </c>
      <c r="O3966" t="s">
        <v>1571</v>
      </c>
      <c r="P3966" t="s">
        <v>162</v>
      </c>
      <c r="Q3966" t="s">
        <v>193</v>
      </c>
      <c r="R3966" t="s">
        <v>131</v>
      </c>
      <c r="S3966" t="s">
        <v>164</v>
      </c>
      <c r="T3966" t="s">
        <v>165</v>
      </c>
      <c r="U3966" t="s">
        <v>134</v>
      </c>
      <c r="V3966" t="s">
        <v>135</v>
      </c>
      <c r="W3966" t="s">
        <v>136</v>
      </c>
      <c r="X3966" t="s">
        <v>1891</v>
      </c>
      <c r="AA3966" s="94">
        <v>0</v>
      </c>
      <c r="AB3966" s="94">
        <v>0</v>
      </c>
      <c r="AC3966">
        <f t="shared" si="122"/>
        <v>2000</v>
      </c>
      <c r="AD3966" t="str">
        <f t="shared" si="123"/>
        <v>308</v>
      </c>
    </row>
    <row r="3967" spans="1:30" hidden="1" x14ac:dyDescent="0.25">
      <c r="A3967" t="s">
        <v>1892</v>
      </c>
      <c r="B3967" t="s">
        <v>1568</v>
      </c>
      <c r="C3967" t="s">
        <v>470</v>
      </c>
      <c r="D3967" t="s">
        <v>186</v>
      </c>
      <c r="E3967" t="s">
        <v>122</v>
      </c>
      <c r="F3967" t="s">
        <v>159</v>
      </c>
      <c r="G3967" t="s">
        <v>160</v>
      </c>
      <c r="H3967" t="s">
        <v>143</v>
      </c>
      <c r="I3967" t="s">
        <v>124</v>
      </c>
      <c r="J3967" t="s">
        <v>125</v>
      </c>
      <c r="K3967" t="s">
        <v>1893</v>
      </c>
      <c r="N3967" t="s">
        <v>1894</v>
      </c>
      <c r="O3967" t="s">
        <v>1571</v>
      </c>
      <c r="P3967" t="s">
        <v>472</v>
      </c>
      <c r="Q3967" t="s">
        <v>188</v>
      </c>
      <c r="R3967" t="s">
        <v>131</v>
      </c>
      <c r="S3967" t="s">
        <v>164</v>
      </c>
      <c r="T3967" t="s">
        <v>165</v>
      </c>
      <c r="U3967" t="s">
        <v>151</v>
      </c>
      <c r="V3967" t="s">
        <v>135</v>
      </c>
      <c r="W3967" t="s">
        <v>136</v>
      </c>
      <c r="X3967" t="s">
        <v>1895</v>
      </c>
      <c r="Y3967" s="94">
        <v>6000</v>
      </c>
      <c r="Z3967" s="94">
        <v>0</v>
      </c>
      <c r="AA3967" s="94">
        <v>0</v>
      </c>
      <c r="AB3967" s="94">
        <v>0</v>
      </c>
      <c r="AC3967">
        <f t="shared" si="122"/>
        <v>2000</v>
      </c>
      <c r="AD3967" t="str">
        <f t="shared" si="123"/>
        <v>308</v>
      </c>
    </row>
    <row r="3968" spans="1:30" hidden="1" x14ac:dyDescent="0.25">
      <c r="A3968" t="s">
        <v>1892</v>
      </c>
      <c r="B3968" t="s">
        <v>1568</v>
      </c>
      <c r="C3968" t="s">
        <v>470</v>
      </c>
      <c r="D3968" t="s">
        <v>192</v>
      </c>
      <c r="E3968" t="s">
        <v>122</v>
      </c>
      <c r="F3968" t="s">
        <v>159</v>
      </c>
      <c r="G3968" t="s">
        <v>160</v>
      </c>
      <c r="H3968" t="s">
        <v>143</v>
      </c>
      <c r="I3968" t="s">
        <v>124</v>
      </c>
      <c r="J3968" t="s">
        <v>125</v>
      </c>
      <c r="K3968" t="s">
        <v>1893</v>
      </c>
      <c r="N3968" t="s">
        <v>1894</v>
      </c>
      <c r="O3968" t="s">
        <v>1571</v>
      </c>
      <c r="P3968" t="s">
        <v>472</v>
      </c>
      <c r="Q3968" t="s">
        <v>193</v>
      </c>
      <c r="R3968" t="s">
        <v>131</v>
      </c>
      <c r="S3968" t="s">
        <v>164</v>
      </c>
      <c r="T3968" t="s">
        <v>165</v>
      </c>
      <c r="U3968" t="s">
        <v>151</v>
      </c>
      <c r="V3968" t="s">
        <v>135</v>
      </c>
      <c r="W3968" t="s">
        <v>136</v>
      </c>
      <c r="X3968" t="s">
        <v>1895</v>
      </c>
      <c r="Y3968" s="94">
        <v>6000</v>
      </c>
      <c r="Z3968" s="94">
        <v>0</v>
      </c>
      <c r="AA3968" s="94">
        <v>0</v>
      </c>
      <c r="AB3968" s="94">
        <v>0</v>
      </c>
      <c r="AC3968">
        <f t="shared" si="122"/>
        <v>2000</v>
      </c>
      <c r="AD3968" t="str">
        <f t="shared" si="123"/>
        <v>308</v>
      </c>
    </row>
    <row r="3969" spans="1:30" hidden="1" x14ac:dyDescent="0.25">
      <c r="A3969" t="s">
        <v>1896</v>
      </c>
      <c r="B3969" t="s">
        <v>1568</v>
      </c>
      <c r="C3969" t="s">
        <v>470</v>
      </c>
      <c r="D3969" t="s">
        <v>186</v>
      </c>
      <c r="E3969" t="s">
        <v>122</v>
      </c>
      <c r="F3969" t="s">
        <v>159</v>
      </c>
      <c r="G3969" t="s">
        <v>160</v>
      </c>
      <c r="H3969" t="s">
        <v>143</v>
      </c>
      <c r="I3969" t="s">
        <v>124</v>
      </c>
      <c r="J3969" t="s">
        <v>125</v>
      </c>
      <c r="K3969" t="s">
        <v>1897</v>
      </c>
      <c r="N3969" t="s">
        <v>1898</v>
      </c>
      <c r="O3969" t="s">
        <v>1571</v>
      </c>
      <c r="P3969" t="s">
        <v>472</v>
      </c>
      <c r="Q3969" t="s">
        <v>188</v>
      </c>
      <c r="R3969" t="s">
        <v>131</v>
      </c>
      <c r="S3969" t="s">
        <v>164</v>
      </c>
      <c r="T3969" t="s">
        <v>165</v>
      </c>
      <c r="U3969" t="s">
        <v>151</v>
      </c>
      <c r="V3969" t="s">
        <v>135</v>
      </c>
      <c r="W3969" t="s">
        <v>136</v>
      </c>
      <c r="X3969" t="s">
        <v>1899</v>
      </c>
      <c r="Y3969" s="94">
        <v>6000</v>
      </c>
      <c r="Z3969" s="94">
        <v>4054.64</v>
      </c>
      <c r="AA3969" s="94">
        <v>0</v>
      </c>
      <c r="AB3969" s="94">
        <v>0</v>
      </c>
      <c r="AC3969">
        <f t="shared" si="122"/>
        <v>2000</v>
      </c>
      <c r="AD3969" t="str">
        <f t="shared" si="123"/>
        <v>308</v>
      </c>
    </row>
    <row r="3970" spans="1:30" hidden="1" x14ac:dyDescent="0.25">
      <c r="A3970" t="s">
        <v>1896</v>
      </c>
      <c r="B3970" t="s">
        <v>1568</v>
      </c>
      <c r="C3970" t="s">
        <v>470</v>
      </c>
      <c r="D3970" t="s">
        <v>192</v>
      </c>
      <c r="E3970" t="s">
        <v>122</v>
      </c>
      <c r="F3970" t="s">
        <v>159</v>
      </c>
      <c r="G3970" t="s">
        <v>160</v>
      </c>
      <c r="H3970" t="s">
        <v>143</v>
      </c>
      <c r="I3970" t="s">
        <v>124</v>
      </c>
      <c r="J3970" t="s">
        <v>125</v>
      </c>
      <c r="K3970" t="s">
        <v>1897</v>
      </c>
      <c r="N3970" t="s">
        <v>1898</v>
      </c>
      <c r="O3970" t="s">
        <v>1571</v>
      </c>
      <c r="P3970" t="s">
        <v>472</v>
      </c>
      <c r="Q3970" t="s">
        <v>193</v>
      </c>
      <c r="R3970" t="s">
        <v>131</v>
      </c>
      <c r="S3970" t="s">
        <v>164</v>
      </c>
      <c r="T3970" t="s">
        <v>165</v>
      </c>
      <c r="U3970" t="s">
        <v>151</v>
      </c>
      <c r="V3970" t="s">
        <v>135</v>
      </c>
      <c r="W3970" t="s">
        <v>136</v>
      </c>
      <c r="X3970" t="s">
        <v>1899</v>
      </c>
      <c r="Y3970" s="94">
        <v>6000</v>
      </c>
      <c r="Z3970" s="94">
        <v>3963.96</v>
      </c>
      <c r="AA3970" s="94">
        <v>0</v>
      </c>
      <c r="AB3970" s="94">
        <v>0</v>
      </c>
      <c r="AC3970">
        <f t="shared" si="122"/>
        <v>2000</v>
      </c>
      <c r="AD3970" t="str">
        <f t="shared" si="123"/>
        <v>308</v>
      </c>
    </row>
    <row r="3971" spans="1:30" hidden="1" x14ac:dyDescent="0.25">
      <c r="A3971" t="s">
        <v>1896</v>
      </c>
      <c r="B3971" t="s">
        <v>1568</v>
      </c>
      <c r="C3971" t="s">
        <v>470</v>
      </c>
      <c r="D3971" t="s">
        <v>204</v>
      </c>
      <c r="E3971" t="s">
        <v>122</v>
      </c>
      <c r="F3971" t="s">
        <v>159</v>
      </c>
      <c r="G3971" t="s">
        <v>160</v>
      </c>
      <c r="H3971" t="s">
        <v>143</v>
      </c>
      <c r="I3971" t="s">
        <v>124</v>
      </c>
      <c r="J3971" t="s">
        <v>125</v>
      </c>
      <c r="K3971" t="s">
        <v>1897</v>
      </c>
      <c r="N3971" t="s">
        <v>1898</v>
      </c>
      <c r="O3971" t="s">
        <v>1571</v>
      </c>
      <c r="P3971" t="s">
        <v>472</v>
      </c>
      <c r="Q3971" t="s">
        <v>205</v>
      </c>
      <c r="R3971" t="s">
        <v>131</v>
      </c>
      <c r="S3971" t="s">
        <v>164</v>
      </c>
      <c r="T3971" t="s">
        <v>165</v>
      </c>
      <c r="U3971" t="s">
        <v>151</v>
      </c>
      <c r="V3971" t="s">
        <v>135</v>
      </c>
      <c r="W3971" t="s">
        <v>136</v>
      </c>
      <c r="X3971" t="s">
        <v>1899</v>
      </c>
      <c r="Y3971" s="94">
        <v>300000</v>
      </c>
      <c r="Z3971" s="94">
        <v>0</v>
      </c>
      <c r="AA3971" s="94">
        <v>0</v>
      </c>
      <c r="AB3971" s="94">
        <v>0</v>
      </c>
      <c r="AC3971">
        <f t="shared" ref="AC3971:AC4034" si="124">MID(D3971,1,1)*1000</f>
        <v>2000</v>
      </c>
      <c r="AD3971" t="str">
        <f t="shared" ref="AD3971:AD4034" si="125">MID(A3971,6,3)</f>
        <v>308</v>
      </c>
    </row>
    <row r="3972" spans="1:30" hidden="1" x14ac:dyDescent="0.25">
      <c r="A3972" t="s">
        <v>1896</v>
      </c>
      <c r="B3972" t="s">
        <v>1568</v>
      </c>
      <c r="C3972" t="s">
        <v>470</v>
      </c>
      <c r="D3972" t="s">
        <v>846</v>
      </c>
      <c r="E3972" t="s">
        <v>122</v>
      </c>
      <c r="F3972" t="s">
        <v>159</v>
      </c>
      <c r="G3972" t="s">
        <v>160</v>
      </c>
      <c r="H3972" t="s">
        <v>143</v>
      </c>
      <c r="I3972" t="s">
        <v>124</v>
      </c>
      <c r="J3972" t="s">
        <v>125</v>
      </c>
      <c r="K3972" t="s">
        <v>1897</v>
      </c>
      <c r="N3972" t="s">
        <v>1898</v>
      </c>
      <c r="O3972" t="s">
        <v>1571</v>
      </c>
      <c r="P3972" t="s">
        <v>472</v>
      </c>
      <c r="Q3972" t="s">
        <v>847</v>
      </c>
      <c r="R3972" t="s">
        <v>131</v>
      </c>
      <c r="S3972" t="s">
        <v>164</v>
      </c>
      <c r="T3972" t="s">
        <v>165</v>
      </c>
      <c r="U3972" t="s">
        <v>151</v>
      </c>
      <c r="V3972" t="s">
        <v>135</v>
      </c>
      <c r="W3972" t="s">
        <v>136</v>
      </c>
      <c r="X3972" t="s">
        <v>1899</v>
      </c>
      <c r="Y3972" s="94">
        <v>300000</v>
      </c>
      <c r="Z3972" s="94">
        <v>0</v>
      </c>
      <c r="AA3972" s="94">
        <v>0</v>
      </c>
      <c r="AB3972" s="94">
        <v>0</v>
      </c>
      <c r="AC3972">
        <f t="shared" si="124"/>
        <v>2000</v>
      </c>
      <c r="AD3972" t="str">
        <f t="shared" si="125"/>
        <v>308</v>
      </c>
    </row>
    <row r="3973" spans="1:30" hidden="1" x14ac:dyDescent="0.25">
      <c r="A3973" t="s">
        <v>1896</v>
      </c>
      <c r="B3973" t="s">
        <v>1568</v>
      </c>
      <c r="C3973" t="s">
        <v>470</v>
      </c>
      <c r="D3973" t="s">
        <v>210</v>
      </c>
      <c r="E3973" t="s">
        <v>122</v>
      </c>
      <c r="F3973" t="s">
        <v>159</v>
      </c>
      <c r="G3973" t="s">
        <v>160</v>
      </c>
      <c r="H3973" t="s">
        <v>143</v>
      </c>
      <c r="I3973" t="s">
        <v>124</v>
      </c>
      <c r="J3973" t="s">
        <v>125</v>
      </c>
      <c r="K3973" t="s">
        <v>1897</v>
      </c>
      <c r="N3973" t="s">
        <v>1898</v>
      </c>
      <c r="O3973" t="s">
        <v>1571</v>
      </c>
      <c r="P3973" t="s">
        <v>472</v>
      </c>
      <c r="Q3973" t="s">
        <v>211</v>
      </c>
      <c r="R3973" t="s">
        <v>131</v>
      </c>
      <c r="S3973" t="s">
        <v>164</v>
      </c>
      <c r="T3973" t="s">
        <v>165</v>
      </c>
      <c r="U3973" t="s">
        <v>151</v>
      </c>
      <c r="V3973" t="s">
        <v>135</v>
      </c>
      <c r="W3973" t="s">
        <v>136</v>
      </c>
      <c r="X3973" t="s">
        <v>1899</v>
      </c>
      <c r="Y3973" s="94">
        <v>300000</v>
      </c>
      <c r="Z3973" s="94">
        <v>0</v>
      </c>
      <c r="AA3973" s="94">
        <v>0</v>
      </c>
      <c r="AB3973" s="94">
        <v>0</v>
      </c>
      <c r="AC3973">
        <f t="shared" si="124"/>
        <v>2000</v>
      </c>
      <c r="AD3973" t="str">
        <f t="shared" si="125"/>
        <v>308</v>
      </c>
    </row>
    <row r="3974" spans="1:30" hidden="1" x14ac:dyDescent="0.25">
      <c r="A3974" t="s">
        <v>1896</v>
      </c>
      <c r="B3974" t="s">
        <v>1568</v>
      </c>
      <c r="C3974" t="s">
        <v>470</v>
      </c>
      <c r="D3974" t="s">
        <v>1037</v>
      </c>
      <c r="E3974" t="s">
        <v>122</v>
      </c>
      <c r="F3974" t="s">
        <v>159</v>
      </c>
      <c r="G3974" t="s">
        <v>160</v>
      </c>
      <c r="H3974" t="s">
        <v>143</v>
      </c>
      <c r="I3974" t="s">
        <v>124</v>
      </c>
      <c r="J3974" t="s">
        <v>125</v>
      </c>
      <c r="K3974" t="s">
        <v>1897</v>
      </c>
      <c r="N3974" t="s">
        <v>1898</v>
      </c>
      <c r="O3974" t="s">
        <v>1571</v>
      </c>
      <c r="P3974" t="s">
        <v>472</v>
      </c>
      <c r="Q3974" t="s">
        <v>1038</v>
      </c>
      <c r="R3974" t="s">
        <v>131</v>
      </c>
      <c r="S3974" t="s">
        <v>164</v>
      </c>
      <c r="T3974" t="s">
        <v>165</v>
      </c>
      <c r="U3974" t="s">
        <v>151</v>
      </c>
      <c r="V3974" t="s">
        <v>135</v>
      </c>
      <c r="W3974" t="s">
        <v>136</v>
      </c>
      <c r="X3974" t="s">
        <v>1899</v>
      </c>
      <c r="Y3974" s="94">
        <v>266000</v>
      </c>
      <c r="Z3974" s="94">
        <v>0</v>
      </c>
      <c r="AA3974" s="94">
        <v>0</v>
      </c>
      <c r="AB3974" s="94">
        <v>0</v>
      </c>
      <c r="AC3974">
        <f t="shared" si="124"/>
        <v>3000</v>
      </c>
      <c r="AD3974" t="str">
        <f t="shared" si="125"/>
        <v>308</v>
      </c>
    </row>
    <row r="3975" spans="1:30" hidden="1" x14ac:dyDescent="0.25">
      <c r="A3975" t="s">
        <v>1896</v>
      </c>
      <c r="B3975" t="s">
        <v>1568</v>
      </c>
      <c r="C3975" t="s">
        <v>470</v>
      </c>
      <c r="D3975" t="s">
        <v>1900</v>
      </c>
      <c r="E3975" t="s">
        <v>122</v>
      </c>
      <c r="F3975" t="s">
        <v>159</v>
      </c>
      <c r="G3975" t="s">
        <v>160</v>
      </c>
      <c r="H3975" t="s">
        <v>143</v>
      </c>
      <c r="I3975" t="s">
        <v>124</v>
      </c>
      <c r="J3975" t="s">
        <v>125</v>
      </c>
      <c r="K3975" t="s">
        <v>1897</v>
      </c>
      <c r="N3975" t="s">
        <v>1898</v>
      </c>
      <c r="O3975" t="s">
        <v>1571</v>
      </c>
      <c r="P3975" t="s">
        <v>472</v>
      </c>
      <c r="Q3975" t="s">
        <v>1901</v>
      </c>
      <c r="R3975" t="s">
        <v>131</v>
      </c>
      <c r="S3975" t="s">
        <v>164</v>
      </c>
      <c r="T3975" t="s">
        <v>165</v>
      </c>
      <c r="U3975" t="s">
        <v>151</v>
      </c>
      <c r="V3975" t="s">
        <v>135</v>
      </c>
      <c r="W3975" t="s">
        <v>136</v>
      </c>
      <c r="X3975" t="s">
        <v>1899</v>
      </c>
      <c r="Y3975" s="94">
        <v>500000</v>
      </c>
      <c r="Z3975" s="94">
        <v>0</v>
      </c>
      <c r="AA3975" s="94">
        <v>0</v>
      </c>
      <c r="AB3975" s="94">
        <v>0</v>
      </c>
      <c r="AC3975">
        <f t="shared" si="124"/>
        <v>3000</v>
      </c>
      <c r="AD3975" t="str">
        <f t="shared" si="125"/>
        <v>308</v>
      </c>
    </row>
    <row r="3976" spans="1:30" hidden="1" x14ac:dyDescent="0.25">
      <c r="A3976" t="s">
        <v>1902</v>
      </c>
      <c r="B3976" t="s">
        <v>1568</v>
      </c>
      <c r="C3976" t="s">
        <v>470</v>
      </c>
      <c r="D3976" t="s">
        <v>186</v>
      </c>
      <c r="E3976" t="s">
        <v>122</v>
      </c>
      <c r="F3976" t="s">
        <v>159</v>
      </c>
      <c r="G3976" t="s">
        <v>160</v>
      </c>
      <c r="H3976" t="s">
        <v>143</v>
      </c>
      <c r="I3976" t="s">
        <v>124</v>
      </c>
      <c r="J3976" t="s">
        <v>125</v>
      </c>
      <c r="K3976" t="s">
        <v>1903</v>
      </c>
      <c r="N3976" t="s">
        <v>1904</v>
      </c>
      <c r="O3976" t="s">
        <v>1571</v>
      </c>
      <c r="P3976" t="s">
        <v>472</v>
      </c>
      <c r="Q3976" t="s">
        <v>188</v>
      </c>
      <c r="R3976" t="s">
        <v>131</v>
      </c>
      <c r="S3976" t="s">
        <v>164</v>
      </c>
      <c r="T3976" t="s">
        <v>165</v>
      </c>
      <c r="U3976" t="s">
        <v>151</v>
      </c>
      <c r="V3976" t="s">
        <v>135</v>
      </c>
      <c r="W3976" t="s">
        <v>136</v>
      </c>
      <c r="X3976" t="s">
        <v>1905</v>
      </c>
      <c r="Y3976" s="94">
        <v>6000</v>
      </c>
      <c r="Z3976" s="94">
        <v>4466.24</v>
      </c>
      <c r="AA3976" s="94">
        <v>0</v>
      </c>
      <c r="AB3976" s="94">
        <v>0</v>
      </c>
      <c r="AC3976">
        <f t="shared" si="124"/>
        <v>2000</v>
      </c>
      <c r="AD3976" t="str">
        <f t="shared" si="125"/>
        <v>308</v>
      </c>
    </row>
    <row r="3977" spans="1:30" hidden="1" x14ac:dyDescent="0.25">
      <c r="A3977" t="s">
        <v>1902</v>
      </c>
      <c r="B3977" t="s">
        <v>1568</v>
      </c>
      <c r="C3977" t="s">
        <v>470</v>
      </c>
      <c r="D3977" t="s">
        <v>192</v>
      </c>
      <c r="E3977" t="s">
        <v>122</v>
      </c>
      <c r="F3977" t="s">
        <v>159</v>
      </c>
      <c r="G3977" t="s">
        <v>160</v>
      </c>
      <c r="H3977" t="s">
        <v>143</v>
      </c>
      <c r="I3977" t="s">
        <v>124</v>
      </c>
      <c r="J3977" t="s">
        <v>125</v>
      </c>
      <c r="K3977" t="s">
        <v>1903</v>
      </c>
      <c r="N3977" t="s">
        <v>1904</v>
      </c>
      <c r="O3977" t="s">
        <v>1571</v>
      </c>
      <c r="P3977" t="s">
        <v>472</v>
      </c>
      <c r="Q3977" t="s">
        <v>193</v>
      </c>
      <c r="R3977" t="s">
        <v>131</v>
      </c>
      <c r="S3977" t="s">
        <v>164</v>
      </c>
      <c r="T3977" t="s">
        <v>165</v>
      </c>
      <c r="U3977" t="s">
        <v>151</v>
      </c>
      <c r="V3977" t="s">
        <v>135</v>
      </c>
      <c r="W3977" t="s">
        <v>136</v>
      </c>
      <c r="X3977" t="s">
        <v>1905</v>
      </c>
      <c r="Y3977" s="94">
        <v>6000</v>
      </c>
      <c r="Z3977" s="94">
        <v>4350.24</v>
      </c>
      <c r="AA3977" s="94">
        <v>0</v>
      </c>
      <c r="AB3977" s="94">
        <v>0</v>
      </c>
      <c r="AC3977">
        <f t="shared" si="124"/>
        <v>2000</v>
      </c>
      <c r="AD3977" t="str">
        <f t="shared" si="125"/>
        <v>308</v>
      </c>
    </row>
    <row r="3978" spans="1:30" hidden="1" x14ac:dyDescent="0.25">
      <c r="A3978" t="s">
        <v>1902</v>
      </c>
      <c r="B3978" t="s">
        <v>1568</v>
      </c>
      <c r="C3978" t="s">
        <v>470</v>
      </c>
      <c r="D3978" t="s">
        <v>198</v>
      </c>
      <c r="E3978" t="s">
        <v>122</v>
      </c>
      <c r="F3978" t="s">
        <v>159</v>
      </c>
      <c r="G3978" t="s">
        <v>160</v>
      </c>
      <c r="H3978" t="s">
        <v>143</v>
      </c>
      <c r="I3978" t="s">
        <v>124</v>
      </c>
      <c r="J3978" t="s">
        <v>125</v>
      </c>
      <c r="K3978" t="s">
        <v>1903</v>
      </c>
      <c r="N3978" t="s">
        <v>1904</v>
      </c>
      <c r="O3978" t="s">
        <v>1571</v>
      </c>
      <c r="P3978" t="s">
        <v>472</v>
      </c>
      <c r="Q3978" t="s">
        <v>199</v>
      </c>
      <c r="R3978" t="s">
        <v>131</v>
      </c>
      <c r="S3978" t="s">
        <v>164</v>
      </c>
      <c r="T3978" t="s">
        <v>165</v>
      </c>
      <c r="U3978" t="s">
        <v>151</v>
      </c>
      <c r="V3978" t="s">
        <v>135</v>
      </c>
      <c r="W3978" t="s">
        <v>136</v>
      </c>
      <c r="X3978" t="s">
        <v>1905</v>
      </c>
      <c r="Y3978" s="94">
        <v>6000</v>
      </c>
      <c r="Z3978" s="94">
        <v>3716.01</v>
      </c>
      <c r="AA3978" s="94">
        <v>0</v>
      </c>
      <c r="AB3978" s="94">
        <v>0</v>
      </c>
      <c r="AC3978">
        <f t="shared" si="124"/>
        <v>2000</v>
      </c>
      <c r="AD3978" t="str">
        <f t="shared" si="125"/>
        <v>308</v>
      </c>
    </row>
    <row r="3979" spans="1:30" hidden="1" x14ac:dyDescent="0.25">
      <c r="A3979" t="s">
        <v>1906</v>
      </c>
      <c r="B3979" t="s">
        <v>1568</v>
      </c>
      <c r="C3979" t="s">
        <v>470</v>
      </c>
      <c r="D3979" t="s">
        <v>186</v>
      </c>
      <c r="E3979" t="s">
        <v>122</v>
      </c>
      <c r="F3979" t="s">
        <v>159</v>
      </c>
      <c r="G3979" t="s">
        <v>160</v>
      </c>
      <c r="H3979" t="s">
        <v>143</v>
      </c>
      <c r="I3979" t="s">
        <v>124</v>
      </c>
      <c r="J3979" t="s">
        <v>125</v>
      </c>
      <c r="K3979" t="s">
        <v>1907</v>
      </c>
      <c r="N3979" t="s">
        <v>1908</v>
      </c>
      <c r="O3979" t="s">
        <v>1571</v>
      </c>
      <c r="P3979" t="s">
        <v>472</v>
      </c>
      <c r="Q3979" t="s">
        <v>188</v>
      </c>
      <c r="R3979" t="s">
        <v>131</v>
      </c>
      <c r="S3979" t="s">
        <v>164</v>
      </c>
      <c r="T3979" t="s">
        <v>165</v>
      </c>
      <c r="U3979" t="s">
        <v>151</v>
      </c>
      <c r="V3979" t="s">
        <v>135</v>
      </c>
      <c r="W3979" t="s">
        <v>136</v>
      </c>
      <c r="X3979" t="s">
        <v>1909</v>
      </c>
      <c r="Y3979" s="94">
        <v>12000</v>
      </c>
      <c r="Z3979" s="94">
        <v>0</v>
      </c>
      <c r="AA3979" s="94">
        <v>0</v>
      </c>
      <c r="AB3979" s="94">
        <v>0</v>
      </c>
      <c r="AC3979">
        <f t="shared" si="124"/>
        <v>2000</v>
      </c>
      <c r="AD3979" t="str">
        <f t="shared" si="125"/>
        <v>308</v>
      </c>
    </row>
    <row r="3980" spans="1:30" hidden="1" x14ac:dyDescent="0.25">
      <c r="A3980" t="s">
        <v>1906</v>
      </c>
      <c r="B3980" t="s">
        <v>1568</v>
      </c>
      <c r="C3980" t="s">
        <v>470</v>
      </c>
      <c r="D3980" t="s">
        <v>192</v>
      </c>
      <c r="E3980" t="s">
        <v>122</v>
      </c>
      <c r="F3980" t="s">
        <v>159</v>
      </c>
      <c r="G3980" t="s">
        <v>160</v>
      </c>
      <c r="H3980" t="s">
        <v>143</v>
      </c>
      <c r="I3980" t="s">
        <v>124</v>
      </c>
      <c r="J3980" t="s">
        <v>125</v>
      </c>
      <c r="K3980" t="s">
        <v>1907</v>
      </c>
      <c r="N3980" t="s">
        <v>1908</v>
      </c>
      <c r="O3980" t="s">
        <v>1571</v>
      </c>
      <c r="P3980" t="s">
        <v>472</v>
      </c>
      <c r="Q3980" t="s">
        <v>193</v>
      </c>
      <c r="R3980" t="s">
        <v>131</v>
      </c>
      <c r="S3980" t="s">
        <v>164</v>
      </c>
      <c r="T3980" t="s">
        <v>165</v>
      </c>
      <c r="U3980" t="s">
        <v>151</v>
      </c>
      <c r="V3980" t="s">
        <v>135</v>
      </c>
      <c r="W3980" t="s">
        <v>136</v>
      </c>
      <c r="X3980" t="s">
        <v>1909</v>
      </c>
      <c r="Y3980" s="94">
        <v>12000</v>
      </c>
      <c r="Z3980" s="94">
        <v>0</v>
      </c>
      <c r="AA3980" s="94">
        <v>0</v>
      </c>
      <c r="AB3980" s="94">
        <v>0</v>
      </c>
      <c r="AC3980">
        <f t="shared" si="124"/>
        <v>2000</v>
      </c>
      <c r="AD3980" t="str">
        <f t="shared" si="125"/>
        <v>308</v>
      </c>
    </row>
    <row r="3981" spans="1:30" hidden="1" x14ac:dyDescent="0.25">
      <c r="A3981" s="97" t="s">
        <v>1910</v>
      </c>
      <c r="B3981" s="97" t="s">
        <v>1568</v>
      </c>
      <c r="C3981" s="97" t="s">
        <v>990</v>
      </c>
      <c r="D3981" s="97" t="s">
        <v>141</v>
      </c>
      <c r="E3981" s="97" t="s">
        <v>122</v>
      </c>
      <c r="F3981" s="98">
        <v>15</v>
      </c>
      <c r="G3981" s="98" t="s">
        <v>142</v>
      </c>
      <c r="H3981" s="97" t="s">
        <v>143</v>
      </c>
      <c r="I3981" s="97" t="s">
        <v>124</v>
      </c>
      <c r="J3981" s="97" t="s">
        <v>125</v>
      </c>
      <c r="K3981" s="97" t="s">
        <v>1911</v>
      </c>
      <c r="L3981" s="97"/>
      <c r="M3981" s="97"/>
      <c r="N3981" s="97" t="s">
        <v>375</v>
      </c>
      <c r="O3981" s="97" t="s">
        <v>1571</v>
      </c>
      <c r="P3981" s="97" t="s">
        <v>993</v>
      </c>
      <c r="Q3981" s="97" t="s">
        <v>148</v>
      </c>
      <c r="R3981" s="97" t="s">
        <v>131</v>
      </c>
      <c r="S3981" s="97" t="s">
        <v>149</v>
      </c>
      <c r="T3981" s="97" t="s">
        <v>150</v>
      </c>
      <c r="U3981" s="97" t="s">
        <v>151</v>
      </c>
      <c r="V3981" s="97" t="s">
        <v>135</v>
      </c>
      <c r="W3981" s="97" t="s">
        <v>136</v>
      </c>
      <c r="X3981" s="97"/>
      <c r="Y3981" s="99"/>
      <c r="Z3981" s="99"/>
      <c r="AA3981" s="99">
        <v>876876</v>
      </c>
      <c r="AB3981" s="99">
        <v>876876</v>
      </c>
      <c r="AC3981">
        <f t="shared" si="124"/>
        <v>1000</v>
      </c>
      <c r="AD3981" t="str">
        <f t="shared" si="125"/>
        <v>308</v>
      </c>
    </row>
    <row r="3982" spans="1:30" hidden="1" x14ac:dyDescent="0.25">
      <c r="A3982" s="97" t="s">
        <v>1910</v>
      </c>
      <c r="B3982" s="97" t="s">
        <v>1568</v>
      </c>
      <c r="C3982" s="97" t="s">
        <v>990</v>
      </c>
      <c r="D3982" s="97">
        <v>13201</v>
      </c>
      <c r="E3982" s="97" t="s">
        <v>122</v>
      </c>
      <c r="F3982" s="98">
        <v>15</v>
      </c>
      <c r="G3982" s="98" t="s">
        <v>142</v>
      </c>
      <c r="H3982" s="97">
        <v>19</v>
      </c>
      <c r="I3982" s="97" t="s">
        <v>124</v>
      </c>
      <c r="J3982" s="97" t="s">
        <v>125</v>
      </c>
      <c r="K3982" s="97" t="s">
        <v>1911</v>
      </c>
      <c r="L3982" s="97"/>
      <c r="M3982" s="97"/>
      <c r="N3982" s="97" t="s">
        <v>375</v>
      </c>
      <c r="O3982" s="97" t="s">
        <v>1571</v>
      </c>
      <c r="P3982" s="97" t="s">
        <v>993</v>
      </c>
      <c r="Q3982" s="97" t="s">
        <v>152</v>
      </c>
      <c r="R3982" s="97" t="s">
        <v>131</v>
      </c>
      <c r="S3982" s="97" t="s">
        <v>149</v>
      </c>
      <c r="T3982" s="97" t="s">
        <v>150</v>
      </c>
      <c r="U3982" s="97" t="s">
        <v>134</v>
      </c>
      <c r="V3982" s="97" t="s">
        <v>135</v>
      </c>
      <c r="W3982" s="97" t="s">
        <v>136</v>
      </c>
      <c r="X3982" s="97"/>
      <c r="Y3982" s="99"/>
      <c r="Z3982" s="99"/>
      <c r="AA3982" s="99">
        <v>36536.5</v>
      </c>
      <c r="AB3982" s="99">
        <v>36536.5</v>
      </c>
      <c r="AC3982">
        <f t="shared" si="124"/>
        <v>1000</v>
      </c>
      <c r="AD3982" t="str">
        <f t="shared" si="125"/>
        <v>308</v>
      </c>
    </row>
    <row r="3983" spans="1:30" hidden="1" x14ac:dyDescent="0.25">
      <c r="A3983" s="97" t="s">
        <v>1910</v>
      </c>
      <c r="B3983" s="97" t="s">
        <v>1568</v>
      </c>
      <c r="C3983" s="97" t="s">
        <v>990</v>
      </c>
      <c r="D3983" s="97">
        <v>13203</v>
      </c>
      <c r="E3983" s="97" t="s">
        <v>122</v>
      </c>
      <c r="F3983" s="98">
        <v>15</v>
      </c>
      <c r="G3983" s="98" t="s">
        <v>142</v>
      </c>
      <c r="H3983" s="97">
        <v>19</v>
      </c>
      <c r="I3983" s="97" t="s">
        <v>124</v>
      </c>
      <c r="J3983" s="97" t="s">
        <v>125</v>
      </c>
      <c r="K3983" s="97" t="s">
        <v>1911</v>
      </c>
      <c r="L3983" s="97"/>
      <c r="M3983" s="97"/>
      <c r="N3983" s="97" t="s">
        <v>375</v>
      </c>
      <c r="O3983" s="97" t="s">
        <v>1571</v>
      </c>
      <c r="P3983" s="97" t="s">
        <v>993</v>
      </c>
      <c r="Q3983" s="97" t="s">
        <v>153</v>
      </c>
      <c r="R3983" s="97" t="s">
        <v>131</v>
      </c>
      <c r="S3983" s="97" t="s">
        <v>149</v>
      </c>
      <c r="T3983" s="97" t="s">
        <v>150</v>
      </c>
      <c r="U3983" s="97" t="s">
        <v>134</v>
      </c>
      <c r="V3983" s="97" t="s">
        <v>135</v>
      </c>
      <c r="W3983" s="97" t="s">
        <v>136</v>
      </c>
      <c r="X3983" s="97"/>
      <c r="Y3983" s="99"/>
      <c r="Z3983" s="99"/>
      <c r="AA3983" s="99">
        <v>146146</v>
      </c>
      <c r="AB3983" s="99">
        <v>146146</v>
      </c>
      <c r="AC3983">
        <f t="shared" si="124"/>
        <v>1000</v>
      </c>
      <c r="AD3983" t="str">
        <f t="shared" si="125"/>
        <v>308</v>
      </c>
    </row>
    <row r="3984" spans="1:30" hidden="1" x14ac:dyDescent="0.25">
      <c r="A3984" s="97" t="s">
        <v>1910</v>
      </c>
      <c r="B3984" s="97" t="s">
        <v>1568</v>
      </c>
      <c r="C3984" s="97" t="s">
        <v>990</v>
      </c>
      <c r="D3984" s="97">
        <v>14101</v>
      </c>
      <c r="E3984" s="97" t="s">
        <v>122</v>
      </c>
      <c r="F3984" s="98">
        <v>15</v>
      </c>
      <c r="G3984" s="98" t="s">
        <v>142</v>
      </c>
      <c r="H3984" s="97">
        <v>19</v>
      </c>
      <c r="I3984" s="97" t="s">
        <v>124</v>
      </c>
      <c r="J3984" s="97" t="s">
        <v>125</v>
      </c>
      <c r="K3984" s="97" t="s">
        <v>1911</v>
      </c>
      <c r="L3984" s="97"/>
      <c r="M3984" s="97"/>
      <c r="N3984" s="97" t="s">
        <v>375</v>
      </c>
      <c r="O3984" s="97" t="s">
        <v>1571</v>
      </c>
      <c r="P3984" s="97" t="s">
        <v>993</v>
      </c>
      <c r="Q3984" s="97" t="s">
        <v>154</v>
      </c>
      <c r="R3984" s="97" t="s">
        <v>131</v>
      </c>
      <c r="S3984" s="97" t="s">
        <v>149</v>
      </c>
      <c r="T3984" s="97" t="s">
        <v>150</v>
      </c>
      <c r="U3984" s="97" t="s">
        <v>134</v>
      </c>
      <c r="V3984" s="97" t="s">
        <v>135</v>
      </c>
      <c r="W3984" s="97" t="s">
        <v>136</v>
      </c>
      <c r="X3984" s="97"/>
      <c r="Y3984" s="99"/>
      <c r="Z3984" s="99"/>
      <c r="AA3984" s="99">
        <v>48228.18</v>
      </c>
      <c r="AB3984" s="99">
        <v>48228.18</v>
      </c>
      <c r="AC3984">
        <f t="shared" si="124"/>
        <v>1000</v>
      </c>
      <c r="AD3984" t="str">
        <f t="shared" si="125"/>
        <v>308</v>
      </c>
    </row>
    <row r="3985" spans="1:30" hidden="1" x14ac:dyDescent="0.25">
      <c r="A3985" s="97" t="s">
        <v>1910</v>
      </c>
      <c r="B3985" s="97" t="s">
        <v>1568</v>
      </c>
      <c r="C3985" s="97" t="s">
        <v>990</v>
      </c>
      <c r="D3985" s="97">
        <v>14103</v>
      </c>
      <c r="E3985" s="97" t="s">
        <v>122</v>
      </c>
      <c r="F3985" s="98">
        <v>15</v>
      </c>
      <c r="G3985" s="98" t="s">
        <v>142</v>
      </c>
      <c r="H3985" s="97">
        <v>19</v>
      </c>
      <c r="I3985" s="97" t="s">
        <v>124</v>
      </c>
      <c r="J3985" s="97" t="s">
        <v>125</v>
      </c>
      <c r="K3985" s="97" t="s">
        <v>1911</v>
      </c>
      <c r="L3985" s="97"/>
      <c r="M3985" s="97"/>
      <c r="N3985" s="97" t="s">
        <v>375</v>
      </c>
      <c r="O3985" s="97" t="s">
        <v>1571</v>
      </c>
      <c r="P3985" s="97" t="s">
        <v>993</v>
      </c>
      <c r="Q3985" s="97" t="s">
        <v>155</v>
      </c>
      <c r="R3985" s="97" t="s">
        <v>131</v>
      </c>
      <c r="S3985" s="97" t="s">
        <v>149</v>
      </c>
      <c r="T3985" s="97" t="s">
        <v>150</v>
      </c>
      <c r="U3985" s="97" t="s">
        <v>134</v>
      </c>
      <c r="V3985" s="97" t="s">
        <v>135</v>
      </c>
      <c r="W3985" s="97" t="s">
        <v>136</v>
      </c>
      <c r="X3985" s="97"/>
      <c r="Y3985" s="99"/>
      <c r="Z3985" s="99"/>
      <c r="AA3985" s="99">
        <v>19729.71</v>
      </c>
      <c r="AB3985" s="99">
        <v>19729.71</v>
      </c>
      <c r="AC3985">
        <f t="shared" si="124"/>
        <v>1000</v>
      </c>
      <c r="AD3985" t="str">
        <f t="shared" si="125"/>
        <v>308</v>
      </c>
    </row>
    <row r="3986" spans="1:30" hidden="1" x14ac:dyDescent="0.25">
      <c r="A3986" s="97" t="s">
        <v>1910</v>
      </c>
      <c r="B3986" s="97" t="s">
        <v>1568</v>
      </c>
      <c r="C3986" s="97" t="s">
        <v>990</v>
      </c>
      <c r="D3986" s="97">
        <v>14201</v>
      </c>
      <c r="E3986" s="97" t="s">
        <v>122</v>
      </c>
      <c r="F3986" s="98">
        <v>15</v>
      </c>
      <c r="G3986" s="98" t="s">
        <v>142</v>
      </c>
      <c r="H3986" s="97">
        <v>19</v>
      </c>
      <c r="I3986" s="97" t="s">
        <v>124</v>
      </c>
      <c r="J3986" s="97" t="s">
        <v>125</v>
      </c>
      <c r="K3986" s="97" t="s">
        <v>1911</v>
      </c>
      <c r="L3986" s="97"/>
      <c r="M3986" s="97"/>
      <c r="N3986" s="97" t="s">
        <v>375</v>
      </c>
      <c r="O3986" s="97" t="s">
        <v>1571</v>
      </c>
      <c r="P3986" s="97" t="s">
        <v>993</v>
      </c>
      <c r="Q3986" s="97" t="s">
        <v>156</v>
      </c>
      <c r="R3986" s="97" t="s">
        <v>131</v>
      </c>
      <c r="S3986" s="97" t="s">
        <v>149</v>
      </c>
      <c r="T3986" s="97" t="s">
        <v>150</v>
      </c>
      <c r="U3986" s="97" t="s">
        <v>134</v>
      </c>
      <c r="V3986" s="97" t="s">
        <v>135</v>
      </c>
      <c r="W3986" s="97" t="s">
        <v>136</v>
      </c>
      <c r="X3986" s="97"/>
      <c r="Y3986" s="99"/>
      <c r="Z3986" s="99"/>
      <c r="AA3986" s="99">
        <v>43843.8</v>
      </c>
      <c r="AB3986" s="99">
        <v>43843.8</v>
      </c>
      <c r="AC3986">
        <f t="shared" si="124"/>
        <v>1000</v>
      </c>
      <c r="AD3986" t="str">
        <f t="shared" si="125"/>
        <v>308</v>
      </c>
    </row>
    <row r="3987" spans="1:30" hidden="1" x14ac:dyDescent="0.25">
      <c r="A3987" s="97" t="s">
        <v>1910</v>
      </c>
      <c r="B3987" s="97" t="s">
        <v>1568</v>
      </c>
      <c r="C3987" s="97" t="s">
        <v>990</v>
      </c>
      <c r="D3987" s="97">
        <v>14301</v>
      </c>
      <c r="E3987" s="97" t="s">
        <v>122</v>
      </c>
      <c r="F3987" s="98">
        <v>15</v>
      </c>
      <c r="G3987" s="98" t="s">
        <v>142</v>
      </c>
      <c r="H3987" s="97">
        <v>19</v>
      </c>
      <c r="I3987" s="97" t="s">
        <v>124</v>
      </c>
      <c r="J3987" s="97" t="s">
        <v>125</v>
      </c>
      <c r="K3987" s="97" t="s">
        <v>1911</v>
      </c>
      <c r="L3987" s="97"/>
      <c r="M3987" s="97"/>
      <c r="N3987" s="97" t="s">
        <v>375</v>
      </c>
      <c r="O3987" s="97" t="s">
        <v>1571</v>
      </c>
      <c r="P3987" s="97" t="s">
        <v>993</v>
      </c>
      <c r="Q3987" s="97" t="s">
        <v>178</v>
      </c>
      <c r="R3987" s="97" t="s">
        <v>131</v>
      </c>
      <c r="S3987" s="97" t="s">
        <v>149</v>
      </c>
      <c r="T3987" s="97" t="s">
        <v>150</v>
      </c>
      <c r="U3987" s="97" t="s">
        <v>134</v>
      </c>
      <c r="V3987" s="97" t="s">
        <v>135</v>
      </c>
      <c r="W3987" s="97" t="s">
        <v>136</v>
      </c>
      <c r="X3987" s="97"/>
      <c r="Y3987" s="99"/>
      <c r="Z3987" s="99"/>
      <c r="AA3987" s="99">
        <v>52612.56</v>
      </c>
      <c r="AB3987" s="99">
        <v>52612.56</v>
      </c>
      <c r="AC3987">
        <f t="shared" si="124"/>
        <v>1000</v>
      </c>
      <c r="AD3987" t="str">
        <f t="shared" si="125"/>
        <v>308</v>
      </c>
    </row>
    <row r="3988" spans="1:30" hidden="1" x14ac:dyDescent="0.25">
      <c r="A3988" t="s">
        <v>1910</v>
      </c>
      <c r="B3988" t="s">
        <v>1568</v>
      </c>
      <c r="C3988" t="s">
        <v>990</v>
      </c>
      <c r="D3988" t="s">
        <v>186</v>
      </c>
      <c r="E3988" t="s">
        <v>122</v>
      </c>
      <c r="F3988" t="s">
        <v>159</v>
      </c>
      <c r="G3988" t="s">
        <v>160</v>
      </c>
      <c r="H3988" t="s">
        <v>143</v>
      </c>
      <c r="I3988" t="s">
        <v>124</v>
      </c>
      <c r="J3988" t="s">
        <v>125</v>
      </c>
      <c r="K3988" t="s">
        <v>1911</v>
      </c>
      <c r="N3988" t="s">
        <v>375</v>
      </c>
      <c r="O3988" t="s">
        <v>1571</v>
      </c>
      <c r="P3988" t="s">
        <v>993</v>
      </c>
      <c r="Q3988" t="s">
        <v>188</v>
      </c>
      <c r="R3988" t="s">
        <v>131</v>
      </c>
      <c r="S3988" t="s">
        <v>164</v>
      </c>
      <c r="T3988" t="s">
        <v>165</v>
      </c>
      <c r="U3988" t="s">
        <v>151</v>
      </c>
      <c r="V3988" t="s">
        <v>135</v>
      </c>
      <c r="W3988" t="s">
        <v>136</v>
      </c>
      <c r="X3988" t="s">
        <v>1912</v>
      </c>
      <c r="Y3988" s="94">
        <v>12000</v>
      </c>
      <c r="Z3988" s="94">
        <v>0</v>
      </c>
      <c r="AA3988" s="94">
        <v>12000</v>
      </c>
      <c r="AB3988" s="94">
        <v>12000</v>
      </c>
      <c r="AC3988">
        <f t="shared" si="124"/>
        <v>2000</v>
      </c>
      <c r="AD3988" t="str">
        <f t="shared" si="125"/>
        <v>308</v>
      </c>
    </row>
    <row r="3989" spans="1:30" hidden="1" x14ac:dyDescent="0.25">
      <c r="A3989" t="s">
        <v>1910</v>
      </c>
      <c r="B3989" t="s">
        <v>1568</v>
      </c>
      <c r="C3989" t="s">
        <v>990</v>
      </c>
      <c r="D3989" t="s">
        <v>192</v>
      </c>
      <c r="E3989" t="s">
        <v>122</v>
      </c>
      <c r="F3989" t="s">
        <v>159</v>
      </c>
      <c r="G3989" t="s">
        <v>160</v>
      </c>
      <c r="H3989" t="s">
        <v>143</v>
      </c>
      <c r="I3989" t="s">
        <v>124</v>
      </c>
      <c r="J3989" t="s">
        <v>125</v>
      </c>
      <c r="K3989" t="s">
        <v>1911</v>
      </c>
      <c r="N3989" t="s">
        <v>375</v>
      </c>
      <c r="O3989" t="s">
        <v>1571</v>
      </c>
      <c r="P3989" t="s">
        <v>993</v>
      </c>
      <c r="Q3989" t="s">
        <v>193</v>
      </c>
      <c r="R3989" t="s">
        <v>131</v>
      </c>
      <c r="S3989" t="s">
        <v>164</v>
      </c>
      <c r="T3989" t="s">
        <v>165</v>
      </c>
      <c r="U3989" t="s">
        <v>151</v>
      </c>
      <c r="V3989" t="s">
        <v>135</v>
      </c>
      <c r="W3989" t="s">
        <v>136</v>
      </c>
      <c r="X3989" t="s">
        <v>1912</v>
      </c>
      <c r="Y3989" s="94">
        <v>12000</v>
      </c>
      <c r="Z3989" s="94">
        <v>0</v>
      </c>
      <c r="AA3989" s="94">
        <v>12000</v>
      </c>
      <c r="AB3989" s="94">
        <v>12000</v>
      </c>
      <c r="AC3989">
        <f t="shared" si="124"/>
        <v>2000</v>
      </c>
      <c r="AD3989" t="str">
        <f t="shared" si="125"/>
        <v>308</v>
      </c>
    </row>
    <row r="3990" spans="1:30" hidden="1" x14ac:dyDescent="0.25">
      <c r="A3990" t="s">
        <v>1910</v>
      </c>
      <c r="B3990" t="s">
        <v>1568</v>
      </c>
      <c r="C3990" t="s">
        <v>990</v>
      </c>
      <c r="D3990" t="s">
        <v>726</v>
      </c>
      <c r="E3990" t="s">
        <v>122</v>
      </c>
      <c r="F3990" t="s">
        <v>159</v>
      </c>
      <c r="G3990" t="s">
        <v>160</v>
      </c>
      <c r="H3990" t="s">
        <v>143</v>
      </c>
      <c r="I3990" t="s">
        <v>124</v>
      </c>
      <c r="J3990" t="s">
        <v>125</v>
      </c>
      <c r="K3990" t="s">
        <v>1911</v>
      </c>
      <c r="N3990" t="s">
        <v>375</v>
      </c>
      <c r="O3990" t="s">
        <v>1571</v>
      </c>
      <c r="P3990" t="s">
        <v>993</v>
      </c>
      <c r="Q3990" t="s">
        <v>727</v>
      </c>
      <c r="R3990" t="s">
        <v>131</v>
      </c>
      <c r="S3990" t="s">
        <v>164</v>
      </c>
      <c r="T3990" t="s">
        <v>165</v>
      </c>
      <c r="U3990" t="s">
        <v>151</v>
      </c>
      <c r="V3990" t="s">
        <v>135</v>
      </c>
      <c r="W3990" t="s">
        <v>136</v>
      </c>
      <c r="X3990" t="s">
        <v>1912</v>
      </c>
      <c r="Y3990" s="94">
        <v>0</v>
      </c>
      <c r="Z3990" s="94">
        <v>9280</v>
      </c>
      <c r="AA3990" s="94">
        <v>12000</v>
      </c>
      <c r="AB3990" s="94">
        <v>12000</v>
      </c>
      <c r="AC3990">
        <f t="shared" si="124"/>
        <v>3000</v>
      </c>
      <c r="AD3990" t="str">
        <f t="shared" si="125"/>
        <v>308</v>
      </c>
    </row>
    <row r="3991" spans="1:30" hidden="1" x14ac:dyDescent="0.25">
      <c r="A3991" s="97" t="s">
        <v>1913</v>
      </c>
      <c r="B3991" s="97" t="s">
        <v>1568</v>
      </c>
      <c r="C3991" s="97" t="s">
        <v>1579</v>
      </c>
      <c r="D3991" s="97" t="s">
        <v>141</v>
      </c>
      <c r="E3991" s="97" t="s">
        <v>122</v>
      </c>
      <c r="F3991" s="98">
        <v>15</v>
      </c>
      <c r="G3991" s="98" t="s">
        <v>142</v>
      </c>
      <c r="H3991" s="97" t="s">
        <v>143</v>
      </c>
      <c r="I3991" s="97" t="s">
        <v>124</v>
      </c>
      <c r="J3991" s="97" t="s">
        <v>125</v>
      </c>
      <c r="K3991" s="97" t="s">
        <v>1914</v>
      </c>
      <c r="L3991" s="97"/>
      <c r="M3991" s="97"/>
      <c r="N3991" s="97" t="s">
        <v>1915</v>
      </c>
      <c r="O3991" s="97" t="s">
        <v>1571</v>
      </c>
      <c r="P3991" s="97" t="s">
        <v>1581</v>
      </c>
      <c r="Q3991" s="97" t="s">
        <v>148</v>
      </c>
      <c r="R3991" s="97" t="s">
        <v>131</v>
      </c>
      <c r="S3991" s="97" t="s">
        <v>149</v>
      </c>
      <c r="T3991" s="97" t="s">
        <v>150</v>
      </c>
      <c r="U3991" s="97" t="s">
        <v>151</v>
      </c>
      <c r="V3991" s="97" t="s">
        <v>135</v>
      </c>
      <c r="W3991" s="97" t="s">
        <v>136</v>
      </c>
      <c r="X3991" s="97"/>
      <c r="Y3991" s="99"/>
      <c r="Z3991" s="99"/>
      <c r="AA3991" s="99">
        <v>119928</v>
      </c>
      <c r="AB3991" s="99">
        <v>119928</v>
      </c>
      <c r="AC3991">
        <f t="shared" si="124"/>
        <v>1000</v>
      </c>
      <c r="AD3991" t="str">
        <f t="shared" si="125"/>
        <v>308</v>
      </c>
    </row>
    <row r="3992" spans="1:30" hidden="1" x14ac:dyDescent="0.25">
      <c r="A3992" s="97" t="s">
        <v>1913</v>
      </c>
      <c r="B3992" s="97" t="s">
        <v>1568</v>
      </c>
      <c r="C3992" s="97" t="s">
        <v>1579</v>
      </c>
      <c r="D3992" s="97">
        <v>13201</v>
      </c>
      <c r="E3992" s="97" t="s">
        <v>122</v>
      </c>
      <c r="F3992" s="98">
        <v>15</v>
      </c>
      <c r="G3992" s="98" t="s">
        <v>142</v>
      </c>
      <c r="H3992" s="97">
        <v>19</v>
      </c>
      <c r="I3992" s="97" t="s">
        <v>124</v>
      </c>
      <c r="J3992" s="97" t="s">
        <v>125</v>
      </c>
      <c r="K3992" s="97" t="s">
        <v>1914</v>
      </c>
      <c r="L3992" s="97"/>
      <c r="M3992" s="97"/>
      <c r="N3992" s="97" t="s">
        <v>1915</v>
      </c>
      <c r="O3992" s="97" t="s">
        <v>1571</v>
      </c>
      <c r="P3992" s="97" t="s">
        <v>1581</v>
      </c>
      <c r="Q3992" s="97" t="s">
        <v>152</v>
      </c>
      <c r="R3992" s="97" t="s">
        <v>131</v>
      </c>
      <c r="S3992" s="97" t="s">
        <v>149</v>
      </c>
      <c r="T3992" s="97" t="s">
        <v>150</v>
      </c>
      <c r="U3992" s="97" t="s">
        <v>134</v>
      </c>
      <c r="V3992" s="97" t="s">
        <v>135</v>
      </c>
      <c r="W3992" s="97" t="s">
        <v>136</v>
      </c>
      <c r="X3992" s="97"/>
      <c r="Y3992" s="99"/>
      <c r="Z3992" s="99"/>
      <c r="AA3992" s="99">
        <v>4997</v>
      </c>
      <c r="AB3992" s="99">
        <v>4997</v>
      </c>
      <c r="AC3992">
        <f t="shared" si="124"/>
        <v>1000</v>
      </c>
      <c r="AD3992" t="str">
        <f t="shared" si="125"/>
        <v>308</v>
      </c>
    </row>
    <row r="3993" spans="1:30" hidden="1" x14ac:dyDescent="0.25">
      <c r="A3993" s="97" t="s">
        <v>1913</v>
      </c>
      <c r="B3993" s="97" t="s">
        <v>1568</v>
      </c>
      <c r="C3993" s="97" t="s">
        <v>1579</v>
      </c>
      <c r="D3993" s="97">
        <v>13203</v>
      </c>
      <c r="E3993" s="97" t="s">
        <v>122</v>
      </c>
      <c r="F3993" s="98">
        <v>15</v>
      </c>
      <c r="G3993" s="98" t="s">
        <v>142</v>
      </c>
      <c r="H3993" s="97">
        <v>19</v>
      </c>
      <c r="I3993" s="97" t="s">
        <v>124</v>
      </c>
      <c r="J3993" s="97" t="s">
        <v>125</v>
      </c>
      <c r="K3993" s="97" t="s">
        <v>1914</v>
      </c>
      <c r="L3993" s="97"/>
      <c r="M3993" s="97"/>
      <c r="N3993" s="97" t="s">
        <v>1915</v>
      </c>
      <c r="O3993" s="97" t="s">
        <v>1571</v>
      </c>
      <c r="P3993" s="97" t="s">
        <v>1581</v>
      </c>
      <c r="Q3993" s="97" t="s">
        <v>153</v>
      </c>
      <c r="R3993" s="97" t="s">
        <v>131</v>
      </c>
      <c r="S3993" s="97" t="s">
        <v>149</v>
      </c>
      <c r="T3993" s="97" t="s">
        <v>150</v>
      </c>
      <c r="U3993" s="97" t="s">
        <v>134</v>
      </c>
      <c r="V3993" s="97" t="s">
        <v>135</v>
      </c>
      <c r="W3993" s="97" t="s">
        <v>136</v>
      </c>
      <c r="X3993" s="97"/>
      <c r="Y3993" s="99"/>
      <c r="Z3993" s="99"/>
      <c r="AA3993" s="99">
        <v>19988</v>
      </c>
      <c r="AB3993" s="99">
        <v>19988</v>
      </c>
      <c r="AC3993">
        <f t="shared" si="124"/>
        <v>1000</v>
      </c>
      <c r="AD3993" t="str">
        <f t="shared" si="125"/>
        <v>308</v>
      </c>
    </row>
    <row r="3994" spans="1:30" hidden="1" x14ac:dyDescent="0.25">
      <c r="A3994" s="97" t="s">
        <v>1913</v>
      </c>
      <c r="B3994" s="97" t="s">
        <v>1568</v>
      </c>
      <c r="C3994" s="97" t="s">
        <v>1579</v>
      </c>
      <c r="D3994" s="97">
        <v>14101</v>
      </c>
      <c r="E3994" s="97" t="s">
        <v>122</v>
      </c>
      <c r="F3994" s="98">
        <v>15</v>
      </c>
      <c r="G3994" s="98" t="s">
        <v>142</v>
      </c>
      <c r="H3994" s="97">
        <v>19</v>
      </c>
      <c r="I3994" s="97" t="s">
        <v>124</v>
      </c>
      <c r="J3994" s="97" t="s">
        <v>125</v>
      </c>
      <c r="K3994" s="97" t="s">
        <v>1914</v>
      </c>
      <c r="L3994" s="97"/>
      <c r="M3994" s="97"/>
      <c r="N3994" s="97" t="s">
        <v>1915</v>
      </c>
      <c r="O3994" s="97" t="s">
        <v>1571</v>
      </c>
      <c r="P3994" s="97" t="s">
        <v>1581</v>
      </c>
      <c r="Q3994" s="97" t="s">
        <v>154</v>
      </c>
      <c r="R3994" s="97" t="s">
        <v>131</v>
      </c>
      <c r="S3994" s="97" t="s">
        <v>149</v>
      </c>
      <c r="T3994" s="97" t="s">
        <v>150</v>
      </c>
      <c r="U3994" s="97" t="s">
        <v>134</v>
      </c>
      <c r="V3994" s="97" t="s">
        <v>135</v>
      </c>
      <c r="W3994" s="97" t="s">
        <v>136</v>
      </c>
      <c r="X3994" s="97"/>
      <c r="Y3994" s="99"/>
      <c r="Z3994" s="99"/>
      <c r="AA3994" s="99">
        <v>6596.04</v>
      </c>
      <c r="AB3994" s="99">
        <v>6596.04</v>
      </c>
      <c r="AC3994">
        <f t="shared" si="124"/>
        <v>1000</v>
      </c>
      <c r="AD3994" t="str">
        <f t="shared" si="125"/>
        <v>308</v>
      </c>
    </row>
    <row r="3995" spans="1:30" hidden="1" x14ac:dyDescent="0.25">
      <c r="A3995" s="97" t="s">
        <v>1913</v>
      </c>
      <c r="B3995" s="97" t="s">
        <v>1568</v>
      </c>
      <c r="C3995" s="97" t="s">
        <v>1579</v>
      </c>
      <c r="D3995" s="97">
        <v>14103</v>
      </c>
      <c r="E3995" s="97" t="s">
        <v>122</v>
      </c>
      <c r="F3995" s="98">
        <v>15</v>
      </c>
      <c r="G3995" s="98" t="s">
        <v>142</v>
      </c>
      <c r="H3995" s="97">
        <v>19</v>
      </c>
      <c r="I3995" s="97" t="s">
        <v>124</v>
      </c>
      <c r="J3995" s="97" t="s">
        <v>125</v>
      </c>
      <c r="K3995" s="97" t="s">
        <v>1914</v>
      </c>
      <c r="L3995" s="97"/>
      <c r="M3995" s="97"/>
      <c r="N3995" s="97" t="s">
        <v>1915</v>
      </c>
      <c r="O3995" s="97" t="s">
        <v>1571</v>
      </c>
      <c r="P3995" s="97" t="s">
        <v>1581</v>
      </c>
      <c r="Q3995" s="97" t="s">
        <v>155</v>
      </c>
      <c r="R3995" s="97" t="s">
        <v>131</v>
      </c>
      <c r="S3995" s="97" t="s">
        <v>149</v>
      </c>
      <c r="T3995" s="97" t="s">
        <v>150</v>
      </c>
      <c r="U3995" s="97" t="s">
        <v>134</v>
      </c>
      <c r="V3995" s="97" t="s">
        <v>135</v>
      </c>
      <c r="W3995" s="97" t="s">
        <v>136</v>
      </c>
      <c r="X3995" s="97"/>
      <c r="Y3995" s="99"/>
      <c r="Z3995" s="99"/>
      <c r="AA3995" s="99">
        <v>2698.38</v>
      </c>
      <c r="AB3995" s="99">
        <v>2698.38</v>
      </c>
      <c r="AC3995">
        <f t="shared" si="124"/>
        <v>1000</v>
      </c>
      <c r="AD3995" t="str">
        <f t="shared" si="125"/>
        <v>308</v>
      </c>
    </row>
    <row r="3996" spans="1:30" hidden="1" x14ac:dyDescent="0.25">
      <c r="A3996" s="97" t="s">
        <v>1913</v>
      </c>
      <c r="B3996" s="97" t="s">
        <v>1568</v>
      </c>
      <c r="C3996" s="97" t="s">
        <v>1579</v>
      </c>
      <c r="D3996" s="97">
        <v>14201</v>
      </c>
      <c r="E3996" s="97" t="s">
        <v>122</v>
      </c>
      <c r="F3996" s="98">
        <v>15</v>
      </c>
      <c r="G3996" s="98" t="s">
        <v>142</v>
      </c>
      <c r="H3996" s="97">
        <v>19</v>
      </c>
      <c r="I3996" s="97" t="s">
        <v>124</v>
      </c>
      <c r="J3996" s="97" t="s">
        <v>125</v>
      </c>
      <c r="K3996" s="97" t="s">
        <v>1914</v>
      </c>
      <c r="L3996" s="97"/>
      <c r="M3996" s="97"/>
      <c r="N3996" s="97" t="s">
        <v>1915</v>
      </c>
      <c r="O3996" s="97" t="s">
        <v>1571</v>
      </c>
      <c r="P3996" s="97" t="s">
        <v>1581</v>
      </c>
      <c r="Q3996" s="97" t="s">
        <v>156</v>
      </c>
      <c r="R3996" s="97" t="s">
        <v>131</v>
      </c>
      <c r="S3996" s="97" t="s">
        <v>149</v>
      </c>
      <c r="T3996" s="97" t="s">
        <v>150</v>
      </c>
      <c r="U3996" s="97" t="s">
        <v>134</v>
      </c>
      <c r="V3996" s="97" t="s">
        <v>135</v>
      </c>
      <c r="W3996" s="97" t="s">
        <v>136</v>
      </c>
      <c r="X3996" s="97"/>
      <c r="Y3996" s="99"/>
      <c r="Z3996" s="99"/>
      <c r="AA3996" s="99">
        <v>5996.4000000000005</v>
      </c>
      <c r="AB3996" s="99">
        <v>5996.4</v>
      </c>
      <c r="AC3996">
        <f t="shared" si="124"/>
        <v>1000</v>
      </c>
      <c r="AD3996" t="str">
        <f t="shared" si="125"/>
        <v>308</v>
      </c>
    </row>
    <row r="3997" spans="1:30" hidden="1" x14ac:dyDescent="0.25">
      <c r="A3997" s="97" t="s">
        <v>1913</v>
      </c>
      <c r="B3997" s="97" t="s">
        <v>1568</v>
      </c>
      <c r="C3997" s="97" t="s">
        <v>1579</v>
      </c>
      <c r="D3997" s="97">
        <v>14301</v>
      </c>
      <c r="E3997" s="97" t="s">
        <v>122</v>
      </c>
      <c r="F3997" s="98">
        <v>15</v>
      </c>
      <c r="G3997" s="98" t="s">
        <v>142</v>
      </c>
      <c r="H3997" s="97">
        <v>19</v>
      </c>
      <c r="I3997" s="97" t="s">
        <v>124</v>
      </c>
      <c r="J3997" s="97" t="s">
        <v>125</v>
      </c>
      <c r="K3997" s="97" t="s">
        <v>1914</v>
      </c>
      <c r="L3997" s="97"/>
      <c r="M3997" s="97"/>
      <c r="N3997" s="97" t="s">
        <v>1915</v>
      </c>
      <c r="O3997" s="97" t="s">
        <v>1571</v>
      </c>
      <c r="P3997" s="97" t="s">
        <v>1581</v>
      </c>
      <c r="Q3997" s="97" t="s">
        <v>178</v>
      </c>
      <c r="R3997" s="97" t="s">
        <v>131</v>
      </c>
      <c r="S3997" s="97" t="s">
        <v>149</v>
      </c>
      <c r="T3997" s="97" t="s">
        <v>150</v>
      </c>
      <c r="U3997" s="97" t="s">
        <v>134</v>
      </c>
      <c r="V3997" s="97" t="s">
        <v>135</v>
      </c>
      <c r="W3997" s="97" t="s">
        <v>136</v>
      </c>
      <c r="X3997" s="97"/>
      <c r="Y3997" s="99"/>
      <c r="Z3997" s="99"/>
      <c r="AA3997" s="99">
        <v>7195.6799999999994</v>
      </c>
      <c r="AB3997" s="99">
        <v>7195.68</v>
      </c>
      <c r="AC3997">
        <f t="shared" si="124"/>
        <v>1000</v>
      </c>
      <c r="AD3997" t="str">
        <f t="shared" si="125"/>
        <v>308</v>
      </c>
    </row>
    <row r="3998" spans="1:30" hidden="1" x14ac:dyDescent="0.25">
      <c r="A3998" t="s">
        <v>1913</v>
      </c>
      <c r="B3998" t="s">
        <v>1568</v>
      </c>
      <c r="C3998" t="s">
        <v>1579</v>
      </c>
      <c r="D3998" t="s">
        <v>186</v>
      </c>
      <c r="E3998" t="s">
        <v>122</v>
      </c>
      <c r="F3998" t="s">
        <v>159</v>
      </c>
      <c r="G3998" t="s">
        <v>160</v>
      </c>
      <c r="H3998" t="s">
        <v>143</v>
      </c>
      <c r="I3998" t="s">
        <v>124</v>
      </c>
      <c r="J3998" t="s">
        <v>125</v>
      </c>
      <c r="K3998" t="s">
        <v>1914</v>
      </c>
      <c r="N3998" t="s">
        <v>1915</v>
      </c>
      <c r="O3998" t="s">
        <v>1571</v>
      </c>
      <c r="P3998" t="s">
        <v>1581</v>
      </c>
      <c r="Q3998" t="s">
        <v>188</v>
      </c>
      <c r="R3998" t="s">
        <v>131</v>
      </c>
      <c r="S3998" t="s">
        <v>164</v>
      </c>
      <c r="T3998" t="s">
        <v>165</v>
      </c>
      <c r="U3998" t="s">
        <v>151</v>
      </c>
      <c r="V3998" t="s">
        <v>135</v>
      </c>
      <c r="W3998" t="s">
        <v>136</v>
      </c>
      <c r="X3998" t="s">
        <v>1916</v>
      </c>
      <c r="Y3998" s="94">
        <v>12000</v>
      </c>
      <c r="Z3998" s="94">
        <v>6000</v>
      </c>
      <c r="AA3998" s="94">
        <v>12000</v>
      </c>
      <c r="AB3998" s="94">
        <v>12000</v>
      </c>
      <c r="AC3998">
        <f t="shared" si="124"/>
        <v>2000</v>
      </c>
      <c r="AD3998" t="str">
        <f t="shared" si="125"/>
        <v>308</v>
      </c>
    </row>
    <row r="3999" spans="1:30" hidden="1" x14ac:dyDescent="0.25">
      <c r="A3999" t="s">
        <v>1913</v>
      </c>
      <c r="B3999" t="s">
        <v>1568</v>
      </c>
      <c r="C3999" t="s">
        <v>1579</v>
      </c>
      <c r="D3999" t="s">
        <v>192</v>
      </c>
      <c r="E3999" t="s">
        <v>122</v>
      </c>
      <c r="F3999" t="s">
        <v>159</v>
      </c>
      <c r="G3999" t="s">
        <v>160</v>
      </c>
      <c r="H3999" t="s">
        <v>143</v>
      </c>
      <c r="I3999" t="s">
        <v>124</v>
      </c>
      <c r="J3999" t="s">
        <v>125</v>
      </c>
      <c r="K3999" t="s">
        <v>1914</v>
      </c>
      <c r="N3999" t="s">
        <v>1915</v>
      </c>
      <c r="O3999" t="s">
        <v>1571</v>
      </c>
      <c r="P3999" t="s">
        <v>1581</v>
      </c>
      <c r="Q3999" t="s">
        <v>193</v>
      </c>
      <c r="R3999" t="s">
        <v>131</v>
      </c>
      <c r="S3999" t="s">
        <v>164</v>
      </c>
      <c r="T3999" t="s">
        <v>165</v>
      </c>
      <c r="U3999" t="s">
        <v>151</v>
      </c>
      <c r="V3999" t="s">
        <v>135</v>
      </c>
      <c r="W3999" t="s">
        <v>136</v>
      </c>
      <c r="X3999" t="s">
        <v>1916</v>
      </c>
      <c r="Y3999" s="94">
        <v>12000</v>
      </c>
      <c r="Z3999" s="94">
        <v>0</v>
      </c>
      <c r="AA3999" s="94">
        <v>12000</v>
      </c>
      <c r="AB3999" s="94">
        <v>12000</v>
      </c>
      <c r="AC3999">
        <f t="shared" si="124"/>
        <v>2000</v>
      </c>
      <c r="AD3999" t="str">
        <f t="shared" si="125"/>
        <v>308</v>
      </c>
    </row>
    <row r="4000" spans="1:30" hidden="1" x14ac:dyDescent="0.25">
      <c r="A4000" t="s">
        <v>1913</v>
      </c>
      <c r="B4000" t="s">
        <v>1568</v>
      </c>
      <c r="C4000" t="s">
        <v>1579</v>
      </c>
      <c r="D4000" t="s">
        <v>198</v>
      </c>
      <c r="E4000" t="s">
        <v>122</v>
      </c>
      <c r="F4000" t="s">
        <v>159</v>
      </c>
      <c r="G4000" t="s">
        <v>160</v>
      </c>
      <c r="H4000" t="s">
        <v>143</v>
      </c>
      <c r="I4000" t="s">
        <v>124</v>
      </c>
      <c r="J4000" t="s">
        <v>125</v>
      </c>
      <c r="K4000" t="s">
        <v>1914</v>
      </c>
      <c r="N4000" t="s">
        <v>1915</v>
      </c>
      <c r="O4000" t="s">
        <v>1571</v>
      </c>
      <c r="P4000" t="s">
        <v>1581</v>
      </c>
      <c r="Q4000" t="s">
        <v>199</v>
      </c>
      <c r="R4000" t="s">
        <v>131</v>
      </c>
      <c r="S4000" t="s">
        <v>164</v>
      </c>
      <c r="T4000" t="s">
        <v>165</v>
      </c>
      <c r="U4000" t="s">
        <v>151</v>
      </c>
      <c r="V4000" t="s">
        <v>135</v>
      </c>
      <c r="W4000" t="s">
        <v>136</v>
      </c>
      <c r="X4000" t="s">
        <v>1916</v>
      </c>
      <c r="Y4000" s="94">
        <v>8000</v>
      </c>
      <c r="Z4000" s="94">
        <v>4000</v>
      </c>
      <c r="AA4000" s="94">
        <v>12000</v>
      </c>
      <c r="AB4000" s="94">
        <v>12000</v>
      </c>
      <c r="AC4000">
        <f t="shared" si="124"/>
        <v>2000</v>
      </c>
      <c r="AD4000" t="str">
        <f t="shared" si="125"/>
        <v>308</v>
      </c>
    </row>
    <row r="4001" spans="1:30" hidden="1" x14ac:dyDescent="0.25">
      <c r="A4001" s="97" t="s">
        <v>1917</v>
      </c>
      <c r="B4001" s="97" t="s">
        <v>397</v>
      </c>
      <c r="C4001" s="97" t="s">
        <v>1918</v>
      </c>
      <c r="D4001" s="97" t="s">
        <v>598</v>
      </c>
      <c r="E4001" s="97" t="s">
        <v>122</v>
      </c>
      <c r="F4001" s="98">
        <v>15</v>
      </c>
      <c r="G4001" s="98" t="s">
        <v>142</v>
      </c>
      <c r="H4001" s="97">
        <v>19</v>
      </c>
      <c r="I4001" s="97" t="s">
        <v>124</v>
      </c>
      <c r="J4001" s="97" t="s">
        <v>125</v>
      </c>
      <c r="K4001" s="97" t="s">
        <v>1919</v>
      </c>
      <c r="L4001" s="97"/>
      <c r="M4001" s="97"/>
      <c r="N4001" s="97" t="s">
        <v>1920</v>
      </c>
      <c r="O4001" s="97" t="s">
        <v>398</v>
      </c>
      <c r="P4001" s="97" t="s">
        <v>1921</v>
      </c>
      <c r="Q4001" s="97" t="s">
        <v>602</v>
      </c>
      <c r="R4001" s="97" t="s">
        <v>131</v>
      </c>
      <c r="S4001" s="97" t="s">
        <v>149</v>
      </c>
      <c r="T4001" s="97" t="s">
        <v>150</v>
      </c>
      <c r="U4001" s="97" t="s">
        <v>134</v>
      </c>
      <c r="V4001" s="97" t="s">
        <v>135</v>
      </c>
      <c r="W4001" s="97" t="s">
        <v>136</v>
      </c>
      <c r="X4001" s="97" t="s">
        <v>1922</v>
      </c>
      <c r="Y4001" s="99">
        <v>96407431.560000002</v>
      </c>
      <c r="Z4001" s="99">
        <v>83045529.920000002</v>
      </c>
      <c r="AA4001" s="99">
        <v>85536895.817599997</v>
      </c>
      <c r="AB4001" s="99">
        <v>85536895.819999993</v>
      </c>
      <c r="AC4001">
        <f t="shared" si="124"/>
        <v>4000</v>
      </c>
      <c r="AD4001" t="str">
        <f t="shared" si="125"/>
        <v>321</v>
      </c>
    </row>
    <row r="4002" spans="1:30" hidden="1" x14ac:dyDescent="0.25">
      <c r="A4002" s="97" t="s">
        <v>1923</v>
      </c>
      <c r="B4002" s="97" t="s">
        <v>1568</v>
      </c>
      <c r="C4002" s="97" t="s">
        <v>140</v>
      </c>
      <c r="D4002" s="97" t="s">
        <v>141</v>
      </c>
      <c r="E4002" s="97" t="s">
        <v>122</v>
      </c>
      <c r="F4002" s="98">
        <v>15</v>
      </c>
      <c r="G4002" s="98" t="s">
        <v>142</v>
      </c>
      <c r="H4002" s="97" t="s">
        <v>143</v>
      </c>
      <c r="I4002" s="97" t="s">
        <v>124</v>
      </c>
      <c r="J4002" s="97" t="s">
        <v>125</v>
      </c>
      <c r="K4002" s="97" t="s">
        <v>1924</v>
      </c>
      <c r="L4002" s="97"/>
      <c r="M4002" s="97"/>
      <c r="N4002" s="97" t="s">
        <v>1925</v>
      </c>
      <c r="O4002" s="97" t="s">
        <v>1571</v>
      </c>
      <c r="P4002" s="97" t="s">
        <v>147</v>
      </c>
      <c r="Q4002" s="97" t="s">
        <v>148</v>
      </c>
      <c r="R4002" s="97" t="s">
        <v>131</v>
      </c>
      <c r="S4002" s="97" t="s">
        <v>149</v>
      </c>
      <c r="T4002" s="97" t="s">
        <v>150</v>
      </c>
      <c r="U4002" s="97" t="s">
        <v>151</v>
      </c>
      <c r="V4002" s="97" t="s">
        <v>135</v>
      </c>
      <c r="W4002" s="97" t="s">
        <v>136</v>
      </c>
      <c r="X4002" s="97"/>
      <c r="Y4002" s="99"/>
      <c r="Z4002" s="99"/>
      <c r="AA4002" s="99">
        <v>3467772</v>
      </c>
      <c r="AB4002" s="99">
        <v>3467772</v>
      </c>
      <c r="AC4002">
        <f t="shared" si="124"/>
        <v>1000</v>
      </c>
      <c r="AD4002" t="str">
        <f t="shared" si="125"/>
        <v>308</v>
      </c>
    </row>
    <row r="4003" spans="1:30" hidden="1" x14ac:dyDescent="0.25">
      <c r="A4003" s="97" t="s">
        <v>1923</v>
      </c>
      <c r="B4003" s="97" t="s">
        <v>1568</v>
      </c>
      <c r="C4003" s="97" t="s">
        <v>140</v>
      </c>
      <c r="D4003" s="97">
        <v>13201</v>
      </c>
      <c r="E4003" s="97" t="s">
        <v>122</v>
      </c>
      <c r="F4003" s="98">
        <v>15</v>
      </c>
      <c r="G4003" s="98" t="s">
        <v>142</v>
      </c>
      <c r="H4003" s="97">
        <v>19</v>
      </c>
      <c r="I4003" s="97" t="s">
        <v>124</v>
      </c>
      <c r="J4003" s="97" t="s">
        <v>125</v>
      </c>
      <c r="K4003" s="97" t="s">
        <v>1924</v>
      </c>
      <c r="L4003" s="97"/>
      <c r="M4003" s="97"/>
      <c r="N4003" s="97" t="s">
        <v>1925</v>
      </c>
      <c r="O4003" s="97" t="s">
        <v>1571</v>
      </c>
      <c r="P4003" s="97" t="s">
        <v>147</v>
      </c>
      <c r="Q4003" s="97" t="s">
        <v>152</v>
      </c>
      <c r="R4003" s="97" t="s">
        <v>131</v>
      </c>
      <c r="S4003" s="97" t="s">
        <v>149</v>
      </c>
      <c r="T4003" s="97" t="s">
        <v>150</v>
      </c>
      <c r="U4003" s="97" t="s">
        <v>134</v>
      </c>
      <c r="V4003" s="97" t="s">
        <v>135</v>
      </c>
      <c r="W4003" s="97" t="s">
        <v>136</v>
      </c>
      <c r="X4003" s="97"/>
      <c r="Y4003" s="99"/>
      <c r="Z4003" s="99"/>
      <c r="AA4003" s="99">
        <v>144490.5</v>
      </c>
      <c r="AB4003" s="99">
        <v>144490.5</v>
      </c>
      <c r="AC4003">
        <f t="shared" si="124"/>
        <v>1000</v>
      </c>
      <c r="AD4003" t="str">
        <f t="shared" si="125"/>
        <v>308</v>
      </c>
    </row>
    <row r="4004" spans="1:30" hidden="1" x14ac:dyDescent="0.25">
      <c r="A4004" s="97" t="s">
        <v>1923</v>
      </c>
      <c r="B4004" s="97" t="s">
        <v>1568</v>
      </c>
      <c r="C4004" s="97" t="s">
        <v>140</v>
      </c>
      <c r="D4004" s="97">
        <v>13203</v>
      </c>
      <c r="E4004" s="97" t="s">
        <v>122</v>
      </c>
      <c r="F4004" s="98">
        <v>15</v>
      </c>
      <c r="G4004" s="98" t="s">
        <v>142</v>
      </c>
      <c r="H4004" s="97">
        <v>19</v>
      </c>
      <c r="I4004" s="97" t="s">
        <v>124</v>
      </c>
      <c r="J4004" s="97" t="s">
        <v>125</v>
      </c>
      <c r="K4004" s="97" t="s">
        <v>1924</v>
      </c>
      <c r="L4004" s="97"/>
      <c r="M4004" s="97"/>
      <c r="N4004" s="97" t="s">
        <v>1925</v>
      </c>
      <c r="O4004" s="97" t="s">
        <v>1571</v>
      </c>
      <c r="P4004" s="97" t="s">
        <v>147</v>
      </c>
      <c r="Q4004" s="97" t="s">
        <v>153</v>
      </c>
      <c r="R4004" s="97" t="s">
        <v>131</v>
      </c>
      <c r="S4004" s="97" t="s">
        <v>149</v>
      </c>
      <c r="T4004" s="97" t="s">
        <v>150</v>
      </c>
      <c r="U4004" s="97" t="s">
        <v>134</v>
      </c>
      <c r="V4004" s="97" t="s">
        <v>135</v>
      </c>
      <c r="W4004" s="97" t="s">
        <v>136</v>
      </c>
      <c r="X4004" s="97"/>
      <c r="Y4004" s="99"/>
      <c r="Z4004" s="99"/>
      <c r="AA4004" s="99">
        <v>577962</v>
      </c>
      <c r="AB4004" s="99">
        <v>577962</v>
      </c>
      <c r="AC4004">
        <f t="shared" si="124"/>
        <v>1000</v>
      </c>
      <c r="AD4004" t="str">
        <f t="shared" si="125"/>
        <v>308</v>
      </c>
    </row>
    <row r="4005" spans="1:30" hidden="1" x14ac:dyDescent="0.25">
      <c r="A4005" s="97" t="s">
        <v>1923</v>
      </c>
      <c r="B4005" s="97" t="s">
        <v>1568</v>
      </c>
      <c r="C4005" s="97" t="s">
        <v>140</v>
      </c>
      <c r="D4005" s="97">
        <v>14101</v>
      </c>
      <c r="E4005" s="97" t="s">
        <v>122</v>
      </c>
      <c r="F4005" s="98">
        <v>15</v>
      </c>
      <c r="G4005" s="98" t="s">
        <v>142</v>
      </c>
      <c r="H4005" s="97">
        <v>19</v>
      </c>
      <c r="I4005" s="97" t="s">
        <v>124</v>
      </c>
      <c r="J4005" s="97" t="s">
        <v>125</v>
      </c>
      <c r="K4005" s="97" t="s">
        <v>1924</v>
      </c>
      <c r="L4005" s="97"/>
      <c r="M4005" s="97"/>
      <c r="N4005" s="97" t="s">
        <v>1925</v>
      </c>
      <c r="O4005" s="97" t="s">
        <v>1571</v>
      </c>
      <c r="P4005" s="97" t="s">
        <v>147</v>
      </c>
      <c r="Q4005" s="97" t="s">
        <v>154</v>
      </c>
      <c r="R4005" s="97" t="s">
        <v>131</v>
      </c>
      <c r="S4005" s="97" t="s">
        <v>149</v>
      </c>
      <c r="T4005" s="97" t="s">
        <v>150</v>
      </c>
      <c r="U4005" s="97" t="s">
        <v>134</v>
      </c>
      <c r="V4005" s="97" t="s">
        <v>135</v>
      </c>
      <c r="W4005" s="97" t="s">
        <v>136</v>
      </c>
      <c r="X4005" s="97"/>
      <c r="Y4005" s="99"/>
      <c r="Z4005" s="99"/>
      <c r="AA4005" s="99">
        <v>190727.46</v>
      </c>
      <c r="AB4005" s="99">
        <v>190727.46</v>
      </c>
      <c r="AC4005">
        <f t="shared" si="124"/>
        <v>1000</v>
      </c>
      <c r="AD4005" t="str">
        <f t="shared" si="125"/>
        <v>308</v>
      </c>
    </row>
    <row r="4006" spans="1:30" hidden="1" x14ac:dyDescent="0.25">
      <c r="A4006" s="97" t="s">
        <v>1923</v>
      </c>
      <c r="B4006" s="97" t="s">
        <v>1568</v>
      </c>
      <c r="C4006" s="97" t="s">
        <v>140</v>
      </c>
      <c r="D4006" s="97">
        <v>14103</v>
      </c>
      <c r="E4006" s="97" t="s">
        <v>122</v>
      </c>
      <c r="F4006" s="98">
        <v>15</v>
      </c>
      <c r="G4006" s="98" t="s">
        <v>142</v>
      </c>
      <c r="H4006" s="97">
        <v>19</v>
      </c>
      <c r="I4006" s="97" t="s">
        <v>124</v>
      </c>
      <c r="J4006" s="97" t="s">
        <v>125</v>
      </c>
      <c r="K4006" s="97" t="s">
        <v>1924</v>
      </c>
      <c r="L4006" s="97"/>
      <c r="M4006" s="97"/>
      <c r="N4006" s="97" t="s">
        <v>1925</v>
      </c>
      <c r="O4006" s="97" t="s">
        <v>1571</v>
      </c>
      <c r="P4006" s="97" t="s">
        <v>147</v>
      </c>
      <c r="Q4006" s="97" t="s">
        <v>155</v>
      </c>
      <c r="R4006" s="97" t="s">
        <v>131</v>
      </c>
      <c r="S4006" s="97" t="s">
        <v>149</v>
      </c>
      <c r="T4006" s="97" t="s">
        <v>150</v>
      </c>
      <c r="U4006" s="97" t="s">
        <v>134</v>
      </c>
      <c r="V4006" s="97" t="s">
        <v>135</v>
      </c>
      <c r="W4006" s="97" t="s">
        <v>136</v>
      </c>
      <c r="X4006" s="97"/>
      <c r="Y4006" s="99"/>
      <c r="Z4006" s="99"/>
      <c r="AA4006" s="99">
        <v>78024.87</v>
      </c>
      <c r="AB4006" s="99">
        <v>78024.87</v>
      </c>
      <c r="AC4006">
        <f t="shared" si="124"/>
        <v>1000</v>
      </c>
      <c r="AD4006" t="str">
        <f t="shared" si="125"/>
        <v>308</v>
      </c>
    </row>
    <row r="4007" spans="1:30" hidden="1" x14ac:dyDescent="0.25">
      <c r="A4007" s="97" t="s">
        <v>1923</v>
      </c>
      <c r="B4007" s="97" t="s">
        <v>1568</v>
      </c>
      <c r="C4007" s="97" t="s">
        <v>140</v>
      </c>
      <c r="D4007" s="97">
        <v>14201</v>
      </c>
      <c r="E4007" s="97" t="s">
        <v>122</v>
      </c>
      <c r="F4007" s="98">
        <v>15</v>
      </c>
      <c r="G4007" s="98" t="s">
        <v>142</v>
      </c>
      <c r="H4007" s="97">
        <v>19</v>
      </c>
      <c r="I4007" s="97" t="s">
        <v>124</v>
      </c>
      <c r="J4007" s="97" t="s">
        <v>125</v>
      </c>
      <c r="K4007" s="97" t="s">
        <v>1924</v>
      </c>
      <c r="L4007" s="97"/>
      <c r="M4007" s="97"/>
      <c r="N4007" s="97" t="s">
        <v>1925</v>
      </c>
      <c r="O4007" s="97" t="s">
        <v>1571</v>
      </c>
      <c r="P4007" s="97" t="s">
        <v>147</v>
      </c>
      <c r="Q4007" s="97" t="s">
        <v>156</v>
      </c>
      <c r="R4007" s="97" t="s">
        <v>131</v>
      </c>
      <c r="S4007" s="97" t="s">
        <v>149</v>
      </c>
      <c r="T4007" s="97" t="s">
        <v>150</v>
      </c>
      <c r="U4007" s="97" t="s">
        <v>134</v>
      </c>
      <c r="V4007" s="97" t="s">
        <v>135</v>
      </c>
      <c r="W4007" s="97" t="s">
        <v>136</v>
      </c>
      <c r="X4007" s="97"/>
      <c r="Y4007" s="99"/>
      <c r="Z4007" s="99"/>
      <c r="AA4007" s="99">
        <v>173388.6</v>
      </c>
      <c r="AB4007" s="99">
        <v>173388.6</v>
      </c>
      <c r="AC4007">
        <f t="shared" si="124"/>
        <v>1000</v>
      </c>
      <c r="AD4007" t="str">
        <f t="shared" si="125"/>
        <v>308</v>
      </c>
    </row>
    <row r="4008" spans="1:30" hidden="1" x14ac:dyDescent="0.25">
      <c r="A4008" s="97" t="s">
        <v>1923</v>
      </c>
      <c r="B4008" s="97" t="s">
        <v>1568</v>
      </c>
      <c r="C4008" s="97" t="s">
        <v>140</v>
      </c>
      <c r="D4008" s="97">
        <v>14301</v>
      </c>
      <c r="E4008" s="97" t="s">
        <v>122</v>
      </c>
      <c r="F4008" s="98">
        <v>15</v>
      </c>
      <c r="G4008" s="98" t="s">
        <v>142</v>
      </c>
      <c r="H4008" s="97">
        <v>19</v>
      </c>
      <c r="I4008" s="97" t="s">
        <v>124</v>
      </c>
      <c r="J4008" s="97" t="s">
        <v>125</v>
      </c>
      <c r="K4008" s="97" t="s">
        <v>1924</v>
      </c>
      <c r="L4008" s="97"/>
      <c r="M4008" s="97"/>
      <c r="N4008" s="97" t="s">
        <v>1925</v>
      </c>
      <c r="O4008" s="97" t="s">
        <v>1571</v>
      </c>
      <c r="P4008" s="97" t="s">
        <v>147</v>
      </c>
      <c r="Q4008" s="97" t="s">
        <v>178</v>
      </c>
      <c r="R4008" s="97" t="s">
        <v>131</v>
      </c>
      <c r="S4008" s="97" t="s">
        <v>149</v>
      </c>
      <c r="T4008" s="97" t="s">
        <v>150</v>
      </c>
      <c r="U4008" s="97" t="s">
        <v>134</v>
      </c>
      <c r="V4008" s="97" t="s">
        <v>135</v>
      </c>
      <c r="W4008" s="97" t="s">
        <v>136</v>
      </c>
      <c r="X4008" s="97"/>
      <c r="Y4008" s="99"/>
      <c r="Z4008" s="99"/>
      <c r="AA4008" s="99">
        <v>208066.31999999998</v>
      </c>
      <c r="AB4008" s="99">
        <v>208066.32</v>
      </c>
      <c r="AC4008">
        <f t="shared" si="124"/>
        <v>1000</v>
      </c>
      <c r="AD4008" t="str">
        <f t="shared" si="125"/>
        <v>308</v>
      </c>
    </row>
    <row r="4009" spans="1:30" hidden="1" x14ac:dyDescent="0.25">
      <c r="A4009" t="s">
        <v>1923</v>
      </c>
      <c r="B4009" t="s">
        <v>1568</v>
      </c>
      <c r="C4009" t="s">
        <v>470</v>
      </c>
      <c r="D4009" t="s">
        <v>186</v>
      </c>
      <c r="E4009" t="s">
        <v>122</v>
      </c>
      <c r="F4009" t="s">
        <v>159</v>
      </c>
      <c r="G4009" t="s">
        <v>160</v>
      </c>
      <c r="H4009" t="s">
        <v>143</v>
      </c>
      <c r="I4009" t="s">
        <v>124</v>
      </c>
      <c r="J4009" t="s">
        <v>125</v>
      </c>
      <c r="K4009" t="s">
        <v>1926</v>
      </c>
      <c r="N4009" t="s">
        <v>1925</v>
      </c>
      <c r="O4009" t="s">
        <v>1571</v>
      </c>
      <c r="P4009" t="s">
        <v>472</v>
      </c>
      <c r="Q4009" t="s">
        <v>188</v>
      </c>
      <c r="R4009" t="s">
        <v>131</v>
      </c>
      <c r="S4009" t="s">
        <v>164</v>
      </c>
      <c r="T4009" t="s">
        <v>165</v>
      </c>
      <c r="U4009" t="s">
        <v>151</v>
      </c>
      <c r="V4009" t="s">
        <v>135</v>
      </c>
      <c r="W4009" t="s">
        <v>136</v>
      </c>
      <c r="X4009" t="s">
        <v>1927</v>
      </c>
      <c r="Y4009" s="94">
        <v>12000</v>
      </c>
      <c r="Z4009" s="94">
        <v>17796.88</v>
      </c>
      <c r="AA4009" s="94">
        <v>12000</v>
      </c>
      <c r="AB4009" s="94">
        <v>12000</v>
      </c>
      <c r="AC4009">
        <f t="shared" si="124"/>
        <v>2000</v>
      </c>
      <c r="AD4009" t="str">
        <f t="shared" si="125"/>
        <v>308</v>
      </c>
    </row>
    <row r="4010" spans="1:30" hidden="1" x14ac:dyDescent="0.25">
      <c r="A4010" t="s">
        <v>1923</v>
      </c>
      <c r="B4010" t="s">
        <v>1568</v>
      </c>
      <c r="C4010" t="s">
        <v>470</v>
      </c>
      <c r="D4010" t="s">
        <v>192</v>
      </c>
      <c r="E4010" t="s">
        <v>122</v>
      </c>
      <c r="F4010" t="s">
        <v>159</v>
      </c>
      <c r="G4010" t="s">
        <v>160</v>
      </c>
      <c r="H4010" t="s">
        <v>143</v>
      </c>
      <c r="I4010" t="s">
        <v>124</v>
      </c>
      <c r="J4010" t="s">
        <v>125</v>
      </c>
      <c r="K4010" t="s">
        <v>1926</v>
      </c>
      <c r="N4010" t="s">
        <v>1925</v>
      </c>
      <c r="O4010" t="s">
        <v>1571</v>
      </c>
      <c r="P4010" t="s">
        <v>472</v>
      </c>
      <c r="Q4010" t="s">
        <v>193</v>
      </c>
      <c r="R4010" t="s">
        <v>131</v>
      </c>
      <c r="S4010" t="s">
        <v>164</v>
      </c>
      <c r="T4010" t="s">
        <v>165</v>
      </c>
      <c r="U4010" t="s">
        <v>151</v>
      </c>
      <c r="V4010" t="s">
        <v>135</v>
      </c>
      <c r="W4010" t="s">
        <v>136</v>
      </c>
      <c r="X4010" t="s">
        <v>1927</v>
      </c>
      <c r="Y4010" s="94">
        <v>12000</v>
      </c>
      <c r="Z4010" s="94">
        <v>0</v>
      </c>
      <c r="AA4010" s="94">
        <v>12000</v>
      </c>
      <c r="AB4010" s="94">
        <v>12000</v>
      </c>
      <c r="AC4010">
        <f t="shared" si="124"/>
        <v>2000</v>
      </c>
      <c r="AD4010" t="str">
        <f t="shared" si="125"/>
        <v>308</v>
      </c>
    </row>
    <row r="4011" spans="1:30" hidden="1" x14ac:dyDescent="0.25">
      <c r="A4011" t="s">
        <v>1923</v>
      </c>
      <c r="B4011" t="s">
        <v>1568</v>
      </c>
      <c r="C4011" t="s">
        <v>470</v>
      </c>
      <c r="D4011" t="s">
        <v>198</v>
      </c>
      <c r="E4011" t="s">
        <v>122</v>
      </c>
      <c r="F4011" t="s">
        <v>159</v>
      </c>
      <c r="G4011" t="s">
        <v>160</v>
      </c>
      <c r="H4011" t="s">
        <v>143</v>
      </c>
      <c r="I4011" t="s">
        <v>124</v>
      </c>
      <c r="J4011" t="s">
        <v>125</v>
      </c>
      <c r="K4011" t="s">
        <v>1926</v>
      </c>
      <c r="N4011" t="s">
        <v>1925</v>
      </c>
      <c r="O4011" t="s">
        <v>1571</v>
      </c>
      <c r="P4011" t="s">
        <v>472</v>
      </c>
      <c r="Q4011" t="s">
        <v>199</v>
      </c>
      <c r="R4011" t="s">
        <v>131</v>
      </c>
      <c r="S4011" t="s">
        <v>164</v>
      </c>
      <c r="T4011" t="s">
        <v>165</v>
      </c>
      <c r="U4011" t="s">
        <v>151</v>
      </c>
      <c r="V4011" t="s">
        <v>135</v>
      </c>
      <c r="W4011" t="s">
        <v>136</v>
      </c>
      <c r="X4011" t="s">
        <v>1927</v>
      </c>
      <c r="Y4011" s="94">
        <v>12000</v>
      </c>
      <c r="Z4011" s="94">
        <v>8999.2000000000007</v>
      </c>
      <c r="AA4011" s="94">
        <v>13279.24</v>
      </c>
      <c r="AB4011" s="94">
        <v>13279.24</v>
      </c>
      <c r="AC4011">
        <f t="shared" si="124"/>
        <v>2000</v>
      </c>
      <c r="AD4011" t="str">
        <f t="shared" si="125"/>
        <v>308</v>
      </c>
    </row>
    <row r="4012" spans="1:30" hidden="1" x14ac:dyDescent="0.25">
      <c r="A4012" t="s">
        <v>1923</v>
      </c>
      <c r="B4012" t="s">
        <v>1568</v>
      </c>
      <c r="C4012" t="s">
        <v>470</v>
      </c>
      <c r="D4012" t="s">
        <v>244</v>
      </c>
      <c r="E4012" t="s">
        <v>122</v>
      </c>
      <c r="F4012" t="s">
        <v>159</v>
      </c>
      <c r="G4012" t="s">
        <v>160</v>
      </c>
      <c r="H4012" t="s">
        <v>143</v>
      </c>
      <c r="I4012" t="s">
        <v>124</v>
      </c>
      <c r="J4012" t="s">
        <v>125</v>
      </c>
      <c r="K4012" t="s">
        <v>1926</v>
      </c>
      <c r="N4012" t="s">
        <v>1925</v>
      </c>
      <c r="O4012" t="s">
        <v>1571</v>
      </c>
      <c r="P4012" t="s">
        <v>472</v>
      </c>
      <c r="Q4012" t="s">
        <v>245</v>
      </c>
      <c r="R4012" t="s">
        <v>131</v>
      </c>
      <c r="S4012" t="s">
        <v>164</v>
      </c>
      <c r="T4012" t="s">
        <v>165</v>
      </c>
      <c r="U4012" t="s">
        <v>151</v>
      </c>
      <c r="V4012" t="s">
        <v>135</v>
      </c>
      <c r="W4012" t="s">
        <v>136</v>
      </c>
      <c r="X4012" t="s">
        <v>1927</v>
      </c>
      <c r="Y4012" s="94">
        <v>715261.62</v>
      </c>
      <c r="Z4012" s="94">
        <v>727051.8400000002</v>
      </c>
      <c r="AA4012" s="94">
        <v>748863.39520000026</v>
      </c>
      <c r="AB4012" s="94">
        <v>748863.4</v>
      </c>
      <c r="AC4012">
        <f t="shared" si="124"/>
        <v>3000</v>
      </c>
      <c r="AD4012" t="str">
        <f t="shared" si="125"/>
        <v>308</v>
      </c>
    </row>
    <row r="4013" spans="1:30" hidden="1" x14ac:dyDescent="0.25">
      <c r="A4013" s="97" t="s">
        <v>1928</v>
      </c>
      <c r="B4013" s="97" t="s">
        <v>597</v>
      </c>
      <c r="C4013" s="97" t="s">
        <v>140</v>
      </c>
      <c r="D4013" s="97">
        <v>12101</v>
      </c>
      <c r="E4013" s="97" t="s">
        <v>122</v>
      </c>
      <c r="F4013" s="98">
        <v>15</v>
      </c>
      <c r="G4013" s="98" t="s">
        <v>142</v>
      </c>
      <c r="H4013" s="97">
        <v>19</v>
      </c>
      <c r="I4013" s="97" t="s">
        <v>124</v>
      </c>
      <c r="J4013" s="97" t="s">
        <v>125</v>
      </c>
      <c r="K4013" s="97" t="s">
        <v>1929</v>
      </c>
      <c r="L4013" s="97"/>
      <c r="M4013" s="97"/>
      <c r="N4013" s="97" t="s">
        <v>1930</v>
      </c>
      <c r="O4013" s="97" t="s">
        <v>601</v>
      </c>
      <c r="P4013" s="97" t="s">
        <v>147</v>
      </c>
      <c r="Q4013" s="97" t="s">
        <v>182</v>
      </c>
      <c r="R4013" s="97" t="s">
        <v>131</v>
      </c>
      <c r="S4013" s="97" t="s">
        <v>149</v>
      </c>
      <c r="T4013" s="97" t="s">
        <v>150</v>
      </c>
      <c r="U4013" s="97" t="s">
        <v>134</v>
      </c>
      <c r="V4013" s="97" t="s">
        <v>135</v>
      </c>
      <c r="W4013" s="97" t="s">
        <v>136</v>
      </c>
      <c r="X4013" s="97" t="s">
        <v>1931</v>
      </c>
      <c r="Y4013" s="99">
        <v>51456266.159999996</v>
      </c>
      <c r="Z4013" s="99">
        <v>67362959.353333294</v>
      </c>
      <c r="AA4013" s="99">
        <v>82655400.75</v>
      </c>
      <c r="AB4013" s="99">
        <v>82655400.75</v>
      </c>
      <c r="AC4013">
        <f t="shared" si="124"/>
        <v>1000</v>
      </c>
      <c r="AD4013" t="str">
        <f t="shared" si="125"/>
        <v>308</v>
      </c>
    </row>
    <row r="4014" spans="1:30" hidden="1" x14ac:dyDescent="0.25">
      <c r="A4014" t="s">
        <v>1928</v>
      </c>
      <c r="B4014" t="s">
        <v>597</v>
      </c>
      <c r="C4014" t="s">
        <v>470</v>
      </c>
      <c r="D4014" t="s">
        <v>186</v>
      </c>
      <c r="E4014" t="s">
        <v>122</v>
      </c>
      <c r="F4014" t="s">
        <v>159</v>
      </c>
      <c r="G4014" t="s">
        <v>160</v>
      </c>
      <c r="H4014" t="s">
        <v>143</v>
      </c>
      <c r="I4014" t="s">
        <v>124</v>
      </c>
      <c r="J4014" t="s">
        <v>125</v>
      </c>
      <c r="K4014" t="s">
        <v>1929</v>
      </c>
      <c r="N4014" t="s">
        <v>1930</v>
      </c>
      <c r="O4014" t="s">
        <v>601</v>
      </c>
      <c r="P4014" t="s">
        <v>472</v>
      </c>
      <c r="Q4014" t="s">
        <v>188</v>
      </c>
      <c r="R4014" t="s">
        <v>131</v>
      </c>
      <c r="S4014" t="s">
        <v>164</v>
      </c>
      <c r="T4014" t="s">
        <v>165</v>
      </c>
      <c r="U4014" t="s">
        <v>151</v>
      </c>
      <c r="V4014" t="s">
        <v>135</v>
      </c>
      <c r="W4014" t="s">
        <v>136</v>
      </c>
      <c r="X4014" t="s">
        <v>1931</v>
      </c>
      <c r="Y4014" s="94">
        <v>1545000</v>
      </c>
      <c r="Z4014" s="94">
        <v>437092.22</v>
      </c>
      <c r="AA4014" s="94">
        <v>1500000</v>
      </c>
      <c r="AB4014" s="94">
        <v>1500000</v>
      </c>
      <c r="AC4014">
        <f t="shared" si="124"/>
        <v>2000</v>
      </c>
      <c r="AD4014" t="str">
        <f t="shared" si="125"/>
        <v>308</v>
      </c>
    </row>
    <row r="4015" spans="1:30" hidden="1" x14ac:dyDescent="0.25">
      <c r="A4015" t="s">
        <v>1928</v>
      </c>
      <c r="B4015" t="s">
        <v>597</v>
      </c>
      <c r="C4015" t="s">
        <v>470</v>
      </c>
      <c r="D4015" t="s">
        <v>1932</v>
      </c>
      <c r="E4015" t="s">
        <v>122</v>
      </c>
      <c r="F4015" t="s">
        <v>159</v>
      </c>
      <c r="G4015" t="s">
        <v>160</v>
      </c>
      <c r="H4015" t="s">
        <v>143</v>
      </c>
      <c r="I4015" t="s">
        <v>124</v>
      </c>
      <c r="J4015" t="s">
        <v>125</v>
      </c>
      <c r="K4015" t="s">
        <v>1929</v>
      </c>
      <c r="N4015" t="s">
        <v>1930</v>
      </c>
      <c r="O4015" t="s">
        <v>601</v>
      </c>
      <c r="P4015" t="s">
        <v>472</v>
      </c>
      <c r="Q4015" t="s">
        <v>1933</v>
      </c>
      <c r="R4015" t="s">
        <v>131</v>
      </c>
      <c r="S4015" t="s">
        <v>164</v>
      </c>
      <c r="T4015" t="s">
        <v>165</v>
      </c>
      <c r="U4015" t="s">
        <v>151</v>
      </c>
      <c r="V4015" t="s">
        <v>135</v>
      </c>
      <c r="W4015" t="s">
        <v>136</v>
      </c>
      <c r="X4015" t="s">
        <v>1931</v>
      </c>
      <c r="Y4015" s="94">
        <v>1545000</v>
      </c>
      <c r="Z4015" s="94">
        <v>0</v>
      </c>
      <c r="AA4015" s="94">
        <v>0</v>
      </c>
      <c r="AB4015" s="94">
        <v>0</v>
      </c>
      <c r="AC4015">
        <f t="shared" si="124"/>
        <v>2000</v>
      </c>
      <c r="AD4015" t="str">
        <f t="shared" si="125"/>
        <v>308</v>
      </c>
    </row>
    <row r="4016" spans="1:30" hidden="1" x14ac:dyDescent="0.25">
      <c r="A4016" t="s">
        <v>1928</v>
      </c>
      <c r="B4016" t="s">
        <v>597</v>
      </c>
      <c r="C4016" t="s">
        <v>470</v>
      </c>
      <c r="D4016" t="s">
        <v>192</v>
      </c>
      <c r="E4016" t="s">
        <v>122</v>
      </c>
      <c r="F4016" t="s">
        <v>159</v>
      </c>
      <c r="G4016" t="s">
        <v>160</v>
      </c>
      <c r="H4016" t="s">
        <v>143</v>
      </c>
      <c r="I4016" t="s">
        <v>124</v>
      </c>
      <c r="J4016" t="s">
        <v>125</v>
      </c>
      <c r="K4016" t="s">
        <v>1929</v>
      </c>
      <c r="N4016" t="s">
        <v>1930</v>
      </c>
      <c r="O4016" t="s">
        <v>601</v>
      </c>
      <c r="P4016" t="s">
        <v>472</v>
      </c>
      <c r="Q4016" t="s">
        <v>193</v>
      </c>
      <c r="R4016" t="s">
        <v>131</v>
      </c>
      <c r="S4016" t="s">
        <v>164</v>
      </c>
      <c r="T4016" t="s">
        <v>165</v>
      </c>
      <c r="U4016" t="s">
        <v>151</v>
      </c>
      <c r="V4016" t="s">
        <v>135</v>
      </c>
      <c r="W4016" t="s">
        <v>136</v>
      </c>
      <c r="X4016" t="s">
        <v>1931</v>
      </c>
      <c r="Y4016" s="94">
        <v>2060000</v>
      </c>
      <c r="Z4016" s="94">
        <v>50000</v>
      </c>
      <c r="AA4016" s="94">
        <v>1000000</v>
      </c>
      <c r="AB4016" s="94">
        <v>1000000</v>
      </c>
      <c r="AC4016">
        <f t="shared" si="124"/>
        <v>2000</v>
      </c>
      <c r="AD4016" t="str">
        <f t="shared" si="125"/>
        <v>308</v>
      </c>
    </row>
    <row r="4017" spans="1:30" hidden="1" x14ac:dyDescent="0.25">
      <c r="A4017" t="s">
        <v>1928</v>
      </c>
      <c r="B4017" t="s">
        <v>597</v>
      </c>
      <c r="C4017" t="s">
        <v>470</v>
      </c>
      <c r="D4017" t="s">
        <v>444</v>
      </c>
      <c r="E4017" t="s">
        <v>122</v>
      </c>
      <c r="F4017" t="s">
        <v>159</v>
      </c>
      <c r="G4017" t="s">
        <v>160</v>
      </c>
      <c r="H4017" t="s">
        <v>143</v>
      </c>
      <c r="I4017" t="s">
        <v>124</v>
      </c>
      <c r="J4017" t="s">
        <v>125</v>
      </c>
      <c r="K4017" t="s">
        <v>1929</v>
      </c>
      <c r="N4017" t="s">
        <v>1930</v>
      </c>
      <c r="O4017" t="s">
        <v>601</v>
      </c>
      <c r="P4017" t="s">
        <v>472</v>
      </c>
      <c r="Q4017" t="s">
        <v>445</v>
      </c>
      <c r="R4017" t="s">
        <v>131</v>
      </c>
      <c r="S4017" t="s">
        <v>164</v>
      </c>
      <c r="T4017" t="s">
        <v>165</v>
      </c>
      <c r="U4017" t="s">
        <v>151</v>
      </c>
      <c r="V4017" t="s">
        <v>135</v>
      </c>
      <c r="W4017" t="s">
        <v>136</v>
      </c>
      <c r="X4017" t="s">
        <v>1931</v>
      </c>
      <c r="Y4017" s="94">
        <v>1030000</v>
      </c>
      <c r="Z4017" s="94">
        <v>0</v>
      </c>
      <c r="AA4017" s="94">
        <v>0</v>
      </c>
      <c r="AB4017" s="94">
        <v>0</v>
      </c>
      <c r="AC4017">
        <f t="shared" si="124"/>
        <v>2000</v>
      </c>
      <c r="AD4017" t="str">
        <f t="shared" si="125"/>
        <v>308</v>
      </c>
    </row>
    <row r="4018" spans="1:30" hidden="1" x14ac:dyDescent="0.25">
      <c r="A4018" t="s">
        <v>1928</v>
      </c>
      <c r="B4018" t="s">
        <v>597</v>
      </c>
      <c r="C4018" t="s">
        <v>470</v>
      </c>
      <c r="D4018" t="s">
        <v>198</v>
      </c>
      <c r="E4018" t="s">
        <v>122</v>
      </c>
      <c r="F4018" t="s">
        <v>159</v>
      </c>
      <c r="G4018" t="s">
        <v>160</v>
      </c>
      <c r="H4018" t="s">
        <v>143</v>
      </c>
      <c r="I4018" t="s">
        <v>124</v>
      </c>
      <c r="J4018" t="s">
        <v>125</v>
      </c>
      <c r="K4018" t="s">
        <v>1929</v>
      </c>
      <c r="N4018" t="s">
        <v>1930</v>
      </c>
      <c r="O4018" t="s">
        <v>601</v>
      </c>
      <c r="P4018" t="s">
        <v>472</v>
      </c>
      <c r="Q4018" t="s">
        <v>199</v>
      </c>
      <c r="R4018" t="s">
        <v>131</v>
      </c>
      <c r="S4018" t="s">
        <v>164</v>
      </c>
      <c r="T4018" t="s">
        <v>165</v>
      </c>
      <c r="U4018" t="s">
        <v>151</v>
      </c>
      <c r="V4018" t="s">
        <v>135</v>
      </c>
      <c r="W4018" t="s">
        <v>136</v>
      </c>
      <c r="X4018" t="s">
        <v>1931</v>
      </c>
      <c r="Y4018" s="94">
        <v>0</v>
      </c>
      <c r="Z4018" s="94">
        <v>55231.040000000001</v>
      </c>
      <c r="AA4018" s="94">
        <v>300000</v>
      </c>
      <c r="AB4018" s="94">
        <v>300000</v>
      </c>
      <c r="AC4018">
        <f t="shared" si="124"/>
        <v>2000</v>
      </c>
      <c r="AD4018" t="str">
        <f t="shared" si="125"/>
        <v>308</v>
      </c>
    </row>
    <row r="4019" spans="1:30" hidden="1" x14ac:dyDescent="0.25">
      <c r="A4019" t="s">
        <v>1928</v>
      </c>
      <c r="B4019" t="s">
        <v>597</v>
      </c>
      <c r="C4019" t="s">
        <v>470</v>
      </c>
      <c r="D4019" t="s">
        <v>750</v>
      </c>
      <c r="E4019" t="s">
        <v>122</v>
      </c>
      <c r="F4019" t="s">
        <v>159</v>
      </c>
      <c r="G4019" t="s">
        <v>160</v>
      </c>
      <c r="H4019" t="s">
        <v>143</v>
      </c>
      <c r="I4019" t="s">
        <v>124</v>
      </c>
      <c r="J4019" t="s">
        <v>125</v>
      </c>
      <c r="K4019" t="s">
        <v>1929</v>
      </c>
      <c r="N4019" t="s">
        <v>1930</v>
      </c>
      <c r="O4019" t="s">
        <v>601</v>
      </c>
      <c r="P4019" t="s">
        <v>472</v>
      </c>
      <c r="Q4019" t="s">
        <v>751</v>
      </c>
      <c r="R4019" t="s">
        <v>131</v>
      </c>
      <c r="S4019" t="s">
        <v>164</v>
      </c>
      <c r="T4019" t="s">
        <v>165</v>
      </c>
      <c r="U4019" t="s">
        <v>151</v>
      </c>
      <c r="V4019" t="s">
        <v>135</v>
      </c>
      <c r="W4019" t="s">
        <v>136</v>
      </c>
      <c r="X4019" t="s">
        <v>1931</v>
      </c>
      <c r="Y4019" s="94">
        <v>2060000</v>
      </c>
      <c r="Z4019" s="94">
        <v>0</v>
      </c>
      <c r="AA4019" s="94">
        <v>0</v>
      </c>
      <c r="AB4019" s="94">
        <v>0</v>
      </c>
      <c r="AC4019">
        <f t="shared" si="124"/>
        <v>2000</v>
      </c>
      <c r="AD4019" t="str">
        <f t="shared" si="125"/>
        <v>308</v>
      </c>
    </row>
    <row r="4020" spans="1:30" hidden="1" x14ac:dyDescent="0.25">
      <c r="A4020" t="s">
        <v>1928</v>
      </c>
      <c r="B4020" t="s">
        <v>597</v>
      </c>
      <c r="C4020" t="s">
        <v>470</v>
      </c>
      <c r="D4020" t="s">
        <v>200</v>
      </c>
      <c r="E4020" t="s">
        <v>122</v>
      </c>
      <c r="F4020" t="s">
        <v>159</v>
      </c>
      <c r="G4020" t="s">
        <v>160</v>
      </c>
      <c r="H4020" t="s">
        <v>143</v>
      </c>
      <c r="I4020" t="s">
        <v>124</v>
      </c>
      <c r="J4020" t="s">
        <v>125</v>
      </c>
      <c r="K4020" t="s">
        <v>1929</v>
      </c>
      <c r="N4020" t="s">
        <v>1930</v>
      </c>
      <c r="O4020" t="s">
        <v>601</v>
      </c>
      <c r="P4020" t="s">
        <v>472</v>
      </c>
      <c r="Q4020" t="s">
        <v>201</v>
      </c>
      <c r="R4020" t="s">
        <v>131</v>
      </c>
      <c r="S4020" t="s">
        <v>164</v>
      </c>
      <c r="T4020" t="s">
        <v>165</v>
      </c>
      <c r="U4020" t="s">
        <v>151</v>
      </c>
      <c r="V4020" t="s">
        <v>135</v>
      </c>
      <c r="W4020" t="s">
        <v>136</v>
      </c>
      <c r="X4020" t="s">
        <v>1931</v>
      </c>
      <c r="Y4020" s="94">
        <v>473800</v>
      </c>
      <c r="Z4020" s="94">
        <v>0</v>
      </c>
      <c r="AA4020" s="94">
        <v>80000</v>
      </c>
      <c r="AB4020" s="94">
        <v>80000</v>
      </c>
      <c r="AC4020">
        <f t="shared" si="124"/>
        <v>2000</v>
      </c>
      <c r="AD4020" t="str">
        <f t="shared" si="125"/>
        <v>308</v>
      </c>
    </row>
    <row r="4021" spans="1:30" hidden="1" x14ac:dyDescent="0.25">
      <c r="A4021" t="s">
        <v>1928</v>
      </c>
      <c r="B4021" t="s">
        <v>597</v>
      </c>
      <c r="C4021" t="s">
        <v>470</v>
      </c>
      <c r="D4021" t="s">
        <v>567</v>
      </c>
      <c r="E4021" t="s">
        <v>122</v>
      </c>
      <c r="F4021" t="s">
        <v>159</v>
      </c>
      <c r="G4021" t="s">
        <v>160</v>
      </c>
      <c r="H4021" t="s">
        <v>143</v>
      </c>
      <c r="I4021" t="s">
        <v>124</v>
      </c>
      <c r="J4021" t="s">
        <v>125</v>
      </c>
      <c r="K4021" t="s">
        <v>1929</v>
      </c>
      <c r="N4021" t="s">
        <v>1930</v>
      </c>
      <c r="O4021" t="s">
        <v>601</v>
      </c>
      <c r="P4021" t="s">
        <v>472</v>
      </c>
      <c r="Q4021" t="s">
        <v>568</v>
      </c>
      <c r="R4021" t="s">
        <v>131</v>
      </c>
      <c r="S4021" t="s">
        <v>164</v>
      </c>
      <c r="T4021" t="s">
        <v>165</v>
      </c>
      <c r="U4021" t="s">
        <v>151</v>
      </c>
      <c r="V4021" t="s">
        <v>135</v>
      </c>
      <c r="W4021" t="s">
        <v>136</v>
      </c>
      <c r="X4021" t="s">
        <v>1931</v>
      </c>
      <c r="Y4021" s="94">
        <v>0</v>
      </c>
      <c r="Z4021" s="94">
        <v>100000</v>
      </c>
      <c r="AA4021" s="94">
        <v>250000</v>
      </c>
      <c r="AB4021" s="94">
        <v>250000</v>
      </c>
      <c r="AC4021">
        <f t="shared" si="124"/>
        <v>2000</v>
      </c>
      <c r="AD4021" t="str">
        <f t="shared" si="125"/>
        <v>308</v>
      </c>
    </row>
    <row r="4022" spans="1:30" hidden="1" x14ac:dyDescent="0.25">
      <c r="A4022" t="s">
        <v>1928</v>
      </c>
      <c r="B4022" t="s">
        <v>597</v>
      </c>
      <c r="C4022" t="s">
        <v>470</v>
      </c>
      <c r="D4022" t="s">
        <v>206</v>
      </c>
      <c r="E4022" t="s">
        <v>122</v>
      </c>
      <c r="F4022" t="s">
        <v>159</v>
      </c>
      <c r="G4022" t="s">
        <v>160</v>
      </c>
      <c r="H4022" t="s">
        <v>143</v>
      </c>
      <c r="I4022" t="s">
        <v>124</v>
      </c>
      <c r="J4022" t="s">
        <v>125</v>
      </c>
      <c r="K4022" t="s">
        <v>1929</v>
      </c>
      <c r="N4022" t="s">
        <v>1930</v>
      </c>
      <c r="O4022" t="s">
        <v>601</v>
      </c>
      <c r="P4022" t="s">
        <v>472</v>
      </c>
      <c r="Q4022" t="s">
        <v>207</v>
      </c>
      <c r="R4022" t="s">
        <v>131</v>
      </c>
      <c r="S4022" t="s">
        <v>164</v>
      </c>
      <c r="T4022" t="s">
        <v>165</v>
      </c>
      <c r="U4022" t="s">
        <v>151</v>
      </c>
      <c r="V4022" t="s">
        <v>135</v>
      </c>
      <c r="W4022" t="s">
        <v>136</v>
      </c>
      <c r="X4022" t="s">
        <v>1931</v>
      </c>
      <c r="Y4022" s="94">
        <v>0</v>
      </c>
      <c r="Z4022" s="94">
        <v>10000</v>
      </c>
      <c r="AA4022" s="94">
        <v>200000</v>
      </c>
      <c r="AB4022" s="94">
        <v>200000</v>
      </c>
      <c r="AC4022">
        <f t="shared" si="124"/>
        <v>2000</v>
      </c>
      <c r="AD4022" t="str">
        <f t="shared" si="125"/>
        <v>308</v>
      </c>
    </row>
    <row r="4023" spans="1:30" hidden="1" x14ac:dyDescent="0.25">
      <c r="A4023" t="s">
        <v>1928</v>
      </c>
      <c r="B4023" t="s">
        <v>597</v>
      </c>
      <c r="C4023" t="s">
        <v>470</v>
      </c>
      <c r="D4023">
        <v>24901</v>
      </c>
      <c r="E4023" t="s">
        <v>122</v>
      </c>
      <c r="F4023" t="s">
        <v>159</v>
      </c>
      <c r="G4023" t="s">
        <v>160</v>
      </c>
      <c r="H4023" t="s">
        <v>143</v>
      </c>
      <c r="I4023" t="s">
        <v>124</v>
      </c>
      <c r="J4023" t="s">
        <v>125</v>
      </c>
      <c r="K4023" t="s">
        <v>1929</v>
      </c>
      <c r="N4023" t="s">
        <v>1930</v>
      </c>
      <c r="O4023" t="s">
        <v>601</v>
      </c>
      <c r="P4023" t="s">
        <v>472</v>
      </c>
      <c r="Q4023" t="s">
        <v>211</v>
      </c>
      <c r="R4023" t="s">
        <v>131</v>
      </c>
      <c r="S4023" t="s">
        <v>164</v>
      </c>
      <c r="T4023" t="s">
        <v>165</v>
      </c>
      <c r="U4023" t="s">
        <v>151</v>
      </c>
      <c r="V4023" t="s">
        <v>135</v>
      </c>
      <c r="W4023" t="s">
        <v>136</v>
      </c>
      <c r="X4023" t="s">
        <v>1931</v>
      </c>
      <c r="Y4023" s="94">
        <v>0</v>
      </c>
      <c r="Z4023" s="94">
        <v>0</v>
      </c>
      <c r="AA4023" s="94">
        <v>2500000</v>
      </c>
      <c r="AB4023" s="94">
        <v>2500000</v>
      </c>
      <c r="AC4023">
        <f t="shared" si="124"/>
        <v>2000</v>
      </c>
      <c r="AD4023" t="str">
        <f t="shared" si="125"/>
        <v>308</v>
      </c>
    </row>
    <row r="4024" spans="1:30" hidden="1" x14ac:dyDescent="0.25">
      <c r="A4024" t="s">
        <v>1928</v>
      </c>
      <c r="B4024" t="s">
        <v>597</v>
      </c>
      <c r="C4024" t="s">
        <v>470</v>
      </c>
      <c r="D4024" t="s">
        <v>214</v>
      </c>
      <c r="E4024" t="s">
        <v>122</v>
      </c>
      <c r="F4024" t="s">
        <v>159</v>
      </c>
      <c r="G4024" t="s">
        <v>160</v>
      </c>
      <c r="H4024" t="s">
        <v>143</v>
      </c>
      <c r="I4024" t="s">
        <v>124</v>
      </c>
      <c r="J4024" t="s">
        <v>125</v>
      </c>
      <c r="K4024" t="s">
        <v>1929</v>
      </c>
      <c r="N4024" t="s">
        <v>1930</v>
      </c>
      <c r="O4024" t="s">
        <v>601</v>
      </c>
      <c r="P4024" t="s">
        <v>472</v>
      </c>
      <c r="Q4024" t="s">
        <v>215</v>
      </c>
      <c r="R4024" t="s">
        <v>131</v>
      </c>
      <c r="S4024" t="s">
        <v>164</v>
      </c>
      <c r="T4024" t="s">
        <v>165</v>
      </c>
      <c r="U4024" t="s">
        <v>151</v>
      </c>
      <c r="V4024" t="s">
        <v>135</v>
      </c>
      <c r="W4024" t="s">
        <v>136</v>
      </c>
      <c r="X4024" t="s">
        <v>1931</v>
      </c>
      <c r="Y4024" s="94">
        <v>0</v>
      </c>
      <c r="Z4024" s="94">
        <v>160433.32000000004</v>
      </c>
      <c r="AA4024" s="94">
        <v>900000</v>
      </c>
      <c r="AB4024" s="94">
        <v>900000</v>
      </c>
      <c r="AC4024">
        <f t="shared" si="124"/>
        <v>2000</v>
      </c>
      <c r="AD4024" t="str">
        <f t="shared" si="125"/>
        <v>308</v>
      </c>
    </row>
    <row r="4025" spans="1:30" hidden="1" x14ac:dyDescent="0.25">
      <c r="A4025" t="s">
        <v>1928</v>
      </c>
      <c r="B4025" t="s">
        <v>597</v>
      </c>
      <c r="C4025" t="s">
        <v>470</v>
      </c>
      <c r="D4025" t="s">
        <v>218</v>
      </c>
      <c r="E4025" t="s">
        <v>122</v>
      </c>
      <c r="F4025" t="s">
        <v>159</v>
      </c>
      <c r="G4025" t="s">
        <v>160</v>
      </c>
      <c r="H4025" t="s">
        <v>143</v>
      </c>
      <c r="I4025" t="s">
        <v>124</v>
      </c>
      <c r="J4025" t="s">
        <v>125</v>
      </c>
      <c r="K4025" t="s">
        <v>1929</v>
      </c>
      <c r="N4025" t="s">
        <v>1930</v>
      </c>
      <c r="O4025" t="s">
        <v>601</v>
      </c>
      <c r="P4025" t="s">
        <v>472</v>
      </c>
      <c r="Q4025" t="s">
        <v>219</v>
      </c>
      <c r="R4025" t="s">
        <v>131</v>
      </c>
      <c r="S4025" t="s">
        <v>164</v>
      </c>
      <c r="T4025" t="s">
        <v>165</v>
      </c>
      <c r="U4025" t="s">
        <v>151</v>
      </c>
      <c r="V4025" t="s">
        <v>135</v>
      </c>
      <c r="W4025" t="s">
        <v>136</v>
      </c>
      <c r="X4025" t="s">
        <v>1931</v>
      </c>
      <c r="Y4025" s="94">
        <v>0</v>
      </c>
      <c r="Z4025" s="94">
        <v>605750</v>
      </c>
      <c r="AA4025" s="94">
        <v>0</v>
      </c>
      <c r="AB4025" s="94">
        <v>0</v>
      </c>
      <c r="AC4025">
        <f t="shared" si="124"/>
        <v>2000</v>
      </c>
      <c r="AD4025" t="str">
        <f t="shared" si="125"/>
        <v>308</v>
      </c>
    </row>
    <row r="4026" spans="1:30" hidden="1" x14ac:dyDescent="0.25">
      <c r="A4026" t="s">
        <v>1928</v>
      </c>
      <c r="B4026" t="s">
        <v>597</v>
      </c>
      <c r="C4026" t="s">
        <v>470</v>
      </c>
      <c r="D4026" t="s">
        <v>234</v>
      </c>
      <c r="E4026" t="s">
        <v>122</v>
      </c>
      <c r="F4026" t="s">
        <v>159</v>
      </c>
      <c r="G4026" t="s">
        <v>160</v>
      </c>
      <c r="H4026" t="s">
        <v>143</v>
      </c>
      <c r="I4026" t="s">
        <v>124</v>
      </c>
      <c r="J4026" t="s">
        <v>125</v>
      </c>
      <c r="K4026" t="s">
        <v>1929</v>
      </c>
      <c r="N4026" t="s">
        <v>1930</v>
      </c>
      <c r="O4026" t="s">
        <v>601</v>
      </c>
      <c r="P4026" t="s">
        <v>472</v>
      </c>
      <c r="Q4026" t="s">
        <v>235</v>
      </c>
      <c r="R4026" t="s">
        <v>131</v>
      </c>
      <c r="S4026" t="s">
        <v>164</v>
      </c>
      <c r="T4026" t="s">
        <v>165</v>
      </c>
      <c r="U4026" t="s">
        <v>151</v>
      </c>
      <c r="V4026" t="s">
        <v>135</v>
      </c>
      <c r="W4026" t="s">
        <v>136</v>
      </c>
      <c r="X4026" t="s">
        <v>1931</v>
      </c>
      <c r="Y4026" s="94">
        <v>0</v>
      </c>
      <c r="Z4026" s="94">
        <v>0</v>
      </c>
      <c r="AA4026" s="94">
        <v>1000000</v>
      </c>
      <c r="AB4026" s="94">
        <v>1000000</v>
      </c>
      <c r="AC4026">
        <f t="shared" si="124"/>
        <v>3000</v>
      </c>
      <c r="AD4026" t="str">
        <f t="shared" si="125"/>
        <v>308</v>
      </c>
    </row>
    <row r="4027" spans="1:30" hidden="1" x14ac:dyDescent="0.25">
      <c r="A4027" t="s">
        <v>1928</v>
      </c>
      <c r="B4027" t="s">
        <v>597</v>
      </c>
      <c r="C4027" t="s">
        <v>470</v>
      </c>
      <c r="D4027" t="s">
        <v>238</v>
      </c>
      <c r="E4027" t="s">
        <v>122</v>
      </c>
      <c r="F4027" t="s">
        <v>159</v>
      </c>
      <c r="G4027" t="s">
        <v>160</v>
      </c>
      <c r="H4027" t="s">
        <v>143</v>
      </c>
      <c r="I4027" t="s">
        <v>124</v>
      </c>
      <c r="J4027" t="s">
        <v>125</v>
      </c>
      <c r="K4027" t="s">
        <v>1929</v>
      </c>
      <c r="N4027" t="s">
        <v>1930</v>
      </c>
      <c r="O4027" t="s">
        <v>601</v>
      </c>
      <c r="P4027" t="s">
        <v>472</v>
      </c>
      <c r="Q4027" t="s">
        <v>239</v>
      </c>
      <c r="R4027" t="s">
        <v>131</v>
      </c>
      <c r="S4027" t="s">
        <v>164</v>
      </c>
      <c r="T4027" t="s">
        <v>165</v>
      </c>
      <c r="U4027" t="s">
        <v>151</v>
      </c>
      <c r="V4027" t="s">
        <v>135</v>
      </c>
      <c r="W4027" t="s">
        <v>136</v>
      </c>
      <c r="X4027" t="s">
        <v>1931</v>
      </c>
      <c r="Y4027" s="94">
        <v>0</v>
      </c>
      <c r="Z4027" s="94">
        <v>0</v>
      </c>
      <c r="AA4027" s="94">
        <v>200000</v>
      </c>
      <c r="AB4027" s="94">
        <v>200000</v>
      </c>
      <c r="AC4027">
        <f t="shared" si="124"/>
        <v>3000</v>
      </c>
      <c r="AD4027" t="str">
        <f t="shared" si="125"/>
        <v>308</v>
      </c>
    </row>
    <row r="4028" spans="1:30" hidden="1" x14ac:dyDescent="0.25">
      <c r="A4028" t="s">
        <v>1928</v>
      </c>
      <c r="B4028" t="s">
        <v>597</v>
      </c>
      <c r="C4028" t="s">
        <v>470</v>
      </c>
      <c r="D4028">
        <v>31401</v>
      </c>
      <c r="E4028" t="s">
        <v>122</v>
      </c>
      <c r="F4028" t="s">
        <v>159</v>
      </c>
      <c r="G4028" t="s">
        <v>160</v>
      </c>
      <c r="H4028" t="s">
        <v>143</v>
      </c>
      <c r="I4028" t="s">
        <v>124</v>
      </c>
      <c r="J4028" t="s">
        <v>125</v>
      </c>
      <c r="K4028" t="s">
        <v>1929</v>
      </c>
      <c r="N4028" t="s">
        <v>1930</v>
      </c>
      <c r="O4028" t="s">
        <v>601</v>
      </c>
      <c r="P4028" t="s">
        <v>472</v>
      </c>
      <c r="Q4028" t="s">
        <v>163</v>
      </c>
      <c r="R4028" t="s">
        <v>131</v>
      </c>
      <c r="S4028" t="s">
        <v>164</v>
      </c>
      <c r="T4028" t="s">
        <v>165</v>
      </c>
      <c r="U4028" t="s">
        <v>151</v>
      </c>
      <c r="V4028" t="s">
        <v>135</v>
      </c>
      <c r="W4028" t="s">
        <v>136</v>
      </c>
      <c r="X4028" t="s">
        <v>1931</v>
      </c>
      <c r="Y4028" s="94">
        <v>0</v>
      </c>
      <c r="Z4028" s="94">
        <v>0</v>
      </c>
      <c r="AA4028" s="94">
        <v>1000000</v>
      </c>
      <c r="AB4028" s="94">
        <v>1000000</v>
      </c>
      <c r="AC4028">
        <f t="shared" si="124"/>
        <v>3000</v>
      </c>
      <c r="AD4028" t="str">
        <f t="shared" si="125"/>
        <v>308</v>
      </c>
    </row>
    <row r="4029" spans="1:30" hidden="1" x14ac:dyDescent="0.25">
      <c r="A4029" t="s">
        <v>1928</v>
      </c>
      <c r="B4029" t="s">
        <v>597</v>
      </c>
      <c r="C4029" t="s">
        <v>470</v>
      </c>
      <c r="D4029" t="s">
        <v>167</v>
      </c>
      <c r="E4029" t="s">
        <v>122</v>
      </c>
      <c r="F4029" t="s">
        <v>159</v>
      </c>
      <c r="G4029" t="s">
        <v>160</v>
      </c>
      <c r="H4029" t="s">
        <v>143</v>
      </c>
      <c r="I4029" t="s">
        <v>124</v>
      </c>
      <c r="J4029" t="s">
        <v>125</v>
      </c>
      <c r="K4029" t="s">
        <v>1929</v>
      </c>
      <c r="N4029" t="s">
        <v>1930</v>
      </c>
      <c r="O4029" t="s">
        <v>601</v>
      </c>
      <c r="P4029" t="s">
        <v>472</v>
      </c>
      <c r="Q4029" t="s">
        <v>168</v>
      </c>
      <c r="R4029" t="s">
        <v>131</v>
      </c>
      <c r="S4029" t="s">
        <v>164</v>
      </c>
      <c r="T4029" t="s">
        <v>165</v>
      </c>
      <c r="U4029" t="s">
        <v>151</v>
      </c>
      <c r="V4029" t="s">
        <v>135</v>
      </c>
      <c r="W4029" t="s">
        <v>136</v>
      </c>
      <c r="X4029" t="s">
        <v>1931</v>
      </c>
      <c r="Y4029" s="94">
        <v>2060000.04</v>
      </c>
      <c r="Z4029" s="94">
        <v>1742075.88</v>
      </c>
      <c r="AA4029" s="94">
        <v>0</v>
      </c>
      <c r="AB4029" s="94">
        <v>0</v>
      </c>
      <c r="AC4029">
        <f t="shared" si="124"/>
        <v>3000</v>
      </c>
      <c r="AD4029" t="str">
        <f t="shared" si="125"/>
        <v>308</v>
      </c>
    </row>
    <row r="4030" spans="1:30" hidden="1" x14ac:dyDescent="0.25">
      <c r="A4030" t="s">
        <v>1928</v>
      </c>
      <c r="B4030" t="s">
        <v>597</v>
      </c>
      <c r="C4030" t="s">
        <v>470</v>
      </c>
      <c r="D4030" t="s">
        <v>299</v>
      </c>
      <c r="E4030" t="s">
        <v>122</v>
      </c>
      <c r="F4030" t="s">
        <v>159</v>
      </c>
      <c r="G4030" t="s">
        <v>160</v>
      </c>
      <c r="H4030" t="s">
        <v>143</v>
      </c>
      <c r="I4030" t="s">
        <v>124</v>
      </c>
      <c r="J4030" t="s">
        <v>125</v>
      </c>
      <c r="K4030" t="s">
        <v>1929</v>
      </c>
      <c r="N4030" t="s">
        <v>1930</v>
      </c>
      <c r="O4030" t="s">
        <v>601</v>
      </c>
      <c r="P4030" t="s">
        <v>472</v>
      </c>
      <c r="Q4030" t="s">
        <v>300</v>
      </c>
      <c r="R4030" t="s">
        <v>131</v>
      </c>
      <c r="S4030" t="s">
        <v>164</v>
      </c>
      <c r="T4030" t="s">
        <v>165</v>
      </c>
      <c r="U4030" t="s">
        <v>151</v>
      </c>
      <c r="V4030" t="s">
        <v>135</v>
      </c>
      <c r="W4030" t="s">
        <v>136</v>
      </c>
      <c r="X4030" t="s">
        <v>1931</v>
      </c>
      <c r="Y4030" s="94">
        <v>1545000</v>
      </c>
      <c r="Z4030" s="94">
        <v>1191319.1499999999</v>
      </c>
      <c r="AA4030" s="94">
        <v>3000000</v>
      </c>
      <c r="AB4030" s="94">
        <v>3000000</v>
      </c>
      <c r="AC4030">
        <f t="shared" si="124"/>
        <v>3000</v>
      </c>
      <c r="AD4030" t="str">
        <f t="shared" si="125"/>
        <v>308</v>
      </c>
    </row>
    <row r="4031" spans="1:30" hidden="1" x14ac:dyDescent="0.25">
      <c r="A4031" t="s">
        <v>1928</v>
      </c>
      <c r="B4031" t="s">
        <v>597</v>
      </c>
      <c r="C4031" t="s">
        <v>470</v>
      </c>
      <c r="D4031" t="s">
        <v>244</v>
      </c>
      <c r="E4031" t="s">
        <v>122</v>
      </c>
      <c r="F4031" t="s">
        <v>159</v>
      </c>
      <c r="G4031" t="s">
        <v>160</v>
      </c>
      <c r="H4031" t="s">
        <v>143</v>
      </c>
      <c r="I4031" t="s">
        <v>124</v>
      </c>
      <c r="J4031" t="s">
        <v>125</v>
      </c>
      <c r="K4031" t="s">
        <v>1929</v>
      </c>
      <c r="N4031" t="s">
        <v>1930</v>
      </c>
      <c r="O4031" t="s">
        <v>601</v>
      </c>
      <c r="P4031" t="s">
        <v>472</v>
      </c>
      <c r="Q4031" t="s">
        <v>245</v>
      </c>
      <c r="R4031" t="s">
        <v>131</v>
      </c>
      <c r="S4031" t="s">
        <v>164</v>
      </c>
      <c r="T4031" t="s">
        <v>165</v>
      </c>
      <c r="U4031" t="s">
        <v>151</v>
      </c>
      <c r="V4031" t="s">
        <v>135</v>
      </c>
      <c r="W4031" t="s">
        <v>136</v>
      </c>
      <c r="X4031" t="s">
        <v>1931</v>
      </c>
      <c r="Y4031" s="94">
        <v>0</v>
      </c>
      <c r="Z4031" s="94">
        <v>0</v>
      </c>
      <c r="AA4031" s="94">
        <v>0</v>
      </c>
      <c r="AB4031" s="94">
        <v>0</v>
      </c>
      <c r="AC4031">
        <f t="shared" si="124"/>
        <v>3000</v>
      </c>
      <c r="AD4031" t="str">
        <f t="shared" si="125"/>
        <v>308</v>
      </c>
    </row>
    <row r="4032" spans="1:30" hidden="1" x14ac:dyDescent="0.25">
      <c r="A4032" t="s">
        <v>1928</v>
      </c>
      <c r="B4032" t="s">
        <v>597</v>
      </c>
      <c r="C4032" t="s">
        <v>470</v>
      </c>
      <c r="D4032" t="s">
        <v>341</v>
      </c>
      <c r="E4032" t="s">
        <v>122</v>
      </c>
      <c r="F4032" t="s">
        <v>159</v>
      </c>
      <c r="G4032" t="s">
        <v>160</v>
      </c>
      <c r="H4032" t="s">
        <v>143</v>
      </c>
      <c r="I4032" t="s">
        <v>124</v>
      </c>
      <c r="J4032" t="s">
        <v>125</v>
      </c>
      <c r="K4032" t="s">
        <v>1929</v>
      </c>
      <c r="N4032" t="s">
        <v>1930</v>
      </c>
      <c r="O4032" t="s">
        <v>601</v>
      </c>
      <c r="P4032" t="s">
        <v>472</v>
      </c>
      <c r="Q4032" t="s">
        <v>342</v>
      </c>
      <c r="R4032" t="s">
        <v>131</v>
      </c>
      <c r="S4032" t="s">
        <v>164</v>
      </c>
      <c r="T4032" t="s">
        <v>165</v>
      </c>
      <c r="U4032" t="s">
        <v>151</v>
      </c>
      <c r="V4032" t="s">
        <v>135</v>
      </c>
      <c r="W4032" t="s">
        <v>136</v>
      </c>
      <c r="X4032" t="s">
        <v>1931</v>
      </c>
      <c r="Y4032" s="94">
        <v>0</v>
      </c>
      <c r="Z4032" s="94">
        <v>936000</v>
      </c>
      <c r="AA4032" s="94">
        <v>400000</v>
      </c>
      <c r="AB4032" s="94">
        <v>400000</v>
      </c>
      <c r="AC4032">
        <f t="shared" si="124"/>
        <v>3000</v>
      </c>
      <c r="AD4032" t="str">
        <f t="shared" si="125"/>
        <v>308</v>
      </c>
    </row>
    <row r="4033" spans="1:30" hidden="1" x14ac:dyDescent="0.25">
      <c r="A4033" t="s">
        <v>1928</v>
      </c>
      <c r="B4033" t="s">
        <v>597</v>
      </c>
      <c r="C4033" t="s">
        <v>470</v>
      </c>
      <c r="D4033" t="s">
        <v>291</v>
      </c>
      <c r="E4033" t="s">
        <v>122</v>
      </c>
      <c r="F4033" t="s">
        <v>159</v>
      </c>
      <c r="G4033" t="s">
        <v>160</v>
      </c>
      <c r="H4033" t="s">
        <v>143</v>
      </c>
      <c r="I4033" t="s">
        <v>124</v>
      </c>
      <c r="J4033" t="s">
        <v>125</v>
      </c>
      <c r="K4033" t="s">
        <v>1929</v>
      </c>
      <c r="N4033" t="s">
        <v>1930</v>
      </c>
      <c r="O4033" t="s">
        <v>601</v>
      </c>
      <c r="P4033" t="s">
        <v>472</v>
      </c>
      <c r="Q4033" t="s">
        <v>169</v>
      </c>
      <c r="R4033" t="s">
        <v>131</v>
      </c>
      <c r="S4033" t="s">
        <v>164</v>
      </c>
      <c r="T4033" t="s">
        <v>165</v>
      </c>
      <c r="U4033" t="s">
        <v>151</v>
      </c>
      <c r="V4033" t="s">
        <v>135</v>
      </c>
      <c r="W4033" t="s">
        <v>136</v>
      </c>
      <c r="X4033" t="s">
        <v>1931</v>
      </c>
      <c r="Y4033" s="94">
        <v>0</v>
      </c>
      <c r="Z4033" s="94">
        <v>155046.16666666631</v>
      </c>
      <c r="AA4033" s="94">
        <v>0</v>
      </c>
      <c r="AB4033" s="94">
        <v>0</v>
      </c>
      <c r="AC4033">
        <f t="shared" si="124"/>
        <v>3000</v>
      </c>
      <c r="AD4033" t="str">
        <f t="shared" si="125"/>
        <v>308</v>
      </c>
    </row>
    <row r="4034" spans="1:30" hidden="1" x14ac:dyDescent="0.25">
      <c r="A4034" t="s">
        <v>1928</v>
      </c>
      <c r="B4034" t="s">
        <v>597</v>
      </c>
      <c r="C4034" t="s">
        <v>470</v>
      </c>
      <c r="D4034" t="s">
        <v>252</v>
      </c>
      <c r="E4034" t="s">
        <v>122</v>
      </c>
      <c r="F4034" t="s">
        <v>159</v>
      </c>
      <c r="G4034" t="s">
        <v>160</v>
      </c>
      <c r="H4034" t="s">
        <v>143</v>
      </c>
      <c r="I4034" t="s">
        <v>124</v>
      </c>
      <c r="J4034" t="s">
        <v>125</v>
      </c>
      <c r="K4034" t="s">
        <v>1929</v>
      </c>
      <c r="N4034" t="s">
        <v>1930</v>
      </c>
      <c r="O4034" t="s">
        <v>601</v>
      </c>
      <c r="P4034" t="s">
        <v>472</v>
      </c>
      <c r="Q4034" t="s">
        <v>253</v>
      </c>
      <c r="R4034" t="s">
        <v>131</v>
      </c>
      <c r="S4034" t="s">
        <v>164</v>
      </c>
      <c r="T4034" t="s">
        <v>165</v>
      </c>
      <c r="U4034" t="s">
        <v>151</v>
      </c>
      <c r="V4034" t="s">
        <v>135</v>
      </c>
      <c r="W4034" t="s">
        <v>136</v>
      </c>
      <c r="X4034" t="s">
        <v>1931</v>
      </c>
      <c r="Y4034" s="94">
        <v>0</v>
      </c>
      <c r="Z4034" s="94">
        <v>6500118</v>
      </c>
      <c r="AA4034" s="94">
        <v>6000000</v>
      </c>
      <c r="AB4034" s="94">
        <v>6000000</v>
      </c>
      <c r="AC4034">
        <f t="shared" si="124"/>
        <v>3000</v>
      </c>
      <c r="AD4034" t="str">
        <f t="shared" si="125"/>
        <v>308</v>
      </c>
    </row>
    <row r="4035" spans="1:30" hidden="1" x14ac:dyDescent="0.25">
      <c r="A4035" t="s">
        <v>1928</v>
      </c>
      <c r="B4035" t="s">
        <v>597</v>
      </c>
      <c r="C4035" t="s">
        <v>470</v>
      </c>
      <c r="D4035" t="s">
        <v>315</v>
      </c>
      <c r="E4035" t="s">
        <v>122</v>
      </c>
      <c r="F4035" t="s">
        <v>159</v>
      </c>
      <c r="G4035" t="s">
        <v>160</v>
      </c>
      <c r="H4035" t="s">
        <v>143</v>
      </c>
      <c r="I4035" t="s">
        <v>124</v>
      </c>
      <c r="J4035" t="s">
        <v>125</v>
      </c>
      <c r="K4035" t="s">
        <v>1929</v>
      </c>
      <c r="N4035" t="s">
        <v>1930</v>
      </c>
      <c r="O4035" t="s">
        <v>601</v>
      </c>
      <c r="P4035" t="s">
        <v>472</v>
      </c>
      <c r="Q4035" t="s">
        <v>316</v>
      </c>
      <c r="R4035" t="s">
        <v>131</v>
      </c>
      <c r="S4035" t="s">
        <v>164</v>
      </c>
      <c r="T4035" t="s">
        <v>165</v>
      </c>
      <c r="U4035" t="s">
        <v>151</v>
      </c>
      <c r="V4035" t="s">
        <v>135</v>
      </c>
      <c r="W4035" t="s">
        <v>136</v>
      </c>
      <c r="X4035" t="s">
        <v>1931</v>
      </c>
      <c r="Y4035" s="94">
        <v>0</v>
      </c>
      <c r="Z4035" s="94">
        <v>100000</v>
      </c>
      <c r="AA4035" s="94">
        <v>0</v>
      </c>
      <c r="AB4035" s="94">
        <v>0</v>
      </c>
      <c r="AC4035">
        <f t="shared" ref="AC4035:AC4098" si="126">MID(D4035,1,1)*1000</f>
        <v>3000</v>
      </c>
      <c r="AD4035" t="str">
        <f t="shared" ref="AD4035:AD4098" si="127">MID(A4035,6,3)</f>
        <v>308</v>
      </c>
    </row>
    <row r="4036" spans="1:30" hidden="1" x14ac:dyDescent="0.25">
      <c r="A4036" t="s">
        <v>1928</v>
      </c>
      <c r="B4036" t="s">
        <v>597</v>
      </c>
      <c r="C4036" t="s">
        <v>470</v>
      </c>
      <c r="D4036">
        <v>32902</v>
      </c>
      <c r="E4036" t="s">
        <v>122</v>
      </c>
      <c r="F4036" t="s">
        <v>159</v>
      </c>
      <c r="G4036" t="s">
        <v>160</v>
      </c>
      <c r="H4036" t="s">
        <v>143</v>
      </c>
      <c r="I4036" t="s">
        <v>124</v>
      </c>
      <c r="J4036" t="s">
        <v>125</v>
      </c>
      <c r="K4036" t="s">
        <v>1929</v>
      </c>
      <c r="N4036" t="s">
        <v>1930</v>
      </c>
      <c r="O4036" t="s">
        <v>601</v>
      </c>
      <c r="P4036" t="s">
        <v>472</v>
      </c>
      <c r="Q4036" t="s">
        <v>255</v>
      </c>
      <c r="R4036" t="s">
        <v>131</v>
      </c>
      <c r="S4036" t="s">
        <v>164</v>
      </c>
      <c r="T4036" t="s">
        <v>165</v>
      </c>
      <c r="U4036" t="s">
        <v>151</v>
      </c>
      <c r="V4036" t="s">
        <v>135</v>
      </c>
      <c r="W4036" t="s">
        <v>136</v>
      </c>
      <c r="X4036" t="s">
        <v>1931</v>
      </c>
      <c r="Y4036" s="94">
        <v>0</v>
      </c>
      <c r="Z4036" s="94">
        <v>0</v>
      </c>
      <c r="AA4036" s="94">
        <v>400000</v>
      </c>
      <c r="AB4036" s="94">
        <v>400000</v>
      </c>
      <c r="AC4036">
        <f t="shared" si="126"/>
        <v>3000</v>
      </c>
      <c r="AD4036" t="str">
        <f t="shared" si="127"/>
        <v>308</v>
      </c>
    </row>
    <row r="4037" spans="1:30" hidden="1" x14ac:dyDescent="0.25">
      <c r="A4037" t="s">
        <v>1928</v>
      </c>
      <c r="B4037" t="s">
        <v>597</v>
      </c>
      <c r="C4037" t="s">
        <v>470</v>
      </c>
      <c r="D4037" t="s">
        <v>343</v>
      </c>
      <c r="E4037" t="s">
        <v>122</v>
      </c>
      <c r="F4037" t="s">
        <v>159</v>
      </c>
      <c r="G4037" t="s">
        <v>160</v>
      </c>
      <c r="H4037" t="s">
        <v>143</v>
      </c>
      <c r="I4037" t="s">
        <v>124</v>
      </c>
      <c r="J4037" t="s">
        <v>125</v>
      </c>
      <c r="K4037" t="s">
        <v>1929</v>
      </c>
      <c r="N4037" t="s">
        <v>1930</v>
      </c>
      <c r="O4037" t="s">
        <v>601</v>
      </c>
      <c r="P4037" t="s">
        <v>472</v>
      </c>
      <c r="Q4037" t="s">
        <v>307</v>
      </c>
      <c r="R4037" t="s">
        <v>131</v>
      </c>
      <c r="S4037" t="s">
        <v>164</v>
      </c>
      <c r="T4037" t="s">
        <v>165</v>
      </c>
      <c r="U4037" t="s">
        <v>151</v>
      </c>
      <c r="V4037" t="s">
        <v>135</v>
      </c>
      <c r="W4037" t="s">
        <v>136</v>
      </c>
      <c r="X4037" t="s">
        <v>1931</v>
      </c>
      <c r="Y4037" s="94">
        <v>1221201.31</v>
      </c>
      <c r="Z4037" s="94">
        <v>0</v>
      </c>
      <c r="AA4037" s="94">
        <v>3000000</v>
      </c>
      <c r="AB4037" s="94">
        <v>3000000</v>
      </c>
      <c r="AC4037">
        <f t="shared" si="126"/>
        <v>3000</v>
      </c>
      <c r="AD4037" t="str">
        <f t="shared" si="127"/>
        <v>308</v>
      </c>
    </row>
    <row r="4038" spans="1:30" hidden="1" x14ac:dyDescent="0.25">
      <c r="A4038" t="s">
        <v>1928</v>
      </c>
      <c r="B4038" t="s">
        <v>597</v>
      </c>
      <c r="C4038" t="s">
        <v>470</v>
      </c>
      <c r="D4038" t="s">
        <v>344</v>
      </c>
      <c r="E4038" t="s">
        <v>122</v>
      </c>
      <c r="F4038" t="s">
        <v>159</v>
      </c>
      <c r="G4038" t="s">
        <v>160</v>
      </c>
      <c r="H4038" t="s">
        <v>143</v>
      </c>
      <c r="I4038" t="s">
        <v>124</v>
      </c>
      <c r="J4038" t="s">
        <v>125</v>
      </c>
      <c r="K4038" t="s">
        <v>1929</v>
      </c>
      <c r="N4038" t="s">
        <v>1930</v>
      </c>
      <c r="O4038" t="s">
        <v>601</v>
      </c>
      <c r="P4038" t="s">
        <v>472</v>
      </c>
      <c r="Q4038" t="s">
        <v>345</v>
      </c>
      <c r="R4038" t="s">
        <v>131</v>
      </c>
      <c r="S4038" t="s">
        <v>164</v>
      </c>
      <c r="T4038" t="s">
        <v>165</v>
      </c>
      <c r="U4038" t="s">
        <v>151</v>
      </c>
      <c r="V4038" t="s">
        <v>135</v>
      </c>
      <c r="W4038" t="s">
        <v>136</v>
      </c>
      <c r="X4038" t="s">
        <v>1931</v>
      </c>
      <c r="Y4038" s="94">
        <v>1628268.6</v>
      </c>
      <c r="Z4038" s="94">
        <v>0</v>
      </c>
      <c r="AA4038" s="94">
        <v>0</v>
      </c>
      <c r="AB4038" s="94">
        <v>0</v>
      </c>
      <c r="AC4038">
        <f t="shared" si="126"/>
        <v>3000</v>
      </c>
      <c r="AD4038" t="str">
        <f t="shared" si="127"/>
        <v>308</v>
      </c>
    </row>
    <row r="4039" spans="1:30" hidden="1" x14ac:dyDescent="0.25">
      <c r="A4039" t="s">
        <v>1928</v>
      </c>
      <c r="B4039" t="s">
        <v>597</v>
      </c>
      <c r="C4039" t="s">
        <v>470</v>
      </c>
      <c r="D4039" t="s">
        <v>256</v>
      </c>
      <c r="E4039" t="s">
        <v>122</v>
      </c>
      <c r="F4039" t="s">
        <v>159</v>
      </c>
      <c r="G4039" t="s">
        <v>160</v>
      </c>
      <c r="H4039" t="s">
        <v>143</v>
      </c>
      <c r="I4039" t="s">
        <v>124</v>
      </c>
      <c r="J4039" t="s">
        <v>125</v>
      </c>
      <c r="K4039" t="s">
        <v>1929</v>
      </c>
      <c r="N4039" t="s">
        <v>1930</v>
      </c>
      <c r="O4039" t="s">
        <v>601</v>
      </c>
      <c r="P4039" t="s">
        <v>472</v>
      </c>
      <c r="Q4039" t="s">
        <v>257</v>
      </c>
      <c r="R4039" t="s">
        <v>131</v>
      </c>
      <c r="S4039" t="s">
        <v>164</v>
      </c>
      <c r="T4039" t="s">
        <v>165</v>
      </c>
      <c r="U4039" t="s">
        <v>151</v>
      </c>
      <c r="V4039" t="s">
        <v>135</v>
      </c>
      <c r="W4039" t="s">
        <v>136</v>
      </c>
      <c r="X4039" t="s">
        <v>1931</v>
      </c>
      <c r="Y4039" s="94">
        <v>0</v>
      </c>
      <c r="Z4039" s="94">
        <v>30000</v>
      </c>
      <c r="AA4039" s="94">
        <v>0</v>
      </c>
      <c r="AB4039" s="94">
        <v>0</v>
      </c>
      <c r="AC4039">
        <f t="shared" si="126"/>
        <v>3000</v>
      </c>
      <c r="AD4039" t="str">
        <f t="shared" si="127"/>
        <v>308</v>
      </c>
    </row>
    <row r="4040" spans="1:30" hidden="1" x14ac:dyDescent="0.25">
      <c r="A4040" t="s">
        <v>1928</v>
      </c>
      <c r="B4040" t="s">
        <v>597</v>
      </c>
      <c r="C4040" t="s">
        <v>470</v>
      </c>
      <c r="D4040" t="s">
        <v>512</v>
      </c>
      <c r="E4040" t="s">
        <v>122</v>
      </c>
      <c r="F4040" t="s">
        <v>159</v>
      </c>
      <c r="G4040" t="s">
        <v>160</v>
      </c>
      <c r="H4040" t="s">
        <v>143</v>
      </c>
      <c r="I4040" t="s">
        <v>124</v>
      </c>
      <c r="J4040" t="s">
        <v>125</v>
      </c>
      <c r="K4040" t="s">
        <v>1929</v>
      </c>
      <c r="N4040" t="s">
        <v>1930</v>
      </c>
      <c r="O4040" t="s">
        <v>601</v>
      </c>
      <c r="P4040" t="s">
        <v>472</v>
      </c>
      <c r="Q4040" t="s">
        <v>513</v>
      </c>
      <c r="R4040" t="s">
        <v>131</v>
      </c>
      <c r="S4040" t="s">
        <v>164</v>
      </c>
      <c r="T4040" t="s">
        <v>165</v>
      </c>
      <c r="U4040" t="s">
        <v>151</v>
      </c>
      <c r="V4040" t="s">
        <v>135</v>
      </c>
      <c r="W4040" t="s">
        <v>136</v>
      </c>
      <c r="X4040" t="s">
        <v>1931</v>
      </c>
      <c r="Y4040" s="94">
        <v>0</v>
      </c>
      <c r="Z4040" s="94">
        <v>209998.87</v>
      </c>
      <c r="AA4040" s="94">
        <v>500000</v>
      </c>
      <c r="AB4040" s="94">
        <v>500000</v>
      </c>
      <c r="AC4040">
        <f t="shared" si="126"/>
        <v>3000</v>
      </c>
      <c r="AD4040" t="str">
        <f t="shared" si="127"/>
        <v>308</v>
      </c>
    </row>
    <row r="4041" spans="1:30" hidden="1" x14ac:dyDescent="0.25">
      <c r="A4041" t="s">
        <v>1928</v>
      </c>
      <c r="B4041" t="s">
        <v>597</v>
      </c>
      <c r="C4041" t="s">
        <v>470</v>
      </c>
      <c r="D4041" t="s">
        <v>258</v>
      </c>
      <c r="E4041" t="s">
        <v>122</v>
      </c>
      <c r="F4041" t="s">
        <v>159</v>
      </c>
      <c r="G4041" t="s">
        <v>160</v>
      </c>
      <c r="H4041" t="s">
        <v>143</v>
      </c>
      <c r="I4041" t="s">
        <v>124</v>
      </c>
      <c r="J4041" t="s">
        <v>125</v>
      </c>
      <c r="K4041" t="s">
        <v>1929</v>
      </c>
      <c r="N4041" t="s">
        <v>1930</v>
      </c>
      <c r="O4041" t="s">
        <v>601</v>
      </c>
      <c r="P4041" t="s">
        <v>472</v>
      </c>
      <c r="Q4041" t="s">
        <v>259</v>
      </c>
      <c r="R4041" t="s">
        <v>131</v>
      </c>
      <c r="S4041" t="s">
        <v>164</v>
      </c>
      <c r="T4041" t="s">
        <v>165</v>
      </c>
      <c r="U4041" t="s">
        <v>151</v>
      </c>
      <c r="V4041" t="s">
        <v>135</v>
      </c>
      <c r="W4041" t="s">
        <v>136</v>
      </c>
      <c r="X4041" t="s">
        <v>1931</v>
      </c>
      <c r="Y4041" s="94">
        <v>0</v>
      </c>
      <c r="Z4041" s="94">
        <v>9000</v>
      </c>
      <c r="AA4041" s="94">
        <v>0</v>
      </c>
      <c r="AB4041" s="94">
        <v>0</v>
      </c>
      <c r="AC4041">
        <f t="shared" si="126"/>
        <v>3000</v>
      </c>
      <c r="AD4041" t="str">
        <f t="shared" si="127"/>
        <v>308</v>
      </c>
    </row>
    <row r="4042" spans="1:30" hidden="1" x14ac:dyDescent="0.25">
      <c r="A4042" t="s">
        <v>1928</v>
      </c>
      <c r="B4042" t="s">
        <v>597</v>
      </c>
      <c r="C4042" t="s">
        <v>470</v>
      </c>
      <c r="D4042" t="s">
        <v>260</v>
      </c>
      <c r="E4042" t="s">
        <v>122</v>
      </c>
      <c r="F4042" t="s">
        <v>159</v>
      </c>
      <c r="G4042" t="s">
        <v>160</v>
      </c>
      <c r="H4042" t="s">
        <v>143</v>
      </c>
      <c r="I4042" t="s">
        <v>124</v>
      </c>
      <c r="J4042" t="s">
        <v>125</v>
      </c>
      <c r="K4042" t="s">
        <v>1929</v>
      </c>
      <c r="N4042" t="s">
        <v>1930</v>
      </c>
      <c r="O4042" t="s">
        <v>601</v>
      </c>
      <c r="P4042" t="s">
        <v>472</v>
      </c>
      <c r="Q4042" t="s">
        <v>261</v>
      </c>
      <c r="R4042" t="s">
        <v>131</v>
      </c>
      <c r="S4042" t="s">
        <v>164</v>
      </c>
      <c r="T4042" t="s">
        <v>165</v>
      </c>
      <c r="U4042" t="s">
        <v>151</v>
      </c>
      <c r="V4042" t="s">
        <v>135</v>
      </c>
      <c r="W4042" t="s">
        <v>136</v>
      </c>
      <c r="X4042" t="s">
        <v>1931</v>
      </c>
      <c r="Y4042" s="94">
        <v>0</v>
      </c>
      <c r="Z4042" s="94">
        <v>299976</v>
      </c>
      <c r="AA4042" s="94">
        <v>0</v>
      </c>
      <c r="AB4042" s="94">
        <v>0</v>
      </c>
      <c r="AC4042">
        <f t="shared" si="126"/>
        <v>3000</v>
      </c>
      <c r="AD4042" t="str">
        <f t="shared" si="127"/>
        <v>308</v>
      </c>
    </row>
    <row r="4043" spans="1:30" hidden="1" x14ac:dyDescent="0.25">
      <c r="A4043" t="s">
        <v>1928</v>
      </c>
      <c r="B4043" t="s">
        <v>597</v>
      </c>
      <c r="C4043" t="s">
        <v>470</v>
      </c>
      <c r="D4043" t="s">
        <v>264</v>
      </c>
      <c r="E4043" t="s">
        <v>122</v>
      </c>
      <c r="F4043" t="s">
        <v>159</v>
      </c>
      <c r="G4043" t="s">
        <v>160</v>
      </c>
      <c r="H4043" t="s">
        <v>143</v>
      </c>
      <c r="I4043" t="s">
        <v>124</v>
      </c>
      <c r="J4043" t="s">
        <v>125</v>
      </c>
      <c r="K4043" t="s">
        <v>1929</v>
      </c>
      <c r="N4043" t="s">
        <v>1930</v>
      </c>
      <c r="O4043" t="s">
        <v>601</v>
      </c>
      <c r="P4043" t="s">
        <v>472</v>
      </c>
      <c r="Q4043" t="s">
        <v>265</v>
      </c>
      <c r="R4043" t="s">
        <v>131</v>
      </c>
      <c r="S4043" t="s">
        <v>164</v>
      </c>
      <c r="T4043" t="s">
        <v>165</v>
      </c>
      <c r="U4043" t="s">
        <v>151</v>
      </c>
      <c r="V4043" t="s">
        <v>135</v>
      </c>
      <c r="W4043" t="s">
        <v>136</v>
      </c>
      <c r="X4043" t="s">
        <v>1931</v>
      </c>
      <c r="Y4043" s="94">
        <v>0</v>
      </c>
      <c r="Z4043" s="94">
        <v>20000</v>
      </c>
      <c r="AA4043" s="94">
        <v>0</v>
      </c>
      <c r="AB4043" s="94">
        <v>0</v>
      </c>
      <c r="AC4043">
        <f t="shared" si="126"/>
        <v>3000</v>
      </c>
      <c r="AD4043" t="str">
        <f t="shared" si="127"/>
        <v>308</v>
      </c>
    </row>
    <row r="4044" spans="1:30" hidden="1" x14ac:dyDescent="0.25">
      <c r="A4044" t="s">
        <v>1928</v>
      </c>
      <c r="B4044" t="s">
        <v>597</v>
      </c>
      <c r="C4044" t="s">
        <v>470</v>
      </c>
      <c r="D4044" t="s">
        <v>266</v>
      </c>
      <c r="E4044" t="s">
        <v>122</v>
      </c>
      <c r="F4044" t="s">
        <v>159</v>
      </c>
      <c r="G4044" t="s">
        <v>160</v>
      </c>
      <c r="H4044" t="s">
        <v>143</v>
      </c>
      <c r="I4044" t="s">
        <v>124</v>
      </c>
      <c r="J4044" t="s">
        <v>125</v>
      </c>
      <c r="K4044" t="s">
        <v>1929</v>
      </c>
      <c r="N4044" t="s">
        <v>1930</v>
      </c>
      <c r="O4044" t="s">
        <v>601</v>
      </c>
      <c r="P4044" t="s">
        <v>472</v>
      </c>
      <c r="Q4044" t="s">
        <v>267</v>
      </c>
      <c r="R4044" t="s">
        <v>131</v>
      </c>
      <c r="S4044" t="s">
        <v>164</v>
      </c>
      <c r="T4044" t="s">
        <v>165</v>
      </c>
      <c r="U4044" t="s">
        <v>151</v>
      </c>
      <c r="V4044" t="s">
        <v>135</v>
      </c>
      <c r="W4044" t="s">
        <v>136</v>
      </c>
      <c r="X4044" t="s">
        <v>1931</v>
      </c>
      <c r="Y4044" s="94">
        <v>1010688.12</v>
      </c>
      <c r="Z4044" s="94">
        <v>0</v>
      </c>
      <c r="AA4044" s="94">
        <v>0</v>
      </c>
      <c r="AB4044" s="94">
        <v>0</v>
      </c>
      <c r="AC4044">
        <f t="shared" si="126"/>
        <v>3000</v>
      </c>
      <c r="AD4044" t="str">
        <f t="shared" si="127"/>
        <v>308</v>
      </c>
    </row>
    <row r="4045" spans="1:30" hidden="1" x14ac:dyDescent="0.25">
      <c r="A4045" t="s">
        <v>1928</v>
      </c>
      <c r="B4045" t="s">
        <v>597</v>
      </c>
      <c r="C4045" t="s">
        <v>470</v>
      </c>
      <c r="D4045" t="s">
        <v>270</v>
      </c>
      <c r="E4045" t="s">
        <v>122</v>
      </c>
      <c r="F4045" t="s">
        <v>159</v>
      </c>
      <c r="G4045" t="s">
        <v>160</v>
      </c>
      <c r="H4045" t="s">
        <v>143</v>
      </c>
      <c r="I4045" t="s">
        <v>124</v>
      </c>
      <c r="J4045" t="s">
        <v>125</v>
      </c>
      <c r="K4045" t="s">
        <v>1929</v>
      </c>
      <c r="N4045" t="s">
        <v>1930</v>
      </c>
      <c r="O4045" t="s">
        <v>601</v>
      </c>
      <c r="P4045" t="s">
        <v>472</v>
      </c>
      <c r="Q4045" t="s">
        <v>271</v>
      </c>
      <c r="R4045" t="s">
        <v>131</v>
      </c>
      <c r="S4045" t="s">
        <v>164</v>
      </c>
      <c r="T4045" t="s">
        <v>165</v>
      </c>
      <c r="U4045" t="s">
        <v>151</v>
      </c>
      <c r="V4045" t="s">
        <v>135</v>
      </c>
      <c r="W4045" t="s">
        <v>136</v>
      </c>
      <c r="X4045" t="s">
        <v>1931</v>
      </c>
      <c r="Y4045" s="94">
        <v>1516032.24</v>
      </c>
      <c r="Z4045" s="94">
        <v>0</v>
      </c>
      <c r="AA4045" s="94">
        <v>0</v>
      </c>
      <c r="AB4045" s="94">
        <v>0</v>
      </c>
      <c r="AC4045">
        <f t="shared" si="126"/>
        <v>3000</v>
      </c>
      <c r="AD4045" t="str">
        <f t="shared" si="127"/>
        <v>308</v>
      </c>
    </row>
    <row r="4046" spans="1:30" hidden="1" x14ac:dyDescent="0.25">
      <c r="A4046" t="s">
        <v>1928</v>
      </c>
      <c r="B4046" t="s">
        <v>597</v>
      </c>
      <c r="C4046" t="s">
        <v>470</v>
      </c>
      <c r="D4046">
        <v>35501</v>
      </c>
      <c r="E4046" t="s">
        <v>122</v>
      </c>
      <c r="F4046" t="s">
        <v>159</v>
      </c>
      <c r="G4046" t="s">
        <v>160</v>
      </c>
      <c r="H4046" t="s">
        <v>143</v>
      </c>
      <c r="I4046" t="s">
        <v>124</v>
      </c>
      <c r="J4046" t="s">
        <v>125</v>
      </c>
      <c r="K4046" t="s">
        <v>1929</v>
      </c>
      <c r="N4046" t="s">
        <v>1930</v>
      </c>
      <c r="O4046" t="s">
        <v>601</v>
      </c>
      <c r="P4046" t="s">
        <v>472</v>
      </c>
      <c r="Q4046" t="s">
        <v>273</v>
      </c>
      <c r="R4046" t="s">
        <v>131</v>
      </c>
      <c r="S4046" t="s">
        <v>164</v>
      </c>
      <c r="T4046" t="s">
        <v>165</v>
      </c>
      <c r="U4046" t="s">
        <v>151</v>
      </c>
      <c r="V4046" t="s">
        <v>135</v>
      </c>
      <c r="W4046" t="s">
        <v>136</v>
      </c>
      <c r="X4046" t="s">
        <v>1931</v>
      </c>
      <c r="Y4046" s="94">
        <v>0</v>
      </c>
      <c r="Z4046" s="94">
        <v>0</v>
      </c>
      <c r="AA4046" s="94">
        <v>300000</v>
      </c>
      <c r="AB4046" s="94">
        <v>300000</v>
      </c>
      <c r="AC4046">
        <f t="shared" si="126"/>
        <v>3000</v>
      </c>
      <c r="AD4046" t="str">
        <f t="shared" si="127"/>
        <v>308</v>
      </c>
    </row>
    <row r="4047" spans="1:30" hidden="1" x14ac:dyDescent="0.25">
      <c r="A4047" t="s">
        <v>1928</v>
      </c>
      <c r="B4047" t="s">
        <v>597</v>
      </c>
      <c r="C4047" t="s">
        <v>470</v>
      </c>
      <c r="D4047">
        <v>35801</v>
      </c>
      <c r="E4047" t="s">
        <v>122</v>
      </c>
      <c r="F4047" t="s">
        <v>159</v>
      </c>
      <c r="G4047" t="s">
        <v>160</v>
      </c>
      <c r="H4047" t="s">
        <v>143</v>
      </c>
      <c r="I4047" t="s">
        <v>124</v>
      </c>
      <c r="J4047" t="s">
        <v>125</v>
      </c>
      <c r="K4047" t="s">
        <v>1929</v>
      </c>
      <c r="N4047" t="s">
        <v>1930</v>
      </c>
      <c r="O4047" t="s">
        <v>601</v>
      </c>
      <c r="P4047" t="s">
        <v>472</v>
      </c>
      <c r="Q4047" t="s">
        <v>279</v>
      </c>
      <c r="R4047" t="s">
        <v>131</v>
      </c>
      <c r="S4047" t="s">
        <v>164</v>
      </c>
      <c r="T4047" t="s">
        <v>165</v>
      </c>
      <c r="U4047" t="s">
        <v>151</v>
      </c>
      <c r="V4047" t="s">
        <v>135</v>
      </c>
      <c r="W4047" t="s">
        <v>136</v>
      </c>
      <c r="X4047" t="s">
        <v>1931</v>
      </c>
      <c r="Y4047" s="94">
        <v>0</v>
      </c>
      <c r="Z4047" s="94">
        <v>0</v>
      </c>
      <c r="AA4047" s="94">
        <v>300000</v>
      </c>
      <c r="AB4047" s="94">
        <v>300000</v>
      </c>
      <c r="AC4047">
        <f t="shared" si="126"/>
        <v>3000</v>
      </c>
      <c r="AD4047" t="str">
        <f t="shared" si="127"/>
        <v>308</v>
      </c>
    </row>
    <row r="4048" spans="1:30" hidden="1" x14ac:dyDescent="0.25">
      <c r="A4048" t="s">
        <v>1928</v>
      </c>
      <c r="B4048" t="s">
        <v>597</v>
      </c>
      <c r="C4048" t="s">
        <v>470</v>
      </c>
      <c r="D4048">
        <v>36101</v>
      </c>
      <c r="E4048" t="s">
        <v>122</v>
      </c>
      <c r="F4048" t="s">
        <v>159</v>
      </c>
      <c r="G4048" t="s">
        <v>160</v>
      </c>
      <c r="H4048" t="s">
        <v>143</v>
      </c>
      <c r="I4048" t="s">
        <v>124</v>
      </c>
      <c r="J4048" t="s">
        <v>125</v>
      </c>
      <c r="K4048" t="s">
        <v>1929</v>
      </c>
      <c r="N4048" t="s">
        <v>1930</v>
      </c>
      <c r="O4048" t="s">
        <v>601</v>
      </c>
      <c r="P4048" t="s">
        <v>472</v>
      </c>
      <c r="Q4048" t="s">
        <v>499</v>
      </c>
      <c r="R4048" t="s">
        <v>131</v>
      </c>
      <c r="S4048" t="s">
        <v>164</v>
      </c>
      <c r="T4048" t="s">
        <v>165</v>
      </c>
      <c r="U4048" t="s">
        <v>151</v>
      </c>
      <c r="V4048" t="s">
        <v>135</v>
      </c>
      <c r="W4048" t="s">
        <v>136</v>
      </c>
      <c r="X4048" t="s">
        <v>1931</v>
      </c>
      <c r="Y4048" s="94">
        <v>0</v>
      </c>
      <c r="Z4048" s="94">
        <v>0</v>
      </c>
      <c r="AA4048" s="94">
        <v>3000000</v>
      </c>
      <c r="AB4048" s="94">
        <v>3000000</v>
      </c>
      <c r="AC4048">
        <f t="shared" si="126"/>
        <v>3000</v>
      </c>
      <c r="AD4048" t="str">
        <f t="shared" si="127"/>
        <v>308</v>
      </c>
    </row>
    <row r="4049" spans="1:30" hidden="1" x14ac:dyDescent="0.25">
      <c r="A4049" t="s">
        <v>1928</v>
      </c>
      <c r="B4049" t="s">
        <v>597</v>
      </c>
      <c r="C4049" t="s">
        <v>470</v>
      </c>
      <c r="D4049" t="s">
        <v>1934</v>
      </c>
      <c r="E4049" t="s">
        <v>122</v>
      </c>
      <c r="F4049" t="s">
        <v>159</v>
      </c>
      <c r="G4049" t="s">
        <v>160</v>
      </c>
      <c r="H4049" t="s">
        <v>143</v>
      </c>
      <c r="I4049" t="s">
        <v>124</v>
      </c>
      <c r="J4049" t="s">
        <v>125</v>
      </c>
      <c r="K4049" t="s">
        <v>1929</v>
      </c>
      <c r="N4049" t="s">
        <v>1930</v>
      </c>
      <c r="O4049" t="s">
        <v>601</v>
      </c>
      <c r="P4049" t="s">
        <v>472</v>
      </c>
      <c r="Q4049" t="s">
        <v>1935</v>
      </c>
      <c r="R4049" t="s">
        <v>131</v>
      </c>
      <c r="S4049" t="s">
        <v>164</v>
      </c>
      <c r="T4049" t="s">
        <v>165</v>
      </c>
      <c r="U4049" t="s">
        <v>151</v>
      </c>
      <c r="V4049" t="s">
        <v>135</v>
      </c>
      <c r="W4049" t="s">
        <v>136</v>
      </c>
      <c r="X4049" t="s">
        <v>1931</v>
      </c>
      <c r="Y4049" s="94">
        <v>0</v>
      </c>
      <c r="Z4049" s="94">
        <v>0</v>
      </c>
      <c r="AA4049" s="94">
        <v>0</v>
      </c>
      <c r="AB4049" s="94">
        <v>0</v>
      </c>
      <c r="AC4049">
        <f t="shared" si="126"/>
        <v>3000</v>
      </c>
      <c r="AD4049" t="str">
        <f t="shared" si="127"/>
        <v>308</v>
      </c>
    </row>
    <row r="4050" spans="1:30" hidden="1" x14ac:dyDescent="0.25">
      <c r="A4050" t="s">
        <v>1928</v>
      </c>
      <c r="B4050" t="s">
        <v>597</v>
      </c>
      <c r="C4050" t="s">
        <v>470</v>
      </c>
      <c r="D4050" t="s">
        <v>1936</v>
      </c>
      <c r="E4050" t="s">
        <v>122</v>
      </c>
      <c r="F4050" t="s">
        <v>159</v>
      </c>
      <c r="G4050" t="s">
        <v>160</v>
      </c>
      <c r="H4050" t="s">
        <v>143</v>
      </c>
      <c r="I4050" t="s">
        <v>124</v>
      </c>
      <c r="J4050" t="s">
        <v>125</v>
      </c>
      <c r="K4050" t="s">
        <v>1929</v>
      </c>
      <c r="N4050" t="s">
        <v>1930</v>
      </c>
      <c r="O4050" t="s">
        <v>601</v>
      </c>
      <c r="P4050" t="s">
        <v>472</v>
      </c>
      <c r="Q4050" t="s">
        <v>1937</v>
      </c>
      <c r="R4050" t="s">
        <v>131</v>
      </c>
      <c r="S4050" t="s">
        <v>164</v>
      </c>
      <c r="T4050" t="s">
        <v>165</v>
      </c>
      <c r="U4050" t="s">
        <v>151</v>
      </c>
      <c r="V4050" t="s">
        <v>135</v>
      </c>
      <c r="W4050" t="s">
        <v>136</v>
      </c>
      <c r="X4050" t="s">
        <v>1931</v>
      </c>
      <c r="Y4050" s="94">
        <v>404275.20000000001</v>
      </c>
      <c r="Z4050" s="94">
        <v>0</v>
      </c>
      <c r="AA4050" s="94">
        <v>0</v>
      </c>
      <c r="AB4050" s="94">
        <v>0</v>
      </c>
      <c r="AC4050">
        <f t="shared" si="126"/>
        <v>3000</v>
      </c>
      <c r="AD4050" t="str">
        <f t="shared" si="127"/>
        <v>308</v>
      </c>
    </row>
    <row r="4051" spans="1:30" hidden="1" x14ac:dyDescent="0.25">
      <c r="A4051" t="s">
        <v>1928</v>
      </c>
      <c r="B4051" t="s">
        <v>597</v>
      </c>
      <c r="C4051" t="s">
        <v>470</v>
      </c>
      <c r="D4051" t="s">
        <v>172</v>
      </c>
      <c r="E4051" t="s">
        <v>122</v>
      </c>
      <c r="F4051" t="s">
        <v>159</v>
      </c>
      <c r="G4051" t="s">
        <v>160</v>
      </c>
      <c r="H4051" t="s">
        <v>143</v>
      </c>
      <c r="I4051" t="s">
        <v>124</v>
      </c>
      <c r="J4051" t="s">
        <v>125</v>
      </c>
      <c r="K4051" t="s">
        <v>1929</v>
      </c>
      <c r="N4051" t="s">
        <v>1930</v>
      </c>
      <c r="O4051" t="s">
        <v>601</v>
      </c>
      <c r="P4051" t="s">
        <v>472</v>
      </c>
      <c r="Q4051" t="s">
        <v>173</v>
      </c>
      <c r="R4051" t="s">
        <v>131</v>
      </c>
      <c r="S4051" t="s">
        <v>164</v>
      </c>
      <c r="T4051" t="s">
        <v>165</v>
      </c>
      <c r="U4051" t="s">
        <v>151</v>
      </c>
      <c r="V4051" t="s">
        <v>135</v>
      </c>
      <c r="W4051" t="s">
        <v>136</v>
      </c>
      <c r="X4051" t="s">
        <v>1931</v>
      </c>
      <c r="Y4051" s="94">
        <v>202137.7</v>
      </c>
      <c r="Z4051" s="94">
        <v>20000</v>
      </c>
      <c r="AA4051" s="94">
        <v>125000</v>
      </c>
      <c r="AB4051" s="94">
        <v>125000</v>
      </c>
      <c r="AC4051">
        <f t="shared" si="126"/>
        <v>3000</v>
      </c>
      <c r="AD4051" t="str">
        <f t="shared" si="127"/>
        <v>308</v>
      </c>
    </row>
    <row r="4052" spans="1:30" hidden="1" x14ac:dyDescent="0.25">
      <c r="A4052" t="s">
        <v>1928</v>
      </c>
      <c r="B4052" t="s">
        <v>597</v>
      </c>
      <c r="C4052" t="s">
        <v>470</v>
      </c>
      <c r="D4052" t="s">
        <v>174</v>
      </c>
      <c r="E4052" t="s">
        <v>122</v>
      </c>
      <c r="F4052" t="s">
        <v>159</v>
      </c>
      <c r="G4052" t="s">
        <v>160</v>
      </c>
      <c r="H4052" t="s">
        <v>143</v>
      </c>
      <c r="I4052" t="s">
        <v>124</v>
      </c>
      <c r="J4052" t="s">
        <v>125</v>
      </c>
      <c r="K4052" t="s">
        <v>1929</v>
      </c>
      <c r="N4052" t="s">
        <v>1930</v>
      </c>
      <c r="O4052" t="s">
        <v>601</v>
      </c>
      <c r="P4052" t="s">
        <v>472</v>
      </c>
      <c r="Q4052" t="s">
        <v>175</v>
      </c>
      <c r="R4052" t="s">
        <v>131</v>
      </c>
      <c r="S4052" t="s">
        <v>164</v>
      </c>
      <c r="T4052" t="s">
        <v>165</v>
      </c>
      <c r="U4052" t="s">
        <v>151</v>
      </c>
      <c r="V4052" t="s">
        <v>135</v>
      </c>
      <c r="W4052" t="s">
        <v>136</v>
      </c>
      <c r="X4052" t="s">
        <v>1931</v>
      </c>
      <c r="Y4052" s="94">
        <v>200116.17</v>
      </c>
      <c r="Z4052" s="94">
        <v>5000</v>
      </c>
      <c r="AA4052" s="94">
        <v>200000</v>
      </c>
      <c r="AB4052" s="94">
        <v>200000</v>
      </c>
      <c r="AC4052">
        <f t="shared" si="126"/>
        <v>3000</v>
      </c>
      <c r="AD4052" t="str">
        <f t="shared" si="127"/>
        <v>308</v>
      </c>
    </row>
    <row r="4053" spans="1:30" hidden="1" x14ac:dyDescent="0.25">
      <c r="A4053" t="s">
        <v>1928</v>
      </c>
      <c r="B4053" t="s">
        <v>597</v>
      </c>
      <c r="C4053" t="s">
        <v>1938</v>
      </c>
      <c r="D4053" t="s">
        <v>813</v>
      </c>
      <c r="E4053" t="s">
        <v>122</v>
      </c>
      <c r="F4053" t="s">
        <v>159</v>
      </c>
      <c r="G4053" t="s">
        <v>160</v>
      </c>
      <c r="H4053">
        <v>19</v>
      </c>
      <c r="I4053" t="s">
        <v>124</v>
      </c>
      <c r="J4053" t="s">
        <v>125</v>
      </c>
      <c r="K4053" t="s">
        <v>1939</v>
      </c>
      <c r="N4053" t="s">
        <v>1930</v>
      </c>
      <c r="O4053" t="s">
        <v>601</v>
      </c>
      <c r="P4053" t="s">
        <v>1940</v>
      </c>
      <c r="Q4053" t="s">
        <v>809</v>
      </c>
      <c r="R4053" t="s">
        <v>131</v>
      </c>
      <c r="S4053" t="s">
        <v>164</v>
      </c>
      <c r="T4053" t="s">
        <v>165</v>
      </c>
      <c r="U4053" t="s">
        <v>134</v>
      </c>
      <c r="V4053" t="s">
        <v>135</v>
      </c>
      <c r="W4053" t="s">
        <v>136</v>
      </c>
      <c r="X4053" t="s">
        <v>1941</v>
      </c>
      <c r="Y4053" s="94">
        <v>10000000</v>
      </c>
      <c r="Z4053" s="94">
        <v>1311438.6299999999</v>
      </c>
      <c r="AA4053" s="94">
        <v>0</v>
      </c>
      <c r="AB4053" s="94">
        <v>0</v>
      </c>
      <c r="AC4053">
        <f t="shared" si="126"/>
        <v>7000</v>
      </c>
      <c r="AD4053" t="str">
        <f t="shared" si="127"/>
        <v>308</v>
      </c>
    </row>
    <row r="4054" spans="1:30" hidden="1" x14ac:dyDescent="0.25">
      <c r="A4054" t="s">
        <v>1942</v>
      </c>
      <c r="B4054" t="s">
        <v>1836</v>
      </c>
      <c r="C4054" t="s">
        <v>470</v>
      </c>
      <c r="D4054" t="s">
        <v>186</v>
      </c>
      <c r="E4054" t="s">
        <v>122</v>
      </c>
      <c r="F4054" t="s">
        <v>159</v>
      </c>
      <c r="G4054" t="s">
        <v>160</v>
      </c>
      <c r="H4054" t="s">
        <v>143</v>
      </c>
      <c r="I4054" t="s">
        <v>124</v>
      </c>
      <c r="J4054" t="s">
        <v>125</v>
      </c>
      <c r="K4054" t="s">
        <v>1943</v>
      </c>
      <c r="N4054" t="s">
        <v>1944</v>
      </c>
      <c r="O4054" t="s">
        <v>1840</v>
      </c>
      <c r="P4054" t="s">
        <v>472</v>
      </c>
      <c r="Q4054" t="s">
        <v>188</v>
      </c>
      <c r="R4054" t="s">
        <v>131</v>
      </c>
      <c r="S4054" t="s">
        <v>164</v>
      </c>
      <c r="T4054" t="s">
        <v>165</v>
      </c>
      <c r="U4054" t="s">
        <v>151</v>
      </c>
      <c r="V4054" t="s">
        <v>135</v>
      </c>
      <c r="W4054" t="s">
        <v>136</v>
      </c>
      <c r="X4054" t="s">
        <v>1945</v>
      </c>
      <c r="Y4054" s="94">
        <v>480000</v>
      </c>
      <c r="Z4054" s="94">
        <v>921552.38000000012</v>
      </c>
      <c r="AA4054" s="94">
        <v>0</v>
      </c>
      <c r="AB4054" s="94">
        <v>0</v>
      </c>
      <c r="AC4054">
        <f t="shared" si="126"/>
        <v>2000</v>
      </c>
      <c r="AD4054" t="str">
        <f t="shared" si="127"/>
        <v>308</v>
      </c>
    </row>
    <row r="4055" spans="1:30" hidden="1" x14ac:dyDescent="0.25">
      <c r="A4055" t="s">
        <v>1942</v>
      </c>
      <c r="B4055" t="s">
        <v>1836</v>
      </c>
      <c r="C4055" t="s">
        <v>470</v>
      </c>
      <c r="D4055" t="s">
        <v>190</v>
      </c>
      <c r="E4055" t="s">
        <v>122</v>
      </c>
      <c r="F4055" t="s">
        <v>159</v>
      </c>
      <c r="G4055" t="s">
        <v>160</v>
      </c>
      <c r="H4055" t="s">
        <v>143</v>
      </c>
      <c r="I4055" t="s">
        <v>124</v>
      </c>
      <c r="J4055" t="s">
        <v>125</v>
      </c>
      <c r="K4055" t="s">
        <v>1943</v>
      </c>
      <c r="N4055" t="s">
        <v>1944</v>
      </c>
      <c r="O4055" t="s">
        <v>1840</v>
      </c>
      <c r="P4055" t="s">
        <v>472</v>
      </c>
      <c r="Q4055" t="s">
        <v>191</v>
      </c>
      <c r="R4055" t="s">
        <v>131</v>
      </c>
      <c r="S4055" t="s">
        <v>164</v>
      </c>
      <c r="T4055" t="s">
        <v>165</v>
      </c>
      <c r="U4055" t="s">
        <v>151</v>
      </c>
      <c r="V4055" t="s">
        <v>135</v>
      </c>
      <c r="W4055" t="s">
        <v>136</v>
      </c>
      <c r="X4055" t="s">
        <v>1945</v>
      </c>
      <c r="Y4055" s="94">
        <v>0</v>
      </c>
      <c r="Z4055" s="94">
        <v>1297916.4000000001</v>
      </c>
      <c r="AA4055" s="94">
        <v>0</v>
      </c>
      <c r="AB4055" s="94">
        <v>0</v>
      </c>
      <c r="AC4055">
        <f t="shared" si="126"/>
        <v>2000</v>
      </c>
      <c r="AD4055" t="str">
        <f t="shared" si="127"/>
        <v>308</v>
      </c>
    </row>
    <row r="4056" spans="1:30" hidden="1" x14ac:dyDescent="0.25">
      <c r="A4056" t="s">
        <v>1942</v>
      </c>
      <c r="B4056" t="s">
        <v>1836</v>
      </c>
      <c r="C4056" t="s">
        <v>470</v>
      </c>
      <c r="D4056" t="s">
        <v>192</v>
      </c>
      <c r="E4056" t="s">
        <v>122</v>
      </c>
      <c r="F4056" t="s">
        <v>159</v>
      </c>
      <c r="G4056" t="s">
        <v>160</v>
      </c>
      <c r="H4056" t="s">
        <v>143</v>
      </c>
      <c r="I4056" t="s">
        <v>124</v>
      </c>
      <c r="J4056" t="s">
        <v>125</v>
      </c>
      <c r="K4056" t="s">
        <v>1943</v>
      </c>
      <c r="N4056" t="s">
        <v>1944</v>
      </c>
      <c r="O4056" t="s">
        <v>1840</v>
      </c>
      <c r="P4056" t="s">
        <v>472</v>
      </c>
      <c r="Q4056" t="s">
        <v>193</v>
      </c>
      <c r="R4056" t="s">
        <v>131</v>
      </c>
      <c r="S4056" t="s">
        <v>164</v>
      </c>
      <c r="T4056" t="s">
        <v>165</v>
      </c>
      <c r="U4056" t="s">
        <v>151</v>
      </c>
      <c r="V4056" t="s">
        <v>135</v>
      </c>
      <c r="W4056" t="s">
        <v>136</v>
      </c>
      <c r="X4056" t="s">
        <v>1945</v>
      </c>
      <c r="Y4056" s="94">
        <v>600000</v>
      </c>
      <c r="Z4056" s="94">
        <v>1096862.32</v>
      </c>
      <c r="AA4056" s="94">
        <v>0</v>
      </c>
      <c r="AB4056" s="94">
        <v>0</v>
      </c>
      <c r="AC4056">
        <f t="shared" si="126"/>
        <v>2000</v>
      </c>
      <c r="AD4056" t="str">
        <f t="shared" si="127"/>
        <v>308</v>
      </c>
    </row>
    <row r="4057" spans="1:30" hidden="1" x14ac:dyDescent="0.25">
      <c r="A4057" t="s">
        <v>1942</v>
      </c>
      <c r="B4057" t="s">
        <v>1836</v>
      </c>
      <c r="C4057" t="s">
        <v>470</v>
      </c>
      <c r="D4057" t="s">
        <v>444</v>
      </c>
      <c r="E4057" t="s">
        <v>122</v>
      </c>
      <c r="F4057" t="s">
        <v>159</v>
      </c>
      <c r="G4057" t="s">
        <v>160</v>
      </c>
      <c r="H4057" t="s">
        <v>143</v>
      </c>
      <c r="I4057" t="s">
        <v>124</v>
      </c>
      <c r="J4057" t="s">
        <v>125</v>
      </c>
      <c r="K4057" t="s">
        <v>1943</v>
      </c>
      <c r="N4057" t="s">
        <v>1944</v>
      </c>
      <c r="O4057" t="s">
        <v>1840</v>
      </c>
      <c r="P4057" t="s">
        <v>472</v>
      </c>
      <c r="Q4057" t="s">
        <v>445</v>
      </c>
      <c r="R4057" t="s">
        <v>131</v>
      </c>
      <c r="S4057" t="s">
        <v>164</v>
      </c>
      <c r="T4057" t="s">
        <v>165</v>
      </c>
      <c r="U4057" t="s">
        <v>151</v>
      </c>
      <c r="V4057" t="s">
        <v>135</v>
      </c>
      <c r="W4057" t="s">
        <v>136</v>
      </c>
      <c r="X4057" t="s">
        <v>1945</v>
      </c>
      <c r="Y4057" s="94">
        <v>0</v>
      </c>
      <c r="Z4057" s="94">
        <v>4698</v>
      </c>
      <c r="AA4057" s="94">
        <v>0</v>
      </c>
      <c r="AB4057" s="94">
        <v>0</v>
      </c>
      <c r="AC4057">
        <f t="shared" si="126"/>
        <v>2000</v>
      </c>
      <c r="AD4057" t="str">
        <f t="shared" si="127"/>
        <v>308</v>
      </c>
    </row>
    <row r="4058" spans="1:30" hidden="1" x14ac:dyDescent="0.25">
      <c r="A4058" t="s">
        <v>1942</v>
      </c>
      <c r="B4058" t="s">
        <v>1836</v>
      </c>
      <c r="C4058" t="s">
        <v>470</v>
      </c>
      <c r="D4058" t="s">
        <v>196</v>
      </c>
      <c r="E4058" t="s">
        <v>122</v>
      </c>
      <c r="F4058" t="s">
        <v>159</v>
      </c>
      <c r="G4058" t="s">
        <v>160</v>
      </c>
      <c r="H4058" t="s">
        <v>143</v>
      </c>
      <c r="I4058" t="s">
        <v>124</v>
      </c>
      <c r="J4058" t="s">
        <v>125</v>
      </c>
      <c r="K4058" t="s">
        <v>1943</v>
      </c>
      <c r="N4058" t="s">
        <v>1944</v>
      </c>
      <c r="O4058" t="s">
        <v>1840</v>
      </c>
      <c r="P4058" t="s">
        <v>472</v>
      </c>
      <c r="Q4058" t="s">
        <v>197</v>
      </c>
      <c r="R4058" t="s">
        <v>131</v>
      </c>
      <c r="S4058" t="s">
        <v>164</v>
      </c>
      <c r="T4058" t="s">
        <v>165</v>
      </c>
      <c r="U4058" t="s">
        <v>151</v>
      </c>
      <c r="V4058" t="s">
        <v>135</v>
      </c>
      <c r="W4058" t="s">
        <v>136</v>
      </c>
      <c r="X4058" t="s">
        <v>1945</v>
      </c>
      <c r="Y4058" s="94">
        <v>0</v>
      </c>
      <c r="Z4058" s="94">
        <v>10034</v>
      </c>
      <c r="AA4058" s="94">
        <v>0</v>
      </c>
      <c r="AB4058" s="94">
        <v>0</v>
      </c>
      <c r="AC4058">
        <f t="shared" si="126"/>
        <v>2000</v>
      </c>
      <c r="AD4058" t="str">
        <f t="shared" si="127"/>
        <v>308</v>
      </c>
    </row>
    <row r="4059" spans="1:30" hidden="1" x14ac:dyDescent="0.25">
      <c r="A4059" t="s">
        <v>1942</v>
      </c>
      <c r="B4059" t="s">
        <v>1836</v>
      </c>
      <c r="C4059" t="s">
        <v>470</v>
      </c>
      <c r="D4059" t="s">
        <v>198</v>
      </c>
      <c r="E4059" t="s">
        <v>122</v>
      </c>
      <c r="F4059" t="s">
        <v>159</v>
      </c>
      <c r="G4059" t="s">
        <v>160</v>
      </c>
      <c r="H4059" t="s">
        <v>143</v>
      </c>
      <c r="I4059" t="s">
        <v>124</v>
      </c>
      <c r="J4059" t="s">
        <v>125</v>
      </c>
      <c r="K4059" t="s">
        <v>1943</v>
      </c>
      <c r="N4059" t="s">
        <v>1944</v>
      </c>
      <c r="O4059" t="s">
        <v>1840</v>
      </c>
      <c r="P4059" t="s">
        <v>472</v>
      </c>
      <c r="Q4059" t="s">
        <v>199</v>
      </c>
      <c r="R4059" t="s">
        <v>131</v>
      </c>
      <c r="S4059" t="s">
        <v>164</v>
      </c>
      <c r="T4059" t="s">
        <v>165</v>
      </c>
      <c r="U4059" t="s">
        <v>151</v>
      </c>
      <c r="V4059" t="s">
        <v>135</v>
      </c>
      <c r="W4059" t="s">
        <v>136</v>
      </c>
      <c r="X4059" t="s">
        <v>1945</v>
      </c>
      <c r="Y4059" s="94">
        <v>720000</v>
      </c>
      <c r="Z4059" s="94">
        <v>929899.91999999993</v>
      </c>
      <c r="AA4059" s="94">
        <v>0</v>
      </c>
      <c r="AB4059" s="94">
        <v>0</v>
      </c>
      <c r="AC4059">
        <f t="shared" si="126"/>
        <v>2000</v>
      </c>
      <c r="AD4059" t="str">
        <f t="shared" si="127"/>
        <v>308</v>
      </c>
    </row>
    <row r="4060" spans="1:30" hidden="1" x14ac:dyDescent="0.25">
      <c r="A4060" t="s">
        <v>1942</v>
      </c>
      <c r="B4060" t="s">
        <v>1836</v>
      </c>
      <c r="C4060" t="s">
        <v>470</v>
      </c>
      <c r="D4060" t="s">
        <v>750</v>
      </c>
      <c r="E4060" t="s">
        <v>122</v>
      </c>
      <c r="F4060" t="s">
        <v>159</v>
      </c>
      <c r="G4060" t="s">
        <v>160</v>
      </c>
      <c r="H4060" t="s">
        <v>143</v>
      </c>
      <c r="I4060" t="s">
        <v>124</v>
      </c>
      <c r="J4060" t="s">
        <v>125</v>
      </c>
      <c r="K4060" t="s">
        <v>1943</v>
      </c>
      <c r="N4060" t="s">
        <v>1944</v>
      </c>
      <c r="O4060" t="s">
        <v>1840</v>
      </c>
      <c r="P4060" t="s">
        <v>472</v>
      </c>
      <c r="Q4060" t="s">
        <v>751</v>
      </c>
      <c r="R4060" t="s">
        <v>131</v>
      </c>
      <c r="S4060" t="s">
        <v>164</v>
      </c>
      <c r="T4060" t="s">
        <v>165</v>
      </c>
      <c r="U4060" t="s">
        <v>151</v>
      </c>
      <c r="V4060" t="s">
        <v>135</v>
      </c>
      <c r="W4060" t="s">
        <v>136</v>
      </c>
      <c r="X4060" t="s">
        <v>1945</v>
      </c>
      <c r="Y4060" s="94">
        <v>0</v>
      </c>
      <c r="Z4060" s="94">
        <v>319170.40000000002</v>
      </c>
      <c r="AA4060" s="94">
        <v>0</v>
      </c>
      <c r="AB4060" s="94">
        <v>0</v>
      </c>
      <c r="AC4060">
        <f t="shared" si="126"/>
        <v>2000</v>
      </c>
      <c r="AD4060" t="str">
        <f t="shared" si="127"/>
        <v>308</v>
      </c>
    </row>
    <row r="4061" spans="1:30" hidden="1" x14ac:dyDescent="0.25">
      <c r="A4061" t="s">
        <v>1942</v>
      </c>
      <c r="B4061" t="s">
        <v>1836</v>
      </c>
      <c r="C4061" t="s">
        <v>470</v>
      </c>
      <c r="D4061" t="s">
        <v>200</v>
      </c>
      <c r="E4061" t="s">
        <v>122</v>
      </c>
      <c r="F4061" t="s">
        <v>159</v>
      </c>
      <c r="G4061" t="s">
        <v>160</v>
      </c>
      <c r="H4061" t="s">
        <v>143</v>
      </c>
      <c r="I4061" t="s">
        <v>124</v>
      </c>
      <c r="J4061" t="s">
        <v>125</v>
      </c>
      <c r="K4061" t="s">
        <v>1943</v>
      </c>
      <c r="N4061" t="s">
        <v>1944</v>
      </c>
      <c r="O4061" t="s">
        <v>1840</v>
      </c>
      <c r="P4061" t="s">
        <v>472</v>
      </c>
      <c r="Q4061" t="s">
        <v>201</v>
      </c>
      <c r="R4061" t="s">
        <v>131</v>
      </c>
      <c r="S4061" t="s">
        <v>164</v>
      </c>
      <c r="T4061" t="s">
        <v>165</v>
      </c>
      <c r="U4061" t="s">
        <v>151</v>
      </c>
      <c r="V4061" t="s">
        <v>135</v>
      </c>
      <c r="W4061" t="s">
        <v>136</v>
      </c>
      <c r="X4061" t="s">
        <v>1945</v>
      </c>
      <c r="Y4061" s="94">
        <v>7758800</v>
      </c>
      <c r="Z4061" s="94">
        <v>24335692.82</v>
      </c>
      <c r="AA4061" s="94">
        <v>0</v>
      </c>
      <c r="AB4061" s="94">
        <v>0</v>
      </c>
      <c r="AC4061">
        <f t="shared" si="126"/>
        <v>2000</v>
      </c>
      <c r="AD4061" t="str">
        <f t="shared" si="127"/>
        <v>308</v>
      </c>
    </row>
    <row r="4062" spans="1:30" hidden="1" x14ac:dyDescent="0.25">
      <c r="A4062" t="s">
        <v>1942</v>
      </c>
      <c r="B4062" t="s">
        <v>1836</v>
      </c>
      <c r="C4062" t="s">
        <v>470</v>
      </c>
      <c r="D4062" t="s">
        <v>202</v>
      </c>
      <c r="E4062" t="s">
        <v>122</v>
      </c>
      <c r="F4062" t="s">
        <v>159</v>
      </c>
      <c r="G4062" t="s">
        <v>160</v>
      </c>
      <c r="H4062" t="s">
        <v>143</v>
      </c>
      <c r="I4062" t="s">
        <v>124</v>
      </c>
      <c r="J4062" t="s">
        <v>125</v>
      </c>
      <c r="K4062" t="s">
        <v>1943</v>
      </c>
      <c r="N4062" t="s">
        <v>1944</v>
      </c>
      <c r="O4062" t="s">
        <v>1840</v>
      </c>
      <c r="P4062" t="s">
        <v>472</v>
      </c>
      <c r="Q4062" t="s">
        <v>203</v>
      </c>
      <c r="R4062" t="s">
        <v>131</v>
      </c>
      <c r="S4062" t="s">
        <v>164</v>
      </c>
      <c r="T4062" t="s">
        <v>165</v>
      </c>
      <c r="U4062" t="s">
        <v>151</v>
      </c>
      <c r="V4062" t="s">
        <v>135</v>
      </c>
      <c r="W4062" t="s">
        <v>136</v>
      </c>
      <c r="X4062" t="s">
        <v>1945</v>
      </c>
      <c r="Y4062" s="94">
        <v>2400000</v>
      </c>
      <c r="Z4062" s="94">
        <v>4000000</v>
      </c>
      <c r="AA4062" s="94">
        <v>0</v>
      </c>
      <c r="AB4062" s="94">
        <v>0</v>
      </c>
      <c r="AC4062">
        <f t="shared" si="126"/>
        <v>2000</v>
      </c>
      <c r="AD4062" t="str">
        <f t="shared" si="127"/>
        <v>308</v>
      </c>
    </row>
    <row r="4063" spans="1:30" hidden="1" x14ac:dyDescent="0.25">
      <c r="A4063" t="s">
        <v>1942</v>
      </c>
      <c r="B4063" t="s">
        <v>1836</v>
      </c>
      <c r="C4063" t="s">
        <v>470</v>
      </c>
      <c r="D4063" t="s">
        <v>339</v>
      </c>
      <c r="E4063" t="s">
        <v>122</v>
      </c>
      <c r="F4063" t="s">
        <v>159</v>
      </c>
      <c r="G4063" t="s">
        <v>160</v>
      </c>
      <c r="H4063" t="s">
        <v>143</v>
      </c>
      <c r="I4063" t="s">
        <v>124</v>
      </c>
      <c r="J4063" t="s">
        <v>125</v>
      </c>
      <c r="K4063" t="s">
        <v>1943</v>
      </c>
      <c r="N4063" t="s">
        <v>1944</v>
      </c>
      <c r="O4063" t="s">
        <v>1840</v>
      </c>
      <c r="P4063" t="s">
        <v>472</v>
      </c>
      <c r="Q4063" t="s">
        <v>340</v>
      </c>
      <c r="R4063" t="s">
        <v>131</v>
      </c>
      <c r="S4063" t="s">
        <v>164</v>
      </c>
      <c r="T4063" t="s">
        <v>165</v>
      </c>
      <c r="U4063" t="s">
        <v>151</v>
      </c>
      <c r="V4063" t="s">
        <v>135</v>
      </c>
      <c r="W4063" t="s">
        <v>136</v>
      </c>
      <c r="X4063" t="s">
        <v>1945</v>
      </c>
      <c r="Y4063" s="94">
        <v>0</v>
      </c>
      <c r="Z4063" s="94">
        <v>100</v>
      </c>
      <c r="AA4063" s="94">
        <v>0</v>
      </c>
      <c r="AB4063" s="94">
        <v>0</v>
      </c>
      <c r="AC4063">
        <f t="shared" si="126"/>
        <v>2000</v>
      </c>
      <c r="AD4063" t="str">
        <f t="shared" si="127"/>
        <v>308</v>
      </c>
    </row>
    <row r="4064" spans="1:30" hidden="1" x14ac:dyDescent="0.25">
      <c r="A4064" t="s">
        <v>1942</v>
      </c>
      <c r="B4064" t="s">
        <v>1836</v>
      </c>
      <c r="C4064" t="s">
        <v>470</v>
      </c>
      <c r="D4064" t="s">
        <v>206</v>
      </c>
      <c r="E4064" t="s">
        <v>122</v>
      </c>
      <c r="F4064" t="s">
        <v>159</v>
      </c>
      <c r="G4064" t="s">
        <v>160</v>
      </c>
      <c r="H4064" t="s">
        <v>143</v>
      </c>
      <c r="I4064" t="s">
        <v>124</v>
      </c>
      <c r="J4064" t="s">
        <v>125</v>
      </c>
      <c r="K4064" t="s">
        <v>1943</v>
      </c>
      <c r="N4064" t="s">
        <v>1944</v>
      </c>
      <c r="O4064" t="s">
        <v>1840</v>
      </c>
      <c r="P4064" t="s">
        <v>472</v>
      </c>
      <c r="Q4064" t="s">
        <v>207</v>
      </c>
      <c r="R4064" t="s">
        <v>131</v>
      </c>
      <c r="S4064" t="s">
        <v>164</v>
      </c>
      <c r="T4064" t="s">
        <v>165</v>
      </c>
      <c r="U4064" t="s">
        <v>151</v>
      </c>
      <c r="V4064" t="s">
        <v>135</v>
      </c>
      <c r="W4064" t="s">
        <v>136</v>
      </c>
      <c r="X4064" t="s">
        <v>1945</v>
      </c>
      <c r="Y4064" s="94">
        <v>0</v>
      </c>
      <c r="Z4064" s="94">
        <v>612600.93999999994</v>
      </c>
      <c r="AA4064" s="94">
        <v>0</v>
      </c>
      <c r="AB4064" s="94">
        <v>0</v>
      </c>
      <c r="AC4064">
        <f t="shared" si="126"/>
        <v>2000</v>
      </c>
      <c r="AD4064" t="str">
        <f t="shared" si="127"/>
        <v>308</v>
      </c>
    </row>
    <row r="4065" spans="1:30" hidden="1" x14ac:dyDescent="0.25">
      <c r="A4065" t="s">
        <v>1942</v>
      </c>
      <c r="B4065" t="s">
        <v>1836</v>
      </c>
      <c r="C4065" t="s">
        <v>470</v>
      </c>
      <c r="D4065" t="s">
        <v>448</v>
      </c>
      <c r="E4065" t="s">
        <v>122</v>
      </c>
      <c r="F4065" t="s">
        <v>159</v>
      </c>
      <c r="G4065" t="s">
        <v>160</v>
      </c>
      <c r="H4065" t="s">
        <v>143</v>
      </c>
      <c r="I4065" t="s">
        <v>124</v>
      </c>
      <c r="J4065" t="s">
        <v>125</v>
      </c>
      <c r="K4065" t="s">
        <v>1943</v>
      </c>
      <c r="N4065" t="s">
        <v>1944</v>
      </c>
      <c r="O4065" t="s">
        <v>1840</v>
      </c>
      <c r="P4065" t="s">
        <v>472</v>
      </c>
      <c r="Q4065" t="s">
        <v>306</v>
      </c>
      <c r="R4065" t="s">
        <v>131</v>
      </c>
      <c r="S4065" t="s">
        <v>164</v>
      </c>
      <c r="T4065" t="s">
        <v>165</v>
      </c>
      <c r="U4065" t="s">
        <v>151</v>
      </c>
      <c r="V4065" t="s">
        <v>135</v>
      </c>
      <c r="W4065" t="s">
        <v>136</v>
      </c>
      <c r="X4065" t="s">
        <v>1945</v>
      </c>
      <c r="Y4065" s="94">
        <v>0</v>
      </c>
      <c r="Z4065" s="94">
        <v>1705498.6</v>
      </c>
      <c r="AA4065" s="94">
        <v>0</v>
      </c>
      <c r="AB4065" s="94">
        <v>0</v>
      </c>
      <c r="AC4065">
        <f t="shared" si="126"/>
        <v>2000</v>
      </c>
      <c r="AD4065" t="str">
        <f t="shared" si="127"/>
        <v>308</v>
      </c>
    </row>
    <row r="4066" spans="1:30" hidden="1" x14ac:dyDescent="0.25">
      <c r="A4066" t="s">
        <v>1942</v>
      </c>
      <c r="B4066" t="s">
        <v>1836</v>
      </c>
      <c r="C4066" t="s">
        <v>470</v>
      </c>
      <c r="D4066" t="s">
        <v>210</v>
      </c>
      <c r="E4066" t="s">
        <v>122</v>
      </c>
      <c r="F4066" t="s">
        <v>159</v>
      </c>
      <c r="G4066" t="s">
        <v>160</v>
      </c>
      <c r="H4066" t="s">
        <v>143</v>
      </c>
      <c r="I4066" t="s">
        <v>124</v>
      </c>
      <c r="J4066" t="s">
        <v>125</v>
      </c>
      <c r="K4066" t="s">
        <v>1943</v>
      </c>
      <c r="N4066" t="s">
        <v>1944</v>
      </c>
      <c r="O4066" t="s">
        <v>1840</v>
      </c>
      <c r="P4066" t="s">
        <v>472</v>
      </c>
      <c r="Q4066" t="s">
        <v>211</v>
      </c>
      <c r="R4066" t="s">
        <v>131</v>
      </c>
      <c r="S4066" t="s">
        <v>164</v>
      </c>
      <c r="T4066" t="s">
        <v>165</v>
      </c>
      <c r="U4066" t="s">
        <v>151</v>
      </c>
      <c r="V4066" t="s">
        <v>135</v>
      </c>
      <c r="W4066" t="s">
        <v>136</v>
      </c>
      <c r="X4066" t="s">
        <v>1945</v>
      </c>
      <c r="Y4066" s="94">
        <v>0</v>
      </c>
      <c r="Z4066" s="94">
        <v>1000</v>
      </c>
      <c r="AA4066" s="94">
        <v>0</v>
      </c>
      <c r="AB4066" s="94">
        <v>0</v>
      </c>
      <c r="AC4066">
        <f t="shared" si="126"/>
        <v>2000</v>
      </c>
      <c r="AD4066" t="str">
        <f t="shared" si="127"/>
        <v>308</v>
      </c>
    </row>
    <row r="4067" spans="1:30" hidden="1" x14ac:dyDescent="0.25">
      <c r="A4067" t="s">
        <v>1942</v>
      </c>
      <c r="B4067" t="s">
        <v>1836</v>
      </c>
      <c r="C4067" t="s">
        <v>470</v>
      </c>
      <c r="D4067" t="s">
        <v>212</v>
      </c>
      <c r="E4067" t="s">
        <v>122</v>
      </c>
      <c r="F4067" t="s">
        <v>159</v>
      </c>
      <c r="G4067" t="s">
        <v>160</v>
      </c>
      <c r="H4067" t="s">
        <v>143</v>
      </c>
      <c r="I4067" t="s">
        <v>124</v>
      </c>
      <c r="J4067" t="s">
        <v>125</v>
      </c>
      <c r="K4067" t="s">
        <v>1943</v>
      </c>
      <c r="N4067" t="s">
        <v>1944</v>
      </c>
      <c r="O4067" t="s">
        <v>1840</v>
      </c>
      <c r="P4067" t="s">
        <v>472</v>
      </c>
      <c r="Q4067" t="s">
        <v>213</v>
      </c>
      <c r="R4067" t="s">
        <v>131</v>
      </c>
      <c r="S4067" t="s">
        <v>164</v>
      </c>
      <c r="T4067" t="s">
        <v>165</v>
      </c>
      <c r="U4067" t="s">
        <v>151</v>
      </c>
      <c r="V4067" t="s">
        <v>135</v>
      </c>
      <c r="W4067" t="s">
        <v>136</v>
      </c>
      <c r="X4067" t="s">
        <v>1945</v>
      </c>
      <c r="Y4067" s="94">
        <v>0</v>
      </c>
      <c r="Z4067" s="94">
        <v>206950.5</v>
      </c>
      <c r="AA4067" s="94">
        <v>0</v>
      </c>
      <c r="AB4067" s="94">
        <v>0</v>
      </c>
      <c r="AC4067">
        <f t="shared" si="126"/>
        <v>2000</v>
      </c>
      <c r="AD4067" t="str">
        <f t="shared" si="127"/>
        <v>308</v>
      </c>
    </row>
    <row r="4068" spans="1:30" hidden="1" x14ac:dyDescent="0.25">
      <c r="A4068" t="s">
        <v>1942</v>
      </c>
      <c r="B4068" t="s">
        <v>1836</v>
      </c>
      <c r="C4068" t="s">
        <v>470</v>
      </c>
      <c r="D4068" t="s">
        <v>402</v>
      </c>
      <c r="E4068" t="s">
        <v>122</v>
      </c>
      <c r="F4068" t="s">
        <v>159</v>
      </c>
      <c r="G4068" t="s">
        <v>160</v>
      </c>
      <c r="H4068" t="s">
        <v>143</v>
      </c>
      <c r="I4068" t="s">
        <v>124</v>
      </c>
      <c r="J4068" t="s">
        <v>125</v>
      </c>
      <c r="K4068" t="s">
        <v>1943</v>
      </c>
      <c r="N4068" t="s">
        <v>1944</v>
      </c>
      <c r="O4068" t="s">
        <v>1840</v>
      </c>
      <c r="P4068" t="s">
        <v>472</v>
      </c>
      <c r="Q4068" t="s">
        <v>403</v>
      </c>
      <c r="R4068" t="s">
        <v>131</v>
      </c>
      <c r="S4068" t="s">
        <v>164</v>
      </c>
      <c r="T4068" t="s">
        <v>165</v>
      </c>
      <c r="U4068" t="s">
        <v>151</v>
      </c>
      <c r="V4068" t="s">
        <v>135</v>
      </c>
      <c r="W4068" t="s">
        <v>136</v>
      </c>
      <c r="X4068" t="s">
        <v>1945</v>
      </c>
      <c r="Y4068" s="94">
        <v>0</v>
      </c>
      <c r="Z4068" s="94">
        <v>220352.69</v>
      </c>
      <c r="AA4068" s="94">
        <v>0</v>
      </c>
      <c r="AB4068" s="94">
        <v>0</v>
      </c>
      <c r="AC4068">
        <f t="shared" si="126"/>
        <v>2000</v>
      </c>
      <c r="AD4068" t="str">
        <f t="shared" si="127"/>
        <v>308</v>
      </c>
    </row>
    <row r="4069" spans="1:30" hidden="1" x14ac:dyDescent="0.25">
      <c r="A4069" t="s">
        <v>1942</v>
      </c>
      <c r="B4069" t="s">
        <v>1836</v>
      </c>
      <c r="C4069" t="s">
        <v>470</v>
      </c>
      <c r="D4069" t="s">
        <v>214</v>
      </c>
      <c r="E4069" t="s">
        <v>122</v>
      </c>
      <c r="F4069" t="s">
        <v>159</v>
      </c>
      <c r="G4069" t="s">
        <v>160</v>
      </c>
      <c r="H4069" t="s">
        <v>143</v>
      </c>
      <c r="I4069" t="s">
        <v>124</v>
      </c>
      <c r="J4069" t="s">
        <v>125</v>
      </c>
      <c r="K4069" t="s">
        <v>1943</v>
      </c>
      <c r="N4069" t="s">
        <v>1944</v>
      </c>
      <c r="O4069" t="s">
        <v>1840</v>
      </c>
      <c r="P4069" t="s">
        <v>472</v>
      </c>
      <c r="Q4069" t="s">
        <v>215</v>
      </c>
      <c r="R4069" t="s">
        <v>131</v>
      </c>
      <c r="S4069" t="s">
        <v>164</v>
      </c>
      <c r="T4069" t="s">
        <v>165</v>
      </c>
      <c r="U4069" t="s">
        <v>151</v>
      </c>
      <c r="V4069" t="s">
        <v>135</v>
      </c>
      <c r="W4069" t="s">
        <v>136</v>
      </c>
      <c r="X4069" t="s">
        <v>1945</v>
      </c>
      <c r="Y4069" s="94">
        <v>360000</v>
      </c>
      <c r="Z4069" s="94">
        <v>854739.61</v>
      </c>
      <c r="AA4069" s="94">
        <v>0</v>
      </c>
      <c r="AB4069" s="94">
        <v>0</v>
      </c>
      <c r="AC4069">
        <f t="shared" si="126"/>
        <v>2000</v>
      </c>
      <c r="AD4069" t="str">
        <f t="shared" si="127"/>
        <v>308</v>
      </c>
    </row>
    <row r="4070" spans="1:30" hidden="1" x14ac:dyDescent="0.25">
      <c r="A4070" t="s">
        <v>1942</v>
      </c>
      <c r="B4070" t="s">
        <v>1836</v>
      </c>
      <c r="C4070" t="s">
        <v>470</v>
      </c>
      <c r="D4070" t="s">
        <v>218</v>
      </c>
      <c r="E4070" t="s">
        <v>122</v>
      </c>
      <c r="F4070" t="s">
        <v>159</v>
      </c>
      <c r="G4070" t="s">
        <v>160</v>
      </c>
      <c r="H4070" t="s">
        <v>143</v>
      </c>
      <c r="I4070" t="s">
        <v>124</v>
      </c>
      <c r="J4070" t="s">
        <v>125</v>
      </c>
      <c r="K4070" t="s">
        <v>1943</v>
      </c>
      <c r="N4070" t="s">
        <v>1944</v>
      </c>
      <c r="O4070" t="s">
        <v>1840</v>
      </c>
      <c r="P4070" t="s">
        <v>472</v>
      </c>
      <c r="Q4070" t="s">
        <v>219</v>
      </c>
      <c r="R4070" t="s">
        <v>131</v>
      </c>
      <c r="S4070" t="s">
        <v>164</v>
      </c>
      <c r="T4070" t="s">
        <v>165</v>
      </c>
      <c r="U4070" t="s">
        <v>151</v>
      </c>
      <c r="V4070" t="s">
        <v>135</v>
      </c>
      <c r="W4070" t="s">
        <v>136</v>
      </c>
      <c r="X4070" t="s">
        <v>1945</v>
      </c>
      <c r="Y4070" s="94">
        <v>800000</v>
      </c>
      <c r="Z4070" s="94">
        <v>8730412.7000000011</v>
      </c>
      <c r="AA4070" s="94">
        <v>0</v>
      </c>
      <c r="AB4070" s="94">
        <v>0</v>
      </c>
      <c r="AC4070">
        <f t="shared" si="126"/>
        <v>2000</v>
      </c>
      <c r="AD4070" t="str">
        <f t="shared" si="127"/>
        <v>308</v>
      </c>
    </row>
    <row r="4071" spans="1:30" hidden="1" x14ac:dyDescent="0.25">
      <c r="A4071" t="s">
        <v>1942</v>
      </c>
      <c r="B4071" t="s">
        <v>1836</v>
      </c>
      <c r="C4071" t="s">
        <v>470</v>
      </c>
      <c r="D4071" t="s">
        <v>1186</v>
      </c>
      <c r="E4071" t="s">
        <v>122</v>
      </c>
      <c r="F4071" t="s">
        <v>159</v>
      </c>
      <c r="G4071" t="s">
        <v>160</v>
      </c>
      <c r="H4071" t="s">
        <v>143</v>
      </c>
      <c r="I4071" t="s">
        <v>124</v>
      </c>
      <c r="J4071" t="s">
        <v>125</v>
      </c>
      <c r="K4071" t="s">
        <v>1943</v>
      </c>
      <c r="N4071" t="s">
        <v>1944</v>
      </c>
      <c r="O4071" t="s">
        <v>1840</v>
      </c>
      <c r="P4071" t="s">
        <v>472</v>
      </c>
      <c r="Q4071" t="s">
        <v>1187</v>
      </c>
      <c r="R4071" t="s">
        <v>131</v>
      </c>
      <c r="S4071" t="s">
        <v>164</v>
      </c>
      <c r="T4071" t="s">
        <v>165</v>
      </c>
      <c r="U4071" t="s">
        <v>151</v>
      </c>
      <c r="V4071" t="s">
        <v>135</v>
      </c>
      <c r="W4071" t="s">
        <v>136</v>
      </c>
      <c r="X4071" t="s">
        <v>1945</v>
      </c>
      <c r="Y4071" s="94">
        <v>0</v>
      </c>
      <c r="Z4071" s="94">
        <v>700000</v>
      </c>
      <c r="AA4071" s="94">
        <v>0</v>
      </c>
      <c r="AB4071" s="94">
        <v>0</v>
      </c>
      <c r="AC4071">
        <f t="shared" si="126"/>
        <v>2000</v>
      </c>
      <c r="AD4071" t="str">
        <f t="shared" si="127"/>
        <v>308</v>
      </c>
    </row>
    <row r="4072" spans="1:30" hidden="1" x14ac:dyDescent="0.25">
      <c r="A4072" t="s">
        <v>1942</v>
      </c>
      <c r="B4072" t="s">
        <v>1836</v>
      </c>
      <c r="C4072" t="s">
        <v>470</v>
      </c>
      <c r="D4072" t="s">
        <v>222</v>
      </c>
      <c r="E4072" t="s">
        <v>122</v>
      </c>
      <c r="F4072" t="s">
        <v>159</v>
      </c>
      <c r="G4072" t="s">
        <v>160</v>
      </c>
      <c r="H4072" t="s">
        <v>143</v>
      </c>
      <c r="I4072" t="s">
        <v>124</v>
      </c>
      <c r="J4072" t="s">
        <v>125</v>
      </c>
      <c r="K4072" t="s">
        <v>1943</v>
      </c>
      <c r="N4072" t="s">
        <v>1944</v>
      </c>
      <c r="O4072" t="s">
        <v>1840</v>
      </c>
      <c r="P4072" t="s">
        <v>472</v>
      </c>
      <c r="Q4072" t="s">
        <v>223</v>
      </c>
      <c r="R4072" t="s">
        <v>131</v>
      </c>
      <c r="S4072" t="s">
        <v>164</v>
      </c>
      <c r="T4072" t="s">
        <v>165</v>
      </c>
      <c r="U4072" t="s">
        <v>151</v>
      </c>
      <c r="V4072" t="s">
        <v>135</v>
      </c>
      <c r="W4072" t="s">
        <v>136</v>
      </c>
      <c r="X4072" t="s">
        <v>1945</v>
      </c>
      <c r="Y4072" s="94">
        <v>0</v>
      </c>
      <c r="Z4072" s="94">
        <v>300000</v>
      </c>
      <c r="AA4072" s="94">
        <v>0</v>
      </c>
      <c r="AB4072" s="94">
        <v>0</v>
      </c>
      <c r="AC4072">
        <f t="shared" si="126"/>
        <v>2000</v>
      </c>
      <c r="AD4072" t="str">
        <f t="shared" si="127"/>
        <v>308</v>
      </c>
    </row>
    <row r="4073" spans="1:30" hidden="1" x14ac:dyDescent="0.25">
      <c r="A4073" t="s">
        <v>1942</v>
      </c>
      <c r="B4073" t="s">
        <v>1836</v>
      </c>
      <c r="C4073" t="s">
        <v>470</v>
      </c>
      <c r="D4073" t="s">
        <v>224</v>
      </c>
      <c r="E4073" t="s">
        <v>122</v>
      </c>
      <c r="F4073" t="s">
        <v>159</v>
      </c>
      <c r="G4073" t="s">
        <v>160</v>
      </c>
      <c r="H4073" t="s">
        <v>143</v>
      </c>
      <c r="I4073" t="s">
        <v>124</v>
      </c>
      <c r="J4073" t="s">
        <v>125</v>
      </c>
      <c r="K4073" t="s">
        <v>1943</v>
      </c>
      <c r="N4073" t="s">
        <v>1944</v>
      </c>
      <c r="O4073" t="s">
        <v>1840</v>
      </c>
      <c r="P4073" t="s">
        <v>472</v>
      </c>
      <c r="Q4073" t="s">
        <v>225</v>
      </c>
      <c r="R4073" t="s">
        <v>131</v>
      </c>
      <c r="S4073" t="s">
        <v>164</v>
      </c>
      <c r="T4073" t="s">
        <v>165</v>
      </c>
      <c r="U4073" t="s">
        <v>151</v>
      </c>
      <c r="V4073" t="s">
        <v>135</v>
      </c>
      <c r="W4073" t="s">
        <v>136</v>
      </c>
      <c r="X4073" t="s">
        <v>1945</v>
      </c>
      <c r="Y4073" s="94">
        <v>0</v>
      </c>
      <c r="Z4073" s="94">
        <v>1000000</v>
      </c>
      <c r="AA4073" s="94">
        <v>0</v>
      </c>
      <c r="AB4073" s="94">
        <v>0</v>
      </c>
      <c r="AC4073">
        <f t="shared" si="126"/>
        <v>2000</v>
      </c>
      <c r="AD4073" t="str">
        <f t="shared" si="127"/>
        <v>308</v>
      </c>
    </row>
    <row r="4074" spans="1:30" hidden="1" x14ac:dyDescent="0.25">
      <c r="A4074" t="s">
        <v>1942</v>
      </c>
      <c r="B4074" t="s">
        <v>1836</v>
      </c>
      <c r="C4074" t="s">
        <v>470</v>
      </c>
      <c r="D4074" t="s">
        <v>226</v>
      </c>
      <c r="E4074" t="s">
        <v>122</v>
      </c>
      <c r="F4074" t="s">
        <v>159</v>
      </c>
      <c r="G4074" t="s">
        <v>160</v>
      </c>
      <c r="H4074" t="s">
        <v>143</v>
      </c>
      <c r="I4074" t="s">
        <v>124</v>
      </c>
      <c r="J4074" t="s">
        <v>125</v>
      </c>
      <c r="K4074" t="s">
        <v>1943</v>
      </c>
      <c r="N4074" t="s">
        <v>1944</v>
      </c>
      <c r="O4074" t="s">
        <v>1840</v>
      </c>
      <c r="P4074" t="s">
        <v>472</v>
      </c>
      <c r="Q4074" t="s">
        <v>227</v>
      </c>
      <c r="R4074" t="s">
        <v>131</v>
      </c>
      <c r="S4074" t="s">
        <v>164</v>
      </c>
      <c r="T4074" t="s">
        <v>165</v>
      </c>
      <c r="U4074" t="s">
        <v>151</v>
      </c>
      <c r="V4074" t="s">
        <v>135</v>
      </c>
      <c r="W4074" t="s">
        <v>136</v>
      </c>
      <c r="X4074" t="s">
        <v>1945</v>
      </c>
      <c r="Y4074" s="94">
        <v>0</v>
      </c>
      <c r="Z4074" s="94">
        <v>257043</v>
      </c>
      <c r="AA4074" s="94">
        <v>0</v>
      </c>
      <c r="AB4074" s="94">
        <v>0</v>
      </c>
      <c r="AC4074">
        <f t="shared" si="126"/>
        <v>2000</v>
      </c>
      <c r="AD4074" t="str">
        <f t="shared" si="127"/>
        <v>308</v>
      </c>
    </row>
    <row r="4075" spans="1:30" hidden="1" x14ac:dyDescent="0.25">
      <c r="A4075" t="s">
        <v>1942</v>
      </c>
      <c r="B4075" t="s">
        <v>1836</v>
      </c>
      <c r="C4075" t="s">
        <v>470</v>
      </c>
      <c r="D4075" t="s">
        <v>228</v>
      </c>
      <c r="E4075" t="s">
        <v>122</v>
      </c>
      <c r="F4075" t="s">
        <v>159</v>
      </c>
      <c r="G4075" t="s">
        <v>160</v>
      </c>
      <c r="H4075" t="s">
        <v>143</v>
      </c>
      <c r="I4075" t="s">
        <v>124</v>
      </c>
      <c r="J4075" t="s">
        <v>125</v>
      </c>
      <c r="K4075" t="s">
        <v>1943</v>
      </c>
      <c r="N4075" t="s">
        <v>1944</v>
      </c>
      <c r="O4075" t="s">
        <v>1840</v>
      </c>
      <c r="P4075" t="s">
        <v>472</v>
      </c>
      <c r="Q4075" t="s">
        <v>229</v>
      </c>
      <c r="R4075" t="s">
        <v>131</v>
      </c>
      <c r="S4075" t="s">
        <v>164</v>
      </c>
      <c r="T4075" t="s">
        <v>165</v>
      </c>
      <c r="U4075" t="s">
        <v>151</v>
      </c>
      <c r="V4075" t="s">
        <v>135</v>
      </c>
      <c r="W4075" t="s">
        <v>136</v>
      </c>
      <c r="X4075" t="s">
        <v>1945</v>
      </c>
      <c r="Y4075" s="94">
        <v>0</v>
      </c>
      <c r="Z4075" s="94">
        <v>100334.39999999998</v>
      </c>
      <c r="AA4075" s="94">
        <v>0</v>
      </c>
      <c r="AB4075" s="94">
        <v>0</v>
      </c>
      <c r="AC4075">
        <f t="shared" si="126"/>
        <v>2000</v>
      </c>
      <c r="AD4075" t="str">
        <f t="shared" si="127"/>
        <v>308</v>
      </c>
    </row>
    <row r="4076" spans="1:30" hidden="1" x14ac:dyDescent="0.25">
      <c r="A4076" t="s">
        <v>1942</v>
      </c>
      <c r="B4076" t="s">
        <v>1836</v>
      </c>
      <c r="C4076" t="s">
        <v>470</v>
      </c>
      <c r="D4076" t="s">
        <v>230</v>
      </c>
      <c r="E4076" t="s">
        <v>122</v>
      </c>
      <c r="F4076" t="s">
        <v>159</v>
      </c>
      <c r="G4076" t="s">
        <v>160</v>
      </c>
      <c r="H4076" t="s">
        <v>143</v>
      </c>
      <c r="I4076" t="s">
        <v>124</v>
      </c>
      <c r="J4076" t="s">
        <v>125</v>
      </c>
      <c r="K4076" t="s">
        <v>1943</v>
      </c>
      <c r="N4076" t="s">
        <v>1944</v>
      </c>
      <c r="O4076" t="s">
        <v>1840</v>
      </c>
      <c r="P4076" t="s">
        <v>472</v>
      </c>
      <c r="Q4076" t="s">
        <v>231</v>
      </c>
      <c r="R4076" t="s">
        <v>131</v>
      </c>
      <c r="S4076" t="s">
        <v>164</v>
      </c>
      <c r="T4076" t="s">
        <v>165</v>
      </c>
      <c r="U4076" t="s">
        <v>151</v>
      </c>
      <c r="V4076" t="s">
        <v>135</v>
      </c>
      <c r="W4076" t="s">
        <v>136</v>
      </c>
      <c r="X4076" t="s">
        <v>1945</v>
      </c>
      <c r="Y4076" s="94">
        <v>0</v>
      </c>
      <c r="Z4076" s="94">
        <v>75000</v>
      </c>
      <c r="AA4076" s="94">
        <v>0</v>
      </c>
      <c r="AB4076" s="94">
        <v>0</v>
      </c>
      <c r="AC4076">
        <f t="shared" si="126"/>
        <v>2000</v>
      </c>
      <c r="AD4076" t="str">
        <f t="shared" si="127"/>
        <v>308</v>
      </c>
    </row>
    <row r="4077" spans="1:30" hidden="1" x14ac:dyDescent="0.25">
      <c r="A4077" t="s">
        <v>1942</v>
      </c>
      <c r="B4077" t="s">
        <v>1836</v>
      </c>
      <c r="C4077" t="s">
        <v>470</v>
      </c>
      <c r="D4077" t="s">
        <v>232</v>
      </c>
      <c r="E4077" t="s">
        <v>122</v>
      </c>
      <c r="F4077" t="s">
        <v>159</v>
      </c>
      <c r="G4077" t="s">
        <v>160</v>
      </c>
      <c r="H4077" t="s">
        <v>143</v>
      </c>
      <c r="I4077" t="s">
        <v>124</v>
      </c>
      <c r="J4077" t="s">
        <v>125</v>
      </c>
      <c r="K4077" t="s">
        <v>1943</v>
      </c>
      <c r="N4077" t="s">
        <v>1944</v>
      </c>
      <c r="O4077" t="s">
        <v>1840</v>
      </c>
      <c r="P4077" t="s">
        <v>472</v>
      </c>
      <c r="Q4077" t="s">
        <v>233</v>
      </c>
      <c r="R4077" t="s">
        <v>131</v>
      </c>
      <c r="S4077" t="s">
        <v>164</v>
      </c>
      <c r="T4077" t="s">
        <v>165</v>
      </c>
      <c r="U4077" t="s">
        <v>151</v>
      </c>
      <c r="V4077" t="s">
        <v>135</v>
      </c>
      <c r="W4077" t="s">
        <v>136</v>
      </c>
      <c r="X4077" t="s">
        <v>1945</v>
      </c>
      <c r="Y4077" s="94">
        <v>0</v>
      </c>
      <c r="Z4077" s="94">
        <v>90000</v>
      </c>
      <c r="AA4077" s="94">
        <v>0</v>
      </c>
      <c r="AB4077" s="94">
        <v>0</v>
      </c>
      <c r="AC4077">
        <f t="shared" si="126"/>
        <v>2000</v>
      </c>
      <c r="AD4077" t="str">
        <f t="shared" si="127"/>
        <v>308</v>
      </c>
    </row>
    <row r="4078" spans="1:30" hidden="1" x14ac:dyDescent="0.25">
      <c r="A4078" t="s">
        <v>1942</v>
      </c>
      <c r="B4078" t="s">
        <v>1836</v>
      </c>
      <c r="C4078" t="s">
        <v>470</v>
      </c>
      <c r="D4078" t="s">
        <v>234</v>
      </c>
      <c r="E4078" t="s">
        <v>122</v>
      </c>
      <c r="F4078" t="s">
        <v>159</v>
      </c>
      <c r="G4078" t="s">
        <v>160</v>
      </c>
      <c r="H4078" t="s">
        <v>143</v>
      </c>
      <c r="I4078" t="s">
        <v>124</v>
      </c>
      <c r="J4078" t="s">
        <v>125</v>
      </c>
      <c r="K4078" t="s">
        <v>1943</v>
      </c>
      <c r="N4078" t="s">
        <v>1944</v>
      </c>
      <c r="O4078" t="s">
        <v>1840</v>
      </c>
      <c r="P4078" t="s">
        <v>472</v>
      </c>
      <c r="Q4078" t="s">
        <v>235</v>
      </c>
      <c r="R4078" t="s">
        <v>131</v>
      </c>
      <c r="S4078" t="s">
        <v>164</v>
      </c>
      <c r="T4078" t="s">
        <v>165</v>
      </c>
      <c r="U4078" t="s">
        <v>151</v>
      </c>
      <c r="V4078" t="s">
        <v>135</v>
      </c>
      <c r="W4078" t="s">
        <v>136</v>
      </c>
      <c r="X4078" t="s">
        <v>1945</v>
      </c>
      <c r="Y4078" s="94">
        <v>147187.68</v>
      </c>
      <c r="Z4078" s="94">
        <v>247187.68</v>
      </c>
      <c r="AA4078" s="94">
        <v>0</v>
      </c>
      <c r="AB4078" s="94">
        <v>0</v>
      </c>
      <c r="AC4078">
        <f t="shared" si="126"/>
        <v>3000</v>
      </c>
      <c r="AD4078" t="str">
        <f t="shared" si="127"/>
        <v>308</v>
      </c>
    </row>
    <row r="4079" spans="1:30" hidden="1" x14ac:dyDescent="0.25">
      <c r="A4079" t="s">
        <v>1942</v>
      </c>
      <c r="B4079">
        <v>252</v>
      </c>
      <c r="C4079" t="s">
        <v>470</v>
      </c>
      <c r="D4079">
        <v>31101</v>
      </c>
      <c r="E4079" t="s">
        <v>122</v>
      </c>
      <c r="F4079" t="s">
        <v>159</v>
      </c>
      <c r="G4079" t="s">
        <v>160</v>
      </c>
      <c r="H4079" t="s">
        <v>143</v>
      </c>
      <c r="I4079" t="s">
        <v>124</v>
      </c>
      <c r="J4079" t="s">
        <v>125</v>
      </c>
      <c r="K4079" t="s">
        <v>1943</v>
      </c>
      <c r="N4079" t="s">
        <v>1944</v>
      </c>
      <c r="O4079" t="s">
        <v>1840</v>
      </c>
      <c r="P4079" t="s">
        <v>472</v>
      </c>
      <c r="Q4079" t="s">
        <v>235</v>
      </c>
      <c r="R4079" t="s">
        <v>131</v>
      </c>
      <c r="S4079" t="s">
        <v>164</v>
      </c>
      <c r="T4079" t="s">
        <v>165</v>
      </c>
      <c r="U4079" t="s">
        <v>151</v>
      </c>
      <c r="V4079" t="s">
        <v>135</v>
      </c>
      <c r="W4079" t="s">
        <v>136</v>
      </c>
      <c r="X4079" t="s">
        <v>1945</v>
      </c>
      <c r="Y4079" s="94">
        <v>0</v>
      </c>
      <c r="Z4079" s="94">
        <v>0</v>
      </c>
      <c r="AA4079" s="94">
        <v>300000</v>
      </c>
      <c r="AB4079" s="94">
        <v>300000</v>
      </c>
      <c r="AC4079">
        <f t="shared" si="126"/>
        <v>3000</v>
      </c>
      <c r="AD4079" t="str">
        <f t="shared" si="127"/>
        <v>308</v>
      </c>
    </row>
    <row r="4080" spans="1:30" hidden="1" x14ac:dyDescent="0.25">
      <c r="A4080" t="s">
        <v>1942</v>
      </c>
      <c r="B4080" t="s">
        <v>1836</v>
      </c>
      <c r="C4080" t="s">
        <v>470</v>
      </c>
      <c r="D4080" t="s">
        <v>236</v>
      </c>
      <c r="E4080" t="s">
        <v>122</v>
      </c>
      <c r="F4080" t="s">
        <v>159</v>
      </c>
      <c r="G4080" t="s">
        <v>160</v>
      </c>
      <c r="H4080" t="s">
        <v>143</v>
      </c>
      <c r="I4080" t="s">
        <v>124</v>
      </c>
      <c r="J4080" t="s">
        <v>125</v>
      </c>
      <c r="K4080" t="s">
        <v>1943</v>
      </c>
      <c r="N4080" t="s">
        <v>1944</v>
      </c>
      <c r="O4080" t="s">
        <v>1840</v>
      </c>
      <c r="P4080" t="s">
        <v>472</v>
      </c>
      <c r="Q4080" t="s">
        <v>237</v>
      </c>
      <c r="R4080" t="s">
        <v>131</v>
      </c>
      <c r="S4080" t="s">
        <v>164</v>
      </c>
      <c r="T4080" t="s">
        <v>165</v>
      </c>
      <c r="U4080" t="s">
        <v>151</v>
      </c>
      <c r="V4080" t="s">
        <v>135</v>
      </c>
      <c r="W4080" t="s">
        <v>136</v>
      </c>
      <c r="X4080" t="s">
        <v>1945</v>
      </c>
      <c r="Y4080" s="94">
        <v>11775.12</v>
      </c>
      <c r="Z4080" s="94">
        <v>111775.12</v>
      </c>
      <c r="AA4080" s="94">
        <v>0</v>
      </c>
      <c r="AB4080" s="94">
        <v>0</v>
      </c>
      <c r="AC4080">
        <f t="shared" si="126"/>
        <v>3000</v>
      </c>
      <c r="AD4080" t="str">
        <f t="shared" si="127"/>
        <v>308</v>
      </c>
    </row>
    <row r="4081" spans="1:30" hidden="1" x14ac:dyDescent="0.25">
      <c r="A4081" t="s">
        <v>1942</v>
      </c>
      <c r="B4081">
        <v>252</v>
      </c>
      <c r="C4081" t="s">
        <v>470</v>
      </c>
      <c r="D4081">
        <v>31201</v>
      </c>
      <c r="E4081" t="s">
        <v>122</v>
      </c>
      <c r="F4081" t="s">
        <v>159</v>
      </c>
      <c r="G4081" t="s">
        <v>160</v>
      </c>
      <c r="H4081" t="s">
        <v>143</v>
      </c>
      <c r="I4081" t="s">
        <v>124</v>
      </c>
      <c r="J4081" t="s">
        <v>125</v>
      </c>
      <c r="K4081" t="s">
        <v>1943</v>
      </c>
      <c r="N4081" t="s">
        <v>1944</v>
      </c>
      <c r="O4081" t="s">
        <v>1840</v>
      </c>
      <c r="P4081" t="s">
        <v>472</v>
      </c>
      <c r="Q4081" t="s">
        <v>237</v>
      </c>
      <c r="R4081" t="s">
        <v>131</v>
      </c>
      <c r="S4081" t="s">
        <v>164</v>
      </c>
      <c r="T4081" t="s">
        <v>165</v>
      </c>
      <c r="U4081" t="s">
        <v>151</v>
      </c>
      <c r="V4081" t="s">
        <v>135</v>
      </c>
      <c r="W4081" t="s">
        <v>136</v>
      </c>
      <c r="X4081" t="s">
        <v>1945</v>
      </c>
      <c r="Y4081" s="94">
        <v>0</v>
      </c>
      <c r="Z4081" s="94">
        <v>0</v>
      </c>
      <c r="AA4081" s="94">
        <v>300000</v>
      </c>
      <c r="AB4081" s="94">
        <v>300000</v>
      </c>
      <c r="AC4081">
        <f t="shared" si="126"/>
        <v>3000</v>
      </c>
      <c r="AD4081" t="str">
        <f t="shared" si="127"/>
        <v>308</v>
      </c>
    </row>
    <row r="4082" spans="1:30" hidden="1" x14ac:dyDescent="0.25">
      <c r="A4082" t="s">
        <v>1942</v>
      </c>
      <c r="B4082" t="s">
        <v>1836</v>
      </c>
      <c r="C4082" t="s">
        <v>470</v>
      </c>
      <c r="D4082" t="s">
        <v>238</v>
      </c>
      <c r="E4082" t="s">
        <v>122</v>
      </c>
      <c r="F4082" t="s">
        <v>159</v>
      </c>
      <c r="G4082" t="s">
        <v>160</v>
      </c>
      <c r="H4082" t="s">
        <v>143</v>
      </c>
      <c r="I4082" t="s">
        <v>124</v>
      </c>
      <c r="J4082" t="s">
        <v>125</v>
      </c>
      <c r="K4082" t="s">
        <v>1943</v>
      </c>
      <c r="N4082" t="s">
        <v>1944</v>
      </c>
      <c r="O4082" t="s">
        <v>1840</v>
      </c>
      <c r="P4082" t="s">
        <v>472</v>
      </c>
      <c r="Q4082" t="s">
        <v>239</v>
      </c>
      <c r="R4082" t="s">
        <v>131</v>
      </c>
      <c r="S4082" t="s">
        <v>164</v>
      </c>
      <c r="T4082" t="s">
        <v>165</v>
      </c>
      <c r="U4082" t="s">
        <v>151</v>
      </c>
      <c r="V4082" t="s">
        <v>135</v>
      </c>
      <c r="W4082" t="s">
        <v>136</v>
      </c>
      <c r="X4082" t="s">
        <v>1945</v>
      </c>
      <c r="Y4082" s="94">
        <v>11775.12</v>
      </c>
      <c r="Z4082" s="94">
        <v>36775.120000000003</v>
      </c>
      <c r="AA4082" s="94">
        <v>0</v>
      </c>
      <c r="AB4082" s="94">
        <v>0</v>
      </c>
      <c r="AC4082">
        <f t="shared" si="126"/>
        <v>3000</v>
      </c>
      <c r="AD4082" t="str">
        <f t="shared" si="127"/>
        <v>308</v>
      </c>
    </row>
    <row r="4083" spans="1:30" hidden="1" x14ac:dyDescent="0.25">
      <c r="A4083" t="s">
        <v>1942</v>
      </c>
      <c r="B4083">
        <v>252</v>
      </c>
      <c r="C4083" t="s">
        <v>470</v>
      </c>
      <c r="D4083">
        <v>31301</v>
      </c>
      <c r="E4083" t="s">
        <v>122</v>
      </c>
      <c r="F4083" t="s">
        <v>159</v>
      </c>
      <c r="G4083" t="s">
        <v>160</v>
      </c>
      <c r="H4083" t="s">
        <v>143</v>
      </c>
      <c r="I4083" t="s">
        <v>124</v>
      </c>
      <c r="J4083" t="s">
        <v>125</v>
      </c>
      <c r="K4083" t="s">
        <v>1943</v>
      </c>
      <c r="N4083" t="s">
        <v>1944</v>
      </c>
      <c r="O4083" t="s">
        <v>1840</v>
      </c>
      <c r="P4083" t="s">
        <v>472</v>
      </c>
      <c r="Q4083" t="s">
        <v>239</v>
      </c>
      <c r="R4083" t="s">
        <v>131</v>
      </c>
      <c r="S4083" t="s">
        <v>164</v>
      </c>
      <c r="T4083" t="s">
        <v>165</v>
      </c>
      <c r="U4083" t="s">
        <v>151</v>
      </c>
      <c r="V4083" t="s">
        <v>135</v>
      </c>
      <c r="W4083" t="s">
        <v>136</v>
      </c>
      <c r="X4083" t="s">
        <v>1945</v>
      </c>
      <c r="Y4083" s="94">
        <v>0</v>
      </c>
      <c r="Z4083" s="94">
        <v>0</v>
      </c>
      <c r="AA4083" s="94">
        <v>60000</v>
      </c>
      <c r="AB4083" s="94">
        <v>60000</v>
      </c>
      <c r="AC4083">
        <f t="shared" si="126"/>
        <v>3000</v>
      </c>
      <c r="AD4083" t="str">
        <f t="shared" si="127"/>
        <v>308</v>
      </c>
    </row>
    <row r="4084" spans="1:30" hidden="1" x14ac:dyDescent="0.25">
      <c r="A4084" t="s">
        <v>1942</v>
      </c>
      <c r="B4084" t="s">
        <v>1836</v>
      </c>
      <c r="C4084" t="s">
        <v>470</v>
      </c>
      <c r="D4084" t="s">
        <v>158</v>
      </c>
      <c r="E4084" t="s">
        <v>122</v>
      </c>
      <c r="F4084" t="s">
        <v>159</v>
      </c>
      <c r="G4084" t="s">
        <v>160</v>
      </c>
      <c r="H4084" t="s">
        <v>143</v>
      </c>
      <c r="I4084" t="s">
        <v>124</v>
      </c>
      <c r="J4084" t="s">
        <v>125</v>
      </c>
      <c r="K4084" t="s">
        <v>1943</v>
      </c>
      <c r="N4084" t="s">
        <v>1944</v>
      </c>
      <c r="O4084" t="s">
        <v>1840</v>
      </c>
      <c r="P4084" t="s">
        <v>472</v>
      </c>
      <c r="Q4084" t="s">
        <v>163</v>
      </c>
      <c r="R4084" t="s">
        <v>131</v>
      </c>
      <c r="S4084" t="s">
        <v>164</v>
      </c>
      <c r="T4084" t="s">
        <v>165</v>
      </c>
      <c r="U4084" t="s">
        <v>151</v>
      </c>
      <c r="V4084" t="s">
        <v>135</v>
      </c>
      <c r="W4084" t="s">
        <v>136</v>
      </c>
      <c r="X4084" t="s">
        <v>1945</v>
      </c>
      <c r="Y4084" s="94">
        <v>11775.12</v>
      </c>
      <c r="Z4084" s="94">
        <v>119200.12</v>
      </c>
      <c r="AA4084" s="94">
        <v>0</v>
      </c>
      <c r="AB4084" s="94">
        <v>0</v>
      </c>
      <c r="AC4084">
        <f t="shared" si="126"/>
        <v>3000</v>
      </c>
      <c r="AD4084" t="str">
        <f t="shared" si="127"/>
        <v>308</v>
      </c>
    </row>
    <row r="4085" spans="1:30" hidden="1" x14ac:dyDescent="0.25">
      <c r="A4085" t="s">
        <v>1942</v>
      </c>
      <c r="B4085">
        <v>252</v>
      </c>
      <c r="C4085" t="s">
        <v>470</v>
      </c>
      <c r="D4085">
        <v>31401</v>
      </c>
      <c r="E4085" t="s">
        <v>122</v>
      </c>
      <c r="F4085" t="s">
        <v>159</v>
      </c>
      <c r="G4085" t="s">
        <v>160</v>
      </c>
      <c r="H4085" t="s">
        <v>143</v>
      </c>
      <c r="I4085" t="s">
        <v>124</v>
      </c>
      <c r="J4085" t="s">
        <v>125</v>
      </c>
      <c r="K4085" t="s">
        <v>1943</v>
      </c>
      <c r="N4085" t="s">
        <v>1944</v>
      </c>
      <c r="O4085" t="s">
        <v>1840</v>
      </c>
      <c r="P4085" t="s">
        <v>472</v>
      </c>
      <c r="Q4085" t="s">
        <v>163</v>
      </c>
      <c r="R4085" t="s">
        <v>131</v>
      </c>
      <c r="S4085" t="s">
        <v>164</v>
      </c>
      <c r="T4085" t="s">
        <v>165</v>
      </c>
      <c r="U4085" t="s">
        <v>151</v>
      </c>
      <c r="V4085" t="s">
        <v>135</v>
      </c>
      <c r="W4085" t="s">
        <v>136</v>
      </c>
      <c r="X4085" t="s">
        <v>1945</v>
      </c>
      <c r="Y4085" s="94">
        <v>0</v>
      </c>
      <c r="Z4085" s="94">
        <v>0</v>
      </c>
      <c r="AA4085" s="94">
        <v>90000</v>
      </c>
      <c r="AB4085" s="94">
        <v>90000</v>
      </c>
      <c r="AC4085">
        <f t="shared" si="126"/>
        <v>3000</v>
      </c>
      <c r="AD4085" t="str">
        <f t="shared" si="127"/>
        <v>308</v>
      </c>
    </row>
    <row r="4086" spans="1:30" hidden="1" x14ac:dyDescent="0.25">
      <c r="A4086" t="s">
        <v>1942</v>
      </c>
      <c r="B4086" t="s">
        <v>1836</v>
      </c>
      <c r="C4086" t="s">
        <v>470</v>
      </c>
      <c r="D4086" t="s">
        <v>240</v>
      </c>
      <c r="E4086" t="s">
        <v>122</v>
      </c>
      <c r="F4086" t="s">
        <v>159</v>
      </c>
      <c r="G4086" t="s">
        <v>160</v>
      </c>
      <c r="H4086" t="s">
        <v>143</v>
      </c>
      <c r="I4086" t="s">
        <v>124</v>
      </c>
      <c r="J4086" t="s">
        <v>125</v>
      </c>
      <c r="K4086" t="s">
        <v>1943</v>
      </c>
      <c r="N4086" t="s">
        <v>1944</v>
      </c>
      <c r="O4086" t="s">
        <v>1840</v>
      </c>
      <c r="P4086" t="s">
        <v>472</v>
      </c>
      <c r="Q4086" t="s">
        <v>241</v>
      </c>
      <c r="R4086" t="s">
        <v>131</v>
      </c>
      <c r="S4086" t="s">
        <v>164</v>
      </c>
      <c r="T4086" t="s">
        <v>165</v>
      </c>
      <c r="U4086" t="s">
        <v>151</v>
      </c>
      <c r="V4086" t="s">
        <v>135</v>
      </c>
      <c r="W4086" t="s">
        <v>136</v>
      </c>
      <c r="X4086" t="s">
        <v>1945</v>
      </c>
      <c r="Y4086" s="94">
        <v>82425</v>
      </c>
      <c r="Z4086" s="94">
        <v>0</v>
      </c>
      <c r="AA4086" s="94">
        <v>0</v>
      </c>
      <c r="AB4086" s="94">
        <v>0</v>
      </c>
      <c r="AC4086">
        <f t="shared" si="126"/>
        <v>3000</v>
      </c>
      <c r="AD4086" t="str">
        <f t="shared" si="127"/>
        <v>308</v>
      </c>
    </row>
    <row r="4087" spans="1:30" hidden="1" x14ac:dyDescent="0.25">
      <c r="A4087" t="s">
        <v>1942</v>
      </c>
      <c r="B4087" t="s">
        <v>1836</v>
      </c>
      <c r="C4087" t="s">
        <v>470</v>
      </c>
      <c r="D4087" t="s">
        <v>614</v>
      </c>
      <c r="E4087" t="s">
        <v>122</v>
      </c>
      <c r="F4087" t="s">
        <v>159</v>
      </c>
      <c r="G4087" t="s">
        <v>160</v>
      </c>
      <c r="H4087" t="s">
        <v>143</v>
      </c>
      <c r="I4087" t="s">
        <v>124</v>
      </c>
      <c r="J4087" t="s">
        <v>125</v>
      </c>
      <c r="K4087" t="s">
        <v>1943</v>
      </c>
      <c r="N4087" t="s">
        <v>1944</v>
      </c>
      <c r="O4087" t="s">
        <v>1840</v>
      </c>
      <c r="P4087" t="s">
        <v>472</v>
      </c>
      <c r="Q4087" t="s">
        <v>615</v>
      </c>
      <c r="R4087" t="s">
        <v>131</v>
      </c>
      <c r="S4087" t="s">
        <v>164</v>
      </c>
      <c r="T4087" t="s">
        <v>165</v>
      </c>
      <c r="U4087" t="s">
        <v>151</v>
      </c>
      <c r="V4087" t="s">
        <v>135</v>
      </c>
      <c r="W4087" t="s">
        <v>136</v>
      </c>
      <c r="X4087" t="s">
        <v>1945</v>
      </c>
      <c r="Y4087" s="94">
        <v>0</v>
      </c>
      <c r="Z4087" s="94">
        <v>1418900</v>
      </c>
      <c r="AA4087" s="94">
        <v>0</v>
      </c>
      <c r="AB4087" s="94">
        <v>0</v>
      </c>
      <c r="AC4087">
        <f t="shared" si="126"/>
        <v>3000</v>
      </c>
      <c r="AD4087" t="str">
        <f t="shared" si="127"/>
        <v>308</v>
      </c>
    </row>
    <row r="4088" spans="1:30" hidden="1" x14ac:dyDescent="0.25">
      <c r="A4088" t="s">
        <v>1942</v>
      </c>
      <c r="B4088" t="s">
        <v>1836</v>
      </c>
      <c r="C4088" t="s">
        <v>470</v>
      </c>
      <c r="D4088" t="s">
        <v>248</v>
      </c>
      <c r="E4088" t="s">
        <v>122</v>
      </c>
      <c r="F4088" t="s">
        <v>159</v>
      </c>
      <c r="G4088" t="s">
        <v>160</v>
      </c>
      <c r="H4088" t="s">
        <v>143</v>
      </c>
      <c r="I4088" t="s">
        <v>124</v>
      </c>
      <c r="J4088" t="s">
        <v>125</v>
      </c>
      <c r="K4088" t="s">
        <v>1943</v>
      </c>
      <c r="N4088" t="s">
        <v>1944</v>
      </c>
      <c r="O4088" t="s">
        <v>1840</v>
      </c>
      <c r="P4088" t="s">
        <v>472</v>
      </c>
      <c r="Q4088" t="s">
        <v>249</v>
      </c>
      <c r="R4088" t="s">
        <v>131</v>
      </c>
      <c r="S4088" t="s">
        <v>164</v>
      </c>
      <c r="T4088" t="s">
        <v>165</v>
      </c>
      <c r="U4088" t="s">
        <v>151</v>
      </c>
      <c r="V4088" t="s">
        <v>135</v>
      </c>
      <c r="W4088" t="s">
        <v>136</v>
      </c>
      <c r="X4088" t="s">
        <v>1945</v>
      </c>
      <c r="Y4088" s="94">
        <v>0</v>
      </c>
      <c r="Z4088" s="94">
        <v>471249.9800000001</v>
      </c>
      <c r="AA4088" s="94">
        <v>0</v>
      </c>
      <c r="AB4088" s="94">
        <v>0</v>
      </c>
      <c r="AC4088">
        <f t="shared" si="126"/>
        <v>3000</v>
      </c>
      <c r="AD4088" t="str">
        <f t="shared" si="127"/>
        <v>308</v>
      </c>
    </row>
    <row r="4089" spans="1:30" hidden="1" x14ac:dyDescent="0.25">
      <c r="A4089" t="s">
        <v>1942</v>
      </c>
      <c r="B4089" t="s">
        <v>1836</v>
      </c>
      <c r="C4089" t="s">
        <v>470</v>
      </c>
      <c r="D4089" t="s">
        <v>315</v>
      </c>
      <c r="E4089" t="s">
        <v>122</v>
      </c>
      <c r="F4089" t="s">
        <v>159</v>
      </c>
      <c r="G4089" t="s">
        <v>160</v>
      </c>
      <c r="H4089" t="s">
        <v>143</v>
      </c>
      <c r="I4089" t="s">
        <v>124</v>
      </c>
      <c r="J4089" t="s">
        <v>125</v>
      </c>
      <c r="K4089" t="s">
        <v>1943</v>
      </c>
      <c r="N4089" t="s">
        <v>1944</v>
      </c>
      <c r="O4089" t="s">
        <v>1840</v>
      </c>
      <c r="P4089" t="s">
        <v>472</v>
      </c>
      <c r="Q4089" t="s">
        <v>316</v>
      </c>
      <c r="R4089" t="s">
        <v>131</v>
      </c>
      <c r="S4089" t="s">
        <v>164</v>
      </c>
      <c r="T4089" t="s">
        <v>165</v>
      </c>
      <c r="U4089" t="s">
        <v>151</v>
      </c>
      <c r="V4089" t="s">
        <v>135</v>
      </c>
      <c r="W4089" t="s">
        <v>136</v>
      </c>
      <c r="X4089" t="s">
        <v>1945</v>
      </c>
      <c r="Y4089" s="94">
        <v>0</v>
      </c>
      <c r="Z4089" s="94">
        <v>50000</v>
      </c>
      <c r="AA4089" s="94">
        <v>0</v>
      </c>
      <c r="AB4089" s="94">
        <v>0</v>
      </c>
      <c r="AC4089">
        <f t="shared" si="126"/>
        <v>3000</v>
      </c>
      <c r="AD4089" t="str">
        <f t="shared" si="127"/>
        <v>308</v>
      </c>
    </row>
    <row r="4090" spans="1:30" hidden="1" x14ac:dyDescent="0.25">
      <c r="A4090" t="s">
        <v>1942</v>
      </c>
      <c r="B4090" t="s">
        <v>1836</v>
      </c>
      <c r="C4090" t="s">
        <v>470</v>
      </c>
      <c r="D4090" t="s">
        <v>254</v>
      </c>
      <c r="E4090" t="s">
        <v>122</v>
      </c>
      <c r="F4090" t="s">
        <v>159</v>
      </c>
      <c r="G4090" t="s">
        <v>160</v>
      </c>
      <c r="H4090" t="s">
        <v>143</v>
      </c>
      <c r="I4090" t="s">
        <v>124</v>
      </c>
      <c r="J4090" t="s">
        <v>125</v>
      </c>
      <c r="K4090" t="s">
        <v>1943</v>
      </c>
      <c r="N4090" t="s">
        <v>1944</v>
      </c>
      <c r="O4090" t="s">
        <v>1840</v>
      </c>
      <c r="P4090" t="s">
        <v>472</v>
      </c>
      <c r="Q4090" t="s">
        <v>255</v>
      </c>
      <c r="R4090" t="s">
        <v>131</v>
      </c>
      <c r="S4090" t="s">
        <v>164</v>
      </c>
      <c r="T4090" t="s">
        <v>165</v>
      </c>
      <c r="U4090" t="s">
        <v>151</v>
      </c>
      <c r="V4090" t="s">
        <v>135</v>
      </c>
      <c r="W4090" t="s">
        <v>136</v>
      </c>
      <c r="X4090" t="s">
        <v>1945</v>
      </c>
      <c r="Y4090" s="94">
        <v>0</v>
      </c>
      <c r="Z4090" s="94">
        <v>50000</v>
      </c>
      <c r="AA4090" s="94">
        <v>0</v>
      </c>
      <c r="AB4090" s="94">
        <v>0</v>
      </c>
      <c r="AC4090">
        <f t="shared" si="126"/>
        <v>3000</v>
      </c>
      <c r="AD4090" t="str">
        <f t="shared" si="127"/>
        <v>308</v>
      </c>
    </row>
    <row r="4091" spans="1:30" hidden="1" x14ac:dyDescent="0.25">
      <c r="A4091" t="s">
        <v>1942</v>
      </c>
      <c r="B4091" t="s">
        <v>1836</v>
      </c>
      <c r="C4091" t="s">
        <v>470</v>
      </c>
      <c r="D4091" t="s">
        <v>344</v>
      </c>
      <c r="E4091" t="s">
        <v>122</v>
      </c>
      <c r="F4091" t="s">
        <v>159</v>
      </c>
      <c r="G4091" t="s">
        <v>160</v>
      </c>
      <c r="H4091" t="s">
        <v>143</v>
      </c>
      <c r="I4091" t="s">
        <v>124</v>
      </c>
      <c r="J4091" t="s">
        <v>125</v>
      </c>
      <c r="K4091" t="s">
        <v>1943</v>
      </c>
      <c r="N4091" t="s">
        <v>1944</v>
      </c>
      <c r="O4091" t="s">
        <v>1840</v>
      </c>
      <c r="P4091" t="s">
        <v>472</v>
      </c>
      <c r="Q4091" t="s">
        <v>345</v>
      </c>
      <c r="R4091" t="s">
        <v>131</v>
      </c>
      <c r="S4091" t="s">
        <v>164</v>
      </c>
      <c r="T4091" t="s">
        <v>165</v>
      </c>
      <c r="U4091" t="s">
        <v>151</v>
      </c>
      <c r="V4091" t="s">
        <v>135</v>
      </c>
      <c r="W4091" t="s">
        <v>136</v>
      </c>
      <c r="X4091" t="s">
        <v>1945</v>
      </c>
      <c r="Y4091" s="94">
        <v>94852</v>
      </c>
      <c r="Z4091" s="94">
        <v>47426</v>
      </c>
      <c r="AA4091" s="94">
        <v>0</v>
      </c>
      <c r="AB4091" s="94">
        <v>0</v>
      </c>
      <c r="AC4091">
        <f t="shared" si="126"/>
        <v>3000</v>
      </c>
      <c r="AD4091" t="str">
        <f t="shared" si="127"/>
        <v>308</v>
      </c>
    </row>
    <row r="4092" spans="1:30" hidden="1" x14ac:dyDescent="0.25">
      <c r="A4092" t="s">
        <v>1942</v>
      </c>
      <c r="B4092" t="s">
        <v>1836</v>
      </c>
      <c r="C4092" t="s">
        <v>470</v>
      </c>
      <c r="D4092" t="s">
        <v>256</v>
      </c>
      <c r="E4092" t="s">
        <v>122</v>
      </c>
      <c r="F4092" t="s">
        <v>159</v>
      </c>
      <c r="G4092" t="s">
        <v>160</v>
      </c>
      <c r="H4092" t="s">
        <v>143</v>
      </c>
      <c r="I4092" t="s">
        <v>124</v>
      </c>
      <c r="J4092" t="s">
        <v>125</v>
      </c>
      <c r="K4092" t="s">
        <v>1943</v>
      </c>
      <c r="N4092" t="s">
        <v>1944</v>
      </c>
      <c r="O4092" t="s">
        <v>1840</v>
      </c>
      <c r="P4092" t="s">
        <v>472</v>
      </c>
      <c r="Q4092" t="s">
        <v>257</v>
      </c>
      <c r="R4092" t="s">
        <v>131</v>
      </c>
      <c r="S4092" t="s">
        <v>164</v>
      </c>
      <c r="T4092" t="s">
        <v>165</v>
      </c>
      <c r="U4092" t="s">
        <v>151</v>
      </c>
      <c r="V4092" t="s">
        <v>135</v>
      </c>
      <c r="W4092" t="s">
        <v>136</v>
      </c>
      <c r="X4092" t="s">
        <v>1945</v>
      </c>
      <c r="Y4092" s="94">
        <v>0</v>
      </c>
      <c r="Z4092" s="94">
        <v>50000</v>
      </c>
      <c r="AA4092" s="94">
        <v>0</v>
      </c>
      <c r="AB4092" s="94">
        <v>0</v>
      </c>
      <c r="AC4092">
        <f t="shared" si="126"/>
        <v>3000</v>
      </c>
      <c r="AD4092" t="str">
        <f t="shared" si="127"/>
        <v>308</v>
      </c>
    </row>
    <row r="4093" spans="1:30" hidden="1" x14ac:dyDescent="0.25">
      <c r="A4093" t="s">
        <v>1942</v>
      </c>
      <c r="B4093" t="s">
        <v>1836</v>
      </c>
      <c r="C4093" t="s">
        <v>470</v>
      </c>
      <c r="D4093" t="s">
        <v>512</v>
      </c>
      <c r="E4093" t="s">
        <v>122</v>
      </c>
      <c r="F4093" t="s">
        <v>159</v>
      </c>
      <c r="G4093" t="s">
        <v>160</v>
      </c>
      <c r="H4093" t="s">
        <v>143</v>
      </c>
      <c r="I4093" t="s">
        <v>124</v>
      </c>
      <c r="J4093" t="s">
        <v>125</v>
      </c>
      <c r="K4093" t="s">
        <v>1943</v>
      </c>
      <c r="N4093" t="s">
        <v>1944</v>
      </c>
      <c r="O4093" t="s">
        <v>1840</v>
      </c>
      <c r="P4093" t="s">
        <v>472</v>
      </c>
      <c r="Q4093" t="s">
        <v>513</v>
      </c>
      <c r="R4093" t="s">
        <v>131</v>
      </c>
      <c r="S4093" t="s">
        <v>164</v>
      </c>
      <c r="T4093" t="s">
        <v>165</v>
      </c>
      <c r="U4093" t="s">
        <v>151</v>
      </c>
      <c r="V4093" t="s">
        <v>135</v>
      </c>
      <c r="W4093" t="s">
        <v>136</v>
      </c>
      <c r="X4093" t="s">
        <v>1945</v>
      </c>
      <c r="Y4093" s="94">
        <v>303522</v>
      </c>
      <c r="Z4093" s="94">
        <v>0</v>
      </c>
      <c r="AA4093" s="94">
        <v>0</v>
      </c>
      <c r="AB4093" s="94">
        <v>0</v>
      </c>
      <c r="AC4093">
        <f t="shared" si="126"/>
        <v>3000</v>
      </c>
      <c r="AD4093" t="str">
        <f t="shared" si="127"/>
        <v>308</v>
      </c>
    </row>
    <row r="4094" spans="1:30" hidden="1" x14ac:dyDescent="0.25">
      <c r="A4094" t="s">
        <v>1942</v>
      </c>
      <c r="B4094" t="s">
        <v>1836</v>
      </c>
      <c r="C4094" t="s">
        <v>470</v>
      </c>
      <c r="D4094" t="s">
        <v>264</v>
      </c>
      <c r="E4094" t="s">
        <v>122</v>
      </c>
      <c r="F4094" t="s">
        <v>159</v>
      </c>
      <c r="G4094" t="s">
        <v>160</v>
      </c>
      <c r="H4094" t="s">
        <v>143</v>
      </c>
      <c r="I4094" t="s">
        <v>124</v>
      </c>
      <c r="J4094" t="s">
        <v>125</v>
      </c>
      <c r="K4094" t="s">
        <v>1943</v>
      </c>
      <c r="N4094" t="s">
        <v>1944</v>
      </c>
      <c r="O4094" t="s">
        <v>1840</v>
      </c>
      <c r="P4094" t="s">
        <v>472</v>
      </c>
      <c r="Q4094" t="s">
        <v>265</v>
      </c>
      <c r="R4094" t="s">
        <v>131</v>
      </c>
      <c r="S4094" t="s">
        <v>164</v>
      </c>
      <c r="T4094" t="s">
        <v>165</v>
      </c>
      <c r="U4094" t="s">
        <v>151</v>
      </c>
      <c r="V4094" t="s">
        <v>135</v>
      </c>
      <c r="W4094" t="s">
        <v>136</v>
      </c>
      <c r="X4094" t="s">
        <v>1945</v>
      </c>
      <c r="Y4094" s="94">
        <v>588750</v>
      </c>
      <c r="Z4094" s="94">
        <v>730132.41999999993</v>
      </c>
      <c r="AA4094" s="94">
        <v>0</v>
      </c>
      <c r="AB4094" s="94">
        <v>0</v>
      </c>
      <c r="AC4094">
        <f t="shared" si="126"/>
        <v>3000</v>
      </c>
      <c r="AD4094" t="str">
        <f t="shared" si="127"/>
        <v>308</v>
      </c>
    </row>
    <row r="4095" spans="1:30" hidden="1" x14ac:dyDescent="0.25">
      <c r="A4095" t="s">
        <v>1942</v>
      </c>
      <c r="B4095" t="s">
        <v>1836</v>
      </c>
      <c r="C4095" t="s">
        <v>470</v>
      </c>
      <c r="D4095" t="s">
        <v>270</v>
      </c>
      <c r="E4095" t="s">
        <v>122</v>
      </c>
      <c r="F4095" t="s">
        <v>159</v>
      </c>
      <c r="G4095" t="s">
        <v>160</v>
      </c>
      <c r="H4095" t="s">
        <v>143</v>
      </c>
      <c r="I4095" t="s">
        <v>124</v>
      </c>
      <c r="J4095" t="s">
        <v>125</v>
      </c>
      <c r="K4095" t="s">
        <v>1943</v>
      </c>
      <c r="N4095" t="s">
        <v>1944</v>
      </c>
      <c r="O4095" t="s">
        <v>1840</v>
      </c>
      <c r="P4095" t="s">
        <v>472</v>
      </c>
      <c r="Q4095" t="s">
        <v>271</v>
      </c>
      <c r="R4095" t="s">
        <v>131</v>
      </c>
      <c r="S4095" t="s">
        <v>164</v>
      </c>
      <c r="T4095" t="s">
        <v>165</v>
      </c>
      <c r="U4095" t="s">
        <v>151</v>
      </c>
      <c r="V4095" t="s">
        <v>135</v>
      </c>
      <c r="W4095" t="s">
        <v>136</v>
      </c>
      <c r="X4095" t="s">
        <v>1945</v>
      </c>
      <c r="Y4095" s="94">
        <v>0</v>
      </c>
      <c r="Z4095" s="94">
        <v>118921.92000000001</v>
      </c>
      <c r="AA4095" s="94">
        <v>0</v>
      </c>
      <c r="AB4095" s="94">
        <v>0</v>
      </c>
      <c r="AC4095">
        <f t="shared" si="126"/>
        <v>3000</v>
      </c>
      <c r="AD4095" t="str">
        <f t="shared" si="127"/>
        <v>308</v>
      </c>
    </row>
    <row r="4096" spans="1:30" hidden="1" x14ac:dyDescent="0.25">
      <c r="A4096" t="s">
        <v>1942</v>
      </c>
      <c r="B4096" t="s">
        <v>1836</v>
      </c>
      <c r="C4096" t="s">
        <v>470</v>
      </c>
      <c r="D4096" t="s">
        <v>272</v>
      </c>
      <c r="E4096" t="s">
        <v>122</v>
      </c>
      <c r="F4096" t="s">
        <v>159</v>
      </c>
      <c r="G4096" t="s">
        <v>160</v>
      </c>
      <c r="H4096" t="s">
        <v>143</v>
      </c>
      <c r="I4096" t="s">
        <v>124</v>
      </c>
      <c r="J4096" t="s">
        <v>125</v>
      </c>
      <c r="K4096" t="s">
        <v>1943</v>
      </c>
      <c r="N4096" t="s">
        <v>1944</v>
      </c>
      <c r="O4096" t="s">
        <v>1840</v>
      </c>
      <c r="P4096" t="s">
        <v>472</v>
      </c>
      <c r="Q4096" t="s">
        <v>273</v>
      </c>
      <c r="R4096" t="s">
        <v>131</v>
      </c>
      <c r="S4096" t="s">
        <v>164</v>
      </c>
      <c r="T4096" t="s">
        <v>165</v>
      </c>
      <c r="U4096" t="s">
        <v>151</v>
      </c>
      <c r="V4096" t="s">
        <v>135</v>
      </c>
      <c r="W4096" t="s">
        <v>136</v>
      </c>
      <c r="X4096" t="s">
        <v>1945</v>
      </c>
      <c r="Y4096" s="94">
        <v>0</v>
      </c>
      <c r="Z4096" s="94">
        <v>100000</v>
      </c>
      <c r="AA4096" s="94">
        <v>0</v>
      </c>
      <c r="AB4096" s="94">
        <v>0</v>
      </c>
      <c r="AC4096">
        <f t="shared" si="126"/>
        <v>3000</v>
      </c>
      <c r="AD4096" t="str">
        <f t="shared" si="127"/>
        <v>308</v>
      </c>
    </row>
    <row r="4097" spans="1:30" hidden="1" x14ac:dyDescent="0.25">
      <c r="A4097" t="s">
        <v>1942</v>
      </c>
      <c r="B4097" t="s">
        <v>1836</v>
      </c>
      <c r="C4097" t="s">
        <v>470</v>
      </c>
      <c r="D4097" t="s">
        <v>276</v>
      </c>
      <c r="E4097" t="s">
        <v>122</v>
      </c>
      <c r="F4097" t="s">
        <v>159</v>
      </c>
      <c r="G4097" t="s">
        <v>160</v>
      </c>
      <c r="H4097" t="s">
        <v>143</v>
      </c>
      <c r="I4097" t="s">
        <v>124</v>
      </c>
      <c r="J4097" t="s">
        <v>125</v>
      </c>
      <c r="K4097" t="s">
        <v>1943</v>
      </c>
      <c r="N4097" t="s">
        <v>1944</v>
      </c>
      <c r="O4097" t="s">
        <v>1840</v>
      </c>
      <c r="P4097" t="s">
        <v>472</v>
      </c>
      <c r="Q4097" t="s">
        <v>277</v>
      </c>
      <c r="R4097" t="s">
        <v>131</v>
      </c>
      <c r="S4097" t="s">
        <v>164</v>
      </c>
      <c r="T4097" t="s">
        <v>165</v>
      </c>
      <c r="U4097" t="s">
        <v>151</v>
      </c>
      <c r="V4097" t="s">
        <v>135</v>
      </c>
      <c r="W4097" t="s">
        <v>136</v>
      </c>
      <c r="X4097" t="s">
        <v>1945</v>
      </c>
      <c r="Y4097" s="94">
        <v>0</v>
      </c>
      <c r="Z4097" s="94">
        <v>250000</v>
      </c>
      <c r="AA4097" s="94">
        <v>0</v>
      </c>
      <c r="AB4097" s="94">
        <v>0</v>
      </c>
      <c r="AC4097">
        <f t="shared" si="126"/>
        <v>3000</v>
      </c>
      <c r="AD4097" t="str">
        <f t="shared" si="127"/>
        <v>308</v>
      </c>
    </row>
    <row r="4098" spans="1:30" hidden="1" x14ac:dyDescent="0.25">
      <c r="A4098" t="s">
        <v>1942</v>
      </c>
      <c r="B4098" t="s">
        <v>1836</v>
      </c>
      <c r="C4098" t="s">
        <v>470</v>
      </c>
      <c r="D4098" t="s">
        <v>738</v>
      </c>
      <c r="E4098" t="s">
        <v>122</v>
      </c>
      <c r="F4098" t="s">
        <v>159</v>
      </c>
      <c r="G4098" t="s">
        <v>160</v>
      </c>
      <c r="H4098" t="s">
        <v>143</v>
      </c>
      <c r="I4098" t="s">
        <v>124</v>
      </c>
      <c r="J4098" t="s">
        <v>125</v>
      </c>
      <c r="K4098" t="s">
        <v>1943</v>
      </c>
      <c r="N4098" t="s">
        <v>1944</v>
      </c>
      <c r="O4098" t="s">
        <v>1840</v>
      </c>
      <c r="P4098" t="s">
        <v>472</v>
      </c>
      <c r="Q4098" t="s">
        <v>739</v>
      </c>
      <c r="R4098" t="s">
        <v>131</v>
      </c>
      <c r="S4098" t="s">
        <v>164</v>
      </c>
      <c r="T4098" t="s">
        <v>165</v>
      </c>
      <c r="U4098" t="s">
        <v>151</v>
      </c>
      <c r="V4098" t="s">
        <v>135</v>
      </c>
      <c r="W4098" t="s">
        <v>136</v>
      </c>
      <c r="X4098" t="s">
        <v>1945</v>
      </c>
      <c r="Y4098" s="94">
        <v>0</v>
      </c>
      <c r="Z4098" s="94">
        <v>10000</v>
      </c>
      <c r="AA4098" s="94">
        <v>0</v>
      </c>
      <c r="AB4098" s="94">
        <v>0</v>
      </c>
      <c r="AC4098">
        <f t="shared" si="126"/>
        <v>3000</v>
      </c>
      <c r="AD4098" t="str">
        <f t="shared" si="127"/>
        <v>308</v>
      </c>
    </row>
    <row r="4099" spans="1:30" hidden="1" x14ac:dyDescent="0.25">
      <c r="A4099" t="s">
        <v>1942</v>
      </c>
      <c r="B4099" t="s">
        <v>1836</v>
      </c>
      <c r="C4099" t="s">
        <v>470</v>
      </c>
      <c r="D4099" t="s">
        <v>278</v>
      </c>
      <c r="E4099" t="s">
        <v>122</v>
      </c>
      <c r="F4099" t="s">
        <v>159</v>
      </c>
      <c r="G4099" t="s">
        <v>160</v>
      </c>
      <c r="H4099" t="s">
        <v>143</v>
      </c>
      <c r="I4099" t="s">
        <v>124</v>
      </c>
      <c r="J4099" t="s">
        <v>125</v>
      </c>
      <c r="K4099" t="s">
        <v>1943</v>
      </c>
      <c r="N4099" t="s">
        <v>1944</v>
      </c>
      <c r="O4099" t="s">
        <v>1840</v>
      </c>
      <c r="P4099" t="s">
        <v>472</v>
      </c>
      <c r="Q4099" t="s">
        <v>279</v>
      </c>
      <c r="R4099" t="s">
        <v>131</v>
      </c>
      <c r="S4099" t="s">
        <v>164</v>
      </c>
      <c r="T4099" t="s">
        <v>165</v>
      </c>
      <c r="U4099" t="s">
        <v>151</v>
      </c>
      <c r="V4099" t="s">
        <v>135</v>
      </c>
      <c r="W4099" t="s">
        <v>136</v>
      </c>
      <c r="X4099" t="s">
        <v>1945</v>
      </c>
      <c r="Y4099" s="94">
        <v>235500</v>
      </c>
      <c r="Z4099" s="94">
        <v>435750</v>
      </c>
      <c r="AA4099" s="94">
        <v>0</v>
      </c>
      <c r="AB4099" s="94">
        <v>0</v>
      </c>
      <c r="AC4099">
        <f t="shared" ref="AC4099:AC4162" si="128">MID(D4099,1,1)*1000</f>
        <v>3000</v>
      </c>
      <c r="AD4099" t="str">
        <f t="shared" ref="AD4099:AD4162" si="129">MID(A4099,6,3)</f>
        <v>308</v>
      </c>
    </row>
    <row r="4100" spans="1:30" hidden="1" x14ac:dyDescent="0.25">
      <c r="A4100" t="s">
        <v>1942</v>
      </c>
      <c r="B4100" t="s">
        <v>1836</v>
      </c>
      <c r="C4100" t="s">
        <v>470</v>
      </c>
      <c r="D4100" t="s">
        <v>280</v>
      </c>
      <c r="E4100" t="s">
        <v>122</v>
      </c>
      <c r="F4100" t="s">
        <v>159</v>
      </c>
      <c r="G4100" t="s">
        <v>160</v>
      </c>
      <c r="H4100" t="s">
        <v>143</v>
      </c>
      <c r="I4100" t="s">
        <v>124</v>
      </c>
      <c r="J4100" t="s">
        <v>125</v>
      </c>
      <c r="K4100" t="s">
        <v>1943</v>
      </c>
      <c r="N4100" t="s">
        <v>1944</v>
      </c>
      <c r="O4100" t="s">
        <v>1840</v>
      </c>
      <c r="P4100" t="s">
        <v>472</v>
      </c>
      <c r="Q4100" t="s">
        <v>281</v>
      </c>
      <c r="R4100" t="s">
        <v>131</v>
      </c>
      <c r="S4100" t="s">
        <v>164</v>
      </c>
      <c r="T4100" t="s">
        <v>165</v>
      </c>
      <c r="U4100" t="s">
        <v>151</v>
      </c>
      <c r="V4100" t="s">
        <v>135</v>
      </c>
      <c r="W4100" t="s">
        <v>136</v>
      </c>
      <c r="X4100" t="s">
        <v>1945</v>
      </c>
      <c r="Y4100" s="94">
        <v>235500</v>
      </c>
      <c r="Z4100" s="94">
        <v>105793.65999999999</v>
      </c>
      <c r="AA4100" s="94">
        <v>0</v>
      </c>
      <c r="AB4100" s="94">
        <v>0</v>
      </c>
      <c r="AC4100">
        <f t="shared" si="128"/>
        <v>3000</v>
      </c>
      <c r="AD4100" t="str">
        <f t="shared" si="129"/>
        <v>308</v>
      </c>
    </row>
    <row r="4101" spans="1:30" hidden="1" x14ac:dyDescent="0.25">
      <c r="A4101" t="s">
        <v>1942</v>
      </c>
      <c r="B4101" t="s">
        <v>1836</v>
      </c>
      <c r="C4101" t="s">
        <v>470</v>
      </c>
      <c r="D4101" t="s">
        <v>498</v>
      </c>
      <c r="E4101" t="s">
        <v>122</v>
      </c>
      <c r="F4101" t="s">
        <v>159</v>
      </c>
      <c r="G4101" t="s">
        <v>160</v>
      </c>
      <c r="H4101" t="s">
        <v>143</v>
      </c>
      <c r="I4101" t="s">
        <v>124</v>
      </c>
      <c r="J4101" t="s">
        <v>125</v>
      </c>
      <c r="K4101" t="s">
        <v>1943</v>
      </c>
      <c r="N4101" t="s">
        <v>1944</v>
      </c>
      <c r="O4101" t="s">
        <v>1840</v>
      </c>
      <c r="P4101" t="s">
        <v>472</v>
      </c>
      <c r="Q4101" t="s">
        <v>499</v>
      </c>
      <c r="R4101" t="s">
        <v>131</v>
      </c>
      <c r="S4101" t="s">
        <v>164</v>
      </c>
      <c r="T4101" t="s">
        <v>165</v>
      </c>
      <c r="U4101" t="s">
        <v>151</v>
      </c>
      <c r="V4101" t="s">
        <v>135</v>
      </c>
      <c r="W4101" t="s">
        <v>136</v>
      </c>
      <c r="X4101" t="s">
        <v>1945</v>
      </c>
      <c r="Y4101" s="94">
        <v>384000</v>
      </c>
      <c r="Z4101" s="94">
        <v>0</v>
      </c>
      <c r="AA4101" s="94">
        <v>0</v>
      </c>
      <c r="AB4101" s="94">
        <v>0</v>
      </c>
      <c r="AC4101">
        <f t="shared" si="128"/>
        <v>3000</v>
      </c>
      <c r="AD4101" t="str">
        <f t="shared" si="129"/>
        <v>308</v>
      </c>
    </row>
    <row r="4102" spans="1:30" hidden="1" x14ac:dyDescent="0.25">
      <c r="A4102" t="s">
        <v>1942</v>
      </c>
      <c r="B4102">
        <v>252</v>
      </c>
      <c r="C4102" t="s">
        <v>470</v>
      </c>
      <c r="D4102">
        <v>36101</v>
      </c>
      <c r="E4102" t="s">
        <v>122</v>
      </c>
      <c r="F4102" t="s">
        <v>159</v>
      </c>
      <c r="G4102" t="s">
        <v>160</v>
      </c>
      <c r="H4102" t="s">
        <v>143</v>
      </c>
      <c r="I4102" t="s">
        <v>124</v>
      </c>
      <c r="J4102" t="s">
        <v>125</v>
      </c>
      <c r="K4102" t="s">
        <v>1943</v>
      </c>
      <c r="N4102" t="s">
        <v>1944</v>
      </c>
      <c r="O4102" t="s">
        <v>1840</v>
      </c>
      <c r="P4102" t="s">
        <v>472</v>
      </c>
      <c r="Q4102" t="s">
        <v>499</v>
      </c>
      <c r="R4102" t="s">
        <v>131</v>
      </c>
      <c r="S4102" t="s">
        <v>164</v>
      </c>
      <c r="T4102" t="s">
        <v>165</v>
      </c>
      <c r="U4102" t="s">
        <v>151</v>
      </c>
      <c r="V4102" t="s">
        <v>135</v>
      </c>
      <c r="W4102" t="s">
        <v>136</v>
      </c>
      <c r="X4102" t="s">
        <v>1945</v>
      </c>
      <c r="Y4102" s="94">
        <v>0</v>
      </c>
      <c r="Z4102" s="94">
        <v>0</v>
      </c>
      <c r="AA4102" s="94">
        <v>384000</v>
      </c>
      <c r="AB4102" s="94">
        <v>384000</v>
      </c>
      <c r="AC4102">
        <f t="shared" si="128"/>
        <v>3000</v>
      </c>
      <c r="AD4102" t="str">
        <f t="shared" si="129"/>
        <v>308</v>
      </c>
    </row>
    <row r="4103" spans="1:30" hidden="1" x14ac:dyDescent="0.25">
      <c r="A4103" t="s">
        <v>1942</v>
      </c>
      <c r="B4103" t="s">
        <v>1836</v>
      </c>
      <c r="C4103" t="s">
        <v>470</v>
      </c>
      <c r="D4103" t="s">
        <v>1946</v>
      </c>
      <c r="E4103" t="s">
        <v>122</v>
      </c>
      <c r="F4103" t="s">
        <v>159</v>
      </c>
      <c r="G4103" t="s">
        <v>160</v>
      </c>
      <c r="H4103" t="s">
        <v>143</v>
      </c>
      <c r="I4103" t="s">
        <v>124</v>
      </c>
      <c r="J4103" t="s">
        <v>125</v>
      </c>
      <c r="K4103" t="s">
        <v>1943</v>
      </c>
      <c r="N4103" t="s">
        <v>1944</v>
      </c>
      <c r="O4103" t="s">
        <v>1840</v>
      </c>
      <c r="P4103" t="s">
        <v>472</v>
      </c>
      <c r="Q4103" t="s">
        <v>1947</v>
      </c>
      <c r="R4103" t="s">
        <v>131</v>
      </c>
      <c r="S4103" t="s">
        <v>164</v>
      </c>
      <c r="T4103" t="s">
        <v>165</v>
      </c>
      <c r="U4103" t="s">
        <v>151</v>
      </c>
      <c r="V4103" t="s">
        <v>135</v>
      </c>
      <c r="W4103" t="s">
        <v>136</v>
      </c>
      <c r="X4103" t="s">
        <v>1945</v>
      </c>
      <c r="Y4103" s="94">
        <v>47100</v>
      </c>
      <c r="Z4103" s="94">
        <v>0</v>
      </c>
      <c r="AA4103" s="94">
        <v>0</v>
      </c>
      <c r="AB4103" s="94">
        <v>0</v>
      </c>
      <c r="AC4103">
        <f t="shared" si="128"/>
        <v>3000</v>
      </c>
      <c r="AD4103" t="str">
        <f t="shared" si="129"/>
        <v>308</v>
      </c>
    </row>
    <row r="4104" spans="1:30" hidden="1" x14ac:dyDescent="0.25">
      <c r="A4104" t="s">
        <v>1942</v>
      </c>
      <c r="B4104" t="s">
        <v>1836</v>
      </c>
      <c r="C4104" t="s">
        <v>470</v>
      </c>
      <c r="D4104" t="s">
        <v>1264</v>
      </c>
      <c r="E4104" t="s">
        <v>122</v>
      </c>
      <c r="F4104" t="s">
        <v>159</v>
      </c>
      <c r="G4104" t="s">
        <v>160</v>
      </c>
      <c r="H4104" t="s">
        <v>143</v>
      </c>
      <c r="I4104" t="s">
        <v>124</v>
      </c>
      <c r="J4104" t="s">
        <v>125</v>
      </c>
      <c r="K4104" t="s">
        <v>1943</v>
      </c>
      <c r="N4104" t="s">
        <v>1944</v>
      </c>
      <c r="O4104" t="s">
        <v>1840</v>
      </c>
      <c r="P4104" t="s">
        <v>472</v>
      </c>
      <c r="Q4104" t="s">
        <v>1265</v>
      </c>
      <c r="R4104" t="s">
        <v>131</v>
      </c>
      <c r="S4104" t="s">
        <v>164</v>
      </c>
      <c r="T4104" t="s">
        <v>165</v>
      </c>
      <c r="U4104" t="s">
        <v>151</v>
      </c>
      <c r="V4104" t="s">
        <v>135</v>
      </c>
      <c r="W4104" t="s">
        <v>136</v>
      </c>
      <c r="X4104" t="s">
        <v>1945</v>
      </c>
      <c r="Y4104" s="94">
        <v>62800</v>
      </c>
      <c r="Z4104" s="94">
        <v>0</v>
      </c>
      <c r="AA4104" s="94">
        <v>0</v>
      </c>
      <c r="AB4104" s="94">
        <v>0</v>
      </c>
      <c r="AC4104">
        <f t="shared" si="128"/>
        <v>3000</v>
      </c>
      <c r="AD4104" t="str">
        <f t="shared" si="129"/>
        <v>308</v>
      </c>
    </row>
    <row r="4105" spans="1:30" hidden="1" x14ac:dyDescent="0.25">
      <c r="A4105" t="s">
        <v>1942</v>
      </c>
      <c r="B4105" t="s">
        <v>1836</v>
      </c>
      <c r="C4105" t="s">
        <v>470</v>
      </c>
      <c r="D4105" t="s">
        <v>172</v>
      </c>
      <c r="E4105" t="s">
        <v>122</v>
      </c>
      <c r="F4105" t="s">
        <v>159</v>
      </c>
      <c r="G4105" t="s">
        <v>160</v>
      </c>
      <c r="H4105" t="s">
        <v>143</v>
      </c>
      <c r="I4105" t="s">
        <v>124</v>
      </c>
      <c r="J4105" t="s">
        <v>125</v>
      </c>
      <c r="K4105" t="s">
        <v>1943</v>
      </c>
      <c r="N4105" t="s">
        <v>1944</v>
      </c>
      <c r="O4105" t="s">
        <v>1840</v>
      </c>
      <c r="P4105" t="s">
        <v>472</v>
      </c>
      <c r="Q4105" t="s">
        <v>173</v>
      </c>
      <c r="R4105" t="s">
        <v>131</v>
      </c>
      <c r="S4105" t="s">
        <v>164</v>
      </c>
      <c r="T4105" t="s">
        <v>165</v>
      </c>
      <c r="U4105" t="s">
        <v>151</v>
      </c>
      <c r="V4105" t="s">
        <v>135</v>
      </c>
      <c r="W4105" t="s">
        <v>136</v>
      </c>
      <c r="X4105" t="s">
        <v>1945</v>
      </c>
      <c r="Y4105" s="94">
        <v>188400</v>
      </c>
      <c r="Z4105" s="94">
        <v>0</v>
      </c>
      <c r="AA4105" s="94">
        <v>0</v>
      </c>
      <c r="AB4105" s="94">
        <v>0</v>
      </c>
      <c r="AC4105">
        <f t="shared" si="128"/>
        <v>3000</v>
      </c>
      <c r="AD4105" t="str">
        <f t="shared" si="129"/>
        <v>308</v>
      </c>
    </row>
    <row r="4106" spans="1:30" hidden="1" x14ac:dyDescent="0.25">
      <c r="A4106" t="s">
        <v>1942</v>
      </c>
      <c r="B4106" t="s">
        <v>1836</v>
      </c>
      <c r="C4106" t="s">
        <v>470</v>
      </c>
      <c r="D4106" t="s">
        <v>174</v>
      </c>
      <c r="E4106" t="s">
        <v>122</v>
      </c>
      <c r="F4106" t="s">
        <v>159</v>
      </c>
      <c r="G4106" t="s">
        <v>160</v>
      </c>
      <c r="H4106" t="s">
        <v>143</v>
      </c>
      <c r="I4106" t="s">
        <v>124</v>
      </c>
      <c r="J4106" t="s">
        <v>125</v>
      </c>
      <c r="K4106" t="s">
        <v>1943</v>
      </c>
      <c r="N4106" t="s">
        <v>1944</v>
      </c>
      <c r="O4106" t="s">
        <v>1840</v>
      </c>
      <c r="P4106" t="s">
        <v>472</v>
      </c>
      <c r="Q4106" t="s">
        <v>175</v>
      </c>
      <c r="R4106" t="s">
        <v>131</v>
      </c>
      <c r="S4106" t="s">
        <v>164</v>
      </c>
      <c r="T4106" t="s">
        <v>165</v>
      </c>
      <c r="U4106" t="s">
        <v>151</v>
      </c>
      <c r="V4106" t="s">
        <v>135</v>
      </c>
      <c r="W4106" t="s">
        <v>136</v>
      </c>
      <c r="X4106" t="s">
        <v>1945</v>
      </c>
      <c r="Y4106" s="94">
        <v>58875</v>
      </c>
      <c r="Z4106" s="94">
        <v>1.5</v>
      </c>
      <c r="AA4106" s="94">
        <v>0</v>
      </c>
      <c r="AB4106" s="94">
        <v>0</v>
      </c>
      <c r="AC4106">
        <f t="shared" si="128"/>
        <v>3000</v>
      </c>
      <c r="AD4106" t="str">
        <f t="shared" si="129"/>
        <v>308</v>
      </c>
    </row>
    <row r="4107" spans="1:30" hidden="1" x14ac:dyDescent="0.25">
      <c r="A4107">
        <v>211213210108001</v>
      </c>
      <c r="B4107">
        <v>243</v>
      </c>
      <c r="C4107" t="s">
        <v>1948</v>
      </c>
      <c r="D4107">
        <v>41501</v>
      </c>
      <c r="E4107">
        <v>2</v>
      </c>
      <c r="F4107">
        <v>12</v>
      </c>
      <c r="G4107" t="s">
        <v>160</v>
      </c>
      <c r="H4107" t="s">
        <v>388</v>
      </c>
      <c r="I4107" t="s">
        <v>124</v>
      </c>
      <c r="J4107" t="s">
        <v>125</v>
      </c>
      <c r="K4107" t="s">
        <v>1949</v>
      </c>
      <c r="L4107" t="s">
        <v>1950</v>
      </c>
      <c r="N4107" t="s">
        <v>1951</v>
      </c>
      <c r="O4107" t="s">
        <v>504</v>
      </c>
      <c r="P4107" t="s">
        <v>912</v>
      </c>
      <c r="Q4107" t="s">
        <v>602</v>
      </c>
      <c r="R4107" t="s">
        <v>794</v>
      </c>
      <c r="S4107" t="s">
        <v>795</v>
      </c>
      <c r="T4107" t="s">
        <v>165</v>
      </c>
      <c r="U4107" t="s">
        <v>394</v>
      </c>
      <c r="V4107" t="s">
        <v>135</v>
      </c>
      <c r="W4107" t="s">
        <v>136</v>
      </c>
      <c r="X4107" t="s">
        <v>1952</v>
      </c>
      <c r="AA4107" s="94">
        <v>84850841.310000002</v>
      </c>
      <c r="AB4107" s="94">
        <v>84850841.310000002</v>
      </c>
      <c r="AC4107">
        <f t="shared" si="128"/>
        <v>4000</v>
      </c>
      <c r="AD4107" t="str">
        <f t="shared" si="129"/>
        <v>321</v>
      </c>
    </row>
    <row r="4108" spans="1:30" hidden="1" x14ac:dyDescent="0.25">
      <c r="A4108" t="s">
        <v>1942</v>
      </c>
      <c r="B4108" t="s">
        <v>1836</v>
      </c>
      <c r="C4108" t="s">
        <v>470</v>
      </c>
      <c r="D4108" t="s">
        <v>1953</v>
      </c>
      <c r="E4108" t="s">
        <v>122</v>
      </c>
      <c r="F4108" t="s">
        <v>159</v>
      </c>
      <c r="G4108" t="s">
        <v>160</v>
      </c>
      <c r="H4108">
        <v>19</v>
      </c>
      <c r="I4108" t="s">
        <v>124</v>
      </c>
      <c r="J4108" t="s">
        <v>125</v>
      </c>
      <c r="K4108" t="s">
        <v>1943</v>
      </c>
      <c r="N4108" t="s">
        <v>1944</v>
      </c>
      <c r="O4108" t="s">
        <v>1840</v>
      </c>
      <c r="P4108" t="s">
        <v>472</v>
      </c>
      <c r="Q4108" t="s">
        <v>1954</v>
      </c>
      <c r="R4108" t="s">
        <v>131</v>
      </c>
      <c r="S4108" t="s">
        <v>164</v>
      </c>
      <c r="T4108" t="s">
        <v>165</v>
      </c>
      <c r="U4108" t="s">
        <v>134</v>
      </c>
      <c r="V4108" t="s">
        <v>135</v>
      </c>
      <c r="W4108" t="s">
        <v>136</v>
      </c>
      <c r="X4108" t="s">
        <v>1945</v>
      </c>
      <c r="Y4108" s="94">
        <v>0</v>
      </c>
      <c r="Z4108" s="94">
        <v>0</v>
      </c>
      <c r="AA4108" s="94">
        <v>0</v>
      </c>
      <c r="AB4108" s="94">
        <v>0</v>
      </c>
      <c r="AC4108">
        <f t="shared" si="128"/>
        <v>5000</v>
      </c>
      <c r="AD4108" t="str">
        <f t="shared" si="129"/>
        <v>308</v>
      </c>
    </row>
    <row r="4109" spans="1:30" hidden="1" x14ac:dyDescent="0.25">
      <c r="A4109" t="s">
        <v>1942</v>
      </c>
      <c r="B4109" t="s">
        <v>1836</v>
      </c>
      <c r="C4109" t="s">
        <v>1955</v>
      </c>
      <c r="D4109" t="s">
        <v>813</v>
      </c>
      <c r="E4109" t="s">
        <v>122</v>
      </c>
      <c r="F4109" t="s">
        <v>159</v>
      </c>
      <c r="G4109" t="s">
        <v>160</v>
      </c>
      <c r="H4109">
        <v>19</v>
      </c>
      <c r="I4109" t="s">
        <v>124</v>
      </c>
      <c r="J4109" t="s">
        <v>125</v>
      </c>
      <c r="K4109" t="s">
        <v>1956</v>
      </c>
      <c r="N4109" t="s">
        <v>1944</v>
      </c>
      <c r="O4109" t="s">
        <v>1840</v>
      </c>
      <c r="P4109" t="s">
        <v>1957</v>
      </c>
      <c r="Q4109" t="s">
        <v>809</v>
      </c>
      <c r="R4109" t="s">
        <v>131</v>
      </c>
      <c r="S4109" t="s">
        <v>164</v>
      </c>
      <c r="T4109" t="s">
        <v>165</v>
      </c>
      <c r="U4109" t="s">
        <v>134</v>
      </c>
      <c r="V4109" t="s">
        <v>135</v>
      </c>
      <c r="W4109" t="s">
        <v>136</v>
      </c>
      <c r="X4109" t="s">
        <v>1958</v>
      </c>
      <c r="Y4109" s="94">
        <v>7200000</v>
      </c>
      <c r="Z4109" s="94">
        <v>0</v>
      </c>
      <c r="AA4109" s="94">
        <v>0</v>
      </c>
      <c r="AB4109" s="94">
        <v>0</v>
      </c>
      <c r="AC4109">
        <f t="shared" si="128"/>
        <v>7000</v>
      </c>
      <c r="AD4109" t="str">
        <f t="shared" si="129"/>
        <v>308</v>
      </c>
    </row>
    <row r="4110" spans="1:30" hidden="1" x14ac:dyDescent="0.25">
      <c r="A4110" s="97" t="s">
        <v>1959</v>
      </c>
      <c r="B4110" s="97" t="s">
        <v>1836</v>
      </c>
      <c r="C4110" s="97" t="s">
        <v>140</v>
      </c>
      <c r="D4110" s="97">
        <v>12101</v>
      </c>
      <c r="E4110" s="97" t="s">
        <v>122</v>
      </c>
      <c r="F4110" s="98">
        <v>15</v>
      </c>
      <c r="G4110" s="98" t="s">
        <v>142</v>
      </c>
      <c r="H4110" s="97">
        <v>19</v>
      </c>
      <c r="I4110" s="97" t="s">
        <v>124</v>
      </c>
      <c r="J4110" s="97" t="s">
        <v>125</v>
      </c>
      <c r="K4110" s="97" t="s">
        <v>1943</v>
      </c>
      <c r="L4110" s="97"/>
      <c r="M4110" s="97"/>
      <c r="N4110" s="97" t="s">
        <v>1960</v>
      </c>
      <c r="O4110" s="97" t="s">
        <v>1840</v>
      </c>
      <c r="P4110" s="97" t="s">
        <v>147</v>
      </c>
      <c r="Q4110" s="97" t="s">
        <v>182</v>
      </c>
      <c r="R4110" s="97" t="s">
        <v>131</v>
      </c>
      <c r="S4110" s="97" t="s">
        <v>149</v>
      </c>
      <c r="T4110" s="97" t="s">
        <v>150</v>
      </c>
      <c r="U4110" s="97" t="s">
        <v>134</v>
      </c>
      <c r="V4110" s="97" t="s">
        <v>135</v>
      </c>
      <c r="W4110" s="97" t="s">
        <v>136</v>
      </c>
      <c r="X4110" s="97" t="s">
        <v>1945</v>
      </c>
      <c r="Y4110" s="99">
        <v>0</v>
      </c>
      <c r="Z4110" s="99">
        <v>0</v>
      </c>
      <c r="AA4110" s="99">
        <v>14394385.820000004</v>
      </c>
      <c r="AB4110" s="99">
        <v>14394385.82</v>
      </c>
      <c r="AC4110">
        <f t="shared" si="128"/>
        <v>1000</v>
      </c>
      <c r="AD4110" t="str">
        <f t="shared" si="129"/>
        <v>308</v>
      </c>
    </row>
    <row r="4111" spans="1:30" hidden="1" x14ac:dyDescent="0.25">
      <c r="A4111" t="s">
        <v>1959</v>
      </c>
      <c r="B4111" t="s">
        <v>1836</v>
      </c>
      <c r="C4111" t="s">
        <v>470</v>
      </c>
      <c r="D4111">
        <v>21101</v>
      </c>
      <c r="E4111" t="s">
        <v>122</v>
      </c>
      <c r="F4111" t="s">
        <v>159</v>
      </c>
      <c r="G4111" t="s">
        <v>160</v>
      </c>
      <c r="H4111" t="s">
        <v>143</v>
      </c>
      <c r="I4111" t="s">
        <v>124</v>
      </c>
      <c r="J4111" t="s">
        <v>125</v>
      </c>
      <c r="K4111" t="s">
        <v>1943</v>
      </c>
      <c r="N4111" t="s">
        <v>1960</v>
      </c>
      <c r="O4111" t="s">
        <v>1840</v>
      </c>
      <c r="P4111" t="s">
        <v>472</v>
      </c>
      <c r="Q4111" t="s">
        <v>188</v>
      </c>
      <c r="R4111" t="s">
        <v>131</v>
      </c>
      <c r="S4111" t="s">
        <v>164</v>
      </c>
      <c r="T4111" t="s">
        <v>165</v>
      </c>
      <c r="U4111" t="s">
        <v>151</v>
      </c>
      <c r="V4111" t="s">
        <v>135</v>
      </c>
      <c r="W4111" t="s">
        <v>136</v>
      </c>
      <c r="X4111" t="s">
        <v>1945</v>
      </c>
      <c r="Y4111" s="94">
        <v>0</v>
      </c>
      <c r="Z4111" s="94">
        <v>0</v>
      </c>
      <c r="AA4111" s="94">
        <v>240000</v>
      </c>
      <c r="AB4111" s="94">
        <v>240000</v>
      </c>
      <c r="AC4111">
        <f t="shared" si="128"/>
        <v>2000</v>
      </c>
      <c r="AD4111" t="str">
        <f t="shared" si="129"/>
        <v>308</v>
      </c>
    </row>
    <row r="4112" spans="1:30" hidden="1" x14ac:dyDescent="0.25">
      <c r="A4112" t="s">
        <v>1959</v>
      </c>
      <c r="B4112" t="s">
        <v>1836</v>
      </c>
      <c r="C4112" t="s">
        <v>470</v>
      </c>
      <c r="D4112">
        <v>21401</v>
      </c>
      <c r="E4112" t="s">
        <v>122</v>
      </c>
      <c r="F4112" t="s">
        <v>159</v>
      </c>
      <c r="G4112" t="s">
        <v>160</v>
      </c>
      <c r="H4112" t="s">
        <v>143</v>
      </c>
      <c r="I4112" t="s">
        <v>124</v>
      </c>
      <c r="J4112" t="s">
        <v>125</v>
      </c>
      <c r="K4112" t="s">
        <v>1943</v>
      </c>
      <c r="N4112" t="s">
        <v>1960</v>
      </c>
      <c r="O4112" t="s">
        <v>1840</v>
      </c>
      <c r="P4112" t="s">
        <v>472</v>
      </c>
      <c r="Q4112" t="s">
        <v>193</v>
      </c>
      <c r="R4112" t="s">
        <v>131</v>
      </c>
      <c r="S4112" t="s">
        <v>164</v>
      </c>
      <c r="T4112" t="s">
        <v>165</v>
      </c>
      <c r="U4112" t="s">
        <v>151</v>
      </c>
      <c r="V4112" t="s">
        <v>135</v>
      </c>
      <c r="W4112" t="s">
        <v>136</v>
      </c>
      <c r="X4112" t="s">
        <v>1945</v>
      </c>
      <c r="Y4112" s="94">
        <v>0</v>
      </c>
      <c r="Z4112" s="94">
        <v>0</v>
      </c>
      <c r="AA4112" s="94">
        <v>300000</v>
      </c>
      <c r="AB4112" s="94">
        <v>300000</v>
      </c>
      <c r="AC4112">
        <f t="shared" si="128"/>
        <v>2000</v>
      </c>
      <c r="AD4112" t="str">
        <f t="shared" si="129"/>
        <v>308</v>
      </c>
    </row>
    <row r="4113" spans="1:30" hidden="1" x14ac:dyDescent="0.25">
      <c r="A4113" t="s">
        <v>1959</v>
      </c>
      <c r="B4113" t="s">
        <v>1836</v>
      </c>
      <c r="C4113" t="s">
        <v>470</v>
      </c>
      <c r="D4113">
        <v>21601</v>
      </c>
      <c r="E4113" t="s">
        <v>122</v>
      </c>
      <c r="F4113" t="s">
        <v>159</v>
      </c>
      <c r="G4113" t="s">
        <v>160</v>
      </c>
      <c r="H4113" t="s">
        <v>143</v>
      </c>
      <c r="I4113" t="s">
        <v>124</v>
      </c>
      <c r="J4113" t="s">
        <v>125</v>
      </c>
      <c r="K4113" t="s">
        <v>1943</v>
      </c>
      <c r="N4113" t="s">
        <v>1960</v>
      </c>
      <c r="O4113" t="s">
        <v>1840</v>
      </c>
      <c r="P4113" t="s">
        <v>472</v>
      </c>
      <c r="Q4113" t="s">
        <v>199</v>
      </c>
      <c r="R4113" t="s">
        <v>131</v>
      </c>
      <c r="S4113" t="s">
        <v>164</v>
      </c>
      <c r="T4113" t="s">
        <v>165</v>
      </c>
      <c r="U4113" t="s">
        <v>151</v>
      </c>
      <c r="V4113" t="s">
        <v>135</v>
      </c>
      <c r="W4113" t="s">
        <v>136</v>
      </c>
      <c r="X4113" t="s">
        <v>1945</v>
      </c>
      <c r="Y4113" s="94">
        <v>0</v>
      </c>
      <c r="Z4113" s="94">
        <v>0</v>
      </c>
      <c r="AA4113" s="94">
        <v>360000</v>
      </c>
      <c r="AB4113" s="94">
        <v>360000</v>
      </c>
      <c r="AC4113">
        <f t="shared" si="128"/>
        <v>2000</v>
      </c>
      <c r="AD4113" t="str">
        <f t="shared" si="129"/>
        <v>308</v>
      </c>
    </row>
    <row r="4114" spans="1:30" hidden="1" x14ac:dyDescent="0.25">
      <c r="A4114" t="s">
        <v>1959</v>
      </c>
      <c r="B4114" t="s">
        <v>1836</v>
      </c>
      <c r="C4114" t="s">
        <v>470</v>
      </c>
      <c r="D4114">
        <v>21701</v>
      </c>
      <c r="E4114" t="s">
        <v>122</v>
      </c>
      <c r="F4114" t="s">
        <v>159</v>
      </c>
      <c r="G4114" t="s">
        <v>160</v>
      </c>
      <c r="H4114" t="s">
        <v>143</v>
      </c>
      <c r="I4114" t="s">
        <v>124</v>
      </c>
      <c r="J4114" t="s">
        <v>125</v>
      </c>
      <c r="K4114" t="s">
        <v>1943</v>
      </c>
      <c r="N4114" t="s">
        <v>1960</v>
      </c>
      <c r="O4114" t="s">
        <v>1840</v>
      </c>
      <c r="P4114" t="s">
        <v>472</v>
      </c>
      <c r="Q4114" t="s">
        <v>751</v>
      </c>
      <c r="R4114" t="s">
        <v>131</v>
      </c>
      <c r="S4114" t="s">
        <v>164</v>
      </c>
      <c r="T4114" t="s">
        <v>165</v>
      </c>
      <c r="U4114" t="s">
        <v>151</v>
      </c>
      <c r="V4114" t="s">
        <v>135</v>
      </c>
      <c r="W4114" t="s">
        <v>136</v>
      </c>
      <c r="X4114" t="s">
        <v>1945</v>
      </c>
      <c r="Y4114" s="94">
        <v>0</v>
      </c>
      <c r="Z4114" s="94">
        <v>0</v>
      </c>
      <c r="AA4114" s="94">
        <v>300000</v>
      </c>
      <c r="AB4114" s="94">
        <v>300000</v>
      </c>
      <c r="AC4114">
        <f t="shared" si="128"/>
        <v>2000</v>
      </c>
      <c r="AD4114" t="str">
        <f t="shared" si="129"/>
        <v>308</v>
      </c>
    </row>
    <row r="4115" spans="1:30" hidden="1" x14ac:dyDescent="0.25">
      <c r="A4115" t="s">
        <v>1959</v>
      </c>
      <c r="B4115" t="s">
        <v>1836</v>
      </c>
      <c r="C4115" t="s">
        <v>470</v>
      </c>
      <c r="D4115">
        <v>22101</v>
      </c>
      <c r="E4115" t="s">
        <v>122</v>
      </c>
      <c r="F4115" t="s">
        <v>159</v>
      </c>
      <c r="G4115" t="s">
        <v>160</v>
      </c>
      <c r="H4115" t="s">
        <v>143</v>
      </c>
      <c r="I4115" t="s">
        <v>124</v>
      </c>
      <c r="J4115" t="s">
        <v>125</v>
      </c>
      <c r="K4115" t="s">
        <v>1943</v>
      </c>
      <c r="N4115" t="s">
        <v>1960</v>
      </c>
      <c r="O4115" t="s">
        <v>1840</v>
      </c>
      <c r="P4115" t="s">
        <v>472</v>
      </c>
      <c r="Q4115" t="s">
        <v>201</v>
      </c>
      <c r="R4115" t="s">
        <v>131</v>
      </c>
      <c r="S4115" t="s">
        <v>164</v>
      </c>
      <c r="T4115" t="s">
        <v>165</v>
      </c>
      <c r="U4115" t="s">
        <v>151</v>
      </c>
      <c r="V4115" t="s">
        <v>135</v>
      </c>
      <c r="W4115" t="s">
        <v>136</v>
      </c>
      <c r="X4115" t="s">
        <v>1945</v>
      </c>
      <c r="Y4115" s="94">
        <v>0</v>
      </c>
      <c r="Z4115" s="94">
        <v>0</v>
      </c>
      <c r="AA4115" s="94">
        <v>14239000</v>
      </c>
      <c r="AB4115" s="94">
        <v>14239000</v>
      </c>
      <c r="AC4115">
        <f t="shared" si="128"/>
        <v>2000</v>
      </c>
      <c r="AD4115" t="str">
        <f t="shared" si="129"/>
        <v>308</v>
      </c>
    </row>
    <row r="4116" spans="1:30" hidden="1" x14ac:dyDescent="0.25">
      <c r="A4116" t="s">
        <v>1959</v>
      </c>
      <c r="B4116" t="s">
        <v>1836</v>
      </c>
      <c r="C4116" t="s">
        <v>470</v>
      </c>
      <c r="D4116">
        <v>22301</v>
      </c>
      <c r="E4116" t="s">
        <v>122</v>
      </c>
      <c r="F4116" t="s">
        <v>159</v>
      </c>
      <c r="G4116" t="s">
        <v>160</v>
      </c>
      <c r="H4116" t="s">
        <v>143</v>
      </c>
      <c r="I4116" t="s">
        <v>124</v>
      </c>
      <c r="J4116" t="s">
        <v>125</v>
      </c>
      <c r="K4116" t="s">
        <v>1943</v>
      </c>
      <c r="N4116" t="s">
        <v>1960</v>
      </c>
      <c r="O4116" t="s">
        <v>1840</v>
      </c>
      <c r="P4116" t="s">
        <v>472</v>
      </c>
      <c r="Q4116" t="s">
        <v>203</v>
      </c>
      <c r="R4116" t="s">
        <v>131</v>
      </c>
      <c r="S4116" t="s">
        <v>164</v>
      </c>
      <c r="T4116" t="s">
        <v>165</v>
      </c>
      <c r="U4116" t="s">
        <v>151</v>
      </c>
      <c r="V4116" t="s">
        <v>135</v>
      </c>
      <c r="W4116" t="s">
        <v>136</v>
      </c>
      <c r="X4116" t="s">
        <v>1945</v>
      </c>
      <c r="Y4116" s="94">
        <v>0</v>
      </c>
      <c r="Z4116" s="94">
        <v>0</v>
      </c>
      <c r="AA4116" s="94">
        <v>1200000</v>
      </c>
      <c r="AB4116" s="94">
        <v>1200000</v>
      </c>
      <c r="AC4116">
        <f t="shared" si="128"/>
        <v>2000</v>
      </c>
      <c r="AD4116" t="str">
        <f t="shared" si="129"/>
        <v>308</v>
      </c>
    </row>
    <row r="4117" spans="1:30" hidden="1" x14ac:dyDescent="0.25">
      <c r="A4117" t="s">
        <v>1959</v>
      </c>
      <c r="B4117" t="s">
        <v>1836</v>
      </c>
      <c r="C4117" t="s">
        <v>470</v>
      </c>
      <c r="D4117">
        <v>24601</v>
      </c>
      <c r="E4117" t="s">
        <v>122</v>
      </c>
      <c r="F4117" t="s">
        <v>159</v>
      </c>
      <c r="G4117" t="s">
        <v>160</v>
      </c>
      <c r="H4117" t="s">
        <v>143</v>
      </c>
      <c r="I4117" t="s">
        <v>124</v>
      </c>
      <c r="J4117" t="s">
        <v>125</v>
      </c>
      <c r="K4117" t="s">
        <v>1943</v>
      </c>
      <c r="N4117" t="s">
        <v>1960</v>
      </c>
      <c r="O4117" t="s">
        <v>1840</v>
      </c>
      <c r="P4117" t="s">
        <v>472</v>
      </c>
      <c r="Q4117" t="s">
        <v>207</v>
      </c>
      <c r="R4117" t="s">
        <v>131</v>
      </c>
      <c r="S4117" t="s">
        <v>164</v>
      </c>
      <c r="T4117" t="s">
        <v>165</v>
      </c>
      <c r="U4117" t="s">
        <v>151</v>
      </c>
      <c r="V4117" t="s">
        <v>135</v>
      </c>
      <c r="W4117" t="s">
        <v>136</v>
      </c>
      <c r="X4117" t="s">
        <v>1945</v>
      </c>
      <c r="Y4117" s="94">
        <v>0</v>
      </c>
      <c r="Z4117" s="94">
        <v>0</v>
      </c>
      <c r="AA4117" s="94">
        <v>60000</v>
      </c>
      <c r="AB4117" s="94">
        <v>60000</v>
      </c>
      <c r="AC4117">
        <f t="shared" si="128"/>
        <v>2000</v>
      </c>
      <c r="AD4117" t="str">
        <f t="shared" si="129"/>
        <v>308</v>
      </c>
    </row>
    <row r="4118" spans="1:30" hidden="1" x14ac:dyDescent="0.25">
      <c r="A4118" t="s">
        <v>1959</v>
      </c>
      <c r="B4118" t="s">
        <v>1836</v>
      </c>
      <c r="C4118" t="s">
        <v>470</v>
      </c>
      <c r="D4118">
        <v>24801</v>
      </c>
      <c r="E4118" t="s">
        <v>122</v>
      </c>
      <c r="F4118" t="s">
        <v>159</v>
      </c>
      <c r="G4118" t="s">
        <v>160</v>
      </c>
      <c r="H4118" t="s">
        <v>143</v>
      </c>
      <c r="I4118" t="s">
        <v>124</v>
      </c>
      <c r="J4118" t="s">
        <v>125</v>
      </c>
      <c r="K4118" t="s">
        <v>1943</v>
      </c>
      <c r="N4118" t="s">
        <v>1960</v>
      </c>
      <c r="O4118" t="s">
        <v>1840</v>
      </c>
      <c r="P4118" t="s">
        <v>472</v>
      </c>
      <c r="Q4118" t="s">
        <v>306</v>
      </c>
      <c r="R4118" t="s">
        <v>131</v>
      </c>
      <c r="S4118" t="s">
        <v>164</v>
      </c>
      <c r="T4118" t="s">
        <v>165</v>
      </c>
      <c r="U4118" t="s">
        <v>151</v>
      </c>
      <c r="V4118" t="s">
        <v>135</v>
      </c>
      <c r="W4118" t="s">
        <v>136</v>
      </c>
      <c r="X4118" t="s">
        <v>1945</v>
      </c>
      <c r="Y4118" s="94">
        <v>0</v>
      </c>
      <c r="Z4118" s="94">
        <v>0</v>
      </c>
      <c r="AA4118" s="94">
        <v>120000</v>
      </c>
      <c r="AB4118" s="94">
        <v>120000</v>
      </c>
      <c r="AC4118">
        <f t="shared" si="128"/>
        <v>2000</v>
      </c>
      <c r="AD4118" t="str">
        <f t="shared" si="129"/>
        <v>308</v>
      </c>
    </row>
    <row r="4119" spans="1:30" hidden="1" x14ac:dyDescent="0.25">
      <c r="A4119" t="s">
        <v>1959</v>
      </c>
      <c r="B4119" t="s">
        <v>1836</v>
      </c>
      <c r="C4119" t="s">
        <v>470</v>
      </c>
      <c r="D4119">
        <v>25301</v>
      </c>
      <c r="E4119" t="s">
        <v>122</v>
      </c>
      <c r="F4119" t="s">
        <v>159</v>
      </c>
      <c r="G4119" t="s">
        <v>160</v>
      </c>
      <c r="H4119" t="s">
        <v>143</v>
      </c>
      <c r="I4119" t="s">
        <v>124</v>
      </c>
      <c r="J4119" t="s">
        <v>125</v>
      </c>
      <c r="K4119" t="s">
        <v>1943</v>
      </c>
      <c r="N4119" t="s">
        <v>1960</v>
      </c>
      <c r="O4119" t="s">
        <v>1840</v>
      </c>
      <c r="P4119" t="s">
        <v>472</v>
      </c>
      <c r="Q4119" t="s">
        <v>213</v>
      </c>
      <c r="R4119" t="s">
        <v>131</v>
      </c>
      <c r="S4119" t="s">
        <v>164</v>
      </c>
      <c r="T4119" t="s">
        <v>165</v>
      </c>
      <c r="U4119" t="s">
        <v>151</v>
      </c>
      <c r="V4119" t="s">
        <v>135</v>
      </c>
      <c r="W4119" t="s">
        <v>136</v>
      </c>
      <c r="X4119" t="s">
        <v>1945</v>
      </c>
      <c r="Y4119" s="94">
        <v>0</v>
      </c>
      <c r="Z4119" s="94">
        <v>0</v>
      </c>
      <c r="AA4119" s="94">
        <v>12000</v>
      </c>
      <c r="AB4119" s="94">
        <v>12000</v>
      </c>
      <c r="AC4119">
        <f t="shared" si="128"/>
        <v>2000</v>
      </c>
      <c r="AD4119" t="str">
        <f t="shared" si="129"/>
        <v>308</v>
      </c>
    </row>
    <row r="4120" spans="1:30" hidden="1" x14ac:dyDescent="0.25">
      <c r="A4120" t="s">
        <v>1959</v>
      </c>
      <c r="B4120" t="s">
        <v>1836</v>
      </c>
      <c r="C4120" t="s">
        <v>470</v>
      </c>
      <c r="D4120">
        <v>25401</v>
      </c>
      <c r="E4120" t="s">
        <v>122</v>
      </c>
      <c r="F4120" t="s">
        <v>159</v>
      </c>
      <c r="G4120" t="s">
        <v>160</v>
      </c>
      <c r="H4120" t="s">
        <v>143</v>
      </c>
      <c r="I4120" t="s">
        <v>124</v>
      </c>
      <c r="J4120" t="s">
        <v>125</v>
      </c>
      <c r="K4120" t="s">
        <v>1943</v>
      </c>
      <c r="N4120" t="s">
        <v>1960</v>
      </c>
      <c r="O4120" t="s">
        <v>1840</v>
      </c>
      <c r="P4120" t="s">
        <v>472</v>
      </c>
      <c r="Q4120" t="s">
        <v>403</v>
      </c>
      <c r="R4120" t="s">
        <v>131</v>
      </c>
      <c r="S4120" t="s">
        <v>164</v>
      </c>
      <c r="T4120" t="s">
        <v>165</v>
      </c>
      <c r="U4120" t="s">
        <v>151</v>
      </c>
      <c r="V4120" t="s">
        <v>135</v>
      </c>
      <c r="W4120" t="s">
        <v>136</v>
      </c>
      <c r="X4120" t="s">
        <v>1945</v>
      </c>
      <c r="Y4120" s="94">
        <v>0</v>
      </c>
      <c r="Z4120" s="94">
        <v>0</v>
      </c>
      <c r="AA4120" s="94">
        <v>36000</v>
      </c>
      <c r="AB4120" s="94">
        <v>36000</v>
      </c>
      <c r="AC4120">
        <f t="shared" si="128"/>
        <v>2000</v>
      </c>
      <c r="AD4120" t="str">
        <f t="shared" si="129"/>
        <v>308</v>
      </c>
    </row>
    <row r="4121" spans="1:30" hidden="1" x14ac:dyDescent="0.25">
      <c r="A4121" t="s">
        <v>1959</v>
      </c>
      <c r="B4121" t="s">
        <v>1836</v>
      </c>
      <c r="C4121" t="s">
        <v>470</v>
      </c>
      <c r="D4121">
        <v>25501</v>
      </c>
      <c r="E4121" t="s">
        <v>122</v>
      </c>
      <c r="F4121" t="s">
        <v>159</v>
      </c>
      <c r="G4121" t="s">
        <v>160</v>
      </c>
      <c r="H4121" t="s">
        <v>143</v>
      </c>
      <c r="I4121" t="s">
        <v>124</v>
      </c>
      <c r="J4121" t="s">
        <v>125</v>
      </c>
      <c r="K4121" t="s">
        <v>1943</v>
      </c>
      <c r="N4121" t="s">
        <v>1960</v>
      </c>
      <c r="O4121" t="s">
        <v>1840</v>
      </c>
      <c r="P4121" t="s">
        <v>472</v>
      </c>
      <c r="Q4121" t="s">
        <v>406</v>
      </c>
      <c r="R4121" t="s">
        <v>131</v>
      </c>
      <c r="S4121" t="s">
        <v>164</v>
      </c>
      <c r="T4121" t="s">
        <v>165</v>
      </c>
      <c r="U4121" t="s">
        <v>151</v>
      </c>
      <c r="V4121" t="s">
        <v>135</v>
      </c>
      <c r="W4121" t="s">
        <v>136</v>
      </c>
      <c r="X4121" t="s">
        <v>1945</v>
      </c>
      <c r="Y4121" s="94">
        <v>0</v>
      </c>
      <c r="Z4121" s="94">
        <v>0</v>
      </c>
      <c r="AA4121" s="94">
        <v>195000</v>
      </c>
      <c r="AB4121" s="94">
        <v>195000</v>
      </c>
      <c r="AC4121">
        <f t="shared" si="128"/>
        <v>2000</v>
      </c>
      <c r="AD4121" t="str">
        <f t="shared" si="129"/>
        <v>308</v>
      </c>
    </row>
    <row r="4122" spans="1:30" hidden="1" x14ac:dyDescent="0.25">
      <c r="A4122" t="s">
        <v>1959</v>
      </c>
      <c r="B4122" t="s">
        <v>1836</v>
      </c>
      <c r="C4122" t="s">
        <v>470</v>
      </c>
      <c r="D4122">
        <v>26101</v>
      </c>
      <c r="E4122" t="s">
        <v>122</v>
      </c>
      <c r="F4122" t="s">
        <v>159</v>
      </c>
      <c r="G4122" t="s">
        <v>160</v>
      </c>
      <c r="H4122" t="s">
        <v>143</v>
      </c>
      <c r="I4122" t="s">
        <v>124</v>
      </c>
      <c r="J4122" t="s">
        <v>125</v>
      </c>
      <c r="K4122" t="s">
        <v>1943</v>
      </c>
      <c r="N4122" t="s">
        <v>1960</v>
      </c>
      <c r="O4122" t="s">
        <v>1840</v>
      </c>
      <c r="P4122" t="s">
        <v>472</v>
      </c>
      <c r="Q4122" t="s">
        <v>215</v>
      </c>
      <c r="R4122" t="s">
        <v>131</v>
      </c>
      <c r="S4122" t="s">
        <v>164</v>
      </c>
      <c r="T4122" t="s">
        <v>165</v>
      </c>
      <c r="U4122" t="s">
        <v>151</v>
      </c>
      <c r="V4122" t="s">
        <v>135</v>
      </c>
      <c r="W4122" t="s">
        <v>136</v>
      </c>
      <c r="X4122" t="s">
        <v>1945</v>
      </c>
      <c r="Y4122" s="94">
        <v>0</v>
      </c>
      <c r="Z4122" s="94">
        <v>0</v>
      </c>
      <c r="AA4122" s="94">
        <v>180000</v>
      </c>
      <c r="AB4122" s="94">
        <v>180000</v>
      </c>
      <c r="AC4122">
        <f t="shared" si="128"/>
        <v>2000</v>
      </c>
      <c r="AD4122" t="str">
        <f t="shared" si="129"/>
        <v>308</v>
      </c>
    </row>
    <row r="4123" spans="1:30" hidden="1" x14ac:dyDescent="0.25">
      <c r="A4123" t="s">
        <v>1959</v>
      </c>
      <c r="B4123" t="s">
        <v>1836</v>
      </c>
      <c r="C4123" t="s">
        <v>470</v>
      </c>
      <c r="D4123">
        <v>27101</v>
      </c>
      <c r="E4123" t="s">
        <v>122</v>
      </c>
      <c r="F4123" t="s">
        <v>159</v>
      </c>
      <c r="G4123" t="s">
        <v>160</v>
      </c>
      <c r="H4123" t="s">
        <v>143</v>
      </c>
      <c r="I4123" t="s">
        <v>124</v>
      </c>
      <c r="J4123" t="s">
        <v>125</v>
      </c>
      <c r="K4123" t="s">
        <v>1943</v>
      </c>
      <c r="N4123" t="s">
        <v>1960</v>
      </c>
      <c r="O4123" t="s">
        <v>1840</v>
      </c>
      <c r="P4123" t="s">
        <v>472</v>
      </c>
      <c r="Q4123" t="s">
        <v>219</v>
      </c>
      <c r="R4123" t="s">
        <v>131</v>
      </c>
      <c r="S4123" t="s">
        <v>164</v>
      </c>
      <c r="T4123" t="s">
        <v>165</v>
      </c>
      <c r="U4123" t="s">
        <v>151</v>
      </c>
      <c r="V4123" t="s">
        <v>135</v>
      </c>
      <c r="W4123" t="s">
        <v>136</v>
      </c>
      <c r="X4123" t="s">
        <v>1945</v>
      </c>
      <c r="Y4123" s="94">
        <v>0</v>
      </c>
      <c r="Z4123" s="94">
        <v>0</v>
      </c>
      <c r="AA4123" s="94">
        <v>2356012.2000000002</v>
      </c>
      <c r="AB4123" s="94">
        <v>2356012.2000000002</v>
      </c>
      <c r="AC4123">
        <f t="shared" si="128"/>
        <v>2000</v>
      </c>
      <c r="AD4123" t="str">
        <f t="shared" si="129"/>
        <v>308</v>
      </c>
    </row>
    <row r="4124" spans="1:30" hidden="1" x14ac:dyDescent="0.25">
      <c r="A4124" t="s">
        <v>1959</v>
      </c>
      <c r="B4124" t="s">
        <v>1836</v>
      </c>
      <c r="C4124" t="s">
        <v>470</v>
      </c>
      <c r="D4124">
        <v>27301</v>
      </c>
      <c r="E4124" t="s">
        <v>122</v>
      </c>
      <c r="F4124" t="s">
        <v>159</v>
      </c>
      <c r="G4124" t="s">
        <v>160</v>
      </c>
      <c r="H4124" t="s">
        <v>143</v>
      </c>
      <c r="I4124" t="s">
        <v>124</v>
      </c>
      <c r="J4124" t="s">
        <v>125</v>
      </c>
      <c r="K4124" t="s">
        <v>1943</v>
      </c>
      <c r="N4124" t="s">
        <v>1960</v>
      </c>
      <c r="O4124" t="s">
        <v>1840</v>
      </c>
      <c r="P4124" t="s">
        <v>472</v>
      </c>
      <c r="Q4124" t="s">
        <v>1187</v>
      </c>
      <c r="R4124" t="s">
        <v>131</v>
      </c>
      <c r="S4124" t="s">
        <v>164</v>
      </c>
      <c r="T4124" t="s">
        <v>165</v>
      </c>
      <c r="U4124" t="s">
        <v>151</v>
      </c>
      <c r="V4124" t="s">
        <v>135</v>
      </c>
      <c r="W4124" t="s">
        <v>136</v>
      </c>
      <c r="X4124" t="s">
        <v>1945</v>
      </c>
      <c r="Y4124" s="94">
        <v>0</v>
      </c>
      <c r="Z4124" s="94">
        <v>0</v>
      </c>
      <c r="AA4124" s="94">
        <v>60000</v>
      </c>
      <c r="AB4124" s="94">
        <v>60000</v>
      </c>
      <c r="AC4124">
        <f t="shared" si="128"/>
        <v>2000</v>
      </c>
      <c r="AD4124" t="str">
        <f t="shared" si="129"/>
        <v>308</v>
      </c>
    </row>
    <row r="4125" spans="1:30" hidden="1" x14ac:dyDescent="0.25">
      <c r="A4125" t="s">
        <v>1959</v>
      </c>
      <c r="B4125" t="s">
        <v>1836</v>
      </c>
      <c r="C4125" t="s">
        <v>470</v>
      </c>
      <c r="D4125">
        <v>27401</v>
      </c>
      <c r="E4125" t="s">
        <v>122</v>
      </c>
      <c r="F4125" t="s">
        <v>159</v>
      </c>
      <c r="G4125" t="s">
        <v>160</v>
      </c>
      <c r="H4125" t="s">
        <v>143</v>
      </c>
      <c r="I4125" t="s">
        <v>124</v>
      </c>
      <c r="J4125" t="s">
        <v>125</v>
      </c>
      <c r="K4125" t="s">
        <v>1943</v>
      </c>
      <c r="N4125" t="s">
        <v>1960</v>
      </c>
      <c r="O4125" t="s">
        <v>1840</v>
      </c>
      <c r="P4125" t="s">
        <v>472</v>
      </c>
      <c r="Q4125" t="s">
        <v>223</v>
      </c>
      <c r="R4125" t="s">
        <v>131</v>
      </c>
      <c r="S4125" t="s">
        <v>164</v>
      </c>
      <c r="T4125" t="s">
        <v>165</v>
      </c>
      <c r="U4125" t="s">
        <v>151</v>
      </c>
      <c r="V4125" t="s">
        <v>135</v>
      </c>
      <c r="W4125" t="s">
        <v>136</v>
      </c>
      <c r="X4125" t="s">
        <v>1945</v>
      </c>
      <c r="Y4125" s="94">
        <v>0</v>
      </c>
      <c r="Z4125" s="94">
        <v>0</v>
      </c>
      <c r="AA4125" s="94">
        <v>120000</v>
      </c>
      <c r="AB4125" s="94">
        <v>120000</v>
      </c>
      <c r="AC4125">
        <f t="shared" si="128"/>
        <v>2000</v>
      </c>
      <c r="AD4125" t="str">
        <f t="shared" si="129"/>
        <v>308</v>
      </c>
    </row>
    <row r="4126" spans="1:30" hidden="1" x14ac:dyDescent="0.25">
      <c r="A4126" t="s">
        <v>1959</v>
      </c>
      <c r="B4126" t="s">
        <v>1836</v>
      </c>
      <c r="C4126" t="s">
        <v>470</v>
      </c>
      <c r="D4126">
        <v>29101</v>
      </c>
      <c r="E4126" t="s">
        <v>122</v>
      </c>
      <c r="F4126" t="s">
        <v>159</v>
      </c>
      <c r="G4126" t="s">
        <v>160</v>
      </c>
      <c r="H4126" t="s">
        <v>143</v>
      </c>
      <c r="I4126" t="s">
        <v>124</v>
      </c>
      <c r="J4126" t="s">
        <v>125</v>
      </c>
      <c r="K4126" t="s">
        <v>1943</v>
      </c>
      <c r="N4126" t="s">
        <v>1960</v>
      </c>
      <c r="O4126" t="s">
        <v>1840</v>
      </c>
      <c r="P4126" t="s">
        <v>472</v>
      </c>
      <c r="Q4126" t="s">
        <v>225</v>
      </c>
      <c r="R4126" t="s">
        <v>131</v>
      </c>
      <c r="S4126" t="s">
        <v>164</v>
      </c>
      <c r="T4126" t="s">
        <v>165</v>
      </c>
      <c r="U4126" t="s">
        <v>151</v>
      </c>
      <c r="V4126" t="s">
        <v>135</v>
      </c>
      <c r="W4126" t="s">
        <v>136</v>
      </c>
      <c r="X4126" t="s">
        <v>1945</v>
      </c>
      <c r="Y4126" s="94">
        <v>0</v>
      </c>
      <c r="Z4126" s="94">
        <v>0</v>
      </c>
      <c r="AA4126" s="94">
        <v>60000</v>
      </c>
      <c r="AB4126" s="94">
        <v>60000</v>
      </c>
      <c r="AC4126">
        <f t="shared" si="128"/>
        <v>2000</v>
      </c>
      <c r="AD4126" t="str">
        <f t="shared" si="129"/>
        <v>308</v>
      </c>
    </row>
    <row r="4127" spans="1:30" hidden="1" x14ac:dyDescent="0.25">
      <c r="A4127" t="s">
        <v>1959</v>
      </c>
      <c r="B4127" t="s">
        <v>1836</v>
      </c>
      <c r="C4127" t="s">
        <v>470</v>
      </c>
      <c r="D4127">
        <v>29201</v>
      </c>
      <c r="E4127" t="s">
        <v>122</v>
      </c>
      <c r="F4127" t="s">
        <v>159</v>
      </c>
      <c r="G4127" t="s">
        <v>160</v>
      </c>
      <c r="H4127" t="s">
        <v>143</v>
      </c>
      <c r="I4127" t="s">
        <v>124</v>
      </c>
      <c r="J4127" t="s">
        <v>125</v>
      </c>
      <c r="K4127" t="s">
        <v>1943</v>
      </c>
      <c r="N4127" t="s">
        <v>1960</v>
      </c>
      <c r="O4127" t="s">
        <v>1840</v>
      </c>
      <c r="P4127" t="s">
        <v>472</v>
      </c>
      <c r="Q4127" t="s">
        <v>227</v>
      </c>
      <c r="R4127" t="s">
        <v>131</v>
      </c>
      <c r="S4127" t="s">
        <v>164</v>
      </c>
      <c r="T4127" t="s">
        <v>165</v>
      </c>
      <c r="U4127" t="s">
        <v>151</v>
      </c>
      <c r="V4127" t="s">
        <v>135</v>
      </c>
      <c r="W4127" t="s">
        <v>136</v>
      </c>
      <c r="X4127" t="s">
        <v>1945</v>
      </c>
      <c r="Y4127" s="94">
        <v>0</v>
      </c>
      <c r="Z4127" s="94">
        <v>0</v>
      </c>
      <c r="AA4127" s="94">
        <v>60000</v>
      </c>
      <c r="AB4127" s="94">
        <v>60000</v>
      </c>
      <c r="AC4127">
        <f t="shared" si="128"/>
        <v>2000</v>
      </c>
      <c r="AD4127" t="str">
        <f t="shared" si="129"/>
        <v>308</v>
      </c>
    </row>
    <row r="4128" spans="1:30" hidden="1" x14ac:dyDescent="0.25">
      <c r="A4128" t="s">
        <v>1959</v>
      </c>
      <c r="B4128" t="s">
        <v>1836</v>
      </c>
      <c r="C4128" t="s">
        <v>470</v>
      </c>
      <c r="D4128">
        <v>29401</v>
      </c>
      <c r="E4128" t="s">
        <v>122</v>
      </c>
      <c r="F4128" t="s">
        <v>159</v>
      </c>
      <c r="G4128" t="s">
        <v>160</v>
      </c>
      <c r="H4128" t="s">
        <v>143</v>
      </c>
      <c r="I4128" t="s">
        <v>124</v>
      </c>
      <c r="J4128" t="s">
        <v>125</v>
      </c>
      <c r="K4128" t="s">
        <v>1943</v>
      </c>
      <c r="N4128" t="s">
        <v>1960</v>
      </c>
      <c r="O4128" t="s">
        <v>1840</v>
      </c>
      <c r="P4128" t="s">
        <v>472</v>
      </c>
      <c r="Q4128" t="s">
        <v>231</v>
      </c>
      <c r="R4128" t="s">
        <v>131</v>
      </c>
      <c r="S4128" t="s">
        <v>164</v>
      </c>
      <c r="T4128" t="s">
        <v>165</v>
      </c>
      <c r="U4128" t="s">
        <v>151</v>
      </c>
      <c r="V4128" t="s">
        <v>135</v>
      </c>
      <c r="W4128" t="s">
        <v>136</v>
      </c>
      <c r="X4128" t="s">
        <v>1945</v>
      </c>
      <c r="Y4128" s="94">
        <v>0</v>
      </c>
      <c r="Z4128" s="94">
        <v>0</v>
      </c>
      <c r="AA4128" s="94">
        <v>36000</v>
      </c>
      <c r="AB4128" s="94">
        <v>36000</v>
      </c>
      <c r="AC4128">
        <f t="shared" si="128"/>
        <v>2000</v>
      </c>
      <c r="AD4128" t="str">
        <f t="shared" si="129"/>
        <v>308</v>
      </c>
    </row>
    <row r="4129" spans="1:30" hidden="1" x14ac:dyDescent="0.25">
      <c r="A4129" t="s">
        <v>1959</v>
      </c>
      <c r="B4129">
        <v>252</v>
      </c>
      <c r="C4129" t="s">
        <v>470</v>
      </c>
      <c r="D4129">
        <v>31101</v>
      </c>
      <c r="E4129" t="s">
        <v>122</v>
      </c>
      <c r="F4129" t="s">
        <v>159</v>
      </c>
      <c r="G4129" t="s">
        <v>160</v>
      </c>
      <c r="H4129" t="s">
        <v>143</v>
      </c>
      <c r="I4129" t="s">
        <v>124</v>
      </c>
      <c r="J4129" t="s">
        <v>125</v>
      </c>
      <c r="K4129" t="s">
        <v>1943</v>
      </c>
      <c r="N4129" t="s">
        <v>1960</v>
      </c>
      <c r="O4129" t="s">
        <v>1840</v>
      </c>
      <c r="P4129" t="s">
        <v>472</v>
      </c>
      <c r="Q4129" t="s">
        <v>235</v>
      </c>
      <c r="R4129" t="s">
        <v>131</v>
      </c>
      <c r="S4129" t="s">
        <v>164</v>
      </c>
      <c r="T4129" t="s">
        <v>165</v>
      </c>
      <c r="U4129" t="s">
        <v>151</v>
      </c>
      <c r="V4129" t="s">
        <v>135</v>
      </c>
      <c r="W4129" t="s">
        <v>136</v>
      </c>
      <c r="X4129" t="s">
        <v>1945</v>
      </c>
      <c r="Y4129" s="94">
        <v>0</v>
      </c>
      <c r="Z4129" s="94">
        <v>0</v>
      </c>
      <c r="AA4129" s="94">
        <v>180000</v>
      </c>
      <c r="AB4129" s="94">
        <v>180000</v>
      </c>
      <c r="AC4129">
        <f t="shared" si="128"/>
        <v>3000</v>
      </c>
      <c r="AD4129" t="str">
        <f t="shared" si="129"/>
        <v>308</v>
      </c>
    </row>
    <row r="4130" spans="1:30" hidden="1" x14ac:dyDescent="0.25">
      <c r="A4130" t="s">
        <v>1959</v>
      </c>
      <c r="B4130">
        <v>252</v>
      </c>
      <c r="C4130" t="s">
        <v>470</v>
      </c>
      <c r="D4130">
        <v>31201</v>
      </c>
      <c r="E4130" t="s">
        <v>122</v>
      </c>
      <c r="F4130" t="s">
        <v>159</v>
      </c>
      <c r="G4130" t="s">
        <v>160</v>
      </c>
      <c r="H4130" t="s">
        <v>143</v>
      </c>
      <c r="I4130" t="s">
        <v>124</v>
      </c>
      <c r="J4130" t="s">
        <v>125</v>
      </c>
      <c r="K4130" t="s">
        <v>1943</v>
      </c>
      <c r="N4130" t="s">
        <v>1960</v>
      </c>
      <c r="O4130" t="s">
        <v>1840</v>
      </c>
      <c r="P4130" t="s">
        <v>472</v>
      </c>
      <c r="Q4130" t="s">
        <v>237</v>
      </c>
      <c r="R4130" t="s">
        <v>131</v>
      </c>
      <c r="S4130" t="s">
        <v>164</v>
      </c>
      <c r="T4130" t="s">
        <v>165</v>
      </c>
      <c r="U4130" t="s">
        <v>151</v>
      </c>
      <c r="V4130" t="s">
        <v>135</v>
      </c>
      <c r="W4130" t="s">
        <v>136</v>
      </c>
      <c r="X4130" t="s">
        <v>1945</v>
      </c>
      <c r="Y4130" s="94">
        <v>0</v>
      </c>
      <c r="Z4130" s="94">
        <v>0</v>
      </c>
      <c r="AA4130" s="94">
        <v>120000</v>
      </c>
      <c r="AB4130" s="94">
        <v>120000</v>
      </c>
      <c r="AC4130">
        <f t="shared" si="128"/>
        <v>3000</v>
      </c>
      <c r="AD4130" t="str">
        <f t="shared" si="129"/>
        <v>308</v>
      </c>
    </row>
    <row r="4131" spans="1:30" hidden="1" x14ac:dyDescent="0.25">
      <c r="A4131" t="s">
        <v>1959</v>
      </c>
      <c r="B4131">
        <v>252</v>
      </c>
      <c r="C4131" t="s">
        <v>470</v>
      </c>
      <c r="D4131">
        <v>31301</v>
      </c>
      <c r="E4131" t="s">
        <v>122</v>
      </c>
      <c r="F4131" t="s">
        <v>159</v>
      </c>
      <c r="G4131" t="s">
        <v>160</v>
      </c>
      <c r="H4131" t="s">
        <v>143</v>
      </c>
      <c r="I4131" t="s">
        <v>124</v>
      </c>
      <c r="J4131" t="s">
        <v>125</v>
      </c>
      <c r="K4131" t="s">
        <v>1943</v>
      </c>
      <c r="N4131" t="s">
        <v>1960</v>
      </c>
      <c r="O4131" t="s">
        <v>1840</v>
      </c>
      <c r="P4131" t="s">
        <v>472</v>
      </c>
      <c r="Q4131" t="s">
        <v>239</v>
      </c>
      <c r="R4131" t="s">
        <v>131</v>
      </c>
      <c r="S4131" t="s">
        <v>164</v>
      </c>
      <c r="T4131" t="s">
        <v>165</v>
      </c>
      <c r="U4131" t="s">
        <v>151</v>
      </c>
      <c r="V4131" t="s">
        <v>135</v>
      </c>
      <c r="W4131" t="s">
        <v>136</v>
      </c>
      <c r="X4131" t="s">
        <v>1945</v>
      </c>
      <c r="Y4131" s="94">
        <v>0</v>
      </c>
      <c r="Z4131" s="94">
        <v>0</v>
      </c>
      <c r="AA4131" s="94">
        <v>30000</v>
      </c>
      <c r="AB4131" s="94">
        <v>30000</v>
      </c>
      <c r="AC4131">
        <f t="shared" si="128"/>
        <v>3000</v>
      </c>
      <c r="AD4131" t="str">
        <f t="shared" si="129"/>
        <v>308</v>
      </c>
    </row>
    <row r="4132" spans="1:30" hidden="1" x14ac:dyDescent="0.25">
      <c r="A4132" t="s">
        <v>1959</v>
      </c>
      <c r="B4132">
        <v>252</v>
      </c>
      <c r="C4132" t="s">
        <v>470</v>
      </c>
      <c r="D4132">
        <v>31401</v>
      </c>
      <c r="E4132" t="s">
        <v>122</v>
      </c>
      <c r="F4132" t="s">
        <v>159</v>
      </c>
      <c r="G4132" t="s">
        <v>160</v>
      </c>
      <c r="H4132" t="s">
        <v>143</v>
      </c>
      <c r="I4132" t="s">
        <v>124</v>
      </c>
      <c r="J4132" t="s">
        <v>125</v>
      </c>
      <c r="K4132" t="s">
        <v>1943</v>
      </c>
      <c r="N4132" t="s">
        <v>1960</v>
      </c>
      <c r="O4132" t="s">
        <v>1840</v>
      </c>
      <c r="P4132" t="s">
        <v>472</v>
      </c>
      <c r="Q4132" t="s">
        <v>163</v>
      </c>
      <c r="R4132" t="s">
        <v>131</v>
      </c>
      <c r="S4132" t="s">
        <v>164</v>
      </c>
      <c r="T4132" t="s">
        <v>165</v>
      </c>
      <c r="U4132" t="s">
        <v>151</v>
      </c>
      <c r="V4132" t="s">
        <v>135</v>
      </c>
      <c r="W4132" t="s">
        <v>136</v>
      </c>
      <c r="X4132" t="s">
        <v>1945</v>
      </c>
      <c r="Y4132" s="94">
        <v>0</v>
      </c>
      <c r="Z4132" s="94">
        <v>0</v>
      </c>
      <c r="AA4132" s="94">
        <v>60000</v>
      </c>
      <c r="AB4132" s="94">
        <v>60000</v>
      </c>
      <c r="AC4132">
        <f t="shared" si="128"/>
        <v>3000</v>
      </c>
      <c r="AD4132" t="str">
        <f t="shared" si="129"/>
        <v>308</v>
      </c>
    </row>
    <row r="4133" spans="1:30" hidden="1" x14ac:dyDescent="0.25">
      <c r="A4133" t="s">
        <v>1959</v>
      </c>
      <c r="B4133" t="s">
        <v>1836</v>
      </c>
      <c r="C4133" t="s">
        <v>470</v>
      </c>
      <c r="D4133">
        <v>32501</v>
      </c>
      <c r="E4133" t="s">
        <v>122</v>
      </c>
      <c r="F4133" t="s">
        <v>159</v>
      </c>
      <c r="G4133" t="s">
        <v>160</v>
      </c>
      <c r="H4133" t="s">
        <v>143</v>
      </c>
      <c r="I4133" t="s">
        <v>124</v>
      </c>
      <c r="J4133" t="s">
        <v>125</v>
      </c>
      <c r="K4133" t="s">
        <v>1943</v>
      </c>
      <c r="N4133" t="s">
        <v>1960</v>
      </c>
      <c r="O4133" t="s">
        <v>1840</v>
      </c>
      <c r="P4133" t="s">
        <v>472</v>
      </c>
      <c r="Q4133" t="s">
        <v>249</v>
      </c>
      <c r="R4133" t="s">
        <v>131</v>
      </c>
      <c r="S4133" t="s">
        <v>164</v>
      </c>
      <c r="T4133" t="s">
        <v>165</v>
      </c>
      <c r="U4133" t="s">
        <v>151</v>
      </c>
      <c r="V4133" t="s">
        <v>135</v>
      </c>
      <c r="W4133" t="s">
        <v>136</v>
      </c>
      <c r="X4133" t="s">
        <v>1945</v>
      </c>
      <c r="Y4133" s="94">
        <v>0</v>
      </c>
      <c r="Z4133" s="94">
        <v>0</v>
      </c>
      <c r="AA4133" s="94">
        <v>215760</v>
      </c>
      <c r="AB4133" s="94">
        <v>215760</v>
      </c>
      <c r="AC4133">
        <f t="shared" si="128"/>
        <v>3000</v>
      </c>
      <c r="AD4133" t="str">
        <f t="shared" si="129"/>
        <v>308</v>
      </c>
    </row>
    <row r="4134" spans="1:30" hidden="1" x14ac:dyDescent="0.25">
      <c r="A4134" t="s">
        <v>1959</v>
      </c>
      <c r="B4134" t="s">
        <v>1836</v>
      </c>
      <c r="C4134" t="s">
        <v>470</v>
      </c>
      <c r="D4134">
        <v>33101</v>
      </c>
      <c r="E4134" t="s">
        <v>122</v>
      </c>
      <c r="F4134" t="s">
        <v>159</v>
      </c>
      <c r="G4134" t="s">
        <v>160</v>
      </c>
      <c r="H4134" t="s">
        <v>143</v>
      </c>
      <c r="I4134" t="s">
        <v>124</v>
      </c>
      <c r="J4134" t="s">
        <v>125</v>
      </c>
      <c r="K4134" t="s">
        <v>1943</v>
      </c>
      <c r="N4134" t="s">
        <v>1960</v>
      </c>
      <c r="O4134" t="s">
        <v>1840</v>
      </c>
      <c r="P4134" t="s">
        <v>472</v>
      </c>
      <c r="Q4134" t="s">
        <v>727</v>
      </c>
      <c r="R4134" t="s">
        <v>131</v>
      </c>
      <c r="S4134" t="s">
        <v>164</v>
      </c>
      <c r="T4134" t="s">
        <v>165</v>
      </c>
      <c r="U4134" t="s">
        <v>151</v>
      </c>
      <c r="V4134" t="s">
        <v>135</v>
      </c>
      <c r="W4134" t="s">
        <v>136</v>
      </c>
      <c r="X4134" t="s">
        <v>1945</v>
      </c>
      <c r="Y4134" s="94">
        <v>0</v>
      </c>
      <c r="Z4134" s="94">
        <v>0</v>
      </c>
      <c r="AA4134" s="94">
        <v>600000</v>
      </c>
      <c r="AB4134" s="94">
        <v>600000</v>
      </c>
      <c r="AC4134">
        <f t="shared" si="128"/>
        <v>3000</v>
      </c>
      <c r="AD4134" t="str">
        <f t="shared" si="129"/>
        <v>308</v>
      </c>
    </row>
    <row r="4135" spans="1:30" hidden="1" x14ac:dyDescent="0.25">
      <c r="A4135" t="s">
        <v>1959</v>
      </c>
      <c r="B4135" t="s">
        <v>1836</v>
      </c>
      <c r="C4135" t="s">
        <v>470</v>
      </c>
      <c r="D4135">
        <v>33401</v>
      </c>
      <c r="E4135" t="s">
        <v>122</v>
      </c>
      <c r="F4135" t="s">
        <v>159</v>
      </c>
      <c r="G4135" t="s">
        <v>160</v>
      </c>
      <c r="H4135" t="s">
        <v>143</v>
      </c>
      <c r="I4135" t="s">
        <v>124</v>
      </c>
      <c r="J4135" t="s">
        <v>125</v>
      </c>
      <c r="K4135" t="s">
        <v>1943</v>
      </c>
      <c r="N4135" t="s">
        <v>1960</v>
      </c>
      <c r="O4135" t="s">
        <v>1840</v>
      </c>
      <c r="P4135" t="s">
        <v>472</v>
      </c>
      <c r="Q4135" t="s">
        <v>345</v>
      </c>
      <c r="R4135" t="s">
        <v>131</v>
      </c>
      <c r="S4135" t="s">
        <v>164</v>
      </c>
      <c r="T4135" t="s">
        <v>165</v>
      </c>
      <c r="U4135" t="s">
        <v>151</v>
      </c>
      <c r="V4135" t="s">
        <v>135</v>
      </c>
      <c r="W4135" t="s">
        <v>136</v>
      </c>
      <c r="X4135" t="s">
        <v>1945</v>
      </c>
      <c r="Y4135" s="94">
        <v>0</v>
      </c>
      <c r="Z4135" s="94">
        <v>0</v>
      </c>
      <c r="AA4135" s="94">
        <v>48000</v>
      </c>
      <c r="AB4135" s="94">
        <v>48000</v>
      </c>
      <c r="AC4135">
        <f t="shared" si="128"/>
        <v>3000</v>
      </c>
      <c r="AD4135" t="str">
        <f t="shared" si="129"/>
        <v>308</v>
      </c>
    </row>
    <row r="4136" spans="1:30" hidden="1" x14ac:dyDescent="0.25">
      <c r="A4136" t="s">
        <v>1959</v>
      </c>
      <c r="B4136" t="s">
        <v>1836</v>
      </c>
      <c r="C4136" t="s">
        <v>470</v>
      </c>
      <c r="D4136">
        <v>33801</v>
      </c>
      <c r="E4136" t="s">
        <v>122</v>
      </c>
      <c r="F4136" t="s">
        <v>159</v>
      </c>
      <c r="G4136" t="s">
        <v>160</v>
      </c>
      <c r="H4136" t="s">
        <v>143</v>
      </c>
      <c r="I4136" t="s">
        <v>124</v>
      </c>
      <c r="J4136" t="s">
        <v>125</v>
      </c>
      <c r="K4136" t="s">
        <v>1943</v>
      </c>
      <c r="N4136" t="s">
        <v>1960</v>
      </c>
      <c r="O4136" t="s">
        <v>1840</v>
      </c>
      <c r="P4136" t="s">
        <v>472</v>
      </c>
      <c r="Q4136" t="s">
        <v>513</v>
      </c>
      <c r="R4136" t="s">
        <v>131</v>
      </c>
      <c r="S4136" t="s">
        <v>164</v>
      </c>
      <c r="T4136" t="s">
        <v>165</v>
      </c>
      <c r="U4136" t="s">
        <v>151</v>
      </c>
      <c r="V4136" t="s">
        <v>135</v>
      </c>
      <c r="W4136" t="s">
        <v>136</v>
      </c>
      <c r="X4136" t="s">
        <v>1945</v>
      </c>
      <c r="Y4136" s="94">
        <v>0</v>
      </c>
      <c r="Z4136" s="94">
        <v>0</v>
      </c>
      <c r="AA4136" s="94">
        <v>150000</v>
      </c>
      <c r="AB4136" s="94">
        <v>150000</v>
      </c>
      <c r="AC4136">
        <f t="shared" si="128"/>
        <v>3000</v>
      </c>
      <c r="AD4136" t="str">
        <f t="shared" si="129"/>
        <v>308</v>
      </c>
    </row>
    <row r="4137" spans="1:30" hidden="1" x14ac:dyDescent="0.25">
      <c r="A4137" t="s">
        <v>1959</v>
      </c>
      <c r="B4137" t="s">
        <v>1836</v>
      </c>
      <c r="C4137" t="s">
        <v>470</v>
      </c>
      <c r="D4137">
        <v>33906</v>
      </c>
      <c r="E4137" t="s">
        <v>122</v>
      </c>
      <c r="F4137" t="s">
        <v>159</v>
      </c>
      <c r="G4137" t="s">
        <v>160</v>
      </c>
      <c r="H4137" t="s">
        <v>143</v>
      </c>
      <c r="I4137" t="s">
        <v>124</v>
      </c>
      <c r="J4137" t="s">
        <v>125</v>
      </c>
      <c r="K4137" t="s">
        <v>1943</v>
      </c>
      <c r="N4137" t="s">
        <v>1960</v>
      </c>
      <c r="O4137" t="s">
        <v>1840</v>
      </c>
      <c r="P4137" t="s">
        <v>472</v>
      </c>
      <c r="Q4137" t="s">
        <v>1613</v>
      </c>
      <c r="R4137" t="s">
        <v>131</v>
      </c>
      <c r="S4137" t="s">
        <v>164</v>
      </c>
      <c r="T4137" t="s">
        <v>165</v>
      </c>
      <c r="U4137" t="s">
        <v>151</v>
      </c>
      <c r="V4137" t="s">
        <v>135</v>
      </c>
      <c r="W4137" t="s">
        <v>136</v>
      </c>
      <c r="X4137" t="s">
        <v>1945</v>
      </c>
      <c r="Y4137" s="94">
        <v>0</v>
      </c>
      <c r="Z4137" s="94">
        <v>0</v>
      </c>
      <c r="AA4137" s="94">
        <v>40000</v>
      </c>
      <c r="AB4137" s="94">
        <v>40000</v>
      </c>
      <c r="AC4137">
        <f t="shared" si="128"/>
        <v>3000</v>
      </c>
      <c r="AD4137" t="str">
        <f t="shared" si="129"/>
        <v>308</v>
      </c>
    </row>
    <row r="4138" spans="1:30" hidden="1" x14ac:dyDescent="0.25">
      <c r="A4138" t="s">
        <v>1959</v>
      </c>
      <c r="B4138" t="s">
        <v>1836</v>
      </c>
      <c r="C4138" t="s">
        <v>470</v>
      </c>
      <c r="D4138">
        <v>35101</v>
      </c>
      <c r="E4138" t="s">
        <v>122</v>
      </c>
      <c r="F4138" t="s">
        <v>159</v>
      </c>
      <c r="G4138" t="s">
        <v>160</v>
      </c>
      <c r="H4138" t="s">
        <v>143</v>
      </c>
      <c r="I4138" t="s">
        <v>124</v>
      </c>
      <c r="J4138" t="s">
        <v>125</v>
      </c>
      <c r="K4138" t="s">
        <v>1943</v>
      </c>
      <c r="N4138" t="s">
        <v>1960</v>
      </c>
      <c r="O4138" t="s">
        <v>1840</v>
      </c>
      <c r="P4138" t="s">
        <v>472</v>
      </c>
      <c r="Q4138" t="s">
        <v>265</v>
      </c>
      <c r="R4138" t="s">
        <v>131</v>
      </c>
      <c r="S4138" t="s">
        <v>164</v>
      </c>
      <c r="T4138" t="s">
        <v>165</v>
      </c>
      <c r="U4138" t="s">
        <v>151</v>
      </c>
      <c r="V4138" t="s">
        <v>135</v>
      </c>
      <c r="W4138" t="s">
        <v>136</v>
      </c>
      <c r="X4138" t="s">
        <v>1945</v>
      </c>
      <c r="Y4138" s="94">
        <v>0</v>
      </c>
      <c r="Z4138" s="94">
        <v>0</v>
      </c>
      <c r="AA4138" s="94">
        <v>300000</v>
      </c>
      <c r="AB4138" s="94">
        <v>300000</v>
      </c>
      <c r="AC4138">
        <f t="shared" si="128"/>
        <v>3000</v>
      </c>
      <c r="AD4138" t="str">
        <f t="shared" si="129"/>
        <v>308</v>
      </c>
    </row>
    <row r="4139" spans="1:30" hidden="1" x14ac:dyDescent="0.25">
      <c r="A4139" t="s">
        <v>1959</v>
      </c>
      <c r="B4139" t="s">
        <v>1836</v>
      </c>
      <c r="C4139" t="s">
        <v>470</v>
      </c>
      <c r="D4139">
        <v>35301</v>
      </c>
      <c r="E4139" t="s">
        <v>122</v>
      </c>
      <c r="F4139" t="s">
        <v>159</v>
      </c>
      <c r="G4139" t="s">
        <v>160</v>
      </c>
      <c r="H4139" t="s">
        <v>143</v>
      </c>
      <c r="I4139" t="s">
        <v>124</v>
      </c>
      <c r="J4139" t="s">
        <v>125</v>
      </c>
      <c r="K4139" t="s">
        <v>1943</v>
      </c>
      <c r="N4139" t="s">
        <v>1960</v>
      </c>
      <c r="O4139" t="s">
        <v>1840</v>
      </c>
      <c r="P4139" t="s">
        <v>472</v>
      </c>
      <c r="Q4139" t="s">
        <v>271</v>
      </c>
      <c r="R4139" t="s">
        <v>131</v>
      </c>
      <c r="S4139" t="s">
        <v>164</v>
      </c>
      <c r="T4139" t="s">
        <v>165</v>
      </c>
      <c r="U4139" t="s">
        <v>151</v>
      </c>
      <c r="V4139" t="s">
        <v>135</v>
      </c>
      <c r="W4139" t="s">
        <v>136</v>
      </c>
      <c r="X4139" t="s">
        <v>1945</v>
      </c>
      <c r="Y4139" s="94">
        <v>0</v>
      </c>
      <c r="Z4139" s="94">
        <v>0</v>
      </c>
      <c r="AA4139" s="94">
        <v>60000</v>
      </c>
      <c r="AB4139" s="94">
        <v>60000</v>
      </c>
      <c r="AC4139">
        <f t="shared" si="128"/>
        <v>3000</v>
      </c>
      <c r="AD4139" t="str">
        <f t="shared" si="129"/>
        <v>308</v>
      </c>
    </row>
    <row r="4140" spans="1:30" hidden="1" x14ac:dyDescent="0.25">
      <c r="A4140" t="s">
        <v>1959</v>
      </c>
      <c r="B4140" t="s">
        <v>1836</v>
      </c>
      <c r="C4140" t="s">
        <v>470</v>
      </c>
      <c r="D4140">
        <v>35801</v>
      </c>
      <c r="E4140" t="s">
        <v>122</v>
      </c>
      <c r="F4140" t="s">
        <v>159</v>
      </c>
      <c r="G4140" t="s">
        <v>160</v>
      </c>
      <c r="H4140" t="s">
        <v>143</v>
      </c>
      <c r="I4140" t="s">
        <v>124</v>
      </c>
      <c r="J4140" t="s">
        <v>125</v>
      </c>
      <c r="K4140" t="s">
        <v>1943</v>
      </c>
      <c r="N4140" t="s">
        <v>1960</v>
      </c>
      <c r="O4140" t="s">
        <v>1840</v>
      </c>
      <c r="P4140" t="s">
        <v>472</v>
      </c>
      <c r="Q4140" t="s">
        <v>279</v>
      </c>
      <c r="R4140" t="s">
        <v>131</v>
      </c>
      <c r="S4140" t="s">
        <v>164</v>
      </c>
      <c r="T4140" t="s">
        <v>165</v>
      </c>
      <c r="U4140" t="s">
        <v>151</v>
      </c>
      <c r="V4140" t="s">
        <v>135</v>
      </c>
      <c r="W4140" t="s">
        <v>136</v>
      </c>
      <c r="X4140" t="s">
        <v>1945</v>
      </c>
      <c r="Y4140" s="94">
        <v>0</v>
      </c>
      <c r="Z4140" s="94">
        <v>0</v>
      </c>
      <c r="AA4140" s="94">
        <v>203232</v>
      </c>
      <c r="AB4140" s="94">
        <v>203232</v>
      </c>
      <c r="AC4140">
        <f t="shared" si="128"/>
        <v>3000</v>
      </c>
      <c r="AD4140" t="str">
        <f t="shared" si="129"/>
        <v>308</v>
      </c>
    </row>
    <row r="4141" spans="1:30" hidden="1" x14ac:dyDescent="0.25">
      <c r="A4141" t="s">
        <v>1959</v>
      </c>
      <c r="B4141" t="s">
        <v>1836</v>
      </c>
      <c r="C4141" t="s">
        <v>470</v>
      </c>
      <c r="D4141">
        <v>35901</v>
      </c>
      <c r="E4141" t="s">
        <v>122</v>
      </c>
      <c r="F4141" t="s">
        <v>159</v>
      </c>
      <c r="G4141" t="s">
        <v>160</v>
      </c>
      <c r="H4141" t="s">
        <v>143</v>
      </c>
      <c r="I4141" t="s">
        <v>124</v>
      </c>
      <c r="J4141" t="s">
        <v>125</v>
      </c>
      <c r="K4141" t="s">
        <v>1943</v>
      </c>
      <c r="N4141" t="s">
        <v>1960</v>
      </c>
      <c r="O4141" t="s">
        <v>1840</v>
      </c>
      <c r="P4141" t="s">
        <v>472</v>
      </c>
      <c r="Q4141" t="s">
        <v>281</v>
      </c>
      <c r="R4141" t="s">
        <v>131</v>
      </c>
      <c r="S4141" t="s">
        <v>164</v>
      </c>
      <c r="T4141" t="s">
        <v>165</v>
      </c>
      <c r="U4141" t="s">
        <v>151</v>
      </c>
      <c r="V4141" t="s">
        <v>135</v>
      </c>
      <c r="W4141" t="s">
        <v>136</v>
      </c>
      <c r="X4141" t="s">
        <v>1945</v>
      </c>
      <c r="Y4141" s="94">
        <v>0</v>
      </c>
      <c r="Z4141" s="94">
        <v>0</v>
      </c>
      <c r="AA4141" s="94">
        <v>20000</v>
      </c>
      <c r="AB4141" s="94">
        <v>20000</v>
      </c>
      <c r="AC4141">
        <f t="shared" si="128"/>
        <v>3000</v>
      </c>
      <c r="AD4141" t="str">
        <f t="shared" si="129"/>
        <v>308</v>
      </c>
    </row>
    <row r="4142" spans="1:30" hidden="1" x14ac:dyDescent="0.25">
      <c r="A4142" t="s">
        <v>1959</v>
      </c>
      <c r="B4142">
        <v>252</v>
      </c>
      <c r="C4142" t="s">
        <v>470</v>
      </c>
      <c r="D4142">
        <v>36101</v>
      </c>
      <c r="E4142" t="s">
        <v>122</v>
      </c>
      <c r="F4142" t="s">
        <v>159</v>
      </c>
      <c r="G4142" t="s">
        <v>160</v>
      </c>
      <c r="H4142" t="s">
        <v>143</v>
      </c>
      <c r="I4142" t="s">
        <v>124</v>
      </c>
      <c r="J4142" t="s">
        <v>125</v>
      </c>
      <c r="K4142" t="s">
        <v>1943</v>
      </c>
      <c r="N4142" t="s">
        <v>1960</v>
      </c>
      <c r="O4142" t="s">
        <v>1840</v>
      </c>
      <c r="P4142" t="s">
        <v>472</v>
      </c>
      <c r="Q4142" t="s">
        <v>499</v>
      </c>
      <c r="R4142" t="s">
        <v>131</v>
      </c>
      <c r="S4142" t="s">
        <v>164</v>
      </c>
      <c r="T4142" t="s">
        <v>165</v>
      </c>
      <c r="U4142" t="s">
        <v>151</v>
      </c>
      <c r="V4142" t="s">
        <v>135</v>
      </c>
      <c r="W4142" t="s">
        <v>136</v>
      </c>
      <c r="X4142" t="s">
        <v>1945</v>
      </c>
      <c r="Y4142" s="94">
        <v>0</v>
      </c>
      <c r="Z4142" s="94">
        <v>0</v>
      </c>
      <c r="AA4142" s="94">
        <v>192000</v>
      </c>
      <c r="AB4142" s="94">
        <v>192000</v>
      </c>
      <c r="AC4142">
        <f t="shared" si="128"/>
        <v>3000</v>
      </c>
      <c r="AD4142" t="str">
        <f t="shared" si="129"/>
        <v>308</v>
      </c>
    </row>
    <row r="4143" spans="1:30" hidden="1" x14ac:dyDescent="0.25">
      <c r="A4143" t="s">
        <v>1959</v>
      </c>
      <c r="B4143" t="s">
        <v>1836</v>
      </c>
      <c r="C4143" t="s">
        <v>470</v>
      </c>
      <c r="D4143">
        <v>36301</v>
      </c>
      <c r="E4143" t="s">
        <v>122</v>
      </c>
      <c r="F4143" t="s">
        <v>159</v>
      </c>
      <c r="G4143" t="s">
        <v>160</v>
      </c>
      <c r="H4143" t="s">
        <v>143</v>
      </c>
      <c r="I4143" t="s">
        <v>124</v>
      </c>
      <c r="J4143" t="s">
        <v>125</v>
      </c>
      <c r="K4143" t="s">
        <v>1943</v>
      </c>
      <c r="N4143" t="s">
        <v>1960</v>
      </c>
      <c r="O4143" t="s">
        <v>1840</v>
      </c>
      <c r="P4143" t="s">
        <v>472</v>
      </c>
      <c r="Q4143" t="s">
        <v>1947</v>
      </c>
      <c r="R4143" t="s">
        <v>131</v>
      </c>
      <c r="S4143" t="s">
        <v>164</v>
      </c>
      <c r="T4143" t="s">
        <v>165</v>
      </c>
      <c r="U4143" t="s">
        <v>151</v>
      </c>
      <c r="V4143" t="s">
        <v>135</v>
      </c>
      <c r="W4143" t="s">
        <v>136</v>
      </c>
      <c r="X4143" t="s">
        <v>1945</v>
      </c>
      <c r="Y4143" s="94">
        <v>0</v>
      </c>
      <c r="Z4143" s="94">
        <v>0</v>
      </c>
      <c r="AA4143" s="94">
        <v>24000</v>
      </c>
      <c r="AB4143" s="94">
        <v>24000</v>
      </c>
      <c r="AC4143">
        <f t="shared" si="128"/>
        <v>3000</v>
      </c>
      <c r="AD4143" t="str">
        <f t="shared" si="129"/>
        <v>308</v>
      </c>
    </row>
    <row r="4144" spans="1:30" hidden="1" x14ac:dyDescent="0.25">
      <c r="A4144" t="s">
        <v>1959</v>
      </c>
      <c r="B4144" t="s">
        <v>1836</v>
      </c>
      <c r="C4144" t="s">
        <v>470</v>
      </c>
      <c r="D4144">
        <v>36501</v>
      </c>
      <c r="E4144" t="s">
        <v>122</v>
      </c>
      <c r="F4144" t="s">
        <v>159</v>
      </c>
      <c r="G4144" t="s">
        <v>160</v>
      </c>
      <c r="H4144" t="s">
        <v>143</v>
      </c>
      <c r="I4144" t="s">
        <v>124</v>
      </c>
      <c r="J4144" t="s">
        <v>125</v>
      </c>
      <c r="K4144" t="s">
        <v>1943</v>
      </c>
      <c r="N4144" t="s">
        <v>1960</v>
      </c>
      <c r="O4144" t="s">
        <v>1840</v>
      </c>
      <c r="P4144" t="s">
        <v>472</v>
      </c>
      <c r="Q4144" t="s">
        <v>1265</v>
      </c>
      <c r="R4144" t="s">
        <v>131</v>
      </c>
      <c r="S4144" t="s">
        <v>164</v>
      </c>
      <c r="T4144" t="s">
        <v>165</v>
      </c>
      <c r="U4144" t="s">
        <v>151</v>
      </c>
      <c r="V4144" t="s">
        <v>135</v>
      </c>
      <c r="W4144" t="s">
        <v>136</v>
      </c>
      <c r="X4144" t="s">
        <v>1945</v>
      </c>
      <c r="Y4144" s="94">
        <v>0</v>
      </c>
      <c r="Z4144" s="94">
        <v>0</v>
      </c>
      <c r="AA4144" s="94">
        <v>33000</v>
      </c>
      <c r="AB4144" s="94">
        <v>33000</v>
      </c>
      <c r="AC4144">
        <f t="shared" si="128"/>
        <v>3000</v>
      </c>
      <c r="AD4144" t="str">
        <f t="shared" si="129"/>
        <v>308</v>
      </c>
    </row>
    <row r="4145" spans="1:30" hidden="1" x14ac:dyDescent="0.25">
      <c r="A4145" t="s">
        <v>1959</v>
      </c>
      <c r="B4145" t="s">
        <v>1836</v>
      </c>
      <c r="C4145" t="s">
        <v>470</v>
      </c>
      <c r="D4145">
        <v>37101</v>
      </c>
      <c r="E4145" t="s">
        <v>122</v>
      </c>
      <c r="F4145" t="s">
        <v>159</v>
      </c>
      <c r="G4145" t="s">
        <v>160</v>
      </c>
      <c r="H4145" t="s">
        <v>143</v>
      </c>
      <c r="I4145" t="s">
        <v>124</v>
      </c>
      <c r="J4145" t="s">
        <v>125</v>
      </c>
      <c r="K4145" t="s">
        <v>1943</v>
      </c>
      <c r="N4145" t="s">
        <v>1960</v>
      </c>
      <c r="O4145" t="s">
        <v>1840</v>
      </c>
      <c r="P4145" t="s">
        <v>472</v>
      </c>
      <c r="Q4145" t="s">
        <v>173</v>
      </c>
      <c r="R4145" t="s">
        <v>131</v>
      </c>
      <c r="S4145" t="s">
        <v>164</v>
      </c>
      <c r="T4145" t="s">
        <v>165</v>
      </c>
      <c r="U4145" t="s">
        <v>151</v>
      </c>
      <c r="V4145" t="s">
        <v>135</v>
      </c>
      <c r="W4145" t="s">
        <v>136</v>
      </c>
      <c r="X4145" t="s">
        <v>1945</v>
      </c>
      <c r="Y4145" s="94">
        <v>0</v>
      </c>
      <c r="Z4145" s="94">
        <v>0</v>
      </c>
      <c r="AA4145" s="94">
        <v>94200</v>
      </c>
      <c r="AB4145" s="94">
        <v>94200</v>
      </c>
      <c r="AC4145">
        <f t="shared" si="128"/>
        <v>3000</v>
      </c>
      <c r="AD4145" t="str">
        <f t="shared" si="129"/>
        <v>308</v>
      </c>
    </row>
    <row r="4146" spans="1:30" hidden="1" x14ac:dyDescent="0.25">
      <c r="A4146" t="s">
        <v>1959</v>
      </c>
      <c r="B4146" t="s">
        <v>1836</v>
      </c>
      <c r="C4146" t="s">
        <v>470</v>
      </c>
      <c r="D4146">
        <v>37501</v>
      </c>
      <c r="E4146" t="s">
        <v>122</v>
      </c>
      <c r="F4146" t="s">
        <v>159</v>
      </c>
      <c r="G4146" t="s">
        <v>160</v>
      </c>
      <c r="H4146" t="s">
        <v>143</v>
      </c>
      <c r="I4146" t="s">
        <v>124</v>
      </c>
      <c r="J4146" t="s">
        <v>125</v>
      </c>
      <c r="K4146" t="s">
        <v>1943</v>
      </c>
      <c r="N4146" t="s">
        <v>1960</v>
      </c>
      <c r="O4146" t="s">
        <v>1840</v>
      </c>
      <c r="P4146" t="s">
        <v>472</v>
      </c>
      <c r="Q4146" t="s">
        <v>175</v>
      </c>
      <c r="R4146" t="s">
        <v>131</v>
      </c>
      <c r="S4146" t="s">
        <v>164</v>
      </c>
      <c r="T4146" t="s">
        <v>165</v>
      </c>
      <c r="U4146" t="s">
        <v>151</v>
      </c>
      <c r="V4146" t="s">
        <v>135</v>
      </c>
      <c r="W4146" t="s">
        <v>136</v>
      </c>
      <c r="X4146" t="s">
        <v>1945</v>
      </c>
      <c r="Y4146" s="94">
        <v>0</v>
      </c>
      <c r="Z4146" s="94">
        <v>0</v>
      </c>
      <c r="AA4146" s="94">
        <v>30000</v>
      </c>
      <c r="AB4146" s="94">
        <v>30000</v>
      </c>
      <c r="AC4146">
        <f t="shared" si="128"/>
        <v>3000</v>
      </c>
      <c r="AD4146" t="str">
        <f t="shared" si="129"/>
        <v>308</v>
      </c>
    </row>
    <row r="4147" spans="1:30" hidden="1" x14ac:dyDescent="0.25">
      <c r="A4147" s="97" t="s">
        <v>1942</v>
      </c>
      <c r="B4147" s="97" t="s">
        <v>1836</v>
      </c>
      <c r="C4147" s="97" t="s">
        <v>140</v>
      </c>
      <c r="D4147" s="97">
        <v>12101</v>
      </c>
      <c r="E4147" s="97" t="s">
        <v>122</v>
      </c>
      <c r="F4147" s="98">
        <v>15</v>
      </c>
      <c r="G4147" s="98" t="s">
        <v>142</v>
      </c>
      <c r="H4147" s="97">
        <v>19</v>
      </c>
      <c r="I4147" s="97" t="s">
        <v>124</v>
      </c>
      <c r="J4147" s="97" t="s">
        <v>125</v>
      </c>
      <c r="K4147" s="97" t="s">
        <v>1943</v>
      </c>
      <c r="L4147" s="97"/>
      <c r="M4147" s="97"/>
      <c r="N4147" s="97" t="s">
        <v>1944</v>
      </c>
      <c r="O4147" s="97" t="s">
        <v>1840</v>
      </c>
      <c r="P4147" s="97" t="s">
        <v>147</v>
      </c>
      <c r="Q4147" s="97" t="s">
        <v>182</v>
      </c>
      <c r="R4147" s="97" t="s">
        <v>131</v>
      </c>
      <c r="S4147" s="97" t="s">
        <v>149</v>
      </c>
      <c r="T4147" s="97" t="s">
        <v>150</v>
      </c>
      <c r="U4147" s="97" t="s">
        <v>134</v>
      </c>
      <c r="V4147" s="97" t="s">
        <v>135</v>
      </c>
      <c r="W4147" s="97" t="s">
        <v>136</v>
      </c>
      <c r="X4147" s="97" t="s">
        <v>1945</v>
      </c>
      <c r="Y4147" s="99">
        <v>0</v>
      </c>
      <c r="Z4147" s="99">
        <v>0</v>
      </c>
      <c r="AA4147" s="99">
        <v>33208751.349999998</v>
      </c>
      <c r="AB4147" s="99">
        <v>33208751.350000001</v>
      </c>
      <c r="AC4147">
        <f t="shared" si="128"/>
        <v>1000</v>
      </c>
      <c r="AD4147" t="str">
        <f t="shared" si="129"/>
        <v>308</v>
      </c>
    </row>
    <row r="4148" spans="1:30" hidden="1" x14ac:dyDescent="0.25">
      <c r="A4148" t="s">
        <v>1942</v>
      </c>
      <c r="B4148" t="s">
        <v>1836</v>
      </c>
      <c r="C4148" t="s">
        <v>470</v>
      </c>
      <c r="D4148">
        <v>21101</v>
      </c>
      <c r="E4148" t="s">
        <v>122</v>
      </c>
      <c r="F4148" t="s">
        <v>159</v>
      </c>
      <c r="G4148" t="s">
        <v>160</v>
      </c>
      <c r="H4148" t="s">
        <v>143</v>
      </c>
      <c r="I4148" t="s">
        <v>124</v>
      </c>
      <c r="J4148" t="s">
        <v>125</v>
      </c>
      <c r="K4148" t="s">
        <v>1943</v>
      </c>
      <c r="N4148" t="s">
        <v>1944</v>
      </c>
      <c r="O4148" t="s">
        <v>1840</v>
      </c>
      <c r="P4148" t="s">
        <v>472</v>
      </c>
      <c r="Q4148" t="s">
        <v>188</v>
      </c>
      <c r="R4148" t="s">
        <v>131</v>
      </c>
      <c r="S4148" t="s">
        <v>164</v>
      </c>
      <c r="T4148" t="s">
        <v>165</v>
      </c>
      <c r="U4148" t="s">
        <v>151</v>
      </c>
      <c r="V4148" t="s">
        <v>135</v>
      </c>
      <c r="W4148" t="s">
        <v>136</v>
      </c>
      <c r="X4148" t="s">
        <v>1945</v>
      </c>
      <c r="Y4148" s="94">
        <v>0</v>
      </c>
      <c r="Z4148" s="94">
        <v>0</v>
      </c>
      <c r="AA4148" s="94">
        <v>480000</v>
      </c>
      <c r="AB4148" s="94">
        <v>480000</v>
      </c>
      <c r="AC4148">
        <f t="shared" si="128"/>
        <v>2000</v>
      </c>
      <c r="AD4148" t="str">
        <f t="shared" si="129"/>
        <v>308</v>
      </c>
    </row>
    <row r="4149" spans="1:30" hidden="1" x14ac:dyDescent="0.25">
      <c r="A4149" t="s">
        <v>1942</v>
      </c>
      <c r="B4149" t="s">
        <v>1836</v>
      </c>
      <c r="C4149" t="s">
        <v>470</v>
      </c>
      <c r="D4149">
        <v>21401</v>
      </c>
      <c r="E4149" t="s">
        <v>122</v>
      </c>
      <c r="F4149" t="s">
        <v>159</v>
      </c>
      <c r="G4149" t="s">
        <v>160</v>
      </c>
      <c r="H4149" t="s">
        <v>143</v>
      </c>
      <c r="I4149" t="s">
        <v>124</v>
      </c>
      <c r="J4149" t="s">
        <v>125</v>
      </c>
      <c r="K4149" t="s">
        <v>1943</v>
      </c>
      <c r="N4149" t="s">
        <v>1944</v>
      </c>
      <c r="O4149" t="s">
        <v>1840</v>
      </c>
      <c r="P4149" t="s">
        <v>472</v>
      </c>
      <c r="Q4149" t="s">
        <v>193</v>
      </c>
      <c r="R4149" t="s">
        <v>131</v>
      </c>
      <c r="S4149" t="s">
        <v>164</v>
      </c>
      <c r="T4149" t="s">
        <v>165</v>
      </c>
      <c r="U4149" t="s">
        <v>151</v>
      </c>
      <c r="V4149" t="s">
        <v>135</v>
      </c>
      <c r="W4149" t="s">
        <v>136</v>
      </c>
      <c r="X4149" t="s">
        <v>1945</v>
      </c>
      <c r="Y4149" s="94">
        <v>0</v>
      </c>
      <c r="Z4149" s="94">
        <v>0</v>
      </c>
      <c r="AA4149" s="94">
        <v>600000</v>
      </c>
      <c r="AB4149" s="94">
        <v>600000</v>
      </c>
      <c r="AC4149">
        <f t="shared" si="128"/>
        <v>2000</v>
      </c>
      <c r="AD4149" t="str">
        <f t="shared" si="129"/>
        <v>308</v>
      </c>
    </row>
    <row r="4150" spans="1:30" hidden="1" x14ac:dyDescent="0.25">
      <c r="A4150" t="s">
        <v>1942</v>
      </c>
      <c r="B4150" t="s">
        <v>1836</v>
      </c>
      <c r="C4150" t="s">
        <v>470</v>
      </c>
      <c r="D4150">
        <v>21601</v>
      </c>
      <c r="E4150" t="s">
        <v>122</v>
      </c>
      <c r="F4150" t="s">
        <v>159</v>
      </c>
      <c r="G4150" t="s">
        <v>160</v>
      </c>
      <c r="H4150" t="s">
        <v>143</v>
      </c>
      <c r="I4150" t="s">
        <v>124</v>
      </c>
      <c r="J4150" t="s">
        <v>125</v>
      </c>
      <c r="K4150" t="s">
        <v>1943</v>
      </c>
      <c r="N4150" t="s">
        <v>1944</v>
      </c>
      <c r="O4150" t="s">
        <v>1840</v>
      </c>
      <c r="P4150" t="s">
        <v>472</v>
      </c>
      <c r="Q4150" t="s">
        <v>199</v>
      </c>
      <c r="R4150" t="s">
        <v>131</v>
      </c>
      <c r="S4150" t="s">
        <v>164</v>
      </c>
      <c r="T4150" t="s">
        <v>165</v>
      </c>
      <c r="U4150" t="s">
        <v>151</v>
      </c>
      <c r="V4150" t="s">
        <v>135</v>
      </c>
      <c r="W4150" t="s">
        <v>136</v>
      </c>
      <c r="X4150" t="s">
        <v>1945</v>
      </c>
      <c r="Y4150" s="94">
        <v>0</v>
      </c>
      <c r="Z4150" s="94">
        <v>0</v>
      </c>
      <c r="AA4150" s="94">
        <v>720000</v>
      </c>
      <c r="AB4150" s="94">
        <v>720000</v>
      </c>
      <c r="AC4150">
        <f t="shared" si="128"/>
        <v>2000</v>
      </c>
      <c r="AD4150" t="str">
        <f t="shared" si="129"/>
        <v>308</v>
      </c>
    </row>
    <row r="4151" spans="1:30" hidden="1" x14ac:dyDescent="0.25">
      <c r="A4151" t="s">
        <v>1942</v>
      </c>
      <c r="B4151" t="s">
        <v>1836</v>
      </c>
      <c r="C4151" t="s">
        <v>470</v>
      </c>
      <c r="D4151">
        <v>21701</v>
      </c>
      <c r="E4151" t="s">
        <v>122</v>
      </c>
      <c r="F4151" t="s">
        <v>159</v>
      </c>
      <c r="G4151" t="s">
        <v>160</v>
      </c>
      <c r="H4151" t="s">
        <v>143</v>
      </c>
      <c r="I4151" t="s">
        <v>124</v>
      </c>
      <c r="J4151" t="s">
        <v>125</v>
      </c>
      <c r="K4151" t="s">
        <v>1943</v>
      </c>
      <c r="N4151" t="s">
        <v>1944</v>
      </c>
      <c r="O4151" t="s">
        <v>1840</v>
      </c>
      <c r="P4151" t="s">
        <v>472</v>
      </c>
      <c r="Q4151" t="s">
        <v>751</v>
      </c>
      <c r="R4151" t="s">
        <v>131</v>
      </c>
      <c r="S4151" t="s">
        <v>164</v>
      </c>
      <c r="T4151" t="s">
        <v>165</v>
      </c>
      <c r="U4151" t="s">
        <v>151</v>
      </c>
      <c r="V4151" t="s">
        <v>135</v>
      </c>
      <c r="W4151" t="s">
        <v>136</v>
      </c>
      <c r="X4151" t="s">
        <v>1945</v>
      </c>
      <c r="Y4151" s="94">
        <v>0</v>
      </c>
      <c r="Z4151" s="94">
        <v>0</v>
      </c>
      <c r="AA4151" s="94">
        <v>300000</v>
      </c>
      <c r="AB4151" s="94">
        <v>300000</v>
      </c>
      <c r="AC4151">
        <f t="shared" si="128"/>
        <v>2000</v>
      </c>
      <c r="AD4151" t="str">
        <f t="shared" si="129"/>
        <v>308</v>
      </c>
    </row>
    <row r="4152" spans="1:30" hidden="1" x14ac:dyDescent="0.25">
      <c r="A4152" t="s">
        <v>1942</v>
      </c>
      <c r="B4152" t="s">
        <v>1836</v>
      </c>
      <c r="C4152" t="s">
        <v>470</v>
      </c>
      <c r="D4152">
        <v>22101</v>
      </c>
      <c r="E4152" t="s">
        <v>122</v>
      </c>
      <c r="F4152" t="s">
        <v>159</v>
      </c>
      <c r="G4152" t="s">
        <v>160</v>
      </c>
      <c r="H4152" t="s">
        <v>143</v>
      </c>
      <c r="I4152" t="s">
        <v>124</v>
      </c>
      <c r="J4152" t="s">
        <v>125</v>
      </c>
      <c r="K4152" t="s">
        <v>1943</v>
      </c>
      <c r="N4152" t="s">
        <v>1944</v>
      </c>
      <c r="O4152" t="s">
        <v>1840</v>
      </c>
      <c r="P4152" t="s">
        <v>472</v>
      </c>
      <c r="Q4152" t="s">
        <v>201</v>
      </c>
      <c r="R4152" t="s">
        <v>131</v>
      </c>
      <c r="S4152" t="s">
        <v>164</v>
      </c>
      <c r="T4152" t="s">
        <v>165</v>
      </c>
      <c r="U4152" t="s">
        <v>151</v>
      </c>
      <c r="V4152" t="s">
        <v>135</v>
      </c>
      <c r="W4152" t="s">
        <v>136</v>
      </c>
      <c r="X4152" t="s">
        <v>1945</v>
      </c>
      <c r="Y4152" s="94">
        <v>0</v>
      </c>
      <c r="Z4152" s="94">
        <v>0</v>
      </c>
      <c r="AA4152" s="94">
        <v>28477900</v>
      </c>
      <c r="AB4152" s="94">
        <v>28477900</v>
      </c>
      <c r="AC4152">
        <f t="shared" si="128"/>
        <v>2000</v>
      </c>
      <c r="AD4152" t="str">
        <f t="shared" si="129"/>
        <v>308</v>
      </c>
    </row>
    <row r="4153" spans="1:30" hidden="1" x14ac:dyDescent="0.25">
      <c r="A4153" t="s">
        <v>1942</v>
      </c>
      <c r="B4153" t="s">
        <v>1836</v>
      </c>
      <c r="C4153" t="s">
        <v>470</v>
      </c>
      <c r="D4153">
        <v>22301</v>
      </c>
      <c r="E4153" t="s">
        <v>122</v>
      </c>
      <c r="F4153" t="s">
        <v>159</v>
      </c>
      <c r="G4153" t="s">
        <v>160</v>
      </c>
      <c r="H4153" t="s">
        <v>143</v>
      </c>
      <c r="I4153" t="s">
        <v>124</v>
      </c>
      <c r="J4153" t="s">
        <v>125</v>
      </c>
      <c r="K4153" t="s">
        <v>1943</v>
      </c>
      <c r="N4153" t="s">
        <v>1944</v>
      </c>
      <c r="O4153" t="s">
        <v>1840</v>
      </c>
      <c r="P4153" t="s">
        <v>472</v>
      </c>
      <c r="Q4153" t="s">
        <v>203</v>
      </c>
      <c r="R4153" t="s">
        <v>131</v>
      </c>
      <c r="S4153" t="s">
        <v>164</v>
      </c>
      <c r="T4153" t="s">
        <v>165</v>
      </c>
      <c r="U4153" t="s">
        <v>151</v>
      </c>
      <c r="V4153" t="s">
        <v>135</v>
      </c>
      <c r="W4153" t="s">
        <v>136</v>
      </c>
      <c r="X4153" t="s">
        <v>1945</v>
      </c>
      <c r="Y4153" s="94">
        <v>0</v>
      </c>
      <c r="Z4153" s="94">
        <v>0</v>
      </c>
      <c r="AA4153" s="94">
        <v>1200000</v>
      </c>
      <c r="AB4153" s="94">
        <v>1200000</v>
      </c>
      <c r="AC4153">
        <f t="shared" si="128"/>
        <v>2000</v>
      </c>
      <c r="AD4153" t="str">
        <f t="shared" si="129"/>
        <v>308</v>
      </c>
    </row>
    <row r="4154" spans="1:30" hidden="1" x14ac:dyDescent="0.25">
      <c r="A4154" t="s">
        <v>1942</v>
      </c>
      <c r="B4154" t="s">
        <v>1836</v>
      </c>
      <c r="C4154" t="s">
        <v>470</v>
      </c>
      <c r="D4154">
        <v>24601</v>
      </c>
      <c r="E4154" t="s">
        <v>122</v>
      </c>
      <c r="F4154" t="s">
        <v>159</v>
      </c>
      <c r="G4154" t="s">
        <v>160</v>
      </c>
      <c r="H4154" t="s">
        <v>143</v>
      </c>
      <c r="I4154" t="s">
        <v>124</v>
      </c>
      <c r="J4154" t="s">
        <v>125</v>
      </c>
      <c r="K4154" t="s">
        <v>1943</v>
      </c>
      <c r="N4154" t="s">
        <v>1944</v>
      </c>
      <c r="O4154" t="s">
        <v>1840</v>
      </c>
      <c r="P4154" t="s">
        <v>472</v>
      </c>
      <c r="Q4154" t="s">
        <v>207</v>
      </c>
      <c r="R4154" t="s">
        <v>131</v>
      </c>
      <c r="S4154" t="s">
        <v>164</v>
      </c>
      <c r="T4154" t="s">
        <v>165</v>
      </c>
      <c r="U4154" t="s">
        <v>151</v>
      </c>
      <c r="V4154" t="s">
        <v>135</v>
      </c>
      <c r="W4154" t="s">
        <v>136</v>
      </c>
      <c r="X4154" t="s">
        <v>1945</v>
      </c>
      <c r="Y4154" s="94">
        <v>0</v>
      </c>
      <c r="Z4154" s="94">
        <v>0</v>
      </c>
      <c r="AA4154" s="94">
        <v>60000</v>
      </c>
      <c r="AB4154" s="94">
        <v>60000</v>
      </c>
      <c r="AC4154">
        <f t="shared" si="128"/>
        <v>2000</v>
      </c>
      <c r="AD4154" t="str">
        <f t="shared" si="129"/>
        <v>308</v>
      </c>
    </row>
    <row r="4155" spans="1:30" hidden="1" x14ac:dyDescent="0.25">
      <c r="A4155" t="s">
        <v>1942</v>
      </c>
      <c r="B4155" t="s">
        <v>1836</v>
      </c>
      <c r="C4155" t="s">
        <v>470</v>
      </c>
      <c r="D4155">
        <v>24801</v>
      </c>
      <c r="E4155" t="s">
        <v>122</v>
      </c>
      <c r="F4155" t="s">
        <v>159</v>
      </c>
      <c r="G4155" t="s">
        <v>160</v>
      </c>
      <c r="H4155" t="s">
        <v>143</v>
      </c>
      <c r="I4155" t="s">
        <v>124</v>
      </c>
      <c r="J4155" t="s">
        <v>125</v>
      </c>
      <c r="K4155" t="s">
        <v>1943</v>
      </c>
      <c r="N4155" t="s">
        <v>1944</v>
      </c>
      <c r="O4155" t="s">
        <v>1840</v>
      </c>
      <c r="P4155" t="s">
        <v>472</v>
      </c>
      <c r="Q4155" t="s">
        <v>306</v>
      </c>
      <c r="R4155" t="s">
        <v>131</v>
      </c>
      <c r="S4155" t="s">
        <v>164</v>
      </c>
      <c r="T4155" t="s">
        <v>165</v>
      </c>
      <c r="U4155" t="s">
        <v>151</v>
      </c>
      <c r="V4155" t="s">
        <v>135</v>
      </c>
      <c r="W4155" t="s">
        <v>136</v>
      </c>
      <c r="X4155" t="s">
        <v>1945</v>
      </c>
      <c r="Y4155" s="94">
        <v>0</v>
      </c>
      <c r="Z4155" s="94">
        <v>0</v>
      </c>
      <c r="AA4155" s="94">
        <v>120000</v>
      </c>
      <c r="AB4155" s="94">
        <v>120000</v>
      </c>
      <c r="AC4155">
        <f t="shared" si="128"/>
        <v>2000</v>
      </c>
      <c r="AD4155" t="str">
        <f t="shared" si="129"/>
        <v>308</v>
      </c>
    </row>
    <row r="4156" spans="1:30" hidden="1" x14ac:dyDescent="0.25">
      <c r="A4156" t="s">
        <v>1942</v>
      </c>
      <c r="B4156" t="s">
        <v>1836</v>
      </c>
      <c r="C4156" t="s">
        <v>470</v>
      </c>
      <c r="D4156">
        <v>25301</v>
      </c>
      <c r="E4156" t="s">
        <v>122</v>
      </c>
      <c r="F4156" t="s">
        <v>159</v>
      </c>
      <c r="G4156" t="s">
        <v>160</v>
      </c>
      <c r="H4156" t="s">
        <v>143</v>
      </c>
      <c r="I4156" t="s">
        <v>124</v>
      </c>
      <c r="J4156" t="s">
        <v>125</v>
      </c>
      <c r="K4156" t="s">
        <v>1943</v>
      </c>
      <c r="N4156" t="s">
        <v>1944</v>
      </c>
      <c r="O4156" t="s">
        <v>1840</v>
      </c>
      <c r="P4156" t="s">
        <v>472</v>
      </c>
      <c r="Q4156" t="s">
        <v>213</v>
      </c>
      <c r="R4156" t="s">
        <v>131</v>
      </c>
      <c r="S4156" t="s">
        <v>164</v>
      </c>
      <c r="T4156" t="s">
        <v>165</v>
      </c>
      <c r="U4156" t="s">
        <v>151</v>
      </c>
      <c r="V4156" t="s">
        <v>135</v>
      </c>
      <c r="W4156" t="s">
        <v>136</v>
      </c>
      <c r="X4156" t="s">
        <v>1945</v>
      </c>
      <c r="Y4156" s="94">
        <v>0</v>
      </c>
      <c r="Z4156" s="94">
        <v>0</v>
      </c>
      <c r="AA4156" s="94">
        <v>12000</v>
      </c>
      <c r="AB4156" s="94">
        <v>12000</v>
      </c>
      <c r="AC4156">
        <f t="shared" si="128"/>
        <v>2000</v>
      </c>
      <c r="AD4156" t="str">
        <f t="shared" si="129"/>
        <v>308</v>
      </c>
    </row>
    <row r="4157" spans="1:30" hidden="1" x14ac:dyDescent="0.25">
      <c r="A4157" t="s">
        <v>1942</v>
      </c>
      <c r="B4157" t="s">
        <v>1836</v>
      </c>
      <c r="C4157" t="s">
        <v>470</v>
      </c>
      <c r="D4157">
        <v>25401</v>
      </c>
      <c r="E4157" t="s">
        <v>122</v>
      </c>
      <c r="F4157" t="s">
        <v>159</v>
      </c>
      <c r="G4157" t="s">
        <v>160</v>
      </c>
      <c r="H4157" t="s">
        <v>143</v>
      </c>
      <c r="I4157" t="s">
        <v>124</v>
      </c>
      <c r="J4157" t="s">
        <v>125</v>
      </c>
      <c r="K4157" t="s">
        <v>1943</v>
      </c>
      <c r="N4157" t="s">
        <v>1944</v>
      </c>
      <c r="O4157" t="s">
        <v>1840</v>
      </c>
      <c r="P4157" t="s">
        <v>472</v>
      </c>
      <c r="Q4157" t="s">
        <v>403</v>
      </c>
      <c r="R4157" t="s">
        <v>131</v>
      </c>
      <c r="S4157" t="s">
        <v>164</v>
      </c>
      <c r="T4157" t="s">
        <v>165</v>
      </c>
      <c r="U4157" t="s">
        <v>151</v>
      </c>
      <c r="V4157" t="s">
        <v>135</v>
      </c>
      <c r="W4157" t="s">
        <v>136</v>
      </c>
      <c r="X4157" t="s">
        <v>1945</v>
      </c>
      <c r="Y4157" s="94">
        <v>0</v>
      </c>
      <c r="Z4157" s="94">
        <v>0</v>
      </c>
      <c r="AA4157" s="94">
        <v>36000</v>
      </c>
      <c r="AB4157" s="94">
        <v>36000</v>
      </c>
      <c r="AC4157">
        <f t="shared" si="128"/>
        <v>2000</v>
      </c>
      <c r="AD4157" t="str">
        <f t="shared" si="129"/>
        <v>308</v>
      </c>
    </row>
    <row r="4158" spans="1:30" hidden="1" x14ac:dyDescent="0.25">
      <c r="A4158" t="s">
        <v>1942</v>
      </c>
      <c r="B4158" t="s">
        <v>1836</v>
      </c>
      <c r="C4158" t="s">
        <v>470</v>
      </c>
      <c r="D4158">
        <v>25501</v>
      </c>
      <c r="E4158" t="s">
        <v>122</v>
      </c>
      <c r="F4158" t="s">
        <v>159</v>
      </c>
      <c r="G4158" t="s">
        <v>160</v>
      </c>
      <c r="H4158" t="s">
        <v>143</v>
      </c>
      <c r="I4158" t="s">
        <v>124</v>
      </c>
      <c r="J4158" t="s">
        <v>125</v>
      </c>
      <c r="K4158" t="s">
        <v>1943</v>
      </c>
      <c r="N4158" t="s">
        <v>1944</v>
      </c>
      <c r="O4158" t="s">
        <v>1840</v>
      </c>
      <c r="P4158" t="s">
        <v>472</v>
      </c>
      <c r="Q4158" t="s">
        <v>406</v>
      </c>
      <c r="R4158" t="s">
        <v>131</v>
      </c>
      <c r="S4158" t="s">
        <v>164</v>
      </c>
      <c r="T4158" t="s">
        <v>165</v>
      </c>
      <c r="U4158" t="s">
        <v>151</v>
      </c>
      <c r="V4158" t="s">
        <v>135</v>
      </c>
      <c r="W4158" t="s">
        <v>136</v>
      </c>
      <c r="X4158" t="s">
        <v>1945</v>
      </c>
      <c r="Y4158" s="94">
        <v>0</v>
      </c>
      <c r="Z4158" s="94">
        <v>0</v>
      </c>
      <c r="AA4158" s="94">
        <v>360000</v>
      </c>
      <c r="AB4158" s="94">
        <v>360000</v>
      </c>
      <c r="AC4158">
        <f t="shared" si="128"/>
        <v>2000</v>
      </c>
      <c r="AD4158" t="str">
        <f t="shared" si="129"/>
        <v>308</v>
      </c>
    </row>
    <row r="4159" spans="1:30" hidden="1" x14ac:dyDescent="0.25">
      <c r="A4159" t="s">
        <v>1942</v>
      </c>
      <c r="B4159" t="s">
        <v>1836</v>
      </c>
      <c r="C4159" t="s">
        <v>470</v>
      </c>
      <c r="D4159">
        <v>26101</v>
      </c>
      <c r="E4159" t="s">
        <v>122</v>
      </c>
      <c r="F4159" t="s">
        <v>159</v>
      </c>
      <c r="G4159" t="s">
        <v>160</v>
      </c>
      <c r="H4159" t="s">
        <v>143</v>
      </c>
      <c r="I4159" t="s">
        <v>124</v>
      </c>
      <c r="J4159" t="s">
        <v>125</v>
      </c>
      <c r="K4159" t="s">
        <v>1943</v>
      </c>
      <c r="N4159" t="s">
        <v>1944</v>
      </c>
      <c r="O4159" t="s">
        <v>1840</v>
      </c>
      <c r="P4159" t="s">
        <v>472</v>
      </c>
      <c r="Q4159" t="s">
        <v>215</v>
      </c>
      <c r="R4159" t="s">
        <v>131</v>
      </c>
      <c r="S4159" t="s">
        <v>164</v>
      </c>
      <c r="T4159" t="s">
        <v>165</v>
      </c>
      <c r="U4159" t="s">
        <v>151</v>
      </c>
      <c r="V4159" t="s">
        <v>135</v>
      </c>
      <c r="W4159" t="s">
        <v>136</v>
      </c>
      <c r="X4159" t="s">
        <v>1945</v>
      </c>
      <c r="Y4159" s="94">
        <v>0</v>
      </c>
      <c r="Z4159" s="94">
        <v>0</v>
      </c>
      <c r="AA4159" s="94">
        <v>240000</v>
      </c>
      <c r="AB4159" s="94">
        <v>240000</v>
      </c>
      <c r="AC4159">
        <f t="shared" si="128"/>
        <v>2000</v>
      </c>
      <c r="AD4159" t="str">
        <f t="shared" si="129"/>
        <v>308</v>
      </c>
    </row>
    <row r="4160" spans="1:30" hidden="1" x14ac:dyDescent="0.25">
      <c r="A4160" t="s">
        <v>1942</v>
      </c>
      <c r="B4160" t="s">
        <v>1836</v>
      </c>
      <c r="C4160" t="s">
        <v>470</v>
      </c>
      <c r="D4160">
        <v>27101</v>
      </c>
      <c r="E4160" t="s">
        <v>122</v>
      </c>
      <c r="F4160" t="s">
        <v>159</v>
      </c>
      <c r="G4160" t="s">
        <v>160</v>
      </c>
      <c r="H4160" t="s">
        <v>143</v>
      </c>
      <c r="I4160" t="s">
        <v>124</v>
      </c>
      <c r="J4160" t="s">
        <v>125</v>
      </c>
      <c r="K4160" t="s">
        <v>1943</v>
      </c>
      <c r="N4160" t="s">
        <v>1944</v>
      </c>
      <c r="O4160" t="s">
        <v>1840</v>
      </c>
      <c r="P4160" t="s">
        <v>472</v>
      </c>
      <c r="Q4160" t="s">
        <v>219</v>
      </c>
      <c r="R4160" t="s">
        <v>131</v>
      </c>
      <c r="S4160" t="s">
        <v>164</v>
      </c>
      <c r="T4160" t="s">
        <v>165</v>
      </c>
      <c r="U4160" t="s">
        <v>151</v>
      </c>
      <c r="V4160" t="s">
        <v>135</v>
      </c>
      <c r="W4160" t="s">
        <v>136</v>
      </c>
      <c r="X4160" t="s">
        <v>1945</v>
      </c>
      <c r="Y4160" s="94">
        <v>0</v>
      </c>
      <c r="Z4160" s="94">
        <v>0</v>
      </c>
      <c r="AA4160" s="94">
        <v>4470390.5999999996</v>
      </c>
      <c r="AB4160" s="94">
        <v>4470390.5999999996</v>
      </c>
      <c r="AC4160">
        <f t="shared" si="128"/>
        <v>2000</v>
      </c>
      <c r="AD4160" t="str">
        <f t="shared" si="129"/>
        <v>308</v>
      </c>
    </row>
    <row r="4161" spans="1:30" hidden="1" x14ac:dyDescent="0.25">
      <c r="A4161" t="s">
        <v>1942</v>
      </c>
      <c r="B4161" t="s">
        <v>1836</v>
      </c>
      <c r="C4161" t="s">
        <v>470</v>
      </c>
      <c r="D4161">
        <v>27301</v>
      </c>
      <c r="E4161" t="s">
        <v>122</v>
      </c>
      <c r="F4161" t="s">
        <v>159</v>
      </c>
      <c r="G4161" t="s">
        <v>160</v>
      </c>
      <c r="H4161" t="s">
        <v>143</v>
      </c>
      <c r="I4161" t="s">
        <v>124</v>
      </c>
      <c r="J4161" t="s">
        <v>125</v>
      </c>
      <c r="K4161" t="s">
        <v>1943</v>
      </c>
      <c r="N4161" t="s">
        <v>1944</v>
      </c>
      <c r="O4161" t="s">
        <v>1840</v>
      </c>
      <c r="P4161" t="s">
        <v>472</v>
      </c>
      <c r="Q4161" t="s">
        <v>1187</v>
      </c>
      <c r="R4161" t="s">
        <v>131</v>
      </c>
      <c r="S4161" t="s">
        <v>164</v>
      </c>
      <c r="T4161" t="s">
        <v>165</v>
      </c>
      <c r="U4161" t="s">
        <v>151</v>
      </c>
      <c r="V4161" t="s">
        <v>135</v>
      </c>
      <c r="W4161" t="s">
        <v>136</v>
      </c>
      <c r="X4161" t="s">
        <v>1945</v>
      </c>
      <c r="Y4161" s="94">
        <v>0</v>
      </c>
      <c r="Z4161" s="94">
        <v>0</v>
      </c>
      <c r="AA4161" s="94">
        <v>60000</v>
      </c>
      <c r="AB4161" s="94">
        <v>60000</v>
      </c>
      <c r="AC4161">
        <f t="shared" si="128"/>
        <v>2000</v>
      </c>
      <c r="AD4161" t="str">
        <f t="shared" si="129"/>
        <v>308</v>
      </c>
    </row>
    <row r="4162" spans="1:30" hidden="1" x14ac:dyDescent="0.25">
      <c r="A4162" t="s">
        <v>1942</v>
      </c>
      <c r="B4162" t="s">
        <v>1836</v>
      </c>
      <c r="C4162" t="s">
        <v>470</v>
      </c>
      <c r="D4162">
        <v>27401</v>
      </c>
      <c r="E4162" t="s">
        <v>122</v>
      </c>
      <c r="F4162" t="s">
        <v>159</v>
      </c>
      <c r="G4162" t="s">
        <v>160</v>
      </c>
      <c r="H4162" t="s">
        <v>143</v>
      </c>
      <c r="I4162" t="s">
        <v>124</v>
      </c>
      <c r="J4162" t="s">
        <v>125</v>
      </c>
      <c r="K4162" t="s">
        <v>1943</v>
      </c>
      <c r="N4162" t="s">
        <v>1944</v>
      </c>
      <c r="O4162" t="s">
        <v>1840</v>
      </c>
      <c r="P4162" t="s">
        <v>472</v>
      </c>
      <c r="Q4162" t="s">
        <v>223</v>
      </c>
      <c r="R4162" t="s">
        <v>131</v>
      </c>
      <c r="S4162" t="s">
        <v>164</v>
      </c>
      <c r="T4162" t="s">
        <v>165</v>
      </c>
      <c r="U4162" t="s">
        <v>151</v>
      </c>
      <c r="V4162" t="s">
        <v>135</v>
      </c>
      <c r="W4162" t="s">
        <v>136</v>
      </c>
      <c r="X4162" t="s">
        <v>1945</v>
      </c>
      <c r="Y4162" s="94">
        <v>0</v>
      </c>
      <c r="Z4162" s="94">
        <v>0</v>
      </c>
      <c r="AA4162" s="94">
        <v>120000</v>
      </c>
      <c r="AB4162" s="94">
        <v>120000</v>
      </c>
      <c r="AC4162">
        <f t="shared" si="128"/>
        <v>2000</v>
      </c>
      <c r="AD4162" t="str">
        <f t="shared" si="129"/>
        <v>308</v>
      </c>
    </row>
    <row r="4163" spans="1:30" hidden="1" x14ac:dyDescent="0.25">
      <c r="A4163" t="s">
        <v>1942</v>
      </c>
      <c r="B4163" t="s">
        <v>1836</v>
      </c>
      <c r="C4163" t="s">
        <v>470</v>
      </c>
      <c r="D4163">
        <v>29101</v>
      </c>
      <c r="E4163" t="s">
        <v>122</v>
      </c>
      <c r="F4163" t="s">
        <v>159</v>
      </c>
      <c r="G4163" t="s">
        <v>160</v>
      </c>
      <c r="H4163" t="s">
        <v>143</v>
      </c>
      <c r="I4163" t="s">
        <v>124</v>
      </c>
      <c r="J4163" t="s">
        <v>125</v>
      </c>
      <c r="K4163" t="s">
        <v>1943</v>
      </c>
      <c r="N4163" t="s">
        <v>1944</v>
      </c>
      <c r="O4163" t="s">
        <v>1840</v>
      </c>
      <c r="P4163" t="s">
        <v>472</v>
      </c>
      <c r="Q4163" t="s">
        <v>225</v>
      </c>
      <c r="R4163" t="s">
        <v>131</v>
      </c>
      <c r="S4163" t="s">
        <v>164</v>
      </c>
      <c r="T4163" t="s">
        <v>165</v>
      </c>
      <c r="U4163" t="s">
        <v>151</v>
      </c>
      <c r="V4163" t="s">
        <v>135</v>
      </c>
      <c r="W4163" t="s">
        <v>136</v>
      </c>
      <c r="X4163" t="s">
        <v>1945</v>
      </c>
      <c r="Y4163" s="94">
        <v>0</v>
      </c>
      <c r="Z4163" s="94">
        <v>0</v>
      </c>
      <c r="AA4163" s="94">
        <v>60000</v>
      </c>
      <c r="AB4163" s="94">
        <v>60000</v>
      </c>
      <c r="AC4163">
        <f t="shared" ref="AC4163:AC4226" si="130">MID(D4163,1,1)*1000</f>
        <v>2000</v>
      </c>
      <c r="AD4163" t="str">
        <f t="shared" ref="AD4163:AD4226" si="131">MID(A4163,6,3)</f>
        <v>308</v>
      </c>
    </row>
    <row r="4164" spans="1:30" hidden="1" x14ac:dyDescent="0.25">
      <c r="A4164" t="s">
        <v>1942</v>
      </c>
      <c r="B4164" t="s">
        <v>1836</v>
      </c>
      <c r="C4164" t="s">
        <v>470</v>
      </c>
      <c r="D4164">
        <v>29201</v>
      </c>
      <c r="E4164" t="s">
        <v>122</v>
      </c>
      <c r="F4164" t="s">
        <v>159</v>
      </c>
      <c r="G4164" t="s">
        <v>160</v>
      </c>
      <c r="H4164" t="s">
        <v>143</v>
      </c>
      <c r="I4164" t="s">
        <v>124</v>
      </c>
      <c r="J4164" t="s">
        <v>125</v>
      </c>
      <c r="K4164" t="s">
        <v>1943</v>
      </c>
      <c r="N4164" t="s">
        <v>1944</v>
      </c>
      <c r="O4164" t="s">
        <v>1840</v>
      </c>
      <c r="P4164" t="s">
        <v>472</v>
      </c>
      <c r="Q4164" t="s">
        <v>227</v>
      </c>
      <c r="R4164" t="s">
        <v>131</v>
      </c>
      <c r="S4164" t="s">
        <v>164</v>
      </c>
      <c r="T4164" t="s">
        <v>165</v>
      </c>
      <c r="U4164" t="s">
        <v>151</v>
      </c>
      <c r="V4164" t="s">
        <v>135</v>
      </c>
      <c r="W4164" t="s">
        <v>136</v>
      </c>
      <c r="X4164" t="s">
        <v>1945</v>
      </c>
      <c r="Y4164" s="94">
        <v>0</v>
      </c>
      <c r="Z4164" s="94">
        <v>0</v>
      </c>
      <c r="AA4164" s="94">
        <v>60000</v>
      </c>
      <c r="AB4164" s="94">
        <v>60000</v>
      </c>
      <c r="AC4164">
        <f t="shared" si="130"/>
        <v>2000</v>
      </c>
      <c r="AD4164" t="str">
        <f t="shared" si="131"/>
        <v>308</v>
      </c>
    </row>
    <row r="4165" spans="1:30" hidden="1" x14ac:dyDescent="0.25">
      <c r="A4165" t="s">
        <v>1942</v>
      </c>
      <c r="B4165" t="s">
        <v>1836</v>
      </c>
      <c r="C4165" t="s">
        <v>470</v>
      </c>
      <c r="D4165">
        <v>29401</v>
      </c>
      <c r="E4165" t="s">
        <v>122</v>
      </c>
      <c r="F4165" t="s">
        <v>159</v>
      </c>
      <c r="G4165" t="s">
        <v>160</v>
      </c>
      <c r="H4165" t="s">
        <v>143</v>
      </c>
      <c r="I4165" t="s">
        <v>124</v>
      </c>
      <c r="J4165" t="s">
        <v>125</v>
      </c>
      <c r="K4165" t="s">
        <v>1943</v>
      </c>
      <c r="N4165" t="s">
        <v>1944</v>
      </c>
      <c r="O4165" t="s">
        <v>1840</v>
      </c>
      <c r="P4165" t="s">
        <v>472</v>
      </c>
      <c r="Q4165" t="s">
        <v>231</v>
      </c>
      <c r="R4165" t="s">
        <v>131</v>
      </c>
      <c r="S4165" t="s">
        <v>164</v>
      </c>
      <c r="T4165" t="s">
        <v>165</v>
      </c>
      <c r="U4165" t="s">
        <v>151</v>
      </c>
      <c r="V4165" t="s">
        <v>135</v>
      </c>
      <c r="W4165" t="s">
        <v>136</v>
      </c>
      <c r="X4165" t="s">
        <v>1945</v>
      </c>
      <c r="Y4165" s="94">
        <v>0</v>
      </c>
      <c r="Z4165" s="94">
        <v>0</v>
      </c>
      <c r="AA4165" s="94">
        <v>36000</v>
      </c>
      <c r="AB4165" s="94">
        <v>36000</v>
      </c>
      <c r="AC4165">
        <f t="shared" si="130"/>
        <v>2000</v>
      </c>
      <c r="AD4165" t="str">
        <f t="shared" si="131"/>
        <v>308</v>
      </c>
    </row>
    <row r="4166" spans="1:30" hidden="1" x14ac:dyDescent="0.25">
      <c r="A4166" t="s">
        <v>1942</v>
      </c>
      <c r="B4166" t="s">
        <v>1836</v>
      </c>
      <c r="C4166" t="s">
        <v>470</v>
      </c>
      <c r="D4166">
        <v>32303</v>
      </c>
      <c r="E4166" t="s">
        <v>122</v>
      </c>
      <c r="F4166" t="s">
        <v>159</v>
      </c>
      <c r="G4166" t="s">
        <v>160</v>
      </c>
      <c r="H4166" t="s">
        <v>143</v>
      </c>
      <c r="I4166" t="s">
        <v>124</v>
      </c>
      <c r="J4166" t="s">
        <v>125</v>
      </c>
      <c r="K4166" t="s">
        <v>1943</v>
      </c>
      <c r="N4166" t="s">
        <v>1944</v>
      </c>
      <c r="O4166" t="s">
        <v>1840</v>
      </c>
      <c r="P4166" t="s">
        <v>472</v>
      </c>
      <c r="Q4166" t="s">
        <v>615</v>
      </c>
      <c r="R4166" t="s">
        <v>131</v>
      </c>
      <c r="S4166" t="s">
        <v>164</v>
      </c>
      <c r="T4166" t="s">
        <v>165</v>
      </c>
      <c r="U4166" t="s">
        <v>151</v>
      </c>
      <c r="V4166" t="s">
        <v>135</v>
      </c>
      <c r="W4166" t="s">
        <v>136</v>
      </c>
      <c r="X4166" t="s">
        <v>1945</v>
      </c>
      <c r="Y4166" s="94">
        <v>0</v>
      </c>
      <c r="Z4166" s="94">
        <v>0</v>
      </c>
      <c r="AA4166" s="94">
        <v>2572416</v>
      </c>
      <c r="AB4166" s="94">
        <v>2572416</v>
      </c>
      <c r="AC4166">
        <f t="shared" si="130"/>
        <v>3000</v>
      </c>
      <c r="AD4166" t="str">
        <f t="shared" si="131"/>
        <v>308</v>
      </c>
    </row>
    <row r="4167" spans="1:30" hidden="1" x14ac:dyDescent="0.25">
      <c r="A4167" t="s">
        <v>1942</v>
      </c>
      <c r="B4167" t="s">
        <v>1836</v>
      </c>
      <c r="C4167" t="s">
        <v>470</v>
      </c>
      <c r="D4167">
        <v>32501</v>
      </c>
      <c r="E4167" t="s">
        <v>122</v>
      </c>
      <c r="F4167" t="s">
        <v>159</v>
      </c>
      <c r="G4167" t="s">
        <v>160</v>
      </c>
      <c r="H4167" t="s">
        <v>143</v>
      </c>
      <c r="I4167" t="s">
        <v>124</v>
      </c>
      <c r="J4167" t="s">
        <v>125</v>
      </c>
      <c r="K4167" t="s">
        <v>1943</v>
      </c>
      <c r="N4167" t="s">
        <v>1944</v>
      </c>
      <c r="O4167" t="s">
        <v>1840</v>
      </c>
      <c r="P4167" t="s">
        <v>472</v>
      </c>
      <c r="Q4167" t="s">
        <v>249</v>
      </c>
      <c r="R4167" t="s">
        <v>131</v>
      </c>
      <c r="S4167" t="s">
        <v>164</v>
      </c>
      <c r="T4167" t="s">
        <v>165</v>
      </c>
      <c r="U4167" t="s">
        <v>151</v>
      </c>
      <c r="V4167" t="s">
        <v>135</v>
      </c>
      <c r="W4167" t="s">
        <v>136</v>
      </c>
      <c r="X4167" t="s">
        <v>1945</v>
      </c>
      <c r="Y4167" s="94">
        <v>0</v>
      </c>
      <c r="Z4167" s="94">
        <v>0</v>
      </c>
      <c r="AA4167" s="94">
        <v>424560</v>
      </c>
      <c r="AB4167" s="94">
        <v>424560</v>
      </c>
      <c r="AC4167">
        <f t="shared" si="130"/>
        <v>3000</v>
      </c>
      <c r="AD4167" t="str">
        <f t="shared" si="131"/>
        <v>308</v>
      </c>
    </row>
    <row r="4168" spans="1:30" hidden="1" x14ac:dyDescent="0.25">
      <c r="A4168" t="s">
        <v>1942</v>
      </c>
      <c r="B4168" t="s">
        <v>1836</v>
      </c>
      <c r="C4168" t="s">
        <v>470</v>
      </c>
      <c r="D4168">
        <v>33101</v>
      </c>
      <c r="E4168" t="s">
        <v>122</v>
      </c>
      <c r="F4168" t="s">
        <v>159</v>
      </c>
      <c r="G4168" t="s">
        <v>160</v>
      </c>
      <c r="H4168" t="s">
        <v>143</v>
      </c>
      <c r="I4168" t="s">
        <v>124</v>
      </c>
      <c r="J4168" t="s">
        <v>125</v>
      </c>
      <c r="K4168" t="s">
        <v>1943</v>
      </c>
      <c r="N4168" t="s">
        <v>1944</v>
      </c>
      <c r="O4168" t="s">
        <v>1840</v>
      </c>
      <c r="P4168" t="s">
        <v>472</v>
      </c>
      <c r="Q4168" t="s">
        <v>727</v>
      </c>
      <c r="R4168" t="s">
        <v>131</v>
      </c>
      <c r="S4168" t="s">
        <v>164</v>
      </c>
      <c r="T4168" t="s">
        <v>165</v>
      </c>
      <c r="U4168" t="s">
        <v>151</v>
      </c>
      <c r="V4168" t="s">
        <v>135</v>
      </c>
      <c r="W4168" t="s">
        <v>136</v>
      </c>
      <c r="X4168" t="s">
        <v>1945</v>
      </c>
      <c r="Y4168" s="94">
        <v>0</v>
      </c>
      <c r="Z4168" s="94">
        <v>0</v>
      </c>
      <c r="AA4168" s="94">
        <v>600000</v>
      </c>
      <c r="AB4168" s="94">
        <v>600000</v>
      </c>
      <c r="AC4168">
        <f t="shared" si="130"/>
        <v>3000</v>
      </c>
      <c r="AD4168" t="str">
        <f t="shared" si="131"/>
        <v>308</v>
      </c>
    </row>
    <row r="4169" spans="1:30" hidden="1" x14ac:dyDescent="0.25">
      <c r="A4169" t="s">
        <v>1942</v>
      </c>
      <c r="B4169" t="s">
        <v>1836</v>
      </c>
      <c r="C4169" t="s">
        <v>470</v>
      </c>
      <c r="D4169">
        <v>33401</v>
      </c>
      <c r="E4169" t="s">
        <v>122</v>
      </c>
      <c r="F4169" t="s">
        <v>159</v>
      </c>
      <c r="G4169" t="s">
        <v>160</v>
      </c>
      <c r="H4169" t="s">
        <v>143</v>
      </c>
      <c r="I4169" t="s">
        <v>124</v>
      </c>
      <c r="J4169" t="s">
        <v>125</v>
      </c>
      <c r="K4169" t="s">
        <v>1943</v>
      </c>
      <c r="N4169" t="s">
        <v>1944</v>
      </c>
      <c r="O4169" t="s">
        <v>1840</v>
      </c>
      <c r="P4169" t="s">
        <v>472</v>
      </c>
      <c r="Q4169" t="s">
        <v>345</v>
      </c>
      <c r="R4169" t="s">
        <v>131</v>
      </c>
      <c r="S4169" t="s">
        <v>164</v>
      </c>
      <c r="T4169" t="s">
        <v>165</v>
      </c>
      <c r="U4169" t="s">
        <v>151</v>
      </c>
      <c r="V4169" t="s">
        <v>135</v>
      </c>
      <c r="W4169" t="s">
        <v>136</v>
      </c>
      <c r="X4169" t="s">
        <v>1945</v>
      </c>
      <c r="Y4169" s="94">
        <v>0</v>
      </c>
      <c r="Z4169" s="94">
        <v>0</v>
      </c>
      <c r="AA4169" s="94">
        <v>96000</v>
      </c>
      <c r="AB4169" s="94">
        <v>96000</v>
      </c>
      <c r="AC4169">
        <f t="shared" si="130"/>
        <v>3000</v>
      </c>
      <c r="AD4169" t="str">
        <f t="shared" si="131"/>
        <v>308</v>
      </c>
    </row>
    <row r="4170" spans="1:30" hidden="1" x14ac:dyDescent="0.25">
      <c r="A4170" t="s">
        <v>1942</v>
      </c>
      <c r="B4170" t="s">
        <v>1836</v>
      </c>
      <c r="C4170" t="s">
        <v>470</v>
      </c>
      <c r="D4170">
        <v>33801</v>
      </c>
      <c r="E4170" t="s">
        <v>122</v>
      </c>
      <c r="F4170" t="s">
        <v>159</v>
      </c>
      <c r="G4170" t="s">
        <v>160</v>
      </c>
      <c r="H4170" t="s">
        <v>143</v>
      </c>
      <c r="I4170" t="s">
        <v>124</v>
      </c>
      <c r="J4170" t="s">
        <v>125</v>
      </c>
      <c r="K4170" t="s">
        <v>1943</v>
      </c>
      <c r="N4170" t="s">
        <v>1944</v>
      </c>
      <c r="O4170" t="s">
        <v>1840</v>
      </c>
      <c r="P4170" t="s">
        <v>472</v>
      </c>
      <c r="Q4170" t="s">
        <v>513</v>
      </c>
      <c r="R4170" t="s">
        <v>131</v>
      </c>
      <c r="S4170" t="s">
        <v>164</v>
      </c>
      <c r="T4170" t="s">
        <v>165</v>
      </c>
      <c r="U4170" t="s">
        <v>151</v>
      </c>
      <c r="V4170" t="s">
        <v>135</v>
      </c>
      <c r="W4170" t="s">
        <v>136</v>
      </c>
      <c r="X4170" t="s">
        <v>1945</v>
      </c>
      <c r="Y4170" s="94">
        <v>0</v>
      </c>
      <c r="Z4170" s="94">
        <v>0</v>
      </c>
      <c r="AA4170" s="94">
        <v>300000</v>
      </c>
      <c r="AB4170" s="94">
        <v>300000</v>
      </c>
      <c r="AC4170">
        <f t="shared" si="130"/>
        <v>3000</v>
      </c>
      <c r="AD4170" t="str">
        <f t="shared" si="131"/>
        <v>308</v>
      </c>
    </row>
    <row r="4171" spans="1:30" hidden="1" x14ac:dyDescent="0.25">
      <c r="A4171" t="s">
        <v>1942</v>
      </c>
      <c r="B4171" t="s">
        <v>1836</v>
      </c>
      <c r="C4171" t="s">
        <v>470</v>
      </c>
      <c r="D4171">
        <v>33906</v>
      </c>
      <c r="E4171" t="s">
        <v>122</v>
      </c>
      <c r="F4171" t="s">
        <v>159</v>
      </c>
      <c r="G4171" t="s">
        <v>160</v>
      </c>
      <c r="H4171" t="s">
        <v>143</v>
      </c>
      <c r="I4171" t="s">
        <v>124</v>
      </c>
      <c r="J4171" t="s">
        <v>125</v>
      </c>
      <c r="K4171" t="s">
        <v>1943</v>
      </c>
      <c r="N4171" t="s">
        <v>1944</v>
      </c>
      <c r="O4171" t="s">
        <v>1840</v>
      </c>
      <c r="P4171" t="s">
        <v>472</v>
      </c>
      <c r="Q4171" t="s">
        <v>1613</v>
      </c>
      <c r="R4171" t="s">
        <v>131</v>
      </c>
      <c r="S4171" t="s">
        <v>164</v>
      </c>
      <c r="T4171" t="s">
        <v>165</v>
      </c>
      <c r="U4171" t="s">
        <v>151</v>
      </c>
      <c r="V4171" t="s">
        <v>135</v>
      </c>
      <c r="W4171" t="s">
        <v>136</v>
      </c>
      <c r="X4171" t="s">
        <v>1945</v>
      </c>
      <c r="Y4171" s="94">
        <v>0</v>
      </c>
      <c r="Z4171" s="94">
        <v>0</v>
      </c>
      <c r="AA4171" s="94">
        <v>40000</v>
      </c>
      <c r="AB4171" s="94">
        <v>40000</v>
      </c>
      <c r="AC4171">
        <f t="shared" si="130"/>
        <v>3000</v>
      </c>
      <c r="AD4171" t="str">
        <f t="shared" si="131"/>
        <v>308</v>
      </c>
    </row>
    <row r="4172" spans="1:30" hidden="1" x14ac:dyDescent="0.25">
      <c r="A4172" t="s">
        <v>1942</v>
      </c>
      <c r="B4172" t="s">
        <v>1836</v>
      </c>
      <c r="C4172" t="s">
        <v>470</v>
      </c>
      <c r="D4172">
        <v>35101</v>
      </c>
      <c r="E4172" t="s">
        <v>122</v>
      </c>
      <c r="F4172" t="s">
        <v>159</v>
      </c>
      <c r="G4172" t="s">
        <v>160</v>
      </c>
      <c r="H4172" t="s">
        <v>143</v>
      </c>
      <c r="I4172" t="s">
        <v>124</v>
      </c>
      <c r="J4172" t="s">
        <v>125</v>
      </c>
      <c r="K4172" t="s">
        <v>1943</v>
      </c>
      <c r="N4172" t="s">
        <v>1944</v>
      </c>
      <c r="O4172" t="s">
        <v>1840</v>
      </c>
      <c r="P4172" t="s">
        <v>472</v>
      </c>
      <c r="Q4172" t="s">
        <v>265</v>
      </c>
      <c r="R4172" t="s">
        <v>131</v>
      </c>
      <c r="S4172" t="s">
        <v>164</v>
      </c>
      <c r="T4172" t="s">
        <v>165</v>
      </c>
      <c r="U4172" t="s">
        <v>151</v>
      </c>
      <c r="V4172" t="s">
        <v>135</v>
      </c>
      <c r="W4172" t="s">
        <v>136</v>
      </c>
      <c r="X4172" t="s">
        <v>1945</v>
      </c>
      <c r="Y4172" s="94">
        <v>0</v>
      </c>
      <c r="Z4172" s="94">
        <v>0</v>
      </c>
      <c r="AA4172" s="94">
        <v>600000</v>
      </c>
      <c r="AB4172" s="94">
        <v>600000</v>
      </c>
      <c r="AC4172">
        <f t="shared" si="130"/>
        <v>3000</v>
      </c>
      <c r="AD4172" t="str">
        <f t="shared" si="131"/>
        <v>308</v>
      </c>
    </row>
    <row r="4173" spans="1:30" hidden="1" x14ac:dyDescent="0.25">
      <c r="A4173" t="s">
        <v>1942</v>
      </c>
      <c r="B4173" t="s">
        <v>1836</v>
      </c>
      <c r="C4173" t="s">
        <v>470</v>
      </c>
      <c r="D4173">
        <v>35301</v>
      </c>
      <c r="E4173" t="s">
        <v>122</v>
      </c>
      <c r="F4173" t="s">
        <v>159</v>
      </c>
      <c r="G4173" t="s">
        <v>160</v>
      </c>
      <c r="H4173" t="s">
        <v>143</v>
      </c>
      <c r="I4173" t="s">
        <v>124</v>
      </c>
      <c r="J4173" t="s">
        <v>125</v>
      </c>
      <c r="K4173" t="s">
        <v>1943</v>
      </c>
      <c r="N4173" t="s">
        <v>1944</v>
      </c>
      <c r="O4173" t="s">
        <v>1840</v>
      </c>
      <c r="P4173" t="s">
        <v>472</v>
      </c>
      <c r="Q4173" t="s">
        <v>271</v>
      </c>
      <c r="R4173" t="s">
        <v>131</v>
      </c>
      <c r="S4173" t="s">
        <v>164</v>
      </c>
      <c r="T4173" t="s">
        <v>165</v>
      </c>
      <c r="U4173" t="s">
        <v>151</v>
      </c>
      <c r="V4173" t="s">
        <v>135</v>
      </c>
      <c r="W4173" t="s">
        <v>136</v>
      </c>
      <c r="X4173" t="s">
        <v>1945</v>
      </c>
      <c r="Y4173" s="94">
        <v>0</v>
      </c>
      <c r="Z4173" s="94">
        <v>0</v>
      </c>
      <c r="AA4173" s="94">
        <v>60000</v>
      </c>
      <c r="AB4173" s="94">
        <v>60000</v>
      </c>
      <c r="AC4173">
        <f t="shared" si="130"/>
        <v>3000</v>
      </c>
      <c r="AD4173" t="str">
        <f t="shared" si="131"/>
        <v>308</v>
      </c>
    </row>
    <row r="4174" spans="1:30" hidden="1" x14ac:dyDescent="0.25">
      <c r="A4174" t="s">
        <v>1942</v>
      </c>
      <c r="B4174" t="s">
        <v>1836</v>
      </c>
      <c r="C4174" t="s">
        <v>470</v>
      </c>
      <c r="D4174">
        <v>35501</v>
      </c>
      <c r="E4174" t="s">
        <v>122</v>
      </c>
      <c r="F4174" t="s">
        <v>159</v>
      </c>
      <c r="G4174" t="s">
        <v>160</v>
      </c>
      <c r="H4174" t="s">
        <v>143</v>
      </c>
      <c r="I4174" t="s">
        <v>124</v>
      </c>
      <c r="J4174" t="s">
        <v>125</v>
      </c>
      <c r="K4174" t="s">
        <v>1943</v>
      </c>
      <c r="N4174" t="s">
        <v>1944</v>
      </c>
      <c r="O4174" t="s">
        <v>1840</v>
      </c>
      <c r="P4174" t="s">
        <v>472</v>
      </c>
      <c r="Q4174" t="s">
        <v>273</v>
      </c>
      <c r="R4174" t="s">
        <v>131</v>
      </c>
      <c r="S4174" t="s">
        <v>164</v>
      </c>
      <c r="T4174" t="s">
        <v>165</v>
      </c>
      <c r="U4174" t="s">
        <v>151</v>
      </c>
      <c r="V4174" t="s">
        <v>135</v>
      </c>
      <c r="W4174" t="s">
        <v>136</v>
      </c>
      <c r="X4174" t="s">
        <v>1945</v>
      </c>
      <c r="Y4174" s="94">
        <v>0</v>
      </c>
      <c r="Z4174" s="94">
        <v>0</v>
      </c>
      <c r="AA4174" s="94">
        <v>300000</v>
      </c>
      <c r="AB4174" s="94">
        <v>300000</v>
      </c>
      <c r="AC4174">
        <f t="shared" si="130"/>
        <v>3000</v>
      </c>
      <c r="AD4174" t="str">
        <f t="shared" si="131"/>
        <v>308</v>
      </c>
    </row>
    <row r="4175" spans="1:30" hidden="1" x14ac:dyDescent="0.25">
      <c r="A4175" t="s">
        <v>1942</v>
      </c>
      <c r="B4175" t="s">
        <v>1836</v>
      </c>
      <c r="C4175" t="s">
        <v>470</v>
      </c>
      <c r="D4175">
        <v>35801</v>
      </c>
      <c r="E4175" t="s">
        <v>122</v>
      </c>
      <c r="F4175" t="s">
        <v>159</v>
      </c>
      <c r="G4175" t="s">
        <v>160</v>
      </c>
      <c r="H4175" t="s">
        <v>143</v>
      </c>
      <c r="I4175" t="s">
        <v>124</v>
      </c>
      <c r="J4175" t="s">
        <v>125</v>
      </c>
      <c r="K4175" t="s">
        <v>1943</v>
      </c>
      <c r="N4175" t="s">
        <v>1944</v>
      </c>
      <c r="O4175" t="s">
        <v>1840</v>
      </c>
      <c r="P4175" t="s">
        <v>472</v>
      </c>
      <c r="Q4175" t="s">
        <v>279</v>
      </c>
      <c r="R4175" t="s">
        <v>131</v>
      </c>
      <c r="S4175" t="s">
        <v>164</v>
      </c>
      <c r="T4175" t="s">
        <v>165</v>
      </c>
      <c r="U4175" t="s">
        <v>151</v>
      </c>
      <c r="V4175" t="s">
        <v>135</v>
      </c>
      <c r="W4175" t="s">
        <v>136</v>
      </c>
      <c r="X4175" t="s">
        <v>1945</v>
      </c>
      <c r="Y4175" s="94">
        <v>0</v>
      </c>
      <c r="Z4175" s="94">
        <v>0</v>
      </c>
      <c r="AA4175" s="94">
        <v>406464</v>
      </c>
      <c r="AB4175" s="94">
        <v>406464</v>
      </c>
      <c r="AC4175">
        <f t="shared" si="130"/>
        <v>3000</v>
      </c>
      <c r="AD4175" t="str">
        <f t="shared" si="131"/>
        <v>308</v>
      </c>
    </row>
    <row r="4176" spans="1:30" hidden="1" x14ac:dyDescent="0.25">
      <c r="A4176" t="s">
        <v>1942</v>
      </c>
      <c r="B4176" t="s">
        <v>1836</v>
      </c>
      <c r="C4176" t="s">
        <v>470</v>
      </c>
      <c r="D4176">
        <v>35901</v>
      </c>
      <c r="E4176" t="s">
        <v>122</v>
      </c>
      <c r="F4176" t="s">
        <v>159</v>
      </c>
      <c r="G4176" t="s">
        <v>160</v>
      </c>
      <c r="H4176" t="s">
        <v>143</v>
      </c>
      <c r="I4176" t="s">
        <v>124</v>
      </c>
      <c r="J4176" t="s">
        <v>125</v>
      </c>
      <c r="K4176" t="s">
        <v>1943</v>
      </c>
      <c r="N4176" t="s">
        <v>1944</v>
      </c>
      <c r="O4176" t="s">
        <v>1840</v>
      </c>
      <c r="P4176" t="s">
        <v>472</v>
      </c>
      <c r="Q4176" t="s">
        <v>281</v>
      </c>
      <c r="R4176" t="s">
        <v>131</v>
      </c>
      <c r="S4176" t="s">
        <v>164</v>
      </c>
      <c r="T4176" t="s">
        <v>165</v>
      </c>
      <c r="U4176" t="s">
        <v>151</v>
      </c>
      <c r="V4176" t="s">
        <v>135</v>
      </c>
      <c r="W4176" t="s">
        <v>136</v>
      </c>
      <c r="X4176" t="s">
        <v>1945</v>
      </c>
      <c r="Y4176" s="94">
        <v>0</v>
      </c>
      <c r="Z4176" s="94">
        <v>0</v>
      </c>
      <c r="AA4176" s="94">
        <v>120000</v>
      </c>
      <c r="AB4176" s="94">
        <v>120000</v>
      </c>
      <c r="AC4176">
        <f t="shared" si="130"/>
        <v>3000</v>
      </c>
      <c r="AD4176" t="str">
        <f t="shared" si="131"/>
        <v>308</v>
      </c>
    </row>
    <row r="4177" spans="1:30" hidden="1" x14ac:dyDescent="0.25">
      <c r="A4177" t="s">
        <v>1942</v>
      </c>
      <c r="B4177" t="s">
        <v>1836</v>
      </c>
      <c r="C4177" t="s">
        <v>470</v>
      </c>
      <c r="D4177">
        <v>36301</v>
      </c>
      <c r="E4177" t="s">
        <v>122</v>
      </c>
      <c r="F4177" t="s">
        <v>159</v>
      </c>
      <c r="G4177" t="s">
        <v>160</v>
      </c>
      <c r="H4177" t="s">
        <v>143</v>
      </c>
      <c r="I4177" t="s">
        <v>124</v>
      </c>
      <c r="J4177" t="s">
        <v>125</v>
      </c>
      <c r="K4177" t="s">
        <v>1943</v>
      </c>
      <c r="N4177" t="s">
        <v>1944</v>
      </c>
      <c r="O4177" t="s">
        <v>1840</v>
      </c>
      <c r="P4177" t="s">
        <v>472</v>
      </c>
      <c r="Q4177" t="s">
        <v>1947</v>
      </c>
      <c r="R4177" t="s">
        <v>131</v>
      </c>
      <c r="S4177" t="s">
        <v>164</v>
      </c>
      <c r="T4177" t="s">
        <v>165</v>
      </c>
      <c r="U4177" t="s">
        <v>151</v>
      </c>
      <c r="V4177" t="s">
        <v>135</v>
      </c>
      <c r="W4177" t="s">
        <v>136</v>
      </c>
      <c r="X4177" t="s">
        <v>1945</v>
      </c>
      <c r="Y4177" s="94">
        <v>0</v>
      </c>
      <c r="Z4177" s="94">
        <v>0</v>
      </c>
      <c r="AA4177" s="94">
        <v>48000</v>
      </c>
      <c r="AB4177" s="94">
        <v>48000</v>
      </c>
      <c r="AC4177">
        <f t="shared" si="130"/>
        <v>3000</v>
      </c>
      <c r="AD4177" t="str">
        <f t="shared" si="131"/>
        <v>308</v>
      </c>
    </row>
    <row r="4178" spans="1:30" hidden="1" x14ac:dyDescent="0.25">
      <c r="A4178" t="s">
        <v>1942</v>
      </c>
      <c r="B4178" t="s">
        <v>1836</v>
      </c>
      <c r="C4178" t="s">
        <v>470</v>
      </c>
      <c r="D4178">
        <v>36501</v>
      </c>
      <c r="E4178" t="s">
        <v>122</v>
      </c>
      <c r="F4178" t="s">
        <v>159</v>
      </c>
      <c r="G4178" t="s">
        <v>160</v>
      </c>
      <c r="H4178" t="s">
        <v>143</v>
      </c>
      <c r="I4178" t="s">
        <v>124</v>
      </c>
      <c r="J4178" t="s">
        <v>125</v>
      </c>
      <c r="K4178" t="s">
        <v>1943</v>
      </c>
      <c r="N4178" t="s">
        <v>1944</v>
      </c>
      <c r="O4178" t="s">
        <v>1840</v>
      </c>
      <c r="P4178" t="s">
        <v>472</v>
      </c>
      <c r="Q4178" t="s">
        <v>1265</v>
      </c>
      <c r="R4178" t="s">
        <v>131</v>
      </c>
      <c r="S4178" t="s">
        <v>164</v>
      </c>
      <c r="T4178" t="s">
        <v>165</v>
      </c>
      <c r="U4178" t="s">
        <v>151</v>
      </c>
      <c r="V4178" t="s">
        <v>135</v>
      </c>
      <c r="W4178" t="s">
        <v>136</v>
      </c>
      <c r="X4178" t="s">
        <v>1945</v>
      </c>
      <c r="Y4178" s="94">
        <v>0</v>
      </c>
      <c r="Z4178" s="94">
        <v>0</v>
      </c>
      <c r="AA4178" s="94">
        <v>66000</v>
      </c>
      <c r="AB4178" s="94">
        <v>66000</v>
      </c>
      <c r="AC4178">
        <f t="shared" si="130"/>
        <v>3000</v>
      </c>
      <c r="AD4178" t="str">
        <f t="shared" si="131"/>
        <v>308</v>
      </c>
    </row>
    <row r="4179" spans="1:30" hidden="1" x14ac:dyDescent="0.25">
      <c r="A4179" t="s">
        <v>1942</v>
      </c>
      <c r="B4179" t="s">
        <v>1836</v>
      </c>
      <c r="C4179" t="s">
        <v>470</v>
      </c>
      <c r="D4179">
        <v>37101</v>
      </c>
      <c r="E4179" t="s">
        <v>122</v>
      </c>
      <c r="F4179" t="s">
        <v>159</v>
      </c>
      <c r="G4179" t="s">
        <v>160</v>
      </c>
      <c r="H4179" t="s">
        <v>143</v>
      </c>
      <c r="I4179" t="s">
        <v>124</v>
      </c>
      <c r="J4179" t="s">
        <v>125</v>
      </c>
      <c r="K4179" t="s">
        <v>1943</v>
      </c>
      <c r="N4179" t="s">
        <v>1944</v>
      </c>
      <c r="O4179" t="s">
        <v>1840</v>
      </c>
      <c r="P4179" t="s">
        <v>472</v>
      </c>
      <c r="Q4179" t="s">
        <v>173</v>
      </c>
      <c r="R4179" t="s">
        <v>131</v>
      </c>
      <c r="S4179" t="s">
        <v>164</v>
      </c>
      <c r="T4179" t="s">
        <v>165</v>
      </c>
      <c r="U4179" t="s">
        <v>151</v>
      </c>
      <c r="V4179" t="s">
        <v>135</v>
      </c>
      <c r="W4179" t="s">
        <v>136</v>
      </c>
      <c r="X4179" t="s">
        <v>1945</v>
      </c>
      <c r="Y4179" s="94">
        <v>0</v>
      </c>
      <c r="Z4179" s="94">
        <v>0</v>
      </c>
      <c r="AA4179" s="94">
        <v>188400</v>
      </c>
      <c r="AB4179" s="94">
        <v>188400</v>
      </c>
      <c r="AC4179">
        <f t="shared" si="130"/>
        <v>3000</v>
      </c>
      <c r="AD4179" t="str">
        <f t="shared" si="131"/>
        <v>308</v>
      </c>
    </row>
    <row r="4180" spans="1:30" hidden="1" x14ac:dyDescent="0.25">
      <c r="A4180" t="s">
        <v>1942</v>
      </c>
      <c r="B4180" t="s">
        <v>1836</v>
      </c>
      <c r="C4180" t="s">
        <v>470</v>
      </c>
      <c r="D4180">
        <v>37501</v>
      </c>
      <c r="E4180" t="s">
        <v>122</v>
      </c>
      <c r="F4180" t="s">
        <v>159</v>
      </c>
      <c r="G4180" t="s">
        <v>160</v>
      </c>
      <c r="H4180" t="s">
        <v>143</v>
      </c>
      <c r="I4180" t="s">
        <v>124</v>
      </c>
      <c r="J4180" t="s">
        <v>125</v>
      </c>
      <c r="K4180" t="s">
        <v>1943</v>
      </c>
      <c r="N4180" t="s">
        <v>1944</v>
      </c>
      <c r="O4180" t="s">
        <v>1840</v>
      </c>
      <c r="P4180" t="s">
        <v>472</v>
      </c>
      <c r="Q4180" t="s">
        <v>175</v>
      </c>
      <c r="R4180" t="s">
        <v>131</v>
      </c>
      <c r="S4180" t="s">
        <v>164</v>
      </c>
      <c r="T4180" t="s">
        <v>165</v>
      </c>
      <c r="U4180" t="s">
        <v>151</v>
      </c>
      <c r="V4180" t="s">
        <v>135</v>
      </c>
      <c r="W4180" t="s">
        <v>136</v>
      </c>
      <c r="X4180" t="s">
        <v>1945</v>
      </c>
      <c r="Y4180" s="94">
        <v>0</v>
      </c>
      <c r="Z4180" s="94">
        <v>0</v>
      </c>
      <c r="AA4180" s="94">
        <v>60000</v>
      </c>
      <c r="AB4180" s="94">
        <v>60000</v>
      </c>
      <c r="AC4180">
        <f t="shared" si="130"/>
        <v>3000</v>
      </c>
      <c r="AD4180" t="str">
        <f t="shared" si="131"/>
        <v>308</v>
      </c>
    </row>
    <row r="4181" spans="1:30" hidden="1" x14ac:dyDescent="0.25">
      <c r="A4181" s="97" t="s">
        <v>1961</v>
      </c>
      <c r="B4181" s="97" t="s">
        <v>1836</v>
      </c>
      <c r="C4181" s="97" t="s">
        <v>140</v>
      </c>
      <c r="D4181" s="97">
        <v>12101</v>
      </c>
      <c r="E4181" s="97" t="s">
        <v>122</v>
      </c>
      <c r="F4181" s="98">
        <v>15</v>
      </c>
      <c r="G4181" s="98" t="s">
        <v>142</v>
      </c>
      <c r="H4181" s="97">
        <v>19</v>
      </c>
      <c r="I4181" s="97" t="s">
        <v>124</v>
      </c>
      <c r="J4181" s="97" t="s">
        <v>125</v>
      </c>
      <c r="K4181" s="97" t="s">
        <v>1943</v>
      </c>
      <c r="L4181" s="97"/>
      <c r="M4181" s="97"/>
      <c r="N4181" s="97" t="s">
        <v>1962</v>
      </c>
      <c r="O4181" s="97" t="s">
        <v>1840</v>
      </c>
      <c r="P4181" s="97" t="s">
        <v>147</v>
      </c>
      <c r="Q4181" s="97" t="s">
        <v>182</v>
      </c>
      <c r="R4181" s="97" t="s">
        <v>131</v>
      </c>
      <c r="S4181" s="97" t="s">
        <v>149</v>
      </c>
      <c r="T4181" s="97" t="s">
        <v>150</v>
      </c>
      <c r="U4181" s="97" t="s">
        <v>134</v>
      </c>
      <c r="V4181" s="97" t="s">
        <v>135</v>
      </c>
      <c r="W4181" s="97" t="s">
        <v>136</v>
      </c>
      <c r="X4181" s="97" t="s">
        <v>1945</v>
      </c>
      <c r="Y4181" s="99">
        <v>0</v>
      </c>
      <c r="Z4181" s="99">
        <v>0</v>
      </c>
      <c r="AA4181" s="99">
        <v>15859326.360000007</v>
      </c>
      <c r="AB4181" s="99">
        <v>15859326.359999999</v>
      </c>
      <c r="AC4181">
        <f t="shared" si="130"/>
        <v>1000</v>
      </c>
      <c r="AD4181" t="str">
        <f t="shared" si="131"/>
        <v>308</v>
      </c>
    </row>
    <row r="4182" spans="1:30" hidden="1" x14ac:dyDescent="0.25">
      <c r="A4182" t="s">
        <v>1961</v>
      </c>
      <c r="B4182" t="s">
        <v>1836</v>
      </c>
      <c r="C4182" t="s">
        <v>470</v>
      </c>
      <c r="D4182">
        <v>21101</v>
      </c>
      <c r="E4182" t="s">
        <v>122</v>
      </c>
      <c r="F4182" t="s">
        <v>159</v>
      </c>
      <c r="G4182" t="s">
        <v>160</v>
      </c>
      <c r="H4182" t="s">
        <v>143</v>
      </c>
      <c r="I4182" t="s">
        <v>124</v>
      </c>
      <c r="J4182" t="s">
        <v>125</v>
      </c>
      <c r="K4182" t="s">
        <v>1943</v>
      </c>
      <c r="N4182" t="s">
        <v>1962</v>
      </c>
      <c r="O4182" t="s">
        <v>1840</v>
      </c>
      <c r="P4182" t="s">
        <v>472</v>
      </c>
      <c r="Q4182" t="s">
        <v>188</v>
      </c>
      <c r="R4182" t="s">
        <v>131</v>
      </c>
      <c r="S4182" t="s">
        <v>164</v>
      </c>
      <c r="T4182" t="s">
        <v>165</v>
      </c>
      <c r="U4182" t="s">
        <v>151</v>
      </c>
      <c r="V4182" t="s">
        <v>135</v>
      </c>
      <c r="W4182" t="s">
        <v>136</v>
      </c>
      <c r="X4182" t="s">
        <v>1945</v>
      </c>
      <c r="Y4182" s="94">
        <v>0</v>
      </c>
      <c r="Z4182" s="94">
        <v>0</v>
      </c>
      <c r="AA4182" s="94">
        <v>240000</v>
      </c>
      <c r="AB4182" s="94">
        <v>240000</v>
      </c>
      <c r="AC4182">
        <f t="shared" si="130"/>
        <v>2000</v>
      </c>
      <c r="AD4182" t="str">
        <f t="shared" si="131"/>
        <v>308</v>
      </c>
    </row>
    <row r="4183" spans="1:30" hidden="1" x14ac:dyDescent="0.25">
      <c r="A4183" t="s">
        <v>1961</v>
      </c>
      <c r="B4183" t="s">
        <v>1836</v>
      </c>
      <c r="C4183" t="s">
        <v>470</v>
      </c>
      <c r="D4183">
        <v>21401</v>
      </c>
      <c r="E4183" t="s">
        <v>122</v>
      </c>
      <c r="F4183" t="s">
        <v>159</v>
      </c>
      <c r="G4183" t="s">
        <v>160</v>
      </c>
      <c r="H4183" t="s">
        <v>143</v>
      </c>
      <c r="I4183" t="s">
        <v>124</v>
      </c>
      <c r="J4183" t="s">
        <v>125</v>
      </c>
      <c r="K4183" t="s">
        <v>1943</v>
      </c>
      <c r="N4183" t="s">
        <v>1962</v>
      </c>
      <c r="O4183" t="s">
        <v>1840</v>
      </c>
      <c r="P4183" t="s">
        <v>472</v>
      </c>
      <c r="Q4183" t="s">
        <v>193</v>
      </c>
      <c r="R4183" t="s">
        <v>131</v>
      </c>
      <c r="S4183" t="s">
        <v>164</v>
      </c>
      <c r="T4183" t="s">
        <v>165</v>
      </c>
      <c r="U4183" t="s">
        <v>151</v>
      </c>
      <c r="V4183" t="s">
        <v>135</v>
      </c>
      <c r="W4183" t="s">
        <v>136</v>
      </c>
      <c r="X4183" t="s">
        <v>1945</v>
      </c>
      <c r="Y4183" s="94">
        <v>0</v>
      </c>
      <c r="Z4183" s="94">
        <v>0</v>
      </c>
      <c r="AA4183" s="94">
        <v>300000</v>
      </c>
      <c r="AB4183" s="94">
        <v>300000</v>
      </c>
      <c r="AC4183">
        <f t="shared" si="130"/>
        <v>2000</v>
      </c>
      <c r="AD4183" t="str">
        <f t="shared" si="131"/>
        <v>308</v>
      </c>
    </row>
    <row r="4184" spans="1:30" hidden="1" x14ac:dyDescent="0.25">
      <c r="A4184" t="s">
        <v>1961</v>
      </c>
      <c r="B4184" t="s">
        <v>1836</v>
      </c>
      <c r="C4184" t="s">
        <v>470</v>
      </c>
      <c r="D4184">
        <v>21601</v>
      </c>
      <c r="E4184" t="s">
        <v>122</v>
      </c>
      <c r="F4184" t="s">
        <v>159</v>
      </c>
      <c r="G4184" t="s">
        <v>160</v>
      </c>
      <c r="H4184" t="s">
        <v>143</v>
      </c>
      <c r="I4184" t="s">
        <v>124</v>
      </c>
      <c r="J4184" t="s">
        <v>125</v>
      </c>
      <c r="K4184" t="s">
        <v>1943</v>
      </c>
      <c r="N4184" t="s">
        <v>1962</v>
      </c>
      <c r="O4184" t="s">
        <v>1840</v>
      </c>
      <c r="P4184" t="s">
        <v>472</v>
      </c>
      <c r="Q4184" t="s">
        <v>199</v>
      </c>
      <c r="R4184" t="s">
        <v>131</v>
      </c>
      <c r="S4184" t="s">
        <v>164</v>
      </c>
      <c r="T4184" t="s">
        <v>165</v>
      </c>
      <c r="U4184" t="s">
        <v>151</v>
      </c>
      <c r="V4184" t="s">
        <v>135</v>
      </c>
      <c r="W4184" t="s">
        <v>136</v>
      </c>
      <c r="X4184" t="s">
        <v>1945</v>
      </c>
      <c r="Y4184" s="94">
        <v>0</v>
      </c>
      <c r="Z4184" s="94">
        <v>0</v>
      </c>
      <c r="AA4184" s="94">
        <v>360000</v>
      </c>
      <c r="AB4184" s="94">
        <v>360000</v>
      </c>
      <c r="AC4184">
        <f t="shared" si="130"/>
        <v>2000</v>
      </c>
      <c r="AD4184" t="str">
        <f t="shared" si="131"/>
        <v>308</v>
      </c>
    </row>
    <row r="4185" spans="1:30" hidden="1" x14ac:dyDescent="0.25">
      <c r="A4185" t="s">
        <v>1961</v>
      </c>
      <c r="B4185" t="s">
        <v>1836</v>
      </c>
      <c r="C4185" t="s">
        <v>470</v>
      </c>
      <c r="D4185">
        <v>21701</v>
      </c>
      <c r="E4185" t="s">
        <v>122</v>
      </c>
      <c r="F4185" t="s">
        <v>159</v>
      </c>
      <c r="G4185" t="s">
        <v>160</v>
      </c>
      <c r="H4185" t="s">
        <v>143</v>
      </c>
      <c r="I4185" t="s">
        <v>124</v>
      </c>
      <c r="J4185" t="s">
        <v>125</v>
      </c>
      <c r="K4185" t="s">
        <v>1943</v>
      </c>
      <c r="N4185" t="s">
        <v>1962</v>
      </c>
      <c r="O4185" t="s">
        <v>1840</v>
      </c>
      <c r="P4185" t="s">
        <v>472</v>
      </c>
      <c r="Q4185" t="s">
        <v>751</v>
      </c>
      <c r="R4185" t="s">
        <v>131</v>
      </c>
      <c r="S4185" t="s">
        <v>164</v>
      </c>
      <c r="T4185" t="s">
        <v>165</v>
      </c>
      <c r="U4185" t="s">
        <v>151</v>
      </c>
      <c r="V4185" t="s">
        <v>135</v>
      </c>
      <c r="W4185" t="s">
        <v>136</v>
      </c>
      <c r="X4185" t="s">
        <v>1945</v>
      </c>
      <c r="Y4185" s="94">
        <v>0</v>
      </c>
      <c r="Z4185" s="94">
        <v>0</v>
      </c>
      <c r="AA4185" s="94">
        <v>300000</v>
      </c>
      <c r="AB4185" s="94">
        <v>300000</v>
      </c>
      <c r="AC4185">
        <f t="shared" si="130"/>
        <v>2000</v>
      </c>
      <c r="AD4185" t="str">
        <f t="shared" si="131"/>
        <v>308</v>
      </c>
    </row>
    <row r="4186" spans="1:30" hidden="1" x14ac:dyDescent="0.25">
      <c r="A4186" t="s">
        <v>1961</v>
      </c>
      <c r="B4186" t="s">
        <v>1836</v>
      </c>
      <c r="C4186" t="s">
        <v>470</v>
      </c>
      <c r="D4186">
        <v>22101</v>
      </c>
      <c r="E4186" t="s">
        <v>122</v>
      </c>
      <c r="F4186" t="s">
        <v>159</v>
      </c>
      <c r="G4186" t="s">
        <v>160</v>
      </c>
      <c r="H4186" t="s">
        <v>143</v>
      </c>
      <c r="I4186" t="s">
        <v>124</v>
      </c>
      <c r="J4186" t="s">
        <v>125</v>
      </c>
      <c r="K4186" t="s">
        <v>1943</v>
      </c>
      <c r="N4186" t="s">
        <v>1962</v>
      </c>
      <c r="O4186" t="s">
        <v>1840</v>
      </c>
      <c r="P4186" t="s">
        <v>472</v>
      </c>
      <c r="Q4186" t="s">
        <v>201</v>
      </c>
      <c r="R4186" t="s">
        <v>131</v>
      </c>
      <c r="S4186" t="s">
        <v>164</v>
      </c>
      <c r="T4186" t="s">
        <v>165</v>
      </c>
      <c r="U4186" t="s">
        <v>151</v>
      </c>
      <c r="V4186" t="s">
        <v>135</v>
      </c>
      <c r="W4186" t="s">
        <v>136</v>
      </c>
      <c r="X4186" t="s">
        <v>1945</v>
      </c>
      <c r="Y4186" s="94">
        <v>0</v>
      </c>
      <c r="Z4186" s="94">
        <v>0</v>
      </c>
      <c r="AA4186" s="94">
        <v>15472600</v>
      </c>
      <c r="AB4186" s="94">
        <v>15472600</v>
      </c>
      <c r="AC4186">
        <f t="shared" si="130"/>
        <v>2000</v>
      </c>
      <c r="AD4186" t="str">
        <f t="shared" si="131"/>
        <v>308</v>
      </c>
    </row>
    <row r="4187" spans="1:30" hidden="1" x14ac:dyDescent="0.25">
      <c r="A4187" t="s">
        <v>1961</v>
      </c>
      <c r="B4187" t="s">
        <v>1836</v>
      </c>
      <c r="C4187" t="s">
        <v>470</v>
      </c>
      <c r="D4187">
        <v>22301</v>
      </c>
      <c r="E4187" t="s">
        <v>122</v>
      </c>
      <c r="F4187" t="s">
        <v>159</v>
      </c>
      <c r="G4187" t="s">
        <v>160</v>
      </c>
      <c r="H4187" t="s">
        <v>143</v>
      </c>
      <c r="I4187" t="s">
        <v>124</v>
      </c>
      <c r="J4187" t="s">
        <v>125</v>
      </c>
      <c r="K4187" t="s">
        <v>1943</v>
      </c>
      <c r="N4187" t="s">
        <v>1962</v>
      </c>
      <c r="O4187" t="s">
        <v>1840</v>
      </c>
      <c r="P4187" t="s">
        <v>472</v>
      </c>
      <c r="Q4187" t="s">
        <v>203</v>
      </c>
      <c r="R4187" t="s">
        <v>131</v>
      </c>
      <c r="S4187" t="s">
        <v>164</v>
      </c>
      <c r="T4187" t="s">
        <v>165</v>
      </c>
      <c r="U4187" t="s">
        <v>151</v>
      </c>
      <c r="V4187" t="s">
        <v>135</v>
      </c>
      <c r="W4187" t="s">
        <v>136</v>
      </c>
      <c r="X4187" t="s">
        <v>1945</v>
      </c>
      <c r="Y4187" s="94">
        <v>0</v>
      </c>
      <c r="Z4187" s="94">
        <v>0</v>
      </c>
      <c r="AA4187" s="94">
        <v>1200000</v>
      </c>
      <c r="AB4187" s="94">
        <v>1200000</v>
      </c>
      <c r="AC4187">
        <f t="shared" si="130"/>
        <v>2000</v>
      </c>
      <c r="AD4187" t="str">
        <f t="shared" si="131"/>
        <v>308</v>
      </c>
    </row>
    <row r="4188" spans="1:30" hidden="1" x14ac:dyDescent="0.25">
      <c r="A4188" t="s">
        <v>1961</v>
      </c>
      <c r="B4188" t="s">
        <v>1836</v>
      </c>
      <c r="C4188" t="s">
        <v>470</v>
      </c>
      <c r="D4188">
        <v>24601</v>
      </c>
      <c r="E4188" t="s">
        <v>122</v>
      </c>
      <c r="F4188" t="s">
        <v>159</v>
      </c>
      <c r="G4188" t="s">
        <v>160</v>
      </c>
      <c r="H4188" t="s">
        <v>143</v>
      </c>
      <c r="I4188" t="s">
        <v>124</v>
      </c>
      <c r="J4188" t="s">
        <v>125</v>
      </c>
      <c r="K4188" t="s">
        <v>1943</v>
      </c>
      <c r="N4188" t="s">
        <v>1962</v>
      </c>
      <c r="O4188" t="s">
        <v>1840</v>
      </c>
      <c r="P4188" t="s">
        <v>472</v>
      </c>
      <c r="Q4188" t="s">
        <v>207</v>
      </c>
      <c r="R4188" t="s">
        <v>131</v>
      </c>
      <c r="S4188" t="s">
        <v>164</v>
      </c>
      <c r="T4188" t="s">
        <v>165</v>
      </c>
      <c r="U4188" t="s">
        <v>151</v>
      </c>
      <c r="V4188" t="s">
        <v>135</v>
      </c>
      <c r="W4188" t="s">
        <v>136</v>
      </c>
      <c r="X4188" t="s">
        <v>1945</v>
      </c>
      <c r="Y4188" s="94">
        <v>0</v>
      </c>
      <c r="Z4188" s="94">
        <v>0</v>
      </c>
      <c r="AA4188" s="94">
        <v>60000</v>
      </c>
      <c r="AB4188" s="94">
        <v>60000</v>
      </c>
      <c r="AC4188">
        <f t="shared" si="130"/>
        <v>2000</v>
      </c>
      <c r="AD4188" t="str">
        <f t="shared" si="131"/>
        <v>308</v>
      </c>
    </row>
    <row r="4189" spans="1:30" hidden="1" x14ac:dyDescent="0.25">
      <c r="A4189" t="s">
        <v>1961</v>
      </c>
      <c r="B4189" t="s">
        <v>1836</v>
      </c>
      <c r="C4189" t="s">
        <v>470</v>
      </c>
      <c r="D4189">
        <v>24801</v>
      </c>
      <c r="E4189" t="s">
        <v>122</v>
      </c>
      <c r="F4189" t="s">
        <v>159</v>
      </c>
      <c r="G4189" t="s">
        <v>160</v>
      </c>
      <c r="H4189" t="s">
        <v>143</v>
      </c>
      <c r="I4189" t="s">
        <v>124</v>
      </c>
      <c r="J4189" t="s">
        <v>125</v>
      </c>
      <c r="K4189" t="s">
        <v>1943</v>
      </c>
      <c r="N4189" t="s">
        <v>1962</v>
      </c>
      <c r="O4189" t="s">
        <v>1840</v>
      </c>
      <c r="P4189" t="s">
        <v>472</v>
      </c>
      <c r="Q4189" t="s">
        <v>306</v>
      </c>
      <c r="R4189" t="s">
        <v>131</v>
      </c>
      <c r="S4189" t="s">
        <v>164</v>
      </c>
      <c r="T4189" t="s">
        <v>165</v>
      </c>
      <c r="U4189" t="s">
        <v>151</v>
      </c>
      <c r="V4189" t="s">
        <v>135</v>
      </c>
      <c r="W4189" t="s">
        <v>136</v>
      </c>
      <c r="X4189" t="s">
        <v>1945</v>
      </c>
      <c r="Y4189" s="94">
        <v>0</v>
      </c>
      <c r="Z4189" s="94">
        <v>0</v>
      </c>
      <c r="AA4189" s="94">
        <v>120000</v>
      </c>
      <c r="AB4189" s="94">
        <v>120000</v>
      </c>
      <c r="AC4189">
        <f t="shared" si="130"/>
        <v>2000</v>
      </c>
      <c r="AD4189" t="str">
        <f t="shared" si="131"/>
        <v>308</v>
      </c>
    </row>
    <row r="4190" spans="1:30" hidden="1" x14ac:dyDescent="0.25">
      <c r="A4190" t="s">
        <v>1961</v>
      </c>
      <c r="B4190" t="s">
        <v>1836</v>
      </c>
      <c r="C4190" t="s">
        <v>470</v>
      </c>
      <c r="D4190">
        <v>25301</v>
      </c>
      <c r="E4190" t="s">
        <v>122</v>
      </c>
      <c r="F4190" t="s">
        <v>159</v>
      </c>
      <c r="G4190" t="s">
        <v>160</v>
      </c>
      <c r="H4190" t="s">
        <v>143</v>
      </c>
      <c r="I4190" t="s">
        <v>124</v>
      </c>
      <c r="J4190" t="s">
        <v>125</v>
      </c>
      <c r="K4190" t="s">
        <v>1943</v>
      </c>
      <c r="N4190" t="s">
        <v>1962</v>
      </c>
      <c r="O4190" t="s">
        <v>1840</v>
      </c>
      <c r="P4190" t="s">
        <v>472</v>
      </c>
      <c r="Q4190" t="s">
        <v>213</v>
      </c>
      <c r="R4190" t="s">
        <v>131</v>
      </c>
      <c r="S4190" t="s">
        <v>164</v>
      </c>
      <c r="T4190" t="s">
        <v>165</v>
      </c>
      <c r="U4190" t="s">
        <v>151</v>
      </c>
      <c r="V4190" t="s">
        <v>135</v>
      </c>
      <c r="W4190" t="s">
        <v>136</v>
      </c>
      <c r="X4190" t="s">
        <v>1945</v>
      </c>
      <c r="Y4190" s="94">
        <v>0</v>
      </c>
      <c r="Z4190" s="94">
        <v>0</v>
      </c>
      <c r="AA4190" s="94">
        <v>12000</v>
      </c>
      <c r="AB4190" s="94">
        <v>12000</v>
      </c>
      <c r="AC4190">
        <f t="shared" si="130"/>
        <v>2000</v>
      </c>
      <c r="AD4190" t="str">
        <f t="shared" si="131"/>
        <v>308</v>
      </c>
    </row>
    <row r="4191" spans="1:30" hidden="1" x14ac:dyDescent="0.25">
      <c r="A4191" t="s">
        <v>1961</v>
      </c>
      <c r="B4191" t="s">
        <v>1836</v>
      </c>
      <c r="C4191" t="s">
        <v>470</v>
      </c>
      <c r="D4191">
        <v>25401</v>
      </c>
      <c r="E4191" t="s">
        <v>122</v>
      </c>
      <c r="F4191" t="s">
        <v>159</v>
      </c>
      <c r="G4191" t="s">
        <v>160</v>
      </c>
      <c r="H4191" t="s">
        <v>143</v>
      </c>
      <c r="I4191" t="s">
        <v>124</v>
      </c>
      <c r="J4191" t="s">
        <v>125</v>
      </c>
      <c r="K4191" t="s">
        <v>1943</v>
      </c>
      <c r="N4191" t="s">
        <v>1962</v>
      </c>
      <c r="O4191" t="s">
        <v>1840</v>
      </c>
      <c r="P4191" t="s">
        <v>472</v>
      </c>
      <c r="Q4191" t="s">
        <v>403</v>
      </c>
      <c r="R4191" t="s">
        <v>131</v>
      </c>
      <c r="S4191" t="s">
        <v>164</v>
      </c>
      <c r="T4191" t="s">
        <v>165</v>
      </c>
      <c r="U4191" t="s">
        <v>151</v>
      </c>
      <c r="V4191" t="s">
        <v>135</v>
      </c>
      <c r="W4191" t="s">
        <v>136</v>
      </c>
      <c r="X4191" t="s">
        <v>1945</v>
      </c>
      <c r="Y4191" s="94">
        <v>0</v>
      </c>
      <c r="Z4191" s="94">
        <v>0</v>
      </c>
      <c r="AA4191" s="94">
        <v>36000</v>
      </c>
      <c r="AB4191" s="94">
        <v>36000</v>
      </c>
      <c r="AC4191">
        <f t="shared" si="130"/>
        <v>2000</v>
      </c>
      <c r="AD4191" t="str">
        <f t="shared" si="131"/>
        <v>308</v>
      </c>
    </row>
    <row r="4192" spans="1:30" hidden="1" x14ac:dyDescent="0.25">
      <c r="A4192" t="s">
        <v>1961</v>
      </c>
      <c r="B4192" t="s">
        <v>1836</v>
      </c>
      <c r="C4192" t="s">
        <v>470</v>
      </c>
      <c r="D4192">
        <v>25501</v>
      </c>
      <c r="E4192" t="s">
        <v>122</v>
      </c>
      <c r="F4192" t="s">
        <v>159</v>
      </c>
      <c r="G4192" t="s">
        <v>160</v>
      </c>
      <c r="H4192" t="s">
        <v>143</v>
      </c>
      <c r="I4192" t="s">
        <v>124</v>
      </c>
      <c r="J4192" t="s">
        <v>125</v>
      </c>
      <c r="K4192" t="s">
        <v>1943</v>
      </c>
      <c r="N4192" t="s">
        <v>1962</v>
      </c>
      <c r="O4192" t="s">
        <v>1840</v>
      </c>
      <c r="P4192" t="s">
        <v>472</v>
      </c>
      <c r="Q4192" t="s">
        <v>406</v>
      </c>
      <c r="R4192" t="s">
        <v>131</v>
      </c>
      <c r="S4192" t="s">
        <v>164</v>
      </c>
      <c r="T4192" t="s">
        <v>165</v>
      </c>
      <c r="U4192" t="s">
        <v>151</v>
      </c>
      <c r="V4192" t="s">
        <v>135</v>
      </c>
      <c r="W4192" t="s">
        <v>136</v>
      </c>
      <c r="X4192" t="s">
        <v>1945</v>
      </c>
      <c r="Y4192" s="94">
        <v>0</v>
      </c>
      <c r="Z4192" s="94">
        <v>0</v>
      </c>
      <c r="AA4192" s="94">
        <v>210000</v>
      </c>
      <c r="AB4192" s="94">
        <v>210000</v>
      </c>
      <c r="AC4192">
        <f t="shared" si="130"/>
        <v>2000</v>
      </c>
      <c r="AD4192" t="str">
        <f t="shared" si="131"/>
        <v>308</v>
      </c>
    </row>
    <row r="4193" spans="1:30" hidden="1" x14ac:dyDescent="0.25">
      <c r="A4193" t="s">
        <v>1961</v>
      </c>
      <c r="B4193" t="s">
        <v>1836</v>
      </c>
      <c r="C4193" t="s">
        <v>470</v>
      </c>
      <c r="D4193">
        <v>26101</v>
      </c>
      <c r="E4193" t="s">
        <v>122</v>
      </c>
      <c r="F4193" t="s">
        <v>159</v>
      </c>
      <c r="G4193" t="s">
        <v>160</v>
      </c>
      <c r="H4193" t="s">
        <v>143</v>
      </c>
      <c r="I4193" t="s">
        <v>124</v>
      </c>
      <c r="J4193" t="s">
        <v>125</v>
      </c>
      <c r="K4193" t="s">
        <v>1943</v>
      </c>
      <c r="N4193" t="s">
        <v>1962</v>
      </c>
      <c r="O4193" t="s">
        <v>1840</v>
      </c>
      <c r="P4193" t="s">
        <v>472</v>
      </c>
      <c r="Q4193" t="s">
        <v>215</v>
      </c>
      <c r="R4193" t="s">
        <v>131</v>
      </c>
      <c r="S4193" t="s">
        <v>164</v>
      </c>
      <c r="T4193" t="s">
        <v>165</v>
      </c>
      <c r="U4193" t="s">
        <v>151</v>
      </c>
      <c r="V4193" t="s">
        <v>135</v>
      </c>
      <c r="W4193" t="s">
        <v>136</v>
      </c>
      <c r="X4193" t="s">
        <v>1945</v>
      </c>
      <c r="Y4193" s="94">
        <v>0</v>
      </c>
      <c r="Z4193" s="94">
        <v>0</v>
      </c>
      <c r="AA4193" s="94">
        <v>1056000</v>
      </c>
      <c r="AB4193" s="94">
        <v>1056000</v>
      </c>
      <c r="AC4193">
        <f t="shared" si="130"/>
        <v>2000</v>
      </c>
      <c r="AD4193" t="str">
        <f t="shared" si="131"/>
        <v>308</v>
      </c>
    </row>
    <row r="4194" spans="1:30" hidden="1" x14ac:dyDescent="0.25">
      <c r="A4194" t="s">
        <v>1961</v>
      </c>
      <c r="B4194" t="s">
        <v>1836</v>
      </c>
      <c r="C4194" t="s">
        <v>470</v>
      </c>
      <c r="D4194">
        <v>27101</v>
      </c>
      <c r="E4194" t="s">
        <v>122</v>
      </c>
      <c r="F4194" t="s">
        <v>159</v>
      </c>
      <c r="G4194" t="s">
        <v>160</v>
      </c>
      <c r="H4194" t="s">
        <v>143</v>
      </c>
      <c r="I4194" t="s">
        <v>124</v>
      </c>
      <c r="J4194" t="s">
        <v>125</v>
      </c>
      <c r="K4194" t="s">
        <v>1943</v>
      </c>
      <c r="N4194" t="s">
        <v>1962</v>
      </c>
      <c r="O4194" t="s">
        <v>1840</v>
      </c>
      <c r="P4194" t="s">
        <v>472</v>
      </c>
      <c r="Q4194" t="s">
        <v>219</v>
      </c>
      <c r="R4194" t="s">
        <v>131</v>
      </c>
      <c r="S4194" t="s">
        <v>164</v>
      </c>
      <c r="T4194" t="s">
        <v>165</v>
      </c>
      <c r="U4194" t="s">
        <v>151</v>
      </c>
      <c r="V4194" t="s">
        <v>135</v>
      </c>
      <c r="W4194" t="s">
        <v>136</v>
      </c>
      <c r="X4194" t="s">
        <v>1945</v>
      </c>
      <c r="Y4194" s="94">
        <v>0</v>
      </c>
      <c r="Z4194" s="94">
        <v>0</v>
      </c>
      <c r="AA4194" s="94">
        <v>3220206.4000000004</v>
      </c>
      <c r="AB4194" s="94">
        <v>3220206.4</v>
      </c>
      <c r="AC4194">
        <f t="shared" si="130"/>
        <v>2000</v>
      </c>
      <c r="AD4194" t="str">
        <f t="shared" si="131"/>
        <v>308</v>
      </c>
    </row>
    <row r="4195" spans="1:30" hidden="1" x14ac:dyDescent="0.25">
      <c r="A4195" t="s">
        <v>1961</v>
      </c>
      <c r="B4195" t="s">
        <v>1836</v>
      </c>
      <c r="C4195" t="s">
        <v>470</v>
      </c>
      <c r="D4195">
        <v>27301</v>
      </c>
      <c r="E4195" t="s">
        <v>122</v>
      </c>
      <c r="F4195" t="s">
        <v>159</v>
      </c>
      <c r="G4195" t="s">
        <v>160</v>
      </c>
      <c r="H4195" t="s">
        <v>143</v>
      </c>
      <c r="I4195" t="s">
        <v>124</v>
      </c>
      <c r="J4195" t="s">
        <v>125</v>
      </c>
      <c r="K4195" t="s">
        <v>1943</v>
      </c>
      <c r="N4195" t="s">
        <v>1962</v>
      </c>
      <c r="O4195" t="s">
        <v>1840</v>
      </c>
      <c r="P4195" t="s">
        <v>472</v>
      </c>
      <c r="Q4195" t="s">
        <v>1187</v>
      </c>
      <c r="R4195" t="s">
        <v>131</v>
      </c>
      <c r="S4195" t="s">
        <v>164</v>
      </c>
      <c r="T4195" t="s">
        <v>165</v>
      </c>
      <c r="U4195" t="s">
        <v>151</v>
      </c>
      <c r="V4195" t="s">
        <v>135</v>
      </c>
      <c r="W4195" t="s">
        <v>136</v>
      </c>
      <c r="X4195" t="s">
        <v>1945</v>
      </c>
      <c r="Y4195" s="94">
        <v>0</v>
      </c>
      <c r="Z4195" s="94">
        <v>0</v>
      </c>
      <c r="AA4195" s="94">
        <v>60000</v>
      </c>
      <c r="AB4195" s="94">
        <v>60000</v>
      </c>
      <c r="AC4195">
        <f t="shared" si="130"/>
        <v>2000</v>
      </c>
      <c r="AD4195" t="str">
        <f t="shared" si="131"/>
        <v>308</v>
      </c>
    </row>
    <row r="4196" spans="1:30" hidden="1" x14ac:dyDescent="0.25">
      <c r="A4196" t="s">
        <v>1961</v>
      </c>
      <c r="B4196" t="s">
        <v>1836</v>
      </c>
      <c r="C4196" t="s">
        <v>470</v>
      </c>
      <c r="D4196">
        <v>27401</v>
      </c>
      <c r="E4196" t="s">
        <v>122</v>
      </c>
      <c r="F4196" t="s">
        <v>159</v>
      </c>
      <c r="G4196" t="s">
        <v>160</v>
      </c>
      <c r="H4196" t="s">
        <v>143</v>
      </c>
      <c r="I4196" t="s">
        <v>124</v>
      </c>
      <c r="J4196" t="s">
        <v>125</v>
      </c>
      <c r="K4196" t="s">
        <v>1943</v>
      </c>
      <c r="N4196" t="s">
        <v>1962</v>
      </c>
      <c r="O4196" t="s">
        <v>1840</v>
      </c>
      <c r="P4196" t="s">
        <v>472</v>
      </c>
      <c r="Q4196" t="s">
        <v>223</v>
      </c>
      <c r="R4196" t="s">
        <v>131</v>
      </c>
      <c r="S4196" t="s">
        <v>164</v>
      </c>
      <c r="T4196" t="s">
        <v>165</v>
      </c>
      <c r="U4196" t="s">
        <v>151</v>
      </c>
      <c r="V4196" t="s">
        <v>135</v>
      </c>
      <c r="W4196" t="s">
        <v>136</v>
      </c>
      <c r="X4196" t="s">
        <v>1945</v>
      </c>
      <c r="Y4196" s="94">
        <v>0</v>
      </c>
      <c r="Z4196" s="94">
        <v>0</v>
      </c>
      <c r="AA4196" s="94">
        <v>120000</v>
      </c>
      <c r="AB4196" s="94">
        <v>120000</v>
      </c>
      <c r="AC4196">
        <f t="shared" si="130"/>
        <v>2000</v>
      </c>
      <c r="AD4196" t="str">
        <f t="shared" si="131"/>
        <v>308</v>
      </c>
    </row>
    <row r="4197" spans="1:30" hidden="1" x14ac:dyDescent="0.25">
      <c r="A4197" t="s">
        <v>1961</v>
      </c>
      <c r="B4197" t="s">
        <v>1836</v>
      </c>
      <c r="C4197" t="s">
        <v>470</v>
      </c>
      <c r="D4197">
        <v>29101</v>
      </c>
      <c r="E4197" t="s">
        <v>122</v>
      </c>
      <c r="F4197" t="s">
        <v>159</v>
      </c>
      <c r="G4197" t="s">
        <v>160</v>
      </c>
      <c r="H4197" t="s">
        <v>143</v>
      </c>
      <c r="I4197" t="s">
        <v>124</v>
      </c>
      <c r="J4197" t="s">
        <v>125</v>
      </c>
      <c r="K4197" t="s">
        <v>1943</v>
      </c>
      <c r="N4197" t="s">
        <v>1962</v>
      </c>
      <c r="O4197" t="s">
        <v>1840</v>
      </c>
      <c r="P4197" t="s">
        <v>472</v>
      </c>
      <c r="Q4197" t="s">
        <v>225</v>
      </c>
      <c r="R4197" t="s">
        <v>131</v>
      </c>
      <c r="S4197" t="s">
        <v>164</v>
      </c>
      <c r="T4197" t="s">
        <v>165</v>
      </c>
      <c r="U4197" t="s">
        <v>151</v>
      </c>
      <c r="V4197" t="s">
        <v>135</v>
      </c>
      <c r="W4197" t="s">
        <v>136</v>
      </c>
      <c r="X4197" t="s">
        <v>1945</v>
      </c>
      <c r="Y4197" s="94">
        <v>0</v>
      </c>
      <c r="Z4197" s="94">
        <v>0</v>
      </c>
      <c r="AA4197" s="94">
        <v>60000</v>
      </c>
      <c r="AB4197" s="94">
        <v>60000</v>
      </c>
      <c r="AC4197">
        <f t="shared" si="130"/>
        <v>2000</v>
      </c>
      <c r="AD4197" t="str">
        <f t="shared" si="131"/>
        <v>308</v>
      </c>
    </row>
    <row r="4198" spans="1:30" hidden="1" x14ac:dyDescent="0.25">
      <c r="A4198" t="s">
        <v>1961</v>
      </c>
      <c r="B4198" t="s">
        <v>1836</v>
      </c>
      <c r="C4198" t="s">
        <v>470</v>
      </c>
      <c r="D4198">
        <v>29201</v>
      </c>
      <c r="E4198" t="s">
        <v>122</v>
      </c>
      <c r="F4198" t="s">
        <v>159</v>
      </c>
      <c r="G4198" t="s">
        <v>160</v>
      </c>
      <c r="H4198" t="s">
        <v>143</v>
      </c>
      <c r="I4198" t="s">
        <v>124</v>
      </c>
      <c r="J4198" t="s">
        <v>125</v>
      </c>
      <c r="K4198" t="s">
        <v>1943</v>
      </c>
      <c r="N4198" t="s">
        <v>1962</v>
      </c>
      <c r="O4198" t="s">
        <v>1840</v>
      </c>
      <c r="P4198" t="s">
        <v>472</v>
      </c>
      <c r="Q4198" t="s">
        <v>227</v>
      </c>
      <c r="R4198" t="s">
        <v>131</v>
      </c>
      <c r="S4198" t="s">
        <v>164</v>
      </c>
      <c r="T4198" t="s">
        <v>165</v>
      </c>
      <c r="U4198" t="s">
        <v>151</v>
      </c>
      <c r="V4198" t="s">
        <v>135</v>
      </c>
      <c r="W4198" t="s">
        <v>136</v>
      </c>
      <c r="X4198" t="s">
        <v>1945</v>
      </c>
      <c r="Y4198" s="94">
        <v>0</v>
      </c>
      <c r="Z4198" s="94">
        <v>0</v>
      </c>
      <c r="AA4198" s="94">
        <v>60000</v>
      </c>
      <c r="AB4198" s="94">
        <v>60000</v>
      </c>
      <c r="AC4198">
        <f t="shared" si="130"/>
        <v>2000</v>
      </c>
      <c r="AD4198" t="str">
        <f t="shared" si="131"/>
        <v>308</v>
      </c>
    </row>
    <row r="4199" spans="1:30" hidden="1" x14ac:dyDescent="0.25">
      <c r="A4199" t="s">
        <v>1961</v>
      </c>
      <c r="B4199" t="s">
        <v>1836</v>
      </c>
      <c r="C4199" t="s">
        <v>470</v>
      </c>
      <c r="D4199">
        <v>29401</v>
      </c>
      <c r="E4199" t="s">
        <v>122</v>
      </c>
      <c r="F4199" t="s">
        <v>159</v>
      </c>
      <c r="G4199" t="s">
        <v>160</v>
      </c>
      <c r="H4199" t="s">
        <v>143</v>
      </c>
      <c r="I4199" t="s">
        <v>124</v>
      </c>
      <c r="J4199" t="s">
        <v>125</v>
      </c>
      <c r="K4199" t="s">
        <v>1943</v>
      </c>
      <c r="N4199" t="s">
        <v>1962</v>
      </c>
      <c r="O4199" t="s">
        <v>1840</v>
      </c>
      <c r="P4199" t="s">
        <v>472</v>
      </c>
      <c r="Q4199" t="s">
        <v>231</v>
      </c>
      <c r="R4199" t="s">
        <v>131</v>
      </c>
      <c r="S4199" t="s">
        <v>164</v>
      </c>
      <c r="T4199" t="s">
        <v>165</v>
      </c>
      <c r="U4199" t="s">
        <v>151</v>
      </c>
      <c r="V4199" t="s">
        <v>135</v>
      </c>
      <c r="W4199" t="s">
        <v>136</v>
      </c>
      <c r="X4199" t="s">
        <v>1945</v>
      </c>
      <c r="Y4199" s="94">
        <v>0</v>
      </c>
      <c r="Z4199" s="94">
        <v>0</v>
      </c>
      <c r="AA4199" s="94">
        <v>36000</v>
      </c>
      <c r="AB4199" s="94">
        <v>36000</v>
      </c>
      <c r="AC4199">
        <f t="shared" si="130"/>
        <v>2000</v>
      </c>
      <c r="AD4199" t="str">
        <f t="shared" si="131"/>
        <v>308</v>
      </c>
    </row>
    <row r="4200" spans="1:30" hidden="1" x14ac:dyDescent="0.25">
      <c r="A4200" t="s">
        <v>1961</v>
      </c>
      <c r="B4200" t="s">
        <v>1836</v>
      </c>
      <c r="C4200" t="s">
        <v>470</v>
      </c>
      <c r="D4200">
        <v>31101</v>
      </c>
      <c r="E4200" t="s">
        <v>122</v>
      </c>
      <c r="F4200" t="s">
        <v>159</v>
      </c>
      <c r="G4200" t="s">
        <v>160</v>
      </c>
      <c r="H4200" t="s">
        <v>143</v>
      </c>
      <c r="I4200" t="s">
        <v>124</v>
      </c>
      <c r="J4200" t="s">
        <v>125</v>
      </c>
      <c r="K4200" t="s">
        <v>1943</v>
      </c>
      <c r="N4200" t="s">
        <v>1962</v>
      </c>
      <c r="O4200" t="s">
        <v>1840</v>
      </c>
      <c r="P4200" t="s">
        <v>472</v>
      </c>
      <c r="Q4200" t="s">
        <v>235</v>
      </c>
      <c r="R4200" t="s">
        <v>131</v>
      </c>
      <c r="S4200" t="s">
        <v>164</v>
      </c>
      <c r="T4200" t="s">
        <v>165</v>
      </c>
      <c r="U4200" t="s">
        <v>151</v>
      </c>
      <c r="V4200" t="s">
        <v>135</v>
      </c>
      <c r="W4200" t="s">
        <v>136</v>
      </c>
      <c r="X4200" t="s">
        <v>1945</v>
      </c>
      <c r="Y4200" s="94">
        <v>0</v>
      </c>
      <c r="Z4200" s="94">
        <v>0</v>
      </c>
      <c r="AA4200" s="94">
        <v>180000</v>
      </c>
      <c r="AB4200" s="94">
        <v>180000</v>
      </c>
      <c r="AC4200">
        <f t="shared" si="130"/>
        <v>3000</v>
      </c>
      <c r="AD4200" t="str">
        <f t="shared" si="131"/>
        <v>308</v>
      </c>
    </row>
    <row r="4201" spans="1:30" hidden="1" x14ac:dyDescent="0.25">
      <c r="A4201" t="s">
        <v>1961</v>
      </c>
      <c r="B4201" t="s">
        <v>1836</v>
      </c>
      <c r="C4201" t="s">
        <v>470</v>
      </c>
      <c r="D4201">
        <v>31201</v>
      </c>
      <c r="E4201" t="s">
        <v>122</v>
      </c>
      <c r="F4201" t="s">
        <v>159</v>
      </c>
      <c r="G4201" t="s">
        <v>160</v>
      </c>
      <c r="H4201" t="s">
        <v>143</v>
      </c>
      <c r="I4201" t="s">
        <v>124</v>
      </c>
      <c r="J4201" t="s">
        <v>125</v>
      </c>
      <c r="K4201" t="s">
        <v>1943</v>
      </c>
      <c r="N4201" t="s">
        <v>1962</v>
      </c>
      <c r="O4201" t="s">
        <v>1840</v>
      </c>
      <c r="P4201" t="s">
        <v>472</v>
      </c>
      <c r="Q4201" t="s">
        <v>237</v>
      </c>
      <c r="R4201" t="s">
        <v>131</v>
      </c>
      <c r="S4201" t="s">
        <v>164</v>
      </c>
      <c r="T4201" t="s">
        <v>165</v>
      </c>
      <c r="U4201" t="s">
        <v>151</v>
      </c>
      <c r="V4201" t="s">
        <v>135</v>
      </c>
      <c r="W4201" t="s">
        <v>136</v>
      </c>
      <c r="X4201" t="s">
        <v>1945</v>
      </c>
      <c r="Y4201" s="94">
        <v>0</v>
      </c>
      <c r="Z4201" s="94">
        <v>0</v>
      </c>
      <c r="AA4201" s="94">
        <v>120000</v>
      </c>
      <c r="AB4201" s="94">
        <v>120000</v>
      </c>
      <c r="AC4201">
        <f t="shared" si="130"/>
        <v>3000</v>
      </c>
      <c r="AD4201" t="str">
        <f t="shared" si="131"/>
        <v>308</v>
      </c>
    </row>
    <row r="4202" spans="1:30" hidden="1" x14ac:dyDescent="0.25">
      <c r="A4202" t="s">
        <v>1961</v>
      </c>
      <c r="B4202" t="s">
        <v>1836</v>
      </c>
      <c r="C4202" t="s">
        <v>470</v>
      </c>
      <c r="D4202">
        <v>31301</v>
      </c>
      <c r="E4202" t="s">
        <v>122</v>
      </c>
      <c r="F4202" t="s">
        <v>159</v>
      </c>
      <c r="G4202" t="s">
        <v>160</v>
      </c>
      <c r="H4202" t="s">
        <v>143</v>
      </c>
      <c r="I4202" t="s">
        <v>124</v>
      </c>
      <c r="J4202" t="s">
        <v>125</v>
      </c>
      <c r="K4202" t="s">
        <v>1943</v>
      </c>
      <c r="N4202" t="s">
        <v>1962</v>
      </c>
      <c r="O4202" t="s">
        <v>1840</v>
      </c>
      <c r="P4202" t="s">
        <v>472</v>
      </c>
      <c r="Q4202" t="s">
        <v>239</v>
      </c>
      <c r="R4202" t="s">
        <v>131</v>
      </c>
      <c r="S4202" t="s">
        <v>164</v>
      </c>
      <c r="T4202" t="s">
        <v>165</v>
      </c>
      <c r="U4202" t="s">
        <v>151</v>
      </c>
      <c r="V4202" t="s">
        <v>135</v>
      </c>
      <c r="W4202" t="s">
        <v>136</v>
      </c>
      <c r="X4202" t="s">
        <v>1945</v>
      </c>
      <c r="Y4202" s="94">
        <v>0</v>
      </c>
      <c r="Z4202" s="94">
        <v>0</v>
      </c>
      <c r="AA4202" s="94">
        <v>30000</v>
      </c>
      <c r="AB4202" s="94">
        <v>30000</v>
      </c>
      <c r="AC4202">
        <f t="shared" si="130"/>
        <v>3000</v>
      </c>
      <c r="AD4202" t="str">
        <f t="shared" si="131"/>
        <v>308</v>
      </c>
    </row>
    <row r="4203" spans="1:30" hidden="1" x14ac:dyDescent="0.25">
      <c r="A4203" t="s">
        <v>1961</v>
      </c>
      <c r="B4203" t="s">
        <v>1836</v>
      </c>
      <c r="C4203" t="s">
        <v>470</v>
      </c>
      <c r="D4203">
        <v>31401</v>
      </c>
      <c r="E4203" t="s">
        <v>122</v>
      </c>
      <c r="F4203" t="s">
        <v>159</v>
      </c>
      <c r="G4203" t="s">
        <v>160</v>
      </c>
      <c r="H4203" t="s">
        <v>143</v>
      </c>
      <c r="I4203" t="s">
        <v>124</v>
      </c>
      <c r="J4203" t="s">
        <v>125</v>
      </c>
      <c r="K4203" t="s">
        <v>1943</v>
      </c>
      <c r="N4203" t="s">
        <v>1962</v>
      </c>
      <c r="O4203" t="s">
        <v>1840</v>
      </c>
      <c r="P4203" t="s">
        <v>472</v>
      </c>
      <c r="Q4203" t="s">
        <v>163</v>
      </c>
      <c r="R4203" t="s">
        <v>131</v>
      </c>
      <c r="S4203" t="s">
        <v>164</v>
      </c>
      <c r="T4203" t="s">
        <v>165</v>
      </c>
      <c r="U4203" t="s">
        <v>151</v>
      </c>
      <c r="V4203" t="s">
        <v>135</v>
      </c>
      <c r="W4203" t="s">
        <v>136</v>
      </c>
      <c r="X4203" t="s">
        <v>1945</v>
      </c>
      <c r="Y4203" s="94">
        <v>0</v>
      </c>
      <c r="Z4203" s="94">
        <v>0</v>
      </c>
      <c r="AA4203" s="94">
        <v>60000</v>
      </c>
      <c r="AB4203" s="94">
        <v>60000</v>
      </c>
      <c r="AC4203">
        <f t="shared" si="130"/>
        <v>3000</v>
      </c>
      <c r="AD4203" t="str">
        <f t="shared" si="131"/>
        <v>308</v>
      </c>
    </row>
    <row r="4204" spans="1:30" hidden="1" x14ac:dyDescent="0.25">
      <c r="A4204" t="s">
        <v>1961</v>
      </c>
      <c r="B4204" t="s">
        <v>1836</v>
      </c>
      <c r="C4204" t="s">
        <v>470</v>
      </c>
      <c r="D4204">
        <v>32501</v>
      </c>
      <c r="E4204" t="s">
        <v>122</v>
      </c>
      <c r="F4204" t="s">
        <v>159</v>
      </c>
      <c r="G4204" t="s">
        <v>160</v>
      </c>
      <c r="H4204" t="s">
        <v>143</v>
      </c>
      <c r="I4204" t="s">
        <v>124</v>
      </c>
      <c r="J4204" t="s">
        <v>125</v>
      </c>
      <c r="K4204" t="s">
        <v>1943</v>
      </c>
      <c r="N4204" t="s">
        <v>1962</v>
      </c>
      <c r="O4204" t="s">
        <v>1840</v>
      </c>
      <c r="P4204" t="s">
        <v>472</v>
      </c>
      <c r="Q4204" t="s">
        <v>249</v>
      </c>
      <c r="R4204" t="s">
        <v>131</v>
      </c>
      <c r="S4204" t="s">
        <v>164</v>
      </c>
      <c r="T4204" t="s">
        <v>165</v>
      </c>
      <c r="U4204" t="s">
        <v>151</v>
      </c>
      <c r="V4204" t="s">
        <v>135</v>
      </c>
      <c r="W4204" t="s">
        <v>136</v>
      </c>
      <c r="X4204" t="s">
        <v>1945</v>
      </c>
      <c r="Y4204" s="94">
        <v>0</v>
      </c>
      <c r="Z4204" s="94">
        <v>0</v>
      </c>
      <c r="AA4204" s="94">
        <v>236640</v>
      </c>
      <c r="AB4204" s="94">
        <v>236640</v>
      </c>
      <c r="AC4204">
        <f t="shared" si="130"/>
        <v>3000</v>
      </c>
      <c r="AD4204" t="str">
        <f t="shared" si="131"/>
        <v>308</v>
      </c>
    </row>
    <row r="4205" spans="1:30" hidden="1" x14ac:dyDescent="0.25">
      <c r="A4205" t="s">
        <v>1961</v>
      </c>
      <c r="B4205" t="s">
        <v>1836</v>
      </c>
      <c r="C4205" t="s">
        <v>470</v>
      </c>
      <c r="D4205">
        <v>33101</v>
      </c>
      <c r="E4205" t="s">
        <v>122</v>
      </c>
      <c r="F4205" t="s">
        <v>159</v>
      </c>
      <c r="G4205" t="s">
        <v>160</v>
      </c>
      <c r="H4205" t="s">
        <v>143</v>
      </c>
      <c r="I4205" t="s">
        <v>124</v>
      </c>
      <c r="J4205" t="s">
        <v>125</v>
      </c>
      <c r="K4205" t="s">
        <v>1943</v>
      </c>
      <c r="N4205" t="s">
        <v>1962</v>
      </c>
      <c r="O4205" t="s">
        <v>1840</v>
      </c>
      <c r="P4205" t="s">
        <v>472</v>
      </c>
      <c r="Q4205" t="s">
        <v>727</v>
      </c>
      <c r="R4205" t="s">
        <v>131</v>
      </c>
      <c r="S4205" t="s">
        <v>164</v>
      </c>
      <c r="T4205" t="s">
        <v>165</v>
      </c>
      <c r="U4205" t="s">
        <v>151</v>
      </c>
      <c r="V4205" t="s">
        <v>135</v>
      </c>
      <c r="W4205" t="s">
        <v>136</v>
      </c>
      <c r="X4205" t="s">
        <v>1945</v>
      </c>
      <c r="Y4205" s="94">
        <v>0</v>
      </c>
      <c r="Z4205" s="94">
        <v>0</v>
      </c>
      <c r="AA4205" s="94">
        <v>600000</v>
      </c>
      <c r="AB4205" s="94">
        <v>600000</v>
      </c>
      <c r="AC4205">
        <f t="shared" si="130"/>
        <v>3000</v>
      </c>
      <c r="AD4205" t="str">
        <f t="shared" si="131"/>
        <v>308</v>
      </c>
    </row>
    <row r="4206" spans="1:30" hidden="1" x14ac:dyDescent="0.25">
      <c r="A4206" t="s">
        <v>1961</v>
      </c>
      <c r="B4206" t="s">
        <v>1836</v>
      </c>
      <c r="C4206" t="s">
        <v>470</v>
      </c>
      <c r="D4206">
        <v>33401</v>
      </c>
      <c r="E4206" t="s">
        <v>122</v>
      </c>
      <c r="F4206" t="s">
        <v>159</v>
      </c>
      <c r="G4206" t="s">
        <v>160</v>
      </c>
      <c r="H4206" t="s">
        <v>143</v>
      </c>
      <c r="I4206" t="s">
        <v>124</v>
      </c>
      <c r="J4206" t="s">
        <v>125</v>
      </c>
      <c r="K4206" t="s">
        <v>1943</v>
      </c>
      <c r="N4206" t="s">
        <v>1962</v>
      </c>
      <c r="O4206" t="s">
        <v>1840</v>
      </c>
      <c r="P4206" t="s">
        <v>472</v>
      </c>
      <c r="Q4206" t="s">
        <v>345</v>
      </c>
      <c r="R4206" t="s">
        <v>131</v>
      </c>
      <c r="S4206" t="s">
        <v>164</v>
      </c>
      <c r="T4206" t="s">
        <v>165</v>
      </c>
      <c r="U4206" t="s">
        <v>151</v>
      </c>
      <c r="V4206" t="s">
        <v>135</v>
      </c>
      <c r="W4206" t="s">
        <v>136</v>
      </c>
      <c r="X4206" t="s">
        <v>1945</v>
      </c>
      <c r="Y4206" s="94">
        <v>0</v>
      </c>
      <c r="Z4206" s="94">
        <v>0</v>
      </c>
      <c r="AA4206" s="94">
        <v>48000</v>
      </c>
      <c r="AB4206" s="94">
        <v>48000</v>
      </c>
      <c r="AC4206">
        <f t="shared" si="130"/>
        <v>3000</v>
      </c>
      <c r="AD4206" t="str">
        <f t="shared" si="131"/>
        <v>308</v>
      </c>
    </row>
    <row r="4207" spans="1:30" hidden="1" x14ac:dyDescent="0.25">
      <c r="A4207" t="s">
        <v>1961</v>
      </c>
      <c r="B4207" t="s">
        <v>1836</v>
      </c>
      <c r="C4207" t="s">
        <v>470</v>
      </c>
      <c r="D4207">
        <v>33801</v>
      </c>
      <c r="E4207" t="s">
        <v>122</v>
      </c>
      <c r="F4207" t="s">
        <v>159</v>
      </c>
      <c r="G4207" t="s">
        <v>160</v>
      </c>
      <c r="H4207" t="s">
        <v>143</v>
      </c>
      <c r="I4207" t="s">
        <v>124</v>
      </c>
      <c r="J4207" t="s">
        <v>125</v>
      </c>
      <c r="K4207" t="s">
        <v>1943</v>
      </c>
      <c r="N4207" t="s">
        <v>1962</v>
      </c>
      <c r="O4207" t="s">
        <v>1840</v>
      </c>
      <c r="P4207" t="s">
        <v>472</v>
      </c>
      <c r="Q4207" t="s">
        <v>513</v>
      </c>
      <c r="R4207" t="s">
        <v>131</v>
      </c>
      <c r="S4207" t="s">
        <v>164</v>
      </c>
      <c r="T4207" t="s">
        <v>165</v>
      </c>
      <c r="U4207" t="s">
        <v>151</v>
      </c>
      <c r="V4207" t="s">
        <v>135</v>
      </c>
      <c r="W4207" t="s">
        <v>136</v>
      </c>
      <c r="X4207" t="s">
        <v>1945</v>
      </c>
      <c r="Y4207" s="94">
        <v>0</v>
      </c>
      <c r="Z4207" s="94">
        <v>0</v>
      </c>
      <c r="AA4207" s="94">
        <v>150000</v>
      </c>
      <c r="AB4207" s="94">
        <v>150000</v>
      </c>
      <c r="AC4207">
        <f t="shared" si="130"/>
        <v>3000</v>
      </c>
      <c r="AD4207" t="str">
        <f t="shared" si="131"/>
        <v>308</v>
      </c>
    </row>
    <row r="4208" spans="1:30" hidden="1" x14ac:dyDescent="0.25">
      <c r="A4208" t="s">
        <v>1961</v>
      </c>
      <c r="B4208" t="s">
        <v>1836</v>
      </c>
      <c r="C4208" t="s">
        <v>470</v>
      </c>
      <c r="D4208">
        <v>33906</v>
      </c>
      <c r="E4208" t="s">
        <v>122</v>
      </c>
      <c r="F4208" t="s">
        <v>159</v>
      </c>
      <c r="G4208" t="s">
        <v>160</v>
      </c>
      <c r="H4208" t="s">
        <v>143</v>
      </c>
      <c r="I4208" t="s">
        <v>124</v>
      </c>
      <c r="J4208" t="s">
        <v>125</v>
      </c>
      <c r="K4208" t="s">
        <v>1943</v>
      </c>
      <c r="N4208" t="s">
        <v>1962</v>
      </c>
      <c r="O4208" t="s">
        <v>1840</v>
      </c>
      <c r="P4208" t="s">
        <v>472</v>
      </c>
      <c r="Q4208" t="s">
        <v>1613</v>
      </c>
      <c r="R4208" t="s">
        <v>131</v>
      </c>
      <c r="S4208" t="s">
        <v>164</v>
      </c>
      <c r="T4208" t="s">
        <v>165</v>
      </c>
      <c r="U4208" t="s">
        <v>151</v>
      </c>
      <c r="V4208" t="s">
        <v>135</v>
      </c>
      <c r="W4208" t="s">
        <v>136</v>
      </c>
      <c r="X4208" t="s">
        <v>1945</v>
      </c>
      <c r="Y4208" s="94">
        <v>0</v>
      </c>
      <c r="Z4208" s="94">
        <v>0</v>
      </c>
      <c r="AA4208" s="94">
        <v>40000</v>
      </c>
      <c r="AB4208" s="94">
        <v>40000</v>
      </c>
      <c r="AC4208">
        <f t="shared" si="130"/>
        <v>3000</v>
      </c>
      <c r="AD4208" t="str">
        <f t="shared" si="131"/>
        <v>308</v>
      </c>
    </row>
    <row r="4209" spans="1:30" hidden="1" x14ac:dyDescent="0.25">
      <c r="A4209" t="s">
        <v>1961</v>
      </c>
      <c r="B4209" t="s">
        <v>1836</v>
      </c>
      <c r="C4209" t="s">
        <v>470</v>
      </c>
      <c r="D4209">
        <v>35101</v>
      </c>
      <c r="E4209" t="s">
        <v>122</v>
      </c>
      <c r="F4209" t="s">
        <v>159</v>
      </c>
      <c r="G4209" t="s">
        <v>160</v>
      </c>
      <c r="H4209" t="s">
        <v>143</v>
      </c>
      <c r="I4209" t="s">
        <v>124</v>
      </c>
      <c r="J4209" t="s">
        <v>125</v>
      </c>
      <c r="K4209" t="s">
        <v>1943</v>
      </c>
      <c r="N4209" t="s">
        <v>1962</v>
      </c>
      <c r="O4209" t="s">
        <v>1840</v>
      </c>
      <c r="P4209" t="s">
        <v>472</v>
      </c>
      <c r="Q4209" t="s">
        <v>265</v>
      </c>
      <c r="R4209" t="s">
        <v>131</v>
      </c>
      <c r="S4209" t="s">
        <v>164</v>
      </c>
      <c r="T4209" t="s">
        <v>165</v>
      </c>
      <c r="U4209" t="s">
        <v>151</v>
      </c>
      <c r="V4209" t="s">
        <v>135</v>
      </c>
      <c r="W4209" t="s">
        <v>136</v>
      </c>
      <c r="X4209" t="s">
        <v>1945</v>
      </c>
      <c r="Y4209" s="94">
        <v>0</v>
      </c>
      <c r="Z4209" s="94">
        <v>0</v>
      </c>
      <c r="AA4209" s="94">
        <v>300000</v>
      </c>
      <c r="AB4209" s="94">
        <v>300000</v>
      </c>
      <c r="AC4209">
        <f t="shared" si="130"/>
        <v>3000</v>
      </c>
      <c r="AD4209" t="str">
        <f t="shared" si="131"/>
        <v>308</v>
      </c>
    </row>
    <row r="4210" spans="1:30" hidden="1" x14ac:dyDescent="0.25">
      <c r="A4210" t="s">
        <v>1961</v>
      </c>
      <c r="B4210" t="s">
        <v>1836</v>
      </c>
      <c r="C4210" t="s">
        <v>470</v>
      </c>
      <c r="D4210">
        <v>35301</v>
      </c>
      <c r="E4210" t="s">
        <v>122</v>
      </c>
      <c r="F4210" t="s">
        <v>159</v>
      </c>
      <c r="G4210" t="s">
        <v>160</v>
      </c>
      <c r="H4210" t="s">
        <v>143</v>
      </c>
      <c r="I4210" t="s">
        <v>124</v>
      </c>
      <c r="J4210" t="s">
        <v>125</v>
      </c>
      <c r="K4210" t="s">
        <v>1943</v>
      </c>
      <c r="N4210" t="s">
        <v>1962</v>
      </c>
      <c r="O4210" t="s">
        <v>1840</v>
      </c>
      <c r="P4210" t="s">
        <v>472</v>
      </c>
      <c r="Q4210" t="s">
        <v>271</v>
      </c>
      <c r="R4210" t="s">
        <v>131</v>
      </c>
      <c r="S4210" t="s">
        <v>164</v>
      </c>
      <c r="T4210" t="s">
        <v>165</v>
      </c>
      <c r="U4210" t="s">
        <v>151</v>
      </c>
      <c r="V4210" t="s">
        <v>135</v>
      </c>
      <c r="W4210" t="s">
        <v>136</v>
      </c>
      <c r="X4210" t="s">
        <v>1945</v>
      </c>
      <c r="Y4210" s="94">
        <v>0</v>
      </c>
      <c r="Z4210" s="94">
        <v>0</v>
      </c>
      <c r="AA4210" s="94">
        <v>60000</v>
      </c>
      <c r="AB4210" s="94">
        <v>60000</v>
      </c>
      <c r="AC4210">
        <f t="shared" si="130"/>
        <v>3000</v>
      </c>
      <c r="AD4210" t="str">
        <f t="shared" si="131"/>
        <v>308</v>
      </c>
    </row>
    <row r="4211" spans="1:30" hidden="1" x14ac:dyDescent="0.25">
      <c r="A4211" t="s">
        <v>1961</v>
      </c>
      <c r="B4211" t="s">
        <v>1836</v>
      </c>
      <c r="C4211" t="s">
        <v>470</v>
      </c>
      <c r="D4211">
        <v>35801</v>
      </c>
      <c r="E4211" t="s">
        <v>122</v>
      </c>
      <c r="F4211" t="s">
        <v>159</v>
      </c>
      <c r="G4211" t="s">
        <v>160</v>
      </c>
      <c r="H4211" t="s">
        <v>143</v>
      </c>
      <c r="I4211" t="s">
        <v>124</v>
      </c>
      <c r="J4211" t="s">
        <v>125</v>
      </c>
      <c r="K4211" t="s">
        <v>1943</v>
      </c>
      <c r="N4211" t="s">
        <v>1962</v>
      </c>
      <c r="O4211" t="s">
        <v>1840</v>
      </c>
      <c r="P4211" t="s">
        <v>472</v>
      </c>
      <c r="Q4211" t="s">
        <v>279</v>
      </c>
      <c r="R4211" t="s">
        <v>131</v>
      </c>
      <c r="S4211" t="s">
        <v>164</v>
      </c>
      <c r="T4211" t="s">
        <v>165</v>
      </c>
      <c r="U4211" t="s">
        <v>151</v>
      </c>
      <c r="V4211" t="s">
        <v>135</v>
      </c>
      <c r="W4211" t="s">
        <v>136</v>
      </c>
      <c r="X4211" t="s">
        <v>1945</v>
      </c>
      <c r="Y4211" s="94">
        <v>0</v>
      </c>
      <c r="Z4211" s="94">
        <v>0</v>
      </c>
      <c r="AA4211" s="94">
        <v>203232</v>
      </c>
      <c r="AB4211" s="94">
        <v>203232</v>
      </c>
      <c r="AC4211">
        <f t="shared" si="130"/>
        <v>3000</v>
      </c>
      <c r="AD4211" t="str">
        <f t="shared" si="131"/>
        <v>308</v>
      </c>
    </row>
    <row r="4212" spans="1:30" hidden="1" x14ac:dyDescent="0.25">
      <c r="A4212" t="s">
        <v>1961</v>
      </c>
      <c r="B4212" t="s">
        <v>1836</v>
      </c>
      <c r="C4212" t="s">
        <v>470</v>
      </c>
      <c r="D4212">
        <v>35901</v>
      </c>
      <c r="E4212" t="s">
        <v>122</v>
      </c>
      <c r="F4212" t="s">
        <v>159</v>
      </c>
      <c r="G4212" t="s">
        <v>160</v>
      </c>
      <c r="H4212" t="s">
        <v>143</v>
      </c>
      <c r="I4212" t="s">
        <v>124</v>
      </c>
      <c r="J4212" t="s">
        <v>125</v>
      </c>
      <c r="K4212" t="s">
        <v>1943</v>
      </c>
      <c r="N4212" t="s">
        <v>1962</v>
      </c>
      <c r="O4212" t="s">
        <v>1840</v>
      </c>
      <c r="P4212" t="s">
        <v>472</v>
      </c>
      <c r="Q4212" t="s">
        <v>281</v>
      </c>
      <c r="R4212" t="s">
        <v>131</v>
      </c>
      <c r="S4212" t="s">
        <v>164</v>
      </c>
      <c r="T4212" t="s">
        <v>165</v>
      </c>
      <c r="U4212" t="s">
        <v>151</v>
      </c>
      <c r="V4212" t="s">
        <v>135</v>
      </c>
      <c r="W4212" t="s">
        <v>136</v>
      </c>
      <c r="X4212" t="s">
        <v>1945</v>
      </c>
      <c r="Y4212" s="94">
        <v>0</v>
      </c>
      <c r="Z4212" s="94">
        <v>0</v>
      </c>
      <c r="AA4212" s="94">
        <v>120000</v>
      </c>
      <c r="AB4212" s="94">
        <v>120000</v>
      </c>
      <c r="AC4212">
        <f t="shared" si="130"/>
        <v>3000</v>
      </c>
      <c r="AD4212" t="str">
        <f t="shared" si="131"/>
        <v>308</v>
      </c>
    </row>
    <row r="4213" spans="1:30" hidden="1" x14ac:dyDescent="0.25">
      <c r="A4213" t="s">
        <v>1961</v>
      </c>
      <c r="B4213" t="s">
        <v>1836</v>
      </c>
      <c r="C4213" t="s">
        <v>470</v>
      </c>
      <c r="D4213">
        <v>36101</v>
      </c>
      <c r="E4213" t="s">
        <v>122</v>
      </c>
      <c r="F4213" t="s">
        <v>159</v>
      </c>
      <c r="G4213" t="s">
        <v>160</v>
      </c>
      <c r="H4213" t="s">
        <v>143</v>
      </c>
      <c r="I4213" t="s">
        <v>124</v>
      </c>
      <c r="J4213" t="s">
        <v>125</v>
      </c>
      <c r="K4213" t="s">
        <v>1943</v>
      </c>
      <c r="N4213" t="s">
        <v>1962</v>
      </c>
      <c r="O4213" t="s">
        <v>1840</v>
      </c>
      <c r="P4213" t="s">
        <v>472</v>
      </c>
      <c r="Q4213" t="s">
        <v>499</v>
      </c>
      <c r="R4213" t="s">
        <v>131</v>
      </c>
      <c r="S4213" t="s">
        <v>164</v>
      </c>
      <c r="T4213" t="s">
        <v>165</v>
      </c>
      <c r="U4213" t="s">
        <v>151</v>
      </c>
      <c r="V4213" t="s">
        <v>135</v>
      </c>
      <c r="W4213" t="s">
        <v>136</v>
      </c>
      <c r="X4213" t="s">
        <v>1945</v>
      </c>
      <c r="Y4213" s="94">
        <v>0</v>
      </c>
      <c r="Z4213" s="94">
        <v>0</v>
      </c>
      <c r="AA4213" s="94">
        <v>192000</v>
      </c>
      <c r="AB4213" s="94">
        <v>192000</v>
      </c>
      <c r="AC4213">
        <f t="shared" si="130"/>
        <v>3000</v>
      </c>
      <c r="AD4213" t="str">
        <f t="shared" si="131"/>
        <v>308</v>
      </c>
    </row>
    <row r="4214" spans="1:30" hidden="1" x14ac:dyDescent="0.25">
      <c r="A4214" t="s">
        <v>1961</v>
      </c>
      <c r="B4214" t="s">
        <v>1836</v>
      </c>
      <c r="C4214" t="s">
        <v>470</v>
      </c>
      <c r="D4214">
        <v>36301</v>
      </c>
      <c r="E4214" t="s">
        <v>122</v>
      </c>
      <c r="F4214" t="s">
        <v>159</v>
      </c>
      <c r="G4214" t="s">
        <v>160</v>
      </c>
      <c r="H4214" t="s">
        <v>143</v>
      </c>
      <c r="I4214" t="s">
        <v>124</v>
      </c>
      <c r="J4214" t="s">
        <v>125</v>
      </c>
      <c r="K4214" t="s">
        <v>1943</v>
      </c>
      <c r="N4214" t="s">
        <v>1962</v>
      </c>
      <c r="O4214" t="s">
        <v>1840</v>
      </c>
      <c r="P4214" t="s">
        <v>472</v>
      </c>
      <c r="Q4214" t="s">
        <v>1947</v>
      </c>
      <c r="R4214" t="s">
        <v>131</v>
      </c>
      <c r="S4214" t="s">
        <v>164</v>
      </c>
      <c r="T4214" t="s">
        <v>165</v>
      </c>
      <c r="U4214" t="s">
        <v>151</v>
      </c>
      <c r="V4214" t="s">
        <v>135</v>
      </c>
      <c r="W4214" t="s">
        <v>136</v>
      </c>
      <c r="X4214" t="s">
        <v>1945</v>
      </c>
      <c r="Y4214" s="94">
        <v>0</v>
      </c>
      <c r="Z4214" s="94">
        <v>0</v>
      </c>
      <c r="AA4214" s="94">
        <v>24000</v>
      </c>
      <c r="AB4214" s="94">
        <v>24000</v>
      </c>
      <c r="AC4214">
        <f t="shared" si="130"/>
        <v>3000</v>
      </c>
      <c r="AD4214" t="str">
        <f t="shared" si="131"/>
        <v>308</v>
      </c>
    </row>
    <row r="4215" spans="1:30" hidden="1" x14ac:dyDescent="0.25">
      <c r="A4215" t="s">
        <v>1961</v>
      </c>
      <c r="B4215" t="s">
        <v>1836</v>
      </c>
      <c r="C4215" t="s">
        <v>470</v>
      </c>
      <c r="D4215">
        <v>36501</v>
      </c>
      <c r="E4215" t="s">
        <v>122</v>
      </c>
      <c r="F4215" t="s">
        <v>159</v>
      </c>
      <c r="G4215" t="s">
        <v>160</v>
      </c>
      <c r="H4215" t="s">
        <v>143</v>
      </c>
      <c r="I4215" t="s">
        <v>124</v>
      </c>
      <c r="J4215" t="s">
        <v>125</v>
      </c>
      <c r="K4215" t="s">
        <v>1943</v>
      </c>
      <c r="N4215" t="s">
        <v>1962</v>
      </c>
      <c r="O4215" t="s">
        <v>1840</v>
      </c>
      <c r="P4215" t="s">
        <v>472</v>
      </c>
      <c r="Q4215" t="s">
        <v>1265</v>
      </c>
      <c r="R4215" t="s">
        <v>131</v>
      </c>
      <c r="S4215" t="s">
        <v>164</v>
      </c>
      <c r="T4215" t="s">
        <v>165</v>
      </c>
      <c r="U4215" t="s">
        <v>151</v>
      </c>
      <c r="V4215" t="s">
        <v>135</v>
      </c>
      <c r="W4215" t="s">
        <v>136</v>
      </c>
      <c r="X4215" t="s">
        <v>1945</v>
      </c>
      <c r="Y4215" s="94">
        <v>0</v>
      </c>
      <c r="Z4215" s="94">
        <v>0</v>
      </c>
      <c r="AA4215" s="94">
        <v>33000</v>
      </c>
      <c r="AB4215" s="94">
        <v>33000</v>
      </c>
      <c r="AC4215">
        <f t="shared" si="130"/>
        <v>3000</v>
      </c>
      <c r="AD4215" t="str">
        <f t="shared" si="131"/>
        <v>308</v>
      </c>
    </row>
    <row r="4216" spans="1:30" hidden="1" x14ac:dyDescent="0.25">
      <c r="A4216" t="s">
        <v>1961</v>
      </c>
      <c r="B4216" t="s">
        <v>1836</v>
      </c>
      <c r="C4216" t="s">
        <v>470</v>
      </c>
      <c r="D4216">
        <v>37101</v>
      </c>
      <c r="E4216" t="s">
        <v>122</v>
      </c>
      <c r="F4216" t="s">
        <v>159</v>
      </c>
      <c r="G4216" t="s">
        <v>160</v>
      </c>
      <c r="H4216" t="s">
        <v>143</v>
      </c>
      <c r="I4216" t="s">
        <v>124</v>
      </c>
      <c r="J4216" t="s">
        <v>125</v>
      </c>
      <c r="K4216" t="s">
        <v>1943</v>
      </c>
      <c r="N4216" t="s">
        <v>1962</v>
      </c>
      <c r="O4216" t="s">
        <v>1840</v>
      </c>
      <c r="P4216" t="s">
        <v>472</v>
      </c>
      <c r="Q4216" t="s">
        <v>173</v>
      </c>
      <c r="R4216" t="s">
        <v>131</v>
      </c>
      <c r="S4216" t="s">
        <v>164</v>
      </c>
      <c r="T4216" t="s">
        <v>165</v>
      </c>
      <c r="U4216" t="s">
        <v>151</v>
      </c>
      <c r="V4216" t="s">
        <v>135</v>
      </c>
      <c r="W4216" t="s">
        <v>136</v>
      </c>
      <c r="X4216" t="s">
        <v>1945</v>
      </c>
      <c r="Y4216" s="94">
        <v>0</v>
      </c>
      <c r="Z4216" s="94">
        <v>0</v>
      </c>
      <c r="AA4216" s="94">
        <v>94200</v>
      </c>
      <c r="AB4216" s="94">
        <v>94200</v>
      </c>
      <c r="AC4216">
        <f t="shared" si="130"/>
        <v>3000</v>
      </c>
      <c r="AD4216" t="str">
        <f t="shared" si="131"/>
        <v>308</v>
      </c>
    </row>
    <row r="4217" spans="1:30" hidden="1" x14ac:dyDescent="0.25">
      <c r="A4217" t="s">
        <v>1961</v>
      </c>
      <c r="B4217" t="s">
        <v>1836</v>
      </c>
      <c r="C4217" t="s">
        <v>470</v>
      </c>
      <c r="D4217">
        <v>37501</v>
      </c>
      <c r="E4217" t="s">
        <v>122</v>
      </c>
      <c r="F4217" t="s">
        <v>159</v>
      </c>
      <c r="G4217" t="s">
        <v>160</v>
      </c>
      <c r="H4217" t="s">
        <v>143</v>
      </c>
      <c r="I4217" t="s">
        <v>124</v>
      </c>
      <c r="J4217" t="s">
        <v>125</v>
      </c>
      <c r="K4217" t="s">
        <v>1943</v>
      </c>
      <c r="N4217" t="s">
        <v>1962</v>
      </c>
      <c r="O4217" t="s">
        <v>1840</v>
      </c>
      <c r="P4217" t="s">
        <v>472</v>
      </c>
      <c r="Q4217" t="s">
        <v>175</v>
      </c>
      <c r="R4217" t="s">
        <v>131</v>
      </c>
      <c r="S4217" t="s">
        <v>164</v>
      </c>
      <c r="T4217" t="s">
        <v>165</v>
      </c>
      <c r="U4217" t="s">
        <v>151</v>
      </c>
      <c r="V4217" t="s">
        <v>135</v>
      </c>
      <c r="W4217" t="s">
        <v>136</v>
      </c>
      <c r="X4217" t="s">
        <v>1945</v>
      </c>
      <c r="Y4217" s="94">
        <v>0</v>
      </c>
      <c r="Z4217" s="94">
        <v>0</v>
      </c>
      <c r="AA4217" s="94">
        <v>30000</v>
      </c>
      <c r="AB4217" s="94">
        <v>30000</v>
      </c>
      <c r="AC4217">
        <f t="shared" si="130"/>
        <v>3000</v>
      </c>
      <c r="AD4217" t="str">
        <f t="shared" si="131"/>
        <v>308</v>
      </c>
    </row>
    <row r="4218" spans="1:30" hidden="1" x14ac:dyDescent="0.25">
      <c r="A4218" s="97" t="s">
        <v>1963</v>
      </c>
      <c r="B4218" s="97" t="s">
        <v>1836</v>
      </c>
      <c r="C4218" s="97" t="s">
        <v>140</v>
      </c>
      <c r="D4218" s="97">
        <v>12101</v>
      </c>
      <c r="E4218" s="97" t="s">
        <v>122</v>
      </c>
      <c r="F4218" s="98">
        <v>15</v>
      </c>
      <c r="G4218" s="98" t="s">
        <v>142</v>
      </c>
      <c r="H4218" s="97">
        <v>19</v>
      </c>
      <c r="I4218" s="97" t="s">
        <v>124</v>
      </c>
      <c r="J4218" s="97" t="s">
        <v>125</v>
      </c>
      <c r="K4218" s="97" t="s">
        <v>1943</v>
      </c>
      <c r="L4218" s="97"/>
      <c r="M4218" s="97"/>
      <c r="N4218" s="97" t="s">
        <v>1964</v>
      </c>
      <c r="O4218" s="97" t="s">
        <v>1840</v>
      </c>
      <c r="P4218" s="97" t="s">
        <v>147</v>
      </c>
      <c r="Q4218" s="97" t="s">
        <v>182</v>
      </c>
      <c r="R4218" s="97" t="s">
        <v>131</v>
      </c>
      <c r="S4218" s="97" t="s">
        <v>149</v>
      </c>
      <c r="T4218" s="97" t="s">
        <v>150</v>
      </c>
      <c r="U4218" s="97" t="s">
        <v>134</v>
      </c>
      <c r="V4218" s="97" t="s">
        <v>135</v>
      </c>
      <c r="W4218" s="97" t="s">
        <v>136</v>
      </c>
      <c r="X4218" s="97" t="s">
        <v>1945</v>
      </c>
      <c r="Y4218" s="99">
        <v>0</v>
      </c>
      <c r="Z4218" s="99">
        <v>0</v>
      </c>
      <c r="AA4218" s="99">
        <v>15771796.260000004</v>
      </c>
      <c r="AB4218" s="99">
        <v>15771796.26</v>
      </c>
      <c r="AC4218">
        <f t="shared" si="130"/>
        <v>1000</v>
      </c>
      <c r="AD4218" t="str">
        <f t="shared" si="131"/>
        <v>308</v>
      </c>
    </row>
    <row r="4219" spans="1:30" hidden="1" x14ac:dyDescent="0.25">
      <c r="A4219" t="s">
        <v>1963</v>
      </c>
      <c r="B4219" t="s">
        <v>1836</v>
      </c>
      <c r="C4219" t="s">
        <v>470</v>
      </c>
      <c r="D4219">
        <v>21101</v>
      </c>
      <c r="E4219" t="s">
        <v>122</v>
      </c>
      <c r="F4219" t="s">
        <v>159</v>
      </c>
      <c r="G4219" t="s">
        <v>160</v>
      </c>
      <c r="H4219" t="s">
        <v>143</v>
      </c>
      <c r="I4219" t="s">
        <v>124</v>
      </c>
      <c r="J4219" t="s">
        <v>125</v>
      </c>
      <c r="K4219" t="s">
        <v>1943</v>
      </c>
      <c r="N4219" t="s">
        <v>1964</v>
      </c>
      <c r="O4219" t="s">
        <v>1840</v>
      </c>
      <c r="P4219" t="s">
        <v>472</v>
      </c>
      <c r="Q4219" t="s">
        <v>188</v>
      </c>
      <c r="R4219" t="s">
        <v>131</v>
      </c>
      <c r="S4219" t="s">
        <v>164</v>
      </c>
      <c r="T4219" t="s">
        <v>165</v>
      </c>
      <c r="U4219" t="s">
        <v>151</v>
      </c>
      <c r="V4219" t="s">
        <v>135</v>
      </c>
      <c r="W4219" t="s">
        <v>136</v>
      </c>
      <c r="X4219" t="s">
        <v>1945</v>
      </c>
      <c r="Y4219" s="94">
        <v>0</v>
      </c>
      <c r="Z4219" s="94">
        <v>0</v>
      </c>
      <c r="AA4219" s="94">
        <v>240000</v>
      </c>
      <c r="AB4219" s="94">
        <v>240000</v>
      </c>
      <c r="AC4219">
        <f t="shared" si="130"/>
        <v>2000</v>
      </c>
      <c r="AD4219" t="str">
        <f t="shared" si="131"/>
        <v>308</v>
      </c>
    </row>
    <row r="4220" spans="1:30" hidden="1" x14ac:dyDescent="0.25">
      <c r="A4220" t="s">
        <v>1963</v>
      </c>
      <c r="B4220" t="s">
        <v>1836</v>
      </c>
      <c r="C4220" t="s">
        <v>470</v>
      </c>
      <c r="D4220">
        <v>21401</v>
      </c>
      <c r="E4220" t="s">
        <v>122</v>
      </c>
      <c r="F4220" t="s">
        <v>159</v>
      </c>
      <c r="G4220" t="s">
        <v>160</v>
      </c>
      <c r="H4220" t="s">
        <v>143</v>
      </c>
      <c r="I4220" t="s">
        <v>124</v>
      </c>
      <c r="J4220" t="s">
        <v>125</v>
      </c>
      <c r="K4220" t="s">
        <v>1943</v>
      </c>
      <c r="N4220" t="s">
        <v>1964</v>
      </c>
      <c r="O4220" t="s">
        <v>1840</v>
      </c>
      <c r="P4220" t="s">
        <v>472</v>
      </c>
      <c r="Q4220" t="s">
        <v>193</v>
      </c>
      <c r="R4220" t="s">
        <v>131</v>
      </c>
      <c r="S4220" t="s">
        <v>164</v>
      </c>
      <c r="T4220" t="s">
        <v>165</v>
      </c>
      <c r="U4220" t="s">
        <v>151</v>
      </c>
      <c r="V4220" t="s">
        <v>135</v>
      </c>
      <c r="W4220" t="s">
        <v>136</v>
      </c>
      <c r="X4220" t="s">
        <v>1945</v>
      </c>
      <c r="Y4220" s="94">
        <v>0</v>
      </c>
      <c r="Z4220" s="94">
        <v>0</v>
      </c>
      <c r="AA4220" s="94">
        <v>300000</v>
      </c>
      <c r="AB4220" s="94">
        <v>300000</v>
      </c>
      <c r="AC4220">
        <f t="shared" si="130"/>
        <v>2000</v>
      </c>
      <c r="AD4220" t="str">
        <f t="shared" si="131"/>
        <v>308</v>
      </c>
    </row>
    <row r="4221" spans="1:30" hidden="1" x14ac:dyDescent="0.25">
      <c r="A4221" t="s">
        <v>1963</v>
      </c>
      <c r="B4221" t="s">
        <v>1836</v>
      </c>
      <c r="C4221" t="s">
        <v>470</v>
      </c>
      <c r="D4221">
        <v>21601</v>
      </c>
      <c r="E4221" t="s">
        <v>122</v>
      </c>
      <c r="F4221" t="s">
        <v>159</v>
      </c>
      <c r="G4221" t="s">
        <v>160</v>
      </c>
      <c r="H4221" t="s">
        <v>143</v>
      </c>
      <c r="I4221" t="s">
        <v>124</v>
      </c>
      <c r="J4221" t="s">
        <v>125</v>
      </c>
      <c r="K4221" t="s">
        <v>1943</v>
      </c>
      <c r="N4221" t="s">
        <v>1964</v>
      </c>
      <c r="O4221" t="s">
        <v>1840</v>
      </c>
      <c r="P4221" t="s">
        <v>472</v>
      </c>
      <c r="Q4221" t="s">
        <v>199</v>
      </c>
      <c r="R4221" t="s">
        <v>131</v>
      </c>
      <c r="S4221" t="s">
        <v>164</v>
      </c>
      <c r="T4221" t="s">
        <v>165</v>
      </c>
      <c r="U4221" t="s">
        <v>151</v>
      </c>
      <c r="V4221" t="s">
        <v>135</v>
      </c>
      <c r="W4221" t="s">
        <v>136</v>
      </c>
      <c r="X4221" t="s">
        <v>1945</v>
      </c>
      <c r="Y4221" s="94">
        <v>0</v>
      </c>
      <c r="Z4221" s="94">
        <v>0</v>
      </c>
      <c r="AA4221" s="94">
        <v>360000</v>
      </c>
      <c r="AB4221" s="94">
        <v>360000</v>
      </c>
      <c r="AC4221">
        <f t="shared" si="130"/>
        <v>2000</v>
      </c>
      <c r="AD4221" t="str">
        <f t="shared" si="131"/>
        <v>308</v>
      </c>
    </row>
    <row r="4222" spans="1:30" hidden="1" x14ac:dyDescent="0.25">
      <c r="A4222" t="s">
        <v>1963</v>
      </c>
      <c r="B4222" t="s">
        <v>1836</v>
      </c>
      <c r="C4222" t="s">
        <v>470</v>
      </c>
      <c r="D4222">
        <v>21701</v>
      </c>
      <c r="E4222" t="s">
        <v>122</v>
      </c>
      <c r="F4222" t="s">
        <v>159</v>
      </c>
      <c r="G4222" t="s">
        <v>160</v>
      </c>
      <c r="H4222" t="s">
        <v>143</v>
      </c>
      <c r="I4222" t="s">
        <v>124</v>
      </c>
      <c r="J4222" t="s">
        <v>125</v>
      </c>
      <c r="K4222" t="s">
        <v>1943</v>
      </c>
      <c r="N4222" t="s">
        <v>1964</v>
      </c>
      <c r="O4222" t="s">
        <v>1840</v>
      </c>
      <c r="P4222" t="s">
        <v>472</v>
      </c>
      <c r="Q4222" t="s">
        <v>751</v>
      </c>
      <c r="R4222" t="s">
        <v>131</v>
      </c>
      <c r="S4222" t="s">
        <v>164</v>
      </c>
      <c r="T4222" t="s">
        <v>165</v>
      </c>
      <c r="U4222" t="s">
        <v>151</v>
      </c>
      <c r="V4222" t="s">
        <v>135</v>
      </c>
      <c r="W4222" t="s">
        <v>136</v>
      </c>
      <c r="X4222" t="s">
        <v>1945</v>
      </c>
      <c r="Y4222" s="94">
        <v>0</v>
      </c>
      <c r="Z4222" s="94">
        <v>0</v>
      </c>
      <c r="AA4222" s="94">
        <v>300000</v>
      </c>
      <c r="AB4222" s="94">
        <v>300000</v>
      </c>
      <c r="AC4222">
        <f t="shared" si="130"/>
        <v>2000</v>
      </c>
      <c r="AD4222" t="str">
        <f t="shared" si="131"/>
        <v>308</v>
      </c>
    </row>
    <row r="4223" spans="1:30" hidden="1" x14ac:dyDescent="0.25">
      <c r="A4223" t="s">
        <v>1963</v>
      </c>
      <c r="B4223" t="s">
        <v>1836</v>
      </c>
      <c r="C4223" t="s">
        <v>470</v>
      </c>
      <c r="D4223">
        <v>22101</v>
      </c>
      <c r="E4223" t="s">
        <v>122</v>
      </c>
      <c r="F4223" t="s">
        <v>159</v>
      </c>
      <c r="G4223" t="s">
        <v>160</v>
      </c>
      <c r="H4223" t="s">
        <v>143</v>
      </c>
      <c r="I4223" t="s">
        <v>124</v>
      </c>
      <c r="J4223" t="s">
        <v>125</v>
      </c>
      <c r="K4223" t="s">
        <v>1943</v>
      </c>
      <c r="N4223" t="s">
        <v>1964</v>
      </c>
      <c r="O4223" t="s">
        <v>1840</v>
      </c>
      <c r="P4223" t="s">
        <v>472</v>
      </c>
      <c r="Q4223" t="s">
        <v>201</v>
      </c>
      <c r="R4223" t="s">
        <v>131</v>
      </c>
      <c r="S4223" t="s">
        <v>164</v>
      </c>
      <c r="T4223" t="s">
        <v>165</v>
      </c>
      <c r="U4223" t="s">
        <v>151</v>
      </c>
      <c r="V4223" t="s">
        <v>135</v>
      </c>
      <c r="W4223" t="s">
        <v>136</v>
      </c>
      <c r="X4223" t="s">
        <v>1945</v>
      </c>
      <c r="Y4223" s="94">
        <v>0</v>
      </c>
      <c r="Z4223" s="94">
        <v>0</v>
      </c>
      <c r="AA4223" s="94">
        <v>15155000</v>
      </c>
      <c r="AB4223" s="94">
        <v>15155000</v>
      </c>
      <c r="AC4223">
        <f t="shared" si="130"/>
        <v>2000</v>
      </c>
      <c r="AD4223" t="str">
        <f t="shared" si="131"/>
        <v>308</v>
      </c>
    </row>
    <row r="4224" spans="1:30" hidden="1" x14ac:dyDescent="0.25">
      <c r="A4224" t="s">
        <v>1963</v>
      </c>
      <c r="B4224" t="s">
        <v>1836</v>
      </c>
      <c r="C4224" t="s">
        <v>470</v>
      </c>
      <c r="D4224">
        <v>22301</v>
      </c>
      <c r="E4224" t="s">
        <v>122</v>
      </c>
      <c r="F4224" t="s">
        <v>159</v>
      </c>
      <c r="G4224" t="s">
        <v>160</v>
      </c>
      <c r="H4224" t="s">
        <v>143</v>
      </c>
      <c r="I4224" t="s">
        <v>124</v>
      </c>
      <c r="J4224" t="s">
        <v>125</v>
      </c>
      <c r="K4224" t="s">
        <v>1943</v>
      </c>
      <c r="N4224" t="s">
        <v>1964</v>
      </c>
      <c r="O4224" t="s">
        <v>1840</v>
      </c>
      <c r="P4224" t="s">
        <v>472</v>
      </c>
      <c r="Q4224" t="s">
        <v>203</v>
      </c>
      <c r="R4224" t="s">
        <v>131</v>
      </c>
      <c r="S4224" t="s">
        <v>164</v>
      </c>
      <c r="T4224" t="s">
        <v>165</v>
      </c>
      <c r="U4224" t="s">
        <v>151</v>
      </c>
      <c r="V4224" t="s">
        <v>135</v>
      </c>
      <c r="W4224" t="s">
        <v>136</v>
      </c>
      <c r="X4224" t="s">
        <v>1945</v>
      </c>
      <c r="Y4224" s="94">
        <v>0</v>
      </c>
      <c r="Z4224" s="94">
        <v>0</v>
      </c>
      <c r="AA4224" s="94">
        <v>1200000</v>
      </c>
      <c r="AB4224" s="94">
        <v>1200000</v>
      </c>
      <c r="AC4224">
        <f t="shared" si="130"/>
        <v>2000</v>
      </c>
      <c r="AD4224" t="str">
        <f t="shared" si="131"/>
        <v>308</v>
      </c>
    </row>
    <row r="4225" spans="1:30" hidden="1" x14ac:dyDescent="0.25">
      <c r="A4225" t="s">
        <v>1963</v>
      </c>
      <c r="B4225" t="s">
        <v>1836</v>
      </c>
      <c r="C4225" t="s">
        <v>470</v>
      </c>
      <c r="D4225">
        <v>24601</v>
      </c>
      <c r="E4225" t="s">
        <v>122</v>
      </c>
      <c r="F4225" t="s">
        <v>159</v>
      </c>
      <c r="G4225" t="s">
        <v>160</v>
      </c>
      <c r="H4225" t="s">
        <v>143</v>
      </c>
      <c r="I4225" t="s">
        <v>124</v>
      </c>
      <c r="J4225" t="s">
        <v>125</v>
      </c>
      <c r="K4225" t="s">
        <v>1943</v>
      </c>
      <c r="N4225" t="s">
        <v>1964</v>
      </c>
      <c r="O4225" t="s">
        <v>1840</v>
      </c>
      <c r="P4225" t="s">
        <v>472</v>
      </c>
      <c r="Q4225" t="s">
        <v>207</v>
      </c>
      <c r="R4225" t="s">
        <v>131</v>
      </c>
      <c r="S4225" t="s">
        <v>164</v>
      </c>
      <c r="T4225" t="s">
        <v>165</v>
      </c>
      <c r="U4225" t="s">
        <v>151</v>
      </c>
      <c r="V4225" t="s">
        <v>135</v>
      </c>
      <c r="W4225" t="s">
        <v>136</v>
      </c>
      <c r="X4225" t="s">
        <v>1945</v>
      </c>
      <c r="Y4225" s="94">
        <v>0</v>
      </c>
      <c r="Z4225" s="94">
        <v>0</v>
      </c>
      <c r="AA4225" s="94">
        <v>60000</v>
      </c>
      <c r="AB4225" s="94">
        <v>60000</v>
      </c>
      <c r="AC4225">
        <f t="shared" si="130"/>
        <v>2000</v>
      </c>
      <c r="AD4225" t="str">
        <f t="shared" si="131"/>
        <v>308</v>
      </c>
    </row>
    <row r="4226" spans="1:30" hidden="1" x14ac:dyDescent="0.25">
      <c r="A4226" t="s">
        <v>1963</v>
      </c>
      <c r="B4226" t="s">
        <v>1836</v>
      </c>
      <c r="C4226" t="s">
        <v>470</v>
      </c>
      <c r="D4226">
        <v>24801</v>
      </c>
      <c r="E4226" t="s">
        <v>122</v>
      </c>
      <c r="F4226" t="s">
        <v>159</v>
      </c>
      <c r="G4226" t="s">
        <v>160</v>
      </c>
      <c r="H4226" t="s">
        <v>143</v>
      </c>
      <c r="I4226" t="s">
        <v>124</v>
      </c>
      <c r="J4226" t="s">
        <v>125</v>
      </c>
      <c r="K4226" t="s">
        <v>1943</v>
      </c>
      <c r="N4226" t="s">
        <v>1964</v>
      </c>
      <c r="O4226" t="s">
        <v>1840</v>
      </c>
      <c r="P4226" t="s">
        <v>472</v>
      </c>
      <c r="Q4226" t="s">
        <v>306</v>
      </c>
      <c r="R4226" t="s">
        <v>131</v>
      </c>
      <c r="S4226" t="s">
        <v>164</v>
      </c>
      <c r="T4226" t="s">
        <v>165</v>
      </c>
      <c r="U4226" t="s">
        <v>151</v>
      </c>
      <c r="V4226" t="s">
        <v>135</v>
      </c>
      <c r="W4226" t="s">
        <v>136</v>
      </c>
      <c r="X4226" t="s">
        <v>1945</v>
      </c>
      <c r="Y4226" s="94">
        <v>0</v>
      </c>
      <c r="Z4226" s="94">
        <v>0</v>
      </c>
      <c r="AA4226" s="94">
        <v>120000</v>
      </c>
      <c r="AB4226" s="94">
        <v>120000</v>
      </c>
      <c r="AC4226">
        <f t="shared" si="130"/>
        <v>2000</v>
      </c>
      <c r="AD4226" t="str">
        <f t="shared" si="131"/>
        <v>308</v>
      </c>
    </row>
    <row r="4227" spans="1:30" hidden="1" x14ac:dyDescent="0.25">
      <c r="A4227" t="s">
        <v>1963</v>
      </c>
      <c r="B4227" t="s">
        <v>1836</v>
      </c>
      <c r="C4227" t="s">
        <v>470</v>
      </c>
      <c r="D4227">
        <v>25301</v>
      </c>
      <c r="E4227" t="s">
        <v>122</v>
      </c>
      <c r="F4227" t="s">
        <v>159</v>
      </c>
      <c r="G4227" t="s">
        <v>160</v>
      </c>
      <c r="H4227" t="s">
        <v>143</v>
      </c>
      <c r="I4227" t="s">
        <v>124</v>
      </c>
      <c r="J4227" t="s">
        <v>125</v>
      </c>
      <c r="K4227" t="s">
        <v>1943</v>
      </c>
      <c r="N4227" t="s">
        <v>1964</v>
      </c>
      <c r="O4227" t="s">
        <v>1840</v>
      </c>
      <c r="P4227" t="s">
        <v>472</v>
      </c>
      <c r="Q4227" t="s">
        <v>213</v>
      </c>
      <c r="R4227" t="s">
        <v>131</v>
      </c>
      <c r="S4227" t="s">
        <v>164</v>
      </c>
      <c r="T4227" t="s">
        <v>165</v>
      </c>
      <c r="U4227" t="s">
        <v>151</v>
      </c>
      <c r="V4227" t="s">
        <v>135</v>
      </c>
      <c r="W4227" t="s">
        <v>136</v>
      </c>
      <c r="X4227" t="s">
        <v>1945</v>
      </c>
      <c r="Y4227" s="94">
        <v>0</v>
      </c>
      <c r="Z4227" s="94">
        <v>0</v>
      </c>
      <c r="AA4227" s="94">
        <v>12000</v>
      </c>
      <c r="AB4227" s="94">
        <v>12000</v>
      </c>
      <c r="AC4227">
        <f t="shared" ref="AC4227:AC4290" si="132">MID(D4227,1,1)*1000</f>
        <v>2000</v>
      </c>
      <c r="AD4227" t="str">
        <f t="shared" ref="AD4227:AD4290" si="133">MID(A4227,6,3)</f>
        <v>308</v>
      </c>
    </row>
    <row r="4228" spans="1:30" hidden="1" x14ac:dyDescent="0.25">
      <c r="A4228" t="s">
        <v>1963</v>
      </c>
      <c r="B4228" t="s">
        <v>1836</v>
      </c>
      <c r="C4228" t="s">
        <v>470</v>
      </c>
      <c r="D4228">
        <v>25401</v>
      </c>
      <c r="E4228" t="s">
        <v>122</v>
      </c>
      <c r="F4228" t="s">
        <v>159</v>
      </c>
      <c r="G4228" t="s">
        <v>160</v>
      </c>
      <c r="H4228" t="s">
        <v>143</v>
      </c>
      <c r="I4228" t="s">
        <v>124</v>
      </c>
      <c r="J4228" t="s">
        <v>125</v>
      </c>
      <c r="K4228" t="s">
        <v>1943</v>
      </c>
      <c r="N4228" t="s">
        <v>1964</v>
      </c>
      <c r="O4228" t="s">
        <v>1840</v>
      </c>
      <c r="P4228" t="s">
        <v>472</v>
      </c>
      <c r="Q4228" t="s">
        <v>403</v>
      </c>
      <c r="R4228" t="s">
        <v>131</v>
      </c>
      <c r="S4228" t="s">
        <v>164</v>
      </c>
      <c r="T4228" t="s">
        <v>165</v>
      </c>
      <c r="U4228" t="s">
        <v>151</v>
      </c>
      <c r="V4228" t="s">
        <v>135</v>
      </c>
      <c r="W4228" t="s">
        <v>136</v>
      </c>
      <c r="X4228" t="s">
        <v>1945</v>
      </c>
      <c r="Y4228" s="94">
        <v>0</v>
      </c>
      <c r="Z4228" s="94">
        <v>0</v>
      </c>
      <c r="AA4228" s="94">
        <v>36000</v>
      </c>
      <c r="AB4228" s="94">
        <v>36000</v>
      </c>
      <c r="AC4228">
        <f t="shared" si="132"/>
        <v>2000</v>
      </c>
      <c r="AD4228" t="str">
        <f t="shared" si="133"/>
        <v>308</v>
      </c>
    </row>
    <row r="4229" spans="1:30" hidden="1" x14ac:dyDescent="0.25">
      <c r="A4229" t="s">
        <v>1963</v>
      </c>
      <c r="B4229" t="s">
        <v>1836</v>
      </c>
      <c r="C4229" t="s">
        <v>470</v>
      </c>
      <c r="D4229">
        <v>25501</v>
      </c>
      <c r="E4229" t="s">
        <v>122</v>
      </c>
      <c r="F4229" t="s">
        <v>159</v>
      </c>
      <c r="G4229" t="s">
        <v>160</v>
      </c>
      <c r="H4229" t="s">
        <v>143</v>
      </c>
      <c r="I4229" t="s">
        <v>124</v>
      </c>
      <c r="J4229" t="s">
        <v>125</v>
      </c>
      <c r="K4229" t="s">
        <v>1943</v>
      </c>
      <c r="N4229" t="s">
        <v>1964</v>
      </c>
      <c r="O4229" t="s">
        <v>1840</v>
      </c>
      <c r="P4229" t="s">
        <v>472</v>
      </c>
      <c r="Q4229" t="s">
        <v>406</v>
      </c>
      <c r="R4229" t="s">
        <v>131</v>
      </c>
      <c r="S4229" t="s">
        <v>164</v>
      </c>
      <c r="T4229" t="s">
        <v>165</v>
      </c>
      <c r="U4229" t="s">
        <v>151</v>
      </c>
      <c r="V4229" t="s">
        <v>135</v>
      </c>
      <c r="W4229" t="s">
        <v>136</v>
      </c>
      <c r="X4229" t="s">
        <v>1945</v>
      </c>
      <c r="Y4229" s="94">
        <v>0</v>
      </c>
      <c r="Z4229" s="94">
        <v>0</v>
      </c>
      <c r="AA4229" s="94">
        <v>208000</v>
      </c>
      <c r="AB4229" s="94">
        <v>208000</v>
      </c>
      <c r="AC4229">
        <f t="shared" si="132"/>
        <v>2000</v>
      </c>
      <c r="AD4229" t="str">
        <f t="shared" si="133"/>
        <v>308</v>
      </c>
    </row>
    <row r="4230" spans="1:30" hidden="1" x14ac:dyDescent="0.25">
      <c r="A4230" t="s">
        <v>1963</v>
      </c>
      <c r="B4230" t="s">
        <v>1836</v>
      </c>
      <c r="C4230" t="s">
        <v>470</v>
      </c>
      <c r="D4230">
        <v>26101</v>
      </c>
      <c r="E4230" t="s">
        <v>122</v>
      </c>
      <c r="F4230" t="s">
        <v>159</v>
      </c>
      <c r="G4230" t="s">
        <v>160</v>
      </c>
      <c r="H4230" t="s">
        <v>143</v>
      </c>
      <c r="I4230" t="s">
        <v>124</v>
      </c>
      <c r="J4230" t="s">
        <v>125</v>
      </c>
      <c r="K4230" t="s">
        <v>1943</v>
      </c>
      <c r="N4230" t="s">
        <v>1964</v>
      </c>
      <c r="O4230" t="s">
        <v>1840</v>
      </c>
      <c r="P4230" t="s">
        <v>472</v>
      </c>
      <c r="Q4230" t="s">
        <v>215</v>
      </c>
      <c r="R4230" t="s">
        <v>131</v>
      </c>
      <c r="S4230" t="s">
        <v>164</v>
      </c>
      <c r="T4230" t="s">
        <v>165</v>
      </c>
      <c r="U4230" t="s">
        <v>151</v>
      </c>
      <c r="V4230" t="s">
        <v>135</v>
      </c>
      <c r="W4230" t="s">
        <v>136</v>
      </c>
      <c r="X4230" t="s">
        <v>1945</v>
      </c>
      <c r="Y4230" s="94">
        <v>0</v>
      </c>
      <c r="Z4230" s="94">
        <v>0</v>
      </c>
      <c r="AA4230" s="94">
        <v>180000</v>
      </c>
      <c r="AB4230" s="94">
        <v>180000</v>
      </c>
      <c r="AC4230">
        <f t="shared" si="132"/>
        <v>2000</v>
      </c>
      <c r="AD4230" t="str">
        <f t="shared" si="133"/>
        <v>308</v>
      </c>
    </row>
    <row r="4231" spans="1:30" hidden="1" x14ac:dyDescent="0.25">
      <c r="A4231" t="s">
        <v>1963</v>
      </c>
      <c r="B4231" t="s">
        <v>1836</v>
      </c>
      <c r="C4231" t="s">
        <v>470</v>
      </c>
      <c r="D4231">
        <v>27101</v>
      </c>
      <c r="E4231" t="s">
        <v>122</v>
      </c>
      <c r="F4231" t="s">
        <v>159</v>
      </c>
      <c r="G4231" t="s">
        <v>160</v>
      </c>
      <c r="H4231" t="s">
        <v>143</v>
      </c>
      <c r="I4231" t="s">
        <v>124</v>
      </c>
      <c r="J4231" t="s">
        <v>125</v>
      </c>
      <c r="K4231" t="s">
        <v>1943</v>
      </c>
      <c r="N4231" t="s">
        <v>1964</v>
      </c>
      <c r="O4231" t="s">
        <v>1840</v>
      </c>
      <c r="P4231" t="s">
        <v>472</v>
      </c>
      <c r="Q4231" t="s">
        <v>219</v>
      </c>
      <c r="R4231" t="s">
        <v>131</v>
      </c>
      <c r="S4231" t="s">
        <v>164</v>
      </c>
      <c r="T4231" t="s">
        <v>165</v>
      </c>
      <c r="U4231" t="s">
        <v>151</v>
      </c>
      <c r="V4231" t="s">
        <v>135</v>
      </c>
      <c r="W4231" t="s">
        <v>136</v>
      </c>
      <c r="X4231" t="s">
        <v>1945</v>
      </c>
      <c r="Y4231" s="94">
        <v>0</v>
      </c>
      <c r="Z4231" s="94">
        <v>0</v>
      </c>
      <c r="AA4231" s="94">
        <v>2888533.4</v>
      </c>
      <c r="AB4231" s="94">
        <v>2888533.4</v>
      </c>
      <c r="AC4231">
        <f t="shared" si="132"/>
        <v>2000</v>
      </c>
      <c r="AD4231" t="str">
        <f t="shared" si="133"/>
        <v>308</v>
      </c>
    </row>
    <row r="4232" spans="1:30" hidden="1" x14ac:dyDescent="0.25">
      <c r="A4232" t="s">
        <v>1963</v>
      </c>
      <c r="B4232" t="s">
        <v>1836</v>
      </c>
      <c r="C4232" t="s">
        <v>470</v>
      </c>
      <c r="D4232">
        <v>27301</v>
      </c>
      <c r="E4232" t="s">
        <v>122</v>
      </c>
      <c r="F4232" t="s">
        <v>159</v>
      </c>
      <c r="G4232" t="s">
        <v>160</v>
      </c>
      <c r="H4232" t="s">
        <v>143</v>
      </c>
      <c r="I4232" t="s">
        <v>124</v>
      </c>
      <c r="J4232" t="s">
        <v>125</v>
      </c>
      <c r="K4232" t="s">
        <v>1943</v>
      </c>
      <c r="N4232" t="s">
        <v>1964</v>
      </c>
      <c r="O4232" t="s">
        <v>1840</v>
      </c>
      <c r="P4232" t="s">
        <v>472</v>
      </c>
      <c r="Q4232" t="s">
        <v>1187</v>
      </c>
      <c r="R4232" t="s">
        <v>131</v>
      </c>
      <c r="S4232" t="s">
        <v>164</v>
      </c>
      <c r="T4232" t="s">
        <v>165</v>
      </c>
      <c r="U4232" t="s">
        <v>151</v>
      </c>
      <c r="V4232" t="s">
        <v>135</v>
      </c>
      <c r="W4232" t="s">
        <v>136</v>
      </c>
      <c r="X4232" t="s">
        <v>1945</v>
      </c>
      <c r="Y4232" s="94">
        <v>0</v>
      </c>
      <c r="Z4232" s="94">
        <v>0</v>
      </c>
      <c r="AA4232" s="94">
        <v>60000</v>
      </c>
      <c r="AB4232" s="94">
        <v>60000</v>
      </c>
      <c r="AC4232">
        <f t="shared" si="132"/>
        <v>2000</v>
      </c>
      <c r="AD4232" t="str">
        <f t="shared" si="133"/>
        <v>308</v>
      </c>
    </row>
    <row r="4233" spans="1:30" hidden="1" x14ac:dyDescent="0.25">
      <c r="A4233" t="s">
        <v>1963</v>
      </c>
      <c r="B4233" t="s">
        <v>1836</v>
      </c>
      <c r="C4233" t="s">
        <v>470</v>
      </c>
      <c r="D4233">
        <v>27401</v>
      </c>
      <c r="E4233" t="s">
        <v>122</v>
      </c>
      <c r="F4233" t="s">
        <v>159</v>
      </c>
      <c r="G4233" t="s">
        <v>160</v>
      </c>
      <c r="H4233" t="s">
        <v>143</v>
      </c>
      <c r="I4233" t="s">
        <v>124</v>
      </c>
      <c r="J4233" t="s">
        <v>125</v>
      </c>
      <c r="K4233" t="s">
        <v>1943</v>
      </c>
      <c r="N4233" t="s">
        <v>1964</v>
      </c>
      <c r="O4233" t="s">
        <v>1840</v>
      </c>
      <c r="P4233" t="s">
        <v>472</v>
      </c>
      <c r="Q4233" t="s">
        <v>223</v>
      </c>
      <c r="R4233" t="s">
        <v>131</v>
      </c>
      <c r="S4233" t="s">
        <v>164</v>
      </c>
      <c r="T4233" t="s">
        <v>165</v>
      </c>
      <c r="U4233" t="s">
        <v>151</v>
      </c>
      <c r="V4233" t="s">
        <v>135</v>
      </c>
      <c r="W4233" t="s">
        <v>136</v>
      </c>
      <c r="X4233" t="s">
        <v>1945</v>
      </c>
      <c r="Y4233" s="94">
        <v>0</v>
      </c>
      <c r="Z4233" s="94">
        <v>0</v>
      </c>
      <c r="AA4233" s="94">
        <v>120000</v>
      </c>
      <c r="AB4233" s="94">
        <v>120000</v>
      </c>
      <c r="AC4233">
        <f t="shared" si="132"/>
        <v>2000</v>
      </c>
      <c r="AD4233" t="str">
        <f t="shared" si="133"/>
        <v>308</v>
      </c>
    </row>
    <row r="4234" spans="1:30" hidden="1" x14ac:dyDescent="0.25">
      <c r="A4234" t="s">
        <v>1963</v>
      </c>
      <c r="B4234" t="s">
        <v>1836</v>
      </c>
      <c r="C4234" t="s">
        <v>470</v>
      </c>
      <c r="D4234">
        <v>29101</v>
      </c>
      <c r="E4234" t="s">
        <v>122</v>
      </c>
      <c r="F4234" t="s">
        <v>159</v>
      </c>
      <c r="G4234" t="s">
        <v>160</v>
      </c>
      <c r="H4234" t="s">
        <v>143</v>
      </c>
      <c r="I4234" t="s">
        <v>124</v>
      </c>
      <c r="J4234" t="s">
        <v>125</v>
      </c>
      <c r="K4234" t="s">
        <v>1943</v>
      </c>
      <c r="N4234" t="s">
        <v>1964</v>
      </c>
      <c r="O4234" t="s">
        <v>1840</v>
      </c>
      <c r="P4234" t="s">
        <v>472</v>
      </c>
      <c r="Q4234" t="s">
        <v>225</v>
      </c>
      <c r="R4234" t="s">
        <v>131</v>
      </c>
      <c r="S4234" t="s">
        <v>164</v>
      </c>
      <c r="T4234" t="s">
        <v>165</v>
      </c>
      <c r="U4234" t="s">
        <v>151</v>
      </c>
      <c r="V4234" t="s">
        <v>135</v>
      </c>
      <c r="W4234" t="s">
        <v>136</v>
      </c>
      <c r="X4234" t="s">
        <v>1945</v>
      </c>
      <c r="Y4234" s="94">
        <v>0</v>
      </c>
      <c r="Z4234" s="94">
        <v>0</v>
      </c>
      <c r="AA4234" s="94">
        <v>60000</v>
      </c>
      <c r="AB4234" s="94">
        <v>60000</v>
      </c>
      <c r="AC4234">
        <f t="shared" si="132"/>
        <v>2000</v>
      </c>
      <c r="AD4234" t="str">
        <f t="shared" si="133"/>
        <v>308</v>
      </c>
    </row>
    <row r="4235" spans="1:30" hidden="1" x14ac:dyDescent="0.25">
      <c r="A4235" t="s">
        <v>1963</v>
      </c>
      <c r="B4235" t="s">
        <v>1836</v>
      </c>
      <c r="C4235" t="s">
        <v>470</v>
      </c>
      <c r="D4235">
        <v>29201</v>
      </c>
      <c r="E4235" t="s">
        <v>122</v>
      </c>
      <c r="F4235" t="s">
        <v>159</v>
      </c>
      <c r="G4235" t="s">
        <v>160</v>
      </c>
      <c r="H4235" t="s">
        <v>143</v>
      </c>
      <c r="I4235" t="s">
        <v>124</v>
      </c>
      <c r="J4235" t="s">
        <v>125</v>
      </c>
      <c r="K4235" t="s">
        <v>1943</v>
      </c>
      <c r="N4235" t="s">
        <v>1964</v>
      </c>
      <c r="O4235" t="s">
        <v>1840</v>
      </c>
      <c r="P4235" t="s">
        <v>472</v>
      </c>
      <c r="Q4235" t="s">
        <v>227</v>
      </c>
      <c r="R4235" t="s">
        <v>131</v>
      </c>
      <c r="S4235" t="s">
        <v>164</v>
      </c>
      <c r="T4235" t="s">
        <v>165</v>
      </c>
      <c r="U4235" t="s">
        <v>151</v>
      </c>
      <c r="V4235" t="s">
        <v>135</v>
      </c>
      <c r="W4235" t="s">
        <v>136</v>
      </c>
      <c r="X4235" t="s">
        <v>1945</v>
      </c>
      <c r="Y4235" s="94">
        <v>0</v>
      </c>
      <c r="Z4235" s="94">
        <v>0</v>
      </c>
      <c r="AA4235" s="94">
        <v>60000</v>
      </c>
      <c r="AB4235" s="94">
        <v>60000</v>
      </c>
      <c r="AC4235">
        <f t="shared" si="132"/>
        <v>2000</v>
      </c>
      <c r="AD4235" t="str">
        <f t="shared" si="133"/>
        <v>308</v>
      </c>
    </row>
    <row r="4236" spans="1:30" hidden="1" x14ac:dyDescent="0.25">
      <c r="A4236" t="s">
        <v>1963</v>
      </c>
      <c r="B4236" t="s">
        <v>1836</v>
      </c>
      <c r="C4236" t="s">
        <v>470</v>
      </c>
      <c r="D4236">
        <v>29401</v>
      </c>
      <c r="E4236" t="s">
        <v>122</v>
      </c>
      <c r="F4236" t="s">
        <v>159</v>
      </c>
      <c r="G4236" t="s">
        <v>160</v>
      </c>
      <c r="H4236" t="s">
        <v>143</v>
      </c>
      <c r="I4236" t="s">
        <v>124</v>
      </c>
      <c r="J4236" t="s">
        <v>125</v>
      </c>
      <c r="K4236" t="s">
        <v>1943</v>
      </c>
      <c r="N4236" t="s">
        <v>1964</v>
      </c>
      <c r="O4236" t="s">
        <v>1840</v>
      </c>
      <c r="P4236" t="s">
        <v>472</v>
      </c>
      <c r="Q4236" t="s">
        <v>231</v>
      </c>
      <c r="R4236" t="s">
        <v>131</v>
      </c>
      <c r="S4236" t="s">
        <v>164</v>
      </c>
      <c r="T4236" t="s">
        <v>165</v>
      </c>
      <c r="U4236" t="s">
        <v>151</v>
      </c>
      <c r="V4236" t="s">
        <v>135</v>
      </c>
      <c r="W4236" t="s">
        <v>136</v>
      </c>
      <c r="X4236" t="s">
        <v>1945</v>
      </c>
      <c r="Y4236" s="94">
        <v>0</v>
      </c>
      <c r="Z4236" s="94">
        <v>0</v>
      </c>
      <c r="AA4236" s="94">
        <v>36000</v>
      </c>
      <c r="AB4236" s="94">
        <v>36000</v>
      </c>
      <c r="AC4236">
        <f t="shared" si="132"/>
        <v>2000</v>
      </c>
      <c r="AD4236" t="str">
        <f t="shared" si="133"/>
        <v>308</v>
      </c>
    </row>
    <row r="4237" spans="1:30" hidden="1" x14ac:dyDescent="0.25">
      <c r="A4237" t="s">
        <v>1963</v>
      </c>
      <c r="B4237" t="s">
        <v>1836</v>
      </c>
      <c r="C4237" t="s">
        <v>470</v>
      </c>
      <c r="D4237">
        <v>31101</v>
      </c>
      <c r="E4237" t="s">
        <v>122</v>
      </c>
      <c r="F4237" t="s">
        <v>159</v>
      </c>
      <c r="G4237" t="s">
        <v>160</v>
      </c>
      <c r="H4237" t="s">
        <v>143</v>
      </c>
      <c r="I4237" t="s">
        <v>124</v>
      </c>
      <c r="J4237" t="s">
        <v>125</v>
      </c>
      <c r="K4237" t="s">
        <v>1943</v>
      </c>
      <c r="N4237" t="s">
        <v>1964</v>
      </c>
      <c r="O4237" t="s">
        <v>1840</v>
      </c>
      <c r="P4237" t="s">
        <v>472</v>
      </c>
      <c r="Q4237" t="s">
        <v>235</v>
      </c>
      <c r="R4237" t="s">
        <v>131</v>
      </c>
      <c r="S4237" t="s">
        <v>164</v>
      </c>
      <c r="T4237" t="s">
        <v>165</v>
      </c>
      <c r="U4237" t="s">
        <v>151</v>
      </c>
      <c r="V4237" t="s">
        <v>135</v>
      </c>
      <c r="W4237" t="s">
        <v>136</v>
      </c>
      <c r="X4237" t="s">
        <v>1945</v>
      </c>
      <c r="Y4237" s="94">
        <v>0</v>
      </c>
      <c r="Z4237" s="94">
        <v>0</v>
      </c>
      <c r="AA4237" s="94">
        <v>180000</v>
      </c>
      <c r="AB4237" s="94">
        <v>180000</v>
      </c>
      <c r="AC4237">
        <f t="shared" si="132"/>
        <v>3000</v>
      </c>
      <c r="AD4237" t="str">
        <f t="shared" si="133"/>
        <v>308</v>
      </c>
    </row>
    <row r="4238" spans="1:30" hidden="1" x14ac:dyDescent="0.25">
      <c r="A4238" t="s">
        <v>1963</v>
      </c>
      <c r="B4238" t="s">
        <v>1836</v>
      </c>
      <c r="C4238" t="s">
        <v>470</v>
      </c>
      <c r="D4238">
        <v>31201</v>
      </c>
      <c r="E4238" t="s">
        <v>122</v>
      </c>
      <c r="F4238" t="s">
        <v>159</v>
      </c>
      <c r="G4238" t="s">
        <v>160</v>
      </c>
      <c r="H4238" t="s">
        <v>143</v>
      </c>
      <c r="I4238" t="s">
        <v>124</v>
      </c>
      <c r="J4238" t="s">
        <v>125</v>
      </c>
      <c r="K4238" t="s">
        <v>1943</v>
      </c>
      <c r="N4238" t="s">
        <v>1964</v>
      </c>
      <c r="O4238" t="s">
        <v>1840</v>
      </c>
      <c r="P4238" t="s">
        <v>472</v>
      </c>
      <c r="Q4238" t="s">
        <v>237</v>
      </c>
      <c r="R4238" t="s">
        <v>131</v>
      </c>
      <c r="S4238" t="s">
        <v>164</v>
      </c>
      <c r="T4238" t="s">
        <v>165</v>
      </c>
      <c r="U4238" t="s">
        <v>151</v>
      </c>
      <c r="V4238" t="s">
        <v>135</v>
      </c>
      <c r="W4238" t="s">
        <v>136</v>
      </c>
      <c r="X4238" t="s">
        <v>1945</v>
      </c>
      <c r="Y4238" s="94">
        <v>0</v>
      </c>
      <c r="Z4238" s="94">
        <v>0</v>
      </c>
      <c r="AA4238" s="94">
        <v>120000</v>
      </c>
      <c r="AB4238" s="94">
        <v>120000</v>
      </c>
      <c r="AC4238">
        <f t="shared" si="132"/>
        <v>3000</v>
      </c>
      <c r="AD4238" t="str">
        <f t="shared" si="133"/>
        <v>308</v>
      </c>
    </row>
    <row r="4239" spans="1:30" hidden="1" x14ac:dyDescent="0.25">
      <c r="A4239" t="s">
        <v>1963</v>
      </c>
      <c r="B4239" t="s">
        <v>1836</v>
      </c>
      <c r="C4239" t="s">
        <v>470</v>
      </c>
      <c r="D4239">
        <v>31301</v>
      </c>
      <c r="E4239" t="s">
        <v>122</v>
      </c>
      <c r="F4239" t="s">
        <v>159</v>
      </c>
      <c r="G4239" t="s">
        <v>160</v>
      </c>
      <c r="H4239" t="s">
        <v>143</v>
      </c>
      <c r="I4239" t="s">
        <v>124</v>
      </c>
      <c r="J4239" t="s">
        <v>125</v>
      </c>
      <c r="K4239" t="s">
        <v>1943</v>
      </c>
      <c r="N4239" t="s">
        <v>1964</v>
      </c>
      <c r="O4239" t="s">
        <v>1840</v>
      </c>
      <c r="P4239" t="s">
        <v>472</v>
      </c>
      <c r="Q4239" t="s">
        <v>239</v>
      </c>
      <c r="R4239" t="s">
        <v>131</v>
      </c>
      <c r="S4239" t="s">
        <v>164</v>
      </c>
      <c r="T4239" t="s">
        <v>165</v>
      </c>
      <c r="U4239" t="s">
        <v>151</v>
      </c>
      <c r="V4239" t="s">
        <v>135</v>
      </c>
      <c r="W4239" t="s">
        <v>136</v>
      </c>
      <c r="X4239" t="s">
        <v>1945</v>
      </c>
      <c r="Y4239" s="94">
        <v>0</v>
      </c>
      <c r="Z4239" s="94">
        <v>0</v>
      </c>
      <c r="AA4239" s="94">
        <v>30000</v>
      </c>
      <c r="AB4239" s="94">
        <v>30000</v>
      </c>
      <c r="AC4239">
        <f t="shared" si="132"/>
        <v>3000</v>
      </c>
      <c r="AD4239" t="str">
        <f t="shared" si="133"/>
        <v>308</v>
      </c>
    </row>
    <row r="4240" spans="1:30" hidden="1" x14ac:dyDescent="0.25">
      <c r="A4240" t="s">
        <v>1963</v>
      </c>
      <c r="B4240" t="s">
        <v>1836</v>
      </c>
      <c r="C4240" t="s">
        <v>470</v>
      </c>
      <c r="D4240">
        <v>31401</v>
      </c>
      <c r="E4240" t="s">
        <v>122</v>
      </c>
      <c r="F4240" t="s">
        <v>159</v>
      </c>
      <c r="G4240" t="s">
        <v>160</v>
      </c>
      <c r="H4240" t="s">
        <v>143</v>
      </c>
      <c r="I4240" t="s">
        <v>124</v>
      </c>
      <c r="J4240" t="s">
        <v>125</v>
      </c>
      <c r="K4240" t="s">
        <v>1943</v>
      </c>
      <c r="N4240" t="s">
        <v>1964</v>
      </c>
      <c r="O4240" t="s">
        <v>1840</v>
      </c>
      <c r="P4240" t="s">
        <v>472</v>
      </c>
      <c r="Q4240" t="s">
        <v>163</v>
      </c>
      <c r="R4240" t="s">
        <v>131</v>
      </c>
      <c r="S4240" t="s">
        <v>164</v>
      </c>
      <c r="T4240" t="s">
        <v>165</v>
      </c>
      <c r="U4240" t="s">
        <v>151</v>
      </c>
      <c r="V4240" t="s">
        <v>135</v>
      </c>
      <c r="W4240" t="s">
        <v>136</v>
      </c>
      <c r="X4240" t="s">
        <v>1945</v>
      </c>
      <c r="Y4240" s="94">
        <v>0</v>
      </c>
      <c r="Z4240" s="94">
        <v>0</v>
      </c>
      <c r="AA4240" s="94">
        <v>60000</v>
      </c>
      <c r="AB4240" s="94">
        <v>60000</v>
      </c>
      <c r="AC4240">
        <f t="shared" si="132"/>
        <v>3000</v>
      </c>
      <c r="AD4240" t="str">
        <f t="shared" si="133"/>
        <v>308</v>
      </c>
    </row>
    <row r="4241" spans="1:30" hidden="1" x14ac:dyDescent="0.25">
      <c r="A4241" t="s">
        <v>1963</v>
      </c>
      <c r="B4241" t="s">
        <v>1836</v>
      </c>
      <c r="C4241" t="s">
        <v>470</v>
      </c>
      <c r="D4241">
        <v>32303</v>
      </c>
      <c r="E4241" t="s">
        <v>122</v>
      </c>
      <c r="F4241" t="s">
        <v>159</v>
      </c>
      <c r="G4241" t="s">
        <v>160</v>
      </c>
      <c r="H4241" t="s">
        <v>143</v>
      </c>
      <c r="I4241" t="s">
        <v>124</v>
      </c>
      <c r="J4241" t="s">
        <v>125</v>
      </c>
      <c r="K4241" t="s">
        <v>1943</v>
      </c>
      <c r="N4241" t="s">
        <v>1964</v>
      </c>
      <c r="O4241" t="s">
        <v>1840</v>
      </c>
      <c r="P4241" t="s">
        <v>472</v>
      </c>
      <c r="Q4241" t="s">
        <v>615</v>
      </c>
      <c r="R4241" t="s">
        <v>131</v>
      </c>
      <c r="S4241" t="s">
        <v>164</v>
      </c>
      <c r="T4241" t="s">
        <v>165</v>
      </c>
      <c r="U4241" t="s">
        <v>151</v>
      </c>
      <c r="V4241" t="s">
        <v>135</v>
      </c>
      <c r="W4241" t="s">
        <v>136</v>
      </c>
      <c r="X4241" t="s">
        <v>1945</v>
      </c>
      <c r="Y4241" s="94">
        <v>0</v>
      </c>
      <c r="Z4241" s="94">
        <v>0</v>
      </c>
      <c r="AA4241" s="94">
        <v>6063552</v>
      </c>
      <c r="AB4241" s="94">
        <v>6063552</v>
      </c>
      <c r="AC4241">
        <f t="shared" si="132"/>
        <v>3000</v>
      </c>
      <c r="AD4241" t="str">
        <f t="shared" si="133"/>
        <v>308</v>
      </c>
    </row>
    <row r="4242" spans="1:30" hidden="1" x14ac:dyDescent="0.25">
      <c r="A4242" t="s">
        <v>1963</v>
      </c>
      <c r="B4242" t="s">
        <v>1836</v>
      </c>
      <c r="C4242" t="s">
        <v>470</v>
      </c>
      <c r="D4242">
        <v>32501</v>
      </c>
      <c r="E4242" t="s">
        <v>122</v>
      </c>
      <c r="F4242" t="s">
        <v>159</v>
      </c>
      <c r="G4242" t="s">
        <v>160</v>
      </c>
      <c r="H4242" t="s">
        <v>143</v>
      </c>
      <c r="I4242" t="s">
        <v>124</v>
      </c>
      <c r="J4242" t="s">
        <v>125</v>
      </c>
      <c r="K4242" t="s">
        <v>1943</v>
      </c>
      <c r="N4242" t="s">
        <v>1964</v>
      </c>
      <c r="O4242" t="s">
        <v>1840</v>
      </c>
      <c r="P4242" t="s">
        <v>472</v>
      </c>
      <c r="Q4242" t="s">
        <v>249</v>
      </c>
      <c r="R4242" t="s">
        <v>131</v>
      </c>
      <c r="S4242" t="s">
        <v>164</v>
      </c>
      <c r="T4242" t="s">
        <v>165</v>
      </c>
      <c r="U4242" t="s">
        <v>151</v>
      </c>
      <c r="V4242" t="s">
        <v>135</v>
      </c>
      <c r="W4242" t="s">
        <v>136</v>
      </c>
      <c r="X4242" t="s">
        <v>1945</v>
      </c>
      <c r="Y4242" s="94">
        <v>0</v>
      </c>
      <c r="Z4242" s="94">
        <v>0</v>
      </c>
      <c r="AA4242" s="94">
        <v>236640</v>
      </c>
      <c r="AB4242" s="94">
        <v>236640</v>
      </c>
      <c r="AC4242">
        <f t="shared" si="132"/>
        <v>3000</v>
      </c>
      <c r="AD4242" t="str">
        <f t="shared" si="133"/>
        <v>308</v>
      </c>
    </row>
    <row r="4243" spans="1:30" hidden="1" x14ac:dyDescent="0.25">
      <c r="A4243" t="s">
        <v>1963</v>
      </c>
      <c r="B4243" t="s">
        <v>1836</v>
      </c>
      <c r="C4243" t="s">
        <v>470</v>
      </c>
      <c r="D4243">
        <v>33101</v>
      </c>
      <c r="E4243" t="s">
        <v>122</v>
      </c>
      <c r="F4243" t="s">
        <v>159</v>
      </c>
      <c r="G4243" t="s">
        <v>160</v>
      </c>
      <c r="H4243" t="s">
        <v>143</v>
      </c>
      <c r="I4243" t="s">
        <v>124</v>
      </c>
      <c r="J4243" t="s">
        <v>125</v>
      </c>
      <c r="K4243" t="s">
        <v>1943</v>
      </c>
      <c r="N4243" t="s">
        <v>1964</v>
      </c>
      <c r="O4243" t="s">
        <v>1840</v>
      </c>
      <c r="P4243" t="s">
        <v>472</v>
      </c>
      <c r="Q4243" t="s">
        <v>727</v>
      </c>
      <c r="R4243" t="s">
        <v>131</v>
      </c>
      <c r="S4243" t="s">
        <v>164</v>
      </c>
      <c r="T4243" t="s">
        <v>165</v>
      </c>
      <c r="U4243" t="s">
        <v>151</v>
      </c>
      <c r="V4243" t="s">
        <v>135</v>
      </c>
      <c r="W4243" t="s">
        <v>136</v>
      </c>
      <c r="X4243" t="s">
        <v>1945</v>
      </c>
      <c r="Y4243" s="94">
        <v>0</v>
      </c>
      <c r="Z4243" s="94">
        <v>0</v>
      </c>
      <c r="AA4243" s="94">
        <v>600000</v>
      </c>
      <c r="AB4243" s="94">
        <v>600000</v>
      </c>
      <c r="AC4243">
        <f t="shared" si="132"/>
        <v>3000</v>
      </c>
      <c r="AD4243" t="str">
        <f t="shared" si="133"/>
        <v>308</v>
      </c>
    </row>
    <row r="4244" spans="1:30" hidden="1" x14ac:dyDescent="0.25">
      <c r="A4244" t="s">
        <v>1963</v>
      </c>
      <c r="B4244" t="s">
        <v>1836</v>
      </c>
      <c r="C4244" t="s">
        <v>470</v>
      </c>
      <c r="D4244">
        <v>33401</v>
      </c>
      <c r="E4244" t="s">
        <v>122</v>
      </c>
      <c r="F4244" t="s">
        <v>159</v>
      </c>
      <c r="G4244" t="s">
        <v>160</v>
      </c>
      <c r="H4244" t="s">
        <v>143</v>
      </c>
      <c r="I4244" t="s">
        <v>124</v>
      </c>
      <c r="J4244" t="s">
        <v>125</v>
      </c>
      <c r="K4244" t="s">
        <v>1943</v>
      </c>
      <c r="N4244" t="s">
        <v>1964</v>
      </c>
      <c r="O4244" t="s">
        <v>1840</v>
      </c>
      <c r="P4244" t="s">
        <v>472</v>
      </c>
      <c r="Q4244" t="s">
        <v>345</v>
      </c>
      <c r="R4244" t="s">
        <v>131</v>
      </c>
      <c r="S4244" t="s">
        <v>164</v>
      </c>
      <c r="T4244" t="s">
        <v>165</v>
      </c>
      <c r="U4244" t="s">
        <v>151</v>
      </c>
      <c r="V4244" t="s">
        <v>135</v>
      </c>
      <c r="W4244" t="s">
        <v>136</v>
      </c>
      <c r="X4244" t="s">
        <v>1945</v>
      </c>
      <c r="Y4244" s="94">
        <v>0</v>
      </c>
      <c r="Z4244" s="94">
        <v>0</v>
      </c>
      <c r="AA4244" s="94">
        <v>48000</v>
      </c>
      <c r="AB4244" s="94">
        <v>48000</v>
      </c>
      <c r="AC4244">
        <f t="shared" si="132"/>
        <v>3000</v>
      </c>
      <c r="AD4244" t="str">
        <f t="shared" si="133"/>
        <v>308</v>
      </c>
    </row>
    <row r="4245" spans="1:30" hidden="1" x14ac:dyDescent="0.25">
      <c r="A4245" t="s">
        <v>1963</v>
      </c>
      <c r="B4245" t="s">
        <v>1836</v>
      </c>
      <c r="C4245" t="s">
        <v>470</v>
      </c>
      <c r="D4245">
        <v>33801</v>
      </c>
      <c r="E4245" t="s">
        <v>122</v>
      </c>
      <c r="F4245" t="s">
        <v>159</v>
      </c>
      <c r="G4245" t="s">
        <v>160</v>
      </c>
      <c r="H4245" t="s">
        <v>143</v>
      </c>
      <c r="I4245" t="s">
        <v>124</v>
      </c>
      <c r="J4245" t="s">
        <v>125</v>
      </c>
      <c r="K4245" t="s">
        <v>1943</v>
      </c>
      <c r="N4245" t="s">
        <v>1964</v>
      </c>
      <c r="O4245" t="s">
        <v>1840</v>
      </c>
      <c r="P4245" t="s">
        <v>472</v>
      </c>
      <c r="Q4245" t="s">
        <v>513</v>
      </c>
      <c r="R4245" t="s">
        <v>131</v>
      </c>
      <c r="S4245" t="s">
        <v>164</v>
      </c>
      <c r="T4245" t="s">
        <v>165</v>
      </c>
      <c r="U4245" t="s">
        <v>151</v>
      </c>
      <c r="V4245" t="s">
        <v>135</v>
      </c>
      <c r="W4245" t="s">
        <v>136</v>
      </c>
      <c r="X4245" t="s">
        <v>1945</v>
      </c>
      <c r="Y4245" s="94">
        <v>0</v>
      </c>
      <c r="Z4245" s="94">
        <v>0</v>
      </c>
      <c r="AA4245" s="94">
        <v>150000</v>
      </c>
      <c r="AB4245" s="94">
        <v>150000</v>
      </c>
      <c r="AC4245">
        <f t="shared" si="132"/>
        <v>3000</v>
      </c>
      <c r="AD4245" t="str">
        <f t="shared" si="133"/>
        <v>308</v>
      </c>
    </row>
    <row r="4246" spans="1:30" hidden="1" x14ac:dyDescent="0.25">
      <c r="A4246" t="s">
        <v>1963</v>
      </c>
      <c r="B4246" t="s">
        <v>1836</v>
      </c>
      <c r="C4246" t="s">
        <v>470</v>
      </c>
      <c r="D4246">
        <v>33906</v>
      </c>
      <c r="E4246" t="s">
        <v>122</v>
      </c>
      <c r="F4246" t="s">
        <v>159</v>
      </c>
      <c r="G4246" t="s">
        <v>160</v>
      </c>
      <c r="H4246" t="s">
        <v>143</v>
      </c>
      <c r="I4246" t="s">
        <v>124</v>
      </c>
      <c r="J4246" t="s">
        <v>125</v>
      </c>
      <c r="K4246" t="s">
        <v>1943</v>
      </c>
      <c r="N4246" t="s">
        <v>1964</v>
      </c>
      <c r="O4246" t="s">
        <v>1840</v>
      </c>
      <c r="P4246" t="s">
        <v>472</v>
      </c>
      <c r="Q4246" t="s">
        <v>1613</v>
      </c>
      <c r="R4246" t="s">
        <v>131</v>
      </c>
      <c r="S4246" t="s">
        <v>164</v>
      </c>
      <c r="T4246" t="s">
        <v>165</v>
      </c>
      <c r="U4246" t="s">
        <v>151</v>
      </c>
      <c r="V4246" t="s">
        <v>135</v>
      </c>
      <c r="W4246" t="s">
        <v>136</v>
      </c>
      <c r="X4246" t="s">
        <v>1945</v>
      </c>
      <c r="Y4246" s="94">
        <v>0</v>
      </c>
      <c r="Z4246" s="94">
        <v>0</v>
      </c>
      <c r="AA4246" s="94">
        <v>40000</v>
      </c>
      <c r="AB4246" s="94">
        <v>40000</v>
      </c>
      <c r="AC4246">
        <f t="shared" si="132"/>
        <v>3000</v>
      </c>
      <c r="AD4246" t="str">
        <f t="shared" si="133"/>
        <v>308</v>
      </c>
    </row>
    <row r="4247" spans="1:30" hidden="1" x14ac:dyDescent="0.25">
      <c r="A4247" t="s">
        <v>1963</v>
      </c>
      <c r="B4247" t="s">
        <v>1836</v>
      </c>
      <c r="C4247" t="s">
        <v>470</v>
      </c>
      <c r="D4247">
        <v>35101</v>
      </c>
      <c r="E4247" t="s">
        <v>122</v>
      </c>
      <c r="F4247" t="s">
        <v>159</v>
      </c>
      <c r="G4247" t="s">
        <v>160</v>
      </c>
      <c r="H4247" t="s">
        <v>143</v>
      </c>
      <c r="I4247" t="s">
        <v>124</v>
      </c>
      <c r="J4247" t="s">
        <v>125</v>
      </c>
      <c r="K4247" t="s">
        <v>1943</v>
      </c>
      <c r="N4247" t="s">
        <v>1964</v>
      </c>
      <c r="O4247" t="s">
        <v>1840</v>
      </c>
      <c r="P4247" t="s">
        <v>472</v>
      </c>
      <c r="Q4247" t="s">
        <v>265</v>
      </c>
      <c r="R4247" t="s">
        <v>131</v>
      </c>
      <c r="S4247" t="s">
        <v>164</v>
      </c>
      <c r="T4247" t="s">
        <v>165</v>
      </c>
      <c r="U4247" t="s">
        <v>151</v>
      </c>
      <c r="V4247" t="s">
        <v>135</v>
      </c>
      <c r="W4247" t="s">
        <v>136</v>
      </c>
      <c r="X4247" t="s">
        <v>1945</v>
      </c>
      <c r="Y4247" s="94">
        <v>0</v>
      </c>
      <c r="Z4247" s="94">
        <v>0</v>
      </c>
      <c r="AA4247" s="94">
        <v>300000</v>
      </c>
      <c r="AB4247" s="94">
        <v>300000</v>
      </c>
      <c r="AC4247">
        <f t="shared" si="132"/>
        <v>3000</v>
      </c>
      <c r="AD4247" t="str">
        <f t="shared" si="133"/>
        <v>308</v>
      </c>
    </row>
    <row r="4248" spans="1:30" hidden="1" x14ac:dyDescent="0.25">
      <c r="A4248" t="s">
        <v>1963</v>
      </c>
      <c r="B4248" t="s">
        <v>1836</v>
      </c>
      <c r="C4248" t="s">
        <v>470</v>
      </c>
      <c r="D4248">
        <v>35301</v>
      </c>
      <c r="E4248" t="s">
        <v>122</v>
      </c>
      <c r="F4248" t="s">
        <v>159</v>
      </c>
      <c r="G4248" t="s">
        <v>160</v>
      </c>
      <c r="H4248" t="s">
        <v>143</v>
      </c>
      <c r="I4248" t="s">
        <v>124</v>
      </c>
      <c r="J4248" t="s">
        <v>125</v>
      </c>
      <c r="K4248" t="s">
        <v>1943</v>
      </c>
      <c r="N4248" t="s">
        <v>1964</v>
      </c>
      <c r="O4248" t="s">
        <v>1840</v>
      </c>
      <c r="P4248" t="s">
        <v>472</v>
      </c>
      <c r="Q4248" t="s">
        <v>271</v>
      </c>
      <c r="R4248" t="s">
        <v>131</v>
      </c>
      <c r="S4248" t="s">
        <v>164</v>
      </c>
      <c r="T4248" t="s">
        <v>165</v>
      </c>
      <c r="U4248" t="s">
        <v>151</v>
      </c>
      <c r="V4248" t="s">
        <v>135</v>
      </c>
      <c r="W4248" t="s">
        <v>136</v>
      </c>
      <c r="X4248" t="s">
        <v>1945</v>
      </c>
      <c r="Y4248" s="94">
        <v>0</v>
      </c>
      <c r="Z4248" s="94">
        <v>0</v>
      </c>
      <c r="AA4248" s="94">
        <v>60000</v>
      </c>
      <c r="AB4248" s="94">
        <v>60000</v>
      </c>
      <c r="AC4248">
        <f t="shared" si="132"/>
        <v>3000</v>
      </c>
      <c r="AD4248" t="str">
        <f t="shared" si="133"/>
        <v>308</v>
      </c>
    </row>
    <row r="4249" spans="1:30" hidden="1" x14ac:dyDescent="0.25">
      <c r="A4249" t="s">
        <v>1963</v>
      </c>
      <c r="B4249" t="s">
        <v>1836</v>
      </c>
      <c r="C4249" t="s">
        <v>470</v>
      </c>
      <c r="D4249">
        <v>35801</v>
      </c>
      <c r="E4249" t="s">
        <v>122</v>
      </c>
      <c r="F4249" t="s">
        <v>159</v>
      </c>
      <c r="G4249" t="s">
        <v>160</v>
      </c>
      <c r="H4249" t="s">
        <v>143</v>
      </c>
      <c r="I4249" t="s">
        <v>124</v>
      </c>
      <c r="J4249" t="s">
        <v>125</v>
      </c>
      <c r="K4249" t="s">
        <v>1943</v>
      </c>
      <c r="N4249" t="s">
        <v>1964</v>
      </c>
      <c r="O4249" t="s">
        <v>1840</v>
      </c>
      <c r="P4249" t="s">
        <v>472</v>
      </c>
      <c r="Q4249" t="s">
        <v>279</v>
      </c>
      <c r="R4249" t="s">
        <v>131</v>
      </c>
      <c r="S4249" t="s">
        <v>164</v>
      </c>
      <c r="T4249" t="s">
        <v>165</v>
      </c>
      <c r="U4249" t="s">
        <v>151</v>
      </c>
      <c r="V4249" t="s">
        <v>135</v>
      </c>
      <c r="W4249" t="s">
        <v>136</v>
      </c>
      <c r="X4249" t="s">
        <v>1945</v>
      </c>
      <c r="Y4249" s="94">
        <v>0</v>
      </c>
      <c r="Z4249" s="94">
        <v>0</v>
      </c>
      <c r="AA4249" s="94">
        <v>203232</v>
      </c>
      <c r="AB4249" s="94">
        <v>203232</v>
      </c>
      <c r="AC4249">
        <f t="shared" si="132"/>
        <v>3000</v>
      </c>
      <c r="AD4249" t="str">
        <f t="shared" si="133"/>
        <v>308</v>
      </c>
    </row>
    <row r="4250" spans="1:30" hidden="1" x14ac:dyDescent="0.25">
      <c r="A4250" t="s">
        <v>1963</v>
      </c>
      <c r="B4250" t="s">
        <v>1836</v>
      </c>
      <c r="C4250" t="s">
        <v>470</v>
      </c>
      <c r="D4250">
        <v>35901</v>
      </c>
      <c r="E4250" t="s">
        <v>122</v>
      </c>
      <c r="F4250" t="s">
        <v>159</v>
      </c>
      <c r="G4250" t="s">
        <v>160</v>
      </c>
      <c r="H4250" t="s">
        <v>143</v>
      </c>
      <c r="I4250" t="s">
        <v>124</v>
      </c>
      <c r="J4250" t="s">
        <v>125</v>
      </c>
      <c r="K4250" t="s">
        <v>1943</v>
      </c>
      <c r="N4250" t="s">
        <v>1964</v>
      </c>
      <c r="O4250" t="s">
        <v>1840</v>
      </c>
      <c r="P4250" t="s">
        <v>472</v>
      </c>
      <c r="Q4250" t="s">
        <v>281</v>
      </c>
      <c r="R4250" t="s">
        <v>131</v>
      </c>
      <c r="S4250" t="s">
        <v>164</v>
      </c>
      <c r="T4250" t="s">
        <v>165</v>
      </c>
      <c r="U4250" t="s">
        <v>151</v>
      </c>
      <c r="V4250" t="s">
        <v>135</v>
      </c>
      <c r="W4250" t="s">
        <v>136</v>
      </c>
      <c r="X4250" t="s">
        <v>1945</v>
      </c>
      <c r="Y4250" s="94">
        <v>0</v>
      </c>
      <c r="Z4250" s="94">
        <v>0</v>
      </c>
      <c r="AA4250" s="94">
        <v>40000</v>
      </c>
      <c r="AB4250" s="94">
        <v>40000</v>
      </c>
      <c r="AC4250">
        <f t="shared" si="132"/>
        <v>3000</v>
      </c>
      <c r="AD4250" t="str">
        <f t="shared" si="133"/>
        <v>308</v>
      </c>
    </row>
    <row r="4251" spans="1:30" hidden="1" x14ac:dyDescent="0.25">
      <c r="A4251" t="s">
        <v>1963</v>
      </c>
      <c r="B4251" t="s">
        <v>1836</v>
      </c>
      <c r="C4251" t="s">
        <v>470</v>
      </c>
      <c r="D4251">
        <v>36101</v>
      </c>
      <c r="E4251" t="s">
        <v>122</v>
      </c>
      <c r="F4251" t="s">
        <v>159</v>
      </c>
      <c r="G4251" t="s">
        <v>160</v>
      </c>
      <c r="H4251" t="s">
        <v>143</v>
      </c>
      <c r="I4251" t="s">
        <v>124</v>
      </c>
      <c r="J4251" t="s">
        <v>125</v>
      </c>
      <c r="K4251" t="s">
        <v>1943</v>
      </c>
      <c r="N4251" t="s">
        <v>1964</v>
      </c>
      <c r="O4251" t="s">
        <v>1840</v>
      </c>
      <c r="P4251" t="s">
        <v>472</v>
      </c>
      <c r="Q4251" t="s">
        <v>499</v>
      </c>
      <c r="R4251" t="s">
        <v>131</v>
      </c>
      <c r="S4251" t="s">
        <v>164</v>
      </c>
      <c r="T4251" t="s">
        <v>165</v>
      </c>
      <c r="U4251" t="s">
        <v>151</v>
      </c>
      <c r="V4251" t="s">
        <v>135</v>
      </c>
      <c r="W4251" t="s">
        <v>136</v>
      </c>
      <c r="X4251" t="s">
        <v>1945</v>
      </c>
      <c r="Y4251" s="94">
        <v>0</v>
      </c>
      <c r="Z4251" s="94">
        <v>0</v>
      </c>
      <c r="AA4251" s="94">
        <v>192000</v>
      </c>
      <c r="AB4251" s="94">
        <v>192000</v>
      </c>
      <c r="AC4251">
        <f t="shared" si="132"/>
        <v>3000</v>
      </c>
      <c r="AD4251" t="str">
        <f t="shared" si="133"/>
        <v>308</v>
      </c>
    </row>
    <row r="4252" spans="1:30" hidden="1" x14ac:dyDescent="0.25">
      <c r="A4252" t="s">
        <v>1963</v>
      </c>
      <c r="B4252" t="s">
        <v>1836</v>
      </c>
      <c r="C4252" t="s">
        <v>470</v>
      </c>
      <c r="D4252">
        <v>36301</v>
      </c>
      <c r="E4252" t="s">
        <v>122</v>
      </c>
      <c r="F4252" t="s">
        <v>159</v>
      </c>
      <c r="G4252" t="s">
        <v>160</v>
      </c>
      <c r="H4252" t="s">
        <v>143</v>
      </c>
      <c r="I4252" t="s">
        <v>124</v>
      </c>
      <c r="J4252" t="s">
        <v>125</v>
      </c>
      <c r="K4252" t="s">
        <v>1943</v>
      </c>
      <c r="N4252" t="s">
        <v>1964</v>
      </c>
      <c r="O4252" t="s">
        <v>1840</v>
      </c>
      <c r="P4252" t="s">
        <v>472</v>
      </c>
      <c r="Q4252" t="s">
        <v>1947</v>
      </c>
      <c r="R4252" t="s">
        <v>131</v>
      </c>
      <c r="S4252" t="s">
        <v>164</v>
      </c>
      <c r="T4252" t="s">
        <v>165</v>
      </c>
      <c r="U4252" t="s">
        <v>151</v>
      </c>
      <c r="V4252" t="s">
        <v>135</v>
      </c>
      <c r="W4252" t="s">
        <v>136</v>
      </c>
      <c r="X4252" t="s">
        <v>1945</v>
      </c>
      <c r="Y4252" s="94">
        <v>0</v>
      </c>
      <c r="Z4252" s="94">
        <v>0</v>
      </c>
      <c r="AA4252" s="94">
        <v>24000</v>
      </c>
      <c r="AB4252" s="94">
        <v>24000</v>
      </c>
      <c r="AC4252">
        <f t="shared" si="132"/>
        <v>3000</v>
      </c>
      <c r="AD4252" t="str">
        <f t="shared" si="133"/>
        <v>308</v>
      </c>
    </row>
    <row r="4253" spans="1:30" hidden="1" x14ac:dyDescent="0.25">
      <c r="A4253" t="s">
        <v>1963</v>
      </c>
      <c r="B4253" t="s">
        <v>1836</v>
      </c>
      <c r="C4253" t="s">
        <v>470</v>
      </c>
      <c r="D4253">
        <v>36501</v>
      </c>
      <c r="E4253" t="s">
        <v>122</v>
      </c>
      <c r="F4253" t="s">
        <v>159</v>
      </c>
      <c r="G4253" t="s">
        <v>160</v>
      </c>
      <c r="H4253" t="s">
        <v>143</v>
      </c>
      <c r="I4253" t="s">
        <v>124</v>
      </c>
      <c r="J4253" t="s">
        <v>125</v>
      </c>
      <c r="K4253" t="s">
        <v>1943</v>
      </c>
      <c r="N4253" t="s">
        <v>1964</v>
      </c>
      <c r="O4253" t="s">
        <v>1840</v>
      </c>
      <c r="P4253" t="s">
        <v>472</v>
      </c>
      <c r="Q4253" t="s">
        <v>1265</v>
      </c>
      <c r="R4253" t="s">
        <v>131</v>
      </c>
      <c r="S4253" t="s">
        <v>164</v>
      </c>
      <c r="T4253" t="s">
        <v>165</v>
      </c>
      <c r="U4253" t="s">
        <v>151</v>
      </c>
      <c r="V4253" t="s">
        <v>135</v>
      </c>
      <c r="W4253" t="s">
        <v>136</v>
      </c>
      <c r="X4253" t="s">
        <v>1945</v>
      </c>
      <c r="Y4253" s="94">
        <v>0</v>
      </c>
      <c r="Z4253" s="94">
        <v>0</v>
      </c>
      <c r="AA4253" s="94">
        <v>33000</v>
      </c>
      <c r="AB4253" s="94">
        <v>33000</v>
      </c>
      <c r="AC4253">
        <f t="shared" si="132"/>
        <v>3000</v>
      </c>
      <c r="AD4253" t="str">
        <f t="shared" si="133"/>
        <v>308</v>
      </c>
    </row>
    <row r="4254" spans="1:30" hidden="1" x14ac:dyDescent="0.25">
      <c r="A4254" t="s">
        <v>1963</v>
      </c>
      <c r="B4254" t="s">
        <v>1836</v>
      </c>
      <c r="C4254" t="s">
        <v>470</v>
      </c>
      <c r="D4254">
        <v>37101</v>
      </c>
      <c r="E4254" t="s">
        <v>122</v>
      </c>
      <c r="F4254" t="s">
        <v>159</v>
      </c>
      <c r="G4254" t="s">
        <v>160</v>
      </c>
      <c r="H4254" t="s">
        <v>143</v>
      </c>
      <c r="I4254" t="s">
        <v>124</v>
      </c>
      <c r="J4254" t="s">
        <v>125</v>
      </c>
      <c r="K4254" t="s">
        <v>1943</v>
      </c>
      <c r="N4254" t="s">
        <v>1964</v>
      </c>
      <c r="O4254" t="s">
        <v>1840</v>
      </c>
      <c r="P4254" t="s">
        <v>472</v>
      </c>
      <c r="Q4254" t="s">
        <v>173</v>
      </c>
      <c r="R4254" t="s">
        <v>131</v>
      </c>
      <c r="S4254" t="s">
        <v>164</v>
      </c>
      <c r="T4254" t="s">
        <v>165</v>
      </c>
      <c r="U4254" t="s">
        <v>151</v>
      </c>
      <c r="V4254" t="s">
        <v>135</v>
      </c>
      <c r="W4254" t="s">
        <v>136</v>
      </c>
      <c r="X4254" t="s">
        <v>1945</v>
      </c>
      <c r="Y4254" s="94">
        <v>0</v>
      </c>
      <c r="Z4254" s="94">
        <v>0</v>
      </c>
      <c r="AA4254" s="94">
        <v>94200</v>
      </c>
      <c r="AB4254" s="94">
        <v>94200</v>
      </c>
      <c r="AC4254">
        <f t="shared" si="132"/>
        <v>3000</v>
      </c>
      <c r="AD4254" t="str">
        <f t="shared" si="133"/>
        <v>308</v>
      </c>
    </row>
    <row r="4255" spans="1:30" hidden="1" x14ac:dyDescent="0.25">
      <c r="A4255" t="s">
        <v>1963</v>
      </c>
      <c r="B4255" t="s">
        <v>1836</v>
      </c>
      <c r="C4255" t="s">
        <v>470</v>
      </c>
      <c r="D4255">
        <v>37501</v>
      </c>
      <c r="E4255" t="s">
        <v>122</v>
      </c>
      <c r="F4255" t="s">
        <v>159</v>
      </c>
      <c r="G4255" t="s">
        <v>160</v>
      </c>
      <c r="H4255" t="s">
        <v>143</v>
      </c>
      <c r="I4255" t="s">
        <v>124</v>
      </c>
      <c r="J4255" t="s">
        <v>125</v>
      </c>
      <c r="K4255" t="s">
        <v>1943</v>
      </c>
      <c r="N4255" t="s">
        <v>1964</v>
      </c>
      <c r="O4255" t="s">
        <v>1840</v>
      </c>
      <c r="P4255" t="s">
        <v>472</v>
      </c>
      <c r="Q4255" t="s">
        <v>175</v>
      </c>
      <c r="R4255" t="s">
        <v>131</v>
      </c>
      <c r="S4255" t="s">
        <v>164</v>
      </c>
      <c r="T4255" t="s">
        <v>165</v>
      </c>
      <c r="U4255" t="s">
        <v>151</v>
      </c>
      <c r="V4255" t="s">
        <v>135</v>
      </c>
      <c r="W4255" t="s">
        <v>136</v>
      </c>
      <c r="X4255" t="s">
        <v>1945</v>
      </c>
      <c r="Y4255" s="94">
        <v>0</v>
      </c>
      <c r="Z4255" s="94">
        <v>0</v>
      </c>
      <c r="AA4255" s="94">
        <v>30000</v>
      </c>
      <c r="AB4255" s="94">
        <v>30000</v>
      </c>
      <c r="AC4255">
        <f t="shared" si="132"/>
        <v>3000</v>
      </c>
      <c r="AD4255" t="str">
        <f t="shared" si="133"/>
        <v>308</v>
      </c>
    </row>
    <row r="4256" spans="1:30" hidden="1" x14ac:dyDescent="0.25">
      <c r="A4256" s="97" t="s">
        <v>1965</v>
      </c>
      <c r="B4256" s="97" t="s">
        <v>1836</v>
      </c>
      <c r="C4256" s="97" t="s">
        <v>140</v>
      </c>
      <c r="D4256" s="97">
        <v>12101</v>
      </c>
      <c r="E4256" s="97" t="s">
        <v>122</v>
      </c>
      <c r="F4256" s="98">
        <v>15</v>
      </c>
      <c r="G4256" s="98" t="s">
        <v>142</v>
      </c>
      <c r="H4256" s="97">
        <v>19</v>
      </c>
      <c r="I4256" s="97" t="s">
        <v>124</v>
      </c>
      <c r="J4256" s="97" t="s">
        <v>125</v>
      </c>
      <c r="K4256" s="97" t="s">
        <v>1943</v>
      </c>
      <c r="L4256" s="97"/>
      <c r="M4256" s="97"/>
      <c r="N4256" s="97" t="s">
        <v>1966</v>
      </c>
      <c r="O4256" s="97" t="s">
        <v>1840</v>
      </c>
      <c r="P4256" s="97" t="s">
        <v>147</v>
      </c>
      <c r="Q4256" s="97" t="s">
        <v>182</v>
      </c>
      <c r="R4256" s="97" t="s">
        <v>131</v>
      </c>
      <c r="S4256" s="97" t="s">
        <v>149</v>
      </c>
      <c r="T4256" s="97" t="s">
        <v>150</v>
      </c>
      <c r="U4256" s="97" t="s">
        <v>134</v>
      </c>
      <c r="V4256" s="97" t="s">
        <v>135</v>
      </c>
      <c r="W4256" s="97" t="s">
        <v>136</v>
      </c>
      <c r="X4256" s="97" t="s">
        <v>1945</v>
      </c>
      <c r="Y4256" s="99">
        <v>0</v>
      </c>
      <c r="Z4256" s="99">
        <v>0</v>
      </c>
      <c r="AA4256" s="99">
        <v>5251944.96</v>
      </c>
      <c r="AB4256" s="99">
        <v>5251944.96</v>
      </c>
      <c r="AC4256">
        <f t="shared" si="132"/>
        <v>1000</v>
      </c>
      <c r="AD4256" t="str">
        <f t="shared" si="133"/>
        <v>308</v>
      </c>
    </row>
    <row r="4257" spans="1:30" hidden="1" x14ac:dyDescent="0.25">
      <c r="A4257" t="s">
        <v>1965</v>
      </c>
      <c r="B4257" t="s">
        <v>1836</v>
      </c>
      <c r="C4257" t="s">
        <v>470</v>
      </c>
      <c r="D4257">
        <v>21101</v>
      </c>
      <c r="E4257" t="s">
        <v>122</v>
      </c>
      <c r="F4257" t="s">
        <v>159</v>
      </c>
      <c r="G4257" t="s">
        <v>160</v>
      </c>
      <c r="H4257" t="s">
        <v>143</v>
      </c>
      <c r="I4257" t="s">
        <v>124</v>
      </c>
      <c r="J4257" t="s">
        <v>125</v>
      </c>
      <c r="K4257" t="s">
        <v>1943</v>
      </c>
      <c r="N4257" t="s">
        <v>1966</v>
      </c>
      <c r="O4257" t="s">
        <v>1840</v>
      </c>
      <c r="P4257" t="s">
        <v>472</v>
      </c>
      <c r="Q4257" t="s">
        <v>188</v>
      </c>
      <c r="R4257" t="s">
        <v>131</v>
      </c>
      <c r="S4257" t="s">
        <v>164</v>
      </c>
      <c r="T4257" t="s">
        <v>165</v>
      </c>
      <c r="U4257" t="s">
        <v>151</v>
      </c>
      <c r="V4257" t="s">
        <v>135</v>
      </c>
      <c r="W4257" t="s">
        <v>136</v>
      </c>
      <c r="X4257" t="s">
        <v>1945</v>
      </c>
      <c r="Y4257" s="94">
        <v>0</v>
      </c>
      <c r="Z4257" s="94">
        <v>0</v>
      </c>
      <c r="AA4257" s="94">
        <v>100000</v>
      </c>
      <c r="AB4257" s="94">
        <v>100000</v>
      </c>
      <c r="AC4257">
        <f t="shared" si="132"/>
        <v>2000</v>
      </c>
      <c r="AD4257" t="str">
        <f t="shared" si="133"/>
        <v>308</v>
      </c>
    </row>
    <row r="4258" spans="1:30" hidden="1" x14ac:dyDescent="0.25">
      <c r="A4258" t="s">
        <v>1965</v>
      </c>
      <c r="B4258" t="s">
        <v>1836</v>
      </c>
      <c r="C4258" t="s">
        <v>470</v>
      </c>
      <c r="D4258">
        <v>21401</v>
      </c>
      <c r="E4258" t="s">
        <v>122</v>
      </c>
      <c r="F4258" t="s">
        <v>159</v>
      </c>
      <c r="G4258" t="s">
        <v>160</v>
      </c>
      <c r="H4258" t="s">
        <v>143</v>
      </c>
      <c r="I4258" t="s">
        <v>124</v>
      </c>
      <c r="J4258" t="s">
        <v>125</v>
      </c>
      <c r="K4258" t="s">
        <v>1943</v>
      </c>
      <c r="N4258" t="s">
        <v>1966</v>
      </c>
      <c r="O4258" t="s">
        <v>1840</v>
      </c>
      <c r="P4258" t="s">
        <v>472</v>
      </c>
      <c r="Q4258" t="s">
        <v>193</v>
      </c>
      <c r="R4258" t="s">
        <v>131</v>
      </c>
      <c r="S4258" t="s">
        <v>164</v>
      </c>
      <c r="T4258" t="s">
        <v>165</v>
      </c>
      <c r="U4258" t="s">
        <v>151</v>
      </c>
      <c r="V4258" t="s">
        <v>135</v>
      </c>
      <c r="W4258" t="s">
        <v>136</v>
      </c>
      <c r="X4258" t="s">
        <v>1945</v>
      </c>
      <c r="Y4258" s="94">
        <v>0</v>
      </c>
      <c r="Z4258" s="94">
        <v>0</v>
      </c>
      <c r="AA4258" s="94">
        <v>125000</v>
      </c>
      <c r="AB4258" s="94">
        <v>125000</v>
      </c>
      <c r="AC4258">
        <f t="shared" si="132"/>
        <v>2000</v>
      </c>
      <c r="AD4258" t="str">
        <f t="shared" si="133"/>
        <v>308</v>
      </c>
    </row>
    <row r="4259" spans="1:30" hidden="1" x14ac:dyDescent="0.25">
      <c r="A4259" t="s">
        <v>1965</v>
      </c>
      <c r="B4259" t="s">
        <v>1836</v>
      </c>
      <c r="C4259" t="s">
        <v>470</v>
      </c>
      <c r="D4259">
        <v>21601</v>
      </c>
      <c r="E4259" t="s">
        <v>122</v>
      </c>
      <c r="F4259" t="s">
        <v>159</v>
      </c>
      <c r="G4259" t="s">
        <v>160</v>
      </c>
      <c r="H4259" t="s">
        <v>143</v>
      </c>
      <c r="I4259" t="s">
        <v>124</v>
      </c>
      <c r="J4259" t="s">
        <v>125</v>
      </c>
      <c r="K4259" t="s">
        <v>1943</v>
      </c>
      <c r="N4259" t="s">
        <v>1966</v>
      </c>
      <c r="O4259" t="s">
        <v>1840</v>
      </c>
      <c r="P4259" t="s">
        <v>472</v>
      </c>
      <c r="Q4259" t="s">
        <v>199</v>
      </c>
      <c r="R4259" t="s">
        <v>131</v>
      </c>
      <c r="S4259" t="s">
        <v>164</v>
      </c>
      <c r="T4259" t="s">
        <v>165</v>
      </c>
      <c r="U4259" t="s">
        <v>151</v>
      </c>
      <c r="V4259" t="s">
        <v>135</v>
      </c>
      <c r="W4259" t="s">
        <v>136</v>
      </c>
      <c r="X4259" t="s">
        <v>1945</v>
      </c>
      <c r="Y4259" s="94">
        <v>0</v>
      </c>
      <c r="Z4259" s="94">
        <v>0</v>
      </c>
      <c r="AA4259" s="94">
        <v>150000</v>
      </c>
      <c r="AB4259" s="94">
        <v>150000</v>
      </c>
      <c r="AC4259">
        <f t="shared" si="132"/>
        <v>2000</v>
      </c>
      <c r="AD4259" t="str">
        <f t="shared" si="133"/>
        <v>308</v>
      </c>
    </row>
    <row r="4260" spans="1:30" hidden="1" x14ac:dyDescent="0.25">
      <c r="A4260" t="s">
        <v>1965</v>
      </c>
      <c r="B4260" t="s">
        <v>1836</v>
      </c>
      <c r="C4260" t="s">
        <v>470</v>
      </c>
      <c r="D4260">
        <v>21701</v>
      </c>
      <c r="E4260" t="s">
        <v>122</v>
      </c>
      <c r="F4260" t="s">
        <v>159</v>
      </c>
      <c r="G4260" t="s">
        <v>160</v>
      </c>
      <c r="H4260" t="s">
        <v>143</v>
      </c>
      <c r="I4260" t="s">
        <v>124</v>
      </c>
      <c r="J4260" t="s">
        <v>125</v>
      </c>
      <c r="K4260" t="s">
        <v>1943</v>
      </c>
      <c r="N4260" t="s">
        <v>1966</v>
      </c>
      <c r="O4260" t="s">
        <v>1840</v>
      </c>
      <c r="P4260" t="s">
        <v>472</v>
      </c>
      <c r="Q4260" t="s">
        <v>751</v>
      </c>
      <c r="R4260" t="s">
        <v>131</v>
      </c>
      <c r="S4260" t="s">
        <v>164</v>
      </c>
      <c r="T4260" t="s">
        <v>165</v>
      </c>
      <c r="U4260" t="s">
        <v>151</v>
      </c>
      <c r="V4260" t="s">
        <v>135</v>
      </c>
      <c r="W4260" t="s">
        <v>136</v>
      </c>
      <c r="X4260" t="s">
        <v>1945</v>
      </c>
      <c r="Y4260" s="94">
        <v>0</v>
      </c>
      <c r="Z4260" s="94">
        <v>0</v>
      </c>
      <c r="AA4260" s="94">
        <v>125000</v>
      </c>
      <c r="AB4260" s="94">
        <v>125000</v>
      </c>
      <c r="AC4260">
        <f t="shared" si="132"/>
        <v>2000</v>
      </c>
      <c r="AD4260" t="str">
        <f t="shared" si="133"/>
        <v>308</v>
      </c>
    </row>
    <row r="4261" spans="1:30" hidden="1" x14ac:dyDescent="0.25">
      <c r="A4261" t="s">
        <v>1965</v>
      </c>
      <c r="B4261" t="s">
        <v>1836</v>
      </c>
      <c r="C4261" t="s">
        <v>470</v>
      </c>
      <c r="D4261">
        <v>22101</v>
      </c>
      <c r="E4261" t="s">
        <v>122</v>
      </c>
      <c r="F4261" t="s">
        <v>159</v>
      </c>
      <c r="G4261" t="s">
        <v>160</v>
      </c>
      <c r="H4261" t="s">
        <v>143</v>
      </c>
      <c r="I4261" t="s">
        <v>124</v>
      </c>
      <c r="J4261" t="s">
        <v>125</v>
      </c>
      <c r="K4261" t="s">
        <v>1943</v>
      </c>
      <c r="N4261" t="s">
        <v>1966</v>
      </c>
      <c r="O4261" t="s">
        <v>1840</v>
      </c>
      <c r="P4261" t="s">
        <v>472</v>
      </c>
      <c r="Q4261" t="s">
        <v>201</v>
      </c>
      <c r="R4261" t="s">
        <v>131</v>
      </c>
      <c r="S4261" t="s">
        <v>164</v>
      </c>
      <c r="T4261" t="s">
        <v>165</v>
      </c>
      <c r="U4261" t="s">
        <v>151</v>
      </c>
      <c r="V4261" t="s">
        <v>135</v>
      </c>
      <c r="W4261" t="s">
        <v>136</v>
      </c>
      <c r="X4261" t="s">
        <v>1945</v>
      </c>
      <c r="Y4261" s="94">
        <v>0</v>
      </c>
      <c r="Z4261" s="94">
        <v>0</v>
      </c>
      <c r="AA4261" s="94">
        <v>5380200</v>
      </c>
      <c r="AB4261" s="94">
        <v>5380200</v>
      </c>
      <c r="AC4261">
        <f t="shared" si="132"/>
        <v>2000</v>
      </c>
      <c r="AD4261" t="str">
        <f t="shared" si="133"/>
        <v>308</v>
      </c>
    </row>
    <row r="4262" spans="1:30" hidden="1" x14ac:dyDescent="0.25">
      <c r="A4262" t="s">
        <v>1965</v>
      </c>
      <c r="B4262" t="s">
        <v>1836</v>
      </c>
      <c r="C4262" t="s">
        <v>470</v>
      </c>
      <c r="D4262">
        <v>22301</v>
      </c>
      <c r="E4262" t="s">
        <v>122</v>
      </c>
      <c r="F4262" t="s">
        <v>159</v>
      </c>
      <c r="G4262" t="s">
        <v>160</v>
      </c>
      <c r="H4262" t="s">
        <v>143</v>
      </c>
      <c r="I4262" t="s">
        <v>124</v>
      </c>
      <c r="J4262" t="s">
        <v>125</v>
      </c>
      <c r="K4262" t="s">
        <v>1943</v>
      </c>
      <c r="N4262" t="s">
        <v>1966</v>
      </c>
      <c r="O4262" t="s">
        <v>1840</v>
      </c>
      <c r="P4262" t="s">
        <v>472</v>
      </c>
      <c r="Q4262" t="s">
        <v>203</v>
      </c>
      <c r="R4262" t="s">
        <v>131</v>
      </c>
      <c r="S4262" t="s">
        <v>164</v>
      </c>
      <c r="T4262" t="s">
        <v>165</v>
      </c>
      <c r="U4262" t="s">
        <v>151</v>
      </c>
      <c r="V4262" t="s">
        <v>135</v>
      </c>
      <c r="W4262" t="s">
        <v>136</v>
      </c>
      <c r="X4262" t="s">
        <v>1945</v>
      </c>
      <c r="Y4262" s="94">
        <v>0</v>
      </c>
      <c r="Z4262" s="94">
        <v>0</v>
      </c>
      <c r="AA4262" s="94">
        <v>500000</v>
      </c>
      <c r="AB4262" s="94">
        <v>500000</v>
      </c>
      <c r="AC4262">
        <f t="shared" si="132"/>
        <v>2000</v>
      </c>
      <c r="AD4262" t="str">
        <f t="shared" si="133"/>
        <v>308</v>
      </c>
    </row>
    <row r="4263" spans="1:30" hidden="1" x14ac:dyDescent="0.25">
      <c r="A4263" t="s">
        <v>1965</v>
      </c>
      <c r="B4263" t="s">
        <v>1836</v>
      </c>
      <c r="C4263" t="s">
        <v>470</v>
      </c>
      <c r="D4263">
        <v>24601</v>
      </c>
      <c r="E4263" t="s">
        <v>122</v>
      </c>
      <c r="F4263" t="s">
        <v>159</v>
      </c>
      <c r="G4263" t="s">
        <v>160</v>
      </c>
      <c r="H4263" t="s">
        <v>143</v>
      </c>
      <c r="I4263" t="s">
        <v>124</v>
      </c>
      <c r="J4263" t="s">
        <v>125</v>
      </c>
      <c r="K4263" t="s">
        <v>1943</v>
      </c>
      <c r="N4263" t="s">
        <v>1966</v>
      </c>
      <c r="O4263" t="s">
        <v>1840</v>
      </c>
      <c r="P4263" t="s">
        <v>472</v>
      </c>
      <c r="Q4263" t="s">
        <v>207</v>
      </c>
      <c r="R4263" t="s">
        <v>131</v>
      </c>
      <c r="S4263" t="s">
        <v>164</v>
      </c>
      <c r="T4263" t="s">
        <v>165</v>
      </c>
      <c r="U4263" t="s">
        <v>151</v>
      </c>
      <c r="V4263" t="s">
        <v>135</v>
      </c>
      <c r="W4263" t="s">
        <v>136</v>
      </c>
      <c r="X4263" t="s">
        <v>1945</v>
      </c>
      <c r="Y4263" s="94">
        <v>0</v>
      </c>
      <c r="Z4263" s="94">
        <v>0</v>
      </c>
      <c r="AA4263" s="94">
        <v>25000</v>
      </c>
      <c r="AB4263" s="94">
        <v>25000</v>
      </c>
      <c r="AC4263">
        <f t="shared" si="132"/>
        <v>2000</v>
      </c>
      <c r="AD4263" t="str">
        <f t="shared" si="133"/>
        <v>308</v>
      </c>
    </row>
    <row r="4264" spans="1:30" hidden="1" x14ac:dyDescent="0.25">
      <c r="A4264" t="s">
        <v>1965</v>
      </c>
      <c r="B4264" t="s">
        <v>1836</v>
      </c>
      <c r="C4264" t="s">
        <v>470</v>
      </c>
      <c r="D4264">
        <v>24801</v>
      </c>
      <c r="E4264" t="s">
        <v>122</v>
      </c>
      <c r="F4264" t="s">
        <v>159</v>
      </c>
      <c r="G4264" t="s">
        <v>160</v>
      </c>
      <c r="H4264" t="s">
        <v>143</v>
      </c>
      <c r="I4264" t="s">
        <v>124</v>
      </c>
      <c r="J4264" t="s">
        <v>125</v>
      </c>
      <c r="K4264" t="s">
        <v>1943</v>
      </c>
      <c r="N4264" t="s">
        <v>1966</v>
      </c>
      <c r="O4264" t="s">
        <v>1840</v>
      </c>
      <c r="P4264" t="s">
        <v>472</v>
      </c>
      <c r="Q4264" t="s">
        <v>306</v>
      </c>
      <c r="R4264" t="s">
        <v>131</v>
      </c>
      <c r="S4264" t="s">
        <v>164</v>
      </c>
      <c r="T4264" t="s">
        <v>165</v>
      </c>
      <c r="U4264" t="s">
        <v>151</v>
      </c>
      <c r="V4264" t="s">
        <v>135</v>
      </c>
      <c r="W4264" t="s">
        <v>136</v>
      </c>
      <c r="X4264" t="s">
        <v>1945</v>
      </c>
      <c r="Y4264" s="94">
        <v>0</v>
      </c>
      <c r="Z4264" s="94">
        <v>0</v>
      </c>
      <c r="AA4264" s="94">
        <v>50000</v>
      </c>
      <c r="AB4264" s="94">
        <v>50000</v>
      </c>
      <c r="AC4264">
        <f t="shared" si="132"/>
        <v>2000</v>
      </c>
      <c r="AD4264" t="str">
        <f t="shared" si="133"/>
        <v>308</v>
      </c>
    </row>
    <row r="4265" spans="1:30" hidden="1" x14ac:dyDescent="0.25">
      <c r="A4265" t="s">
        <v>1965</v>
      </c>
      <c r="B4265" t="s">
        <v>1836</v>
      </c>
      <c r="C4265" t="s">
        <v>470</v>
      </c>
      <c r="D4265">
        <v>25301</v>
      </c>
      <c r="E4265" t="s">
        <v>122</v>
      </c>
      <c r="F4265" t="s">
        <v>159</v>
      </c>
      <c r="G4265" t="s">
        <v>160</v>
      </c>
      <c r="H4265" t="s">
        <v>143</v>
      </c>
      <c r="I4265" t="s">
        <v>124</v>
      </c>
      <c r="J4265" t="s">
        <v>125</v>
      </c>
      <c r="K4265" t="s">
        <v>1943</v>
      </c>
      <c r="N4265" t="s">
        <v>1966</v>
      </c>
      <c r="O4265" t="s">
        <v>1840</v>
      </c>
      <c r="P4265" t="s">
        <v>472</v>
      </c>
      <c r="Q4265" t="s">
        <v>213</v>
      </c>
      <c r="R4265" t="s">
        <v>131</v>
      </c>
      <c r="S4265" t="s">
        <v>164</v>
      </c>
      <c r="T4265" t="s">
        <v>165</v>
      </c>
      <c r="U4265" t="s">
        <v>151</v>
      </c>
      <c r="V4265" t="s">
        <v>135</v>
      </c>
      <c r="W4265" t="s">
        <v>136</v>
      </c>
      <c r="X4265" t="s">
        <v>1945</v>
      </c>
      <c r="Y4265" s="94">
        <v>0</v>
      </c>
      <c r="Z4265" s="94">
        <v>0</v>
      </c>
      <c r="AA4265" s="94">
        <v>5000</v>
      </c>
      <c r="AB4265" s="94">
        <v>5000</v>
      </c>
      <c r="AC4265">
        <f t="shared" si="132"/>
        <v>2000</v>
      </c>
      <c r="AD4265" t="str">
        <f t="shared" si="133"/>
        <v>308</v>
      </c>
    </row>
    <row r="4266" spans="1:30" hidden="1" x14ac:dyDescent="0.25">
      <c r="A4266" t="s">
        <v>1965</v>
      </c>
      <c r="B4266" t="s">
        <v>1836</v>
      </c>
      <c r="C4266" t="s">
        <v>470</v>
      </c>
      <c r="D4266">
        <v>25401</v>
      </c>
      <c r="E4266" t="s">
        <v>122</v>
      </c>
      <c r="F4266" t="s">
        <v>159</v>
      </c>
      <c r="G4266" t="s">
        <v>160</v>
      </c>
      <c r="H4266" t="s">
        <v>143</v>
      </c>
      <c r="I4266" t="s">
        <v>124</v>
      </c>
      <c r="J4266" t="s">
        <v>125</v>
      </c>
      <c r="K4266" t="s">
        <v>1943</v>
      </c>
      <c r="N4266" t="s">
        <v>1966</v>
      </c>
      <c r="O4266" t="s">
        <v>1840</v>
      </c>
      <c r="P4266" t="s">
        <v>472</v>
      </c>
      <c r="Q4266" t="s">
        <v>403</v>
      </c>
      <c r="R4266" t="s">
        <v>131</v>
      </c>
      <c r="S4266" t="s">
        <v>164</v>
      </c>
      <c r="T4266" t="s">
        <v>165</v>
      </c>
      <c r="U4266" t="s">
        <v>151</v>
      </c>
      <c r="V4266" t="s">
        <v>135</v>
      </c>
      <c r="W4266" t="s">
        <v>136</v>
      </c>
      <c r="X4266" t="s">
        <v>1945</v>
      </c>
      <c r="Y4266" s="94">
        <v>0</v>
      </c>
      <c r="Z4266" s="94">
        <v>0</v>
      </c>
      <c r="AA4266" s="94">
        <v>15000</v>
      </c>
      <c r="AB4266" s="94">
        <v>15000</v>
      </c>
      <c r="AC4266">
        <f t="shared" si="132"/>
        <v>2000</v>
      </c>
      <c r="AD4266" t="str">
        <f t="shared" si="133"/>
        <v>308</v>
      </c>
    </row>
    <row r="4267" spans="1:30" hidden="1" x14ac:dyDescent="0.25">
      <c r="A4267" t="s">
        <v>1965</v>
      </c>
      <c r="B4267" t="s">
        <v>1836</v>
      </c>
      <c r="C4267" t="s">
        <v>470</v>
      </c>
      <c r="D4267">
        <v>25501</v>
      </c>
      <c r="E4267" t="s">
        <v>122</v>
      </c>
      <c r="F4267" t="s">
        <v>159</v>
      </c>
      <c r="G4267" t="s">
        <v>160</v>
      </c>
      <c r="H4267" t="s">
        <v>143</v>
      </c>
      <c r="I4267" t="s">
        <v>124</v>
      </c>
      <c r="J4267" t="s">
        <v>125</v>
      </c>
      <c r="K4267" t="s">
        <v>1943</v>
      </c>
      <c r="N4267" t="s">
        <v>1966</v>
      </c>
      <c r="O4267" t="s">
        <v>1840</v>
      </c>
      <c r="P4267" t="s">
        <v>472</v>
      </c>
      <c r="Q4267" t="s">
        <v>406</v>
      </c>
      <c r="R4267" t="s">
        <v>131</v>
      </c>
      <c r="S4267" t="s">
        <v>164</v>
      </c>
      <c r="T4267" t="s">
        <v>165</v>
      </c>
      <c r="U4267" t="s">
        <v>151</v>
      </c>
      <c r="V4267" t="s">
        <v>135</v>
      </c>
      <c r="W4267" t="s">
        <v>136</v>
      </c>
      <c r="X4267" t="s">
        <v>1945</v>
      </c>
      <c r="Y4267" s="94">
        <v>0</v>
      </c>
      <c r="Z4267" s="94">
        <v>0</v>
      </c>
      <c r="AA4267" s="94">
        <v>80000</v>
      </c>
      <c r="AB4267" s="94">
        <v>80000</v>
      </c>
      <c r="AC4267">
        <f t="shared" si="132"/>
        <v>2000</v>
      </c>
      <c r="AD4267" t="str">
        <f t="shared" si="133"/>
        <v>308</v>
      </c>
    </row>
    <row r="4268" spans="1:30" hidden="1" x14ac:dyDescent="0.25">
      <c r="A4268" t="s">
        <v>1965</v>
      </c>
      <c r="B4268" t="s">
        <v>1836</v>
      </c>
      <c r="C4268" t="s">
        <v>470</v>
      </c>
      <c r="D4268">
        <v>26101</v>
      </c>
      <c r="E4268" t="s">
        <v>122</v>
      </c>
      <c r="F4268" t="s">
        <v>159</v>
      </c>
      <c r="G4268" t="s">
        <v>160</v>
      </c>
      <c r="H4268" t="s">
        <v>143</v>
      </c>
      <c r="I4268" t="s">
        <v>124</v>
      </c>
      <c r="J4268" t="s">
        <v>125</v>
      </c>
      <c r="K4268" t="s">
        <v>1943</v>
      </c>
      <c r="N4268" t="s">
        <v>1966</v>
      </c>
      <c r="O4268" t="s">
        <v>1840</v>
      </c>
      <c r="P4268" t="s">
        <v>472</v>
      </c>
      <c r="Q4268" t="s">
        <v>215</v>
      </c>
      <c r="R4268" t="s">
        <v>131</v>
      </c>
      <c r="S4268" t="s">
        <v>164</v>
      </c>
      <c r="T4268" t="s">
        <v>165</v>
      </c>
      <c r="U4268" t="s">
        <v>151</v>
      </c>
      <c r="V4268" t="s">
        <v>135</v>
      </c>
      <c r="W4268" t="s">
        <v>136</v>
      </c>
      <c r="X4268" t="s">
        <v>1945</v>
      </c>
      <c r="Y4268" s="94">
        <v>0</v>
      </c>
      <c r="Z4268" s="94">
        <v>0</v>
      </c>
      <c r="AA4268" s="94">
        <v>75000</v>
      </c>
      <c r="AB4268" s="94">
        <v>75000</v>
      </c>
      <c r="AC4268">
        <f t="shared" si="132"/>
        <v>2000</v>
      </c>
      <c r="AD4268" t="str">
        <f t="shared" si="133"/>
        <v>308</v>
      </c>
    </row>
    <row r="4269" spans="1:30" hidden="1" x14ac:dyDescent="0.25">
      <c r="A4269" t="s">
        <v>1965</v>
      </c>
      <c r="B4269" t="s">
        <v>1836</v>
      </c>
      <c r="C4269" t="s">
        <v>470</v>
      </c>
      <c r="D4269">
        <v>27101</v>
      </c>
      <c r="E4269" t="s">
        <v>122</v>
      </c>
      <c r="F4269" t="s">
        <v>159</v>
      </c>
      <c r="G4269" t="s">
        <v>160</v>
      </c>
      <c r="H4269" t="s">
        <v>143</v>
      </c>
      <c r="I4269" t="s">
        <v>124</v>
      </c>
      <c r="J4269" t="s">
        <v>125</v>
      </c>
      <c r="K4269" t="s">
        <v>1943</v>
      </c>
      <c r="N4269" t="s">
        <v>1966</v>
      </c>
      <c r="O4269" t="s">
        <v>1840</v>
      </c>
      <c r="P4269" t="s">
        <v>472</v>
      </c>
      <c r="Q4269" t="s">
        <v>219</v>
      </c>
      <c r="R4269" t="s">
        <v>131</v>
      </c>
      <c r="S4269" t="s">
        <v>164</v>
      </c>
      <c r="T4269" t="s">
        <v>165</v>
      </c>
      <c r="U4269" t="s">
        <v>151</v>
      </c>
      <c r="V4269" t="s">
        <v>135</v>
      </c>
      <c r="W4269" t="s">
        <v>136</v>
      </c>
      <c r="X4269" t="s">
        <v>1945</v>
      </c>
      <c r="Y4269" s="94">
        <v>0</v>
      </c>
      <c r="Z4269" s="94">
        <v>0</v>
      </c>
      <c r="AA4269" s="94">
        <v>1142600</v>
      </c>
      <c r="AB4269" s="94">
        <v>1142600</v>
      </c>
      <c r="AC4269">
        <f t="shared" si="132"/>
        <v>2000</v>
      </c>
      <c r="AD4269" t="str">
        <f t="shared" si="133"/>
        <v>308</v>
      </c>
    </row>
    <row r="4270" spans="1:30" hidden="1" x14ac:dyDescent="0.25">
      <c r="A4270" t="s">
        <v>1965</v>
      </c>
      <c r="B4270" t="s">
        <v>1836</v>
      </c>
      <c r="C4270" t="s">
        <v>470</v>
      </c>
      <c r="D4270">
        <v>27301</v>
      </c>
      <c r="E4270" t="s">
        <v>122</v>
      </c>
      <c r="F4270" t="s">
        <v>159</v>
      </c>
      <c r="G4270" t="s">
        <v>160</v>
      </c>
      <c r="H4270" t="s">
        <v>143</v>
      </c>
      <c r="I4270" t="s">
        <v>124</v>
      </c>
      <c r="J4270" t="s">
        <v>125</v>
      </c>
      <c r="K4270" t="s">
        <v>1943</v>
      </c>
      <c r="N4270" t="s">
        <v>1966</v>
      </c>
      <c r="O4270" t="s">
        <v>1840</v>
      </c>
      <c r="P4270" t="s">
        <v>472</v>
      </c>
      <c r="Q4270" t="s">
        <v>1187</v>
      </c>
      <c r="R4270" t="s">
        <v>131</v>
      </c>
      <c r="S4270" t="s">
        <v>164</v>
      </c>
      <c r="T4270" t="s">
        <v>165</v>
      </c>
      <c r="U4270" t="s">
        <v>151</v>
      </c>
      <c r="V4270" t="s">
        <v>135</v>
      </c>
      <c r="W4270" t="s">
        <v>136</v>
      </c>
      <c r="X4270" t="s">
        <v>1945</v>
      </c>
      <c r="Y4270" s="94">
        <v>0</v>
      </c>
      <c r="Z4270" s="94">
        <v>0</v>
      </c>
      <c r="AA4270" s="94">
        <v>25000</v>
      </c>
      <c r="AB4270" s="94">
        <v>25000</v>
      </c>
      <c r="AC4270">
        <f t="shared" si="132"/>
        <v>2000</v>
      </c>
      <c r="AD4270" t="str">
        <f t="shared" si="133"/>
        <v>308</v>
      </c>
    </row>
    <row r="4271" spans="1:30" hidden="1" x14ac:dyDescent="0.25">
      <c r="A4271" t="s">
        <v>1965</v>
      </c>
      <c r="B4271" t="s">
        <v>1836</v>
      </c>
      <c r="C4271" t="s">
        <v>470</v>
      </c>
      <c r="D4271">
        <v>27401</v>
      </c>
      <c r="E4271" t="s">
        <v>122</v>
      </c>
      <c r="F4271" t="s">
        <v>159</v>
      </c>
      <c r="G4271" t="s">
        <v>160</v>
      </c>
      <c r="H4271" t="s">
        <v>143</v>
      </c>
      <c r="I4271" t="s">
        <v>124</v>
      </c>
      <c r="J4271" t="s">
        <v>125</v>
      </c>
      <c r="K4271" t="s">
        <v>1943</v>
      </c>
      <c r="N4271" t="s">
        <v>1966</v>
      </c>
      <c r="O4271" t="s">
        <v>1840</v>
      </c>
      <c r="P4271" t="s">
        <v>472</v>
      </c>
      <c r="Q4271" t="s">
        <v>223</v>
      </c>
      <c r="R4271" t="s">
        <v>131</v>
      </c>
      <c r="S4271" t="s">
        <v>164</v>
      </c>
      <c r="T4271" t="s">
        <v>165</v>
      </c>
      <c r="U4271" t="s">
        <v>151</v>
      </c>
      <c r="V4271" t="s">
        <v>135</v>
      </c>
      <c r="W4271" t="s">
        <v>136</v>
      </c>
      <c r="X4271" t="s">
        <v>1945</v>
      </c>
      <c r="Y4271" s="94">
        <v>0</v>
      </c>
      <c r="Z4271" s="94">
        <v>0</v>
      </c>
      <c r="AA4271" s="94">
        <v>50000</v>
      </c>
      <c r="AB4271" s="94">
        <v>50000</v>
      </c>
      <c r="AC4271">
        <f t="shared" si="132"/>
        <v>2000</v>
      </c>
      <c r="AD4271" t="str">
        <f t="shared" si="133"/>
        <v>308</v>
      </c>
    </row>
    <row r="4272" spans="1:30" hidden="1" x14ac:dyDescent="0.25">
      <c r="A4272" t="s">
        <v>1965</v>
      </c>
      <c r="B4272" t="s">
        <v>1836</v>
      </c>
      <c r="C4272" t="s">
        <v>470</v>
      </c>
      <c r="D4272">
        <v>29101</v>
      </c>
      <c r="E4272" t="s">
        <v>122</v>
      </c>
      <c r="F4272" t="s">
        <v>159</v>
      </c>
      <c r="G4272" t="s">
        <v>160</v>
      </c>
      <c r="H4272" t="s">
        <v>143</v>
      </c>
      <c r="I4272" t="s">
        <v>124</v>
      </c>
      <c r="J4272" t="s">
        <v>125</v>
      </c>
      <c r="K4272" t="s">
        <v>1943</v>
      </c>
      <c r="N4272" t="s">
        <v>1966</v>
      </c>
      <c r="O4272" t="s">
        <v>1840</v>
      </c>
      <c r="P4272" t="s">
        <v>472</v>
      </c>
      <c r="Q4272" t="s">
        <v>225</v>
      </c>
      <c r="R4272" t="s">
        <v>131</v>
      </c>
      <c r="S4272" t="s">
        <v>164</v>
      </c>
      <c r="T4272" t="s">
        <v>165</v>
      </c>
      <c r="U4272" t="s">
        <v>151</v>
      </c>
      <c r="V4272" t="s">
        <v>135</v>
      </c>
      <c r="W4272" t="s">
        <v>136</v>
      </c>
      <c r="X4272" t="s">
        <v>1945</v>
      </c>
      <c r="Y4272" s="94">
        <v>0</v>
      </c>
      <c r="Z4272" s="94">
        <v>0</v>
      </c>
      <c r="AA4272" s="94">
        <v>25000</v>
      </c>
      <c r="AB4272" s="94">
        <v>25000</v>
      </c>
      <c r="AC4272">
        <f t="shared" si="132"/>
        <v>2000</v>
      </c>
      <c r="AD4272" t="str">
        <f t="shared" si="133"/>
        <v>308</v>
      </c>
    </row>
    <row r="4273" spans="1:30" hidden="1" x14ac:dyDescent="0.25">
      <c r="A4273" t="s">
        <v>1965</v>
      </c>
      <c r="B4273" t="s">
        <v>1836</v>
      </c>
      <c r="C4273" t="s">
        <v>470</v>
      </c>
      <c r="D4273">
        <v>29201</v>
      </c>
      <c r="E4273" t="s">
        <v>122</v>
      </c>
      <c r="F4273" t="s">
        <v>159</v>
      </c>
      <c r="G4273" t="s">
        <v>160</v>
      </c>
      <c r="H4273" t="s">
        <v>143</v>
      </c>
      <c r="I4273" t="s">
        <v>124</v>
      </c>
      <c r="J4273" t="s">
        <v>125</v>
      </c>
      <c r="K4273" t="s">
        <v>1943</v>
      </c>
      <c r="N4273" t="s">
        <v>1966</v>
      </c>
      <c r="O4273" t="s">
        <v>1840</v>
      </c>
      <c r="P4273" t="s">
        <v>472</v>
      </c>
      <c r="Q4273" t="s">
        <v>227</v>
      </c>
      <c r="R4273" t="s">
        <v>131</v>
      </c>
      <c r="S4273" t="s">
        <v>164</v>
      </c>
      <c r="T4273" t="s">
        <v>165</v>
      </c>
      <c r="U4273" t="s">
        <v>151</v>
      </c>
      <c r="V4273" t="s">
        <v>135</v>
      </c>
      <c r="W4273" t="s">
        <v>136</v>
      </c>
      <c r="X4273" t="s">
        <v>1945</v>
      </c>
      <c r="Y4273" s="94">
        <v>0</v>
      </c>
      <c r="Z4273" s="94">
        <v>0</v>
      </c>
      <c r="AA4273" s="94">
        <v>25000</v>
      </c>
      <c r="AB4273" s="94">
        <v>25000</v>
      </c>
      <c r="AC4273">
        <f t="shared" si="132"/>
        <v>2000</v>
      </c>
      <c r="AD4273" t="str">
        <f t="shared" si="133"/>
        <v>308</v>
      </c>
    </row>
    <row r="4274" spans="1:30" hidden="1" x14ac:dyDescent="0.25">
      <c r="A4274" t="s">
        <v>1965</v>
      </c>
      <c r="B4274" t="s">
        <v>1836</v>
      </c>
      <c r="C4274" t="s">
        <v>470</v>
      </c>
      <c r="D4274">
        <v>29401</v>
      </c>
      <c r="E4274" t="s">
        <v>122</v>
      </c>
      <c r="F4274" t="s">
        <v>159</v>
      </c>
      <c r="G4274" t="s">
        <v>160</v>
      </c>
      <c r="H4274" t="s">
        <v>143</v>
      </c>
      <c r="I4274" t="s">
        <v>124</v>
      </c>
      <c r="J4274" t="s">
        <v>125</v>
      </c>
      <c r="K4274" t="s">
        <v>1943</v>
      </c>
      <c r="N4274" t="s">
        <v>1966</v>
      </c>
      <c r="O4274" t="s">
        <v>1840</v>
      </c>
      <c r="P4274" t="s">
        <v>472</v>
      </c>
      <c r="Q4274" t="s">
        <v>231</v>
      </c>
      <c r="R4274" t="s">
        <v>131</v>
      </c>
      <c r="S4274" t="s">
        <v>164</v>
      </c>
      <c r="T4274" t="s">
        <v>165</v>
      </c>
      <c r="U4274" t="s">
        <v>151</v>
      </c>
      <c r="V4274" t="s">
        <v>135</v>
      </c>
      <c r="W4274" t="s">
        <v>136</v>
      </c>
      <c r="X4274" t="s">
        <v>1945</v>
      </c>
      <c r="Y4274" s="94">
        <v>0</v>
      </c>
      <c r="Z4274" s="94">
        <v>0</v>
      </c>
      <c r="AA4274" s="94">
        <v>15000</v>
      </c>
      <c r="AB4274" s="94">
        <v>15000</v>
      </c>
      <c r="AC4274">
        <f t="shared" si="132"/>
        <v>2000</v>
      </c>
      <c r="AD4274" t="str">
        <f t="shared" si="133"/>
        <v>308</v>
      </c>
    </row>
    <row r="4275" spans="1:30" hidden="1" x14ac:dyDescent="0.25">
      <c r="A4275" t="s">
        <v>1965</v>
      </c>
      <c r="B4275" t="s">
        <v>1836</v>
      </c>
      <c r="C4275" t="s">
        <v>470</v>
      </c>
      <c r="D4275">
        <v>31101</v>
      </c>
      <c r="E4275" t="s">
        <v>122</v>
      </c>
      <c r="F4275" t="s">
        <v>159</v>
      </c>
      <c r="G4275" t="s">
        <v>160</v>
      </c>
      <c r="H4275" t="s">
        <v>143</v>
      </c>
      <c r="I4275" t="s">
        <v>124</v>
      </c>
      <c r="J4275" t="s">
        <v>125</v>
      </c>
      <c r="K4275" t="s">
        <v>1943</v>
      </c>
      <c r="N4275" t="s">
        <v>1966</v>
      </c>
      <c r="O4275" t="s">
        <v>1840</v>
      </c>
      <c r="P4275" t="s">
        <v>472</v>
      </c>
      <c r="Q4275" t="s">
        <v>235</v>
      </c>
      <c r="R4275" t="s">
        <v>131</v>
      </c>
      <c r="S4275" t="s">
        <v>164</v>
      </c>
      <c r="T4275" t="s">
        <v>165</v>
      </c>
      <c r="U4275" t="s">
        <v>151</v>
      </c>
      <c r="V4275" t="s">
        <v>135</v>
      </c>
      <c r="W4275" t="s">
        <v>136</v>
      </c>
      <c r="X4275" t="s">
        <v>1945</v>
      </c>
      <c r="Y4275" s="94">
        <v>0</v>
      </c>
      <c r="Z4275" s="94">
        <v>0</v>
      </c>
      <c r="AA4275" s="94">
        <v>75000</v>
      </c>
      <c r="AB4275" s="94">
        <v>75000</v>
      </c>
      <c r="AC4275">
        <f t="shared" si="132"/>
        <v>3000</v>
      </c>
      <c r="AD4275" t="str">
        <f t="shared" si="133"/>
        <v>308</v>
      </c>
    </row>
    <row r="4276" spans="1:30" hidden="1" x14ac:dyDescent="0.25">
      <c r="A4276" t="s">
        <v>1965</v>
      </c>
      <c r="B4276" t="s">
        <v>1836</v>
      </c>
      <c r="C4276" t="s">
        <v>470</v>
      </c>
      <c r="D4276">
        <v>31201</v>
      </c>
      <c r="E4276" t="s">
        <v>122</v>
      </c>
      <c r="F4276" t="s">
        <v>159</v>
      </c>
      <c r="G4276" t="s">
        <v>160</v>
      </c>
      <c r="H4276" t="s">
        <v>143</v>
      </c>
      <c r="I4276" t="s">
        <v>124</v>
      </c>
      <c r="J4276" t="s">
        <v>125</v>
      </c>
      <c r="K4276" t="s">
        <v>1943</v>
      </c>
      <c r="N4276" t="s">
        <v>1966</v>
      </c>
      <c r="O4276" t="s">
        <v>1840</v>
      </c>
      <c r="P4276" t="s">
        <v>472</v>
      </c>
      <c r="Q4276" t="s">
        <v>237</v>
      </c>
      <c r="R4276" t="s">
        <v>131</v>
      </c>
      <c r="S4276" t="s">
        <v>164</v>
      </c>
      <c r="T4276" t="s">
        <v>165</v>
      </c>
      <c r="U4276" t="s">
        <v>151</v>
      </c>
      <c r="V4276" t="s">
        <v>135</v>
      </c>
      <c r="W4276" t="s">
        <v>136</v>
      </c>
      <c r="X4276" t="s">
        <v>1945</v>
      </c>
      <c r="Y4276" s="94">
        <v>0</v>
      </c>
      <c r="Z4276" s="94">
        <v>0</v>
      </c>
      <c r="AA4276" s="94">
        <v>50000</v>
      </c>
      <c r="AB4276" s="94">
        <v>50000</v>
      </c>
      <c r="AC4276">
        <f t="shared" si="132"/>
        <v>3000</v>
      </c>
      <c r="AD4276" t="str">
        <f t="shared" si="133"/>
        <v>308</v>
      </c>
    </row>
    <row r="4277" spans="1:30" hidden="1" x14ac:dyDescent="0.25">
      <c r="A4277" t="s">
        <v>1965</v>
      </c>
      <c r="B4277" t="s">
        <v>1836</v>
      </c>
      <c r="C4277" t="s">
        <v>470</v>
      </c>
      <c r="D4277">
        <v>31301</v>
      </c>
      <c r="E4277" t="s">
        <v>122</v>
      </c>
      <c r="F4277" t="s">
        <v>159</v>
      </c>
      <c r="G4277" t="s">
        <v>160</v>
      </c>
      <c r="H4277" t="s">
        <v>143</v>
      </c>
      <c r="I4277" t="s">
        <v>124</v>
      </c>
      <c r="J4277" t="s">
        <v>125</v>
      </c>
      <c r="K4277" t="s">
        <v>1943</v>
      </c>
      <c r="N4277" t="s">
        <v>1966</v>
      </c>
      <c r="O4277" t="s">
        <v>1840</v>
      </c>
      <c r="P4277" t="s">
        <v>472</v>
      </c>
      <c r="Q4277" t="s">
        <v>239</v>
      </c>
      <c r="R4277" t="s">
        <v>131</v>
      </c>
      <c r="S4277" t="s">
        <v>164</v>
      </c>
      <c r="T4277" t="s">
        <v>165</v>
      </c>
      <c r="U4277" t="s">
        <v>151</v>
      </c>
      <c r="V4277" t="s">
        <v>135</v>
      </c>
      <c r="W4277" t="s">
        <v>136</v>
      </c>
      <c r="X4277" t="s">
        <v>1945</v>
      </c>
      <c r="Y4277" s="94">
        <v>0</v>
      </c>
      <c r="Z4277" s="94">
        <v>0</v>
      </c>
      <c r="AA4277" s="94">
        <v>12500</v>
      </c>
      <c r="AB4277" s="94">
        <v>12500</v>
      </c>
      <c r="AC4277">
        <f t="shared" si="132"/>
        <v>3000</v>
      </c>
      <c r="AD4277" t="str">
        <f t="shared" si="133"/>
        <v>308</v>
      </c>
    </row>
    <row r="4278" spans="1:30" hidden="1" x14ac:dyDescent="0.25">
      <c r="A4278" t="s">
        <v>1965</v>
      </c>
      <c r="B4278" t="s">
        <v>1836</v>
      </c>
      <c r="C4278" t="s">
        <v>470</v>
      </c>
      <c r="D4278">
        <v>31401</v>
      </c>
      <c r="E4278" t="s">
        <v>122</v>
      </c>
      <c r="F4278" t="s">
        <v>159</v>
      </c>
      <c r="G4278" t="s">
        <v>160</v>
      </c>
      <c r="H4278" t="s">
        <v>143</v>
      </c>
      <c r="I4278" t="s">
        <v>124</v>
      </c>
      <c r="J4278" t="s">
        <v>125</v>
      </c>
      <c r="K4278" t="s">
        <v>1943</v>
      </c>
      <c r="N4278" t="s">
        <v>1966</v>
      </c>
      <c r="O4278" t="s">
        <v>1840</v>
      </c>
      <c r="P4278" t="s">
        <v>472</v>
      </c>
      <c r="Q4278" t="s">
        <v>163</v>
      </c>
      <c r="R4278" t="s">
        <v>131</v>
      </c>
      <c r="S4278" t="s">
        <v>164</v>
      </c>
      <c r="T4278" t="s">
        <v>165</v>
      </c>
      <c r="U4278" t="s">
        <v>151</v>
      </c>
      <c r="V4278" t="s">
        <v>135</v>
      </c>
      <c r="W4278" t="s">
        <v>136</v>
      </c>
      <c r="X4278" t="s">
        <v>1945</v>
      </c>
      <c r="Y4278" s="94">
        <v>0</v>
      </c>
      <c r="Z4278" s="94">
        <v>0</v>
      </c>
      <c r="AA4278" s="94">
        <v>25000</v>
      </c>
      <c r="AB4278" s="94">
        <v>25000</v>
      </c>
      <c r="AC4278">
        <f t="shared" si="132"/>
        <v>3000</v>
      </c>
      <c r="AD4278" t="str">
        <f t="shared" si="133"/>
        <v>308</v>
      </c>
    </row>
    <row r="4279" spans="1:30" hidden="1" x14ac:dyDescent="0.25">
      <c r="A4279" t="s">
        <v>1965</v>
      </c>
      <c r="B4279" t="s">
        <v>1836</v>
      </c>
      <c r="C4279" t="s">
        <v>470</v>
      </c>
      <c r="D4279">
        <v>32501</v>
      </c>
      <c r="E4279" t="s">
        <v>122</v>
      </c>
      <c r="F4279" t="s">
        <v>159</v>
      </c>
      <c r="G4279" t="s">
        <v>160</v>
      </c>
      <c r="H4279" t="s">
        <v>143</v>
      </c>
      <c r="I4279" t="s">
        <v>124</v>
      </c>
      <c r="J4279" t="s">
        <v>125</v>
      </c>
      <c r="K4279" t="s">
        <v>1943</v>
      </c>
      <c r="N4279" t="s">
        <v>1966</v>
      </c>
      <c r="O4279" t="s">
        <v>1840</v>
      </c>
      <c r="P4279" t="s">
        <v>472</v>
      </c>
      <c r="Q4279" t="s">
        <v>249</v>
      </c>
      <c r="R4279" t="s">
        <v>131</v>
      </c>
      <c r="S4279" t="s">
        <v>164</v>
      </c>
      <c r="T4279" t="s">
        <v>165</v>
      </c>
      <c r="U4279" t="s">
        <v>151</v>
      </c>
      <c r="V4279" t="s">
        <v>135</v>
      </c>
      <c r="W4279" t="s">
        <v>136</v>
      </c>
      <c r="X4279" t="s">
        <v>1945</v>
      </c>
      <c r="Y4279" s="94">
        <v>0</v>
      </c>
      <c r="Z4279" s="94">
        <v>0</v>
      </c>
      <c r="AA4279" s="94">
        <v>90480</v>
      </c>
      <c r="AB4279" s="94">
        <v>90480</v>
      </c>
      <c r="AC4279">
        <f t="shared" si="132"/>
        <v>3000</v>
      </c>
      <c r="AD4279" t="str">
        <f t="shared" si="133"/>
        <v>308</v>
      </c>
    </row>
    <row r="4280" spans="1:30" hidden="1" x14ac:dyDescent="0.25">
      <c r="A4280" t="s">
        <v>1965</v>
      </c>
      <c r="B4280" t="s">
        <v>1836</v>
      </c>
      <c r="C4280" t="s">
        <v>470</v>
      </c>
      <c r="D4280">
        <v>33101</v>
      </c>
      <c r="E4280" t="s">
        <v>122</v>
      </c>
      <c r="F4280" t="s">
        <v>159</v>
      </c>
      <c r="G4280" t="s">
        <v>160</v>
      </c>
      <c r="H4280" t="s">
        <v>143</v>
      </c>
      <c r="I4280" t="s">
        <v>124</v>
      </c>
      <c r="J4280" t="s">
        <v>125</v>
      </c>
      <c r="K4280" t="s">
        <v>1943</v>
      </c>
      <c r="N4280" t="s">
        <v>1966</v>
      </c>
      <c r="O4280" t="s">
        <v>1840</v>
      </c>
      <c r="P4280" t="s">
        <v>472</v>
      </c>
      <c r="Q4280" t="s">
        <v>727</v>
      </c>
      <c r="R4280" t="s">
        <v>131</v>
      </c>
      <c r="S4280" t="s">
        <v>164</v>
      </c>
      <c r="T4280" t="s">
        <v>165</v>
      </c>
      <c r="U4280" t="s">
        <v>151</v>
      </c>
      <c r="V4280" t="s">
        <v>135</v>
      </c>
      <c r="W4280" t="s">
        <v>136</v>
      </c>
      <c r="X4280" t="s">
        <v>1945</v>
      </c>
      <c r="Y4280" s="94">
        <v>0</v>
      </c>
      <c r="Z4280" s="94">
        <v>0</v>
      </c>
      <c r="AA4280" s="94">
        <v>250000</v>
      </c>
      <c r="AB4280" s="94">
        <v>250000</v>
      </c>
      <c r="AC4280">
        <f t="shared" si="132"/>
        <v>3000</v>
      </c>
      <c r="AD4280" t="str">
        <f t="shared" si="133"/>
        <v>308</v>
      </c>
    </row>
    <row r="4281" spans="1:30" hidden="1" x14ac:dyDescent="0.25">
      <c r="A4281" t="s">
        <v>1965</v>
      </c>
      <c r="B4281" t="s">
        <v>1836</v>
      </c>
      <c r="C4281" t="s">
        <v>470</v>
      </c>
      <c r="D4281">
        <v>33401</v>
      </c>
      <c r="E4281" t="s">
        <v>122</v>
      </c>
      <c r="F4281" t="s">
        <v>159</v>
      </c>
      <c r="G4281" t="s">
        <v>160</v>
      </c>
      <c r="H4281" t="s">
        <v>143</v>
      </c>
      <c r="I4281" t="s">
        <v>124</v>
      </c>
      <c r="J4281" t="s">
        <v>125</v>
      </c>
      <c r="K4281" t="s">
        <v>1943</v>
      </c>
      <c r="N4281" t="s">
        <v>1966</v>
      </c>
      <c r="O4281" t="s">
        <v>1840</v>
      </c>
      <c r="P4281" t="s">
        <v>472</v>
      </c>
      <c r="Q4281" t="s">
        <v>345</v>
      </c>
      <c r="R4281" t="s">
        <v>131</v>
      </c>
      <c r="S4281" t="s">
        <v>164</v>
      </c>
      <c r="T4281" t="s">
        <v>165</v>
      </c>
      <c r="U4281" t="s">
        <v>151</v>
      </c>
      <c r="V4281" t="s">
        <v>135</v>
      </c>
      <c r="W4281" t="s">
        <v>136</v>
      </c>
      <c r="X4281" t="s">
        <v>1945</v>
      </c>
      <c r="Y4281" s="94">
        <v>0</v>
      </c>
      <c r="Z4281" s="94">
        <v>0</v>
      </c>
      <c r="AA4281" s="94">
        <v>20000</v>
      </c>
      <c r="AB4281" s="94">
        <v>20000</v>
      </c>
      <c r="AC4281">
        <f t="shared" si="132"/>
        <v>3000</v>
      </c>
      <c r="AD4281" t="str">
        <f t="shared" si="133"/>
        <v>308</v>
      </c>
    </row>
    <row r="4282" spans="1:30" hidden="1" x14ac:dyDescent="0.25">
      <c r="A4282" t="s">
        <v>1965</v>
      </c>
      <c r="B4282" t="s">
        <v>1836</v>
      </c>
      <c r="C4282" t="s">
        <v>470</v>
      </c>
      <c r="D4282">
        <v>33801</v>
      </c>
      <c r="E4282" t="s">
        <v>122</v>
      </c>
      <c r="F4282" t="s">
        <v>159</v>
      </c>
      <c r="G4282" t="s">
        <v>160</v>
      </c>
      <c r="H4282" t="s">
        <v>143</v>
      </c>
      <c r="I4282" t="s">
        <v>124</v>
      </c>
      <c r="J4282" t="s">
        <v>125</v>
      </c>
      <c r="K4282" t="s">
        <v>1943</v>
      </c>
      <c r="N4282" t="s">
        <v>1966</v>
      </c>
      <c r="O4282" t="s">
        <v>1840</v>
      </c>
      <c r="P4282" t="s">
        <v>472</v>
      </c>
      <c r="Q4282" t="s">
        <v>513</v>
      </c>
      <c r="R4282" t="s">
        <v>131</v>
      </c>
      <c r="S4282" t="s">
        <v>164</v>
      </c>
      <c r="T4282" t="s">
        <v>165</v>
      </c>
      <c r="U4282" t="s">
        <v>151</v>
      </c>
      <c r="V4282" t="s">
        <v>135</v>
      </c>
      <c r="W4282" t="s">
        <v>136</v>
      </c>
      <c r="X4282" t="s">
        <v>1945</v>
      </c>
      <c r="Y4282" s="94">
        <v>0</v>
      </c>
      <c r="Z4282" s="94">
        <v>0</v>
      </c>
      <c r="AA4282" s="94">
        <v>62500</v>
      </c>
      <c r="AB4282" s="94">
        <v>62500</v>
      </c>
      <c r="AC4282">
        <f t="shared" si="132"/>
        <v>3000</v>
      </c>
      <c r="AD4282" t="str">
        <f t="shared" si="133"/>
        <v>308</v>
      </c>
    </row>
    <row r="4283" spans="1:30" hidden="1" x14ac:dyDescent="0.25">
      <c r="A4283" t="s">
        <v>1965</v>
      </c>
      <c r="B4283" t="s">
        <v>1836</v>
      </c>
      <c r="C4283" t="s">
        <v>470</v>
      </c>
      <c r="D4283">
        <v>33906</v>
      </c>
      <c r="E4283" t="s">
        <v>122</v>
      </c>
      <c r="F4283" t="s">
        <v>159</v>
      </c>
      <c r="G4283" t="s">
        <v>160</v>
      </c>
      <c r="H4283" t="s">
        <v>143</v>
      </c>
      <c r="I4283" t="s">
        <v>124</v>
      </c>
      <c r="J4283" t="s">
        <v>125</v>
      </c>
      <c r="K4283" t="s">
        <v>1943</v>
      </c>
      <c r="N4283" t="s">
        <v>1966</v>
      </c>
      <c r="O4283" t="s">
        <v>1840</v>
      </c>
      <c r="P4283" t="s">
        <v>472</v>
      </c>
      <c r="Q4283" t="s">
        <v>1613</v>
      </c>
      <c r="R4283" t="s">
        <v>131</v>
      </c>
      <c r="S4283" t="s">
        <v>164</v>
      </c>
      <c r="T4283" t="s">
        <v>165</v>
      </c>
      <c r="U4283" t="s">
        <v>151</v>
      </c>
      <c r="V4283" t="s">
        <v>135</v>
      </c>
      <c r="W4283" t="s">
        <v>136</v>
      </c>
      <c r="X4283" t="s">
        <v>1945</v>
      </c>
      <c r="Y4283" s="94">
        <v>0</v>
      </c>
      <c r="Z4283" s="94">
        <v>0</v>
      </c>
      <c r="AA4283" s="94">
        <v>20000</v>
      </c>
      <c r="AB4283" s="94">
        <v>20000</v>
      </c>
      <c r="AC4283">
        <f t="shared" si="132"/>
        <v>3000</v>
      </c>
      <c r="AD4283" t="str">
        <f t="shared" si="133"/>
        <v>308</v>
      </c>
    </row>
    <row r="4284" spans="1:30" hidden="1" x14ac:dyDescent="0.25">
      <c r="A4284" t="s">
        <v>1965</v>
      </c>
      <c r="B4284" t="s">
        <v>1836</v>
      </c>
      <c r="C4284" t="s">
        <v>470</v>
      </c>
      <c r="D4284">
        <v>35101</v>
      </c>
      <c r="E4284" t="s">
        <v>122</v>
      </c>
      <c r="F4284" t="s">
        <v>159</v>
      </c>
      <c r="G4284" t="s">
        <v>160</v>
      </c>
      <c r="H4284" t="s">
        <v>143</v>
      </c>
      <c r="I4284" t="s">
        <v>124</v>
      </c>
      <c r="J4284" t="s">
        <v>125</v>
      </c>
      <c r="K4284" t="s">
        <v>1943</v>
      </c>
      <c r="N4284" t="s">
        <v>1966</v>
      </c>
      <c r="O4284" t="s">
        <v>1840</v>
      </c>
      <c r="P4284" t="s">
        <v>472</v>
      </c>
      <c r="Q4284" t="s">
        <v>265</v>
      </c>
      <c r="R4284" t="s">
        <v>131</v>
      </c>
      <c r="S4284" t="s">
        <v>164</v>
      </c>
      <c r="T4284" t="s">
        <v>165</v>
      </c>
      <c r="U4284" t="s">
        <v>151</v>
      </c>
      <c r="V4284" t="s">
        <v>135</v>
      </c>
      <c r="W4284" t="s">
        <v>136</v>
      </c>
      <c r="X4284" t="s">
        <v>1945</v>
      </c>
      <c r="Y4284" s="94">
        <v>0</v>
      </c>
      <c r="Z4284" s="94">
        <v>0</v>
      </c>
      <c r="AA4284" s="94">
        <v>125000</v>
      </c>
      <c r="AB4284" s="94">
        <v>125000</v>
      </c>
      <c r="AC4284">
        <f t="shared" si="132"/>
        <v>3000</v>
      </c>
      <c r="AD4284" t="str">
        <f t="shared" si="133"/>
        <v>308</v>
      </c>
    </row>
    <row r="4285" spans="1:30" hidden="1" x14ac:dyDescent="0.25">
      <c r="A4285" t="s">
        <v>1965</v>
      </c>
      <c r="B4285" t="s">
        <v>1836</v>
      </c>
      <c r="C4285" t="s">
        <v>470</v>
      </c>
      <c r="D4285">
        <v>35301</v>
      </c>
      <c r="E4285" t="s">
        <v>122</v>
      </c>
      <c r="F4285" t="s">
        <v>159</v>
      </c>
      <c r="G4285" t="s">
        <v>160</v>
      </c>
      <c r="H4285" t="s">
        <v>143</v>
      </c>
      <c r="I4285" t="s">
        <v>124</v>
      </c>
      <c r="J4285" t="s">
        <v>125</v>
      </c>
      <c r="K4285" t="s">
        <v>1943</v>
      </c>
      <c r="N4285" t="s">
        <v>1966</v>
      </c>
      <c r="O4285" t="s">
        <v>1840</v>
      </c>
      <c r="P4285" t="s">
        <v>472</v>
      </c>
      <c r="Q4285" t="s">
        <v>271</v>
      </c>
      <c r="R4285" t="s">
        <v>131</v>
      </c>
      <c r="S4285" t="s">
        <v>164</v>
      </c>
      <c r="T4285" t="s">
        <v>165</v>
      </c>
      <c r="U4285" t="s">
        <v>151</v>
      </c>
      <c r="V4285" t="s">
        <v>135</v>
      </c>
      <c r="W4285" t="s">
        <v>136</v>
      </c>
      <c r="X4285" t="s">
        <v>1945</v>
      </c>
      <c r="Y4285" s="94">
        <v>0</v>
      </c>
      <c r="Z4285" s="94">
        <v>0</v>
      </c>
      <c r="AA4285" s="94">
        <v>25000</v>
      </c>
      <c r="AB4285" s="94">
        <v>25000</v>
      </c>
      <c r="AC4285">
        <f t="shared" si="132"/>
        <v>3000</v>
      </c>
      <c r="AD4285" t="str">
        <f t="shared" si="133"/>
        <v>308</v>
      </c>
    </row>
    <row r="4286" spans="1:30" hidden="1" x14ac:dyDescent="0.25">
      <c r="A4286" t="s">
        <v>1965</v>
      </c>
      <c r="B4286" t="s">
        <v>1836</v>
      </c>
      <c r="C4286" t="s">
        <v>470</v>
      </c>
      <c r="D4286">
        <v>35801</v>
      </c>
      <c r="E4286" t="s">
        <v>122</v>
      </c>
      <c r="F4286" t="s">
        <v>159</v>
      </c>
      <c r="G4286" t="s">
        <v>160</v>
      </c>
      <c r="H4286" t="s">
        <v>143</v>
      </c>
      <c r="I4286" t="s">
        <v>124</v>
      </c>
      <c r="J4286" t="s">
        <v>125</v>
      </c>
      <c r="K4286" t="s">
        <v>1943</v>
      </c>
      <c r="N4286" t="s">
        <v>1966</v>
      </c>
      <c r="O4286" t="s">
        <v>1840</v>
      </c>
      <c r="P4286" t="s">
        <v>472</v>
      </c>
      <c r="Q4286" t="s">
        <v>279</v>
      </c>
      <c r="R4286" t="s">
        <v>131</v>
      </c>
      <c r="S4286" t="s">
        <v>164</v>
      </c>
      <c r="T4286" t="s">
        <v>165</v>
      </c>
      <c r="U4286" t="s">
        <v>151</v>
      </c>
      <c r="V4286" t="s">
        <v>135</v>
      </c>
      <c r="W4286" t="s">
        <v>136</v>
      </c>
      <c r="X4286" t="s">
        <v>1945</v>
      </c>
      <c r="Y4286" s="94">
        <v>0</v>
      </c>
      <c r="Z4286" s="94">
        <v>0</v>
      </c>
      <c r="AA4286" s="94">
        <v>91000</v>
      </c>
      <c r="AB4286" s="94">
        <v>91000</v>
      </c>
      <c r="AC4286">
        <f t="shared" si="132"/>
        <v>3000</v>
      </c>
      <c r="AD4286" t="str">
        <f t="shared" si="133"/>
        <v>308</v>
      </c>
    </row>
    <row r="4287" spans="1:30" hidden="1" x14ac:dyDescent="0.25">
      <c r="A4287" t="s">
        <v>1965</v>
      </c>
      <c r="B4287" t="s">
        <v>1836</v>
      </c>
      <c r="C4287" t="s">
        <v>470</v>
      </c>
      <c r="D4287">
        <v>35901</v>
      </c>
      <c r="E4287" t="s">
        <v>122</v>
      </c>
      <c r="F4287" t="s">
        <v>159</v>
      </c>
      <c r="G4287" t="s">
        <v>160</v>
      </c>
      <c r="H4287" t="s">
        <v>143</v>
      </c>
      <c r="I4287" t="s">
        <v>124</v>
      </c>
      <c r="J4287" t="s">
        <v>125</v>
      </c>
      <c r="K4287" t="s">
        <v>1943</v>
      </c>
      <c r="N4287" t="s">
        <v>1966</v>
      </c>
      <c r="O4287" t="s">
        <v>1840</v>
      </c>
      <c r="P4287" t="s">
        <v>472</v>
      </c>
      <c r="Q4287" t="s">
        <v>281</v>
      </c>
      <c r="R4287" t="s">
        <v>131</v>
      </c>
      <c r="S4287" t="s">
        <v>164</v>
      </c>
      <c r="T4287" t="s">
        <v>165</v>
      </c>
      <c r="U4287" t="s">
        <v>151</v>
      </c>
      <c r="V4287" t="s">
        <v>135</v>
      </c>
      <c r="W4287" t="s">
        <v>136</v>
      </c>
      <c r="X4287" t="s">
        <v>1945</v>
      </c>
      <c r="Y4287" s="94">
        <v>0</v>
      </c>
      <c r="Z4287" s="94">
        <v>0</v>
      </c>
      <c r="AA4287" s="94">
        <v>20000</v>
      </c>
      <c r="AB4287" s="94">
        <v>20000</v>
      </c>
      <c r="AC4287">
        <f t="shared" si="132"/>
        <v>3000</v>
      </c>
      <c r="AD4287" t="str">
        <f t="shared" si="133"/>
        <v>308</v>
      </c>
    </row>
    <row r="4288" spans="1:30" hidden="1" x14ac:dyDescent="0.25">
      <c r="A4288" t="s">
        <v>1965</v>
      </c>
      <c r="B4288" t="s">
        <v>1836</v>
      </c>
      <c r="C4288" t="s">
        <v>470</v>
      </c>
      <c r="D4288">
        <v>36101</v>
      </c>
      <c r="E4288" t="s">
        <v>122</v>
      </c>
      <c r="F4288" t="s">
        <v>159</v>
      </c>
      <c r="G4288" t="s">
        <v>160</v>
      </c>
      <c r="H4288" t="s">
        <v>143</v>
      </c>
      <c r="I4288" t="s">
        <v>124</v>
      </c>
      <c r="J4288" t="s">
        <v>125</v>
      </c>
      <c r="K4288" t="s">
        <v>1943</v>
      </c>
      <c r="N4288" t="s">
        <v>1966</v>
      </c>
      <c r="O4288" t="s">
        <v>1840</v>
      </c>
      <c r="P4288" t="s">
        <v>472</v>
      </c>
      <c r="Q4288" t="s">
        <v>499</v>
      </c>
      <c r="R4288" t="s">
        <v>131</v>
      </c>
      <c r="S4288" t="s">
        <v>164</v>
      </c>
      <c r="T4288" t="s">
        <v>165</v>
      </c>
      <c r="U4288" t="s">
        <v>151</v>
      </c>
      <c r="V4288" t="s">
        <v>135</v>
      </c>
      <c r="W4288" t="s">
        <v>136</v>
      </c>
      <c r="X4288" t="s">
        <v>1945</v>
      </c>
      <c r="Y4288" s="94">
        <v>0</v>
      </c>
      <c r="Z4288" s="94">
        <v>0</v>
      </c>
      <c r="AA4288" s="94">
        <v>80000</v>
      </c>
      <c r="AB4288" s="94">
        <v>80000</v>
      </c>
      <c r="AC4288">
        <f t="shared" si="132"/>
        <v>3000</v>
      </c>
      <c r="AD4288" t="str">
        <f t="shared" si="133"/>
        <v>308</v>
      </c>
    </row>
    <row r="4289" spans="1:30" hidden="1" x14ac:dyDescent="0.25">
      <c r="A4289" t="s">
        <v>1965</v>
      </c>
      <c r="B4289" t="s">
        <v>1836</v>
      </c>
      <c r="C4289" t="s">
        <v>470</v>
      </c>
      <c r="D4289">
        <v>36301</v>
      </c>
      <c r="E4289" t="s">
        <v>122</v>
      </c>
      <c r="F4289" t="s">
        <v>159</v>
      </c>
      <c r="G4289" t="s">
        <v>160</v>
      </c>
      <c r="H4289" t="s">
        <v>143</v>
      </c>
      <c r="I4289" t="s">
        <v>124</v>
      </c>
      <c r="J4289" t="s">
        <v>125</v>
      </c>
      <c r="K4289" t="s">
        <v>1943</v>
      </c>
      <c r="N4289" t="s">
        <v>1966</v>
      </c>
      <c r="O4289" t="s">
        <v>1840</v>
      </c>
      <c r="P4289" t="s">
        <v>472</v>
      </c>
      <c r="Q4289" t="s">
        <v>1947</v>
      </c>
      <c r="R4289" t="s">
        <v>131</v>
      </c>
      <c r="S4289" t="s">
        <v>164</v>
      </c>
      <c r="T4289" t="s">
        <v>165</v>
      </c>
      <c r="U4289" t="s">
        <v>151</v>
      </c>
      <c r="V4289" t="s">
        <v>135</v>
      </c>
      <c r="W4289" t="s">
        <v>136</v>
      </c>
      <c r="X4289" t="s">
        <v>1945</v>
      </c>
      <c r="Y4289" s="94">
        <v>0</v>
      </c>
      <c r="Z4289" s="94">
        <v>0</v>
      </c>
      <c r="AA4289" s="94">
        <v>10000</v>
      </c>
      <c r="AB4289" s="94">
        <v>10000</v>
      </c>
      <c r="AC4289">
        <f t="shared" si="132"/>
        <v>3000</v>
      </c>
      <c r="AD4289" t="str">
        <f t="shared" si="133"/>
        <v>308</v>
      </c>
    </row>
    <row r="4290" spans="1:30" hidden="1" x14ac:dyDescent="0.25">
      <c r="A4290" t="s">
        <v>1965</v>
      </c>
      <c r="B4290" t="s">
        <v>1836</v>
      </c>
      <c r="C4290" t="s">
        <v>470</v>
      </c>
      <c r="D4290">
        <v>36501</v>
      </c>
      <c r="E4290" t="s">
        <v>122</v>
      </c>
      <c r="F4290" t="s">
        <v>159</v>
      </c>
      <c r="G4290" t="s">
        <v>160</v>
      </c>
      <c r="H4290" t="s">
        <v>143</v>
      </c>
      <c r="I4290" t="s">
        <v>124</v>
      </c>
      <c r="J4290" t="s">
        <v>125</v>
      </c>
      <c r="K4290" t="s">
        <v>1943</v>
      </c>
      <c r="N4290" t="s">
        <v>1966</v>
      </c>
      <c r="O4290" t="s">
        <v>1840</v>
      </c>
      <c r="P4290" t="s">
        <v>472</v>
      </c>
      <c r="Q4290" t="s">
        <v>1265</v>
      </c>
      <c r="R4290" t="s">
        <v>131</v>
      </c>
      <c r="S4290" t="s">
        <v>164</v>
      </c>
      <c r="T4290" t="s">
        <v>165</v>
      </c>
      <c r="U4290" t="s">
        <v>151</v>
      </c>
      <c r="V4290" t="s">
        <v>135</v>
      </c>
      <c r="W4290" t="s">
        <v>136</v>
      </c>
      <c r="X4290" t="s">
        <v>1945</v>
      </c>
      <c r="Y4290" s="94">
        <v>0</v>
      </c>
      <c r="Z4290" s="94">
        <v>0</v>
      </c>
      <c r="AA4290" s="94">
        <v>13750</v>
      </c>
      <c r="AB4290" s="94">
        <v>13750</v>
      </c>
      <c r="AC4290">
        <f t="shared" si="132"/>
        <v>3000</v>
      </c>
      <c r="AD4290" t="str">
        <f t="shared" si="133"/>
        <v>308</v>
      </c>
    </row>
    <row r="4291" spans="1:30" hidden="1" x14ac:dyDescent="0.25">
      <c r="A4291" t="s">
        <v>1965</v>
      </c>
      <c r="B4291" t="s">
        <v>1836</v>
      </c>
      <c r="C4291" t="s">
        <v>470</v>
      </c>
      <c r="D4291">
        <v>37101</v>
      </c>
      <c r="E4291" t="s">
        <v>122</v>
      </c>
      <c r="F4291" t="s">
        <v>159</v>
      </c>
      <c r="G4291" t="s">
        <v>160</v>
      </c>
      <c r="H4291" t="s">
        <v>143</v>
      </c>
      <c r="I4291" t="s">
        <v>124</v>
      </c>
      <c r="J4291" t="s">
        <v>125</v>
      </c>
      <c r="K4291" t="s">
        <v>1943</v>
      </c>
      <c r="N4291" t="s">
        <v>1966</v>
      </c>
      <c r="O4291" t="s">
        <v>1840</v>
      </c>
      <c r="P4291" t="s">
        <v>472</v>
      </c>
      <c r="Q4291" t="s">
        <v>173</v>
      </c>
      <c r="R4291" t="s">
        <v>131</v>
      </c>
      <c r="S4291" t="s">
        <v>164</v>
      </c>
      <c r="T4291" t="s">
        <v>165</v>
      </c>
      <c r="U4291" t="s">
        <v>151</v>
      </c>
      <c r="V4291" t="s">
        <v>135</v>
      </c>
      <c r="W4291" t="s">
        <v>136</v>
      </c>
      <c r="X4291" t="s">
        <v>1945</v>
      </c>
      <c r="Y4291" s="94">
        <v>0</v>
      </c>
      <c r="Z4291" s="94">
        <v>0</v>
      </c>
      <c r="AA4291" s="94">
        <v>39250</v>
      </c>
      <c r="AB4291" s="94">
        <v>39250</v>
      </c>
      <c r="AC4291">
        <f t="shared" ref="AC4291:AC4354" si="134">MID(D4291,1,1)*1000</f>
        <v>3000</v>
      </c>
      <c r="AD4291" t="str">
        <f t="shared" ref="AD4291:AD4354" si="135">MID(A4291,6,3)</f>
        <v>308</v>
      </c>
    </row>
    <row r="4292" spans="1:30" hidden="1" x14ac:dyDescent="0.25">
      <c r="A4292" t="s">
        <v>1965</v>
      </c>
      <c r="B4292" t="s">
        <v>1836</v>
      </c>
      <c r="C4292" t="s">
        <v>470</v>
      </c>
      <c r="D4292">
        <v>37501</v>
      </c>
      <c r="E4292" t="s">
        <v>122</v>
      </c>
      <c r="F4292" t="s">
        <v>159</v>
      </c>
      <c r="G4292" t="s">
        <v>160</v>
      </c>
      <c r="H4292" t="s">
        <v>143</v>
      </c>
      <c r="I4292" t="s">
        <v>124</v>
      </c>
      <c r="J4292" t="s">
        <v>125</v>
      </c>
      <c r="K4292" t="s">
        <v>1943</v>
      </c>
      <c r="N4292" t="s">
        <v>1966</v>
      </c>
      <c r="O4292" t="s">
        <v>1840</v>
      </c>
      <c r="P4292" t="s">
        <v>472</v>
      </c>
      <c r="Q4292" t="s">
        <v>175</v>
      </c>
      <c r="R4292" t="s">
        <v>131</v>
      </c>
      <c r="S4292" t="s">
        <v>164</v>
      </c>
      <c r="T4292" t="s">
        <v>165</v>
      </c>
      <c r="U4292" t="s">
        <v>151</v>
      </c>
      <c r="V4292" t="s">
        <v>135</v>
      </c>
      <c r="W4292" t="s">
        <v>136</v>
      </c>
      <c r="X4292" t="s">
        <v>1945</v>
      </c>
      <c r="Y4292" s="94">
        <v>0</v>
      </c>
      <c r="Z4292" s="94">
        <v>0</v>
      </c>
      <c r="AA4292" s="94">
        <v>12500</v>
      </c>
      <c r="AB4292" s="94">
        <v>12500</v>
      </c>
      <c r="AC4292">
        <f t="shared" si="134"/>
        <v>3000</v>
      </c>
      <c r="AD4292" t="str">
        <f t="shared" si="135"/>
        <v>308</v>
      </c>
    </row>
    <row r="4293" spans="1:30" hidden="1" x14ac:dyDescent="0.25">
      <c r="A4293" s="97" t="s">
        <v>1967</v>
      </c>
      <c r="B4293" s="97" t="s">
        <v>1836</v>
      </c>
      <c r="C4293" s="97" t="s">
        <v>140</v>
      </c>
      <c r="D4293" s="97">
        <v>12101</v>
      </c>
      <c r="E4293" s="97" t="s">
        <v>122</v>
      </c>
      <c r="F4293" s="98">
        <v>15</v>
      </c>
      <c r="G4293" s="98" t="s">
        <v>142</v>
      </c>
      <c r="H4293" s="97">
        <v>19</v>
      </c>
      <c r="I4293" s="97" t="s">
        <v>124</v>
      </c>
      <c r="J4293" s="97" t="s">
        <v>125</v>
      </c>
      <c r="K4293" s="97" t="s">
        <v>1943</v>
      </c>
      <c r="L4293" s="97"/>
      <c r="M4293" s="97"/>
      <c r="N4293" s="97" t="s">
        <v>1968</v>
      </c>
      <c r="O4293" s="97" t="s">
        <v>1840</v>
      </c>
      <c r="P4293" s="97" t="s">
        <v>147</v>
      </c>
      <c r="Q4293" s="97" t="s">
        <v>182</v>
      </c>
      <c r="R4293" s="97" t="s">
        <v>131</v>
      </c>
      <c r="S4293" s="97" t="s">
        <v>149</v>
      </c>
      <c r="T4293" s="97" t="s">
        <v>150</v>
      </c>
      <c r="U4293" s="97" t="s">
        <v>134</v>
      </c>
      <c r="V4293" s="97" t="s">
        <v>135</v>
      </c>
      <c r="W4293" s="97" t="s">
        <v>136</v>
      </c>
      <c r="X4293" s="97" t="s">
        <v>1945</v>
      </c>
      <c r="Y4293" s="99">
        <v>0</v>
      </c>
      <c r="Z4293" s="99">
        <v>0</v>
      </c>
      <c r="AA4293" s="99">
        <v>5251944.96</v>
      </c>
      <c r="AB4293" s="99">
        <v>5251944.96</v>
      </c>
      <c r="AC4293">
        <f t="shared" si="134"/>
        <v>1000</v>
      </c>
      <c r="AD4293" t="str">
        <f t="shared" si="135"/>
        <v>308</v>
      </c>
    </row>
    <row r="4294" spans="1:30" hidden="1" x14ac:dyDescent="0.25">
      <c r="A4294" t="s">
        <v>1967</v>
      </c>
      <c r="B4294" t="s">
        <v>1836</v>
      </c>
      <c r="C4294" t="s">
        <v>470</v>
      </c>
      <c r="D4294">
        <v>21101</v>
      </c>
      <c r="E4294" t="s">
        <v>122</v>
      </c>
      <c r="F4294" t="s">
        <v>159</v>
      </c>
      <c r="G4294" t="s">
        <v>160</v>
      </c>
      <c r="H4294" t="s">
        <v>143</v>
      </c>
      <c r="I4294" t="s">
        <v>124</v>
      </c>
      <c r="J4294" t="s">
        <v>125</v>
      </c>
      <c r="K4294" t="s">
        <v>1943</v>
      </c>
      <c r="N4294" t="s">
        <v>1968</v>
      </c>
      <c r="O4294" t="s">
        <v>1840</v>
      </c>
      <c r="P4294" t="s">
        <v>472</v>
      </c>
      <c r="Q4294" t="s">
        <v>188</v>
      </c>
      <c r="R4294" t="s">
        <v>131</v>
      </c>
      <c r="S4294" t="s">
        <v>164</v>
      </c>
      <c r="T4294" t="s">
        <v>165</v>
      </c>
      <c r="U4294" t="s">
        <v>151</v>
      </c>
      <c r="V4294" t="s">
        <v>135</v>
      </c>
      <c r="W4294" t="s">
        <v>136</v>
      </c>
      <c r="X4294" t="s">
        <v>1945</v>
      </c>
      <c r="Y4294" s="94">
        <v>0</v>
      </c>
      <c r="Z4294" s="94">
        <v>0</v>
      </c>
      <c r="AA4294" s="94">
        <v>100000</v>
      </c>
      <c r="AB4294" s="94">
        <v>100000</v>
      </c>
      <c r="AC4294">
        <f t="shared" si="134"/>
        <v>2000</v>
      </c>
      <c r="AD4294" t="str">
        <f t="shared" si="135"/>
        <v>308</v>
      </c>
    </row>
    <row r="4295" spans="1:30" hidden="1" x14ac:dyDescent="0.25">
      <c r="A4295" t="s">
        <v>1967</v>
      </c>
      <c r="B4295" t="s">
        <v>1836</v>
      </c>
      <c r="C4295" t="s">
        <v>470</v>
      </c>
      <c r="D4295">
        <v>21401</v>
      </c>
      <c r="E4295" t="s">
        <v>122</v>
      </c>
      <c r="F4295" t="s">
        <v>159</v>
      </c>
      <c r="G4295" t="s">
        <v>160</v>
      </c>
      <c r="H4295" t="s">
        <v>143</v>
      </c>
      <c r="I4295" t="s">
        <v>124</v>
      </c>
      <c r="J4295" t="s">
        <v>125</v>
      </c>
      <c r="K4295" t="s">
        <v>1943</v>
      </c>
      <c r="N4295" t="s">
        <v>1968</v>
      </c>
      <c r="O4295" t="s">
        <v>1840</v>
      </c>
      <c r="P4295" t="s">
        <v>472</v>
      </c>
      <c r="Q4295" t="s">
        <v>193</v>
      </c>
      <c r="R4295" t="s">
        <v>131</v>
      </c>
      <c r="S4295" t="s">
        <v>164</v>
      </c>
      <c r="T4295" t="s">
        <v>165</v>
      </c>
      <c r="U4295" t="s">
        <v>151</v>
      </c>
      <c r="V4295" t="s">
        <v>135</v>
      </c>
      <c r="W4295" t="s">
        <v>136</v>
      </c>
      <c r="X4295" t="s">
        <v>1945</v>
      </c>
      <c r="Y4295" s="94">
        <v>0</v>
      </c>
      <c r="Z4295" s="94">
        <v>0</v>
      </c>
      <c r="AA4295" s="94">
        <v>125000</v>
      </c>
      <c r="AB4295" s="94">
        <v>125000</v>
      </c>
      <c r="AC4295">
        <f t="shared" si="134"/>
        <v>2000</v>
      </c>
      <c r="AD4295" t="str">
        <f t="shared" si="135"/>
        <v>308</v>
      </c>
    </row>
    <row r="4296" spans="1:30" hidden="1" x14ac:dyDescent="0.25">
      <c r="A4296" t="s">
        <v>1967</v>
      </c>
      <c r="B4296" t="s">
        <v>1836</v>
      </c>
      <c r="C4296" t="s">
        <v>470</v>
      </c>
      <c r="D4296">
        <v>21601</v>
      </c>
      <c r="E4296" t="s">
        <v>122</v>
      </c>
      <c r="F4296" t="s">
        <v>159</v>
      </c>
      <c r="G4296" t="s">
        <v>160</v>
      </c>
      <c r="H4296" t="s">
        <v>143</v>
      </c>
      <c r="I4296" t="s">
        <v>124</v>
      </c>
      <c r="J4296" t="s">
        <v>125</v>
      </c>
      <c r="K4296" t="s">
        <v>1943</v>
      </c>
      <c r="N4296" t="s">
        <v>1968</v>
      </c>
      <c r="O4296" t="s">
        <v>1840</v>
      </c>
      <c r="P4296" t="s">
        <v>472</v>
      </c>
      <c r="Q4296" t="s">
        <v>199</v>
      </c>
      <c r="R4296" t="s">
        <v>131</v>
      </c>
      <c r="S4296" t="s">
        <v>164</v>
      </c>
      <c r="T4296" t="s">
        <v>165</v>
      </c>
      <c r="U4296" t="s">
        <v>151</v>
      </c>
      <c r="V4296" t="s">
        <v>135</v>
      </c>
      <c r="W4296" t="s">
        <v>136</v>
      </c>
      <c r="X4296" t="s">
        <v>1945</v>
      </c>
      <c r="Y4296" s="94">
        <v>0</v>
      </c>
      <c r="Z4296" s="94">
        <v>0</v>
      </c>
      <c r="AA4296" s="94">
        <v>150000</v>
      </c>
      <c r="AB4296" s="94">
        <v>150000</v>
      </c>
      <c r="AC4296">
        <f t="shared" si="134"/>
        <v>2000</v>
      </c>
      <c r="AD4296" t="str">
        <f t="shared" si="135"/>
        <v>308</v>
      </c>
    </row>
    <row r="4297" spans="1:30" hidden="1" x14ac:dyDescent="0.25">
      <c r="A4297" t="s">
        <v>1967</v>
      </c>
      <c r="B4297" t="s">
        <v>1836</v>
      </c>
      <c r="C4297" t="s">
        <v>470</v>
      </c>
      <c r="D4297">
        <v>21701</v>
      </c>
      <c r="E4297" t="s">
        <v>122</v>
      </c>
      <c r="F4297" t="s">
        <v>159</v>
      </c>
      <c r="G4297" t="s">
        <v>160</v>
      </c>
      <c r="H4297" t="s">
        <v>143</v>
      </c>
      <c r="I4297" t="s">
        <v>124</v>
      </c>
      <c r="J4297" t="s">
        <v>125</v>
      </c>
      <c r="K4297" t="s">
        <v>1943</v>
      </c>
      <c r="N4297" t="s">
        <v>1968</v>
      </c>
      <c r="O4297" t="s">
        <v>1840</v>
      </c>
      <c r="P4297" t="s">
        <v>472</v>
      </c>
      <c r="Q4297" t="s">
        <v>751</v>
      </c>
      <c r="R4297" t="s">
        <v>131</v>
      </c>
      <c r="S4297" t="s">
        <v>164</v>
      </c>
      <c r="T4297" t="s">
        <v>165</v>
      </c>
      <c r="U4297" t="s">
        <v>151</v>
      </c>
      <c r="V4297" t="s">
        <v>135</v>
      </c>
      <c r="W4297" t="s">
        <v>136</v>
      </c>
      <c r="X4297" t="s">
        <v>1945</v>
      </c>
      <c r="Y4297" s="94">
        <v>0</v>
      </c>
      <c r="Z4297" s="94">
        <v>0</v>
      </c>
      <c r="AA4297" s="94">
        <v>125000</v>
      </c>
      <c r="AB4297" s="94">
        <v>125000</v>
      </c>
      <c r="AC4297">
        <f t="shared" si="134"/>
        <v>2000</v>
      </c>
      <c r="AD4297" t="str">
        <f t="shared" si="135"/>
        <v>308</v>
      </c>
    </row>
    <row r="4298" spans="1:30" hidden="1" x14ac:dyDescent="0.25">
      <c r="A4298" t="s">
        <v>1967</v>
      </c>
      <c r="B4298" t="s">
        <v>1836</v>
      </c>
      <c r="C4298" t="s">
        <v>470</v>
      </c>
      <c r="D4298">
        <v>22101</v>
      </c>
      <c r="E4298" t="s">
        <v>122</v>
      </c>
      <c r="F4298" t="s">
        <v>159</v>
      </c>
      <c r="G4298" t="s">
        <v>160</v>
      </c>
      <c r="H4298" t="s">
        <v>143</v>
      </c>
      <c r="I4298" t="s">
        <v>124</v>
      </c>
      <c r="J4298" t="s">
        <v>125</v>
      </c>
      <c r="K4298" t="s">
        <v>1943</v>
      </c>
      <c r="N4298" t="s">
        <v>1968</v>
      </c>
      <c r="O4298" t="s">
        <v>1840</v>
      </c>
      <c r="P4298" t="s">
        <v>472</v>
      </c>
      <c r="Q4298" t="s">
        <v>201</v>
      </c>
      <c r="R4298" t="s">
        <v>131</v>
      </c>
      <c r="S4298" t="s">
        <v>164</v>
      </c>
      <c r="T4298" t="s">
        <v>165</v>
      </c>
      <c r="U4298" t="s">
        <v>151</v>
      </c>
      <c r="V4298" t="s">
        <v>135</v>
      </c>
      <c r="W4298" t="s">
        <v>136</v>
      </c>
      <c r="X4298" t="s">
        <v>1945</v>
      </c>
      <c r="Y4298" s="94">
        <v>0</v>
      </c>
      <c r="Z4298" s="94">
        <v>0</v>
      </c>
      <c r="AA4298" s="94">
        <v>5380200</v>
      </c>
      <c r="AB4298" s="94">
        <v>5380200</v>
      </c>
      <c r="AC4298">
        <f t="shared" si="134"/>
        <v>2000</v>
      </c>
      <c r="AD4298" t="str">
        <f t="shared" si="135"/>
        <v>308</v>
      </c>
    </row>
    <row r="4299" spans="1:30" hidden="1" x14ac:dyDescent="0.25">
      <c r="A4299" t="s">
        <v>1967</v>
      </c>
      <c r="B4299" t="s">
        <v>1836</v>
      </c>
      <c r="C4299" t="s">
        <v>470</v>
      </c>
      <c r="D4299">
        <v>22301</v>
      </c>
      <c r="E4299" t="s">
        <v>122</v>
      </c>
      <c r="F4299" t="s">
        <v>159</v>
      </c>
      <c r="G4299" t="s">
        <v>160</v>
      </c>
      <c r="H4299" t="s">
        <v>143</v>
      </c>
      <c r="I4299" t="s">
        <v>124</v>
      </c>
      <c r="J4299" t="s">
        <v>125</v>
      </c>
      <c r="K4299" t="s">
        <v>1943</v>
      </c>
      <c r="N4299" t="s">
        <v>1968</v>
      </c>
      <c r="O4299" t="s">
        <v>1840</v>
      </c>
      <c r="P4299" t="s">
        <v>472</v>
      </c>
      <c r="Q4299" t="s">
        <v>203</v>
      </c>
      <c r="R4299" t="s">
        <v>131</v>
      </c>
      <c r="S4299" t="s">
        <v>164</v>
      </c>
      <c r="T4299" t="s">
        <v>165</v>
      </c>
      <c r="U4299" t="s">
        <v>151</v>
      </c>
      <c r="V4299" t="s">
        <v>135</v>
      </c>
      <c r="W4299" t="s">
        <v>136</v>
      </c>
      <c r="X4299" t="s">
        <v>1945</v>
      </c>
      <c r="Y4299" s="94">
        <v>0</v>
      </c>
      <c r="Z4299" s="94">
        <v>0</v>
      </c>
      <c r="AA4299" s="94">
        <v>500000</v>
      </c>
      <c r="AB4299" s="94">
        <v>500000</v>
      </c>
      <c r="AC4299">
        <f t="shared" si="134"/>
        <v>2000</v>
      </c>
      <c r="AD4299" t="str">
        <f t="shared" si="135"/>
        <v>308</v>
      </c>
    </row>
    <row r="4300" spans="1:30" hidden="1" x14ac:dyDescent="0.25">
      <c r="A4300" t="s">
        <v>1967</v>
      </c>
      <c r="B4300" t="s">
        <v>1836</v>
      </c>
      <c r="C4300" t="s">
        <v>470</v>
      </c>
      <c r="D4300">
        <v>24601</v>
      </c>
      <c r="E4300" t="s">
        <v>122</v>
      </c>
      <c r="F4300" t="s">
        <v>159</v>
      </c>
      <c r="G4300" t="s">
        <v>160</v>
      </c>
      <c r="H4300" t="s">
        <v>143</v>
      </c>
      <c r="I4300" t="s">
        <v>124</v>
      </c>
      <c r="J4300" t="s">
        <v>125</v>
      </c>
      <c r="K4300" t="s">
        <v>1943</v>
      </c>
      <c r="N4300" t="s">
        <v>1968</v>
      </c>
      <c r="O4300" t="s">
        <v>1840</v>
      </c>
      <c r="P4300" t="s">
        <v>472</v>
      </c>
      <c r="Q4300" t="s">
        <v>207</v>
      </c>
      <c r="R4300" t="s">
        <v>131</v>
      </c>
      <c r="S4300" t="s">
        <v>164</v>
      </c>
      <c r="T4300" t="s">
        <v>165</v>
      </c>
      <c r="U4300" t="s">
        <v>151</v>
      </c>
      <c r="V4300" t="s">
        <v>135</v>
      </c>
      <c r="W4300" t="s">
        <v>136</v>
      </c>
      <c r="X4300" t="s">
        <v>1945</v>
      </c>
      <c r="Y4300" s="94">
        <v>0</v>
      </c>
      <c r="Z4300" s="94">
        <v>0</v>
      </c>
      <c r="AA4300" s="94">
        <v>25000</v>
      </c>
      <c r="AB4300" s="94">
        <v>25000</v>
      </c>
      <c r="AC4300">
        <f t="shared" si="134"/>
        <v>2000</v>
      </c>
      <c r="AD4300" t="str">
        <f t="shared" si="135"/>
        <v>308</v>
      </c>
    </row>
    <row r="4301" spans="1:30" hidden="1" x14ac:dyDescent="0.25">
      <c r="A4301" t="s">
        <v>1967</v>
      </c>
      <c r="B4301" t="s">
        <v>1836</v>
      </c>
      <c r="C4301" t="s">
        <v>470</v>
      </c>
      <c r="D4301">
        <v>24801</v>
      </c>
      <c r="E4301" t="s">
        <v>122</v>
      </c>
      <c r="F4301" t="s">
        <v>159</v>
      </c>
      <c r="G4301" t="s">
        <v>160</v>
      </c>
      <c r="H4301" t="s">
        <v>143</v>
      </c>
      <c r="I4301" t="s">
        <v>124</v>
      </c>
      <c r="J4301" t="s">
        <v>125</v>
      </c>
      <c r="K4301" t="s">
        <v>1943</v>
      </c>
      <c r="N4301" t="s">
        <v>1968</v>
      </c>
      <c r="O4301" t="s">
        <v>1840</v>
      </c>
      <c r="P4301" t="s">
        <v>472</v>
      </c>
      <c r="Q4301" t="s">
        <v>306</v>
      </c>
      <c r="R4301" t="s">
        <v>131</v>
      </c>
      <c r="S4301" t="s">
        <v>164</v>
      </c>
      <c r="T4301" t="s">
        <v>165</v>
      </c>
      <c r="U4301" t="s">
        <v>151</v>
      </c>
      <c r="V4301" t="s">
        <v>135</v>
      </c>
      <c r="W4301" t="s">
        <v>136</v>
      </c>
      <c r="X4301" t="s">
        <v>1945</v>
      </c>
      <c r="Y4301" s="94">
        <v>0</v>
      </c>
      <c r="Z4301" s="94">
        <v>0</v>
      </c>
      <c r="AA4301" s="94">
        <v>50000</v>
      </c>
      <c r="AB4301" s="94">
        <v>50000</v>
      </c>
      <c r="AC4301">
        <f t="shared" si="134"/>
        <v>2000</v>
      </c>
      <c r="AD4301" t="str">
        <f t="shared" si="135"/>
        <v>308</v>
      </c>
    </row>
    <row r="4302" spans="1:30" hidden="1" x14ac:dyDescent="0.25">
      <c r="A4302" t="s">
        <v>1967</v>
      </c>
      <c r="B4302" t="s">
        <v>1836</v>
      </c>
      <c r="C4302" t="s">
        <v>470</v>
      </c>
      <c r="D4302">
        <v>25301</v>
      </c>
      <c r="E4302" t="s">
        <v>122</v>
      </c>
      <c r="F4302" t="s">
        <v>159</v>
      </c>
      <c r="G4302" t="s">
        <v>160</v>
      </c>
      <c r="H4302" t="s">
        <v>143</v>
      </c>
      <c r="I4302" t="s">
        <v>124</v>
      </c>
      <c r="J4302" t="s">
        <v>125</v>
      </c>
      <c r="K4302" t="s">
        <v>1943</v>
      </c>
      <c r="N4302" t="s">
        <v>1968</v>
      </c>
      <c r="O4302" t="s">
        <v>1840</v>
      </c>
      <c r="P4302" t="s">
        <v>472</v>
      </c>
      <c r="Q4302" t="s">
        <v>213</v>
      </c>
      <c r="R4302" t="s">
        <v>131</v>
      </c>
      <c r="S4302" t="s">
        <v>164</v>
      </c>
      <c r="T4302" t="s">
        <v>165</v>
      </c>
      <c r="U4302" t="s">
        <v>151</v>
      </c>
      <c r="V4302" t="s">
        <v>135</v>
      </c>
      <c r="W4302" t="s">
        <v>136</v>
      </c>
      <c r="X4302" t="s">
        <v>1945</v>
      </c>
      <c r="Y4302" s="94">
        <v>0</v>
      </c>
      <c r="Z4302" s="94">
        <v>0</v>
      </c>
      <c r="AA4302" s="94">
        <v>5000</v>
      </c>
      <c r="AB4302" s="94">
        <v>5000</v>
      </c>
      <c r="AC4302">
        <f t="shared" si="134"/>
        <v>2000</v>
      </c>
      <c r="AD4302" t="str">
        <f t="shared" si="135"/>
        <v>308</v>
      </c>
    </row>
    <row r="4303" spans="1:30" hidden="1" x14ac:dyDescent="0.25">
      <c r="A4303" t="s">
        <v>1967</v>
      </c>
      <c r="B4303" t="s">
        <v>1836</v>
      </c>
      <c r="C4303" t="s">
        <v>470</v>
      </c>
      <c r="D4303">
        <v>25401</v>
      </c>
      <c r="E4303" t="s">
        <v>122</v>
      </c>
      <c r="F4303" t="s">
        <v>159</v>
      </c>
      <c r="G4303" t="s">
        <v>160</v>
      </c>
      <c r="H4303" t="s">
        <v>143</v>
      </c>
      <c r="I4303" t="s">
        <v>124</v>
      </c>
      <c r="J4303" t="s">
        <v>125</v>
      </c>
      <c r="K4303" t="s">
        <v>1943</v>
      </c>
      <c r="N4303" t="s">
        <v>1968</v>
      </c>
      <c r="O4303" t="s">
        <v>1840</v>
      </c>
      <c r="P4303" t="s">
        <v>472</v>
      </c>
      <c r="Q4303" t="s">
        <v>403</v>
      </c>
      <c r="R4303" t="s">
        <v>131</v>
      </c>
      <c r="S4303" t="s">
        <v>164</v>
      </c>
      <c r="T4303" t="s">
        <v>165</v>
      </c>
      <c r="U4303" t="s">
        <v>151</v>
      </c>
      <c r="V4303" t="s">
        <v>135</v>
      </c>
      <c r="W4303" t="s">
        <v>136</v>
      </c>
      <c r="X4303" t="s">
        <v>1945</v>
      </c>
      <c r="Y4303" s="94">
        <v>0</v>
      </c>
      <c r="Z4303" s="94">
        <v>0</v>
      </c>
      <c r="AA4303" s="94">
        <v>15000</v>
      </c>
      <c r="AB4303" s="94">
        <v>15000</v>
      </c>
      <c r="AC4303">
        <f t="shared" si="134"/>
        <v>2000</v>
      </c>
      <c r="AD4303" t="str">
        <f t="shared" si="135"/>
        <v>308</v>
      </c>
    </row>
    <row r="4304" spans="1:30" hidden="1" x14ac:dyDescent="0.25">
      <c r="A4304" t="s">
        <v>1967</v>
      </c>
      <c r="B4304" t="s">
        <v>1836</v>
      </c>
      <c r="C4304" t="s">
        <v>470</v>
      </c>
      <c r="D4304">
        <v>25501</v>
      </c>
      <c r="E4304" t="s">
        <v>122</v>
      </c>
      <c r="F4304" t="s">
        <v>159</v>
      </c>
      <c r="G4304" t="s">
        <v>160</v>
      </c>
      <c r="H4304" t="s">
        <v>143</v>
      </c>
      <c r="I4304" t="s">
        <v>124</v>
      </c>
      <c r="J4304" t="s">
        <v>125</v>
      </c>
      <c r="K4304" t="s">
        <v>1943</v>
      </c>
      <c r="N4304" t="s">
        <v>1968</v>
      </c>
      <c r="O4304" t="s">
        <v>1840</v>
      </c>
      <c r="P4304" t="s">
        <v>472</v>
      </c>
      <c r="Q4304" t="s">
        <v>406</v>
      </c>
      <c r="R4304" t="s">
        <v>131</v>
      </c>
      <c r="S4304" t="s">
        <v>164</v>
      </c>
      <c r="T4304" t="s">
        <v>165</v>
      </c>
      <c r="U4304" t="s">
        <v>151</v>
      </c>
      <c r="V4304" t="s">
        <v>135</v>
      </c>
      <c r="W4304" t="s">
        <v>136</v>
      </c>
      <c r="X4304" t="s">
        <v>1945</v>
      </c>
      <c r="Y4304" s="94">
        <v>0</v>
      </c>
      <c r="Z4304" s="94">
        <v>0</v>
      </c>
      <c r="AA4304" s="94">
        <v>80000</v>
      </c>
      <c r="AB4304" s="94">
        <v>80000</v>
      </c>
      <c r="AC4304">
        <f t="shared" si="134"/>
        <v>2000</v>
      </c>
      <c r="AD4304" t="str">
        <f t="shared" si="135"/>
        <v>308</v>
      </c>
    </row>
    <row r="4305" spans="1:30" hidden="1" x14ac:dyDescent="0.25">
      <c r="A4305" t="s">
        <v>1967</v>
      </c>
      <c r="B4305" t="s">
        <v>1836</v>
      </c>
      <c r="C4305" t="s">
        <v>470</v>
      </c>
      <c r="D4305">
        <v>26101</v>
      </c>
      <c r="E4305" t="s">
        <v>122</v>
      </c>
      <c r="F4305" t="s">
        <v>159</v>
      </c>
      <c r="G4305" t="s">
        <v>160</v>
      </c>
      <c r="H4305" t="s">
        <v>143</v>
      </c>
      <c r="I4305" t="s">
        <v>124</v>
      </c>
      <c r="J4305" t="s">
        <v>125</v>
      </c>
      <c r="K4305" t="s">
        <v>1943</v>
      </c>
      <c r="N4305" t="s">
        <v>1968</v>
      </c>
      <c r="O4305" t="s">
        <v>1840</v>
      </c>
      <c r="P4305" t="s">
        <v>472</v>
      </c>
      <c r="Q4305" t="s">
        <v>215</v>
      </c>
      <c r="R4305" t="s">
        <v>131</v>
      </c>
      <c r="S4305" t="s">
        <v>164</v>
      </c>
      <c r="T4305" t="s">
        <v>165</v>
      </c>
      <c r="U4305" t="s">
        <v>151</v>
      </c>
      <c r="V4305" t="s">
        <v>135</v>
      </c>
      <c r="W4305" t="s">
        <v>136</v>
      </c>
      <c r="X4305" t="s">
        <v>1945</v>
      </c>
      <c r="Y4305" s="94">
        <v>0</v>
      </c>
      <c r="Z4305" s="94">
        <v>0</v>
      </c>
      <c r="AA4305" s="94">
        <v>75000</v>
      </c>
      <c r="AB4305" s="94">
        <v>75000</v>
      </c>
      <c r="AC4305">
        <f t="shared" si="134"/>
        <v>2000</v>
      </c>
      <c r="AD4305" t="str">
        <f t="shared" si="135"/>
        <v>308</v>
      </c>
    </row>
    <row r="4306" spans="1:30" hidden="1" x14ac:dyDescent="0.25">
      <c r="A4306" t="s">
        <v>1967</v>
      </c>
      <c r="B4306" t="s">
        <v>1836</v>
      </c>
      <c r="C4306" t="s">
        <v>470</v>
      </c>
      <c r="D4306">
        <v>27101</v>
      </c>
      <c r="E4306" t="s">
        <v>122</v>
      </c>
      <c r="F4306" t="s">
        <v>159</v>
      </c>
      <c r="G4306" t="s">
        <v>160</v>
      </c>
      <c r="H4306" t="s">
        <v>143</v>
      </c>
      <c r="I4306" t="s">
        <v>124</v>
      </c>
      <c r="J4306" t="s">
        <v>125</v>
      </c>
      <c r="K4306" t="s">
        <v>1943</v>
      </c>
      <c r="N4306" t="s">
        <v>1968</v>
      </c>
      <c r="O4306" t="s">
        <v>1840</v>
      </c>
      <c r="P4306" t="s">
        <v>472</v>
      </c>
      <c r="Q4306" t="s">
        <v>219</v>
      </c>
      <c r="R4306" t="s">
        <v>131</v>
      </c>
      <c r="S4306" t="s">
        <v>164</v>
      </c>
      <c r="T4306" t="s">
        <v>165</v>
      </c>
      <c r="U4306" t="s">
        <v>151</v>
      </c>
      <c r="V4306" t="s">
        <v>135</v>
      </c>
      <c r="W4306" t="s">
        <v>136</v>
      </c>
      <c r="X4306" t="s">
        <v>1945</v>
      </c>
      <c r="Y4306" s="94">
        <v>0</v>
      </c>
      <c r="Z4306" s="94">
        <v>0</v>
      </c>
      <c r="AA4306" s="94">
        <v>1142600</v>
      </c>
      <c r="AB4306" s="94">
        <v>1142600</v>
      </c>
      <c r="AC4306">
        <f t="shared" si="134"/>
        <v>2000</v>
      </c>
      <c r="AD4306" t="str">
        <f t="shared" si="135"/>
        <v>308</v>
      </c>
    </row>
    <row r="4307" spans="1:30" hidden="1" x14ac:dyDescent="0.25">
      <c r="A4307" t="s">
        <v>1967</v>
      </c>
      <c r="B4307" t="s">
        <v>1836</v>
      </c>
      <c r="C4307" t="s">
        <v>470</v>
      </c>
      <c r="D4307">
        <v>27301</v>
      </c>
      <c r="E4307" t="s">
        <v>122</v>
      </c>
      <c r="F4307" t="s">
        <v>159</v>
      </c>
      <c r="G4307" t="s">
        <v>160</v>
      </c>
      <c r="H4307" t="s">
        <v>143</v>
      </c>
      <c r="I4307" t="s">
        <v>124</v>
      </c>
      <c r="J4307" t="s">
        <v>125</v>
      </c>
      <c r="K4307" t="s">
        <v>1943</v>
      </c>
      <c r="N4307" t="s">
        <v>1968</v>
      </c>
      <c r="O4307" t="s">
        <v>1840</v>
      </c>
      <c r="P4307" t="s">
        <v>472</v>
      </c>
      <c r="Q4307" t="s">
        <v>1187</v>
      </c>
      <c r="R4307" t="s">
        <v>131</v>
      </c>
      <c r="S4307" t="s">
        <v>164</v>
      </c>
      <c r="T4307" t="s">
        <v>165</v>
      </c>
      <c r="U4307" t="s">
        <v>151</v>
      </c>
      <c r="V4307" t="s">
        <v>135</v>
      </c>
      <c r="W4307" t="s">
        <v>136</v>
      </c>
      <c r="X4307" t="s">
        <v>1945</v>
      </c>
      <c r="Y4307" s="94">
        <v>0</v>
      </c>
      <c r="Z4307" s="94">
        <v>0</v>
      </c>
      <c r="AA4307" s="94">
        <v>25000</v>
      </c>
      <c r="AB4307" s="94">
        <v>25000</v>
      </c>
      <c r="AC4307">
        <f t="shared" si="134"/>
        <v>2000</v>
      </c>
      <c r="AD4307" t="str">
        <f t="shared" si="135"/>
        <v>308</v>
      </c>
    </row>
    <row r="4308" spans="1:30" hidden="1" x14ac:dyDescent="0.25">
      <c r="A4308" t="s">
        <v>1967</v>
      </c>
      <c r="B4308" t="s">
        <v>1836</v>
      </c>
      <c r="C4308" t="s">
        <v>470</v>
      </c>
      <c r="D4308">
        <v>27401</v>
      </c>
      <c r="E4308" t="s">
        <v>122</v>
      </c>
      <c r="F4308" t="s">
        <v>159</v>
      </c>
      <c r="G4308" t="s">
        <v>160</v>
      </c>
      <c r="H4308" t="s">
        <v>143</v>
      </c>
      <c r="I4308" t="s">
        <v>124</v>
      </c>
      <c r="J4308" t="s">
        <v>125</v>
      </c>
      <c r="K4308" t="s">
        <v>1943</v>
      </c>
      <c r="N4308" t="s">
        <v>1968</v>
      </c>
      <c r="O4308" t="s">
        <v>1840</v>
      </c>
      <c r="P4308" t="s">
        <v>472</v>
      </c>
      <c r="Q4308" t="s">
        <v>223</v>
      </c>
      <c r="R4308" t="s">
        <v>131</v>
      </c>
      <c r="S4308" t="s">
        <v>164</v>
      </c>
      <c r="T4308" t="s">
        <v>165</v>
      </c>
      <c r="U4308" t="s">
        <v>151</v>
      </c>
      <c r="V4308" t="s">
        <v>135</v>
      </c>
      <c r="W4308" t="s">
        <v>136</v>
      </c>
      <c r="X4308" t="s">
        <v>1945</v>
      </c>
      <c r="Y4308" s="94">
        <v>0</v>
      </c>
      <c r="Z4308" s="94">
        <v>0</v>
      </c>
      <c r="AA4308" s="94">
        <v>50000</v>
      </c>
      <c r="AB4308" s="94">
        <v>50000</v>
      </c>
      <c r="AC4308">
        <f t="shared" si="134"/>
        <v>2000</v>
      </c>
      <c r="AD4308" t="str">
        <f t="shared" si="135"/>
        <v>308</v>
      </c>
    </row>
    <row r="4309" spans="1:30" hidden="1" x14ac:dyDescent="0.25">
      <c r="A4309" t="s">
        <v>1967</v>
      </c>
      <c r="B4309" t="s">
        <v>1836</v>
      </c>
      <c r="C4309" t="s">
        <v>470</v>
      </c>
      <c r="D4309">
        <v>29101</v>
      </c>
      <c r="E4309" t="s">
        <v>122</v>
      </c>
      <c r="F4309" t="s">
        <v>159</v>
      </c>
      <c r="G4309" t="s">
        <v>160</v>
      </c>
      <c r="H4309" t="s">
        <v>143</v>
      </c>
      <c r="I4309" t="s">
        <v>124</v>
      </c>
      <c r="J4309" t="s">
        <v>125</v>
      </c>
      <c r="K4309" t="s">
        <v>1943</v>
      </c>
      <c r="N4309" t="s">
        <v>1968</v>
      </c>
      <c r="O4309" t="s">
        <v>1840</v>
      </c>
      <c r="P4309" t="s">
        <v>472</v>
      </c>
      <c r="Q4309" t="s">
        <v>225</v>
      </c>
      <c r="R4309" t="s">
        <v>131</v>
      </c>
      <c r="S4309" t="s">
        <v>164</v>
      </c>
      <c r="T4309" t="s">
        <v>165</v>
      </c>
      <c r="U4309" t="s">
        <v>151</v>
      </c>
      <c r="V4309" t="s">
        <v>135</v>
      </c>
      <c r="W4309" t="s">
        <v>136</v>
      </c>
      <c r="X4309" t="s">
        <v>1945</v>
      </c>
      <c r="Y4309" s="94">
        <v>0</v>
      </c>
      <c r="Z4309" s="94">
        <v>0</v>
      </c>
      <c r="AA4309" s="94">
        <v>25000</v>
      </c>
      <c r="AB4309" s="94">
        <v>25000</v>
      </c>
      <c r="AC4309">
        <f t="shared" si="134"/>
        <v>2000</v>
      </c>
      <c r="AD4309" t="str">
        <f t="shared" si="135"/>
        <v>308</v>
      </c>
    </row>
    <row r="4310" spans="1:30" hidden="1" x14ac:dyDescent="0.25">
      <c r="A4310" t="s">
        <v>1967</v>
      </c>
      <c r="B4310" t="s">
        <v>1836</v>
      </c>
      <c r="C4310" t="s">
        <v>470</v>
      </c>
      <c r="D4310">
        <v>29201</v>
      </c>
      <c r="E4310" t="s">
        <v>122</v>
      </c>
      <c r="F4310" t="s">
        <v>159</v>
      </c>
      <c r="G4310" t="s">
        <v>160</v>
      </c>
      <c r="H4310" t="s">
        <v>143</v>
      </c>
      <c r="I4310" t="s">
        <v>124</v>
      </c>
      <c r="J4310" t="s">
        <v>125</v>
      </c>
      <c r="K4310" t="s">
        <v>1943</v>
      </c>
      <c r="N4310" t="s">
        <v>1968</v>
      </c>
      <c r="O4310" t="s">
        <v>1840</v>
      </c>
      <c r="P4310" t="s">
        <v>472</v>
      </c>
      <c r="Q4310" t="s">
        <v>227</v>
      </c>
      <c r="R4310" t="s">
        <v>131</v>
      </c>
      <c r="S4310" t="s">
        <v>164</v>
      </c>
      <c r="T4310" t="s">
        <v>165</v>
      </c>
      <c r="U4310" t="s">
        <v>151</v>
      </c>
      <c r="V4310" t="s">
        <v>135</v>
      </c>
      <c r="W4310" t="s">
        <v>136</v>
      </c>
      <c r="X4310" t="s">
        <v>1945</v>
      </c>
      <c r="Y4310" s="94">
        <v>0</v>
      </c>
      <c r="Z4310" s="94">
        <v>0</v>
      </c>
      <c r="AA4310" s="94">
        <v>25000</v>
      </c>
      <c r="AB4310" s="94">
        <v>25000</v>
      </c>
      <c r="AC4310">
        <f t="shared" si="134"/>
        <v>2000</v>
      </c>
      <c r="AD4310" t="str">
        <f t="shared" si="135"/>
        <v>308</v>
      </c>
    </row>
    <row r="4311" spans="1:30" hidden="1" x14ac:dyDescent="0.25">
      <c r="A4311" t="s">
        <v>1967</v>
      </c>
      <c r="B4311" t="s">
        <v>1836</v>
      </c>
      <c r="C4311" t="s">
        <v>470</v>
      </c>
      <c r="D4311">
        <v>29401</v>
      </c>
      <c r="E4311" t="s">
        <v>122</v>
      </c>
      <c r="F4311" t="s">
        <v>159</v>
      </c>
      <c r="G4311" t="s">
        <v>160</v>
      </c>
      <c r="H4311" t="s">
        <v>143</v>
      </c>
      <c r="I4311" t="s">
        <v>124</v>
      </c>
      <c r="J4311" t="s">
        <v>125</v>
      </c>
      <c r="K4311" t="s">
        <v>1943</v>
      </c>
      <c r="N4311" t="s">
        <v>1968</v>
      </c>
      <c r="O4311" t="s">
        <v>1840</v>
      </c>
      <c r="P4311" t="s">
        <v>472</v>
      </c>
      <c r="Q4311" t="s">
        <v>231</v>
      </c>
      <c r="R4311" t="s">
        <v>131</v>
      </c>
      <c r="S4311" t="s">
        <v>164</v>
      </c>
      <c r="T4311" t="s">
        <v>165</v>
      </c>
      <c r="U4311" t="s">
        <v>151</v>
      </c>
      <c r="V4311" t="s">
        <v>135</v>
      </c>
      <c r="W4311" t="s">
        <v>136</v>
      </c>
      <c r="X4311" t="s">
        <v>1945</v>
      </c>
      <c r="Y4311" s="94">
        <v>0</v>
      </c>
      <c r="Z4311" s="94">
        <v>0</v>
      </c>
      <c r="AA4311" s="94">
        <v>15000</v>
      </c>
      <c r="AB4311" s="94">
        <v>15000</v>
      </c>
      <c r="AC4311">
        <f t="shared" si="134"/>
        <v>2000</v>
      </c>
      <c r="AD4311" t="str">
        <f t="shared" si="135"/>
        <v>308</v>
      </c>
    </row>
    <row r="4312" spans="1:30" hidden="1" x14ac:dyDescent="0.25">
      <c r="A4312" t="s">
        <v>1967</v>
      </c>
      <c r="B4312" t="s">
        <v>1836</v>
      </c>
      <c r="C4312" t="s">
        <v>470</v>
      </c>
      <c r="D4312">
        <v>31101</v>
      </c>
      <c r="E4312" t="s">
        <v>122</v>
      </c>
      <c r="F4312" t="s">
        <v>159</v>
      </c>
      <c r="G4312" t="s">
        <v>160</v>
      </c>
      <c r="H4312" t="s">
        <v>143</v>
      </c>
      <c r="I4312" t="s">
        <v>124</v>
      </c>
      <c r="J4312" t="s">
        <v>125</v>
      </c>
      <c r="K4312" t="s">
        <v>1943</v>
      </c>
      <c r="N4312" t="s">
        <v>1968</v>
      </c>
      <c r="O4312" t="s">
        <v>1840</v>
      </c>
      <c r="P4312" t="s">
        <v>472</v>
      </c>
      <c r="Q4312" t="s">
        <v>235</v>
      </c>
      <c r="R4312" t="s">
        <v>131</v>
      </c>
      <c r="S4312" t="s">
        <v>164</v>
      </c>
      <c r="T4312" t="s">
        <v>165</v>
      </c>
      <c r="U4312" t="s">
        <v>151</v>
      </c>
      <c r="V4312" t="s">
        <v>135</v>
      </c>
      <c r="W4312" t="s">
        <v>136</v>
      </c>
      <c r="X4312" t="s">
        <v>1945</v>
      </c>
      <c r="Y4312" s="94">
        <v>0</v>
      </c>
      <c r="Z4312" s="94">
        <v>0</v>
      </c>
      <c r="AA4312" s="94">
        <v>75000</v>
      </c>
      <c r="AB4312" s="94">
        <v>75000</v>
      </c>
      <c r="AC4312">
        <f t="shared" si="134"/>
        <v>3000</v>
      </c>
      <c r="AD4312" t="str">
        <f t="shared" si="135"/>
        <v>308</v>
      </c>
    </row>
    <row r="4313" spans="1:30" hidden="1" x14ac:dyDescent="0.25">
      <c r="A4313" t="s">
        <v>1967</v>
      </c>
      <c r="B4313" t="s">
        <v>1836</v>
      </c>
      <c r="C4313" t="s">
        <v>470</v>
      </c>
      <c r="D4313">
        <v>31201</v>
      </c>
      <c r="E4313" t="s">
        <v>122</v>
      </c>
      <c r="F4313" t="s">
        <v>159</v>
      </c>
      <c r="G4313" t="s">
        <v>160</v>
      </c>
      <c r="H4313" t="s">
        <v>143</v>
      </c>
      <c r="I4313" t="s">
        <v>124</v>
      </c>
      <c r="J4313" t="s">
        <v>125</v>
      </c>
      <c r="K4313" t="s">
        <v>1943</v>
      </c>
      <c r="N4313" t="s">
        <v>1968</v>
      </c>
      <c r="O4313" t="s">
        <v>1840</v>
      </c>
      <c r="P4313" t="s">
        <v>472</v>
      </c>
      <c r="Q4313" t="s">
        <v>237</v>
      </c>
      <c r="R4313" t="s">
        <v>131</v>
      </c>
      <c r="S4313" t="s">
        <v>164</v>
      </c>
      <c r="T4313" t="s">
        <v>165</v>
      </c>
      <c r="U4313" t="s">
        <v>151</v>
      </c>
      <c r="V4313" t="s">
        <v>135</v>
      </c>
      <c r="W4313" t="s">
        <v>136</v>
      </c>
      <c r="X4313" t="s">
        <v>1945</v>
      </c>
      <c r="Y4313" s="94">
        <v>0</v>
      </c>
      <c r="Z4313" s="94">
        <v>0</v>
      </c>
      <c r="AA4313" s="94">
        <v>50000</v>
      </c>
      <c r="AB4313" s="94">
        <v>50000</v>
      </c>
      <c r="AC4313">
        <f t="shared" si="134"/>
        <v>3000</v>
      </c>
      <c r="AD4313" t="str">
        <f t="shared" si="135"/>
        <v>308</v>
      </c>
    </row>
    <row r="4314" spans="1:30" hidden="1" x14ac:dyDescent="0.25">
      <c r="A4314" t="s">
        <v>1967</v>
      </c>
      <c r="B4314" t="s">
        <v>1836</v>
      </c>
      <c r="C4314" t="s">
        <v>470</v>
      </c>
      <c r="D4314">
        <v>31301</v>
      </c>
      <c r="E4314" t="s">
        <v>122</v>
      </c>
      <c r="F4314" t="s">
        <v>159</v>
      </c>
      <c r="G4314" t="s">
        <v>160</v>
      </c>
      <c r="H4314" t="s">
        <v>143</v>
      </c>
      <c r="I4314" t="s">
        <v>124</v>
      </c>
      <c r="J4314" t="s">
        <v>125</v>
      </c>
      <c r="K4314" t="s">
        <v>1943</v>
      </c>
      <c r="N4314" t="s">
        <v>1968</v>
      </c>
      <c r="O4314" t="s">
        <v>1840</v>
      </c>
      <c r="P4314" t="s">
        <v>472</v>
      </c>
      <c r="Q4314" t="s">
        <v>239</v>
      </c>
      <c r="R4314" t="s">
        <v>131</v>
      </c>
      <c r="S4314" t="s">
        <v>164</v>
      </c>
      <c r="T4314" t="s">
        <v>165</v>
      </c>
      <c r="U4314" t="s">
        <v>151</v>
      </c>
      <c r="V4314" t="s">
        <v>135</v>
      </c>
      <c r="W4314" t="s">
        <v>136</v>
      </c>
      <c r="X4314" t="s">
        <v>1945</v>
      </c>
      <c r="Y4314" s="94">
        <v>0</v>
      </c>
      <c r="Z4314" s="94">
        <v>0</v>
      </c>
      <c r="AA4314" s="94">
        <v>12500</v>
      </c>
      <c r="AB4314" s="94">
        <v>12500</v>
      </c>
      <c r="AC4314">
        <f t="shared" si="134"/>
        <v>3000</v>
      </c>
      <c r="AD4314" t="str">
        <f t="shared" si="135"/>
        <v>308</v>
      </c>
    </row>
    <row r="4315" spans="1:30" hidden="1" x14ac:dyDescent="0.25">
      <c r="A4315" t="s">
        <v>1967</v>
      </c>
      <c r="B4315" t="s">
        <v>1836</v>
      </c>
      <c r="C4315" t="s">
        <v>470</v>
      </c>
      <c r="D4315">
        <v>31401</v>
      </c>
      <c r="E4315" t="s">
        <v>122</v>
      </c>
      <c r="F4315" t="s">
        <v>159</v>
      </c>
      <c r="G4315" t="s">
        <v>160</v>
      </c>
      <c r="H4315" t="s">
        <v>143</v>
      </c>
      <c r="I4315" t="s">
        <v>124</v>
      </c>
      <c r="J4315" t="s">
        <v>125</v>
      </c>
      <c r="K4315" t="s">
        <v>1943</v>
      </c>
      <c r="N4315" t="s">
        <v>1968</v>
      </c>
      <c r="O4315" t="s">
        <v>1840</v>
      </c>
      <c r="P4315" t="s">
        <v>472</v>
      </c>
      <c r="Q4315" t="s">
        <v>163</v>
      </c>
      <c r="R4315" t="s">
        <v>131</v>
      </c>
      <c r="S4315" t="s">
        <v>164</v>
      </c>
      <c r="T4315" t="s">
        <v>165</v>
      </c>
      <c r="U4315" t="s">
        <v>151</v>
      </c>
      <c r="V4315" t="s">
        <v>135</v>
      </c>
      <c r="W4315" t="s">
        <v>136</v>
      </c>
      <c r="X4315" t="s">
        <v>1945</v>
      </c>
      <c r="Y4315" s="94">
        <v>0</v>
      </c>
      <c r="Z4315" s="94">
        <v>0</v>
      </c>
      <c r="AA4315" s="94">
        <v>25000</v>
      </c>
      <c r="AB4315" s="94">
        <v>25000</v>
      </c>
      <c r="AC4315">
        <f t="shared" si="134"/>
        <v>3000</v>
      </c>
      <c r="AD4315" t="str">
        <f t="shared" si="135"/>
        <v>308</v>
      </c>
    </row>
    <row r="4316" spans="1:30" hidden="1" x14ac:dyDescent="0.25">
      <c r="A4316" t="s">
        <v>1967</v>
      </c>
      <c r="B4316" t="s">
        <v>1836</v>
      </c>
      <c r="C4316" t="s">
        <v>470</v>
      </c>
      <c r="D4316">
        <v>32501</v>
      </c>
      <c r="E4316" t="s">
        <v>122</v>
      </c>
      <c r="F4316" t="s">
        <v>159</v>
      </c>
      <c r="G4316" t="s">
        <v>160</v>
      </c>
      <c r="H4316" t="s">
        <v>143</v>
      </c>
      <c r="I4316" t="s">
        <v>124</v>
      </c>
      <c r="J4316" t="s">
        <v>125</v>
      </c>
      <c r="K4316" t="s">
        <v>1943</v>
      </c>
      <c r="N4316" t="s">
        <v>1968</v>
      </c>
      <c r="O4316" t="s">
        <v>1840</v>
      </c>
      <c r="P4316" t="s">
        <v>472</v>
      </c>
      <c r="Q4316" t="s">
        <v>249</v>
      </c>
      <c r="R4316" t="s">
        <v>131</v>
      </c>
      <c r="S4316" t="s">
        <v>164</v>
      </c>
      <c r="T4316" t="s">
        <v>165</v>
      </c>
      <c r="U4316" t="s">
        <v>151</v>
      </c>
      <c r="V4316" t="s">
        <v>135</v>
      </c>
      <c r="W4316" t="s">
        <v>136</v>
      </c>
      <c r="X4316" t="s">
        <v>1945</v>
      </c>
      <c r="Y4316" s="94">
        <v>0</v>
      </c>
      <c r="Z4316" s="94">
        <v>0</v>
      </c>
      <c r="AA4316" s="94">
        <v>90480</v>
      </c>
      <c r="AB4316" s="94">
        <v>90480</v>
      </c>
      <c r="AC4316">
        <f t="shared" si="134"/>
        <v>3000</v>
      </c>
      <c r="AD4316" t="str">
        <f t="shared" si="135"/>
        <v>308</v>
      </c>
    </row>
    <row r="4317" spans="1:30" hidden="1" x14ac:dyDescent="0.25">
      <c r="A4317" t="s">
        <v>1967</v>
      </c>
      <c r="B4317" t="s">
        <v>1836</v>
      </c>
      <c r="C4317" t="s">
        <v>470</v>
      </c>
      <c r="D4317">
        <v>33101</v>
      </c>
      <c r="E4317" t="s">
        <v>122</v>
      </c>
      <c r="F4317" t="s">
        <v>159</v>
      </c>
      <c r="G4317" t="s">
        <v>160</v>
      </c>
      <c r="H4317" t="s">
        <v>143</v>
      </c>
      <c r="I4317" t="s">
        <v>124</v>
      </c>
      <c r="J4317" t="s">
        <v>125</v>
      </c>
      <c r="K4317" t="s">
        <v>1943</v>
      </c>
      <c r="N4317" t="s">
        <v>1968</v>
      </c>
      <c r="O4317" t="s">
        <v>1840</v>
      </c>
      <c r="P4317" t="s">
        <v>472</v>
      </c>
      <c r="Q4317" t="s">
        <v>727</v>
      </c>
      <c r="R4317" t="s">
        <v>131</v>
      </c>
      <c r="S4317" t="s">
        <v>164</v>
      </c>
      <c r="T4317" t="s">
        <v>165</v>
      </c>
      <c r="U4317" t="s">
        <v>151</v>
      </c>
      <c r="V4317" t="s">
        <v>135</v>
      </c>
      <c r="W4317" t="s">
        <v>136</v>
      </c>
      <c r="X4317" t="s">
        <v>1945</v>
      </c>
      <c r="Y4317" s="94">
        <v>0</v>
      </c>
      <c r="Z4317" s="94">
        <v>0</v>
      </c>
      <c r="AA4317" s="94">
        <v>250000</v>
      </c>
      <c r="AB4317" s="94">
        <v>250000</v>
      </c>
      <c r="AC4317">
        <f t="shared" si="134"/>
        <v>3000</v>
      </c>
      <c r="AD4317" t="str">
        <f t="shared" si="135"/>
        <v>308</v>
      </c>
    </row>
    <row r="4318" spans="1:30" hidden="1" x14ac:dyDescent="0.25">
      <c r="A4318" t="s">
        <v>1967</v>
      </c>
      <c r="B4318" t="s">
        <v>1836</v>
      </c>
      <c r="C4318" t="s">
        <v>470</v>
      </c>
      <c r="D4318">
        <v>33401</v>
      </c>
      <c r="E4318" t="s">
        <v>122</v>
      </c>
      <c r="F4318" t="s">
        <v>159</v>
      </c>
      <c r="G4318" t="s">
        <v>160</v>
      </c>
      <c r="H4318" t="s">
        <v>143</v>
      </c>
      <c r="I4318" t="s">
        <v>124</v>
      </c>
      <c r="J4318" t="s">
        <v>125</v>
      </c>
      <c r="K4318" t="s">
        <v>1943</v>
      </c>
      <c r="N4318" t="s">
        <v>1968</v>
      </c>
      <c r="O4318" t="s">
        <v>1840</v>
      </c>
      <c r="P4318" t="s">
        <v>472</v>
      </c>
      <c r="Q4318" t="s">
        <v>345</v>
      </c>
      <c r="R4318" t="s">
        <v>131</v>
      </c>
      <c r="S4318" t="s">
        <v>164</v>
      </c>
      <c r="T4318" t="s">
        <v>165</v>
      </c>
      <c r="U4318" t="s">
        <v>151</v>
      </c>
      <c r="V4318" t="s">
        <v>135</v>
      </c>
      <c r="W4318" t="s">
        <v>136</v>
      </c>
      <c r="X4318" t="s">
        <v>1945</v>
      </c>
      <c r="Y4318" s="94">
        <v>0</v>
      </c>
      <c r="Z4318" s="94">
        <v>0</v>
      </c>
      <c r="AA4318" s="94">
        <v>20000</v>
      </c>
      <c r="AB4318" s="94">
        <v>20000</v>
      </c>
      <c r="AC4318">
        <f t="shared" si="134"/>
        <v>3000</v>
      </c>
      <c r="AD4318" t="str">
        <f t="shared" si="135"/>
        <v>308</v>
      </c>
    </row>
    <row r="4319" spans="1:30" hidden="1" x14ac:dyDescent="0.25">
      <c r="A4319" t="s">
        <v>1967</v>
      </c>
      <c r="B4319" t="s">
        <v>1836</v>
      </c>
      <c r="C4319" t="s">
        <v>470</v>
      </c>
      <c r="D4319">
        <v>33801</v>
      </c>
      <c r="E4319" t="s">
        <v>122</v>
      </c>
      <c r="F4319" t="s">
        <v>159</v>
      </c>
      <c r="G4319" t="s">
        <v>160</v>
      </c>
      <c r="H4319" t="s">
        <v>143</v>
      </c>
      <c r="I4319" t="s">
        <v>124</v>
      </c>
      <c r="J4319" t="s">
        <v>125</v>
      </c>
      <c r="K4319" t="s">
        <v>1943</v>
      </c>
      <c r="N4319" t="s">
        <v>1968</v>
      </c>
      <c r="O4319" t="s">
        <v>1840</v>
      </c>
      <c r="P4319" t="s">
        <v>472</v>
      </c>
      <c r="Q4319" t="s">
        <v>513</v>
      </c>
      <c r="R4319" t="s">
        <v>131</v>
      </c>
      <c r="S4319" t="s">
        <v>164</v>
      </c>
      <c r="T4319" t="s">
        <v>165</v>
      </c>
      <c r="U4319" t="s">
        <v>151</v>
      </c>
      <c r="V4319" t="s">
        <v>135</v>
      </c>
      <c r="W4319" t="s">
        <v>136</v>
      </c>
      <c r="X4319" t="s">
        <v>1945</v>
      </c>
      <c r="Y4319" s="94">
        <v>0</v>
      </c>
      <c r="Z4319" s="94">
        <v>0</v>
      </c>
      <c r="AA4319" s="94">
        <v>62500</v>
      </c>
      <c r="AB4319" s="94">
        <v>62500</v>
      </c>
      <c r="AC4319">
        <f t="shared" si="134"/>
        <v>3000</v>
      </c>
      <c r="AD4319" t="str">
        <f t="shared" si="135"/>
        <v>308</v>
      </c>
    </row>
    <row r="4320" spans="1:30" hidden="1" x14ac:dyDescent="0.25">
      <c r="A4320" t="s">
        <v>1967</v>
      </c>
      <c r="B4320" t="s">
        <v>1836</v>
      </c>
      <c r="C4320" t="s">
        <v>470</v>
      </c>
      <c r="D4320">
        <v>33906</v>
      </c>
      <c r="E4320" t="s">
        <v>122</v>
      </c>
      <c r="F4320" t="s">
        <v>159</v>
      </c>
      <c r="G4320" t="s">
        <v>160</v>
      </c>
      <c r="H4320" t="s">
        <v>143</v>
      </c>
      <c r="I4320" t="s">
        <v>124</v>
      </c>
      <c r="J4320" t="s">
        <v>125</v>
      </c>
      <c r="K4320" t="s">
        <v>1943</v>
      </c>
      <c r="N4320" t="s">
        <v>1968</v>
      </c>
      <c r="O4320" t="s">
        <v>1840</v>
      </c>
      <c r="P4320" t="s">
        <v>472</v>
      </c>
      <c r="Q4320" t="s">
        <v>1613</v>
      </c>
      <c r="R4320" t="s">
        <v>131</v>
      </c>
      <c r="S4320" t="s">
        <v>164</v>
      </c>
      <c r="T4320" t="s">
        <v>165</v>
      </c>
      <c r="U4320" t="s">
        <v>151</v>
      </c>
      <c r="V4320" t="s">
        <v>135</v>
      </c>
      <c r="W4320" t="s">
        <v>136</v>
      </c>
      <c r="X4320" t="s">
        <v>1945</v>
      </c>
      <c r="Y4320" s="94">
        <v>0</v>
      </c>
      <c r="Z4320" s="94">
        <v>0</v>
      </c>
      <c r="AA4320" s="94">
        <v>20000</v>
      </c>
      <c r="AB4320" s="94">
        <v>20000</v>
      </c>
      <c r="AC4320">
        <f t="shared" si="134"/>
        <v>3000</v>
      </c>
      <c r="AD4320" t="str">
        <f t="shared" si="135"/>
        <v>308</v>
      </c>
    </row>
    <row r="4321" spans="1:30" hidden="1" x14ac:dyDescent="0.25">
      <c r="A4321" t="s">
        <v>1967</v>
      </c>
      <c r="B4321" t="s">
        <v>1836</v>
      </c>
      <c r="C4321" t="s">
        <v>470</v>
      </c>
      <c r="D4321">
        <v>35101</v>
      </c>
      <c r="E4321" t="s">
        <v>122</v>
      </c>
      <c r="F4321" t="s">
        <v>159</v>
      </c>
      <c r="G4321" t="s">
        <v>160</v>
      </c>
      <c r="H4321" t="s">
        <v>143</v>
      </c>
      <c r="I4321" t="s">
        <v>124</v>
      </c>
      <c r="J4321" t="s">
        <v>125</v>
      </c>
      <c r="K4321" t="s">
        <v>1943</v>
      </c>
      <c r="N4321" t="s">
        <v>1968</v>
      </c>
      <c r="O4321" t="s">
        <v>1840</v>
      </c>
      <c r="P4321" t="s">
        <v>472</v>
      </c>
      <c r="Q4321" t="s">
        <v>265</v>
      </c>
      <c r="R4321" t="s">
        <v>131</v>
      </c>
      <c r="S4321" t="s">
        <v>164</v>
      </c>
      <c r="T4321" t="s">
        <v>165</v>
      </c>
      <c r="U4321" t="s">
        <v>151</v>
      </c>
      <c r="V4321" t="s">
        <v>135</v>
      </c>
      <c r="W4321" t="s">
        <v>136</v>
      </c>
      <c r="X4321" t="s">
        <v>1945</v>
      </c>
      <c r="Y4321" s="94">
        <v>0</v>
      </c>
      <c r="Z4321" s="94">
        <v>0</v>
      </c>
      <c r="AA4321" s="94">
        <v>125000</v>
      </c>
      <c r="AB4321" s="94">
        <v>125000</v>
      </c>
      <c r="AC4321">
        <f t="shared" si="134"/>
        <v>3000</v>
      </c>
      <c r="AD4321" t="str">
        <f t="shared" si="135"/>
        <v>308</v>
      </c>
    </row>
    <row r="4322" spans="1:30" hidden="1" x14ac:dyDescent="0.25">
      <c r="A4322" t="s">
        <v>1967</v>
      </c>
      <c r="B4322" t="s">
        <v>1836</v>
      </c>
      <c r="C4322" t="s">
        <v>470</v>
      </c>
      <c r="D4322">
        <v>35301</v>
      </c>
      <c r="E4322" t="s">
        <v>122</v>
      </c>
      <c r="F4322" t="s">
        <v>159</v>
      </c>
      <c r="G4322" t="s">
        <v>160</v>
      </c>
      <c r="H4322" t="s">
        <v>143</v>
      </c>
      <c r="I4322" t="s">
        <v>124</v>
      </c>
      <c r="J4322" t="s">
        <v>125</v>
      </c>
      <c r="K4322" t="s">
        <v>1943</v>
      </c>
      <c r="N4322" t="s">
        <v>1968</v>
      </c>
      <c r="O4322" t="s">
        <v>1840</v>
      </c>
      <c r="P4322" t="s">
        <v>472</v>
      </c>
      <c r="Q4322" t="s">
        <v>271</v>
      </c>
      <c r="R4322" t="s">
        <v>131</v>
      </c>
      <c r="S4322" t="s">
        <v>164</v>
      </c>
      <c r="T4322" t="s">
        <v>165</v>
      </c>
      <c r="U4322" t="s">
        <v>151</v>
      </c>
      <c r="V4322" t="s">
        <v>135</v>
      </c>
      <c r="W4322" t="s">
        <v>136</v>
      </c>
      <c r="X4322" t="s">
        <v>1945</v>
      </c>
      <c r="Y4322" s="94">
        <v>0</v>
      </c>
      <c r="Z4322" s="94">
        <v>0</v>
      </c>
      <c r="AA4322" s="94">
        <v>25000</v>
      </c>
      <c r="AB4322" s="94">
        <v>25000</v>
      </c>
      <c r="AC4322">
        <f t="shared" si="134"/>
        <v>3000</v>
      </c>
      <c r="AD4322" t="str">
        <f t="shared" si="135"/>
        <v>308</v>
      </c>
    </row>
    <row r="4323" spans="1:30" hidden="1" x14ac:dyDescent="0.25">
      <c r="A4323" t="s">
        <v>1967</v>
      </c>
      <c r="B4323" t="s">
        <v>1836</v>
      </c>
      <c r="C4323" t="s">
        <v>470</v>
      </c>
      <c r="D4323">
        <v>35801</v>
      </c>
      <c r="E4323" t="s">
        <v>122</v>
      </c>
      <c r="F4323" t="s">
        <v>159</v>
      </c>
      <c r="G4323" t="s">
        <v>160</v>
      </c>
      <c r="H4323" t="s">
        <v>143</v>
      </c>
      <c r="I4323" t="s">
        <v>124</v>
      </c>
      <c r="J4323" t="s">
        <v>125</v>
      </c>
      <c r="K4323" t="s">
        <v>1943</v>
      </c>
      <c r="N4323" t="s">
        <v>1968</v>
      </c>
      <c r="O4323" t="s">
        <v>1840</v>
      </c>
      <c r="P4323" t="s">
        <v>472</v>
      </c>
      <c r="Q4323" t="s">
        <v>279</v>
      </c>
      <c r="R4323" t="s">
        <v>131</v>
      </c>
      <c r="S4323" t="s">
        <v>164</v>
      </c>
      <c r="T4323" t="s">
        <v>165</v>
      </c>
      <c r="U4323" t="s">
        <v>151</v>
      </c>
      <c r="V4323" t="s">
        <v>135</v>
      </c>
      <c r="W4323" t="s">
        <v>136</v>
      </c>
      <c r="X4323" t="s">
        <v>1945</v>
      </c>
      <c r="Y4323" s="94">
        <v>0</v>
      </c>
      <c r="Z4323" s="94">
        <v>0</v>
      </c>
      <c r="AA4323" s="94">
        <v>91000</v>
      </c>
      <c r="AB4323" s="94">
        <v>91000</v>
      </c>
      <c r="AC4323">
        <f t="shared" si="134"/>
        <v>3000</v>
      </c>
      <c r="AD4323" t="str">
        <f t="shared" si="135"/>
        <v>308</v>
      </c>
    </row>
    <row r="4324" spans="1:30" hidden="1" x14ac:dyDescent="0.25">
      <c r="A4324" t="s">
        <v>1967</v>
      </c>
      <c r="B4324" t="s">
        <v>1836</v>
      </c>
      <c r="C4324" t="s">
        <v>470</v>
      </c>
      <c r="D4324">
        <v>35901</v>
      </c>
      <c r="E4324" t="s">
        <v>122</v>
      </c>
      <c r="F4324" t="s">
        <v>159</v>
      </c>
      <c r="G4324" t="s">
        <v>160</v>
      </c>
      <c r="H4324" t="s">
        <v>143</v>
      </c>
      <c r="I4324" t="s">
        <v>124</v>
      </c>
      <c r="J4324" t="s">
        <v>125</v>
      </c>
      <c r="K4324" t="s">
        <v>1943</v>
      </c>
      <c r="N4324" t="s">
        <v>1968</v>
      </c>
      <c r="O4324" t="s">
        <v>1840</v>
      </c>
      <c r="P4324" t="s">
        <v>472</v>
      </c>
      <c r="Q4324" t="s">
        <v>281</v>
      </c>
      <c r="R4324" t="s">
        <v>131</v>
      </c>
      <c r="S4324" t="s">
        <v>164</v>
      </c>
      <c r="T4324" t="s">
        <v>165</v>
      </c>
      <c r="U4324" t="s">
        <v>151</v>
      </c>
      <c r="V4324" t="s">
        <v>135</v>
      </c>
      <c r="W4324" t="s">
        <v>136</v>
      </c>
      <c r="X4324" t="s">
        <v>1945</v>
      </c>
      <c r="Y4324" s="94">
        <v>0</v>
      </c>
      <c r="Z4324" s="94">
        <v>0</v>
      </c>
      <c r="AA4324" s="94">
        <v>20000</v>
      </c>
      <c r="AB4324" s="94">
        <v>20000</v>
      </c>
      <c r="AC4324">
        <f t="shared" si="134"/>
        <v>3000</v>
      </c>
      <c r="AD4324" t="str">
        <f t="shared" si="135"/>
        <v>308</v>
      </c>
    </row>
    <row r="4325" spans="1:30" hidden="1" x14ac:dyDescent="0.25">
      <c r="A4325" t="s">
        <v>1967</v>
      </c>
      <c r="B4325" t="s">
        <v>1836</v>
      </c>
      <c r="C4325" t="s">
        <v>470</v>
      </c>
      <c r="D4325">
        <v>36101</v>
      </c>
      <c r="E4325" t="s">
        <v>122</v>
      </c>
      <c r="F4325" t="s">
        <v>159</v>
      </c>
      <c r="G4325" t="s">
        <v>160</v>
      </c>
      <c r="H4325" t="s">
        <v>143</v>
      </c>
      <c r="I4325" t="s">
        <v>124</v>
      </c>
      <c r="J4325" t="s">
        <v>125</v>
      </c>
      <c r="K4325" t="s">
        <v>1943</v>
      </c>
      <c r="N4325" t="s">
        <v>1968</v>
      </c>
      <c r="O4325" t="s">
        <v>1840</v>
      </c>
      <c r="P4325" t="s">
        <v>472</v>
      </c>
      <c r="Q4325" t="s">
        <v>499</v>
      </c>
      <c r="R4325" t="s">
        <v>131</v>
      </c>
      <c r="S4325" t="s">
        <v>164</v>
      </c>
      <c r="T4325" t="s">
        <v>165</v>
      </c>
      <c r="U4325" t="s">
        <v>151</v>
      </c>
      <c r="V4325" t="s">
        <v>135</v>
      </c>
      <c r="W4325" t="s">
        <v>136</v>
      </c>
      <c r="X4325" t="s">
        <v>1945</v>
      </c>
      <c r="Y4325" s="94">
        <v>0</v>
      </c>
      <c r="Z4325" s="94">
        <v>0</v>
      </c>
      <c r="AA4325" s="94">
        <v>80000</v>
      </c>
      <c r="AB4325" s="94">
        <v>80000</v>
      </c>
      <c r="AC4325">
        <f t="shared" si="134"/>
        <v>3000</v>
      </c>
      <c r="AD4325" t="str">
        <f t="shared" si="135"/>
        <v>308</v>
      </c>
    </row>
    <row r="4326" spans="1:30" hidden="1" x14ac:dyDescent="0.25">
      <c r="A4326" t="s">
        <v>1967</v>
      </c>
      <c r="B4326" t="s">
        <v>1836</v>
      </c>
      <c r="C4326" t="s">
        <v>470</v>
      </c>
      <c r="D4326">
        <v>36301</v>
      </c>
      <c r="E4326" t="s">
        <v>122</v>
      </c>
      <c r="F4326" t="s">
        <v>159</v>
      </c>
      <c r="G4326" t="s">
        <v>160</v>
      </c>
      <c r="H4326" t="s">
        <v>143</v>
      </c>
      <c r="I4326" t="s">
        <v>124</v>
      </c>
      <c r="J4326" t="s">
        <v>125</v>
      </c>
      <c r="K4326" t="s">
        <v>1943</v>
      </c>
      <c r="N4326" t="s">
        <v>1968</v>
      </c>
      <c r="O4326" t="s">
        <v>1840</v>
      </c>
      <c r="P4326" t="s">
        <v>472</v>
      </c>
      <c r="Q4326" t="s">
        <v>1947</v>
      </c>
      <c r="R4326" t="s">
        <v>131</v>
      </c>
      <c r="S4326" t="s">
        <v>164</v>
      </c>
      <c r="T4326" t="s">
        <v>165</v>
      </c>
      <c r="U4326" t="s">
        <v>151</v>
      </c>
      <c r="V4326" t="s">
        <v>135</v>
      </c>
      <c r="W4326" t="s">
        <v>136</v>
      </c>
      <c r="X4326" t="s">
        <v>1945</v>
      </c>
      <c r="Y4326" s="94">
        <v>0</v>
      </c>
      <c r="Z4326" s="94">
        <v>0</v>
      </c>
      <c r="AA4326" s="94">
        <v>10000</v>
      </c>
      <c r="AB4326" s="94">
        <v>10000</v>
      </c>
      <c r="AC4326">
        <f t="shared" si="134"/>
        <v>3000</v>
      </c>
      <c r="AD4326" t="str">
        <f t="shared" si="135"/>
        <v>308</v>
      </c>
    </row>
    <row r="4327" spans="1:30" hidden="1" x14ac:dyDescent="0.25">
      <c r="A4327" t="s">
        <v>1967</v>
      </c>
      <c r="B4327" t="s">
        <v>1836</v>
      </c>
      <c r="C4327" t="s">
        <v>470</v>
      </c>
      <c r="D4327">
        <v>36501</v>
      </c>
      <c r="E4327" t="s">
        <v>122</v>
      </c>
      <c r="F4327" t="s">
        <v>159</v>
      </c>
      <c r="G4327" t="s">
        <v>160</v>
      </c>
      <c r="H4327" t="s">
        <v>143</v>
      </c>
      <c r="I4327" t="s">
        <v>124</v>
      </c>
      <c r="J4327" t="s">
        <v>125</v>
      </c>
      <c r="K4327" t="s">
        <v>1943</v>
      </c>
      <c r="N4327" t="s">
        <v>1968</v>
      </c>
      <c r="O4327" t="s">
        <v>1840</v>
      </c>
      <c r="P4327" t="s">
        <v>472</v>
      </c>
      <c r="Q4327" t="s">
        <v>1265</v>
      </c>
      <c r="R4327" t="s">
        <v>131</v>
      </c>
      <c r="S4327" t="s">
        <v>164</v>
      </c>
      <c r="T4327" t="s">
        <v>165</v>
      </c>
      <c r="U4327" t="s">
        <v>151</v>
      </c>
      <c r="V4327" t="s">
        <v>135</v>
      </c>
      <c r="W4327" t="s">
        <v>136</v>
      </c>
      <c r="X4327" t="s">
        <v>1945</v>
      </c>
      <c r="Y4327" s="94">
        <v>0</v>
      </c>
      <c r="Z4327" s="94">
        <v>0</v>
      </c>
      <c r="AA4327" s="94">
        <v>13750</v>
      </c>
      <c r="AB4327" s="94">
        <v>13750</v>
      </c>
      <c r="AC4327">
        <f t="shared" si="134"/>
        <v>3000</v>
      </c>
      <c r="AD4327" t="str">
        <f t="shared" si="135"/>
        <v>308</v>
      </c>
    </row>
    <row r="4328" spans="1:30" hidden="1" x14ac:dyDescent="0.25">
      <c r="A4328" t="s">
        <v>1967</v>
      </c>
      <c r="B4328" t="s">
        <v>1836</v>
      </c>
      <c r="C4328" t="s">
        <v>470</v>
      </c>
      <c r="D4328">
        <v>37101</v>
      </c>
      <c r="E4328" t="s">
        <v>122</v>
      </c>
      <c r="F4328" t="s">
        <v>159</v>
      </c>
      <c r="G4328" t="s">
        <v>160</v>
      </c>
      <c r="H4328" t="s">
        <v>143</v>
      </c>
      <c r="I4328" t="s">
        <v>124</v>
      </c>
      <c r="J4328" t="s">
        <v>125</v>
      </c>
      <c r="K4328" t="s">
        <v>1943</v>
      </c>
      <c r="N4328" t="s">
        <v>1968</v>
      </c>
      <c r="O4328" t="s">
        <v>1840</v>
      </c>
      <c r="P4328" t="s">
        <v>472</v>
      </c>
      <c r="Q4328" t="s">
        <v>173</v>
      </c>
      <c r="R4328" t="s">
        <v>131</v>
      </c>
      <c r="S4328" t="s">
        <v>164</v>
      </c>
      <c r="T4328" t="s">
        <v>165</v>
      </c>
      <c r="U4328" t="s">
        <v>151</v>
      </c>
      <c r="V4328" t="s">
        <v>135</v>
      </c>
      <c r="W4328" t="s">
        <v>136</v>
      </c>
      <c r="X4328" t="s">
        <v>1945</v>
      </c>
      <c r="Y4328" s="94">
        <v>0</v>
      </c>
      <c r="Z4328" s="94">
        <v>0</v>
      </c>
      <c r="AA4328" s="94">
        <v>39250</v>
      </c>
      <c r="AB4328" s="94">
        <v>39250</v>
      </c>
      <c r="AC4328">
        <f t="shared" si="134"/>
        <v>3000</v>
      </c>
      <c r="AD4328" t="str">
        <f t="shared" si="135"/>
        <v>308</v>
      </c>
    </row>
    <row r="4329" spans="1:30" hidden="1" x14ac:dyDescent="0.25">
      <c r="A4329" t="s">
        <v>1967</v>
      </c>
      <c r="B4329" t="s">
        <v>1836</v>
      </c>
      <c r="C4329" t="s">
        <v>470</v>
      </c>
      <c r="D4329">
        <v>37501</v>
      </c>
      <c r="E4329" t="s">
        <v>122</v>
      </c>
      <c r="F4329" t="s">
        <v>159</v>
      </c>
      <c r="G4329" t="s">
        <v>160</v>
      </c>
      <c r="H4329" t="s">
        <v>143</v>
      </c>
      <c r="I4329" t="s">
        <v>124</v>
      </c>
      <c r="J4329" t="s">
        <v>125</v>
      </c>
      <c r="K4329" t="s">
        <v>1943</v>
      </c>
      <c r="N4329" t="s">
        <v>1968</v>
      </c>
      <c r="O4329" t="s">
        <v>1840</v>
      </c>
      <c r="P4329" t="s">
        <v>472</v>
      </c>
      <c r="Q4329" t="s">
        <v>175</v>
      </c>
      <c r="R4329" t="s">
        <v>131</v>
      </c>
      <c r="S4329" t="s">
        <v>164</v>
      </c>
      <c r="T4329" t="s">
        <v>165</v>
      </c>
      <c r="U4329" t="s">
        <v>151</v>
      </c>
      <c r="V4329" t="s">
        <v>135</v>
      </c>
      <c r="W4329" t="s">
        <v>136</v>
      </c>
      <c r="X4329" t="s">
        <v>1945</v>
      </c>
      <c r="Y4329" s="94">
        <v>0</v>
      </c>
      <c r="Z4329" s="94">
        <v>0</v>
      </c>
      <c r="AA4329" s="94">
        <v>12500</v>
      </c>
      <c r="AB4329" s="94">
        <v>12500</v>
      </c>
      <c r="AC4329">
        <f t="shared" si="134"/>
        <v>3000</v>
      </c>
      <c r="AD4329" t="str">
        <f t="shared" si="135"/>
        <v>308</v>
      </c>
    </row>
    <row r="4330" spans="1:30" hidden="1" x14ac:dyDescent="0.25">
      <c r="A4330" t="s">
        <v>1969</v>
      </c>
      <c r="B4330" t="s">
        <v>597</v>
      </c>
      <c r="C4330" t="s">
        <v>470</v>
      </c>
      <c r="D4330" t="s">
        <v>813</v>
      </c>
      <c r="E4330" t="s">
        <v>122</v>
      </c>
      <c r="F4330" t="s">
        <v>159</v>
      </c>
      <c r="G4330" t="s">
        <v>160</v>
      </c>
      <c r="H4330">
        <v>19</v>
      </c>
      <c r="I4330" t="s">
        <v>124</v>
      </c>
      <c r="J4330" t="s">
        <v>125</v>
      </c>
      <c r="K4330" t="s">
        <v>1970</v>
      </c>
      <c r="N4330" t="s">
        <v>1971</v>
      </c>
      <c r="O4330" t="s">
        <v>601</v>
      </c>
      <c r="P4330" t="s">
        <v>472</v>
      </c>
      <c r="Q4330" t="s">
        <v>809</v>
      </c>
      <c r="R4330" t="s">
        <v>131</v>
      </c>
      <c r="S4330" t="s">
        <v>164</v>
      </c>
      <c r="T4330" t="s">
        <v>165</v>
      </c>
      <c r="U4330" t="s">
        <v>134</v>
      </c>
      <c r="V4330" t="s">
        <v>135</v>
      </c>
      <c r="W4330" t="s">
        <v>136</v>
      </c>
      <c r="X4330" t="s">
        <v>1971</v>
      </c>
      <c r="Y4330" s="94">
        <v>0</v>
      </c>
      <c r="Z4330" s="94">
        <v>3800000</v>
      </c>
      <c r="AA4330" s="94">
        <v>3914000</v>
      </c>
      <c r="AB4330" s="94">
        <v>3914000</v>
      </c>
      <c r="AC4330">
        <f t="shared" si="134"/>
        <v>7000</v>
      </c>
      <c r="AD4330" t="str">
        <f t="shared" si="135"/>
        <v>308</v>
      </c>
    </row>
    <row r="4331" spans="1:30" hidden="1" x14ac:dyDescent="0.25">
      <c r="A4331" s="97" t="s">
        <v>1972</v>
      </c>
      <c r="B4331" s="97" t="s">
        <v>1857</v>
      </c>
      <c r="C4331" s="97" t="s">
        <v>140</v>
      </c>
      <c r="D4331" s="97" t="s">
        <v>141</v>
      </c>
      <c r="E4331" s="97" t="s">
        <v>122</v>
      </c>
      <c r="F4331" s="98">
        <v>15</v>
      </c>
      <c r="G4331" s="98" t="s">
        <v>142</v>
      </c>
      <c r="H4331" s="97" t="s">
        <v>143</v>
      </c>
      <c r="I4331" s="97" t="s">
        <v>124</v>
      </c>
      <c r="J4331" s="97" t="s">
        <v>125</v>
      </c>
      <c r="K4331" s="97" t="s">
        <v>1973</v>
      </c>
      <c r="L4331" s="97"/>
      <c r="M4331" s="97"/>
      <c r="N4331" s="97" t="s">
        <v>1974</v>
      </c>
      <c r="O4331" s="97" t="s">
        <v>1859</v>
      </c>
      <c r="P4331" s="97" t="s">
        <v>147</v>
      </c>
      <c r="Q4331" s="97" t="s">
        <v>148</v>
      </c>
      <c r="R4331" s="97" t="s">
        <v>131</v>
      </c>
      <c r="S4331" s="97" t="s">
        <v>149</v>
      </c>
      <c r="T4331" s="97" t="s">
        <v>150</v>
      </c>
      <c r="U4331" s="97" t="s">
        <v>151</v>
      </c>
      <c r="V4331" s="97" t="s">
        <v>135</v>
      </c>
      <c r="W4331" s="97" t="s">
        <v>136</v>
      </c>
      <c r="X4331" s="97"/>
      <c r="Y4331" s="99"/>
      <c r="Z4331" s="99"/>
      <c r="AA4331" s="99">
        <v>6816492</v>
      </c>
      <c r="AB4331" s="99">
        <v>6816492</v>
      </c>
      <c r="AC4331">
        <f t="shared" si="134"/>
        <v>1000</v>
      </c>
      <c r="AD4331" t="str">
        <f t="shared" si="135"/>
        <v>309</v>
      </c>
    </row>
    <row r="4332" spans="1:30" hidden="1" x14ac:dyDescent="0.25">
      <c r="A4332" s="97" t="s">
        <v>1972</v>
      </c>
      <c r="B4332" s="97" t="s">
        <v>1857</v>
      </c>
      <c r="C4332" s="97" t="s">
        <v>140</v>
      </c>
      <c r="D4332" s="97">
        <v>13201</v>
      </c>
      <c r="E4332" s="97" t="s">
        <v>122</v>
      </c>
      <c r="F4332" s="98">
        <v>15</v>
      </c>
      <c r="G4332" s="98" t="s">
        <v>142</v>
      </c>
      <c r="H4332" s="97">
        <v>19</v>
      </c>
      <c r="I4332" s="97" t="s">
        <v>124</v>
      </c>
      <c r="J4332" s="97" t="s">
        <v>125</v>
      </c>
      <c r="K4332" s="97" t="s">
        <v>1973</v>
      </c>
      <c r="L4332" s="97"/>
      <c r="M4332" s="97"/>
      <c r="N4332" s="97" t="s">
        <v>1974</v>
      </c>
      <c r="O4332" s="97" t="s">
        <v>1859</v>
      </c>
      <c r="P4332" s="97" t="s">
        <v>147</v>
      </c>
      <c r="Q4332" s="97" t="s">
        <v>152</v>
      </c>
      <c r="R4332" s="97" t="s">
        <v>131</v>
      </c>
      <c r="S4332" s="97" t="s">
        <v>149</v>
      </c>
      <c r="T4332" s="97" t="s">
        <v>150</v>
      </c>
      <c r="U4332" s="97" t="s">
        <v>134</v>
      </c>
      <c r="V4332" s="97" t="s">
        <v>135</v>
      </c>
      <c r="W4332" s="97" t="s">
        <v>136</v>
      </c>
      <c r="X4332" s="97"/>
      <c r="Y4332" s="99"/>
      <c r="Z4332" s="99"/>
      <c r="AA4332" s="99">
        <v>284020.5</v>
      </c>
      <c r="AB4332" s="99">
        <v>284020.5</v>
      </c>
      <c r="AC4332">
        <f t="shared" si="134"/>
        <v>1000</v>
      </c>
      <c r="AD4332" t="str">
        <f t="shared" si="135"/>
        <v>309</v>
      </c>
    </row>
    <row r="4333" spans="1:30" hidden="1" x14ac:dyDescent="0.25">
      <c r="A4333" s="97" t="s">
        <v>1972</v>
      </c>
      <c r="B4333" s="97" t="s">
        <v>1857</v>
      </c>
      <c r="C4333" s="97" t="s">
        <v>140</v>
      </c>
      <c r="D4333" s="97">
        <v>13203</v>
      </c>
      <c r="E4333" s="97" t="s">
        <v>122</v>
      </c>
      <c r="F4333" s="98">
        <v>15</v>
      </c>
      <c r="G4333" s="98" t="s">
        <v>142</v>
      </c>
      <c r="H4333" s="97">
        <v>19</v>
      </c>
      <c r="I4333" s="97" t="s">
        <v>124</v>
      </c>
      <c r="J4333" s="97" t="s">
        <v>125</v>
      </c>
      <c r="K4333" s="97" t="s">
        <v>1973</v>
      </c>
      <c r="L4333" s="97"/>
      <c r="M4333" s="97"/>
      <c r="N4333" s="97" t="s">
        <v>1974</v>
      </c>
      <c r="O4333" s="97" t="s">
        <v>1859</v>
      </c>
      <c r="P4333" s="97" t="s">
        <v>147</v>
      </c>
      <c r="Q4333" s="97" t="s">
        <v>153</v>
      </c>
      <c r="R4333" s="97" t="s">
        <v>131</v>
      </c>
      <c r="S4333" s="97" t="s">
        <v>149</v>
      </c>
      <c r="T4333" s="97" t="s">
        <v>150</v>
      </c>
      <c r="U4333" s="97" t="s">
        <v>134</v>
      </c>
      <c r="V4333" s="97" t="s">
        <v>135</v>
      </c>
      <c r="W4333" s="97" t="s">
        <v>136</v>
      </c>
      <c r="X4333" s="97"/>
      <c r="Y4333" s="99"/>
      <c r="Z4333" s="99"/>
      <c r="AA4333" s="99">
        <v>1136082</v>
      </c>
      <c r="AB4333" s="99">
        <v>1136082</v>
      </c>
      <c r="AC4333">
        <f t="shared" si="134"/>
        <v>1000</v>
      </c>
      <c r="AD4333" t="str">
        <f t="shared" si="135"/>
        <v>309</v>
      </c>
    </row>
    <row r="4334" spans="1:30" hidden="1" x14ac:dyDescent="0.25">
      <c r="A4334" s="97" t="s">
        <v>1972</v>
      </c>
      <c r="B4334" s="97" t="s">
        <v>1857</v>
      </c>
      <c r="C4334" s="97" t="s">
        <v>140</v>
      </c>
      <c r="D4334" s="97">
        <v>14101</v>
      </c>
      <c r="E4334" s="97" t="s">
        <v>122</v>
      </c>
      <c r="F4334" s="98">
        <v>15</v>
      </c>
      <c r="G4334" s="98" t="s">
        <v>142</v>
      </c>
      <c r="H4334" s="97">
        <v>19</v>
      </c>
      <c r="I4334" s="97" t="s">
        <v>124</v>
      </c>
      <c r="J4334" s="97" t="s">
        <v>125</v>
      </c>
      <c r="K4334" s="97" t="s">
        <v>1973</v>
      </c>
      <c r="L4334" s="97"/>
      <c r="M4334" s="97"/>
      <c r="N4334" s="97" t="s">
        <v>1974</v>
      </c>
      <c r="O4334" s="97" t="s">
        <v>1859</v>
      </c>
      <c r="P4334" s="97" t="s">
        <v>147</v>
      </c>
      <c r="Q4334" s="97" t="s">
        <v>154</v>
      </c>
      <c r="R4334" s="97" t="s">
        <v>131</v>
      </c>
      <c r="S4334" s="97" t="s">
        <v>149</v>
      </c>
      <c r="T4334" s="97" t="s">
        <v>150</v>
      </c>
      <c r="U4334" s="97" t="s">
        <v>134</v>
      </c>
      <c r="V4334" s="97" t="s">
        <v>135</v>
      </c>
      <c r="W4334" s="97" t="s">
        <v>136</v>
      </c>
      <c r="X4334" s="97"/>
      <c r="Y4334" s="99"/>
      <c r="Z4334" s="99"/>
      <c r="AA4334" s="99">
        <v>374907.06</v>
      </c>
      <c r="AB4334" s="99">
        <v>374907.06</v>
      </c>
      <c r="AC4334">
        <f t="shared" si="134"/>
        <v>1000</v>
      </c>
      <c r="AD4334" t="str">
        <f t="shared" si="135"/>
        <v>309</v>
      </c>
    </row>
    <row r="4335" spans="1:30" hidden="1" x14ac:dyDescent="0.25">
      <c r="A4335" s="97" t="s">
        <v>1972</v>
      </c>
      <c r="B4335" s="97" t="s">
        <v>1857</v>
      </c>
      <c r="C4335" s="97" t="s">
        <v>140</v>
      </c>
      <c r="D4335" s="97">
        <v>14103</v>
      </c>
      <c r="E4335" s="97" t="s">
        <v>122</v>
      </c>
      <c r="F4335" s="98">
        <v>15</v>
      </c>
      <c r="G4335" s="98" t="s">
        <v>142</v>
      </c>
      <c r="H4335" s="97">
        <v>19</v>
      </c>
      <c r="I4335" s="97" t="s">
        <v>124</v>
      </c>
      <c r="J4335" s="97" t="s">
        <v>125</v>
      </c>
      <c r="K4335" s="97" t="s">
        <v>1973</v>
      </c>
      <c r="L4335" s="97"/>
      <c r="M4335" s="97"/>
      <c r="N4335" s="97" t="s">
        <v>1974</v>
      </c>
      <c r="O4335" s="97" t="s">
        <v>1859</v>
      </c>
      <c r="P4335" s="97" t="s">
        <v>147</v>
      </c>
      <c r="Q4335" s="97" t="s">
        <v>155</v>
      </c>
      <c r="R4335" s="97" t="s">
        <v>131</v>
      </c>
      <c r="S4335" s="97" t="s">
        <v>149</v>
      </c>
      <c r="T4335" s="97" t="s">
        <v>150</v>
      </c>
      <c r="U4335" s="97" t="s">
        <v>134</v>
      </c>
      <c r="V4335" s="97" t="s">
        <v>135</v>
      </c>
      <c r="W4335" s="97" t="s">
        <v>136</v>
      </c>
      <c r="X4335" s="97"/>
      <c r="Y4335" s="99"/>
      <c r="Z4335" s="99"/>
      <c r="AA4335" s="99">
        <v>153371.07</v>
      </c>
      <c r="AB4335" s="99">
        <v>153371.07</v>
      </c>
      <c r="AC4335">
        <f t="shared" si="134"/>
        <v>1000</v>
      </c>
      <c r="AD4335" t="str">
        <f t="shared" si="135"/>
        <v>309</v>
      </c>
    </row>
    <row r="4336" spans="1:30" hidden="1" x14ac:dyDescent="0.25">
      <c r="A4336" s="97" t="s">
        <v>1972</v>
      </c>
      <c r="B4336" s="97" t="s">
        <v>1857</v>
      </c>
      <c r="C4336" s="97" t="s">
        <v>140</v>
      </c>
      <c r="D4336" s="97">
        <v>14201</v>
      </c>
      <c r="E4336" s="97" t="s">
        <v>122</v>
      </c>
      <c r="F4336" s="98">
        <v>15</v>
      </c>
      <c r="G4336" s="98" t="s">
        <v>142</v>
      </c>
      <c r="H4336" s="97">
        <v>19</v>
      </c>
      <c r="I4336" s="97" t="s">
        <v>124</v>
      </c>
      <c r="J4336" s="97" t="s">
        <v>125</v>
      </c>
      <c r="K4336" s="97" t="s">
        <v>1973</v>
      </c>
      <c r="L4336" s="97"/>
      <c r="M4336" s="97"/>
      <c r="N4336" s="97" t="s">
        <v>1974</v>
      </c>
      <c r="O4336" s="97" t="s">
        <v>1859</v>
      </c>
      <c r="P4336" s="97" t="s">
        <v>147</v>
      </c>
      <c r="Q4336" s="97" t="s">
        <v>156</v>
      </c>
      <c r="R4336" s="97" t="s">
        <v>131</v>
      </c>
      <c r="S4336" s="97" t="s">
        <v>149</v>
      </c>
      <c r="T4336" s="97" t="s">
        <v>150</v>
      </c>
      <c r="U4336" s="97" t="s">
        <v>134</v>
      </c>
      <c r="V4336" s="97" t="s">
        <v>135</v>
      </c>
      <c r="W4336" s="97" t="s">
        <v>136</v>
      </c>
      <c r="X4336" s="97"/>
      <c r="Y4336" s="99"/>
      <c r="Z4336" s="99"/>
      <c r="AA4336" s="99">
        <v>340824.60000000003</v>
      </c>
      <c r="AB4336" s="99">
        <v>340824.6</v>
      </c>
      <c r="AC4336">
        <f t="shared" si="134"/>
        <v>1000</v>
      </c>
      <c r="AD4336" t="str">
        <f t="shared" si="135"/>
        <v>309</v>
      </c>
    </row>
    <row r="4337" spans="1:30" hidden="1" x14ac:dyDescent="0.25">
      <c r="A4337" s="97" t="s">
        <v>1972</v>
      </c>
      <c r="B4337" s="97" t="s">
        <v>1857</v>
      </c>
      <c r="C4337" s="97" t="s">
        <v>140</v>
      </c>
      <c r="D4337" s="97">
        <v>14301</v>
      </c>
      <c r="E4337" s="97" t="s">
        <v>122</v>
      </c>
      <c r="F4337" s="98">
        <v>15</v>
      </c>
      <c r="G4337" s="98" t="s">
        <v>142</v>
      </c>
      <c r="H4337" s="97">
        <v>19</v>
      </c>
      <c r="I4337" s="97" t="s">
        <v>124</v>
      </c>
      <c r="J4337" s="97" t="s">
        <v>125</v>
      </c>
      <c r="K4337" s="97" t="s">
        <v>1973</v>
      </c>
      <c r="L4337" s="97"/>
      <c r="M4337" s="97"/>
      <c r="N4337" s="97" t="s">
        <v>1974</v>
      </c>
      <c r="O4337" s="97" t="s">
        <v>1859</v>
      </c>
      <c r="P4337" s="97" t="s">
        <v>147</v>
      </c>
      <c r="Q4337" s="97" t="s">
        <v>178</v>
      </c>
      <c r="R4337" s="97" t="s">
        <v>131</v>
      </c>
      <c r="S4337" s="97" t="s">
        <v>149</v>
      </c>
      <c r="T4337" s="97" t="s">
        <v>150</v>
      </c>
      <c r="U4337" s="97" t="s">
        <v>134</v>
      </c>
      <c r="V4337" s="97" t="s">
        <v>135</v>
      </c>
      <c r="W4337" s="97" t="s">
        <v>136</v>
      </c>
      <c r="X4337" s="97"/>
      <c r="Y4337" s="99"/>
      <c r="Z4337" s="99"/>
      <c r="AA4337" s="99">
        <v>408989.51999999996</v>
      </c>
      <c r="AB4337" s="99">
        <v>408989.52</v>
      </c>
      <c r="AC4337">
        <f t="shared" si="134"/>
        <v>1000</v>
      </c>
      <c r="AD4337" t="str">
        <f t="shared" si="135"/>
        <v>309</v>
      </c>
    </row>
    <row r="4338" spans="1:30" hidden="1" x14ac:dyDescent="0.25">
      <c r="A4338" t="s">
        <v>1972</v>
      </c>
      <c r="B4338" t="s">
        <v>1857</v>
      </c>
      <c r="C4338" t="s">
        <v>157</v>
      </c>
      <c r="D4338" t="s">
        <v>234</v>
      </c>
      <c r="E4338" t="s">
        <v>122</v>
      </c>
      <c r="F4338" t="s">
        <v>159</v>
      </c>
      <c r="G4338" t="s">
        <v>160</v>
      </c>
      <c r="H4338" t="s">
        <v>143</v>
      </c>
      <c r="I4338" t="s">
        <v>124</v>
      </c>
      <c r="J4338" t="s">
        <v>125</v>
      </c>
      <c r="K4338" t="s">
        <v>1975</v>
      </c>
      <c r="N4338" t="s">
        <v>1974</v>
      </c>
      <c r="O4338" t="s">
        <v>1859</v>
      </c>
      <c r="P4338" t="s">
        <v>162</v>
      </c>
      <c r="Q4338" t="s">
        <v>235</v>
      </c>
      <c r="R4338" t="s">
        <v>131</v>
      </c>
      <c r="S4338" t="s">
        <v>164</v>
      </c>
      <c r="T4338" t="s">
        <v>165</v>
      </c>
      <c r="U4338" t="s">
        <v>151</v>
      </c>
      <c r="V4338" t="s">
        <v>135</v>
      </c>
      <c r="W4338" t="s">
        <v>136</v>
      </c>
      <c r="X4338" t="s">
        <v>1976</v>
      </c>
      <c r="Y4338" s="94">
        <v>2835246.83</v>
      </c>
      <c r="Z4338" s="94">
        <v>3245610.88</v>
      </c>
      <c r="AA4338" s="94">
        <v>4361837.3874000004</v>
      </c>
      <c r="AB4338" s="94">
        <v>4361837.3899999997</v>
      </c>
      <c r="AC4338">
        <f t="shared" si="134"/>
        <v>3000</v>
      </c>
      <c r="AD4338" t="str">
        <f t="shared" si="135"/>
        <v>309</v>
      </c>
    </row>
    <row r="4339" spans="1:30" hidden="1" x14ac:dyDescent="0.25">
      <c r="A4339" t="s">
        <v>1972</v>
      </c>
      <c r="B4339" t="s">
        <v>1857</v>
      </c>
      <c r="C4339" t="s">
        <v>157</v>
      </c>
      <c r="D4339" t="s">
        <v>238</v>
      </c>
      <c r="E4339" t="s">
        <v>122</v>
      </c>
      <c r="F4339" t="s">
        <v>159</v>
      </c>
      <c r="G4339" t="s">
        <v>160</v>
      </c>
      <c r="H4339" t="s">
        <v>143</v>
      </c>
      <c r="I4339" t="s">
        <v>124</v>
      </c>
      <c r="J4339" t="s">
        <v>125</v>
      </c>
      <c r="K4339" t="s">
        <v>1975</v>
      </c>
      <c r="N4339" t="s">
        <v>1974</v>
      </c>
      <c r="O4339" t="s">
        <v>1859</v>
      </c>
      <c r="P4339" t="s">
        <v>162</v>
      </c>
      <c r="Q4339" t="s">
        <v>239</v>
      </c>
      <c r="R4339" t="s">
        <v>131</v>
      </c>
      <c r="S4339" t="s">
        <v>164</v>
      </c>
      <c r="T4339" t="s">
        <v>165</v>
      </c>
      <c r="U4339" t="s">
        <v>151</v>
      </c>
      <c r="V4339" t="s">
        <v>135</v>
      </c>
      <c r="W4339" t="s">
        <v>136</v>
      </c>
      <c r="X4339" t="s">
        <v>1976</v>
      </c>
      <c r="Y4339" s="94">
        <v>671209.78</v>
      </c>
      <c r="Z4339" s="94">
        <v>41440</v>
      </c>
      <c r="AA4339" s="94">
        <v>42683.200000000004</v>
      </c>
      <c r="AB4339" s="94">
        <v>42683.199999999997</v>
      </c>
      <c r="AC4339">
        <f t="shared" si="134"/>
        <v>3000</v>
      </c>
      <c r="AD4339" t="str">
        <f t="shared" si="135"/>
        <v>309</v>
      </c>
    </row>
    <row r="4340" spans="1:30" hidden="1" x14ac:dyDescent="0.25">
      <c r="A4340" t="s">
        <v>1972</v>
      </c>
      <c r="B4340" t="s">
        <v>1857</v>
      </c>
      <c r="C4340" t="s">
        <v>157</v>
      </c>
      <c r="D4340" t="s">
        <v>158</v>
      </c>
      <c r="E4340" t="s">
        <v>122</v>
      </c>
      <c r="F4340" t="s">
        <v>159</v>
      </c>
      <c r="G4340" t="s">
        <v>160</v>
      </c>
      <c r="H4340" t="s">
        <v>143</v>
      </c>
      <c r="I4340" t="s">
        <v>124</v>
      </c>
      <c r="J4340" t="s">
        <v>125</v>
      </c>
      <c r="K4340" t="s">
        <v>1975</v>
      </c>
      <c r="N4340" t="s">
        <v>1974</v>
      </c>
      <c r="O4340" t="s">
        <v>1859</v>
      </c>
      <c r="P4340" t="s">
        <v>162</v>
      </c>
      <c r="Q4340" t="s">
        <v>163</v>
      </c>
      <c r="R4340" t="s">
        <v>131</v>
      </c>
      <c r="S4340" t="s">
        <v>164</v>
      </c>
      <c r="T4340" t="s">
        <v>165</v>
      </c>
      <c r="U4340" t="s">
        <v>151</v>
      </c>
      <c r="V4340" t="s">
        <v>135</v>
      </c>
      <c r="W4340" t="s">
        <v>136</v>
      </c>
      <c r="X4340" t="s">
        <v>1976</v>
      </c>
      <c r="Y4340" s="94">
        <v>60517.52</v>
      </c>
      <c r="Z4340" s="94">
        <v>0</v>
      </c>
      <c r="AA4340" s="94">
        <v>0</v>
      </c>
      <c r="AB4340" s="94">
        <v>0</v>
      </c>
      <c r="AC4340">
        <f t="shared" si="134"/>
        <v>3000</v>
      </c>
      <c r="AD4340" t="str">
        <f t="shared" si="135"/>
        <v>309</v>
      </c>
    </row>
    <row r="4341" spans="1:30" hidden="1" x14ac:dyDescent="0.25">
      <c r="A4341" t="s">
        <v>1972</v>
      </c>
      <c r="B4341" t="s">
        <v>1857</v>
      </c>
      <c r="C4341" t="s">
        <v>157</v>
      </c>
      <c r="D4341" t="s">
        <v>240</v>
      </c>
      <c r="E4341" t="s">
        <v>122</v>
      </c>
      <c r="F4341" t="s">
        <v>159</v>
      </c>
      <c r="G4341" t="s">
        <v>160</v>
      </c>
      <c r="H4341" t="s">
        <v>143</v>
      </c>
      <c r="I4341" t="s">
        <v>124</v>
      </c>
      <c r="J4341" t="s">
        <v>125</v>
      </c>
      <c r="K4341" t="s">
        <v>1975</v>
      </c>
      <c r="N4341" t="s">
        <v>1974</v>
      </c>
      <c r="O4341" t="s">
        <v>1859</v>
      </c>
      <c r="P4341" t="s">
        <v>162</v>
      </c>
      <c r="Q4341" t="s">
        <v>241</v>
      </c>
      <c r="R4341" t="s">
        <v>131</v>
      </c>
      <c r="S4341" t="s">
        <v>164</v>
      </c>
      <c r="T4341" t="s">
        <v>165</v>
      </c>
      <c r="U4341" t="s">
        <v>151</v>
      </c>
      <c r="V4341" t="s">
        <v>135</v>
      </c>
      <c r="W4341" t="s">
        <v>136</v>
      </c>
      <c r="X4341" t="s">
        <v>1976</v>
      </c>
      <c r="Y4341" s="94">
        <v>0</v>
      </c>
      <c r="Z4341" s="94">
        <v>0</v>
      </c>
      <c r="AA4341" s="94">
        <v>0</v>
      </c>
      <c r="AB4341" s="94">
        <v>0</v>
      </c>
      <c r="AC4341">
        <f t="shared" si="134"/>
        <v>3000</v>
      </c>
      <c r="AD4341" t="str">
        <f t="shared" si="135"/>
        <v>309</v>
      </c>
    </row>
    <row r="4342" spans="1:30" hidden="1" x14ac:dyDescent="0.25">
      <c r="A4342" t="s">
        <v>1972</v>
      </c>
      <c r="B4342" t="s">
        <v>1857</v>
      </c>
      <c r="C4342" t="s">
        <v>157</v>
      </c>
      <c r="D4342" t="s">
        <v>244</v>
      </c>
      <c r="E4342" t="s">
        <v>122</v>
      </c>
      <c r="F4342" t="s">
        <v>159</v>
      </c>
      <c r="G4342" t="s">
        <v>160</v>
      </c>
      <c r="H4342" t="s">
        <v>143</v>
      </c>
      <c r="I4342" t="s">
        <v>124</v>
      </c>
      <c r="J4342" t="s">
        <v>125</v>
      </c>
      <c r="K4342" t="s">
        <v>1975</v>
      </c>
      <c r="N4342" t="s">
        <v>1974</v>
      </c>
      <c r="O4342" t="s">
        <v>1859</v>
      </c>
      <c r="P4342" t="s">
        <v>162</v>
      </c>
      <c r="Q4342" t="s">
        <v>245</v>
      </c>
      <c r="R4342" t="s">
        <v>131</v>
      </c>
      <c r="S4342" t="s">
        <v>164</v>
      </c>
      <c r="T4342" t="s">
        <v>165</v>
      </c>
      <c r="U4342" t="s">
        <v>151</v>
      </c>
      <c r="V4342" t="s">
        <v>135</v>
      </c>
      <c r="W4342" t="s">
        <v>136</v>
      </c>
      <c r="X4342" t="s">
        <v>1976</v>
      </c>
      <c r="Y4342" s="94">
        <v>940290.83</v>
      </c>
      <c r="Z4342" s="94">
        <v>994771.36000000022</v>
      </c>
      <c r="AA4342" s="94">
        <v>1024614.5008000003</v>
      </c>
      <c r="AB4342" s="94">
        <v>1024614.5</v>
      </c>
      <c r="AC4342">
        <f t="shared" si="134"/>
        <v>3000</v>
      </c>
      <c r="AD4342" t="str">
        <f t="shared" si="135"/>
        <v>309</v>
      </c>
    </row>
    <row r="4343" spans="1:30" hidden="1" x14ac:dyDescent="0.25">
      <c r="A4343" t="s">
        <v>1972</v>
      </c>
      <c r="B4343" t="s">
        <v>1857</v>
      </c>
      <c r="C4343" t="s">
        <v>157</v>
      </c>
      <c r="D4343" t="s">
        <v>170</v>
      </c>
      <c r="E4343" t="s">
        <v>122</v>
      </c>
      <c r="F4343" t="s">
        <v>159</v>
      </c>
      <c r="G4343" t="s">
        <v>160</v>
      </c>
      <c r="H4343" t="s">
        <v>143</v>
      </c>
      <c r="I4343" t="s">
        <v>124</v>
      </c>
      <c r="J4343" t="s">
        <v>125</v>
      </c>
      <c r="K4343" t="s">
        <v>1975</v>
      </c>
      <c r="N4343" t="s">
        <v>1974</v>
      </c>
      <c r="O4343" t="s">
        <v>1859</v>
      </c>
      <c r="P4343" t="s">
        <v>162</v>
      </c>
      <c r="Q4343" t="s">
        <v>171</v>
      </c>
      <c r="R4343" t="s">
        <v>131</v>
      </c>
      <c r="S4343" t="s">
        <v>164</v>
      </c>
      <c r="T4343" t="s">
        <v>165</v>
      </c>
      <c r="U4343" t="s">
        <v>151</v>
      </c>
      <c r="V4343" t="s">
        <v>135</v>
      </c>
      <c r="W4343" t="s">
        <v>136</v>
      </c>
      <c r="X4343" t="s">
        <v>1976</v>
      </c>
      <c r="Y4343" s="94">
        <v>403969.3</v>
      </c>
      <c r="Z4343" s="94">
        <v>378920.38666666666</v>
      </c>
      <c r="AA4343" s="94">
        <v>390287.99826666666</v>
      </c>
      <c r="AB4343" s="94">
        <v>390288</v>
      </c>
      <c r="AC4343">
        <f t="shared" si="134"/>
        <v>3000</v>
      </c>
      <c r="AD4343" t="str">
        <f t="shared" si="135"/>
        <v>309</v>
      </c>
    </row>
    <row r="4344" spans="1:30" hidden="1" x14ac:dyDescent="0.25">
      <c r="A4344" t="s">
        <v>1972</v>
      </c>
      <c r="B4344" t="s">
        <v>1857</v>
      </c>
      <c r="C4344" t="s">
        <v>157</v>
      </c>
      <c r="D4344" t="s">
        <v>498</v>
      </c>
      <c r="E4344" t="s">
        <v>122</v>
      </c>
      <c r="F4344" t="s">
        <v>159</v>
      </c>
      <c r="G4344" t="s">
        <v>160</v>
      </c>
      <c r="H4344" t="s">
        <v>143</v>
      </c>
      <c r="I4344" t="s">
        <v>124</v>
      </c>
      <c r="J4344" t="s">
        <v>125</v>
      </c>
      <c r="K4344" t="s">
        <v>1975</v>
      </c>
      <c r="N4344" t="s">
        <v>1974</v>
      </c>
      <c r="O4344" t="s">
        <v>1859</v>
      </c>
      <c r="P4344" t="s">
        <v>162</v>
      </c>
      <c r="Q4344" t="s">
        <v>499</v>
      </c>
      <c r="R4344" t="s">
        <v>131</v>
      </c>
      <c r="S4344" t="s">
        <v>164</v>
      </c>
      <c r="T4344" t="s">
        <v>165</v>
      </c>
      <c r="U4344" t="s">
        <v>151</v>
      </c>
      <c r="V4344" t="s">
        <v>135</v>
      </c>
      <c r="W4344" t="s">
        <v>136</v>
      </c>
      <c r="X4344" t="s">
        <v>1976</v>
      </c>
      <c r="Y4344" s="94">
        <v>1011918.86</v>
      </c>
      <c r="Z4344" s="94">
        <v>0</v>
      </c>
      <c r="AA4344" s="94">
        <v>1042276.4258</v>
      </c>
      <c r="AB4344" s="94">
        <v>1042276.43</v>
      </c>
      <c r="AC4344">
        <f t="shared" si="134"/>
        <v>3000</v>
      </c>
      <c r="AD4344" t="str">
        <f t="shared" si="135"/>
        <v>309</v>
      </c>
    </row>
    <row r="4345" spans="1:30" hidden="1" x14ac:dyDescent="0.25">
      <c r="A4345" s="97" t="s">
        <v>1977</v>
      </c>
      <c r="B4345" s="97" t="s">
        <v>760</v>
      </c>
      <c r="C4345" s="97" t="s">
        <v>140</v>
      </c>
      <c r="D4345" s="97" t="s">
        <v>141</v>
      </c>
      <c r="E4345" s="97" t="s">
        <v>122</v>
      </c>
      <c r="F4345" s="98">
        <v>15</v>
      </c>
      <c r="G4345" s="98" t="s">
        <v>142</v>
      </c>
      <c r="H4345" s="97" t="s">
        <v>143</v>
      </c>
      <c r="I4345" s="97" t="s">
        <v>124</v>
      </c>
      <c r="J4345" s="97" t="s">
        <v>125</v>
      </c>
      <c r="K4345" s="97" t="s">
        <v>1978</v>
      </c>
      <c r="L4345" s="97"/>
      <c r="M4345" s="97"/>
      <c r="N4345" s="97" t="s">
        <v>1979</v>
      </c>
      <c r="O4345" s="97" t="s">
        <v>763</v>
      </c>
      <c r="P4345" s="97" t="s">
        <v>147</v>
      </c>
      <c r="Q4345" s="97" t="s">
        <v>148</v>
      </c>
      <c r="R4345" s="97" t="s">
        <v>131</v>
      </c>
      <c r="S4345" s="97" t="s">
        <v>149</v>
      </c>
      <c r="T4345" s="97" t="s">
        <v>150</v>
      </c>
      <c r="U4345" s="97" t="s">
        <v>151</v>
      </c>
      <c r="V4345" s="97" t="s">
        <v>135</v>
      </c>
      <c r="W4345" s="97" t="s">
        <v>136</v>
      </c>
      <c r="X4345" s="97"/>
      <c r="Y4345" s="99"/>
      <c r="Z4345" s="99"/>
      <c r="AA4345" s="99">
        <v>7550964</v>
      </c>
      <c r="AB4345" s="99">
        <v>7550964</v>
      </c>
      <c r="AC4345">
        <f t="shared" si="134"/>
        <v>1000</v>
      </c>
      <c r="AD4345" t="str">
        <f t="shared" si="135"/>
        <v>309</v>
      </c>
    </row>
    <row r="4346" spans="1:30" hidden="1" x14ac:dyDescent="0.25">
      <c r="A4346" s="97" t="s">
        <v>1977</v>
      </c>
      <c r="B4346" s="97" t="s">
        <v>760</v>
      </c>
      <c r="C4346" s="97" t="s">
        <v>140</v>
      </c>
      <c r="D4346" s="97">
        <v>12101</v>
      </c>
      <c r="E4346" s="97" t="s">
        <v>122</v>
      </c>
      <c r="F4346" s="98">
        <v>15</v>
      </c>
      <c r="G4346" s="98" t="s">
        <v>142</v>
      </c>
      <c r="H4346" s="97">
        <v>19</v>
      </c>
      <c r="I4346" s="97" t="s">
        <v>124</v>
      </c>
      <c r="J4346" s="97" t="s">
        <v>125</v>
      </c>
      <c r="K4346" s="97" t="s">
        <v>1978</v>
      </c>
      <c r="L4346" s="97"/>
      <c r="M4346" s="97"/>
      <c r="N4346" s="97" t="s">
        <v>1979</v>
      </c>
      <c r="O4346" s="97" t="s">
        <v>763</v>
      </c>
      <c r="P4346" s="97" t="s">
        <v>147</v>
      </c>
      <c r="Q4346" s="97" t="s">
        <v>182</v>
      </c>
      <c r="R4346" s="97" t="s">
        <v>131</v>
      </c>
      <c r="S4346" s="97" t="s">
        <v>149</v>
      </c>
      <c r="T4346" s="97" t="s">
        <v>150</v>
      </c>
      <c r="U4346" s="97" t="s">
        <v>134</v>
      </c>
      <c r="V4346" s="97" t="s">
        <v>135</v>
      </c>
      <c r="W4346" s="97" t="s">
        <v>136</v>
      </c>
      <c r="X4346" s="97"/>
      <c r="Y4346" s="99"/>
      <c r="Z4346" s="99"/>
      <c r="AA4346" s="99">
        <v>746954</v>
      </c>
      <c r="AB4346" s="99">
        <v>746954</v>
      </c>
      <c r="AC4346">
        <f t="shared" si="134"/>
        <v>1000</v>
      </c>
      <c r="AD4346" t="str">
        <f t="shared" si="135"/>
        <v>309</v>
      </c>
    </row>
    <row r="4347" spans="1:30" hidden="1" x14ac:dyDescent="0.25">
      <c r="A4347" s="97" t="s">
        <v>1977</v>
      </c>
      <c r="B4347" s="97" t="s">
        <v>760</v>
      </c>
      <c r="C4347" s="97" t="s">
        <v>140</v>
      </c>
      <c r="D4347" s="97">
        <v>13201</v>
      </c>
      <c r="E4347" s="97" t="s">
        <v>122</v>
      </c>
      <c r="F4347" s="98">
        <v>15</v>
      </c>
      <c r="G4347" s="98" t="s">
        <v>142</v>
      </c>
      <c r="H4347" s="97">
        <v>19</v>
      </c>
      <c r="I4347" s="97" t="s">
        <v>124</v>
      </c>
      <c r="J4347" s="97" t="s">
        <v>125</v>
      </c>
      <c r="K4347" s="97" t="s">
        <v>1978</v>
      </c>
      <c r="L4347" s="97"/>
      <c r="M4347" s="97"/>
      <c r="N4347" s="97" t="s">
        <v>1979</v>
      </c>
      <c r="O4347" s="97" t="s">
        <v>763</v>
      </c>
      <c r="P4347" s="97" t="s">
        <v>147</v>
      </c>
      <c r="Q4347" s="97" t="s">
        <v>152</v>
      </c>
      <c r="R4347" s="97" t="s">
        <v>131</v>
      </c>
      <c r="S4347" s="97" t="s">
        <v>149</v>
      </c>
      <c r="T4347" s="97" t="s">
        <v>150</v>
      </c>
      <c r="U4347" s="97" t="s">
        <v>134</v>
      </c>
      <c r="V4347" s="97" t="s">
        <v>135</v>
      </c>
      <c r="W4347" s="97" t="s">
        <v>136</v>
      </c>
      <c r="X4347" s="97"/>
      <c r="Y4347" s="99"/>
      <c r="Z4347" s="99"/>
      <c r="AA4347" s="99">
        <v>314623.5</v>
      </c>
      <c r="AB4347" s="99">
        <v>314623.5</v>
      </c>
      <c r="AC4347">
        <f t="shared" si="134"/>
        <v>1000</v>
      </c>
      <c r="AD4347" t="str">
        <f t="shared" si="135"/>
        <v>309</v>
      </c>
    </row>
    <row r="4348" spans="1:30" hidden="1" x14ac:dyDescent="0.25">
      <c r="A4348" s="97" t="s">
        <v>1977</v>
      </c>
      <c r="B4348" s="97" t="s">
        <v>760</v>
      </c>
      <c r="C4348" s="97" t="s">
        <v>140</v>
      </c>
      <c r="D4348" s="97">
        <v>13203</v>
      </c>
      <c r="E4348" s="97" t="s">
        <v>122</v>
      </c>
      <c r="F4348" s="98">
        <v>15</v>
      </c>
      <c r="G4348" s="98" t="s">
        <v>142</v>
      </c>
      <c r="H4348" s="97">
        <v>19</v>
      </c>
      <c r="I4348" s="97" t="s">
        <v>124</v>
      </c>
      <c r="J4348" s="97" t="s">
        <v>125</v>
      </c>
      <c r="K4348" s="97" t="s">
        <v>1978</v>
      </c>
      <c r="L4348" s="97"/>
      <c r="M4348" s="97"/>
      <c r="N4348" s="97" t="s">
        <v>1979</v>
      </c>
      <c r="O4348" s="97" t="s">
        <v>763</v>
      </c>
      <c r="P4348" s="97" t="s">
        <v>147</v>
      </c>
      <c r="Q4348" s="97" t="s">
        <v>153</v>
      </c>
      <c r="R4348" s="97" t="s">
        <v>131</v>
      </c>
      <c r="S4348" s="97" t="s">
        <v>149</v>
      </c>
      <c r="T4348" s="97" t="s">
        <v>150</v>
      </c>
      <c r="U4348" s="97" t="s">
        <v>134</v>
      </c>
      <c r="V4348" s="97" t="s">
        <v>135</v>
      </c>
      <c r="W4348" s="97" t="s">
        <v>136</v>
      </c>
      <c r="X4348" s="97"/>
      <c r="Y4348" s="99"/>
      <c r="Z4348" s="99"/>
      <c r="AA4348" s="99">
        <v>1258494</v>
      </c>
      <c r="AB4348" s="99">
        <v>1258494</v>
      </c>
      <c r="AC4348">
        <f t="shared" si="134"/>
        <v>1000</v>
      </c>
      <c r="AD4348" t="str">
        <f t="shared" si="135"/>
        <v>309</v>
      </c>
    </row>
    <row r="4349" spans="1:30" hidden="1" x14ac:dyDescent="0.25">
      <c r="A4349" s="97" t="s">
        <v>1977</v>
      </c>
      <c r="B4349" s="97" t="s">
        <v>760</v>
      </c>
      <c r="C4349" s="97" t="s">
        <v>140</v>
      </c>
      <c r="D4349" s="97">
        <v>14101</v>
      </c>
      <c r="E4349" s="97" t="s">
        <v>122</v>
      </c>
      <c r="F4349" s="98">
        <v>15</v>
      </c>
      <c r="G4349" s="98" t="s">
        <v>142</v>
      </c>
      <c r="H4349" s="97">
        <v>19</v>
      </c>
      <c r="I4349" s="97" t="s">
        <v>124</v>
      </c>
      <c r="J4349" s="97" t="s">
        <v>125</v>
      </c>
      <c r="K4349" s="97" t="s">
        <v>1978</v>
      </c>
      <c r="L4349" s="97"/>
      <c r="M4349" s="97"/>
      <c r="N4349" s="97" t="s">
        <v>1979</v>
      </c>
      <c r="O4349" s="97" t="s">
        <v>763</v>
      </c>
      <c r="P4349" s="97" t="s">
        <v>147</v>
      </c>
      <c r="Q4349" s="97" t="s">
        <v>154</v>
      </c>
      <c r="R4349" s="97" t="s">
        <v>131</v>
      </c>
      <c r="S4349" s="97" t="s">
        <v>149</v>
      </c>
      <c r="T4349" s="97" t="s">
        <v>150</v>
      </c>
      <c r="U4349" s="97" t="s">
        <v>134</v>
      </c>
      <c r="V4349" s="97" t="s">
        <v>135</v>
      </c>
      <c r="W4349" s="97" t="s">
        <v>136</v>
      </c>
      <c r="X4349" s="97"/>
      <c r="Y4349" s="99"/>
      <c r="Z4349" s="99"/>
      <c r="AA4349" s="99">
        <v>415303.02</v>
      </c>
      <c r="AB4349" s="99">
        <v>415303.02</v>
      </c>
      <c r="AC4349">
        <f t="shared" si="134"/>
        <v>1000</v>
      </c>
      <c r="AD4349" t="str">
        <f t="shared" si="135"/>
        <v>309</v>
      </c>
    </row>
    <row r="4350" spans="1:30" hidden="1" x14ac:dyDescent="0.25">
      <c r="A4350" s="97" t="s">
        <v>1977</v>
      </c>
      <c r="B4350" s="97" t="s">
        <v>760</v>
      </c>
      <c r="C4350" s="97" t="s">
        <v>140</v>
      </c>
      <c r="D4350" s="97">
        <v>14103</v>
      </c>
      <c r="E4350" s="97" t="s">
        <v>122</v>
      </c>
      <c r="F4350" s="98">
        <v>15</v>
      </c>
      <c r="G4350" s="98" t="s">
        <v>142</v>
      </c>
      <c r="H4350" s="97">
        <v>19</v>
      </c>
      <c r="I4350" s="97" t="s">
        <v>124</v>
      </c>
      <c r="J4350" s="97" t="s">
        <v>125</v>
      </c>
      <c r="K4350" s="97" t="s">
        <v>1978</v>
      </c>
      <c r="L4350" s="97"/>
      <c r="M4350" s="97"/>
      <c r="N4350" s="97" t="s">
        <v>1979</v>
      </c>
      <c r="O4350" s="97" t="s">
        <v>763</v>
      </c>
      <c r="P4350" s="97" t="s">
        <v>147</v>
      </c>
      <c r="Q4350" s="97" t="s">
        <v>155</v>
      </c>
      <c r="R4350" s="97" t="s">
        <v>131</v>
      </c>
      <c r="S4350" s="97" t="s">
        <v>149</v>
      </c>
      <c r="T4350" s="97" t="s">
        <v>150</v>
      </c>
      <c r="U4350" s="97" t="s">
        <v>134</v>
      </c>
      <c r="V4350" s="97" t="s">
        <v>135</v>
      </c>
      <c r="W4350" s="97" t="s">
        <v>136</v>
      </c>
      <c r="X4350" s="97"/>
      <c r="Y4350" s="99"/>
      <c r="Z4350" s="99"/>
      <c r="AA4350" s="99">
        <v>169896.69</v>
      </c>
      <c r="AB4350" s="99">
        <v>169896.69</v>
      </c>
      <c r="AC4350">
        <f t="shared" si="134"/>
        <v>1000</v>
      </c>
      <c r="AD4350" t="str">
        <f t="shared" si="135"/>
        <v>309</v>
      </c>
    </row>
    <row r="4351" spans="1:30" hidden="1" x14ac:dyDescent="0.25">
      <c r="A4351" s="97" t="s">
        <v>1977</v>
      </c>
      <c r="B4351" s="97" t="s">
        <v>760</v>
      </c>
      <c r="C4351" s="97" t="s">
        <v>140</v>
      </c>
      <c r="D4351" s="97">
        <v>14201</v>
      </c>
      <c r="E4351" s="97" t="s">
        <v>122</v>
      </c>
      <c r="F4351" s="98">
        <v>15</v>
      </c>
      <c r="G4351" s="98" t="s">
        <v>142</v>
      </c>
      <c r="H4351" s="97">
        <v>19</v>
      </c>
      <c r="I4351" s="97" t="s">
        <v>124</v>
      </c>
      <c r="J4351" s="97" t="s">
        <v>125</v>
      </c>
      <c r="K4351" s="97" t="s">
        <v>1978</v>
      </c>
      <c r="L4351" s="97"/>
      <c r="M4351" s="97"/>
      <c r="N4351" s="97" t="s">
        <v>1979</v>
      </c>
      <c r="O4351" s="97" t="s">
        <v>763</v>
      </c>
      <c r="P4351" s="97" t="s">
        <v>147</v>
      </c>
      <c r="Q4351" s="97" t="s">
        <v>156</v>
      </c>
      <c r="R4351" s="97" t="s">
        <v>131</v>
      </c>
      <c r="S4351" s="97" t="s">
        <v>149</v>
      </c>
      <c r="T4351" s="97" t="s">
        <v>150</v>
      </c>
      <c r="U4351" s="97" t="s">
        <v>134</v>
      </c>
      <c r="V4351" s="97" t="s">
        <v>135</v>
      </c>
      <c r="W4351" s="97" t="s">
        <v>136</v>
      </c>
      <c r="X4351" s="97"/>
      <c r="Y4351" s="99"/>
      <c r="Z4351" s="99"/>
      <c r="AA4351" s="99">
        <v>377548.2</v>
      </c>
      <c r="AB4351" s="99">
        <v>377548.2</v>
      </c>
      <c r="AC4351">
        <f t="shared" si="134"/>
        <v>1000</v>
      </c>
      <c r="AD4351" t="str">
        <f t="shared" si="135"/>
        <v>309</v>
      </c>
    </row>
    <row r="4352" spans="1:30" hidden="1" x14ac:dyDescent="0.25">
      <c r="A4352" s="97" t="s">
        <v>1977</v>
      </c>
      <c r="B4352" s="97" t="s">
        <v>760</v>
      </c>
      <c r="C4352" s="97" t="s">
        <v>140</v>
      </c>
      <c r="D4352" s="97">
        <v>14301</v>
      </c>
      <c r="E4352" s="97" t="s">
        <v>122</v>
      </c>
      <c r="F4352" s="98">
        <v>15</v>
      </c>
      <c r="G4352" s="98" t="s">
        <v>142</v>
      </c>
      <c r="H4352" s="97">
        <v>19</v>
      </c>
      <c r="I4352" s="97" t="s">
        <v>124</v>
      </c>
      <c r="J4352" s="97" t="s">
        <v>125</v>
      </c>
      <c r="K4352" s="97" t="s">
        <v>1978</v>
      </c>
      <c r="L4352" s="97"/>
      <c r="M4352" s="97"/>
      <c r="N4352" s="97" t="s">
        <v>1979</v>
      </c>
      <c r="O4352" s="97" t="s">
        <v>763</v>
      </c>
      <c r="P4352" s="97" t="s">
        <v>147</v>
      </c>
      <c r="Q4352" s="97" t="s">
        <v>178</v>
      </c>
      <c r="R4352" s="97" t="s">
        <v>131</v>
      </c>
      <c r="S4352" s="97" t="s">
        <v>149</v>
      </c>
      <c r="T4352" s="97" t="s">
        <v>150</v>
      </c>
      <c r="U4352" s="97" t="s">
        <v>134</v>
      </c>
      <c r="V4352" s="97" t="s">
        <v>135</v>
      </c>
      <c r="W4352" s="97" t="s">
        <v>136</v>
      </c>
      <c r="X4352" s="97"/>
      <c r="Y4352" s="99"/>
      <c r="Z4352" s="99"/>
      <c r="AA4352" s="99">
        <v>453057.83999999997</v>
      </c>
      <c r="AB4352" s="99">
        <v>453057.84</v>
      </c>
      <c r="AC4352">
        <f t="shared" si="134"/>
        <v>1000</v>
      </c>
      <c r="AD4352" t="str">
        <f t="shared" si="135"/>
        <v>309</v>
      </c>
    </row>
    <row r="4353" spans="1:30" hidden="1" x14ac:dyDescent="0.25">
      <c r="A4353" t="s">
        <v>1977</v>
      </c>
      <c r="B4353" t="s">
        <v>760</v>
      </c>
      <c r="C4353" t="s">
        <v>470</v>
      </c>
      <c r="D4353" t="s">
        <v>158</v>
      </c>
      <c r="E4353" t="s">
        <v>122</v>
      </c>
      <c r="F4353" t="s">
        <v>159</v>
      </c>
      <c r="G4353" t="s">
        <v>160</v>
      </c>
      <c r="H4353" t="s">
        <v>143</v>
      </c>
      <c r="I4353" t="s">
        <v>124</v>
      </c>
      <c r="J4353" t="s">
        <v>125</v>
      </c>
      <c r="K4353" t="s">
        <v>1980</v>
      </c>
      <c r="N4353" t="s">
        <v>1979</v>
      </c>
      <c r="O4353" t="s">
        <v>763</v>
      </c>
      <c r="P4353" t="s">
        <v>472</v>
      </c>
      <c r="Q4353" t="s">
        <v>163</v>
      </c>
      <c r="R4353" t="s">
        <v>131</v>
      </c>
      <c r="S4353" t="s">
        <v>164</v>
      </c>
      <c r="T4353" t="s">
        <v>165</v>
      </c>
      <c r="U4353" t="s">
        <v>151</v>
      </c>
      <c r="V4353" t="s">
        <v>135</v>
      </c>
      <c r="W4353" t="s">
        <v>136</v>
      </c>
      <c r="X4353" t="s">
        <v>1981</v>
      </c>
      <c r="Y4353" s="94">
        <v>2260.38</v>
      </c>
      <c r="Z4353" s="94">
        <v>0</v>
      </c>
      <c r="AA4353" s="94">
        <v>0</v>
      </c>
      <c r="AB4353" s="94">
        <v>0</v>
      </c>
      <c r="AC4353">
        <f t="shared" si="134"/>
        <v>3000</v>
      </c>
      <c r="AD4353" t="str">
        <f t="shared" si="135"/>
        <v>309</v>
      </c>
    </row>
    <row r="4354" spans="1:30" hidden="1" x14ac:dyDescent="0.25">
      <c r="A4354" s="97" t="s">
        <v>1982</v>
      </c>
      <c r="B4354" s="97" t="s">
        <v>1851</v>
      </c>
      <c r="C4354" s="97" t="s">
        <v>140</v>
      </c>
      <c r="D4354" s="97" t="s">
        <v>141</v>
      </c>
      <c r="E4354" s="97" t="s">
        <v>122</v>
      </c>
      <c r="F4354" s="98">
        <v>15</v>
      </c>
      <c r="G4354" s="98" t="s">
        <v>142</v>
      </c>
      <c r="H4354" s="97" t="s">
        <v>143</v>
      </c>
      <c r="I4354" s="97" t="s">
        <v>124</v>
      </c>
      <c r="J4354" s="97" t="s">
        <v>125</v>
      </c>
      <c r="K4354" s="97" t="s">
        <v>1983</v>
      </c>
      <c r="L4354" s="97"/>
      <c r="M4354" s="97"/>
      <c r="N4354" s="97" t="s">
        <v>1984</v>
      </c>
      <c r="O4354" s="97" t="s">
        <v>1854</v>
      </c>
      <c r="P4354" s="97" t="s">
        <v>147</v>
      </c>
      <c r="Q4354" s="97" t="s">
        <v>148</v>
      </c>
      <c r="R4354" s="97" t="s">
        <v>131</v>
      </c>
      <c r="S4354" s="97" t="s">
        <v>149</v>
      </c>
      <c r="T4354" s="97" t="s">
        <v>150</v>
      </c>
      <c r="U4354" s="97" t="s">
        <v>151</v>
      </c>
      <c r="V4354" s="97" t="s">
        <v>135</v>
      </c>
      <c r="W4354" s="97" t="s">
        <v>136</v>
      </c>
      <c r="X4354" s="97"/>
      <c r="Y4354" s="99"/>
      <c r="Z4354" s="99"/>
      <c r="AA4354" s="99">
        <v>3108900</v>
      </c>
      <c r="AB4354" s="99">
        <v>3108900</v>
      </c>
      <c r="AC4354">
        <f t="shared" si="134"/>
        <v>1000</v>
      </c>
      <c r="AD4354" t="str">
        <f t="shared" si="135"/>
        <v>309</v>
      </c>
    </row>
    <row r="4355" spans="1:30" hidden="1" x14ac:dyDescent="0.25">
      <c r="A4355" s="97" t="s">
        <v>1982</v>
      </c>
      <c r="B4355" s="97" t="s">
        <v>1851</v>
      </c>
      <c r="C4355" s="97" t="s">
        <v>140</v>
      </c>
      <c r="D4355" s="97">
        <v>13201</v>
      </c>
      <c r="E4355" s="97" t="s">
        <v>122</v>
      </c>
      <c r="F4355" s="98">
        <v>15</v>
      </c>
      <c r="G4355" s="98" t="s">
        <v>142</v>
      </c>
      <c r="H4355" s="97">
        <v>19</v>
      </c>
      <c r="I4355" s="97" t="s">
        <v>124</v>
      </c>
      <c r="J4355" s="97" t="s">
        <v>125</v>
      </c>
      <c r="K4355" s="97" t="s">
        <v>1983</v>
      </c>
      <c r="L4355" s="97"/>
      <c r="M4355" s="97"/>
      <c r="N4355" s="97" t="s">
        <v>1984</v>
      </c>
      <c r="O4355" s="97" t="s">
        <v>1854</v>
      </c>
      <c r="P4355" s="97" t="s">
        <v>147</v>
      </c>
      <c r="Q4355" s="97" t="s">
        <v>152</v>
      </c>
      <c r="R4355" s="97" t="s">
        <v>131</v>
      </c>
      <c r="S4355" s="97" t="s">
        <v>149</v>
      </c>
      <c r="T4355" s="97" t="s">
        <v>150</v>
      </c>
      <c r="U4355" s="97" t="s">
        <v>134</v>
      </c>
      <c r="V4355" s="97" t="s">
        <v>135</v>
      </c>
      <c r="W4355" s="97" t="s">
        <v>136</v>
      </c>
      <c r="X4355" s="97"/>
      <c r="Y4355" s="99"/>
      <c r="Z4355" s="99"/>
      <c r="AA4355" s="99">
        <v>129537.5</v>
      </c>
      <c r="AB4355" s="99">
        <v>129537.5</v>
      </c>
      <c r="AC4355">
        <f t="shared" ref="AC4355:AC4418" si="136">MID(D4355,1,1)*1000</f>
        <v>1000</v>
      </c>
      <c r="AD4355" t="str">
        <f t="shared" ref="AD4355:AD4418" si="137">MID(A4355,6,3)</f>
        <v>309</v>
      </c>
    </row>
    <row r="4356" spans="1:30" hidden="1" x14ac:dyDescent="0.25">
      <c r="A4356" s="97" t="s">
        <v>1982</v>
      </c>
      <c r="B4356" s="97" t="s">
        <v>1851</v>
      </c>
      <c r="C4356" s="97" t="s">
        <v>140</v>
      </c>
      <c r="D4356" s="97">
        <v>13203</v>
      </c>
      <c r="E4356" s="97" t="s">
        <v>122</v>
      </c>
      <c r="F4356" s="98">
        <v>15</v>
      </c>
      <c r="G4356" s="98" t="s">
        <v>142</v>
      </c>
      <c r="H4356" s="97">
        <v>19</v>
      </c>
      <c r="I4356" s="97" t="s">
        <v>124</v>
      </c>
      <c r="J4356" s="97" t="s">
        <v>125</v>
      </c>
      <c r="K4356" s="97" t="s">
        <v>1983</v>
      </c>
      <c r="L4356" s="97"/>
      <c r="M4356" s="97"/>
      <c r="N4356" s="97" t="s">
        <v>1984</v>
      </c>
      <c r="O4356" s="97" t="s">
        <v>1854</v>
      </c>
      <c r="P4356" s="97" t="s">
        <v>147</v>
      </c>
      <c r="Q4356" s="97" t="s">
        <v>153</v>
      </c>
      <c r="R4356" s="97" t="s">
        <v>131</v>
      </c>
      <c r="S4356" s="97" t="s">
        <v>149</v>
      </c>
      <c r="T4356" s="97" t="s">
        <v>150</v>
      </c>
      <c r="U4356" s="97" t="s">
        <v>134</v>
      </c>
      <c r="V4356" s="97" t="s">
        <v>135</v>
      </c>
      <c r="W4356" s="97" t="s">
        <v>136</v>
      </c>
      <c r="X4356" s="97"/>
      <c r="Y4356" s="99"/>
      <c r="Z4356" s="99"/>
      <c r="AA4356" s="99">
        <v>518150</v>
      </c>
      <c r="AB4356" s="99">
        <v>518150</v>
      </c>
      <c r="AC4356">
        <f t="shared" si="136"/>
        <v>1000</v>
      </c>
      <c r="AD4356" t="str">
        <f t="shared" si="137"/>
        <v>309</v>
      </c>
    </row>
    <row r="4357" spans="1:30" hidden="1" x14ac:dyDescent="0.25">
      <c r="A4357" s="97" t="s">
        <v>1982</v>
      </c>
      <c r="B4357" s="97" t="s">
        <v>1851</v>
      </c>
      <c r="C4357" s="97" t="s">
        <v>140</v>
      </c>
      <c r="D4357" s="97">
        <v>14101</v>
      </c>
      <c r="E4357" s="97" t="s">
        <v>122</v>
      </c>
      <c r="F4357" s="98">
        <v>15</v>
      </c>
      <c r="G4357" s="98" t="s">
        <v>142</v>
      </c>
      <c r="H4357" s="97">
        <v>19</v>
      </c>
      <c r="I4357" s="97" t="s">
        <v>124</v>
      </c>
      <c r="J4357" s="97" t="s">
        <v>125</v>
      </c>
      <c r="K4357" s="97" t="s">
        <v>1983</v>
      </c>
      <c r="L4357" s="97"/>
      <c r="M4357" s="97"/>
      <c r="N4357" s="97" t="s">
        <v>1984</v>
      </c>
      <c r="O4357" s="97" t="s">
        <v>1854</v>
      </c>
      <c r="P4357" s="97" t="s">
        <v>147</v>
      </c>
      <c r="Q4357" s="97" t="s">
        <v>154</v>
      </c>
      <c r="R4357" s="97" t="s">
        <v>131</v>
      </c>
      <c r="S4357" s="97" t="s">
        <v>149</v>
      </c>
      <c r="T4357" s="97" t="s">
        <v>150</v>
      </c>
      <c r="U4357" s="97" t="s">
        <v>134</v>
      </c>
      <c r="V4357" s="97" t="s">
        <v>135</v>
      </c>
      <c r="W4357" s="97" t="s">
        <v>136</v>
      </c>
      <c r="X4357" s="97"/>
      <c r="Y4357" s="99"/>
      <c r="Z4357" s="99"/>
      <c r="AA4357" s="99">
        <v>170989.5</v>
      </c>
      <c r="AB4357" s="99">
        <v>170989.5</v>
      </c>
      <c r="AC4357">
        <f t="shared" si="136"/>
        <v>1000</v>
      </c>
      <c r="AD4357" t="str">
        <f t="shared" si="137"/>
        <v>309</v>
      </c>
    </row>
    <row r="4358" spans="1:30" hidden="1" x14ac:dyDescent="0.25">
      <c r="A4358" s="97" t="s">
        <v>1982</v>
      </c>
      <c r="B4358" s="97" t="s">
        <v>1851</v>
      </c>
      <c r="C4358" s="97" t="s">
        <v>140</v>
      </c>
      <c r="D4358" s="97">
        <v>14103</v>
      </c>
      <c r="E4358" s="97" t="s">
        <v>122</v>
      </c>
      <c r="F4358" s="98">
        <v>15</v>
      </c>
      <c r="G4358" s="98" t="s">
        <v>142</v>
      </c>
      <c r="H4358" s="97">
        <v>19</v>
      </c>
      <c r="I4358" s="97" t="s">
        <v>124</v>
      </c>
      <c r="J4358" s="97" t="s">
        <v>125</v>
      </c>
      <c r="K4358" s="97" t="s">
        <v>1983</v>
      </c>
      <c r="L4358" s="97"/>
      <c r="M4358" s="97"/>
      <c r="N4358" s="97" t="s">
        <v>1984</v>
      </c>
      <c r="O4358" s="97" t="s">
        <v>1854</v>
      </c>
      <c r="P4358" s="97" t="s">
        <v>147</v>
      </c>
      <c r="Q4358" s="97" t="s">
        <v>155</v>
      </c>
      <c r="R4358" s="97" t="s">
        <v>131</v>
      </c>
      <c r="S4358" s="97" t="s">
        <v>149</v>
      </c>
      <c r="T4358" s="97" t="s">
        <v>150</v>
      </c>
      <c r="U4358" s="97" t="s">
        <v>134</v>
      </c>
      <c r="V4358" s="97" t="s">
        <v>135</v>
      </c>
      <c r="W4358" s="97" t="s">
        <v>136</v>
      </c>
      <c r="X4358" s="97"/>
      <c r="Y4358" s="99"/>
      <c r="Z4358" s="99"/>
      <c r="AA4358" s="99">
        <v>69950.25</v>
      </c>
      <c r="AB4358" s="99">
        <v>69950.25</v>
      </c>
      <c r="AC4358">
        <f t="shared" si="136"/>
        <v>1000</v>
      </c>
      <c r="AD4358" t="str">
        <f t="shared" si="137"/>
        <v>309</v>
      </c>
    </row>
    <row r="4359" spans="1:30" hidden="1" x14ac:dyDescent="0.25">
      <c r="A4359" s="97" t="s">
        <v>1982</v>
      </c>
      <c r="B4359" s="97" t="s">
        <v>1851</v>
      </c>
      <c r="C4359" s="97" t="s">
        <v>140</v>
      </c>
      <c r="D4359" s="97">
        <v>14201</v>
      </c>
      <c r="E4359" s="97" t="s">
        <v>122</v>
      </c>
      <c r="F4359" s="98">
        <v>15</v>
      </c>
      <c r="G4359" s="98" t="s">
        <v>142</v>
      </c>
      <c r="H4359" s="97">
        <v>19</v>
      </c>
      <c r="I4359" s="97" t="s">
        <v>124</v>
      </c>
      <c r="J4359" s="97" t="s">
        <v>125</v>
      </c>
      <c r="K4359" s="97" t="s">
        <v>1983</v>
      </c>
      <c r="L4359" s="97"/>
      <c r="M4359" s="97"/>
      <c r="N4359" s="97" t="s">
        <v>1984</v>
      </c>
      <c r="O4359" s="97" t="s">
        <v>1854</v>
      </c>
      <c r="P4359" s="97" t="s">
        <v>147</v>
      </c>
      <c r="Q4359" s="97" t="s">
        <v>156</v>
      </c>
      <c r="R4359" s="97" t="s">
        <v>131</v>
      </c>
      <c r="S4359" s="97" t="s">
        <v>149</v>
      </c>
      <c r="T4359" s="97" t="s">
        <v>150</v>
      </c>
      <c r="U4359" s="97" t="s">
        <v>134</v>
      </c>
      <c r="V4359" s="97" t="s">
        <v>135</v>
      </c>
      <c r="W4359" s="97" t="s">
        <v>136</v>
      </c>
      <c r="X4359" s="97"/>
      <c r="Y4359" s="99"/>
      <c r="Z4359" s="99"/>
      <c r="AA4359" s="99">
        <v>155445</v>
      </c>
      <c r="AB4359" s="99">
        <v>155445</v>
      </c>
      <c r="AC4359">
        <f t="shared" si="136"/>
        <v>1000</v>
      </c>
      <c r="AD4359" t="str">
        <f t="shared" si="137"/>
        <v>309</v>
      </c>
    </row>
    <row r="4360" spans="1:30" hidden="1" x14ac:dyDescent="0.25">
      <c r="A4360" s="97" t="s">
        <v>1982</v>
      </c>
      <c r="B4360" s="97" t="s">
        <v>1851</v>
      </c>
      <c r="C4360" s="97" t="s">
        <v>140</v>
      </c>
      <c r="D4360" s="97">
        <v>14301</v>
      </c>
      <c r="E4360" s="97" t="s">
        <v>122</v>
      </c>
      <c r="F4360" s="98">
        <v>15</v>
      </c>
      <c r="G4360" s="98" t="s">
        <v>142</v>
      </c>
      <c r="H4360" s="97">
        <v>19</v>
      </c>
      <c r="I4360" s="97" t="s">
        <v>124</v>
      </c>
      <c r="J4360" s="97" t="s">
        <v>125</v>
      </c>
      <c r="K4360" s="97" t="s">
        <v>1983</v>
      </c>
      <c r="L4360" s="97"/>
      <c r="M4360" s="97"/>
      <c r="N4360" s="97" t="s">
        <v>1984</v>
      </c>
      <c r="O4360" s="97" t="s">
        <v>1854</v>
      </c>
      <c r="P4360" s="97" t="s">
        <v>147</v>
      </c>
      <c r="Q4360" s="97" t="s">
        <v>178</v>
      </c>
      <c r="R4360" s="97" t="s">
        <v>131</v>
      </c>
      <c r="S4360" s="97" t="s">
        <v>149</v>
      </c>
      <c r="T4360" s="97" t="s">
        <v>150</v>
      </c>
      <c r="U4360" s="97" t="s">
        <v>134</v>
      </c>
      <c r="V4360" s="97" t="s">
        <v>135</v>
      </c>
      <c r="W4360" s="97" t="s">
        <v>136</v>
      </c>
      <c r="X4360" s="97"/>
      <c r="Y4360" s="99"/>
      <c r="Z4360" s="99"/>
      <c r="AA4360" s="99">
        <v>186534</v>
      </c>
      <c r="AB4360" s="99">
        <v>186534</v>
      </c>
      <c r="AC4360">
        <f t="shared" si="136"/>
        <v>1000</v>
      </c>
      <c r="AD4360" t="str">
        <f t="shared" si="137"/>
        <v>309</v>
      </c>
    </row>
    <row r="4361" spans="1:30" hidden="1" x14ac:dyDescent="0.25">
      <c r="A4361" t="s">
        <v>1982</v>
      </c>
      <c r="B4361" t="s">
        <v>1851</v>
      </c>
      <c r="C4361" t="s">
        <v>157</v>
      </c>
      <c r="D4361" t="s">
        <v>256</v>
      </c>
      <c r="E4361" t="s">
        <v>122</v>
      </c>
      <c r="F4361" t="s">
        <v>159</v>
      </c>
      <c r="G4361" t="s">
        <v>160</v>
      </c>
      <c r="H4361" t="s">
        <v>143</v>
      </c>
      <c r="I4361" t="s">
        <v>124</v>
      </c>
      <c r="J4361" t="s">
        <v>125</v>
      </c>
      <c r="K4361" t="s">
        <v>1985</v>
      </c>
      <c r="N4361" t="s">
        <v>1984</v>
      </c>
      <c r="O4361" t="s">
        <v>1854</v>
      </c>
      <c r="P4361" t="s">
        <v>162</v>
      </c>
      <c r="Q4361" t="s">
        <v>257</v>
      </c>
      <c r="R4361" t="s">
        <v>131</v>
      </c>
      <c r="S4361" t="s">
        <v>164</v>
      </c>
      <c r="T4361" t="s">
        <v>165</v>
      </c>
      <c r="U4361" t="s">
        <v>151</v>
      </c>
      <c r="V4361" t="s">
        <v>135</v>
      </c>
      <c r="W4361" t="s">
        <v>136</v>
      </c>
      <c r="X4361" t="s">
        <v>1986</v>
      </c>
      <c r="Y4361" s="94">
        <v>2161410</v>
      </c>
      <c r="Z4361" s="94">
        <v>0</v>
      </c>
      <c r="AA4361" s="94">
        <v>0</v>
      </c>
      <c r="AB4361" s="94">
        <v>0</v>
      </c>
      <c r="AC4361">
        <f t="shared" si="136"/>
        <v>3000</v>
      </c>
      <c r="AD4361" t="str">
        <f t="shared" si="137"/>
        <v>309</v>
      </c>
    </row>
    <row r="4362" spans="1:30" hidden="1" x14ac:dyDescent="0.25">
      <c r="A4362" s="97" t="s">
        <v>1987</v>
      </c>
      <c r="B4362" s="97" t="s">
        <v>1857</v>
      </c>
      <c r="C4362" s="97" t="s">
        <v>140</v>
      </c>
      <c r="D4362" s="97" t="s">
        <v>141</v>
      </c>
      <c r="E4362" s="97" t="s">
        <v>122</v>
      </c>
      <c r="F4362" s="98">
        <v>15</v>
      </c>
      <c r="G4362" s="98" t="s">
        <v>142</v>
      </c>
      <c r="H4362" s="97" t="s">
        <v>143</v>
      </c>
      <c r="I4362" s="97" t="s">
        <v>124</v>
      </c>
      <c r="J4362" s="97" t="s">
        <v>125</v>
      </c>
      <c r="K4362" s="97" t="s">
        <v>1988</v>
      </c>
      <c r="L4362" s="97"/>
      <c r="M4362" s="97"/>
      <c r="N4362" s="97" t="s">
        <v>1989</v>
      </c>
      <c r="O4362" s="97" t="s">
        <v>1859</v>
      </c>
      <c r="P4362" s="97" t="s">
        <v>147</v>
      </c>
      <c r="Q4362" s="97" t="s">
        <v>148</v>
      </c>
      <c r="R4362" s="97" t="s">
        <v>131</v>
      </c>
      <c r="S4362" s="97" t="s">
        <v>149</v>
      </c>
      <c r="T4362" s="97" t="s">
        <v>150</v>
      </c>
      <c r="U4362" s="97" t="s">
        <v>151</v>
      </c>
      <c r="V4362" s="97" t="s">
        <v>135</v>
      </c>
      <c r="W4362" s="97" t="s">
        <v>136</v>
      </c>
      <c r="X4362" s="97"/>
      <c r="Y4362" s="99"/>
      <c r="Z4362" s="99"/>
      <c r="AA4362" s="99">
        <v>646116</v>
      </c>
      <c r="AB4362" s="99">
        <v>646116</v>
      </c>
      <c r="AC4362">
        <f t="shared" si="136"/>
        <v>1000</v>
      </c>
      <c r="AD4362" t="str">
        <f t="shared" si="137"/>
        <v>309</v>
      </c>
    </row>
    <row r="4363" spans="1:30" hidden="1" x14ac:dyDescent="0.25">
      <c r="A4363" s="97" t="s">
        <v>1987</v>
      </c>
      <c r="B4363" s="97" t="s">
        <v>1857</v>
      </c>
      <c r="C4363" s="97" t="s">
        <v>140</v>
      </c>
      <c r="D4363" s="97">
        <v>13201</v>
      </c>
      <c r="E4363" s="97" t="s">
        <v>122</v>
      </c>
      <c r="F4363" s="98">
        <v>15</v>
      </c>
      <c r="G4363" s="98" t="s">
        <v>142</v>
      </c>
      <c r="H4363" s="97">
        <v>19</v>
      </c>
      <c r="I4363" s="97" t="s">
        <v>124</v>
      </c>
      <c r="J4363" s="97" t="s">
        <v>125</v>
      </c>
      <c r="K4363" s="97" t="s">
        <v>1988</v>
      </c>
      <c r="L4363" s="97"/>
      <c r="M4363" s="97"/>
      <c r="N4363" s="97" t="s">
        <v>1989</v>
      </c>
      <c r="O4363" s="97" t="s">
        <v>1859</v>
      </c>
      <c r="P4363" s="97" t="s">
        <v>147</v>
      </c>
      <c r="Q4363" s="97" t="s">
        <v>152</v>
      </c>
      <c r="R4363" s="97" t="s">
        <v>131</v>
      </c>
      <c r="S4363" s="97" t="s">
        <v>149</v>
      </c>
      <c r="T4363" s="97" t="s">
        <v>150</v>
      </c>
      <c r="U4363" s="97" t="s">
        <v>134</v>
      </c>
      <c r="V4363" s="97" t="s">
        <v>135</v>
      </c>
      <c r="W4363" s="97" t="s">
        <v>136</v>
      </c>
      <c r="X4363" s="97"/>
      <c r="Y4363" s="99"/>
      <c r="Z4363" s="99"/>
      <c r="AA4363" s="99">
        <v>26921.5</v>
      </c>
      <c r="AB4363" s="99">
        <v>26921.5</v>
      </c>
      <c r="AC4363">
        <f t="shared" si="136"/>
        <v>1000</v>
      </c>
      <c r="AD4363" t="str">
        <f t="shared" si="137"/>
        <v>309</v>
      </c>
    </row>
    <row r="4364" spans="1:30" hidden="1" x14ac:dyDescent="0.25">
      <c r="A4364" s="97" t="s">
        <v>1987</v>
      </c>
      <c r="B4364" s="97" t="s">
        <v>1857</v>
      </c>
      <c r="C4364" s="97" t="s">
        <v>140</v>
      </c>
      <c r="D4364" s="97">
        <v>13203</v>
      </c>
      <c r="E4364" s="97" t="s">
        <v>122</v>
      </c>
      <c r="F4364" s="98">
        <v>15</v>
      </c>
      <c r="G4364" s="98" t="s">
        <v>142</v>
      </c>
      <c r="H4364" s="97">
        <v>19</v>
      </c>
      <c r="I4364" s="97" t="s">
        <v>124</v>
      </c>
      <c r="J4364" s="97" t="s">
        <v>125</v>
      </c>
      <c r="K4364" s="97" t="s">
        <v>1988</v>
      </c>
      <c r="L4364" s="97"/>
      <c r="M4364" s="97"/>
      <c r="N4364" s="97" t="s">
        <v>1989</v>
      </c>
      <c r="O4364" s="97" t="s">
        <v>1859</v>
      </c>
      <c r="P4364" s="97" t="s">
        <v>147</v>
      </c>
      <c r="Q4364" s="97" t="s">
        <v>153</v>
      </c>
      <c r="R4364" s="97" t="s">
        <v>131</v>
      </c>
      <c r="S4364" s="97" t="s">
        <v>149</v>
      </c>
      <c r="T4364" s="97" t="s">
        <v>150</v>
      </c>
      <c r="U4364" s="97" t="s">
        <v>134</v>
      </c>
      <c r="V4364" s="97" t="s">
        <v>135</v>
      </c>
      <c r="W4364" s="97" t="s">
        <v>136</v>
      </c>
      <c r="X4364" s="97"/>
      <c r="Y4364" s="99"/>
      <c r="Z4364" s="99"/>
      <c r="AA4364" s="99">
        <v>107686</v>
      </c>
      <c r="AB4364" s="99">
        <v>107686</v>
      </c>
      <c r="AC4364">
        <f t="shared" si="136"/>
        <v>1000</v>
      </c>
      <c r="AD4364" t="str">
        <f t="shared" si="137"/>
        <v>309</v>
      </c>
    </row>
    <row r="4365" spans="1:30" hidden="1" x14ac:dyDescent="0.25">
      <c r="A4365" s="97" t="s">
        <v>1987</v>
      </c>
      <c r="B4365" s="97" t="s">
        <v>1857</v>
      </c>
      <c r="C4365" s="97" t="s">
        <v>140</v>
      </c>
      <c r="D4365" s="97">
        <v>14101</v>
      </c>
      <c r="E4365" s="97" t="s">
        <v>122</v>
      </c>
      <c r="F4365" s="98">
        <v>15</v>
      </c>
      <c r="G4365" s="98" t="s">
        <v>142</v>
      </c>
      <c r="H4365" s="97">
        <v>19</v>
      </c>
      <c r="I4365" s="97" t="s">
        <v>124</v>
      </c>
      <c r="J4365" s="97" t="s">
        <v>125</v>
      </c>
      <c r="K4365" s="97" t="s">
        <v>1988</v>
      </c>
      <c r="L4365" s="97"/>
      <c r="M4365" s="97"/>
      <c r="N4365" s="97" t="s">
        <v>1989</v>
      </c>
      <c r="O4365" s="97" t="s">
        <v>1859</v>
      </c>
      <c r="P4365" s="97" t="s">
        <v>147</v>
      </c>
      <c r="Q4365" s="97" t="s">
        <v>154</v>
      </c>
      <c r="R4365" s="97" t="s">
        <v>131</v>
      </c>
      <c r="S4365" s="97" t="s">
        <v>149</v>
      </c>
      <c r="T4365" s="97" t="s">
        <v>150</v>
      </c>
      <c r="U4365" s="97" t="s">
        <v>134</v>
      </c>
      <c r="V4365" s="97" t="s">
        <v>135</v>
      </c>
      <c r="W4365" s="97" t="s">
        <v>136</v>
      </c>
      <c r="X4365" s="97"/>
      <c r="Y4365" s="99"/>
      <c r="Z4365" s="99"/>
      <c r="AA4365" s="99">
        <v>35536.379999999997</v>
      </c>
      <c r="AB4365" s="99">
        <v>35536.379999999997</v>
      </c>
      <c r="AC4365">
        <f t="shared" si="136"/>
        <v>1000</v>
      </c>
      <c r="AD4365" t="str">
        <f t="shared" si="137"/>
        <v>309</v>
      </c>
    </row>
    <row r="4366" spans="1:30" hidden="1" x14ac:dyDescent="0.25">
      <c r="A4366" s="97" t="s">
        <v>1987</v>
      </c>
      <c r="B4366" s="97" t="s">
        <v>1857</v>
      </c>
      <c r="C4366" s="97" t="s">
        <v>140</v>
      </c>
      <c r="D4366" s="97">
        <v>14103</v>
      </c>
      <c r="E4366" s="97" t="s">
        <v>122</v>
      </c>
      <c r="F4366" s="98">
        <v>15</v>
      </c>
      <c r="G4366" s="98" t="s">
        <v>142</v>
      </c>
      <c r="H4366" s="97">
        <v>19</v>
      </c>
      <c r="I4366" s="97" t="s">
        <v>124</v>
      </c>
      <c r="J4366" s="97" t="s">
        <v>125</v>
      </c>
      <c r="K4366" s="97" t="s">
        <v>1988</v>
      </c>
      <c r="L4366" s="97"/>
      <c r="M4366" s="97"/>
      <c r="N4366" s="97" t="s">
        <v>1989</v>
      </c>
      <c r="O4366" s="97" t="s">
        <v>1859</v>
      </c>
      <c r="P4366" s="97" t="s">
        <v>147</v>
      </c>
      <c r="Q4366" s="97" t="s">
        <v>155</v>
      </c>
      <c r="R4366" s="97" t="s">
        <v>131</v>
      </c>
      <c r="S4366" s="97" t="s">
        <v>149</v>
      </c>
      <c r="T4366" s="97" t="s">
        <v>150</v>
      </c>
      <c r="U4366" s="97" t="s">
        <v>134</v>
      </c>
      <c r="V4366" s="97" t="s">
        <v>135</v>
      </c>
      <c r="W4366" s="97" t="s">
        <v>136</v>
      </c>
      <c r="X4366" s="97"/>
      <c r="Y4366" s="99"/>
      <c r="Z4366" s="99"/>
      <c r="AA4366" s="99">
        <v>14537.609999999999</v>
      </c>
      <c r="AB4366" s="99">
        <v>14537.61</v>
      </c>
      <c r="AC4366">
        <f t="shared" si="136"/>
        <v>1000</v>
      </c>
      <c r="AD4366" t="str">
        <f t="shared" si="137"/>
        <v>309</v>
      </c>
    </row>
    <row r="4367" spans="1:30" hidden="1" x14ac:dyDescent="0.25">
      <c r="A4367" s="97" t="s">
        <v>1987</v>
      </c>
      <c r="B4367" s="97" t="s">
        <v>1857</v>
      </c>
      <c r="C4367" s="97" t="s">
        <v>140</v>
      </c>
      <c r="D4367" s="97">
        <v>14201</v>
      </c>
      <c r="E4367" s="97" t="s">
        <v>122</v>
      </c>
      <c r="F4367" s="98">
        <v>15</v>
      </c>
      <c r="G4367" s="98" t="s">
        <v>142</v>
      </c>
      <c r="H4367" s="97">
        <v>19</v>
      </c>
      <c r="I4367" s="97" t="s">
        <v>124</v>
      </c>
      <c r="J4367" s="97" t="s">
        <v>125</v>
      </c>
      <c r="K4367" s="97" t="s">
        <v>1988</v>
      </c>
      <c r="L4367" s="97"/>
      <c r="M4367" s="97"/>
      <c r="N4367" s="97" t="s">
        <v>1989</v>
      </c>
      <c r="O4367" s="97" t="s">
        <v>1859</v>
      </c>
      <c r="P4367" s="97" t="s">
        <v>147</v>
      </c>
      <c r="Q4367" s="97" t="s">
        <v>156</v>
      </c>
      <c r="R4367" s="97" t="s">
        <v>131</v>
      </c>
      <c r="S4367" s="97" t="s">
        <v>149</v>
      </c>
      <c r="T4367" s="97" t="s">
        <v>150</v>
      </c>
      <c r="U4367" s="97" t="s">
        <v>134</v>
      </c>
      <c r="V4367" s="97" t="s">
        <v>135</v>
      </c>
      <c r="W4367" s="97" t="s">
        <v>136</v>
      </c>
      <c r="X4367" s="97"/>
      <c r="Y4367" s="99"/>
      <c r="Z4367" s="99"/>
      <c r="AA4367" s="99">
        <v>32305.800000000003</v>
      </c>
      <c r="AB4367" s="99">
        <v>32305.8</v>
      </c>
      <c r="AC4367">
        <f t="shared" si="136"/>
        <v>1000</v>
      </c>
      <c r="AD4367" t="str">
        <f t="shared" si="137"/>
        <v>309</v>
      </c>
    </row>
    <row r="4368" spans="1:30" hidden="1" x14ac:dyDescent="0.25">
      <c r="A4368" s="97" t="s">
        <v>1987</v>
      </c>
      <c r="B4368" s="97" t="s">
        <v>1857</v>
      </c>
      <c r="C4368" s="97" t="s">
        <v>140</v>
      </c>
      <c r="D4368" s="97">
        <v>14301</v>
      </c>
      <c r="E4368" s="97" t="s">
        <v>122</v>
      </c>
      <c r="F4368" s="98">
        <v>15</v>
      </c>
      <c r="G4368" s="98" t="s">
        <v>142</v>
      </c>
      <c r="H4368" s="97">
        <v>19</v>
      </c>
      <c r="I4368" s="97" t="s">
        <v>124</v>
      </c>
      <c r="J4368" s="97" t="s">
        <v>125</v>
      </c>
      <c r="K4368" s="97" t="s">
        <v>1988</v>
      </c>
      <c r="L4368" s="97"/>
      <c r="M4368" s="97"/>
      <c r="N4368" s="97" t="s">
        <v>1989</v>
      </c>
      <c r="O4368" s="97" t="s">
        <v>1859</v>
      </c>
      <c r="P4368" s="97" t="s">
        <v>147</v>
      </c>
      <c r="Q4368" s="97" t="s">
        <v>178</v>
      </c>
      <c r="R4368" s="97" t="s">
        <v>131</v>
      </c>
      <c r="S4368" s="97" t="s">
        <v>149</v>
      </c>
      <c r="T4368" s="97" t="s">
        <v>150</v>
      </c>
      <c r="U4368" s="97" t="s">
        <v>134</v>
      </c>
      <c r="V4368" s="97" t="s">
        <v>135</v>
      </c>
      <c r="W4368" s="97" t="s">
        <v>136</v>
      </c>
      <c r="X4368" s="97"/>
      <c r="Y4368" s="99"/>
      <c r="Z4368" s="99"/>
      <c r="AA4368" s="99">
        <v>38766.959999999999</v>
      </c>
      <c r="AB4368" s="99">
        <v>38766.959999999999</v>
      </c>
      <c r="AC4368">
        <f t="shared" si="136"/>
        <v>1000</v>
      </c>
      <c r="AD4368" t="str">
        <f t="shared" si="137"/>
        <v>309</v>
      </c>
    </row>
    <row r="4369" spans="1:30" hidden="1" x14ac:dyDescent="0.25">
      <c r="A4369" s="97" t="s">
        <v>1990</v>
      </c>
      <c r="B4369" s="97" t="s">
        <v>1857</v>
      </c>
      <c r="C4369" s="97" t="s">
        <v>140</v>
      </c>
      <c r="D4369" s="97" t="s">
        <v>141</v>
      </c>
      <c r="E4369" s="97" t="s">
        <v>122</v>
      </c>
      <c r="F4369" s="98">
        <v>15</v>
      </c>
      <c r="G4369" s="98" t="s">
        <v>142</v>
      </c>
      <c r="H4369" s="97" t="s">
        <v>143</v>
      </c>
      <c r="I4369" s="97" t="s">
        <v>124</v>
      </c>
      <c r="J4369" s="97" t="s">
        <v>125</v>
      </c>
      <c r="K4369" s="97" t="s">
        <v>1991</v>
      </c>
      <c r="L4369" s="97"/>
      <c r="M4369" s="97"/>
      <c r="N4369" s="97" t="s">
        <v>1992</v>
      </c>
      <c r="O4369" s="97" t="s">
        <v>1859</v>
      </c>
      <c r="P4369" s="97" t="s">
        <v>147</v>
      </c>
      <c r="Q4369" s="97" t="s">
        <v>148</v>
      </c>
      <c r="R4369" s="97" t="s">
        <v>131</v>
      </c>
      <c r="S4369" s="97" t="s">
        <v>149</v>
      </c>
      <c r="T4369" s="97" t="s">
        <v>150</v>
      </c>
      <c r="U4369" s="97" t="s">
        <v>151</v>
      </c>
      <c r="V4369" s="97" t="s">
        <v>135</v>
      </c>
      <c r="W4369" s="97" t="s">
        <v>136</v>
      </c>
      <c r="X4369" s="97"/>
      <c r="Y4369" s="99"/>
      <c r="Z4369" s="99"/>
      <c r="AA4369" s="99">
        <v>1011972</v>
      </c>
      <c r="AB4369" s="99">
        <v>1011972</v>
      </c>
      <c r="AC4369">
        <f t="shared" si="136"/>
        <v>1000</v>
      </c>
      <c r="AD4369" t="str">
        <f t="shared" si="137"/>
        <v>309</v>
      </c>
    </row>
    <row r="4370" spans="1:30" hidden="1" x14ac:dyDescent="0.25">
      <c r="A4370" s="97" t="s">
        <v>1990</v>
      </c>
      <c r="B4370" s="97" t="s">
        <v>1857</v>
      </c>
      <c r="C4370" s="97" t="s">
        <v>140</v>
      </c>
      <c r="D4370" s="97">
        <v>13201</v>
      </c>
      <c r="E4370" s="97" t="s">
        <v>122</v>
      </c>
      <c r="F4370" s="98">
        <v>15</v>
      </c>
      <c r="G4370" s="98" t="s">
        <v>142</v>
      </c>
      <c r="H4370" s="97">
        <v>19</v>
      </c>
      <c r="I4370" s="97" t="s">
        <v>124</v>
      </c>
      <c r="J4370" s="97" t="s">
        <v>125</v>
      </c>
      <c r="K4370" s="97" t="s">
        <v>1991</v>
      </c>
      <c r="L4370" s="97"/>
      <c r="M4370" s="97"/>
      <c r="N4370" s="97" t="s">
        <v>1992</v>
      </c>
      <c r="O4370" s="97" t="s">
        <v>1859</v>
      </c>
      <c r="P4370" s="97" t="s">
        <v>147</v>
      </c>
      <c r="Q4370" s="97" t="s">
        <v>152</v>
      </c>
      <c r="R4370" s="97" t="s">
        <v>131</v>
      </c>
      <c r="S4370" s="97" t="s">
        <v>149</v>
      </c>
      <c r="T4370" s="97" t="s">
        <v>150</v>
      </c>
      <c r="U4370" s="97" t="s">
        <v>134</v>
      </c>
      <c r="V4370" s="97" t="s">
        <v>135</v>
      </c>
      <c r="W4370" s="97" t="s">
        <v>136</v>
      </c>
      <c r="X4370" s="97"/>
      <c r="Y4370" s="99"/>
      <c r="Z4370" s="99"/>
      <c r="AA4370" s="99">
        <v>42165.5</v>
      </c>
      <c r="AB4370" s="99">
        <v>42165.5</v>
      </c>
      <c r="AC4370">
        <f t="shared" si="136"/>
        <v>1000</v>
      </c>
      <c r="AD4370" t="str">
        <f t="shared" si="137"/>
        <v>309</v>
      </c>
    </row>
    <row r="4371" spans="1:30" hidden="1" x14ac:dyDescent="0.25">
      <c r="A4371" s="97" t="s">
        <v>1990</v>
      </c>
      <c r="B4371" s="97" t="s">
        <v>1857</v>
      </c>
      <c r="C4371" s="97" t="s">
        <v>140</v>
      </c>
      <c r="D4371" s="97">
        <v>13203</v>
      </c>
      <c r="E4371" s="97" t="s">
        <v>122</v>
      </c>
      <c r="F4371" s="98">
        <v>15</v>
      </c>
      <c r="G4371" s="98" t="s">
        <v>142</v>
      </c>
      <c r="H4371" s="97">
        <v>19</v>
      </c>
      <c r="I4371" s="97" t="s">
        <v>124</v>
      </c>
      <c r="J4371" s="97" t="s">
        <v>125</v>
      </c>
      <c r="K4371" s="97" t="s">
        <v>1991</v>
      </c>
      <c r="L4371" s="97"/>
      <c r="M4371" s="97"/>
      <c r="N4371" s="97" t="s">
        <v>1992</v>
      </c>
      <c r="O4371" s="97" t="s">
        <v>1859</v>
      </c>
      <c r="P4371" s="97" t="s">
        <v>147</v>
      </c>
      <c r="Q4371" s="97" t="s">
        <v>153</v>
      </c>
      <c r="R4371" s="97" t="s">
        <v>131</v>
      </c>
      <c r="S4371" s="97" t="s">
        <v>149</v>
      </c>
      <c r="T4371" s="97" t="s">
        <v>150</v>
      </c>
      <c r="U4371" s="97" t="s">
        <v>134</v>
      </c>
      <c r="V4371" s="97" t="s">
        <v>135</v>
      </c>
      <c r="W4371" s="97" t="s">
        <v>136</v>
      </c>
      <c r="X4371" s="97"/>
      <c r="Y4371" s="99"/>
      <c r="Z4371" s="99"/>
      <c r="AA4371" s="99">
        <v>168662</v>
      </c>
      <c r="AB4371" s="99">
        <v>168662</v>
      </c>
      <c r="AC4371">
        <f t="shared" si="136"/>
        <v>1000</v>
      </c>
      <c r="AD4371" t="str">
        <f t="shared" si="137"/>
        <v>309</v>
      </c>
    </row>
    <row r="4372" spans="1:30" hidden="1" x14ac:dyDescent="0.25">
      <c r="A4372" s="97" t="s">
        <v>1990</v>
      </c>
      <c r="B4372" s="97" t="s">
        <v>1857</v>
      </c>
      <c r="C4372" s="97" t="s">
        <v>140</v>
      </c>
      <c r="D4372" s="97">
        <v>14101</v>
      </c>
      <c r="E4372" s="97" t="s">
        <v>122</v>
      </c>
      <c r="F4372" s="98">
        <v>15</v>
      </c>
      <c r="G4372" s="98" t="s">
        <v>142</v>
      </c>
      <c r="H4372" s="97">
        <v>19</v>
      </c>
      <c r="I4372" s="97" t="s">
        <v>124</v>
      </c>
      <c r="J4372" s="97" t="s">
        <v>125</v>
      </c>
      <c r="K4372" s="97" t="s">
        <v>1991</v>
      </c>
      <c r="L4372" s="97"/>
      <c r="M4372" s="97"/>
      <c r="N4372" s="97" t="s">
        <v>1992</v>
      </c>
      <c r="O4372" s="97" t="s">
        <v>1859</v>
      </c>
      <c r="P4372" s="97" t="s">
        <v>147</v>
      </c>
      <c r="Q4372" s="97" t="s">
        <v>154</v>
      </c>
      <c r="R4372" s="97" t="s">
        <v>131</v>
      </c>
      <c r="S4372" s="97" t="s">
        <v>149</v>
      </c>
      <c r="T4372" s="97" t="s">
        <v>150</v>
      </c>
      <c r="U4372" s="97" t="s">
        <v>134</v>
      </c>
      <c r="V4372" s="97" t="s">
        <v>135</v>
      </c>
      <c r="W4372" s="97" t="s">
        <v>136</v>
      </c>
      <c r="X4372" s="97"/>
      <c r="Y4372" s="99"/>
      <c r="Z4372" s="99"/>
      <c r="AA4372" s="99">
        <v>55658.46</v>
      </c>
      <c r="AB4372" s="99">
        <v>55658.46</v>
      </c>
      <c r="AC4372">
        <f t="shared" si="136"/>
        <v>1000</v>
      </c>
      <c r="AD4372" t="str">
        <f t="shared" si="137"/>
        <v>309</v>
      </c>
    </row>
    <row r="4373" spans="1:30" hidden="1" x14ac:dyDescent="0.25">
      <c r="A4373" s="97" t="s">
        <v>1990</v>
      </c>
      <c r="B4373" s="97" t="s">
        <v>1857</v>
      </c>
      <c r="C4373" s="97" t="s">
        <v>140</v>
      </c>
      <c r="D4373" s="97">
        <v>14103</v>
      </c>
      <c r="E4373" s="97" t="s">
        <v>122</v>
      </c>
      <c r="F4373" s="98">
        <v>15</v>
      </c>
      <c r="G4373" s="98" t="s">
        <v>142</v>
      </c>
      <c r="H4373" s="97">
        <v>19</v>
      </c>
      <c r="I4373" s="97" t="s">
        <v>124</v>
      </c>
      <c r="J4373" s="97" t="s">
        <v>125</v>
      </c>
      <c r="K4373" s="97" t="s">
        <v>1991</v>
      </c>
      <c r="L4373" s="97"/>
      <c r="M4373" s="97"/>
      <c r="N4373" s="97" t="s">
        <v>1992</v>
      </c>
      <c r="O4373" s="97" t="s">
        <v>1859</v>
      </c>
      <c r="P4373" s="97" t="s">
        <v>147</v>
      </c>
      <c r="Q4373" s="97" t="s">
        <v>155</v>
      </c>
      <c r="R4373" s="97" t="s">
        <v>131</v>
      </c>
      <c r="S4373" s="97" t="s">
        <v>149</v>
      </c>
      <c r="T4373" s="97" t="s">
        <v>150</v>
      </c>
      <c r="U4373" s="97" t="s">
        <v>134</v>
      </c>
      <c r="V4373" s="97" t="s">
        <v>135</v>
      </c>
      <c r="W4373" s="97" t="s">
        <v>136</v>
      </c>
      <c r="X4373" s="97"/>
      <c r="Y4373" s="99"/>
      <c r="Z4373" s="99"/>
      <c r="AA4373" s="99">
        <v>22769.37</v>
      </c>
      <c r="AB4373" s="99">
        <v>22769.37</v>
      </c>
      <c r="AC4373">
        <f t="shared" si="136"/>
        <v>1000</v>
      </c>
      <c r="AD4373" t="str">
        <f t="shared" si="137"/>
        <v>309</v>
      </c>
    </row>
    <row r="4374" spans="1:30" hidden="1" x14ac:dyDescent="0.25">
      <c r="A4374" s="97" t="s">
        <v>1990</v>
      </c>
      <c r="B4374" s="97" t="s">
        <v>1857</v>
      </c>
      <c r="C4374" s="97" t="s">
        <v>140</v>
      </c>
      <c r="D4374" s="97">
        <v>14201</v>
      </c>
      <c r="E4374" s="97" t="s">
        <v>122</v>
      </c>
      <c r="F4374" s="98">
        <v>15</v>
      </c>
      <c r="G4374" s="98" t="s">
        <v>142</v>
      </c>
      <c r="H4374" s="97">
        <v>19</v>
      </c>
      <c r="I4374" s="97" t="s">
        <v>124</v>
      </c>
      <c r="J4374" s="97" t="s">
        <v>125</v>
      </c>
      <c r="K4374" s="97" t="s">
        <v>1991</v>
      </c>
      <c r="L4374" s="97"/>
      <c r="M4374" s="97"/>
      <c r="N4374" s="97" t="s">
        <v>1992</v>
      </c>
      <c r="O4374" s="97" t="s">
        <v>1859</v>
      </c>
      <c r="P4374" s="97" t="s">
        <v>147</v>
      </c>
      <c r="Q4374" s="97" t="s">
        <v>156</v>
      </c>
      <c r="R4374" s="97" t="s">
        <v>131</v>
      </c>
      <c r="S4374" s="97" t="s">
        <v>149</v>
      </c>
      <c r="T4374" s="97" t="s">
        <v>150</v>
      </c>
      <c r="U4374" s="97" t="s">
        <v>134</v>
      </c>
      <c r="V4374" s="97" t="s">
        <v>135</v>
      </c>
      <c r="W4374" s="97" t="s">
        <v>136</v>
      </c>
      <c r="X4374" s="97"/>
      <c r="Y4374" s="99"/>
      <c r="Z4374" s="99"/>
      <c r="AA4374" s="99">
        <v>50598.600000000006</v>
      </c>
      <c r="AB4374" s="99">
        <v>50598.6</v>
      </c>
      <c r="AC4374">
        <f t="shared" si="136"/>
        <v>1000</v>
      </c>
      <c r="AD4374" t="str">
        <f t="shared" si="137"/>
        <v>309</v>
      </c>
    </row>
    <row r="4375" spans="1:30" hidden="1" x14ac:dyDescent="0.25">
      <c r="A4375" s="97" t="s">
        <v>1990</v>
      </c>
      <c r="B4375" s="97" t="s">
        <v>1857</v>
      </c>
      <c r="C4375" s="97" t="s">
        <v>140</v>
      </c>
      <c r="D4375" s="97">
        <v>14301</v>
      </c>
      <c r="E4375" s="97" t="s">
        <v>122</v>
      </c>
      <c r="F4375" s="98">
        <v>15</v>
      </c>
      <c r="G4375" s="98" t="s">
        <v>142</v>
      </c>
      <c r="H4375" s="97">
        <v>19</v>
      </c>
      <c r="I4375" s="97" t="s">
        <v>124</v>
      </c>
      <c r="J4375" s="97" t="s">
        <v>125</v>
      </c>
      <c r="K4375" s="97" t="s">
        <v>1991</v>
      </c>
      <c r="L4375" s="97"/>
      <c r="M4375" s="97"/>
      <c r="N4375" s="97" t="s">
        <v>1992</v>
      </c>
      <c r="O4375" s="97" t="s">
        <v>1859</v>
      </c>
      <c r="P4375" s="97" t="s">
        <v>147</v>
      </c>
      <c r="Q4375" s="97" t="s">
        <v>178</v>
      </c>
      <c r="R4375" s="97" t="s">
        <v>131</v>
      </c>
      <c r="S4375" s="97" t="s">
        <v>149</v>
      </c>
      <c r="T4375" s="97" t="s">
        <v>150</v>
      </c>
      <c r="U4375" s="97" t="s">
        <v>134</v>
      </c>
      <c r="V4375" s="97" t="s">
        <v>135</v>
      </c>
      <c r="W4375" s="97" t="s">
        <v>136</v>
      </c>
      <c r="X4375" s="97"/>
      <c r="Y4375" s="99"/>
      <c r="Z4375" s="99"/>
      <c r="AA4375" s="99">
        <v>60718.32</v>
      </c>
      <c r="AB4375" s="99">
        <v>60718.32</v>
      </c>
      <c r="AC4375">
        <f t="shared" si="136"/>
        <v>1000</v>
      </c>
      <c r="AD4375" t="str">
        <f t="shared" si="137"/>
        <v>309</v>
      </c>
    </row>
    <row r="4376" spans="1:30" hidden="1" x14ac:dyDescent="0.25">
      <c r="A4376" s="97" t="s">
        <v>1993</v>
      </c>
      <c r="B4376" s="97" t="s">
        <v>1857</v>
      </c>
      <c r="C4376" s="97" t="s">
        <v>1994</v>
      </c>
      <c r="D4376" s="97" t="s">
        <v>141</v>
      </c>
      <c r="E4376" s="97" t="s">
        <v>122</v>
      </c>
      <c r="F4376" s="98">
        <v>15</v>
      </c>
      <c r="G4376" s="98" t="s">
        <v>142</v>
      </c>
      <c r="H4376" s="97" t="s">
        <v>143</v>
      </c>
      <c r="I4376" s="97" t="s">
        <v>124</v>
      </c>
      <c r="J4376" s="97" t="s">
        <v>125</v>
      </c>
      <c r="K4376" s="97" t="s">
        <v>1995</v>
      </c>
      <c r="L4376" s="97"/>
      <c r="M4376" s="97"/>
      <c r="N4376" s="97" t="s">
        <v>1996</v>
      </c>
      <c r="O4376" s="97" t="s">
        <v>1859</v>
      </c>
      <c r="P4376" s="97" t="s">
        <v>1997</v>
      </c>
      <c r="Q4376" s="97" t="s">
        <v>148</v>
      </c>
      <c r="R4376" s="97" t="s">
        <v>131</v>
      </c>
      <c r="S4376" s="97" t="s">
        <v>149</v>
      </c>
      <c r="T4376" s="97" t="s">
        <v>150</v>
      </c>
      <c r="U4376" s="97" t="s">
        <v>151</v>
      </c>
      <c r="V4376" s="97" t="s">
        <v>135</v>
      </c>
      <c r="W4376" s="97" t="s">
        <v>136</v>
      </c>
      <c r="X4376" s="97"/>
      <c r="Y4376" s="99"/>
      <c r="Z4376" s="99"/>
      <c r="AA4376" s="99">
        <v>652572</v>
      </c>
      <c r="AB4376" s="99">
        <v>652572</v>
      </c>
      <c r="AC4376">
        <f t="shared" si="136"/>
        <v>1000</v>
      </c>
      <c r="AD4376" t="str">
        <f t="shared" si="137"/>
        <v>309</v>
      </c>
    </row>
    <row r="4377" spans="1:30" hidden="1" x14ac:dyDescent="0.25">
      <c r="A4377" s="97" t="s">
        <v>1993</v>
      </c>
      <c r="B4377" s="97" t="s">
        <v>1857</v>
      </c>
      <c r="C4377" s="97" t="s">
        <v>1994</v>
      </c>
      <c r="D4377" s="97">
        <v>13201</v>
      </c>
      <c r="E4377" s="97" t="s">
        <v>122</v>
      </c>
      <c r="F4377" s="98">
        <v>15</v>
      </c>
      <c r="G4377" s="98" t="s">
        <v>142</v>
      </c>
      <c r="H4377" s="97">
        <v>19</v>
      </c>
      <c r="I4377" s="97" t="s">
        <v>124</v>
      </c>
      <c r="J4377" s="97" t="s">
        <v>125</v>
      </c>
      <c r="K4377" s="97" t="s">
        <v>1995</v>
      </c>
      <c r="L4377" s="97"/>
      <c r="M4377" s="97"/>
      <c r="N4377" s="97" t="s">
        <v>1996</v>
      </c>
      <c r="O4377" s="97" t="s">
        <v>1859</v>
      </c>
      <c r="P4377" s="97" t="s">
        <v>1997</v>
      </c>
      <c r="Q4377" s="97" t="s">
        <v>152</v>
      </c>
      <c r="R4377" s="97" t="s">
        <v>131</v>
      </c>
      <c r="S4377" s="97" t="s">
        <v>149</v>
      </c>
      <c r="T4377" s="97" t="s">
        <v>150</v>
      </c>
      <c r="U4377" s="97" t="s">
        <v>134</v>
      </c>
      <c r="V4377" s="97" t="s">
        <v>135</v>
      </c>
      <c r="W4377" s="97" t="s">
        <v>136</v>
      </c>
      <c r="X4377" s="97"/>
      <c r="Y4377" s="99"/>
      <c r="Z4377" s="99"/>
      <c r="AA4377" s="99">
        <v>27190.5</v>
      </c>
      <c r="AB4377" s="99">
        <v>27190.5</v>
      </c>
      <c r="AC4377">
        <f t="shared" si="136"/>
        <v>1000</v>
      </c>
      <c r="AD4377" t="str">
        <f t="shared" si="137"/>
        <v>309</v>
      </c>
    </row>
    <row r="4378" spans="1:30" hidden="1" x14ac:dyDescent="0.25">
      <c r="A4378" s="97" t="s">
        <v>1993</v>
      </c>
      <c r="B4378" s="97" t="s">
        <v>1857</v>
      </c>
      <c r="C4378" s="97" t="s">
        <v>1994</v>
      </c>
      <c r="D4378" s="97">
        <v>13203</v>
      </c>
      <c r="E4378" s="97" t="s">
        <v>122</v>
      </c>
      <c r="F4378" s="98">
        <v>15</v>
      </c>
      <c r="G4378" s="98" t="s">
        <v>142</v>
      </c>
      <c r="H4378" s="97">
        <v>19</v>
      </c>
      <c r="I4378" s="97" t="s">
        <v>124</v>
      </c>
      <c r="J4378" s="97" t="s">
        <v>125</v>
      </c>
      <c r="K4378" s="97" t="s">
        <v>1995</v>
      </c>
      <c r="L4378" s="97"/>
      <c r="M4378" s="97"/>
      <c r="N4378" s="97" t="s">
        <v>1996</v>
      </c>
      <c r="O4378" s="97" t="s">
        <v>1859</v>
      </c>
      <c r="P4378" s="97" t="s">
        <v>1997</v>
      </c>
      <c r="Q4378" s="97" t="s">
        <v>153</v>
      </c>
      <c r="R4378" s="97" t="s">
        <v>131</v>
      </c>
      <c r="S4378" s="97" t="s">
        <v>149</v>
      </c>
      <c r="T4378" s="97" t="s">
        <v>150</v>
      </c>
      <c r="U4378" s="97" t="s">
        <v>134</v>
      </c>
      <c r="V4378" s="97" t="s">
        <v>135</v>
      </c>
      <c r="W4378" s="97" t="s">
        <v>136</v>
      </c>
      <c r="X4378" s="97"/>
      <c r="Y4378" s="99"/>
      <c r="Z4378" s="99"/>
      <c r="AA4378" s="99">
        <v>108762</v>
      </c>
      <c r="AB4378" s="99">
        <v>108762</v>
      </c>
      <c r="AC4378">
        <f t="shared" si="136"/>
        <v>1000</v>
      </c>
      <c r="AD4378" t="str">
        <f t="shared" si="137"/>
        <v>309</v>
      </c>
    </row>
    <row r="4379" spans="1:30" hidden="1" x14ac:dyDescent="0.25">
      <c r="A4379" s="97" t="s">
        <v>1993</v>
      </c>
      <c r="B4379" s="97" t="s">
        <v>1857</v>
      </c>
      <c r="C4379" s="97" t="s">
        <v>1994</v>
      </c>
      <c r="D4379" s="97">
        <v>14101</v>
      </c>
      <c r="E4379" s="97" t="s">
        <v>122</v>
      </c>
      <c r="F4379" s="98">
        <v>15</v>
      </c>
      <c r="G4379" s="98" t="s">
        <v>142</v>
      </c>
      <c r="H4379" s="97">
        <v>19</v>
      </c>
      <c r="I4379" s="97" t="s">
        <v>124</v>
      </c>
      <c r="J4379" s="97" t="s">
        <v>125</v>
      </c>
      <c r="K4379" s="97" t="s">
        <v>1995</v>
      </c>
      <c r="L4379" s="97"/>
      <c r="M4379" s="97"/>
      <c r="N4379" s="97" t="s">
        <v>1996</v>
      </c>
      <c r="O4379" s="97" t="s">
        <v>1859</v>
      </c>
      <c r="P4379" s="97" t="s">
        <v>1997</v>
      </c>
      <c r="Q4379" s="97" t="s">
        <v>154</v>
      </c>
      <c r="R4379" s="97" t="s">
        <v>131</v>
      </c>
      <c r="S4379" s="97" t="s">
        <v>149</v>
      </c>
      <c r="T4379" s="97" t="s">
        <v>150</v>
      </c>
      <c r="U4379" s="97" t="s">
        <v>134</v>
      </c>
      <c r="V4379" s="97" t="s">
        <v>135</v>
      </c>
      <c r="W4379" s="97" t="s">
        <v>136</v>
      </c>
      <c r="X4379" s="97"/>
      <c r="Y4379" s="99"/>
      <c r="Z4379" s="99"/>
      <c r="AA4379" s="99">
        <v>35891.46</v>
      </c>
      <c r="AB4379" s="99">
        <v>35891.46</v>
      </c>
      <c r="AC4379">
        <f t="shared" si="136"/>
        <v>1000</v>
      </c>
      <c r="AD4379" t="str">
        <f t="shared" si="137"/>
        <v>309</v>
      </c>
    </row>
    <row r="4380" spans="1:30" hidden="1" x14ac:dyDescent="0.25">
      <c r="A4380" s="97" t="s">
        <v>1993</v>
      </c>
      <c r="B4380" s="97" t="s">
        <v>1857</v>
      </c>
      <c r="C4380" s="97" t="s">
        <v>1994</v>
      </c>
      <c r="D4380" s="97">
        <v>14103</v>
      </c>
      <c r="E4380" s="97" t="s">
        <v>122</v>
      </c>
      <c r="F4380" s="98">
        <v>15</v>
      </c>
      <c r="G4380" s="98" t="s">
        <v>142</v>
      </c>
      <c r="H4380" s="97">
        <v>19</v>
      </c>
      <c r="I4380" s="97" t="s">
        <v>124</v>
      </c>
      <c r="J4380" s="97" t="s">
        <v>125</v>
      </c>
      <c r="K4380" s="97" t="s">
        <v>1995</v>
      </c>
      <c r="L4380" s="97"/>
      <c r="M4380" s="97"/>
      <c r="N4380" s="97" t="s">
        <v>1996</v>
      </c>
      <c r="O4380" s="97" t="s">
        <v>1859</v>
      </c>
      <c r="P4380" s="97" t="s">
        <v>1997</v>
      </c>
      <c r="Q4380" s="97" t="s">
        <v>155</v>
      </c>
      <c r="R4380" s="97" t="s">
        <v>131</v>
      </c>
      <c r="S4380" s="97" t="s">
        <v>149</v>
      </c>
      <c r="T4380" s="97" t="s">
        <v>150</v>
      </c>
      <c r="U4380" s="97" t="s">
        <v>134</v>
      </c>
      <c r="V4380" s="97" t="s">
        <v>135</v>
      </c>
      <c r="W4380" s="97" t="s">
        <v>136</v>
      </c>
      <c r="X4380" s="97"/>
      <c r="Y4380" s="99"/>
      <c r="Z4380" s="99"/>
      <c r="AA4380" s="99">
        <v>14682.869999999999</v>
      </c>
      <c r="AB4380" s="99">
        <v>14682.87</v>
      </c>
      <c r="AC4380">
        <f t="shared" si="136"/>
        <v>1000</v>
      </c>
      <c r="AD4380" t="str">
        <f t="shared" si="137"/>
        <v>309</v>
      </c>
    </row>
    <row r="4381" spans="1:30" hidden="1" x14ac:dyDescent="0.25">
      <c r="A4381" s="97" t="s">
        <v>1993</v>
      </c>
      <c r="B4381" s="97" t="s">
        <v>1857</v>
      </c>
      <c r="C4381" s="97" t="s">
        <v>1994</v>
      </c>
      <c r="D4381" s="97">
        <v>14201</v>
      </c>
      <c r="E4381" s="97" t="s">
        <v>122</v>
      </c>
      <c r="F4381" s="98">
        <v>15</v>
      </c>
      <c r="G4381" s="98" t="s">
        <v>142</v>
      </c>
      <c r="H4381" s="97">
        <v>19</v>
      </c>
      <c r="I4381" s="97" t="s">
        <v>124</v>
      </c>
      <c r="J4381" s="97" t="s">
        <v>125</v>
      </c>
      <c r="K4381" s="97" t="s">
        <v>1995</v>
      </c>
      <c r="L4381" s="97"/>
      <c r="M4381" s="97"/>
      <c r="N4381" s="97" t="s">
        <v>1996</v>
      </c>
      <c r="O4381" s="97" t="s">
        <v>1859</v>
      </c>
      <c r="P4381" s="97" t="s">
        <v>1997</v>
      </c>
      <c r="Q4381" s="97" t="s">
        <v>156</v>
      </c>
      <c r="R4381" s="97" t="s">
        <v>131</v>
      </c>
      <c r="S4381" s="97" t="s">
        <v>149</v>
      </c>
      <c r="T4381" s="97" t="s">
        <v>150</v>
      </c>
      <c r="U4381" s="97" t="s">
        <v>134</v>
      </c>
      <c r="V4381" s="97" t="s">
        <v>135</v>
      </c>
      <c r="W4381" s="97" t="s">
        <v>136</v>
      </c>
      <c r="X4381" s="97"/>
      <c r="Y4381" s="99"/>
      <c r="Z4381" s="99"/>
      <c r="AA4381" s="99">
        <v>32628.600000000002</v>
      </c>
      <c r="AB4381" s="99">
        <v>32628.6</v>
      </c>
      <c r="AC4381">
        <f t="shared" si="136"/>
        <v>1000</v>
      </c>
      <c r="AD4381" t="str">
        <f t="shared" si="137"/>
        <v>309</v>
      </c>
    </row>
    <row r="4382" spans="1:30" hidden="1" x14ac:dyDescent="0.25">
      <c r="A4382" s="97" t="s">
        <v>1993</v>
      </c>
      <c r="B4382" s="97" t="s">
        <v>1857</v>
      </c>
      <c r="C4382" s="97" t="s">
        <v>1994</v>
      </c>
      <c r="D4382" s="97">
        <v>14301</v>
      </c>
      <c r="E4382" s="97" t="s">
        <v>122</v>
      </c>
      <c r="F4382" s="98">
        <v>15</v>
      </c>
      <c r="G4382" s="98" t="s">
        <v>142</v>
      </c>
      <c r="H4382" s="97">
        <v>19</v>
      </c>
      <c r="I4382" s="97" t="s">
        <v>124</v>
      </c>
      <c r="J4382" s="97" t="s">
        <v>125</v>
      </c>
      <c r="K4382" s="97" t="s">
        <v>1995</v>
      </c>
      <c r="L4382" s="97"/>
      <c r="M4382" s="97"/>
      <c r="N4382" s="97" t="s">
        <v>1996</v>
      </c>
      <c r="O4382" s="97" t="s">
        <v>1859</v>
      </c>
      <c r="P4382" s="97" t="s">
        <v>1997</v>
      </c>
      <c r="Q4382" s="97" t="s">
        <v>178</v>
      </c>
      <c r="R4382" s="97" t="s">
        <v>131</v>
      </c>
      <c r="S4382" s="97" t="s">
        <v>149</v>
      </c>
      <c r="T4382" s="97" t="s">
        <v>150</v>
      </c>
      <c r="U4382" s="97" t="s">
        <v>134</v>
      </c>
      <c r="V4382" s="97" t="s">
        <v>135</v>
      </c>
      <c r="W4382" s="97" t="s">
        <v>136</v>
      </c>
      <c r="X4382" s="97"/>
      <c r="Y4382" s="99"/>
      <c r="Z4382" s="99"/>
      <c r="AA4382" s="99">
        <v>39154.32</v>
      </c>
      <c r="AB4382" s="99">
        <v>39154.32</v>
      </c>
      <c r="AC4382">
        <f t="shared" si="136"/>
        <v>1000</v>
      </c>
      <c r="AD4382" t="str">
        <f t="shared" si="137"/>
        <v>309</v>
      </c>
    </row>
    <row r="4383" spans="1:30" hidden="1" x14ac:dyDescent="0.25">
      <c r="A4383" s="97" t="s">
        <v>1998</v>
      </c>
      <c r="B4383" s="97" t="s">
        <v>760</v>
      </c>
      <c r="C4383" s="97" t="s">
        <v>1999</v>
      </c>
      <c r="D4383" s="97" t="s">
        <v>141</v>
      </c>
      <c r="E4383" s="97" t="s">
        <v>122</v>
      </c>
      <c r="F4383" s="98">
        <v>15</v>
      </c>
      <c r="G4383" s="98" t="s">
        <v>142</v>
      </c>
      <c r="H4383" s="97" t="s">
        <v>143</v>
      </c>
      <c r="I4383" s="97" t="s">
        <v>124</v>
      </c>
      <c r="J4383" s="97" t="s">
        <v>125</v>
      </c>
      <c r="K4383" s="97" t="s">
        <v>2000</v>
      </c>
      <c r="L4383" s="97"/>
      <c r="M4383" s="97"/>
      <c r="N4383" s="97" t="s">
        <v>2001</v>
      </c>
      <c r="O4383" s="97" t="s">
        <v>763</v>
      </c>
      <c r="P4383" s="97" t="s">
        <v>2002</v>
      </c>
      <c r="Q4383" s="97" t="s">
        <v>148</v>
      </c>
      <c r="R4383" s="97" t="s">
        <v>131</v>
      </c>
      <c r="S4383" s="97" t="s">
        <v>149</v>
      </c>
      <c r="T4383" s="97" t="s">
        <v>150</v>
      </c>
      <c r="U4383" s="97" t="s">
        <v>151</v>
      </c>
      <c r="V4383" s="97" t="s">
        <v>135</v>
      </c>
      <c r="W4383" s="97" t="s">
        <v>136</v>
      </c>
      <c r="X4383" s="97"/>
      <c r="Y4383" s="99"/>
      <c r="Z4383" s="99"/>
      <c r="AA4383" s="99">
        <v>4465008</v>
      </c>
      <c r="AB4383" s="99">
        <v>4465008</v>
      </c>
      <c r="AC4383">
        <f t="shared" si="136"/>
        <v>1000</v>
      </c>
      <c r="AD4383" t="str">
        <f t="shared" si="137"/>
        <v>309</v>
      </c>
    </row>
    <row r="4384" spans="1:30" hidden="1" x14ac:dyDescent="0.25">
      <c r="A4384" s="97" t="s">
        <v>1998</v>
      </c>
      <c r="B4384" s="97" t="s">
        <v>760</v>
      </c>
      <c r="C4384" s="97" t="s">
        <v>1999</v>
      </c>
      <c r="D4384" s="97">
        <v>13201</v>
      </c>
      <c r="E4384" s="97" t="s">
        <v>122</v>
      </c>
      <c r="F4384" s="98">
        <v>15</v>
      </c>
      <c r="G4384" s="98" t="s">
        <v>142</v>
      </c>
      <c r="H4384" s="97">
        <v>19</v>
      </c>
      <c r="I4384" s="97" t="s">
        <v>124</v>
      </c>
      <c r="J4384" s="97" t="s">
        <v>125</v>
      </c>
      <c r="K4384" s="97" t="s">
        <v>2000</v>
      </c>
      <c r="L4384" s="97"/>
      <c r="M4384" s="97"/>
      <c r="N4384" s="97" t="s">
        <v>2001</v>
      </c>
      <c r="O4384" s="97" t="s">
        <v>763</v>
      </c>
      <c r="P4384" s="97" t="s">
        <v>2002</v>
      </c>
      <c r="Q4384" s="97" t="s">
        <v>152</v>
      </c>
      <c r="R4384" s="97" t="s">
        <v>131</v>
      </c>
      <c r="S4384" s="97" t="s">
        <v>149</v>
      </c>
      <c r="T4384" s="97" t="s">
        <v>150</v>
      </c>
      <c r="U4384" s="97" t="s">
        <v>134</v>
      </c>
      <c r="V4384" s="97" t="s">
        <v>135</v>
      </c>
      <c r="W4384" s="97" t="s">
        <v>136</v>
      </c>
      <c r="X4384" s="97"/>
      <c r="Y4384" s="99"/>
      <c r="Z4384" s="99"/>
      <c r="AA4384" s="99">
        <v>186042</v>
      </c>
      <c r="AB4384" s="99">
        <v>186042</v>
      </c>
      <c r="AC4384">
        <f t="shared" si="136"/>
        <v>1000</v>
      </c>
      <c r="AD4384" t="str">
        <f t="shared" si="137"/>
        <v>309</v>
      </c>
    </row>
    <row r="4385" spans="1:30" hidden="1" x14ac:dyDescent="0.25">
      <c r="A4385" s="97" t="s">
        <v>1998</v>
      </c>
      <c r="B4385" s="97" t="s">
        <v>760</v>
      </c>
      <c r="C4385" s="97" t="s">
        <v>1999</v>
      </c>
      <c r="D4385" s="97">
        <v>13203</v>
      </c>
      <c r="E4385" s="97" t="s">
        <v>122</v>
      </c>
      <c r="F4385" s="98">
        <v>15</v>
      </c>
      <c r="G4385" s="98" t="s">
        <v>142</v>
      </c>
      <c r="H4385" s="97">
        <v>19</v>
      </c>
      <c r="I4385" s="97" t="s">
        <v>124</v>
      </c>
      <c r="J4385" s="97" t="s">
        <v>125</v>
      </c>
      <c r="K4385" s="97" t="s">
        <v>2000</v>
      </c>
      <c r="L4385" s="97"/>
      <c r="M4385" s="97"/>
      <c r="N4385" s="97" t="s">
        <v>2001</v>
      </c>
      <c r="O4385" s="97" t="s">
        <v>763</v>
      </c>
      <c r="P4385" s="97" t="s">
        <v>2002</v>
      </c>
      <c r="Q4385" s="97" t="s">
        <v>153</v>
      </c>
      <c r="R4385" s="97" t="s">
        <v>131</v>
      </c>
      <c r="S4385" s="97" t="s">
        <v>149</v>
      </c>
      <c r="T4385" s="97" t="s">
        <v>150</v>
      </c>
      <c r="U4385" s="97" t="s">
        <v>134</v>
      </c>
      <c r="V4385" s="97" t="s">
        <v>135</v>
      </c>
      <c r="W4385" s="97" t="s">
        <v>136</v>
      </c>
      <c r="X4385" s="97"/>
      <c r="Y4385" s="99"/>
      <c r="Z4385" s="99"/>
      <c r="AA4385" s="99">
        <v>744168</v>
      </c>
      <c r="AB4385" s="99">
        <v>744168</v>
      </c>
      <c r="AC4385">
        <f t="shared" si="136"/>
        <v>1000</v>
      </c>
      <c r="AD4385" t="str">
        <f t="shared" si="137"/>
        <v>309</v>
      </c>
    </row>
    <row r="4386" spans="1:30" hidden="1" x14ac:dyDescent="0.25">
      <c r="A4386" s="97" t="s">
        <v>1998</v>
      </c>
      <c r="B4386" s="97" t="s">
        <v>760</v>
      </c>
      <c r="C4386" s="97" t="s">
        <v>1999</v>
      </c>
      <c r="D4386" s="97">
        <v>14101</v>
      </c>
      <c r="E4386" s="97" t="s">
        <v>122</v>
      </c>
      <c r="F4386" s="98">
        <v>15</v>
      </c>
      <c r="G4386" s="98" t="s">
        <v>142</v>
      </c>
      <c r="H4386" s="97">
        <v>19</v>
      </c>
      <c r="I4386" s="97" t="s">
        <v>124</v>
      </c>
      <c r="J4386" s="97" t="s">
        <v>125</v>
      </c>
      <c r="K4386" s="97" t="s">
        <v>2000</v>
      </c>
      <c r="L4386" s="97"/>
      <c r="M4386" s="97"/>
      <c r="N4386" s="97" t="s">
        <v>2001</v>
      </c>
      <c r="O4386" s="97" t="s">
        <v>763</v>
      </c>
      <c r="P4386" s="97" t="s">
        <v>2002</v>
      </c>
      <c r="Q4386" s="97" t="s">
        <v>154</v>
      </c>
      <c r="R4386" s="97" t="s">
        <v>131</v>
      </c>
      <c r="S4386" s="97" t="s">
        <v>149</v>
      </c>
      <c r="T4386" s="97" t="s">
        <v>150</v>
      </c>
      <c r="U4386" s="97" t="s">
        <v>134</v>
      </c>
      <c r="V4386" s="97" t="s">
        <v>135</v>
      </c>
      <c r="W4386" s="97" t="s">
        <v>136</v>
      </c>
      <c r="X4386" s="97"/>
      <c r="Y4386" s="99"/>
      <c r="Z4386" s="99"/>
      <c r="AA4386" s="99">
        <v>245575.44</v>
      </c>
      <c r="AB4386" s="99">
        <v>245575.44</v>
      </c>
      <c r="AC4386">
        <f t="shared" si="136"/>
        <v>1000</v>
      </c>
      <c r="AD4386" t="str">
        <f t="shared" si="137"/>
        <v>309</v>
      </c>
    </row>
    <row r="4387" spans="1:30" hidden="1" x14ac:dyDescent="0.25">
      <c r="A4387" s="97" t="s">
        <v>1998</v>
      </c>
      <c r="B4387" s="97" t="s">
        <v>760</v>
      </c>
      <c r="C4387" s="97" t="s">
        <v>1999</v>
      </c>
      <c r="D4387" s="97">
        <v>14103</v>
      </c>
      <c r="E4387" s="97" t="s">
        <v>122</v>
      </c>
      <c r="F4387" s="98">
        <v>15</v>
      </c>
      <c r="G4387" s="98" t="s">
        <v>142</v>
      </c>
      <c r="H4387" s="97">
        <v>19</v>
      </c>
      <c r="I4387" s="97" t="s">
        <v>124</v>
      </c>
      <c r="J4387" s="97" t="s">
        <v>125</v>
      </c>
      <c r="K4387" s="97" t="s">
        <v>2000</v>
      </c>
      <c r="L4387" s="97"/>
      <c r="M4387" s="97"/>
      <c r="N4387" s="97" t="s">
        <v>2001</v>
      </c>
      <c r="O4387" s="97" t="s">
        <v>763</v>
      </c>
      <c r="P4387" s="97" t="s">
        <v>2002</v>
      </c>
      <c r="Q4387" s="97" t="s">
        <v>155</v>
      </c>
      <c r="R4387" s="97" t="s">
        <v>131</v>
      </c>
      <c r="S4387" s="97" t="s">
        <v>149</v>
      </c>
      <c r="T4387" s="97" t="s">
        <v>150</v>
      </c>
      <c r="U4387" s="97" t="s">
        <v>134</v>
      </c>
      <c r="V4387" s="97" t="s">
        <v>135</v>
      </c>
      <c r="W4387" s="97" t="s">
        <v>136</v>
      </c>
      <c r="X4387" s="97"/>
      <c r="Y4387" s="99"/>
      <c r="Z4387" s="99"/>
      <c r="AA4387" s="99">
        <v>100462.68</v>
      </c>
      <c r="AB4387" s="99">
        <v>100462.68</v>
      </c>
      <c r="AC4387">
        <f t="shared" si="136"/>
        <v>1000</v>
      </c>
      <c r="AD4387" t="str">
        <f t="shared" si="137"/>
        <v>309</v>
      </c>
    </row>
    <row r="4388" spans="1:30" hidden="1" x14ac:dyDescent="0.25">
      <c r="A4388" s="97" t="s">
        <v>1998</v>
      </c>
      <c r="B4388" s="97" t="s">
        <v>760</v>
      </c>
      <c r="C4388" s="97" t="s">
        <v>1999</v>
      </c>
      <c r="D4388" s="97">
        <v>14201</v>
      </c>
      <c r="E4388" s="97" t="s">
        <v>122</v>
      </c>
      <c r="F4388" s="98">
        <v>15</v>
      </c>
      <c r="G4388" s="98" t="s">
        <v>142</v>
      </c>
      <c r="H4388" s="97">
        <v>19</v>
      </c>
      <c r="I4388" s="97" t="s">
        <v>124</v>
      </c>
      <c r="J4388" s="97" t="s">
        <v>125</v>
      </c>
      <c r="K4388" s="97" t="s">
        <v>2000</v>
      </c>
      <c r="L4388" s="97"/>
      <c r="M4388" s="97"/>
      <c r="N4388" s="97" t="s">
        <v>2001</v>
      </c>
      <c r="O4388" s="97" t="s">
        <v>763</v>
      </c>
      <c r="P4388" s="97" t="s">
        <v>2002</v>
      </c>
      <c r="Q4388" s="97" t="s">
        <v>156</v>
      </c>
      <c r="R4388" s="97" t="s">
        <v>131</v>
      </c>
      <c r="S4388" s="97" t="s">
        <v>149</v>
      </c>
      <c r="T4388" s="97" t="s">
        <v>150</v>
      </c>
      <c r="U4388" s="97" t="s">
        <v>134</v>
      </c>
      <c r="V4388" s="97" t="s">
        <v>135</v>
      </c>
      <c r="W4388" s="97" t="s">
        <v>136</v>
      </c>
      <c r="X4388" s="97"/>
      <c r="Y4388" s="99"/>
      <c r="Z4388" s="99"/>
      <c r="AA4388" s="99">
        <v>223250.40000000002</v>
      </c>
      <c r="AB4388" s="99">
        <v>223250.4</v>
      </c>
      <c r="AC4388">
        <f t="shared" si="136"/>
        <v>1000</v>
      </c>
      <c r="AD4388" t="str">
        <f t="shared" si="137"/>
        <v>309</v>
      </c>
    </row>
    <row r="4389" spans="1:30" hidden="1" x14ac:dyDescent="0.25">
      <c r="A4389" s="97" t="s">
        <v>1998</v>
      </c>
      <c r="B4389" s="97" t="s">
        <v>760</v>
      </c>
      <c r="C4389" s="97" t="s">
        <v>1999</v>
      </c>
      <c r="D4389" s="97">
        <v>14301</v>
      </c>
      <c r="E4389" s="97" t="s">
        <v>122</v>
      </c>
      <c r="F4389" s="98">
        <v>15</v>
      </c>
      <c r="G4389" s="98" t="s">
        <v>142</v>
      </c>
      <c r="H4389" s="97">
        <v>19</v>
      </c>
      <c r="I4389" s="97" t="s">
        <v>124</v>
      </c>
      <c r="J4389" s="97" t="s">
        <v>125</v>
      </c>
      <c r="K4389" s="97" t="s">
        <v>2000</v>
      </c>
      <c r="L4389" s="97"/>
      <c r="M4389" s="97"/>
      <c r="N4389" s="97" t="s">
        <v>2001</v>
      </c>
      <c r="O4389" s="97" t="s">
        <v>763</v>
      </c>
      <c r="P4389" s="97" t="s">
        <v>2002</v>
      </c>
      <c r="Q4389" s="97" t="s">
        <v>178</v>
      </c>
      <c r="R4389" s="97" t="s">
        <v>131</v>
      </c>
      <c r="S4389" s="97" t="s">
        <v>149</v>
      </c>
      <c r="T4389" s="97" t="s">
        <v>150</v>
      </c>
      <c r="U4389" s="97" t="s">
        <v>134</v>
      </c>
      <c r="V4389" s="97" t="s">
        <v>135</v>
      </c>
      <c r="W4389" s="97" t="s">
        <v>136</v>
      </c>
      <c r="X4389" s="97"/>
      <c r="Y4389" s="99"/>
      <c r="Z4389" s="99"/>
      <c r="AA4389" s="99">
        <v>267900.48</v>
      </c>
      <c r="AB4389" s="99">
        <v>267900.48</v>
      </c>
      <c r="AC4389">
        <f t="shared" si="136"/>
        <v>1000</v>
      </c>
      <c r="AD4389" t="str">
        <f t="shared" si="137"/>
        <v>309</v>
      </c>
    </row>
    <row r="4390" spans="1:30" hidden="1" x14ac:dyDescent="0.25">
      <c r="A4390" t="s">
        <v>1998</v>
      </c>
      <c r="B4390" t="s">
        <v>760</v>
      </c>
      <c r="C4390" t="s">
        <v>1999</v>
      </c>
      <c r="D4390" t="s">
        <v>186</v>
      </c>
      <c r="E4390" t="s">
        <v>122</v>
      </c>
      <c r="F4390" t="s">
        <v>159</v>
      </c>
      <c r="G4390" t="s">
        <v>160</v>
      </c>
      <c r="H4390" t="s">
        <v>143</v>
      </c>
      <c r="I4390" t="s">
        <v>124</v>
      </c>
      <c r="J4390" t="s">
        <v>125</v>
      </c>
      <c r="K4390" t="s">
        <v>2000</v>
      </c>
      <c r="N4390" t="s">
        <v>2001</v>
      </c>
      <c r="O4390" t="s">
        <v>763</v>
      </c>
      <c r="P4390" t="s">
        <v>2002</v>
      </c>
      <c r="Q4390" t="s">
        <v>188</v>
      </c>
      <c r="R4390" t="s">
        <v>131</v>
      </c>
      <c r="S4390" t="s">
        <v>164</v>
      </c>
      <c r="T4390" t="s">
        <v>165</v>
      </c>
      <c r="U4390" t="s">
        <v>151</v>
      </c>
      <c r="V4390" t="s">
        <v>135</v>
      </c>
      <c r="W4390" t="s">
        <v>136</v>
      </c>
      <c r="X4390" t="s">
        <v>2003</v>
      </c>
      <c r="Y4390" s="94">
        <v>0</v>
      </c>
      <c r="Z4390" s="94">
        <v>38455.589999999997</v>
      </c>
      <c r="AA4390" s="94">
        <v>39609.257699999995</v>
      </c>
      <c r="AB4390" s="94">
        <v>39609.26</v>
      </c>
      <c r="AC4390">
        <f t="shared" si="136"/>
        <v>2000</v>
      </c>
      <c r="AD4390" t="str">
        <f t="shared" si="137"/>
        <v>309</v>
      </c>
    </row>
    <row r="4391" spans="1:30" hidden="1" x14ac:dyDescent="0.25">
      <c r="A4391" t="s">
        <v>1998</v>
      </c>
      <c r="B4391" t="s">
        <v>1857</v>
      </c>
      <c r="C4391" t="s">
        <v>1999</v>
      </c>
      <c r="D4391" t="s">
        <v>186</v>
      </c>
      <c r="E4391" t="s">
        <v>122</v>
      </c>
      <c r="F4391" t="s">
        <v>159</v>
      </c>
      <c r="G4391" t="s">
        <v>160</v>
      </c>
      <c r="H4391" t="s">
        <v>143</v>
      </c>
      <c r="I4391" t="s">
        <v>124</v>
      </c>
      <c r="J4391" t="s">
        <v>125</v>
      </c>
      <c r="K4391" t="s">
        <v>2000</v>
      </c>
      <c r="N4391" t="s">
        <v>2001</v>
      </c>
      <c r="O4391" t="s">
        <v>1859</v>
      </c>
      <c r="P4391" t="s">
        <v>2002</v>
      </c>
      <c r="Q4391" t="s">
        <v>188</v>
      </c>
      <c r="R4391" t="s">
        <v>131</v>
      </c>
      <c r="S4391" t="s">
        <v>164</v>
      </c>
      <c r="T4391" t="s">
        <v>165</v>
      </c>
      <c r="U4391" t="s">
        <v>151</v>
      </c>
      <c r="V4391" t="s">
        <v>135</v>
      </c>
      <c r="W4391" t="s">
        <v>136</v>
      </c>
      <c r="X4391" t="s">
        <v>2003</v>
      </c>
      <c r="Y4391" s="94">
        <v>62556</v>
      </c>
      <c r="Z4391" s="94">
        <v>0</v>
      </c>
      <c r="AA4391" s="94">
        <v>0</v>
      </c>
      <c r="AB4391" s="94">
        <v>0</v>
      </c>
      <c r="AC4391">
        <f t="shared" si="136"/>
        <v>2000</v>
      </c>
      <c r="AD4391" t="str">
        <f t="shared" si="137"/>
        <v>309</v>
      </c>
    </row>
    <row r="4392" spans="1:30" hidden="1" x14ac:dyDescent="0.25">
      <c r="A4392" t="s">
        <v>1998</v>
      </c>
      <c r="B4392" t="s">
        <v>760</v>
      </c>
      <c r="C4392" t="s">
        <v>1999</v>
      </c>
      <c r="D4392" t="s">
        <v>192</v>
      </c>
      <c r="E4392" t="s">
        <v>122</v>
      </c>
      <c r="F4392" t="s">
        <v>159</v>
      </c>
      <c r="G4392" t="s">
        <v>160</v>
      </c>
      <c r="H4392" t="s">
        <v>143</v>
      </c>
      <c r="I4392" t="s">
        <v>124</v>
      </c>
      <c r="J4392" t="s">
        <v>125</v>
      </c>
      <c r="K4392" t="s">
        <v>2000</v>
      </c>
      <c r="N4392" t="s">
        <v>2001</v>
      </c>
      <c r="O4392" t="s">
        <v>763</v>
      </c>
      <c r="P4392" t="s">
        <v>2002</v>
      </c>
      <c r="Q4392" t="s">
        <v>193</v>
      </c>
      <c r="R4392" t="s">
        <v>131</v>
      </c>
      <c r="S4392" t="s">
        <v>164</v>
      </c>
      <c r="T4392" t="s">
        <v>165</v>
      </c>
      <c r="U4392" t="s">
        <v>151</v>
      </c>
      <c r="V4392" t="s">
        <v>135</v>
      </c>
      <c r="W4392" t="s">
        <v>136</v>
      </c>
      <c r="X4392" t="s">
        <v>2003</v>
      </c>
      <c r="Y4392" s="94">
        <v>0</v>
      </c>
      <c r="Z4392" s="94">
        <v>9930.9999999999982</v>
      </c>
      <c r="AA4392" s="94">
        <v>10228.929999999998</v>
      </c>
      <c r="AB4392" s="94">
        <v>10228.93</v>
      </c>
      <c r="AC4392">
        <f t="shared" si="136"/>
        <v>2000</v>
      </c>
      <c r="AD4392" t="str">
        <f t="shared" si="137"/>
        <v>309</v>
      </c>
    </row>
    <row r="4393" spans="1:30" hidden="1" x14ac:dyDescent="0.25">
      <c r="A4393" t="s">
        <v>1998</v>
      </c>
      <c r="B4393" t="s">
        <v>1857</v>
      </c>
      <c r="C4393" t="s">
        <v>1999</v>
      </c>
      <c r="D4393" t="s">
        <v>192</v>
      </c>
      <c r="E4393" t="s">
        <v>122</v>
      </c>
      <c r="F4393" t="s">
        <v>159</v>
      </c>
      <c r="G4393" t="s">
        <v>160</v>
      </c>
      <c r="H4393" t="s">
        <v>143</v>
      </c>
      <c r="I4393" t="s">
        <v>124</v>
      </c>
      <c r="J4393" t="s">
        <v>125</v>
      </c>
      <c r="K4393" t="s">
        <v>2000</v>
      </c>
      <c r="N4393" t="s">
        <v>2001</v>
      </c>
      <c r="O4393" t="s">
        <v>1859</v>
      </c>
      <c r="P4393" t="s">
        <v>2002</v>
      </c>
      <c r="Q4393" t="s">
        <v>193</v>
      </c>
      <c r="R4393" t="s">
        <v>131</v>
      </c>
      <c r="S4393" t="s">
        <v>164</v>
      </c>
      <c r="T4393" t="s">
        <v>165</v>
      </c>
      <c r="U4393" t="s">
        <v>151</v>
      </c>
      <c r="V4393" t="s">
        <v>135</v>
      </c>
      <c r="W4393" t="s">
        <v>136</v>
      </c>
      <c r="X4393" t="s">
        <v>2003</v>
      </c>
      <c r="Y4393" s="94">
        <v>16558</v>
      </c>
      <c r="Z4393" s="94">
        <v>0</v>
      </c>
      <c r="AA4393" s="94">
        <v>0</v>
      </c>
      <c r="AB4393" s="94">
        <v>0</v>
      </c>
      <c r="AC4393">
        <f t="shared" si="136"/>
        <v>2000</v>
      </c>
      <c r="AD4393" t="str">
        <f t="shared" si="137"/>
        <v>309</v>
      </c>
    </row>
    <row r="4394" spans="1:30" hidden="1" x14ac:dyDescent="0.25">
      <c r="A4394" t="s">
        <v>1998</v>
      </c>
      <c r="B4394" t="s">
        <v>760</v>
      </c>
      <c r="C4394" t="s">
        <v>1999</v>
      </c>
      <c r="D4394" t="s">
        <v>474</v>
      </c>
      <c r="E4394" t="s">
        <v>122</v>
      </c>
      <c r="F4394" t="s">
        <v>159</v>
      </c>
      <c r="G4394" t="s">
        <v>160</v>
      </c>
      <c r="H4394" t="s">
        <v>143</v>
      </c>
      <c r="I4394" t="s">
        <v>124</v>
      </c>
      <c r="J4394" t="s">
        <v>125</v>
      </c>
      <c r="K4394" t="s">
        <v>2000</v>
      </c>
      <c r="N4394" t="s">
        <v>2001</v>
      </c>
      <c r="O4394" t="s">
        <v>763</v>
      </c>
      <c r="P4394" t="s">
        <v>2002</v>
      </c>
      <c r="Q4394" t="s">
        <v>475</v>
      </c>
      <c r="R4394" t="s">
        <v>131</v>
      </c>
      <c r="S4394" t="s">
        <v>164</v>
      </c>
      <c r="T4394" t="s">
        <v>165</v>
      </c>
      <c r="U4394" t="s">
        <v>151</v>
      </c>
      <c r="V4394" t="s">
        <v>135</v>
      </c>
      <c r="W4394" t="s">
        <v>136</v>
      </c>
      <c r="X4394" t="s">
        <v>2003</v>
      </c>
      <c r="Y4394" s="94">
        <v>0</v>
      </c>
      <c r="Z4394" s="94">
        <v>7776.9999999999991</v>
      </c>
      <c r="AA4394" s="94">
        <v>8010.3099999999995</v>
      </c>
      <c r="AB4394" s="94">
        <v>8010.31</v>
      </c>
      <c r="AC4394">
        <f t="shared" si="136"/>
        <v>2000</v>
      </c>
      <c r="AD4394" t="str">
        <f t="shared" si="137"/>
        <v>309</v>
      </c>
    </row>
    <row r="4395" spans="1:30" hidden="1" x14ac:dyDescent="0.25">
      <c r="A4395" t="s">
        <v>1998</v>
      </c>
      <c r="B4395" t="s">
        <v>1857</v>
      </c>
      <c r="C4395" t="s">
        <v>1999</v>
      </c>
      <c r="D4395" t="s">
        <v>474</v>
      </c>
      <c r="E4395" t="s">
        <v>122</v>
      </c>
      <c r="F4395" t="s">
        <v>159</v>
      </c>
      <c r="G4395" t="s">
        <v>160</v>
      </c>
      <c r="H4395" t="s">
        <v>143</v>
      </c>
      <c r="I4395" t="s">
        <v>124</v>
      </c>
      <c r="J4395" t="s">
        <v>125</v>
      </c>
      <c r="K4395" t="s">
        <v>2000</v>
      </c>
      <c r="N4395" t="s">
        <v>2001</v>
      </c>
      <c r="O4395" t="s">
        <v>1859</v>
      </c>
      <c r="P4395" t="s">
        <v>2002</v>
      </c>
      <c r="Q4395" t="s">
        <v>475</v>
      </c>
      <c r="R4395" t="s">
        <v>131</v>
      </c>
      <c r="S4395" t="s">
        <v>164</v>
      </c>
      <c r="T4395" t="s">
        <v>165</v>
      </c>
      <c r="U4395" t="s">
        <v>151</v>
      </c>
      <c r="V4395" t="s">
        <v>135</v>
      </c>
      <c r="W4395" t="s">
        <v>136</v>
      </c>
      <c r="X4395" t="s">
        <v>2003</v>
      </c>
      <c r="Y4395" s="94">
        <v>13142</v>
      </c>
      <c r="Z4395" s="94">
        <v>0</v>
      </c>
      <c r="AA4395" s="94">
        <v>0</v>
      </c>
      <c r="AB4395" s="94">
        <v>0</v>
      </c>
      <c r="AC4395">
        <f t="shared" si="136"/>
        <v>2000</v>
      </c>
      <c r="AD4395" t="str">
        <f t="shared" si="137"/>
        <v>309</v>
      </c>
    </row>
    <row r="4396" spans="1:30" hidden="1" x14ac:dyDescent="0.25">
      <c r="A4396" t="s">
        <v>1998</v>
      </c>
      <c r="B4396" t="s">
        <v>760</v>
      </c>
      <c r="C4396" t="s">
        <v>1999</v>
      </c>
      <c r="D4396" t="s">
        <v>198</v>
      </c>
      <c r="E4396" t="s">
        <v>122</v>
      </c>
      <c r="F4396" t="s">
        <v>159</v>
      </c>
      <c r="G4396" t="s">
        <v>160</v>
      </c>
      <c r="H4396" t="s">
        <v>143</v>
      </c>
      <c r="I4396" t="s">
        <v>124</v>
      </c>
      <c r="J4396" t="s">
        <v>125</v>
      </c>
      <c r="K4396" t="s">
        <v>2000</v>
      </c>
      <c r="N4396" t="s">
        <v>2001</v>
      </c>
      <c r="O4396" t="s">
        <v>763</v>
      </c>
      <c r="P4396" t="s">
        <v>2002</v>
      </c>
      <c r="Q4396" t="s">
        <v>199</v>
      </c>
      <c r="R4396" t="s">
        <v>131</v>
      </c>
      <c r="S4396" t="s">
        <v>164</v>
      </c>
      <c r="T4396" t="s">
        <v>165</v>
      </c>
      <c r="U4396" t="s">
        <v>151</v>
      </c>
      <c r="V4396" t="s">
        <v>135</v>
      </c>
      <c r="W4396" t="s">
        <v>136</v>
      </c>
      <c r="X4396" t="s">
        <v>2003</v>
      </c>
      <c r="Y4396" s="94">
        <v>0</v>
      </c>
      <c r="Z4396" s="94">
        <v>14900.310000000001</v>
      </c>
      <c r="AA4396" s="94">
        <v>15347.319300000001</v>
      </c>
      <c r="AB4396" s="94">
        <v>15347.32</v>
      </c>
      <c r="AC4396">
        <f t="shared" si="136"/>
        <v>2000</v>
      </c>
      <c r="AD4396" t="str">
        <f t="shared" si="137"/>
        <v>309</v>
      </c>
    </row>
    <row r="4397" spans="1:30" hidden="1" x14ac:dyDescent="0.25">
      <c r="A4397" t="s">
        <v>1998</v>
      </c>
      <c r="B4397" t="s">
        <v>1857</v>
      </c>
      <c r="C4397" t="s">
        <v>1999</v>
      </c>
      <c r="D4397" t="s">
        <v>198</v>
      </c>
      <c r="E4397" t="s">
        <v>122</v>
      </c>
      <c r="F4397" t="s">
        <v>159</v>
      </c>
      <c r="G4397" t="s">
        <v>160</v>
      </c>
      <c r="H4397" t="s">
        <v>143</v>
      </c>
      <c r="I4397" t="s">
        <v>124</v>
      </c>
      <c r="J4397" t="s">
        <v>125</v>
      </c>
      <c r="K4397" t="s">
        <v>2000</v>
      </c>
      <c r="N4397" t="s">
        <v>2001</v>
      </c>
      <c r="O4397" t="s">
        <v>1859</v>
      </c>
      <c r="P4397" t="s">
        <v>2002</v>
      </c>
      <c r="Q4397" t="s">
        <v>199</v>
      </c>
      <c r="R4397" t="s">
        <v>131</v>
      </c>
      <c r="S4397" t="s">
        <v>164</v>
      </c>
      <c r="T4397" t="s">
        <v>165</v>
      </c>
      <c r="U4397" t="s">
        <v>151</v>
      </c>
      <c r="V4397" t="s">
        <v>135</v>
      </c>
      <c r="W4397" t="s">
        <v>136</v>
      </c>
      <c r="X4397" t="s">
        <v>2003</v>
      </c>
      <c r="Y4397" s="94">
        <v>23893</v>
      </c>
      <c r="Z4397" s="94">
        <v>0</v>
      </c>
      <c r="AA4397" s="94">
        <v>0</v>
      </c>
      <c r="AB4397" s="94">
        <v>0</v>
      </c>
      <c r="AC4397">
        <f t="shared" si="136"/>
        <v>2000</v>
      </c>
      <c r="AD4397" t="str">
        <f t="shared" si="137"/>
        <v>309</v>
      </c>
    </row>
    <row r="4398" spans="1:30" hidden="1" x14ac:dyDescent="0.25">
      <c r="A4398" t="s">
        <v>1998</v>
      </c>
      <c r="B4398" t="s">
        <v>760</v>
      </c>
      <c r="C4398" t="s">
        <v>1999</v>
      </c>
      <c r="D4398" t="s">
        <v>200</v>
      </c>
      <c r="E4398" t="s">
        <v>122</v>
      </c>
      <c r="F4398" t="s">
        <v>159</v>
      </c>
      <c r="G4398" t="s">
        <v>160</v>
      </c>
      <c r="H4398" t="s">
        <v>143</v>
      </c>
      <c r="I4398" t="s">
        <v>124</v>
      </c>
      <c r="J4398" t="s">
        <v>125</v>
      </c>
      <c r="K4398" t="s">
        <v>2000</v>
      </c>
      <c r="N4398" t="s">
        <v>2001</v>
      </c>
      <c r="O4398" t="s">
        <v>763</v>
      </c>
      <c r="P4398" t="s">
        <v>2002</v>
      </c>
      <c r="Q4398" t="s">
        <v>201</v>
      </c>
      <c r="R4398" t="s">
        <v>131</v>
      </c>
      <c r="S4398" t="s">
        <v>164</v>
      </c>
      <c r="T4398" t="s">
        <v>165</v>
      </c>
      <c r="U4398" t="s">
        <v>151</v>
      </c>
      <c r="V4398" t="s">
        <v>135</v>
      </c>
      <c r="W4398" t="s">
        <v>136</v>
      </c>
      <c r="X4398" t="s">
        <v>2003</v>
      </c>
      <c r="Y4398" s="94">
        <v>0</v>
      </c>
      <c r="Z4398" s="94">
        <v>8338.6</v>
      </c>
      <c r="AA4398" s="94">
        <v>8588.7579999999998</v>
      </c>
      <c r="AB4398" s="94">
        <v>8588.76</v>
      </c>
      <c r="AC4398">
        <f t="shared" si="136"/>
        <v>2000</v>
      </c>
      <c r="AD4398" t="str">
        <f t="shared" si="137"/>
        <v>309</v>
      </c>
    </row>
    <row r="4399" spans="1:30" hidden="1" x14ac:dyDescent="0.25">
      <c r="A4399" t="s">
        <v>1998</v>
      </c>
      <c r="B4399" t="s">
        <v>1857</v>
      </c>
      <c r="C4399" t="s">
        <v>1999</v>
      </c>
      <c r="D4399" t="s">
        <v>200</v>
      </c>
      <c r="E4399" t="s">
        <v>122</v>
      </c>
      <c r="F4399" t="s">
        <v>159</v>
      </c>
      <c r="G4399" t="s">
        <v>160</v>
      </c>
      <c r="H4399" t="s">
        <v>143</v>
      </c>
      <c r="I4399" t="s">
        <v>124</v>
      </c>
      <c r="J4399" t="s">
        <v>125</v>
      </c>
      <c r="K4399" t="s">
        <v>2000</v>
      </c>
      <c r="N4399" t="s">
        <v>2001</v>
      </c>
      <c r="O4399" t="s">
        <v>1859</v>
      </c>
      <c r="P4399" t="s">
        <v>2002</v>
      </c>
      <c r="Q4399" t="s">
        <v>201</v>
      </c>
      <c r="R4399" t="s">
        <v>131</v>
      </c>
      <c r="S4399" t="s">
        <v>164</v>
      </c>
      <c r="T4399" t="s">
        <v>165</v>
      </c>
      <c r="U4399" t="s">
        <v>151</v>
      </c>
      <c r="V4399" t="s">
        <v>135</v>
      </c>
      <c r="W4399" t="s">
        <v>136</v>
      </c>
      <c r="X4399" t="s">
        <v>2003</v>
      </c>
      <c r="Y4399" s="94">
        <v>13476</v>
      </c>
      <c r="Z4399" s="94">
        <v>0</v>
      </c>
      <c r="AA4399" s="94">
        <v>0</v>
      </c>
      <c r="AB4399" s="94">
        <v>0</v>
      </c>
      <c r="AC4399">
        <f t="shared" si="136"/>
        <v>2000</v>
      </c>
      <c r="AD4399" t="str">
        <f t="shared" si="137"/>
        <v>309</v>
      </c>
    </row>
    <row r="4400" spans="1:30" hidden="1" x14ac:dyDescent="0.25">
      <c r="A4400" t="s">
        <v>1998</v>
      </c>
      <c r="B4400" t="s">
        <v>760</v>
      </c>
      <c r="C4400" t="s">
        <v>1999</v>
      </c>
      <c r="D4400" t="s">
        <v>206</v>
      </c>
      <c r="E4400" t="s">
        <v>122</v>
      </c>
      <c r="F4400" t="s">
        <v>159</v>
      </c>
      <c r="G4400" t="s">
        <v>160</v>
      </c>
      <c r="H4400" t="s">
        <v>143</v>
      </c>
      <c r="I4400" t="s">
        <v>124</v>
      </c>
      <c r="J4400" t="s">
        <v>125</v>
      </c>
      <c r="K4400" t="s">
        <v>2000</v>
      </c>
      <c r="N4400" t="s">
        <v>2001</v>
      </c>
      <c r="O4400" t="s">
        <v>763</v>
      </c>
      <c r="P4400" t="s">
        <v>2002</v>
      </c>
      <c r="Q4400" t="s">
        <v>207</v>
      </c>
      <c r="R4400" t="s">
        <v>131</v>
      </c>
      <c r="S4400" t="s">
        <v>164</v>
      </c>
      <c r="T4400" t="s">
        <v>165</v>
      </c>
      <c r="U4400" t="s">
        <v>151</v>
      </c>
      <c r="V4400" t="s">
        <v>135</v>
      </c>
      <c r="W4400" t="s">
        <v>136</v>
      </c>
      <c r="X4400" t="s">
        <v>2003</v>
      </c>
      <c r="Y4400" s="94">
        <v>0</v>
      </c>
      <c r="Z4400" s="94">
        <v>9683.010000000002</v>
      </c>
      <c r="AA4400" s="94">
        <v>9973.5003000000015</v>
      </c>
      <c r="AB4400" s="94">
        <v>9973.5</v>
      </c>
      <c r="AC4400">
        <f t="shared" si="136"/>
        <v>2000</v>
      </c>
      <c r="AD4400" t="str">
        <f t="shared" si="137"/>
        <v>309</v>
      </c>
    </row>
    <row r="4401" spans="1:30" hidden="1" x14ac:dyDescent="0.25">
      <c r="A4401" t="s">
        <v>1998</v>
      </c>
      <c r="B4401" t="s">
        <v>1857</v>
      </c>
      <c r="C4401" t="s">
        <v>1999</v>
      </c>
      <c r="D4401" t="s">
        <v>206</v>
      </c>
      <c r="E4401" t="s">
        <v>122</v>
      </c>
      <c r="F4401" t="s">
        <v>159</v>
      </c>
      <c r="G4401" t="s">
        <v>160</v>
      </c>
      <c r="H4401" t="s">
        <v>143</v>
      </c>
      <c r="I4401" t="s">
        <v>124</v>
      </c>
      <c r="J4401" t="s">
        <v>125</v>
      </c>
      <c r="K4401" t="s">
        <v>2000</v>
      </c>
      <c r="N4401" t="s">
        <v>2001</v>
      </c>
      <c r="O4401" t="s">
        <v>1859</v>
      </c>
      <c r="P4401" t="s">
        <v>2002</v>
      </c>
      <c r="Q4401" t="s">
        <v>207</v>
      </c>
      <c r="R4401" t="s">
        <v>131</v>
      </c>
      <c r="S4401" t="s">
        <v>164</v>
      </c>
      <c r="T4401" t="s">
        <v>165</v>
      </c>
      <c r="U4401" t="s">
        <v>151</v>
      </c>
      <c r="V4401" t="s">
        <v>135</v>
      </c>
      <c r="W4401" t="s">
        <v>136</v>
      </c>
      <c r="X4401" t="s">
        <v>2003</v>
      </c>
      <c r="Y4401" s="94">
        <v>17780</v>
      </c>
      <c r="Z4401" s="94">
        <v>0</v>
      </c>
      <c r="AA4401" s="94">
        <v>0</v>
      </c>
      <c r="AB4401" s="94">
        <v>0</v>
      </c>
      <c r="AC4401">
        <f t="shared" si="136"/>
        <v>2000</v>
      </c>
      <c r="AD4401" t="str">
        <f t="shared" si="137"/>
        <v>309</v>
      </c>
    </row>
    <row r="4402" spans="1:30" hidden="1" x14ac:dyDescent="0.25">
      <c r="A4402" t="s">
        <v>1998</v>
      </c>
      <c r="B4402" t="s">
        <v>760</v>
      </c>
      <c r="C4402" t="s">
        <v>1999</v>
      </c>
      <c r="D4402" t="s">
        <v>214</v>
      </c>
      <c r="E4402" t="s">
        <v>122</v>
      </c>
      <c r="F4402" t="s">
        <v>159</v>
      </c>
      <c r="G4402" t="s">
        <v>160</v>
      </c>
      <c r="H4402" t="s">
        <v>143</v>
      </c>
      <c r="I4402" t="s">
        <v>124</v>
      </c>
      <c r="J4402" t="s">
        <v>125</v>
      </c>
      <c r="K4402" t="s">
        <v>2000</v>
      </c>
      <c r="N4402" t="s">
        <v>2001</v>
      </c>
      <c r="O4402" t="s">
        <v>763</v>
      </c>
      <c r="P4402" t="s">
        <v>2002</v>
      </c>
      <c r="Q4402" t="s">
        <v>215</v>
      </c>
      <c r="R4402" t="s">
        <v>131</v>
      </c>
      <c r="S4402" t="s">
        <v>164</v>
      </c>
      <c r="T4402" t="s">
        <v>165</v>
      </c>
      <c r="U4402" t="s">
        <v>151</v>
      </c>
      <c r="V4402" t="s">
        <v>135</v>
      </c>
      <c r="W4402" t="s">
        <v>136</v>
      </c>
      <c r="X4402" t="s">
        <v>2003</v>
      </c>
      <c r="Y4402" s="94">
        <v>0</v>
      </c>
      <c r="Z4402" s="94">
        <v>48615</v>
      </c>
      <c r="AA4402" s="94">
        <v>50073.450000000004</v>
      </c>
      <c r="AB4402" s="94">
        <v>50073.45</v>
      </c>
      <c r="AC4402">
        <f t="shared" si="136"/>
        <v>2000</v>
      </c>
      <c r="AD4402" t="str">
        <f t="shared" si="137"/>
        <v>309</v>
      </c>
    </row>
    <row r="4403" spans="1:30" hidden="1" x14ac:dyDescent="0.25">
      <c r="A4403" t="s">
        <v>1998</v>
      </c>
      <c r="B4403" t="s">
        <v>1857</v>
      </c>
      <c r="C4403" t="s">
        <v>1999</v>
      </c>
      <c r="D4403" t="s">
        <v>214</v>
      </c>
      <c r="E4403" t="s">
        <v>122</v>
      </c>
      <c r="F4403" t="s">
        <v>159</v>
      </c>
      <c r="G4403" t="s">
        <v>160</v>
      </c>
      <c r="H4403" t="s">
        <v>143</v>
      </c>
      <c r="I4403" t="s">
        <v>124</v>
      </c>
      <c r="J4403" t="s">
        <v>125</v>
      </c>
      <c r="K4403" t="s">
        <v>2000</v>
      </c>
      <c r="N4403" t="s">
        <v>2001</v>
      </c>
      <c r="O4403" t="s">
        <v>1859</v>
      </c>
      <c r="P4403" t="s">
        <v>2002</v>
      </c>
      <c r="Q4403" t="s">
        <v>215</v>
      </c>
      <c r="R4403" t="s">
        <v>131</v>
      </c>
      <c r="S4403" t="s">
        <v>164</v>
      </c>
      <c r="T4403" t="s">
        <v>165</v>
      </c>
      <c r="U4403" t="s">
        <v>151</v>
      </c>
      <c r="V4403" t="s">
        <v>135</v>
      </c>
      <c r="W4403" t="s">
        <v>136</v>
      </c>
      <c r="X4403" t="s">
        <v>2003</v>
      </c>
      <c r="Y4403" s="94">
        <v>51293</v>
      </c>
      <c r="Z4403" s="94">
        <v>0</v>
      </c>
      <c r="AA4403" s="94">
        <v>0</v>
      </c>
      <c r="AB4403" s="94">
        <v>0</v>
      </c>
      <c r="AC4403">
        <f t="shared" si="136"/>
        <v>2000</v>
      </c>
      <c r="AD4403" t="str">
        <f t="shared" si="137"/>
        <v>309</v>
      </c>
    </row>
    <row r="4404" spans="1:30" hidden="1" x14ac:dyDescent="0.25">
      <c r="A4404" t="s">
        <v>1998</v>
      </c>
      <c r="B4404" t="s">
        <v>760</v>
      </c>
      <c r="C4404" t="s">
        <v>1999</v>
      </c>
      <c r="D4404" t="s">
        <v>158</v>
      </c>
      <c r="E4404" t="s">
        <v>122</v>
      </c>
      <c r="F4404" t="s">
        <v>159</v>
      </c>
      <c r="G4404" t="s">
        <v>160</v>
      </c>
      <c r="H4404" t="s">
        <v>143</v>
      </c>
      <c r="I4404" t="s">
        <v>124</v>
      </c>
      <c r="J4404" t="s">
        <v>125</v>
      </c>
      <c r="K4404" t="s">
        <v>2000</v>
      </c>
      <c r="N4404" t="s">
        <v>2001</v>
      </c>
      <c r="O4404" t="s">
        <v>763</v>
      </c>
      <c r="P4404" t="s">
        <v>2002</v>
      </c>
      <c r="Q4404" t="s">
        <v>163</v>
      </c>
      <c r="R4404" t="s">
        <v>131</v>
      </c>
      <c r="S4404" t="s">
        <v>164</v>
      </c>
      <c r="T4404" t="s">
        <v>165</v>
      </c>
      <c r="U4404" t="s">
        <v>151</v>
      </c>
      <c r="V4404" t="s">
        <v>135</v>
      </c>
      <c r="W4404" t="s">
        <v>136</v>
      </c>
      <c r="X4404" t="s">
        <v>2003</v>
      </c>
      <c r="Y4404" s="94">
        <v>0</v>
      </c>
      <c r="Z4404" s="94">
        <v>0</v>
      </c>
      <c r="AA4404" s="94">
        <v>0</v>
      </c>
      <c r="AB4404" s="94">
        <v>0</v>
      </c>
      <c r="AC4404">
        <f t="shared" si="136"/>
        <v>3000</v>
      </c>
      <c r="AD4404" t="str">
        <f t="shared" si="137"/>
        <v>309</v>
      </c>
    </row>
    <row r="4405" spans="1:30" hidden="1" x14ac:dyDescent="0.25">
      <c r="A4405" t="s">
        <v>1998</v>
      </c>
      <c r="B4405" t="s">
        <v>1857</v>
      </c>
      <c r="C4405" t="s">
        <v>1999</v>
      </c>
      <c r="D4405" t="s">
        <v>158</v>
      </c>
      <c r="E4405" t="s">
        <v>122</v>
      </c>
      <c r="F4405" t="s">
        <v>159</v>
      </c>
      <c r="G4405" t="s">
        <v>160</v>
      </c>
      <c r="H4405" t="s">
        <v>143</v>
      </c>
      <c r="I4405" t="s">
        <v>124</v>
      </c>
      <c r="J4405" t="s">
        <v>125</v>
      </c>
      <c r="K4405" t="s">
        <v>2000</v>
      </c>
      <c r="N4405" t="s">
        <v>2001</v>
      </c>
      <c r="O4405" t="s">
        <v>1859</v>
      </c>
      <c r="P4405" t="s">
        <v>2002</v>
      </c>
      <c r="Q4405" t="s">
        <v>163</v>
      </c>
      <c r="R4405" t="s">
        <v>131</v>
      </c>
      <c r="S4405" t="s">
        <v>164</v>
      </c>
      <c r="T4405" t="s">
        <v>165</v>
      </c>
      <c r="U4405" t="s">
        <v>151</v>
      </c>
      <c r="V4405" t="s">
        <v>135</v>
      </c>
      <c r="W4405" t="s">
        <v>136</v>
      </c>
      <c r="X4405" t="s">
        <v>2003</v>
      </c>
      <c r="Y4405" s="94">
        <v>19939.89</v>
      </c>
      <c r="Z4405" s="94">
        <v>0</v>
      </c>
      <c r="AA4405" s="94">
        <v>0</v>
      </c>
      <c r="AB4405" s="94">
        <v>0</v>
      </c>
      <c r="AC4405">
        <f t="shared" si="136"/>
        <v>3000</v>
      </c>
      <c r="AD4405" t="str">
        <f t="shared" si="137"/>
        <v>309</v>
      </c>
    </row>
    <row r="4406" spans="1:30" hidden="1" x14ac:dyDescent="0.25">
      <c r="A4406" t="s">
        <v>1998</v>
      </c>
      <c r="B4406" t="s">
        <v>760</v>
      </c>
      <c r="C4406" t="s">
        <v>1999</v>
      </c>
      <c r="D4406" t="s">
        <v>242</v>
      </c>
      <c r="E4406" t="s">
        <v>122</v>
      </c>
      <c r="F4406" t="s">
        <v>159</v>
      </c>
      <c r="G4406" t="s">
        <v>160</v>
      </c>
      <c r="H4406" t="s">
        <v>143</v>
      </c>
      <c r="I4406" t="s">
        <v>124</v>
      </c>
      <c r="J4406" t="s">
        <v>125</v>
      </c>
      <c r="K4406" t="s">
        <v>2000</v>
      </c>
      <c r="N4406" t="s">
        <v>2001</v>
      </c>
      <c r="O4406" t="s">
        <v>763</v>
      </c>
      <c r="P4406" t="s">
        <v>2002</v>
      </c>
      <c r="Q4406" t="s">
        <v>243</v>
      </c>
      <c r="R4406" t="s">
        <v>131</v>
      </c>
      <c r="S4406" t="s">
        <v>164</v>
      </c>
      <c r="T4406" t="s">
        <v>165</v>
      </c>
      <c r="U4406" t="s">
        <v>151</v>
      </c>
      <c r="V4406" t="s">
        <v>135</v>
      </c>
      <c r="W4406" t="s">
        <v>136</v>
      </c>
      <c r="X4406" t="s">
        <v>2003</v>
      </c>
      <c r="Y4406" s="94">
        <v>0</v>
      </c>
      <c r="Z4406" s="94">
        <v>1100.04</v>
      </c>
      <c r="AA4406" s="94">
        <v>1133.0411999999999</v>
      </c>
      <c r="AB4406" s="94">
        <v>1133.04</v>
      </c>
      <c r="AC4406">
        <f t="shared" si="136"/>
        <v>3000</v>
      </c>
      <c r="AD4406" t="str">
        <f t="shared" si="137"/>
        <v>309</v>
      </c>
    </row>
    <row r="4407" spans="1:30" hidden="1" x14ac:dyDescent="0.25">
      <c r="A4407" t="s">
        <v>1998</v>
      </c>
      <c r="B4407" t="s">
        <v>1857</v>
      </c>
      <c r="C4407" t="s">
        <v>1999</v>
      </c>
      <c r="D4407" t="s">
        <v>242</v>
      </c>
      <c r="E4407" t="s">
        <v>122</v>
      </c>
      <c r="F4407" t="s">
        <v>159</v>
      </c>
      <c r="G4407" t="s">
        <v>160</v>
      </c>
      <c r="H4407" t="s">
        <v>143</v>
      </c>
      <c r="I4407" t="s">
        <v>124</v>
      </c>
      <c r="J4407" t="s">
        <v>125</v>
      </c>
      <c r="K4407" t="s">
        <v>2000</v>
      </c>
      <c r="N4407" t="s">
        <v>2001</v>
      </c>
      <c r="O4407" t="s">
        <v>1859</v>
      </c>
      <c r="P4407" t="s">
        <v>2002</v>
      </c>
      <c r="Q4407" t="s">
        <v>243</v>
      </c>
      <c r="R4407" t="s">
        <v>131</v>
      </c>
      <c r="S4407" t="s">
        <v>164</v>
      </c>
      <c r="T4407" t="s">
        <v>165</v>
      </c>
      <c r="U4407" t="s">
        <v>151</v>
      </c>
      <c r="V4407" t="s">
        <v>135</v>
      </c>
      <c r="W4407" t="s">
        <v>136</v>
      </c>
      <c r="X4407" t="s">
        <v>2003</v>
      </c>
      <c r="Y4407" s="94">
        <v>1308</v>
      </c>
      <c r="Z4407" s="94">
        <v>0</v>
      </c>
      <c r="AA4407" s="94">
        <v>0</v>
      </c>
      <c r="AB4407" s="94">
        <v>0</v>
      </c>
      <c r="AC4407">
        <f t="shared" si="136"/>
        <v>3000</v>
      </c>
      <c r="AD4407" t="str">
        <f t="shared" si="137"/>
        <v>309</v>
      </c>
    </row>
    <row r="4408" spans="1:30" hidden="1" x14ac:dyDescent="0.25">
      <c r="A4408" t="s">
        <v>1998</v>
      </c>
      <c r="B4408" t="s">
        <v>760</v>
      </c>
      <c r="C4408" t="s">
        <v>1999</v>
      </c>
      <c r="D4408" t="s">
        <v>244</v>
      </c>
      <c r="E4408" t="s">
        <v>122</v>
      </c>
      <c r="F4408" t="s">
        <v>159</v>
      </c>
      <c r="G4408" t="s">
        <v>160</v>
      </c>
      <c r="H4408" t="s">
        <v>143</v>
      </c>
      <c r="I4408" t="s">
        <v>124</v>
      </c>
      <c r="J4408" t="s">
        <v>125</v>
      </c>
      <c r="K4408" t="s">
        <v>2000</v>
      </c>
      <c r="N4408" t="s">
        <v>2001</v>
      </c>
      <c r="O4408" t="s">
        <v>763</v>
      </c>
      <c r="P4408" t="s">
        <v>2002</v>
      </c>
      <c r="Q4408" t="s">
        <v>245</v>
      </c>
      <c r="R4408" t="s">
        <v>131</v>
      </c>
      <c r="S4408" t="s">
        <v>164</v>
      </c>
      <c r="T4408" t="s">
        <v>165</v>
      </c>
      <c r="U4408" t="s">
        <v>151</v>
      </c>
      <c r="V4408" t="s">
        <v>135</v>
      </c>
      <c r="W4408" t="s">
        <v>136</v>
      </c>
      <c r="X4408" t="s">
        <v>2003</v>
      </c>
      <c r="Y4408" s="94">
        <v>0</v>
      </c>
      <c r="Z4408" s="94">
        <v>1290269.76</v>
      </c>
      <c r="AA4408" s="94">
        <v>1328977.8528</v>
      </c>
      <c r="AB4408" s="94">
        <v>1328977.8500000001</v>
      </c>
      <c r="AC4408">
        <f t="shared" si="136"/>
        <v>3000</v>
      </c>
      <c r="AD4408" t="str">
        <f t="shared" si="137"/>
        <v>309</v>
      </c>
    </row>
    <row r="4409" spans="1:30" hidden="1" x14ac:dyDescent="0.25">
      <c r="A4409" t="s">
        <v>1998</v>
      </c>
      <c r="B4409" t="s">
        <v>1857</v>
      </c>
      <c r="C4409" t="s">
        <v>1999</v>
      </c>
      <c r="D4409" t="s">
        <v>244</v>
      </c>
      <c r="E4409" t="s">
        <v>122</v>
      </c>
      <c r="F4409" t="s">
        <v>159</v>
      </c>
      <c r="G4409" t="s">
        <v>160</v>
      </c>
      <c r="H4409" t="s">
        <v>143</v>
      </c>
      <c r="I4409" t="s">
        <v>124</v>
      </c>
      <c r="J4409" t="s">
        <v>125</v>
      </c>
      <c r="K4409" t="s">
        <v>2000</v>
      </c>
      <c r="N4409" t="s">
        <v>2001</v>
      </c>
      <c r="O4409" t="s">
        <v>1859</v>
      </c>
      <c r="P4409" t="s">
        <v>2002</v>
      </c>
      <c r="Q4409" t="s">
        <v>245</v>
      </c>
      <c r="R4409" t="s">
        <v>131</v>
      </c>
      <c r="S4409" t="s">
        <v>164</v>
      </c>
      <c r="T4409" t="s">
        <v>165</v>
      </c>
      <c r="U4409" t="s">
        <v>151</v>
      </c>
      <c r="V4409" t="s">
        <v>135</v>
      </c>
      <c r="W4409" t="s">
        <v>136</v>
      </c>
      <c r="X4409" t="s">
        <v>2003</v>
      </c>
      <c r="Y4409" s="94">
        <v>1158442.97</v>
      </c>
      <c r="Z4409" s="94">
        <v>0</v>
      </c>
      <c r="AA4409" s="94">
        <v>0</v>
      </c>
      <c r="AB4409" s="94">
        <v>0</v>
      </c>
      <c r="AC4409">
        <f t="shared" si="136"/>
        <v>3000</v>
      </c>
      <c r="AD4409" t="str">
        <f t="shared" si="137"/>
        <v>309</v>
      </c>
    </row>
    <row r="4410" spans="1:30" hidden="1" x14ac:dyDescent="0.25">
      <c r="A4410" t="s">
        <v>1998</v>
      </c>
      <c r="B4410" t="s">
        <v>760</v>
      </c>
      <c r="C4410" t="s">
        <v>1999</v>
      </c>
      <c r="D4410" t="s">
        <v>291</v>
      </c>
      <c r="E4410" t="s">
        <v>122</v>
      </c>
      <c r="F4410" t="s">
        <v>159</v>
      </c>
      <c r="G4410" t="s">
        <v>160</v>
      </c>
      <c r="H4410" t="s">
        <v>143</v>
      </c>
      <c r="I4410" t="s">
        <v>124</v>
      </c>
      <c r="J4410" t="s">
        <v>125</v>
      </c>
      <c r="K4410" t="s">
        <v>2000</v>
      </c>
      <c r="N4410" t="s">
        <v>2001</v>
      </c>
      <c r="O4410" t="s">
        <v>763</v>
      </c>
      <c r="P4410" t="s">
        <v>2002</v>
      </c>
      <c r="Q4410" t="s">
        <v>169</v>
      </c>
      <c r="R4410" t="s">
        <v>131</v>
      </c>
      <c r="S4410" t="s">
        <v>164</v>
      </c>
      <c r="T4410" t="s">
        <v>165</v>
      </c>
      <c r="U4410" t="s">
        <v>151</v>
      </c>
      <c r="V4410" t="s">
        <v>135</v>
      </c>
      <c r="W4410" t="s">
        <v>136</v>
      </c>
      <c r="X4410" t="s">
        <v>2003</v>
      </c>
      <c r="Y4410" s="94">
        <v>0</v>
      </c>
      <c r="Z4410" s="94">
        <v>8737.8666666666668</v>
      </c>
      <c r="AA4410" s="94">
        <v>9000.0026666666672</v>
      </c>
      <c r="AB4410" s="94">
        <v>9000</v>
      </c>
      <c r="AC4410">
        <f t="shared" si="136"/>
        <v>3000</v>
      </c>
      <c r="AD4410" t="str">
        <f t="shared" si="137"/>
        <v>309</v>
      </c>
    </row>
    <row r="4411" spans="1:30" hidden="1" x14ac:dyDescent="0.25">
      <c r="A4411" t="s">
        <v>1998</v>
      </c>
      <c r="B4411" t="s">
        <v>1857</v>
      </c>
      <c r="C4411" t="s">
        <v>1999</v>
      </c>
      <c r="D4411" t="s">
        <v>291</v>
      </c>
      <c r="E4411" t="s">
        <v>122</v>
      </c>
      <c r="F4411" t="s">
        <v>159</v>
      </c>
      <c r="G4411" t="s">
        <v>160</v>
      </c>
      <c r="H4411" t="s">
        <v>143</v>
      </c>
      <c r="I4411" t="s">
        <v>124</v>
      </c>
      <c r="J4411" t="s">
        <v>125</v>
      </c>
      <c r="K4411" t="s">
        <v>2000</v>
      </c>
      <c r="N4411" t="s">
        <v>2001</v>
      </c>
      <c r="O4411" t="s">
        <v>1859</v>
      </c>
      <c r="P4411" t="s">
        <v>2002</v>
      </c>
      <c r="Q4411" t="s">
        <v>169</v>
      </c>
      <c r="R4411" t="s">
        <v>131</v>
      </c>
      <c r="S4411" t="s">
        <v>164</v>
      </c>
      <c r="T4411" t="s">
        <v>165</v>
      </c>
      <c r="U4411" t="s">
        <v>151</v>
      </c>
      <c r="V4411" t="s">
        <v>135</v>
      </c>
      <c r="W4411" t="s">
        <v>136</v>
      </c>
      <c r="X4411" t="s">
        <v>2003</v>
      </c>
      <c r="Y4411" s="94">
        <v>14543</v>
      </c>
      <c r="Z4411" s="94">
        <v>0</v>
      </c>
      <c r="AA4411" s="94">
        <v>0</v>
      </c>
      <c r="AB4411" s="94">
        <v>0</v>
      </c>
      <c r="AC4411">
        <f t="shared" si="136"/>
        <v>3000</v>
      </c>
      <c r="AD4411" t="str">
        <f t="shared" si="137"/>
        <v>309</v>
      </c>
    </row>
    <row r="4412" spans="1:30" hidden="1" x14ac:dyDescent="0.25">
      <c r="A4412" t="s">
        <v>1998</v>
      </c>
      <c r="B4412" t="s">
        <v>760</v>
      </c>
      <c r="C4412" t="s">
        <v>1999</v>
      </c>
      <c r="D4412" t="s">
        <v>256</v>
      </c>
      <c r="E4412" t="s">
        <v>122</v>
      </c>
      <c r="F4412" t="s">
        <v>159</v>
      </c>
      <c r="G4412" t="s">
        <v>160</v>
      </c>
      <c r="H4412" t="s">
        <v>143</v>
      </c>
      <c r="I4412" t="s">
        <v>124</v>
      </c>
      <c r="J4412" t="s">
        <v>125</v>
      </c>
      <c r="K4412" t="s">
        <v>2000</v>
      </c>
      <c r="N4412" t="s">
        <v>2001</v>
      </c>
      <c r="O4412" t="s">
        <v>763</v>
      </c>
      <c r="P4412" t="s">
        <v>2002</v>
      </c>
      <c r="Q4412" t="s">
        <v>257</v>
      </c>
      <c r="R4412" t="s">
        <v>131</v>
      </c>
      <c r="S4412" t="s">
        <v>164</v>
      </c>
      <c r="T4412" t="s">
        <v>165</v>
      </c>
      <c r="U4412" t="s">
        <v>151</v>
      </c>
      <c r="V4412" t="s">
        <v>135</v>
      </c>
      <c r="W4412" t="s">
        <v>136</v>
      </c>
      <c r="X4412" t="s">
        <v>2003</v>
      </c>
      <c r="Y4412" s="94">
        <v>0</v>
      </c>
      <c r="Z4412" s="94">
        <v>2343.1999999999998</v>
      </c>
      <c r="AA4412" s="94">
        <v>2413.4960000000001</v>
      </c>
      <c r="AB4412" s="94">
        <v>2413.5</v>
      </c>
      <c r="AC4412">
        <f t="shared" si="136"/>
        <v>3000</v>
      </c>
      <c r="AD4412" t="str">
        <f t="shared" si="137"/>
        <v>309</v>
      </c>
    </row>
    <row r="4413" spans="1:30" hidden="1" x14ac:dyDescent="0.25">
      <c r="A4413" t="s">
        <v>1998</v>
      </c>
      <c r="B4413" t="s">
        <v>760</v>
      </c>
      <c r="C4413" t="s">
        <v>1999</v>
      </c>
      <c r="D4413" t="s">
        <v>346</v>
      </c>
      <c r="E4413" t="s">
        <v>122</v>
      </c>
      <c r="F4413" t="s">
        <v>159</v>
      </c>
      <c r="G4413" t="s">
        <v>160</v>
      </c>
      <c r="H4413" t="s">
        <v>143</v>
      </c>
      <c r="I4413" t="s">
        <v>124</v>
      </c>
      <c r="J4413" t="s">
        <v>125</v>
      </c>
      <c r="K4413" t="s">
        <v>2000</v>
      </c>
      <c r="N4413" t="s">
        <v>2001</v>
      </c>
      <c r="O4413" t="s">
        <v>763</v>
      </c>
      <c r="P4413" t="s">
        <v>2002</v>
      </c>
      <c r="Q4413" t="s">
        <v>347</v>
      </c>
      <c r="R4413" t="s">
        <v>131</v>
      </c>
      <c r="S4413" t="s">
        <v>164</v>
      </c>
      <c r="T4413" t="s">
        <v>165</v>
      </c>
      <c r="U4413" t="s">
        <v>151</v>
      </c>
      <c r="V4413" t="s">
        <v>135</v>
      </c>
      <c r="W4413" t="s">
        <v>136</v>
      </c>
      <c r="X4413" t="s">
        <v>2003</v>
      </c>
      <c r="Y4413" s="94">
        <v>0</v>
      </c>
      <c r="Z4413" s="94">
        <v>0</v>
      </c>
      <c r="AA4413" s="94">
        <v>0</v>
      </c>
      <c r="AB4413" s="94">
        <v>0</v>
      </c>
      <c r="AC4413">
        <f t="shared" si="136"/>
        <v>3000</v>
      </c>
      <c r="AD4413" t="str">
        <f t="shared" si="137"/>
        <v>309</v>
      </c>
    </row>
    <row r="4414" spans="1:30" hidden="1" x14ac:dyDescent="0.25">
      <c r="A4414" t="s">
        <v>1998</v>
      </c>
      <c r="B4414" t="s">
        <v>1857</v>
      </c>
      <c r="C4414" t="s">
        <v>1999</v>
      </c>
      <c r="D4414" t="s">
        <v>346</v>
      </c>
      <c r="E4414" t="s">
        <v>122</v>
      </c>
      <c r="F4414" t="s">
        <v>159</v>
      </c>
      <c r="G4414" t="s">
        <v>160</v>
      </c>
      <c r="H4414" t="s">
        <v>143</v>
      </c>
      <c r="I4414" t="s">
        <v>124</v>
      </c>
      <c r="J4414" t="s">
        <v>125</v>
      </c>
      <c r="K4414" t="s">
        <v>2000</v>
      </c>
      <c r="N4414" t="s">
        <v>2001</v>
      </c>
      <c r="O4414" t="s">
        <v>1859</v>
      </c>
      <c r="P4414" t="s">
        <v>2002</v>
      </c>
      <c r="Q4414" t="s">
        <v>347</v>
      </c>
      <c r="R4414" t="s">
        <v>131</v>
      </c>
      <c r="S4414" t="s">
        <v>164</v>
      </c>
      <c r="T4414" t="s">
        <v>165</v>
      </c>
      <c r="U4414" t="s">
        <v>151</v>
      </c>
      <c r="V4414" t="s">
        <v>135</v>
      </c>
      <c r="W4414" t="s">
        <v>136</v>
      </c>
      <c r="X4414" t="s">
        <v>2003</v>
      </c>
      <c r="Y4414" s="94">
        <v>62588</v>
      </c>
      <c r="Z4414" s="94">
        <v>0</v>
      </c>
      <c r="AA4414" s="94">
        <v>0</v>
      </c>
      <c r="AB4414" s="94">
        <v>0</v>
      </c>
      <c r="AC4414">
        <f t="shared" si="136"/>
        <v>3000</v>
      </c>
      <c r="AD4414" t="str">
        <f t="shared" si="137"/>
        <v>309</v>
      </c>
    </row>
    <row r="4415" spans="1:30" hidden="1" x14ac:dyDescent="0.25">
      <c r="A4415" t="s">
        <v>1998</v>
      </c>
      <c r="B4415" t="s">
        <v>760</v>
      </c>
      <c r="C4415" t="s">
        <v>1999</v>
      </c>
      <c r="D4415" t="s">
        <v>2004</v>
      </c>
      <c r="E4415" t="s">
        <v>122</v>
      </c>
      <c r="F4415" t="s">
        <v>159</v>
      </c>
      <c r="G4415" t="s">
        <v>160</v>
      </c>
      <c r="H4415" t="s">
        <v>143</v>
      </c>
      <c r="I4415" t="s">
        <v>124</v>
      </c>
      <c r="J4415" t="s">
        <v>125</v>
      </c>
      <c r="K4415" t="s">
        <v>2000</v>
      </c>
      <c r="N4415" t="s">
        <v>2001</v>
      </c>
      <c r="O4415" t="s">
        <v>763</v>
      </c>
      <c r="P4415" t="s">
        <v>2002</v>
      </c>
      <c r="Q4415" t="s">
        <v>2005</v>
      </c>
      <c r="R4415" t="s">
        <v>131</v>
      </c>
      <c r="S4415" t="s">
        <v>164</v>
      </c>
      <c r="T4415" t="s">
        <v>165</v>
      </c>
      <c r="U4415" t="s">
        <v>151</v>
      </c>
      <c r="V4415" t="s">
        <v>135</v>
      </c>
      <c r="W4415" t="s">
        <v>136</v>
      </c>
      <c r="X4415" t="s">
        <v>2003</v>
      </c>
      <c r="Y4415" s="94">
        <v>0</v>
      </c>
      <c r="Z4415" s="94">
        <v>0</v>
      </c>
      <c r="AA4415" s="94">
        <v>0</v>
      </c>
      <c r="AB4415" s="94">
        <v>0</v>
      </c>
      <c r="AC4415">
        <f t="shared" si="136"/>
        <v>3000</v>
      </c>
      <c r="AD4415" t="str">
        <f t="shared" si="137"/>
        <v>309</v>
      </c>
    </row>
    <row r="4416" spans="1:30" hidden="1" x14ac:dyDescent="0.25">
      <c r="A4416" t="s">
        <v>1998</v>
      </c>
      <c r="B4416" t="s">
        <v>760</v>
      </c>
      <c r="C4416" t="s">
        <v>1999</v>
      </c>
      <c r="D4416" t="s">
        <v>264</v>
      </c>
      <c r="E4416" t="s">
        <v>122</v>
      </c>
      <c r="F4416" t="s">
        <v>159</v>
      </c>
      <c r="G4416" t="s">
        <v>160</v>
      </c>
      <c r="H4416" t="s">
        <v>143</v>
      </c>
      <c r="I4416" t="s">
        <v>124</v>
      </c>
      <c r="J4416" t="s">
        <v>125</v>
      </c>
      <c r="K4416" t="s">
        <v>2000</v>
      </c>
      <c r="N4416" t="s">
        <v>2001</v>
      </c>
      <c r="O4416" t="s">
        <v>763</v>
      </c>
      <c r="P4416" t="s">
        <v>2002</v>
      </c>
      <c r="Q4416" t="s">
        <v>265</v>
      </c>
      <c r="R4416" t="s">
        <v>131</v>
      </c>
      <c r="S4416" t="s">
        <v>164</v>
      </c>
      <c r="T4416" t="s">
        <v>165</v>
      </c>
      <c r="U4416" t="s">
        <v>151</v>
      </c>
      <c r="V4416" t="s">
        <v>135</v>
      </c>
      <c r="W4416" t="s">
        <v>136</v>
      </c>
      <c r="X4416" t="s">
        <v>2003</v>
      </c>
      <c r="Y4416" s="94">
        <v>0</v>
      </c>
      <c r="Z4416" s="94">
        <v>0</v>
      </c>
      <c r="AA4416" s="94">
        <v>0</v>
      </c>
      <c r="AB4416" s="94">
        <v>0</v>
      </c>
      <c r="AC4416">
        <f t="shared" si="136"/>
        <v>3000</v>
      </c>
      <c r="AD4416" t="str">
        <f t="shared" si="137"/>
        <v>309</v>
      </c>
    </row>
    <row r="4417" spans="1:30" hidden="1" x14ac:dyDescent="0.25">
      <c r="A4417" t="s">
        <v>1998</v>
      </c>
      <c r="B4417" t="s">
        <v>1857</v>
      </c>
      <c r="C4417" t="s">
        <v>1999</v>
      </c>
      <c r="D4417" t="s">
        <v>264</v>
      </c>
      <c r="E4417" t="s">
        <v>122</v>
      </c>
      <c r="F4417" t="s">
        <v>159</v>
      </c>
      <c r="G4417" t="s">
        <v>160</v>
      </c>
      <c r="H4417" t="s">
        <v>143</v>
      </c>
      <c r="I4417" t="s">
        <v>124</v>
      </c>
      <c r="J4417" t="s">
        <v>125</v>
      </c>
      <c r="K4417" t="s">
        <v>2000</v>
      </c>
      <c r="N4417" t="s">
        <v>2001</v>
      </c>
      <c r="O4417" t="s">
        <v>1859</v>
      </c>
      <c r="P4417" t="s">
        <v>2002</v>
      </c>
      <c r="Q4417" t="s">
        <v>265</v>
      </c>
      <c r="R4417" t="s">
        <v>131</v>
      </c>
      <c r="S4417" t="s">
        <v>164</v>
      </c>
      <c r="T4417" t="s">
        <v>165</v>
      </c>
      <c r="U4417" t="s">
        <v>151</v>
      </c>
      <c r="V4417" t="s">
        <v>135</v>
      </c>
      <c r="W4417" t="s">
        <v>136</v>
      </c>
      <c r="X4417" t="s">
        <v>2003</v>
      </c>
      <c r="Y4417" s="94">
        <v>44835</v>
      </c>
      <c r="Z4417" s="94">
        <v>0</v>
      </c>
      <c r="AA4417" s="94">
        <v>0</v>
      </c>
      <c r="AB4417" s="94">
        <v>0</v>
      </c>
      <c r="AC4417">
        <f t="shared" si="136"/>
        <v>3000</v>
      </c>
      <c r="AD4417" t="str">
        <f t="shared" si="137"/>
        <v>309</v>
      </c>
    </row>
    <row r="4418" spans="1:30" hidden="1" x14ac:dyDescent="0.25">
      <c r="A4418" t="s">
        <v>1998</v>
      </c>
      <c r="B4418" t="s">
        <v>760</v>
      </c>
      <c r="C4418" t="s">
        <v>1999</v>
      </c>
      <c r="D4418" t="s">
        <v>266</v>
      </c>
      <c r="E4418" t="s">
        <v>122</v>
      </c>
      <c r="F4418" t="s">
        <v>159</v>
      </c>
      <c r="G4418" t="s">
        <v>160</v>
      </c>
      <c r="H4418" t="s">
        <v>143</v>
      </c>
      <c r="I4418" t="s">
        <v>124</v>
      </c>
      <c r="J4418" t="s">
        <v>125</v>
      </c>
      <c r="K4418" t="s">
        <v>2000</v>
      </c>
      <c r="N4418" t="s">
        <v>2001</v>
      </c>
      <c r="O4418" t="s">
        <v>763</v>
      </c>
      <c r="P4418" t="s">
        <v>2002</v>
      </c>
      <c r="Q4418" t="s">
        <v>267</v>
      </c>
      <c r="R4418" t="s">
        <v>131</v>
      </c>
      <c r="S4418" t="s">
        <v>164</v>
      </c>
      <c r="T4418" t="s">
        <v>165</v>
      </c>
      <c r="U4418" t="s">
        <v>151</v>
      </c>
      <c r="V4418" t="s">
        <v>135</v>
      </c>
      <c r="W4418" t="s">
        <v>136</v>
      </c>
      <c r="X4418" t="s">
        <v>2003</v>
      </c>
      <c r="Y4418" s="94">
        <v>0</v>
      </c>
      <c r="Z4418" s="94">
        <v>3093.3333333333335</v>
      </c>
      <c r="AA4418" s="94">
        <v>3186.1333333333337</v>
      </c>
      <c r="AB4418" s="94">
        <v>3186.13</v>
      </c>
      <c r="AC4418">
        <f t="shared" si="136"/>
        <v>3000</v>
      </c>
      <c r="AD4418" t="str">
        <f t="shared" si="137"/>
        <v>309</v>
      </c>
    </row>
    <row r="4419" spans="1:30" hidden="1" x14ac:dyDescent="0.25">
      <c r="A4419" t="s">
        <v>1998</v>
      </c>
      <c r="B4419" t="s">
        <v>760</v>
      </c>
      <c r="C4419" t="s">
        <v>1999</v>
      </c>
      <c r="D4419" t="s">
        <v>172</v>
      </c>
      <c r="E4419" t="s">
        <v>122</v>
      </c>
      <c r="F4419" t="s">
        <v>159</v>
      </c>
      <c r="G4419" t="s">
        <v>160</v>
      </c>
      <c r="H4419" t="s">
        <v>143</v>
      </c>
      <c r="I4419" t="s">
        <v>124</v>
      </c>
      <c r="J4419" t="s">
        <v>125</v>
      </c>
      <c r="K4419" t="s">
        <v>2000</v>
      </c>
      <c r="N4419" t="s">
        <v>2001</v>
      </c>
      <c r="O4419" t="s">
        <v>763</v>
      </c>
      <c r="P4419" t="s">
        <v>2002</v>
      </c>
      <c r="Q4419" t="s">
        <v>173</v>
      </c>
      <c r="R4419" t="s">
        <v>131</v>
      </c>
      <c r="S4419" t="s">
        <v>164</v>
      </c>
      <c r="T4419" t="s">
        <v>165</v>
      </c>
      <c r="U4419" t="s">
        <v>151</v>
      </c>
      <c r="V4419" t="s">
        <v>135</v>
      </c>
      <c r="W4419" t="s">
        <v>136</v>
      </c>
      <c r="X4419" t="s">
        <v>2003</v>
      </c>
      <c r="Y4419" s="94">
        <v>0</v>
      </c>
      <c r="Z4419" s="94">
        <v>26424.799999999996</v>
      </c>
      <c r="AA4419" s="94">
        <v>27217.543999999994</v>
      </c>
      <c r="AB4419" s="94">
        <v>27217.54</v>
      </c>
      <c r="AC4419">
        <f t="shared" ref="AC4419:AC4482" si="138">MID(D4419,1,1)*1000</f>
        <v>3000</v>
      </c>
      <c r="AD4419" t="str">
        <f t="shared" ref="AD4419:AD4482" si="139">MID(A4419,6,3)</f>
        <v>309</v>
      </c>
    </row>
    <row r="4420" spans="1:30" hidden="1" x14ac:dyDescent="0.25">
      <c r="A4420" t="s">
        <v>1998</v>
      </c>
      <c r="B4420" t="s">
        <v>1857</v>
      </c>
      <c r="C4420" t="s">
        <v>1999</v>
      </c>
      <c r="D4420" t="s">
        <v>172</v>
      </c>
      <c r="E4420" t="s">
        <v>122</v>
      </c>
      <c r="F4420" t="s">
        <v>159</v>
      </c>
      <c r="G4420" t="s">
        <v>160</v>
      </c>
      <c r="H4420" t="s">
        <v>143</v>
      </c>
      <c r="I4420" t="s">
        <v>124</v>
      </c>
      <c r="J4420" t="s">
        <v>125</v>
      </c>
      <c r="K4420" t="s">
        <v>2000</v>
      </c>
      <c r="N4420" t="s">
        <v>2001</v>
      </c>
      <c r="O4420" t="s">
        <v>1859</v>
      </c>
      <c r="P4420" t="s">
        <v>2002</v>
      </c>
      <c r="Q4420" t="s">
        <v>173</v>
      </c>
      <c r="R4420" t="s">
        <v>131</v>
      </c>
      <c r="S4420" t="s">
        <v>164</v>
      </c>
      <c r="T4420" t="s">
        <v>165</v>
      </c>
      <c r="U4420" t="s">
        <v>151</v>
      </c>
      <c r="V4420" t="s">
        <v>135</v>
      </c>
      <c r="W4420" t="s">
        <v>136</v>
      </c>
      <c r="X4420" t="s">
        <v>2003</v>
      </c>
      <c r="Y4420" s="94">
        <v>101007</v>
      </c>
      <c r="Z4420" s="94">
        <v>0</v>
      </c>
      <c r="AA4420" s="94">
        <v>0</v>
      </c>
      <c r="AB4420" s="94">
        <v>0</v>
      </c>
      <c r="AC4420">
        <f t="shared" si="138"/>
        <v>3000</v>
      </c>
      <c r="AD4420" t="str">
        <f t="shared" si="139"/>
        <v>309</v>
      </c>
    </row>
    <row r="4421" spans="1:30" hidden="1" x14ac:dyDescent="0.25">
      <c r="A4421" t="s">
        <v>1998</v>
      </c>
      <c r="B4421" t="s">
        <v>760</v>
      </c>
      <c r="C4421" t="s">
        <v>1999</v>
      </c>
      <c r="D4421" t="s">
        <v>174</v>
      </c>
      <c r="E4421" t="s">
        <v>122</v>
      </c>
      <c r="F4421" t="s">
        <v>159</v>
      </c>
      <c r="G4421" t="s">
        <v>160</v>
      </c>
      <c r="H4421" t="s">
        <v>143</v>
      </c>
      <c r="I4421" t="s">
        <v>124</v>
      </c>
      <c r="J4421" t="s">
        <v>125</v>
      </c>
      <c r="K4421" t="s">
        <v>2000</v>
      </c>
      <c r="N4421" t="s">
        <v>2001</v>
      </c>
      <c r="O4421" t="s">
        <v>763</v>
      </c>
      <c r="P4421" t="s">
        <v>2002</v>
      </c>
      <c r="Q4421" t="s">
        <v>175</v>
      </c>
      <c r="R4421" t="s">
        <v>131</v>
      </c>
      <c r="S4421" t="s">
        <v>164</v>
      </c>
      <c r="T4421" t="s">
        <v>165</v>
      </c>
      <c r="U4421" t="s">
        <v>151</v>
      </c>
      <c r="V4421" t="s">
        <v>135</v>
      </c>
      <c r="W4421" t="s">
        <v>136</v>
      </c>
      <c r="X4421" t="s">
        <v>2003</v>
      </c>
      <c r="Y4421" s="94">
        <v>0</v>
      </c>
      <c r="Z4421" s="94">
        <v>3929.333333333333</v>
      </c>
      <c r="AA4421" s="94">
        <v>4047.2133333333331</v>
      </c>
      <c r="AB4421" s="94">
        <v>4047.21</v>
      </c>
      <c r="AC4421">
        <f t="shared" si="138"/>
        <v>3000</v>
      </c>
      <c r="AD4421" t="str">
        <f t="shared" si="139"/>
        <v>309</v>
      </c>
    </row>
    <row r="4422" spans="1:30" hidden="1" x14ac:dyDescent="0.25">
      <c r="A4422" t="s">
        <v>1998</v>
      </c>
      <c r="B4422" t="s">
        <v>1857</v>
      </c>
      <c r="C4422" t="s">
        <v>1999</v>
      </c>
      <c r="D4422" t="s">
        <v>174</v>
      </c>
      <c r="E4422" t="s">
        <v>122</v>
      </c>
      <c r="F4422" t="s">
        <v>159</v>
      </c>
      <c r="G4422" t="s">
        <v>160</v>
      </c>
      <c r="H4422" t="s">
        <v>143</v>
      </c>
      <c r="I4422" t="s">
        <v>124</v>
      </c>
      <c r="J4422" t="s">
        <v>125</v>
      </c>
      <c r="K4422" t="s">
        <v>2000</v>
      </c>
      <c r="N4422" t="s">
        <v>2001</v>
      </c>
      <c r="O4422" t="s">
        <v>1859</v>
      </c>
      <c r="P4422" t="s">
        <v>2002</v>
      </c>
      <c r="Q4422" t="s">
        <v>175</v>
      </c>
      <c r="R4422" t="s">
        <v>131</v>
      </c>
      <c r="S4422" t="s">
        <v>164</v>
      </c>
      <c r="T4422" t="s">
        <v>165</v>
      </c>
      <c r="U4422" t="s">
        <v>151</v>
      </c>
      <c r="V4422" t="s">
        <v>135</v>
      </c>
      <c r="W4422" t="s">
        <v>136</v>
      </c>
      <c r="X4422" t="s">
        <v>2003</v>
      </c>
      <c r="Y4422" s="94">
        <v>78077</v>
      </c>
      <c r="Z4422" s="94">
        <v>0</v>
      </c>
      <c r="AA4422" s="94">
        <v>0</v>
      </c>
      <c r="AB4422" s="94">
        <v>0</v>
      </c>
      <c r="AC4422">
        <f t="shared" si="138"/>
        <v>3000</v>
      </c>
      <c r="AD4422" t="str">
        <f t="shared" si="139"/>
        <v>309</v>
      </c>
    </row>
    <row r="4423" spans="1:30" hidden="1" x14ac:dyDescent="0.25">
      <c r="A4423" t="s">
        <v>1998</v>
      </c>
      <c r="B4423" t="s">
        <v>760</v>
      </c>
      <c r="C4423" t="s">
        <v>1999</v>
      </c>
      <c r="D4423" t="s">
        <v>282</v>
      </c>
      <c r="E4423" t="s">
        <v>122</v>
      </c>
      <c r="F4423" t="s">
        <v>159</v>
      </c>
      <c r="G4423" t="s">
        <v>160</v>
      </c>
      <c r="H4423" t="s">
        <v>143</v>
      </c>
      <c r="I4423" t="s">
        <v>124</v>
      </c>
      <c r="J4423" t="s">
        <v>125</v>
      </c>
      <c r="K4423" t="s">
        <v>2000</v>
      </c>
      <c r="N4423" t="s">
        <v>2001</v>
      </c>
      <c r="O4423" t="s">
        <v>763</v>
      </c>
      <c r="P4423" t="s">
        <v>2002</v>
      </c>
      <c r="Q4423" t="s">
        <v>283</v>
      </c>
      <c r="R4423" t="s">
        <v>131</v>
      </c>
      <c r="S4423" t="s">
        <v>164</v>
      </c>
      <c r="T4423" t="s">
        <v>165</v>
      </c>
      <c r="U4423" t="s">
        <v>151</v>
      </c>
      <c r="V4423" t="s">
        <v>135</v>
      </c>
      <c r="W4423" t="s">
        <v>136</v>
      </c>
      <c r="X4423" t="s">
        <v>2003</v>
      </c>
      <c r="Y4423" s="94">
        <v>0</v>
      </c>
      <c r="Z4423" s="94">
        <v>25056</v>
      </c>
      <c r="AA4423" s="94">
        <v>25807.68</v>
      </c>
      <c r="AB4423" s="94">
        <v>25807.68</v>
      </c>
      <c r="AC4423">
        <f t="shared" si="138"/>
        <v>3000</v>
      </c>
      <c r="AD4423" t="str">
        <f t="shared" si="139"/>
        <v>309</v>
      </c>
    </row>
    <row r="4424" spans="1:30" hidden="1" x14ac:dyDescent="0.25">
      <c r="A4424" t="s">
        <v>1998</v>
      </c>
      <c r="B4424" t="s">
        <v>1857</v>
      </c>
      <c r="C4424" t="s">
        <v>1999</v>
      </c>
      <c r="D4424" t="s">
        <v>282</v>
      </c>
      <c r="E4424" t="s">
        <v>122</v>
      </c>
      <c r="F4424" t="s">
        <v>159</v>
      </c>
      <c r="G4424" t="s">
        <v>160</v>
      </c>
      <c r="H4424" t="s">
        <v>143</v>
      </c>
      <c r="I4424" t="s">
        <v>124</v>
      </c>
      <c r="J4424" t="s">
        <v>125</v>
      </c>
      <c r="K4424" t="s">
        <v>2000</v>
      </c>
      <c r="N4424" t="s">
        <v>2001</v>
      </c>
      <c r="O4424" t="s">
        <v>1859</v>
      </c>
      <c r="P4424" t="s">
        <v>2002</v>
      </c>
      <c r="Q4424" t="s">
        <v>283</v>
      </c>
      <c r="R4424" t="s">
        <v>131</v>
      </c>
      <c r="S4424" t="s">
        <v>164</v>
      </c>
      <c r="T4424" t="s">
        <v>165</v>
      </c>
      <c r="U4424" t="s">
        <v>151</v>
      </c>
      <c r="V4424" t="s">
        <v>135</v>
      </c>
      <c r="W4424" t="s">
        <v>136</v>
      </c>
      <c r="X4424" t="s">
        <v>2003</v>
      </c>
      <c r="Y4424" s="94">
        <v>76822</v>
      </c>
      <c r="Z4424" s="94">
        <v>0</v>
      </c>
      <c r="AA4424" s="94">
        <v>0</v>
      </c>
      <c r="AB4424" s="94">
        <v>0</v>
      </c>
      <c r="AC4424">
        <f t="shared" si="138"/>
        <v>3000</v>
      </c>
      <c r="AD4424" t="str">
        <f t="shared" si="139"/>
        <v>309</v>
      </c>
    </row>
    <row r="4425" spans="1:30" hidden="1" x14ac:dyDescent="0.25">
      <c r="A4425" s="97" t="s">
        <v>2006</v>
      </c>
      <c r="B4425" s="97" t="s">
        <v>760</v>
      </c>
      <c r="C4425" s="97" t="s">
        <v>140</v>
      </c>
      <c r="D4425" s="97" t="s">
        <v>141</v>
      </c>
      <c r="E4425" s="97" t="s">
        <v>122</v>
      </c>
      <c r="F4425" s="98">
        <v>15</v>
      </c>
      <c r="G4425" s="98" t="s">
        <v>142</v>
      </c>
      <c r="H4425" s="97" t="s">
        <v>143</v>
      </c>
      <c r="I4425" s="97" t="s">
        <v>124</v>
      </c>
      <c r="J4425" s="97" t="s">
        <v>125</v>
      </c>
      <c r="K4425" s="97" t="s">
        <v>2007</v>
      </c>
      <c r="L4425" s="97"/>
      <c r="M4425" s="97"/>
      <c r="N4425" s="97" t="s">
        <v>2008</v>
      </c>
      <c r="O4425" s="97" t="s">
        <v>763</v>
      </c>
      <c r="P4425" s="97" t="s">
        <v>147</v>
      </c>
      <c r="Q4425" s="97" t="s">
        <v>148</v>
      </c>
      <c r="R4425" s="97" t="s">
        <v>131</v>
      </c>
      <c r="S4425" s="97" t="s">
        <v>149</v>
      </c>
      <c r="T4425" s="97" t="s">
        <v>150</v>
      </c>
      <c r="U4425" s="97" t="s">
        <v>151</v>
      </c>
      <c r="V4425" s="97" t="s">
        <v>135</v>
      </c>
      <c r="W4425" s="97" t="s">
        <v>136</v>
      </c>
      <c r="X4425" s="97"/>
      <c r="Y4425" s="99"/>
      <c r="Z4425" s="99"/>
      <c r="AA4425" s="99">
        <v>427188</v>
      </c>
      <c r="AB4425" s="99">
        <v>427188</v>
      </c>
      <c r="AC4425">
        <f t="shared" si="138"/>
        <v>1000</v>
      </c>
      <c r="AD4425" t="str">
        <f t="shared" si="139"/>
        <v>309</v>
      </c>
    </row>
    <row r="4426" spans="1:30" hidden="1" x14ac:dyDescent="0.25">
      <c r="A4426" s="97" t="s">
        <v>2006</v>
      </c>
      <c r="B4426" s="97" t="s">
        <v>760</v>
      </c>
      <c r="C4426" s="97" t="s">
        <v>140</v>
      </c>
      <c r="D4426" s="97">
        <v>13201</v>
      </c>
      <c r="E4426" s="97" t="s">
        <v>122</v>
      </c>
      <c r="F4426" s="98">
        <v>15</v>
      </c>
      <c r="G4426" s="98" t="s">
        <v>142</v>
      </c>
      <c r="H4426" s="97">
        <v>19</v>
      </c>
      <c r="I4426" s="97" t="s">
        <v>124</v>
      </c>
      <c r="J4426" s="97" t="s">
        <v>125</v>
      </c>
      <c r="K4426" s="97" t="s">
        <v>2007</v>
      </c>
      <c r="L4426" s="97"/>
      <c r="M4426" s="97"/>
      <c r="N4426" s="97" t="s">
        <v>2008</v>
      </c>
      <c r="O4426" s="97" t="s">
        <v>763</v>
      </c>
      <c r="P4426" s="97" t="s">
        <v>147</v>
      </c>
      <c r="Q4426" s="97" t="s">
        <v>152</v>
      </c>
      <c r="R4426" s="97" t="s">
        <v>131</v>
      </c>
      <c r="S4426" s="97" t="s">
        <v>149</v>
      </c>
      <c r="T4426" s="97" t="s">
        <v>150</v>
      </c>
      <c r="U4426" s="97" t="s">
        <v>134</v>
      </c>
      <c r="V4426" s="97" t="s">
        <v>135</v>
      </c>
      <c r="W4426" s="97" t="s">
        <v>136</v>
      </c>
      <c r="X4426" s="97"/>
      <c r="Y4426" s="99"/>
      <c r="Z4426" s="99"/>
      <c r="AA4426" s="99">
        <v>17799.5</v>
      </c>
      <c r="AB4426" s="99">
        <v>17799.5</v>
      </c>
      <c r="AC4426">
        <f t="shared" si="138"/>
        <v>1000</v>
      </c>
      <c r="AD4426" t="str">
        <f t="shared" si="139"/>
        <v>309</v>
      </c>
    </row>
    <row r="4427" spans="1:30" hidden="1" x14ac:dyDescent="0.25">
      <c r="A4427" s="97" t="s">
        <v>2006</v>
      </c>
      <c r="B4427" s="97" t="s">
        <v>760</v>
      </c>
      <c r="C4427" s="97" t="s">
        <v>140</v>
      </c>
      <c r="D4427" s="97">
        <v>13203</v>
      </c>
      <c r="E4427" s="97" t="s">
        <v>122</v>
      </c>
      <c r="F4427" s="98">
        <v>15</v>
      </c>
      <c r="G4427" s="98" t="s">
        <v>142</v>
      </c>
      <c r="H4427" s="97">
        <v>19</v>
      </c>
      <c r="I4427" s="97" t="s">
        <v>124</v>
      </c>
      <c r="J4427" s="97" t="s">
        <v>125</v>
      </c>
      <c r="K4427" s="97" t="s">
        <v>2007</v>
      </c>
      <c r="L4427" s="97"/>
      <c r="M4427" s="97"/>
      <c r="N4427" s="97" t="s">
        <v>2008</v>
      </c>
      <c r="O4427" s="97" t="s">
        <v>763</v>
      </c>
      <c r="P4427" s="97" t="s">
        <v>147</v>
      </c>
      <c r="Q4427" s="97" t="s">
        <v>153</v>
      </c>
      <c r="R4427" s="97" t="s">
        <v>131</v>
      </c>
      <c r="S4427" s="97" t="s">
        <v>149</v>
      </c>
      <c r="T4427" s="97" t="s">
        <v>150</v>
      </c>
      <c r="U4427" s="97" t="s">
        <v>134</v>
      </c>
      <c r="V4427" s="97" t="s">
        <v>135</v>
      </c>
      <c r="W4427" s="97" t="s">
        <v>136</v>
      </c>
      <c r="X4427" s="97"/>
      <c r="Y4427" s="99"/>
      <c r="Z4427" s="99"/>
      <c r="AA4427" s="99">
        <v>71198</v>
      </c>
      <c r="AB4427" s="99">
        <v>71198</v>
      </c>
      <c r="AC4427">
        <f t="shared" si="138"/>
        <v>1000</v>
      </c>
      <c r="AD4427" t="str">
        <f t="shared" si="139"/>
        <v>309</v>
      </c>
    </row>
    <row r="4428" spans="1:30" hidden="1" x14ac:dyDescent="0.25">
      <c r="A4428" s="97" t="s">
        <v>2006</v>
      </c>
      <c r="B4428" s="97" t="s">
        <v>760</v>
      </c>
      <c r="C4428" s="97" t="s">
        <v>140</v>
      </c>
      <c r="D4428" s="97">
        <v>14101</v>
      </c>
      <c r="E4428" s="97" t="s">
        <v>122</v>
      </c>
      <c r="F4428" s="98">
        <v>15</v>
      </c>
      <c r="G4428" s="98" t="s">
        <v>142</v>
      </c>
      <c r="H4428" s="97">
        <v>19</v>
      </c>
      <c r="I4428" s="97" t="s">
        <v>124</v>
      </c>
      <c r="J4428" s="97" t="s">
        <v>125</v>
      </c>
      <c r="K4428" s="97" t="s">
        <v>2007</v>
      </c>
      <c r="L4428" s="97"/>
      <c r="M4428" s="97"/>
      <c r="N4428" s="97" t="s">
        <v>2008</v>
      </c>
      <c r="O4428" s="97" t="s">
        <v>763</v>
      </c>
      <c r="P4428" s="97" t="s">
        <v>147</v>
      </c>
      <c r="Q4428" s="97" t="s">
        <v>154</v>
      </c>
      <c r="R4428" s="97" t="s">
        <v>131</v>
      </c>
      <c r="S4428" s="97" t="s">
        <v>149</v>
      </c>
      <c r="T4428" s="97" t="s">
        <v>150</v>
      </c>
      <c r="U4428" s="97" t="s">
        <v>134</v>
      </c>
      <c r="V4428" s="97" t="s">
        <v>135</v>
      </c>
      <c r="W4428" s="97" t="s">
        <v>136</v>
      </c>
      <c r="X4428" s="97"/>
      <c r="Y4428" s="99"/>
      <c r="Z4428" s="99"/>
      <c r="AA4428" s="99">
        <v>23495.34</v>
      </c>
      <c r="AB4428" s="99">
        <v>23495.34</v>
      </c>
      <c r="AC4428">
        <f t="shared" si="138"/>
        <v>1000</v>
      </c>
      <c r="AD4428" t="str">
        <f t="shared" si="139"/>
        <v>309</v>
      </c>
    </row>
    <row r="4429" spans="1:30" hidden="1" x14ac:dyDescent="0.25">
      <c r="A4429" s="97" t="s">
        <v>2006</v>
      </c>
      <c r="B4429" s="97" t="s">
        <v>760</v>
      </c>
      <c r="C4429" s="97" t="s">
        <v>140</v>
      </c>
      <c r="D4429" s="97">
        <v>14103</v>
      </c>
      <c r="E4429" s="97" t="s">
        <v>122</v>
      </c>
      <c r="F4429" s="98">
        <v>15</v>
      </c>
      <c r="G4429" s="98" t="s">
        <v>142</v>
      </c>
      <c r="H4429" s="97">
        <v>19</v>
      </c>
      <c r="I4429" s="97" t="s">
        <v>124</v>
      </c>
      <c r="J4429" s="97" t="s">
        <v>125</v>
      </c>
      <c r="K4429" s="97" t="s">
        <v>2007</v>
      </c>
      <c r="L4429" s="97"/>
      <c r="M4429" s="97"/>
      <c r="N4429" s="97" t="s">
        <v>2008</v>
      </c>
      <c r="O4429" s="97" t="s">
        <v>763</v>
      </c>
      <c r="P4429" s="97" t="s">
        <v>147</v>
      </c>
      <c r="Q4429" s="97" t="s">
        <v>155</v>
      </c>
      <c r="R4429" s="97" t="s">
        <v>131</v>
      </c>
      <c r="S4429" s="97" t="s">
        <v>149</v>
      </c>
      <c r="T4429" s="97" t="s">
        <v>150</v>
      </c>
      <c r="U4429" s="97" t="s">
        <v>134</v>
      </c>
      <c r="V4429" s="97" t="s">
        <v>135</v>
      </c>
      <c r="W4429" s="97" t="s">
        <v>136</v>
      </c>
      <c r="X4429" s="97"/>
      <c r="Y4429" s="99"/>
      <c r="Z4429" s="99"/>
      <c r="AA4429" s="99">
        <v>9611.73</v>
      </c>
      <c r="AB4429" s="99">
        <v>9611.73</v>
      </c>
      <c r="AC4429">
        <f t="shared" si="138"/>
        <v>1000</v>
      </c>
      <c r="AD4429" t="str">
        <f t="shared" si="139"/>
        <v>309</v>
      </c>
    </row>
    <row r="4430" spans="1:30" hidden="1" x14ac:dyDescent="0.25">
      <c r="A4430" s="97" t="s">
        <v>2006</v>
      </c>
      <c r="B4430" s="97" t="s">
        <v>760</v>
      </c>
      <c r="C4430" s="97" t="s">
        <v>140</v>
      </c>
      <c r="D4430" s="97">
        <v>14201</v>
      </c>
      <c r="E4430" s="97" t="s">
        <v>122</v>
      </c>
      <c r="F4430" s="98">
        <v>15</v>
      </c>
      <c r="G4430" s="98" t="s">
        <v>142</v>
      </c>
      <c r="H4430" s="97">
        <v>19</v>
      </c>
      <c r="I4430" s="97" t="s">
        <v>124</v>
      </c>
      <c r="J4430" s="97" t="s">
        <v>125</v>
      </c>
      <c r="K4430" s="97" t="s">
        <v>2007</v>
      </c>
      <c r="L4430" s="97"/>
      <c r="M4430" s="97"/>
      <c r="N4430" s="97" t="s">
        <v>2008</v>
      </c>
      <c r="O4430" s="97" t="s">
        <v>763</v>
      </c>
      <c r="P4430" s="97" t="s">
        <v>147</v>
      </c>
      <c r="Q4430" s="97" t="s">
        <v>156</v>
      </c>
      <c r="R4430" s="97" t="s">
        <v>131</v>
      </c>
      <c r="S4430" s="97" t="s">
        <v>149</v>
      </c>
      <c r="T4430" s="97" t="s">
        <v>150</v>
      </c>
      <c r="U4430" s="97" t="s">
        <v>134</v>
      </c>
      <c r="V4430" s="97" t="s">
        <v>135</v>
      </c>
      <c r="W4430" s="97" t="s">
        <v>136</v>
      </c>
      <c r="X4430" s="97"/>
      <c r="Y4430" s="99"/>
      <c r="Z4430" s="99"/>
      <c r="AA4430" s="99">
        <v>21359.4</v>
      </c>
      <c r="AB4430" s="99">
        <v>21359.4</v>
      </c>
      <c r="AC4430">
        <f t="shared" si="138"/>
        <v>1000</v>
      </c>
      <c r="AD4430" t="str">
        <f t="shared" si="139"/>
        <v>309</v>
      </c>
    </row>
    <row r="4431" spans="1:30" hidden="1" x14ac:dyDescent="0.25">
      <c r="A4431" s="97" t="s">
        <v>2006</v>
      </c>
      <c r="B4431" s="97" t="s">
        <v>760</v>
      </c>
      <c r="C4431" s="97" t="s">
        <v>140</v>
      </c>
      <c r="D4431" s="97">
        <v>14301</v>
      </c>
      <c r="E4431" s="97" t="s">
        <v>122</v>
      </c>
      <c r="F4431" s="98">
        <v>15</v>
      </c>
      <c r="G4431" s="98" t="s">
        <v>142</v>
      </c>
      <c r="H4431" s="97">
        <v>19</v>
      </c>
      <c r="I4431" s="97" t="s">
        <v>124</v>
      </c>
      <c r="J4431" s="97" t="s">
        <v>125</v>
      </c>
      <c r="K4431" s="97" t="s">
        <v>2007</v>
      </c>
      <c r="L4431" s="97"/>
      <c r="M4431" s="97"/>
      <c r="N4431" s="97" t="s">
        <v>2008</v>
      </c>
      <c r="O4431" s="97" t="s">
        <v>763</v>
      </c>
      <c r="P4431" s="97" t="s">
        <v>147</v>
      </c>
      <c r="Q4431" s="97" t="s">
        <v>178</v>
      </c>
      <c r="R4431" s="97" t="s">
        <v>131</v>
      </c>
      <c r="S4431" s="97" t="s">
        <v>149</v>
      </c>
      <c r="T4431" s="97" t="s">
        <v>150</v>
      </c>
      <c r="U4431" s="97" t="s">
        <v>134</v>
      </c>
      <c r="V4431" s="97" t="s">
        <v>135</v>
      </c>
      <c r="W4431" s="97" t="s">
        <v>136</v>
      </c>
      <c r="X4431" s="97"/>
      <c r="Y4431" s="99"/>
      <c r="Z4431" s="99"/>
      <c r="AA4431" s="99">
        <v>25631.279999999999</v>
      </c>
      <c r="AB4431" s="99">
        <v>25631.279999999999</v>
      </c>
      <c r="AC4431">
        <f t="shared" si="138"/>
        <v>1000</v>
      </c>
      <c r="AD4431" t="str">
        <f t="shared" si="139"/>
        <v>309</v>
      </c>
    </row>
    <row r="4432" spans="1:30" hidden="1" x14ac:dyDescent="0.25">
      <c r="A4432" s="97" t="s">
        <v>1314</v>
      </c>
      <c r="B4432" s="97" t="s">
        <v>1315</v>
      </c>
      <c r="C4432" s="97" t="s">
        <v>140</v>
      </c>
      <c r="D4432" s="97" t="s">
        <v>141</v>
      </c>
      <c r="E4432" s="97" t="s">
        <v>122</v>
      </c>
      <c r="F4432" s="98">
        <v>15</v>
      </c>
      <c r="G4432" s="98" t="s">
        <v>142</v>
      </c>
      <c r="H4432" s="97" t="s">
        <v>143</v>
      </c>
      <c r="I4432" s="97" t="s">
        <v>124</v>
      </c>
      <c r="J4432" s="97" t="s">
        <v>125</v>
      </c>
      <c r="K4432" s="97" t="s">
        <v>2009</v>
      </c>
      <c r="L4432" s="97"/>
      <c r="M4432" s="97"/>
      <c r="N4432" s="97" t="s">
        <v>1320</v>
      </c>
      <c r="O4432" s="97" t="s">
        <v>1321</v>
      </c>
      <c r="P4432" s="97" t="s">
        <v>147</v>
      </c>
      <c r="Q4432" s="97" t="s">
        <v>148</v>
      </c>
      <c r="R4432" s="97" t="s">
        <v>131</v>
      </c>
      <c r="S4432" s="97" t="s">
        <v>149</v>
      </c>
      <c r="T4432" s="97" t="s">
        <v>150</v>
      </c>
      <c r="U4432" s="97" t="s">
        <v>151</v>
      </c>
      <c r="V4432" s="97" t="s">
        <v>135</v>
      </c>
      <c r="W4432" s="97" t="s">
        <v>136</v>
      </c>
      <c r="X4432" s="97"/>
      <c r="Y4432" s="99"/>
      <c r="Z4432" s="99"/>
      <c r="AA4432" s="99">
        <v>3896844</v>
      </c>
      <c r="AB4432" s="99">
        <v>3896844</v>
      </c>
      <c r="AC4432">
        <f t="shared" si="138"/>
        <v>1000</v>
      </c>
      <c r="AD4432" t="str">
        <f t="shared" si="139"/>
        <v>310</v>
      </c>
    </row>
    <row r="4433" spans="1:30" hidden="1" x14ac:dyDescent="0.25">
      <c r="A4433" s="97" t="s">
        <v>1314</v>
      </c>
      <c r="B4433" s="97" t="s">
        <v>1315</v>
      </c>
      <c r="C4433" s="97" t="s">
        <v>140</v>
      </c>
      <c r="D4433" s="97">
        <v>12101</v>
      </c>
      <c r="E4433" s="97" t="s">
        <v>122</v>
      </c>
      <c r="F4433" s="98">
        <v>15</v>
      </c>
      <c r="G4433" s="98" t="s">
        <v>142</v>
      </c>
      <c r="H4433" s="97">
        <v>19</v>
      </c>
      <c r="I4433" s="97" t="s">
        <v>124</v>
      </c>
      <c r="J4433" s="97" t="s">
        <v>125</v>
      </c>
      <c r="K4433" s="97" t="s">
        <v>2009</v>
      </c>
      <c r="L4433" s="97"/>
      <c r="M4433" s="97"/>
      <c r="N4433" s="97" t="s">
        <v>1320</v>
      </c>
      <c r="O4433" s="97" t="s">
        <v>1321</v>
      </c>
      <c r="P4433" s="97" t="s">
        <v>147</v>
      </c>
      <c r="Q4433" s="97" t="s">
        <v>182</v>
      </c>
      <c r="R4433" s="97" t="s">
        <v>131</v>
      </c>
      <c r="S4433" s="97" t="s">
        <v>149</v>
      </c>
      <c r="T4433" s="97" t="s">
        <v>150</v>
      </c>
      <c r="U4433" s="97" t="s">
        <v>134</v>
      </c>
      <c r="V4433" s="97" t="s">
        <v>135</v>
      </c>
      <c r="W4433" s="97" t="s">
        <v>136</v>
      </c>
      <c r="X4433" s="97"/>
      <c r="Y4433" s="99"/>
      <c r="Z4433" s="99"/>
      <c r="AA4433" s="99">
        <v>612287</v>
      </c>
      <c r="AB4433" s="99">
        <v>612287</v>
      </c>
      <c r="AC4433">
        <f t="shared" si="138"/>
        <v>1000</v>
      </c>
      <c r="AD4433" t="str">
        <f t="shared" si="139"/>
        <v>310</v>
      </c>
    </row>
    <row r="4434" spans="1:30" hidden="1" x14ac:dyDescent="0.25">
      <c r="A4434" s="97" t="s">
        <v>1314</v>
      </c>
      <c r="B4434" s="97" t="s">
        <v>1315</v>
      </c>
      <c r="C4434" s="97" t="s">
        <v>140</v>
      </c>
      <c r="D4434" s="97">
        <v>13201</v>
      </c>
      <c r="E4434" s="97" t="s">
        <v>122</v>
      </c>
      <c r="F4434" s="98">
        <v>15</v>
      </c>
      <c r="G4434" s="98" t="s">
        <v>142</v>
      </c>
      <c r="H4434" s="97">
        <v>19</v>
      </c>
      <c r="I4434" s="97" t="s">
        <v>124</v>
      </c>
      <c r="J4434" s="97" t="s">
        <v>125</v>
      </c>
      <c r="K4434" s="97" t="s">
        <v>2009</v>
      </c>
      <c r="L4434" s="97"/>
      <c r="M4434" s="97"/>
      <c r="N4434" s="97" t="s">
        <v>1320</v>
      </c>
      <c r="O4434" s="97" t="s">
        <v>1321</v>
      </c>
      <c r="P4434" s="97" t="s">
        <v>147</v>
      </c>
      <c r="Q4434" s="97" t="s">
        <v>152</v>
      </c>
      <c r="R4434" s="97" t="s">
        <v>131</v>
      </c>
      <c r="S4434" s="97" t="s">
        <v>149</v>
      </c>
      <c r="T4434" s="97" t="s">
        <v>150</v>
      </c>
      <c r="U4434" s="97" t="s">
        <v>134</v>
      </c>
      <c r="V4434" s="97" t="s">
        <v>135</v>
      </c>
      <c r="W4434" s="97" t="s">
        <v>136</v>
      </c>
      <c r="X4434" s="97"/>
      <c r="Y4434" s="99"/>
      <c r="Z4434" s="99"/>
      <c r="AA4434" s="99">
        <v>162368.5</v>
      </c>
      <c r="AB4434" s="99">
        <v>162368.5</v>
      </c>
      <c r="AC4434">
        <f t="shared" si="138"/>
        <v>1000</v>
      </c>
      <c r="AD4434" t="str">
        <f t="shared" si="139"/>
        <v>310</v>
      </c>
    </row>
    <row r="4435" spans="1:30" hidden="1" x14ac:dyDescent="0.25">
      <c r="A4435" s="97" t="s">
        <v>1314</v>
      </c>
      <c r="B4435" s="97" t="s">
        <v>1315</v>
      </c>
      <c r="C4435" s="97" t="s">
        <v>140</v>
      </c>
      <c r="D4435" s="97">
        <v>13203</v>
      </c>
      <c r="E4435" s="97" t="s">
        <v>122</v>
      </c>
      <c r="F4435" s="98">
        <v>15</v>
      </c>
      <c r="G4435" s="98" t="s">
        <v>142</v>
      </c>
      <c r="H4435" s="97">
        <v>19</v>
      </c>
      <c r="I4435" s="97" t="s">
        <v>124</v>
      </c>
      <c r="J4435" s="97" t="s">
        <v>125</v>
      </c>
      <c r="K4435" s="97" t="s">
        <v>2009</v>
      </c>
      <c r="L4435" s="97"/>
      <c r="M4435" s="97"/>
      <c r="N4435" s="97" t="s">
        <v>1320</v>
      </c>
      <c r="O4435" s="97" t="s">
        <v>1321</v>
      </c>
      <c r="P4435" s="97" t="s">
        <v>147</v>
      </c>
      <c r="Q4435" s="97" t="s">
        <v>153</v>
      </c>
      <c r="R4435" s="97" t="s">
        <v>131</v>
      </c>
      <c r="S4435" s="97" t="s">
        <v>149</v>
      </c>
      <c r="T4435" s="97" t="s">
        <v>150</v>
      </c>
      <c r="U4435" s="97" t="s">
        <v>134</v>
      </c>
      <c r="V4435" s="97" t="s">
        <v>135</v>
      </c>
      <c r="W4435" s="97" t="s">
        <v>136</v>
      </c>
      <c r="X4435" s="97"/>
      <c r="Y4435" s="99"/>
      <c r="Z4435" s="99"/>
      <c r="AA4435" s="99">
        <v>649474</v>
      </c>
      <c r="AB4435" s="99">
        <v>649474</v>
      </c>
      <c r="AC4435">
        <f t="shared" si="138"/>
        <v>1000</v>
      </c>
      <c r="AD4435" t="str">
        <f t="shared" si="139"/>
        <v>310</v>
      </c>
    </row>
    <row r="4436" spans="1:30" hidden="1" x14ac:dyDescent="0.25">
      <c r="A4436" s="97" t="s">
        <v>1314</v>
      </c>
      <c r="B4436" s="97" t="s">
        <v>1315</v>
      </c>
      <c r="C4436" s="97" t="s">
        <v>140</v>
      </c>
      <c r="D4436" s="97">
        <v>14101</v>
      </c>
      <c r="E4436" s="97" t="s">
        <v>122</v>
      </c>
      <c r="F4436" s="98">
        <v>15</v>
      </c>
      <c r="G4436" s="98" t="s">
        <v>142</v>
      </c>
      <c r="H4436" s="97">
        <v>19</v>
      </c>
      <c r="I4436" s="97" t="s">
        <v>124</v>
      </c>
      <c r="J4436" s="97" t="s">
        <v>125</v>
      </c>
      <c r="K4436" s="97" t="s">
        <v>2009</v>
      </c>
      <c r="L4436" s="97"/>
      <c r="M4436" s="97"/>
      <c r="N4436" s="97" t="s">
        <v>1320</v>
      </c>
      <c r="O4436" s="97" t="s">
        <v>1321</v>
      </c>
      <c r="P4436" s="97" t="s">
        <v>147</v>
      </c>
      <c r="Q4436" s="97" t="s">
        <v>154</v>
      </c>
      <c r="R4436" s="97" t="s">
        <v>131</v>
      </c>
      <c r="S4436" s="97" t="s">
        <v>149</v>
      </c>
      <c r="T4436" s="97" t="s">
        <v>150</v>
      </c>
      <c r="U4436" s="97" t="s">
        <v>134</v>
      </c>
      <c r="V4436" s="97" t="s">
        <v>135</v>
      </c>
      <c r="W4436" s="97" t="s">
        <v>136</v>
      </c>
      <c r="X4436" s="97"/>
      <c r="Y4436" s="99"/>
      <c r="Z4436" s="99"/>
      <c r="AA4436" s="99">
        <v>214326.42</v>
      </c>
      <c r="AB4436" s="99">
        <v>214326.42</v>
      </c>
      <c r="AC4436">
        <f t="shared" si="138"/>
        <v>1000</v>
      </c>
      <c r="AD4436" t="str">
        <f t="shared" si="139"/>
        <v>310</v>
      </c>
    </row>
    <row r="4437" spans="1:30" hidden="1" x14ac:dyDescent="0.25">
      <c r="A4437" s="97" t="s">
        <v>1314</v>
      </c>
      <c r="B4437" s="97" t="s">
        <v>1315</v>
      </c>
      <c r="C4437" s="97" t="s">
        <v>140</v>
      </c>
      <c r="D4437" s="97">
        <v>14103</v>
      </c>
      <c r="E4437" s="97" t="s">
        <v>122</v>
      </c>
      <c r="F4437" s="98">
        <v>15</v>
      </c>
      <c r="G4437" s="98" t="s">
        <v>142</v>
      </c>
      <c r="H4437" s="97">
        <v>19</v>
      </c>
      <c r="I4437" s="97" t="s">
        <v>124</v>
      </c>
      <c r="J4437" s="97" t="s">
        <v>125</v>
      </c>
      <c r="K4437" s="97" t="s">
        <v>2009</v>
      </c>
      <c r="L4437" s="97"/>
      <c r="M4437" s="97"/>
      <c r="N4437" s="97" t="s">
        <v>1320</v>
      </c>
      <c r="O4437" s="97" t="s">
        <v>1321</v>
      </c>
      <c r="P4437" s="97" t="s">
        <v>147</v>
      </c>
      <c r="Q4437" s="97" t="s">
        <v>155</v>
      </c>
      <c r="R4437" s="97" t="s">
        <v>131</v>
      </c>
      <c r="S4437" s="97" t="s">
        <v>149</v>
      </c>
      <c r="T4437" s="97" t="s">
        <v>150</v>
      </c>
      <c r="U4437" s="97" t="s">
        <v>134</v>
      </c>
      <c r="V4437" s="97" t="s">
        <v>135</v>
      </c>
      <c r="W4437" s="97" t="s">
        <v>136</v>
      </c>
      <c r="X4437" s="97"/>
      <c r="Y4437" s="99"/>
      <c r="Z4437" s="99"/>
      <c r="AA4437" s="99">
        <v>87678.989999999991</v>
      </c>
      <c r="AB4437" s="99">
        <v>87678.99</v>
      </c>
      <c r="AC4437">
        <f t="shared" si="138"/>
        <v>1000</v>
      </c>
      <c r="AD4437" t="str">
        <f t="shared" si="139"/>
        <v>310</v>
      </c>
    </row>
    <row r="4438" spans="1:30" hidden="1" x14ac:dyDescent="0.25">
      <c r="A4438" s="97" t="s">
        <v>1314</v>
      </c>
      <c r="B4438" s="97" t="s">
        <v>1315</v>
      </c>
      <c r="C4438" s="97" t="s">
        <v>140</v>
      </c>
      <c r="D4438" s="97">
        <v>14201</v>
      </c>
      <c r="E4438" s="97" t="s">
        <v>122</v>
      </c>
      <c r="F4438" s="98">
        <v>15</v>
      </c>
      <c r="G4438" s="98" t="s">
        <v>142</v>
      </c>
      <c r="H4438" s="97">
        <v>19</v>
      </c>
      <c r="I4438" s="97" t="s">
        <v>124</v>
      </c>
      <c r="J4438" s="97" t="s">
        <v>125</v>
      </c>
      <c r="K4438" s="97" t="s">
        <v>2009</v>
      </c>
      <c r="L4438" s="97"/>
      <c r="M4438" s="97"/>
      <c r="N4438" s="97" t="s">
        <v>1320</v>
      </c>
      <c r="O4438" s="97" t="s">
        <v>1321</v>
      </c>
      <c r="P4438" s="97" t="s">
        <v>147</v>
      </c>
      <c r="Q4438" s="97" t="s">
        <v>156</v>
      </c>
      <c r="R4438" s="97" t="s">
        <v>131</v>
      </c>
      <c r="S4438" s="97" t="s">
        <v>149</v>
      </c>
      <c r="T4438" s="97" t="s">
        <v>150</v>
      </c>
      <c r="U4438" s="97" t="s">
        <v>134</v>
      </c>
      <c r="V4438" s="97" t="s">
        <v>135</v>
      </c>
      <c r="W4438" s="97" t="s">
        <v>136</v>
      </c>
      <c r="X4438" s="97"/>
      <c r="Y4438" s="99"/>
      <c r="Z4438" s="99"/>
      <c r="AA4438" s="99">
        <v>194842.2</v>
      </c>
      <c r="AB4438" s="99">
        <v>194842.2</v>
      </c>
      <c r="AC4438">
        <f t="shared" si="138"/>
        <v>1000</v>
      </c>
      <c r="AD4438" t="str">
        <f t="shared" si="139"/>
        <v>310</v>
      </c>
    </row>
    <row r="4439" spans="1:30" hidden="1" x14ac:dyDescent="0.25">
      <c r="A4439" s="97" t="s">
        <v>1314</v>
      </c>
      <c r="B4439" s="97" t="s">
        <v>1315</v>
      </c>
      <c r="C4439" s="97" t="s">
        <v>140</v>
      </c>
      <c r="D4439" s="97">
        <v>14301</v>
      </c>
      <c r="E4439" s="97" t="s">
        <v>122</v>
      </c>
      <c r="F4439" s="98">
        <v>15</v>
      </c>
      <c r="G4439" s="98" t="s">
        <v>142</v>
      </c>
      <c r="H4439" s="97">
        <v>19</v>
      </c>
      <c r="I4439" s="97" t="s">
        <v>124</v>
      </c>
      <c r="J4439" s="97" t="s">
        <v>125</v>
      </c>
      <c r="K4439" s="97" t="s">
        <v>2009</v>
      </c>
      <c r="L4439" s="97"/>
      <c r="M4439" s="97"/>
      <c r="N4439" s="97" t="s">
        <v>1320</v>
      </c>
      <c r="O4439" s="97" t="s">
        <v>1321</v>
      </c>
      <c r="P4439" s="97" t="s">
        <v>147</v>
      </c>
      <c r="Q4439" s="97" t="s">
        <v>178</v>
      </c>
      <c r="R4439" s="97" t="s">
        <v>131</v>
      </c>
      <c r="S4439" s="97" t="s">
        <v>149</v>
      </c>
      <c r="T4439" s="97" t="s">
        <v>150</v>
      </c>
      <c r="U4439" s="97" t="s">
        <v>134</v>
      </c>
      <c r="V4439" s="97" t="s">
        <v>135</v>
      </c>
      <c r="W4439" s="97" t="s">
        <v>136</v>
      </c>
      <c r="X4439" s="97"/>
      <c r="Y4439" s="99"/>
      <c r="Z4439" s="99"/>
      <c r="AA4439" s="99">
        <v>233810.63999999998</v>
      </c>
      <c r="AB4439" s="99">
        <v>233810.64</v>
      </c>
      <c r="AC4439">
        <f t="shared" si="138"/>
        <v>1000</v>
      </c>
      <c r="AD4439" t="str">
        <f t="shared" si="139"/>
        <v>310</v>
      </c>
    </row>
    <row r="4440" spans="1:30" hidden="1" x14ac:dyDescent="0.25">
      <c r="A4440" t="s">
        <v>1314</v>
      </c>
      <c r="B4440" t="s">
        <v>1315</v>
      </c>
      <c r="C4440" t="s">
        <v>157</v>
      </c>
      <c r="D4440" t="s">
        <v>186</v>
      </c>
      <c r="E4440" t="s">
        <v>122</v>
      </c>
      <c r="F4440" t="s">
        <v>159</v>
      </c>
      <c r="G4440" t="s">
        <v>160</v>
      </c>
      <c r="H4440" t="s">
        <v>143</v>
      </c>
      <c r="I4440" t="s">
        <v>124</v>
      </c>
      <c r="J4440" t="s">
        <v>125</v>
      </c>
      <c r="K4440" t="s">
        <v>2010</v>
      </c>
      <c r="N4440" t="s">
        <v>1320</v>
      </c>
      <c r="O4440" t="s">
        <v>1321</v>
      </c>
      <c r="P4440" t="s">
        <v>162</v>
      </c>
      <c r="Q4440" t="s">
        <v>188</v>
      </c>
      <c r="R4440" t="s">
        <v>131</v>
      </c>
      <c r="S4440" t="s">
        <v>164</v>
      </c>
      <c r="T4440" t="s">
        <v>165</v>
      </c>
      <c r="U4440" t="s">
        <v>151</v>
      </c>
      <c r="V4440" t="s">
        <v>135</v>
      </c>
      <c r="W4440" t="s">
        <v>136</v>
      </c>
      <c r="X4440" t="s">
        <v>2011</v>
      </c>
      <c r="Y4440" s="94">
        <v>9000</v>
      </c>
      <c r="Z4440" s="94">
        <v>4739.95</v>
      </c>
      <c r="AA4440" s="94">
        <v>61273.8</v>
      </c>
      <c r="AB4440" s="94">
        <v>61273.8</v>
      </c>
      <c r="AC4440">
        <f t="shared" si="138"/>
        <v>2000</v>
      </c>
      <c r="AD4440" t="str">
        <f t="shared" si="139"/>
        <v>310</v>
      </c>
    </row>
    <row r="4441" spans="1:30" hidden="1" x14ac:dyDescent="0.25">
      <c r="A4441" t="s">
        <v>1314</v>
      </c>
      <c r="B4441" t="s">
        <v>1315</v>
      </c>
      <c r="C4441" t="s">
        <v>2012</v>
      </c>
      <c r="D4441" t="s">
        <v>186</v>
      </c>
      <c r="E4441" t="s">
        <v>122</v>
      </c>
      <c r="F4441" t="s">
        <v>159</v>
      </c>
      <c r="G4441" t="s">
        <v>160</v>
      </c>
      <c r="H4441" t="s">
        <v>304</v>
      </c>
      <c r="I4441" t="s">
        <v>124</v>
      </c>
      <c r="J4441" t="s">
        <v>125</v>
      </c>
      <c r="K4441" t="s">
        <v>2010</v>
      </c>
      <c r="N4441" t="s">
        <v>1320</v>
      </c>
      <c r="O4441" t="s">
        <v>1321</v>
      </c>
      <c r="P4441" t="s">
        <v>2013</v>
      </c>
      <c r="Q4441" t="s">
        <v>188</v>
      </c>
      <c r="R4441" t="s">
        <v>131</v>
      </c>
      <c r="S4441" t="s">
        <v>164</v>
      </c>
      <c r="T4441" t="s">
        <v>165</v>
      </c>
      <c r="U4441" t="s">
        <v>134</v>
      </c>
      <c r="V4441" t="s">
        <v>135</v>
      </c>
      <c r="W4441" t="s">
        <v>136</v>
      </c>
      <c r="X4441" t="s">
        <v>2014</v>
      </c>
      <c r="AA4441" s="94">
        <v>10000</v>
      </c>
      <c r="AB4441" s="94">
        <v>10000</v>
      </c>
      <c r="AC4441">
        <f t="shared" si="138"/>
        <v>2000</v>
      </c>
      <c r="AD4441" t="str">
        <f t="shared" si="139"/>
        <v>310</v>
      </c>
    </row>
    <row r="4442" spans="1:30" hidden="1" x14ac:dyDescent="0.25">
      <c r="A4442" t="s">
        <v>1314</v>
      </c>
      <c r="B4442" t="s">
        <v>1315</v>
      </c>
      <c r="C4442" t="s">
        <v>157</v>
      </c>
      <c r="D4442" t="s">
        <v>192</v>
      </c>
      <c r="E4442" t="s">
        <v>122</v>
      </c>
      <c r="F4442" t="s">
        <v>159</v>
      </c>
      <c r="G4442" t="s">
        <v>160</v>
      </c>
      <c r="H4442" t="s">
        <v>143</v>
      </c>
      <c r="I4442" t="s">
        <v>124</v>
      </c>
      <c r="J4442" t="s">
        <v>125</v>
      </c>
      <c r="K4442" t="s">
        <v>2010</v>
      </c>
      <c r="N4442" t="s">
        <v>1320</v>
      </c>
      <c r="O4442" t="s">
        <v>1321</v>
      </c>
      <c r="P4442" t="s">
        <v>162</v>
      </c>
      <c r="Q4442" t="s">
        <v>193</v>
      </c>
      <c r="R4442" t="s">
        <v>131</v>
      </c>
      <c r="S4442" t="s">
        <v>164</v>
      </c>
      <c r="T4442" t="s">
        <v>165</v>
      </c>
      <c r="U4442" t="s">
        <v>151</v>
      </c>
      <c r="V4442" t="s">
        <v>135</v>
      </c>
      <c r="W4442" t="s">
        <v>136</v>
      </c>
      <c r="X4442" t="s">
        <v>2011</v>
      </c>
      <c r="Y4442" s="94">
        <v>52000</v>
      </c>
      <c r="Z4442" s="94">
        <v>37016.199999999997</v>
      </c>
      <c r="AA4442" s="94">
        <v>261000</v>
      </c>
      <c r="AB4442" s="94">
        <v>261000</v>
      </c>
      <c r="AC4442">
        <f t="shared" si="138"/>
        <v>2000</v>
      </c>
      <c r="AD4442" t="str">
        <f t="shared" si="139"/>
        <v>310</v>
      </c>
    </row>
    <row r="4443" spans="1:30" hidden="1" x14ac:dyDescent="0.25">
      <c r="A4443" t="s">
        <v>1314</v>
      </c>
      <c r="B4443" t="s">
        <v>1315</v>
      </c>
      <c r="C4443" t="s">
        <v>2012</v>
      </c>
      <c r="D4443" t="s">
        <v>192</v>
      </c>
      <c r="E4443" t="s">
        <v>122</v>
      </c>
      <c r="F4443" t="s">
        <v>159</v>
      </c>
      <c r="G4443" t="s">
        <v>160</v>
      </c>
      <c r="H4443" t="s">
        <v>304</v>
      </c>
      <c r="I4443" t="s">
        <v>124</v>
      </c>
      <c r="J4443" t="s">
        <v>125</v>
      </c>
      <c r="K4443" t="s">
        <v>2010</v>
      </c>
      <c r="N4443" t="s">
        <v>1320</v>
      </c>
      <c r="O4443" t="s">
        <v>1321</v>
      </c>
      <c r="P4443" t="s">
        <v>2013</v>
      </c>
      <c r="Q4443" t="s">
        <v>193</v>
      </c>
      <c r="R4443" t="s">
        <v>131</v>
      </c>
      <c r="S4443" t="s">
        <v>164</v>
      </c>
      <c r="T4443" t="s">
        <v>165</v>
      </c>
      <c r="U4443" t="s">
        <v>134</v>
      </c>
      <c r="V4443" t="s">
        <v>135</v>
      </c>
      <c r="W4443" t="s">
        <v>136</v>
      </c>
      <c r="X4443" t="s">
        <v>2014</v>
      </c>
      <c r="AA4443" s="94">
        <v>10000</v>
      </c>
      <c r="AB4443" s="94">
        <v>10000</v>
      </c>
      <c r="AC4443">
        <f t="shared" si="138"/>
        <v>2000</v>
      </c>
      <c r="AD4443" t="str">
        <f t="shared" si="139"/>
        <v>310</v>
      </c>
    </row>
    <row r="4444" spans="1:30" hidden="1" x14ac:dyDescent="0.25">
      <c r="A4444" t="s">
        <v>1314</v>
      </c>
      <c r="B4444" t="s">
        <v>1315</v>
      </c>
      <c r="C4444" t="s">
        <v>157</v>
      </c>
      <c r="D4444" t="s">
        <v>198</v>
      </c>
      <c r="E4444" t="s">
        <v>122</v>
      </c>
      <c r="F4444" t="s">
        <v>159</v>
      </c>
      <c r="G4444" t="s">
        <v>160</v>
      </c>
      <c r="H4444" t="s">
        <v>143</v>
      </c>
      <c r="I4444" t="s">
        <v>124</v>
      </c>
      <c r="J4444" t="s">
        <v>125</v>
      </c>
      <c r="K4444" t="s">
        <v>2010</v>
      </c>
      <c r="N4444" t="s">
        <v>1320</v>
      </c>
      <c r="O4444" t="s">
        <v>1321</v>
      </c>
      <c r="P4444" t="s">
        <v>162</v>
      </c>
      <c r="Q4444" t="s">
        <v>199</v>
      </c>
      <c r="R4444" t="s">
        <v>131</v>
      </c>
      <c r="S4444" t="s">
        <v>164</v>
      </c>
      <c r="T4444" t="s">
        <v>165</v>
      </c>
      <c r="U4444" t="s">
        <v>151</v>
      </c>
      <c r="V4444" t="s">
        <v>135</v>
      </c>
      <c r="W4444" t="s">
        <v>136</v>
      </c>
      <c r="X4444" t="s">
        <v>2011</v>
      </c>
      <c r="Y4444" s="94">
        <v>15000</v>
      </c>
      <c r="Z4444" s="94">
        <v>8940.4</v>
      </c>
      <c r="AA4444" s="94">
        <v>127500</v>
      </c>
      <c r="AB4444" s="94">
        <v>127500</v>
      </c>
      <c r="AC4444">
        <f t="shared" si="138"/>
        <v>2000</v>
      </c>
      <c r="AD4444" t="str">
        <f t="shared" si="139"/>
        <v>310</v>
      </c>
    </row>
    <row r="4445" spans="1:30" hidden="1" x14ac:dyDescent="0.25">
      <c r="A4445" t="s">
        <v>1314</v>
      </c>
      <c r="B4445" t="s">
        <v>1315</v>
      </c>
      <c r="C4445" t="s">
        <v>157</v>
      </c>
      <c r="D4445" t="s">
        <v>200</v>
      </c>
      <c r="E4445" t="s">
        <v>122</v>
      </c>
      <c r="F4445" t="s">
        <v>159</v>
      </c>
      <c r="G4445" t="s">
        <v>160</v>
      </c>
      <c r="H4445" t="s">
        <v>143</v>
      </c>
      <c r="I4445" t="s">
        <v>124</v>
      </c>
      <c r="J4445" t="s">
        <v>125</v>
      </c>
      <c r="K4445" t="s">
        <v>2010</v>
      </c>
      <c r="N4445" t="s">
        <v>1320</v>
      </c>
      <c r="O4445" t="s">
        <v>1321</v>
      </c>
      <c r="P4445" t="s">
        <v>162</v>
      </c>
      <c r="Q4445" t="s">
        <v>201</v>
      </c>
      <c r="R4445" t="s">
        <v>131</v>
      </c>
      <c r="S4445" t="s">
        <v>164</v>
      </c>
      <c r="T4445" t="s">
        <v>165</v>
      </c>
      <c r="U4445" t="s">
        <v>151</v>
      </c>
      <c r="V4445" t="s">
        <v>135</v>
      </c>
      <c r="W4445" t="s">
        <v>136</v>
      </c>
      <c r="X4445" t="s">
        <v>2011</v>
      </c>
      <c r="Y4445" s="94">
        <v>9000</v>
      </c>
      <c r="Z4445" s="94">
        <v>4982.8999999999996</v>
      </c>
      <c r="AA4445" s="94">
        <v>85000</v>
      </c>
      <c r="AB4445" s="94">
        <v>85000</v>
      </c>
      <c r="AC4445">
        <f t="shared" si="138"/>
        <v>2000</v>
      </c>
      <c r="AD4445" t="str">
        <f t="shared" si="139"/>
        <v>310</v>
      </c>
    </row>
    <row r="4446" spans="1:30" hidden="1" x14ac:dyDescent="0.25">
      <c r="A4446" t="s">
        <v>1314</v>
      </c>
      <c r="B4446" t="s">
        <v>1315</v>
      </c>
      <c r="C4446" t="s">
        <v>2012</v>
      </c>
      <c r="D4446" t="s">
        <v>567</v>
      </c>
      <c r="E4446" t="s">
        <v>122</v>
      </c>
      <c r="F4446" t="s">
        <v>159</v>
      </c>
      <c r="G4446" t="s">
        <v>160</v>
      </c>
      <c r="H4446" t="s">
        <v>304</v>
      </c>
      <c r="I4446" t="s">
        <v>124</v>
      </c>
      <c r="J4446" t="s">
        <v>125</v>
      </c>
      <c r="K4446" t="s">
        <v>2010</v>
      </c>
      <c r="N4446" t="s">
        <v>1320</v>
      </c>
      <c r="O4446" t="s">
        <v>1321</v>
      </c>
      <c r="P4446" t="s">
        <v>2013</v>
      </c>
      <c r="Q4446" t="s">
        <v>568</v>
      </c>
      <c r="R4446" t="s">
        <v>131</v>
      </c>
      <c r="S4446" t="s">
        <v>164</v>
      </c>
      <c r="T4446" t="s">
        <v>165</v>
      </c>
      <c r="U4446" t="s">
        <v>134</v>
      </c>
      <c r="V4446" t="s">
        <v>135</v>
      </c>
      <c r="W4446" t="s">
        <v>136</v>
      </c>
      <c r="X4446" t="s">
        <v>2014</v>
      </c>
      <c r="AA4446" s="94">
        <v>1000000</v>
      </c>
      <c r="AB4446" s="94">
        <v>1000000</v>
      </c>
      <c r="AC4446">
        <f t="shared" si="138"/>
        <v>2000</v>
      </c>
      <c r="AD4446" t="str">
        <f t="shared" si="139"/>
        <v>310</v>
      </c>
    </row>
    <row r="4447" spans="1:30" hidden="1" x14ac:dyDescent="0.25">
      <c r="A4447" t="s">
        <v>1314</v>
      </c>
      <c r="B4447" t="s">
        <v>1315</v>
      </c>
      <c r="C4447" t="s">
        <v>157</v>
      </c>
      <c r="D4447" t="s">
        <v>214</v>
      </c>
      <c r="E4447" t="s">
        <v>122</v>
      </c>
      <c r="F4447" t="s">
        <v>159</v>
      </c>
      <c r="G4447" t="s">
        <v>160</v>
      </c>
      <c r="H4447" t="s">
        <v>143</v>
      </c>
      <c r="I4447" t="s">
        <v>124</v>
      </c>
      <c r="J4447" t="s">
        <v>125</v>
      </c>
      <c r="K4447" t="s">
        <v>2010</v>
      </c>
      <c r="N4447" t="s">
        <v>1320</v>
      </c>
      <c r="O4447" t="s">
        <v>1321</v>
      </c>
      <c r="P4447" t="s">
        <v>162</v>
      </c>
      <c r="Q4447" t="s">
        <v>215</v>
      </c>
      <c r="R4447" t="s">
        <v>131</v>
      </c>
      <c r="S4447" t="s">
        <v>164</v>
      </c>
      <c r="T4447" t="s">
        <v>165</v>
      </c>
      <c r="U4447" t="s">
        <v>151</v>
      </c>
      <c r="V4447" t="s">
        <v>135</v>
      </c>
      <c r="W4447" t="s">
        <v>136</v>
      </c>
      <c r="X4447" t="s">
        <v>2011</v>
      </c>
      <c r="Y4447" s="94">
        <v>90000</v>
      </c>
      <c r="Z4447" s="94">
        <v>70147.95</v>
      </c>
      <c r="AA4447" s="94">
        <v>220000</v>
      </c>
      <c r="AB4447" s="94">
        <v>220000</v>
      </c>
      <c r="AC4447">
        <f t="shared" si="138"/>
        <v>2000</v>
      </c>
      <c r="AD4447" t="str">
        <f t="shared" si="139"/>
        <v>310</v>
      </c>
    </row>
    <row r="4448" spans="1:30" hidden="1" x14ac:dyDescent="0.25">
      <c r="A4448" t="s">
        <v>1314</v>
      </c>
      <c r="B4448" t="s">
        <v>1315</v>
      </c>
      <c r="C4448" t="s">
        <v>157</v>
      </c>
      <c r="D4448" t="s">
        <v>218</v>
      </c>
      <c r="E4448" t="s">
        <v>122</v>
      </c>
      <c r="F4448" t="s">
        <v>159</v>
      </c>
      <c r="G4448" t="s">
        <v>160</v>
      </c>
      <c r="H4448" t="s">
        <v>143</v>
      </c>
      <c r="I4448" t="s">
        <v>124</v>
      </c>
      <c r="J4448" t="s">
        <v>125</v>
      </c>
      <c r="K4448" t="s">
        <v>2010</v>
      </c>
      <c r="N4448" t="s">
        <v>1320</v>
      </c>
      <c r="O4448" t="s">
        <v>1321</v>
      </c>
      <c r="P4448" t="s">
        <v>162</v>
      </c>
      <c r="Q4448" t="s">
        <v>219</v>
      </c>
      <c r="R4448" t="s">
        <v>131</v>
      </c>
      <c r="S4448" t="s">
        <v>164</v>
      </c>
      <c r="T4448" t="s">
        <v>165</v>
      </c>
      <c r="U4448" t="s">
        <v>151</v>
      </c>
      <c r="V4448" t="s">
        <v>135</v>
      </c>
      <c r="W4448" t="s">
        <v>136</v>
      </c>
      <c r="X4448" t="s">
        <v>2011</v>
      </c>
      <c r="Y4448" s="94">
        <v>10000</v>
      </c>
      <c r="Z4448" s="94">
        <v>0</v>
      </c>
      <c r="AA4448" s="94">
        <v>0</v>
      </c>
      <c r="AB4448" s="94">
        <v>0</v>
      </c>
      <c r="AC4448">
        <f t="shared" si="138"/>
        <v>2000</v>
      </c>
      <c r="AD4448" t="str">
        <f t="shared" si="139"/>
        <v>310</v>
      </c>
    </row>
    <row r="4449" spans="1:30" hidden="1" x14ac:dyDescent="0.25">
      <c r="A4449" t="s">
        <v>1314</v>
      </c>
      <c r="B4449" t="s">
        <v>1315</v>
      </c>
      <c r="C4449" t="s">
        <v>157</v>
      </c>
      <c r="D4449" t="s">
        <v>234</v>
      </c>
      <c r="E4449" t="s">
        <v>122</v>
      </c>
      <c r="F4449" t="s">
        <v>159</v>
      </c>
      <c r="G4449" t="s">
        <v>160</v>
      </c>
      <c r="H4449" t="s">
        <v>143</v>
      </c>
      <c r="I4449" t="s">
        <v>124</v>
      </c>
      <c r="J4449" t="s">
        <v>125</v>
      </c>
      <c r="K4449" t="s">
        <v>2010</v>
      </c>
      <c r="N4449" t="s">
        <v>1320</v>
      </c>
      <c r="O4449" t="s">
        <v>1321</v>
      </c>
      <c r="P4449" t="s">
        <v>162</v>
      </c>
      <c r="Q4449" t="s">
        <v>235</v>
      </c>
      <c r="R4449" t="s">
        <v>131</v>
      </c>
      <c r="S4449" t="s">
        <v>164</v>
      </c>
      <c r="T4449" t="s">
        <v>165</v>
      </c>
      <c r="U4449" t="s">
        <v>151</v>
      </c>
      <c r="V4449" t="s">
        <v>135</v>
      </c>
      <c r="W4449" t="s">
        <v>136</v>
      </c>
      <c r="X4449" t="s">
        <v>2011</v>
      </c>
      <c r="Y4449" s="94">
        <v>259050.85</v>
      </c>
      <c r="Z4449" s="94">
        <v>212928</v>
      </c>
      <c r="AA4449" s="94">
        <v>225633.345</v>
      </c>
      <c r="AB4449" s="94">
        <v>225633.35</v>
      </c>
      <c r="AC4449">
        <f t="shared" si="138"/>
        <v>3000</v>
      </c>
      <c r="AD4449" t="str">
        <f t="shared" si="139"/>
        <v>310</v>
      </c>
    </row>
    <row r="4450" spans="1:30" hidden="1" x14ac:dyDescent="0.25">
      <c r="A4450" t="s">
        <v>1314</v>
      </c>
      <c r="B4450" t="s">
        <v>1315</v>
      </c>
      <c r="C4450" t="s">
        <v>157</v>
      </c>
      <c r="D4450" t="s">
        <v>238</v>
      </c>
      <c r="E4450" t="s">
        <v>122</v>
      </c>
      <c r="F4450" t="s">
        <v>159</v>
      </c>
      <c r="G4450" t="s">
        <v>160</v>
      </c>
      <c r="H4450" t="s">
        <v>143</v>
      </c>
      <c r="I4450" t="s">
        <v>124</v>
      </c>
      <c r="J4450" t="s">
        <v>125</v>
      </c>
      <c r="K4450" t="s">
        <v>2010</v>
      </c>
      <c r="N4450" t="s">
        <v>1320</v>
      </c>
      <c r="O4450" t="s">
        <v>1321</v>
      </c>
      <c r="P4450" t="s">
        <v>162</v>
      </c>
      <c r="Q4450" t="s">
        <v>239</v>
      </c>
      <c r="R4450" t="s">
        <v>131</v>
      </c>
      <c r="S4450" t="s">
        <v>164</v>
      </c>
      <c r="T4450" t="s">
        <v>165</v>
      </c>
      <c r="U4450" t="s">
        <v>151</v>
      </c>
      <c r="V4450" t="s">
        <v>135</v>
      </c>
      <c r="W4450" t="s">
        <v>136</v>
      </c>
      <c r="X4450" t="s">
        <v>2011</v>
      </c>
      <c r="Y4450" s="94">
        <v>309006.03999999998</v>
      </c>
      <c r="Z4450" s="94">
        <v>241559.99999999994</v>
      </c>
      <c r="AA4450" s="94">
        <v>248806.79999999996</v>
      </c>
      <c r="AB4450" s="94">
        <v>248806.8</v>
      </c>
      <c r="AC4450">
        <f t="shared" si="138"/>
        <v>3000</v>
      </c>
      <c r="AD4450" t="str">
        <f t="shared" si="139"/>
        <v>310</v>
      </c>
    </row>
    <row r="4451" spans="1:30" hidden="1" x14ac:dyDescent="0.25">
      <c r="A4451" t="s">
        <v>1314</v>
      </c>
      <c r="B4451" t="s">
        <v>1315</v>
      </c>
      <c r="C4451" t="s">
        <v>157</v>
      </c>
      <c r="D4451" t="s">
        <v>158</v>
      </c>
      <c r="E4451" t="s">
        <v>122</v>
      </c>
      <c r="F4451" t="s">
        <v>159</v>
      </c>
      <c r="G4451" t="s">
        <v>160</v>
      </c>
      <c r="H4451" t="s">
        <v>143</v>
      </c>
      <c r="I4451" t="s">
        <v>124</v>
      </c>
      <c r="J4451" t="s">
        <v>125</v>
      </c>
      <c r="K4451" t="s">
        <v>2010</v>
      </c>
      <c r="N4451" t="s">
        <v>1320</v>
      </c>
      <c r="O4451" t="s">
        <v>1321</v>
      </c>
      <c r="P4451" t="s">
        <v>162</v>
      </c>
      <c r="Q4451" t="s">
        <v>163</v>
      </c>
      <c r="R4451" t="s">
        <v>131</v>
      </c>
      <c r="S4451" t="s">
        <v>164</v>
      </c>
      <c r="T4451" t="s">
        <v>165</v>
      </c>
      <c r="U4451" t="s">
        <v>151</v>
      </c>
      <c r="V4451" t="s">
        <v>135</v>
      </c>
      <c r="W4451" t="s">
        <v>136</v>
      </c>
      <c r="X4451" t="s">
        <v>2011</v>
      </c>
      <c r="Y4451" s="94">
        <v>70072.31</v>
      </c>
      <c r="Z4451" s="94">
        <v>0</v>
      </c>
      <c r="AA4451" s="94">
        <v>0</v>
      </c>
      <c r="AB4451" s="94">
        <v>0</v>
      </c>
      <c r="AC4451">
        <f t="shared" si="138"/>
        <v>3000</v>
      </c>
      <c r="AD4451" t="str">
        <f t="shared" si="139"/>
        <v>310</v>
      </c>
    </row>
    <row r="4452" spans="1:30" hidden="1" x14ac:dyDescent="0.25">
      <c r="A4452" t="s">
        <v>1314</v>
      </c>
      <c r="B4452" t="s">
        <v>1315</v>
      </c>
      <c r="C4452" t="s">
        <v>157</v>
      </c>
      <c r="D4452" t="s">
        <v>240</v>
      </c>
      <c r="E4452" t="s">
        <v>122</v>
      </c>
      <c r="F4452" t="s">
        <v>159</v>
      </c>
      <c r="G4452" t="s">
        <v>160</v>
      </c>
      <c r="H4452" t="s">
        <v>143</v>
      </c>
      <c r="I4452" t="s">
        <v>124</v>
      </c>
      <c r="J4452" t="s">
        <v>125</v>
      </c>
      <c r="K4452" t="s">
        <v>2010</v>
      </c>
      <c r="N4452" t="s">
        <v>1320</v>
      </c>
      <c r="O4452" t="s">
        <v>1321</v>
      </c>
      <c r="P4452" t="s">
        <v>162</v>
      </c>
      <c r="Q4452" t="s">
        <v>241</v>
      </c>
      <c r="R4452" t="s">
        <v>131</v>
      </c>
      <c r="S4452" t="s">
        <v>164</v>
      </c>
      <c r="T4452" t="s">
        <v>165</v>
      </c>
      <c r="U4452" t="s">
        <v>151</v>
      </c>
      <c r="V4452" t="s">
        <v>135</v>
      </c>
      <c r="W4452" t="s">
        <v>136</v>
      </c>
      <c r="X4452" t="s">
        <v>2011</v>
      </c>
      <c r="Y4452" s="94">
        <v>23400</v>
      </c>
      <c r="Z4452" s="94">
        <v>7484.4666666666662</v>
      </c>
      <c r="AA4452" s="94">
        <v>71631.600000000006</v>
      </c>
      <c r="AB4452" s="94">
        <v>71631.600000000006</v>
      </c>
      <c r="AC4452">
        <f t="shared" si="138"/>
        <v>3000</v>
      </c>
      <c r="AD4452" t="str">
        <f t="shared" si="139"/>
        <v>310</v>
      </c>
    </row>
    <row r="4453" spans="1:30" hidden="1" x14ac:dyDescent="0.25">
      <c r="A4453" t="s">
        <v>1314</v>
      </c>
      <c r="B4453" t="s">
        <v>1315</v>
      </c>
      <c r="C4453" t="s">
        <v>157</v>
      </c>
      <c r="D4453" t="s">
        <v>167</v>
      </c>
      <c r="E4453" t="s">
        <v>122</v>
      </c>
      <c r="F4453" t="s">
        <v>159</v>
      </c>
      <c r="G4453" t="s">
        <v>160</v>
      </c>
      <c r="H4453" t="s">
        <v>143</v>
      </c>
      <c r="I4453" t="s">
        <v>124</v>
      </c>
      <c r="J4453" t="s">
        <v>125</v>
      </c>
      <c r="K4453" t="s">
        <v>2010</v>
      </c>
      <c r="N4453" t="s">
        <v>1320</v>
      </c>
      <c r="O4453" t="s">
        <v>1321</v>
      </c>
      <c r="P4453" t="s">
        <v>162</v>
      </c>
      <c r="Q4453" t="s">
        <v>168</v>
      </c>
      <c r="R4453" t="s">
        <v>131</v>
      </c>
      <c r="S4453" t="s">
        <v>164</v>
      </c>
      <c r="T4453" t="s">
        <v>165</v>
      </c>
      <c r="U4453" t="s">
        <v>151</v>
      </c>
      <c r="V4453" t="s">
        <v>135</v>
      </c>
      <c r="W4453" t="s">
        <v>136</v>
      </c>
      <c r="X4453" t="s">
        <v>2011</v>
      </c>
      <c r="Y4453" s="94">
        <v>16885.09</v>
      </c>
      <c r="Z4453" s="94">
        <v>0</v>
      </c>
      <c r="AA4453" s="94">
        <v>0</v>
      </c>
      <c r="AB4453" s="94">
        <v>0</v>
      </c>
      <c r="AC4453">
        <f t="shared" si="138"/>
        <v>3000</v>
      </c>
      <c r="AD4453" t="str">
        <f t="shared" si="139"/>
        <v>310</v>
      </c>
    </row>
    <row r="4454" spans="1:30" hidden="1" x14ac:dyDescent="0.25">
      <c r="A4454" t="s">
        <v>1314</v>
      </c>
      <c r="B4454" t="s">
        <v>1315</v>
      </c>
      <c r="C4454" t="s">
        <v>157</v>
      </c>
      <c r="D4454" t="s">
        <v>299</v>
      </c>
      <c r="E4454" t="s">
        <v>122</v>
      </c>
      <c r="F4454" t="s">
        <v>159</v>
      </c>
      <c r="G4454" t="s">
        <v>160</v>
      </c>
      <c r="H4454" t="s">
        <v>143</v>
      </c>
      <c r="I4454" t="s">
        <v>124</v>
      </c>
      <c r="J4454" t="s">
        <v>125</v>
      </c>
      <c r="K4454" t="s">
        <v>2010</v>
      </c>
      <c r="N4454" t="s">
        <v>1320</v>
      </c>
      <c r="O4454" t="s">
        <v>1321</v>
      </c>
      <c r="P4454" t="s">
        <v>162</v>
      </c>
      <c r="Q4454" t="s">
        <v>300</v>
      </c>
      <c r="R4454" t="s">
        <v>131</v>
      </c>
      <c r="S4454" t="s">
        <v>164</v>
      </c>
      <c r="T4454" t="s">
        <v>165</v>
      </c>
      <c r="U4454" t="s">
        <v>151</v>
      </c>
      <c r="V4454" t="s">
        <v>135</v>
      </c>
      <c r="W4454" t="s">
        <v>136</v>
      </c>
      <c r="X4454" t="s">
        <v>2011</v>
      </c>
      <c r="Y4454" s="94">
        <v>4835.45</v>
      </c>
      <c r="Z4454" s="94">
        <v>0</v>
      </c>
      <c r="AA4454" s="94">
        <v>0</v>
      </c>
      <c r="AB4454" s="94">
        <v>0</v>
      </c>
      <c r="AC4454">
        <f t="shared" si="138"/>
        <v>3000</v>
      </c>
      <c r="AD4454" t="str">
        <f t="shared" si="139"/>
        <v>310</v>
      </c>
    </row>
    <row r="4455" spans="1:30" hidden="1" x14ac:dyDescent="0.25">
      <c r="A4455" t="s">
        <v>1314</v>
      </c>
      <c r="B4455" t="s">
        <v>1315</v>
      </c>
      <c r="C4455" t="s">
        <v>157</v>
      </c>
      <c r="D4455" t="s">
        <v>242</v>
      </c>
      <c r="E4455" t="s">
        <v>122</v>
      </c>
      <c r="F4455" t="s">
        <v>159</v>
      </c>
      <c r="G4455" t="s">
        <v>160</v>
      </c>
      <c r="H4455" t="s">
        <v>143</v>
      </c>
      <c r="I4455" t="s">
        <v>124</v>
      </c>
      <c r="J4455" t="s">
        <v>125</v>
      </c>
      <c r="K4455" t="s">
        <v>2010</v>
      </c>
      <c r="N4455" t="s">
        <v>1320</v>
      </c>
      <c r="O4455" t="s">
        <v>1321</v>
      </c>
      <c r="P4455" t="s">
        <v>162</v>
      </c>
      <c r="Q4455" t="s">
        <v>243</v>
      </c>
      <c r="R4455" t="s">
        <v>131</v>
      </c>
      <c r="S4455" t="s">
        <v>164</v>
      </c>
      <c r="T4455" t="s">
        <v>165</v>
      </c>
      <c r="U4455" t="s">
        <v>151</v>
      </c>
      <c r="V4455" t="s">
        <v>135</v>
      </c>
      <c r="W4455" t="s">
        <v>136</v>
      </c>
      <c r="X4455" t="s">
        <v>2011</v>
      </c>
      <c r="Y4455" s="94">
        <v>804</v>
      </c>
      <c r="Z4455" s="94">
        <v>0</v>
      </c>
      <c r="AA4455" s="94">
        <v>0</v>
      </c>
      <c r="AB4455" s="94">
        <v>0</v>
      </c>
      <c r="AC4455">
        <f t="shared" si="138"/>
        <v>3000</v>
      </c>
      <c r="AD4455" t="str">
        <f t="shared" si="139"/>
        <v>310</v>
      </c>
    </row>
    <row r="4456" spans="1:30" hidden="1" x14ac:dyDescent="0.25">
      <c r="A4456" t="s">
        <v>1314</v>
      </c>
      <c r="B4456" t="s">
        <v>1315</v>
      </c>
      <c r="C4456" t="s">
        <v>157</v>
      </c>
      <c r="D4456" t="s">
        <v>244</v>
      </c>
      <c r="E4456" t="s">
        <v>122</v>
      </c>
      <c r="F4456" t="s">
        <v>159</v>
      </c>
      <c r="G4456" t="s">
        <v>160</v>
      </c>
      <c r="H4456" t="s">
        <v>143</v>
      </c>
      <c r="I4456" t="s">
        <v>124</v>
      </c>
      <c r="J4456" t="s">
        <v>125</v>
      </c>
      <c r="K4456" t="s">
        <v>2010</v>
      </c>
      <c r="N4456" t="s">
        <v>1320</v>
      </c>
      <c r="O4456" t="s">
        <v>1321</v>
      </c>
      <c r="P4456" t="s">
        <v>162</v>
      </c>
      <c r="Q4456" t="s">
        <v>245</v>
      </c>
      <c r="R4456" t="s">
        <v>131</v>
      </c>
      <c r="S4456" t="s">
        <v>164</v>
      </c>
      <c r="T4456" t="s">
        <v>165</v>
      </c>
      <c r="U4456" t="s">
        <v>151</v>
      </c>
      <c r="V4456" t="s">
        <v>135</v>
      </c>
      <c r="W4456" t="s">
        <v>136</v>
      </c>
      <c r="X4456" t="s">
        <v>2011</v>
      </c>
      <c r="Y4456" s="94">
        <v>510825.88</v>
      </c>
      <c r="Z4456" s="94">
        <v>507633.5066666666</v>
      </c>
      <c r="AA4456" s="94">
        <v>522862.51186666661</v>
      </c>
      <c r="AB4456" s="94">
        <v>522862.51</v>
      </c>
      <c r="AC4456">
        <f t="shared" si="138"/>
        <v>3000</v>
      </c>
      <c r="AD4456" t="str">
        <f t="shared" si="139"/>
        <v>310</v>
      </c>
    </row>
    <row r="4457" spans="1:30" hidden="1" x14ac:dyDescent="0.25">
      <c r="A4457" t="s">
        <v>1314</v>
      </c>
      <c r="B4457" t="s">
        <v>1315</v>
      </c>
      <c r="C4457" t="s">
        <v>157</v>
      </c>
      <c r="D4457" t="s">
        <v>291</v>
      </c>
      <c r="E4457" t="s">
        <v>122</v>
      </c>
      <c r="F4457" t="s">
        <v>159</v>
      </c>
      <c r="G4457" t="s">
        <v>160</v>
      </c>
      <c r="H4457" t="s">
        <v>143</v>
      </c>
      <c r="I4457" t="s">
        <v>124</v>
      </c>
      <c r="J4457" t="s">
        <v>125</v>
      </c>
      <c r="K4457" t="s">
        <v>2010</v>
      </c>
      <c r="N4457" t="s">
        <v>1320</v>
      </c>
      <c r="O4457" t="s">
        <v>1321</v>
      </c>
      <c r="P4457" t="s">
        <v>162</v>
      </c>
      <c r="Q4457" t="s">
        <v>169</v>
      </c>
      <c r="R4457" t="s">
        <v>131</v>
      </c>
      <c r="S4457" t="s">
        <v>164</v>
      </c>
      <c r="T4457" t="s">
        <v>165</v>
      </c>
      <c r="U4457" t="s">
        <v>151</v>
      </c>
      <c r="V4457" t="s">
        <v>135</v>
      </c>
      <c r="W4457" t="s">
        <v>136</v>
      </c>
      <c r="X4457" t="s">
        <v>2011</v>
      </c>
      <c r="Y4457" s="94">
        <v>21000</v>
      </c>
      <c r="Z4457" s="94">
        <v>62071</v>
      </c>
      <c r="AA4457" s="94">
        <v>63933.130000000005</v>
      </c>
      <c r="AB4457" s="94">
        <v>63933.13</v>
      </c>
      <c r="AC4457">
        <f t="shared" si="138"/>
        <v>3000</v>
      </c>
      <c r="AD4457" t="str">
        <f t="shared" si="139"/>
        <v>310</v>
      </c>
    </row>
    <row r="4458" spans="1:30" hidden="1" x14ac:dyDescent="0.25">
      <c r="A4458" t="s">
        <v>1314</v>
      </c>
      <c r="B4458" t="s">
        <v>1315</v>
      </c>
      <c r="C4458" t="s">
        <v>157</v>
      </c>
      <c r="D4458" t="s">
        <v>254</v>
      </c>
      <c r="E4458" t="s">
        <v>122</v>
      </c>
      <c r="F4458" t="s">
        <v>159</v>
      </c>
      <c r="G4458" t="s">
        <v>160</v>
      </c>
      <c r="H4458" t="s">
        <v>143</v>
      </c>
      <c r="I4458" t="s">
        <v>124</v>
      </c>
      <c r="J4458" t="s">
        <v>125</v>
      </c>
      <c r="K4458" t="s">
        <v>2010</v>
      </c>
      <c r="N4458" t="s">
        <v>1320</v>
      </c>
      <c r="O4458" t="s">
        <v>1321</v>
      </c>
      <c r="P4458" t="s">
        <v>162</v>
      </c>
      <c r="Q4458" t="s">
        <v>255</v>
      </c>
      <c r="R4458" t="s">
        <v>131</v>
      </c>
      <c r="S4458" t="s">
        <v>164</v>
      </c>
      <c r="T4458" t="s">
        <v>165</v>
      </c>
      <c r="U4458" t="s">
        <v>151</v>
      </c>
      <c r="V4458" t="s">
        <v>135</v>
      </c>
      <c r="W4458" t="s">
        <v>136</v>
      </c>
      <c r="X4458" t="s">
        <v>2011</v>
      </c>
      <c r="Y4458" s="94">
        <v>59500</v>
      </c>
      <c r="Z4458" s="94">
        <v>0</v>
      </c>
      <c r="AA4458" s="94">
        <v>0</v>
      </c>
      <c r="AB4458" s="94">
        <v>0</v>
      </c>
      <c r="AC4458">
        <f t="shared" si="138"/>
        <v>3000</v>
      </c>
      <c r="AD4458" t="str">
        <f t="shared" si="139"/>
        <v>310</v>
      </c>
    </row>
    <row r="4459" spans="1:30" hidden="1" x14ac:dyDescent="0.25">
      <c r="A4459" t="s">
        <v>1314</v>
      </c>
      <c r="B4459" t="s">
        <v>1315</v>
      </c>
      <c r="C4459" t="s">
        <v>2012</v>
      </c>
      <c r="D4459" t="s">
        <v>254</v>
      </c>
      <c r="E4459" t="s">
        <v>122</v>
      </c>
      <c r="F4459" t="s">
        <v>159</v>
      </c>
      <c r="G4459" t="s">
        <v>160</v>
      </c>
      <c r="H4459" t="s">
        <v>304</v>
      </c>
      <c r="I4459" t="s">
        <v>124</v>
      </c>
      <c r="J4459" t="s">
        <v>125</v>
      </c>
      <c r="K4459" t="s">
        <v>2010</v>
      </c>
      <c r="N4459" t="s">
        <v>1320</v>
      </c>
      <c r="O4459" t="s">
        <v>1321</v>
      </c>
      <c r="P4459" t="s">
        <v>2013</v>
      </c>
      <c r="Q4459" t="s">
        <v>255</v>
      </c>
      <c r="R4459" t="s">
        <v>131</v>
      </c>
      <c r="S4459" t="s">
        <v>164</v>
      </c>
      <c r="T4459" t="s">
        <v>165</v>
      </c>
      <c r="U4459" t="s">
        <v>134</v>
      </c>
      <c r="V4459" t="s">
        <v>135</v>
      </c>
      <c r="W4459" t="s">
        <v>136</v>
      </c>
      <c r="X4459" t="s">
        <v>2014</v>
      </c>
      <c r="AA4459" s="94">
        <v>500000</v>
      </c>
      <c r="AB4459" s="94">
        <v>500000</v>
      </c>
      <c r="AC4459">
        <f t="shared" si="138"/>
        <v>3000</v>
      </c>
      <c r="AD4459" t="str">
        <f t="shared" si="139"/>
        <v>310</v>
      </c>
    </row>
    <row r="4460" spans="1:30" hidden="1" x14ac:dyDescent="0.25">
      <c r="A4460" t="s">
        <v>1314</v>
      </c>
      <c r="B4460" t="s">
        <v>1315</v>
      </c>
      <c r="C4460" t="s">
        <v>157</v>
      </c>
      <c r="D4460" t="s">
        <v>726</v>
      </c>
      <c r="E4460" t="s">
        <v>122</v>
      </c>
      <c r="F4460" t="s">
        <v>159</v>
      </c>
      <c r="G4460" t="s">
        <v>160</v>
      </c>
      <c r="H4460" t="s">
        <v>143</v>
      </c>
      <c r="I4460" t="s">
        <v>124</v>
      </c>
      <c r="J4460" t="s">
        <v>125</v>
      </c>
      <c r="K4460" t="s">
        <v>2010</v>
      </c>
      <c r="N4460" t="s">
        <v>1320</v>
      </c>
      <c r="O4460" t="s">
        <v>1321</v>
      </c>
      <c r="P4460" t="s">
        <v>162</v>
      </c>
      <c r="Q4460" t="s">
        <v>727</v>
      </c>
      <c r="R4460" t="s">
        <v>131</v>
      </c>
      <c r="S4460" t="s">
        <v>164</v>
      </c>
      <c r="T4460" t="s">
        <v>165</v>
      </c>
      <c r="U4460" t="s">
        <v>151</v>
      </c>
      <c r="V4460" t="s">
        <v>135</v>
      </c>
      <c r="W4460" t="s">
        <v>136</v>
      </c>
      <c r="X4460" t="s">
        <v>2011</v>
      </c>
      <c r="Y4460" s="94">
        <v>1300000</v>
      </c>
      <c r="Z4460" s="94">
        <v>62026.666666666672</v>
      </c>
      <c r="AA4460" s="94">
        <v>638870</v>
      </c>
      <c r="AB4460" s="94">
        <v>638870</v>
      </c>
      <c r="AC4460">
        <f t="shared" si="138"/>
        <v>3000</v>
      </c>
      <c r="AD4460" t="str">
        <f t="shared" si="139"/>
        <v>310</v>
      </c>
    </row>
    <row r="4461" spans="1:30" hidden="1" x14ac:dyDescent="0.25">
      <c r="A4461" t="s">
        <v>1314</v>
      </c>
      <c r="B4461" t="s">
        <v>1315</v>
      </c>
      <c r="C4461" t="s">
        <v>157</v>
      </c>
      <c r="D4461" t="s">
        <v>343</v>
      </c>
      <c r="E4461" t="s">
        <v>122</v>
      </c>
      <c r="F4461" t="s">
        <v>159</v>
      </c>
      <c r="G4461" t="s">
        <v>160</v>
      </c>
      <c r="H4461" t="s">
        <v>143</v>
      </c>
      <c r="I4461" t="s">
        <v>124</v>
      </c>
      <c r="J4461" t="s">
        <v>125</v>
      </c>
      <c r="K4461" t="s">
        <v>2010</v>
      </c>
      <c r="N4461" t="s">
        <v>1320</v>
      </c>
      <c r="O4461" t="s">
        <v>1321</v>
      </c>
      <c r="P4461" t="s">
        <v>162</v>
      </c>
      <c r="Q4461" t="s">
        <v>307</v>
      </c>
      <c r="R4461" t="s">
        <v>131</v>
      </c>
      <c r="S4461" t="s">
        <v>164</v>
      </c>
      <c r="T4461" t="s">
        <v>165</v>
      </c>
      <c r="U4461" t="s">
        <v>151</v>
      </c>
      <c r="V4461" t="s">
        <v>135</v>
      </c>
      <c r="W4461" t="s">
        <v>136</v>
      </c>
      <c r="X4461" t="s">
        <v>2011</v>
      </c>
      <c r="Y4461" s="94">
        <v>300000</v>
      </c>
      <c r="Z4461" s="94">
        <v>0</v>
      </c>
      <c r="AA4461" s="94">
        <v>0</v>
      </c>
      <c r="AB4461" s="94">
        <v>0</v>
      </c>
      <c r="AC4461">
        <f t="shared" si="138"/>
        <v>3000</v>
      </c>
      <c r="AD4461" t="str">
        <f t="shared" si="139"/>
        <v>310</v>
      </c>
    </row>
    <row r="4462" spans="1:30" hidden="1" x14ac:dyDescent="0.25">
      <c r="A4462" t="s">
        <v>1314</v>
      </c>
      <c r="B4462" t="s">
        <v>1315</v>
      </c>
      <c r="C4462" t="s">
        <v>157</v>
      </c>
      <c r="D4462" t="s">
        <v>344</v>
      </c>
      <c r="E4462" t="s">
        <v>122</v>
      </c>
      <c r="F4462" t="s">
        <v>159</v>
      </c>
      <c r="G4462" t="s">
        <v>160</v>
      </c>
      <c r="H4462" t="s">
        <v>143</v>
      </c>
      <c r="I4462" t="s">
        <v>124</v>
      </c>
      <c r="J4462" t="s">
        <v>125</v>
      </c>
      <c r="K4462" t="s">
        <v>2010</v>
      </c>
      <c r="N4462" t="s">
        <v>1320</v>
      </c>
      <c r="O4462" t="s">
        <v>1321</v>
      </c>
      <c r="P4462" t="s">
        <v>162</v>
      </c>
      <c r="Q4462" t="s">
        <v>345</v>
      </c>
      <c r="R4462" t="s">
        <v>131</v>
      </c>
      <c r="S4462" t="s">
        <v>164</v>
      </c>
      <c r="T4462" t="s">
        <v>165</v>
      </c>
      <c r="U4462" t="s">
        <v>151</v>
      </c>
      <c r="V4462" t="s">
        <v>135</v>
      </c>
      <c r="W4462" t="s">
        <v>136</v>
      </c>
      <c r="X4462" t="s">
        <v>2011</v>
      </c>
      <c r="Y4462" s="94">
        <v>336000</v>
      </c>
      <c r="Z4462" s="94">
        <v>111360</v>
      </c>
      <c r="AA4462" s="94">
        <v>1160000</v>
      </c>
      <c r="AB4462" s="94">
        <v>1160000</v>
      </c>
      <c r="AC4462">
        <f t="shared" si="138"/>
        <v>3000</v>
      </c>
      <c r="AD4462" t="str">
        <f t="shared" si="139"/>
        <v>310</v>
      </c>
    </row>
    <row r="4463" spans="1:30" hidden="1" x14ac:dyDescent="0.25">
      <c r="A4463" t="s">
        <v>1314</v>
      </c>
      <c r="B4463" t="s">
        <v>1315</v>
      </c>
      <c r="C4463" t="s">
        <v>157</v>
      </c>
      <c r="D4463" t="s">
        <v>256</v>
      </c>
      <c r="E4463" t="s">
        <v>122</v>
      </c>
      <c r="F4463" t="s">
        <v>159</v>
      </c>
      <c r="G4463" t="s">
        <v>160</v>
      </c>
      <c r="H4463" t="s">
        <v>143</v>
      </c>
      <c r="I4463" t="s">
        <v>124</v>
      </c>
      <c r="J4463" t="s">
        <v>125</v>
      </c>
      <c r="K4463" t="s">
        <v>2010</v>
      </c>
      <c r="N4463" t="s">
        <v>1320</v>
      </c>
      <c r="O4463" t="s">
        <v>1321</v>
      </c>
      <c r="P4463" t="s">
        <v>162</v>
      </c>
      <c r="Q4463" t="s">
        <v>257</v>
      </c>
      <c r="R4463" t="s">
        <v>131</v>
      </c>
      <c r="S4463" t="s">
        <v>164</v>
      </c>
      <c r="T4463" t="s">
        <v>165</v>
      </c>
      <c r="U4463" t="s">
        <v>151</v>
      </c>
      <c r="V4463" t="s">
        <v>135</v>
      </c>
      <c r="W4463" t="s">
        <v>136</v>
      </c>
      <c r="X4463" t="s">
        <v>2011</v>
      </c>
      <c r="Y4463" s="94">
        <v>140000</v>
      </c>
      <c r="Z4463" s="94">
        <v>239935.21333333335</v>
      </c>
      <c r="AA4463" s="94">
        <v>1781932.89</v>
      </c>
      <c r="AB4463" s="94">
        <v>1781932.89</v>
      </c>
      <c r="AC4463">
        <f t="shared" si="138"/>
        <v>3000</v>
      </c>
      <c r="AD4463" t="str">
        <f t="shared" si="139"/>
        <v>310</v>
      </c>
    </row>
    <row r="4464" spans="1:30" hidden="1" x14ac:dyDescent="0.25">
      <c r="A4464" t="s">
        <v>1314</v>
      </c>
      <c r="B4464" t="s">
        <v>1315</v>
      </c>
      <c r="C4464" t="s">
        <v>157</v>
      </c>
      <c r="D4464" t="s">
        <v>170</v>
      </c>
      <c r="E4464" t="s">
        <v>122</v>
      </c>
      <c r="F4464" t="s">
        <v>159</v>
      </c>
      <c r="G4464" t="s">
        <v>160</v>
      </c>
      <c r="H4464" t="s">
        <v>143</v>
      </c>
      <c r="I4464" t="s">
        <v>124</v>
      </c>
      <c r="J4464" t="s">
        <v>125</v>
      </c>
      <c r="K4464" t="s">
        <v>2010</v>
      </c>
      <c r="N4464" t="s">
        <v>1320</v>
      </c>
      <c r="O4464" t="s">
        <v>1321</v>
      </c>
      <c r="P4464" t="s">
        <v>162</v>
      </c>
      <c r="Q4464" t="s">
        <v>171</v>
      </c>
      <c r="R4464" t="s">
        <v>131</v>
      </c>
      <c r="S4464" t="s">
        <v>164</v>
      </c>
      <c r="T4464" t="s">
        <v>165</v>
      </c>
      <c r="U4464" t="s">
        <v>151</v>
      </c>
      <c r="V4464" t="s">
        <v>135</v>
      </c>
      <c r="W4464" t="s">
        <v>136</v>
      </c>
      <c r="X4464" t="s">
        <v>2011</v>
      </c>
      <c r="Y4464" s="94">
        <v>583778.13</v>
      </c>
      <c r="Z4464" s="94">
        <v>550054.3666666667</v>
      </c>
      <c r="AA4464" s="94">
        <v>566555.99766666675</v>
      </c>
      <c r="AB4464" s="94">
        <v>566556</v>
      </c>
      <c r="AC4464">
        <f t="shared" si="138"/>
        <v>3000</v>
      </c>
      <c r="AD4464" t="str">
        <f t="shared" si="139"/>
        <v>310</v>
      </c>
    </row>
    <row r="4465" spans="1:30" hidden="1" x14ac:dyDescent="0.25">
      <c r="A4465" t="s">
        <v>1314</v>
      </c>
      <c r="B4465" t="s">
        <v>1315</v>
      </c>
      <c r="C4465" t="s">
        <v>157</v>
      </c>
      <c r="D4465" t="s">
        <v>264</v>
      </c>
      <c r="E4465" t="s">
        <v>122</v>
      </c>
      <c r="F4465" t="s">
        <v>159</v>
      </c>
      <c r="G4465" t="s">
        <v>160</v>
      </c>
      <c r="H4465" t="s">
        <v>143</v>
      </c>
      <c r="I4465" t="s">
        <v>124</v>
      </c>
      <c r="J4465" t="s">
        <v>125</v>
      </c>
      <c r="K4465" t="s">
        <v>2010</v>
      </c>
      <c r="N4465" t="s">
        <v>1320</v>
      </c>
      <c r="O4465" t="s">
        <v>1321</v>
      </c>
      <c r="P4465" t="s">
        <v>162</v>
      </c>
      <c r="Q4465" t="s">
        <v>265</v>
      </c>
      <c r="R4465" t="s">
        <v>131</v>
      </c>
      <c r="S4465" t="s">
        <v>164</v>
      </c>
      <c r="T4465" t="s">
        <v>165</v>
      </c>
      <c r="U4465" t="s">
        <v>151</v>
      </c>
      <c r="V4465" t="s">
        <v>135</v>
      </c>
      <c r="W4465" t="s">
        <v>136</v>
      </c>
      <c r="X4465" t="s">
        <v>2011</v>
      </c>
      <c r="Y4465" s="94">
        <v>5000</v>
      </c>
      <c r="Z4465" s="94">
        <v>0</v>
      </c>
      <c r="AA4465" s="94">
        <v>0</v>
      </c>
      <c r="AB4465" s="94">
        <v>0</v>
      </c>
      <c r="AC4465">
        <f t="shared" si="138"/>
        <v>3000</v>
      </c>
      <c r="AD4465" t="str">
        <f t="shared" si="139"/>
        <v>310</v>
      </c>
    </row>
    <row r="4466" spans="1:30" hidden="1" x14ac:dyDescent="0.25">
      <c r="A4466" t="s">
        <v>1314</v>
      </c>
      <c r="B4466" t="s">
        <v>1315</v>
      </c>
      <c r="C4466" t="s">
        <v>157</v>
      </c>
      <c r="D4466" t="s">
        <v>266</v>
      </c>
      <c r="E4466" t="s">
        <v>122</v>
      </c>
      <c r="F4466" t="s">
        <v>159</v>
      </c>
      <c r="G4466" t="s">
        <v>160</v>
      </c>
      <c r="H4466" t="s">
        <v>143</v>
      </c>
      <c r="I4466" t="s">
        <v>124</v>
      </c>
      <c r="J4466" t="s">
        <v>125</v>
      </c>
      <c r="K4466" t="s">
        <v>2010</v>
      </c>
      <c r="N4466" t="s">
        <v>1320</v>
      </c>
      <c r="O4466" t="s">
        <v>1321</v>
      </c>
      <c r="P4466" t="s">
        <v>162</v>
      </c>
      <c r="Q4466" t="s">
        <v>267</v>
      </c>
      <c r="R4466" t="s">
        <v>131</v>
      </c>
      <c r="S4466" t="s">
        <v>164</v>
      </c>
      <c r="T4466" t="s">
        <v>165</v>
      </c>
      <c r="U4466" t="s">
        <v>151</v>
      </c>
      <c r="V4466" t="s">
        <v>135</v>
      </c>
      <c r="W4466" t="s">
        <v>136</v>
      </c>
      <c r="X4466" t="s">
        <v>2011</v>
      </c>
      <c r="Y4466" s="94">
        <v>20500</v>
      </c>
      <c r="Z4466" s="94">
        <v>0</v>
      </c>
      <c r="AA4466" s="94">
        <v>0</v>
      </c>
      <c r="AB4466" s="94">
        <v>0</v>
      </c>
      <c r="AC4466">
        <f t="shared" si="138"/>
        <v>3000</v>
      </c>
      <c r="AD4466" t="str">
        <f t="shared" si="139"/>
        <v>310</v>
      </c>
    </row>
    <row r="4467" spans="1:30" hidden="1" x14ac:dyDescent="0.25">
      <c r="A4467" t="s">
        <v>1314</v>
      </c>
      <c r="B4467" t="s">
        <v>1315</v>
      </c>
      <c r="C4467" t="s">
        <v>157</v>
      </c>
      <c r="D4467" t="s">
        <v>270</v>
      </c>
      <c r="E4467" t="s">
        <v>122</v>
      </c>
      <c r="F4467" t="s">
        <v>159</v>
      </c>
      <c r="G4467" t="s">
        <v>160</v>
      </c>
      <c r="H4467" t="s">
        <v>143</v>
      </c>
      <c r="I4467" t="s">
        <v>124</v>
      </c>
      <c r="J4467" t="s">
        <v>125</v>
      </c>
      <c r="K4467" t="s">
        <v>2010</v>
      </c>
      <c r="N4467" t="s">
        <v>1320</v>
      </c>
      <c r="O4467" t="s">
        <v>1321</v>
      </c>
      <c r="P4467" t="s">
        <v>162</v>
      </c>
      <c r="Q4467" t="s">
        <v>271</v>
      </c>
      <c r="R4467" t="s">
        <v>131</v>
      </c>
      <c r="S4467" t="s">
        <v>164</v>
      </c>
      <c r="T4467" t="s">
        <v>165</v>
      </c>
      <c r="U4467" t="s">
        <v>151</v>
      </c>
      <c r="V4467" t="s">
        <v>135</v>
      </c>
      <c r="W4467" t="s">
        <v>136</v>
      </c>
      <c r="X4467" t="s">
        <v>2011</v>
      </c>
      <c r="Y4467" s="94">
        <v>51500</v>
      </c>
      <c r="Z4467" s="94">
        <v>0</v>
      </c>
      <c r="AA4467" s="94">
        <v>0</v>
      </c>
      <c r="AB4467" s="94">
        <v>0</v>
      </c>
      <c r="AC4467">
        <f t="shared" si="138"/>
        <v>3000</v>
      </c>
      <c r="AD4467" t="str">
        <f t="shared" si="139"/>
        <v>310</v>
      </c>
    </row>
    <row r="4468" spans="1:30" hidden="1" x14ac:dyDescent="0.25">
      <c r="A4468" t="s">
        <v>1314</v>
      </c>
      <c r="B4468" t="s">
        <v>1315</v>
      </c>
      <c r="C4468" t="s">
        <v>157</v>
      </c>
      <c r="D4468" t="s">
        <v>272</v>
      </c>
      <c r="E4468" t="s">
        <v>122</v>
      </c>
      <c r="F4468" t="s">
        <v>159</v>
      </c>
      <c r="G4468" t="s">
        <v>160</v>
      </c>
      <c r="H4468" t="s">
        <v>143</v>
      </c>
      <c r="I4468" t="s">
        <v>124</v>
      </c>
      <c r="J4468" t="s">
        <v>125</v>
      </c>
      <c r="K4468" t="s">
        <v>2010</v>
      </c>
      <c r="N4468" t="s">
        <v>1320</v>
      </c>
      <c r="O4468" t="s">
        <v>1321</v>
      </c>
      <c r="P4468" t="s">
        <v>162</v>
      </c>
      <c r="Q4468" t="s">
        <v>273</v>
      </c>
      <c r="R4468" t="s">
        <v>131</v>
      </c>
      <c r="S4468" t="s">
        <v>164</v>
      </c>
      <c r="T4468" t="s">
        <v>165</v>
      </c>
      <c r="U4468" t="s">
        <v>151</v>
      </c>
      <c r="V4468" t="s">
        <v>135</v>
      </c>
      <c r="W4468" t="s">
        <v>136</v>
      </c>
      <c r="X4468" t="s">
        <v>2011</v>
      </c>
      <c r="Y4468" s="94">
        <v>41500</v>
      </c>
      <c r="Z4468" s="94">
        <v>15274.68</v>
      </c>
      <c r="AA4468" s="94">
        <v>290000</v>
      </c>
      <c r="AB4468" s="94">
        <v>290000</v>
      </c>
      <c r="AC4468">
        <f t="shared" si="138"/>
        <v>3000</v>
      </c>
      <c r="AD4468" t="str">
        <f t="shared" si="139"/>
        <v>310</v>
      </c>
    </row>
    <row r="4469" spans="1:30" hidden="1" x14ac:dyDescent="0.25">
      <c r="A4469" t="s">
        <v>1314</v>
      </c>
      <c r="B4469" t="s">
        <v>1315</v>
      </c>
      <c r="C4469" t="s">
        <v>157</v>
      </c>
      <c r="D4469" t="s">
        <v>498</v>
      </c>
      <c r="E4469" t="s">
        <v>122</v>
      </c>
      <c r="F4469" t="s">
        <v>159</v>
      </c>
      <c r="G4469" t="s">
        <v>160</v>
      </c>
      <c r="H4469" t="s">
        <v>143</v>
      </c>
      <c r="I4469" t="s">
        <v>124</v>
      </c>
      <c r="J4469" t="s">
        <v>125</v>
      </c>
      <c r="K4469" t="s">
        <v>2010</v>
      </c>
      <c r="N4469" t="s">
        <v>1320</v>
      </c>
      <c r="O4469" t="s">
        <v>1321</v>
      </c>
      <c r="P4469" t="s">
        <v>162</v>
      </c>
      <c r="Q4469" t="s">
        <v>499</v>
      </c>
      <c r="R4469" t="s">
        <v>131</v>
      </c>
      <c r="S4469" t="s">
        <v>164</v>
      </c>
      <c r="T4469" t="s">
        <v>165</v>
      </c>
      <c r="U4469" t="s">
        <v>151</v>
      </c>
      <c r="V4469" t="s">
        <v>135</v>
      </c>
      <c r="W4469" t="s">
        <v>136</v>
      </c>
      <c r="X4469" t="s">
        <v>2011</v>
      </c>
      <c r="Y4469" s="94">
        <v>167007.43</v>
      </c>
      <c r="Z4469" s="94">
        <v>0</v>
      </c>
      <c r="AA4469" s="94">
        <v>172017.65289999999</v>
      </c>
      <c r="AB4469" s="94">
        <v>172017.65</v>
      </c>
      <c r="AC4469">
        <f t="shared" si="138"/>
        <v>3000</v>
      </c>
      <c r="AD4469" t="str">
        <f t="shared" si="139"/>
        <v>310</v>
      </c>
    </row>
    <row r="4470" spans="1:30" hidden="1" x14ac:dyDescent="0.25">
      <c r="A4470" t="s">
        <v>1314</v>
      </c>
      <c r="B4470" t="s">
        <v>1315</v>
      </c>
      <c r="C4470" t="s">
        <v>157</v>
      </c>
      <c r="D4470" t="s">
        <v>172</v>
      </c>
      <c r="E4470" t="s">
        <v>122</v>
      </c>
      <c r="F4470" t="s">
        <v>159</v>
      </c>
      <c r="G4470" t="s">
        <v>160</v>
      </c>
      <c r="H4470" t="s">
        <v>143</v>
      </c>
      <c r="I4470" t="s">
        <v>124</v>
      </c>
      <c r="J4470" t="s">
        <v>125</v>
      </c>
      <c r="K4470" t="s">
        <v>2010</v>
      </c>
      <c r="N4470" t="s">
        <v>1320</v>
      </c>
      <c r="O4470" t="s">
        <v>1321</v>
      </c>
      <c r="P4470" t="s">
        <v>162</v>
      </c>
      <c r="Q4470" t="s">
        <v>173</v>
      </c>
      <c r="R4470" t="s">
        <v>131</v>
      </c>
      <c r="S4470" t="s">
        <v>164</v>
      </c>
      <c r="T4470" t="s">
        <v>165</v>
      </c>
      <c r="U4470" t="s">
        <v>151</v>
      </c>
      <c r="V4470" t="s">
        <v>135</v>
      </c>
      <c r="W4470" t="s">
        <v>136</v>
      </c>
      <c r="X4470" t="s">
        <v>2011</v>
      </c>
      <c r="Y4470" s="94">
        <v>833451</v>
      </c>
      <c r="Z4470" s="94">
        <v>22614.6</v>
      </c>
      <c r="AA4470" s="94">
        <v>1831116</v>
      </c>
      <c r="AB4470" s="94">
        <v>1831116</v>
      </c>
      <c r="AC4470">
        <f t="shared" si="138"/>
        <v>3000</v>
      </c>
      <c r="AD4470" t="str">
        <f t="shared" si="139"/>
        <v>310</v>
      </c>
    </row>
    <row r="4471" spans="1:30" hidden="1" x14ac:dyDescent="0.25">
      <c r="A4471" t="s">
        <v>1314</v>
      </c>
      <c r="B4471" t="s">
        <v>1315</v>
      </c>
      <c r="C4471" t="s">
        <v>157</v>
      </c>
      <c r="D4471" t="s">
        <v>174</v>
      </c>
      <c r="E4471" t="s">
        <v>122</v>
      </c>
      <c r="F4471" t="s">
        <v>159</v>
      </c>
      <c r="G4471" t="s">
        <v>160</v>
      </c>
      <c r="H4471" t="s">
        <v>143</v>
      </c>
      <c r="I4471" t="s">
        <v>124</v>
      </c>
      <c r="J4471" t="s">
        <v>125</v>
      </c>
      <c r="K4471" t="s">
        <v>2010</v>
      </c>
      <c r="N4471" t="s">
        <v>1320</v>
      </c>
      <c r="O4471" t="s">
        <v>1321</v>
      </c>
      <c r="P4471" t="s">
        <v>162</v>
      </c>
      <c r="Q4471" t="s">
        <v>175</v>
      </c>
      <c r="R4471" t="s">
        <v>131</v>
      </c>
      <c r="S4471" t="s">
        <v>164</v>
      </c>
      <c r="T4471" t="s">
        <v>165</v>
      </c>
      <c r="U4471" t="s">
        <v>151</v>
      </c>
      <c r="V4471" t="s">
        <v>135</v>
      </c>
      <c r="W4471" t="s">
        <v>136</v>
      </c>
      <c r="X4471" t="s">
        <v>2011</v>
      </c>
      <c r="Y4471" s="94">
        <v>156500</v>
      </c>
      <c r="Z4471" s="94">
        <v>43498.986666666671</v>
      </c>
      <c r="AA4471" s="94">
        <v>296459</v>
      </c>
      <c r="AB4471" s="94">
        <v>296459</v>
      </c>
      <c r="AC4471">
        <f t="shared" si="138"/>
        <v>3000</v>
      </c>
      <c r="AD4471" t="str">
        <f t="shared" si="139"/>
        <v>310</v>
      </c>
    </row>
    <row r="4472" spans="1:30" hidden="1" x14ac:dyDescent="0.25">
      <c r="A4472" t="s">
        <v>1314</v>
      </c>
      <c r="B4472" t="s">
        <v>1315</v>
      </c>
      <c r="C4472" t="s">
        <v>157</v>
      </c>
      <c r="D4472" t="s">
        <v>348</v>
      </c>
      <c r="E4472" t="s">
        <v>122</v>
      </c>
      <c r="F4472" t="s">
        <v>159</v>
      </c>
      <c r="G4472" t="s">
        <v>160</v>
      </c>
      <c r="H4472" t="s">
        <v>143</v>
      </c>
      <c r="I4472" t="s">
        <v>124</v>
      </c>
      <c r="J4472" t="s">
        <v>125</v>
      </c>
      <c r="K4472" t="s">
        <v>2010</v>
      </c>
      <c r="N4472" t="s">
        <v>1320</v>
      </c>
      <c r="O4472" t="s">
        <v>1321</v>
      </c>
      <c r="P4472" t="s">
        <v>162</v>
      </c>
      <c r="Q4472" t="s">
        <v>308</v>
      </c>
      <c r="R4472" t="s">
        <v>131</v>
      </c>
      <c r="S4472" t="s">
        <v>164</v>
      </c>
      <c r="T4472" t="s">
        <v>165</v>
      </c>
      <c r="U4472" t="s">
        <v>151</v>
      </c>
      <c r="V4472" t="s">
        <v>135</v>
      </c>
      <c r="W4472" t="s">
        <v>136</v>
      </c>
      <c r="X4472" t="s">
        <v>2011</v>
      </c>
      <c r="Y4472" s="94">
        <v>831000</v>
      </c>
      <c r="Z4472" s="94">
        <v>363767.72000000003</v>
      </c>
      <c r="AA4472" s="94">
        <v>3198000.96</v>
      </c>
      <c r="AB4472" s="94">
        <v>3198000.96</v>
      </c>
      <c r="AC4472">
        <f t="shared" si="138"/>
        <v>3000</v>
      </c>
      <c r="AD4472" t="str">
        <f t="shared" si="139"/>
        <v>310</v>
      </c>
    </row>
    <row r="4473" spans="1:30" hidden="1" x14ac:dyDescent="0.25">
      <c r="A4473" t="s">
        <v>1314</v>
      </c>
      <c r="B4473" t="s">
        <v>1315</v>
      </c>
      <c r="C4473" t="s">
        <v>157</v>
      </c>
      <c r="D4473" t="s">
        <v>282</v>
      </c>
      <c r="E4473" t="s">
        <v>122</v>
      </c>
      <c r="F4473" t="s">
        <v>159</v>
      </c>
      <c r="G4473" t="s">
        <v>160</v>
      </c>
      <c r="H4473" t="s">
        <v>143</v>
      </c>
      <c r="I4473" t="s">
        <v>124</v>
      </c>
      <c r="J4473" t="s">
        <v>125</v>
      </c>
      <c r="K4473" t="s">
        <v>2010</v>
      </c>
      <c r="N4473" t="s">
        <v>1320</v>
      </c>
      <c r="O4473" t="s">
        <v>1321</v>
      </c>
      <c r="P4473" t="s">
        <v>162</v>
      </c>
      <c r="Q4473" t="s">
        <v>283</v>
      </c>
      <c r="R4473" t="s">
        <v>131</v>
      </c>
      <c r="S4473" t="s">
        <v>164</v>
      </c>
      <c r="T4473" t="s">
        <v>165</v>
      </c>
      <c r="U4473" t="s">
        <v>151</v>
      </c>
      <c r="V4473" t="s">
        <v>135</v>
      </c>
      <c r="W4473" t="s">
        <v>136</v>
      </c>
      <c r="X4473" t="s">
        <v>2011</v>
      </c>
      <c r="Y4473" s="94">
        <v>15000</v>
      </c>
      <c r="Z4473" s="94">
        <v>1274.6666666666665</v>
      </c>
      <c r="AA4473" s="94">
        <v>22000</v>
      </c>
      <c r="AB4473" s="94">
        <v>22000</v>
      </c>
      <c r="AC4473">
        <f t="shared" si="138"/>
        <v>3000</v>
      </c>
      <c r="AD4473" t="str">
        <f t="shared" si="139"/>
        <v>310</v>
      </c>
    </row>
    <row r="4474" spans="1:30" hidden="1" x14ac:dyDescent="0.25">
      <c r="A4474" t="s">
        <v>1314</v>
      </c>
      <c r="B4474" t="s">
        <v>1315</v>
      </c>
      <c r="C4474" t="s">
        <v>157</v>
      </c>
      <c r="D4474" t="s">
        <v>286</v>
      </c>
      <c r="E4474" t="s">
        <v>122</v>
      </c>
      <c r="F4474" t="s">
        <v>159</v>
      </c>
      <c r="G4474" t="s">
        <v>160</v>
      </c>
      <c r="H4474" t="s">
        <v>143</v>
      </c>
      <c r="I4474" t="s">
        <v>124</v>
      </c>
      <c r="J4474" t="s">
        <v>125</v>
      </c>
      <c r="K4474" t="s">
        <v>2010</v>
      </c>
      <c r="N4474" t="s">
        <v>1320</v>
      </c>
      <c r="O4474" t="s">
        <v>1321</v>
      </c>
      <c r="P4474" t="s">
        <v>162</v>
      </c>
      <c r="Q4474" t="s">
        <v>287</v>
      </c>
      <c r="R4474" t="s">
        <v>131</v>
      </c>
      <c r="S4474" t="s">
        <v>164</v>
      </c>
      <c r="T4474" t="s">
        <v>165</v>
      </c>
      <c r="U4474" t="s">
        <v>151</v>
      </c>
      <c r="V4474" t="s">
        <v>135</v>
      </c>
      <c r="W4474" t="s">
        <v>136</v>
      </c>
      <c r="X4474" t="s">
        <v>2011</v>
      </c>
      <c r="Y4474" s="94">
        <v>480000</v>
      </c>
      <c r="Z4474" s="94">
        <v>31651.759999999998</v>
      </c>
      <c r="AA4474" s="94">
        <v>2557606.4300000002</v>
      </c>
      <c r="AB4474" s="94">
        <v>2557606.4300000002</v>
      </c>
      <c r="AC4474">
        <f t="shared" si="138"/>
        <v>3000</v>
      </c>
      <c r="AD4474" t="str">
        <f t="shared" si="139"/>
        <v>310</v>
      </c>
    </row>
    <row r="4475" spans="1:30" hidden="1" x14ac:dyDescent="0.25">
      <c r="A4475" t="s">
        <v>1314</v>
      </c>
      <c r="B4475" t="s">
        <v>1315</v>
      </c>
      <c r="C4475" t="s">
        <v>157</v>
      </c>
      <c r="D4475" t="s">
        <v>1268</v>
      </c>
      <c r="E4475" t="s">
        <v>122</v>
      </c>
      <c r="F4475" t="s">
        <v>159</v>
      </c>
      <c r="G4475" t="s">
        <v>160</v>
      </c>
      <c r="H4475" t="s">
        <v>143</v>
      </c>
      <c r="I4475" t="s">
        <v>124</v>
      </c>
      <c r="J4475" t="s">
        <v>125</v>
      </c>
      <c r="K4475" t="s">
        <v>2010</v>
      </c>
      <c r="N4475" t="s">
        <v>1320</v>
      </c>
      <c r="O4475" t="s">
        <v>1321</v>
      </c>
      <c r="P4475" t="s">
        <v>162</v>
      </c>
      <c r="Q4475" t="s">
        <v>1269</v>
      </c>
      <c r="R4475" t="s">
        <v>131</v>
      </c>
      <c r="S4475" t="s">
        <v>164</v>
      </c>
      <c r="T4475" t="s">
        <v>165</v>
      </c>
      <c r="U4475" t="s">
        <v>151</v>
      </c>
      <c r="V4475" t="s">
        <v>135</v>
      </c>
      <c r="W4475" t="s">
        <v>136</v>
      </c>
      <c r="X4475" t="s">
        <v>2011</v>
      </c>
      <c r="Y4475" s="94">
        <v>4500</v>
      </c>
      <c r="Z4475" s="94">
        <v>0</v>
      </c>
      <c r="AA4475" s="94">
        <v>0</v>
      </c>
      <c r="AB4475" s="94">
        <v>0</v>
      </c>
      <c r="AC4475">
        <f t="shared" si="138"/>
        <v>3000</v>
      </c>
      <c r="AD4475" t="str">
        <f t="shared" si="139"/>
        <v>310</v>
      </c>
    </row>
    <row r="4476" spans="1:30" hidden="1" x14ac:dyDescent="0.25">
      <c r="A4476" t="s">
        <v>1314</v>
      </c>
      <c r="B4476" t="s">
        <v>1315</v>
      </c>
      <c r="C4476" t="s">
        <v>157</v>
      </c>
      <c r="D4476" t="s">
        <v>998</v>
      </c>
      <c r="E4476" t="s">
        <v>122</v>
      </c>
      <c r="F4476" t="s">
        <v>159</v>
      </c>
      <c r="G4476" t="s">
        <v>160</v>
      </c>
      <c r="H4476" t="s">
        <v>143</v>
      </c>
      <c r="I4476" t="s">
        <v>124</v>
      </c>
      <c r="J4476" t="s">
        <v>125</v>
      </c>
      <c r="K4476" t="s">
        <v>2010</v>
      </c>
      <c r="N4476" t="s">
        <v>1320</v>
      </c>
      <c r="O4476" t="s">
        <v>1321</v>
      </c>
      <c r="P4476" t="s">
        <v>162</v>
      </c>
      <c r="Q4476" t="s">
        <v>999</v>
      </c>
      <c r="R4476" t="s">
        <v>131</v>
      </c>
      <c r="S4476" t="s">
        <v>164</v>
      </c>
      <c r="T4476" t="s">
        <v>165</v>
      </c>
      <c r="U4476" t="s">
        <v>151</v>
      </c>
      <c r="V4476" t="s">
        <v>135</v>
      </c>
      <c r="W4476" t="s">
        <v>136</v>
      </c>
      <c r="X4476" t="s">
        <v>2011</v>
      </c>
      <c r="Y4476" s="94">
        <v>0</v>
      </c>
      <c r="Z4476" s="94">
        <v>0</v>
      </c>
      <c r="AA4476" s="94">
        <v>0</v>
      </c>
      <c r="AB4476" s="94">
        <v>0</v>
      </c>
      <c r="AC4476">
        <f t="shared" si="138"/>
        <v>3000</v>
      </c>
      <c r="AD4476" t="str">
        <f t="shared" si="139"/>
        <v>310</v>
      </c>
    </row>
    <row r="4477" spans="1:30" hidden="1" x14ac:dyDescent="0.25">
      <c r="A4477" t="s">
        <v>856</v>
      </c>
      <c r="B4477" t="s">
        <v>766</v>
      </c>
      <c r="C4477" t="s">
        <v>825</v>
      </c>
      <c r="D4477" t="s">
        <v>1657</v>
      </c>
      <c r="E4477" t="s">
        <v>122</v>
      </c>
      <c r="F4477" t="s">
        <v>159</v>
      </c>
      <c r="G4477" t="s">
        <v>160</v>
      </c>
      <c r="H4477">
        <v>19</v>
      </c>
      <c r="I4477" t="s">
        <v>124</v>
      </c>
      <c r="J4477" t="s">
        <v>125</v>
      </c>
      <c r="K4477" t="s">
        <v>857</v>
      </c>
      <c r="N4477" t="s">
        <v>858</v>
      </c>
      <c r="O4477" t="s">
        <v>769</v>
      </c>
      <c r="P4477" t="s">
        <v>829</v>
      </c>
      <c r="Q4477" t="s">
        <v>1661</v>
      </c>
      <c r="R4477" t="s">
        <v>131</v>
      </c>
      <c r="S4477" t="s">
        <v>164</v>
      </c>
      <c r="T4477" t="s">
        <v>165</v>
      </c>
      <c r="U4477" t="s">
        <v>134</v>
      </c>
      <c r="V4477" t="s">
        <v>135</v>
      </c>
      <c r="W4477" t="s">
        <v>136</v>
      </c>
      <c r="X4477" t="s">
        <v>859</v>
      </c>
      <c r="Y4477" s="94">
        <v>0</v>
      </c>
      <c r="Z4477" s="94">
        <v>77191420.350000024</v>
      </c>
      <c r="AA4477" s="94">
        <v>79507162.960500032</v>
      </c>
      <c r="AB4477" s="94">
        <v>79507162.959999993</v>
      </c>
      <c r="AC4477">
        <f t="shared" si="138"/>
        <v>4000</v>
      </c>
      <c r="AD4477" t="str">
        <f t="shared" si="139"/>
        <v>304</v>
      </c>
    </row>
    <row r="4478" spans="1:30" hidden="1" x14ac:dyDescent="0.25">
      <c r="A4478" t="s">
        <v>2015</v>
      </c>
      <c r="B4478" t="s">
        <v>622</v>
      </c>
      <c r="C4478" t="s">
        <v>2016</v>
      </c>
      <c r="D4478" t="s">
        <v>598</v>
      </c>
      <c r="E4478" t="s">
        <v>122</v>
      </c>
      <c r="F4478" t="s">
        <v>159</v>
      </c>
      <c r="G4478" t="s">
        <v>160</v>
      </c>
      <c r="H4478">
        <v>19</v>
      </c>
      <c r="I4478" t="s">
        <v>124</v>
      </c>
      <c r="J4478" t="s">
        <v>125</v>
      </c>
      <c r="K4478" t="s">
        <v>2017</v>
      </c>
      <c r="N4478" t="s">
        <v>2018</v>
      </c>
      <c r="O4478" t="s">
        <v>625</v>
      </c>
      <c r="P4478" t="s">
        <v>2019</v>
      </c>
      <c r="Q4478" t="s">
        <v>602</v>
      </c>
      <c r="R4478" t="s">
        <v>131</v>
      </c>
      <c r="S4478" t="s">
        <v>164</v>
      </c>
      <c r="T4478" t="s">
        <v>165</v>
      </c>
      <c r="U4478" t="s">
        <v>134</v>
      </c>
      <c r="V4478" t="s">
        <v>135</v>
      </c>
      <c r="W4478" t="s">
        <v>136</v>
      </c>
      <c r="X4478" t="s">
        <v>2020</v>
      </c>
      <c r="Y4478" s="94">
        <v>67352694.359999999</v>
      </c>
      <c r="Z4478" s="94">
        <v>62864214.409999989</v>
      </c>
      <c r="AA4478" s="94">
        <v>64750140.84229999</v>
      </c>
      <c r="AB4478" s="94">
        <v>64750140.840000004</v>
      </c>
      <c r="AC4478">
        <f t="shared" si="138"/>
        <v>4000</v>
      </c>
      <c r="AD4478" t="str">
        <f t="shared" si="139"/>
        <v>321</v>
      </c>
    </row>
    <row r="4479" spans="1:30" hidden="1" x14ac:dyDescent="0.25">
      <c r="A4479" t="s">
        <v>2021</v>
      </c>
      <c r="B4479" t="s">
        <v>622</v>
      </c>
      <c r="C4479" t="s">
        <v>421</v>
      </c>
      <c r="D4479" t="s">
        <v>422</v>
      </c>
      <c r="E4479" t="s">
        <v>122</v>
      </c>
      <c r="F4479" t="s">
        <v>159</v>
      </c>
      <c r="G4479" t="s">
        <v>160</v>
      </c>
      <c r="H4479">
        <v>19</v>
      </c>
      <c r="I4479" t="s">
        <v>124</v>
      </c>
      <c r="J4479" t="s">
        <v>125</v>
      </c>
      <c r="K4479" t="s">
        <v>2022</v>
      </c>
      <c r="N4479" t="s">
        <v>2023</v>
      </c>
      <c r="O4479" t="s">
        <v>625</v>
      </c>
      <c r="P4479" t="s">
        <v>426</v>
      </c>
      <c r="Q4479" t="s">
        <v>427</v>
      </c>
      <c r="R4479" t="s">
        <v>131</v>
      </c>
      <c r="S4479" t="s">
        <v>164</v>
      </c>
      <c r="T4479" t="s">
        <v>165</v>
      </c>
      <c r="U4479" t="s">
        <v>134</v>
      </c>
      <c r="V4479" t="s">
        <v>135</v>
      </c>
      <c r="W4479" t="s">
        <v>136</v>
      </c>
      <c r="X4479" t="s">
        <v>2024</v>
      </c>
      <c r="Y4479" s="94">
        <v>61895077.32</v>
      </c>
      <c r="Z4479" s="94">
        <v>61895077.320000008</v>
      </c>
      <c r="AA4479" s="94">
        <v>63751929.639600009</v>
      </c>
      <c r="AB4479" s="94">
        <v>63751929.640000001</v>
      </c>
      <c r="AC4479">
        <f t="shared" si="138"/>
        <v>4000</v>
      </c>
      <c r="AD4479" t="str">
        <f t="shared" si="139"/>
        <v>321</v>
      </c>
    </row>
    <row r="4480" spans="1:30" hidden="1" x14ac:dyDescent="0.25">
      <c r="A4480" t="s">
        <v>2025</v>
      </c>
      <c r="B4480" t="s">
        <v>745</v>
      </c>
      <c r="C4480" t="s">
        <v>2026</v>
      </c>
      <c r="D4480" t="s">
        <v>598</v>
      </c>
      <c r="E4480" t="s">
        <v>122</v>
      </c>
      <c r="F4480" t="s">
        <v>159</v>
      </c>
      <c r="G4480" t="s">
        <v>160</v>
      </c>
      <c r="H4480">
        <v>19</v>
      </c>
      <c r="I4480" t="s">
        <v>124</v>
      </c>
      <c r="J4480" t="s">
        <v>125</v>
      </c>
      <c r="K4480" t="s">
        <v>2027</v>
      </c>
      <c r="N4480" t="s">
        <v>2028</v>
      </c>
      <c r="O4480" t="s">
        <v>748</v>
      </c>
      <c r="P4480" t="s">
        <v>2029</v>
      </c>
      <c r="Q4480" t="s">
        <v>602</v>
      </c>
      <c r="R4480" t="s">
        <v>131</v>
      </c>
      <c r="S4480" t="s">
        <v>164</v>
      </c>
      <c r="T4480" t="s">
        <v>165</v>
      </c>
      <c r="U4480" t="s">
        <v>134</v>
      </c>
      <c r="V4480" t="s">
        <v>135</v>
      </c>
      <c r="W4480" t="s">
        <v>136</v>
      </c>
      <c r="X4480" t="s">
        <v>2030</v>
      </c>
      <c r="Y4480" s="94">
        <v>65523700.039999999</v>
      </c>
      <c r="Z4480" s="94">
        <v>70523692.590000004</v>
      </c>
      <c r="AA4480" s="94">
        <v>63040009.367700011</v>
      </c>
      <c r="AB4480" s="94">
        <v>63040009.369999997</v>
      </c>
      <c r="AC4480">
        <f t="shared" si="138"/>
        <v>4000</v>
      </c>
      <c r="AD4480" t="str">
        <f t="shared" si="139"/>
        <v>321</v>
      </c>
    </row>
    <row r="4481" spans="1:30" hidden="1" x14ac:dyDescent="0.25">
      <c r="A4481" t="s">
        <v>2031</v>
      </c>
      <c r="B4481" t="s">
        <v>1836</v>
      </c>
      <c r="C4481" t="s">
        <v>2032</v>
      </c>
      <c r="D4481" t="s">
        <v>598</v>
      </c>
      <c r="E4481" t="s">
        <v>122</v>
      </c>
      <c r="F4481" t="s">
        <v>159</v>
      </c>
      <c r="G4481" t="s">
        <v>160</v>
      </c>
      <c r="H4481">
        <v>19</v>
      </c>
      <c r="I4481" t="s">
        <v>124</v>
      </c>
      <c r="J4481" t="s">
        <v>125</v>
      </c>
      <c r="K4481" t="s">
        <v>2033</v>
      </c>
      <c r="N4481" t="s">
        <v>2034</v>
      </c>
      <c r="O4481" t="s">
        <v>1840</v>
      </c>
      <c r="P4481" t="s">
        <v>2035</v>
      </c>
      <c r="Q4481" t="s">
        <v>602</v>
      </c>
      <c r="R4481" t="s">
        <v>131</v>
      </c>
      <c r="S4481" t="s">
        <v>164</v>
      </c>
      <c r="T4481" t="s">
        <v>165</v>
      </c>
      <c r="U4481" t="s">
        <v>134</v>
      </c>
      <c r="V4481" t="s">
        <v>135</v>
      </c>
      <c r="W4481" t="s">
        <v>136</v>
      </c>
      <c r="X4481" t="s">
        <v>2036</v>
      </c>
      <c r="Y4481" s="94">
        <v>59955000.039999999</v>
      </c>
      <c r="Z4481" s="94">
        <v>59955000.039999992</v>
      </c>
      <c r="AA4481" s="94">
        <v>61753650.04119999</v>
      </c>
      <c r="AB4481" s="94">
        <v>61753650.039999999</v>
      </c>
      <c r="AC4481">
        <f t="shared" si="138"/>
        <v>4000</v>
      </c>
      <c r="AD4481" t="str">
        <f t="shared" si="139"/>
        <v>321</v>
      </c>
    </row>
    <row r="4482" spans="1:30" hidden="1" x14ac:dyDescent="0.25">
      <c r="A4482" t="s">
        <v>2037</v>
      </c>
      <c r="B4482" t="s">
        <v>682</v>
      </c>
      <c r="C4482" t="s">
        <v>421</v>
      </c>
      <c r="D4482" t="s">
        <v>422</v>
      </c>
      <c r="E4482" t="s">
        <v>122</v>
      </c>
      <c r="F4482" t="s">
        <v>159</v>
      </c>
      <c r="G4482" t="s">
        <v>160</v>
      </c>
      <c r="H4482">
        <v>19</v>
      </c>
      <c r="I4482" t="s">
        <v>124</v>
      </c>
      <c r="J4482" t="s">
        <v>125</v>
      </c>
      <c r="K4482" t="s">
        <v>2038</v>
      </c>
      <c r="N4482" t="s">
        <v>2039</v>
      </c>
      <c r="O4482" t="s">
        <v>686</v>
      </c>
      <c r="P4482" t="s">
        <v>426</v>
      </c>
      <c r="Q4482" t="s">
        <v>427</v>
      </c>
      <c r="R4482" t="s">
        <v>131</v>
      </c>
      <c r="S4482" t="s">
        <v>164</v>
      </c>
      <c r="T4482" t="s">
        <v>165</v>
      </c>
      <c r="U4482" t="s">
        <v>134</v>
      </c>
      <c r="V4482" t="s">
        <v>135</v>
      </c>
      <c r="W4482" t="s">
        <v>136</v>
      </c>
      <c r="X4482" t="s">
        <v>2040</v>
      </c>
      <c r="Y4482" s="94">
        <v>55000000</v>
      </c>
      <c r="Z4482" s="94">
        <v>55000000</v>
      </c>
      <c r="AA4482" s="94">
        <v>56650000</v>
      </c>
      <c r="AB4482" s="94">
        <v>56650000</v>
      </c>
      <c r="AC4482">
        <f t="shared" si="138"/>
        <v>4000</v>
      </c>
      <c r="AD4482" t="str">
        <f t="shared" si="139"/>
        <v>321</v>
      </c>
    </row>
    <row r="4483" spans="1:30" hidden="1" x14ac:dyDescent="0.25">
      <c r="A4483" t="s">
        <v>2041</v>
      </c>
      <c r="B4483" t="s">
        <v>634</v>
      </c>
      <c r="C4483" t="s">
        <v>2042</v>
      </c>
      <c r="D4483" t="s">
        <v>598</v>
      </c>
      <c r="E4483" t="s">
        <v>122</v>
      </c>
      <c r="F4483" t="s">
        <v>159</v>
      </c>
      <c r="G4483" t="s">
        <v>160</v>
      </c>
      <c r="H4483">
        <v>19</v>
      </c>
      <c r="I4483" t="s">
        <v>124</v>
      </c>
      <c r="J4483" t="s">
        <v>125</v>
      </c>
      <c r="K4483" t="s">
        <v>2043</v>
      </c>
      <c r="N4483" t="s">
        <v>2044</v>
      </c>
      <c r="O4483" t="s">
        <v>637</v>
      </c>
      <c r="P4483" t="s">
        <v>2045</v>
      </c>
      <c r="Q4483" t="s">
        <v>602</v>
      </c>
      <c r="R4483" t="s">
        <v>131</v>
      </c>
      <c r="S4483" t="s">
        <v>164</v>
      </c>
      <c r="T4483" t="s">
        <v>165</v>
      </c>
      <c r="U4483" t="s">
        <v>134</v>
      </c>
      <c r="V4483" t="s">
        <v>135</v>
      </c>
      <c r="W4483" t="s">
        <v>136</v>
      </c>
      <c r="X4483" t="s">
        <v>2046</v>
      </c>
      <c r="Y4483" s="94">
        <v>50000000</v>
      </c>
      <c r="Z4483" s="94">
        <v>49999999.999999993</v>
      </c>
      <c r="AA4483" s="94">
        <v>54000000</v>
      </c>
      <c r="AB4483" s="94">
        <v>54000000</v>
      </c>
      <c r="AC4483">
        <f t="shared" ref="AC4483:AC4546" si="140">MID(D4483,1,1)*1000</f>
        <v>4000</v>
      </c>
      <c r="AD4483" t="str">
        <f t="shared" ref="AD4483:AD4546" si="141">MID(A4483,6,3)</f>
        <v>321</v>
      </c>
    </row>
    <row r="4484" spans="1:30" hidden="1" x14ac:dyDescent="0.25">
      <c r="A4484" t="s">
        <v>886</v>
      </c>
      <c r="B4484" t="s">
        <v>760</v>
      </c>
      <c r="C4484" t="s">
        <v>887</v>
      </c>
      <c r="D4484" t="s">
        <v>598</v>
      </c>
      <c r="E4484" t="s">
        <v>122</v>
      </c>
      <c r="F4484" t="s">
        <v>159</v>
      </c>
      <c r="G4484" t="s">
        <v>160</v>
      </c>
      <c r="H4484">
        <v>19</v>
      </c>
      <c r="I4484" t="s">
        <v>2047</v>
      </c>
      <c r="J4484" t="s">
        <v>125</v>
      </c>
      <c r="K4484" t="s">
        <v>888</v>
      </c>
      <c r="N4484" t="s">
        <v>889</v>
      </c>
      <c r="O4484" t="s">
        <v>763</v>
      </c>
      <c r="P4484" t="s">
        <v>890</v>
      </c>
      <c r="Q4484" t="s">
        <v>602</v>
      </c>
      <c r="R4484" t="s">
        <v>131</v>
      </c>
      <c r="S4484" t="s">
        <v>164</v>
      </c>
      <c r="T4484" t="s">
        <v>165</v>
      </c>
      <c r="U4484" t="s">
        <v>134</v>
      </c>
      <c r="V4484" t="s">
        <v>2048</v>
      </c>
      <c r="W4484" t="s">
        <v>136</v>
      </c>
      <c r="X4484" t="s">
        <v>891</v>
      </c>
      <c r="Y4484" s="94">
        <v>50925000</v>
      </c>
      <c r="Z4484" s="94">
        <v>0</v>
      </c>
      <c r="AA4484" s="94">
        <v>52452750</v>
      </c>
      <c r="AB4484" s="94">
        <v>52452750</v>
      </c>
      <c r="AC4484">
        <f t="shared" si="140"/>
        <v>4000</v>
      </c>
      <c r="AD4484" t="str">
        <f t="shared" si="141"/>
        <v>321</v>
      </c>
    </row>
    <row r="4485" spans="1:30" hidden="1" x14ac:dyDescent="0.25">
      <c r="A4485" t="s">
        <v>2049</v>
      </c>
      <c r="B4485" t="s">
        <v>2050</v>
      </c>
      <c r="C4485" t="s">
        <v>2051</v>
      </c>
      <c r="D4485" t="s">
        <v>920</v>
      </c>
      <c r="E4485" t="s">
        <v>122</v>
      </c>
      <c r="F4485" t="s">
        <v>159</v>
      </c>
      <c r="G4485" t="s">
        <v>1318</v>
      </c>
      <c r="H4485">
        <v>19</v>
      </c>
      <c r="I4485" t="s">
        <v>124</v>
      </c>
      <c r="J4485" t="s">
        <v>125</v>
      </c>
      <c r="K4485" t="s">
        <v>2052</v>
      </c>
      <c r="N4485" t="s">
        <v>2053</v>
      </c>
      <c r="O4485" t="s">
        <v>2054</v>
      </c>
      <c r="P4485" t="s">
        <v>2055</v>
      </c>
      <c r="Q4485" t="s">
        <v>924</v>
      </c>
      <c r="R4485" t="s">
        <v>131</v>
      </c>
      <c r="S4485" t="s">
        <v>164</v>
      </c>
      <c r="T4485" t="s">
        <v>1324</v>
      </c>
      <c r="U4485" t="s">
        <v>134</v>
      </c>
      <c r="V4485" t="s">
        <v>135</v>
      </c>
      <c r="W4485" t="s">
        <v>136</v>
      </c>
      <c r="X4485" t="s">
        <v>2056</v>
      </c>
      <c r="Y4485" s="94">
        <v>0</v>
      </c>
      <c r="Z4485" s="94">
        <v>0</v>
      </c>
      <c r="AA4485" s="94">
        <v>0</v>
      </c>
      <c r="AB4485" s="94">
        <v>0</v>
      </c>
      <c r="AC4485">
        <f t="shared" si="140"/>
        <v>7000</v>
      </c>
      <c r="AD4485" t="str">
        <f t="shared" si="141"/>
        <v>310</v>
      </c>
    </row>
    <row r="4486" spans="1:30" hidden="1" x14ac:dyDescent="0.25">
      <c r="A4486" s="97" t="s">
        <v>2057</v>
      </c>
      <c r="B4486" s="97" t="s">
        <v>1315</v>
      </c>
      <c r="C4486" s="97" t="s">
        <v>140</v>
      </c>
      <c r="D4486" s="97" t="s">
        <v>141</v>
      </c>
      <c r="E4486" s="97" t="s">
        <v>122</v>
      </c>
      <c r="F4486" s="98">
        <v>15</v>
      </c>
      <c r="G4486" s="98" t="s">
        <v>142</v>
      </c>
      <c r="H4486" s="97" t="s">
        <v>143</v>
      </c>
      <c r="I4486" s="97" t="s">
        <v>124</v>
      </c>
      <c r="J4486" s="97" t="s">
        <v>125</v>
      </c>
      <c r="K4486" s="97" t="s">
        <v>2058</v>
      </c>
      <c r="L4486" s="97"/>
      <c r="M4486" s="97"/>
      <c r="N4486" s="97" t="s">
        <v>2059</v>
      </c>
      <c r="O4486" s="97" t="s">
        <v>1321</v>
      </c>
      <c r="P4486" s="97" t="s">
        <v>147</v>
      </c>
      <c r="Q4486" s="97" t="s">
        <v>148</v>
      </c>
      <c r="R4486" s="97" t="s">
        <v>131</v>
      </c>
      <c r="S4486" s="97" t="s">
        <v>149</v>
      </c>
      <c r="T4486" s="97" t="s">
        <v>150</v>
      </c>
      <c r="U4486" s="97" t="s">
        <v>151</v>
      </c>
      <c r="V4486" s="97" t="s">
        <v>135</v>
      </c>
      <c r="W4486" s="97" t="s">
        <v>136</v>
      </c>
      <c r="X4486" s="97"/>
      <c r="Y4486" s="99"/>
      <c r="Z4486" s="99"/>
      <c r="AA4486" s="99">
        <v>1074348</v>
      </c>
      <c r="AB4486" s="99">
        <v>1074348</v>
      </c>
      <c r="AC4486">
        <f t="shared" si="140"/>
        <v>1000</v>
      </c>
      <c r="AD4486" t="str">
        <f t="shared" si="141"/>
        <v>310</v>
      </c>
    </row>
    <row r="4487" spans="1:30" hidden="1" x14ac:dyDescent="0.25">
      <c r="A4487" s="97" t="s">
        <v>2057</v>
      </c>
      <c r="B4487" s="97" t="s">
        <v>1315</v>
      </c>
      <c r="C4487" s="97" t="s">
        <v>140</v>
      </c>
      <c r="D4487" s="97">
        <v>13201</v>
      </c>
      <c r="E4487" s="97" t="s">
        <v>122</v>
      </c>
      <c r="F4487" s="98">
        <v>15</v>
      </c>
      <c r="G4487" s="98" t="s">
        <v>142</v>
      </c>
      <c r="H4487" s="97">
        <v>19</v>
      </c>
      <c r="I4487" s="97" t="s">
        <v>124</v>
      </c>
      <c r="J4487" s="97" t="s">
        <v>125</v>
      </c>
      <c r="K4487" s="97" t="s">
        <v>2058</v>
      </c>
      <c r="L4487" s="97"/>
      <c r="M4487" s="97"/>
      <c r="N4487" s="97" t="s">
        <v>2059</v>
      </c>
      <c r="O4487" s="97" t="s">
        <v>1321</v>
      </c>
      <c r="P4487" s="97" t="s">
        <v>147</v>
      </c>
      <c r="Q4487" s="97" t="s">
        <v>152</v>
      </c>
      <c r="R4487" s="97" t="s">
        <v>131</v>
      </c>
      <c r="S4487" s="97" t="s">
        <v>149</v>
      </c>
      <c r="T4487" s="97" t="s">
        <v>150</v>
      </c>
      <c r="U4487" s="97" t="s">
        <v>134</v>
      </c>
      <c r="V4487" s="97" t="s">
        <v>135</v>
      </c>
      <c r="W4487" s="97" t="s">
        <v>136</v>
      </c>
      <c r="X4487" s="97"/>
      <c r="Y4487" s="99"/>
      <c r="Z4487" s="99"/>
      <c r="AA4487" s="99">
        <v>44764.5</v>
      </c>
      <c r="AB4487" s="99">
        <v>44764.5</v>
      </c>
      <c r="AC4487">
        <f t="shared" si="140"/>
        <v>1000</v>
      </c>
      <c r="AD4487" t="str">
        <f t="shared" si="141"/>
        <v>310</v>
      </c>
    </row>
    <row r="4488" spans="1:30" hidden="1" x14ac:dyDescent="0.25">
      <c r="A4488" s="97" t="s">
        <v>2057</v>
      </c>
      <c r="B4488" s="97" t="s">
        <v>1315</v>
      </c>
      <c r="C4488" s="97" t="s">
        <v>140</v>
      </c>
      <c r="D4488" s="97">
        <v>13203</v>
      </c>
      <c r="E4488" s="97" t="s">
        <v>122</v>
      </c>
      <c r="F4488" s="98">
        <v>15</v>
      </c>
      <c r="G4488" s="98" t="s">
        <v>142</v>
      </c>
      <c r="H4488" s="97">
        <v>19</v>
      </c>
      <c r="I4488" s="97" t="s">
        <v>124</v>
      </c>
      <c r="J4488" s="97" t="s">
        <v>125</v>
      </c>
      <c r="K4488" s="97" t="s">
        <v>2058</v>
      </c>
      <c r="L4488" s="97"/>
      <c r="M4488" s="97"/>
      <c r="N4488" s="97" t="s">
        <v>2059</v>
      </c>
      <c r="O4488" s="97" t="s">
        <v>1321</v>
      </c>
      <c r="P4488" s="97" t="s">
        <v>147</v>
      </c>
      <c r="Q4488" s="97" t="s">
        <v>153</v>
      </c>
      <c r="R4488" s="97" t="s">
        <v>131</v>
      </c>
      <c r="S4488" s="97" t="s">
        <v>149</v>
      </c>
      <c r="T4488" s="97" t="s">
        <v>150</v>
      </c>
      <c r="U4488" s="97" t="s">
        <v>134</v>
      </c>
      <c r="V4488" s="97" t="s">
        <v>135</v>
      </c>
      <c r="W4488" s="97" t="s">
        <v>136</v>
      </c>
      <c r="X4488" s="97"/>
      <c r="Y4488" s="99"/>
      <c r="Z4488" s="99"/>
      <c r="AA4488" s="99">
        <v>179058</v>
      </c>
      <c r="AB4488" s="99">
        <v>179058</v>
      </c>
      <c r="AC4488">
        <f t="shared" si="140"/>
        <v>1000</v>
      </c>
      <c r="AD4488" t="str">
        <f t="shared" si="141"/>
        <v>310</v>
      </c>
    </row>
    <row r="4489" spans="1:30" hidden="1" x14ac:dyDescent="0.25">
      <c r="A4489" s="97" t="s">
        <v>2057</v>
      </c>
      <c r="B4489" s="97" t="s">
        <v>1315</v>
      </c>
      <c r="C4489" s="97" t="s">
        <v>140</v>
      </c>
      <c r="D4489" s="97">
        <v>14101</v>
      </c>
      <c r="E4489" s="97" t="s">
        <v>122</v>
      </c>
      <c r="F4489" s="98">
        <v>15</v>
      </c>
      <c r="G4489" s="98" t="s">
        <v>142</v>
      </c>
      <c r="H4489" s="97">
        <v>19</v>
      </c>
      <c r="I4489" s="97" t="s">
        <v>124</v>
      </c>
      <c r="J4489" s="97" t="s">
        <v>125</v>
      </c>
      <c r="K4489" s="97" t="s">
        <v>2058</v>
      </c>
      <c r="L4489" s="97"/>
      <c r="M4489" s="97"/>
      <c r="N4489" s="97" t="s">
        <v>2059</v>
      </c>
      <c r="O4489" s="97" t="s">
        <v>1321</v>
      </c>
      <c r="P4489" s="97" t="s">
        <v>147</v>
      </c>
      <c r="Q4489" s="97" t="s">
        <v>154</v>
      </c>
      <c r="R4489" s="97" t="s">
        <v>131</v>
      </c>
      <c r="S4489" s="97" t="s">
        <v>149</v>
      </c>
      <c r="T4489" s="97" t="s">
        <v>150</v>
      </c>
      <c r="U4489" s="97" t="s">
        <v>134</v>
      </c>
      <c r="V4489" s="97" t="s">
        <v>135</v>
      </c>
      <c r="W4489" s="97" t="s">
        <v>136</v>
      </c>
      <c r="X4489" s="97"/>
      <c r="Y4489" s="99"/>
      <c r="Z4489" s="99"/>
      <c r="AA4489" s="99">
        <v>59089.14</v>
      </c>
      <c r="AB4489" s="99">
        <v>59089.14</v>
      </c>
      <c r="AC4489">
        <f t="shared" si="140"/>
        <v>1000</v>
      </c>
      <c r="AD4489" t="str">
        <f t="shared" si="141"/>
        <v>310</v>
      </c>
    </row>
    <row r="4490" spans="1:30" hidden="1" x14ac:dyDescent="0.25">
      <c r="A4490" s="97" t="s">
        <v>2057</v>
      </c>
      <c r="B4490" s="97" t="s">
        <v>1315</v>
      </c>
      <c r="C4490" s="97" t="s">
        <v>140</v>
      </c>
      <c r="D4490" s="97">
        <v>14103</v>
      </c>
      <c r="E4490" s="97" t="s">
        <v>122</v>
      </c>
      <c r="F4490" s="98">
        <v>15</v>
      </c>
      <c r="G4490" s="98" t="s">
        <v>142</v>
      </c>
      <c r="H4490" s="97">
        <v>19</v>
      </c>
      <c r="I4490" s="97" t="s">
        <v>124</v>
      </c>
      <c r="J4490" s="97" t="s">
        <v>125</v>
      </c>
      <c r="K4490" s="97" t="s">
        <v>2058</v>
      </c>
      <c r="L4490" s="97"/>
      <c r="M4490" s="97"/>
      <c r="N4490" s="97" t="s">
        <v>2059</v>
      </c>
      <c r="O4490" s="97" t="s">
        <v>1321</v>
      </c>
      <c r="P4490" s="97" t="s">
        <v>147</v>
      </c>
      <c r="Q4490" s="97" t="s">
        <v>155</v>
      </c>
      <c r="R4490" s="97" t="s">
        <v>131</v>
      </c>
      <c r="S4490" s="97" t="s">
        <v>149</v>
      </c>
      <c r="T4490" s="97" t="s">
        <v>150</v>
      </c>
      <c r="U4490" s="97" t="s">
        <v>134</v>
      </c>
      <c r="V4490" s="97" t="s">
        <v>135</v>
      </c>
      <c r="W4490" s="97" t="s">
        <v>136</v>
      </c>
      <c r="X4490" s="97"/>
      <c r="Y4490" s="99"/>
      <c r="Z4490" s="99"/>
      <c r="AA4490" s="99">
        <v>24172.829999999998</v>
      </c>
      <c r="AB4490" s="99">
        <v>24172.83</v>
      </c>
      <c r="AC4490">
        <f t="shared" si="140"/>
        <v>1000</v>
      </c>
      <c r="AD4490" t="str">
        <f t="shared" si="141"/>
        <v>310</v>
      </c>
    </row>
    <row r="4491" spans="1:30" hidden="1" x14ac:dyDescent="0.25">
      <c r="A4491" s="97" t="s">
        <v>2057</v>
      </c>
      <c r="B4491" s="97" t="s">
        <v>1315</v>
      </c>
      <c r="C4491" s="97" t="s">
        <v>140</v>
      </c>
      <c r="D4491" s="97">
        <v>14201</v>
      </c>
      <c r="E4491" s="97" t="s">
        <v>122</v>
      </c>
      <c r="F4491" s="98">
        <v>15</v>
      </c>
      <c r="G4491" s="98" t="s">
        <v>142</v>
      </c>
      <c r="H4491" s="97">
        <v>19</v>
      </c>
      <c r="I4491" s="97" t="s">
        <v>124</v>
      </c>
      <c r="J4491" s="97" t="s">
        <v>125</v>
      </c>
      <c r="K4491" s="97" t="s">
        <v>2058</v>
      </c>
      <c r="L4491" s="97"/>
      <c r="M4491" s="97"/>
      <c r="N4491" s="97" t="s">
        <v>2059</v>
      </c>
      <c r="O4491" s="97" t="s">
        <v>1321</v>
      </c>
      <c r="P4491" s="97" t="s">
        <v>147</v>
      </c>
      <c r="Q4491" s="97" t="s">
        <v>156</v>
      </c>
      <c r="R4491" s="97" t="s">
        <v>131</v>
      </c>
      <c r="S4491" s="97" t="s">
        <v>149</v>
      </c>
      <c r="T4491" s="97" t="s">
        <v>150</v>
      </c>
      <c r="U4491" s="97" t="s">
        <v>134</v>
      </c>
      <c r="V4491" s="97" t="s">
        <v>135</v>
      </c>
      <c r="W4491" s="97" t="s">
        <v>136</v>
      </c>
      <c r="X4491" s="97"/>
      <c r="Y4491" s="99"/>
      <c r="Z4491" s="99"/>
      <c r="AA4491" s="99">
        <v>53717.4</v>
      </c>
      <c r="AB4491" s="99">
        <v>53717.4</v>
      </c>
      <c r="AC4491">
        <f t="shared" si="140"/>
        <v>1000</v>
      </c>
      <c r="AD4491" t="str">
        <f t="shared" si="141"/>
        <v>310</v>
      </c>
    </row>
    <row r="4492" spans="1:30" hidden="1" x14ac:dyDescent="0.25">
      <c r="A4492" s="97" t="s">
        <v>2057</v>
      </c>
      <c r="B4492" s="97" t="s">
        <v>1315</v>
      </c>
      <c r="C4492" s="97" t="s">
        <v>140</v>
      </c>
      <c r="D4492" s="97">
        <v>14301</v>
      </c>
      <c r="E4492" s="97" t="s">
        <v>122</v>
      </c>
      <c r="F4492" s="98">
        <v>15</v>
      </c>
      <c r="G4492" s="98" t="s">
        <v>142</v>
      </c>
      <c r="H4492" s="97">
        <v>19</v>
      </c>
      <c r="I4492" s="97" t="s">
        <v>124</v>
      </c>
      <c r="J4492" s="97" t="s">
        <v>125</v>
      </c>
      <c r="K4492" s="97" t="s">
        <v>2058</v>
      </c>
      <c r="L4492" s="97"/>
      <c r="M4492" s="97"/>
      <c r="N4492" s="97" t="s">
        <v>2059</v>
      </c>
      <c r="O4492" s="97" t="s">
        <v>1321</v>
      </c>
      <c r="P4492" s="97" t="s">
        <v>147</v>
      </c>
      <c r="Q4492" s="97" t="s">
        <v>178</v>
      </c>
      <c r="R4492" s="97" t="s">
        <v>131</v>
      </c>
      <c r="S4492" s="97" t="s">
        <v>149</v>
      </c>
      <c r="T4492" s="97" t="s">
        <v>150</v>
      </c>
      <c r="U4492" s="97" t="s">
        <v>134</v>
      </c>
      <c r="V4492" s="97" t="s">
        <v>135</v>
      </c>
      <c r="W4492" s="97" t="s">
        <v>136</v>
      </c>
      <c r="X4492" s="97"/>
      <c r="Y4492" s="99"/>
      <c r="Z4492" s="99"/>
      <c r="AA4492" s="99">
        <v>64460.88</v>
      </c>
      <c r="AB4492" s="99">
        <v>64460.88</v>
      </c>
      <c r="AC4492">
        <f t="shared" si="140"/>
        <v>1000</v>
      </c>
      <c r="AD4492" t="str">
        <f t="shared" si="141"/>
        <v>310</v>
      </c>
    </row>
    <row r="4493" spans="1:30" hidden="1" x14ac:dyDescent="0.25">
      <c r="A4493" t="s">
        <v>2057</v>
      </c>
      <c r="B4493" t="s">
        <v>1315</v>
      </c>
      <c r="C4493" t="s">
        <v>470</v>
      </c>
      <c r="D4493" t="s">
        <v>186</v>
      </c>
      <c r="E4493" t="s">
        <v>122</v>
      </c>
      <c r="F4493" t="s">
        <v>159</v>
      </c>
      <c r="G4493" t="s">
        <v>160</v>
      </c>
      <c r="H4493" t="s">
        <v>143</v>
      </c>
      <c r="I4493" t="s">
        <v>124</v>
      </c>
      <c r="J4493" t="s">
        <v>125</v>
      </c>
      <c r="K4493" t="s">
        <v>2060</v>
      </c>
      <c r="N4493" t="s">
        <v>2059</v>
      </c>
      <c r="O4493" t="s">
        <v>1321</v>
      </c>
      <c r="P4493" t="s">
        <v>472</v>
      </c>
      <c r="Q4493" t="s">
        <v>188</v>
      </c>
      <c r="R4493" t="s">
        <v>131</v>
      </c>
      <c r="S4493" t="s">
        <v>164</v>
      </c>
      <c r="T4493" t="s">
        <v>165</v>
      </c>
      <c r="U4493" t="s">
        <v>151</v>
      </c>
      <c r="V4493" t="s">
        <v>135</v>
      </c>
      <c r="W4493" t="s">
        <v>136</v>
      </c>
      <c r="X4493" t="s">
        <v>2061</v>
      </c>
      <c r="Y4493" s="94">
        <v>10000</v>
      </c>
      <c r="Z4493" s="94">
        <v>6535.82</v>
      </c>
      <c r="AA4493" s="94">
        <v>6731.85</v>
      </c>
      <c r="AB4493" s="94">
        <v>6731.85</v>
      </c>
      <c r="AC4493">
        <f t="shared" si="140"/>
        <v>2000</v>
      </c>
      <c r="AD4493" t="str">
        <f t="shared" si="141"/>
        <v>310</v>
      </c>
    </row>
    <row r="4494" spans="1:30" hidden="1" x14ac:dyDescent="0.25">
      <c r="A4494" t="s">
        <v>2057</v>
      </c>
      <c r="B4494" t="s">
        <v>1315</v>
      </c>
      <c r="C4494" t="s">
        <v>470</v>
      </c>
      <c r="D4494" t="s">
        <v>192</v>
      </c>
      <c r="E4494" t="s">
        <v>122</v>
      </c>
      <c r="F4494" t="s">
        <v>159</v>
      </c>
      <c r="G4494" t="s">
        <v>160</v>
      </c>
      <c r="H4494" t="s">
        <v>143</v>
      </c>
      <c r="I4494" t="s">
        <v>124</v>
      </c>
      <c r="J4494" t="s">
        <v>125</v>
      </c>
      <c r="K4494" t="s">
        <v>2060</v>
      </c>
      <c r="N4494" t="s">
        <v>2059</v>
      </c>
      <c r="O4494" t="s">
        <v>1321</v>
      </c>
      <c r="P4494" t="s">
        <v>472</v>
      </c>
      <c r="Q4494" t="s">
        <v>193</v>
      </c>
      <c r="R4494" t="s">
        <v>131</v>
      </c>
      <c r="S4494" t="s">
        <v>164</v>
      </c>
      <c r="T4494" t="s">
        <v>165</v>
      </c>
      <c r="U4494" t="s">
        <v>151</v>
      </c>
      <c r="V4494" t="s">
        <v>135</v>
      </c>
      <c r="W4494" t="s">
        <v>136</v>
      </c>
      <c r="X4494" t="s">
        <v>2061</v>
      </c>
      <c r="Y4494" s="94">
        <v>5000</v>
      </c>
      <c r="Z4494" s="94">
        <v>2434.75</v>
      </c>
      <c r="AA4494" s="94">
        <v>2507.7800000000002</v>
      </c>
      <c r="AB4494" s="94">
        <v>2507.7800000000002</v>
      </c>
      <c r="AC4494">
        <f t="shared" si="140"/>
        <v>2000</v>
      </c>
      <c r="AD4494" t="str">
        <f t="shared" si="141"/>
        <v>310</v>
      </c>
    </row>
    <row r="4495" spans="1:30" hidden="1" x14ac:dyDescent="0.25">
      <c r="A4495" t="s">
        <v>2057</v>
      </c>
      <c r="B4495" t="s">
        <v>1315</v>
      </c>
      <c r="C4495" t="s">
        <v>470</v>
      </c>
      <c r="D4495" t="s">
        <v>444</v>
      </c>
      <c r="E4495" t="s">
        <v>122</v>
      </c>
      <c r="F4495" t="s">
        <v>159</v>
      </c>
      <c r="G4495" t="s">
        <v>160</v>
      </c>
      <c r="H4495" t="s">
        <v>143</v>
      </c>
      <c r="I4495" t="s">
        <v>124</v>
      </c>
      <c r="J4495" t="s">
        <v>125</v>
      </c>
      <c r="K4495" t="s">
        <v>2060</v>
      </c>
      <c r="N4495" t="s">
        <v>2059</v>
      </c>
      <c r="O4495" t="s">
        <v>1321</v>
      </c>
      <c r="P4495" t="s">
        <v>472</v>
      </c>
      <c r="Q4495" t="s">
        <v>445</v>
      </c>
      <c r="R4495" t="s">
        <v>131</v>
      </c>
      <c r="S4495" t="s">
        <v>164</v>
      </c>
      <c r="T4495" t="s">
        <v>165</v>
      </c>
      <c r="U4495" t="s">
        <v>151</v>
      </c>
      <c r="V4495" t="s">
        <v>135</v>
      </c>
      <c r="W4495" t="s">
        <v>136</v>
      </c>
      <c r="X4495" t="s">
        <v>2061</v>
      </c>
      <c r="Y4495" s="94">
        <v>15000</v>
      </c>
      <c r="Z4495" s="94">
        <v>0</v>
      </c>
      <c r="AA4495" s="94">
        <v>0</v>
      </c>
      <c r="AB4495" s="94">
        <v>0</v>
      </c>
      <c r="AC4495">
        <f t="shared" si="140"/>
        <v>2000</v>
      </c>
      <c r="AD4495" t="str">
        <f t="shared" si="141"/>
        <v>310</v>
      </c>
    </row>
    <row r="4496" spans="1:30" hidden="1" x14ac:dyDescent="0.25">
      <c r="A4496" t="s">
        <v>2057</v>
      </c>
      <c r="B4496" t="s">
        <v>1315</v>
      </c>
      <c r="C4496" t="s">
        <v>470</v>
      </c>
      <c r="D4496" t="s">
        <v>214</v>
      </c>
      <c r="E4496" t="s">
        <v>122</v>
      </c>
      <c r="F4496" t="s">
        <v>159</v>
      </c>
      <c r="G4496" t="s">
        <v>160</v>
      </c>
      <c r="H4496" t="s">
        <v>304</v>
      </c>
      <c r="I4496" t="s">
        <v>124</v>
      </c>
      <c r="J4496" t="s">
        <v>125</v>
      </c>
      <c r="K4496" t="s">
        <v>2060</v>
      </c>
      <c r="N4496" t="s">
        <v>2059</v>
      </c>
      <c r="O4496" t="s">
        <v>1321</v>
      </c>
      <c r="P4496" t="s">
        <v>472</v>
      </c>
      <c r="Q4496" t="s">
        <v>215</v>
      </c>
      <c r="R4496" t="s">
        <v>131</v>
      </c>
      <c r="S4496" t="s">
        <v>164</v>
      </c>
      <c r="T4496" t="s">
        <v>165</v>
      </c>
      <c r="U4496" t="s">
        <v>134</v>
      </c>
      <c r="V4496" t="s">
        <v>135</v>
      </c>
      <c r="W4496" t="s">
        <v>136</v>
      </c>
      <c r="X4496" t="s">
        <v>2062</v>
      </c>
      <c r="AA4496" s="94">
        <v>54000</v>
      </c>
      <c r="AB4496" s="94">
        <v>54000</v>
      </c>
      <c r="AC4496">
        <f t="shared" si="140"/>
        <v>2000</v>
      </c>
      <c r="AD4496" t="str">
        <f t="shared" si="141"/>
        <v>310</v>
      </c>
    </row>
    <row r="4497" spans="1:30" hidden="1" x14ac:dyDescent="0.25">
      <c r="A4497" t="s">
        <v>2057</v>
      </c>
      <c r="B4497" t="s">
        <v>1315</v>
      </c>
      <c r="C4497" t="s">
        <v>470</v>
      </c>
      <c r="D4497" t="s">
        <v>230</v>
      </c>
      <c r="E4497" t="s">
        <v>122</v>
      </c>
      <c r="F4497" t="s">
        <v>159</v>
      </c>
      <c r="G4497" t="s">
        <v>160</v>
      </c>
      <c r="H4497" t="s">
        <v>143</v>
      </c>
      <c r="I4497" t="s">
        <v>124</v>
      </c>
      <c r="J4497" t="s">
        <v>125</v>
      </c>
      <c r="K4497" t="s">
        <v>2060</v>
      </c>
      <c r="N4497" t="s">
        <v>2059</v>
      </c>
      <c r="O4497" t="s">
        <v>1321</v>
      </c>
      <c r="P4497" t="s">
        <v>472</v>
      </c>
      <c r="Q4497" t="s">
        <v>231</v>
      </c>
      <c r="R4497" t="s">
        <v>131</v>
      </c>
      <c r="S4497" t="s">
        <v>164</v>
      </c>
      <c r="T4497" t="s">
        <v>165</v>
      </c>
      <c r="U4497" t="s">
        <v>151</v>
      </c>
      <c r="V4497" t="s">
        <v>135</v>
      </c>
      <c r="W4497" t="s">
        <v>136</v>
      </c>
      <c r="X4497" t="s">
        <v>2061</v>
      </c>
      <c r="Y4497" s="94">
        <v>5000</v>
      </c>
      <c r="Z4497" s="94">
        <v>0</v>
      </c>
      <c r="AA4497" s="94">
        <v>0</v>
      </c>
      <c r="AB4497" s="94">
        <v>0</v>
      </c>
      <c r="AC4497">
        <f t="shared" si="140"/>
        <v>2000</v>
      </c>
      <c r="AD4497" t="str">
        <f t="shared" si="141"/>
        <v>310</v>
      </c>
    </row>
    <row r="4498" spans="1:30" hidden="1" x14ac:dyDescent="0.25">
      <c r="A4498" t="s">
        <v>2057</v>
      </c>
      <c r="B4498" t="s">
        <v>1315</v>
      </c>
      <c r="C4498" t="s">
        <v>470</v>
      </c>
      <c r="D4498" t="s">
        <v>242</v>
      </c>
      <c r="E4498" t="s">
        <v>122</v>
      </c>
      <c r="F4498" t="s">
        <v>159</v>
      </c>
      <c r="G4498" t="s">
        <v>160</v>
      </c>
      <c r="H4498" t="s">
        <v>143</v>
      </c>
      <c r="I4498" t="s">
        <v>124</v>
      </c>
      <c r="J4498" t="s">
        <v>125</v>
      </c>
      <c r="K4498" t="s">
        <v>2060</v>
      </c>
      <c r="N4498" t="s">
        <v>2059</v>
      </c>
      <c r="O4498" t="s">
        <v>1321</v>
      </c>
      <c r="P4498" t="s">
        <v>472</v>
      </c>
      <c r="Q4498" t="s">
        <v>243</v>
      </c>
      <c r="R4498" t="s">
        <v>131</v>
      </c>
      <c r="S4498" t="s">
        <v>164</v>
      </c>
      <c r="T4498" t="s">
        <v>165</v>
      </c>
      <c r="U4498" t="s">
        <v>151</v>
      </c>
      <c r="V4498" t="s">
        <v>135</v>
      </c>
      <c r="W4498" t="s">
        <v>136</v>
      </c>
      <c r="X4498" t="s">
        <v>2061</v>
      </c>
      <c r="Y4498" s="94">
        <v>2000</v>
      </c>
      <c r="Z4498" s="94">
        <v>0</v>
      </c>
      <c r="AA4498" s="94">
        <v>0</v>
      </c>
      <c r="AB4498" s="94">
        <v>0</v>
      </c>
      <c r="AC4498">
        <f t="shared" si="140"/>
        <v>3000</v>
      </c>
      <c r="AD4498" t="str">
        <f t="shared" si="141"/>
        <v>310</v>
      </c>
    </row>
    <row r="4499" spans="1:30" hidden="1" x14ac:dyDescent="0.25">
      <c r="A4499" t="s">
        <v>2057</v>
      </c>
      <c r="B4499" t="s">
        <v>1315</v>
      </c>
      <c r="C4499" t="s">
        <v>470</v>
      </c>
      <c r="D4499" t="s">
        <v>343</v>
      </c>
      <c r="E4499" t="s">
        <v>122</v>
      </c>
      <c r="F4499" t="s">
        <v>159</v>
      </c>
      <c r="G4499" t="s">
        <v>160</v>
      </c>
      <c r="H4499" t="s">
        <v>143</v>
      </c>
      <c r="I4499" t="s">
        <v>124</v>
      </c>
      <c r="J4499" t="s">
        <v>125</v>
      </c>
      <c r="K4499" t="s">
        <v>2060</v>
      </c>
      <c r="N4499" t="s">
        <v>2059</v>
      </c>
      <c r="O4499" t="s">
        <v>1321</v>
      </c>
      <c r="P4499" t="s">
        <v>472</v>
      </c>
      <c r="Q4499" t="s">
        <v>307</v>
      </c>
      <c r="R4499" t="s">
        <v>131</v>
      </c>
      <c r="S4499" t="s">
        <v>164</v>
      </c>
      <c r="T4499" t="s">
        <v>165</v>
      </c>
      <c r="U4499" t="s">
        <v>151</v>
      </c>
      <c r="V4499" t="s">
        <v>135</v>
      </c>
      <c r="W4499" t="s">
        <v>136</v>
      </c>
      <c r="X4499" t="s">
        <v>2061</v>
      </c>
      <c r="Y4499" s="94">
        <v>100000</v>
      </c>
      <c r="Z4499" s="94">
        <v>220400</v>
      </c>
      <c r="AA4499" s="94">
        <v>227012</v>
      </c>
      <c r="AB4499" s="94">
        <v>227012</v>
      </c>
      <c r="AC4499">
        <f t="shared" si="140"/>
        <v>3000</v>
      </c>
      <c r="AD4499" t="str">
        <f t="shared" si="141"/>
        <v>310</v>
      </c>
    </row>
    <row r="4500" spans="1:30" hidden="1" x14ac:dyDescent="0.25">
      <c r="A4500" t="s">
        <v>2057</v>
      </c>
      <c r="B4500" t="s">
        <v>1315</v>
      </c>
      <c r="C4500" t="s">
        <v>470</v>
      </c>
      <c r="D4500" t="s">
        <v>344</v>
      </c>
      <c r="E4500" t="s">
        <v>122</v>
      </c>
      <c r="F4500" t="s">
        <v>159</v>
      </c>
      <c r="G4500" t="s">
        <v>160</v>
      </c>
      <c r="H4500" t="s">
        <v>143</v>
      </c>
      <c r="I4500" t="s">
        <v>124</v>
      </c>
      <c r="J4500" t="s">
        <v>125</v>
      </c>
      <c r="K4500" t="s">
        <v>2060</v>
      </c>
      <c r="N4500" t="s">
        <v>2059</v>
      </c>
      <c r="O4500" t="s">
        <v>1321</v>
      </c>
      <c r="P4500" t="s">
        <v>472</v>
      </c>
      <c r="Q4500" t="s">
        <v>345</v>
      </c>
      <c r="R4500" t="s">
        <v>131</v>
      </c>
      <c r="S4500" t="s">
        <v>164</v>
      </c>
      <c r="T4500" t="s">
        <v>165</v>
      </c>
      <c r="U4500" t="s">
        <v>151</v>
      </c>
      <c r="V4500" t="s">
        <v>135</v>
      </c>
      <c r="W4500" t="s">
        <v>136</v>
      </c>
      <c r="X4500" t="s">
        <v>2061</v>
      </c>
      <c r="Y4500" s="94">
        <v>100000</v>
      </c>
      <c r="Z4500" s="94">
        <v>0</v>
      </c>
      <c r="AA4500" s="94">
        <v>0</v>
      </c>
      <c r="AB4500" s="94">
        <v>0</v>
      </c>
      <c r="AC4500">
        <f t="shared" si="140"/>
        <v>3000</v>
      </c>
      <c r="AD4500" t="str">
        <f t="shared" si="141"/>
        <v>310</v>
      </c>
    </row>
    <row r="4501" spans="1:30" hidden="1" x14ac:dyDescent="0.25">
      <c r="A4501" t="s">
        <v>2057</v>
      </c>
      <c r="B4501" t="s">
        <v>1315</v>
      </c>
      <c r="C4501" t="s">
        <v>470</v>
      </c>
      <c r="D4501" t="s">
        <v>256</v>
      </c>
      <c r="E4501" t="s">
        <v>122</v>
      </c>
      <c r="F4501" t="s">
        <v>159</v>
      </c>
      <c r="G4501" t="s">
        <v>160</v>
      </c>
      <c r="H4501" t="s">
        <v>143</v>
      </c>
      <c r="I4501" t="s">
        <v>124</v>
      </c>
      <c r="J4501" t="s">
        <v>125</v>
      </c>
      <c r="K4501" t="s">
        <v>2060</v>
      </c>
      <c r="N4501" t="s">
        <v>2059</v>
      </c>
      <c r="O4501" t="s">
        <v>1321</v>
      </c>
      <c r="P4501" t="s">
        <v>472</v>
      </c>
      <c r="Q4501" t="s">
        <v>257</v>
      </c>
      <c r="R4501" t="s">
        <v>131</v>
      </c>
      <c r="S4501" t="s">
        <v>164</v>
      </c>
      <c r="T4501" t="s">
        <v>165</v>
      </c>
      <c r="U4501" t="s">
        <v>151</v>
      </c>
      <c r="V4501" t="s">
        <v>135</v>
      </c>
      <c r="W4501" t="s">
        <v>136</v>
      </c>
      <c r="X4501" t="s">
        <v>2061</v>
      </c>
      <c r="Y4501" s="94">
        <v>100000</v>
      </c>
      <c r="Z4501" s="94">
        <v>3850.5333333333333</v>
      </c>
      <c r="AA4501" s="94">
        <v>30000</v>
      </c>
      <c r="AB4501" s="94">
        <v>30000</v>
      </c>
      <c r="AC4501">
        <f t="shared" si="140"/>
        <v>3000</v>
      </c>
      <c r="AD4501" t="str">
        <f t="shared" si="141"/>
        <v>310</v>
      </c>
    </row>
    <row r="4502" spans="1:30" hidden="1" x14ac:dyDescent="0.25">
      <c r="A4502" t="s">
        <v>2057</v>
      </c>
      <c r="B4502" t="s">
        <v>1315</v>
      </c>
      <c r="C4502" t="s">
        <v>470</v>
      </c>
      <c r="D4502" t="s">
        <v>270</v>
      </c>
      <c r="E4502" t="s">
        <v>122</v>
      </c>
      <c r="F4502" t="s">
        <v>159</v>
      </c>
      <c r="G4502" t="s">
        <v>160</v>
      </c>
      <c r="H4502" t="s">
        <v>143</v>
      </c>
      <c r="I4502" t="s">
        <v>124</v>
      </c>
      <c r="J4502" t="s">
        <v>125</v>
      </c>
      <c r="K4502" t="s">
        <v>2060</v>
      </c>
      <c r="N4502" t="s">
        <v>2059</v>
      </c>
      <c r="O4502" t="s">
        <v>1321</v>
      </c>
      <c r="P4502" t="s">
        <v>472</v>
      </c>
      <c r="Q4502" t="s">
        <v>271</v>
      </c>
      <c r="R4502" t="s">
        <v>131</v>
      </c>
      <c r="S4502" t="s">
        <v>164</v>
      </c>
      <c r="T4502" t="s">
        <v>165</v>
      </c>
      <c r="U4502" t="s">
        <v>151</v>
      </c>
      <c r="V4502" t="s">
        <v>135</v>
      </c>
      <c r="W4502" t="s">
        <v>136</v>
      </c>
      <c r="X4502" t="s">
        <v>2061</v>
      </c>
      <c r="Y4502" s="94">
        <v>5000</v>
      </c>
      <c r="Z4502" s="94">
        <v>0</v>
      </c>
      <c r="AA4502" s="94">
        <v>0</v>
      </c>
      <c r="AB4502" s="94">
        <v>0</v>
      </c>
      <c r="AC4502">
        <f t="shared" si="140"/>
        <v>3000</v>
      </c>
      <c r="AD4502" t="str">
        <f t="shared" si="141"/>
        <v>310</v>
      </c>
    </row>
    <row r="4503" spans="1:30" hidden="1" x14ac:dyDescent="0.25">
      <c r="A4503" t="s">
        <v>2057</v>
      </c>
      <c r="B4503" t="s">
        <v>1315</v>
      </c>
      <c r="C4503" t="s">
        <v>470</v>
      </c>
      <c r="D4503" t="s">
        <v>172</v>
      </c>
      <c r="E4503" t="s">
        <v>122</v>
      </c>
      <c r="F4503" t="s">
        <v>159</v>
      </c>
      <c r="G4503" t="s">
        <v>160</v>
      </c>
      <c r="H4503" t="s">
        <v>143</v>
      </c>
      <c r="I4503" t="s">
        <v>124</v>
      </c>
      <c r="J4503" t="s">
        <v>125</v>
      </c>
      <c r="K4503" t="s">
        <v>2060</v>
      </c>
      <c r="N4503" t="s">
        <v>2059</v>
      </c>
      <c r="O4503" t="s">
        <v>1321</v>
      </c>
      <c r="P4503" t="s">
        <v>472</v>
      </c>
      <c r="Q4503" t="s">
        <v>173</v>
      </c>
      <c r="R4503" t="s">
        <v>131</v>
      </c>
      <c r="S4503" t="s">
        <v>164</v>
      </c>
      <c r="T4503" t="s">
        <v>165</v>
      </c>
      <c r="U4503" t="s">
        <v>151</v>
      </c>
      <c r="V4503" t="s">
        <v>135</v>
      </c>
      <c r="W4503" t="s">
        <v>136</v>
      </c>
      <c r="X4503" t="s">
        <v>2061</v>
      </c>
      <c r="Y4503" s="94">
        <v>132000</v>
      </c>
      <c r="Z4503" s="94">
        <v>69059.44</v>
      </c>
      <c r="AA4503" s="94">
        <v>87043.74</v>
      </c>
      <c r="AB4503" s="94">
        <v>87043.74</v>
      </c>
      <c r="AC4503">
        <f t="shared" si="140"/>
        <v>3000</v>
      </c>
      <c r="AD4503" t="str">
        <f t="shared" si="141"/>
        <v>310</v>
      </c>
    </row>
    <row r="4504" spans="1:30" hidden="1" x14ac:dyDescent="0.25">
      <c r="A4504" t="s">
        <v>2057</v>
      </c>
      <c r="B4504" t="s">
        <v>1315</v>
      </c>
      <c r="C4504" t="s">
        <v>470</v>
      </c>
      <c r="D4504" t="s">
        <v>174</v>
      </c>
      <c r="E4504" t="s">
        <v>122</v>
      </c>
      <c r="F4504" t="s">
        <v>159</v>
      </c>
      <c r="G4504" t="s">
        <v>160</v>
      </c>
      <c r="H4504" t="s">
        <v>143</v>
      </c>
      <c r="I4504" t="s">
        <v>124</v>
      </c>
      <c r="J4504" t="s">
        <v>125</v>
      </c>
      <c r="K4504" t="s">
        <v>2060</v>
      </c>
      <c r="N4504" t="s">
        <v>2059</v>
      </c>
      <c r="O4504" t="s">
        <v>1321</v>
      </c>
      <c r="P4504" t="s">
        <v>472</v>
      </c>
      <c r="Q4504" t="s">
        <v>175</v>
      </c>
      <c r="R4504" t="s">
        <v>131</v>
      </c>
      <c r="S4504" t="s">
        <v>164</v>
      </c>
      <c r="T4504" t="s">
        <v>165</v>
      </c>
      <c r="U4504" t="s">
        <v>151</v>
      </c>
      <c r="V4504" t="s">
        <v>135</v>
      </c>
      <c r="W4504" t="s">
        <v>136</v>
      </c>
      <c r="X4504" t="s">
        <v>2061</v>
      </c>
      <c r="Y4504" s="94">
        <v>50000</v>
      </c>
      <c r="Z4504" s="94">
        <v>8526.369999999999</v>
      </c>
      <c r="AA4504" s="94">
        <v>8782.14</v>
      </c>
      <c r="AB4504" s="94">
        <v>8782.14</v>
      </c>
      <c r="AC4504">
        <f t="shared" si="140"/>
        <v>3000</v>
      </c>
      <c r="AD4504" t="str">
        <f t="shared" si="141"/>
        <v>310</v>
      </c>
    </row>
    <row r="4505" spans="1:30" hidden="1" x14ac:dyDescent="0.25">
      <c r="A4505" t="s">
        <v>2057</v>
      </c>
      <c r="B4505" t="s">
        <v>1315</v>
      </c>
      <c r="C4505" t="s">
        <v>470</v>
      </c>
      <c r="D4505" t="s">
        <v>348</v>
      </c>
      <c r="E4505" t="s">
        <v>122</v>
      </c>
      <c r="F4505" t="s">
        <v>159</v>
      </c>
      <c r="G4505" t="s">
        <v>160</v>
      </c>
      <c r="H4505" t="s">
        <v>143</v>
      </c>
      <c r="I4505" t="s">
        <v>124</v>
      </c>
      <c r="J4505" t="s">
        <v>125</v>
      </c>
      <c r="K4505" t="s">
        <v>2060</v>
      </c>
      <c r="N4505" t="s">
        <v>2059</v>
      </c>
      <c r="O4505" t="s">
        <v>1321</v>
      </c>
      <c r="P4505" t="s">
        <v>472</v>
      </c>
      <c r="Q4505" t="s">
        <v>308</v>
      </c>
      <c r="R4505" t="s">
        <v>131</v>
      </c>
      <c r="S4505" t="s">
        <v>164</v>
      </c>
      <c r="T4505" t="s">
        <v>165</v>
      </c>
      <c r="U4505" t="s">
        <v>151</v>
      </c>
      <c r="V4505" t="s">
        <v>135</v>
      </c>
      <c r="W4505" t="s">
        <v>136</v>
      </c>
      <c r="X4505" t="s">
        <v>2061</v>
      </c>
      <c r="Y4505" s="94">
        <v>100000</v>
      </c>
      <c r="Z4505" s="94">
        <v>55222.026666666658</v>
      </c>
      <c r="AA4505" s="94">
        <v>56878.68</v>
      </c>
      <c r="AB4505" s="94">
        <v>56878.68</v>
      </c>
      <c r="AC4505">
        <f t="shared" si="140"/>
        <v>3000</v>
      </c>
      <c r="AD4505" t="str">
        <f t="shared" si="141"/>
        <v>310</v>
      </c>
    </row>
    <row r="4506" spans="1:30" hidden="1" x14ac:dyDescent="0.25">
      <c r="A4506" t="s">
        <v>2057</v>
      </c>
      <c r="B4506" t="s">
        <v>1315</v>
      </c>
      <c r="C4506" t="s">
        <v>470</v>
      </c>
      <c r="D4506" t="s">
        <v>349</v>
      </c>
      <c r="E4506" t="s">
        <v>122</v>
      </c>
      <c r="F4506" t="s">
        <v>159</v>
      </c>
      <c r="G4506" t="s">
        <v>160</v>
      </c>
      <c r="H4506" t="s">
        <v>143</v>
      </c>
      <c r="I4506" t="s">
        <v>124</v>
      </c>
      <c r="J4506" t="s">
        <v>125</v>
      </c>
      <c r="K4506" t="s">
        <v>2060</v>
      </c>
      <c r="N4506" t="s">
        <v>2059</v>
      </c>
      <c r="O4506" t="s">
        <v>1321</v>
      </c>
      <c r="P4506" t="s">
        <v>472</v>
      </c>
      <c r="Q4506" t="s">
        <v>350</v>
      </c>
      <c r="R4506" t="s">
        <v>131</v>
      </c>
      <c r="S4506" t="s">
        <v>164</v>
      </c>
      <c r="T4506" t="s">
        <v>165</v>
      </c>
      <c r="U4506" t="s">
        <v>151</v>
      </c>
      <c r="V4506" t="s">
        <v>135</v>
      </c>
      <c r="W4506" t="s">
        <v>136</v>
      </c>
      <c r="X4506" t="s">
        <v>2061</v>
      </c>
      <c r="Y4506" s="94">
        <v>30000</v>
      </c>
      <c r="Z4506" s="94">
        <v>0</v>
      </c>
      <c r="AA4506" s="94">
        <v>0</v>
      </c>
      <c r="AB4506" s="94">
        <v>0</v>
      </c>
      <c r="AC4506">
        <f t="shared" si="140"/>
        <v>3000</v>
      </c>
      <c r="AD4506" t="str">
        <f t="shared" si="141"/>
        <v>310</v>
      </c>
    </row>
    <row r="4507" spans="1:30" hidden="1" x14ac:dyDescent="0.25">
      <c r="A4507" t="s">
        <v>2057</v>
      </c>
      <c r="B4507" t="s">
        <v>1315</v>
      </c>
      <c r="C4507" t="s">
        <v>470</v>
      </c>
      <c r="D4507" t="s">
        <v>282</v>
      </c>
      <c r="E4507" t="s">
        <v>122</v>
      </c>
      <c r="F4507" t="s">
        <v>159</v>
      </c>
      <c r="G4507" t="s">
        <v>160</v>
      </c>
      <c r="H4507" t="s">
        <v>143</v>
      </c>
      <c r="I4507" t="s">
        <v>124</v>
      </c>
      <c r="J4507" t="s">
        <v>125</v>
      </c>
      <c r="K4507" t="s">
        <v>2060</v>
      </c>
      <c r="N4507" t="s">
        <v>2059</v>
      </c>
      <c r="O4507" t="s">
        <v>1321</v>
      </c>
      <c r="P4507" t="s">
        <v>472</v>
      </c>
      <c r="Q4507" t="s">
        <v>283</v>
      </c>
      <c r="R4507" t="s">
        <v>131</v>
      </c>
      <c r="S4507" t="s">
        <v>164</v>
      </c>
      <c r="T4507" t="s">
        <v>165</v>
      </c>
      <c r="U4507" t="s">
        <v>151</v>
      </c>
      <c r="V4507" t="s">
        <v>135</v>
      </c>
      <c r="W4507" t="s">
        <v>136</v>
      </c>
      <c r="X4507" t="s">
        <v>2061</v>
      </c>
      <c r="Y4507" s="94">
        <v>25000</v>
      </c>
      <c r="Z4507" s="94">
        <v>1163.5733333333333</v>
      </c>
      <c r="AA4507" s="94">
        <v>1198.4100000000001</v>
      </c>
      <c r="AB4507" s="94">
        <v>1198.4100000000001</v>
      </c>
      <c r="AC4507">
        <f t="shared" si="140"/>
        <v>3000</v>
      </c>
      <c r="AD4507" t="str">
        <f t="shared" si="141"/>
        <v>310</v>
      </c>
    </row>
    <row r="4508" spans="1:30" hidden="1" x14ac:dyDescent="0.25">
      <c r="A4508" s="97" t="s">
        <v>2063</v>
      </c>
      <c r="B4508" s="97" t="s">
        <v>1315</v>
      </c>
      <c r="C4508" s="97" t="s">
        <v>990</v>
      </c>
      <c r="D4508" s="97" t="s">
        <v>141</v>
      </c>
      <c r="E4508" s="97" t="s">
        <v>122</v>
      </c>
      <c r="F4508" s="98">
        <v>15</v>
      </c>
      <c r="G4508" s="98" t="s">
        <v>142</v>
      </c>
      <c r="H4508" s="97" t="s">
        <v>143</v>
      </c>
      <c r="I4508" s="97" t="s">
        <v>124</v>
      </c>
      <c r="J4508" s="97" t="s">
        <v>125</v>
      </c>
      <c r="K4508" s="97" t="s">
        <v>2064</v>
      </c>
      <c r="L4508" s="97"/>
      <c r="M4508" s="97"/>
      <c r="N4508" s="97" t="s">
        <v>2065</v>
      </c>
      <c r="O4508" s="97" t="s">
        <v>1321</v>
      </c>
      <c r="P4508" s="97" t="s">
        <v>993</v>
      </c>
      <c r="Q4508" s="97" t="s">
        <v>148</v>
      </c>
      <c r="R4508" s="97" t="s">
        <v>131</v>
      </c>
      <c r="S4508" s="97" t="s">
        <v>149</v>
      </c>
      <c r="T4508" s="97" t="s">
        <v>150</v>
      </c>
      <c r="U4508" s="97" t="s">
        <v>151</v>
      </c>
      <c r="V4508" s="97" t="s">
        <v>135</v>
      </c>
      <c r="W4508" s="97" t="s">
        <v>136</v>
      </c>
      <c r="X4508" s="97"/>
      <c r="Y4508" s="99"/>
      <c r="Z4508" s="99"/>
      <c r="AA4508" s="99">
        <v>2418324</v>
      </c>
      <c r="AB4508" s="99">
        <v>2418324</v>
      </c>
      <c r="AC4508">
        <f t="shared" si="140"/>
        <v>1000</v>
      </c>
      <c r="AD4508" t="str">
        <f t="shared" si="141"/>
        <v>310</v>
      </c>
    </row>
    <row r="4509" spans="1:30" hidden="1" x14ac:dyDescent="0.25">
      <c r="A4509" s="97" t="s">
        <v>2063</v>
      </c>
      <c r="B4509" s="97" t="s">
        <v>1315</v>
      </c>
      <c r="C4509" s="97" t="s">
        <v>990</v>
      </c>
      <c r="D4509" s="97">
        <v>13201</v>
      </c>
      <c r="E4509" s="97" t="s">
        <v>122</v>
      </c>
      <c r="F4509" s="98">
        <v>15</v>
      </c>
      <c r="G4509" s="98" t="s">
        <v>142</v>
      </c>
      <c r="H4509" s="97">
        <v>19</v>
      </c>
      <c r="I4509" s="97" t="s">
        <v>124</v>
      </c>
      <c r="J4509" s="97" t="s">
        <v>125</v>
      </c>
      <c r="K4509" s="97" t="s">
        <v>2064</v>
      </c>
      <c r="L4509" s="97"/>
      <c r="M4509" s="97"/>
      <c r="N4509" s="97" t="s">
        <v>2065</v>
      </c>
      <c r="O4509" s="97" t="s">
        <v>1321</v>
      </c>
      <c r="P4509" s="97" t="s">
        <v>993</v>
      </c>
      <c r="Q4509" s="97" t="s">
        <v>152</v>
      </c>
      <c r="R4509" s="97" t="s">
        <v>131</v>
      </c>
      <c r="S4509" s="97" t="s">
        <v>149</v>
      </c>
      <c r="T4509" s="97" t="s">
        <v>150</v>
      </c>
      <c r="U4509" s="97" t="s">
        <v>134</v>
      </c>
      <c r="V4509" s="97" t="s">
        <v>135</v>
      </c>
      <c r="W4509" s="97" t="s">
        <v>136</v>
      </c>
      <c r="X4509" s="97"/>
      <c r="Y4509" s="99"/>
      <c r="Z4509" s="99"/>
      <c r="AA4509" s="99">
        <v>100763.5</v>
      </c>
      <c r="AB4509" s="99">
        <v>100763.5</v>
      </c>
      <c r="AC4509">
        <f t="shared" si="140"/>
        <v>1000</v>
      </c>
      <c r="AD4509" t="str">
        <f t="shared" si="141"/>
        <v>310</v>
      </c>
    </row>
    <row r="4510" spans="1:30" hidden="1" x14ac:dyDescent="0.25">
      <c r="A4510" s="97" t="s">
        <v>2063</v>
      </c>
      <c r="B4510" s="97" t="s">
        <v>1315</v>
      </c>
      <c r="C4510" s="97" t="s">
        <v>990</v>
      </c>
      <c r="D4510" s="97">
        <v>13203</v>
      </c>
      <c r="E4510" s="97" t="s">
        <v>122</v>
      </c>
      <c r="F4510" s="98">
        <v>15</v>
      </c>
      <c r="G4510" s="98" t="s">
        <v>142</v>
      </c>
      <c r="H4510" s="97">
        <v>19</v>
      </c>
      <c r="I4510" s="97" t="s">
        <v>124</v>
      </c>
      <c r="J4510" s="97" t="s">
        <v>125</v>
      </c>
      <c r="K4510" s="97" t="s">
        <v>2064</v>
      </c>
      <c r="L4510" s="97"/>
      <c r="M4510" s="97"/>
      <c r="N4510" s="97" t="s">
        <v>2065</v>
      </c>
      <c r="O4510" s="97" t="s">
        <v>1321</v>
      </c>
      <c r="P4510" s="97" t="s">
        <v>993</v>
      </c>
      <c r="Q4510" s="97" t="s">
        <v>153</v>
      </c>
      <c r="R4510" s="97" t="s">
        <v>131</v>
      </c>
      <c r="S4510" s="97" t="s">
        <v>149</v>
      </c>
      <c r="T4510" s="97" t="s">
        <v>150</v>
      </c>
      <c r="U4510" s="97" t="s">
        <v>134</v>
      </c>
      <c r="V4510" s="97" t="s">
        <v>135</v>
      </c>
      <c r="W4510" s="97" t="s">
        <v>136</v>
      </c>
      <c r="X4510" s="97"/>
      <c r="Y4510" s="99"/>
      <c r="Z4510" s="99"/>
      <c r="AA4510" s="99">
        <v>403054</v>
      </c>
      <c r="AB4510" s="99">
        <v>403054</v>
      </c>
      <c r="AC4510">
        <f t="shared" si="140"/>
        <v>1000</v>
      </c>
      <c r="AD4510" t="str">
        <f t="shared" si="141"/>
        <v>310</v>
      </c>
    </row>
    <row r="4511" spans="1:30" hidden="1" x14ac:dyDescent="0.25">
      <c r="A4511" s="97" t="s">
        <v>2063</v>
      </c>
      <c r="B4511" s="97" t="s">
        <v>1315</v>
      </c>
      <c r="C4511" s="97" t="s">
        <v>990</v>
      </c>
      <c r="D4511" s="97">
        <v>14101</v>
      </c>
      <c r="E4511" s="97" t="s">
        <v>122</v>
      </c>
      <c r="F4511" s="98">
        <v>15</v>
      </c>
      <c r="G4511" s="98" t="s">
        <v>142</v>
      </c>
      <c r="H4511" s="97">
        <v>19</v>
      </c>
      <c r="I4511" s="97" t="s">
        <v>124</v>
      </c>
      <c r="J4511" s="97" t="s">
        <v>125</v>
      </c>
      <c r="K4511" s="97" t="s">
        <v>2064</v>
      </c>
      <c r="L4511" s="97"/>
      <c r="M4511" s="97"/>
      <c r="N4511" s="97" t="s">
        <v>2065</v>
      </c>
      <c r="O4511" s="97" t="s">
        <v>1321</v>
      </c>
      <c r="P4511" s="97" t="s">
        <v>993</v>
      </c>
      <c r="Q4511" s="97" t="s">
        <v>154</v>
      </c>
      <c r="R4511" s="97" t="s">
        <v>131</v>
      </c>
      <c r="S4511" s="97" t="s">
        <v>149</v>
      </c>
      <c r="T4511" s="97" t="s">
        <v>150</v>
      </c>
      <c r="U4511" s="97" t="s">
        <v>134</v>
      </c>
      <c r="V4511" s="97" t="s">
        <v>135</v>
      </c>
      <c r="W4511" s="97" t="s">
        <v>136</v>
      </c>
      <c r="X4511" s="97"/>
      <c r="Y4511" s="99"/>
      <c r="Z4511" s="99"/>
      <c r="AA4511" s="99">
        <v>133007.82</v>
      </c>
      <c r="AB4511" s="99">
        <v>133007.82</v>
      </c>
      <c r="AC4511">
        <f t="shared" si="140"/>
        <v>1000</v>
      </c>
      <c r="AD4511" t="str">
        <f t="shared" si="141"/>
        <v>310</v>
      </c>
    </row>
    <row r="4512" spans="1:30" hidden="1" x14ac:dyDescent="0.25">
      <c r="A4512" s="97" t="s">
        <v>2063</v>
      </c>
      <c r="B4512" s="97" t="s">
        <v>1315</v>
      </c>
      <c r="C4512" s="97" t="s">
        <v>990</v>
      </c>
      <c r="D4512" s="97">
        <v>14103</v>
      </c>
      <c r="E4512" s="97" t="s">
        <v>122</v>
      </c>
      <c r="F4512" s="98">
        <v>15</v>
      </c>
      <c r="G4512" s="98" t="s">
        <v>142</v>
      </c>
      <c r="H4512" s="97">
        <v>19</v>
      </c>
      <c r="I4512" s="97" t="s">
        <v>124</v>
      </c>
      <c r="J4512" s="97" t="s">
        <v>125</v>
      </c>
      <c r="K4512" s="97" t="s">
        <v>2064</v>
      </c>
      <c r="L4512" s="97"/>
      <c r="M4512" s="97"/>
      <c r="N4512" s="97" t="s">
        <v>2065</v>
      </c>
      <c r="O4512" s="97" t="s">
        <v>1321</v>
      </c>
      <c r="P4512" s="97" t="s">
        <v>993</v>
      </c>
      <c r="Q4512" s="97" t="s">
        <v>155</v>
      </c>
      <c r="R4512" s="97" t="s">
        <v>131</v>
      </c>
      <c r="S4512" s="97" t="s">
        <v>149</v>
      </c>
      <c r="T4512" s="97" t="s">
        <v>150</v>
      </c>
      <c r="U4512" s="97" t="s">
        <v>134</v>
      </c>
      <c r="V4512" s="97" t="s">
        <v>135</v>
      </c>
      <c r="W4512" s="97" t="s">
        <v>136</v>
      </c>
      <c r="X4512" s="97"/>
      <c r="Y4512" s="99"/>
      <c r="Z4512" s="99"/>
      <c r="AA4512" s="99">
        <v>54412.29</v>
      </c>
      <c r="AB4512" s="99">
        <v>54412.29</v>
      </c>
      <c r="AC4512">
        <f t="shared" si="140"/>
        <v>1000</v>
      </c>
      <c r="AD4512" t="str">
        <f t="shared" si="141"/>
        <v>310</v>
      </c>
    </row>
    <row r="4513" spans="1:30" hidden="1" x14ac:dyDescent="0.25">
      <c r="A4513" s="97" t="s">
        <v>2063</v>
      </c>
      <c r="B4513" s="97" t="s">
        <v>1315</v>
      </c>
      <c r="C4513" s="97" t="s">
        <v>990</v>
      </c>
      <c r="D4513" s="97">
        <v>14201</v>
      </c>
      <c r="E4513" s="97" t="s">
        <v>122</v>
      </c>
      <c r="F4513" s="98">
        <v>15</v>
      </c>
      <c r="G4513" s="98" t="s">
        <v>142</v>
      </c>
      <c r="H4513" s="97">
        <v>19</v>
      </c>
      <c r="I4513" s="97" t="s">
        <v>124</v>
      </c>
      <c r="J4513" s="97" t="s">
        <v>125</v>
      </c>
      <c r="K4513" s="97" t="s">
        <v>2064</v>
      </c>
      <c r="L4513" s="97"/>
      <c r="M4513" s="97"/>
      <c r="N4513" s="97" t="s">
        <v>2065</v>
      </c>
      <c r="O4513" s="97" t="s">
        <v>1321</v>
      </c>
      <c r="P4513" s="97" t="s">
        <v>993</v>
      </c>
      <c r="Q4513" s="97" t="s">
        <v>156</v>
      </c>
      <c r="R4513" s="97" t="s">
        <v>131</v>
      </c>
      <c r="S4513" s="97" t="s">
        <v>149</v>
      </c>
      <c r="T4513" s="97" t="s">
        <v>150</v>
      </c>
      <c r="U4513" s="97" t="s">
        <v>134</v>
      </c>
      <c r="V4513" s="97" t="s">
        <v>135</v>
      </c>
      <c r="W4513" s="97" t="s">
        <v>136</v>
      </c>
      <c r="X4513" s="97"/>
      <c r="Y4513" s="99"/>
      <c r="Z4513" s="99"/>
      <c r="AA4513" s="99">
        <v>120916.20000000001</v>
      </c>
      <c r="AB4513" s="99">
        <v>120916.2</v>
      </c>
      <c r="AC4513">
        <f t="shared" si="140"/>
        <v>1000</v>
      </c>
      <c r="AD4513" t="str">
        <f t="shared" si="141"/>
        <v>310</v>
      </c>
    </row>
    <row r="4514" spans="1:30" hidden="1" x14ac:dyDescent="0.25">
      <c r="A4514" s="97" t="s">
        <v>2063</v>
      </c>
      <c r="B4514" s="97" t="s">
        <v>1315</v>
      </c>
      <c r="C4514" s="97" t="s">
        <v>990</v>
      </c>
      <c r="D4514" s="97">
        <v>14301</v>
      </c>
      <c r="E4514" s="97" t="s">
        <v>122</v>
      </c>
      <c r="F4514" s="98">
        <v>15</v>
      </c>
      <c r="G4514" s="98" t="s">
        <v>142</v>
      </c>
      <c r="H4514" s="97">
        <v>19</v>
      </c>
      <c r="I4514" s="97" t="s">
        <v>124</v>
      </c>
      <c r="J4514" s="97" t="s">
        <v>125</v>
      </c>
      <c r="K4514" s="97" t="s">
        <v>2064</v>
      </c>
      <c r="L4514" s="97"/>
      <c r="M4514" s="97"/>
      <c r="N4514" s="97" t="s">
        <v>2065</v>
      </c>
      <c r="O4514" s="97" t="s">
        <v>1321</v>
      </c>
      <c r="P4514" s="97" t="s">
        <v>993</v>
      </c>
      <c r="Q4514" s="97" t="s">
        <v>178</v>
      </c>
      <c r="R4514" s="97" t="s">
        <v>131</v>
      </c>
      <c r="S4514" s="97" t="s">
        <v>149</v>
      </c>
      <c r="T4514" s="97" t="s">
        <v>150</v>
      </c>
      <c r="U4514" s="97" t="s">
        <v>134</v>
      </c>
      <c r="V4514" s="97" t="s">
        <v>135</v>
      </c>
      <c r="W4514" s="97" t="s">
        <v>136</v>
      </c>
      <c r="X4514" s="97"/>
      <c r="Y4514" s="99"/>
      <c r="Z4514" s="99"/>
      <c r="AA4514" s="99">
        <v>145099.44</v>
      </c>
      <c r="AB4514" s="99">
        <v>145099.44</v>
      </c>
      <c r="AC4514">
        <f t="shared" si="140"/>
        <v>1000</v>
      </c>
      <c r="AD4514" t="str">
        <f t="shared" si="141"/>
        <v>310</v>
      </c>
    </row>
    <row r="4515" spans="1:30" hidden="1" x14ac:dyDescent="0.25">
      <c r="A4515" t="s">
        <v>2063</v>
      </c>
      <c r="B4515" t="s">
        <v>1315</v>
      </c>
      <c r="C4515" t="s">
        <v>990</v>
      </c>
      <c r="D4515" t="s">
        <v>186</v>
      </c>
      <c r="E4515" t="s">
        <v>122</v>
      </c>
      <c r="F4515" t="s">
        <v>159</v>
      </c>
      <c r="G4515" t="s">
        <v>160</v>
      </c>
      <c r="H4515" t="s">
        <v>143</v>
      </c>
      <c r="I4515" t="s">
        <v>124</v>
      </c>
      <c r="J4515" t="s">
        <v>125</v>
      </c>
      <c r="K4515" t="s">
        <v>2064</v>
      </c>
      <c r="N4515" t="s">
        <v>2065</v>
      </c>
      <c r="O4515" t="s">
        <v>1321</v>
      </c>
      <c r="P4515" t="s">
        <v>993</v>
      </c>
      <c r="Q4515" t="s">
        <v>188</v>
      </c>
      <c r="R4515" t="s">
        <v>131</v>
      </c>
      <c r="S4515" t="s">
        <v>164</v>
      </c>
      <c r="T4515" t="s">
        <v>165</v>
      </c>
      <c r="U4515" t="s">
        <v>151</v>
      </c>
      <c r="V4515" t="s">
        <v>135</v>
      </c>
      <c r="W4515" t="s">
        <v>136</v>
      </c>
      <c r="X4515" t="s">
        <v>2066</v>
      </c>
      <c r="Y4515" s="94">
        <v>12000</v>
      </c>
      <c r="Z4515" s="94">
        <v>7371.2000000000007</v>
      </c>
      <c r="AA4515" s="94">
        <v>4000</v>
      </c>
      <c r="AB4515" s="94">
        <v>4000</v>
      </c>
      <c r="AC4515">
        <f t="shared" si="140"/>
        <v>2000</v>
      </c>
      <c r="AD4515" t="str">
        <f t="shared" si="141"/>
        <v>310</v>
      </c>
    </row>
    <row r="4516" spans="1:30" hidden="1" x14ac:dyDescent="0.25">
      <c r="A4516" t="s">
        <v>2063</v>
      </c>
      <c r="B4516" t="s">
        <v>1315</v>
      </c>
      <c r="C4516" t="s">
        <v>990</v>
      </c>
      <c r="D4516" t="s">
        <v>192</v>
      </c>
      <c r="E4516" t="s">
        <v>122</v>
      </c>
      <c r="F4516" t="s">
        <v>159</v>
      </c>
      <c r="G4516" t="s">
        <v>160</v>
      </c>
      <c r="H4516" t="s">
        <v>143</v>
      </c>
      <c r="I4516" t="s">
        <v>124</v>
      </c>
      <c r="J4516" t="s">
        <v>125</v>
      </c>
      <c r="K4516" t="s">
        <v>2064</v>
      </c>
      <c r="N4516" t="s">
        <v>2065</v>
      </c>
      <c r="O4516" t="s">
        <v>1321</v>
      </c>
      <c r="P4516" t="s">
        <v>993</v>
      </c>
      <c r="Q4516" t="s">
        <v>193</v>
      </c>
      <c r="R4516" t="s">
        <v>131</v>
      </c>
      <c r="S4516" t="s">
        <v>164</v>
      </c>
      <c r="T4516" t="s">
        <v>165</v>
      </c>
      <c r="U4516" t="s">
        <v>151</v>
      </c>
      <c r="V4516" t="s">
        <v>135</v>
      </c>
      <c r="W4516" t="s">
        <v>136</v>
      </c>
      <c r="X4516" t="s">
        <v>2066</v>
      </c>
      <c r="Y4516" s="94">
        <v>15000</v>
      </c>
      <c r="Z4516" s="94">
        <v>7755.0000000000009</v>
      </c>
      <c r="AA4516" s="94">
        <v>6000</v>
      </c>
      <c r="AB4516" s="94">
        <v>6000</v>
      </c>
      <c r="AC4516">
        <f t="shared" si="140"/>
        <v>2000</v>
      </c>
      <c r="AD4516" t="str">
        <f t="shared" si="141"/>
        <v>310</v>
      </c>
    </row>
    <row r="4517" spans="1:30" hidden="1" x14ac:dyDescent="0.25">
      <c r="A4517" t="s">
        <v>2063</v>
      </c>
      <c r="B4517" t="s">
        <v>1315</v>
      </c>
      <c r="C4517" t="s">
        <v>990</v>
      </c>
      <c r="D4517" t="s">
        <v>198</v>
      </c>
      <c r="E4517" t="s">
        <v>122</v>
      </c>
      <c r="F4517" t="s">
        <v>159</v>
      </c>
      <c r="G4517" t="s">
        <v>160</v>
      </c>
      <c r="H4517" t="s">
        <v>143</v>
      </c>
      <c r="I4517" t="s">
        <v>124</v>
      </c>
      <c r="J4517" t="s">
        <v>125</v>
      </c>
      <c r="K4517" t="s">
        <v>2064</v>
      </c>
      <c r="N4517" t="s">
        <v>2065</v>
      </c>
      <c r="O4517" t="s">
        <v>1321</v>
      </c>
      <c r="P4517" t="s">
        <v>993</v>
      </c>
      <c r="Q4517" t="s">
        <v>199</v>
      </c>
      <c r="R4517" t="s">
        <v>131</v>
      </c>
      <c r="S4517" t="s">
        <v>164</v>
      </c>
      <c r="T4517" t="s">
        <v>165</v>
      </c>
      <c r="U4517" t="s">
        <v>151</v>
      </c>
      <c r="V4517" t="s">
        <v>135</v>
      </c>
      <c r="W4517" t="s">
        <v>136</v>
      </c>
      <c r="X4517" t="s">
        <v>2066</v>
      </c>
      <c r="Y4517" s="94">
        <v>5000</v>
      </c>
      <c r="Z4517" s="94">
        <v>0</v>
      </c>
      <c r="AA4517" s="94">
        <v>0</v>
      </c>
      <c r="AB4517" s="94">
        <v>0</v>
      </c>
      <c r="AC4517">
        <f t="shared" si="140"/>
        <v>2000</v>
      </c>
      <c r="AD4517" t="str">
        <f t="shared" si="141"/>
        <v>310</v>
      </c>
    </row>
    <row r="4518" spans="1:30" hidden="1" x14ac:dyDescent="0.25">
      <c r="A4518" t="s">
        <v>2063</v>
      </c>
      <c r="B4518" t="s">
        <v>1315</v>
      </c>
      <c r="C4518" t="s">
        <v>990</v>
      </c>
      <c r="D4518" t="s">
        <v>200</v>
      </c>
      <c r="E4518" t="s">
        <v>122</v>
      </c>
      <c r="F4518" t="s">
        <v>159</v>
      </c>
      <c r="G4518" t="s">
        <v>160</v>
      </c>
      <c r="H4518" t="s">
        <v>143</v>
      </c>
      <c r="I4518" t="s">
        <v>124</v>
      </c>
      <c r="J4518" t="s">
        <v>125</v>
      </c>
      <c r="K4518" t="s">
        <v>2064</v>
      </c>
      <c r="N4518" t="s">
        <v>2065</v>
      </c>
      <c r="O4518" t="s">
        <v>1321</v>
      </c>
      <c r="P4518" t="s">
        <v>993</v>
      </c>
      <c r="Q4518" t="s">
        <v>201</v>
      </c>
      <c r="R4518" t="s">
        <v>131</v>
      </c>
      <c r="S4518" t="s">
        <v>164</v>
      </c>
      <c r="T4518" t="s">
        <v>165</v>
      </c>
      <c r="U4518" t="s">
        <v>151</v>
      </c>
      <c r="V4518" t="s">
        <v>135</v>
      </c>
      <c r="W4518" t="s">
        <v>136</v>
      </c>
      <c r="X4518" t="s">
        <v>2066</v>
      </c>
      <c r="Y4518" s="94">
        <v>5000</v>
      </c>
      <c r="Z4518" s="94">
        <v>3701.4999999999995</v>
      </c>
      <c r="AA4518" s="94">
        <v>10165</v>
      </c>
      <c r="AB4518" s="94">
        <v>10165</v>
      </c>
      <c r="AC4518">
        <f t="shared" si="140"/>
        <v>2000</v>
      </c>
      <c r="AD4518" t="str">
        <f t="shared" si="141"/>
        <v>310</v>
      </c>
    </row>
    <row r="4519" spans="1:30" hidden="1" x14ac:dyDescent="0.25">
      <c r="A4519" t="s">
        <v>2063</v>
      </c>
      <c r="B4519" t="s">
        <v>1315</v>
      </c>
      <c r="C4519" t="s">
        <v>990</v>
      </c>
      <c r="D4519" t="s">
        <v>214</v>
      </c>
      <c r="E4519" t="s">
        <v>122</v>
      </c>
      <c r="F4519" t="s">
        <v>159</v>
      </c>
      <c r="G4519" t="s">
        <v>160</v>
      </c>
      <c r="H4519" t="s">
        <v>304</v>
      </c>
      <c r="I4519" t="s">
        <v>124</v>
      </c>
      <c r="J4519" t="s">
        <v>125</v>
      </c>
      <c r="K4519" t="s">
        <v>2064</v>
      </c>
      <c r="N4519" t="s">
        <v>2065</v>
      </c>
      <c r="O4519" t="s">
        <v>1321</v>
      </c>
      <c r="P4519" t="s">
        <v>993</v>
      </c>
      <c r="Q4519" t="s">
        <v>215</v>
      </c>
      <c r="R4519" t="s">
        <v>131</v>
      </c>
      <c r="S4519" t="s">
        <v>164</v>
      </c>
      <c r="T4519" t="s">
        <v>165</v>
      </c>
      <c r="U4519" t="s">
        <v>134</v>
      </c>
      <c r="V4519" t="s">
        <v>135</v>
      </c>
      <c r="W4519" t="s">
        <v>136</v>
      </c>
      <c r="X4519" t="s">
        <v>2067</v>
      </c>
      <c r="AA4519" s="94">
        <v>24000</v>
      </c>
      <c r="AB4519" s="94">
        <v>24000</v>
      </c>
      <c r="AC4519">
        <f t="shared" si="140"/>
        <v>2000</v>
      </c>
      <c r="AD4519" t="str">
        <f t="shared" si="141"/>
        <v>310</v>
      </c>
    </row>
    <row r="4520" spans="1:30" hidden="1" x14ac:dyDescent="0.25">
      <c r="A4520" t="s">
        <v>2063</v>
      </c>
      <c r="B4520" t="s">
        <v>1315</v>
      </c>
      <c r="C4520" t="s">
        <v>990</v>
      </c>
      <c r="D4520" t="s">
        <v>726</v>
      </c>
      <c r="E4520" t="s">
        <v>122</v>
      </c>
      <c r="F4520" t="s">
        <v>159</v>
      </c>
      <c r="G4520" t="s">
        <v>160</v>
      </c>
      <c r="H4520" t="s">
        <v>143</v>
      </c>
      <c r="I4520" t="s">
        <v>124</v>
      </c>
      <c r="J4520" t="s">
        <v>125</v>
      </c>
      <c r="K4520" t="s">
        <v>2064</v>
      </c>
      <c r="N4520" t="s">
        <v>2065</v>
      </c>
      <c r="O4520" t="s">
        <v>1321</v>
      </c>
      <c r="P4520" t="s">
        <v>993</v>
      </c>
      <c r="Q4520" t="s">
        <v>727</v>
      </c>
      <c r="R4520" t="s">
        <v>131</v>
      </c>
      <c r="S4520" t="s">
        <v>164</v>
      </c>
      <c r="T4520" t="s">
        <v>165</v>
      </c>
      <c r="U4520" t="s">
        <v>151</v>
      </c>
      <c r="V4520" t="s">
        <v>135</v>
      </c>
      <c r="W4520" t="s">
        <v>136</v>
      </c>
      <c r="X4520" t="s">
        <v>2066</v>
      </c>
      <c r="Y4520" s="94">
        <v>1788000</v>
      </c>
      <c r="Z4520" s="94">
        <v>1072533.3333333333</v>
      </c>
      <c r="AA4520" s="94">
        <v>1560000</v>
      </c>
      <c r="AB4520" s="94">
        <v>1560000</v>
      </c>
      <c r="AC4520">
        <f t="shared" si="140"/>
        <v>3000</v>
      </c>
      <c r="AD4520" t="str">
        <f t="shared" si="141"/>
        <v>310</v>
      </c>
    </row>
    <row r="4521" spans="1:30" hidden="1" x14ac:dyDescent="0.25">
      <c r="A4521" t="s">
        <v>2063</v>
      </c>
      <c r="B4521" t="s">
        <v>1315</v>
      </c>
      <c r="C4521" t="s">
        <v>990</v>
      </c>
      <c r="D4521" t="s">
        <v>272</v>
      </c>
      <c r="E4521" t="s">
        <v>122</v>
      </c>
      <c r="F4521" t="s">
        <v>159</v>
      </c>
      <c r="G4521" t="s">
        <v>160</v>
      </c>
      <c r="H4521" t="s">
        <v>143</v>
      </c>
      <c r="I4521" t="s">
        <v>124</v>
      </c>
      <c r="J4521" t="s">
        <v>125</v>
      </c>
      <c r="K4521" t="s">
        <v>2064</v>
      </c>
      <c r="N4521" t="s">
        <v>2065</v>
      </c>
      <c r="O4521" t="s">
        <v>1321</v>
      </c>
      <c r="P4521" t="s">
        <v>993</v>
      </c>
      <c r="Q4521" t="s">
        <v>273</v>
      </c>
      <c r="R4521" t="s">
        <v>131</v>
      </c>
      <c r="S4521" t="s">
        <v>164</v>
      </c>
      <c r="T4521" t="s">
        <v>165</v>
      </c>
      <c r="U4521" t="s">
        <v>151</v>
      </c>
      <c r="V4521" t="s">
        <v>135</v>
      </c>
      <c r="W4521" t="s">
        <v>136</v>
      </c>
      <c r="X4521" t="s">
        <v>2066</v>
      </c>
      <c r="Y4521" s="94">
        <v>22000</v>
      </c>
      <c r="Z4521" s="94">
        <v>1032.4000000000001</v>
      </c>
      <c r="AA4521" s="94">
        <v>1000</v>
      </c>
      <c r="AB4521" s="94">
        <v>1000</v>
      </c>
      <c r="AC4521">
        <f t="shared" si="140"/>
        <v>3000</v>
      </c>
      <c r="AD4521" t="str">
        <f t="shared" si="141"/>
        <v>310</v>
      </c>
    </row>
    <row r="4522" spans="1:30" hidden="1" x14ac:dyDescent="0.25">
      <c r="A4522" t="s">
        <v>2063</v>
      </c>
      <c r="B4522" t="s">
        <v>1315</v>
      </c>
      <c r="C4522" t="s">
        <v>990</v>
      </c>
      <c r="D4522" t="s">
        <v>172</v>
      </c>
      <c r="E4522" t="s">
        <v>122</v>
      </c>
      <c r="F4522" t="s">
        <v>159</v>
      </c>
      <c r="G4522" t="s">
        <v>160</v>
      </c>
      <c r="H4522" t="s">
        <v>143</v>
      </c>
      <c r="I4522" t="s">
        <v>124</v>
      </c>
      <c r="J4522" t="s">
        <v>125</v>
      </c>
      <c r="K4522" t="s">
        <v>2064</v>
      </c>
      <c r="N4522" t="s">
        <v>2065</v>
      </c>
      <c r="O4522" t="s">
        <v>1321</v>
      </c>
      <c r="P4522" t="s">
        <v>993</v>
      </c>
      <c r="Q4522" t="s">
        <v>173</v>
      </c>
      <c r="R4522" t="s">
        <v>131</v>
      </c>
      <c r="S4522" t="s">
        <v>164</v>
      </c>
      <c r="T4522" t="s">
        <v>165</v>
      </c>
      <c r="U4522" t="s">
        <v>151</v>
      </c>
      <c r="V4522" t="s">
        <v>135</v>
      </c>
      <c r="W4522" t="s">
        <v>136</v>
      </c>
      <c r="X4522" t="s">
        <v>2066</v>
      </c>
      <c r="Y4522" s="94">
        <v>90000</v>
      </c>
      <c r="Z4522" s="94">
        <v>0</v>
      </c>
      <c r="AA4522" s="94">
        <v>0</v>
      </c>
      <c r="AB4522" s="94">
        <v>0</v>
      </c>
      <c r="AC4522">
        <f t="shared" si="140"/>
        <v>3000</v>
      </c>
      <c r="AD4522" t="str">
        <f t="shared" si="141"/>
        <v>310</v>
      </c>
    </row>
    <row r="4523" spans="1:30" hidden="1" x14ac:dyDescent="0.25">
      <c r="A4523" t="s">
        <v>2063</v>
      </c>
      <c r="B4523" t="s">
        <v>1315</v>
      </c>
      <c r="C4523" t="s">
        <v>990</v>
      </c>
      <c r="D4523" t="s">
        <v>174</v>
      </c>
      <c r="E4523" t="s">
        <v>122</v>
      </c>
      <c r="F4523" t="s">
        <v>159</v>
      </c>
      <c r="G4523" t="s">
        <v>160</v>
      </c>
      <c r="H4523" t="s">
        <v>143</v>
      </c>
      <c r="I4523" t="s">
        <v>124</v>
      </c>
      <c r="J4523" t="s">
        <v>125</v>
      </c>
      <c r="K4523" t="s">
        <v>2064</v>
      </c>
      <c r="N4523" t="s">
        <v>2065</v>
      </c>
      <c r="O4523" t="s">
        <v>1321</v>
      </c>
      <c r="P4523" t="s">
        <v>993</v>
      </c>
      <c r="Q4523" t="s">
        <v>175</v>
      </c>
      <c r="R4523" t="s">
        <v>131</v>
      </c>
      <c r="S4523" t="s">
        <v>164</v>
      </c>
      <c r="T4523" t="s">
        <v>165</v>
      </c>
      <c r="U4523" t="s">
        <v>151</v>
      </c>
      <c r="V4523" t="s">
        <v>135</v>
      </c>
      <c r="W4523" t="s">
        <v>136</v>
      </c>
      <c r="X4523" t="s">
        <v>2066</v>
      </c>
      <c r="Y4523" s="94">
        <v>100000</v>
      </c>
      <c r="Z4523" s="94">
        <v>0</v>
      </c>
      <c r="AA4523" s="94">
        <v>0</v>
      </c>
      <c r="AB4523" s="94">
        <v>0</v>
      </c>
      <c r="AC4523">
        <f t="shared" si="140"/>
        <v>3000</v>
      </c>
      <c r="AD4523" t="str">
        <f t="shared" si="141"/>
        <v>310</v>
      </c>
    </row>
    <row r="4524" spans="1:30" hidden="1" x14ac:dyDescent="0.25">
      <c r="A4524" t="s">
        <v>2063</v>
      </c>
      <c r="B4524" t="s">
        <v>1315</v>
      </c>
      <c r="C4524" t="s">
        <v>990</v>
      </c>
      <c r="D4524" t="s">
        <v>348</v>
      </c>
      <c r="E4524" t="s">
        <v>122</v>
      </c>
      <c r="F4524" t="s">
        <v>159</v>
      </c>
      <c r="G4524" t="s">
        <v>160</v>
      </c>
      <c r="H4524" t="s">
        <v>143</v>
      </c>
      <c r="I4524" t="s">
        <v>124</v>
      </c>
      <c r="J4524" t="s">
        <v>125</v>
      </c>
      <c r="K4524" t="s">
        <v>2064</v>
      </c>
      <c r="N4524" t="s">
        <v>2065</v>
      </c>
      <c r="O4524" t="s">
        <v>1321</v>
      </c>
      <c r="P4524" t="s">
        <v>993</v>
      </c>
      <c r="Q4524" t="s">
        <v>308</v>
      </c>
      <c r="R4524" t="s">
        <v>131</v>
      </c>
      <c r="S4524" t="s">
        <v>164</v>
      </c>
      <c r="T4524" t="s">
        <v>165</v>
      </c>
      <c r="U4524" t="s">
        <v>151</v>
      </c>
      <c r="V4524" t="s">
        <v>135</v>
      </c>
      <c r="W4524" t="s">
        <v>136</v>
      </c>
      <c r="X4524" t="s">
        <v>2066</v>
      </c>
      <c r="Y4524" s="94">
        <v>56000</v>
      </c>
      <c r="Z4524" s="94">
        <v>0</v>
      </c>
      <c r="AA4524" s="94">
        <v>0</v>
      </c>
      <c r="AB4524" s="94">
        <v>0</v>
      </c>
      <c r="AC4524">
        <f t="shared" si="140"/>
        <v>3000</v>
      </c>
      <c r="AD4524" t="str">
        <f t="shared" si="141"/>
        <v>310</v>
      </c>
    </row>
    <row r="4525" spans="1:30" hidden="1" x14ac:dyDescent="0.25">
      <c r="A4525" t="s">
        <v>2063</v>
      </c>
      <c r="B4525" t="s">
        <v>1315</v>
      </c>
      <c r="C4525" t="s">
        <v>990</v>
      </c>
      <c r="D4525" t="s">
        <v>282</v>
      </c>
      <c r="E4525" t="s">
        <v>122</v>
      </c>
      <c r="F4525" t="s">
        <v>159</v>
      </c>
      <c r="G4525" t="s">
        <v>160</v>
      </c>
      <c r="H4525" t="s">
        <v>143</v>
      </c>
      <c r="I4525" t="s">
        <v>124</v>
      </c>
      <c r="J4525" t="s">
        <v>125</v>
      </c>
      <c r="K4525" t="s">
        <v>2064</v>
      </c>
      <c r="N4525" t="s">
        <v>2065</v>
      </c>
      <c r="O4525" t="s">
        <v>1321</v>
      </c>
      <c r="P4525" t="s">
        <v>993</v>
      </c>
      <c r="Q4525" t="s">
        <v>283</v>
      </c>
      <c r="R4525" t="s">
        <v>131</v>
      </c>
      <c r="S4525" t="s">
        <v>164</v>
      </c>
      <c r="T4525" t="s">
        <v>165</v>
      </c>
      <c r="U4525" t="s">
        <v>151</v>
      </c>
      <c r="V4525" t="s">
        <v>135</v>
      </c>
      <c r="W4525" t="s">
        <v>136</v>
      </c>
      <c r="X4525" t="s">
        <v>2066</v>
      </c>
      <c r="Y4525" s="94">
        <v>5000</v>
      </c>
      <c r="Z4525" s="94">
        <v>0</v>
      </c>
      <c r="AA4525" s="94">
        <v>0</v>
      </c>
      <c r="AB4525" s="94">
        <v>0</v>
      </c>
      <c r="AC4525">
        <f t="shared" si="140"/>
        <v>3000</v>
      </c>
      <c r="AD4525" t="str">
        <f t="shared" si="141"/>
        <v>310</v>
      </c>
    </row>
    <row r="4526" spans="1:30" hidden="1" x14ac:dyDescent="0.25">
      <c r="A4526" s="97" t="s">
        <v>2068</v>
      </c>
      <c r="B4526" s="97" t="s">
        <v>2069</v>
      </c>
      <c r="C4526" s="97" t="s">
        <v>2070</v>
      </c>
      <c r="D4526" s="97" t="s">
        <v>141</v>
      </c>
      <c r="E4526" s="97" t="s">
        <v>122</v>
      </c>
      <c r="F4526" s="98">
        <v>15</v>
      </c>
      <c r="G4526" s="98" t="s">
        <v>142</v>
      </c>
      <c r="H4526" s="97" t="s">
        <v>143</v>
      </c>
      <c r="I4526" s="97" t="s">
        <v>124</v>
      </c>
      <c r="J4526" s="97" t="s">
        <v>125</v>
      </c>
      <c r="K4526" s="97" t="s">
        <v>2071</v>
      </c>
      <c r="L4526" s="97"/>
      <c r="M4526" s="97"/>
      <c r="N4526" s="97" t="s">
        <v>2072</v>
      </c>
      <c r="O4526" s="97" t="s">
        <v>2073</v>
      </c>
      <c r="P4526" s="97" t="s">
        <v>2074</v>
      </c>
      <c r="Q4526" s="97" t="s">
        <v>148</v>
      </c>
      <c r="R4526" s="97" t="s">
        <v>131</v>
      </c>
      <c r="S4526" s="97" t="s">
        <v>149</v>
      </c>
      <c r="T4526" s="97" t="s">
        <v>150</v>
      </c>
      <c r="U4526" s="97" t="s">
        <v>151</v>
      </c>
      <c r="V4526" s="97" t="s">
        <v>135</v>
      </c>
      <c r="W4526" s="97" t="s">
        <v>136</v>
      </c>
      <c r="X4526" s="97"/>
      <c r="Y4526" s="99"/>
      <c r="Z4526" s="99"/>
      <c r="AA4526" s="99">
        <v>6462756</v>
      </c>
      <c r="AB4526" s="99">
        <v>6462756</v>
      </c>
      <c r="AC4526">
        <f t="shared" si="140"/>
        <v>1000</v>
      </c>
      <c r="AD4526" t="str">
        <f t="shared" si="141"/>
        <v>310</v>
      </c>
    </row>
    <row r="4527" spans="1:30" hidden="1" x14ac:dyDescent="0.25">
      <c r="A4527" s="97" t="s">
        <v>2068</v>
      </c>
      <c r="B4527" s="97" t="s">
        <v>2069</v>
      </c>
      <c r="C4527" s="97" t="s">
        <v>2070</v>
      </c>
      <c r="D4527" s="97">
        <v>12101</v>
      </c>
      <c r="E4527" s="97" t="s">
        <v>122</v>
      </c>
      <c r="F4527" s="98">
        <v>15</v>
      </c>
      <c r="G4527" s="98" t="s">
        <v>142</v>
      </c>
      <c r="H4527" s="97">
        <v>19</v>
      </c>
      <c r="I4527" s="97" t="s">
        <v>124</v>
      </c>
      <c r="J4527" s="97" t="s">
        <v>125</v>
      </c>
      <c r="K4527" s="97" t="s">
        <v>2071</v>
      </c>
      <c r="L4527" s="97"/>
      <c r="M4527" s="97"/>
      <c r="N4527" s="97" t="s">
        <v>2072</v>
      </c>
      <c r="O4527" s="97" t="s">
        <v>2073</v>
      </c>
      <c r="P4527" s="97" t="s">
        <v>2074</v>
      </c>
      <c r="Q4527" s="97" t="s">
        <v>182</v>
      </c>
      <c r="R4527" s="97" t="s">
        <v>131</v>
      </c>
      <c r="S4527" s="97" t="s">
        <v>149</v>
      </c>
      <c r="T4527" s="97" t="s">
        <v>150</v>
      </c>
      <c r="U4527" s="97" t="s">
        <v>134</v>
      </c>
      <c r="V4527" s="97" t="s">
        <v>135</v>
      </c>
      <c r="W4527" s="97" t="s">
        <v>136</v>
      </c>
      <c r="X4527" s="97"/>
      <c r="Y4527" s="99"/>
      <c r="Z4527" s="99"/>
      <c r="AA4527" s="99">
        <v>103207</v>
      </c>
      <c r="AB4527" s="99">
        <v>103207</v>
      </c>
      <c r="AC4527">
        <f t="shared" si="140"/>
        <v>1000</v>
      </c>
      <c r="AD4527" t="str">
        <f t="shared" si="141"/>
        <v>310</v>
      </c>
    </row>
    <row r="4528" spans="1:30" hidden="1" x14ac:dyDescent="0.25">
      <c r="A4528" s="97" t="s">
        <v>2068</v>
      </c>
      <c r="B4528" s="97" t="s">
        <v>2069</v>
      </c>
      <c r="C4528" s="97" t="s">
        <v>2070</v>
      </c>
      <c r="D4528" s="97">
        <v>13201</v>
      </c>
      <c r="E4528" s="97" t="s">
        <v>122</v>
      </c>
      <c r="F4528" s="98">
        <v>15</v>
      </c>
      <c r="G4528" s="98" t="s">
        <v>142</v>
      </c>
      <c r="H4528" s="97">
        <v>19</v>
      </c>
      <c r="I4528" s="97" t="s">
        <v>124</v>
      </c>
      <c r="J4528" s="97" t="s">
        <v>125</v>
      </c>
      <c r="K4528" s="97" t="s">
        <v>2071</v>
      </c>
      <c r="L4528" s="97"/>
      <c r="M4528" s="97"/>
      <c r="N4528" s="97" t="s">
        <v>2072</v>
      </c>
      <c r="O4528" s="97" t="s">
        <v>2073</v>
      </c>
      <c r="P4528" s="97" t="s">
        <v>2074</v>
      </c>
      <c r="Q4528" s="97" t="s">
        <v>152</v>
      </c>
      <c r="R4528" s="97" t="s">
        <v>131</v>
      </c>
      <c r="S4528" s="97" t="s">
        <v>149</v>
      </c>
      <c r="T4528" s="97" t="s">
        <v>150</v>
      </c>
      <c r="U4528" s="97" t="s">
        <v>134</v>
      </c>
      <c r="V4528" s="97" t="s">
        <v>135</v>
      </c>
      <c r="W4528" s="97" t="s">
        <v>136</v>
      </c>
      <c r="X4528" s="97"/>
      <c r="Y4528" s="99"/>
      <c r="Z4528" s="99"/>
      <c r="AA4528" s="99">
        <v>269281.5</v>
      </c>
      <c r="AB4528" s="99">
        <v>269281.5</v>
      </c>
      <c r="AC4528">
        <f t="shared" si="140"/>
        <v>1000</v>
      </c>
      <c r="AD4528" t="str">
        <f t="shared" si="141"/>
        <v>310</v>
      </c>
    </row>
    <row r="4529" spans="1:30" hidden="1" x14ac:dyDescent="0.25">
      <c r="A4529" s="97" t="s">
        <v>2068</v>
      </c>
      <c r="B4529" s="97" t="s">
        <v>2069</v>
      </c>
      <c r="C4529" s="97" t="s">
        <v>2070</v>
      </c>
      <c r="D4529" s="97">
        <v>13203</v>
      </c>
      <c r="E4529" s="97" t="s">
        <v>122</v>
      </c>
      <c r="F4529" s="98">
        <v>15</v>
      </c>
      <c r="G4529" s="98" t="s">
        <v>142</v>
      </c>
      <c r="H4529" s="97">
        <v>19</v>
      </c>
      <c r="I4529" s="97" t="s">
        <v>124</v>
      </c>
      <c r="J4529" s="97" t="s">
        <v>125</v>
      </c>
      <c r="K4529" s="97" t="s">
        <v>2071</v>
      </c>
      <c r="L4529" s="97"/>
      <c r="M4529" s="97"/>
      <c r="N4529" s="97" t="s">
        <v>2072</v>
      </c>
      <c r="O4529" s="97" t="s">
        <v>2073</v>
      </c>
      <c r="P4529" s="97" t="s">
        <v>2074</v>
      </c>
      <c r="Q4529" s="97" t="s">
        <v>153</v>
      </c>
      <c r="R4529" s="97" t="s">
        <v>131</v>
      </c>
      <c r="S4529" s="97" t="s">
        <v>149</v>
      </c>
      <c r="T4529" s="97" t="s">
        <v>150</v>
      </c>
      <c r="U4529" s="97" t="s">
        <v>134</v>
      </c>
      <c r="V4529" s="97" t="s">
        <v>135</v>
      </c>
      <c r="W4529" s="97" t="s">
        <v>136</v>
      </c>
      <c r="X4529" s="97"/>
      <c r="Y4529" s="99"/>
      <c r="Z4529" s="99"/>
      <c r="AA4529" s="99">
        <v>1077126</v>
      </c>
      <c r="AB4529" s="99">
        <v>1077126</v>
      </c>
      <c r="AC4529">
        <f t="shared" si="140"/>
        <v>1000</v>
      </c>
      <c r="AD4529" t="str">
        <f t="shared" si="141"/>
        <v>310</v>
      </c>
    </row>
    <row r="4530" spans="1:30" hidden="1" x14ac:dyDescent="0.25">
      <c r="A4530" s="97" t="s">
        <v>2068</v>
      </c>
      <c r="B4530" s="97" t="s">
        <v>2069</v>
      </c>
      <c r="C4530" s="97" t="s">
        <v>2070</v>
      </c>
      <c r="D4530" s="97">
        <v>14101</v>
      </c>
      <c r="E4530" s="97" t="s">
        <v>122</v>
      </c>
      <c r="F4530" s="98">
        <v>15</v>
      </c>
      <c r="G4530" s="98" t="s">
        <v>142</v>
      </c>
      <c r="H4530" s="97">
        <v>19</v>
      </c>
      <c r="I4530" s="97" t="s">
        <v>124</v>
      </c>
      <c r="J4530" s="97" t="s">
        <v>125</v>
      </c>
      <c r="K4530" s="97" t="s">
        <v>2071</v>
      </c>
      <c r="L4530" s="97"/>
      <c r="M4530" s="97"/>
      <c r="N4530" s="97" t="s">
        <v>2072</v>
      </c>
      <c r="O4530" s="97" t="s">
        <v>2073</v>
      </c>
      <c r="P4530" s="97" t="s">
        <v>2074</v>
      </c>
      <c r="Q4530" s="97" t="s">
        <v>154</v>
      </c>
      <c r="R4530" s="97" t="s">
        <v>131</v>
      </c>
      <c r="S4530" s="97" t="s">
        <v>149</v>
      </c>
      <c r="T4530" s="97" t="s">
        <v>150</v>
      </c>
      <c r="U4530" s="97" t="s">
        <v>134</v>
      </c>
      <c r="V4530" s="97" t="s">
        <v>135</v>
      </c>
      <c r="W4530" s="97" t="s">
        <v>136</v>
      </c>
      <c r="X4530" s="97"/>
      <c r="Y4530" s="99"/>
      <c r="Z4530" s="99"/>
      <c r="AA4530" s="99">
        <v>355451.58</v>
      </c>
      <c r="AB4530" s="99">
        <v>355451.58</v>
      </c>
      <c r="AC4530">
        <f t="shared" si="140"/>
        <v>1000</v>
      </c>
      <c r="AD4530" t="str">
        <f t="shared" si="141"/>
        <v>310</v>
      </c>
    </row>
    <row r="4531" spans="1:30" hidden="1" x14ac:dyDescent="0.25">
      <c r="A4531" s="97" t="s">
        <v>2068</v>
      </c>
      <c r="B4531" s="97" t="s">
        <v>2069</v>
      </c>
      <c r="C4531" s="97" t="s">
        <v>2070</v>
      </c>
      <c r="D4531" s="97">
        <v>14103</v>
      </c>
      <c r="E4531" s="97" t="s">
        <v>122</v>
      </c>
      <c r="F4531" s="98">
        <v>15</v>
      </c>
      <c r="G4531" s="98" t="s">
        <v>142</v>
      </c>
      <c r="H4531" s="97">
        <v>19</v>
      </c>
      <c r="I4531" s="97" t="s">
        <v>124</v>
      </c>
      <c r="J4531" s="97" t="s">
        <v>125</v>
      </c>
      <c r="K4531" s="97" t="s">
        <v>2071</v>
      </c>
      <c r="L4531" s="97"/>
      <c r="M4531" s="97"/>
      <c r="N4531" s="97" t="s">
        <v>2072</v>
      </c>
      <c r="O4531" s="97" t="s">
        <v>2073</v>
      </c>
      <c r="P4531" s="97" t="s">
        <v>2074</v>
      </c>
      <c r="Q4531" s="97" t="s">
        <v>155</v>
      </c>
      <c r="R4531" s="97" t="s">
        <v>131</v>
      </c>
      <c r="S4531" s="97" t="s">
        <v>149</v>
      </c>
      <c r="T4531" s="97" t="s">
        <v>150</v>
      </c>
      <c r="U4531" s="97" t="s">
        <v>134</v>
      </c>
      <c r="V4531" s="97" t="s">
        <v>135</v>
      </c>
      <c r="W4531" s="97" t="s">
        <v>136</v>
      </c>
      <c r="X4531" s="97"/>
      <c r="Y4531" s="99"/>
      <c r="Z4531" s="99"/>
      <c r="AA4531" s="99">
        <v>145412.00999999998</v>
      </c>
      <c r="AB4531" s="99">
        <v>145412.01</v>
      </c>
      <c r="AC4531">
        <f t="shared" si="140"/>
        <v>1000</v>
      </c>
      <c r="AD4531" t="str">
        <f t="shared" si="141"/>
        <v>310</v>
      </c>
    </row>
    <row r="4532" spans="1:30" hidden="1" x14ac:dyDescent="0.25">
      <c r="A4532" s="97" t="s">
        <v>2068</v>
      </c>
      <c r="B4532" s="97" t="s">
        <v>2069</v>
      </c>
      <c r="C4532" s="97" t="s">
        <v>2070</v>
      </c>
      <c r="D4532" s="97">
        <v>14201</v>
      </c>
      <c r="E4532" s="97" t="s">
        <v>122</v>
      </c>
      <c r="F4532" s="98">
        <v>15</v>
      </c>
      <c r="G4532" s="98" t="s">
        <v>142</v>
      </c>
      <c r="H4532" s="97">
        <v>19</v>
      </c>
      <c r="I4532" s="97" t="s">
        <v>124</v>
      </c>
      <c r="J4532" s="97" t="s">
        <v>125</v>
      </c>
      <c r="K4532" s="97" t="s">
        <v>2071</v>
      </c>
      <c r="L4532" s="97"/>
      <c r="M4532" s="97"/>
      <c r="N4532" s="97" t="s">
        <v>2072</v>
      </c>
      <c r="O4532" s="97" t="s">
        <v>2073</v>
      </c>
      <c r="P4532" s="97" t="s">
        <v>2074</v>
      </c>
      <c r="Q4532" s="97" t="s">
        <v>156</v>
      </c>
      <c r="R4532" s="97" t="s">
        <v>131</v>
      </c>
      <c r="S4532" s="97" t="s">
        <v>149</v>
      </c>
      <c r="T4532" s="97" t="s">
        <v>150</v>
      </c>
      <c r="U4532" s="97" t="s">
        <v>134</v>
      </c>
      <c r="V4532" s="97" t="s">
        <v>135</v>
      </c>
      <c r="W4532" s="97" t="s">
        <v>136</v>
      </c>
      <c r="X4532" s="97"/>
      <c r="Y4532" s="99"/>
      <c r="Z4532" s="99"/>
      <c r="AA4532" s="99">
        <v>323137.80000000005</v>
      </c>
      <c r="AB4532" s="99">
        <v>323137.8</v>
      </c>
      <c r="AC4532">
        <f t="shared" si="140"/>
        <v>1000</v>
      </c>
      <c r="AD4532" t="str">
        <f t="shared" si="141"/>
        <v>310</v>
      </c>
    </row>
    <row r="4533" spans="1:30" hidden="1" x14ac:dyDescent="0.25">
      <c r="A4533" s="97" t="s">
        <v>2068</v>
      </c>
      <c r="B4533" s="97" t="s">
        <v>2069</v>
      </c>
      <c r="C4533" s="97" t="s">
        <v>2070</v>
      </c>
      <c r="D4533" s="97">
        <v>14301</v>
      </c>
      <c r="E4533" s="97" t="s">
        <v>122</v>
      </c>
      <c r="F4533" s="98">
        <v>15</v>
      </c>
      <c r="G4533" s="98" t="s">
        <v>142</v>
      </c>
      <c r="H4533" s="97">
        <v>19</v>
      </c>
      <c r="I4533" s="97" t="s">
        <v>124</v>
      </c>
      <c r="J4533" s="97" t="s">
        <v>125</v>
      </c>
      <c r="K4533" s="97" t="s">
        <v>2071</v>
      </c>
      <c r="L4533" s="97"/>
      <c r="M4533" s="97"/>
      <c r="N4533" s="97" t="s">
        <v>2072</v>
      </c>
      <c r="O4533" s="97" t="s">
        <v>2073</v>
      </c>
      <c r="P4533" s="97" t="s">
        <v>2074</v>
      </c>
      <c r="Q4533" s="97" t="s">
        <v>178</v>
      </c>
      <c r="R4533" s="97" t="s">
        <v>131</v>
      </c>
      <c r="S4533" s="97" t="s">
        <v>149</v>
      </c>
      <c r="T4533" s="97" t="s">
        <v>150</v>
      </c>
      <c r="U4533" s="97" t="s">
        <v>134</v>
      </c>
      <c r="V4533" s="97" t="s">
        <v>135</v>
      </c>
      <c r="W4533" s="97" t="s">
        <v>136</v>
      </c>
      <c r="X4533" s="97"/>
      <c r="Y4533" s="99"/>
      <c r="Z4533" s="99"/>
      <c r="AA4533" s="99">
        <v>387765.36</v>
      </c>
      <c r="AB4533" s="99">
        <v>387765.36</v>
      </c>
      <c r="AC4533">
        <f t="shared" si="140"/>
        <v>1000</v>
      </c>
      <c r="AD4533" t="str">
        <f t="shared" si="141"/>
        <v>310</v>
      </c>
    </row>
    <row r="4534" spans="1:30" hidden="1" x14ac:dyDescent="0.25">
      <c r="A4534" t="s">
        <v>2068</v>
      </c>
      <c r="B4534" t="s">
        <v>2069</v>
      </c>
      <c r="C4534" t="s">
        <v>2070</v>
      </c>
      <c r="D4534" t="s">
        <v>186</v>
      </c>
      <c r="E4534" t="s">
        <v>122</v>
      </c>
      <c r="F4534" t="s">
        <v>159</v>
      </c>
      <c r="G4534" t="s">
        <v>2075</v>
      </c>
      <c r="H4534" t="s">
        <v>143</v>
      </c>
      <c r="I4534" t="s">
        <v>124</v>
      </c>
      <c r="J4534" t="s">
        <v>125</v>
      </c>
      <c r="K4534" t="s">
        <v>2071</v>
      </c>
      <c r="N4534" t="s">
        <v>2072</v>
      </c>
      <c r="O4534" t="s">
        <v>2073</v>
      </c>
      <c r="P4534" t="s">
        <v>2074</v>
      </c>
      <c r="Q4534" t="s">
        <v>188</v>
      </c>
      <c r="R4534" t="s">
        <v>131</v>
      </c>
      <c r="S4534" t="s">
        <v>164</v>
      </c>
      <c r="T4534" t="s">
        <v>2076</v>
      </c>
      <c r="U4534" t="s">
        <v>151</v>
      </c>
      <c r="V4534" t="s">
        <v>135</v>
      </c>
      <c r="W4534" t="s">
        <v>136</v>
      </c>
      <c r="X4534" t="s">
        <v>2077</v>
      </c>
      <c r="Y4534" s="94">
        <v>86115</v>
      </c>
      <c r="Z4534" s="94">
        <v>71046</v>
      </c>
      <c r="AA4534" s="94">
        <v>73177.38</v>
      </c>
      <c r="AB4534" s="94">
        <v>73177.38</v>
      </c>
      <c r="AC4534">
        <f t="shared" si="140"/>
        <v>2000</v>
      </c>
      <c r="AD4534" t="str">
        <f t="shared" si="141"/>
        <v>310</v>
      </c>
    </row>
    <row r="4535" spans="1:30" hidden="1" x14ac:dyDescent="0.25">
      <c r="A4535" t="s">
        <v>2068</v>
      </c>
      <c r="B4535" t="s">
        <v>2069</v>
      </c>
      <c r="C4535" t="s">
        <v>2070</v>
      </c>
      <c r="D4535" t="s">
        <v>190</v>
      </c>
      <c r="E4535" t="s">
        <v>122</v>
      </c>
      <c r="F4535" t="s">
        <v>159</v>
      </c>
      <c r="G4535" t="s">
        <v>2075</v>
      </c>
      <c r="H4535" t="s">
        <v>143</v>
      </c>
      <c r="I4535" t="s">
        <v>124</v>
      </c>
      <c r="J4535" t="s">
        <v>125</v>
      </c>
      <c r="K4535" t="s">
        <v>2071</v>
      </c>
      <c r="N4535" t="s">
        <v>2072</v>
      </c>
      <c r="O4535" t="s">
        <v>2073</v>
      </c>
      <c r="P4535" t="s">
        <v>2074</v>
      </c>
      <c r="Q4535" t="s">
        <v>191</v>
      </c>
      <c r="R4535" t="s">
        <v>131</v>
      </c>
      <c r="S4535" t="s">
        <v>164</v>
      </c>
      <c r="T4535" t="s">
        <v>2076</v>
      </c>
      <c r="U4535" t="s">
        <v>151</v>
      </c>
      <c r="V4535" t="s">
        <v>135</v>
      </c>
      <c r="W4535" t="s">
        <v>136</v>
      </c>
      <c r="X4535" t="s">
        <v>2077</v>
      </c>
      <c r="Y4535" s="94">
        <v>0</v>
      </c>
      <c r="Z4535" s="94">
        <v>36261.599999999999</v>
      </c>
      <c r="AA4535" s="94">
        <v>37349.449999999997</v>
      </c>
      <c r="AB4535" s="94">
        <v>37349.449999999997</v>
      </c>
      <c r="AC4535">
        <f t="shared" si="140"/>
        <v>2000</v>
      </c>
      <c r="AD4535" t="str">
        <f t="shared" si="141"/>
        <v>310</v>
      </c>
    </row>
    <row r="4536" spans="1:30" hidden="1" x14ac:dyDescent="0.25">
      <c r="A4536" t="s">
        <v>2068</v>
      </c>
      <c r="B4536" t="s">
        <v>2069</v>
      </c>
      <c r="C4536" t="s">
        <v>2070</v>
      </c>
      <c r="D4536" t="s">
        <v>192</v>
      </c>
      <c r="E4536" t="s">
        <v>122</v>
      </c>
      <c r="F4536" t="s">
        <v>159</v>
      </c>
      <c r="G4536" t="s">
        <v>2075</v>
      </c>
      <c r="H4536" t="s">
        <v>143</v>
      </c>
      <c r="I4536" t="s">
        <v>124</v>
      </c>
      <c r="J4536" t="s">
        <v>125</v>
      </c>
      <c r="K4536" t="s">
        <v>2071</v>
      </c>
      <c r="N4536" t="s">
        <v>2072</v>
      </c>
      <c r="O4536" t="s">
        <v>2073</v>
      </c>
      <c r="P4536" t="s">
        <v>2074</v>
      </c>
      <c r="Q4536" t="s">
        <v>193</v>
      </c>
      <c r="R4536" t="s">
        <v>131</v>
      </c>
      <c r="S4536" t="s">
        <v>164</v>
      </c>
      <c r="T4536" t="s">
        <v>2076</v>
      </c>
      <c r="U4536" t="s">
        <v>151</v>
      </c>
      <c r="V4536" t="s">
        <v>135</v>
      </c>
      <c r="W4536" t="s">
        <v>136</v>
      </c>
      <c r="X4536" t="s">
        <v>2077</v>
      </c>
      <c r="Y4536" s="94">
        <v>30000</v>
      </c>
      <c r="Z4536" s="94">
        <v>16653</v>
      </c>
      <c r="AA4536" s="94">
        <v>17152.59</v>
      </c>
      <c r="AB4536" s="94">
        <v>17152.59</v>
      </c>
      <c r="AC4536">
        <f t="shared" si="140"/>
        <v>2000</v>
      </c>
      <c r="AD4536" t="str">
        <f t="shared" si="141"/>
        <v>310</v>
      </c>
    </row>
    <row r="4537" spans="1:30" hidden="1" x14ac:dyDescent="0.25">
      <c r="A4537" t="s">
        <v>2068</v>
      </c>
      <c r="B4537" t="s">
        <v>2069</v>
      </c>
      <c r="C4537" t="s">
        <v>2070</v>
      </c>
      <c r="D4537" t="s">
        <v>196</v>
      </c>
      <c r="E4537" t="s">
        <v>122</v>
      </c>
      <c r="F4537" t="s">
        <v>159</v>
      </c>
      <c r="G4537" t="s">
        <v>2075</v>
      </c>
      <c r="H4537" t="s">
        <v>143</v>
      </c>
      <c r="I4537" t="s">
        <v>124</v>
      </c>
      <c r="J4537" t="s">
        <v>125</v>
      </c>
      <c r="K4537" t="s">
        <v>2071</v>
      </c>
      <c r="N4537" t="s">
        <v>2072</v>
      </c>
      <c r="O4537" t="s">
        <v>2073</v>
      </c>
      <c r="P4537" t="s">
        <v>2074</v>
      </c>
      <c r="Q4537" t="s">
        <v>197</v>
      </c>
      <c r="R4537" t="s">
        <v>131</v>
      </c>
      <c r="S4537" t="s">
        <v>164</v>
      </c>
      <c r="T4537" t="s">
        <v>2076</v>
      </c>
      <c r="U4537" t="s">
        <v>151</v>
      </c>
      <c r="V4537" t="s">
        <v>135</v>
      </c>
      <c r="W4537" t="s">
        <v>136</v>
      </c>
      <c r="X4537" t="s">
        <v>2077</v>
      </c>
      <c r="Y4537" s="94">
        <v>0</v>
      </c>
      <c r="Z4537" s="94">
        <v>0</v>
      </c>
      <c r="AA4537" s="94">
        <v>0</v>
      </c>
      <c r="AB4537" s="94">
        <v>0</v>
      </c>
      <c r="AC4537">
        <f t="shared" si="140"/>
        <v>2000</v>
      </c>
      <c r="AD4537" t="str">
        <f t="shared" si="141"/>
        <v>310</v>
      </c>
    </row>
    <row r="4538" spans="1:30" hidden="1" x14ac:dyDescent="0.25">
      <c r="A4538" t="s">
        <v>2068</v>
      </c>
      <c r="B4538" t="s">
        <v>2069</v>
      </c>
      <c r="C4538" t="s">
        <v>2070</v>
      </c>
      <c r="D4538" t="s">
        <v>198</v>
      </c>
      <c r="E4538" t="s">
        <v>122</v>
      </c>
      <c r="F4538" t="s">
        <v>159</v>
      </c>
      <c r="G4538" t="s">
        <v>2075</v>
      </c>
      <c r="H4538" t="s">
        <v>143</v>
      </c>
      <c r="I4538" t="s">
        <v>124</v>
      </c>
      <c r="J4538" t="s">
        <v>125</v>
      </c>
      <c r="K4538" t="s">
        <v>2071</v>
      </c>
      <c r="N4538" t="s">
        <v>2072</v>
      </c>
      <c r="O4538" t="s">
        <v>2073</v>
      </c>
      <c r="P4538" t="s">
        <v>2074</v>
      </c>
      <c r="Q4538" t="s">
        <v>199</v>
      </c>
      <c r="R4538" t="s">
        <v>131</v>
      </c>
      <c r="S4538" t="s">
        <v>164</v>
      </c>
      <c r="T4538" t="s">
        <v>2076</v>
      </c>
      <c r="U4538" t="s">
        <v>151</v>
      </c>
      <c r="V4538" t="s">
        <v>135</v>
      </c>
      <c r="W4538" t="s">
        <v>136</v>
      </c>
      <c r="X4538" t="s">
        <v>2077</v>
      </c>
      <c r="Y4538" s="94">
        <v>36418</v>
      </c>
      <c r="Z4538" s="94">
        <v>27238.6</v>
      </c>
      <c r="AA4538" s="94">
        <v>28055.759999999998</v>
      </c>
      <c r="AB4538" s="94">
        <v>28055.759999999998</v>
      </c>
      <c r="AC4538">
        <f t="shared" si="140"/>
        <v>2000</v>
      </c>
      <c r="AD4538" t="str">
        <f t="shared" si="141"/>
        <v>310</v>
      </c>
    </row>
    <row r="4539" spans="1:30" hidden="1" x14ac:dyDescent="0.25">
      <c r="A4539" t="s">
        <v>2068</v>
      </c>
      <c r="B4539" t="s">
        <v>2069</v>
      </c>
      <c r="C4539" t="s">
        <v>2070</v>
      </c>
      <c r="D4539" t="s">
        <v>200</v>
      </c>
      <c r="E4539" t="s">
        <v>122</v>
      </c>
      <c r="F4539" t="s">
        <v>159</v>
      </c>
      <c r="G4539" t="s">
        <v>2075</v>
      </c>
      <c r="H4539" t="s">
        <v>143</v>
      </c>
      <c r="I4539" t="s">
        <v>124</v>
      </c>
      <c r="J4539" t="s">
        <v>125</v>
      </c>
      <c r="K4539" t="s">
        <v>2071</v>
      </c>
      <c r="N4539" t="s">
        <v>2072</v>
      </c>
      <c r="O4539" t="s">
        <v>2073</v>
      </c>
      <c r="P4539" t="s">
        <v>2074</v>
      </c>
      <c r="Q4539" t="s">
        <v>201</v>
      </c>
      <c r="R4539" t="s">
        <v>131</v>
      </c>
      <c r="S4539" t="s">
        <v>164</v>
      </c>
      <c r="T4539" t="s">
        <v>2076</v>
      </c>
      <c r="U4539" t="s">
        <v>151</v>
      </c>
      <c r="V4539" t="s">
        <v>135</v>
      </c>
      <c r="W4539" t="s">
        <v>136</v>
      </c>
      <c r="X4539" t="s">
        <v>2077</v>
      </c>
      <c r="Y4539" s="94">
        <v>37871</v>
      </c>
      <c r="Z4539" s="94">
        <v>23711.500000000004</v>
      </c>
      <c r="AA4539" s="94">
        <v>24422.85</v>
      </c>
      <c r="AB4539" s="94">
        <v>24422.85</v>
      </c>
      <c r="AC4539">
        <f t="shared" si="140"/>
        <v>2000</v>
      </c>
      <c r="AD4539" t="str">
        <f t="shared" si="141"/>
        <v>310</v>
      </c>
    </row>
    <row r="4540" spans="1:30" hidden="1" x14ac:dyDescent="0.25">
      <c r="A4540" t="s">
        <v>2068</v>
      </c>
      <c r="B4540" t="s">
        <v>2069</v>
      </c>
      <c r="C4540" t="s">
        <v>2070</v>
      </c>
      <c r="D4540" t="s">
        <v>567</v>
      </c>
      <c r="E4540" t="s">
        <v>122</v>
      </c>
      <c r="F4540" t="s">
        <v>159</v>
      </c>
      <c r="G4540" t="s">
        <v>2075</v>
      </c>
      <c r="H4540" t="s">
        <v>143</v>
      </c>
      <c r="I4540" t="s">
        <v>124</v>
      </c>
      <c r="J4540" t="s">
        <v>125</v>
      </c>
      <c r="K4540" t="s">
        <v>2071</v>
      </c>
      <c r="N4540" t="s">
        <v>2072</v>
      </c>
      <c r="O4540" t="s">
        <v>2073</v>
      </c>
      <c r="P4540" t="s">
        <v>2074</v>
      </c>
      <c r="Q4540" t="s">
        <v>568</v>
      </c>
      <c r="R4540" t="s">
        <v>131</v>
      </c>
      <c r="S4540" t="s">
        <v>164</v>
      </c>
      <c r="T4540" t="s">
        <v>2076</v>
      </c>
      <c r="U4540" t="s">
        <v>151</v>
      </c>
      <c r="V4540" t="s">
        <v>135</v>
      </c>
      <c r="W4540" t="s">
        <v>136</v>
      </c>
      <c r="X4540" t="s">
        <v>2077</v>
      </c>
      <c r="Y4540" s="94">
        <v>0</v>
      </c>
      <c r="Z4540" s="94">
        <v>0</v>
      </c>
      <c r="AA4540" s="94">
        <v>0</v>
      </c>
      <c r="AB4540" s="94">
        <v>0</v>
      </c>
      <c r="AC4540">
        <f t="shared" si="140"/>
        <v>2000</v>
      </c>
      <c r="AD4540" t="str">
        <f t="shared" si="141"/>
        <v>310</v>
      </c>
    </row>
    <row r="4541" spans="1:30" hidden="1" x14ac:dyDescent="0.25">
      <c r="A4541" t="s">
        <v>2068</v>
      </c>
      <c r="B4541" t="s">
        <v>2069</v>
      </c>
      <c r="C4541" t="s">
        <v>2070</v>
      </c>
      <c r="D4541" t="s">
        <v>206</v>
      </c>
      <c r="E4541" t="s">
        <v>122</v>
      </c>
      <c r="F4541" t="s">
        <v>159</v>
      </c>
      <c r="G4541" t="s">
        <v>2075</v>
      </c>
      <c r="H4541" t="s">
        <v>143</v>
      </c>
      <c r="I4541" t="s">
        <v>124</v>
      </c>
      <c r="J4541" t="s">
        <v>125</v>
      </c>
      <c r="K4541" t="s">
        <v>2071</v>
      </c>
      <c r="N4541" t="s">
        <v>2072</v>
      </c>
      <c r="O4541" t="s">
        <v>2073</v>
      </c>
      <c r="P4541" t="s">
        <v>2074</v>
      </c>
      <c r="Q4541" t="s">
        <v>207</v>
      </c>
      <c r="R4541" t="s">
        <v>131</v>
      </c>
      <c r="S4541" t="s">
        <v>164</v>
      </c>
      <c r="T4541" t="s">
        <v>2076</v>
      </c>
      <c r="U4541" t="s">
        <v>151</v>
      </c>
      <c r="V4541" t="s">
        <v>135</v>
      </c>
      <c r="W4541" t="s">
        <v>136</v>
      </c>
      <c r="X4541" t="s">
        <v>2077</v>
      </c>
      <c r="Y4541" s="94">
        <v>10402</v>
      </c>
      <c r="Z4541" s="94">
        <v>6027.5399999999991</v>
      </c>
      <c r="AA4541" s="94">
        <v>6208.37</v>
      </c>
      <c r="AB4541" s="94">
        <v>6208.37</v>
      </c>
      <c r="AC4541">
        <f t="shared" si="140"/>
        <v>2000</v>
      </c>
      <c r="AD4541" t="str">
        <f t="shared" si="141"/>
        <v>310</v>
      </c>
    </row>
    <row r="4542" spans="1:30" hidden="1" x14ac:dyDescent="0.25">
      <c r="A4542" t="s">
        <v>2068</v>
      </c>
      <c r="B4542" t="s">
        <v>2069</v>
      </c>
      <c r="C4542" t="s">
        <v>2070</v>
      </c>
      <c r="D4542" t="s">
        <v>448</v>
      </c>
      <c r="E4542" t="s">
        <v>122</v>
      </c>
      <c r="F4542" t="s">
        <v>159</v>
      </c>
      <c r="G4542" t="s">
        <v>2075</v>
      </c>
      <c r="H4542" t="s">
        <v>143</v>
      </c>
      <c r="I4542" t="s">
        <v>124</v>
      </c>
      <c r="J4542" t="s">
        <v>125</v>
      </c>
      <c r="K4542" t="s">
        <v>2071</v>
      </c>
      <c r="N4542" t="s">
        <v>2072</v>
      </c>
      <c r="O4542" t="s">
        <v>2073</v>
      </c>
      <c r="P4542" t="s">
        <v>2074</v>
      </c>
      <c r="Q4542" t="s">
        <v>306</v>
      </c>
      <c r="R4542" t="s">
        <v>131</v>
      </c>
      <c r="S4542" t="s">
        <v>164</v>
      </c>
      <c r="T4542" t="s">
        <v>2076</v>
      </c>
      <c r="U4542" t="s">
        <v>151</v>
      </c>
      <c r="V4542" t="s">
        <v>135</v>
      </c>
      <c r="W4542" t="s">
        <v>136</v>
      </c>
      <c r="X4542" t="s">
        <v>2077</v>
      </c>
      <c r="Y4542" s="94">
        <v>0</v>
      </c>
      <c r="Z4542" s="94">
        <v>205812.48000000001</v>
      </c>
      <c r="AA4542" s="94">
        <v>211986.85</v>
      </c>
      <c r="AB4542" s="94">
        <v>211986.85</v>
      </c>
      <c r="AC4542">
        <f t="shared" si="140"/>
        <v>2000</v>
      </c>
      <c r="AD4542" t="str">
        <f t="shared" si="141"/>
        <v>310</v>
      </c>
    </row>
    <row r="4543" spans="1:30" hidden="1" x14ac:dyDescent="0.25">
      <c r="A4543" t="s">
        <v>2068</v>
      </c>
      <c r="B4543" t="s">
        <v>2069</v>
      </c>
      <c r="C4543" t="s">
        <v>2070</v>
      </c>
      <c r="D4543" t="s">
        <v>210</v>
      </c>
      <c r="E4543" t="s">
        <v>122</v>
      </c>
      <c r="F4543" t="s">
        <v>159</v>
      </c>
      <c r="G4543" t="s">
        <v>2075</v>
      </c>
      <c r="H4543" t="s">
        <v>143</v>
      </c>
      <c r="I4543" t="s">
        <v>124</v>
      </c>
      <c r="J4543" t="s">
        <v>125</v>
      </c>
      <c r="K4543" t="s">
        <v>2071</v>
      </c>
      <c r="N4543" t="s">
        <v>2072</v>
      </c>
      <c r="O4543" t="s">
        <v>2073</v>
      </c>
      <c r="P4543" t="s">
        <v>2074</v>
      </c>
      <c r="Q4543" t="s">
        <v>211</v>
      </c>
      <c r="R4543" t="s">
        <v>131</v>
      </c>
      <c r="S4543" t="s">
        <v>164</v>
      </c>
      <c r="T4543" t="s">
        <v>2076</v>
      </c>
      <c r="U4543" t="s">
        <v>151</v>
      </c>
      <c r="V4543" t="s">
        <v>135</v>
      </c>
      <c r="W4543" t="s">
        <v>136</v>
      </c>
      <c r="X4543" t="s">
        <v>2077</v>
      </c>
      <c r="Y4543" s="94">
        <v>10835</v>
      </c>
      <c r="Z4543" s="94">
        <v>7264.5</v>
      </c>
      <c r="AA4543" s="94">
        <v>7482.44</v>
      </c>
      <c r="AB4543" s="94">
        <v>7482.44</v>
      </c>
      <c r="AC4543">
        <f t="shared" si="140"/>
        <v>2000</v>
      </c>
      <c r="AD4543" t="str">
        <f t="shared" si="141"/>
        <v>310</v>
      </c>
    </row>
    <row r="4544" spans="1:30" hidden="1" x14ac:dyDescent="0.25">
      <c r="A4544" t="s">
        <v>2068</v>
      </c>
      <c r="B4544" t="s">
        <v>2069</v>
      </c>
      <c r="C4544" t="s">
        <v>2070</v>
      </c>
      <c r="D4544" t="s">
        <v>400</v>
      </c>
      <c r="E4544" t="s">
        <v>122</v>
      </c>
      <c r="F4544" t="s">
        <v>159</v>
      </c>
      <c r="G4544" t="s">
        <v>2075</v>
      </c>
      <c r="H4544" t="s">
        <v>143</v>
      </c>
      <c r="I4544" t="s">
        <v>124</v>
      </c>
      <c r="J4544" t="s">
        <v>125</v>
      </c>
      <c r="K4544" t="s">
        <v>2071</v>
      </c>
      <c r="N4544" t="s">
        <v>2072</v>
      </c>
      <c r="O4544" t="s">
        <v>2073</v>
      </c>
      <c r="P4544" t="s">
        <v>2074</v>
      </c>
      <c r="Q4544" t="s">
        <v>401</v>
      </c>
      <c r="R4544" t="s">
        <v>131</v>
      </c>
      <c r="S4544" t="s">
        <v>164</v>
      </c>
      <c r="T4544" t="s">
        <v>2076</v>
      </c>
      <c r="U4544" t="s">
        <v>151</v>
      </c>
      <c r="V4544" t="s">
        <v>135</v>
      </c>
      <c r="W4544" t="s">
        <v>136</v>
      </c>
      <c r="X4544" t="s">
        <v>2077</v>
      </c>
      <c r="Y4544" s="94">
        <v>0</v>
      </c>
      <c r="Z4544" s="94">
        <v>4788.4799999999996</v>
      </c>
      <c r="AA4544" s="94">
        <v>4932.13</v>
      </c>
      <c r="AB4544" s="94">
        <v>4932.13</v>
      </c>
      <c r="AC4544">
        <f t="shared" si="140"/>
        <v>2000</v>
      </c>
      <c r="AD4544" t="str">
        <f t="shared" si="141"/>
        <v>310</v>
      </c>
    </row>
    <row r="4545" spans="1:30" hidden="1" x14ac:dyDescent="0.25">
      <c r="A4545" t="s">
        <v>2068</v>
      </c>
      <c r="B4545" t="s">
        <v>2069</v>
      </c>
      <c r="C4545" t="s">
        <v>2070</v>
      </c>
      <c r="D4545" t="s">
        <v>214</v>
      </c>
      <c r="E4545" t="s">
        <v>122</v>
      </c>
      <c r="F4545" t="s">
        <v>159</v>
      </c>
      <c r="G4545" t="s">
        <v>2075</v>
      </c>
      <c r="H4545" t="s">
        <v>143</v>
      </c>
      <c r="I4545" t="s">
        <v>124</v>
      </c>
      <c r="J4545" t="s">
        <v>125</v>
      </c>
      <c r="K4545" t="s">
        <v>2071</v>
      </c>
      <c r="N4545" t="s">
        <v>2072</v>
      </c>
      <c r="O4545" t="s">
        <v>2073</v>
      </c>
      <c r="P4545" t="s">
        <v>2074</v>
      </c>
      <c r="Q4545" t="s">
        <v>215</v>
      </c>
      <c r="R4545" t="s">
        <v>131</v>
      </c>
      <c r="S4545" t="s">
        <v>164</v>
      </c>
      <c r="T4545" t="s">
        <v>2076</v>
      </c>
      <c r="U4545" t="s">
        <v>151</v>
      </c>
      <c r="V4545" t="s">
        <v>135</v>
      </c>
      <c r="W4545" t="s">
        <v>136</v>
      </c>
      <c r="X4545" t="s">
        <v>2077</v>
      </c>
      <c r="Y4545" s="94">
        <v>420000</v>
      </c>
      <c r="Z4545" s="94">
        <v>320373.24</v>
      </c>
      <c r="AA4545" s="94">
        <v>60000</v>
      </c>
      <c r="AB4545" s="94">
        <v>60000</v>
      </c>
      <c r="AC4545">
        <f t="shared" si="140"/>
        <v>2000</v>
      </c>
      <c r="AD4545" t="str">
        <f t="shared" si="141"/>
        <v>310</v>
      </c>
    </row>
    <row r="4546" spans="1:30" hidden="1" x14ac:dyDescent="0.25">
      <c r="A4546" t="s">
        <v>2068</v>
      </c>
      <c r="B4546" t="s">
        <v>2069</v>
      </c>
      <c r="C4546" t="s">
        <v>2070</v>
      </c>
      <c r="D4546" t="s">
        <v>222</v>
      </c>
      <c r="E4546" t="s">
        <v>122</v>
      </c>
      <c r="F4546" t="s">
        <v>159</v>
      </c>
      <c r="G4546" t="s">
        <v>2075</v>
      </c>
      <c r="H4546" t="s">
        <v>143</v>
      </c>
      <c r="I4546" t="s">
        <v>124</v>
      </c>
      <c r="J4546" t="s">
        <v>125</v>
      </c>
      <c r="K4546" t="s">
        <v>2071</v>
      </c>
      <c r="N4546" t="s">
        <v>2072</v>
      </c>
      <c r="O4546" t="s">
        <v>2073</v>
      </c>
      <c r="P4546" t="s">
        <v>2074</v>
      </c>
      <c r="Q4546" t="s">
        <v>223</v>
      </c>
      <c r="R4546" t="s">
        <v>131</v>
      </c>
      <c r="S4546" t="s">
        <v>164</v>
      </c>
      <c r="T4546" t="s">
        <v>2076</v>
      </c>
      <c r="U4546" t="s">
        <v>151</v>
      </c>
      <c r="V4546" t="s">
        <v>135</v>
      </c>
      <c r="W4546" t="s">
        <v>136</v>
      </c>
      <c r="X4546" t="s">
        <v>2077</v>
      </c>
      <c r="Y4546" s="94">
        <v>0</v>
      </c>
      <c r="Z4546" s="94">
        <v>6612</v>
      </c>
      <c r="AA4546" s="94">
        <v>6810.36</v>
      </c>
      <c r="AB4546" s="94">
        <v>6810.36</v>
      </c>
      <c r="AC4546">
        <f t="shared" si="140"/>
        <v>2000</v>
      </c>
      <c r="AD4546" t="str">
        <f t="shared" si="141"/>
        <v>310</v>
      </c>
    </row>
    <row r="4547" spans="1:30" hidden="1" x14ac:dyDescent="0.25">
      <c r="A4547" t="s">
        <v>2068</v>
      </c>
      <c r="B4547" t="s">
        <v>2069</v>
      </c>
      <c r="C4547" t="s">
        <v>2070</v>
      </c>
      <c r="D4547" t="s">
        <v>224</v>
      </c>
      <c r="E4547" t="s">
        <v>122</v>
      </c>
      <c r="F4547" t="s">
        <v>159</v>
      </c>
      <c r="G4547" t="s">
        <v>2075</v>
      </c>
      <c r="H4547" t="s">
        <v>143</v>
      </c>
      <c r="I4547" t="s">
        <v>124</v>
      </c>
      <c r="J4547" t="s">
        <v>125</v>
      </c>
      <c r="K4547" t="s">
        <v>2071</v>
      </c>
      <c r="N4547" t="s">
        <v>2072</v>
      </c>
      <c r="O4547" t="s">
        <v>2073</v>
      </c>
      <c r="P4547" t="s">
        <v>2074</v>
      </c>
      <c r="Q4547" t="s">
        <v>225</v>
      </c>
      <c r="R4547" t="s">
        <v>131</v>
      </c>
      <c r="S4547" t="s">
        <v>164</v>
      </c>
      <c r="T4547" t="s">
        <v>2076</v>
      </c>
      <c r="U4547" t="s">
        <v>151</v>
      </c>
      <c r="V4547" t="s">
        <v>135</v>
      </c>
      <c r="W4547" t="s">
        <v>136</v>
      </c>
      <c r="X4547" t="s">
        <v>2077</v>
      </c>
      <c r="Y4547" s="94">
        <v>0</v>
      </c>
      <c r="Z4547" s="94">
        <v>176.16</v>
      </c>
      <c r="AA4547" s="94">
        <v>0</v>
      </c>
      <c r="AB4547" s="94">
        <v>0</v>
      </c>
      <c r="AC4547">
        <f t="shared" ref="AC4547:AC4610" si="142">MID(D4547,1,1)*1000</f>
        <v>2000</v>
      </c>
      <c r="AD4547" t="str">
        <f t="shared" ref="AD4547:AD4610" si="143">MID(A4547,6,3)</f>
        <v>310</v>
      </c>
    </row>
    <row r="4548" spans="1:30" hidden="1" x14ac:dyDescent="0.25">
      <c r="A4548" t="s">
        <v>2068</v>
      </c>
      <c r="B4548" t="s">
        <v>2069</v>
      </c>
      <c r="C4548" t="s">
        <v>2070</v>
      </c>
      <c r="D4548" t="s">
        <v>226</v>
      </c>
      <c r="E4548" t="s">
        <v>122</v>
      </c>
      <c r="F4548" t="s">
        <v>159</v>
      </c>
      <c r="G4548" t="s">
        <v>2075</v>
      </c>
      <c r="H4548" t="s">
        <v>143</v>
      </c>
      <c r="I4548" t="s">
        <v>124</v>
      </c>
      <c r="J4548" t="s">
        <v>125</v>
      </c>
      <c r="K4548" t="s">
        <v>2071</v>
      </c>
      <c r="N4548" t="s">
        <v>2072</v>
      </c>
      <c r="O4548" t="s">
        <v>2073</v>
      </c>
      <c r="P4548" t="s">
        <v>2074</v>
      </c>
      <c r="Q4548" t="s">
        <v>227</v>
      </c>
      <c r="R4548" t="s">
        <v>131</v>
      </c>
      <c r="S4548" t="s">
        <v>164</v>
      </c>
      <c r="T4548" t="s">
        <v>2076</v>
      </c>
      <c r="U4548" t="s">
        <v>151</v>
      </c>
      <c r="V4548" t="s">
        <v>135</v>
      </c>
      <c r="W4548" t="s">
        <v>136</v>
      </c>
      <c r="X4548" t="s">
        <v>2077</v>
      </c>
      <c r="Y4548" s="94">
        <v>0</v>
      </c>
      <c r="Z4548" s="94">
        <v>1719.98</v>
      </c>
      <c r="AA4548" s="94">
        <v>1953.02</v>
      </c>
      <c r="AB4548" s="94">
        <v>1953.02</v>
      </c>
      <c r="AC4548">
        <f t="shared" si="142"/>
        <v>2000</v>
      </c>
      <c r="AD4548" t="str">
        <f t="shared" si="143"/>
        <v>310</v>
      </c>
    </row>
    <row r="4549" spans="1:30" hidden="1" x14ac:dyDescent="0.25">
      <c r="A4549" t="s">
        <v>2068</v>
      </c>
      <c r="B4549" t="s">
        <v>2069</v>
      </c>
      <c r="C4549" t="s">
        <v>2070</v>
      </c>
      <c r="D4549" t="s">
        <v>299</v>
      </c>
      <c r="E4549" t="s">
        <v>122</v>
      </c>
      <c r="F4549" t="s">
        <v>159</v>
      </c>
      <c r="G4549" t="s">
        <v>2075</v>
      </c>
      <c r="H4549" t="s">
        <v>143</v>
      </c>
      <c r="I4549" t="s">
        <v>124</v>
      </c>
      <c r="J4549" t="s">
        <v>125</v>
      </c>
      <c r="K4549" t="s">
        <v>2071</v>
      </c>
      <c r="N4549" t="s">
        <v>2072</v>
      </c>
      <c r="O4549" t="s">
        <v>2073</v>
      </c>
      <c r="P4549" t="s">
        <v>2074</v>
      </c>
      <c r="Q4549" t="s">
        <v>300</v>
      </c>
      <c r="R4549" t="s">
        <v>131</v>
      </c>
      <c r="S4549" t="s">
        <v>164</v>
      </c>
      <c r="T4549" t="s">
        <v>2076</v>
      </c>
      <c r="U4549" t="s">
        <v>151</v>
      </c>
      <c r="V4549" t="s">
        <v>135</v>
      </c>
      <c r="W4549" t="s">
        <v>136</v>
      </c>
      <c r="X4549" t="s">
        <v>2077</v>
      </c>
      <c r="Y4549" s="94">
        <v>0</v>
      </c>
      <c r="Z4549" s="94">
        <v>0</v>
      </c>
      <c r="AA4549" s="94">
        <v>0</v>
      </c>
      <c r="AB4549" s="94">
        <v>0</v>
      </c>
      <c r="AC4549">
        <f t="shared" si="142"/>
        <v>3000</v>
      </c>
      <c r="AD4549" t="str">
        <f t="shared" si="143"/>
        <v>310</v>
      </c>
    </row>
    <row r="4550" spans="1:30" hidden="1" x14ac:dyDescent="0.25">
      <c r="A4550" t="s">
        <v>2068</v>
      </c>
      <c r="B4550" t="s">
        <v>2069</v>
      </c>
      <c r="C4550" t="s">
        <v>2070</v>
      </c>
      <c r="D4550" t="s">
        <v>291</v>
      </c>
      <c r="E4550" t="s">
        <v>122</v>
      </c>
      <c r="F4550" t="s">
        <v>159</v>
      </c>
      <c r="G4550" t="s">
        <v>2075</v>
      </c>
      <c r="H4550" t="s">
        <v>143</v>
      </c>
      <c r="I4550" t="s">
        <v>124</v>
      </c>
      <c r="J4550" t="s">
        <v>125</v>
      </c>
      <c r="K4550" t="s">
        <v>2071</v>
      </c>
      <c r="N4550" t="s">
        <v>2072</v>
      </c>
      <c r="O4550" t="s">
        <v>2073</v>
      </c>
      <c r="P4550" t="s">
        <v>2074</v>
      </c>
      <c r="Q4550" t="s">
        <v>169</v>
      </c>
      <c r="R4550" t="s">
        <v>131</v>
      </c>
      <c r="S4550" t="s">
        <v>164</v>
      </c>
      <c r="T4550" t="s">
        <v>2076</v>
      </c>
      <c r="U4550" t="s">
        <v>151</v>
      </c>
      <c r="V4550" t="s">
        <v>135</v>
      </c>
      <c r="W4550" t="s">
        <v>136</v>
      </c>
      <c r="X4550" t="s">
        <v>2077</v>
      </c>
      <c r="Y4550" s="94">
        <v>3427</v>
      </c>
      <c r="Z4550" s="94">
        <v>49924.393333333333</v>
      </c>
      <c r="AA4550" s="94">
        <v>51422.125133333335</v>
      </c>
      <c r="AB4550" s="94">
        <v>51422.13</v>
      </c>
      <c r="AC4550">
        <f t="shared" si="142"/>
        <v>3000</v>
      </c>
      <c r="AD4550" t="str">
        <f t="shared" si="143"/>
        <v>310</v>
      </c>
    </row>
    <row r="4551" spans="1:30" hidden="1" x14ac:dyDescent="0.25">
      <c r="A4551" t="s">
        <v>2068</v>
      </c>
      <c r="B4551" t="s">
        <v>2069</v>
      </c>
      <c r="C4551" t="s">
        <v>2070</v>
      </c>
      <c r="D4551" t="s">
        <v>344</v>
      </c>
      <c r="E4551" t="s">
        <v>122</v>
      </c>
      <c r="F4551" t="s">
        <v>159</v>
      </c>
      <c r="G4551" t="s">
        <v>2075</v>
      </c>
      <c r="H4551" t="s">
        <v>143</v>
      </c>
      <c r="I4551" t="s">
        <v>124</v>
      </c>
      <c r="J4551" t="s">
        <v>125</v>
      </c>
      <c r="K4551" t="s">
        <v>2071</v>
      </c>
      <c r="N4551" t="s">
        <v>2072</v>
      </c>
      <c r="O4551" t="s">
        <v>2073</v>
      </c>
      <c r="P4551" t="s">
        <v>2074</v>
      </c>
      <c r="Q4551" t="s">
        <v>345</v>
      </c>
      <c r="R4551" t="s">
        <v>131</v>
      </c>
      <c r="S4551" t="s">
        <v>164</v>
      </c>
      <c r="T4551" t="s">
        <v>2076</v>
      </c>
      <c r="U4551" t="s">
        <v>151</v>
      </c>
      <c r="V4551" t="s">
        <v>135</v>
      </c>
      <c r="W4551" t="s">
        <v>136</v>
      </c>
      <c r="X4551" t="s">
        <v>2077</v>
      </c>
      <c r="Y4551" s="94">
        <v>53336</v>
      </c>
      <c r="Z4551" s="94">
        <v>0</v>
      </c>
      <c r="AA4551" s="94">
        <v>0</v>
      </c>
      <c r="AB4551" s="94">
        <v>0</v>
      </c>
      <c r="AC4551">
        <f t="shared" si="142"/>
        <v>3000</v>
      </c>
      <c r="AD4551" t="str">
        <f t="shared" si="143"/>
        <v>310</v>
      </c>
    </row>
    <row r="4552" spans="1:30" hidden="1" x14ac:dyDescent="0.25">
      <c r="A4552" t="s">
        <v>2068</v>
      </c>
      <c r="B4552" t="s">
        <v>2069</v>
      </c>
      <c r="C4552" t="s">
        <v>2070</v>
      </c>
      <c r="D4552" t="s">
        <v>256</v>
      </c>
      <c r="E4552" t="s">
        <v>122</v>
      </c>
      <c r="F4552" t="s">
        <v>159</v>
      </c>
      <c r="G4552" t="s">
        <v>2075</v>
      </c>
      <c r="H4552" t="s">
        <v>143</v>
      </c>
      <c r="I4552" t="s">
        <v>124</v>
      </c>
      <c r="J4552" t="s">
        <v>125</v>
      </c>
      <c r="K4552" t="s">
        <v>2071</v>
      </c>
      <c r="N4552" t="s">
        <v>2072</v>
      </c>
      <c r="O4552" t="s">
        <v>2073</v>
      </c>
      <c r="P4552" t="s">
        <v>2074</v>
      </c>
      <c r="Q4552" t="s">
        <v>257</v>
      </c>
      <c r="R4552" t="s">
        <v>131</v>
      </c>
      <c r="S4552" t="s">
        <v>164</v>
      </c>
      <c r="T4552" t="s">
        <v>2076</v>
      </c>
      <c r="U4552" t="s">
        <v>151</v>
      </c>
      <c r="V4552" t="s">
        <v>135</v>
      </c>
      <c r="W4552" t="s">
        <v>136</v>
      </c>
      <c r="X4552" t="s">
        <v>2077</v>
      </c>
      <c r="Y4552" s="94">
        <v>150000</v>
      </c>
      <c r="Z4552" s="94">
        <v>32630.799999999996</v>
      </c>
      <c r="AA4552" s="94">
        <v>33609.72</v>
      </c>
      <c r="AB4552" s="94">
        <v>33609.72</v>
      </c>
      <c r="AC4552">
        <f t="shared" si="142"/>
        <v>3000</v>
      </c>
      <c r="AD4552" t="str">
        <f t="shared" si="143"/>
        <v>310</v>
      </c>
    </row>
    <row r="4553" spans="1:30" hidden="1" x14ac:dyDescent="0.25">
      <c r="A4553" t="s">
        <v>2068</v>
      </c>
      <c r="B4553" t="s">
        <v>2069</v>
      </c>
      <c r="C4553" t="s">
        <v>2070</v>
      </c>
      <c r="D4553" t="s">
        <v>264</v>
      </c>
      <c r="E4553" t="s">
        <v>122</v>
      </c>
      <c r="F4553" t="s">
        <v>159</v>
      </c>
      <c r="G4553" t="s">
        <v>2075</v>
      </c>
      <c r="H4553" t="s">
        <v>143</v>
      </c>
      <c r="I4553" t="s">
        <v>124</v>
      </c>
      <c r="J4553" t="s">
        <v>125</v>
      </c>
      <c r="K4553" t="s">
        <v>2071</v>
      </c>
      <c r="N4553" t="s">
        <v>2072</v>
      </c>
      <c r="O4553" t="s">
        <v>2073</v>
      </c>
      <c r="P4553" t="s">
        <v>2074</v>
      </c>
      <c r="Q4553" t="s">
        <v>265</v>
      </c>
      <c r="R4553" t="s">
        <v>131</v>
      </c>
      <c r="S4553" t="s">
        <v>164</v>
      </c>
      <c r="T4553" t="s">
        <v>2076</v>
      </c>
      <c r="U4553" t="s">
        <v>151</v>
      </c>
      <c r="V4553" t="s">
        <v>135</v>
      </c>
      <c r="W4553" t="s">
        <v>136</v>
      </c>
      <c r="X4553" t="s">
        <v>2077</v>
      </c>
      <c r="Y4553" s="94">
        <v>0</v>
      </c>
      <c r="Z4553" s="94">
        <v>0</v>
      </c>
      <c r="AA4553" s="94">
        <v>0</v>
      </c>
      <c r="AB4553" s="94">
        <v>0</v>
      </c>
      <c r="AC4553">
        <f t="shared" si="142"/>
        <v>3000</v>
      </c>
      <c r="AD4553" t="str">
        <f t="shared" si="143"/>
        <v>310</v>
      </c>
    </row>
    <row r="4554" spans="1:30" hidden="1" x14ac:dyDescent="0.25">
      <c r="A4554" t="s">
        <v>2068</v>
      </c>
      <c r="B4554" t="s">
        <v>2069</v>
      </c>
      <c r="C4554" t="s">
        <v>2070</v>
      </c>
      <c r="D4554" t="s">
        <v>268</v>
      </c>
      <c r="E4554" t="s">
        <v>122</v>
      </c>
      <c r="F4554" t="s">
        <v>159</v>
      </c>
      <c r="G4554" t="s">
        <v>2075</v>
      </c>
      <c r="H4554" t="s">
        <v>143</v>
      </c>
      <c r="I4554" t="s">
        <v>124</v>
      </c>
      <c r="J4554" t="s">
        <v>125</v>
      </c>
      <c r="K4554" t="s">
        <v>2071</v>
      </c>
      <c r="N4554" t="s">
        <v>2072</v>
      </c>
      <c r="O4554" t="s">
        <v>2073</v>
      </c>
      <c r="P4554" t="s">
        <v>2074</v>
      </c>
      <c r="Q4554" t="s">
        <v>269</v>
      </c>
      <c r="R4554" t="s">
        <v>131</v>
      </c>
      <c r="S4554" t="s">
        <v>164</v>
      </c>
      <c r="T4554" t="s">
        <v>2076</v>
      </c>
      <c r="U4554" t="s">
        <v>151</v>
      </c>
      <c r="V4554" t="s">
        <v>135</v>
      </c>
      <c r="W4554" t="s">
        <v>136</v>
      </c>
      <c r="X4554" t="s">
        <v>2077</v>
      </c>
      <c r="Y4554" s="94">
        <v>0</v>
      </c>
      <c r="Z4554" s="94">
        <v>7668.3733333333339</v>
      </c>
      <c r="AA4554" s="94">
        <v>7898.42</v>
      </c>
      <c r="AB4554" s="94">
        <v>7898.42</v>
      </c>
      <c r="AC4554">
        <f t="shared" si="142"/>
        <v>3000</v>
      </c>
      <c r="AD4554" t="str">
        <f t="shared" si="143"/>
        <v>310</v>
      </c>
    </row>
    <row r="4555" spans="1:30" hidden="1" x14ac:dyDescent="0.25">
      <c r="A4555" t="s">
        <v>2068</v>
      </c>
      <c r="B4555" t="s">
        <v>2069</v>
      </c>
      <c r="C4555" t="s">
        <v>2070</v>
      </c>
      <c r="D4555" t="s">
        <v>270</v>
      </c>
      <c r="E4555" t="s">
        <v>122</v>
      </c>
      <c r="F4555" t="s">
        <v>159</v>
      </c>
      <c r="G4555" t="s">
        <v>2075</v>
      </c>
      <c r="H4555" t="s">
        <v>143</v>
      </c>
      <c r="I4555" t="s">
        <v>124</v>
      </c>
      <c r="J4555" t="s">
        <v>125</v>
      </c>
      <c r="K4555" t="s">
        <v>2071</v>
      </c>
      <c r="N4555" t="s">
        <v>2072</v>
      </c>
      <c r="O4555" t="s">
        <v>2073</v>
      </c>
      <c r="P4555" t="s">
        <v>2074</v>
      </c>
      <c r="Q4555" t="s">
        <v>271</v>
      </c>
      <c r="R4555" t="s">
        <v>131</v>
      </c>
      <c r="S4555" t="s">
        <v>164</v>
      </c>
      <c r="T4555" t="s">
        <v>2076</v>
      </c>
      <c r="U4555" t="s">
        <v>151</v>
      </c>
      <c r="V4555" t="s">
        <v>135</v>
      </c>
      <c r="W4555" t="s">
        <v>136</v>
      </c>
      <c r="X4555" t="s">
        <v>2077</v>
      </c>
      <c r="Y4555" s="94">
        <v>6180</v>
      </c>
      <c r="Z4555" s="94">
        <v>0</v>
      </c>
      <c r="AA4555" s="94">
        <v>0</v>
      </c>
      <c r="AB4555" s="94">
        <v>0</v>
      </c>
      <c r="AC4555">
        <f t="shared" si="142"/>
        <v>3000</v>
      </c>
      <c r="AD4555" t="str">
        <f t="shared" si="143"/>
        <v>310</v>
      </c>
    </row>
    <row r="4556" spans="1:30" hidden="1" x14ac:dyDescent="0.25">
      <c r="A4556" t="s">
        <v>2068</v>
      </c>
      <c r="B4556" t="s">
        <v>2069</v>
      </c>
      <c r="C4556" t="s">
        <v>2070</v>
      </c>
      <c r="D4556" t="s">
        <v>272</v>
      </c>
      <c r="E4556" t="s">
        <v>122</v>
      </c>
      <c r="F4556" t="s">
        <v>159</v>
      </c>
      <c r="G4556" t="s">
        <v>2075</v>
      </c>
      <c r="H4556" t="s">
        <v>143</v>
      </c>
      <c r="I4556" t="s">
        <v>124</v>
      </c>
      <c r="J4556" t="s">
        <v>125</v>
      </c>
      <c r="K4556" t="s">
        <v>2071</v>
      </c>
      <c r="N4556" t="s">
        <v>2072</v>
      </c>
      <c r="O4556" t="s">
        <v>2073</v>
      </c>
      <c r="P4556" t="s">
        <v>2074</v>
      </c>
      <c r="Q4556" t="s">
        <v>273</v>
      </c>
      <c r="R4556" t="s">
        <v>131</v>
      </c>
      <c r="S4556" t="s">
        <v>164</v>
      </c>
      <c r="T4556" t="s">
        <v>2076</v>
      </c>
      <c r="U4556" t="s">
        <v>151</v>
      </c>
      <c r="V4556" t="s">
        <v>135</v>
      </c>
      <c r="W4556" t="s">
        <v>136</v>
      </c>
      <c r="X4556" t="s">
        <v>2077</v>
      </c>
      <c r="Y4556" s="94">
        <v>61800</v>
      </c>
      <c r="Z4556" s="94">
        <v>39869.973333333321</v>
      </c>
      <c r="AA4556" s="94">
        <v>41066.07</v>
      </c>
      <c r="AB4556" s="94">
        <v>41066.07</v>
      </c>
      <c r="AC4556">
        <f t="shared" si="142"/>
        <v>3000</v>
      </c>
      <c r="AD4556" t="str">
        <f t="shared" si="143"/>
        <v>310</v>
      </c>
    </row>
    <row r="4557" spans="1:30" hidden="1" x14ac:dyDescent="0.25">
      <c r="A4557" t="s">
        <v>2068</v>
      </c>
      <c r="B4557" t="s">
        <v>2069</v>
      </c>
      <c r="C4557" t="s">
        <v>2070</v>
      </c>
      <c r="D4557" t="s">
        <v>276</v>
      </c>
      <c r="E4557" t="s">
        <v>122</v>
      </c>
      <c r="F4557" t="s">
        <v>159</v>
      </c>
      <c r="G4557" t="s">
        <v>2075</v>
      </c>
      <c r="H4557" t="s">
        <v>143</v>
      </c>
      <c r="I4557" t="s">
        <v>124</v>
      </c>
      <c r="J4557" t="s">
        <v>125</v>
      </c>
      <c r="K4557" t="s">
        <v>2071</v>
      </c>
      <c r="N4557" t="s">
        <v>2072</v>
      </c>
      <c r="O4557" t="s">
        <v>2073</v>
      </c>
      <c r="P4557" t="s">
        <v>2074</v>
      </c>
      <c r="Q4557" t="s">
        <v>277</v>
      </c>
      <c r="R4557" t="s">
        <v>131</v>
      </c>
      <c r="S4557" t="s">
        <v>164</v>
      </c>
      <c r="T4557" t="s">
        <v>2076</v>
      </c>
      <c r="U4557" t="s">
        <v>151</v>
      </c>
      <c r="V4557" t="s">
        <v>135</v>
      </c>
      <c r="W4557" t="s">
        <v>136</v>
      </c>
      <c r="X4557" t="s">
        <v>2077</v>
      </c>
      <c r="Y4557" s="94">
        <v>0</v>
      </c>
      <c r="Z4557" s="94">
        <v>19604</v>
      </c>
      <c r="AA4557" s="94">
        <v>20192.12</v>
      </c>
      <c r="AB4557" s="94">
        <v>20192.12</v>
      </c>
      <c r="AC4557">
        <f t="shared" si="142"/>
        <v>3000</v>
      </c>
      <c r="AD4557" t="str">
        <f t="shared" si="143"/>
        <v>310</v>
      </c>
    </row>
    <row r="4558" spans="1:30" hidden="1" x14ac:dyDescent="0.25">
      <c r="A4558" t="s">
        <v>2068</v>
      </c>
      <c r="B4558" t="s">
        <v>2069</v>
      </c>
      <c r="C4558" t="s">
        <v>2070</v>
      </c>
      <c r="D4558" t="s">
        <v>689</v>
      </c>
      <c r="E4558" t="s">
        <v>122</v>
      </c>
      <c r="F4558" t="s">
        <v>159</v>
      </c>
      <c r="G4558" t="s">
        <v>2075</v>
      </c>
      <c r="H4558" t="s">
        <v>143</v>
      </c>
      <c r="I4558" t="s">
        <v>124</v>
      </c>
      <c r="J4558" t="s">
        <v>125</v>
      </c>
      <c r="K4558" t="s">
        <v>2071</v>
      </c>
      <c r="N4558" t="s">
        <v>2072</v>
      </c>
      <c r="O4558" t="s">
        <v>2073</v>
      </c>
      <c r="P4558" t="s">
        <v>2074</v>
      </c>
      <c r="Q4558" t="s">
        <v>690</v>
      </c>
      <c r="R4558" t="s">
        <v>131</v>
      </c>
      <c r="S4558" t="s">
        <v>164</v>
      </c>
      <c r="T4558" t="s">
        <v>2076</v>
      </c>
      <c r="U4558" t="s">
        <v>151</v>
      </c>
      <c r="V4558" t="s">
        <v>135</v>
      </c>
      <c r="W4558" t="s">
        <v>136</v>
      </c>
      <c r="X4558" t="s">
        <v>2077</v>
      </c>
      <c r="Y4558" s="94">
        <v>125000</v>
      </c>
      <c r="Z4558" s="94">
        <v>0</v>
      </c>
      <c r="AA4558" s="94">
        <v>0</v>
      </c>
      <c r="AB4558" s="94">
        <v>0</v>
      </c>
      <c r="AC4558">
        <f t="shared" si="142"/>
        <v>3000</v>
      </c>
      <c r="AD4558" t="str">
        <f t="shared" si="143"/>
        <v>310</v>
      </c>
    </row>
    <row r="4559" spans="1:30" hidden="1" x14ac:dyDescent="0.25">
      <c r="A4559" t="s">
        <v>2068</v>
      </c>
      <c r="B4559" t="s">
        <v>2069</v>
      </c>
      <c r="C4559" t="s">
        <v>2070</v>
      </c>
      <c r="D4559" t="s">
        <v>172</v>
      </c>
      <c r="E4559" t="s">
        <v>122</v>
      </c>
      <c r="F4559" t="s">
        <v>159</v>
      </c>
      <c r="G4559" t="s">
        <v>2075</v>
      </c>
      <c r="H4559" t="s">
        <v>143</v>
      </c>
      <c r="I4559" t="s">
        <v>124</v>
      </c>
      <c r="J4559" t="s">
        <v>125</v>
      </c>
      <c r="K4559" t="s">
        <v>2071</v>
      </c>
      <c r="N4559" t="s">
        <v>2072</v>
      </c>
      <c r="O4559" t="s">
        <v>2073</v>
      </c>
      <c r="P4559" t="s">
        <v>2074</v>
      </c>
      <c r="Q4559" t="s">
        <v>173</v>
      </c>
      <c r="R4559" t="s">
        <v>131</v>
      </c>
      <c r="S4559" t="s">
        <v>164</v>
      </c>
      <c r="T4559" t="s">
        <v>2076</v>
      </c>
      <c r="U4559" t="s">
        <v>151</v>
      </c>
      <c r="V4559" t="s">
        <v>135</v>
      </c>
      <c r="W4559" t="s">
        <v>136</v>
      </c>
      <c r="X4559" t="s">
        <v>2077</v>
      </c>
      <c r="Y4559" s="94">
        <v>24000</v>
      </c>
      <c r="Z4559" s="94">
        <v>8000.0000000000009</v>
      </c>
      <c r="AA4559" s="94">
        <v>8240</v>
      </c>
      <c r="AB4559" s="94">
        <v>8240</v>
      </c>
      <c r="AC4559">
        <f t="shared" si="142"/>
        <v>3000</v>
      </c>
      <c r="AD4559" t="str">
        <f t="shared" si="143"/>
        <v>310</v>
      </c>
    </row>
    <row r="4560" spans="1:30" hidden="1" x14ac:dyDescent="0.25">
      <c r="A4560" t="s">
        <v>2068</v>
      </c>
      <c r="B4560" t="s">
        <v>2069</v>
      </c>
      <c r="C4560" t="s">
        <v>2070</v>
      </c>
      <c r="D4560" t="s">
        <v>174</v>
      </c>
      <c r="E4560" t="s">
        <v>122</v>
      </c>
      <c r="F4560" t="s">
        <v>159</v>
      </c>
      <c r="G4560" t="s">
        <v>2075</v>
      </c>
      <c r="H4560" t="s">
        <v>143</v>
      </c>
      <c r="I4560" t="s">
        <v>124</v>
      </c>
      <c r="J4560" t="s">
        <v>125</v>
      </c>
      <c r="K4560" t="s">
        <v>2071</v>
      </c>
      <c r="N4560" t="s">
        <v>2072</v>
      </c>
      <c r="O4560" t="s">
        <v>2073</v>
      </c>
      <c r="P4560" t="s">
        <v>2074</v>
      </c>
      <c r="Q4560" t="s">
        <v>175</v>
      </c>
      <c r="R4560" t="s">
        <v>131</v>
      </c>
      <c r="S4560" t="s">
        <v>164</v>
      </c>
      <c r="T4560" t="s">
        <v>2076</v>
      </c>
      <c r="U4560" t="s">
        <v>151</v>
      </c>
      <c r="V4560" t="s">
        <v>135</v>
      </c>
      <c r="W4560" t="s">
        <v>136</v>
      </c>
      <c r="X4560" t="s">
        <v>2077</v>
      </c>
      <c r="Y4560" s="94">
        <v>17000</v>
      </c>
      <c r="Z4560" s="94">
        <v>4356.68</v>
      </c>
      <c r="AA4560" s="94">
        <v>4487.38</v>
      </c>
      <c r="AB4560" s="94">
        <v>4487.38</v>
      </c>
      <c r="AC4560">
        <f t="shared" si="142"/>
        <v>3000</v>
      </c>
      <c r="AD4560" t="str">
        <f t="shared" si="143"/>
        <v>310</v>
      </c>
    </row>
    <row r="4561" spans="1:30" hidden="1" x14ac:dyDescent="0.25">
      <c r="A4561" t="s">
        <v>2068</v>
      </c>
      <c r="B4561" t="s">
        <v>2069</v>
      </c>
      <c r="C4561" t="s">
        <v>2070</v>
      </c>
      <c r="D4561" t="s">
        <v>348</v>
      </c>
      <c r="E4561" t="s">
        <v>122</v>
      </c>
      <c r="F4561" t="s">
        <v>159</v>
      </c>
      <c r="G4561" t="s">
        <v>2075</v>
      </c>
      <c r="H4561" t="s">
        <v>143</v>
      </c>
      <c r="I4561" t="s">
        <v>124</v>
      </c>
      <c r="J4561" t="s">
        <v>125</v>
      </c>
      <c r="K4561" t="s">
        <v>2071</v>
      </c>
      <c r="N4561" t="s">
        <v>2072</v>
      </c>
      <c r="O4561" t="s">
        <v>2073</v>
      </c>
      <c r="P4561" t="s">
        <v>2074</v>
      </c>
      <c r="Q4561" t="s">
        <v>308</v>
      </c>
      <c r="R4561" t="s">
        <v>131</v>
      </c>
      <c r="S4561" t="s">
        <v>164</v>
      </c>
      <c r="T4561" t="s">
        <v>2076</v>
      </c>
      <c r="U4561" t="s">
        <v>151</v>
      </c>
      <c r="V4561" t="s">
        <v>135</v>
      </c>
      <c r="W4561" t="s">
        <v>136</v>
      </c>
      <c r="X4561" t="s">
        <v>2077</v>
      </c>
      <c r="Y4561" s="94">
        <v>50000</v>
      </c>
      <c r="Z4561" s="94">
        <v>0</v>
      </c>
      <c r="AA4561" s="94">
        <v>0</v>
      </c>
      <c r="AB4561" s="94">
        <v>0</v>
      </c>
      <c r="AC4561">
        <f t="shared" si="142"/>
        <v>3000</v>
      </c>
      <c r="AD4561" t="str">
        <f t="shared" si="143"/>
        <v>310</v>
      </c>
    </row>
    <row r="4562" spans="1:30" hidden="1" x14ac:dyDescent="0.25">
      <c r="A4562" t="s">
        <v>2068</v>
      </c>
      <c r="B4562" t="s">
        <v>2069</v>
      </c>
      <c r="C4562" t="s">
        <v>2070</v>
      </c>
      <c r="D4562" t="s">
        <v>349</v>
      </c>
      <c r="E4562" t="s">
        <v>122</v>
      </c>
      <c r="F4562" t="s">
        <v>159</v>
      </c>
      <c r="G4562" t="s">
        <v>2075</v>
      </c>
      <c r="H4562" t="s">
        <v>143</v>
      </c>
      <c r="I4562" t="s">
        <v>124</v>
      </c>
      <c r="J4562" t="s">
        <v>125</v>
      </c>
      <c r="K4562" t="s">
        <v>2071</v>
      </c>
      <c r="N4562" t="s">
        <v>2072</v>
      </c>
      <c r="O4562" t="s">
        <v>2073</v>
      </c>
      <c r="P4562" t="s">
        <v>2074</v>
      </c>
      <c r="Q4562" t="s">
        <v>350</v>
      </c>
      <c r="R4562" t="s">
        <v>131</v>
      </c>
      <c r="S4562" t="s">
        <v>164</v>
      </c>
      <c r="T4562" t="s">
        <v>2076</v>
      </c>
      <c r="U4562" t="s">
        <v>151</v>
      </c>
      <c r="V4562" t="s">
        <v>135</v>
      </c>
      <c r="W4562" t="s">
        <v>136</v>
      </c>
      <c r="X4562" t="s">
        <v>2077</v>
      </c>
      <c r="Y4562" s="94">
        <v>234839</v>
      </c>
      <c r="Z4562" s="94">
        <v>0</v>
      </c>
      <c r="AA4562" s="94">
        <v>0</v>
      </c>
      <c r="AB4562" s="94">
        <v>0</v>
      </c>
      <c r="AC4562">
        <f t="shared" si="142"/>
        <v>3000</v>
      </c>
      <c r="AD4562" t="str">
        <f t="shared" si="143"/>
        <v>310</v>
      </c>
    </row>
    <row r="4563" spans="1:30" hidden="1" x14ac:dyDescent="0.25">
      <c r="A4563" t="s">
        <v>2068</v>
      </c>
      <c r="B4563" t="s">
        <v>2069</v>
      </c>
      <c r="C4563" t="s">
        <v>2070</v>
      </c>
      <c r="D4563" t="s">
        <v>286</v>
      </c>
      <c r="E4563" t="s">
        <v>122</v>
      </c>
      <c r="F4563" t="s">
        <v>159</v>
      </c>
      <c r="G4563" t="s">
        <v>2075</v>
      </c>
      <c r="H4563" t="s">
        <v>143</v>
      </c>
      <c r="I4563" t="s">
        <v>124</v>
      </c>
      <c r="J4563" t="s">
        <v>125</v>
      </c>
      <c r="K4563" t="s">
        <v>2071</v>
      </c>
      <c r="N4563" t="s">
        <v>2072</v>
      </c>
      <c r="O4563" t="s">
        <v>2073</v>
      </c>
      <c r="P4563" t="s">
        <v>2074</v>
      </c>
      <c r="Q4563" t="s">
        <v>287</v>
      </c>
      <c r="R4563" t="s">
        <v>131</v>
      </c>
      <c r="S4563" t="s">
        <v>164</v>
      </c>
      <c r="T4563" t="s">
        <v>2076</v>
      </c>
      <c r="U4563" t="s">
        <v>151</v>
      </c>
      <c r="V4563" t="s">
        <v>135</v>
      </c>
      <c r="W4563" t="s">
        <v>136</v>
      </c>
      <c r="X4563" t="s">
        <v>2077</v>
      </c>
      <c r="Y4563" s="94">
        <v>1670000</v>
      </c>
      <c r="Z4563" s="94">
        <v>255214.50000000003</v>
      </c>
      <c r="AA4563" s="94">
        <v>262870.94</v>
      </c>
      <c r="AB4563" s="94">
        <v>262870.94</v>
      </c>
      <c r="AC4563">
        <f t="shared" si="142"/>
        <v>3000</v>
      </c>
      <c r="AD4563" t="str">
        <f t="shared" si="143"/>
        <v>310</v>
      </c>
    </row>
    <row r="4564" spans="1:30" hidden="1" x14ac:dyDescent="0.25">
      <c r="A4564" t="s">
        <v>856</v>
      </c>
      <c r="B4564" t="s">
        <v>766</v>
      </c>
      <c r="C4564" t="s">
        <v>2078</v>
      </c>
      <c r="D4564" t="s">
        <v>1657</v>
      </c>
      <c r="E4564" t="s">
        <v>122</v>
      </c>
      <c r="F4564" t="s">
        <v>159</v>
      </c>
      <c r="G4564" t="s">
        <v>160</v>
      </c>
      <c r="H4564">
        <v>19</v>
      </c>
      <c r="I4564" t="s">
        <v>124</v>
      </c>
      <c r="J4564" t="s">
        <v>125</v>
      </c>
      <c r="K4564" t="s">
        <v>2079</v>
      </c>
      <c r="N4564" t="s">
        <v>858</v>
      </c>
      <c r="O4564" t="s">
        <v>769</v>
      </c>
      <c r="P4564" t="s">
        <v>2080</v>
      </c>
      <c r="Q4564" t="s">
        <v>1661</v>
      </c>
      <c r="R4564" t="s">
        <v>131</v>
      </c>
      <c r="S4564" t="s">
        <v>164</v>
      </c>
      <c r="T4564" t="s">
        <v>165</v>
      </c>
      <c r="U4564" t="s">
        <v>134</v>
      </c>
      <c r="V4564" t="s">
        <v>135</v>
      </c>
      <c r="W4564" t="s">
        <v>136</v>
      </c>
      <c r="X4564" t="s">
        <v>2081</v>
      </c>
      <c r="Y4564" s="94">
        <v>0</v>
      </c>
      <c r="Z4564" s="94">
        <v>50870394.999999993</v>
      </c>
      <c r="AA4564" s="94">
        <v>52396506.849999994</v>
      </c>
      <c r="AB4564" s="94">
        <v>52396506.850000001</v>
      </c>
      <c r="AC4564">
        <f t="shared" si="142"/>
        <v>4000</v>
      </c>
      <c r="AD4564" t="str">
        <f t="shared" si="143"/>
        <v>304</v>
      </c>
    </row>
    <row r="4565" spans="1:30" hidden="1" x14ac:dyDescent="0.25">
      <c r="A4565" s="97" t="s">
        <v>2082</v>
      </c>
      <c r="B4565" s="97" t="s">
        <v>1315</v>
      </c>
      <c r="C4565" s="97" t="s">
        <v>140</v>
      </c>
      <c r="D4565" s="97" t="s">
        <v>141</v>
      </c>
      <c r="E4565" s="97" t="s">
        <v>122</v>
      </c>
      <c r="F4565" s="98">
        <v>15</v>
      </c>
      <c r="G4565" s="98" t="s">
        <v>142</v>
      </c>
      <c r="H4565" s="97" t="s">
        <v>143</v>
      </c>
      <c r="I4565" s="97" t="s">
        <v>124</v>
      </c>
      <c r="J4565" s="97" t="s">
        <v>125</v>
      </c>
      <c r="K4565" s="97" t="s">
        <v>2083</v>
      </c>
      <c r="L4565" s="97"/>
      <c r="M4565" s="97"/>
      <c r="N4565" s="97" t="s">
        <v>2084</v>
      </c>
      <c r="O4565" s="97" t="s">
        <v>1321</v>
      </c>
      <c r="P4565" s="97" t="s">
        <v>147</v>
      </c>
      <c r="Q4565" s="97" t="s">
        <v>148</v>
      </c>
      <c r="R4565" s="97" t="s">
        <v>131</v>
      </c>
      <c r="S4565" s="97" t="s">
        <v>149</v>
      </c>
      <c r="T4565" s="97" t="s">
        <v>150</v>
      </c>
      <c r="U4565" s="97" t="s">
        <v>151</v>
      </c>
      <c r="V4565" s="97" t="s">
        <v>135</v>
      </c>
      <c r="W4565" s="97" t="s">
        <v>136</v>
      </c>
      <c r="X4565" s="97"/>
      <c r="Y4565" s="99"/>
      <c r="Z4565" s="99"/>
      <c r="AA4565" s="99">
        <v>8512008</v>
      </c>
      <c r="AB4565" s="99">
        <v>8512008</v>
      </c>
      <c r="AC4565">
        <f t="shared" si="142"/>
        <v>1000</v>
      </c>
      <c r="AD4565" t="str">
        <f t="shared" si="143"/>
        <v>310</v>
      </c>
    </row>
    <row r="4566" spans="1:30" hidden="1" x14ac:dyDescent="0.25">
      <c r="A4566" s="97" t="s">
        <v>2082</v>
      </c>
      <c r="B4566" s="97" t="s">
        <v>1315</v>
      </c>
      <c r="C4566" s="97" t="s">
        <v>140</v>
      </c>
      <c r="D4566" s="97">
        <v>12101</v>
      </c>
      <c r="E4566" s="97" t="s">
        <v>122</v>
      </c>
      <c r="F4566" s="98">
        <v>15</v>
      </c>
      <c r="G4566" s="98" t="s">
        <v>142</v>
      </c>
      <c r="H4566" s="97">
        <v>19</v>
      </c>
      <c r="I4566" s="97" t="s">
        <v>124</v>
      </c>
      <c r="J4566" s="97" t="s">
        <v>125</v>
      </c>
      <c r="K4566" s="97" t="s">
        <v>2083</v>
      </c>
      <c r="L4566" s="97"/>
      <c r="M4566" s="97"/>
      <c r="N4566" s="97" t="s">
        <v>2084</v>
      </c>
      <c r="O4566" s="97" t="s">
        <v>1321</v>
      </c>
      <c r="P4566" s="97" t="s">
        <v>147</v>
      </c>
      <c r="Q4566" s="97" t="s">
        <v>182</v>
      </c>
      <c r="R4566" s="97" t="s">
        <v>131</v>
      </c>
      <c r="S4566" s="97" t="s">
        <v>149</v>
      </c>
      <c r="T4566" s="97" t="s">
        <v>150</v>
      </c>
      <c r="U4566" s="97" t="s">
        <v>134</v>
      </c>
      <c r="V4566" s="97" t="s">
        <v>135</v>
      </c>
      <c r="W4566" s="97" t="s">
        <v>136</v>
      </c>
      <c r="X4566" s="97"/>
      <c r="Y4566" s="99"/>
      <c r="Z4566" s="99"/>
      <c r="AA4566" s="99">
        <v>857402</v>
      </c>
      <c r="AB4566" s="99">
        <v>857402</v>
      </c>
      <c r="AC4566">
        <f t="shared" si="142"/>
        <v>1000</v>
      </c>
      <c r="AD4566" t="str">
        <f t="shared" si="143"/>
        <v>310</v>
      </c>
    </row>
    <row r="4567" spans="1:30" hidden="1" x14ac:dyDescent="0.25">
      <c r="A4567" s="97" t="s">
        <v>2082</v>
      </c>
      <c r="B4567" s="97" t="s">
        <v>1315</v>
      </c>
      <c r="C4567" s="97" t="s">
        <v>140</v>
      </c>
      <c r="D4567" s="97">
        <v>13201</v>
      </c>
      <c r="E4567" s="97" t="s">
        <v>122</v>
      </c>
      <c r="F4567" s="98">
        <v>15</v>
      </c>
      <c r="G4567" s="98" t="s">
        <v>142</v>
      </c>
      <c r="H4567" s="97">
        <v>19</v>
      </c>
      <c r="I4567" s="97" t="s">
        <v>124</v>
      </c>
      <c r="J4567" s="97" t="s">
        <v>125</v>
      </c>
      <c r="K4567" s="97" t="s">
        <v>2083</v>
      </c>
      <c r="L4567" s="97"/>
      <c r="M4567" s="97"/>
      <c r="N4567" s="97" t="s">
        <v>2084</v>
      </c>
      <c r="O4567" s="97" t="s">
        <v>1321</v>
      </c>
      <c r="P4567" s="97" t="s">
        <v>147</v>
      </c>
      <c r="Q4567" s="97" t="s">
        <v>152</v>
      </c>
      <c r="R4567" s="97" t="s">
        <v>131</v>
      </c>
      <c r="S4567" s="97" t="s">
        <v>149</v>
      </c>
      <c r="T4567" s="97" t="s">
        <v>150</v>
      </c>
      <c r="U4567" s="97" t="s">
        <v>134</v>
      </c>
      <c r="V4567" s="97" t="s">
        <v>135</v>
      </c>
      <c r="W4567" s="97" t="s">
        <v>136</v>
      </c>
      <c r="X4567" s="97"/>
      <c r="Y4567" s="99"/>
      <c r="Z4567" s="99"/>
      <c r="AA4567" s="99">
        <v>354667</v>
      </c>
      <c r="AB4567" s="99">
        <v>354667</v>
      </c>
      <c r="AC4567">
        <f t="shared" si="142"/>
        <v>1000</v>
      </c>
      <c r="AD4567" t="str">
        <f t="shared" si="143"/>
        <v>310</v>
      </c>
    </row>
    <row r="4568" spans="1:30" hidden="1" x14ac:dyDescent="0.25">
      <c r="A4568" s="97" t="s">
        <v>2082</v>
      </c>
      <c r="B4568" s="97" t="s">
        <v>1315</v>
      </c>
      <c r="C4568" s="97" t="s">
        <v>140</v>
      </c>
      <c r="D4568" s="97">
        <v>13203</v>
      </c>
      <c r="E4568" s="97" t="s">
        <v>122</v>
      </c>
      <c r="F4568" s="98">
        <v>15</v>
      </c>
      <c r="G4568" s="98" t="s">
        <v>142</v>
      </c>
      <c r="H4568" s="97">
        <v>19</v>
      </c>
      <c r="I4568" s="97" t="s">
        <v>124</v>
      </c>
      <c r="J4568" s="97" t="s">
        <v>125</v>
      </c>
      <c r="K4568" s="97" t="s">
        <v>2083</v>
      </c>
      <c r="L4568" s="97"/>
      <c r="M4568" s="97"/>
      <c r="N4568" s="97" t="s">
        <v>2084</v>
      </c>
      <c r="O4568" s="97" t="s">
        <v>1321</v>
      </c>
      <c r="P4568" s="97" t="s">
        <v>147</v>
      </c>
      <c r="Q4568" s="97" t="s">
        <v>153</v>
      </c>
      <c r="R4568" s="97" t="s">
        <v>131</v>
      </c>
      <c r="S4568" s="97" t="s">
        <v>149</v>
      </c>
      <c r="T4568" s="97" t="s">
        <v>150</v>
      </c>
      <c r="U4568" s="97" t="s">
        <v>134</v>
      </c>
      <c r="V4568" s="97" t="s">
        <v>135</v>
      </c>
      <c r="W4568" s="97" t="s">
        <v>136</v>
      </c>
      <c r="X4568" s="97"/>
      <c r="Y4568" s="99"/>
      <c r="Z4568" s="99"/>
      <c r="AA4568" s="99">
        <v>1418668</v>
      </c>
      <c r="AB4568" s="99">
        <v>1418668</v>
      </c>
      <c r="AC4568">
        <f t="shared" si="142"/>
        <v>1000</v>
      </c>
      <c r="AD4568" t="str">
        <f t="shared" si="143"/>
        <v>310</v>
      </c>
    </row>
    <row r="4569" spans="1:30" hidden="1" x14ac:dyDescent="0.25">
      <c r="A4569" s="97" t="s">
        <v>2082</v>
      </c>
      <c r="B4569" s="97" t="s">
        <v>1315</v>
      </c>
      <c r="C4569" s="97" t="s">
        <v>140</v>
      </c>
      <c r="D4569" s="97">
        <v>14101</v>
      </c>
      <c r="E4569" s="97" t="s">
        <v>122</v>
      </c>
      <c r="F4569" s="98">
        <v>15</v>
      </c>
      <c r="G4569" s="98" t="s">
        <v>142</v>
      </c>
      <c r="H4569" s="97">
        <v>19</v>
      </c>
      <c r="I4569" s="97" t="s">
        <v>124</v>
      </c>
      <c r="J4569" s="97" t="s">
        <v>125</v>
      </c>
      <c r="K4569" s="97" t="s">
        <v>2083</v>
      </c>
      <c r="L4569" s="97"/>
      <c r="M4569" s="97"/>
      <c r="N4569" s="97" t="s">
        <v>2084</v>
      </c>
      <c r="O4569" s="97" t="s">
        <v>1321</v>
      </c>
      <c r="P4569" s="97" t="s">
        <v>147</v>
      </c>
      <c r="Q4569" s="97" t="s">
        <v>154</v>
      </c>
      <c r="R4569" s="97" t="s">
        <v>131</v>
      </c>
      <c r="S4569" s="97" t="s">
        <v>149</v>
      </c>
      <c r="T4569" s="97" t="s">
        <v>150</v>
      </c>
      <c r="U4569" s="97" t="s">
        <v>134</v>
      </c>
      <c r="V4569" s="97" t="s">
        <v>135</v>
      </c>
      <c r="W4569" s="97" t="s">
        <v>136</v>
      </c>
      <c r="X4569" s="97"/>
      <c r="Y4569" s="99"/>
      <c r="Z4569" s="99"/>
      <c r="AA4569" s="99">
        <v>468160.44</v>
      </c>
      <c r="AB4569" s="99">
        <v>468160.44</v>
      </c>
      <c r="AC4569">
        <f t="shared" si="142"/>
        <v>1000</v>
      </c>
      <c r="AD4569" t="str">
        <f t="shared" si="143"/>
        <v>310</v>
      </c>
    </row>
    <row r="4570" spans="1:30" hidden="1" x14ac:dyDescent="0.25">
      <c r="A4570" s="97" t="s">
        <v>2082</v>
      </c>
      <c r="B4570" s="97" t="s">
        <v>1315</v>
      </c>
      <c r="C4570" s="97" t="s">
        <v>140</v>
      </c>
      <c r="D4570" s="97">
        <v>14103</v>
      </c>
      <c r="E4570" s="97" t="s">
        <v>122</v>
      </c>
      <c r="F4570" s="98">
        <v>15</v>
      </c>
      <c r="G4570" s="98" t="s">
        <v>142</v>
      </c>
      <c r="H4570" s="97">
        <v>19</v>
      </c>
      <c r="I4570" s="97" t="s">
        <v>124</v>
      </c>
      <c r="J4570" s="97" t="s">
        <v>125</v>
      </c>
      <c r="K4570" s="97" t="s">
        <v>2083</v>
      </c>
      <c r="L4570" s="97"/>
      <c r="M4570" s="97"/>
      <c r="N4570" s="97" t="s">
        <v>2084</v>
      </c>
      <c r="O4570" s="97" t="s">
        <v>1321</v>
      </c>
      <c r="P4570" s="97" t="s">
        <v>147</v>
      </c>
      <c r="Q4570" s="97" t="s">
        <v>155</v>
      </c>
      <c r="R4570" s="97" t="s">
        <v>131</v>
      </c>
      <c r="S4570" s="97" t="s">
        <v>149</v>
      </c>
      <c r="T4570" s="97" t="s">
        <v>150</v>
      </c>
      <c r="U4570" s="97" t="s">
        <v>134</v>
      </c>
      <c r="V4570" s="97" t="s">
        <v>135</v>
      </c>
      <c r="W4570" s="97" t="s">
        <v>136</v>
      </c>
      <c r="X4570" s="97"/>
      <c r="Y4570" s="99"/>
      <c r="Z4570" s="99"/>
      <c r="AA4570" s="99">
        <v>191520.18</v>
      </c>
      <c r="AB4570" s="99">
        <v>191520.18</v>
      </c>
      <c r="AC4570">
        <f t="shared" si="142"/>
        <v>1000</v>
      </c>
      <c r="AD4570" t="str">
        <f t="shared" si="143"/>
        <v>310</v>
      </c>
    </row>
    <row r="4571" spans="1:30" hidden="1" x14ac:dyDescent="0.25">
      <c r="A4571" s="97" t="s">
        <v>2082</v>
      </c>
      <c r="B4571" s="97" t="s">
        <v>1315</v>
      </c>
      <c r="C4571" s="97" t="s">
        <v>140</v>
      </c>
      <c r="D4571" s="97">
        <v>14201</v>
      </c>
      <c r="E4571" s="97" t="s">
        <v>122</v>
      </c>
      <c r="F4571" s="98">
        <v>15</v>
      </c>
      <c r="G4571" s="98" t="s">
        <v>142</v>
      </c>
      <c r="H4571" s="97">
        <v>19</v>
      </c>
      <c r="I4571" s="97" t="s">
        <v>124</v>
      </c>
      <c r="J4571" s="97" t="s">
        <v>125</v>
      </c>
      <c r="K4571" s="97" t="s">
        <v>2083</v>
      </c>
      <c r="L4571" s="97"/>
      <c r="M4571" s="97"/>
      <c r="N4571" s="97" t="s">
        <v>2084</v>
      </c>
      <c r="O4571" s="97" t="s">
        <v>1321</v>
      </c>
      <c r="P4571" s="97" t="s">
        <v>147</v>
      </c>
      <c r="Q4571" s="97" t="s">
        <v>156</v>
      </c>
      <c r="R4571" s="97" t="s">
        <v>131</v>
      </c>
      <c r="S4571" s="97" t="s">
        <v>149</v>
      </c>
      <c r="T4571" s="97" t="s">
        <v>150</v>
      </c>
      <c r="U4571" s="97" t="s">
        <v>134</v>
      </c>
      <c r="V4571" s="97" t="s">
        <v>135</v>
      </c>
      <c r="W4571" s="97" t="s">
        <v>136</v>
      </c>
      <c r="X4571" s="97"/>
      <c r="Y4571" s="99"/>
      <c r="Z4571" s="99"/>
      <c r="AA4571" s="99">
        <v>425600.4</v>
      </c>
      <c r="AB4571" s="99">
        <v>425600.4</v>
      </c>
      <c r="AC4571">
        <f t="shared" si="142"/>
        <v>1000</v>
      </c>
      <c r="AD4571" t="str">
        <f t="shared" si="143"/>
        <v>310</v>
      </c>
    </row>
    <row r="4572" spans="1:30" hidden="1" x14ac:dyDescent="0.25">
      <c r="A4572" s="97" t="s">
        <v>2082</v>
      </c>
      <c r="B4572" s="97" t="s">
        <v>1315</v>
      </c>
      <c r="C4572" s="97" t="s">
        <v>140</v>
      </c>
      <c r="D4572" s="97">
        <v>14301</v>
      </c>
      <c r="E4572" s="97" t="s">
        <v>122</v>
      </c>
      <c r="F4572" s="98">
        <v>15</v>
      </c>
      <c r="G4572" s="98" t="s">
        <v>142</v>
      </c>
      <c r="H4572" s="97">
        <v>19</v>
      </c>
      <c r="I4572" s="97" t="s">
        <v>124</v>
      </c>
      <c r="J4572" s="97" t="s">
        <v>125</v>
      </c>
      <c r="K4572" s="97" t="s">
        <v>2083</v>
      </c>
      <c r="L4572" s="97"/>
      <c r="M4572" s="97"/>
      <c r="N4572" s="97" t="s">
        <v>2084</v>
      </c>
      <c r="O4572" s="97" t="s">
        <v>1321</v>
      </c>
      <c r="P4572" s="97" t="s">
        <v>147</v>
      </c>
      <c r="Q4572" s="97" t="s">
        <v>178</v>
      </c>
      <c r="R4572" s="97" t="s">
        <v>131</v>
      </c>
      <c r="S4572" s="97" t="s">
        <v>149</v>
      </c>
      <c r="T4572" s="97" t="s">
        <v>150</v>
      </c>
      <c r="U4572" s="97" t="s">
        <v>134</v>
      </c>
      <c r="V4572" s="97" t="s">
        <v>135</v>
      </c>
      <c r="W4572" s="97" t="s">
        <v>136</v>
      </c>
      <c r="X4572" s="97"/>
      <c r="Y4572" s="99"/>
      <c r="Z4572" s="99"/>
      <c r="AA4572" s="99">
        <v>510720.48</v>
      </c>
      <c r="AB4572" s="99">
        <v>510720.48</v>
      </c>
      <c r="AC4572">
        <f t="shared" si="142"/>
        <v>1000</v>
      </c>
      <c r="AD4572" t="str">
        <f t="shared" si="143"/>
        <v>310</v>
      </c>
    </row>
    <row r="4573" spans="1:30" hidden="1" x14ac:dyDescent="0.25">
      <c r="A4573" t="s">
        <v>2082</v>
      </c>
      <c r="B4573" t="s">
        <v>1315</v>
      </c>
      <c r="C4573" t="s">
        <v>470</v>
      </c>
      <c r="D4573" t="s">
        <v>186</v>
      </c>
      <c r="E4573" t="s">
        <v>122</v>
      </c>
      <c r="F4573" t="s">
        <v>159</v>
      </c>
      <c r="G4573" t="s">
        <v>160</v>
      </c>
      <c r="H4573" t="s">
        <v>143</v>
      </c>
      <c r="I4573" t="s">
        <v>124</v>
      </c>
      <c r="J4573" t="s">
        <v>125</v>
      </c>
      <c r="K4573" t="s">
        <v>2085</v>
      </c>
      <c r="N4573" t="s">
        <v>2084</v>
      </c>
      <c r="O4573" t="s">
        <v>1321</v>
      </c>
      <c r="P4573" t="s">
        <v>472</v>
      </c>
      <c r="Q4573" t="s">
        <v>188</v>
      </c>
      <c r="R4573" t="s">
        <v>131</v>
      </c>
      <c r="S4573" t="s">
        <v>164</v>
      </c>
      <c r="T4573" t="s">
        <v>165</v>
      </c>
      <c r="U4573" t="s">
        <v>151</v>
      </c>
      <c r="V4573" t="s">
        <v>135</v>
      </c>
      <c r="W4573" t="s">
        <v>136</v>
      </c>
      <c r="X4573" t="s">
        <v>2086</v>
      </c>
      <c r="Y4573" s="94">
        <v>45574</v>
      </c>
      <c r="Z4573" s="94">
        <v>37257.800000000003</v>
      </c>
      <c r="AA4573" s="94">
        <v>80000</v>
      </c>
      <c r="AB4573" s="94">
        <v>80000</v>
      </c>
      <c r="AC4573">
        <f t="shared" si="142"/>
        <v>2000</v>
      </c>
      <c r="AD4573" t="str">
        <f t="shared" si="143"/>
        <v>310</v>
      </c>
    </row>
    <row r="4574" spans="1:30" hidden="1" x14ac:dyDescent="0.25">
      <c r="A4574" t="s">
        <v>2082</v>
      </c>
      <c r="B4574" t="s">
        <v>1315</v>
      </c>
      <c r="C4574" t="s">
        <v>470</v>
      </c>
      <c r="D4574" t="s">
        <v>192</v>
      </c>
      <c r="E4574" t="s">
        <v>122</v>
      </c>
      <c r="F4574" t="s">
        <v>159</v>
      </c>
      <c r="G4574" t="s">
        <v>160</v>
      </c>
      <c r="H4574" t="s">
        <v>143</v>
      </c>
      <c r="I4574" t="s">
        <v>124</v>
      </c>
      <c r="J4574" t="s">
        <v>125</v>
      </c>
      <c r="K4574" t="s">
        <v>2085</v>
      </c>
      <c r="N4574" t="s">
        <v>2084</v>
      </c>
      <c r="O4574" t="s">
        <v>1321</v>
      </c>
      <c r="P4574" t="s">
        <v>472</v>
      </c>
      <c r="Q4574" t="s">
        <v>193</v>
      </c>
      <c r="R4574" t="s">
        <v>131</v>
      </c>
      <c r="S4574" t="s">
        <v>164</v>
      </c>
      <c r="T4574" t="s">
        <v>165</v>
      </c>
      <c r="U4574" t="s">
        <v>151</v>
      </c>
      <c r="V4574" t="s">
        <v>135</v>
      </c>
      <c r="W4574" t="s">
        <v>136</v>
      </c>
      <c r="X4574" t="s">
        <v>2086</v>
      </c>
      <c r="Y4574" s="94">
        <v>15000</v>
      </c>
      <c r="Z4574" s="94">
        <v>9179.1</v>
      </c>
      <c r="AA4574" s="94">
        <v>10000</v>
      </c>
      <c r="AB4574" s="94">
        <v>10000</v>
      </c>
      <c r="AC4574">
        <f t="shared" si="142"/>
        <v>2000</v>
      </c>
      <c r="AD4574" t="str">
        <f t="shared" si="143"/>
        <v>310</v>
      </c>
    </row>
    <row r="4575" spans="1:30" hidden="1" x14ac:dyDescent="0.25">
      <c r="A4575" t="s">
        <v>2082</v>
      </c>
      <c r="B4575" t="s">
        <v>1315</v>
      </c>
      <c r="C4575" t="s">
        <v>470</v>
      </c>
      <c r="D4575" t="s">
        <v>198</v>
      </c>
      <c r="E4575" t="s">
        <v>122</v>
      </c>
      <c r="F4575" t="s">
        <v>159</v>
      </c>
      <c r="G4575" t="s">
        <v>160</v>
      </c>
      <c r="H4575" t="s">
        <v>143</v>
      </c>
      <c r="I4575" t="s">
        <v>124</v>
      </c>
      <c r="J4575" t="s">
        <v>125</v>
      </c>
      <c r="K4575" t="s">
        <v>2085</v>
      </c>
      <c r="N4575" t="s">
        <v>2084</v>
      </c>
      <c r="O4575" t="s">
        <v>1321</v>
      </c>
      <c r="P4575" t="s">
        <v>472</v>
      </c>
      <c r="Q4575" t="s">
        <v>199</v>
      </c>
      <c r="R4575" t="s">
        <v>131</v>
      </c>
      <c r="S4575" t="s">
        <v>164</v>
      </c>
      <c r="T4575" t="s">
        <v>165</v>
      </c>
      <c r="U4575" t="s">
        <v>151</v>
      </c>
      <c r="V4575" t="s">
        <v>135</v>
      </c>
      <c r="W4575" t="s">
        <v>136</v>
      </c>
      <c r="X4575" t="s">
        <v>2086</v>
      </c>
      <c r="Y4575" s="94">
        <v>31858</v>
      </c>
      <c r="Z4575" s="94">
        <v>18077.240000000002</v>
      </c>
      <c r="AA4575" s="94">
        <v>21000</v>
      </c>
      <c r="AB4575" s="94">
        <v>21000</v>
      </c>
      <c r="AC4575">
        <f t="shared" si="142"/>
        <v>2000</v>
      </c>
      <c r="AD4575" t="str">
        <f t="shared" si="143"/>
        <v>310</v>
      </c>
    </row>
    <row r="4576" spans="1:30" hidden="1" x14ac:dyDescent="0.25">
      <c r="A4576" t="s">
        <v>2082</v>
      </c>
      <c r="B4576" t="s">
        <v>1315</v>
      </c>
      <c r="C4576" t="s">
        <v>470</v>
      </c>
      <c r="D4576" t="s">
        <v>200</v>
      </c>
      <c r="E4576" t="s">
        <v>122</v>
      </c>
      <c r="F4576" t="s">
        <v>159</v>
      </c>
      <c r="G4576" t="s">
        <v>160</v>
      </c>
      <c r="H4576" t="s">
        <v>143</v>
      </c>
      <c r="I4576" t="s">
        <v>124</v>
      </c>
      <c r="J4576" t="s">
        <v>125</v>
      </c>
      <c r="K4576" t="s">
        <v>2085</v>
      </c>
      <c r="N4576" t="s">
        <v>2084</v>
      </c>
      <c r="O4576" t="s">
        <v>1321</v>
      </c>
      <c r="P4576" t="s">
        <v>472</v>
      </c>
      <c r="Q4576" t="s">
        <v>201</v>
      </c>
      <c r="R4576" t="s">
        <v>131</v>
      </c>
      <c r="S4576" t="s">
        <v>164</v>
      </c>
      <c r="T4576" t="s">
        <v>165</v>
      </c>
      <c r="U4576" t="s">
        <v>151</v>
      </c>
      <c r="V4576" t="s">
        <v>135</v>
      </c>
      <c r="W4576" t="s">
        <v>136</v>
      </c>
      <c r="X4576" t="s">
        <v>2086</v>
      </c>
      <c r="Y4576" s="94">
        <v>13634</v>
      </c>
      <c r="Z4576" s="94">
        <v>46457.990000000005</v>
      </c>
      <c r="AA4576" s="94">
        <v>53000</v>
      </c>
      <c r="AB4576" s="94">
        <v>53000</v>
      </c>
      <c r="AC4576">
        <f t="shared" si="142"/>
        <v>2000</v>
      </c>
      <c r="AD4576" t="str">
        <f t="shared" si="143"/>
        <v>310</v>
      </c>
    </row>
    <row r="4577" spans="1:30" hidden="1" x14ac:dyDescent="0.25">
      <c r="A4577" t="s">
        <v>2082</v>
      </c>
      <c r="B4577" t="s">
        <v>1315</v>
      </c>
      <c r="C4577" t="s">
        <v>470</v>
      </c>
      <c r="D4577" t="s">
        <v>206</v>
      </c>
      <c r="E4577" t="s">
        <v>122</v>
      </c>
      <c r="F4577" t="s">
        <v>159</v>
      </c>
      <c r="G4577" t="s">
        <v>160</v>
      </c>
      <c r="H4577" t="s">
        <v>143</v>
      </c>
      <c r="I4577" t="s">
        <v>124</v>
      </c>
      <c r="J4577" t="s">
        <v>125</v>
      </c>
      <c r="K4577" t="s">
        <v>2085</v>
      </c>
      <c r="N4577" t="s">
        <v>2084</v>
      </c>
      <c r="O4577" t="s">
        <v>1321</v>
      </c>
      <c r="P4577" t="s">
        <v>472</v>
      </c>
      <c r="Q4577" t="s">
        <v>207</v>
      </c>
      <c r="R4577" t="s">
        <v>131</v>
      </c>
      <c r="S4577" t="s">
        <v>164</v>
      </c>
      <c r="T4577" t="s">
        <v>165</v>
      </c>
      <c r="U4577" t="s">
        <v>151</v>
      </c>
      <c r="V4577" t="s">
        <v>135</v>
      </c>
      <c r="W4577" t="s">
        <v>136</v>
      </c>
      <c r="X4577" t="s">
        <v>2086</v>
      </c>
      <c r="Y4577" s="94">
        <v>13199</v>
      </c>
      <c r="Z4577" s="94">
        <v>7834.619999999999</v>
      </c>
      <c r="AA4577" s="94">
        <v>6000</v>
      </c>
      <c r="AB4577" s="94">
        <v>6000</v>
      </c>
      <c r="AC4577">
        <f t="shared" si="142"/>
        <v>2000</v>
      </c>
      <c r="AD4577" t="str">
        <f t="shared" si="143"/>
        <v>310</v>
      </c>
    </row>
    <row r="4578" spans="1:30" hidden="1" x14ac:dyDescent="0.25">
      <c r="A4578" t="s">
        <v>2082</v>
      </c>
      <c r="B4578" t="s">
        <v>1315</v>
      </c>
      <c r="C4578" t="s">
        <v>470</v>
      </c>
      <c r="D4578" t="s">
        <v>210</v>
      </c>
      <c r="E4578" t="s">
        <v>122</v>
      </c>
      <c r="F4578" t="s">
        <v>159</v>
      </c>
      <c r="G4578" t="s">
        <v>160</v>
      </c>
      <c r="H4578" t="s">
        <v>143</v>
      </c>
      <c r="I4578" t="s">
        <v>124</v>
      </c>
      <c r="J4578" t="s">
        <v>125</v>
      </c>
      <c r="K4578" t="s">
        <v>2085</v>
      </c>
      <c r="N4578" t="s">
        <v>2084</v>
      </c>
      <c r="O4578" t="s">
        <v>1321</v>
      </c>
      <c r="P4578" t="s">
        <v>472</v>
      </c>
      <c r="Q4578" t="s">
        <v>211</v>
      </c>
      <c r="R4578" t="s">
        <v>131</v>
      </c>
      <c r="S4578" t="s">
        <v>164</v>
      </c>
      <c r="T4578" t="s">
        <v>165</v>
      </c>
      <c r="U4578" t="s">
        <v>151</v>
      </c>
      <c r="V4578" t="s">
        <v>135</v>
      </c>
      <c r="W4578" t="s">
        <v>136</v>
      </c>
      <c r="X4578" t="s">
        <v>2086</v>
      </c>
      <c r="Y4578" s="94">
        <v>84000</v>
      </c>
      <c r="Z4578" s="94">
        <v>31445.15</v>
      </c>
      <c r="AA4578" s="94">
        <v>1000</v>
      </c>
      <c r="AB4578" s="94">
        <v>1000</v>
      </c>
      <c r="AC4578">
        <f t="shared" si="142"/>
        <v>2000</v>
      </c>
      <c r="AD4578" t="str">
        <f t="shared" si="143"/>
        <v>310</v>
      </c>
    </row>
    <row r="4579" spans="1:30" hidden="1" x14ac:dyDescent="0.25">
      <c r="A4579" t="s">
        <v>2082</v>
      </c>
      <c r="B4579" t="s">
        <v>1315</v>
      </c>
      <c r="C4579" t="s">
        <v>470</v>
      </c>
      <c r="D4579" t="s">
        <v>214</v>
      </c>
      <c r="E4579" t="s">
        <v>122</v>
      </c>
      <c r="F4579" t="s">
        <v>159</v>
      </c>
      <c r="G4579" t="s">
        <v>160</v>
      </c>
      <c r="H4579" t="s">
        <v>143</v>
      </c>
      <c r="I4579" t="s">
        <v>124</v>
      </c>
      <c r="J4579" t="s">
        <v>125</v>
      </c>
      <c r="K4579" t="s">
        <v>2085</v>
      </c>
      <c r="N4579" t="s">
        <v>2084</v>
      </c>
      <c r="O4579" t="s">
        <v>1321</v>
      </c>
      <c r="P4579" t="s">
        <v>472</v>
      </c>
      <c r="Q4579" t="s">
        <v>215</v>
      </c>
      <c r="R4579" t="s">
        <v>131</v>
      </c>
      <c r="S4579" t="s">
        <v>164</v>
      </c>
      <c r="T4579" t="s">
        <v>165</v>
      </c>
      <c r="U4579" t="s">
        <v>151</v>
      </c>
      <c r="V4579" t="s">
        <v>135</v>
      </c>
      <c r="W4579" t="s">
        <v>136</v>
      </c>
      <c r="X4579" t="s">
        <v>2086</v>
      </c>
      <c r="Y4579" s="94">
        <v>20000</v>
      </c>
      <c r="Z4579" s="94">
        <v>18646.79</v>
      </c>
      <c r="AA4579" s="94">
        <v>300000</v>
      </c>
      <c r="AB4579" s="94">
        <v>300000</v>
      </c>
      <c r="AC4579">
        <f t="shared" si="142"/>
        <v>2000</v>
      </c>
      <c r="AD4579" t="str">
        <f t="shared" si="143"/>
        <v>310</v>
      </c>
    </row>
    <row r="4580" spans="1:30" hidden="1" x14ac:dyDescent="0.25">
      <c r="A4580" t="s">
        <v>2082</v>
      </c>
      <c r="B4580" t="s">
        <v>1315</v>
      </c>
      <c r="C4580" t="s">
        <v>470</v>
      </c>
      <c r="D4580" t="s">
        <v>476</v>
      </c>
      <c r="E4580" t="s">
        <v>122</v>
      </c>
      <c r="F4580" t="s">
        <v>159</v>
      </c>
      <c r="G4580" t="s">
        <v>160</v>
      </c>
      <c r="H4580" t="s">
        <v>143</v>
      </c>
      <c r="I4580" t="s">
        <v>124</v>
      </c>
      <c r="J4580" t="s">
        <v>125</v>
      </c>
      <c r="K4580" t="s">
        <v>2085</v>
      </c>
      <c r="N4580" t="s">
        <v>2084</v>
      </c>
      <c r="O4580" t="s">
        <v>1321</v>
      </c>
      <c r="P4580" t="s">
        <v>472</v>
      </c>
      <c r="Q4580" t="s">
        <v>477</v>
      </c>
      <c r="R4580" t="s">
        <v>131</v>
      </c>
      <c r="S4580" t="s">
        <v>164</v>
      </c>
      <c r="T4580" t="s">
        <v>165</v>
      </c>
      <c r="U4580" t="s">
        <v>151</v>
      </c>
      <c r="V4580" t="s">
        <v>135</v>
      </c>
      <c r="W4580" t="s">
        <v>136</v>
      </c>
      <c r="X4580" t="s">
        <v>2086</v>
      </c>
      <c r="Y4580" s="94">
        <v>0</v>
      </c>
      <c r="Z4580" s="94">
        <v>1500.3</v>
      </c>
      <c r="AA4580" s="94">
        <v>1000</v>
      </c>
      <c r="AB4580" s="94">
        <v>1000</v>
      </c>
      <c r="AC4580">
        <f t="shared" si="142"/>
        <v>2000</v>
      </c>
      <c r="AD4580" t="str">
        <f t="shared" si="143"/>
        <v>310</v>
      </c>
    </row>
    <row r="4581" spans="1:30" hidden="1" x14ac:dyDescent="0.25">
      <c r="A4581" t="s">
        <v>2082</v>
      </c>
      <c r="B4581" t="s">
        <v>2069</v>
      </c>
      <c r="C4581" t="s">
        <v>470</v>
      </c>
      <c r="D4581" t="s">
        <v>238</v>
      </c>
      <c r="E4581" t="s">
        <v>122</v>
      </c>
      <c r="F4581" t="s">
        <v>159</v>
      </c>
      <c r="G4581" t="s">
        <v>160</v>
      </c>
      <c r="H4581" t="s">
        <v>143</v>
      </c>
      <c r="I4581" t="s">
        <v>124</v>
      </c>
      <c r="J4581" t="s">
        <v>125</v>
      </c>
      <c r="K4581" t="s">
        <v>2085</v>
      </c>
      <c r="N4581" t="s">
        <v>2084</v>
      </c>
      <c r="O4581" t="s">
        <v>2073</v>
      </c>
      <c r="P4581" t="s">
        <v>472</v>
      </c>
      <c r="Q4581" t="s">
        <v>239</v>
      </c>
      <c r="R4581" t="s">
        <v>131</v>
      </c>
      <c r="S4581" t="s">
        <v>164</v>
      </c>
      <c r="T4581" t="s">
        <v>165</v>
      </c>
      <c r="U4581" t="s">
        <v>151</v>
      </c>
      <c r="V4581" t="s">
        <v>135</v>
      </c>
      <c r="W4581" t="s">
        <v>136</v>
      </c>
      <c r="X4581" t="s">
        <v>2086</v>
      </c>
      <c r="Y4581" s="94">
        <v>16319.31</v>
      </c>
      <c r="Z4581" s="94">
        <v>0</v>
      </c>
      <c r="AA4581" s="94">
        <v>0</v>
      </c>
      <c r="AB4581" s="94">
        <v>0</v>
      </c>
      <c r="AC4581">
        <f t="shared" si="142"/>
        <v>3000</v>
      </c>
      <c r="AD4581" t="str">
        <f t="shared" si="143"/>
        <v>310</v>
      </c>
    </row>
    <row r="4582" spans="1:30" hidden="1" x14ac:dyDescent="0.25">
      <c r="A4582" t="s">
        <v>2082</v>
      </c>
      <c r="B4582" t="s">
        <v>1315</v>
      </c>
      <c r="C4582" t="s">
        <v>470</v>
      </c>
      <c r="D4582" t="s">
        <v>291</v>
      </c>
      <c r="E4582" t="s">
        <v>122</v>
      </c>
      <c r="F4582" t="s">
        <v>159</v>
      </c>
      <c r="G4582" t="s">
        <v>160</v>
      </c>
      <c r="H4582" t="s">
        <v>143</v>
      </c>
      <c r="I4582" t="s">
        <v>124</v>
      </c>
      <c r="J4582" t="s">
        <v>125</v>
      </c>
      <c r="K4582" t="s">
        <v>2085</v>
      </c>
      <c r="N4582" t="s">
        <v>2084</v>
      </c>
      <c r="O4582" t="s">
        <v>1321</v>
      </c>
      <c r="P4582" t="s">
        <v>472</v>
      </c>
      <c r="Q4582" t="s">
        <v>169</v>
      </c>
      <c r="R4582" t="s">
        <v>131</v>
      </c>
      <c r="S4582" t="s">
        <v>164</v>
      </c>
      <c r="T4582" t="s">
        <v>165</v>
      </c>
      <c r="U4582" t="s">
        <v>151</v>
      </c>
      <c r="V4582" t="s">
        <v>135</v>
      </c>
      <c r="W4582" t="s">
        <v>136</v>
      </c>
      <c r="X4582" t="s">
        <v>2086</v>
      </c>
      <c r="Y4582" s="94">
        <v>22773</v>
      </c>
      <c r="Z4582" s="94">
        <v>17848.666666666668</v>
      </c>
      <c r="AA4582" s="94">
        <v>18384.126666666667</v>
      </c>
      <c r="AB4582" s="94">
        <v>18384.13</v>
      </c>
      <c r="AC4582">
        <f t="shared" si="142"/>
        <v>3000</v>
      </c>
      <c r="AD4582" t="str">
        <f t="shared" si="143"/>
        <v>310</v>
      </c>
    </row>
    <row r="4583" spans="1:30" hidden="1" x14ac:dyDescent="0.25">
      <c r="A4583" t="s">
        <v>2082</v>
      </c>
      <c r="B4583" t="s">
        <v>1315</v>
      </c>
      <c r="C4583" t="s">
        <v>470</v>
      </c>
      <c r="D4583" t="s">
        <v>315</v>
      </c>
      <c r="E4583" t="s">
        <v>122</v>
      </c>
      <c r="F4583" t="s">
        <v>159</v>
      </c>
      <c r="G4583" t="s">
        <v>160</v>
      </c>
      <c r="H4583" t="s">
        <v>143</v>
      </c>
      <c r="I4583" t="s">
        <v>124</v>
      </c>
      <c r="J4583" t="s">
        <v>125</v>
      </c>
      <c r="K4583" t="s">
        <v>2085</v>
      </c>
      <c r="N4583" t="s">
        <v>2084</v>
      </c>
      <c r="O4583" t="s">
        <v>1321</v>
      </c>
      <c r="P4583" t="s">
        <v>472</v>
      </c>
      <c r="Q4583" t="s">
        <v>316</v>
      </c>
      <c r="R4583" t="s">
        <v>131</v>
      </c>
      <c r="S4583" t="s">
        <v>164</v>
      </c>
      <c r="T4583" t="s">
        <v>165</v>
      </c>
      <c r="U4583" t="s">
        <v>151</v>
      </c>
      <c r="V4583" t="s">
        <v>135</v>
      </c>
      <c r="W4583" t="s">
        <v>136</v>
      </c>
      <c r="X4583" t="s">
        <v>2086</v>
      </c>
      <c r="Y4583" s="94">
        <v>11000</v>
      </c>
      <c r="Z4583" s="94">
        <v>0</v>
      </c>
      <c r="AA4583" s="94">
        <v>0</v>
      </c>
      <c r="AB4583" s="94">
        <v>0</v>
      </c>
      <c r="AC4583">
        <f t="shared" si="142"/>
        <v>3000</v>
      </c>
      <c r="AD4583" t="str">
        <f t="shared" si="143"/>
        <v>310</v>
      </c>
    </row>
    <row r="4584" spans="1:30" hidden="1" x14ac:dyDescent="0.25">
      <c r="A4584" t="s">
        <v>2082</v>
      </c>
      <c r="B4584" t="s">
        <v>1315</v>
      </c>
      <c r="C4584" t="s">
        <v>470</v>
      </c>
      <c r="D4584" t="s">
        <v>256</v>
      </c>
      <c r="E4584" t="s">
        <v>122</v>
      </c>
      <c r="F4584" t="s">
        <v>159</v>
      </c>
      <c r="G4584" t="s">
        <v>160</v>
      </c>
      <c r="H4584" t="s">
        <v>143</v>
      </c>
      <c r="I4584" t="s">
        <v>124</v>
      </c>
      <c r="J4584" t="s">
        <v>125</v>
      </c>
      <c r="K4584" t="s">
        <v>2085</v>
      </c>
      <c r="N4584" t="s">
        <v>2084</v>
      </c>
      <c r="O4584" t="s">
        <v>1321</v>
      </c>
      <c r="P4584" t="s">
        <v>472</v>
      </c>
      <c r="Q4584" t="s">
        <v>257</v>
      </c>
      <c r="R4584" t="s">
        <v>131</v>
      </c>
      <c r="S4584" t="s">
        <v>164</v>
      </c>
      <c r="T4584" t="s">
        <v>165</v>
      </c>
      <c r="U4584" t="s">
        <v>151</v>
      </c>
      <c r="V4584" t="s">
        <v>135</v>
      </c>
      <c r="W4584" t="s">
        <v>136</v>
      </c>
      <c r="X4584" t="s">
        <v>2086</v>
      </c>
      <c r="Y4584" s="94">
        <v>5499</v>
      </c>
      <c r="Z4584" s="94">
        <v>0</v>
      </c>
      <c r="AA4584" s="94">
        <v>0</v>
      </c>
      <c r="AB4584" s="94">
        <v>0</v>
      </c>
      <c r="AC4584">
        <f t="shared" si="142"/>
        <v>3000</v>
      </c>
      <c r="AD4584" t="str">
        <f t="shared" si="143"/>
        <v>310</v>
      </c>
    </row>
    <row r="4585" spans="1:30" hidden="1" x14ac:dyDescent="0.25">
      <c r="A4585" t="s">
        <v>2082</v>
      </c>
      <c r="B4585" t="s">
        <v>1315</v>
      </c>
      <c r="C4585" t="s">
        <v>470</v>
      </c>
      <c r="D4585" t="s">
        <v>264</v>
      </c>
      <c r="E4585" t="s">
        <v>122</v>
      </c>
      <c r="F4585" t="s">
        <v>159</v>
      </c>
      <c r="G4585" t="s">
        <v>160</v>
      </c>
      <c r="H4585" t="s">
        <v>143</v>
      </c>
      <c r="I4585" t="s">
        <v>124</v>
      </c>
      <c r="J4585" t="s">
        <v>125</v>
      </c>
      <c r="K4585" t="s">
        <v>2085</v>
      </c>
      <c r="N4585" t="s">
        <v>2084</v>
      </c>
      <c r="O4585" t="s">
        <v>1321</v>
      </c>
      <c r="P4585" t="s">
        <v>472</v>
      </c>
      <c r="Q4585" t="s">
        <v>265</v>
      </c>
      <c r="R4585" t="s">
        <v>131</v>
      </c>
      <c r="S4585" t="s">
        <v>164</v>
      </c>
      <c r="T4585" t="s">
        <v>165</v>
      </c>
      <c r="U4585" t="s">
        <v>151</v>
      </c>
      <c r="V4585" t="s">
        <v>135</v>
      </c>
      <c r="W4585" t="s">
        <v>136</v>
      </c>
      <c r="X4585" t="s">
        <v>2086</v>
      </c>
      <c r="Y4585" s="94">
        <v>50000</v>
      </c>
      <c r="Z4585" s="94">
        <v>10445.709999999999</v>
      </c>
      <c r="AA4585" s="94">
        <v>5000</v>
      </c>
      <c r="AB4585" s="94">
        <v>5000</v>
      </c>
      <c r="AC4585">
        <f t="shared" si="142"/>
        <v>3000</v>
      </c>
      <c r="AD4585" t="str">
        <f t="shared" si="143"/>
        <v>310</v>
      </c>
    </row>
    <row r="4586" spans="1:30" hidden="1" x14ac:dyDescent="0.25">
      <c r="A4586" t="s">
        <v>2082</v>
      </c>
      <c r="B4586" t="s">
        <v>1315</v>
      </c>
      <c r="C4586" t="s">
        <v>470</v>
      </c>
      <c r="D4586" t="s">
        <v>268</v>
      </c>
      <c r="E4586" t="s">
        <v>122</v>
      </c>
      <c r="F4586" t="s">
        <v>159</v>
      </c>
      <c r="G4586" t="s">
        <v>160</v>
      </c>
      <c r="H4586" t="s">
        <v>143</v>
      </c>
      <c r="I4586" t="s">
        <v>124</v>
      </c>
      <c r="J4586" t="s">
        <v>125</v>
      </c>
      <c r="K4586" t="s">
        <v>2085</v>
      </c>
      <c r="N4586" t="s">
        <v>2084</v>
      </c>
      <c r="O4586" t="s">
        <v>1321</v>
      </c>
      <c r="P4586" t="s">
        <v>472</v>
      </c>
      <c r="Q4586" t="s">
        <v>269</v>
      </c>
      <c r="R4586" t="s">
        <v>131</v>
      </c>
      <c r="S4586" t="s">
        <v>164</v>
      </c>
      <c r="T4586" t="s">
        <v>165</v>
      </c>
      <c r="U4586" t="s">
        <v>151</v>
      </c>
      <c r="V4586" t="s">
        <v>135</v>
      </c>
      <c r="W4586" t="s">
        <v>136</v>
      </c>
      <c r="X4586" t="s">
        <v>2086</v>
      </c>
      <c r="Y4586" s="94">
        <v>24000</v>
      </c>
      <c r="Z4586" s="94">
        <v>0</v>
      </c>
      <c r="AA4586" s="94">
        <v>0</v>
      </c>
      <c r="AB4586" s="94">
        <v>0</v>
      </c>
      <c r="AC4586">
        <f t="shared" si="142"/>
        <v>3000</v>
      </c>
      <c r="AD4586" t="str">
        <f t="shared" si="143"/>
        <v>310</v>
      </c>
    </row>
    <row r="4587" spans="1:30" hidden="1" x14ac:dyDescent="0.25">
      <c r="A4587" t="s">
        <v>2082</v>
      </c>
      <c r="B4587" t="s">
        <v>1315</v>
      </c>
      <c r="C4587" t="s">
        <v>470</v>
      </c>
      <c r="D4587" t="s">
        <v>270</v>
      </c>
      <c r="E4587" t="s">
        <v>122</v>
      </c>
      <c r="F4587" t="s">
        <v>159</v>
      </c>
      <c r="G4587" t="s">
        <v>160</v>
      </c>
      <c r="H4587" t="s">
        <v>143</v>
      </c>
      <c r="I4587" t="s">
        <v>124</v>
      </c>
      <c r="J4587" t="s">
        <v>125</v>
      </c>
      <c r="K4587" t="s">
        <v>2085</v>
      </c>
      <c r="N4587" t="s">
        <v>2084</v>
      </c>
      <c r="O4587" t="s">
        <v>1321</v>
      </c>
      <c r="P4587" t="s">
        <v>472</v>
      </c>
      <c r="Q4587" t="s">
        <v>271</v>
      </c>
      <c r="R4587" t="s">
        <v>131</v>
      </c>
      <c r="S4587" t="s">
        <v>164</v>
      </c>
      <c r="T4587" t="s">
        <v>165</v>
      </c>
      <c r="U4587" t="s">
        <v>151</v>
      </c>
      <c r="V4587" t="s">
        <v>135</v>
      </c>
      <c r="W4587" t="s">
        <v>136</v>
      </c>
      <c r="X4587" t="s">
        <v>2086</v>
      </c>
      <c r="Y4587" s="94">
        <v>22000</v>
      </c>
      <c r="Z4587" s="94">
        <v>0</v>
      </c>
      <c r="AA4587" s="94">
        <v>0</v>
      </c>
      <c r="AB4587" s="94">
        <v>0</v>
      </c>
      <c r="AC4587">
        <f t="shared" si="142"/>
        <v>3000</v>
      </c>
      <c r="AD4587" t="str">
        <f t="shared" si="143"/>
        <v>310</v>
      </c>
    </row>
    <row r="4588" spans="1:30" hidden="1" x14ac:dyDescent="0.25">
      <c r="A4588" t="s">
        <v>2082</v>
      </c>
      <c r="B4588" t="s">
        <v>1315</v>
      </c>
      <c r="C4588" t="s">
        <v>470</v>
      </c>
      <c r="D4588" t="s">
        <v>272</v>
      </c>
      <c r="E4588" t="s">
        <v>122</v>
      </c>
      <c r="F4588" t="s">
        <v>159</v>
      </c>
      <c r="G4588" t="s">
        <v>160</v>
      </c>
      <c r="H4588" t="s">
        <v>143</v>
      </c>
      <c r="I4588" t="s">
        <v>124</v>
      </c>
      <c r="J4588" t="s">
        <v>125</v>
      </c>
      <c r="K4588" t="s">
        <v>2085</v>
      </c>
      <c r="N4588" t="s">
        <v>2084</v>
      </c>
      <c r="O4588" t="s">
        <v>1321</v>
      </c>
      <c r="P4588" t="s">
        <v>472</v>
      </c>
      <c r="Q4588" t="s">
        <v>273</v>
      </c>
      <c r="R4588" t="s">
        <v>131</v>
      </c>
      <c r="S4588" t="s">
        <v>164</v>
      </c>
      <c r="T4588" t="s">
        <v>165</v>
      </c>
      <c r="U4588" t="s">
        <v>151</v>
      </c>
      <c r="V4588" t="s">
        <v>135</v>
      </c>
      <c r="W4588" t="s">
        <v>136</v>
      </c>
      <c r="X4588" t="s">
        <v>2086</v>
      </c>
      <c r="Y4588" s="94">
        <v>50000</v>
      </c>
      <c r="Z4588" s="94">
        <v>23976.04</v>
      </c>
      <c r="AA4588" s="94">
        <v>265000</v>
      </c>
      <c r="AB4588" s="94">
        <v>265000</v>
      </c>
      <c r="AC4588">
        <f t="shared" si="142"/>
        <v>3000</v>
      </c>
      <c r="AD4588" t="str">
        <f t="shared" si="143"/>
        <v>310</v>
      </c>
    </row>
    <row r="4589" spans="1:30" hidden="1" x14ac:dyDescent="0.25">
      <c r="A4589" t="s">
        <v>2082</v>
      </c>
      <c r="B4589" t="s">
        <v>1315</v>
      </c>
      <c r="C4589" t="s">
        <v>470</v>
      </c>
      <c r="D4589" t="s">
        <v>276</v>
      </c>
      <c r="E4589" t="s">
        <v>122</v>
      </c>
      <c r="F4589" t="s">
        <v>159</v>
      </c>
      <c r="G4589" t="s">
        <v>160</v>
      </c>
      <c r="H4589" t="s">
        <v>143</v>
      </c>
      <c r="I4589" t="s">
        <v>124</v>
      </c>
      <c r="J4589" t="s">
        <v>125</v>
      </c>
      <c r="K4589" t="s">
        <v>2085</v>
      </c>
      <c r="N4589" t="s">
        <v>2084</v>
      </c>
      <c r="O4589" t="s">
        <v>1321</v>
      </c>
      <c r="P4589" t="s">
        <v>472</v>
      </c>
      <c r="Q4589" t="s">
        <v>277</v>
      </c>
      <c r="R4589" t="s">
        <v>131</v>
      </c>
      <c r="S4589" t="s">
        <v>164</v>
      </c>
      <c r="T4589" t="s">
        <v>165</v>
      </c>
      <c r="U4589" t="s">
        <v>151</v>
      </c>
      <c r="V4589" t="s">
        <v>135</v>
      </c>
      <c r="W4589" t="s">
        <v>136</v>
      </c>
      <c r="X4589" t="s">
        <v>2086</v>
      </c>
      <c r="Y4589" s="94">
        <v>234839</v>
      </c>
      <c r="Z4589" s="94">
        <v>0</v>
      </c>
      <c r="AA4589" s="94">
        <v>0</v>
      </c>
      <c r="AB4589" s="94">
        <v>0</v>
      </c>
      <c r="AC4589">
        <f t="shared" si="142"/>
        <v>3000</v>
      </c>
      <c r="AD4589" t="str">
        <f t="shared" si="143"/>
        <v>310</v>
      </c>
    </row>
    <row r="4590" spans="1:30" hidden="1" x14ac:dyDescent="0.25">
      <c r="A4590" t="s">
        <v>2082</v>
      </c>
      <c r="B4590" t="s">
        <v>1315</v>
      </c>
      <c r="C4590" t="s">
        <v>470</v>
      </c>
      <c r="D4590" t="s">
        <v>172</v>
      </c>
      <c r="E4590" t="s">
        <v>122</v>
      </c>
      <c r="F4590" t="s">
        <v>159</v>
      </c>
      <c r="G4590" t="s">
        <v>160</v>
      </c>
      <c r="H4590" t="s">
        <v>143</v>
      </c>
      <c r="I4590" t="s">
        <v>124</v>
      </c>
      <c r="J4590" t="s">
        <v>125</v>
      </c>
      <c r="K4590" t="s">
        <v>2085</v>
      </c>
      <c r="N4590" t="s">
        <v>2084</v>
      </c>
      <c r="O4590" t="s">
        <v>1321</v>
      </c>
      <c r="P4590" t="s">
        <v>472</v>
      </c>
      <c r="Q4590" t="s">
        <v>173</v>
      </c>
      <c r="R4590" t="s">
        <v>131</v>
      </c>
      <c r="S4590" t="s">
        <v>164</v>
      </c>
      <c r="T4590" t="s">
        <v>165</v>
      </c>
      <c r="U4590" t="s">
        <v>151</v>
      </c>
      <c r="V4590" t="s">
        <v>135</v>
      </c>
      <c r="W4590" t="s">
        <v>136</v>
      </c>
      <c r="X4590" t="s">
        <v>2086</v>
      </c>
      <c r="Y4590" s="94">
        <v>12000</v>
      </c>
      <c r="Z4590" s="94">
        <v>0</v>
      </c>
      <c r="AA4590" s="94">
        <v>0</v>
      </c>
      <c r="AB4590" s="94">
        <v>0</v>
      </c>
      <c r="AC4590">
        <f t="shared" si="142"/>
        <v>3000</v>
      </c>
      <c r="AD4590" t="str">
        <f t="shared" si="143"/>
        <v>310</v>
      </c>
    </row>
    <row r="4591" spans="1:30" hidden="1" x14ac:dyDescent="0.25">
      <c r="A4591" t="s">
        <v>2082</v>
      </c>
      <c r="B4591" t="s">
        <v>1315</v>
      </c>
      <c r="C4591" t="s">
        <v>470</v>
      </c>
      <c r="D4591" t="s">
        <v>174</v>
      </c>
      <c r="E4591" t="s">
        <v>122</v>
      </c>
      <c r="F4591" t="s">
        <v>159</v>
      </c>
      <c r="G4591" t="s">
        <v>160</v>
      </c>
      <c r="H4591" t="s">
        <v>143</v>
      </c>
      <c r="I4591" t="s">
        <v>124</v>
      </c>
      <c r="J4591" t="s">
        <v>125</v>
      </c>
      <c r="K4591" t="s">
        <v>2085</v>
      </c>
      <c r="N4591" t="s">
        <v>2084</v>
      </c>
      <c r="O4591" t="s">
        <v>1321</v>
      </c>
      <c r="P4591" t="s">
        <v>472</v>
      </c>
      <c r="Q4591" t="s">
        <v>175</v>
      </c>
      <c r="R4591" t="s">
        <v>131</v>
      </c>
      <c r="S4591" t="s">
        <v>164</v>
      </c>
      <c r="T4591" t="s">
        <v>165</v>
      </c>
      <c r="U4591" t="s">
        <v>151</v>
      </c>
      <c r="V4591" t="s">
        <v>135</v>
      </c>
      <c r="W4591" t="s">
        <v>136</v>
      </c>
      <c r="X4591" t="s">
        <v>2086</v>
      </c>
      <c r="Y4591" s="94">
        <v>84754</v>
      </c>
      <c r="Z4591" s="94">
        <v>0</v>
      </c>
      <c r="AA4591" s="94">
        <v>0</v>
      </c>
      <c r="AB4591" s="94">
        <v>0</v>
      </c>
      <c r="AC4591">
        <f t="shared" si="142"/>
        <v>3000</v>
      </c>
      <c r="AD4591" t="str">
        <f t="shared" si="143"/>
        <v>310</v>
      </c>
    </row>
    <row r="4592" spans="1:30" hidden="1" x14ac:dyDescent="0.25">
      <c r="A4592" t="s">
        <v>2082</v>
      </c>
      <c r="B4592" t="s">
        <v>1315</v>
      </c>
      <c r="C4592" t="s">
        <v>470</v>
      </c>
      <c r="D4592" t="s">
        <v>282</v>
      </c>
      <c r="E4592" t="s">
        <v>122</v>
      </c>
      <c r="F4592" t="s">
        <v>159</v>
      </c>
      <c r="G4592" t="s">
        <v>160</v>
      </c>
      <c r="H4592" t="s">
        <v>143</v>
      </c>
      <c r="I4592" t="s">
        <v>124</v>
      </c>
      <c r="J4592" t="s">
        <v>125</v>
      </c>
      <c r="K4592" t="s">
        <v>2085</v>
      </c>
      <c r="N4592" t="s">
        <v>2084</v>
      </c>
      <c r="O4592" t="s">
        <v>1321</v>
      </c>
      <c r="P4592" t="s">
        <v>472</v>
      </c>
      <c r="Q4592" t="s">
        <v>283</v>
      </c>
      <c r="R4592" t="s">
        <v>131</v>
      </c>
      <c r="S4592" t="s">
        <v>164</v>
      </c>
      <c r="T4592" t="s">
        <v>165</v>
      </c>
      <c r="U4592" t="s">
        <v>151</v>
      </c>
      <c r="V4592" t="s">
        <v>135</v>
      </c>
      <c r="W4592" t="s">
        <v>136</v>
      </c>
      <c r="X4592" t="s">
        <v>2086</v>
      </c>
      <c r="Y4592" s="94">
        <v>85867</v>
      </c>
      <c r="Z4592" s="94">
        <v>109.33333333333334</v>
      </c>
      <c r="AA4592" s="94">
        <v>2000</v>
      </c>
      <c r="AB4592" s="94">
        <v>2000</v>
      </c>
      <c r="AC4592">
        <f t="shared" si="142"/>
        <v>3000</v>
      </c>
      <c r="AD4592" t="str">
        <f t="shared" si="143"/>
        <v>310</v>
      </c>
    </row>
    <row r="4593" spans="1:30" hidden="1" x14ac:dyDescent="0.25">
      <c r="A4593" t="s">
        <v>2082</v>
      </c>
      <c r="B4593" t="s">
        <v>1315</v>
      </c>
      <c r="C4593" t="s">
        <v>470</v>
      </c>
      <c r="D4593" t="s">
        <v>286</v>
      </c>
      <c r="E4593" t="s">
        <v>122</v>
      </c>
      <c r="F4593" t="s">
        <v>159</v>
      </c>
      <c r="G4593" t="s">
        <v>160</v>
      </c>
      <c r="H4593" t="s">
        <v>143</v>
      </c>
      <c r="I4593" t="s">
        <v>124</v>
      </c>
      <c r="J4593" t="s">
        <v>125</v>
      </c>
      <c r="K4593" t="s">
        <v>2085</v>
      </c>
      <c r="N4593" t="s">
        <v>2084</v>
      </c>
      <c r="O4593" t="s">
        <v>1321</v>
      </c>
      <c r="P4593" t="s">
        <v>472</v>
      </c>
      <c r="Q4593" t="s">
        <v>287</v>
      </c>
      <c r="R4593" t="s">
        <v>131</v>
      </c>
      <c r="S4593" t="s">
        <v>164</v>
      </c>
      <c r="T4593" t="s">
        <v>165</v>
      </c>
      <c r="U4593" t="s">
        <v>151</v>
      </c>
      <c r="V4593" t="s">
        <v>135</v>
      </c>
      <c r="W4593" t="s">
        <v>136</v>
      </c>
      <c r="X4593" t="s">
        <v>2086</v>
      </c>
      <c r="Y4593" s="94">
        <v>38958</v>
      </c>
      <c r="Z4593" s="94">
        <v>0</v>
      </c>
      <c r="AA4593" s="94">
        <v>0</v>
      </c>
      <c r="AB4593" s="94">
        <v>0</v>
      </c>
      <c r="AC4593">
        <f t="shared" si="142"/>
        <v>3000</v>
      </c>
      <c r="AD4593" t="str">
        <f t="shared" si="143"/>
        <v>310</v>
      </c>
    </row>
    <row r="4594" spans="1:30" hidden="1" x14ac:dyDescent="0.25">
      <c r="A4594" s="97" t="s">
        <v>2087</v>
      </c>
      <c r="B4594" s="97" t="s">
        <v>1315</v>
      </c>
      <c r="C4594" s="97" t="s">
        <v>140</v>
      </c>
      <c r="D4594" s="97" t="s">
        <v>141</v>
      </c>
      <c r="E4594" s="97" t="s">
        <v>122</v>
      </c>
      <c r="F4594" s="98">
        <v>15</v>
      </c>
      <c r="G4594" s="98" t="s">
        <v>142</v>
      </c>
      <c r="H4594" s="97" t="s">
        <v>143</v>
      </c>
      <c r="I4594" s="97" t="s">
        <v>124</v>
      </c>
      <c r="J4594" s="97" t="s">
        <v>125</v>
      </c>
      <c r="K4594" s="97" t="s">
        <v>2088</v>
      </c>
      <c r="L4594" s="97"/>
      <c r="M4594" s="97"/>
      <c r="N4594" s="97" t="s">
        <v>2089</v>
      </c>
      <c r="O4594" s="97" t="s">
        <v>1321</v>
      </c>
      <c r="P4594" s="97" t="s">
        <v>147</v>
      </c>
      <c r="Q4594" s="97" t="s">
        <v>148</v>
      </c>
      <c r="R4594" s="97" t="s">
        <v>131</v>
      </c>
      <c r="S4594" s="97" t="s">
        <v>149</v>
      </c>
      <c r="T4594" s="97" t="s">
        <v>150</v>
      </c>
      <c r="U4594" s="97" t="s">
        <v>151</v>
      </c>
      <c r="V4594" s="97" t="s">
        <v>135</v>
      </c>
      <c r="W4594" s="97" t="s">
        <v>136</v>
      </c>
      <c r="X4594" s="97"/>
      <c r="Y4594" s="99"/>
      <c r="Z4594" s="99"/>
      <c r="AA4594" s="99">
        <v>2757768</v>
      </c>
      <c r="AB4594" s="99">
        <v>2757768</v>
      </c>
      <c r="AC4594">
        <f t="shared" si="142"/>
        <v>1000</v>
      </c>
      <c r="AD4594" t="str">
        <f t="shared" si="143"/>
        <v>310</v>
      </c>
    </row>
    <row r="4595" spans="1:30" hidden="1" x14ac:dyDescent="0.25">
      <c r="A4595" s="97" t="s">
        <v>2087</v>
      </c>
      <c r="B4595" s="97" t="s">
        <v>1315</v>
      </c>
      <c r="C4595" s="97" t="s">
        <v>140</v>
      </c>
      <c r="D4595" s="97">
        <v>13201</v>
      </c>
      <c r="E4595" s="97" t="s">
        <v>122</v>
      </c>
      <c r="F4595" s="98">
        <v>15</v>
      </c>
      <c r="G4595" s="98" t="s">
        <v>142</v>
      </c>
      <c r="H4595" s="97">
        <v>19</v>
      </c>
      <c r="I4595" s="97" t="s">
        <v>124</v>
      </c>
      <c r="J4595" s="97" t="s">
        <v>125</v>
      </c>
      <c r="K4595" s="97" t="s">
        <v>2088</v>
      </c>
      <c r="L4595" s="97"/>
      <c r="M4595" s="97"/>
      <c r="N4595" s="97" t="s">
        <v>2089</v>
      </c>
      <c r="O4595" s="97" t="s">
        <v>1321</v>
      </c>
      <c r="P4595" s="97" t="s">
        <v>147</v>
      </c>
      <c r="Q4595" s="97" t="s">
        <v>152</v>
      </c>
      <c r="R4595" s="97" t="s">
        <v>131</v>
      </c>
      <c r="S4595" s="97" t="s">
        <v>149</v>
      </c>
      <c r="T4595" s="97" t="s">
        <v>150</v>
      </c>
      <c r="U4595" s="97" t="s">
        <v>134</v>
      </c>
      <c r="V4595" s="97" t="s">
        <v>135</v>
      </c>
      <c r="W4595" s="97" t="s">
        <v>136</v>
      </c>
      <c r="X4595" s="97"/>
      <c r="Y4595" s="99"/>
      <c r="Z4595" s="99"/>
      <c r="AA4595" s="99">
        <v>114907</v>
      </c>
      <c r="AB4595" s="99">
        <v>114907</v>
      </c>
      <c r="AC4595">
        <f t="shared" si="142"/>
        <v>1000</v>
      </c>
      <c r="AD4595" t="str">
        <f t="shared" si="143"/>
        <v>310</v>
      </c>
    </row>
    <row r="4596" spans="1:30" hidden="1" x14ac:dyDescent="0.25">
      <c r="A4596" s="97" t="s">
        <v>2087</v>
      </c>
      <c r="B4596" s="97" t="s">
        <v>1315</v>
      </c>
      <c r="C4596" s="97" t="s">
        <v>140</v>
      </c>
      <c r="D4596" s="97">
        <v>13203</v>
      </c>
      <c r="E4596" s="97" t="s">
        <v>122</v>
      </c>
      <c r="F4596" s="98">
        <v>15</v>
      </c>
      <c r="G4596" s="98" t="s">
        <v>142</v>
      </c>
      <c r="H4596" s="97">
        <v>19</v>
      </c>
      <c r="I4596" s="97" t="s">
        <v>124</v>
      </c>
      <c r="J4596" s="97" t="s">
        <v>125</v>
      </c>
      <c r="K4596" s="97" t="s">
        <v>2088</v>
      </c>
      <c r="L4596" s="97"/>
      <c r="M4596" s="97"/>
      <c r="N4596" s="97" t="s">
        <v>2089</v>
      </c>
      <c r="O4596" s="97" t="s">
        <v>1321</v>
      </c>
      <c r="P4596" s="97" t="s">
        <v>147</v>
      </c>
      <c r="Q4596" s="97" t="s">
        <v>153</v>
      </c>
      <c r="R4596" s="97" t="s">
        <v>131</v>
      </c>
      <c r="S4596" s="97" t="s">
        <v>149</v>
      </c>
      <c r="T4596" s="97" t="s">
        <v>150</v>
      </c>
      <c r="U4596" s="97" t="s">
        <v>134</v>
      </c>
      <c r="V4596" s="97" t="s">
        <v>135</v>
      </c>
      <c r="W4596" s="97" t="s">
        <v>136</v>
      </c>
      <c r="X4596" s="97"/>
      <c r="Y4596" s="99"/>
      <c r="Z4596" s="99"/>
      <c r="AA4596" s="99">
        <v>459628</v>
      </c>
      <c r="AB4596" s="99">
        <v>459628</v>
      </c>
      <c r="AC4596">
        <f t="shared" si="142"/>
        <v>1000</v>
      </c>
      <c r="AD4596" t="str">
        <f t="shared" si="143"/>
        <v>310</v>
      </c>
    </row>
    <row r="4597" spans="1:30" hidden="1" x14ac:dyDescent="0.25">
      <c r="A4597" s="97" t="s">
        <v>2087</v>
      </c>
      <c r="B4597" s="97" t="s">
        <v>1315</v>
      </c>
      <c r="C4597" s="97" t="s">
        <v>140</v>
      </c>
      <c r="D4597" s="97">
        <v>14101</v>
      </c>
      <c r="E4597" s="97" t="s">
        <v>122</v>
      </c>
      <c r="F4597" s="98">
        <v>15</v>
      </c>
      <c r="G4597" s="98" t="s">
        <v>142</v>
      </c>
      <c r="H4597" s="97">
        <v>19</v>
      </c>
      <c r="I4597" s="97" t="s">
        <v>124</v>
      </c>
      <c r="J4597" s="97" t="s">
        <v>125</v>
      </c>
      <c r="K4597" s="97" t="s">
        <v>2088</v>
      </c>
      <c r="L4597" s="97"/>
      <c r="M4597" s="97"/>
      <c r="N4597" s="97" t="s">
        <v>2089</v>
      </c>
      <c r="O4597" s="97" t="s">
        <v>1321</v>
      </c>
      <c r="P4597" s="97" t="s">
        <v>147</v>
      </c>
      <c r="Q4597" s="97" t="s">
        <v>154</v>
      </c>
      <c r="R4597" s="97" t="s">
        <v>131</v>
      </c>
      <c r="S4597" s="97" t="s">
        <v>149</v>
      </c>
      <c r="T4597" s="97" t="s">
        <v>150</v>
      </c>
      <c r="U4597" s="97" t="s">
        <v>134</v>
      </c>
      <c r="V4597" s="97" t="s">
        <v>135</v>
      </c>
      <c r="W4597" s="97" t="s">
        <v>136</v>
      </c>
      <c r="X4597" s="97"/>
      <c r="Y4597" s="99"/>
      <c r="Z4597" s="99"/>
      <c r="AA4597" s="99">
        <v>151677.24</v>
      </c>
      <c r="AB4597" s="99">
        <v>151677.24</v>
      </c>
      <c r="AC4597">
        <f t="shared" si="142"/>
        <v>1000</v>
      </c>
      <c r="AD4597" t="str">
        <f t="shared" si="143"/>
        <v>310</v>
      </c>
    </row>
    <row r="4598" spans="1:30" hidden="1" x14ac:dyDescent="0.25">
      <c r="A4598" s="97" t="s">
        <v>2087</v>
      </c>
      <c r="B4598" s="97" t="s">
        <v>1315</v>
      </c>
      <c r="C4598" s="97" t="s">
        <v>140</v>
      </c>
      <c r="D4598" s="97">
        <v>14103</v>
      </c>
      <c r="E4598" s="97" t="s">
        <v>122</v>
      </c>
      <c r="F4598" s="98">
        <v>15</v>
      </c>
      <c r="G4598" s="98" t="s">
        <v>142</v>
      </c>
      <c r="H4598" s="97">
        <v>19</v>
      </c>
      <c r="I4598" s="97" t="s">
        <v>124</v>
      </c>
      <c r="J4598" s="97" t="s">
        <v>125</v>
      </c>
      <c r="K4598" s="97" t="s">
        <v>2088</v>
      </c>
      <c r="L4598" s="97"/>
      <c r="M4598" s="97"/>
      <c r="N4598" s="97" t="s">
        <v>2089</v>
      </c>
      <c r="O4598" s="97" t="s">
        <v>1321</v>
      </c>
      <c r="P4598" s="97" t="s">
        <v>147</v>
      </c>
      <c r="Q4598" s="97" t="s">
        <v>155</v>
      </c>
      <c r="R4598" s="97" t="s">
        <v>131</v>
      </c>
      <c r="S4598" s="97" t="s">
        <v>149</v>
      </c>
      <c r="T4598" s="97" t="s">
        <v>150</v>
      </c>
      <c r="U4598" s="97" t="s">
        <v>134</v>
      </c>
      <c r="V4598" s="97" t="s">
        <v>135</v>
      </c>
      <c r="W4598" s="97" t="s">
        <v>136</v>
      </c>
      <c r="X4598" s="97"/>
      <c r="Y4598" s="99"/>
      <c r="Z4598" s="99"/>
      <c r="AA4598" s="99">
        <v>62049.78</v>
      </c>
      <c r="AB4598" s="99">
        <v>62049.78</v>
      </c>
      <c r="AC4598">
        <f t="shared" si="142"/>
        <v>1000</v>
      </c>
      <c r="AD4598" t="str">
        <f t="shared" si="143"/>
        <v>310</v>
      </c>
    </row>
    <row r="4599" spans="1:30" hidden="1" x14ac:dyDescent="0.25">
      <c r="A4599" s="97" t="s">
        <v>2087</v>
      </c>
      <c r="B4599" s="97" t="s">
        <v>1315</v>
      </c>
      <c r="C4599" s="97" t="s">
        <v>140</v>
      </c>
      <c r="D4599" s="97">
        <v>14201</v>
      </c>
      <c r="E4599" s="97" t="s">
        <v>122</v>
      </c>
      <c r="F4599" s="98">
        <v>15</v>
      </c>
      <c r="G4599" s="98" t="s">
        <v>142</v>
      </c>
      <c r="H4599" s="97">
        <v>19</v>
      </c>
      <c r="I4599" s="97" t="s">
        <v>124</v>
      </c>
      <c r="J4599" s="97" t="s">
        <v>125</v>
      </c>
      <c r="K4599" s="97" t="s">
        <v>2088</v>
      </c>
      <c r="L4599" s="97"/>
      <c r="M4599" s="97"/>
      <c r="N4599" s="97" t="s">
        <v>2089</v>
      </c>
      <c r="O4599" s="97" t="s">
        <v>1321</v>
      </c>
      <c r="P4599" s="97" t="s">
        <v>147</v>
      </c>
      <c r="Q4599" s="97" t="s">
        <v>156</v>
      </c>
      <c r="R4599" s="97" t="s">
        <v>131</v>
      </c>
      <c r="S4599" s="97" t="s">
        <v>149</v>
      </c>
      <c r="T4599" s="97" t="s">
        <v>150</v>
      </c>
      <c r="U4599" s="97" t="s">
        <v>134</v>
      </c>
      <c r="V4599" s="97" t="s">
        <v>135</v>
      </c>
      <c r="W4599" s="97" t="s">
        <v>136</v>
      </c>
      <c r="X4599" s="97"/>
      <c r="Y4599" s="99"/>
      <c r="Z4599" s="99"/>
      <c r="AA4599" s="99">
        <v>137888.4</v>
      </c>
      <c r="AB4599" s="99">
        <v>137888.4</v>
      </c>
      <c r="AC4599">
        <f t="shared" si="142"/>
        <v>1000</v>
      </c>
      <c r="AD4599" t="str">
        <f t="shared" si="143"/>
        <v>310</v>
      </c>
    </row>
    <row r="4600" spans="1:30" hidden="1" x14ac:dyDescent="0.25">
      <c r="A4600" s="97" t="s">
        <v>2087</v>
      </c>
      <c r="B4600" s="97" t="s">
        <v>1315</v>
      </c>
      <c r="C4600" s="97" t="s">
        <v>140</v>
      </c>
      <c r="D4600" s="97">
        <v>14301</v>
      </c>
      <c r="E4600" s="97" t="s">
        <v>122</v>
      </c>
      <c r="F4600" s="98">
        <v>15</v>
      </c>
      <c r="G4600" s="98" t="s">
        <v>142</v>
      </c>
      <c r="H4600" s="97">
        <v>19</v>
      </c>
      <c r="I4600" s="97" t="s">
        <v>124</v>
      </c>
      <c r="J4600" s="97" t="s">
        <v>125</v>
      </c>
      <c r="K4600" s="97" t="s">
        <v>2088</v>
      </c>
      <c r="L4600" s="97"/>
      <c r="M4600" s="97"/>
      <c r="N4600" s="97" t="s">
        <v>2089</v>
      </c>
      <c r="O4600" s="97" t="s">
        <v>1321</v>
      </c>
      <c r="P4600" s="97" t="s">
        <v>147</v>
      </c>
      <c r="Q4600" s="97" t="s">
        <v>178</v>
      </c>
      <c r="R4600" s="97" t="s">
        <v>131</v>
      </c>
      <c r="S4600" s="97" t="s">
        <v>149</v>
      </c>
      <c r="T4600" s="97" t="s">
        <v>150</v>
      </c>
      <c r="U4600" s="97" t="s">
        <v>134</v>
      </c>
      <c r="V4600" s="97" t="s">
        <v>135</v>
      </c>
      <c r="W4600" s="97" t="s">
        <v>136</v>
      </c>
      <c r="X4600" s="97"/>
      <c r="Y4600" s="99"/>
      <c r="Z4600" s="99"/>
      <c r="AA4600" s="99">
        <v>165466.07999999999</v>
      </c>
      <c r="AB4600" s="99">
        <v>165466.07999999999</v>
      </c>
      <c r="AC4600">
        <f t="shared" si="142"/>
        <v>1000</v>
      </c>
      <c r="AD4600" t="str">
        <f t="shared" si="143"/>
        <v>310</v>
      </c>
    </row>
    <row r="4601" spans="1:30" hidden="1" x14ac:dyDescent="0.25">
      <c r="A4601" t="s">
        <v>2087</v>
      </c>
      <c r="B4601" t="s">
        <v>1315</v>
      </c>
      <c r="C4601" t="s">
        <v>157</v>
      </c>
      <c r="D4601" t="s">
        <v>186</v>
      </c>
      <c r="E4601" t="s">
        <v>122</v>
      </c>
      <c r="F4601" t="s">
        <v>159</v>
      </c>
      <c r="G4601" t="s">
        <v>160</v>
      </c>
      <c r="H4601" t="s">
        <v>143</v>
      </c>
      <c r="I4601" t="s">
        <v>124</v>
      </c>
      <c r="J4601" t="s">
        <v>125</v>
      </c>
      <c r="K4601" t="s">
        <v>2090</v>
      </c>
      <c r="N4601" t="s">
        <v>2089</v>
      </c>
      <c r="O4601" t="s">
        <v>1321</v>
      </c>
      <c r="P4601" t="s">
        <v>162</v>
      </c>
      <c r="Q4601" t="s">
        <v>188</v>
      </c>
      <c r="R4601" t="s">
        <v>131</v>
      </c>
      <c r="S4601" t="s">
        <v>164</v>
      </c>
      <c r="T4601" t="s">
        <v>165</v>
      </c>
      <c r="U4601" t="s">
        <v>151</v>
      </c>
      <c r="V4601" t="s">
        <v>135</v>
      </c>
      <c r="W4601" t="s">
        <v>136</v>
      </c>
      <c r="X4601" t="s">
        <v>2091</v>
      </c>
      <c r="Y4601" s="94">
        <v>32042</v>
      </c>
      <c r="Z4601" s="94">
        <v>22066.2</v>
      </c>
      <c r="AA4601" s="94">
        <v>22728</v>
      </c>
      <c r="AB4601" s="94">
        <v>22728</v>
      </c>
      <c r="AC4601">
        <f t="shared" si="142"/>
        <v>2000</v>
      </c>
      <c r="AD4601" t="str">
        <f t="shared" si="143"/>
        <v>310</v>
      </c>
    </row>
    <row r="4602" spans="1:30" hidden="1" x14ac:dyDescent="0.25">
      <c r="A4602" t="s">
        <v>2087</v>
      </c>
      <c r="B4602" t="s">
        <v>1315</v>
      </c>
      <c r="C4602" t="s">
        <v>157</v>
      </c>
      <c r="D4602" t="s">
        <v>192</v>
      </c>
      <c r="E4602" t="s">
        <v>122</v>
      </c>
      <c r="F4602" t="s">
        <v>159</v>
      </c>
      <c r="G4602" t="s">
        <v>160</v>
      </c>
      <c r="H4602" t="s">
        <v>143</v>
      </c>
      <c r="I4602" t="s">
        <v>124</v>
      </c>
      <c r="J4602" t="s">
        <v>125</v>
      </c>
      <c r="K4602" t="s">
        <v>2090</v>
      </c>
      <c r="N4602" t="s">
        <v>2089</v>
      </c>
      <c r="O4602" t="s">
        <v>1321</v>
      </c>
      <c r="P4602" t="s">
        <v>162</v>
      </c>
      <c r="Q4602" t="s">
        <v>193</v>
      </c>
      <c r="R4602" t="s">
        <v>131</v>
      </c>
      <c r="S4602" t="s">
        <v>164</v>
      </c>
      <c r="T4602" t="s">
        <v>165</v>
      </c>
      <c r="U4602" t="s">
        <v>151</v>
      </c>
      <c r="V4602" t="s">
        <v>135</v>
      </c>
      <c r="W4602" t="s">
        <v>136</v>
      </c>
      <c r="X4602" t="s">
        <v>2091</v>
      </c>
      <c r="Y4602" s="94">
        <v>9410</v>
      </c>
      <c r="Z4602" s="94">
        <v>7037.6</v>
      </c>
      <c r="AA4602" s="94">
        <v>7248</v>
      </c>
      <c r="AB4602" s="94">
        <v>7248</v>
      </c>
      <c r="AC4602">
        <f t="shared" si="142"/>
        <v>2000</v>
      </c>
      <c r="AD4602" t="str">
        <f t="shared" si="143"/>
        <v>310</v>
      </c>
    </row>
    <row r="4603" spans="1:30" hidden="1" x14ac:dyDescent="0.25">
      <c r="A4603" t="s">
        <v>2087</v>
      </c>
      <c r="B4603" t="s">
        <v>1315</v>
      </c>
      <c r="C4603" t="s">
        <v>157</v>
      </c>
      <c r="D4603" t="s">
        <v>198</v>
      </c>
      <c r="E4603" t="s">
        <v>122</v>
      </c>
      <c r="F4603" t="s">
        <v>159</v>
      </c>
      <c r="G4603" t="s">
        <v>160</v>
      </c>
      <c r="H4603" t="s">
        <v>143</v>
      </c>
      <c r="I4603" t="s">
        <v>124</v>
      </c>
      <c r="J4603" t="s">
        <v>125</v>
      </c>
      <c r="K4603" t="s">
        <v>2090</v>
      </c>
      <c r="N4603" t="s">
        <v>2089</v>
      </c>
      <c r="O4603" t="s">
        <v>1321</v>
      </c>
      <c r="P4603" t="s">
        <v>162</v>
      </c>
      <c r="Q4603" t="s">
        <v>199</v>
      </c>
      <c r="R4603" t="s">
        <v>131</v>
      </c>
      <c r="S4603" t="s">
        <v>164</v>
      </c>
      <c r="T4603" t="s">
        <v>165</v>
      </c>
      <c r="U4603" t="s">
        <v>151</v>
      </c>
      <c r="V4603" t="s">
        <v>135</v>
      </c>
      <c r="W4603" t="s">
        <v>136</v>
      </c>
      <c r="X4603" t="s">
        <v>2091</v>
      </c>
      <c r="Y4603" s="94">
        <v>2858</v>
      </c>
      <c r="Z4603" s="94">
        <v>1616.5900000000001</v>
      </c>
      <c r="AA4603" s="94">
        <v>1667</v>
      </c>
      <c r="AB4603" s="94">
        <v>1667</v>
      </c>
      <c r="AC4603">
        <f t="shared" si="142"/>
        <v>2000</v>
      </c>
      <c r="AD4603" t="str">
        <f t="shared" si="143"/>
        <v>310</v>
      </c>
    </row>
    <row r="4604" spans="1:30" hidden="1" x14ac:dyDescent="0.25">
      <c r="A4604" t="s">
        <v>2087</v>
      </c>
      <c r="B4604" t="s">
        <v>1315</v>
      </c>
      <c r="C4604" t="s">
        <v>157</v>
      </c>
      <c r="D4604" t="s">
        <v>200</v>
      </c>
      <c r="E4604" t="s">
        <v>122</v>
      </c>
      <c r="F4604" t="s">
        <v>159</v>
      </c>
      <c r="G4604" t="s">
        <v>160</v>
      </c>
      <c r="H4604" t="s">
        <v>143</v>
      </c>
      <c r="I4604" t="s">
        <v>124</v>
      </c>
      <c r="J4604" t="s">
        <v>125</v>
      </c>
      <c r="K4604" t="s">
        <v>2090</v>
      </c>
      <c r="N4604" t="s">
        <v>2089</v>
      </c>
      <c r="O4604" t="s">
        <v>1321</v>
      </c>
      <c r="P4604" t="s">
        <v>162</v>
      </c>
      <c r="Q4604" t="s">
        <v>201</v>
      </c>
      <c r="R4604" t="s">
        <v>131</v>
      </c>
      <c r="S4604" t="s">
        <v>164</v>
      </c>
      <c r="T4604" t="s">
        <v>165</v>
      </c>
      <c r="U4604" t="s">
        <v>151</v>
      </c>
      <c r="V4604" t="s">
        <v>135</v>
      </c>
      <c r="W4604" t="s">
        <v>136</v>
      </c>
      <c r="X4604" t="s">
        <v>2091</v>
      </c>
      <c r="Y4604" s="94">
        <v>540000</v>
      </c>
      <c r="Z4604" s="94">
        <v>48696.81</v>
      </c>
      <c r="AA4604" s="94">
        <v>1000</v>
      </c>
      <c r="AB4604" s="94">
        <v>1000</v>
      </c>
      <c r="AC4604">
        <f t="shared" si="142"/>
        <v>2000</v>
      </c>
      <c r="AD4604" t="str">
        <f t="shared" si="143"/>
        <v>310</v>
      </c>
    </row>
    <row r="4605" spans="1:30" hidden="1" x14ac:dyDescent="0.25">
      <c r="A4605" t="s">
        <v>2087</v>
      </c>
      <c r="B4605" t="s">
        <v>1315</v>
      </c>
      <c r="C4605" t="s">
        <v>157</v>
      </c>
      <c r="D4605" t="s">
        <v>214</v>
      </c>
      <c r="E4605" t="s">
        <v>122</v>
      </c>
      <c r="F4605" t="s">
        <v>159</v>
      </c>
      <c r="G4605" t="s">
        <v>160</v>
      </c>
      <c r="H4605" t="s">
        <v>143</v>
      </c>
      <c r="I4605" t="s">
        <v>124</v>
      </c>
      <c r="J4605" t="s">
        <v>125</v>
      </c>
      <c r="K4605" t="s">
        <v>2090</v>
      </c>
      <c r="N4605" t="s">
        <v>2089</v>
      </c>
      <c r="O4605" t="s">
        <v>1321</v>
      </c>
      <c r="P4605" t="s">
        <v>162</v>
      </c>
      <c r="Q4605" t="s">
        <v>215</v>
      </c>
      <c r="R4605" t="s">
        <v>131</v>
      </c>
      <c r="S4605" t="s">
        <v>164</v>
      </c>
      <c r="T4605" t="s">
        <v>165</v>
      </c>
      <c r="U4605" t="s">
        <v>151</v>
      </c>
      <c r="V4605" t="s">
        <v>135</v>
      </c>
      <c r="W4605" t="s">
        <v>136</v>
      </c>
      <c r="X4605" t="s">
        <v>2091</v>
      </c>
      <c r="Y4605" s="94">
        <v>9720</v>
      </c>
      <c r="Z4605" s="94">
        <v>8860</v>
      </c>
      <c r="AA4605" s="94">
        <v>48000</v>
      </c>
      <c r="AB4605" s="94">
        <v>48000</v>
      </c>
      <c r="AC4605">
        <f t="shared" si="142"/>
        <v>2000</v>
      </c>
      <c r="AD4605" t="str">
        <f t="shared" si="143"/>
        <v>310</v>
      </c>
    </row>
    <row r="4606" spans="1:30" hidden="1" x14ac:dyDescent="0.25">
      <c r="A4606" t="s">
        <v>2087</v>
      </c>
      <c r="B4606" t="s">
        <v>1315</v>
      </c>
      <c r="C4606" t="s">
        <v>157</v>
      </c>
      <c r="D4606" t="s">
        <v>476</v>
      </c>
      <c r="E4606" t="s">
        <v>122</v>
      </c>
      <c r="F4606" t="s">
        <v>159</v>
      </c>
      <c r="G4606" t="s">
        <v>160</v>
      </c>
      <c r="H4606" t="s">
        <v>143</v>
      </c>
      <c r="I4606" t="s">
        <v>124</v>
      </c>
      <c r="J4606" t="s">
        <v>125</v>
      </c>
      <c r="K4606" t="s">
        <v>2090</v>
      </c>
      <c r="N4606" t="s">
        <v>2089</v>
      </c>
      <c r="O4606" t="s">
        <v>1321</v>
      </c>
      <c r="P4606" t="s">
        <v>162</v>
      </c>
      <c r="Q4606" t="s">
        <v>477</v>
      </c>
      <c r="R4606" t="s">
        <v>131</v>
      </c>
      <c r="S4606" t="s">
        <v>164</v>
      </c>
      <c r="T4606" t="s">
        <v>165</v>
      </c>
      <c r="U4606" t="s">
        <v>151</v>
      </c>
      <c r="V4606" t="s">
        <v>135</v>
      </c>
      <c r="W4606" t="s">
        <v>136</v>
      </c>
      <c r="X4606" t="s">
        <v>2091</v>
      </c>
      <c r="Y4606" s="94">
        <v>0</v>
      </c>
      <c r="Z4606" s="94">
        <v>2830.61</v>
      </c>
      <c r="AA4606" s="94">
        <v>2914</v>
      </c>
      <c r="AB4606" s="94">
        <v>2914</v>
      </c>
      <c r="AC4606">
        <f t="shared" si="142"/>
        <v>2000</v>
      </c>
      <c r="AD4606" t="str">
        <f t="shared" si="143"/>
        <v>310</v>
      </c>
    </row>
    <row r="4607" spans="1:30" hidden="1" x14ac:dyDescent="0.25">
      <c r="A4607" t="s">
        <v>2087</v>
      </c>
      <c r="B4607" t="s">
        <v>1315</v>
      </c>
      <c r="C4607" t="s">
        <v>157</v>
      </c>
      <c r="D4607" t="s">
        <v>230</v>
      </c>
      <c r="E4607" t="s">
        <v>122</v>
      </c>
      <c r="F4607" t="s">
        <v>159</v>
      </c>
      <c r="G4607" t="s">
        <v>160</v>
      </c>
      <c r="H4607" t="s">
        <v>143</v>
      </c>
      <c r="I4607" t="s">
        <v>124</v>
      </c>
      <c r="J4607" t="s">
        <v>125</v>
      </c>
      <c r="K4607" t="s">
        <v>2090</v>
      </c>
      <c r="N4607" t="s">
        <v>2089</v>
      </c>
      <c r="O4607" t="s">
        <v>1321</v>
      </c>
      <c r="P4607" t="s">
        <v>162</v>
      </c>
      <c r="Q4607" t="s">
        <v>231</v>
      </c>
      <c r="R4607" t="s">
        <v>131</v>
      </c>
      <c r="S4607" t="s">
        <v>164</v>
      </c>
      <c r="T4607" t="s">
        <v>165</v>
      </c>
      <c r="U4607" t="s">
        <v>151</v>
      </c>
      <c r="V4607" t="s">
        <v>135</v>
      </c>
      <c r="W4607" t="s">
        <v>136</v>
      </c>
      <c r="X4607" t="s">
        <v>2091</v>
      </c>
      <c r="Y4607" s="94">
        <v>136369</v>
      </c>
      <c r="Z4607" s="94">
        <v>0</v>
      </c>
      <c r="AA4607" s="94">
        <v>0</v>
      </c>
      <c r="AB4607" s="94">
        <v>0</v>
      </c>
      <c r="AC4607">
        <f t="shared" si="142"/>
        <v>2000</v>
      </c>
      <c r="AD4607" t="str">
        <f t="shared" si="143"/>
        <v>310</v>
      </c>
    </row>
    <row r="4608" spans="1:30" hidden="1" x14ac:dyDescent="0.25">
      <c r="A4608" t="s">
        <v>2087</v>
      </c>
      <c r="B4608" t="s">
        <v>1315</v>
      </c>
      <c r="C4608" t="s">
        <v>157</v>
      </c>
      <c r="D4608" t="s">
        <v>242</v>
      </c>
      <c r="E4608" t="s">
        <v>122</v>
      </c>
      <c r="F4608" t="s">
        <v>159</v>
      </c>
      <c r="G4608" t="s">
        <v>160</v>
      </c>
      <c r="H4608" t="s">
        <v>143</v>
      </c>
      <c r="I4608" t="s">
        <v>124</v>
      </c>
      <c r="J4608" t="s">
        <v>125</v>
      </c>
      <c r="K4608" t="s">
        <v>2090</v>
      </c>
      <c r="N4608" t="s">
        <v>2089</v>
      </c>
      <c r="O4608" t="s">
        <v>1321</v>
      </c>
      <c r="P4608" t="s">
        <v>162</v>
      </c>
      <c r="Q4608" t="s">
        <v>243</v>
      </c>
      <c r="R4608" t="s">
        <v>131</v>
      </c>
      <c r="S4608" t="s">
        <v>164</v>
      </c>
      <c r="T4608" t="s">
        <v>165</v>
      </c>
      <c r="U4608" t="s">
        <v>151</v>
      </c>
      <c r="V4608" t="s">
        <v>135</v>
      </c>
      <c r="W4608" t="s">
        <v>136</v>
      </c>
      <c r="X4608" t="s">
        <v>2091</v>
      </c>
      <c r="Y4608" s="94">
        <v>38907</v>
      </c>
      <c r="Z4608" s="94">
        <v>5621.3866666666672</v>
      </c>
      <c r="AA4608" s="94">
        <v>5790</v>
      </c>
      <c r="AB4608" s="94">
        <v>5790</v>
      </c>
      <c r="AC4608">
        <f t="shared" si="142"/>
        <v>3000</v>
      </c>
      <c r="AD4608" t="str">
        <f t="shared" si="143"/>
        <v>310</v>
      </c>
    </row>
    <row r="4609" spans="1:30" hidden="1" x14ac:dyDescent="0.25">
      <c r="A4609" t="s">
        <v>2087</v>
      </c>
      <c r="B4609" t="s">
        <v>1315</v>
      </c>
      <c r="C4609" t="s">
        <v>157</v>
      </c>
      <c r="D4609" t="s">
        <v>248</v>
      </c>
      <c r="E4609" t="s">
        <v>122</v>
      </c>
      <c r="F4609" t="s">
        <v>159</v>
      </c>
      <c r="G4609" t="s">
        <v>160</v>
      </c>
      <c r="H4609" t="s">
        <v>143</v>
      </c>
      <c r="I4609" t="s">
        <v>124</v>
      </c>
      <c r="J4609" t="s">
        <v>125</v>
      </c>
      <c r="K4609" t="s">
        <v>2090</v>
      </c>
      <c r="N4609" t="s">
        <v>2089</v>
      </c>
      <c r="O4609" t="s">
        <v>1321</v>
      </c>
      <c r="P4609" t="s">
        <v>162</v>
      </c>
      <c r="Q4609" t="s">
        <v>249</v>
      </c>
      <c r="R4609" t="s">
        <v>131</v>
      </c>
      <c r="S4609" t="s">
        <v>164</v>
      </c>
      <c r="T4609" t="s">
        <v>165</v>
      </c>
      <c r="U4609" t="s">
        <v>151</v>
      </c>
      <c r="V4609" t="s">
        <v>135</v>
      </c>
      <c r="W4609" t="s">
        <v>136</v>
      </c>
      <c r="X4609" t="s">
        <v>2091</v>
      </c>
      <c r="Y4609" s="94">
        <v>200000</v>
      </c>
      <c r="Z4609" s="94">
        <v>56171.97</v>
      </c>
      <c r="AA4609" s="94">
        <v>57852</v>
      </c>
      <c r="AB4609" s="94">
        <v>57852</v>
      </c>
      <c r="AC4609">
        <f t="shared" si="142"/>
        <v>3000</v>
      </c>
      <c r="AD4609" t="str">
        <f t="shared" si="143"/>
        <v>310</v>
      </c>
    </row>
    <row r="4610" spans="1:30" hidden="1" x14ac:dyDescent="0.25">
      <c r="A4610" t="s">
        <v>2087</v>
      </c>
      <c r="B4610" t="s">
        <v>1315</v>
      </c>
      <c r="C4610" t="s">
        <v>157</v>
      </c>
      <c r="D4610" t="s">
        <v>254</v>
      </c>
      <c r="E4610" t="s">
        <v>122</v>
      </c>
      <c r="F4610" t="s">
        <v>159</v>
      </c>
      <c r="G4610" t="s">
        <v>160</v>
      </c>
      <c r="H4610" t="s">
        <v>143</v>
      </c>
      <c r="I4610" t="s">
        <v>124</v>
      </c>
      <c r="J4610" t="s">
        <v>125</v>
      </c>
      <c r="K4610" t="s">
        <v>2090</v>
      </c>
      <c r="N4610" t="s">
        <v>2089</v>
      </c>
      <c r="O4610" t="s">
        <v>1321</v>
      </c>
      <c r="P4610" t="s">
        <v>162</v>
      </c>
      <c r="Q4610" t="s">
        <v>255</v>
      </c>
      <c r="R4610" t="s">
        <v>131</v>
      </c>
      <c r="S4610" t="s">
        <v>164</v>
      </c>
      <c r="T4610" t="s">
        <v>165</v>
      </c>
      <c r="U4610" t="s">
        <v>151</v>
      </c>
      <c r="V4610" t="s">
        <v>135</v>
      </c>
      <c r="W4610" t="s">
        <v>136</v>
      </c>
      <c r="X4610" t="s">
        <v>2091</v>
      </c>
      <c r="Y4610" s="94">
        <v>400000</v>
      </c>
      <c r="Z4610" s="94">
        <v>0</v>
      </c>
      <c r="AA4610" s="94">
        <v>0</v>
      </c>
      <c r="AB4610" s="94">
        <v>0</v>
      </c>
      <c r="AC4610">
        <f t="shared" si="142"/>
        <v>3000</v>
      </c>
      <c r="AD4610" t="str">
        <f t="shared" si="143"/>
        <v>310</v>
      </c>
    </row>
    <row r="4611" spans="1:30" hidden="1" x14ac:dyDescent="0.25">
      <c r="A4611" t="s">
        <v>2087</v>
      </c>
      <c r="B4611" t="s">
        <v>1315</v>
      </c>
      <c r="C4611" t="s">
        <v>157</v>
      </c>
      <c r="D4611" t="s">
        <v>344</v>
      </c>
      <c r="E4611" t="s">
        <v>122</v>
      </c>
      <c r="F4611" t="s">
        <v>159</v>
      </c>
      <c r="G4611" t="s">
        <v>160</v>
      </c>
      <c r="H4611" t="s">
        <v>143</v>
      </c>
      <c r="I4611" t="s">
        <v>124</v>
      </c>
      <c r="J4611" t="s">
        <v>125</v>
      </c>
      <c r="K4611" t="s">
        <v>2090</v>
      </c>
      <c r="N4611" t="s">
        <v>2089</v>
      </c>
      <c r="O4611" t="s">
        <v>1321</v>
      </c>
      <c r="P4611" t="s">
        <v>162</v>
      </c>
      <c r="Q4611" t="s">
        <v>345</v>
      </c>
      <c r="R4611" t="s">
        <v>131</v>
      </c>
      <c r="S4611" t="s">
        <v>164</v>
      </c>
      <c r="T4611" t="s">
        <v>165</v>
      </c>
      <c r="U4611" t="s">
        <v>151</v>
      </c>
      <c r="V4611" t="s">
        <v>135</v>
      </c>
      <c r="W4611" t="s">
        <v>136</v>
      </c>
      <c r="X4611" t="s">
        <v>2091</v>
      </c>
      <c r="Y4611" s="94">
        <v>286937</v>
      </c>
      <c r="Z4611" s="94">
        <v>20880</v>
      </c>
      <c r="AA4611" s="94">
        <v>1000</v>
      </c>
      <c r="AB4611" s="94">
        <v>1000</v>
      </c>
      <c r="AC4611">
        <f t="shared" ref="AC4611:AC4674" si="144">MID(D4611,1,1)*1000</f>
        <v>3000</v>
      </c>
      <c r="AD4611" t="str">
        <f t="shared" ref="AD4611:AD4674" si="145">MID(A4611,6,3)</f>
        <v>310</v>
      </c>
    </row>
    <row r="4612" spans="1:30" hidden="1" x14ac:dyDescent="0.25">
      <c r="A4612" t="s">
        <v>2087</v>
      </c>
      <c r="B4612" t="s">
        <v>1315</v>
      </c>
      <c r="C4612" t="s">
        <v>157</v>
      </c>
      <c r="D4612" t="s">
        <v>256</v>
      </c>
      <c r="E4612" t="s">
        <v>122</v>
      </c>
      <c r="F4612" t="s">
        <v>159</v>
      </c>
      <c r="G4612" t="s">
        <v>160</v>
      </c>
      <c r="H4612" t="s">
        <v>143</v>
      </c>
      <c r="I4612" t="s">
        <v>124</v>
      </c>
      <c r="J4612" t="s">
        <v>125</v>
      </c>
      <c r="K4612" t="s">
        <v>2090</v>
      </c>
      <c r="N4612" t="s">
        <v>2089</v>
      </c>
      <c r="O4612" t="s">
        <v>1321</v>
      </c>
      <c r="P4612" t="s">
        <v>162</v>
      </c>
      <c r="Q4612" t="s">
        <v>257</v>
      </c>
      <c r="R4612" t="s">
        <v>131</v>
      </c>
      <c r="S4612" t="s">
        <v>164</v>
      </c>
      <c r="T4612" t="s">
        <v>165</v>
      </c>
      <c r="U4612" t="s">
        <v>151</v>
      </c>
      <c r="V4612" t="s">
        <v>135</v>
      </c>
      <c r="W4612" t="s">
        <v>136</v>
      </c>
      <c r="X4612" t="s">
        <v>2091</v>
      </c>
      <c r="Y4612" s="94">
        <v>52000</v>
      </c>
      <c r="Z4612" s="94">
        <v>286828.56000000006</v>
      </c>
      <c r="AA4612" s="94">
        <v>295428</v>
      </c>
      <c r="AB4612" s="94">
        <v>295428</v>
      </c>
      <c r="AC4612">
        <f t="shared" si="144"/>
        <v>3000</v>
      </c>
      <c r="AD4612" t="str">
        <f t="shared" si="145"/>
        <v>310</v>
      </c>
    </row>
    <row r="4613" spans="1:30" hidden="1" x14ac:dyDescent="0.25">
      <c r="A4613" t="s">
        <v>2087</v>
      </c>
      <c r="B4613" t="s">
        <v>1315</v>
      </c>
      <c r="C4613" t="s">
        <v>157</v>
      </c>
      <c r="D4613" t="s">
        <v>266</v>
      </c>
      <c r="E4613" t="s">
        <v>122</v>
      </c>
      <c r="F4613" t="s">
        <v>159</v>
      </c>
      <c r="G4613" t="s">
        <v>160</v>
      </c>
      <c r="H4613" t="s">
        <v>143</v>
      </c>
      <c r="I4613" t="s">
        <v>124</v>
      </c>
      <c r="J4613" t="s">
        <v>125</v>
      </c>
      <c r="K4613" t="s">
        <v>2090</v>
      </c>
      <c r="N4613" t="s">
        <v>2089</v>
      </c>
      <c r="O4613" t="s">
        <v>1321</v>
      </c>
      <c r="P4613" t="s">
        <v>162</v>
      </c>
      <c r="Q4613" t="s">
        <v>267</v>
      </c>
      <c r="R4613" t="s">
        <v>131</v>
      </c>
      <c r="S4613" t="s">
        <v>164</v>
      </c>
      <c r="T4613" t="s">
        <v>165</v>
      </c>
      <c r="U4613" t="s">
        <v>151</v>
      </c>
      <c r="V4613" t="s">
        <v>135</v>
      </c>
      <c r="W4613" t="s">
        <v>136</v>
      </c>
      <c r="X4613" t="s">
        <v>2091</v>
      </c>
      <c r="Y4613" s="94">
        <v>40000</v>
      </c>
      <c r="Z4613" s="94">
        <v>0</v>
      </c>
      <c r="AA4613" s="94">
        <v>0</v>
      </c>
      <c r="AB4613" s="94">
        <v>0</v>
      </c>
      <c r="AC4613">
        <f t="shared" si="144"/>
        <v>3000</v>
      </c>
      <c r="AD4613" t="str">
        <f t="shared" si="145"/>
        <v>310</v>
      </c>
    </row>
    <row r="4614" spans="1:30" hidden="1" x14ac:dyDescent="0.25">
      <c r="A4614" t="s">
        <v>2087</v>
      </c>
      <c r="B4614" t="s">
        <v>1315</v>
      </c>
      <c r="C4614" t="s">
        <v>157</v>
      </c>
      <c r="D4614" t="s">
        <v>270</v>
      </c>
      <c r="E4614" t="s">
        <v>122</v>
      </c>
      <c r="F4614" t="s">
        <v>159</v>
      </c>
      <c r="G4614" t="s">
        <v>160</v>
      </c>
      <c r="H4614" t="s">
        <v>143</v>
      </c>
      <c r="I4614" t="s">
        <v>124</v>
      </c>
      <c r="J4614" t="s">
        <v>125</v>
      </c>
      <c r="K4614" t="s">
        <v>2090</v>
      </c>
      <c r="N4614" t="s">
        <v>2089</v>
      </c>
      <c r="O4614" t="s">
        <v>1321</v>
      </c>
      <c r="P4614" t="s">
        <v>162</v>
      </c>
      <c r="Q4614" t="s">
        <v>271</v>
      </c>
      <c r="R4614" t="s">
        <v>131</v>
      </c>
      <c r="S4614" t="s">
        <v>164</v>
      </c>
      <c r="T4614" t="s">
        <v>165</v>
      </c>
      <c r="U4614" t="s">
        <v>151</v>
      </c>
      <c r="V4614" t="s">
        <v>135</v>
      </c>
      <c r="W4614" t="s">
        <v>136</v>
      </c>
      <c r="X4614" t="s">
        <v>2091</v>
      </c>
      <c r="Y4614" s="94">
        <v>220000</v>
      </c>
      <c r="Z4614" s="94">
        <v>0</v>
      </c>
      <c r="AA4614" s="94">
        <v>0</v>
      </c>
      <c r="AB4614" s="94">
        <v>0</v>
      </c>
      <c r="AC4614">
        <f t="shared" si="144"/>
        <v>3000</v>
      </c>
      <c r="AD4614" t="str">
        <f t="shared" si="145"/>
        <v>310</v>
      </c>
    </row>
    <row r="4615" spans="1:30" hidden="1" x14ac:dyDescent="0.25">
      <c r="A4615" t="s">
        <v>2087</v>
      </c>
      <c r="B4615" t="s">
        <v>1315</v>
      </c>
      <c r="C4615" t="s">
        <v>157</v>
      </c>
      <c r="D4615" t="s">
        <v>272</v>
      </c>
      <c r="E4615" t="s">
        <v>122</v>
      </c>
      <c r="F4615" t="s">
        <v>159</v>
      </c>
      <c r="G4615" t="s">
        <v>160</v>
      </c>
      <c r="H4615" t="s">
        <v>143</v>
      </c>
      <c r="I4615" t="s">
        <v>124</v>
      </c>
      <c r="J4615" t="s">
        <v>125</v>
      </c>
      <c r="K4615" t="s">
        <v>2090</v>
      </c>
      <c r="N4615" t="s">
        <v>2089</v>
      </c>
      <c r="O4615" t="s">
        <v>1321</v>
      </c>
      <c r="P4615" t="s">
        <v>162</v>
      </c>
      <c r="Q4615" t="s">
        <v>273</v>
      </c>
      <c r="R4615" t="s">
        <v>131</v>
      </c>
      <c r="S4615" t="s">
        <v>164</v>
      </c>
      <c r="T4615" t="s">
        <v>165</v>
      </c>
      <c r="U4615" t="s">
        <v>151</v>
      </c>
      <c r="V4615" t="s">
        <v>135</v>
      </c>
      <c r="W4615" t="s">
        <v>136</v>
      </c>
      <c r="X4615" t="s">
        <v>2091</v>
      </c>
      <c r="Y4615" s="94">
        <v>20000</v>
      </c>
      <c r="Z4615" s="94">
        <v>10013.119999999999</v>
      </c>
      <c r="AA4615" s="94">
        <v>10312</v>
      </c>
      <c r="AB4615" s="94">
        <v>10312</v>
      </c>
      <c r="AC4615">
        <f t="shared" si="144"/>
        <v>3000</v>
      </c>
      <c r="AD4615" t="str">
        <f t="shared" si="145"/>
        <v>310</v>
      </c>
    </row>
    <row r="4616" spans="1:30" hidden="1" x14ac:dyDescent="0.25">
      <c r="A4616" t="s">
        <v>2087</v>
      </c>
      <c r="B4616" t="s">
        <v>1315</v>
      </c>
      <c r="C4616" t="s">
        <v>157</v>
      </c>
      <c r="D4616" t="s">
        <v>172</v>
      </c>
      <c r="E4616" t="s">
        <v>122</v>
      </c>
      <c r="F4616" t="s">
        <v>159</v>
      </c>
      <c r="G4616" t="s">
        <v>160</v>
      </c>
      <c r="H4616" t="s">
        <v>143</v>
      </c>
      <c r="I4616" t="s">
        <v>124</v>
      </c>
      <c r="J4616" t="s">
        <v>125</v>
      </c>
      <c r="K4616" t="s">
        <v>2090</v>
      </c>
      <c r="N4616" t="s">
        <v>2089</v>
      </c>
      <c r="O4616" t="s">
        <v>1321</v>
      </c>
      <c r="P4616" t="s">
        <v>162</v>
      </c>
      <c r="Q4616" t="s">
        <v>173</v>
      </c>
      <c r="R4616" t="s">
        <v>131</v>
      </c>
      <c r="S4616" t="s">
        <v>164</v>
      </c>
      <c r="T4616" t="s">
        <v>165</v>
      </c>
      <c r="U4616" t="s">
        <v>151</v>
      </c>
      <c r="V4616" t="s">
        <v>135</v>
      </c>
      <c r="W4616" t="s">
        <v>136</v>
      </c>
      <c r="X4616" t="s">
        <v>2091</v>
      </c>
      <c r="Y4616" s="94">
        <v>600000</v>
      </c>
      <c r="Z4616" s="94">
        <v>12335.733333333334</v>
      </c>
      <c r="AA4616" s="94">
        <v>85002.18</v>
      </c>
      <c r="AB4616" s="94">
        <v>85002.18</v>
      </c>
      <c r="AC4616">
        <f t="shared" si="144"/>
        <v>3000</v>
      </c>
      <c r="AD4616" t="str">
        <f t="shared" si="145"/>
        <v>310</v>
      </c>
    </row>
    <row r="4617" spans="1:30" hidden="1" x14ac:dyDescent="0.25">
      <c r="A4617" t="s">
        <v>2087</v>
      </c>
      <c r="B4617" t="s">
        <v>1315</v>
      </c>
      <c r="C4617" t="s">
        <v>157</v>
      </c>
      <c r="D4617" t="s">
        <v>174</v>
      </c>
      <c r="E4617" t="s">
        <v>122</v>
      </c>
      <c r="F4617" t="s">
        <v>159</v>
      </c>
      <c r="G4617" t="s">
        <v>160</v>
      </c>
      <c r="H4617" t="s">
        <v>143</v>
      </c>
      <c r="I4617" t="s">
        <v>124</v>
      </c>
      <c r="J4617" t="s">
        <v>125</v>
      </c>
      <c r="K4617" t="s">
        <v>2090</v>
      </c>
      <c r="N4617" t="s">
        <v>2089</v>
      </c>
      <c r="O4617" t="s">
        <v>1321</v>
      </c>
      <c r="P4617" t="s">
        <v>162</v>
      </c>
      <c r="Q4617" t="s">
        <v>175</v>
      </c>
      <c r="R4617" t="s">
        <v>131</v>
      </c>
      <c r="S4617" t="s">
        <v>164</v>
      </c>
      <c r="T4617" t="s">
        <v>165</v>
      </c>
      <c r="U4617" t="s">
        <v>151</v>
      </c>
      <c r="V4617" t="s">
        <v>135</v>
      </c>
      <c r="W4617" t="s">
        <v>136</v>
      </c>
      <c r="X4617" t="s">
        <v>2091</v>
      </c>
      <c r="Y4617" s="94">
        <v>29600</v>
      </c>
      <c r="Z4617" s="94">
        <v>613.83999999999992</v>
      </c>
      <c r="AA4617" s="94">
        <v>1000</v>
      </c>
      <c r="AB4617" s="94">
        <v>1000</v>
      </c>
      <c r="AC4617">
        <f t="shared" si="144"/>
        <v>3000</v>
      </c>
      <c r="AD4617" t="str">
        <f t="shared" si="145"/>
        <v>310</v>
      </c>
    </row>
    <row r="4618" spans="1:30" hidden="1" x14ac:dyDescent="0.25">
      <c r="A4618" t="s">
        <v>2087</v>
      </c>
      <c r="B4618" t="s">
        <v>1315</v>
      </c>
      <c r="C4618" t="s">
        <v>157</v>
      </c>
      <c r="D4618" t="s">
        <v>348</v>
      </c>
      <c r="E4618" t="s">
        <v>122</v>
      </c>
      <c r="F4618" t="s">
        <v>159</v>
      </c>
      <c r="G4618" t="s">
        <v>160</v>
      </c>
      <c r="H4618" t="s">
        <v>143</v>
      </c>
      <c r="I4618" t="s">
        <v>124</v>
      </c>
      <c r="J4618" t="s">
        <v>125</v>
      </c>
      <c r="K4618" t="s">
        <v>2090</v>
      </c>
      <c r="N4618" t="s">
        <v>2089</v>
      </c>
      <c r="O4618" t="s">
        <v>1321</v>
      </c>
      <c r="P4618" t="s">
        <v>162</v>
      </c>
      <c r="Q4618" t="s">
        <v>308</v>
      </c>
      <c r="R4618" t="s">
        <v>131</v>
      </c>
      <c r="S4618" t="s">
        <v>164</v>
      </c>
      <c r="T4618" t="s">
        <v>165</v>
      </c>
      <c r="U4618" t="s">
        <v>151</v>
      </c>
      <c r="V4618" t="s">
        <v>135</v>
      </c>
      <c r="W4618" t="s">
        <v>136</v>
      </c>
      <c r="X4618" t="s">
        <v>2091</v>
      </c>
      <c r="Y4618" s="94">
        <v>30000</v>
      </c>
      <c r="Z4618" s="94">
        <v>0</v>
      </c>
      <c r="AA4618" s="94">
        <v>0</v>
      </c>
      <c r="AB4618" s="94">
        <v>0</v>
      </c>
      <c r="AC4618">
        <f t="shared" si="144"/>
        <v>3000</v>
      </c>
      <c r="AD4618" t="str">
        <f t="shared" si="145"/>
        <v>310</v>
      </c>
    </row>
    <row r="4619" spans="1:30" hidden="1" x14ac:dyDescent="0.25">
      <c r="A4619" t="s">
        <v>2087</v>
      </c>
      <c r="B4619" t="s">
        <v>1315</v>
      </c>
      <c r="C4619" t="s">
        <v>157</v>
      </c>
      <c r="D4619" t="s">
        <v>282</v>
      </c>
      <c r="E4619" t="s">
        <v>122</v>
      </c>
      <c r="F4619" t="s">
        <v>159</v>
      </c>
      <c r="G4619" t="s">
        <v>160</v>
      </c>
      <c r="H4619" t="s">
        <v>143</v>
      </c>
      <c r="I4619" t="s">
        <v>124</v>
      </c>
      <c r="J4619" t="s">
        <v>125</v>
      </c>
      <c r="K4619" t="s">
        <v>2090</v>
      </c>
      <c r="N4619" t="s">
        <v>2089</v>
      </c>
      <c r="O4619" t="s">
        <v>1321</v>
      </c>
      <c r="P4619" t="s">
        <v>162</v>
      </c>
      <c r="Q4619" t="s">
        <v>283</v>
      </c>
      <c r="R4619" t="s">
        <v>131</v>
      </c>
      <c r="S4619" t="s">
        <v>164</v>
      </c>
      <c r="T4619" t="s">
        <v>165</v>
      </c>
      <c r="U4619" t="s">
        <v>151</v>
      </c>
      <c r="V4619" t="s">
        <v>135</v>
      </c>
      <c r="W4619" t="s">
        <v>136</v>
      </c>
      <c r="X4619" t="s">
        <v>2091</v>
      </c>
      <c r="Y4619" s="94">
        <v>16200</v>
      </c>
      <c r="Z4619" s="94">
        <v>163.99999999999997</v>
      </c>
      <c r="AA4619" s="94">
        <v>1000</v>
      </c>
      <c r="AB4619" s="94">
        <v>1000</v>
      </c>
      <c r="AC4619">
        <f t="shared" si="144"/>
        <v>3000</v>
      </c>
      <c r="AD4619" t="str">
        <f t="shared" si="145"/>
        <v>310</v>
      </c>
    </row>
    <row r="4620" spans="1:30" hidden="1" x14ac:dyDescent="0.25">
      <c r="A4620" t="s">
        <v>2087</v>
      </c>
      <c r="B4620" t="s">
        <v>1315</v>
      </c>
      <c r="C4620" t="s">
        <v>157</v>
      </c>
      <c r="D4620" t="s">
        <v>286</v>
      </c>
      <c r="E4620" t="s">
        <v>122</v>
      </c>
      <c r="F4620" t="s">
        <v>159</v>
      </c>
      <c r="G4620" t="s">
        <v>160</v>
      </c>
      <c r="H4620" t="s">
        <v>143</v>
      </c>
      <c r="I4620" t="s">
        <v>124</v>
      </c>
      <c r="J4620" t="s">
        <v>125</v>
      </c>
      <c r="K4620" t="s">
        <v>2090</v>
      </c>
      <c r="N4620" t="s">
        <v>2089</v>
      </c>
      <c r="O4620" t="s">
        <v>1321</v>
      </c>
      <c r="P4620" t="s">
        <v>162</v>
      </c>
      <c r="Q4620" t="s">
        <v>287</v>
      </c>
      <c r="R4620" t="s">
        <v>131</v>
      </c>
      <c r="S4620" t="s">
        <v>164</v>
      </c>
      <c r="T4620" t="s">
        <v>165</v>
      </c>
      <c r="U4620" t="s">
        <v>151</v>
      </c>
      <c r="V4620" t="s">
        <v>135</v>
      </c>
      <c r="W4620" t="s">
        <v>136</v>
      </c>
      <c r="X4620" t="s">
        <v>2091</v>
      </c>
      <c r="Y4620" s="94">
        <v>19250</v>
      </c>
      <c r="Z4620" s="94">
        <v>0</v>
      </c>
      <c r="AA4620" s="94">
        <v>0</v>
      </c>
      <c r="AB4620" s="94">
        <v>0</v>
      </c>
      <c r="AC4620">
        <f t="shared" si="144"/>
        <v>3000</v>
      </c>
      <c r="AD4620" t="str">
        <f t="shared" si="145"/>
        <v>310</v>
      </c>
    </row>
    <row r="4621" spans="1:30" hidden="1" x14ac:dyDescent="0.25">
      <c r="A4621" t="s">
        <v>2087</v>
      </c>
      <c r="B4621" t="s">
        <v>1315</v>
      </c>
      <c r="C4621" t="s">
        <v>157</v>
      </c>
      <c r="D4621" t="s">
        <v>1266</v>
      </c>
      <c r="E4621" t="s">
        <v>122</v>
      </c>
      <c r="F4621" t="s">
        <v>159</v>
      </c>
      <c r="G4621" t="s">
        <v>160</v>
      </c>
      <c r="H4621" t="s">
        <v>143</v>
      </c>
      <c r="I4621" t="s">
        <v>124</v>
      </c>
      <c r="J4621" t="s">
        <v>125</v>
      </c>
      <c r="K4621" t="s">
        <v>2090</v>
      </c>
      <c r="N4621" t="s">
        <v>2089</v>
      </c>
      <c r="O4621" t="s">
        <v>1321</v>
      </c>
      <c r="P4621" t="s">
        <v>162</v>
      </c>
      <c r="Q4621" t="s">
        <v>1267</v>
      </c>
      <c r="R4621" t="s">
        <v>131</v>
      </c>
      <c r="S4621" t="s">
        <v>164</v>
      </c>
      <c r="T4621" t="s">
        <v>165</v>
      </c>
      <c r="U4621" t="s">
        <v>151</v>
      </c>
      <c r="V4621" t="s">
        <v>135</v>
      </c>
      <c r="W4621" t="s">
        <v>136</v>
      </c>
      <c r="X4621" t="s">
        <v>2091</v>
      </c>
      <c r="Y4621" s="94">
        <v>600000</v>
      </c>
      <c r="Z4621" s="94">
        <v>0</v>
      </c>
      <c r="AA4621" s="94">
        <v>0</v>
      </c>
      <c r="AB4621" s="94">
        <v>0</v>
      </c>
      <c r="AC4621">
        <f t="shared" si="144"/>
        <v>3000</v>
      </c>
      <c r="AD4621" t="str">
        <f t="shared" si="145"/>
        <v>310</v>
      </c>
    </row>
    <row r="4622" spans="1:30" hidden="1" x14ac:dyDescent="0.25">
      <c r="A4622" t="s">
        <v>2087</v>
      </c>
      <c r="B4622" t="s">
        <v>1315</v>
      </c>
      <c r="C4622" t="s">
        <v>157</v>
      </c>
      <c r="D4622" t="s">
        <v>1268</v>
      </c>
      <c r="E4622" t="s">
        <v>122</v>
      </c>
      <c r="F4622" t="s">
        <v>159</v>
      </c>
      <c r="G4622" t="s">
        <v>160</v>
      </c>
      <c r="H4622" t="s">
        <v>143</v>
      </c>
      <c r="I4622" t="s">
        <v>124</v>
      </c>
      <c r="J4622" t="s">
        <v>125</v>
      </c>
      <c r="K4622" t="s">
        <v>2090</v>
      </c>
      <c r="N4622" t="s">
        <v>2089</v>
      </c>
      <c r="O4622" t="s">
        <v>1321</v>
      </c>
      <c r="P4622" t="s">
        <v>162</v>
      </c>
      <c r="Q4622" t="s">
        <v>1269</v>
      </c>
      <c r="R4622" t="s">
        <v>131</v>
      </c>
      <c r="S4622" t="s">
        <v>164</v>
      </c>
      <c r="T4622" t="s">
        <v>165</v>
      </c>
      <c r="U4622" t="s">
        <v>151</v>
      </c>
      <c r="V4622" t="s">
        <v>135</v>
      </c>
      <c r="W4622" t="s">
        <v>136</v>
      </c>
      <c r="X4622" t="s">
        <v>2091</v>
      </c>
      <c r="Y4622" s="94">
        <v>36322</v>
      </c>
      <c r="Z4622" s="94">
        <v>0</v>
      </c>
      <c r="AA4622" s="94">
        <v>0</v>
      </c>
      <c r="AB4622" s="94">
        <v>0</v>
      </c>
      <c r="AC4622">
        <f t="shared" si="144"/>
        <v>3000</v>
      </c>
      <c r="AD4622" t="str">
        <f t="shared" si="145"/>
        <v>310</v>
      </c>
    </row>
    <row r="4623" spans="1:30" hidden="1" x14ac:dyDescent="0.25">
      <c r="A4623" s="97" t="s">
        <v>2092</v>
      </c>
      <c r="B4623" s="97" t="s">
        <v>1315</v>
      </c>
      <c r="C4623" s="97" t="s">
        <v>2093</v>
      </c>
      <c r="D4623" s="97" t="s">
        <v>141</v>
      </c>
      <c r="E4623" s="97" t="s">
        <v>122</v>
      </c>
      <c r="F4623" s="98">
        <v>15</v>
      </c>
      <c r="G4623" s="98" t="s">
        <v>142</v>
      </c>
      <c r="H4623" s="97" t="s">
        <v>143</v>
      </c>
      <c r="I4623" s="97" t="s">
        <v>124</v>
      </c>
      <c r="J4623" s="97" t="s">
        <v>125</v>
      </c>
      <c r="K4623" s="97" t="s">
        <v>2094</v>
      </c>
      <c r="L4623" s="97"/>
      <c r="M4623" s="97"/>
      <c r="N4623" s="97" t="s">
        <v>2095</v>
      </c>
      <c r="O4623" s="97" t="s">
        <v>1321</v>
      </c>
      <c r="P4623" s="97" t="s">
        <v>2096</v>
      </c>
      <c r="Q4623" s="97" t="s">
        <v>148</v>
      </c>
      <c r="R4623" s="97" t="s">
        <v>131</v>
      </c>
      <c r="S4623" s="97" t="s">
        <v>149</v>
      </c>
      <c r="T4623" s="97" t="s">
        <v>150</v>
      </c>
      <c r="U4623" s="97" t="s">
        <v>151</v>
      </c>
      <c r="V4623" s="97" t="s">
        <v>135</v>
      </c>
      <c r="W4623" s="97" t="s">
        <v>136</v>
      </c>
      <c r="X4623" s="97"/>
      <c r="Y4623" s="99"/>
      <c r="Z4623" s="99"/>
      <c r="AA4623" s="99">
        <v>265440</v>
      </c>
      <c r="AB4623" s="99">
        <v>265440</v>
      </c>
      <c r="AC4623">
        <f t="shared" si="144"/>
        <v>1000</v>
      </c>
      <c r="AD4623" t="str">
        <f t="shared" si="145"/>
        <v>310</v>
      </c>
    </row>
    <row r="4624" spans="1:30" hidden="1" x14ac:dyDescent="0.25">
      <c r="A4624" s="97" t="s">
        <v>2092</v>
      </c>
      <c r="B4624" s="97" t="s">
        <v>1315</v>
      </c>
      <c r="C4624" s="97" t="s">
        <v>2093</v>
      </c>
      <c r="D4624" s="97">
        <v>13201</v>
      </c>
      <c r="E4624" s="97" t="s">
        <v>122</v>
      </c>
      <c r="F4624" s="98">
        <v>15</v>
      </c>
      <c r="G4624" s="98" t="s">
        <v>142</v>
      </c>
      <c r="H4624" s="97">
        <v>19</v>
      </c>
      <c r="I4624" s="97" t="s">
        <v>124</v>
      </c>
      <c r="J4624" s="97" t="s">
        <v>125</v>
      </c>
      <c r="K4624" s="97" t="s">
        <v>2094</v>
      </c>
      <c r="L4624" s="97"/>
      <c r="M4624" s="97"/>
      <c r="N4624" s="97" t="s">
        <v>2095</v>
      </c>
      <c r="O4624" s="97" t="s">
        <v>1321</v>
      </c>
      <c r="P4624" s="97" t="s">
        <v>2096</v>
      </c>
      <c r="Q4624" s="97" t="s">
        <v>152</v>
      </c>
      <c r="R4624" s="97" t="s">
        <v>131</v>
      </c>
      <c r="S4624" s="97" t="s">
        <v>149</v>
      </c>
      <c r="T4624" s="97" t="s">
        <v>150</v>
      </c>
      <c r="U4624" s="97" t="s">
        <v>134</v>
      </c>
      <c r="V4624" s="97" t="s">
        <v>135</v>
      </c>
      <c r="W4624" s="97" t="s">
        <v>136</v>
      </c>
      <c r="X4624" s="97"/>
      <c r="Y4624" s="99"/>
      <c r="Z4624" s="99"/>
      <c r="AA4624" s="99">
        <v>11060</v>
      </c>
      <c r="AB4624" s="99">
        <v>11060</v>
      </c>
      <c r="AC4624">
        <f t="shared" si="144"/>
        <v>1000</v>
      </c>
      <c r="AD4624" t="str">
        <f t="shared" si="145"/>
        <v>310</v>
      </c>
    </row>
    <row r="4625" spans="1:30" hidden="1" x14ac:dyDescent="0.25">
      <c r="A4625" s="97" t="s">
        <v>2092</v>
      </c>
      <c r="B4625" s="97" t="s">
        <v>1315</v>
      </c>
      <c r="C4625" s="97" t="s">
        <v>2093</v>
      </c>
      <c r="D4625" s="97">
        <v>13203</v>
      </c>
      <c r="E4625" s="97" t="s">
        <v>122</v>
      </c>
      <c r="F4625" s="98">
        <v>15</v>
      </c>
      <c r="G4625" s="98" t="s">
        <v>142</v>
      </c>
      <c r="H4625" s="97">
        <v>19</v>
      </c>
      <c r="I4625" s="97" t="s">
        <v>124</v>
      </c>
      <c r="J4625" s="97" t="s">
        <v>125</v>
      </c>
      <c r="K4625" s="97" t="s">
        <v>2094</v>
      </c>
      <c r="L4625" s="97"/>
      <c r="M4625" s="97"/>
      <c r="N4625" s="97" t="s">
        <v>2095</v>
      </c>
      <c r="O4625" s="97" t="s">
        <v>1321</v>
      </c>
      <c r="P4625" s="97" t="s">
        <v>2096</v>
      </c>
      <c r="Q4625" s="97" t="s">
        <v>153</v>
      </c>
      <c r="R4625" s="97" t="s">
        <v>131</v>
      </c>
      <c r="S4625" s="97" t="s">
        <v>149</v>
      </c>
      <c r="T4625" s="97" t="s">
        <v>150</v>
      </c>
      <c r="U4625" s="97" t="s">
        <v>134</v>
      </c>
      <c r="V4625" s="97" t="s">
        <v>135</v>
      </c>
      <c r="W4625" s="97" t="s">
        <v>136</v>
      </c>
      <c r="X4625" s="97"/>
      <c r="Y4625" s="99"/>
      <c r="Z4625" s="99"/>
      <c r="AA4625" s="99">
        <v>44240</v>
      </c>
      <c r="AB4625" s="99">
        <v>44240</v>
      </c>
      <c r="AC4625">
        <f t="shared" si="144"/>
        <v>1000</v>
      </c>
      <c r="AD4625" t="str">
        <f t="shared" si="145"/>
        <v>310</v>
      </c>
    </row>
    <row r="4626" spans="1:30" hidden="1" x14ac:dyDescent="0.25">
      <c r="A4626" s="97" t="s">
        <v>2092</v>
      </c>
      <c r="B4626" s="97" t="s">
        <v>1315</v>
      </c>
      <c r="C4626" s="97" t="s">
        <v>2093</v>
      </c>
      <c r="D4626" s="97">
        <v>14101</v>
      </c>
      <c r="E4626" s="97" t="s">
        <v>122</v>
      </c>
      <c r="F4626" s="98">
        <v>15</v>
      </c>
      <c r="G4626" s="98" t="s">
        <v>142</v>
      </c>
      <c r="H4626" s="97">
        <v>19</v>
      </c>
      <c r="I4626" s="97" t="s">
        <v>124</v>
      </c>
      <c r="J4626" s="97" t="s">
        <v>125</v>
      </c>
      <c r="K4626" s="97" t="s">
        <v>2094</v>
      </c>
      <c r="L4626" s="97"/>
      <c r="M4626" s="97"/>
      <c r="N4626" s="97" t="s">
        <v>2095</v>
      </c>
      <c r="O4626" s="97" t="s">
        <v>1321</v>
      </c>
      <c r="P4626" s="97" t="s">
        <v>2096</v>
      </c>
      <c r="Q4626" s="97" t="s">
        <v>154</v>
      </c>
      <c r="R4626" s="97" t="s">
        <v>131</v>
      </c>
      <c r="S4626" s="97" t="s">
        <v>149</v>
      </c>
      <c r="T4626" s="97" t="s">
        <v>150</v>
      </c>
      <c r="U4626" s="97" t="s">
        <v>134</v>
      </c>
      <c r="V4626" s="97" t="s">
        <v>135</v>
      </c>
      <c r="W4626" s="97" t="s">
        <v>136</v>
      </c>
      <c r="X4626" s="97"/>
      <c r="Y4626" s="99"/>
      <c r="Z4626" s="99"/>
      <c r="AA4626" s="99">
        <v>14599.2</v>
      </c>
      <c r="AB4626" s="99">
        <v>14599.2</v>
      </c>
      <c r="AC4626">
        <f t="shared" si="144"/>
        <v>1000</v>
      </c>
      <c r="AD4626" t="str">
        <f t="shared" si="145"/>
        <v>310</v>
      </c>
    </row>
    <row r="4627" spans="1:30" hidden="1" x14ac:dyDescent="0.25">
      <c r="A4627" s="97" t="s">
        <v>2092</v>
      </c>
      <c r="B4627" s="97" t="s">
        <v>1315</v>
      </c>
      <c r="C4627" s="97" t="s">
        <v>2093</v>
      </c>
      <c r="D4627" s="97">
        <v>14103</v>
      </c>
      <c r="E4627" s="97" t="s">
        <v>122</v>
      </c>
      <c r="F4627" s="98">
        <v>15</v>
      </c>
      <c r="G4627" s="98" t="s">
        <v>142</v>
      </c>
      <c r="H4627" s="97">
        <v>19</v>
      </c>
      <c r="I4627" s="97" t="s">
        <v>124</v>
      </c>
      <c r="J4627" s="97" t="s">
        <v>125</v>
      </c>
      <c r="K4627" s="97" t="s">
        <v>2094</v>
      </c>
      <c r="L4627" s="97"/>
      <c r="M4627" s="97"/>
      <c r="N4627" s="97" t="s">
        <v>2095</v>
      </c>
      <c r="O4627" s="97" t="s">
        <v>1321</v>
      </c>
      <c r="P4627" s="97" t="s">
        <v>2096</v>
      </c>
      <c r="Q4627" s="97" t="s">
        <v>155</v>
      </c>
      <c r="R4627" s="97" t="s">
        <v>131</v>
      </c>
      <c r="S4627" s="97" t="s">
        <v>149</v>
      </c>
      <c r="T4627" s="97" t="s">
        <v>150</v>
      </c>
      <c r="U4627" s="97" t="s">
        <v>134</v>
      </c>
      <c r="V4627" s="97" t="s">
        <v>135</v>
      </c>
      <c r="W4627" s="97" t="s">
        <v>136</v>
      </c>
      <c r="X4627" s="97"/>
      <c r="Y4627" s="99"/>
      <c r="Z4627" s="99"/>
      <c r="AA4627" s="99">
        <v>5972.4</v>
      </c>
      <c r="AB4627" s="99">
        <v>5972.4</v>
      </c>
      <c r="AC4627">
        <f t="shared" si="144"/>
        <v>1000</v>
      </c>
      <c r="AD4627" t="str">
        <f t="shared" si="145"/>
        <v>310</v>
      </c>
    </row>
    <row r="4628" spans="1:30" hidden="1" x14ac:dyDescent="0.25">
      <c r="A4628" s="97" t="s">
        <v>2092</v>
      </c>
      <c r="B4628" s="97" t="s">
        <v>1315</v>
      </c>
      <c r="C4628" s="97" t="s">
        <v>2093</v>
      </c>
      <c r="D4628" s="97">
        <v>14201</v>
      </c>
      <c r="E4628" s="97" t="s">
        <v>122</v>
      </c>
      <c r="F4628" s="98">
        <v>15</v>
      </c>
      <c r="G4628" s="98" t="s">
        <v>142</v>
      </c>
      <c r="H4628" s="97">
        <v>19</v>
      </c>
      <c r="I4628" s="97" t="s">
        <v>124</v>
      </c>
      <c r="J4628" s="97" t="s">
        <v>125</v>
      </c>
      <c r="K4628" s="97" t="s">
        <v>2094</v>
      </c>
      <c r="L4628" s="97"/>
      <c r="M4628" s="97"/>
      <c r="N4628" s="97" t="s">
        <v>2095</v>
      </c>
      <c r="O4628" s="97" t="s">
        <v>1321</v>
      </c>
      <c r="P4628" s="97" t="s">
        <v>2096</v>
      </c>
      <c r="Q4628" s="97" t="s">
        <v>156</v>
      </c>
      <c r="R4628" s="97" t="s">
        <v>131</v>
      </c>
      <c r="S4628" s="97" t="s">
        <v>149</v>
      </c>
      <c r="T4628" s="97" t="s">
        <v>150</v>
      </c>
      <c r="U4628" s="97" t="s">
        <v>134</v>
      </c>
      <c r="V4628" s="97" t="s">
        <v>135</v>
      </c>
      <c r="W4628" s="97" t="s">
        <v>136</v>
      </c>
      <c r="X4628" s="97"/>
      <c r="Y4628" s="99"/>
      <c r="Z4628" s="99"/>
      <c r="AA4628" s="99">
        <v>13272</v>
      </c>
      <c r="AB4628" s="99">
        <v>13272</v>
      </c>
      <c r="AC4628">
        <f t="shared" si="144"/>
        <v>1000</v>
      </c>
      <c r="AD4628" t="str">
        <f t="shared" si="145"/>
        <v>310</v>
      </c>
    </row>
    <row r="4629" spans="1:30" hidden="1" x14ac:dyDescent="0.25">
      <c r="A4629" s="97" t="s">
        <v>2092</v>
      </c>
      <c r="B4629" s="97" t="s">
        <v>1315</v>
      </c>
      <c r="C4629" s="97" t="s">
        <v>2093</v>
      </c>
      <c r="D4629" s="97">
        <v>14301</v>
      </c>
      <c r="E4629" s="97" t="s">
        <v>122</v>
      </c>
      <c r="F4629" s="98">
        <v>15</v>
      </c>
      <c r="G4629" s="98" t="s">
        <v>142</v>
      </c>
      <c r="H4629" s="97">
        <v>19</v>
      </c>
      <c r="I4629" s="97" t="s">
        <v>124</v>
      </c>
      <c r="J4629" s="97" t="s">
        <v>125</v>
      </c>
      <c r="K4629" s="97" t="s">
        <v>2094</v>
      </c>
      <c r="L4629" s="97"/>
      <c r="M4629" s="97"/>
      <c r="N4629" s="97" t="s">
        <v>2095</v>
      </c>
      <c r="O4629" s="97" t="s">
        <v>1321</v>
      </c>
      <c r="P4629" s="97" t="s">
        <v>2096</v>
      </c>
      <c r="Q4629" s="97" t="s">
        <v>178</v>
      </c>
      <c r="R4629" s="97" t="s">
        <v>131</v>
      </c>
      <c r="S4629" s="97" t="s">
        <v>149</v>
      </c>
      <c r="T4629" s="97" t="s">
        <v>150</v>
      </c>
      <c r="U4629" s="97" t="s">
        <v>134</v>
      </c>
      <c r="V4629" s="97" t="s">
        <v>135</v>
      </c>
      <c r="W4629" s="97" t="s">
        <v>136</v>
      </c>
      <c r="X4629" s="97"/>
      <c r="Y4629" s="99"/>
      <c r="Z4629" s="99"/>
      <c r="AA4629" s="99">
        <v>15926.4</v>
      </c>
      <c r="AB4629" s="99">
        <v>15926.4</v>
      </c>
      <c r="AC4629">
        <f t="shared" si="144"/>
        <v>1000</v>
      </c>
      <c r="AD4629" t="str">
        <f t="shared" si="145"/>
        <v>310</v>
      </c>
    </row>
    <row r="4630" spans="1:30" hidden="1" x14ac:dyDescent="0.25">
      <c r="A4630" t="s">
        <v>2092</v>
      </c>
      <c r="B4630" t="s">
        <v>1315</v>
      </c>
      <c r="C4630" t="s">
        <v>2093</v>
      </c>
      <c r="D4630" t="s">
        <v>186</v>
      </c>
      <c r="E4630" t="s">
        <v>122</v>
      </c>
      <c r="F4630" t="s">
        <v>159</v>
      </c>
      <c r="G4630" t="s">
        <v>2075</v>
      </c>
      <c r="H4630" t="s">
        <v>143</v>
      </c>
      <c r="I4630" t="s">
        <v>124</v>
      </c>
      <c r="J4630" t="s">
        <v>125</v>
      </c>
      <c r="K4630" t="s">
        <v>2094</v>
      </c>
      <c r="N4630" t="s">
        <v>2095</v>
      </c>
      <c r="O4630" t="s">
        <v>1321</v>
      </c>
      <c r="P4630" t="s">
        <v>2096</v>
      </c>
      <c r="Q4630" t="s">
        <v>188</v>
      </c>
      <c r="R4630" t="s">
        <v>131</v>
      </c>
      <c r="S4630" t="s">
        <v>164</v>
      </c>
      <c r="T4630" t="s">
        <v>2076</v>
      </c>
      <c r="U4630" t="s">
        <v>151</v>
      </c>
      <c r="V4630" t="s">
        <v>135</v>
      </c>
      <c r="W4630" t="s">
        <v>136</v>
      </c>
      <c r="X4630" t="s">
        <v>2097</v>
      </c>
      <c r="Y4630" s="94">
        <v>120000</v>
      </c>
      <c r="Z4630" s="94">
        <v>49727.01</v>
      </c>
      <c r="AA4630" s="94">
        <v>28000</v>
      </c>
      <c r="AB4630" s="94">
        <v>28000</v>
      </c>
      <c r="AC4630">
        <f t="shared" si="144"/>
        <v>2000</v>
      </c>
      <c r="AD4630" t="str">
        <f t="shared" si="145"/>
        <v>310</v>
      </c>
    </row>
    <row r="4631" spans="1:30" hidden="1" x14ac:dyDescent="0.25">
      <c r="A4631" t="s">
        <v>2092</v>
      </c>
      <c r="B4631" t="s">
        <v>1315</v>
      </c>
      <c r="C4631" t="s">
        <v>2093</v>
      </c>
      <c r="D4631" t="s">
        <v>192</v>
      </c>
      <c r="E4631" t="s">
        <v>122</v>
      </c>
      <c r="F4631" t="s">
        <v>159</v>
      </c>
      <c r="G4631" t="s">
        <v>2075</v>
      </c>
      <c r="H4631" t="s">
        <v>143</v>
      </c>
      <c r="I4631" t="s">
        <v>124</v>
      </c>
      <c r="J4631" t="s">
        <v>125</v>
      </c>
      <c r="K4631" t="s">
        <v>2094</v>
      </c>
      <c r="N4631" t="s">
        <v>2095</v>
      </c>
      <c r="O4631" t="s">
        <v>1321</v>
      </c>
      <c r="P4631" t="s">
        <v>2096</v>
      </c>
      <c r="Q4631" t="s">
        <v>193</v>
      </c>
      <c r="R4631" t="s">
        <v>131</v>
      </c>
      <c r="S4631" t="s">
        <v>164</v>
      </c>
      <c r="T4631" t="s">
        <v>2076</v>
      </c>
      <c r="U4631" t="s">
        <v>151</v>
      </c>
      <c r="V4631" t="s">
        <v>135</v>
      </c>
      <c r="W4631" t="s">
        <v>136</v>
      </c>
      <c r="X4631" t="s">
        <v>2097</v>
      </c>
      <c r="Y4631" s="94">
        <v>24466</v>
      </c>
      <c r="Z4631" s="94">
        <v>12232</v>
      </c>
      <c r="AA4631" s="94">
        <v>12598.96</v>
      </c>
      <c r="AB4631" s="94">
        <v>12598.96</v>
      </c>
      <c r="AC4631">
        <f t="shared" si="144"/>
        <v>2000</v>
      </c>
      <c r="AD4631" t="str">
        <f t="shared" si="145"/>
        <v>310</v>
      </c>
    </row>
    <row r="4632" spans="1:30" hidden="1" x14ac:dyDescent="0.25">
      <c r="A4632" t="s">
        <v>2092</v>
      </c>
      <c r="B4632" t="s">
        <v>1315</v>
      </c>
      <c r="C4632" t="s">
        <v>2093</v>
      </c>
      <c r="D4632" t="s">
        <v>198</v>
      </c>
      <c r="E4632" t="s">
        <v>122</v>
      </c>
      <c r="F4632" t="s">
        <v>159</v>
      </c>
      <c r="G4632" t="s">
        <v>2075</v>
      </c>
      <c r="H4632" t="s">
        <v>143</v>
      </c>
      <c r="I4632" t="s">
        <v>124</v>
      </c>
      <c r="J4632" t="s">
        <v>125</v>
      </c>
      <c r="K4632" t="s">
        <v>2094</v>
      </c>
      <c r="N4632" t="s">
        <v>2095</v>
      </c>
      <c r="O4632" t="s">
        <v>1321</v>
      </c>
      <c r="P4632" t="s">
        <v>2096</v>
      </c>
      <c r="Q4632" t="s">
        <v>199</v>
      </c>
      <c r="R4632" t="s">
        <v>131</v>
      </c>
      <c r="S4632" t="s">
        <v>164</v>
      </c>
      <c r="T4632" t="s">
        <v>2076</v>
      </c>
      <c r="U4632" t="s">
        <v>151</v>
      </c>
      <c r="V4632" t="s">
        <v>135</v>
      </c>
      <c r="W4632" t="s">
        <v>136</v>
      </c>
      <c r="X4632" t="s">
        <v>2097</v>
      </c>
      <c r="Y4632" s="94">
        <v>180000</v>
      </c>
      <c r="Z4632" s="94">
        <v>65818.42</v>
      </c>
      <c r="AA4632" s="94">
        <v>18000</v>
      </c>
      <c r="AB4632" s="94">
        <v>18000</v>
      </c>
      <c r="AC4632">
        <f t="shared" si="144"/>
        <v>2000</v>
      </c>
      <c r="AD4632" t="str">
        <f t="shared" si="145"/>
        <v>310</v>
      </c>
    </row>
    <row r="4633" spans="1:30" hidden="1" x14ac:dyDescent="0.25">
      <c r="A4633" t="s">
        <v>2092</v>
      </c>
      <c r="B4633" t="s">
        <v>1315</v>
      </c>
      <c r="C4633" t="s">
        <v>2093</v>
      </c>
      <c r="D4633" t="s">
        <v>200</v>
      </c>
      <c r="E4633" t="s">
        <v>122</v>
      </c>
      <c r="F4633" t="s">
        <v>159</v>
      </c>
      <c r="G4633" t="s">
        <v>2075</v>
      </c>
      <c r="H4633" t="s">
        <v>143</v>
      </c>
      <c r="I4633" t="s">
        <v>124</v>
      </c>
      <c r="J4633" t="s">
        <v>125</v>
      </c>
      <c r="K4633" t="s">
        <v>2094</v>
      </c>
      <c r="N4633" t="s">
        <v>2095</v>
      </c>
      <c r="O4633" t="s">
        <v>1321</v>
      </c>
      <c r="P4633" t="s">
        <v>2096</v>
      </c>
      <c r="Q4633" t="s">
        <v>201</v>
      </c>
      <c r="R4633" t="s">
        <v>131</v>
      </c>
      <c r="S4633" t="s">
        <v>164</v>
      </c>
      <c r="T4633" t="s">
        <v>2076</v>
      </c>
      <c r="U4633" t="s">
        <v>151</v>
      </c>
      <c r="V4633" t="s">
        <v>135</v>
      </c>
      <c r="W4633" t="s">
        <v>136</v>
      </c>
      <c r="X4633" t="s">
        <v>2097</v>
      </c>
      <c r="Y4633" s="94">
        <v>135000</v>
      </c>
      <c r="Z4633" s="94">
        <v>68878.499999999985</v>
      </c>
      <c r="AA4633" s="94">
        <v>1000</v>
      </c>
      <c r="AB4633" s="94">
        <v>1000</v>
      </c>
      <c r="AC4633">
        <f t="shared" si="144"/>
        <v>2000</v>
      </c>
      <c r="AD4633" t="str">
        <f t="shared" si="145"/>
        <v>310</v>
      </c>
    </row>
    <row r="4634" spans="1:30" hidden="1" x14ac:dyDescent="0.25">
      <c r="A4634" t="s">
        <v>2092</v>
      </c>
      <c r="B4634" t="s">
        <v>1315</v>
      </c>
      <c r="C4634" t="s">
        <v>2093</v>
      </c>
      <c r="D4634" t="s">
        <v>567</v>
      </c>
      <c r="E4634" t="s">
        <v>122</v>
      </c>
      <c r="F4634" t="s">
        <v>159</v>
      </c>
      <c r="G4634" t="s">
        <v>2075</v>
      </c>
      <c r="H4634" t="s">
        <v>143</v>
      </c>
      <c r="I4634" t="s">
        <v>124</v>
      </c>
      <c r="J4634" t="s">
        <v>125</v>
      </c>
      <c r="K4634" t="s">
        <v>2094</v>
      </c>
      <c r="N4634" t="s">
        <v>2095</v>
      </c>
      <c r="O4634" t="s">
        <v>1321</v>
      </c>
      <c r="P4634" t="s">
        <v>2096</v>
      </c>
      <c r="Q4634" t="s">
        <v>568</v>
      </c>
      <c r="R4634" t="s">
        <v>131</v>
      </c>
      <c r="S4634" t="s">
        <v>164</v>
      </c>
      <c r="T4634" t="s">
        <v>2076</v>
      </c>
      <c r="U4634" t="s">
        <v>151</v>
      </c>
      <c r="V4634" t="s">
        <v>135</v>
      </c>
      <c r="W4634" t="s">
        <v>136</v>
      </c>
      <c r="X4634" t="s">
        <v>2097</v>
      </c>
      <c r="Y4634" s="94">
        <v>0</v>
      </c>
      <c r="Z4634" s="94">
        <v>11250</v>
      </c>
      <c r="AA4634" s="94">
        <v>50000</v>
      </c>
      <c r="AB4634" s="94">
        <v>50000</v>
      </c>
      <c r="AC4634">
        <f t="shared" si="144"/>
        <v>2000</v>
      </c>
      <c r="AD4634" t="str">
        <f t="shared" si="145"/>
        <v>310</v>
      </c>
    </row>
    <row r="4635" spans="1:30" hidden="1" x14ac:dyDescent="0.25">
      <c r="A4635" t="s">
        <v>2092</v>
      </c>
      <c r="B4635" t="s">
        <v>1315</v>
      </c>
      <c r="C4635" t="s">
        <v>2093</v>
      </c>
      <c r="D4635" t="s">
        <v>208</v>
      </c>
      <c r="E4635" t="s">
        <v>122</v>
      </c>
      <c r="F4635" t="s">
        <v>159</v>
      </c>
      <c r="G4635" t="s">
        <v>2075</v>
      </c>
      <c r="H4635" t="s">
        <v>143</v>
      </c>
      <c r="I4635" t="s">
        <v>124</v>
      </c>
      <c r="J4635" t="s">
        <v>125</v>
      </c>
      <c r="K4635" t="s">
        <v>2094</v>
      </c>
      <c r="N4635" t="s">
        <v>2095</v>
      </c>
      <c r="O4635" t="s">
        <v>1321</v>
      </c>
      <c r="P4635" t="s">
        <v>2096</v>
      </c>
      <c r="Q4635" t="s">
        <v>209</v>
      </c>
      <c r="R4635" t="s">
        <v>131</v>
      </c>
      <c r="S4635" t="s">
        <v>164</v>
      </c>
      <c r="T4635" t="s">
        <v>2076</v>
      </c>
      <c r="U4635" t="s">
        <v>151</v>
      </c>
      <c r="V4635" t="s">
        <v>135</v>
      </c>
      <c r="W4635" t="s">
        <v>136</v>
      </c>
      <c r="X4635" t="s">
        <v>2097</v>
      </c>
      <c r="Y4635" s="94">
        <v>9500</v>
      </c>
      <c r="Z4635" s="94">
        <v>0</v>
      </c>
      <c r="AA4635" s="94">
        <v>0</v>
      </c>
      <c r="AB4635" s="94">
        <v>0</v>
      </c>
      <c r="AC4635">
        <f t="shared" si="144"/>
        <v>2000</v>
      </c>
      <c r="AD4635" t="str">
        <f t="shared" si="145"/>
        <v>310</v>
      </c>
    </row>
    <row r="4636" spans="1:30" hidden="1" x14ac:dyDescent="0.25">
      <c r="A4636" t="s">
        <v>2092</v>
      </c>
      <c r="B4636" t="s">
        <v>1315</v>
      </c>
      <c r="C4636" t="s">
        <v>2093</v>
      </c>
      <c r="D4636" t="s">
        <v>214</v>
      </c>
      <c r="E4636" t="s">
        <v>122</v>
      </c>
      <c r="F4636" t="s">
        <v>159</v>
      </c>
      <c r="G4636" t="s">
        <v>2075</v>
      </c>
      <c r="H4636" t="s">
        <v>143</v>
      </c>
      <c r="I4636" t="s">
        <v>124</v>
      </c>
      <c r="J4636" t="s">
        <v>125</v>
      </c>
      <c r="K4636" t="s">
        <v>2094</v>
      </c>
      <c r="N4636" t="s">
        <v>2095</v>
      </c>
      <c r="O4636" t="s">
        <v>1321</v>
      </c>
      <c r="P4636" t="s">
        <v>2096</v>
      </c>
      <c r="Q4636" t="s">
        <v>215</v>
      </c>
      <c r="R4636" t="s">
        <v>131</v>
      </c>
      <c r="S4636" t="s">
        <v>164</v>
      </c>
      <c r="T4636" t="s">
        <v>2076</v>
      </c>
      <c r="U4636" t="s">
        <v>151</v>
      </c>
      <c r="V4636" t="s">
        <v>135</v>
      </c>
      <c r="W4636" t="s">
        <v>136</v>
      </c>
      <c r="X4636" t="s">
        <v>2097</v>
      </c>
      <c r="Y4636" s="94">
        <v>80000</v>
      </c>
      <c r="Z4636" s="94">
        <v>39998</v>
      </c>
      <c r="AA4636" s="94">
        <v>0</v>
      </c>
      <c r="AB4636" s="94">
        <v>0</v>
      </c>
      <c r="AC4636">
        <f t="shared" si="144"/>
        <v>2000</v>
      </c>
      <c r="AD4636" t="str">
        <f t="shared" si="145"/>
        <v>310</v>
      </c>
    </row>
    <row r="4637" spans="1:30" hidden="1" x14ac:dyDescent="0.25">
      <c r="A4637" t="s">
        <v>2092</v>
      </c>
      <c r="B4637" t="s">
        <v>1315</v>
      </c>
      <c r="C4637" t="s">
        <v>2093</v>
      </c>
      <c r="D4637" t="s">
        <v>222</v>
      </c>
      <c r="E4637" t="s">
        <v>122</v>
      </c>
      <c r="F4637" t="s">
        <v>159</v>
      </c>
      <c r="G4637" t="s">
        <v>2075</v>
      </c>
      <c r="H4637" t="s">
        <v>143</v>
      </c>
      <c r="I4637" t="s">
        <v>124</v>
      </c>
      <c r="J4637" t="s">
        <v>125</v>
      </c>
      <c r="K4637" t="s">
        <v>2094</v>
      </c>
      <c r="N4637" t="s">
        <v>2095</v>
      </c>
      <c r="O4637" t="s">
        <v>1321</v>
      </c>
      <c r="P4637" t="s">
        <v>2096</v>
      </c>
      <c r="Q4637" t="s">
        <v>223</v>
      </c>
      <c r="R4637" t="s">
        <v>131</v>
      </c>
      <c r="S4637" t="s">
        <v>164</v>
      </c>
      <c r="T4637" t="s">
        <v>2076</v>
      </c>
      <c r="U4637" t="s">
        <v>151</v>
      </c>
      <c r="V4637" t="s">
        <v>135</v>
      </c>
      <c r="W4637" t="s">
        <v>136</v>
      </c>
      <c r="X4637" t="s">
        <v>2097</v>
      </c>
      <c r="Y4637" s="94">
        <v>0</v>
      </c>
      <c r="Z4637" s="94">
        <v>19702.189999999999</v>
      </c>
      <c r="AA4637" s="94">
        <v>20292</v>
      </c>
      <c r="AB4637" s="94">
        <v>20292</v>
      </c>
      <c r="AC4637">
        <f t="shared" si="144"/>
        <v>2000</v>
      </c>
      <c r="AD4637" t="str">
        <f t="shared" si="145"/>
        <v>310</v>
      </c>
    </row>
    <row r="4638" spans="1:30" hidden="1" x14ac:dyDescent="0.25">
      <c r="A4638" t="s">
        <v>2092</v>
      </c>
      <c r="B4638" t="s">
        <v>1315</v>
      </c>
      <c r="C4638" t="s">
        <v>2093</v>
      </c>
      <c r="D4638" t="s">
        <v>158</v>
      </c>
      <c r="E4638" t="s">
        <v>122</v>
      </c>
      <c r="F4638" t="s">
        <v>159</v>
      </c>
      <c r="G4638" t="s">
        <v>2075</v>
      </c>
      <c r="H4638" t="s">
        <v>143</v>
      </c>
      <c r="I4638" t="s">
        <v>124</v>
      </c>
      <c r="J4638" t="s">
        <v>125</v>
      </c>
      <c r="K4638" t="s">
        <v>2094</v>
      </c>
      <c r="N4638" t="s">
        <v>2095</v>
      </c>
      <c r="O4638" t="s">
        <v>1321</v>
      </c>
      <c r="P4638" t="s">
        <v>2096</v>
      </c>
      <c r="Q4638" t="s">
        <v>163</v>
      </c>
      <c r="R4638" t="s">
        <v>131</v>
      </c>
      <c r="S4638" t="s">
        <v>164</v>
      </c>
      <c r="T4638" t="s">
        <v>2076</v>
      </c>
      <c r="U4638" t="s">
        <v>151</v>
      </c>
      <c r="V4638" t="s">
        <v>135</v>
      </c>
      <c r="W4638" t="s">
        <v>136</v>
      </c>
      <c r="X4638" t="s">
        <v>2097</v>
      </c>
      <c r="Y4638" s="94">
        <v>15229.68</v>
      </c>
      <c r="Z4638" s="94">
        <v>0</v>
      </c>
      <c r="AA4638" s="94">
        <v>0</v>
      </c>
      <c r="AB4638" s="94">
        <v>0</v>
      </c>
      <c r="AC4638">
        <f t="shared" si="144"/>
        <v>3000</v>
      </c>
      <c r="AD4638" t="str">
        <f t="shared" si="145"/>
        <v>310</v>
      </c>
    </row>
    <row r="4639" spans="1:30" hidden="1" x14ac:dyDescent="0.25">
      <c r="A4639" t="s">
        <v>2092</v>
      </c>
      <c r="B4639" t="s">
        <v>1315</v>
      </c>
      <c r="C4639" t="s">
        <v>2093</v>
      </c>
      <c r="D4639" t="s">
        <v>254</v>
      </c>
      <c r="E4639" t="s">
        <v>122</v>
      </c>
      <c r="F4639" t="s">
        <v>159</v>
      </c>
      <c r="G4639" t="s">
        <v>2075</v>
      </c>
      <c r="H4639" t="s">
        <v>143</v>
      </c>
      <c r="I4639" t="s">
        <v>124</v>
      </c>
      <c r="J4639" t="s">
        <v>125</v>
      </c>
      <c r="K4639" t="s">
        <v>2094</v>
      </c>
      <c r="N4639" t="s">
        <v>2095</v>
      </c>
      <c r="O4639" t="s">
        <v>1321</v>
      </c>
      <c r="P4639" t="s">
        <v>2096</v>
      </c>
      <c r="Q4639" t="s">
        <v>255</v>
      </c>
      <c r="R4639" t="s">
        <v>131</v>
      </c>
      <c r="S4639" t="s">
        <v>164</v>
      </c>
      <c r="T4639" t="s">
        <v>2076</v>
      </c>
      <c r="U4639" t="s">
        <v>151</v>
      </c>
      <c r="V4639" t="s">
        <v>135</v>
      </c>
      <c r="W4639" t="s">
        <v>136</v>
      </c>
      <c r="X4639" t="s">
        <v>2097</v>
      </c>
      <c r="Y4639" s="94">
        <v>50000</v>
      </c>
      <c r="Z4639" s="94">
        <v>0</v>
      </c>
      <c r="AA4639" s="94">
        <v>0</v>
      </c>
      <c r="AB4639" s="94">
        <v>0</v>
      </c>
      <c r="AC4639">
        <f t="shared" si="144"/>
        <v>3000</v>
      </c>
      <c r="AD4639" t="str">
        <f t="shared" si="145"/>
        <v>310</v>
      </c>
    </row>
    <row r="4640" spans="1:30" hidden="1" x14ac:dyDescent="0.25">
      <c r="A4640" t="s">
        <v>2092</v>
      </c>
      <c r="B4640" t="s">
        <v>1315</v>
      </c>
      <c r="C4640" t="s">
        <v>2093</v>
      </c>
      <c r="D4640" t="s">
        <v>272</v>
      </c>
      <c r="E4640" t="s">
        <v>122</v>
      </c>
      <c r="F4640" t="s">
        <v>159</v>
      </c>
      <c r="G4640" t="s">
        <v>2075</v>
      </c>
      <c r="H4640" t="s">
        <v>143</v>
      </c>
      <c r="I4640" t="s">
        <v>124</v>
      </c>
      <c r="J4640" t="s">
        <v>125</v>
      </c>
      <c r="K4640" t="s">
        <v>2094</v>
      </c>
      <c r="N4640" t="s">
        <v>2095</v>
      </c>
      <c r="O4640" t="s">
        <v>1321</v>
      </c>
      <c r="P4640" t="s">
        <v>2096</v>
      </c>
      <c r="Q4640" t="s">
        <v>273</v>
      </c>
      <c r="R4640" t="s">
        <v>131</v>
      </c>
      <c r="S4640" t="s">
        <v>164</v>
      </c>
      <c r="T4640" t="s">
        <v>2076</v>
      </c>
      <c r="U4640" t="s">
        <v>151</v>
      </c>
      <c r="V4640" t="s">
        <v>135</v>
      </c>
      <c r="W4640" t="s">
        <v>136</v>
      </c>
      <c r="X4640" t="s">
        <v>2097</v>
      </c>
      <c r="Y4640" s="94">
        <v>20000</v>
      </c>
      <c r="Z4640" s="94">
        <v>0</v>
      </c>
      <c r="AA4640" s="94">
        <v>0</v>
      </c>
      <c r="AB4640" s="94">
        <v>0</v>
      </c>
      <c r="AC4640">
        <f t="shared" si="144"/>
        <v>3000</v>
      </c>
      <c r="AD4640" t="str">
        <f t="shared" si="145"/>
        <v>310</v>
      </c>
    </row>
    <row r="4641" spans="1:30" hidden="1" x14ac:dyDescent="0.25">
      <c r="A4641" t="s">
        <v>2092</v>
      </c>
      <c r="B4641" t="s">
        <v>1315</v>
      </c>
      <c r="C4641" t="s">
        <v>2093</v>
      </c>
      <c r="D4641" t="s">
        <v>280</v>
      </c>
      <c r="E4641" t="s">
        <v>122</v>
      </c>
      <c r="F4641" t="s">
        <v>159</v>
      </c>
      <c r="G4641" t="s">
        <v>2075</v>
      </c>
      <c r="H4641" t="s">
        <v>143</v>
      </c>
      <c r="I4641" t="s">
        <v>124</v>
      </c>
      <c r="J4641" t="s">
        <v>125</v>
      </c>
      <c r="K4641" t="s">
        <v>2094</v>
      </c>
      <c r="N4641" t="s">
        <v>2095</v>
      </c>
      <c r="O4641" t="s">
        <v>1321</v>
      </c>
      <c r="P4641" t="s">
        <v>2096</v>
      </c>
      <c r="Q4641" t="s">
        <v>281</v>
      </c>
      <c r="R4641" t="s">
        <v>131</v>
      </c>
      <c r="S4641" t="s">
        <v>164</v>
      </c>
      <c r="T4641" t="s">
        <v>2076</v>
      </c>
      <c r="U4641" t="s">
        <v>151</v>
      </c>
      <c r="V4641" t="s">
        <v>135</v>
      </c>
      <c r="W4641" t="s">
        <v>136</v>
      </c>
      <c r="X4641" t="s">
        <v>2097</v>
      </c>
      <c r="Y4641" s="94">
        <v>0</v>
      </c>
      <c r="Z4641" s="94">
        <v>2375.1</v>
      </c>
      <c r="AA4641" s="94">
        <v>1000</v>
      </c>
      <c r="AB4641" s="94">
        <v>1000</v>
      </c>
      <c r="AC4641">
        <f t="shared" si="144"/>
        <v>3000</v>
      </c>
      <c r="AD4641" t="str">
        <f t="shared" si="145"/>
        <v>310</v>
      </c>
    </row>
    <row r="4642" spans="1:30" hidden="1" x14ac:dyDescent="0.25">
      <c r="A4642" t="s">
        <v>2092</v>
      </c>
      <c r="B4642" t="s">
        <v>1315</v>
      </c>
      <c r="C4642" t="s">
        <v>2093</v>
      </c>
      <c r="D4642" t="s">
        <v>172</v>
      </c>
      <c r="E4642" t="s">
        <v>122</v>
      </c>
      <c r="F4642" t="s">
        <v>159</v>
      </c>
      <c r="G4642" t="s">
        <v>2075</v>
      </c>
      <c r="H4642" t="s">
        <v>143</v>
      </c>
      <c r="I4642" t="s">
        <v>124</v>
      </c>
      <c r="J4642" t="s">
        <v>125</v>
      </c>
      <c r="K4642" t="s">
        <v>2094</v>
      </c>
      <c r="N4642" t="s">
        <v>2095</v>
      </c>
      <c r="O4642" t="s">
        <v>1321</v>
      </c>
      <c r="P4642" t="s">
        <v>2096</v>
      </c>
      <c r="Q4642" t="s">
        <v>173</v>
      </c>
      <c r="R4642" t="s">
        <v>131</v>
      </c>
      <c r="S4642" t="s">
        <v>164</v>
      </c>
      <c r="T4642" t="s">
        <v>2076</v>
      </c>
      <c r="U4642" t="s">
        <v>151</v>
      </c>
      <c r="V4642" t="s">
        <v>135</v>
      </c>
      <c r="W4642" t="s">
        <v>136</v>
      </c>
      <c r="X4642" t="s">
        <v>2097</v>
      </c>
      <c r="Y4642" s="94">
        <v>100000</v>
      </c>
      <c r="Z4642" s="94">
        <v>16800</v>
      </c>
      <c r="AA4642" s="94">
        <v>7000</v>
      </c>
      <c r="AB4642" s="94">
        <v>7000</v>
      </c>
      <c r="AC4642">
        <f t="shared" si="144"/>
        <v>3000</v>
      </c>
      <c r="AD4642" t="str">
        <f t="shared" si="145"/>
        <v>310</v>
      </c>
    </row>
    <row r="4643" spans="1:30" hidden="1" x14ac:dyDescent="0.25">
      <c r="A4643" t="s">
        <v>2092</v>
      </c>
      <c r="B4643" t="s">
        <v>1315</v>
      </c>
      <c r="C4643" t="s">
        <v>2093</v>
      </c>
      <c r="D4643" t="s">
        <v>321</v>
      </c>
      <c r="E4643" t="s">
        <v>122</v>
      </c>
      <c r="F4643" t="s">
        <v>159</v>
      </c>
      <c r="G4643" t="s">
        <v>2075</v>
      </c>
      <c r="H4643" t="s">
        <v>143</v>
      </c>
      <c r="I4643" t="s">
        <v>124</v>
      </c>
      <c r="J4643" t="s">
        <v>125</v>
      </c>
      <c r="K4643" t="s">
        <v>2094</v>
      </c>
      <c r="N4643" t="s">
        <v>2095</v>
      </c>
      <c r="O4643" t="s">
        <v>1321</v>
      </c>
      <c r="P4643" t="s">
        <v>2096</v>
      </c>
      <c r="Q4643" t="s">
        <v>322</v>
      </c>
      <c r="R4643" t="s">
        <v>131</v>
      </c>
      <c r="S4643" t="s">
        <v>164</v>
      </c>
      <c r="T4643" t="s">
        <v>2076</v>
      </c>
      <c r="U4643" t="s">
        <v>151</v>
      </c>
      <c r="V4643" t="s">
        <v>135</v>
      </c>
      <c r="W4643" t="s">
        <v>136</v>
      </c>
      <c r="X4643" t="s">
        <v>2097</v>
      </c>
      <c r="Y4643" s="94">
        <v>58000</v>
      </c>
      <c r="Z4643" s="94">
        <v>0</v>
      </c>
      <c r="AA4643" s="94">
        <v>0</v>
      </c>
      <c r="AB4643" s="94">
        <v>0</v>
      </c>
      <c r="AC4643">
        <f t="shared" si="144"/>
        <v>3000</v>
      </c>
      <c r="AD4643" t="str">
        <f t="shared" si="145"/>
        <v>310</v>
      </c>
    </row>
    <row r="4644" spans="1:30" hidden="1" x14ac:dyDescent="0.25">
      <c r="A4644" t="s">
        <v>2092</v>
      </c>
      <c r="B4644" t="s">
        <v>1315</v>
      </c>
      <c r="C4644" t="s">
        <v>2093</v>
      </c>
      <c r="D4644" t="s">
        <v>174</v>
      </c>
      <c r="E4644" t="s">
        <v>122</v>
      </c>
      <c r="F4644" t="s">
        <v>159</v>
      </c>
      <c r="G4644" t="s">
        <v>2075</v>
      </c>
      <c r="H4644" t="s">
        <v>143</v>
      </c>
      <c r="I4644" t="s">
        <v>124</v>
      </c>
      <c r="J4644" t="s">
        <v>125</v>
      </c>
      <c r="K4644" t="s">
        <v>2094</v>
      </c>
      <c r="N4644" t="s">
        <v>2095</v>
      </c>
      <c r="O4644" t="s">
        <v>1321</v>
      </c>
      <c r="P4644" t="s">
        <v>2096</v>
      </c>
      <c r="Q4644" t="s">
        <v>175</v>
      </c>
      <c r="R4644" t="s">
        <v>131</v>
      </c>
      <c r="S4644" t="s">
        <v>164</v>
      </c>
      <c r="T4644" t="s">
        <v>2076</v>
      </c>
      <c r="U4644" t="s">
        <v>151</v>
      </c>
      <c r="V4644" t="s">
        <v>135</v>
      </c>
      <c r="W4644" t="s">
        <v>136</v>
      </c>
      <c r="X4644" t="s">
        <v>2097</v>
      </c>
      <c r="Y4644" s="94">
        <v>25427</v>
      </c>
      <c r="Z4644" s="94">
        <v>31200</v>
      </c>
      <c r="AA4644" s="94">
        <v>32136</v>
      </c>
      <c r="AB4644" s="94">
        <v>32136</v>
      </c>
      <c r="AC4644">
        <f t="shared" si="144"/>
        <v>3000</v>
      </c>
      <c r="AD4644" t="str">
        <f t="shared" si="145"/>
        <v>310</v>
      </c>
    </row>
    <row r="4645" spans="1:30" hidden="1" x14ac:dyDescent="0.25">
      <c r="A4645" t="s">
        <v>2092</v>
      </c>
      <c r="B4645" t="s">
        <v>1315</v>
      </c>
      <c r="C4645" t="s">
        <v>2093</v>
      </c>
      <c r="D4645" t="s">
        <v>348</v>
      </c>
      <c r="E4645" t="s">
        <v>122</v>
      </c>
      <c r="F4645" t="s">
        <v>159</v>
      </c>
      <c r="G4645" t="s">
        <v>2075</v>
      </c>
      <c r="H4645" t="s">
        <v>143</v>
      </c>
      <c r="I4645" t="s">
        <v>124</v>
      </c>
      <c r="J4645" t="s">
        <v>125</v>
      </c>
      <c r="K4645" t="s">
        <v>2094</v>
      </c>
      <c r="N4645" t="s">
        <v>2095</v>
      </c>
      <c r="O4645" t="s">
        <v>1321</v>
      </c>
      <c r="P4645" t="s">
        <v>2096</v>
      </c>
      <c r="Q4645" t="s">
        <v>308</v>
      </c>
      <c r="R4645" t="s">
        <v>131</v>
      </c>
      <c r="S4645" t="s">
        <v>164</v>
      </c>
      <c r="T4645" t="s">
        <v>2076</v>
      </c>
      <c r="U4645" t="s">
        <v>151</v>
      </c>
      <c r="V4645" t="s">
        <v>135</v>
      </c>
      <c r="W4645" t="s">
        <v>136</v>
      </c>
      <c r="X4645" t="s">
        <v>2097</v>
      </c>
      <c r="Y4645" s="94">
        <v>30000</v>
      </c>
      <c r="Z4645" s="94">
        <v>0</v>
      </c>
      <c r="AA4645" s="94">
        <v>0</v>
      </c>
      <c r="AB4645" s="94">
        <v>0</v>
      </c>
      <c r="AC4645">
        <f t="shared" si="144"/>
        <v>3000</v>
      </c>
      <c r="AD4645" t="str">
        <f t="shared" si="145"/>
        <v>310</v>
      </c>
    </row>
    <row r="4646" spans="1:30" hidden="1" x14ac:dyDescent="0.25">
      <c r="A4646" t="s">
        <v>2092</v>
      </c>
      <c r="B4646" t="s">
        <v>1315</v>
      </c>
      <c r="C4646" t="s">
        <v>2093</v>
      </c>
      <c r="D4646" t="s">
        <v>286</v>
      </c>
      <c r="E4646" t="s">
        <v>122</v>
      </c>
      <c r="F4646" t="s">
        <v>159</v>
      </c>
      <c r="G4646" t="s">
        <v>2075</v>
      </c>
      <c r="H4646" t="s">
        <v>143</v>
      </c>
      <c r="I4646" t="s">
        <v>124</v>
      </c>
      <c r="J4646" t="s">
        <v>125</v>
      </c>
      <c r="K4646" t="s">
        <v>2094</v>
      </c>
      <c r="N4646" t="s">
        <v>2095</v>
      </c>
      <c r="O4646" t="s">
        <v>1321</v>
      </c>
      <c r="P4646" t="s">
        <v>2096</v>
      </c>
      <c r="Q4646" t="s">
        <v>287</v>
      </c>
      <c r="R4646" t="s">
        <v>131</v>
      </c>
      <c r="S4646" t="s">
        <v>164</v>
      </c>
      <c r="T4646" t="s">
        <v>2076</v>
      </c>
      <c r="U4646" t="s">
        <v>151</v>
      </c>
      <c r="V4646" t="s">
        <v>135</v>
      </c>
      <c r="W4646" t="s">
        <v>136</v>
      </c>
      <c r="X4646" t="s">
        <v>2097</v>
      </c>
      <c r="Y4646" s="94">
        <v>13000</v>
      </c>
      <c r="Z4646" s="94">
        <v>0</v>
      </c>
      <c r="AA4646" s="94">
        <v>0</v>
      </c>
      <c r="AB4646" s="94">
        <v>0</v>
      </c>
      <c r="AC4646">
        <f t="shared" si="144"/>
        <v>3000</v>
      </c>
      <c r="AD4646" t="str">
        <f t="shared" si="145"/>
        <v>310</v>
      </c>
    </row>
    <row r="4647" spans="1:30" hidden="1" x14ac:dyDescent="0.25">
      <c r="A4647" t="s">
        <v>2092</v>
      </c>
      <c r="B4647" t="s">
        <v>1315</v>
      </c>
      <c r="C4647" t="s">
        <v>2093</v>
      </c>
      <c r="D4647" t="s">
        <v>1266</v>
      </c>
      <c r="E4647" t="s">
        <v>122</v>
      </c>
      <c r="F4647" t="s">
        <v>159</v>
      </c>
      <c r="G4647" t="s">
        <v>2075</v>
      </c>
      <c r="H4647" t="s">
        <v>143</v>
      </c>
      <c r="I4647" t="s">
        <v>124</v>
      </c>
      <c r="J4647" t="s">
        <v>125</v>
      </c>
      <c r="K4647" t="s">
        <v>2094</v>
      </c>
      <c r="N4647" t="s">
        <v>2095</v>
      </c>
      <c r="O4647" t="s">
        <v>1321</v>
      </c>
      <c r="P4647" t="s">
        <v>2096</v>
      </c>
      <c r="Q4647" t="s">
        <v>1267</v>
      </c>
      <c r="R4647" t="s">
        <v>131</v>
      </c>
      <c r="S4647" t="s">
        <v>164</v>
      </c>
      <c r="T4647" t="s">
        <v>2076</v>
      </c>
      <c r="U4647" t="s">
        <v>151</v>
      </c>
      <c r="V4647" t="s">
        <v>135</v>
      </c>
      <c r="W4647" t="s">
        <v>136</v>
      </c>
      <c r="X4647" t="s">
        <v>2097</v>
      </c>
      <c r="Y4647" s="94">
        <v>15600</v>
      </c>
      <c r="Z4647" s="94">
        <v>228874.66666666663</v>
      </c>
      <c r="AA4647" s="94">
        <v>350000</v>
      </c>
      <c r="AB4647" s="94">
        <v>350000</v>
      </c>
      <c r="AC4647">
        <f t="shared" si="144"/>
        <v>3000</v>
      </c>
      <c r="AD4647" t="str">
        <f t="shared" si="145"/>
        <v>310</v>
      </c>
    </row>
    <row r="4648" spans="1:30" hidden="1" x14ac:dyDescent="0.25">
      <c r="A4648" s="97" t="s">
        <v>2098</v>
      </c>
      <c r="B4648" s="97" t="s">
        <v>1315</v>
      </c>
      <c r="C4648" s="97" t="s">
        <v>2099</v>
      </c>
      <c r="D4648" s="97" t="s">
        <v>141</v>
      </c>
      <c r="E4648" s="97" t="s">
        <v>122</v>
      </c>
      <c r="F4648" s="98">
        <v>15</v>
      </c>
      <c r="G4648" s="98" t="s">
        <v>142</v>
      </c>
      <c r="H4648" s="97" t="s">
        <v>143</v>
      </c>
      <c r="I4648" s="97" t="s">
        <v>124</v>
      </c>
      <c r="J4648" s="97" t="s">
        <v>125</v>
      </c>
      <c r="K4648" s="97" t="s">
        <v>2100</v>
      </c>
      <c r="L4648" s="97"/>
      <c r="M4648" s="97"/>
      <c r="N4648" s="97" t="s">
        <v>2101</v>
      </c>
      <c r="O4648" s="97" t="s">
        <v>1321</v>
      </c>
      <c r="P4648" s="97" t="s">
        <v>2102</v>
      </c>
      <c r="Q4648" s="97" t="s">
        <v>148</v>
      </c>
      <c r="R4648" s="97" t="s">
        <v>131</v>
      </c>
      <c r="S4648" s="97" t="s">
        <v>149</v>
      </c>
      <c r="T4648" s="97" t="s">
        <v>150</v>
      </c>
      <c r="U4648" s="97" t="s">
        <v>151</v>
      </c>
      <c r="V4648" s="97" t="s">
        <v>135</v>
      </c>
      <c r="W4648" s="97" t="s">
        <v>136</v>
      </c>
      <c r="X4648" s="97"/>
      <c r="Y4648" s="99"/>
      <c r="Z4648" s="99"/>
      <c r="AA4648" s="99">
        <v>1242396</v>
      </c>
      <c r="AB4648" s="99">
        <v>1242396</v>
      </c>
      <c r="AC4648">
        <f t="shared" si="144"/>
        <v>1000</v>
      </c>
      <c r="AD4648" t="str">
        <f t="shared" si="145"/>
        <v>310</v>
      </c>
    </row>
    <row r="4649" spans="1:30" hidden="1" x14ac:dyDescent="0.25">
      <c r="A4649" s="97" t="s">
        <v>2098</v>
      </c>
      <c r="B4649" s="97" t="s">
        <v>1315</v>
      </c>
      <c r="C4649" s="97" t="s">
        <v>2099</v>
      </c>
      <c r="D4649" s="97">
        <v>13201</v>
      </c>
      <c r="E4649" s="97" t="s">
        <v>122</v>
      </c>
      <c r="F4649" s="98">
        <v>15</v>
      </c>
      <c r="G4649" s="98" t="s">
        <v>142</v>
      </c>
      <c r="H4649" s="97">
        <v>19</v>
      </c>
      <c r="I4649" s="97" t="s">
        <v>124</v>
      </c>
      <c r="J4649" s="97" t="s">
        <v>125</v>
      </c>
      <c r="K4649" s="97" t="s">
        <v>2100</v>
      </c>
      <c r="L4649" s="97"/>
      <c r="M4649" s="97"/>
      <c r="N4649" s="97" t="s">
        <v>2101</v>
      </c>
      <c r="O4649" s="97" t="s">
        <v>1321</v>
      </c>
      <c r="P4649" s="97" t="s">
        <v>2102</v>
      </c>
      <c r="Q4649" s="97" t="s">
        <v>152</v>
      </c>
      <c r="R4649" s="97" t="s">
        <v>131</v>
      </c>
      <c r="S4649" s="97" t="s">
        <v>149</v>
      </c>
      <c r="T4649" s="97" t="s">
        <v>150</v>
      </c>
      <c r="U4649" s="97" t="s">
        <v>134</v>
      </c>
      <c r="V4649" s="97" t="s">
        <v>135</v>
      </c>
      <c r="W4649" s="97" t="s">
        <v>136</v>
      </c>
      <c r="X4649" s="97"/>
      <c r="Y4649" s="99"/>
      <c r="Z4649" s="99"/>
      <c r="AA4649" s="99">
        <v>51766.5</v>
      </c>
      <c r="AB4649" s="99">
        <v>51766.5</v>
      </c>
      <c r="AC4649">
        <f t="shared" si="144"/>
        <v>1000</v>
      </c>
      <c r="AD4649" t="str">
        <f t="shared" si="145"/>
        <v>310</v>
      </c>
    </row>
    <row r="4650" spans="1:30" hidden="1" x14ac:dyDescent="0.25">
      <c r="A4650" s="97" t="s">
        <v>2098</v>
      </c>
      <c r="B4650" s="97" t="s">
        <v>1315</v>
      </c>
      <c r="C4650" s="97" t="s">
        <v>2099</v>
      </c>
      <c r="D4650" s="97">
        <v>13203</v>
      </c>
      <c r="E4650" s="97" t="s">
        <v>122</v>
      </c>
      <c r="F4650" s="98">
        <v>15</v>
      </c>
      <c r="G4650" s="98" t="s">
        <v>142</v>
      </c>
      <c r="H4650" s="97">
        <v>19</v>
      </c>
      <c r="I4650" s="97" t="s">
        <v>124</v>
      </c>
      <c r="J4650" s="97" t="s">
        <v>125</v>
      </c>
      <c r="K4650" s="97" t="s">
        <v>2100</v>
      </c>
      <c r="L4650" s="97"/>
      <c r="M4650" s="97"/>
      <c r="N4650" s="97" t="s">
        <v>2101</v>
      </c>
      <c r="O4650" s="97" t="s">
        <v>1321</v>
      </c>
      <c r="P4650" s="97" t="s">
        <v>2102</v>
      </c>
      <c r="Q4650" s="97" t="s">
        <v>153</v>
      </c>
      <c r="R4650" s="97" t="s">
        <v>131</v>
      </c>
      <c r="S4650" s="97" t="s">
        <v>149</v>
      </c>
      <c r="T4650" s="97" t="s">
        <v>150</v>
      </c>
      <c r="U4650" s="97" t="s">
        <v>134</v>
      </c>
      <c r="V4650" s="97" t="s">
        <v>135</v>
      </c>
      <c r="W4650" s="97" t="s">
        <v>136</v>
      </c>
      <c r="X4650" s="97"/>
      <c r="Y4650" s="99"/>
      <c r="Z4650" s="99"/>
      <c r="AA4650" s="99">
        <v>207066</v>
      </c>
      <c r="AB4650" s="99">
        <v>207066</v>
      </c>
      <c r="AC4650">
        <f t="shared" si="144"/>
        <v>1000</v>
      </c>
      <c r="AD4650" t="str">
        <f t="shared" si="145"/>
        <v>310</v>
      </c>
    </row>
    <row r="4651" spans="1:30" hidden="1" x14ac:dyDescent="0.25">
      <c r="A4651" s="97" t="s">
        <v>2098</v>
      </c>
      <c r="B4651" s="97" t="s">
        <v>1315</v>
      </c>
      <c r="C4651" s="97" t="s">
        <v>2099</v>
      </c>
      <c r="D4651" s="97">
        <v>14101</v>
      </c>
      <c r="E4651" s="97" t="s">
        <v>122</v>
      </c>
      <c r="F4651" s="98">
        <v>15</v>
      </c>
      <c r="G4651" s="98" t="s">
        <v>142</v>
      </c>
      <c r="H4651" s="97">
        <v>19</v>
      </c>
      <c r="I4651" s="97" t="s">
        <v>124</v>
      </c>
      <c r="J4651" s="97" t="s">
        <v>125</v>
      </c>
      <c r="K4651" s="97" t="s">
        <v>2100</v>
      </c>
      <c r="L4651" s="97"/>
      <c r="M4651" s="97"/>
      <c r="N4651" s="97" t="s">
        <v>2101</v>
      </c>
      <c r="O4651" s="97" t="s">
        <v>1321</v>
      </c>
      <c r="P4651" s="97" t="s">
        <v>2102</v>
      </c>
      <c r="Q4651" s="97" t="s">
        <v>154</v>
      </c>
      <c r="R4651" s="97" t="s">
        <v>131</v>
      </c>
      <c r="S4651" s="97" t="s">
        <v>149</v>
      </c>
      <c r="T4651" s="97" t="s">
        <v>150</v>
      </c>
      <c r="U4651" s="97" t="s">
        <v>134</v>
      </c>
      <c r="V4651" s="97" t="s">
        <v>135</v>
      </c>
      <c r="W4651" s="97" t="s">
        <v>136</v>
      </c>
      <c r="X4651" s="97"/>
      <c r="Y4651" s="99"/>
      <c r="Z4651" s="99"/>
      <c r="AA4651" s="99">
        <v>68331.78</v>
      </c>
      <c r="AB4651" s="99">
        <v>68331.78</v>
      </c>
      <c r="AC4651">
        <f t="shared" si="144"/>
        <v>1000</v>
      </c>
      <c r="AD4651" t="str">
        <f t="shared" si="145"/>
        <v>310</v>
      </c>
    </row>
    <row r="4652" spans="1:30" hidden="1" x14ac:dyDescent="0.25">
      <c r="A4652" s="97" t="s">
        <v>2098</v>
      </c>
      <c r="B4652" s="97" t="s">
        <v>1315</v>
      </c>
      <c r="C4652" s="97" t="s">
        <v>2099</v>
      </c>
      <c r="D4652" s="97">
        <v>14103</v>
      </c>
      <c r="E4652" s="97" t="s">
        <v>122</v>
      </c>
      <c r="F4652" s="98">
        <v>15</v>
      </c>
      <c r="G4652" s="98" t="s">
        <v>142</v>
      </c>
      <c r="H4652" s="97">
        <v>19</v>
      </c>
      <c r="I4652" s="97" t="s">
        <v>124</v>
      </c>
      <c r="J4652" s="97" t="s">
        <v>125</v>
      </c>
      <c r="K4652" s="97" t="s">
        <v>2100</v>
      </c>
      <c r="L4652" s="97"/>
      <c r="M4652" s="97"/>
      <c r="N4652" s="97" t="s">
        <v>2101</v>
      </c>
      <c r="O4652" s="97" t="s">
        <v>1321</v>
      </c>
      <c r="P4652" s="97" t="s">
        <v>2102</v>
      </c>
      <c r="Q4652" s="97" t="s">
        <v>155</v>
      </c>
      <c r="R4652" s="97" t="s">
        <v>131</v>
      </c>
      <c r="S4652" s="97" t="s">
        <v>149</v>
      </c>
      <c r="T4652" s="97" t="s">
        <v>150</v>
      </c>
      <c r="U4652" s="97" t="s">
        <v>134</v>
      </c>
      <c r="V4652" s="97" t="s">
        <v>135</v>
      </c>
      <c r="W4652" s="97" t="s">
        <v>136</v>
      </c>
      <c r="X4652" s="97"/>
      <c r="Y4652" s="99"/>
      <c r="Z4652" s="99"/>
      <c r="AA4652" s="99">
        <v>27953.91</v>
      </c>
      <c r="AB4652" s="99">
        <v>27953.91</v>
      </c>
      <c r="AC4652">
        <f t="shared" si="144"/>
        <v>1000</v>
      </c>
      <c r="AD4652" t="str">
        <f t="shared" si="145"/>
        <v>310</v>
      </c>
    </row>
    <row r="4653" spans="1:30" hidden="1" x14ac:dyDescent="0.25">
      <c r="A4653" s="97" t="s">
        <v>2098</v>
      </c>
      <c r="B4653" s="97" t="s">
        <v>1315</v>
      </c>
      <c r="C4653" s="97" t="s">
        <v>2099</v>
      </c>
      <c r="D4653" s="97">
        <v>14201</v>
      </c>
      <c r="E4653" s="97" t="s">
        <v>122</v>
      </c>
      <c r="F4653" s="98">
        <v>15</v>
      </c>
      <c r="G4653" s="98" t="s">
        <v>142</v>
      </c>
      <c r="H4653" s="97">
        <v>19</v>
      </c>
      <c r="I4653" s="97" t="s">
        <v>124</v>
      </c>
      <c r="J4653" s="97" t="s">
        <v>125</v>
      </c>
      <c r="K4653" s="97" t="s">
        <v>2100</v>
      </c>
      <c r="L4653" s="97"/>
      <c r="M4653" s="97"/>
      <c r="N4653" s="97" t="s">
        <v>2101</v>
      </c>
      <c r="O4653" s="97" t="s">
        <v>1321</v>
      </c>
      <c r="P4653" s="97" t="s">
        <v>2102</v>
      </c>
      <c r="Q4653" s="97" t="s">
        <v>156</v>
      </c>
      <c r="R4653" s="97" t="s">
        <v>131</v>
      </c>
      <c r="S4653" s="97" t="s">
        <v>149</v>
      </c>
      <c r="T4653" s="97" t="s">
        <v>150</v>
      </c>
      <c r="U4653" s="97" t="s">
        <v>134</v>
      </c>
      <c r="V4653" s="97" t="s">
        <v>135</v>
      </c>
      <c r="W4653" s="97" t="s">
        <v>136</v>
      </c>
      <c r="X4653" s="97"/>
      <c r="Y4653" s="99"/>
      <c r="Z4653" s="99"/>
      <c r="AA4653" s="99">
        <v>62119.8</v>
      </c>
      <c r="AB4653" s="99">
        <v>62119.8</v>
      </c>
      <c r="AC4653">
        <f t="shared" si="144"/>
        <v>1000</v>
      </c>
      <c r="AD4653" t="str">
        <f t="shared" si="145"/>
        <v>310</v>
      </c>
    </row>
    <row r="4654" spans="1:30" hidden="1" x14ac:dyDescent="0.25">
      <c r="A4654" s="97" t="s">
        <v>2098</v>
      </c>
      <c r="B4654" s="97" t="s">
        <v>1315</v>
      </c>
      <c r="C4654" s="97" t="s">
        <v>2099</v>
      </c>
      <c r="D4654" s="97">
        <v>14301</v>
      </c>
      <c r="E4654" s="97" t="s">
        <v>122</v>
      </c>
      <c r="F4654" s="98">
        <v>15</v>
      </c>
      <c r="G4654" s="98" t="s">
        <v>142</v>
      </c>
      <c r="H4654" s="97">
        <v>19</v>
      </c>
      <c r="I4654" s="97" t="s">
        <v>124</v>
      </c>
      <c r="J4654" s="97" t="s">
        <v>125</v>
      </c>
      <c r="K4654" s="97" t="s">
        <v>2100</v>
      </c>
      <c r="L4654" s="97"/>
      <c r="M4654" s="97"/>
      <c r="N4654" s="97" t="s">
        <v>2101</v>
      </c>
      <c r="O4654" s="97" t="s">
        <v>1321</v>
      </c>
      <c r="P4654" s="97" t="s">
        <v>2102</v>
      </c>
      <c r="Q4654" s="97" t="s">
        <v>178</v>
      </c>
      <c r="R4654" s="97" t="s">
        <v>131</v>
      </c>
      <c r="S4654" s="97" t="s">
        <v>149</v>
      </c>
      <c r="T4654" s="97" t="s">
        <v>150</v>
      </c>
      <c r="U4654" s="97" t="s">
        <v>134</v>
      </c>
      <c r="V4654" s="97" t="s">
        <v>135</v>
      </c>
      <c r="W4654" s="97" t="s">
        <v>136</v>
      </c>
      <c r="X4654" s="97"/>
      <c r="Y4654" s="99"/>
      <c r="Z4654" s="99"/>
      <c r="AA4654" s="99">
        <v>74543.759999999995</v>
      </c>
      <c r="AB4654" s="99">
        <v>74543.759999999995</v>
      </c>
      <c r="AC4654">
        <f t="shared" si="144"/>
        <v>1000</v>
      </c>
      <c r="AD4654" t="str">
        <f t="shared" si="145"/>
        <v>310</v>
      </c>
    </row>
    <row r="4655" spans="1:30" hidden="1" x14ac:dyDescent="0.25">
      <c r="A4655" t="s">
        <v>2098</v>
      </c>
      <c r="B4655" t="s">
        <v>1315</v>
      </c>
      <c r="C4655" t="s">
        <v>2099</v>
      </c>
      <c r="D4655" t="s">
        <v>186</v>
      </c>
      <c r="E4655" t="s">
        <v>122</v>
      </c>
      <c r="F4655" t="s">
        <v>159</v>
      </c>
      <c r="G4655" t="s">
        <v>2075</v>
      </c>
      <c r="H4655" t="s">
        <v>143</v>
      </c>
      <c r="I4655" t="s">
        <v>124</v>
      </c>
      <c r="J4655" t="s">
        <v>125</v>
      </c>
      <c r="K4655" t="s">
        <v>2100</v>
      </c>
      <c r="N4655" t="s">
        <v>2101</v>
      </c>
      <c r="O4655" t="s">
        <v>1321</v>
      </c>
      <c r="P4655" t="s">
        <v>2102</v>
      </c>
      <c r="Q4655" t="s">
        <v>188</v>
      </c>
      <c r="R4655" t="s">
        <v>131</v>
      </c>
      <c r="S4655" t="s">
        <v>164</v>
      </c>
      <c r="T4655" t="s">
        <v>2076</v>
      </c>
      <c r="U4655" t="s">
        <v>151</v>
      </c>
      <c r="V4655" t="s">
        <v>135</v>
      </c>
      <c r="W4655" t="s">
        <v>136</v>
      </c>
      <c r="X4655" t="s">
        <v>2103</v>
      </c>
      <c r="Y4655" s="94">
        <v>9000</v>
      </c>
      <c r="Z4655" s="94">
        <v>5242.3999999999996</v>
      </c>
      <c r="AA4655" s="94">
        <v>5397</v>
      </c>
      <c r="AB4655" s="94">
        <v>5397</v>
      </c>
      <c r="AC4655">
        <f t="shared" si="144"/>
        <v>2000</v>
      </c>
      <c r="AD4655" t="str">
        <f t="shared" si="145"/>
        <v>310</v>
      </c>
    </row>
    <row r="4656" spans="1:30" hidden="1" x14ac:dyDescent="0.25">
      <c r="A4656" t="s">
        <v>2098</v>
      </c>
      <c r="B4656" t="s">
        <v>1315</v>
      </c>
      <c r="C4656" t="s">
        <v>2099</v>
      </c>
      <c r="D4656" t="s">
        <v>192</v>
      </c>
      <c r="E4656" t="s">
        <v>122</v>
      </c>
      <c r="F4656" t="s">
        <v>159</v>
      </c>
      <c r="G4656" t="s">
        <v>2075</v>
      </c>
      <c r="H4656" t="s">
        <v>143</v>
      </c>
      <c r="I4656" t="s">
        <v>124</v>
      </c>
      <c r="J4656" t="s">
        <v>125</v>
      </c>
      <c r="K4656" t="s">
        <v>2100</v>
      </c>
      <c r="N4656" t="s">
        <v>2101</v>
      </c>
      <c r="O4656" t="s">
        <v>1321</v>
      </c>
      <c r="P4656" t="s">
        <v>2102</v>
      </c>
      <c r="Q4656" t="s">
        <v>193</v>
      </c>
      <c r="R4656" t="s">
        <v>131</v>
      </c>
      <c r="S4656" t="s">
        <v>164</v>
      </c>
      <c r="T4656" t="s">
        <v>2076</v>
      </c>
      <c r="U4656" t="s">
        <v>151</v>
      </c>
      <c r="V4656" t="s">
        <v>135</v>
      </c>
      <c r="W4656" t="s">
        <v>136</v>
      </c>
      <c r="X4656" t="s">
        <v>2103</v>
      </c>
      <c r="Y4656" s="94">
        <v>17000</v>
      </c>
      <c r="Z4656" s="94">
        <v>11688</v>
      </c>
      <c r="AA4656" s="94">
        <v>12038.64</v>
      </c>
      <c r="AB4656" s="94">
        <v>12038.64</v>
      </c>
      <c r="AC4656">
        <f t="shared" si="144"/>
        <v>2000</v>
      </c>
      <c r="AD4656" t="str">
        <f t="shared" si="145"/>
        <v>310</v>
      </c>
    </row>
    <row r="4657" spans="1:30" hidden="1" x14ac:dyDescent="0.25">
      <c r="A4657" t="s">
        <v>2098</v>
      </c>
      <c r="B4657" t="s">
        <v>1315</v>
      </c>
      <c r="C4657" t="s">
        <v>2099</v>
      </c>
      <c r="D4657" t="s">
        <v>198</v>
      </c>
      <c r="E4657" t="s">
        <v>122</v>
      </c>
      <c r="F4657" t="s">
        <v>159</v>
      </c>
      <c r="G4657" t="s">
        <v>2075</v>
      </c>
      <c r="H4657" t="s">
        <v>143</v>
      </c>
      <c r="I4657" t="s">
        <v>124</v>
      </c>
      <c r="J4657" t="s">
        <v>125</v>
      </c>
      <c r="K4657" t="s">
        <v>2100</v>
      </c>
      <c r="N4657" t="s">
        <v>2101</v>
      </c>
      <c r="O4657" t="s">
        <v>1321</v>
      </c>
      <c r="P4657" t="s">
        <v>2102</v>
      </c>
      <c r="Q4657" t="s">
        <v>199</v>
      </c>
      <c r="R4657" t="s">
        <v>131</v>
      </c>
      <c r="S4657" t="s">
        <v>164</v>
      </c>
      <c r="T4657" t="s">
        <v>2076</v>
      </c>
      <c r="U4657" t="s">
        <v>151</v>
      </c>
      <c r="V4657" t="s">
        <v>135</v>
      </c>
      <c r="W4657" t="s">
        <v>136</v>
      </c>
      <c r="X4657" t="s">
        <v>2103</v>
      </c>
      <c r="Y4657" s="94">
        <v>21000</v>
      </c>
      <c r="Z4657" s="94">
        <v>11855.95</v>
      </c>
      <c r="AA4657" s="94">
        <v>12210</v>
      </c>
      <c r="AB4657" s="94">
        <v>12210</v>
      </c>
      <c r="AC4657">
        <f t="shared" si="144"/>
        <v>2000</v>
      </c>
      <c r="AD4657" t="str">
        <f t="shared" si="145"/>
        <v>310</v>
      </c>
    </row>
    <row r="4658" spans="1:30" hidden="1" x14ac:dyDescent="0.25">
      <c r="A4658" t="s">
        <v>2098</v>
      </c>
      <c r="B4658" t="s">
        <v>1315</v>
      </c>
      <c r="C4658" t="s">
        <v>2099</v>
      </c>
      <c r="D4658" t="s">
        <v>200</v>
      </c>
      <c r="E4658" t="s">
        <v>122</v>
      </c>
      <c r="F4658" t="s">
        <v>159</v>
      </c>
      <c r="G4658" t="s">
        <v>2075</v>
      </c>
      <c r="H4658" t="s">
        <v>143</v>
      </c>
      <c r="I4658" t="s">
        <v>124</v>
      </c>
      <c r="J4658" t="s">
        <v>125</v>
      </c>
      <c r="K4658" t="s">
        <v>2100</v>
      </c>
      <c r="N4658" t="s">
        <v>2101</v>
      </c>
      <c r="O4658" t="s">
        <v>1321</v>
      </c>
      <c r="P4658" t="s">
        <v>2102</v>
      </c>
      <c r="Q4658" t="s">
        <v>201</v>
      </c>
      <c r="R4658" t="s">
        <v>131</v>
      </c>
      <c r="S4658" t="s">
        <v>164</v>
      </c>
      <c r="T4658" t="s">
        <v>2076</v>
      </c>
      <c r="U4658" t="s">
        <v>151</v>
      </c>
      <c r="V4658" t="s">
        <v>135</v>
      </c>
      <c r="W4658" t="s">
        <v>136</v>
      </c>
      <c r="X4658" t="s">
        <v>2103</v>
      </c>
      <c r="Y4658" s="94">
        <v>18000</v>
      </c>
      <c r="Z4658" s="94">
        <v>9000</v>
      </c>
      <c r="AA4658" s="94">
        <v>1000</v>
      </c>
      <c r="AB4658" s="94">
        <v>1000</v>
      </c>
      <c r="AC4658">
        <f t="shared" si="144"/>
        <v>2000</v>
      </c>
      <c r="AD4658" t="str">
        <f t="shared" si="145"/>
        <v>310</v>
      </c>
    </row>
    <row r="4659" spans="1:30" hidden="1" x14ac:dyDescent="0.25">
      <c r="A4659" t="s">
        <v>2098</v>
      </c>
      <c r="B4659" t="s">
        <v>1315</v>
      </c>
      <c r="C4659" t="s">
        <v>2099</v>
      </c>
      <c r="D4659" t="s">
        <v>202</v>
      </c>
      <c r="E4659" t="s">
        <v>122</v>
      </c>
      <c r="F4659" t="s">
        <v>159</v>
      </c>
      <c r="G4659" t="s">
        <v>2075</v>
      </c>
      <c r="H4659" t="s">
        <v>143</v>
      </c>
      <c r="I4659" t="s">
        <v>124</v>
      </c>
      <c r="J4659" t="s">
        <v>125</v>
      </c>
      <c r="K4659" t="s">
        <v>2100</v>
      </c>
      <c r="N4659" t="s">
        <v>2101</v>
      </c>
      <c r="O4659" t="s">
        <v>1321</v>
      </c>
      <c r="P4659" t="s">
        <v>2102</v>
      </c>
      <c r="Q4659" t="s">
        <v>203</v>
      </c>
      <c r="R4659" t="s">
        <v>131</v>
      </c>
      <c r="S4659" t="s">
        <v>164</v>
      </c>
      <c r="T4659" t="s">
        <v>2076</v>
      </c>
      <c r="U4659" t="s">
        <v>151</v>
      </c>
      <c r="V4659" t="s">
        <v>135</v>
      </c>
      <c r="W4659" t="s">
        <v>136</v>
      </c>
      <c r="X4659" t="s">
        <v>2103</v>
      </c>
      <c r="Y4659" s="94">
        <v>0</v>
      </c>
      <c r="Z4659" s="94">
        <v>0</v>
      </c>
      <c r="AA4659" s="94">
        <v>0</v>
      </c>
      <c r="AB4659" s="94">
        <v>0</v>
      </c>
      <c r="AC4659">
        <f t="shared" si="144"/>
        <v>2000</v>
      </c>
      <c r="AD4659" t="str">
        <f t="shared" si="145"/>
        <v>310</v>
      </c>
    </row>
    <row r="4660" spans="1:30" hidden="1" x14ac:dyDescent="0.25">
      <c r="A4660" t="s">
        <v>2098</v>
      </c>
      <c r="B4660" t="s">
        <v>1315</v>
      </c>
      <c r="C4660" t="s">
        <v>2099</v>
      </c>
      <c r="D4660" t="s">
        <v>214</v>
      </c>
      <c r="E4660" t="s">
        <v>122</v>
      </c>
      <c r="F4660" t="s">
        <v>159</v>
      </c>
      <c r="G4660" t="s">
        <v>2075</v>
      </c>
      <c r="H4660" t="s">
        <v>143</v>
      </c>
      <c r="I4660" t="s">
        <v>124</v>
      </c>
      <c r="J4660" t="s">
        <v>125</v>
      </c>
      <c r="K4660" t="s">
        <v>2100</v>
      </c>
      <c r="N4660" t="s">
        <v>2101</v>
      </c>
      <c r="O4660" t="s">
        <v>1321</v>
      </c>
      <c r="P4660" t="s">
        <v>2102</v>
      </c>
      <c r="Q4660" t="s">
        <v>215</v>
      </c>
      <c r="R4660" t="s">
        <v>131</v>
      </c>
      <c r="S4660" t="s">
        <v>164</v>
      </c>
      <c r="T4660" t="s">
        <v>2076</v>
      </c>
      <c r="U4660" t="s">
        <v>151</v>
      </c>
      <c r="V4660" t="s">
        <v>135</v>
      </c>
      <c r="W4660" t="s">
        <v>136</v>
      </c>
      <c r="X4660" t="s">
        <v>2103</v>
      </c>
      <c r="Y4660" s="94">
        <v>12000</v>
      </c>
      <c r="Z4660" s="94">
        <v>6000</v>
      </c>
      <c r="AA4660" s="94">
        <v>0</v>
      </c>
      <c r="AB4660" s="94">
        <v>0</v>
      </c>
      <c r="AC4660">
        <f t="shared" si="144"/>
        <v>2000</v>
      </c>
      <c r="AD4660" t="str">
        <f t="shared" si="145"/>
        <v>310</v>
      </c>
    </row>
    <row r="4661" spans="1:30" hidden="1" x14ac:dyDescent="0.25">
      <c r="A4661" t="s">
        <v>2098</v>
      </c>
      <c r="B4661" t="s">
        <v>1315</v>
      </c>
      <c r="C4661" t="s">
        <v>2099</v>
      </c>
      <c r="D4661" t="s">
        <v>242</v>
      </c>
      <c r="E4661" t="s">
        <v>122</v>
      </c>
      <c r="F4661" t="s">
        <v>159</v>
      </c>
      <c r="G4661" t="s">
        <v>2075</v>
      </c>
      <c r="H4661" t="s">
        <v>143</v>
      </c>
      <c r="I4661" t="s">
        <v>124</v>
      </c>
      <c r="J4661" t="s">
        <v>125</v>
      </c>
      <c r="K4661" t="s">
        <v>2100</v>
      </c>
      <c r="N4661" t="s">
        <v>2101</v>
      </c>
      <c r="O4661" t="s">
        <v>1321</v>
      </c>
      <c r="P4661" t="s">
        <v>2102</v>
      </c>
      <c r="Q4661" t="s">
        <v>243</v>
      </c>
      <c r="R4661" t="s">
        <v>131</v>
      </c>
      <c r="S4661" t="s">
        <v>164</v>
      </c>
      <c r="T4661" t="s">
        <v>2076</v>
      </c>
      <c r="U4661" t="s">
        <v>151</v>
      </c>
      <c r="V4661" t="s">
        <v>135</v>
      </c>
      <c r="W4661" t="s">
        <v>136</v>
      </c>
      <c r="X4661" t="s">
        <v>2103</v>
      </c>
      <c r="Y4661" s="94">
        <v>8000</v>
      </c>
      <c r="Z4661" s="94">
        <v>0</v>
      </c>
      <c r="AA4661" s="94">
        <v>0</v>
      </c>
      <c r="AB4661" s="94">
        <v>0</v>
      </c>
      <c r="AC4661">
        <f t="shared" si="144"/>
        <v>3000</v>
      </c>
      <c r="AD4661" t="str">
        <f t="shared" si="145"/>
        <v>310</v>
      </c>
    </row>
    <row r="4662" spans="1:30" hidden="1" x14ac:dyDescent="0.25">
      <c r="A4662" t="s">
        <v>2098</v>
      </c>
      <c r="B4662" t="s">
        <v>1315</v>
      </c>
      <c r="C4662" t="s">
        <v>2099</v>
      </c>
      <c r="D4662" t="s">
        <v>341</v>
      </c>
      <c r="E4662" t="s">
        <v>122</v>
      </c>
      <c r="F4662" t="s">
        <v>159</v>
      </c>
      <c r="G4662" t="s">
        <v>2075</v>
      </c>
      <c r="H4662" t="s">
        <v>143</v>
      </c>
      <c r="I4662" t="s">
        <v>124</v>
      </c>
      <c r="J4662" t="s">
        <v>125</v>
      </c>
      <c r="K4662" t="s">
        <v>2100</v>
      </c>
      <c r="N4662" t="s">
        <v>2101</v>
      </c>
      <c r="O4662" t="s">
        <v>1321</v>
      </c>
      <c r="P4662" t="s">
        <v>2102</v>
      </c>
      <c r="Q4662" t="s">
        <v>342</v>
      </c>
      <c r="R4662" t="s">
        <v>131</v>
      </c>
      <c r="S4662" t="s">
        <v>164</v>
      </c>
      <c r="T4662" t="s">
        <v>2076</v>
      </c>
      <c r="U4662" t="s">
        <v>151</v>
      </c>
      <c r="V4662" t="s">
        <v>135</v>
      </c>
      <c r="W4662" t="s">
        <v>136</v>
      </c>
      <c r="X4662" t="s">
        <v>2103</v>
      </c>
      <c r="Y4662" s="94">
        <v>0</v>
      </c>
      <c r="Z4662" s="94">
        <v>0</v>
      </c>
      <c r="AA4662" s="94">
        <v>0</v>
      </c>
      <c r="AB4662" s="94">
        <v>0</v>
      </c>
      <c r="AC4662">
        <f t="shared" si="144"/>
        <v>3000</v>
      </c>
      <c r="AD4662" t="str">
        <f t="shared" si="145"/>
        <v>310</v>
      </c>
    </row>
    <row r="4663" spans="1:30" hidden="1" x14ac:dyDescent="0.25">
      <c r="A4663" t="s">
        <v>2098</v>
      </c>
      <c r="B4663" t="s">
        <v>1315</v>
      </c>
      <c r="C4663" t="s">
        <v>2099</v>
      </c>
      <c r="D4663" t="s">
        <v>254</v>
      </c>
      <c r="E4663" t="s">
        <v>122</v>
      </c>
      <c r="F4663" t="s">
        <v>159</v>
      </c>
      <c r="G4663" t="s">
        <v>2075</v>
      </c>
      <c r="H4663" t="s">
        <v>143</v>
      </c>
      <c r="I4663" t="s">
        <v>124</v>
      </c>
      <c r="J4663" t="s">
        <v>125</v>
      </c>
      <c r="K4663" t="s">
        <v>2100</v>
      </c>
      <c r="N4663" t="s">
        <v>2101</v>
      </c>
      <c r="O4663" t="s">
        <v>1321</v>
      </c>
      <c r="P4663" t="s">
        <v>2102</v>
      </c>
      <c r="Q4663" t="s">
        <v>255</v>
      </c>
      <c r="R4663" t="s">
        <v>131</v>
      </c>
      <c r="S4663" t="s">
        <v>164</v>
      </c>
      <c r="T4663" t="s">
        <v>2076</v>
      </c>
      <c r="U4663" t="s">
        <v>151</v>
      </c>
      <c r="V4663" t="s">
        <v>135</v>
      </c>
      <c r="W4663" t="s">
        <v>136</v>
      </c>
      <c r="X4663" t="s">
        <v>2103</v>
      </c>
      <c r="Y4663" s="94">
        <v>4000</v>
      </c>
      <c r="Z4663" s="94">
        <v>0</v>
      </c>
      <c r="AA4663" s="94">
        <v>0</v>
      </c>
      <c r="AB4663" s="94">
        <v>0</v>
      </c>
      <c r="AC4663">
        <f t="shared" si="144"/>
        <v>3000</v>
      </c>
      <c r="AD4663" t="str">
        <f t="shared" si="145"/>
        <v>310</v>
      </c>
    </row>
    <row r="4664" spans="1:30" hidden="1" x14ac:dyDescent="0.25">
      <c r="A4664" t="s">
        <v>2098</v>
      </c>
      <c r="B4664" t="s">
        <v>1315</v>
      </c>
      <c r="C4664" t="s">
        <v>2099</v>
      </c>
      <c r="D4664" t="s">
        <v>172</v>
      </c>
      <c r="E4664" t="s">
        <v>122</v>
      </c>
      <c r="F4664" t="s">
        <v>159</v>
      </c>
      <c r="G4664" t="s">
        <v>2075</v>
      </c>
      <c r="H4664" t="s">
        <v>143</v>
      </c>
      <c r="I4664" t="s">
        <v>124</v>
      </c>
      <c r="J4664" t="s">
        <v>125</v>
      </c>
      <c r="K4664" t="s">
        <v>2100</v>
      </c>
      <c r="N4664" t="s">
        <v>2101</v>
      </c>
      <c r="O4664" t="s">
        <v>1321</v>
      </c>
      <c r="P4664" t="s">
        <v>2102</v>
      </c>
      <c r="Q4664" t="s">
        <v>173</v>
      </c>
      <c r="R4664" t="s">
        <v>131</v>
      </c>
      <c r="S4664" t="s">
        <v>164</v>
      </c>
      <c r="T4664" t="s">
        <v>2076</v>
      </c>
      <c r="U4664" t="s">
        <v>151</v>
      </c>
      <c r="V4664" t="s">
        <v>135</v>
      </c>
      <c r="W4664" t="s">
        <v>136</v>
      </c>
      <c r="X4664" t="s">
        <v>2103</v>
      </c>
      <c r="Y4664" s="94">
        <v>300000</v>
      </c>
      <c r="Z4664" s="94">
        <v>192378.66666666669</v>
      </c>
      <c r="AA4664" s="94">
        <v>175000</v>
      </c>
      <c r="AB4664" s="94">
        <v>175000</v>
      </c>
      <c r="AC4664">
        <f t="shared" si="144"/>
        <v>3000</v>
      </c>
      <c r="AD4664" t="str">
        <f t="shared" si="145"/>
        <v>310</v>
      </c>
    </row>
    <row r="4665" spans="1:30" hidden="1" x14ac:dyDescent="0.25">
      <c r="A4665" t="s">
        <v>2098</v>
      </c>
      <c r="B4665" t="s">
        <v>1315</v>
      </c>
      <c r="C4665" t="s">
        <v>2099</v>
      </c>
      <c r="D4665" t="s">
        <v>321</v>
      </c>
      <c r="E4665" t="s">
        <v>122</v>
      </c>
      <c r="F4665" t="s">
        <v>159</v>
      </c>
      <c r="G4665" t="s">
        <v>2075</v>
      </c>
      <c r="H4665" t="s">
        <v>143</v>
      </c>
      <c r="I4665" t="s">
        <v>124</v>
      </c>
      <c r="J4665" t="s">
        <v>125</v>
      </c>
      <c r="K4665" t="s">
        <v>2100</v>
      </c>
      <c r="N4665" t="s">
        <v>2101</v>
      </c>
      <c r="O4665" t="s">
        <v>1321</v>
      </c>
      <c r="P4665" t="s">
        <v>2102</v>
      </c>
      <c r="Q4665" t="s">
        <v>322</v>
      </c>
      <c r="R4665" t="s">
        <v>131</v>
      </c>
      <c r="S4665" t="s">
        <v>164</v>
      </c>
      <c r="T4665" t="s">
        <v>2076</v>
      </c>
      <c r="U4665" t="s">
        <v>151</v>
      </c>
      <c r="V4665" t="s">
        <v>135</v>
      </c>
      <c r="W4665" t="s">
        <v>136</v>
      </c>
      <c r="X4665" t="s">
        <v>2103</v>
      </c>
      <c r="Y4665" s="94">
        <v>57500</v>
      </c>
      <c r="Z4665" s="94">
        <v>0</v>
      </c>
      <c r="AA4665" s="94">
        <v>0</v>
      </c>
      <c r="AB4665" s="94">
        <v>0</v>
      </c>
      <c r="AC4665">
        <f t="shared" si="144"/>
        <v>3000</v>
      </c>
      <c r="AD4665" t="str">
        <f t="shared" si="145"/>
        <v>310</v>
      </c>
    </row>
    <row r="4666" spans="1:30" hidden="1" x14ac:dyDescent="0.25">
      <c r="A4666" t="s">
        <v>2098</v>
      </c>
      <c r="B4666" t="s">
        <v>1315</v>
      </c>
      <c r="C4666" t="s">
        <v>2099</v>
      </c>
      <c r="D4666" t="s">
        <v>174</v>
      </c>
      <c r="E4666" t="s">
        <v>122</v>
      </c>
      <c r="F4666" t="s">
        <v>159</v>
      </c>
      <c r="G4666" t="s">
        <v>2075</v>
      </c>
      <c r="H4666" t="s">
        <v>143</v>
      </c>
      <c r="I4666" t="s">
        <v>124</v>
      </c>
      <c r="J4666" t="s">
        <v>125</v>
      </c>
      <c r="K4666" t="s">
        <v>2100</v>
      </c>
      <c r="N4666" t="s">
        <v>2101</v>
      </c>
      <c r="O4666" t="s">
        <v>1321</v>
      </c>
      <c r="P4666" t="s">
        <v>2102</v>
      </c>
      <c r="Q4666" t="s">
        <v>175</v>
      </c>
      <c r="R4666" t="s">
        <v>131</v>
      </c>
      <c r="S4666" t="s">
        <v>164</v>
      </c>
      <c r="T4666" t="s">
        <v>2076</v>
      </c>
      <c r="U4666" t="s">
        <v>151</v>
      </c>
      <c r="V4666" t="s">
        <v>135</v>
      </c>
      <c r="W4666" t="s">
        <v>136</v>
      </c>
      <c r="X4666" t="s">
        <v>2103</v>
      </c>
      <c r="Y4666" s="94">
        <v>262000</v>
      </c>
      <c r="Z4666" s="94">
        <v>39065.533333333333</v>
      </c>
      <c r="AA4666" s="94">
        <v>11000</v>
      </c>
      <c r="AB4666" s="94">
        <v>11000</v>
      </c>
      <c r="AC4666">
        <f t="shared" si="144"/>
        <v>3000</v>
      </c>
      <c r="AD4666" t="str">
        <f t="shared" si="145"/>
        <v>310</v>
      </c>
    </row>
    <row r="4667" spans="1:30" hidden="1" x14ac:dyDescent="0.25">
      <c r="A4667" t="s">
        <v>2098</v>
      </c>
      <c r="B4667" t="s">
        <v>1315</v>
      </c>
      <c r="C4667" t="s">
        <v>2099</v>
      </c>
      <c r="D4667" t="s">
        <v>348</v>
      </c>
      <c r="E4667" t="s">
        <v>122</v>
      </c>
      <c r="F4667" t="s">
        <v>159</v>
      </c>
      <c r="G4667" t="s">
        <v>2075</v>
      </c>
      <c r="H4667" t="s">
        <v>143</v>
      </c>
      <c r="I4667" t="s">
        <v>124</v>
      </c>
      <c r="J4667" t="s">
        <v>125</v>
      </c>
      <c r="K4667" t="s">
        <v>2100</v>
      </c>
      <c r="N4667" t="s">
        <v>2101</v>
      </c>
      <c r="O4667" t="s">
        <v>1321</v>
      </c>
      <c r="P4667" t="s">
        <v>2102</v>
      </c>
      <c r="Q4667" t="s">
        <v>308</v>
      </c>
      <c r="R4667" t="s">
        <v>131</v>
      </c>
      <c r="S4667" t="s">
        <v>164</v>
      </c>
      <c r="T4667" t="s">
        <v>2076</v>
      </c>
      <c r="U4667" t="s">
        <v>151</v>
      </c>
      <c r="V4667" t="s">
        <v>135</v>
      </c>
      <c r="W4667" t="s">
        <v>136</v>
      </c>
      <c r="X4667" t="s">
        <v>2103</v>
      </c>
      <c r="Y4667" s="94">
        <v>700000</v>
      </c>
      <c r="Z4667" s="94">
        <v>292943.41333333333</v>
      </c>
      <c r="AA4667" s="94">
        <v>343000</v>
      </c>
      <c r="AB4667" s="94">
        <v>343000</v>
      </c>
      <c r="AC4667">
        <f t="shared" si="144"/>
        <v>3000</v>
      </c>
      <c r="AD4667" t="str">
        <f t="shared" si="145"/>
        <v>310</v>
      </c>
    </row>
    <row r="4668" spans="1:30" hidden="1" x14ac:dyDescent="0.25">
      <c r="A4668" t="s">
        <v>2098</v>
      </c>
      <c r="B4668" t="s">
        <v>1315</v>
      </c>
      <c r="C4668" t="s">
        <v>2099</v>
      </c>
      <c r="D4668" t="s">
        <v>282</v>
      </c>
      <c r="E4668" t="s">
        <v>122</v>
      </c>
      <c r="F4668" t="s">
        <v>159</v>
      </c>
      <c r="G4668" t="s">
        <v>2075</v>
      </c>
      <c r="H4668" t="s">
        <v>143</v>
      </c>
      <c r="I4668" t="s">
        <v>124</v>
      </c>
      <c r="J4668" t="s">
        <v>125</v>
      </c>
      <c r="K4668" t="s">
        <v>2100</v>
      </c>
      <c r="N4668" t="s">
        <v>2101</v>
      </c>
      <c r="O4668" t="s">
        <v>1321</v>
      </c>
      <c r="P4668" t="s">
        <v>2102</v>
      </c>
      <c r="Q4668" t="s">
        <v>283</v>
      </c>
      <c r="R4668" t="s">
        <v>131</v>
      </c>
      <c r="S4668" t="s">
        <v>164</v>
      </c>
      <c r="T4668" t="s">
        <v>2076</v>
      </c>
      <c r="U4668" t="s">
        <v>151</v>
      </c>
      <c r="V4668" t="s">
        <v>135</v>
      </c>
      <c r="W4668" t="s">
        <v>136</v>
      </c>
      <c r="X4668" t="s">
        <v>2103</v>
      </c>
      <c r="Y4668" s="94">
        <v>10000</v>
      </c>
      <c r="Z4668" s="94">
        <v>0</v>
      </c>
      <c r="AA4668" s="94">
        <v>0</v>
      </c>
      <c r="AB4668" s="94">
        <v>0</v>
      </c>
      <c r="AC4668">
        <f t="shared" si="144"/>
        <v>3000</v>
      </c>
      <c r="AD4668" t="str">
        <f t="shared" si="145"/>
        <v>310</v>
      </c>
    </row>
    <row r="4669" spans="1:30" hidden="1" x14ac:dyDescent="0.25">
      <c r="A4669" t="s">
        <v>2098</v>
      </c>
      <c r="B4669" t="s">
        <v>1315</v>
      </c>
      <c r="C4669" t="s">
        <v>2099</v>
      </c>
      <c r="D4669" t="s">
        <v>286</v>
      </c>
      <c r="E4669" t="s">
        <v>122</v>
      </c>
      <c r="F4669" t="s">
        <v>159</v>
      </c>
      <c r="G4669" t="s">
        <v>2075</v>
      </c>
      <c r="H4669" t="s">
        <v>143</v>
      </c>
      <c r="I4669" t="s">
        <v>124</v>
      </c>
      <c r="J4669" t="s">
        <v>125</v>
      </c>
      <c r="K4669" t="s">
        <v>2100</v>
      </c>
      <c r="N4669" t="s">
        <v>2101</v>
      </c>
      <c r="O4669" t="s">
        <v>1321</v>
      </c>
      <c r="P4669" t="s">
        <v>2102</v>
      </c>
      <c r="Q4669" t="s">
        <v>287</v>
      </c>
      <c r="R4669" t="s">
        <v>131</v>
      </c>
      <c r="S4669" t="s">
        <v>164</v>
      </c>
      <c r="T4669" t="s">
        <v>2076</v>
      </c>
      <c r="U4669" t="s">
        <v>151</v>
      </c>
      <c r="V4669" t="s">
        <v>135</v>
      </c>
      <c r="W4669" t="s">
        <v>136</v>
      </c>
      <c r="X4669" t="s">
        <v>2103</v>
      </c>
      <c r="Y4669" s="94">
        <v>275000</v>
      </c>
      <c r="Z4669" s="94">
        <v>210946</v>
      </c>
      <c r="AA4669" s="94">
        <v>217274.38</v>
      </c>
      <c r="AB4669" s="94">
        <v>217274.38</v>
      </c>
      <c r="AC4669">
        <f t="shared" si="144"/>
        <v>3000</v>
      </c>
      <c r="AD4669" t="str">
        <f t="shared" si="145"/>
        <v>310</v>
      </c>
    </row>
    <row r="4670" spans="1:30" hidden="1" x14ac:dyDescent="0.25">
      <c r="A4670" t="s">
        <v>2098</v>
      </c>
      <c r="B4670" t="s">
        <v>1315</v>
      </c>
      <c r="C4670" t="s">
        <v>2099</v>
      </c>
      <c r="D4670" t="s">
        <v>1266</v>
      </c>
      <c r="E4670" t="s">
        <v>122</v>
      </c>
      <c r="F4670" t="s">
        <v>159</v>
      </c>
      <c r="G4670" t="s">
        <v>2075</v>
      </c>
      <c r="H4670" t="s">
        <v>143</v>
      </c>
      <c r="I4670" t="s">
        <v>124</v>
      </c>
      <c r="J4670" t="s">
        <v>125</v>
      </c>
      <c r="K4670" t="s">
        <v>2100</v>
      </c>
      <c r="N4670" t="s">
        <v>2101</v>
      </c>
      <c r="O4670" t="s">
        <v>1321</v>
      </c>
      <c r="P4670" t="s">
        <v>2102</v>
      </c>
      <c r="Q4670" t="s">
        <v>1267</v>
      </c>
      <c r="R4670" t="s">
        <v>131</v>
      </c>
      <c r="S4670" t="s">
        <v>164</v>
      </c>
      <c r="T4670" t="s">
        <v>2076</v>
      </c>
      <c r="U4670" t="s">
        <v>151</v>
      </c>
      <c r="V4670" t="s">
        <v>135</v>
      </c>
      <c r="W4670" t="s">
        <v>136</v>
      </c>
      <c r="X4670" t="s">
        <v>2103</v>
      </c>
      <c r="Y4670" s="94">
        <v>200000</v>
      </c>
      <c r="Z4670" s="94">
        <v>128057.60000000001</v>
      </c>
      <c r="AA4670" s="94">
        <v>131899.32</v>
      </c>
      <c r="AB4670" s="94">
        <v>131899.32</v>
      </c>
      <c r="AC4670">
        <f t="shared" si="144"/>
        <v>3000</v>
      </c>
      <c r="AD4670" t="str">
        <f t="shared" si="145"/>
        <v>310</v>
      </c>
    </row>
    <row r="4671" spans="1:30" hidden="1" x14ac:dyDescent="0.25">
      <c r="A4671" s="97" t="s">
        <v>2104</v>
      </c>
      <c r="B4671" s="97" t="s">
        <v>1315</v>
      </c>
      <c r="C4671" s="97" t="s">
        <v>2105</v>
      </c>
      <c r="D4671" s="97" t="s">
        <v>141</v>
      </c>
      <c r="E4671" s="97" t="s">
        <v>122</v>
      </c>
      <c r="F4671" s="98">
        <v>15</v>
      </c>
      <c r="G4671" s="98" t="s">
        <v>142</v>
      </c>
      <c r="H4671" s="97" t="s">
        <v>143</v>
      </c>
      <c r="I4671" s="97" t="s">
        <v>124</v>
      </c>
      <c r="J4671" s="97" t="s">
        <v>125</v>
      </c>
      <c r="K4671" s="97" t="s">
        <v>2106</v>
      </c>
      <c r="L4671" s="97"/>
      <c r="M4671" s="97"/>
      <c r="N4671" s="97" t="s">
        <v>2107</v>
      </c>
      <c r="O4671" s="97" t="s">
        <v>1321</v>
      </c>
      <c r="P4671" s="97" t="s">
        <v>2108</v>
      </c>
      <c r="Q4671" s="97" t="s">
        <v>148</v>
      </c>
      <c r="R4671" s="97" t="s">
        <v>131</v>
      </c>
      <c r="S4671" s="97" t="s">
        <v>149</v>
      </c>
      <c r="T4671" s="97" t="s">
        <v>150</v>
      </c>
      <c r="U4671" s="97" t="s">
        <v>151</v>
      </c>
      <c r="V4671" s="97" t="s">
        <v>135</v>
      </c>
      <c r="W4671" s="97" t="s">
        <v>136</v>
      </c>
      <c r="X4671" s="97"/>
      <c r="Y4671" s="99"/>
      <c r="Z4671" s="99"/>
      <c r="AA4671" s="99">
        <v>3435912</v>
      </c>
      <c r="AB4671" s="99">
        <v>3435912</v>
      </c>
      <c r="AC4671">
        <f t="shared" si="144"/>
        <v>1000</v>
      </c>
      <c r="AD4671" t="str">
        <f t="shared" si="145"/>
        <v>310</v>
      </c>
    </row>
    <row r="4672" spans="1:30" hidden="1" x14ac:dyDescent="0.25">
      <c r="A4672" s="97" t="s">
        <v>2104</v>
      </c>
      <c r="B4672" s="97" t="s">
        <v>1315</v>
      </c>
      <c r="C4672" s="97" t="s">
        <v>2105</v>
      </c>
      <c r="D4672" s="97">
        <v>13201</v>
      </c>
      <c r="E4672" s="97" t="s">
        <v>122</v>
      </c>
      <c r="F4672" s="98">
        <v>15</v>
      </c>
      <c r="G4672" s="98" t="s">
        <v>142</v>
      </c>
      <c r="H4672" s="97">
        <v>19</v>
      </c>
      <c r="I4672" s="97" t="s">
        <v>124</v>
      </c>
      <c r="J4672" s="97" t="s">
        <v>125</v>
      </c>
      <c r="K4672" s="97" t="s">
        <v>2106</v>
      </c>
      <c r="L4672" s="97"/>
      <c r="M4672" s="97"/>
      <c r="N4672" s="97" t="s">
        <v>2107</v>
      </c>
      <c r="O4672" s="97" t="s">
        <v>1321</v>
      </c>
      <c r="P4672" s="97" t="s">
        <v>2108</v>
      </c>
      <c r="Q4672" s="97" t="s">
        <v>152</v>
      </c>
      <c r="R4672" s="97" t="s">
        <v>131</v>
      </c>
      <c r="S4672" s="97" t="s">
        <v>149</v>
      </c>
      <c r="T4672" s="97" t="s">
        <v>150</v>
      </c>
      <c r="U4672" s="97" t="s">
        <v>134</v>
      </c>
      <c r="V4672" s="97" t="s">
        <v>135</v>
      </c>
      <c r="W4672" s="97" t="s">
        <v>136</v>
      </c>
      <c r="X4672" s="97"/>
      <c r="Y4672" s="99"/>
      <c r="Z4672" s="99"/>
      <c r="AA4672" s="99">
        <v>143163</v>
      </c>
      <c r="AB4672" s="99">
        <v>143163</v>
      </c>
      <c r="AC4672">
        <f t="shared" si="144"/>
        <v>1000</v>
      </c>
      <c r="AD4672" t="str">
        <f t="shared" si="145"/>
        <v>310</v>
      </c>
    </row>
    <row r="4673" spans="1:30" hidden="1" x14ac:dyDescent="0.25">
      <c r="A4673" s="97" t="s">
        <v>2104</v>
      </c>
      <c r="B4673" s="97" t="s">
        <v>1315</v>
      </c>
      <c r="C4673" s="97" t="s">
        <v>2105</v>
      </c>
      <c r="D4673" s="97">
        <v>13203</v>
      </c>
      <c r="E4673" s="97" t="s">
        <v>122</v>
      </c>
      <c r="F4673" s="98">
        <v>15</v>
      </c>
      <c r="G4673" s="98" t="s">
        <v>142</v>
      </c>
      <c r="H4673" s="97">
        <v>19</v>
      </c>
      <c r="I4673" s="97" t="s">
        <v>124</v>
      </c>
      <c r="J4673" s="97" t="s">
        <v>125</v>
      </c>
      <c r="K4673" s="97" t="s">
        <v>2106</v>
      </c>
      <c r="L4673" s="97"/>
      <c r="M4673" s="97"/>
      <c r="N4673" s="97" t="s">
        <v>2107</v>
      </c>
      <c r="O4673" s="97" t="s">
        <v>1321</v>
      </c>
      <c r="P4673" s="97" t="s">
        <v>2108</v>
      </c>
      <c r="Q4673" s="97" t="s">
        <v>153</v>
      </c>
      <c r="R4673" s="97" t="s">
        <v>131</v>
      </c>
      <c r="S4673" s="97" t="s">
        <v>149</v>
      </c>
      <c r="T4673" s="97" t="s">
        <v>150</v>
      </c>
      <c r="U4673" s="97" t="s">
        <v>134</v>
      </c>
      <c r="V4673" s="97" t="s">
        <v>135</v>
      </c>
      <c r="W4673" s="97" t="s">
        <v>136</v>
      </c>
      <c r="X4673" s="97"/>
      <c r="Y4673" s="99"/>
      <c r="Z4673" s="99"/>
      <c r="AA4673" s="99">
        <v>572652</v>
      </c>
      <c r="AB4673" s="99">
        <v>572652</v>
      </c>
      <c r="AC4673">
        <f t="shared" si="144"/>
        <v>1000</v>
      </c>
      <c r="AD4673" t="str">
        <f t="shared" si="145"/>
        <v>310</v>
      </c>
    </row>
    <row r="4674" spans="1:30" hidden="1" x14ac:dyDescent="0.25">
      <c r="A4674" s="97" t="s">
        <v>2104</v>
      </c>
      <c r="B4674" s="97" t="s">
        <v>1315</v>
      </c>
      <c r="C4674" s="97" t="s">
        <v>2105</v>
      </c>
      <c r="D4674" s="97">
        <v>14101</v>
      </c>
      <c r="E4674" s="97" t="s">
        <v>122</v>
      </c>
      <c r="F4674" s="98">
        <v>15</v>
      </c>
      <c r="G4674" s="98" t="s">
        <v>142</v>
      </c>
      <c r="H4674" s="97">
        <v>19</v>
      </c>
      <c r="I4674" s="97" t="s">
        <v>124</v>
      </c>
      <c r="J4674" s="97" t="s">
        <v>125</v>
      </c>
      <c r="K4674" s="97" t="s">
        <v>2106</v>
      </c>
      <c r="L4674" s="97"/>
      <c r="M4674" s="97"/>
      <c r="N4674" s="97" t="s">
        <v>2107</v>
      </c>
      <c r="O4674" s="97" t="s">
        <v>1321</v>
      </c>
      <c r="P4674" s="97" t="s">
        <v>2108</v>
      </c>
      <c r="Q4674" s="97" t="s">
        <v>154</v>
      </c>
      <c r="R4674" s="97" t="s">
        <v>131</v>
      </c>
      <c r="S4674" s="97" t="s">
        <v>149</v>
      </c>
      <c r="T4674" s="97" t="s">
        <v>150</v>
      </c>
      <c r="U4674" s="97" t="s">
        <v>134</v>
      </c>
      <c r="V4674" s="97" t="s">
        <v>135</v>
      </c>
      <c r="W4674" s="97" t="s">
        <v>136</v>
      </c>
      <c r="X4674" s="97"/>
      <c r="Y4674" s="99"/>
      <c r="Z4674" s="99"/>
      <c r="AA4674" s="99">
        <v>188975.16</v>
      </c>
      <c r="AB4674" s="99">
        <v>188975.16</v>
      </c>
      <c r="AC4674">
        <f t="shared" si="144"/>
        <v>1000</v>
      </c>
      <c r="AD4674" t="str">
        <f t="shared" si="145"/>
        <v>310</v>
      </c>
    </row>
    <row r="4675" spans="1:30" hidden="1" x14ac:dyDescent="0.25">
      <c r="A4675" s="97" t="s">
        <v>2104</v>
      </c>
      <c r="B4675" s="97" t="s">
        <v>1315</v>
      </c>
      <c r="C4675" s="97" t="s">
        <v>2105</v>
      </c>
      <c r="D4675" s="97">
        <v>14103</v>
      </c>
      <c r="E4675" s="97" t="s">
        <v>122</v>
      </c>
      <c r="F4675" s="98">
        <v>15</v>
      </c>
      <c r="G4675" s="98" t="s">
        <v>142</v>
      </c>
      <c r="H4675" s="97">
        <v>19</v>
      </c>
      <c r="I4675" s="97" t="s">
        <v>124</v>
      </c>
      <c r="J4675" s="97" t="s">
        <v>125</v>
      </c>
      <c r="K4675" s="97" t="s">
        <v>2106</v>
      </c>
      <c r="L4675" s="97"/>
      <c r="M4675" s="97"/>
      <c r="N4675" s="97" t="s">
        <v>2107</v>
      </c>
      <c r="O4675" s="97" t="s">
        <v>1321</v>
      </c>
      <c r="P4675" s="97" t="s">
        <v>2108</v>
      </c>
      <c r="Q4675" s="97" t="s">
        <v>155</v>
      </c>
      <c r="R4675" s="97" t="s">
        <v>131</v>
      </c>
      <c r="S4675" s="97" t="s">
        <v>149</v>
      </c>
      <c r="T4675" s="97" t="s">
        <v>150</v>
      </c>
      <c r="U4675" s="97" t="s">
        <v>134</v>
      </c>
      <c r="V4675" s="97" t="s">
        <v>135</v>
      </c>
      <c r="W4675" s="97" t="s">
        <v>136</v>
      </c>
      <c r="X4675" s="97"/>
      <c r="Y4675" s="99"/>
      <c r="Z4675" s="99"/>
      <c r="AA4675" s="99">
        <v>77308.02</v>
      </c>
      <c r="AB4675" s="99">
        <v>77308.02</v>
      </c>
      <c r="AC4675">
        <f t="shared" ref="AC4675:AC4738" si="146">MID(D4675,1,1)*1000</f>
        <v>1000</v>
      </c>
      <c r="AD4675" t="str">
        <f t="shared" ref="AD4675:AD4738" si="147">MID(A4675,6,3)</f>
        <v>310</v>
      </c>
    </row>
    <row r="4676" spans="1:30" hidden="1" x14ac:dyDescent="0.25">
      <c r="A4676" s="97" t="s">
        <v>2104</v>
      </c>
      <c r="B4676" s="97" t="s">
        <v>1315</v>
      </c>
      <c r="C4676" s="97" t="s">
        <v>2105</v>
      </c>
      <c r="D4676" s="97">
        <v>14201</v>
      </c>
      <c r="E4676" s="97" t="s">
        <v>122</v>
      </c>
      <c r="F4676" s="98">
        <v>15</v>
      </c>
      <c r="G4676" s="98" t="s">
        <v>142</v>
      </c>
      <c r="H4676" s="97">
        <v>19</v>
      </c>
      <c r="I4676" s="97" t="s">
        <v>124</v>
      </c>
      <c r="J4676" s="97" t="s">
        <v>125</v>
      </c>
      <c r="K4676" s="97" t="s">
        <v>2106</v>
      </c>
      <c r="L4676" s="97"/>
      <c r="M4676" s="97"/>
      <c r="N4676" s="97" t="s">
        <v>2107</v>
      </c>
      <c r="O4676" s="97" t="s">
        <v>1321</v>
      </c>
      <c r="P4676" s="97" t="s">
        <v>2108</v>
      </c>
      <c r="Q4676" s="97" t="s">
        <v>156</v>
      </c>
      <c r="R4676" s="97" t="s">
        <v>131</v>
      </c>
      <c r="S4676" s="97" t="s">
        <v>149</v>
      </c>
      <c r="T4676" s="97" t="s">
        <v>150</v>
      </c>
      <c r="U4676" s="97" t="s">
        <v>134</v>
      </c>
      <c r="V4676" s="97" t="s">
        <v>135</v>
      </c>
      <c r="W4676" s="97" t="s">
        <v>136</v>
      </c>
      <c r="X4676" s="97"/>
      <c r="Y4676" s="99"/>
      <c r="Z4676" s="99"/>
      <c r="AA4676" s="99">
        <v>171795.6</v>
      </c>
      <c r="AB4676" s="99">
        <v>171795.6</v>
      </c>
      <c r="AC4676">
        <f t="shared" si="146"/>
        <v>1000</v>
      </c>
      <c r="AD4676" t="str">
        <f t="shared" si="147"/>
        <v>310</v>
      </c>
    </row>
    <row r="4677" spans="1:30" hidden="1" x14ac:dyDescent="0.25">
      <c r="A4677" s="97" t="s">
        <v>2104</v>
      </c>
      <c r="B4677" s="97" t="s">
        <v>1315</v>
      </c>
      <c r="C4677" s="97" t="s">
        <v>2105</v>
      </c>
      <c r="D4677" s="97">
        <v>14301</v>
      </c>
      <c r="E4677" s="97" t="s">
        <v>122</v>
      </c>
      <c r="F4677" s="98">
        <v>15</v>
      </c>
      <c r="G4677" s="98" t="s">
        <v>142</v>
      </c>
      <c r="H4677" s="97">
        <v>19</v>
      </c>
      <c r="I4677" s="97" t="s">
        <v>124</v>
      </c>
      <c r="J4677" s="97" t="s">
        <v>125</v>
      </c>
      <c r="K4677" s="97" t="s">
        <v>2106</v>
      </c>
      <c r="L4677" s="97"/>
      <c r="M4677" s="97"/>
      <c r="N4677" s="97" t="s">
        <v>2107</v>
      </c>
      <c r="O4677" s="97" t="s">
        <v>1321</v>
      </c>
      <c r="P4677" s="97" t="s">
        <v>2108</v>
      </c>
      <c r="Q4677" s="97" t="s">
        <v>178</v>
      </c>
      <c r="R4677" s="97" t="s">
        <v>131</v>
      </c>
      <c r="S4677" s="97" t="s">
        <v>149</v>
      </c>
      <c r="T4677" s="97" t="s">
        <v>150</v>
      </c>
      <c r="U4677" s="97" t="s">
        <v>134</v>
      </c>
      <c r="V4677" s="97" t="s">
        <v>135</v>
      </c>
      <c r="W4677" s="97" t="s">
        <v>136</v>
      </c>
      <c r="X4677" s="97"/>
      <c r="Y4677" s="99"/>
      <c r="Z4677" s="99"/>
      <c r="AA4677" s="99">
        <v>206154.72</v>
      </c>
      <c r="AB4677" s="99">
        <v>206154.72</v>
      </c>
      <c r="AC4677">
        <f t="shared" si="146"/>
        <v>1000</v>
      </c>
      <c r="AD4677" t="str">
        <f t="shared" si="147"/>
        <v>310</v>
      </c>
    </row>
    <row r="4678" spans="1:30" hidden="1" x14ac:dyDescent="0.25">
      <c r="A4678" t="s">
        <v>2104</v>
      </c>
      <c r="B4678" t="s">
        <v>1315</v>
      </c>
      <c r="C4678" t="s">
        <v>2105</v>
      </c>
      <c r="D4678" t="s">
        <v>186</v>
      </c>
      <c r="E4678" t="s">
        <v>122</v>
      </c>
      <c r="F4678" t="s">
        <v>159</v>
      </c>
      <c r="G4678" t="s">
        <v>1318</v>
      </c>
      <c r="H4678" t="s">
        <v>143</v>
      </c>
      <c r="I4678" t="s">
        <v>124</v>
      </c>
      <c r="J4678" t="s">
        <v>125</v>
      </c>
      <c r="K4678" t="s">
        <v>2106</v>
      </c>
      <c r="N4678" t="s">
        <v>2107</v>
      </c>
      <c r="O4678" t="s">
        <v>1321</v>
      </c>
      <c r="P4678" t="s">
        <v>2108</v>
      </c>
      <c r="Q4678" t="s">
        <v>188</v>
      </c>
      <c r="R4678" t="s">
        <v>131</v>
      </c>
      <c r="S4678" t="s">
        <v>164</v>
      </c>
      <c r="T4678" t="s">
        <v>1324</v>
      </c>
      <c r="U4678" t="s">
        <v>151</v>
      </c>
      <c r="V4678" t="s">
        <v>135</v>
      </c>
      <c r="W4678" t="s">
        <v>136</v>
      </c>
      <c r="X4678" t="s">
        <v>2109</v>
      </c>
      <c r="Y4678" s="94">
        <v>8000</v>
      </c>
      <c r="Z4678" s="94">
        <v>0</v>
      </c>
      <c r="AA4678" s="94">
        <v>0</v>
      </c>
      <c r="AB4678" s="94">
        <v>0</v>
      </c>
      <c r="AC4678">
        <f t="shared" si="146"/>
        <v>2000</v>
      </c>
      <c r="AD4678" t="str">
        <f t="shared" si="147"/>
        <v>310</v>
      </c>
    </row>
    <row r="4679" spans="1:30" hidden="1" x14ac:dyDescent="0.25">
      <c r="A4679" t="s">
        <v>2104</v>
      </c>
      <c r="B4679" t="s">
        <v>1315</v>
      </c>
      <c r="C4679" t="s">
        <v>2105</v>
      </c>
      <c r="D4679" t="s">
        <v>192</v>
      </c>
      <c r="E4679" t="s">
        <v>122</v>
      </c>
      <c r="F4679" t="s">
        <v>159</v>
      </c>
      <c r="G4679" t="s">
        <v>1318</v>
      </c>
      <c r="H4679" t="s">
        <v>143</v>
      </c>
      <c r="I4679" t="s">
        <v>124</v>
      </c>
      <c r="J4679" t="s">
        <v>125</v>
      </c>
      <c r="K4679" t="s">
        <v>2106</v>
      </c>
      <c r="N4679" t="s">
        <v>2107</v>
      </c>
      <c r="O4679" t="s">
        <v>1321</v>
      </c>
      <c r="P4679" t="s">
        <v>2108</v>
      </c>
      <c r="Q4679" t="s">
        <v>193</v>
      </c>
      <c r="R4679" t="s">
        <v>131</v>
      </c>
      <c r="S4679" t="s">
        <v>164</v>
      </c>
      <c r="T4679" t="s">
        <v>1324</v>
      </c>
      <c r="U4679" t="s">
        <v>151</v>
      </c>
      <c r="V4679" t="s">
        <v>135</v>
      </c>
      <c r="W4679" t="s">
        <v>136</v>
      </c>
      <c r="X4679" t="s">
        <v>2109</v>
      </c>
      <c r="Y4679" s="94">
        <v>55200</v>
      </c>
      <c r="Z4679" s="94">
        <v>36740.800000000003</v>
      </c>
      <c r="AA4679" s="94">
        <v>20000</v>
      </c>
      <c r="AB4679" s="94">
        <v>20000</v>
      </c>
      <c r="AC4679">
        <f t="shared" si="146"/>
        <v>2000</v>
      </c>
      <c r="AD4679" t="str">
        <f t="shared" si="147"/>
        <v>310</v>
      </c>
    </row>
    <row r="4680" spans="1:30" hidden="1" x14ac:dyDescent="0.25">
      <c r="A4680" t="s">
        <v>2104</v>
      </c>
      <c r="B4680" t="s">
        <v>1315</v>
      </c>
      <c r="C4680" t="s">
        <v>2105</v>
      </c>
      <c r="D4680" t="s">
        <v>198</v>
      </c>
      <c r="E4680" t="s">
        <v>122</v>
      </c>
      <c r="F4680" t="s">
        <v>159</v>
      </c>
      <c r="G4680" t="s">
        <v>1318</v>
      </c>
      <c r="H4680" t="s">
        <v>143</v>
      </c>
      <c r="I4680" t="s">
        <v>124</v>
      </c>
      <c r="J4680" t="s">
        <v>125</v>
      </c>
      <c r="K4680" t="s">
        <v>2106</v>
      </c>
      <c r="N4680" t="s">
        <v>2107</v>
      </c>
      <c r="O4680" t="s">
        <v>1321</v>
      </c>
      <c r="P4680" t="s">
        <v>2108</v>
      </c>
      <c r="Q4680" t="s">
        <v>199</v>
      </c>
      <c r="R4680" t="s">
        <v>131</v>
      </c>
      <c r="S4680" t="s">
        <v>164</v>
      </c>
      <c r="T4680" t="s">
        <v>1324</v>
      </c>
      <c r="U4680" t="s">
        <v>151</v>
      </c>
      <c r="V4680" t="s">
        <v>135</v>
      </c>
      <c r="W4680" t="s">
        <v>136</v>
      </c>
      <c r="X4680" t="s">
        <v>2109</v>
      </c>
      <c r="Y4680" s="94">
        <v>6900</v>
      </c>
      <c r="Z4680" s="94">
        <v>0</v>
      </c>
      <c r="AA4680" s="94">
        <v>0</v>
      </c>
      <c r="AB4680" s="94">
        <v>0</v>
      </c>
      <c r="AC4680">
        <f t="shared" si="146"/>
        <v>2000</v>
      </c>
      <c r="AD4680" t="str">
        <f t="shared" si="147"/>
        <v>310</v>
      </c>
    </row>
    <row r="4681" spans="1:30" hidden="1" x14ac:dyDescent="0.25">
      <c r="A4681" t="s">
        <v>2104</v>
      </c>
      <c r="B4681" t="s">
        <v>1315</v>
      </c>
      <c r="C4681" t="s">
        <v>2105</v>
      </c>
      <c r="D4681" t="s">
        <v>200</v>
      </c>
      <c r="E4681" t="s">
        <v>122</v>
      </c>
      <c r="F4681" t="s">
        <v>159</v>
      </c>
      <c r="G4681" t="s">
        <v>1318</v>
      </c>
      <c r="H4681" t="s">
        <v>143</v>
      </c>
      <c r="I4681" t="s">
        <v>124</v>
      </c>
      <c r="J4681" t="s">
        <v>125</v>
      </c>
      <c r="K4681" t="s">
        <v>2106</v>
      </c>
      <c r="N4681" t="s">
        <v>2107</v>
      </c>
      <c r="O4681" t="s">
        <v>1321</v>
      </c>
      <c r="P4681" t="s">
        <v>2108</v>
      </c>
      <c r="Q4681" t="s">
        <v>201</v>
      </c>
      <c r="R4681" t="s">
        <v>131</v>
      </c>
      <c r="S4681" t="s">
        <v>164</v>
      </c>
      <c r="T4681" t="s">
        <v>1324</v>
      </c>
      <c r="U4681" t="s">
        <v>151</v>
      </c>
      <c r="V4681" t="s">
        <v>135</v>
      </c>
      <c r="W4681" t="s">
        <v>136</v>
      </c>
      <c r="X4681" t="s">
        <v>2109</v>
      </c>
      <c r="Y4681" s="94">
        <v>4500</v>
      </c>
      <c r="Z4681" s="94">
        <v>0</v>
      </c>
      <c r="AA4681" s="94">
        <v>0</v>
      </c>
      <c r="AB4681" s="94">
        <v>0</v>
      </c>
      <c r="AC4681">
        <f t="shared" si="146"/>
        <v>2000</v>
      </c>
      <c r="AD4681" t="str">
        <f t="shared" si="147"/>
        <v>310</v>
      </c>
    </row>
    <row r="4682" spans="1:30" hidden="1" x14ac:dyDescent="0.25">
      <c r="A4682" t="s">
        <v>2104</v>
      </c>
      <c r="B4682" t="s">
        <v>1315</v>
      </c>
      <c r="C4682" t="s">
        <v>2105</v>
      </c>
      <c r="D4682" t="s">
        <v>214</v>
      </c>
      <c r="E4682" t="s">
        <v>122</v>
      </c>
      <c r="F4682" t="s">
        <v>159</v>
      </c>
      <c r="G4682" t="s">
        <v>1318</v>
      </c>
      <c r="H4682" t="s">
        <v>143</v>
      </c>
      <c r="I4682" t="s">
        <v>124</v>
      </c>
      <c r="J4682" t="s">
        <v>125</v>
      </c>
      <c r="K4682" t="s">
        <v>2106</v>
      </c>
      <c r="N4682" t="s">
        <v>2107</v>
      </c>
      <c r="O4682" t="s">
        <v>1321</v>
      </c>
      <c r="P4682" t="s">
        <v>2108</v>
      </c>
      <c r="Q4682" t="s">
        <v>215</v>
      </c>
      <c r="R4682" t="s">
        <v>131</v>
      </c>
      <c r="S4682" t="s">
        <v>164</v>
      </c>
      <c r="T4682" t="s">
        <v>1324</v>
      </c>
      <c r="U4682" t="s">
        <v>151</v>
      </c>
      <c r="V4682" t="s">
        <v>135</v>
      </c>
      <c r="W4682" t="s">
        <v>136</v>
      </c>
      <c r="X4682" t="s">
        <v>2109</v>
      </c>
      <c r="Y4682" s="94">
        <v>4000</v>
      </c>
      <c r="Z4682" s="94">
        <v>2002</v>
      </c>
      <c r="AA4682" s="94">
        <v>0</v>
      </c>
      <c r="AB4682" s="94">
        <v>0</v>
      </c>
      <c r="AC4682">
        <f t="shared" si="146"/>
        <v>2000</v>
      </c>
      <c r="AD4682" t="str">
        <f t="shared" si="147"/>
        <v>310</v>
      </c>
    </row>
    <row r="4683" spans="1:30" hidden="1" x14ac:dyDescent="0.25">
      <c r="A4683" t="s">
        <v>2104</v>
      </c>
      <c r="B4683" t="s">
        <v>1315</v>
      </c>
      <c r="C4683" t="s">
        <v>2105</v>
      </c>
      <c r="D4683" t="s">
        <v>254</v>
      </c>
      <c r="E4683" t="s">
        <v>122</v>
      </c>
      <c r="F4683" t="s">
        <v>159</v>
      </c>
      <c r="G4683" t="s">
        <v>1318</v>
      </c>
      <c r="H4683" t="s">
        <v>143</v>
      </c>
      <c r="I4683" t="s">
        <v>124</v>
      </c>
      <c r="J4683" t="s">
        <v>125</v>
      </c>
      <c r="K4683" t="s">
        <v>2106</v>
      </c>
      <c r="N4683" t="s">
        <v>2107</v>
      </c>
      <c r="O4683" t="s">
        <v>1321</v>
      </c>
      <c r="P4683" t="s">
        <v>2108</v>
      </c>
      <c r="Q4683" t="s">
        <v>255</v>
      </c>
      <c r="R4683" t="s">
        <v>131</v>
      </c>
      <c r="S4683" t="s">
        <v>164</v>
      </c>
      <c r="T4683" t="s">
        <v>1324</v>
      </c>
      <c r="U4683" t="s">
        <v>151</v>
      </c>
      <c r="V4683" t="s">
        <v>135</v>
      </c>
      <c r="W4683" t="s">
        <v>136</v>
      </c>
      <c r="X4683" t="s">
        <v>2109</v>
      </c>
      <c r="Y4683" s="94">
        <v>57500</v>
      </c>
      <c r="Z4683" s="94">
        <v>12354</v>
      </c>
      <c r="AA4683" s="94">
        <v>1000</v>
      </c>
      <c r="AB4683" s="94">
        <v>1000</v>
      </c>
      <c r="AC4683">
        <f t="shared" si="146"/>
        <v>3000</v>
      </c>
      <c r="AD4683" t="str">
        <f t="shared" si="147"/>
        <v>310</v>
      </c>
    </row>
    <row r="4684" spans="1:30" hidden="1" x14ac:dyDescent="0.25">
      <c r="A4684" t="s">
        <v>2104</v>
      </c>
      <c r="B4684" t="s">
        <v>1315</v>
      </c>
      <c r="C4684" t="s">
        <v>2105</v>
      </c>
      <c r="D4684" t="s">
        <v>343</v>
      </c>
      <c r="E4684" t="s">
        <v>122</v>
      </c>
      <c r="F4684" t="s">
        <v>159</v>
      </c>
      <c r="G4684" t="s">
        <v>1318</v>
      </c>
      <c r="H4684" t="s">
        <v>143</v>
      </c>
      <c r="I4684" t="s">
        <v>124</v>
      </c>
      <c r="J4684" t="s">
        <v>125</v>
      </c>
      <c r="K4684" t="s">
        <v>2106</v>
      </c>
      <c r="N4684" t="s">
        <v>2107</v>
      </c>
      <c r="O4684" t="s">
        <v>1321</v>
      </c>
      <c r="P4684" t="s">
        <v>2108</v>
      </c>
      <c r="Q4684" t="s">
        <v>307</v>
      </c>
      <c r="R4684" t="s">
        <v>131</v>
      </c>
      <c r="S4684" t="s">
        <v>164</v>
      </c>
      <c r="T4684" t="s">
        <v>1324</v>
      </c>
      <c r="U4684" t="s">
        <v>151</v>
      </c>
      <c r="V4684" t="s">
        <v>135</v>
      </c>
      <c r="W4684" t="s">
        <v>136</v>
      </c>
      <c r="X4684" t="s">
        <v>2109</v>
      </c>
      <c r="Y4684" s="94">
        <v>189750</v>
      </c>
      <c r="Z4684" s="94">
        <v>555780</v>
      </c>
      <c r="AA4684" s="94">
        <v>399996</v>
      </c>
      <c r="AB4684" s="94">
        <v>399996</v>
      </c>
      <c r="AC4684">
        <f t="shared" si="146"/>
        <v>3000</v>
      </c>
      <c r="AD4684" t="str">
        <f t="shared" si="147"/>
        <v>310</v>
      </c>
    </row>
    <row r="4685" spans="1:30" hidden="1" x14ac:dyDescent="0.25">
      <c r="A4685" t="s">
        <v>2104</v>
      </c>
      <c r="B4685" t="s">
        <v>1315</v>
      </c>
      <c r="C4685" t="s">
        <v>2105</v>
      </c>
      <c r="D4685" t="s">
        <v>344</v>
      </c>
      <c r="E4685" t="s">
        <v>122</v>
      </c>
      <c r="F4685" t="s">
        <v>159</v>
      </c>
      <c r="G4685" t="s">
        <v>1318</v>
      </c>
      <c r="H4685" t="s">
        <v>143</v>
      </c>
      <c r="I4685" t="s">
        <v>124</v>
      </c>
      <c r="J4685" t="s">
        <v>125</v>
      </c>
      <c r="K4685" t="s">
        <v>2106</v>
      </c>
      <c r="N4685" t="s">
        <v>2107</v>
      </c>
      <c r="O4685" t="s">
        <v>1321</v>
      </c>
      <c r="P4685" t="s">
        <v>2108</v>
      </c>
      <c r="Q4685" t="s">
        <v>345</v>
      </c>
      <c r="R4685" t="s">
        <v>131</v>
      </c>
      <c r="S4685" t="s">
        <v>164</v>
      </c>
      <c r="T4685" t="s">
        <v>1324</v>
      </c>
      <c r="U4685" t="s">
        <v>151</v>
      </c>
      <c r="V4685" t="s">
        <v>135</v>
      </c>
      <c r="W4685" t="s">
        <v>136</v>
      </c>
      <c r="X4685" t="s">
        <v>2109</v>
      </c>
      <c r="Y4685" s="94">
        <v>4000</v>
      </c>
      <c r="Z4685" s="94">
        <v>0</v>
      </c>
      <c r="AA4685" s="94">
        <v>0</v>
      </c>
      <c r="AB4685" s="94">
        <v>0</v>
      </c>
      <c r="AC4685">
        <f t="shared" si="146"/>
        <v>3000</v>
      </c>
      <c r="AD4685" t="str">
        <f t="shared" si="147"/>
        <v>310</v>
      </c>
    </row>
    <row r="4686" spans="1:30" hidden="1" x14ac:dyDescent="0.25">
      <c r="A4686" t="s">
        <v>2104</v>
      </c>
      <c r="B4686" t="s">
        <v>1315</v>
      </c>
      <c r="C4686" t="s">
        <v>2105</v>
      </c>
      <c r="D4686" t="s">
        <v>172</v>
      </c>
      <c r="E4686" t="s">
        <v>122</v>
      </c>
      <c r="F4686" t="s">
        <v>159</v>
      </c>
      <c r="G4686" t="s">
        <v>1318</v>
      </c>
      <c r="H4686" t="s">
        <v>143</v>
      </c>
      <c r="I4686" t="s">
        <v>124</v>
      </c>
      <c r="J4686" t="s">
        <v>125</v>
      </c>
      <c r="K4686" t="s">
        <v>2106</v>
      </c>
      <c r="N4686" t="s">
        <v>2107</v>
      </c>
      <c r="O4686" t="s">
        <v>1321</v>
      </c>
      <c r="P4686" t="s">
        <v>2108</v>
      </c>
      <c r="Q4686" t="s">
        <v>173</v>
      </c>
      <c r="R4686" t="s">
        <v>131</v>
      </c>
      <c r="S4686" t="s">
        <v>164</v>
      </c>
      <c r="T4686" t="s">
        <v>1324</v>
      </c>
      <c r="U4686" t="s">
        <v>151</v>
      </c>
      <c r="V4686" t="s">
        <v>135</v>
      </c>
      <c r="W4686" t="s">
        <v>136</v>
      </c>
      <c r="X4686" t="s">
        <v>2109</v>
      </c>
      <c r="Y4686" s="94">
        <v>600000</v>
      </c>
      <c r="Z4686" s="94">
        <v>294656.7466666667</v>
      </c>
      <c r="AA4686" s="94">
        <v>225000</v>
      </c>
      <c r="AB4686" s="94">
        <v>225000</v>
      </c>
      <c r="AC4686">
        <f t="shared" si="146"/>
        <v>3000</v>
      </c>
      <c r="AD4686" t="str">
        <f t="shared" si="147"/>
        <v>310</v>
      </c>
    </row>
    <row r="4687" spans="1:30" hidden="1" x14ac:dyDescent="0.25">
      <c r="A4687" t="s">
        <v>2104</v>
      </c>
      <c r="B4687" t="s">
        <v>1315</v>
      </c>
      <c r="C4687" t="s">
        <v>2105</v>
      </c>
      <c r="D4687" t="s">
        <v>321</v>
      </c>
      <c r="E4687" t="s">
        <v>122</v>
      </c>
      <c r="F4687" t="s">
        <v>159</v>
      </c>
      <c r="G4687" t="s">
        <v>1318</v>
      </c>
      <c r="H4687" t="s">
        <v>143</v>
      </c>
      <c r="I4687" t="s">
        <v>124</v>
      </c>
      <c r="J4687" t="s">
        <v>125</v>
      </c>
      <c r="K4687" t="s">
        <v>2106</v>
      </c>
      <c r="N4687" t="s">
        <v>2107</v>
      </c>
      <c r="O4687" t="s">
        <v>1321</v>
      </c>
      <c r="P4687" t="s">
        <v>2108</v>
      </c>
      <c r="Q4687" t="s">
        <v>322</v>
      </c>
      <c r="R4687" t="s">
        <v>131</v>
      </c>
      <c r="S4687" t="s">
        <v>164</v>
      </c>
      <c r="T4687" t="s">
        <v>1324</v>
      </c>
      <c r="U4687" t="s">
        <v>151</v>
      </c>
      <c r="V4687" t="s">
        <v>135</v>
      </c>
      <c r="W4687" t="s">
        <v>136</v>
      </c>
      <c r="X4687" t="s">
        <v>2109</v>
      </c>
      <c r="Y4687" s="94">
        <v>1000</v>
      </c>
      <c r="Z4687" s="94">
        <v>0</v>
      </c>
      <c r="AA4687" s="94">
        <v>0</v>
      </c>
      <c r="AB4687" s="94">
        <v>0</v>
      </c>
      <c r="AC4687">
        <f t="shared" si="146"/>
        <v>3000</v>
      </c>
      <c r="AD4687" t="str">
        <f t="shared" si="147"/>
        <v>310</v>
      </c>
    </row>
    <row r="4688" spans="1:30" hidden="1" x14ac:dyDescent="0.25">
      <c r="A4688" t="s">
        <v>2104</v>
      </c>
      <c r="B4688" t="s">
        <v>1315</v>
      </c>
      <c r="C4688" t="s">
        <v>2105</v>
      </c>
      <c r="D4688" t="s">
        <v>174</v>
      </c>
      <c r="E4688" t="s">
        <v>122</v>
      </c>
      <c r="F4688" t="s">
        <v>159</v>
      </c>
      <c r="G4688" t="s">
        <v>1318</v>
      </c>
      <c r="H4688" t="s">
        <v>143</v>
      </c>
      <c r="I4688" t="s">
        <v>124</v>
      </c>
      <c r="J4688" t="s">
        <v>125</v>
      </c>
      <c r="K4688" t="s">
        <v>2106</v>
      </c>
      <c r="N4688" t="s">
        <v>2107</v>
      </c>
      <c r="O4688" t="s">
        <v>1321</v>
      </c>
      <c r="P4688" t="s">
        <v>2108</v>
      </c>
      <c r="Q4688" t="s">
        <v>175</v>
      </c>
      <c r="R4688" t="s">
        <v>131</v>
      </c>
      <c r="S4688" t="s">
        <v>164</v>
      </c>
      <c r="T4688" t="s">
        <v>1324</v>
      </c>
      <c r="U4688" t="s">
        <v>151</v>
      </c>
      <c r="V4688" t="s">
        <v>135</v>
      </c>
      <c r="W4688" t="s">
        <v>136</v>
      </c>
      <c r="X4688" t="s">
        <v>2109</v>
      </c>
      <c r="Y4688" s="94">
        <v>454000</v>
      </c>
      <c r="Z4688" s="94">
        <v>15156.133333333333</v>
      </c>
      <c r="AA4688" s="94">
        <v>15610.82</v>
      </c>
      <c r="AB4688" s="94">
        <v>15610.82</v>
      </c>
      <c r="AC4688">
        <f t="shared" si="146"/>
        <v>3000</v>
      </c>
      <c r="AD4688" t="str">
        <f t="shared" si="147"/>
        <v>310</v>
      </c>
    </row>
    <row r="4689" spans="1:30" hidden="1" x14ac:dyDescent="0.25">
      <c r="A4689" t="s">
        <v>2104</v>
      </c>
      <c r="B4689" t="s">
        <v>1315</v>
      </c>
      <c r="C4689" t="s">
        <v>2105</v>
      </c>
      <c r="D4689" t="s">
        <v>348</v>
      </c>
      <c r="E4689" t="s">
        <v>122</v>
      </c>
      <c r="F4689" t="s">
        <v>159</v>
      </c>
      <c r="G4689" t="s">
        <v>1318</v>
      </c>
      <c r="H4689" t="s">
        <v>143</v>
      </c>
      <c r="I4689" t="s">
        <v>124</v>
      </c>
      <c r="J4689" t="s">
        <v>125</v>
      </c>
      <c r="K4689" t="s">
        <v>2106</v>
      </c>
      <c r="N4689" t="s">
        <v>2107</v>
      </c>
      <c r="O4689" t="s">
        <v>1321</v>
      </c>
      <c r="P4689" t="s">
        <v>2108</v>
      </c>
      <c r="Q4689" t="s">
        <v>308</v>
      </c>
      <c r="R4689" t="s">
        <v>131</v>
      </c>
      <c r="S4689" t="s">
        <v>164</v>
      </c>
      <c r="T4689" t="s">
        <v>1324</v>
      </c>
      <c r="U4689" t="s">
        <v>151</v>
      </c>
      <c r="V4689" t="s">
        <v>135</v>
      </c>
      <c r="W4689" t="s">
        <v>136</v>
      </c>
      <c r="X4689" t="s">
        <v>2109</v>
      </c>
      <c r="Y4689" s="94">
        <v>400000</v>
      </c>
      <c r="Z4689" s="94">
        <v>564976.34666666668</v>
      </c>
      <c r="AA4689" s="94">
        <v>625000</v>
      </c>
      <c r="AB4689" s="94">
        <v>625000</v>
      </c>
      <c r="AC4689">
        <f t="shared" si="146"/>
        <v>3000</v>
      </c>
      <c r="AD4689" t="str">
        <f t="shared" si="147"/>
        <v>310</v>
      </c>
    </row>
    <row r="4690" spans="1:30" hidden="1" x14ac:dyDescent="0.25">
      <c r="A4690" t="s">
        <v>2104</v>
      </c>
      <c r="B4690" t="s">
        <v>1315</v>
      </c>
      <c r="C4690" t="s">
        <v>2105</v>
      </c>
      <c r="D4690" t="s">
        <v>282</v>
      </c>
      <c r="E4690" t="s">
        <v>122</v>
      </c>
      <c r="F4690" t="s">
        <v>159</v>
      </c>
      <c r="G4690" t="s">
        <v>1318</v>
      </c>
      <c r="H4690" t="s">
        <v>143</v>
      </c>
      <c r="I4690" t="s">
        <v>124</v>
      </c>
      <c r="J4690" t="s">
        <v>125</v>
      </c>
      <c r="K4690" t="s">
        <v>2106</v>
      </c>
      <c r="N4690" t="s">
        <v>2107</v>
      </c>
      <c r="O4690" t="s">
        <v>1321</v>
      </c>
      <c r="P4690" t="s">
        <v>2108</v>
      </c>
      <c r="Q4690" t="s">
        <v>283</v>
      </c>
      <c r="R4690" t="s">
        <v>131</v>
      </c>
      <c r="S4690" t="s">
        <v>164</v>
      </c>
      <c r="T4690" t="s">
        <v>1324</v>
      </c>
      <c r="U4690" t="s">
        <v>151</v>
      </c>
      <c r="V4690" t="s">
        <v>135</v>
      </c>
      <c r="W4690" t="s">
        <v>136</v>
      </c>
      <c r="X4690" t="s">
        <v>2109</v>
      </c>
      <c r="Y4690" s="94">
        <v>7000</v>
      </c>
      <c r="Z4690" s="94">
        <v>0</v>
      </c>
      <c r="AA4690" s="94">
        <v>0</v>
      </c>
      <c r="AB4690" s="94">
        <v>0</v>
      </c>
      <c r="AC4690">
        <f t="shared" si="146"/>
        <v>3000</v>
      </c>
      <c r="AD4690" t="str">
        <f t="shared" si="147"/>
        <v>310</v>
      </c>
    </row>
    <row r="4691" spans="1:30" hidden="1" x14ac:dyDescent="0.25">
      <c r="A4691" t="s">
        <v>2104</v>
      </c>
      <c r="B4691" t="s">
        <v>1315</v>
      </c>
      <c r="C4691" t="s">
        <v>2105</v>
      </c>
      <c r="D4691" t="s">
        <v>286</v>
      </c>
      <c r="E4691" t="s">
        <v>122</v>
      </c>
      <c r="F4691" t="s">
        <v>159</v>
      </c>
      <c r="G4691" t="s">
        <v>1318</v>
      </c>
      <c r="H4691" t="s">
        <v>143</v>
      </c>
      <c r="I4691" t="s">
        <v>124</v>
      </c>
      <c r="J4691" t="s">
        <v>125</v>
      </c>
      <c r="K4691" t="s">
        <v>2106</v>
      </c>
      <c r="N4691" t="s">
        <v>2107</v>
      </c>
      <c r="O4691" t="s">
        <v>1321</v>
      </c>
      <c r="P4691" t="s">
        <v>2108</v>
      </c>
      <c r="Q4691" t="s">
        <v>287</v>
      </c>
      <c r="R4691" t="s">
        <v>131</v>
      </c>
      <c r="S4691" t="s">
        <v>164</v>
      </c>
      <c r="T4691" t="s">
        <v>1324</v>
      </c>
      <c r="U4691" t="s">
        <v>151</v>
      </c>
      <c r="V4691" t="s">
        <v>135</v>
      </c>
      <c r="W4691" t="s">
        <v>136</v>
      </c>
      <c r="X4691" t="s">
        <v>2109</v>
      </c>
      <c r="Y4691" s="94">
        <v>230000</v>
      </c>
      <c r="Z4691" s="94">
        <v>78498.739999999991</v>
      </c>
      <c r="AA4691" s="94">
        <v>1000</v>
      </c>
      <c r="AB4691" s="94">
        <v>1000</v>
      </c>
      <c r="AC4691">
        <f t="shared" si="146"/>
        <v>3000</v>
      </c>
      <c r="AD4691" t="str">
        <f t="shared" si="147"/>
        <v>310</v>
      </c>
    </row>
    <row r="4692" spans="1:30" hidden="1" x14ac:dyDescent="0.25">
      <c r="A4692" t="s">
        <v>2104</v>
      </c>
      <c r="B4692" t="s">
        <v>1315</v>
      </c>
      <c r="C4692" t="s">
        <v>2105</v>
      </c>
      <c r="D4692" t="s">
        <v>1266</v>
      </c>
      <c r="E4692" t="s">
        <v>122</v>
      </c>
      <c r="F4692" t="s">
        <v>159</v>
      </c>
      <c r="G4692" t="s">
        <v>1318</v>
      </c>
      <c r="H4692" t="s">
        <v>143</v>
      </c>
      <c r="I4692" t="s">
        <v>124</v>
      </c>
      <c r="J4692" t="s">
        <v>125</v>
      </c>
      <c r="K4692" t="s">
        <v>2106</v>
      </c>
      <c r="N4692" t="s">
        <v>2107</v>
      </c>
      <c r="O4692" t="s">
        <v>1321</v>
      </c>
      <c r="P4692" t="s">
        <v>2108</v>
      </c>
      <c r="Q4692" t="s">
        <v>1267</v>
      </c>
      <c r="R4692" t="s">
        <v>131</v>
      </c>
      <c r="S4692" t="s">
        <v>164</v>
      </c>
      <c r="T4692" t="s">
        <v>1324</v>
      </c>
      <c r="U4692" t="s">
        <v>151</v>
      </c>
      <c r="V4692" t="s">
        <v>135</v>
      </c>
      <c r="W4692" t="s">
        <v>136</v>
      </c>
      <c r="X4692" t="s">
        <v>2109</v>
      </c>
      <c r="Y4692" s="94">
        <v>200000</v>
      </c>
      <c r="Z4692" s="94">
        <v>20135416.190000001</v>
      </c>
      <c r="AA4692" s="94">
        <v>1000000</v>
      </c>
      <c r="AB4692" s="94">
        <v>1000000</v>
      </c>
      <c r="AC4692">
        <f t="shared" si="146"/>
        <v>3000</v>
      </c>
      <c r="AD4692" t="str">
        <f t="shared" si="147"/>
        <v>310</v>
      </c>
    </row>
    <row r="4693" spans="1:30" hidden="1" x14ac:dyDescent="0.25">
      <c r="A4693" s="97" t="s">
        <v>2110</v>
      </c>
      <c r="B4693" s="97" t="s">
        <v>1315</v>
      </c>
      <c r="C4693" s="97" t="s">
        <v>140</v>
      </c>
      <c r="D4693" s="97" t="s">
        <v>141</v>
      </c>
      <c r="E4693" s="97" t="s">
        <v>122</v>
      </c>
      <c r="F4693" s="98">
        <v>15</v>
      </c>
      <c r="G4693" s="98" t="s">
        <v>142</v>
      </c>
      <c r="H4693" s="97" t="s">
        <v>143</v>
      </c>
      <c r="I4693" s="97" t="s">
        <v>124</v>
      </c>
      <c r="J4693" s="97" t="s">
        <v>125</v>
      </c>
      <c r="K4693" s="97" t="s">
        <v>2111</v>
      </c>
      <c r="L4693" s="97"/>
      <c r="M4693" s="97"/>
      <c r="N4693" s="97" t="s">
        <v>2112</v>
      </c>
      <c r="O4693" s="97" t="s">
        <v>1321</v>
      </c>
      <c r="P4693" s="97" t="s">
        <v>147</v>
      </c>
      <c r="Q4693" s="97" t="s">
        <v>148</v>
      </c>
      <c r="R4693" s="97" t="s">
        <v>131</v>
      </c>
      <c r="S4693" s="97" t="s">
        <v>149</v>
      </c>
      <c r="T4693" s="97" t="s">
        <v>150</v>
      </c>
      <c r="U4693" s="97" t="s">
        <v>151</v>
      </c>
      <c r="V4693" s="97" t="s">
        <v>135</v>
      </c>
      <c r="W4693" s="97" t="s">
        <v>136</v>
      </c>
      <c r="X4693" s="97"/>
      <c r="Y4693" s="99"/>
      <c r="Z4693" s="99"/>
      <c r="AA4693" s="99">
        <v>4740564</v>
      </c>
      <c r="AB4693" s="99">
        <v>4740564</v>
      </c>
      <c r="AC4693">
        <f t="shared" si="146"/>
        <v>1000</v>
      </c>
      <c r="AD4693" t="str">
        <f t="shared" si="147"/>
        <v>310</v>
      </c>
    </row>
    <row r="4694" spans="1:30" hidden="1" x14ac:dyDescent="0.25">
      <c r="A4694" s="97" t="s">
        <v>2110</v>
      </c>
      <c r="B4694" s="97" t="s">
        <v>1315</v>
      </c>
      <c r="C4694" s="97" t="s">
        <v>140</v>
      </c>
      <c r="D4694" s="97">
        <v>13201</v>
      </c>
      <c r="E4694" s="97" t="s">
        <v>122</v>
      </c>
      <c r="F4694" s="98">
        <v>15</v>
      </c>
      <c r="G4694" s="98" t="s">
        <v>142</v>
      </c>
      <c r="H4694" s="97">
        <v>19</v>
      </c>
      <c r="I4694" s="97" t="s">
        <v>124</v>
      </c>
      <c r="J4694" s="97" t="s">
        <v>125</v>
      </c>
      <c r="K4694" s="97" t="s">
        <v>2111</v>
      </c>
      <c r="L4694" s="97"/>
      <c r="M4694" s="97"/>
      <c r="N4694" s="97" t="s">
        <v>2112</v>
      </c>
      <c r="O4694" s="97" t="s">
        <v>1321</v>
      </c>
      <c r="P4694" s="97" t="s">
        <v>147</v>
      </c>
      <c r="Q4694" s="97" t="s">
        <v>152</v>
      </c>
      <c r="R4694" s="97" t="s">
        <v>131</v>
      </c>
      <c r="S4694" s="97" t="s">
        <v>149</v>
      </c>
      <c r="T4694" s="97" t="s">
        <v>150</v>
      </c>
      <c r="U4694" s="97" t="s">
        <v>134</v>
      </c>
      <c r="V4694" s="97" t="s">
        <v>135</v>
      </c>
      <c r="W4694" s="97" t="s">
        <v>136</v>
      </c>
      <c r="X4694" s="97"/>
      <c r="Y4694" s="99"/>
      <c r="Z4694" s="99"/>
      <c r="AA4694" s="99">
        <v>197523.5</v>
      </c>
      <c r="AB4694" s="99">
        <v>197523.5</v>
      </c>
      <c r="AC4694">
        <f t="shared" si="146"/>
        <v>1000</v>
      </c>
      <c r="AD4694" t="str">
        <f t="shared" si="147"/>
        <v>310</v>
      </c>
    </row>
    <row r="4695" spans="1:30" hidden="1" x14ac:dyDescent="0.25">
      <c r="A4695" s="97" t="s">
        <v>2110</v>
      </c>
      <c r="B4695" s="97" t="s">
        <v>1315</v>
      </c>
      <c r="C4695" s="97" t="s">
        <v>140</v>
      </c>
      <c r="D4695" s="97">
        <v>13203</v>
      </c>
      <c r="E4695" s="97" t="s">
        <v>122</v>
      </c>
      <c r="F4695" s="98">
        <v>15</v>
      </c>
      <c r="G4695" s="98" t="s">
        <v>142</v>
      </c>
      <c r="H4695" s="97">
        <v>19</v>
      </c>
      <c r="I4695" s="97" t="s">
        <v>124</v>
      </c>
      <c r="J4695" s="97" t="s">
        <v>125</v>
      </c>
      <c r="K4695" s="97" t="s">
        <v>2111</v>
      </c>
      <c r="L4695" s="97"/>
      <c r="M4695" s="97"/>
      <c r="N4695" s="97" t="s">
        <v>2112</v>
      </c>
      <c r="O4695" s="97" t="s">
        <v>1321</v>
      </c>
      <c r="P4695" s="97" t="s">
        <v>147</v>
      </c>
      <c r="Q4695" s="97" t="s">
        <v>153</v>
      </c>
      <c r="R4695" s="97" t="s">
        <v>131</v>
      </c>
      <c r="S4695" s="97" t="s">
        <v>149</v>
      </c>
      <c r="T4695" s="97" t="s">
        <v>150</v>
      </c>
      <c r="U4695" s="97" t="s">
        <v>134</v>
      </c>
      <c r="V4695" s="97" t="s">
        <v>135</v>
      </c>
      <c r="W4695" s="97" t="s">
        <v>136</v>
      </c>
      <c r="X4695" s="97"/>
      <c r="Y4695" s="99"/>
      <c r="Z4695" s="99"/>
      <c r="AA4695" s="99">
        <v>790094</v>
      </c>
      <c r="AB4695" s="99">
        <v>790094</v>
      </c>
      <c r="AC4695">
        <f t="shared" si="146"/>
        <v>1000</v>
      </c>
      <c r="AD4695" t="str">
        <f t="shared" si="147"/>
        <v>310</v>
      </c>
    </row>
    <row r="4696" spans="1:30" hidden="1" x14ac:dyDescent="0.25">
      <c r="A4696" s="97" t="s">
        <v>2110</v>
      </c>
      <c r="B4696" s="97" t="s">
        <v>1315</v>
      </c>
      <c r="C4696" s="97" t="s">
        <v>140</v>
      </c>
      <c r="D4696" s="97">
        <v>14101</v>
      </c>
      <c r="E4696" s="97" t="s">
        <v>122</v>
      </c>
      <c r="F4696" s="98">
        <v>15</v>
      </c>
      <c r="G4696" s="98" t="s">
        <v>142</v>
      </c>
      <c r="H4696" s="97">
        <v>19</v>
      </c>
      <c r="I4696" s="97" t="s">
        <v>124</v>
      </c>
      <c r="J4696" s="97" t="s">
        <v>125</v>
      </c>
      <c r="K4696" s="97" t="s">
        <v>2111</v>
      </c>
      <c r="L4696" s="97"/>
      <c r="M4696" s="97"/>
      <c r="N4696" s="97" t="s">
        <v>2112</v>
      </c>
      <c r="O4696" s="97" t="s">
        <v>1321</v>
      </c>
      <c r="P4696" s="97" t="s">
        <v>147</v>
      </c>
      <c r="Q4696" s="97" t="s">
        <v>154</v>
      </c>
      <c r="R4696" s="97" t="s">
        <v>131</v>
      </c>
      <c r="S4696" s="97" t="s">
        <v>149</v>
      </c>
      <c r="T4696" s="97" t="s">
        <v>150</v>
      </c>
      <c r="U4696" s="97" t="s">
        <v>134</v>
      </c>
      <c r="V4696" s="97" t="s">
        <v>135</v>
      </c>
      <c r="W4696" s="97" t="s">
        <v>136</v>
      </c>
      <c r="X4696" s="97"/>
      <c r="Y4696" s="99"/>
      <c r="Z4696" s="99"/>
      <c r="AA4696" s="99">
        <v>260731.02</v>
      </c>
      <c r="AB4696" s="99">
        <v>260731.02</v>
      </c>
      <c r="AC4696">
        <f t="shared" si="146"/>
        <v>1000</v>
      </c>
      <c r="AD4696" t="str">
        <f t="shared" si="147"/>
        <v>310</v>
      </c>
    </row>
    <row r="4697" spans="1:30" hidden="1" x14ac:dyDescent="0.25">
      <c r="A4697" s="97" t="s">
        <v>2110</v>
      </c>
      <c r="B4697" s="97" t="s">
        <v>1315</v>
      </c>
      <c r="C4697" s="97" t="s">
        <v>140</v>
      </c>
      <c r="D4697" s="97">
        <v>14103</v>
      </c>
      <c r="E4697" s="97" t="s">
        <v>122</v>
      </c>
      <c r="F4697" s="98">
        <v>15</v>
      </c>
      <c r="G4697" s="98" t="s">
        <v>142</v>
      </c>
      <c r="H4697" s="97">
        <v>19</v>
      </c>
      <c r="I4697" s="97" t="s">
        <v>124</v>
      </c>
      <c r="J4697" s="97" t="s">
        <v>125</v>
      </c>
      <c r="K4697" s="97" t="s">
        <v>2111</v>
      </c>
      <c r="L4697" s="97"/>
      <c r="M4697" s="97"/>
      <c r="N4697" s="97" t="s">
        <v>2112</v>
      </c>
      <c r="O4697" s="97" t="s">
        <v>1321</v>
      </c>
      <c r="P4697" s="97" t="s">
        <v>147</v>
      </c>
      <c r="Q4697" s="97" t="s">
        <v>155</v>
      </c>
      <c r="R4697" s="97" t="s">
        <v>131</v>
      </c>
      <c r="S4697" s="97" t="s">
        <v>149</v>
      </c>
      <c r="T4697" s="97" t="s">
        <v>150</v>
      </c>
      <c r="U4697" s="97" t="s">
        <v>134</v>
      </c>
      <c r="V4697" s="97" t="s">
        <v>135</v>
      </c>
      <c r="W4697" s="97" t="s">
        <v>136</v>
      </c>
      <c r="X4697" s="97"/>
      <c r="Y4697" s="99"/>
      <c r="Z4697" s="99"/>
      <c r="AA4697" s="99">
        <v>106662.69</v>
      </c>
      <c r="AB4697" s="99">
        <v>106662.69</v>
      </c>
      <c r="AC4697">
        <f t="shared" si="146"/>
        <v>1000</v>
      </c>
      <c r="AD4697" t="str">
        <f t="shared" si="147"/>
        <v>310</v>
      </c>
    </row>
    <row r="4698" spans="1:30" hidden="1" x14ac:dyDescent="0.25">
      <c r="A4698" s="97" t="s">
        <v>2110</v>
      </c>
      <c r="B4698" s="97" t="s">
        <v>1315</v>
      </c>
      <c r="C4698" s="97" t="s">
        <v>140</v>
      </c>
      <c r="D4698" s="97">
        <v>14201</v>
      </c>
      <c r="E4698" s="97" t="s">
        <v>122</v>
      </c>
      <c r="F4698" s="98">
        <v>15</v>
      </c>
      <c r="G4698" s="98" t="s">
        <v>142</v>
      </c>
      <c r="H4698" s="97">
        <v>19</v>
      </c>
      <c r="I4698" s="97" t="s">
        <v>124</v>
      </c>
      <c r="J4698" s="97" t="s">
        <v>125</v>
      </c>
      <c r="K4698" s="97" t="s">
        <v>2111</v>
      </c>
      <c r="L4698" s="97"/>
      <c r="M4698" s="97"/>
      <c r="N4698" s="97" t="s">
        <v>2112</v>
      </c>
      <c r="O4698" s="97" t="s">
        <v>1321</v>
      </c>
      <c r="P4698" s="97" t="s">
        <v>147</v>
      </c>
      <c r="Q4698" s="97" t="s">
        <v>156</v>
      </c>
      <c r="R4698" s="97" t="s">
        <v>131</v>
      </c>
      <c r="S4698" s="97" t="s">
        <v>149</v>
      </c>
      <c r="T4698" s="97" t="s">
        <v>150</v>
      </c>
      <c r="U4698" s="97" t="s">
        <v>134</v>
      </c>
      <c r="V4698" s="97" t="s">
        <v>135</v>
      </c>
      <c r="W4698" s="97" t="s">
        <v>136</v>
      </c>
      <c r="X4698" s="97"/>
      <c r="Y4698" s="99"/>
      <c r="Z4698" s="99"/>
      <c r="AA4698" s="99">
        <v>237028.2</v>
      </c>
      <c r="AB4698" s="99">
        <v>237028.2</v>
      </c>
      <c r="AC4698">
        <f t="shared" si="146"/>
        <v>1000</v>
      </c>
      <c r="AD4698" t="str">
        <f t="shared" si="147"/>
        <v>310</v>
      </c>
    </row>
    <row r="4699" spans="1:30" hidden="1" x14ac:dyDescent="0.25">
      <c r="A4699" s="97" t="s">
        <v>2110</v>
      </c>
      <c r="B4699" s="97" t="s">
        <v>1315</v>
      </c>
      <c r="C4699" s="97" t="s">
        <v>140</v>
      </c>
      <c r="D4699" s="97">
        <v>14301</v>
      </c>
      <c r="E4699" s="97" t="s">
        <v>122</v>
      </c>
      <c r="F4699" s="98">
        <v>15</v>
      </c>
      <c r="G4699" s="98" t="s">
        <v>142</v>
      </c>
      <c r="H4699" s="97">
        <v>19</v>
      </c>
      <c r="I4699" s="97" t="s">
        <v>124</v>
      </c>
      <c r="J4699" s="97" t="s">
        <v>125</v>
      </c>
      <c r="K4699" s="97" t="s">
        <v>2111</v>
      </c>
      <c r="L4699" s="97"/>
      <c r="M4699" s="97"/>
      <c r="N4699" s="97" t="s">
        <v>2112</v>
      </c>
      <c r="O4699" s="97" t="s">
        <v>1321</v>
      </c>
      <c r="P4699" s="97" t="s">
        <v>147</v>
      </c>
      <c r="Q4699" s="97" t="s">
        <v>178</v>
      </c>
      <c r="R4699" s="97" t="s">
        <v>131</v>
      </c>
      <c r="S4699" s="97" t="s">
        <v>149</v>
      </c>
      <c r="T4699" s="97" t="s">
        <v>150</v>
      </c>
      <c r="U4699" s="97" t="s">
        <v>134</v>
      </c>
      <c r="V4699" s="97" t="s">
        <v>135</v>
      </c>
      <c r="W4699" s="97" t="s">
        <v>136</v>
      </c>
      <c r="X4699" s="97"/>
      <c r="Y4699" s="99"/>
      <c r="Z4699" s="99"/>
      <c r="AA4699" s="99">
        <v>284433.83999999997</v>
      </c>
      <c r="AB4699" s="99">
        <v>284433.84000000003</v>
      </c>
      <c r="AC4699">
        <f t="shared" si="146"/>
        <v>1000</v>
      </c>
      <c r="AD4699" t="str">
        <f t="shared" si="147"/>
        <v>310</v>
      </c>
    </row>
    <row r="4700" spans="1:30" hidden="1" x14ac:dyDescent="0.25">
      <c r="A4700" t="s">
        <v>2110</v>
      </c>
      <c r="B4700" t="s">
        <v>1315</v>
      </c>
      <c r="C4700" t="s">
        <v>157</v>
      </c>
      <c r="D4700" t="s">
        <v>186</v>
      </c>
      <c r="E4700" t="s">
        <v>122</v>
      </c>
      <c r="F4700" t="s">
        <v>159</v>
      </c>
      <c r="G4700" t="s">
        <v>160</v>
      </c>
      <c r="H4700" t="s">
        <v>143</v>
      </c>
      <c r="I4700" t="s">
        <v>124</v>
      </c>
      <c r="J4700" t="s">
        <v>125</v>
      </c>
      <c r="K4700" t="s">
        <v>2113</v>
      </c>
      <c r="N4700" t="s">
        <v>2112</v>
      </c>
      <c r="O4700" t="s">
        <v>1321</v>
      </c>
      <c r="P4700" t="s">
        <v>162</v>
      </c>
      <c r="Q4700" t="s">
        <v>188</v>
      </c>
      <c r="R4700" t="s">
        <v>131</v>
      </c>
      <c r="S4700" t="s">
        <v>164</v>
      </c>
      <c r="T4700" t="s">
        <v>165</v>
      </c>
      <c r="U4700" t="s">
        <v>151</v>
      </c>
      <c r="V4700" t="s">
        <v>135</v>
      </c>
      <c r="W4700" t="s">
        <v>136</v>
      </c>
      <c r="X4700" t="s">
        <v>2114</v>
      </c>
      <c r="Y4700" s="94">
        <v>26400</v>
      </c>
      <c r="Z4700" s="94">
        <v>23528.399999999998</v>
      </c>
      <c r="AA4700" s="94">
        <v>25000</v>
      </c>
      <c r="AB4700" s="94">
        <v>25000</v>
      </c>
      <c r="AC4700">
        <f t="shared" si="146"/>
        <v>2000</v>
      </c>
      <c r="AD4700" t="str">
        <f t="shared" si="147"/>
        <v>310</v>
      </c>
    </row>
    <row r="4701" spans="1:30" hidden="1" x14ac:dyDescent="0.25">
      <c r="A4701" t="s">
        <v>2110</v>
      </c>
      <c r="B4701" t="s">
        <v>1315</v>
      </c>
      <c r="C4701" t="s">
        <v>157</v>
      </c>
      <c r="D4701" t="s">
        <v>190</v>
      </c>
      <c r="E4701" t="s">
        <v>122</v>
      </c>
      <c r="F4701" t="s">
        <v>159</v>
      </c>
      <c r="G4701" t="s">
        <v>160</v>
      </c>
      <c r="H4701" t="s">
        <v>143</v>
      </c>
      <c r="I4701" t="s">
        <v>124</v>
      </c>
      <c r="J4701" t="s">
        <v>125</v>
      </c>
      <c r="K4701" t="s">
        <v>2113</v>
      </c>
      <c r="N4701" t="s">
        <v>2112</v>
      </c>
      <c r="O4701" t="s">
        <v>1321</v>
      </c>
      <c r="P4701" t="s">
        <v>162</v>
      </c>
      <c r="Q4701" t="s">
        <v>191</v>
      </c>
      <c r="R4701" t="s">
        <v>131</v>
      </c>
      <c r="S4701" t="s">
        <v>164</v>
      </c>
      <c r="T4701" t="s">
        <v>165</v>
      </c>
      <c r="U4701" t="s">
        <v>151</v>
      </c>
      <c r="V4701" t="s">
        <v>135</v>
      </c>
      <c r="W4701" t="s">
        <v>136</v>
      </c>
      <c r="X4701" t="s">
        <v>2114</v>
      </c>
      <c r="Y4701" s="94">
        <v>5500</v>
      </c>
      <c r="Z4701" s="94">
        <v>0</v>
      </c>
      <c r="AA4701" s="94">
        <v>0</v>
      </c>
      <c r="AB4701" s="94">
        <v>0</v>
      </c>
      <c r="AC4701">
        <f t="shared" si="146"/>
        <v>2000</v>
      </c>
      <c r="AD4701" t="str">
        <f t="shared" si="147"/>
        <v>310</v>
      </c>
    </row>
    <row r="4702" spans="1:30" hidden="1" x14ac:dyDescent="0.25">
      <c r="A4702" t="s">
        <v>2110</v>
      </c>
      <c r="B4702" t="s">
        <v>1315</v>
      </c>
      <c r="C4702" t="s">
        <v>157</v>
      </c>
      <c r="D4702" t="s">
        <v>192</v>
      </c>
      <c r="E4702" t="s">
        <v>122</v>
      </c>
      <c r="F4702" t="s">
        <v>159</v>
      </c>
      <c r="G4702" t="s">
        <v>160</v>
      </c>
      <c r="H4702" t="s">
        <v>143</v>
      </c>
      <c r="I4702" t="s">
        <v>124</v>
      </c>
      <c r="J4702" t="s">
        <v>125</v>
      </c>
      <c r="K4702" t="s">
        <v>2113</v>
      </c>
      <c r="N4702" t="s">
        <v>2112</v>
      </c>
      <c r="O4702" t="s">
        <v>1321</v>
      </c>
      <c r="P4702" t="s">
        <v>162</v>
      </c>
      <c r="Q4702" t="s">
        <v>193</v>
      </c>
      <c r="R4702" t="s">
        <v>131</v>
      </c>
      <c r="S4702" t="s">
        <v>164</v>
      </c>
      <c r="T4702" t="s">
        <v>165</v>
      </c>
      <c r="U4702" t="s">
        <v>151</v>
      </c>
      <c r="V4702" t="s">
        <v>135</v>
      </c>
      <c r="W4702" t="s">
        <v>136</v>
      </c>
      <c r="X4702" t="s">
        <v>2114</v>
      </c>
      <c r="Y4702" s="94">
        <v>50000</v>
      </c>
      <c r="Z4702" s="94">
        <v>39326.400000000001</v>
      </c>
      <c r="AA4702" s="94">
        <v>40000</v>
      </c>
      <c r="AB4702" s="94">
        <v>40000</v>
      </c>
      <c r="AC4702">
        <f t="shared" si="146"/>
        <v>2000</v>
      </c>
      <c r="AD4702" t="str">
        <f t="shared" si="147"/>
        <v>310</v>
      </c>
    </row>
    <row r="4703" spans="1:30" hidden="1" x14ac:dyDescent="0.25">
      <c r="A4703" t="s">
        <v>2110</v>
      </c>
      <c r="B4703" t="s">
        <v>1315</v>
      </c>
      <c r="C4703" t="s">
        <v>157</v>
      </c>
      <c r="D4703" t="s">
        <v>444</v>
      </c>
      <c r="E4703" t="s">
        <v>122</v>
      </c>
      <c r="F4703" t="s">
        <v>159</v>
      </c>
      <c r="G4703" t="s">
        <v>160</v>
      </c>
      <c r="H4703" t="s">
        <v>143</v>
      </c>
      <c r="I4703" t="s">
        <v>124</v>
      </c>
      <c r="J4703" t="s">
        <v>125</v>
      </c>
      <c r="K4703" t="s">
        <v>2113</v>
      </c>
      <c r="N4703" t="s">
        <v>2112</v>
      </c>
      <c r="O4703" t="s">
        <v>1321</v>
      </c>
      <c r="P4703" t="s">
        <v>162</v>
      </c>
      <c r="Q4703" t="s">
        <v>445</v>
      </c>
      <c r="R4703" t="s">
        <v>131</v>
      </c>
      <c r="S4703" t="s">
        <v>164</v>
      </c>
      <c r="T4703" t="s">
        <v>165</v>
      </c>
      <c r="U4703" t="s">
        <v>151</v>
      </c>
      <c r="V4703" t="s">
        <v>135</v>
      </c>
      <c r="W4703" t="s">
        <v>136</v>
      </c>
      <c r="X4703" t="s">
        <v>2114</v>
      </c>
      <c r="Y4703" s="94">
        <v>1500</v>
      </c>
      <c r="Z4703" s="94">
        <v>0</v>
      </c>
      <c r="AA4703" s="94">
        <v>0</v>
      </c>
      <c r="AB4703" s="94">
        <v>0</v>
      </c>
      <c r="AC4703">
        <f t="shared" si="146"/>
        <v>2000</v>
      </c>
      <c r="AD4703" t="str">
        <f t="shared" si="147"/>
        <v>310</v>
      </c>
    </row>
    <row r="4704" spans="1:30" hidden="1" x14ac:dyDescent="0.25">
      <c r="A4704" t="s">
        <v>2110</v>
      </c>
      <c r="B4704" t="s">
        <v>1315</v>
      </c>
      <c r="C4704" t="s">
        <v>157</v>
      </c>
      <c r="D4704" t="s">
        <v>198</v>
      </c>
      <c r="E4704" t="s">
        <v>122</v>
      </c>
      <c r="F4704" t="s">
        <v>159</v>
      </c>
      <c r="G4704" t="s">
        <v>160</v>
      </c>
      <c r="H4704" t="s">
        <v>143</v>
      </c>
      <c r="I4704" t="s">
        <v>124</v>
      </c>
      <c r="J4704" t="s">
        <v>125</v>
      </c>
      <c r="K4704" t="s">
        <v>2113</v>
      </c>
      <c r="N4704" t="s">
        <v>2112</v>
      </c>
      <c r="O4704" t="s">
        <v>1321</v>
      </c>
      <c r="P4704" t="s">
        <v>162</v>
      </c>
      <c r="Q4704" t="s">
        <v>199</v>
      </c>
      <c r="R4704" t="s">
        <v>131</v>
      </c>
      <c r="S4704" t="s">
        <v>164</v>
      </c>
      <c r="T4704" t="s">
        <v>165</v>
      </c>
      <c r="U4704" t="s">
        <v>151</v>
      </c>
      <c r="V4704" t="s">
        <v>135</v>
      </c>
      <c r="W4704" t="s">
        <v>136</v>
      </c>
      <c r="X4704" t="s">
        <v>2114</v>
      </c>
      <c r="Y4704" s="94">
        <v>7300</v>
      </c>
      <c r="Z4704" s="94">
        <v>0</v>
      </c>
      <c r="AA4704" s="94">
        <v>0</v>
      </c>
      <c r="AB4704" s="94">
        <v>0</v>
      </c>
      <c r="AC4704">
        <f t="shared" si="146"/>
        <v>2000</v>
      </c>
      <c r="AD4704" t="str">
        <f t="shared" si="147"/>
        <v>310</v>
      </c>
    </row>
    <row r="4705" spans="1:30" hidden="1" x14ac:dyDescent="0.25">
      <c r="A4705" t="s">
        <v>2110</v>
      </c>
      <c r="B4705" t="s">
        <v>1315</v>
      </c>
      <c r="C4705" t="s">
        <v>157</v>
      </c>
      <c r="D4705" t="s">
        <v>200</v>
      </c>
      <c r="E4705" t="s">
        <v>122</v>
      </c>
      <c r="F4705" t="s">
        <v>159</v>
      </c>
      <c r="G4705" t="s">
        <v>160</v>
      </c>
      <c r="H4705" t="s">
        <v>143</v>
      </c>
      <c r="I4705" t="s">
        <v>124</v>
      </c>
      <c r="J4705" t="s">
        <v>125</v>
      </c>
      <c r="K4705" t="s">
        <v>2113</v>
      </c>
      <c r="N4705" t="s">
        <v>2112</v>
      </c>
      <c r="O4705" t="s">
        <v>1321</v>
      </c>
      <c r="P4705" t="s">
        <v>162</v>
      </c>
      <c r="Q4705" t="s">
        <v>201</v>
      </c>
      <c r="R4705" t="s">
        <v>131</v>
      </c>
      <c r="S4705" t="s">
        <v>164</v>
      </c>
      <c r="T4705" t="s">
        <v>165</v>
      </c>
      <c r="U4705" t="s">
        <v>151</v>
      </c>
      <c r="V4705" t="s">
        <v>135</v>
      </c>
      <c r="W4705" t="s">
        <v>136</v>
      </c>
      <c r="X4705" t="s">
        <v>2114</v>
      </c>
      <c r="Y4705" s="94">
        <v>15000</v>
      </c>
      <c r="Z4705" s="94">
        <v>12199.999999999998</v>
      </c>
      <c r="AA4705" s="94">
        <v>12000</v>
      </c>
      <c r="AB4705" s="94">
        <v>12000</v>
      </c>
      <c r="AC4705">
        <f t="shared" si="146"/>
        <v>2000</v>
      </c>
      <c r="AD4705" t="str">
        <f t="shared" si="147"/>
        <v>310</v>
      </c>
    </row>
    <row r="4706" spans="1:30" hidden="1" x14ac:dyDescent="0.25">
      <c r="A4706" t="s">
        <v>2110</v>
      </c>
      <c r="B4706" t="s">
        <v>1315</v>
      </c>
      <c r="C4706" t="s">
        <v>157</v>
      </c>
      <c r="D4706" t="s">
        <v>202</v>
      </c>
      <c r="E4706" t="s">
        <v>122</v>
      </c>
      <c r="F4706" t="s">
        <v>159</v>
      </c>
      <c r="G4706" t="s">
        <v>160</v>
      </c>
      <c r="H4706" t="s">
        <v>143</v>
      </c>
      <c r="I4706" t="s">
        <v>124</v>
      </c>
      <c r="J4706" t="s">
        <v>125</v>
      </c>
      <c r="K4706" t="s">
        <v>2113</v>
      </c>
      <c r="N4706" t="s">
        <v>2112</v>
      </c>
      <c r="O4706" t="s">
        <v>1321</v>
      </c>
      <c r="P4706" t="s">
        <v>162</v>
      </c>
      <c r="Q4706" t="s">
        <v>203</v>
      </c>
      <c r="R4706" t="s">
        <v>131</v>
      </c>
      <c r="S4706" t="s">
        <v>164</v>
      </c>
      <c r="T4706" t="s">
        <v>165</v>
      </c>
      <c r="U4706" t="s">
        <v>151</v>
      </c>
      <c r="V4706" t="s">
        <v>135</v>
      </c>
      <c r="W4706" t="s">
        <v>136</v>
      </c>
      <c r="X4706" t="s">
        <v>2114</v>
      </c>
      <c r="Y4706" s="94">
        <v>7300</v>
      </c>
      <c r="Z4706" s="94">
        <v>4779</v>
      </c>
      <c r="AA4706" s="94">
        <v>4922</v>
      </c>
      <c r="AB4706" s="94">
        <v>4922</v>
      </c>
      <c r="AC4706">
        <f t="shared" si="146"/>
        <v>2000</v>
      </c>
      <c r="AD4706" t="str">
        <f t="shared" si="147"/>
        <v>310</v>
      </c>
    </row>
    <row r="4707" spans="1:30" hidden="1" x14ac:dyDescent="0.25">
      <c r="A4707" t="s">
        <v>2110</v>
      </c>
      <c r="B4707" t="s">
        <v>1315</v>
      </c>
      <c r="C4707" t="s">
        <v>157</v>
      </c>
      <c r="D4707" t="s">
        <v>210</v>
      </c>
      <c r="E4707" t="s">
        <v>122</v>
      </c>
      <c r="F4707" t="s">
        <v>159</v>
      </c>
      <c r="G4707" t="s">
        <v>160</v>
      </c>
      <c r="H4707" t="s">
        <v>143</v>
      </c>
      <c r="I4707" t="s">
        <v>124</v>
      </c>
      <c r="J4707" t="s">
        <v>125</v>
      </c>
      <c r="K4707" t="s">
        <v>2113</v>
      </c>
      <c r="N4707" t="s">
        <v>2112</v>
      </c>
      <c r="O4707" t="s">
        <v>1321</v>
      </c>
      <c r="P4707" t="s">
        <v>162</v>
      </c>
      <c r="Q4707" t="s">
        <v>211</v>
      </c>
      <c r="R4707" t="s">
        <v>131</v>
      </c>
      <c r="S4707" t="s">
        <v>164</v>
      </c>
      <c r="T4707" t="s">
        <v>165</v>
      </c>
      <c r="U4707" t="s">
        <v>151</v>
      </c>
      <c r="V4707" t="s">
        <v>135</v>
      </c>
      <c r="W4707" t="s">
        <v>136</v>
      </c>
      <c r="X4707" t="s">
        <v>2114</v>
      </c>
      <c r="Y4707" s="94">
        <v>5000</v>
      </c>
      <c r="Z4707" s="94">
        <v>0</v>
      </c>
      <c r="AA4707" s="94">
        <v>0</v>
      </c>
      <c r="AB4707" s="94">
        <v>0</v>
      </c>
      <c r="AC4707">
        <f t="shared" si="146"/>
        <v>2000</v>
      </c>
      <c r="AD4707" t="str">
        <f t="shared" si="147"/>
        <v>310</v>
      </c>
    </row>
    <row r="4708" spans="1:30" hidden="1" x14ac:dyDescent="0.25">
      <c r="A4708" t="s">
        <v>2110</v>
      </c>
      <c r="B4708" t="s">
        <v>1315</v>
      </c>
      <c r="C4708" t="s">
        <v>157</v>
      </c>
      <c r="D4708" t="s">
        <v>214</v>
      </c>
      <c r="E4708" t="s">
        <v>122</v>
      </c>
      <c r="F4708" t="s">
        <v>159</v>
      </c>
      <c r="G4708" t="s">
        <v>160</v>
      </c>
      <c r="H4708" t="s">
        <v>143</v>
      </c>
      <c r="I4708" t="s">
        <v>124</v>
      </c>
      <c r="J4708" t="s">
        <v>125</v>
      </c>
      <c r="K4708" t="s">
        <v>2113</v>
      </c>
      <c r="N4708" t="s">
        <v>2112</v>
      </c>
      <c r="O4708" t="s">
        <v>1321</v>
      </c>
      <c r="P4708" t="s">
        <v>162</v>
      </c>
      <c r="Q4708" t="s">
        <v>215</v>
      </c>
      <c r="R4708" t="s">
        <v>131</v>
      </c>
      <c r="S4708" t="s">
        <v>164</v>
      </c>
      <c r="T4708" t="s">
        <v>165</v>
      </c>
      <c r="U4708" t="s">
        <v>151</v>
      </c>
      <c r="V4708" t="s">
        <v>135</v>
      </c>
      <c r="W4708" t="s">
        <v>136</v>
      </c>
      <c r="X4708" t="s">
        <v>2114</v>
      </c>
      <c r="Y4708" s="94">
        <v>65000</v>
      </c>
      <c r="Z4708" s="94">
        <v>50039.8</v>
      </c>
      <c r="AA4708" s="94">
        <v>48000</v>
      </c>
      <c r="AB4708" s="94">
        <v>48000</v>
      </c>
      <c r="AC4708">
        <f t="shared" si="146"/>
        <v>2000</v>
      </c>
      <c r="AD4708" t="str">
        <f t="shared" si="147"/>
        <v>310</v>
      </c>
    </row>
    <row r="4709" spans="1:30" hidden="1" x14ac:dyDescent="0.25">
      <c r="A4709" t="s">
        <v>2110</v>
      </c>
      <c r="B4709" t="s">
        <v>1315</v>
      </c>
      <c r="C4709" t="s">
        <v>157</v>
      </c>
      <c r="D4709" t="s">
        <v>218</v>
      </c>
      <c r="E4709" t="s">
        <v>122</v>
      </c>
      <c r="F4709" t="s">
        <v>159</v>
      </c>
      <c r="G4709" t="s">
        <v>160</v>
      </c>
      <c r="H4709" t="s">
        <v>143</v>
      </c>
      <c r="I4709" t="s">
        <v>124</v>
      </c>
      <c r="J4709" t="s">
        <v>125</v>
      </c>
      <c r="K4709" t="s">
        <v>2113</v>
      </c>
      <c r="N4709" t="s">
        <v>2112</v>
      </c>
      <c r="O4709" t="s">
        <v>1321</v>
      </c>
      <c r="P4709" t="s">
        <v>162</v>
      </c>
      <c r="Q4709" t="s">
        <v>219</v>
      </c>
      <c r="R4709" t="s">
        <v>131</v>
      </c>
      <c r="S4709" t="s">
        <v>164</v>
      </c>
      <c r="T4709" t="s">
        <v>165</v>
      </c>
      <c r="U4709" t="s">
        <v>151</v>
      </c>
      <c r="V4709" t="s">
        <v>135</v>
      </c>
      <c r="W4709" t="s">
        <v>136</v>
      </c>
      <c r="X4709" t="s">
        <v>2114</v>
      </c>
      <c r="Y4709" s="94">
        <v>24000</v>
      </c>
      <c r="Z4709" s="94">
        <v>0</v>
      </c>
      <c r="AA4709" s="94">
        <v>0</v>
      </c>
      <c r="AB4709" s="94">
        <v>0</v>
      </c>
      <c r="AC4709">
        <f t="shared" si="146"/>
        <v>2000</v>
      </c>
      <c r="AD4709" t="str">
        <f t="shared" si="147"/>
        <v>310</v>
      </c>
    </row>
    <row r="4710" spans="1:30" hidden="1" x14ac:dyDescent="0.25">
      <c r="A4710" t="s">
        <v>2110</v>
      </c>
      <c r="B4710" t="s">
        <v>1315</v>
      </c>
      <c r="C4710" t="s">
        <v>157</v>
      </c>
      <c r="D4710" t="s">
        <v>226</v>
      </c>
      <c r="E4710" t="s">
        <v>122</v>
      </c>
      <c r="F4710" t="s">
        <v>159</v>
      </c>
      <c r="G4710" t="s">
        <v>160</v>
      </c>
      <c r="H4710" t="s">
        <v>143</v>
      </c>
      <c r="I4710" t="s">
        <v>124</v>
      </c>
      <c r="J4710" t="s">
        <v>125</v>
      </c>
      <c r="K4710" t="s">
        <v>2113</v>
      </c>
      <c r="N4710" t="s">
        <v>2112</v>
      </c>
      <c r="O4710" t="s">
        <v>1321</v>
      </c>
      <c r="P4710" t="s">
        <v>162</v>
      </c>
      <c r="Q4710" t="s">
        <v>227</v>
      </c>
      <c r="R4710" t="s">
        <v>131</v>
      </c>
      <c r="S4710" t="s">
        <v>164</v>
      </c>
      <c r="T4710" t="s">
        <v>165</v>
      </c>
      <c r="U4710" t="s">
        <v>151</v>
      </c>
      <c r="V4710" t="s">
        <v>135</v>
      </c>
      <c r="W4710" t="s">
        <v>136</v>
      </c>
      <c r="X4710" t="s">
        <v>2114</v>
      </c>
      <c r="Y4710" s="94">
        <v>4000</v>
      </c>
      <c r="Z4710" s="94">
        <v>2000.0000000000002</v>
      </c>
      <c r="AA4710" s="94">
        <v>2000</v>
      </c>
      <c r="AB4710" s="94">
        <v>2000</v>
      </c>
      <c r="AC4710">
        <f t="shared" si="146"/>
        <v>2000</v>
      </c>
      <c r="AD4710" t="str">
        <f t="shared" si="147"/>
        <v>310</v>
      </c>
    </row>
    <row r="4711" spans="1:30" hidden="1" x14ac:dyDescent="0.25">
      <c r="A4711" t="s">
        <v>2110</v>
      </c>
      <c r="B4711" t="s">
        <v>1315</v>
      </c>
      <c r="C4711" t="s">
        <v>157</v>
      </c>
      <c r="D4711" t="s">
        <v>242</v>
      </c>
      <c r="E4711" t="s">
        <v>122</v>
      </c>
      <c r="F4711" t="s">
        <v>159</v>
      </c>
      <c r="G4711" t="s">
        <v>160</v>
      </c>
      <c r="H4711" t="s">
        <v>143</v>
      </c>
      <c r="I4711" t="s">
        <v>124</v>
      </c>
      <c r="J4711" t="s">
        <v>125</v>
      </c>
      <c r="K4711" t="s">
        <v>2113</v>
      </c>
      <c r="N4711" t="s">
        <v>2112</v>
      </c>
      <c r="O4711" t="s">
        <v>1321</v>
      </c>
      <c r="P4711" t="s">
        <v>162</v>
      </c>
      <c r="Q4711" t="s">
        <v>243</v>
      </c>
      <c r="R4711" t="s">
        <v>131</v>
      </c>
      <c r="S4711" t="s">
        <v>164</v>
      </c>
      <c r="T4711" t="s">
        <v>165</v>
      </c>
      <c r="U4711" t="s">
        <v>151</v>
      </c>
      <c r="V4711" t="s">
        <v>135</v>
      </c>
      <c r="W4711" t="s">
        <v>136</v>
      </c>
      <c r="X4711" t="s">
        <v>2114</v>
      </c>
      <c r="Y4711" s="94">
        <v>7300</v>
      </c>
      <c r="Z4711" s="94">
        <v>1223.6400000000001</v>
      </c>
      <c r="AA4711" s="94">
        <v>1260.3499999999999</v>
      </c>
      <c r="AB4711" s="94">
        <v>1260.3499999999999</v>
      </c>
      <c r="AC4711">
        <f t="shared" si="146"/>
        <v>3000</v>
      </c>
      <c r="AD4711" t="str">
        <f t="shared" si="147"/>
        <v>310</v>
      </c>
    </row>
    <row r="4712" spans="1:30" hidden="1" x14ac:dyDescent="0.25">
      <c r="A4712" t="s">
        <v>2110</v>
      </c>
      <c r="B4712" t="s">
        <v>1315</v>
      </c>
      <c r="C4712" t="s">
        <v>157</v>
      </c>
      <c r="D4712" t="s">
        <v>291</v>
      </c>
      <c r="E4712" t="s">
        <v>122</v>
      </c>
      <c r="F4712" t="s">
        <v>159</v>
      </c>
      <c r="G4712" t="s">
        <v>160</v>
      </c>
      <c r="H4712" t="s">
        <v>143</v>
      </c>
      <c r="I4712" t="s">
        <v>124</v>
      </c>
      <c r="J4712" t="s">
        <v>125</v>
      </c>
      <c r="K4712" t="s">
        <v>2113</v>
      </c>
      <c r="N4712" t="s">
        <v>2112</v>
      </c>
      <c r="O4712" t="s">
        <v>1321</v>
      </c>
      <c r="P4712" t="s">
        <v>162</v>
      </c>
      <c r="Q4712" t="s">
        <v>169</v>
      </c>
      <c r="R4712" t="s">
        <v>131</v>
      </c>
      <c r="S4712" t="s">
        <v>164</v>
      </c>
      <c r="T4712" t="s">
        <v>165</v>
      </c>
      <c r="U4712" t="s">
        <v>151</v>
      </c>
      <c r="V4712" t="s">
        <v>135</v>
      </c>
      <c r="W4712" t="s">
        <v>136</v>
      </c>
      <c r="X4712" t="s">
        <v>2114</v>
      </c>
      <c r="Y4712" s="94">
        <v>1000</v>
      </c>
      <c r="Z4712" s="94">
        <v>15556.79</v>
      </c>
      <c r="AA4712" s="94">
        <v>16023.493700000001</v>
      </c>
      <c r="AB4712" s="94">
        <v>16023.49</v>
      </c>
      <c r="AC4712">
        <f t="shared" si="146"/>
        <v>3000</v>
      </c>
      <c r="AD4712" t="str">
        <f t="shared" si="147"/>
        <v>310</v>
      </c>
    </row>
    <row r="4713" spans="1:30" hidden="1" x14ac:dyDescent="0.25">
      <c r="A4713" t="s">
        <v>2110</v>
      </c>
      <c r="B4713" t="s">
        <v>1315</v>
      </c>
      <c r="C4713" t="s">
        <v>157</v>
      </c>
      <c r="D4713" t="s">
        <v>343</v>
      </c>
      <c r="E4713" t="s">
        <v>122</v>
      </c>
      <c r="F4713" t="s">
        <v>159</v>
      </c>
      <c r="G4713" t="s">
        <v>160</v>
      </c>
      <c r="H4713" t="s">
        <v>143</v>
      </c>
      <c r="I4713" t="s">
        <v>124</v>
      </c>
      <c r="J4713" t="s">
        <v>125</v>
      </c>
      <c r="K4713" t="s">
        <v>2113</v>
      </c>
      <c r="N4713" t="s">
        <v>2112</v>
      </c>
      <c r="O4713" t="s">
        <v>1321</v>
      </c>
      <c r="P4713" t="s">
        <v>162</v>
      </c>
      <c r="Q4713" t="s">
        <v>307</v>
      </c>
      <c r="R4713" t="s">
        <v>131</v>
      </c>
      <c r="S4713" t="s">
        <v>164</v>
      </c>
      <c r="T4713" t="s">
        <v>165</v>
      </c>
      <c r="U4713" t="s">
        <v>151</v>
      </c>
      <c r="V4713" t="s">
        <v>135</v>
      </c>
      <c r="W4713" t="s">
        <v>136</v>
      </c>
      <c r="X4713" t="s">
        <v>2114</v>
      </c>
      <c r="Y4713" s="94">
        <v>317000</v>
      </c>
      <c r="Z4713" s="94">
        <v>0</v>
      </c>
      <c r="AA4713" s="94">
        <v>0</v>
      </c>
      <c r="AB4713" s="94">
        <v>0</v>
      </c>
      <c r="AC4713">
        <f t="shared" si="146"/>
        <v>3000</v>
      </c>
      <c r="AD4713" t="str">
        <f t="shared" si="147"/>
        <v>310</v>
      </c>
    </row>
    <row r="4714" spans="1:30" hidden="1" x14ac:dyDescent="0.25">
      <c r="A4714" t="s">
        <v>2110</v>
      </c>
      <c r="B4714" t="s">
        <v>1315</v>
      </c>
      <c r="C4714" t="s">
        <v>157</v>
      </c>
      <c r="D4714" t="s">
        <v>256</v>
      </c>
      <c r="E4714" t="s">
        <v>122</v>
      </c>
      <c r="F4714" t="s">
        <v>159</v>
      </c>
      <c r="G4714" t="s">
        <v>160</v>
      </c>
      <c r="H4714" t="s">
        <v>143</v>
      </c>
      <c r="I4714" t="s">
        <v>124</v>
      </c>
      <c r="J4714" t="s">
        <v>125</v>
      </c>
      <c r="K4714" t="s">
        <v>2113</v>
      </c>
      <c r="N4714" t="s">
        <v>2112</v>
      </c>
      <c r="O4714" t="s">
        <v>1321</v>
      </c>
      <c r="P4714" t="s">
        <v>162</v>
      </c>
      <c r="Q4714" t="s">
        <v>257</v>
      </c>
      <c r="R4714" t="s">
        <v>131</v>
      </c>
      <c r="S4714" t="s">
        <v>164</v>
      </c>
      <c r="T4714" t="s">
        <v>165</v>
      </c>
      <c r="U4714" t="s">
        <v>151</v>
      </c>
      <c r="V4714" t="s">
        <v>135</v>
      </c>
      <c r="W4714" t="s">
        <v>136</v>
      </c>
      <c r="X4714" t="s">
        <v>2114</v>
      </c>
      <c r="Y4714" s="94">
        <v>113000</v>
      </c>
      <c r="Z4714" s="94">
        <v>15466.666666666666</v>
      </c>
      <c r="AA4714" s="94">
        <v>22000</v>
      </c>
      <c r="AB4714" s="94">
        <v>22000</v>
      </c>
      <c r="AC4714">
        <f t="shared" si="146"/>
        <v>3000</v>
      </c>
      <c r="AD4714" t="str">
        <f t="shared" si="147"/>
        <v>310</v>
      </c>
    </row>
    <row r="4715" spans="1:30" hidden="1" x14ac:dyDescent="0.25">
      <c r="A4715" t="s">
        <v>2110</v>
      </c>
      <c r="B4715" t="s">
        <v>1315</v>
      </c>
      <c r="C4715" t="s">
        <v>157</v>
      </c>
      <c r="D4715" t="s">
        <v>258</v>
      </c>
      <c r="E4715" t="s">
        <v>122</v>
      </c>
      <c r="F4715" t="s">
        <v>159</v>
      </c>
      <c r="G4715" t="s">
        <v>160</v>
      </c>
      <c r="H4715" t="s">
        <v>143</v>
      </c>
      <c r="I4715" t="s">
        <v>124</v>
      </c>
      <c r="J4715" t="s">
        <v>125</v>
      </c>
      <c r="K4715" t="s">
        <v>2113</v>
      </c>
      <c r="N4715" t="s">
        <v>2112</v>
      </c>
      <c r="O4715" t="s">
        <v>1321</v>
      </c>
      <c r="P4715" t="s">
        <v>162</v>
      </c>
      <c r="Q4715" t="s">
        <v>259</v>
      </c>
      <c r="R4715" t="s">
        <v>131</v>
      </c>
      <c r="S4715" t="s">
        <v>164</v>
      </c>
      <c r="T4715" t="s">
        <v>165</v>
      </c>
      <c r="U4715" t="s">
        <v>151</v>
      </c>
      <c r="V4715" t="s">
        <v>135</v>
      </c>
      <c r="W4715" t="s">
        <v>136</v>
      </c>
      <c r="X4715" t="s">
        <v>2114</v>
      </c>
      <c r="Y4715" s="94">
        <v>2000</v>
      </c>
      <c r="Z4715" s="94">
        <v>0</v>
      </c>
      <c r="AA4715" s="94">
        <v>0</v>
      </c>
      <c r="AB4715" s="94">
        <v>0</v>
      </c>
      <c r="AC4715">
        <f t="shared" si="146"/>
        <v>3000</v>
      </c>
      <c r="AD4715" t="str">
        <f t="shared" si="147"/>
        <v>310</v>
      </c>
    </row>
    <row r="4716" spans="1:30" hidden="1" x14ac:dyDescent="0.25">
      <c r="A4716" t="s">
        <v>2110</v>
      </c>
      <c r="B4716" t="s">
        <v>1315</v>
      </c>
      <c r="C4716" t="s">
        <v>157</v>
      </c>
      <c r="D4716" t="s">
        <v>264</v>
      </c>
      <c r="E4716" t="s">
        <v>122</v>
      </c>
      <c r="F4716" t="s">
        <v>159</v>
      </c>
      <c r="G4716" t="s">
        <v>160</v>
      </c>
      <c r="H4716" t="s">
        <v>143</v>
      </c>
      <c r="I4716" t="s">
        <v>124</v>
      </c>
      <c r="J4716" t="s">
        <v>125</v>
      </c>
      <c r="K4716" t="s">
        <v>2113</v>
      </c>
      <c r="N4716" t="s">
        <v>2112</v>
      </c>
      <c r="O4716" t="s">
        <v>1321</v>
      </c>
      <c r="P4716" t="s">
        <v>162</v>
      </c>
      <c r="Q4716" t="s">
        <v>265</v>
      </c>
      <c r="R4716" t="s">
        <v>131</v>
      </c>
      <c r="S4716" t="s">
        <v>164</v>
      </c>
      <c r="T4716" t="s">
        <v>165</v>
      </c>
      <c r="U4716" t="s">
        <v>151</v>
      </c>
      <c r="V4716" t="s">
        <v>135</v>
      </c>
      <c r="W4716" t="s">
        <v>136</v>
      </c>
      <c r="X4716" t="s">
        <v>2114</v>
      </c>
      <c r="Y4716" s="94">
        <v>20000</v>
      </c>
      <c r="Z4716" s="94">
        <v>0</v>
      </c>
      <c r="AA4716" s="94">
        <v>0</v>
      </c>
      <c r="AB4716" s="94">
        <v>0</v>
      </c>
      <c r="AC4716">
        <f t="shared" si="146"/>
        <v>3000</v>
      </c>
      <c r="AD4716" t="str">
        <f t="shared" si="147"/>
        <v>310</v>
      </c>
    </row>
    <row r="4717" spans="1:30" hidden="1" x14ac:dyDescent="0.25">
      <c r="A4717" t="s">
        <v>2110</v>
      </c>
      <c r="B4717" t="s">
        <v>1315</v>
      </c>
      <c r="C4717" t="s">
        <v>157</v>
      </c>
      <c r="D4717" t="s">
        <v>266</v>
      </c>
      <c r="E4717" t="s">
        <v>122</v>
      </c>
      <c r="F4717" t="s">
        <v>159</v>
      </c>
      <c r="G4717" t="s">
        <v>160</v>
      </c>
      <c r="H4717" t="s">
        <v>143</v>
      </c>
      <c r="I4717" t="s">
        <v>124</v>
      </c>
      <c r="J4717" t="s">
        <v>125</v>
      </c>
      <c r="K4717" t="s">
        <v>2113</v>
      </c>
      <c r="N4717" t="s">
        <v>2112</v>
      </c>
      <c r="O4717" t="s">
        <v>1321</v>
      </c>
      <c r="P4717" t="s">
        <v>162</v>
      </c>
      <c r="Q4717" t="s">
        <v>267</v>
      </c>
      <c r="R4717" t="s">
        <v>131</v>
      </c>
      <c r="S4717" t="s">
        <v>164</v>
      </c>
      <c r="T4717" t="s">
        <v>165</v>
      </c>
      <c r="U4717" t="s">
        <v>151</v>
      </c>
      <c r="V4717" t="s">
        <v>135</v>
      </c>
      <c r="W4717" t="s">
        <v>136</v>
      </c>
      <c r="X4717" t="s">
        <v>2114</v>
      </c>
      <c r="Y4717" s="94">
        <v>20000</v>
      </c>
      <c r="Z4717" s="94">
        <v>0</v>
      </c>
      <c r="AA4717" s="94">
        <v>0</v>
      </c>
      <c r="AB4717" s="94">
        <v>0</v>
      </c>
      <c r="AC4717">
        <f t="shared" si="146"/>
        <v>3000</v>
      </c>
      <c r="AD4717" t="str">
        <f t="shared" si="147"/>
        <v>310</v>
      </c>
    </row>
    <row r="4718" spans="1:30" hidden="1" x14ac:dyDescent="0.25">
      <c r="A4718" t="s">
        <v>2110</v>
      </c>
      <c r="B4718" t="s">
        <v>1315</v>
      </c>
      <c r="C4718" t="s">
        <v>157</v>
      </c>
      <c r="D4718" t="s">
        <v>270</v>
      </c>
      <c r="E4718" t="s">
        <v>122</v>
      </c>
      <c r="F4718" t="s">
        <v>159</v>
      </c>
      <c r="G4718" t="s">
        <v>160</v>
      </c>
      <c r="H4718" t="s">
        <v>143</v>
      </c>
      <c r="I4718" t="s">
        <v>124</v>
      </c>
      <c r="J4718" t="s">
        <v>125</v>
      </c>
      <c r="K4718" t="s">
        <v>2113</v>
      </c>
      <c r="N4718" t="s">
        <v>2112</v>
      </c>
      <c r="O4718" t="s">
        <v>1321</v>
      </c>
      <c r="P4718" t="s">
        <v>162</v>
      </c>
      <c r="Q4718" t="s">
        <v>271</v>
      </c>
      <c r="R4718" t="s">
        <v>131</v>
      </c>
      <c r="S4718" t="s">
        <v>164</v>
      </c>
      <c r="T4718" t="s">
        <v>165</v>
      </c>
      <c r="U4718" t="s">
        <v>151</v>
      </c>
      <c r="V4718" t="s">
        <v>135</v>
      </c>
      <c r="W4718" t="s">
        <v>136</v>
      </c>
      <c r="X4718" t="s">
        <v>2114</v>
      </c>
      <c r="Y4718" s="94">
        <v>52000</v>
      </c>
      <c r="Z4718" s="94">
        <v>0</v>
      </c>
      <c r="AA4718" s="94">
        <v>0</v>
      </c>
      <c r="AB4718" s="94">
        <v>0</v>
      </c>
      <c r="AC4718">
        <f t="shared" si="146"/>
        <v>3000</v>
      </c>
      <c r="AD4718" t="str">
        <f t="shared" si="147"/>
        <v>310</v>
      </c>
    </row>
    <row r="4719" spans="1:30" hidden="1" x14ac:dyDescent="0.25">
      <c r="A4719" t="s">
        <v>2110</v>
      </c>
      <c r="B4719" t="s">
        <v>1315</v>
      </c>
      <c r="C4719" t="s">
        <v>157</v>
      </c>
      <c r="D4719" t="s">
        <v>272</v>
      </c>
      <c r="E4719" t="s">
        <v>122</v>
      </c>
      <c r="F4719" t="s">
        <v>159</v>
      </c>
      <c r="G4719" t="s">
        <v>160</v>
      </c>
      <c r="H4719" t="s">
        <v>143</v>
      </c>
      <c r="I4719" t="s">
        <v>124</v>
      </c>
      <c r="J4719" t="s">
        <v>125</v>
      </c>
      <c r="K4719" t="s">
        <v>2113</v>
      </c>
      <c r="N4719" t="s">
        <v>2112</v>
      </c>
      <c r="O4719" t="s">
        <v>1321</v>
      </c>
      <c r="P4719" t="s">
        <v>162</v>
      </c>
      <c r="Q4719" t="s">
        <v>273</v>
      </c>
      <c r="R4719" t="s">
        <v>131</v>
      </c>
      <c r="S4719" t="s">
        <v>164</v>
      </c>
      <c r="T4719" t="s">
        <v>165</v>
      </c>
      <c r="U4719" t="s">
        <v>151</v>
      </c>
      <c r="V4719" t="s">
        <v>135</v>
      </c>
      <c r="W4719" t="s">
        <v>136</v>
      </c>
      <c r="X4719" t="s">
        <v>2114</v>
      </c>
      <c r="Y4719" s="94">
        <v>55000</v>
      </c>
      <c r="Z4719" s="94">
        <v>16152.2</v>
      </c>
      <c r="AA4719" s="94">
        <v>16636</v>
      </c>
      <c r="AB4719" s="94">
        <v>16636</v>
      </c>
      <c r="AC4719">
        <f t="shared" si="146"/>
        <v>3000</v>
      </c>
      <c r="AD4719" t="str">
        <f t="shared" si="147"/>
        <v>310</v>
      </c>
    </row>
    <row r="4720" spans="1:30" hidden="1" x14ac:dyDescent="0.25">
      <c r="A4720" t="s">
        <v>2110</v>
      </c>
      <c r="B4720" t="s">
        <v>1315</v>
      </c>
      <c r="C4720" t="s">
        <v>157</v>
      </c>
      <c r="D4720" t="s">
        <v>276</v>
      </c>
      <c r="E4720" t="s">
        <v>122</v>
      </c>
      <c r="F4720" t="s">
        <v>159</v>
      </c>
      <c r="G4720" t="s">
        <v>160</v>
      </c>
      <c r="H4720" t="s">
        <v>143</v>
      </c>
      <c r="I4720" t="s">
        <v>124</v>
      </c>
      <c r="J4720" t="s">
        <v>125</v>
      </c>
      <c r="K4720" t="s">
        <v>2113</v>
      </c>
      <c r="N4720" t="s">
        <v>2112</v>
      </c>
      <c r="O4720" t="s">
        <v>1321</v>
      </c>
      <c r="P4720" t="s">
        <v>162</v>
      </c>
      <c r="Q4720" t="s">
        <v>277</v>
      </c>
      <c r="R4720" t="s">
        <v>131</v>
      </c>
      <c r="S4720" t="s">
        <v>164</v>
      </c>
      <c r="T4720" t="s">
        <v>165</v>
      </c>
      <c r="U4720" t="s">
        <v>151</v>
      </c>
      <c r="V4720" t="s">
        <v>135</v>
      </c>
      <c r="W4720" t="s">
        <v>136</v>
      </c>
      <c r="X4720" t="s">
        <v>2114</v>
      </c>
      <c r="Y4720" s="94">
        <v>1000</v>
      </c>
      <c r="Z4720" s="94">
        <v>0</v>
      </c>
      <c r="AA4720" s="94">
        <v>0</v>
      </c>
      <c r="AB4720" s="94">
        <v>0</v>
      </c>
      <c r="AC4720">
        <f t="shared" si="146"/>
        <v>3000</v>
      </c>
      <c r="AD4720" t="str">
        <f t="shared" si="147"/>
        <v>310</v>
      </c>
    </row>
    <row r="4721" spans="1:30" hidden="1" x14ac:dyDescent="0.25">
      <c r="A4721" t="s">
        <v>2110</v>
      </c>
      <c r="B4721" t="s">
        <v>1315</v>
      </c>
      <c r="C4721" t="s">
        <v>157</v>
      </c>
      <c r="D4721" t="s">
        <v>689</v>
      </c>
      <c r="E4721" t="s">
        <v>122</v>
      </c>
      <c r="F4721" t="s">
        <v>159</v>
      </c>
      <c r="G4721" t="s">
        <v>160</v>
      </c>
      <c r="H4721" t="s">
        <v>143</v>
      </c>
      <c r="I4721" t="s">
        <v>124</v>
      </c>
      <c r="J4721" t="s">
        <v>125</v>
      </c>
      <c r="K4721" t="s">
        <v>2113</v>
      </c>
      <c r="N4721" t="s">
        <v>2112</v>
      </c>
      <c r="O4721" t="s">
        <v>1321</v>
      </c>
      <c r="P4721" t="s">
        <v>162</v>
      </c>
      <c r="Q4721" t="s">
        <v>690</v>
      </c>
      <c r="R4721" t="s">
        <v>131</v>
      </c>
      <c r="S4721" t="s">
        <v>164</v>
      </c>
      <c r="T4721" t="s">
        <v>165</v>
      </c>
      <c r="U4721" t="s">
        <v>151</v>
      </c>
      <c r="V4721" t="s">
        <v>135</v>
      </c>
      <c r="W4721" t="s">
        <v>136</v>
      </c>
      <c r="X4721" t="s">
        <v>2114</v>
      </c>
      <c r="Y4721" s="94">
        <v>20000</v>
      </c>
      <c r="Z4721" s="94">
        <v>137020</v>
      </c>
      <c r="AA4721" s="94">
        <v>150000</v>
      </c>
      <c r="AB4721" s="94">
        <v>150000</v>
      </c>
      <c r="AC4721">
        <f t="shared" si="146"/>
        <v>3000</v>
      </c>
      <c r="AD4721" t="str">
        <f t="shared" si="147"/>
        <v>310</v>
      </c>
    </row>
    <row r="4722" spans="1:30" hidden="1" x14ac:dyDescent="0.25">
      <c r="A4722" t="s">
        <v>2110</v>
      </c>
      <c r="B4722" t="s">
        <v>1315</v>
      </c>
      <c r="C4722" t="s">
        <v>157</v>
      </c>
      <c r="D4722" t="s">
        <v>172</v>
      </c>
      <c r="E4722" t="s">
        <v>122</v>
      </c>
      <c r="F4722" t="s">
        <v>159</v>
      </c>
      <c r="G4722" t="s">
        <v>160</v>
      </c>
      <c r="H4722" t="s">
        <v>143</v>
      </c>
      <c r="I4722" t="s">
        <v>124</v>
      </c>
      <c r="J4722" t="s">
        <v>125</v>
      </c>
      <c r="K4722" t="s">
        <v>2113</v>
      </c>
      <c r="N4722" t="s">
        <v>2112</v>
      </c>
      <c r="O4722" t="s">
        <v>1321</v>
      </c>
      <c r="P4722" t="s">
        <v>162</v>
      </c>
      <c r="Q4722" t="s">
        <v>173</v>
      </c>
      <c r="R4722" t="s">
        <v>131</v>
      </c>
      <c r="S4722" t="s">
        <v>164</v>
      </c>
      <c r="T4722" t="s">
        <v>165</v>
      </c>
      <c r="U4722" t="s">
        <v>151</v>
      </c>
      <c r="V4722" t="s">
        <v>135</v>
      </c>
      <c r="W4722" t="s">
        <v>136</v>
      </c>
      <c r="X4722" t="s">
        <v>2114</v>
      </c>
      <c r="Y4722" s="94">
        <v>300000</v>
      </c>
      <c r="Z4722" s="94">
        <v>73146.666666666672</v>
      </c>
      <c r="AA4722" s="94">
        <v>59000</v>
      </c>
      <c r="AB4722" s="94">
        <v>59000</v>
      </c>
      <c r="AC4722">
        <f t="shared" si="146"/>
        <v>3000</v>
      </c>
      <c r="AD4722" t="str">
        <f t="shared" si="147"/>
        <v>310</v>
      </c>
    </row>
    <row r="4723" spans="1:30" hidden="1" x14ac:dyDescent="0.25">
      <c r="A4723" t="s">
        <v>2110</v>
      </c>
      <c r="B4723" t="s">
        <v>1315</v>
      </c>
      <c r="C4723" t="s">
        <v>157</v>
      </c>
      <c r="D4723" t="s">
        <v>321</v>
      </c>
      <c r="E4723" t="s">
        <v>122</v>
      </c>
      <c r="F4723" t="s">
        <v>159</v>
      </c>
      <c r="G4723" t="s">
        <v>160</v>
      </c>
      <c r="H4723" t="s">
        <v>143</v>
      </c>
      <c r="I4723" t="s">
        <v>124</v>
      </c>
      <c r="J4723" t="s">
        <v>125</v>
      </c>
      <c r="K4723" t="s">
        <v>2113</v>
      </c>
      <c r="N4723" t="s">
        <v>2112</v>
      </c>
      <c r="O4723" t="s">
        <v>1321</v>
      </c>
      <c r="P4723" t="s">
        <v>162</v>
      </c>
      <c r="Q4723" t="s">
        <v>322</v>
      </c>
      <c r="R4723" t="s">
        <v>131</v>
      </c>
      <c r="S4723" t="s">
        <v>164</v>
      </c>
      <c r="T4723" t="s">
        <v>165</v>
      </c>
      <c r="U4723" t="s">
        <v>151</v>
      </c>
      <c r="V4723" t="s">
        <v>135</v>
      </c>
      <c r="W4723" t="s">
        <v>136</v>
      </c>
      <c r="X4723" t="s">
        <v>2114</v>
      </c>
      <c r="Y4723" s="94">
        <v>2000</v>
      </c>
      <c r="Z4723" s="94">
        <v>0</v>
      </c>
      <c r="AA4723" s="94">
        <v>0</v>
      </c>
      <c r="AB4723" s="94">
        <v>0</v>
      </c>
      <c r="AC4723">
        <f t="shared" si="146"/>
        <v>3000</v>
      </c>
      <c r="AD4723" t="str">
        <f t="shared" si="147"/>
        <v>310</v>
      </c>
    </row>
    <row r="4724" spans="1:30" hidden="1" x14ac:dyDescent="0.25">
      <c r="A4724" t="s">
        <v>2110</v>
      </c>
      <c r="B4724" t="s">
        <v>1315</v>
      </c>
      <c r="C4724" t="s">
        <v>157</v>
      </c>
      <c r="D4724" t="s">
        <v>174</v>
      </c>
      <c r="E4724" t="s">
        <v>122</v>
      </c>
      <c r="F4724" t="s">
        <v>159</v>
      </c>
      <c r="G4724" t="s">
        <v>160</v>
      </c>
      <c r="H4724" t="s">
        <v>143</v>
      </c>
      <c r="I4724" t="s">
        <v>124</v>
      </c>
      <c r="J4724" t="s">
        <v>125</v>
      </c>
      <c r="K4724" t="s">
        <v>2113</v>
      </c>
      <c r="N4724" t="s">
        <v>2112</v>
      </c>
      <c r="O4724" t="s">
        <v>1321</v>
      </c>
      <c r="P4724" t="s">
        <v>162</v>
      </c>
      <c r="Q4724" t="s">
        <v>175</v>
      </c>
      <c r="R4724" t="s">
        <v>131</v>
      </c>
      <c r="S4724" t="s">
        <v>164</v>
      </c>
      <c r="T4724" t="s">
        <v>165</v>
      </c>
      <c r="U4724" t="s">
        <v>151</v>
      </c>
      <c r="V4724" t="s">
        <v>135</v>
      </c>
      <c r="W4724" t="s">
        <v>136</v>
      </c>
      <c r="X4724" t="s">
        <v>2114</v>
      </c>
      <c r="Y4724" s="94">
        <v>100000</v>
      </c>
      <c r="Z4724" s="94">
        <v>4900.5733333333328</v>
      </c>
      <c r="AA4724" s="94">
        <v>6000</v>
      </c>
      <c r="AB4724" s="94">
        <v>6000</v>
      </c>
      <c r="AC4724">
        <f t="shared" si="146"/>
        <v>3000</v>
      </c>
      <c r="AD4724" t="str">
        <f t="shared" si="147"/>
        <v>310</v>
      </c>
    </row>
    <row r="4725" spans="1:30" hidden="1" x14ac:dyDescent="0.25">
      <c r="A4725" t="s">
        <v>2110</v>
      </c>
      <c r="B4725" t="s">
        <v>1315</v>
      </c>
      <c r="C4725" t="s">
        <v>157</v>
      </c>
      <c r="D4725" t="s">
        <v>348</v>
      </c>
      <c r="E4725" t="s">
        <v>122</v>
      </c>
      <c r="F4725" t="s">
        <v>159</v>
      </c>
      <c r="G4725" t="s">
        <v>160</v>
      </c>
      <c r="H4725" t="s">
        <v>143</v>
      </c>
      <c r="I4725" t="s">
        <v>124</v>
      </c>
      <c r="J4725" t="s">
        <v>125</v>
      </c>
      <c r="K4725" t="s">
        <v>2113</v>
      </c>
      <c r="N4725" t="s">
        <v>2112</v>
      </c>
      <c r="O4725" t="s">
        <v>1321</v>
      </c>
      <c r="P4725" t="s">
        <v>162</v>
      </c>
      <c r="Q4725" t="s">
        <v>308</v>
      </c>
      <c r="R4725" t="s">
        <v>131</v>
      </c>
      <c r="S4725" t="s">
        <v>164</v>
      </c>
      <c r="T4725" t="s">
        <v>165</v>
      </c>
      <c r="U4725" t="s">
        <v>151</v>
      </c>
      <c r="V4725" t="s">
        <v>135</v>
      </c>
      <c r="W4725" t="s">
        <v>136</v>
      </c>
      <c r="X4725" t="s">
        <v>2114</v>
      </c>
      <c r="Y4725" s="94">
        <v>150000</v>
      </c>
      <c r="Z4725" s="94">
        <v>14150.28</v>
      </c>
      <c r="AA4725" s="94">
        <v>15000</v>
      </c>
      <c r="AB4725" s="94">
        <v>15000</v>
      </c>
      <c r="AC4725">
        <f t="shared" si="146"/>
        <v>3000</v>
      </c>
      <c r="AD4725" t="str">
        <f t="shared" si="147"/>
        <v>310</v>
      </c>
    </row>
    <row r="4726" spans="1:30" hidden="1" x14ac:dyDescent="0.25">
      <c r="A4726" t="s">
        <v>2110</v>
      </c>
      <c r="B4726" t="s">
        <v>1315</v>
      </c>
      <c r="C4726" t="s">
        <v>157</v>
      </c>
      <c r="D4726" t="s">
        <v>282</v>
      </c>
      <c r="E4726" t="s">
        <v>122</v>
      </c>
      <c r="F4726" t="s">
        <v>159</v>
      </c>
      <c r="G4726" t="s">
        <v>160</v>
      </c>
      <c r="H4726" t="s">
        <v>143</v>
      </c>
      <c r="I4726" t="s">
        <v>124</v>
      </c>
      <c r="J4726" t="s">
        <v>125</v>
      </c>
      <c r="K4726" t="s">
        <v>2113</v>
      </c>
      <c r="N4726" t="s">
        <v>2112</v>
      </c>
      <c r="O4726" t="s">
        <v>1321</v>
      </c>
      <c r="P4726" t="s">
        <v>162</v>
      </c>
      <c r="Q4726" t="s">
        <v>283</v>
      </c>
      <c r="R4726" t="s">
        <v>131</v>
      </c>
      <c r="S4726" t="s">
        <v>164</v>
      </c>
      <c r="T4726" t="s">
        <v>165</v>
      </c>
      <c r="U4726" t="s">
        <v>151</v>
      </c>
      <c r="V4726" t="s">
        <v>135</v>
      </c>
      <c r="W4726" t="s">
        <v>136</v>
      </c>
      <c r="X4726" t="s">
        <v>2114</v>
      </c>
      <c r="Y4726" s="94">
        <v>15000</v>
      </c>
      <c r="Z4726" s="94">
        <v>379.9733333333333</v>
      </c>
      <c r="AA4726" s="94">
        <v>4000</v>
      </c>
      <c r="AB4726" s="94">
        <v>4000</v>
      </c>
      <c r="AC4726">
        <f t="shared" si="146"/>
        <v>3000</v>
      </c>
      <c r="AD4726" t="str">
        <f t="shared" si="147"/>
        <v>310</v>
      </c>
    </row>
    <row r="4727" spans="1:30" hidden="1" x14ac:dyDescent="0.25">
      <c r="A4727" s="97" t="s">
        <v>2115</v>
      </c>
      <c r="B4727" s="97" t="s">
        <v>1315</v>
      </c>
      <c r="C4727" s="97" t="s">
        <v>1316</v>
      </c>
      <c r="D4727" s="97" t="s">
        <v>141</v>
      </c>
      <c r="E4727" s="97" t="s">
        <v>122</v>
      </c>
      <c r="F4727" s="98">
        <v>15</v>
      </c>
      <c r="G4727" s="98" t="s">
        <v>142</v>
      </c>
      <c r="H4727" s="97" t="s">
        <v>143</v>
      </c>
      <c r="I4727" s="97" t="s">
        <v>124</v>
      </c>
      <c r="J4727" s="97" t="s">
        <v>125</v>
      </c>
      <c r="K4727" s="97" t="s">
        <v>2116</v>
      </c>
      <c r="L4727" s="97"/>
      <c r="M4727" s="97"/>
      <c r="N4727" s="97" t="s">
        <v>2117</v>
      </c>
      <c r="O4727" s="97" t="s">
        <v>1321</v>
      </c>
      <c r="P4727" s="97" t="s">
        <v>1322</v>
      </c>
      <c r="Q4727" s="97" t="s">
        <v>148</v>
      </c>
      <c r="R4727" s="97" t="s">
        <v>131</v>
      </c>
      <c r="S4727" s="97" t="s">
        <v>149</v>
      </c>
      <c r="T4727" s="97" t="s">
        <v>150</v>
      </c>
      <c r="U4727" s="97" t="s">
        <v>151</v>
      </c>
      <c r="V4727" s="97" t="s">
        <v>135</v>
      </c>
      <c r="W4727" s="97" t="s">
        <v>136</v>
      </c>
      <c r="X4727" s="97"/>
      <c r="Y4727" s="99"/>
      <c r="Z4727" s="99"/>
      <c r="AA4727" s="99">
        <v>2653524</v>
      </c>
      <c r="AB4727" s="99">
        <v>2653524</v>
      </c>
      <c r="AC4727">
        <f t="shared" si="146"/>
        <v>1000</v>
      </c>
      <c r="AD4727" t="str">
        <f t="shared" si="147"/>
        <v>310</v>
      </c>
    </row>
    <row r="4728" spans="1:30" hidden="1" x14ac:dyDescent="0.25">
      <c r="A4728" s="97" t="s">
        <v>2115</v>
      </c>
      <c r="B4728" s="97" t="s">
        <v>1315</v>
      </c>
      <c r="C4728" s="97" t="s">
        <v>1316</v>
      </c>
      <c r="D4728" s="97">
        <v>13201</v>
      </c>
      <c r="E4728" s="97" t="s">
        <v>122</v>
      </c>
      <c r="F4728" s="98">
        <v>15</v>
      </c>
      <c r="G4728" s="98" t="s">
        <v>142</v>
      </c>
      <c r="H4728" s="97">
        <v>19</v>
      </c>
      <c r="I4728" s="97" t="s">
        <v>124</v>
      </c>
      <c r="J4728" s="97" t="s">
        <v>125</v>
      </c>
      <c r="K4728" s="97" t="s">
        <v>2116</v>
      </c>
      <c r="L4728" s="97"/>
      <c r="M4728" s="97"/>
      <c r="N4728" s="97" t="s">
        <v>2117</v>
      </c>
      <c r="O4728" s="97" t="s">
        <v>1321</v>
      </c>
      <c r="P4728" s="97" t="s">
        <v>1322</v>
      </c>
      <c r="Q4728" s="97" t="s">
        <v>152</v>
      </c>
      <c r="R4728" s="97" t="s">
        <v>131</v>
      </c>
      <c r="S4728" s="97" t="s">
        <v>149</v>
      </c>
      <c r="T4728" s="97" t="s">
        <v>150</v>
      </c>
      <c r="U4728" s="97" t="s">
        <v>134</v>
      </c>
      <c r="V4728" s="97" t="s">
        <v>135</v>
      </c>
      <c r="W4728" s="97" t="s">
        <v>136</v>
      </c>
      <c r="X4728" s="97"/>
      <c r="Y4728" s="99"/>
      <c r="Z4728" s="99"/>
      <c r="AA4728" s="99">
        <v>110563.5</v>
      </c>
      <c r="AB4728" s="99">
        <v>110563.5</v>
      </c>
      <c r="AC4728">
        <f t="shared" si="146"/>
        <v>1000</v>
      </c>
      <c r="AD4728" t="str">
        <f t="shared" si="147"/>
        <v>310</v>
      </c>
    </row>
    <row r="4729" spans="1:30" hidden="1" x14ac:dyDescent="0.25">
      <c r="A4729" s="97" t="s">
        <v>2115</v>
      </c>
      <c r="B4729" s="97" t="s">
        <v>1315</v>
      </c>
      <c r="C4729" s="97" t="s">
        <v>1316</v>
      </c>
      <c r="D4729" s="97">
        <v>13203</v>
      </c>
      <c r="E4729" s="97" t="s">
        <v>122</v>
      </c>
      <c r="F4729" s="98">
        <v>15</v>
      </c>
      <c r="G4729" s="98" t="s">
        <v>142</v>
      </c>
      <c r="H4729" s="97">
        <v>19</v>
      </c>
      <c r="I4729" s="97" t="s">
        <v>124</v>
      </c>
      <c r="J4729" s="97" t="s">
        <v>125</v>
      </c>
      <c r="K4729" s="97" t="s">
        <v>2116</v>
      </c>
      <c r="L4729" s="97"/>
      <c r="M4729" s="97"/>
      <c r="N4729" s="97" t="s">
        <v>2117</v>
      </c>
      <c r="O4729" s="97" t="s">
        <v>1321</v>
      </c>
      <c r="P4729" s="97" t="s">
        <v>1322</v>
      </c>
      <c r="Q4729" s="97" t="s">
        <v>153</v>
      </c>
      <c r="R4729" s="97" t="s">
        <v>131</v>
      </c>
      <c r="S4729" s="97" t="s">
        <v>149</v>
      </c>
      <c r="T4729" s="97" t="s">
        <v>150</v>
      </c>
      <c r="U4729" s="97" t="s">
        <v>134</v>
      </c>
      <c r="V4729" s="97" t="s">
        <v>135</v>
      </c>
      <c r="W4729" s="97" t="s">
        <v>136</v>
      </c>
      <c r="X4729" s="97"/>
      <c r="Y4729" s="99"/>
      <c r="Z4729" s="99"/>
      <c r="AA4729" s="99">
        <v>442254</v>
      </c>
      <c r="AB4729" s="99">
        <v>442254</v>
      </c>
      <c r="AC4729">
        <f t="shared" si="146"/>
        <v>1000</v>
      </c>
      <c r="AD4729" t="str">
        <f t="shared" si="147"/>
        <v>310</v>
      </c>
    </row>
    <row r="4730" spans="1:30" hidden="1" x14ac:dyDescent="0.25">
      <c r="A4730" s="97" t="s">
        <v>2115</v>
      </c>
      <c r="B4730" s="97" t="s">
        <v>1315</v>
      </c>
      <c r="C4730" s="97" t="s">
        <v>1316</v>
      </c>
      <c r="D4730" s="97">
        <v>14101</v>
      </c>
      <c r="E4730" s="97" t="s">
        <v>122</v>
      </c>
      <c r="F4730" s="98">
        <v>15</v>
      </c>
      <c r="G4730" s="98" t="s">
        <v>142</v>
      </c>
      <c r="H4730" s="97">
        <v>19</v>
      </c>
      <c r="I4730" s="97" t="s">
        <v>124</v>
      </c>
      <c r="J4730" s="97" t="s">
        <v>125</v>
      </c>
      <c r="K4730" s="97" t="s">
        <v>2116</v>
      </c>
      <c r="L4730" s="97"/>
      <c r="M4730" s="97"/>
      <c r="N4730" s="97" t="s">
        <v>2117</v>
      </c>
      <c r="O4730" s="97" t="s">
        <v>1321</v>
      </c>
      <c r="P4730" s="97" t="s">
        <v>1322</v>
      </c>
      <c r="Q4730" s="97" t="s">
        <v>154</v>
      </c>
      <c r="R4730" s="97" t="s">
        <v>131</v>
      </c>
      <c r="S4730" s="97" t="s">
        <v>149</v>
      </c>
      <c r="T4730" s="97" t="s">
        <v>150</v>
      </c>
      <c r="U4730" s="97" t="s">
        <v>134</v>
      </c>
      <c r="V4730" s="97" t="s">
        <v>135</v>
      </c>
      <c r="W4730" s="97" t="s">
        <v>136</v>
      </c>
      <c r="X4730" s="97"/>
      <c r="Y4730" s="99"/>
      <c r="Z4730" s="99"/>
      <c r="AA4730" s="99">
        <v>145943.82</v>
      </c>
      <c r="AB4730" s="99">
        <v>145943.82</v>
      </c>
      <c r="AC4730">
        <f t="shared" si="146"/>
        <v>1000</v>
      </c>
      <c r="AD4730" t="str">
        <f t="shared" si="147"/>
        <v>310</v>
      </c>
    </row>
    <row r="4731" spans="1:30" hidden="1" x14ac:dyDescent="0.25">
      <c r="A4731" s="97" t="s">
        <v>2115</v>
      </c>
      <c r="B4731" s="97" t="s">
        <v>1315</v>
      </c>
      <c r="C4731" s="97" t="s">
        <v>1316</v>
      </c>
      <c r="D4731" s="97">
        <v>14103</v>
      </c>
      <c r="E4731" s="97" t="s">
        <v>122</v>
      </c>
      <c r="F4731" s="98">
        <v>15</v>
      </c>
      <c r="G4731" s="98" t="s">
        <v>142</v>
      </c>
      <c r="H4731" s="97">
        <v>19</v>
      </c>
      <c r="I4731" s="97" t="s">
        <v>124</v>
      </c>
      <c r="J4731" s="97" t="s">
        <v>125</v>
      </c>
      <c r="K4731" s="97" t="s">
        <v>2116</v>
      </c>
      <c r="L4731" s="97"/>
      <c r="M4731" s="97"/>
      <c r="N4731" s="97" t="s">
        <v>2117</v>
      </c>
      <c r="O4731" s="97" t="s">
        <v>1321</v>
      </c>
      <c r="P4731" s="97" t="s">
        <v>1322</v>
      </c>
      <c r="Q4731" s="97" t="s">
        <v>155</v>
      </c>
      <c r="R4731" s="97" t="s">
        <v>131</v>
      </c>
      <c r="S4731" s="97" t="s">
        <v>149</v>
      </c>
      <c r="T4731" s="97" t="s">
        <v>150</v>
      </c>
      <c r="U4731" s="97" t="s">
        <v>134</v>
      </c>
      <c r="V4731" s="97" t="s">
        <v>135</v>
      </c>
      <c r="W4731" s="97" t="s">
        <v>136</v>
      </c>
      <c r="X4731" s="97"/>
      <c r="Y4731" s="99"/>
      <c r="Z4731" s="99"/>
      <c r="AA4731" s="99">
        <v>59704.29</v>
      </c>
      <c r="AB4731" s="99">
        <v>59704.29</v>
      </c>
      <c r="AC4731">
        <f t="shared" si="146"/>
        <v>1000</v>
      </c>
      <c r="AD4731" t="str">
        <f t="shared" si="147"/>
        <v>310</v>
      </c>
    </row>
    <row r="4732" spans="1:30" hidden="1" x14ac:dyDescent="0.25">
      <c r="A4732" s="97" t="s">
        <v>2115</v>
      </c>
      <c r="B4732" s="97" t="s">
        <v>1315</v>
      </c>
      <c r="C4732" s="97" t="s">
        <v>1316</v>
      </c>
      <c r="D4732" s="97">
        <v>14201</v>
      </c>
      <c r="E4732" s="97" t="s">
        <v>122</v>
      </c>
      <c r="F4732" s="98">
        <v>15</v>
      </c>
      <c r="G4732" s="98" t="s">
        <v>142</v>
      </c>
      <c r="H4732" s="97">
        <v>19</v>
      </c>
      <c r="I4732" s="97" t="s">
        <v>124</v>
      </c>
      <c r="J4732" s="97" t="s">
        <v>125</v>
      </c>
      <c r="K4732" s="97" t="s">
        <v>2116</v>
      </c>
      <c r="L4732" s="97"/>
      <c r="M4732" s="97"/>
      <c r="N4732" s="97" t="s">
        <v>2117</v>
      </c>
      <c r="O4732" s="97" t="s">
        <v>1321</v>
      </c>
      <c r="P4732" s="97" t="s">
        <v>1322</v>
      </c>
      <c r="Q4732" s="97" t="s">
        <v>156</v>
      </c>
      <c r="R4732" s="97" t="s">
        <v>131</v>
      </c>
      <c r="S4732" s="97" t="s">
        <v>149</v>
      </c>
      <c r="T4732" s="97" t="s">
        <v>150</v>
      </c>
      <c r="U4732" s="97" t="s">
        <v>134</v>
      </c>
      <c r="V4732" s="97" t="s">
        <v>135</v>
      </c>
      <c r="W4732" s="97" t="s">
        <v>136</v>
      </c>
      <c r="X4732" s="97"/>
      <c r="Y4732" s="99"/>
      <c r="Z4732" s="99"/>
      <c r="AA4732" s="99">
        <v>132676.20000000001</v>
      </c>
      <c r="AB4732" s="99">
        <v>132676.20000000001</v>
      </c>
      <c r="AC4732">
        <f t="shared" si="146"/>
        <v>1000</v>
      </c>
      <c r="AD4732" t="str">
        <f t="shared" si="147"/>
        <v>310</v>
      </c>
    </row>
    <row r="4733" spans="1:30" hidden="1" x14ac:dyDescent="0.25">
      <c r="A4733" s="97" t="s">
        <v>2115</v>
      </c>
      <c r="B4733" s="97" t="s">
        <v>1315</v>
      </c>
      <c r="C4733" s="97" t="s">
        <v>1316</v>
      </c>
      <c r="D4733" s="97">
        <v>14301</v>
      </c>
      <c r="E4733" s="97" t="s">
        <v>122</v>
      </c>
      <c r="F4733" s="98">
        <v>15</v>
      </c>
      <c r="G4733" s="98" t="s">
        <v>142</v>
      </c>
      <c r="H4733" s="97">
        <v>19</v>
      </c>
      <c r="I4733" s="97" t="s">
        <v>124</v>
      </c>
      <c r="J4733" s="97" t="s">
        <v>125</v>
      </c>
      <c r="K4733" s="97" t="s">
        <v>2116</v>
      </c>
      <c r="L4733" s="97"/>
      <c r="M4733" s="97"/>
      <c r="N4733" s="97" t="s">
        <v>2117</v>
      </c>
      <c r="O4733" s="97" t="s">
        <v>1321</v>
      </c>
      <c r="P4733" s="97" t="s">
        <v>1322</v>
      </c>
      <c r="Q4733" s="97" t="s">
        <v>178</v>
      </c>
      <c r="R4733" s="97" t="s">
        <v>131</v>
      </c>
      <c r="S4733" s="97" t="s">
        <v>149</v>
      </c>
      <c r="T4733" s="97" t="s">
        <v>150</v>
      </c>
      <c r="U4733" s="97" t="s">
        <v>134</v>
      </c>
      <c r="V4733" s="97" t="s">
        <v>135</v>
      </c>
      <c r="W4733" s="97" t="s">
        <v>136</v>
      </c>
      <c r="X4733" s="97"/>
      <c r="Y4733" s="99"/>
      <c r="Z4733" s="99"/>
      <c r="AA4733" s="99">
        <v>159211.44</v>
      </c>
      <c r="AB4733" s="99">
        <v>159211.44</v>
      </c>
      <c r="AC4733">
        <f t="shared" si="146"/>
        <v>1000</v>
      </c>
      <c r="AD4733" t="str">
        <f t="shared" si="147"/>
        <v>310</v>
      </c>
    </row>
    <row r="4734" spans="1:30" hidden="1" x14ac:dyDescent="0.25">
      <c r="A4734" t="s">
        <v>2115</v>
      </c>
      <c r="B4734" t="s">
        <v>1315</v>
      </c>
      <c r="C4734" t="s">
        <v>1316</v>
      </c>
      <c r="D4734" t="s">
        <v>186</v>
      </c>
      <c r="E4734" t="s">
        <v>122</v>
      </c>
      <c r="F4734" t="s">
        <v>159</v>
      </c>
      <c r="G4734" t="s">
        <v>1318</v>
      </c>
      <c r="H4734" t="s">
        <v>143</v>
      </c>
      <c r="I4734" t="s">
        <v>124</v>
      </c>
      <c r="J4734" t="s">
        <v>125</v>
      </c>
      <c r="K4734" t="s">
        <v>2116</v>
      </c>
      <c r="N4734" t="s">
        <v>2117</v>
      </c>
      <c r="O4734" t="s">
        <v>1321</v>
      </c>
      <c r="P4734" t="s">
        <v>1322</v>
      </c>
      <c r="Q4734" t="s">
        <v>188</v>
      </c>
      <c r="R4734" t="s">
        <v>131</v>
      </c>
      <c r="S4734" t="s">
        <v>164</v>
      </c>
      <c r="T4734" t="s">
        <v>1324</v>
      </c>
      <c r="U4734" t="s">
        <v>151</v>
      </c>
      <c r="V4734" t="s">
        <v>135</v>
      </c>
      <c r="W4734" t="s">
        <v>136</v>
      </c>
      <c r="X4734" t="s">
        <v>2118</v>
      </c>
      <c r="Y4734" s="94">
        <v>8800</v>
      </c>
      <c r="Z4734" s="94">
        <v>4859.1899999999996</v>
      </c>
      <c r="AA4734" s="94">
        <v>5000</v>
      </c>
      <c r="AB4734" s="94">
        <v>5000</v>
      </c>
      <c r="AC4734">
        <f t="shared" si="146"/>
        <v>2000</v>
      </c>
      <c r="AD4734" t="str">
        <f t="shared" si="147"/>
        <v>310</v>
      </c>
    </row>
    <row r="4735" spans="1:30" hidden="1" x14ac:dyDescent="0.25">
      <c r="A4735" t="s">
        <v>2115</v>
      </c>
      <c r="B4735" t="s">
        <v>1315</v>
      </c>
      <c r="C4735" t="s">
        <v>1316</v>
      </c>
      <c r="D4735" t="s">
        <v>192</v>
      </c>
      <c r="E4735" t="s">
        <v>122</v>
      </c>
      <c r="F4735" t="s">
        <v>159</v>
      </c>
      <c r="G4735" t="s">
        <v>1318</v>
      </c>
      <c r="H4735" t="s">
        <v>143</v>
      </c>
      <c r="I4735" t="s">
        <v>124</v>
      </c>
      <c r="J4735" t="s">
        <v>125</v>
      </c>
      <c r="K4735" t="s">
        <v>2116</v>
      </c>
      <c r="N4735" t="s">
        <v>2117</v>
      </c>
      <c r="O4735" t="s">
        <v>1321</v>
      </c>
      <c r="P4735" t="s">
        <v>1322</v>
      </c>
      <c r="Q4735" t="s">
        <v>193</v>
      </c>
      <c r="R4735" t="s">
        <v>131</v>
      </c>
      <c r="S4735" t="s">
        <v>164</v>
      </c>
      <c r="T4735" t="s">
        <v>1324</v>
      </c>
      <c r="U4735" t="s">
        <v>151</v>
      </c>
      <c r="V4735" t="s">
        <v>135</v>
      </c>
      <c r="W4735" t="s">
        <v>136</v>
      </c>
      <c r="X4735" t="s">
        <v>2118</v>
      </c>
      <c r="Y4735" s="94">
        <v>15000</v>
      </c>
      <c r="Z4735" s="94">
        <v>10926.64</v>
      </c>
      <c r="AA4735" s="94">
        <v>11000</v>
      </c>
      <c r="AB4735" s="94">
        <v>11000</v>
      </c>
      <c r="AC4735">
        <f t="shared" si="146"/>
        <v>2000</v>
      </c>
      <c r="AD4735" t="str">
        <f t="shared" si="147"/>
        <v>310</v>
      </c>
    </row>
    <row r="4736" spans="1:30" hidden="1" x14ac:dyDescent="0.25">
      <c r="A4736" t="s">
        <v>2115</v>
      </c>
      <c r="B4736" t="s">
        <v>1315</v>
      </c>
      <c r="C4736" t="s">
        <v>1316</v>
      </c>
      <c r="D4736" t="s">
        <v>198</v>
      </c>
      <c r="E4736" t="s">
        <v>122</v>
      </c>
      <c r="F4736" t="s">
        <v>159</v>
      </c>
      <c r="G4736" t="s">
        <v>1318</v>
      </c>
      <c r="H4736" t="s">
        <v>143</v>
      </c>
      <c r="I4736" t="s">
        <v>124</v>
      </c>
      <c r="J4736" t="s">
        <v>125</v>
      </c>
      <c r="K4736" t="s">
        <v>2116</v>
      </c>
      <c r="N4736" t="s">
        <v>2117</v>
      </c>
      <c r="O4736" t="s">
        <v>1321</v>
      </c>
      <c r="P4736" t="s">
        <v>1322</v>
      </c>
      <c r="Q4736" t="s">
        <v>199</v>
      </c>
      <c r="R4736" t="s">
        <v>131</v>
      </c>
      <c r="S4736" t="s">
        <v>164</v>
      </c>
      <c r="T4736" t="s">
        <v>1324</v>
      </c>
      <c r="U4736" t="s">
        <v>151</v>
      </c>
      <c r="V4736" t="s">
        <v>135</v>
      </c>
      <c r="W4736" t="s">
        <v>136</v>
      </c>
      <c r="X4736" t="s">
        <v>2118</v>
      </c>
      <c r="Y4736" s="94">
        <v>4000</v>
      </c>
      <c r="Z4736" s="94">
        <v>0</v>
      </c>
      <c r="AA4736" s="94">
        <v>0</v>
      </c>
      <c r="AB4736" s="94">
        <v>0</v>
      </c>
      <c r="AC4736">
        <f t="shared" si="146"/>
        <v>2000</v>
      </c>
      <c r="AD4736" t="str">
        <f t="shared" si="147"/>
        <v>310</v>
      </c>
    </row>
    <row r="4737" spans="1:30" hidden="1" x14ac:dyDescent="0.25">
      <c r="A4737" t="s">
        <v>2115</v>
      </c>
      <c r="B4737" t="s">
        <v>1315</v>
      </c>
      <c r="C4737" t="s">
        <v>1316</v>
      </c>
      <c r="D4737" t="s">
        <v>200</v>
      </c>
      <c r="E4737" t="s">
        <v>122</v>
      </c>
      <c r="F4737" t="s">
        <v>159</v>
      </c>
      <c r="G4737" t="s">
        <v>1318</v>
      </c>
      <c r="H4737" t="s">
        <v>143</v>
      </c>
      <c r="I4737" t="s">
        <v>124</v>
      </c>
      <c r="J4737" t="s">
        <v>125</v>
      </c>
      <c r="K4737" t="s">
        <v>2116</v>
      </c>
      <c r="N4737" t="s">
        <v>2117</v>
      </c>
      <c r="O4737" t="s">
        <v>1321</v>
      </c>
      <c r="P4737" t="s">
        <v>1322</v>
      </c>
      <c r="Q4737" t="s">
        <v>201</v>
      </c>
      <c r="R4737" t="s">
        <v>131</v>
      </c>
      <c r="S4737" t="s">
        <v>164</v>
      </c>
      <c r="T4737" t="s">
        <v>1324</v>
      </c>
      <c r="U4737" t="s">
        <v>151</v>
      </c>
      <c r="V4737" t="s">
        <v>135</v>
      </c>
      <c r="W4737" t="s">
        <v>136</v>
      </c>
      <c r="X4737" t="s">
        <v>2118</v>
      </c>
      <c r="Y4737" s="94">
        <v>9000</v>
      </c>
      <c r="Z4737" s="94">
        <v>0</v>
      </c>
      <c r="AA4737" s="94">
        <v>0</v>
      </c>
      <c r="AB4737" s="94">
        <v>0</v>
      </c>
      <c r="AC4737">
        <f t="shared" si="146"/>
        <v>2000</v>
      </c>
      <c r="AD4737" t="str">
        <f t="shared" si="147"/>
        <v>310</v>
      </c>
    </row>
    <row r="4738" spans="1:30" hidden="1" x14ac:dyDescent="0.25">
      <c r="A4738" t="s">
        <v>2115</v>
      </c>
      <c r="B4738" t="s">
        <v>1315</v>
      </c>
      <c r="C4738" t="s">
        <v>1316</v>
      </c>
      <c r="D4738" t="s">
        <v>299</v>
      </c>
      <c r="E4738" t="s">
        <v>122</v>
      </c>
      <c r="F4738" t="s">
        <v>159</v>
      </c>
      <c r="G4738" t="s">
        <v>1318</v>
      </c>
      <c r="H4738" t="s">
        <v>143</v>
      </c>
      <c r="I4738" t="s">
        <v>124</v>
      </c>
      <c r="J4738" t="s">
        <v>125</v>
      </c>
      <c r="K4738" t="s">
        <v>2116</v>
      </c>
      <c r="N4738" t="s">
        <v>2117</v>
      </c>
      <c r="O4738" t="s">
        <v>1321</v>
      </c>
      <c r="P4738" t="s">
        <v>1322</v>
      </c>
      <c r="Q4738" t="s">
        <v>300</v>
      </c>
      <c r="R4738" t="s">
        <v>131</v>
      </c>
      <c r="S4738" t="s">
        <v>164</v>
      </c>
      <c r="T4738" t="s">
        <v>1324</v>
      </c>
      <c r="U4738" t="s">
        <v>151</v>
      </c>
      <c r="V4738" t="s">
        <v>135</v>
      </c>
      <c r="W4738" t="s">
        <v>136</v>
      </c>
      <c r="X4738" t="s">
        <v>2118</v>
      </c>
      <c r="Y4738" s="94">
        <v>482.16</v>
      </c>
      <c r="Z4738" s="94">
        <v>0</v>
      </c>
      <c r="AA4738" s="94">
        <v>0</v>
      </c>
      <c r="AB4738" s="94">
        <v>0</v>
      </c>
      <c r="AC4738">
        <f t="shared" si="146"/>
        <v>3000</v>
      </c>
      <c r="AD4738" t="str">
        <f t="shared" si="147"/>
        <v>310</v>
      </c>
    </row>
    <row r="4739" spans="1:30" hidden="1" x14ac:dyDescent="0.25">
      <c r="A4739" t="s">
        <v>2115</v>
      </c>
      <c r="B4739" t="s">
        <v>1315</v>
      </c>
      <c r="C4739" t="s">
        <v>1316</v>
      </c>
      <c r="D4739" t="s">
        <v>242</v>
      </c>
      <c r="E4739" t="s">
        <v>122</v>
      </c>
      <c r="F4739" t="s">
        <v>159</v>
      </c>
      <c r="G4739" t="s">
        <v>1318</v>
      </c>
      <c r="H4739" t="s">
        <v>143</v>
      </c>
      <c r="I4739" t="s">
        <v>124</v>
      </c>
      <c r="J4739" t="s">
        <v>125</v>
      </c>
      <c r="K4739" t="s">
        <v>2116</v>
      </c>
      <c r="N4739" t="s">
        <v>2117</v>
      </c>
      <c r="O4739" t="s">
        <v>1321</v>
      </c>
      <c r="P4739" t="s">
        <v>1322</v>
      </c>
      <c r="Q4739" t="s">
        <v>243</v>
      </c>
      <c r="R4739" t="s">
        <v>131</v>
      </c>
      <c r="S4739" t="s">
        <v>164</v>
      </c>
      <c r="T4739" t="s">
        <v>1324</v>
      </c>
      <c r="U4739" t="s">
        <v>151</v>
      </c>
      <c r="V4739" t="s">
        <v>135</v>
      </c>
      <c r="W4739" t="s">
        <v>136</v>
      </c>
      <c r="X4739" t="s">
        <v>2118</v>
      </c>
      <c r="Y4739" s="94">
        <v>2000</v>
      </c>
      <c r="Z4739" s="94">
        <v>0</v>
      </c>
      <c r="AA4739" s="94">
        <v>0</v>
      </c>
      <c r="AB4739" s="94">
        <v>0</v>
      </c>
      <c r="AC4739">
        <f t="shared" ref="AC4739:AC4802" si="148">MID(D4739,1,1)*1000</f>
        <v>3000</v>
      </c>
      <c r="AD4739" t="str">
        <f t="shared" ref="AD4739:AD4802" si="149">MID(A4739,6,3)</f>
        <v>310</v>
      </c>
    </row>
    <row r="4740" spans="1:30" hidden="1" x14ac:dyDescent="0.25">
      <c r="A4740" t="s">
        <v>2115</v>
      </c>
      <c r="B4740" t="s">
        <v>1315</v>
      </c>
      <c r="C4740" t="s">
        <v>1316</v>
      </c>
      <c r="D4740" t="s">
        <v>254</v>
      </c>
      <c r="E4740" t="s">
        <v>122</v>
      </c>
      <c r="F4740" t="s">
        <v>159</v>
      </c>
      <c r="G4740" t="s">
        <v>1318</v>
      </c>
      <c r="H4740" t="s">
        <v>143</v>
      </c>
      <c r="I4740" t="s">
        <v>124</v>
      </c>
      <c r="J4740" t="s">
        <v>125</v>
      </c>
      <c r="K4740" t="s">
        <v>2116</v>
      </c>
      <c r="N4740" t="s">
        <v>2117</v>
      </c>
      <c r="O4740" t="s">
        <v>1321</v>
      </c>
      <c r="P4740" t="s">
        <v>1322</v>
      </c>
      <c r="Q4740" t="s">
        <v>255</v>
      </c>
      <c r="R4740" t="s">
        <v>131</v>
      </c>
      <c r="S4740" t="s">
        <v>164</v>
      </c>
      <c r="T4740" t="s">
        <v>1324</v>
      </c>
      <c r="U4740" t="s">
        <v>151</v>
      </c>
      <c r="V4740" t="s">
        <v>135</v>
      </c>
      <c r="W4740" t="s">
        <v>136</v>
      </c>
      <c r="X4740" t="s">
        <v>2118</v>
      </c>
      <c r="Y4740" s="94">
        <v>20000</v>
      </c>
      <c r="Z4740" s="94">
        <v>0</v>
      </c>
      <c r="AA4740" s="94">
        <v>0</v>
      </c>
      <c r="AB4740" s="94">
        <v>0</v>
      </c>
      <c r="AC4740">
        <f t="shared" si="148"/>
        <v>3000</v>
      </c>
      <c r="AD4740" t="str">
        <f t="shared" si="149"/>
        <v>310</v>
      </c>
    </row>
    <row r="4741" spans="1:30" hidden="1" x14ac:dyDescent="0.25">
      <c r="A4741" t="s">
        <v>2115</v>
      </c>
      <c r="B4741" t="s">
        <v>1315</v>
      </c>
      <c r="C4741" t="s">
        <v>1316</v>
      </c>
      <c r="D4741" t="s">
        <v>272</v>
      </c>
      <c r="E4741" t="s">
        <v>122</v>
      </c>
      <c r="F4741" t="s">
        <v>159</v>
      </c>
      <c r="G4741" t="s">
        <v>1318</v>
      </c>
      <c r="H4741" t="s">
        <v>143</v>
      </c>
      <c r="I4741" t="s">
        <v>124</v>
      </c>
      <c r="J4741" t="s">
        <v>125</v>
      </c>
      <c r="K4741" t="s">
        <v>2116</v>
      </c>
      <c r="N4741" t="s">
        <v>2117</v>
      </c>
      <c r="O4741" t="s">
        <v>1321</v>
      </c>
      <c r="P4741" t="s">
        <v>1322</v>
      </c>
      <c r="Q4741" t="s">
        <v>273</v>
      </c>
      <c r="R4741" t="s">
        <v>131</v>
      </c>
      <c r="S4741" t="s">
        <v>164</v>
      </c>
      <c r="T4741" t="s">
        <v>1324</v>
      </c>
      <c r="U4741" t="s">
        <v>151</v>
      </c>
      <c r="V4741" t="s">
        <v>135</v>
      </c>
      <c r="W4741" t="s">
        <v>136</v>
      </c>
      <c r="X4741" t="s">
        <v>2118</v>
      </c>
      <c r="Y4741" s="94">
        <v>28000</v>
      </c>
      <c r="Z4741" s="94">
        <v>12778.079999999998</v>
      </c>
      <c r="AA4741" s="94">
        <v>0</v>
      </c>
      <c r="AB4741" s="94">
        <v>0</v>
      </c>
      <c r="AC4741">
        <f t="shared" si="148"/>
        <v>3000</v>
      </c>
      <c r="AD4741" t="str">
        <f t="shared" si="149"/>
        <v>310</v>
      </c>
    </row>
    <row r="4742" spans="1:30" hidden="1" x14ac:dyDescent="0.25">
      <c r="A4742" t="s">
        <v>2115</v>
      </c>
      <c r="B4742" t="s">
        <v>1315</v>
      </c>
      <c r="C4742" t="s">
        <v>1316</v>
      </c>
      <c r="D4742" t="s">
        <v>172</v>
      </c>
      <c r="E4742" t="s">
        <v>122</v>
      </c>
      <c r="F4742" t="s">
        <v>159</v>
      </c>
      <c r="G4742" t="s">
        <v>1318</v>
      </c>
      <c r="H4742" t="s">
        <v>143</v>
      </c>
      <c r="I4742" t="s">
        <v>124</v>
      </c>
      <c r="J4742" t="s">
        <v>125</v>
      </c>
      <c r="K4742" t="s">
        <v>2116</v>
      </c>
      <c r="N4742" t="s">
        <v>2117</v>
      </c>
      <c r="O4742" t="s">
        <v>1321</v>
      </c>
      <c r="P4742" t="s">
        <v>1322</v>
      </c>
      <c r="Q4742" t="s">
        <v>173</v>
      </c>
      <c r="R4742" t="s">
        <v>131</v>
      </c>
      <c r="S4742" t="s">
        <v>164</v>
      </c>
      <c r="T4742" t="s">
        <v>1324</v>
      </c>
      <c r="U4742" t="s">
        <v>151</v>
      </c>
      <c r="V4742" t="s">
        <v>135</v>
      </c>
      <c r="W4742" t="s">
        <v>136</v>
      </c>
      <c r="X4742" t="s">
        <v>2118</v>
      </c>
      <c r="Y4742" s="94">
        <v>100000</v>
      </c>
      <c r="Z4742" s="94">
        <v>18695.733333333334</v>
      </c>
      <c r="AA4742" s="94">
        <v>19256</v>
      </c>
      <c r="AB4742" s="94">
        <v>19256</v>
      </c>
      <c r="AC4742">
        <f t="shared" si="148"/>
        <v>3000</v>
      </c>
      <c r="AD4742" t="str">
        <f t="shared" si="149"/>
        <v>310</v>
      </c>
    </row>
    <row r="4743" spans="1:30" hidden="1" x14ac:dyDescent="0.25">
      <c r="A4743" t="s">
        <v>2115</v>
      </c>
      <c r="B4743" t="s">
        <v>1315</v>
      </c>
      <c r="C4743" t="s">
        <v>1316</v>
      </c>
      <c r="D4743" t="s">
        <v>174</v>
      </c>
      <c r="E4743" t="s">
        <v>122</v>
      </c>
      <c r="F4743" t="s">
        <v>159</v>
      </c>
      <c r="G4743" t="s">
        <v>1318</v>
      </c>
      <c r="H4743" t="s">
        <v>143</v>
      </c>
      <c r="I4743" t="s">
        <v>124</v>
      </c>
      <c r="J4743" t="s">
        <v>125</v>
      </c>
      <c r="K4743" t="s">
        <v>2116</v>
      </c>
      <c r="N4743" t="s">
        <v>2117</v>
      </c>
      <c r="O4743" t="s">
        <v>1321</v>
      </c>
      <c r="P4743" t="s">
        <v>1322</v>
      </c>
      <c r="Q4743" t="s">
        <v>175</v>
      </c>
      <c r="R4743" t="s">
        <v>131</v>
      </c>
      <c r="S4743" t="s">
        <v>164</v>
      </c>
      <c r="T4743" t="s">
        <v>1324</v>
      </c>
      <c r="U4743" t="s">
        <v>151</v>
      </c>
      <c r="V4743" t="s">
        <v>135</v>
      </c>
      <c r="W4743" t="s">
        <v>136</v>
      </c>
      <c r="X4743" t="s">
        <v>2118</v>
      </c>
      <c r="Y4743" s="94">
        <v>65000</v>
      </c>
      <c r="Z4743" s="94">
        <v>20281.626666666671</v>
      </c>
      <c r="AA4743" s="94">
        <v>21000</v>
      </c>
      <c r="AB4743" s="94">
        <v>21000</v>
      </c>
      <c r="AC4743">
        <f t="shared" si="148"/>
        <v>3000</v>
      </c>
      <c r="AD4743" t="str">
        <f t="shared" si="149"/>
        <v>310</v>
      </c>
    </row>
    <row r="4744" spans="1:30" hidden="1" x14ac:dyDescent="0.25">
      <c r="A4744" t="s">
        <v>2115</v>
      </c>
      <c r="B4744" t="s">
        <v>1315</v>
      </c>
      <c r="C4744" t="s">
        <v>1316</v>
      </c>
      <c r="D4744" t="s">
        <v>348</v>
      </c>
      <c r="E4744" t="s">
        <v>122</v>
      </c>
      <c r="F4744" t="s">
        <v>159</v>
      </c>
      <c r="G4744" t="s">
        <v>1318</v>
      </c>
      <c r="H4744" t="s">
        <v>143</v>
      </c>
      <c r="I4744" t="s">
        <v>124</v>
      </c>
      <c r="J4744" t="s">
        <v>125</v>
      </c>
      <c r="K4744" t="s">
        <v>2116</v>
      </c>
      <c r="N4744" t="s">
        <v>2117</v>
      </c>
      <c r="O4744" t="s">
        <v>1321</v>
      </c>
      <c r="P4744" t="s">
        <v>1322</v>
      </c>
      <c r="Q4744" t="s">
        <v>308</v>
      </c>
      <c r="R4744" t="s">
        <v>131</v>
      </c>
      <c r="S4744" t="s">
        <v>164</v>
      </c>
      <c r="T4744" t="s">
        <v>1324</v>
      </c>
      <c r="U4744" t="s">
        <v>151</v>
      </c>
      <c r="V4744" t="s">
        <v>135</v>
      </c>
      <c r="W4744" t="s">
        <v>136</v>
      </c>
      <c r="X4744" t="s">
        <v>2118</v>
      </c>
      <c r="Y4744" s="94">
        <v>50000</v>
      </c>
      <c r="Z4744" s="94">
        <v>0</v>
      </c>
      <c r="AA4744" s="94">
        <v>0</v>
      </c>
      <c r="AB4744" s="94">
        <v>0</v>
      </c>
      <c r="AC4744">
        <f t="shared" si="148"/>
        <v>3000</v>
      </c>
      <c r="AD4744" t="str">
        <f t="shared" si="149"/>
        <v>310</v>
      </c>
    </row>
    <row r="4745" spans="1:30" hidden="1" x14ac:dyDescent="0.25">
      <c r="A4745" t="s">
        <v>2115</v>
      </c>
      <c r="B4745" t="s">
        <v>1315</v>
      </c>
      <c r="C4745" t="s">
        <v>1316</v>
      </c>
      <c r="D4745" t="s">
        <v>282</v>
      </c>
      <c r="E4745" t="s">
        <v>122</v>
      </c>
      <c r="F4745" t="s">
        <v>159</v>
      </c>
      <c r="G4745" t="s">
        <v>1318</v>
      </c>
      <c r="H4745" t="s">
        <v>143</v>
      </c>
      <c r="I4745" t="s">
        <v>124</v>
      </c>
      <c r="J4745" t="s">
        <v>125</v>
      </c>
      <c r="K4745" t="s">
        <v>2116</v>
      </c>
      <c r="N4745" t="s">
        <v>2117</v>
      </c>
      <c r="O4745" t="s">
        <v>1321</v>
      </c>
      <c r="P4745" t="s">
        <v>1322</v>
      </c>
      <c r="Q4745" t="s">
        <v>283</v>
      </c>
      <c r="R4745" t="s">
        <v>131</v>
      </c>
      <c r="S4745" t="s">
        <v>164</v>
      </c>
      <c r="T4745" t="s">
        <v>1324</v>
      </c>
      <c r="U4745" t="s">
        <v>151</v>
      </c>
      <c r="V4745" t="s">
        <v>135</v>
      </c>
      <c r="W4745" t="s">
        <v>136</v>
      </c>
      <c r="X4745" t="s">
        <v>2118</v>
      </c>
      <c r="Y4745" s="94">
        <v>5000</v>
      </c>
      <c r="Z4745" s="94">
        <v>521</v>
      </c>
      <c r="AA4745" s="94">
        <v>13536</v>
      </c>
      <c r="AB4745" s="94">
        <v>13536</v>
      </c>
      <c r="AC4745">
        <f t="shared" si="148"/>
        <v>3000</v>
      </c>
      <c r="AD4745" t="str">
        <f t="shared" si="149"/>
        <v>310</v>
      </c>
    </row>
    <row r="4746" spans="1:30" hidden="1" x14ac:dyDescent="0.25">
      <c r="A4746" t="s">
        <v>2115</v>
      </c>
      <c r="B4746" t="s">
        <v>1315</v>
      </c>
      <c r="C4746" t="s">
        <v>1316</v>
      </c>
      <c r="D4746" t="s">
        <v>286</v>
      </c>
      <c r="E4746" t="s">
        <v>122</v>
      </c>
      <c r="F4746" t="s">
        <v>159</v>
      </c>
      <c r="G4746" t="s">
        <v>1318</v>
      </c>
      <c r="H4746" t="s">
        <v>143</v>
      </c>
      <c r="I4746" t="s">
        <v>124</v>
      </c>
      <c r="J4746" t="s">
        <v>125</v>
      </c>
      <c r="K4746" t="s">
        <v>2116</v>
      </c>
      <c r="N4746" t="s">
        <v>2117</v>
      </c>
      <c r="O4746" t="s">
        <v>1321</v>
      </c>
      <c r="P4746" t="s">
        <v>1322</v>
      </c>
      <c r="Q4746" t="s">
        <v>287</v>
      </c>
      <c r="R4746" t="s">
        <v>131</v>
      </c>
      <c r="S4746" t="s">
        <v>164</v>
      </c>
      <c r="T4746" t="s">
        <v>1324</v>
      </c>
      <c r="U4746" t="s">
        <v>151</v>
      </c>
      <c r="V4746" t="s">
        <v>135</v>
      </c>
      <c r="W4746" t="s">
        <v>136</v>
      </c>
      <c r="X4746" t="s">
        <v>2118</v>
      </c>
      <c r="Y4746" s="94">
        <v>300000</v>
      </c>
      <c r="Z4746" s="94">
        <v>0</v>
      </c>
      <c r="AA4746" s="94">
        <v>0</v>
      </c>
      <c r="AB4746" s="94">
        <v>0</v>
      </c>
      <c r="AC4746">
        <f t="shared" si="148"/>
        <v>3000</v>
      </c>
      <c r="AD4746" t="str">
        <f t="shared" si="149"/>
        <v>310</v>
      </c>
    </row>
    <row r="4747" spans="1:30" hidden="1" x14ac:dyDescent="0.25">
      <c r="A4747" t="s">
        <v>701</v>
      </c>
      <c r="B4747" t="s">
        <v>784</v>
      </c>
      <c r="C4747" t="s">
        <v>421</v>
      </c>
      <c r="D4747" t="s">
        <v>2119</v>
      </c>
      <c r="E4747" t="s">
        <v>122</v>
      </c>
      <c r="F4747" t="s">
        <v>159</v>
      </c>
      <c r="G4747" t="s">
        <v>160</v>
      </c>
      <c r="H4747" t="s">
        <v>143</v>
      </c>
      <c r="I4747" t="s">
        <v>124</v>
      </c>
      <c r="J4747" t="s">
        <v>125</v>
      </c>
      <c r="K4747" t="s">
        <v>704</v>
      </c>
      <c r="N4747" t="s">
        <v>705</v>
      </c>
      <c r="O4747" t="s">
        <v>786</v>
      </c>
      <c r="P4747" t="s">
        <v>426</v>
      </c>
      <c r="Q4747" t="s">
        <v>2120</v>
      </c>
      <c r="R4747" t="s">
        <v>131</v>
      </c>
      <c r="S4747" t="s">
        <v>164</v>
      </c>
      <c r="T4747" t="s">
        <v>165</v>
      </c>
      <c r="U4747" t="s">
        <v>151</v>
      </c>
      <c r="V4747" t="s">
        <v>135</v>
      </c>
      <c r="W4747" t="s">
        <v>136</v>
      </c>
      <c r="X4747" t="s">
        <v>708</v>
      </c>
      <c r="Y4747" s="94">
        <v>46167915.200000003</v>
      </c>
      <c r="Z4747" s="94">
        <v>48928806.778334163</v>
      </c>
      <c r="AA4747" s="94">
        <v>51436384.089219123</v>
      </c>
      <c r="AB4747" s="94">
        <v>51436384.090000004</v>
      </c>
      <c r="AC4747">
        <f t="shared" si="148"/>
        <v>4000</v>
      </c>
      <c r="AD4747" t="str">
        <f t="shared" si="149"/>
        <v>322</v>
      </c>
    </row>
    <row r="4748" spans="1:30" hidden="1" x14ac:dyDescent="0.25">
      <c r="A4748" t="s">
        <v>2121</v>
      </c>
      <c r="B4748" t="s">
        <v>2069</v>
      </c>
      <c r="C4748" t="s">
        <v>2122</v>
      </c>
      <c r="D4748" t="s">
        <v>2123</v>
      </c>
      <c r="E4748" t="s">
        <v>122</v>
      </c>
      <c r="F4748" t="s">
        <v>159</v>
      </c>
      <c r="G4748" t="s">
        <v>2075</v>
      </c>
      <c r="H4748">
        <v>19</v>
      </c>
      <c r="I4748" t="s">
        <v>2124</v>
      </c>
      <c r="J4748" t="s">
        <v>125</v>
      </c>
      <c r="K4748" t="s">
        <v>2125</v>
      </c>
      <c r="N4748" t="s">
        <v>2126</v>
      </c>
      <c r="O4748" t="s">
        <v>2073</v>
      </c>
      <c r="P4748" t="s">
        <v>2127</v>
      </c>
      <c r="Q4748" t="s">
        <v>2128</v>
      </c>
      <c r="R4748" t="s">
        <v>131</v>
      </c>
      <c r="S4748" t="s">
        <v>164</v>
      </c>
      <c r="T4748" t="s">
        <v>2076</v>
      </c>
      <c r="U4748" t="s">
        <v>134</v>
      </c>
      <c r="V4748" t="s">
        <v>2129</v>
      </c>
      <c r="W4748" t="s">
        <v>136</v>
      </c>
      <c r="X4748" t="s">
        <v>2130</v>
      </c>
      <c r="Y4748" s="94">
        <v>0</v>
      </c>
      <c r="Z4748" s="94">
        <v>44891013.350000001</v>
      </c>
      <c r="AA4748" s="94">
        <v>50000000</v>
      </c>
      <c r="AB4748" s="94">
        <v>50000000</v>
      </c>
      <c r="AC4748">
        <f t="shared" si="148"/>
        <v>4000</v>
      </c>
      <c r="AD4748" t="str">
        <f t="shared" si="149"/>
        <v>310</v>
      </c>
    </row>
    <row r="4749" spans="1:30" hidden="1" x14ac:dyDescent="0.25">
      <c r="A4749" t="s">
        <v>886</v>
      </c>
      <c r="B4749" t="s">
        <v>760</v>
      </c>
      <c r="C4749" t="s">
        <v>887</v>
      </c>
      <c r="D4749">
        <v>41501</v>
      </c>
      <c r="E4749" t="s">
        <v>122</v>
      </c>
      <c r="F4749" t="s">
        <v>159</v>
      </c>
      <c r="G4749" t="s">
        <v>160</v>
      </c>
      <c r="H4749">
        <v>19</v>
      </c>
      <c r="I4749">
        <v>63</v>
      </c>
      <c r="J4749" t="s">
        <v>125</v>
      </c>
      <c r="K4749" t="s">
        <v>888</v>
      </c>
      <c r="N4749" t="s">
        <v>889</v>
      </c>
      <c r="O4749" t="s">
        <v>763</v>
      </c>
      <c r="P4749" t="s">
        <v>890</v>
      </c>
      <c r="Q4749" t="s">
        <v>602</v>
      </c>
      <c r="R4749" t="s">
        <v>131</v>
      </c>
      <c r="S4749" t="s">
        <v>164</v>
      </c>
      <c r="T4749" t="s">
        <v>165</v>
      </c>
      <c r="U4749" t="s">
        <v>134</v>
      </c>
      <c r="V4749" t="s">
        <v>2131</v>
      </c>
      <c r="W4749" t="s">
        <v>136</v>
      </c>
      <c r="X4749" t="s">
        <v>891</v>
      </c>
      <c r="Y4749" s="94">
        <v>0</v>
      </c>
      <c r="Z4749" s="94">
        <v>0</v>
      </c>
      <c r="AA4749" s="94">
        <v>50000000</v>
      </c>
      <c r="AB4749" s="94">
        <v>50000000</v>
      </c>
      <c r="AC4749">
        <f t="shared" si="148"/>
        <v>4000</v>
      </c>
      <c r="AD4749" t="str">
        <f t="shared" si="149"/>
        <v>321</v>
      </c>
    </row>
    <row r="4750" spans="1:30" hidden="1" x14ac:dyDescent="0.25">
      <c r="A4750" s="97" t="s">
        <v>2132</v>
      </c>
      <c r="B4750" s="97" t="s">
        <v>1486</v>
      </c>
      <c r="C4750" s="97" t="s">
        <v>2133</v>
      </c>
      <c r="D4750" s="97" t="s">
        <v>598</v>
      </c>
      <c r="E4750" s="97" t="s">
        <v>122</v>
      </c>
      <c r="F4750" s="98">
        <v>15</v>
      </c>
      <c r="G4750" s="98" t="s">
        <v>142</v>
      </c>
      <c r="H4750" s="97">
        <v>19</v>
      </c>
      <c r="I4750" s="97" t="s">
        <v>124</v>
      </c>
      <c r="J4750" s="97" t="s">
        <v>125</v>
      </c>
      <c r="K4750" s="97" t="s">
        <v>2134</v>
      </c>
      <c r="L4750" s="97"/>
      <c r="M4750" s="97"/>
      <c r="N4750" s="97" t="s">
        <v>2135</v>
      </c>
      <c r="O4750" s="97" t="s">
        <v>874</v>
      </c>
      <c r="P4750" s="97" t="s">
        <v>2136</v>
      </c>
      <c r="Q4750" s="97" t="s">
        <v>602</v>
      </c>
      <c r="R4750" s="97" t="s">
        <v>131</v>
      </c>
      <c r="S4750" s="97" t="s">
        <v>149</v>
      </c>
      <c r="T4750" s="97" t="s">
        <v>150</v>
      </c>
      <c r="U4750" s="97" t="s">
        <v>134</v>
      </c>
      <c r="V4750" s="97" t="s">
        <v>135</v>
      </c>
      <c r="W4750" s="97" t="s">
        <v>136</v>
      </c>
      <c r="X4750" s="97" t="s">
        <v>2137</v>
      </c>
      <c r="Y4750" s="99">
        <v>35877034.439999998</v>
      </c>
      <c r="Z4750" s="99">
        <v>47572815.533980578</v>
      </c>
      <c r="AA4750" s="99">
        <v>49000000</v>
      </c>
      <c r="AB4750" s="99">
        <v>49000000</v>
      </c>
      <c r="AC4750">
        <f t="shared" si="148"/>
        <v>4000</v>
      </c>
      <c r="AD4750" t="str">
        <f t="shared" si="149"/>
        <v>321</v>
      </c>
    </row>
    <row r="4751" spans="1:30" hidden="1" x14ac:dyDescent="0.25">
      <c r="A4751" s="97" t="s">
        <v>2138</v>
      </c>
      <c r="B4751" s="97" t="s">
        <v>1315</v>
      </c>
      <c r="C4751" s="97" t="s">
        <v>1316</v>
      </c>
      <c r="D4751" s="97" t="s">
        <v>141</v>
      </c>
      <c r="E4751" s="97" t="s">
        <v>122</v>
      </c>
      <c r="F4751" s="98">
        <v>15</v>
      </c>
      <c r="G4751" s="98" t="s">
        <v>142</v>
      </c>
      <c r="H4751" s="97" t="s">
        <v>143</v>
      </c>
      <c r="I4751" s="97" t="s">
        <v>124</v>
      </c>
      <c r="J4751" s="97" t="s">
        <v>125</v>
      </c>
      <c r="K4751" s="97" t="s">
        <v>2139</v>
      </c>
      <c r="L4751" s="97"/>
      <c r="M4751" s="97"/>
      <c r="N4751" s="97" t="s">
        <v>2140</v>
      </c>
      <c r="O4751" s="97" t="s">
        <v>1321</v>
      </c>
      <c r="P4751" s="97" t="s">
        <v>1322</v>
      </c>
      <c r="Q4751" s="97" t="s">
        <v>148</v>
      </c>
      <c r="R4751" s="97" t="s">
        <v>131</v>
      </c>
      <c r="S4751" s="97" t="s">
        <v>149</v>
      </c>
      <c r="T4751" s="97" t="s">
        <v>150</v>
      </c>
      <c r="U4751" s="97" t="s">
        <v>151</v>
      </c>
      <c r="V4751" s="97" t="s">
        <v>135</v>
      </c>
      <c r="W4751" s="97" t="s">
        <v>136</v>
      </c>
      <c r="X4751" s="97"/>
      <c r="Y4751" s="99"/>
      <c r="Z4751" s="99"/>
      <c r="AA4751" s="99">
        <v>665340</v>
      </c>
      <c r="AB4751" s="99">
        <v>665340</v>
      </c>
      <c r="AC4751">
        <f t="shared" si="148"/>
        <v>1000</v>
      </c>
      <c r="AD4751" t="str">
        <f t="shared" si="149"/>
        <v>310</v>
      </c>
    </row>
    <row r="4752" spans="1:30" hidden="1" x14ac:dyDescent="0.25">
      <c r="A4752" s="97" t="s">
        <v>2138</v>
      </c>
      <c r="B4752" s="97" t="s">
        <v>1315</v>
      </c>
      <c r="C4752" s="97" t="s">
        <v>1316</v>
      </c>
      <c r="D4752" s="97">
        <v>13201</v>
      </c>
      <c r="E4752" s="97" t="s">
        <v>122</v>
      </c>
      <c r="F4752" s="98">
        <v>15</v>
      </c>
      <c r="G4752" s="98" t="s">
        <v>142</v>
      </c>
      <c r="H4752" s="97">
        <v>19</v>
      </c>
      <c r="I4752" s="97" t="s">
        <v>124</v>
      </c>
      <c r="J4752" s="97" t="s">
        <v>125</v>
      </c>
      <c r="K4752" s="97" t="s">
        <v>2139</v>
      </c>
      <c r="L4752" s="97"/>
      <c r="M4752" s="97"/>
      <c r="N4752" s="97" t="s">
        <v>2140</v>
      </c>
      <c r="O4752" s="97" t="s">
        <v>1321</v>
      </c>
      <c r="P4752" s="97" t="s">
        <v>1322</v>
      </c>
      <c r="Q4752" s="97" t="s">
        <v>152</v>
      </c>
      <c r="R4752" s="97" t="s">
        <v>131</v>
      </c>
      <c r="S4752" s="97" t="s">
        <v>149</v>
      </c>
      <c r="T4752" s="97" t="s">
        <v>150</v>
      </c>
      <c r="U4752" s="97" t="s">
        <v>134</v>
      </c>
      <c r="V4752" s="97" t="s">
        <v>135</v>
      </c>
      <c r="W4752" s="97" t="s">
        <v>136</v>
      </c>
      <c r="X4752" s="97"/>
      <c r="Y4752" s="99"/>
      <c r="Z4752" s="99"/>
      <c r="AA4752" s="99">
        <v>27722.5</v>
      </c>
      <c r="AB4752" s="99">
        <v>27722.5</v>
      </c>
      <c r="AC4752">
        <f t="shared" si="148"/>
        <v>1000</v>
      </c>
      <c r="AD4752" t="str">
        <f t="shared" si="149"/>
        <v>310</v>
      </c>
    </row>
    <row r="4753" spans="1:30" hidden="1" x14ac:dyDescent="0.25">
      <c r="A4753" s="97" t="s">
        <v>2138</v>
      </c>
      <c r="B4753" s="97" t="s">
        <v>1315</v>
      </c>
      <c r="C4753" s="97" t="s">
        <v>1316</v>
      </c>
      <c r="D4753" s="97">
        <v>13203</v>
      </c>
      <c r="E4753" s="97" t="s">
        <v>122</v>
      </c>
      <c r="F4753" s="98">
        <v>15</v>
      </c>
      <c r="G4753" s="98" t="s">
        <v>142</v>
      </c>
      <c r="H4753" s="97">
        <v>19</v>
      </c>
      <c r="I4753" s="97" t="s">
        <v>124</v>
      </c>
      <c r="J4753" s="97" t="s">
        <v>125</v>
      </c>
      <c r="K4753" s="97" t="s">
        <v>2139</v>
      </c>
      <c r="L4753" s="97"/>
      <c r="M4753" s="97"/>
      <c r="N4753" s="97" t="s">
        <v>2140</v>
      </c>
      <c r="O4753" s="97" t="s">
        <v>1321</v>
      </c>
      <c r="P4753" s="97" t="s">
        <v>1322</v>
      </c>
      <c r="Q4753" s="97" t="s">
        <v>153</v>
      </c>
      <c r="R4753" s="97" t="s">
        <v>131</v>
      </c>
      <c r="S4753" s="97" t="s">
        <v>149</v>
      </c>
      <c r="T4753" s="97" t="s">
        <v>150</v>
      </c>
      <c r="U4753" s="97" t="s">
        <v>134</v>
      </c>
      <c r="V4753" s="97" t="s">
        <v>135</v>
      </c>
      <c r="W4753" s="97" t="s">
        <v>136</v>
      </c>
      <c r="X4753" s="97"/>
      <c r="Y4753" s="99"/>
      <c r="Z4753" s="99"/>
      <c r="AA4753" s="99">
        <v>110890</v>
      </c>
      <c r="AB4753" s="99">
        <v>110890</v>
      </c>
      <c r="AC4753">
        <f t="shared" si="148"/>
        <v>1000</v>
      </c>
      <c r="AD4753" t="str">
        <f t="shared" si="149"/>
        <v>310</v>
      </c>
    </row>
    <row r="4754" spans="1:30" hidden="1" x14ac:dyDescent="0.25">
      <c r="A4754" s="97" t="s">
        <v>2138</v>
      </c>
      <c r="B4754" s="97" t="s">
        <v>1315</v>
      </c>
      <c r="C4754" s="97" t="s">
        <v>1316</v>
      </c>
      <c r="D4754" s="97">
        <v>14101</v>
      </c>
      <c r="E4754" s="97" t="s">
        <v>122</v>
      </c>
      <c r="F4754" s="98">
        <v>15</v>
      </c>
      <c r="G4754" s="98" t="s">
        <v>142</v>
      </c>
      <c r="H4754" s="97">
        <v>19</v>
      </c>
      <c r="I4754" s="97" t="s">
        <v>124</v>
      </c>
      <c r="J4754" s="97" t="s">
        <v>125</v>
      </c>
      <c r="K4754" s="97" t="s">
        <v>2139</v>
      </c>
      <c r="L4754" s="97"/>
      <c r="M4754" s="97"/>
      <c r="N4754" s="97" t="s">
        <v>2140</v>
      </c>
      <c r="O4754" s="97" t="s">
        <v>1321</v>
      </c>
      <c r="P4754" s="97" t="s">
        <v>1322</v>
      </c>
      <c r="Q4754" s="97" t="s">
        <v>154</v>
      </c>
      <c r="R4754" s="97" t="s">
        <v>131</v>
      </c>
      <c r="S4754" s="97" t="s">
        <v>149</v>
      </c>
      <c r="T4754" s="97" t="s">
        <v>150</v>
      </c>
      <c r="U4754" s="97" t="s">
        <v>134</v>
      </c>
      <c r="V4754" s="97" t="s">
        <v>135</v>
      </c>
      <c r="W4754" s="97" t="s">
        <v>136</v>
      </c>
      <c r="X4754" s="97"/>
      <c r="Y4754" s="99"/>
      <c r="Z4754" s="99"/>
      <c r="AA4754" s="99">
        <v>36593.699999999997</v>
      </c>
      <c r="AB4754" s="99">
        <v>36593.699999999997</v>
      </c>
      <c r="AC4754">
        <f t="shared" si="148"/>
        <v>1000</v>
      </c>
      <c r="AD4754" t="str">
        <f t="shared" si="149"/>
        <v>310</v>
      </c>
    </row>
    <row r="4755" spans="1:30" hidden="1" x14ac:dyDescent="0.25">
      <c r="A4755" s="97" t="s">
        <v>2138</v>
      </c>
      <c r="B4755" s="97" t="s">
        <v>1315</v>
      </c>
      <c r="C4755" s="97" t="s">
        <v>1316</v>
      </c>
      <c r="D4755" s="97">
        <v>14103</v>
      </c>
      <c r="E4755" s="97" t="s">
        <v>122</v>
      </c>
      <c r="F4755" s="98">
        <v>15</v>
      </c>
      <c r="G4755" s="98" t="s">
        <v>142</v>
      </c>
      <c r="H4755" s="97">
        <v>19</v>
      </c>
      <c r="I4755" s="97" t="s">
        <v>124</v>
      </c>
      <c r="J4755" s="97" t="s">
        <v>125</v>
      </c>
      <c r="K4755" s="97" t="s">
        <v>2139</v>
      </c>
      <c r="L4755" s="97"/>
      <c r="M4755" s="97"/>
      <c r="N4755" s="97" t="s">
        <v>2140</v>
      </c>
      <c r="O4755" s="97" t="s">
        <v>1321</v>
      </c>
      <c r="P4755" s="97" t="s">
        <v>1322</v>
      </c>
      <c r="Q4755" s="97" t="s">
        <v>155</v>
      </c>
      <c r="R4755" s="97" t="s">
        <v>131</v>
      </c>
      <c r="S4755" s="97" t="s">
        <v>149</v>
      </c>
      <c r="T4755" s="97" t="s">
        <v>150</v>
      </c>
      <c r="U4755" s="97" t="s">
        <v>134</v>
      </c>
      <c r="V4755" s="97" t="s">
        <v>135</v>
      </c>
      <c r="W4755" s="97" t="s">
        <v>136</v>
      </c>
      <c r="X4755" s="97"/>
      <c r="Y4755" s="99"/>
      <c r="Z4755" s="99"/>
      <c r="AA4755" s="99">
        <v>14970.15</v>
      </c>
      <c r="AB4755" s="99">
        <v>14970.15</v>
      </c>
      <c r="AC4755">
        <f t="shared" si="148"/>
        <v>1000</v>
      </c>
      <c r="AD4755" t="str">
        <f t="shared" si="149"/>
        <v>310</v>
      </c>
    </row>
    <row r="4756" spans="1:30" hidden="1" x14ac:dyDescent="0.25">
      <c r="A4756" s="97" t="s">
        <v>2138</v>
      </c>
      <c r="B4756" s="97" t="s">
        <v>1315</v>
      </c>
      <c r="C4756" s="97" t="s">
        <v>1316</v>
      </c>
      <c r="D4756" s="97">
        <v>14201</v>
      </c>
      <c r="E4756" s="97" t="s">
        <v>122</v>
      </c>
      <c r="F4756" s="98">
        <v>15</v>
      </c>
      <c r="G4756" s="98" t="s">
        <v>142</v>
      </c>
      <c r="H4756" s="97">
        <v>19</v>
      </c>
      <c r="I4756" s="97" t="s">
        <v>124</v>
      </c>
      <c r="J4756" s="97" t="s">
        <v>125</v>
      </c>
      <c r="K4756" s="97" t="s">
        <v>2139</v>
      </c>
      <c r="L4756" s="97"/>
      <c r="M4756" s="97"/>
      <c r="N4756" s="97" t="s">
        <v>2140</v>
      </c>
      <c r="O4756" s="97" t="s">
        <v>1321</v>
      </c>
      <c r="P4756" s="97" t="s">
        <v>1322</v>
      </c>
      <c r="Q4756" s="97" t="s">
        <v>156</v>
      </c>
      <c r="R4756" s="97" t="s">
        <v>131</v>
      </c>
      <c r="S4756" s="97" t="s">
        <v>149</v>
      </c>
      <c r="T4756" s="97" t="s">
        <v>150</v>
      </c>
      <c r="U4756" s="97" t="s">
        <v>134</v>
      </c>
      <c r="V4756" s="97" t="s">
        <v>135</v>
      </c>
      <c r="W4756" s="97" t="s">
        <v>136</v>
      </c>
      <c r="X4756" s="97"/>
      <c r="Y4756" s="99"/>
      <c r="Z4756" s="99"/>
      <c r="AA4756" s="99">
        <v>33267</v>
      </c>
      <c r="AB4756" s="99">
        <v>33267</v>
      </c>
      <c r="AC4756">
        <f t="shared" si="148"/>
        <v>1000</v>
      </c>
      <c r="AD4756" t="str">
        <f t="shared" si="149"/>
        <v>310</v>
      </c>
    </row>
    <row r="4757" spans="1:30" hidden="1" x14ac:dyDescent="0.25">
      <c r="A4757" s="97" t="s">
        <v>2138</v>
      </c>
      <c r="B4757" s="97" t="s">
        <v>1315</v>
      </c>
      <c r="C4757" s="97" t="s">
        <v>1316</v>
      </c>
      <c r="D4757" s="97">
        <v>14301</v>
      </c>
      <c r="E4757" s="97" t="s">
        <v>122</v>
      </c>
      <c r="F4757" s="98">
        <v>15</v>
      </c>
      <c r="G4757" s="98" t="s">
        <v>142</v>
      </c>
      <c r="H4757" s="97">
        <v>19</v>
      </c>
      <c r="I4757" s="97" t="s">
        <v>124</v>
      </c>
      <c r="J4757" s="97" t="s">
        <v>125</v>
      </c>
      <c r="K4757" s="97" t="s">
        <v>2139</v>
      </c>
      <c r="L4757" s="97"/>
      <c r="M4757" s="97"/>
      <c r="N4757" s="97" t="s">
        <v>2140</v>
      </c>
      <c r="O4757" s="97" t="s">
        <v>1321</v>
      </c>
      <c r="P4757" s="97" t="s">
        <v>1322</v>
      </c>
      <c r="Q4757" s="97" t="s">
        <v>178</v>
      </c>
      <c r="R4757" s="97" t="s">
        <v>131</v>
      </c>
      <c r="S4757" s="97" t="s">
        <v>149</v>
      </c>
      <c r="T4757" s="97" t="s">
        <v>150</v>
      </c>
      <c r="U4757" s="97" t="s">
        <v>134</v>
      </c>
      <c r="V4757" s="97" t="s">
        <v>135</v>
      </c>
      <c r="W4757" s="97" t="s">
        <v>136</v>
      </c>
      <c r="X4757" s="97"/>
      <c r="Y4757" s="99"/>
      <c r="Z4757" s="99"/>
      <c r="AA4757" s="99">
        <v>39920.400000000001</v>
      </c>
      <c r="AB4757" s="99">
        <v>39920.400000000001</v>
      </c>
      <c r="AC4757">
        <f t="shared" si="148"/>
        <v>1000</v>
      </c>
      <c r="AD4757" t="str">
        <f t="shared" si="149"/>
        <v>310</v>
      </c>
    </row>
    <row r="4758" spans="1:30" hidden="1" x14ac:dyDescent="0.25">
      <c r="A4758" t="s">
        <v>2138</v>
      </c>
      <c r="B4758" t="s">
        <v>1315</v>
      </c>
      <c r="C4758" t="s">
        <v>1316</v>
      </c>
      <c r="D4758" t="s">
        <v>186</v>
      </c>
      <c r="E4758" t="s">
        <v>122</v>
      </c>
      <c r="F4758" t="s">
        <v>159</v>
      </c>
      <c r="G4758" t="s">
        <v>1318</v>
      </c>
      <c r="H4758" t="s">
        <v>143</v>
      </c>
      <c r="I4758" t="s">
        <v>124</v>
      </c>
      <c r="J4758" t="s">
        <v>125</v>
      </c>
      <c r="K4758" t="s">
        <v>2139</v>
      </c>
      <c r="N4758" t="s">
        <v>2140</v>
      </c>
      <c r="O4758" t="s">
        <v>1321</v>
      </c>
      <c r="P4758" t="s">
        <v>1322</v>
      </c>
      <c r="Q4758" t="s">
        <v>188</v>
      </c>
      <c r="R4758" t="s">
        <v>131</v>
      </c>
      <c r="S4758" t="s">
        <v>164</v>
      </c>
      <c r="T4758" t="s">
        <v>1324</v>
      </c>
      <c r="U4758" t="s">
        <v>151</v>
      </c>
      <c r="V4758" t="s">
        <v>135</v>
      </c>
      <c r="W4758" t="s">
        <v>136</v>
      </c>
      <c r="X4758" t="s">
        <v>2141</v>
      </c>
      <c r="Y4758" s="94">
        <v>7500</v>
      </c>
      <c r="Z4758" s="94">
        <v>4121.2</v>
      </c>
      <c r="AA4758" s="94">
        <v>4244</v>
      </c>
      <c r="AB4758" s="94">
        <v>4244</v>
      </c>
      <c r="AC4758">
        <f t="shared" si="148"/>
        <v>2000</v>
      </c>
      <c r="AD4758" t="str">
        <f t="shared" si="149"/>
        <v>310</v>
      </c>
    </row>
    <row r="4759" spans="1:30" hidden="1" x14ac:dyDescent="0.25">
      <c r="A4759" t="s">
        <v>2138</v>
      </c>
      <c r="B4759" t="s">
        <v>1315</v>
      </c>
      <c r="C4759" t="s">
        <v>1316</v>
      </c>
      <c r="D4759" t="s">
        <v>192</v>
      </c>
      <c r="E4759" t="s">
        <v>122</v>
      </c>
      <c r="F4759" t="s">
        <v>159</v>
      </c>
      <c r="G4759" t="s">
        <v>1318</v>
      </c>
      <c r="H4759" t="s">
        <v>143</v>
      </c>
      <c r="I4759" t="s">
        <v>124</v>
      </c>
      <c r="J4759" t="s">
        <v>125</v>
      </c>
      <c r="K4759" t="s">
        <v>2139</v>
      </c>
      <c r="N4759" t="s">
        <v>2140</v>
      </c>
      <c r="O4759" t="s">
        <v>1321</v>
      </c>
      <c r="P4759" t="s">
        <v>1322</v>
      </c>
      <c r="Q4759" t="s">
        <v>193</v>
      </c>
      <c r="R4759" t="s">
        <v>131</v>
      </c>
      <c r="S4759" t="s">
        <v>164</v>
      </c>
      <c r="T4759" t="s">
        <v>1324</v>
      </c>
      <c r="U4759" t="s">
        <v>151</v>
      </c>
      <c r="V4759" t="s">
        <v>135</v>
      </c>
      <c r="W4759" t="s">
        <v>136</v>
      </c>
      <c r="X4759" t="s">
        <v>2141</v>
      </c>
      <c r="Y4759" s="94">
        <v>4500</v>
      </c>
      <c r="Z4759" s="94">
        <v>0</v>
      </c>
      <c r="AA4759" s="94">
        <v>0</v>
      </c>
      <c r="AB4759" s="94">
        <v>0</v>
      </c>
      <c r="AC4759">
        <f t="shared" si="148"/>
        <v>2000</v>
      </c>
      <c r="AD4759" t="str">
        <f t="shared" si="149"/>
        <v>310</v>
      </c>
    </row>
    <row r="4760" spans="1:30" hidden="1" x14ac:dyDescent="0.25">
      <c r="A4760" t="s">
        <v>2138</v>
      </c>
      <c r="B4760" t="s">
        <v>1315</v>
      </c>
      <c r="C4760" t="s">
        <v>1316</v>
      </c>
      <c r="D4760" t="s">
        <v>198</v>
      </c>
      <c r="E4760" t="s">
        <v>122</v>
      </c>
      <c r="F4760" t="s">
        <v>159</v>
      </c>
      <c r="G4760" t="s">
        <v>1318</v>
      </c>
      <c r="H4760" t="s">
        <v>143</v>
      </c>
      <c r="I4760" t="s">
        <v>124</v>
      </c>
      <c r="J4760" t="s">
        <v>125</v>
      </c>
      <c r="K4760" t="s">
        <v>2139</v>
      </c>
      <c r="N4760" t="s">
        <v>2140</v>
      </c>
      <c r="O4760" t="s">
        <v>1321</v>
      </c>
      <c r="P4760" t="s">
        <v>1322</v>
      </c>
      <c r="Q4760" t="s">
        <v>199</v>
      </c>
      <c r="R4760" t="s">
        <v>131</v>
      </c>
      <c r="S4760" t="s">
        <v>164</v>
      </c>
      <c r="T4760" t="s">
        <v>1324</v>
      </c>
      <c r="U4760" t="s">
        <v>151</v>
      </c>
      <c r="V4760" t="s">
        <v>135</v>
      </c>
      <c r="W4760" t="s">
        <v>136</v>
      </c>
      <c r="X4760" t="s">
        <v>2141</v>
      </c>
      <c r="Y4760" s="94">
        <v>4000</v>
      </c>
      <c r="Z4760" s="94">
        <v>0</v>
      </c>
      <c r="AA4760" s="94">
        <v>0</v>
      </c>
      <c r="AB4760" s="94">
        <v>0</v>
      </c>
      <c r="AC4760">
        <f t="shared" si="148"/>
        <v>2000</v>
      </c>
      <c r="AD4760" t="str">
        <f t="shared" si="149"/>
        <v>310</v>
      </c>
    </row>
    <row r="4761" spans="1:30" hidden="1" x14ac:dyDescent="0.25">
      <c r="A4761" t="s">
        <v>2138</v>
      </c>
      <c r="B4761" t="s">
        <v>1315</v>
      </c>
      <c r="C4761" t="s">
        <v>1316</v>
      </c>
      <c r="D4761" t="s">
        <v>200</v>
      </c>
      <c r="E4761" t="s">
        <v>122</v>
      </c>
      <c r="F4761" t="s">
        <v>159</v>
      </c>
      <c r="G4761" t="s">
        <v>1318</v>
      </c>
      <c r="H4761" t="s">
        <v>143</v>
      </c>
      <c r="I4761" t="s">
        <v>124</v>
      </c>
      <c r="J4761" t="s">
        <v>125</v>
      </c>
      <c r="K4761" t="s">
        <v>2139</v>
      </c>
      <c r="N4761" t="s">
        <v>2140</v>
      </c>
      <c r="O4761" t="s">
        <v>1321</v>
      </c>
      <c r="P4761" t="s">
        <v>1322</v>
      </c>
      <c r="Q4761" t="s">
        <v>201</v>
      </c>
      <c r="R4761" t="s">
        <v>131</v>
      </c>
      <c r="S4761" t="s">
        <v>164</v>
      </c>
      <c r="T4761" t="s">
        <v>1324</v>
      </c>
      <c r="U4761" t="s">
        <v>151</v>
      </c>
      <c r="V4761" t="s">
        <v>135</v>
      </c>
      <c r="W4761" t="s">
        <v>136</v>
      </c>
      <c r="X4761" t="s">
        <v>2141</v>
      </c>
      <c r="Y4761" s="94">
        <v>6500</v>
      </c>
      <c r="Z4761" s="94">
        <v>0</v>
      </c>
      <c r="AA4761" s="94">
        <v>0</v>
      </c>
      <c r="AB4761" s="94">
        <v>0</v>
      </c>
      <c r="AC4761">
        <f t="shared" si="148"/>
        <v>2000</v>
      </c>
      <c r="AD4761" t="str">
        <f t="shared" si="149"/>
        <v>310</v>
      </c>
    </row>
    <row r="4762" spans="1:30" hidden="1" x14ac:dyDescent="0.25">
      <c r="A4762" t="s">
        <v>2138</v>
      </c>
      <c r="B4762" t="s">
        <v>1315</v>
      </c>
      <c r="C4762" t="s">
        <v>1316</v>
      </c>
      <c r="D4762" t="s">
        <v>230</v>
      </c>
      <c r="E4762" t="s">
        <v>122</v>
      </c>
      <c r="F4762" t="s">
        <v>159</v>
      </c>
      <c r="G4762" t="s">
        <v>1318</v>
      </c>
      <c r="H4762" t="s">
        <v>143</v>
      </c>
      <c r="I4762" t="s">
        <v>124</v>
      </c>
      <c r="J4762" t="s">
        <v>125</v>
      </c>
      <c r="K4762" t="s">
        <v>2139</v>
      </c>
      <c r="N4762" t="s">
        <v>2140</v>
      </c>
      <c r="O4762" t="s">
        <v>1321</v>
      </c>
      <c r="P4762" t="s">
        <v>1322</v>
      </c>
      <c r="Q4762" t="s">
        <v>231</v>
      </c>
      <c r="R4762" t="s">
        <v>131</v>
      </c>
      <c r="S4762" t="s">
        <v>164</v>
      </c>
      <c r="T4762" t="s">
        <v>1324</v>
      </c>
      <c r="U4762" t="s">
        <v>151</v>
      </c>
      <c r="V4762" t="s">
        <v>135</v>
      </c>
      <c r="W4762" t="s">
        <v>136</v>
      </c>
      <c r="X4762" t="s">
        <v>2141</v>
      </c>
      <c r="Y4762" s="94">
        <v>10500</v>
      </c>
      <c r="Z4762" s="94">
        <v>0</v>
      </c>
      <c r="AA4762" s="94">
        <v>0</v>
      </c>
      <c r="AB4762" s="94">
        <v>0</v>
      </c>
      <c r="AC4762">
        <f t="shared" si="148"/>
        <v>2000</v>
      </c>
      <c r="AD4762" t="str">
        <f t="shared" si="149"/>
        <v>310</v>
      </c>
    </row>
    <row r="4763" spans="1:30" hidden="1" x14ac:dyDescent="0.25">
      <c r="A4763" t="s">
        <v>2138</v>
      </c>
      <c r="B4763" t="s">
        <v>1315</v>
      </c>
      <c r="C4763" t="s">
        <v>1316</v>
      </c>
      <c r="D4763" t="s">
        <v>270</v>
      </c>
      <c r="E4763" t="s">
        <v>122</v>
      </c>
      <c r="F4763" t="s">
        <v>159</v>
      </c>
      <c r="G4763" t="s">
        <v>1318</v>
      </c>
      <c r="H4763" t="s">
        <v>143</v>
      </c>
      <c r="I4763" t="s">
        <v>124</v>
      </c>
      <c r="J4763" t="s">
        <v>125</v>
      </c>
      <c r="K4763" t="s">
        <v>2139</v>
      </c>
      <c r="N4763" t="s">
        <v>2140</v>
      </c>
      <c r="O4763" t="s">
        <v>1321</v>
      </c>
      <c r="P4763" t="s">
        <v>1322</v>
      </c>
      <c r="Q4763" t="s">
        <v>271</v>
      </c>
      <c r="R4763" t="s">
        <v>131</v>
      </c>
      <c r="S4763" t="s">
        <v>164</v>
      </c>
      <c r="T4763" t="s">
        <v>1324</v>
      </c>
      <c r="U4763" t="s">
        <v>151</v>
      </c>
      <c r="V4763" t="s">
        <v>135</v>
      </c>
      <c r="W4763" t="s">
        <v>136</v>
      </c>
      <c r="X4763" t="s">
        <v>2141</v>
      </c>
      <c r="Y4763" s="94">
        <v>15500</v>
      </c>
      <c r="Z4763" s="94">
        <v>0</v>
      </c>
      <c r="AA4763" s="94">
        <v>0</v>
      </c>
      <c r="AB4763" s="94">
        <v>0</v>
      </c>
      <c r="AC4763">
        <f t="shared" si="148"/>
        <v>3000</v>
      </c>
      <c r="AD4763" t="str">
        <f t="shared" si="149"/>
        <v>310</v>
      </c>
    </row>
    <row r="4764" spans="1:30" hidden="1" x14ac:dyDescent="0.25">
      <c r="A4764" t="s">
        <v>2138</v>
      </c>
      <c r="B4764" t="s">
        <v>1315</v>
      </c>
      <c r="C4764" t="s">
        <v>1316</v>
      </c>
      <c r="D4764" t="s">
        <v>172</v>
      </c>
      <c r="E4764" t="s">
        <v>122</v>
      </c>
      <c r="F4764" t="s">
        <v>159</v>
      </c>
      <c r="G4764" t="s">
        <v>1318</v>
      </c>
      <c r="H4764" t="s">
        <v>143</v>
      </c>
      <c r="I4764" t="s">
        <v>124</v>
      </c>
      <c r="J4764" t="s">
        <v>125</v>
      </c>
      <c r="K4764" t="s">
        <v>2139</v>
      </c>
      <c r="N4764" t="s">
        <v>2140</v>
      </c>
      <c r="O4764" t="s">
        <v>1321</v>
      </c>
      <c r="P4764" t="s">
        <v>1322</v>
      </c>
      <c r="Q4764" t="s">
        <v>173</v>
      </c>
      <c r="R4764" t="s">
        <v>131</v>
      </c>
      <c r="S4764" t="s">
        <v>164</v>
      </c>
      <c r="T4764" t="s">
        <v>1324</v>
      </c>
      <c r="U4764" t="s">
        <v>151</v>
      </c>
      <c r="V4764" t="s">
        <v>135</v>
      </c>
      <c r="W4764" t="s">
        <v>136</v>
      </c>
      <c r="X4764" t="s">
        <v>2141</v>
      </c>
      <c r="Y4764" s="94">
        <v>27000</v>
      </c>
      <c r="Z4764" s="94">
        <v>0</v>
      </c>
      <c r="AA4764" s="94">
        <v>0</v>
      </c>
      <c r="AB4764" s="94">
        <v>0</v>
      </c>
      <c r="AC4764">
        <f t="shared" si="148"/>
        <v>3000</v>
      </c>
      <c r="AD4764" t="str">
        <f t="shared" si="149"/>
        <v>310</v>
      </c>
    </row>
    <row r="4765" spans="1:30" hidden="1" x14ac:dyDescent="0.25">
      <c r="A4765" t="s">
        <v>2138</v>
      </c>
      <c r="B4765" t="s">
        <v>1315</v>
      </c>
      <c r="C4765" t="s">
        <v>1316</v>
      </c>
      <c r="D4765" t="s">
        <v>174</v>
      </c>
      <c r="E4765" t="s">
        <v>122</v>
      </c>
      <c r="F4765" t="s">
        <v>159</v>
      </c>
      <c r="G4765" t="s">
        <v>1318</v>
      </c>
      <c r="H4765" t="s">
        <v>143</v>
      </c>
      <c r="I4765" t="s">
        <v>124</v>
      </c>
      <c r="J4765" t="s">
        <v>125</v>
      </c>
      <c r="K4765" t="s">
        <v>2139</v>
      </c>
      <c r="N4765" t="s">
        <v>2140</v>
      </c>
      <c r="O4765" t="s">
        <v>1321</v>
      </c>
      <c r="P4765" t="s">
        <v>1322</v>
      </c>
      <c r="Q4765" t="s">
        <v>175</v>
      </c>
      <c r="R4765" t="s">
        <v>131</v>
      </c>
      <c r="S4765" t="s">
        <v>164</v>
      </c>
      <c r="T4765" t="s">
        <v>1324</v>
      </c>
      <c r="U4765" t="s">
        <v>151</v>
      </c>
      <c r="V4765" t="s">
        <v>135</v>
      </c>
      <c r="W4765" t="s">
        <v>136</v>
      </c>
      <c r="X4765" t="s">
        <v>2141</v>
      </c>
      <c r="Y4765" s="94">
        <v>45000</v>
      </c>
      <c r="Z4765" s="94">
        <v>892.69333333333316</v>
      </c>
      <c r="AA4765" s="94">
        <v>25000</v>
      </c>
      <c r="AB4765" s="94">
        <v>25000</v>
      </c>
      <c r="AC4765">
        <f t="shared" si="148"/>
        <v>3000</v>
      </c>
      <c r="AD4765" t="str">
        <f t="shared" si="149"/>
        <v>310</v>
      </c>
    </row>
    <row r="4766" spans="1:30" hidden="1" x14ac:dyDescent="0.25">
      <c r="A4766" t="s">
        <v>2138</v>
      </c>
      <c r="B4766" t="s">
        <v>1315</v>
      </c>
      <c r="C4766" t="s">
        <v>1316</v>
      </c>
      <c r="D4766" t="s">
        <v>348</v>
      </c>
      <c r="E4766" t="s">
        <v>122</v>
      </c>
      <c r="F4766" t="s">
        <v>159</v>
      </c>
      <c r="G4766" t="s">
        <v>1318</v>
      </c>
      <c r="H4766" t="s">
        <v>143</v>
      </c>
      <c r="I4766" t="s">
        <v>124</v>
      </c>
      <c r="J4766" t="s">
        <v>125</v>
      </c>
      <c r="K4766" t="s">
        <v>2139</v>
      </c>
      <c r="N4766" t="s">
        <v>2140</v>
      </c>
      <c r="O4766" t="s">
        <v>1321</v>
      </c>
      <c r="P4766" t="s">
        <v>1322</v>
      </c>
      <c r="Q4766" t="s">
        <v>308</v>
      </c>
      <c r="R4766" t="s">
        <v>131</v>
      </c>
      <c r="S4766" t="s">
        <v>164</v>
      </c>
      <c r="T4766" t="s">
        <v>1324</v>
      </c>
      <c r="U4766" t="s">
        <v>151</v>
      </c>
      <c r="V4766" t="s">
        <v>135</v>
      </c>
      <c r="W4766" t="s">
        <v>136</v>
      </c>
      <c r="X4766" t="s">
        <v>2141</v>
      </c>
      <c r="Y4766" s="94">
        <v>24000</v>
      </c>
      <c r="Z4766" s="94">
        <v>0</v>
      </c>
      <c r="AA4766" s="94">
        <v>0</v>
      </c>
      <c r="AB4766" s="94">
        <v>0</v>
      </c>
      <c r="AC4766">
        <f t="shared" si="148"/>
        <v>3000</v>
      </c>
      <c r="AD4766" t="str">
        <f t="shared" si="149"/>
        <v>310</v>
      </c>
    </row>
    <row r="4767" spans="1:30" hidden="1" x14ac:dyDescent="0.25">
      <c r="A4767" t="s">
        <v>2138</v>
      </c>
      <c r="B4767" t="s">
        <v>1315</v>
      </c>
      <c r="C4767" t="s">
        <v>1316</v>
      </c>
      <c r="D4767" t="s">
        <v>286</v>
      </c>
      <c r="E4767" t="s">
        <v>122</v>
      </c>
      <c r="F4767" t="s">
        <v>159</v>
      </c>
      <c r="G4767" t="s">
        <v>1318</v>
      </c>
      <c r="H4767" t="s">
        <v>143</v>
      </c>
      <c r="I4767" t="s">
        <v>124</v>
      </c>
      <c r="J4767" t="s">
        <v>125</v>
      </c>
      <c r="K4767" t="s">
        <v>2139</v>
      </c>
      <c r="N4767" t="s">
        <v>2140</v>
      </c>
      <c r="O4767" t="s">
        <v>1321</v>
      </c>
      <c r="P4767" t="s">
        <v>1322</v>
      </c>
      <c r="Q4767" t="s">
        <v>287</v>
      </c>
      <c r="R4767" t="s">
        <v>131</v>
      </c>
      <c r="S4767" t="s">
        <v>164</v>
      </c>
      <c r="T4767" t="s">
        <v>1324</v>
      </c>
      <c r="U4767" t="s">
        <v>151</v>
      </c>
      <c r="V4767" t="s">
        <v>135</v>
      </c>
      <c r="W4767" t="s">
        <v>136</v>
      </c>
      <c r="X4767" t="s">
        <v>2141</v>
      </c>
      <c r="Y4767" s="94">
        <v>110000</v>
      </c>
      <c r="Z4767" s="94">
        <v>0</v>
      </c>
      <c r="AA4767" s="94">
        <v>0</v>
      </c>
      <c r="AB4767" s="94">
        <v>0</v>
      </c>
      <c r="AC4767">
        <f t="shared" si="148"/>
        <v>3000</v>
      </c>
      <c r="AD4767" t="str">
        <f t="shared" si="149"/>
        <v>310</v>
      </c>
    </row>
    <row r="4768" spans="1:30" hidden="1" x14ac:dyDescent="0.25">
      <c r="A4768" t="s">
        <v>2142</v>
      </c>
      <c r="B4768" t="s">
        <v>565</v>
      </c>
      <c r="C4768" t="s">
        <v>1316</v>
      </c>
      <c r="D4768" t="s">
        <v>186</v>
      </c>
      <c r="E4768" t="s">
        <v>122</v>
      </c>
      <c r="F4768" t="s">
        <v>159</v>
      </c>
      <c r="G4768" t="s">
        <v>1318</v>
      </c>
      <c r="H4768" t="s">
        <v>143</v>
      </c>
      <c r="I4768" t="s">
        <v>124</v>
      </c>
      <c r="J4768" t="s">
        <v>125</v>
      </c>
      <c r="K4768" t="s">
        <v>2143</v>
      </c>
      <c r="N4768" t="s">
        <v>2144</v>
      </c>
      <c r="O4768" t="s">
        <v>561</v>
      </c>
      <c r="P4768" t="s">
        <v>1322</v>
      </c>
      <c r="Q4768" t="s">
        <v>188</v>
      </c>
      <c r="R4768" t="s">
        <v>131</v>
      </c>
      <c r="S4768" t="s">
        <v>164</v>
      </c>
      <c r="T4768" t="s">
        <v>1324</v>
      </c>
      <c r="U4768" t="s">
        <v>151</v>
      </c>
      <c r="V4768" t="s">
        <v>135</v>
      </c>
      <c r="W4768" t="s">
        <v>136</v>
      </c>
      <c r="X4768" t="s">
        <v>2145</v>
      </c>
      <c r="Y4768" s="94">
        <v>7500</v>
      </c>
      <c r="Z4768" s="94">
        <v>0</v>
      </c>
      <c r="AA4768" s="94">
        <v>0</v>
      </c>
      <c r="AB4768" s="94">
        <v>0</v>
      </c>
      <c r="AC4768">
        <f t="shared" si="148"/>
        <v>2000</v>
      </c>
      <c r="AD4768" t="str">
        <f t="shared" si="149"/>
        <v>310</v>
      </c>
    </row>
    <row r="4769" spans="1:30" hidden="1" x14ac:dyDescent="0.25">
      <c r="A4769" t="s">
        <v>2142</v>
      </c>
      <c r="B4769" t="s">
        <v>565</v>
      </c>
      <c r="C4769" t="s">
        <v>1316</v>
      </c>
      <c r="D4769" t="s">
        <v>192</v>
      </c>
      <c r="E4769" t="s">
        <v>122</v>
      </c>
      <c r="F4769" t="s">
        <v>159</v>
      </c>
      <c r="G4769" t="s">
        <v>1318</v>
      </c>
      <c r="H4769" t="s">
        <v>143</v>
      </c>
      <c r="I4769" t="s">
        <v>124</v>
      </c>
      <c r="J4769" t="s">
        <v>125</v>
      </c>
      <c r="K4769" t="s">
        <v>2143</v>
      </c>
      <c r="N4769" t="s">
        <v>2144</v>
      </c>
      <c r="O4769" t="s">
        <v>561</v>
      </c>
      <c r="P4769" t="s">
        <v>1322</v>
      </c>
      <c r="Q4769" t="s">
        <v>193</v>
      </c>
      <c r="R4769" t="s">
        <v>131</v>
      </c>
      <c r="S4769" t="s">
        <v>164</v>
      </c>
      <c r="T4769" t="s">
        <v>1324</v>
      </c>
      <c r="U4769" t="s">
        <v>151</v>
      </c>
      <c r="V4769" t="s">
        <v>135</v>
      </c>
      <c r="W4769" t="s">
        <v>136</v>
      </c>
      <c r="X4769" t="s">
        <v>2145</v>
      </c>
      <c r="Y4769" s="94">
        <v>4500</v>
      </c>
      <c r="Z4769" s="94">
        <v>0</v>
      </c>
      <c r="AA4769" s="94">
        <v>0</v>
      </c>
      <c r="AB4769" s="94">
        <v>0</v>
      </c>
      <c r="AC4769">
        <f t="shared" si="148"/>
        <v>2000</v>
      </c>
      <c r="AD4769" t="str">
        <f t="shared" si="149"/>
        <v>310</v>
      </c>
    </row>
    <row r="4770" spans="1:30" hidden="1" x14ac:dyDescent="0.25">
      <c r="A4770" t="s">
        <v>2142</v>
      </c>
      <c r="B4770" t="s">
        <v>565</v>
      </c>
      <c r="C4770" t="s">
        <v>1316</v>
      </c>
      <c r="D4770" t="s">
        <v>198</v>
      </c>
      <c r="E4770" t="s">
        <v>122</v>
      </c>
      <c r="F4770" t="s">
        <v>159</v>
      </c>
      <c r="G4770" t="s">
        <v>1318</v>
      </c>
      <c r="H4770" t="s">
        <v>143</v>
      </c>
      <c r="I4770" t="s">
        <v>124</v>
      </c>
      <c r="J4770" t="s">
        <v>125</v>
      </c>
      <c r="K4770" t="s">
        <v>2143</v>
      </c>
      <c r="N4770" t="s">
        <v>2144</v>
      </c>
      <c r="O4770" t="s">
        <v>561</v>
      </c>
      <c r="P4770" t="s">
        <v>1322</v>
      </c>
      <c r="Q4770" t="s">
        <v>199</v>
      </c>
      <c r="R4770" t="s">
        <v>131</v>
      </c>
      <c r="S4770" t="s">
        <v>164</v>
      </c>
      <c r="T4770" t="s">
        <v>1324</v>
      </c>
      <c r="U4770" t="s">
        <v>151</v>
      </c>
      <c r="V4770" t="s">
        <v>135</v>
      </c>
      <c r="W4770" t="s">
        <v>136</v>
      </c>
      <c r="X4770" t="s">
        <v>2145</v>
      </c>
      <c r="Y4770" s="94">
        <v>4000</v>
      </c>
      <c r="Z4770" s="94">
        <v>0</v>
      </c>
      <c r="AA4770" s="94">
        <v>0</v>
      </c>
      <c r="AB4770" s="94">
        <v>0</v>
      </c>
      <c r="AC4770">
        <f t="shared" si="148"/>
        <v>2000</v>
      </c>
      <c r="AD4770" t="str">
        <f t="shared" si="149"/>
        <v>310</v>
      </c>
    </row>
    <row r="4771" spans="1:30" hidden="1" x14ac:dyDescent="0.25">
      <c r="A4771" t="s">
        <v>2142</v>
      </c>
      <c r="B4771" t="s">
        <v>565</v>
      </c>
      <c r="C4771" t="s">
        <v>1316</v>
      </c>
      <c r="D4771" t="s">
        <v>200</v>
      </c>
      <c r="E4771" t="s">
        <v>122</v>
      </c>
      <c r="F4771" t="s">
        <v>159</v>
      </c>
      <c r="G4771" t="s">
        <v>1318</v>
      </c>
      <c r="H4771" t="s">
        <v>143</v>
      </c>
      <c r="I4771" t="s">
        <v>124</v>
      </c>
      <c r="J4771" t="s">
        <v>125</v>
      </c>
      <c r="K4771" t="s">
        <v>2143</v>
      </c>
      <c r="N4771" t="s">
        <v>2144</v>
      </c>
      <c r="O4771" t="s">
        <v>561</v>
      </c>
      <c r="P4771" t="s">
        <v>1322</v>
      </c>
      <c r="Q4771" t="s">
        <v>201</v>
      </c>
      <c r="R4771" t="s">
        <v>131</v>
      </c>
      <c r="S4771" t="s">
        <v>164</v>
      </c>
      <c r="T4771" t="s">
        <v>1324</v>
      </c>
      <c r="U4771" t="s">
        <v>151</v>
      </c>
      <c r="V4771" t="s">
        <v>135</v>
      </c>
      <c r="W4771" t="s">
        <v>136</v>
      </c>
      <c r="X4771" t="s">
        <v>2145</v>
      </c>
      <c r="Y4771" s="94">
        <v>6500</v>
      </c>
      <c r="Z4771" s="94">
        <v>0</v>
      </c>
      <c r="AA4771" s="94">
        <v>0</v>
      </c>
      <c r="AB4771" s="94">
        <v>0</v>
      </c>
      <c r="AC4771">
        <f t="shared" si="148"/>
        <v>2000</v>
      </c>
      <c r="AD4771" t="str">
        <f t="shared" si="149"/>
        <v>310</v>
      </c>
    </row>
    <row r="4772" spans="1:30" hidden="1" x14ac:dyDescent="0.25">
      <c r="A4772" t="s">
        <v>2142</v>
      </c>
      <c r="B4772" t="s">
        <v>565</v>
      </c>
      <c r="C4772" t="s">
        <v>1316</v>
      </c>
      <c r="D4772" t="s">
        <v>230</v>
      </c>
      <c r="E4772" t="s">
        <v>122</v>
      </c>
      <c r="F4772" t="s">
        <v>159</v>
      </c>
      <c r="G4772" t="s">
        <v>1318</v>
      </c>
      <c r="H4772" t="s">
        <v>143</v>
      </c>
      <c r="I4772" t="s">
        <v>124</v>
      </c>
      <c r="J4772" t="s">
        <v>125</v>
      </c>
      <c r="K4772" t="s">
        <v>2143</v>
      </c>
      <c r="N4772" t="s">
        <v>2144</v>
      </c>
      <c r="O4772" t="s">
        <v>561</v>
      </c>
      <c r="P4772" t="s">
        <v>1322</v>
      </c>
      <c r="Q4772" t="s">
        <v>231</v>
      </c>
      <c r="R4772" t="s">
        <v>131</v>
      </c>
      <c r="S4772" t="s">
        <v>164</v>
      </c>
      <c r="T4772" t="s">
        <v>1324</v>
      </c>
      <c r="U4772" t="s">
        <v>151</v>
      </c>
      <c r="V4772" t="s">
        <v>135</v>
      </c>
      <c r="W4772" t="s">
        <v>136</v>
      </c>
      <c r="X4772" t="s">
        <v>2145</v>
      </c>
      <c r="Y4772" s="94">
        <v>10000</v>
      </c>
      <c r="Z4772" s="94">
        <v>0</v>
      </c>
      <c r="AA4772" s="94">
        <v>0</v>
      </c>
      <c r="AB4772" s="94">
        <v>0</v>
      </c>
      <c r="AC4772">
        <f t="shared" si="148"/>
        <v>2000</v>
      </c>
      <c r="AD4772" t="str">
        <f t="shared" si="149"/>
        <v>310</v>
      </c>
    </row>
    <row r="4773" spans="1:30" hidden="1" x14ac:dyDescent="0.25">
      <c r="A4773" t="s">
        <v>2142</v>
      </c>
      <c r="B4773" t="s">
        <v>565</v>
      </c>
      <c r="C4773" t="s">
        <v>1316</v>
      </c>
      <c r="D4773" t="s">
        <v>256</v>
      </c>
      <c r="E4773" t="s">
        <v>122</v>
      </c>
      <c r="F4773" t="s">
        <v>159</v>
      </c>
      <c r="G4773" t="s">
        <v>1318</v>
      </c>
      <c r="H4773" t="s">
        <v>143</v>
      </c>
      <c r="I4773" t="s">
        <v>124</v>
      </c>
      <c r="J4773" t="s">
        <v>125</v>
      </c>
      <c r="K4773" t="s">
        <v>2143</v>
      </c>
      <c r="N4773" t="s">
        <v>2144</v>
      </c>
      <c r="O4773" t="s">
        <v>561</v>
      </c>
      <c r="P4773" t="s">
        <v>1322</v>
      </c>
      <c r="Q4773" t="s">
        <v>257</v>
      </c>
      <c r="R4773" t="s">
        <v>131</v>
      </c>
      <c r="S4773" t="s">
        <v>164</v>
      </c>
      <c r="T4773" t="s">
        <v>1324</v>
      </c>
      <c r="U4773" t="s">
        <v>151</v>
      </c>
      <c r="V4773" t="s">
        <v>135</v>
      </c>
      <c r="W4773" t="s">
        <v>136</v>
      </c>
      <c r="X4773" t="s">
        <v>2145</v>
      </c>
      <c r="Y4773" s="94">
        <v>20000</v>
      </c>
      <c r="Z4773" s="94">
        <v>5722.6666666666661</v>
      </c>
      <c r="AA4773" s="94">
        <v>0</v>
      </c>
      <c r="AB4773" s="94">
        <v>0</v>
      </c>
      <c r="AC4773">
        <f t="shared" si="148"/>
        <v>3000</v>
      </c>
      <c r="AD4773" t="str">
        <f t="shared" si="149"/>
        <v>310</v>
      </c>
    </row>
    <row r="4774" spans="1:30" hidden="1" x14ac:dyDescent="0.25">
      <c r="A4774" t="s">
        <v>2142</v>
      </c>
      <c r="B4774" t="s">
        <v>565</v>
      </c>
      <c r="C4774" t="s">
        <v>1316</v>
      </c>
      <c r="D4774" t="s">
        <v>270</v>
      </c>
      <c r="E4774" t="s">
        <v>122</v>
      </c>
      <c r="F4774" t="s">
        <v>159</v>
      </c>
      <c r="G4774" t="s">
        <v>1318</v>
      </c>
      <c r="H4774" t="s">
        <v>143</v>
      </c>
      <c r="I4774" t="s">
        <v>124</v>
      </c>
      <c r="J4774" t="s">
        <v>125</v>
      </c>
      <c r="K4774" t="s">
        <v>2143</v>
      </c>
      <c r="N4774" t="s">
        <v>2144</v>
      </c>
      <c r="O4774" t="s">
        <v>561</v>
      </c>
      <c r="P4774" t="s">
        <v>1322</v>
      </c>
      <c r="Q4774" t="s">
        <v>271</v>
      </c>
      <c r="R4774" t="s">
        <v>131</v>
      </c>
      <c r="S4774" t="s">
        <v>164</v>
      </c>
      <c r="T4774" t="s">
        <v>1324</v>
      </c>
      <c r="U4774" t="s">
        <v>151</v>
      </c>
      <c r="V4774" t="s">
        <v>135</v>
      </c>
      <c r="W4774" t="s">
        <v>136</v>
      </c>
      <c r="X4774" t="s">
        <v>2145</v>
      </c>
      <c r="Y4774" s="94">
        <v>1500</v>
      </c>
      <c r="Z4774" s="94">
        <v>0</v>
      </c>
      <c r="AA4774" s="94">
        <v>0</v>
      </c>
      <c r="AB4774" s="94">
        <v>0</v>
      </c>
      <c r="AC4774">
        <f t="shared" si="148"/>
        <v>3000</v>
      </c>
      <c r="AD4774" t="str">
        <f t="shared" si="149"/>
        <v>310</v>
      </c>
    </row>
    <row r="4775" spans="1:30" hidden="1" x14ac:dyDescent="0.25">
      <c r="A4775" t="s">
        <v>2142</v>
      </c>
      <c r="B4775" t="s">
        <v>565</v>
      </c>
      <c r="C4775" t="s">
        <v>1316</v>
      </c>
      <c r="D4775" t="s">
        <v>172</v>
      </c>
      <c r="E4775" t="s">
        <v>122</v>
      </c>
      <c r="F4775" t="s">
        <v>159</v>
      </c>
      <c r="G4775" t="s">
        <v>1318</v>
      </c>
      <c r="H4775" t="s">
        <v>143</v>
      </c>
      <c r="I4775" t="s">
        <v>124</v>
      </c>
      <c r="J4775" t="s">
        <v>125</v>
      </c>
      <c r="K4775" t="s">
        <v>2143</v>
      </c>
      <c r="N4775" t="s">
        <v>2144</v>
      </c>
      <c r="O4775" t="s">
        <v>561</v>
      </c>
      <c r="P4775" t="s">
        <v>1322</v>
      </c>
      <c r="Q4775" t="s">
        <v>173</v>
      </c>
      <c r="R4775" t="s">
        <v>131</v>
      </c>
      <c r="S4775" t="s">
        <v>164</v>
      </c>
      <c r="T4775" t="s">
        <v>1324</v>
      </c>
      <c r="U4775" t="s">
        <v>151</v>
      </c>
      <c r="V4775" t="s">
        <v>135</v>
      </c>
      <c r="W4775" t="s">
        <v>136</v>
      </c>
      <c r="X4775" t="s">
        <v>2145</v>
      </c>
      <c r="Y4775" s="94">
        <v>20000</v>
      </c>
      <c r="Z4775" s="94">
        <v>0</v>
      </c>
      <c r="AA4775" s="94">
        <v>0</v>
      </c>
      <c r="AB4775" s="94">
        <v>0</v>
      </c>
      <c r="AC4775">
        <f t="shared" si="148"/>
        <v>3000</v>
      </c>
      <c r="AD4775" t="str">
        <f t="shared" si="149"/>
        <v>310</v>
      </c>
    </row>
    <row r="4776" spans="1:30" hidden="1" x14ac:dyDescent="0.25">
      <c r="A4776" t="s">
        <v>2142</v>
      </c>
      <c r="B4776" t="s">
        <v>565</v>
      </c>
      <c r="C4776" t="s">
        <v>1316</v>
      </c>
      <c r="D4776" t="s">
        <v>174</v>
      </c>
      <c r="E4776" t="s">
        <v>122</v>
      </c>
      <c r="F4776" t="s">
        <v>159</v>
      </c>
      <c r="G4776" t="s">
        <v>1318</v>
      </c>
      <c r="H4776" t="s">
        <v>143</v>
      </c>
      <c r="I4776" t="s">
        <v>124</v>
      </c>
      <c r="J4776" t="s">
        <v>125</v>
      </c>
      <c r="K4776" t="s">
        <v>2143</v>
      </c>
      <c r="N4776" t="s">
        <v>2144</v>
      </c>
      <c r="O4776" t="s">
        <v>561</v>
      </c>
      <c r="P4776" t="s">
        <v>1322</v>
      </c>
      <c r="Q4776" t="s">
        <v>175</v>
      </c>
      <c r="R4776" t="s">
        <v>131</v>
      </c>
      <c r="S4776" t="s">
        <v>164</v>
      </c>
      <c r="T4776" t="s">
        <v>1324</v>
      </c>
      <c r="U4776" t="s">
        <v>151</v>
      </c>
      <c r="V4776" t="s">
        <v>135</v>
      </c>
      <c r="W4776" t="s">
        <v>136</v>
      </c>
      <c r="X4776" t="s">
        <v>2145</v>
      </c>
      <c r="Y4776" s="94">
        <v>72000</v>
      </c>
      <c r="Z4776" s="94">
        <v>0</v>
      </c>
      <c r="AA4776" s="94">
        <v>0</v>
      </c>
      <c r="AB4776" s="94">
        <v>0</v>
      </c>
      <c r="AC4776">
        <f t="shared" si="148"/>
        <v>3000</v>
      </c>
      <c r="AD4776" t="str">
        <f t="shared" si="149"/>
        <v>310</v>
      </c>
    </row>
    <row r="4777" spans="1:30" hidden="1" x14ac:dyDescent="0.25">
      <c r="A4777" t="s">
        <v>2142</v>
      </c>
      <c r="B4777" t="s">
        <v>565</v>
      </c>
      <c r="C4777" t="s">
        <v>1316</v>
      </c>
      <c r="D4777" t="s">
        <v>286</v>
      </c>
      <c r="E4777" t="s">
        <v>122</v>
      </c>
      <c r="F4777" t="s">
        <v>159</v>
      </c>
      <c r="G4777" t="s">
        <v>1318</v>
      </c>
      <c r="H4777" t="s">
        <v>143</v>
      </c>
      <c r="I4777" t="s">
        <v>124</v>
      </c>
      <c r="J4777" t="s">
        <v>125</v>
      </c>
      <c r="K4777" t="s">
        <v>2143</v>
      </c>
      <c r="N4777" t="s">
        <v>2144</v>
      </c>
      <c r="O4777" t="s">
        <v>561</v>
      </c>
      <c r="P4777" t="s">
        <v>1322</v>
      </c>
      <c r="Q4777" t="s">
        <v>287</v>
      </c>
      <c r="R4777" t="s">
        <v>131</v>
      </c>
      <c r="S4777" t="s">
        <v>164</v>
      </c>
      <c r="T4777" t="s">
        <v>1324</v>
      </c>
      <c r="U4777" t="s">
        <v>151</v>
      </c>
      <c r="V4777" t="s">
        <v>135</v>
      </c>
      <c r="W4777" t="s">
        <v>136</v>
      </c>
      <c r="X4777" t="s">
        <v>2145</v>
      </c>
      <c r="Y4777" s="94">
        <v>40000</v>
      </c>
      <c r="Z4777" s="94">
        <v>0</v>
      </c>
      <c r="AA4777" s="94">
        <v>0</v>
      </c>
      <c r="AB4777" s="94">
        <v>0</v>
      </c>
      <c r="AC4777">
        <f t="shared" si="148"/>
        <v>3000</v>
      </c>
      <c r="AD4777" t="str">
        <f t="shared" si="149"/>
        <v>310</v>
      </c>
    </row>
    <row r="4778" spans="1:30" hidden="1" x14ac:dyDescent="0.25">
      <c r="A4778" s="97" t="s">
        <v>2146</v>
      </c>
      <c r="B4778" s="97" t="s">
        <v>2147</v>
      </c>
      <c r="C4778" s="97" t="s">
        <v>140</v>
      </c>
      <c r="D4778" s="97" t="s">
        <v>141</v>
      </c>
      <c r="E4778" s="97" t="s">
        <v>122</v>
      </c>
      <c r="F4778" s="98">
        <v>15</v>
      </c>
      <c r="G4778" s="98" t="s">
        <v>142</v>
      </c>
      <c r="H4778" s="97" t="s">
        <v>143</v>
      </c>
      <c r="I4778" s="97" t="s">
        <v>124</v>
      </c>
      <c r="J4778" s="97" t="s">
        <v>125</v>
      </c>
      <c r="K4778" s="97" t="s">
        <v>2148</v>
      </c>
      <c r="L4778" s="97"/>
      <c r="M4778" s="97"/>
      <c r="N4778" s="97" t="s">
        <v>2149</v>
      </c>
      <c r="O4778" s="97" t="s">
        <v>2150</v>
      </c>
      <c r="P4778" s="97" t="s">
        <v>147</v>
      </c>
      <c r="Q4778" s="97" t="s">
        <v>148</v>
      </c>
      <c r="R4778" s="97" t="s">
        <v>131</v>
      </c>
      <c r="S4778" s="97" t="s">
        <v>149</v>
      </c>
      <c r="T4778" s="97" t="s">
        <v>150</v>
      </c>
      <c r="U4778" s="97" t="s">
        <v>151</v>
      </c>
      <c r="V4778" s="97" t="s">
        <v>135</v>
      </c>
      <c r="W4778" s="97" t="s">
        <v>136</v>
      </c>
      <c r="X4778" s="97"/>
      <c r="Y4778" s="99"/>
      <c r="Z4778" s="99"/>
      <c r="AA4778" s="99">
        <v>2986644</v>
      </c>
      <c r="AB4778" s="99">
        <v>2986644</v>
      </c>
      <c r="AC4778">
        <f t="shared" si="148"/>
        <v>1000</v>
      </c>
      <c r="AD4778" t="str">
        <f t="shared" si="149"/>
        <v>310</v>
      </c>
    </row>
    <row r="4779" spans="1:30" hidden="1" x14ac:dyDescent="0.25">
      <c r="A4779" s="97" t="s">
        <v>2146</v>
      </c>
      <c r="B4779" s="97" t="s">
        <v>2147</v>
      </c>
      <c r="C4779" s="97" t="s">
        <v>140</v>
      </c>
      <c r="D4779" s="97">
        <v>13201</v>
      </c>
      <c r="E4779" s="97" t="s">
        <v>122</v>
      </c>
      <c r="F4779" s="98">
        <v>15</v>
      </c>
      <c r="G4779" s="98" t="s">
        <v>142</v>
      </c>
      <c r="H4779" s="97">
        <v>19</v>
      </c>
      <c r="I4779" s="97" t="s">
        <v>124</v>
      </c>
      <c r="J4779" s="97" t="s">
        <v>125</v>
      </c>
      <c r="K4779" s="97" t="s">
        <v>2148</v>
      </c>
      <c r="L4779" s="97"/>
      <c r="M4779" s="97"/>
      <c r="N4779" s="97" t="s">
        <v>2149</v>
      </c>
      <c r="O4779" s="97" t="s">
        <v>2150</v>
      </c>
      <c r="P4779" s="97" t="s">
        <v>147</v>
      </c>
      <c r="Q4779" s="97" t="s">
        <v>152</v>
      </c>
      <c r="R4779" s="97" t="s">
        <v>131</v>
      </c>
      <c r="S4779" s="97" t="s">
        <v>149</v>
      </c>
      <c r="T4779" s="97" t="s">
        <v>150</v>
      </c>
      <c r="U4779" s="97" t="s">
        <v>134</v>
      </c>
      <c r="V4779" s="97" t="s">
        <v>135</v>
      </c>
      <c r="W4779" s="97" t="s">
        <v>136</v>
      </c>
      <c r="X4779" s="97"/>
      <c r="Y4779" s="99"/>
      <c r="Z4779" s="99"/>
      <c r="AA4779" s="99">
        <v>124443.5</v>
      </c>
      <c r="AB4779" s="99">
        <v>124443.5</v>
      </c>
      <c r="AC4779">
        <f t="shared" si="148"/>
        <v>1000</v>
      </c>
      <c r="AD4779" t="str">
        <f t="shared" si="149"/>
        <v>310</v>
      </c>
    </row>
    <row r="4780" spans="1:30" hidden="1" x14ac:dyDescent="0.25">
      <c r="A4780" s="97" t="s">
        <v>2146</v>
      </c>
      <c r="B4780" s="97" t="s">
        <v>2147</v>
      </c>
      <c r="C4780" s="97" t="s">
        <v>140</v>
      </c>
      <c r="D4780" s="97">
        <v>13203</v>
      </c>
      <c r="E4780" s="97" t="s">
        <v>122</v>
      </c>
      <c r="F4780" s="98">
        <v>15</v>
      </c>
      <c r="G4780" s="98" t="s">
        <v>142</v>
      </c>
      <c r="H4780" s="97">
        <v>19</v>
      </c>
      <c r="I4780" s="97" t="s">
        <v>124</v>
      </c>
      <c r="J4780" s="97" t="s">
        <v>125</v>
      </c>
      <c r="K4780" s="97" t="s">
        <v>2148</v>
      </c>
      <c r="L4780" s="97"/>
      <c r="M4780" s="97"/>
      <c r="N4780" s="97" t="s">
        <v>2149</v>
      </c>
      <c r="O4780" s="97" t="s">
        <v>2150</v>
      </c>
      <c r="P4780" s="97" t="s">
        <v>147</v>
      </c>
      <c r="Q4780" s="97" t="s">
        <v>153</v>
      </c>
      <c r="R4780" s="97" t="s">
        <v>131</v>
      </c>
      <c r="S4780" s="97" t="s">
        <v>149</v>
      </c>
      <c r="T4780" s="97" t="s">
        <v>150</v>
      </c>
      <c r="U4780" s="97" t="s">
        <v>134</v>
      </c>
      <c r="V4780" s="97" t="s">
        <v>135</v>
      </c>
      <c r="W4780" s="97" t="s">
        <v>136</v>
      </c>
      <c r="X4780" s="97"/>
      <c r="Y4780" s="99"/>
      <c r="Z4780" s="99"/>
      <c r="AA4780" s="99">
        <v>497774</v>
      </c>
      <c r="AB4780" s="99">
        <v>497774</v>
      </c>
      <c r="AC4780">
        <f t="shared" si="148"/>
        <v>1000</v>
      </c>
      <c r="AD4780" t="str">
        <f t="shared" si="149"/>
        <v>310</v>
      </c>
    </row>
    <row r="4781" spans="1:30" hidden="1" x14ac:dyDescent="0.25">
      <c r="A4781" s="97" t="s">
        <v>2146</v>
      </c>
      <c r="B4781" s="97" t="s">
        <v>2147</v>
      </c>
      <c r="C4781" s="97" t="s">
        <v>140</v>
      </c>
      <c r="D4781" s="97">
        <v>14101</v>
      </c>
      <c r="E4781" s="97" t="s">
        <v>122</v>
      </c>
      <c r="F4781" s="98">
        <v>15</v>
      </c>
      <c r="G4781" s="98" t="s">
        <v>142</v>
      </c>
      <c r="H4781" s="97">
        <v>19</v>
      </c>
      <c r="I4781" s="97" t="s">
        <v>124</v>
      </c>
      <c r="J4781" s="97" t="s">
        <v>125</v>
      </c>
      <c r="K4781" s="97" t="s">
        <v>2148</v>
      </c>
      <c r="L4781" s="97"/>
      <c r="M4781" s="97"/>
      <c r="N4781" s="97" t="s">
        <v>2149</v>
      </c>
      <c r="O4781" s="97" t="s">
        <v>2150</v>
      </c>
      <c r="P4781" s="97" t="s">
        <v>147</v>
      </c>
      <c r="Q4781" s="97" t="s">
        <v>154</v>
      </c>
      <c r="R4781" s="97" t="s">
        <v>131</v>
      </c>
      <c r="S4781" s="97" t="s">
        <v>149</v>
      </c>
      <c r="T4781" s="97" t="s">
        <v>150</v>
      </c>
      <c r="U4781" s="97" t="s">
        <v>134</v>
      </c>
      <c r="V4781" s="97" t="s">
        <v>135</v>
      </c>
      <c r="W4781" s="97" t="s">
        <v>136</v>
      </c>
      <c r="X4781" s="97"/>
      <c r="Y4781" s="99"/>
      <c r="Z4781" s="99"/>
      <c r="AA4781" s="99">
        <v>164265.42000000001</v>
      </c>
      <c r="AB4781" s="99">
        <v>164265.42000000001</v>
      </c>
      <c r="AC4781">
        <f t="shared" si="148"/>
        <v>1000</v>
      </c>
      <c r="AD4781" t="str">
        <f t="shared" si="149"/>
        <v>310</v>
      </c>
    </row>
    <row r="4782" spans="1:30" hidden="1" x14ac:dyDescent="0.25">
      <c r="A4782" s="97" t="s">
        <v>2146</v>
      </c>
      <c r="B4782" s="97" t="s">
        <v>2147</v>
      </c>
      <c r="C4782" s="97" t="s">
        <v>140</v>
      </c>
      <c r="D4782" s="97">
        <v>14103</v>
      </c>
      <c r="E4782" s="97" t="s">
        <v>122</v>
      </c>
      <c r="F4782" s="98">
        <v>15</v>
      </c>
      <c r="G4782" s="98" t="s">
        <v>142</v>
      </c>
      <c r="H4782" s="97">
        <v>19</v>
      </c>
      <c r="I4782" s="97" t="s">
        <v>124</v>
      </c>
      <c r="J4782" s="97" t="s">
        <v>125</v>
      </c>
      <c r="K4782" s="97" t="s">
        <v>2148</v>
      </c>
      <c r="L4782" s="97"/>
      <c r="M4782" s="97"/>
      <c r="N4782" s="97" t="s">
        <v>2149</v>
      </c>
      <c r="O4782" s="97" t="s">
        <v>2150</v>
      </c>
      <c r="P4782" s="97" t="s">
        <v>147</v>
      </c>
      <c r="Q4782" s="97" t="s">
        <v>155</v>
      </c>
      <c r="R4782" s="97" t="s">
        <v>131</v>
      </c>
      <c r="S4782" s="97" t="s">
        <v>149</v>
      </c>
      <c r="T4782" s="97" t="s">
        <v>150</v>
      </c>
      <c r="U4782" s="97" t="s">
        <v>134</v>
      </c>
      <c r="V4782" s="97" t="s">
        <v>135</v>
      </c>
      <c r="W4782" s="97" t="s">
        <v>136</v>
      </c>
      <c r="X4782" s="97"/>
      <c r="Y4782" s="99"/>
      <c r="Z4782" s="99"/>
      <c r="AA4782" s="99">
        <v>67199.489999999991</v>
      </c>
      <c r="AB4782" s="99">
        <v>67199.490000000005</v>
      </c>
      <c r="AC4782">
        <f t="shared" si="148"/>
        <v>1000</v>
      </c>
      <c r="AD4782" t="str">
        <f t="shared" si="149"/>
        <v>310</v>
      </c>
    </row>
    <row r="4783" spans="1:30" hidden="1" x14ac:dyDescent="0.25">
      <c r="A4783" s="97" t="s">
        <v>2146</v>
      </c>
      <c r="B4783" s="97" t="s">
        <v>2147</v>
      </c>
      <c r="C4783" s="97" t="s">
        <v>140</v>
      </c>
      <c r="D4783" s="97">
        <v>14201</v>
      </c>
      <c r="E4783" s="97" t="s">
        <v>122</v>
      </c>
      <c r="F4783" s="98">
        <v>15</v>
      </c>
      <c r="G4783" s="98" t="s">
        <v>142</v>
      </c>
      <c r="H4783" s="97">
        <v>19</v>
      </c>
      <c r="I4783" s="97" t="s">
        <v>124</v>
      </c>
      <c r="J4783" s="97" t="s">
        <v>125</v>
      </c>
      <c r="K4783" s="97" t="s">
        <v>2148</v>
      </c>
      <c r="L4783" s="97"/>
      <c r="M4783" s="97"/>
      <c r="N4783" s="97" t="s">
        <v>2149</v>
      </c>
      <c r="O4783" s="97" t="s">
        <v>2150</v>
      </c>
      <c r="P4783" s="97" t="s">
        <v>147</v>
      </c>
      <c r="Q4783" s="97" t="s">
        <v>156</v>
      </c>
      <c r="R4783" s="97" t="s">
        <v>131</v>
      </c>
      <c r="S4783" s="97" t="s">
        <v>149</v>
      </c>
      <c r="T4783" s="97" t="s">
        <v>150</v>
      </c>
      <c r="U4783" s="97" t="s">
        <v>134</v>
      </c>
      <c r="V4783" s="97" t="s">
        <v>135</v>
      </c>
      <c r="W4783" s="97" t="s">
        <v>136</v>
      </c>
      <c r="X4783" s="97"/>
      <c r="Y4783" s="99"/>
      <c r="Z4783" s="99"/>
      <c r="AA4783" s="99">
        <v>149332.20000000001</v>
      </c>
      <c r="AB4783" s="99">
        <v>149332.20000000001</v>
      </c>
      <c r="AC4783">
        <f t="shared" si="148"/>
        <v>1000</v>
      </c>
      <c r="AD4783" t="str">
        <f t="shared" si="149"/>
        <v>310</v>
      </c>
    </row>
    <row r="4784" spans="1:30" hidden="1" x14ac:dyDescent="0.25">
      <c r="A4784" s="97" t="s">
        <v>2146</v>
      </c>
      <c r="B4784" s="97" t="s">
        <v>2147</v>
      </c>
      <c r="C4784" s="97" t="s">
        <v>140</v>
      </c>
      <c r="D4784" s="97">
        <v>14301</v>
      </c>
      <c r="E4784" s="97" t="s">
        <v>122</v>
      </c>
      <c r="F4784" s="98">
        <v>15</v>
      </c>
      <c r="G4784" s="98" t="s">
        <v>142</v>
      </c>
      <c r="H4784" s="97">
        <v>19</v>
      </c>
      <c r="I4784" s="97" t="s">
        <v>124</v>
      </c>
      <c r="J4784" s="97" t="s">
        <v>125</v>
      </c>
      <c r="K4784" s="97" t="s">
        <v>2148</v>
      </c>
      <c r="L4784" s="97"/>
      <c r="M4784" s="97"/>
      <c r="N4784" s="97" t="s">
        <v>2149</v>
      </c>
      <c r="O4784" s="97" t="s">
        <v>2150</v>
      </c>
      <c r="P4784" s="97" t="s">
        <v>147</v>
      </c>
      <c r="Q4784" s="97" t="s">
        <v>178</v>
      </c>
      <c r="R4784" s="97" t="s">
        <v>131</v>
      </c>
      <c r="S4784" s="97" t="s">
        <v>149</v>
      </c>
      <c r="T4784" s="97" t="s">
        <v>150</v>
      </c>
      <c r="U4784" s="97" t="s">
        <v>134</v>
      </c>
      <c r="V4784" s="97" t="s">
        <v>135</v>
      </c>
      <c r="W4784" s="97" t="s">
        <v>136</v>
      </c>
      <c r="X4784" s="97"/>
      <c r="Y4784" s="99"/>
      <c r="Z4784" s="99"/>
      <c r="AA4784" s="99">
        <v>179198.63999999998</v>
      </c>
      <c r="AB4784" s="99">
        <v>179198.64</v>
      </c>
      <c r="AC4784">
        <f t="shared" si="148"/>
        <v>1000</v>
      </c>
      <c r="AD4784" t="str">
        <f t="shared" si="149"/>
        <v>310</v>
      </c>
    </row>
    <row r="4785" spans="1:30" hidden="1" x14ac:dyDescent="0.25">
      <c r="A4785" t="s">
        <v>2146</v>
      </c>
      <c r="B4785" t="s">
        <v>2147</v>
      </c>
      <c r="C4785" t="s">
        <v>157</v>
      </c>
      <c r="D4785" t="s">
        <v>186</v>
      </c>
      <c r="E4785" t="s">
        <v>122</v>
      </c>
      <c r="F4785" t="s">
        <v>159</v>
      </c>
      <c r="G4785" t="s">
        <v>160</v>
      </c>
      <c r="H4785" t="s">
        <v>143</v>
      </c>
      <c r="I4785" t="s">
        <v>124</v>
      </c>
      <c r="J4785" t="s">
        <v>125</v>
      </c>
      <c r="K4785" t="s">
        <v>2151</v>
      </c>
      <c r="N4785" t="s">
        <v>2149</v>
      </c>
      <c r="O4785" t="s">
        <v>2150</v>
      </c>
      <c r="P4785" t="s">
        <v>162</v>
      </c>
      <c r="Q4785" t="s">
        <v>188</v>
      </c>
      <c r="R4785" t="s">
        <v>131</v>
      </c>
      <c r="S4785" t="s">
        <v>164</v>
      </c>
      <c r="T4785" t="s">
        <v>165</v>
      </c>
      <c r="U4785" t="s">
        <v>151</v>
      </c>
      <c r="V4785" t="s">
        <v>135</v>
      </c>
      <c r="W4785" t="s">
        <v>136</v>
      </c>
      <c r="X4785" t="s">
        <v>2152</v>
      </c>
      <c r="Y4785" s="94">
        <v>15600</v>
      </c>
      <c r="Z4785" s="94">
        <v>11754.400000000001</v>
      </c>
      <c r="AA4785" s="94">
        <v>23757.200000000001</v>
      </c>
      <c r="AB4785" s="94">
        <v>23757.200000000001</v>
      </c>
      <c r="AC4785">
        <f t="shared" si="148"/>
        <v>2000</v>
      </c>
      <c r="AD4785" t="str">
        <f t="shared" si="149"/>
        <v>310</v>
      </c>
    </row>
    <row r="4786" spans="1:30" hidden="1" x14ac:dyDescent="0.25">
      <c r="A4786" t="s">
        <v>2146</v>
      </c>
      <c r="B4786" t="s">
        <v>2147</v>
      </c>
      <c r="C4786" t="s">
        <v>157</v>
      </c>
      <c r="D4786" t="s">
        <v>192</v>
      </c>
      <c r="E4786" t="s">
        <v>122</v>
      </c>
      <c r="F4786" t="s">
        <v>159</v>
      </c>
      <c r="G4786" t="s">
        <v>160</v>
      </c>
      <c r="H4786" t="s">
        <v>143</v>
      </c>
      <c r="I4786" t="s">
        <v>124</v>
      </c>
      <c r="J4786" t="s">
        <v>125</v>
      </c>
      <c r="K4786" t="s">
        <v>2151</v>
      </c>
      <c r="N4786" t="s">
        <v>2149</v>
      </c>
      <c r="O4786" t="s">
        <v>2150</v>
      </c>
      <c r="P4786" t="s">
        <v>162</v>
      </c>
      <c r="Q4786" t="s">
        <v>193</v>
      </c>
      <c r="R4786" t="s">
        <v>131</v>
      </c>
      <c r="S4786" t="s">
        <v>164</v>
      </c>
      <c r="T4786" t="s">
        <v>165</v>
      </c>
      <c r="U4786" t="s">
        <v>151</v>
      </c>
      <c r="V4786" t="s">
        <v>135</v>
      </c>
      <c r="W4786" t="s">
        <v>136</v>
      </c>
      <c r="X4786" t="s">
        <v>2152</v>
      </c>
      <c r="Y4786" s="94">
        <v>31200</v>
      </c>
      <c r="Z4786" s="94">
        <v>20155.2</v>
      </c>
      <c r="AA4786" s="94">
        <v>43346</v>
      </c>
      <c r="AB4786" s="94">
        <v>43346</v>
      </c>
      <c r="AC4786">
        <f t="shared" si="148"/>
        <v>2000</v>
      </c>
      <c r="AD4786" t="str">
        <f t="shared" si="149"/>
        <v>310</v>
      </c>
    </row>
    <row r="4787" spans="1:30" hidden="1" x14ac:dyDescent="0.25">
      <c r="A4787" t="s">
        <v>2146</v>
      </c>
      <c r="B4787" t="s">
        <v>2147</v>
      </c>
      <c r="C4787" t="s">
        <v>157</v>
      </c>
      <c r="D4787" t="s">
        <v>198</v>
      </c>
      <c r="E4787" t="s">
        <v>122</v>
      </c>
      <c r="F4787" t="s">
        <v>159</v>
      </c>
      <c r="G4787" t="s">
        <v>160</v>
      </c>
      <c r="H4787" t="s">
        <v>143</v>
      </c>
      <c r="I4787" t="s">
        <v>124</v>
      </c>
      <c r="J4787" t="s">
        <v>125</v>
      </c>
      <c r="K4787" t="s">
        <v>2151</v>
      </c>
      <c r="N4787" t="s">
        <v>2149</v>
      </c>
      <c r="O4787" t="s">
        <v>2150</v>
      </c>
      <c r="P4787" t="s">
        <v>162</v>
      </c>
      <c r="Q4787" t="s">
        <v>199</v>
      </c>
      <c r="R4787" t="s">
        <v>131</v>
      </c>
      <c r="S4787" t="s">
        <v>164</v>
      </c>
      <c r="T4787" t="s">
        <v>165</v>
      </c>
      <c r="U4787" t="s">
        <v>151</v>
      </c>
      <c r="V4787" t="s">
        <v>135</v>
      </c>
      <c r="W4787" t="s">
        <v>136</v>
      </c>
      <c r="X4787" t="s">
        <v>2152</v>
      </c>
      <c r="Y4787" s="94">
        <v>10000</v>
      </c>
      <c r="Z4787" s="94">
        <v>0</v>
      </c>
      <c r="AA4787" s="94">
        <v>14796</v>
      </c>
      <c r="AB4787" s="94">
        <v>14796</v>
      </c>
      <c r="AC4787">
        <f t="shared" si="148"/>
        <v>2000</v>
      </c>
      <c r="AD4787" t="str">
        <f t="shared" si="149"/>
        <v>310</v>
      </c>
    </row>
    <row r="4788" spans="1:30" hidden="1" x14ac:dyDescent="0.25">
      <c r="A4788" t="s">
        <v>2146</v>
      </c>
      <c r="B4788" t="s">
        <v>2147</v>
      </c>
      <c r="C4788" t="s">
        <v>157</v>
      </c>
      <c r="D4788" t="s">
        <v>200</v>
      </c>
      <c r="E4788" t="s">
        <v>122</v>
      </c>
      <c r="F4788" t="s">
        <v>159</v>
      </c>
      <c r="G4788" t="s">
        <v>160</v>
      </c>
      <c r="H4788" t="s">
        <v>143</v>
      </c>
      <c r="I4788" t="s">
        <v>124</v>
      </c>
      <c r="J4788" t="s">
        <v>125</v>
      </c>
      <c r="K4788" t="s">
        <v>2151</v>
      </c>
      <c r="N4788" t="s">
        <v>2149</v>
      </c>
      <c r="O4788" t="s">
        <v>2150</v>
      </c>
      <c r="P4788" t="s">
        <v>162</v>
      </c>
      <c r="Q4788" t="s">
        <v>201</v>
      </c>
      <c r="R4788" t="s">
        <v>131</v>
      </c>
      <c r="S4788" t="s">
        <v>164</v>
      </c>
      <c r="T4788" t="s">
        <v>165</v>
      </c>
      <c r="U4788" t="s">
        <v>151</v>
      </c>
      <c r="V4788" t="s">
        <v>135</v>
      </c>
      <c r="W4788" t="s">
        <v>136</v>
      </c>
      <c r="X4788" t="s">
        <v>2152</v>
      </c>
      <c r="Y4788" s="94">
        <v>15000</v>
      </c>
      <c r="Z4788" s="94">
        <v>12300</v>
      </c>
      <c r="AA4788" s="94">
        <v>21882</v>
      </c>
      <c r="AB4788" s="94">
        <v>21882</v>
      </c>
      <c r="AC4788">
        <f t="shared" si="148"/>
        <v>2000</v>
      </c>
      <c r="AD4788" t="str">
        <f t="shared" si="149"/>
        <v>310</v>
      </c>
    </row>
    <row r="4789" spans="1:30" hidden="1" x14ac:dyDescent="0.25">
      <c r="A4789" t="s">
        <v>2146</v>
      </c>
      <c r="B4789" t="s">
        <v>2147</v>
      </c>
      <c r="C4789" t="s">
        <v>157</v>
      </c>
      <c r="D4789" t="s">
        <v>202</v>
      </c>
      <c r="E4789" t="s">
        <v>122</v>
      </c>
      <c r="F4789" t="s">
        <v>159</v>
      </c>
      <c r="G4789" t="s">
        <v>160</v>
      </c>
      <c r="H4789" t="s">
        <v>143</v>
      </c>
      <c r="I4789" t="s">
        <v>124</v>
      </c>
      <c r="J4789" t="s">
        <v>125</v>
      </c>
      <c r="K4789" t="s">
        <v>2151</v>
      </c>
      <c r="N4789" t="s">
        <v>2149</v>
      </c>
      <c r="O4789" t="s">
        <v>2150</v>
      </c>
      <c r="P4789" t="s">
        <v>162</v>
      </c>
      <c r="Q4789" t="s">
        <v>203</v>
      </c>
      <c r="R4789" t="s">
        <v>131</v>
      </c>
      <c r="S4789" t="s">
        <v>164</v>
      </c>
      <c r="T4789" t="s">
        <v>165</v>
      </c>
      <c r="U4789" t="s">
        <v>151</v>
      </c>
      <c r="V4789" t="s">
        <v>135</v>
      </c>
      <c r="W4789" t="s">
        <v>136</v>
      </c>
      <c r="X4789" t="s">
        <v>2152</v>
      </c>
      <c r="Y4789" s="94">
        <v>0</v>
      </c>
      <c r="Z4789" s="94">
        <v>0</v>
      </c>
      <c r="AA4789" s="94">
        <v>0</v>
      </c>
      <c r="AB4789" s="94">
        <v>0</v>
      </c>
      <c r="AC4789">
        <f t="shared" si="148"/>
        <v>2000</v>
      </c>
      <c r="AD4789" t="str">
        <f t="shared" si="149"/>
        <v>310</v>
      </c>
    </row>
    <row r="4790" spans="1:30" hidden="1" x14ac:dyDescent="0.25">
      <c r="A4790" t="s">
        <v>2146</v>
      </c>
      <c r="B4790" t="s">
        <v>2147</v>
      </c>
      <c r="C4790" t="s">
        <v>157</v>
      </c>
      <c r="D4790" t="s">
        <v>291</v>
      </c>
      <c r="E4790" t="s">
        <v>122</v>
      </c>
      <c r="F4790" t="s">
        <v>159</v>
      </c>
      <c r="G4790" t="s">
        <v>160</v>
      </c>
      <c r="H4790" t="s">
        <v>143</v>
      </c>
      <c r="I4790" t="s">
        <v>124</v>
      </c>
      <c r="J4790" t="s">
        <v>125</v>
      </c>
      <c r="K4790" t="s">
        <v>2151</v>
      </c>
      <c r="N4790" t="s">
        <v>2149</v>
      </c>
      <c r="O4790" t="s">
        <v>2150</v>
      </c>
      <c r="P4790" t="s">
        <v>162</v>
      </c>
      <c r="Q4790" t="s">
        <v>169</v>
      </c>
      <c r="R4790" t="s">
        <v>131</v>
      </c>
      <c r="S4790" t="s">
        <v>164</v>
      </c>
      <c r="T4790" t="s">
        <v>165</v>
      </c>
      <c r="U4790" t="s">
        <v>151</v>
      </c>
      <c r="V4790" t="s">
        <v>135</v>
      </c>
      <c r="W4790" t="s">
        <v>136</v>
      </c>
      <c r="X4790" t="s">
        <v>2152</v>
      </c>
      <c r="Y4790" s="94">
        <v>5500</v>
      </c>
      <c r="Z4790" s="94">
        <v>0</v>
      </c>
      <c r="AA4790" s="94">
        <v>0</v>
      </c>
      <c r="AB4790" s="94">
        <v>0</v>
      </c>
      <c r="AC4790">
        <f t="shared" si="148"/>
        <v>3000</v>
      </c>
      <c r="AD4790" t="str">
        <f t="shared" si="149"/>
        <v>310</v>
      </c>
    </row>
    <row r="4791" spans="1:30" hidden="1" x14ac:dyDescent="0.25">
      <c r="A4791" t="s">
        <v>2146</v>
      </c>
      <c r="B4791" t="s">
        <v>2147</v>
      </c>
      <c r="C4791" t="s">
        <v>157</v>
      </c>
      <c r="D4791" t="s">
        <v>272</v>
      </c>
      <c r="E4791" t="s">
        <v>122</v>
      </c>
      <c r="F4791" t="s">
        <v>159</v>
      </c>
      <c r="G4791" t="s">
        <v>160</v>
      </c>
      <c r="H4791" t="s">
        <v>143</v>
      </c>
      <c r="I4791" t="s">
        <v>124</v>
      </c>
      <c r="J4791" t="s">
        <v>125</v>
      </c>
      <c r="K4791" t="s">
        <v>2151</v>
      </c>
      <c r="N4791" t="s">
        <v>2149</v>
      </c>
      <c r="O4791" t="s">
        <v>2150</v>
      </c>
      <c r="P4791" t="s">
        <v>162</v>
      </c>
      <c r="Q4791" t="s">
        <v>273</v>
      </c>
      <c r="R4791" t="s">
        <v>131</v>
      </c>
      <c r="S4791" t="s">
        <v>164</v>
      </c>
      <c r="T4791" t="s">
        <v>165</v>
      </c>
      <c r="U4791" t="s">
        <v>151</v>
      </c>
      <c r="V4791" t="s">
        <v>135</v>
      </c>
      <c r="W4791" t="s">
        <v>136</v>
      </c>
      <c r="X4791" t="s">
        <v>2152</v>
      </c>
      <c r="Y4791" s="94">
        <v>1000</v>
      </c>
      <c r="Z4791" s="94">
        <v>0</v>
      </c>
      <c r="AA4791" s="94">
        <v>0</v>
      </c>
      <c r="AB4791" s="94">
        <v>0</v>
      </c>
      <c r="AC4791">
        <f t="shared" si="148"/>
        <v>3000</v>
      </c>
      <c r="AD4791" t="str">
        <f t="shared" si="149"/>
        <v>310</v>
      </c>
    </row>
    <row r="4792" spans="1:30" hidden="1" x14ac:dyDescent="0.25">
      <c r="A4792" t="s">
        <v>2146</v>
      </c>
      <c r="B4792" t="s">
        <v>2147</v>
      </c>
      <c r="C4792" t="s">
        <v>157</v>
      </c>
      <c r="D4792" t="s">
        <v>172</v>
      </c>
      <c r="E4792" t="s">
        <v>122</v>
      </c>
      <c r="F4792" t="s">
        <v>159</v>
      </c>
      <c r="G4792" t="s">
        <v>160</v>
      </c>
      <c r="H4792" t="s">
        <v>143</v>
      </c>
      <c r="I4792" t="s">
        <v>124</v>
      </c>
      <c r="J4792" t="s">
        <v>125</v>
      </c>
      <c r="K4792" t="s">
        <v>2151</v>
      </c>
      <c r="N4792" t="s">
        <v>2149</v>
      </c>
      <c r="O4792" t="s">
        <v>2150</v>
      </c>
      <c r="P4792" t="s">
        <v>162</v>
      </c>
      <c r="Q4792" t="s">
        <v>173</v>
      </c>
      <c r="R4792" t="s">
        <v>131</v>
      </c>
      <c r="S4792" t="s">
        <v>164</v>
      </c>
      <c r="T4792" t="s">
        <v>165</v>
      </c>
      <c r="U4792" t="s">
        <v>151</v>
      </c>
      <c r="V4792" t="s">
        <v>135</v>
      </c>
      <c r="W4792" t="s">
        <v>136</v>
      </c>
      <c r="X4792" t="s">
        <v>2152</v>
      </c>
      <c r="Y4792" s="94">
        <v>15600</v>
      </c>
      <c r="Z4792" s="94">
        <v>0</v>
      </c>
      <c r="AA4792" s="94">
        <v>68551</v>
      </c>
      <c r="AB4792" s="94">
        <v>68551</v>
      </c>
      <c r="AC4792">
        <f t="shared" si="148"/>
        <v>3000</v>
      </c>
      <c r="AD4792" t="str">
        <f t="shared" si="149"/>
        <v>310</v>
      </c>
    </row>
    <row r="4793" spans="1:30" hidden="1" x14ac:dyDescent="0.25">
      <c r="A4793" t="s">
        <v>2146</v>
      </c>
      <c r="B4793" t="s">
        <v>2147</v>
      </c>
      <c r="C4793" t="s">
        <v>157</v>
      </c>
      <c r="D4793" t="s">
        <v>174</v>
      </c>
      <c r="E4793" t="s">
        <v>122</v>
      </c>
      <c r="F4793" t="s">
        <v>159</v>
      </c>
      <c r="G4793" t="s">
        <v>160</v>
      </c>
      <c r="H4793" t="s">
        <v>143</v>
      </c>
      <c r="I4793" t="s">
        <v>124</v>
      </c>
      <c r="J4793" t="s">
        <v>125</v>
      </c>
      <c r="K4793" t="s">
        <v>2151</v>
      </c>
      <c r="N4793" t="s">
        <v>2149</v>
      </c>
      <c r="O4793" t="s">
        <v>2150</v>
      </c>
      <c r="P4793" t="s">
        <v>162</v>
      </c>
      <c r="Q4793" t="s">
        <v>175</v>
      </c>
      <c r="R4793" t="s">
        <v>131</v>
      </c>
      <c r="S4793" t="s">
        <v>164</v>
      </c>
      <c r="T4793" t="s">
        <v>165</v>
      </c>
      <c r="U4793" t="s">
        <v>151</v>
      </c>
      <c r="V4793" t="s">
        <v>135</v>
      </c>
      <c r="W4793" t="s">
        <v>136</v>
      </c>
      <c r="X4793" t="s">
        <v>2152</v>
      </c>
      <c r="Y4793" s="94">
        <v>52000</v>
      </c>
      <c r="Z4793" s="94">
        <v>0</v>
      </c>
      <c r="AA4793" s="94">
        <v>90654</v>
      </c>
      <c r="AB4793" s="94">
        <v>90654</v>
      </c>
      <c r="AC4793">
        <f t="shared" si="148"/>
        <v>3000</v>
      </c>
      <c r="AD4793" t="str">
        <f t="shared" si="149"/>
        <v>310</v>
      </c>
    </row>
    <row r="4794" spans="1:30" hidden="1" x14ac:dyDescent="0.25">
      <c r="A4794" t="s">
        <v>2146</v>
      </c>
      <c r="B4794" t="s">
        <v>2147</v>
      </c>
      <c r="C4794" t="s">
        <v>157</v>
      </c>
      <c r="D4794" t="s">
        <v>348</v>
      </c>
      <c r="E4794" t="s">
        <v>122</v>
      </c>
      <c r="F4794" t="s">
        <v>159</v>
      </c>
      <c r="G4794" t="s">
        <v>160</v>
      </c>
      <c r="H4794" t="s">
        <v>143</v>
      </c>
      <c r="I4794" t="s">
        <v>124</v>
      </c>
      <c r="J4794" t="s">
        <v>125</v>
      </c>
      <c r="K4794" t="s">
        <v>2151</v>
      </c>
      <c r="N4794" t="s">
        <v>2149</v>
      </c>
      <c r="O4794" t="s">
        <v>2150</v>
      </c>
      <c r="P4794" t="s">
        <v>162</v>
      </c>
      <c r="Q4794" t="s">
        <v>308</v>
      </c>
      <c r="R4794" t="s">
        <v>131</v>
      </c>
      <c r="S4794" t="s">
        <v>164</v>
      </c>
      <c r="T4794" t="s">
        <v>165</v>
      </c>
      <c r="U4794" t="s">
        <v>151</v>
      </c>
      <c r="V4794" t="s">
        <v>135</v>
      </c>
      <c r="W4794" t="s">
        <v>136</v>
      </c>
      <c r="X4794" t="s">
        <v>2152</v>
      </c>
      <c r="Y4794" s="94">
        <v>70000</v>
      </c>
      <c r="Z4794" s="94">
        <v>0</v>
      </c>
      <c r="AA4794" s="94">
        <v>59199</v>
      </c>
      <c r="AB4794" s="94">
        <v>59199</v>
      </c>
      <c r="AC4794">
        <f t="shared" si="148"/>
        <v>3000</v>
      </c>
      <c r="AD4794" t="str">
        <f t="shared" si="149"/>
        <v>310</v>
      </c>
    </row>
    <row r="4795" spans="1:30" hidden="1" x14ac:dyDescent="0.25">
      <c r="A4795" s="97" t="s">
        <v>2153</v>
      </c>
      <c r="B4795" s="97" t="s">
        <v>1315</v>
      </c>
      <c r="C4795" s="97" t="s">
        <v>2154</v>
      </c>
      <c r="D4795" s="97" t="s">
        <v>141</v>
      </c>
      <c r="E4795" s="97" t="s">
        <v>122</v>
      </c>
      <c r="F4795" s="98">
        <v>15</v>
      </c>
      <c r="G4795" s="98" t="s">
        <v>142</v>
      </c>
      <c r="H4795" s="97" t="s">
        <v>143</v>
      </c>
      <c r="I4795" s="97" t="s">
        <v>124</v>
      </c>
      <c r="J4795" s="97" t="s">
        <v>125</v>
      </c>
      <c r="K4795" s="97" t="s">
        <v>2155</v>
      </c>
      <c r="L4795" s="97"/>
      <c r="M4795" s="97"/>
      <c r="N4795" s="97" t="s">
        <v>2156</v>
      </c>
      <c r="O4795" s="97" t="s">
        <v>1321</v>
      </c>
      <c r="P4795" s="97" t="s">
        <v>561</v>
      </c>
      <c r="Q4795" s="97" t="s">
        <v>148</v>
      </c>
      <c r="R4795" s="97" t="s">
        <v>131</v>
      </c>
      <c r="S4795" s="97" t="s">
        <v>149</v>
      </c>
      <c r="T4795" s="97" t="s">
        <v>150</v>
      </c>
      <c r="U4795" s="97" t="s">
        <v>151</v>
      </c>
      <c r="V4795" s="97" t="s">
        <v>135</v>
      </c>
      <c r="W4795" s="97" t="s">
        <v>136</v>
      </c>
      <c r="X4795" s="97"/>
      <c r="Y4795" s="99"/>
      <c r="Z4795" s="99"/>
      <c r="AA4795" s="99">
        <v>1087476</v>
      </c>
      <c r="AB4795" s="99">
        <v>1087476</v>
      </c>
      <c r="AC4795">
        <f t="shared" si="148"/>
        <v>1000</v>
      </c>
      <c r="AD4795" t="str">
        <f t="shared" si="149"/>
        <v>310</v>
      </c>
    </row>
    <row r="4796" spans="1:30" hidden="1" x14ac:dyDescent="0.25">
      <c r="A4796" s="97" t="s">
        <v>2153</v>
      </c>
      <c r="B4796" s="97" t="s">
        <v>1315</v>
      </c>
      <c r="C4796" s="97" t="s">
        <v>2154</v>
      </c>
      <c r="D4796" s="97">
        <v>13201</v>
      </c>
      <c r="E4796" s="97" t="s">
        <v>122</v>
      </c>
      <c r="F4796" s="98">
        <v>15</v>
      </c>
      <c r="G4796" s="98" t="s">
        <v>142</v>
      </c>
      <c r="H4796" s="97">
        <v>19</v>
      </c>
      <c r="I4796" s="97" t="s">
        <v>124</v>
      </c>
      <c r="J4796" s="97" t="s">
        <v>125</v>
      </c>
      <c r="K4796" s="97" t="s">
        <v>2155</v>
      </c>
      <c r="L4796" s="97"/>
      <c r="M4796" s="97"/>
      <c r="N4796" s="97" t="s">
        <v>2156</v>
      </c>
      <c r="O4796" s="97" t="s">
        <v>1321</v>
      </c>
      <c r="P4796" s="97" t="s">
        <v>561</v>
      </c>
      <c r="Q4796" s="97" t="s">
        <v>152</v>
      </c>
      <c r="R4796" s="97" t="s">
        <v>131</v>
      </c>
      <c r="S4796" s="97" t="s">
        <v>149</v>
      </c>
      <c r="T4796" s="97" t="s">
        <v>150</v>
      </c>
      <c r="U4796" s="97" t="s">
        <v>134</v>
      </c>
      <c r="V4796" s="97" t="s">
        <v>135</v>
      </c>
      <c r="W4796" s="97" t="s">
        <v>136</v>
      </c>
      <c r="X4796" s="97"/>
      <c r="Y4796" s="99"/>
      <c r="Z4796" s="99"/>
      <c r="AA4796" s="99">
        <v>45311.5</v>
      </c>
      <c r="AB4796" s="99">
        <v>45311.5</v>
      </c>
      <c r="AC4796">
        <f t="shared" si="148"/>
        <v>1000</v>
      </c>
      <c r="AD4796" t="str">
        <f t="shared" si="149"/>
        <v>310</v>
      </c>
    </row>
    <row r="4797" spans="1:30" hidden="1" x14ac:dyDescent="0.25">
      <c r="A4797" s="97" t="s">
        <v>2153</v>
      </c>
      <c r="B4797" s="97" t="s">
        <v>1315</v>
      </c>
      <c r="C4797" s="97" t="s">
        <v>2154</v>
      </c>
      <c r="D4797" s="97">
        <v>13203</v>
      </c>
      <c r="E4797" s="97" t="s">
        <v>122</v>
      </c>
      <c r="F4797" s="98">
        <v>15</v>
      </c>
      <c r="G4797" s="98" t="s">
        <v>142</v>
      </c>
      <c r="H4797" s="97">
        <v>19</v>
      </c>
      <c r="I4797" s="97" t="s">
        <v>124</v>
      </c>
      <c r="J4797" s="97" t="s">
        <v>125</v>
      </c>
      <c r="K4797" s="97" t="s">
        <v>2155</v>
      </c>
      <c r="L4797" s="97"/>
      <c r="M4797" s="97"/>
      <c r="N4797" s="97" t="s">
        <v>2156</v>
      </c>
      <c r="O4797" s="97" t="s">
        <v>1321</v>
      </c>
      <c r="P4797" s="97" t="s">
        <v>561</v>
      </c>
      <c r="Q4797" s="97" t="s">
        <v>153</v>
      </c>
      <c r="R4797" s="97" t="s">
        <v>131</v>
      </c>
      <c r="S4797" s="97" t="s">
        <v>149</v>
      </c>
      <c r="T4797" s="97" t="s">
        <v>150</v>
      </c>
      <c r="U4797" s="97" t="s">
        <v>134</v>
      </c>
      <c r="V4797" s="97" t="s">
        <v>135</v>
      </c>
      <c r="W4797" s="97" t="s">
        <v>136</v>
      </c>
      <c r="X4797" s="97"/>
      <c r="Y4797" s="99"/>
      <c r="Z4797" s="99"/>
      <c r="AA4797" s="99">
        <v>181246</v>
      </c>
      <c r="AB4797" s="99">
        <v>181246</v>
      </c>
      <c r="AC4797">
        <f t="shared" si="148"/>
        <v>1000</v>
      </c>
      <c r="AD4797" t="str">
        <f t="shared" si="149"/>
        <v>310</v>
      </c>
    </row>
    <row r="4798" spans="1:30" hidden="1" x14ac:dyDescent="0.25">
      <c r="A4798" s="97" t="s">
        <v>2153</v>
      </c>
      <c r="B4798" s="97" t="s">
        <v>1315</v>
      </c>
      <c r="C4798" s="97" t="s">
        <v>2154</v>
      </c>
      <c r="D4798" s="97">
        <v>14101</v>
      </c>
      <c r="E4798" s="97" t="s">
        <v>122</v>
      </c>
      <c r="F4798" s="98">
        <v>15</v>
      </c>
      <c r="G4798" s="98" t="s">
        <v>142</v>
      </c>
      <c r="H4798" s="97">
        <v>19</v>
      </c>
      <c r="I4798" s="97" t="s">
        <v>124</v>
      </c>
      <c r="J4798" s="97" t="s">
        <v>125</v>
      </c>
      <c r="K4798" s="97" t="s">
        <v>2155</v>
      </c>
      <c r="L4798" s="97"/>
      <c r="M4798" s="97"/>
      <c r="N4798" s="97" t="s">
        <v>2156</v>
      </c>
      <c r="O4798" s="97" t="s">
        <v>1321</v>
      </c>
      <c r="P4798" s="97" t="s">
        <v>561</v>
      </c>
      <c r="Q4798" s="97" t="s">
        <v>154</v>
      </c>
      <c r="R4798" s="97" t="s">
        <v>131</v>
      </c>
      <c r="S4798" s="97" t="s">
        <v>149</v>
      </c>
      <c r="T4798" s="97" t="s">
        <v>150</v>
      </c>
      <c r="U4798" s="97" t="s">
        <v>134</v>
      </c>
      <c r="V4798" s="97" t="s">
        <v>135</v>
      </c>
      <c r="W4798" s="97" t="s">
        <v>136</v>
      </c>
      <c r="X4798" s="97"/>
      <c r="Y4798" s="99"/>
      <c r="Z4798" s="99"/>
      <c r="AA4798" s="99">
        <v>59811.18</v>
      </c>
      <c r="AB4798" s="99">
        <v>59811.18</v>
      </c>
      <c r="AC4798">
        <f t="shared" si="148"/>
        <v>1000</v>
      </c>
      <c r="AD4798" t="str">
        <f t="shared" si="149"/>
        <v>310</v>
      </c>
    </row>
    <row r="4799" spans="1:30" hidden="1" x14ac:dyDescent="0.25">
      <c r="A4799" s="97" t="s">
        <v>2153</v>
      </c>
      <c r="B4799" s="97" t="s">
        <v>1315</v>
      </c>
      <c r="C4799" s="97" t="s">
        <v>2154</v>
      </c>
      <c r="D4799" s="97">
        <v>14103</v>
      </c>
      <c r="E4799" s="97" t="s">
        <v>122</v>
      </c>
      <c r="F4799" s="98">
        <v>15</v>
      </c>
      <c r="G4799" s="98" t="s">
        <v>142</v>
      </c>
      <c r="H4799" s="97">
        <v>19</v>
      </c>
      <c r="I4799" s="97" t="s">
        <v>124</v>
      </c>
      <c r="J4799" s="97" t="s">
        <v>125</v>
      </c>
      <c r="K4799" s="97" t="s">
        <v>2155</v>
      </c>
      <c r="L4799" s="97"/>
      <c r="M4799" s="97"/>
      <c r="N4799" s="97" t="s">
        <v>2156</v>
      </c>
      <c r="O4799" s="97" t="s">
        <v>1321</v>
      </c>
      <c r="P4799" s="97" t="s">
        <v>561</v>
      </c>
      <c r="Q4799" s="97" t="s">
        <v>155</v>
      </c>
      <c r="R4799" s="97" t="s">
        <v>131</v>
      </c>
      <c r="S4799" s="97" t="s">
        <v>149</v>
      </c>
      <c r="T4799" s="97" t="s">
        <v>150</v>
      </c>
      <c r="U4799" s="97" t="s">
        <v>134</v>
      </c>
      <c r="V4799" s="97" t="s">
        <v>135</v>
      </c>
      <c r="W4799" s="97" t="s">
        <v>136</v>
      </c>
      <c r="X4799" s="97"/>
      <c r="Y4799" s="99"/>
      <c r="Z4799" s="99"/>
      <c r="AA4799" s="99">
        <v>24468.21</v>
      </c>
      <c r="AB4799" s="99">
        <v>24468.21</v>
      </c>
      <c r="AC4799">
        <f t="shared" si="148"/>
        <v>1000</v>
      </c>
      <c r="AD4799" t="str">
        <f t="shared" si="149"/>
        <v>310</v>
      </c>
    </row>
    <row r="4800" spans="1:30" hidden="1" x14ac:dyDescent="0.25">
      <c r="A4800" s="97" t="s">
        <v>2153</v>
      </c>
      <c r="B4800" s="97" t="s">
        <v>1315</v>
      </c>
      <c r="C4800" s="97" t="s">
        <v>2154</v>
      </c>
      <c r="D4800" s="97">
        <v>14201</v>
      </c>
      <c r="E4800" s="97" t="s">
        <v>122</v>
      </c>
      <c r="F4800" s="98">
        <v>15</v>
      </c>
      <c r="G4800" s="98" t="s">
        <v>142</v>
      </c>
      <c r="H4800" s="97">
        <v>19</v>
      </c>
      <c r="I4800" s="97" t="s">
        <v>124</v>
      </c>
      <c r="J4800" s="97" t="s">
        <v>125</v>
      </c>
      <c r="K4800" s="97" t="s">
        <v>2155</v>
      </c>
      <c r="L4800" s="97"/>
      <c r="M4800" s="97"/>
      <c r="N4800" s="97" t="s">
        <v>2156</v>
      </c>
      <c r="O4800" s="97" t="s">
        <v>1321</v>
      </c>
      <c r="P4800" s="97" t="s">
        <v>561</v>
      </c>
      <c r="Q4800" s="97" t="s">
        <v>156</v>
      </c>
      <c r="R4800" s="97" t="s">
        <v>131</v>
      </c>
      <c r="S4800" s="97" t="s">
        <v>149</v>
      </c>
      <c r="T4800" s="97" t="s">
        <v>150</v>
      </c>
      <c r="U4800" s="97" t="s">
        <v>134</v>
      </c>
      <c r="V4800" s="97" t="s">
        <v>135</v>
      </c>
      <c r="W4800" s="97" t="s">
        <v>136</v>
      </c>
      <c r="X4800" s="97"/>
      <c r="Y4800" s="99"/>
      <c r="Z4800" s="99"/>
      <c r="AA4800" s="99">
        <v>54373.8</v>
      </c>
      <c r="AB4800" s="99">
        <v>54373.8</v>
      </c>
      <c r="AC4800">
        <f t="shared" si="148"/>
        <v>1000</v>
      </c>
      <c r="AD4800" t="str">
        <f t="shared" si="149"/>
        <v>310</v>
      </c>
    </row>
    <row r="4801" spans="1:30" hidden="1" x14ac:dyDescent="0.25">
      <c r="A4801" s="97" t="s">
        <v>2153</v>
      </c>
      <c r="B4801" s="97" t="s">
        <v>1315</v>
      </c>
      <c r="C4801" s="97" t="s">
        <v>2154</v>
      </c>
      <c r="D4801" s="97">
        <v>14301</v>
      </c>
      <c r="E4801" s="97" t="s">
        <v>122</v>
      </c>
      <c r="F4801" s="98">
        <v>15</v>
      </c>
      <c r="G4801" s="98" t="s">
        <v>142</v>
      </c>
      <c r="H4801" s="97">
        <v>19</v>
      </c>
      <c r="I4801" s="97" t="s">
        <v>124</v>
      </c>
      <c r="J4801" s="97" t="s">
        <v>125</v>
      </c>
      <c r="K4801" s="97" t="s">
        <v>2155</v>
      </c>
      <c r="L4801" s="97"/>
      <c r="M4801" s="97"/>
      <c r="N4801" s="97" t="s">
        <v>2156</v>
      </c>
      <c r="O4801" s="97" t="s">
        <v>1321</v>
      </c>
      <c r="P4801" s="97" t="s">
        <v>561</v>
      </c>
      <c r="Q4801" s="97" t="s">
        <v>178</v>
      </c>
      <c r="R4801" s="97" t="s">
        <v>131</v>
      </c>
      <c r="S4801" s="97" t="s">
        <v>149</v>
      </c>
      <c r="T4801" s="97" t="s">
        <v>150</v>
      </c>
      <c r="U4801" s="97" t="s">
        <v>134</v>
      </c>
      <c r="V4801" s="97" t="s">
        <v>135</v>
      </c>
      <c r="W4801" s="97" t="s">
        <v>136</v>
      </c>
      <c r="X4801" s="97"/>
      <c r="Y4801" s="99"/>
      <c r="Z4801" s="99"/>
      <c r="AA4801" s="99">
        <v>65248.56</v>
      </c>
      <c r="AB4801" s="99">
        <v>65248.56</v>
      </c>
      <c r="AC4801">
        <f t="shared" si="148"/>
        <v>1000</v>
      </c>
      <c r="AD4801" t="str">
        <f t="shared" si="149"/>
        <v>310</v>
      </c>
    </row>
    <row r="4802" spans="1:30" hidden="1" x14ac:dyDescent="0.25">
      <c r="A4802" t="s">
        <v>2153</v>
      </c>
      <c r="B4802" t="s">
        <v>1315</v>
      </c>
      <c r="C4802" t="s">
        <v>2154</v>
      </c>
      <c r="D4802" t="s">
        <v>186</v>
      </c>
      <c r="E4802" t="s">
        <v>122</v>
      </c>
      <c r="F4802" t="s">
        <v>159</v>
      </c>
      <c r="G4802" t="s">
        <v>160</v>
      </c>
      <c r="H4802" t="s">
        <v>143</v>
      </c>
      <c r="I4802" t="s">
        <v>124</v>
      </c>
      <c r="J4802" t="s">
        <v>125</v>
      </c>
      <c r="K4802" t="s">
        <v>2155</v>
      </c>
      <c r="N4802" t="s">
        <v>2156</v>
      </c>
      <c r="O4802" t="s">
        <v>1321</v>
      </c>
      <c r="P4802" t="s">
        <v>561</v>
      </c>
      <c r="Q4802" t="s">
        <v>188</v>
      </c>
      <c r="R4802" t="s">
        <v>131</v>
      </c>
      <c r="S4802" t="s">
        <v>164</v>
      </c>
      <c r="T4802" t="s">
        <v>165</v>
      </c>
      <c r="U4802" t="s">
        <v>151</v>
      </c>
      <c r="V4802" t="s">
        <v>135</v>
      </c>
      <c r="W4802" t="s">
        <v>136</v>
      </c>
      <c r="X4802" t="s">
        <v>2157</v>
      </c>
      <c r="Y4802" s="94">
        <v>10400</v>
      </c>
      <c r="Z4802" s="94">
        <v>0</v>
      </c>
      <c r="AA4802" s="94">
        <v>10836</v>
      </c>
      <c r="AB4802" s="94">
        <v>10836</v>
      </c>
      <c r="AC4802">
        <f t="shared" si="148"/>
        <v>2000</v>
      </c>
      <c r="AD4802" t="str">
        <f t="shared" si="149"/>
        <v>310</v>
      </c>
    </row>
    <row r="4803" spans="1:30" hidden="1" x14ac:dyDescent="0.25">
      <c r="A4803" t="s">
        <v>2153</v>
      </c>
      <c r="B4803" t="s">
        <v>1315</v>
      </c>
      <c r="C4803" t="s">
        <v>2154</v>
      </c>
      <c r="D4803" t="s">
        <v>192</v>
      </c>
      <c r="E4803" t="s">
        <v>122</v>
      </c>
      <c r="F4803" t="s">
        <v>159</v>
      </c>
      <c r="G4803" t="s">
        <v>160</v>
      </c>
      <c r="H4803" t="s">
        <v>143</v>
      </c>
      <c r="I4803" t="s">
        <v>124</v>
      </c>
      <c r="J4803" t="s">
        <v>125</v>
      </c>
      <c r="K4803" t="s">
        <v>2155</v>
      </c>
      <c r="N4803" t="s">
        <v>2156</v>
      </c>
      <c r="O4803" t="s">
        <v>1321</v>
      </c>
      <c r="P4803" t="s">
        <v>561</v>
      </c>
      <c r="Q4803" t="s">
        <v>193</v>
      </c>
      <c r="R4803" t="s">
        <v>131</v>
      </c>
      <c r="S4803" t="s">
        <v>164</v>
      </c>
      <c r="T4803" t="s">
        <v>165</v>
      </c>
      <c r="U4803" t="s">
        <v>151</v>
      </c>
      <c r="V4803" t="s">
        <v>135</v>
      </c>
      <c r="W4803" t="s">
        <v>136</v>
      </c>
      <c r="X4803" t="s">
        <v>2157</v>
      </c>
      <c r="Y4803" s="94">
        <v>10400</v>
      </c>
      <c r="Z4803" s="94">
        <v>6400</v>
      </c>
      <c r="AA4803" s="94">
        <v>10836</v>
      </c>
      <c r="AB4803" s="94">
        <v>10836</v>
      </c>
      <c r="AC4803">
        <f t="shared" ref="AC4803:AC4866" si="150">MID(D4803,1,1)*1000</f>
        <v>2000</v>
      </c>
      <c r="AD4803" t="str">
        <f t="shared" ref="AD4803:AD4866" si="151">MID(A4803,6,3)</f>
        <v>310</v>
      </c>
    </row>
    <row r="4804" spans="1:30" hidden="1" x14ac:dyDescent="0.25">
      <c r="A4804" t="s">
        <v>2153</v>
      </c>
      <c r="B4804" t="s">
        <v>1315</v>
      </c>
      <c r="C4804" t="s">
        <v>2154</v>
      </c>
      <c r="D4804" t="s">
        <v>198</v>
      </c>
      <c r="E4804" t="s">
        <v>122</v>
      </c>
      <c r="F4804" t="s">
        <v>159</v>
      </c>
      <c r="G4804" t="s">
        <v>160</v>
      </c>
      <c r="H4804" t="s">
        <v>143</v>
      </c>
      <c r="I4804" t="s">
        <v>124</v>
      </c>
      <c r="J4804" t="s">
        <v>125</v>
      </c>
      <c r="K4804" t="s">
        <v>2155</v>
      </c>
      <c r="N4804" t="s">
        <v>2156</v>
      </c>
      <c r="O4804" t="s">
        <v>1321</v>
      </c>
      <c r="P4804" t="s">
        <v>561</v>
      </c>
      <c r="Q4804" t="s">
        <v>199</v>
      </c>
      <c r="R4804" t="s">
        <v>131</v>
      </c>
      <c r="S4804" t="s">
        <v>164</v>
      </c>
      <c r="T4804" t="s">
        <v>165</v>
      </c>
      <c r="U4804" t="s">
        <v>151</v>
      </c>
      <c r="V4804" t="s">
        <v>135</v>
      </c>
      <c r="W4804" t="s">
        <v>136</v>
      </c>
      <c r="X4804" t="s">
        <v>2157</v>
      </c>
      <c r="Y4804" s="94">
        <v>7200</v>
      </c>
      <c r="Z4804" s="94">
        <v>0</v>
      </c>
      <c r="AA4804" s="94">
        <v>7502</v>
      </c>
      <c r="AB4804" s="94">
        <v>7502</v>
      </c>
      <c r="AC4804">
        <f t="shared" si="150"/>
        <v>2000</v>
      </c>
      <c r="AD4804" t="str">
        <f t="shared" si="151"/>
        <v>310</v>
      </c>
    </row>
    <row r="4805" spans="1:30" hidden="1" x14ac:dyDescent="0.25">
      <c r="A4805" t="s">
        <v>2153</v>
      </c>
      <c r="B4805" t="s">
        <v>1315</v>
      </c>
      <c r="C4805" t="s">
        <v>2154</v>
      </c>
      <c r="D4805" t="s">
        <v>200</v>
      </c>
      <c r="E4805" t="s">
        <v>122</v>
      </c>
      <c r="F4805" t="s">
        <v>159</v>
      </c>
      <c r="G4805" t="s">
        <v>160</v>
      </c>
      <c r="H4805" t="s">
        <v>143</v>
      </c>
      <c r="I4805" t="s">
        <v>124</v>
      </c>
      <c r="J4805" t="s">
        <v>125</v>
      </c>
      <c r="K4805" t="s">
        <v>2155</v>
      </c>
      <c r="N4805" t="s">
        <v>2156</v>
      </c>
      <c r="O4805" t="s">
        <v>1321</v>
      </c>
      <c r="P4805" t="s">
        <v>561</v>
      </c>
      <c r="Q4805" t="s">
        <v>201</v>
      </c>
      <c r="R4805" t="s">
        <v>131</v>
      </c>
      <c r="S4805" t="s">
        <v>164</v>
      </c>
      <c r="T4805" t="s">
        <v>165</v>
      </c>
      <c r="U4805" t="s">
        <v>151</v>
      </c>
      <c r="V4805" t="s">
        <v>135</v>
      </c>
      <c r="W4805" t="s">
        <v>136</v>
      </c>
      <c r="X4805" t="s">
        <v>2157</v>
      </c>
      <c r="Y4805" s="94">
        <v>4000</v>
      </c>
      <c r="Z4805" s="94">
        <v>0</v>
      </c>
      <c r="AA4805" s="94">
        <v>4168</v>
      </c>
      <c r="AB4805" s="94">
        <v>4168</v>
      </c>
      <c r="AC4805">
        <f t="shared" si="150"/>
        <v>2000</v>
      </c>
      <c r="AD4805" t="str">
        <f t="shared" si="151"/>
        <v>310</v>
      </c>
    </row>
    <row r="4806" spans="1:30" hidden="1" x14ac:dyDescent="0.25">
      <c r="A4806" t="s">
        <v>2153</v>
      </c>
      <c r="B4806" t="s">
        <v>1315</v>
      </c>
      <c r="C4806" t="s">
        <v>2154</v>
      </c>
      <c r="D4806" t="s">
        <v>291</v>
      </c>
      <c r="E4806" t="s">
        <v>122</v>
      </c>
      <c r="F4806" t="s">
        <v>159</v>
      </c>
      <c r="G4806" t="s">
        <v>160</v>
      </c>
      <c r="H4806" t="s">
        <v>143</v>
      </c>
      <c r="I4806" t="s">
        <v>124</v>
      </c>
      <c r="J4806" t="s">
        <v>125</v>
      </c>
      <c r="K4806" t="s">
        <v>2155</v>
      </c>
      <c r="N4806" t="s">
        <v>2156</v>
      </c>
      <c r="O4806" t="s">
        <v>1321</v>
      </c>
      <c r="P4806" t="s">
        <v>561</v>
      </c>
      <c r="Q4806" t="s">
        <v>169</v>
      </c>
      <c r="R4806" t="s">
        <v>131</v>
      </c>
      <c r="S4806" t="s">
        <v>164</v>
      </c>
      <c r="T4806" t="s">
        <v>165</v>
      </c>
      <c r="U4806" t="s">
        <v>151</v>
      </c>
      <c r="V4806" t="s">
        <v>135</v>
      </c>
      <c r="W4806" t="s">
        <v>136</v>
      </c>
      <c r="X4806" t="s">
        <v>2157</v>
      </c>
      <c r="Y4806" s="94">
        <v>1300</v>
      </c>
      <c r="Z4806" s="94">
        <v>0</v>
      </c>
      <c r="AA4806" s="94">
        <v>0</v>
      </c>
      <c r="AB4806" s="94">
        <v>0</v>
      </c>
      <c r="AC4806">
        <f t="shared" si="150"/>
        <v>3000</v>
      </c>
      <c r="AD4806" t="str">
        <f t="shared" si="151"/>
        <v>310</v>
      </c>
    </row>
    <row r="4807" spans="1:30" hidden="1" x14ac:dyDescent="0.25">
      <c r="A4807" t="s">
        <v>2153</v>
      </c>
      <c r="B4807" t="s">
        <v>1315</v>
      </c>
      <c r="C4807" t="s">
        <v>2154</v>
      </c>
      <c r="D4807" t="s">
        <v>344</v>
      </c>
      <c r="E4807" t="s">
        <v>122</v>
      </c>
      <c r="F4807" t="s">
        <v>159</v>
      </c>
      <c r="G4807" t="s">
        <v>160</v>
      </c>
      <c r="H4807" t="s">
        <v>143</v>
      </c>
      <c r="I4807" t="s">
        <v>124</v>
      </c>
      <c r="J4807" t="s">
        <v>125</v>
      </c>
      <c r="K4807" t="s">
        <v>2155</v>
      </c>
      <c r="N4807" t="s">
        <v>2156</v>
      </c>
      <c r="O4807" t="s">
        <v>1321</v>
      </c>
      <c r="P4807" t="s">
        <v>561</v>
      </c>
      <c r="Q4807" t="s">
        <v>345</v>
      </c>
      <c r="R4807" t="s">
        <v>131</v>
      </c>
      <c r="S4807" t="s">
        <v>164</v>
      </c>
      <c r="T4807" t="s">
        <v>165</v>
      </c>
      <c r="U4807" t="s">
        <v>151</v>
      </c>
      <c r="V4807" t="s">
        <v>135</v>
      </c>
      <c r="W4807" t="s">
        <v>136</v>
      </c>
      <c r="X4807" t="s">
        <v>2157</v>
      </c>
      <c r="Y4807" s="94">
        <v>2000</v>
      </c>
      <c r="Z4807" s="94">
        <v>0</v>
      </c>
      <c r="AA4807" s="94">
        <v>2088</v>
      </c>
      <c r="AB4807" s="94">
        <v>2088</v>
      </c>
      <c r="AC4807">
        <f t="shared" si="150"/>
        <v>3000</v>
      </c>
      <c r="AD4807" t="str">
        <f t="shared" si="151"/>
        <v>310</v>
      </c>
    </row>
    <row r="4808" spans="1:30" hidden="1" x14ac:dyDescent="0.25">
      <c r="A4808" t="s">
        <v>2153</v>
      </c>
      <c r="B4808" t="s">
        <v>1315</v>
      </c>
      <c r="C4808" t="s">
        <v>2154</v>
      </c>
      <c r="D4808" t="s">
        <v>272</v>
      </c>
      <c r="E4808" t="s">
        <v>122</v>
      </c>
      <c r="F4808" t="s">
        <v>159</v>
      </c>
      <c r="G4808" t="s">
        <v>160</v>
      </c>
      <c r="H4808" t="s">
        <v>143</v>
      </c>
      <c r="I4808" t="s">
        <v>124</v>
      </c>
      <c r="J4808" t="s">
        <v>125</v>
      </c>
      <c r="K4808" t="s">
        <v>2155</v>
      </c>
      <c r="N4808" t="s">
        <v>2156</v>
      </c>
      <c r="O4808" t="s">
        <v>1321</v>
      </c>
      <c r="P4808" t="s">
        <v>561</v>
      </c>
      <c r="Q4808" t="s">
        <v>273</v>
      </c>
      <c r="R4808" t="s">
        <v>131</v>
      </c>
      <c r="S4808" t="s">
        <v>164</v>
      </c>
      <c r="T4808" t="s">
        <v>165</v>
      </c>
      <c r="U4808" t="s">
        <v>151</v>
      </c>
      <c r="V4808" t="s">
        <v>135</v>
      </c>
      <c r="W4808" t="s">
        <v>136</v>
      </c>
      <c r="X4808" t="s">
        <v>2157</v>
      </c>
      <c r="Y4808" s="94">
        <v>1400</v>
      </c>
      <c r="Z4808" s="94">
        <v>0</v>
      </c>
      <c r="AA4808" s="94">
        <v>0</v>
      </c>
      <c r="AB4808" s="94">
        <v>0</v>
      </c>
      <c r="AC4808">
        <f t="shared" si="150"/>
        <v>3000</v>
      </c>
      <c r="AD4808" t="str">
        <f t="shared" si="151"/>
        <v>310</v>
      </c>
    </row>
    <row r="4809" spans="1:30" hidden="1" x14ac:dyDescent="0.25">
      <c r="A4809" t="s">
        <v>2153</v>
      </c>
      <c r="B4809" t="s">
        <v>1315</v>
      </c>
      <c r="C4809" t="s">
        <v>2154</v>
      </c>
      <c r="D4809" t="s">
        <v>172</v>
      </c>
      <c r="E4809" t="s">
        <v>122</v>
      </c>
      <c r="F4809" t="s">
        <v>159</v>
      </c>
      <c r="G4809" t="s">
        <v>160</v>
      </c>
      <c r="H4809" t="s">
        <v>143</v>
      </c>
      <c r="I4809" t="s">
        <v>124</v>
      </c>
      <c r="J4809" t="s">
        <v>125</v>
      </c>
      <c r="K4809" t="s">
        <v>2155</v>
      </c>
      <c r="N4809" t="s">
        <v>2156</v>
      </c>
      <c r="O4809" t="s">
        <v>1321</v>
      </c>
      <c r="P4809" t="s">
        <v>561</v>
      </c>
      <c r="Q4809" t="s">
        <v>173</v>
      </c>
      <c r="R4809" t="s">
        <v>131</v>
      </c>
      <c r="S4809" t="s">
        <v>164</v>
      </c>
      <c r="T4809" t="s">
        <v>165</v>
      </c>
      <c r="U4809" t="s">
        <v>151</v>
      </c>
      <c r="V4809" t="s">
        <v>135</v>
      </c>
      <c r="W4809" t="s">
        <v>136</v>
      </c>
      <c r="X4809" t="s">
        <v>2157</v>
      </c>
      <c r="Y4809" s="94">
        <v>31200</v>
      </c>
      <c r="Z4809" s="94">
        <v>0</v>
      </c>
      <c r="AA4809" s="94">
        <v>32509</v>
      </c>
      <c r="AB4809" s="94">
        <v>32509</v>
      </c>
      <c r="AC4809">
        <f t="shared" si="150"/>
        <v>3000</v>
      </c>
      <c r="AD4809" t="str">
        <f t="shared" si="151"/>
        <v>310</v>
      </c>
    </row>
    <row r="4810" spans="1:30" hidden="1" x14ac:dyDescent="0.25">
      <c r="A4810" t="s">
        <v>2153</v>
      </c>
      <c r="B4810" t="s">
        <v>1315</v>
      </c>
      <c r="C4810" t="s">
        <v>2154</v>
      </c>
      <c r="D4810" t="s">
        <v>174</v>
      </c>
      <c r="E4810" t="s">
        <v>122</v>
      </c>
      <c r="F4810" t="s">
        <v>159</v>
      </c>
      <c r="G4810" t="s">
        <v>160</v>
      </c>
      <c r="H4810" t="s">
        <v>143</v>
      </c>
      <c r="I4810" t="s">
        <v>124</v>
      </c>
      <c r="J4810" t="s">
        <v>125</v>
      </c>
      <c r="K4810" t="s">
        <v>2155</v>
      </c>
      <c r="N4810" t="s">
        <v>2156</v>
      </c>
      <c r="O4810" t="s">
        <v>1321</v>
      </c>
      <c r="P4810" t="s">
        <v>561</v>
      </c>
      <c r="Q4810" t="s">
        <v>175</v>
      </c>
      <c r="R4810" t="s">
        <v>131</v>
      </c>
      <c r="S4810" t="s">
        <v>164</v>
      </c>
      <c r="T4810" t="s">
        <v>165</v>
      </c>
      <c r="U4810" t="s">
        <v>151</v>
      </c>
      <c r="V4810" t="s">
        <v>135</v>
      </c>
      <c r="W4810" t="s">
        <v>136</v>
      </c>
      <c r="X4810" t="s">
        <v>2157</v>
      </c>
      <c r="Y4810" s="94">
        <v>26000</v>
      </c>
      <c r="Z4810" s="94">
        <v>0</v>
      </c>
      <c r="AA4810" s="94">
        <v>27091</v>
      </c>
      <c r="AB4810" s="94">
        <v>27091</v>
      </c>
      <c r="AC4810">
        <f t="shared" si="150"/>
        <v>3000</v>
      </c>
      <c r="AD4810" t="str">
        <f t="shared" si="151"/>
        <v>310</v>
      </c>
    </row>
    <row r="4811" spans="1:30" hidden="1" x14ac:dyDescent="0.25">
      <c r="A4811" t="s">
        <v>2153</v>
      </c>
      <c r="B4811" t="s">
        <v>1315</v>
      </c>
      <c r="C4811" t="s">
        <v>2154</v>
      </c>
      <c r="D4811" t="s">
        <v>348</v>
      </c>
      <c r="E4811" t="s">
        <v>122</v>
      </c>
      <c r="F4811" t="s">
        <v>159</v>
      </c>
      <c r="G4811" t="s">
        <v>160</v>
      </c>
      <c r="H4811" t="s">
        <v>143</v>
      </c>
      <c r="I4811" t="s">
        <v>124</v>
      </c>
      <c r="J4811" t="s">
        <v>125</v>
      </c>
      <c r="K4811" t="s">
        <v>2155</v>
      </c>
      <c r="N4811" t="s">
        <v>2156</v>
      </c>
      <c r="O4811" t="s">
        <v>1321</v>
      </c>
      <c r="P4811" t="s">
        <v>561</v>
      </c>
      <c r="Q4811" t="s">
        <v>308</v>
      </c>
      <c r="R4811" t="s">
        <v>131</v>
      </c>
      <c r="S4811" t="s">
        <v>164</v>
      </c>
      <c r="T4811" t="s">
        <v>165</v>
      </c>
      <c r="U4811" t="s">
        <v>151</v>
      </c>
      <c r="V4811" t="s">
        <v>135</v>
      </c>
      <c r="W4811" t="s">
        <v>136</v>
      </c>
      <c r="X4811" t="s">
        <v>2157</v>
      </c>
      <c r="Y4811" s="94">
        <v>41600</v>
      </c>
      <c r="Z4811" s="94">
        <v>0</v>
      </c>
      <c r="AA4811" s="94">
        <v>43347</v>
      </c>
      <c r="AB4811" s="94">
        <v>43347</v>
      </c>
      <c r="AC4811">
        <f t="shared" si="150"/>
        <v>3000</v>
      </c>
      <c r="AD4811" t="str">
        <f t="shared" si="151"/>
        <v>310</v>
      </c>
    </row>
    <row r="4812" spans="1:30" hidden="1" x14ac:dyDescent="0.25">
      <c r="A4812" s="97" t="s">
        <v>2158</v>
      </c>
      <c r="B4812" s="97" t="s">
        <v>1315</v>
      </c>
      <c r="C4812" s="97" t="s">
        <v>2154</v>
      </c>
      <c r="D4812" s="97" t="s">
        <v>141</v>
      </c>
      <c r="E4812" s="97" t="s">
        <v>122</v>
      </c>
      <c r="F4812" s="98">
        <v>15</v>
      </c>
      <c r="G4812" s="98" t="s">
        <v>142</v>
      </c>
      <c r="H4812" s="97" t="s">
        <v>143</v>
      </c>
      <c r="I4812" s="97" t="s">
        <v>124</v>
      </c>
      <c r="J4812" s="97" t="s">
        <v>125</v>
      </c>
      <c r="K4812" s="97" t="s">
        <v>2159</v>
      </c>
      <c r="L4812" s="97"/>
      <c r="M4812" s="97"/>
      <c r="N4812" s="97" t="s">
        <v>2160</v>
      </c>
      <c r="O4812" s="97" t="s">
        <v>1321</v>
      </c>
      <c r="P4812" s="97" t="s">
        <v>561</v>
      </c>
      <c r="Q4812" s="97" t="s">
        <v>148</v>
      </c>
      <c r="R4812" s="97" t="s">
        <v>131</v>
      </c>
      <c r="S4812" s="97" t="s">
        <v>149</v>
      </c>
      <c r="T4812" s="97" t="s">
        <v>150</v>
      </c>
      <c r="U4812" s="97" t="s">
        <v>151</v>
      </c>
      <c r="V4812" s="97" t="s">
        <v>135</v>
      </c>
      <c r="W4812" s="97" t="s">
        <v>136</v>
      </c>
      <c r="X4812" s="97"/>
      <c r="Y4812" s="99"/>
      <c r="Z4812" s="99"/>
      <c r="AA4812" s="99">
        <v>642984</v>
      </c>
      <c r="AB4812" s="99">
        <v>642984</v>
      </c>
      <c r="AC4812">
        <f t="shared" si="150"/>
        <v>1000</v>
      </c>
      <c r="AD4812" t="str">
        <f t="shared" si="151"/>
        <v>310</v>
      </c>
    </row>
    <row r="4813" spans="1:30" hidden="1" x14ac:dyDescent="0.25">
      <c r="A4813" s="97" t="s">
        <v>2158</v>
      </c>
      <c r="B4813" s="97" t="s">
        <v>1315</v>
      </c>
      <c r="C4813" s="97" t="s">
        <v>2154</v>
      </c>
      <c r="D4813" s="97">
        <v>13201</v>
      </c>
      <c r="E4813" s="97" t="s">
        <v>122</v>
      </c>
      <c r="F4813" s="98">
        <v>15</v>
      </c>
      <c r="G4813" s="98" t="s">
        <v>142</v>
      </c>
      <c r="H4813" s="97">
        <v>19</v>
      </c>
      <c r="I4813" s="97" t="s">
        <v>124</v>
      </c>
      <c r="J4813" s="97" t="s">
        <v>125</v>
      </c>
      <c r="K4813" s="97" t="s">
        <v>2159</v>
      </c>
      <c r="L4813" s="97"/>
      <c r="M4813" s="97"/>
      <c r="N4813" s="97" t="s">
        <v>2160</v>
      </c>
      <c r="O4813" s="97" t="s">
        <v>1321</v>
      </c>
      <c r="P4813" s="97" t="s">
        <v>561</v>
      </c>
      <c r="Q4813" s="97" t="s">
        <v>152</v>
      </c>
      <c r="R4813" s="97" t="s">
        <v>131</v>
      </c>
      <c r="S4813" s="97" t="s">
        <v>149</v>
      </c>
      <c r="T4813" s="97" t="s">
        <v>150</v>
      </c>
      <c r="U4813" s="97" t="s">
        <v>134</v>
      </c>
      <c r="V4813" s="97" t="s">
        <v>135</v>
      </c>
      <c r="W4813" s="97" t="s">
        <v>136</v>
      </c>
      <c r="X4813" s="97"/>
      <c r="Y4813" s="99"/>
      <c r="Z4813" s="99"/>
      <c r="AA4813" s="99">
        <v>26791</v>
      </c>
      <c r="AB4813" s="99">
        <v>26791</v>
      </c>
      <c r="AC4813">
        <f t="shared" si="150"/>
        <v>1000</v>
      </c>
      <c r="AD4813" t="str">
        <f t="shared" si="151"/>
        <v>310</v>
      </c>
    </row>
    <row r="4814" spans="1:30" hidden="1" x14ac:dyDescent="0.25">
      <c r="A4814" s="97" t="s">
        <v>2158</v>
      </c>
      <c r="B4814" s="97" t="s">
        <v>1315</v>
      </c>
      <c r="C4814" s="97" t="s">
        <v>2154</v>
      </c>
      <c r="D4814" s="97">
        <v>13203</v>
      </c>
      <c r="E4814" s="97" t="s">
        <v>122</v>
      </c>
      <c r="F4814" s="98">
        <v>15</v>
      </c>
      <c r="G4814" s="98" t="s">
        <v>142</v>
      </c>
      <c r="H4814" s="97">
        <v>19</v>
      </c>
      <c r="I4814" s="97" t="s">
        <v>124</v>
      </c>
      <c r="J4814" s="97" t="s">
        <v>125</v>
      </c>
      <c r="K4814" s="97" t="s">
        <v>2159</v>
      </c>
      <c r="L4814" s="97"/>
      <c r="M4814" s="97"/>
      <c r="N4814" s="97" t="s">
        <v>2160</v>
      </c>
      <c r="O4814" s="97" t="s">
        <v>1321</v>
      </c>
      <c r="P4814" s="97" t="s">
        <v>561</v>
      </c>
      <c r="Q4814" s="97" t="s">
        <v>153</v>
      </c>
      <c r="R4814" s="97" t="s">
        <v>131</v>
      </c>
      <c r="S4814" s="97" t="s">
        <v>149</v>
      </c>
      <c r="T4814" s="97" t="s">
        <v>150</v>
      </c>
      <c r="U4814" s="97" t="s">
        <v>134</v>
      </c>
      <c r="V4814" s="97" t="s">
        <v>135</v>
      </c>
      <c r="W4814" s="97" t="s">
        <v>136</v>
      </c>
      <c r="X4814" s="97"/>
      <c r="Y4814" s="99"/>
      <c r="Z4814" s="99"/>
      <c r="AA4814" s="99">
        <v>107164</v>
      </c>
      <c r="AB4814" s="99">
        <v>107164</v>
      </c>
      <c r="AC4814">
        <f t="shared" si="150"/>
        <v>1000</v>
      </c>
      <c r="AD4814" t="str">
        <f t="shared" si="151"/>
        <v>310</v>
      </c>
    </row>
    <row r="4815" spans="1:30" hidden="1" x14ac:dyDescent="0.25">
      <c r="A4815" s="97" t="s">
        <v>2158</v>
      </c>
      <c r="B4815" s="97" t="s">
        <v>1315</v>
      </c>
      <c r="C4815" s="97" t="s">
        <v>2154</v>
      </c>
      <c r="D4815" s="97">
        <v>14101</v>
      </c>
      <c r="E4815" s="97" t="s">
        <v>122</v>
      </c>
      <c r="F4815" s="98">
        <v>15</v>
      </c>
      <c r="G4815" s="98" t="s">
        <v>142</v>
      </c>
      <c r="H4815" s="97">
        <v>19</v>
      </c>
      <c r="I4815" s="97" t="s">
        <v>124</v>
      </c>
      <c r="J4815" s="97" t="s">
        <v>125</v>
      </c>
      <c r="K4815" s="97" t="s">
        <v>2159</v>
      </c>
      <c r="L4815" s="97"/>
      <c r="M4815" s="97"/>
      <c r="N4815" s="97" t="s">
        <v>2160</v>
      </c>
      <c r="O4815" s="97" t="s">
        <v>1321</v>
      </c>
      <c r="P4815" s="97" t="s">
        <v>561</v>
      </c>
      <c r="Q4815" s="97" t="s">
        <v>154</v>
      </c>
      <c r="R4815" s="97" t="s">
        <v>131</v>
      </c>
      <c r="S4815" s="97" t="s">
        <v>149</v>
      </c>
      <c r="T4815" s="97" t="s">
        <v>150</v>
      </c>
      <c r="U4815" s="97" t="s">
        <v>134</v>
      </c>
      <c r="V4815" s="97" t="s">
        <v>135</v>
      </c>
      <c r="W4815" s="97" t="s">
        <v>136</v>
      </c>
      <c r="X4815" s="97"/>
      <c r="Y4815" s="99"/>
      <c r="Z4815" s="99"/>
      <c r="AA4815" s="99">
        <v>35364.120000000003</v>
      </c>
      <c r="AB4815" s="99">
        <v>35364.120000000003</v>
      </c>
      <c r="AC4815">
        <f t="shared" si="150"/>
        <v>1000</v>
      </c>
      <c r="AD4815" t="str">
        <f t="shared" si="151"/>
        <v>310</v>
      </c>
    </row>
    <row r="4816" spans="1:30" hidden="1" x14ac:dyDescent="0.25">
      <c r="A4816" s="97" t="s">
        <v>2158</v>
      </c>
      <c r="B4816" s="97" t="s">
        <v>1315</v>
      </c>
      <c r="C4816" s="97" t="s">
        <v>2154</v>
      </c>
      <c r="D4816" s="97">
        <v>14103</v>
      </c>
      <c r="E4816" s="97" t="s">
        <v>122</v>
      </c>
      <c r="F4816" s="98">
        <v>15</v>
      </c>
      <c r="G4816" s="98" t="s">
        <v>142</v>
      </c>
      <c r="H4816" s="97">
        <v>19</v>
      </c>
      <c r="I4816" s="97" t="s">
        <v>124</v>
      </c>
      <c r="J4816" s="97" t="s">
        <v>125</v>
      </c>
      <c r="K4816" s="97" t="s">
        <v>2159</v>
      </c>
      <c r="L4816" s="97"/>
      <c r="M4816" s="97"/>
      <c r="N4816" s="97" t="s">
        <v>2160</v>
      </c>
      <c r="O4816" s="97" t="s">
        <v>1321</v>
      </c>
      <c r="P4816" s="97" t="s">
        <v>561</v>
      </c>
      <c r="Q4816" s="97" t="s">
        <v>155</v>
      </c>
      <c r="R4816" s="97" t="s">
        <v>131</v>
      </c>
      <c r="S4816" s="97" t="s">
        <v>149</v>
      </c>
      <c r="T4816" s="97" t="s">
        <v>150</v>
      </c>
      <c r="U4816" s="97" t="s">
        <v>134</v>
      </c>
      <c r="V4816" s="97" t="s">
        <v>135</v>
      </c>
      <c r="W4816" s="97" t="s">
        <v>136</v>
      </c>
      <c r="X4816" s="97"/>
      <c r="Y4816" s="99"/>
      <c r="Z4816" s="99"/>
      <c r="AA4816" s="99">
        <v>14467.14</v>
      </c>
      <c r="AB4816" s="99">
        <v>14467.14</v>
      </c>
      <c r="AC4816">
        <f t="shared" si="150"/>
        <v>1000</v>
      </c>
      <c r="AD4816" t="str">
        <f t="shared" si="151"/>
        <v>310</v>
      </c>
    </row>
    <row r="4817" spans="1:30" hidden="1" x14ac:dyDescent="0.25">
      <c r="A4817" s="97" t="s">
        <v>2158</v>
      </c>
      <c r="B4817" s="97" t="s">
        <v>1315</v>
      </c>
      <c r="C4817" s="97" t="s">
        <v>2154</v>
      </c>
      <c r="D4817" s="97">
        <v>14201</v>
      </c>
      <c r="E4817" s="97" t="s">
        <v>122</v>
      </c>
      <c r="F4817" s="98">
        <v>15</v>
      </c>
      <c r="G4817" s="98" t="s">
        <v>142</v>
      </c>
      <c r="H4817" s="97">
        <v>19</v>
      </c>
      <c r="I4817" s="97" t="s">
        <v>124</v>
      </c>
      <c r="J4817" s="97" t="s">
        <v>125</v>
      </c>
      <c r="K4817" s="97" t="s">
        <v>2159</v>
      </c>
      <c r="L4817" s="97"/>
      <c r="M4817" s="97"/>
      <c r="N4817" s="97" t="s">
        <v>2160</v>
      </c>
      <c r="O4817" s="97" t="s">
        <v>1321</v>
      </c>
      <c r="P4817" s="97" t="s">
        <v>561</v>
      </c>
      <c r="Q4817" s="97" t="s">
        <v>156</v>
      </c>
      <c r="R4817" s="97" t="s">
        <v>131</v>
      </c>
      <c r="S4817" s="97" t="s">
        <v>149</v>
      </c>
      <c r="T4817" s="97" t="s">
        <v>150</v>
      </c>
      <c r="U4817" s="97" t="s">
        <v>134</v>
      </c>
      <c r="V4817" s="97" t="s">
        <v>135</v>
      </c>
      <c r="W4817" s="97" t="s">
        <v>136</v>
      </c>
      <c r="X4817" s="97"/>
      <c r="Y4817" s="99"/>
      <c r="Z4817" s="99"/>
      <c r="AA4817" s="99">
        <v>32149.200000000001</v>
      </c>
      <c r="AB4817" s="99">
        <v>32149.200000000001</v>
      </c>
      <c r="AC4817">
        <f t="shared" si="150"/>
        <v>1000</v>
      </c>
      <c r="AD4817" t="str">
        <f t="shared" si="151"/>
        <v>310</v>
      </c>
    </row>
    <row r="4818" spans="1:30" hidden="1" x14ac:dyDescent="0.25">
      <c r="A4818" s="97" t="s">
        <v>2158</v>
      </c>
      <c r="B4818" s="97" t="s">
        <v>1315</v>
      </c>
      <c r="C4818" s="97" t="s">
        <v>2154</v>
      </c>
      <c r="D4818" s="97">
        <v>14301</v>
      </c>
      <c r="E4818" s="97" t="s">
        <v>122</v>
      </c>
      <c r="F4818" s="98">
        <v>15</v>
      </c>
      <c r="G4818" s="98" t="s">
        <v>142</v>
      </c>
      <c r="H4818" s="97">
        <v>19</v>
      </c>
      <c r="I4818" s="97" t="s">
        <v>124</v>
      </c>
      <c r="J4818" s="97" t="s">
        <v>125</v>
      </c>
      <c r="K4818" s="97" t="s">
        <v>2159</v>
      </c>
      <c r="L4818" s="97"/>
      <c r="M4818" s="97"/>
      <c r="N4818" s="97" t="s">
        <v>2160</v>
      </c>
      <c r="O4818" s="97" t="s">
        <v>1321</v>
      </c>
      <c r="P4818" s="97" t="s">
        <v>561</v>
      </c>
      <c r="Q4818" s="97" t="s">
        <v>178</v>
      </c>
      <c r="R4818" s="97" t="s">
        <v>131</v>
      </c>
      <c r="S4818" s="97" t="s">
        <v>149</v>
      </c>
      <c r="T4818" s="97" t="s">
        <v>150</v>
      </c>
      <c r="U4818" s="97" t="s">
        <v>134</v>
      </c>
      <c r="V4818" s="97" t="s">
        <v>135</v>
      </c>
      <c r="W4818" s="97" t="s">
        <v>136</v>
      </c>
      <c r="X4818" s="97"/>
      <c r="Y4818" s="99"/>
      <c r="Z4818" s="99"/>
      <c r="AA4818" s="99">
        <v>38579.040000000001</v>
      </c>
      <c r="AB4818" s="99">
        <v>38579.040000000001</v>
      </c>
      <c r="AC4818">
        <f t="shared" si="150"/>
        <v>1000</v>
      </c>
      <c r="AD4818" t="str">
        <f t="shared" si="151"/>
        <v>310</v>
      </c>
    </row>
    <row r="4819" spans="1:30" hidden="1" x14ac:dyDescent="0.25">
      <c r="A4819" t="s">
        <v>2158</v>
      </c>
      <c r="B4819" t="s">
        <v>1315</v>
      </c>
      <c r="C4819" t="s">
        <v>2154</v>
      </c>
      <c r="D4819" t="s">
        <v>186</v>
      </c>
      <c r="E4819" t="s">
        <v>122</v>
      </c>
      <c r="F4819" t="s">
        <v>159</v>
      </c>
      <c r="G4819" t="s">
        <v>160</v>
      </c>
      <c r="H4819" t="s">
        <v>143</v>
      </c>
      <c r="I4819" t="s">
        <v>124</v>
      </c>
      <c r="J4819" t="s">
        <v>125</v>
      </c>
      <c r="K4819" t="s">
        <v>2159</v>
      </c>
      <c r="N4819" t="s">
        <v>2160</v>
      </c>
      <c r="O4819" t="s">
        <v>1321</v>
      </c>
      <c r="P4819" t="s">
        <v>561</v>
      </c>
      <c r="Q4819" t="s">
        <v>188</v>
      </c>
      <c r="R4819" t="s">
        <v>131</v>
      </c>
      <c r="S4819" t="s">
        <v>164</v>
      </c>
      <c r="T4819" t="s">
        <v>165</v>
      </c>
      <c r="U4819" t="s">
        <v>151</v>
      </c>
      <c r="V4819" t="s">
        <v>135</v>
      </c>
      <c r="W4819" t="s">
        <v>136</v>
      </c>
      <c r="X4819" t="s">
        <v>2161</v>
      </c>
      <c r="Y4819" s="94">
        <v>1000</v>
      </c>
      <c r="Z4819" s="94">
        <v>0</v>
      </c>
      <c r="AA4819" s="94">
        <v>1044</v>
      </c>
      <c r="AB4819" s="94">
        <v>1044</v>
      </c>
      <c r="AC4819">
        <f t="shared" si="150"/>
        <v>2000</v>
      </c>
      <c r="AD4819" t="str">
        <f t="shared" si="151"/>
        <v>310</v>
      </c>
    </row>
    <row r="4820" spans="1:30" hidden="1" x14ac:dyDescent="0.25">
      <c r="A4820" t="s">
        <v>2158</v>
      </c>
      <c r="B4820" t="s">
        <v>1315</v>
      </c>
      <c r="C4820" t="s">
        <v>2154</v>
      </c>
      <c r="D4820" t="s">
        <v>192</v>
      </c>
      <c r="E4820" t="s">
        <v>122</v>
      </c>
      <c r="F4820" t="s">
        <v>159</v>
      </c>
      <c r="G4820" t="s">
        <v>160</v>
      </c>
      <c r="H4820" t="s">
        <v>143</v>
      </c>
      <c r="I4820" t="s">
        <v>124</v>
      </c>
      <c r="J4820" t="s">
        <v>125</v>
      </c>
      <c r="K4820" t="s">
        <v>2159</v>
      </c>
      <c r="N4820" t="s">
        <v>2160</v>
      </c>
      <c r="O4820" t="s">
        <v>1321</v>
      </c>
      <c r="P4820" t="s">
        <v>561</v>
      </c>
      <c r="Q4820" t="s">
        <v>193</v>
      </c>
      <c r="R4820" t="s">
        <v>131</v>
      </c>
      <c r="S4820" t="s">
        <v>164</v>
      </c>
      <c r="T4820" t="s">
        <v>165</v>
      </c>
      <c r="U4820" t="s">
        <v>151</v>
      </c>
      <c r="V4820" t="s">
        <v>135</v>
      </c>
      <c r="W4820" t="s">
        <v>136</v>
      </c>
      <c r="X4820" t="s">
        <v>2161</v>
      </c>
      <c r="Y4820" s="94">
        <v>7000</v>
      </c>
      <c r="Z4820" s="94">
        <v>0</v>
      </c>
      <c r="AA4820" s="94">
        <v>7296</v>
      </c>
      <c r="AB4820" s="94">
        <v>7296</v>
      </c>
      <c r="AC4820">
        <f t="shared" si="150"/>
        <v>2000</v>
      </c>
      <c r="AD4820" t="str">
        <f t="shared" si="151"/>
        <v>310</v>
      </c>
    </row>
    <row r="4821" spans="1:30" hidden="1" x14ac:dyDescent="0.25">
      <c r="A4821" t="s">
        <v>2158</v>
      </c>
      <c r="B4821" t="s">
        <v>1315</v>
      </c>
      <c r="C4821" t="s">
        <v>2154</v>
      </c>
      <c r="D4821" t="s">
        <v>198</v>
      </c>
      <c r="E4821" t="s">
        <v>122</v>
      </c>
      <c r="F4821" t="s">
        <v>159</v>
      </c>
      <c r="G4821" t="s">
        <v>160</v>
      </c>
      <c r="H4821" t="s">
        <v>143</v>
      </c>
      <c r="I4821" t="s">
        <v>124</v>
      </c>
      <c r="J4821" t="s">
        <v>125</v>
      </c>
      <c r="K4821" t="s">
        <v>2159</v>
      </c>
      <c r="N4821" t="s">
        <v>2160</v>
      </c>
      <c r="O4821" t="s">
        <v>1321</v>
      </c>
      <c r="P4821" t="s">
        <v>561</v>
      </c>
      <c r="Q4821" t="s">
        <v>199</v>
      </c>
      <c r="R4821" t="s">
        <v>131</v>
      </c>
      <c r="S4821" t="s">
        <v>164</v>
      </c>
      <c r="T4821" t="s">
        <v>165</v>
      </c>
      <c r="U4821" t="s">
        <v>151</v>
      </c>
      <c r="V4821" t="s">
        <v>135</v>
      </c>
      <c r="W4821" t="s">
        <v>136</v>
      </c>
      <c r="X4821" t="s">
        <v>2161</v>
      </c>
      <c r="Y4821" s="94">
        <v>4000</v>
      </c>
      <c r="Z4821" s="94">
        <v>0</v>
      </c>
      <c r="AA4821" s="94">
        <v>4168</v>
      </c>
      <c r="AB4821" s="94">
        <v>4168</v>
      </c>
      <c r="AC4821">
        <f t="shared" si="150"/>
        <v>2000</v>
      </c>
      <c r="AD4821" t="str">
        <f t="shared" si="151"/>
        <v>310</v>
      </c>
    </row>
    <row r="4822" spans="1:30" hidden="1" x14ac:dyDescent="0.25">
      <c r="A4822" t="s">
        <v>2158</v>
      </c>
      <c r="B4822" t="s">
        <v>1315</v>
      </c>
      <c r="C4822" t="s">
        <v>2154</v>
      </c>
      <c r="D4822" t="s">
        <v>200</v>
      </c>
      <c r="E4822" t="s">
        <v>122</v>
      </c>
      <c r="F4822" t="s">
        <v>159</v>
      </c>
      <c r="G4822" t="s">
        <v>160</v>
      </c>
      <c r="H4822" t="s">
        <v>143</v>
      </c>
      <c r="I4822" t="s">
        <v>124</v>
      </c>
      <c r="J4822" t="s">
        <v>125</v>
      </c>
      <c r="K4822" t="s">
        <v>2159</v>
      </c>
      <c r="N4822" t="s">
        <v>2160</v>
      </c>
      <c r="O4822" t="s">
        <v>1321</v>
      </c>
      <c r="P4822" t="s">
        <v>561</v>
      </c>
      <c r="Q4822" t="s">
        <v>201</v>
      </c>
      <c r="R4822" t="s">
        <v>131</v>
      </c>
      <c r="S4822" t="s">
        <v>164</v>
      </c>
      <c r="T4822" t="s">
        <v>165</v>
      </c>
      <c r="U4822" t="s">
        <v>151</v>
      </c>
      <c r="V4822" t="s">
        <v>135</v>
      </c>
      <c r="W4822" t="s">
        <v>136</v>
      </c>
      <c r="X4822" t="s">
        <v>2161</v>
      </c>
      <c r="Y4822" s="94">
        <v>5200</v>
      </c>
      <c r="Z4822" s="94">
        <v>0</v>
      </c>
      <c r="AA4822" s="94">
        <v>5418</v>
      </c>
      <c r="AB4822" s="94">
        <v>5418</v>
      </c>
      <c r="AC4822">
        <f t="shared" si="150"/>
        <v>2000</v>
      </c>
      <c r="AD4822" t="str">
        <f t="shared" si="151"/>
        <v>310</v>
      </c>
    </row>
    <row r="4823" spans="1:30" hidden="1" x14ac:dyDescent="0.25">
      <c r="A4823" t="s">
        <v>2158</v>
      </c>
      <c r="B4823" t="s">
        <v>1315</v>
      </c>
      <c r="C4823" t="s">
        <v>2154</v>
      </c>
      <c r="D4823" t="s">
        <v>291</v>
      </c>
      <c r="E4823" t="s">
        <v>122</v>
      </c>
      <c r="F4823" t="s">
        <v>159</v>
      </c>
      <c r="G4823" t="s">
        <v>160</v>
      </c>
      <c r="H4823" t="s">
        <v>143</v>
      </c>
      <c r="I4823" t="s">
        <v>124</v>
      </c>
      <c r="J4823" t="s">
        <v>125</v>
      </c>
      <c r="K4823" t="s">
        <v>2159</v>
      </c>
      <c r="N4823" t="s">
        <v>2160</v>
      </c>
      <c r="O4823" t="s">
        <v>1321</v>
      </c>
      <c r="P4823" t="s">
        <v>561</v>
      </c>
      <c r="Q4823" t="s">
        <v>169</v>
      </c>
      <c r="R4823" t="s">
        <v>131</v>
      </c>
      <c r="S4823" t="s">
        <v>164</v>
      </c>
      <c r="T4823" t="s">
        <v>165</v>
      </c>
      <c r="U4823" t="s">
        <v>151</v>
      </c>
      <c r="V4823" t="s">
        <v>135</v>
      </c>
      <c r="W4823" t="s">
        <v>136</v>
      </c>
      <c r="X4823" t="s">
        <v>2161</v>
      </c>
      <c r="Y4823" s="94">
        <v>6000</v>
      </c>
      <c r="Z4823" s="94">
        <v>3937.1688888888884</v>
      </c>
      <c r="AA4823" s="94">
        <v>4055.2839555555552</v>
      </c>
      <c r="AB4823" s="94">
        <v>4055.28</v>
      </c>
      <c r="AC4823">
        <f t="shared" si="150"/>
        <v>3000</v>
      </c>
      <c r="AD4823" t="str">
        <f t="shared" si="151"/>
        <v>310</v>
      </c>
    </row>
    <row r="4824" spans="1:30" hidden="1" x14ac:dyDescent="0.25">
      <c r="A4824" t="s">
        <v>2158</v>
      </c>
      <c r="B4824" t="s">
        <v>1315</v>
      </c>
      <c r="C4824" t="s">
        <v>2154</v>
      </c>
      <c r="D4824" t="s">
        <v>272</v>
      </c>
      <c r="E4824" t="s">
        <v>122</v>
      </c>
      <c r="F4824" t="s">
        <v>159</v>
      </c>
      <c r="G4824" t="s">
        <v>160</v>
      </c>
      <c r="H4824" t="s">
        <v>143</v>
      </c>
      <c r="I4824" t="s">
        <v>124</v>
      </c>
      <c r="J4824" t="s">
        <v>125</v>
      </c>
      <c r="K4824" t="s">
        <v>2159</v>
      </c>
      <c r="N4824" t="s">
        <v>2160</v>
      </c>
      <c r="O4824" t="s">
        <v>1321</v>
      </c>
      <c r="P4824" t="s">
        <v>561</v>
      </c>
      <c r="Q4824" t="s">
        <v>273</v>
      </c>
      <c r="R4824" t="s">
        <v>131</v>
      </c>
      <c r="S4824" t="s">
        <v>164</v>
      </c>
      <c r="T4824" t="s">
        <v>165</v>
      </c>
      <c r="U4824" t="s">
        <v>151</v>
      </c>
      <c r="V4824" t="s">
        <v>135</v>
      </c>
      <c r="W4824" t="s">
        <v>136</v>
      </c>
      <c r="X4824" t="s">
        <v>2161</v>
      </c>
      <c r="Y4824" s="94">
        <v>1000</v>
      </c>
      <c r="Z4824" s="94">
        <v>0</v>
      </c>
      <c r="AA4824" s="94">
        <v>0</v>
      </c>
      <c r="AB4824" s="94">
        <v>0</v>
      </c>
      <c r="AC4824">
        <f t="shared" si="150"/>
        <v>3000</v>
      </c>
      <c r="AD4824" t="str">
        <f t="shared" si="151"/>
        <v>310</v>
      </c>
    </row>
    <row r="4825" spans="1:30" hidden="1" x14ac:dyDescent="0.25">
      <c r="A4825" t="s">
        <v>2158</v>
      </c>
      <c r="B4825" t="s">
        <v>1315</v>
      </c>
      <c r="C4825" t="s">
        <v>2154</v>
      </c>
      <c r="D4825" t="s">
        <v>172</v>
      </c>
      <c r="E4825" t="s">
        <v>122</v>
      </c>
      <c r="F4825" t="s">
        <v>159</v>
      </c>
      <c r="G4825" t="s">
        <v>160</v>
      </c>
      <c r="H4825" t="s">
        <v>143</v>
      </c>
      <c r="I4825" t="s">
        <v>124</v>
      </c>
      <c r="J4825" t="s">
        <v>125</v>
      </c>
      <c r="K4825" t="s">
        <v>2159</v>
      </c>
      <c r="N4825" t="s">
        <v>2160</v>
      </c>
      <c r="O4825" t="s">
        <v>1321</v>
      </c>
      <c r="P4825" t="s">
        <v>561</v>
      </c>
      <c r="Q4825" t="s">
        <v>173</v>
      </c>
      <c r="R4825" t="s">
        <v>131</v>
      </c>
      <c r="S4825" t="s">
        <v>164</v>
      </c>
      <c r="T4825" t="s">
        <v>165</v>
      </c>
      <c r="U4825" t="s">
        <v>151</v>
      </c>
      <c r="V4825" t="s">
        <v>135</v>
      </c>
      <c r="W4825" t="s">
        <v>136</v>
      </c>
      <c r="X4825" t="s">
        <v>2161</v>
      </c>
      <c r="Y4825" s="94">
        <v>15600</v>
      </c>
      <c r="Z4825" s="94">
        <v>0</v>
      </c>
      <c r="AA4825" s="94">
        <v>16254</v>
      </c>
      <c r="AB4825" s="94">
        <v>16254</v>
      </c>
      <c r="AC4825">
        <f t="shared" si="150"/>
        <v>3000</v>
      </c>
      <c r="AD4825" t="str">
        <f t="shared" si="151"/>
        <v>310</v>
      </c>
    </row>
    <row r="4826" spans="1:30" hidden="1" x14ac:dyDescent="0.25">
      <c r="A4826" t="s">
        <v>2158</v>
      </c>
      <c r="B4826" t="s">
        <v>1315</v>
      </c>
      <c r="C4826" t="s">
        <v>2154</v>
      </c>
      <c r="D4826" t="s">
        <v>174</v>
      </c>
      <c r="E4826" t="s">
        <v>122</v>
      </c>
      <c r="F4826" t="s">
        <v>159</v>
      </c>
      <c r="G4826" t="s">
        <v>160</v>
      </c>
      <c r="H4826" t="s">
        <v>143</v>
      </c>
      <c r="I4826" t="s">
        <v>124</v>
      </c>
      <c r="J4826" t="s">
        <v>125</v>
      </c>
      <c r="K4826" t="s">
        <v>2159</v>
      </c>
      <c r="N4826" t="s">
        <v>2160</v>
      </c>
      <c r="O4826" t="s">
        <v>1321</v>
      </c>
      <c r="P4826" t="s">
        <v>561</v>
      </c>
      <c r="Q4826" t="s">
        <v>175</v>
      </c>
      <c r="R4826" t="s">
        <v>131</v>
      </c>
      <c r="S4826" t="s">
        <v>164</v>
      </c>
      <c r="T4826" t="s">
        <v>165</v>
      </c>
      <c r="U4826" t="s">
        <v>151</v>
      </c>
      <c r="V4826" t="s">
        <v>135</v>
      </c>
      <c r="W4826" t="s">
        <v>136</v>
      </c>
      <c r="X4826" t="s">
        <v>2161</v>
      </c>
      <c r="Y4826" s="94">
        <v>26000</v>
      </c>
      <c r="Z4826" s="94">
        <v>0</v>
      </c>
      <c r="AA4826" s="94">
        <v>27092</v>
      </c>
      <c r="AB4826" s="94">
        <v>27092</v>
      </c>
      <c r="AC4826">
        <f t="shared" si="150"/>
        <v>3000</v>
      </c>
      <c r="AD4826" t="str">
        <f t="shared" si="151"/>
        <v>310</v>
      </c>
    </row>
    <row r="4827" spans="1:30" hidden="1" x14ac:dyDescent="0.25">
      <c r="A4827" t="s">
        <v>2158</v>
      </c>
      <c r="B4827" t="s">
        <v>1315</v>
      </c>
      <c r="C4827" t="s">
        <v>2154</v>
      </c>
      <c r="D4827" t="s">
        <v>348</v>
      </c>
      <c r="E4827" t="s">
        <v>122</v>
      </c>
      <c r="F4827" t="s">
        <v>159</v>
      </c>
      <c r="G4827" t="s">
        <v>160</v>
      </c>
      <c r="H4827" t="s">
        <v>143</v>
      </c>
      <c r="I4827" t="s">
        <v>124</v>
      </c>
      <c r="J4827" t="s">
        <v>125</v>
      </c>
      <c r="K4827" t="s">
        <v>2159</v>
      </c>
      <c r="N4827" t="s">
        <v>2160</v>
      </c>
      <c r="O4827" t="s">
        <v>1321</v>
      </c>
      <c r="P4827" t="s">
        <v>561</v>
      </c>
      <c r="Q4827" t="s">
        <v>308</v>
      </c>
      <c r="R4827" t="s">
        <v>131</v>
      </c>
      <c r="S4827" t="s">
        <v>164</v>
      </c>
      <c r="T4827" t="s">
        <v>165</v>
      </c>
      <c r="U4827" t="s">
        <v>151</v>
      </c>
      <c r="V4827" t="s">
        <v>135</v>
      </c>
      <c r="W4827" t="s">
        <v>136</v>
      </c>
      <c r="X4827" t="s">
        <v>2161</v>
      </c>
      <c r="Y4827" s="94">
        <v>52000</v>
      </c>
      <c r="Z4827" s="94">
        <v>0</v>
      </c>
      <c r="AA4827" s="94">
        <v>54184</v>
      </c>
      <c r="AB4827" s="94">
        <v>54184</v>
      </c>
      <c r="AC4827">
        <f t="shared" si="150"/>
        <v>3000</v>
      </c>
      <c r="AD4827" t="str">
        <f t="shared" si="151"/>
        <v>310</v>
      </c>
    </row>
    <row r="4828" spans="1:30" hidden="1" x14ac:dyDescent="0.25">
      <c r="A4828" t="s">
        <v>2158</v>
      </c>
      <c r="B4828" t="s">
        <v>1315</v>
      </c>
      <c r="C4828" t="s">
        <v>2154</v>
      </c>
      <c r="D4828" t="s">
        <v>282</v>
      </c>
      <c r="E4828" t="s">
        <v>122</v>
      </c>
      <c r="F4828" t="s">
        <v>159</v>
      </c>
      <c r="G4828" t="s">
        <v>160</v>
      </c>
      <c r="H4828" t="s">
        <v>143</v>
      </c>
      <c r="I4828" t="s">
        <v>124</v>
      </c>
      <c r="J4828" t="s">
        <v>125</v>
      </c>
      <c r="K4828" t="s">
        <v>2159</v>
      </c>
      <c r="N4828" t="s">
        <v>2160</v>
      </c>
      <c r="O4828" t="s">
        <v>1321</v>
      </c>
      <c r="P4828" t="s">
        <v>561</v>
      </c>
      <c r="Q4828" t="s">
        <v>283</v>
      </c>
      <c r="R4828" t="s">
        <v>131</v>
      </c>
      <c r="S4828" t="s">
        <v>164</v>
      </c>
      <c r="T4828" t="s">
        <v>165</v>
      </c>
      <c r="U4828" t="s">
        <v>151</v>
      </c>
      <c r="V4828" t="s">
        <v>135</v>
      </c>
      <c r="W4828" t="s">
        <v>136</v>
      </c>
      <c r="X4828" t="s">
        <v>2161</v>
      </c>
      <c r="Y4828" s="94">
        <v>5700</v>
      </c>
      <c r="Z4828" s="94">
        <v>0</v>
      </c>
      <c r="AA4828" s="94">
        <v>5939</v>
      </c>
      <c r="AB4828" s="94">
        <v>5939</v>
      </c>
      <c r="AC4828">
        <f t="shared" si="150"/>
        <v>3000</v>
      </c>
      <c r="AD4828" t="str">
        <f t="shared" si="151"/>
        <v>310</v>
      </c>
    </row>
    <row r="4829" spans="1:30" hidden="1" x14ac:dyDescent="0.25">
      <c r="A4829" t="s">
        <v>2158</v>
      </c>
      <c r="B4829" t="s">
        <v>1315</v>
      </c>
      <c r="C4829" t="s">
        <v>2154</v>
      </c>
      <c r="D4829" t="s">
        <v>417</v>
      </c>
      <c r="E4829" t="s">
        <v>122</v>
      </c>
      <c r="F4829" t="s">
        <v>159</v>
      </c>
      <c r="G4829" t="s">
        <v>160</v>
      </c>
      <c r="H4829" t="s">
        <v>304</v>
      </c>
      <c r="I4829" t="s">
        <v>124</v>
      </c>
      <c r="J4829" t="s">
        <v>125</v>
      </c>
      <c r="K4829" t="s">
        <v>2159</v>
      </c>
      <c r="N4829" t="s">
        <v>2160</v>
      </c>
      <c r="O4829" t="s">
        <v>1321</v>
      </c>
      <c r="P4829" t="s">
        <v>561</v>
      </c>
      <c r="Q4829" t="s">
        <v>418</v>
      </c>
      <c r="R4829" t="s">
        <v>131</v>
      </c>
      <c r="S4829" t="s">
        <v>164</v>
      </c>
      <c r="T4829" t="s">
        <v>165</v>
      </c>
      <c r="U4829" t="s">
        <v>134</v>
      </c>
      <c r="V4829" t="s">
        <v>135</v>
      </c>
      <c r="W4829" t="s">
        <v>136</v>
      </c>
      <c r="X4829" t="s">
        <v>2162</v>
      </c>
      <c r="AA4829" s="94">
        <v>60436</v>
      </c>
      <c r="AB4829" s="94">
        <v>60436</v>
      </c>
      <c r="AC4829">
        <f t="shared" si="150"/>
        <v>3000</v>
      </c>
      <c r="AD4829" t="str">
        <f t="shared" si="151"/>
        <v>310</v>
      </c>
    </row>
    <row r="4830" spans="1:30" hidden="1" x14ac:dyDescent="0.25">
      <c r="A4830" t="s">
        <v>2163</v>
      </c>
      <c r="B4830" t="s">
        <v>2164</v>
      </c>
      <c r="C4830" t="s">
        <v>2154</v>
      </c>
      <c r="D4830" t="s">
        <v>186</v>
      </c>
      <c r="E4830" t="s">
        <v>122</v>
      </c>
      <c r="F4830" t="s">
        <v>159</v>
      </c>
      <c r="G4830" t="s">
        <v>160</v>
      </c>
      <c r="H4830" t="s">
        <v>143</v>
      </c>
      <c r="I4830" t="s">
        <v>124</v>
      </c>
      <c r="J4830" t="s">
        <v>125</v>
      </c>
      <c r="K4830" t="s">
        <v>2165</v>
      </c>
      <c r="N4830" t="s">
        <v>2166</v>
      </c>
      <c r="O4830" t="s">
        <v>2167</v>
      </c>
      <c r="P4830" t="s">
        <v>561</v>
      </c>
      <c r="Q4830" t="s">
        <v>188</v>
      </c>
      <c r="R4830" t="s">
        <v>131</v>
      </c>
      <c r="S4830" t="s">
        <v>164</v>
      </c>
      <c r="T4830" t="s">
        <v>165</v>
      </c>
      <c r="U4830" t="s">
        <v>151</v>
      </c>
      <c r="V4830" t="s">
        <v>135</v>
      </c>
      <c r="W4830" t="s">
        <v>136</v>
      </c>
      <c r="X4830" t="s">
        <v>2168</v>
      </c>
      <c r="Y4830" s="94">
        <v>7200</v>
      </c>
      <c r="Z4830" s="94">
        <v>0</v>
      </c>
      <c r="AA4830" s="94">
        <v>0</v>
      </c>
      <c r="AB4830" s="94">
        <v>0</v>
      </c>
      <c r="AC4830">
        <f t="shared" si="150"/>
        <v>2000</v>
      </c>
      <c r="AD4830" t="str">
        <f t="shared" si="151"/>
        <v>310</v>
      </c>
    </row>
    <row r="4831" spans="1:30" hidden="1" x14ac:dyDescent="0.25">
      <c r="A4831" t="s">
        <v>2163</v>
      </c>
      <c r="B4831" t="s">
        <v>2164</v>
      </c>
      <c r="C4831" t="s">
        <v>2154</v>
      </c>
      <c r="D4831" t="s">
        <v>192</v>
      </c>
      <c r="E4831" t="s">
        <v>122</v>
      </c>
      <c r="F4831" t="s">
        <v>159</v>
      </c>
      <c r="G4831" t="s">
        <v>160</v>
      </c>
      <c r="H4831" t="s">
        <v>143</v>
      </c>
      <c r="I4831" t="s">
        <v>124</v>
      </c>
      <c r="J4831" t="s">
        <v>125</v>
      </c>
      <c r="K4831" t="s">
        <v>2165</v>
      </c>
      <c r="N4831" t="s">
        <v>2166</v>
      </c>
      <c r="O4831" t="s">
        <v>2167</v>
      </c>
      <c r="P4831" t="s">
        <v>561</v>
      </c>
      <c r="Q4831" t="s">
        <v>193</v>
      </c>
      <c r="R4831" t="s">
        <v>131</v>
      </c>
      <c r="S4831" t="s">
        <v>164</v>
      </c>
      <c r="T4831" t="s">
        <v>165</v>
      </c>
      <c r="U4831" t="s">
        <v>151</v>
      </c>
      <c r="V4831" t="s">
        <v>135</v>
      </c>
      <c r="W4831" t="s">
        <v>136</v>
      </c>
      <c r="X4831" t="s">
        <v>2168</v>
      </c>
      <c r="Y4831" s="94">
        <v>10400</v>
      </c>
      <c r="Z4831" s="94">
        <v>5400</v>
      </c>
      <c r="AA4831" s="94">
        <v>0</v>
      </c>
      <c r="AB4831" s="94">
        <v>0</v>
      </c>
      <c r="AC4831">
        <f t="shared" si="150"/>
        <v>2000</v>
      </c>
      <c r="AD4831" t="str">
        <f t="shared" si="151"/>
        <v>310</v>
      </c>
    </row>
    <row r="4832" spans="1:30" hidden="1" x14ac:dyDescent="0.25">
      <c r="A4832" t="s">
        <v>2163</v>
      </c>
      <c r="B4832" t="s">
        <v>2164</v>
      </c>
      <c r="C4832" t="s">
        <v>2154</v>
      </c>
      <c r="D4832" t="s">
        <v>198</v>
      </c>
      <c r="E4832" t="s">
        <v>122</v>
      </c>
      <c r="F4832" t="s">
        <v>159</v>
      </c>
      <c r="G4832" t="s">
        <v>160</v>
      </c>
      <c r="H4832" t="s">
        <v>143</v>
      </c>
      <c r="I4832" t="s">
        <v>124</v>
      </c>
      <c r="J4832" t="s">
        <v>125</v>
      </c>
      <c r="K4832" t="s">
        <v>2165</v>
      </c>
      <c r="N4832" t="s">
        <v>2166</v>
      </c>
      <c r="O4832" t="s">
        <v>2167</v>
      </c>
      <c r="P4832" t="s">
        <v>561</v>
      </c>
      <c r="Q4832" t="s">
        <v>199</v>
      </c>
      <c r="R4832" t="s">
        <v>131</v>
      </c>
      <c r="S4832" t="s">
        <v>164</v>
      </c>
      <c r="T4832" t="s">
        <v>165</v>
      </c>
      <c r="U4832" t="s">
        <v>151</v>
      </c>
      <c r="V4832" t="s">
        <v>135</v>
      </c>
      <c r="W4832" t="s">
        <v>136</v>
      </c>
      <c r="X4832" t="s">
        <v>2168</v>
      </c>
      <c r="Y4832" s="94">
        <v>4200</v>
      </c>
      <c r="Z4832" s="94">
        <v>3128.0000000000005</v>
      </c>
      <c r="AA4832" s="94">
        <v>0</v>
      </c>
      <c r="AB4832" s="94">
        <v>0</v>
      </c>
      <c r="AC4832">
        <f t="shared" si="150"/>
        <v>2000</v>
      </c>
      <c r="AD4832" t="str">
        <f t="shared" si="151"/>
        <v>310</v>
      </c>
    </row>
    <row r="4833" spans="1:30" hidden="1" x14ac:dyDescent="0.25">
      <c r="A4833" t="s">
        <v>2163</v>
      </c>
      <c r="B4833" t="s">
        <v>2164</v>
      </c>
      <c r="C4833" t="s">
        <v>2154</v>
      </c>
      <c r="D4833" t="s">
        <v>200</v>
      </c>
      <c r="E4833" t="s">
        <v>122</v>
      </c>
      <c r="F4833" t="s">
        <v>159</v>
      </c>
      <c r="G4833" t="s">
        <v>160</v>
      </c>
      <c r="H4833" t="s">
        <v>143</v>
      </c>
      <c r="I4833" t="s">
        <v>124</v>
      </c>
      <c r="J4833" t="s">
        <v>125</v>
      </c>
      <c r="K4833" t="s">
        <v>2165</v>
      </c>
      <c r="N4833" t="s">
        <v>2166</v>
      </c>
      <c r="O4833" t="s">
        <v>2167</v>
      </c>
      <c r="P4833" t="s">
        <v>561</v>
      </c>
      <c r="Q4833" t="s">
        <v>201</v>
      </c>
      <c r="R4833" t="s">
        <v>131</v>
      </c>
      <c r="S4833" t="s">
        <v>164</v>
      </c>
      <c r="T4833" t="s">
        <v>165</v>
      </c>
      <c r="U4833" t="s">
        <v>151</v>
      </c>
      <c r="V4833" t="s">
        <v>135</v>
      </c>
      <c r="W4833" t="s">
        <v>136</v>
      </c>
      <c r="X4833" t="s">
        <v>2168</v>
      </c>
      <c r="Y4833" s="94">
        <v>6000</v>
      </c>
      <c r="Z4833" s="94">
        <v>4783.5</v>
      </c>
      <c r="AA4833" s="94">
        <v>0</v>
      </c>
      <c r="AB4833" s="94">
        <v>0</v>
      </c>
      <c r="AC4833">
        <f t="shared" si="150"/>
        <v>2000</v>
      </c>
      <c r="AD4833" t="str">
        <f t="shared" si="151"/>
        <v>310</v>
      </c>
    </row>
    <row r="4834" spans="1:30" hidden="1" x14ac:dyDescent="0.25">
      <c r="A4834" t="s">
        <v>2163</v>
      </c>
      <c r="B4834" t="s">
        <v>2164</v>
      </c>
      <c r="C4834" t="s">
        <v>2154</v>
      </c>
      <c r="D4834" t="s">
        <v>230</v>
      </c>
      <c r="E4834" t="s">
        <v>122</v>
      </c>
      <c r="F4834" t="s">
        <v>159</v>
      </c>
      <c r="G4834" t="s">
        <v>160</v>
      </c>
      <c r="H4834" t="s">
        <v>143</v>
      </c>
      <c r="I4834" t="s">
        <v>124</v>
      </c>
      <c r="J4834" t="s">
        <v>125</v>
      </c>
      <c r="K4834" t="s">
        <v>2165</v>
      </c>
      <c r="N4834" t="s">
        <v>2166</v>
      </c>
      <c r="O4834" t="s">
        <v>2167</v>
      </c>
      <c r="P4834" t="s">
        <v>561</v>
      </c>
      <c r="Q4834" t="s">
        <v>231</v>
      </c>
      <c r="R4834" t="s">
        <v>131</v>
      </c>
      <c r="S4834" t="s">
        <v>164</v>
      </c>
      <c r="T4834" t="s">
        <v>165</v>
      </c>
      <c r="U4834" t="s">
        <v>151</v>
      </c>
      <c r="V4834" t="s">
        <v>135</v>
      </c>
      <c r="W4834" t="s">
        <v>136</v>
      </c>
      <c r="X4834" t="s">
        <v>2168</v>
      </c>
      <c r="Y4834" s="94">
        <v>3600</v>
      </c>
      <c r="Z4834" s="94">
        <v>0</v>
      </c>
      <c r="AA4834" s="94">
        <v>0</v>
      </c>
      <c r="AB4834" s="94">
        <v>0</v>
      </c>
      <c r="AC4834">
        <f t="shared" si="150"/>
        <v>2000</v>
      </c>
      <c r="AD4834" t="str">
        <f t="shared" si="151"/>
        <v>310</v>
      </c>
    </row>
    <row r="4835" spans="1:30" hidden="1" x14ac:dyDescent="0.25">
      <c r="A4835" t="s">
        <v>2163</v>
      </c>
      <c r="B4835" t="s">
        <v>2164</v>
      </c>
      <c r="C4835" t="s">
        <v>2154</v>
      </c>
      <c r="D4835" t="s">
        <v>270</v>
      </c>
      <c r="E4835" t="s">
        <v>122</v>
      </c>
      <c r="F4835" t="s">
        <v>159</v>
      </c>
      <c r="G4835" t="s">
        <v>160</v>
      </c>
      <c r="H4835" t="s">
        <v>143</v>
      </c>
      <c r="I4835" t="s">
        <v>124</v>
      </c>
      <c r="J4835" t="s">
        <v>125</v>
      </c>
      <c r="K4835" t="s">
        <v>2165</v>
      </c>
      <c r="N4835" t="s">
        <v>2166</v>
      </c>
      <c r="O4835" t="s">
        <v>2167</v>
      </c>
      <c r="P4835" t="s">
        <v>561</v>
      </c>
      <c r="Q4835" t="s">
        <v>271</v>
      </c>
      <c r="R4835" t="s">
        <v>131</v>
      </c>
      <c r="S4835" t="s">
        <v>164</v>
      </c>
      <c r="T4835" t="s">
        <v>165</v>
      </c>
      <c r="U4835" t="s">
        <v>151</v>
      </c>
      <c r="V4835" t="s">
        <v>135</v>
      </c>
      <c r="W4835" t="s">
        <v>136</v>
      </c>
      <c r="X4835" t="s">
        <v>2168</v>
      </c>
      <c r="Y4835" s="94">
        <v>10400</v>
      </c>
      <c r="Z4835" s="94">
        <v>0</v>
      </c>
      <c r="AA4835" s="94">
        <v>0</v>
      </c>
      <c r="AB4835" s="94">
        <v>0</v>
      </c>
      <c r="AC4835">
        <f t="shared" si="150"/>
        <v>3000</v>
      </c>
      <c r="AD4835" t="str">
        <f t="shared" si="151"/>
        <v>310</v>
      </c>
    </row>
    <row r="4836" spans="1:30" hidden="1" x14ac:dyDescent="0.25">
      <c r="A4836" t="s">
        <v>2163</v>
      </c>
      <c r="B4836" t="s">
        <v>2164</v>
      </c>
      <c r="C4836" t="s">
        <v>2154</v>
      </c>
      <c r="D4836" t="s">
        <v>172</v>
      </c>
      <c r="E4836" t="s">
        <v>122</v>
      </c>
      <c r="F4836" t="s">
        <v>159</v>
      </c>
      <c r="G4836" t="s">
        <v>160</v>
      </c>
      <c r="H4836" t="s">
        <v>143</v>
      </c>
      <c r="I4836" t="s">
        <v>124</v>
      </c>
      <c r="J4836" t="s">
        <v>125</v>
      </c>
      <c r="K4836" t="s">
        <v>2165</v>
      </c>
      <c r="N4836" t="s">
        <v>2166</v>
      </c>
      <c r="O4836" t="s">
        <v>2167</v>
      </c>
      <c r="P4836" t="s">
        <v>561</v>
      </c>
      <c r="Q4836" t="s">
        <v>173</v>
      </c>
      <c r="R4836" t="s">
        <v>131</v>
      </c>
      <c r="S4836" t="s">
        <v>164</v>
      </c>
      <c r="T4836" t="s">
        <v>165</v>
      </c>
      <c r="U4836" t="s">
        <v>151</v>
      </c>
      <c r="V4836" t="s">
        <v>135</v>
      </c>
      <c r="W4836" t="s">
        <v>136</v>
      </c>
      <c r="X4836" t="s">
        <v>2168</v>
      </c>
      <c r="Y4836" s="94">
        <v>17000</v>
      </c>
      <c r="Z4836" s="94">
        <v>0</v>
      </c>
      <c r="AA4836" s="94">
        <v>0</v>
      </c>
      <c r="AB4836" s="94">
        <v>0</v>
      </c>
      <c r="AC4836">
        <f t="shared" si="150"/>
        <v>3000</v>
      </c>
      <c r="AD4836" t="str">
        <f t="shared" si="151"/>
        <v>310</v>
      </c>
    </row>
    <row r="4837" spans="1:30" hidden="1" x14ac:dyDescent="0.25">
      <c r="A4837" t="s">
        <v>2163</v>
      </c>
      <c r="B4837" t="s">
        <v>2164</v>
      </c>
      <c r="C4837" t="s">
        <v>2154</v>
      </c>
      <c r="D4837" t="s">
        <v>174</v>
      </c>
      <c r="E4837" t="s">
        <v>122</v>
      </c>
      <c r="F4837" t="s">
        <v>159</v>
      </c>
      <c r="G4837" t="s">
        <v>160</v>
      </c>
      <c r="H4837" t="s">
        <v>143</v>
      </c>
      <c r="I4837" t="s">
        <v>124</v>
      </c>
      <c r="J4837" t="s">
        <v>125</v>
      </c>
      <c r="K4837" t="s">
        <v>2165</v>
      </c>
      <c r="N4837" t="s">
        <v>2166</v>
      </c>
      <c r="O4837" t="s">
        <v>2167</v>
      </c>
      <c r="P4837" t="s">
        <v>561</v>
      </c>
      <c r="Q4837" t="s">
        <v>175</v>
      </c>
      <c r="R4837" t="s">
        <v>131</v>
      </c>
      <c r="S4837" t="s">
        <v>164</v>
      </c>
      <c r="T4837" t="s">
        <v>165</v>
      </c>
      <c r="U4837" t="s">
        <v>151</v>
      </c>
      <c r="V4837" t="s">
        <v>135</v>
      </c>
      <c r="W4837" t="s">
        <v>136</v>
      </c>
      <c r="X4837" t="s">
        <v>2168</v>
      </c>
      <c r="Y4837" s="94">
        <v>35000</v>
      </c>
      <c r="Z4837" s="94">
        <v>0</v>
      </c>
      <c r="AA4837" s="94">
        <v>0</v>
      </c>
      <c r="AB4837" s="94">
        <v>0</v>
      </c>
      <c r="AC4837">
        <f t="shared" si="150"/>
        <v>3000</v>
      </c>
      <c r="AD4837" t="str">
        <f t="shared" si="151"/>
        <v>310</v>
      </c>
    </row>
    <row r="4838" spans="1:30" hidden="1" x14ac:dyDescent="0.25">
      <c r="A4838" t="s">
        <v>2163</v>
      </c>
      <c r="B4838" t="s">
        <v>2164</v>
      </c>
      <c r="C4838" t="s">
        <v>2154</v>
      </c>
      <c r="D4838" t="s">
        <v>348</v>
      </c>
      <c r="E4838" t="s">
        <v>122</v>
      </c>
      <c r="F4838" t="s">
        <v>159</v>
      </c>
      <c r="G4838" t="s">
        <v>160</v>
      </c>
      <c r="H4838" t="s">
        <v>143</v>
      </c>
      <c r="I4838" t="s">
        <v>124</v>
      </c>
      <c r="J4838" t="s">
        <v>125</v>
      </c>
      <c r="K4838" t="s">
        <v>2165</v>
      </c>
      <c r="N4838" t="s">
        <v>2166</v>
      </c>
      <c r="O4838" t="s">
        <v>2167</v>
      </c>
      <c r="P4838" t="s">
        <v>561</v>
      </c>
      <c r="Q4838" t="s">
        <v>308</v>
      </c>
      <c r="R4838" t="s">
        <v>131</v>
      </c>
      <c r="S4838" t="s">
        <v>164</v>
      </c>
      <c r="T4838" t="s">
        <v>165</v>
      </c>
      <c r="U4838" t="s">
        <v>151</v>
      </c>
      <c r="V4838" t="s">
        <v>135</v>
      </c>
      <c r="W4838" t="s">
        <v>136</v>
      </c>
      <c r="X4838" t="s">
        <v>2168</v>
      </c>
      <c r="Y4838" s="94">
        <v>20000</v>
      </c>
      <c r="Z4838" s="94">
        <v>0</v>
      </c>
      <c r="AA4838" s="94">
        <v>0</v>
      </c>
      <c r="AB4838" s="94">
        <v>0</v>
      </c>
      <c r="AC4838">
        <f t="shared" si="150"/>
        <v>3000</v>
      </c>
      <c r="AD4838" t="str">
        <f t="shared" si="151"/>
        <v>310</v>
      </c>
    </row>
    <row r="4839" spans="1:30" hidden="1" x14ac:dyDescent="0.25">
      <c r="A4839" s="97" t="s">
        <v>2169</v>
      </c>
      <c r="B4839" s="97" t="s">
        <v>1315</v>
      </c>
      <c r="C4839" s="97" t="s">
        <v>140</v>
      </c>
      <c r="D4839" s="97" t="s">
        <v>141</v>
      </c>
      <c r="E4839" s="97" t="s">
        <v>122</v>
      </c>
      <c r="F4839" s="98">
        <v>15</v>
      </c>
      <c r="G4839" s="98" t="s">
        <v>142</v>
      </c>
      <c r="H4839" s="97" t="s">
        <v>143</v>
      </c>
      <c r="I4839" s="97" t="s">
        <v>124</v>
      </c>
      <c r="J4839" s="97" t="s">
        <v>125</v>
      </c>
      <c r="K4839" s="97" t="s">
        <v>2170</v>
      </c>
      <c r="L4839" s="97"/>
      <c r="M4839" s="97"/>
      <c r="N4839" s="97" t="s">
        <v>2171</v>
      </c>
      <c r="O4839" s="97" t="s">
        <v>1321</v>
      </c>
      <c r="P4839" s="97" t="s">
        <v>147</v>
      </c>
      <c r="Q4839" s="97" t="s">
        <v>148</v>
      </c>
      <c r="R4839" s="97" t="s">
        <v>131</v>
      </c>
      <c r="S4839" s="97" t="s">
        <v>149</v>
      </c>
      <c r="T4839" s="97" t="s">
        <v>150</v>
      </c>
      <c r="U4839" s="97" t="s">
        <v>151</v>
      </c>
      <c r="V4839" s="97" t="s">
        <v>135</v>
      </c>
      <c r="W4839" s="97" t="s">
        <v>136</v>
      </c>
      <c r="X4839" s="97"/>
      <c r="Y4839" s="99"/>
      <c r="Z4839" s="99"/>
      <c r="AA4839" s="99">
        <v>1698600</v>
      </c>
      <c r="AB4839" s="99">
        <v>1698600</v>
      </c>
      <c r="AC4839">
        <f t="shared" si="150"/>
        <v>1000</v>
      </c>
      <c r="AD4839" t="str">
        <f t="shared" si="151"/>
        <v>310</v>
      </c>
    </row>
    <row r="4840" spans="1:30" hidden="1" x14ac:dyDescent="0.25">
      <c r="A4840" s="97" t="s">
        <v>2169</v>
      </c>
      <c r="B4840" s="97" t="s">
        <v>1315</v>
      </c>
      <c r="C4840" s="97" t="s">
        <v>140</v>
      </c>
      <c r="D4840" s="97">
        <v>13201</v>
      </c>
      <c r="E4840" s="97" t="s">
        <v>122</v>
      </c>
      <c r="F4840" s="98">
        <v>15</v>
      </c>
      <c r="G4840" s="98" t="s">
        <v>142</v>
      </c>
      <c r="H4840" s="97">
        <v>19</v>
      </c>
      <c r="I4840" s="97" t="s">
        <v>124</v>
      </c>
      <c r="J4840" s="97" t="s">
        <v>125</v>
      </c>
      <c r="K4840" s="97" t="s">
        <v>2170</v>
      </c>
      <c r="L4840" s="97"/>
      <c r="M4840" s="97"/>
      <c r="N4840" s="97" t="s">
        <v>2171</v>
      </c>
      <c r="O4840" s="97" t="s">
        <v>1321</v>
      </c>
      <c r="P4840" s="97" t="s">
        <v>147</v>
      </c>
      <c r="Q4840" s="97" t="s">
        <v>152</v>
      </c>
      <c r="R4840" s="97" t="s">
        <v>131</v>
      </c>
      <c r="S4840" s="97" t="s">
        <v>149</v>
      </c>
      <c r="T4840" s="97" t="s">
        <v>150</v>
      </c>
      <c r="U4840" s="97" t="s">
        <v>134</v>
      </c>
      <c r="V4840" s="97" t="s">
        <v>135</v>
      </c>
      <c r="W4840" s="97" t="s">
        <v>136</v>
      </c>
      <c r="X4840" s="97"/>
      <c r="Y4840" s="99"/>
      <c r="Z4840" s="99"/>
      <c r="AA4840" s="99">
        <v>70775</v>
      </c>
      <c r="AB4840" s="99">
        <v>70775</v>
      </c>
      <c r="AC4840">
        <f t="shared" si="150"/>
        <v>1000</v>
      </c>
      <c r="AD4840" t="str">
        <f t="shared" si="151"/>
        <v>310</v>
      </c>
    </row>
    <row r="4841" spans="1:30" hidden="1" x14ac:dyDescent="0.25">
      <c r="A4841" s="97" t="s">
        <v>2169</v>
      </c>
      <c r="B4841" s="97" t="s">
        <v>1315</v>
      </c>
      <c r="C4841" s="97" t="s">
        <v>140</v>
      </c>
      <c r="D4841" s="97">
        <v>13203</v>
      </c>
      <c r="E4841" s="97" t="s">
        <v>122</v>
      </c>
      <c r="F4841" s="98">
        <v>15</v>
      </c>
      <c r="G4841" s="98" t="s">
        <v>142</v>
      </c>
      <c r="H4841" s="97">
        <v>19</v>
      </c>
      <c r="I4841" s="97" t="s">
        <v>124</v>
      </c>
      <c r="J4841" s="97" t="s">
        <v>125</v>
      </c>
      <c r="K4841" s="97" t="s">
        <v>2170</v>
      </c>
      <c r="L4841" s="97"/>
      <c r="M4841" s="97"/>
      <c r="N4841" s="97" t="s">
        <v>2171</v>
      </c>
      <c r="O4841" s="97" t="s">
        <v>1321</v>
      </c>
      <c r="P4841" s="97" t="s">
        <v>147</v>
      </c>
      <c r="Q4841" s="97" t="s">
        <v>153</v>
      </c>
      <c r="R4841" s="97" t="s">
        <v>131</v>
      </c>
      <c r="S4841" s="97" t="s">
        <v>149</v>
      </c>
      <c r="T4841" s="97" t="s">
        <v>150</v>
      </c>
      <c r="U4841" s="97" t="s">
        <v>134</v>
      </c>
      <c r="V4841" s="97" t="s">
        <v>135</v>
      </c>
      <c r="W4841" s="97" t="s">
        <v>136</v>
      </c>
      <c r="X4841" s="97"/>
      <c r="Y4841" s="99"/>
      <c r="Z4841" s="99"/>
      <c r="AA4841" s="99">
        <v>283100</v>
      </c>
      <c r="AB4841" s="99">
        <v>283100</v>
      </c>
      <c r="AC4841">
        <f t="shared" si="150"/>
        <v>1000</v>
      </c>
      <c r="AD4841" t="str">
        <f t="shared" si="151"/>
        <v>310</v>
      </c>
    </row>
    <row r="4842" spans="1:30" hidden="1" x14ac:dyDescent="0.25">
      <c r="A4842" s="97" t="s">
        <v>2169</v>
      </c>
      <c r="B4842" s="97" t="s">
        <v>1315</v>
      </c>
      <c r="C4842" s="97" t="s">
        <v>140</v>
      </c>
      <c r="D4842" s="97">
        <v>14101</v>
      </c>
      <c r="E4842" s="97" t="s">
        <v>122</v>
      </c>
      <c r="F4842" s="98">
        <v>15</v>
      </c>
      <c r="G4842" s="98" t="s">
        <v>142</v>
      </c>
      <c r="H4842" s="97">
        <v>19</v>
      </c>
      <c r="I4842" s="97" t="s">
        <v>124</v>
      </c>
      <c r="J4842" s="97" t="s">
        <v>125</v>
      </c>
      <c r="K4842" s="97" t="s">
        <v>2170</v>
      </c>
      <c r="L4842" s="97"/>
      <c r="M4842" s="97"/>
      <c r="N4842" s="97" t="s">
        <v>2171</v>
      </c>
      <c r="O4842" s="97" t="s">
        <v>1321</v>
      </c>
      <c r="P4842" s="97" t="s">
        <v>147</v>
      </c>
      <c r="Q4842" s="97" t="s">
        <v>154</v>
      </c>
      <c r="R4842" s="97" t="s">
        <v>131</v>
      </c>
      <c r="S4842" s="97" t="s">
        <v>149</v>
      </c>
      <c r="T4842" s="97" t="s">
        <v>150</v>
      </c>
      <c r="U4842" s="97" t="s">
        <v>134</v>
      </c>
      <c r="V4842" s="97" t="s">
        <v>135</v>
      </c>
      <c r="W4842" s="97" t="s">
        <v>136</v>
      </c>
      <c r="X4842" s="97"/>
      <c r="Y4842" s="99"/>
      <c r="Z4842" s="99"/>
      <c r="AA4842" s="99">
        <v>93423</v>
      </c>
      <c r="AB4842" s="99">
        <v>93423</v>
      </c>
      <c r="AC4842">
        <f t="shared" si="150"/>
        <v>1000</v>
      </c>
      <c r="AD4842" t="str">
        <f t="shared" si="151"/>
        <v>310</v>
      </c>
    </row>
    <row r="4843" spans="1:30" hidden="1" x14ac:dyDescent="0.25">
      <c r="A4843" s="97" t="s">
        <v>2169</v>
      </c>
      <c r="B4843" s="97" t="s">
        <v>1315</v>
      </c>
      <c r="C4843" s="97" t="s">
        <v>140</v>
      </c>
      <c r="D4843" s="97">
        <v>14103</v>
      </c>
      <c r="E4843" s="97" t="s">
        <v>122</v>
      </c>
      <c r="F4843" s="98">
        <v>15</v>
      </c>
      <c r="G4843" s="98" t="s">
        <v>142</v>
      </c>
      <c r="H4843" s="97">
        <v>19</v>
      </c>
      <c r="I4843" s="97" t="s">
        <v>124</v>
      </c>
      <c r="J4843" s="97" t="s">
        <v>125</v>
      </c>
      <c r="K4843" s="97" t="s">
        <v>2170</v>
      </c>
      <c r="L4843" s="97"/>
      <c r="M4843" s="97"/>
      <c r="N4843" s="97" t="s">
        <v>2171</v>
      </c>
      <c r="O4843" s="97" t="s">
        <v>1321</v>
      </c>
      <c r="P4843" s="97" t="s">
        <v>147</v>
      </c>
      <c r="Q4843" s="97" t="s">
        <v>155</v>
      </c>
      <c r="R4843" s="97" t="s">
        <v>131</v>
      </c>
      <c r="S4843" s="97" t="s">
        <v>149</v>
      </c>
      <c r="T4843" s="97" t="s">
        <v>150</v>
      </c>
      <c r="U4843" s="97" t="s">
        <v>134</v>
      </c>
      <c r="V4843" s="97" t="s">
        <v>135</v>
      </c>
      <c r="W4843" s="97" t="s">
        <v>136</v>
      </c>
      <c r="X4843" s="97"/>
      <c r="Y4843" s="99"/>
      <c r="Z4843" s="99"/>
      <c r="AA4843" s="99">
        <v>38218.5</v>
      </c>
      <c r="AB4843" s="99">
        <v>38218.5</v>
      </c>
      <c r="AC4843">
        <f t="shared" si="150"/>
        <v>1000</v>
      </c>
      <c r="AD4843" t="str">
        <f t="shared" si="151"/>
        <v>310</v>
      </c>
    </row>
    <row r="4844" spans="1:30" hidden="1" x14ac:dyDescent="0.25">
      <c r="A4844" s="97" t="s">
        <v>2169</v>
      </c>
      <c r="B4844" s="97" t="s">
        <v>1315</v>
      </c>
      <c r="C4844" s="97" t="s">
        <v>140</v>
      </c>
      <c r="D4844" s="97">
        <v>14201</v>
      </c>
      <c r="E4844" s="97" t="s">
        <v>122</v>
      </c>
      <c r="F4844" s="98">
        <v>15</v>
      </c>
      <c r="G4844" s="98" t="s">
        <v>142</v>
      </c>
      <c r="H4844" s="97">
        <v>19</v>
      </c>
      <c r="I4844" s="97" t="s">
        <v>124</v>
      </c>
      <c r="J4844" s="97" t="s">
        <v>125</v>
      </c>
      <c r="K4844" s="97" t="s">
        <v>2170</v>
      </c>
      <c r="L4844" s="97"/>
      <c r="M4844" s="97"/>
      <c r="N4844" s="97" t="s">
        <v>2171</v>
      </c>
      <c r="O4844" s="97" t="s">
        <v>1321</v>
      </c>
      <c r="P4844" s="97" t="s">
        <v>147</v>
      </c>
      <c r="Q4844" s="97" t="s">
        <v>156</v>
      </c>
      <c r="R4844" s="97" t="s">
        <v>131</v>
      </c>
      <c r="S4844" s="97" t="s">
        <v>149</v>
      </c>
      <c r="T4844" s="97" t="s">
        <v>150</v>
      </c>
      <c r="U4844" s="97" t="s">
        <v>134</v>
      </c>
      <c r="V4844" s="97" t="s">
        <v>135</v>
      </c>
      <c r="W4844" s="97" t="s">
        <v>136</v>
      </c>
      <c r="X4844" s="97"/>
      <c r="Y4844" s="99"/>
      <c r="Z4844" s="99"/>
      <c r="AA4844" s="99">
        <v>84930</v>
      </c>
      <c r="AB4844" s="99">
        <v>84930</v>
      </c>
      <c r="AC4844">
        <f t="shared" si="150"/>
        <v>1000</v>
      </c>
      <c r="AD4844" t="str">
        <f t="shared" si="151"/>
        <v>310</v>
      </c>
    </row>
    <row r="4845" spans="1:30" hidden="1" x14ac:dyDescent="0.25">
      <c r="A4845" s="97" t="s">
        <v>2169</v>
      </c>
      <c r="B4845" s="97" t="s">
        <v>1315</v>
      </c>
      <c r="C4845" s="97" t="s">
        <v>140</v>
      </c>
      <c r="D4845" s="97">
        <v>14301</v>
      </c>
      <c r="E4845" s="97" t="s">
        <v>122</v>
      </c>
      <c r="F4845" s="98">
        <v>15</v>
      </c>
      <c r="G4845" s="98" t="s">
        <v>142</v>
      </c>
      <c r="H4845" s="97">
        <v>19</v>
      </c>
      <c r="I4845" s="97" t="s">
        <v>124</v>
      </c>
      <c r="J4845" s="97" t="s">
        <v>125</v>
      </c>
      <c r="K4845" s="97" t="s">
        <v>2170</v>
      </c>
      <c r="L4845" s="97"/>
      <c r="M4845" s="97"/>
      <c r="N4845" s="97" t="s">
        <v>2171</v>
      </c>
      <c r="O4845" s="97" t="s">
        <v>1321</v>
      </c>
      <c r="P4845" s="97" t="s">
        <v>147</v>
      </c>
      <c r="Q4845" s="97" t="s">
        <v>178</v>
      </c>
      <c r="R4845" s="97" t="s">
        <v>131</v>
      </c>
      <c r="S4845" s="97" t="s">
        <v>149</v>
      </c>
      <c r="T4845" s="97" t="s">
        <v>150</v>
      </c>
      <c r="U4845" s="97" t="s">
        <v>134</v>
      </c>
      <c r="V4845" s="97" t="s">
        <v>135</v>
      </c>
      <c r="W4845" s="97" t="s">
        <v>136</v>
      </c>
      <c r="X4845" s="97"/>
      <c r="Y4845" s="99"/>
      <c r="Z4845" s="99"/>
      <c r="AA4845" s="99">
        <v>101916</v>
      </c>
      <c r="AB4845" s="99">
        <v>101916</v>
      </c>
      <c r="AC4845">
        <f t="shared" si="150"/>
        <v>1000</v>
      </c>
      <c r="AD4845" t="str">
        <f t="shared" si="151"/>
        <v>310</v>
      </c>
    </row>
    <row r="4846" spans="1:30" hidden="1" x14ac:dyDescent="0.25">
      <c r="A4846" t="s">
        <v>2169</v>
      </c>
      <c r="B4846" t="s">
        <v>1315</v>
      </c>
      <c r="C4846" t="s">
        <v>157</v>
      </c>
      <c r="D4846" t="s">
        <v>186</v>
      </c>
      <c r="E4846" t="s">
        <v>122</v>
      </c>
      <c r="F4846" t="s">
        <v>159</v>
      </c>
      <c r="G4846" t="s">
        <v>160</v>
      </c>
      <c r="H4846" t="s">
        <v>143</v>
      </c>
      <c r="I4846" t="s">
        <v>124</v>
      </c>
      <c r="J4846" t="s">
        <v>125</v>
      </c>
      <c r="K4846" t="s">
        <v>2172</v>
      </c>
      <c r="N4846" t="s">
        <v>2171</v>
      </c>
      <c r="O4846" t="s">
        <v>1321</v>
      </c>
      <c r="P4846" t="s">
        <v>162</v>
      </c>
      <c r="Q4846" t="s">
        <v>188</v>
      </c>
      <c r="R4846" t="s">
        <v>131</v>
      </c>
      <c r="S4846" t="s">
        <v>164</v>
      </c>
      <c r="T4846" t="s">
        <v>165</v>
      </c>
      <c r="U4846" t="s">
        <v>151</v>
      </c>
      <c r="V4846" t="s">
        <v>135</v>
      </c>
      <c r="W4846" t="s">
        <v>136</v>
      </c>
      <c r="X4846" t="s">
        <v>2173</v>
      </c>
      <c r="Y4846" s="94">
        <v>8000</v>
      </c>
      <c r="Z4846" s="94">
        <v>4371.2</v>
      </c>
      <c r="AA4846" s="94">
        <v>122500</v>
      </c>
      <c r="AB4846" s="94">
        <v>122500</v>
      </c>
      <c r="AC4846">
        <f t="shared" si="150"/>
        <v>2000</v>
      </c>
      <c r="AD4846" t="str">
        <f t="shared" si="151"/>
        <v>310</v>
      </c>
    </row>
    <row r="4847" spans="1:30" hidden="1" x14ac:dyDescent="0.25">
      <c r="A4847" t="s">
        <v>2169</v>
      </c>
      <c r="B4847" t="s">
        <v>1315</v>
      </c>
      <c r="C4847" t="s">
        <v>157</v>
      </c>
      <c r="D4847" t="s">
        <v>192</v>
      </c>
      <c r="E4847" t="s">
        <v>122</v>
      </c>
      <c r="F4847" t="s">
        <v>159</v>
      </c>
      <c r="G4847" t="s">
        <v>160</v>
      </c>
      <c r="H4847" t="s">
        <v>143</v>
      </c>
      <c r="I4847" t="s">
        <v>124</v>
      </c>
      <c r="J4847" t="s">
        <v>125</v>
      </c>
      <c r="K4847" t="s">
        <v>2172</v>
      </c>
      <c r="N4847" t="s">
        <v>2171</v>
      </c>
      <c r="O4847" t="s">
        <v>1321</v>
      </c>
      <c r="P4847" t="s">
        <v>162</v>
      </c>
      <c r="Q4847" t="s">
        <v>193</v>
      </c>
      <c r="R4847" t="s">
        <v>131</v>
      </c>
      <c r="S4847" t="s">
        <v>164</v>
      </c>
      <c r="T4847" t="s">
        <v>165</v>
      </c>
      <c r="U4847" t="s">
        <v>151</v>
      </c>
      <c r="V4847" t="s">
        <v>135</v>
      </c>
      <c r="W4847" t="s">
        <v>136</v>
      </c>
      <c r="X4847" t="s">
        <v>2173</v>
      </c>
      <c r="Y4847" s="94">
        <v>30000</v>
      </c>
      <c r="Z4847" s="94">
        <v>21264</v>
      </c>
      <c r="AA4847" s="94">
        <v>4010</v>
      </c>
      <c r="AB4847" s="94">
        <v>4010</v>
      </c>
      <c r="AC4847">
        <f t="shared" si="150"/>
        <v>2000</v>
      </c>
      <c r="AD4847" t="str">
        <f t="shared" si="151"/>
        <v>310</v>
      </c>
    </row>
    <row r="4848" spans="1:30" hidden="1" x14ac:dyDescent="0.25">
      <c r="A4848" t="s">
        <v>2169</v>
      </c>
      <c r="B4848" t="s">
        <v>1315</v>
      </c>
      <c r="C4848" t="s">
        <v>157</v>
      </c>
      <c r="D4848" t="s">
        <v>198</v>
      </c>
      <c r="E4848" t="s">
        <v>122</v>
      </c>
      <c r="F4848" t="s">
        <v>159</v>
      </c>
      <c r="G4848" t="s">
        <v>160</v>
      </c>
      <c r="H4848" t="s">
        <v>143</v>
      </c>
      <c r="I4848" t="s">
        <v>124</v>
      </c>
      <c r="J4848" t="s">
        <v>125</v>
      </c>
      <c r="K4848" t="s">
        <v>2172</v>
      </c>
      <c r="N4848" t="s">
        <v>2171</v>
      </c>
      <c r="O4848" t="s">
        <v>1321</v>
      </c>
      <c r="P4848" t="s">
        <v>162</v>
      </c>
      <c r="Q4848" t="s">
        <v>199</v>
      </c>
      <c r="R4848" t="s">
        <v>131</v>
      </c>
      <c r="S4848" t="s">
        <v>164</v>
      </c>
      <c r="T4848" t="s">
        <v>165</v>
      </c>
      <c r="U4848" t="s">
        <v>151</v>
      </c>
      <c r="V4848" t="s">
        <v>135</v>
      </c>
      <c r="W4848" t="s">
        <v>136</v>
      </c>
      <c r="X4848" t="s">
        <v>2173</v>
      </c>
      <c r="Y4848" s="94">
        <v>3000</v>
      </c>
      <c r="Z4848" s="94">
        <v>0</v>
      </c>
      <c r="AA4848" s="94">
        <v>0</v>
      </c>
      <c r="AB4848" s="94">
        <v>0</v>
      </c>
      <c r="AC4848">
        <f t="shared" si="150"/>
        <v>2000</v>
      </c>
      <c r="AD4848" t="str">
        <f t="shared" si="151"/>
        <v>310</v>
      </c>
    </row>
    <row r="4849" spans="1:30" hidden="1" x14ac:dyDescent="0.25">
      <c r="A4849" t="s">
        <v>2169</v>
      </c>
      <c r="B4849" t="s">
        <v>1315</v>
      </c>
      <c r="C4849" t="s">
        <v>157</v>
      </c>
      <c r="D4849" t="s">
        <v>200</v>
      </c>
      <c r="E4849" t="s">
        <v>122</v>
      </c>
      <c r="F4849" t="s">
        <v>159</v>
      </c>
      <c r="G4849" t="s">
        <v>160</v>
      </c>
      <c r="H4849" t="s">
        <v>143</v>
      </c>
      <c r="I4849" t="s">
        <v>124</v>
      </c>
      <c r="J4849" t="s">
        <v>125</v>
      </c>
      <c r="K4849" t="s">
        <v>2172</v>
      </c>
      <c r="N4849" t="s">
        <v>2171</v>
      </c>
      <c r="O4849" t="s">
        <v>1321</v>
      </c>
      <c r="P4849" t="s">
        <v>162</v>
      </c>
      <c r="Q4849" t="s">
        <v>201</v>
      </c>
      <c r="R4849" t="s">
        <v>131</v>
      </c>
      <c r="S4849" t="s">
        <v>164</v>
      </c>
      <c r="T4849" t="s">
        <v>165</v>
      </c>
      <c r="U4849" t="s">
        <v>151</v>
      </c>
      <c r="V4849" t="s">
        <v>135</v>
      </c>
      <c r="W4849" t="s">
        <v>136</v>
      </c>
      <c r="X4849" t="s">
        <v>2173</v>
      </c>
      <c r="Y4849" s="94">
        <v>3600</v>
      </c>
      <c r="Z4849" s="94">
        <v>2552.0000000000005</v>
      </c>
      <c r="AA4849" s="94">
        <v>3500</v>
      </c>
      <c r="AB4849" s="94">
        <v>3500</v>
      </c>
      <c r="AC4849">
        <f t="shared" si="150"/>
        <v>2000</v>
      </c>
      <c r="AD4849" t="str">
        <f t="shared" si="151"/>
        <v>310</v>
      </c>
    </row>
    <row r="4850" spans="1:30" hidden="1" x14ac:dyDescent="0.25">
      <c r="A4850" t="s">
        <v>2169</v>
      </c>
      <c r="B4850" t="s">
        <v>1315</v>
      </c>
      <c r="C4850" t="s">
        <v>157</v>
      </c>
      <c r="D4850" t="s">
        <v>230</v>
      </c>
      <c r="E4850" t="s">
        <v>122</v>
      </c>
      <c r="F4850" t="s">
        <v>159</v>
      </c>
      <c r="G4850" t="s">
        <v>160</v>
      </c>
      <c r="H4850" t="s">
        <v>143</v>
      </c>
      <c r="I4850" t="s">
        <v>124</v>
      </c>
      <c r="J4850" t="s">
        <v>125</v>
      </c>
      <c r="K4850" t="s">
        <v>2172</v>
      </c>
      <c r="N4850" t="s">
        <v>2171</v>
      </c>
      <c r="O4850" t="s">
        <v>1321</v>
      </c>
      <c r="P4850" t="s">
        <v>162</v>
      </c>
      <c r="Q4850" t="s">
        <v>231</v>
      </c>
      <c r="R4850" t="s">
        <v>131</v>
      </c>
      <c r="S4850" t="s">
        <v>164</v>
      </c>
      <c r="T4850" t="s">
        <v>165</v>
      </c>
      <c r="U4850" t="s">
        <v>151</v>
      </c>
      <c r="V4850" t="s">
        <v>135</v>
      </c>
      <c r="W4850" t="s">
        <v>136</v>
      </c>
      <c r="X4850" t="s">
        <v>2173</v>
      </c>
      <c r="Y4850" s="94">
        <v>3500</v>
      </c>
      <c r="Z4850" s="94">
        <v>0</v>
      </c>
      <c r="AA4850" s="94">
        <v>0</v>
      </c>
      <c r="AB4850" s="94">
        <v>0</v>
      </c>
      <c r="AC4850">
        <f t="shared" si="150"/>
        <v>2000</v>
      </c>
      <c r="AD4850" t="str">
        <f t="shared" si="151"/>
        <v>310</v>
      </c>
    </row>
    <row r="4851" spans="1:30" hidden="1" x14ac:dyDescent="0.25">
      <c r="A4851" t="s">
        <v>2169</v>
      </c>
      <c r="B4851" t="s">
        <v>1315</v>
      </c>
      <c r="C4851" t="s">
        <v>157</v>
      </c>
      <c r="D4851" t="s">
        <v>291</v>
      </c>
      <c r="E4851" t="s">
        <v>122</v>
      </c>
      <c r="F4851" t="s">
        <v>159</v>
      </c>
      <c r="G4851" t="s">
        <v>160</v>
      </c>
      <c r="H4851" t="s">
        <v>143</v>
      </c>
      <c r="I4851" t="s">
        <v>124</v>
      </c>
      <c r="J4851" t="s">
        <v>125</v>
      </c>
      <c r="K4851" t="s">
        <v>2172</v>
      </c>
      <c r="N4851" t="s">
        <v>2171</v>
      </c>
      <c r="O4851" t="s">
        <v>1321</v>
      </c>
      <c r="P4851" t="s">
        <v>162</v>
      </c>
      <c r="Q4851" t="s">
        <v>169</v>
      </c>
      <c r="R4851" t="s">
        <v>131</v>
      </c>
      <c r="S4851" t="s">
        <v>164</v>
      </c>
      <c r="T4851" t="s">
        <v>165</v>
      </c>
      <c r="U4851" t="s">
        <v>151</v>
      </c>
      <c r="V4851" t="s">
        <v>135</v>
      </c>
      <c r="W4851" t="s">
        <v>136</v>
      </c>
      <c r="X4851" t="s">
        <v>2173</v>
      </c>
      <c r="Y4851" s="94">
        <v>2800</v>
      </c>
      <c r="Z4851" s="94">
        <v>0</v>
      </c>
      <c r="AA4851" s="94">
        <v>0</v>
      </c>
      <c r="AB4851" s="94">
        <v>0</v>
      </c>
      <c r="AC4851">
        <f t="shared" si="150"/>
        <v>3000</v>
      </c>
      <c r="AD4851" t="str">
        <f t="shared" si="151"/>
        <v>310</v>
      </c>
    </row>
    <row r="4852" spans="1:30" hidden="1" x14ac:dyDescent="0.25">
      <c r="A4852" t="s">
        <v>2169</v>
      </c>
      <c r="B4852" t="s">
        <v>1315</v>
      </c>
      <c r="C4852" t="s">
        <v>157</v>
      </c>
      <c r="D4852" t="s">
        <v>343</v>
      </c>
      <c r="E4852" t="s">
        <v>122</v>
      </c>
      <c r="F4852" t="s">
        <v>159</v>
      </c>
      <c r="G4852" t="s">
        <v>160</v>
      </c>
      <c r="H4852" t="s">
        <v>143</v>
      </c>
      <c r="I4852" t="s">
        <v>124</v>
      </c>
      <c r="J4852" t="s">
        <v>125</v>
      </c>
      <c r="K4852" t="s">
        <v>2172</v>
      </c>
      <c r="N4852" t="s">
        <v>2171</v>
      </c>
      <c r="O4852" t="s">
        <v>1321</v>
      </c>
      <c r="P4852" t="s">
        <v>162</v>
      </c>
      <c r="Q4852" t="s">
        <v>307</v>
      </c>
      <c r="R4852" t="s">
        <v>131</v>
      </c>
      <c r="S4852" t="s">
        <v>164</v>
      </c>
      <c r="T4852" t="s">
        <v>165</v>
      </c>
      <c r="U4852" t="s">
        <v>151</v>
      </c>
      <c r="V4852" t="s">
        <v>135</v>
      </c>
      <c r="W4852" t="s">
        <v>136</v>
      </c>
      <c r="X4852" t="s">
        <v>2173</v>
      </c>
      <c r="Y4852" s="94">
        <v>150000</v>
      </c>
      <c r="Z4852" s="94">
        <v>207640</v>
      </c>
      <c r="AA4852" s="94">
        <v>120000</v>
      </c>
      <c r="AB4852" s="94">
        <v>120000</v>
      </c>
      <c r="AC4852">
        <f t="shared" si="150"/>
        <v>3000</v>
      </c>
      <c r="AD4852" t="str">
        <f t="shared" si="151"/>
        <v>310</v>
      </c>
    </row>
    <row r="4853" spans="1:30" hidden="1" x14ac:dyDescent="0.25">
      <c r="A4853" t="s">
        <v>2169</v>
      </c>
      <c r="B4853" t="s">
        <v>1315</v>
      </c>
      <c r="C4853" t="s">
        <v>157</v>
      </c>
      <c r="D4853" t="s">
        <v>344</v>
      </c>
      <c r="E4853" t="s">
        <v>122</v>
      </c>
      <c r="F4853" t="s">
        <v>159</v>
      </c>
      <c r="G4853" t="s">
        <v>160</v>
      </c>
      <c r="H4853" t="s">
        <v>143</v>
      </c>
      <c r="I4853" t="s">
        <v>124</v>
      </c>
      <c r="J4853" t="s">
        <v>125</v>
      </c>
      <c r="K4853" t="s">
        <v>2172</v>
      </c>
      <c r="N4853" t="s">
        <v>2171</v>
      </c>
      <c r="O4853" t="s">
        <v>1321</v>
      </c>
      <c r="P4853" t="s">
        <v>162</v>
      </c>
      <c r="Q4853" t="s">
        <v>345</v>
      </c>
      <c r="R4853" t="s">
        <v>131</v>
      </c>
      <c r="S4853" t="s">
        <v>164</v>
      </c>
      <c r="T4853" t="s">
        <v>165</v>
      </c>
      <c r="U4853" t="s">
        <v>151</v>
      </c>
      <c r="V4853" t="s">
        <v>135</v>
      </c>
      <c r="W4853" t="s">
        <v>136</v>
      </c>
      <c r="X4853" t="s">
        <v>2173</v>
      </c>
      <c r="Y4853" s="94">
        <v>20000</v>
      </c>
      <c r="Z4853" s="94">
        <v>48720</v>
      </c>
      <c r="AA4853" s="94">
        <v>52000</v>
      </c>
      <c r="AB4853" s="94">
        <v>52000</v>
      </c>
      <c r="AC4853">
        <f t="shared" si="150"/>
        <v>3000</v>
      </c>
      <c r="AD4853" t="str">
        <f t="shared" si="151"/>
        <v>310</v>
      </c>
    </row>
    <row r="4854" spans="1:30" hidden="1" x14ac:dyDescent="0.25">
      <c r="A4854" t="s">
        <v>2169</v>
      </c>
      <c r="B4854" t="s">
        <v>1315</v>
      </c>
      <c r="C4854" t="s">
        <v>157</v>
      </c>
      <c r="D4854" t="s">
        <v>260</v>
      </c>
      <c r="E4854" t="s">
        <v>122</v>
      </c>
      <c r="F4854" t="s">
        <v>159</v>
      </c>
      <c r="G4854" t="s">
        <v>160</v>
      </c>
      <c r="H4854" t="s">
        <v>143</v>
      </c>
      <c r="I4854" t="s">
        <v>124</v>
      </c>
      <c r="J4854" t="s">
        <v>125</v>
      </c>
      <c r="K4854" t="s">
        <v>2172</v>
      </c>
      <c r="N4854" t="s">
        <v>2171</v>
      </c>
      <c r="O4854" t="s">
        <v>1321</v>
      </c>
      <c r="P4854" t="s">
        <v>162</v>
      </c>
      <c r="Q4854" t="s">
        <v>261</v>
      </c>
      <c r="R4854" t="s">
        <v>131</v>
      </c>
      <c r="S4854" t="s">
        <v>164</v>
      </c>
      <c r="T4854" t="s">
        <v>165</v>
      </c>
      <c r="U4854" t="s">
        <v>151</v>
      </c>
      <c r="V4854" t="s">
        <v>135</v>
      </c>
      <c r="W4854" t="s">
        <v>136</v>
      </c>
      <c r="X4854" t="s">
        <v>2173</v>
      </c>
      <c r="Y4854" s="94">
        <v>0</v>
      </c>
      <c r="Z4854" s="94">
        <v>197200</v>
      </c>
      <c r="AA4854" s="94">
        <v>30000</v>
      </c>
      <c r="AB4854" s="94">
        <v>30000</v>
      </c>
      <c r="AC4854">
        <f t="shared" si="150"/>
        <v>3000</v>
      </c>
      <c r="AD4854" t="str">
        <f t="shared" si="151"/>
        <v>310</v>
      </c>
    </row>
    <row r="4855" spans="1:30" hidden="1" x14ac:dyDescent="0.25">
      <c r="A4855" t="s">
        <v>2169</v>
      </c>
      <c r="B4855" t="s">
        <v>1315</v>
      </c>
      <c r="C4855" t="s">
        <v>157</v>
      </c>
      <c r="D4855" t="s">
        <v>270</v>
      </c>
      <c r="E4855" t="s">
        <v>122</v>
      </c>
      <c r="F4855" t="s">
        <v>159</v>
      </c>
      <c r="G4855" t="s">
        <v>160</v>
      </c>
      <c r="H4855" t="s">
        <v>143</v>
      </c>
      <c r="I4855" t="s">
        <v>124</v>
      </c>
      <c r="J4855" t="s">
        <v>125</v>
      </c>
      <c r="K4855" t="s">
        <v>2172</v>
      </c>
      <c r="N4855" t="s">
        <v>2171</v>
      </c>
      <c r="O4855" t="s">
        <v>1321</v>
      </c>
      <c r="P4855" t="s">
        <v>162</v>
      </c>
      <c r="Q4855" t="s">
        <v>271</v>
      </c>
      <c r="R4855" t="s">
        <v>131</v>
      </c>
      <c r="S4855" t="s">
        <v>164</v>
      </c>
      <c r="T4855" t="s">
        <v>165</v>
      </c>
      <c r="U4855" t="s">
        <v>151</v>
      </c>
      <c r="V4855" t="s">
        <v>135</v>
      </c>
      <c r="W4855" t="s">
        <v>136</v>
      </c>
      <c r="X4855" t="s">
        <v>2173</v>
      </c>
      <c r="Y4855" s="94">
        <v>20000</v>
      </c>
      <c r="Z4855" s="94">
        <v>0</v>
      </c>
      <c r="AA4855" s="94">
        <v>0</v>
      </c>
      <c r="AB4855" s="94">
        <v>0</v>
      </c>
      <c r="AC4855">
        <f t="shared" si="150"/>
        <v>3000</v>
      </c>
      <c r="AD4855" t="str">
        <f t="shared" si="151"/>
        <v>310</v>
      </c>
    </row>
    <row r="4856" spans="1:30" hidden="1" x14ac:dyDescent="0.25">
      <c r="A4856" t="s">
        <v>2169</v>
      </c>
      <c r="B4856" t="s">
        <v>1315</v>
      </c>
      <c r="C4856" t="s">
        <v>157</v>
      </c>
      <c r="D4856" t="s">
        <v>272</v>
      </c>
      <c r="E4856" t="s">
        <v>122</v>
      </c>
      <c r="F4856" t="s">
        <v>159</v>
      </c>
      <c r="G4856" t="s">
        <v>160</v>
      </c>
      <c r="H4856" t="s">
        <v>143</v>
      </c>
      <c r="I4856" t="s">
        <v>124</v>
      </c>
      <c r="J4856" t="s">
        <v>125</v>
      </c>
      <c r="K4856" t="s">
        <v>2172</v>
      </c>
      <c r="N4856" t="s">
        <v>2171</v>
      </c>
      <c r="O4856" t="s">
        <v>1321</v>
      </c>
      <c r="P4856" t="s">
        <v>162</v>
      </c>
      <c r="Q4856" t="s">
        <v>273</v>
      </c>
      <c r="R4856" t="s">
        <v>131</v>
      </c>
      <c r="S4856" t="s">
        <v>164</v>
      </c>
      <c r="T4856" t="s">
        <v>165</v>
      </c>
      <c r="U4856" t="s">
        <v>151</v>
      </c>
      <c r="V4856" t="s">
        <v>135</v>
      </c>
      <c r="W4856" t="s">
        <v>136</v>
      </c>
      <c r="X4856" t="s">
        <v>2173</v>
      </c>
      <c r="Y4856" s="94">
        <v>28000</v>
      </c>
      <c r="Z4856" s="94">
        <v>0</v>
      </c>
      <c r="AA4856" s="94">
        <v>0</v>
      </c>
      <c r="AB4856" s="94">
        <v>0</v>
      </c>
      <c r="AC4856">
        <f t="shared" si="150"/>
        <v>3000</v>
      </c>
      <c r="AD4856" t="str">
        <f t="shared" si="151"/>
        <v>310</v>
      </c>
    </row>
    <row r="4857" spans="1:30" hidden="1" x14ac:dyDescent="0.25">
      <c r="A4857" t="s">
        <v>2169</v>
      </c>
      <c r="B4857" t="s">
        <v>1315</v>
      </c>
      <c r="C4857" t="s">
        <v>157</v>
      </c>
      <c r="D4857" t="s">
        <v>172</v>
      </c>
      <c r="E4857" t="s">
        <v>122</v>
      </c>
      <c r="F4857" t="s">
        <v>159</v>
      </c>
      <c r="G4857" t="s">
        <v>160</v>
      </c>
      <c r="H4857" t="s">
        <v>143</v>
      </c>
      <c r="I4857" t="s">
        <v>124</v>
      </c>
      <c r="J4857" t="s">
        <v>125</v>
      </c>
      <c r="K4857" t="s">
        <v>2172</v>
      </c>
      <c r="N4857" t="s">
        <v>2171</v>
      </c>
      <c r="O4857" t="s">
        <v>1321</v>
      </c>
      <c r="P4857" t="s">
        <v>162</v>
      </c>
      <c r="Q4857" t="s">
        <v>173</v>
      </c>
      <c r="R4857" t="s">
        <v>131</v>
      </c>
      <c r="S4857" t="s">
        <v>164</v>
      </c>
      <c r="T4857" t="s">
        <v>165</v>
      </c>
      <c r="U4857" t="s">
        <v>151</v>
      </c>
      <c r="V4857" t="s">
        <v>135</v>
      </c>
      <c r="W4857" t="s">
        <v>136</v>
      </c>
      <c r="X4857" t="s">
        <v>2173</v>
      </c>
      <c r="Y4857" s="94">
        <v>90000</v>
      </c>
      <c r="Z4857" s="94">
        <v>7195.8533333333335</v>
      </c>
      <c r="AA4857" s="94">
        <v>15000</v>
      </c>
      <c r="AB4857" s="94">
        <v>15000</v>
      </c>
      <c r="AC4857">
        <f t="shared" si="150"/>
        <v>3000</v>
      </c>
      <c r="AD4857" t="str">
        <f t="shared" si="151"/>
        <v>310</v>
      </c>
    </row>
    <row r="4858" spans="1:30" hidden="1" x14ac:dyDescent="0.25">
      <c r="A4858" t="s">
        <v>2169</v>
      </c>
      <c r="B4858" t="s">
        <v>1315</v>
      </c>
      <c r="C4858" t="s">
        <v>157</v>
      </c>
      <c r="D4858" t="s">
        <v>174</v>
      </c>
      <c r="E4858" t="s">
        <v>122</v>
      </c>
      <c r="F4858" t="s">
        <v>159</v>
      </c>
      <c r="G4858" t="s">
        <v>160</v>
      </c>
      <c r="H4858" t="s">
        <v>143</v>
      </c>
      <c r="I4858" t="s">
        <v>124</v>
      </c>
      <c r="J4858" t="s">
        <v>125</v>
      </c>
      <c r="K4858" t="s">
        <v>2172</v>
      </c>
      <c r="N4858" t="s">
        <v>2171</v>
      </c>
      <c r="O4858" t="s">
        <v>1321</v>
      </c>
      <c r="P4858" t="s">
        <v>162</v>
      </c>
      <c r="Q4858" t="s">
        <v>175</v>
      </c>
      <c r="R4858" t="s">
        <v>131</v>
      </c>
      <c r="S4858" t="s">
        <v>164</v>
      </c>
      <c r="T4858" t="s">
        <v>165</v>
      </c>
      <c r="U4858" t="s">
        <v>151</v>
      </c>
      <c r="V4858" t="s">
        <v>135</v>
      </c>
      <c r="W4858" t="s">
        <v>136</v>
      </c>
      <c r="X4858" t="s">
        <v>2173</v>
      </c>
      <c r="Y4858" s="94">
        <v>50000</v>
      </c>
      <c r="Z4858" s="94">
        <v>6876.0399999999991</v>
      </c>
      <c r="AA4858" s="94">
        <v>18858.3</v>
      </c>
      <c r="AB4858" s="94">
        <v>18858.3</v>
      </c>
      <c r="AC4858">
        <f t="shared" si="150"/>
        <v>3000</v>
      </c>
      <c r="AD4858" t="str">
        <f t="shared" si="151"/>
        <v>310</v>
      </c>
    </row>
    <row r="4859" spans="1:30" hidden="1" x14ac:dyDescent="0.25">
      <c r="A4859" t="s">
        <v>2169</v>
      </c>
      <c r="B4859" t="s">
        <v>1315</v>
      </c>
      <c r="C4859" t="s">
        <v>157</v>
      </c>
      <c r="D4859" t="s">
        <v>348</v>
      </c>
      <c r="E4859" t="s">
        <v>122</v>
      </c>
      <c r="F4859" t="s">
        <v>159</v>
      </c>
      <c r="G4859" t="s">
        <v>160</v>
      </c>
      <c r="H4859" t="s">
        <v>143</v>
      </c>
      <c r="I4859" t="s">
        <v>124</v>
      </c>
      <c r="J4859" t="s">
        <v>125</v>
      </c>
      <c r="K4859" t="s">
        <v>2172</v>
      </c>
      <c r="N4859" t="s">
        <v>2171</v>
      </c>
      <c r="O4859" t="s">
        <v>1321</v>
      </c>
      <c r="P4859" t="s">
        <v>162</v>
      </c>
      <c r="Q4859" t="s">
        <v>308</v>
      </c>
      <c r="R4859" t="s">
        <v>131</v>
      </c>
      <c r="S4859" t="s">
        <v>164</v>
      </c>
      <c r="T4859" t="s">
        <v>165</v>
      </c>
      <c r="U4859" t="s">
        <v>151</v>
      </c>
      <c r="V4859" t="s">
        <v>135</v>
      </c>
      <c r="W4859" t="s">
        <v>136</v>
      </c>
      <c r="X4859" t="s">
        <v>2173</v>
      </c>
      <c r="Y4859" s="94">
        <v>150000</v>
      </c>
      <c r="Z4859" s="94">
        <v>0</v>
      </c>
      <c r="AA4859" s="94">
        <v>0</v>
      </c>
      <c r="AB4859" s="94">
        <v>0</v>
      </c>
      <c r="AC4859">
        <f t="shared" si="150"/>
        <v>3000</v>
      </c>
      <c r="AD4859" t="str">
        <f t="shared" si="151"/>
        <v>310</v>
      </c>
    </row>
    <row r="4860" spans="1:30" hidden="1" x14ac:dyDescent="0.25">
      <c r="A4860" t="s">
        <v>2169</v>
      </c>
      <c r="B4860" t="s">
        <v>1315</v>
      </c>
      <c r="C4860" t="s">
        <v>157</v>
      </c>
      <c r="D4860" t="s">
        <v>282</v>
      </c>
      <c r="E4860" t="s">
        <v>122</v>
      </c>
      <c r="F4860" t="s">
        <v>159</v>
      </c>
      <c r="G4860" t="s">
        <v>160</v>
      </c>
      <c r="H4860" t="s">
        <v>143</v>
      </c>
      <c r="I4860" t="s">
        <v>124</v>
      </c>
      <c r="J4860" t="s">
        <v>125</v>
      </c>
      <c r="K4860" t="s">
        <v>2172</v>
      </c>
      <c r="N4860" t="s">
        <v>2171</v>
      </c>
      <c r="O4860" t="s">
        <v>1321</v>
      </c>
      <c r="P4860" t="s">
        <v>162</v>
      </c>
      <c r="Q4860" t="s">
        <v>283</v>
      </c>
      <c r="R4860" t="s">
        <v>131</v>
      </c>
      <c r="S4860" t="s">
        <v>164</v>
      </c>
      <c r="T4860" t="s">
        <v>165</v>
      </c>
      <c r="U4860" t="s">
        <v>151</v>
      </c>
      <c r="V4860" t="s">
        <v>135</v>
      </c>
      <c r="W4860" t="s">
        <v>136</v>
      </c>
      <c r="X4860" t="s">
        <v>2173</v>
      </c>
      <c r="Y4860" s="94">
        <v>30000</v>
      </c>
      <c r="Z4860" s="94">
        <v>452.00000000000006</v>
      </c>
      <c r="AA4860" s="94">
        <v>1000</v>
      </c>
      <c r="AB4860" s="94">
        <v>1000</v>
      </c>
      <c r="AC4860">
        <f t="shared" si="150"/>
        <v>3000</v>
      </c>
      <c r="AD4860" t="str">
        <f t="shared" si="151"/>
        <v>310</v>
      </c>
    </row>
    <row r="4861" spans="1:30" hidden="1" x14ac:dyDescent="0.25">
      <c r="A4861" t="s">
        <v>2169</v>
      </c>
      <c r="B4861" t="s">
        <v>1315</v>
      </c>
      <c r="C4861" t="s">
        <v>157</v>
      </c>
      <c r="D4861" t="s">
        <v>286</v>
      </c>
      <c r="E4861" t="s">
        <v>122</v>
      </c>
      <c r="F4861" t="s">
        <v>159</v>
      </c>
      <c r="G4861" t="s">
        <v>160</v>
      </c>
      <c r="H4861" t="s">
        <v>143</v>
      </c>
      <c r="I4861" t="s">
        <v>124</v>
      </c>
      <c r="J4861" t="s">
        <v>125</v>
      </c>
      <c r="K4861" t="s">
        <v>2172</v>
      </c>
      <c r="N4861" t="s">
        <v>2171</v>
      </c>
      <c r="O4861" t="s">
        <v>1321</v>
      </c>
      <c r="P4861" t="s">
        <v>162</v>
      </c>
      <c r="Q4861" t="s">
        <v>287</v>
      </c>
      <c r="R4861" t="s">
        <v>131</v>
      </c>
      <c r="S4861" t="s">
        <v>164</v>
      </c>
      <c r="T4861" t="s">
        <v>165</v>
      </c>
      <c r="U4861" t="s">
        <v>151</v>
      </c>
      <c r="V4861" t="s">
        <v>135</v>
      </c>
      <c r="W4861" t="s">
        <v>136</v>
      </c>
      <c r="X4861" t="s">
        <v>2173</v>
      </c>
      <c r="Y4861" s="94">
        <v>300000</v>
      </c>
      <c r="Z4861" s="94">
        <v>0</v>
      </c>
      <c r="AA4861" s="94">
        <v>640000</v>
      </c>
      <c r="AB4861" s="94">
        <v>640000</v>
      </c>
      <c r="AC4861">
        <f t="shared" si="150"/>
        <v>3000</v>
      </c>
      <c r="AD4861" t="str">
        <f t="shared" si="151"/>
        <v>310</v>
      </c>
    </row>
    <row r="4862" spans="1:30" hidden="1" x14ac:dyDescent="0.25">
      <c r="A4862" t="s">
        <v>2174</v>
      </c>
      <c r="B4862" t="s">
        <v>2175</v>
      </c>
      <c r="C4862" t="s">
        <v>2176</v>
      </c>
      <c r="D4862" t="s">
        <v>186</v>
      </c>
      <c r="E4862" t="s">
        <v>122</v>
      </c>
      <c r="F4862" t="s">
        <v>159</v>
      </c>
      <c r="G4862" t="s">
        <v>160</v>
      </c>
      <c r="H4862" t="s">
        <v>143</v>
      </c>
      <c r="I4862" t="s">
        <v>124</v>
      </c>
      <c r="J4862" t="s">
        <v>125</v>
      </c>
      <c r="K4862" t="s">
        <v>2177</v>
      </c>
      <c r="N4862" t="s">
        <v>2178</v>
      </c>
      <c r="O4862" t="s">
        <v>2179</v>
      </c>
      <c r="P4862" t="s">
        <v>2180</v>
      </c>
      <c r="Q4862" t="s">
        <v>188</v>
      </c>
      <c r="R4862" t="s">
        <v>131</v>
      </c>
      <c r="S4862" t="s">
        <v>164</v>
      </c>
      <c r="T4862" t="s">
        <v>165</v>
      </c>
      <c r="U4862" t="s">
        <v>151</v>
      </c>
      <c r="V4862" t="s">
        <v>135</v>
      </c>
      <c r="W4862" t="s">
        <v>136</v>
      </c>
      <c r="X4862" t="s">
        <v>2181</v>
      </c>
      <c r="Y4862" s="94">
        <v>10000</v>
      </c>
      <c r="Z4862" s="94">
        <v>0</v>
      </c>
      <c r="AA4862" s="94">
        <v>0</v>
      </c>
      <c r="AB4862" s="94">
        <v>0</v>
      </c>
      <c r="AC4862">
        <f t="shared" si="150"/>
        <v>2000</v>
      </c>
      <c r="AD4862" t="str">
        <f t="shared" si="151"/>
        <v>310</v>
      </c>
    </row>
    <row r="4863" spans="1:30" hidden="1" x14ac:dyDescent="0.25">
      <c r="A4863" t="s">
        <v>2174</v>
      </c>
      <c r="B4863" t="s">
        <v>2175</v>
      </c>
      <c r="C4863" t="s">
        <v>2176</v>
      </c>
      <c r="D4863" t="s">
        <v>190</v>
      </c>
      <c r="E4863" t="s">
        <v>122</v>
      </c>
      <c r="F4863" t="s">
        <v>159</v>
      </c>
      <c r="G4863" t="s">
        <v>160</v>
      </c>
      <c r="H4863" t="s">
        <v>143</v>
      </c>
      <c r="I4863" t="s">
        <v>124</v>
      </c>
      <c r="J4863" t="s">
        <v>125</v>
      </c>
      <c r="K4863" t="s">
        <v>2177</v>
      </c>
      <c r="N4863" t="s">
        <v>2178</v>
      </c>
      <c r="O4863" t="s">
        <v>2179</v>
      </c>
      <c r="P4863" t="s">
        <v>2180</v>
      </c>
      <c r="Q4863" t="s">
        <v>191</v>
      </c>
      <c r="R4863" t="s">
        <v>131</v>
      </c>
      <c r="S4863" t="s">
        <v>164</v>
      </c>
      <c r="T4863" t="s">
        <v>165</v>
      </c>
      <c r="U4863" t="s">
        <v>151</v>
      </c>
      <c r="V4863" t="s">
        <v>135</v>
      </c>
      <c r="W4863" t="s">
        <v>136</v>
      </c>
      <c r="X4863" t="s">
        <v>2181</v>
      </c>
      <c r="Y4863" s="94">
        <v>0</v>
      </c>
      <c r="Z4863" s="94">
        <v>0</v>
      </c>
      <c r="AA4863" s="94">
        <v>0</v>
      </c>
      <c r="AB4863" s="94">
        <v>0</v>
      </c>
      <c r="AC4863">
        <f t="shared" si="150"/>
        <v>2000</v>
      </c>
      <c r="AD4863" t="str">
        <f t="shared" si="151"/>
        <v>310</v>
      </c>
    </row>
    <row r="4864" spans="1:30" hidden="1" x14ac:dyDescent="0.25">
      <c r="A4864" t="s">
        <v>2174</v>
      </c>
      <c r="B4864" t="s">
        <v>2175</v>
      </c>
      <c r="C4864" t="s">
        <v>2176</v>
      </c>
      <c r="D4864" t="s">
        <v>192</v>
      </c>
      <c r="E4864" t="s">
        <v>122</v>
      </c>
      <c r="F4864" t="s">
        <v>159</v>
      </c>
      <c r="G4864" t="s">
        <v>160</v>
      </c>
      <c r="H4864" t="s">
        <v>143</v>
      </c>
      <c r="I4864" t="s">
        <v>124</v>
      </c>
      <c r="J4864" t="s">
        <v>125</v>
      </c>
      <c r="K4864" t="s">
        <v>2177</v>
      </c>
      <c r="N4864" t="s">
        <v>2178</v>
      </c>
      <c r="O4864" t="s">
        <v>2179</v>
      </c>
      <c r="P4864" t="s">
        <v>2180</v>
      </c>
      <c r="Q4864" t="s">
        <v>193</v>
      </c>
      <c r="R4864" t="s">
        <v>131</v>
      </c>
      <c r="S4864" t="s">
        <v>164</v>
      </c>
      <c r="T4864" t="s">
        <v>165</v>
      </c>
      <c r="U4864" t="s">
        <v>151</v>
      </c>
      <c r="V4864" t="s">
        <v>135</v>
      </c>
      <c r="W4864" t="s">
        <v>136</v>
      </c>
      <c r="X4864" t="s">
        <v>2181</v>
      </c>
      <c r="Y4864" s="94">
        <v>10000</v>
      </c>
      <c r="Z4864" s="94">
        <v>7807.77</v>
      </c>
      <c r="AA4864" s="94">
        <v>8042</v>
      </c>
      <c r="AB4864" s="94">
        <v>8042</v>
      </c>
      <c r="AC4864">
        <f t="shared" si="150"/>
        <v>2000</v>
      </c>
      <c r="AD4864" t="str">
        <f t="shared" si="151"/>
        <v>310</v>
      </c>
    </row>
    <row r="4865" spans="1:30" hidden="1" x14ac:dyDescent="0.25">
      <c r="A4865" t="s">
        <v>2174</v>
      </c>
      <c r="B4865" t="s">
        <v>2175</v>
      </c>
      <c r="C4865" t="s">
        <v>2176</v>
      </c>
      <c r="D4865" t="s">
        <v>444</v>
      </c>
      <c r="E4865" t="s">
        <v>122</v>
      </c>
      <c r="F4865" t="s">
        <v>159</v>
      </c>
      <c r="G4865" t="s">
        <v>160</v>
      </c>
      <c r="H4865" t="s">
        <v>143</v>
      </c>
      <c r="I4865" t="s">
        <v>124</v>
      </c>
      <c r="J4865" t="s">
        <v>125</v>
      </c>
      <c r="K4865" t="s">
        <v>2177</v>
      </c>
      <c r="N4865" t="s">
        <v>2178</v>
      </c>
      <c r="O4865" t="s">
        <v>2179</v>
      </c>
      <c r="P4865" t="s">
        <v>2180</v>
      </c>
      <c r="Q4865" t="s">
        <v>445</v>
      </c>
      <c r="R4865" t="s">
        <v>131</v>
      </c>
      <c r="S4865" t="s">
        <v>164</v>
      </c>
      <c r="T4865" t="s">
        <v>165</v>
      </c>
      <c r="U4865" t="s">
        <v>151</v>
      </c>
      <c r="V4865" t="s">
        <v>135</v>
      </c>
      <c r="W4865" t="s">
        <v>136</v>
      </c>
      <c r="X4865" t="s">
        <v>2181</v>
      </c>
      <c r="Y4865" s="94">
        <v>60000</v>
      </c>
      <c r="Z4865" s="94">
        <v>0</v>
      </c>
      <c r="AA4865" s="94">
        <v>0</v>
      </c>
      <c r="AB4865" s="94">
        <v>0</v>
      </c>
      <c r="AC4865">
        <f t="shared" si="150"/>
        <v>2000</v>
      </c>
      <c r="AD4865" t="str">
        <f t="shared" si="151"/>
        <v>310</v>
      </c>
    </row>
    <row r="4866" spans="1:30" hidden="1" x14ac:dyDescent="0.25">
      <c r="A4866" t="s">
        <v>2174</v>
      </c>
      <c r="B4866" t="s">
        <v>2175</v>
      </c>
      <c r="C4866" t="s">
        <v>2176</v>
      </c>
      <c r="D4866" t="s">
        <v>200</v>
      </c>
      <c r="E4866" t="s">
        <v>122</v>
      </c>
      <c r="F4866" t="s">
        <v>159</v>
      </c>
      <c r="G4866" t="s">
        <v>160</v>
      </c>
      <c r="H4866" t="s">
        <v>143</v>
      </c>
      <c r="I4866" t="s">
        <v>124</v>
      </c>
      <c r="J4866" t="s">
        <v>125</v>
      </c>
      <c r="K4866" t="s">
        <v>2177</v>
      </c>
      <c r="N4866" t="s">
        <v>2178</v>
      </c>
      <c r="O4866" t="s">
        <v>2179</v>
      </c>
      <c r="P4866" t="s">
        <v>2180</v>
      </c>
      <c r="Q4866" t="s">
        <v>201</v>
      </c>
      <c r="R4866" t="s">
        <v>131</v>
      </c>
      <c r="S4866" t="s">
        <v>164</v>
      </c>
      <c r="T4866" t="s">
        <v>165</v>
      </c>
      <c r="U4866" t="s">
        <v>151</v>
      </c>
      <c r="V4866" t="s">
        <v>135</v>
      </c>
      <c r="W4866" t="s">
        <v>136</v>
      </c>
      <c r="X4866" t="s">
        <v>2181</v>
      </c>
      <c r="Y4866" s="94">
        <v>6000</v>
      </c>
      <c r="Z4866" s="94">
        <v>1749.5</v>
      </c>
      <c r="AA4866" s="94">
        <v>1801.99</v>
      </c>
      <c r="AB4866" s="94">
        <v>1801.99</v>
      </c>
      <c r="AC4866">
        <f t="shared" si="150"/>
        <v>2000</v>
      </c>
      <c r="AD4866" t="str">
        <f t="shared" si="151"/>
        <v>310</v>
      </c>
    </row>
    <row r="4867" spans="1:30" hidden="1" x14ac:dyDescent="0.25">
      <c r="A4867" t="s">
        <v>2174</v>
      </c>
      <c r="B4867" t="s">
        <v>2175</v>
      </c>
      <c r="C4867" t="s">
        <v>2176</v>
      </c>
      <c r="D4867" t="s">
        <v>230</v>
      </c>
      <c r="E4867" t="s">
        <v>122</v>
      </c>
      <c r="F4867" t="s">
        <v>159</v>
      </c>
      <c r="G4867" t="s">
        <v>160</v>
      </c>
      <c r="H4867" t="s">
        <v>143</v>
      </c>
      <c r="I4867" t="s">
        <v>124</v>
      </c>
      <c r="J4867" t="s">
        <v>125</v>
      </c>
      <c r="K4867" t="s">
        <v>2177</v>
      </c>
      <c r="N4867" t="s">
        <v>2178</v>
      </c>
      <c r="O4867" t="s">
        <v>2179</v>
      </c>
      <c r="P4867" t="s">
        <v>2180</v>
      </c>
      <c r="Q4867" t="s">
        <v>231</v>
      </c>
      <c r="R4867" t="s">
        <v>131</v>
      </c>
      <c r="S4867" t="s">
        <v>164</v>
      </c>
      <c r="T4867" t="s">
        <v>165</v>
      </c>
      <c r="U4867" t="s">
        <v>151</v>
      </c>
      <c r="V4867" t="s">
        <v>135</v>
      </c>
      <c r="W4867" t="s">
        <v>136</v>
      </c>
      <c r="X4867" t="s">
        <v>2181</v>
      </c>
      <c r="Y4867" s="94">
        <v>3500</v>
      </c>
      <c r="Z4867" s="94">
        <v>2865.2</v>
      </c>
      <c r="AA4867" s="94">
        <v>2951.16</v>
      </c>
      <c r="AB4867" s="94">
        <v>2951.16</v>
      </c>
      <c r="AC4867">
        <f t="shared" ref="AC4867:AC4930" si="152">MID(D4867,1,1)*1000</f>
        <v>2000</v>
      </c>
      <c r="AD4867" t="str">
        <f t="shared" ref="AD4867:AD4930" si="153">MID(A4867,6,3)</f>
        <v>310</v>
      </c>
    </row>
    <row r="4868" spans="1:30" hidden="1" x14ac:dyDescent="0.25">
      <c r="A4868" t="s">
        <v>2174</v>
      </c>
      <c r="B4868" t="s">
        <v>2175</v>
      </c>
      <c r="C4868" t="s">
        <v>2176</v>
      </c>
      <c r="D4868" t="s">
        <v>254</v>
      </c>
      <c r="E4868" t="s">
        <v>122</v>
      </c>
      <c r="F4868" t="s">
        <v>159</v>
      </c>
      <c r="G4868" t="s">
        <v>160</v>
      </c>
      <c r="H4868" t="s">
        <v>143</v>
      </c>
      <c r="I4868" t="s">
        <v>124</v>
      </c>
      <c r="J4868" t="s">
        <v>125</v>
      </c>
      <c r="K4868" t="s">
        <v>2177</v>
      </c>
      <c r="N4868" t="s">
        <v>2178</v>
      </c>
      <c r="O4868" t="s">
        <v>2179</v>
      </c>
      <c r="P4868" t="s">
        <v>2180</v>
      </c>
      <c r="Q4868" t="s">
        <v>255</v>
      </c>
      <c r="R4868" t="s">
        <v>131</v>
      </c>
      <c r="S4868" t="s">
        <v>164</v>
      </c>
      <c r="T4868" t="s">
        <v>165</v>
      </c>
      <c r="U4868" t="s">
        <v>151</v>
      </c>
      <c r="V4868" t="s">
        <v>135</v>
      </c>
      <c r="W4868" t="s">
        <v>136</v>
      </c>
      <c r="X4868" t="s">
        <v>2181</v>
      </c>
      <c r="Y4868" s="94">
        <v>0</v>
      </c>
      <c r="Z4868" s="94">
        <v>0</v>
      </c>
      <c r="AA4868" s="94">
        <v>0</v>
      </c>
      <c r="AB4868" s="94">
        <v>0</v>
      </c>
      <c r="AC4868">
        <f t="shared" si="152"/>
        <v>3000</v>
      </c>
      <c r="AD4868" t="str">
        <f t="shared" si="153"/>
        <v>310</v>
      </c>
    </row>
    <row r="4869" spans="1:30" hidden="1" x14ac:dyDescent="0.25">
      <c r="A4869" t="s">
        <v>2174</v>
      </c>
      <c r="B4869" t="s">
        <v>2175</v>
      </c>
      <c r="C4869" t="s">
        <v>2176</v>
      </c>
      <c r="D4869" t="s">
        <v>343</v>
      </c>
      <c r="E4869" t="s">
        <v>122</v>
      </c>
      <c r="F4869" t="s">
        <v>159</v>
      </c>
      <c r="G4869" t="s">
        <v>160</v>
      </c>
      <c r="H4869" t="s">
        <v>304</v>
      </c>
      <c r="I4869" t="s">
        <v>124</v>
      </c>
      <c r="J4869" t="s">
        <v>125</v>
      </c>
      <c r="K4869" t="s">
        <v>2177</v>
      </c>
      <c r="N4869" t="s">
        <v>2178</v>
      </c>
      <c r="O4869" t="s">
        <v>2179</v>
      </c>
      <c r="P4869" t="s">
        <v>2180</v>
      </c>
      <c r="Q4869" t="s">
        <v>307</v>
      </c>
      <c r="R4869" t="s">
        <v>131</v>
      </c>
      <c r="S4869" t="s">
        <v>164</v>
      </c>
      <c r="T4869" t="s">
        <v>165</v>
      </c>
      <c r="U4869" t="s">
        <v>134</v>
      </c>
      <c r="V4869" t="s">
        <v>135</v>
      </c>
      <c r="W4869" t="s">
        <v>136</v>
      </c>
      <c r="X4869" t="s">
        <v>2182</v>
      </c>
      <c r="AA4869" s="94">
        <v>550000</v>
      </c>
      <c r="AB4869" s="94">
        <v>550000</v>
      </c>
      <c r="AC4869">
        <f t="shared" si="152"/>
        <v>3000</v>
      </c>
      <c r="AD4869" t="str">
        <f t="shared" si="153"/>
        <v>310</v>
      </c>
    </row>
    <row r="4870" spans="1:30" hidden="1" x14ac:dyDescent="0.25">
      <c r="A4870" t="s">
        <v>2174</v>
      </c>
      <c r="B4870" t="s">
        <v>2175</v>
      </c>
      <c r="C4870" t="s">
        <v>2176</v>
      </c>
      <c r="D4870" t="s">
        <v>172</v>
      </c>
      <c r="E4870" t="s">
        <v>122</v>
      </c>
      <c r="F4870" t="s">
        <v>159</v>
      </c>
      <c r="G4870" t="s">
        <v>160</v>
      </c>
      <c r="H4870" t="s">
        <v>143</v>
      </c>
      <c r="I4870" t="s">
        <v>124</v>
      </c>
      <c r="J4870" t="s">
        <v>125</v>
      </c>
      <c r="K4870" t="s">
        <v>2177</v>
      </c>
      <c r="N4870" t="s">
        <v>2178</v>
      </c>
      <c r="O4870" t="s">
        <v>2179</v>
      </c>
      <c r="P4870" t="s">
        <v>2180</v>
      </c>
      <c r="Q4870" t="s">
        <v>173</v>
      </c>
      <c r="R4870" t="s">
        <v>131</v>
      </c>
      <c r="S4870" t="s">
        <v>164</v>
      </c>
      <c r="T4870" t="s">
        <v>165</v>
      </c>
      <c r="U4870" t="s">
        <v>151</v>
      </c>
      <c r="V4870" t="s">
        <v>135</v>
      </c>
      <c r="W4870" t="s">
        <v>136</v>
      </c>
      <c r="X4870" t="s">
        <v>2181</v>
      </c>
      <c r="Y4870" s="94">
        <v>60000</v>
      </c>
      <c r="Z4870" s="94">
        <v>80681.93333333332</v>
      </c>
      <c r="AA4870" s="94">
        <v>133102.38</v>
      </c>
      <c r="AB4870" s="94">
        <v>133102.38</v>
      </c>
      <c r="AC4870">
        <f t="shared" si="152"/>
        <v>3000</v>
      </c>
      <c r="AD4870" t="str">
        <f t="shared" si="153"/>
        <v>310</v>
      </c>
    </row>
    <row r="4871" spans="1:30" hidden="1" x14ac:dyDescent="0.25">
      <c r="A4871" t="s">
        <v>2174</v>
      </c>
      <c r="B4871" t="s">
        <v>2175</v>
      </c>
      <c r="C4871" t="s">
        <v>2176</v>
      </c>
      <c r="D4871" t="s">
        <v>174</v>
      </c>
      <c r="E4871" t="s">
        <v>122</v>
      </c>
      <c r="F4871" t="s">
        <v>159</v>
      </c>
      <c r="G4871" t="s">
        <v>160</v>
      </c>
      <c r="H4871" t="s">
        <v>143</v>
      </c>
      <c r="I4871" t="s">
        <v>124</v>
      </c>
      <c r="J4871" t="s">
        <v>125</v>
      </c>
      <c r="K4871" t="s">
        <v>2177</v>
      </c>
      <c r="N4871" t="s">
        <v>2178</v>
      </c>
      <c r="O4871" t="s">
        <v>2179</v>
      </c>
      <c r="P4871" t="s">
        <v>2180</v>
      </c>
      <c r="Q4871" t="s">
        <v>175</v>
      </c>
      <c r="R4871" t="s">
        <v>131</v>
      </c>
      <c r="S4871" t="s">
        <v>164</v>
      </c>
      <c r="T4871" t="s">
        <v>165</v>
      </c>
      <c r="U4871" t="s">
        <v>151</v>
      </c>
      <c r="V4871" t="s">
        <v>135</v>
      </c>
      <c r="W4871" t="s">
        <v>136</v>
      </c>
      <c r="X4871" t="s">
        <v>2181</v>
      </c>
      <c r="Y4871" s="94">
        <v>50000</v>
      </c>
      <c r="Z4871" s="94">
        <v>48485.67</v>
      </c>
      <c r="AA4871" s="94">
        <v>198000</v>
      </c>
      <c r="AB4871" s="94">
        <v>198000</v>
      </c>
      <c r="AC4871">
        <f t="shared" si="152"/>
        <v>3000</v>
      </c>
      <c r="AD4871" t="str">
        <f t="shared" si="153"/>
        <v>310</v>
      </c>
    </row>
    <row r="4872" spans="1:30" hidden="1" x14ac:dyDescent="0.25">
      <c r="A4872" t="s">
        <v>2174</v>
      </c>
      <c r="B4872" t="s">
        <v>2175</v>
      </c>
      <c r="C4872" t="s">
        <v>2176</v>
      </c>
      <c r="D4872" t="s">
        <v>348</v>
      </c>
      <c r="E4872" t="s">
        <v>122</v>
      </c>
      <c r="F4872" t="s">
        <v>159</v>
      </c>
      <c r="G4872" t="s">
        <v>160</v>
      </c>
      <c r="H4872" t="s">
        <v>143</v>
      </c>
      <c r="I4872" t="s">
        <v>124</v>
      </c>
      <c r="J4872" t="s">
        <v>125</v>
      </c>
      <c r="K4872" t="s">
        <v>2177</v>
      </c>
      <c r="N4872" t="s">
        <v>2178</v>
      </c>
      <c r="O4872" t="s">
        <v>2179</v>
      </c>
      <c r="P4872" t="s">
        <v>2180</v>
      </c>
      <c r="Q4872" t="s">
        <v>308</v>
      </c>
      <c r="R4872" t="s">
        <v>131</v>
      </c>
      <c r="S4872" t="s">
        <v>164</v>
      </c>
      <c r="T4872" t="s">
        <v>165</v>
      </c>
      <c r="U4872" t="s">
        <v>151</v>
      </c>
      <c r="V4872" t="s">
        <v>135</v>
      </c>
      <c r="W4872" t="s">
        <v>136</v>
      </c>
      <c r="X4872" t="s">
        <v>2181</v>
      </c>
      <c r="Y4872" s="94">
        <v>40000</v>
      </c>
      <c r="Z4872" s="94">
        <v>72231.506666666668</v>
      </c>
      <c r="AA4872" s="94">
        <v>590000</v>
      </c>
      <c r="AB4872" s="94">
        <v>590000</v>
      </c>
      <c r="AC4872">
        <f t="shared" si="152"/>
        <v>3000</v>
      </c>
      <c r="AD4872" t="str">
        <f t="shared" si="153"/>
        <v>310</v>
      </c>
    </row>
    <row r="4873" spans="1:30" hidden="1" x14ac:dyDescent="0.25">
      <c r="A4873" t="s">
        <v>2174</v>
      </c>
      <c r="B4873" t="s">
        <v>2175</v>
      </c>
      <c r="C4873" t="s">
        <v>2176</v>
      </c>
      <c r="D4873" t="s">
        <v>282</v>
      </c>
      <c r="E4873" t="s">
        <v>122</v>
      </c>
      <c r="F4873" t="s">
        <v>159</v>
      </c>
      <c r="G4873" t="s">
        <v>160</v>
      </c>
      <c r="H4873" t="s">
        <v>143</v>
      </c>
      <c r="I4873" t="s">
        <v>124</v>
      </c>
      <c r="J4873" t="s">
        <v>125</v>
      </c>
      <c r="K4873" t="s">
        <v>2177</v>
      </c>
      <c r="N4873" t="s">
        <v>2178</v>
      </c>
      <c r="O4873" t="s">
        <v>2179</v>
      </c>
      <c r="P4873" t="s">
        <v>2180</v>
      </c>
      <c r="Q4873" t="s">
        <v>283</v>
      </c>
      <c r="R4873" t="s">
        <v>131</v>
      </c>
      <c r="S4873" t="s">
        <v>164</v>
      </c>
      <c r="T4873" t="s">
        <v>165</v>
      </c>
      <c r="U4873" t="s">
        <v>151</v>
      </c>
      <c r="V4873" t="s">
        <v>135</v>
      </c>
      <c r="W4873" t="s">
        <v>136</v>
      </c>
      <c r="X4873" t="s">
        <v>2181</v>
      </c>
      <c r="Y4873" s="94">
        <v>75000</v>
      </c>
      <c r="Z4873" s="94">
        <v>0</v>
      </c>
      <c r="AA4873" s="94">
        <v>0</v>
      </c>
      <c r="AB4873" s="94">
        <v>0</v>
      </c>
      <c r="AC4873">
        <f t="shared" si="152"/>
        <v>3000</v>
      </c>
      <c r="AD4873" t="str">
        <f t="shared" si="153"/>
        <v>310</v>
      </c>
    </row>
    <row r="4874" spans="1:30" hidden="1" x14ac:dyDescent="0.25">
      <c r="A4874" t="s">
        <v>2174</v>
      </c>
      <c r="B4874" t="s">
        <v>2175</v>
      </c>
      <c r="C4874" t="s">
        <v>2176</v>
      </c>
      <c r="D4874" t="s">
        <v>286</v>
      </c>
      <c r="E4874" t="s">
        <v>122</v>
      </c>
      <c r="F4874" t="s">
        <v>159</v>
      </c>
      <c r="G4874" t="s">
        <v>160</v>
      </c>
      <c r="H4874" t="s">
        <v>143</v>
      </c>
      <c r="I4874" t="s">
        <v>124</v>
      </c>
      <c r="J4874" t="s">
        <v>125</v>
      </c>
      <c r="K4874" t="s">
        <v>2177</v>
      </c>
      <c r="N4874" t="s">
        <v>2178</v>
      </c>
      <c r="O4874" t="s">
        <v>2179</v>
      </c>
      <c r="P4874" t="s">
        <v>2180</v>
      </c>
      <c r="Q4874" t="s">
        <v>287</v>
      </c>
      <c r="R4874" t="s">
        <v>131</v>
      </c>
      <c r="S4874" t="s">
        <v>164</v>
      </c>
      <c r="T4874" t="s">
        <v>165</v>
      </c>
      <c r="U4874" t="s">
        <v>151</v>
      </c>
      <c r="V4874" t="s">
        <v>135</v>
      </c>
      <c r="W4874" t="s">
        <v>136</v>
      </c>
      <c r="X4874" t="s">
        <v>2181</v>
      </c>
      <c r="Y4874" s="94">
        <v>850000</v>
      </c>
      <c r="Z4874" s="94">
        <v>449627.16999999993</v>
      </c>
      <c r="AA4874" s="94">
        <v>613115.99</v>
      </c>
      <c r="AB4874" s="94">
        <v>613115.99</v>
      </c>
      <c r="AC4874">
        <f t="shared" si="152"/>
        <v>3000</v>
      </c>
      <c r="AD4874" t="str">
        <f t="shared" si="153"/>
        <v>310</v>
      </c>
    </row>
    <row r="4875" spans="1:30" hidden="1" x14ac:dyDescent="0.25">
      <c r="A4875" t="s">
        <v>2183</v>
      </c>
      <c r="B4875" t="s">
        <v>1315</v>
      </c>
      <c r="C4875" t="s">
        <v>470</v>
      </c>
      <c r="D4875" t="s">
        <v>186</v>
      </c>
      <c r="E4875" t="s">
        <v>122</v>
      </c>
      <c r="F4875" t="s">
        <v>159</v>
      </c>
      <c r="G4875" t="s">
        <v>160</v>
      </c>
      <c r="H4875" t="s">
        <v>143</v>
      </c>
      <c r="I4875" t="s">
        <v>124</v>
      </c>
      <c r="J4875" t="s">
        <v>125</v>
      </c>
      <c r="K4875" t="s">
        <v>2184</v>
      </c>
      <c r="N4875" t="s">
        <v>2185</v>
      </c>
      <c r="O4875" t="s">
        <v>1321</v>
      </c>
      <c r="P4875" t="s">
        <v>472</v>
      </c>
      <c r="Q4875" t="s">
        <v>188</v>
      </c>
      <c r="R4875" t="s">
        <v>131</v>
      </c>
      <c r="S4875" t="s">
        <v>164</v>
      </c>
      <c r="T4875" t="s">
        <v>165</v>
      </c>
      <c r="U4875" t="s">
        <v>151</v>
      </c>
      <c r="V4875" t="s">
        <v>135</v>
      </c>
      <c r="W4875" t="s">
        <v>136</v>
      </c>
      <c r="X4875" t="s">
        <v>2186</v>
      </c>
      <c r="Y4875" s="94">
        <v>23000</v>
      </c>
      <c r="Z4875" s="94">
        <v>0</v>
      </c>
      <c r="AA4875" s="94">
        <v>0</v>
      </c>
      <c r="AB4875" s="94">
        <v>0</v>
      </c>
      <c r="AC4875">
        <f t="shared" si="152"/>
        <v>2000</v>
      </c>
      <c r="AD4875" t="str">
        <f t="shared" si="153"/>
        <v>310</v>
      </c>
    </row>
    <row r="4876" spans="1:30" hidden="1" x14ac:dyDescent="0.25">
      <c r="A4876" t="s">
        <v>2183</v>
      </c>
      <c r="B4876" t="s">
        <v>1315</v>
      </c>
      <c r="C4876" t="s">
        <v>470</v>
      </c>
      <c r="D4876" t="s">
        <v>192</v>
      </c>
      <c r="E4876" t="s">
        <v>122</v>
      </c>
      <c r="F4876" t="s">
        <v>159</v>
      </c>
      <c r="G4876" t="s">
        <v>160</v>
      </c>
      <c r="H4876" t="s">
        <v>143</v>
      </c>
      <c r="I4876" t="s">
        <v>124</v>
      </c>
      <c r="J4876" t="s">
        <v>125</v>
      </c>
      <c r="K4876" t="s">
        <v>2184</v>
      </c>
      <c r="N4876" t="s">
        <v>2185</v>
      </c>
      <c r="O4876" t="s">
        <v>1321</v>
      </c>
      <c r="P4876" t="s">
        <v>472</v>
      </c>
      <c r="Q4876" t="s">
        <v>193</v>
      </c>
      <c r="R4876" t="s">
        <v>131</v>
      </c>
      <c r="S4876" t="s">
        <v>164</v>
      </c>
      <c r="T4876" t="s">
        <v>165</v>
      </c>
      <c r="U4876" t="s">
        <v>151</v>
      </c>
      <c r="V4876" t="s">
        <v>135</v>
      </c>
      <c r="W4876" t="s">
        <v>136</v>
      </c>
      <c r="X4876" t="s">
        <v>2186</v>
      </c>
      <c r="Y4876" s="94">
        <v>24000</v>
      </c>
      <c r="Z4876" s="94">
        <v>18326.400000000001</v>
      </c>
      <c r="AA4876" s="94">
        <v>1000</v>
      </c>
      <c r="AB4876" s="94">
        <v>1000</v>
      </c>
      <c r="AC4876">
        <f t="shared" si="152"/>
        <v>2000</v>
      </c>
      <c r="AD4876" t="str">
        <f t="shared" si="153"/>
        <v>310</v>
      </c>
    </row>
    <row r="4877" spans="1:30" hidden="1" x14ac:dyDescent="0.25">
      <c r="A4877" t="s">
        <v>2183</v>
      </c>
      <c r="B4877" t="s">
        <v>1315</v>
      </c>
      <c r="C4877" t="s">
        <v>470</v>
      </c>
      <c r="D4877" t="s">
        <v>198</v>
      </c>
      <c r="E4877" t="s">
        <v>122</v>
      </c>
      <c r="F4877" t="s">
        <v>159</v>
      </c>
      <c r="G4877" t="s">
        <v>160</v>
      </c>
      <c r="H4877" t="s">
        <v>143</v>
      </c>
      <c r="I4877" t="s">
        <v>124</v>
      </c>
      <c r="J4877" t="s">
        <v>125</v>
      </c>
      <c r="K4877" t="s">
        <v>2184</v>
      </c>
      <c r="N4877" t="s">
        <v>2185</v>
      </c>
      <c r="O4877" t="s">
        <v>1321</v>
      </c>
      <c r="P4877" t="s">
        <v>472</v>
      </c>
      <c r="Q4877" t="s">
        <v>199</v>
      </c>
      <c r="R4877" t="s">
        <v>131</v>
      </c>
      <c r="S4877" t="s">
        <v>164</v>
      </c>
      <c r="T4877" t="s">
        <v>165</v>
      </c>
      <c r="U4877" t="s">
        <v>151</v>
      </c>
      <c r="V4877" t="s">
        <v>135</v>
      </c>
      <c r="W4877" t="s">
        <v>136</v>
      </c>
      <c r="X4877" t="s">
        <v>2186</v>
      </c>
      <c r="Y4877" s="94">
        <v>15000</v>
      </c>
      <c r="Z4877" s="94">
        <v>9929.42</v>
      </c>
      <c r="AA4877" s="94">
        <v>1000</v>
      </c>
      <c r="AB4877" s="94">
        <v>1000</v>
      </c>
      <c r="AC4877">
        <f t="shared" si="152"/>
        <v>2000</v>
      </c>
      <c r="AD4877" t="str">
        <f t="shared" si="153"/>
        <v>310</v>
      </c>
    </row>
    <row r="4878" spans="1:30" hidden="1" x14ac:dyDescent="0.25">
      <c r="A4878" t="s">
        <v>2183</v>
      </c>
      <c r="B4878" t="s">
        <v>1315</v>
      </c>
      <c r="C4878" t="s">
        <v>470</v>
      </c>
      <c r="D4878" t="s">
        <v>200</v>
      </c>
      <c r="E4878" t="s">
        <v>122</v>
      </c>
      <c r="F4878" t="s">
        <v>159</v>
      </c>
      <c r="G4878" t="s">
        <v>160</v>
      </c>
      <c r="H4878" t="s">
        <v>143</v>
      </c>
      <c r="I4878" t="s">
        <v>124</v>
      </c>
      <c r="J4878" t="s">
        <v>125</v>
      </c>
      <c r="K4878" t="s">
        <v>2184</v>
      </c>
      <c r="N4878" t="s">
        <v>2185</v>
      </c>
      <c r="O4878" t="s">
        <v>1321</v>
      </c>
      <c r="P4878" t="s">
        <v>472</v>
      </c>
      <c r="Q4878" t="s">
        <v>201</v>
      </c>
      <c r="R4878" t="s">
        <v>131</v>
      </c>
      <c r="S4878" t="s">
        <v>164</v>
      </c>
      <c r="T4878" t="s">
        <v>165</v>
      </c>
      <c r="U4878" t="s">
        <v>151</v>
      </c>
      <c r="V4878" t="s">
        <v>135</v>
      </c>
      <c r="W4878" t="s">
        <v>136</v>
      </c>
      <c r="X4878" t="s">
        <v>2186</v>
      </c>
      <c r="Y4878" s="94">
        <v>7000</v>
      </c>
      <c r="Z4878" s="94">
        <v>0</v>
      </c>
      <c r="AA4878" s="94">
        <v>0</v>
      </c>
      <c r="AB4878" s="94">
        <v>0</v>
      </c>
      <c r="AC4878">
        <f t="shared" si="152"/>
        <v>2000</v>
      </c>
      <c r="AD4878" t="str">
        <f t="shared" si="153"/>
        <v>310</v>
      </c>
    </row>
    <row r="4879" spans="1:30" hidden="1" x14ac:dyDescent="0.25">
      <c r="A4879" t="s">
        <v>2183</v>
      </c>
      <c r="B4879" t="s">
        <v>1315</v>
      </c>
      <c r="C4879" t="s">
        <v>470</v>
      </c>
      <c r="D4879" t="s">
        <v>230</v>
      </c>
      <c r="E4879" t="s">
        <v>122</v>
      </c>
      <c r="F4879" t="s">
        <v>159</v>
      </c>
      <c r="G4879" t="s">
        <v>160</v>
      </c>
      <c r="H4879" t="s">
        <v>143</v>
      </c>
      <c r="I4879" t="s">
        <v>124</v>
      </c>
      <c r="J4879" t="s">
        <v>125</v>
      </c>
      <c r="K4879" t="s">
        <v>2184</v>
      </c>
      <c r="N4879" t="s">
        <v>2185</v>
      </c>
      <c r="O4879" t="s">
        <v>1321</v>
      </c>
      <c r="P4879" t="s">
        <v>472</v>
      </c>
      <c r="Q4879" t="s">
        <v>231</v>
      </c>
      <c r="R4879" t="s">
        <v>131</v>
      </c>
      <c r="S4879" t="s">
        <v>164</v>
      </c>
      <c r="T4879" t="s">
        <v>165</v>
      </c>
      <c r="U4879" t="s">
        <v>151</v>
      </c>
      <c r="V4879" t="s">
        <v>135</v>
      </c>
      <c r="W4879" t="s">
        <v>136</v>
      </c>
      <c r="X4879" t="s">
        <v>2186</v>
      </c>
      <c r="Y4879" s="94">
        <v>8000</v>
      </c>
      <c r="Z4879" s="94">
        <v>5432.6</v>
      </c>
      <c r="AA4879" s="94">
        <v>1000</v>
      </c>
      <c r="AB4879" s="94">
        <v>1000</v>
      </c>
      <c r="AC4879">
        <f t="shared" si="152"/>
        <v>2000</v>
      </c>
      <c r="AD4879" t="str">
        <f t="shared" si="153"/>
        <v>310</v>
      </c>
    </row>
    <row r="4880" spans="1:30" hidden="1" x14ac:dyDescent="0.25">
      <c r="A4880" t="s">
        <v>2183</v>
      </c>
      <c r="B4880" t="s">
        <v>1315</v>
      </c>
      <c r="C4880" t="s">
        <v>470</v>
      </c>
      <c r="D4880" t="s">
        <v>343</v>
      </c>
      <c r="E4880" t="s">
        <v>122</v>
      </c>
      <c r="F4880" t="s">
        <v>159</v>
      </c>
      <c r="G4880" t="s">
        <v>160</v>
      </c>
      <c r="H4880" t="s">
        <v>143</v>
      </c>
      <c r="I4880" t="s">
        <v>124</v>
      </c>
      <c r="J4880" t="s">
        <v>125</v>
      </c>
      <c r="K4880" t="s">
        <v>2184</v>
      </c>
      <c r="N4880" t="s">
        <v>2185</v>
      </c>
      <c r="O4880" t="s">
        <v>1321</v>
      </c>
      <c r="P4880" t="s">
        <v>472</v>
      </c>
      <c r="Q4880" t="s">
        <v>307</v>
      </c>
      <c r="R4880" t="s">
        <v>131</v>
      </c>
      <c r="S4880" t="s">
        <v>164</v>
      </c>
      <c r="T4880" t="s">
        <v>165</v>
      </c>
      <c r="U4880" t="s">
        <v>151</v>
      </c>
      <c r="V4880" t="s">
        <v>135</v>
      </c>
      <c r="W4880" t="s">
        <v>136</v>
      </c>
      <c r="X4880" t="s">
        <v>2186</v>
      </c>
      <c r="Y4880" s="94">
        <v>100000</v>
      </c>
      <c r="Z4880" s="94">
        <v>0</v>
      </c>
      <c r="AA4880" s="94">
        <v>0</v>
      </c>
      <c r="AB4880" s="94">
        <v>0</v>
      </c>
      <c r="AC4880">
        <f t="shared" si="152"/>
        <v>3000</v>
      </c>
      <c r="AD4880" t="str">
        <f t="shared" si="153"/>
        <v>310</v>
      </c>
    </row>
    <row r="4881" spans="1:30" hidden="1" x14ac:dyDescent="0.25">
      <c r="A4881" t="s">
        <v>2183</v>
      </c>
      <c r="B4881" t="s">
        <v>1315</v>
      </c>
      <c r="C4881" t="s">
        <v>470</v>
      </c>
      <c r="D4881" t="s">
        <v>270</v>
      </c>
      <c r="E4881" t="s">
        <v>122</v>
      </c>
      <c r="F4881" t="s">
        <v>159</v>
      </c>
      <c r="G4881" t="s">
        <v>160</v>
      </c>
      <c r="H4881" t="s">
        <v>143</v>
      </c>
      <c r="I4881" t="s">
        <v>124</v>
      </c>
      <c r="J4881" t="s">
        <v>125</v>
      </c>
      <c r="K4881" t="s">
        <v>2184</v>
      </c>
      <c r="N4881" t="s">
        <v>2185</v>
      </c>
      <c r="O4881" t="s">
        <v>1321</v>
      </c>
      <c r="P4881" t="s">
        <v>472</v>
      </c>
      <c r="Q4881" t="s">
        <v>271</v>
      </c>
      <c r="R4881" t="s">
        <v>131</v>
      </c>
      <c r="S4881" t="s">
        <v>164</v>
      </c>
      <c r="T4881" t="s">
        <v>165</v>
      </c>
      <c r="U4881" t="s">
        <v>151</v>
      </c>
      <c r="V4881" t="s">
        <v>135</v>
      </c>
      <c r="W4881" t="s">
        <v>136</v>
      </c>
      <c r="X4881" t="s">
        <v>2186</v>
      </c>
      <c r="Y4881" s="94">
        <v>10000</v>
      </c>
      <c r="Z4881" s="94">
        <v>0</v>
      </c>
      <c r="AA4881" s="94">
        <v>0</v>
      </c>
      <c r="AB4881" s="94">
        <v>0</v>
      </c>
      <c r="AC4881">
        <f t="shared" si="152"/>
        <v>3000</v>
      </c>
      <c r="AD4881" t="str">
        <f t="shared" si="153"/>
        <v>310</v>
      </c>
    </row>
    <row r="4882" spans="1:30" hidden="1" x14ac:dyDescent="0.25">
      <c r="A4882" t="s">
        <v>2183</v>
      </c>
      <c r="B4882" t="s">
        <v>1315</v>
      </c>
      <c r="C4882" t="s">
        <v>470</v>
      </c>
      <c r="D4882" t="s">
        <v>286</v>
      </c>
      <c r="E4882" t="s">
        <v>122</v>
      </c>
      <c r="F4882" t="s">
        <v>159</v>
      </c>
      <c r="G4882" t="s">
        <v>160</v>
      </c>
      <c r="H4882" t="s">
        <v>143</v>
      </c>
      <c r="I4882" t="s">
        <v>124</v>
      </c>
      <c r="J4882" t="s">
        <v>125</v>
      </c>
      <c r="K4882" t="s">
        <v>2184</v>
      </c>
      <c r="N4882" t="s">
        <v>2185</v>
      </c>
      <c r="O4882" t="s">
        <v>1321</v>
      </c>
      <c r="P4882" t="s">
        <v>472</v>
      </c>
      <c r="Q4882" t="s">
        <v>287</v>
      </c>
      <c r="R4882" t="s">
        <v>131</v>
      </c>
      <c r="S4882" t="s">
        <v>164</v>
      </c>
      <c r="T4882" t="s">
        <v>165</v>
      </c>
      <c r="U4882" t="s">
        <v>151</v>
      </c>
      <c r="V4882" t="s">
        <v>135</v>
      </c>
      <c r="W4882" t="s">
        <v>136</v>
      </c>
      <c r="X4882" t="s">
        <v>2186</v>
      </c>
      <c r="Y4882" s="94">
        <v>1000000</v>
      </c>
      <c r="Z4882" s="94">
        <v>0</v>
      </c>
      <c r="AA4882" s="94">
        <v>130000</v>
      </c>
      <c r="AB4882" s="94">
        <v>130000</v>
      </c>
      <c r="AC4882">
        <f t="shared" si="152"/>
        <v>3000</v>
      </c>
      <c r="AD4882" t="str">
        <f t="shared" si="153"/>
        <v>310</v>
      </c>
    </row>
    <row r="4883" spans="1:30" hidden="1" x14ac:dyDescent="0.25">
      <c r="A4883" s="97" t="s">
        <v>2187</v>
      </c>
      <c r="B4883" s="97" t="s">
        <v>2188</v>
      </c>
      <c r="C4883" s="97" t="s">
        <v>140</v>
      </c>
      <c r="D4883" s="97" t="s">
        <v>141</v>
      </c>
      <c r="E4883" s="97" t="s">
        <v>122</v>
      </c>
      <c r="F4883" s="98">
        <v>15</v>
      </c>
      <c r="G4883" s="98" t="s">
        <v>142</v>
      </c>
      <c r="H4883" s="97" t="s">
        <v>143</v>
      </c>
      <c r="I4883" s="97" t="s">
        <v>124</v>
      </c>
      <c r="J4883" s="97" t="s">
        <v>125</v>
      </c>
      <c r="K4883" s="97" t="s">
        <v>2189</v>
      </c>
      <c r="L4883" s="97"/>
      <c r="M4883" s="97"/>
      <c r="N4883" s="97" t="s">
        <v>2190</v>
      </c>
      <c r="O4883" s="97" t="s">
        <v>2191</v>
      </c>
      <c r="P4883" s="97" t="s">
        <v>147</v>
      </c>
      <c r="Q4883" s="97" t="s">
        <v>148</v>
      </c>
      <c r="R4883" s="97" t="s">
        <v>131</v>
      </c>
      <c r="S4883" s="97" t="s">
        <v>149</v>
      </c>
      <c r="T4883" s="97" t="s">
        <v>150</v>
      </c>
      <c r="U4883" s="97" t="s">
        <v>151</v>
      </c>
      <c r="V4883" s="97" t="s">
        <v>135</v>
      </c>
      <c r="W4883" s="97" t="s">
        <v>136</v>
      </c>
      <c r="X4883" s="97"/>
      <c r="Y4883" s="99"/>
      <c r="Z4883" s="99"/>
      <c r="AA4883" s="99">
        <v>0</v>
      </c>
      <c r="AB4883" s="99">
        <v>0</v>
      </c>
      <c r="AC4883">
        <f t="shared" si="152"/>
        <v>1000</v>
      </c>
      <c r="AD4883" t="str">
        <f t="shared" si="153"/>
        <v>310</v>
      </c>
    </row>
    <row r="4884" spans="1:30" hidden="1" x14ac:dyDescent="0.25">
      <c r="A4884" s="97" t="s">
        <v>2187</v>
      </c>
      <c r="B4884" s="97" t="s">
        <v>2188</v>
      </c>
      <c r="C4884" s="97" t="s">
        <v>140</v>
      </c>
      <c r="D4884" s="97">
        <v>13201</v>
      </c>
      <c r="E4884" s="97" t="s">
        <v>122</v>
      </c>
      <c r="F4884" s="98">
        <v>15</v>
      </c>
      <c r="G4884" s="98" t="s">
        <v>142</v>
      </c>
      <c r="H4884" s="97">
        <v>19</v>
      </c>
      <c r="I4884" s="97" t="s">
        <v>124</v>
      </c>
      <c r="J4884" s="97" t="s">
        <v>125</v>
      </c>
      <c r="K4884" s="97" t="s">
        <v>2189</v>
      </c>
      <c r="L4884" s="97"/>
      <c r="M4884" s="97"/>
      <c r="N4884" s="97" t="s">
        <v>2190</v>
      </c>
      <c r="O4884" s="97" t="s">
        <v>2191</v>
      </c>
      <c r="P4884" s="97" t="s">
        <v>147</v>
      </c>
      <c r="Q4884" s="97" t="s">
        <v>152</v>
      </c>
      <c r="R4884" s="97" t="s">
        <v>131</v>
      </c>
      <c r="S4884" s="97" t="s">
        <v>149</v>
      </c>
      <c r="T4884" s="97" t="s">
        <v>150</v>
      </c>
      <c r="U4884" s="97" t="s">
        <v>134</v>
      </c>
      <c r="V4884" s="97" t="s">
        <v>135</v>
      </c>
      <c r="W4884" s="97" t="s">
        <v>136</v>
      </c>
      <c r="X4884" s="97"/>
      <c r="Y4884" s="99"/>
      <c r="Z4884" s="99"/>
      <c r="AA4884" s="99">
        <v>0</v>
      </c>
      <c r="AB4884" s="99">
        <v>0</v>
      </c>
      <c r="AC4884">
        <f t="shared" si="152"/>
        <v>1000</v>
      </c>
      <c r="AD4884" t="str">
        <f t="shared" si="153"/>
        <v>310</v>
      </c>
    </row>
    <row r="4885" spans="1:30" hidden="1" x14ac:dyDescent="0.25">
      <c r="A4885" s="97" t="s">
        <v>2187</v>
      </c>
      <c r="B4885" s="97" t="s">
        <v>2188</v>
      </c>
      <c r="C4885" s="97" t="s">
        <v>140</v>
      </c>
      <c r="D4885" s="97">
        <v>13203</v>
      </c>
      <c r="E4885" s="97" t="s">
        <v>122</v>
      </c>
      <c r="F4885" s="98">
        <v>15</v>
      </c>
      <c r="G4885" s="98" t="s">
        <v>142</v>
      </c>
      <c r="H4885" s="97">
        <v>19</v>
      </c>
      <c r="I4885" s="97" t="s">
        <v>124</v>
      </c>
      <c r="J4885" s="97" t="s">
        <v>125</v>
      </c>
      <c r="K4885" s="97" t="s">
        <v>2189</v>
      </c>
      <c r="L4885" s="97"/>
      <c r="M4885" s="97"/>
      <c r="N4885" s="97" t="s">
        <v>2190</v>
      </c>
      <c r="O4885" s="97" t="s">
        <v>2191</v>
      </c>
      <c r="P4885" s="97" t="s">
        <v>147</v>
      </c>
      <c r="Q4885" s="97" t="s">
        <v>153</v>
      </c>
      <c r="R4885" s="97" t="s">
        <v>131</v>
      </c>
      <c r="S4885" s="97" t="s">
        <v>149</v>
      </c>
      <c r="T4885" s="97" t="s">
        <v>150</v>
      </c>
      <c r="U4885" s="97" t="s">
        <v>134</v>
      </c>
      <c r="V4885" s="97" t="s">
        <v>135</v>
      </c>
      <c r="W4885" s="97" t="s">
        <v>136</v>
      </c>
      <c r="X4885" s="97"/>
      <c r="Y4885" s="99"/>
      <c r="Z4885" s="99"/>
      <c r="AA4885" s="99">
        <v>0</v>
      </c>
      <c r="AB4885" s="99">
        <v>0</v>
      </c>
      <c r="AC4885">
        <f t="shared" si="152"/>
        <v>1000</v>
      </c>
      <c r="AD4885" t="str">
        <f t="shared" si="153"/>
        <v>310</v>
      </c>
    </row>
    <row r="4886" spans="1:30" hidden="1" x14ac:dyDescent="0.25">
      <c r="A4886" s="97" t="s">
        <v>2187</v>
      </c>
      <c r="B4886" s="97" t="s">
        <v>2188</v>
      </c>
      <c r="C4886" s="97" t="s">
        <v>140</v>
      </c>
      <c r="D4886" s="97">
        <v>14101</v>
      </c>
      <c r="E4886" s="97" t="s">
        <v>122</v>
      </c>
      <c r="F4886" s="98">
        <v>15</v>
      </c>
      <c r="G4886" s="98" t="s">
        <v>142</v>
      </c>
      <c r="H4886" s="97">
        <v>19</v>
      </c>
      <c r="I4886" s="97" t="s">
        <v>124</v>
      </c>
      <c r="J4886" s="97" t="s">
        <v>125</v>
      </c>
      <c r="K4886" s="97" t="s">
        <v>2189</v>
      </c>
      <c r="L4886" s="97"/>
      <c r="M4886" s="97"/>
      <c r="N4886" s="97" t="s">
        <v>2190</v>
      </c>
      <c r="O4886" s="97" t="s">
        <v>2191</v>
      </c>
      <c r="P4886" s="97" t="s">
        <v>147</v>
      </c>
      <c r="Q4886" s="97" t="s">
        <v>154</v>
      </c>
      <c r="R4886" s="97" t="s">
        <v>131</v>
      </c>
      <c r="S4886" s="97" t="s">
        <v>149</v>
      </c>
      <c r="T4886" s="97" t="s">
        <v>150</v>
      </c>
      <c r="U4886" s="97" t="s">
        <v>134</v>
      </c>
      <c r="V4886" s="97" t="s">
        <v>135</v>
      </c>
      <c r="W4886" s="97" t="s">
        <v>136</v>
      </c>
      <c r="X4886" s="97"/>
      <c r="Y4886" s="99"/>
      <c r="Z4886" s="99"/>
      <c r="AA4886" s="99">
        <v>0</v>
      </c>
      <c r="AB4886" s="99">
        <v>0</v>
      </c>
      <c r="AC4886">
        <f t="shared" si="152"/>
        <v>1000</v>
      </c>
      <c r="AD4886" t="str">
        <f t="shared" si="153"/>
        <v>310</v>
      </c>
    </row>
    <row r="4887" spans="1:30" hidden="1" x14ac:dyDescent="0.25">
      <c r="A4887" s="97" t="s">
        <v>2187</v>
      </c>
      <c r="B4887" s="97" t="s">
        <v>2188</v>
      </c>
      <c r="C4887" s="97" t="s">
        <v>140</v>
      </c>
      <c r="D4887" s="97">
        <v>14103</v>
      </c>
      <c r="E4887" s="97" t="s">
        <v>122</v>
      </c>
      <c r="F4887" s="98">
        <v>15</v>
      </c>
      <c r="G4887" s="98" t="s">
        <v>142</v>
      </c>
      <c r="H4887" s="97">
        <v>19</v>
      </c>
      <c r="I4887" s="97" t="s">
        <v>124</v>
      </c>
      <c r="J4887" s="97" t="s">
        <v>125</v>
      </c>
      <c r="K4887" s="97" t="s">
        <v>2189</v>
      </c>
      <c r="L4887" s="97"/>
      <c r="M4887" s="97"/>
      <c r="N4887" s="97" t="s">
        <v>2190</v>
      </c>
      <c r="O4887" s="97" t="s">
        <v>2191</v>
      </c>
      <c r="P4887" s="97" t="s">
        <v>147</v>
      </c>
      <c r="Q4887" s="97" t="s">
        <v>155</v>
      </c>
      <c r="R4887" s="97" t="s">
        <v>131</v>
      </c>
      <c r="S4887" s="97" t="s">
        <v>149</v>
      </c>
      <c r="T4887" s="97" t="s">
        <v>150</v>
      </c>
      <c r="U4887" s="97" t="s">
        <v>134</v>
      </c>
      <c r="V4887" s="97" t="s">
        <v>135</v>
      </c>
      <c r="W4887" s="97" t="s">
        <v>136</v>
      </c>
      <c r="X4887" s="97"/>
      <c r="Y4887" s="99"/>
      <c r="Z4887" s="99"/>
      <c r="AA4887" s="99">
        <v>0</v>
      </c>
      <c r="AB4887" s="99">
        <v>0</v>
      </c>
      <c r="AC4887">
        <f t="shared" si="152"/>
        <v>1000</v>
      </c>
      <c r="AD4887" t="str">
        <f t="shared" si="153"/>
        <v>310</v>
      </c>
    </row>
    <row r="4888" spans="1:30" hidden="1" x14ac:dyDescent="0.25">
      <c r="A4888" s="97" t="s">
        <v>2187</v>
      </c>
      <c r="B4888" s="97" t="s">
        <v>2188</v>
      </c>
      <c r="C4888" s="97" t="s">
        <v>140</v>
      </c>
      <c r="D4888" s="97">
        <v>14201</v>
      </c>
      <c r="E4888" s="97" t="s">
        <v>122</v>
      </c>
      <c r="F4888" s="98">
        <v>15</v>
      </c>
      <c r="G4888" s="98" t="s">
        <v>142</v>
      </c>
      <c r="H4888" s="97">
        <v>19</v>
      </c>
      <c r="I4888" s="97" t="s">
        <v>124</v>
      </c>
      <c r="J4888" s="97" t="s">
        <v>125</v>
      </c>
      <c r="K4888" s="97" t="s">
        <v>2189</v>
      </c>
      <c r="L4888" s="97"/>
      <c r="M4888" s="97"/>
      <c r="N4888" s="97" t="s">
        <v>2190</v>
      </c>
      <c r="O4888" s="97" t="s">
        <v>2191</v>
      </c>
      <c r="P4888" s="97" t="s">
        <v>147</v>
      </c>
      <c r="Q4888" s="97" t="s">
        <v>156</v>
      </c>
      <c r="R4888" s="97" t="s">
        <v>131</v>
      </c>
      <c r="S4888" s="97" t="s">
        <v>149</v>
      </c>
      <c r="T4888" s="97" t="s">
        <v>150</v>
      </c>
      <c r="U4888" s="97" t="s">
        <v>134</v>
      </c>
      <c r="V4888" s="97" t="s">
        <v>135</v>
      </c>
      <c r="W4888" s="97" t="s">
        <v>136</v>
      </c>
      <c r="X4888" s="97"/>
      <c r="Y4888" s="99"/>
      <c r="Z4888" s="99"/>
      <c r="AA4888" s="99">
        <v>0</v>
      </c>
      <c r="AB4888" s="99">
        <v>0</v>
      </c>
      <c r="AC4888">
        <f t="shared" si="152"/>
        <v>1000</v>
      </c>
      <c r="AD4888" t="str">
        <f t="shared" si="153"/>
        <v>310</v>
      </c>
    </row>
    <row r="4889" spans="1:30" hidden="1" x14ac:dyDescent="0.25">
      <c r="A4889" s="97" t="s">
        <v>2187</v>
      </c>
      <c r="B4889" s="97" t="s">
        <v>2188</v>
      </c>
      <c r="C4889" s="97" t="s">
        <v>140</v>
      </c>
      <c r="D4889" s="97">
        <v>14301</v>
      </c>
      <c r="E4889" s="97" t="s">
        <v>122</v>
      </c>
      <c r="F4889" s="98">
        <v>15</v>
      </c>
      <c r="G4889" s="98" t="s">
        <v>142</v>
      </c>
      <c r="H4889" s="97">
        <v>19</v>
      </c>
      <c r="I4889" s="97" t="s">
        <v>124</v>
      </c>
      <c r="J4889" s="97" t="s">
        <v>125</v>
      </c>
      <c r="K4889" s="97" t="s">
        <v>2189</v>
      </c>
      <c r="L4889" s="97"/>
      <c r="M4889" s="97"/>
      <c r="N4889" s="97" t="s">
        <v>2190</v>
      </c>
      <c r="O4889" s="97" t="s">
        <v>2191</v>
      </c>
      <c r="P4889" s="97" t="s">
        <v>147</v>
      </c>
      <c r="Q4889" s="97" t="s">
        <v>178</v>
      </c>
      <c r="R4889" s="97" t="s">
        <v>131</v>
      </c>
      <c r="S4889" s="97" t="s">
        <v>149</v>
      </c>
      <c r="T4889" s="97" t="s">
        <v>150</v>
      </c>
      <c r="U4889" s="97" t="s">
        <v>134</v>
      </c>
      <c r="V4889" s="97" t="s">
        <v>135</v>
      </c>
      <c r="W4889" s="97" t="s">
        <v>136</v>
      </c>
      <c r="X4889" s="97"/>
      <c r="Y4889" s="99"/>
      <c r="Z4889" s="99"/>
      <c r="AA4889" s="99">
        <v>0</v>
      </c>
      <c r="AB4889" s="99">
        <v>0</v>
      </c>
      <c r="AC4889">
        <f t="shared" si="152"/>
        <v>1000</v>
      </c>
      <c r="AD4889" t="str">
        <f t="shared" si="153"/>
        <v>310</v>
      </c>
    </row>
    <row r="4890" spans="1:30" hidden="1" x14ac:dyDescent="0.25">
      <c r="A4890" s="97" t="s">
        <v>2192</v>
      </c>
      <c r="B4890" s="97" t="s">
        <v>2188</v>
      </c>
      <c r="C4890" s="97" t="s">
        <v>140</v>
      </c>
      <c r="D4890" s="97" t="s">
        <v>141</v>
      </c>
      <c r="E4890" s="97" t="s">
        <v>122</v>
      </c>
      <c r="F4890" s="98">
        <v>15</v>
      </c>
      <c r="G4890" s="98" t="s">
        <v>142</v>
      </c>
      <c r="H4890" s="97" t="s">
        <v>143</v>
      </c>
      <c r="I4890" s="97" t="s">
        <v>124</v>
      </c>
      <c r="J4890" s="97" t="s">
        <v>125</v>
      </c>
      <c r="K4890" s="97" t="s">
        <v>2193</v>
      </c>
      <c r="L4890" s="97"/>
      <c r="M4890" s="97"/>
      <c r="N4890" s="97" t="s">
        <v>2194</v>
      </c>
      <c r="O4890" s="97" t="s">
        <v>2191</v>
      </c>
      <c r="P4890" s="97" t="s">
        <v>147</v>
      </c>
      <c r="Q4890" s="97" t="s">
        <v>148</v>
      </c>
      <c r="R4890" s="97" t="s">
        <v>131</v>
      </c>
      <c r="S4890" s="97" t="s">
        <v>149</v>
      </c>
      <c r="T4890" s="97" t="s">
        <v>150</v>
      </c>
      <c r="U4890" s="97" t="s">
        <v>151</v>
      </c>
      <c r="V4890" s="97" t="s">
        <v>135</v>
      </c>
      <c r="W4890" s="97" t="s">
        <v>136</v>
      </c>
      <c r="X4890" s="97"/>
      <c r="Y4890" s="99"/>
      <c r="Z4890" s="99"/>
      <c r="AA4890" s="99">
        <v>0</v>
      </c>
      <c r="AB4890" s="99">
        <v>0</v>
      </c>
      <c r="AC4890">
        <f t="shared" si="152"/>
        <v>1000</v>
      </c>
      <c r="AD4890" t="str">
        <f t="shared" si="153"/>
        <v>310</v>
      </c>
    </row>
    <row r="4891" spans="1:30" hidden="1" x14ac:dyDescent="0.25">
      <c r="A4891" s="97" t="s">
        <v>2192</v>
      </c>
      <c r="B4891" s="97" t="s">
        <v>2188</v>
      </c>
      <c r="C4891" s="97" t="s">
        <v>140</v>
      </c>
      <c r="D4891" s="97">
        <v>13201</v>
      </c>
      <c r="E4891" s="97" t="s">
        <v>122</v>
      </c>
      <c r="F4891" s="98">
        <v>15</v>
      </c>
      <c r="G4891" s="98" t="s">
        <v>142</v>
      </c>
      <c r="H4891" s="97">
        <v>19</v>
      </c>
      <c r="I4891" s="97" t="s">
        <v>124</v>
      </c>
      <c r="J4891" s="97" t="s">
        <v>125</v>
      </c>
      <c r="K4891" s="97" t="s">
        <v>2193</v>
      </c>
      <c r="L4891" s="97"/>
      <c r="M4891" s="97"/>
      <c r="N4891" s="97" t="s">
        <v>2194</v>
      </c>
      <c r="O4891" s="97" t="s">
        <v>2191</v>
      </c>
      <c r="P4891" s="97" t="s">
        <v>147</v>
      </c>
      <c r="Q4891" s="97" t="s">
        <v>152</v>
      </c>
      <c r="R4891" s="97" t="s">
        <v>131</v>
      </c>
      <c r="S4891" s="97" t="s">
        <v>149</v>
      </c>
      <c r="T4891" s="97" t="s">
        <v>150</v>
      </c>
      <c r="U4891" s="97" t="s">
        <v>134</v>
      </c>
      <c r="V4891" s="97" t="s">
        <v>135</v>
      </c>
      <c r="W4891" s="97" t="s">
        <v>136</v>
      </c>
      <c r="X4891" s="97"/>
      <c r="Y4891" s="99"/>
      <c r="Z4891" s="99"/>
      <c r="AA4891" s="99">
        <v>0</v>
      </c>
      <c r="AB4891" s="99">
        <v>0</v>
      </c>
      <c r="AC4891">
        <f t="shared" si="152"/>
        <v>1000</v>
      </c>
      <c r="AD4891" t="str">
        <f t="shared" si="153"/>
        <v>310</v>
      </c>
    </row>
    <row r="4892" spans="1:30" hidden="1" x14ac:dyDescent="0.25">
      <c r="A4892" s="97" t="s">
        <v>2192</v>
      </c>
      <c r="B4892" s="97" t="s">
        <v>2188</v>
      </c>
      <c r="C4892" s="97" t="s">
        <v>140</v>
      </c>
      <c r="D4892" s="97">
        <v>13203</v>
      </c>
      <c r="E4892" s="97" t="s">
        <v>122</v>
      </c>
      <c r="F4892" s="98">
        <v>15</v>
      </c>
      <c r="G4892" s="98" t="s">
        <v>142</v>
      </c>
      <c r="H4892" s="97">
        <v>19</v>
      </c>
      <c r="I4892" s="97" t="s">
        <v>124</v>
      </c>
      <c r="J4892" s="97" t="s">
        <v>125</v>
      </c>
      <c r="K4892" s="97" t="s">
        <v>2193</v>
      </c>
      <c r="L4892" s="97"/>
      <c r="M4892" s="97"/>
      <c r="N4892" s="97" t="s">
        <v>2194</v>
      </c>
      <c r="O4892" s="97" t="s">
        <v>2191</v>
      </c>
      <c r="P4892" s="97" t="s">
        <v>147</v>
      </c>
      <c r="Q4892" s="97" t="s">
        <v>153</v>
      </c>
      <c r="R4892" s="97" t="s">
        <v>131</v>
      </c>
      <c r="S4892" s="97" t="s">
        <v>149</v>
      </c>
      <c r="T4892" s="97" t="s">
        <v>150</v>
      </c>
      <c r="U4892" s="97" t="s">
        <v>134</v>
      </c>
      <c r="V4892" s="97" t="s">
        <v>135</v>
      </c>
      <c r="W4892" s="97" t="s">
        <v>136</v>
      </c>
      <c r="X4892" s="97"/>
      <c r="Y4892" s="99"/>
      <c r="Z4892" s="99"/>
      <c r="AA4892" s="99">
        <v>0</v>
      </c>
      <c r="AB4892" s="99">
        <v>0</v>
      </c>
      <c r="AC4892">
        <f t="shared" si="152"/>
        <v>1000</v>
      </c>
      <c r="AD4892" t="str">
        <f t="shared" si="153"/>
        <v>310</v>
      </c>
    </row>
    <row r="4893" spans="1:30" hidden="1" x14ac:dyDescent="0.25">
      <c r="A4893" s="97" t="s">
        <v>2192</v>
      </c>
      <c r="B4893" s="97" t="s">
        <v>2188</v>
      </c>
      <c r="C4893" s="97" t="s">
        <v>140</v>
      </c>
      <c r="D4893" s="97">
        <v>14101</v>
      </c>
      <c r="E4893" s="97" t="s">
        <v>122</v>
      </c>
      <c r="F4893" s="98">
        <v>15</v>
      </c>
      <c r="G4893" s="98" t="s">
        <v>142</v>
      </c>
      <c r="H4893" s="97">
        <v>19</v>
      </c>
      <c r="I4893" s="97" t="s">
        <v>124</v>
      </c>
      <c r="J4893" s="97" t="s">
        <v>125</v>
      </c>
      <c r="K4893" s="97" t="s">
        <v>2193</v>
      </c>
      <c r="L4893" s="97"/>
      <c r="M4893" s="97"/>
      <c r="N4893" s="97" t="s">
        <v>2194</v>
      </c>
      <c r="O4893" s="97" t="s">
        <v>2191</v>
      </c>
      <c r="P4893" s="97" t="s">
        <v>147</v>
      </c>
      <c r="Q4893" s="97" t="s">
        <v>154</v>
      </c>
      <c r="R4893" s="97" t="s">
        <v>131</v>
      </c>
      <c r="S4893" s="97" t="s">
        <v>149</v>
      </c>
      <c r="T4893" s="97" t="s">
        <v>150</v>
      </c>
      <c r="U4893" s="97" t="s">
        <v>134</v>
      </c>
      <c r="V4893" s="97" t="s">
        <v>135</v>
      </c>
      <c r="W4893" s="97" t="s">
        <v>136</v>
      </c>
      <c r="X4893" s="97"/>
      <c r="Y4893" s="99"/>
      <c r="Z4893" s="99"/>
      <c r="AA4893" s="99">
        <v>0</v>
      </c>
      <c r="AB4893" s="99">
        <v>0</v>
      </c>
      <c r="AC4893">
        <f t="shared" si="152"/>
        <v>1000</v>
      </c>
      <c r="AD4893" t="str">
        <f t="shared" si="153"/>
        <v>310</v>
      </c>
    </row>
    <row r="4894" spans="1:30" hidden="1" x14ac:dyDescent="0.25">
      <c r="A4894" s="97" t="s">
        <v>2192</v>
      </c>
      <c r="B4894" s="97" t="s">
        <v>2188</v>
      </c>
      <c r="C4894" s="97" t="s">
        <v>140</v>
      </c>
      <c r="D4894" s="97">
        <v>14103</v>
      </c>
      <c r="E4894" s="97" t="s">
        <v>122</v>
      </c>
      <c r="F4894" s="98">
        <v>15</v>
      </c>
      <c r="G4894" s="98" t="s">
        <v>142</v>
      </c>
      <c r="H4894" s="97">
        <v>19</v>
      </c>
      <c r="I4894" s="97" t="s">
        <v>124</v>
      </c>
      <c r="J4894" s="97" t="s">
        <v>125</v>
      </c>
      <c r="K4894" s="97" t="s">
        <v>2193</v>
      </c>
      <c r="L4894" s="97"/>
      <c r="M4894" s="97"/>
      <c r="N4894" s="97" t="s">
        <v>2194</v>
      </c>
      <c r="O4894" s="97" t="s">
        <v>2191</v>
      </c>
      <c r="P4894" s="97" t="s">
        <v>147</v>
      </c>
      <c r="Q4894" s="97" t="s">
        <v>155</v>
      </c>
      <c r="R4894" s="97" t="s">
        <v>131</v>
      </c>
      <c r="S4894" s="97" t="s">
        <v>149</v>
      </c>
      <c r="T4894" s="97" t="s">
        <v>150</v>
      </c>
      <c r="U4894" s="97" t="s">
        <v>134</v>
      </c>
      <c r="V4894" s="97" t="s">
        <v>135</v>
      </c>
      <c r="W4894" s="97" t="s">
        <v>136</v>
      </c>
      <c r="X4894" s="97"/>
      <c r="Y4894" s="99"/>
      <c r="Z4894" s="99"/>
      <c r="AA4894" s="99">
        <v>0</v>
      </c>
      <c r="AB4894" s="99">
        <v>0</v>
      </c>
      <c r="AC4894">
        <f t="shared" si="152"/>
        <v>1000</v>
      </c>
      <c r="AD4894" t="str">
        <f t="shared" si="153"/>
        <v>310</v>
      </c>
    </row>
    <row r="4895" spans="1:30" hidden="1" x14ac:dyDescent="0.25">
      <c r="A4895" s="97" t="s">
        <v>2192</v>
      </c>
      <c r="B4895" s="97" t="s">
        <v>2188</v>
      </c>
      <c r="C4895" s="97" t="s">
        <v>140</v>
      </c>
      <c r="D4895" s="97">
        <v>14201</v>
      </c>
      <c r="E4895" s="97" t="s">
        <v>122</v>
      </c>
      <c r="F4895" s="98">
        <v>15</v>
      </c>
      <c r="G4895" s="98" t="s">
        <v>142</v>
      </c>
      <c r="H4895" s="97">
        <v>19</v>
      </c>
      <c r="I4895" s="97" t="s">
        <v>124</v>
      </c>
      <c r="J4895" s="97" t="s">
        <v>125</v>
      </c>
      <c r="K4895" s="97" t="s">
        <v>2193</v>
      </c>
      <c r="L4895" s="97"/>
      <c r="M4895" s="97"/>
      <c r="N4895" s="97" t="s">
        <v>2194</v>
      </c>
      <c r="O4895" s="97" t="s">
        <v>2191</v>
      </c>
      <c r="P4895" s="97" t="s">
        <v>147</v>
      </c>
      <c r="Q4895" s="97" t="s">
        <v>156</v>
      </c>
      <c r="R4895" s="97" t="s">
        <v>131</v>
      </c>
      <c r="S4895" s="97" t="s">
        <v>149</v>
      </c>
      <c r="T4895" s="97" t="s">
        <v>150</v>
      </c>
      <c r="U4895" s="97" t="s">
        <v>134</v>
      </c>
      <c r="V4895" s="97" t="s">
        <v>135</v>
      </c>
      <c r="W4895" s="97" t="s">
        <v>136</v>
      </c>
      <c r="X4895" s="97"/>
      <c r="Y4895" s="99"/>
      <c r="Z4895" s="99"/>
      <c r="AA4895" s="99">
        <v>0</v>
      </c>
      <c r="AB4895" s="99">
        <v>0</v>
      </c>
      <c r="AC4895">
        <f t="shared" si="152"/>
        <v>1000</v>
      </c>
      <c r="AD4895" t="str">
        <f t="shared" si="153"/>
        <v>310</v>
      </c>
    </row>
    <row r="4896" spans="1:30" hidden="1" x14ac:dyDescent="0.25">
      <c r="A4896" s="97" t="s">
        <v>2192</v>
      </c>
      <c r="B4896" s="97" t="s">
        <v>2188</v>
      </c>
      <c r="C4896" s="97" t="s">
        <v>140</v>
      </c>
      <c r="D4896" s="97">
        <v>14301</v>
      </c>
      <c r="E4896" s="97" t="s">
        <v>122</v>
      </c>
      <c r="F4896" s="98">
        <v>15</v>
      </c>
      <c r="G4896" s="98" t="s">
        <v>142</v>
      </c>
      <c r="H4896" s="97">
        <v>19</v>
      </c>
      <c r="I4896" s="97" t="s">
        <v>124</v>
      </c>
      <c r="J4896" s="97" t="s">
        <v>125</v>
      </c>
      <c r="K4896" s="97" t="s">
        <v>2193</v>
      </c>
      <c r="L4896" s="97"/>
      <c r="M4896" s="97"/>
      <c r="N4896" s="97" t="s">
        <v>2194</v>
      </c>
      <c r="O4896" s="97" t="s">
        <v>2191</v>
      </c>
      <c r="P4896" s="97" t="s">
        <v>147</v>
      </c>
      <c r="Q4896" s="97" t="s">
        <v>178</v>
      </c>
      <c r="R4896" s="97" t="s">
        <v>131</v>
      </c>
      <c r="S4896" s="97" t="s">
        <v>149</v>
      </c>
      <c r="T4896" s="97" t="s">
        <v>150</v>
      </c>
      <c r="U4896" s="97" t="s">
        <v>134</v>
      </c>
      <c r="V4896" s="97" t="s">
        <v>135</v>
      </c>
      <c r="W4896" s="97" t="s">
        <v>136</v>
      </c>
      <c r="X4896" s="97"/>
      <c r="Y4896" s="99"/>
      <c r="Z4896" s="99"/>
      <c r="AA4896" s="99">
        <v>0</v>
      </c>
      <c r="AB4896" s="99">
        <v>0</v>
      </c>
      <c r="AC4896">
        <f t="shared" si="152"/>
        <v>1000</v>
      </c>
      <c r="AD4896" t="str">
        <f t="shared" si="153"/>
        <v>310</v>
      </c>
    </row>
    <row r="4897" spans="1:30" hidden="1" x14ac:dyDescent="0.25">
      <c r="A4897" s="97" t="s">
        <v>2195</v>
      </c>
      <c r="B4897" s="97" t="s">
        <v>2188</v>
      </c>
      <c r="C4897" s="97" t="s">
        <v>140</v>
      </c>
      <c r="D4897" s="97" t="s">
        <v>141</v>
      </c>
      <c r="E4897" s="97" t="s">
        <v>122</v>
      </c>
      <c r="F4897" s="98">
        <v>15</v>
      </c>
      <c r="G4897" s="98" t="s">
        <v>142</v>
      </c>
      <c r="H4897" s="97" t="s">
        <v>143</v>
      </c>
      <c r="I4897" s="97" t="s">
        <v>124</v>
      </c>
      <c r="J4897" s="97" t="s">
        <v>125</v>
      </c>
      <c r="K4897" s="97" t="s">
        <v>2196</v>
      </c>
      <c r="L4897" s="97"/>
      <c r="M4897" s="97"/>
      <c r="N4897" s="97" t="s">
        <v>2197</v>
      </c>
      <c r="O4897" s="97" t="s">
        <v>2191</v>
      </c>
      <c r="P4897" s="97" t="s">
        <v>147</v>
      </c>
      <c r="Q4897" s="97" t="s">
        <v>148</v>
      </c>
      <c r="R4897" s="97" t="s">
        <v>131</v>
      </c>
      <c r="S4897" s="97" t="s">
        <v>149</v>
      </c>
      <c r="T4897" s="97" t="s">
        <v>150</v>
      </c>
      <c r="U4897" s="97" t="s">
        <v>151</v>
      </c>
      <c r="V4897" s="97" t="s">
        <v>135</v>
      </c>
      <c r="W4897" s="97" t="s">
        <v>136</v>
      </c>
      <c r="X4897" s="97"/>
      <c r="Y4897" s="99"/>
      <c r="Z4897" s="99"/>
      <c r="AA4897" s="99">
        <v>0</v>
      </c>
      <c r="AB4897" s="99">
        <v>0</v>
      </c>
      <c r="AC4897">
        <f t="shared" si="152"/>
        <v>1000</v>
      </c>
      <c r="AD4897" t="str">
        <f t="shared" si="153"/>
        <v>310</v>
      </c>
    </row>
    <row r="4898" spans="1:30" hidden="1" x14ac:dyDescent="0.25">
      <c r="A4898" s="97" t="s">
        <v>2195</v>
      </c>
      <c r="B4898" s="97" t="s">
        <v>2188</v>
      </c>
      <c r="C4898" s="97" t="s">
        <v>140</v>
      </c>
      <c r="D4898" s="97">
        <v>13201</v>
      </c>
      <c r="E4898" s="97" t="s">
        <v>122</v>
      </c>
      <c r="F4898" s="98">
        <v>15</v>
      </c>
      <c r="G4898" s="98" t="s">
        <v>142</v>
      </c>
      <c r="H4898" s="97">
        <v>19</v>
      </c>
      <c r="I4898" s="97" t="s">
        <v>124</v>
      </c>
      <c r="J4898" s="97" t="s">
        <v>125</v>
      </c>
      <c r="K4898" s="97" t="s">
        <v>2196</v>
      </c>
      <c r="L4898" s="97"/>
      <c r="M4898" s="97"/>
      <c r="N4898" s="97" t="s">
        <v>2197</v>
      </c>
      <c r="O4898" s="97" t="s">
        <v>2191</v>
      </c>
      <c r="P4898" s="97" t="s">
        <v>147</v>
      </c>
      <c r="Q4898" s="97" t="s">
        <v>152</v>
      </c>
      <c r="R4898" s="97" t="s">
        <v>131</v>
      </c>
      <c r="S4898" s="97" t="s">
        <v>149</v>
      </c>
      <c r="T4898" s="97" t="s">
        <v>150</v>
      </c>
      <c r="U4898" s="97" t="s">
        <v>134</v>
      </c>
      <c r="V4898" s="97" t="s">
        <v>135</v>
      </c>
      <c r="W4898" s="97" t="s">
        <v>136</v>
      </c>
      <c r="X4898" s="97"/>
      <c r="Y4898" s="99"/>
      <c r="Z4898" s="99"/>
      <c r="AA4898" s="99">
        <v>0</v>
      </c>
      <c r="AB4898" s="99">
        <v>0</v>
      </c>
      <c r="AC4898">
        <f t="shared" si="152"/>
        <v>1000</v>
      </c>
      <c r="AD4898" t="str">
        <f t="shared" si="153"/>
        <v>310</v>
      </c>
    </row>
    <row r="4899" spans="1:30" hidden="1" x14ac:dyDescent="0.25">
      <c r="A4899" s="97" t="s">
        <v>2195</v>
      </c>
      <c r="B4899" s="97" t="s">
        <v>2188</v>
      </c>
      <c r="C4899" s="97" t="s">
        <v>140</v>
      </c>
      <c r="D4899" s="97">
        <v>13203</v>
      </c>
      <c r="E4899" s="97" t="s">
        <v>122</v>
      </c>
      <c r="F4899" s="98">
        <v>15</v>
      </c>
      <c r="G4899" s="98" t="s">
        <v>142</v>
      </c>
      <c r="H4899" s="97">
        <v>19</v>
      </c>
      <c r="I4899" s="97" t="s">
        <v>124</v>
      </c>
      <c r="J4899" s="97" t="s">
        <v>125</v>
      </c>
      <c r="K4899" s="97" t="s">
        <v>2196</v>
      </c>
      <c r="L4899" s="97"/>
      <c r="M4899" s="97"/>
      <c r="N4899" s="97" t="s">
        <v>2197</v>
      </c>
      <c r="O4899" s="97" t="s">
        <v>2191</v>
      </c>
      <c r="P4899" s="97" t="s">
        <v>147</v>
      </c>
      <c r="Q4899" s="97" t="s">
        <v>153</v>
      </c>
      <c r="R4899" s="97" t="s">
        <v>131</v>
      </c>
      <c r="S4899" s="97" t="s">
        <v>149</v>
      </c>
      <c r="T4899" s="97" t="s">
        <v>150</v>
      </c>
      <c r="U4899" s="97" t="s">
        <v>134</v>
      </c>
      <c r="V4899" s="97" t="s">
        <v>135</v>
      </c>
      <c r="W4899" s="97" t="s">
        <v>136</v>
      </c>
      <c r="X4899" s="97"/>
      <c r="Y4899" s="99"/>
      <c r="Z4899" s="99"/>
      <c r="AA4899" s="99">
        <v>0</v>
      </c>
      <c r="AB4899" s="99">
        <v>0</v>
      </c>
      <c r="AC4899">
        <f t="shared" si="152"/>
        <v>1000</v>
      </c>
      <c r="AD4899" t="str">
        <f t="shared" si="153"/>
        <v>310</v>
      </c>
    </row>
    <row r="4900" spans="1:30" hidden="1" x14ac:dyDescent="0.25">
      <c r="A4900" s="97" t="s">
        <v>2195</v>
      </c>
      <c r="B4900" s="97" t="s">
        <v>2188</v>
      </c>
      <c r="C4900" s="97" t="s">
        <v>140</v>
      </c>
      <c r="D4900" s="97">
        <v>14101</v>
      </c>
      <c r="E4900" s="97" t="s">
        <v>122</v>
      </c>
      <c r="F4900" s="98">
        <v>15</v>
      </c>
      <c r="G4900" s="98" t="s">
        <v>142</v>
      </c>
      <c r="H4900" s="97">
        <v>19</v>
      </c>
      <c r="I4900" s="97" t="s">
        <v>124</v>
      </c>
      <c r="J4900" s="97" t="s">
        <v>125</v>
      </c>
      <c r="K4900" s="97" t="s">
        <v>2196</v>
      </c>
      <c r="L4900" s="97"/>
      <c r="M4900" s="97"/>
      <c r="N4900" s="97" t="s">
        <v>2197</v>
      </c>
      <c r="O4900" s="97" t="s">
        <v>2191</v>
      </c>
      <c r="P4900" s="97" t="s">
        <v>147</v>
      </c>
      <c r="Q4900" s="97" t="s">
        <v>154</v>
      </c>
      <c r="R4900" s="97" t="s">
        <v>131</v>
      </c>
      <c r="S4900" s="97" t="s">
        <v>149</v>
      </c>
      <c r="T4900" s="97" t="s">
        <v>150</v>
      </c>
      <c r="U4900" s="97" t="s">
        <v>134</v>
      </c>
      <c r="V4900" s="97" t="s">
        <v>135</v>
      </c>
      <c r="W4900" s="97" t="s">
        <v>136</v>
      </c>
      <c r="X4900" s="97"/>
      <c r="Y4900" s="99"/>
      <c r="Z4900" s="99"/>
      <c r="AA4900" s="99">
        <v>0</v>
      </c>
      <c r="AB4900" s="99">
        <v>0</v>
      </c>
      <c r="AC4900">
        <f t="shared" si="152"/>
        <v>1000</v>
      </c>
      <c r="AD4900" t="str">
        <f t="shared" si="153"/>
        <v>310</v>
      </c>
    </row>
    <row r="4901" spans="1:30" hidden="1" x14ac:dyDescent="0.25">
      <c r="A4901" s="97" t="s">
        <v>2195</v>
      </c>
      <c r="B4901" s="97" t="s">
        <v>2188</v>
      </c>
      <c r="C4901" s="97" t="s">
        <v>140</v>
      </c>
      <c r="D4901" s="97">
        <v>14103</v>
      </c>
      <c r="E4901" s="97" t="s">
        <v>122</v>
      </c>
      <c r="F4901" s="98">
        <v>15</v>
      </c>
      <c r="G4901" s="98" t="s">
        <v>142</v>
      </c>
      <c r="H4901" s="97">
        <v>19</v>
      </c>
      <c r="I4901" s="97" t="s">
        <v>124</v>
      </c>
      <c r="J4901" s="97" t="s">
        <v>125</v>
      </c>
      <c r="K4901" s="97" t="s">
        <v>2196</v>
      </c>
      <c r="L4901" s="97"/>
      <c r="M4901" s="97"/>
      <c r="N4901" s="97" t="s">
        <v>2197</v>
      </c>
      <c r="O4901" s="97" t="s">
        <v>2191</v>
      </c>
      <c r="P4901" s="97" t="s">
        <v>147</v>
      </c>
      <c r="Q4901" s="97" t="s">
        <v>155</v>
      </c>
      <c r="R4901" s="97" t="s">
        <v>131</v>
      </c>
      <c r="S4901" s="97" t="s">
        <v>149</v>
      </c>
      <c r="T4901" s="97" t="s">
        <v>150</v>
      </c>
      <c r="U4901" s="97" t="s">
        <v>134</v>
      </c>
      <c r="V4901" s="97" t="s">
        <v>135</v>
      </c>
      <c r="W4901" s="97" t="s">
        <v>136</v>
      </c>
      <c r="X4901" s="97"/>
      <c r="Y4901" s="99"/>
      <c r="Z4901" s="99"/>
      <c r="AA4901" s="99">
        <v>0</v>
      </c>
      <c r="AB4901" s="99">
        <v>0</v>
      </c>
      <c r="AC4901">
        <f t="shared" si="152"/>
        <v>1000</v>
      </c>
      <c r="AD4901" t="str">
        <f t="shared" si="153"/>
        <v>310</v>
      </c>
    </row>
    <row r="4902" spans="1:30" hidden="1" x14ac:dyDescent="0.25">
      <c r="A4902" s="97" t="s">
        <v>2195</v>
      </c>
      <c r="B4902" s="97" t="s">
        <v>2188</v>
      </c>
      <c r="C4902" s="97" t="s">
        <v>140</v>
      </c>
      <c r="D4902" s="97">
        <v>14201</v>
      </c>
      <c r="E4902" s="97" t="s">
        <v>122</v>
      </c>
      <c r="F4902" s="98">
        <v>15</v>
      </c>
      <c r="G4902" s="98" t="s">
        <v>142</v>
      </c>
      <c r="H4902" s="97">
        <v>19</v>
      </c>
      <c r="I4902" s="97" t="s">
        <v>124</v>
      </c>
      <c r="J4902" s="97" t="s">
        <v>125</v>
      </c>
      <c r="K4902" s="97" t="s">
        <v>2196</v>
      </c>
      <c r="L4902" s="97"/>
      <c r="M4902" s="97"/>
      <c r="N4902" s="97" t="s">
        <v>2197</v>
      </c>
      <c r="O4902" s="97" t="s">
        <v>2191</v>
      </c>
      <c r="P4902" s="97" t="s">
        <v>147</v>
      </c>
      <c r="Q4902" s="97" t="s">
        <v>156</v>
      </c>
      <c r="R4902" s="97" t="s">
        <v>131</v>
      </c>
      <c r="S4902" s="97" t="s">
        <v>149</v>
      </c>
      <c r="T4902" s="97" t="s">
        <v>150</v>
      </c>
      <c r="U4902" s="97" t="s">
        <v>134</v>
      </c>
      <c r="V4902" s="97" t="s">
        <v>135</v>
      </c>
      <c r="W4902" s="97" t="s">
        <v>136</v>
      </c>
      <c r="X4902" s="97"/>
      <c r="Y4902" s="99"/>
      <c r="Z4902" s="99"/>
      <c r="AA4902" s="99">
        <v>0</v>
      </c>
      <c r="AB4902" s="99">
        <v>0</v>
      </c>
      <c r="AC4902">
        <f t="shared" si="152"/>
        <v>1000</v>
      </c>
      <c r="AD4902" t="str">
        <f t="shared" si="153"/>
        <v>310</v>
      </c>
    </row>
    <row r="4903" spans="1:30" hidden="1" x14ac:dyDescent="0.25">
      <c r="A4903" s="97" t="s">
        <v>2195</v>
      </c>
      <c r="B4903" s="97" t="s">
        <v>2188</v>
      </c>
      <c r="C4903" s="97" t="s">
        <v>140</v>
      </c>
      <c r="D4903" s="97">
        <v>14301</v>
      </c>
      <c r="E4903" s="97" t="s">
        <v>122</v>
      </c>
      <c r="F4903" s="98">
        <v>15</v>
      </c>
      <c r="G4903" s="98" t="s">
        <v>142</v>
      </c>
      <c r="H4903" s="97">
        <v>19</v>
      </c>
      <c r="I4903" s="97" t="s">
        <v>124</v>
      </c>
      <c r="J4903" s="97" t="s">
        <v>125</v>
      </c>
      <c r="K4903" s="97" t="s">
        <v>2196</v>
      </c>
      <c r="L4903" s="97"/>
      <c r="M4903" s="97"/>
      <c r="N4903" s="97" t="s">
        <v>2197</v>
      </c>
      <c r="O4903" s="97" t="s">
        <v>2191</v>
      </c>
      <c r="P4903" s="97" t="s">
        <v>147</v>
      </c>
      <c r="Q4903" s="97" t="s">
        <v>178</v>
      </c>
      <c r="R4903" s="97" t="s">
        <v>131</v>
      </c>
      <c r="S4903" s="97" t="s">
        <v>149</v>
      </c>
      <c r="T4903" s="97" t="s">
        <v>150</v>
      </c>
      <c r="U4903" s="97" t="s">
        <v>134</v>
      </c>
      <c r="V4903" s="97" t="s">
        <v>135</v>
      </c>
      <c r="W4903" s="97" t="s">
        <v>136</v>
      </c>
      <c r="X4903" s="97"/>
      <c r="Y4903" s="99"/>
      <c r="Z4903" s="99"/>
      <c r="AA4903" s="99">
        <v>0</v>
      </c>
      <c r="AB4903" s="99">
        <v>0</v>
      </c>
      <c r="AC4903">
        <f t="shared" si="152"/>
        <v>1000</v>
      </c>
      <c r="AD4903" t="str">
        <f t="shared" si="153"/>
        <v>310</v>
      </c>
    </row>
    <row r="4904" spans="1:30" hidden="1" x14ac:dyDescent="0.25">
      <c r="A4904" s="97" t="s">
        <v>2198</v>
      </c>
      <c r="B4904" s="97" t="s">
        <v>2188</v>
      </c>
      <c r="C4904" s="97" t="s">
        <v>140</v>
      </c>
      <c r="D4904" s="97" t="s">
        <v>141</v>
      </c>
      <c r="E4904" s="97" t="s">
        <v>122</v>
      </c>
      <c r="F4904" s="98">
        <v>15</v>
      </c>
      <c r="G4904" s="98" t="s">
        <v>142</v>
      </c>
      <c r="H4904" s="97" t="s">
        <v>143</v>
      </c>
      <c r="I4904" s="97" t="s">
        <v>124</v>
      </c>
      <c r="J4904" s="97" t="s">
        <v>125</v>
      </c>
      <c r="K4904" s="97" t="s">
        <v>2199</v>
      </c>
      <c r="L4904" s="97"/>
      <c r="M4904" s="97"/>
      <c r="N4904" s="97" t="s">
        <v>2200</v>
      </c>
      <c r="O4904" s="97" t="s">
        <v>2191</v>
      </c>
      <c r="P4904" s="97" t="s">
        <v>147</v>
      </c>
      <c r="Q4904" s="97" t="s">
        <v>148</v>
      </c>
      <c r="R4904" s="97" t="s">
        <v>131</v>
      </c>
      <c r="S4904" s="97" t="s">
        <v>149</v>
      </c>
      <c r="T4904" s="97" t="s">
        <v>150</v>
      </c>
      <c r="U4904" s="97" t="s">
        <v>151</v>
      </c>
      <c r="V4904" s="97" t="s">
        <v>135</v>
      </c>
      <c r="W4904" s="97" t="s">
        <v>136</v>
      </c>
      <c r="X4904" s="97"/>
      <c r="Y4904" s="99"/>
      <c r="Z4904" s="99"/>
      <c r="AA4904" s="99">
        <v>0</v>
      </c>
      <c r="AB4904" s="99">
        <v>0</v>
      </c>
      <c r="AC4904">
        <f t="shared" si="152"/>
        <v>1000</v>
      </c>
      <c r="AD4904" t="str">
        <f t="shared" si="153"/>
        <v>310</v>
      </c>
    </row>
    <row r="4905" spans="1:30" hidden="1" x14ac:dyDescent="0.25">
      <c r="A4905" s="97" t="s">
        <v>2198</v>
      </c>
      <c r="B4905" s="97" t="s">
        <v>2188</v>
      </c>
      <c r="C4905" s="97" t="s">
        <v>140</v>
      </c>
      <c r="D4905" s="97">
        <v>13201</v>
      </c>
      <c r="E4905" s="97" t="s">
        <v>122</v>
      </c>
      <c r="F4905" s="98">
        <v>15</v>
      </c>
      <c r="G4905" s="98" t="s">
        <v>142</v>
      </c>
      <c r="H4905" s="97">
        <v>19</v>
      </c>
      <c r="I4905" s="97" t="s">
        <v>124</v>
      </c>
      <c r="J4905" s="97" t="s">
        <v>125</v>
      </c>
      <c r="K4905" s="97" t="s">
        <v>2199</v>
      </c>
      <c r="L4905" s="97"/>
      <c r="M4905" s="97"/>
      <c r="N4905" s="97" t="s">
        <v>2200</v>
      </c>
      <c r="O4905" s="97" t="s">
        <v>2191</v>
      </c>
      <c r="P4905" s="97" t="s">
        <v>147</v>
      </c>
      <c r="Q4905" s="97" t="s">
        <v>152</v>
      </c>
      <c r="R4905" s="97" t="s">
        <v>131</v>
      </c>
      <c r="S4905" s="97" t="s">
        <v>149</v>
      </c>
      <c r="T4905" s="97" t="s">
        <v>150</v>
      </c>
      <c r="U4905" s="97" t="s">
        <v>134</v>
      </c>
      <c r="V4905" s="97" t="s">
        <v>135</v>
      </c>
      <c r="W4905" s="97" t="s">
        <v>136</v>
      </c>
      <c r="X4905" s="97"/>
      <c r="Y4905" s="99"/>
      <c r="Z4905" s="99"/>
      <c r="AA4905" s="99">
        <v>0</v>
      </c>
      <c r="AB4905" s="99">
        <v>0</v>
      </c>
      <c r="AC4905">
        <f t="shared" si="152"/>
        <v>1000</v>
      </c>
      <c r="AD4905" t="str">
        <f t="shared" si="153"/>
        <v>310</v>
      </c>
    </row>
    <row r="4906" spans="1:30" hidden="1" x14ac:dyDescent="0.25">
      <c r="A4906" s="97" t="s">
        <v>2198</v>
      </c>
      <c r="B4906" s="97" t="s">
        <v>2188</v>
      </c>
      <c r="C4906" s="97" t="s">
        <v>140</v>
      </c>
      <c r="D4906" s="97">
        <v>13203</v>
      </c>
      <c r="E4906" s="97" t="s">
        <v>122</v>
      </c>
      <c r="F4906" s="98">
        <v>15</v>
      </c>
      <c r="G4906" s="98" t="s">
        <v>142</v>
      </c>
      <c r="H4906" s="97">
        <v>19</v>
      </c>
      <c r="I4906" s="97" t="s">
        <v>124</v>
      </c>
      <c r="J4906" s="97" t="s">
        <v>125</v>
      </c>
      <c r="K4906" s="97" t="s">
        <v>2199</v>
      </c>
      <c r="L4906" s="97"/>
      <c r="M4906" s="97"/>
      <c r="N4906" s="97" t="s">
        <v>2200</v>
      </c>
      <c r="O4906" s="97" t="s">
        <v>2191</v>
      </c>
      <c r="P4906" s="97" t="s">
        <v>147</v>
      </c>
      <c r="Q4906" s="97" t="s">
        <v>153</v>
      </c>
      <c r="R4906" s="97" t="s">
        <v>131</v>
      </c>
      <c r="S4906" s="97" t="s">
        <v>149</v>
      </c>
      <c r="T4906" s="97" t="s">
        <v>150</v>
      </c>
      <c r="U4906" s="97" t="s">
        <v>134</v>
      </c>
      <c r="V4906" s="97" t="s">
        <v>135</v>
      </c>
      <c r="W4906" s="97" t="s">
        <v>136</v>
      </c>
      <c r="X4906" s="97"/>
      <c r="Y4906" s="99"/>
      <c r="Z4906" s="99"/>
      <c r="AA4906" s="99">
        <v>0</v>
      </c>
      <c r="AB4906" s="99">
        <v>0</v>
      </c>
      <c r="AC4906">
        <f t="shared" si="152"/>
        <v>1000</v>
      </c>
      <c r="AD4906" t="str">
        <f t="shared" si="153"/>
        <v>310</v>
      </c>
    </row>
    <row r="4907" spans="1:30" hidden="1" x14ac:dyDescent="0.25">
      <c r="A4907" s="97" t="s">
        <v>2198</v>
      </c>
      <c r="B4907" s="97" t="s">
        <v>2188</v>
      </c>
      <c r="C4907" s="97" t="s">
        <v>140</v>
      </c>
      <c r="D4907" s="97">
        <v>14101</v>
      </c>
      <c r="E4907" s="97" t="s">
        <v>122</v>
      </c>
      <c r="F4907" s="98">
        <v>15</v>
      </c>
      <c r="G4907" s="98" t="s">
        <v>142</v>
      </c>
      <c r="H4907" s="97">
        <v>19</v>
      </c>
      <c r="I4907" s="97" t="s">
        <v>124</v>
      </c>
      <c r="J4907" s="97" t="s">
        <v>125</v>
      </c>
      <c r="K4907" s="97" t="s">
        <v>2199</v>
      </c>
      <c r="L4907" s="97"/>
      <c r="M4907" s="97"/>
      <c r="N4907" s="97" t="s">
        <v>2200</v>
      </c>
      <c r="O4907" s="97" t="s">
        <v>2191</v>
      </c>
      <c r="P4907" s="97" t="s">
        <v>147</v>
      </c>
      <c r="Q4907" s="97" t="s">
        <v>154</v>
      </c>
      <c r="R4907" s="97" t="s">
        <v>131</v>
      </c>
      <c r="S4907" s="97" t="s">
        <v>149</v>
      </c>
      <c r="T4907" s="97" t="s">
        <v>150</v>
      </c>
      <c r="U4907" s="97" t="s">
        <v>134</v>
      </c>
      <c r="V4907" s="97" t="s">
        <v>135</v>
      </c>
      <c r="W4907" s="97" t="s">
        <v>136</v>
      </c>
      <c r="X4907" s="97"/>
      <c r="Y4907" s="99"/>
      <c r="Z4907" s="99"/>
      <c r="AA4907" s="99">
        <v>0</v>
      </c>
      <c r="AB4907" s="99">
        <v>0</v>
      </c>
      <c r="AC4907">
        <f t="shared" si="152"/>
        <v>1000</v>
      </c>
      <c r="AD4907" t="str">
        <f t="shared" si="153"/>
        <v>310</v>
      </c>
    </row>
    <row r="4908" spans="1:30" hidden="1" x14ac:dyDescent="0.25">
      <c r="A4908" s="97" t="s">
        <v>2198</v>
      </c>
      <c r="B4908" s="97" t="s">
        <v>2188</v>
      </c>
      <c r="C4908" s="97" t="s">
        <v>140</v>
      </c>
      <c r="D4908" s="97">
        <v>14103</v>
      </c>
      <c r="E4908" s="97" t="s">
        <v>122</v>
      </c>
      <c r="F4908" s="98">
        <v>15</v>
      </c>
      <c r="G4908" s="98" t="s">
        <v>142</v>
      </c>
      <c r="H4908" s="97">
        <v>19</v>
      </c>
      <c r="I4908" s="97" t="s">
        <v>124</v>
      </c>
      <c r="J4908" s="97" t="s">
        <v>125</v>
      </c>
      <c r="K4908" s="97" t="s">
        <v>2199</v>
      </c>
      <c r="L4908" s="97"/>
      <c r="M4908" s="97"/>
      <c r="N4908" s="97" t="s">
        <v>2200</v>
      </c>
      <c r="O4908" s="97" t="s">
        <v>2191</v>
      </c>
      <c r="P4908" s="97" t="s">
        <v>147</v>
      </c>
      <c r="Q4908" s="97" t="s">
        <v>155</v>
      </c>
      <c r="R4908" s="97" t="s">
        <v>131</v>
      </c>
      <c r="S4908" s="97" t="s">
        <v>149</v>
      </c>
      <c r="T4908" s="97" t="s">
        <v>150</v>
      </c>
      <c r="U4908" s="97" t="s">
        <v>134</v>
      </c>
      <c r="V4908" s="97" t="s">
        <v>135</v>
      </c>
      <c r="W4908" s="97" t="s">
        <v>136</v>
      </c>
      <c r="X4908" s="97"/>
      <c r="Y4908" s="99"/>
      <c r="Z4908" s="99"/>
      <c r="AA4908" s="99">
        <v>0</v>
      </c>
      <c r="AB4908" s="99">
        <v>0</v>
      </c>
      <c r="AC4908">
        <f t="shared" si="152"/>
        <v>1000</v>
      </c>
      <c r="AD4908" t="str">
        <f t="shared" si="153"/>
        <v>310</v>
      </c>
    </row>
    <row r="4909" spans="1:30" hidden="1" x14ac:dyDescent="0.25">
      <c r="A4909" s="97" t="s">
        <v>2198</v>
      </c>
      <c r="B4909" s="97" t="s">
        <v>2188</v>
      </c>
      <c r="C4909" s="97" t="s">
        <v>140</v>
      </c>
      <c r="D4909" s="97">
        <v>14201</v>
      </c>
      <c r="E4909" s="97" t="s">
        <v>122</v>
      </c>
      <c r="F4909" s="98">
        <v>15</v>
      </c>
      <c r="G4909" s="98" t="s">
        <v>142</v>
      </c>
      <c r="H4909" s="97">
        <v>19</v>
      </c>
      <c r="I4909" s="97" t="s">
        <v>124</v>
      </c>
      <c r="J4909" s="97" t="s">
        <v>125</v>
      </c>
      <c r="K4909" s="97" t="s">
        <v>2199</v>
      </c>
      <c r="L4909" s="97"/>
      <c r="M4909" s="97"/>
      <c r="N4909" s="97" t="s">
        <v>2200</v>
      </c>
      <c r="O4909" s="97" t="s">
        <v>2191</v>
      </c>
      <c r="P4909" s="97" t="s">
        <v>147</v>
      </c>
      <c r="Q4909" s="97" t="s">
        <v>156</v>
      </c>
      <c r="R4909" s="97" t="s">
        <v>131</v>
      </c>
      <c r="S4909" s="97" t="s">
        <v>149</v>
      </c>
      <c r="T4909" s="97" t="s">
        <v>150</v>
      </c>
      <c r="U4909" s="97" t="s">
        <v>134</v>
      </c>
      <c r="V4909" s="97" t="s">
        <v>135</v>
      </c>
      <c r="W4909" s="97" t="s">
        <v>136</v>
      </c>
      <c r="X4909" s="97"/>
      <c r="Y4909" s="99"/>
      <c r="Z4909" s="99"/>
      <c r="AA4909" s="99">
        <v>0</v>
      </c>
      <c r="AB4909" s="99">
        <v>0</v>
      </c>
      <c r="AC4909">
        <f t="shared" si="152"/>
        <v>1000</v>
      </c>
      <c r="AD4909" t="str">
        <f t="shared" si="153"/>
        <v>310</v>
      </c>
    </row>
    <row r="4910" spans="1:30" hidden="1" x14ac:dyDescent="0.25">
      <c r="A4910" s="97" t="s">
        <v>2198</v>
      </c>
      <c r="B4910" s="97" t="s">
        <v>2188</v>
      </c>
      <c r="C4910" s="97" t="s">
        <v>140</v>
      </c>
      <c r="D4910" s="97">
        <v>14301</v>
      </c>
      <c r="E4910" s="97" t="s">
        <v>122</v>
      </c>
      <c r="F4910" s="98">
        <v>15</v>
      </c>
      <c r="G4910" s="98" t="s">
        <v>142</v>
      </c>
      <c r="H4910" s="97">
        <v>19</v>
      </c>
      <c r="I4910" s="97" t="s">
        <v>124</v>
      </c>
      <c r="J4910" s="97" t="s">
        <v>125</v>
      </c>
      <c r="K4910" s="97" t="s">
        <v>2199</v>
      </c>
      <c r="L4910" s="97"/>
      <c r="M4910" s="97"/>
      <c r="N4910" s="97" t="s">
        <v>2200</v>
      </c>
      <c r="O4910" s="97" t="s">
        <v>2191</v>
      </c>
      <c r="P4910" s="97" t="s">
        <v>147</v>
      </c>
      <c r="Q4910" s="97" t="s">
        <v>178</v>
      </c>
      <c r="R4910" s="97" t="s">
        <v>131</v>
      </c>
      <c r="S4910" s="97" t="s">
        <v>149</v>
      </c>
      <c r="T4910" s="97" t="s">
        <v>150</v>
      </c>
      <c r="U4910" s="97" t="s">
        <v>134</v>
      </c>
      <c r="V4910" s="97" t="s">
        <v>135</v>
      </c>
      <c r="W4910" s="97" t="s">
        <v>136</v>
      </c>
      <c r="X4910" s="97"/>
      <c r="Y4910" s="99"/>
      <c r="Z4910" s="99"/>
      <c r="AA4910" s="99">
        <v>0</v>
      </c>
      <c r="AB4910" s="99">
        <v>0</v>
      </c>
      <c r="AC4910">
        <f t="shared" si="152"/>
        <v>1000</v>
      </c>
      <c r="AD4910" t="str">
        <f t="shared" si="153"/>
        <v>310</v>
      </c>
    </row>
    <row r="4911" spans="1:30" hidden="1" x14ac:dyDescent="0.25">
      <c r="A4911" s="97" t="s">
        <v>2201</v>
      </c>
      <c r="B4911" s="97" t="s">
        <v>2069</v>
      </c>
      <c r="C4911" s="97" t="s">
        <v>140</v>
      </c>
      <c r="D4911" s="97" t="s">
        <v>141</v>
      </c>
      <c r="E4911" s="97" t="s">
        <v>122</v>
      </c>
      <c r="F4911" s="98">
        <v>15</v>
      </c>
      <c r="G4911" s="98" t="s">
        <v>142</v>
      </c>
      <c r="H4911" s="97" t="s">
        <v>143</v>
      </c>
      <c r="I4911" s="97" t="s">
        <v>124</v>
      </c>
      <c r="J4911" s="97" t="s">
        <v>125</v>
      </c>
      <c r="K4911" s="97" t="s">
        <v>2202</v>
      </c>
      <c r="L4911" s="97"/>
      <c r="M4911" s="97"/>
      <c r="N4911" s="97" t="s">
        <v>2203</v>
      </c>
      <c r="O4911" s="97" t="s">
        <v>2073</v>
      </c>
      <c r="P4911" s="97" t="s">
        <v>147</v>
      </c>
      <c r="Q4911" s="97" t="s">
        <v>148</v>
      </c>
      <c r="R4911" s="97" t="s">
        <v>131</v>
      </c>
      <c r="S4911" s="97" t="s">
        <v>149</v>
      </c>
      <c r="T4911" s="97" t="s">
        <v>150</v>
      </c>
      <c r="U4911" s="97" t="s">
        <v>151</v>
      </c>
      <c r="V4911" s="97" t="s">
        <v>135</v>
      </c>
      <c r="W4911" s="97" t="s">
        <v>136</v>
      </c>
      <c r="X4911" s="97"/>
      <c r="Y4911" s="99"/>
      <c r="Z4911" s="99"/>
      <c r="AA4911" s="99">
        <v>4636524</v>
      </c>
      <c r="AB4911" s="99">
        <v>4636524</v>
      </c>
      <c r="AC4911">
        <f t="shared" si="152"/>
        <v>1000</v>
      </c>
      <c r="AD4911" t="str">
        <f t="shared" si="153"/>
        <v>310</v>
      </c>
    </row>
    <row r="4912" spans="1:30" hidden="1" x14ac:dyDescent="0.25">
      <c r="A4912" s="97" t="s">
        <v>2201</v>
      </c>
      <c r="B4912" s="97" t="s">
        <v>2069</v>
      </c>
      <c r="C4912" s="97" t="s">
        <v>140</v>
      </c>
      <c r="D4912" s="97">
        <v>13201</v>
      </c>
      <c r="E4912" s="97" t="s">
        <v>122</v>
      </c>
      <c r="F4912" s="98">
        <v>15</v>
      </c>
      <c r="G4912" s="98" t="s">
        <v>142</v>
      </c>
      <c r="H4912" s="97">
        <v>19</v>
      </c>
      <c r="I4912" s="97" t="s">
        <v>124</v>
      </c>
      <c r="J4912" s="97" t="s">
        <v>125</v>
      </c>
      <c r="K4912" s="97" t="s">
        <v>2202</v>
      </c>
      <c r="L4912" s="97"/>
      <c r="M4912" s="97"/>
      <c r="N4912" s="97" t="s">
        <v>2203</v>
      </c>
      <c r="O4912" s="97" t="s">
        <v>2073</v>
      </c>
      <c r="P4912" s="97" t="s">
        <v>147</v>
      </c>
      <c r="Q4912" s="97" t="s">
        <v>152</v>
      </c>
      <c r="R4912" s="97" t="s">
        <v>131</v>
      </c>
      <c r="S4912" s="97" t="s">
        <v>149</v>
      </c>
      <c r="T4912" s="97" t="s">
        <v>150</v>
      </c>
      <c r="U4912" s="97" t="s">
        <v>134</v>
      </c>
      <c r="V4912" s="97" t="s">
        <v>135</v>
      </c>
      <c r="W4912" s="97" t="s">
        <v>136</v>
      </c>
      <c r="X4912" s="97"/>
      <c r="Y4912" s="99"/>
      <c r="Z4912" s="99"/>
      <c r="AA4912" s="99">
        <v>193188.5</v>
      </c>
      <c r="AB4912" s="99">
        <v>193188.5</v>
      </c>
      <c r="AC4912">
        <f t="shared" si="152"/>
        <v>1000</v>
      </c>
      <c r="AD4912" t="str">
        <f t="shared" si="153"/>
        <v>310</v>
      </c>
    </row>
    <row r="4913" spans="1:30" hidden="1" x14ac:dyDescent="0.25">
      <c r="A4913" s="97" t="s">
        <v>2201</v>
      </c>
      <c r="B4913" s="97" t="s">
        <v>2069</v>
      </c>
      <c r="C4913" s="97" t="s">
        <v>140</v>
      </c>
      <c r="D4913" s="97">
        <v>13203</v>
      </c>
      <c r="E4913" s="97" t="s">
        <v>122</v>
      </c>
      <c r="F4913" s="98">
        <v>15</v>
      </c>
      <c r="G4913" s="98" t="s">
        <v>142</v>
      </c>
      <c r="H4913" s="97">
        <v>19</v>
      </c>
      <c r="I4913" s="97" t="s">
        <v>124</v>
      </c>
      <c r="J4913" s="97" t="s">
        <v>125</v>
      </c>
      <c r="K4913" s="97" t="s">
        <v>2202</v>
      </c>
      <c r="L4913" s="97"/>
      <c r="M4913" s="97"/>
      <c r="N4913" s="97" t="s">
        <v>2203</v>
      </c>
      <c r="O4913" s="97" t="s">
        <v>2073</v>
      </c>
      <c r="P4913" s="97" t="s">
        <v>147</v>
      </c>
      <c r="Q4913" s="97" t="s">
        <v>153</v>
      </c>
      <c r="R4913" s="97" t="s">
        <v>131</v>
      </c>
      <c r="S4913" s="97" t="s">
        <v>149</v>
      </c>
      <c r="T4913" s="97" t="s">
        <v>150</v>
      </c>
      <c r="U4913" s="97" t="s">
        <v>134</v>
      </c>
      <c r="V4913" s="97" t="s">
        <v>135</v>
      </c>
      <c r="W4913" s="97" t="s">
        <v>136</v>
      </c>
      <c r="X4913" s="97"/>
      <c r="Y4913" s="99"/>
      <c r="Z4913" s="99"/>
      <c r="AA4913" s="99">
        <v>772754</v>
      </c>
      <c r="AB4913" s="99">
        <v>772754</v>
      </c>
      <c r="AC4913">
        <f t="shared" si="152"/>
        <v>1000</v>
      </c>
      <c r="AD4913" t="str">
        <f t="shared" si="153"/>
        <v>310</v>
      </c>
    </row>
    <row r="4914" spans="1:30" hidden="1" x14ac:dyDescent="0.25">
      <c r="A4914" s="97" t="s">
        <v>2201</v>
      </c>
      <c r="B4914" s="97" t="s">
        <v>2069</v>
      </c>
      <c r="C4914" s="97" t="s">
        <v>140</v>
      </c>
      <c r="D4914" s="97">
        <v>14101</v>
      </c>
      <c r="E4914" s="97" t="s">
        <v>122</v>
      </c>
      <c r="F4914" s="98">
        <v>15</v>
      </c>
      <c r="G4914" s="98" t="s">
        <v>142</v>
      </c>
      <c r="H4914" s="97">
        <v>19</v>
      </c>
      <c r="I4914" s="97" t="s">
        <v>124</v>
      </c>
      <c r="J4914" s="97" t="s">
        <v>125</v>
      </c>
      <c r="K4914" s="97" t="s">
        <v>2202</v>
      </c>
      <c r="L4914" s="97"/>
      <c r="M4914" s="97"/>
      <c r="N4914" s="97" t="s">
        <v>2203</v>
      </c>
      <c r="O4914" s="97" t="s">
        <v>2073</v>
      </c>
      <c r="P4914" s="97" t="s">
        <v>147</v>
      </c>
      <c r="Q4914" s="97" t="s">
        <v>154</v>
      </c>
      <c r="R4914" s="97" t="s">
        <v>131</v>
      </c>
      <c r="S4914" s="97" t="s">
        <v>149</v>
      </c>
      <c r="T4914" s="97" t="s">
        <v>150</v>
      </c>
      <c r="U4914" s="97" t="s">
        <v>134</v>
      </c>
      <c r="V4914" s="97" t="s">
        <v>135</v>
      </c>
      <c r="W4914" s="97" t="s">
        <v>136</v>
      </c>
      <c r="X4914" s="97"/>
      <c r="Y4914" s="99"/>
      <c r="Z4914" s="99"/>
      <c r="AA4914" s="99">
        <v>255008.82</v>
      </c>
      <c r="AB4914" s="99">
        <v>255008.82</v>
      </c>
      <c r="AC4914">
        <f t="shared" si="152"/>
        <v>1000</v>
      </c>
      <c r="AD4914" t="str">
        <f t="shared" si="153"/>
        <v>310</v>
      </c>
    </row>
    <row r="4915" spans="1:30" hidden="1" x14ac:dyDescent="0.25">
      <c r="A4915" s="97" t="s">
        <v>2201</v>
      </c>
      <c r="B4915" s="97" t="s">
        <v>2069</v>
      </c>
      <c r="C4915" s="97" t="s">
        <v>140</v>
      </c>
      <c r="D4915" s="97">
        <v>14103</v>
      </c>
      <c r="E4915" s="97" t="s">
        <v>122</v>
      </c>
      <c r="F4915" s="98">
        <v>15</v>
      </c>
      <c r="G4915" s="98" t="s">
        <v>142</v>
      </c>
      <c r="H4915" s="97">
        <v>19</v>
      </c>
      <c r="I4915" s="97" t="s">
        <v>124</v>
      </c>
      <c r="J4915" s="97" t="s">
        <v>125</v>
      </c>
      <c r="K4915" s="97" t="s">
        <v>2202</v>
      </c>
      <c r="L4915" s="97"/>
      <c r="M4915" s="97"/>
      <c r="N4915" s="97" t="s">
        <v>2203</v>
      </c>
      <c r="O4915" s="97" t="s">
        <v>2073</v>
      </c>
      <c r="P4915" s="97" t="s">
        <v>147</v>
      </c>
      <c r="Q4915" s="97" t="s">
        <v>155</v>
      </c>
      <c r="R4915" s="97" t="s">
        <v>131</v>
      </c>
      <c r="S4915" s="97" t="s">
        <v>149</v>
      </c>
      <c r="T4915" s="97" t="s">
        <v>150</v>
      </c>
      <c r="U4915" s="97" t="s">
        <v>134</v>
      </c>
      <c r="V4915" s="97" t="s">
        <v>135</v>
      </c>
      <c r="W4915" s="97" t="s">
        <v>136</v>
      </c>
      <c r="X4915" s="97"/>
      <c r="Y4915" s="99"/>
      <c r="Z4915" s="99"/>
      <c r="AA4915" s="99">
        <v>104321.79</v>
      </c>
      <c r="AB4915" s="99">
        <v>104321.79</v>
      </c>
      <c r="AC4915">
        <f t="shared" si="152"/>
        <v>1000</v>
      </c>
      <c r="AD4915" t="str">
        <f t="shared" si="153"/>
        <v>310</v>
      </c>
    </row>
    <row r="4916" spans="1:30" hidden="1" x14ac:dyDescent="0.25">
      <c r="A4916" s="97" t="s">
        <v>2201</v>
      </c>
      <c r="B4916" s="97" t="s">
        <v>2069</v>
      </c>
      <c r="C4916" s="97" t="s">
        <v>140</v>
      </c>
      <c r="D4916" s="97">
        <v>14201</v>
      </c>
      <c r="E4916" s="97" t="s">
        <v>122</v>
      </c>
      <c r="F4916" s="98">
        <v>15</v>
      </c>
      <c r="G4916" s="98" t="s">
        <v>142</v>
      </c>
      <c r="H4916" s="97">
        <v>19</v>
      </c>
      <c r="I4916" s="97" t="s">
        <v>124</v>
      </c>
      <c r="J4916" s="97" t="s">
        <v>125</v>
      </c>
      <c r="K4916" s="97" t="s">
        <v>2202</v>
      </c>
      <c r="L4916" s="97"/>
      <c r="M4916" s="97"/>
      <c r="N4916" s="97" t="s">
        <v>2203</v>
      </c>
      <c r="O4916" s="97" t="s">
        <v>2073</v>
      </c>
      <c r="P4916" s="97" t="s">
        <v>147</v>
      </c>
      <c r="Q4916" s="97" t="s">
        <v>156</v>
      </c>
      <c r="R4916" s="97" t="s">
        <v>131</v>
      </c>
      <c r="S4916" s="97" t="s">
        <v>149</v>
      </c>
      <c r="T4916" s="97" t="s">
        <v>150</v>
      </c>
      <c r="U4916" s="97" t="s">
        <v>134</v>
      </c>
      <c r="V4916" s="97" t="s">
        <v>135</v>
      </c>
      <c r="W4916" s="97" t="s">
        <v>136</v>
      </c>
      <c r="X4916" s="97"/>
      <c r="Y4916" s="99"/>
      <c r="Z4916" s="99"/>
      <c r="AA4916" s="99">
        <v>231826.2</v>
      </c>
      <c r="AB4916" s="99">
        <v>231826.2</v>
      </c>
      <c r="AC4916">
        <f t="shared" si="152"/>
        <v>1000</v>
      </c>
      <c r="AD4916" t="str">
        <f t="shared" si="153"/>
        <v>310</v>
      </c>
    </row>
    <row r="4917" spans="1:30" hidden="1" x14ac:dyDescent="0.25">
      <c r="A4917" s="97" t="s">
        <v>2201</v>
      </c>
      <c r="B4917" s="97" t="s">
        <v>2069</v>
      </c>
      <c r="C4917" s="97" t="s">
        <v>140</v>
      </c>
      <c r="D4917" s="97">
        <v>14301</v>
      </c>
      <c r="E4917" s="97" t="s">
        <v>122</v>
      </c>
      <c r="F4917" s="98">
        <v>15</v>
      </c>
      <c r="G4917" s="98" t="s">
        <v>142</v>
      </c>
      <c r="H4917" s="97">
        <v>19</v>
      </c>
      <c r="I4917" s="97" t="s">
        <v>124</v>
      </c>
      <c r="J4917" s="97" t="s">
        <v>125</v>
      </c>
      <c r="K4917" s="97" t="s">
        <v>2202</v>
      </c>
      <c r="L4917" s="97"/>
      <c r="M4917" s="97"/>
      <c r="N4917" s="97" t="s">
        <v>2203</v>
      </c>
      <c r="O4917" s="97" t="s">
        <v>2073</v>
      </c>
      <c r="P4917" s="97" t="s">
        <v>147</v>
      </c>
      <c r="Q4917" s="97" t="s">
        <v>178</v>
      </c>
      <c r="R4917" s="97" t="s">
        <v>131</v>
      </c>
      <c r="S4917" s="97" t="s">
        <v>149</v>
      </c>
      <c r="T4917" s="97" t="s">
        <v>150</v>
      </c>
      <c r="U4917" s="97" t="s">
        <v>134</v>
      </c>
      <c r="V4917" s="97" t="s">
        <v>135</v>
      </c>
      <c r="W4917" s="97" t="s">
        <v>136</v>
      </c>
      <c r="X4917" s="97"/>
      <c r="Y4917" s="99"/>
      <c r="Z4917" s="99"/>
      <c r="AA4917" s="99">
        <v>278191.44</v>
      </c>
      <c r="AB4917" s="99">
        <v>278191.44</v>
      </c>
      <c r="AC4917">
        <f t="shared" si="152"/>
        <v>1000</v>
      </c>
      <c r="AD4917" t="str">
        <f t="shared" si="153"/>
        <v>310</v>
      </c>
    </row>
    <row r="4918" spans="1:30" hidden="1" x14ac:dyDescent="0.25">
      <c r="A4918" t="s">
        <v>2201</v>
      </c>
      <c r="B4918" t="s">
        <v>2069</v>
      </c>
      <c r="C4918" t="s">
        <v>157</v>
      </c>
      <c r="D4918" t="s">
        <v>186</v>
      </c>
      <c r="E4918" t="s">
        <v>122</v>
      </c>
      <c r="F4918" t="s">
        <v>159</v>
      </c>
      <c r="G4918" t="s">
        <v>160</v>
      </c>
      <c r="H4918" t="s">
        <v>143</v>
      </c>
      <c r="I4918" t="s">
        <v>124</v>
      </c>
      <c r="J4918" t="s">
        <v>125</v>
      </c>
      <c r="K4918" t="s">
        <v>2204</v>
      </c>
      <c r="N4918" t="s">
        <v>2203</v>
      </c>
      <c r="O4918" t="s">
        <v>2073</v>
      </c>
      <c r="P4918" t="s">
        <v>162</v>
      </c>
      <c r="Q4918" t="s">
        <v>188</v>
      </c>
      <c r="R4918" t="s">
        <v>131</v>
      </c>
      <c r="S4918" t="s">
        <v>164</v>
      </c>
      <c r="T4918" t="s">
        <v>165</v>
      </c>
      <c r="U4918" t="s">
        <v>151</v>
      </c>
      <c r="V4918" t="s">
        <v>135</v>
      </c>
      <c r="W4918" t="s">
        <v>136</v>
      </c>
      <c r="X4918" t="s">
        <v>2205</v>
      </c>
      <c r="Y4918" s="94">
        <v>45574</v>
      </c>
      <c r="Z4918" s="94">
        <v>37776.669999999991</v>
      </c>
      <c r="AA4918" s="94">
        <v>20000</v>
      </c>
      <c r="AB4918" s="94">
        <v>20000</v>
      </c>
      <c r="AC4918">
        <f t="shared" si="152"/>
        <v>2000</v>
      </c>
      <c r="AD4918" t="str">
        <f t="shared" si="153"/>
        <v>310</v>
      </c>
    </row>
    <row r="4919" spans="1:30" hidden="1" x14ac:dyDescent="0.25">
      <c r="A4919" t="s">
        <v>2201</v>
      </c>
      <c r="B4919" t="s">
        <v>2069</v>
      </c>
      <c r="C4919" t="s">
        <v>157</v>
      </c>
      <c r="D4919" t="s">
        <v>190</v>
      </c>
      <c r="E4919" t="s">
        <v>122</v>
      </c>
      <c r="F4919" t="s">
        <v>159</v>
      </c>
      <c r="G4919" t="s">
        <v>160</v>
      </c>
      <c r="H4919" t="s">
        <v>143</v>
      </c>
      <c r="I4919" t="s">
        <v>124</v>
      </c>
      <c r="J4919" t="s">
        <v>125</v>
      </c>
      <c r="K4919" t="s">
        <v>2204</v>
      </c>
      <c r="N4919" t="s">
        <v>2203</v>
      </c>
      <c r="O4919" t="s">
        <v>2073</v>
      </c>
      <c r="P4919" t="s">
        <v>162</v>
      </c>
      <c r="Q4919" t="s">
        <v>191</v>
      </c>
      <c r="R4919" t="s">
        <v>131</v>
      </c>
      <c r="S4919" t="s">
        <v>164</v>
      </c>
      <c r="T4919" t="s">
        <v>165</v>
      </c>
      <c r="U4919" t="s">
        <v>151</v>
      </c>
      <c r="V4919" t="s">
        <v>135</v>
      </c>
      <c r="W4919" t="s">
        <v>136</v>
      </c>
      <c r="X4919" t="s">
        <v>2205</v>
      </c>
      <c r="Y4919" s="94">
        <v>15000</v>
      </c>
      <c r="Z4919" s="94">
        <v>9762</v>
      </c>
      <c r="AA4919" s="94">
        <v>10054.799999999999</v>
      </c>
      <c r="AB4919" s="94">
        <v>10054.799999999999</v>
      </c>
      <c r="AC4919">
        <f t="shared" si="152"/>
        <v>2000</v>
      </c>
      <c r="AD4919" t="str">
        <f t="shared" si="153"/>
        <v>310</v>
      </c>
    </row>
    <row r="4920" spans="1:30" hidden="1" x14ac:dyDescent="0.25">
      <c r="A4920" t="s">
        <v>2201</v>
      </c>
      <c r="B4920" t="s">
        <v>2069</v>
      </c>
      <c r="C4920" t="s">
        <v>157</v>
      </c>
      <c r="D4920" t="s">
        <v>192</v>
      </c>
      <c r="E4920" t="s">
        <v>122</v>
      </c>
      <c r="F4920" t="s">
        <v>159</v>
      </c>
      <c r="G4920" t="s">
        <v>160</v>
      </c>
      <c r="H4920" t="s">
        <v>143</v>
      </c>
      <c r="I4920" t="s">
        <v>124</v>
      </c>
      <c r="J4920" t="s">
        <v>125</v>
      </c>
      <c r="K4920" t="s">
        <v>2204</v>
      </c>
      <c r="N4920" t="s">
        <v>2203</v>
      </c>
      <c r="O4920" t="s">
        <v>2073</v>
      </c>
      <c r="P4920" t="s">
        <v>162</v>
      </c>
      <c r="Q4920" t="s">
        <v>193</v>
      </c>
      <c r="R4920" t="s">
        <v>131</v>
      </c>
      <c r="S4920" t="s">
        <v>164</v>
      </c>
      <c r="T4920" t="s">
        <v>165</v>
      </c>
      <c r="U4920" t="s">
        <v>151</v>
      </c>
      <c r="V4920" t="s">
        <v>135</v>
      </c>
      <c r="W4920" t="s">
        <v>136</v>
      </c>
      <c r="X4920" t="s">
        <v>2205</v>
      </c>
      <c r="Y4920" s="94">
        <v>31858</v>
      </c>
      <c r="Z4920" s="94">
        <v>20405.599999999999</v>
      </c>
      <c r="AA4920" s="94">
        <v>15000</v>
      </c>
      <c r="AB4920" s="94">
        <v>15000</v>
      </c>
      <c r="AC4920">
        <f t="shared" si="152"/>
        <v>2000</v>
      </c>
      <c r="AD4920" t="str">
        <f t="shared" si="153"/>
        <v>310</v>
      </c>
    </row>
    <row r="4921" spans="1:30" hidden="1" x14ac:dyDescent="0.25">
      <c r="A4921" t="s">
        <v>2201</v>
      </c>
      <c r="B4921" t="s">
        <v>2069</v>
      </c>
      <c r="C4921" t="s">
        <v>157</v>
      </c>
      <c r="D4921" t="s">
        <v>198</v>
      </c>
      <c r="E4921" t="s">
        <v>122</v>
      </c>
      <c r="F4921" t="s">
        <v>159</v>
      </c>
      <c r="G4921" t="s">
        <v>160</v>
      </c>
      <c r="H4921" t="s">
        <v>143</v>
      </c>
      <c r="I4921" t="s">
        <v>124</v>
      </c>
      <c r="J4921" t="s">
        <v>125</v>
      </c>
      <c r="K4921" t="s">
        <v>2204</v>
      </c>
      <c r="N4921" t="s">
        <v>2203</v>
      </c>
      <c r="O4921" t="s">
        <v>2073</v>
      </c>
      <c r="P4921" t="s">
        <v>162</v>
      </c>
      <c r="Q4921" t="s">
        <v>199</v>
      </c>
      <c r="R4921" t="s">
        <v>131</v>
      </c>
      <c r="S4921" t="s">
        <v>164</v>
      </c>
      <c r="T4921" t="s">
        <v>165</v>
      </c>
      <c r="U4921" t="s">
        <v>151</v>
      </c>
      <c r="V4921" t="s">
        <v>135</v>
      </c>
      <c r="W4921" t="s">
        <v>136</v>
      </c>
      <c r="X4921" t="s">
        <v>2205</v>
      </c>
      <c r="Y4921" s="94">
        <v>13634</v>
      </c>
      <c r="Z4921" s="94">
        <v>0</v>
      </c>
      <c r="AA4921" s="94">
        <v>0</v>
      </c>
      <c r="AB4921" s="94">
        <v>0</v>
      </c>
      <c r="AC4921">
        <f t="shared" si="152"/>
        <v>2000</v>
      </c>
      <c r="AD4921" t="str">
        <f t="shared" si="153"/>
        <v>310</v>
      </c>
    </row>
    <row r="4922" spans="1:30" hidden="1" x14ac:dyDescent="0.25">
      <c r="A4922" t="s">
        <v>2201</v>
      </c>
      <c r="B4922" t="s">
        <v>2069</v>
      </c>
      <c r="C4922" t="s">
        <v>157</v>
      </c>
      <c r="D4922" t="s">
        <v>200</v>
      </c>
      <c r="E4922" t="s">
        <v>122</v>
      </c>
      <c r="F4922" t="s">
        <v>159</v>
      </c>
      <c r="G4922" t="s">
        <v>160</v>
      </c>
      <c r="H4922" t="s">
        <v>143</v>
      </c>
      <c r="I4922" t="s">
        <v>124</v>
      </c>
      <c r="J4922" t="s">
        <v>125</v>
      </c>
      <c r="K4922" t="s">
        <v>2204</v>
      </c>
      <c r="N4922" t="s">
        <v>2203</v>
      </c>
      <c r="O4922" t="s">
        <v>2073</v>
      </c>
      <c r="P4922" t="s">
        <v>162</v>
      </c>
      <c r="Q4922" t="s">
        <v>201</v>
      </c>
      <c r="R4922" t="s">
        <v>131</v>
      </c>
      <c r="S4922" t="s">
        <v>164</v>
      </c>
      <c r="T4922" t="s">
        <v>165</v>
      </c>
      <c r="U4922" t="s">
        <v>151</v>
      </c>
      <c r="V4922" t="s">
        <v>135</v>
      </c>
      <c r="W4922" t="s">
        <v>136</v>
      </c>
      <c r="X4922" t="s">
        <v>2205</v>
      </c>
      <c r="Y4922" s="94">
        <v>13199</v>
      </c>
      <c r="Z4922" s="94">
        <v>8687</v>
      </c>
      <c r="AA4922" s="94">
        <v>8896.6299999999992</v>
      </c>
      <c r="AB4922" s="94">
        <v>8896.6299999999992</v>
      </c>
      <c r="AC4922">
        <f t="shared" si="152"/>
        <v>2000</v>
      </c>
      <c r="AD4922" t="str">
        <f t="shared" si="153"/>
        <v>310</v>
      </c>
    </row>
    <row r="4923" spans="1:30" hidden="1" x14ac:dyDescent="0.25">
      <c r="A4923" t="s">
        <v>2201</v>
      </c>
      <c r="B4923" t="s">
        <v>2069</v>
      </c>
      <c r="C4923" t="s">
        <v>157</v>
      </c>
      <c r="D4923" t="s">
        <v>214</v>
      </c>
      <c r="E4923" t="s">
        <v>122</v>
      </c>
      <c r="F4923" t="s">
        <v>159</v>
      </c>
      <c r="G4923" t="s">
        <v>160</v>
      </c>
      <c r="H4923" t="s">
        <v>143</v>
      </c>
      <c r="I4923" t="s">
        <v>124</v>
      </c>
      <c r="J4923" t="s">
        <v>125</v>
      </c>
      <c r="K4923" t="s">
        <v>2204</v>
      </c>
      <c r="N4923" t="s">
        <v>2203</v>
      </c>
      <c r="O4923" t="s">
        <v>2073</v>
      </c>
      <c r="P4923" t="s">
        <v>162</v>
      </c>
      <c r="Q4923" t="s">
        <v>215</v>
      </c>
      <c r="R4923" t="s">
        <v>131</v>
      </c>
      <c r="S4923" t="s">
        <v>164</v>
      </c>
      <c r="T4923" t="s">
        <v>165</v>
      </c>
      <c r="U4923" t="s">
        <v>151</v>
      </c>
      <c r="V4923" t="s">
        <v>135</v>
      </c>
      <c r="W4923" t="s">
        <v>136</v>
      </c>
      <c r="X4923" t="s">
        <v>2205</v>
      </c>
      <c r="Y4923" s="94">
        <v>84000</v>
      </c>
      <c r="Z4923" s="94">
        <v>65675.679999999993</v>
      </c>
      <c r="AA4923" s="94">
        <v>48009</v>
      </c>
      <c r="AB4923" s="94">
        <v>48009</v>
      </c>
      <c r="AC4923">
        <f t="shared" si="152"/>
        <v>2000</v>
      </c>
      <c r="AD4923" t="str">
        <f t="shared" si="153"/>
        <v>310</v>
      </c>
    </row>
    <row r="4924" spans="1:30" hidden="1" x14ac:dyDescent="0.25">
      <c r="A4924" t="s">
        <v>2201</v>
      </c>
      <c r="B4924" t="s">
        <v>2069</v>
      </c>
      <c r="C4924" t="s">
        <v>157</v>
      </c>
      <c r="D4924" t="s">
        <v>234</v>
      </c>
      <c r="E4924" t="s">
        <v>122</v>
      </c>
      <c r="F4924" t="s">
        <v>159</v>
      </c>
      <c r="G4924" t="s">
        <v>160</v>
      </c>
      <c r="H4924" t="s">
        <v>143</v>
      </c>
      <c r="I4924" t="s">
        <v>124</v>
      </c>
      <c r="J4924" t="s">
        <v>125</v>
      </c>
      <c r="K4924" t="s">
        <v>2204</v>
      </c>
      <c r="N4924" t="s">
        <v>2203</v>
      </c>
      <c r="O4924" t="s">
        <v>2073</v>
      </c>
      <c r="P4924" t="s">
        <v>162</v>
      </c>
      <c r="Q4924" t="s">
        <v>235</v>
      </c>
      <c r="R4924" t="s">
        <v>131</v>
      </c>
      <c r="S4924" t="s">
        <v>164</v>
      </c>
      <c r="T4924" t="s">
        <v>165</v>
      </c>
      <c r="U4924" t="s">
        <v>151</v>
      </c>
      <c r="V4924" t="s">
        <v>135</v>
      </c>
      <c r="W4924" t="s">
        <v>136</v>
      </c>
      <c r="X4924" t="s">
        <v>2205</v>
      </c>
      <c r="Y4924" s="94">
        <v>551682.6</v>
      </c>
      <c r="Z4924" s="94">
        <v>453137.33333333331</v>
      </c>
      <c r="AA4924" s="94">
        <v>467538.62999999995</v>
      </c>
      <c r="AB4924" s="94">
        <v>467538.63</v>
      </c>
      <c r="AC4924">
        <f t="shared" si="152"/>
        <v>3000</v>
      </c>
      <c r="AD4924" t="str">
        <f t="shared" si="153"/>
        <v>310</v>
      </c>
    </row>
    <row r="4925" spans="1:30" hidden="1" x14ac:dyDescent="0.25">
      <c r="A4925" t="s">
        <v>2201</v>
      </c>
      <c r="B4925" t="s">
        <v>2069</v>
      </c>
      <c r="C4925" t="s">
        <v>157</v>
      </c>
      <c r="D4925" t="s">
        <v>158</v>
      </c>
      <c r="E4925" t="s">
        <v>122</v>
      </c>
      <c r="F4925" t="s">
        <v>159</v>
      </c>
      <c r="G4925" t="s">
        <v>160</v>
      </c>
      <c r="H4925" t="s">
        <v>143</v>
      </c>
      <c r="I4925" t="s">
        <v>124</v>
      </c>
      <c r="J4925" t="s">
        <v>125</v>
      </c>
      <c r="K4925" t="s">
        <v>2204</v>
      </c>
      <c r="N4925" t="s">
        <v>2203</v>
      </c>
      <c r="O4925" t="s">
        <v>2073</v>
      </c>
      <c r="P4925" t="s">
        <v>162</v>
      </c>
      <c r="Q4925" t="s">
        <v>163</v>
      </c>
      <c r="R4925" t="s">
        <v>131</v>
      </c>
      <c r="S4925" t="s">
        <v>164</v>
      </c>
      <c r="T4925" t="s">
        <v>165</v>
      </c>
      <c r="U4925" t="s">
        <v>151</v>
      </c>
      <c r="V4925" t="s">
        <v>135</v>
      </c>
      <c r="W4925" t="s">
        <v>136</v>
      </c>
      <c r="X4925" t="s">
        <v>2205</v>
      </c>
      <c r="Y4925" s="94">
        <v>285009.8</v>
      </c>
      <c r="Z4925" s="94">
        <v>0</v>
      </c>
      <c r="AA4925" s="94">
        <v>0</v>
      </c>
      <c r="AB4925" s="94">
        <v>0</v>
      </c>
      <c r="AC4925">
        <f t="shared" si="152"/>
        <v>3000</v>
      </c>
      <c r="AD4925" t="str">
        <f t="shared" si="153"/>
        <v>310</v>
      </c>
    </row>
    <row r="4926" spans="1:30" hidden="1" x14ac:dyDescent="0.25">
      <c r="A4926" t="s">
        <v>2201</v>
      </c>
      <c r="B4926" t="s">
        <v>2069</v>
      </c>
      <c r="C4926" t="s">
        <v>157</v>
      </c>
      <c r="D4926" t="s">
        <v>240</v>
      </c>
      <c r="E4926" t="s">
        <v>122</v>
      </c>
      <c r="F4926" t="s">
        <v>159</v>
      </c>
      <c r="G4926" t="s">
        <v>160</v>
      </c>
      <c r="H4926" t="s">
        <v>143</v>
      </c>
      <c r="I4926" t="s">
        <v>124</v>
      </c>
      <c r="J4926" t="s">
        <v>125</v>
      </c>
      <c r="K4926" t="s">
        <v>2204</v>
      </c>
      <c r="N4926" t="s">
        <v>2203</v>
      </c>
      <c r="O4926" t="s">
        <v>2073</v>
      </c>
      <c r="P4926" t="s">
        <v>162</v>
      </c>
      <c r="Q4926" t="s">
        <v>241</v>
      </c>
      <c r="R4926" t="s">
        <v>131</v>
      </c>
      <c r="S4926" t="s">
        <v>164</v>
      </c>
      <c r="T4926" t="s">
        <v>165</v>
      </c>
      <c r="U4926" t="s">
        <v>151</v>
      </c>
      <c r="V4926" t="s">
        <v>135</v>
      </c>
      <c r="W4926" t="s">
        <v>136</v>
      </c>
      <c r="X4926" t="s">
        <v>2205</v>
      </c>
      <c r="Y4926" s="94">
        <v>0</v>
      </c>
      <c r="Z4926" s="94">
        <v>2706.81</v>
      </c>
      <c r="AA4926" s="94">
        <v>2788</v>
      </c>
      <c r="AB4926" s="94">
        <v>2788</v>
      </c>
      <c r="AC4926">
        <f t="shared" si="152"/>
        <v>3000</v>
      </c>
      <c r="AD4926" t="str">
        <f t="shared" si="153"/>
        <v>310</v>
      </c>
    </row>
    <row r="4927" spans="1:30" hidden="1" x14ac:dyDescent="0.25">
      <c r="A4927" t="s">
        <v>2201</v>
      </c>
      <c r="B4927" t="s">
        <v>2069</v>
      </c>
      <c r="C4927" t="s">
        <v>157</v>
      </c>
      <c r="D4927" t="s">
        <v>167</v>
      </c>
      <c r="E4927" t="s">
        <v>122</v>
      </c>
      <c r="F4927" t="s">
        <v>159</v>
      </c>
      <c r="G4927" t="s">
        <v>160</v>
      </c>
      <c r="H4927" t="s">
        <v>143</v>
      </c>
      <c r="I4927" t="s">
        <v>124</v>
      </c>
      <c r="J4927" t="s">
        <v>125</v>
      </c>
      <c r="K4927" t="s">
        <v>2204</v>
      </c>
      <c r="N4927" t="s">
        <v>2203</v>
      </c>
      <c r="O4927" t="s">
        <v>2073</v>
      </c>
      <c r="P4927" t="s">
        <v>162</v>
      </c>
      <c r="Q4927" t="s">
        <v>168</v>
      </c>
      <c r="R4927" t="s">
        <v>131</v>
      </c>
      <c r="S4927" t="s">
        <v>164</v>
      </c>
      <c r="T4927" t="s">
        <v>165</v>
      </c>
      <c r="U4927" t="s">
        <v>151</v>
      </c>
      <c r="V4927" t="s">
        <v>135</v>
      </c>
      <c r="W4927" t="s">
        <v>136</v>
      </c>
      <c r="X4927" t="s">
        <v>2205</v>
      </c>
      <c r="Y4927" s="94">
        <v>62651.85</v>
      </c>
      <c r="Z4927" s="94">
        <v>0</v>
      </c>
      <c r="AA4927" s="94">
        <v>0</v>
      </c>
      <c r="AB4927" s="94">
        <v>0</v>
      </c>
      <c r="AC4927">
        <f t="shared" si="152"/>
        <v>3000</v>
      </c>
      <c r="AD4927" t="str">
        <f t="shared" si="153"/>
        <v>310</v>
      </c>
    </row>
    <row r="4928" spans="1:30" hidden="1" x14ac:dyDescent="0.25">
      <c r="A4928" t="s">
        <v>2201</v>
      </c>
      <c r="B4928" t="s">
        <v>2069</v>
      </c>
      <c r="C4928" t="s">
        <v>157</v>
      </c>
      <c r="D4928" t="s">
        <v>299</v>
      </c>
      <c r="E4928" t="s">
        <v>122</v>
      </c>
      <c r="F4928" t="s">
        <v>159</v>
      </c>
      <c r="G4928" t="s">
        <v>160</v>
      </c>
      <c r="H4928" t="s">
        <v>143</v>
      </c>
      <c r="I4928" t="s">
        <v>124</v>
      </c>
      <c r="J4928" t="s">
        <v>125</v>
      </c>
      <c r="K4928" t="s">
        <v>2204</v>
      </c>
      <c r="N4928" t="s">
        <v>2203</v>
      </c>
      <c r="O4928" t="s">
        <v>2073</v>
      </c>
      <c r="P4928" t="s">
        <v>162</v>
      </c>
      <c r="Q4928" t="s">
        <v>300</v>
      </c>
      <c r="R4928" t="s">
        <v>131</v>
      </c>
      <c r="S4928" t="s">
        <v>164</v>
      </c>
      <c r="T4928" t="s">
        <v>165</v>
      </c>
      <c r="U4928" t="s">
        <v>151</v>
      </c>
      <c r="V4928" t="s">
        <v>135</v>
      </c>
      <c r="W4928" t="s">
        <v>136</v>
      </c>
      <c r="X4928" t="s">
        <v>2205</v>
      </c>
      <c r="Y4928" s="94">
        <v>9867.27</v>
      </c>
      <c r="Z4928" s="94">
        <v>0</v>
      </c>
      <c r="AA4928" s="94">
        <v>0</v>
      </c>
      <c r="AB4928" s="94">
        <v>0</v>
      </c>
      <c r="AC4928">
        <f t="shared" si="152"/>
        <v>3000</v>
      </c>
      <c r="AD4928" t="str">
        <f t="shared" si="153"/>
        <v>310</v>
      </c>
    </row>
    <row r="4929" spans="1:30" hidden="1" x14ac:dyDescent="0.25">
      <c r="A4929" t="s">
        <v>2201</v>
      </c>
      <c r="B4929" t="s">
        <v>2069</v>
      </c>
      <c r="C4929" t="s">
        <v>157</v>
      </c>
      <c r="D4929" t="s">
        <v>242</v>
      </c>
      <c r="E4929" t="s">
        <v>122</v>
      </c>
      <c r="F4929" t="s">
        <v>159</v>
      </c>
      <c r="G4929" t="s">
        <v>160</v>
      </c>
      <c r="H4929" t="s">
        <v>143</v>
      </c>
      <c r="I4929" t="s">
        <v>124</v>
      </c>
      <c r="J4929" t="s">
        <v>125</v>
      </c>
      <c r="K4929" t="s">
        <v>2204</v>
      </c>
      <c r="N4929" t="s">
        <v>2203</v>
      </c>
      <c r="O4929" t="s">
        <v>2073</v>
      </c>
      <c r="P4929" t="s">
        <v>162</v>
      </c>
      <c r="Q4929" t="s">
        <v>243</v>
      </c>
      <c r="R4929" t="s">
        <v>131</v>
      </c>
      <c r="S4929" t="s">
        <v>164</v>
      </c>
      <c r="T4929" t="s">
        <v>165</v>
      </c>
      <c r="U4929" t="s">
        <v>151</v>
      </c>
      <c r="V4929" t="s">
        <v>135</v>
      </c>
      <c r="W4929" t="s">
        <v>136</v>
      </c>
      <c r="X4929" t="s">
        <v>2205</v>
      </c>
      <c r="Y4929" s="94">
        <v>20000</v>
      </c>
      <c r="Z4929" s="94">
        <v>1026.52</v>
      </c>
      <c r="AA4929" s="94">
        <v>1057.24</v>
      </c>
      <c r="AB4929" s="94">
        <v>1057.24</v>
      </c>
      <c r="AC4929">
        <f t="shared" si="152"/>
        <v>3000</v>
      </c>
      <c r="AD4929" t="str">
        <f t="shared" si="153"/>
        <v>310</v>
      </c>
    </row>
    <row r="4930" spans="1:30" hidden="1" x14ac:dyDescent="0.25">
      <c r="A4930" t="s">
        <v>2201</v>
      </c>
      <c r="B4930" t="s">
        <v>2069</v>
      </c>
      <c r="C4930" t="s">
        <v>157</v>
      </c>
      <c r="D4930" t="s">
        <v>291</v>
      </c>
      <c r="E4930" t="s">
        <v>122</v>
      </c>
      <c r="F4930" t="s">
        <v>159</v>
      </c>
      <c r="G4930" t="s">
        <v>160</v>
      </c>
      <c r="H4930" t="s">
        <v>143</v>
      </c>
      <c r="I4930" t="s">
        <v>124</v>
      </c>
      <c r="J4930" t="s">
        <v>125</v>
      </c>
      <c r="K4930" t="s">
        <v>2204</v>
      </c>
      <c r="N4930" t="s">
        <v>2203</v>
      </c>
      <c r="O4930" t="s">
        <v>2073</v>
      </c>
      <c r="P4930" t="s">
        <v>162</v>
      </c>
      <c r="Q4930" t="s">
        <v>169</v>
      </c>
      <c r="R4930" t="s">
        <v>131</v>
      </c>
      <c r="S4930" t="s">
        <v>164</v>
      </c>
      <c r="T4930" t="s">
        <v>165</v>
      </c>
      <c r="U4930" t="s">
        <v>151</v>
      </c>
      <c r="V4930" t="s">
        <v>135</v>
      </c>
      <c r="W4930" t="s">
        <v>136</v>
      </c>
      <c r="X4930" t="s">
        <v>2205</v>
      </c>
      <c r="Y4930" s="94">
        <v>22773</v>
      </c>
      <c r="Z4930" s="94">
        <v>18645.023333333331</v>
      </c>
      <c r="AA4930" s="94">
        <v>19204.37403333333</v>
      </c>
      <c r="AB4930" s="94">
        <v>19204.37</v>
      </c>
      <c r="AC4930">
        <f t="shared" si="152"/>
        <v>3000</v>
      </c>
      <c r="AD4930" t="str">
        <f t="shared" si="153"/>
        <v>310</v>
      </c>
    </row>
    <row r="4931" spans="1:30" hidden="1" x14ac:dyDescent="0.25">
      <c r="A4931" t="s">
        <v>2201</v>
      </c>
      <c r="B4931" t="s">
        <v>2069</v>
      </c>
      <c r="C4931" t="s">
        <v>157</v>
      </c>
      <c r="D4931" t="s">
        <v>344</v>
      </c>
      <c r="E4931" t="s">
        <v>122</v>
      </c>
      <c r="F4931" t="s">
        <v>159</v>
      </c>
      <c r="G4931" t="s">
        <v>160</v>
      </c>
      <c r="H4931" t="s">
        <v>143</v>
      </c>
      <c r="I4931" t="s">
        <v>124</v>
      </c>
      <c r="J4931" t="s">
        <v>125</v>
      </c>
      <c r="K4931" t="s">
        <v>2204</v>
      </c>
      <c r="N4931" t="s">
        <v>2203</v>
      </c>
      <c r="O4931" t="s">
        <v>2073</v>
      </c>
      <c r="P4931" t="s">
        <v>162</v>
      </c>
      <c r="Q4931" t="s">
        <v>345</v>
      </c>
      <c r="R4931" t="s">
        <v>131</v>
      </c>
      <c r="S4931" t="s">
        <v>164</v>
      </c>
      <c r="T4931" t="s">
        <v>165</v>
      </c>
      <c r="U4931" t="s">
        <v>151</v>
      </c>
      <c r="V4931" t="s">
        <v>135</v>
      </c>
      <c r="W4931" t="s">
        <v>136</v>
      </c>
      <c r="X4931" t="s">
        <v>2205</v>
      </c>
      <c r="Y4931" s="94">
        <v>11000</v>
      </c>
      <c r="Z4931" s="94">
        <v>0</v>
      </c>
      <c r="AA4931" s="94">
        <v>0</v>
      </c>
      <c r="AB4931" s="94">
        <v>0</v>
      </c>
      <c r="AC4931">
        <f t="shared" ref="AC4931:AC4994" si="154">MID(D4931,1,1)*1000</f>
        <v>3000</v>
      </c>
      <c r="AD4931" t="str">
        <f t="shared" ref="AD4931:AD4994" si="155">MID(A4931,6,3)</f>
        <v>310</v>
      </c>
    </row>
    <row r="4932" spans="1:30" hidden="1" x14ac:dyDescent="0.25">
      <c r="A4932" t="s">
        <v>2201</v>
      </c>
      <c r="B4932" t="s">
        <v>2069</v>
      </c>
      <c r="C4932" t="s">
        <v>157</v>
      </c>
      <c r="D4932" t="s">
        <v>256</v>
      </c>
      <c r="E4932" t="s">
        <v>122</v>
      </c>
      <c r="F4932" t="s">
        <v>159</v>
      </c>
      <c r="G4932" t="s">
        <v>160</v>
      </c>
      <c r="H4932" t="s">
        <v>143</v>
      </c>
      <c r="I4932" t="s">
        <v>124</v>
      </c>
      <c r="J4932" t="s">
        <v>125</v>
      </c>
      <c r="K4932" t="s">
        <v>2204</v>
      </c>
      <c r="N4932" t="s">
        <v>2203</v>
      </c>
      <c r="O4932" t="s">
        <v>2073</v>
      </c>
      <c r="P4932" t="s">
        <v>162</v>
      </c>
      <c r="Q4932" t="s">
        <v>257</v>
      </c>
      <c r="R4932" t="s">
        <v>131</v>
      </c>
      <c r="S4932" t="s">
        <v>164</v>
      </c>
      <c r="T4932" t="s">
        <v>165</v>
      </c>
      <c r="U4932" t="s">
        <v>151</v>
      </c>
      <c r="V4932" t="s">
        <v>135</v>
      </c>
      <c r="W4932" t="s">
        <v>136</v>
      </c>
      <c r="X4932" t="s">
        <v>2205</v>
      </c>
      <c r="Y4932" s="94">
        <v>5499</v>
      </c>
      <c r="Z4932" s="94">
        <v>0</v>
      </c>
      <c r="AA4932" s="94">
        <v>0</v>
      </c>
      <c r="AB4932" s="94">
        <v>0</v>
      </c>
      <c r="AC4932">
        <f t="shared" si="154"/>
        <v>3000</v>
      </c>
      <c r="AD4932" t="str">
        <f t="shared" si="155"/>
        <v>310</v>
      </c>
    </row>
    <row r="4933" spans="1:30" hidden="1" x14ac:dyDescent="0.25">
      <c r="A4933" t="s">
        <v>2201</v>
      </c>
      <c r="B4933" t="s">
        <v>2069</v>
      </c>
      <c r="C4933" t="s">
        <v>157</v>
      </c>
      <c r="D4933" t="s">
        <v>170</v>
      </c>
      <c r="E4933" t="s">
        <v>122</v>
      </c>
      <c r="F4933" t="s">
        <v>159</v>
      </c>
      <c r="G4933" t="s">
        <v>160</v>
      </c>
      <c r="H4933" t="s">
        <v>143</v>
      </c>
      <c r="I4933" t="s">
        <v>124</v>
      </c>
      <c r="J4933" t="s">
        <v>125</v>
      </c>
      <c r="K4933" t="s">
        <v>2204</v>
      </c>
      <c r="N4933" t="s">
        <v>2203</v>
      </c>
      <c r="O4933" t="s">
        <v>2073</v>
      </c>
      <c r="P4933" t="s">
        <v>162</v>
      </c>
      <c r="Q4933" t="s">
        <v>171</v>
      </c>
      <c r="R4933" t="s">
        <v>131</v>
      </c>
      <c r="S4933" t="s">
        <v>164</v>
      </c>
      <c r="T4933" t="s">
        <v>165</v>
      </c>
      <c r="U4933" t="s">
        <v>151</v>
      </c>
      <c r="V4933" t="s">
        <v>135</v>
      </c>
      <c r="W4933" t="s">
        <v>136</v>
      </c>
      <c r="X4933" t="s">
        <v>2205</v>
      </c>
      <c r="Y4933" s="94">
        <v>65905.5</v>
      </c>
      <c r="Z4933" s="94">
        <v>61118.443333333336</v>
      </c>
      <c r="AA4933" s="94">
        <v>62951.996633333336</v>
      </c>
      <c r="AB4933" s="94">
        <v>62952</v>
      </c>
      <c r="AC4933">
        <f t="shared" si="154"/>
        <v>3000</v>
      </c>
      <c r="AD4933" t="str">
        <f t="shared" si="155"/>
        <v>310</v>
      </c>
    </row>
    <row r="4934" spans="1:30" hidden="1" x14ac:dyDescent="0.25">
      <c r="A4934" t="s">
        <v>2201</v>
      </c>
      <c r="B4934" t="s">
        <v>2069</v>
      </c>
      <c r="C4934" t="s">
        <v>157</v>
      </c>
      <c r="D4934" t="s">
        <v>272</v>
      </c>
      <c r="E4934" t="s">
        <v>122</v>
      </c>
      <c r="F4934" t="s">
        <v>159</v>
      </c>
      <c r="G4934" t="s">
        <v>160</v>
      </c>
      <c r="H4934" t="s">
        <v>143</v>
      </c>
      <c r="I4934" t="s">
        <v>124</v>
      </c>
      <c r="J4934" t="s">
        <v>125</v>
      </c>
      <c r="K4934" t="s">
        <v>2204</v>
      </c>
      <c r="N4934" t="s">
        <v>2203</v>
      </c>
      <c r="O4934" t="s">
        <v>2073</v>
      </c>
      <c r="P4934" t="s">
        <v>162</v>
      </c>
      <c r="Q4934" t="s">
        <v>273</v>
      </c>
      <c r="R4934" t="s">
        <v>131</v>
      </c>
      <c r="S4934" t="s">
        <v>164</v>
      </c>
      <c r="T4934" t="s">
        <v>165</v>
      </c>
      <c r="U4934" t="s">
        <v>151</v>
      </c>
      <c r="V4934" t="s">
        <v>135</v>
      </c>
      <c r="W4934" t="s">
        <v>136</v>
      </c>
      <c r="X4934" t="s">
        <v>2205</v>
      </c>
      <c r="Y4934" s="94">
        <v>50000</v>
      </c>
      <c r="Z4934" s="94">
        <v>37094.480000000003</v>
      </c>
      <c r="AA4934" s="94">
        <v>38207.279999999999</v>
      </c>
      <c r="AB4934" s="94">
        <v>38207.279999999999</v>
      </c>
      <c r="AC4934">
        <f t="shared" si="154"/>
        <v>3000</v>
      </c>
      <c r="AD4934" t="str">
        <f t="shared" si="155"/>
        <v>310</v>
      </c>
    </row>
    <row r="4935" spans="1:30" hidden="1" x14ac:dyDescent="0.25">
      <c r="A4935" t="s">
        <v>2201</v>
      </c>
      <c r="B4935" t="s">
        <v>2069</v>
      </c>
      <c r="C4935" t="s">
        <v>157</v>
      </c>
      <c r="D4935" t="s">
        <v>172</v>
      </c>
      <c r="E4935" t="s">
        <v>122</v>
      </c>
      <c r="F4935" t="s">
        <v>159</v>
      </c>
      <c r="G4935" t="s">
        <v>160</v>
      </c>
      <c r="H4935" t="s">
        <v>143</v>
      </c>
      <c r="I4935" t="s">
        <v>124</v>
      </c>
      <c r="J4935" t="s">
        <v>125</v>
      </c>
      <c r="K4935" t="s">
        <v>2204</v>
      </c>
      <c r="N4935" t="s">
        <v>2203</v>
      </c>
      <c r="O4935" t="s">
        <v>2073</v>
      </c>
      <c r="P4935" t="s">
        <v>162</v>
      </c>
      <c r="Q4935" t="s">
        <v>173</v>
      </c>
      <c r="R4935" t="s">
        <v>131</v>
      </c>
      <c r="S4935" t="s">
        <v>164</v>
      </c>
      <c r="T4935" t="s">
        <v>165</v>
      </c>
      <c r="U4935" t="s">
        <v>151</v>
      </c>
      <c r="V4935" t="s">
        <v>135</v>
      </c>
      <c r="W4935" t="s">
        <v>136</v>
      </c>
      <c r="X4935" t="s">
        <v>2205</v>
      </c>
      <c r="Y4935" s="94">
        <v>24000</v>
      </c>
      <c r="Z4935" s="94">
        <v>3934.6666666666661</v>
      </c>
      <c r="AA4935" s="94">
        <v>70052</v>
      </c>
      <c r="AB4935" s="94">
        <v>70052</v>
      </c>
      <c r="AC4935">
        <f t="shared" si="154"/>
        <v>3000</v>
      </c>
      <c r="AD4935" t="str">
        <f t="shared" si="155"/>
        <v>310</v>
      </c>
    </row>
    <row r="4936" spans="1:30" hidden="1" x14ac:dyDescent="0.25">
      <c r="A4936" t="s">
        <v>2201</v>
      </c>
      <c r="B4936" t="s">
        <v>2069</v>
      </c>
      <c r="C4936" t="s">
        <v>157</v>
      </c>
      <c r="D4936" t="s">
        <v>174</v>
      </c>
      <c r="E4936" t="s">
        <v>122</v>
      </c>
      <c r="F4936" t="s">
        <v>159</v>
      </c>
      <c r="G4936" t="s">
        <v>160</v>
      </c>
      <c r="H4936" t="s">
        <v>143</v>
      </c>
      <c r="I4936" t="s">
        <v>124</v>
      </c>
      <c r="J4936" t="s">
        <v>125</v>
      </c>
      <c r="K4936" t="s">
        <v>2204</v>
      </c>
      <c r="N4936" t="s">
        <v>2203</v>
      </c>
      <c r="O4936" t="s">
        <v>2073</v>
      </c>
      <c r="P4936" t="s">
        <v>162</v>
      </c>
      <c r="Q4936" t="s">
        <v>175</v>
      </c>
      <c r="R4936" t="s">
        <v>131</v>
      </c>
      <c r="S4936" t="s">
        <v>164</v>
      </c>
      <c r="T4936" t="s">
        <v>165</v>
      </c>
      <c r="U4936" t="s">
        <v>151</v>
      </c>
      <c r="V4936" t="s">
        <v>135</v>
      </c>
      <c r="W4936" t="s">
        <v>136</v>
      </c>
      <c r="X4936" t="s">
        <v>2205</v>
      </c>
      <c r="Y4936" s="94">
        <v>22000</v>
      </c>
      <c r="Z4936" s="94">
        <v>11956.013333333334</v>
      </c>
      <c r="AA4936" s="94">
        <v>71294.2</v>
      </c>
      <c r="AB4936" s="94">
        <v>71294.2</v>
      </c>
      <c r="AC4936">
        <f t="shared" si="154"/>
        <v>3000</v>
      </c>
      <c r="AD4936" t="str">
        <f t="shared" si="155"/>
        <v>310</v>
      </c>
    </row>
    <row r="4937" spans="1:30" hidden="1" x14ac:dyDescent="0.25">
      <c r="A4937" t="s">
        <v>2201</v>
      </c>
      <c r="B4937" t="s">
        <v>2069</v>
      </c>
      <c r="C4937" t="s">
        <v>157</v>
      </c>
      <c r="D4937" t="s">
        <v>348</v>
      </c>
      <c r="E4937" t="s">
        <v>122</v>
      </c>
      <c r="F4937" t="s">
        <v>159</v>
      </c>
      <c r="G4937" t="s">
        <v>160</v>
      </c>
      <c r="H4937" t="s">
        <v>143</v>
      </c>
      <c r="I4937" t="s">
        <v>124</v>
      </c>
      <c r="J4937" t="s">
        <v>125</v>
      </c>
      <c r="K4937" t="s">
        <v>2204</v>
      </c>
      <c r="N4937" t="s">
        <v>2203</v>
      </c>
      <c r="O4937" t="s">
        <v>2073</v>
      </c>
      <c r="P4937" t="s">
        <v>162</v>
      </c>
      <c r="Q4937" t="s">
        <v>308</v>
      </c>
      <c r="R4937" t="s">
        <v>131</v>
      </c>
      <c r="S4937" t="s">
        <v>164</v>
      </c>
      <c r="T4937" t="s">
        <v>165</v>
      </c>
      <c r="U4937" t="s">
        <v>151</v>
      </c>
      <c r="V4937" t="s">
        <v>135</v>
      </c>
      <c r="W4937" t="s">
        <v>136</v>
      </c>
      <c r="X4937" t="s">
        <v>2205</v>
      </c>
      <c r="Y4937" s="94">
        <v>50000</v>
      </c>
      <c r="Z4937" s="94">
        <v>0</v>
      </c>
      <c r="AA4937" s="94">
        <v>50000</v>
      </c>
      <c r="AB4937" s="94">
        <v>50000</v>
      </c>
      <c r="AC4937">
        <f t="shared" si="154"/>
        <v>3000</v>
      </c>
      <c r="AD4937" t="str">
        <f t="shared" si="155"/>
        <v>310</v>
      </c>
    </row>
    <row r="4938" spans="1:30" hidden="1" x14ac:dyDescent="0.25">
      <c r="A4938" t="s">
        <v>2201</v>
      </c>
      <c r="B4938" t="s">
        <v>2069</v>
      </c>
      <c r="C4938" t="s">
        <v>157</v>
      </c>
      <c r="D4938" t="s">
        <v>349</v>
      </c>
      <c r="E4938" t="s">
        <v>122</v>
      </c>
      <c r="F4938" t="s">
        <v>159</v>
      </c>
      <c r="G4938" t="s">
        <v>160</v>
      </c>
      <c r="H4938" t="s">
        <v>143</v>
      </c>
      <c r="I4938" t="s">
        <v>124</v>
      </c>
      <c r="J4938" t="s">
        <v>125</v>
      </c>
      <c r="K4938" t="s">
        <v>2204</v>
      </c>
      <c r="N4938" t="s">
        <v>2203</v>
      </c>
      <c r="O4938" t="s">
        <v>2073</v>
      </c>
      <c r="P4938" t="s">
        <v>162</v>
      </c>
      <c r="Q4938" t="s">
        <v>350</v>
      </c>
      <c r="R4938" t="s">
        <v>131</v>
      </c>
      <c r="S4938" t="s">
        <v>164</v>
      </c>
      <c r="T4938" t="s">
        <v>165</v>
      </c>
      <c r="U4938" t="s">
        <v>151</v>
      </c>
      <c r="V4938" t="s">
        <v>135</v>
      </c>
      <c r="W4938" t="s">
        <v>136</v>
      </c>
      <c r="X4938" t="s">
        <v>2205</v>
      </c>
      <c r="Y4938" s="94">
        <v>234839</v>
      </c>
      <c r="Z4938" s="94">
        <v>0</v>
      </c>
      <c r="AA4938" s="94">
        <v>250000</v>
      </c>
      <c r="AB4938" s="94">
        <v>250000</v>
      </c>
      <c r="AC4938">
        <f t="shared" si="154"/>
        <v>3000</v>
      </c>
      <c r="AD4938" t="str">
        <f t="shared" si="155"/>
        <v>310</v>
      </c>
    </row>
    <row r="4939" spans="1:30" hidden="1" x14ac:dyDescent="0.25">
      <c r="A4939" t="s">
        <v>2201</v>
      </c>
      <c r="B4939" t="s">
        <v>2069</v>
      </c>
      <c r="C4939" t="s">
        <v>157</v>
      </c>
      <c r="D4939" t="s">
        <v>282</v>
      </c>
      <c r="E4939" t="s">
        <v>122</v>
      </c>
      <c r="F4939" t="s">
        <v>159</v>
      </c>
      <c r="G4939" t="s">
        <v>160</v>
      </c>
      <c r="H4939" t="s">
        <v>143</v>
      </c>
      <c r="I4939" t="s">
        <v>124</v>
      </c>
      <c r="J4939" t="s">
        <v>125</v>
      </c>
      <c r="K4939" t="s">
        <v>2204</v>
      </c>
      <c r="N4939" t="s">
        <v>2203</v>
      </c>
      <c r="O4939" t="s">
        <v>2073</v>
      </c>
      <c r="P4939" t="s">
        <v>162</v>
      </c>
      <c r="Q4939" t="s">
        <v>283</v>
      </c>
      <c r="R4939" t="s">
        <v>131</v>
      </c>
      <c r="S4939" t="s">
        <v>164</v>
      </c>
      <c r="T4939" t="s">
        <v>165</v>
      </c>
      <c r="U4939" t="s">
        <v>151</v>
      </c>
      <c r="V4939" t="s">
        <v>135</v>
      </c>
      <c r="W4939" t="s">
        <v>136</v>
      </c>
      <c r="X4939" t="s">
        <v>2205</v>
      </c>
      <c r="Y4939" s="94">
        <v>12000</v>
      </c>
      <c r="Z4939" s="94">
        <v>0</v>
      </c>
      <c r="AA4939" s="94">
        <v>0</v>
      </c>
      <c r="AB4939" s="94">
        <v>0</v>
      </c>
      <c r="AC4939">
        <f t="shared" si="154"/>
        <v>3000</v>
      </c>
      <c r="AD4939" t="str">
        <f t="shared" si="155"/>
        <v>310</v>
      </c>
    </row>
    <row r="4940" spans="1:30" hidden="1" x14ac:dyDescent="0.25">
      <c r="A4940" t="s">
        <v>2201</v>
      </c>
      <c r="B4940" t="s">
        <v>2069</v>
      </c>
      <c r="C4940" t="s">
        <v>157</v>
      </c>
      <c r="D4940" t="s">
        <v>286</v>
      </c>
      <c r="E4940" t="s">
        <v>122</v>
      </c>
      <c r="F4940" t="s">
        <v>159</v>
      </c>
      <c r="G4940" t="s">
        <v>160</v>
      </c>
      <c r="H4940" t="s">
        <v>143</v>
      </c>
      <c r="I4940" t="s">
        <v>124</v>
      </c>
      <c r="J4940" t="s">
        <v>125</v>
      </c>
      <c r="K4940" t="s">
        <v>2204</v>
      </c>
      <c r="N4940" t="s">
        <v>2203</v>
      </c>
      <c r="O4940" t="s">
        <v>2073</v>
      </c>
      <c r="P4940" t="s">
        <v>162</v>
      </c>
      <c r="Q4940" t="s">
        <v>287</v>
      </c>
      <c r="R4940" t="s">
        <v>131</v>
      </c>
      <c r="S4940" t="s">
        <v>164</v>
      </c>
      <c r="T4940" t="s">
        <v>165</v>
      </c>
      <c r="U4940" t="s">
        <v>151</v>
      </c>
      <c r="V4940" t="s">
        <v>135</v>
      </c>
      <c r="W4940" t="s">
        <v>136</v>
      </c>
      <c r="X4940" t="s">
        <v>2205</v>
      </c>
      <c r="Y4940" s="94">
        <v>84754</v>
      </c>
      <c r="Z4940" s="94">
        <v>0</v>
      </c>
      <c r="AA4940" s="94">
        <v>0</v>
      </c>
      <c r="AB4940" s="94">
        <v>0</v>
      </c>
      <c r="AC4940">
        <f t="shared" si="154"/>
        <v>3000</v>
      </c>
      <c r="AD4940" t="str">
        <f t="shared" si="155"/>
        <v>310</v>
      </c>
    </row>
    <row r="4941" spans="1:30" hidden="1" x14ac:dyDescent="0.25">
      <c r="A4941" s="97" t="s">
        <v>2121</v>
      </c>
      <c r="B4941" s="97" t="s">
        <v>2069</v>
      </c>
      <c r="C4941" s="97" t="s">
        <v>2122</v>
      </c>
      <c r="D4941" s="97" t="s">
        <v>141</v>
      </c>
      <c r="E4941" s="97" t="s">
        <v>122</v>
      </c>
      <c r="F4941" s="98">
        <v>15</v>
      </c>
      <c r="G4941" s="98" t="s">
        <v>142</v>
      </c>
      <c r="H4941" s="97" t="s">
        <v>143</v>
      </c>
      <c r="I4941" s="97" t="s">
        <v>124</v>
      </c>
      <c r="J4941" s="97" t="s">
        <v>125</v>
      </c>
      <c r="K4941" s="97" t="s">
        <v>2125</v>
      </c>
      <c r="L4941" s="97"/>
      <c r="M4941" s="97"/>
      <c r="N4941" s="97" t="s">
        <v>2126</v>
      </c>
      <c r="O4941" s="97" t="s">
        <v>2073</v>
      </c>
      <c r="P4941" s="97" t="s">
        <v>2127</v>
      </c>
      <c r="Q4941" s="97" t="s">
        <v>148</v>
      </c>
      <c r="R4941" s="97" t="s">
        <v>131</v>
      </c>
      <c r="S4941" s="97" t="s">
        <v>149</v>
      </c>
      <c r="T4941" s="97" t="s">
        <v>150</v>
      </c>
      <c r="U4941" s="97" t="s">
        <v>151</v>
      </c>
      <c r="V4941" s="97" t="s">
        <v>135</v>
      </c>
      <c r="W4941" s="97" t="s">
        <v>136</v>
      </c>
      <c r="X4941" s="97"/>
      <c r="Y4941" s="99"/>
      <c r="Z4941" s="99"/>
      <c r="AA4941" s="99">
        <v>8474400</v>
      </c>
      <c r="AB4941" s="99">
        <v>8474400</v>
      </c>
      <c r="AC4941">
        <f t="shared" si="154"/>
        <v>1000</v>
      </c>
      <c r="AD4941" t="str">
        <f t="shared" si="155"/>
        <v>310</v>
      </c>
    </row>
    <row r="4942" spans="1:30" hidden="1" x14ac:dyDescent="0.25">
      <c r="A4942" s="97" t="s">
        <v>2121</v>
      </c>
      <c r="B4942" s="97" t="s">
        <v>2069</v>
      </c>
      <c r="C4942" s="97" t="s">
        <v>2122</v>
      </c>
      <c r="D4942" s="97">
        <v>12101</v>
      </c>
      <c r="E4942" s="97" t="s">
        <v>122</v>
      </c>
      <c r="F4942" s="98">
        <v>15</v>
      </c>
      <c r="G4942" s="98" t="s">
        <v>142</v>
      </c>
      <c r="H4942" s="97">
        <v>19</v>
      </c>
      <c r="I4942" s="97" t="s">
        <v>124</v>
      </c>
      <c r="J4942" s="97" t="s">
        <v>125</v>
      </c>
      <c r="K4942" s="97" t="s">
        <v>2125</v>
      </c>
      <c r="L4942" s="97"/>
      <c r="M4942" s="97"/>
      <c r="N4942" s="97" t="s">
        <v>2126</v>
      </c>
      <c r="O4942" s="97" t="s">
        <v>2073</v>
      </c>
      <c r="P4942" s="97" t="s">
        <v>2127</v>
      </c>
      <c r="Q4942" s="97" t="s">
        <v>182</v>
      </c>
      <c r="R4942" s="97" t="s">
        <v>131</v>
      </c>
      <c r="S4942" s="97" t="s">
        <v>149</v>
      </c>
      <c r="T4942" s="97" t="s">
        <v>150</v>
      </c>
      <c r="U4942" s="97" t="s">
        <v>134</v>
      </c>
      <c r="V4942" s="97" t="s">
        <v>135</v>
      </c>
      <c r="W4942" s="97" t="s">
        <v>136</v>
      </c>
      <c r="X4942" s="97"/>
      <c r="Y4942" s="99"/>
      <c r="Z4942" s="99"/>
      <c r="AA4942" s="99">
        <v>1128049</v>
      </c>
      <c r="AB4942" s="99">
        <v>1128049</v>
      </c>
      <c r="AC4942">
        <f t="shared" si="154"/>
        <v>1000</v>
      </c>
      <c r="AD4942" t="str">
        <f t="shared" si="155"/>
        <v>310</v>
      </c>
    </row>
    <row r="4943" spans="1:30" hidden="1" x14ac:dyDescent="0.25">
      <c r="A4943" s="97" t="s">
        <v>2121</v>
      </c>
      <c r="B4943" s="97" t="s">
        <v>2069</v>
      </c>
      <c r="C4943" s="97" t="s">
        <v>2122</v>
      </c>
      <c r="D4943" s="97">
        <v>13201</v>
      </c>
      <c r="E4943" s="97" t="s">
        <v>122</v>
      </c>
      <c r="F4943" s="98">
        <v>15</v>
      </c>
      <c r="G4943" s="98" t="s">
        <v>142</v>
      </c>
      <c r="H4943" s="97">
        <v>19</v>
      </c>
      <c r="I4943" s="97" t="s">
        <v>124</v>
      </c>
      <c r="J4943" s="97" t="s">
        <v>125</v>
      </c>
      <c r="K4943" s="97" t="s">
        <v>2125</v>
      </c>
      <c r="L4943" s="97"/>
      <c r="M4943" s="97"/>
      <c r="N4943" s="97" t="s">
        <v>2126</v>
      </c>
      <c r="O4943" s="97" t="s">
        <v>2073</v>
      </c>
      <c r="P4943" s="97" t="s">
        <v>2127</v>
      </c>
      <c r="Q4943" s="97" t="s">
        <v>152</v>
      </c>
      <c r="R4943" s="97" t="s">
        <v>131</v>
      </c>
      <c r="S4943" s="97" t="s">
        <v>149</v>
      </c>
      <c r="T4943" s="97" t="s">
        <v>150</v>
      </c>
      <c r="U4943" s="97" t="s">
        <v>134</v>
      </c>
      <c r="V4943" s="97" t="s">
        <v>135</v>
      </c>
      <c r="W4943" s="97" t="s">
        <v>136</v>
      </c>
      <c r="X4943" s="97"/>
      <c r="Y4943" s="99"/>
      <c r="Z4943" s="99"/>
      <c r="AA4943" s="99">
        <v>353100</v>
      </c>
      <c r="AB4943" s="99">
        <v>353100</v>
      </c>
      <c r="AC4943">
        <f t="shared" si="154"/>
        <v>1000</v>
      </c>
      <c r="AD4943" t="str">
        <f t="shared" si="155"/>
        <v>310</v>
      </c>
    </row>
    <row r="4944" spans="1:30" hidden="1" x14ac:dyDescent="0.25">
      <c r="A4944" s="97" t="s">
        <v>2121</v>
      </c>
      <c r="B4944" s="97" t="s">
        <v>2069</v>
      </c>
      <c r="C4944" s="97" t="s">
        <v>2122</v>
      </c>
      <c r="D4944" s="97">
        <v>13203</v>
      </c>
      <c r="E4944" s="97" t="s">
        <v>122</v>
      </c>
      <c r="F4944" s="98">
        <v>15</v>
      </c>
      <c r="G4944" s="98" t="s">
        <v>142</v>
      </c>
      <c r="H4944" s="97">
        <v>19</v>
      </c>
      <c r="I4944" s="97" t="s">
        <v>124</v>
      </c>
      <c r="J4944" s="97" t="s">
        <v>125</v>
      </c>
      <c r="K4944" s="97" t="s">
        <v>2125</v>
      </c>
      <c r="L4944" s="97"/>
      <c r="M4944" s="97"/>
      <c r="N4944" s="97" t="s">
        <v>2126</v>
      </c>
      <c r="O4944" s="97" t="s">
        <v>2073</v>
      </c>
      <c r="P4944" s="97" t="s">
        <v>2127</v>
      </c>
      <c r="Q4944" s="97" t="s">
        <v>153</v>
      </c>
      <c r="R4944" s="97" t="s">
        <v>131</v>
      </c>
      <c r="S4944" s="97" t="s">
        <v>149</v>
      </c>
      <c r="T4944" s="97" t="s">
        <v>150</v>
      </c>
      <c r="U4944" s="97" t="s">
        <v>134</v>
      </c>
      <c r="V4944" s="97" t="s">
        <v>135</v>
      </c>
      <c r="W4944" s="97" t="s">
        <v>136</v>
      </c>
      <c r="X4944" s="97"/>
      <c r="Y4944" s="99"/>
      <c r="Z4944" s="99"/>
      <c r="AA4944" s="99">
        <v>1412400</v>
      </c>
      <c r="AB4944" s="99">
        <v>1412400</v>
      </c>
      <c r="AC4944">
        <f t="shared" si="154"/>
        <v>1000</v>
      </c>
      <c r="AD4944" t="str">
        <f t="shared" si="155"/>
        <v>310</v>
      </c>
    </row>
    <row r="4945" spans="1:30" hidden="1" x14ac:dyDescent="0.25">
      <c r="A4945" s="97" t="s">
        <v>2121</v>
      </c>
      <c r="B4945" s="97" t="s">
        <v>2069</v>
      </c>
      <c r="C4945" s="97" t="s">
        <v>2122</v>
      </c>
      <c r="D4945" s="97">
        <v>14101</v>
      </c>
      <c r="E4945" s="97" t="s">
        <v>122</v>
      </c>
      <c r="F4945" s="98">
        <v>15</v>
      </c>
      <c r="G4945" s="98" t="s">
        <v>142</v>
      </c>
      <c r="H4945" s="97">
        <v>19</v>
      </c>
      <c r="I4945" s="97" t="s">
        <v>124</v>
      </c>
      <c r="J4945" s="97" t="s">
        <v>125</v>
      </c>
      <c r="K4945" s="97" t="s">
        <v>2125</v>
      </c>
      <c r="L4945" s="97"/>
      <c r="M4945" s="97"/>
      <c r="N4945" s="97" t="s">
        <v>2126</v>
      </c>
      <c r="O4945" s="97" t="s">
        <v>2073</v>
      </c>
      <c r="P4945" s="97" t="s">
        <v>2127</v>
      </c>
      <c r="Q4945" s="97" t="s">
        <v>154</v>
      </c>
      <c r="R4945" s="97" t="s">
        <v>131</v>
      </c>
      <c r="S4945" s="97" t="s">
        <v>149</v>
      </c>
      <c r="T4945" s="97" t="s">
        <v>150</v>
      </c>
      <c r="U4945" s="97" t="s">
        <v>134</v>
      </c>
      <c r="V4945" s="97" t="s">
        <v>135</v>
      </c>
      <c r="W4945" s="97" t="s">
        <v>136</v>
      </c>
      <c r="X4945" s="97"/>
      <c r="Y4945" s="99"/>
      <c r="Z4945" s="99"/>
      <c r="AA4945" s="99">
        <v>466092</v>
      </c>
      <c r="AB4945" s="99">
        <v>466092</v>
      </c>
      <c r="AC4945">
        <f t="shared" si="154"/>
        <v>1000</v>
      </c>
      <c r="AD4945" t="str">
        <f t="shared" si="155"/>
        <v>310</v>
      </c>
    </row>
    <row r="4946" spans="1:30" hidden="1" x14ac:dyDescent="0.25">
      <c r="A4946" s="97" t="s">
        <v>2121</v>
      </c>
      <c r="B4946" s="97" t="s">
        <v>2069</v>
      </c>
      <c r="C4946" s="97" t="s">
        <v>2122</v>
      </c>
      <c r="D4946" s="97">
        <v>14103</v>
      </c>
      <c r="E4946" s="97" t="s">
        <v>122</v>
      </c>
      <c r="F4946" s="98">
        <v>15</v>
      </c>
      <c r="G4946" s="98" t="s">
        <v>142</v>
      </c>
      <c r="H4946" s="97">
        <v>19</v>
      </c>
      <c r="I4946" s="97" t="s">
        <v>124</v>
      </c>
      <c r="J4946" s="97" t="s">
        <v>125</v>
      </c>
      <c r="K4946" s="97" t="s">
        <v>2125</v>
      </c>
      <c r="L4946" s="97"/>
      <c r="M4946" s="97"/>
      <c r="N4946" s="97" t="s">
        <v>2126</v>
      </c>
      <c r="O4946" s="97" t="s">
        <v>2073</v>
      </c>
      <c r="P4946" s="97" t="s">
        <v>2127</v>
      </c>
      <c r="Q4946" s="97" t="s">
        <v>155</v>
      </c>
      <c r="R4946" s="97" t="s">
        <v>131</v>
      </c>
      <c r="S4946" s="97" t="s">
        <v>149</v>
      </c>
      <c r="T4946" s="97" t="s">
        <v>150</v>
      </c>
      <c r="U4946" s="97" t="s">
        <v>134</v>
      </c>
      <c r="V4946" s="97" t="s">
        <v>135</v>
      </c>
      <c r="W4946" s="97" t="s">
        <v>136</v>
      </c>
      <c r="X4946" s="97"/>
      <c r="Y4946" s="99"/>
      <c r="Z4946" s="99"/>
      <c r="AA4946" s="99">
        <v>190674</v>
      </c>
      <c r="AB4946" s="99">
        <v>190674</v>
      </c>
      <c r="AC4946">
        <f t="shared" si="154"/>
        <v>1000</v>
      </c>
      <c r="AD4946" t="str">
        <f t="shared" si="155"/>
        <v>310</v>
      </c>
    </row>
    <row r="4947" spans="1:30" hidden="1" x14ac:dyDescent="0.25">
      <c r="A4947" s="97" t="s">
        <v>2121</v>
      </c>
      <c r="B4947" s="97" t="s">
        <v>2069</v>
      </c>
      <c r="C4947" s="97" t="s">
        <v>2122</v>
      </c>
      <c r="D4947" s="97">
        <v>14201</v>
      </c>
      <c r="E4947" s="97" t="s">
        <v>122</v>
      </c>
      <c r="F4947" s="98">
        <v>15</v>
      </c>
      <c r="G4947" s="98" t="s">
        <v>142</v>
      </c>
      <c r="H4947" s="97">
        <v>19</v>
      </c>
      <c r="I4947" s="97" t="s">
        <v>124</v>
      </c>
      <c r="J4947" s="97" t="s">
        <v>125</v>
      </c>
      <c r="K4947" s="97" t="s">
        <v>2125</v>
      </c>
      <c r="L4947" s="97"/>
      <c r="M4947" s="97"/>
      <c r="N4947" s="97" t="s">
        <v>2126</v>
      </c>
      <c r="O4947" s="97" t="s">
        <v>2073</v>
      </c>
      <c r="P4947" s="97" t="s">
        <v>2127</v>
      </c>
      <c r="Q4947" s="97" t="s">
        <v>156</v>
      </c>
      <c r="R4947" s="97" t="s">
        <v>131</v>
      </c>
      <c r="S4947" s="97" t="s">
        <v>149</v>
      </c>
      <c r="T4947" s="97" t="s">
        <v>150</v>
      </c>
      <c r="U4947" s="97" t="s">
        <v>134</v>
      </c>
      <c r="V4947" s="97" t="s">
        <v>135</v>
      </c>
      <c r="W4947" s="97" t="s">
        <v>136</v>
      </c>
      <c r="X4947" s="97"/>
      <c r="Y4947" s="99"/>
      <c r="Z4947" s="99"/>
      <c r="AA4947" s="99">
        <v>423720</v>
      </c>
      <c r="AB4947" s="99">
        <v>423720</v>
      </c>
      <c r="AC4947">
        <f t="shared" si="154"/>
        <v>1000</v>
      </c>
      <c r="AD4947" t="str">
        <f t="shared" si="155"/>
        <v>310</v>
      </c>
    </row>
    <row r="4948" spans="1:30" hidden="1" x14ac:dyDescent="0.25">
      <c r="A4948" s="97" t="s">
        <v>2121</v>
      </c>
      <c r="B4948" s="97" t="s">
        <v>2069</v>
      </c>
      <c r="C4948" s="97" t="s">
        <v>2122</v>
      </c>
      <c r="D4948" s="97">
        <v>14301</v>
      </c>
      <c r="E4948" s="97" t="s">
        <v>122</v>
      </c>
      <c r="F4948" s="98">
        <v>15</v>
      </c>
      <c r="G4948" s="98" t="s">
        <v>142</v>
      </c>
      <c r="H4948" s="97">
        <v>19</v>
      </c>
      <c r="I4948" s="97" t="s">
        <v>124</v>
      </c>
      <c r="J4948" s="97" t="s">
        <v>125</v>
      </c>
      <c r="K4948" s="97" t="s">
        <v>2125</v>
      </c>
      <c r="L4948" s="97"/>
      <c r="M4948" s="97"/>
      <c r="N4948" s="97" t="s">
        <v>2126</v>
      </c>
      <c r="O4948" s="97" t="s">
        <v>2073</v>
      </c>
      <c r="P4948" s="97" t="s">
        <v>2127</v>
      </c>
      <c r="Q4948" s="97" t="s">
        <v>178</v>
      </c>
      <c r="R4948" s="97" t="s">
        <v>131</v>
      </c>
      <c r="S4948" s="97" t="s">
        <v>149</v>
      </c>
      <c r="T4948" s="97" t="s">
        <v>150</v>
      </c>
      <c r="U4948" s="97" t="s">
        <v>134</v>
      </c>
      <c r="V4948" s="97" t="s">
        <v>135</v>
      </c>
      <c r="W4948" s="97" t="s">
        <v>136</v>
      </c>
      <c r="X4948" s="97"/>
      <c r="Y4948" s="99"/>
      <c r="Z4948" s="99"/>
      <c r="AA4948" s="99">
        <v>508464</v>
      </c>
      <c r="AB4948" s="99">
        <v>508464</v>
      </c>
      <c r="AC4948">
        <f t="shared" si="154"/>
        <v>1000</v>
      </c>
      <c r="AD4948" t="str">
        <f t="shared" si="155"/>
        <v>310</v>
      </c>
    </row>
    <row r="4949" spans="1:30" hidden="1" x14ac:dyDescent="0.25">
      <c r="A4949" t="s">
        <v>2121</v>
      </c>
      <c r="B4949" t="s">
        <v>2069</v>
      </c>
      <c r="C4949" t="s">
        <v>2122</v>
      </c>
      <c r="D4949" t="s">
        <v>186</v>
      </c>
      <c r="E4949" t="s">
        <v>122</v>
      </c>
      <c r="F4949" t="s">
        <v>159</v>
      </c>
      <c r="G4949" t="s">
        <v>2075</v>
      </c>
      <c r="H4949" t="s">
        <v>143</v>
      </c>
      <c r="I4949" t="s">
        <v>124</v>
      </c>
      <c r="J4949" t="s">
        <v>125</v>
      </c>
      <c r="K4949" t="s">
        <v>2125</v>
      </c>
      <c r="N4949" t="s">
        <v>2126</v>
      </c>
      <c r="O4949" t="s">
        <v>2073</v>
      </c>
      <c r="P4949" t="s">
        <v>2127</v>
      </c>
      <c r="Q4949" t="s">
        <v>188</v>
      </c>
      <c r="R4949" t="s">
        <v>131</v>
      </c>
      <c r="S4949" t="s">
        <v>164</v>
      </c>
      <c r="T4949" t="s">
        <v>2076</v>
      </c>
      <c r="U4949" t="s">
        <v>151</v>
      </c>
      <c r="V4949" t="s">
        <v>135</v>
      </c>
      <c r="W4949" t="s">
        <v>136</v>
      </c>
      <c r="X4949" t="s">
        <v>2130</v>
      </c>
      <c r="Y4949" s="94">
        <v>85867</v>
      </c>
      <c r="Z4949" s="94">
        <v>62250.649999999994</v>
      </c>
      <c r="AA4949" s="94">
        <v>98996</v>
      </c>
      <c r="AB4949" s="94">
        <v>98996</v>
      </c>
      <c r="AC4949">
        <f t="shared" si="154"/>
        <v>2000</v>
      </c>
      <c r="AD4949" t="str">
        <f t="shared" si="155"/>
        <v>310</v>
      </c>
    </row>
    <row r="4950" spans="1:30" hidden="1" x14ac:dyDescent="0.25">
      <c r="A4950" t="s">
        <v>2121</v>
      </c>
      <c r="B4950" t="s">
        <v>2069</v>
      </c>
      <c r="C4950" t="s">
        <v>2122</v>
      </c>
      <c r="D4950" t="s">
        <v>192</v>
      </c>
      <c r="E4950" t="s">
        <v>122</v>
      </c>
      <c r="F4950" t="s">
        <v>159</v>
      </c>
      <c r="G4950" t="s">
        <v>2075</v>
      </c>
      <c r="H4950" t="s">
        <v>143</v>
      </c>
      <c r="I4950" t="s">
        <v>124</v>
      </c>
      <c r="J4950" t="s">
        <v>125</v>
      </c>
      <c r="K4950" t="s">
        <v>2125</v>
      </c>
      <c r="N4950" t="s">
        <v>2126</v>
      </c>
      <c r="O4950" t="s">
        <v>2073</v>
      </c>
      <c r="P4950" t="s">
        <v>2127</v>
      </c>
      <c r="Q4950" t="s">
        <v>193</v>
      </c>
      <c r="R4950" t="s">
        <v>131</v>
      </c>
      <c r="S4950" t="s">
        <v>164</v>
      </c>
      <c r="T4950" t="s">
        <v>2076</v>
      </c>
      <c r="U4950" t="s">
        <v>151</v>
      </c>
      <c r="V4950" t="s">
        <v>135</v>
      </c>
      <c r="W4950" t="s">
        <v>136</v>
      </c>
      <c r="X4950" t="s">
        <v>2130</v>
      </c>
      <c r="Y4950" s="94">
        <v>38958</v>
      </c>
      <c r="Z4950" s="94">
        <v>19476</v>
      </c>
      <c r="AA4950" s="94">
        <v>25444</v>
      </c>
      <c r="AB4950" s="94">
        <v>25444</v>
      </c>
      <c r="AC4950">
        <f t="shared" si="154"/>
        <v>2000</v>
      </c>
      <c r="AD4950" t="str">
        <f t="shared" si="155"/>
        <v>310</v>
      </c>
    </row>
    <row r="4951" spans="1:30" hidden="1" x14ac:dyDescent="0.25">
      <c r="A4951" t="s">
        <v>2121</v>
      </c>
      <c r="B4951" t="s">
        <v>2069</v>
      </c>
      <c r="C4951" t="s">
        <v>2122</v>
      </c>
      <c r="D4951" t="s">
        <v>198</v>
      </c>
      <c r="E4951" t="s">
        <v>122</v>
      </c>
      <c r="F4951" t="s">
        <v>159</v>
      </c>
      <c r="G4951" t="s">
        <v>2075</v>
      </c>
      <c r="H4951" t="s">
        <v>143</v>
      </c>
      <c r="I4951" t="s">
        <v>124</v>
      </c>
      <c r="J4951" t="s">
        <v>125</v>
      </c>
      <c r="K4951" t="s">
        <v>2125</v>
      </c>
      <c r="N4951" t="s">
        <v>2126</v>
      </c>
      <c r="O4951" t="s">
        <v>2073</v>
      </c>
      <c r="P4951" t="s">
        <v>2127</v>
      </c>
      <c r="Q4951" t="s">
        <v>199</v>
      </c>
      <c r="R4951" t="s">
        <v>131</v>
      </c>
      <c r="S4951" t="s">
        <v>164</v>
      </c>
      <c r="T4951" t="s">
        <v>2076</v>
      </c>
      <c r="U4951" t="s">
        <v>151</v>
      </c>
      <c r="V4951" t="s">
        <v>135</v>
      </c>
      <c r="W4951" t="s">
        <v>136</v>
      </c>
      <c r="X4951" t="s">
        <v>2130</v>
      </c>
      <c r="Y4951" s="94">
        <v>32042</v>
      </c>
      <c r="Z4951" s="94">
        <v>25112.92</v>
      </c>
      <c r="AA4951" s="94">
        <v>15858</v>
      </c>
      <c r="AB4951" s="94">
        <v>15858</v>
      </c>
      <c r="AC4951">
        <f t="shared" si="154"/>
        <v>2000</v>
      </c>
      <c r="AD4951" t="str">
        <f t="shared" si="155"/>
        <v>310</v>
      </c>
    </row>
    <row r="4952" spans="1:30" hidden="1" x14ac:dyDescent="0.25">
      <c r="A4952" t="s">
        <v>2121</v>
      </c>
      <c r="B4952" t="s">
        <v>2069</v>
      </c>
      <c r="C4952" t="s">
        <v>2122</v>
      </c>
      <c r="D4952" t="s">
        <v>200</v>
      </c>
      <c r="E4952" t="s">
        <v>122</v>
      </c>
      <c r="F4952" t="s">
        <v>159</v>
      </c>
      <c r="G4952" t="s">
        <v>2075</v>
      </c>
      <c r="H4952" t="s">
        <v>143</v>
      </c>
      <c r="I4952" t="s">
        <v>124</v>
      </c>
      <c r="J4952" t="s">
        <v>125</v>
      </c>
      <c r="K4952" t="s">
        <v>2125</v>
      </c>
      <c r="N4952" t="s">
        <v>2126</v>
      </c>
      <c r="O4952" t="s">
        <v>2073</v>
      </c>
      <c r="P4952" t="s">
        <v>2127</v>
      </c>
      <c r="Q4952" t="s">
        <v>201</v>
      </c>
      <c r="R4952" t="s">
        <v>131</v>
      </c>
      <c r="S4952" t="s">
        <v>164</v>
      </c>
      <c r="T4952" t="s">
        <v>2076</v>
      </c>
      <c r="U4952" t="s">
        <v>151</v>
      </c>
      <c r="V4952" t="s">
        <v>135</v>
      </c>
      <c r="W4952" t="s">
        <v>136</v>
      </c>
      <c r="X4952" t="s">
        <v>2130</v>
      </c>
      <c r="Y4952" s="94">
        <v>9410</v>
      </c>
      <c r="Z4952" s="94">
        <v>0</v>
      </c>
      <c r="AA4952" s="94">
        <v>0</v>
      </c>
      <c r="AB4952" s="94">
        <v>0</v>
      </c>
      <c r="AC4952">
        <f t="shared" si="154"/>
        <v>2000</v>
      </c>
      <c r="AD4952" t="str">
        <f t="shared" si="155"/>
        <v>310</v>
      </c>
    </row>
    <row r="4953" spans="1:30" hidden="1" x14ac:dyDescent="0.25">
      <c r="A4953" t="s">
        <v>2121</v>
      </c>
      <c r="B4953" t="s">
        <v>2069</v>
      </c>
      <c r="C4953" t="s">
        <v>2122</v>
      </c>
      <c r="D4953" t="s">
        <v>567</v>
      </c>
      <c r="E4953" t="s">
        <v>122</v>
      </c>
      <c r="F4953" t="s">
        <v>159</v>
      </c>
      <c r="G4953" t="s">
        <v>2075</v>
      </c>
      <c r="H4953" t="s">
        <v>143</v>
      </c>
      <c r="I4953" t="s">
        <v>124</v>
      </c>
      <c r="J4953" t="s">
        <v>125</v>
      </c>
      <c r="K4953" t="s">
        <v>2125</v>
      </c>
      <c r="N4953" t="s">
        <v>2126</v>
      </c>
      <c r="O4953" t="s">
        <v>2073</v>
      </c>
      <c r="P4953" t="s">
        <v>2127</v>
      </c>
      <c r="Q4953" t="s">
        <v>568</v>
      </c>
      <c r="R4953" t="s">
        <v>131</v>
      </c>
      <c r="S4953" t="s">
        <v>164</v>
      </c>
      <c r="T4953" t="s">
        <v>2076</v>
      </c>
      <c r="U4953" t="s">
        <v>151</v>
      </c>
      <c r="V4953" t="s">
        <v>135</v>
      </c>
      <c r="W4953" t="s">
        <v>136</v>
      </c>
      <c r="X4953" t="s">
        <v>2130</v>
      </c>
      <c r="Y4953" s="94">
        <v>0</v>
      </c>
      <c r="Z4953" s="94">
        <v>50000</v>
      </c>
      <c r="AA4953" s="94">
        <v>122500</v>
      </c>
      <c r="AB4953" s="94">
        <v>122500</v>
      </c>
      <c r="AC4953">
        <f t="shared" si="154"/>
        <v>2000</v>
      </c>
      <c r="AD4953" t="str">
        <f t="shared" si="155"/>
        <v>310</v>
      </c>
    </row>
    <row r="4954" spans="1:30" hidden="1" x14ac:dyDescent="0.25">
      <c r="A4954" t="s">
        <v>2121</v>
      </c>
      <c r="B4954" t="s">
        <v>2069</v>
      </c>
      <c r="C4954" t="s">
        <v>2122</v>
      </c>
      <c r="D4954" t="s">
        <v>206</v>
      </c>
      <c r="E4954" t="s">
        <v>122</v>
      </c>
      <c r="F4954" t="s">
        <v>159</v>
      </c>
      <c r="G4954" t="s">
        <v>2075</v>
      </c>
      <c r="H4954" t="s">
        <v>143</v>
      </c>
      <c r="I4954" t="s">
        <v>124</v>
      </c>
      <c r="J4954" t="s">
        <v>125</v>
      </c>
      <c r="K4954" t="s">
        <v>2125</v>
      </c>
      <c r="N4954" t="s">
        <v>2126</v>
      </c>
      <c r="O4954" t="s">
        <v>2073</v>
      </c>
      <c r="P4954" t="s">
        <v>2127</v>
      </c>
      <c r="Q4954" t="s">
        <v>207</v>
      </c>
      <c r="R4954" t="s">
        <v>131</v>
      </c>
      <c r="S4954" t="s">
        <v>164</v>
      </c>
      <c r="T4954" t="s">
        <v>2076</v>
      </c>
      <c r="U4954" t="s">
        <v>151</v>
      </c>
      <c r="V4954" t="s">
        <v>135</v>
      </c>
      <c r="W4954" t="s">
        <v>136</v>
      </c>
      <c r="X4954" t="s">
        <v>2130</v>
      </c>
      <c r="Y4954" s="94">
        <v>2858</v>
      </c>
      <c r="Z4954" s="94">
        <v>0</v>
      </c>
      <c r="AA4954" s="94">
        <v>0</v>
      </c>
      <c r="AB4954" s="94">
        <v>0</v>
      </c>
      <c r="AC4954">
        <f t="shared" si="154"/>
        <v>2000</v>
      </c>
      <c r="AD4954" t="str">
        <f t="shared" si="155"/>
        <v>310</v>
      </c>
    </row>
    <row r="4955" spans="1:30" hidden="1" x14ac:dyDescent="0.25">
      <c r="A4955" t="s">
        <v>2121</v>
      </c>
      <c r="B4955" t="s">
        <v>2069</v>
      </c>
      <c r="C4955" t="s">
        <v>2122</v>
      </c>
      <c r="D4955" t="s">
        <v>214</v>
      </c>
      <c r="E4955" t="s">
        <v>122</v>
      </c>
      <c r="F4955" t="s">
        <v>159</v>
      </c>
      <c r="G4955" t="s">
        <v>2075</v>
      </c>
      <c r="H4955" t="s">
        <v>143</v>
      </c>
      <c r="I4955" t="s">
        <v>124</v>
      </c>
      <c r="J4955" t="s">
        <v>125</v>
      </c>
      <c r="K4955" t="s">
        <v>2125</v>
      </c>
      <c r="N4955" t="s">
        <v>2126</v>
      </c>
      <c r="O4955" t="s">
        <v>2073</v>
      </c>
      <c r="P4955" t="s">
        <v>2127</v>
      </c>
      <c r="Q4955" t="s">
        <v>215</v>
      </c>
      <c r="R4955" t="s">
        <v>131</v>
      </c>
      <c r="S4955" t="s">
        <v>164</v>
      </c>
      <c r="T4955" t="s">
        <v>2076</v>
      </c>
      <c r="U4955" t="s">
        <v>151</v>
      </c>
      <c r="V4955" t="s">
        <v>135</v>
      </c>
      <c r="W4955" t="s">
        <v>136</v>
      </c>
      <c r="X4955" t="s">
        <v>2130</v>
      </c>
      <c r="Y4955" s="94">
        <v>540000</v>
      </c>
      <c r="Z4955" s="94">
        <v>481840.87</v>
      </c>
      <c r="AA4955" s="94">
        <v>540000</v>
      </c>
      <c r="AB4955" s="94">
        <v>540000</v>
      </c>
      <c r="AC4955">
        <f t="shared" si="154"/>
        <v>2000</v>
      </c>
      <c r="AD4955" t="str">
        <f t="shared" si="155"/>
        <v>310</v>
      </c>
    </row>
    <row r="4956" spans="1:30" hidden="1" x14ac:dyDescent="0.25">
      <c r="A4956" t="s">
        <v>2121</v>
      </c>
      <c r="B4956" t="s">
        <v>2069</v>
      </c>
      <c r="C4956" t="s">
        <v>2122</v>
      </c>
      <c r="D4956" t="s">
        <v>242</v>
      </c>
      <c r="E4956" t="s">
        <v>122</v>
      </c>
      <c r="F4956" t="s">
        <v>159</v>
      </c>
      <c r="G4956" t="s">
        <v>2075</v>
      </c>
      <c r="H4956" t="s">
        <v>143</v>
      </c>
      <c r="I4956" t="s">
        <v>124</v>
      </c>
      <c r="J4956" t="s">
        <v>125</v>
      </c>
      <c r="K4956" t="s">
        <v>2125</v>
      </c>
      <c r="N4956" t="s">
        <v>2126</v>
      </c>
      <c r="O4956" t="s">
        <v>2073</v>
      </c>
      <c r="P4956" t="s">
        <v>2127</v>
      </c>
      <c r="Q4956" t="s">
        <v>243</v>
      </c>
      <c r="R4956" t="s">
        <v>131</v>
      </c>
      <c r="S4956" t="s">
        <v>164</v>
      </c>
      <c r="T4956" t="s">
        <v>2076</v>
      </c>
      <c r="U4956" t="s">
        <v>151</v>
      </c>
      <c r="V4956" t="s">
        <v>135</v>
      </c>
      <c r="W4956" t="s">
        <v>136</v>
      </c>
      <c r="X4956" t="s">
        <v>2130</v>
      </c>
      <c r="Y4956" s="94">
        <v>9720</v>
      </c>
      <c r="Z4956" s="94">
        <v>6790.6800000000012</v>
      </c>
      <c r="AA4956" s="94">
        <v>6993</v>
      </c>
      <c r="AB4956" s="94">
        <v>6993</v>
      </c>
      <c r="AC4956">
        <f t="shared" si="154"/>
        <v>3000</v>
      </c>
      <c r="AD4956" t="str">
        <f t="shared" si="155"/>
        <v>310</v>
      </c>
    </row>
    <row r="4957" spans="1:30" hidden="1" x14ac:dyDescent="0.25">
      <c r="A4957" t="s">
        <v>2121</v>
      </c>
      <c r="B4957" t="s">
        <v>2069</v>
      </c>
      <c r="C4957" t="s">
        <v>2122</v>
      </c>
      <c r="D4957" t="s">
        <v>244</v>
      </c>
      <c r="E4957" t="s">
        <v>122</v>
      </c>
      <c r="F4957" t="s">
        <v>159</v>
      </c>
      <c r="G4957" t="s">
        <v>2075</v>
      </c>
      <c r="H4957" t="s">
        <v>143</v>
      </c>
      <c r="I4957" t="s">
        <v>124</v>
      </c>
      <c r="J4957" t="s">
        <v>125</v>
      </c>
      <c r="K4957" t="s">
        <v>2125</v>
      </c>
      <c r="N4957" t="s">
        <v>2126</v>
      </c>
      <c r="O4957" t="s">
        <v>2073</v>
      </c>
      <c r="P4957" t="s">
        <v>2127</v>
      </c>
      <c r="Q4957" t="s">
        <v>245</v>
      </c>
      <c r="R4957" t="s">
        <v>131</v>
      </c>
      <c r="S4957" t="s">
        <v>164</v>
      </c>
      <c r="T4957" t="s">
        <v>2076</v>
      </c>
      <c r="U4957" t="s">
        <v>151</v>
      </c>
      <c r="V4957" t="s">
        <v>135</v>
      </c>
      <c r="W4957" t="s">
        <v>136</v>
      </c>
      <c r="X4957" t="s">
        <v>2130</v>
      </c>
      <c r="Y4957" s="94">
        <v>143791.79</v>
      </c>
      <c r="Z4957" s="94">
        <v>12033.129499999999</v>
      </c>
      <c r="AA4957" s="94">
        <v>12394.123384999999</v>
      </c>
      <c r="AB4957" s="94">
        <v>12394.12</v>
      </c>
      <c r="AC4957">
        <f t="shared" si="154"/>
        <v>3000</v>
      </c>
      <c r="AD4957" t="str">
        <f t="shared" si="155"/>
        <v>310</v>
      </c>
    </row>
    <row r="4958" spans="1:30" hidden="1" x14ac:dyDescent="0.25">
      <c r="A4958" t="s">
        <v>2121</v>
      </c>
      <c r="B4958" t="s">
        <v>2069</v>
      </c>
      <c r="C4958" t="s">
        <v>2122</v>
      </c>
      <c r="D4958" t="s">
        <v>341</v>
      </c>
      <c r="E4958" t="s">
        <v>122</v>
      </c>
      <c r="F4958" t="s">
        <v>159</v>
      </c>
      <c r="G4958" t="s">
        <v>2075</v>
      </c>
      <c r="H4958" t="s">
        <v>143</v>
      </c>
      <c r="I4958" t="s">
        <v>124</v>
      </c>
      <c r="J4958" t="s">
        <v>125</v>
      </c>
      <c r="K4958" t="s">
        <v>2125</v>
      </c>
      <c r="N4958" t="s">
        <v>2126</v>
      </c>
      <c r="O4958" t="s">
        <v>2073</v>
      </c>
      <c r="P4958" t="s">
        <v>2127</v>
      </c>
      <c r="Q4958" t="s">
        <v>342</v>
      </c>
      <c r="R4958" t="s">
        <v>131</v>
      </c>
      <c r="S4958" t="s">
        <v>164</v>
      </c>
      <c r="T4958" t="s">
        <v>2076</v>
      </c>
      <c r="U4958" t="s">
        <v>151</v>
      </c>
      <c r="V4958" t="s">
        <v>135</v>
      </c>
      <c r="W4958" t="s">
        <v>136</v>
      </c>
      <c r="X4958" t="s">
        <v>2130</v>
      </c>
      <c r="Y4958" s="94">
        <v>136369</v>
      </c>
      <c r="Z4958" s="94">
        <v>0</v>
      </c>
      <c r="AA4958" s="94">
        <v>0</v>
      </c>
      <c r="AB4958" s="94">
        <v>0</v>
      </c>
      <c r="AC4958">
        <f t="shared" si="154"/>
        <v>3000</v>
      </c>
      <c r="AD4958" t="str">
        <f t="shared" si="155"/>
        <v>310</v>
      </c>
    </row>
    <row r="4959" spans="1:30" hidden="1" x14ac:dyDescent="0.25">
      <c r="A4959" t="s">
        <v>2121</v>
      </c>
      <c r="B4959" t="s">
        <v>2069</v>
      </c>
      <c r="C4959" t="s">
        <v>2122</v>
      </c>
      <c r="D4959" t="s">
        <v>291</v>
      </c>
      <c r="E4959" t="s">
        <v>122</v>
      </c>
      <c r="F4959" t="s">
        <v>159</v>
      </c>
      <c r="G4959" t="s">
        <v>2075</v>
      </c>
      <c r="H4959" t="s">
        <v>143</v>
      </c>
      <c r="I4959" t="s">
        <v>124</v>
      </c>
      <c r="J4959" t="s">
        <v>125</v>
      </c>
      <c r="K4959" t="s">
        <v>2125</v>
      </c>
      <c r="N4959" t="s">
        <v>2126</v>
      </c>
      <c r="O4959" t="s">
        <v>2073</v>
      </c>
      <c r="P4959" t="s">
        <v>2127</v>
      </c>
      <c r="Q4959" t="s">
        <v>169</v>
      </c>
      <c r="R4959" t="s">
        <v>131</v>
      </c>
      <c r="S4959" t="s">
        <v>164</v>
      </c>
      <c r="T4959" t="s">
        <v>2076</v>
      </c>
      <c r="U4959" t="s">
        <v>151</v>
      </c>
      <c r="V4959" t="s">
        <v>135</v>
      </c>
      <c r="W4959" t="s">
        <v>136</v>
      </c>
      <c r="X4959" t="s">
        <v>2130</v>
      </c>
      <c r="Y4959" s="94">
        <v>38907</v>
      </c>
      <c r="Z4959" s="94">
        <v>78375.97</v>
      </c>
      <c r="AA4959" s="94">
        <v>80727.249100000001</v>
      </c>
      <c r="AB4959" s="94">
        <v>80727.25</v>
      </c>
      <c r="AC4959">
        <f t="shared" si="154"/>
        <v>3000</v>
      </c>
      <c r="AD4959" t="str">
        <f t="shared" si="155"/>
        <v>310</v>
      </c>
    </row>
    <row r="4960" spans="1:30" hidden="1" x14ac:dyDescent="0.25">
      <c r="A4960" t="s">
        <v>2121</v>
      </c>
      <c r="B4960" t="s">
        <v>2069</v>
      </c>
      <c r="C4960" t="s">
        <v>2122</v>
      </c>
      <c r="D4960" t="s">
        <v>248</v>
      </c>
      <c r="E4960" t="s">
        <v>122</v>
      </c>
      <c r="F4960" t="s">
        <v>159</v>
      </c>
      <c r="G4960" t="s">
        <v>2075</v>
      </c>
      <c r="H4960" t="s">
        <v>143</v>
      </c>
      <c r="I4960" t="s">
        <v>124</v>
      </c>
      <c r="J4960" t="s">
        <v>125</v>
      </c>
      <c r="K4960" t="s">
        <v>2125</v>
      </c>
      <c r="N4960" t="s">
        <v>2126</v>
      </c>
      <c r="O4960" t="s">
        <v>2073</v>
      </c>
      <c r="P4960" t="s">
        <v>2127</v>
      </c>
      <c r="Q4960" t="s">
        <v>249</v>
      </c>
      <c r="R4960" t="s">
        <v>131</v>
      </c>
      <c r="S4960" t="s">
        <v>164</v>
      </c>
      <c r="T4960" t="s">
        <v>2076</v>
      </c>
      <c r="U4960" t="s">
        <v>151</v>
      </c>
      <c r="V4960" t="s">
        <v>135</v>
      </c>
      <c r="W4960" t="s">
        <v>136</v>
      </c>
      <c r="X4960" t="s">
        <v>2130</v>
      </c>
      <c r="Y4960" s="94">
        <v>0</v>
      </c>
      <c r="Z4960" s="94">
        <v>0</v>
      </c>
      <c r="AA4960" s="94">
        <v>0</v>
      </c>
      <c r="AB4960" s="94">
        <v>0</v>
      </c>
      <c r="AC4960">
        <f t="shared" si="154"/>
        <v>3000</v>
      </c>
      <c r="AD4960" t="str">
        <f t="shared" si="155"/>
        <v>310</v>
      </c>
    </row>
    <row r="4961" spans="1:30" hidden="1" x14ac:dyDescent="0.25">
      <c r="A4961" t="s">
        <v>2121</v>
      </c>
      <c r="B4961" t="s">
        <v>2069</v>
      </c>
      <c r="C4961" t="s">
        <v>2122</v>
      </c>
      <c r="D4961" t="s">
        <v>315</v>
      </c>
      <c r="E4961" t="s">
        <v>122</v>
      </c>
      <c r="F4961" t="s">
        <v>159</v>
      </c>
      <c r="G4961" t="s">
        <v>2075</v>
      </c>
      <c r="H4961" t="s">
        <v>143</v>
      </c>
      <c r="I4961" t="s">
        <v>124</v>
      </c>
      <c r="J4961" t="s">
        <v>125</v>
      </c>
      <c r="K4961" t="s">
        <v>2125</v>
      </c>
      <c r="N4961" t="s">
        <v>2126</v>
      </c>
      <c r="O4961" t="s">
        <v>2073</v>
      </c>
      <c r="P4961" t="s">
        <v>2127</v>
      </c>
      <c r="Q4961" t="s">
        <v>316</v>
      </c>
      <c r="R4961" t="s">
        <v>131</v>
      </c>
      <c r="S4961" t="s">
        <v>164</v>
      </c>
      <c r="T4961" t="s">
        <v>2076</v>
      </c>
      <c r="U4961" t="s">
        <v>151</v>
      </c>
      <c r="V4961" t="s">
        <v>135</v>
      </c>
      <c r="W4961" t="s">
        <v>136</v>
      </c>
      <c r="X4961" t="s">
        <v>2130</v>
      </c>
      <c r="Y4961" s="94">
        <v>0</v>
      </c>
      <c r="Z4961" s="94">
        <v>0</v>
      </c>
      <c r="AA4961" s="94">
        <v>0</v>
      </c>
      <c r="AB4961" s="94">
        <v>0</v>
      </c>
      <c r="AC4961">
        <f t="shared" si="154"/>
        <v>3000</v>
      </c>
      <c r="AD4961" t="str">
        <f t="shared" si="155"/>
        <v>310</v>
      </c>
    </row>
    <row r="4962" spans="1:30" hidden="1" x14ac:dyDescent="0.25">
      <c r="A4962" t="s">
        <v>2121</v>
      </c>
      <c r="B4962" t="s">
        <v>2069</v>
      </c>
      <c r="C4962" t="s">
        <v>2122</v>
      </c>
      <c r="D4962" t="s">
        <v>254</v>
      </c>
      <c r="E4962" t="s">
        <v>122</v>
      </c>
      <c r="F4962" t="s">
        <v>159</v>
      </c>
      <c r="G4962" t="s">
        <v>2075</v>
      </c>
      <c r="H4962" t="s">
        <v>143</v>
      </c>
      <c r="I4962" t="s">
        <v>124</v>
      </c>
      <c r="J4962" t="s">
        <v>125</v>
      </c>
      <c r="K4962" t="s">
        <v>2125</v>
      </c>
      <c r="N4962" t="s">
        <v>2126</v>
      </c>
      <c r="O4962" t="s">
        <v>2073</v>
      </c>
      <c r="P4962" t="s">
        <v>2127</v>
      </c>
      <c r="Q4962" t="s">
        <v>255</v>
      </c>
      <c r="R4962" t="s">
        <v>131</v>
      </c>
      <c r="S4962" t="s">
        <v>164</v>
      </c>
      <c r="T4962" t="s">
        <v>2076</v>
      </c>
      <c r="U4962" t="s">
        <v>151</v>
      </c>
      <c r="V4962" t="s">
        <v>135</v>
      </c>
      <c r="W4962" t="s">
        <v>136</v>
      </c>
      <c r="X4962" t="s">
        <v>2130</v>
      </c>
      <c r="Y4962" s="94">
        <v>200000</v>
      </c>
      <c r="Z4962" s="94">
        <v>133318.79999999999</v>
      </c>
      <c r="AA4962" s="94">
        <v>290000</v>
      </c>
      <c r="AB4962" s="94">
        <v>290000</v>
      </c>
      <c r="AC4962">
        <f t="shared" si="154"/>
        <v>3000</v>
      </c>
      <c r="AD4962" t="str">
        <f t="shared" si="155"/>
        <v>310</v>
      </c>
    </row>
    <row r="4963" spans="1:30" hidden="1" x14ac:dyDescent="0.25">
      <c r="A4963" t="s">
        <v>2121</v>
      </c>
      <c r="B4963" t="s">
        <v>2069</v>
      </c>
      <c r="C4963" t="s">
        <v>2122</v>
      </c>
      <c r="D4963" t="s">
        <v>256</v>
      </c>
      <c r="E4963" t="s">
        <v>122</v>
      </c>
      <c r="F4963" t="s">
        <v>159</v>
      </c>
      <c r="G4963" t="s">
        <v>2075</v>
      </c>
      <c r="H4963" t="s">
        <v>143</v>
      </c>
      <c r="I4963" t="s">
        <v>124</v>
      </c>
      <c r="J4963" t="s">
        <v>125</v>
      </c>
      <c r="K4963" t="s">
        <v>2125</v>
      </c>
      <c r="N4963" t="s">
        <v>2126</v>
      </c>
      <c r="O4963" t="s">
        <v>2073</v>
      </c>
      <c r="P4963" t="s">
        <v>2127</v>
      </c>
      <c r="Q4963" t="s">
        <v>257</v>
      </c>
      <c r="R4963" t="s">
        <v>131</v>
      </c>
      <c r="S4963" t="s">
        <v>164</v>
      </c>
      <c r="T4963" t="s">
        <v>2076</v>
      </c>
      <c r="U4963" t="s">
        <v>151</v>
      </c>
      <c r="V4963" t="s">
        <v>135</v>
      </c>
      <c r="W4963" t="s">
        <v>136</v>
      </c>
      <c r="X4963" t="s">
        <v>2130</v>
      </c>
      <c r="Y4963" s="94">
        <v>400000</v>
      </c>
      <c r="Z4963" s="94">
        <v>262591.52</v>
      </c>
      <c r="AA4963" s="94">
        <v>270468</v>
      </c>
      <c r="AB4963" s="94">
        <v>270468</v>
      </c>
      <c r="AC4963">
        <f t="shared" si="154"/>
        <v>3000</v>
      </c>
      <c r="AD4963" t="str">
        <f t="shared" si="155"/>
        <v>310</v>
      </c>
    </row>
    <row r="4964" spans="1:30" hidden="1" x14ac:dyDescent="0.25">
      <c r="A4964" t="s">
        <v>2121</v>
      </c>
      <c r="B4964" t="s">
        <v>2069</v>
      </c>
      <c r="C4964" t="s">
        <v>2122</v>
      </c>
      <c r="D4964" t="s">
        <v>2206</v>
      </c>
      <c r="E4964" t="s">
        <v>122</v>
      </c>
      <c r="F4964" t="s">
        <v>159</v>
      </c>
      <c r="G4964" t="s">
        <v>2075</v>
      </c>
      <c r="H4964" t="s">
        <v>143</v>
      </c>
      <c r="I4964" t="s">
        <v>124</v>
      </c>
      <c r="J4964" t="s">
        <v>125</v>
      </c>
      <c r="K4964" t="s">
        <v>2125</v>
      </c>
      <c r="N4964" t="s">
        <v>2126</v>
      </c>
      <c r="O4964" t="s">
        <v>2073</v>
      </c>
      <c r="P4964" t="s">
        <v>2127</v>
      </c>
      <c r="Q4964" t="s">
        <v>2207</v>
      </c>
      <c r="R4964" t="s">
        <v>131</v>
      </c>
      <c r="S4964" t="s">
        <v>164</v>
      </c>
      <c r="T4964" t="s">
        <v>2076</v>
      </c>
      <c r="U4964" t="s">
        <v>151</v>
      </c>
      <c r="V4964" t="s">
        <v>135</v>
      </c>
      <c r="W4964" t="s">
        <v>136</v>
      </c>
      <c r="X4964" t="s">
        <v>2130</v>
      </c>
      <c r="Y4964" s="94">
        <v>0</v>
      </c>
      <c r="Z4964" s="94">
        <v>26520.21</v>
      </c>
      <c r="AA4964" s="94">
        <v>8000</v>
      </c>
      <c r="AB4964" s="94">
        <v>8000</v>
      </c>
      <c r="AC4964">
        <f t="shared" si="154"/>
        <v>3000</v>
      </c>
      <c r="AD4964" t="str">
        <f t="shared" si="155"/>
        <v>310</v>
      </c>
    </row>
    <row r="4965" spans="1:30" hidden="1" x14ac:dyDescent="0.25">
      <c r="A4965" t="s">
        <v>2121</v>
      </c>
      <c r="B4965" t="s">
        <v>2069</v>
      </c>
      <c r="C4965" t="s">
        <v>2122</v>
      </c>
      <c r="D4965" t="s">
        <v>272</v>
      </c>
      <c r="E4965" t="s">
        <v>122</v>
      </c>
      <c r="F4965" t="s">
        <v>159</v>
      </c>
      <c r="G4965" t="s">
        <v>2075</v>
      </c>
      <c r="H4965" t="s">
        <v>143</v>
      </c>
      <c r="I4965" t="s">
        <v>124</v>
      </c>
      <c r="J4965" t="s">
        <v>125</v>
      </c>
      <c r="K4965" t="s">
        <v>2125</v>
      </c>
      <c r="N4965" t="s">
        <v>2126</v>
      </c>
      <c r="O4965" t="s">
        <v>2073</v>
      </c>
      <c r="P4965" t="s">
        <v>2127</v>
      </c>
      <c r="Q4965" t="s">
        <v>273</v>
      </c>
      <c r="R4965" t="s">
        <v>131</v>
      </c>
      <c r="S4965" t="s">
        <v>164</v>
      </c>
      <c r="T4965" t="s">
        <v>2076</v>
      </c>
      <c r="U4965" t="s">
        <v>151</v>
      </c>
      <c r="V4965" t="s">
        <v>135</v>
      </c>
      <c r="W4965" t="s">
        <v>136</v>
      </c>
      <c r="X4965" t="s">
        <v>2130</v>
      </c>
      <c r="Y4965" s="94">
        <v>286937</v>
      </c>
      <c r="Z4965" s="94">
        <v>123735.45999999999</v>
      </c>
      <c r="AA4965" s="94">
        <v>127440</v>
      </c>
      <c r="AB4965" s="94">
        <v>127440</v>
      </c>
      <c r="AC4965">
        <f t="shared" si="154"/>
        <v>3000</v>
      </c>
      <c r="AD4965" t="str">
        <f t="shared" si="155"/>
        <v>310</v>
      </c>
    </row>
    <row r="4966" spans="1:30" hidden="1" x14ac:dyDescent="0.25">
      <c r="A4966" t="s">
        <v>2121</v>
      </c>
      <c r="B4966" t="s">
        <v>2069</v>
      </c>
      <c r="C4966" t="s">
        <v>2122</v>
      </c>
      <c r="D4966" t="s">
        <v>172</v>
      </c>
      <c r="E4966" t="s">
        <v>122</v>
      </c>
      <c r="F4966" t="s">
        <v>159</v>
      </c>
      <c r="G4966" t="s">
        <v>2075</v>
      </c>
      <c r="H4966" t="s">
        <v>143</v>
      </c>
      <c r="I4966" t="s">
        <v>124</v>
      </c>
      <c r="J4966" t="s">
        <v>125</v>
      </c>
      <c r="K4966" t="s">
        <v>2125</v>
      </c>
      <c r="N4966" t="s">
        <v>2126</v>
      </c>
      <c r="O4966" t="s">
        <v>2073</v>
      </c>
      <c r="P4966" t="s">
        <v>2127</v>
      </c>
      <c r="Q4966" t="s">
        <v>173</v>
      </c>
      <c r="R4966" t="s">
        <v>131</v>
      </c>
      <c r="S4966" t="s">
        <v>164</v>
      </c>
      <c r="T4966" t="s">
        <v>2076</v>
      </c>
      <c r="U4966" t="s">
        <v>151</v>
      </c>
      <c r="V4966" t="s">
        <v>135</v>
      </c>
      <c r="W4966" t="s">
        <v>136</v>
      </c>
      <c r="X4966" t="s">
        <v>2130</v>
      </c>
      <c r="Y4966" s="94">
        <v>52000</v>
      </c>
      <c r="Z4966" s="94">
        <v>9283.06</v>
      </c>
      <c r="AA4966" s="94">
        <v>19562</v>
      </c>
      <c r="AB4966" s="94">
        <v>19562</v>
      </c>
      <c r="AC4966">
        <f t="shared" si="154"/>
        <v>3000</v>
      </c>
      <c r="AD4966" t="str">
        <f t="shared" si="155"/>
        <v>310</v>
      </c>
    </row>
    <row r="4967" spans="1:30" hidden="1" x14ac:dyDescent="0.25">
      <c r="A4967" t="s">
        <v>2121</v>
      </c>
      <c r="B4967" t="s">
        <v>2069</v>
      </c>
      <c r="C4967" t="s">
        <v>2122</v>
      </c>
      <c r="D4967" t="s">
        <v>321</v>
      </c>
      <c r="E4967" t="s">
        <v>122</v>
      </c>
      <c r="F4967" t="s">
        <v>159</v>
      </c>
      <c r="G4967" t="s">
        <v>2075</v>
      </c>
      <c r="H4967" t="s">
        <v>143</v>
      </c>
      <c r="I4967" t="s">
        <v>124</v>
      </c>
      <c r="J4967" t="s">
        <v>125</v>
      </c>
      <c r="K4967" t="s">
        <v>2125</v>
      </c>
      <c r="N4967" t="s">
        <v>2126</v>
      </c>
      <c r="O4967" t="s">
        <v>2073</v>
      </c>
      <c r="P4967" t="s">
        <v>2127</v>
      </c>
      <c r="Q4967" t="s">
        <v>322</v>
      </c>
      <c r="R4967" t="s">
        <v>131</v>
      </c>
      <c r="S4967" t="s">
        <v>164</v>
      </c>
      <c r="T4967" t="s">
        <v>2076</v>
      </c>
      <c r="U4967" t="s">
        <v>151</v>
      </c>
      <c r="V4967" t="s">
        <v>135</v>
      </c>
      <c r="W4967" t="s">
        <v>136</v>
      </c>
      <c r="X4967" t="s">
        <v>2130</v>
      </c>
      <c r="Y4967" s="94">
        <v>40000</v>
      </c>
      <c r="Z4967" s="94">
        <v>0</v>
      </c>
      <c r="AA4967" s="94">
        <v>0</v>
      </c>
      <c r="AB4967" s="94">
        <v>0</v>
      </c>
      <c r="AC4967">
        <f t="shared" si="154"/>
        <v>3000</v>
      </c>
      <c r="AD4967" t="str">
        <f t="shared" si="155"/>
        <v>310</v>
      </c>
    </row>
    <row r="4968" spans="1:30" hidden="1" x14ac:dyDescent="0.25">
      <c r="A4968" t="s">
        <v>2121</v>
      </c>
      <c r="B4968" t="s">
        <v>2069</v>
      </c>
      <c r="C4968" t="s">
        <v>2122</v>
      </c>
      <c r="D4968" t="s">
        <v>174</v>
      </c>
      <c r="E4968" t="s">
        <v>122</v>
      </c>
      <c r="F4968" t="s">
        <v>159</v>
      </c>
      <c r="G4968" t="s">
        <v>2075</v>
      </c>
      <c r="H4968" t="s">
        <v>143</v>
      </c>
      <c r="I4968" t="s">
        <v>124</v>
      </c>
      <c r="J4968" t="s">
        <v>125</v>
      </c>
      <c r="K4968" t="s">
        <v>2125</v>
      </c>
      <c r="N4968" t="s">
        <v>2126</v>
      </c>
      <c r="O4968" t="s">
        <v>2073</v>
      </c>
      <c r="P4968" t="s">
        <v>2127</v>
      </c>
      <c r="Q4968" t="s">
        <v>175</v>
      </c>
      <c r="R4968" t="s">
        <v>131</v>
      </c>
      <c r="S4968" t="s">
        <v>164</v>
      </c>
      <c r="T4968" t="s">
        <v>2076</v>
      </c>
      <c r="U4968" t="s">
        <v>151</v>
      </c>
      <c r="V4968" t="s">
        <v>135</v>
      </c>
      <c r="W4968" t="s">
        <v>136</v>
      </c>
      <c r="X4968" t="s">
        <v>2130</v>
      </c>
      <c r="Y4968" s="94">
        <v>220000</v>
      </c>
      <c r="Z4968" s="94">
        <v>86227.959999999992</v>
      </c>
      <c r="AA4968" s="94">
        <v>91814.8</v>
      </c>
      <c r="AB4968" s="94">
        <v>91814.8</v>
      </c>
      <c r="AC4968">
        <f t="shared" si="154"/>
        <v>3000</v>
      </c>
      <c r="AD4968" t="str">
        <f t="shared" si="155"/>
        <v>310</v>
      </c>
    </row>
    <row r="4969" spans="1:30" hidden="1" x14ac:dyDescent="0.25">
      <c r="A4969" t="s">
        <v>2121</v>
      </c>
      <c r="B4969" t="s">
        <v>2069</v>
      </c>
      <c r="C4969" t="s">
        <v>2122</v>
      </c>
      <c r="D4969" t="s">
        <v>282</v>
      </c>
      <c r="E4969" t="s">
        <v>122</v>
      </c>
      <c r="F4969" t="s">
        <v>159</v>
      </c>
      <c r="G4969" t="s">
        <v>2075</v>
      </c>
      <c r="H4969" t="s">
        <v>143</v>
      </c>
      <c r="I4969" t="s">
        <v>124</v>
      </c>
      <c r="J4969" t="s">
        <v>125</v>
      </c>
      <c r="K4969" t="s">
        <v>2125</v>
      </c>
      <c r="N4969" t="s">
        <v>2126</v>
      </c>
      <c r="O4969" t="s">
        <v>2073</v>
      </c>
      <c r="P4969" t="s">
        <v>2127</v>
      </c>
      <c r="Q4969" t="s">
        <v>283</v>
      </c>
      <c r="R4969" t="s">
        <v>131</v>
      </c>
      <c r="S4969" t="s">
        <v>164</v>
      </c>
      <c r="T4969" t="s">
        <v>2076</v>
      </c>
      <c r="U4969" t="s">
        <v>151</v>
      </c>
      <c r="V4969" t="s">
        <v>135</v>
      </c>
      <c r="W4969" t="s">
        <v>136</v>
      </c>
      <c r="X4969" t="s">
        <v>2130</v>
      </c>
      <c r="Y4969" s="94">
        <v>20000</v>
      </c>
      <c r="Z4969" s="94">
        <v>0</v>
      </c>
      <c r="AA4969" s="94">
        <v>0</v>
      </c>
      <c r="AB4969" s="94">
        <v>0</v>
      </c>
      <c r="AC4969">
        <f t="shared" si="154"/>
        <v>3000</v>
      </c>
      <c r="AD4969" t="str">
        <f t="shared" si="155"/>
        <v>310</v>
      </c>
    </row>
    <row r="4970" spans="1:30" hidden="1" x14ac:dyDescent="0.25">
      <c r="A4970" t="s">
        <v>2121</v>
      </c>
      <c r="B4970" t="s">
        <v>2069</v>
      </c>
      <c r="C4970" t="s">
        <v>2122</v>
      </c>
      <c r="D4970" t="s">
        <v>286</v>
      </c>
      <c r="E4970" t="s">
        <v>122</v>
      </c>
      <c r="F4970" t="s">
        <v>159</v>
      </c>
      <c r="G4970" t="s">
        <v>2075</v>
      </c>
      <c r="H4970" t="s">
        <v>143</v>
      </c>
      <c r="I4970" t="s">
        <v>124</v>
      </c>
      <c r="J4970" t="s">
        <v>125</v>
      </c>
      <c r="K4970" t="s">
        <v>2125</v>
      </c>
      <c r="N4970" t="s">
        <v>2126</v>
      </c>
      <c r="O4970" t="s">
        <v>2073</v>
      </c>
      <c r="P4970" t="s">
        <v>2127</v>
      </c>
      <c r="Q4970" t="s">
        <v>287</v>
      </c>
      <c r="R4970" t="s">
        <v>131</v>
      </c>
      <c r="S4970" t="s">
        <v>164</v>
      </c>
      <c r="T4970" t="s">
        <v>2076</v>
      </c>
      <c r="U4970" t="s">
        <v>151</v>
      </c>
      <c r="V4970" t="s">
        <v>135</v>
      </c>
      <c r="W4970" t="s">
        <v>136</v>
      </c>
      <c r="X4970" t="s">
        <v>2130</v>
      </c>
      <c r="Y4970" s="94">
        <v>700000</v>
      </c>
      <c r="Z4970" s="94">
        <v>95370.559999999998</v>
      </c>
      <c r="AA4970" s="94">
        <v>812725</v>
      </c>
      <c r="AB4970" s="94">
        <v>812725</v>
      </c>
      <c r="AC4970">
        <f t="shared" si="154"/>
        <v>3000</v>
      </c>
      <c r="AD4970" t="str">
        <f t="shared" si="155"/>
        <v>310</v>
      </c>
    </row>
    <row r="4971" spans="1:30" hidden="1" x14ac:dyDescent="0.25">
      <c r="A4971" t="s">
        <v>2121</v>
      </c>
      <c r="B4971" t="s">
        <v>2069</v>
      </c>
      <c r="C4971" t="s">
        <v>2122</v>
      </c>
      <c r="D4971" t="s">
        <v>998</v>
      </c>
      <c r="E4971" t="s">
        <v>122</v>
      </c>
      <c r="F4971" t="s">
        <v>159</v>
      </c>
      <c r="G4971" t="s">
        <v>2075</v>
      </c>
      <c r="H4971" t="s">
        <v>143</v>
      </c>
      <c r="I4971" t="s">
        <v>2208</v>
      </c>
      <c r="J4971" t="s">
        <v>125</v>
      </c>
      <c r="K4971" t="s">
        <v>2125</v>
      </c>
      <c r="N4971" t="s">
        <v>2126</v>
      </c>
      <c r="O4971" t="s">
        <v>2073</v>
      </c>
      <c r="P4971" t="s">
        <v>2127</v>
      </c>
      <c r="Q4971" t="s">
        <v>999</v>
      </c>
      <c r="R4971" t="s">
        <v>131</v>
      </c>
      <c r="S4971" t="s">
        <v>164</v>
      </c>
      <c r="T4971" t="s">
        <v>2076</v>
      </c>
      <c r="U4971" t="s">
        <v>151</v>
      </c>
      <c r="V4971" t="s">
        <v>2209</v>
      </c>
      <c r="W4971" t="s">
        <v>136</v>
      </c>
      <c r="X4971" t="s">
        <v>2130</v>
      </c>
      <c r="Y4971" s="94">
        <v>0</v>
      </c>
      <c r="Z4971" s="94">
        <v>106601</v>
      </c>
      <c r="AA4971" s="94">
        <v>0</v>
      </c>
      <c r="AB4971" s="94">
        <v>0</v>
      </c>
      <c r="AC4971">
        <f t="shared" si="154"/>
        <v>3000</v>
      </c>
      <c r="AD4971" t="str">
        <f t="shared" si="155"/>
        <v>310</v>
      </c>
    </row>
    <row r="4972" spans="1:30" hidden="1" x14ac:dyDescent="0.25">
      <c r="A4972" s="97" t="s">
        <v>2210</v>
      </c>
      <c r="B4972" s="97" t="s">
        <v>501</v>
      </c>
      <c r="C4972" s="97" t="s">
        <v>421</v>
      </c>
      <c r="D4972" s="97" t="s">
        <v>598</v>
      </c>
      <c r="E4972" s="97" t="s">
        <v>122</v>
      </c>
      <c r="F4972" s="98">
        <v>15</v>
      </c>
      <c r="G4972" s="98" t="s">
        <v>142</v>
      </c>
      <c r="H4972" s="97">
        <v>19</v>
      </c>
      <c r="I4972" s="97" t="s">
        <v>124</v>
      </c>
      <c r="J4972" s="97" t="s">
        <v>125</v>
      </c>
      <c r="K4972" s="97" t="s">
        <v>2211</v>
      </c>
      <c r="L4972" s="97"/>
      <c r="M4972" s="97"/>
      <c r="N4972" s="97" t="s">
        <v>1951</v>
      </c>
      <c r="O4972" s="97" t="s">
        <v>504</v>
      </c>
      <c r="P4972" s="97" t="s">
        <v>426</v>
      </c>
      <c r="Q4972" s="97" t="s">
        <v>602</v>
      </c>
      <c r="R4972" s="97" t="s">
        <v>131</v>
      </c>
      <c r="S4972" s="97" t="s">
        <v>149</v>
      </c>
      <c r="T4972" s="97" t="s">
        <v>150</v>
      </c>
      <c r="U4972" s="97" t="s">
        <v>134</v>
      </c>
      <c r="V4972" s="97" t="s">
        <v>135</v>
      </c>
      <c r="W4972" s="97" t="s">
        <v>136</v>
      </c>
      <c r="X4972" s="97" t="s">
        <v>2212</v>
      </c>
      <c r="Y4972" s="99">
        <v>0</v>
      </c>
      <c r="Z4972" s="99">
        <v>47234652.379999995</v>
      </c>
      <c r="AA4972" s="99">
        <v>48651691.951399997</v>
      </c>
      <c r="AB4972" s="99">
        <v>48651691.950000003</v>
      </c>
      <c r="AC4972">
        <f t="shared" si="154"/>
        <v>4000</v>
      </c>
      <c r="AD4972" t="str">
        <f t="shared" si="155"/>
        <v>321</v>
      </c>
    </row>
    <row r="4973" spans="1:30" hidden="1" x14ac:dyDescent="0.25">
      <c r="A4973" t="s">
        <v>2213</v>
      </c>
      <c r="B4973" t="s">
        <v>1315</v>
      </c>
      <c r="C4973" t="s">
        <v>2214</v>
      </c>
      <c r="D4973" t="s">
        <v>598</v>
      </c>
      <c r="E4973" t="s">
        <v>122</v>
      </c>
      <c r="F4973" t="s">
        <v>159</v>
      </c>
      <c r="G4973" t="s">
        <v>1318</v>
      </c>
      <c r="H4973">
        <v>19</v>
      </c>
      <c r="I4973" t="s">
        <v>124</v>
      </c>
      <c r="J4973" t="s">
        <v>125</v>
      </c>
      <c r="K4973" t="s">
        <v>2215</v>
      </c>
      <c r="N4973" t="s">
        <v>2216</v>
      </c>
      <c r="O4973" t="s">
        <v>1321</v>
      </c>
      <c r="P4973" t="s">
        <v>2217</v>
      </c>
      <c r="Q4973" t="s">
        <v>602</v>
      </c>
      <c r="R4973" t="s">
        <v>131</v>
      </c>
      <c r="S4973" t="s">
        <v>164</v>
      </c>
      <c r="T4973" t="s">
        <v>1324</v>
      </c>
      <c r="U4973" t="s">
        <v>134</v>
      </c>
      <c r="V4973" t="s">
        <v>135</v>
      </c>
      <c r="W4973" t="s">
        <v>136</v>
      </c>
      <c r="X4973" t="s">
        <v>2218</v>
      </c>
      <c r="Y4973" s="94">
        <v>46481231.759999998</v>
      </c>
      <c r="Z4973" s="94">
        <v>46517597.75999999</v>
      </c>
      <c r="AA4973" s="94">
        <v>47913125.692799993</v>
      </c>
      <c r="AB4973" s="94">
        <v>47913125.689999998</v>
      </c>
      <c r="AC4973">
        <f t="shared" si="154"/>
        <v>4000</v>
      </c>
      <c r="AD4973" t="str">
        <f t="shared" si="155"/>
        <v>321</v>
      </c>
    </row>
    <row r="4974" spans="1:30" hidden="1" x14ac:dyDescent="0.25">
      <c r="A4974" t="s">
        <v>1314</v>
      </c>
      <c r="B4974" t="s">
        <v>1315</v>
      </c>
      <c r="C4974" t="s">
        <v>2219</v>
      </c>
      <c r="D4974" t="s">
        <v>1317</v>
      </c>
      <c r="E4974" t="s">
        <v>122</v>
      </c>
      <c r="F4974" t="s">
        <v>159</v>
      </c>
      <c r="G4974" t="s">
        <v>160</v>
      </c>
      <c r="H4974">
        <v>19</v>
      </c>
      <c r="I4974" t="s">
        <v>124</v>
      </c>
      <c r="J4974" t="s">
        <v>125</v>
      </c>
      <c r="K4974" t="s">
        <v>2220</v>
      </c>
      <c r="N4974" t="s">
        <v>1320</v>
      </c>
      <c r="O4974" t="s">
        <v>1321</v>
      </c>
      <c r="P4974" t="s">
        <v>2221</v>
      </c>
      <c r="Q4974" t="s">
        <v>1323</v>
      </c>
      <c r="R4974" t="s">
        <v>131</v>
      </c>
      <c r="S4974" t="s">
        <v>164</v>
      </c>
      <c r="T4974" t="s">
        <v>165</v>
      </c>
      <c r="U4974" t="s">
        <v>134</v>
      </c>
      <c r="V4974" t="s">
        <v>135</v>
      </c>
      <c r="W4974" t="s">
        <v>136</v>
      </c>
      <c r="X4974" t="s">
        <v>2222</v>
      </c>
      <c r="Y4974" s="94">
        <v>29870000.039999999</v>
      </c>
      <c r="Z4974" s="94">
        <v>23346664.039999999</v>
      </c>
      <c r="AA4974" s="94">
        <v>47000000</v>
      </c>
      <c r="AB4974" s="94">
        <v>47000000</v>
      </c>
      <c r="AC4974">
        <f t="shared" si="154"/>
        <v>4000</v>
      </c>
      <c r="AD4974" t="str">
        <f t="shared" si="155"/>
        <v>310</v>
      </c>
    </row>
    <row r="4975" spans="1:30" hidden="1" x14ac:dyDescent="0.25">
      <c r="A4975">
        <v>211213210500001</v>
      </c>
      <c r="B4975">
        <v>123</v>
      </c>
      <c r="C4975" t="s">
        <v>2223</v>
      </c>
      <c r="D4975">
        <v>41501</v>
      </c>
      <c r="E4975">
        <v>2</v>
      </c>
      <c r="F4975">
        <v>12</v>
      </c>
      <c r="G4975" t="s">
        <v>160</v>
      </c>
      <c r="H4975" t="s">
        <v>143</v>
      </c>
      <c r="I4975" t="s">
        <v>124</v>
      </c>
      <c r="J4975" t="s">
        <v>125</v>
      </c>
      <c r="K4975" t="s">
        <v>2224</v>
      </c>
      <c r="N4975" t="s">
        <v>1577</v>
      </c>
      <c r="O4975" t="s">
        <v>539</v>
      </c>
      <c r="P4975" t="s">
        <v>2225</v>
      </c>
      <c r="Q4975" t="s">
        <v>602</v>
      </c>
      <c r="R4975" t="s">
        <v>794</v>
      </c>
      <c r="S4975" t="s">
        <v>795</v>
      </c>
      <c r="T4975" t="s">
        <v>165</v>
      </c>
      <c r="U4975" t="s">
        <v>151</v>
      </c>
      <c r="V4975" t="s">
        <v>135</v>
      </c>
      <c r="W4975" t="s">
        <v>136</v>
      </c>
      <c r="AA4975" s="94">
        <v>46398248.520000003</v>
      </c>
      <c r="AB4975" s="94">
        <v>46398248.520000003</v>
      </c>
      <c r="AC4975">
        <f t="shared" si="154"/>
        <v>4000</v>
      </c>
      <c r="AD4975" t="str">
        <f t="shared" si="155"/>
        <v>321</v>
      </c>
    </row>
    <row r="4976" spans="1:30" hidden="1" x14ac:dyDescent="0.25">
      <c r="A4976" t="s">
        <v>2226</v>
      </c>
      <c r="B4976" t="s">
        <v>583</v>
      </c>
      <c r="C4976" t="s">
        <v>421</v>
      </c>
      <c r="D4976" t="s">
        <v>422</v>
      </c>
      <c r="E4976" t="s">
        <v>122</v>
      </c>
      <c r="F4976" t="s">
        <v>159</v>
      </c>
      <c r="G4976" t="s">
        <v>160</v>
      </c>
      <c r="H4976">
        <v>19</v>
      </c>
      <c r="I4976" t="s">
        <v>124</v>
      </c>
      <c r="J4976" t="s">
        <v>125</v>
      </c>
      <c r="K4976" t="s">
        <v>2227</v>
      </c>
      <c r="N4976" t="s">
        <v>2228</v>
      </c>
      <c r="O4976" t="s">
        <v>587</v>
      </c>
      <c r="P4976" t="s">
        <v>426</v>
      </c>
      <c r="Q4976" t="s">
        <v>427</v>
      </c>
      <c r="R4976" t="s">
        <v>131</v>
      </c>
      <c r="S4976" t="s">
        <v>164</v>
      </c>
      <c r="T4976" t="s">
        <v>165</v>
      </c>
      <c r="U4976" t="s">
        <v>134</v>
      </c>
      <c r="V4976" t="s">
        <v>135</v>
      </c>
      <c r="W4976" t="s">
        <v>136</v>
      </c>
      <c r="X4976" t="s">
        <v>2229</v>
      </c>
      <c r="Y4976" s="94">
        <v>59290000.079999998</v>
      </c>
      <c r="Z4976" s="94">
        <v>59289998</v>
      </c>
      <c r="AA4976" s="94">
        <v>45618700</v>
      </c>
      <c r="AB4976" s="94">
        <v>45618700</v>
      </c>
      <c r="AC4976">
        <f t="shared" si="154"/>
        <v>4000</v>
      </c>
      <c r="AD4976" t="str">
        <f t="shared" si="155"/>
        <v>321</v>
      </c>
    </row>
    <row r="4977" spans="1:30" hidden="1" x14ac:dyDescent="0.25">
      <c r="A4977" t="s">
        <v>2025</v>
      </c>
      <c r="B4977" t="s">
        <v>745</v>
      </c>
      <c r="C4977" t="s">
        <v>2026</v>
      </c>
      <c r="D4977" t="s">
        <v>598</v>
      </c>
      <c r="E4977" t="s">
        <v>122</v>
      </c>
      <c r="F4977" t="s">
        <v>159</v>
      </c>
      <c r="G4977" t="s">
        <v>160</v>
      </c>
      <c r="H4977">
        <v>19</v>
      </c>
      <c r="I4977" t="s">
        <v>2230</v>
      </c>
      <c r="J4977" t="s">
        <v>125</v>
      </c>
      <c r="K4977" t="s">
        <v>2027</v>
      </c>
      <c r="N4977" t="s">
        <v>2028</v>
      </c>
      <c r="O4977" t="s">
        <v>748</v>
      </c>
      <c r="P4977" t="s">
        <v>2029</v>
      </c>
      <c r="Q4977" t="s">
        <v>602</v>
      </c>
      <c r="R4977" t="s">
        <v>131</v>
      </c>
      <c r="S4977" t="s">
        <v>164</v>
      </c>
      <c r="T4977" t="s">
        <v>165</v>
      </c>
      <c r="U4977" t="s">
        <v>134</v>
      </c>
      <c r="V4977" t="s">
        <v>2231</v>
      </c>
      <c r="W4977" t="s">
        <v>136</v>
      </c>
      <c r="X4977" t="s">
        <v>2030</v>
      </c>
      <c r="Y4977" s="94">
        <v>41200000.079999998</v>
      </c>
      <c r="Z4977" s="94">
        <v>43000000.080000006</v>
      </c>
      <c r="AA4977" s="94">
        <v>44290000.082400009</v>
      </c>
      <c r="AB4977" s="94">
        <v>44290000.079999998</v>
      </c>
      <c r="AC4977">
        <f t="shared" si="154"/>
        <v>4000</v>
      </c>
      <c r="AD4977" t="str">
        <f t="shared" si="155"/>
        <v>321</v>
      </c>
    </row>
    <row r="4978" spans="1:30" hidden="1" x14ac:dyDescent="0.25">
      <c r="A4978" t="s">
        <v>2115</v>
      </c>
      <c r="B4978" t="s">
        <v>1315</v>
      </c>
      <c r="C4978" t="s">
        <v>1316</v>
      </c>
      <c r="D4978" t="s">
        <v>2232</v>
      </c>
      <c r="E4978" t="s">
        <v>122</v>
      </c>
      <c r="F4978" t="s">
        <v>159</v>
      </c>
      <c r="G4978" t="s">
        <v>1318</v>
      </c>
      <c r="H4978">
        <v>19</v>
      </c>
      <c r="I4978" t="s">
        <v>124</v>
      </c>
      <c r="J4978" t="s">
        <v>125</v>
      </c>
      <c r="K4978" t="s">
        <v>2116</v>
      </c>
      <c r="N4978" t="s">
        <v>2117</v>
      </c>
      <c r="O4978" t="s">
        <v>1321</v>
      </c>
      <c r="P4978" t="s">
        <v>1322</v>
      </c>
      <c r="Q4978" t="s">
        <v>2233</v>
      </c>
      <c r="R4978" t="s">
        <v>131</v>
      </c>
      <c r="S4978" t="s">
        <v>164</v>
      </c>
      <c r="T4978" t="s">
        <v>1324</v>
      </c>
      <c r="U4978" t="s">
        <v>134</v>
      </c>
      <c r="V4978" t="s">
        <v>135</v>
      </c>
      <c r="W4978" t="s">
        <v>136</v>
      </c>
      <c r="X4978" t="s">
        <v>2118</v>
      </c>
      <c r="Y4978" s="94">
        <v>63860000.020000003</v>
      </c>
      <c r="Z4978" s="94">
        <v>42573333.340000004</v>
      </c>
      <c r="AA4978" s="94">
        <v>44000000</v>
      </c>
      <c r="AB4978" s="94">
        <v>44000000</v>
      </c>
      <c r="AC4978">
        <f t="shared" si="154"/>
        <v>4000</v>
      </c>
      <c r="AD4978" t="str">
        <f t="shared" si="155"/>
        <v>310</v>
      </c>
    </row>
    <row r="4979" spans="1:30" hidden="1" x14ac:dyDescent="0.25">
      <c r="A4979" s="97" t="s">
        <v>2234</v>
      </c>
      <c r="B4979" s="97" t="s">
        <v>2188</v>
      </c>
      <c r="C4979" s="97" t="s">
        <v>2235</v>
      </c>
      <c r="D4979" s="97" t="s">
        <v>598</v>
      </c>
      <c r="E4979" s="97" t="s">
        <v>122</v>
      </c>
      <c r="F4979" s="98">
        <v>15</v>
      </c>
      <c r="G4979" s="98" t="s">
        <v>142</v>
      </c>
      <c r="H4979" s="97">
        <v>19</v>
      </c>
      <c r="I4979" s="97" t="s">
        <v>124</v>
      </c>
      <c r="J4979" s="97" t="s">
        <v>125</v>
      </c>
      <c r="K4979" s="97" t="s">
        <v>2236</v>
      </c>
      <c r="L4979" s="97"/>
      <c r="M4979" s="97"/>
      <c r="N4979" s="97" t="s">
        <v>2237</v>
      </c>
      <c r="O4979" s="97" t="s">
        <v>2191</v>
      </c>
      <c r="P4979" s="97" t="s">
        <v>2238</v>
      </c>
      <c r="Q4979" s="97" t="s">
        <v>602</v>
      </c>
      <c r="R4979" s="97" t="s">
        <v>131</v>
      </c>
      <c r="S4979" s="97" t="s">
        <v>149</v>
      </c>
      <c r="T4979" s="97" t="s">
        <v>150</v>
      </c>
      <c r="U4979" s="97" t="s">
        <v>134</v>
      </c>
      <c r="V4979" s="97" t="s">
        <v>135</v>
      </c>
      <c r="W4979" s="97" t="s">
        <v>136</v>
      </c>
      <c r="X4979" s="97" t="s">
        <v>2239</v>
      </c>
      <c r="Y4979" s="99">
        <v>41760000</v>
      </c>
      <c r="Z4979" s="99">
        <v>41760000</v>
      </c>
      <c r="AA4979" s="99">
        <v>43012800</v>
      </c>
      <c r="AB4979" s="99">
        <v>43012800</v>
      </c>
      <c r="AC4979">
        <f t="shared" si="154"/>
        <v>4000</v>
      </c>
      <c r="AD4979" t="str">
        <f t="shared" si="155"/>
        <v>321</v>
      </c>
    </row>
    <row r="4980" spans="1:30" hidden="1" x14ac:dyDescent="0.25">
      <c r="A4980" s="97" t="s">
        <v>2240</v>
      </c>
      <c r="B4980" s="97" t="s">
        <v>2069</v>
      </c>
      <c r="C4980" s="97" t="s">
        <v>2241</v>
      </c>
      <c r="D4980" s="97" t="s">
        <v>141</v>
      </c>
      <c r="E4980" s="97" t="s">
        <v>122</v>
      </c>
      <c r="F4980" s="98">
        <v>15</v>
      </c>
      <c r="G4980" s="98" t="s">
        <v>142</v>
      </c>
      <c r="H4980" s="97" t="s">
        <v>143</v>
      </c>
      <c r="I4980" s="97" t="s">
        <v>124</v>
      </c>
      <c r="J4980" s="97" t="s">
        <v>125</v>
      </c>
      <c r="K4980" s="97" t="s">
        <v>2242</v>
      </c>
      <c r="L4980" s="97"/>
      <c r="M4980" s="97"/>
      <c r="N4980" s="97" t="s">
        <v>2243</v>
      </c>
      <c r="O4980" s="97" t="s">
        <v>2073</v>
      </c>
      <c r="P4980" s="97" t="s">
        <v>2244</v>
      </c>
      <c r="Q4980" s="97" t="s">
        <v>148</v>
      </c>
      <c r="R4980" s="97" t="s">
        <v>131</v>
      </c>
      <c r="S4980" s="97" t="s">
        <v>149</v>
      </c>
      <c r="T4980" s="97" t="s">
        <v>150</v>
      </c>
      <c r="U4980" s="97" t="s">
        <v>151</v>
      </c>
      <c r="V4980" s="97" t="s">
        <v>135</v>
      </c>
      <c r="W4980" s="97" t="s">
        <v>136</v>
      </c>
      <c r="X4980" s="97"/>
      <c r="Y4980" s="99"/>
      <c r="Z4980" s="99"/>
      <c r="AA4980" s="99">
        <v>5925432</v>
      </c>
      <c r="AB4980" s="99">
        <v>5925432</v>
      </c>
      <c r="AC4980">
        <f t="shared" si="154"/>
        <v>1000</v>
      </c>
      <c r="AD4980" t="str">
        <f t="shared" si="155"/>
        <v>310</v>
      </c>
    </row>
    <row r="4981" spans="1:30" hidden="1" x14ac:dyDescent="0.25">
      <c r="A4981" s="97" t="s">
        <v>2240</v>
      </c>
      <c r="B4981" s="97" t="s">
        <v>2069</v>
      </c>
      <c r="C4981" s="97" t="s">
        <v>2241</v>
      </c>
      <c r="D4981" s="97">
        <v>13201</v>
      </c>
      <c r="E4981" s="97" t="s">
        <v>122</v>
      </c>
      <c r="F4981" s="98">
        <v>15</v>
      </c>
      <c r="G4981" s="98" t="s">
        <v>142</v>
      </c>
      <c r="H4981" s="97">
        <v>19</v>
      </c>
      <c r="I4981" s="97" t="s">
        <v>124</v>
      </c>
      <c r="J4981" s="97" t="s">
        <v>125</v>
      </c>
      <c r="K4981" s="97" t="s">
        <v>2242</v>
      </c>
      <c r="L4981" s="97"/>
      <c r="M4981" s="97"/>
      <c r="N4981" s="97" t="s">
        <v>2243</v>
      </c>
      <c r="O4981" s="97" t="s">
        <v>2073</v>
      </c>
      <c r="P4981" s="97" t="s">
        <v>2244</v>
      </c>
      <c r="Q4981" s="97" t="s">
        <v>152</v>
      </c>
      <c r="R4981" s="97" t="s">
        <v>131</v>
      </c>
      <c r="S4981" s="97" t="s">
        <v>149</v>
      </c>
      <c r="T4981" s="97" t="s">
        <v>150</v>
      </c>
      <c r="U4981" s="97" t="s">
        <v>134</v>
      </c>
      <c r="V4981" s="97" t="s">
        <v>135</v>
      </c>
      <c r="W4981" s="97" t="s">
        <v>136</v>
      </c>
      <c r="X4981" s="97"/>
      <c r="Y4981" s="99"/>
      <c r="Z4981" s="99"/>
      <c r="AA4981" s="99">
        <v>246893</v>
      </c>
      <c r="AB4981" s="99">
        <v>246893</v>
      </c>
      <c r="AC4981">
        <f t="shared" si="154"/>
        <v>1000</v>
      </c>
      <c r="AD4981" t="str">
        <f t="shared" si="155"/>
        <v>310</v>
      </c>
    </row>
    <row r="4982" spans="1:30" hidden="1" x14ac:dyDescent="0.25">
      <c r="A4982" s="97" t="s">
        <v>2240</v>
      </c>
      <c r="B4982" s="97" t="s">
        <v>2069</v>
      </c>
      <c r="C4982" s="97" t="s">
        <v>2241</v>
      </c>
      <c r="D4982" s="97">
        <v>13203</v>
      </c>
      <c r="E4982" s="97" t="s">
        <v>122</v>
      </c>
      <c r="F4982" s="98">
        <v>15</v>
      </c>
      <c r="G4982" s="98" t="s">
        <v>142</v>
      </c>
      <c r="H4982" s="97">
        <v>19</v>
      </c>
      <c r="I4982" s="97" t="s">
        <v>124</v>
      </c>
      <c r="J4982" s="97" t="s">
        <v>125</v>
      </c>
      <c r="K4982" s="97" t="s">
        <v>2242</v>
      </c>
      <c r="L4982" s="97"/>
      <c r="M4982" s="97"/>
      <c r="N4982" s="97" t="s">
        <v>2243</v>
      </c>
      <c r="O4982" s="97" t="s">
        <v>2073</v>
      </c>
      <c r="P4982" s="97" t="s">
        <v>2244</v>
      </c>
      <c r="Q4982" s="97" t="s">
        <v>153</v>
      </c>
      <c r="R4982" s="97" t="s">
        <v>131</v>
      </c>
      <c r="S4982" s="97" t="s">
        <v>149</v>
      </c>
      <c r="T4982" s="97" t="s">
        <v>150</v>
      </c>
      <c r="U4982" s="97" t="s">
        <v>134</v>
      </c>
      <c r="V4982" s="97" t="s">
        <v>135</v>
      </c>
      <c r="W4982" s="97" t="s">
        <v>136</v>
      </c>
      <c r="X4982" s="97"/>
      <c r="Y4982" s="99"/>
      <c r="Z4982" s="99"/>
      <c r="AA4982" s="99">
        <v>987572</v>
      </c>
      <c r="AB4982" s="99">
        <v>987572</v>
      </c>
      <c r="AC4982">
        <f t="shared" si="154"/>
        <v>1000</v>
      </c>
      <c r="AD4982" t="str">
        <f t="shared" si="155"/>
        <v>310</v>
      </c>
    </row>
    <row r="4983" spans="1:30" hidden="1" x14ac:dyDescent="0.25">
      <c r="A4983" s="97" t="s">
        <v>2240</v>
      </c>
      <c r="B4983" s="97" t="s">
        <v>2069</v>
      </c>
      <c r="C4983" s="97" t="s">
        <v>2241</v>
      </c>
      <c r="D4983" s="97">
        <v>14101</v>
      </c>
      <c r="E4983" s="97" t="s">
        <v>122</v>
      </c>
      <c r="F4983" s="98">
        <v>15</v>
      </c>
      <c r="G4983" s="98" t="s">
        <v>142</v>
      </c>
      <c r="H4983" s="97">
        <v>19</v>
      </c>
      <c r="I4983" s="97" t="s">
        <v>124</v>
      </c>
      <c r="J4983" s="97" t="s">
        <v>125</v>
      </c>
      <c r="K4983" s="97" t="s">
        <v>2242</v>
      </c>
      <c r="L4983" s="97"/>
      <c r="M4983" s="97"/>
      <c r="N4983" s="97" t="s">
        <v>2243</v>
      </c>
      <c r="O4983" s="97" t="s">
        <v>2073</v>
      </c>
      <c r="P4983" s="97" t="s">
        <v>2244</v>
      </c>
      <c r="Q4983" s="97" t="s">
        <v>154</v>
      </c>
      <c r="R4983" s="97" t="s">
        <v>131</v>
      </c>
      <c r="S4983" s="97" t="s">
        <v>149</v>
      </c>
      <c r="T4983" s="97" t="s">
        <v>150</v>
      </c>
      <c r="U4983" s="97" t="s">
        <v>134</v>
      </c>
      <c r="V4983" s="97" t="s">
        <v>135</v>
      </c>
      <c r="W4983" s="97" t="s">
        <v>136</v>
      </c>
      <c r="X4983" s="97"/>
      <c r="Y4983" s="99"/>
      <c r="Z4983" s="99"/>
      <c r="AA4983" s="99">
        <v>325898.76</v>
      </c>
      <c r="AB4983" s="99">
        <v>325898.76</v>
      </c>
      <c r="AC4983">
        <f t="shared" si="154"/>
        <v>1000</v>
      </c>
      <c r="AD4983" t="str">
        <f t="shared" si="155"/>
        <v>310</v>
      </c>
    </row>
    <row r="4984" spans="1:30" hidden="1" x14ac:dyDescent="0.25">
      <c r="A4984" s="97" t="s">
        <v>2240</v>
      </c>
      <c r="B4984" s="97" t="s">
        <v>2069</v>
      </c>
      <c r="C4984" s="97" t="s">
        <v>2241</v>
      </c>
      <c r="D4984" s="97">
        <v>14103</v>
      </c>
      <c r="E4984" s="97" t="s">
        <v>122</v>
      </c>
      <c r="F4984" s="98">
        <v>15</v>
      </c>
      <c r="G4984" s="98" t="s">
        <v>142</v>
      </c>
      <c r="H4984" s="97">
        <v>19</v>
      </c>
      <c r="I4984" s="97" t="s">
        <v>124</v>
      </c>
      <c r="J4984" s="97" t="s">
        <v>125</v>
      </c>
      <c r="K4984" s="97" t="s">
        <v>2242</v>
      </c>
      <c r="L4984" s="97"/>
      <c r="M4984" s="97"/>
      <c r="N4984" s="97" t="s">
        <v>2243</v>
      </c>
      <c r="O4984" s="97" t="s">
        <v>2073</v>
      </c>
      <c r="P4984" s="97" t="s">
        <v>2244</v>
      </c>
      <c r="Q4984" s="97" t="s">
        <v>155</v>
      </c>
      <c r="R4984" s="97" t="s">
        <v>131</v>
      </c>
      <c r="S4984" s="97" t="s">
        <v>149</v>
      </c>
      <c r="T4984" s="97" t="s">
        <v>150</v>
      </c>
      <c r="U4984" s="97" t="s">
        <v>134</v>
      </c>
      <c r="V4984" s="97" t="s">
        <v>135</v>
      </c>
      <c r="W4984" s="97" t="s">
        <v>136</v>
      </c>
      <c r="X4984" s="97"/>
      <c r="Y4984" s="99"/>
      <c r="Z4984" s="99"/>
      <c r="AA4984" s="99">
        <v>133322.22</v>
      </c>
      <c r="AB4984" s="99">
        <v>133322.22</v>
      </c>
      <c r="AC4984">
        <f t="shared" si="154"/>
        <v>1000</v>
      </c>
      <c r="AD4984" t="str">
        <f t="shared" si="155"/>
        <v>310</v>
      </c>
    </row>
    <row r="4985" spans="1:30" hidden="1" x14ac:dyDescent="0.25">
      <c r="A4985" s="97" t="s">
        <v>2240</v>
      </c>
      <c r="B4985" s="97" t="s">
        <v>2069</v>
      </c>
      <c r="C4985" s="97" t="s">
        <v>2241</v>
      </c>
      <c r="D4985" s="97">
        <v>14201</v>
      </c>
      <c r="E4985" s="97" t="s">
        <v>122</v>
      </c>
      <c r="F4985" s="98">
        <v>15</v>
      </c>
      <c r="G4985" s="98" t="s">
        <v>142</v>
      </c>
      <c r="H4985" s="97">
        <v>19</v>
      </c>
      <c r="I4985" s="97" t="s">
        <v>124</v>
      </c>
      <c r="J4985" s="97" t="s">
        <v>125</v>
      </c>
      <c r="K4985" s="97" t="s">
        <v>2242</v>
      </c>
      <c r="L4985" s="97"/>
      <c r="M4985" s="97"/>
      <c r="N4985" s="97" t="s">
        <v>2243</v>
      </c>
      <c r="O4985" s="97" t="s">
        <v>2073</v>
      </c>
      <c r="P4985" s="97" t="s">
        <v>2244</v>
      </c>
      <c r="Q4985" s="97" t="s">
        <v>156</v>
      </c>
      <c r="R4985" s="97" t="s">
        <v>131</v>
      </c>
      <c r="S4985" s="97" t="s">
        <v>149</v>
      </c>
      <c r="T4985" s="97" t="s">
        <v>150</v>
      </c>
      <c r="U4985" s="97" t="s">
        <v>134</v>
      </c>
      <c r="V4985" s="97" t="s">
        <v>135</v>
      </c>
      <c r="W4985" s="97" t="s">
        <v>136</v>
      </c>
      <c r="X4985" s="97"/>
      <c r="Y4985" s="99"/>
      <c r="Z4985" s="99"/>
      <c r="AA4985" s="99">
        <v>296271.60000000003</v>
      </c>
      <c r="AB4985" s="99">
        <v>296271.59999999998</v>
      </c>
      <c r="AC4985">
        <f t="shared" si="154"/>
        <v>1000</v>
      </c>
      <c r="AD4985" t="str">
        <f t="shared" si="155"/>
        <v>310</v>
      </c>
    </row>
    <row r="4986" spans="1:30" hidden="1" x14ac:dyDescent="0.25">
      <c r="A4986" s="97" t="s">
        <v>2240</v>
      </c>
      <c r="B4986" s="97" t="s">
        <v>2069</v>
      </c>
      <c r="C4986" s="97" t="s">
        <v>2241</v>
      </c>
      <c r="D4986" s="97">
        <v>14301</v>
      </c>
      <c r="E4986" s="97" t="s">
        <v>122</v>
      </c>
      <c r="F4986" s="98">
        <v>15</v>
      </c>
      <c r="G4986" s="98" t="s">
        <v>142</v>
      </c>
      <c r="H4986" s="97">
        <v>19</v>
      </c>
      <c r="I4986" s="97" t="s">
        <v>124</v>
      </c>
      <c r="J4986" s="97" t="s">
        <v>125</v>
      </c>
      <c r="K4986" s="97" t="s">
        <v>2242</v>
      </c>
      <c r="L4986" s="97"/>
      <c r="M4986" s="97"/>
      <c r="N4986" s="97" t="s">
        <v>2243</v>
      </c>
      <c r="O4986" s="97" t="s">
        <v>2073</v>
      </c>
      <c r="P4986" s="97" t="s">
        <v>2244</v>
      </c>
      <c r="Q4986" s="97" t="s">
        <v>178</v>
      </c>
      <c r="R4986" s="97" t="s">
        <v>131</v>
      </c>
      <c r="S4986" s="97" t="s">
        <v>149</v>
      </c>
      <c r="T4986" s="97" t="s">
        <v>150</v>
      </c>
      <c r="U4986" s="97" t="s">
        <v>134</v>
      </c>
      <c r="V4986" s="97" t="s">
        <v>135</v>
      </c>
      <c r="W4986" s="97" t="s">
        <v>136</v>
      </c>
      <c r="X4986" s="97"/>
      <c r="Y4986" s="99"/>
      <c r="Z4986" s="99"/>
      <c r="AA4986" s="99">
        <v>355525.92</v>
      </c>
      <c r="AB4986" s="99">
        <v>355525.92</v>
      </c>
      <c r="AC4986">
        <f t="shared" si="154"/>
        <v>1000</v>
      </c>
      <c r="AD4986" t="str">
        <f t="shared" si="155"/>
        <v>310</v>
      </c>
    </row>
    <row r="4987" spans="1:30" hidden="1" x14ac:dyDescent="0.25">
      <c r="A4987" t="s">
        <v>2240</v>
      </c>
      <c r="B4987" t="s">
        <v>2069</v>
      </c>
      <c r="C4987" t="s">
        <v>2241</v>
      </c>
      <c r="D4987" t="s">
        <v>186</v>
      </c>
      <c r="E4987" t="s">
        <v>122</v>
      </c>
      <c r="F4987" t="s">
        <v>159</v>
      </c>
      <c r="G4987" t="s">
        <v>160</v>
      </c>
      <c r="H4987" t="s">
        <v>143</v>
      </c>
      <c r="I4987" t="s">
        <v>124</v>
      </c>
      <c r="J4987" t="s">
        <v>125</v>
      </c>
      <c r="K4987" t="s">
        <v>2242</v>
      </c>
      <c r="N4987" t="s">
        <v>2243</v>
      </c>
      <c r="O4987" t="s">
        <v>2073</v>
      </c>
      <c r="P4987" t="s">
        <v>2244</v>
      </c>
      <c r="Q4987" t="s">
        <v>188</v>
      </c>
      <c r="R4987" t="s">
        <v>131</v>
      </c>
      <c r="S4987" t="s">
        <v>164</v>
      </c>
      <c r="T4987" t="s">
        <v>165</v>
      </c>
      <c r="U4987" t="s">
        <v>151</v>
      </c>
      <c r="V4987" t="s">
        <v>135</v>
      </c>
      <c r="W4987" t="s">
        <v>136</v>
      </c>
      <c r="X4987" t="s">
        <v>2245</v>
      </c>
      <c r="Y4987" s="94">
        <v>29600</v>
      </c>
      <c r="Z4987" s="94">
        <v>21597.81</v>
      </c>
      <c r="AA4987" s="94">
        <v>22245.74</v>
      </c>
      <c r="AB4987" s="94">
        <v>22245.74</v>
      </c>
      <c r="AC4987">
        <f t="shared" si="154"/>
        <v>2000</v>
      </c>
      <c r="AD4987" t="str">
        <f t="shared" si="155"/>
        <v>310</v>
      </c>
    </row>
    <row r="4988" spans="1:30" hidden="1" x14ac:dyDescent="0.25">
      <c r="A4988" t="s">
        <v>2240</v>
      </c>
      <c r="B4988" t="s">
        <v>2069</v>
      </c>
      <c r="C4988" t="s">
        <v>2241</v>
      </c>
      <c r="D4988" t="s">
        <v>192</v>
      </c>
      <c r="E4988" t="s">
        <v>122</v>
      </c>
      <c r="F4988" t="s">
        <v>159</v>
      </c>
      <c r="G4988" t="s">
        <v>160</v>
      </c>
      <c r="H4988" t="s">
        <v>143</v>
      </c>
      <c r="I4988" t="s">
        <v>124</v>
      </c>
      <c r="J4988" t="s">
        <v>125</v>
      </c>
      <c r="K4988" t="s">
        <v>2242</v>
      </c>
      <c r="N4988" t="s">
        <v>2243</v>
      </c>
      <c r="O4988" t="s">
        <v>2073</v>
      </c>
      <c r="P4988" t="s">
        <v>2244</v>
      </c>
      <c r="Q4988" t="s">
        <v>193</v>
      </c>
      <c r="R4988" t="s">
        <v>131</v>
      </c>
      <c r="S4988" t="s">
        <v>164</v>
      </c>
      <c r="T4988" t="s">
        <v>165</v>
      </c>
      <c r="U4988" t="s">
        <v>151</v>
      </c>
      <c r="V4988" t="s">
        <v>135</v>
      </c>
      <c r="W4988" t="s">
        <v>136</v>
      </c>
      <c r="X4988" t="s">
        <v>2245</v>
      </c>
      <c r="Y4988" s="94">
        <v>30000</v>
      </c>
      <c r="Z4988" s="94">
        <v>21264</v>
      </c>
      <c r="AA4988" s="94">
        <v>21901.919999999998</v>
      </c>
      <c r="AB4988" s="94">
        <v>21901.919999999998</v>
      </c>
      <c r="AC4988">
        <f t="shared" si="154"/>
        <v>2000</v>
      </c>
      <c r="AD4988" t="str">
        <f t="shared" si="155"/>
        <v>310</v>
      </c>
    </row>
    <row r="4989" spans="1:30" hidden="1" x14ac:dyDescent="0.25">
      <c r="A4989" t="s">
        <v>2240</v>
      </c>
      <c r="B4989" t="s">
        <v>2069</v>
      </c>
      <c r="C4989" t="s">
        <v>2241</v>
      </c>
      <c r="D4989" t="s">
        <v>196</v>
      </c>
      <c r="E4989" t="s">
        <v>122</v>
      </c>
      <c r="F4989" t="s">
        <v>159</v>
      </c>
      <c r="G4989" t="s">
        <v>160</v>
      </c>
      <c r="H4989" t="s">
        <v>143</v>
      </c>
      <c r="I4989" t="s">
        <v>124</v>
      </c>
      <c r="J4989" t="s">
        <v>125</v>
      </c>
      <c r="K4989" t="s">
        <v>2242</v>
      </c>
      <c r="N4989" t="s">
        <v>2243</v>
      </c>
      <c r="O4989" t="s">
        <v>2073</v>
      </c>
      <c r="P4989" t="s">
        <v>2244</v>
      </c>
      <c r="Q4989" t="s">
        <v>197</v>
      </c>
      <c r="R4989" t="s">
        <v>131</v>
      </c>
      <c r="S4989" t="s">
        <v>164</v>
      </c>
      <c r="T4989" t="s">
        <v>165</v>
      </c>
      <c r="U4989" t="s">
        <v>151</v>
      </c>
      <c r="V4989" t="s">
        <v>135</v>
      </c>
      <c r="W4989" t="s">
        <v>136</v>
      </c>
      <c r="X4989" t="s">
        <v>2245</v>
      </c>
      <c r="Y4989" s="94">
        <v>0</v>
      </c>
      <c r="Z4989" s="94">
        <v>51274.879999999997</v>
      </c>
      <c r="AA4989" s="94">
        <v>52813.13</v>
      </c>
      <c r="AB4989" s="94">
        <v>52813.13</v>
      </c>
      <c r="AC4989">
        <f t="shared" si="154"/>
        <v>2000</v>
      </c>
      <c r="AD4989" t="str">
        <f t="shared" si="155"/>
        <v>310</v>
      </c>
    </row>
    <row r="4990" spans="1:30" hidden="1" x14ac:dyDescent="0.25">
      <c r="A4990" t="s">
        <v>2240</v>
      </c>
      <c r="B4990" t="s">
        <v>2069</v>
      </c>
      <c r="C4990" t="s">
        <v>2241</v>
      </c>
      <c r="D4990" t="s">
        <v>198</v>
      </c>
      <c r="E4990" t="s">
        <v>122</v>
      </c>
      <c r="F4990" t="s">
        <v>159</v>
      </c>
      <c r="G4990" t="s">
        <v>160</v>
      </c>
      <c r="H4990" t="s">
        <v>143</v>
      </c>
      <c r="I4990" t="s">
        <v>124</v>
      </c>
      <c r="J4990" t="s">
        <v>125</v>
      </c>
      <c r="K4990" t="s">
        <v>2242</v>
      </c>
      <c r="N4990" t="s">
        <v>2243</v>
      </c>
      <c r="O4990" t="s">
        <v>2073</v>
      </c>
      <c r="P4990" t="s">
        <v>2244</v>
      </c>
      <c r="Q4990" t="s">
        <v>199</v>
      </c>
      <c r="R4990" t="s">
        <v>131</v>
      </c>
      <c r="S4990" t="s">
        <v>164</v>
      </c>
      <c r="T4990" t="s">
        <v>165</v>
      </c>
      <c r="U4990" t="s">
        <v>151</v>
      </c>
      <c r="V4990" t="s">
        <v>135</v>
      </c>
      <c r="W4990" t="s">
        <v>136</v>
      </c>
      <c r="X4990" t="s">
        <v>2245</v>
      </c>
      <c r="Y4990" s="94">
        <v>16200</v>
      </c>
      <c r="Z4990" s="94">
        <v>15935.099999999999</v>
      </c>
      <c r="AA4990" s="94">
        <v>16413.150000000001</v>
      </c>
      <c r="AB4990" s="94">
        <v>16413.150000000001</v>
      </c>
      <c r="AC4990">
        <f t="shared" si="154"/>
        <v>2000</v>
      </c>
      <c r="AD4990" t="str">
        <f t="shared" si="155"/>
        <v>310</v>
      </c>
    </row>
    <row r="4991" spans="1:30" hidden="1" x14ac:dyDescent="0.25">
      <c r="A4991" t="s">
        <v>2240</v>
      </c>
      <c r="B4991" t="s">
        <v>2069</v>
      </c>
      <c r="C4991" t="s">
        <v>2241</v>
      </c>
      <c r="D4991" t="s">
        <v>200</v>
      </c>
      <c r="E4991" t="s">
        <v>122</v>
      </c>
      <c r="F4991" t="s">
        <v>159</v>
      </c>
      <c r="G4991" t="s">
        <v>160</v>
      </c>
      <c r="H4991" t="s">
        <v>143</v>
      </c>
      <c r="I4991" t="s">
        <v>124</v>
      </c>
      <c r="J4991" t="s">
        <v>125</v>
      </c>
      <c r="K4991" t="s">
        <v>2242</v>
      </c>
      <c r="N4991" t="s">
        <v>2243</v>
      </c>
      <c r="O4991" t="s">
        <v>2073</v>
      </c>
      <c r="P4991" t="s">
        <v>2244</v>
      </c>
      <c r="Q4991" t="s">
        <v>201</v>
      </c>
      <c r="R4991" t="s">
        <v>131</v>
      </c>
      <c r="S4991" t="s">
        <v>164</v>
      </c>
      <c r="T4991" t="s">
        <v>165</v>
      </c>
      <c r="U4991" t="s">
        <v>151</v>
      </c>
      <c r="V4991" t="s">
        <v>135</v>
      </c>
      <c r="W4991" t="s">
        <v>136</v>
      </c>
      <c r="X4991" t="s">
        <v>2245</v>
      </c>
      <c r="Y4991" s="94">
        <v>19250</v>
      </c>
      <c r="Z4991" s="94">
        <v>11061</v>
      </c>
      <c r="AA4991" s="94">
        <v>11392.83</v>
      </c>
      <c r="AB4991" s="94">
        <v>11392.83</v>
      </c>
      <c r="AC4991">
        <f t="shared" si="154"/>
        <v>2000</v>
      </c>
      <c r="AD4991" t="str">
        <f t="shared" si="155"/>
        <v>310</v>
      </c>
    </row>
    <row r="4992" spans="1:30" hidden="1" x14ac:dyDescent="0.25">
      <c r="A4992" t="s">
        <v>2240</v>
      </c>
      <c r="B4992" t="s">
        <v>2069</v>
      </c>
      <c r="C4992" t="s">
        <v>2241</v>
      </c>
      <c r="D4992" t="s">
        <v>214</v>
      </c>
      <c r="E4992" t="s">
        <v>122</v>
      </c>
      <c r="F4992" t="s">
        <v>159</v>
      </c>
      <c r="G4992" t="s">
        <v>160</v>
      </c>
      <c r="H4992" t="s">
        <v>143</v>
      </c>
      <c r="I4992" t="s">
        <v>124</v>
      </c>
      <c r="J4992" t="s">
        <v>125</v>
      </c>
      <c r="K4992" t="s">
        <v>2242</v>
      </c>
      <c r="N4992" t="s">
        <v>2243</v>
      </c>
      <c r="O4992" t="s">
        <v>2073</v>
      </c>
      <c r="P4992" t="s">
        <v>2244</v>
      </c>
      <c r="Q4992" t="s">
        <v>215</v>
      </c>
      <c r="R4992" t="s">
        <v>131</v>
      </c>
      <c r="S4992" t="s">
        <v>164</v>
      </c>
      <c r="T4992" t="s">
        <v>165</v>
      </c>
      <c r="U4992" t="s">
        <v>151</v>
      </c>
      <c r="V4992" t="s">
        <v>135</v>
      </c>
      <c r="W4992" t="s">
        <v>136</v>
      </c>
      <c r="X4992" t="s">
        <v>2245</v>
      </c>
      <c r="Y4992" s="94">
        <v>600000</v>
      </c>
      <c r="Z4992" s="94">
        <v>455875.2</v>
      </c>
      <c r="AA4992" s="94">
        <v>540000</v>
      </c>
      <c r="AB4992" s="94">
        <v>540000</v>
      </c>
      <c r="AC4992">
        <f t="shared" si="154"/>
        <v>2000</v>
      </c>
      <c r="AD4992" t="str">
        <f t="shared" si="155"/>
        <v>310</v>
      </c>
    </row>
    <row r="4993" spans="1:30" hidden="1" x14ac:dyDescent="0.25">
      <c r="A4993" t="s">
        <v>2240</v>
      </c>
      <c r="B4993" t="s">
        <v>2069</v>
      </c>
      <c r="C4993" t="s">
        <v>2241</v>
      </c>
      <c r="D4993" t="s">
        <v>218</v>
      </c>
      <c r="E4993" t="s">
        <v>122</v>
      </c>
      <c r="F4993" t="s">
        <v>159</v>
      </c>
      <c r="G4993" t="s">
        <v>160</v>
      </c>
      <c r="H4993" t="s">
        <v>143</v>
      </c>
      <c r="I4993" t="s">
        <v>124</v>
      </c>
      <c r="J4993" t="s">
        <v>125</v>
      </c>
      <c r="K4993" t="s">
        <v>2242</v>
      </c>
      <c r="N4993" t="s">
        <v>2243</v>
      </c>
      <c r="O4993" t="s">
        <v>2073</v>
      </c>
      <c r="P4993" t="s">
        <v>2244</v>
      </c>
      <c r="Q4993" t="s">
        <v>219</v>
      </c>
      <c r="R4993" t="s">
        <v>131</v>
      </c>
      <c r="S4993" t="s">
        <v>164</v>
      </c>
      <c r="T4993" t="s">
        <v>165</v>
      </c>
      <c r="U4993" t="s">
        <v>151</v>
      </c>
      <c r="V4993" t="s">
        <v>135</v>
      </c>
      <c r="W4993" t="s">
        <v>136</v>
      </c>
      <c r="X4993" t="s">
        <v>2245</v>
      </c>
      <c r="Y4993" s="94">
        <v>0</v>
      </c>
      <c r="Z4993" s="94">
        <v>0</v>
      </c>
      <c r="AA4993" s="94">
        <v>0</v>
      </c>
      <c r="AB4993" s="94">
        <v>0</v>
      </c>
      <c r="AC4993">
        <f t="shared" si="154"/>
        <v>2000</v>
      </c>
      <c r="AD4993" t="str">
        <f t="shared" si="155"/>
        <v>310</v>
      </c>
    </row>
    <row r="4994" spans="1:30" hidden="1" x14ac:dyDescent="0.25">
      <c r="A4994" t="s">
        <v>2240</v>
      </c>
      <c r="B4994" t="s">
        <v>2069</v>
      </c>
      <c r="C4994" t="s">
        <v>2241</v>
      </c>
      <c r="D4994" t="s">
        <v>220</v>
      </c>
      <c r="E4994" t="s">
        <v>122</v>
      </c>
      <c r="F4994" t="s">
        <v>159</v>
      </c>
      <c r="G4994" t="s">
        <v>160</v>
      </c>
      <c r="H4994" t="s">
        <v>143</v>
      </c>
      <c r="I4994" t="s">
        <v>124</v>
      </c>
      <c r="J4994" t="s">
        <v>125</v>
      </c>
      <c r="K4994" t="s">
        <v>2242</v>
      </c>
      <c r="N4994" t="s">
        <v>2243</v>
      </c>
      <c r="O4994" t="s">
        <v>2073</v>
      </c>
      <c r="P4994" t="s">
        <v>2244</v>
      </c>
      <c r="Q4994" t="s">
        <v>221</v>
      </c>
      <c r="R4994" t="s">
        <v>131</v>
      </c>
      <c r="S4994" t="s">
        <v>164</v>
      </c>
      <c r="T4994" t="s">
        <v>165</v>
      </c>
      <c r="U4994" t="s">
        <v>151</v>
      </c>
      <c r="V4994" t="s">
        <v>135</v>
      </c>
      <c r="W4994" t="s">
        <v>136</v>
      </c>
      <c r="X4994" t="s">
        <v>2245</v>
      </c>
      <c r="Y4994" s="94">
        <v>36322</v>
      </c>
      <c r="Z4994" s="94">
        <v>0</v>
      </c>
      <c r="AA4994" s="94">
        <v>0</v>
      </c>
      <c r="AB4994" s="94">
        <v>0</v>
      </c>
      <c r="AC4994">
        <f t="shared" si="154"/>
        <v>2000</v>
      </c>
      <c r="AD4994" t="str">
        <f t="shared" si="155"/>
        <v>310</v>
      </c>
    </row>
    <row r="4995" spans="1:30" hidden="1" x14ac:dyDescent="0.25">
      <c r="A4995" t="s">
        <v>2240</v>
      </c>
      <c r="B4995" t="s">
        <v>2069</v>
      </c>
      <c r="C4995" t="s">
        <v>2241</v>
      </c>
      <c r="D4995" t="s">
        <v>299</v>
      </c>
      <c r="E4995" t="s">
        <v>122</v>
      </c>
      <c r="F4995" t="s">
        <v>159</v>
      </c>
      <c r="G4995" t="s">
        <v>160</v>
      </c>
      <c r="H4995" t="s">
        <v>143</v>
      </c>
      <c r="I4995" t="s">
        <v>124</v>
      </c>
      <c r="J4995" t="s">
        <v>125</v>
      </c>
      <c r="K4995" t="s">
        <v>2242</v>
      </c>
      <c r="N4995" t="s">
        <v>2243</v>
      </c>
      <c r="O4995" t="s">
        <v>2073</v>
      </c>
      <c r="P4995" t="s">
        <v>2244</v>
      </c>
      <c r="Q4995" t="s">
        <v>300</v>
      </c>
      <c r="R4995" t="s">
        <v>131</v>
      </c>
      <c r="S4995" t="s">
        <v>164</v>
      </c>
      <c r="T4995" t="s">
        <v>165</v>
      </c>
      <c r="U4995" t="s">
        <v>151</v>
      </c>
      <c r="V4995" t="s">
        <v>135</v>
      </c>
      <c r="W4995" t="s">
        <v>136</v>
      </c>
      <c r="X4995" t="s">
        <v>2245</v>
      </c>
      <c r="Y4995" s="94">
        <v>0</v>
      </c>
      <c r="Z4995" s="94">
        <v>0</v>
      </c>
      <c r="AA4995" s="94">
        <v>0</v>
      </c>
      <c r="AB4995" s="94">
        <v>0</v>
      </c>
      <c r="AC4995">
        <f t="shared" ref="AC4995:AC5058" si="156">MID(D4995,1,1)*1000</f>
        <v>3000</v>
      </c>
      <c r="AD4995" t="str">
        <f t="shared" ref="AD4995:AD5058" si="157">MID(A4995,6,3)</f>
        <v>310</v>
      </c>
    </row>
    <row r="4996" spans="1:30" hidden="1" x14ac:dyDescent="0.25">
      <c r="A4996" t="s">
        <v>2240</v>
      </c>
      <c r="B4996" t="s">
        <v>2069</v>
      </c>
      <c r="C4996" t="s">
        <v>2241</v>
      </c>
      <c r="D4996" t="s">
        <v>244</v>
      </c>
      <c r="E4996" t="s">
        <v>122</v>
      </c>
      <c r="F4996" t="s">
        <v>159</v>
      </c>
      <c r="G4996" t="s">
        <v>160</v>
      </c>
      <c r="H4996" t="s">
        <v>143</v>
      </c>
      <c r="I4996" t="s">
        <v>124</v>
      </c>
      <c r="J4996" t="s">
        <v>125</v>
      </c>
      <c r="K4996" t="s">
        <v>2242</v>
      </c>
      <c r="N4996" t="s">
        <v>2243</v>
      </c>
      <c r="O4996" t="s">
        <v>2073</v>
      </c>
      <c r="P4996" t="s">
        <v>2244</v>
      </c>
      <c r="Q4996" t="s">
        <v>245</v>
      </c>
      <c r="R4996" t="s">
        <v>131</v>
      </c>
      <c r="S4996" t="s">
        <v>164</v>
      </c>
      <c r="T4996" t="s">
        <v>165</v>
      </c>
      <c r="U4996" t="s">
        <v>151</v>
      </c>
      <c r="V4996" t="s">
        <v>135</v>
      </c>
      <c r="W4996" t="s">
        <v>136</v>
      </c>
      <c r="X4996" t="s">
        <v>2245</v>
      </c>
      <c r="Y4996" s="94">
        <v>412061</v>
      </c>
      <c r="Z4996" s="94">
        <v>408045.56000000006</v>
      </c>
      <c r="AA4996" s="94">
        <v>420286.92680000007</v>
      </c>
      <c r="AB4996" s="94">
        <v>420286.93</v>
      </c>
      <c r="AC4996">
        <f t="shared" si="156"/>
        <v>3000</v>
      </c>
      <c r="AD4996" t="str">
        <f t="shared" si="157"/>
        <v>310</v>
      </c>
    </row>
    <row r="4997" spans="1:30" hidden="1" x14ac:dyDescent="0.25">
      <c r="A4997" t="s">
        <v>2240</v>
      </c>
      <c r="B4997" t="s">
        <v>2069</v>
      </c>
      <c r="C4997" t="s">
        <v>2241</v>
      </c>
      <c r="D4997" t="s">
        <v>341</v>
      </c>
      <c r="E4997" t="s">
        <v>122</v>
      </c>
      <c r="F4997" t="s">
        <v>159</v>
      </c>
      <c r="G4997" t="s">
        <v>160</v>
      </c>
      <c r="H4997" t="s">
        <v>143</v>
      </c>
      <c r="I4997" t="s">
        <v>124</v>
      </c>
      <c r="J4997" t="s">
        <v>125</v>
      </c>
      <c r="K4997" t="s">
        <v>2242</v>
      </c>
      <c r="N4997" t="s">
        <v>2243</v>
      </c>
      <c r="O4997" t="s">
        <v>2073</v>
      </c>
      <c r="P4997" t="s">
        <v>2244</v>
      </c>
      <c r="Q4997" t="s">
        <v>342</v>
      </c>
      <c r="R4997" t="s">
        <v>131</v>
      </c>
      <c r="S4997" t="s">
        <v>164</v>
      </c>
      <c r="T4997" t="s">
        <v>165</v>
      </c>
      <c r="U4997" t="s">
        <v>151</v>
      </c>
      <c r="V4997" t="s">
        <v>135</v>
      </c>
      <c r="W4997" t="s">
        <v>136</v>
      </c>
      <c r="X4997" t="s">
        <v>2245</v>
      </c>
      <c r="Y4997" s="94">
        <v>120000</v>
      </c>
      <c r="Z4997" s="94">
        <v>0</v>
      </c>
      <c r="AA4997" s="94">
        <v>0</v>
      </c>
      <c r="AB4997" s="94">
        <v>0</v>
      </c>
      <c r="AC4997">
        <f t="shared" si="156"/>
        <v>3000</v>
      </c>
      <c r="AD4997" t="str">
        <f t="shared" si="157"/>
        <v>310</v>
      </c>
    </row>
    <row r="4998" spans="1:30" hidden="1" x14ac:dyDescent="0.25">
      <c r="A4998" t="s">
        <v>2240</v>
      </c>
      <c r="B4998" t="s">
        <v>2069</v>
      </c>
      <c r="C4998" t="s">
        <v>2241</v>
      </c>
      <c r="D4998" t="s">
        <v>291</v>
      </c>
      <c r="E4998" t="s">
        <v>122</v>
      </c>
      <c r="F4998" t="s">
        <v>159</v>
      </c>
      <c r="G4998" t="s">
        <v>160</v>
      </c>
      <c r="H4998" t="s">
        <v>143</v>
      </c>
      <c r="I4998" t="s">
        <v>124</v>
      </c>
      <c r="J4998" t="s">
        <v>125</v>
      </c>
      <c r="K4998" t="s">
        <v>2242</v>
      </c>
      <c r="N4998" t="s">
        <v>2243</v>
      </c>
      <c r="O4998" t="s">
        <v>2073</v>
      </c>
      <c r="P4998" t="s">
        <v>2244</v>
      </c>
      <c r="Q4998" t="s">
        <v>169</v>
      </c>
      <c r="R4998" t="s">
        <v>131</v>
      </c>
      <c r="S4998" t="s">
        <v>164</v>
      </c>
      <c r="T4998" t="s">
        <v>165</v>
      </c>
      <c r="U4998" t="s">
        <v>151</v>
      </c>
      <c r="V4998" t="s">
        <v>135</v>
      </c>
      <c r="W4998" t="s">
        <v>136</v>
      </c>
      <c r="X4998" t="s">
        <v>2245</v>
      </c>
      <c r="Y4998" s="94">
        <v>24466</v>
      </c>
      <c r="Z4998" s="94">
        <v>33252.89</v>
      </c>
      <c r="AA4998" s="94">
        <v>34250.476699999999</v>
      </c>
      <c r="AB4998" s="94">
        <v>34250.480000000003</v>
      </c>
      <c r="AC4998">
        <f t="shared" si="156"/>
        <v>3000</v>
      </c>
      <c r="AD4998" t="str">
        <f t="shared" si="157"/>
        <v>310</v>
      </c>
    </row>
    <row r="4999" spans="1:30" hidden="1" x14ac:dyDescent="0.25">
      <c r="A4999" t="s">
        <v>2240</v>
      </c>
      <c r="B4999" t="s">
        <v>2069</v>
      </c>
      <c r="C4999" t="s">
        <v>2241</v>
      </c>
      <c r="D4999" t="s">
        <v>254</v>
      </c>
      <c r="E4999" t="s">
        <v>122</v>
      </c>
      <c r="F4999" t="s">
        <v>159</v>
      </c>
      <c r="G4999" t="s">
        <v>160</v>
      </c>
      <c r="H4999" t="s">
        <v>143</v>
      </c>
      <c r="I4999" t="s">
        <v>124</v>
      </c>
      <c r="J4999" t="s">
        <v>125</v>
      </c>
      <c r="K4999" t="s">
        <v>2242</v>
      </c>
      <c r="N4999" t="s">
        <v>2243</v>
      </c>
      <c r="O4999" t="s">
        <v>2073</v>
      </c>
      <c r="P4999" t="s">
        <v>2244</v>
      </c>
      <c r="Q4999" t="s">
        <v>255</v>
      </c>
      <c r="R4999" t="s">
        <v>131</v>
      </c>
      <c r="S4999" t="s">
        <v>164</v>
      </c>
      <c r="T4999" t="s">
        <v>165</v>
      </c>
      <c r="U4999" t="s">
        <v>151</v>
      </c>
      <c r="V4999" t="s">
        <v>135</v>
      </c>
      <c r="W4999" t="s">
        <v>136</v>
      </c>
      <c r="X4999" t="s">
        <v>2245</v>
      </c>
      <c r="Y4999" s="94">
        <v>180000</v>
      </c>
      <c r="Z4999" s="94">
        <v>22272</v>
      </c>
      <c r="AA4999" s="94">
        <v>22940.16</v>
      </c>
      <c r="AB4999" s="94">
        <v>22940.16</v>
      </c>
      <c r="AC4999">
        <f t="shared" si="156"/>
        <v>3000</v>
      </c>
      <c r="AD4999" t="str">
        <f t="shared" si="157"/>
        <v>310</v>
      </c>
    </row>
    <row r="5000" spans="1:30" hidden="1" x14ac:dyDescent="0.25">
      <c r="A5000" t="s">
        <v>2240</v>
      </c>
      <c r="B5000" t="s">
        <v>2069</v>
      </c>
      <c r="C5000" t="s">
        <v>2241</v>
      </c>
      <c r="D5000" t="s">
        <v>256</v>
      </c>
      <c r="E5000" t="s">
        <v>122</v>
      </c>
      <c r="F5000" t="s">
        <v>159</v>
      </c>
      <c r="G5000" t="s">
        <v>160</v>
      </c>
      <c r="H5000" t="s">
        <v>143</v>
      </c>
      <c r="I5000" t="s">
        <v>124</v>
      </c>
      <c r="J5000" t="s">
        <v>125</v>
      </c>
      <c r="K5000" t="s">
        <v>2242</v>
      </c>
      <c r="N5000" t="s">
        <v>2243</v>
      </c>
      <c r="O5000" t="s">
        <v>2073</v>
      </c>
      <c r="P5000" t="s">
        <v>2244</v>
      </c>
      <c r="Q5000" t="s">
        <v>257</v>
      </c>
      <c r="R5000" t="s">
        <v>131</v>
      </c>
      <c r="S5000" t="s">
        <v>164</v>
      </c>
      <c r="T5000" t="s">
        <v>165</v>
      </c>
      <c r="U5000" t="s">
        <v>151</v>
      </c>
      <c r="V5000" t="s">
        <v>135</v>
      </c>
      <c r="W5000" t="s">
        <v>136</v>
      </c>
      <c r="X5000" t="s">
        <v>2245</v>
      </c>
      <c r="Y5000" s="94">
        <v>135000</v>
      </c>
      <c r="Z5000" s="94">
        <v>48140</v>
      </c>
      <c r="AA5000" s="94">
        <v>99584.2</v>
      </c>
      <c r="AB5000" s="94">
        <v>99584.2</v>
      </c>
      <c r="AC5000">
        <f t="shared" si="156"/>
        <v>3000</v>
      </c>
      <c r="AD5000" t="str">
        <f t="shared" si="157"/>
        <v>310</v>
      </c>
    </row>
    <row r="5001" spans="1:30" hidden="1" x14ac:dyDescent="0.25">
      <c r="A5001" t="s">
        <v>2240</v>
      </c>
      <c r="B5001" t="s">
        <v>2069</v>
      </c>
      <c r="C5001" t="s">
        <v>2241</v>
      </c>
      <c r="D5001" t="s">
        <v>850</v>
      </c>
      <c r="E5001" t="s">
        <v>122</v>
      </c>
      <c r="F5001" t="s">
        <v>159</v>
      </c>
      <c r="G5001" t="s">
        <v>160</v>
      </c>
      <c r="H5001" t="s">
        <v>143</v>
      </c>
      <c r="I5001" t="s">
        <v>124</v>
      </c>
      <c r="J5001" t="s">
        <v>125</v>
      </c>
      <c r="K5001" t="s">
        <v>2242</v>
      </c>
      <c r="N5001" t="s">
        <v>2243</v>
      </c>
      <c r="O5001" t="s">
        <v>2073</v>
      </c>
      <c r="P5001" t="s">
        <v>2244</v>
      </c>
      <c r="Q5001" t="s">
        <v>851</v>
      </c>
      <c r="R5001" t="s">
        <v>131</v>
      </c>
      <c r="S5001" t="s">
        <v>164</v>
      </c>
      <c r="T5001" t="s">
        <v>165</v>
      </c>
      <c r="U5001" t="s">
        <v>151</v>
      </c>
      <c r="V5001" t="s">
        <v>135</v>
      </c>
      <c r="W5001" t="s">
        <v>136</v>
      </c>
      <c r="X5001" t="s">
        <v>2245</v>
      </c>
      <c r="Y5001" s="94">
        <v>6180</v>
      </c>
      <c r="Z5001" s="94">
        <v>0</v>
      </c>
      <c r="AA5001" s="94">
        <v>0</v>
      </c>
      <c r="AB5001" s="94">
        <v>0</v>
      </c>
      <c r="AC5001">
        <f t="shared" si="156"/>
        <v>3000</v>
      </c>
      <c r="AD5001" t="str">
        <f t="shared" si="157"/>
        <v>310</v>
      </c>
    </row>
    <row r="5002" spans="1:30" hidden="1" x14ac:dyDescent="0.25">
      <c r="A5002" t="s">
        <v>2240</v>
      </c>
      <c r="B5002" t="s">
        <v>2069</v>
      </c>
      <c r="C5002" t="s">
        <v>2241</v>
      </c>
      <c r="D5002" t="s">
        <v>850</v>
      </c>
      <c r="E5002" t="s">
        <v>122</v>
      </c>
      <c r="F5002" t="s">
        <v>159</v>
      </c>
      <c r="G5002" t="s">
        <v>160</v>
      </c>
      <c r="H5002" t="s">
        <v>143</v>
      </c>
      <c r="I5002" t="s">
        <v>124</v>
      </c>
      <c r="J5002" t="s">
        <v>125</v>
      </c>
      <c r="K5002" t="s">
        <v>2242</v>
      </c>
      <c r="N5002" t="s">
        <v>2243</v>
      </c>
      <c r="O5002" t="s">
        <v>2073</v>
      </c>
      <c r="P5002" t="s">
        <v>2244</v>
      </c>
      <c r="Q5002" t="s">
        <v>851</v>
      </c>
      <c r="R5002" t="s">
        <v>131</v>
      </c>
      <c r="S5002" t="s">
        <v>164</v>
      </c>
      <c r="T5002" t="s">
        <v>165</v>
      </c>
      <c r="U5002" t="s">
        <v>151</v>
      </c>
      <c r="V5002" t="s">
        <v>135</v>
      </c>
      <c r="W5002" t="s">
        <v>136</v>
      </c>
      <c r="X5002" t="s">
        <v>2245</v>
      </c>
      <c r="Y5002" s="94">
        <v>6180</v>
      </c>
      <c r="Z5002" s="94">
        <v>0</v>
      </c>
      <c r="AA5002" s="94">
        <v>0</v>
      </c>
      <c r="AB5002" s="94">
        <v>0</v>
      </c>
      <c r="AC5002">
        <f t="shared" si="156"/>
        <v>3000</v>
      </c>
      <c r="AD5002" t="str">
        <f t="shared" si="157"/>
        <v>310</v>
      </c>
    </row>
    <row r="5003" spans="1:30" hidden="1" x14ac:dyDescent="0.25">
      <c r="A5003" t="s">
        <v>2240</v>
      </c>
      <c r="B5003" t="s">
        <v>2069</v>
      </c>
      <c r="C5003" t="s">
        <v>2241</v>
      </c>
      <c r="D5003" t="s">
        <v>2246</v>
      </c>
      <c r="E5003" t="s">
        <v>122</v>
      </c>
      <c r="F5003" t="s">
        <v>159</v>
      </c>
      <c r="G5003" t="s">
        <v>160</v>
      </c>
      <c r="H5003" t="s">
        <v>143</v>
      </c>
      <c r="I5003" t="s">
        <v>124</v>
      </c>
      <c r="J5003" t="s">
        <v>125</v>
      </c>
      <c r="K5003" t="s">
        <v>2242</v>
      </c>
      <c r="N5003" t="s">
        <v>2243</v>
      </c>
      <c r="O5003" t="s">
        <v>2073</v>
      </c>
      <c r="P5003" t="s">
        <v>2244</v>
      </c>
      <c r="Q5003" t="s">
        <v>2247</v>
      </c>
      <c r="R5003" t="s">
        <v>131</v>
      </c>
      <c r="S5003" t="s">
        <v>164</v>
      </c>
      <c r="T5003" t="s">
        <v>165</v>
      </c>
      <c r="U5003" t="s">
        <v>151</v>
      </c>
      <c r="V5003" t="s">
        <v>135</v>
      </c>
      <c r="W5003" t="s">
        <v>136</v>
      </c>
      <c r="X5003" t="s">
        <v>2245</v>
      </c>
      <c r="Y5003" s="94">
        <v>0</v>
      </c>
      <c r="Z5003" s="94">
        <v>53000</v>
      </c>
      <c r="AA5003" s="94">
        <v>54590</v>
      </c>
      <c r="AB5003" s="94">
        <v>54590</v>
      </c>
      <c r="AC5003">
        <f t="shared" si="156"/>
        <v>3000</v>
      </c>
      <c r="AD5003" t="str">
        <f t="shared" si="157"/>
        <v>310</v>
      </c>
    </row>
    <row r="5004" spans="1:30" hidden="1" x14ac:dyDescent="0.25">
      <c r="A5004" t="s">
        <v>2240</v>
      </c>
      <c r="B5004" t="s">
        <v>2069</v>
      </c>
      <c r="C5004" t="s">
        <v>2241</v>
      </c>
      <c r="D5004" t="s">
        <v>270</v>
      </c>
      <c r="E5004" t="s">
        <v>122</v>
      </c>
      <c r="F5004" t="s">
        <v>159</v>
      </c>
      <c r="G5004" t="s">
        <v>160</v>
      </c>
      <c r="H5004" t="s">
        <v>143</v>
      </c>
      <c r="I5004" t="s">
        <v>124</v>
      </c>
      <c r="J5004" t="s">
        <v>125</v>
      </c>
      <c r="K5004" t="s">
        <v>2242</v>
      </c>
      <c r="N5004" t="s">
        <v>2243</v>
      </c>
      <c r="O5004" t="s">
        <v>2073</v>
      </c>
      <c r="P5004" t="s">
        <v>2244</v>
      </c>
      <c r="Q5004" t="s">
        <v>271</v>
      </c>
      <c r="R5004" t="s">
        <v>131</v>
      </c>
      <c r="S5004" t="s">
        <v>164</v>
      </c>
      <c r="T5004" t="s">
        <v>165</v>
      </c>
      <c r="U5004" t="s">
        <v>151</v>
      </c>
      <c r="V5004" t="s">
        <v>135</v>
      </c>
      <c r="W5004" t="s">
        <v>136</v>
      </c>
      <c r="X5004" t="s">
        <v>2245</v>
      </c>
      <c r="Y5004" s="94">
        <v>9500</v>
      </c>
      <c r="Z5004" s="94">
        <v>0</v>
      </c>
      <c r="AA5004" s="94">
        <v>0</v>
      </c>
      <c r="AB5004" s="94">
        <v>0</v>
      </c>
      <c r="AC5004">
        <f t="shared" si="156"/>
        <v>3000</v>
      </c>
      <c r="AD5004" t="str">
        <f t="shared" si="157"/>
        <v>310</v>
      </c>
    </row>
    <row r="5005" spans="1:30" hidden="1" x14ac:dyDescent="0.25">
      <c r="A5005" t="s">
        <v>2240</v>
      </c>
      <c r="B5005" t="s">
        <v>2069</v>
      </c>
      <c r="C5005" t="s">
        <v>2241</v>
      </c>
      <c r="D5005" t="s">
        <v>272</v>
      </c>
      <c r="E5005" t="s">
        <v>122</v>
      </c>
      <c r="F5005" t="s">
        <v>159</v>
      </c>
      <c r="G5005" t="s">
        <v>160</v>
      </c>
      <c r="H5005" t="s">
        <v>143</v>
      </c>
      <c r="I5005" t="s">
        <v>124</v>
      </c>
      <c r="J5005" t="s">
        <v>125</v>
      </c>
      <c r="K5005" t="s">
        <v>2242</v>
      </c>
      <c r="N5005" t="s">
        <v>2243</v>
      </c>
      <c r="O5005" t="s">
        <v>2073</v>
      </c>
      <c r="P5005" t="s">
        <v>2244</v>
      </c>
      <c r="Q5005" t="s">
        <v>273</v>
      </c>
      <c r="R5005" t="s">
        <v>131</v>
      </c>
      <c r="S5005" t="s">
        <v>164</v>
      </c>
      <c r="T5005" t="s">
        <v>165</v>
      </c>
      <c r="U5005" t="s">
        <v>151</v>
      </c>
      <c r="V5005" t="s">
        <v>135</v>
      </c>
      <c r="W5005" t="s">
        <v>136</v>
      </c>
      <c r="X5005" t="s">
        <v>2245</v>
      </c>
      <c r="Y5005" s="94">
        <v>80000</v>
      </c>
      <c r="Z5005" s="94">
        <v>25464.400000000001</v>
      </c>
      <c r="AA5005" s="94">
        <v>26228.33</v>
      </c>
      <c r="AB5005" s="94">
        <v>26228.33</v>
      </c>
      <c r="AC5005">
        <f t="shared" si="156"/>
        <v>3000</v>
      </c>
      <c r="AD5005" t="str">
        <f t="shared" si="157"/>
        <v>310</v>
      </c>
    </row>
    <row r="5006" spans="1:30" hidden="1" x14ac:dyDescent="0.25">
      <c r="A5006" t="s">
        <v>2240</v>
      </c>
      <c r="B5006" t="s">
        <v>2069</v>
      </c>
      <c r="C5006" t="s">
        <v>2241</v>
      </c>
      <c r="D5006" t="s">
        <v>278</v>
      </c>
      <c r="E5006" t="s">
        <v>122</v>
      </c>
      <c r="F5006" t="s">
        <v>159</v>
      </c>
      <c r="G5006" t="s">
        <v>160</v>
      </c>
      <c r="H5006" t="s">
        <v>143</v>
      </c>
      <c r="I5006" t="s">
        <v>124</v>
      </c>
      <c r="J5006" t="s">
        <v>125</v>
      </c>
      <c r="K5006" t="s">
        <v>2242</v>
      </c>
      <c r="N5006" t="s">
        <v>2243</v>
      </c>
      <c r="O5006" t="s">
        <v>2073</v>
      </c>
      <c r="P5006" t="s">
        <v>2244</v>
      </c>
      <c r="Q5006" t="s">
        <v>279</v>
      </c>
      <c r="R5006" t="s">
        <v>131</v>
      </c>
      <c r="S5006" t="s">
        <v>164</v>
      </c>
      <c r="T5006" t="s">
        <v>165</v>
      </c>
      <c r="U5006" t="s">
        <v>151</v>
      </c>
      <c r="V5006" t="s">
        <v>135</v>
      </c>
      <c r="W5006" t="s">
        <v>136</v>
      </c>
      <c r="X5006" t="s">
        <v>2245</v>
      </c>
      <c r="Y5006" s="94">
        <v>0</v>
      </c>
      <c r="Z5006" s="94">
        <v>0</v>
      </c>
      <c r="AA5006" s="94">
        <v>0</v>
      </c>
      <c r="AB5006" s="94">
        <v>0</v>
      </c>
      <c r="AC5006">
        <f t="shared" si="156"/>
        <v>3000</v>
      </c>
      <c r="AD5006" t="str">
        <f t="shared" si="157"/>
        <v>310</v>
      </c>
    </row>
    <row r="5007" spans="1:30" hidden="1" x14ac:dyDescent="0.25">
      <c r="A5007" t="s">
        <v>2240</v>
      </c>
      <c r="B5007" t="s">
        <v>2069</v>
      </c>
      <c r="C5007" t="s">
        <v>2241</v>
      </c>
      <c r="D5007" t="s">
        <v>174</v>
      </c>
      <c r="E5007" t="s">
        <v>122</v>
      </c>
      <c r="F5007" t="s">
        <v>159</v>
      </c>
      <c r="G5007" t="s">
        <v>160</v>
      </c>
      <c r="H5007" t="s">
        <v>143</v>
      </c>
      <c r="I5007" t="s">
        <v>124</v>
      </c>
      <c r="J5007" t="s">
        <v>125</v>
      </c>
      <c r="K5007" t="s">
        <v>2242</v>
      </c>
      <c r="N5007" t="s">
        <v>2243</v>
      </c>
      <c r="O5007" t="s">
        <v>2073</v>
      </c>
      <c r="P5007" t="s">
        <v>2244</v>
      </c>
      <c r="Q5007" t="s">
        <v>175</v>
      </c>
      <c r="R5007" t="s">
        <v>131</v>
      </c>
      <c r="S5007" t="s">
        <v>164</v>
      </c>
      <c r="T5007" t="s">
        <v>165</v>
      </c>
      <c r="U5007" t="s">
        <v>151</v>
      </c>
      <c r="V5007" t="s">
        <v>135</v>
      </c>
      <c r="W5007" t="s">
        <v>136</v>
      </c>
      <c r="X5007" t="s">
        <v>2245</v>
      </c>
      <c r="Y5007" s="94">
        <v>50000</v>
      </c>
      <c r="Z5007" s="94">
        <v>2445</v>
      </c>
      <c r="AA5007" s="94">
        <v>20000</v>
      </c>
      <c r="AB5007" s="94">
        <v>20000</v>
      </c>
      <c r="AC5007">
        <f t="shared" si="156"/>
        <v>3000</v>
      </c>
      <c r="AD5007" t="str">
        <f t="shared" si="157"/>
        <v>310</v>
      </c>
    </row>
    <row r="5008" spans="1:30" hidden="1" x14ac:dyDescent="0.25">
      <c r="A5008" t="s">
        <v>2240</v>
      </c>
      <c r="B5008" t="s">
        <v>2069</v>
      </c>
      <c r="C5008" t="s">
        <v>2241</v>
      </c>
      <c r="D5008" t="s">
        <v>282</v>
      </c>
      <c r="E5008" t="s">
        <v>122</v>
      </c>
      <c r="F5008" t="s">
        <v>159</v>
      </c>
      <c r="G5008" t="s">
        <v>160</v>
      </c>
      <c r="H5008" t="s">
        <v>143</v>
      </c>
      <c r="I5008" t="s">
        <v>124</v>
      </c>
      <c r="J5008" t="s">
        <v>125</v>
      </c>
      <c r="K5008" t="s">
        <v>2242</v>
      </c>
      <c r="N5008" t="s">
        <v>2243</v>
      </c>
      <c r="O5008" t="s">
        <v>2073</v>
      </c>
      <c r="P5008" t="s">
        <v>2244</v>
      </c>
      <c r="Q5008" t="s">
        <v>283</v>
      </c>
      <c r="R5008" t="s">
        <v>131</v>
      </c>
      <c r="S5008" t="s">
        <v>164</v>
      </c>
      <c r="T5008" t="s">
        <v>165</v>
      </c>
      <c r="U5008" t="s">
        <v>151</v>
      </c>
      <c r="V5008" t="s">
        <v>135</v>
      </c>
      <c r="W5008" t="s">
        <v>136</v>
      </c>
      <c r="X5008" t="s">
        <v>2245</v>
      </c>
      <c r="Y5008" s="94">
        <v>20000</v>
      </c>
      <c r="Z5008" s="94">
        <v>0</v>
      </c>
      <c r="AA5008" s="94">
        <v>0</v>
      </c>
      <c r="AB5008" s="94">
        <v>0</v>
      </c>
      <c r="AC5008">
        <f t="shared" si="156"/>
        <v>3000</v>
      </c>
      <c r="AD5008" t="str">
        <f t="shared" si="157"/>
        <v>310</v>
      </c>
    </row>
    <row r="5009" spans="1:30" hidden="1" x14ac:dyDescent="0.25">
      <c r="A5009" t="s">
        <v>2240</v>
      </c>
      <c r="B5009" t="s">
        <v>2069</v>
      </c>
      <c r="C5009" t="s">
        <v>2241</v>
      </c>
      <c r="D5009" t="s">
        <v>286</v>
      </c>
      <c r="E5009" t="s">
        <v>122</v>
      </c>
      <c r="F5009" t="s">
        <v>159</v>
      </c>
      <c r="G5009" t="s">
        <v>160</v>
      </c>
      <c r="H5009" t="s">
        <v>143</v>
      </c>
      <c r="I5009" t="s">
        <v>124</v>
      </c>
      <c r="J5009" t="s">
        <v>125</v>
      </c>
      <c r="K5009" t="s">
        <v>2242</v>
      </c>
      <c r="N5009" t="s">
        <v>2243</v>
      </c>
      <c r="O5009" t="s">
        <v>2073</v>
      </c>
      <c r="P5009" t="s">
        <v>2244</v>
      </c>
      <c r="Q5009" t="s">
        <v>287</v>
      </c>
      <c r="R5009" t="s">
        <v>131</v>
      </c>
      <c r="S5009" t="s">
        <v>164</v>
      </c>
      <c r="T5009" t="s">
        <v>165</v>
      </c>
      <c r="U5009" t="s">
        <v>151</v>
      </c>
      <c r="V5009" t="s">
        <v>135</v>
      </c>
      <c r="W5009" t="s">
        <v>136</v>
      </c>
      <c r="X5009" t="s">
        <v>2245</v>
      </c>
      <c r="Y5009" s="94">
        <v>100000</v>
      </c>
      <c r="Z5009" s="94">
        <v>98774</v>
      </c>
      <c r="AA5009" s="94">
        <v>101737.22</v>
      </c>
      <c r="AB5009" s="94">
        <v>101737.22</v>
      </c>
      <c r="AC5009">
        <f t="shared" si="156"/>
        <v>3000</v>
      </c>
      <c r="AD5009" t="str">
        <f t="shared" si="157"/>
        <v>310</v>
      </c>
    </row>
    <row r="5010" spans="1:30" hidden="1" x14ac:dyDescent="0.25">
      <c r="A5010" t="s">
        <v>2240</v>
      </c>
      <c r="B5010" t="s">
        <v>2069</v>
      </c>
      <c r="C5010" t="s">
        <v>2241</v>
      </c>
      <c r="D5010" t="s">
        <v>417</v>
      </c>
      <c r="E5010" t="s">
        <v>122</v>
      </c>
      <c r="F5010" t="s">
        <v>159</v>
      </c>
      <c r="G5010" t="s">
        <v>160</v>
      </c>
      <c r="H5010" t="s">
        <v>143</v>
      </c>
      <c r="I5010" t="s">
        <v>124</v>
      </c>
      <c r="J5010" t="s">
        <v>125</v>
      </c>
      <c r="K5010" t="s">
        <v>2242</v>
      </c>
      <c r="N5010" t="s">
        <v>2243</v>
      </c>
      <c r="O5010" t="s">
        <v>2073</v>
      </c>
      <c r="P5010" t="s">
        <v>2244</v>
      </c>
      <c r="Q5010" t="s">
        <v>418</v>
      </c>
      <c r="R5010" t="s">
        <v>131</v>
      </c>
      <c r="S5010" t="s">
        <v>164</v>
      </c>
      <c r="T5010" t="s">
        <v>165</v>
      </c>
      <c r="U5010" t="s">
        <v>151</v>
      </c>
      <c r="V5010" t="s">
        <v>135</v>
      </c>
      <c r="W5010" t="s">
        <v>136</v>
      </c>
      <c r="X5010" t="s">
        <v>2245</v>
      </c>
      <c r="Y5010" s="94">
        <v>58000</v>
      </c>
      <c r="Z5010" s="94">
        <v>53824.000000000007</v>
      </c>
      <c r="AA5010" s="94">
        <v>55438.720000000001</v>
      </c>
      <c r="AB5010" s="94">
        <v>55438.720000000001</v>
      </c>
      <c r="AC5010">
        <f t="shared" si="156"/>
        <v>3000</v>
      </c>
      <c r="AD5010" t="str">
        <f t="shared" si="157"/>
        <v>310</v>
      </c>
    </row>
    <row r="5011" spans="1:30" hidden="1" x14ac:dyDescent="0.25">
      <c r="A5011" s="97" t="s">
        <v>2248</v>
      </c>
      <c r="B5011" s="97" t="s">
        <v>583</v>
      </c>
      <c r="C5011" s="97" t="s">
        <v>2249</v>
      </c>
      <c r="D5011" s="97" t="s">
        <v>141</v>
      </c>
      <c r="E5011" s="97" t="s">
        <v>122</v>
      </c>
      <c r="F5011" s="98">
        <v>15</v>
      </c>
      <c r="G5011" s="98" t="s">
        <v>142</v>
      </c>
      <c r="H5011" s="97" t="s">
        <v>143</v>
      </c>
      <c r="I5011" s="97" t="s">
        <v>124</v>
      </c>
      <c r="J5011" s="97" t="s">
        <v>125</v>
      </c>
      <c r="K5011" s="97" t="s">
        <v>2250</v>
      </c>
      <c r="L5011" s="97"/>
      <c r="M5011" s="97"/>
      <c r="N5011" s="97" t="s">
        <v>2251</v>
      </c>
      <c r="O5011" s="97" t="s">
        <v>587</v>
      </c>
      <c r="P5011" s="97" t="s">
        <v>2252</v>
      </c>
      <c r="Q5011" s="97" t="s">
        <v>148</v>
      </c>
      <c r="R5011" s="97" t="s">
        <v>131</v>
      </c>
      <c r="S5011" s="97" t="s">
        <v>149</v>
      </c>
      <c r="T5011" s="97" t="s">
        <v>150</v>
      </c>
      <c r="U5011" s="97" t="s">
        <v>151</v>
      </c>
      <c r="V5011" s="97" t="s">
        <v>135</v>
      </c>
      <c r="W5011" s="97" t="s">
        <v>136</v>
      </c>
      <c r="X5011" s="97"/>
      <c r="Y5011" s="99"/>
      <c r="Z5011" s="99"/>
      <c r="AA5011" s="99">
        <v>7076520</v>
      </c>
      <c r="AB5011" s="99">
        <v>7076520</v>
      </c>
      <c r="AC5011">
        <f t="shared" si="156"/>
        <v>1000</v>
      </c>
      <c r="AD5011" t="str">
        <f t="shared" si="157"/>
        <v>310</v>
      </c>
    </row>
    <row r="5012" spans="1:30" hidden="1" x14ac:dyDescent="0.25">
      <c r="A5012" s="97" t="s">
        <v>2248</v>
      </c>
      <c r="B5012" s="97" t="s">
        <v>583</v>
      </c>
      <c r="C5012" s="97" t="s">
        <v>2249</v>
      </c>
      <c r="D5012" s="97">
        <v>13201</v>
      </c>
      <c r="E5012" s="97" t="s">
        <v>122</v>
      </c>
      <c r="F5012" s="98">
        <v>15</v>
      </c>
      <c r="G5012" s="98" t="s">
        <v>142</v>
      </c>
      <c r="H5012" s="97">
        <v>19</v>
      </c>
      <c r="I5012" s="97" t="s">
        <v>124</v>
      </c>
      <c r="J5012" s="97" t="s">
        <v>125</v>
      </c>
      <c r="K5012" s="97" t="s">
        <v>2250</v>
      </c>
      <c r="L5012" s="97"/>
      <c r="M5012" s="97"/>
      <c r="N5012" s="97" t="s">
        <v>2251</v>
      </c>
      <c r="O5012" s="97" t="s">
        <v>587</v>
      </c>
      <c r="P5012" s="97" t="s">
        <v>2252</v>
      </c>
      <c r="Q5012" s="97" t="s">
        <v>152</v>
      </c>
      <c r="R5012" s="97" t="s">
        <v>131</v>
      </c>
      <c r="S5012" s="97" t="s">
        <v>149</v>
      </c>
      <c r="T5012" s="97" t="s">
        <v>150</v>
      </c>
      <c r="U5012" s="97" t="s">
        <v>134</v>
      </c>
      <c r="V5012" s="97" t="s">
        <v>135</v>
      </c>
      <c r="W5012" s="97" t="s">
        <v>136</v>
      </c>
      <c r="X5012" s="97"/>
      <c r="Y5012" s="99"/>
      <c r="Z5012" s="99"/>
      <c r="AA5012" s="99">
        <v>294855</v>
      </c>
      <c r="AB5012" s="99">
        <v>294855</v>
      </c>
      <c r="AC5012">
        <f t="shared" si="156"/>
        <v>1000</v>
      </c>
      <c r="AD5012" t="str">
        <f t="shared" si="157"/>
        <v>310</v>
      </c>
    </row>
    <row r="5013" spans="1:30" hidden="1" x14ac:dyDescent="0.25">
      <c r="A5013" s="97" t="s">
        <v>2248</v>
      </c>
      <c r="B5013" s="97" t="s">
        <v>583</v>
      </c>
      <c r="C5013" s="97" t="s">
        <v>2249</v>
      </c>
      <c r="D5013" s="97">
        <v>13203</v>
      </c>
      <c r="E5013" s="97" t="s">
        <v>122</v>
      </c>
      <c r="F5013" s="98">
        <v>15</v>
      </c>
      <c r="G5013" s="98" t="s">
        <v>142</v>
      </c>
      <c r="H5013" s="97">
        <v>19</v>
      </c>
      <c r="I5013" s="97" t="s">
        <v>124</v>
      </c>
      <c r="J5013" s="97" t="s">
        <v>125</v>
      </c>
      <c r="K5013" s="97" t="s">
        <v>2250</v>
      </c>
      <c r="L5013" s="97"/>
      <c r="M5013" s="97"/>
      <c r="N5013" s="97" t="s">
        <v>2251</v>
      </c>
      <c r="O5013" s="97" t="s">
        <v>587</v>
      </c>
      <c r="P5013" s="97" t="s">
        <v>2252</v>
      </c>
      <c r="Q5013" s="97" t="s">
        <v>153</v>
      </c>
      <c r="R5013" s="97" t="s">
        <v>131</v>
      </c>
      <c r="S5013" s="97" t="s">
        <v>149</v>
      </c>
      <c r="T5013" s="97" t="s">
        <v>150</v>
      </c>
      <c r="U5013" s="97" t="s">
        <v>134</v>
      </c>
      <c r="V5013" s="97" t="s">
        <v>135</v>
      </c>
      <c r="W5013" s="97" t="s">
        <v>136</v>
      </c>
      <c r="X5013" s="97"/>
      <c r="Y5013" s="99"/>
      <c r="Z5013" s="99"/>
      <c r="AA5013" s="99">
        <v>1179420</v>
      </c>
      <c r="AB5013" s="99">
        <v>1179420</v>
      </c>
      <c r="AC5013">
        <f t="shared" si="156"/>
        <v>1000</v>
      </c>
      <c r="AD5013" t="str">
        <f t="shared" si="157"/>
        <v>310</v>
      </c>
    </row>
    <row r="5014" spans="1:30" hidden="1" x14ac:dyDescent="0.25">
      <c r="A5014" s="97" t="s">
        <v>2248</v>
      </c>
      <c r="B5014" s="97" t="s">
        <v>583</v>
      </c>
      <c r="C5014" s="97" t="s">
        <v>2249</v>
      </c>
      <c r="D5014" s="97">
        <v>14101</v>
      </c>
      <c r="E5014" s="97" t="s">
        <v>122</v>
      </c>
      <c r="F5014" s="98">
        <v>15</v>
      </c>
      <c r="G5014" s="98" t="s">
        <v>142</v>
      </c>
      <c r="H5014" s="97">
        <v>19</v>
      </c>
      <c r="I5014" s="97" t="s">
        <v>124</v>
      </c>
      <c r="J5014" s="97" t="s">
        <v>125</v>
      </c>
      <c r="K5014" s="97" t="s">
        <v>2250</v>
      </c>
      <c r="L5014" s="97"/>
      <c r="M5014" s="97"/>
      <c r="N5014" s="97" t="s">
        <v>2251</v>
      </c>
      <c r="O5014" s="97" t="s">
        <v>587</v>
      </c>
      <c r="P5014" s="97" t="s">
        <v>2252</v>
      </c>
      <c r="Q5014" s="97" t="s">
        <v>154</v>
      </c>
      <c r="R5014" s="97" t="s">
        <v>131</v>
      </c>
      <c r="S5014" s="97" t="s">
        <v>149</v>
      </c>
      <c r="T5014" s="97" t="s">
        <v>150</v>
      </c>
      <c r="U5014" s="97" t="s">
        <v>134</v>
      </c>
      <c r="V5014" s="97" t="s">
        <v>135</v>
      </c>
      <c r="W5014" s="97" t="s">
        <v>136</v>
      </c>
      <c r="X5014" s="97"/>
      <c r="Y5014" s="99"/>
      <c r="Z5014" s="99"/>
      <c r="AA5014" s="99">
        <v>389208.6</v>
      </c>
      <c r="AB5014" s="99">
        <v>389208.6</v>
      </c>
      <c r="AC5014">
        <f t="shared" si="156"/>
        <v>1000</v>
      </c>
      <c r="AD5014" t="str">
        <f t="shared" si="157"/>
        <v>310</v>
      </c>
    </row>
    <row r="5015" spans="1:30" hidden="1" x14ac:dyDescent="0.25">
      <c r="A5015" s="97" t="s">
        <v>2248</v>
      </c>
      <c r="B5015" s="97" t="s">
        <v>583</v>
      </c>
      <c r="C5015" s="97" t="s">
        <v>2249</v>
      </c>
      <c r="D5015" s="97">
        <v>14103</v>
      </c>
      <c r="E5015" s="97" t="s">
        <v>122</v>
      </c>
      <c r="F5015" s="98">
        <v>15</v>
      </c>
      <c r="G5015" s="98" t="s">
        <v>142</v>
      </c>
      <c r="H5015" s="97">
        <v>19</v>
      </c>
      <c r="I5015" s="97" t="s">
        <v>124</v>
      </c>
      <c r="J5015" s="97" t="s">
        <v>125</v>
      </c>
      <c r="K5015" s="97" t="s">
        <v>2250</v>
      </c>
      <c r="L5015" s="97"/>
      <c r="M5015" s="97"/>
      <c r="N5015" s="97" t="s">
        <v>2251</v>
      </c>
      <c r="O5015" s="97" t="s">
        <v>587</v>
      </c>
      <c r="P5015" s="97" t="s">
        <v>2252</v>
      </c>
      <c r="Q5015" s="97" t="s">
        <v>155</v>
      </c>
      <c r="R5015" s="97" t="s">
        <v>131</v>
      </c>
      <c r="S5015" s="97" t="s">
        <v>149</v>
      </c>
      <c r="T5015" s="97" t="s">
        <v>150</v>
      </c>
      <c r="U5015" s="97" t="s">
        <v>134</v>
      </c>
      <c r="V5015" s="97" t="s">
        <v>135</v>
      </c>
      <c r="W5015" s="97" t="s">
        <v>136</v>
      </c>
      <c r="X5015" s="97"/>
      <c r="Y5015" s="99"/>
      <c r="Z5015" s="99"/>
      <c r="AA5015" s="99">
        <v>159221.69999999998</v>
      </c>
      <c r="AB5015" s="99">
        <v>159221.70000000001</v>
      </c>
      <c r="AC5015">
        <f t="shared" si="156"/>
        <v>1000</v>
      </c>
      <c r="AD5015" t="str">
        <f t="shared" si="157"/>
        <v>310</v>
      </c>
    </row>
    <row r="5016" spans="1:30" hidden="1" x14ac:dyDescent="0.25">
      <c r="A5016" s="97" t="s">
        <v>2248</v>
      </c>
      <c r="B5016" s="97" t="s">
        <v>583</v>
      </c>
      <c r="C5016" s="97" t="s">
        <v>2249</v>
      </c>
      <c r="D5016" s="97">
        <v>14201</v>
      </c>
      <c r="E5016" s="97" t="s">
        <v>122</v>
      </c>
      <c r="F5016" s="98">
        <v>15</v>
      </c>
      <c r="G5016" s="98" t="s">
        <v>142</v>
      </c>
      <c r="H5016" s="97">
        <v>19</v>
      </c>
      <c r="I5016" s="97" t="s">
        <v>124</v>
      </c>
      <c r="J5016" s="97" t="s">
        <v>125</v>
      </c>
      <c r="K5016" s="97" t="s">
        <v>2250</v>
      </c>
      <c r="L5016" s="97"/>
      <c r="M5016" s="97"/>
      <c r="N5016" s="97" t="s">
        <v>2251</v>
      </c>
      <c r="O5016" s="97" t="s">
        <v>587</v>
      </c>
      <c r="P5016" s="97" t="s">
        <v>2252</v>
      </c>
      <c r="Q5016" s="97" t="s">
        <v>156</v>
      </c>
      <c r="R5016" s="97" t="s">
        <v>131</v>
      </c>
      <c r="S5016" s="97" t="s">
        <v>149</v>
      </c>
      <c r="T5016" s="97" t="s">
        <v>150</v>
      </c>
      <c r="U5016" s="97" t="s">
        <v>134</v>
      </c>
      <c r="V5016" s="97" t="s">
        <v>135</v>
      </c>
      <c r="W5016" s="97" t="s">
        <v>136</v>
      </c>
      <c r="X5016" s="97"/>
      <c r="Y5016" s="99"/>
      <c r="Z5016" s="99"/>
      <c r="AA5016" s="99">
        <v>353826</v>
      </c>
      <c r="AB5016" s="99">
        <v>353826</v>
      </c>
      <c r="AC5016">
        <f t="shared" si="156"/>
        <v>1000</v>
      </c>
      <c r="AD5016" t="str">
        <f t="shared" si="157"/>
        <v>310</v>
      </c>
    </row>
    <row r="5017" spans="1:30" hidden="1" x14ac:dyDescent="0.25">
      <c r="A5017" s="97" t="s">
        <v>2248</v>
      </c>
      <c r="B5017" s="97" t="s">
        <v>583</v>
      </c>
      <c r="C5017" s="97" t="s">
        <v>2249</v>
      </c>
      <c r="D5017" s="97">
        <v>14301</v>
      </c>
      <c r="E5017" s="97" t="s">
        <v>122</v>
      </c>
      <c r="F5017" s="98">
        <v>15</v>
      </c>
      <c r="G5017" s="98" t="s">
        <v>142</v>
      </c>
      <c r="H5017" s="97">
        <v>19</v>
      </c>
      <c r="I5017" s="97" t="s">
        <v>124</v>
      </c>
      <c r="J5017" s="97" t="s">
        <v>125</v>
      </c>
      <c r="K5017" s="97" t="s">
        <v>2250</v>
      </c>
      <c r="L5017" s="97"/>
      <c r="M5017" s="97"/>
      <c r="N5017" s="97" t="s">
        <v>2251</v>
      </c>
      <c r="O5017" s="97" t="s">
        <v>587</v>
      </c>
      <c r="P5017" s="97" t="s">
        <v>2252</v>
      </c>
      <c r="Q5017" s="97" t="s">
        <v>178</v>
      </c>
      <c r="R5017" s="97" t="s">
        <v>131</v>
      </c>
      <c r="S5017" s="97" t="s">
        <v>149</v>
      </c>
      <c r="T5017" s="97" t="s">
        <v>150</v>
      </c>
      <c r="U5017" s="97" t="s">
        <v>134</v>
      </c>
      <c r="V5017" s="97" t="s">
        <v>135</v>
      </c>
      <c r="W5017" s="97" t="s">
        <v>136</v>
      </c>
      <c r="X5017" s="97"/>
      <c r="Y5017" s="99"/>
      <c r="Z5017" s="99"/>
      <c r="AA5017" s="99">
        <v>424591.2</v>
      </c>
      <c r="AB5017" s="99">
        <v>424591.2</v>
      </c>
      <c r="AC5017">
        <f t="shared" si="156"/>
        <v>1000</v>
      </c>
      <c r="AD5017" t="str">
        <f t="shared" si="157"/>
        <v>310</v>
      </c>
    </row>
    <row r="5018" spans="1:30" hidden="1" x14ac:dyDescent="0.25">
      <c r="A5018" t="s">
        <v>2248</v>
      </c>
      <c r="B5018" t="s">
        <v>583</v>
      </c>
      <c r="C5018" t="s">
        <v>2249</v>
      </c>
      <c r="D5018" t="s">
        <v>186</v>
      </c>
      <c r="E5018" t="s">
        <v>122</v>
      </c>
      <c r="F5018" t="s">
        <v>159</v>
      </c>
      <c r="G5018" t="s">
        <v>160</v>
      </c>
      <c r="H5018" t="s">
        <v>143</v>
      </c>
      <c r="I5018" t="s">
        <v>124</v>
      </c>
      <c r="J5018" t="s">
        <v>125</v>
      </c>
      <c r="K5018" t="s">
        <v>2250</v>
      </c>
      <c r="N5018" t="s">
        <v>2251</v>
      </c>
      <c r="O5018" t="s">
        <v>587</v>
      </c>
      <c r="P5018" t="s">
        <v>2252</v>
      </c>
      <c r="Q5018" t="s">
        <v>188</v>
      </c>
      <c r="R5018" t="s">
        <v>131</v>
      </c>
      <c r="S5018" t="s">
        <v>164</v>
      </c>
      <c r="T5018" t="s">
        <v>165</v>
      </c>
      <c r="U5018" t="s">
        <v>151</v>
      </c>
      <c r="V5018" t="s">
        <v>135</v>
      </c>
      <c r="W5018" t="s">
        <v>136</v>
      </c>
      <c r="X5018" t="s">
        <v>2253</v>
      </c>
      <c r="Y5018" s="94">
        <v>25427</v>
      </c>
      <c r="Z5018" s="94">
        <v>20227.830000000002</v>
      </c>
      <c r="AA5018" s="94">
        <v>20834.66</v>
      </c>
      <c r="AB5018" s="94">
        <v>20834.66</v>
      </c>
      <c r="AC5018">
        <f t="shared" si="156"/>
        <v>2000</v>
      </c>
      <c r="AD5018" t="str">
        <f t="shared" si="157"/>
        <v>310</v>
      </c>
    </row>
    <row r="5019" spans="1:30" hidden="1" x14ac:dyDescent="0.25">
      <c r="A5019" t="s">
        <v>2248</v>
      </c>
      <c r="B5019" t="s">
        <v>583</v>
      </c>
      <c r="C5019" t="s">
        <v>2249</v>
      </c>
      <c r="D5019" t="s">
        <v>192</v>
      </c>
      <c r="E5019" t="s">
        <v>122</v>
      </c>
      <c r="F5019" t="s">
        <v>159</v>
      </c>
      <c r="G5019" t="s">
        <v>160</v>
      </c>
      <c r="H5019" t="s">
        <v>143</v>
      </c>
      <c r="I5019" t="s">
        <v>124</v>
      </c>
      <c r="J5019" t="s">
        <v>125</v>
      </c>
      <c r="K5019" t="s">
        <v>2250</v>
      </c>
      <c r="N5019" t="s">
        <v>2251</v>
      </c>
      <c r="O5019" t="s">
        <v>587</v>
      </c>
      <c r="P5019" t="s">
        <v>2252</v>
      </c>
      <c r="Q5019" t="s">
        <v>193</v>
      </c>
      <c r="R5019" t="s">
        <v>131</v>
      </c>
      <c r="S5019" t="s">
        <v>164</v>
      </c>
      <c r="T5019" t="s">
        <v>165</v>
      </c>
      <c r="U5019" t="s">
        <v>151</v>
      </c>
      <c r="V5019" t="s">
        <v>135</v>
      </c>
      <c r="W5019" t="s">
        <v>136</v>
      </c>
      <c r="X5019" t="s">
        <v>2253</v>
      </c>
      <c r="Y5019" s="94">
        <v>30000</v>
      </c>
      <c r="Z5019" s="94">
        <v>17204</v>
      </c>
      <c r="AA5019" s="94">
        <v>17720.12</v>
      </c>
      <c r="AB5019" s="94">
        <v>17720.12</v>
      </c>
      <c r="AC5019">
        <f t="shared" si="156"/>
        <v>2000</v>
      </c>
      <c r="AD5019" t="str">
        <f t="shared" si="157"/>
        <v>310</v>
      </c>
    </row>
    <row r="5020" spans="1:30" hidden="1" x14ac:dyDescent="0.25">
      <c r="A5020" t="s">
        <v>2248</v>
      </c>
      <c r="B5020" t="s">
        <v>583</v>
      </c>
      <c r="C5020" t="s">
        <v>2249</v>
      </c>
      <c r="D5020" t="s">
        <v>198</v>
      </c>
      <c r="E5020" t="s">
        <v>122</v>
      </c>
      <c r="F5020" t="s">
        <v>159</v>
      </c>
      <c r="G5020" t="s">
        <v>160</v>
      </c>
      <c r="H5020" t="s">
        <v>143</v>
      </c>
      <c r="I5020" t="s">
        <v>124</v>
      </c>
      <c r="J5020" t="s">
        <v>125</v>
      </c>
      <c r="K5020" t="s">
        <v>2250</v>
      </c>
      <c r="N5020" t="s">
        <v>2251</v>
      </c>
      <c r="O5020" t="s">
        <v>587</v>
      </c>
      <c r="P5020" t="s">
        <v>2252</v>
      </c>
      <c r="Q5020" t="s">
        <v>199</v>
      </c>
      <c r="R5020" t="s">
        <v>131</v>
      </c>
      <c r="S5020" t="s">
        <v>164</v>
      </c>
      <c r="T5020" t="s">
        <v>165</v>
      </c>
      <c r="U5020" t="s">
        <v>151</v>
      </c>
      <c r="V5020" t="s">
        <v>135</v>
      </c>
      <c r="W5020" t="s">
        <v>136</v>
      </c>
      <c r="X5020" t="s">
        <v>2253</v>
      </c>
      <c r="Y5020" s="94">
        <v>13000</v>
      </c>
      <c r="Z5020" s="94">
        <v>9548.1600000000017</v>
      </c>
      <c r="AA5020" s="94">
        <v>9834.6</v>
      </c>
      <c r="AB5020" s="94">
        <v>9834.6</v>
      </c>
      <c r="AC5020">
        <f t="shared" si="156"/>
        <v>2000</v>
      </c>
      <c r="AD5020" t="str">
        <f t="shared" si="157"/>
        <v>310</v>
      </c>
    </row>
    <row r="5021" spans="1:30" hidden="1" x14ac:dyDescent="0.25">
      <c r="A5021" t="s">
        <v>2248</v>
      </c>
      <c r="B5021" t="s">
        <v>583</v>
      </c>
      <c r="C5021" t="s">
        <v>2249</v>
      </c>
      <c r="D5021" t="s">
        <v>200</v>
      </c>
      <c r="E5021" t="s">
        <v>122</v>
      </c>
      <c r="F5021" t="s">
        <v>159</v>
      </c>
      <c r="G5021" t="s">
        <v>160</v>
      </c>
      <c r="H5021" t="s">
        <v>143</v>
      </c>
      <c r="I5021" t="s">
        <v>124</v>
      </c>
      <c r="J5021" t="s">
        <v>125</v>
      </c>
      <c r="K5021" t="s">
        <v>2250</v>
      </c>
      <c r="N5021" t="s">
        <v>2251</v>
      </c>
      <c r="O5021" t="s">
        <v>587</v>
      </c>
      <c r="P5021" t="s">
        <v>2252</v>
      </c>
      <c r="Q5021" t="s">
        <v>201</v>
      </c>
      <c r="R5021" t="s">
        <v>131</v>
      </c>
      <c r="S5021" t="s">
        <v>164</v>
      </c>
      <c r="T5021" t="s">
        <v>165</v>
      </c>
      <c r="U5021" t="s">
        <v>151</v>
      </c>
      <c r="V5021" t="s">
        <v>135</v>
      </c>
      <c r="W5021" t="s">
        <v>136</v>
      </c>
      <c r="X5021" t="s">
        <v>2253</v>
      </c>
      <c r="Y5021" s="94">
        <v>15600</v>
      </c>
      <c r="Z5021" s="94">
        <v>9727</v>
      </c>
      <c r="AA5021" s="94">
        <v>10018.81</v>
      </c>
      <c r="AB5021" s="94">
        <v>10018.81</v>
      </c>
      <c r="AC5021">
        <f t="shared" si="156"/>
        <v>2000</v>
      </c>
      <c r="AD5021" t="str">
        <f t="shared" si="157"/>
        <v>310</v>
      </c>
    </row>
    <row r="5022" spans="1:30" hidden="1" x14ac:dyDescent="0.25">
      <c r="A5022" t="s">
        <v>2248</v>
      </c>
      <c r="B5022" t="s">
        <v>583</v>
      </c>
      <c r="C5022" t="s">
        <v>2249</v>
      </c>
      <c r="D5022" t="s">
        <v>214</v>
      </c>
      <c r="E5022" t="s">
        <v>122</v>
      </c>
      <c r="F5022" t="s">
        <v>159</v>
      </c>
      <c r="G5022" t="s">
        <v>160</v>
      </c>
      <c r="H5022" t="s">
        <v>304</v>
      </c>
      <c r="I5022" t="s">
        <v>124</v>
      </c>
      <c r="J5022" t="s">
        <v>125</v>
      </c>
      <c r="K5022" t="s">
        <v>2250</v>
      </c>
      <c r="N5022" t="s">
        <v>2251</v>
      </c>
      <c r="O5022" t="s">
        <v>587</v>
      </c>
      <c r="P5022" t="s">
        <v>2252</v>
      </c>
      <c r="Q5022" t="s">
        <v>215</v>
      </c>
      <c r="R5022" t="s">
        <v>131</v>
      </c>
      <c r="S5022" t="s">
        <v>164</v>
      </c>
      <c r="T5022" t="s">
        <v>165</v>
      </c>
      <c r="U5022" t="s">
        <v>134</v>
      </c>
      <c r="V5022" t="s">
        <v>135</v>
      </c>
      <c r="W5022" t="s">
        <v>136</v>
      </c>
      <c r="X5022" t="s">
        <v>2254</v>
      </c>
      <c r="AA5022" s="94">
        <v>48000</v>
      </c>
      <c r="AB5022" s="94">
        <v>48000</v>
      </c>
      <c r="AC5022">
        <f t="shared" si="156"/>
        <v>2000</v>
      </c>
      <c r="AD5022" t="str">
        <f t="shared" si="157"/>
        <v>310</v>
      </c>
    </row>
    <row r="5023" spans="1:30" hidden="1" x14ac:dyDescent="0.25">
      <c r="A5023" t="s">
        <v>2248</v>
      </c>
      <c r="B5023" t="s">
        <v>583</v>
      </c>
      <c r="C5023" t="s">
        <v>2249</v>
      </c>
      <c r="D5023" t="s">
        <v>230</v>
      </c>
      <c r="E5023" t="s">
        <v>122</v>
      </c>
      <c r="F5023" t="s">
        <v>159</v>
      </c>
      <c r="G5023" t="s">
        <v>160</v>
      </c>
      <c r="H5023" t="s">
        <v>143</v>
      </c>
      <c r="I5023" t="s">
        <v>124</v>
      </c>
      <c r="J5023" t="s">
        <v>125</v>
      </c>
      <c r="K5023" t="s">
        <v>2250</v>
      </c>
      <c r="N5023" t="s">
        <v>2251</v>
      </c>
      <c r="O5023" t="s">
        <v>587</v>
      </c>
      <c r="P5023" t="s">
        <v>2252</v>
      </c>
      <c r="Q5023" t="s">
        <v>231</v>
      </c>
      <c r="R5023" t="s">
        <v>131</v>
      </c>
      <c r="S5023" t="s">
        <v>164</v>
      </c>
      <c r="T5023" t="s">
        <v>165</v>
      </c>
      <c r="U5023" t="s">
        <v>151</v>
      </c>
      <c r="V5023" t="s">
        <v>135</v>
      </c>
      <c r="W5023" t="s">
        <v>136</v>
      </c>
      <c r="X5023" t="s">
        <v>2253</v>
      </c>
      <c r="Y5023" s="94">
        <v>9000</v>
      </c>
      <c r="Z5023" s="94">
        <v>0</v>
      </c>
      <c r="AA5023" s="94">
        <v>0</v>
      </c>
      <c r="AB5023" s="94">
        <v>0</v>
      </c>
      <c r="AC5023">
        <f t="shared" si="156"/>
        <v>2000</v>
      </c>
      <c r="AD5023" t="str">
        <f t="shared" si="157"/>
        <v>310</v>
      </c>
    </row>
    <row r="5024" spans="1:30" hidden="1" x14ac:dyDescent="0.25">
      <c r="A5024" t="s">
        <v>2248</v>
      </c>
      <c r="B5024" t="s">
        <v>583</v>
      </c>
      <c r="C5024" t="s">
        <v>2249</v>
      </c>
      <c r="D5024" t="s">
        <v>256</v>
      </c>
      <c r="E5024" t="s">
        <v>122</v>
      </c>
      <c r="F5024" t="s">
        <v>159</v>
      </c>
      <c r="G5024" t="s">
        <v>160</v>
      </c>
      <c r="H5024" t="s">
        <v>143</v>
      </c>
      <c r="I5024" t="s">
        <v>124</v>
      </c>
      <c r="J5024" t="s">
        <v>125</v>
      </c>
      <c r="K5024" t="s">
        <v>2250</v>
      </c>
      <c r="N5024" t="s">
        <v>2251</v>
      </c>
      <c r="O5024" t="s">
        <v>587</v>
      </c>
      <c r="P5024" t="s">
        <v>2252</v>
      </c>
      <c r="Q5024" t="s">
        <v>257</v>
      </c>
      <c r="R5024" t="s">
        <v>131</v>
      </c>
      <c r="S5024" t="s">
        <v>164</v>
      </c>
      <c r="T5024" t="s">
        <v>165</v>
      </c>
      <c r="U5024" t="s">
        <v>151</v>
      </c>
      <c r="V5024" t="s">
        <v>135</v>
      </c>
      <c r="W5024" t="s">
        <v>136</v>
      </c>
      <c r="X5024" t="s">
        <v>2253</v>
      </c>
      <c r="Y5024" s="94">
        <v>17000</v>
      </c>
      <c r="Z5024" s="94">
        <v>117.38666666666668</v>
      </c>
      <c r="AA5024" s="94">
        <v>0</v>
      </c>
      <c r="AB5024" s="94">
        <v>0</v>
      </c>
      <c r="AC5024">
        <f t="shared" si="156"/>
        <v>3000</v>
      </c>
      <c r="AD5024" t="str">
        <f t="shared" si="157"/>
        <v>310</v>
      </c>
    </row>
    <row r="5025" spans="1:30" hidden="1" x14ac:dyDescent="0.25">
      <c r="A5025" t="s">
        <v>2248</v>
      </c>
      <c r="B5025" t="s">
        <v>583</v>
      </c>
      <c r="C5025" t="s">
        <v>2249</v>
      </c>
      <c r="D5025" t="s">
        <v>272</v>
      </c>
      <c r="E5025" t="s">
        <v>122</v>
      </c>
      <c r="F5025" t="s">
        <v>159</v>
      </c>
      <c r="G5025" t="s">
        <v>160</v>
      </c>
      <c r="H5025" t="s">
        <v>143</v>
      </c>
      <c r="I5025" t="s">
        <v>124</v>
      </c>
      <c r="J5025" t="s">
        <v>125</v>
      </c>
      <c r="K5025" t="s">
        <v>2250</v>
      </c>
      <c r="N5025" t="s">
        <v>2251</v>
      </c>
      <c r="O5025" t="s">
        <v>587</v>
      </c>
      <c r="P5025" t="s">
        <v>2252</v>
      </c>
      <c r="Q5025" t="s">
        <v>273</v>
      </c>
      <c r="R5025" t="s">
        <v>131</v>
      </c>
      <c r="S5025" t="s">
        <v>164</v>
      </c>
      <c r="T5025" t="s">
        <v>165</v>
      </c>
      <c r="U5025" t="s">
        <v>151</v>
      </c>
      <c r="V5025" t="s">
        <v>135</v>
      </c>
      <c r="W5025" t="s">
        <v>136</v>
      </c>
      <c r="X5025" t="s">
        <v>2253</v>
      </c>
      <c r="Y5025" s="94">
        <v>21000</v>
      </c>
      <c r="Z5025" s="94">
        <v>0</v>
      </c>
      <c r="AA5025" s="94">
        <v>0</v>
      </c>
      <c r="AB5025" s="94">
        <v>0</v>
      </c>
      <c r="AC5025">
        <f t="shared" si="156"/>
        <v>3000</v>
      </c>
      <c r="AD5025" t="str">
        <f t="shared" si="157"/>
        <v>310</v>
      </c>
    </row>
    <row r="5026" spans="1:30" hidden="1" x14ac:dyDescent="0.25">
      <c r="A5026" t="s">
        <v>2248</v>
      </c>
      <c r="B5026" t="s">
        <v>583</v>
      </c>
      <c r="C5026" t="s">
        <v>2249</v>
      </c>
      <c r="D5026" t="s">
        <v>276</v>
      </c>
      <c r="E5026" t="s">
        <v>122</v>
      </c>
      <c r="F5026" t="s">
        <v>159</v>
      </c>
      <c r="G5026" t="s">
        <v>160</v>
      </c>
      <c r="H5026" t="s">
        <v>143</v>
      </c>
      <c r="I5026" t="s">
        <v>124</v>
      </c>
      <c r="J5026" t="s">
        <v>125</v>
      </c>
      <c r="K5026" t="s">
        <v>2250</v>
      </c>
      <c r="N5026" t="s">
        <v>2251</v>
      </c>
      <c r="O5026" t="s">
        <v>587</v>
      </c>
      <c r="P5026" t="s">
        <v>2252</v>
      </c>
      <c r="Q5026" t="s">
        <v>277</v>
      </c>
      <c r="R5026" t="s">
        <v>131</v>
      </c>
      <c r="S5026" t="s">
        <v>164</v>
      </c>
      <c r="T5026" t="s">
        <v>165</v>
      </c>
      <c r="U5026" t="s">
        <v>151</v>
      </c>
      <c r="V5026" t="s">
        <v>135</v>
      </c>
      <c r="W5026" t="s">
        <v>136</v>
      </c>
      <c r="X5026" t="s">
        <v>2253</v>
      </c>
      <c r="Y5026" s="94">
        <v>18000</v>
      </c>
      <c r="Z5026" s="94">
        <v>27492</v>
      </c>
      <c r="AA5026" s="94">
        <v>28316.76</v>
      </c>
      <c r="AB5026" s="94">
        <v>28316.76</v>
      </c>
      <c r="AC5026">
        <f t="shared" si="156"/>
        <v>3000</v>
      </c>
      <c r="AD5026" t="str">
        <f t="shared" si="157"/>
        <v>310</v>
      </c>
    </row>
    <row r="5027" spans="1:30" hidden="1" x14ac:dyDescent="0.25">
      <c r="A5027" t="s">
        <v>2248</v>
      </c>
      <c r="B5027" t="s">
        <v>583</v>
      </c>
      <c r="C5027" t="s">
        <v>2249</v>
      </c>
      <c r="D5027" t="s">
        <v>172</v>
      </c>
      <c r="E5027" t="s">
        <v>122</v>
      </c>
      <c r="F5027" t="s">
        <v>159</v>
      </c>
      <c r="G5027" t="s">
        <v>160</v>
      </c>
      <c r="H5027" t="s">
        <v>143</v>
      </c>
      <c r="I5027" t="s">
        <v>124</v>
      </c>
      <c r="J5027" t="s">
        <v>125</v>
      </c>
      <c r="K5027" t="s">
        <v>2250</v>
      </c>
      <c r="N5027" t="s">
        <v>2251</v>
      </c>
      <c r="O5027" t="s">
        <v>587</v>
      </c>
      <c r="P5027" t="s">
        <v>2252</v>
      </c>
      <c r="Q5027" t="s">
        <v>173</v>
      </c>
      <c r="R5027" t="s">
        <v>131</v>
      </c>
      <c r="S5027" t="s">
        <v>164</v>
      </c>
      <c r="T5027" t="s">
        <v>165</v>
      </c>
      <c r="U5027" t="s">
        <v>151</v>
      </c>
      <c r="V5027" t="s">
        <v>135</v>
      </c>
      <c r="W5027" t="s">
        <v>136</v>
      </c>
      <c r="X5027" t="s">
        <v>2253</v>
      </c>
      <c r="Y5027" s="94">
        <v>12000</v>
      </c>
      <c r="Z5027" s="94">
        <v>0</v>
      </c>
      <c r="AA5027" s="94">
        <v>0</v>
      </c>
      <c r="AB5027" s="94">
        <v>0</v>
      </c>
      <c r="AC5027">
        <f t="shared" si="156"/>
        <v>3000</v>
      </c>
      <c r="AD5027" t="str">
        <f t="shared" si="157"/>
        <v>310</v>
      </c>
    </row>
    <row r="5028" spans="1:30" hidden="1" x14ac:dyDescent="0.25">
      <c r="A5028" t="s">
        <v>2248</v>
      </c>
      <c r="B5028" t="s">
        <v>583</v>
      </c>
      <c r="C5028" t="s">
        <v>2249</v>
      </c>
      <c r="D5028" t="s">
        <v>174</v>
      </c>
      <c r="E5028" t="s">
        <v>122</v>
      </c>
      <c r="F5028" t="s">
        <v>159</v>
      </c>
      <c r="G5028" t="s">
        <v>160</v>
      </c>
      <c r="H5028" t="s">
        <v>143</v>
      </c>
      <c r="I5028" t="s">
        <v>124</v>
      </c>
      <c r="J5028" t="s">
        <v>125</v>
      </c>
      <c r="K5028" t="s">
        <v>2250</v>
      </c>
      <c r="N5028" t="s">
        <v>2251</v>
      </c>
      <c r="O5028" t="s">
        <v>587</v>
      </c>
      <c r="P5028" t="s">
        <v>2252</v>
      </c>
      <c r="Q5028" t="s">
        <v>175</v>
      </c>
      <c r="R5028" t="s">
        <v>131</v>
      </c>
      <c r="S5028" t="s">
        <v>164</v>
      </c>
      <c r="T5028" t="s">
        <v>165</v>
      </c>
      <c r="U5028" t="s">
        <v>151</v>
      </c>
      <c r="V5028" t="s">
        <v>135</v>
      </c>
      <c r="W5028" t="s">
        <v>136</v>
      </c>
      <c r="X5028" t="s">
        <v>2253</v>
      </c>
      <c r="Y5028" s="94">
        <v>8000</v>
      </c>
      <c r="Z5028" s="94">
        <v>1851.45</v>
      </c>
      <c r="AA5028" s="94">
        <v>2027.9</v>
      </c>
      <c r="AB5028" s="94">
        <v>2027.9</v>
      </c>
      <c r="AC5028">
        <f t="shared" si="156"/>
        <v>3000</v>
      </c>
      <c r="AD5028" t="str">
        <f t="shared" si="157"/>
        <v>310</v>
      </c>
    </row>
    <row r="5029" spans="1:30" hidden="1" x14ac:dyDescent="0.25">
      <c r="A5029" t="s">
        <v>2248</v>
      </c>
      <c r="B5029" t="s">
        <v>583</v>
      </c>
      <c r="C5029" t="s">
        <v>2249</v>
      </c>
      <c r="D5029" t="s">
        <v>348</v>
      </c>
      <c r="E5029" t="s">
        <v>122</v>
      </c>
      <c r="F5029" t="s">
        <v>159</v>
      </c>
      <c r="G5029" t="s">
        <v>160</v>
      </c>
      <c r="H5029" t="s">
        <v>143</v>
      </c>
      <c r="I5029" t="s">
        <v>124</v>
      </c>
      <c r="J5029" t="s">
        <v>125</v>
      </c>
      <c r="K5029" t="s">
        <v>2250</v>
      </c>
      <c r="N5029" t="s">
        <v>2251</v>
      </c>
      <c r="O5029" t="s">
        <v>587</v>
      </c>
      <c r="P5029" t="s">
        <v>2252</v>
      </c>
      <c r="Q5029" t="s">
        <v>308</v>
      </c>
      <c r="R5029" t="s">
        <v>131</v>
      </c>
      <c r="S5029" t="s">
        <v>164</v>
      </c>
      <c r="T5029" t="s">
        <v>165</v>
      </c>
      <c r="U5029" t="s">
        <v>151</v>
      </c>
      <c r="V5029" t="s">
        <v>135</v>
      </c>
      <c r="W5029" t="s">
        <v>136</v>
      </c>
      <c r="X5029" t="s">
        <v>2253</v>
      </c>
      <c r="Y5029" s="94">
        <v>0</v>
      </c>
      <c r="Z5029" s="94">
        <v>0</v>
      </c>
      <c r="AA5029" s="94">
        <v>50000</v>
      </c>
      <c r="AB5029" s="94">
        <v>50000</v>
      </c>
      <c r="AC5029">
        <f t="shared" si="156"/>
        <v>3000</v>
      </c>
      <c r="AD5029" t="str">
        <f t="shared" si="157"/>
        <v>310</v>
      </c>
    </row>
    <row r="5030" spans="1:30" hidden="1" x14ac:dyDescent="0.25">
      <c r="A5030" t="s">
        <v>2248</v>
      </c>
      <c r="B5030" t="s">
        <v>583</v>
      </c>
      <c r="C5030" t="s">
        <v>2249</v>
      </c>
      <c r="D5030" t="s">
        <v>349</v>
      </c>
      <c r="E5030" t="s">
        <v>122</v>
      </c>
      <c r="F5030" t="s">
        <v>159</v>
      </c>
      <c r="G5030" t="s">
        <v>160</v>
      </c>
      <c r="H5030" t="s">
        <v>143</v>
      </c>
      <c r="I5030" t="s">
        <v>124</v>
      </c>
      <c r="J5030" t="s">
        <v>125</v>
      </c>
      <c r="K5030" t="s">
        <v>2250</v>
      </c>
      <c r="N5030" t="s">
        <v>2251</v>
      </c>
      <c r="O5030" t="s">
        <v>587</v>
      </c>
      <c r="P5030" t="s">
        <v>2252</v>
      </c>
      <c r="Q5030" t="s">
        <v>350</v>
      </c>
      <c r="R5030" t="s">
        <v>131</v>
      </c>
      <c r="S5030" t="s">
        <v>164</v>
      </c>
      <c r="T5030" t="s">
        <v>165</v>
      </c>
      <c r="U5030" t="s">
        <v>151</v>
      </c>
      <c r="V5030" t="s">
        <v>135</v>
      </c>
      <c r="W5030" t="s">
        <v>136</v>
      </c>
      <c r="X5030" t="s">
        <v>2253</v>
      </c>
      <c r="Y5030" s="94">
        <v>0</v>
      </c>
      <c r="Z5030" s="94">
        <v>0</v>
      </c>
      <c r="AA5030" s="94">
        <v>250000</v>
      </c>
      <c r="AB5030" s="94">
        <v>250000</v>
      </c>
      <c r="AC5030">
        <f t="shared" si="156"/>
        <v>3000</v>
      </c>
      <c r="AD5030" t="str">
        <f t="shared" si="157"/>
        <v>310</v>
      </c>
    </row>
    <row r="5031" spans="1:30" hidden="1" x14ac:dyDescent="0.25">
      <c r="A5031" t="s">
        <v>2248</v>
      </c>
      <c r="B5031" t="s">
        <v>583</v>
      </c>
      <c r="C5031" t="s">
        <v>2249</v>
      </c>
      <c r="D5031" t="s">
        <v>282</v>
      </c>
      <c r="E5031" t="s">
        <v>122</v>
      </c>
      <c r="F5031" t="s">
        <v>159</v>
      </c>
      <c r="G5031" t="s">
        <v>160</v>
      </c>
      <c r="H5031" t="s">
        <v>143</v>
      </c>
      <c r="I5031" t="s">
        <v>124</v>
      </c>
      <c r="J5031" t="s">
        <v>125</v>
      </c>
      <c r="K5031" t="s">
        <v>2250</v>
      </c>
      <c r="N5031" t="s">
        <v>2251</v>
      </c>
      <c r="O5031" t="s">
        <v>587</v>
      </c>
      <c r="P5031" t="s">
        <v>2252</v>
      </c>
      <c r="Q5031" t="s">
        <v>283</v>
      </c>
      <c r="R5031" t="s">
        <v>131</v>
      </c>
      <c r="S5031" t="s">
        <v>164</v>
      </c>
      <c r="T5031" t="s">
        <v>165</v>
      </c>
      <c r="U5031" t="s">
        <v>151</v>
      </c>
      <c r="V5031" t="s">
        <v>135</v>
      </c>
      <c r="W5031" t="s">
        <v>136</v>
      </c>
      <c r="X5031" t="s">
        <v>2253</v>
      </c>
      <c r="Y5031" s="94">
        <v>4000</v>
      </c>
      <c r="Z5031" s="94">
        <v>0</v>
      </c>
      <c r="AA5031" s="94">
        <v>0</v>
      </c>
      <c r="AB5031" s="94">
        <v>0</v>
      </c>
      <c r="AC5031">
        <f t="shared" si="156"/>
        <v>3000</v>
      </c>
      <c r="AD5031" t="str">
        <f t="shared" si="157"/>
        <v>310</v>
      </c>
    </row>
    <row r="5032" spans="1:30" hidden="1" x14ac:dyDescent="0.25">
      <c r="A5032" s="97" t="s">
        <v>2255</v>
      </c>
      <c r="B5032" s="97" t="s">
        <v>2256</v>
      </c>
      <c r="C5032" s="97" t="s">
        <v>140</v>
      </c>
      <c r="D5032" s="97" t="s">
        <v>141</v>
      </c>
      <c r="E5032" s="97" t="s">
        <v>122</v>
      </c>
      <c r="F5032" s="98">
        <v>15</v>
      </c>
      <c r="G5032" s="98" t="s">
        <v>142</v>
      </c>
      <c r="H5032" s="97" t="s">
        <v>143</v>
      </c>
      <c r="I5032" s="97" t="s">
        <v>124</v>
      </c>
      <c r="J5032" s="97" t="s">
        <v>125</v>
      </c>
      <c r="K5032" s="97" t="s">
        <v>2257</v>
      </c>
      <c r="L5032" s="97"/>
      <c r="M5032" s="97"/>
      <c r="N5032" s="97" t="s">
        <v>2258</v>
      </c>
      <c r="O5032" s="97" t="s">
        <v>828</v>
      </c>
      <c r="P5032" s="97" t="s">
        <v>147</v>
      </c>
      <c r="Q5032" s="97" t="s">
        <v>148</v>
      </c>
      <c r="R5032" s="97" t="s">
        <v>131</v>
      </c>
      <c r="S5032" s="97" t="s">
        <v>149</v>
      </c>
      <c r="T5032" s="97" t="s">
        <v>150</v>
      </c>
      <c r="U5032" s="97" t="s">
        <v>151</v>
      </c>
      <c r="V5032" s="97" t="s">
        <v>135</v>
      </c>
      <c r="W5032" s="97" t="s">
        <v>136</v>
      </c>
      <c r="X5032" s="97"/>
      <c r="Y5032" s="99"/>
      <c r="Z5032" s="99"/>
      <c r="AA5032" s="99">
        <v>4120740</v>
      </c>
      <c r="AB5032" s="99">
        <v>4120740</v>
      </c>
      <c r="AC5032">
        <f t="shared" si="156"/>
        <v>1000</v>
      </c>
      <c r="AD5032" t="str">
        <f t="shared" si="157"/>
        <v>311</v>
      </c>
    </row>
    <row r="5033" spans="1:30" hidden="1" x14ac:dyDescent="0.25">
      <c r="A5033" s="97" t="s">
        <v>2255</v>
      </c>
      <c r="B5033" s="97" t="s">
        <v>2256</v>
      </c>
      <c r="C5033" s="97" t="s">
        <v>140</v>
      </c>
      <c r="D5033" s="97">
        <v>13201</v>
      </c>
      <c r="E5033" s="97" t="s">
        <v>122</v>
      </c>
      <c r="F5033" s="98">
        <v>15</v>
      </c>
      <c r="G5033" s="98" t="s">
        <v>142</v>
      </c>
      <c r="H5033" s="97">
        <v>19</v>
      </c>
      <c r="I5033" s="97" t="s">
        <v>124</v>
      </c>
      <c r="J5033" s="97" t="s">
        <v>125</v>
      </c>
      <c r="K5033" s="97" t="s">
        <v>2257</v>
      </c>
      <c r="L5033" s="97"/>
      <c r="M5033" s="97"/>
      <c r="N5033" s="97" t="s">
        <v>2258</v>
      </c>
      <c r="O5033" s="97" t="s">
        <v>828</v>
      </c>
      <c r="P5033" s="97" t="s">
        <v>147</v>
      </c>
      <c r="Q5033" s="97" t="s">
        <v>152</v>
      </c>
      <c r="R5033" s="97" t="s">
        <v>131</v>
      </c>
      <c r="S5033" s="97" t="s">
        <v>149</v>
      </c>
      <c r="T5033" s="97" t="s">
        <v>150</v>
      </c>
      <c r="U5033" s="97" t="s">
        <v>134</v>
      </c>
      <c r="V5033" s="97" t="s">
        <v>135</v>
      </c>
      <c r="W5033" s="97" t="s">
        <v>136</v>
      </c>
      <c r="X5033" s="97"/>
      <c r="Y5033" s="99"/>
      <c r="Z5033" s="99"/>
      <c r="AA5033" s="99">
        <v>171697.5</v>
      </c>
      <c r="AB5033" s="99">
        <v>171697.5</v>
      </c>
      <c r="AC5033">
        <f t="shared" si="156"/>
        <v>1000</v>
      </c>
      <c r="AD5033" t="str">
        <f t="shared" si="157"/>
        <v>311</v>
      </c>
    </row>
    <row r="5034" spans="1:30" hidden="1" x14ac:dyDescent="0.25">
      <c r="A5034" s="97" t="s">
        <v>2255</v>
      </c>
      <c r="B5034" s="97" t="s">
        <v>2256</v>
      </c>
      <c r="C5034" s="97" t="s">
        <v>140</v>
      </c>
      <c r="D5034" s="97">
        <v>13203</v>
      </c>
      <c r="E5034" s="97" t="s">
        <v>122</v>
      </c>
      <c r="F5034" s="98">
        <v>15</v>
      </c>
      <c r="G5034" s="98" t="s">
        <v>142</v>
      </c>
      <c r="H5034" s="97">
        <v>19</v>
      </c>
      <c r="I5034" s="97" t="s">
        <v>124</v>
      </c>
      <c r="J5034" s="97" t="s">
        <v>125</v>
      </c>
      <c r="K5034" s="97" t="s">
        <v>2257</v>
      </c>
      <c r="L5034" s="97"/>
      <c r="M5034" s="97"/>
      <c r="N5034" s="97" t="s">
        <v>2258</v>
      </c>
      <c r="O5034" s="97" t="s">
        <v>828</v>
      </c>
      <c r="P5034" s="97" t="s">
        <v>147</v>
      </c>
      <c r="Q5034" s="97" t="s">
        <v>153</v>
      </c>
      <c r="R5034" s="97" t="s">
        <v>131</v>
      </c>
      <c r="S5034" s="97" t="s">
        <v>149</v>
      </c>
      <c r="T5034" s="97" t="s">
        <v>150</v>
      </c>
      <c r="U5034" s="97" t="s">
        <v>134</v>
      </c>
      <c r="V5034" s="97" t="s">
        <v>135</v>
      </c>
      <c r="W5034" s="97" t="s">
        <v>136</v>
      </c>
      <c r="X5034" s="97"/>
      <c r="Y5034" s="99"/>
      <c r="Z5034" s="99"/>
      <c r="AA5034" s="99">
        <v>686790</v>
      </c>
      <c r="AB5034" s="99">
        <v>686790</v>
      </c>
      <c r="AC5034">
        <f t="shared" si="156"/>
        <v>1000</v>
      </c>
      <c r="AD5034" t="str">
        <f t="shared" si="157"/>
        <v>311</v>
      </c>
    </row>
    <row r="5035" spans="1:30" hidden="1" x14ac:dyDescent="0.25">
      <c r="A5035" s="97" t="s">
        <v>2255</v>
      </c>
      <c r="B5035" s="97" t="s">
        <v>2256</v>
      </c>
      <c r="C5035" s="97" t="s">
        <v>140</v>
      </c>
      <c r="D5035" s="97">
        <v>14101</v>
      </c>
      <c r="E5035" s="97" t="s">
        <v>122</v>
      </c>
      <c r="F5035" s="98">
        <v>15</v>
      </c>
      <c r="G5035" s="98" t="s">
        <v>142</v>
      </c>
      <c r="H5035" s="97">
        <v>19</v>
      </c>
      <c r="I5035" s="97" t="s">
        <v>124</v>
      </c>
      <c r="J5035" s="97" t="s">
        <v>125</v>
      </c>
      <c r="K5035" s="97" t="s">
        <v>2257</v>
      </c>
      <c r="L5035" s="97"/>
      <c r="M5035" s="97"/>
      <c r="N5035" s="97" t="s">
        <v>2258</v>
      </c>
      <c r="O5035" s="97" t="s">
        <v>828</v>
      </c>
      <c r="P5035" s="97" t="s">
        <v>147</v>
      </c>
      <c r="Q5035" s="97" t="s">
        <v>154</v>
      </c>
      <c r="R5035" s="97" t="s">
        <v>131</v>
      </c>
      <c r="S5035" s="97" t="s">
        <v>149</v>
      </c>
      <c r="T5035" s="97" t="s">
        <v>150</v>
      </c>
      <c r="U5035" s="97" t="s">
        <v>134</v>
      </c>
      <c r="V5035" s="97" t="s">
        <v>135</v>
      </c>
      <c r="W5035" s="97" t="s">
        <v>136</v>
      </c>
      <c r="X5035" s="97"/>
      <c r="Y5035" s="99"/>
      <c r="Z5035" s="99"/>
      <c r="AA5035" s="99">
        <v>226640.7</v>
      </c>
      <c r="AB5035" s="99">
        <v>226640.7</v>
      </c>
      <c r="AC5035">
        <f t="shared" si="156"/>
        <v>1000</v>
      </c>
      <c r="AD5035" t="str">
        <f t="shared" si="157"/>
        <v>311</v>
      </c>
    </row>
    <row r="5036" spans="1:30" hidden="1" x14ac:dyDescent="0.25">
      <c r="A5036" s="97" t="s">
        <v>2255</v>
      </c>
      <c r="B5036" s="97" t="s">
        <v>2256</v>
      </c>
      <c r="C5036" s="97" t="s">
        <v>140</v>
      </c>
      <c r="D5036" s="97">
        <v>14103</v>
      </c>
      <c r="E5036" s="97" t="s">
        <v>122</v>
      </c>
      <c r="F5036" s="98">
        <v>15</v>
      </c>
      <c r="G5036" s="98" t="s">
        <v>142</v>
      </c>
      <c r="H5036" s="97">
        <v>19</v>
      </c>
      <c r="I5036" s="97" t="s">
        <v>124</v>
      </c>
      <c r="J5036" s="97" t="s">
        <v>125</v>
      </c>
      <c r="K5036" s="97" t="s">
        <v>2257</v>
      </c>
      <c r="L5036" s="97"/>
      <c r="M5036" s="97"/>
      <c r="N5036" s="97" t="s">
        <v>2258</v>
      </c>
      <c r="O5036" s="97" t="s">
        <v>828</v>
      </c>
      <c r="P5036" s="97" t="s">
        <v>147</v>
      </c>
      <c r="Q5036" s="97" t="s">
        <v>155</v>
      </c>
      <c r="R5036" s="97" t="s">
        <v>131</v>
      </c>
      <c r="S5036" s="97" t="s">
        <v>149</v>
      </c>
      <c r="T5036" s="97" t="s">
        <v>150</v>
      </c>
      <c r="U5036" s="97" t="s">
        <v>134</v>
      </c>
      <c r="V5036" s="97" t="s">
        <v>135</v>
      </c>
      <c r="W5036" s="97" t="s">
        <v>136</v>
      </c>
      <c r="X5036" s="97"/>
      <c r="Y5036" s="99"/>
      <c r="Z5036" s="99"/>
      <c r="AA5036" s="99">
        <v>92716.65</v>
      </c>
      <c r="AB5036" s="99">
        <v>92716.65</v>
      </c>
      <c r="AC5036">
        <f t="shared" si="156"/>
        <v>1000</v>
      </c>
      <c r="AD5036" t="str">
        <f t="shared" si="157"/>
        <v>311</v>
      </c>
    </row>
    <row r="5037" spans="1:30" hidden="1" x14ac:dyDescent="0.25">
      <c r="A5037" s="97" t="s">
        <v>2255</v>
      </c>
      <c r="B5037" s="97" t="s">
        <v>2256</v>
      </c>
      <c r="C5037" s="97" t="s">
        <v>140</v>
      </c>
      <c r="D5037" s="97">
        <v>14201</v>
      </c>
      <c r="E5037" s="97" t="s">
        <v>122</v>
      </c>
      <c r="F5037" s="98">
        <v>15</v>
      </c>
      <c r="G5037" s="98" t="s">
        <v>142</v>
      </c>
      <c r="H5037" s="97">
        <v>19</v>
      </c>
      <c r="I5037" s="97" t="s">
        <v>124</v>
      </c>
      <c r="J5037" s="97" t="s">
        <v>125</v>
      </c>
      <c r="K5037" s="97" t="s">
        <v>2257</v>
      </c>
      <c r="L5037" s="97"/>
      <c r="M5037" s="97"/>
      <c r="N5037" s="97" t="s">
        <v>2258</v>
      </c>
      <c r="O5037" s="97" t="s">
        <v>828</v>
      </c>
      <c r="P5037" s="97" t="s">
        <v>147</v>
      </c>
      <c r="Q5037" s="97" t="s">
        <v>156</v>
      </c>
      <c r="R5037" s="97" t="s">
        <v>131</v>
      </c>
      <c r="S5037" s="97" t="s">
        <v>149</v>
      </c>
      <c r="T5037" s="97" t="s">
        <v>150</v>
      </c>
      <c r="U5037" s="97" t="s">
        <v>134</v>
      </c>
      <c r="V5037" s="97" t="s">
        <v>135</v>
      </c>
      <c r="W5037" s="97" t="s">
        <v>136</v>
      </c>
      <c r="X5037" s="97"/>
      <c r="Y5037" s="99"/>
      <c r="Z5037" s="99"/>
      <c r="AA5037" s="99">
        <v>206037</v>
      </c>
      <c r="AB5037" s="99">
        <v>206037</v>
      </c>
      <c r="AC5037">
        <f t="shared" si="156"/>
        <v>1000</v>
      </c>
      <c r="AD5037" t="str">
        <f t="shared" si="157"/>
        <v>311</v>
      </c>
    </row>
    <row r="5038" spans="1:30" hidden="1" x14ac:dyDescent="0.25">
      <c r="A5038" s="97" t="s">
        <v>2255</v>
      </c>
      <c r="B5038" s="97" t="s">
        <v>2256</v>
      </c>
      <c r="C5038" s="97" t="s">
        <v>140</v>
      </c>
      <c r="D5038" s="97">
        <v>14301</v>
      </c>
      <c r="E5038" s="97" t="s">
        <v>122</v>
      </c>
      <c r="F5038" s="98">
        <v>15</v>
      </c>
      <c r="G5038" s="98" t="s">
        <v>142</v>
      </c>
      <c r="H5038" s="97">
        <v>19</v>
      </c>
      <c r="I5038" s="97" t="s">
        <v>124</v>
      </c>
      <c r="J5038" s="97" t="s">
        <v>125</v>
      </c>
      <c r="K5038" s="97" t="s">
        <v>2257</v>
      </c>
      <c r="L5038" s="97"/>
      <c r="M5038" s="97"/>
      <c r="N5038" s="97" t="s">
        <v>2258</v>
      </c>
      <c r="O5038" s="97" t="s">
        <v>828</v>
      </c>
      <c r="P5038" s="97" t="s">
        <v>147</v>
      </c>
      <c r="Q5038" s="97" t="s">
        <v>178</v>
      </c>
      <c r="R5038" s="97" t="s">
        <v>131</v>
      </c>
      <c r="S5038" s="97" t="s">
        <v>149</v>
      </c>
      <c r="T5038" s="97" t="s">
        <v>150</v>
      </c>
      <c r="U5038" s="97" t="s">
        <v>134</v>
      </c>
      <c r="V5038" s="97" t="s">
        <v>135</v>
      </c>
      <c r="W5038" s="97" t="s">
        <v>136</v>
      </c>
      <c r="X5038" s="97"/>
      <c r="Y5038" s="99"/>
      <c r="Z5038" s="99"/>
      <c r="AA5038" s="99">
        <v>247244.4</v>
      </c>
      <c r="AB5038" s="99">
        <v>247244.4</v>
      </c>
      <c r="AC5038">
        <f t="shared" si="156"/>
        <v>1000</v>
      </c>
      <c r="AD5038" t="str">
        <f t="shared" si="157"/>
        <v>311</v>
      </c>
    </row>
    <row r="5039" spans="1:30" hidden="1" x14ac:dyDescent="0.25">
      <c r="A5039" t="s">
        <v>2255</v>
      </c>
      <c r="B5039" t="s">
        <v>2256</v>
      </c>
      <c r="C5039" t="s">
        <v>157</v>
      </c>
      <c r="D5039" t="s">
        <v>186</v>
      </c>
      <c r="E5039" t="s">
        <v>122</v>
      </c>
      <c r="F5039" t="s">
        <v>159</v>
      </c>
      <c r="G5039" t="s">
        <v>160</v>
      </c>
      <c r="H5039" t="s">
        <v>143</v>
      </c>
      <c r="I5039" t="s">
        <v>124</v>
      </c>
      <c r="J5039" t="s">
        <v>125</v>
      </c>
      <c r="K5039" t="s">
        <v>2259</v>
      </c>
      <c r="N5039" t="s">
        <v>2258</v>
      </c>
      <c r="O5039" t="s">
        <v>828</v>
      </c>
      <c r="P5039" t="s">
        <v>162</v>
      </c>
      <c r="Q5039" t="s">
        <v>188</v>
      </c>
      <c r="R5039" t="s">
        <v>131</v>
      </c>
      <c r="S5039" t="s">
        <v>164</v>
      </c>
      <c r="T5039" t="s">
        <v>165</v>
      </c>
      <c r="U5039" t="s">
        <v>151</v>
      </c>
      <c r="V5039" t="s">
        <v>135</v>
      </c>
      <c r="W5039" t="s">
        <v>136</v>
      </c>
      <c r="X5039" t="s">
        <v>2260</v>
      </c>
      <c r="Y5039" s="94">
        <v>100000</v>
      </c>
      <c r="Z5039" s="94">
        <v>93548.14</v>
      </c>
      <c r="AA5039" s="94">
        <v>201467</v>
      </c>
      <c r="AB5039" s="94">
        <v>201467</v>
      </c>
      <c r="AC5039">
        <f t="shared" si="156"/>
        <v>2000</v>
      </c>
      <c r="AD5039" t="str">
        <f t="shared" si="157"/>
        <v>311</v>
      </c>
    </row>
    <row r="5040" spans="1:30" hidden="1" x14ac:dyDescent="0.25">
      <c r="A5040" t="s">
        <v>2255</v>
      </c>
      <c r="B5040" t="s">
        <v>2256</v>
      </c>
      <c r="C5040" t="s">
        <v>157</v>
      </c>
      <c r="D5040" t="s">
        <v>190</v>
      </c>
      <c r="E5040" t="s">
        <v>122</v>
      </c>
      <c r="F5040" t="s">
        <v>159</v>
      </c>
      <c r="G5040" t="s">
        <v>160</v>
      </c>
      <c r="H5040" t="s">
        <v>143</v>
      </c>
      <c r="I5040" t="s">
        <v>124</v>
      </c>
      <c r="J5040" t="s">
        <v>125</v>
      </c>
      <c r="K5040" t="s">
        <v>2259</v>
      </c>
      <c r="N5040" t="s">
        <v>2258</v>
      </c>
      <c r="O5040" t="s">
        <v>828</v>
      </c>
      <c r="P5040" t="s">
        <v>162</v>
      </c>
      <c r="Q5040" t="s">
        <v>191</v>
      </c>
      <c r="R5040" t="s">
        <v>131</v>
      </c>
      <c r="S5040" t="s">
        <v>164</v>
      </c>
      <c r="T5040" t="s">
        <v>165</v>
      </c>
      <c r="U5040" t="s">
        <v>151</v>
      </c>
      <c r="V5040" t="s">
        <v>135</v>
      </c>
      <c r="W5040" t="s">
        <v>136</v>
      </c>
      <c r="X5040" t="s">
        <v>2260</v>
      </c>
      <c r="Y5040" s="94">
        <v>5000</v>
      </c>
      <c r="Z5040" s="94">
        <v>3451</v>
      </c>
      <c r="AA5040" s="94">
        <v>3555</v>
      </c>
      <c r="AB5040" s="94">
        <v>3555</v>
      </c>
      <c r="AC5040">
        <f t="shared" si="156"/>
        <v>2000</v>
      </c>
      <c r="AD5040" t="str">
        <f t="shared" si="157"/>
        <v>311</v>
      </c>
    </row>
    <row r="5041" spans="1:30" hidden="1" x14ac:dyDescent="0.25">
      <c r="A5041" t="s">
        <v>2255</v>
      </c>
      <c r="B5041" t="s">
        <v>2256</v>
      </c>
      <c r="C5041" t="s">
        <v>157</v>
      </c>
      <c r="D5041" t="s">
        <v>192</v>
      </c>
      <c r="E5041" t="s">
        <v>122</v>
      </c>
      <c r="F5041" t="s">
        <v>159</v>
      </c>
      <c r="G5041" t="s">
        <v>160</v>
      </c>
      <c r="H5041" t="s">
        <v>143</v>
      </c>
      <c r="I5041" t="s">
        <v>124</v>
      </c>
      <c r="J5041" t="s">
        <v>125</v>
      </c>
      <c r="K5041" t="s">
        <v>2259</v>
      </c>
      <c r="N5041" t="s">
        <v>2258</v>
      </c>
      <c r="O5041" t="s">
        <v>828</v>
      </c>
      <c r="P5041" t="s">
        <v>162</v>
      </c>
      <c r="Q5041" t="s">
        <v>193</v>
      </c>
      <c r="R5041" t="s">
        <v>131</v>
      </c>
      <c r="S5041" t="s">
        <v>164</v>
      </c>
      <c r="T5041" t="s">
        <v>165</v>
      </c>
      <c r="U5041" t="s">
        <v>151</v>
      </c>
      <c r="V5041" t="s">
        <v>135</v>
      </c>
      <c r="W5041" t="s">
        <v>136</v>
      </c>
      <c r="X5041" t="s">
        <v>2260</v>
      </c>
      <c r="Y5041" s="94">
        <v>720000</v>
      </c>
      <c r="Z5041" s="94">
        <v>639399.5199999999</v>
      </c>
      <c r="AA5041" s="94">
        <v>660930</v>
      </c>
      <c r="AB5041" s="94">
        <v>660930</v>
      </c>
      <c r="AC5041">
        <f t="shared" si="156"/>
        <v>2000</v>
      </c>
      <c r="AD5041" t="str">
        <f t="shared" si="157"/>
        <v>311</v>
      </c>
    </row>
    <row r="5042" spans="1:30" hidden="1" x14ac:dyDescent="0.25">
      <c r="A5042" t="s">
        <v>2255</v>
      </c>
      <c r="B5042" t="s">
        <v>2256</v>
      </c>
      <c r="C5042" t="s">
        <v>157</v>
      </c>
      <c r="D5042" t="s">
        <v>196</v>
      </c>
      <c r="E5042" t="s">
        <v>122</v>
      </c>
      <c r="F5042" t="s">
        <v>159</v>
      </c>
      <c r="G5042" t="s">
        <v>160</v>
      </c>
      <c r="H5042" t="s">
        <v>143</v>
      </c>
      <c r="I5042" t="s">
        <v>124</v>
      </c>
      <c r="J5042" t="s">
        <v>125</v>
      </c>
      <c r="K5042" t="s">
        <v>2259</v>
      </c>
      <c r="N5042" t="s">
        <v>2258</v>
      </c>
      <c r="O5042" t="s">
        <v>828</v>
      </c>
      <c r="P5042" t="s">
        <v>162</v>
      </c>
      <c r="Q5042" t="s">
        <v>197</v>
      </c>
      <c r="R5042" t="s">
        <v>131</v>
      </c>
      <c r="S5042" t="s">
        <v>164</v>
      </c>
      <c r="T5042" t="s">
        <v>165</v>
      </c>
      <c r="U5042" t="s">
        <v>151</v>
      </c>
      <c r="V5042" t="s">
        <v>135</v>
      </c>
      <c r="W5042" t="s">
        <v>136</v>
      </c>
      <c r="X5042" t="s">
        <v>2260</v>
      </c>
      <c r="Y5042" s="94">
        <v>60000</v>
      </c>
      <c r="Z5042" s="94">
        <v>77767.360000000001</v>
      </c>
      <c r="AA5042" s="94">
        <v>80100</v>
      </c>
      <c r="AB5042" s="94">
        <v>80100</v>
      </c>
      <c r="AC5042">
        <f t="shared" si="156"/>
        <v>2000</v>
      </c>
      <c r="AD5042" t="str">
        <f t="shared" si="157"/>
        <v>311</v>
      </c>
    </row>
    <row r="5043" spans="1:30" hidden="1" x14ac:dyDescent="0.25">
      <c r="A5043" t="s">
        <v>2255</v>
      </c>
      <c r="B5043" t="s">
        <v>2256</v>
      </c>
      <c r="C5043" t="s">
        <v>157</v>
      </c>
      <c r="D5043" t="s">
        <v>198</v>
      </c>
      <c r="E5043" t="s">
        <v>122</v>
      </c>
      <c r="F5043" t="s">
        <v>159</v>
      </c>
      <c r="G5043" t="s">
        <v>160</v>
      </c>
      <c r="H5043" t="s">
        <v>143</v>
      </c>
      <c r="I5043" t="s">
        <v>124</v>
      </c>
      <c r="J5043" t="s">
        <v>125</v>
      </c>
      <c r="K5043" t="s">
        <v>2259</v>
      </c>
      <c r="N5043" t="s">
        <v>2258</v>
      </c>
      <c r="O5043" t="s">
        <v>828</v>
      </c>
      <c r="P5043" t="s">
        <v>162</v>
      </c>
      <c r="Q5043" t="s">
        <v>199</v>
      </c>
      <c r="R5043" t="s">
        <v>131</v>
      </c>
      <c r="S5043" t="s">
        <v>164</v>
      </c>
      <c r="T5043" t="s">
        <v>165</v>
      </c>
      <c r="U5043" t="s">
        <v>151</v>
      </c>
      <c r="V5043" t="s">
        <v>135</v>
      </c>
      <c r="W5043" t="s">
        <v>136</v>
      </c>
      <c r="X5043" t="s">
        <v>2260</v>
      </c>
      <c r="Y5043" s="94">
        <v>24000</v>
      </c>
      <c r="Z5043" s="94">
        <v>19168.8</v>
      </c>
      <c r="AA5043" s="94">
        <v>19744</v>
      </c>
      <c r="AB5043" s="94">
        <v>19744</v>
      </c>
      <c r="AC5043">
        <f t="shared" si="156"/>
        <v>2000</v>
      </c>
      <c r="AD5043" t="str">
        <f t="shared" si="157"/>
        <v>311</v>
      </c>
    </row>
    <row r="5044" spans="1:30" hidden="1" x14ac:dyDescent="0.25">
      <c r="A5044" t="s">
        <v>2255</v>
      </c>
      <c r="B5044" t="s">
        <v>2256</v>
      </c>
      <c r="C5044" t="s">
        <v>157</v>
      </c>
      <c r="D5044" t="s">
        <v>567</v>
      </c>
      <c r="E5044" t="s">
        <v>122</v>
      </c>
      <c r="F5044" t="s">
        <v>159</v>
      </c>
      <c r="G5044" t="s">
        <v>160</v>
      </c>
      <c r="H5044" t="s">
        <v>143</v>
      </c>
      <c r="I5044" t="s">
        <v>124</v>
      </c>
      <c r="J5044" t="s">
        <v>125</v>
      </c>
      <c r="K5044" t="s">
        <v>2259</v>
      </c>
      <c r="N5044" t="s">
        <v>2258</v>
      </c>
      <c r="O5044" t="s">
        <v>828</v>
      </c>
      <c r="P5044" t="s">
        <v>162</v>
      </c>
      <c r="Q5044" t="s">
        <v>568</v>
      </c>
      <c r="R5044" t="s">
        <v>131</v>
      </c>
      <c r="S5044" t="s">
        <v>164</v>
      </c>
      <c r="T5044" t="s">
        <v>165</v>
      </c>
      <c r="U5044" t="s">
        <v>151</v>
      </c>
      <c r="V5044" t="s">
        <v>135</v>
      </c>
      <c r="W5044" t="s">
        <v>136</v>
      </c>
      <c r="X5044" t="s">
        <v>2260</v>
      </c>
      <c r="Y5044" s="94">
        <v>100000</v>
      </c>
      <c r="Z5044" s="94">
        <v>32892</v>
      </c>
      <c r="AA5044" s="94">
        <v>63879</v>
      </c>
      <c r="AB5044" s="94">
        <v>63879</v>
      </c>
      <c r="AC5044">
        <f t="shared" si="156"/>
        <v>2000</v>
      </c>
      <c r="AD5044" t="str">
        <f t="shared" si="157"/>
        <v>311</v>
      </c>
    </row>
    <row r="5045" spans="1:30" hidden="1" x14ac:dyDescent="0.25">
      <c r="A5045" t="s">
        <v>2255</v>
      </c>
      <c r="B5045" t="s">
        <v>2256</v>
      </c>
      <c r="C5045" t="s">
        <v>157</v>
      </c>
      <c r="D5045" t="s">
        <v>204</v>
      </c>
      <c r="E5045" t="s">
        <v>122</v>
      </c>
      <c r="F5045" t="s">
        <v>159</v>
      </c>
      <c r="G5045" t="s">
        <v>160</v>
      </c>
      <c r="H5045" t="s">
        <v>143</v>
      </c>
      <c r="I5045" t="s">
        <v>124</v>
      </c>
      <c r="J5045" t="s">
        <v>125</v>
      </c>
      <c r="K5045" t="s">
        <v>2259</v>
      </c>
      <c r="N5045" t="s">
        <v>2258</v>
      </c>
      <c r="O5045" t="s">
        <v>828</v>
      </c>
      <c r="P5045" t="s">
        <v>162</v>
      </c>
      <c r="Q5045" t="s">
        <v>205</v>
      </c>
      <c r="R5045" t="s">
        <v>131</v>
      </c>
      <c r="S5045" t="s">
        <v>164</v>
      </c>
      <c r="T5045" t="s">
        <v>165</v>
      </c>
      <c r="U5045" t="s">
        <v>151</v>
      </c>
      <c r="V5045" t="s">
        <v>135</v>
      </c>
      <c r="W5045" t="s">
        <v>136</v>
      </c>
      <c r="X5045" t="s">
        <v>2260</v>
      </c>
      <c r="Y5045" s="94">
        <v>24000</v>
      </c>
      <c r="Z5045" s="94">
        <v>0</v>
      </c>
      <c r="AA5045" s="94">
        <v>0</v>
      </c>
      <c r="AB5045" s="94">
        <v>0</v>
      </c>
      <c r="AC5045">
        <f t="shared" si="156"/>
        <v>2000</v>
      </c>
      <c r="AD5045" t="str">
        <f t="shared" si="157"/>
        <v>311</v>
      </c>
    </row>
    <row r="5046" spans="1:30" hidden="1" x14ac:dyDescent="0.25">
      <c r="A5046" t="s">
        <v>2255</v>
      </c>
      <c r="B5046" t="s">
        <v>2256</v>
      </c>
      <c r="C5046" t="s">
        <v>157</v>
      </c>
      <c r="D5046" t="s">
        <v>206</v>
      </c>
      <c r="E5046" t="s">
        <v>122</v>
      </c>
      <c r="F5046" t="s">
        <v>159</v>
      </c>
      <c r="G5046" t="s">
        <v>160</v>
      </c>
      <c r="H5046" t="s">
        <v>143</v>
      </c>
      <c r="I5046" t="s">
        <v>124</v>
      </c>
      <c r="J5046" t="s">
        <v>125</v>
      </c>
      <c r="K5046" t="s">
        <v>2259</v>
      </c>
      <c r="N5046" t="s">
        <v>2258</v>
      </c>
      <c r="O5046" t="s">
        <v>828</v>
      </c>
      <c r="P5046" t="s">
        <v>162</v>
      </c>
      <c r="Q5046" t="s">
        <v>207</v>
      </c>
      <c r="R5046" t="s">
        <v>131</v>
      </c>
      <c r="S5046" t="s">
        <v>164</v>
      </c>
      <c r="T5046" t="s">
        <v>165</v>
      </c>
      <c r="U5046" t="s">
        <v>151</v>
      </c>
      <c r="V5046" t="s">
        <v>135</v>
      </c>
      <c r="W5046" t="s">
        <v>136</v>
      </c>
      <c r="X5046" t="s">
        <v>2260</v>
      </c>
      <c r="Y5046" s="94">
        <v>12000</v>
      </c>
      <c r="Z5046" s="94">
        <v>0</v>
      </c>
      <c r="AA5046" s="94">
        <v>0</v>
      </c>
      <c r="AB5046" s="94">
        <v>0</v>
      </c>
      <c r="AC5046">
        <f t="shared" si="156"/>
        <v>2000</v>
      </c>
      <c r="AD5046" t="str">
        <f t="shared" si="157"/>
        <v>311</v>
      </c>
    </row>
    <row r="5047" spans="1:30" hidden="1" x14ac:dyDescent="0.25">
      <c r="A5047" t="s">
        <v>2255</v>
      </c>
      <c r="B5047" t="s">
        <v>2256</v>
      </c>
      <c r="C5047" t="s">
        <v>157</v>
      </c>
      <c r="D5047" t="s">
        <v>448</v>
      </c>
      <c r="E5047" t="s">
        <v>122</v>
      </c>
      <c r="F5047" t="s">
        <v>159</v>
      </c>
      <c r="G5047" t="s">
        <v>160</v>
      </c>
      <c r="H5047" t="s">
        <v>143</v>
      </c>
      <c r="I5047" t="s">
        <v>124</v>
      </c>
      <c r="J5047" t="s">
        <v>125</v>
      </c>
      <c r="K5047" t="s">
        <v>2259</v>
      </c>
      <c r="N5047" t="s">
        <v>2258</v>
      </c>
      <c r="O5047" t="s">
        <v>828</v>
      </c>
      <c r="P5047" t="s">
        <v>162</v>
      </c>
      <c r="Q5047" t="s">
        <v>306</v>
      </c>
      <c r="R5047" t="s">
        <v>131</v>
      </c>
      <c r="S5047" t="s">
        <v>164</v>
      </c>
      <c r="T5047" t="s">
        <v>165</v>
      </c>
      <c r="U5047" t="s">
        <v>151</v>
      </c>
      <c r="V5047" t="s">
        <v>135</v>
      </c>
      <c r="W5047" t="s">
        <v>136</v>
      </c>
      <c r="X5047" t="s">
        <v>2260</v>
      </c>
      <c r="Y5047" s="94">
        <v>3000</v>
      </c>
      <c r="Z5047" s="94">
        <v>0</v>
      </c>
      <c r="AA5047" s="94">
        <v>0</v>
      </c>
      <c r="AB5047" s="94">
        <v>0</v>
      </c>
      <c r="AC5047">
        <f t="shared" si="156"/>
        <v>2000</v>
      </c>
      <c r="AD5047" t="str">
        <f t="shared" si="157"/>
        <v>311</v>
      </c>
    </row>
    <row r="5048" spans="1:30" hidden="1" x14ac:dyDescent="0.25">
      <c r="A5048" t="s">
        <v>2255</v>
      </c>
      <c r="B5048" t="s">
        <v>2256</v>
      </c>
      <c r="C5048" t="s">
        <v>157</v>
      </c>
      <c r="D5048" t="s">
        <v>210</v>
      </c>
      <c r="E5048" t="s">
        <v>122</v>
      </c>
      <c r="F5048" t="s">
        <v>159</v>
      </c>
      <c r="G5048" t="s">
        <v>160</v>
      </c>
      <c r="H5048" t="s">
        <v>143</v>
      </c>
      <c r="I5048" t="s">
        <v>124</v>
      </c>
      <c r="J5048" t="s">
        <v>125</v>
      </c>
      <c r="K5048" t="s">
        <v>2259</v>
      </c>
      <c r="N5048" t="s">
        <v>2258</v>
      </c>
      <c r="O5048" t="s">
        <v>828</v>
      </c>
      <c r="P5048" t="s">
        <v>162</v>
      </c>
      <c r="Q5048" t="s">
        <v>211</v>
      </c>
      <c r="R5048" t="s">
        <v>131</v>
      </c>
      <c r="S5048" t="s">
        <v>164</v>
      </c>
      <c r="T5048" t="s">
        <v>165</v>
      </c>
      <c r="U5048" t="s">
        <v>151</v>
      </c>
      <c r="V5048" t="s">
        <v>135</v>
      </c>
      <c r="W5048" t="s">
        <v>136</v>
      </c>
      <c r="X5048" t="s">
        <v>2260</v>
      </c>
      <c r="Y5048" s="94">
        <v>2000</v>
      </c>
      <c r="Z5048" s="94">
        <v>865.01</v>
      </c>
      <c r="AA5048" s="94">
        <v>0</v>
      </c>
      <c r="AB5048" s="94">
        <v>0</v>
      </c>
      <c r="AC5048">
        <f t="shared" si="156"/>
        <v>2000</v>
      </c>
      <c r="AD5048" t="str">
        <f t="shared" si="157"/>
        <v>311</v>
      </c>
    </row>
    <row r="5049" spans="1:30" hidden="1" x14ac:dyDescent="0.25">
      <c r="A5049" t="s">
        <v>2255</v>
      </c>
      <c r="B5049" t="s">
        <v>2256</v>
      </c>
      <c r="C5049" t="s">
        <v>157</v>
      </c>
      <c r="D5049" t="s">
        <v>214</v>
      </c>
      <c r="E5049" t="s">
        <v>122</v>
      </c>
      <c r="F5049" t="s">
        <v>159</v>
      </c>
      <c r="G5049" t="s">
        <v>160</v>
      </c>
      <c r="H5049" t="s">
        <v>143</v>
      </c>
      <c r="I5049" t="s">
        <v>124</v>
      </c>
      <c r="J5049" t="s">
        <v>125</v>
      </c>
      <c r="K5049" t="s">
        <v>2259</v>
      </c>
      <c r="N5049" t="s">
        <v>2258</v>
      </c>
      <c r="O5049" t="s">
        <v>828</v>
      </c>
      <c r="P5049" t="s">
        <v>162</v>
      </c>
      <c r="Q5049" t="s">
        <v>215</v>
      </c>
      <c r="R5049" t="s">
        <v>131</v>
      </c>
      <c r="S5049" t="s">
        <v>164</v>
      </c>
      <c r="T5049" t="s">
        <v>165</v>
      </c>
      <c r="U5049" t="s">
        <v>151</v>
      </c>
      <c r="V5049" t="s">
        <v>135</v>
      </c>
      <c r="W5049" t="s">
        <v>136</v>
      </c>
      <c r="X5049" t="s">
        <v>2260</v>
      </c>
      <c r="Y5049" s="94">
        <v>348000</v>
      </c>
      <c r="Z5049" s="94">
        <v>261851.73</v>
      </c>
      <c r="AA5049" s="94">
        <v>86400</v>
      </c>
      <c r="AB5049" s="94">
        <v>86400</v>
      </c>
      <c r="AC5049">
        <f t="shared" si="156"/>
        <v>2000</v>
      </c>
      <c r="AD5049" t="str">
        <f t="shared" si="157"/>
        <v>311</v>
      </c>
    </row>
    <row r="5050" spans="1:30" hidden="1" x14ac:dyDescent="0.25">
      <c r="A5050" t="s">
        <v>2255</v>
      </c>
      <c r="B5050" t="s">
        <v>2256</v>
      </c>
      <c r="C5050" t="s">
        <v>157</v>
      </c>
      <c r="D5050" t="s">
        <v>220</v>
      </c>
      <c r="E5050" t="s">
        <v>122</v>
      </c>
      <c r="F5050" t="s">
        <v>159</v>
      </c>
      <c r="G5050" t="s">
        <v>160</v>
      </c>
      <c r="H5050" t="s">
        <v>143</v>
      </c>
      <c r="I5050" t="s">
        <v>124</v>
      </c>
      <c r="J5050" t="s">
        <v>125</v>
      </c>
      <c r="K5050" t="s">
        <v>2259</v>
      </c>
      <c r="N5050" t="s">
        <v>2258</v>
      </c>
      <c r="O5050" t="s">
        <v>828</v>
      </c>
      <c r="P5050" t="s">
        <v>162</v>
      </c>
      <c r="Q5050" t="s">
        <v>221</v>
      </c>
      <c r="R5050" t="s">
        <v>131</v>
      </c>
      <c r="S5050" t="s">
        <v>164</v>
      </c>
      <c r="T5050" t="s">
        <v>165</v>
      </c>
      <c r="U5050" t="s">
        <v>151</v>
      </c>
      <c r="V5050" t="s">
        <v>135</v>
      </c>
      <c r="W5050" t="s">
        <v>136</v>
      </c>
      <c r="X5050" t="s">
        <v>2260</v>
      </c>
      <c r="Y5050" s="94">
        <v>33000</v>
      </c>
      <c r="Z5050" s="94">
        <v>10600</v>
      </c>
      <c r="AA5050" s="94">
        <v>61809</v>
      </c>
      <c r="AB5050" s="94">
        <v>61809</v>
      </c>
      <c r="AC5050">
        <f t="shared" si="156"/>
        <v>2000</v>
      </c>
      <c r="AD5050" t="str">
        <f t="shared" si="157"/>
        <v>311</v>
      </c>
    </row>
    <row r="5051" spans="1:30" hidden="1" x14ac:dyDescent="0.25">
      <c r="A5051" t="s">
        <v>2255</v>
      </c>
      <c r="B5051" t="s">
        <v>2256</v>
      </c>
      <c r="C5051" t="s">
        <v>157</v>
      </c>
      <c r="D5051" t="s">
        <v>224</v>
      </c>
      <c r="E5051" t="s">
        <v>122</v>
      </c>
      <c r="F5051" t="s">
        <v>159</v>
      </c>
      <c r="G5051" t="s">
        <v>160</v>
      </c>
      <c r="H5051" t="s">
        <v>143</v>
      </c>
      <c r="I5051" t="s">
        <v>124</v>
      </c>
      <c r="J5051" t="s">
        <v>125</v>
      </c>
      <c r="K5051" t="s">
        <v>2259</v>
      </c>
      <c r="N5051" t="s">
        <v>2258</v>
      </c>
      <c r="O5051" t="s">
        <v>828</v>
      </c>
      <c r="P5051" t="s">
        <v>162</v>
      </c>
      <c r="Q5051" t="s">
        <v>225</v>
      </c>
      <c r="R5051" t="s">
        <v>131</v>
      </c>
      <c r="S5051" t="s">
        <v>164</v>
      </c>
      <c r="T5051" t="s">
        <v>165</v>
      </c>
      <c r="U5051" t="s">
        <v>151</v>
      </c>
      <c r="V5051" t="s">
        <v>135</v>
      </c>
      <c r="W5051" t="s">
        <v>136</v>
      </c>
      <c r="X5051" t="s">
        <v>2260</v>
      </c>
      <c r="Y5051" s="94">
        <v>12000</v>
      </c>
      <c r="Z5051" s="94">
        <v>0</v>
      </c>
      <c r="AA5051" s="94">
        <v>0</v>
      </c>
      <c r="AB5051" s="94">
        <v>0</v>
      </c>
      <c r="AC5051">
        <f t="shared" si="156"/>
        <v>2000</v>
      </c>
      <c r="AD5051" t="str">
        <f t="shared" si="157"/>
        <v>311</v>
      </c>
    </row>
    <row r="5052" spans="1:30" hidden="1" x14ac:dyDescent="0.25">
      <c r="A5052" t="s">
        <v>2255</v>
      </c>
      <c r="B5052" t="s">
        <v>2256</v>
      </c>
      <c r="C5052" t="s">
        <v>157</v>
      </c>
      <c r="D5052" t="s">
        <v>230</v>
      </c>
      <c r="E5052" t="s">
        <v>122</v>
      </c>
      <c r="F5052" t="s">
        <v>159</v>
      </c>
      <c r="G5052" t="s">
        <v>160</v>
      </c>
      <c r="H5052" t="s">
        <v>143</v>
      </c>
      <c r="I5052" t="s">
        <v>124</v>
      </c>
      <c r="J5052" t="s">
        <v>125</v>
      </c>
      <c r="K5052" t="s">
        <v>2259</v>
      </c>
      <c r="N5052" t="s">
        <v>2258</v>
      </c>
      <c r="O5052" t="s">
        <v>828</v>
      </c>
      <c r="P5052" t="s">
        <v>162</v>
      </c>
      <c r="Q5052" t="s">
        <v>231</v>
      </c>
      <c r="R5052" t="s">
        <v>131</v>
      </c>
      <c r="S5052" t="s">
        <v>164</v>
      </c>
      <c r="T5052" t="s">
        <v>165</v>
      </c>
      <c r="U5052" t="s">
        <v>151</v>
      </c>
      <c r="V5052" t="s">
        <v>135</v>
      </c>
      <c r="W5052" t="s">
        <v>136</v>
      </c>
      <c r="X5052" t="s">
        <v>2260</v>
      </c>
      <c r="Y5052" s="94">
        <v>36000</v>
      </c>
      <c r="Z5052" s="94">
        <v>38409</v>
      </c>
      <c r="AA5052" s="94">
        <v>39561</v>
      </c>
      <c r="AB5052" s="94">
        <v>39561</v>
      </c>
      <c r="AC5052">
        <f t="shared" si="156"/>
        <v>2000</v>
      </c>
      <c r="AD5052" t="str">
        <f t="shared" si="157"/>
        <v>311</v>
      </c>
    </row>
    <row r="5053" spans="1:30" hidden="1" x14ac:dyDescent="0.25">
      <c r="A5053" t="s">
        <v>2255</v>
      </c>
      <c r="B5053" t="s">
        <v>2256</v>
      </c>
      <c r="C5053" t="s">
        <v>157</v>
      </c>
      <c r="D5053" t="s">
        <v>234</v>
      </c>
      <c r="E5053" t="s">
        <v>122</v>
      </c>
      <c r="F5053" t="s">
        <v>159</v>
      </c>
      <c r="G5053" t="s">
        <v>160</v>
      </c>
      <c r="H5053" t="s">
        <v>143</v>
      </c>
      <c r="I5053" t="s">
        <v>124</v>
      </c>
      <c r="J5053" t="s">
        <v>125</v>
      </c>
      <c r="K5053" t="s">
        <v>2259</v>
      </c>
      <c r="N5053" t="s">
        <v>2258</v>
      </c>
      <c r="O5053" t="s">
        <v>828</v>
      </c>
      <c r="P5053" t="s">
        <v>162</v>
      </c>
      <c r="Q5053" t="s">
        <v>235</v>
      </c>
      <c r="R5053" t="s">
        <v>131</v>
      </c>
      <c r="S5053" t="s">
        <v>164</v>
      </c>
      <c r="T5053" t="s">
        <v>165</v>
      </c>
      <c r="U5053" t="s">
        <v>151</v>
      </c>
      <c r="V5053" t="s">
        <v>135</v>
      </c>
      <c r="W5053" t="s">
        <v>136</v>
      </c>
      <c r="X5053" t="s">
        <v>2260</v>
      </c>
      <c r="Y5053" s="94">
        <v>2262320.5</v>
      </c>
      <c r="Z5053" s="94">
        <v>3077357.5100000002</v>
      </c>
      <c r="AA5053" s="94">
        <v>3760357.7015999989</v>
      </c>
      <c r="AB5053" s="94">
        <v>3760357.7</v>
      </c>
      <c r="AC5053">
        <f t="shared" si="156"/>
        <v>3000</v>
      </c>
      <c r="AD5053" t="str">
        <f t="shared" si="157"/>
        <v>311</v>
      </c>
    </row>
    <row r="5054" spans="1:30" hidden="1" x14ac:dyDescent="0.25">
      <c r="A5054" t="s">
        <v>2255</v>
      </c>
      <c r="B5054" t="s">
        <v>2256</v>
      </c>
      <c r="C5054" t="s">
        <v>157</v>
      </c>
      <c r="D5054" t="s">
        <v>236</v>
      </c>
      <c r="E5054" t="s">
        <v>122</v>
      </c>
      <c r="F5054" t="s">
        <v>159</v>
      </c>
      <c r="G5054" t="s">
        <v>160</v>
      </c>
      <c r="H5054" t="s">
        <v>143</v>
      </c>
      <c r="I5054" t="s">
        <v>124</v>
      </c>
      <c r="J5054" t="s">
        <v>125</v>
      </c>
      <c r="K5054" t="s">
        <v>2259</v>
      </c>
      <c r="N5054" t="s">
        <v>2258</v>
      </c>
      <c r="O5054" t="s">
        <v>828</v>
      </c>
      <c r="P5054" t="s">
        <v>162</v>
      </c>
      <c r="Q5054" t="s">
        <v>237</v>
      </c>
      <c r="R5054" t="s">
        <v>131</v>
      </c>
      <c r="S5054" t="s">
        <v>164</v>
      </c>
      <c r="T5054" t="s">
        <v>165</v>
      </c>
      <c r="U5054" t="s">
        <v>151</v>
      </c>
      <c r="V5054" t="s">
        <v>135</v>
      </c>
      <c r="W5054" t="s">
        <v>136</v>
      </c>
      <c r="X5054" t="s">
        <v>2260</v>
      </c>
      <c r="Y5054" s="94">
        <v>1571.96</v>
      </c>
      <c r="Z5054" s="94">
        <v>1585.3333333333333</v>
      </c>
      <c r="AA5054" s="94">
        <v>1632.8933333333332</v>
      </c>
      <c r="AB5054" s="94">
        <v>1632.89</v>
      </c>
      <c r="AC5054">
        <f t="shared" si="156"/>
        <v>3000</v>
      </c>
      <c r="AD5054" t="str">
        <f t="shared" si="157"/>
        <v>311</v>
      </c>
    </row>
    <row r="5055" spans="1:30" hidden="1" x14ac:dyDescent="0.25">
      <c r="A5055" t="s">
        <v>2255</v>
      </c>
      <c r="B5055" t="s">
        <v>2256</v>
      </c>
      <c r="C5055" t="s">
        <v>157</v>
      </c>
      <c r="D5055" t="s">
        <v>238</v>
      </c>
      <c r="E5055" t="s">
        <v>122</v>
      </c>
      <c r="F5055" t="s">
        <v>159</v>
      </c>
      <c r="G5055" t="s">
        <v>160</v>
      </c>
      <c r="H5055" t="s">
        <v>143</v>
      </c>
      <c r="I5055" t="s">
        <v>124</v>
      </c>
      <c r="J5055" t="s">
        <v>125</v>
      </c>
      <c r="K5055" t="s">
        <v>2259</v>
      </c>
      <c r="N5055" t="s">
        <v>2258</v>
      </c>
      <c r="O5055" t="s">
        <v>828</v>
      </c>
      <c r="P5055" t="s">
        <v>162</v>
      </c>
      <c r="Q5055" t="s">
        <v>239</v>
      </c>
      <c r="R5055" t="s">
        <v>131</v>
      </c>
      <c r="S5055" t="s">
        <v>164</v>
      </c>
      <c r="T5055" t="s">
        <v>165</v>
      </c>
      <c r="U5055" t="s">
        <v>151</v>
      </c>
      <c r="V5055" t="s">
        <v>135</v>
      </c>
      <c r="W5055" t="s">
        <v>136</v>
      </c>
      <c r="X5055" t="s">
        <v>2260</v>
      </c>
      <c r="Y5055" s="94">
        <v>2139808.23</v>
      </c>
      <c r="Z5055" s="94">
        <v>18704</v>
      </c>
      <c r="AA5055" s="94">
        <v>19265.12</v>
      </c>
      <c r="AB5055" s="94">
        <v>19265.12</v>
      </c>
      <c r="AC5055">
        <f t="shared" si="156"/>
        <v>3000</v>
      </c>
      <c r="AD5055" t="str">
        <f t="shared" si="157"/>
        <v>311</v>
      </c>
    </row>
    <row r="5056" spans="1:30" hidden="1" x14ac:dyDescent="0.25">
      <c r="A5056" t="s">
        <v>2255</v>
      </c>
      <c r="B5056" t="s">
        <v>2256</v>
      </c>
      <c r="C5056" t="s">
        <v>157</v>
      </c>
      <c r="D5056" t="s">
        <v>158</v>
      </c>
      <c r="E5056" t="s">
        <v>122</v>
      </c>
      <c r="F5056" t="s">
        <v>159</v>
      </c>
      <c r="G5056" t="s">
        <v>160</v>
      </c>
      <c r="H5056" t="s">
        <v>143</v>
      </c>
      <c r="I5056" t="s">
        <v>124</v>
      </c>
      <c r="J5056" t="s">
        <v>125</v>
      </c>
      <c r="K5056" t="s">
        <v>2259</v>
      </c>
      <c r="N5056" t="s">
        <v>2258</v>
      </c>
      <c r="O5056" t="s">
        <v>828</v>
      </c>
      <c r="P5056" t="s">
        <v>162</v>
      </c>
      <c r="Q5056" t="s">
        <v>163</v>
      </c>
      <c r="R5056" t="s">
        <v>131</v>
      </c>
      <c r="S5056" t="s">
        <v>164</v>
      </c>
      <c r="T5056" t="s">
        <v>165</v>
      </c>
      <c r="U5056" t="s">
        <v>151</v>
      </c>
      <c r="V5056" t="s">
        <v>135</v>
      </c>
      <c r="W5056" t="s">
        <v>136</v>
      </c>
      <c r="X5056" t="s">
        <v>2260</v>
      </c>
      <c r="Y5056" s="94">
        <v>39691.17</v>
      </c>
      <c r="Z5056" s="94">
        <v>0</v>
      </c>
      <c r="AA5056" s="94">
        <v>0</v>
      </c>
      <c r="AB5056" s="94">
        <v>0</v>
      </c>
      <c r="AC5056">
        <f t="shared" si="156"/>
        <v>3000</v>
      </c>
      <c r="AD5056" t="str">
        <f t="shared" si="157"/>
        <v>311</v>
      </c>
    </row>
    <row r="5057" spans="1:30" hidden="1" x14ac:dyDescent="0.25">
      <c r="A5057" t="s">
        <v>2255</v>
      </c>
      <c r="B5057" t="s">
        <v>2256</v>
      </c>
      <c r="C5057" t="s">
        <v>157</v>
      </c>
      <c r="D5057" t="s">
        <v>240</v>
      </c>
      <c r="E5057" t="s">
        <v>122</v>
      </c>
      <c r="F5057" t="s">
        <v>159</v>
      </c>
      <c r="G5057" t="s">
        <v>160</v>
      </c>
      <c r="H5057" t="s">
        <v>143</v>
      </c>
      <c r="I5057" t="s">
        <v>124</v>
      </c>
      <c r="J5057" t="s">
        <v>125</v>
      </c>
      <c r="K5057" t="s">
        <v>2259</v>
      </c>
      <c r="N5057" t="s">
        <v>2258</v>
      </c>
      <c r="O5057" t="s">
        <v>828</v>
      </c>
      <c r="P5057" t="s">
        <v>162</v>
      </c>
      <c r="Q5057" t="s">
        <v>241</v>
      </c>
      <c r="R5057" t="s">
        <v>131</v>
      </c>
      <c r="S5057" t="s">
        <v>164</v>
      </c>
      <c r="T5057" t="s">
        <v>165</v>
      </c>
      <c r="U5057" t="s">
        <v>151</v>
      </c>
      <c r="V5057" t="s">
        <v>135</v>
      </c>
      <c r="W5057" t="s">
        <v>136</v>
      </c>
      <c r="X5057" t="s">
        <v>2260</v>
      </c>
      <c r="Y5057" s="94">
        <v>35425</v>
      </c>
      <c r="Z5057" s="94">
        <v>4442.5866666666661</v>
      </c>
      <c r="AA5057" s="94">
        <v>4576</v>
      </c>
      <c r="AB5057" s="94">
        <v>4576</v>
      </c>
      <c r="AC5057">
        <f t="shared" si="156"/>
        <v>3000</v>
      </c>
      <c r="AD5057" t="str">
        <f t="shared" si="157"/>
        <v>311</v>
      </c>
    </row>
    <row r="5058" spans="1:30" hidden="1" x14ac:dyDescent="0.25">
      <c r="A5058" t="s">
        <v>2255</v>
      </c>
      <c r="B5058" t="s">
        <v>2256</v>
      </c>
      <c r="C5058" t="s">
        <v>157</v>
      </c>
      <c r="D5058" t="s">
        <v>167</v>
      </c>
      <c r="E5058" t="s">
        <v>122</v>
      </c>
      <c r="F5058" t="s">
        <v>159</v>
      </c>
      <c r="G5058" t="s">
        <v>160</v>
      </c>
      <c r="H5058" t="s">
        <v>143</v>
      </c>
      <c r="I5058" t="s">
        <v>124</v>
      </c>
      <c r="J5058" t="s">
        <v>125</v>
      </c>
      <c r="K5058" t="s">
        <v>2259</v>
      </c>
      <c r="N5058" t="s">
        <v>2258</v>
      </c>
      <c r="O5058" t="s">
        <v>828</v>
      </c>
      <c r="P5058" t="s">
        <v>162</v>
      </c>
      <c r="Q5058" t="s">
        <v>168</v>
      </c>
      <c r="R5058" t="s">
        <v>131</v>
      </c>
      <c r="S5058" t="s">
        <v>164</v>
      </c>
      <c r="T5058" t="s">
        <v>165</v>
      </c>
      <c r="U5058" t="s">
        <v>151</v>
      </c>
      <c r="V5058" t="s">
        <v>135</v>
      </c>
      <c r="W5058" t="s">
        <v>136</v>
      </c>
      <c r="X5058" t="s">
        <v>2260</v>
      </c>
      <c r="Y5058" s="94">
        <v>67170.05</v>
      </c>
      <c r="Z5058" s="94">
        <v>0</v>
      </c>
      <c r="AA5058" s="94">
        <v>0</v>
      </c>
      <c r="AB5058" s="94">
        <v>0</v>
      </c>
      <c r="AC5058">
        <f t="shared" si="156"/>
        <v>3000</v>
      </c>
      <c r="AD5058" t="str">
        <f t="shared" si="157"/>
        <v>311</v>
      </c>
    </row>
    <row r="5059" spans="1:30" hidden="1" x14ac:dyDescent="0.25">
      <c r="A5059" t="s">
        <v>2255</v>
      </c>
      <c r="B5059" t="s">
        <v>2256</v>
      </c>
      <c r="C5059" t="s">
        <v>157</v>
      </c>
      <c r="D5059" t="s">
        <v>299</v>
      </c>
      <c r="E5059" t="s">
        <v>122</v>
      </c>
      <c r="F5059" t="s">
        <v>159</v>
      </c>
      <c r="G5059" t="s">
        <v>160</v>
      </c>
      <c r="H5059" t="s">
        <v>143</v>
      </c>
      <c r="I5059" t="s">
        <v>124</v>
      </c>
      <c r="J5059" t="s">
        <v>125</v>
      </c>
      <c r="K5059" t="s">
        <v>2259</v>
      </c>
      <c r="N5059" t="s">
        <v>2258</v>
      </c>
      <c r="O5059" t="s">
        <v>828</v>
      </c>
      <c r="P5059" t="s">
        <v>162</v>
      </c>
      <c r="Q5059" t="s">
        <v>300</v>
      </c>
      <c r="R5059" t="s">
        <v>131</v>
      </c>
      <c r="S5059" t="s">
        <v>164</v>
      </c>
      <c r="T5059" t="s">
        <v>165</v>
      </c>
      <c r="U5059" t="s">
        <v>151</v>
      </c>
      <c r="V5059" t="s">
        <v>135</v>
      </c>
      <c r="W5059" t="s">
        <v>136</v>
      </c>
      <c r="X5059" t="s">
        <v>2260</v>
      </c>
      <c r="Y5059" s="94">
        <v>3953.19</v>
      </c>
      <c r="Z5059" s="94">
        <v>0</v>
      </c>
      <c r="AA5059" s="94">
        <v>0</v>
      </c>
      <c r="AB5059" s="94">
        <v>0</v>
      </c>
      <c r="AC5059">
        <f t="shared" ref="AC5059:AC5122" si="158">MID(D5059,1,1)*1000</f>
        <v>3000</v>
      </c>
      <c r="AD5059" t="str">
        <f t="shared" ref="AD5059:AD5122" si="159">MID(A5059,6,3)</f>
        <v>311</v>
      </c>
    </row>
    <row r="5060" spans="1:30" hidden="1" x14ac:dyDescent="0.25">
      <c r="A5060" t="s">
        <v>2255</v>
      </c>
      <c r="B5060" t="s">
        <v>2256</v>
      </c>
      <c r="C5060" t="s">
        <v>157</v>
      </c>
      <c r="D5060" t="s">
        <v>242</v>
      </c>
      <c r="E5060" t="s">
        <v>122</v>
      </c>
      <c r="F5060" t="s">
        <v>159</v>
      </c>
      <c r="G5060" t="s">
        <v>160</v>
      </c>
      <c r="H5060" t="s">
        <v>143</v>
      </c>
      <c r="I5060" t="s">
        <v>124</v>
      </c>
      <c r="J5060" t="s">
        <v>125</v>
      </c>
      <c r="K5060" t="s">
        <v>2259</v>
      </c>
      <c r="N5060" t="s">
        <v>2258</v>
      </c>
      <c r="O5060" t="s">
        <v>828</v>
      </c>
      <c r="P5060" t="s">
        <v>162</v>
      </c>
      <c r="Q5060" t="s">
        <v>243</v>
      </c>
      <c r="R5060" t="s">
        <v>131</v>
      </c>
      <c r="S5060" t="s">
        <v>164</v>
      </c>
      <c r="T5060" t="s">
        <v>165</v>
      </c>
      <c r="U5060" t="s">
        <v>151</v>
      </c>
      <c r="V5060" t="s">
        <v>135</v>
      </c>
      <c r="W5060" t="s">
        <v>136</v>
      </c>
      <c r="X5060" t="s">
        <v>2260</v>
      </c>
      <c r="Y5060" s="94">
        <v>3000</v>
      </c>
      <c r="Z5060" s="94">
        <v>1174.32</v>
      </c>
      <c r="AA5060" s="94">
        <v>1217</v>
      </c>
      <c r="AB5060" s="94">
        <v>1217</v>
      </c>
      <c r="AC5060">
        <f t="shared" si="158"/>
        <v>3000</v>
      </c>
      <c r="AD5060" t="str">
        <f t="shared" si="159"/>
        <v>311</v>
      </c>
    </row>
    <row r="5061" spans="1:30" hidden="1" x14ac:dyDescent="0.25">
      <c r="A5061" t="s">
        <v>2255</v>
      </c>
      <c r="B5061" t="s">
        <v>2256</v>
      </c>
      <c r="C5061" t="s">
        <v>157</v>
      </c>
      <c r="D5061" t="s">
        <v>244</v>
      </c>
      <c r="E5061" t="s">
        <v>122</v>
      </c>
      <c r="F5061" t="s">
        <v>159</v>
      </c>
      <c r="G5061" t="s">
        <v>160</v>
      </c>
      <c r="H5061" t="s">
        <v>143</v>
      </c>
      <c r="I5061" t="s">
        <v>124</v>
      </c>
      <c r="J5061" t="s">
        <v>125</v>
      </c>
      <c r="K5061" t="s">
        <v>2259</v>
      </c>
      <c r="N5061" t="s">
        <v>2258</v>
      </c>
      <c r="O5061" t="s">
        <v>828</v>
      </c>
      <c r="P5061" t="s">
        <v>162</v>
      </c>
      <c r="Q5061" t="s">
        <v>245</v>
      </c>
      <c r="R5061" t="s">
        <v>131</v>
      </c>
      <c r="S5061" t="s">
        <v>164</v>
      </c>
      <c r="T5061" t="s">
        <v>165</v>
      </c>
      <c r="U5061" t="s">
        <v>151</v>
      </c>
      <c r="V5061" t="s">
        <v>135</v>
      </c>
      <c r="W5061" t="s">
        <v>136</v>
      </c>
      <c r="X5061" t="s">
        <v>2260</v>
      </c>
      <c r="Y5061" s="94">
        <v>469874.11</v>
      </c>
      <c r="Z5061" s="94">
        <v>480434.48999999993</v>
      </c>
      <c r="AA5061" s="94">
        <v>494847.52469999995</v>
      </c>
      <c r="AB5061" s="94">
        <v>494847.52</v>
      </c>
      <c r="AC5061">
        <f t="shared" si="158"/>
        <v>3000</v>
      </c>
      <c r="AD5061" t="str">
        <f t="shared" si="159"/>
        <v>311</v>
      </c>
    </row>
    <row r="5062" spans="1:30" hidden="1" x14ac:dyDescent="0.25">
      <c r="A5062" t="s">
        <v>2255</v>
      </c>
      <c r="B5062" t="s">
        <v>2256</v>
      </c>
      <c r="C5062" t="s">
        <v>157</v>
      </c>
      <c r="D5062" t="s">
        <v>291</v>
      </c>
      <c r="E5062" t="s">
        <v>122</v>
      </c>
      <c r="F5062" t="s">
        <v>159</v>
      </c>
      <c r="G5062" t="s">
        <v>160</v>
      </c>
      <c r="H5062" t="s">
        <v>143</v>
      </c>
      <c r="I5062" t="s">
        <v>124</v>
      </c>
      <c r="J5062" t="s">
        <v>125</v>
      </c>
      <c r="K5062" t="s">
        <v>2259</v>
      </c>
      <c r="N5062" t="s">
        <v>2258</v>
      </c>
      <c r="O5062" t="s">
        <v>828</v>
      </c>
      <c r="P5062" t="s">
        <v>162</v>
      </c>
      <c r="Q5062" t="s">
        <v>169</v>
      </c>
      <c r="R5062" t="s">
        <v>131</v>
      </c>
      <c r="S5062" t="s">
        <v>164</v>
      </c>
      <c r="T5062" t="s">
        <v>165</v>
      </c>
      <c r="U5062" t="s">
        <v>151</v>
      </c>
      <c r="V5062" t="s">
        <v>135</v>
      </c>
      <c r="W5062" t="s">
        <v>136</v>
      </c>
      <c r="X5062" t="s">
        <v>2260</v>
      </c>
      <c r="Y5062" s="94">
        <v>84000</v>
      </c>
      <c r="Z5062" s="94">
        <v>170385</v>
      </c>
      <c r="AA5062" s="94">
        <v>175496.55000000002</v>
      </c>
      <c r="AB5062" s="94">
        <v>175496.55</v>
      </c>
      <c r="AC5062">
        <f t="shared" si="158"/>
        <v>3000</v>
      </c>
      <c r="AD5062" t="str">
        <f t="shared" si="159"/>
        <v>311</v>
      </c>
    </row>
    <row r="5063" spans="1:30" hidden="1" x14ac:dyDescent="0.25">
      <c r="A5063" t="s">
        <v>2255</v>
      </c>
      <c r="B5063" t="s">
        <v>2256</v>
      </c>
      <c r="C5063" t="s">
        <v>157</v>
      </c>
      <c r="D5063" t="s">
        <v>248</v>
      </c>
      <c r="E5063" t="s">
        <v>122</v>
      </c>
      <c r="F5063" t="s">
        <v>159</v>
      </c>
      <c r="G5063" t="s">
        <v>160</v>
      </c>
      <c r="H5063" t="s">
        <v>143</v>
      </c>
      <c r="I5063" t="s">
        <v>124</v>
      </c>
      <c r="J5063" t="s">
        <v>125</v>
      </c>
      <c r="K5063" t="s">
        <v>2259</v>
      </c>
      <c r="N5063" t="s">
        <v>2258</v>
      </c>
      <c r="O5063" t="s">
        <v>828</v>
      </c>
      <c r="P5063" t="s">
        <v>162</v>
      </c>
      <c r="Q5063" t="s">
        <v>249</v>
      </c>
      <c r="R5063" t="s">
        <v>131</v>
      </c>
      <c r="S5063" t="s">
        <v>164</v>
      </c>
      <c r="T5063" t="s">
        <v>165</v>
      </c>
      <c r="U5063" t="s">
        <v>151</v>
      </c>
      <c r="V5063" t="s">
        <v>135</v>
      </c>
      <c r="W5063" t="s">
        <v>136</v>
      </c>
      <c r="X5063" t="s">
        <v>2260</v>
      </c>
      <c r="Y5063" s="94">
        <v>0</v>
      </c>
      <c r="Z5063" s="94">
        <v>2900</v>
      </c>
      <c r="AA5063" s="94">
        <v>2987</v>
      </c>
      <c r="AB5063" s="94">
        <v>2987</v>
      </c>
      <c r="AC5063">
        <f t="shared" si="158"/>
        <v>3000</v>
      </c>
      <c r="AD5063" t="str">
        <f t="shared" si="159"/>
        <v>311</v>
      </c>
    </row>
    <row r="5064" spans="1:30" hidden="1" x14ac:dyDescent="0.25">
      <c r="A5064" t="s">
        <v>2255</v>
      </c>
      <c r="B5064" t="s">
        <v>2256</v>
      </c>
      <c r="C5064" t="s">
        <v>157</v>
      </c>
      <c r="D5064" t="s">
        <v>315</v>
      </c>
      <c r="E5064" t="s">
        <v>122</v>
      </c>
      <c r="F5064" t="s">
        <v>159</v>
      </c>
      <c r="G5064" t="s">
        <v>160</v>
      </c>
      <c r="H5064" t="s">
        <v>143</v>
      </c>
      <c r="I5064" t="s">
        <v>124</v>
      </c>
      <c r="J5064" t="s">
        <v>125</v>
      </c>
      <c r="K5064" t="s">
        <v>2259</v>
      </c>
      <c r="N5064" t="s">
        <v>2258</v>
      </c>
      <c r="O5064" t="s">
        <v>828</v>
      </c>
      <c r="P5064" t="s">
        <v>162</v>
      </c>
      <c r="Q5064" t="s">
        <v>316</v>
      </c>
      <c r="R5064" t="s">
        <v>131</v>
      </c>
      <c r="S5064" t="s">
        <v>164</v>
      </c>
      <c r="T5064" t="s">
        <v>165</v>
      </c>
      <c r="U5064" t="s">
        <v>151</v>
      </c>
      <c r="V5064" t="s">
        <v>135</v>
      </c>
      <c r="W5064" t="s">
        <v>136</v>
      </c>
      <c r="X5064" t="s">
        <v>2260</v>
      </c>
      <c r="Y5064" s="94">
        <v>1050000</v>
      </c>
      <c r="Z5064" s="94">
        <v>160095.4666666667</v>
      </c>
      <c r="AA5064" s="94">
        <v>254898</v>
      </c>
      <c r="AB5064" s="94">
        <v>254898</v>
      </c>
      <c r="AC5064">
        <f t="shared" si="158"/>
        <v>3000</v>
      </c>
      <c r="AD5064" t="str">
        <f t="shared" si="159"/>
        <v>311</v>
      </c>
    </row>
    <row r="5065" spans="1:30" hidden="1" x14ac:dyDescent="0.25">
      <c r="A5065" t="s">
        <v>2255</v>
      </c>
      <c r="B5065" t="s">
        <v>2256</v>
      </c>
      <c r="C5065" t="s">
        <v>157</v>
      </c>
      <c r="D5065" t="s">
        <v>1210</v>
      </c>
      <c r="E5065" t="s">
        <v>122</v>
      </c>
      <c r="F5065" t="s">
        <v>159</v>
      </c>
      <c r="G5065" t="s">
        <v>160</v>
      </c>
      <c r="H5065" t="s">
        <v>143</v>
      </c>
      <c r="I5065" t="s">
        <v>124</v>
      </c>
      <c r="J5065" t="s">
        <v>125</v>
      </c>
      <c r="K5065" t="s">
        <v>2259</v>
      </c>
      <c r="N5065" t="s">
        <v>2258</v>
      </c>
      <c r="O5065" t="s">
        <v>828</v>
      </c>
      <c r="P5065" t="s">
        <v>162</v>
      </c>
      <c r="Q5065" t="s">
        <v>1211</v>
      </c>
      <c r="R5065" t="s">
        <v>131</v>
      </c>
      <c r="S5065" t="s">
        <v>164</v>
      </c>
      <c r="T5065" t="s">
        <v>165</v>
      </c>
      <c r="U5065" t="s">
        <v>151</v>
      </c>
      <c r="V5065" t="s">
        <v>135</v>
      </c>
      <c r="W5065" t="s">
        <v>136</v>
      </c>
      <c r="X5065" t="s">
        <v>2260</v>
      </c>
      <c r="Y5065" s="94">
        <v>49384908</v>
      </c>
      <c r="Z5065" s="94">
        <v>49384908.339999996</v>
      </c>
      <c r="AA5065" s="94">
        <v>50866456</v>
      </c>
      <c r="AB5065" s="94">
        <v>50866456</v>
      </c>
      <c r="AC5065">
        <f t="shared" si="158"/>
        <v>3000</v>
      </c>
      <c r="AD5065" t="str">
        <f t="shared" si="159"/>
        <v>311</v>
      </c>
    </row>
    <row r="5066" spans="1:30" hidden="1" x14ac:dyDescent="0.25">
      <c r="A5066" t="s">
        <v>2255</v>
      </c>
      <c r="B5066" t="s">
        <v>2256</v>
      </c>
      <c r="C5066" t="s">
        <v>157</v>
      </c>
      <c r="D5066" t="s">
        <v>256</v>
      </c>
      <c r="E5066" t="s">
        <v>122</v>
      </c>
      <c r="F5066" t="s">
        <v>159</v>
      </c>
      <c r="G5066" t="s">
        <v>160</v>
      </c>
      <c r="H5066" t="s">
        <v>143</v>
      </c>
      <c r="I5066" t="s">
        <v>124</v>
      </c>
      <c r="J5066" t="s">
        <v>125</v>
      </c>
      <c r="K5066" t="s">
        <v>2259</v>
      </c>
      <c r="N5066" t="s">
        <v>2258</v>
      </c>
      <c r="O5066" t="s">
        <v>828</v>
      </c>
      <c r="P5066" t="s">
        <v>162</v>
      </c>
      <c r="Q5066" t="s">
        <v>257</v>
      </c>
      <c r="R5066" t="s">
        <v>131</v>
      </c>
      <c r="S5066" t="s">
        <v>164</v>
      </c>
      <c r="T5066" t="s">
        <v>165</v>
      </c>
      <c r="U5066" t="s">
        <v>151</v>
      </c>
      <c r="V5066" t="s">
        <v>135</v>
      </c>
      <c r="W5066" t="s">
        <v>136</v>
      </c>
      <c r="X5066" t="s">
        <v>2260</v>
      </c>
      <c r="Y5066" s="94">
        <v>90000</v>
      </c>
      <c r="Z5066" s="94">
        <v>13548.8</v>
      </c>
      <c r="AA5066" s="94">
        <v>13955</v>
      </c>
      <c r="AB5066" s="94">
        <v>13955</v>
      </c>
      <c r="AC5066">
        <f t="shared" si="158"/>
        <v>3000</v>
      </c>
      <c r="AD5066" t="str">
        <f t="shared" si="159"/>
        <v>311</v>
      </c>
    </row>
    <row r="5067" spans="1:30" hidden="1" x14ac:dyDescent="0.25">
      <c r="A5067" t="s">
        <v>2255</v>
      </c>
      <c r="B5067" t="s">
        <v>2256</v>
      </c>
      <c r="C5067" t="s">
        <v>157</v>
      </c>
      <c r="D5067" t="s">
        <v>569</v>
      </c>
      <c r="E5067" t="s">
        <v>122</v>
      </c>
      <c r="F5067" t="s">
        <v>159</v>
      </c>
      <c r="G5067" t="s">
        <v>160</v>
      </c>
      <c r="H5067" t="s">
        <v>143</v>
      </c>
      <c r="I5067" t="s">
        <v>124</v>
      </c>
      <c r="J5067" t="s">
        <v>125</v>
      </c>
      <c r="K5067" t="s">
        <v>2259</v>
      </c>
      <c r="N5067" t="s">
        <v>2258</v>
      </c>
      <c r="O5067" t="s">
        <v>828</v>
      </c>
      <c r="P5067" t="s">
        <v>162</v>
      </c>
      <c r="Q5067" t="s">
        <v>570</v>
      </c>
      <c r="R5067" t="s">
        <v>131</v>
      </c>
      <c r="S5067" t="s">
        <v>164</v>
      </c>
      <c r="T5067" t="s">
        <v>165</v>
      </c>
      <c r="U5067" t="s">
        <v>151</v>
      </c>
      <c r="V5067" t="s">
        <v>135</v>
      </c>
      <c r="W5067" t="s">
        <v>136</v>
      </c>
      <c r="X5067" t="s">
        <v>2260</v>
      </c>
      <c r="Y5067" s="94">
        <v>13977.31</v>
      </c>
      <c r="Z5067" s="94">
        <v>0</v>
      </c>
      <c r="AA5067" s="94">
        <v>0</v>
      </c>
      <c r="AB5067" s="94">
        <v>0</v>
      </c>
      <c r="AC5067">
        <f t="shared" si="158"/>
        <v>3000</v>
      </c>
      <c r="AD5067" t="str">
        <f t="shared" si="159"/>
        <v>311</v>
      </c>
    </row>
    <row r="5068" spans="1:30" hidden="1" x14ac:dyDescent="0.25">
      <c r="A5068" t="s">
        <v>2255</v>
      </c>
      <c r="B5068" t="s">
        <v>2256</v>
      </c>
      <c r="C5068" t="s">
        <v>157</v>
      </c>
      <c r="D5068" t="s">
        <v>170</v>
      </c>
      <c r="E5068" t="s">
        <v>122</v>
      </c>
      <c r="F5068" t="s">
        <v>159</v>
      </c>
      <c r="G5068" t="s">
        <v>160</v>
      </c>
      <c r="H5068" t="s">
        <v>143</v>
      </c>
      <c r="I5068" t="s">
        <v>124</v>
      </c>
      <c r="J5068" t="s">
        <v>125</v>
      </c>
      <c r="K5068" t="s">
        <v>2259</v>
      </c>
      <c r="N5068" t="s">
        <v>2258</v>
      </c>
      <c r="O5068" t="s">
        <v>828</v>
      </c>
      <c r="P5068" t="s">
        <v>162</v>
      </c>
      <c r="Q5068" t="s">
        <v>171</v>
      </c>
      <c r="R5068" t="s">
        <v>131</v>
      </c>
      <c r="S5068" t="s">
        <v>164</v>
      </c>
      <c r="T5068" t="s">
        <v>165</v>
      </c>
      <c r="U5068" t="s">
        <v>151</v>
      </c>
      <c r="V5068" t="s">
        <v>135</v>
      </c>
      <c r="W5068" t="s">
        <v>136</v>
      </c>
      <c r="X5068" t="s">
        <v>2260</v>
      </c>
      <c r="Y5068" s="94">
        <v>560615.24</v>
      </c>
      <c r="Z5068" s="94">
        <v>525600</v>
      </c>
      <c r="AA5068" s="94">
        <v>541368</v>
      </c>
      <c r="AB5068" s="94">
        <v>541368</v>
      </c>
      <c r="AC5068">
        <f t="shared" si="158"/>
        <v>3000</v>
      </c>
      <c r="AD5068" t="str">
        <f t="shared" si="159"/>
        <v>311</v>
      </c>
    </row>
    <row r="5069" spans="1:30" hidden="1" x14ac:dyDescent="0.25">
      <c r="A5069" t="s">
        <v>2255</v>
      </c>
      <c r="B5069" t="s">
        <v>2256</v>
      </c>
      <c r="C5069" t="s">
        <v>157</v>
      </c>
      <c r="D5069" t="s">
        <v>264</v>
      </c>
      <c r="E5069" t="s">
        <v>122</v>
      </c>
      <c r="F5069" t="s">
        <v>159</v>
      </c>
      <c r="G5069" t="s">
        <v>160</v>
      </c>
      <c r="H5069" t="s">
        <v>143</v>
      </c>
      <c r="I5069" t="s">
        <v>124</v>
      </c>
      <c r="J5069" t="s">
        <v>125</v>
      </c>
      <c r="K5069" t="s">
        <v>2259</v>
      </c>
      <c r="N5069" t="s">
        <v>2258</v>
      </c>
      <c r="O5069" t="s">
        <v>828</v>
      </c>
      <c r="P5069" t="s">
        <v>162</v>
      </c>
      <c r="Q5069" t="s">
        <v>265</v>
      </c>
      <c r="R5069" t="s">
        <v>131</v>
      </c>
      <c r="S5069" t="s">
        <v>164</v>
      </c>
      <c r="T5069" t="s">
        <v>165</v>
      </c>
      <c r="U5069" t="s">
        <v>151</v>
      </c>
      <c r="V5069" t="s">
        <v>135</v>
      </c>
      <c r="W5069" t="s">
        <v>136</v>
      </c>
      <c r="X5069" t="s">
        <v>2260</v>
      </c>
      <c r="Y5069" s="94">
        <v>28186</v>
      </c>
      <c r="Z5069" s="94">
        <v>18569.28</v>
      </c>
      <c r="AA5069" s="94">
        <v>19126</v>
      </c>
      <c r="AB5069" s="94">
        <v>19126</v>
      </c>
      <c r="AC5069">
        <f t="shared" si="158"/>
        <v>3000</v>
      </c>
      <c r="AD5069" t="str">
        <f t="shared" si="159"/>
        <v>311</v>
      </c>
    </row>
    <row r="5070" spans="1:30" hidden="1" x14ac:dyDescent="0.25">
      <c r="A5070" t="s">
        <v>2255</v>
      </c>
      <c r="B5070" t="s">
        <v>2256</v>
      </c>
      <c r="C5070" t="s">
        <v>157</v>
      </c>
      <c r="D5070" t="s">
        <v>270</v>
      </c>
      <c r="E5070" t="s">
        <v>122</v>
      </c>
      <c r="F5070" t="s">
        <v>159</v>
      </c>
      <c r="G5070" t="s">
        <v>160</v>
      </c>
      <c r="H5070" t="s">
        <v>304</v>
      </c>
      <c r="I5070" t="s">
        <v>124</v>
      </c>
      <c r="J5070" t="s">
        <v>125</v>
      </c>
      <c r="K5070" t="s">
        <v>2259</v>
      </c>
      <c r="N5070" t="s">
        <v>2258</v>
      </c>
      <c r="O5070" t="s">
        <v>828</v>
      </c>
      <c r="P5070" t="s">
        <v>162</v>
      </c>
      <c r="Q5070" t="s">
        <v>271</v>
      </c>
      <c r="R5070" t="s">
        <v>131</v>
      </c>
      <c r="S5070" t="s">
        <v>164</v>
      </c>
      <c r="T5070" t="s">
        <v>165</v>
      </c>
      <c r="U5070" t="s">
        <v>134</v>
      </c>
      <c r="V5070" t="s">
        <v>135</v>
      </c>
      <c r="W5070" t="s">
        <v>136</v>
      </c>
      <c r="X5070" t="s">
        <v>2261</v>
      </c>
      <c r="AA5070" s="94">
        <v>300000</v>
      </c>
      <c r="AB5070" s="94">
        <v>300000</v>
      </c>
      <c r="AC5070">
        <f t="shared" si="158"/>
        <v>3000</v>
      </c>
      <c r="AD5070" t="str">
        <f t="shared" si="159"/>
        <v>311</v>
      </c>
    </row>
    <row r="5071" spans="1:30" hidden="1" x14ac:dyDescent="0.25">
      <c r="A5071" t="s">
        <v>2255</v>
      </c>
      <c r="B5071" t="s">
        <v>2256</v>
      </c>
      <c r="C5071" t="s">
        <v>157</v>
      </c>
      <c r="D5071" t="s">
        <v>272</v>
      </c>
      <c r="E5071" t="s">
        <v>122</v>
      </c>
      <c r="F5071" t="s">
        <v>159</v>
      </c>
      <c r="G5071" t="s">
        <v>160</v>
      </c>
      <c r="H5071" t="s">
        <v>143</v>
      </c>
      <c r="I5071" t="s">
        <v>124</v>
      </c>
      <c r="J5071" t="s">
        <v>125</v>
      </c>
      <c r="K5071" t="s">
        <v>2259</v>
      </c>
      <c r="N5071" t="s">
        <v>2258</v>
      </c>
      <c r="O5071" t="s">
        <v>828</v>
      </c>
      <c r="P5071" t="s">
        <v>162</v>
      </c>
      <c r="Q5071" t="s">
        <v>273</v>
      </c>
      <c r="R5071" t="s">
        <v>131</v>
      </c>
      <c r="S5071" t="s">
        <v>164</v>
      </c>
      <c r="T5071" t="s">
        <v>165</v>
      </c>
      <c r="U5071" t="s">
        <v>151</v>
      </c>
      <c r="V5071" t="s">
        <v>135</v>
      </c>
      <c r="W5071" t="s">
        <v>136</v>
      </c>
      <c r="X5071" t="s">
        <v>2260</v>
      </c>
      <c r="Y5071" s="94">
        <v>92000</v>
      </c>
      <c r="Z5071" s="94">
        <v>87994.59</v>
      </c>
      <c r="AA5071" s="94">
        <v>15940</v>
      </c>
      <c r="AB5071" s="94">
        <v>15940</v>
      </c>
      <c r="AC5071">
        <f t="shared" si="158"/>
        <v>3000</v>
      </c>
      <c r="AD5071" t="str">
        <f t="shared" si="159"/>
        <v>311</v>
      </c>
    </row>
    <row r="5072" spans="1:30" hidden="1" x14ac:dyDescent="0.25">
      <c r="A5072" t="s">
        <v>2255</v>
      </c>
      <c r="B5072" t="s">
        <v>2256</v>
      </c>
      <c r="C5072" t="s">
        <v>157</v>
      </c>
      <c r="D5072" t="s">
        <v>852</v>
      </c>
      <c r="E5072" t="s">
        <v>122</v>
      </c>
      <c r="F5072" t="s">
        <v>159</v>
      </c>
      <c r="G5072" t="s">
        <v>160</v>
      </c>
      <c r="H5072" t="s">
        <v>143</v>
      </c>
      <c r="I5072" t="s">
        <v>124</v>
      </c>
      <c r="J5072" t="s">
        <v>125</v>
      </c>
      <c r="K5072" t="s">
        <v>2259</v>
      </c>
      <c r="N5072" t="s">
        <v>2258</v>
      </c>
      <c r="O5072" t="s">
        <v>828</v>
      </c>
      <c r="P5072" t="s">
        <v>162</v>
      </c>
      <c r="Q5072" t="s">
        <v>853</v>
      </c>
      <c r="R5072" t="s">
        <v>131</v>
      </c>
      <c r="S5072" t="s">
        <v>164</v>
      </c>
      <c r="T5072" t="s">
        <v>165</v>
      </c>
      <c r="U5072" t="s">
        <v>151</v>
      </c>
      <c r="V5072" t="s">
        <v>135</v>
      </c>
      <c r="W5072" t="s">
        <v>136</v>
      </c>
      <c r="X5072" t="s">
        <v>2260</v>
      </c>
      <c r="Y5072" s="94">
        <v>350000</v>
      </c>
      <c r="Z5072" s="94">
        <v>0</v>
      </c>
      <c r="AA5072" s="94">
        <v>0</v>
      </c>
      <c r="AB5072" s="94">
        <v>0</v>
      </c>
      <c r="AC5072">
        <f t="shared" si="158"/>
        <v>3000</v>
      </c>
      <c r="AD5072" t="str">
        <f t="shared" si="159"/>
        <v>311</v>
      </c>
    </row>
    <row r="5073" spans="1:30" hidden="1" x14ac:dyDescent="0.25">
      <c r="A5073" t="s">
        <v>2255</v>
      </c>
      <c r="B5073" t="s">
        <v>2256</v>
      </c>
      <c r="C5073" t="s">
        <v>157</v>
      </c>
      <c r="D5073" t="s">
        <v>276</v>
      </c>
      <c r="E5073" t="s">
        <v>122</v>
      </c>
      <c r="F5073" t="s">
        <v>159</v>
      </c>
      <c r="G5073" t="s">
        <v>160</v>
      </c>
      <c r="H5073" t="s">
        <v>143</v>
      </c>
      <c r="I5073" t="s">
        <v>124</v>
      </c>
      <c r="J5073" t="s">
        <v>125</v>
      </c>
      <c r="K5073" t="s">
        <v>2259</v>
      </c>
      <c r="N5073" t="s">
        <v>2258</v>
      </c>
      <c r="O5073" t="s">
        <v>828</v>
      </c>
      <c r="P5073" t="s">
        <v>162</v>
      </c>
      <c r="Q5073" t="s">
        <v>277</v>
      </c>
      <c r="R5073" t="s">
        <v>131</v>
      </c>
      <c r="S5073" t="s">
        <v>164</v>
      </c>
      <c r="T5073" t="s">
        <v>165</v>
      </c>
      <c r="U5073" t="s">
        <v>151</v>
      </c>
      <c r="V5073" t="s">
        <v>135</v>
      </c>
      <c r="W5073" t="s">
        <v>136</v>
      </c>
      <c r="X5073" t="s">
        <v>2260</v>
      </c>
      <c r="Y5073" s="94">
        <v>744000</v>
      </c>
      <c r="Z5073" s="94">
        <v>594352.31000000006</v>
      </c>
      <c r="AA5073" s="94">
        <v>1062183</v>
      </c>
      <c r="AB5073" s="94">
        <v>1062183</v>
      </c>
      <c r="AC5073">
        <f t="shared" si="158"/>
        <v>3000</v>
      </c>
      <c r="AD5073" t="str">
        <f t="shared" si="159"/>
        <v>311</v>
      </c>
    </row>
    <row r="5074" spans="1:30" hidden="1" x14ac:dyDescent="0.25">
      <c r="A5074" t="s">
        <v>2255</v>
      </c>
      <c r="B5074" t="s">
        <v>2256</v>
      </c>
      <c r="C5074" t="s">
        <v>157</v>
      </c>
      <c r="D5074" t="s">
        <v>278</v>
      </c>
      <c r="E5074" t="s">
        <v>122</v>
      </c>
      <c r="F5074" t="s">
        <v>159</v>
      </c>
      <c r="G5074" t="s">
        <v>160</v>
      </c>
      <c r="H5074" t="s">
        <v>143</v>
      </c>
      <c r="I5074" t="s">
        <v>124</v>
      </c>
      <c r="J5074" t="s">
        <v>125</v>
      </c>
      <c r="K5074" t="s">
        <v>2259</v>
      </c>
      <c r="N5074" t="s">
        <v>2258</v>
      </c>
      <c r="O5074" t="s">
        <v>828</v>
      </c>
      <c r="P5074" t="s">
        <v>162</v>
      </c>
      <c r="Q5074" t="s">
        <v>279</v>
      </c>
      <c r="R5074" t="s">
        <v>131</v>
      </c>
      <c r="S5074" t="s">
        <v>164</v>
      </c>
      <c r="T5074" t="s">
        <v>165</v>
      </c>
      <c r="U5074" t="s">
        <v>151</v>
      </c>
      <c r="V5074" t="s">
        <v>135</v>
      </c>
      <c r="W5074" t="s">
        <v>136</v>
      </c>
      <c r="X5074" t="s">
        <v>2260</v>
      </c>
      <c r="Y5074" s="94">
        <v>1000</v>
      </c>
      <c r="Z5074" s="94">
        <v>594.19999999999993</v>
      </c>
      <c r="AA5074" s="94">
        <v>612</v>
      </c>
      <c r="AB5074" s="94">
        <v>612</v>
      </c>
      <c r="AC5074">
        <f t="shared" si="158"/>
        <v>3000</v>
      </c>
      <c r="AD5074" t="str">
        <f t="shared" si="159"/>
        <v>311</v>
      </c>
    </row>
    <row r="5075" spans="1:30" hidden="1" x14ac:dyDescent="0.25">
      <c r="A5075" t="s">
        <v>2255</v>
      </c>
      <c r="B5075" t="s">
        <v>2256</v>
      </c>
      <c r="C5075" t="s">
        <v>157</v>
      </c>
      <c r="D5075" t="s">
        <v>498</v>
      </c>
      <c r="E5075" t="s">
        <v>122</v>
      </c>
      <c r="F5075" t="s">
        <v>159</v>
      </c>
      <c r="G5075" t="s">
        <v>160</v>
      </c>
      <c r="H5075" t="s">
        <v>143</v>
      </c>
      <c r="I5075" t="s">
        <v>124</v>
      </c>
      <c r="J5075" t="s">
        <v>125</v>
      </c>
      <c r="K5075" t="s">
        <v>2259</v>
      </c>
      <c r="N5075" t="s">
        <v>2258</v>
      </c>
      <c r="O5075" t="s">
        <v>828</v>
      </c>
      <c r="P5075" t="s">
        <v>162</v>
      </c>
      <c r="Q5075" t="s">
        <v>499</v>
      </c>
      <c r="R5075" t="s">
        <v>131</v>
      </c>
      <c r="S5075" t="s">
        <v>164</v>
      </c>
      <c r="T5075" t="s">
        <v>165</v>
      </c>
      <c r="U5075" t="s">
        <v>151</v>
      </c>
      <c r="V5075" t="s">
        <v>135</v>
      </c>
      <c r="W5075" t="s">
        <v>136</v>
      </c>
      <c r="X5075" t="s">
        <v>2260</v>
      </c>
      <c r="Y5075" s="94">
        <v>0</v>
      </c>
      <c r="Z5075" s="94">
        <v>0</v>
      </c>
      <c r="AA5075" s="94">
        <v>0</v>
      </c>
      <c r="AB5075" s="94">
        <v>0</v>
      </c>
      <c r="AC5075">
        <f t="shared" si="158"/>
        <v>3000</v>
      </c>
      <c r="AD5075" t="str">
        <f t="shared" si="159"/>
        <v>311</v>
      </c>
    </row>
    <row r="5076" spans="1:30" hidden="1" x14ac:dyDescent="0.25">
      <c r="A5076" t="s">
        <v>2255</v>
      </c>
      <c r="B5076" t="s">
        <v>2256</v>
      </c>
      <c r="C5076" t="s">
        <v>157</v>
      </c>
      <c r="D5076" t="s">
        <v>498</v>
      </c>
      <c r="E5076" t="s">
        <v>122</v>
      </c>
      <c r="F5076" t="s">
        <v>159</v>
      </c>
      <c r="G5076" t="s">
        <v>160</v>
      </c>
      <c r="H5076" t="s">
        <v>143</v>
      </c>
      <c r="I5076" t="s">
        <v>124</v>
      </c>
      <c r="J5076" t="s">
        <v>125</v>
      </c>
      <c r="K5076" t="s">
        <v>2259</v>
      </c>
      <c r="N5076" t="s">
        <v>2258</v>
      </c>
      <c r="O5076" t="s">
        <v>828</v>
      </c>
      <c r="P5076" t="s">
        <v>162</v>
      </c>
      <c r="Q5076" t="s">
        <v>499</v>
      </c>
      <c r="R5076" t="s">
        <v>131</v>
      </c>
      <c r="S5076" t="s">
        <v>164</v>
      </c>
      <c r="T5076" t="s">
        <v>165</v>
      </c>
      <c r="U5076" t="s">
        <v>151</v>
      </c>
      <c r="V5076" t="s">
        <v>135</v>
      </c>
      <c r="W5076" t="s">
        <v>136</v>
      </c>
      <c r="X5076" t="s">
        <v>2260</v>
      </c>
      <c r="Y5076" s="94">
        <v>359056.88</v>
      </c>
      <c r="Z5076" s="94">
        <v>359056.88</v>
      </c>
      <c r="AA5076" s="94">
        <v>369828.58640000003</v>
      </c>
      <c r="AB5076" s="94">
        <v>369828.59</v>
      </c>
      <c r="AC5076">
        <f t="shared" si="158"/>
        <v>3000</v>
      </c>
      <c r="AD5076" t="str">
        <f t="shared" si="159"/>
        <v>311</v>
      </c>
    </row>
    <row r="5077" spans="1:30" hidden="1" x14ac:dyDescent="0.25">
      <c r="A5077" t="s">
        <v>2255</v>
      </c>
      <c r="B5077" t="s">
        <v>2256</v>
      </c>
      <c r="C5077" t="s">
        <v>157</v>
      </c>
      <c r="D5077" t="s">
        <v>555</v>
      </c>
      <c r="E5077" t="s">
        <v>122</v>
      </c>
      <c r="F5077" t="s">
        <v>159</v>
      </c>
      <c r="G5077" t="s">
        <v>160</v>
      </c>
      <c r="H5077" t="s">
        <v>143</v>
      </c>
      <c r="I5077" t="s">
        <v>124</v>
      </c>
      <c r="J5077" t="s">
        <v>125</v>
      </c>
      <c r="K5077" t="s">
        <v>2259</v>
      </c>
      <c r="N5077" t="s">
        <v>2258</v>
      </c>
      <c r="O5077" t="s">
        <v>828</v>
      </c>
      <c r="P5077" t="s">
        <v>162</v>
      </c>
      <c r="Q5077" t="s">
        <v>556</v>
      </c>
      <c r="R5077" t="s">
        <v>131</v>
      </c>
      <c r="S5077" t="s">
        <v>164</v>
      </c>
      <c r="T5077" t="s">
        <v>165</v>
      </c>
      <c r="U5077" t="s">
        <v>151</v>
      </c>
      <c r="V5077" t="s">
        <v>135</v>
      </c>
      <c r="W5077" t="s">
        <v>136</v>
      </c>
      <c r="X5077" t="s">
        <v>2260</v>
      </c>
      <c r="Y5077" s="94">
        <v>360000</v>
      </c>
      <c r="Z5077" s="94">
        <v>54544</v>
      </c>
      <c r="AA5077" s="94">
        <v>370800</v>
      </c>
      <c r="AB5077" s="94">
        <v>370800</v>
      </c>
      <c r="AC5077">
        <f t="shared" si="158"/>
        <v>3000</v>
      </c>
      <c r="AD5077" t="str">
        <f t="shared" si="159"/>
        <v>311</v>
      </c>
    </row>
    <row r="5078" spans="1:30" hidden="1" x14ac:dyDescent="0.25">
      <c r="A5078" t="s">
        <v>2255</v>
      </c>
      <c r="B5078" t="s">
        <v>2256</v>
      </c>
      <c r="C5078" t="s">
        <v>157</v>
      </c>
      <c r="D5078" t="s">
        <v>172</v>
      </c>
      <c r="E5078" t="s">
        <v>122</v>
      </c>
      <c r="F5078" t="s">
        <v>159</v>
      </c>
      <c r="G5078" t="s">
        <v>160</v>
      </c>
      <c r="H5078" t="s">
        <v>143</v>
      </c>
      <c r="I5078" t="s">
        <v>124</v>
      </c>
      <c r="J5078" t="s">
        <v>125</v>
      </c>
      <c r="K5078" t="s">
        <v>2259</v>
      </c>
      <c r="N5078" t="s">
        <v>2258</v>
      </c>
      <c r="O5078" t="s">
        <v>828</v>
      </c>
      <c r="P5078" t="s">
        <v>162</v>
      </c>
      <c r="Q5078" t="s">
        <v>173</v>
      </c>
      <c r="R5078" t="s">
        <v>131</v>
      </c>
      <c r="S5078" t="s">
        <v>164</v>
      </c>
      <c r="T5078" t="s">
        <v>165</v>
      </c>
      <c r="U5078" t="s">
        <v>151</v>
      </c>
      <c r="V5078" t="s">
        <v>135</v>
      </c>
      <c r="W5078" t="s">
        <v>136</v>
      </c>
      <c r="X5078" t="s">
        <v>2260</v>
      </c>
      <c r="Y5078" s="94">
        <v>140000</v>
      </c>
      <c r="Z5078" s="94">
        <v>338125.21333333332</v>
      </c>
      <c r="AA5078" s="94">
        <v>348269</v>
      </c>
      <c r="AB5078" s="94">
        <v>348269</v>
      </c>
      <c r="AC5078">
        <f t="shared" si="158"/>
        <v>3000</v>
      </c>
      <c r="AD5078" t="str">
        <f t="shared" si="159"/>
        <v>311</v>
      </c>
    </row>
    <row r="5079" spans="1:30" hidden="1" x14ac:dyDescent="0.25">
      <c r="A5079" t="s">
        <v>2255</v>
      </c>
      <c r="B5079" t="s">
        <v>2256</v>
      </c>
      <c r="C5079" t="s">
        <v>157</v>
      </c>
      <c r="D5079" t="s">
        <v>174</v>
      </c>
      <c r="E5079" t="s">
        <v>122</v>
      </c>
      <c r="F5079" t="s">
        <v>159</v>
      </c>
      <c r="G5079" t="s">
        <v>160</v>
      </c>
      <c r="H5079" t="s">
        <v>143</v>
      </c>
      <c r="I5079" t="s">
        <v>124</v>
      </c>
      <c r="J5079" t="s">
        <v>125</v>
      </c>
      <c r="K5079" t="s">
        <v>2259</v>
      </c>
      <c r="N5079" t="s">
        <v>2258</v>
      </c>
      <c r="O5079" t="s">
        <v>828</v>
      </c>
      <c r="P5079" t="s">
        <v>162</v>
      </c>
      <c r="Q5079" t="s">
        <v>175</v>
      </c>
      <c r="R5079" t="s">
        <v>131</v>
      </c>
      <c r="S5079" t="s">
        <v>164</v>
      </c>
      <c r="T5079" t="s">
        <v>165</v>
      </c>
      <c r="U5079" t="s">
        <v>151</v>
      </c>
      <c r="V5079" t="s">
        <v>135</v>
      </c>
      <c r="W5079" t="s">
        <v>136</v>
      </c>
      <c r="X5079" t="s">
        <v>2260</v>
      </c>
      <c r="Y5079" s="94">
        <v>10500</v>
      </c>
      <c r="Z5079" s="94">
        <v>33339.26</v>
      </c>
      <c r="AA5079" s="94">
        <v>34339</v>
      </c>
      <c r="AB5079" s="94">
        <v>34339</v>
      </c>
      <c r="AC5079">
        <f t="shared" si="158"/>
        <v>3000</v>
      </c>
      <c r="AD5079" t="str">
        <f t="shared" si="159"/>
        <v>311</v>
      </c>
    </row>
    <row r="5080" spans="1:30" hidden="1" x14ac:dyDescent="0.25">
      <c r="A5080" t="s">
        <v>2255</v>
      </c>
      <c r="B5080" t="s">
        <v>2256</v>
      </c>
      <c r="C5080" t="s">
        <v>157</v>
      </c>
      <c r="D5080" t="s">
        <v>348</v>
      </c>
      <c r="E5080" t="s">
        <v>122</v>
      </c>
      <c r="F5080" t="s">
        <v>159</v>
      </c>
      <c r="G5080" t="s">
        <v>160</v>
      </c>
      <c r="H5080" t="s">
        <v>143</v>
      </c>
      <c r="I5080" t="s">
        <v>124</v>
      </c>
      <c r="J5080" t="s">
        <v>125</v>
      </c>
      <c r="K5080" t="s">
        <v>2259</v>
      </c>
      <c r="N5080" t="s">
        <v>2258</v>
      </c>
      <c r="O5080" t="s">
        <v>828</v>
      </c>
      <c r="P5080" t="s">
        <v>162</v>
      </c>
      <c r="Q5080" t="s">
        <v>308</v>
      </c>
      <c r="R5080" t="s">
        <v>131</v>
      </c>
      <c r="S5080" t="s">
        <v>164</v>
      </c>
      <c r="T5080" t="s">
        <v>165</v>
      </c>
      <c r="U5080" t="s">
        <v>151</v>
      </c>
      <c r="V5080" t="s">
        <v>135</v>
      </c>
      <c r="W5080" t="s">
        <v>136</v>
      </c>
      <c r="X5080" t="s">
        <v>2260</v>
      </c>
      <c r="Y5080" s="94">
        <v>0</v>
      </c>
      <c r="Z5080" s="94">
        <v>75078.86</v>
      </c>
      <c r="AA5080" s="94">
        <v>77331</v>
      </c>
      <c r="AB5080" s="94">
        <v>77331</v>
      </c>
      <c r="AC5080">
        <f t="shared" si="158"/>
        <v>3000</v>
      </c>
      <c r="AD5080" t="str">
        <f t="shared" si="159"/>
        <v>311</v>
      </c>
    </row>
    <row r="5081" spans="1:30" hidden="1" x14ac:dyDescent="0.25">
      <c r="A5081" t="s">
        <v>2255</v>
      </c>
      <c r="B5081" t="s">
        <v>2256</v>
      </c>
      <c r="C5081" t="s">
        <v>157</v>
      </c>
      <c r="D5081" t="s">
        <v>282</v>
      </c>
      <c r="E5081" t="s">
        <v>122</v>
      </c>
      <c r="F5081" t="s">
        <v>159</v>
      </c>
      <c r="G5081" t="s">
        <v>160</v>
      </c>
      <c r="H5081" t="s">
        <v>143</v>
      </c>
      <c r="I5081" t="s">
        <v>124</v>
      </c>
      <c r="J5081" t="s">
        <v>125</v>
      </c>
      <c r="K5081" t="s">
        <v>2259</v>
      </c>
      <c r="N5081" t="s">
        <v>2258</v>
      </c>
      <c r="O5081" t="s">
        <v>828</v>
      </c>
      <c r="P5081" t="s">
        <v>162</v>
      </c>
      <c r="Q5081" t="s">
        <v>283</v>
      </c>
      <c r="R5081" t="s">
        <v>131</v>
      </c>
      <c r="S5081" t="s">
        <v>164</v>
      </c>
      <c r="T5081" t="s">
        <v>165</v>
      </c>
      <c r="U5081" t="s">
        <v>151</v>
      </c>
      <c r="V5081" t="s">
        <v>135</v>
      </c>
      <c r="W5081" t="s">
        <v>136</v>
      </c>
      <c r="X5081" t="s">
        <v>2260</v>
      </c>
      <c r="Y5081" s="94">
        <v>1500</v>
      </c>
      <c r="Z5081" s="94">
        <v>4494.666666666667</v>
      </c>
      <c r="AA5081" s="94">
        <v>4630</v>
      </c>
      <c r="AB5081" s="94">
        <v>4630</v>
      </c>
      <c r="AC5081">
        <f t="shared" si="158"/>
        <v>3000</v>
      </c>
      <c r="AD5081" t="str">
        <f t="shared" si="159"/>
        <v>311</v>
      </c>
    </row>
    <row r="5082" spans="1:30" hidden="1" x14ac:dyDescent="0.25">
      <c r="A5082" t="s">
        <v>2262</v>
      </c>
      <c r="B5082" t="s">
        <v>2256</v>
      </c>
      <c r="C5082" t="s">
        <v>1574</v>
      </c>
      <c r="D5082" t="s">
        <v>920</v>
      </c>
      <c r="E5082" t="s">
        <v>122</v>
      </c>
      <c r="F5082" t="s">
        <v>159</v>
      </c>
      <c r="G5082" t="s">
        <v>160</v>
      </c>
      <c r="H5082">
        <v>19</v>
      </c>
      <c r="I5082" t="s">
        <v>124</v>
      </c>
      <c r="J5082" t="s">
        <v>125</v>
      </c>
      <c r="K5082" t="s">
        <v>2263</v>
      </c>
      <c r="N5082" t="s">
        <v>1577</v>
      </c>
      <c r="O5082" t="s">
        <v>828</v>
      </c>
      <c r="P5082" t="s">
        <v>1577</v>
      </c>
      <c r="Q5082" t="s">
        <v>924</v>
      </c>
      <c r="R5082" t="s">
        <v>131</v>
      </c>
      <c r="S5082" t="s">
        <v>164</v>
      </c>
      <c r="T5082" t="s">
        <v>165</v>
      </c>
      <c r="U5082" t="s">
        <v>134</v>
      </c>
      <c r="V5082" t="s">
        <v>135</v>
      </c>
      <c r="W5082" t="s">
        <v>136</v>
      </c>
      <c r="X5082" t="s">
        <v>2264</v>
      </c>
      <c r="Y5082" s="94">
        <v>37643687.039999999</v>
      </c>
      <c r="Z5082" s="94">
        <v>7684604</v>
      </c>
      <c r="AA5082" s="94">
        <v>7915142.1200000001</v>
      </c>
      <c r="AB5082" s="94">
        <v>7915142.1200000001</v>
      </c>
      <c r="AC5082">
        <f t="shared" si="158"/>
        <v>7000</v>
      </c>
      <c r="AD5082" t="str">
        <f t="shared" si="159"/>
        <v>311</v>
      </c>
    </row>
    <row r="5083" spans="1:30" hidden="1" x14ac:dyDescent="0.25">
      <c r="A5083" t="s">
        <v>2265</v>
      </c>
      <c r="B5083" t="s">
        <v>2256</v>
      </c>
      <c r="C5083" t="s">
        <v>2266</v>
      </c>
      <c r="D5083" t="s">
        <v>920</v>
      </c>
      <c r="E5083" t="s">
        <v>122</v>
      </c>
      <c r="F5083" t="s">
        <v>159</v>
      </c>
      <c r="G5083" t="s">
        <v>160</v>
      </c>
      <c r="H5083">
        <v>19</v>
      </c>
      <c r="I5083" t="s">
        <v>124</v>
      </c>
      <c r="J5083" t="s">
        <v>125</v>
      </c>
      <c r="K5083" t="s">
        <v>2267</v>
      </c>
      <c r="N5083" t="s">
        <v>2268</v>
      </c>
      <c r="O5083" t="s">
        <v>828</v>
      </c>
      <c r="P5083" t="s">
        <v>2269</v>
      </c>
      <c r="Q5083" t="s">
        <v>924</v>
      </c>
      <c r="R5083" t="s">
        <v>131</v>
      </c>
      <c r="S5083" t="s">
        <v>164</v>
      </c>
      <c r="T5083" t="s">
        <v>165</v>
      </c>
      <c r="U5083" t="s">
        <v>134</v>
      </c>
      <c r="V5083" t="s">
        <v>135</v>
      </c>
      <c r="W5083" t="s">
        <v>136</v>
      </c>
      <c r="X5083" t="s">
        <v>2270</v>
      </c>
      <c r="Y5083" s="94">
        <v>9000000</v>
      </c>
      <c r="Z5083" s="94">
        <v>0</v>
      </c>
      <c r="AA5083" s="94">
        <v>0</v>
      </c>
      <c r="AB5083" s="94">
        <v>0</v>
      </c>
      <c r="AC5083">
        <f t="shared" si="158"/>
        <v>7000</v>
      </c>
      <c r="AD5083" t="str">
        <f t="shared" si="159"/>
        <v>311</v>
      </c>
    </row>
    <row r="5084" spans="1:30" hidden="1" x14ac:dyDescent="0.25">
      <c r="A5084" s="97">
        <v>211113110110001</v>
      </c>
      <c r="B5084" s="97">
        <v>221</v>
      </c>
      <c r="C5084" s="97" t="s">
        <v>140</v>
      </c>
      <c r="D5084" s="97" t="s">
        <v>141</v>
      </c>
      <c r="E5084" s="97" t="s">
        <v>122</v>
      </c>
      <c r="F5084" s="98">
        <v>15</v>
      </c>
      <c r="G5084" s="98" t="s">
        <v>142</v>
      </c>
      <c r="H5084" s="97" t="s">
        <v>143</v>
      </c>
      <c r="I5084" s="97" t="s">
        <v>124</v>
      </c>
      <c r="J5084" s="97" t="s">
        <v>125</v>
      </c>
      <c r="K5084" s="97" t="s">
        <v>2271</v>
      </c>
      <c r="L5084" s="97"/>
      <c r="M5084" s="97"/>
      <c r="N5084" s="97" t="s">
        <v>2272</v>
      </c>
      <c r="O5084" s="97" t="s">
        <v>828</v>
      </c>
      <c r="P5084" s="97" t="s">
        <v>147</v>
      </c>
      <c r="Q5084" s="97" t="s">
        <v>148</v>
      </c>
      <c r="R5084" s="97" t="s">
        <v>131</v>
      </c>
      <c r="S5084" s="97" t="s">
        <v>149</v>
      </c>
      <c r="T5084" s="97" t="s">
        <v>150</v>
      </c>
      <c r="U5084" s="97" t="s">
        <v>151</v>
      </c>
      <c r="V5084" s="97" t="s">
        <v>135</v>
      </c>
      <c r="W5084" s="97" t="s">
        <v>136</v>
      </c>
      <c r="X5084" s="97"/>
      <c r="Y5084" s="99"/>
      <c r="Z5084" s="99"/>
      <c r="AA5084" s="99">
        <v>515592</v>
      </c>
      <c r="AB5084" s="99">
        <v>515592</v>
      </c>
      <c r="AC5084">
        <f t="shared" si="158"/>
        <v>1000</v>
      </c>
      <c r="AD5084" t="str">
        <f t="shared" si="159"/>
        <v>311</v>
      </c>
    </row>
    <row r="5085" spans="1:30" hidden="1" x14ac:dyDescent="0.25">
      <c r="A5085" s="97">
        <v>211113110110001</v>
      </c>
      <c r="B5085" s="97">
        <v>221</v>
      </c>
      <c r="C5085" s="97" t="s">
        <v>140</v>
      </c>
      <c r="D5085" s="97">
        <v>13201</v>
      </c>
      <c r="E5085" s="97" t="s">
        <v>122</v>
      </c>
      <c r="F5085" s="98">
        <v>15</v>
      </c>
      <c r="G5085" s="98" t="s">
        <v>142</v>
      </c>
      <c r="H5085" s="97">
        <v>19</v>
      </c>
      <c r="I5085" s="97" t="s">
        <v>124</v>
      </c>
      <c r="J5085" s="97" t="s">
        <v>125</v>
      </c>
      <c r="K5085" s="97" t="s">
        <v>2271</v>
      </c>
      <c r="L5085" s="97"/>
      <c r="M5085" s="97"/>
      <c r="N5085" s="97" t="s">
        <v>2272</v>
      </c>
      <c r="O5085" s="97" t="s">
        <v>828</v>
      </c>
      <c r="P5085" s="97" t="s">
        <v>147</v>
      </c>
      <c r="Q5085" s="97" t="s">
        <v>152</v>
      </c>
      <c r="R5085" s="97" t="s">
        <v>131</v>
      </c>
      <c r="S5085" s="97" t="s">
        <v>149</v>
      </c>
      <c r="T5085" s="97" t="s">
        <v>150</v>
      </c>
      <c r="U5085" s="97" t="s">
        <v>134</v>
      </c>
      <c r="V5085" s="97" t="s">
        <v>135</v>
      </c>
      <c r="W5085" s="97" t="s">
        <v>136</v>
      </c>
      <c r="X5085" s="97"/>
      <c r="Y5085" s="99"/>
      <c r="Z5085" s="99"/>
      <c r="AA5085" s="99">
        <v>21483</v>
      </c>
      <c r="AB5085" s="99">
        <v>21483</v>
      </c>
      <c r="AC5085">
        <f t="shared" si="158"/>
        <v>1000</v>
      </c>
      <c r="AD5085" t="str">
        <f t="shared" si="159"/>
        <v>311</v>
      </c>
    </row>
    <row r="5086" spans="1:30" hidden="1" x14ac:dyDescent="0.25">
      <c r="A5086" s="97">
        <v>211113110110001</v>
      </c>
      <c r="B5086" s="97">
        <v>221</v>
      </c>
      <c r="C5086" s="97" t="s">
        <v>140</v>
      </c>
      <c r="D5086" s="97">
        <v>13203</v>
      </c>
      <c r="E5086" s="97" t="s">
        <v>122</v>
      </c>
      <c r="F5086" s="98">
        <v>15</v>
      </c>
      <c r="G5086" s="98" t="s">
        <v>142</v>
      </c>
      <c r="H5086" s="97">
        <v>19</v>
      </c>
      <c r="I5086" s="97" t="s">
        <v>124</v>
      </c>
      <c r="J5086" s="97" t="s">
        <v>125</v>
      </c>
      <c r="K5086" s="97" t="s">
        <v>2271</v>
      </c>
      <c r="L5086" s="97"/>
      <c r="M5086" s="97"/>
      <c r="N5086" s="97" t="s">
        <v>2272</v>
      </c>
      <c r="O5086" s="97" t="s">
        <v>828</v>
      </c>
      <c r="P5086" s="97" t="s">
        <v>147</v>
      </c>
      <c r="Q5086" s="97" t="s">
        <v>153</v>
      </c>
      <c r="R5086" s="97" t="s">
        <v>131</v>
      </c>
      <c r="S5086" s="97" t="s">
        <v>149</v>
      </c>
      <c r="T5086" s="97" t="s">
        <v>150</v>
      </c>
      <c r="U5086" s="97" t="s">
        <v>134</v>
      </c>
      <c r="V5086" s="97" t="s">
        <v>135</v>
      </c>
      <c r="W5086" s="97" t="s">
        <v>136</v>
      </c>
      <c r="X5086" s="97"/>
      <c r="Y5086" s="99"/>
      <c r="Z5086" s="99"/>
      <c r="AA5086" s="99">
        <v>85932</v>
      </c>
      <c r="AB5086" s="99">
        <v>85932</v>
      </c>
      <c r="AC5086">
        <f t="shared" si="158"/>
        <v>1000</v>
      </c>
      <c r="AD5086" t="str">
        <f t="shared" si="159"/>
        <v>311</v>
      </c>
    </row>
    <row r="5087" spans="1:30" hidden="1" x14ac:dyDescent="0.25">
      <c r="A5087" s="97">
        <v>211113110110001</v>
      </c>
      <c r="B5087" s="97">
        <v>221</v>
      </c>
      <c r="C5087" s="97" t="s">
        <v>140</v>
      </c>
      <c r="D5087" s="97">
        <v>14101</v>
      </c>
      <c r="E5087" s="97" t="s">
        <v>122</v>
      </c>
      <c r="F5087" s="98">
        <v>15</v>
      </c>
      <c r="G5087" s="98" t="s">
        <v>142</v>
      </c>
      <c r="H5087" s="97">
        <v>19</v>
      </c>
      <c r="I5087" s="97" t="s">
        <v>124</v>
      </c>
      <c r="J5087" s="97" t="s">
        <v>125</v>
      </c>
      <c r="K5087" s="97" t="s">
        <v>2271</v>
      </c>
      <c r="L5087" s="97"/>
      <c r="M5087" s="97"/>
      <c r="N5087" s="97" t="s">
        <v>2272</v>
      </c>
      <c r="O5087" s="97" t="s">
        <v>828</v>
      </c>
      <c r="P5087" s="97" t="s">
        <v>147</v>
      </c>
      <c r="Q5087" s="97" t="s">
        <v>154</v>
      </c>
      <c r="R5087" s="97" t="s">
        <v>131</v>
      </c>
      <c r="S5087" s="97" t="s">
        <v>149</v>
      </c>
      <c r="T5087" s="97" t="s">
        <v>150</v>
      </c>
      <c r="U5087" s="97" t="s">
        <v>134</v>
      </c>
      <c r="V5087" s="97" t="s">
        <v>135</v>
      </c>
      <c r="W5087" s="97" t="s">
        <v>136</v>
      </c>
      <c r="X5087" s="97"/>
      <c r="Y5087" s="99"/>
      <c r="Z5087" s="99"/>
      <c r="AA5087" s="99">
        <v>28357.56</v>
      </c>
      <c r="AB5087" s="99">
        <v>28357.56</v>
      </c>
      <c r="AC5087">
        <f t="shared" si="158"/>
        <v>1000</v>
      </c>
      <c r="AD5087" t="str">
        <f t="shared" si="159"/>
        <v>311</v>
      </c>
    </row>
    <row r="5088" spans="1:30" hidden="1" x14ac:dyDescent="0.25">
      <c r="A5088" s="97">
        <v>211113110110001</v>
      </c>
      <c r="B5088" s="97">
        <v>221</v>
      </c>
      <c r="C5088" s="97" t="s">
        <v>140</v>
      </c>
      <c r="D5088" s="97">
        <v>14103</v>
      </c>
      <c r="E5088" s="97" t="s">
        <v>122</v>
      </c>
      <c r="F5088" s="98">
        <v>15</v>
      </c>
      <c r="G5088" s="98" t="s">
        <v>142</v>
      </c>
      <c r="H5088" s="97">
        <v>19</v>
      </c>
      <c r="I5088" s="97" t="s">
        <v>124</v>
      </c>
      <c r="J5088" s="97" t="s">
        <v>125</v>
      </c>
      <c r="K5088" s="97" t="s">
        <v>2271</v>
      </c>
      <c r="L5088" s="97"/>
      <c r="M5088" s="97"/>
      <c r="N5088" s="97" t="s">
        <v>2272</v>
      </c>
      <c r="O5088" s="97" t="s">
        <v>828</v>
      </c>
      <c r="P5088" s="97" t="s">
        <v>147</v>
      </c>
      <c r="Q5088" s="97" t="s">
        <v>155</v>
      </c>
      <c r="R5088" s="97" t="s">
        <v>131</v>
      </c>
      <c r="S5088" s="97" t="s">
        <v>149</v>
      </c>
      <c r="T5088" s="97" t="s">
        <v>150</v>
      </c>
      <c r="U5088" s="97" t="s">
        <v>134</v>
      </c>
      <c r="V5088" s="97" t="s">
        <v>135</v>
      </c>
      <c r="W5088" s="97" t="s">
        <v>136</v>
      </c>
      <c r="X5088" s="97"/>
      <c r="Y5088" s="99"/>
      <c r="Z5088" s="99"/>
      <c r="AA5088" s="99">
        <v>11600.82</v>
      </c>
      <c r="AB5088" s="99">
        <v>11600.82</v>
      </c>
      <c r="AC5088">
        <f t="shared" si="158"/>
        <v>1000</v>
      </c>
      <c r="AD5088" t="str">
        <f t="shared" si="159"/>
        <v>311</v>
      </c>
    </row>
    <row r="5089" spans="1:30" hidden="1" x14ac:dyDescent="0.25">
      <c r="A5089" s="97">
        <v>211113110110001</v>
      </c>
      <c r="B5089" s="97">
        <v>221</v>
      </c>
      <c r="C5089" s="97" t="s">
        <v>140</v>
      </c>
      <c r="D5089" s="97">
        <v>14201</v>
      </c>
      <c r="E5089" s="97" t="s">
        <v>122</v>
      </c>
      <c r="F5089" s="98">
        <v>15</v>
      </c>
      <c r="G5089" s="98" t="s">
        <v>142</v>
      </c>
      <c r="H5089" s="97">
        <v>19</v>
      </c>
      <c r="I5089" s="97" t="s">
        <v>124</v>
      </c>
      <c r="J5089" s="97" t="s">
        <v>125</v>
      </c>
      <c r="K5089" s="97" t="s">
        <v>2271</v>
      </c>
      <c r="L5089" s="97"/>
      <c r="M5089" s="97"/>
      <c r="N5089" s="97" t="s">
        <v>2272</v>
      </c>
      <c r="O5089" s="97" t="s">
        <v>828</v>
      </c>
      <c r="P5089" s="97" t="s">
        <v>147</v>
      </c>
      <c r="Q5089" s="97" t="s">
        <v>156</v>
      </c>
      <c r="R5089" s="97" t="s">
        <v>131</v>
      </c>
      <c r="S5089" s="97" t="s">
        <v>149</v>
      </c>
      <c r="T5089" s="97" t="s">
        <v>150</v>
      </c>
      <c r="U5089" s="97" t="s">
        <v>134</v>
      </c>
      <c r="V5089" s="97" t="s">
        <v>135</v>
      </c>
      <c r="W5089" s="97" t="s">
        <v>136</v>
      </c>
      <c r="X5089" s="97"/>
      <c r="Y5089" s="99"/>
      <c r="Z5089" s="99"/>
      <c r="AA5089" s="99">
        <v>25779.600000000002</v>
      </c>
      <c r="AB5089" s="99">
        <v>25779.599999999999</v>
      </c>
      <c r="AC5089">
        <f t="shared" si="158"/>
        <v>1000</v>
      </c>
      <c r="AD5089" t="str">
        <f t="shared" si="159"/>
        <v>311</v>
      </c>
    </row>
    <row r="5090" spans="1:30" hidden="1" x14ac:dyDescent="0.25">
      <c r="A5090" s="97">
        <v>211113110110001</v>
      </c>
      <c r="B5090" s="97">
        <v>221</v>
      </c>
      <c r="C5090" s="97" t="s">
        <v>140</v>
      </c>
      <c r="D5090" s="97">
        <v>14301</v>
      </c>
      <c r="E5090" s="97" t="s">
        <v>122</v>
      </c>
      <c r="F5090" s="98">
        <v>15</v>
      </c>
      <c r="G5090" s="98" t="s">
        <v>142</v>
      </c>
      <c r="H5090" s="97">
        <v>19</v>
      </c>
      <c r="I5090" s="97" t="s">
        <v>124</v>
      </c>
      <c r="J5090" s="97" t="s">
        <v>125</v>
      </c>
      <c r="K5090" s="97" t="s">
        <v>2271</v>
      </c>
      <c r="L5090" s="97"/>
      <c r="M5090" s="97"/>
      <c r="N5090" s="97" t="s">
        <v>2272</v>
      </c>
      <c r="O5090" s="97" t="s">
        <v>828</v>
      </c>
      <c r="P5090" s="97" t="s">
        <v>147</v>
      </c>
      <c r="Q5090" s="97" t="s">
        <v>178</v>
      </c>
      <c r="R5090" s="97" t="s">
        <v>131</v>
      </c>
      <c r="S5090" s="97" t="s">
        <v>149</v>
      </c>
      <c r="T5090" s="97" t="s">
        <v>150</v>
      </c>
      <c r="U5090" s="97" t="s">
        <v>134</v>
      </c>
      <c r="V5090" s="97" t="s">
        <v>135</v>
      </c>
      <c r="W5090" s="97" t="s">
        <v>136</v>
      </c>
      <c r="X5090" s="97"/>
      <c r="Y5090" s="99"/>
      <c r="Z5090" s="99"/>
      <c r="AA5090" s="99">
        <v>30935.52</v>
      </c>
      <c r="AB5090" s="99">
        <v>30935.52</v>
      </c>
      <c r="AC5090">
        <f t="shared" si="158"/>
        <v>1000</v>
      </c>
      <c r="AD5090" t="str">
        <f t="shared" si="159"/>
        <v>311</v>
      </c>
    </row>
    <row r="5091" spans="1:30" hidden="1" x14ac:dyDescent="0.25">
      <c r="A5091" t="s">
        <v>2273</v>
      </c>
      <c r="B5091" t="s">
        <v>2256</v>
      </c>
      <c r="C5091" t="s">
        <v>157</v>
      </c>
      <c r="D5091" t="s">
        <v>186</v>
      </c>
      <c r="E5091" t="s">
        <v>122</v>
      </c>
      <c r="F5091" t="s">
        <v>159</v>
      </c>
      <c r="G5091" t="s">
        <v>160</v>
      </c>
      <c r="H5091" t="s">
        <v>304</v>
      </c>
      <c r="I5091" t="s">
        <v>124</v>
      </c>
      <c r="J5091" t="s">
        <v>125</v>
      </c>
      <c r="K5091" t="s">
        <v>2271</v>
      </c>
      <c r="N5091" t="s">
        <v>2272</v>
      </c>
      <c r="O5091" t="s">
        <v>828</v>
      </c>
      <c r="P5091" t="s">
        <v>162</v>
      </c>
      <c r="Q5091" t="s">
        <v>188</v>
      </c>
      <c r="R5091" t="s">
        <v>131</v>
      </c>
      <c r="S5091" t="s">
        <v>164</v>
      </c>
      <c r="T5091" t="s">
        <v>165</v>
      </c>
      <c r="U5091" t="s">
        <v>134</v>
      </c>
      <c r="V5091" t="s">
        <v>135</v>
      </c>
      <c r="W5091" t="s">
        <v>136</v>
      </c>
      <c r="X5091" t="s">
        <v>2274</v>
      </c>
      <c r="AA5091" s="94">
        <v>2500</v>
      </c>
      <c r="AB5091" s="94">
        <v>2500</v>
      </c>
      <c r="AC5091">
        <f t="shared" si="158"/>
        <v>2000</v>
      </c>
      <c r="AD5091" t="str">
        <f t="shared" si="159"/>
        <v>311</v>
      </c>
    </row>
    <row r="5092" spans="1:30" hidden="1" x14ac:dyDescent="0.25">
      <c r="A5092" t="s">
        <v>2273</v>
      </c>
      <c r="B5092" t="s">
        <v>2256</v>
      </c>
      <c r="C5092" t="s">
        <v>157</v>
      </c>
      <c r="D5092" t="s">
        <v>192</v>
      </c>
      <c r="E5092" t="s">
        <v>122</v>
      </c>
      <c r="F5092" t="s">
        <v>159</v>
      </c>
      <c r="G5092" t="s">
        <v>160</v>
      </c>
      <c r="H5092" t="s">
        <v>304</v>
      </c>
      <c r="I5092" t="s">
        <v>124</v>
      </c>
      <c r="J5092" t="s">
        <v>125</v>
      </c>
      <c r="K5092" t="s">
        <v>2271</v>
      </c>
      <c r="N5092" t="s">
        <v>2272</v>
      </c>
      <c r="O5092" t="s">
        <v>828</v>
      </c>
      <c r="P5092" t="s">
        <v>162</v>
      </c>
      <c r="Q5092" t="s">
        <v>193</v>
      </c>
      <c r="R5092" t="s">
        <v>131</v>
      </c>
      <c r="S5092" t="s">
        <v>164</v>
      </c>
      <c r="T5092" t="s">
        <v>165</v>
      </c>
      <c r="U5092" t="s">
        <v>134</v>
      </c>
      <c r="V5092" t="s">
        <v>135</v>
      </c>
      <c r="W5092" t="s">
        <v>136</v>
      </c>
      <c r="X5092" t="s">
        <v>2274</v>
      </c>
      <c r="AA5092" s="94">
        <v>2500</v>
      </c>
      <c r="AB5092" s="94">
        <v>2500</v>
      </c>
      <c r="AC5092">
        <f t="shared" si="158"/>
        <v>2000</v>
      </c>
      <c r="AD5092" t="str">
        <f t="shared" si="159"/>
        <v>311</v>
      </c>
    </row>
    <row r="5093" spans="1:30" hidden="1" x14ac:dyDescent="0.25">
      <c r="A5093" s="97">
        <v>211113110120001</v>
      </c>
      <c r="B5093" s="97">
        <v>221</v>
      </c>
      <c r="C5093" s="97" t="s">
        <v>140</v>
      </c>
      <c r="D5093" s="97" t="s">
        <v>141</v>
      </c>
      <c r="E5093" s="97" t="s">
        <v>122</v>
      </c>
      <c r="F5093" s="98">
        <v>15</v>
      </c>
      <c r="G5093" s="98" t="s">
        <v>142</v>
      </c>
      <c r="H5093" s="97" t="s">
        <v>143</v>
      </c>
      <c r="I5093" s="97" t="s">
        <v>124</v>
      </c>
      <c r="J5093" s="97" t="s">
        <v>125</v>
      </c>
      <c r="K5093" s="97" t="s">
        <v>2275</v>
      </c>
      <c r="L5093" s="97"/>
      <c r="M5093" s="97"/>
      <c r="N5093" s="97" t="s">
        <v>2276</v>
      </c>
      <c r="O5093" s="97" t="s">
        <v>828</v>
      </c>
      <c r="P5093" s="97" t="s">
        <v>147</v>
      </c>
      <c r="Q5093" s="97" t="s">
        <v>148</v>
      </c>
      <c r="R5093" s="97" t="s">
        <v>131</v>
      </c>
      <c r="S5093" s="97" t="s">
        <v>149</v>
      </c>
      <c r="T5093" s="97" t="s">
        <v>150</v>
      </c>
      <c r="U5093" s="97" t="s">
        <v>151</v>
      </c>
      <c r="V5093" s="97" t="s">
        <v>135</v>
      </c>
      <c r="W5093" s="97" t="s">
        <v>136</v>
      </c>
      <c r="X5093" s="97"/>
      <c r="Y5093" s="99"/>
      <c r="Z5093" s="99"/>
      <c r="AA5093" s="99">
        <v>803352</v>
      </c>
      <c r="AB5093" s="99">
        <v>803352</v>
      </c>
      <c r="AC5093">
        <f t="shared" si="158"/>
        <v>1000</v>
      </c>
      <c r="AD5093" t="str">
        <f t="shared" si="159"/>
        <v>311</v>
      </c>
    </row>
    <row r="5094" spans="1:30" hidden="1" x14ac:dyDescent="0.25">
      <c r="A5094" s="97">
        <v>211113110120001</v>
      </c>
      <c r="B5094" s="97">
        <v>221</v>
      </c>
      <c r="C5094" s="97" t="s">
        <v>140</v>
      </c>
      <c r="D5094" s="97">
        <v>13201</v>
      </c>
      <c r="E5094" s="97" t="s">
        <v>122</v>
      </c>
      <c r="F5094" s="98">
        <v>15</v>
      </c>
      <c r="G5094" s="98" t="s">
        <v>142</v>
      </c>
      <c r="H5094" s="97">
        <v>19</v>
      </c>
      <c r="I5094" s="97" t="s">
        <v>124</v>
      </c>
      <c r="J5094" s="97" t="s">
        <v>125</v>
      </c>
      <c r="K5094" s="97" t="s">
        <v>2275</v>
      </c>
      <c r="L5094" s="97"/>
      <c r="M5094" s="97"/>
      <c r="N5094" s="97" t="s">
        <v>2276</v>
      </c>
      <c r="O5094" s="97" t="s">
        <v>828</v>
      </c>
      <c r="P5094" s="97" t="s">
        <v>147</v>
      </c>
      <c r="Q5094" s="97" t="s">
        <v>152</v>
      </c>
      <c r="R5094" s="97" t="s">
        <v>131</v>
      </c>
      <c r="S5094" s="97" t="s">
        <v>149</v>
      </c>
      <c r="T5094" s="97" t="s">
        <v>150</v>
      </c>
      <c r="U5094" s="97" t="s">
        <v>134</v>
      </c>
      <c r="V5094" s="97" t="s">
        <v>135</v>
      </c>
      <c r="W5094" s="97" t="s">
        <v>136</v>
      </c>
      <c r="X5094" s="97"/>
      <c r="Y5094" s="99"/>
      <c r="Z5094" s="99"/>
      <c r="AA5094" s="99">
        <v>33473</v>
      </c>
      <c r="AB5094" s="99">
        <v>33473</v>
      </c>
      <c r="AC5094">
        <f t="shared" si="158"/>
        <v>1000</v>
      </c>
      <c r="AD5094" t="str">
        <f t="shared" si="159"/>
        <v>311</v>
      </c>
    </row>
    <row r="5095" spans="1:30" hidden="1" x14ac:dyDescent="0.25">
      <c r="A5095" s="97">
        <v>211113110120001</v>
      </c>
      <c r="B5095" s="97">
        <v>221</v>
      </c>
      <c r="C5095" s="97" t="s">
        <v>140</v>
      </c>
      <c r="D5095" s="97">
        <v>13203</v>
      </c>
      <c r="E5095" s="97" t="s">
        <v>122</v>
      </c>
      <c r="F5095" s="98">
        <v>15</v>
      </c>
      <c r="G5095" s="98" t="s">
        <v>142</v>
      </c>
      <c r="H5095" s="97">
        <v>19</v>
      </c>
      <c r="I5095" s="97" t="s">
        <v>124</v>
      </c>
      <c r="J5095" s="97" t="s">
        <v>125</v>
      </c>
      <c r="K5095" s="97" t="s">
        <v>2275</v>
      </c>
      <c r="L5095" s="97"/>
      <c r="M5095" s="97"/>
      <c r="N5095" s="97" t="s">
        <v>2276</v>
      </c>
      <c r="O5095" s="97" t="s">
        <v>828</v>
      </c>
      <c r="P5095" s="97" t="s">
        <v>147</v>
      </c>
      <c r="Q5095" s="97" t="s">
        <v>153</v>
      </c>
      <c r="R5095" s="97" t="s">
        <v>131</v>
      </c>
      <c r="S5095" s="97" t="s">
        <v>149</v>
      </c>
      <c r="T5095" s="97" t="s">
        <v>150</v>
      </c>
      <c r="U5095" s="97" t="s">
        <v>134</v>
      </c>
      <c r="V5095" s="97" t="s">
        <v>135</v>
      </c>
      <c r="W5095" s="97" t="s">
        <v>136</v>
      </c>
      <c r="X5095" s="97"/>
      <c r="Y5095" s="99"/>
      <c r="Z5095" s="99"/>
      <c r="AA5095" s="99">
        <v>133892</v>
      </c>
      <c r="AB5095" s="99">
        <v>133892</v>
      </c>
      <c r="AC5095">
        <f t="shared" si="158"/>
        <v>1000</v>
      </c>
      <c r="AD5095" t="str">
        <f t="shared" si="159"/>
        <v>311</v>
      </c>
    </row>
    <row r="5096" spans="1:30" hidden="1" x14ac:dyDescent="0.25">
      <c r="A5096" s="97">
        <v>211113110120001</v>
      </c>
      <c r="B5096" s="97">
        <v>221</v>
      </c>
      <c r="C5096" s="97" t="s">
        <v>140</v>
      </c>
      <c r="D5096" s="97">
        <v>14101</v>
      </c>
      <c r="E5096" s="97" t="s">
        <v>122</v>
      </c>
      <c r="F5096" s="98">
        <v>15</v>
      </c>
      <c r="G5096" s="98" t="s">
        <v>142</v>
      </c>
      <c r="H5096" s="97">
        <v>19</v>
      </c>
      <c r="I5096" s="97" t="s">
        <v>124</v>
      </c>
      <c r="J5096" s="97" t="s">
        <v>125</v>
      </c>
      <c r="K5096" s="97" t="s">
        <v>2275</v>
      </c>
      <c r="L5096" s="97"/>
      <c r="M5096" s="97"/>
      <c r="N5096" s="97" t="s">
        <v>2276</v>
      </c>
      <c r="O5096" s="97" t="s">
        <v>828</v>
      </c>
      <c r="P5096" s="97" t="s">
        <v>147</v>
      </c>
      <c r="Q5096" s="97" t="s">
        <v>154</v>
      </c>
      <c r="R5096" s="97" t="s">
        <v>131</v>
      </c>
      <c r="S5096" s="97" t="s">
        <v>149</v>
      </c>
      <c r="T5096" s="97" t="s">
        <v>150</v>
      </c>
      <c r="U5096" s="97" t="s">
        <v>134</v>
      </c>
      <c r="V5096" s="97" t="s">
        <v>135</v>
      </c>
      <c r="W5096" s="97" t="s">
        <v>136</v>
      </c>
      <c r="X5096" s="97"/>
      <c r="Y5096" s="99"/>
      <c r="Z5096" s="99"/>
      <c r="AA5096" s="99">
        <v>44184.36</v>
      </c>
      <c r="AB5096" s="99">
        <v>44184.36</v>
      </c>
      <c r="AC5096">
        <f t="shared" si="158"/>
        <v>1000</v>
      </c>
      <c r="AD5096" t="str">
        <f t="shared" si="159"/>
        <v>311</v>
      </c>
    </row>
    <row r="5097" spans="1:30" hidden="1" x14ac:dyDescent="0.25">
      <c r="A5097" s="97">
        <v>211113110120001</v>
      </c>
      <c r="B5097" s="97">
        <v>221</v>
      </c>
      <c r="C5097" s="97" t="s">
        <v>140</v>
      </c>
      <c r="D5097" s="97">
        <v>14103</v>
      </c>
      <c r="E5097" s="97" t="s">
        <v>122</v>
      </c>
      <c r="F5097" s="98">
        <v>15</v>
      </c>
      <c r="G5097" s="98" t="s">
        <v>142</v>
      </c>
      <c r="H5097" s="97">
        <v>19</v>
      </c>
      <c r="I5097" s="97" t="s">
        <v>124</v>
      </c>
      <c r="J5097" s="97" t="s">
        <v>125</v>
      </c>
      <c r="K5097" s="97" t="s">
        <v>2275</v>
      </c>
      <c r="L5097" s="97"/>
      <c r="M5097" s="97"/>
      <c r="N5097" s="97" t="s">
        <v>2276</v>
      </c>
      <c r="O5097" s="97" t="s">
        <v>828</v>
      </c>
      <c r="P5097" s="97" t="s">
        <v>147</v>
      </c>
      <c r="Q5097" s="97" t="s">
        <v>155</v>
      </c>
      <c r="R5097" s="97" t="s">
        <v>131</v>
      </c>
      <c r="S5097" s="97" t="s">
        <v>149</v>
      </c>
      <c r="T5097" s="97" t="s">
        <v>150</v>
      </c>
      <c r="U5097" s="97" t="s">
        <v>134</v>
      </c>
      <c r="V5097" s="97" t="s">
        <v>135</v>
      </c>
      <c r="W5097" s="97" t="s">
        <v>136</v>
      </c>
      <c r="X5097" s="97"/>
      <c r="Y5097" s="99"/>
      <c r="Z5097" s="99"/>
      <c r="AA5097" s="99">
        <v>18075.419999999998</v>
      </c>
      <c r="AB5097" s="99">
        <v>18075.419999999998</v>
      </c>
      <c r="AC5097">
        <f t="shared" si="158"/>
        <v>1000</v>
      </c>
      <c r="AD5097" t="str">
        <f t="shared" si="159"/>
        <v>311</v>
      </c>
    </row>
    <row r="5098" spans="1:30" hidden="1" x14ac:dyDescent="0.25">
      <c r="A5098" s="97">
        <v>211113110120001</v>
      </c>
      <c r="B5098" s="97">
        <v>221</v>
      </c>
      <c r="C5098" s="97" t="s">
        <v>140</v>
      </c>
      <c r="D5098" s="97">
        <v>14201</v>
      </c>
      <c r="E5098" s="97" t="s">
        <v>122</v>
      </c>
      <c r="F5098" s="98">
        <v>15</v>
      </c>
      <c r="G5098" s="98" t="s">
        <v>142</v>
      </c>
      <c r="H5098" s="97">
        <v>19</v>
      </c>
      <c r="I5098" s="97" t="s">
        <v>124</v>
      </c>
      <c r="J5098" s="97" t="s">
        <v>125</v>
      </c>
      <c r="K5098" s="97" t="s">
        <v>2275</v>
      </c>
      <c r="L5098" s="97"/>
      <c r="M5098" s="97"/>
      <c r="N5098" s="97" t="s">
        <v>2276</v>
      </c>
      <c r="O5098" s="97" t="s">
        <v>828</v>
      </c>
      <c r="P5098" s="97" t="s">
        <v>147</v>
      </c>
      <c r="Q5098" s="97" t="s">
        <v>156</v>
      </c>
      <c r="R5098" s="97" t="s">
        <v>131</v>
      </c>
      <c r="S5098" s="97" t="s">
        <v>149</v>
      </c>
      <c r="T5098" s="97" t="s">
        <v>150</v>
      </c>
      <c r="U5098" s="97" t="s">
        <v>134</v>
      </c>
      <c r="V5098" s="97" t="s">
        <v>135</v>
      </c>
      <c r="W5098" s="97" t="s">
        <v>136</v>
      </c>
      <c r="X5098" s="97"/>
      <c r="Y5098" s="99"/>
      <c r="Z5098" s="99"/>
      <c r="AA5098" s="99">
        <v>40167.600000000006</v>
      </c>
      <c r="AB5098" s="99">
        <v>40167.599999999999</v>
      </c>
      <c r="AC5098">
        <f t="shared" si="158"/>
        <v>1000</v>
      </c>
      <c r="AD5098" t="str">
        <f t="shared" si="159"/>
        <v>311</v>
      </c>
    </row>
    <row r="5099" spans="1:30" hidden="1" x14ac:dyDescent="0.25">
      <c r="A5099" s="97">
        <v>211113110120001</v>
      </c>
      <c r="B5099" s="97">
        <v>221</v>
      </c>
      <c r="C5099" s="97" t="s">
        <v>140</v>
      </c>
      <c r="D5099" s="97">
        <v>14301</v>
      </c>
      <c r="E5099" s="97" t="s">
        <v>122</v>
      </c>
      <c r="F5099" s="98">
        <v>15</v>
      </c>
      <c r="G5099" s="98" t="s">
        <v>142</v>
      </c>
      <c r="H5099" s="97">
        <v>19</v>
      </c>
      <c r="I5099" s="97" t="s">
        <v>124</v>
      </c>
      <c r="J5099" s="97" t="s">
        <v>125</v>
      </c>
      <c r="K5099" s="97" t="s">
        <v>2275</v>
      </c>
      <c r="L5099" s="97"/>
      <c r="M5099" s="97"/>
      <c r="N5099" s="97" t="s">
        <v>2276</v>
      </c>
      <c r="O5099" s="97" t="s">
        <v>828</v>
      </c>
      <c r="P5099" s="97" t="s">
        <v>147</v>
      </c>
      <c r="Q5099" s="97" t="s">
        <v>178</v>
      </c>
      <c r="R5099" s="97" t="s">
        <v>131</v>
      </c>
      <c r="S5099" s="97" t="s">
        <v>149</v>
      </c>
      <c r="T5099" s="97" t="s">
        <v>150</v>
      </c>
      <c r="U5099" s="97" t="s">
        <v>134</v>
      </c>
      <c r="V5099" s="97" t="s">
        <v>135</v>
      </c>
      <c r="W5099" s="97" t="s">
        <v>136</v>
      </c>
      <c r="X5099" s="97"/>
      <c r="Y5099" s="99"/>
      <c r="Z5099" s="99"/>
      <c r="AA5099" s="99">
        <v>48201.119999999995</v>
      </c>
      <c r="AB5099" s="99">
        <v>48201.120000000003</v>
      </c>
      <c r="AC5099">
        <f t="shared" si="158"/>
        <v>1000</v>
      </c>
      <c r="AD5099" t="str">
        <f t="shared" si="159"/>
        <v>311</v>
      </c>
    </row>
    <row r="5100" spans="1:30" hidden="1" x14ac:dyDescent="0.25">
      <c r="A5100" t="s">
        <v>2277</v>
      </c>
      <c r="B5100" t="s">
        <v>2256</v>
      </c>
      <c r="C5100" t="s">
        <v>157</v>
      </c>
      <c r="D5100" t="s">
        <v>186</v>
      </c>
      <c r="E5100" t="s">
        <v>122</v>
      </c>
      <c r="F5100" t="s">
        <v>159</v>
      </c>
      <c r="G5100" t="s">
        <v>160</v>
      </c>
      <c r="H5100" t="s">
        <v>304</v>
      </c>
      <c r="I5100" t="s">
        <v>124</v>
      </c>
      <c r="J5100" t="s">
        <v>125</v>
      </c>
      <c r="K5100" t="s">
        <v>2275</v>
      </c>
      <c r="N5100" t="s">
        <v>2276</v>
      </c>
      <c r="O5100" t="s">
        <v>828</v>
      </c>
      <c r="P5100" t="s">
        <v>162</v>
      </c>
      <c r="Q5100" t="s">
        <v>188</v>
      </c>
      <c r="R5100" t="s">
        <v>131</v>
      </c>
      <c r="S5100" t="s">
        <v>164</v>
      </c>
      <c r="T5100" t="s">
        <v>165</v>
      </c>
      <c r="U5100" t="s">
        <v>134</v>
      </c>
      <c r="V5100" t="s">
        <v>135</v>
      </c>
      <c r="W5100" t="s">
        <v>136</v>
      </c>
      <c r="X5100" t="s">
        <v>2278</v>
      </c>
      <c r="AA5100" s="94">
        <v>2500</v>
      </c>
      <c r="AB5100" s="94">
        <v>2500</v>
      </c>
      <c r="AC5100">
        <f t="shared" si="158"/>
        <v>2000</v>
      </c>
      <c r="AD5100" t="str">
        <f t="shared" si="159"/>
        <v>311</v>
      </c>
    </row>
    <row r="5101" spans="1:30" hidden="1" x14ac:dyDescent="0.25">
      <c r="A5101" t="s">
        <v>2277</v>
      </c>
      <c r="B5101" t="s">
        <v>2256</v>
      </c>
      <c r="C5101" t="s">
        <v>157</v>
      </c>
      <c r="D5101" t="s">
        <v>192</v>
      </c>
      <c r="E5101" t="s">
        <v>122</v>
      </c>
      <c r="F5101" t="s">
        <v>159</v>
      </c>
      <c r="G5101" t="s">
        <v>160</v>
      </c>
      <c r="H5101" t="s">
        <v>304</v>
      </c>
      <c r="I5101" t="s">
        <v>124</v>
      </c>
      <c r="J5101" t="s">
        <v>125</v>
      </c>
      <c r="K5101" t="s">
        <v>2275</v>
      </c>
      <c r="N5101" t="s">
        <v>2276</v>
      </c>
      <c r="O5101" t="s">
        <v>828</v>
      </c>
      <c r="P5101" t="s">
        <v>162</v>
      </c>
      <c r="Q5101" t="s">
        <v>193</v>
      </c>
      <c r="R5101" t="s">
        <v>131</v>
      </c>
      <c r="S5101" t="s">
        <v>164</v>
      </c>
      <c r="T5101" t="s">
        <v>165</v>
      </c>
      <c r="U5101" t="s">
        <v>134</v>
      </c>
      <c r="V5101" t="s">
        <v>135</v>
      </c>
      <c r="W5101" t="s">
        <v>136</v>
      </c>
      <c r="X5101" t="s">
        <v>2278</v>
      </c>
      <c r="AA5101" s="94">
        <v>2500</v>
      </c>
      <c r="AB5101" s="94">
        <v>2500</v>
      </c>
      <c r="AC5101">
        <f t="shared" si="158"/>
        <v>2000</v>
      </c>
      <c r="AD5101" t="str">
        <f t="shared" si="159"/>
        <v>311</v>
      </c>
    </row>
    <row r="5102" spans="1:30" hidden="1" x14ac:dyDescent="0.25">
      <c r="A5102" s="97" t="s">
        <v>2279</v>
      </c>
      <c r="B5102" s="97" t="s">
        <v>2256</v>
      </c>
      <c r="C5102" s="97" t="s">
        <v>140</v>
      </c>
      <c r="D5102" s="97" t="s">
        <v>141</v>
      </c>
      <c r="E5102" s="97" t="s">
        <v>122</v>
      </c>
      <c r="F5102" s="98">
        <v>15</v>
      </c>
      <c r="G5102" s="98" t="s">
        <v>142</v>
      </c>
      <c r="H5102" s="97" t="s">
        <v>143</v>
      </c>
      <c r="I5102" s="97" t="s">
        <v>124</v>
      </c>
      <c r="J5102" s="97" t="s">
        <v>125</v>
      </c>
      <c r="K5102" s="97" t="s">
        <v>2280</v>
      </c>
      <c r="L5102" s="97"/>
      <c r="M5102" s="97"/>
      <c r="N5102" s="97" t="s">
        <v>2281</v>
      </c>
      <c r="O5102" s="97" t="s">
        <v>828</v>
      </c>
      <c r="P5102" s="97" t="s">
        <v>147</v>
      </c>
      <c r="Q5102" s="97" t="s">
        <v>148</v>
      </c>
      <c r="R5102" s="97" t="s">
        <v>131</v>
      </c>
      <c r="S5102" s="97" t="s">
        <v>149</v>
      </c>
      <c r="T5102" s="97" t="s">
        <v>150</v>
      </c>
      <c r="U5102" s="97" t="s">
        <v>151</v>
      </c>
      <c r="V5102" s="97" t="s">
        <v>135</v>
      </c>
      <c r="W5102" s="97" t="s">
        <v>136</v>
      </c>
      <c r="X5102" s="97"/>
      <c r="Y5102" s="99"/>
      <c r="Z5102" s="99"/>
      <c r="AA5102" s="99">
        <v>4316820</v>
      </c>
      <c r="AB5102" s="99">
        <v>4316820</v>
      </c>
      <c r="AC5102">
        <f t="shared" si="158"/>
        <v>1000</v>
      </c>
      <c r="AD5102" t="str">
        <f t="shared" si="159"/>
        <v>311</v>
      </c>
    </row>
    <row r="5103" spans="1:30" hidden="1" x14ac:dyDescent="0.25">
      <c r="A5103" s="97" t="s">
        <v>2279</v>
      </c>
      <c r="B5103" s="97" t="s">
        <v>2256</v>
      </c>
      <c r="C5103" s="97" t="s">
        <v>140</v>
      </c>
      <c r="D5103" s="97">
        <v>13201</v>
      </c>
      <c r="E5103" s="97" t="s">
        <v>122</v>
      </c>
      <c r="F5103" s="98">
        <v>15</v>
      </c>
      <c r="G5103" s="98" t="s">
        <v>142</v>
      </c>
      <c r="H5103" s="97">
        <v>19</v>
      </c>
      <c r="I5103" s="97" t="s">
        <v>124</v>
      </c>
      <c r="J5103" s="97" t="s">
        <v>125</v>
      </c>
      <c r="K5103" s="97" t="s">
        <v>2280</v>
      </c>
      <c r="L5103" s="97"/>
      <c r="M5103" s="97"/>
      <c r="N5103" s="97" t="s">
        <v>2281</v>
      </c>
      <c r="O5103" s="97" t="s">
        <v>828</v>
      </c>
      <c r="P5103" s="97" t="s">
        <v>147</v>
      </c>
      <c r="Q5103" s="97" t="s">
        <v>152</v>
      </c>
      <c r="R5103" s="97" t="s">
        <v>131</v>
      </c>
      <c r="S5103" s="97" t="s">
        <v>149</v>
      </c>
      <c r="T5103" s="97" t="s">
        <v>150</v>
      </c>
      <c r="U5103" s="97" t="s">
        <v>134</v>
      </c>
      <c r="V5103" s="97" t="s">
        <v>135</v>
      </c>
      <c r="W5103" s="97" t="s">
        <v>136</v>
      </c>
      <c r="X5103" s="97"/>
      <c r="Y5103" s="99"/>
      <c r="Z5103" s="99"/>
      <c r="AA5103" s="99">
        <v>179867.5</v>
      </c>
      <c r="AB5103" s="99">
        <v>179867.5</v>
      </c>
      <c r="AC5103">
        <f t="shared" si="158"/>
        <v>1000</v>
      </c>
      <c r="AD5103" t="str">
        <f t="shared" si="159"/>
        <v>311</v>
      </c>
    </row>
    <row r="5104" spans="1:30" hidden="1" x14ac:dyDescent="0.25">
      <c r="A5104" s="97" t="s">
        <v>2279</v>
      </c>
      <c r="B5104" s="97" t="s">
        <v>2256</v>
      </c>
      <c r="C5104" s="97" t="s">
        <v>140</v>
      </c>
      <c r="D5104" s="97">
        <v>13203</v>
      </c>
      <c r="E5104" s="97" t="s">
        <v>122</v>
      </c>
      <c r="F5104" s="98">
        <v>15</v>
      </c>
      <c r="G5104" s="98" t="s">
        <v>142</v>
      </c>
      <c r="H5104" s="97">
        <v>19</v>
      </c>
      <c r="I5104" s="97" t="s">
        <v>124</v>
      </c>
      <c r="J5104" s="97" t="s">
        <v>125</v>
      </c>
      <c r="K5104" s="97" t="s">
        <v>2280</v>
      </c>
      <c r="L5104" s="97"/>
      <c r="M5104" s="97"/>
      <c r="N5104" s="97" t="s">
        <v>2281</v>
      </c>
      <c r="O5104" s="97" t="s">
        <v>828</v>
      </c>
      <c r="P5104" s="97" t="s">
        <v>147</v>
      </c>
      <c r="Q5104" s="97" t="s">
        <v>153</v>
      </c>
      <c r="R5104" s="97" t="s">
        <v>131</v>
      </c>
      <c r="S5104" s="97" t="s">
        <v>149</v>
      </c>
      <c r="T5104" s="97" t="s">
        <v>150</v>
      </c>
      <c r="U5104" s="97" t="s">
        <v>134</v>
      </c>
      <c r="V5104" s="97" t="s">
        <v>135</v>
      </c>
      <c r="W5104" s="97" t="s">
        <v>136</v>
      </c>
      <c r="X5104" s="97"/>
      <c r="Y5104" s="99"/>
      <c r="Z5104" s="99"/>
      <c r="AA5104" s="99">
        <v>719470</v>
      </c>
      <c r="AB5104" s="99">
        <v>719470</v>
      </c>
      <c r="AC5104">
        <f t="shared" si="158"/>
        <v>1000</v>
      </c>
      <c r="AD5104" t="str">
        <f t="shared" si="159"/>
        <v>311</v>
      </c>
    </row>
    <row r="5105" spans="1:30" hidden="1" x14ac:dyDescent="0.25">
      <c r="A5105" s="97" t="s">
        <v>2279</v>
      </c>
      <c r="B5105" s="97" t="s">
        <v>2256</v>
      </c>
      <c r="C5105" s="97" t="s">
        <v>140</v>
      </c>
      <c r="D5105" s="97">
        <v>14101</v>
      </c>
      <c r="E5105" s="97" t="s">
        <v>122</v>
      </c>
      <c r="F5105" s="98">
        <v>15</v>
      </c>
      <c r="G5105" s="98" t="s">
        <v>142</v>
      </c>
      <c r="H5105" s="97">
        <v>19</v>
      </c>
      <c r="I5105" s="97" t="s">
        <v>124</v>
      </c>
      <c r="J5105" s="97" t="s">
        <v>125</v>
      </c>
      <c r="K5105" s="97" t="s">
        <v>2280</v>
      </c>
      <c r="L5105" s="97"/>
      <c r="M5105" s="97"/>
      <c r="N5105" s="97" t="s">
        <v>2281</v>
      </c>
      <c r="O5105" s="97" t="s">
        <v>828</v>
      </c>
      <c r="P5105" s="97" t="s">
        <v>147</v>
      </c>
      <c r="Q5105" s="97" t="s">
        <v>154</v>
      </c>
      <c r="R5105" s="97" t="s">
        <v>131</v>
      </c>
      <c r="S5105" s="97" t="s">
        <v>149</v>
      </c>
      <c r="T5105" s="97" t="s">
        <v>150</v>
      </c>
      <c r="U5105" s="97" t="s">
        <v>134</v>
      </c>
      <c r="V5105" s="97" t="s">
        <v>135</v>
      </c>
      <c r="W5105" s="97" t="s">
        <v>136</v>
      </c>
      <c r="X5105" s="97"/>
      <c r="Y5105" s="99"/>
      <c r="Z5105" s="99"/>
      <c r="AA5105" s="99">
        <v>237425.1</v>
      </c>
      <c r="AB5105" s="99">
        <v>237425.1</v>
      </c>
      <c r="AC5105">
        <f t="shared" si="158"/>
        <v>1000</v>
      </c>
      <c r="AD5105" t="str">
        <f t="shared" si="159"/>
        <v>311</v>
      </c>
    </row>
    <row r="5106" spans="1:30" hidden="1" x14ac:dyDescent="0.25">
      <c r="A5106" s="97" t="s">
        <v>2279</v>
      </c>
      <c r="B5106" s="97" t="s">
        <v>2256</v>
      </c>
      <c r="C5106" s="97" t="s">
        <v>140</v>
      </c>
      <c r="D5106" s="97">
        <v>14103</v>
      </c>
      <c r="E5106" s="97" t="s">
        <v>122</v>
      </c>
      <c r="F5106" s="98">
        <v>15</v>
      </c>
      <c r="G5106" s="98" t="s">
        <v>142</v>
      </c>
      <c r="H5106" s="97">
        <v>19</v>
      </c>
      <c r="I5106" s="97" t="s">
        <v>124</v>
      </c>
      <c r="J5106" s="97" t="s">
        <v>125</v>
      </c>
      <c r="K5106" s="97" t="s">
        <v>2280</v>
      </c>
      <c r="L5106" s="97"/>
      <c r="M5106" s="97"/>
      <c r="N5106" s="97" t="s">
        <v>2281</v>
      </c>
      <c r="O5106" s="97" t="s">
        <v>828</v>
      </c>
      <c r="P5106" s="97" t="s">
        <v>147</v>
      </c>
      <c r="Q5106" s="97" t="s">
        <v>155</v>
      </c>
      <c r="R5106" s="97" t="s">
        <v>131</v>
      </c>
      <c r="S5106" s="97" t="s">
        <v>149</v>
      </c>
      <c r="T5106" s="97" t="s">
        <v>150</v>
      </c>
      <c r="U5106" s="97" t="s">
        <v>134</v>
      </c>
      <c r="V5106" s="97" t="s">
        <v>135</v>
      </c>
      <c r="W5106" s="97" t="s">
        <v>136</v>
      </c>
      <c r="X5106" s="97"/>
      <c r="Y5106" s="99"/>
      <c r="Z5106" s="99"/>
      <c r="AA5106" s="99">
        <v>97128.45</v>
      </c>
      <c r="AB5106" s="99">
        <v>97128.45</v>
      </c>
      <c r="AC5106">
        <f t="shared" si="158"/>
        <v>1000</v>
      </c>
      <c r="AD5106" t="str">
        <f t="shared" si="159"/>
        <v>311</v>
      </c>
    </row>
    <row r="5107" spans="1:30" hidden="1" x14ac:dyDescent="0.25">
      <c r="A5107" s="97" t="s">
        <v>2279</v>
      </c>
      <c r="B5107" s="97" t="s">
        <v>2256</v>
      </c>
      <c r="C5107" s="97" t="s">
        <v>140</v>
      </c>
      <c r="D5107" s="97">
        <v>14201</v>
      </c>
      <c r="E5107" s="97" t="s">
        <v>122</v>
      </c>
      <c r="F5107" s="98">
        <v>15</v>
      </c>
      <c r="G5107" s="98" t="s">
        <v>142</v>
      </c>
      <c r="H5107" s="97">
        <v>19</v>
      </c>
      <c r="I5107" s="97" t="s">
        <v>124</v>
      </c>
      <c r="J5107" s="97" t="s">
        <v>125</v>
      </c>
      <c r="K5107" s="97" t="s">
        <v>2280</v>
      </c>
      <c r="L5107" s="97"/>
      <c r="M5107" s="97"/>
      <c r="N5107" s="97" t="s">
        <v>2281</v>
      </c>
      <c r="O5107" s="97" t="s">
        <v>828</v>
      </c>
      <c r="P5107" s="97" t="s">
        <v>147</v>
      </c>
      <c r="Q5107" s="97" t="s">
        <v>156</v>
      </c>
      <c r="R5107" s="97" t="s">
        <v>131</v>
      </c>
      <c r="S5107" s="97" t="s">
        <v>149</v>
      </c>
      <c r="T5107" s="97" t="s">
        <v>150</v>
      </c>
      <c r="U5107" s="97" t="s">
        <v>134</v>
      </c>
      <c r="V5107" s="97" t="s">
        <v>135</v>
      </c>
      <c r="W5107" s="97" t="s">
        <v>136</v>
      </c>
      <c r="X5107" s="97"/>
      <c r="Y5107" s="99"/>
      <c r="Z5107" s="99"/>
      <c r="AA5107" s="99">
        <v>215841</v>
      </c>
      <c r="AB5107" s="99">
        <v>215841</v>
      </c>
      <c r="AC5107">
        <f t="shared" si="158"/>
        <v>1000</v>
      </c>
      <c r="AD5107" t="str">
        <f t="shared" si="159"/>
        <v>311</v>
      </c>
    </row>
    <row r="5108" spans="1:30" hidden="1" x14ac:dyDescent="0.25">
      <c r="A5108" s="97" t="s">
        <v>2279</v>
      </c>
      <c r="B5108" s="97" t="s">
        <v>2256</v>
      </c>
      <c r="C5108" s="97" t="s">
        <v>140</v>
      </c>
      <c r="D5108" s="97">
        <v>14301</v>
      </c>
      <c r="E5108" s="97" t="s">
        <v>122</v>
      </c>
      <c r="F5108" s="98">
        <v>15</v>
      </c>
      <c r="G5108" s="98" t="s">
        <v>142</v>
      </c>
      <c r="H5108" s="97">
        <v>19</v>
      </c>
      <c r="I5108" s="97" t="s">
        <v>124</v>
      </c>
      <c r="J5108" s="97" t="s">
        <v>125</v>
      </c>
      <c r="K5108" s="97" t="s">
        <v>2280</v>
      </c>
      <c r="L5108" s="97"/>
      <c r="M5108" s="97"/>
      <c r="N5108" s="97" t="s">
        <v>2281</v>
      </c>
      <c r="O5108" s="97" t="s">
        <v>828</v>
      </c>
      <c r="P5108" s="97" t="s">
        <v>147</v>
      </c>
      <c r="Q5108" s="97" t="s">
        <v>178</v>
      </c>
      <c r="R5108" s="97" t="s">
        <v>131</v>
      </c>
      <c r="S5108" s="97" t="s">
        <v>149</v>
      </c>
      <c r="T5108" s="97" t="s">
        <v>150</v>
      </c>
      <c r="U5108" s="97" t="s">
        <v>134</v>
      </c>
      <c r="V5108" s="97" t="s">
        <v>135</v>
      </c>
      <c r="W5108" s="97" t="s">
        <v>136</v>
      </c>
      <c r="X5108" s="97"/>
      <c r="Y5108" s="99"/>
      <c r="Z5108" s="99"/>
      <c r="AA5108" s="99">
        <v>259009.19999999998</v>
      </c>
      <c r="AB5108" s="99">
        <v>259009.2</v>
      </c>
      <c r="AC5108">
        <f t="shared" si="158"/>
        <v>1000</v>
      </c>
      <c r="AD5108" t="str">
        <f t="shared" si="159"/>
        <v>311</v>
      </c>
    </row>
    <row r="5109" spans="1:30" hidden="1" x14ac:dyDescent="0.25">
      <c r="A5109" t="s">
        <v>2279</v>
      </c>
      <c r="B5109" t="s">
        <v>2256</v>
      </c>
      <c r="C5109" t="s">
        <v>470</v>
      </c>
      <c r="D5109" t="s">
        <v>186</v>
      </c>
      <c r="E5109" t="s">
        <v>122</v>
      </c>
      <c r="F5109" t="s">
        <v>159</v>
      </c>
      <c r="G5109" t="s">
        <v>160</v>
      </c>
      <c r="H5109" t="s">
        <v>143</v>
      </c>
      <c r="I5109" t="s">
        <v>124</v>
      </c>
      <c r="J5109" t="s">
        <v>125</v>
      </c>
      <c r="K5109" t="s">
        <v>2282</v>
      </c>
      <c r="N5109" t="s">
        <v>2281</v>
      </c>
      <c r="O5109" t="s">
        <v>828</v>
      </c>
      <c r="P5109" t="s">
        <v>472</v>
      </c>
      <c r="Q5109" t="s">
        <v>188</v>
      </c>
      <c r="R5109" t="s">
        <v>131</v>
      </c>
      <c r="S5109" t="s">
        <v>164</v>
      </c>
      <c r="T5109" t="s">
        <v>165</v>
      </c>
      <c r="U5109" t="s">
        <v>151</v>
      </c>
      <c r="V5109" t="s">
        <v>135</v>
      </c>
      <c r="W5109" t="s">
        <v>136</v>
      </c>
      <c r="X5109" t="s">
        <v>2283</v>
      </c>
      <c r="Y5109" s="94">
        <v>21000</v>
      </c>
      <c r="Z5109" s="94">
        <v>20949.439999999999</v>
      </c>
      <c r="AA5109" s="94">
        <v>21578</v>
      </c>
      <c r="AB5109" s="94">
        <v>21578</v>
      </c>
      <c r="AC5109">
        <f t="shared" si="158"/>
        <v>2000</v>
      </c>
      <c r="AD5109" t="str">
        <f t="shared" si="159"/>
        <v>311</v>
      </c>
    </row>
    <row r="5110" spans="1:30" hidden="1" x14ac:dyDescent="0.25">
      <c r="A5110" t="s">
        <v>2279</v>
      </c>
      <c r="B5110" t="s">
        <v>2256</v>
      </c>
      <c r="C5110" t="s">
        <v>470</v>
      </c>
      <c r="D5110" t="s">
        <v>192</v>
      </c>
      <c r="E5110" t="s">
        <v>122</v>
      </c>
      <c r="F5110" t="s">
        <v>159</v>
      </c>
      <c r="G5110" t="s">
        <v>160</v>
      </c>
      <c r="H5110" t="s">
        <v>143</v>
      </c>
      <c r="I5110" t="s">
        <v>124</v>
      </c>
      <c r="J5110" t="s">
        <v>125</v>
      </c>
      <c r="K5110" t="s">
        <v>2282</v>
      </c>
      <c r="N5110" t="s">
        <v>2281</v>
      </c>
      <c r="O5110" t="s">
        <v>828</v>
      </c>
      <c r="P5110" t="s">
        <v>472</v>
      </c>
      <c r="Q5110" t="s">
        <v>193</v>
      </c>
      <c r="R5110" t="s">
        <v>131</v>
      </c>
      <c r="S5110" t="s">
        <v>164</v>
      </c>
      <c r="T5110" t="s">
        <v>165</v>
      </c>
      <c r="U5110" t="s">
        <v>151</v>
      </c>
      <c r="V5110" t="s">
        <v>135</v>
      </c>
      <c r="W5110" t="s">
        <v>136</v>
      </c>
      <c r="X5110" t="s">
        <v>2283</v>
      </c>
      <c r="Y5110" s="94">
        <v>5000</v>
      </c>
      <c r="Z5110" s="94">
        <v>2280</v>
      </c>
      <c r="AA5110" s="94">
        <v>0</v>
      </c>
      <c r="AB5110" s="94">
        <v>0</v>
      </c>
      <c r="AC5110">
        <f t="shared" si="158"/>
        <v>2000</v>
      </c>
      <c r="AD5110" t="str">
        <f t="shared" si="159"/>
        <v>311</v>
      </c>
    </row>
    <row r="5111" spans="1:30" hidden="1" x14ac:dyDescent="0.25">
      <c r="A5111" t="s">
        <v>2279</v>
      </c>
      <c r="B5111" t="s">
        <v>2256</v>
      </c>
      <c r="C5111" t="s">
        <v>470</v>
      </c>
      <c r="D5111" t="s">
        <v>198</v>
      </c>
      <c r="E5111" t="s">
        <v>122</v>
      </c>
      <c r="F5111" t="s">
        <v>159</v>
      </c>
      <c r="G5111" t="s">
        <v>160</v>
      </c>
      <c r="H5111" t="s">
        <v>143</v>
      </c>
      <c r="I5111" t="s">
        <v>124</v>
      </c>
      <c r="J5111" t="s">
        <v>125</v>
      </c>
      <c r="K5111" t="s">
        <v>2282</v>
      </c>
      <c r="N5111" t="s">
        <v>2281</v>
      </c>
      <c r="O5111" t="s">
        <v>828</v>
      </c>
      <c r="P5111" t="s">
        <v>472</v>
      </c>
      <c r="Q5111" t="s">
        <v>199</v>
      </c>
      <c r="R5111" t="s">
        <v>131</v>
      </c>
      <c r="S5111" t="s">
        <v>164</v>
      </c>
      <c r="T5111" t="s">
        <v>165</v>
      </c>
      <c r="U5111" t="s">
        <v>151</v>
      </c>
      <c r="V5111" t="s">
        <v>135</v>
      </c>
      <c r="W5111" t="s">
        <v>136</v>
      </c>
      <c r="X5111" t="s">
        <v>2283</v>
      </c>
      <c r="Y5111" s="94">
        <v>5000</v>
      </c>
      <c r="Z5111" s="94">
        <v>4866.7</v>
      </c>
      <c r="AA5111" s="94">
        <v>5013</v>
      </c>
      <c r="AB5111" s="94">
        <v>5013</v>
      </c>
      <c r="AC5111">
        <f t="shared" si="158"/>
        <v>2000</v>
      </c>
      <c r="AD5111" t="str">
        <f t="shared" si="159"/>
        <v>311</v>
      </c>
    </row>
    <row r="5112" spans="1:30" hidden="1" x14ac:dyDescent="0.25">
      <c r="A5112" t="s">
        <v>2284</v>
      </c>
      <c r="B5112" t="s">
        <v>2256</v>
      </c>
      <c r="C5112" t="s">
        <v>470</v>
      </c>
      <c r="D5112" t="s">
        <v>186</v>
      </c>
      <c r="E5112" t="s">
        <v>122</v>
      </c>
      <c r="F5112" t="s">
        <v>159</v>
      </c>
      <c r="G5112" t="s">
        <v>160</v>
      </c>
      <c r="H5112" t="s">
        <v>143</v>
      </c>
      <c r="I5112" t="s">
        <v>124</v>
      </c>
      <c r="J5112" t="s">
        <v>125</v>
      </c>
      <c r="K5112" t="s">
        <v>2285</v>
      </c>
      <c r="N5112" t="s">
        <v>2286</v>
      </c>
      <c r="O5112" t="s">
        <v>828</v>
      </c>
      <c r="P5112" t="s">
        <v>472</v>
      </c>
      <c r="Q5112" t="s">
        <v>188</v>
      </c>
      <c r="R5112" t="s">
        <v>131</v>
      </c>
      <c r="S5112" t="s">
        <v>164</v>
      </c>
      <c r="T5112" t="s">
        <v>165</v>
      </c>
      <c r="U5112" t="s">
        <v>151</v>
      </c>
      <c r="V5112" t="s">
        <v>135</v>
      </c>
      <c r="W5112" t="s">
        <v>136</v>
      </c>
      <c r="X5112" t="s">
        <v>2287</v>
      </c>
      <c r="Y5112" s="94">
        <v>5000</v>
      </c>
      <c r="Z5112" s="94">
        <v>4963.25</v>
      </c>
      <c r="AA5112" s="94">
        <v>0</v>
      </c>
      <c r="AB5112" s="94">
        <v>0</v>
      </c>
      <c r="AC5112">
        <f t="shared" si="158"/>
        <v>2000</v>
      </c>
      <c r="AD5112" t="str">
        <f t="shared" si="159"/>
        <v>311</v>
      </c>
    </row>
    <row r="5113" spans="1:30" hidden="1" x14ac:dyDescent="0.25">
      <c r="A5113" t="s">
        <v>2284</v>
      </c>
      <c r="B5113" t="s">
        <v>2256</v>
      </c>
      <c r="C5113" t="s">
        <v>470</v>
      </c>
      <c r="D5113" t="s">
        <v>214</v>
      </c>
      <c r="E5113" t="s">
        <v>122</v>
      </c>
      <c r="F5113" t="s">
        <v>159</v>
      </c>
      <c r="G5113" t="s">
        <v>160</v>
      </c>
      <c r="H5113" t="s">
        <v>143</v>
      </c>
      <c r="I5113" t="s">
        <v>124</v>
      </c>
      <c r="J5113" t="s">
        <v>125</v>
      </c>
      <c r="K5113" t="s">
        <v>2285</v>
      </c>
      <c r="N5113" t="s">
        <v>2286</v>
      </c>
      <c r="O5113" t="s">
        <v>828</v>
      </c>
      <c r="P5113" t="s">
        <v>472</v>
      </c>
      <c r="Q5113" t="s">
        <v>215</v>
      </c>
      <c r="R5113" t="s">
        <v>131</v>
      </c>
      <c r="S5113" t="s">
        <v>164</v>
      </c>
      <c r="T5113" t="s">
        <v>165</v>
      </c>
      <c r="U5113" t="s">
        <v>151</v>
      </c>
      <c r="V5113" t="s">
        <v>135</v>
      </c>
      <c r="W5113" t="s">
        <v>136</v>
      </c>
      <c r="X5113" t="s">
        <v>2287</v>
      </c>
      <c r="Y5113" s="94">
        <v>5000</v>
      </c>
      <c r="Z5113" s="94">
        <v>2480</v>
      </c>
      <c r="AA5113" s="94">
        <v>0</v>
      </c>
      <c r="AB5113" s="94">
        <v>0</v>
      </c>
      <c r="AC5113">
        <f t="shared" si="158"/>
        <v>2000</v>
      </c>
      <c r="AD5113" t="str">
        <f t="shared" si="159"/>
        <v>311</v>
      </c>
    </row>
    <row r="5114" spans="1:30" hidden="1" x14ac:dyDescent="0.25">
      <c r="A5114" t="s">
        <v>2284</v>
      </c>
      <c r="B5114" t="s">
        <v>2256</v>
      </c>
      <c r="C5114" t="s">
        <v>470</v>
      </c>
      <c r="D5114" t="s">
        <v>172</v>
      </c>
      <c r="E5114" t="s">
        <v>122</v>
      </c>
      <c r="F5114" t="s">
        <v>159</v>
      </c>
      <c r="G5114" t="s">
        <v>160</v>
      </c>
      <c r="H5114" t="s">
        <v>304</v>
      </c>
      <c r="I5114" t="s">
        <v>124</v>
      </c>
      <c r="J5114" t="s">
        <v>125</v>
      </c>
      <c r="K5114" t="s">
        <v>2285</v>
      </c>
      <c r="N5114" t="s">
        <v>2286</v>
      </c>
      <c r="O5114" t="s">
        <v>828</v>
      </c>
      <c r="P5114" t="s">
        <v>472</v>
      </c>
      <c r="Q5114" t="s">
        <v>173</v>
      </c>
      <c r="R5114" t="s">
        <v>131</v>
      </c>
      <c r="S5114" t="s">
        <v>164</v>
      </c>
      <c r="T5114" t="s">
        <v>165</v>
      </c>
      <c r="U5114" t="s">
        <v>134</v>
      </c>
      <c r="V5114" t="s">
        <v>135</v>
      </c>
      <c r="W5114" t="s">
        <v>136</v>
      </c>
      <c r="X5114" t="s">
        <v>2288</v>
      </c>
      <c r="AA5114" s="94">
        <v>140000</v>
      </c>
      <c r="AB5114" s="94">
        <v>140000</v>
      </c>
      <c r="AC5114">
        <f t="shared" si="158"/>
        <v>3000</v>
      </c>
      <c r="AD5114" t="str">
        <f t="shared" si="159"/>
        <v>311</v>
      </c>
    </row>
    <row r="5115" spans="1:30" hidden="1" x14ac:dyDescent="0.25">
      <c r="A5115" t="s">
        <v>2284</v>
      </c>
      <c r="B5115" t="s">
        <v>2256</v>
      </c>
      <c r="C5115" t="s">
        <v>470</v>
      </c>
      <c r="D5115" t="s">
        <v>174</v>
      </c>
      <c r="E5115" t="s">
        <v>122</v>
      </c>
      <c r="F5115" t="s">
        <v>159</v>
      </c>
      <c r="G5115" t="s">
        <v>160</v>
      </c>
      <c r="H5115" t="s">
        <v>304</v>
      </c>
      <c r="I5115" t="s">
        <v>124</v>
      </c>
      <c r="J5115" t="s">
        <v>125</v>
      </c>
      <c r="K5115" t="s">
        <v>2285</v>
      </c>
      <c r="N5115" t="s">
        <v>2286</v>
      </c>
      <c r="O5115" t="s">
        <v>828</v>
      </c>
      <c r="P5115" t="s">
        <v>472</v>
      </c>
      <c r="Q5115" t="s">
        <v>175</v>
      </c>
      <c r="R5115" t="s">
        <v>131</v>
      </c>
      <c r="S5115" t="s">
        <v>164</v>
      </c>
      <c r="T5115" t="s">
        <v>165</v>
      </c>
      <c r="U5115" t="s">
        <v>134</v>
      </c>
      <c r="V5115" t="s">
        <v>135</v>
      </c>
      <c r="W5115" t="s">
        <v>136</v>
      </c>
      <c r="X5115" t="s">
        <v>2288</v>
      </c>
      <c r="AA5115" s="94">
        <v>40000</v>
      </c>
      <c r="AB5115" s="94">
        <v>40000</v>
      </c>
      <c r="AC5115">
        <f t="shared" si="158"/>
        <v>3000</v>
      </c>
      <c r="AD5115" t="str">
        <f t="shared" si="159"/>
        <v>311</v>
      </c>
    </row>
    <row r="5116" spans="1:30" hidden="1" x14ac:dyDescent="0.25">
      <c r="A5116" s="97" t="s">
        <v>2289</v>
      </c>
      <c r="B5116" s="97" t="s">
        <v>2256</v>
      </c>
      <c r="C5116" s="97" t="s">
        <v>140</v>
      </c>
      <c r="D5116" s="97" t="s">
        <v>141</v>
      </c>
      <c r="E5116" s="97" t="s">
        <v>122</v>
      </c>
      <c r="F5116" s="98">
        <v>15</v>
      </c>
      <c r="G5116" s="98" t="s">
        <v>142</v>
      </c>
      <c r="H5116" s="97" t="s">
        <v>143</v>
      </c>
      <c r="I5116" s="97" t="s">
        <v>124</v>
      </c>
      <c r="J5116" s="97" t="s">
        <v>125</v>
      </c>
      <c r="K5116" s="97" t="s">
        <v>2290</v>
      </c>
      <c r="L5116" s="97"/>
      <c r="M5116" s="97"/>
      <c r="N5116" s="97" t="s">
        <v>2291</v>
      </c>
      <c r="O5116" s="97" t="s">
        <v>828</v>
      </c>
      <c r="P5116" s="97" t="s">
        <v>147</v>
      </c>
      <c r="Q5116" s="97" t="s">
        <v>148</v>
      </c>
      <c r="R5116" s="97" t="s">
        <v>131</v>
      </c>
      <c r="S5116" s="97" t="s">
        <v>149</v>
      </c>
      <c r="T5116" s="97" t="s">
        <v>150</v>
      </c>
      <c r="U5116" s="97" t="s">
        <v>151</v>
      </c>
      <c r="V5116" s="97" t="s">
        <v>135</v>
      </c>
      <c r="W5116" s="97" t="s">
        <v>136</v>
      </c>
      <c r="X5116" s="97"/>
      <c r="Y5116" s="99"/>
      <c r="Z5116" s="99"/>
      <c r="AA5116" s="99">
        <v>4140840</v>
      </c>
      <c r="AB5116" s="99">
        <v>4140840</v>
      </c>
      <c r="AC5116">
        <f t="shared" si="158"/>
        <v>1000</v>
      </c>
      <c r="AD5116" t="str">
        <f t="shared" si="159"/>
        <v>311</v>
      </c>
    </row>
    <row r="5117" spans="1:30" hidden="1" x14ac:dyDescent="0.25">
      <c r="A5117" s="97" t="s">
        <v>2289</v>
      </c>
      <c r="B5117" s="97" t="s">
        <v>2256</v>
      </c>
      <c r="C5117" s="97" t="s">
        <v>140</v>
      </c>
      <c r="D5117" s="97">
        <v>13201</v>
      </c>
      <c r="E5117" s="97" t="s">
        <v>122</v>
      </c>
      <c r="F5117" s="98">
        <v>15</v>
      </c>
      <c r="G5117" s="98" t="s">
        <v>142</v>
      </c>
      <c r="H5117" s="97">
        <v>19</v>
      </c>
      <c r="I5117" s="97" t="s">
        <v>124</v>
      </c>
      <c r="J5117" s="97" t="s">
        <v>125</v>
      </c>
      <c r="K5117" s="97" t="s">
        <v>2290</v>
      </c>
      <c r="L5117" s="97"/>
      <c r="M5117" s="97"/>
      <c r="N5117" s="97" t="s">
        <v>2291</v>
      </c>
      <c r="O5117" s="97" t="s">
        <v>828</v>
      </c>
      <c r="P5117" s="97" t="s">
        <v>147</v>
      </c>
      <c r="Q5117" s="97" t="s">
        <v>152</v>
      </c>
      <c r="R5117" s="97" t="s">
        <v>131</v>
      </c>
      <c r="S5117" s="97" t="s">
        <v>149</v>
      </c>
      <c r="T5117" s="97" t="s">
        <v>150</v>
      </c>
      <c r="U5117" s="97" t="s">
        <v>134</v>
      </c>
      <c r="V5117" s="97" t="s">
        <v>135</v>
      </c>
      <c r="W5117" s="97" t="s">
        <v>136</v>
      </c>
      <c r="X5117" s="97"/>
      <c r="Y5117" s="99"/>
      <c r="Z5117" s="99"/>
      <c r="AA5117" s="99">
        <v>172535</v>
      </c>
      <c r="AB5117" s="99">
        <v>172535</v>
      </c>
      <c r="AC5117">
        <f t="shared" si="158"/>
        <v>1000</v>
      </c>
      <c r="AD5117" t="str">
        <f t="shared" si="159"/>
        <v>311</v>
      </c>
    </row>
    <row r="5118" spans="1:30" hidden="1" x14ac:dyDescent="0.25">
      <c r="A5118" s="97" t="s">
        <v>2289</v>
      </c>
      <c r="B5118" s="97" t="s">
        <v>2256</v>
      </c>
      <c r="C5118" s="97" t="s">
        <v>140</v>
      </c>
      <c r="D5118" s="97">
        <v>13203</v>
      </c>
      <c r="E5118" s="97" t="s">
        <v>122</v>
      </c>
      <c r="F5118" s="98">
        <v>15</v>
      </c>
      <c r="G5118" s="98" t="s">
        <v>142</v>
      </c>
      <c r="H5118" s="97">
        <v>19</v>
      </c>
      <c r="I5118" s="97" t="s">
        <v>124</v>
      </c>
      <c r="J5118" s="97" t="s">
        <v>125</v>
      </c>
      <c r="K5118" s="97" t="s">
        <v>2290</v>
      </c>
      <c r="L5118" s="97"/>
      <c r="M5118" s="97"/>
      <c r="N5118" s="97" t="s">
        <v>2291</v>
      </c>
      <c r="O5118" s="97" t="s">
        <v>828</v>
      </c>
      <c r="P5118" s="97" t="s">
        <v>147</v>
      </c>
      <c r="Q5118" s="97" t="s">
        <v>153</v>
      </c>
      <c r="R5118" s="97" t="s">
        <v>131</v>
      </c>
      <c r="S5118" s="97" t="s">
        <v>149</v>
      </c>
      <c r="T5118" s="97" t="s">
        <v>150</v>
      </c>
      <c r="U5118" s="97" t="s">
        <v>134</v>
      </c>
      <c r="V5118" s="97" t="s">
        <v>135</v>
      </c>
      <c r="W5118" s="97" t="s">
        <v>136</v>
      </c>
      <c r="X5118" s="97"/>
      <c r="Y5118" s="99"/>
      <c r="Z5118" s="99"/>
      <c r="AA5118" s="99">
        <v>690140</v>
      </c>
      <c r="AB5118" s="99">
        <v>690140</v>
      </c>
      <c r="AC5118">
        <f t="shared" si="158"/>
        <v>1000</v>
      </c>
      <c r="AD5118" t="str">
        <f t="shared" si="159"/>
        <v>311</v>
      </c>
    </row>
    <row r="5119" spans="1:30" hidden="1" x14ac:dyDescent="0.25">
      <c r="A5119" s="97" t="s">
        <v>2289</v>
      </c>
      <c r="B5119" s="97" t="s">
        <v>2256</v>
      </c>
      <c r="C5119" s="97" t="s">
        <v>140</v>
      </c>
      <c r="D5119" s="97">
        <v>14101</v>
      </c>
      <c r="E5119" s="97" t="s">
        <v>122</v>
      </c>
      <c r="F5119" s="98">
        <v>15</v>
      </c>
      <c r="G5119" s="98" t="s">
        <v>142</v>
      </c>
      <c r="H5119" s="97">
        <v>19</v>
      </c>
      <c r="I5119" s="97" t="s">
        <v>124</v>
      </c>
      <c r="J5119" s="97" t="s">
        <v>125</v>
      </c>
      <c r="K5119" s="97" t="s">
        <v>2290</v>
      </c>
      <c r="L5119" s="97"/>
      <c r="M5119" s="97"/>
      <c r="N5119" s="97" t="s">
        <v>2291</v>
      </c>
      <c r="O5119" s="97" t="s">
        <v>828</v>
      </c>
      <c r="P5119" s="97" t="s">
        <v>147</v>
      </c>
      <c r="Q5119" s="97" t="s">
        <v>154</v>
      </c>
      <c r="R5119" s="97" t="s">
        <v>131</v>
      </c>
      <c r="S5119" s="97" t="s">
        <v>149</v>
      </c>
      <c r="T5119" s="97" t="s">
        <v>150</v>
      </c>
      <c r="U5119" s="97" t="s">
        <v>134</v>
      </c>
      <c r="V5119" s="97" t="s">
        <v>135</v>
      </c>
      <c r="W5119" s="97" t="s">
        <v>136</v>
      </c>
      <c r="X5119" s="97"/>
      <c r="Y5119" s="99"/>
      <c r="Z5119" s="99"/>
      <c r="AA5119" s="99">
        <v>227746.19999999998</v>
      </c>
      <c r="AB5119" s="99">
        <v>227746.2</v>
      </c>
      <c r="AC5119">
        <f t="shared" si="158"/>
        <v>1000</v>
      </c>
      <c r="AD5119" t="str">
        <f t="shared" si="159"/>
        <v>311</v>
      </c>
    </row>
    <row r="5120" spans="1:30" hidden="1" x14ac:dyDescent="0.25">
      <c r="A5120" s="97" t="s">
        <v>2289</v>
      </c>
      <c r="B5120" s="97" t="s">
        <v>2256</v>
      </c>
      <c r="C5120" s="97" t="s">
        <v>140</v>
      </c>
      <c r="D5120" s="97">
        <v>14103</v>
      </c>
      <c r="E5120" s="97" t="s">
        <v>122</v>
      </c>
      <c r="F5120" s="98">
        <v>15</v>
      </c>
      <c r="G5120" s="98" t="s">
        <v>142</v>
      </c>
      <c r="H5120" s="97">
        <v>19</v>
      </c>
      <c r="I5120" s="97" t="s">
        <v>124</v>
      </c>
      <c r="J5120" s="97" t="s">
        <v>125</v>
      </c>
      <c r="K5120" s="97" t="s">
        <v>2290</v>
      </c>
      <c r="L5120" s="97"/>
      <c r="M5120" s="97"/>
      <c r="N5120" s="97" t="s">
        <v>2291</v>
      </c>
      <c r="O5120" s="97" t="s">
        <v>828</v>
      </c>
      <c r="P5120" s="97" t="s">
        <v>147</v>
      </c>
      <c r="Q5120" s="97" t="s">
        <v>155</v>
      </c>
      <c r="R5120" s="97" t="s">
        <v>131</v>
      </c>
      <c r="S5120" s="97" t="s">
        <v>149</v>
      </c>
      <c r="T5120" s="97" t="s">
        <v>150</v>
      </c>
      <c r="U5120" s="97" t="s">
        <v>134</v>
      </c>
      <c r="V5120" s="97" t="s">
        <v>135</v>
      </c>
      <c r="W5120" s="97" t="s">
        <v>136</v>
      </c>
      <c r="X5120" s="97"/>
      <c r="Y5120" s="99"/>
      <c r="Z5120" s="99"/>
      <c r="AA5120" s="99">
        <v>93168.9</v>
      </c>
      <c r="AB5120" s="99">
        <v>93168.9</v>
      </c>
      <c r="AC5120">
        <f t="shared" si="158"/>
        <v>1000</v>
      </c>
      <c r="AD5120" t="str">
        <f t="shared" si="159"/>
        <v>311</v>
      </c>
    </row>
    <row r="5121" spans="1:30" hidden="1" x14ac:dyDescent="0.25">
      <c r="A5121" s="97" t="s">
        <v>2289</v>
      </c>
      <c r="B5121" s="97" t="s">
        <v>2256</v>
      </c>
      <c r="C5121" s="97" t="s">
        <v>140</v>
      </c>
      <c r="D5121" s="97">
        <v>14201</v>
      </c>
      <c r="E5121" s="97" t="s">
        <v>122</v>
      </c>
      <c r="F5121" s="98">
        <v>15</v>
      </c>
      <c r="G5121" s="98" t="s">
        <v>142</v>
      </c>
      <c r="H5121" s="97">
        <v>19</v>
      </c>
      <c r="I5121" s="97" t="s">
        <v>124</v>
      </c>
      <c r="J5121" s="97" t="s">
        <v>125</v>
      </c>
      <c r="K5121" s="97" t="s">
        <v>2290</v>
      </c>
      <c r="L5121" s="97"/>
      <c r="M5121" s="97"/>
      <c r="N5121" s="97" t="s">
        <v>2291</v>
      </c>
      <c r="O5121" s="97" t="s">
        <v>828</v>
      </c>
      <c r="P5121" s="97" t="s">
        <v>147</v>
      </c>
      <c r="Q5121" s="97" t="s">
        <v>156</v>
      </c>
      <c r="R5121" s="97" t="s">
        <v>131</v>
      </c>
      <c r="S5121" s="97" t="s">
        <v>149</v>
      </c>
      <c r="T5121" s="97" t="s">
        <v>150</v>
      </c>
      <c r="U5121" s="97" t="s">
        <v>134</v>
      </c>
      <c r="V5121" s="97" t="s">
        <v>135</v>
      </c>
      <c r="W5121" s="97" t="s">
        <v>136</v>
      </c>
      <c r="X5121" s="97"/>
      <c r="Y5121" s="99"/>
      <c r="Z5121" s="99"/>
      <c r="AA5121" s="99">
        <v>207042</v>
      </c>
      <c r="AB5121" s="99">
        <v>207042</v>
      </c>
      <c r="AC5121">
        <f t="shared" si="158"/>
        <v>1000</v>
      </c>
      <c r="AD5121" t="str">
        <f t="shared" si="159"/>
        <v>311</v>
      </c>
    </row>
    <row r="5122" spans="1:30" hidden="1" x14ac:dyDescent="0.25">
      <c r="A5122" s="97" t="s">
        <v>2289</v>
      </c>
      <c r="B5122" s="97" t="s">
        <v>2256</v>
      </c>
      <c r="C5122" s="97" t="s">
        <v>140</v>
      </c>
      <c r="D5122" s="97">
        <v>14301</v>
      </c>
      <c r="E5122" s="97" t="s">
        <v>122</v>
      </c>
      <c r="F5122" s="98">
        <v>15</v>
      </c>
      <c r="G5122" s="98" t="s">
        <v>142</v>
      </c>
      <c r="H5122" s="97">
        <v>19</v>
      </c>
      <c r="I5122" s="97" t="s">
        <v>124</v>
      </c>
      <c r="J5122" s="97" t="s">
        <v>125</v>
      </c>
      <c r="K5122" s="97" t="s">
        <v>2290</v>
      </c>
      <c r="L5122" s="97"/>
      <c r="M5122" s="97"/>
      <c r="N5122" s="97" t="s">
        <v>2291</v>
      </c>
      <c r="O5122" s="97" t="s">
        <v>828</v>
      </c>
      <c r="P5122" s="97" t="s">
        <v>147</v>
      </c>
      <c r="Q5122" s="97" t="s">
        <v>178</v>
      </c>
      <c r="R5122" s="97" t="s">
        <v>131</v>
      </c>
      <c r="S5122" s="97" t="s">
        <v>149</v>
      </c>
      <c r="T5122" s="97" t="s">
        <v>150</v>
      </c>
      <c r="U5122" s="97" t="s">
        <v>134</v>
      </c>
      <c r="V5122" s="97" t="s">
        <v>135</v>
      </c>
      <c r="W5122" s="97" t="s">
        <v>136</v>
      </c>
      <c r="X5122" s="97"/>
      <c r="Y5122" s="99"/>
      <c r="Z5122" s="99"/>
      <c r="AA5122" s="99">
        <v>248450.39999999997</v>
      </c>
      <c r="AB5122" s="99">
        <v>248450.4</v>
      </c>
      <c r="AC5122">
        <f t="shared" si="158"/>
        <v>1000</v>
      </c>
      <c r="AD5122" t="str">
        <f t="shared" si="159"/>
        <v>311</v>
      </c>
    </row>
    <row r="5123" spans="1:30" hidden="1" x14ac:dyDescent="0.25">
      <c r="A5123" t="s">
        <v>2289</v>
      </c>
      <c r="B5123" t="s">
        <v>2256</v>
      </c>
      <c r="C5123" t="s">
        <v>157</v>
      </c>
      <c r="D5123" t="s">
        <v>186</v>
      </c>
      <c r="E5123" t="s">
        <v>122</v>
      </c>
      <c r="F5123" t="s">
        <v>159</v>
      </c>
      <c r="G5123" t="s">
        <v>160</v>
      </c>
      <c r="H5123" t="s">
        <v>143</v>
      </c>
      <c r="I5123" t="s">
        <v>124</v>
      </c>
      <c r="J5123" t="s">
        <v>125</v>
      </c>
      <c r="K5123" t="s">
        <v>2292</v>
      </c>
      <c r="N5123" t="s">
        <v>2291</v>
      </c>
      <c r="O5123" t="s">
        <v>828</v>
      </c>
      <c r="P5123" t="s">
        <v>162</v>
      </c>
      <c r="Q5123" t="s">
        <v>188</v>
      </c>
      <c r="R5123" t="s">
        <v>131</v>
      </c>
      <c r="S5123" t="s">
        <v>164</v>
      </c>
      <c r="T5123" t="s">
        <v>165</v>
      </c>
      <c r="U5123" t="s">
        <v>151</v>
      </c>
      <c r="V5123" t="s">
        <v>135</v>
      </c>
      <c r="W5123" t="s">
        <v>136</v>
      </c>
      <c r="X5123" t="s">
        <v>2293</v>
      </c>
      <c r="Y5123" s="94">
        <v>19000</v>
      </c>
      <c r="Z5123" s="94">
        <v>17973.36</v>
      </c>
      <c r="AA5123" s="94">
        <v>50263</v>
      </c>
      <c r="AB5123" s="94">
        <v>50263</v>
      </c>
      <c r="AC5123">
        <f t="shared" ref="AC5123:AC5186" si="160">MID(D5123,1,1)*1000</f>
        <v>2000</v>
      </c>
      <c r="AD5123" t="str">
        <f t="shared" ref="AD5123:AD5186" si="161">MID(A5123,6,3)</f>
        <v>311</v>
      </c>
    </row>
    <row r="5124" spans="1:30" hidden="1" x14ac:dyDescent="0.25">
      <c r="A5124" t="s">
        <v>2289</v>
      </c>
      <c r="B5124" t="s">
        <v>2256</v>
      </c>
      <c r="C5124" t="s">
        <v>157</v>
      </c>
      <c r="D5124" t="s">
        <v>192</v>
      </c>
      <c r="E5124" t="s">
        <v>122</v>
      </c>
      <c r="F5124" t="s">
        <v>159</v>
      </c>
      <c r="G5124" t="s">
        <v>160</v>
      </c>
      <c r="H5124" t="s">
        <v>143</v>
      </c>
      <c r="I5124" t="s">
        <v>124</v>
      </c>
      <c r="J5124" t="s">
        <v>125</v>
      </c>
      <c r="K5124" t="s">
        <v>2292</v>
      </c>
      <c r="N5124" t="s">
        <v>2291</v>
      </c>
      <c r="O5124" t="s">
        <v>828</v>
      </c>
      <c r="P5124" t="s">
        <v>162</v>
      </c>
      <c r="Q5124" t="s">
        <v>193</v>
      </c>
      <c r="R5124" t="s">
        <v>131</v>
      </c>
      <c r="S5124" t="s">
        <v>164</v>
      </c>
      <c r="T5124" t="s">
        <v>165</v>
      </c>
      <c r="U5124" t="s">
        <v>151</v>
      </c>
      <c r="V5124" t="s">
        <v>135</v>
      </c>
      <c r="W5124" t="s">
        <v>136</v>
      </c>
      <c r="X5124" t="s">
        <v>2293</v>
      </c>
      <c r="Y5124" s="94">
        <v>19000</v>
      </c>
      <c r="Z5124" s="94">
        <v>17147.68</v>
      </c>
      <c r="AA5124" s="94">
        <v>17662</v>
      </c>
      <c r="AB5124" s="94">
        <v>17662</v>
      </c>
      <c r="AC5124">
        <f t="shared" si="160"/>
        <v>2000</v>
      </c>
      <c r="AD5124" t="str">
        <f t="shared" si="161"/>
        <v>311</v>
      </c>
    </row>
    <row r="5125" spans="1:30" hidden="1" x14ac:dyDescent="0.25">
      <c r="A5125" t="s">
        <v>2289</v>
      </c>
      <c r="B5125" t="s">
        <v>2256</v>
      </c>
      <c r="C5125" t="s">
        <v>157</v>
      </c>
      <c r="D5125" t="s">
        <v>198</v>
      </c>
      <c r="E5125" t="s">
        <v>122</v>
      </c>
      <c r="F5125" t="s">
        <v>159</v>
      </c>
      <c r="G5125" t="s">
        <v>160</v>
      </c>
      <c r="H5125" t="s">
        <v>143</v>
      </c>
      <c r="I5125" t="s">
        <v>124</v>
      </c>
      <c r="J5125" t="s">
        <v>125</v>
      </c>
      <c r="K5125" t="s">
        <v>2292</v>
      </c>
      <c r="N5125" t="s">
        <v>2291</v>
      </c>
      <c r="O5125" t="s">
        <v>828</v>
      </c>
      <c r="P5125" t="s">
        <v>162</v>
      </c>
      <c r="Q5125" t="s">
        <v>199</v>
      </c>
      <c r="R5125" t="s">
        <v>131</v>
      </c>
      <c r="S5125" t="s">
        <v>164</v>
      </c>
      <c r="T5125" t="s">
        <v>165</v>
      </c>
      <c r="U5125" t="s">
        <v>151</v>
      </c>
      <c r="V5125" t="s">
        <v>135</v>
      </c>
      <c r="W5125" t="s">
        <v>136</v>
      </c>
      <c r="X5125" t="s">
        <v>2293</v>
      </c>
      <c r="Y5125" s="94">
        <v>9000</v>
      </c>
      <c r="Z5125" s="94">
        <v>8883.06</v>
      </c>
      <c r="AA5125" s="94">
        <v>9150</v>
      </c>
      <c r="AB5125" s="94">
        <v>9150</v>
      </c>
      <c r="AC5125">
        <f t="shared" si="160"/>
        <v>2000</v>
      </c>
      <c r="AD5125" t="str">
        <f t="shared" si="161"/>
        <v>311</v>
      </c>
    </row>
    <row r="5126" spans="1:30" hidden="1" x14ac:dyDescent="0.25">
      <c r="A5126" s="97" t="s">
        <v>2294</v>
      </c>
      <c r="B5126" s="97" t="s">
        <v>2256</v>
      </c>
      <c r="C5126" s="97" t="s">
        <v>140</v>
      </c>
      <c r="D5126" s="97" t="s">
        <v>141</v>
      </c>
      <c r="E5126" s="97" t="s">
        <v>122</v>
      </c>
      <c r="F5126" s="98">
        <v>15</v>
      </c>
      <c r="G5126" s="98" t="s">
        <v>142</v>
      </c>
      <c r="H5126" s="97" t="s">
        <v>143</v>
      </c>
      <c r="I5126" s="97" t="s">
        <v>124</v>
      </c>
      <c r="J5126" s="97" t="s">
        <v>125</v>
      </c>
      <c r="K5126" s="97" t="s">
        <v>2295</v>
      </c>
      <c r="L5126" s="97"/>
      <c r="M5126" s="97"/>
      <c r="N5126" s="97" t="s">
        <v>575</v>
      </c>
      <c r="O5126" s="97" t="s">
        <v>828</v>
      </c>
      <c r="P5126" s="97" t="s">
        <v>147</v>
      </c>
      <c r="Q5126" s="97" t="s">
        <v>148</v>
      </c>
      <c r="R5126" s="97" t="s">
        <v>131</v>
      </c>
      <c r="S5126" s="97" t="s">
        <v>149</v>
      </c>
      <c r="T5126" s="97" t="s">
        <v>150</v>
      </c>
      <c r="U5126" s="97" t="s">
        <v>151</v>
      </c>
      <c r="V5126" s="97" t="s">
        <v>135</v>
      </c>
      <c r="W5126" s="97" t="s">
        <v>136</v>
      </c>
      <c r="X5126" s="97"/>
      <c r="Y5126" s="99"/>
      <c r="Z5126" s="99"/>
      <c r="AA5126" s="99">
        <v>5620752</v>
      </c>
      <c r="AB5126" s="99">
        <v>5620752</v>
      </c>
      <c r="AC5126">
        <f t="shared" si="160"/>
        <v>1000</v>
      </c>
      <c r="AD5126" t="str">
        <f t="shared" si="161"/>
        <v>311</v>
      </c>
    </row>
    <row r="5127" spans="1:30" hidden="1" x14ac:dyDescent="0.25">
      <c r="A5127" s="97" t="s">
        <v>2294</v>
      </c>
      <c r="B5127" s="97" t="s">
        <v>2256</v>
      </c>
      <c r="C5127" s="97" t="s">
        <v>140</v>
      </c>
      <c r="D5127" s="97">
        <v>13201</v>
      </c>
      <c r="E5127" s="97" t="s">
        <v>122</v>
      </c>
      <c r="F5127" s="98">
        <v>15</v>
      </c>
      <c r="G5127" s="98" t="s">
        <v>142</v>
      </c>
      <c r="H5127" s="97">
        <v>19</v>
      </c>
      <c r="I5127" s="97" t="s">
        <v>124</v>
      </c>
      <c r="J5127" s="97" t="s">
        <v>125</v>
      </c>
      <c r="K5127" s="97" t="s">
        <v>2295</v>
      </c>
      <c r="L5127" s="97"/>
      <c r="M5127" s="97"/>
      <c r="N5127" s="97" t="s">
        <v>575</v>
      </c>
      <c r="O5127" s="97" t="s">
        <v>828</v>
      </c>
      <c r="P5127" s="97" t="s">
        <v>147</v>
      </c>
      <c r="Q5127" s="97" t="s">
        <v>152</v>
      </c>
      <c r="R5127" s="97" t="s">
        <v>131</v>
      </c>
      <c r="S5127" s="97" t="s">
        <v>149</v>
      </c>
      <c r="T5127" s="97" t="s">
        <v>150</v>
      </c>
      <c r="U5127" s="97" t="s">
        <v>134</v>
      </c>
      <c r="V5127" s="97" t="s">
        <v>135</v>
      </c>
      <c r="W5127" s="97" t="s">
        <v>136</v>
      </c>
      <c r="X5127" s="97"/>
      <c r="Y5127" s="99"/>
      <c r="Z5127" s="99"/>
      <c r="AA5127" s="99">
        <v>234198</v>
      </c>
      <c r="AB5127" s="99">
        <v>234198</v>
      </c>
      <c r="AC5127">
        <f t="shared" si="160"/>
        <v>1000</v>
      </c>
      <c r="AD5127" t="str">
        <f t="shared" si="161"/>
        <v>311</v>
      </c>
    </row>
    <row r="5128" spans="1:30" hidden="1" x14ac:dyDescent="0.25">
      <c r="A5128" s="97" t="s">
        <v>2294</v>
      </c>
      <c r="B5128" s="97" t="s">
        <v>2256</v>
      </c>
      <c r="C5128" s="97" t="s">
        <v>140</v>
      </c>
      <c r="D5128" s="97">
        <v>13203</v>
      </c>
      <c r="E5128" s="97" t="s">
        <v>122</v>
      </c>
      <c r="F5128" s="98">
        <v>15</v>
      </c>
      <c r="G5128" s="98" t="s">
        <v>142</v>
      </c>
      <c r="H5128" s="97">
        <v>19</v>
      </c>
      <c r="I5128" s="97" t="s">
        <v>124</v>
      </c>
      <c r="J5128" s="97" t="s">
        <v>125</v>
      </c>
      <c r="K5128" s="97" t="s">
        <v>2295</v>
      </c>
      <c r="L5128" s="97"/>
      <c r="M5128" s="97"/>
      <c r="N5128" s="97" t="s">
        <v>575</v>
      </c>
      <c r="O5128" s="97" t="s">
        <v>828</v>
      </c>
      <c r="P5128" s="97" t="s">
        <v>147</v>
      </c>
      <c r="Q5128" s="97" t="s">
        <v>153</v>
      </c>
      <c r="R5128" s="97" t="s">
        <v>131</v>
      </c>
      <c r="S5128" s="97" t="s">
        <v>149</v>
      </c>
      <c r="T5128" s="97" t="s">
        <v>150</v>
      </c>
      <c r="U5128" s="97" t="s">
        <v>134</v>
      </c>
      <c r="V5128" s="97" t="s">
        <v>135</v>
      </c>
      <c r="W5128" s="97" t="s">
        <v>136</v>
      </c>
      <c r="X5128" s="97"/>
      <c r="Y5128" s="99"/>
      <c r="Z5128" s="99"/>
      <c r="AA5128" s="99">
        <v>936792</v>
      </c>
      <c r="AB5128" s="99">
        <v>936792</v>
      </c>
      <c r="AC5128">
        <f t="shared" si="160"/>
        <v>1000</v>
      </c>
      <c r="AD5128" t="str">
        <f t="shared" si="161"/>
        <v>311</v>
      </c>
    </row>
    <row r="5129" spans="1:30" hidden="1" x14ac:dyDescent="0.25">
      <c r="A5129" s="97" t="s">
        <v>2294</v>
      </c>
      <c r="B5129" s="97" t="s">
        <v>2256</v>
      </c>
      <c r="C5129" s="97" t="s">
        <v>140</v>
      </c>
      <c r="D5129" s="97">
        <v>14101</v>
      </c>
      <c r="E5129" s="97" t="s">
        <v>122</v>
      </c>
      <c r="F5129" s="98">
        <v>15</v>
      </c>
      <c r="G5129" s="98" t="s">
        <v>142</v>
      </c>
      <c r="H5129" s="97">
        <v>19</v>
      </c>
      <c r="I5129" s="97" t="s">
        <v>124</v>
      </c>
      <c r="J5129" s="97" t="s">
        <v>125</v>
      </c>
      <c r="K5129" s="97" t="s">
        <v>2295</v>
      </c>
      <c r="L5129" s="97"/>
      <c r="M5129" s="97"/>
      <c r="N5129" s="97" t="s">
        <v>575</v>
      </c>
      <c r="O5129" s="97" t="s">
        <v>828</v>
      </c>
      <c r="P5129" s="97" t="s">
        <v>147</v>
      </c>
      <c r="Q5129" s="97" t="s">
        <v>154</v>
      </c>
      <c r="R5129" s="97" t="s">
        <v>131</v>
      </c>
      <c r="S5129" s="97" t="s">
        <v>149</v>
      </c>
      <c r="T5129" s="97" t="s">
        <v>150</v>
      </c>
      <c r="U5129" s="97" t="s">
        <v>134</v>
      </c>
      <c r="V5129" s="97" t="s">
        <v>135</v>
      </c>
      <c r="W5129" s="97" t="s">
        <v>136</v>
      </c>
      <c r="X5129" s="97"/>
      <c r="Y5129" s="99"/>
      <c r="Z5129" s="99"/>
      <c r="AA5129" s="99">
        <v>309141.36</v>
      </c>
      <c r="AB5129" s="99">
        <v>309141.36</v>
      </c>
      <c r="AC5129">
        <f t="shared" si="160"/>
        <v>1000</v>
      </c>
      <c r="AD5129" t="str">
        <f t="shared" si="161"/>
        <v>311</v>
      </c>
    </row>
    <row r="5130" spans="1:30" hidden="1" x14ac:dyDescent="0.25">
      <c r="A5130" s="97" t="s">
        <v>2294</v>
      </c>
      <c r="B5130" s="97" t="s">
        <v>2256</v>
      </c>
      <c r="C5130" s="97" t="s">
        <v>140</v>
      </c>
      <c r="D5130" s="97">
        <v>14103</v>
      </c>
      <c r="E5130" s="97" t="s">
        <v>122</v>
      </c>
      <c r="F5130" s="98">
        <v>15</v>
      </c>
      <c r="G5130" s="98" t="s">
        <v>142</v>
      </c>
      <c r="H5130" s="97">
        <v>19</v>
      </c>
      <c r="I5130" s="97" t="s">
        <v>124</v>
      </c>
      <c r="J5130" s="97" t="s">
        <v>125</v>
      </c>
      <c r="K5130" s="97" t="s">
        <v>2295</v>
      </c>
      <c r="L5130" s="97"/>
      <c r="M5130" s="97"/>
      <c r="N5130" s="97" t="s">
        <v>575</v>
      </c>
      <c r="O5130" s="97" t="s">
        <v>828</v>
      </c>
      <c r="P5130" s="97" t="s">
        <v>147</v>
      </c>
      <c r="Q5130" s="97" t="s">
        <v>155</v>
      </c>
      <c r="R5130" s="97" t="s">
        <v>131</v>
      </c>
      <c r="S5130" s="97" t="s">
        <v>149</v>
      </c>
      <c r="T5130" s="97" t="s">
        <v>150</v>
      </c>
      <c r="U5130" s="97" t="s">
        <v>134</v>
      </c>
      <c r="V5130" s="97" t="s">
        <v>135</v>
      </c>
      <c r="W5130" s="97" t="s">
        <v>136</v>
      </c>
      <c r="X5130" s="97"/>
      <c r="Y5130" s="99"/>
      <c r="Z5130" s="99"/>
      <c r="AA5130" s="99">
        <v>126466.92</v>
      </c>
      <c r="AB5130" s="99">
        <v>126466.92</v>
      </c>
      <c r="AC5130">
        <f t="shared" si="160"/>
        <v>1000</v>
      </c>
      <c r="AD5130" t="str">
        <f t="shared" si="161"/>
        <v>311</v>
      </c>
    </row>
    <row r="5131" spans="1:30" hidden="1" x14ac:dyDescent="0.25">
      <c r="A5131" s="97" t="s">
        <v>2294</v>
      </c>
      <c r="B5131" s="97" t="s">
        <v>2256</v>
      </c>
      <c r="C5131" s="97" t="s">
        <v>140</v>
      </c>
      <c r="D5131" s="97">
        <v>14201</v>
      </c>
      <c r="E5131" s="97" t="s">
        <v>122</v>
      </c>
      <c r="F5131" s="98">
        <v>15</v>
      </c>
      <c r="G5131" s="98" t="s">
        <v>142</v>
      </c>
      <c r="H5131" s="97">
        <v>19</v>
      </c>
      <c r="I5131" s="97" t="s">
        <v>124</v>
      </c>
      <c r="J5131" s="97" t="s">
        <v>125</v>
      </c>
      <c r="K5131" s="97" t="s">
        <v>2295</v>
      </c>
      <c r="L5131" s="97"/>
      <c r="M5131" s="97"/>
      <c r="N5131" s="97" t="s">
        <v>575</v>
      </c>
      <c r="O5131" s="97" t="s">
        <v>828</v>
      </c>
      <c r="P5131" s="97" t="s">
        <v>147</v>
      </c>
      <c r="Q5131" s="97" t="s">
        <v>156</v>
      </c>
      <c r="R5131" s="97" t="s">
        <v>131</v>
      </c>
      <c r="S5131" s="97" t="s">
        <v>149</v>
      </c>
      <c r="T5131" s="97" t="s">
        <v>150</v>
      </c>
      <c r="U5131" s="97" t="s">
        <v>134</v>
      </c>
      <c r="V5131" s="97" t="s">
        <v>135</v>
      </c>
      <c r="W5131" s="97" t="s">
        <v>136</v>
      </c>
      <c r="X5131" s="97"/>
      <c r="Y5131" s="99"/>
      <c r="Z5131" s="99"/>
      <c r="AA5131" s="99">
        <v>281037.60000000003</v>
      </c>
      <c r="AB5131" s="99">
        <v>281037.59999999998</v>
      </c>
      <c r="AC5131">
        <f t="shared" si="160"/>
        <v>1000</v>
      </c>
      <c r="AD5131" t="str">
        <f t="shared" si="161"/>
        <v>311</v>
      </c>
    </row>
    <row r="5132" spans="1:30" hidden="1" x14ac:dyDescent="0.25">
      <c r="A5132" s="97" t="s">
        <v>2294</v>
      </c>
      <c r="B5132" s="97" t="s">
        <v>2256</v>
      </c>
      <c r="C5132" s="97" t="s">
        <v>140</v>
      </c>
      <c r="D5132" s="97">
        <v>14301</v>
      </c>
      <c r="E5132" s="97" t="s">
        <v>122</v>
      </c>
      <c r="F5132" s="98">
        <v>15</v>
      </c>
      <c r="G5132" s="98" t="s">
        <v>142</v>
      </c>
      <c r="H5132" s="97">
        <v>19</v>
      </c>
      <c r="I5132" s="97" t="s">
        <v>124</v>
      </c>
      <c r="J5132" s="97" t="s">
        <v>125</v>
      </c>
      <c r="K5132" s="97" t="s">
        <v>2295</v>
      </c>
      <c r="L5132" s="97"/>
      <c r="M5132" s="97"/>
      <c r="N5132" s="97" t="s">
        <v>575</v>
      </c>
      <c r="O5132" s="97" t="s">
        <v>828</v>
      </c>
      <c r="P5132" s="97" t="s">
        <v>147</v>
      </c>
      <c r="Q5132" s="97" t="s">
        <v>178</v>
      </c>
      <c r="R5132" s="97" t="s">
        <v>131</v>
      </c>
      <c r="S5132" s="97" t="s">
        <v>149</v>
      </c>
      <c r="T5132" s="97" t="s">
        <v>150</v>
      </c>
      <c r="U5132" s="97" t="s">
        <v>134</v>
      </c>
      <c r="V5132" s="97" t="s">
        <v>135</v>
      </c>
      <c r="W5132" s="97" t="s">
        <v>136</v>
      </c>
      <c r="X5132" s="97"/>
      <c r="Y5132" s="99"/>
      <c r="Z5132" s="99"/>
      <c r="AA5132" s="99">
        <v>337245.12</v>
      </c>
      <c r="AB5132" s="99">
        <v>337245.12</v>
      </c>
      <c r="AC5132">
        <f t="shared" si="160"/>
        <v>1000</v>
      </c>
      <c r="AD5132" t="str">
        <f t="shared" si="161"/>
        <v>311</v>
      </c>
    </row>
    <row r="5133" spans="1:30" hidden="1" x14ac:dyDescent="0.25">
      <c r="A5133" t="s">
        <v>2294</v>
      </c>
      <c r="B5133" t="s">
        <v>2256</v>
      </c>
      <c r="C5133" t="s">
        <v>470</v>
      </c>
      <c r="D5133" t="s">
        <v>186</v>
      </c>
      <c r="E5133" t="s">
        <v>122</v>
      </c>
      <c r="F5133" t="s">
        <v>159</v>
      </c>
      <c r="G5133" t="s">
        <v>160</v>
      </c>
      <c r="H5133" t="s">
        <v>143</v>
      </c>
      <c r="I5133" t="s">
        <v>124</v>
      </c>
      <c r="J5133" t="s">
        <v>125</v>
      </c>
      <c r="K5133" t="s">
        <v>2296</v>
      </c>
      <c r="N5133" t="s">
        <v>575</v>
      </c>
      <c r="O5133" t="s">
        <v>828</v>
      </c>
      <c r="P5133" t="s">
        <v>472</v>
      </c>
      <c r="Q5133" t="s">
        <v>188</v>
      </c>
      <c r="R5133" t="s">
        <v>131</v>
      </c>
      <c r="S5133" t="s">
        <v>164</v>
      </c>
      <c r="T5133" t="s">
        <v>165</v>
      </c>
      <c r="U5133" t="s">
        <v>151</v>
      </c>
      <c r="V5133" t="s">
        <v>135</v>
      </c>
      <c r="W5133" t="s">
        <v>136</v>
      </c>
      <c r="X5133" t="s">
        <v>577</v>
      </c>
      <c r="Y5133" s="94">
        <v>14000</v>
      </c>
      <c r="Z5133" s="94">
        <v>13970.519999999997</v>
      </c>
      <c r="AA5133" s="94">
        <v>14390</v>
      </c>
      <c r="AB5133" s="94">
        <v>14390</v>
      </c>
      <c r="AC5133">
        <f t="shared" si="160"/>
        <v>2000</v>
      </c>
      <c r="AD5133" t="str">
        <f t="shared" si="161"/>
        <v>311</v>
      </c>
    </row>
    <row r="5134" spans="1:30" hidden="1" x14ac:dyDescent="0.25">
      <c r="A5134" t="s">
        <v>2294</v>
      </c>
      <c r="B5134" t="s">
        <v>2256</v>
      </c>
      <c r="C5134" t="s">
        <v>470</v>
      </c>
      <c r="D5134" t="s">
        <v>192</v>
      </c>
      <c r="E5134" t="s">
        <v>122</v>
      </c>
      <c r="F5134" t="s">
        <v>159</v>
      </c>
      <c r="G5134" t="s">
        <v>160</v>
      </c>
      <c r="H5134" t="s">
        <v>143</v>
      </c>
      <c r="I5134" t="s">
        <v>124</v>
      </c>
      <c r="J5134" t="s">
        <v>125</v>
      </c>
      <c r="K5134" t="s">
        <v>2296</v>
      </c>
      <c r="N5134" t="s">
        <v>575</v>
      </c>
      <c r="O5134" t="s">
        <v>828</v>
      </c>
      <c r="P5134" t="s">
        <v>472</v>
      </c>
      <c r="Q5134" t="s">
        <v>193</v>
      </c>
      <c r="R5134" t="s">
        <v>131</v>
      </c>
      <c r="S5134" t="s">
        <v>164</v>
      </c>
      <c r="T5134" t="s">
        <v>165</v>
      </c>
      <c r="U5134" t="s">
        <v>151</v>
      </c>
      <c r="V5134" t="s">
        <v>135</v>
      </c>
      <c r="W5134" t="s">
        <v>136</v>
      </c>
      <c r="X5134" t="s">
        <v>577</v>
      </c>
      <c r="Y5134" s="94">
        <v>20000</v>
      </c>
      <c r="Z5134" s="94">
        <v>18004.82</v>
      </c>
      <c r="AA5134" s="94">
        <v>18545</v>
      </c>
      <c r="AB5134" s="94">
        <v>18545</v>
      </c>
      <c r="AC5134">
        <f t="shared" si="160"/>
        <v>2000</v>
      </c>
      <c r="AD5134" t="str">
        <f t="shared" si="161"/>
        <v>311</v>
      </c>
    </row>
    <row r="5135" spans="1:30" hidden="1" x14ac:dyDescent="0.25">
      <c r="A5135" t="s">
        <v>2294</v>
      </c>
      <c r="B5135" t="s">
        <v>2256</v>
      </c>
      <c r="C5135" t="s">
        <v>470</v>
      </c>
      <c r="D5135" t="s">
        <v>198</v>
      </c>
      <c r="E5135" t="s">
        <v>122</v>
      </c>
      <c r="F5135" t="s">
        <v>159</v>
      </c>
      <c r="G5135" t="s">
        <v>160</v>
      </c>
      <c r="H5135" t="s">
        <v>143</v>
      </c>
      <c r="I5135" t="s">
        <v>124</v>
      </c>
      <c r="J5135" t="s">
        <v>125</v>
      </c>
      <c r="K5135" t="s">
        <v>2296</v>
      </c>
      <c r="N5135" t="s">
        <v>575</v>
      </c>
      <c r="O5135" t="s">
        <v>828</v>
      </c>
      <c r="P5135" t="s">
        <v>472</v>
      </c>
      <c r="Q5135" t="s">
        <v>199</v>
      </c>
      <c r="R5135" t="s">
        <v>131</v>
      </c>
      <c r="S5135" t="s">
        <v>164</v>
      </c>
      <c r="T5135" t="s">
        <v>165</v>
      </c>
      <c r="U5135" t="s">
        <v>151</v>
      </c>
      <c r="V5135" t="s">
        <v>135</v>
      </c>
      <c r="W5135" t="s">
        <v>136</v>
      </c>
      <c r="X5135" t="s">
        <v>577</v>
      </c>
      <c r="Y5135" s="94">
        <v>7000</v>
      </c>
      <c r="Z5135" s="94">
        <v>5243.5399999999991</v>
      </c>
      <c r="AA5135" s="94">
        <v>5401</v>
      </c>
      <c r="AB5135" s="94">
        <v>5401</v>
      </c>
      <c r="AC5135">
        <f t="shared" si="160"/>
        <v>2000</v>
      </c>
      <c r="AD5135" t="str">
        <f t="shared" si="161"/>
        <v>311</v>
      </c>
    </row>
    <row r="5136" spans="1:30" hidden="1" x14ac:dyDescent="0.25">
      <c r="A5136" t="s">
        <v>2294</v>
      </c>
      <c r="B5136" t="s">
        <v>2256</v>
      </c>
      <c r="C5136" t="s">
        <v>470</v>
      </c>
      <c r="D5136" t="s">
        <v>200</v>
      </c>
      <c r="E5136" t="s">
        <v>122</v>
      </c>
      <c r="F5136" t="s">
        <v>159</v>
      </c>
      <c r="G5136" t="s">
        <v>160</v>
      </c>
      <c r="H5136" t="s">
        <v>143</v>
      </c>
      <c r="I5136" t="s">
        <v>124</v>
      </c>
      <c r="J5136" t="s">
        <v>125</v>
      </c>
      <c r="K5136" t="s">
        <v>2296</v>
      </c>
      <c r="N5136" t="s">
        <v>575</v>
      </c>
      <c r="O5136" t="s">
        <v>828</v>
      </c>
      <c r="P5136" t="s">
        <v>472</v>
      </c>
      <c r="Q5136" t="s">
        <v>201</v>
      </c>
      <c r="R5136" t="s">
        <v>131</v>
      </c>
      <c r="S5136" t="s">
        <v>164</v>
      </c>
      <c r="T5136" t="s">
        <v>165</v>
      </c>
      <c r="U5136" t="s">
        <v>151</v>
      </c>
      <c r="V5136" t="s">
        <v>135</v>
      </c>
      <c r="W5136" t="s">
        <v>136</v>
      </c>
      <c r="X5136" t="s">
        <v>577</v>
      </c>
      <c r="Y5136" s="94">
        <v>36000</v>
      </c>
      <c r="Z5136" s="94">
        <v>35905.199999999997</v>
      </c>
      <c r="AA5136" s="94">
        <v>36982</v>
      </c>
      <c r="AB5136" s="94">
        <v>36982</v>
      </c>
      <c r="AC5136">
        <f t="shared" si="160"/>
        <v>2000</v>
      </c>
      <c r="AD5136" t="str">
        <f t="shared" si="161"/>
        <v>311</v>
      </c>
    </row>
    <row r="5137" spans="1:30" hidden="1" x14ac:dyDescent="0.25">
      <c r="A5137" t="s">
        <v>2294</v>
      </c>
      <c r="B5137" t="s">
        <v>2256</v>
      </c>
      <c r="C5137" t="s">
        <v>470</v>
      </c>
      <c r="D5137" t="s">
        <v>214</v>
      </c>
      <c r="E5137" t="s">
        <v>122</v>
      </c>
      <c r="F5137" t="s">
        <v>159</v>
      </c>
      <c r="G5137" t="s">
        <v>160</v>
      </c>
      <c r="H5137" t="s">
        <v>143</v>
      </c>
      <c r="I5137" t="s">
        <v>124</v>
      </c>
      <c r="J5137" t="s">
        <v>125</v>
      </c>
      <c r="K5137" t="s">
        <v>2296</v>
      </c>
      <c r="N5137" t="s">
        <v>575</v>
      </c>
      <c r="O5137" t="s">
        <v>828</v>
      </c>
      <c r="P5137" t="s">
        <v>472</v>
      </c>
      <c r="Q5137" t="s">
        <v>215</v>
      </c>
      <c r="R5137" t="s">
        <v>131</v>
      </c>
      <c r="S5137" t="s">
        <v>164</v>
      </c>
      <c r="T5137" t="s">
        <v>165</v>
      </c>
      <c r="U5137" t="s">
        <v>151</v>
      </c>
      <c r="V5137" t="s">
        <v>135</v>
      </c>
      <c r="W5137" t="s">
        <v>136</v>
      </c>
      <c r="X5137" t="s">
        <v>577</v>
      </c>
      <c r="Y5137" s="94">
        <v>180000</v>
      </c>
      <c r="Z5137" s="94">
        <v>165249.31000000003</v>
      </c>
      <c r="AA5137" s="94">
        <v>150000</v>
      </c>
      <c r="AB5137" s="94">
        <v>150000</v>
      </c>
      <c r="AC5137">
        <f t="shared" si="160"/>
        <v>2000</v>
      </c>
      <c r="AD5137" t="str">
        <f t="shared" si="161"/>
        <v>311</v>
      </c>
    </row>
    <row r="5138" spans="1:30" hidden="1" x14ac:dyDescent="0.25">
      <c r="A5138" t="s">
        <v>2294</v>
      </c>
      <c r="B5138" t="s">
        <v>2256</v>
      </c>
      <c r="C5138" t="s">
        <v>470</v>
      </c>
      <c r="D5138" t="s">
        <v>272</v>
      </c>
      <c r="E5138" t="s">
        <v>122</v>
      </c>
      <c r="F5138" t="s">
        <v>159</v>
      </c>
      <c r="G5138" t="s">
        <v>160</v>
      </c>
      <c r="H5138" t="s">
        <v>143</v>
      </c>
      <c r="I5138" t="s">
        <v>124</v>
      </c>
      <c r="J5138" t="s">
        <v>125</v>
      </c>
      <c r="K5138" t="s">
        <v>2296</v>
      </c>
      <c r="N5138" t="s">
        <v>575</v>
      </c>
      <c r="O5138" t="s">
        <v>828</v>
      </c>
      <c r="P5138" t="s">
        <v>472</v>
      </c>
      <c r="Q5138" t="s">
        <v>273</v>
      </c>
      <c r="R5138" t="s">
        <v>131</v>
      </c>
      <c r="S5138" t="s">
        <v>164</v>
      </c>
      <c r="T5138" t="s">
        <v>165</v>
      </c>
      <c r="U5138" t="s">
        <v>151</v>
      </c>
      <c r="V5138" t="s">
        <v>135</v>
      </c>
      <c r="W5138" t="s">
        <v>136</v>
      </c>
      <c r="X5138" t="s">
        <v>577</v>
      </c>
      <c r="Y5138" s="94">
        <v>60000</v>
      </c>
      <c r="Z5138" s="94">
        <v>24642.07</v>
      </c>
      <c r="AA5138" s="94">
        <v>33044</v>
      </c>
      <c r="AB5138" s="94">
        <v>33044</v>
      </c>
      <c r="AC5138">
        <f t="shared" si="160"/>
        <v>3000</v>
      </c>
      <c r="AD5138" t="str">
        <f t="shared" si="161"/>
        <v>311</v>
      </c>
    </row>
    <row r="5139" spans="1:30" hidden="1" x14ac:dyDescent="0.25">
      <c r="A5139" s="97" t="s">
        <v>2297</v>
      </c>
      <c r="B5139" s="97" t="s">
        <v>2256</v>
      </c>
      <c r="C5139" s="97" t="s">
        <v>2298</v>
      </c>
      <c r="D5139" s="97" t="s">
        <v>141</v>
      </c>
      <c r="E5139" s="97" t="s">
        <v>122</v>
      </c>
      <c r="F5139" s="98">
        <v>15</v>
      </c>
      <c r="G5139" s="98" t="s">
        <v>142</v>
      </c>
      <c r="H5139" s="97" t="s">
        <v>143</v>
      </c>
      <c r="I5139" s="97" t="s">
        <v>124</v>
      </c>
      <c r="J5139" s="97" t="s">
        <v>125</v>
      </c>
      <c r="K5139" s="97" t="s">
        <v>2299</v>
      </c>
      <c r="L5139" s="97"/>
      <c r="M5139" s="97"/>
      <c r="N5139" s="97" t="s">
        <v>2300</v>
      </c>
      <c r="O5139" s="97" t="s">
        <v>828</v>
      </c>
      <c r="P5139" s="97" t="s">
        <v>2301</v>
      </c>
      <c r="Q5139" s="97" t="s">
        <v>148</v>
      </c>
      <c r="R5139" s="97" t="s">
        <v>131</v>
      </c>
      <c r="S5139" s="97" t="s">
        <v>149</v>
      </c>
      <c r="T5139" s="97" t="s">
        <v>150</v>
      </c>
      <c r="U5139" s="97" t="s">
        <v>151</v>
      </c>
      <c r="V5139" s="97" t="s">
        <v>135</v>
      </c>
      <c r="W5139" s="97" t="s">
        <v>136</v>
      </c>
      <c r="X5139" s="97"/>
      <c r="Y5139" s="99"/>
      <c r="Z5139" s="99"/>
      <c r="AA5139" s="99">
        <v>6587448</v>
      </c>
      <c r="AB5139" s="99">
        <v>6587448</v>
      </c>
      <c r="AC5139">
        <f t="shared" si="160"/>
        <v>1000</v>
      </c>
      <c r="AD5139" t="str">
        <f t="shared" si="161"/>
        <v>311</v>
      </c>
    </row>
    <row r="5140" spans="1:30" hidden="1" x14ac:dyDescent="0.25">
      <c r="A5140" s="97" t="s">
        <v>2297</v>
      </c>
      <c r="B5140" s="97" t="s">
        <v>2256</v>
      </c>
      <c r="C5140" s="97" t="s">
        <v>2298</v>
      </c>
      <c r="D5140" s="97">
        <v>13201</v>
      </c>
      <c r="E5140" s="97" t="s">
        <v>122</v>
      </c>
      <c r="F5140" s="98">
        <v>15</v>
      </c>
      <c r="G5140" s="98" t="s">
        <v>142</v>
      </c>
      <c r="H5140" s="97">
        <v>19</v>
      </c>
      <c r="I5140" s="97" t="s">
        <v>124</v>
      </c>
      <c r="J5140" s="97" t="s">
        <v>125</v>
      </c>
      <c r="K5140" s="97" t="s">
        <v>2299</v>
      </c>
      <c r="L5140" s="97"/>
      <c r="M5140" s="97"/>
      <c r="N5140" s="97" t="s">
        <v>2300</v>
      </c>
      <c r="O5140" s="97" t="s">
        <v>828</v>
      </c>
      <c r="P5140" s="97" t="s">
        <v>2301</v>
      </c>
      <c r="Q5140" s="97" t="s">
        <v>152</v>
      </c>
      <c r="R5140" s="97" t="s">
        <v>131</v>
      </c>
      <c r="S5140" s="97" t="s">
        <v>149</v>
      </c>
      <c r="T5140" s="97" t="s">
        <v>150</v>
      </c>
      <c r="U5140" s="97" t="s">
        <v>134</v>
      </c>
      <c r="V5140" s="97" t="s">
        <v>135</v>
      </c>
      <c r="W5140" s="97" t="s">
        <v>136</v>
      </c>
      <c r="X5140" s="97"/>
      <c r="Y5140" s="99"/>
      <c r="Z5140" s="99"/>
      <c r="AA5140" s="99">
        <v>274477</v>
      </c>
      <c r="AB5140" s="99">
        <v>274477</v>
      </c>
      <c r="AC5140">
        <f t="shared" si="160"/>
        <v>1000</v>
      </c>
      <c r="AD5140" t="str">
        <f t="shared" si="161"/>
        <v>311</v>
      </c>
    </row>
    <row r="5141" spans="1:30" hidden="1" x14ac:dyDescent="0.25">
      <c r="A5141" s="97" t="s">
        <v>2297</v>
      </c>
      <c r="B5141" s="97" t="s">
        <v>2256</v>
      </c>
      <c r="C5141" s="97" t="s">
        <v>2298</v>
      </c>
      <c r="D5141" s="97">
        <v>13203</v>
      </c>
      <c r="E5141" s="97" t="s">
        <v>122</v>
      </c>
      <c r="F5141" s="98">
        <v>15</v>
      </c>
      <c r="G5141" s="98" t="s">
        <v>142</v>
      </c>
      <c r="H5141" s="97">
        <v>19</v>
      </c>
      <c r="I5141" s="97" t="s">
        <v>124</v>
      </c>
      <c r="J5141" s="97" t="s">
        <v>125</v>
      </c>
      <c r="K5141" s="97" t="s">
        <v>2299</v>
      </c>
      <c r="L5141" s="97"/>
      <c r="M5141" s="97"/>
      <c r="N5141" s="97" t="s">
        <v>2300</v>
      </c>
      <c r="O5141" s="97" t="s">
        <v>828</v>
      </c>
      <c r="P5141" s="97" t="s">
        <v>2301</v>
      </c>
      <c r="Q5141" s="97" t="s">
        <v>153</v>
      </c>
      <c r="R5141" s="97" t="s">
        <v>131</v>
      </c>
      <c r="S5141" s="97" t="s">
        <v>149</v>
      </c>
      <c r="T5141" s="97" t="s">
        <v>150</v>
      </c>
      <c r="U5141" s="97" t="s">
        <v>134</v>
      </c>
      <c r="V5141" s="97" t="s">
        <v>135</v>
      </c>
      <c r="W5141" s="97" t="s">
        <v>136</v>
      </c>
      <c r="X5141" s="97"/>
      <c r="Y5141" s="99"/>
      <c r="Z5141" s="99"/>
      <c r="AA5141" s="99">
        <v>1097908</v>
      </c>
      <c r="AB5141" s="99">
        <v>1097908</v>
      </c>
      <c r="AC5141">
        <f t="shared" si="160"/>
        <v>1000</v>
      </c>
      <c r="AD5141" t="str">
        <f t="shared" si="161"/>
        <v>311</v>
      </c>
    </row>
    <row r="5142" spans="1:30" hidden="1" x14ac:dyDescent="0.25">
      <c r="A5142" s="97" t="s">
        <v>2297</v>
      </c>
      <c r="B5142" s="97" t="s">
        <v>2256</v>
      </c>
      <c r="C5142" s="97" t="s">
        <v>2298</v>
      </c>
      <c r="D5142" s="97">
        <v>14101</v>
      </c>
      <c r="E5142" s="97" t="s">
        <v>122</v>
      </c>
      <c r="F5142" s="98">
        <v>15</v>
      </c>
      <c r="G5142" s="98" t="s">
        <v>142</v>
      </c>
      <c r="H5142" s="97">
        <v>19</v>
      </c>
      <c r="I5142" s="97" t="s">
        <v>124</v>
      </c>
      <c r="J5142" s="97" t="s">
        <v>125</v>
      </c>
      <c r="K5142" s="97" t="s">
        <v>2299</v>
      </c>
      <c r="L5142" s="97"/>
      <c r="M5142" s="97"/>
      <c r="N5142" s="97" t="s">
        <v>2300</v>
      </c>
      <c r="O5142" s="97" t="s">
        <v>828</v>
      </c>
      <c r="P5142" s="97" t="s">
        <v>2301</v>
      </c>
      <c r="Q5142" s="97" t="s">
        <v>154</v>
      </c>
      <c r="R5142" s="97" t="s">
        <v>131</v>
      </c>
      <c r="S5142" s="97" t="s">
        <v>149</v>
      </c>
      <c r="T5142" s="97" t="s">
        <v>150</v>
      </c>
      <c r="U5142" s="97" t="s">
        <v>134</v>
      </c>
      <c r="V5142" s="97" t="s">
        <v>135</v>
      </c>
      <c r="W5142" s="97" t="s">
        <v>136</v>
      </c>
      <c r="X5142" s="97"/>
      <c r="Y5142" s="99"/>
      <c r="Z5142" s="99"/>
      <c r="AA5142" s="99">
        <v>362309.64</v>
      </c>
      <c r="AB5142" s="99">
        <v>362309.64</v>
      </c>
      <c r="AC5142">
        <f t="shared" si="160"/>
        <v>1000</v>
      </c>
      <c r="AD5142" t="str">
        <f t="shared" si="161"/>
        <v>311</v>
      </c>
    </row>
    <row r="5143" spans="1:30" hidden="1" x14ac:dyDescent="0.25">
      <c r="A5143" s="97" t="s">
        <v>2297</v>
      </c>
      <c r="B5143" s="97" t="s">
        <v>2256</v>
      </c>
      <c r="C5143" s="97" t="s">
        <v>2298</v>
      </c>
      <c r="D5143" s="97">
        <v>14103</v>
      </c>
      <c r="E5143" s="97" t="s">
        <v>122</v>
      </c>
      <c r="F5143" s="98">
        <v>15</v>
      </c>
      <c r="G5143" s="98" t="s">
        <v>142</v>
      </c>
      <c r="H5143" s="97">
        <v>19</v>
      </c>
      <c r="I5143" s="97" t="s">
        <v>124</v>
      </c>
      <c r="J5143" s="97" t="s">
        <v>125</v>
      </c>
      <c r="K5143" s="97" t="s">
        <v>2299</v>
      </c>
      <c r="L5143" s="97"/>
      <c r="M5143" s="97"/>
      <c r="N5143" s="97" t="s">
        <v>2300</v>
      </c>
      <c r="O5143" s="97" t="s">
        <v>828</v>
      </c>
      <c r="P5143" s="97" t="s">
        <v>2301</v>
      </c>
      <c r="Q5143" s="97" t="s">
        <v>155</v>
      </c>
      <c r="R5143" s="97" t="s">
        <v>131</v>
      </c>
      <c r="S5143" s="97" t="s">
        <v>149</v>
      </c>
      <c r="T5143" s="97" t="s">
        <v>150</v>
      </c>
      <c r="U5143" s="97" t="s">
        <v>134</v>
      </c>
      <c r="V5143" s="97" t="s">
        <v>135</v>
      </c>
      <c r="W5143" s="97" t="s">
        <v>136</v>
      </c>
      <c r="X5143" s="97"/>
      <c r="Y5143" s="99"/>
      <c r="Z5143" s="99"/>
      <c r="AA5143" s="99">
        <v>148217.57999999999</v>
      </c>
      <c r="AB5143" s="99">
        <v>148217.57999999999</v>
      </c>
      <c r="AC5143">
        <f t="shared" si="160"/>
        <v>1000</v>
      </c>
      <c r="AD5143" t="str">
        <f t="shared" si="161"/>
        <v>311</v>
      </c>
    </row>
    <row r="5144" spans="1:30" hidden="1" x14ac:dyDescent="0.25">
      <c r="A5144" s="97" t="s">
        <v>2297</v>
      </c>
      <c r="B5144" s="97" t="s">
        <v>2256</v>
      </c>
      <c r="C5144" s="97" t="s">
        <v>2298</v>
      </c>
      <c r="D5144" s="97">
        <v>14201</v>
      </c>
      <c r="E5144" s="97" t="s">
        <v>122</v>
      </c>
      <c r="F5144" s="98">
        <v>15</v>
      </c>
      <c r="G5144" s="98" t="s">
        <v>142</v>
      </c>
      <c r="H5144" s="97">
        <v>19</v>
      </c>
      <c r="I5144" s="97" t="s">
        <v>124</v>
      </c>
      <c r="J5144" s="97" t="s">
        <v>125</v>
      </c>
      <c r="K5144" s="97" t="s">
        <v>2299</v>
      </c>
      <c r="L5144" s="97"/>
      <c r="M5144" s="97"/>
      <c r="N5144" s="97" t="s">
        <v>2300</v>
      </c>
      <c r="O5144" s="97" t="s">
        <v>828</v>
      </c>
      <c r="P5144" s="97" t="s">
        <v>2301</v>
      </c>
      <c r="Q5144" s="97" t="s">
        <v>156</v>
      </c>
      <c r="R5144" s="97" t="s">
        <v>131</v>
      </c>
      <c r="S5144" s="97" t="s">
        <v>149</v>
      </c>
      <c r="T5144" s="97" t="s">
        <v>150</v>
      </c>
      <c r="U5144" s="97" t="s">
        <v>134</v>
      </c>
      <c r="V5144" s="97" t="s">
        <v>135</v>
      </c>
      <c r="W5144" s="97" t="s">
        <v>136</v>
      </c>
      <c r="X5144" s="97"/>
      <c r="Y5144" s="99"/>
      <c r="Z5144" s="99"/>
      <c r="AA5144" s="99">
        <v>329372.40000000002</v>
      </c>
      <c r="AB5144" s="99">
        <v>329372.40000000002</v>
      </c>
      <c r="AC5144">
        <f t="shared" si="160"/>
        <v>1000</v>
      </c>
      <c r="AD5144" t="str">
        <f t="shared" si="161"/>
        <v>311</v>
      </c>
    </row>
    <row r="5145" spans="1:30" hidden="1" x14ac:dyDescent="0.25">
      <c r="A5145" s="97" t="s">
        <v>2297</v>
      </c>
      <c r="B5145" s="97" t="s">
        <v>2256</v>
      </c>
      <c r="C5145" s="97" t="s">
        <v>2298</v>
      </c>
      <c r="D5145" s="97">
        <v>14301</v>
      </c>
      <c r="E5145" s="97" t="s">
        <v>122</v>
      </c>
      <c r="F5145" s="98">
        <v>15</v>
      </c>
      <c r="G5145" s="98" t="s">
        <v>142</v>
      </c>
      <c r="H5145" s="97">
        <v>19</v>
      </c>
      <c r="I5145" s="97" t="s">
        <v>124</v>
      </c>
      <c r="J5145" s="97" t="s">
        <v>125</v>
      </c>
      <c r="K5145" s="97" t="s">
        <v>2299</v>
      </c>
      <c r="L5145" s="97"/>
      <c r="M5145" s="97"/>
      <c r="N5145" s="97" t="s">
        <v>2300</v>
      </c>
      <c r="O5145" s="97" t="s">
        <v>828</v>
      </c>
      <c r="P5145" s="97" t="s">
        <v>2301</v>
      </c>
      <c r="Q5145" s="97" t="s">
        <v>178</v>
      </c>
      <c r="R5145" s="97" t="s">
        <v>131</v>
      </c>
      <c r="S5145" s="97" t="s">
        <v>149</v>
      </c>
      <c r="T5145" s="97" t="s">
        <v>150</v>
      </c>
      <c r="U5145" s="97" t="s">
        <v>134</v>
      </c>
      <c r="V5145" s="97" t="s">
        <v>135</v>
      </c>
      <c r="W5145" s="97" t="s">
        <v>136</v>
      </c>
      <c r="X5145" s="97"/>
      <c r="Y5145" s="99"/>
      <c r="Z5145" s="99"/>
      <c r="AA5145" s="99">
        <v>395246.88</v>
      </c>
      <c r="AB5145" s="99">
        <v>395246.88</v>
      </c>
      <c r="AC5145">
        <f t="shared" si="160"/>
        <v>1000</v>
      </c>
      <c r="AD5145" t="str">
        <f t="shared" si="161"/>
        <v>311</v>
      </c>
    </row>
    <row r="5146" spans="1:30" hidden="1" x14ac:dyDescent="0.25">
      <c r="A5146" t="s">
        <v>2297</v>
      </c>
      <c r="B5146" t="s">
        <v>2256</v>
      </c>
      <c r="C5146" t="s">
        <v>2298</v>
      </c>
      <c r="D5146" t="s">
        <v>186</v>
      </c>
      <c r="E5146" t="s">
        <v>122</v>
      </c>
      <c r="F5146" t="s">
        <v>159</v>
      </c>
      <c r="G5146" t="s">
        <v>160</v>
      </c>
      <c r="H5146" t="s">
        <v>143</v>
      </c>
      <c r="I5146" t="s">
        <v>124</v>
      </c>
      <c r="J5146" t="s">
        <v>125</v>
      </c>
      <c r="K5146" t="s">
        <v>2299</v>
      </c>
      <c r="N5146" t="s">
        <v>2300</v>
      </c>
      <c r="O5146" t="s">
        <v>828</v>
      </c>
      <c r="P5146" t="s">
        <v>2301</v>
      </c>
      <c r="Q5146" t="s">
        <v>188</v>
      </c>
      <c r="R5146" t="s">
        <v>131</v>
      </c>
      <c r="S5146" t="s">
        <v>164</v>
      </c>
      <c r="T5146" t="s">
        <v>165</v>
      </c>
      <c r="U5146" t="s">
        <v>151</v>
      </c>
      <c r="V5146" t="s">
        <v>135</v>
      </c>
      <c r="W5146" t="s">
        <v>136</v>
      </c>
      <c r="X5146" t="s">
        <v>2302</v>
      </c>
      <c r="Y5146" s="94">
        <v>18000</v>
      </c>
      <c r="Z5146" s="94">
        <v>13191.12</v>
      </c>
      <c r="AA5146" s="94">
        <v>13587</v>
      </c>
      <c r="AB5146" s="94">
        <v>13587</v>
      </c>
      <c r="AC5146">
        <f t="shared" si="160"/>
        <v>2000</v>
      </c>
      <c r="AD5146" t="str">
        <f t="shared" si="161"/>
        <v>311</v>
      </c>
    </row>
    <row r="5147" spans="1:30" hidden="1" x14ac:dyDescent="0.25">
      <c r="A5147" t="s">
        <v>2297</v>
      </c>
      <c r="B5147" t="s">
        <v>2256</v>
      </c>
      <c r="C5147" t="s">
        <v>2298</v>
      </c>
      <c r="D5147" t="s">
        <v>198</v>
      </c>
      <c r="E5147" t="s">
        <v>122</v>
      </c>
      <c r="F5147" t="s">
        <v>159</v>
      </c>
      <c r="G5147" t="s">
        <v>160</v>
      </c>
      <c r="H5147" t="s">
        <v>143</v>
      </c>
      <c r="I5147" t="s">
        <v>124</v>
      </c>
      <c r="J5147" t="s">
        <v>125</v>
      </c>
      <c r="K5147" t="s">
        <v>2299</v>
      </c>
      <c r="N5147" t="s">
        <v>2300</v>
      </c>
      <c r="O5147" t="s">
        <v>828</v>
      </c>
      <c r="P5147" t="s">
        <v>2301</v>
      </c>
      <c r="Q5147" t="s">
        <v>199</v>
      </c>
      <c r="R5147" t="s">
        <v>131</v>
      </c>
      <c r="S5147" t="s">
        <v>164</v>
      </c>
      <c r="T5147" t="s">
        <v>165</v>
      </c>
      <c r="U5147" t="s">
        <v>151</v>
      </c>
      <c r="V5147" t="s">
        <v>135</v>
      </c>
      <c r="W5147" t="s">
        <v>136</v>
      </c>
      <c r="X5147" t="s">
        <v>2302</v>
      </c>
      <c r="Y5147" s="94">
        <v>3000</v>
      </c>
      <c r="Z5147" s="94">
        <v>2993.96</v>
      </c>
      <c r="AA5147" s="94">
        <v>3084</v>
      </c>
      <c r="AB5147" s="94">
        <v>3084</v>
      </c>
      <c r="AC5147">
        <f t="shared" si="160"/>
        <v>2000</v>
      </c>
      <c r="AD5147" t="str">
        <f t="shared" si="161"/>
        <v>311</v>
      </c>
    </row>
    <row r="5148" spans="1:30" hidden="1" x14ac:dyDescent="0.25">
      <c r="A5148" t="s">
        <v>2297</v>
      </c>
      <c r="B5148" t="s">
        <v>2256</v>
      </c>
      <c r="C5148" t="s">
        <v>2298</v>
      </c>
      <c r="D5148" t="s">
        <v>214</v>
      </c>
      <c r="E5148" t="s">
        <v>122</v>
      </c>
      <c r="F5148" t="s">
        <v>159</v>
      </c>
      <c r="G5148" t="s">
        <v>160</v>
      </c>
      <c r="H5148" t="s">
        <v>143</v>
      </c>
      <c r="I5148" t="s">
        <v>124</v>
      </c>
      <c r="J5148" t="s">
        <v>125</v>
      </c>
      <c r="K5148" t="s">
        <v>2299</v>
      </c>
      <c r="N5148" t="s">
        <v>2300</v>
      </c>
      <c r="O5148" t="s">
        <v>828</v>
      </c>
      <c r="P5148" t="s">
        <v>2301</v>
      </c>
      <c r="Q5148" t="s">
        <v>215</v>
      </c>
      <c r="R5148" t="s">
        <v>131</v>
      </c>
      <c r="S5148" t="s">
        <v>164</v>
      </c>
      <c r="T5148" t="s">
        <v>165</v>
      </c>
      <c r="U5148" t="s">
        <v>151</v>
      </c>
      <c r="V5148" t="s">
        <v>135</v>
      </c>
      <c r="W5148" t="s">
        <v>136</v>
      </c>
      <c r="X5148" t="s">
        <v>2302</v>
      </c>
      <c r="Y5148" s="94">
        <v>30000</v>
      </c>
      <c r="Z5148" s="94">
        <v>24800</v>
      </c>
      <c r="AA5148" s="94">
        <v>36000</v>
      </c>
      <c r="AB5148" s="94">
        <v>36000</v>
      </c>
      <c r="AC5148">
        <f t="shared" si="160"/>
        <v>2000</v>
      </c>
      <c r="AD5148" t="str">
        <f t="shared" si="161"/>
        <v>311</v>
      </c>
    </row>
    <row r="5149" spans="1:30" hidden="1" x14ac:dyDescent="0.25">
      <c r="A5149" t="s">
        <v>2297</v>
      </c>
      <c r="B5149" t="s">
        <v>2256</v>
      </c>
      <c r="C5149" t="s">
        <v>2298</v>
      </c>
      <c r="D5149" t="s">
        <v>291</v>
      </c>
      <c r="E5149" t="s">
        <v>122</v>
      </c>
      <c r="F5149" t="s">
        <v>159</v>
      </c>
      <c r="G5149" t="s">
        <v>160</v>
      </c>
      <c r="H5149" t="s">
        <v>143</v>
      </c>
      <c r="I5149" t="s">
        <v>124</v>
      </c>
      <c r="J5149" t="s">
        <v>125</v>
      </c>
      <c r="K5149" t="s">
        <v>2299</v>
      </c>
      <c r="N5149" t="s">
        <v>2300</v>
      </c>
      <c r="O5149" t="s">
        <v>828</v>
      </c>
      <c r="P5149" t="s">
        <v>2301</v>
      </c>
      <c r="Q5149" t="s">
        <v>169</v>
      </c>
      <c r="R5149" t="s">
        <v>131</v>
      </c>
      <c r="S5149" t="s">
        <v>164</v>
      </c>
      <c r="T5149" t="s">
        <v>165</v>
      </c>
      <c r="U5149" t="s">
        <v>151</v>
      </c>
      <c r="V5149" t="s">
        <v>135</v>
      </c>
      <c r="W5149" t="s">
        <v>136</v>
      </c>
      <c r="X5149" t="s">
        <v>2302</v>
      </c>
      <c r="Y5149" s="94">
        <v>13090</v>
      </c>
      <c r="Z5149" s="94">
        <v>25590</v>
      </c>
      <c r="AA5149" s="94">
        <v>26357.7</v>
      </c>
      <c r="AB5149" s="94">
        <v>26357.7</v>
      </c>
      <c r="AC5149">
        <f t="shared" si="160"/>
        <v>3000</v>
      </c>
      <c r="AD5149" t="str">
        <f t="shared" si="161"/>
        <v>311</v>
      </c>
    </row>
    <row r="5150" spans="1:30" hidden="1" x14ac:dyDescent="0.25">
      <c r="A5150" t="s">
        <v>2297</v>
      </c>
      <c r="B5150" t="s">
        <v>2256</v>
      </c>
      <c r="C5150" t="s">
        <v>2298</v>
      </c>
      <c r="D5150" t="s">
        <v>272</v>
      </c>
      <c r="E5150" t="s">
        <v>122</v>
      </c>
      <c r="F5150" t="s">
        <v>159</v>
      </c>
      <c r="G5150" t="s">
        <v>160</v>
      </c>
      <c r="H5150" t="s">
        <v>143</v>
      </c>
      <c r="I5150" t="s">
        <v>124</v>
      </c>
      <c r="J5150" t="s">
        <v>125</v>
      </c>
      <c r="K5150" t="s">
        <v>2299</v>
      </c>
      <c r="N5150" t="s">
        <v>2300</v>
      </c>
      <c r="O5150" t="s">
        <v>828</v>
      </c>
      <c r="P5150" t="s">
        <v>2301</v>
      </c>
      <c r="Q5150" t="s">
        <v>273</v>
      </c>
      <c r="R5150" t="s">
        <v>131</v>
      </c>
      <c r="S5150" t="s">
        <v>164</v>
      </c>
      <c r="T5150" t="s">
        <v>165</v>
      </c>
      <c r="U5150" t="s">
        <v>151</v>
      </c>
      <c r="V5150" t="s">
        <v>135</v>
      </c>
      <c r="W5150" t="s">
        <v>136</v>
      </c>
      <c r="X5150" t="s">
        <v>2302</v>
      </c>
      <c r="Y5150" s="94">
        <v>24000</v>
      </c>
      <c r="Z5150" s="94">
        <v>0</v>
      </c>
      <c r="AA5150" s="94">
        <v>7975</v>
      </c>
      <c r="AB5150" s="94">
        <v>7975</v>
      </c>
      <c r="AC5150">
        <f t="shared" si="160"/>
        <v>3000</v>
      </c>
      <c r="AD5150" t="str">
        <f t="shared" si="161"/>
        <v>311</v>
      </c>
    </row>
    <row r="5151" spans="1:30" hidden="1" x14ac:dyDescent="0.25">
      <c r="A5151" t="s">
        <v>2303</v>
      </c>
      <c r="B5151" t="s">
        <v>2256</v>
      </c>
      <c r="C5151" t="s">
        <v>2298</v>
      </c>
      <c r="D5151" t="s">
        <v>186</v>
      </c>
      <c r="E5151" t="s">
        <v>122</v>
      </c>
      <c r="F5151" t="s">
        <v>159</v>
      </c>
      <c r="G5151" t="s">
        <v>160</v>
      </c>
      <c r="H5151" t="s">
        <v>143</v>
      </c>
      <c r="I5151" t="s">
        <v>124</v>
      </c>
      <c r="J5151" t="s">
        <v>125</v>
      </c>
      <c r="K5151" t="s">
        <v>2304</v>
      </c>
      <c r="N5151" t="s">
        <v>2305</v>
      </c>
      <c r="O5151" t="s">
        <v>828</v>
      </c>
      <c r="P5151" t="s">
        <v>2301</v>
      </c>
      <c r="Q5151" t="s">
        <v>188</v>
      </c>
      <c r="R5151" t="s">
        <v>131</v>
      </c>
      <c r="S5151" t="s">
        <v>164</v>
      </c>
      <c r="T5151" t="s">
        <v>165</v>
      </c>
      <c r="U5151" t="s">
        <v>151</v>
      </c>
      <c r="V5151" t="s">
        <v>135</v>
      </c>
      <c r="W5151" t="s">
        <v>136</v>
      </c>
      <c r="X5151" t="s">
        <v>2306</v>
      </c>
      <c r="Y5151" s="94">
        <v>6000</v>
      </c>
      <c r="Z5151" s="94">
        <v>5883.87</v>
      </c>
      <c r="AA5151" s="94">
        <v>0</v>
      </c>
      <c r="AB5151" s="94">
        <v>0</v>
      </c>
      <c r="AC5151">
        <f t="shared" si="160"/>
        <v>2000</v>
      </c>
      <c r="AD5151" t="str">
        <f t="shared" si="161"/>
        <v>311</v>
      </c>
    </row>
    <row r="5152" spans="1:30" hidden="1" x14ac:dyDescent="0.25">
      <c r="A5152" t="s">
        <v>2303</v>
      </c>
      <c r="B5152" t="s">
        <v>2256</v>
      </c>
      <c r="C5152" t="s">
        <v>2298</v>
      </c>
      <c r="D5152" t="s">
        <v>198</v>
      </c>
      <c r="E5152" t="s">
        <v>122</v>
      </c>
      <c r="F5152" t="s">
        <v>159</v>
      </c>
      <c r="G5152" t="s">
        <v>160</v>
      </c>
      <c r="H5152" t="s">
        <v>143</v>
      </c>
      <c r="I5152" t="s">
        <v>124</v>
      </c>
      <c r="J5152" t="s">
        <v>125</v>
      </c>
      <c r="K5152" t="s">
        <v>2304</v>
      </c>
      <c r="N5152" t="s">
        <v>2305</v>
      </c>
      <c r="O5152" t="s">
        <v>828</v>
      </c>
      <c r="P5152" t="s">
        <v>2301</v>
      </c>
      <c r="Q5152" t="s">
        <v>199</v>
      </c>
      <c r="R5152" t="s">
        <v>131</v>
      </c>
      <c r="S5152" t="s">
        <v>164</v>
      </c>
      <c r="T5152" t="s">
        <v>165</v>
      </c>
      <c r="U5152" t="s">
        <v>151</v>
      </c>
      <c r="V5152" t="s">
        <v>135</v>
      </c>
      <c r="W5152" t="s">
        <v>136</v>
      </c>
      <c r="X5152" t="s">
        <v>2306</v>
      </c>
      <c r="Y5152" s="94">
        <v>6000</v>
      </c>
      <c r="Z5152" s="94">
        <v>5929.4600000000009</v>
      </c>
      <c r="AA5152" s="94">
        <v>6107</v>
      </c>
      <c r="AB5152" s="94">
        <v>6107</v>
      </c>
      <c r="AC5152">
        <f t="shared" si="160"/>
        <v>2000</v>
      </c>
      <c r="AD5152" t="str">
        <f t="shared" si="161"/>
        <v>311</v>
      </c>
    </row>
    <row r="5153" spans="1:30" hidden="1" x14ac:dyDescent="0.25">
      <c r="A5153" s="97">
        <v>211113110222001</v>
      </c>
      <c r="B5153" s="97" t="s">
        <v>2256</v>
      </c>
      <c r="C5153" s="97" t="s">
        <v>2298</v>
      </c>
      <c r="D5153" s="97" t="s">
        <v>141</v>
      </c>
      <c r="E5153" s="97" t="s">
        <v>122</v>
      </c>
      <c r="F5153" s="98">
        <v>15</v>
      </c>
      <c r="G5153" s="98" t="s">
        <v>142</v>
      </c>
      <c r="H5153" s="97" t="s">
        <v>143</v>
      </c>
      <c r="I5153" s="97" t="s">
        <v>124</v>
      </c>
      <c r="J5153" s="97" t="s">
        <v>125</v>
      </c>
      <c r="K5153" s="97" t="s">
        <v>2307</v>
      </c>
      <c r="L5153" s="97"/>
      <c r="M5153" s="97"/>
      <c r="N5153" s="97" t="s">
        <v>2308</v>
      </c>
      <c r="O5153" s="97" t="s">
        <v>828</v>
      </c>
      <c r="P5153" s="97" t="s">
        <v>2301</v>
      </c>
      <c r="Q5153" s="97" t="s">
        <v>148</v>
      </c>
      <c r="R5153" s="97" t="s">
        <v>131</v>
      </c>
      <c r="S5153" s="97" t="s">
        <v>149</v>
      </c>
      <c r="T5153" s="97" t="s">
        <v>150</v>
      </c>
      <c r="U5153" s="97" t="s">
        <v>151</v>
      </c>
      <c r="V5153" s="97" t="s">
        <v>135</v>
      </c>
      <c r="W5153" s="97" t="s">
        <v>136</v>
      </c>
      <c r="X5153" s="97"/>
      <c r="Y5153" s="99"/>
      <c r="Z5153" s="99"/>
      <c r="AA5153" s="99">
        <v>721200</v>
      </c>
      <c r="AB5153" s="99">
        <v>721200</v>
      </c>
      <c r="AC5153">
        <f t="shared" si="160"/>
        <v>1000</v>
      </c>
      <c r="AD5153" t="str">
        <f t="shared" si="161"/>
        <v>311</v>
      </c>
    </row>
    <row r="5154" spans="1:30" hidden="1" x14ac:dyDescent="0.25">
      <c r="A5154" s="97">
        <v>211113110222001</v>
      </c>
      <c r="B5154" s="97" t="s">
        <v>2256</v>
      </c>
      <c r="C5154" s="97" t="s">
        <v>2298</v>
      </c>
      <c r="D5154" s="97">
        <v>13201</v>
      </c>
      <c r="E5154" s="97" t="s">
        <v>122</v>
      </c>
      <c r="F5154" s="98">
        <v>15</v>
      </c>
      <c r="G5154" s="98" t="s">
        <v>142</v>
      </c>
      <c r="H5154" s="97">
        <v>19</v>
      </c>
      <c r="I5154" s="97" t="s">
        <v>124</v>
      </c>
      <c r="J5154" s="97" t="s">
        <v>125</v>
      </c>
      <c r="K5154" s="97" t="s">
        <v>2307</v>
      </c>
      <c r="L5154" s="97"/>
      <c r="M5154" s="97"/>
      <c r="N5154" s="97" t="s">
        <v>2308</v>
      </c>
      <c r="O5154" s="97" t="s">
        <v>828</v>
      </c>
      <c r="P5154" s="97" t="s">
        <v>2301</v>
      </c>
      <c r="Q5154" s="97" t="s">
        <v>152</v>
      </c>
      <c r="R5154" s="97" t="s">
        <v>131</v>
      </c>
      <c r="S5154" s="97" t="s">
        <v>149</v>
      </c>
      <c r="T5154" s="97" t="s">
        <v>150</v>
      </c>
      <c r="U5154" s="97" t="s">
        <v>134</v>
      </c>
      <c r="V5154" s="97" t="s">
        <v>135</v>
      </c>
      <c r="W5154" s="97" t="s">
        <v>136</v>
      </c>
      <c r="X5154" s="97"/>
      <c r="Y5154" s="99"/>
      <c r="Z5154" s="99"/>
      <c r="AA5154" s="99">
        <v>30050</v>
      </c>
      <c r="AB5154" s="99">
        <v>30050</v>
      </c>
      <c r="AC5154">
        <f t="shared" si="160"/>
        <v>1000</v>
      </c>
      <c r="AD5154" t="str">
        <f t="shared" si="161"/>
        <v>311</v>
      </c>
    </row>
    <row r="5155" spans="1:30" hidden="1" x14ac:dyDescent="0.25">
      <c r="A5155" s="97">
        <v>211113110222001</v>
      </c>
      <c r="B5155" s="97" t="s">
        <v>2256</v>
      </c>
      <c r="C5155" s="97" t="s">
        <v>2298</v>
      </c>
      <c r="D5155" s="97">
        <v>13203</v>
      </c>
      <c r="E5155" s="97" t="s">
        <v>122</v>
      </c>
      <c r="F5155" s="98">
        <v>15</v>
      </c>
      <c r="G5155" s="98" t="s">
        <v>142</v>
      </c>
      <c r="H5155" s="97">
        <v>19</v>
      </c>
      <c r="I5155" s="97" t="s">
        <v>124</v>
      </c>
      <c r="J5155" s="97" t="s">
        <v>125</v>
      </c>
      <c r="K5155" s="97" t="s">
        <v>2307</v>
      </c>
      <c r="L5155" s="97"/>
      <c r="M5155" s="97"/>
      <c r="N5155" s="97" t="s">
        <v>2308</v>
      </c>
      <c r="O5155" s="97" t="s">
        <v>828</v>
      </c>
      <c r="P5155" s="97" t="s">
        <v>2301</v>
      </c>
      <c r="Q5155" s="97" t="s">
        <v>153</v>
      </c>
      <c r="R5155" s="97" t="s">
        <v>131</v>
      </c>
      <c r="S5155" s="97" t="s">
        <v>149</v>
      </c>
      <c r="T5155" s="97" t="s">
        <v>150</v>
      </c>
      <c r="U5155" s="97" t="s">
        <v>134</v>
      </c>
      <c r="V5155" s="97" t="s">
        <v>135</v>
      </c>
      <c r="W5155" s="97" t="s">
        <v>136</v>
      </c>
      <c r="X5155" s="97"/>
      <c r="Y5155" s="99"/>
      <c r="Z5155" s="99"/>
      <c r="AA5155" s="99">
        <v>120200</v>
      </c>
      <c r="AB5155" s="99">
        <v>120200</v>
      </c>
      <c r="AC5155">
        <f t="shared" si="160"/>
        <v>1000</v>
      </c>
      <c r="AD5155" t="str">
        <f t="shared" si="161"/>
        <v>311</v>
      </c>
    </row>
    <row r="5156" spans="1:30" hidden="1" x14ac:dyDescent="0.25">
      <c r="A5156" s="97">
        <v>211113110222001</v>
      </c>
      <c r="B5156" s="97" t="s">
        <v>2256</v>
      </c>
      <c r="C5156" s="97" t="s">
        <v>2298</v>
      </c>
      <c r="D5156" s="97">
        <v>14101</v>
      </c>
      <c r="E5156" s="97" t="s">
        <v>122</v>
      </c>
      <c r="F5156" s="98">
        <v>15</v>
      </c>
      <c r="G5156" s="98" t="s">
        <v>142</v>
      </c>
      <c r="H5156" s="97">
        <v>19</v>
      </c>
      <c r="I5156" s="97" t="s">
        <v>124</v>
      </c>
      <c r="J5156" s="97" t="s">
        <v>125</v>
      </c>
      <c r="K5156" s="97" t="s">
        <v>2307</v>
      </c>
      <c r="L5156" s="97"/>
      <c r="M5156" s="97"/>
      <c r="N5156" s="97" t="s">
        <v>2308</v>
      </c>
      <c r="O5156" s="97" t="s">
        <v>828</v>
      </c>
      <c r="P5156" s="97" t="s">
        <v>2301</v>
      </c>
      <c r="Q5156" s="97" t="s">
        <v>154</v>
      </c>
      <c r="R5156" s="97" t="s">
        <v>131</v>
      </c>
      <c r="S5156" s="97" t="s">
        <v>149</v>
      </c>
      <c r="T5156" s="97" t="s">
        <v>150</v>
      </c>
      <c r="U5156" s="97" t="s">
        <v>134</v>
      </c>
      <c r="V5156" s="97" t="s">
        <v>135</v>
      </c>
      <c r="W5156" s="97" t="s">
        <v>136</v>
      </c>
      <c r="X5156" s="97"/>
      <c r="Y5156" s="99"/>
      <c r="Z5156" s="99"/>
      <c r="AA5156" s="99">
        <v>39666</v>
      </c>
      <c r="AB5156" s="99">
        <v>39666</v>
      </c>
      <c r="AC5156">
        <f t="shared" si="160"/>
        <v>1000</v>
      </c>
      <c r="AD5156" t="str">
        <f t="shared" si="161"/>
        <v>311</v>
      </c>
    </row>
    <row r="5157" spans="1:30" hidden="1" x14ac:dyDescent="0.25">
      <c r="A5157" s="97">
        <v>211113110222001</v>
      </c>
      <c r="B5157" s="97" t="s">
        <v>2256</v>
      </c>
      <c r="C5157" s="97" t="s">
        <v>2298</v>
      </c>
      <c r="D5157" s="97">
        <v>14103</v>
      </c>
      <c r="E5157" s="97" t="s">
        <v>122</v>
      </c>
      <c r="F5157" s="98">
        <v>15</v>
      </c>
      <c r="G5157" s="98" t="s">
        <v>142</v>
      </c>
      <c r="H5157" s="97">
        <v>19</v>
      </c>
      <c r="I5157" s="97" t="s">
        <v>124</v>
      </c>
      <c r="J5157" s="97" t="s">
        <v>125</v>
      </c>
      <c r="K5157" s="97" t="s">
        <v>2307</v>
      </c>
      <c r="L5157" s="97"/>
      <c r="M5157" s="97"/>
      <c r="N5157" s="97" t="s">
        <v>2308</v>
      </c>
      <c r="O5157" s="97" t="s">
        <v>828</v>
      </c>
      <c r="P5157" s="97" t="s">
        <v>2301</v>
      </c>
      <c r="Q5157" s="97" t="s">
        <v>155</v>
      </c>
      <c r="R5157" s="97" t="s">
        <v>131</v>
      </c>
      <c r="S5157" s="97" t="s">
        <v>149</v>
      </c>
      <c r="T5157" s="97" t="s">
        <v>150</v>
      </c>
      <c r="U5157" s="97" t="s">
        <v>134</v>
      </c>
      <c r="V5157" s="97" t="s">
        <v>135</v>
      </c>
      <c r="W5157" s="97" t="s">
        <v>136</v>
      </c>
      <c r="X5157" s="97"/>
      <c r="Y5157" s="99"/>
      <c r="Z5157" s="99"/>
      <c r="AA5157" s="99">
        <v>16227</v>
      </c>
      <c r="AB5157" s="99">
        <v>16227</v>
      </c>
      <c r="AC5157">
        <f t="shared" si="160"/>
        <v>1000</v>
      </c>
      <c r="AD5157" t="str">
        <f t="shared" si="161"/>
        <v>311</v>
      </c>
    </row>
    <row r="5158" spans="1:30" hidden="1" x14ac:dyDescent="0.25">
      <c r="A5158" s="97">
        <v>211113110222001</v>
      </c>
      <c r="B5158" s="97" t="s">
        <v>2256</v>
      </c>
      <c r="C5158" s="97" t="s">
        <v>2298</v>
      </c>
      <c r="D5158" s="97">
        <v>14201</v>
      </c>
      <c r="E5158" s="97" t="s">
        <v>122</v>
      </c>
      <c r="F5158" s="98">
        <v>15</v>
      </c>
      <c r="G5158" s="98" t="s">
        <v>142</v>
      </c>
      <c r="H5158" s="97">
        <v>19</v>
      </c>
      <c r="I5158" s="97" t="s">
        <v>124</v>
      </c>
      <c r="J5158" s="97" t="s">
        <v>125</v>
      </c>
      <c r="K5158" s="97" t="s">
        <v>2307</v>
      </c>
      <c r="L5158" s="97"/>
      <c r="M5158" s="97"/>
      <c r="N5158" s="97" t="s">
        <v>2308</v>
      </c>
      <c r="O5158" s="97" t="s">
        <v>828</v>
      </c>
      <c r="P5158" s="97" t="s">
        <v>2301</v>
      </c>
      <c r="Q5158" s="97" t="s">
        <v>156</v>
      </c>
      <c r="R5158" s="97" t="s">
        <v>131</v>
      </c>
      <c r="S5158" s="97" t="s">
        <v>149</v>
      </c>
      <c r="T5158" s="97" t="s">
        <v>150</v>
      </c>
      <c r="U5158" s="97" t="s">
        <v>134</v>
      </c>
      <c r="V5158" s="97" t="s">
        <v>135</v>
      </c>
      <c r="W5158" s="97" t="s">
        <v>136</v>
      </c>
      <c r="X5158" s="97"/>
      <c r="Y5158" s="99"/>
      <c r="Z5158" s="99"/>
      <c r="AA5158" s="99">
        <v>36060</v>
      </c>
      <c r="AB5158" s="99">
        <v>36060</v>
      </c>
      <c r="AC5158">
        <f t="shared" si="160"/>
        <v>1000</v>
      </c>
      <c r="AD5158" t="str">
        <f t="shared" si="161"/>
        <v>311</v>
      </c>
    </row>
    <row r="5159" spans="1:30" hidden="1" x14ac:dyDescent="0.25">
      <c r="A5159" s="97">
        <v>211113110222001</v>
      </c>
      <c r="B5159" s="97" t="s">
        <v>2256</v>
      </c>
      <c r="C5159" s="97" t="s">
        <v>2298</v>
      </c>
      <c r="D5159" s="97">
        <v>14301</v>
      </c>
      <c r="E5159" s="97" t="s">
        <v>122</v>
      </c>
      <c r="F5159" s="98">
        <v>15</v>
      </c>
      <c r="G5159" s="98" t="s">
        <v>142</v>
      </c>
      <c r="H5159" s="97">
        <v>19</v>
      </c>
      <c r="I5159" s="97" t="s">
        <v>124</v>
      </c>
      <c r="J5159" s="97" t="s">
        <v>125</v>
      </c>
      <c r="K5159" s="97" t="s">
        <v>2307</v>
      </c>
      <c r="L5159" s="97"/>
      <c r="M5159" s="97"/>
      <c r="N5159" s="97" t="s">
        <v>2308</v>
      </c>
      <c r="O5159" s="97" t="s">
        <v>828</v>
      </c>
      <c r="P5159" s="97" t="s">
        <v>2301</v>
      </c>
      <c r="Q5159" s="97" t="s">
        <v>178</v>
      </c>
      <c r="R5159" s="97" t="s">
        <v>131</v>
      </c>
      <c r="S5159" s="97" t="s">
        <v>149</v>
      </c>
      <c r="T5159" s="97" t="s">
        <v>150</v>
      </c>
      <c r="U5159" s="97" t="s">
        <v>134</v>
      </c>
      <c r="V5159" s="97" t="s">
        <v>135</v>
      </c>
      <c r="W5159" s="97" t="s">
        <v>136</v>
      </c>
      <c r="X5159" s="97"/>
      <c r="Y5159" s="99"/>
      <c r="Z5159" s="99"/>
      <c r="AA5159" s="99">
        <v>43272</v>
      </c>
      <c r="AB5159" s="99">
        <v>43272</v>
      </c>
      <c r="AC5159">
        <f t="shared" si="160"/>
        <v>1000</v>
      </c>
      <c r="AD5159" t="str">
        <f t="shared" si="161"/>
        <v>311</v>
      </c>
    </row>
    <row r="5160" spans="1:30" hidden="1" x14ac:dyDescent="0.25">
      <c r="A5160" t="s">
        <v>2309</v>
      </c>
      <c r="B5160" t="s">
        <v>2256</v>
      </c>
      <c r="C5160" t="s">
        <v>2298</v>
      </c>
      <c r="D5160" t="s">
        <v>186</v>
      </c>
      <c r="E5160" t="s">
        <v>122</v>
      </c>
      <c r="F5160" t="s">
        <v>159</v>
      </c>
      <c r="G5160" t="s">
        <v>160</v>
      </c>
      <c r="H5160" t="s">
        <v>304</v>
      </c>
      <c r="I5160" t="s">
        <v>124</v>
      </c>
      <c r="J5160" t="s">
        <v>125</v>
      </c>
      <c r="K5160" t="s">
        <v>2307</v>
      </c>
      <c r="N5160" t="s">
        <v>2308</v>
      </c>
      <c r="O5160" t="s">
        <v>828</v>
      </c>
      <c r="P5160" t="s">
        <v>2301</v>
      </c>
      <c r="Q5160" t="s">
        <v>188</v>
      </c>
      <c r="R5160" t="s">
        <v>131</v>
      </c>
      <c r="S5160" t="s">
        <v>164</v>
      </c>
      <c r="T5160" t="s">
        <v>165</v>
      </c>
      <c r="U5160" t="s">
        <v>134</v>
      </c>
      <c r="V5160" t="s">
        <v>135</v>
      </c>
      <c r="W5160" t="s">
        <v>136</v>
      </c>
      <c r="X5160" t="s">
        <v>2310</v>
      </c>
      <c r="AA5160" s="94">
        <v>6146</v>
      </c>
      <c r="AB5160" s="94">
        <v>6146</v>
      </c>
      <c r="AC5160">
        <f t="shared" si="160"/>
        <v>2000</v>
      </c>
      <c r="AD5160" t="str">
        <f t="shared" si="161"/>
        <v>311</v>
      </c>
    </row>
    <row r="5161" spans="1:30" hidden="1" x14ac:dyDescent="0.25">
      <c r="A5161" t="s">
        <v>2309</v>
      </c>
      <c r="B5161" t="s">
        <v>2256</v>
      </c>
      <c r="C5161" t="s">
        <v>2298</v>
      </c>
      <c r="D5161" t="s">
        <v>192</v>
      </c>
      <c r="E5161" t="s">
        <v>122</v>
      </c>
      <c r="F5161" t="s">
        <v>159</v>
      </c>
      <c r="G5161" t="s">
        <v>160</v>
      </c>
      <c r="H5161" t="s">
        <v>304</v>
      </c>
      <c r="I5161" t="s">
        <v>124</v>
      </c>
      <c r="J5161" t="s">
        <v>125</v>
      </c>
      <c r="K5161" t="s">
        <v>2307</v>
      </c>
      <c r="N5161" t="s">
        <v>2308</v>
      </c>
      <c r="O5161" t="s">
        <v>828</v>
      </c>
      <c r="P5161" t="s">
        <v>2301</v>
      </c>
      <c r="Q5161" t="s">
        <v>193</v>
      </c>
      <c r="R5161" t="s">
        <v>131</v>
      </c>
      <c r="S5161" t="s">
        <v>164</v>
      </c>
      <c r="T5161" t="s">
        <v>165</v>
      </c>
      <c r="U5161" t="s">
        <v>134</v>
      </c>
      <c r="V5161" t="s">
        <v>135</v>
      </c>
      <c r="W5161" t="s">
        <v>136</v>
      </c>
      <c r="X5161" t="s">
        <v>2310</v>
      </c>
      <c r="AA5161" s="94">
        <v>4635</v>
      </c>
      <c r="AB5161" s="94">
        <v>4635</v>
      </c>
      <c r="AC5161">
        <f t="shared" si="160"/>
        <v>2000</v>
      </c>
      <c r="AD5161" t="str">
        <f t="shared" si="161"/>
        <v>311</v>
      </c>
    </row>
    <row r="5162" spans="1:30" hidden="1" x14ac:dyDescent="0.25">
      <c r="A5162" s="97" t="s">
        <v>2311</v>
      </c>
      <c r="B5162" s="97" t="s">
        <v>2256</v>
      </c>
      <c r="C5162" s="97" t="s">
        <v>2298</v>
      </c>
      <c r="D5162" s="97" t="s">
        <v>141</v>
      </c>
      <c r="E5162" s="97" t="s">
        <v>122</v>
      </c>
      <c r="F5162" s="98">
        <v>15</v>
      </c>
      <c r="G5162" s="98" t="s">
        <v>142</v>
      </c>
      <c r="H5162" s="97" t="s">
        <v>143</v>
      </c>
      <c r="I5162" s="97" t="s">
        <v>124</v>
      </c>
      <c r="J5162" s="97" t="s">
        <v>125</v>
      </c>
      <c r="K5162" s="97" t="s">
        <v>2312</v>
      </c>
      <c r="L5162" s="97"/>
      <c r="M5162" s="97"/>
      <c r="N5162" s="97" t="s">
        <v>2313</v>
      </c>
      <c r="O5162" s="97" t="s">
        <v>828</v>
      </c>
      <c r="P5162" s="97" t="s">
        <v>2301</v>
      </c>
      <c r="Q5162" s="97" t="s">
        <v>148</v>
      </c>
      <c r="R5162" s="97" t="s">
        <v>131</v>
      </c>
      <c r="S5162" s="97" t="s">
        <v>149</v>
      </c>
      <c r="T5162" s="97" t="s">
        <v>150</v>
      </c>
      <c r="U5162" s="97" t="s">
        <v>151</v>
      </c>
      <c r="V5162" s="97" t="s">
        <v>135</v>
      </c>
      <c r="W5162" s="97" t="s">
        <v>136</v>
      </c>
      <c r="X5162" s="97"/>
      <c r="Y5162" s="99"/>
      <c r="Z5162" s="99"/>
      <c r="AA5162" s="99">
        <v>0</v>
      </c>
      <c r="AB5162" s="99">
        <v>0</v>
      </c>
      <c r="AC5162">
        <f t="shared" si="160"/>
        <v>1000</v>
      </c>
      <c r="AD5162" t="str">
        <f t="shared" si="161"/>
        <v>311</v>
      </c>
    </row>
    <row r="5163" spans="1:30" hidden="1" x14ac:dyDescent="0.25">
      <c r="A5163" s="97" t="s">
        <v>2311</v>
      </c>
      <c r="B5163" s="97" t="s">
        <v>2256</v>
      </c>
      <c r="C5163" s="97" t="s">
        <v>2298</v>
      </c>
      <c r="D5163" s="97">
        <v>13201</v>
      </c>
      <c r="E5163" s="97" t="s">
        <v>122</v>
      </c>
      <c r="F5163" s="98">
        <v>15</v>
      </c>
      <c r="G5163" s="98" t="s">
        <v>142</v>
      </c>
      <c r="H5163" s="97">
        <v>19</v>
      </c>
      <c r="I5163" s="97" t="s">
        <v>124</v>
      </c>
      <c r="J5163" s="97" t="s">
        <v>125</v>
      </c>
      <c r="K5163" s="97" t="s">
        <v>2312</v>
      </c>
      <c r="L5163" s="97"/>
      <c r="M5163" s="97"/>
      <c r="N5163" s="97" t="s">
        <v>2313</v>
      </c>
      <c r="O5163" s="97" t="s">
        <v>828</v>
      </c>
      <c r="P5163" s="97" t="s">
        <v>2301</v>
      </c>
      <c r="Q5163" s="97" t="s">
        <v>152</v>
      </c>
      <c r="R5163" s="97" t="s">
        <v>131</v>
      </c>
      <c r="S5163" s="97" t="s">
        <v>149</v>
      </c>
      <c r="T5163" s="97" t="s">
        <v>150</v>
      </c>
      <c r="U5163" s="97" t="s">
        <v>134</v>
      </c>
      <c r="V5163" s="97" t="s">
        <v>135</v>
      </c>
      <c r="W5163" s="97" t="s">
        <v>136</v>
      </c>
      <c r="X5163" s="97"/>
      <c r="Y5163" s="99"/>
      <c r="Z5163" s="99"/>
      <c r="AA5163" s="99">
        <v>0</v>
      </c>
      <c r="AB5163" s="99">
        <v>0</v>
      </c>
      <c r="AC5163">
        <f t="shared" si="160"/>
        <v>1000</v>
      </c>
      <c r="AD5163" t="str">
        <f t="shared" si="161"/>
        <v>311</v>
      </c>
    </row>
    <row r="5164" spans="1:30" hidden="1" x14ac:dyDescent="0.25">
      <c r="A5164" s="97" t="s">
        <v>2311</v>
      </c>
      <c r="B5164" s="97" t="s">
        <v>2256</v>
      </c>
      <c r="C5164" s="97" t="s">
        <v>2298</v>
      </c>
      <c r="D5164" s="97">
        <v>13203</v>
      </c>
      <c r="E5164" s="97" t="s">
        <v>122</v>
      </c>
      <c r="F5164" s="98">
        <v>15</v>
      </c>
      <c r="G5164" s="98" t="s">
        <v>142</v>
      </c>
      <c r="H5164" s="97">
        <v>19</v>
      </c>
      <c r="I5164" s="97" t="s">
        <v>124</v>
      </c>
      <c r="J5164" s="97" t="s">
        <v>125</v>
      </c>
      <c r="K5164" s="97" t="s">
        <v>2312</v>
      </c>
      <c r="L5164" s="97"/>
      <c r="M5164" s="97"/>
      <c r="N5164" s="97" t="s">
        <v>2313</v>
      </c>
      <c r="O5164" s="97" t="s">
        <v>828</v>
      </c>
      <c r="P5164" s="97" t="s">
        <v>2301</v>
      </c>
      <c r="Q5164" s="97" t="s">
        <v>153</v>
      </c>
      <c r="R5164" s="97" t="s">
        <v>131</v>
      </c>
      <c r="S5164" s="97" t="s">
        <v>149</v>
      </c>
      <c r="T5164" s="97" t="s">
        <v>150</v>
      </c>
      <c r="U5164" s="97" t="s">
        <v>134</v>
      </c>
      <c r="V5164" s="97" t="s">
        <v>135</v>
      </c>
      <c r="W5164" s="97" t="s">
        <v>136</v>
      </c>
      <c r="X5164" s="97"/>
      <c r="Y5164" s="99"/>
      <c r="Z5164" s="99"/>
      <c r="AA5164" s="99">
        <v>0</v>
      </c>
      <c r="AB5164" s="99">
        <v>0</v>
      </c>
      <c r="AC5164">
        <f t="shared" si="160"/>
        <v>1000</v>
      </c>
      <c r="AD5164" t="str">
        <f t="shared" si="161"/>
        <v>311</v>
      </c>
    </row>
    <row r="5165" spans="1:30" hidden="1" x14ac:dyDescent="0.25">
      <c r="A5165" s="97" t="s">
        <v>2311</v>
      </c>
      <c r="B5165" s="97" t="s">
        <v>2256</v>
      </c>
      <c r="C5165" s="97" t="s">
        <v>2298</v>
      </c>
      <c r="D5165" s="97">
        <v>14101</v>
      </c>
      <c r="E5165" s="97" t="s">
        <v>122</v>
      </c>
      <c r="F5165" s="98">
        <v>15</v>
      </c>
      <c r="G5165" s="98" t="s">
        <v>142</v>
      </c>
      <c r="H5165" s="97">
        <v>19</v>
      </c>
      <c r="I5165" s="97" t="s">
        <v>124</v>
      </c>
      <c r="J5165" s="97" t="s">
        <v>125</v>
      </c>
      <c r="K5165" s="97" t="s">
        <v>2312</v>
      </c>
      <c r="L5165" s="97"/>
      <c r="M5165" s="97"/>
      <c r="N5165" s="97" t="s">
        <v>2313</v>
      </c>
      <c r="O5165" s="97" t="s">
        <v>828</v>
      </c>
      <c r="P5165" s="97" t="s">
        <v>2301</v>
      </c>
      <c r="Q5165" s="97" t="s">
        <v>154</v>
      </c>
      <c r="R5165" s="97" t="s">
        <v>131</v>
      </c>
      <c r="S5165" s="97" t="s">
        <v>149</v>
      </c>
      <c r="T5165" s="97" t="s">
        <v>150</v>
      </c>
      <c r="U5165" s="97" t="s">
        <v>134</v>
      </c>
      <c r="V5165" s="97" t="s">
        <v>135</v>
      </c>
      <c r="W5165" s="97" t="s">
        <v>136</v>
      </c>
      <c r="X5165" s="97"/>
      <c r="Y5165" s="99"/>
      <c r="Z5165" s="99"/>
      <c r="AA5165" s="99">
        <v>0</v>
      </c>
      <c r="AB5165" s="99">
        <v>0</v>
      </c>
      <c r="AC5165">
        <f t="shared" si="160"/>
        <v>1000</v>
      </c>
      <c r="AD5165" t="str">
        <f t="shared" si="161"/>
        <v>311</v>
      </c>
    </row>
    <row r="5166" spans="1:30" hidden="1" x14ac:dyDescent="0.25">
      <c r="A5166" s="97" t="s">
        <v>2311</v>
      </c>
      <c r="B5166" s="97" t="s">
        <v>2256</v>
      </c>
      <c r="C5166" s="97" t="s">
        <v>2298</v>
      </c>
      <c r="D5166" s="97">
        <v>14103</v>
      </c>
      <c r="E5166" s="97" t="s">
        <v>122</v>
      </c>
      <c r="F5166" s="98">
        <v>15</v>
      </c>
      <c r="G5166" s="98" t="s">
        <v>142</v>
      </c>
      <c r="H5166" s="97">
        <v>19</v>
      </c>
      <c r="I5166" s="97" t="s">
        <v>124</v>
      </c>
      <c r="J5166" s="97" t="s">
        <v>125</v>
      </c>
      <c r="K5166" s="97" t="s">
        <v>2312</v>
      </c>
      <c r="L5166" s="97"/>
      <c r="M5166" s="97"/>
      <c r="N5166" s="97" t="s">
        <v>2313</v>
      </c>
      <c r="O5166" s="97" t="s">
        <v>828</v>
      </c>
      <c r="P5166" s="97" t="s">
        <v>2301</v>
      </c>
      <c r="Q5166" s="97" t="s">
        <v>155</v>
      </c>
      <c r="R5166" s="97" t="s">
        <v>131</v>
      </c>
      <c r="S5166" s="97" t="s">
        <v>149</v>
      </c>
      <c r="T5166" s="97" t="s">
        <v>150</v>
      </c>
      <c r="U5166" s="97" t="s">
        <v>134</v>
      </c>
      <c r="V5166" s="97" t="s">
        <v>135</v>
      </c>
      <c r="W5166" s="97" t="s">
        <v>136</v>
      </c>
      <c r="X5166" s="97"/>
      <c r="Y5166" s="99"/>
      <c r="Z5166" s="99"/>
      <c r="AA5166" s="99">
        <v>0</v>
      </c>
      <c r="AB5166" s="99">
        <v>0</v>
      </c>
      <c r="AC5166">
        <f t="shared" si="160"/>
        <v>1000</v>
      </c>
      <c r="AD5166" t="str">
        <f t="shared" si="161"/>
        <v>311</v>
      </c>
    </row>
    <row r="5167" spans="1:30" hidden="1" x14ac:dyDescent="0.25">
      <c r="A5167" s="97" t="s">
        <v>2311</v>
      </c>
      <c r="B5167" s="97" t="s">
        <v>2256</v>
      </c>
      <c r="C5167" s="97" t="s">
        <v>2298</v>
      </c>
      <c r="D5167" s="97">
        <v>14201</v>
      </c>
      <c r="E5167" s="97" t="s">
        <v>122</v>
      </c>
      <c r="F5167" s="98">
        <v>15</v>
      </c>
      <c r="G5167" s="98" t="s">
        <v>142</v>
      </c>
      <c r="H5167" s="97">
        <v>19</v>
      </c>
      <c r="I5167" s="97" t="s">
        <v>124</v>
      </c>
      <c r="J5167" s="97" t="s">
        <v>125</v>
      </c>
      <c r="K5167" s="97" t="s">
        <v>2312</v>
      </c>
      <c r="L5167" s="97"/>
      <c r="M5167" s="97"/>
      <c r="N5167" s="97" t="s">
        <v>2313</v>
      </c>
      <c r="O5167" s="97" t="s">
        <v>828</v>
      </c>
      <c r="P5167" s="97" t="s">
        <v>2301</v>
      </c>
      <c r="Q5167" s="97" t="s">
        <v>156</v>
      </c>
      <c r="R5167" s="97" t="s">
        <v>131</v>
      </c>
      <c r="S5167" s="97" t="s">
        <v>149</v>
      </c>
      <c r="T5167" s="97" t="s">
        <v>150</v>
      </c>
      <c r="U5167" s="97" t="s">
        <v>134</v>
      </c>
      <c r="V5167" s="97" t="s">
        <v>135</v>
      </c>
      <c r="W5167" s="97" t="s">
        <v>136</v>
      </c>
      <c r="X5167" s="97"/>
      <c r="Y5167" s="99"/>
      <c r="Z5167" s="99"/>
      <c r="AA5167" s="99">
        <v>0</v>
      </c>
      <c r="AB5167" s="99">
        <v>0</v>
      </c>
      <c r="AC5167">
        <f t="shared" si="160"/>
        <v>1000</v>
      </c>
      <c r="AD5167" t="str">
        <f t="shared" si="161"/>
        <v>311</v>
      </c>
    </row>
    <row r="5168" spans="1:30" hidden="1" x14ac:dyDescent="0.25">
      <c r="A5168" s="97" t="s">
        <v>2311</v>
      </c>
      <c r="B5168" s="97" t="s">
        <v>2256</v>
      </c>
      <c r="C5168" s="97" t="s">
        <v>2298</v>
      </c>
      <c r="D5168" s="97">
        <v>14301</v>
      </c>
      <c r="E5168" s="97" t="s">
        <v>122</v>
      </c>
      <c r="F5168" s="98">
        <v>15</v>
      </c>
      <c r="G5168" s="98" t="s">
        <v>142</v>
      </c>
      <c r="H5168" s="97">
        <v>19</v>
      </c>
      <c r="I5168" s="97" t="s">
        <v>124</v>
      </c>
      <c r="J5168" s="97" t="s">
        <v>125</v>
      </c>
      <c r="K5168" s="97" t="s">
        <v>2312</v>
      </c>
      <c r="L5168" s="97"/>
      <c r="M5168" s="97"/>
      <c r="N5168" s="97" t="s">
        <v>2313</v>
      </c>
      <c r="O5168" s="97" t="s">
        <v>828</v>
      </c>
      <c r="P5168" s="97" t="s">
        <v>2301</v>
      </c>
      <c r="Q5168" s="97" t="s">
        <v>178</v>
      </c>
      <c r="R5168" s="97" t="s">
        <v>131</v>
      </c>
      <c r="S5168" s="97" t="s">
        <v>149</v>
      </c>
      <c r="T5168" s="97" t="s">
        <v>150</v>
      </c>
      <c r="U5168" s="97" t="s">
        <v>134</v>
      </c>
      <c r="V5168" s="97" t="s">
        <v>135</v>
      </c>
      <c r="W5168" s="97" t="s">
        <v>136</v>
      </c>
      <c r="X5168" s="97"/>
      <c r="Y5168" s="99"/>
      <c r="Z5168" s="99"/>
      <c r="AA5168" s="99">
        <v>0</v>
      </c>
      <c r="AB5168" s="99">
        <v>0</v>
      </c>
      <c r="AC5168">
        <f t="shared" si="160"/>
        <v>1000</v>
      </c>
      <c r="AD5168" t="str">
        <f t="shared" si="161"/>
        <v>311</v>
      </c>
    </row>
    <row r="5169" spans="1:30" hidden="1" x14ac:dyDescent="0.25">
      <c r="A5169" t="s">
        <v>2311</v>
      </c>
      <c r="B5169" t="s">
        <v>2256</v>
      </c>
      <c r="C5169" t="s">
        <v>2298</v>
      </c>
      <c r="D5169" t="s">
        <v>186</v>
      </c>
      <c r="E5169" t="s">
        <v>122</v>
      </c>
      <c r="F5169" t="s">
        <v>159</v>
      </c>
      <c r="G5169" t="s">
        <v>160</v>
      </c>
      <c r="H5169" t="s">
        <v>143</v>
      </c>
      <c r="I5169" t="s">
        <v>124</v>
      </c>
      <c r="J5169" t="s">
        <v>125</v>
      </c>
      <c r="K5169" t="s">
        <v>2312</v>
      </c>
      <c r="N5169" t="s">
        <v>2313</v>
      </c>
      <c r="O5169" t="s">
        <v>828</v>
      </c>
      <c r="P5169" t="s">
        <v>2301</v>
      </c>
      <c r="Q5169" t="s">
        <v>188</v>
      </c>
      <c r="R5169" t="s">
        <v>131</v>
      </c>
      <c r="S5169" t="s">
        <v>164</v>
      </c>
      <c r="T5169" t="s">
        <v>165</v>
      </c>
      <c r="U5169" t="s">
        <v>151</v>
      </c>
      <c r="V5169" t="s">
        <v>135</v>
      </c>
      <c r="W5169" t="s">
        <v>136</v>
      </c>
      <c r="X5169" t="s">
        <v>2314</v>
      </c>
      <c r="Y5169" s="94">
        <v>18000</v>
      </c>
      <c r="Z5169" s="94">
        <v>17079.14</v>
      </c>
      <c r="AA5169" s="94">
        <v>0</v>
      </c>
      <c r="AB5169" s="94">
        <v>0</v>
      </c>
      <c r="AC5169">
        <f t="shared" si="160"/>
        <v>2000</v>
      </c>
      <c r="AD5169" t="str">
        <f t="shared" si="161"/>
        <v>311</v>
      </c>
    </row>
    <row r="5170" spans="1:30" hidden="1" x14ac:dyDescent="0.25">
      <c r="A5170" t="s">
        <v>2311</v>
      </c>
      <c r="B5170" t="s">
        <v>2256</v>
      </c>
      <c r="C5170" t="s">
        <v>2298</v>
      </c>
      <c r="D5170" t="s">
        <v>192</v>
      </c>
      <c r="E5170" t="s">
        <v>122</v>
      </c>
      <c r="F5170" t="s">
        <v>159</v>
      </c>
      <c r="G5170" t="s">
        <v>160</v>
      </c>
      <c r="H5170" t="s">
        <v>143</v>
      </c>
      <c r="I5170" t="s">
        <v>124</v>
      </c>
      <c r="J5170" t="s">
        <v>125</v>
      </c>
      <c r="K5170" t="s">
        <v>2312</v>
      </c>
      <c r="N5170" t="s">
        <v>2313</v>
      </c>
      <c r="O5170" t="s">
        <v>828</v>
      </c>
      <c r="P5170" t="s">
        <v>2301</v>
      </c>
      <c r="Q5170" t="s">
        <v>193</v>
      </c>
      <c r="R5170" t="s">
        <v>131</v>
      </c>
      <c r="S5170" t="s">
        <v>164</v>
      </c>
      <c r="T5170" t="s">
        <v>165</v>
      </c>
      <c r="U5170" t="s">
        <v>151</v>
      </c>
      <c r="V5170" t="s">
        <v>135</v>
      </c>
      <c r="W5170" t="s">
        <v>136</v>
      </c>
      <c r="X5170" t="s">
        <v>2314</v>
      </c>
      <c r="Y5170" s="94">
        <v>16000</v>
      </c>
      <c r="Z5170" s="94">
        <v>13289.66</v>
      </c>
      <c r="AA5170" s="94">
        <v>13688</v>
      </c>
      <c r="AB5170" s="94">
        <v>13688</v>
      </c>
      <c r="AC5170">
        <f t="shared" si="160"/>
        <v>2000</v>
      </c>
      <c r="AD5170" t="str">
        <f t="shared" si="161"/>
        <v>311</v>
      </c>
    </row>
    <row r="5171" spans="1:30" hidden="1" x14ac:dyDescent="0.25">
      <c r="A5171" t="s">
        <v>2311</v>
      </c>
      <c r="B5171" t="s">
        <v>2256</v>
      </c>
      <c r="C5171" t="s">
        <v>2298</v>
      </c>
      <c r="D5171" t="s">
        <v>198</v>
      </c>
      <c r="E5171" t="s">
        <v>122</v>
      </c>
      <c r="F5171" t="s">
        <v>159</v>
      </c>
      <c r="G5171" t="s">
        <v>160</v>
      </c>
      <c r="H5171" t="s">
        <v>143</v>
      </c>
      <c r="I5171" t="s">
        <v>124</v>
      </c>
      <c r="J5171" t="s">
        <v>125</v>
      </c>
      <c r="K5171" t="s">
        <v>2312</v>
      </c>
      <c r="N5171" t="s">
        <v>2313</v>
      </c>
      <c r="O5171" t="s">
        <v>828</v>
      </c>
      <c r="P5171" t="s">
        <v>2301</v>
      </c>
      <c r="Q5171" t="s">
        <v>199</v>
      </c>
      <c r="R5171" t="s">
        <v>131</v>
      </c>
      <c r="S5171" t="s">
        <v>164</v>
      </c>
      <c r="T5171" t="s">
        <v>165</v>
      </c>
      <c r="U5171" t="s">
        <v>151</v>
      </c>
      <c r="V5171" t="s">
        <v>135</v>
      </c>
      <c r="W5171" t="s">
        <v>136</v>
      </c>
      <c r="X5171" t="s">
        <v>2314</v>
      </c>
      <c r="Y5171" s="94">
        <v>3000</v>
      </c>
      <c r="Z5171" s="94">
        <v>2974.9399999999996</v>
      </c>
      <c r="AA5171" s="94">
        <v>3064</v>
      </c>
      <c r="AB5171" s="94">
        <v>3064</v>
      </c>
      <c r="AC5171">
        <f t="shared" si="160"/>
        <v>2000</v>
      </c>
      <c r="AD5171" t="str">
        <f t="shared" si="161"/>
        <v>311</v>
      </c>
    </row>
    <row r="5172" spans="1:30" hidden="1" x14ac:dyDescent="0.25">
      <c r="A5172" t="s">
        <v>2311</v>
      </c>
      <c r="B5172" t="s">
        <v>2256</v>
      </c>
      <c r="C5172" t="s">
        <v>2298</v>
      </c>
      <c r="D5172" t="s">
        <v>214</v>
      </c>
      <c r="E5172" t="s">
        <v>122</v>
      </c>
      <c r="F5172" t="s">
        <v>159</v>
      </c>
      <c r="G5172" t="s">
        <v>160</v>
      </c>
      <c r="H5172" t="s">
        <v>143</v>
      </c>
      <c r="I5172" t="s">
        <v>124</v>
      </c>
      <c r="J5172" t="s">
        <v>125</v>
      </c>
      <c r="K5172" t="s">
        <v>2312</v>
      </c>
      <c r="N5172" t="s">
        <v>2313</v>
      </c>
      <c r="O5172" t="s">
        <v>828</v>
      </c>
      <c r="P5172" t="s">
        <v>2301</v>
      </c>
      <c r="Q5172" t="s">
        <v>215</v>
      </c>
      <c r="R5172" t="s">
        <v>131</v>
      </c>
      <c r="S5172" t="s">
        <v>164</v>
      </c>
      <c r="T5172" t="s">
        <v>165</v>
      </c>
      <c r="U5172" t="s">
        <v>151</v>
      </c>
      <c r="V5172" t="s">
        <v>135</v>
      </c>
      <c r="W5172" t="s">
        <v>136</v>
      </c>
      <c r="X5172" t="s">
        <v>2314</v>
      </c>
      <c r="Y5172" s="94">
        <v>300000</v>
      </c>
      <c r="Z5172" s="94">
        <v>280957.14</v>
      </c>
      <c r="AA5172" s="94">
        <v>312900</v>
      </c>
      <c r="AB5172" s="94">
        <v>312900</v>
      </c>
      <c r="AC5172">
        <f t="shared" si="160"/>
        <v>2000</v>
      </c>
      <c r="AD5172" t="str">
        <f t="shared" si="161"/>
        <v>311</v>
      </c>
    </row>
    <row r="5173" spans="1:30" hidden="1" x14ac:dyDescent="0.25">
      <c r="A5173" t="s">
        <v>2311</v>
      </c>
      <c r="B5173" t="s">
        <v>2256</v>
      </c>
      <c r="C5173" t="s">
        <v>2298</v>
      </c>
      <c r="D5173" t="s">
        <v>272</v>
      </c>
      <c r="E5173" t="s">
        <v>122</v>
      </c>
      <c r="F5173" t="s">
        <v>159</v>
      </c>
      <c r="G5173" t="s">
        <v>160</v>
      </c>
      <c r="H5173" t="s">
        <v>143</v>
      </c>
      <c r="I5173" t="s">
        <v>124</v>
      </c>
      <c r="J5173" t="s">
        <v>125</v>
      </c>
      <c r="K5173" t="s">
        <v>2312</v>
      </c>
      <c r="N5173" t="s">
        <v>2313</v>
      </c>
      <c r="O5173" t="s">
        <v>828</v>
      </c>
      <c r="P5173" t="s">
        <v>2301</v>
      </c>
      <c r="Q5173" t="s">
        <v>273</v>
      </c>
      <c r="R5173" t="s">
        <v>131</v>
      </c>
      <c r="S5173" t="s">
        <v>164</v>
      </c>
      <c r="T5173" t="s">
        <v>165</v>
      </c>
      <c r="U5173" t="s">
        <v>151</v>
      </c>
      <c r="V5173" t="s">
        <v>135</v>
      </c>
      <c r="W5173" t="s">
        <v>136</v>
      </c>
      <c r="X5173" t="s">
        <v>2314</v>
      </c>
      <c r="Y5173" s="94">
        <v>120000</v>
      </c>
      <c r="Z5173" s="94">
        <v>39297.71</v>
      </c>
      <c r="AA5173" s="94">
        <v>63625</v>
      </c>
      <c r="AB5173" s="94">
        <v>63625</v>
      </c>
      <c r="AC5173">
        <f t="shared" si="160"/>
        <v>3000</v>
      </c>
      <c r="AD5173" t="str">
        <f t="shared" si="161"/>
        <v>311</v>
      </c>
    </row>
    <row r="5174" spans="1:30" hidden="1" x14ac:dyDescent="0.25">
      <c r="A5174" t="s">
        <v>2315</v>
      </c>
      <c r="B5174" t="s">
        <v>2256</v>
      </c>
      <c r="C5174" t="s">
        <v>2298</v>
      </c>
      <c r="D5174" t="s">
        <v>186</v>
      </c>
      <c r="E5174" t="s">
        <v>122</v>
      </c>
      <c r="F5174" t="s">
        <v>159</v>
      </c>
      <c r="G5174" t="s">
        <v>160</v>
      </c>
      <c r="H5174" t="s">
        <v>143</v>
      </c>
      <c r="I5174" t="s">
        <v>124</v>
      </c>
      <c r="J5174" t="s">
        <v>125</v>
      </c>
      <c r="K5174" t="s">
        <v>2316</v>
      </c>
      <c r="N5174" t="s">
        <v>2317</v>
      </c>
      <c r="O5174" t="s">
        <v>828</v>
      </c>
      <c r="P5174" t="s">
        <v>2301</v>
      </c>
      <c r="Q5174" t="s">
        <v>188</v>
      </c>
      <c r="R5174" t="s">
        <v>131</v>
      </c>
      <c r="S5174" t="s">
        <v>164</v>
      </c>
      <c r="T5174" t="s">
        <v>165</v>
      </c>
      <c r="U5174" t="s">
        <v>151</v>
      </c>
      <c r="V5174" t="s">
        <v>135</v>
      </c>
      <c r="W5174" t="s">
        <v>136</v>
      </c>
      <c r="X5174" t="s">
        <v>2318</v>
      </c>
      <c r="Y5174" s="94">
        <v>6000</v>
      </c>
      <c r="Z5174" s="94">
        <v>5434.62</v>
      </c>
      <c r="AA5174" s="94">
        <v>0</v>
      </c>
      <c r="AB5174" s="94">
        <v>0</v>
      </c>
      <c r="AC5174">
        <f t="shared" si="160"/>
        <v>2000</v>
      </c>
      <c r="AD5174" t="str">
        <f t="shared" si="161"/>
        <v>311</v>
      </c>
    </row>
    <row r="5175" spans="1:30" hidden="1" x14ac:dyDescent="0.25">
      <c r="A5175" t="s">
        <v>2315</v>
      </c>
      <c r="B5175" t="s">
        <v>2256</v>
      </c>
      <c r="C5175" t="s">
        <v>2298</v>
      </c>
      <c r="D5175" t="s">
        <v>198</v>
      </c>
      <c r="E5175" t="s">
        <v>122</v>
      </c>
      <c r="F5175" t="s">
        <v>159</v>
      </c>
      <c r="G5175" t="s">
        <v>160</v>
      </c>
      <c r="H5175" t="s">
        <v>143</v>
      </c>
      <c r="I5175" t="s">
        <v>124</v>
      </c>
      <c r="J5175" t="s">
        <v>125</v>
      </c>
      <c r="K5175" t="s">
        <v>2316</v>
      </c>
      <c r="N5175" t="s">
        <v>2317</v>
      </c>
      <c r="O5175" t="s">
        <v>828</v>
      </c>
      <c r="P5175" t="s">
        <v>2301</v>
      </c>
      <c r="Q5175" t="s">
        <v>199</v>
      </c>
      <c r="R5175" t="s">
        <v>131</v>
      </c>
      <c r="S5175" t="s">
        <v>164</v>
      </c>
      <c r="T5175" t="s">
        <v>165</v>
      </c>
      <c r="U5175" t="s">
        <v>151</v>
      </c>
      <c r="V5175" t="s">
        <v>135</v>
      </c>
      <c r="W5175" t="s">
        <v>136</v>
      </c>
      <c r="X5175" t="s">
        <v>2318</v>
      </c>
      <c r="Y5175" s="94">
        <v>6000</v>
      </c>
      <c r="Z5175" s="94">
        <v>5990.94</v>
      </c>
      <c r="AA5175" s="94">
        <v>6171</v>
      </c>
      <c r="AB5175" s="94">
        <v>6171</v>
      </c>
      <c r="AC5175">
        <f t="shared" si="160"/>
        <v>2000</v>
      </c>
      <c r="AD5175" t="str">
        <f t="shared" si="161"/>
        <v>311</v>
      </c>
    </row>
    <row r="5176" spans="1:30" hidden="1" x14ac:dyDescent="0.25">
      <c r="A5176" t="s">
        <v>2319</v>
      </c>
      <c r="B5176" t="s">
        <v>2256</v>
      </c>
      <c r="C5176" t="s">
        <v>2298</v>
      </c>
      <c r="D5176" t="s">
        <v>186</v>
      </c>
      <c r="E5176" t="s">
        <v>122</v>
      </c>
      <c r="F5176" t="s">
        <v>159</v>
      </c>
      <c r="G5176" t="s">
        <v>160</v>
      </c>
      <c r="H5176" t="s">
        <v>143</v>
      </c>
      <c r="I5176" t="s">
        <v>124</v>
      </c>
      <c r="J5176" t="s">
        <v>125</v>
      </c>
      <c r="K5176" t="s">
        <v>2320</v>
      </c>
      <c r="N5176" t="s">
        <v>2321</v>
      </c>
      <c r="O5176" t="s">
        <v>828</v>
      </c>
      <c r="P5176" t="s">
        <v>2301</v>
      </c>
      <c r="Q5176" t="s">
        <v>188</v>
      </c>
      <c r="R5176" t="s">
        <v>131</v>
      </c>
      <c r="S5176" t="s">
        <v>164</v>
      </c>
      <c r="T5176" t="s">
        <v>165</v>
      </c>
      <c r="U5176" t="s">
        <v>151</v>
      </c>
      <c r="V5176" t="s">
        <v>135</v>
      </c>
      <c r="W5176" t="s">
        <v>136</v>
      </c>
      <c r="X5176" t="s">
        <v>2322</v>
      </c>
      <c r="Y5176" s="94">
        <v>6000</v>
      </c>
      <c r="Z5176" s="94">
        <v>5966.26</v>
      </c>
      <c r="AA5176" s="94">
        <v>0</v>
      </c>
      <c r="AB5176" s="94">
        <v>0</v>
      </c>
      <c r="AC5176">
        <f t="shared" si="160"/>
        <v>2000</v>
      </c>
      <c r="AD5176" t="str">
        <f t="shared" si="161"/>
        <v>311</v>
      </c>
    </row>
    <row r="5177" spans="1:30" hidden="1" x14ac:dyDescent="0.25">
      <c r="A5177" t="s">
        <v>2319</v>
      </c>
      <c r="B5177" t="s">
        <v>2256</v>
      </c>
      <c r="C5177" t="s">
        <v>2298</v>
      </c>
      <c r="D5177" t="s">
        <v>198</v>
      </c>
      <c r="E5177" t="s">
        <v>122</v>
      </c>
      <c r="F5177" t="s">
        <v>159</v>
      </c>
      <c r="G5177" t="s">
        <v>160</v>
      </c>
      <c r="H5177" t="s">
        <v>143</v>
      </c>
      <c r="I5177" t="s">
        <v>124</v>
      </c>
      <c r="J5177" t="s">
        <v>125</v>
      </c>
      <c r="K5177" t="s">
        <v>2320</v>
      </c>
      <c r="N5177" t="s">
        <v>2321</v>
      </c>
      <c r="O5177" t="s">
        <v>828</v>
      </c>
      <c r="P5177" t="s">
        <v>2301</v>
      </c>
      <c r="Q5177" t="s">
        <v>199</v>
      </c>
      <c r="R5177" t="s">
        <v>131</v>
      </c>
      <c r="S5177" t="s">
        <v>164</v>
      </c>
      <c r="T5177" t="s">
        <v>165</v>
      </c>
      <c r="U5177" t="s">
        <v>151</v>
      </c>
      <c r="V5177" t="s">
        <v>135</v>
      </c>
      <c r="W5177" t="s">
        <v>136</v>
      </c>
      <c r="X5177" t="s">
        <v>2322</v>
      </c>
      <c r="Y5177" s="94">
        <v>6000</v>
      </c>
      <c r="Z5177" s="94">
        <v>4499.3</v>
      </c>
      <c r="AA5177" s="94">
        <v>2500</v>
      </c>
      <c r="AB5177" s="94">
        <v>2500</v>
      </c>
      <c r="AC5177">
        <f t="shared" si="160"/>
        <v>2000</v>
      </c>
      <c r="AD5177" t="str">
        <f t="shared" si="161"/>
        <v>311</v>
      </c>
    </row>
    <row r="5178" spans="1:30" hidden="1" x14ac:dyDescent="0.25">
      <c r="A5178" s="97" t="s">
        <v>2323</v>
      </c>
      <c r="B5178" s="97" t="s">
        <v>2256</v>
      </c>
      <c r="C5178" s="97" t="s">
        <v>140</v>
      </c>
      <c r="D5178" s="97" t="s">
        <v>141</v>
      </c>
      <c r="E5178" s="97" t="s">
        <v>122</v>
      </c>
      <c r="F5178" s="98">
        <v>15</v>
      </c>
      <c r="G5178" s="98" t="s">
        <v>142</v>
      </c>
      <c r="H5178" s="97" t="s">
        <v>143</v>
      </c>
      <c r="I5178" s="97" t="s">
        <v>124</v>
      </c>
      <c r="J5178" s="97" t="s">
        <v>125</v>
      </c>
      <c r="K5178" s="97" t="s">
        <v>2324</v>
      </c>
      <c r="L5178" s="97"/>
      <c r="M5178" s="97"/>
      <c r="N5178" s="97" t="s">
        <v>2325</v>
      </c>
      <c r="O5178" s="97" t="s">
        <v>828</v>
      </c>
      <c r="P5178" s="97" t="s">
        <v>147</v>
      </c>
      <c r="Q5178" s="97" t="s">
        <v>148</v>
      </c>
      <c r="R5178" s="97" t="s">
        <v>131</v>
      </c>
      <c r="S5178" s="97" t="s">
        <v>149</v>
      </c>
      <c r="T5178" s="97" t="s">
        <v>150</v>
      </c>
      <c r="U5178" s="97" t="s">
        <v>151</v>
      </c>
      <c r="V5178" s="97" t="s">
        <v>135</v>
      </c>
      <c r="W5178" s="97" t="s">
        <v>136</v>
      </c>
      <c r="X5178" s="97"/>
      <c r="Y5178" s="99"/>
      <c r="Z5178" s="99"/>
      <c r="AA5178" s="99">
        <v>1356480</v>
      </c>
      <c r="AB5178" s="99">
        <v>1356480</v>
      </c>
      <c r="AC5178">
        <f t="shared" si="160"/>
        <v>1000</v>
      </c>
      <c r="AD5178" t="str">
        <f t="shared" si="161"/>
        <v>311</v>
      </c>
    </row>
    <row r="5179" spans="1:30" hidden="1" x14ac:dyDescent="0.25">
      <c r="A5179" s="97" t="s">
        <v>2323</v>
      </c>
      <c r="B5179" s="97" t="s">
        <v>2256</v>
      </c>
      <c r="C5179" s="97" t="s">
        <v>140</v>
      </c>
      <c r="D5179" s="97">
        <v>12101</v>
      </c>
      <c r="E5179" s="97" t="s">
        <v>122</v>
      </c>
      <c r="F5179" s="98">
        <v>15</v>
      </c>
      <c r="G5179" s="98" t="s">
        <v>142</v>
      </c>
      <c r="H5179" s="97">
        <v>19</v>
      </c>
      <c r="I5179" s="97" t="s">
        <v>124</v>
      </c>
      <c r="J5179" s="97" t="s">
        <v>125</v>
      </c>
      <c r="K5179" s="97" t="s">
        <v>2324</v>
      </c>
      <c r="L5179" s="97"/>
      <c r="M5179" s="97"/>
      <c r="N5179" s="97" t="s">
        <v>2325</v>
      </c>
      <c r="O5179" s="97" t="s">
        <v>828</v>
      </c>
      <c r="P5179" s="97" t="s">
        <v>147</v>
      </c>
      <c r="Q5179" s="97" t="s">
        <v>182</v>
      </c>
      <c r="R5179" s="97" t="s">
        <v>131</v>
      </c>
      <c r="S5179" s="97" t="s">
        <v>149</v>
      </c>
      <c r="T5179" s="97" t="s">
        <v>150</v>
      </c>
      <c r="U5179" s="97" t="s">
        <v>134</v>
      </c>
      <c r="V5179" s="97" t="s">
        <v>135</v>
      </c>
      <c r="W5179" s="97" t="s">
        <v>136</v>
      </c>
      <c r="X5179" s="97"/>
      <c r="Y5179" s="99"/>
      <c r="Z5179" s="99"/>
      <c r="AA5179" s="99">
        <v>334217</v>
      </c>
      <c r="AB5179" s="99">
        <v>334217</v>
      </c>
      <c r="AC5179">
        <f t="shared" si="160"/>
        <v>1000</v>
      </c>
      <c r="AD5179" t="str">
        <f t="shared" si="161"/>
        <v>311</v>
      </c>
    </row>
    <row r="5180" spans="1:30" hidden="1" x14ac:dyDescent="0.25">
      <c r="A5180" s="97" t="s">
        <v>2323</v>
      </c>
      <c r="B5180" s="97" t="s">
        <v>2256</v>
      </c>
      <c r="C5180" s="97" t="s">
        <v>140</v>
      </c>
      <c r="D5180" s="97">
        <v>13201</v>
      </c>
      <c r="E5180" s="97" t="s">
        <v>122</v>
      </c>
      <c r="F5180" s="98">
        <v>15</v>
      </c>
      <c r="G5180" s="98" t="s">
        <v>142</v>
      </c>
      <c r="H5180" s="97">
        <v>19</v>
      </c>
      <c r="I5180" s="97" t="s">
        <v>124</v>
      </c>
      <c r="J5180" s="97" t="s">
        <v>125</v>
      </c>
      <c r="K5180" s="97" t="s">
        <v>2324</v>
      </c>
      <c r="L5180" s="97"/>
      <c r="M5180" s="97"/>
      <c r="N5180" s="97" t="s">
        <v>2325</v>
      </c>
      <c r="O5180" s="97" t="s">
        <v>828</v>
      </c>
      <c r="P5180" s="97" t="s">
        <v>147</v>
      </c>
      <c r="Q5180" s="97" t="s">
        <v>152</v>
      </c>
      <c r="R5180" s="97" t="s">
        <v>131</v>
      </c>
      <c r="S5180" s="97" t="s">
        <v>149</v>
      </c>
      <c r="T5180" s="97" t="s">
        <v>150</v>
      </c>
      <c r="U5180" s="97" t="s">
        <v>134</v>
      </c>
      <c r="V5180" s="97" t="s">
        <v>135</v>
      </c>
      <c r="W5180" s="97" t="s">
        <v>136</v>
      </c>
      <c r="X5180" s="97"/>
      <c r="Y5180" s="99"/>
      <c r="Z5180" s="99"/>
      <c r="AA5180" s="99">
        <v>56520</v>
      </c>
      <c r="AB5180" s="99">
        <v>56520</v>
      </c>
      <c r="AC5180">
        <f t="shared" si="160"/>
        <v>1000</v>
      </c>
      <c r="AD5180" t="str">
        <f t="shared" si="161"/>
        <v>311</v>
      </c>
    </row>
    <row r="5181" spans="1:30" hidden="1" x14ac:dyDescent="0.25">
      <c r="A5181" s="97" t="s">
        <v>2323</v>
      </c>
      <c r="B5181" s="97" t="s">
        <v>2256</v>
      </c>
      <c r="C5181" s="97" t="s">
        <v>140</v>
      </c>
      <c r="D5181" s="97">
        <v>13203</v>
      </c>
      <c r="E5181" s="97" t="s">
        <v>122</v>
      </c>
      <c r="F5181" s="98">
        <v>15</v>
      </c>
      <c r="G5181" s="98" t="s">
        <v>142</v>
      </c>
      <c r="H5181" s="97">
        <v>19</v>
      </c>
      <c r="I5181" s="97" t="s">
        <v>124</v>
      </c>
      <c r="J5181" s="97" t="s">
        <v>125</v>
      </c>
      <c r="K5181" s="97" t="s">
        <v>2324</v>
      </c>
      <c r="L5181" s="97"/>
      <c r="M5181" s="97"/>
      <c r="N5181" s="97" t="s">
        <v>2325</v>
      </c>
      <c r="O5181" s="97" t="s">
        <v>828</v>
      </c>
      <c r="P5181" s="97" t="s">
        <v>147</v>
      </c>
      <c r="Q5181" s="97" t="s">
        <v>153</v>
      </c>
      <c r="R5181" s="97" t="s">
        <v>131</v>
      </c>
      <c r="S5181" s="97" t="s">
        <v>149</v>
      </c>
      <c r="T5181" s="97" t="s">
        <v>150</v>
      </c>
      <c r="U5181" s="97" t="s">
        <v>134</v>
      </c>
      <c r="V5181" s="97" t="s">
        <v>135</v>
      </c>
      <c r="W5181" s="97" t="s">
        <v>136</v>
      </c>
      <c r="X5181" s="97"/>
      <c r="Y5181" s="99"/>
      <c r="Z5181" s="99"/>
      <c r="AA5181" s="99">
        <v>226080</v>
      </c>
      <c r="AB5181" s="99">
        <v>226080</v>
      </c>
      <c r="AC5181">
        <f t="shared" si="160"/>
        <v>1000</v>
      </c>
      <c r="AD5181" t="str">
        <f t="shared" si="161"/>
        <v>311</v>
      </c>
    </row>
    <row r="5182" spans="1:30" hidden="1" x14ac:dyDescent="0.25">
      <c r="A5182" s="97" t="s">
        <v>2323</v>
      </c>
      <c r="B5182" s="97" t="s">
        <v>2256</v>
      </c>
      <c r="C5182" s="97" t="s">
        <v>140</v>
      </c>
      <c r="D5182" s="97">
        <v>14101</v>
      </c>
      <c r="E5182" s="97" t="s">
        <v>122</v>
      </c>
      <c r="F5182" s="98">
        <v>15</v>
      </c>
      <c r="G5182" s="98" t="s">
        <v>142</v>
      </c>
      <c r="H5182" s="97">
        <v>19</v>
      </c>
      <c r="I5182" s="97" t="s">
        <v>124</v>
      </c>
      <c r="J5182" s="97" t="s">
        <v>125</v>
      </c>
      <c r="K5182" s="97" t="s">
        <v>2324</v>
      </c>
      <c r="L5182" s="97"/>
      <c r="M5182" s="97"/>
      <c r="N5182" s="97" t="s">
        <v>2325</v>
      </c>
      <c r="O5182" s="97" t="s">
        <v>828</v>
      </c>
      <c r="P5182" s="97" t="s">
        <v>147</v>
      </c>
      <c r="Q5182" s="97" t="s">
        <v>154</v>
      </c>
      <c r="R5182" s="97" t="s">
        <v>131</v>
      </c>
      <c r="S5182" s="97" t="s">
        <v>149</v>
      </c>
      <c r="T5182" s="97" t="s">
        <v>150</v>
      </c>
      <c r="U5182" s="97" t="s">
        <v>134</v>
      </c>
      <c r="V5182" s="97" t="s">
        <v>135</v>
      </c>
      <c r="W5182" s="97" t="s">
        <v>136</v>
      </c>
      <c r="X5182" s="97"/>
      <c r="Y5182" s="99"/>
      <c r="Z5182" s="99"/>
      <c r="AA5182" s="99">
        <v>74606.399999999994</v>
      </c>
      <c r="AB5182" s="99">
        <v>74606.399999999994</v>
      </c>
      <c r="AC5182">
        <f t="shared" si="160"/>
        <v>1000</v>
      </c>
      <c r="AD5182" t="str">
        <f t="shared" si="161"/>
        <v>311</v>
      </c>
    </row>
    <row r="5183" spans="1:30" hidden="1" x14ac:dyDescent="0.25">
      <c r="A5183" s="97" t="s">
        <v>2323</v>
      </c>
      <c r="B5183" s="97" t="s">
        <v>2256</v>
      </c>
      <c r="C5183" s="97" t="s">
        <v>140</v>
      </c>
      <c r="D5183" s="97">
        <v>14103</v>
      </c>
      <c r="E5183" s="97" t="s">
        <v>122</v>
      </c>
      <c r="F5183" s="98">
        <v>15</v>
      </c>
      <c r="G5183" s="98" t="s">
        <v>142</v>
      </c>
      <c r="H5183" s="97">
        <v>19</v>
      </c>
      <c r="I5183" s="97" t="s">
        <v>124</v>
      </c>
      <c r="J5183" s="97" t="s">
        <v>125</v>
      </c>
      <c r="K5183" s="97" t="s">
        <v>2324</v>
      </c>
      <c r="L5183" s="97"/>
      <c r="M5183" s="97"/>
      <c r="N5183" s="97" t="s">
        <v>2325</v>
      </c>
      <c r="O5183" s="97" t="s">
        <v>828</v>
      </c>
      <c r="P5183" s="97" t="s">
        <v>147</v>
      </c>
      <c r="Q5183" s="97" t="s">
        <v>155</v>
      </c>
      <c r="R5183" s="97" t="s">
        <v>131</v>
      </c>
      <c r="S5183" s="97" t="s">
        <v>149</v>
      </c>
      <c r="T5183" s="97" t="s">
        <v>150</v>
      </c>
      <c r="U5183" s="97" t="s">
        <v>134</v>
      </c>
      <c r="V5183" s="97" t="s">
        <v>135</v>
      </c>
      <c r="W5183" s="97" t="s">
        <v>136</v>
      </c>
      <c r="X5183" s="97"/>
      <c r="Y5183" s="99"/>
      <c r="Z5183" s="99"/>
      <c r="AA5183" s="99">
        <v>30520.799999999999</v>
      </c>
      <c r="AB5183" s="99">
        <v>30520.799999999999</v>
      </c>
      <c r="AC5183">
        <f t="shared" si="160"/>
        <v>1000</v>
      </c>
      <c r="AD5183" t="str">
        <f t="shared" si="161"/>
        <v>311</v>
      </c>
    </row>
    <row r="5184" spans="1:30" hidden="1" x14ac:dyDescent="0.25">
      <c r="A5184" s="97" t="s">
        <v>2323</v>
      </c>
      <c r="B5184" s="97" t="s">
        <v>2256</v>
      </c>
      <c r="C5184" s="97" t="s">
        <v>140</v>
      </c>
      <c r="D5184" s="97">
        <v>14201</v>
      </c>
      <c r="E5184" s="97" t="s">
        <v>122</v>
      </c>
      <c r="F5184" s="98">
        <v>15</v>
      </c>
      <c r="G5184" s="98" t="s">
        <v>142</v>
      </c>
      <c r="H5184" s="97">
        <v>19</v>
      </c>
      <c r="I5184" s="97" t="s">
        <v>124</v>
      </c>
      <c r="J5184" s="97" t="s">
        <v>125</v>
      </c>
      <c r="K5184" s="97" t="s">
        <v>2324</v>
      </c>
      <c r="L5184" s="97"/>
      <c r="M5184" s="97"/>
      <c r="N5184" s="97" t="s">
        <v>2325</v>
      </c>
      <c r="O5184" s="97" t="s">
        <v>828</v>
      </c>
      <c r="P5184" s="97" t="s">
        <v>147</v>
      </c>
      <c r="Q5184" s="97" t="s">
        <v>156</v>
      </c>
      <c r="R5184" s="97" t="s">
        <v>131</v>
      </c>
      <c r="S5184" s="97" t="s">
        <v>149</v>
      </c>
      <c r="T5184" s="97" t="s">
        <v>150</v>
      </c>
      <c r="U5184" s="97" t="s">
        <v>134</v>
      </c>
      <c r="V5184" s="97" t="s">
        <v>135</v>
      </c>
      <c r="W5184" s="97" t="s">
        <v>136</v>
      </c>
      <c r="X5184" s="97"/>
      <c r="Y5184" s="99"/>
      <c r="Z5184" s="99"/>
      <c r="AA5184" s="99">
        <v>67824</v>
      </c>
      <c r="AB5184" s="99">
        <v>67824</v>
      </c>
      <c r="AC5184">
        <f t="shared" si="160"/>
        <v>1000</v>
      </c>
      <c r="AD5184" t="str">
        <f t="shared" si="161"/>
        <v>311</v>
      </c>
    </row>
    <row r="5185" spans="1:30" hidden="1" x14ac:dyDescent="0.25">
      <c r="A5185" s="97" t="s">
        <v>2323</v>
      </c>
      <c r="B5185" s="97" t="s">
        <v>2256</v>
      </c>
      <c r="C5185" s="97" t="s">
        <v>140</v>
      </c>
      <c r="D5185" s="97">
        <v>14301</v>
      </c>
      <c r="E5185" s="97" t="s">
        <v>122</v>
      </c>
      <c r="F5185" s="98">
        <v>15</v>
      </c>
      <c r="G5185" s="98" t="s">
        <v>142</v>
      </c>
      <c r="H5185" s="97">
        <v>19</v>
      </c>
      <c r="I5185" s="97" t="s">
        <v>124</v>
      </c>
      <c r="J5185" s="97" t="s">
        <v>125</v>
      </c>
      <c r="K5185" s="97" t="s">
        <v>2324</v>
      </c>
      <c r="L5185" s="97"/>
      <c r="M5185" s="97"/>
      <c r="N5185" s="97" t="s">
        <v>2325</v>
      </c>
      <c r="O5185" s="97" t="s">
        <v>828</v>
      </c>
      <c r="P5185" s="97" t="s">
        <v>147</v>
      </c>
      <c r="Q5185" s="97" t="s">
        <v>178</v>
      </c>
      <c r="R5185" s="97" t="s">
        <v>131</v>
      </c>
      <c r="S5185" s="97" t="s">
        <v>149</v>
      </c>
      <c r="T5185" s="97" t="s">
        <v>150</v>
      </c>
      <c r="U5185" s="97" t="s">
        <v>134</v>
      </c>
      <c r="V5185" s="97" t="s">
        <v>135</v>
      </c>
      <c r="W5185" s="97" t="s">
        <v>136</v>
      </c>
      <c r="X5185" s="97"/>
      <c r="Y5185" s="99"/>
      <c r="Z5185" s="99"/>
      <c r="AA5185" s="99">
        <v>81388.800000000003</v>
      </c>
      <c r="AB5185" s="99">
        <v>81388.800000000003</v>
      </c>
      <c r="AC5185">
        <f t="shared" si="160"/>
        <v>1000</v>
      </c>
      <c r="AD5185" t="str">
        <f t="shared" si="161"/>
        <v>311</v>
      </c>
    </row>
    <row r="5186" spans="1:30" hidden="1" x14ac:dyDescent="0.25">
      <c r="A5186" t="s">
        <v>2323</v>
      </c>
      <c r="B5186" t="s">
        <v>2256</v>
      </c>
      <c r="C5186" t="s">
        <v>157</v>
      </c>
      <c r="D5186" t="s">
        <v>186</v>
      </c>
      <c r="E5186" t="s">
        <v>122</v>
      </c>
      <c r="F5186" t="s">
        <v>159</v>
      </c>
      <c r="G5186" t="s">
        <v>160</v>
      </c>
      <c r="H5186" t="s">
        <v>143</v>
      </c>
      <c r="I5186" t="s">
        <v>124</v>
      </c>
      <c r="J5186" t="s">
        <v>125</v>
      </c>
      <c r="K5186" t="s">
        <v>2326</v>
      </c>
      <c r="N5186" t="s">
        <v>2325</v>
      </c>
      <c r="O5186" t="s">
        <v>828</v>
      </c>
      <c r="P5186" t="s">
        <v>162</v>
      </c>
      <c r="Q5186" t="s">
        <v>188</v>
      </c>
      <c r="R5186" t="s">
        <v>131</v>
      </c>
      <c r="S5186" t="s">
        <v>164</v>
      </c>
      <c r="T5186" t="s">
        <v>165</v>
      </c>
      <c r="U5186" t="s">
        <v>151</v>
      </c>
      <c r="V5186" t="s">
        <v>135</v>
      </c>
      <c r="W5186" t="s">
        <v>136</v>
      </c>
      <c r="X5186" t="s">
        <v>2327</v>
      </c>
      <c r="Y5186" s="94">
        <v>15000</v>
      </c>
      <c r="Z5186" s="94">
        <v>13091.630000000001</v>
      </c>
      <c r="AA5186" s="94">
        <v>13484</v>
      </c>
      <c r="AB5186" s="94">
        <v>13484</v>
      </c>
      <c r="AC5186">
        <f t="shared" si="160"/>
        <v>2000</v>
      </c>
      <c r="AD5186" t="str">
        <f t="shared" si="161"/>
        <v>311</v>
      </c>
    </row>
    <row r="5187" spans="1:30" hidden="1" x14ac:dyDescent="0.25">
      <c r="A5187" t="s">
        <v>2323</v>
      </c>
      <c r="B5187" t="s">
        <v>2256</v>
      </c>
      <c r="C5187" t="s">
        <v>157</v>
      </c>
      <c r="D5187" t="s">
        <v>192</v>
      </c>
      <c r="E5187" t="s">
        <v>122</v>
      </c>
      <c r="F5187" t="s">
        <v>159</v>
      </c>
      <c r="G5187" t="s">
        <v>160</v>
      </c>
      <c r="H5187" t="s">
        <v>143</v>
      </c>
      <c r="I5187" t="s">
        <v>124</v>
      </c>
      <c r="J5187" t="s">
        <v>125</v>
      </c>
      <c r="K5187" t="s">
        <v>2326</v>
      </c>
      <c r="N5187" t="s">
        <v>2325</v>
      </c>
      <c r="O5187" t="s">
        <v>828</v>
      </c>
      <c r="P5187" t="s">
        <v>162</v>
      </c>
      <c r="Q5187" t="s">
        <v>193</v>
      </c>
      <c r="R5187" t="s">
        <v>131</v>
      </c>
      <c r="S5187" t="s">
        <v>164</v>
      </c>
      <c r="T5187" t="s">
        <v>165</v>
      </c>
      <c r="U5187" t="s">
        <v>151</v>
      </c>
      <c r="V5187" t="s">
        <v>135</v>
      </c>
      <c r="W5187" t="s">
        <v>136</v>
      </c>
      <c r="X5187" t="s">
        <v>2327</v>
      </c>
      <c r="Y5187" s="94">
        <v>20000</v>
      </c>
      <c r="Z5187" s="94">
        <v>18115.02</v>
      </c>
      <c r="AA5187" s="94">
        <v>18658</v>
      </c>
      <c r="AB5187" s="94">
        <v>18658</v>
      </c>
      <c r="AC5187">
        <f t="shared" ref="AC5187:AC5250" si="162">MID(D5187,1,1)*1000</f>
        <v>2000</v>
      </c>
      <c r="AD5187" t="str">
        <f t="shared" ref="AD5187:AD5250" si="163">MID(A5187,6,3)</f>
        <v>311</v>
      </c>
    </row>
    <row r="5188" spans="1:30" hidden="1" x14ac:dyDescent="0.25">
      <c r="A5188" t="s">
        <v>2323</v>
      </c>
      <c r="B5188" t="s">
        <v>2256</v>
      </c>
      <c r="C5188" t="s">
        <v>157</v>
      </c>
      <c r="D5188" t="s">
        <v>198</v>
      </c>
      <c r="E5188" t="s">
        <v>122</v>
      </c>
      <c r="F5188" t="s">
        <v>159</v>
      </c>
      <c r="G5188" t="s">
        <v>160</v>
      </c>
      <c r="H5188" t="s">
        <v>143</v>
      </c>
      <c r="I5188" t="s">
        <v>124</v>
      </c>
      <c r="J5188" t="s">
        <v>125</v>
      </c>
      <c r="K5188" t="s">
        <v>2326</v>
      </c>
      <c r="N5188" t="s">
        <v>2325</v>
      </c>
      <c r="O5188" t="s">
        <v>828</v>
      </c>
      <c r="P5188" t="s">
        <v>162</v>
      </c>
      <c r="Q5188" t="s">
        <v>199</v>
      </c>
      <c r="R5188" t="s">
        <v>131</v>
      </c>
      <c r="S5188" t="s">
        <v>164</v>
      </c>
      <c r="T5188" t="s">
        <v>165</v>
      </c>
      <c r="U5188" t="s">
        <v>151</v>
      </c>
      <c r="V5188" t="s">
        <v>135</v>
      </c>
      <c r="W5188" t="s">
        <v>136</v>
      </c>
      <c r="X5188" t="s">
        <v>2327</v>
      </c>
      <c r="Y5188" s="94">
        <v>14000</v>
      </c>
      <c r="Z5188" s="94">
        <v>13898.95</v>
      </c>
      <c r="AA5188" s="94">
        <v>14316</v>
      </c>
      <c r="AB5188" s="94">
        <v>14316</v>
      </c>
      <c r="AC5188">
        <f t="shared" si="162"/>
        <v>2000</v>
      </c>
      <c r="AD5188" t="str">
        <f t="shared" si="163"/>
        <v>311</v>
      </c>
    </row>
    <row r="5189" spans="1:30" hidden="1" x14ac:dyDescent="0.25">
      <c r="A5189" t="s">
        <v>2323</v>
      </c>
      <c r="B5189" t="s">
        <v>2256</v>
      </c>
      <c r="C5189" t="s">
        <v>157</v>
      </c>
      <c r="D5189" t="s">
        <v>214</v>
      </c>
      <c r="E5189" t="s">
        <v>122</v>
      </c>
      <c r="F5189" t="s">
        <v>159</v>
      </c>
      <c r="G5189" t="s">
        <v>160</v>
      </c>
      <c r="H5189" t="s">
        <v>304</v>
      </c>
      <c r="I5189" t="s">
        <v>124</v>
      </c>
      <c r="J5189" t="s">
        <v>125</v>
      </c>
      <c r="K5189" t="s">
        <v>2326</v>
      </c>
      <c r="N5189" t="s">
        <v>2325</v>
      </c>
      <c r="O5189" t="s">
        <v>828</v>
      </c>
      <c r="P5189" t="s">
        <v>162</v>
      </c>
      <c r="Q5189" t="s">
        <v>215</v>
      </c>
      <c r="R5189" t="s">
        <v>131</v>
      </c>
      <c r="S5189" t="s">
        <v>164</v>
      </c>
      <c r="T5189" t="s">
        <v>165</v>
      </c>
      <c r="U5189" t="s">
        <v>134</v>
      </c>
      <c r="V5189" t="s">
        <v>135</v>
      </c>
      <c r="W5189" t="s">
        <v>136</v>
      </c>
      <c r="X5189" t="s">
        <v>2328</v>
      </c>
      <c r="AA5189" s="94">
        <v>69600</v>
      </c>
      <c r="AB5189" s="94">
        <v>69600</v>
      </c>
      <c r="AC5189">
        <f t="shared" si="162"/>
        <v>2000</v>
      </c>
      <c r="AD5189" t="str">
        <f t="shared" si="163"/>
        <v>311</v>
      </c>
    </row>
    <row r="5190" spans="1:30" hidden="1" x14ac:dyDescent="0.25">
      <c r="A5190" t="s">
        <v>2323</v>
      </c>
      <c r="B5190" t="s">
        <v>2256</v>
      </c>
      <c r="C5190" t="s">
        <v>157</v>
      </c>
      <c r="D5190" t="s">
        <v>240</v>
      </c>
      <c r="E5190" t="s">
        <v>122</v>
      </c>
      <c r="F5190" t="s">
        <v>159</v>
      </c>
      <c r="G5190" t="s">
        <v>160</v>
      </c>
      <c r="H5190" t="s">
        <v>143</v>
      </c>
      <c r="I5190" t="s">
        <v>124</v>
      </c>
      <c r="J5190" t="s">
        <v>125</v>
      </c>
      <c r="K5190" t="s">
        <v>2326</v>
      </c>
      <c r="N5190" t="s">
        <v>2325</v>
      </c>
      <c r="O5190" t="s">
        <v>828</v>
      </c>
      <c r="P5190" t="s">
        <v>162</v>
      </c>
      <c r="Q5190" t="s">
        <v>241</v>
      </c>
      <c r="R5190" t="s">
        <v>131</v>
      </c>
      <c r="S5190" t="s">
        <v>164</v>
      </c>
      <c r="T5190" t="s">
        <v>165</v>
      </c>
      <c r="U5190" t="s">
        <v>151</v>
      </c>
      <c r="V5190" t="s">
        <v>135</v>
      </c>
      <c r="W5190" t="s">
        <v>136</v>
      </c>
      <c r="X5190" t="s">
        <v>2327</v>
      </c>
      <c r="Y5190" s="94">
        <v>0</v>
      </c>
      <c r="Z5190" s="94">
        <v>0</v>
      </c>
      <c r="AA5190" s="94">
        <v>0</v>
      </c>
      <c r="AB5190" s="94">
        <v>0</v>
      </c>
      <c r="AC5190">
        <f t="shared" si="162"/>
        <v>3000</v>
      </c>
      <c r="AD5190" t="str">
        <f t="shared" si="163"/>
        <v>311</v>
      </c>
    </row>
    <row r="5191" spans="1:30" hidden="1" x14ac:dyDescent="0.25">
      <c r="A5191" t="s">
        <v>2323</v>
      </c>
      <c r="B5191" t="s">
        <v>2256</v>
      </c>
      <c r="C5191" t="s">
        <v>157</v>
      </c>
      <c r="D5191" t="s">
        <v>291</v>
      </c>
      <c r="E5191" t="s">
        <v>122</v>
      </c>
      <c r="F5191" t="s">
        <v>159</v>
      </c>
      <c r="G5191" t="s">
        <v>160</v>
      </c>
      <c r="H5191" t="s">
        <v>143</v>
      </c>
      <c r="I5191" t="s">
        <v>124</v>
      </c>
      <c r="J5191" t="s">
        <v>125</v>
      </c>
      <c r="K5191" t="s">
        <v>2326</v>
      </c>
      <c r="N5191" t="s">
        <v>2325</v>
      </c>
      <c r="O5191" t="s">
        <v>828</v>
      </c>
      <c r="P5191" t="s">
        <v>162</v>
      </c>
      <c r="Q5191" t="s">
        <v>169</v>
      </c>
      <c r="R5191" t="s">
        <v>131</v>
      </c>
      <c r="S5191" t="s">
        <v>164</v>
      </c>
      <c r="T5191" t="s">
        <v>165</v>
      </c>
      <c r="U5191" t="s">
        <v>151</v>
      </c>
      <c r="V5191" t="s">
        <v>135</v>
      </c>
      <c r="W5191" t="s">
        <v>136</v>
      </c>
      <c r="X5191" t="s">
        <v>2327</v>
      </c>
      <c r="Y5191" s="94">
        <v>3000</v>
      </c>
      <c r="Z5191" s="94">
        <v>3000</v>
      </c>
      <c r="AA5191" s="94">
        <v>3090</v>
      </c>
      <c r="AB5191" s="94">
        <v>3090</v>
      </c>
      <c r="AC5191">
        <f t="shared" si="162"/>
        <v>3000</v>
      </c>
      <c r="AD5191" t="str">
        <f t="shared" si="163"/>
        <v>311</v>
      </c>
    </row>
    <row r="5192" spans="1:30" hidden="1" x14ac:dyDescent="0.25">
      <c r="A5192" t="s">
        <v>2323</v>
      </c>
      <c r="B5192" t="s">
        <v>2256</v>
      </c>
      <c r="C5192" t="s">
        <v>157</v>
      </c>
      <c r="D5192" t="s">
        <v>272</v>
      </c>
      <c r="E5192" t="s">
        <v>122</v>
      </c>
      <c r="F5192" t="s">
        <v>159</v>
      </c>
      <c r="G5192" t="s">
        <v>160</v>
      </c>
      <c r="H5192" t="s">
        <v>304</v>
      </c>
      <c r="I5192" t="s">
        <v>124</v>
      </c>
      <c r="J5192" t="s">
        <v>125</v>
      </c>
      <c r="K5192" t="s">
        <v>2326</v>
      </c>
      <c r="N5192" t="s">
        <v>2325</v>
      </c>
      <c r="O5192" t="s">
        <v>828</v>
      </c>
      <c r="P5192" t="s">
        <v>162</v>
      </c>
      <c r="Q5192" t="s">
        <v>273</v>
      </c>
      <c r="R5192" t="s">
        <v>131</v>
      </c>
      <c r="S5192" t="s">
        <v>164</v>
      </c>
      <c r="T5192" t="s">
        <v>165</v>
      </c>
      <c r="U5192" t="s">
        <v>134</v>
      </c>
      <c r="V5192" t="s">
        <v>135</v>
      </c>
      <c r="W5192" t="s">
        <v>136</v>
      </c>
      <c r="X5192" t="s">
        <v>2328</v>
      </c>
      <c r="AA5192" s="94">
        <v>7975</v>
      </c>
      <c r="AB5192" s="94">
        <v>7975</v>
      </c>
      <c r="AC5192">
        <f t="shared" si="162"/>
        <v>3000</v>
      </c>
      <c r="AD5192" t="str">
        <f t="shared" si="163"/>
        <v>311</v>
      </c>
    </row>
    <row r="5193" spans="1:30" hidden="1" x14ac:dyDescent="0.25">
      <c r="A5193" s="97" t="s">
        <v>2329</v>
      </c>
      <c r="B5193" s="97" t="s">
        <v>2256</v>
      </c>
      <c r="C5193" s="97" t="s">
        <v>2298</v>
      </c>
      <c r="D5193" s="97" t="s">
        <v>141</v>
      </c>
      <c r="E5193" s="97" t="s">
        <v>122</v>
      </c>
      <c r="F5193" s="98">
        <v>15</v>
      </c>
      <c r="G5193" s="98" t="s">
        <v>142</v>
      </c>
      <c r="H5193" s="97" t="s">
        <v>143</v>
      </c>
      <c r="I5193" s="97" t="s">
        <v>124</v>
      </c>
      <c r="J5193" s="97" t="s">
        <v>125</v>
      </c>
      <c r="K5193" s="97" t="s">
        <v>2330</v>
      </c>
      <c r="L5193" s="97"/>
      <c r="M5193" s="97"/>
      <c r="N5193" s="97" t="s">
        <v>2331</v>
      </c>
      <c r="O5193" s="97" t="s">
        <v>828</v>
      </c>
      <c r="P5193" s="97" t="s">
        <v>2301</v>
      </c>
      <c r="Q5193" s="97" t="s">
        <v>148</v>
      </c>
      <c r="R5193" s="97" t="s">
        <v>131</v>
      </c>
      <c r="S5193" s="97" t="s">
        <v>149</v>
      </c>
      <c r="T5193" s="97" t="s">
        <v>150</v>
      </c>
      <c r="U5193" s="97" t="s">
        <v>151</v>
      </c>
      <c r="V5193" s="97" t="s">
        <v>135</v>
      </c>
      <c r="W5193" s="97" t="s">
        <v>136</v>
      </c>
      <c r="X5193" s="97"/>
      <c r="Y5193" s="99"/>
      <c r="Z5193" s="99"/>
      <c r="AA5193" s="99">
        <v>4349208</v>
      </c>
      <c r="AB5193" s="99">
        <v>4349208</v>
      </c>
      <c r="AC5193">
        <f t="shared" si="162"/>
        <v>1000</v>
      </c>
      <c r="AD5193" t="str">
        <f t="shared" si="163"/>
        <v>311</v>
      </c>
    </row>
    <row r="5194" spans="1:30" hidden="1" x14ac:dyDescent="0.25">
      <c r="A5194" s="97" t="s">
        <v>2329</v>
      </c>
      <c r="B5194" s="97" t="s">
        <v>2256</v>
      </c>
      <c r="C5194" s="97" t="s">
        <v>2298</v>
      </c>
      <c r="D5194" s="97">
        <v>13201</v>
      </c>
      <c r="E5194" s="97" t="s">
        <v>122</v>
      </c>
      <c r="F5194" s="98">
        <v>15</v>
      </c>
      <c r="G5194" s="98" t="s">
        <v>142</v>
      </c>
      <c r="H5194" s="97">
        <v>19</v>
      </c>
      <c r="I5194" s="97" t="s">
        <v>124</v>
      </c>
      <c r="J5194" s="97" t="s">
        <v>125</v>
      </c>
      <c r="K5194" s="97" t="s">
        <v>2330</v>
      </c>
      <c r="L5194" s="97"/>
      <c r="M5194" s="97"/>
      <c r="N5194" s="97" t="s">
        <v>2331</v>
      </c>
      <c r="O5194" s="97" t="s">
        <v>828</v>
      </c>
      <c r="P5194" s="97" t="s">
        <v>2301</v>
      </c>
      <c r="Q5194" s="97" t="s">
        <v>152</v>
      </c>
      <c r="R5194" s="97" t="s">
        <v>131</v>
      </c>
      <c r="S5194" s="97" t="s">
        <v>149</v>
      </c>
      <c r="T5194" s="97" t="s">
        <v>150</v>
      </c>
      <c r="U5194" s="97" t="s">
        <v>134</v>
      </c>
      <c r="V5194" s="97" t="s">
        <v>135</v>
      </c>
      <c r="W5194" s="97" t="s">
        <v>136</v>
      </c>
      <c r="X5194" s="97"/>
      <c r="Y5194" s="99"/>
      <c r="Z5194" s="99"/>
      <c r="AA5194" s="99">
        <v>181217</v>
      </c>
      <c r="AB5194" s="99">
        <v>181217</v>
      </c>
      <c r="AC5194">
        <f t="shared" si="162"/>
        <v>1000</v>
      </c>
      <c r="AD5194" t="str">
        <f t="shared" si="163"/>
        <v>311</v>
      </c>
    </row>
    <row r="5195" spans="1:30" hidden="1" x14ac:dyDescent="0.25">
      <c r="A5195" s="97" t="s">
        <v>2329</v>
      </c>
      <c r="B5195" s="97" t="s">
        <v>2256</v>
      </c>
      <c r="C5195" s="97" t="s">
        <v>2298</v>
      </c>
      <c r="D5195" s="97">
        <v>13203</v>
      </c>
      <c r="E5195" s="97" t="s">
        <v>122</v>
      </c>
      <c r="F5195" s="98">
        <v>15</v>
      </c>
      <c r="G5195" s="98" t="s">
        <v>142</v>
      </c>
      <c r="H5195" s="97">
        <v>19</v>
      </c>
      <c r="I5195" s="97" t="s">
        <v>124</v>
      </c>
      <c r="J5195" s="97" t="s">
        <v>125</v>
      </c>
      <c r="K5195" s="97" t="s">
        <v>2330</v>
      </c>
      <c r="L5195" s="97"/>
      <c r="M5195" s="97"/>
      <c r="N5195" s="97" t="s">
        <v>2331</v>
      </c>
      <c r="O5195" s="97" t="s">
        <v>828</v>
      </c>
      <c r="P5195" s="97" t="s">
        <v>2301</v>
      </c>
      <c r="Q5195" s="97" t="s">
        <v>153</v>
      </c>
      <c r="R5195" s="97" t="s">
        <v>131</v>
      </c>
      <c r="S5195" s="97" t="s">
        <v>149</v>
      </c>
      <c r="T5195" s="97" t="s">
        <v>150</v>
      </c>
      <c r="U5195" s="97" t="s">
        <v>134</v>
      </c>
      <c r="V5195" s="97" t="s">
        <v>135</v>
      </c>
      <c r="W5195" s="97" t="s">
        <v>136</v>
      </c>
      <c r="X5195" s="97"/>
      <c r="Y5195" s="99"/>
      <c r="Z5195" s="99"/>
      <c r="AA5195" s="99">
        <v>724868</v>
      </c>
      <c r="AB5195" s="99">
        <v>724868</v>
      </c>
      <c r="AC5195">
        <f t="shared" si="162"/>
        <v>1000</v>
      </c>
      <c r="AD5195" t="str">
        <f t="shared" si="163"/>
        <v>311</v>
      </c>
    </row>
    <row r="5196" spans="1:30" hidden="1" x14ac:dyDescent="0.25">
      <c r="A5196" s="97" t="s">
        <v>2329</v>
      </c>
      <c r="B5196" s="97" t="s">
        <v>2256</v>
      </c>
      <c r="C5196" s="97" t="s">
        <v>2298</v>
      </c>
      <c r="D5196" s="97">
        <v>14101</v>
      </c>
      <c r="E5196" s="97" t="s">
        <v>122</v>
      </c>
      <c r="F5196" s="98">
        <v>15</v>
      </c>
      <c r="G5196" s="98" t="s">
        <v>142</v>
      </c>
      <c r="H5196" s="97">
        <v>19</v>
      </c>
      <c r="I5196" s="97" t="s">
        <v>124</v>
      </c>
      <c r="J5196" s="97" t="s">
        <v>125</v>
      </c>
      <c r="K5196" s="97" t="s">
        <v>2330</v>
      </c>
      <c r="L5196" s="97"/>
      <c r="M5196" s="97"/>
      <c r="N5196" s="97" t="s">
        <v>2331</v>
      </c>
      <c r="O5196" s="97" t="s">
        <v>828</v>
      </c>
      <c r="P5196" s="97" t="s">
        <v>2301</v>
      </c>
      <c r="Q5196" s="97" t="s">
        <v>154</v>
      </c>
      <c r="R5196" s="97" t="s">
        <v>131</v>
      </c>
      <c r="S5196" s="97" t="s">
        <v>149</v>
      </c>
      <c r="T5196" s="97" t="s">
        <v>150</v>
      </c>
      <c r="U5196" s="97" t="s">
        <v>134</v>
      </c>
      <c r="V5196" s="97" t="s">
        <v>135</v>
      </c>
      <c r="W5196" s="97" t="s">
        <v>136</v>
      </c>
      <c r="X5196" s="97"/>
      <c r="Y5196" s="99"/>
      <c r="Z5196" s="99"/>
      <c r="AA5196" s="99">
        <v>239206.44</v>
      </c>
      <c r="AB5196" s="99">
        <v>239206.44</v>
      </c>
      <c r="AC5196">
        <f t="shared" si="162"/>
        <v>1000</v>
      </c>
      <c r="AD5196" t="str">
        <f t="shared" si="163"/>
        <v>311</v>
      </c>
    </row>
    <row r="5197" spans="1:30" hidden="1" x14ac:dyDescent="0.25">
      <c r="A5197" s="97" t="s">
        <v>2329</v>
      </c>
      <c r="B5197" s="97" t="s">
        <v>2256</v>
      </c>
      <c r="C5197" s="97" t="s">
        <v>2298</v>
      </c>
      <c r="D5197" s="97">
        <v>14103</v>
      </c>
      <c r="E5197" s="97" t="s">
        <v>122</v>
      </c>
      <c r="F5197" s="98">
        <v>15</v>
      </c>
      <c r="G5197" s="98" t="s">
        <v>142</v>
      </c>
      <c r="H5197" s="97">
        <v>19</v>
      </c>
      <c r="I5197" s="97" t="s">
        <v>124</v>
      </c>
      <c r="J5197" s="97" t="s">
        <v>125</v>
      </c>
      <c r="K5197" s="97" t="s">
        <v>2330</v>
      </c>
      <c r="L5197" s="97"/>
      <c r="M5197" s="97"/>
      <c r="N5197" s="97" t="s">
        <v>2331</v>
      </c>
      <c r="O5197" s="97" t="s">
        <v>828</v>
      </c>
      <c r="P5197" s="97" t="s">
        <v>2301</v>
      </c>
      <c r="Q5197" s="97" t="s">
        <v>155</v>
      </c>
      <c r="R5197" s="97" t="s">
        <v>131</v>
      </c>
      <c r="S5197" s="97" t="s">
        <v>149</v>
      </c>
      <c r="T5197" s="97" t="s">
        <v>150</v>
      </c>
      <c r="U5197" s="97" t="s">
        <v>134</v>
      </c>
      <c r="V5197" s="97" t="s">
        <v>135</v>
      </c>
      <c r="W5197" s="97" t="s">
        <v>136</v>
      </c>
      <c r="X5197" s="97"/>
      <c r="Y5197" s="99"/>
      <c r="Z5197" s="99"/>
      <c r="AA5197" s="99">
        <v>97857.18</v>
      </c>
      <c r="AB5197" s="99">
        <v>97857.18</v>
      </c>
      <c r="AC5197">
        <f t="shared" si="162"/>
        <v>1000</v>
      </c>
      <c r="AD5197" t="str">
        <f t="shared" si="163"/>
        <v>311</v>
      </c>
    </row>
    <row r="5198" spans="1:30" hidden="1" x14ac:dyDescent="0.25">
      <c r="A5198" s="97" t="s">
        <v>2329</v>
      </c>
      <c r="B5198" s="97" t="s">
        <v>2256</v>
      </c>
      <c r="C5198" s="97" t="s">
        <v>2298</v>
      </c>
      <c r="D5198" s="97">
        <v>14201</v>
      </c>
      <c r="E5198" s="97" t="s">
        <v>122</v>
      </c>
      <c r="F5198" s="98">
        <v>15</v>
      </c>
      <c r="G5198" s="98" t="s">
        <v>142</v>
      </c>
      <c r="H5198" s="97">
        <v>19</v>
      </c>
      <c r="I5198" s="97" t="s">
        <v>124</v>
      </c>
      <c r="J5198" s="97" t="s">
        <v>125</v>
      </c>
      <c r="K5198" s="97" t="s">
        <v>2330</v>
      </c>
      <c r="L5198" s="97"/>
      <c r="M5198" s="97"/>
      <c r="N5198" s="97" t="s">
        <v>2331</v>
      </c>
      <c r="O5198" s="97" t="s">
        <v>828</v>
      </c>
      <c r="P5198" s="97" t="s">
        <v>2301</v>
      </c>
      <c r="Q5198" s="97" t="s">
        <v>156</v>
      </c>
      <c r="R5198" s="97" t="s">
        <v>131</v>
      </c>
      <c r="S5198" s="97" t="s">
        <v>149</v>
      </c>
      <c r="T5198" s="97" t="s">
        <v>150</v>
      </c>
      <c r="U5198" s="97" t="s">
        <v>134</v>
      </c>
      <c r="V5198" s="97" t="s">
        <v>135</v>
      </c>
      <c r="W5198" s="97" t="s">
        <v>136</v>
      </c>
      <c r="X5198" s="97"/>
      <c r="Y5198" s="99"/>
      <c r="Z5198" s="99"/>
      <c r="AA5198" s="99">
        <v>217460.40000000002</v>
      </c>
      <c r="AB5198" s="99">
        <v>217460.4</v>
      </c>
      <c r="AC5198">
        <f t="shared" si="162"/>
        <v>1000</v>
      </c>
      <c r="AD5198" t="str">
        <f t="shared" si="163"/>
        <v>311</v>
      </c>
    </row>
    <row r="5199" spans="1:30" hidden="1" x14ac:dyDescent="0.25">
      <c r="A5199" s="97" t="s">
        <v>2329</v>
      </c>
      <c r="B5199" s="97" t="s">
        <v>2256</v>
      </c>
      <c r="C5199" s="97" t="s">
        <v>2298</v>
      </c>
      <c r="D5199" s="97">
        <v>14301</v>
      </c>
      <c r="E5199" s="97" t="s">
        <v>122</v>
      </c>
      <c r="F5199" s="98">
        <v>15</v>
      </c>
      <c r="G5199" s="98" t="s">
        <v>142</v>
      </c>
      <c r="H5199" s="97">
        <v>19</v>
      </c>
      <c r="I5199" s="97" t="s">
        <v>124</v>
      </c>
      <c r="J5199" s="97" t="s">
        <v>125</v>
      </c>
      <c r="K5199" s="97" t="s">
        <v>2330</v>
      </c>
      <c r="L5199" s="97"/>
      <c r="M5199" s="97"/>
      <c r="N5199" s="97" t="s">
        <v>2331</v>
      </c>
      <c r="O5199" s="97" t="s">
        <v>828</v>
      </c>
      <c r="P5199" s="97" t="s">
        <v>2301</v>
      </c>
      <c r="Q5199" s="97" t="s">
        <v>178</v>
      </c>
      <c r="R5199" s="97" t="s">
        <v>131</v>
      </c>
      <c r="S5199" s="97" t="s">
        <v>149</v>
      </c>
      <c r="T5199" s="97" t="s">
        <v>150</v>
      </c>
      <c r="U5199" s="97" t="s">
        <v>134</v>
      </c>
      <c r="V5199" s="97" t="s">
        <v>135</v>
      </c>
      <c r="W5199" s="97" t="s">
        <v>136</v>
      </c>
      <c r="X5199" s="97"/>
      <c r="Y5199" s="99"/>
      <c r="Z5199" s="99"/>
      <c r="AA5199" s="99">
        <v>260952.47999999998</v>
      </c>
      <c r="AB5199" s="99">
        <v>260952.48</v>
      </c>
      <c r="AC5199">
        <f t="shared" si="162"/>
        <v>1000</v>
      </c>
      <c r="AD5199" t="str">
        <f t="shared" si="163"/>
        <v>311</v>
      </c>
    </row>
    <row r="5200" spans="1:30" hidden="1" x14ac:dyDescent="0.25">
      <c r="A5200" t="s">
        <v>2329</v>
      </c>
      <c r="B5200" t="s">
        <v>2256</v>
      </c>
      <c r="C5200" t="s">
        <v>2298</v>
      </c>
      <c r="D5200" t="s">
        <v>186</v>
      </c>
      <c r="E5200" t="s">
        <v>122</v>
      </c>
      <c r="F5200" t="s">
        <v>159</v>
      </c>
      <c r="G5200" t="s">
        <v>160</v>
      </c>
      <c r="H5200" t="s">
        <v>143</v>
      </c>
      <c r="I5200" t="s">
        <v>124</v>
      </c>
      <c r="J5200" t="s">
        <v>125</v>
      </c>
      <c r="K5200" t="s">
        <v>2330</v>
      </c>
      <c r="N5200" t="s">
        <v>2331</v>
      </c>
      <c r="O5200" t="s">
        <v>828</v>
      </c>
      <c r="P5200" t="s">
        <v>2301</v>
      </c>
      <c r="Q5200" t="s">
        <v>188</v>
      </c>
      <c r="R5200" t="s">
        <v>131</v>
      </c>
      <c r="S5200" t="s">
        <v>164</v>
      </c>
      <c r="T5200" t="s">
        <v>165</v>
      </c>
      <c r="U5200" t="s">
        <v>151</v>
      </c>
      <c r="V5200" t="s">
        <v>135</v>
      </c>
      <c r="W5200" t="s">
        <v>136</v>
      </c>
      <c r="X5200" t="s">
        <v>2332</v>
      </c>
      <c r="Y5200" s="94">
        <v>6000</v>
      </c>
      <c r="Z5200" s="94">
        <v>5958.03</v>
      </c>
      <c r="AA5200" s="94">
        <v>6137</v>
      </c>
      <c r="AB5200" s="94">
        <v>6137</v>
      </c>
      <c r="AC5200">
        <f t="shared" si="162"/>
        <v>2000</v>
      </c>
      <c r="AD5200" t="str">
        <f t="shared" si="163"/>
        <v>311</v>
      </c>
    </row>
    <row r="5201" spans="1:30" hidden="1" x14ac:dyDescent="0.25">
      <c r="A5201" t="s">
        <v>2329</v>
      </c>
      <c r="B5201" t="s">
        <v>2256</v>
      </c>
      <c r="C5201" t="s">
        <v>2298</v>
      </c>
      <c r="D5201" t="s">
        <v>198</v>
      </c>
      <c r="E5201" t="s">
        <v>122</v>
      </c>
      <c r="F5201" t="s">
        <v>159</v>
      </c>
      <c r="G5201" t="s">
        <v>160</v>
      </c>
      <c r="H5201" t="s">
        <v>143</v>
      </c>
      <c r="I5201" t="s">
        <v>124</v>
      </c>
      <c r="J5201" t="s">
        <v>125</v>
      </c>
      <c r="K5201" t="s">
        <v>2330</v>
      </c>
      <c r="N5201" t="s">
        <v>2331</v>
      </c>
      <c r="O5201" t="s">
        <v>828</v>
      </c>
      <c r="P5201" t="s">
        <v>2301</v>
      </c>
      <c r="Q5201" t="s">
        <v>199</v>
      </c>
      <c r="R5201" t="s">
        <v>131</v>
      </c>
      <c r="S5201" t="s">
        <v>164</v>
      </c>
      <c r="T5201" t="s">
        <v>165</v>
      </c>
      <c r="U5201" t="s">
        <v>151</v>
      </c>
      <c r="V5201" t="s">
        <v>135</v>
      </c>
      <c r="W5201" t="s">
        <v>136</v>
      </c>
      <c r="X5201" t="s">
        <v>2332</v>
      </c>
      <c r="Y5201" s="94">
        <v>6000</v>
      </c>
      <c r="Z5201" s="94">
        <v>5936.54</v>
      </c>
      <c r="AA5201" s="94">
        <v>6115</v>
      </c>
      <c r="AB5201" s="94">
        <v>6115</v>
      </c>
      <c r="AC5201">
        <f t="shared" si="162"/>
        <v>2000</v>
      </c>
      <c r="AD5201" t="str">
        <f t="shared" si="163"/>
        <v>311</v>
      </c>
    </row>
    <row r="5202" spans="1:30" hidden="1" x14ac:dyDescent="0.25">
      <c r="A5202" t="s">
        <v>2329</v>
      </c>
      <c r="B5202" t="s">
        <v>2256</v>
      </c>
      <c r="C5202" t="s">
        <v>2298</v>
      </c>
      <c r="D5202" t="s">
        <v>214</v>
      </c>
      <c r="E5202" t="s">
        <v>122</v>
      </c>
      <c r="F5202" t="s">
        <v>159</v>
      </c>
      <c r="G5202" t="s">
        <v>160</v>
      </c>
      <c r="H5202" t="s">
        <v>143</v>
      </c>
      <c r="I5202" t="s">
        <v>124</v>
      </c>
      <c r="J5202" t="s">
        <v>125</v>
      </c>
      <c r="K5202" t="s">
        <v>2330</v>
      </c>
      <c r="N5202" t="s">
        <v>2331</v>
      </c>
      <c r="O5202" t="s">
        <v>828</v>
      </c>
      <c r="P5202" t="s">
        <v>2301</v>
      </c>
      <c r="Q5202" t="s">
        <v>215</v>
      </c>
      <c r="R5202" t="s">
        <v>131</v>
      </c>
      <c r="S5202" t="s">
        <v>164</v>
      </c>
      <c r="T5202" t="s">
        <v>165</v>
      </c>
      <c r="U5202" t="s">
        <v>151</v>
      </c>
      <c r="V5202" t="s">
        <v>135</v>
      </c>
      <c r="W5202" t="s">
        <v>136</v>
      </c>
      <c r="X5202" t="s">
        <v>2332</v>
      </c>
      <c r="Y5202" s="94">
        <v>216000</v>
      </c>
      <c r="Z5202" s="94">
        <v>153769.54</v>
      </c>
      <c r="AA5202" s="94">
        <v>148800</v>
      </c>
      <c r="AB5202" s="94">
        <v>148800</v>
      </c>
      <c r="AC5202">
        <f t="shared" si="162"/>
        <v>2000</v>
      </c>
      <c r="AD5202" t="str">
        <f t="shared" si="163"/>
        <v>311</v>
      </c>
    </row>
    <row r="5203" spans="1:30" hidden="1" x14ac:dyDescent="0.25">
      <c r="A5203" t="s">
        <v>2329</v>
      </c>
      <c r="B5203" t="s">
        <v>2256</v>
      </c>
      <c r="C5203" t="s">
        <v>2298</v>
      </c>
      <c r="D5203" t="s">
        <v>291</v>
      </c>
      <c r="E5203" t="s">
        <v>122</v>
      </c>
      <c r="F5203" t="s">
        <v>159</v>
      </c>
      <c r="G5203" t="s">
        <v>160</v>
      </c>
      <c r="H5203" t="s">
        <v>143</v>
      </c>
      <c r="I5203" t="s">
        <v>124</v>
      </c>
      <c r="J5203" t="s">
        <v>125</v>
      </c>
      <c r="K5203" t="s">
        <v>2330</v>
      </c>
      <c r="N5203" t="s">
        <v>2331</v>
      </c>
      <c r="O5203" t="s">
        <v>828</v>
      </c>
      <c r="P5203" t="s">
        <v>2301</v>
      </c>
      <c r="Q5203" t="s">
        <v>169</v>
      </c>
      <c r="R5203" t="s">
        <v>131</v>
      </c>
      <c r="S5203" t="s">
        <v>164</v>
      </c>
      <c r="T5203" t="s">
        <v>165</v>
      </c>
      <c r="U5203" t="s">
        <v>151</v>
      </c>
      <c r="V5203" t="s">
        <v>135</v>
      </c>
      <c r="W5203" t="s">
        <v>136</v>
      </c>
      <c r="X5203" t="s">
        <v>2332</v>
      </c>
      <c r="Y5203" s="94">
        <v>8300</v>
      </c>
      <c r="Z5203" s="94">
        <v>15275</v>
      </c>
      <c r="AA5203" s="94">
        <v>15733.25</v>
      </c>
      <c r="AB5203" s="94">
        <v>15733.25</v>
      </c>
      <c r="AC5203">
        <f t="shared" si="162"/>
        <v>3000</v>
      </c>
      <c r="AD5203" t="str">
        <f t="shared" si="163"/>
        <v>311</v>
      </c>
    </row>
    <row r="5204" spans="1:30" hidden="1" x14ac:dyDescent="0.25">
      <c r="A5204" t="s">
        <v>2329</v>
      </c>
      <c r="B5204" t="s">
        <v>2256</v>
      </c>
      <c r="C5204" t="s">
        <v>2298</v>
      </c>
      <c r="D5204" t="s">
        <v>272</v>
      </c>
      <c r="E5204" t="s">
        <v>122</v>
      </c>
      <c r="F5204" t="s">
        <v>159</v>
      </c>
      <c r="G5204" t="s">
        <v>160</v>
      </c>
      <c r="H5204" t="s">
        <v>143</v>
      </c>
      <c r="I5204" t="s">
        <v>124</v>
      </c>
      <c r="J5204" t="s">
        <v>125</v>
      </c>
      <c r="K5204" t="s">
        <v>2330</v>
      </c>
      <c r="N5204" t="s">
        <v>2331</v>
      </c>
      <c r="O5204" t="s">
        <v>828</v>
      </c>
      <c r="P5204" t="s">
        <v>2301</v>
      </c>
      <c r="Q5204" t="s">
        <v>273</v>
      </c>
      <c r="R5204" t="s">
        <v>131</v>
      </c>
      <c r="S5204" t="s">
        <v>164</v>
      </c>
      <c r="T5204" t="s">
        <v>165</v>
      </c>
      <c r="U5204" t="s">
        <v>151</v>
      </c>
      <c r="V5204" t="s">
        <v>135</v>
      </c>
      <c r="W5204" t="s">
        <v>136</v>
      </c>
      <c r="X5204" t="s">
        <v>2332</v>
      </c>
      <c r="Y5204" s="94">
        <v>60000</v>
      </c>
      <c r="Z5204" s="94">
        <v>34446.826666666675</v>
      </c>
      <c r="AA5204" s="94">
        <v>23925</v>
      </c>
      <c r="AB5204" s="94">
        <v>23925</v>
      </c>
      <c r="AC5204">
        <f t="shared" si="162"/>
        <v>3000</v>
      </c>
      <c r="AD5204" t="str">
        <f t="shared" si="163"/>
        <v>311</v>
      </c>
    </row>
    <row r="5205" spans="1:30" hidden="1" x14ac:dyDescent="0.25">
      <c r="A5205" t="s">
        <v>2333</v>
      </c>
      <c r="B5205" t="s">
        <v>2256</v>
      </c>
      <c r="C5205" t="s">
        <v>2298</v>
      </c>
      <c r="D5205" t="s">
        <v>186</v>
      </c>
      <c r="E5205" t="s">
        <v>122</v>
      </c>
      <c r="F5205" t="s">
        <v>159</v>
      </c>
      <c r="G5205" t="s">
        <v>160</v>
      </c>
      <c r="H5205" t="s">
        <v>304</v>
      </c>
      <c r="I5205" t="s">
        <v>124</v>
      </c>
      <c r="J5205" t="s">
        <v>125</v>
      </c>
      <c r="K5205" t="s">
        <v>2334</v>
      </c>
      <c r="N5205" t="s">
        <v>2335</v>
      </c>
      <c r="O5205" t="s">
        <v>828</v>
      </c>
      <c r="P5205" t="s">
        <v>2301</v>
      </c>
      <c r="Q5205" t="s">
        <v>188</v>
      </c>
      <c r="R5205" t="s">
        <v>131</v>
      </c>
      <c r="S5205" t="s">
        <v>164</v>
      </c>
      <c r="T5205" t="s">
        <v>165</v>
      </c>
      <c r="U5205" t="s">
        <v>134</v>
      </c>
      <c r="V5205" t="s">
        <v>135</v>
      </c>
      <c r="W5205" t="s">
        <v>136</v>
      </c>
      <c r="X5205" t="s">
        <v>2336</v>
      </c>
      <c r="AA5205" s="94">
        <v>0</v>
      </c>
      <c r="AB5205" s="94">
        <v>0</v>
      </c>
      <c r="AC5205">
        <f t="shared" si="162"/>
        <v>2000</v>
      </c>
      <c r="AD5205" t="str">
        <f t="shared" si="163"/>
        <v>311</v>
      </c>
    </row>
    <row r="5206" spans="1:30" hidden="1" x14ac:dyDescent="0.25">
      <c r="A5206" t="s">
        <v>2333</v>
      </c>
      <c r="B5206" t="s">
        <v>2256</v>
      </c>
      <c r="C5206" t="s">
        <v>2298</v>
      </c>
      <c r="D5206" t="s">
        <v>192</v>
      </c>
      <c r="E5206" t="s">
        <v>122</v>
      </c>
      <c r="F5206" t="s">
        <v>159</v>
      </c>
      <c r="G5206" t="s">
        <v>160</v>
      </c>
      <c r="H5206" t="s">
        <v>304</v>
      </c>
      <c r="I5206" t="s">
        <v>124</v>
      </c>
      <c r="J5206" t="s">
        <v>125</v>
      </c>
      <c r="K5206" t="s">
        <v>2334</v>
      </c>
      <c r="N5206" t="s">
        <v>2335</v>
      </c>
      <c r="O5206" t="s">
        <v>828</v>
      </c>
      <c r="P5206" t="s">
        <v>2301</v>
      </c>
      <c r="Q5206" t="s">
        <v>193</v>
      </c>
      <c r="R5206" t="s">
        <v>131</v>
      </c>
      <c r="S5206" t="s">
        <v>164</v>
      </c>
      <c r="T5206" t="s">
        <v>165</v>
      </c>
      <c r="U5206" t="s">
        <v>134</v>
      </c>
      <c r="V5206" t="s">
        <v>135</v>
      </c>
      <c r="W5206" t="s">
        <v>136</v>
      </c>
      <c r="X5206" t="s">
        <v>2336</v>
      </c>
      <c r="AA5206" s="94">
        <v>0</v>
      </c>
      <c r="AB5206" s="94">
        <v>0</v>
      </c>
      <c r="AC5206">
        <f t="shared" si="162"/>
        <v>2000</v>
      </c>
      <c r="AD5206" t="str">
        <f t="shared" si="163"/>
        <v>311</v>
      </c>
    </row>
    <row r="5207" spans="1:30" hidden="1" x14ac:dyDescent="0.25">
      <c r="A5207" s="97" t="s">
        <v>2337</v>
      </c>
      <c r="B5207" s="97" t="s">
        <v>2256</v>
      </c>
      <c r="C5207" s="97" t="s">
        <v>2298</v>
      </c>
      <c r="D5207" s="97" t="s">
        <v>141</v>
      </c>
      <c r="E5207" s="97" t="s">
        <v>122</v>
      </c>
      <c r="F5207" s="98">
        <v>15</v>
      </c>
      <c r="G5207" s="98" t="s">
        <v>142</v>
      </c>
      <c r="H5207" s="97" t="s">
        <v>143</v>
      </c>
      <c r="I5207" s="97" t="s">
        <v>124</v>
      </c>
      <c r="J5207" s="97" t="s">
        <v>125</v>
      </c>
      <c r="K5207" s="97" t="s">
        <v>2338</v>
      </c>
      <c r="L5207" s="97"/>
      <c r="M5207" s="97"/>
      <c r="N5207" s="97" t="s">
        <v>2339</v>
      </c>
      <c r="O5207" s="97" t="s">
        <v>828</v>
      </c>
      <c r="P5207" s="97" t="s">
        <v>2301</v>
      </c>
      <c r="Q5207" s="97" t="s">
        <v>148</v>
      </c>
      <c r="R5207" s="97" t="s">
        <v>131</v>
      </c>
      <c r="S5207" s="97" t="s">
        <v>149</v>
      </c>
      <c r="T5207" s="97" t="s">
        <v>150</v>
      </c>
      <c r="U5207" s="97" t="s">
        <v>151</v>
      </c>
      <c r="V5207" s="97" t="s">
        <v>135</v>
      </c>
      <c r="W5207" s="97" t="s">
        <v>136</v>
      </c>
      <c r="X5207" s="97"/>
      <c r="Y5207" s="99"/>
      <c r="Z5207" s="99"/>
      <c r="AA5207" s="99">
        <v>3866112</v>
      </c>
      <c r="AB5207" s="99">
        <v>3866112</v>
      </c>
      <c r="AC5207">
        <f t="shared" si="162"/>
        <v>1000</v>
      </c>
      <c r="AD5207" t="str">
        <f t="shared" si="163"/>
        <v>311</v>
      </c>
    </row>
    <row r="5208" spans="1:30" hidden="1" x14ac:dyDescent="0.25">
      <c r="A5208" s="97" t="s">
        <v>2337</v>
      </c>
      <c r="B5208" s="97" t="s">
        <v>2256</v>
      </c>
      <c r="C5208" s="97" t="s">
        <v>2298</v>
      </c>
      <c r="D5208" s="97">
        <v>13201</v>
      </c>
      <c r="E5208" s="97" t="s">
        <v>122</v>
      </c>
      <c r="F5208" s="98">
        <v>15</v>
      </c>
      <c r="G5208" s="98" t="s">
        <v>142</v>
      </c>
      <c r="H5208" s="97">
        <v>19</v>
      </c>
      <c r="I5208" s="97" t="s">
        <v>124</v>
      </c>
      <c r="J5208" s="97" t="s">
        <v>125</v>
      </c>
      <c r="K5208" s="97" t="s">
        <v>2338</v>
      </c>
      <c r="L5208" s="97"/>
      <c r="M5208" s="97"/>
      <c r="N5208" s="97" t="s">
        <v>2339</v>
      </c>
      <c r="O5208" s="97" t="s">
        <v>828</v>
      </c>
      <c r="P5208" s="97" t="s">
        <v>2301</v>
      </c>
      <c r="Q5208" s="97" t="s">
        <v>152</v>
      </c>
      <c r="R5208" s="97" t="s">
        <v>131</v>
      </c>
      <c r="S5208" s="97" t="s">
        <v>149</v>
      </c>
      <c r="T5208" s="97" t="s">
        <v>150</v>
      </c>
      <c r="U5208" s="97" t="s">
        <v>134</v>
      </c>
      <c r="V5208" s="97" t="s">
        <v>135</v>
      </c>
      <c r="W5208" s="97" t="s">
        <v>136</v>
      </c>
      <c r="X5208" s="97"/>
      <c r="Y5208" s="99"/>
      <c r="Z5208" s="99"/>
      <c r="AA5208" s="99">
        <v>161088</v>
      </c>
      <c r="AB5208" s="99">
        <v>161088</v>
      </c>
      <c r="AC5208">
        <f t="shared" si="162"/>
        <v>1000</v>
      </c>
      <c r="AD5208" t="str">
        <f t="shared" si="163"/>
        <v>311</v>
      </c>
    </row>
    <row r="5209" spans="1:30" hidden="1" x14ac:dyDescent="0.25">
      <c r="A5209" s="97" t="s">
        <v>2337</v>
      </c>
      <c r="B5209" s="97" t="s">
        <v>2256</v>
      </c>
      <c r="C5209" s="97" t="s">
        <v>2298</v>
      </c>
      <c r="D5209" s="97">
        <v>13203</v>
      </c>
      <c r="E5209" s="97" t="s">
        <v>122</v>
      </c>
      <c r="F5209" s="98">
        <v>15</v>
      </c>
      <c r="G5209" s="98" t="s">
        <v>142</v>
      </c>
      <c r="H5209" s="97">
        <v>19</v>
      </c>
      <c r="I5209" s="97" t="s">
        <v>124</v>
      </c>
      <c r="J5209" s="97" t="s">
        <v>125</v>
      </c>
      <c r="K5209" s="97" t="s">
        <v>2338</v>
      </c>
      <c r="L5209" s="97"/>
      <c r="M5209" s="97"/>
      <c r="N5209" s="97" t="s">
        <v>2339</v>
      </c>
      <c r="O5209" s="97" t="s">
        <v>828</v>
      </c>
      <c r="P5209" s="97" t="s">
        <v>2301</v>
      </c>
      <c r="Q5209" s="97" t="s">
        <v>153</v>
      </c>
      <c r="R5209" s="97" t="s">
        <v>131</v>
      </c>
      <c r="S5209" s="97" t="s">
        <v>149</v>
      </c>
      <c r="T5209" s="97" t="s">
        <v>150</v>
      </c>
      <c r="U5209" s="97" t="s">
        <v>134</v>
      </c>
      <c r="V5209" s="97" t="s">
        <v>135</v>
      </c>
      <c r="W5209" s="97" t="s">
        <v>136</v>
      </c>
      <c r="X5209" s="97"/>
      <c r="Y5209" s="99"/>
      <c r="Z5209" s="99"/>
      <c r="AA5209" s="99">
        <v>644352</v>
      </c>
      <c r="AB5209" s="99">
        <v>644352</v>
      </c>
      <c r="AC5209">
        <f t="shared" si="162"/>
        <v>1000</v>
      </c>
      <c r="AD5209" t="str">
        <f t="shared" si="163"/>
        <v>311</v>
      </c>
    </row>
    <row r="5210" spans="1:30" hidden="1" x14ac:dyDescent="0.25">
      <c r="A5210" s="97" t="s">
        <v>2337</v>
      </c>
      <c r="B5210" s="97" t="s">
        <v>2256</v>
      </c>
      <c r="C5210" s="97" t="s">
        <v>2298</v>
      </c>
      <c r="D5210" s="97">
        <v>14101</v>
      </c>
      <c r="E5210" s="97" t="s">
        <v>122</v>
      </c>
      <c r="F5210" s="98">
        <v>15</v>
      </c>
      <c r="G5210" s="98" t="s">
        <v>142</v>
      </c>
      <c r="H5210" s="97">
        <v>19</v>
      </c>
      <c r="I5210" s="97" t="s">
        <v>124</v>
      </c>
      <c r="J5210" s="97" t="s">
        <v>125</v>
      </c>
      <c r="K5210" s="97" t="s">
        <v>2338</v>
      </c>
      <c r="L5210" s="97"/>
      <c r="M5210" s="97"/>
      <c r="N5210" s="97" t="s">
        <v>2339</v>
      </c>
      <c r="O5210" s="97" t="s">
        <v>828</v>
      </c>
      <c r="P5210" s="97" t="s">
        <v>2301</v>
      </c>
      <c r="Q5210" s="97" t="s">
        <v>154</v>
      </c>
      <c r="R5210" s="97" t="s">
        <v>131</v>
      </c>
      <c r="S5210" s="97" t="s">
        <v>149</v>
      </c>
      <c r="T5210" s="97" t="s">
        <v>150</v>
      </c>
      <c r="U5210" s="97" t="s">
        <v>134</v>
      </c>
      <c r="V5210" s="97" t="s">
        <v>135</v>
      </c>
      <c r="W5210" s="97" t="s">
        <v>136</v>
      </c>
      <c r="X5210" s="97"/>
      <c r="Y5210" s="99"/>
      <c r="Z5210" s="99"/>
      <c r="AA5210" s="99">
        <v>212636.16</v>
      </c>
      <c r="AB5210" s="99">
        <v>212636.16</v>
      </c>
      <c r="AC5210">
        <f t="shared" si="162"/>
        <v>1000</v>
      </c>
      <c r="AD5210" t="str">
        <f t="shared" si="163"/>
        <v>311</v>
      </c>
    </row>
    <row r="5211" spans="1:30" hidden="1" x14ac:dyDescent="0.25">
      <c r="A5211" s="97" t="s">
        <v>2337</v>
      </c>
      <c r="B5211" s="97" t="s">
        <v>2256</v>
      </c>
      <c r="C5211" s="97" t="s">
        <v>2298</v>
      </c>
      <c r="D5211" s="97">
        <v>14103</v>
      </c>
      <c r="E5211" s="97" t="s">
        <v>122</v>
      </c>
      <c r="F5211" s="98">
        <v>15</v>
      </c>
      <c r="G5211" s="98" t="s">
        <v>142</v>
      </c>
      <c r="H5211" s="97">
        <v>19</v>
      </c>
      <c r="I5211" s="97" t="s">
        <v>124</v>
      </c>
      <c r="J5211" s="97" t="s">
        <v>125</v>
      </c>
      <c r="K5211" s="97" t="s">
        <v>2338</v>
      </c>
      <c r="L5211" s="97"/>
      <c r="M5211" s="97"/>
      <c r="N5211" s="97" t="s">
        <v>2339</v>
      </c>
      <c r="O5211" s="97" t="s">
        <v>828</v>
      </c>
      <c r="P5211" s="97" t="s">
        <v>2301</v>
      </c>
      <c r="Q5211" s="97" t="s">
        <v>155</v>
      </c>
      <c r="R5211" s="97" t="s">
        <v>131</v>
      </c>
      <c r="S5211" s="97" t="s">
        <v>149</v>
      </c>
      <c r="T5211" s="97" t="s">
        <v>150</v>
      </c>
      <c r="U5211" s="97" t="s">
        <v>134</v>
      </c>
      <c r="V5211" s="97" t="s">
        <v>135</v>
      </c>
      <c r="W5211" s="97" t="s">
        <v>136</v>
      </c>
      <c r="X5211" s="97"/>
      <c r="Y5211" s="99"/>
      <c r="Z5211" s="99"/>
      <c r="AA5211" s="99">
        <v>86987.51999999999</v>
      </c>
      <c r="AB5211" s="99">
        <v>86987.520000000004</v>
      </c>
      <c r="AC5211">
        <f t="shared" si="162"/>
        <v>1000</v>
      </c>
      <c r="AD5211" t="str">
        <f t="shared" si="163"/>
        <v>311</v>
      </c>
    </row>
    <row r="5212" spans="1:30" hidden="1" x14ac:dyDescent="0.25">
      <c r="A5212" s="97" t="s">
        <v>2337</v>
      </c>
      <c r="B5212" s="97" t="s">
        <v>2256</v>
      </c>
      <c r="C5212" s="97" t="s">
        <v>2298</v>
      </c>
      <c r="D5212" s="97">
        <v>14201</v>
      </c>
      <c r="E5212" s="97" t="s">
        <v>122</v>
      </c>
      <c r="F5212" s="98">
        <v>15</v>
      </c>
      <c r="G5212" s="98" t="s">
        <v>142</v>
      </c>
      <c r="H5212" s="97">
        <v>19</v>
      </c>
      <c r="I5212" s="97" t="s">
        <v>124</v>
      </c>
      <c r="J5212" s="97" t="s">
        <v>125</v>
      </c>
      <c r="K5212" s="97" t="s">
        <v>2338</v>
      </c>
      <c r="L5212" s="97"/>
      <c r="M5212" s="97"/>
      <c r="N5212" s="97" t="s">
        <v>2339</v>
      </c>
      <c r="O5212" s="97" t="s">
        <v>828</v>
      </c>
      <c r="P5212" s="97" t="s">
        <v>2301</v>
      </c>
      <c r="Q5212" s="97" t="s">
        <v>156</v>
      </c>
      <c r="R5212" s="97" t="s">
        <v>131</v>
      </c>
      <c r="S5212" s="97" t="s">
        <v>149</v>
      </c>
      <c r="T5212" s="97" t="s">
        <v>150</v>
      </c>
      <c r="U5212" s="97" t="s">
        <v>134</v>
      </c>
      <c r="V5212" s="97" t="s">
        <v>135</v>
      </c>
      <c r="W5212" s="97" t="s">
        <v>136</v>
      </c>
      <c r="X5212" s="97"/>
      <c r="Y5212" s="99"/>
      <c r="Z5212" s="99"/>
      <c r="AA5212" s="99">
        <v>193305.60000000001</v>
      </c>
      <c r="AB5212" s="99">
        <v>193305.60000000001</v>
      </c>
      <c r="AC5212">
        <f t="shared" si="162"/>
        <v>1000</v>
      </c>
      <c r="AD5212" t="str">
        <f t="shared" si="163"/>
        <v>311</v>
      </c>
    </row>
    <row r="5213" spans="1:30" hidden="1" x14ac:dyDescent="0.25">
      <c r="A5213" s="97" t="s">
        <v>2337</v>
      </c>
      <c r="B5213" s="97" t="s">
        <v>2256</v>
      </c>
      <c r="C5213" s="97" t="s">
        <v>2298</v>
      </c>
      <c r="D5213" s="97">
        <v>14301</v>
      </c>
      <c r="E5213" s="97" t="s">
        <v>122</v>
      </c>
      <c r="F5213" s="98">
        <v>15</v>
      </c>
      <c r="G5213" s="98" t="s">
        <v>142</v>
      </c>
      <c r="H5213" s="97">
        <v>19</v>
      </c>
      <c r="I5213" s="97" t="s">
        <v>124</v>
      </c>
      <c r="J5213" s="97" t="s">
        <v>125</v>
      </c>
      <c r="K5213" s="97" t="s">
        <v>2338</v>
      </c>
      <c r="L5213" s="97"/>
      <c r="M5213" s="97"/>
      <c r="N5213" s="97" t="s">
        <v>2339</v>
      </c>
      <c r="O5213" s="97" t="s">
        <v>828</v>
      </c>
      <c r="P5213" s="97" t="s">
        <v>2301</v>
      </c>
      <c r="Q5213" s="97" t="s">
        <v>178</v>
      </c>
      <c r="R5213" s="97" t="s">
        <v>131</v>
      </c>
      <c r="S5213" s="97" t="s">
        <v>149</v>
      </c>
      <c r="T5213" s="97" t="s">
        <v>150</v>
      </c>
      <c r="U5213" s="97" t="s">
        <v>134</v>
      </c>
      <c r="V5213" s="97" t="s">
        <v>135</v>
      </c>
      <c r="W5213" s="97" t="s">
        <v>136</v>
      </c>
      <c r="X5213" s="97"/>
      <c r="Y5213" s="99"/>
      <c r="Z5213" s="99"/>
      <c r="AA5213" s="99">
        <v>231966.72</v>
      </c>
      <c r="AB5213" s="99">
        <v>231966.72</v>
      </c>
      <c r="AC5213">
        <f t="shared" si="162"/>
        <v>1000</v>
      </c>
      <c r="AD5213" t="str">
        <f t="shared" si="163"/>
        <v>311</v>
      </c>
    </row>
    <row r="5214" spans="1:30" hidden="1" x14ac:dyDescent="0.25">
      <c r="A5214" t="s">
        <v>2337</v>
      </c>
      <c r="B5214" t="s">
        <v>2256</v>
      </c>
      <c r="C5214" t="s">
        <v>2298</v>
      </c>
      <c r="D5214" t="s">
        <v>186</v>
      </c>
      <c r="E5214" t="s">
        <v>122</v>
      </c>
      <c r="F5214" t="s">
        <v>159</v>
      </c>
      <c r="G5214" t="s">
        <v>160</v>
      </c>
      <c r="H5214" t="s">
        <v>143</v>
      </c>
      <c r="I5214" t="s">
        <v>124</v>
      </c>
      <c r="J5214" t="s">
        <v>125</v>
      </c>
      <c r="K5214" t="s">
        <v>2338</v>
      </c>
      <c r="N5214" t="s">
        <v>2339</v>
      </c>
      <c r="O5214" t="s">
        <v>828</v>
      </c>
      <c r="P5214" t="s">
        <v>2301</v>
      </c>
      <c r="Q5214" t="s">
        <v>188</v>
      </c>
      <c r="R5214" t="s">
        <v>131</v>
      </c>
      <c r="S5214" t="s">
        <v>164</v>
      </c>
      <c r="T5214" t="s">
        <v>165</v>
      </c>
      <c r="U5214" t="s">
        <v>151</v>
      </c>
      <c r="V5214" t="s">
        <v>135</v>
      </c>
      <c r="W5214" t="s">
        <v>136</v>
      </c>
      <c r="X5214" t="s">
        <v>2340</v>
      </c>
      <c r="Y5214" s="94">
        <v>10000</v>
      </c>
      <c r="Z5214" s="94">
        <v>9506.1200000000026</v>
      </c>
      <c r="AA5214" s="94">
        <v>9791</v>
      </c>
      <c r="AB5214" s="94">
        <v>9791</v>
      </c>
      <c r="AC5214">
        <f t="shared" si="162"/>
        <v>2000</v>
      </c>
      <c r="AD5214" t="str">
        <f t="shared" si="163"/>
        <v>311</v>
      </c>
    </row>
    <row r="5215" spans="1:30" hidden="1" x14ac:dyDescent="0.25">
      <c r="A5215" t="s">
        <v>2337</v>
      </c>
      <c r="B5215" t="s">
        <v>2256</v>
      </c>
      <c r="C5215" t="s">
        <v>2298</v>
      </c>
      <c r="D5215" t="s">
        <v>198</v>
      </c>
      <c r="E5215" t="s">
        <v>122</v>
      </c>
      <c r="F5215" t="s">
        <v>159</v>
      </c>
      <c r="G5215" t="s">
        <v>160</v>
      </c>
      <c r="H5215" t="s">
        <v>143</v>
      </c>
      <c r="I5215" t="s">
        <v>124</v>
      </c>
      <c r="J5215" t="s">
        <v>125</v>
      </c>
      <c r="K5215" t="s">
        <v>2338</v>
      </c>
      <c r="N5215" t="s">
        <v>2339</v>
      </c>
      <c r="O5215" t="s">
        <v>828</v>
      </c>
      <c r="P5215" t="s">
        <v>2301</v>
      </c>
      <c r="Q5215" t="s">
        <v>199</v>
      </c>
      <c r="R5215" t="s">
        <v>131</v>
      </c>
      <c r="S5215" t="s">
        <v>164</v>
      </c>
      <c r="T5215" t="s">
        <v>165</v>
      </c>
      <c r="U5215" t="s">
        <v>151</v>
      </c>
      <c r="V5215" t="s">
        <v>135</v>
      </c>
      <c r="W5215" t="s">
        <v>136</v>
      </c>
      <c r="X5215" t="s">
        <v>2340</v>
      </c>
      <c r="Y5215" s="94">
        <v>6000</v>
      </c>
      <c r="Z5215" s="94">
        <v>4496.28</v>
      </c>
      <c r="AA5215" s="94">
        <v>4631</v>
      </c>
      <c r="AB5215" s="94">
        <v>4631</v>
      </c>
      <c r="AC5215">
        <f t="shared" si="162"/>
        <v>2000</v>
      </c>
      <c r="AD5215" t="str">
        <f t="shared" si="163"/>
        <v>311</v>
      </c>
    </row>
    <row r="5216" spans="1:30" hidden="1" x14ac:dyDescent="0.25">
      <c r="A5216" t="s">
        <v>2337</v>
      </c>
      <c r="B5216" t="s">
        <v>2256</v>
      </c>
      <c r="C5216" t="s">
        <v>2298</v>
      </c>
      <c r="D5216" t="s">
        <v>214</v>
      </c>
      <c r="E5216" t="s">
        <v>122</v>
      </c>
      <c r="F5216" t="s">
        <v>159</v>
      </c>
      <c r="G5216" t="s">
        <v>160</v>
      </c>
      <c r="H5216" t="s">
        <v>143</v>
      </c>
      <c r="I5216" t="s">
        <v>124</v>
      </c>
      <c r="J5216" t="s">
        <v>125</v>
      </c>
      <c r="K5216" t="s">
        <v>2338</v>
      </c>
      <c r="N5216" t="s">
        <v>2339</v>
      </c>
      <c r="O5216" t="s">
        <v>828</v>
      </c>
      <c r="P5216" t="s">
        <v>2301</v>
      </c>
      <c r="Q5216" t="s">
        <v>215</v>
      </c>
      <c r="R5216" t="s">
        <v>131</v>
      </c>
      <c r="S5216" t="s">
        <v>164</v>
      </c>
      <c r="T5216" t="s">
        <v>165</v>
      </c>
      <c r="U5216" t="s">
        <v>151</v>
      </c>
      <c r="V5216" t="s">
        <v>135</v>
      </c>
      <c r="W5216" t="s">
        <v>136</v>
      </c>
      <c r="X5216" t="s">
        <v>2340</v>
      </c>
      <c r="Y5216" s="94">
        <v>870000</v>
      </c>
      <c r="Z5216" s="94">
        <v>767020.5</v>
      </c>
      <c r="AA5216" s="94">
        <v>1131000</v>
      </c>
      <c r="AB5216" s="94">
        <v>1131000</v>
      </c>
      <c r="AC5216">
        <f t="shared" si="162"/>
        <v>2000</v>
      </c>
      <c r="AD5216" t="str">
        <f t="shared" si="163"/>
        <v>311</v>
      </c>
    </row>
    <row r="5217" spans="1:30" hidden="1" x14ac:dyDescent="0.25">
      <c r="A5217" t="s">
        <v>2337</v>
      </c>
      <c r="B5217" t="s">
        <v>2256</v>
      </c>
      <c r="C5217" t="s">
        <v>2298</v>
      </c>
      <c r="D5217" t="s">
        <v>158</v>
      </c>
      <c r="E5217" t="s">
        <v>122</v>
      </c>
      <c r="F5217" t="s">
        <v>159</v>
      </c>
      <c r="G5217" t="s">
        <v>160</v>
      </c>
      <c r="H5217" t="s">
        <v>143</v>
      </c>
      <c r="I5217" t="s">
        <v>124</v>
      </c>
      <c r="J5217" t="s">
        <v>125</v>
      </c>
      <c r="K5217" t="s">
        <v>2338</v>
      </c>
      <c r="N5217" t="s">
        <v>2339</v>
      </c>
      <c r="O5217" t="s">
        <v>828</v>
      </c>
      <c r="P5217" t="s">
        <v>2301</v>
      </c>
      <c r="Q5217" t="s">
        <v>163</v>
      </c>
      <c r="R5217" t="s">
        <v>131</v>
      </c>
      <c r="S5217" t="s">
        <v>164</v>
      </c>
      <c r="T5217" t="s">
        <v>165</v>
      </c>
      <c r="U5217" t="s">
        <v>151</v>
      </c>
      <c r="V5217" t="s">
        <v>135</v>
      </c>
      <c r="W5217" t="s">
        <v>136</v>
      </c>
      <c r="X5217" t="s">
        <v>2340</v>
      </c>
      <c r="Y5217" s="94">
        <v>8721.73</v>
      </c>
      <c r="Z5217" s="94">
        <v>0</v>
      </c>
      <c r="AA5217" s="94">
        <v>0</v>
      </c>
      <c r="AB5217" s="94">
        <v>0</v>
      </c>
      <c r="AC5217">
        <f t="shared" si="162"/>
        <v>3000</v>
      </c>
      <c r="AD5217" t="str">
        <f t="shared" si="163"/>
        <v>311</v>
      </c>
    </row>
    <row r="5218" spans="1:30" hidden="1" x14ac:dyDescent="0.25">
      <c r="A5218" t="s">
        <v>2337</v>
      </c>
      <c r="B5218" t="s">
        <v>2256</v>
      </c>
      <c r="C5218" t="s">
        <v>2298</v>
      </c>
      <c r="D5218" t="s">
        <v>291</v>
      </c>
      <c r="E5218" t="s">
        <v>122</v>
      </c>
      <c r="F5218" t="s">
        <v>159</v>
      </c>
      <c r="G5218" t="s">
        <v>160</v>
      </c>
      <c r="H5218" t="s">
        <v>143</v>
      </c>
      <c r="I5218" t="s">
        <v>124</v>
      </c>
      <c r="J5218" t="s">
        <v>125</v>
      </c>
      <c r="K5218" t="s">
        <v>2338</v>
      </c>
      <c r="N5218" t="s">
        <v>2339</v>
      </c>
      <c r="O5218" t="s">
        <v>828</v>
      </c>
      <c r="P5218" t="s">
        <v>2301</v>
      </c>
      <c r="Q5218" t="s">
        <v>169</v>
      </c>
      <c r="R5218" t="s">
        <v>131</v>
      </c>
      <c r="S5218" t="s">
        <v>164</v>
      </c>
      <c r="T5218" t="s">
        <v>165</v>
      </c>
      <c r="U5218" t="s">
        <v>151</v>
      </c>
      <c r="V5218" t="s">
        <v>135</v>
      </c>
      <c r="W5218" t="s">
        <v>136</v>
      </c>
      <c r="X5218" t="s">
        <v>2340</v>
      </c>
      <c r="Y5218" s="94">
        <v>15000</v>
      </c>
      <c r="Z5218" s="94">
        <v>18760</v>
      </c>
      <c r="AA5218" s="94">
        <v>19322.8</v>
      </c>
      <c r="AB5218" s="94">
        <v>19322.8</v>
      </c>
      <c r="AC5218">
        <f t="shared" si="162"/>
        <v>3000</v>
      </c>
      <c r="AD5218" t="str">
        <f t="shared" si="163"/>
        <v>311</v>
      </c>
    </row>
    <row r="5219" spans="1:30" hidden="1" x14ac:dyDescent="0.25">
      <c r="A5219" t="s">
        <v>2337</v>
      </c>
      <c r="B5219" t="s">
        <v>2256</v>
      </c>
      <c r="C5219" t="s">
        <v>2298</v>
      </c>
      <c r="D5219" t="s">
        <v>272</v>
      </c>
      <c r="E5219" t="s">
        <v>122</v>
      </c>
      <c r="F5219" t="s">
        <v>159</v>
      </c>
      <c r="G5219" t="s">
        <v>160</v>
      </c>
      <c r="H5219" t="s">
        <v>143</v>
      </c>
      <c r="I5219" t="s">
        <v>124</v>
      </c>
      <c r="J5219" t="s">
        <v>125</v>
      </c>
      <c r="K5219" t="s">
        <v>2338</v>
      </c>
      <c r="N5219" t="s">
        <v>2339</v>
      </c>
      <c r="O5219" t="s">
        <v>828</v>
      </c>
      <c r="P5219" t="s">
        <v>2301</v>
      </c>
      <c r="Q5219" t="s">
        <v>273</v>
      </c>
      <c r="R5219" t="s">
        <v>131</v>
      </c>
      <c r="S5219" t="s">
        <v>164</v>
      </c>
      <c r="T5219" t="s">
        <v>165</v>
      </c>
      <c r="U5219" t="s">
        <v>151</v>
      </c>
      <c r="V5219" t="s">
        <v>135</v>
      </c>
      <c r="W5219" t="s">
        <v>136</v>
      </c>
      <c r="X5219" t="s">
        <v>2340</v>
      </c>
      <c r="Y5219" s="94">
        <v>240000</v>
      </c>
      <c r="Z5219" s="94">
        <v>117991.8</v>
      </c>
      <c r="AA5219" s="94">
        <v>207000</v>
      </c>
      <c r="AB5219" s="94">
        <v>207000</v>
      </c>
      <c r="AC5219">
        <f t="shared" si="162"/>
        <v>3000</v>
      </c>
      <c r="AD5219" t="str">
        <f t="shared" si="163"/>
        <v>311</v>
      </c>
    </row>
    <row r="5220" spans="1:30" hidden="1" x14ac:dyDescent="0.25">
      <c r="A5220" s="97" t="s">
        <v>2341</v>
      </c>
      <c r="B5220" s="97" t="s">
        <v>2256</v>
      </c>
      <c r="C5220" s="97" t="s">
        <v>2298</v>
      </c>
      <c r="D5220" s="97" t="s">
        <v>141</v>
      </c>
      <c r="E5220" s="97" t="s">
        <v>122</v>
      </c>
      <c r="F5220" s="98">
        <v>15</v>
      </c>
      <c r="G5220" s="98" t="s">
        <v>142</v>
      </c>
      <c r="H5220" s="97" t="s">
        <v>143</v>
      </c>
      <c r="I5220" s="97" t="s">
        <v>124</v>
      </c>
      <c r="J5220" s="97" t="s">
        <v>125</v>
      </c>
      <c r="K5220" s="97" t="s">
        <v>2342</v>
      </c>
      <c r="L5220" s="97"/>
      <c r="M5220" s="97"/>
      <c r="N5220" s="97" t="s">
        <v>2343</v>
      </c>
      <c r="O5220" s="97" t="s">
        <v>828</v>
      </c>
      <c r="P5220" s="97" t="s">
        <v>2301</v>
      </c>
      <c r="Q5220" s="97" t="s">
        <v>148</v>
      </c>
      <c r="R5220" s="97" t="s">
        <v>131</v>
      </c>
      <c r="S5220" s="97" t="s">
        <v>149</v>
      </c>
      <c r="T5220" s="97" t="s">
        <v>150</v>
      </c>
      <c r="U5220" s="97" t="s">
        <v>151</v>
      </c>
      <c r="V5220" s="97" t="s">
        <v>135</v>
      </c>
      <c r="W5220" s="97" t="s">
        <v>136</v>
      </c>
      <c r="X5220" s="97"/>
      <c r="Y5220" s="99"/>
      <c r="Z5220" s="99"/>
      <c r="AA5220" s="99">
        <v>1857540</v>
      </c>
      <c r="AB5220" s="99">
        <v>1857540</v>
      </c>
      <c r="AC5220">
        <f t="shared" si="162"/>
        <v>1000</v>
      </c>
      <c r="AD5220" t="str">
        <f t="shared" si="163"/>
        <v>311</v>
      </c>
    </row>
    <row r="5221" spans="1:30" hidden="1" x14ac:dyDescent="0.25">
      <c r="A5221" s="97" t="s">
        <v>2341</v>
      </c>
      <c r="B5221" s="97" t="s">
        <v>2256</v>
      </c>
      <c r="C5221" s="97" t="s">
        <v>2298</v>
      </c>
      <c r="D5221" s="97">
        <v>13201</v>
      </c>
      <c r="E5221" s="97" t="s">
        <v>122</v>
      </c>
      <c r="F5221" s="98">
        <v>15</v>
      </c>
      <c r="G5221" s="98" t="s">
        <v>142</v>
      </c>
      <c r="H5221" s="97">
        <v>19</v>
      </c>
      <c r="I5221" s="97" t="s">
        <v>124</v>
      </c>
      <c r="J5221" s="97" t="s">
        <v>125</v>
      </c>
      <c r="K5221" s="97" t="s">
        <v>2342</v>
      </c>
      <c r="L5221" s="97"/>
      <c r="M5221" s="97"/>
      <c r="N5221" s="97" t="s">
        <v>2343</v>
      </c>
      <c r="O5221" s="97" t="s">
        <v>828</v>
      </c>
      <c r="P5221" s="97" t="s">
        <v>2301</v>
      </c>
      <c r="Q5221" s="97" t="s">
        <v>152</v>
      </c>
      <c r="R5221" s="97" t="s">
        <v>131</v>
      </c>
      <c r="S5221" s="97" t="s">
        <v>149</v>
      </c>
      <c r="T5221" s="97" t="s">
        <v>150</v>
      </c>
      <c r="U5221" s="97" t="s">
        <v>134</v>
      </c>
      <c r="V5221" s="97" t="s">
        <v>135</v>
      </c>
      <c r="W5221" s="97" t="s">
        <v>136</v>
      </c>
      <c r="X5221" s="97"/>
      <c r="Y5221" s="99"/>
      <c r="Z5221" s="99"/>
      <c r="AA5221" s="99">
        <v>77397.5</v>
      </c>
      <c r="AB5221" s="99">
        <v>77397.5</v>
      </c>
      <c r="AC5221">
        <f t="shared" si="162"/>
        <v>1000</v>
      </c>
      <c r="AD5221" t="str">
        <f t="shared" si="163"/>
        <v>311</v>
      </c>
    </row>
    <row r="5222" spans="1:30" hidden="1" x14ac:dyDescent="0.25">
      <c r="A5222" s="97" t="s">
        <v>2341</v>
      </c>
      <c r="B5222" s="97" t="s">
        <v>2256</v>
      </c>
      <c r="C5222" s="97" t="s">
        <v>2298</v>
      </c>
      <c r="D5222" s="97">
        <v>13203</v>
      </c>
      <c r="E5222" s="97" t="s">
        <v>122</v>
      </c>
      <c r="F5222" s="98">
        <v>15</v>
      </c>
      <c r="G5222" s="98" t="s">
        <v>142</v>
      </c>
      <c r="H5222" s="97">
        <v>19</v>
      </c>
      <c r="I5222" s="97" t="s">
        <v>124</v>
      </c>
      <c r="J5222" s="97" t="s">
        <v>125</v>
      </c>
      <c r="K5222" s="97" t="s">
        <v>2342</v>
      </c>
      <c r="L5222" s="97"/>
      <c r="M5222" s="97"/>
      <c r="N5222" s="97" t="s">
        <v>2343</v>
      </c>
      <c r="O5222" s="97" t="s">
        <v>828</v>
      </c>
      <c r="P5222" s="97" t="s">
        <v>2301</v>
      </c>
      <c r="Q5222" s="97" t="s">
        <v>153</v>
      </c>
      <c r="R5222" s="97" t="s">
        <v>131</v>
      </c>
      <c r="S5222" s="97" t="s">
        <v>149</v>
      </c>
      <c r="T5222" s="97" t="s">
        <v>150</v>
      </c>
      <c r="U5222" s="97" t="s">
        <v>134</v>
      </c>
      <c r="V5222" s="97" t="s">
        <v>135</v>
      </c>
      <c r="W5222" s="97" t="s">
        <v>136</v>
      </c>
      <c r="X5222" s="97"/>
      <c r="Y5222" s="99"/>
      <c r="Z5222" s="99"/>
      <c r="AA5222" s="99">
        <v>309590</v>
      </c>
      <c r="AB5222" s="99">
        <v>309590</v>
      </c>
      <c r="AC5222">
        <f t="shared" si="162"/>
        <v>1000</v>
      </c>
      <c r="AD5222" t="str">
        <f t="shared" si="163"/>
        <v>311</v>
      </c>
    </row>
    <row r="5223" spans="1:30" hidden="1" x14ac:dyDescent="0.25">
      <c r="A5223" s="97" t="s">
        <v>2341</v>
      </c>
      <c r="B5223" s="97" t="s">
        <v>2256</v>
      </c>
      <c r="C5223" s="97" t="s">
        <v>2298</v>
      </c>
      <c r="D5223" s="97">
        <v>14101</v>
      </c>
      <c r="E5223" s="97" t="s">
        <v>122</v>
      </c>
      <c r="F5223" s="98">
        <v>15</v>
      </c>
      <c r="G5223" s="98" t="s">
        <v>142</v>
      </c>
      <c r="H5223" s="97">
        <v>19</v>
      </c>
      <c r="I5223" s="97" t="s">
        <v>124</v>
      </c>
      <c r="J5223" s="97" t="s">
        <v>125</v>
      </c>
      <c r="K5223" s="97" t="s">
        <v>2342</v>
      </c>
      <c r="L5223" s="97"/>
      <c r="M5223" s="97"/>
      <c r="N5223" s="97" t="s">
        <v>2343</v>
      </c>
      <c r="O5223" s="97" t="s">
        <v>828</v>
      </c>
      <c r="P5223" s="97" t="s">
        <v>2301</v>
      </c>
      <c r="Q5223" s="97" t="s">
        <v>154</v>
      </c>
      <c r="R5223" s="97" t="s">
        <v>131</v>
      </c>
      <c r="S5223" s="97" t="s">
        <v>149</v>
      </c>
      <c r="T5223" s="97" t="s">
        <v>150</v>
      </c>
      <c r="U5223" s="97" t="s">
        <v>134</v>
      </c>
      <c r="V5223" s="97" t="s">
        <v>135</v>
      </c>
      <c r="W5223" s="97" t="s">
        <v>136</v>
      </c>
      <c r="X5223" s="97"/>
      <c r="Y5223" s="99"/>
      <c r="Z5223" s="99"/>
      <c r="AA5223" s="99">
        <v>102164.7</v>
      </c>
      <c r="AB5223" s="99">
        <v>102164.7</v>
      </c>
      <c r="AC5223">
        <f t="shared" si="162"/>
        <v>1000</v>
      </c>
      <c r="AD5223" t="str">
        <f t="shared" si="163"/>
        <v>311</v>
      </c>
    </row>
    <row r="5224" spans="1:30" hidden="1" x14ac:dyDescent="0.25">
      <c r="A5224" s="97" t="s">
        <v>2341</v>
      </c>
      <c r="B5224" s="97" t="s">
        <v>2256</v>
      </c>
      <c r="C5224" s="97" t="s">
        <v>2298</v>
      </c>
      <c r="D5224" s="97">
        <v>14103</v>
      </c>
      <c r="E5224" s="97" t="s">
        <v>122</v>
      </c>
      <c r="F5224" s="98">
        <v>15</v>
      </c>
      <c r="G5224" s="98" t="s">
        <v>142</v>
      </c>
      <c r="H5224" s="97">
        <v>19</v>
      </c>
      <c r="I5224" s="97" t="s">
        <v>124</v>
      </c>
      <c r="J5224" s="97" t="s">
        <v>125</v>
      </c>
      <c r="K5224" s="97" t="s">
        <v>2342</v>
      </c>
      <c r="L5224" s="97"/>
      <c r="M5224" s="97"/>
      <c r="N5224" s="97" t="s">
        <v>2343</v>
      </c>
      <c r="O5224" s="97" t="s">
        <v>828</v>
      </c>
      <c r="P5224" s="97" t="s">
        <v>2301</v>
      </c>
      <c r="Q5224" s="97" t="s">
        <v>155</v>
      </c>
      <c r="R5224" s="97" t="s">
        <v>131</v>
      </c>
      <c r="S5224" s="97" t="s">
        <v>149</v>
      </c>
      <c r="T5224" s="97" t="s">
        <v>150</v>
      </c>
      <c r="U5224" s="97" t="s">
        <v>134</v>
      </c>
      <c r="V5224" s="97" t="s">
        <v>135</v>
      </c>
      <c r="W5224" s="97" t="s">
        <v>136</v>
      </c>
      <c r="X5224" s="97"/>
      <c r="Y5224" s="99"/>
      <c r="Z5224" s="99"/>
      <c r="AA5224" s="99">
        <v>41794.65</v>
      </c>
      <c r="AB5224" s="99">
        <v>41794.65</v>
      </c>
      <c r="AC5224">
        <f t="shared" si="162"/>
        <v>1000</v>
      </c>
      <c r="AD5224" t="str">
        <f t="shared" si="163"/>
        <v>311</v>
      </c>
    </row>
    <row r="5225" spans="1:30" hidden="1" x14ac:dyDescent="0.25">
      <c r="A5225" s="97" t="s">
        <v>2341</v>
      </c>
      <c r="B5225" s="97" t="s">
        <v>2256</v>
      </c>
      <c r="C5225" s="97" t="s">
        <v>2298</v>
      </c>
      <c r="D5225" s="97">
        <v>14201</v>
      </c>
      <c r="E5225" s="97" t="s">
        <v>122</v>
      </c>
      <c r="F5225" s="98">
        <v>15</v>
      </c>
      <c r="G5225" s="98" t="s">
        <v>142</v>
      </c>
      <c r="H5225" s="97">
        <v>19</v>
      </c>
      <c r="I5225" s="97" t="s">
        <v>124</v>
      </c>
      <c r="J5225" s="97" t="s">
        <v>125</v>
      </c>
      <c r="K5225" s="97" t="s">
        <v>2342</v>
      </c>
      <c r="L5225" s="97"/>
      <c r="M5225" s="97"/>
      <c r="N5225" s="97" t="s">
        <v>2343</v>
      </c>
      <c r="O5225" s="97" t="s">
        <v>828</v>
      </c>
      <c r="P5225" s="97" t="s">
        <v>2301</v>
      </c>
      <c r="Q5225" s="97" t="s">
        <v>156</v>
      </c>
      <c r="R5225" s="97" t="s">
        <v>131</v>
      </c>
      <c r="S5225" s="97" t="s">
        <v>149</v>
      </c>
      <c r="T5225" s="97" t="s">
        <v>150</v>
      </c>
      <c r="U5225" s="97" t="s">
        <v>134</v>
      </c>
      <c r="V5225" s="97" t="s">
        <v>135</v>
      </c>
      <c r="W5225" s="97" t="s">
        <v>136</v>
      </c>
      <c r="X5225" s="97"/>
      <c r="Y5225" s="99"/>
      <c r="Z5225" s="99"/>
      <c r="AA5225" s="99">
        <v>92877</v>
      </c>
      <c r="AB5225" s="99">
        <v>92877</v>
      </c>
      <c r="AC5225">
        <f t="shared" si="162"/>
        <v>1000</v>
      </c>
      <c r="AD5225" t="str">
        <f t="shared" si="163"/>
        <v>311</v>
      </c>
    </row>
    <row r="5226" spans="1:30" hidden="1" x14ac:dyDescent="0.25">
      <c r="A5226" s="97" t="s">
        <v>2341</v>
      </c>
      <c r="B5226" s="97" t="s">
        <v>2256</v>
      </c>
      <c r="C5226" s="97" t="s">
        <v>2298</v>
      </c>
      <c r="D5226" s="97">
        <v>14301</v>
      </c>
      <c r="E5226" s="97" t="s">
        <v>122</v>
      </c>
      <c r="F5226" s="98">
        <v>15</v>
      </c>
      <c r="G5226" s="98" t="s">
        <v>142</v>
      </c>
      <c r="H5226" s="97">
        <v>19</v>
      </c>
      <c r="I5226" s="97" t="s">
        <v>124</v>
      </c>
      <c r="J5226" s="97" t="s">
        <v>125</v>
      </c>
      <c r="K5226" s="97" t="s">
        <v>2342</v>
      </c>
      <c r="L5226" s="97"/>
      <c r="M5226" s="97"/>
      <c r="N5226" s="97" t="s">
        <v>2343</v>
      </c>
      <c r="O5226" s="97" t="s">
        <v>828</v>
      </c>
      <c r="P5226" s="97" t="s">
        <v>2301</v>
      </c>
      <c r="Q5226" s="97" t="s">
        <v>178</v>
      </c>
      <c r="R5226" s="97" t="s">
        <v>131</v>
      </c>
      <c r="S5226" s="97" t="s">
        <v>149</v>
      </c>
      <c r="T5226" s="97" t="s">
        <v>150</v>
      </c>
      <c r="U5226" s="97" t="s">
        <v>134</v>
      </c>
      <c r="V5226" s="97" t="s">
        <v>135</v>
      </c>
      <c r="W5226" s="97" t="s">
        <v>136</v>
      </c>
      <c r="X5226" s="97"/>
      <c r="Y5226" s="99"/>
      <c r="Z5226" s="99"/>
      <c r="AA5226" s="99">
        <v>111452.4</v>
      </c>
      <c r="AB5226" s="99">
        <v>111452.4</v>
      </c>
      <c r="AC5226">
        <f t="shared" si="162"/>
        <v>1000</v>
      </c>
      <c r="AD5226" t="str">
        <f t="shared" si="163"/>
        <v>311</v>
      </c>
    </row>
    <row r="5227" spans="1:30" hidden="1" x14ac:dyDescent="0.25">
      <c r="A5227" t="s">
        <v>2341</v>
      </c>
      <c r="B5227" t="s">
        <v>2256</v>
      </c>
      <c r="C5227" t="s">
        <v>2298</v>
      </c>
      <c r="D5227" t="s">
        <v>186</v>
      </c>
      <c r="E5227" t="s">
        <v>122</v>
      </c>
      <c r="F5227" t="s">
        <v>159</v>
      </c>
      <c r="G5227" t="s">
        <v>160</v>
      </c>
      <c r="H5227" t="s">
        <v>143</v>
      </c>
      <c r="I5227" t="s">
        <v>124</v>
      </c>
      <c r="J5227" t="s">
        <v>125</v>
      </c>
      <c r="K5227" t="s">
        <v>2342</v>
      </c>
      <c r="N5227" t="s">
        <v>2343</v>
      </c>
      <c r="O5227" t="s">
        <v>828</v>
      </c>
      <c r="P5227" t="s">
        <v>2301</v>
      </c>
      <c r="Q5227" t="s">
        <v>188</v>
      </c>
      <c r="R5227" t="s">
        <v>131</v>
      </c>
      <c r="S5227" t="s">
        <v>164</v>
      </c>
      <c r="T5227" t="s">
        <v>165</v>
      </c>
      <c r="U5227" t="s">
        <v>151</v>
      </c>
      <c r="V5227" t="s">
        <v>135</v>
      </c>
      <c r="W5227" t="s">
        <v>136</v>
      </c>
      <c r="X5227" t="s">
        <v>2344</v>
      </c>
      <c r="Y5227" s="94">
        <v>16000</v>
      </c>
      <c r="Z5227" s="94">
        <v>13078.19</v>
      </c>
      <c r="AA5227" s="94">
        <v>13471</v>
      </c>
      <c r="AB5227" s="94">
        <v>13471</v>
      </c>
      <c r="AC5227">
        <f t="shared" si="162"/>
        <v>2000</v>
      </c>
      <c r="AD5227" t="str">
        <f t="shared" si="163"/>
        <v>311</v>
      </c>
    </row>
    <row r="5228" spans="1:30" hidden="1" x14ac:dyDescent="0.25">
      <c r="A5228" t="s">
        <v>2341</v>
      </c>
      <c r="B5228" t="s">
        <v>2256</v>
      </c>
      <c r="C5228" t="s">
        <v>2298</v>
      </c>
      <c r="D5228" t="s">
        <v>214</v>
      </c>
      <c r="E5228" t="s">
        <v>122</v>
      </c>
      <c r="F5228" t="s">
        <v>159</v>
      </c>
      <c r="G5228" t="s">
        <v>160</v>
      </c>
      <c r="H5228" t="s">
        <v>143</v>
      </c>
      <c r="I5228" t="s">
        <v>124</v>
      </c>
      <c r="J5228" t="s">
        <v>125</v>
      </c>
      <c r="K5228" t="s">
        <v>2342</v>
      </c>
      <c r="N5228" t="s">
        <v>2343</v>
      </c>
      <c r="O5228" t="s">
        <v>828</v>
      </c>
      <c r="P5228" t="s">
        <v>2301</v>
      </c>
      <c r="Q5228" t="s">
        <v>215</v>
      </c>
      <c r="R5228" t="s">
        <v>131</v>
      </c>
      <c r="S5228" t="s">
        <v>164</v>
      </c>
      <c r="T5228" t="s">
        <v>165</v>
      </c>
      <c r="U5228" t="s">
        <v>151</v>
      </c>
      <c r="V5228" t="s">
        <v>135</v>
      </c>
      <c r="W5228" t="s">
        <v>136</v>
      </c>
      <c r="X5228" t="s">
        <v>2344</v>
      </c>
      <c r="Y5228" s="94">
        <v>360000</v>
      </c>
      <c r="Z5228" s="94">
        <v>347681.95999999996</v>
      </c>
      <c r="AA5228" s="94">
        <v>386100</v>
      </c>
      <c r="AB5228" s="94">
        <v>386100</v>
      </c>
      <c r="AC5228">
        <f t="shared" si="162"/>
        <v>2000</v>
      </c>
      <c r="AD5228" t="str">
        <f t="shared" si="163"/>
        <v>311</v>
      </c>
    </row>
    <row r="5229" spans="1:30" hidden="1" x14ac:dyDescent="0.25">
      <c r="A5229" t="s">
        <v>2341</v>
      </c>
      <c r="B5229" t="s">
        <v>2256</v>
      </c>
      <c r="C5229" t="s">
        <v>2298</v>
      </c>
      <c r="D5229" t="s">
        <v>272</v>
      </c>
      <c r="E5229" t="s">
        <v>122</v>
      </c>
      <c r="F5229" t="s">
        <v>159</v>
      </c>
      <c r="G5229" t="s">
        <v>160</v>
      </c>
      <c r="H5229" t="s">
        <v>143</v>
      </c>
      <c r="I5229" t="s">
        <v>124</v>
      </c>
      <c r="J5229" t="s">
        <v>125</v>
      </c>
      <c r="K5229" t="s">
        <v>2342</v>
      </c>
      <c r="N5229" t="s">
        <v>2343</v>
      </c>
      <c r="O5229" t="s">
        <v>828</v>
      </c>
      <c r="P5229" t="s">
        <v>2301</v>
      </c>
      <c r="Q5229" t="s">
        <v>273</v>
      </c>
      <c r="R5229" t="s">
        <v>131</v>
      </c>
      <c r="S5229" t="s">
        <v>164</v>
      </c>
      <c r="T5229" t="s">
        <v>165</v>
      </c>
      <c r="U5229" t="s">
        <v>151</v>
      </c>
      <c r="V5229" t="s">
        <v>135</v>
      </c>
      <c r="W5229" t="s">
        <v>136</v>
      </c>
      <c r="X5229" t="s">
        <v>2344</v>
      </c>
      <c r="Y5229" s="94">
        <v>84000</v>
      </c>
      <c r="Z5229" s="94">
        <v>28574.750000000004</v>
      </c>
      <c r="AA5229" s="94">
        <v>79575</v>
      </c>
      <c r="AB5229" s="94">
        <v>79575</v>
      </c>
      <c r="AC5229">
        <f t="shared" si="162"/>
        <v>3000</v>
      </c>
      <c r="AD5229" t="str">
        <f t="shared" si="163"/>
        <v>311</v>
      </c>
    </row>
    <row r="5230" spans="1:30" hidden="1" x14ac:dyDescent="0.25">
      <c r="A5230" s="97" t="s">
        <v>2345</v>
      </c>
      <c r="B5230" s="97" t="s">
        <v>352</v>
      </c>
      <c r="C5230" s="97" t="s">
        <v>140</v>
      </c>
      <c r="D5230" s="97" t="s">
        <v>141</v>
      </c>
      <c r="E5230" s="97" t="s">
        <v>122</v>
      </c>
      <c r="F5230" s="98">
        <v>15</v>
      </c>
      <c r="G5230" s="98" t="s">
        <v>142</v>
      </c>
      <c r="H5230" s="97" t="s">
        <v>143</v>
      </c>
      <c r="I5230" s="97" t="s">
        <v>124</v>
      </c>
      <c r="J5230" s="97" t="s">
        <v>125</v>
      </c>
      <c r="K5230" s="97" t="s">
        <v>2346</v>
      </c>
      <c r="L5230" s="97"/>
      <c r="M5230" s="97"/>
      <c r="N5230" s="97" t="s">
        <v>2347</v>
      </c>
      <c r="O5230" s="97" t="s">
        <v>358</v>
      </c>
      <c r="P5230" s="97" t="s">
        <v>147</v>
      </c>
      <c r="Q5230" s="97" t="s">
        <v>148</v>
      </c>
      <c r="R5230" s="97" t="s">
        <v>131</v>
      </c>
      <c r="S5230" s="97" t="s">
        <v>149</v>
      </c>
      <c r="T5230" s="97" t="s">
        <v>150</v>
      </c>
      <c r="U5230" s="97" t="s">
        <v>151</v>
      </c>
      <c r="V5230" s="97" t="s">
        <v>135</v>
      </c>
      <c r="W5230" s="97" t="s">
        <v>136</v>
      </c>
      <c r="X5230" s="97"/>
      <c r="Y5230" s="99"/>
      <c r="Z5230" s="99"/>
      <c r="AA5230" s="99">
        <v>22479636</v>
      </c>
      <c r="AB5230" s="99">
        <v>22479636</v>
      </c>
      <c r="AC5230">
        <f t="shared" si="162"/>
        <v>1000</v>
      </c>
      <c r="AD5230" t="str">
        <f t="shared" si="163"/>
        <v>312</v>
      </c>
    </row>
    <row r="5231" spans="1:30" hidden="1" x14ac:dyDescent="0.25">
      <c r="A5231" s="97" t="s">
        <v>2345</v>
      </c>
      <c r="B5231" s="97" t="s">
        <v>352</v>
      </c>
      <c r="C5231" s="97" t="s">
        <v>140</v>
      </c>
      <c r="D5231" s="97">
        <v>13201</v>
      </c>
      <c r="E5231" s="97" t="s">
        <v>122</v>
      </c>
      <c r="F5231" s="98">
        <v>15</v>
      </c>
      <c r="G5231" s="98" t="s">
        <v>142</v>
      </c>
      <c r="H5231" s="97">
        <v>19</v>
      </c>
      <c r="I5231" s="97" t="s">
        <v>124</v>
      </c>
      <c r="J5231" s="97" t="s">
        <v>125</v>
      </c>
      <c r="K5231" s="97" t="s">
        <v>2346</v>
      </c>
      <c r="L5231" s="97"/>
      <c r="M5231" s="97"/>
      <c r="N5231" s="97" t="s">
        <v>2347</v>
      </c>
      <c r="O5231" s="97" t="s">
        <v>358</v>
      </c>
      <c r="P5231" s="97" t="s">
        <v>147</v>
      </c>
      <c r="Q5231" s="97" t="s">
        <v>152</v>
      </c>
      <c r="R5231" s="97" t="s">
        <v>131</v>
      </c>
      <c r="S5231" s="97" t="s">
        <v>149</v>
      </c>
      <c r="T5231" s="97" t="s">
        <v>150</v>
      </c>
      <c r="U5231" s="97" t="s">
        <v>134</v>
      </c>
      <c r="V5231" s="97" t="s">
        <v>135</v>
      </c>
      <c r="W5231" s="97" t="s">
        <v>136</v>
      </c>
      <c r="X5231" s="97"/>
      <c r="Y5231" s="99"/>
      <c r="Z5231" s="99"/>
      <c r="AA5231" s="99">
        <v>936651.5</v>
      </c>
      <c r="AB5231" s="99">
        <v>936651.5</v>
      </c>
      <c r="AC5231">
        <f t="shared" si="162"/>
        <v>1000</v>
      </c>
      <c r="AD5231" t="str">
        <f t="shared" si="163"/>
        <v>312</v>
      </c>
    </row>
    <row r="5232" spans="1:30" hidden="1" x14ac:dyDescent="0.25">
      <c r="A5232" s="97" t="s">
        <v>2345</v>
      </c>
      <c r="B5232" s="97" t="s">
        <v>352</v>
      </c>
      <c r="C5232" s="97" t="s">
        <v>140</v>
      </c>
      <c r="D5232" s="97">
        <v>13203</v>
      </c>
      <c r="E5232" s="97" t="s">
        <v>122</v>
      </c>
      <c r="F5232" s="98">
        <v>15</v>
      </c>
      <c r="G5232" s="98" t="s">
        <v>142</v>
      </c>
      <c r="H5232" s="97">
        <v>19</v>
      </c>
      <c r="I5232" s="97" t="s">
        <v>124</v>
      </c>
      <c r="J5232" s="97" t="s">
        <v>125</v>
      </c>
      <c r="K5232" s="97" t="s">
        <v>2346</v>
      </c>
      <c r="L5232" s="97"/>
      <c r="M5232" s="97"/>
      <c r="N5232" s="97" t="s">
        <v>2347</v>
      </c>
      <c r="O5232" s="97" t="s">
        <v>358</v>
      </c>
      <c r="P5232" s="97" t="s">
        <v>147</v>
      </c>
      <c r="Q5232" s="97" t="s">
        <v>153</v>
      </c>
      <c r="R5232" s="97" t="s">
        <v>131</v>
      </c>
      <c r="S5232" s="97" t="s">
        <v>149</v>
      </c>
      <c r="T5232" s="97" t="s">
        <v>150</v>
      </c>
      <c r="U5232" s="97" t="s">
        <v>134</v>
      </c>
      <c r="V5232" s="97" t="s">
        <v>135</v>
      </c>
      <c r="W5232" s="97" t="s">
        <v>136</v>
      </c>
      <c r="X5232" s="97"/>
      <c r="Y5232" s="99"/>
      <c r="Z5232" s="99"/>
      <c r="AA5232" s="99">
        <v>3746606</v>
      </c>
      <c r="AB5232" s="99">
        <v>3746606</v>
      </c>
      <c r="AC5232">
        <f t="shared" si="162"/>
        <v>1000</v>
      </c>
      <c r="AD5232" t="str">
        <f t="shared" si="163"/>
        <v>312</v>
      </c>
    </row>
    <row r="5233" spans="1:30" hidden="1" x14ac:dyDescent="0.25">
      <c r="A5233" s="97" t="s">
        <v>2345</v>
      </c>
      <c r="B5233" s="97" t="s">
        <v>352</v>
      </c>
      <c r="C5233" s="97" t="s">
        <v>140</v>
      </c>
      <c r="D5233" s="97">
        <v>14101</v>
      </c>
      <c r="E5233" s="97" t="s">
        <v>122</v>
      </c>
      <c r="F5233" s="98">
        <v>15</v>
      </c>
      <c r="G5233" s="98" t="s">
        <v>142</v>
      </c>
      <c r="H5233" s="97">
        <v>19</v>
      </c>
      <c r="I5233" s="97" t="s">
        <v>124</v>
      </c>
      <c r="J5233" s="97" t="s">
        <v>125</v>
      </c>
      <c r="K5233" s="97" t="s">
        <v>2346</v>
      </c>
      <c r="L5233" s="97"/>
      <c r="M5233" s="97"/>
      <c r="N5233" s="97" t="s">
        <v>2347</v>
      </c>
      <c r="O5233" s="97" t="s">
        <v>358</v>
      </c>
      <c r="P5233" s="97" t="s">
        <v>147</v>
      </c>
      <c r="Q5233" s="97" t="s">
        <v>154</v>
      </c>
      <c r="R5233" s="97" t="s">
        <v>131</v>
      </c>
      <c r="S5233" s="97" t="s">
        <v>149</v>
      </c>
      <c r="T5233" s="97" t="s">
        <v>150</v>
      </c>
      <c r="U5233" s="97" t="s">
        <v>134</v>
      </c>
      <c r="V5233" s="97" t="s">
        <v>135</v>
      </c>
      <c r="W5233" s="97" t="s">
        <v>136</v>
      </c>
      <c r="X5233" s="97"/>
      <c r="Y5233" s="99"/>
      <c r="Z5233" s="99"/>
      <c r="AA5233" s="99">
        <v>1236379.98</v>
      </c>
      <c r="AB5233" s="99">
        <v>1236379.98</v>
      </c>
      <c r="AC5233">
        <f t="shared" si="162"/>
        <v>1000</v>
      </c>
      <c r="AD5233" t="str">
        <f t="shared" si="163"/>
        <v>312</v>
      </c>
    </row>
    <row r="5234" spans="1:30" hidden="1" x14ac:dyDescent="0.25">
      <c r="A5234" s="97" t="s">
        <v>2345</v>
      </c>
      <c r="B5234" s="97" t="s">
        <v>352</v>
      </c>
      <c r="C5234" s="97" t="s">
        <v>140</v>
      </c>
      <c r="D5234" s="97">
        <v>14103</v>
      </c>
      <c r="E5234" s="97" t="s">
        <v>122</v>
      </c>
      <c r="F5234" s="98">
        <v>15</v>
      </c>
      <c r="G5234" s="98" t="s">
        <v>142</v>
      </c>
      <c r="H5234" s="97">
        <v>19</v>
      </c>
      <c r="I5234" s="97" t="s">
        <v>124</v>
      </c>
      <c r="J5234" s="97" t="s">
        <v>125</v>
      </c>
      <c r="K5234" s="97" t="s">
        <v>2346</v>
      </c>
      <c r="L5234" s="97"/>
      <c r="M5234" s="97"/>
      <c r="N5234" s="97" t="s">
        <v>2347</v>
      </c>
      <c r="O5234" s="97" t="s">
        <v>358</v>
      </c>
      <c r="P5234" s="97" t="s">
        <v>147</v>
      </c>
      <c r="Q5234" s="97" t="s">
        <v>155</v>
      </c>
      <c r="R5234" s="97" t="s">
        <v>131</v>
      </c>
      <c r="S5234" s="97" t="s">
        <v>149</v>
      </c>
      <c r="T5234" s="97" t="s">
        <v>150</v>
      </c>
      <c r="U5234" s="97" t="s">
        <v>134</v>
      </c>
      <c r="V5234" s="97" t="s">
        <v>135</v>
      </c>
      <c r="W5234" s="97" t="s">
        <v>136</v>
      </c>
      <c r="X5234" s="97"/>
      <c r="Y5234" s="99"/>
      <c r="Z5234" s="99"/>
      <c r="AA5234" s="99">
        <v>505791.81</v>
      </c>
      <c r="AB5234" s="99">
        <v>505791.81</v>
      </c>
      <c r="AC5234">
        <f t="shared" si="162"/>
        <v>1000</v>
      </c>
      <c r="AD5234" t="str">
        <f t="shared" si="163"/>
        <v>312</v>
      </c>
    </row>
    <row r="5235" spans="1:30" hidden="1" x14ac:dyDescent="0.25">
      <c r="A5235" s="97" t="s">
        <v>2345</v>
      </c>
      <c r="B5235" s="97" t="s">
        <v>352</v>
      </c>
      <c r="C5235" s="97" t="s">
        <v>140</v>
      </c>
      <c r="D5235" s="97">
        <v>14201</v>
      </c>
      <c r="E5235" s="97" t="s">
        <v>122</v>
      </c>
      <c r="F5235" s="98">
        <v>15</v>
      </c>
      <c r="G5235" s="98" t="s">
        <v>142</v>
      </c>
      <c r="H5235" s="97">
        <v>19</v>
      </c>
      <c r="I5235" s="97" t="s">
        <v>124</v>
      </c>
      <c r="J5235" s="97" t="s">
        <v>125</v>
      </c>
      <c r="K5235" s="97" t="s">
        <v>2346</v>
      </c>
      <c r="L5235" s="97"/>
      <c r="M5235" s="97"/>
      <c r="N5235" s="97" t="s">
        <v>2347</v>
      </c>
      <c r="O5235" s="97" t="s">
        <v>358</v>
      </c>
      <c r="P5235" s="97" t="s">
        <v>147</v>
      </c>
      <c r="Q5235" s="97" t="s">
        <v>156</v>
      </c>
      <c r="R5235" s="97" t="s">
        <v>131</v>
      </c>
      <c r="S5235" s="97" t="s">
        <v>149</v>
      </c>
      <c r="T5235" s="97" t="s">
        <v>150</v>
      </c>
      <c r="U5235" s="97" t="s">
        <v>134</v>
      </c>
      <c r="V5235" s="97" t="s">
        <v>135</v>
      </c>
      <c r="W5235" s="97" t="s">
        <v>136</v>
      </c>
      <c r="X5235" s="97"/>
      <c r="Y5235" s="99"/>
      <c r="Z5235" s="99"/>
      <c r="AA5235" s="99">
        <v>1123981.8</v>
      </c>
      <c r="AB5235" s="99">
        <v>1123981.8</v>
      </c>
      <c r="AC5235">
        <f t="shared" si="162"/>
        <v>1000</v>
      </c>
      <c r="AD5235" t="str">
        <f t="shared" si="163"/>
        <v>312</v>
      </c>
    </row>
    <row r="5236" spans="1:30" hidden="1" x14ac:dyDescent="0.25">
      <c r="A5236" s="97" t="s">
        <v>2345</v>
      </c>
      <c r="B5236" s="97" t="s">
        <v>352</v>
      </c>
      <c r="C5236" s="97" t="s">
        <v>140</v>
      </c>
      <c r="D5236" s="97">
        <v>14301</v>
      </c>
      <c r="E5236" s="97" t="s">
        <v>122</v>
      </c>
      <c r="F5236" s="98">
        <v>15</v>
      </c>
      <c r="G5236" s="98" t="s">
        <v>142</v>
      </c>
      <c r="H5236" s="97">
        <v>19</v>
      </c>
      <c r="I5236" s="97" t="s">
        <v>124</v>
      </c>
      <c r="J5236" s="97" t="s">
        <v>125</v>
      </c>
      <c r="K5236" s="97" t="s">
        <v>2346</v>
      </c>
      <c r="L5236" s="97"/>
      <c r="M5236" s="97"/>
      <c r="N5236" s="97" t="s">
        <v>2347</v>
      </c>
      <c r="O5236" s="97" t="s">
        <v>358</v>
      </c>
      <c r="P5236" s="97" t="s">
        <v>147</v>
      </c>
      <c r="Q5236" s="97" t="s">
        <v>178</v>
      </c>
      <c r="R5236" s="97" t="s">
        <v>131</v>
      </c>
      <c r="S5236" s="97" t="s">
        <v>149</v>
      </c>
      <c r="T5236" s="97" t="s">
        <v>150</v>
      </c>
      <c r="U5236" s="97" t="s">
        <v>134</v>
      </c>
      <c r="V5236" s="97" t="s">
        <v>135</v>
      </c>
      <c r="W5236" s="97" t="s">
        <v>136</v>
      </c>
      <c r="X5236" s="97"/>
      <c r="Y5236" s="99"/>
      <c r="Z5236" s="99"/>
      <c r="AA5236" s="99">
        <v>1348778.16</v>
      </c>
      <c r="AB5236" s="99">
        <v>1348778.16</v>
      </c>
      <c r="AC5236">
        <f t="shared" si="162"/>
        <v>1000</v>
      </c>
      <c r="AD5236" t="str">
        <f t="shared" si="163"/>
        <v>312</v>
      </c>
    </row>
    <row r="5237" spans="1:30" hidden="1" x14ac:dyDescent="0.25">
      <c r="A5237" t="s">
        <v>2345</v>
      </c>
      <c r="B5237" t="s">
        <v>352</v>
      </c>
      <c r="C5237" t="s">
        <v>157</v>
      </c>
      <c r="D5237" t="s">
        <v>186</v>
      </c>
      <c r="E5237" t="s">
        <v>122</v>
      </c>
      <c r="F5237" t="s">
        <v>159</v>
      </c>
      <c r="G5237" t="s">
        <v>160</v>
      </c>
      <c r="H5237" t="s">
        <v>143</v>
      </c>
      <c r="I5237" t="s">
        <v>124</v>
      </c>
      <c r="J5237" t="s">
        <v>125</v>
      </c>
      <c r="K5237" t="s">
        <v>2348</v>
      </c>
      <c r="N5237" t="s">
        <v>2347</v>
      </c>
      <c r="O5237" t="s">
        <v>358</v>
      </c>
      <c r="P5237" t="s">
        <v>162</v>
      </c>
      <c r="Q5237" t="s">
        <v>188</v>
      </c>
      <c r="R5237" t="s">
        <v>131</v>
      </c>
      <c r="S5237" t="s">
        <v>164</v>
      </c>
      <c r="T5237" t="s">
        <v>165</v>
      </c>
      <c r="U5237" t="s">
        <v>151</v>
      </c>
      <c r="V5237" t="s">
        <v>135</v>
      </c>
      <c r="W5237" t="s">
        <v>136</v>
      </c>
      <c r="X5237" t="s">
        <v>2349</v>
      </c>
      <c r="Y5237" s="94">
        <v>125441.09</v>
      </c>
      <c r="Z5237" s="94">
        <v>123670.19</v>
      </c>
      <c r="AA5237" s="94">
        <v>127380.32</v>
      </c>
      <c r="AB5237" s="94">
        <v>127380.32</v>
      </c>
      <c r="AC5237">
        <f t="shared" si="162"/>
        <v>2000</v>
      </c>
      <c r="AD5237" t="str">
        <f t="shared" si="163"/>
        <v>312</v>
      </c>
    </row>
    <row r="5238" spans="1:30" hidden="1" x14ac:dyDescent="0.25">
      <c r="A5238" t="s">
        <v>2345</v>
      </c>
      <c r="B5238" t="s">
        <v>692</v>
      </c>
      <c r="C5238" t="s">
        <v>2350</v>
      </c>
      <c r="D5238" t="s">
        <v>186</v>
      </c>
      <c r="E5238" t="s">
        <v>122</v>
      </c>
      <c r="F5238" t="s">
        <v>159</v>
      </c>
      <c r="G5238" t="s">
        <v>160</v>
      </c>
      <c r="H5238" t="s">
        <v>143</v>
      </c>
      <c r="I5238" t="s">
        <v>124</v>
      </c>
      <c r="J5238" t="s">
        <v>125</v>
      </c>
      <c r="K5238" t="s">
        <v>2351</v>
      </c>
      <c r="N5238" t="s">
        <v>2347</v>
      </c>
      <c r="O5238" t="s">
        <v>696</v>
      </c>
      <c r="P5238" t="s">
        <v>2352</v>
      </c>
      <c r="Q5238" t="s">
        <v>188</v>
      </c>
      <c r="R5238" t="s">
        <v>131</v>
      </c>
      <c r="S5238" t="s">
        <v>164</v>
      </c>
      <c r="T5238" t="s">
        <v>165</v>
      </c>
      <c r="U5238" t="s">
        <v>151</v>
      </c>
      <c r="V5238" t="s">
        <v>135</v>
      </c>
      <c r="W5238" t="s">
        <v>136</v>
      </c>
      <c r="X5238" t="s">
        <v>2353</v>
      </c>
      <c r="Y5238" s="94">
        <v>0</v>
      </c>
      <c r="Z5238" s="94">
        <v>4772.34</v>
      </c>
      <c r="AA5238" s="94">
        <v>0</v>
      </c>
      <c r="AB5238" s="94">
        <v>0</v>
      </c>
      <c r="AC5238">
        <f t="shared" si="162"/>
        <v>2000</v>
      </c>
      <c r="AD5238" t="str">
        <f t="shared" si="163"/>
        <v>312</v>
      </c>
    </row>
    <row r="5239" spans="1:30" hidden="1" x14ac:dyDescent="0.25">
      <c r="A5239" t="s">
        <v>2345</v>
      </c>
      <c r="B5239" t="s">
        <v>352</v>
      </c>
      <c r="C5239" t="s">
        <v>157</v>
      </c>
      <c r="D5239" t="s">
        <v>190</v>
      </c>
      <c r="E5239" t="s">
        <v>122</v>
      </c>
      <c r="F5239" t="s">
        <v>159</v>
      </c>
      <c r="G5239" t="s">
        <v>160</v>
      </c>
      <c r="H5239" t="s">
        <v>143</v>
      </c>
      <c r="I5239" t="s">
        <v>124</v>
      </c>
      <c r="J5239" t="s">
        <v>125</v>
      </c>
      <c r="K5239" t="s">
        <v>2348</v>
      </c>
      <c r="N5239" t="s">
        <v>2347</v>
      </c>
      <c r="O5239" t="s">
        <v>358</v>
      </c>
      <c r="P5239" t="s">
        <v>162</v>
      </c>
      <c r="Q5239" t="s">
        <v>191</v>
      </c>
      <c r="R5239" t="s">
        <v>131</v>
      </c>
      <c r="S5239" t="s">
        <v>164</v>
      </c>
      <c r="T5239" t="s">
        <v>165</v>
      </c>
      <c r="U5239" t="s">
        <v>151</v>
      </c>
      <c r="V5239" t="s">
        <v>135</v>
      </c>
      <c r="W5239" t="s">
        <v>136</v>
      </c>
      <c r="X5239" t="s">
        <v>2349</v>
      </c>
      <c r="Y5239" s="94">
        <v>2276.29</v>
      </c>
      <c r="Z5239" s="94">
        <v>0</v>
      </c>
      <c r="AA5239" s="94">
        <v>0</v>
      </c>
      <c r="AB5239" s="94">
        <v>0</v>
      </c>
      <c r="AC5239">
        <f t="shared" si="162"/>
        <v>2000</v>
      </c>
      <c r="AD5239" t="str">
        <f t="shared" si="163"/>
        <v>312</v>
      </c>
    </row>
    <row r="5240" spans="1:30" hidden="1" x14ac:dyDescent="0.25">
      <c r="A5240" t="s">
        <v>2345</v>
      </c>
      <c r="B5240" t="s">
        <v>352</v>
      </c>
      <c r="C5240" t="s">
        <v>157</v>
      </c>
      <c r="D5240" t="s">
        <v>192</v>
      </c>
      <c r="E5240" t="s">
        <v>122</v>
      </c>
      <c r="F5240" t="s">
        <v>159</v>
      </c>
      <c r="G5240" t="s">
        <v>160</v>
      </c>
      <c r="H5240" t="s">
        <v>143</v>
      </c>
      <c r="I5240" t="s">
        <v>124</v>
      </c>
      <c r="J5240" t="s">
        <v>125</v>
      </c>
      <c r="K5240" t="s">
        <v>2348</v>
      </c>
      <c r="N5240" t="s">
        <v>2347</v>
      </c>
      <c r="O5240" t="s">
        <v>358</v>
      </c>
      <c r="P5240" t="s">
        <v>162</v>
      </c>
      <c r="Q5240" t="s">
        <v>193</v>
      </c>
      <c r="R5240" t="s">
        <v>131</v>
      </c>
      <c r="S5240" t="s">
        <v>164</v>
      </c>
      <c r="T5240" t="s">
        <v>165</v>
      </c>
      <c r="U5240" t="s">
        <v>151</v>
      </c>
      <c r="V5240" t="s">
        <v>135</v>
      </c>
      <c r="W5240" t="s">
        <v>136</v>
      </c>
      <c r="X5240" t="s">
        <v>2349</v>
      </c>
      <c r="Y5240" s="94">
        <v>32840.14</v>
      </c>
      <c r="Z5240" s="94">
        <v>17294.080000000002</v>
      </c>
      <c r="AA5240" s="94">
        <v>17812.900000000001</v>
      </c>
      <c r="AB5240" s="94">
        <v>17812.900000000001</v>
      </c>
      <c r="AC5240">
        <f t="shared" si="162"/>
        <v>2000</v>
      </c>
      <c r="AD5240" t="str">
        <f t="shared" si="163"/>
        <v>312</v>
      </c>
    </row>
    <row r="5241" spans="1:30" hidden="1" x14ac:dyDescent="0.25">
      <c r="A5241" t="s">
        <v>2345</v>
      </c>
      <c r="B5241" t="s">
        <v>692</v>
      </c>
      <c r="C5241" t="s">
        <v>2354</v>
      </c>
      <c r="D5241" t="s">
        <v>474</v>
      </c>
      <c r="E5241" t="s">
        <v>122</v>
      </c>
      <c r="F5241" t="s">
        <v>159</v>
      </c>
      <c r="G5241" t="s">
        <v>160</v>
      </c>
      <c r="H5241" t="s">
        <v>143</v>
      </c>
      <c r="I5241" t="s">
        <v>124</v>
      </c>
      <c r="J5241" t="s">
        <v>125</v>
      </c>
      <c r="K5241" t="s">
        <v>2355</v>
      </c>
      <c r="N5241" t="s">
        <v>2347</v>
      </c>
      <c r="O5241" t="s">
        <v>696</v>
      </c>
      <c r="P5241" t="s">
        <v>2356</v>
      </c>
      <c r="Q5241" t="s">
        <v>475</v>
      </c>
      <c r="R5241" t="s">
        <v>131</v>
      </c>
      <c r="S5241" t="s">
        <v>164</v>
      </c>
      <c r="T5241" t="s">
        <v>165</v>
      </c>
      <c r="U5241" t="s">
        <v>151</v>
      </c>
      <c r="V5241" t="s">
        <v>135</v>
      </c>
      <c r="W5241" t="s">
        <v>136</v>
      </c>
      <c r="X5241" t="s">
        <v>2357</v>
      </c>
      <c r="Y5241" s="94">
        <v>0</v>
      </c>
      <c r="Z5241" s="94">
        <v>4070</v>
      </c>
      <c r="AA5241" s="94">
        <v>4192.1000000000004</v>
      </c>
      <c r="AB5241" s="94">
        <v>4192.1000000000004</v>
      </c>
      <c r="AC5241">
        <f t="shared" si="162"/>
        <v>2000</v>
      </c>
      <c r="AD5241" t="str">
        <f t="shared" si="163"/>
        <v>312</v>
      </c>
    </row>
    <row r="5242" spans="1:30" hidden="1" x14ac:dyDescent="0.25">
      <c r="A5242" t="s">
        <v>2345</v>
      </c>
      <c r="B5242" t="s">
        <v>352</v>
      </c>
      <c r="C5242" t="s">
        <v>157</v>
      </c>
      <c r="D5242" t="s">
        <v>198</v>
      </c>
      <c r="E5242" t="s">
        <v>122</v>
      </c>
      <c r="F5242" t="s">
        <v>159</v>
      </c>
      <c r="G5242" t="s">
        <v>160</v>
      </c>
      <c r="H5242" t="s">
        <v>143</v>
      </c>
      <c r="I5242" t="s">
        <v>124</v>
      </c>
      <c r="J5242" t="s">
        <v>125</v>
      </c>
      <c r="K5242" t="s">
        <v>2348</v>
      </c>
      <c r="N5242" t="s">
        <v>2347</v>
      </c>
      <c r="O5242" t="s">
        <v>358</v>
      </c>
      <c r="P5242" t="s">
        <v>162</v>
      </c>
      <c r="Q5242" t="s">
        <v>199</v>
      </c>
      <c r="R5242" t="s">
        <v>131</v>
      </c>
      <c r="S5242" t="s">
        <v>164</v>
      </c>
      <c r="T5242" t="s">
        <v>165</v>
      </c>
      <c r="U5242" t="s">
        <v>151</v>
      </c>
      <c r="V5242" t="s">
        <v>135</v>
      </c>
      <c r="W5242" t="s">
        <v>136</v>
      </c>
      <c r="X5242" t="s">
        <v>2349</v>
      </c>
      <c r="Y5242" s="94">
        <v>29222.6</v>
      </c>
      <c r="Z5242" s="94">
        <v>20770.219999999998</v>
      </c>
      <c r="AA5242" s="94">
        <v>21393.33</v>
      </c>
      <c r="AB5242" s="94">
        <v>21393.33</v>
      </c>
      <c r="AC5242">
        <f t="shared" si="162"/>
        <v>2000</v>
      </c>
      <c r="AD5242" t="str">
        <f t="shared" si="163"/>
        <v>312</v>
      </c>
    </row>
    <row r="5243" spans="1:30" hidden="1" x14ac:dyDescent="0.25">
      <c r="A5243" t="s">
        <v>2345</v>
      </c>
      <c r="B5243" t="s">
        <v>352</v>
      </c>
      <c r="C5243" t="s">
        <v>157</v>
      </c>
      <c r="D5243" t="s">
        <v>206</v>
      </c>
      <c r="E5243" t="s">
        <v>122</v>
      </c>
      <c r="F5243" t="s">
        <v>159</v>
      </c>
      <c r="G5243" t="s">
        <v>160</v>
      </c>
      <c r="H5243" t="s">
        <v>143</v>
      </c>
      <c r="I5243" t="s">
        <v>124</v>
      </c>
      <c r="J5243" t="s">
        <v>125</v>
      </c>
      <c r="K5243" t="s">
        <v>2348</v>
      </c>
      <c r="N5243" t="s">
        <v>2347</v>
      </c>
      <c r="O5243" t="s">
        <v>358</v>
      </c>
      <c r="P5243" t="s">
        <v>162</v>
      </c>
      <c r="Q5243" t="s">
        <v>207</v>
      </c>
      <c r="R5243" t="s">
        <v>131</v>
      </c>
      <c r="S5243" t="s">
        <v>164</v>
      </c>
      <c r="T5243" t="s">
        <v>165</v>
      </c>
      <c r="U5243" t="s">
        <v>151</v>
      </c>
      <c r="V5243" t="s">
        <v>135</v>
      </c>
      <c r="W5243" t="s">
        <v>136</v>
      </c>
      <c r="X5243" t="s">
        <v>2349</v>
      </c>
      <c r="Y5243" s="94">
        <v>6195.4</v>
      </c>
      <c r="Z5243" s="94">
        <v>0</v>
      </c>
      <c r="AA5243" s="94">
        <v>0</v>
      </c>
      <c r="AB5243" s="94">
        <v>0</v>
      </c>
      <c r="AC5243">
        <f t="shared" si="162"/>
        <v>2000</v>
      </c>
      <c r="AD5243" t="str">
        <f t="shared" si="163"/>
        <v>312</v>
      </c>
    </row>
    <row r="5244" spans="1:30" hidden="1" x14ac:dyDescent="0.25">
      <c r="A5244" t="s">
        <v>2345</v>
      </c>
      <c r="B5244" t="s">
        <v>352</v>
      </c>
      <c r="C5244" t="s">
        <v>157</v>
      </c>
      <c r="D5244" t="s">
        <v>214</v>
      </c>
      <c r="E5244" t="s">
        <v>122</v>
      </c>
      <c r="F5244" t="s">
        <v>159</v>
      </c>
      <c r="G5244" t="s">
        <v>160</v>
      </c>
      <c r="H5244" t="s">
        <v>143</v>
      </c>
      <c r="I5244" t="s">
        <v>124</v>
      </c>
      <c r="J5244" t="s">
        <v>125</v>
      </c>
      <c r="K5244" t="s">
        <v>2348</v>
      </c>
      <c r="N5244" t="s">
        <v>2347</v>
      </c>
      <c r="O5244" t="s">
        <v>358</v>
      </c>
      <c r="P5244" t="s">
        <v>162</v>
      </c>
      <c r="Q5244" t="s">
        <v>215</v>
      </c>
      <c r="R5244" t="s">
        <v>131</v>
      </c>
      <c r="S5244" t="s">
        <v>164</v>
      </c>
      <c r="T5244" t="s">
        <v>165</v>
      </c>
      <c r="U5244" t="s">
        <v>151</v>
      </c>
      <c r="V5244" t="s">
        <v>135</v>
      </c>
      <c r="W5244" t="s">
        <v>136</v>
      </c>
      <c r="X5244" t="s">
        <v>2349</v>
      </c>
      <c r="Y5244" s="94">
        <v>346298.29</v>
      </c>
      <c r="Z5244" s="94">
        <v>350584.42999999993</v>
      </c>
      <c r="AA5244" s="94">
        <v>361101.96</v>
      </c>
      <c r="AB5244" s="94">
        <v>361101.96</v>
      </c>
      <c r="AC5244">
        <f t="shared" si="162"/>
        <v>2000</v>
      </c>
      <c r="AD5244" t="str">
        <f t="shared" si="163"/>
        <v>312</v>
      </c>
    </row>
    <row r="5245" spans="1:30" hidden="1" x14ac:dyDescent="0.25">
      <c r="A5245" t="s">
        <v>2345</v>
      </c>
      <c r="B5245" t="s">
        <v>692</v>
      </c>
      <c r="C5245" t="s">
        <v>2350</v>
      </c>
      <c r="D5245" t="s">
        <v>476</v>
      </c>
      <c r="E5245" t="s">
        <v>122</v>
      </c>
      <c r="F5245" t="s">
        <v>159</v>
      </c>
      <c r="G5245" t="s">
        <v>160</v>
      </c>
      <c r="H5245" t="s">
        <v>143</v>
      </c>
      <c r="I5245" t="s">
        <v>124</v>
      </c>
      <c r="J5245" t="s">
        <v>125</v>
      </c>
      <c r="K5245" t="s">
        <v>2351</v>
      </c>
      <c r="N5245" t="s">
        <v>2347</v>
      </c>
      <c r="O5245" t="s">
        <v>696</v>
      </c>
      <c r="P5245" t="s">
        <v>2352</v>
      </c>
      <c r="Q5245" t="s">
        <v>477</v>
      </c>
      <c r="R5245" t="s">
        <v>131</v>
      </c>
      <c r="S5245" t="s">
        <v>164</v>
      </c>
      <c r="T5245" t="s">
        <v>165</v>
      </c>
      <c r="U5245" t="s">
        <v>151</v>
      </c>
      <c r="V5245" t="s">
        <v>135</v>
      </c>
      <c r="W5245" t="s">
        <v>136</v>
      </c>
      <c r="X5245" t="s">
        <v>2353</v>
      </c>
      <c r="Y5245" s="94">
        <v>0</v>
      </c>
      <c r="Z5245" s="94">
        <v>0</v>
      </c>
      <c r="AA5245" s="94">
        <v>0</v>
      </c>
      <c r="AB5245" s="94">
        <v>0</v>
      </c>
      <c r="AC5245">
        <f t="shared" si="162"/>
        <v>2000</v>
      </c>
      <c r="AD5245" t="str">
        <f t="shared" si="163"/>
        <v>312</v>
      </c>
    </row>
    <row r="5246" spans="1:30" hidden="1" x14ac:dyDescent="0.25">
      <c r="A5246" t="s">
        <v>2345</v>
      </c>
      <c r="B5246" t="s">
        <v>692</v>
      </c>
      <c r="C5246" t="s">
        <v>2354</v>
      </c>
      <c r="D5246" t="s">
        <v>218</v>
      </c>
      <c r="E5246" t="s">
        <v>122</v>
      </c>
      <c r="F5246" t="s">
        <v>159</v>
      </c>
      <c r="G5246" t="s">
        <v>160</v>
      </c>
      <c r="H5246" t="s">
        <v>143</v>
      </c>
      <c r="I5246" t="s">
        <v>124</v>
      </c>
      <c r="J5246" t="s">
        <v>125</v>
      </c>
      <c r="K5246" t="s">
        <v>2355</v>
      </c>
      <c r="N5246" t="s">
        <v>2347</v>
      </c>
      <c r="O5246" t="s">
        <v>696</v>
      </c>
      <c r="P5246" t="s">
        <v>2356</v>
      </c>
      <c r="Q5246" t="s">
        <v>219</v>
      </c>
      <c r="R5246" t="s">
        <v>131</v>
      </c>
      <c r="S5246" t="s">
        <v>164</v>
      </c>
      <c r="T5246" t="s">
        <v>165</v>
      </c>
      <c r="U5246" t="s">
        <v>151</v>
      </c>
      <c r="V5246" t="s">
        <v>135</v>
      </c>
      <c r="W5246" t="s">
        <v>136</v>
      </c>
      <c r="X5246" t="s">
        <v>2357</v>
      </c>
      <c r="Y5246" s="94">
        <v>0</v>
      </c>
      <c r="Z5246" s="94">
        <v>7795.2</v>
      </c>
      <c r="AA5246" s="94">
        <v>8029.04</v>
      </c>
      <c r="AB5246" s="94">
        <v>8029.04</v>
      </c>
      <c r="AC5246">
        <f t="shared" si="162"/>
        <v>2000</v>
      </c>
      <c r="AD5246" t="str">
        <f t="shared" si="163"/>
        <v>312</v>
      </c>
    </row>
    <row r="5247" spans="1:30" hidden="1" x14ac:dyDescent="0.25">
      <c r="A5247" t="s">
        <v>2345</v>
      </c>
      <c r="B5247" t="s">
        <v>352</v>
      </c>
      <c r="C5247" t="s">
        <v>157</v>
      </c>
      <c r="D5247" t="s">
        <v>230</v>
      </c>
      <c r="E5247" t="s">
        <v>122</v>
      </c>
      <c r="F5247" t="s">
        <v>159</v>
      </c>
      <c r="G5247" t="s">
        <v>160</v>
      </c>
      <c r="H5247" t="s">
        <v>143</v>
      </c>
      <c r="I5247" t="s">
        <v>124</v>
      </c>
      <c r="J5247" t="s">
        <v>125</v>
      </c>
      <c r="K5247" t="s">
        <v>2348</v>
      </c>
      <c r="N5247" t="s">
        <v>2347</v>
      </c>
      <c r="O5247" t="s">
        <v>358</v>
      </c>
      <c r="P5247" t="s">
        <v>162</v>
      </c>
      <c r="Q5247" t="s">
        <v>231</v>
      </c>
      <c r="R5247" t="s">
        <v>131</v>
      </c>
      <c r="S5247" t="s">
        <v>164</v>
      </c>
      <c r="T5247" t="s">
        <v>165</v>
      </c>
      <c r="U5247" t="s">
        <v>151</v>
      </c>
      <c r="V5247" t="s">
        <v>135</v>
      </c>
      <c r="W5247" t="s">
        <v>136</v>
      </c>
      <c r="X5247" t="s">
        <v>2349</v>
      </c>
      <c r="Y5247" s="94">
        <v>1820</v>
      </c>
      <c r="Z5247" s="94">
        <v>0</v>
      </c>
      <c r="AA5247" s="94">
        <v>0</v>
      </c>
      <c r="AB5247" s="94">
        <v>0</v>
      </c>
      <c r="AC5247">
        <f t="shared" si="162"/>
        <v>2000</v>
      </c>
      <c r="AD5247" t="str">
        <f t="shared" si="163"/>
        <v>312</v>
      </c>
    </row>
    <row r="5248" spans="1:30" hidden="1" x14ac:dyDescent="0.25">
      <c r="A5248" t="s">
        <v>2345</v>
      </c>
      <c r="B5248" t="s">
        <v>352</v>
      </c>
      <c r="C5248" t="s">
        <v>157</v>
      </c>
      <c r="D5248" t="s">
        <v>232</v>
      </c>
      <c r="E5248" t="s">
        <v>122</v>
      </c>
      <c r="F5248" t="s">
        <v>159</v>
      </c>
      <c r="G5248" t="s">
        <v>160</v>
      </c>
      <c r="H5248" t="s">
        <v>143</v>
      </c>
      <c r="I5248" t="s">
        <v>124</v>
      </c>
      <c r="J5248" t="s">
        <v>125</v>
      </c>
      <c r="K5248" t="s">
        <v>2348</v>
      </c>
      <c r="N5248" t="s">
        <v>2347</v>
      </c>
      <c r="O5248" t="s">
        <v>358</v>
      </c>
      <c r="P5248" t="s">
        <v>162</v>
      </c>
      <c r="Q5248" t="s">
        <v>233</v>
      </c>
      <c r="R5248" t="s">
        <v>131</v>
      </c>
      <c r="S5248" t="s">
        <v>164</v>
      </c>
      <c r="T5248" t="s">
        <v>165</v>
      </c>
      <c r="U5248" t="s">
        <v>151</v>
      </c>
      <c r="V5248" t="s">
        <v>135</v>
      </c>
      <c r="W5248" t="s">
        <v>136</v>
      </c>
      <c r="X5248" t="s">
        <v>2349</v>
      </c>
      <c r="Y5248" s="94">
        <v>2120.1999999999998</v>
      </c>
      <c r="Z5248" s="94">
        <v>823.27</v>
      </c>
      <c r="AA5248" s="94">
        <v>847.97</v>
      </c>
      <c r="AB5248" s="94">
        <v>847.97</v>
      </c>
      <c r="AC5248">
        <f t="shared" si="162"/>
        <v>2000</v>
      </c>
      <c r="AD5248" t="str">
        <f t="shared" si="163"/>
        <v>312</v>
      </c>
    </row>
    <row r="5249" spans="1:30" hidden="1" x14ac:dyDescent="0.25">
      <c r="A5249" t="s">
        <v>2345</v>
      </c>
      <c r="B5249" t="s">
        <v>352</v>
      </c>
      <c r="C5249" t="s">
        <v>157</v>
      </c>
      <c r="D5249" t="s">
        <v>234</v>
      </c>
      <c r="E5249" t="s">
        <v>122</v>
      </c>
      <c r="F5249" t="s">
        <v>159</v>
      </c>
      <c r="G5249" t="s">
        <v>160</v>
      </c>
      <c r="H5249" t="s">
        <v>143</v>
      </c>
      <c r="I5249" t="s">
        <v>124</v>
      </c>
      <c r="J5249" t="s">
        <v>125</v>
      </c>
      <c r="K5249" t="s">
        <v>2348</v>
      </c>
      <c r="N5249" t="s">
        <v>2347</v>
      </c>
      <c r="O5249" t="s">
        <v>358</v>
      </c>
      <c r="P5249" t="s">
        <v>162</v>
      </c>
      <c r="Q5249" t="s">
        <v>235</v>
      </c>
      <c r="R5249" t="s">
        <v>131</v>
      </c>
      <c r="S5249" t="s">
        <v>164</v>
      </c>
      <c r="T5249" t="s">
        <v>165</v>
      </c>
      <c r="U5249" t="s">
        <v>151</v>
      </c>
      <c r="V5249" t="s">
        <v>135</v>
      </c>
      <c r="W5249" t="s">
        <v>136</v>
      </c>
      <c r="X5249" t="s">
        <v>2349</v>
      </c>
      <c r="Y5249" s="94">
        <v>3363694.6</v>
      </c>
      <c r="Z5249" s="94">
        <v>3436005.333333334</v>
      </c>
      <c r="AA5249" s="94">
        <v>3169471.7100000004</v>
      </c>
      <c r="AB5249" s="94">
        <v>3169471.71</v>
      </c>
      <c r="AC5249">
        <f t="shared" si="162"/>
        <v>3000</v>
      </c>
      <c r="AD5249" t="str">
        <f t="shared" si="163"/>
        <v>312</v>
      </c>
    </row>
    <row r="5250" spans="1:30" hidden="1" x14ac:dyDescent="0.25">
      <c r="A5250" t="s">
        <v>2345</v>
      </c>
      <c r="B5250" t="s">
        <v>352</v>
      </c>
      <c r="C5250" t="s">
        <v>157</v>
      </c>
      <c r="D5250" t="s">
        <v>238</v>
      </c>
      <c r="E5250" t="s">
        <v>122</v>
      </c>
      <c r="F5250" t="s">
        <v>159</v>
      </c>
      <c r="G5250" t="s">
        <v>160</v>
      </c>
      <c r="H5250" t="s">
        <v>143</v>
      </c>
      <c r="I5250" t="s">
        <v>124</v>
      </c>
      <c r="J5250" t="s">
        <v>125</v>
      </c>
      <c r="K5250" t="s">
        <v>2348</v>
      </c>
      <c r="N5250" t="s">
        <v>2347</v>
      </c>
      <c r="O5250" t="s">
        <v>358</v>
      </c>
      <c r="P5250" t="s">
        <v>162</v>
      </c>
      <c r="Q5250" t="s">
        <v>239</v>
      </c>
      <c r="R5250" t="s">
        <v>131</v>
      </c>
      <c r="S5250" t="s">
        <v>164</v>
      </c>
      <c r="T5250" t="s">
        <v>165</v>
      </c>
      <c r="U5250" t="s">
        <v>151</v>
      </c>
      <c r="V5250" t="s">
        <v>135</v>
      </c>
      <c r="W5250" t="s">
        <v>136</v>
      </c>
      <c r="X5250" t="s">
        <v>2349</v>
      </c>
      <c r="Y5250" s="94">
        <v>1111630.94</v>
      </c>
      <c r="Z5250" s="94">
        <v>42268</v>
      </c>
      <c r="AA5250" s="94">
        <v>43536.04</v>
      </c>
      <c r="AB5250" s="94">
        <v>43536.04</v>
      </c>
      <c r="AC5250">
        <f t="shared" si="162"/>
        <v>3000</v>
      </c>
      <c r="AD5250" t="str">
        <f t="shared" si="163"/>
        <v>312</v>
      </c>
    </row>
    <row r="5251" spans="1:30" hidden="1" x14ac:dyDescent="0.25">
      <c r="A5251" t="s">
        <v>2345</v>
      </c>
      <c r="B5251" t="s">
        <v>352</v>
      </c>
      <c r="C5251" t="s">
        <v>157</v>
      </c>
      <c r="D5251" t="s">
        <v>158</v>
      </c>
      <c r="E5251" t="s">
        <v>122</v>
      </c>
      <c r="F5251" t="s">
        <v>159</v>
      </c>
      <c r="G5251" t="s">
        <v>160</v>
      </c>
      <c r="H5251" t="s">
        <v>143</v>
      </c>
      <c r="I5251" t="s">
        <v>124</v>
      </c>
      <c r="J5251" t="s">
        <v>125</v>
      </c>
      <c r="K5251" t="s">
        <v>2348</v>
      </c>
      <c r="N5251" t="s">
        <v>2347</v>
      </c>
      <c r="O5251" t="s">
        <v>358</v>
      </c>
      <c r="P5251" t="s">
        <v>162</v>
      </c>
      <c r="Q5251" t="s">
        <v>163</v>
      </c>
      <c r="R5251" t="s">
        <v>131</v>
      </c>
      <c r="S5251" t="s">
        <v>164</v>
      </c>
      <c r="T5251" t="s">
        <v>165</v>
      </c>
      <c r="U5251" t="s">
        <v>151</v>
      </c>
      <c r="V5251" t="s">
        <v>135</v>
      </c>
      <c r="W5251" t="s">
        <v>136</v>
      </c>
      <c r="X5251" t="s">
        <v>2349</v>
      </c>
      <c r="Y5251" s="94">
        <v>233936.87</v>
      </c>
      <c r="Z5251" s="94">
        <v>64020.706666666665</v>
      </c>
      <c r="AA5251" s="94">
        <v>65941.327866666674</v>
      </c>
      <c r="AB5251" s="94">
        <v>65941.33</v>
      </c>
      <c r="AC5251">
        <f t="shared" ref="AC5251:AC5314" si="164">MID(D5251,1,1)*1000</f>
        <v>3000</v>
      </c>
      <c r="AD5251" t="str">
        <f t="shared" ref="AD5251:AD5314" si="165">MID(A5251,6,3)</f>
        <v>312</v>
      </c>
    </row>
    <row r="5252" spans="1:30" hidden="1" x14ac:dyDescent="0.25">
      <c r="A5252" t="s">
        <v>2345</v>
      </c>
      <c r="B5252" t="s">
        <v>352</v>
      </c>
      <c r="C5252" t="s">
        <v>157</v>
      </c>
      <c r="D5252" t="s">
        <v>240</v>
      </c>
      <c r="E5252" t="s">
        <v>122</v>
      </c>
      <c r="F5252" t="s">
        <v>159</v>
      </c>
      <c r="G5252" t="s">
        <v>160</v>
      </c>
      <c r="H5252" t="s">
        <v>143</v>
      </c>
      <c r="I5252" t="s">
        <v>124</v>
      </c>
      <c r="J5252" t="s">
        <v>125</v>
      </c>
      <c r="K5252" t="s">
        <v>2348</v>
      </c>
      <c r="N5252" t="s">
        <v>2347</v>
      </c>
      <c r="O5252" t="s">
        <v>358</v>
      </c>
      <c r="P5252" t="s">
        <v>162</v>
      </c>
      <c r="Q5252" t="s">
        <v>241</v>
      </c>
      <c r="R5252" t="s">
        <v>131</v>
      </c>
      <c r="S5252" t="s">
        <v>164</v>
      </c>
      <c r="T5252" t="s">
        <v>165</v>
      </c>
      <c r="U5252" t="s">
        <v>151</v>
      </c>
      <c r="V5252" t="s">
        <v>135</v>
      </c>
      <c r="W5252" t="s">
        <v>136</v>
      </c>
      <c r="X5252" t="s">
        <v>2349</v>
      </c>
      <c r="Y5252" s="94">
        <v>23841.09</v>
      </c>
      <c r="Z5252" s="94">
        <v>0</v>
      </c>
      <c r="AA5252" s="94">
        <v>0</v>
      </c>
      <c r="AB5252" s="94">
        <v>0</v>
      </c>
      <c r="AC5252">
        <f t="shared" si="164"/>
        <v>3000</v>
      </c>
      <c r="AD5252" t="str">
        <f t="shared" si="165"/>
        <v>312</v>
      </c>
    </row>
    <row r="5253" spans="1:30" hidden="1" x14ac:dyDescent="0.25">
      <c r="A5253" t="s">
        <v>2345</v>
      </c>
      <c r="B5253" t="s">
        <v>352</v>
      </c>
      <c r="C5253" t="s">
        <v>157</v>
      </c>
      <c r="D5253" t="s">
        <v>167</v>
      </c>
      <c r="E5253" t="s">
        <v>122</v>
      </c>
      <c r="F5253" t="s">
        <v>159</v>
      </c>
      <c r="G5253" t="s">
        <v>160</v>
      </c>
      <c r="H5253" t="s">
        <v>143</v>
      </c>
      <c r="I5253" t="s">
        <v>124</v>
      </c>
      <c r="J5253" t="s">
        <v>125</v>
      </c>
      <c r="K5253" t="s">
        <v>2348</v>
      </c>
      <c r="N5253" t="s">
        <v>2347</v>
      </c>
      <c r="O5253" t="s">
        <v>358</v>
      </c>
      <c r="P5253" t="s">
        <v>162</v>
      </c>
      <c r="Q5253" t="s">
        <v>168</v>
      </c>
      <c r="R5253" t="s">
        <v>131</v>
      </c>
      <c r="S5253" t="s">
        <v>164</v>
      </c>
      <c r="T5253" t="s">
        <v>165</v>
      </c>
      <c r="U5253" t="s">
        <v>151</v>
      </c>
      <c r="V5253" t="s">
        <v>135</v>
      </c>
      <c r="W5253" t="s">
        <v>136</v>
      </c>
      <c r="X5253" t="s">
        <v>2349</v>
      </c>
      <c r="Y5253" s="94">
        <v>245478.28</v>
      </c>
      <c r="Z5253" s="94">
        <v>0</v>
      </c>
      <c r="AA5253" s="94">
        <v>0</v>
      </c>
      <c r="AB5253" s="94">
        <v>0</v>
      </c>
      <c r="AC5253">
        <f t="shared" si="164"/>
        <v>3000</v>
      </c>
      <c r="AD5253" t="str">
        <f t="shared" si="165"/>
        <v>312</v>
      </c>
    </row>
    <row r="5254" spans="1:30" hidden="1" x14ac:dyDescent="0.25">
      <c r="A5254" t="s">
        <v>2345</v>
      </c>
      <c r="B5254" t="s">
        <v>352</v>
      </c>
      <c r="C5254" t="s">
        <v>157</v>
      </c>
      <c r="D5254" t="s">
        <v>299</v>
      </c>
      <c r="E5254" t="s">
        <v>122</v>
      </c>
      <c r="F5254" t="s">
        <v>159</v>
      </c>
      <c r="G5254" t="s">
        <v>160</v>
      </c>
      <c r="H5254" t="s">
        <v>143</v>
      </c>
      <c r="I5254" t="s">
        <v>124</v>
      </c>
      <c r="J5254" t="s">
        <v>125</v>
      </c>
      <c r="K5254" t="s">
        <v>2348</v>
      </c>
      <c r="N5254" t="s">
        <v>2347</v>
      </c>
      <c r="O5254" t="s">
        <v>358</v>
      </c>
      <c r="P5254" t="s">
        <v>162</v>
      </c>
      <c r="Q5254" t="s">
        <v>300</v>
      </c>
      <c r="R5254" t="s">
        <v>131</v>
      </c>
      <c r="S5254" t="s">
        <v>164</v>
      </c>
      <c r="T5254" t="s">
        <v>165</v>
      </c>
      <c r="U5254" t="s">
        <v>151</v>
      </c>
      <c r="V5254" t="s">
        <v>135</v>
      </c>
      <c r="W5254" t="s">
        <v>136</v>
      </c>
      <c r="X5254" t="s">
        <v>2349</v>
      </c>
      <c r="Y5254" s="94">
        <v>916126.64</v>
      </c>
      <c r="Z5254" s="94">
        <v>66999.39</v>
      </c>
      <c r="AA5254" s="94">
        <v>69009.371700000003</v>
      </c>
      <c r="AB5254" s="94">
        <v>69009.37</v>
      </c>
      <c r="AC5254">
        <f t="shared" si="164"/>
        <v>3000</v>
      </c>
      <c r="AD5254" t="str">
        <f t="shared" si="165"/>
        <v>312</v>
      </c>
    </row>
    <row r="5255" spans="1:30" hidden="1" x14ac:dyDescent="0.25">
      <c r="A5255" t="s">
        <v>2345</v>
      </c>
      <c r="B5255" t="s">
        <v>352</v>
      </c>
      <c r="C5255" t="s">
        <v>157</v>
      </c>
      <c r="D5255" t="s">
        <v>242</v>
      </c>
      <c r="E5255" t="s">
        <v>122</v>
      </c>
      <c r="F5255" t="s">
        <v>159</v>
      </c>
      <c r="G5255" t="s">
        <v>160</v>
      </c>
      <c r="H5255" t="s">
        <v>143</v>
      </c>
      <c r="I5255" t="s">
        <v>124</v>
      </c>
      <c r="J5255" t="s">
        <v>125</v>
      </c>
      <c r="K5255" t="s">
        <v>2348</v>
      </c>
      <c r="N5255" t="s">
        <v>2347</v>
      </c>
      <c r="O5255" t="s">
        <v>358</v>
      </c>
      <c r="P5255" t="s">
        <v>162</v>
      </c>
      <c r="Q5255" t="s">
        <v>243</v>
      </c>
      <c r="R5255" t="s">
        <v>131</v>
      </c>
      <c r="S5255" t="s">
        <v>164</v>
      </c>
      <c r="T5255" t="s">
        <v>165</v>
      </c>
      <c r="U5255" t="s">
        <v>151</v>
      </c>
      <c r="V5255" t="s">
        <v>135</v>
      </c>
      <c r="W5255" t="s">
        <v>136</v>
      </c>
      <c r="X5255" t="s">
        <v>2349</v>
      </c>
      <c r="Y5255" s="94">
        <v>1649.8</v>
      </c>
      <c r="Z5255" s="94">
        <v>0</v>
      </c>
      <c r="AA5255" s="94">
        <v>0</v>
      </c>
      <c r="AB5255" s="94">
        <v>0</v>
      </c>
      <c r="AC5255">
        <f t="shared" si="164"/>
        <v>3000</v>
      </c>
      <c r="AD5255" t="str">
        <f t="shared" si="165"/>
        <v>312</v>
      </c>
    </row>
    <row r="5256" spans="1:30" hidden="1" x14ac:dyDescent="0.25">
      <c r="A5256" t="s">
        <v>2345</v>
      </c>
      <c r="B5256" t="s">
        <v>352</v>
      </c>
      <c r="C5256" t="s">
        <v>157</v>
      </c>
      <c r="D5256" t="s">
        <v>244</v>
      </c>
      <c r="E5256" t="s">
        <v>122</v>
      </c>
      <c r="F5256" t="s">
        <v>159</v>
      </c>
      <c r="G5256" t="s">
        <v>160</v>
      </c>
      <c r="H5256" t="s">
        <v>143</v>
      </c>
      <c r="I5256" t="s">
        <v>124</v>
      </c>
      <c r="J5256" t="s">
        <v>125</v>
      </c>
      <c r="K5256" t="s">
        <v>2348</v>
      </c>
      <c r="N5256" t="s">
        <v>2347</v>
      </c>
      <c r="O5256" t="s">
        <v>358</v>
      </c>
      <c r="P5256" t="s">
        <v>162</v>
      </c>
      <c r="Q5256" t="s">
        <v>245</v>
      </c>
      <c r="R5256" t="s">
        <v>131</v>
      </c>
      <c r="S5256" t="s">
        <v>164</v>
      </c>
      <c r="T5256" t="s">
        <v>165</v>
      </c>
      <c r="U5256" t="s">
        <v>151</v>
      </c>
      <c r="V5256" t="s">
        <v>135</v>
      </c>
      <c r="W5256" t="s">
        <v>136</v>
      </c>
      <c r="X5256" t="s">
        <v>2349</v>
      </c>
      <c r="Y5256" s="94">
        <v>1321937</v>
      </c>
      <c r="Z5256" s="94">
        <v>1358532.5866666669</v>
      </c>
      <c r="AA5256" s="94">
        <v>1399288.564266667</v>
      </c>
      <c r="AB5256" s="94">
        <v>1399288.56</v>
      </c>
      <c r="AC5256">
        <f t="shared" si="164"/>
        <v>3000</v>
      </c>
      <c r="AD5256" t="str">
        <f t="shared" si="165"/>
        <v>312</v>
      </c>
    </row>
    <row r="5257" spans="1:30" hidden="1" x14ac:dyDescent="0.25">
      <c r="A5257" t="s">
        <v>2345</v>
      </c>
      <c r="B5257" t="s">
        <v>692</v>
      </c>
      <c r="C5257" t="s">
        <v>2350</v>
      </c>
      <c r="D5257" t="s">
        <v>291</v>
      </c>
      <c r="E5257" t="s">
        <v>122</v>
      </c>
      <c r="F5257" t="s">
        <v>159</v>
      </c>
      <c r="G5257" t="s">
        <v>160</v>
      </c>
      <c r="H5257" t="s">
        <v>143</v>
      </c>
      <c r="I5257" t="s">
        <v>124</v>
      </c>
      <c r="J5257" t="s">
        <v>125</v>
      </c>
      <c r="K5257" t="s">
        <v>2351</v>
      </c>
      <c r="N5257" t="s">
        <v>2347</v>
      </c>
      <c r="O5257" t="s">
        <v>696</v>
      </c>
      <c r="P5257" t="s">
        <v>2352</v>
      </c>
      <c r="Q5257" t="s">
        <v>169</v>
      </c>
      <c r="R5257" t="s">
        <v>131</v>
      </c>
      <c r="S5257" t="s">
        <v>164</v>
      </c>
      <c r="T5257" t="s">
        <v>165</v>
      </c>
      <c r="U5257" t="s">
        <v>151</v>
      </c>
      <c r="V5257" t="s">
        <v>135</v>
      </c>
      <c r="W5257" t="s">
        <v>136</v>
      </c>
      <c r="X5257" t="s">
        <v>2353</v>
      </c>
      <c r="Y5257" s="94">
        <v>0</v>
      </c>
      <c r="Z5257" s="94">
        <v>244660.19417475729</v>
      </c>
      <c r="AA5257" s="94">
        <v>252000</v>
      </c>
      <c r="AB5257" s="94">
        <v>252000</v>
      </c>
      <c r="AC5257">
        <f t="shared" si="164"/>
        <v>3000</v>
      </c>
      <c r="AD5257" t="str">
        <f t="shared" si="165"/>
        <v>312</v>
      </c>
    </row>
    <row r="5258" spans="1:30" hidden="1" x14ac:dyDescent="0.25">
      <c r="A5258" t="s">
        <v>2345</v>
      </c>
      <c r="B5258" t="s">
        <v>692</v>
      </c>
      <c r="C5258" t="s">
        <v>2350</v>
      </c>
      <c r="D5258" t="s">
        <v>246</v>
      </c>
      <c r="E5258" t="s">
        <v>122</v>
      </c>
      <c r="F5258" t="s">
        <v>159</v>
      </c>
      <c r="G5258" t="s">
        <v>160</v>
      </c>
      <c r="H5258" t="s">
        <v>143</v>
      </c>
      <c r="I5258" t="s">
        <v>124</v>
      </c>
      <c r="J5258" t="s">
        <v>125</v>
      </c>
      <c r="K5258" t="s">
        <v>2351</v>
      </c>
      <c r="N5258" t="s">
        <v>2347</v>
      </c>
      <c r="O5258" t="s">
        <v>696</v>
      </c>
      <c r="P5258" t="s">
        <v>2352</v>
      </c>
      <c r="Q5258" t="s">
        <v>247</v>
      </c>
      <c r="R5258" t="s">
        <v>131</v>
      </c>
      <c r="S5258" t="s">
        <v>164</v>
      </c>
      <c r="T5258" t="s">
        <v>165</v>
      </c>
      <c r="U5258" t="s">
        <v>151</v>
      </c>
      <c r="V5258" t="s">
        <v>135</v>
      </c>
      <c r="W5258" t="s">
        <v>136</v>
      </c>
      <c r="X5258" t="s">
        <v>2353</v>
      </c>
      <c r="Y5258" s="94">
        <v>0</v>
      </c>
      <c r="Z5258" s="94">
        <v>62159.76</v>
      </c>
      <c r="AA5258" s="94">
        <v>0</v>
      </c>
      <c r="AB5258" s="94">
        <v>0</v>
      </c>
      <c r="AC5258">
        <f t="shared" si="164"/>
        <v>3000</v>
      </c>
      <c r="AD5258" t="str">
        <f t="shared" si="165"/>
        <v>312</v>
      </c>
    </row>
    <row r="5259" spans="1:30" hidden="1" x14ac:dyDescent="0.25">
      <c r="A5259" t="s">
        <v>2345</v>
      </c>
      <c r="B5259" t="s">
        <v>692</v>
      </c>
      <c r="C5259" t="s">
        <v>2350</v>
      </c>
      <c r="D5259" t="s">
        <v>248</v>
      </c>
      <c r="E5259" t="s">
        <v>122</v>
      </c>
      <c r="F5259" t="s">
        <v>159</v>
      </c>
      <c r="G5259" t="s">
        <v>160</v>
      </c>
      <c r="H5259" t="s">
        <v>143</v>
      </c>
      <c r="I5259" t="s">
        <v>124</v>
      </c>
      <c r="J5259" t="s">
        <v>125</v>
      </c>
      <c r="K5259" t="s">
        <v>2351</v>
      </c>
      <c r="N5259" t="s">
        <v>2347</v>
      </c>
      <c r="O5259" t="s">
        <v>696</v>
      </c>
      <c r="P5259" t="s">
        <v>2352</v>
      </c>
      <c r="Q5259" t="s">
        <v>249</v>
      </c>
      <c r="R5259" t="s">
        <v>131</v>
      </c>
      <c r="S5259" t="s">
        <v>164</v>
      </c>
      <c r="T5259" t="s">
        <v>165</v>
      </c>
      <c r="U5259" t="s">
        <v>151</v>
      </c>
      <c r="V5259" t="s">
        <v>135</v>
      </c>
      <c r="W5259" t="s">
        <v>136</v>
      </c>
      <c r="X5259" t="s">
        <v>2353</v>
      </c>
      <c r="Y5259" s="94">
        <v>0</v>
      </c>
      <c r="Z5259" s="94">
        <v>29999.68</v>
      </c>
      <c r="AA5259" s="94">
        <v>0</v>
      </c>
      <c r="AB5259" s="94">
        <v>0</v>
      </c>
      <c r="AC5259">
        <f t="shared" si="164"/>
        <v>3000</v>
      </c>
      <c r="AD5259" t="str">
        <f t="shared" si="165"/>
        <v>312</v>
      </c>
    </row>
    <row r="5260" spans="1:30" hidden="1" x14ac:dyDescent="0.25">
      <c r="A5260" t="s">
        <v>2345</v>
      </c>
      <c r="B5260" t="s">
        <v>352</v>
      </c>
      <c r="C5260" t="s">
        <v>157</v>
      </c>
      <c r="D5260" t="s">
        <v>343</v>
      </c>
      <c r="E5260" t="s">
        <v>122</v>
      </c>
      <c r="F5260" t="s">
        <v>159</v>
      </c>
      <c r="G5260" t="s">
        <v>160</v>
      </c>
      <c r="H5260" t="s">
        <v>143</v>
      </c>
      <c r="I5260" t="s">
        <v>124</v>
      </c>
      <c r="J5260" t="s">
        <v>125</v>
      </c>
      <c r="K5260" t="s">
        <v>2348</v>
      </c>
      <c r="N5260" t="s">
        <v>2347</v>
      </c>
      <c r="O5260" t="s">
        <v>358</v>
      </c>
      <c r="P5260" t="s">
        <v>162</v>
      </c>
      <c r="Q5260" t="s">
        <v>307</v>
      </c>
      <c r="R5260" t="s">
        <v>131</v>
      </c>
      <c r="S5260" t="s">
        <v>164</v>
      </c>
      <c r="T5260" t="s">
        <v>165</v>
      </c>
      <c r="U5260" t="s">
        <v>151</v>
      </c>
      <c r="V5260" t="s">
        <v>135</v>
      </c>
      <c r="W5260" t="s">
        <v>136</v>
      </c>
      <c r="X5260" t="s">
        <v>2349</v>
      </c>
      <c r="Y5260" s="94">
        <v>0</v>
      </c>
      <c r="Z5260" s="94">
        <v>1486540</v>
      </c>
      <c r="AA5260" s="94">
        <v>1531136.2</v>
      </c>
      <c r="AB5260" s="94">
        <v>1531136.2</v>
      </c>
      <c r="AC5260">
        <f t="shared" si="164"/>
        <v>3000</v>
      </c>
      <c r="AD5260" t="str">
        <f t="shared" si="165"/>
        <v>312</v>
      </c>
    </row>
    <row r="5261" spans="1:30" hidden="1" x14ac:dyDescent="0.25">
      <c r="A5261" t="s">
        <v>2345</v>
      </c>
      <c r="B5261" t="s">
        <v>692</v>
      </c>
      <c r="C5261" t="s">
        <v>2358</v>
      </c>
      <c r="D5261" t="s">
        <v>343</v>
      </c>
      <c r="E5261" t="s">
        <v>122</v>
      </c>
      <c r="F5261" t="s">
        <v>159</v>
      </c>
      <c r="G5261" t="s">
        <v>160</v>
      </c>
      <c r="H5261" t="s">
        <v>143</v>
      </c>
      <c r="I5261" t="s">
        <v>124</v>
      </c>
      <c r="J5261" t="s">
        <v>125</v>
      </c>
      <c r="K5261" t="s">
        <v>2359</v>
      </c>
      <c r="N5261" t="s">
        <v>2347</v>
      </c>
      <c r="O5261" t="s">
        <v>696</v>
      </c>
      <c r="P5261" t="s">
        <v>2360</v>
      </c>
      <c r="Q5261" t="s">
        <v>307</v>
      </c>
      <c r="R5261" t="s">
        <v>131</v>
      </c>
      <c r="S5261" t="s">
        <v>164</v>
      </c>
      <c r="T5261" t="s">
        <v>165</v>
      </c>
      <c r="U5261" t="s">
        <v>151</v>
      </c>
      <c r="V5261" t="s">
        <v>135</v>
      </c>
      <c r="W5261" t="s">
        <v>136</v>
      </c>
      <c r="X5261" t="s">
        <v>2361</v>
      </c>
      <c r="Y5261" s="94">
        <v>0</v>
      </c>
      <c r="Z5261" s="94">
        <v>0</v>
      </c>
      <c r="AA5261" s="94">
        <v>0</v>
      </c>
      <c r="AB5261" s="94">
        <v>0</v>
      </c>
      <c r="AC5261">
        <f t="shared" si="164"/>
        <v>3000</v>
      </c>
      <c r="AD5261" t="str">
        <f t="shared" si="165"/>
        <v>312</v>
      </c>
    </row>
    <row r="5262" spans="1:30" hidden="1" x14ac:dyDescent="0.25">
      <c r="A5262" t="s">
        <v>2345</v>
      </c>
      <c r="B5262" t="s">
        <v>692</v>
      </c>
      <c r="C5262" t="s">
        <v>2350</v>
      </c>
      <c r="D5262" t="s">
        <v>343</v>
      </c>
      <c r="E5262" t="s">
        <v>122</v>
      </c>
      <c r="F5262" t="s">
        <v>159</v>
      </c>
      <c r="G5262" t="s">
        <v>160</v>
      </c>
      <c r="H5262" t="s">
        <v>143</v>
      </c>
      <c r="I5262" t="s">
        <v>124</v>
      </c>
      <c r="J5262" t="s">
        <v>125</v>
      </c>
      <c r="K5262" t="s">
        <v>2351</v>
      </c>
      <c r="N5262" t="s">
        <v>2347</v>
      </c>
      <c r="O5262" t="s">
        <v>696</v>
      </c>
      <c r="P5262" t="s">
        <v>2352</v>
      </c>
      <c r="Q5262" t="s">
        <v>307</v>
      </c>
      <c r="R5262" t="s">
        <v>131</v>
      </c>
      <c r="S5262" t="s">
        <v>164</v>
      </c>
      <c r="T5262" t="s">
        <v>165</v>
      </c>
      <c r="U5262" t="s">
        <v>151</v>
      </c>
      <c r="V5262" t="s">
        <v>135</v>
      </c>
      <c r="W5262" t="s">
        <v>136</v>
      </c>
      <c r="X5262" t="s">
        <v>2353</v>
      </c>
      <c r="Y5262" s="94">
        <v>0</v>
      </c>
      <c r="Z5262" s="94">
        <v>808520</v>
      </c>
      <c r="AA5262" s="94">
        <v>0</v>
      </c>
      <c r="AB5262" s="94">
        <v>0</v>
      </c>
      <c r="AC5262">
        <f t="shared" si="164"/>
        <v>3000</v>
      </c>
      <c r="AD5262" t="str">
        <f t="shared" si="165"/>
        <v>312</v>
      </c>
    </row>
    <row r="5263" spans="1:30" hidden="1" x14ac:dyDescent="0.25">
      <c r="A5263" t="s">
        <v>2345</v>
      </c>
      <c r="B5263" t="s">
        <v>692</v>
      </c>
      <c r="C5263" t="s">
        <v>2354</v>
      </c>
      <c r="D5263" t="s">
        <v>256</v>
      </c>
      <c r="E5263" t="s">
        <v>122</v>
      </c>
      <c r="F5263" t="s">
        <v>159</v>
      </c>
      <c r="G5263" t="s">
        <v>160</v>
      </c>
      <c r="H5263" t="s">
        <v>143</v>
      </c>
      <c r="I5263" t="s">
        <v>124</v>
      </c>
      <c r="J5263" t="s">
        <v>125</v>
      </c>
      <c r="K5263" t="s">
        <v>2355</v>
      </c>
      <c r="N5263" t="s">
        <v>2347</v>
      </c>
      <c r="O5263" t="s">
        <v>696</v>
      </c>
      <c r="P5263" t="s">
        <v>2356</v>
      </c>
      <c r="Q5263" t="s">
        <v>257</v>
      </c>
      <c r="R5263" t="s">
        <v>131</v>
      </c>
      <c r="S5263" t="s">
        <v>164</v>
      </c>
      <c r="T5263" t="s">
        <v>165</v>
      </c>
      <c r="U5263" t="s">
        <v>151</v>
      </c>
      <c r="V5263" t="s">
        <v>135</v>
      </c>
      <c r="W5263" t="s">
        <v>136</v>
      </c>
      <c r="X5263" t="s">
        <v>2357</v>
      </c>
      <c r="Y5263" s="94">
        <v>0</v>
      </c>
      <c r="Z5263" s="94">
        <v>65192</v>
      </c>
      <c r="AA5263" s="94">
        <v>67147.759999999995</v>
      </c>
      <c r="AB5263" s="94">
        <v>67147.759999999995</v>
      </c>
      <c r="AC5263">
        <f t="shared" si="164"/>
        <v>3000</v>
      </c>
      <c r="AD5263" t="str">
        <f t="shared" si="165"/>
        <v>312</v>
      </c>
    </row>
    <row r="5264" spans="1:30" hidden="1" x14ac:dyDescent="0.25">
      <c r="A5264" t="s">
        <v>2345</v>
      </c>
      <c r="B5264" t="s">
        <v>692</v>
      </c>
      <c r="C5264" t="s">
        <v>2350</v>
      </c>
      <c r="D5264" t="s">
        <v>260</v>
      </c>
      <c r="E5264" t="s">
        <v>122</v>
      </c>
      <c r="F5264" t="s">
        <v>159</v>
      </c>
      <c r="G5264" t="s">
        <v>160</v>
      </c>
      <c r="H5264" t="s">
        <v>143</v>
      </c>
      <c r="I5264" t="s">
        <v>124</v>
      </c>
      <c r="J5264" t="s">
        <v>125</v>
      </c>
      <c r="K5264" t="s">
        <v>2351</v>
      </c>
      <c r="N5264" t="s">
        <v>2347</v>
      </c>
      <c r="O5264" t="s">
        <v>696</v>
      </c>
      <c r="P5264" t="s">
        <v>2352</v>
      </c>
      <c r="Q5264" t="s">
        <v>261</v>
      </c>
      <c r="R5264" t="s">
        <v>131</v>
      </c>
      <c r="S5264" t="s">
        <v>164</v>
      </c>
      <c r="T5264" t="s">
        <v>165</v>
      </c>
      <c r="U5264" t="s">
        <v>151</v>
      </c>
      <c r="V5264" t="s">
        <v>135</v>
      </c>
      <c r="W5264" t="s">
        <v>136</v>
      </c>
      <c r="X5264" t="s">
        <v>2353</v>
      </c>
      <c r="Y5264" s="94">
        <v>0</v>
      </c>
      <c r="Z5264" s="94">
        <v>234088</v>
      </c>
      <c r="AA5264" s="94">
        <v>0</v>
      </c>
      <c r="AB5264" s="94">
        <v>0</v>
      </c>
      <c r="AC5264">
        <f t="shared" si="164"/>
        <v>3000</v>
      </c>
      <c r="AD5264" t="str">
        <f t="shared" si="165"/>
        <v>312</v>
      </c>
    </row>
    <row r="5265" spans="1:30" hidden="1" x14ac:dyDescent="0.25">
      <c r="A5265" t="s">
        <v>2345</v>
      </c>
      <c r="B5265" t="s">
        <v>352</v>
      </c>
      <c r="C5265" t="s">
        <v>157</v>
      </c>
      <c r="D5265" t="s">
        <v>170</v>
      </c>
      <c r="E5265" t="s">
        <v>122</v>
      </c>
      <c r="F5265" t="s">
        <v>159</v>
      </c>
      <c r="G5265" t="s">
        <v>160</v>
      </c>
      <c r="H5265" t="s">
        <v>143</v>
      </c>
      <c r="I5265" t="s">
        <v>124</v>
      </c>
      <c r="J5265" t="s">
        <v>125</v>
      </c>
      <c r="K5265" t="s">
        <v>2348</v>
      </c>
      <c r="N5265" t="s">
        <v>2347</v>
      </c>
      <c r="O5265" t="s">
        <v>358</v>
      </c>
      <c r="P5265" t="s">
        <v>162</v>
      </c>
      <c r="Q5265" t="s">
        <v>171</v>
      </c>
      <c r="R5265" t="s">
        <v>131</v>
      </c>
      <c r="S5265" t="s">
        <v>164</v>
      </c>
      <c r="T5265" t="s">
        <v>165</v>
      </c>
      <c r="U5265" t="s">
        <v>151</v>
      </c>
      <c r="V5265" t="s">
        <v>135</v>
      </c>
      <c r="W5265" t="s">
        <v>136</v>
      </c>
      <c r="X5265" t="s">
        <v>2349</v>
      </c>
      <c r="Y5265" s="94">
        <v>138559.79999999999</v>
      </c>
      <c r="Z5265" s="94">
        <v>134458.25333333333</v>
      </c>
      <c r="AA5265" s="94">
        <v>138492.00093333333</v>
      </c>
      <c r="AB5265" s="94">
        <v>138492</v>
      </c>
      <c r="AC5265">
        <f t="shared" si="164"/>
        <v>3000</v>
      </c>
      <c r="AD5265" t="str">
        <f t="shared" si="165"/>
        <v>312</v>
      </c>
    </row>
    <row r="5266" spans="1:30" hidden="1" x14ac:dyDescent="0.25">
      <c r="A5266" t="s">
        <v>2345</v>
      </c>
      <c r="B5266" t="s">
        <v>352</v>
      </c>
      <c r="C5266" t="s">
        <v>157</v>
      </c>
      <c r="D5266" t="s">
        <v>264</v>
      </c>
      <c r="E5266" t="s">
        <v>122</v>
      </c>
      <c r="F5266" t="s">
        <v>159</v>
      </c>
      <c r="G5266" t="s">
        <v>160</v>
      </c>
      <c r="H5266" t="s">
        <v>143</v>
      </c>
      <c r="I5266" t="s">
        <v>124</v>
      </c>
      <c r="J5266" t="s">
        <v>125</v>
      </c>
      <c r="K5266" t="s">
        <v>2348</v>
      </c>
      <c r="N5266" t="s">
        <v>2347</v>
      </c>
      <c r="O5266" t="s">
        <v>358</v>
      </c>
      <c r="P5266" t="s">
        <v>162</v>
      </c>
      <c r="Q5266" t="s">
        <v>265</v>
      </c>
      <c r="R5266" t="s">
        <v>131</v>
      </c>
      <c r="S5266" t="s">
        <v>164</v>
      </c>
      <c r="T5266" t="s">
        <v>165</v>
      </c>
      <c r="U5266" t="s">
        <v>151</v>
      </c>
      <c r="V5266" t="s">
        <v>135</v>
      </c>
      <c r="W5266" t="s">
        <v>136</v>
      </c>
      <c r="X5266" t="s">
        <v>2349</v>
      </c>
      <c r="Y5266" s="94">
        <v>49762.69</v>
      </c>
      <c r="Z5266" s="94">
        <v>0</v>
      </c>
      <c r="AA5266" s="94">
        <v>0</v>
      </c>
      <c r="AB5266" s="94">
        <v>0</v>
      </c>
      <c r="AC5266">
        <f t="shared" si="164"/>
        <v>3000</v>
      </c>
      <c r="AD5266" t="str">
        <f t="shared" si="165"/>
        <v>312</v>
      </c>
    </row>
    <row r="5267" spans="1:30" hidden="1" x14ac:dyDescent="0.25">
      <c r="A5267" t="s">
        <v>2345</v>
      </c>
      <c r="B5267" t="s">
        <v>352</v>
      </c>
      <c r="C5267" t="s">
        <v>157</v>
      </c>
      <c r="D5267" t="s">
        <v>266</v>
      </c>
      <c r="E5267" t="s">
        <v>122</v>
      </c>
      <c r="F5267" t="s">
        <v>159</v>
      </c>
      <c r="G5267" t="s">
        <v>160</v>
      </c>
      <c r="H5267" t="s">
        <v>143</v>
      </c>
      <c r="I5267" t="s">
        <v>124</v>
      </c>
      <c r="J5267" t="s">
        <v>125</v>
      </c>
      <c r="K5267" t="s">
        <v>2348</v>
      </c>
      <c r="N5267" t="s">
        <v>2347</v>
      </c>
      <c r="O5267" t="s">
        <v>358</v>
      </c>
      <c r="P5267" t="s">
        <v>162</v>
      </c>
      <c r="Q5267" t="s">
        <v>267</v>
      </c>
      <c r="R5267" t="s">
        <v>131</v>
      </c>
      <c r="S5267" t="s">
        <v>164</v>
      </c>
      <c r="T5267" t="s">
        <v>165</v>
      </c>
      <c r="U5267" t="s">
        <v>151</v>
      </c>
      <c r="V5267" t="s">
        <v>135</v>
      </c>
      <c r="W5267" t="s">
        <v>136</v>
      </c>
      <c r="X5267" t="s">
        <v>2349</v>
      </c>
      <c r="Y5267" s="94">
        <v>2750.3</v>
      </c>
      <c r="Z5267" s="94">
        <v>0</v>
      </c>
      <c r="AA5267" s="94">
        <v>0</v>
      </c>
      <c r="AB5267" s="94">
        <v>0</v>
      </c>
      <c r="AC5267">
        <f t="shared" si="164"/>
        <v>3000</v>
      </c>
      <c r="AD5267" t="str">
        <f t="shared" si="165"/>
        <v>312</v>
      </c>
    </row>
    <row r="5268" spans="1:30" hidden="1" x14ac:dyDescent="0.25">
      <c r="A5268" t="s">
        <v>2345</v>
      </c>
      <c r="B5268" t="s">
        <v>352</v>
      </c>
      <c r="C5268" t="s">
        <v>157</v>
      </c>
      <c r="D5268" t="s">
        <v>270</v>
      </c>
      <c r="E5268" t="s">
        <v>122</v>
      </c>
      <c r="F5268" t="s">
        <v>159</v>
      </c>
      <c r="G5268" t="s">
        <v>160</v>
      </c>
      <c r="H5268" t="s">
        <v>143</v>
      </c>
      <c r="I5268" t="s">
        <v>124</v>
      </c>
      <c r="J5268" t="s">
        <v>125</v>
      </c>
      <c r="K5268" t="s">
        <v>2348</v>
      </c>
      <c r="N5268" t="s">
        <v>2347</v>
      </c>
      <c r="O5268" t="s">
        <v>358</v>
      </c>
      <c r="P5268" t="s">
        <v>162</v>
      </c>
      <c r="Q5268" t="s">
        <v>271</v>
      </c>
      <c r="R5268" t="s">
        <v>131</v>
      </c>
      <c r="S5268" t="s">
        <v>164</v>
      </c>
      <c r="T5268" t="s">
        <v>165</v>
      </c>
      <c r="U5268" t="s">
        <v>151</v>
      </c>
      <c r="V5268" t="s">
        <v>135</v>
      </c>
      <c r="W5268" t="s">
        <v>136</v>
      </c>
      <c r="X5268" t="s">
        <v>2349</v>
      </c>
      <c r="Y5268" s="94">
        <v>2374.69</v>
      </c>
      <c r="Z5268" s="94">
        <v>0</v>
      </c>
      <c r="AA5268" s="94">
        <v>0</v>
      </c>
      <c r="AB5268" s="94">
        <v>0</v>
      </c>
      <c r="AC5268">
        <f t="shared" si="164"/>
        <v>3000</v>
      </c>
      <c r="AD5268" t="str">
        <f t="shared" si="165"/>
        <v>312</v>
      </c>
    </row>
    <row r="5269" spans="1:30" hidden="1" x14ac:dyDescent="0.25">
      <c r="A5269" t="s">
        <v>2345</v>
      </c>
      <c r="B5269" t="s">
        <v>352</v>
      </c>
      <c r="C5269" t="s">
        <v>157</v>
      </c>
      <c r="D5269" t="s">
        <v>272</v>
      </c>
      <c r="E5269" t="s">
        <v>122</v>
      </c>
      <c r="F5269" t="s">
        <v>159</v>
      </c>
      <c r="G5269" t="s">
        <v>160</v>
      </c>
      <c r="H5269" t="s">
        <v>143</v>
      </c>
      <c r="I5269" t="s">
        <v>124</v>
      </c>
      <c r="J5269" t="s">
        <v>125</v>
      </c>
      <c r="K5269" t="s">
        <v>2348</v>
      </c>
      <c r="N5269" t="s">
        <v>2347</v>
      </c>
      <c r="O5269" t="s">
        <v>358</v>
      </c>
      <c r="P5269" t="s">
        <v>162</v>
      </c>
      <c r="Q5269" t="s">
        <v>273</v>
      </c>
      <c r="R5269" t="s">
        <v>131</v>
      </c>
      <c r="S5269" t="s">
        <v>164</v>
      </c>
      <c r="T5269" t="s">
        <v>165</v>
      </c>
      <c r="U5269" t="s">
        <v>151</v>
      </c>
      <c r="V5269" t="s">
        <v>135</v>
      </c>
      <c r="W5269" t="s">
        <v>136</v>
      </c>
      <c r="X5269" t="s">
        <v>2349</v>
      </c>
      <c r="Y5269" s="94">
        <v>276715.89</v>
      </c>
      <c r="Z5269" s="94">
        <v>177271.55</v>
      </c>
      <c r="AA5269" s="94">
        <v>182589.68</v>
      </c>
      <c r="AB5269" s="94">
        <v>182589.68</v>
      </c>
      <c r="AC5269">
        <f t="shared" si="164"/>
        <v>3000</v>
      </c>
      <c r="AD5269" t="str">
        <f t="shared" si="165"/>
        <v>312</v>
      </c>
    </row>
    <row r="5270" spans="1:30" hidden="1" x14ac:dyDescent="0.25">
      <c r="A5270" t="s">
        <v>2345</v>
      </c>
      <c r="B5270" t="s">
        <v>352</v>
      </c>
      <c r="C5270" t="s">
        <v>157</v>
      </c>
      <c r="D5270" t="s">
        <v>276</v>
      </c>
      <c r="E5270" t="s">
        <v>122</v>
      </c>
      <c r="F5270" t="s">
        <v>159</v>
      </c>
      <c r="G5270" t="s">
        <v>160</v>
      </c>
      <c r="H5270" t="s">
        <v>143</v>
      </c>
      <c r="I5270" t="s">
        <v>124</v>
      </c>
      <c r="J5270" t="s">
        <v>125</v>
      </c>
      <c r="K5270" t="s">
        <v>2348</v>
      </c>
      <c r="N5270" t="s">
        <v>2347</v>
      </c>
      <c r="O5270" t="s">
        <v>358</v>
      </c>
      <c r="P5270" t="s">
        <v>162</v>
      </c>
      <c r="Q5270" t="s">
        <v>277</v>
      </c>
      <c r="R5270" t="s">
        <v>131</v>
      </c>
      <c r="S5270" t="s">
        <v>164</v>
      </c>
      <c r="T5270" t="s">
        <v>165</v>
      </c>
      <c r="U5270" t="s">
        <v>151</v>
      </c>
      <c r="V5270" t="s">
        <v>135</v>
      </c>
      <c r="W5270" t="s">
        <v>136</v>
      </c>
      <c r="X5270" t="s">
        <v>2349</v>
      </c>
      <c r="Y5270" s="94">
        <v>25422.89</v>
      </c>
      <c r="Z5270" s="94">
        <v>5295.44</v>
      </c>
      <c r="AA5270" s="94">
        <v>5454.32</v>
      </c>
      <c r="AB5270" s="94">
        <v>5454.32</v>
      </c>
      <c r="AC5270">
        <f t="shared" si="164"/>
        <v>3000</v>
      </c>
      <c r="AD5270" t="str">
        <f t="shared" si="165"/>
        <v>312</v>
      </c>
    </row>
    <row r="5271" spans="1:30" hidden="1" x14ac:dyDescent="0.25">
      <c r="A5271" t="s">
        <v>2345</v>
      </c>
      <c r="B5271" t="s">
        <v>352</v>
      </c>
      <c r="C5271" t="s">
        <v>157</v>
      </c>
      <c r="D5271" t="s">
        <v>278</v>
      </c>
      <c r="E5271" t="s">
        <v>122</v>
      </c>
      <c r="F5271" t="s">
        <v>159</v>
      </c>
      <c r="G5271" t="s">
        <v>160</v>
      </c>
      <c r="H5271" t="s">
        <v>143</v>
      </c>
      <c r="I5271" t="s">
        <v>124</v>
      </c>
      <c r="J5271" t="s">
        <v>125</v>
      </c>
      <c r="K5271" t="s">
        <v>2348</v>
      </c>
      <c r="N5271" t="s">
        <v>2347</v>
      </c>
      <c r="O5271" t="s">
        <v>358</v>
      </c>
      <c r="P5271" t="s">
        <v>162</v>
      </c>
      <c r="Q5271" t="s">
        <v>279</v>
      </c>
      <c r="R5271" t="s">
        <v>131</v>
      </c>
      <c r="S5271" t="s">
        <v>164</v>
      </c>
      <c r="T5271" t="s">
        <v>165</v>
      </c>
      <c r="U5271" t="s">
        <v>151</v>
      </c>
      <c r="V5271" t="s">
        <v>135</v>
      </c>
      <c r="W5271" t="s">
        <v>136</v>
      </c>
      <c r="X5271" t="s">
        <v>2349</v>
      </c>
      <c r="Y5271" s="94">
        <v>971.6</v>
      </c>
      <c r="Z5271" s="94">
        <v>0</v>
      </c>
      <c r="AA5271" s="94">
        <v>0</v>
      </c>
      <c r="AB5271" s="94">
        <v>0</v>
      </c>
      <c r="AC5271">
        <f t="shared" si="164"/>
        <v>3000</v>
      </c>
      <c r="AD5271" t="str">
        <f t="shared" si="165"/>
        <v>312</v>
      </c>
    </row>
    <row r="5272" spans="1:30" hidden="1" x14ac:dyDescent="0.25">
      <c r="A5272" t="s">
        <v>2345</v>
      </c>
      <c r="B5272" t="s">
        <v>352</v>
      </c>
      <c r="C5272" t="s">
        <v>157</v>
      </c>
      <c r="D5272" t="s">
        <v>280</v>
      </c>
      <c r="E5272" t="s">
        <v>122</v>
      </c>
      <c r="F5272" t="s">
        <v>159</v>
      </c>
      <c r="G5272" t="s">
        <v>160</v>
      </c>
      <c r="H5272" t="s">
        <v>143</v>
      </c>
      <c r="I5272" t="s">
        <v>124</v>
      </c>
      <c r="J5272" t="s">
        <v>125</v>
      </c>
      <c r="K5272" t="s">
        <v>2348</v>
      </c>
      <c r="N5272" t="s">
        <v>2347</v>
      </c>
      <c r="O5272" t="s">
        <v>358</v>
      </c>
      <c r="P5272" t="s">
        <v>162</v>
      </c>
      <c r="Q5272" t="s">
        <v>281</v>
      </c>
      <c r="R5272" t="s">
        <v>131</v>
      </c>
      <c r="S5272" t="s">
        <v>164</v>
      </c>
      <c r="T5272" t="s">
        <v>165</v>
      </c>
      <c r="U5272" t="s">
        <v>151</v>
      </c>
      <c r="V5272" t="s">
        <v>135</v>
      </c>
      <c r="W5272" t="s">
        <v>136</v>
      </c>
      <c r="X5272" t="s">
        <v>2349</v>
      </c>
      <c r="Y5272" s="94">
        <v>857.29</v>
      </c>
      <c r="Z5272" s="94">
        <v>0</v>
      </c>
      <c r="AA5272" s="94">
        <v>0</v>
      </c>
      <c r="AB5272" s="94">
        <v>0</v>
      </c>
      <c r="AC5272">
        <f t="shared" si="164"/>
        <v>3000</v>
      </c>
      <c r="AD5272" t="str">
        <f t="shared" si="165"/>
        <v>312</v>
      </c>
    </row>
    <row r="5273" spans="1:30" hidden="1" x14ac:dyDescent="0.25">
      <c r="A5273" t="s">
        <v>2345</v>
      </c>
      <c r="B5273" t="s">
        <v>352</v>
      </c>
      <c r="C5273" t="s">
        <v>157</v>
      </c>
      <c r="D5273" t="s">
        <v>498</v>
      </c>
      <c r="E5273" t="s">
        <v>122</v>
      </c>
      <c r="F5273" t="s">
        <v>159</v>
      </c>
      <c r="G5273" t="s">
        <v>160</v>
      </c>
      <c r="H5273" t="s">
        <v>143</v>
      </c>
      <c r="I5273" t="s">
        <v>124</v>
      </c>
      <c r="J5273" t="s">
        <v>125</v>
      </c>
      <c r="K5273" t="s">
        <v>2348</v>
      </c>
      <c r="N5273" t="s">
        <v>2347</v>
      </c>
      <c r="O5273" t="s">
        <v>358</v>
      </c>
      <c r="P5273" t="s">
        <v>162</v>
      </c>
      <c r="Q5273" t="s">
        <v>499</v>
      </c>
      <c r="R5273" t="s">
        <v>131</v>
      </c>
      <c r="S5273" t="s">
        <v>164</v>
      </c>
      <c r="T5273" t="s">
        <v>165</v>
      </c>
      <c r="U5273" t="s">
        <v>151</v>
      </c>
      <c r="V5273" t="s">
        <v>135</v>
      </c>
      <c r="W5273" t="s">
        <v>136</v>
      </c>
      <c r="X5273" t="s">
        <v>2349</v>
      </c>
      <c r="Y5273" s="94">
        <v>663646.21</v>
      </c>
      <c r="Z5273" s="94">
        <v>0</v>
      </c>
      <c r="AA5273" s="94">
        <v>683555.59629999998</v>
      </c>
      <c r="AB5273" s="94">
        <v>683555.6</v>
      </c>
      <c r="AC5273">
        <f t="shared" si="164"/>
        <v>3000</v>
      </c>
      <c r="AD5273" t="str">
        <f t="shared" si="165"/>
        <v>312</v>
      </c>
    </row>
    <row r="5274" spans="1:30" hidden="1" x14ac:dyDescent="0.25">
      <c r="A5274" t="s">
        <v>2345</v>
      </c>
      <c r="B5274" t="s">
        <v>352</v>
      </c>
      <c r="C5274" t="s">
        <v>157</v>
      </c>
      <c r="D5274" t="s">
        <v>172</v>
      </c>
      <c r="E5274" t="s">
        <v>122</v>
      </c>
      <c r="F5274" t="s">
        <v>159</v>
      </c>
      <c r="G5274" t="s">
        <v>160</v>
      </c>
      <c r="H5274" t="s">
        <v>143</v>
      </c>
      <c r="I5274" t="s">
        <v>124</v>
      </c>
      <c r="J5274" t="s">
        <v>125</v>
      </c>
      <c r="K5274" t="s">
        <v>2348</v>
      </c>
      <c r="N5274" t="s">
        <v>2347</v>
      </c>
      <c r="O5274" t="s">
        <v>358</v>
      </c>
      <c r="P5274" t="s">
        <v>162</v>
      </c>
      <c r="Q5274" t="s">
        <v>173</v>
      </c>
      <c r="R5274" t="s">
        <v>131</v>
      </c>
      <c r="S5274" t="s">
        <v>164</v>
      </c>
      <c r="T5274" t="s">
        <v>165</v>
      </c>
      <c r="U5274" t="s">
        <v>151</v>
      </c>
      <c r="V5274" t="s">
        <v>135</v>
      </c>
      <c r="W5274" t="s">
        <v>136</v>
      </c>
      <c r="X5274" t="s">
        <v>2349</v>
      </c>
      <c r="Y5274" s="94">
        <v>112746.3</v>
      </c>
      <c r="Z5274" s="94">
        <v>37140</v>
      </c>
      <c r="AA5274" s="94">
        <v>38254.239999999998</v>
      </c>
      <c r="AB5274" s="94">
        <v>38254.239999999998</v>
      </c>
      <c r="AC5274">
        <f t="shared" si="164"/>
        <v>3000</v>
      </c>
      <c r="AD5274" t="str">
        <f t="shared" si="165"/>
        <v>312</v>
      </c>
    </row>
    <row r="5275" spans="1:30" hidden="1" x14ac:dyDescent="0.25">
      <c r="A5275" t="s">
        <v>2345</v>
      </c>
      <c r="B5275" t="s">
        <v>352</v>
      </c>
      <c r="C5275" t="s">
        <v>157</v>
      </c>
      <c r="D5275" t="s">
        <v>321</v>
      </c>
      <c r="E5275" t="s">
        <v>122</v>
      </c>
      <c r="F5275" t="s">
        <v>159</v>
      </c>
      <c r="G5275" t="s">
        <v>160</v>
      </c>
      <c r="H5275" t="s">
        <v>143</v>
      </c>
      <c r="I5275" t="s">
        <v>124</v>
      </c>
      <c r="J5275" t="s">
        <v>125</v>
      </c>
      <c r="K5275" t="s">
        <v>2348</v>
      </c>
      <c r="N5275" t="s">
        <v>2347</v>
      </c>
      <c r="O5275" t="s">
        <v>358</v>
      </c>
      <c r="P5275" t="s">
        <v>162</v>
      </c>
      <c r="Q5275" t="s">
        <v>322</v>
      </c>
      <c r="R5275" t="s">
        <v>131</v>
      </c>
      <c r="S5275" t="s">
        <v>164</v>
      </c>
      <c r="T5275" t="s">
        <v>165</v>
      </c>
      <c r="U5275" t="s">
        <v>151</v>
      </c>
      <c r="V5275" t="s">
        <v>135</v>
      </c>
      <c r="W5275" t="s">
        <v>136</v>
      </c>
      <c r="X5275" t="s">
        <v>2349</v>
      </c>
      <c r="Y5275" s="94">
        <v>694.49</v>
      </c>
      <c r="Z5275" s="94">
        <v>0</v>
      </c>
      <c r="AA5275" s="94">
        <v>0</v>
      </c>
      <c r="AB5275" s="94">
        <v>0</v>
      </c>
      <c r="AC5275">
        <f t="shared" si="164"/>
        <v>3000</v>
      </c>
      <c r="AD5275" t="str">
        <f t="shared" si="165"/>
        <v>312</v>
      </c>
    </row>
    <row r="5276" spans="1:30" hidden="1" x14ac:dyDescent="0.25">
      <c r="A5276" t="s">
        <v>2345</v>
      </c>
      <c r="B5276" t="s">
        <v>352</v>
      </c>
      <c r="C5276" t="s">
        <v>157</v>
      </c>
      <c r="D5276" t="s">
        <v>174</v>
      </c>
      <c r="E5276" t="s">
        <v>122</v>
      </c>
      <c r="F5276" t="s">
        <v>159</v>
      </c>
      <c r="G5276" t="s">
        <v>160</v>
      </c>
      <c r="H5276" t="s">
        <v>143</v>
      </c>
      <c r="I5276" t="s">
        <v>124</v>
      </c>
      <c r="J5276" t="s">
        <v>125</v>
      </c>
      <c r="K5276" t="s">
        <v>2348</v>
      </c>
      <c r="N5276" t="s">
        <v>2347</v>
      </c>
      <c r="O5276" t="s">
        <v>358</v>
      </c>
      <c r="P5276" t="s">
        <v>162</v>
      </c>
      <c r="Q5276" t="s">
        <v>175</v>
      </c>
      <c r="R5276" t="s">
        <v>131</v>
      </c>
      <c r="S5276" t="s">
        <v>164</v>
      </c>
      <c r="T5276" t="s">
        <v>165</v>
      </c>
      <c r="U5276" t="s">
        <v>151</v>
      </c>
      <c r="V5276" t="s">
        <v>135</v>
      </c>
      <c r="W5276" t="s">
        <v>136</v>
      </c>
      <c r="X5276" t="s">
        <v>2349</v>
      </c>
      <c r="Y5276" s="94">
        <v>109353.2</v>
      </c>
      <c r="Z5276" s="94">
        <v>81047.266666666677</v>
      </c>
      <c r="AA5276" s="94">
        <v>83478.720000000001</v>
      </c>
      <c r="AB5276" s="94">
        <v>83478.720000000001</v>
      </c>
      <c r="AC5276">
        <f t="shared" si="164"/>
        <v>3000</v>
      </c>
      <c r="AD5276" t="str">
        <f t="shared" si="165"/>
        <v>312</v>
      </c>
    </row>
    <row r="5277" spans="1:30" hidden="1" x14ac:dyDescent="0.25">
      <c r="A5277" t="s">
        <v>2345</v>
      </c>
      <c r="B5277" t="s">
        <v>352</v>
      </c>
      <c r="C5277" t="s">
        <v>157</v>
      </c>
      <c r="D5277" t="s">
        <v>282</v>
      </c>
      <c r="E5277" t="s">
        <v>122</v>
      </c>
      <c r="F5277" t="s">
        <v>159</v>
      </c>
      <c r="G5277" t="s">
        <v>160</v>
      </c>
      <c r="H5277" t="s">
        <v>143</v>
      </c>
      <c r="I5277" t="s">
        <v>124</v>
      </c>
      <c r="J5277" t="s">
        <v>125</v>
      </c>
      <c r="K5277" t="s">
        <v>2348</v>
      </c>
      <c r="N5277" t="s">
        <v>2347</v>
      </c>
      <c r="O5277" t="s">
        <v>358</v>
      </c>
      <c r="P5277" t="s">
        <v>162</v>
      </c>
      <c r="Q5277" t="s">
        <v>283</v>
      </c>
      <c r="R5277" t="s">
        <v>131</v>
      </c>
      <c r="S5277" t="s">
        <v>164</v>
      </c>
      <c r="T5277" t="s">
        <v>165</v>
      </c>
      <c r="U5277" t="s">
        <v>151</v>
      </c>
      <c r="V5277" t="s">
        <v>135</v>
      </c>
      <c r="W5277" t="s">
        <v>136</v>
      </c>
      <c r="X5277" t="s">
        <v>2349</v>
      </c>
      <c r="Y5277" s="94">
        <v>4307.49</v>
      </c>
      <c r="Z5277" s="94">
        <v>0</v>
      </c>
      <c r="AA5277" s="94">
        <v>0</v>
      </c>
      <c r="AB5277" s="94">
        <v>0</v>
      </c>
      <c r="AC5277">
        <f t="shared" si="164"/>
        <v>3000</v>
      </c>
      <c r="AD5277" t="str">
        <f t="shared" si="165"/>
        <v>312</v>
      </c>
    </row>
    <row r="5278" spans="1:30" hidden="1" x14ac:dyDescent="0.25">
      <c r="A5278" t="s">
        <v>2345</v>
      </c>
      <c r="B5278" t="s">
        <v>352</v>
      </c>
      <c r="C5278" t="s">
        <v>157</v>
      </c>
      <c r="D5278" t="s">
        <v>286</v>
      </c>
      <c r="E5278" t="s">
        <v>122</v>
      </c>
      <c r="F5278" t="s">
        <v>159</v>
      </c>
      <c r="G5278" t="s">
        <v>160</v>
      </c>
      <c r="H5278" t="s">
        <v>143</v>
      </c>
      <c r="I5278" t="s">
        <v>124</v>
      </c>
      <c r="J5278" t="s">
        <v>125</v>
      </c>
      <c r="K5278" t="s">
        <v>2348</v>
      </c>
      <c r="N5278" t="s">
        <v>2347</v>
      </c>
      <c r="O5278" t="s">
        <v>358</v>
      </c>
      <c r="P5278" t="s">
        <v>162</v>
      </c>
      <c r="Q5278" t="s">
        <v>287</v>
      </c>
      <c r="R5278" t="s">
        <v>131</v>
      </c>
      <c r="S5278" t="s">
        <v>164</v>
      </c>
      <c r="T5278" t="s">
        <v>165</v>
      </c>
      <c r="U5278" t="s">
        <v>151</v>
      </c>
      <c r="V5278" t="s">
        <v>135</v>
      </c>
      <c r="W5278" t="s">
        <v>136</v>
      </c>
      <c r="X5278" t="s">
        <v>2349</v>
      </c>
      <c r="Y5278" s="94">
        <v>5420.6</v>
      </c>
      <c r="Z5278" s="94">
        <v>0</v>
      </c>
      <c r="AA5278" s="94">
        <v>0</v>
      </c>
      <c r="AB5278" s="94">
        <v>0</v>
      </c>
      <c r="AC5278">
        <f t="shared" si="164"/>
        <v>3000</v>
      </c>
      <c r="AD5278" t="str">
        <f t="shared" si="165"/>
        <v>312</v>
      </c>
    </row>
    <row r="5279" spans="1:30" hidden="1" x14ac:dyDescent="0.25">
      <c r="A5279" t="s">
        <v>2345</v>
      </c>
      <c r="B5279" t="s">
        <v>692</v>
      </c>
      <c r="C5279" t="s">
        <v>2350</v>
      </c>
      <c r="D5279" t="s">
        <v>286</v>
      </c>
      <c r="E5279" t="s">
        <v>122</v>
      </c>
      <c r="F5279" t="s">
        <v>159</v>
      </c>
      <c r="G5279" t="s">
        <v>160</v>
      </c>
      <c r="H5279" t="s">
        <v>143</v>
      </c>
      <c r="I5279" t="s">
        <v>124</v>
      </c>
      <c r="J5279" t="s">
        <v>125</v>
      </c>
      <c r="K5279" t="s">
        <v>2351</v>
      </c>
      <c r="N5279" t="s">
        <v>2347</v>
      </c>
      <c r="O5279" t="s">
        <v>696</v>
      </c>
      <c r="P5279" t="s">
        <v>2352</v>
      </c>
      <c r="Q5279" t="s">
        <v>287</v>
      </c>
      <c r="R5279" t="s">
        <v>131</v>
      </c>
      <c r="S5279" t="s">
        <v>164</v>
      </c>
      <c r="T5279" t="s">
        <v>165</v>
      </c>
      <c r="U5279" t="s">
        <v>151</v>
      </c>
      <c r="V5279" t="s">
        <v>135</v>
      </c>
      <c r="W5279" t="s">
        <v>136</v>
      </c>
      <c r="X5279" t="s">
        <v>2353</v>
      </c>
      <c r="Y5279" s="94">
        <v>0</v>
      </c>
      <c r="Z5279" s="94">
        <v>92417.2</v>
      </c>
      <c r="AA5279" s="94">
        <v>0</v>
      </c>
      <c r="AB5279" s="94">
        <v>0</v>
      </c>
      <c r="AC5279">
        <f t="shared" si="164"/>
        <v>3000</v>
      </c>
      <c r="AD5279" t="str">
        <f t="shared" si="165"/>
        <v>312</v>
      </c>
    </row>
    <row r="5280" spans="1:30" hidden="1" x14ac:dyDescent="0.25">
      <c r="A5280" t="s">
        <v>2234</v>
      </c>
      <c r="B5280" t="s">
        <v>2188</v>
      </c>
      <c r="C5280" t="s">
        <v>2362</v>
      </c>
      <c r="D5280" t="s">
        <v>598</v>
      </c>
      <c r="E5280" t="s">
        <v>122</v>
      </c>
      <c r="F5280" t="s">
        <v>159</v>
      </c>
      <c r="G5280" t="s">
        <v>160</v>
      </c>
      <c r="H5280">
        <v>19</v>
      </c>
      <c r="I5280" t="s">
        <v>124</v>
      </c>
      <c r="J5280" t="s">
        <v>125</v>
      </c>
      <c r="K5280" t="s">
        <v>2363</v>
      </c>
      <c r="N5280" t="s">
        <v>2237</v>
      </c>
      <c r="O5280" t="s">
        <v>2191</v>
      </c>
      <c r="P5280" t="s">
        <v>2364</v>
      </c>
      <c r="Q5280" t="s">
        <v>602</v>
      </c>
      <c r="R5280" t="s">
        <v>131</v>
      </c>
      <c r="S5280" t="s">
        <v>164</v>
      </c>
      <c r="T5280" t="s">
        <v>165</v>
      </c>
      <c r="U5280" t="s">
        <v>134</v>
      </c>
      <c r="V5280" t="s">
        <v>135</v>
      </c>
      <c r="W5280" t="s">
        <v>136</v>
      </c>
      <c r="X5280" t="s">
        <v>2365</v>
      </c>
      <c r="Y5280" s="94">
        <v>41760000</v>
      </c>
      <c r="Z5280" s="94">
        <v>40598353.520000003</v>
      </c>
      <c r="AA5280" s="94">
        <v>41816304.125600003</v>
      </c>
      <c r="AB5280" s="94">
        <v>41816304.130000003</v>
      </c>
      <c r="AC5280">
        <f t="shared" si="164"/>
        <v>4000</v>
      </c>
      <c r="AD5280" t="str">
        <f t="shared" si="165"/>
        <v>321</v>
      </c>
    </row>
    <row r="5281" spans="1:30" hidden="1" x14ac:dyDescent="0.25">
      <c r="A5281" t="s">
        <v>2345</v>
      </c>
      <c r="B5281" t="s">
        <v>692</v>
      </c>
      <c r="C5281" t="s">
        <v>2354</v>
      </c>
      <c r="D5281" t="s">
        <v>813</v>
      </c>
      <c r="E5281" t="s">
        <v>122</v>
      </c>
      <c r="F5281" t="s">
        <v>159</v>
      </c>
      <c r="G5281" t="s">
        <v>160</v>
      </c>
      <c r="H5281">
        <v>19</v>
      </c>
      <c r="I5281" t="s">
        <v>124</v>
      </c>
      <c r="J5281" t="s">
        <v>125</v>
      </c>
      <c r="K5281" t="s">
        <v>2355</v>
      </c>
      <c r="N5281" t="s">
        <v>2347</v>
      </c>
      <c r="O5281" t="s">
        <v>696</v>
      </c>
      <c r="P5281" t="s">
        <v>2356</v>
      </c>
      <c r="Q5281" t="s">
        <v>809</v>
      </c>
      <c r="R5281" t="s">
        <v>131</v>
      </c>
      <c r="S5281" t="s">
        <v>164</v>
      </c>
      <c r="T5281" t="s">
        <v>165</v>
      </c>
      <c r="U5281" t="s">
        <v>134</v>
      </c>
      <c r="V5281" t="s">
        <v>135</v>
      </c>
      <c r="W5281" t="s">
        <v>136</v>
      </c>
      <c r="X5281" t="s">
        <v>2357</v>
      </c>
      <c r="Y5281" s="94">
        <v>10000000</v>
      </c>
      <c r="Z5281" s="94">
        <v>0</v>
      </c>
      <c r="AA5281" s="94">
        <v>0</v>
      </c>
      <c r="AB5281" s="94">
        <v>0</v>
      </c>
      <c r="AC5281">
        <f t="shared" si="164"/>
        <v>7000</v>
      </c>
      <c r="AD5281" t="str">
        <f t="shared" si="165"/>
        <v>312</v>
      </c>
    </row>
    <row r="5282" spans="1:30" hidden="1" x14ac:dyDescent="0.25">
      <c r="A5282" t="s">
        <v>2345</v>
      </c>
      <c r="B5282" t="s">
        <v>692</v>
      </c>
      <c r="C5282" t="s">
        <v>2366</v>
      </c>
      <c r="D5282" t="s">
        <v>813</v>
      </c>
      <c r="E5282" t="s">
        <v>122</v>
      </c>
      <c r="F5282" t="s">
        <v>159</v>
      </c>
      <c r="G5282" t="s">
        <v>160</v>
      </c>
      <c r="H5282">
        <v>19</v>
      </c>
      <c r="I5282" t="s">
        <v>124</v>
      </c>
      <c r="J5282" t="s">
        <v>125</v>
      </c>
      <c r="K5282" t="s">
        <v>2367</v>
      </c>
      <c r="N5282" t="s">
        <v>2347</v>
      </c>
      <c r="O5282" t="s">
        <v>696</v>
      </c>
      <c r="P5282" t="s">
        <v>2368</v>
      </c>
      <c r="Q5282" t="s">
        <v>809</v>
      </c>
      <c r="R5282" t="s">
        <v>131</v>
      </c>
      <c r="S5282" t="s">
        <v>164</v>
      </c>
      <c r="T5282" t="s">
        <v>165</v>
      </c>
      <c r="U5282" t="s">
        <v>134</v>
      </c>
      <c r="V5282" t="s">
        <v>135</v>
      </c>
      <c r="W5282" t="s">
        <v>136</v>
      </c>
      <c r="X5282" t="s">
        <v>2369</v>
      </c>
      <c r="Y5282" s="94">
        <v>5000000</v>
      </c>
      <c r="Z5282" s="94">
        <v>0</v>
      </c>
      <c r="AA5282" s="94">
        <v>0</v>
      </c>
      <c r="AB5282" s="94">
        <v>0</v>
      </c>
      <c r="AC5282">
        <f t="shared" si="164"/>
        <v>7000</v>
      </c>
      <c r="AD5282" t="str">
        <f t="shared" si="165"/>
        <v>312</v>
      </c>
    </row>
    <row r="5283" spans="1:30" hidden="1" x14ac:dyDescent="0.25">
      <c r="A5283" t="s">
        <v>2345</v>
      </c>
      <c r="B5283" t="s">
        <v>692</v>
      </c>
      <c r="C5283" t="s">
        <v>2370</v>
      </c>
      <c r="D5283" t="s">
        <v>813</v>
      </c>
      <c r="E5283" t="s">
        <v>122</v>
      </c>
      <c r="F5283" t="s">
        <v>159</v>
      </c>
      <c r="G5283" t="s">
        <v>160</v>
      </c>
      <c r="H5283">
        <v>19</v>
      </c>
      <c r="I5283" t="s">
        <v>124</v>
      </c>
      <c r="J5283" t="s">
        <v>125</v>
      </c>
      <c r="K5283" t="s">
        <v>2371</v>
      </c>
      <c r="N5283" t="s">
        <v>2347</v>
      </c>
      <c r="O5283" t="s">
        <v>696</v>
      </c>
      <c r="P5283" t="s">
        <v>2372</v>
      </c>
      <c r="Q5283" t="s">
        <v>809</v>
      </c>
      <c r="R5283" t="s">
        <v>131</v>
      </c>
      <c r="S5283" t="s">
        <v>164</v>
      </c>
      <c r="T5283" t="s">
        <v>165</v>
      </c>
      <c r="U5283" t="s">
        <v>134</v>
      </c>
      <c r="V5283" t="s">
        <v>135</v>
      </c>
      <c r="W5283" t="s">
        <v>136</v>
      </c>
      <c r="X5283" t="s">
        <v>2373</v>
      </c>
      <c r="Y5283" s="94">
        <v>26000000</v>
      </c>
      <c r="Z5283" s="94">
        <v>0</v>
      </c>
      <c r="AA5283" s="94">
        <v>0</v>
      </c>
      <c r="AB5283" s="94">
        <v>0</v>
      </c>
      <c r="AC5283">
        <f t="shared" si="164"/>
        <v>7000</v>
      </c>
      <c r="AD5283" t="str">
        <f t="shared" si="165"/>
        <v>312</v>
      </c>
    </row>
    <row r="5284" spans="1:30" hidden="1" x14ac:dyDescent="0.25">
      <c r="A5284" t="s">
        <v>2345</v>
      </c>
      <c r="B5284" t="s">
        <v>692</v>
      </c>
      <c r="C5284" t="s">
        <v>2374</v>
      </c>
      <c r="D5284" t="s">
        <v>813</v>
      </c>
      <c r="E5284" t="s">
        <v>122</v>
      </c>
      <c r="F5284" t="s">
        <v>159</v>
      </c>
      <c r="G5284" t="s">
        <v>160</v>
      </c>
      <c r="H5284">
        <v>19</v>
      </c>
      <c r="I5284" t="s">
        <v>124</v>
      </c>
      <c r="J5284" t="s">
        <v>125</v>
      </c>
      <c r="K5284" t="s">
        <v>2375</v>
      </c>
      <c r="N5284" t="s">
        <v>2347</v>
      </c>
      <c r="O5284" t="s">
        <v>696</v>
      </c>
      <c r="P5284" t="s">
        <v>2376</v>
      </c>
      <c r="Q5284" t="s">
        <v>809</v>
      </c>
      <c r="R5284" t="s">
        <v>131</v>
      </c>
      <c r="S5284" t="s">
        <v>164</v>
      </c>
      <c r="T5284" t="s">
        <v>165</v>
      </c>
      <c r="U5284" t="s">
        <v>134</v>
      </c>
      <c r="V5284" t="s">
        <v>135</v>
      </c>
      <c r="W5284" t="s">
        <v>136</v>
      </c>
      <c r="X5284" t="s">
        <v>2377</v>
      </c>
      <c r="Y5284" s="94">
        <v>3000000</v>
      </c>
      <c r="Z5284" s="94">
        <v>0</v>
      </c>
      <c r="AA5284" s="94">
        <v>0</v>
      </c>
      <c r="AB5284" s="94">
        <v>0</v>
      </c>
      <c r="AC5284">
        <f t="shared" si="164"/>
        <v>7000</v>
      </c>
      <c r="AD5284" t="str">
        <f t="shared" si="165"/>
        <v>312</v>
      </c>
    </row>
    <row r="5285" spans="1:30" hidden="1" x14ac:dyDescent="0.25">
      <c r="A5285" t="s">
        <v>2345</v>
      </c>
      <c r="B5285" t="s">
        <v>692</v>
      </c>
      <c r="C5285" t="s">
        <v>2358</v>
      </c>
      <c r="D5285" t="s">
        <v>813</v>
      </c>
      <c r="E5285" t="s">
        <v>122</v>
      </c>
      <c r="F5285" t="s">
        <v>159</v>
      </c>
      <c r="G5285" t="s">
        <v>160</v>
      </c>
      <c r="H5285">
        <v>19</v>
      </c>
      <c r="I5285" t="s">
        <v>124</v>
      </c>
      <c r="J5285" t="s">
        <v>125</v>
      </c>
      <c r="K5285" t="s">
        <v>2359</v>
      </c>
      <c r="N5285" t="s">
        <v>2347</v>
      </c>
      <c r="O5285" t="s">
        <v>696</v>
      </c>
      <c r="P5285" t="s">
        <v>2360</v>
      </c>
      <c r="Q5285" t="s">
        <v>809</v>
      </c>
      <c r="R5285" t="s">
        <v>131</v>
      </c>
      <c r="S5285" t="s">
        <v>164</v>
      </c>
      <c r="T5285" t="s">
        <v>165</v>
      </c>
      <c r="U5285" t="s">
        <v>134</v>
      </c>
      <c r="V5285" t="s">
        <v>135</v>
      </c>
      <c r="W5285" t="s">
        <v>136</v>
      </c>
      <c r="X5285" t="s">
        <v>2361</v>
      </c>
      <c r="Y5285" s="94">
        <v>5000000</v>
      </c>
      <c r="Z5285" s="94">
        <v>5364000</v>
      </c>
      <c r="AA5285" s="94">
        <v>0</v>
      </c>
      <c r="AB5285" s="94">
        <v>0</v>
      </c>
      <c r="AC5285">
        <f t="shared" si="164"/>
        <v>7000</v>
      </c>
      <c r="AD5285" t="str">
        <f t="shared" si="165"/>
        <v>312</v>
      </c>
    </row>
    <row r="5286" spans="1:30" hidden="1" x14ac:dyDescent="0.25">
      <c r="A5286" t="s">
        <v>2345</v>
      </c>
      <c r="B5286" t="s">
        <v>692</v>
      </c>
      <c r="C5286" t="s">
        <v>2350</v>
      </c>
      <c r="D5286" t="s">
        <v>813</v>
      </c>
      <c r="E5286" t="s">
        <v>122</v>
      </c>
      <c r="F5286" t="s">
        <v>159</v>
      </c>
      <c r="G5286" t="s">
        <v>160</v>
      </c>
      <c r="H5286">
        <v>19</v>
      </c>
      <c r="I5286" t="s">
        <v>124</v>
      </c>
      <c r="J5286" t="s">
        <v>125</v>
      </c>
      <c r="K5286" t="s">
        <v>2351</v>
      </c>
      <c r="N5286" t="s">
        <v>2347</v>
      </c>
      <c r="O5286" t="s">
        <v>696</v>
      </c>
      <c r="P5286" t="s">
        <v>2352</v>
      </c>
      <c r="Q5286" t="s">
        <v>809</v>
      </c>
      <c r="R5286" t="s">
        <v>131</v>
      </c>
      <c r="S5286" t="s">
        <v>164</v>
      </c>
      <c r="T5286" t="s">
        <v>165</v>
      </c>
      <c r="U5286" t="s">
        <v>134</v>
      </c>
      <c r="V5286" t="s">
        <v>135</v>
      </c>
      <c r="W5286" t="s">
        <v>136</v>
      </c>
      <c r="X5286" t="s">
        <v>2353</v>
      </c>
      <c r="Y5286" s="94">
        <v>5000000</v>
      </c>
      <c r="Z5286" s="94">
        <v>0</v>
      </c>
      <c r="AA5286" s="94">
        <v>0</v>
      </c>
      <c r="AB5286" s="94">
        <v>0</v>
      </c>
      <c r="AC5286">
        <f t="shared" si="164"/>
        <v>7000</v>
      </c>
      <c r="AD5286" t="str">
        <f t="shared" si="165"/>
        <v>312</v>
      </c>
    </row>
    <row r="5287" spans="1:30" hidden="1" x14ac:dyDescent="0.25">
      <c r="A5287" t="s">
        <v>2345</v>
      </c>
      <c r="B5287" t="s">
        <v>692</v>
      </c>
      <c r="C5287" t="s">
        <v>2378</v>
      </c>
      <c r="D5287" t="s">
        <v>813</v>
      </c>
      <c r="E5287" t="s">
        <v>122</v>
      </c>
      <c r="F5287" t="s">
        <v>159</v>
      </c>
      <c r="G5287" t="s">
        <v>160</v>
      </c>
      <c r="H5287">
        <v>19</v>
      </c>
      <c r="I5287" t="s">
        <v>124</v>
      </c>
      <c r="J5287" t="s">
        <v>125</v>
      </c>
      <c r="K5287" t="s">
        <v>2379</v>
      </c>
      <c r="N5287" t="s">
        <v>2347</v>
      </c>
      <c r="O5287" t="s">
        <v>696</v>
      </c>
      <c r="P5287" t="s">
        <v>2380</v>
      </c>
      <c r="Q5287" t="s">
        <v>809</v>
      </c>
      <c r="R5287" t="s">
        <v>131</v>
      </c>
      <c r="S5287" t="s">
        <v>164</v>
      </c>
      <c r="T5287" t="s">
        <v>165</v>
      </c>
      <c r="U5287" t="s">
        <v>134</v>
      </c>
      <c r="V5287" t="s">
        <v>135</v>
      </c>
      <c r="W5287" t="s">
        <v>136</v>
      </c>
      <c r="X5287" t="s">
        <v>2381</v>
      </c>
      <c r="Y5287" s="94">
        <v>3000000</v>
      </c>
      <c r="Z5287" s="94">
        <v>3000000</v>
      </c>
      <c r="AA5287" s="94">
        <v>0</v>
      </c>
      <c r="AB5287" s="94">
        <v>0</v>
      </c>
      <c r="AC5287">
        <f t="shared" si="164"/>
        <v>7000</v>
      </c>
      <c r="AD5287" t="str">
        <f t="shared" si="165"/>
        <v>312</v>
      </c>
    </row>
    <row r="5288" spans="1:30" hidden="1" x14ac:dyDescent="0.25">
      <c r="A5288" t="s">
        <v>2382</v>
      </c>
      <c r="B5288" t="s">
        <v>352</v>
      </c>
      <c r="C5288" t="s">
        <v>157</v>
      </c>
      <c r="D5288" t="s">
        <v>186</v>
      </c>
      <c r="E5288" t="s">
        <v>122</v>
      </c>
      <c r="F5288" t="s">
        <v>159</v>
      </c>
      <c r="G5288" t="s">
        <v>160</v>
      </c>
      <c r="H5288" t="s">
        <v>304</v>
      </c>
      <c r="I5288" t="s">
        <v>124</v>
      </c>
      <c r="J5288" t="s">
        <v>125</v>
      </c>
      <c r="K5288" t="s">
        <v>2383</v>
      </c>
      <c r="N5288" t="s">
        <v>2384</v>
      </c>
      <c r="O5288" t="s">
        <v>358</v>
      </c>
      <c r="P5288" t="s">
        <v>162</v>
      </c>
      <c r="Q5288" t="s">
        <v>188</v>
      </c>
      <c r="R5288" t="s">
        <v>131</v>
      </c>
      <c r="S5288" t="s">
        <v>164</v>
      </c>
      <c r="T5288" t="s">
        <v>165</v>
      </c>
      <c r="U5288" t="s">
        <v>134</v>
      </c>
      <c r="V5288" t="s">
        <v>135</v>
      </c>
      <c r="W5288" t="s">
        <v>136</v>
      </c>
      <c r="X5288" t="s">
        <v>2385</v>
      </c>
      <c r="AA5288" s="94">
        <v>0</v>
      </c>
      <c r="AB5288" s="94">
        <v>0</v>
      </c>
      <c r="AC5288">
        <f t="shared" si="164"/>
        <v>2000</v>
      </c>
      <c r="AD5288" t="str">
        <f t="shared" si="165"/>
        <v>312</v>
      </c>
    </row>
    <row r="5289" spans="1:30" hidden="1" x14ac:dyDescent="0.25">
      <c r="A5289" t="s">
        <v>2382</v>
      </c>
      <c r="B5289" t="s">
        <v>352</v>
      </c>
      <c r="C5289" t="s">
        <v>157</v>
      </c>
      <c r="D5289" t="s">
        <v>192</v>
      </c>
      <c r="E5289" t="s">
        <v>122</v>
      </c>
      <c r="F5289" t="s">
        <v>159</v>
      </c>
      <c r="G5289" t="s">
        <v>160</v>
      </c>
      <c r="H5289" t="s">
        <v>304</v>
      </c>
      <c r="I5289" t="s">
        <v>124</v>
      </c>
      <c r="J5289" t="s">
        <v>125</v>
      </c>
      <c r="K5289" t="s">
        <v>2383</v>
      </c>
      <c r="N5289" t="s">
        <v>2384</v>
      </c>
      <c r="O5289" t="s">
        <v>358</v>
      </c>
      <c r="P5289" t="s">
        <v>162</v>
      </c>
      <c r="Q5289" t="s">
        <v>193</v>
      </c>
      <c r="R5289" t="s">
        <v>131</v>
      </c>
      <c r="S5289" t="s">
        <v>164</v>
      </c>
      <c r="T5289" t="s">
        <v>165</v>
      </c>
      <c r="U5289" t="s">
        <v>134</v>
      </c>
      <c r="V5289" t="s">
        <v>135</v>
      </c>
      <c r="W5289" t="s">
        <v>136</v>
      </c>
      <c r="X5289" t="s">
        <v>2385</v>
      </c>
      <c r="AA5289" s="94">
        <v>0</v>
      </c>
      <c r="AB5289" s="94">
        <v>0</v>
      </c>
      <c r="AC5289">
        <f t="shared" si="164"/>
        <v>2000</v>
      </c>
      <c r="AD5289" t="str">
        <f t="shared" si="165"/>
        <v>312</v>
      </c>
    </row>
    <row r="5290" spans="1:30" hidden="1" x14ac:dyDescent="0.25">
      <c r="A5290" s="97" t="s">
        <v>2386</v>
      </c>
      <c r="B5290" s="97" t="s">
        <v>692</v>
      </c>
      <c r="C5290" s="97" t="s">
        <v>758</v>
      </c>
      <c r="D5290" s="97" t="s">
        <v>141</v>
      </c>
      <c r="E5290" s="97" t="s">
        <v>122</v>
      </c>
      <c r="F5290" s="98">
        <v>15</v>
      </c>
      <c r="G5290" s="98" t="s">
        <v>142</v>
      </c>
      <c r="H5290" s="97" t="s">
        <v>143</v>
      </c>
      <c r="I5290" s="97" t="s">
        <v>124</v>
      </c>
      <c r="J5290" s="97" t="s">
        <v>125</v>
      </c>
      <c r="K5290" s="97" t="s">
        <v>2387</v>
      </c>
      <c r="L5290" s="97"/>
      <c r="M5290" s="97"/>
      <c r="N5290" s="97" t="s">
        <v>2388</v>
      </c>
      <c r="O5290" s="97" t="s">
        <v>696</v>
      </c>
      <c r="P5290" s="97" t="s">
        <v>756</v>
      </c>
      <c r="Q5290" s="97" t="s">
        <v>148</v>
      </c>
      <c r="R5290" s="97" t="s">
        <v>131</v>
      </c>
      <c r="S5290" s="97" t="s">
        <v>149</v>
      </c>
      <c r="T5290" s="97" t="s">
        <v>150</v>
      </c>
      <c r="U5290" s="97" t="s">
        <v>151</v>
      </c>
      <c r="V5290" s="97" t="s">
        <v>135</v>
      </c>
      <c r="W5290" s="97" t="s">
        <v>136</v>
      </c>
      <c r="X5290" s="97"/>
      <c r="Y5290" s="99"/>
      <c r="Z5290" s="99"/>
      <c r="AA5290" s="99">
        <v>1728180</v>
      </c>
      <c r="AB5290" s="99">
        <v>1728180</v>
      </c>
      <c r="AC5290">
        <f t="shared" si="164"/>
        <v>1000</v>
      </c>
      <c r="AD5290" t="str">
        <f t="shared" si="165"/>
        <v>312</v>
      </c>
    </row>
    <row r="5291" spans="1:30" hidden="1" x14ac:dyDescent="0.25">
      <c r="A5291" s="97" t="s">
        <v>2386</v>
      </c>
      <c r="B5291" s="97" t="s">
        <v>692</v>
      </c>
      <c r="C5291" s="97" t="s">
        <v>758</v>
      </c>
      <c r="D5291" s="97">
        <v>12101</v>
      </c>
      <c r="E5291" s="97" t="s">
        <v>122</v>
      </c>
      <c r="F5291" s="98">
        <v>15</v>
      </c>
      <c r="G5291" s="98" t="s">
        <v>142</v>
      </c>
      <c r="H5291" s="97">
        <v>19</v>
      </c>
      <c r="I5291" s="97" t="s">
        <v>124</v>
      </c>
      <c r="J5291" s="97" t="s">
        <v>125</v>
      </c>
      <c r="K5291" s="97" t="s">
        <v>2387</v>
      </c>
      <c r="L5291" s="97"/>
      <c r="M5291" s="97"/>
      <c r="N5291" s="97" t="s">
        <v>2388</v>
      </c>
      <c r="O5291" s="97" t="s">
        <v>696</v>
      </c>
      <c r="P5291" s="97" t="s">
        <v>756</v>
      </c>
      <c r="Q5291" s="97" t="s">
        <v>182</v>
      </c>
      <c r="R5291" s="97" t="s">
        <v>131</v>
      </c>
      <c r="S5291" s="97" t="s">
        <v>149</v>
      </c>
      <c r="T5291" s="97" t="s">
        <v>150</v>
      </c>
      <c r="U5291" s="97" t="s">
        <v>134</v>
      </c>
      <c r="V5291" s="97" t="s">
        <v>135</v>
      </c>
      <c r="W5291" s="97" t="s">
        <v>136</v>
      </c>
      <c r="X5291" s="97"/>
      <c r="Y5291" s="99"/>
      <c r="Z5291" s="99"/>
      <c r="AA5291" s="99">
        <v>42743889.5</v>
      </c>
      <c r="AB5291" s="99">
        <v>42743889.5</v>
      </c>
      <c r="AC5291">
        <f t="shared" si="164"/>
        <v>1000</v>
      </c>
      <c r="AD5291" t="str">
        <f t="shared" si="165"/>
        <v>312</v>
      </c>
    </row>
    <row r="5292" spans="1:30" hidden="1" x14ac:dyDescent="0.25">
      <c r="A5292" s="97" t="s">
        <v>2386</v>
      </c>
      <c r="B5292" s="97" t="s">
        <v>692</v>
      </c>
      <c r="C5292" s="97" t="s">
        <v>758</v>
      </c>
      <c r="D5292" s="97">
        <v>13201</v>
      </c>
      <c r="E5292" s="97" t="s">
        <v>122</v>
      </c>
      <c r="F5292" s="98">
        <v>15</v>
      </c>
      <c r="G5292" s="98" t="s">
        <v>142</v>
      </c>
      <c r="H5292" s="97">
        <v>19</v>
      </c>
      <c r="I5292" s="97" t="s">
        <v>124</v>
      </c>
      <c r="J5292" s="97" t="s">
        <v>125</v>
      </c>
      <c r="K5292" s="97" t="s">
        <v>2387</v>
      </c>
      <c r="L5292" s="97"/>
      <c r="M5292" s="97"/>
      <c r="N5292" s="97" t="s">
        <v>2388</v>
      </c>
      <c r="O5292" s="97" t="s">
        <v>696</v>
      </c>
      <c r="P5292" s="97" t="s">
        <v>756</v>
      </c>
      <c r="Q5292" s="97" t="s">
        <v>152</v>
      </c>
      <c r="R5292" s="97" t="s">
        <v>131</v>
      </c>
      <c r="S5292" s="97" t="s">
        <v>149</v>
      </c>
      <c r="T5292" s="97" t="s">
        <v>150</v>
      </c>
      <c r="U5292" s="97" t="s">
        <v>134</v>
      </c>
      <c r="V5292" s="97" t="s">
        <v>135</v>
      </c>
      <c r="W5292" s="97" t="s">
        <v>136</v>
      </c>
      <c r="X5292" s="97"/>
      <c r="Y5292" s="99"/>
      <c r="Z5292" s="99"/>
      <c r="AA5292" s="99">
        <v>72007.5</v>
      </c>
      <c r="AB5292" s="99">
        <v>72007.5</v>
      </c>
      <c r="AC5292">
        <f t="shared" si="164"/>
        <v>1000</v>
      </c>
      <c r="AD5292" t="str">
        <f t="shared" si="165"/>
        <v>312</v>
      </c>
    </row>
    <row r="5293" spans="1:30" hidden="1" x14ac:dyDescent="0.25">
      <c r="A5293" s="97" t="s">
        <v>2386</v>
      </c>
      <c r="B5293" s="97" t="s">
        <v>692</v>
      </c>
      <c r="C5293" s="97" t="s">
        <v>758</v>
      </c>
      <c r="D5293" s="97">
        <v>13203</v>
      </c>
      <c r="E5293" s="97" t="s">
        <v>122</v>
      </c>
      <c r="F5293" s="98">
        <v>15</v>
      </c>
      <c r="G5293" s="98" t="s">
        <v>142</v>
      </c>
      <c r="H5293" s="97">
        <v>19</v>
      </c>
      <c r="I5293" s="97" t="s">
        <v>124</v>
      </c>
      <c r="J5293" s="97" t="s">
        <v>125</v>
      </c>
      <c r="K5293" s="97" t="s">
        <v>2387</v>
      </c>
      <c r="L5293" s="97"/>
      <c r="M5293" s="97"/>
      <c r="N5293" s="97" t="s">
        <v>2388</v>
      </c>
      <c r="O5293" s="97" t="s">
        <v>696</v>
      </c>
      <c r="P5293" s="97" t="s">
        <v>756</v>
      </c>
      <c r="Q5293" s="97" t="s">
        <v>153</v>
      </c>
      <c r="R5293" s="97" t="s">
        <v>131</v>
      </c>
      <c r="S5293" s="97" t="s">
        <v>149</v>
      </c>
      <c r="T5293" s="97" t="s">
        <v>150</v>
      </c>
      <c r="U5293" s="97" t="s">
        <v>134</v>
      </c>
      <c r="V5293" s="97" t="s">
        <v>135</v>
      </c>
      <c r="W5293" s="97" t="s">
        <v>136</v>
      </c>
      <c r="X5293" s="97"/>
      <c r="Y5293" s="99"/>
      <c r="Z5293" s="99"/>
      <c r="AA5293" s="99">
        <v>288030</v>
      </c>
      <c r="AB5293" s="99">
        <v>288030</v>
      </c>
      <c r="AC5293">
        <f t="shared" si="164"/>
        <v>1000</v>
      </c>
      <c r="AD5293" t="str">
        <f t="shared" si="165"/>
        <v>312</v>
      </c>
    </row>
    <row r="5294" spans="1:30" hidden="1" x14ac:dyDescent="0.25">
      <c r="A5294" s="97" t="s">
        <v>2386</v>
      </c>
      <c r="B5294" s="97" t="s">
        <v>692</v>
      </c>
      <c r="C5294" s="97" t="s">
        <v>758</v>
      </c>
      <c r="D5294" s="97">
        <v>14101</v>
      </c>
      <c r="E5294" s="97" t="s">
        <v>122</v>
      </c>
      <c r="F5294" s="98">
        <v>15</v>
      </c>
      <c r="G5294" s="98" t="s">
        <v>142</v>
      </c>
      <c r="H5294" s="97">
        <v>19</v>
      </c>
      <c r="I5294" s="97" t="s">
        <v>124</v>
      </c>
      <c r="J5294" s="97" t="s">
        <v>125</v>
      </c>
      <c r="K5294" s="97" t="s">
        <v>2387</v>
      </c>
      <c r="L5294" s="97"/>
      <c r="M5294" s="97"/>
      <c r="N5294" s="97" t="s">
        <v>2388</v>
      </c>
      <c r="O5294" s="97" t="s">
        <v>696</v>
      </c>
      <c r="P5294" s="97" t="s">
        <v>756</v>
      </c>
      <c r="Q5294" s="97" t="s">
        <v>154</v>
      </c>
      <c r="R5294" s="97" t="s">
        <v>131</v>
      </c>
      <c r="S5294" s="97" t="s">
        <v>149</v>
      </c>
      <c r="T5294" s="97" t="s">
        <v>150</v>
      </c>
      <c r="U5294" s="97" t="s">
        <v>134</v>
      </c>
      <c r="V5294" s="97" t="s">
        <v>135</v>
      </c>
      <c r="W5294" s="97" t="s">
        <v>136</v>
      </c>
      <c r="X5294" s="97"/>
      <c r="Y5294" s="99"/>
      <c r="Z5294" s="99"/>
      <c r="AA5294" s="99">
        <v>95049.9</v>
      </c>
      <c r="AB5294" s="99">
        <v>95049.9</v>
      </c>
      <c r="AC5294">
        <f t="shared" si="164"/>
        <v>1000</v>
      </c>
      <c r="AD5294" t="str">
        <f t="shared" si="165"/>
        <v>312</v>
      </c>
    </row>
    <row r="5295" spans="1:30" hidden="1" x14ac:dyDescent="0.25">
      <c r="A5295" s="97" t="s">
        <v>2386</v>
      </c>
      <c r="B5295" s="97" t="s">
        <v>692</v>
      </c>
      <c r="C5295" s="97" t="s">
        <v>758</v>
      </c>
      <c r="D5295" s="97">
        <v>14103</v>
      </c>
      <c r="E5295" s="97" t="s">
        <v>122</v>
      </c>
      <c r="F5295" s="98">
        <v>15</v>
      </c>
      <c r="G5295" s="98" t="s">
        <v>142</v>
      </c>
      <c r="H5295" s="97">
        <v>19</v>
      </c>
      <c r="I5295" s="97" t="s">
        <v>124</v>
      </c>
      <c r="J5295" s="97" t="s">
        <v>125</v>
      </c>
      <c r="K5295" s="97" t="s">
        <v>2387</v>
      </c>
      <c r="L5295" s="97"/>
      <c r="M5295" s="97"/>
      <c r="N5295" s="97" t="s">
        <v>2388</v>
      </c>
      <c r="O5295" s="97" t="s">
        <v>696</v>
      </c>
      <c r="P5295" s="97" t="s">
        <v>756</v>
      </c>
      <c r="Q5295" s="97" t="s">
        <v>155</v>
      </c>
      <c r="R5295" s="97" t="s">
        <v>131</v>
      </c>
      <c r="S5295" s="97" t="s">
        <v>149</v>
      </c>
      <c r="T5295" s="97" t="s">
        <v>150</v>
      </c>
      <c r="U5295" s="97" t="s">
        <v>134</v>
      </c>
      <c r="V5295" s="97" t="s">
        <v>135</v>
      </c>
      <c r="W5295" s="97" t="s">
        <v>136</v>
      </c>
      <c r="X5295" s="97"/>
      <c r="Y5295" s="99"/>
      <c r="Z5295" s="99"/>
      <c r="AA5295" s="99">
        <v>38884.049999999996</v>
      </c>
      <c r="AB5295" s="99">
        <v>38884.050000000003</v>
      </c>
      <c r="AC5295">
        <f t="shared" si="164"/>
        <v>1000</v>
      </c>
      <c r="AD5295" t="str">
        <f t="shared" si="165"/>
        <v>312</v>
      </c>
    </row>
    <row r="5296" spans="1:30" hidden="1" x14ac:dyDescent="0.25">
      <c r="A5296" s="97" t="s">
        <v>2386</v>
      </c>
      <c r="B5296" s="97" t="s">
        <v>692</v>
      </c>
      <c r="C5296" s="97" t="s">
        <v>758</v>
      </c>
      <c r="D5296" s="97">
        <v>14201</v>
      </c>
      <c r="E5296" s="97" t="s">
        <v>122</v>
      </c>
      <c r="F5296" s="98">
        <v>15</v>
      </c>
      <c r="G5296" s="98" t="s">
        <v>142</v>
      </c>
      <c r="H5296" s="97">
        <v>19</v>
      </c>
      <c r="I5296" s="97" t="s">
        <v>124</v>
      </c>
      <c r="J5296" s="97" t="s">
        <v>125</v>
      </c>
      <c r="K5296" s="97" t="s">
        <v>2387</v>
      </c>
      <c r="L5296" s="97"/>
      <c r="M5296" s="97"/>
      <c r="N5296" s="97" t="s">
        <v>2388</v>
      </c>
      <c r="O5296" s="97" t="s">
        <v>696</v>
      </c>
      <c r="P5296" s="97" t="s">
        <v>756</v>
      </c>
      <c r="Q5296" s="97" t="s">
        <v>156</v>
      </c>
      <c r="R5296" s="97" t="s">
        <v>131</v>
      </c>
      <c r="S5296" s="97" t="s">
        <v>149</v>
      </c>
      <c r="T5296" s="97" t="s">
        <v>150</v>
      </c>
      <c r="U5296" s="97" t="s">
        <v>134</v>
      </c>
      <c r="V5296" s="97" t="s">
        <v>135</v>
      </c>
      <c r="W5296" s="97" t="s">
        <v>136</v>
      </c>
      <c r="X5296" s="97"/>
      <c r="Y5296" s="99"/>
      <c r="Z5296" s="99"/>
      <c r="AA5296" s="99">
        <v>86409</v>
      </c>
      <c r="AB5296" s="99">
        <v>86409</v>
      </c>
      <c r="AC5296">
        <f t="shared" si="164"/>
        <v>1000</v>
      </c>
      <c r="AD5296" t="str">
        <f t="shared" si="165"/>
        <v>312</v>
      </c>
    </row>
    <row r="5297" spans="1:30" hidden="1" x14ac:dyDescent="0.25">
      <c r="A5297" s="97" t="s">
        <v>2386</v>
      </c>
      <c r="B5297" s="97" t="s">
        <v>692</v>
      </c>
      <c r="C5297" s="97" t="s">
        <v>758</v>
      </c>
      <c r="D5297" s="97">
        <v>14301</v>
      </c>
      <c r="E5297" s="97" t="s">
        <v>122</v>
      </c>
      <c r="F5297" s="98">
        <v>15</v>
      </c>
      <c r="G5297" s="98" t="s">
        <v>142</v>
      </c>
      <c r="H5297" s="97">
        <v>19</v>
      </c>
      <c r="I5297" s="97" t="s">
        <v>124</v>
      </c>
      <c r="J5297" s="97" t="s">
        <v>125</v>
      </c>
      <c r="K5297" s="97" t="s">
        <v>2387</v>
      </c>
      <c r="L5297" s="97"/>
      <c r="M5297" s="97"/>
      <c r="N5297" s="97" t="s">
        <v>2388</v>
      </c>
      <c r="O5297" s="97" t="s">
        <v>696</v>
      </c>
      <c r="P5297" s="97" t="s">
        <v>756</v>
      </c>
      <c r="Q5297" s="97" t="s">
        <v>178</v>
      </c>
      <c r="R5297" s="97" t="s">
        <v>131</v>
      </c>
      <c r="S5297" s="97" t="s">
        <v>149</v>
      </c>
      <c r="T5297" s="97" t="s">
        <v>150</v>
      </c>
      <c r="U5297" s="97" t="s">
        <v>134</v>
      </c>
      <c r="V5297" s="97" t="s">
        <v>135</v>
      </c>
      <c r="W5297" s="97" t="s">
        <v>136</v>
      </c>
      <c r="X5297" s="97"/>
      <c r="Y5297" s="99"/>
      <c r="Z5297" s="99"/>
      <c r="AA5297" s="99">
        <v>103690.8</v>
      </c>
      <c r="AB5297" s="99">
        <v>103690.8</v>
      </c>
      <c r="AC5297">
        <f t="shared" si="164"/>
        <v>1000</v>
      </c>
      <c r="AD5297" t="str">
        <f t="shared" si="165"/>
        <v>312</v>
      </c>
    </row>
    <row r="5298" spans="1:30" hidden="1" x14ac:dyDescent="0.25">
      <c r="A5298" t="s">
        <v>2386</v>
      </c>
      <c r="B5298" t="s">
        <v>692</v>
      </c>
      <c r="C5298" t="s">
        <v>758</v>
      </c>
      <c r="D5298" t="s">
        <v>186</v>
      </c>
      <c r="E5298" t="s">
        <v>122</v>
      </c>
      <c r="F5298" t="s">
        <v>159</v>
      </c>
      <c r="G5298" t="s">
        <v>160</v>
      </c>
      <c r="H5298" t="s">
        <v>143</v>
      </c>
      <c r="I5298" t="s">
        <v>124</v>
      </c>
      <c r="J5298" t="s">
        <v>125</v>
      </c>
      <c r="K5298" t="s">
        <v>2387</v>
      </c>
      <c r="N5298" t="s">
        <v>2388</v>
      </c>
      <c r="O5298" t="s">
        <v>696</v>
      </c>
      <c r="P5298" t="s">
        <v>756</v>
      </c>
      <c r="Q5298" t="s">
        <v>188</v>
      </c>
      <c r="R5298" t="s">
        <v>131</v>
      </c>
      <c r="S5298" t="s">
        <v>164</v>
      </c>
      <c r="T5298" t="s">
        <v>165</v>
      </c>
      <c r="U5298" t="s">
        <v>151</v>
      </c>
      <c r="V5298" t="s">
        <v>135</v>
      </c>
      <c r="W5298" t="s">
        <v>136</v>
      </c>
      <c r="X5298" t="s">
        <v>755</v>
      </c>
      <c r="Y5298" s="94">
        <v>0</v>
      </c>
      <c r="Z5298" s="94">
        <v>77578.418700000009</v>
      </c>
      <c r="AA5298" s="94">
        <v>0</v>
      </c>
      <c r="AB5298" s="94">
        <v>0</v>
      </c>
      <c r="AC5298">
        <f t="shared" si="164"/>
        <v>2000</v>
      </c>
      <c r="AD5298" t="str">
        <f t="shared" si="165"/>
        <v>312</v>
      </c>
    </row>
    <row r="5299" spans="1:30" hidden="1" x14ac:dyDescent="0.25">
      <c r="A5299" t="s">
        <v>2386</v>
      </c>
      <c r="B5299" t="s">
        <v>692</v>
      </c>
      <c r="C5299" t="s">
        <v>758</v>
      </c>
      <c r="D5299" t="s">
        <v>186</v>
      </c>
      <c r="E5299" t="s">
        <v>122</v>
      </c>
      <c r="F5299" t="s">
        <v>159</v>
      </c>
      <c r="G5299" t="s">
        <v>160</v>
      </c>
      <c r="H5299" t="s">
        <v>304</v>
      </c>
      <c r="I5299" t="s">
        <v>124</v>
      </c>
      <c r="J5299" t="s">
        <v>125</v>
      </c>
      <c r="K5299" t="s">
        <v>2387</v>
      </c>
      <c r="N5299" t="s">
        <v>2388</v>
      </c>
      <c r="O5299" t="s">
        <v>696</v>
      </c>
      <c r="P5299" t="s">
        <v>756</v>
      </c>
      <c r="Q5299" t="s">
        <v>188</v>
      </c>
      <c r="R5299" t="s">
        <v>131</v>
      </c>
      <c r="S5299" t="s">
        <v>164</v>
      </c>
      <c r="T5299" t="s">
        <v>165</v>
      </c>
      <c r="U5299" t="s">
        <v>134</v>
      </c>
      <c r="V5299" t="s">
        <v>135</v>
      </c>
      <c r="W5299" t="s">
        <v>136</v>
      </c>
      <c r="X5299" t="s">
        <v>2389</v>
      </c>
      <c r="AA5299" s="94">
        <v>85107.6</v>
      </c>
      <c r="AB5299" s="94">
        <v>85107.6</v>
      </c>
      <c r="AC5299">
        <f t="shared" si="164"/>
        <v>2000</v>
      </c>
      <c r="AD5299" t="str">
        <f t="shared" si="165"/>
        <v>312</v>
      </c>
    </row>
    <row r="5300" spans="1:30" hidden="1" x14ac:dyDescent="0.25">
      <c r="A5300" t="s">
        <v>2386</v>
      </c>
      <c r="B5300" t="s">
        <v>692</v>
      </c>
      <c r="C5300" t="s">
        <v>758</v>
      </c>
      <c r="D5300" t="s">
        <v>190</v>
      </c>
      <c r="E5300" t="s">
        <v>122</v>
      </c>
      <c r="F5300" t="s">
        <v>159</v>
      </c>
      <c r="G5300" t="s">
        <v>160</v>
      </c>
      <c r="H5300" t="s">
        <v>143</v>
      </c>
      <c r="I5300" t="s">
        <v>124</v>
      </c>
      <c r="J5300" t="s">
        <v>125</v>
      </c>
      <c r="K5300" t="s">
        <v>2387</v>
      </c>
      <c r="N5300" t="s">
        <v>2388</v>
      </c>
      <c r="O5300" t="s">
        <v>696</v>
      </c>
      <c r="P5300" t="s">
        <v>756</v>
      </c>
      <c r="Q5300" t="s">
        <v>191</v>
      </c>
      <c r="R5300" t="s">
        <v>131</v>
      </c>
      <c r="S5300" t="s">
        <v>164</v>
      </c>
      <c r="T5300" t="s">
        <v>165</v>
      </c>
      <c r="U5300" t="s">
        <v>151</v>
      </c>
      <c r="V5300" t="s">
        <v>135</v>
      </c>
      <c r="W5300" t="s">
        <v>136</v>
      </c>
      <c r="X5300" t="s">
        <v>755</v>
      </c>
      <c r="Y5300" s="94">
        <v>0</v>
      </c>
      <c r="Z5300" s="94">
        <v>17175.144</v>
      </c>
      <c r="AA5300" s="94">
        <v>0</v>
      </c>
      <c r="AB5300" s="94">
        <v>0</v>
      </c>
      <c r="AC5300">
        <f t="shared" si="164"/>
        <v>2000</v>
      </c>
      <c r="AD5300" t="str">
        <f t="shared" si="165"/>
        <v>312</v>
      </c>
    </row>
    <row r="5301" spans="1:30" hidden="1" x14ac:dyDescent="0.25">
      <c r="A5301" t="s">
        <v>2386</v>
      </c>
      <c r="B5301" t="s">
        <v>692</v>
      </c>
      <c r="C5301" t="s">
        <v>758</v>
      </c>
      <c r="D5301" t="s">
        <v>190</v>
      </c>
      <c r="E5301" t="s">
        <v>122</v>
      </c>
      <c r="F5301" t="s">
        <v>159</v>
      </c>
      <c r="G5301" t="s">
        <v>160</v>
      </c>
      <c r="H5301" t="s">
        <v>304</v>
      </c>
      <c r="I5301" t="s">
        <v>124</v>
      </c>
      <c r="J5301" t="s">
        <v>125</v>
      </c>
      <c r="K5301" t="s">
        <v>2387</v>
      </c>
      <c r="N5301" t="s">
        <v>2388</v>
      </c>
      <c r="O5301" t="s">
        <v>696</v>
      </c>
      <c r="P5301" t="s">
        <v>756</v>
      </c>
      <c r="Q5301" t="s">
        <v>191</v>
      </c>
      <c r="R5301" t="s">
        <v>131</v>
      </c>
      <c r="S5301" t="s">
        <v>164</v>
      </c>
      <c r="T5301" t="s">
        <v>165</v>
      </c>
      <c r="U5301" t="s">
        <v>134</v>
      </c>
      <c r="V5301" t="s">
        <v>135</v>
      </c>
      <c r="W5301" t="s">
        <v>136</v>
      </c>
      <c r="X5301" t="s">
        <v>2389</v>
      </c>
      <c r="AA5301" s="94">
        <v>24560.400000000001</v>
      </c>
      <c r="AB5301" s="94">
        <v>24560.400000000001</v>
      </c>
      <c r="AC5301">
        <f t="shared" si="164"/>
        <v>2000</v>
      </c>
      <c r="AD5301" t="str">
        <f t="shared" si="165"/>
        <v>312</v>
      </c>
    </row>
    <row r="5302" spans="1:30" hidden="1" x14ac:dyDescent="0.25">
      <c r="A5302" t="s">
        <v>2386</v>
      </c>
      <c r="B5302" t="s">
        <v>692</v>
      </c>
      <c r="C5302" t="s">
        <v>758</v>
      </c>
      <c r="D5302" t="s">
        <v>192</v>
      </c>
      <c r="E5302" t="s">
        <v>122</v>
      </c>
      <c r="F5302" t="s">
        <v>159</v>
      </c>
      <c r="G5302" t="s">
        <v>160</v>
      </c>
      <c r="H5302" t="s">
        <v>143</v>
      </c>
      <c r="I5302" t="s">
        <v>124</v>
      </c>
      <c r="J5302" t="s">
        <v>125</v>
      </c>
      <c r="K5302" t="s">
        <v>2387</v>
      </c>
      <c r="N5302" t="s">
        <v>2388</v>
      </c>
      <c r="O5302" t="s">
        <v>696</v>
      </c>
      <c r="P5302" t="s">
        <v>756</v>
      </c>
      <c r="Q5302" t="s">
        <v>193</v>
      </c>
      <c r="R5302" t="s">
        <v>131</v>
      </c>
      <c r="S5302" t="s">
        <v>164</v>
      </c>
      <c r="T5302" t="s">
        <v>165</v>
      </c>
      <c r="U5302" t="s">
        <v>151</v>
      </c>
      <c r="V5302" t="s">
        <v>135</v>
      </c>
      <c r="W5302" t="s">
        <v>136</v>
      </c>
      <c r="X5302" t="s">
        <v>755</v>
      </c>
      <c r="Y5302" s="94">
        <v>0</v>
      </c>
      <c r="Z5302" s="94">
        <v>77766.374400000001</v>
      </c>
      <c r="AA5302" s="94">
        <v>0</v>
      </c>
      <c r="AB5302" s="94">
        <v>0</v>
      </c>
      <c r="AC5302">
        <f t="shared" si="164"/>
        <v>2000</v>
      </c>
      <c r="AD5302" t="str">
        <f t="shared" si="165"/>
        <v>312</v>
      </c>
    </row>
    <row r="5303" spans="1:30" hidden="1" x14ac:dyDescent="0.25">
      <c r="A5303" t="s">
        <v>2386</v>
      </c>
      <c r="B5303" t="s">
        <v>692</v>
      </c>
      <c r="C5303" t="s">
        <v>758</v>
      </c>
      <c r="D5303" t="s">
        <v>192</v>
      </c>
      <c r="E5303" t="s">
        <v>122</v>
      </c>
      <c r="F5303" t="s">
        <v>159</v>
      </c>
      <c r="G5303" t="s">
        <v>160</v>
      </c>
      <c r="H5303" t="s">
        <v>304</v>
      </c>
      <c r="I5303" t="s">
        <v>124</v>
      </c>
      <c r="J5303" t="s">
        <v>125</v>
      </c>
      <c r="K5303" t="s">
        <v>2387</v>
      </c>
      <c r="N5303" t="s">
        <v>2388</v>
      </c>
      <c r="O5303" t="s">
        <v>696</v>
      </c>
      <c r="P5303" t="s">
        <v>756</v>
      </c>
      <c r="Q5303" t="s">
        <v>193</v>
      </c>
      <c r="R5303" t="s">
        <v>131</v>
      </c>
      <c r="S5303" t="s">
        <v>164</v>
      </c>
      <c r="T5303" t="s">
        <v>165</v>
      </c>
      <c r="U5303" t="s">
        <v>134</v>
      </c>
      <c r="V5303" t="s">
        <v>135</v>
      </c>
      <c r="W5303" t="s">
        <v>136</v>
      </c>
      <c r="X5303" t="s">
        <v>2389</v>
      </c>
      <c r="AA5303" s="94">
        <v>93266.64</v>
      </c>
      <c r="AB5303" s="94">
        <v>93266.64</v>
      </c>
      <c r="AC5303">
        <f t="shared" si="164"/>
        <v>2000</v>
      </c>
      <c r="AD5303" t="str">
        <f t="shared" si="165"/>
        <v>312</v>
      </c>
    </row>
    <row r="5304" spans="1:30" hidden="1" x14ac:dyDescent="0.25">
      <c r="A5304" t="s">
        <v>2386</v>
      </c>
      <c r="B5304" t="s">
        <v>692</v>
      </c>
      <c r="C5304" t="s">
        <v>758</v>
      </c>
      <c r="D5304" t="s">
        <v>196</v>
      </c>
      <c r="E5304" t="s">
        <v>122</v>
      </c>
      <c r="F5304" t="s">
        <v>159</v>
      </c>
      <c r="G5304" t="s">
        <v>160</v>
      </c>
      <c r="H5304" t="s">
        <v>143</v>
      </c>
      <c r="I5304" t="s">
        <v>124</v>
      </c>
      <c r="J5304" t="s">
        <v>125</v>
      </c>
      <c r="K5304" t="s">
        <v>2387</v>
      </c>
      <c r="N5304" t="s">
        <v>2388</v>
      </c>
      <c r="O5304" t="s">
        <v>696</v>
      </c>
      <c r="P5304" t="s">
        <v>756</v>
      </c>
      <c r="Q5304" t="s">
        <v>197</v>
      </c>
      <c r="R5304" t="s">
        <v>131</v>
      </c>
      <c r="S5304" t="s">
        <v>164</v>
      </c>
      <c r="T5304" t="s">
        <v>165</v>
      </c>
      <c r="U5304" t="s">
        <v>151</v>
      </c>
      <c r="V5304" t="s">
        <v>135</v>
      </c>
      <c r="W5304" t="s">
        <v>136</v>
      </c>
      <c r="X5304" t="s">
        <v>755</v>
      </c>
      <c r="Y5304" s="94">
        <v>0</v>
      </c>
      <c r="Z5304" s="94">
        <v>100000</v>
      </c>
      <c r="AA5304" s="94">
        <v>0</v>
      </c>
      <c r="AB5304" s="94">
        <v>0</v>
      </c>
      <c r="AC5304">
        <f t="shared" si="164"/>
        <v>2000</v>
      </c>
      <c r="AD5304" t="str">
        <f t="shared" si="165"/>
        <v>312</v>
      </c>
    </row>
    <row r="5305" spans="1:30" hidden="1" x14ac:dyDescent="0.25">
      <c r="A5305" t="s">
        <v>2386</v>
      </c>
      <c r="B5305" t="s">
        <v>692</v>
      </c>
      <c r="C5305" t="s">
        <v>758</v>
      </c>
      <c r="D5305" t="s">
        <v>196</v>
      </c>
      <c r="E5305" t="s">
        <v>122</v>
      </c>
      <c r="F5305" t="s">
        <v>159</v>
      </c>
      <c r="G5305" t="s">
        <v>160</v>
      </c>
      <c r="H5305" t="s">
        <v>304</v>
      </c>
      <c r="I5305" t="s">
        <v>124</v>
      </c>
      <c r="J5305" t="s">
        <v>125</v>
      </c>
      <c r="K5305" t="s">
        <v>2387</v>
      </c>
      <c r="N5305" t="s">
        <v>2388</v>
      </c>
      <c r="O5305" t="s">
        <v>696</v>
      </c>
      <c r="P5305" t="s">
        <v>756</v>
      </c>
      <c r="Q5305" t="s">
        <v>197</v>
      </c>
      <c r="R5305" t="s">
        <v>131</v>
      </c>
      <c r="S5305" t="s">
        <v>164</v>
      </c>
      <c r="T5305" t="s">
        <v>165</v>
      </c>
      <c r="U5305" t="s">
        <v>134</v>
      </c>
      <c r="V5305" t="s">
        <v>135</v>
      </c>
      <c r="W5305" t="s">
        <v>136</v>
      </c>
      <c r="X5305" t="s">
        <v>2389</v>
      </c>
      <c r="AA5305" s="94">
        <v>103000</v>
      </c>
      <c r="AB5305" s="94">
        <v>103000</v>
      </c>
      <c r="AC5305">
        <f t="shared" si="164"/>
        <v>2000</v>
      </c>
      <c r="AD5305" t="str">
        <f t="shared" si="165"/>
        <v>312</v>
      </c>
    </row>
    <row r="5306" spans="1:30" hidden="1" x14ac:dyDescent="0.25">
      <c r="A5306" t="s">
        <v>2386</v>
      </c>
      <c r="B5306" t="s">
        <v>692</v>
      </c>
      <c r="C5306" t="s">
        <v>758</v>
      </c>
      <c r="D5306" t="s">
        <v>198</v>
      </c>
      <c r="E5306" t="s">
        <v>122</v>
      </c>
      <c r="F5306" t="s">
        <v>159</v>
      </c>
      <c r="G5306" t="s">
        <v>160</v>
      </c>
      <c r="H5306" t="s">
        <v>143</v>
      </c>
      <c r="I5306" t="s">
        <v>124</v>
      </c>
      <c r="J5306" t="s">
        <v>125</v>
      </c>
      <c r="K5306" t="s">
        <v>2387</v>
      </c>
      <c r="N5306" t="s">
        <v>2388</v>
      </c>
      <c r="O5306" t="s">
        <v>696</v>
      </c>
      <c r="P5306" t="s">
        <v>756</v>
      </c>
      <c r="Q5306" t="s">
        <v>199</v>
      </c>
      <c r="R5306" t="s">
        <v>131</v>
      </c>
      <c r="S5306" t="s">
        <v>164</v>
      </c>
      <c r="T5306" t="s">
        <v>165</v>
      </c>
      <c r="U5306" t="s">
        <v>151</v>
      </c>
      <c r="V5306" t="s">
        <v>135</v>
      </c>
      <c r="W5306" t="s">
        <v>136</v>
      </c>
      <c r="X5306" t="s">
        <v>755</v>
      </c>
      <c r="Y5306" s="94">
        <v>0</v>
      </c>
      <c r="Z5306" s="94">
        <v>24599.175999999999</v>
      </c>
      <c r="AA5306" s="94">
        <v>0</v>
      </c>
      <c r="AB5306" s="94">
        <v>0</v>
      </c>
      <c r="AC5306">
        <f t="shared" si="164"/>
        <v>2000</v>
      </c>
      <c r="AD5306" t="str">
        <f t="shared" si="165"/>
        <v>312</v>
      </c>
    </row>
    <row r="5307" spans="1:30" hidden="1" x14ac:dyDescent="0.25">
      <c r="A5307" t="s">
        <v>2386</v>
      </c>
      <c r="B5307" t="s">
        <v>692</v>
      </c>
      <c r="C5307" t="s">
        <v>758</v>
      </c>
      <c r="D5307" t="s">
        <v>198</v>
      </c>
      <c r="E5307" t="s">
        <v>122</v>
      </c>
      <c r="F5307" t="s">
        <v>159</v>
      </c>
      <c r="G5307" t="s">
        <v>160</v>
      </c>
      <c r="H5307" t="s">
        <v>304</v>
      </c>
      <c r="I5307" t="s">
        <v>124</v>
      </c>
      <c r="J5307" t="s">
        <v>125</v>
      </c>
      <c r="K5307" t="s">
        <v>2387</v>
      </c>
      <c r="N5307" t="s">
        <v>2388</v>
      </c>
      <c r="O5307" t="s">
        <v>696</v>
      </c>
      <c r="P5307" t="s">
        <v>756</v>
      </c>
      <c r="Q5307" t="s">
        <v>199</v>
      </c>
      <c r="R5307" t="s">
        <v>131</v>
      </c>
      <c r="S5307" t="s">
        <v>164</v>
      </c>
      <c r="T5307" t="s">
        <v>165</v>
      </c>
      <c r="U5307" t="s">
        <v>134</v>
      </c>
      <c r="V5307" t="s">
        <v>135</v>
      </c>
      <c r="W5307" t="s">
        <v>136</v>
      </c>
      <c r="X5307" t="s">
        <v>2389</v>
      </c>
      <c r="AA5307" s="94">
        <v>33399.040000000001</v>
      </c>
      <c r="AB5307" s="94">
        <v>33399.040000000001</v>
      </c>
      <c r="AC5307">
        <f t="shared" si="164"/>
        <v>2000</v>
      </c>
      <c r="AD5307" t="str">
        <f t="shared" si="165"/>
        <v>312</v>
      </c>
    </row>
    <row r="5308" spans="1:30" hidden="1" x14ac:dyDescent="0.25">
      <c r="A5308" t="s">
        <v>2386</v>
      </c>
      <c r="B5308" t="s">
        <v>692</v>
      </c>
      <c r="C5308" t="s">
        <v>758</v>
      </c>
      <c r="D5308" t="s">
        <v>200</v>
      </c>
      <c r="E5308" t="s">
        <v>122</v>
      </c>
      <c r="F5308" t="s">
        <v>159</v>
      </c>
      <c r="G5308" t="s">
        <v>160</v>
      </c>
      <c r="H5308" t="s">
        <v>143</v>
      </c>
      <c r="I5308" t="s">
        <v>124</v>
      </c>
      <c r="J5308" t="s">
        <v>125</v>
      </c>
      <c r="K5308" t="s">
        <v>2387</v>
      </c>
      <c r="N5308" t="s">
        <v>2388</v>
      </c>
      <c r="O5308" t="s">
        <v>696</v>
      </c>
      <c r="P5308" t="s">
        <v>756</v>
      </c>
      <c r="Q5308" t="s">
        <v>201</v>
      </c>
      <c r="R5308" t="s">
        <v>131</v>
      </c>
      <c r="S5308" t="s">
        <v>164</v>
      </c>
      <c r="T5308" t="s">
        <v>165</v>
      </c>
      <c r="U5308" t="s">
        <v>151</v>
      </c>
      <c r="V5308" t="s">
        <v>135</v>
      </c>
      <c r="W5308" t="s">
        <v>136</v>
      </c>
      <c r="X5308" t="s">
        <v>755</v>
      </c>
      <c r="Y5308" s="94">
        <v>0</v>
      </c>
      <c r="Z5308" s="94">
        <v>4627.83</v>
      </c>
      <c r="AA5308" s="94">
        <v>0</v>
      </c>
      <c r="AB5308" s="94">
        <v>0</v>
      </c>
      <c r="AC5308">
        <f t="shared" si="164"/>
        <v>2000</v>
      </c>
      <c r="AD5308" t="str">
        <f t="shared" si="165"/>
        <v>312</v>
      </c>
    </row>
    <row r="5309" spans="1:30" hidden="1" x14ac:dyDescent="0.25">
      <c r="A5309" t="s">
        <v>2386</v>
      </c>
      <c r="B5309" t="s">
        <v>692</v>
      </c>
      <c r="C5309" t="s">
        <v>758</v>
      </c>
      <c r="D5309" t="s">
        <v>200</v>
      </c>
      <c r="E5309" t="s">
        <v>122</v>
      </c>
      <c r="F5309" t="s">
        <v>159</v>
      </c>
      <c r="G5309" t="s">
        <v>160</v>
      </c>
      <c r="H5309" t="s">
        <v>304</v>
      </c>
      <c r="I5309" t="s">
        <v>124</v>
      </c>
      <c r="J5309" t="s">
        <v>125</v>
      </c>
      <c r="K5309" t="s">
        <v>2387</v>
      </c>
      <c r="N5309" t="s">
        <v>2388</v>
      </c>
      <c r="O5309" t="s">
        <v>696</v>
      </c>
      <c r="P5309" t="s">
        <v>756</v>
      </c>
      <c r="Q5309" t="s">
        <v>201</v>
      </c>
      <c r="R5309" t="s">
        <v>131</v>
      </c>
      <c r="S5309" t="s">
        <v>164</v>
      </c>
      <c r="T5309" t="s">
        <v>165</v>
      </c>
      <c r="U5309" t="s">
        <v>134</v>
      </c>
      <c r="V5309" t="s">
        <v>135</v>
      </c>
      <c r="W5309" t="s">
        <v>136</v>
      </c>
      <c r="X5309" t="s">
        <v>2389</v>
      </c>
      <c r="AA5309" s="94">
        <v>9606.64</v>
      </c>
      <c r="AB5309" s="94">
        <v>9606.64</v>
      </c>
      <c r="AC5309">
        <f t="shared" si="164"/>
        <v>2000</v>
      </c>
      <c r="AD5309" t="str">
        <f t="shared" si="165"/>
        <v>312</v>
      </c>
    </row>
    <row r="5310" spans="1:30" hidden="1" x14ac:dyDescent="0.25">
      <c r="A5310" t="s">
        <v>2386</v>
      </c>
      <c r="B5310" t="s">
        <v>692</v>
      </c>
      <c r="C5310" t="s">
        <v>758</v>
      </c>
      <c r="D5310" t="s">
        <v>206</v>
      </c>
      <c r="E5310" t="s">
        <v>122</v>
      </c>
      <c r="F5310" t="s">
        <v>159</v>
      </c>
      <c r="G5310" t="s">
        <v>160</v>
      </c>
      <c r="H5310" t="s">
        <v>143</v>
      </c>
      <c r="I5310" t="s">
        <v>124</v>
      </c>
      <c r="J5310" t="s">
        <v>125</v>
      </c>
      <c r="K5310" t="s">
        <v>2387</v>
      </c>
      <c r="N5310" t="s">
        <v>2388</v>
      </c>
      <c r="O5310" t="s">
        <v>696</v>
      </c>
      <c r="P5310" t="s">
        <v>756</v>
      </c>
      <c r="Q5310" t="s">
        <v>207</v>
      </c>
      <c r="R5310" t="s">
        <v>131</v>
      </c>
      <c r="S5310" t="s">
        <v>164</v>
      </c>
      <c r="T5310" t="s">
        <v>165</v>
      </c>
      <c r="U5310" t="s">
        <v>151</v>
      </c>
      <c r="V5310" t="s">
        <v>135</v>
      </c>
      <c r="W5310" t="s">
        <v>136</v>
      </c>
      <c r="X5310" t="s">
        <v>755</v>
      </c>
      <c r="Y5310" s="94">
        <v>0</v>
      </c>
      <c r="Z5310" s="94">
        <v>15725.1</v>
      </c>
      <c r="AA5310" s="94">
        <v>0</v>
      </c>
      <c r="AB5310" s="94">
        <v>0</v>
      </c>
      <c r="AC5310">
        <f t="shared" si="164"/>
        <v>2000</v>
      </c>
      <c r="AD5310" t="str">
        <f t="shared" si="165"/>
        <v>312</v>
      </c>
    </row>
    <row r="5311" spans="1:30" hidden="1" x14ac:dyDescent="0.25">
      <c r="A5311" t="s">
        <v>2386</v>
      </c>
      <c r="B5311" t="s">
        <v>692</v>
      </c>
      <c r="C5311" t="s">
        <v>758</v>
      </c>
      <c r="D5311" t="s">
        <v>206</v>
      </c>
      <c r="E5311" t="s">
        <v>122</v>
      </c>
      <c r="F5311" t="s">
        <v>159</v>
      </c>
      <c r="G5311" t="s">
        <v>160</v>
      </c>
      <c r="H5311" t="s">
        <v>304</v>
      </c>
      <c r="I5311" t="s">
        <v>124</v>
      </c>
      <c r="J5311" t="s">
        <v>125</v>
      </c>
      <c r="K5311" t="s">
        <v>2387</v>
      </c>
      <c r="N5311" t="s">
        <v>2388</v>
      </c>
      <c r="O5311" t="s">
        <v>696</v>
      </c>
      <c r="P5311" t="s">
        <v>756</v>
      </c>
      <c r="Q5311" t="s">
        <v>207</v>
      </c>
      <c r="R5311" t="s">
        <v>131</v>
      </c>
      <c r="S5311" t="s">
        <v>164</v>
      </c>
      <c r="T5311" t="s">
        <v>165</v>
      </c>
      <c r="U5311" t="s">
        <v>134</v>
      </c>
      <c r="V5311" t="s">
        <v>135</v>
      </c>
      <c r="W5311" t="s">
        <v>136</v>
      </c>
      <c r="X5311" t="s">
        <v>2389</v>
      </c>
      <c r="AA5311" s="94">
        <v>16680.96</v>
      </c>
      <c r="AB5311" s="94">
        <v>16680.96</v>
      </c>
      <c r="AC5311">
        <f t="shared" si="164"/>
        <v>2000</v>
      </c>
      <c r="AD5311" t="str">
        <f t="shared" si="165"/>
        <v>312</v>
      </c>
    </row>
    <row r="5312" spans="1:30" hidden="1" x14ac:dyDescent="0.25">
      <c r="A5312" t="s">
        <v>2386</v>
      </c>
      <c r="B5312" t="s">
        <v>692</v>
      </c>
      <c r="C5312" t="s">
        <v>758</v>
      </c>
      <c r="D5312" t="s">
        <v>214</v>
      </c>
      <c r="E5312" t="s">
        <v>122</v>
      </c>
      <c r="F5312" t="s">
        <v>159</v>
      </c>
      <c r="G5312" t="s">
        <v>160</v>
      </c>
      <c r="H5312" t="s">
        <v>143</v>
      </c>
      <c r="I5312" t="s">
        <v>124</v>
      </c>
      <c r="J5312" t="s">
        <v>125</v>
      </c>
      <c r="K5312" t="s">
        <v>2387</v>
      </c>
      <c r="N5312" t="s">
        <v>2388</v>
      </c>
      <c r="O5312" t="s">
        <v>696</v>
      </c>
      <c r="P5312" t="s">
        <v>756</v>
      </c>
      <c r="Q5312" t="s">
        <v>215</v>
      </c>
      <c r="R5312" t="s">
        <v>131</v>
      </c>
      <c r="S5312" t="s">
        <v>164</v>
      </c>
      <c r="T5312" t="s">
        <v>165</v>
      </c>
      <c r="U5312" t="s">
        <v>151</v>
      </c>
      <c r="V5312" t="s">
        <v>135</v>
      </c>
      <c r="W5312" t="s">
        <v>136</v>
      </c>
      <c r="X5312" t="s">
        <v>755</v>
      </c>
      <c r="Y5312" s="94">
        <v>0</v>
      </c>
      <c r="Z5312" s="94">
        <v>457187.79</v>
      </c>
      <c r="AA5312" s="94">
        <v>0</v>
      </c>
      <c r="AB5312" s="94">
        <v>0</v>
      </c>
      <c r="AC5312">
        <f t="shared" si="164"/>
        <v>2000</v>
      </c>
      <c r="AD5312" t="str">
        <f t="shared" si="165"/>
        <v>312</v>
      </c>
    </row>
    <row r="5313" spans="1:30" hidden="1" x14ac:dyDescent="0.25">
      <c r="A5313" t="s">
        <v>2386</v>
      </c>
      <c r="B5313" t="s">
        <v>692</v>
      </c>
      <c r="C5313" t="s">
        <v>758</v>
      </c>
      <c r="D5313" t="s">
        <v>214</v>
      </c>
      <c r="E5313" t="s">
        <v>122</v>
      </c>
      <c r="F5313" t="s">
        <v>159</v>
      </c>
      <c r="G5313" t="s">
        <v>160</v>
      </c>
      <c r="H5313" t="s">
        <v>304</v>
      </c>
      <c r="I5313" t="s">
        <v>124</v>
      </c>
      <c r="J5313" t="s">
        <v>125</v>
      </c>
      <c r="K5313" t="s">
        <v>2387</v>
      </c>
      <c r="N5313" t="s">
        <v>2388</v>
      </c>
      <c r="O5313" t="s">
        <v>696</v>
      </c>
      <c r="P5313" t="s">
        <v>756</v>
      </c>
      <c r="Q5313" t="s">
        <v>215</v>
      </c>
      <c r="R5313" t="s">
        <v>131</v>
      </c>
      <c r="S5313" t="s">
        <v>164</v>
      </c>
      <c r="T5313" t="s">
        <v>165</v>
      </c>
      <c r="U5313" t="s">
        <v>134</v>
      </c>
      <c r="V5313" t="s">
        <v>135</v>
      </c>
      <c r="W5313" t="s">
        <v>136</v>
      </c>
      <c r="X5313" t="s">
        <v>2389</v>
      </c>
      <c r="AA5313" s="94">
        <v>1254776.6399999999</v>
      </c>
      <c r="AB5313" s="94">
        <v>1254776.6399999999</v>
      </c>
      <c r="AC5313">
        <f t="shared" si="164"/>
        <v>2000</v>
      </c>
      <c r="AD5313" t="str">
        <f t="shared" si="165"/>
        <v>312</v>
      </c>
    </row>
    <row r="5314" spans="1:30" hidden="1" x14ac:dyDescent="0.25">
      <c r="A5314" t="s">
        <v>2386</v>
      </c>
      <c r="B5314" t="s">
        <v>692</v>
      </c>
      <c r="C5314" t="s">
        <v>758</v>
      </c>
      <c r="D5314" t="s">
        <v>218</v>
      </c>
      <c r="E5314" t="s">
        <v>122</v>
      </c>
      <c r="F5314" t="s">
        <v>159</v>
      </c>
      <c r="G5314" t="s">
        <v>160</v>
      </c>
      <c r="H5314" t="s">
        <v>143</v>
      </c>
      <c r="I5314" t="s">
        <v>124</v>
      </c>
      <c r="J5314" t="s">
        <v>125</v>
      </c>
      <c r="K5314" t="s">
        <v>2387</v>
      </c>
      <c r="N5314" t="s">
        <v>2388</v>
      </c>
      <c r="O5314" t="s">
        <v>696</v>
      </c>
      <c r="P5314" t="s">
        <v>756</v>
      </c>
      <c r="Q5314" t="s">
        <v>219</v>
      </c>
      <c r="R5314" t="s">
        <v>131</v>
      </c>
      <c r="S5314" t="s">
        <v>164</v>
      </c>
      <c r="T5314" t="s">
        <v>165</v>
      </c>
      <c r="U5314" t="s">
        <v>151</v>
      </c>
      <c r="V5314" t="s">
        <v>135</v>
      </c>
      <c r="W5314" t="s">
        <v>136</v>
      </c>
      <c r="X5314" t="s">
        <v>755</v>
      </c>
      <c r="Y5314" s="94">
        <v>0</v>
      </c>
      <c r="Z5314" s="94">
        <v>139359.46400000001</v>
      </c>
      <c r="AA5314" s="94">
        <v>0</v>
      </c>
      <c r="AB5314" s="94">
        <v>0</v>
      </c>
      <c r="AC5314">
        <f t="shared" si="164"/>
        <v>2000</v>
      </c>
      <c r="AD5314" t="str">
        <f t="shared" si="165"/>
        <v>312</v>
      </c>
    </row>
    <row r="5315" spans="1:30" hidden="1" x14ac:dyDescent="0.25">
      <c r="A5315" t="s">
        <v>2386</v>
      </c>
      <c r="B5315" t="s">
        <v>692</v>
      </c>
      <c r="C5315" t="s">
        <v>758</v>
      </c>
      <c r="D5315" t="s">
        <v>218</v>
      </c>
      <c r="E5315" t="s">
        <v>122</v>
      </c>
      <c r="F5315" t="s">
        <v>159</v>
      </c>
      <c r="G5315" t="s">
        <v>160</v>
      </c>
      <c r="H5315" t="s">
        <v>304</v>
      </c>
      <c r="I5315" t="s">
        <v>124</v>
      </c>
      <c r="J5315" t="s">
        <v>125</v>
      </c>
      <c r="K5315" t="s">
        <v>2387</v>
      </c>
      <c r="N5315" t="s">
        <v>2388</v>
      </c>
      <c r="O5315" t="s">
        <v>696</v>
      </c>
      <c r="P5315" t="s">
        <v>756</v>
      </c>
      <c r="Q5315" t="s">
        <v>219</v>
      </c>
      <c r="R5315" t="s">
        <v>131</v>
      </c>
      <c r="S5315" t="s">
        <v>164</v>
      </c>
      <c r="T5315" t="s">
        <v>165</v>
      </c>
      <c r="U5315" t="s">
        <v>134</v>
      </c>
      <c r="V5315" t="s">
        <v>135</v>
      </c>
      <c r="W5315" t="s">
        <v>136</v>
      </c>
      <c r="X5315" t="s">
        <v>2389</v>
      </c>
      <c r="AA5315" s="94">
        <v>213579.44</v>
      </c>
      <c r="AB5315" s="94">
        <v>213579.44</v>
      </c>
      <c r="AC5315">
        <f t="shared" ref="AC5315:AC5378" si="166">MID(D5315,1,1)*1000</f>
        <v>2000</v>
      </c>
      <c r="AD5315" t="str">
        <f t="shared" ref="AD5315:AD5378" si="167">MID(A5315,6,3)</f>
        <v>312</v>
      </c>
    </row>
    <row r="5316" spans="1:30" hidden="1" x14ac:dyDescent="0.25">
      <c r="A5316" t="s">
        <v>2386</v>
      </c>
      <c r="B5316" t="s">
        <v>692</v>
      </c>
      <c r="C5316" t="s">
        <v>758</v>
      </c>
      <c r="D5316" t="s">
        <v>230</v>
      </c>
      <c r="E5316" t="s">
        <v>122</v>
      </c>
      <c r="F5316" t="s">
        <v>159</v>
      </c>
      <c r="G5316" t="s">
        <v>160</v>
      </c>
      <c r="H5316" t="s">
        <v>143</v>
      </c>
      <c r="I5316" t="s">
        <v>124</v>
      </c>
      <c r="J5316" t="s">
        <v>125</v>
      </c>
      <c r="K5316" t="s">
        <v>2387</v>
      </c>
      <c r="N5316" t="s">
        <v>2388</v>
      </c>
      <c r="O5316" t="s">
        <v>696</v>
      </c>
      <c r="P5316" t="s">
        <v>756</v>
      </c>
      <c r="Q5316" t="s">
        <v>231</v>
      </c>
      <c r="R5316" t="s">
        <v>131</v>
      </c>
      <c r="S5316" t="s">
        <v>164</v>
      </c>
      <c r="T5316" t="s">
        <v>165</v>
      </c>
      <c r="U5316" t="s">
        <v>151</v>
      </c>
      <c r="V5316" t="s">
        <v>135</v>
      </c>
      <c r="W5316" t="s">
        <v>136</v>
      </c>
      <c r="X5316" t="s">
        <v>755</v>
      </c>
      <c r="Y5316" s="94">
        <v>0</v>
      </c>
      <c r="Z5316" s="94">
        <v>17983.631879999997</v>
      </c>
      <c r="AA5316" s="94">
        <v>0</v>
      </c>
      <c r="AB5316" s="94">
        <v>0</v>
      </c>
      <c r="AC5316">
        <f t="shared" si="166"/>
        <v>2000</v>
      </c>
      <c r="AD5316" t="str">
        <f t="shared" si="167"/>
        <v>312</v>
      </c>
    </row>
    <row r="5317" spans="1:30" hidden="1" x14ac:dyDescent="0.25">
      <c r="A5317" t="s">
        <v>2386</v>
      </c>
      <c r="B5317" t="s">
        <v>692</v>
      </c>
      <c r="C5317" t="s">
        <v>758</v>
      </c>
      <c r="D5317" t="s">
        <v>230</v>
      </c>
      <c r="E5317" t="s">
        <v>122</v>
      </c>
      <c r="F5317" t="s">
        <v>159</v>
      </c>
      <c r="G5317" t="s">
        <v>160</v>
      </c>
      <c r="H5317" t="s">
        <v>304</v>
      </c>
      <c r="I5317" t="s">
        <v>124</v>
      </c>
      <c r="J5317" t="s">
        <v>125</v>
      </c>
      <c r="K5317" t="s">
        <v>2387</v>
      </c>
      <c r="N5317" t="s">
        <v>2388</v>
      </c>
      <c r="O5317" t="s">
        <v>696</v>
      </c>
      <c r="P5317" t="s">
        <v>756</v>
      </c>
      <c r="Q5317" t="s">
        <v>231</v>
      </c>
      <c r="R5317" t="s">
        <v>131</v>
      </c>
      <c r="S5317" t="s">
        <v>164</v>
      </c>
      <c r="T5317" t="s">
        <v>165</v>
      </c>
      <c r="U5317" t="s">
        <v>134</v>
      </c>
      <c r="V5317" t="s">
        <v>135</v>
      </c>
      <c r="W5317" t="s">
        <v>136</v>
      </c>
      <c r="X5317" t="s">
        <v>2389</v>
      </c>
      <c r="AA5317" s="94">
        <v>34866.639999999999</v>
      </c>
      <c r="AB5317" s="94">
        <v>34866.639999999999</v>
      </c>
      <c r="AC5317">
        <f t="shared" si="166"/>
        <v>2000</v>
      </c>
      <c r="AD5317" t="str">
        <f t="shared" si="167"/>
        <v>312</v>
      </c>
    </row>
    <row r="5318" spans="1:30" hidden="1" x14ac:dyDescent="0.25">
      <c r="A5318" t="s">
        <v>2386</v>
      </c>
      <c r="B5318" t="s">
        <v>692</v>
      </c>
      <c r="C5318" t="s">
        <v>758</v>
      </c>
      <c r="D5318" t="s">
        <v>234</v>
      </c>
      <c r="E5318" t="s">
        <v>122</v>
      </c>
      <c r="F5318" t="s">
        <v>159</v>
      </c>
      <c r="G5318" t="s">
        <v>160</v>
      </c>
      <c r="H5318" t="s">
        <v>143</v>
      </c>
      <c r="I5318" t="s">
        <v>124</v>
      </c>
      <c r="J5318" t="s">
        <v>125</v>
      </c>
      <c r="K5318" t="s">
        <v>2387</v>
      </c>
      <c r="N5318" t="s">
        <v>2388</v>
      </c>
      <c r="O5318" t="s">
        <v>696</v>
      </c>
      <c r="P5318" t="s">
        <v>756</v>
      </c>
      <c r="Q5318" t="s">
        <v>235</v>
      </c>
      <c r="R5318" t="s">
        <v>131</v>
      </c>
      <c r="S5318" t="s">
        <v>164</v>
      </c>
      <c r="T5318" t="s">
        <v>165</v>
      </c>
      <c r="U5318" t="s">
        <v>151</v>
      </c>
      <c r="V5318" t="s">
        <v>135</v>
      </c>
      <c r="W5318" t="s">
        <v>136</v>
      </c>
      <c r="X5318" t="s">
        <v>755</v>
      </c>
      <c r="Y5318" s="94">
        <v>0</v>
      </c>
      <c r="Z5318" s="94">
        <v>68726.789999999994</v>
      </c>
      <c r="AA5318" s="94">
        <v>35394.296849999999</v>
      </c>
      <c r="AB5318" s="94">
        <v>35394.300000000003</v>
      </c>
      <c r="AC5318">
        <f t="shared" si="166"/>
        <v>3000</v>
      </c>
      <c r="AD5318" t="str">
        <f t="shared" si="167"/>
        <v>312</v>
      </c>
    </row>
    <row r="5319" spans="1:30" hidden="1" x14ac:dyDescent="0.25">
      <c r="A5319" t="s">
        <v>2386</v>
      </c>
      <c r="B5319" t="s">
        <v>692</v>
      </c>
      <c r="C5319" t="s">
        <v>758</v>
      </c>
      <c r="D5319" t="s">
        <v>238</v>
      </c>
      <c r="E5319" t="s">
        <v>122</v>
      </c>
      <c r="F5319" t="s">
        <v>159</v>
      </c>
      <c r="G5319" t="s">
        <v>160</v>
      </c>
      <c r="H5319" t="s">
        <v>143</v>
      </c>
      <c r="I5319" t="s">
        <v>124</v>
      </c>
      <c r="J5319" t="s">
        <v>125</v>
      </c>
      <c r="K5319" t="s">
        <v>2387</v>
      </c>
      <c r="N5319" t="s">
        <v>2388</v>
      </c>
      <c r="O5319" t="s">
        <v>696</v>
      </c>
      <c r="P5319" t="s">
        <v>756</v>
      </c>
      <c r="Q5319" t="s">
        <v>239</v>
      </c>
      <c r="R5319" t="s">
        <v>131</v>
      </c>
      <c r="S5319" t="s">
        <v>164</v>
      </c>
      <c r="T5319" t="s">
        <v>165</v>
      </c>
      <c r="U5319" t="s">
        <v>151</v>
      </c>
      <c r="V5319" t="s">
        <v>135</v>
      </c>
      <c r="W5319" t="s">
        <v>136</v>
      </c>
      <c r="X5319" t="s">
        <v>755</v>
      </c>
      <c r="Y5319" s="94">
        <v>0</v>
      </c>
      <c r="Z5319" s="94">
        <v>12128.25</v>
      </c>
      <c r="AA5319" s="94">
        <v>6246.0487499999999</v>
      </c>
      <c r="AB5319" s="94">
        <v>6246.05</v>
      </c>
      <c r="AC5319">
        <f t="shared" si="166"/>
        <v>3000</v>
      </c>
      <c r="AD5319" t="str">
        <f t="shared" si="167"/>
        <v>312</v>
      </c>
    </row>
    <row r="5320" spans="1:30" hidden="1" x14ac:dyDescent="0.25">
      <c r="A5320" t="s">
        <v>2386</v>
      </c>
      <c r="B5320" t="s">
        <v>692</v>
      </c>
      <c r="C5320" t="s">
        <v>758</v>
      </c>
      <c r="D5320" t="s">
        <v>158</v>
      </c>
      <c r="E5320" t="s">
        <v>122</v>
      </c>
      <c r="F5320" t="s">
        <v>159</v>
      </c>
      <c r="G5320" t="s">
        <v>160</v>
      </c>
      <c r="H5320" t="s">
        <v>143</v>
      </c>
      <c r="I5320" t="s">
        <v>124</v>
      </c>
      <c r="J5320" t="s">
        <v>125</v>
      </c>
      <c r="K5320" t="s">
        <v>2387</v>
      </c>
      <c r="N5320" t="s">
        <v>2388</v>
      </c>
      <c r="O5320" t="s">
        <v>696</v>
      </c>
      <c r="P5320" t="s">
        <v>756</v>
      </c>
      <c r="Q5320" t="s">
        <v>163</v>
      </c>
      <c r="R5320" t="s">
        <v>131</v>
      </c>
      <c r="S5320" t="s">
        <v>164</v>
      </c>
      <c r="T5320" t="s">
        <v>165</v>
      </c>
      <c r="U5320" t="s">
        <v>151</v>
      </c>
      <c r="V5320" t="s">
        <v>135</v>
      </c>
      <c r="W5320" t="s">
        <v>136</v>
      </c>
      <c r="X5320" t="s">
        <v>755</v>
      </c>
      <c r="Y5320" s="94">
        <v>0</v>
      </c>
      <c r="Z5320" s="94">
        <v>40427.58</v>
      </c>
      <c r="AA5320" s="94">
        <v>20820.203699999998</v>
      </c>
      <c r="AB5320" s="94">
        <v>20820.2</v>
      </c>
      <c r="AC5320">
        <f t="shared" si="166"/>
        <v>3000</v>
      </c>
      <c r="AD5320" t="str">
        <f t="shared" si="167"/>
        <v>312</v>
      </c>
    </row>
    <row r="5321" spans="1:30" hidden="1" x14ac:dyDescent="0.25">
      <c r="A5321" t="s">
        <v>2386</v>
      </c>
      <c r="B5321" t="s">
        <v>692</v>
      </c>
      <c r="C5321" t="s">
        <v>758</v>
      </c>
      <c r="D5321" t="s">
        <v>240</v>
      </c>
      <c r="E5321" t="s">
        <v>122</v>
      </c>
      <c r="F5321" t="s">
        <v>159</v>
      </c>
      <c r="G5321" t="s">
        <v>160</v>
      </c>
      <c r="H5321" t="s">
        <v>143</v>
      </c>
      <c r="I5321" t="s">
        <v>124</v>
      </c>
      <c r="J5321" t="s">
        <v>125</v>
      </c>
      <c r="K5321" t="s">
        <v>2387</v>
      </c>
      <c r="N5321" t="s">
        <v>2388</v>
      </c>
      <c r="O5321" t="s">
        <v>696</v>
      </c>
      <c r="P5321" t="s">
        <v>756</v>
      </c>
      <c r="Q5321" t="s">
        <v>241</v>
      </c>
      <c r="R5321" t="s">
        <v>131</v>
      </c>
      <c r="S5321" t="s">
        <v>164</v>
      </c>
      <c r="T5321" t="s">
        <v>165</v>
      </c>
      <c r="U5321" t="s">
        <v>151</v>
      </c>
      <c r="V5321" t="s">
        <v>135</v>
      </c>
      <c r="W5321" t="s">
        <v>136</v>
      </c>
      <c r="X5321" t="s">
        <v>755</v>
      </c>
      <c r="Y5321" s="94">
        <v>0</v>
      </c>
      <c r="Z5321" s="94">
        <v>10000</v>
      </c>
      <c r="AA5321" s="94">
        <v>0</v>
      </c>
      <c r="AB5321" s="94">
        <v>0</v>
      </c>
      <c r="AC5321">
        <f t="shared" si="166"/>
        <v>3000</v>
      </c>
      <c r="AD5321" t="str">
        <f t="shared" si="167"/>
        <v>312</v>
      </c>
    </row>
    <row r="5322" spans="1:30" hidden="1" x14ac:dyDescent="0.25">
      <c r="A5322" t="s">
        <v>2386</v>
      </c>
      <c r="B5322" t="s">
        <v>692</v>
      </c>
      <c r="C5322" t="s">
        <v>758</v>
      </c>
      <c r="D5322" t="s">
        <v>240</v>
      </c>
      <c r="E5322" t="s">
        <v>122</v>
      </c>
      <c r="F5322" t="s">
        <v>159</v>
      </c>
      <c r="G5322" t="s">
        <v>160</v>
      </c>
      <c r="H5322" t="s">
        <v>304</v>
      </c>
      <c r="I5322" t="s">
        <v>124</v>
      </c>
      <c r="J5322" t="s">
        <v>125</v>
      </c>
      <c r="K5322" t="s">
        <v>2387</v>
      </c>
      <c r="N5322" t="s">
        <v>2388</v>
      </c>
      <c r="O5322" t="s">
        <v>696</v>
      </c>
      <c r="P5322" t="s">
        <v>756</v>
      </c>
      <c r="Q5322" t="s">
        <v>241</v>
      </c>
      <c r="R5322" t="s">
        <v>131</v>
      </c>
      <c r="S5322" t="s">
        <v>164</v>
      </c>
      <c r="T5322" t="s">
        <v>165</v>
      </c>
      <c r="U5322" t="s">
        <v>134</v>
      </c>
      <c r="V5322" t="s">
        <v>135</v>
      </c>
      <c r="W5322" t="s">
        <v>136</v>
      </c>
      <c r="X5322" t="s">
        <v>2389</v>
      </c>
      <c r="AA5322" s="94">
        <v>10299.959999999999</v>
      </c>
      <c r="AB5322" s="94">
        <v>10299.959999999999</v>
      </c>
      <c r="AC5322">
        <f t="shared" si="166"/>
        <v>3000</v>
      </c>
      <c r="AD5322" t="str">
        <f t="shared" si="167"/>
        <v>312</v>
      </c>
    </row>
    <row r="5323" spans="1:30" hidden="1" x14ac:dyDescent="0.25">
      <c r="A5323" t="s">
        <v>2386</v>
      </c>
      <c r="B5323" t="s">
        <v>692</v>
      </c>
      <c r="C5323" t="s">
        <v>758</v>
      </c>
      <c r="D5323" t="s">
        <v>299</v>
      </c>
      <c r="E5323" t="s">
        <v>122</v>
      </c>
      <c r="F5323" t="s">
        <v>159</v>
      </c>
      <c r="G5323" t="s">
        <v>160</v>
      </c>
      <c r="H5323" t="s">
        <v>143</v>
      </c>
      <c r="I5323" t="s">
        <v>124</v>
      </c>
      <c r="J5323" t="s">
        <v>125</v>
      </c>
      <c r="K5323" t="s">
        <v>2387</v>
      </c>
      <c r="N5323" t="s">
        <v>2388</v>
      </c>
      <c r="O5323" t="s">
        <v>696</v>
      </c>
      <c r="P5323" t="s">
        <v>756</v>
      </c>
      <c r="Q5323" t="s">
        <v>300</v>
      </c>
      <c r="R5323" t="s">
        <v>131</v>
      </c>
      <c r="S5323" t="s">
        <v>164</v>
      </c>
      <c r="T5323" t="s">
        <v>165</v>
      </c>
      <c r="U5323" t="s">
        <v>151</v>
      </c>
      <c r="V5323" t="s">
        <v>135</v>
      </c>
      <c r="W5323" t="s">
        <v>136</v>
      </c>
      <c r="X5323" t="s">
        <v>755</v>
      </c>
      <c r="Y5323" s="94">
        <v>0</v>
      </c>
      <c r="Z5323" s="94">
        <v>237200</v>
      </c>
      <c r="AA5323" s="94">
        <v>130329.7522</v>
      </c>
      <c r="AB5323" s="94">
        <v>130329.75</v>
      </c>
      <c r="AC5323">
        <f t="shared" si="166"/>
        <v>3000</v>
      </c>
      <c r="AD5323" t="str">
        <f t="shared" si="167"/>
        <v>312</v>
      </c>
    </row>
    <row r="5324" spans="1:30" hidden="1" x14ac:dyDescent="0.25">
      <c r="A5324" t="s">
        <v>2386</v>
      </c>
      <c r="B5324" t="s">
        <v>692</v>
      </c>
      <c r="C5324" t="s">
        <v>758</v>
      </c>
      <c r="D5324" t="s">
        <v>291</v>
      </c>
      <c r="E5324" t="s">
        <v>122</v>
      </c>
      <c r="F5324" t="s">
        <v>159</v>
      </c>
      <c r="G5324" t="s">
        <v>160</v>
      </c>
      <c r="H5324" t="s">
        <v>143</v>
      </c>
      <c r="I5324" t="s">
        <v>124</v>
      </c>
      <c r="J5324" t="s">
        <v>125</v>
      </c>
      <c r="K5324" t="s">
        <v>2387</v>
      </c>
      <c r="N5324" t="s">
        <v>2388</v>
      </c>
      <c r="O5324" t="s">
        <v>696</v>
      </c>
      <c r="P5324" t="s">
        <v>756</v>
      </c>
      <c r="Q5324" t="s">
        <v>169</v>
      </c>
      <c r="R5324" t="s">
        <v>131</v>
      </c>
      <c r="S5324" t="s">
        <v>164</v>
      </c>
      <c r="T5324" t="s">
        <v>165</v>
      </c>
      <c r="U5324" t="s">
        <v>151</v>
      </c>
      <c r="V5324" t="s">
        <v>135</v>
      </c>
      <c r="W5324" t="s">
        <v>136</v>
      </c>
      <c r="X5324" t="s">
        <v>755</v>
      </c>
      <c r="Y5324" s="94">
        <v>0</v>
      </c>
      <c r="Z5324" s="94">
        <v>180000</v>
      </c>
      <c r="AA5324" s="94">
        <v>92700</v>
      </c>
      <c r="AB5324" s="94">
        <v>92700</v>
      </c>
      <c r="AC5324">
        <f t="shared" si="166"/>
        <v>3000</v>
      </c>
      <c r="AD5324" t="str">
        <f t="shared" si="167"/>
        <v>312</v>
      </c>
    </row>
    <row r="5325" spans="1:30" hidden="1" x14ac:dyDescent="0.25">
      <c r="A5325" t="s">
        <v>2386</v>
      </c>
      <c r="B5325" t="s">
        <v>692</v>
      </c>
      <c r="C5325" t="s">
        <v>758</v>
      </c>
      <c r="D5325" t="s">
        <v>254</v>
      </c>
      <c r="E5325" t="s">
        <v>122</v>
      </c>
      <c r="F5325" t="s">
        <v>159</v>
      </c>
      <c r="G5325" t="s">
        <v>160</v>
      </c>
      <c r="H5325" t="s">
        <v>143</v>
      </c>
      <c r="I5325" t="s">
        <v>124</v>
      </c>
      <c r="J5325" t="s">
        <v>125</v>
      </c>
      <c r="K5325" t="s">
        <v>754</v>
      </c>
      <c r="N5325" t="s">
        <v>2388</v>
      </c>
      <c r="O5325" t="s">
        <v>696</v>
      </c>
      <c r="P5325" t="s">
        <v>756</v>
      </c>
      <c r="Q5325" t="s">
        <v>255</v>
      </c>
      <c r="R5325" t="s">
        <v>131</v>
      </c>
      <c r="S5325" t="s">
        <v>164</v>
      </c>
      <c r="T5325" t="s">
        <v>165</v>
      </c>
      <c r="U5325" t="s">
        <v>151</v>
      </c>
      <c r="V5325" t="s">
        <v>135</v>
      </c>
      <c r="W5325" t="s">
        <v>136</v>
      </c>
      <c r="X5325" t="s">
        <v>755</v>
      </c>
      <c r="Y5325" s="94">
        <v>0</v>
      </c>
      <c r="Z5325" s="94">
        <v>0</v>
      </c>
      <c r="AA5325" s="94">
        <v>0</v>
      </c>
      <c r="AB5325" s="94">
        <v>0</v>
      </c>
      <c r="AC5325">
        <f t="shared" si="166"/>
        <v>3000</v>
      </c>
      <c r="AD5325" t="str">
        <f t="shared" si="167"/>
        <v>312</v>
      </c>
    </row>
    <row r="5326" spans="1:30" hidden="1" x14ac:dyDescent="0.25">
      <c r="A5326" t="s">
        <v>2386</v>
      </c>
      <c r="B5326" t="s">
        <v>692</v>
      </c>
      <c r="C5326" t="s">
        <v>758</v>
      </c>
      <c r="D5326" t="s">
        <v>256</v>
      </c>
      <c r="E5326" t="s">
        <v>122</v>
      </c>
      <c r="F5326" t="s">
        <v>159</v>
      </c>
      <c r="G5326" t="s">
        <v>160</v>
      </c>
      <c r="H5326" t="s">
        <v>143</v>
      </c>
      <c r="I5326" t="s">
        <v>124</v>
      </c>
      <c r="J5326" t="s">
        <v>125</v>
      </c>
      <c r="K5326" t="s">
        <v>2387</v>
      </c>
      <c r="N5326" t="s">
        <v>2388</v>
      </c>
      <c r="O5326" t="s">
        <v>696</v>
      </c>
      <c r="P5326" t="s">
        <v>756</v>
      </c>
      <c r="Q5326" t="s">
        <v>257</v>
      </c>
      <c r="R5326" t="s">
        <v>131</v>
      </c>
      <c r="S5326" t="s">
        <v>164</v>
      </c>
      <c r="T5326" t="s">
        <v>165</v>
      </c>
      <c r="U5326" t="s">
        <v>151</v>
      </c>
      <c r="V5326" t="s">
        <v>135</v>
      </c>
      <c r="W5326" t="s">
        <v>136</v>
      </c>
      <c r="X5326" t="s">
        <v>755</v>
      </c>
      <c r="Y5326" s="94">
        <v>0</v>
      </c>
      <c r="Z5326" s="94">
        <v>12600</v>
      </c>
      <c r="AA5326" s="94">
        <v>0</v>
      </c>
      <c r="AB5326" s="94">
        <v>0</v>
      </c>
      <c r="AC5326">
        <f t="shared" si="166"/>
        <v>3000</v>
      </c>
      <c r="AD5326" t="str">
        <f t="shared" si="167"/>
        <v>312</v>
      </c>
    </row>
    <row r="5327" spans="1:30" hidden="1" x14ac:dyDescent="0.25">
      <c r="A5327" t="s">
        <v>2386</v>
      </c>
      <c r="B5327" t="s">
        <v>692</v>
      </c>
      <c r="C5327" t="s">
        <v>758</v>
      </c>
      <c r="D5327" t="s">
        <v>256</v>
      </c>
      <c r="E5327" t="s">
        <v>122</v>
      </c>
      <c r="F5327" t="s">
        <v>159</v>
      </c>
      <c r="G5327" t="s">
        <v>160</v>
      </c>
      <c r="H5327" t="s">
        <v>304</v>
      </c>
      <c r="I5327" t="s">
        <v>124</v>
      </c>
      <c r="J5327" t="s">
        <v>125</v>
      </c>
      <c r="K5327" t="s">
        <v>2387</v>
      </c>
      <c r="N5327" t="s">
        <v>2388</v>
      </c>
      <c r="O5327" t="s">
        <v>696</v>
      </c>
      <c r="P5327" t="s">
        <v>756</v>
      </c>
      <c r="Q5327" t="s">
        <v>257</v>
      </c>
      <c r="R5327" t="s">
        <v>131</v>
      </c>
      <c r="S5327" t="s">
        <v>164</v>
      </c>
      <c r="T5327" t="s">
        <v>165</v>
      </c>
      <c r="U5327" t="s">
        <v>134</v>
      </c>
      <c r="V5327" t="s">
        <v>135</v>
      </c>
      <c r="W5327" t="s">
        <v>136</v>
      </c>
      <c r="X5327" t="s">
        <v>2389</v>
      </c>
      <c r="AA5327" s="94">
        <v>15337.76</v>
      </c>
      <c r="AB5327" s="94">
        <v>15337.76</v>
      </c>
      <c r="AC5327">
        <f t="shared" si="166"/>
        <v>3000</v>
      </c>
      <c r="AD5327" t="str">
        <f t="shared" si="167"/>
        <v>312</v>
      </c>
    </row>
    <row r="5328" spans="1:30" hidden="1" x14ac:dyDescent="0.25">
      <c r="A5328" t="s">
        <v>2386</v>
      </c>
      <c r="B5328" t="s">
        <v>692</v>
      </c>
      <c r="C5328" t="s">
        <v>758</v>
      </c>
      <c r="D5328" t="s">
        <v>170</v>
      </c>
      <c r="E5328" t="s">
        <v>122</v>
      </c>
      <c r="F5328" t="s">
        <v>159</v>
      </c>
      <c r="G5328" t="s">
        <v>160</v>
      </c>
      <c r="H5328" t="s">
        <v>143</v>
      </c>
      <c r="I5328" t="s">
        <v>124</v>
      </c>
      <c r="J5328" t="s">
        <v>125</v>
      </c>
      <c r="K5328" t="s">
        <v>2387</v>
      </c>
      <c r="N5328" t="s">
        <v>2388</v>
      </c>
      <c r="O5328" t="s">
        <v>696</v>
      </c>
      <c r="P5328" t="s">
        <v>756</v>
      </c>
      <c r="Q5328" t="s">
        <v>171</v>
      </c>
      <c r="R5328" t="s">
        <v>131</v>
      </c>
      <c r="S5328" t="s">
        <v>164</v>
      </c>
      <c r="T5328" t="s">
        <v>165</v>
      </c>
      <c r="U5328" t="s">
        <v>151</v>
      </c>
      <c r="V5328" t="s">
        <v>135</v>
      </c>
      <c r="W5328" t="s">
        <v>136</v>
      </c>
      <c r="X5328" t="s">
        <v>755</v>
      </c>
      <c r="Y5328" s="94">
        <v>0</v>
      </c>
      <c r="Z5328" s="94">
        <v>1735701</v>
      </c>
      <c r="AA5328" s="94">
        <v>893886.01500000001</v>
      </c>
      <c r="AB5328" s="94">
        <v>893886.02</v>
      </c>
      <c r="AC5328">
        <f t="shared" si="166"/>
        <v>3000</v>
      </c>
      <c r="AD5328" t="str">
        <f t="shared" si="167"/>
        <v>312</v>
      </c>
    </row>
    <row r="5329" spans="1:30" hidden="1" x14ac:dyDescent="0.25">
      <c r="A5329" t="s">
        <v>2386</v>
      </c>
      <c r="B5329" t="s">
        <v>692</v>
      </c>
      <c r="C5329" t="s">
        <v>758</v>
      </c>
      <c r="D5329" t="s">
        <v>264</v>
      </c>
      <c r="E5329" t="s">
        <v>122</v>
      </c>
      <c r="F5329" t="s">
        <v>159</v>
      </c>
      <c r="G5329" t="s">
        <v>160</v>
      </c>
      <c r="H5329" t="s">
        <v>143</v>
      </c>
      <c r="I5329" t="s">
        <v>124</v>
      </c>
      <c r="J5329" t="s">
        <v>125</v>
      </c>
      <c r="K5329" t="s">
        <v>2387</v>
      </c>
      <c r="N5329" t="s">
        <v>2388</v>
      </c>
      <c r="O5329" t="s">
        <v>696</v>
      </c>
      <c r="P5329" t="s">
        <v>756</v>
      </c>
      <c r="Q5329" t="s">
        <v>265</v>
      </c>
      <c r="R5329" t="s">
        <v>131</v>
      </c>
      <c r="S5329" t="s">
        <v>164</v>
      </c>
      <c r="T5329" t="s">
        <v>165</v>
      </c>
      <c r="U5329" t="s">
        <v>151</v>
      </c>
      <c r="V5329" t="s">
        <v>135</v>
      </c>
      <c r="W5329" t="s">
        <v>136</v>
      </c>
      <c r="X5329" t="s">
        <v>755</v>
      </c>
      <c r="Y5329" s="94">
        <v>0</v>
      </c>
      <c r="Z5329" s="94">
        <v>599967.49319999991</v>
      </c>
      <c r="AA5329" s="94">
        <v>0</v>
      </c>
      <c r="AB5329" s="94">
        <v>0</v>
      </c>
      <c r="AC5329">
        <f t="shared" si="166"/>
        <v>3000</v>
      </c>
      <c r="AD5329" t="str">
        <f t="shared" si="167"/>
        <v>312</v>
      </c>
    </row>
    <row r="5330" spans="1:30" hidden="1" x14ac:dyDescent="0.25">
      <c r="A5330" t="s">
        <v>2386</v>
      </c>
      <c r="B5330" t="s">
        <v>692</v>
      </c>
      <c r="C5330" t="s">
        <v>758</v>
      </c>
      <c r="D5330" t="s">
        <v>264</v>
      </c>
      <c r="E5330" t="s">
        <v>122</v>
      </c>
      <c r="F5330" t="s">
        <v>159</v>
      </c>
      <c r="G5330" t="s">
        <v>160</v>
      </c>
      <c r="H5330" t="s">
        <v>304</v>
      </c>
      <c r="I5330" t="s">
        <v>124</v>
      </c>
      <c r="J5330" t="s">
        <v>125</v>
      </c>
      <c r="K5330" t="s">
        <v>2387</v>
      </c>
      <c r="N5330" t="s">
        <v>2388</v>
      </c>
      <c r="O5330" t="s">
        <v>696</v>
      </c>
      <c r="P5330" t="s">
        <v>756</v>
      </c>
      <c r="Q5330" t="s">
        <v>265</v>
      </c>
      <c r="R5330" t="s">
        <v>131</v>
      </c>
      <c r="S5330" t="s">
        <v>164</v>
      </c>
      <c r="T5330" t="s">
        <v>165</v>
      </c>
      <c r="U5330" t="s">
        <v>134</v>
      </c>
      <c r="V5330" t="s">
        <v>135</v>
      </c>
      <c r="W5330" t="s">
        <v>136</v>
      </c>
      <c r="X5330" t="s">
        <v>2389</v>
      </c>
      <c r="AA5330" s="94">
        <v>632316.07999999996</v>
      </c>
      <c r="AB5330" s="94">
        <v>632316.07999999996</v>
      </c>
      <c r="AC5330">
        <f t="shared" si="166"/>
        <v>3000</v>
      </c>
      <c r="AD5330" t="str">
        <f t="shared" si="167"/>
        <v>312</v>
      </c>
    </row>
    <row r="5331" spans="1:30" hidden="1" x14ac:dyDescent="0.25">
      <c r="A5331" t="s">
        <v>2386</v>
      </c>
      <c r="B5331" t="s">
        <v>692</v>
      </c>
      <c r="C5331" t="s">
        <v>758</v>
      </c>
      <c r="D5331" t="s">
        <v>270</v>
      </c>
      <c r="E5331" t="s">
        <v>122</v>
      </c>
      <c r="F5331" t="s">
        <v>159</v>
      </c>
      <c r="G5331" t="s">
        <v>160</v>
      </c>
      <c r="H5331" t="s">
        <v>143</v>
      </c>
      <c r="I5331" t="s">
        <v>124</v>
      </c>
      <c r="J5331" t="s">
        <v>125</v>
      </c>
      <c r="K5331" t="s">
        <v>2387</v>
      </c>
      <c r="N5331" t="s">
        <v>2388</v>
      </c>
      <c r="O5331" t="s">
        <v>696</v>
      </c>
      <c r="P5331" t="s">
        <v>756</v>
      </c>
      <c r="Q5331" t="s">
        <v>271</v>
      </c>
      <c r="R5331" t="s">
        <v>131</v>
      </c>
      <c r="S5331" t="s">
        <v>164</v>
      </c>
      <c r="T5331" t="s">
        <v>165</v>
      </c>
      <c r="U5331" t="s">
        <v>151</v>
      </c>
      <c r="V5331" t="s">
        <v>135</v>
      </c>
      <c r="W5331" t="s">
        <v>136</v>
      </c>
      <c r="X5331" t="s">
        <v>755</v>
      </c>
      <c r="Y5331" s="94">
        <v>0</v>
      </c>
      <c r="Z5331" s="94">
        <v>23001</v>
      </c>
      <c r="AA5331" s="94">
        <v>0</v>
      </c>
      <c r="AB5331" s="94">
        <v>0</v>
      </c>
      <c r="AC5331">
        <f t="shared" si="166"/>
        <v>3000</v>
      </c>
      <c r="AD5331" t="str">
        <f t="shared" si="167"/>
        <v>312</v>
      </c>
    </row>
    <row r="5332" spans="1:30" hidden="1" x14ac:dyDescent="0.25">
      <c r="A5332" t="s">
        <v>2386</v>
      </c>
      <c r="B5332" t="s">
        <v>692</v>
      </c>
      <c r="C5332" t="s">
        <v>758</v>
      </c>
      <c r="D5332" t="s">
        <v>270</v>
      </c>
      <c r="E5332" t="s">
        <v>122</v>
      </c>
      <c r="F5332" t="s">
        <v>159</v>
      </c>
      <c r="G5332" t="s">
        <v>160</v>
      </c>
      <c r="H5332" t="s">
        <v>304</v>
      </c>
      <c r="I5332" t="s">
        <v>124</v>
      </c>
      <c r="J5332" t="s">
        <v>125</v>
      </c>
      <c r="K5332" t="s">
        <v>2387</v>
      </c>
      <c r="N5332" t="s">
        <v>2388</v>
      </c>
      <c r="O5332" t="s">
        <v>696</v>
      </c>
      <c r="P5332" t="s">
        <v>756</v>
      </c>
      <c r="Q5332" t="s">
        <v>271</v>
      </c>
      <c r="R5332" t="s">
        <v>131</v>
      </c>
      <c r="S5332" t="s">
        <v>164</v>
      </c>
      <c r="T5332" t="s">
        <v>165</v>
      </c>
      <c r="U5332" t="s">
        <v>134</v>
      </c>
      <c r="V5332" t="s">
        <v>135</v>
      </c>
      <c r="W5332" t="s">
        <v>136</v>
      </c>
      <c r="X5332" t="s">
        <v>2389</v>
      </c>
      <c r="AA5332" s="94">
        <v>23691.040000000001</v>
      </c>
      <c r="AB5332" s="94">
        <v>23691.040000000001</v>
      </c>
      <c r="AC5332">
        <f t="shared" si="166"/>
        <v>3000</v>
      </c>
      <c r="AD5332" t="str">
        <f t="shared" si="167"/>
        <v>312</v>
      </c>
    </row>
    <row r="5333" spans="1:30" hidden="1" x14ac:dyDescent="0.25">
      <c r="A5333" t="s">
        <v>2386</v>
      </c>
      <c r="B5333" t="s">
        <v>692</v>
      </c>
      <c r="C5333" t="s">
        <v>758</v>
      </c>
      <c r="D5333" t="s">
        <v>272</v>
      </c>
      <c r="E5333" t="s">
        <v>122</v>
      </c>
      <c r="F5333" t="s">
        <v>159</v>
      </c>
      <c r="G5333" t="s">
        <v>160</v>
      </c>
      <c r="H5333" t="s">
        <v>143</v>
      </c>
      <c r="I5333" t="s">
        <v>124</v>
      </c>
      <c r="J5333" t="s">
        <v>125</v>
      </c>
      <c r="K5333" t="s">
        <v>2387</v>
      </c>
      <c r="N5333" t="s">
        <v>2388</v>
      </c>
      <c r="O5333" t="s">
        <v>696</v>
      </c>
      <c r="P5333" t="s">
        <v>756</v>
      </c>
      <c r="Q5333" t="s">
        <v>273</v>
      </c>
      <c r="R5333" t="s">
        <v>131</v>
      </c>
      <c r="S5333" t="s">
        <v>164</v>
      </c>
      <c r="T5333" t="s">
        <v>165</v>
      </c>
      <c r="U5333" t="s">
        <v>151</v>
      </c>
      <c r="V5333" t="s">
        <v>135</v>
      </c>
      <c r="W5333" t="s">
        <v>136</v>
      </c>
      <c r="X5333" t="s">
        <v>755</v>
      </c>
      <c r="Y5333" s="94">
        <v>0</v>
      </c>
      <c r="Z5333" s="94">
        <v>250157.88002800001</v>
      </c>
      <c r="AA5333" s="94">
        <v>0</v>
      </c>
      <c r="AB5333" s="94">
        <v>0</v>
      </c>
      <c r="AC5333">
        <f t="shared" si="166"/>
        <v>3000</v>
      </c>
      <c r="AD5333" t="str">
        <f t="shared" si="167"/>
        <v>312</v>
      </c>
    </row>
    <row r="5334" spans="1:30" hidden="1" x14ac:dyDescent="0.25">
      <c r="A5334" t="s">
        <v>2386</v>
      </c>
      <c r="B5334" t="s">
        <v>692</v>
      </c>
      <c r="C5334" t="s">
        <v>758</v>
      </c>
      <c r="D5334" t="s">
        <v>272</v>
      </c>
      <c r="E5334" t="s">
        <v>122</v>
      </c>
      <c r="F5334" t="s">
        <v>159</v>
      </c>
      <c r="G5334" t="s">
        <v>160</v>
      </c>
      <c r="H5334" t="s">
        <v>304</v>
      </c>
      <c r="I5334" t="s">
        <v>124</v>
      </c>
      <c r="J5334" t="s">
        <v>125</v>
      </c>
      <c r="K5334" t="s">
        <v>2387</v>
      </c>
      <c r="N5334" t="s">
        <v>2388</v>
      </c>
      <c r="O5334" t="s">
        <v>696</v>
      </c>
      <c r="P5334" t="s">
        <v>756</v>
      </c>
      <c r="Q5334" t="s">
        <v>273</v>
      </c>
      <c r="R5334" t="s">
        <v>131</v>
      </c>
      <c r="S5334" t="s">
        <v>164</v>
      </c>
      <c r="T5334" t="s">
        <v>165</v>
      </c>
      <c r="U5334" t="s">
        <v>134</v>
      </c>
      <c r="V5334" t="s">
        <v>135</v>
      </c>
      <c r="W5334" t="s">
        <v>136</v>
      </c>
      <c r="X5334" t="s">
        <v>2389</v>
      </c>
      <c r="AA5334" s="94">
        <v>257662.64</v>
      </c>
      <c r="AB5334" s="94">
        <v>257662.64</v>
      </c>
      <c r="AC5334">
        <f t="shared" si="166"/>
        <v>3000</v>
      </c>
      <c r="AD5334" t="str">
        <f t="shared" si="167"/>
        <v>312</v>
      </c>
    </row>
    <row r="5335" spans="1:30" hidden="1" x14ac:dyDescent="0.25">
      <c r="A5335" t="s">
        <v>2386</v>
      </c>
      <c r="B5335" t="s">
        <v>692</v>
      </c>
      <c r="C5335" t="s">
        <v>758</v>
      </c>
      <c r="D5335" t="s">
        <v>172</v>
      </c>
      <c r="E5335" t="s">
        <v>122</v>
      </c>
      <c r="F5335" t="s">
        <v>159</v>
      </c>
      <c r="G5335" t="s">
        <v>160</v>
      </c>
      <c r="H5335" t="s">
        <v>143</v>
      </c>
      <c r="I5335" t="s">
        <v>124</v>
      </c>
      <c r="J5335" t="s">
        <v>125</v>
      </c>
      <c r="K5335" t="s">
        <v>2387</v>
      </c>
      <c r="N5335" t="s">
        <v>2388</v>
      </c>
      <c r="O5335" t="s">
        <v>696</v>
      </c>
      <c r="P5335" t="s">
        <v>756</v>
      </c>
      <c r="Q5335" t="s">
        <v>173</v>
      </c>
      <c r="R5335" t="s">
        <v>131</v>
      </c>
      <c r="S5335" t="s">
        <v>164</v>
      </c>
      <c r="T5335" t="s">
        <v>165</v>
      </c>
      <c r="U5335" t="s">
        <v>151</v>
      </c>
      <c r="V5335" t="s">
        <v>135</v>
      </c>
      <c r="W5335" t="s">
        <v>136</v>
      </c>
      <c r="X5335" t="s">
        <v>755</v>
      </c>
      <c r="Y5335" s="94">
        <v>0</v>
      </c>
      <c r="Z5335" s="94">
        <v>42291.02</v>
      </c>
      <c r="AA5335" s="94">
        <v>0</v>
      </c>
      <c r="AB5335" s="94">
        <v>0</v>
      </c>
      <c r="AC5335">
        <f t="shared" si="166"/>
        <v>3000</v>
      </c>
      <c r="AD5335" t="str">
        <f t="shared" si="167"/>
        <v>312</v>
      </c>
    </row>
    <row r="5336" spans="1:30" hidden="1" x14ac:dyDescent="0.25">
      <c r="A5336" t="s">
        <v>2386</v>
      </c>
      <c r="B5336" t="s">
        <v>692</v>
      </c>
      <c r="C5336" t="s">
        <v>758</v>
      </c>
      <c r="D5336" t="s">
        <v>172</v>
      </c>
      <c r="E5336" t="s">
        <v>122</v>
      </c>
      <c r="F5336" t="s">
        <v>159</v>
      </c>
      <c r="G5336" t="s">
        <v>160</v>
      </c>
      <c r="H5336" t="s">
        <v>304</v>
      </c>
      <c r="I5336" t="s">
        <v>124</v>
      </c>
      <c r="J5336" t="s">
        <v>125</v>
      </c>
      <c r="K5336" t="s">
        <v>2387</v>
      </c>
      <c r="N5336" t="s">
        <v>2388</v>
      </c>
      <c r="O5336" t="s">
        <v>696</v>
      </c>
      <c r="P5336" t="s">
        <v>756</v>
      </c>
      <c r="Q5336" t="s">
        <v>173</v>
      </c>
      <c r="R5336" t="s">
        <v>131</v>
      </c>
      <c r="S5336" t="s">
        <v>164</v>
      </c>
      <c r="T5336" t="s">
        <v>165</v>
      </c>
      <c r="U5336" t="s">
        <v>134</v>
      </c>
      <c r="V5336" t="s">
        <v>135</v>
      </c>
      <c r="W5336" t="s">
        <v>136</v>
      </c>
      <c r="X5336" t="s">
        <v>2389</v>
      </c>
      <c r="AA5336" s="94">
        <v>45919.519999999997</v>
      </c>
      <c r="AB5336" s="94">
        <v>45919.519999999997</v>
      </c>
      <c r="AC5336">
        <f t="shared" si="166"/>
        <v>3000</v>
      </c>
      <c r="AD5336" t="str">
        <f t="shared" si="167"/>
        <v>312</v>
      </c>
    </row>
    <row r="5337" spans="1:30" hidden="1" x14ac:dyDescent="0.25">
      <c r="A5337" t="s">
        <v>2386</v>
      </c>
      <c r="B5337" t="s">
        <v>692</v>
      </c>
      <c r="C5337" t="s">
        <v>758</v>
      </c>
      <c r="D5337" t="s">
        <v>174</v>
      </c>
      <c r="E5337" t="s">
        <v>122</v>
      </c>
      <c r="F5337" t="s">
        <v>159</v>
      </c>
      <c r="G5337" t="s">
        <v>160</v>
      </c>
      <c r="H5337" t="s">
        <v>143</v>
      </c>
      <c r="I5337" t="s">
        <v>124</v>
      </c>
      <c r="J5337" t="s">
        <v>125</v>
      </c>
      <c r="K5337" t="s">
        <v>2387</v>
      </c>
      <c r="N5337" t="s">
        <v>2388</v>
      </c>
      <c r="O5337" t="s">
        <v>696</v>
      </c>
      <c r="P5337" t="s">
        <v>756</v>
      </c>
      <c r="Q5337" t="s">
        <v>175</v>
      </c>
      <c r="R5337" t="s">
        <v>131</v>
      </c>
      <c r="S5337" t="s">
        <v>164</v>
      </c>
      <c r="T5337" t="s">
        <v>165</v>
      </c>
      <c r="U5337" t="s">
        <v>151</v>
      </c>
      <c r="V5337" t="s">
        <v>135</v>
      </c>
      <c r="W5337" t="s">
        <v>136</v>
      </c>
      <c r="X5337" t="s">
        <v>755</v>
      </c>
      <c r="Y5337" s="94">
        <v>0</v>
      </c>
      <c r="Z5337" s="94">
        <v>40000</v>
      </c>
      <c r="AA5337" s="94">
        <v>0</v>
      </c>
      <c r="AB5337" s="94">
        <v>0</v>
      </c>
      <c r="AC5337">
        <f t="shared" si="166"/>
        <v>3000</v>
      </c>
      <c r="AD5337" t="str">
        <f t="shared" si="167"/>
        <v>312</v>
      </c>
    </row>
    <row r="5338" spans="1:30" hidden="1" x14ac:dyDescent="0.25">
      <c r="A5338" t="s">
        <v>2386</v>
      </c>
      <c r="B5338" t="s">
        <v>692</v>
      </c>
      <c r="C5338" t="s">
        <v>758</v>
      </c>
      <c r="D5338" t="s">
        <v>174</v>
      </c>
      <c r="E5338" t="s">
        <v>122</v>
      </c>
      <c r="F5338" t="s">
        <v>159</v>
      </c>
      <c r="G5338" t="s">
        <v>160</v>
      </c>
      <c r="H5338" t="s">
        <v>304</v>
      </c>
      <c r="I5338" t="s">
        <v>124</v>
      </c>
      <c r="J5338" t="s">
        <v>125</v>
      </c>
      <c r="K5338" t="s">
        <v>2387</v>
      </c>
      <c r="N5338" t="s">
        <v>2388</v>
      </c>
      <c r="O5338" t="s">
        <v>696</v>
      </c>
      <c r="P5338" t="s">
        <v>756</v>
      </c>
      <c r="Q5338" t="s">
        <v>175</v>
      </c>
      <c r="R5338" t="s">
        <v>131</v>
      </c>
      <c r="S5338" t="s">
        <v>164</v>
      </c>
      <c r="T5338" t="s">
        <v>165</v>
      </c>
      <c r="U5338" t="s">
        <v>134</v>
      </c>
      <c r="V5338" t="s">
        <v>135</v>
      </c>
      <c r="W5338" t="s">
        <v>136</v>
      </c>
      <c r="X5338" t="s">
        <v>2389</v>
      </c>
      <c r="AA5338" s="94">
        <v>41200</v>
      </c>
      <c r="AB5338" s="94">
        <v>41200</v>
      </c>
      <c r="AC5338">
        <f t="shared" si="166"/>
        <v>3000</v>
      </c>
      <c r="AD5338" t="str">
        <f t="shared" si="167"/>
        <v>312</v>
      </c>
    </row>
    <row r="5339" spans="1:30" hidden="1" x14ac:dyDescent="0.25">
      <c r="A5339" t="s">
        <v>1314</v>
      </c>
      <c r="B5339" t="s">
        <v>1315</v>
      </c>
      <c r="C5339" t="s">
        <v>2390</v>
      </c>
      <c r="D5339" t="s">
        <v>2391</v>
      </c>
      <c r="E5339" t="s">
        <v>122</v>
      </c>
      <c r="F5339" t="s">
        <v>159</v>
      </c>
      <c r="G5339" t="s">
        <v>160</v>
      </c>
      <c r="H5339">
        <v>19</v>
      </c>
      <c r="I5339" t="s">
        <v>124</v>
      </c>
      <c r="J5339" t="s">
        <v>125</v>
      </c>
      <c r="K5339" t="s">
        <v>2392</v>
      </c>
      <c r="N5339" t="s">
        <v>1320</v>
      </c>
      <c r="O5339" t="s">
        <v>1321</v>
      </c>
      <c r="P5339" t="s">
        <v>2393</v>
      </c>
      <c r="Q5339" t="s">
        <v>2394</v>
      </c>
      <c r="R5339" t="s">
        <v>131</v>
      </c>
      <c r="S5339" t="s">
        <v>164</v>
      </c>
      <c r="T5339" t="s">
        <v>165</v>
      </c>
      <c r="U5339" t="s">
        <v>134</v>
      </c>
      <c r="V5339" t="s">
        <v>135</v>
      </c>
      <c r="W5339" t="s">
        <v>136</v>
      </c>
      <c r="X5339" t="s">
        <v>2395</v>
      </c>
      <c r="Y5339" s="94">
        <v>42230000.039999999</v>
      </c>
      <c r="Z5339" s="94">
        <v>22234998.039999999</v>
      </c>
      <c r="AA5339" s="94">
        <v>40500000</v>
      </c>
      <c r="AB5339" s="94">
        <v>40500000</v>
      </c>
      <c r="AC5339">
        <f t="shared" si="166"/>
        <v>4000</v>
      </c>
      <c r="AD5339" t="str">
        <f t="shared" si="167"/>
        <v>310</v>
      </c>
    </row>
    <row r="5340" spans="1:30" hidden="1" x14ac:dyDescent="0.25">
      <c r="A5340" t="s">
        <v>2396</v>
      </c>
      <c r="B5340" t="s">
        <v>692</v>
      </c>
      <c r="C5340" t="s">
        <v>157</v>
      </c>
      <c r="D5340" t="s">
        <v>186</v>
      </c>
      <c r="E5340" t="s">
        <v>122</v>
      </c>
      <c r="F5340" t="s">
        <v>159</v>
      </c>
      <c r="G5340" t="s">
        <v>160</v>
      </c>
      <c r="H5340" t="s">
        <v>304</v>
      </c>
      <c r="I5340" t="s">
        <v>124</v>
      </c>
      <c r="J5340" t="s">
        <v>125</v>
      </c>
      <c r="K5340" t="s">
        <v>2397</v>
      </c>
      <c r="N5340" t="s">
        <v>2398</v>
      </c>
      <c r="O5340" t="s">
        <v>696</v>
      </c>
      <c r="P5340" t="s">
        <v>162</v>
      </c>
      <c r="Q5340" t="s">
        <v>188</v>
      </c>
      <c r="R5340" t="s">
        <v>131</v>
      </c>
      <c r="S5340" t="s">
        <v>164</v>
      </c>
      <c r="T5340" t="s">
        <v>165</v>
      </c>
      <c r="U5340" t="s">
        <v>134</v>
      </c>
      <c r="V5340" t="s">
        <v>135</v>
      </c>
      <c r="W5340" t="s">
        <v>136</v>
      </c>
      <c r="X5340" t="s">
        <v>2399</v>
      </c>
      <c r="AA5340" s="94">
        <v>0</v>
      </c>
      <c r="AB5340" s="94">
        <v>0</v>
      </c>
      <c r="AC5340">
        <f t="shared" si="166"/>
        <v>2000</v>
      </c>
      <c r="AD5340" t="str">
        <f t="shared" si="167"/>
        <v>312</v>
      </c>
    </row>
    <row r="5341" spans="1:30" hidden="1" x14ac:dyDescent="0.25">
      <c r="A5341" t="s">
        <v>2396</v>
      </c>
      <c r="B5341" t="s">
        <v>692</v>
      </c>
      <c r="C5341" t="s">
        <v>157</v>
      </c>
      <c r="D5341" t="s">
        <v>192</v>
      </c>
      <c r="E5341" t="s">
        <v>122</v>
      </c>
      <c r="F5341" t="s">
        <v>159</v>
      </c>
      <c r="G5341" t="s">
        <v>160</v>
      </c>
      <c r="H5341" t="s">
        <v>304</v>
      </c>
      <c r="I5341" t="s">
        <v>124</v>
      </c>
      <c r="J5341" t="s">
        <v>125</v>
      </c>
      <c r="K5341" t="s">
        <v>2397</v>
      </c>
      <c r="N5341" t="s">
        <v>2398</v>
      </c>
      <c r="O5341" t="s">
        <v>696</v>
      </c>
      <c r="P5341" t="s">
        <v>162</v>
      </c>
      <c r="Q5341" t="s">
        <v>193</v>
      </c>
      <c r="R5341" t="s">
        <v>131</v>
      </c>
      <c r="S5341" t="s">
        <v>164</v>
      </c>
      <c r="T5341" t="s">
        <v>165</v>
      </c>
      <c r="U5341" t="s">
        <v>134</v>
      </c>
      <c r="V5341" t="s">
        <v>135</v>
      </c>
      <c r="W5341" t="s">
        <v>136</v>
      </c>
      <c r="X5341" t="s">
        <v>2399</v>
      </c>
      <c r="AA5341" s="94">
        <v>0</v>
      </c>
      <c r="AB5341" s="94">
        <v>0</v>
      </c>
      <c r="AC5341">
        <f t="shared" si="166"/>
        <v>2000</v>
      </c>
      <c r="AD5341" t="str">
        <f t="shared" si="167"/>
        <v>312</v>
      </c>
    </row>
    <row r="5342" spans="1:30" hidden="1" x14ac:dyDescent="0.25">
      <c r="A5342" t="s">
        <v>2400</v>
      </c>
      <c r="B5342" t="s">
        <v>692</v>
      </c>
      <c r="C5342" t="s">
        <v>2401</v>
      </c>
      <c r="D5342" t="s">
        <v>186</v>
      </c>
      <c r="E5342" t="s">
        <v>122</v>
      </c>
      <c r="F5342" t="s">
        <v>159</v>
      </c>
      <c r="G5342" t="s">
        <v>160</v>
      </c>
      <c r="H5342" t="s">
        <v>304</v>
      </c>
      <c r="I5342" t="s">
        <v>124</v>
      </c>
      <c r="J5342" t="s">
        <v>125</v>
      </c>
      <c r="K5342" t="s">
        <v>2402</v>
      </c>
      <c r="N5342" t="s">
        <v>2403</v>
      </c>
      <c r="O5342" t="s">
        <v>696</v>
      </c>
      <c r="P5342" t="s">
        <v>2404</v>
      </c>
      <c r="Q5342" t="s">
        <v>188</v>
      </c>
      <c r="R5342" t="s">
        <v>131</v>
      </c>
      <c r="S5342" t="s">
        <v>164</v>
      </c>
      <c r="T5342" t="s">
        <v>165</v>
      </c>
      <c r="U5342" t="s">
        <v>134</v>
      </c>
      <c r="V5342" t="s">
        <v>135</v>
      </c>
      <c r="W5342" t="s">
        <v>136</v>
      </c>
      <c r="X5342" t="s">
        <v>2405</v>
      </c>
      <c r="AA5342" s="94">
        <v>0</v>
      </c>
      <c r="AB5342" s="94">
        <v>0</v>
      </c>
      <c r="AC5342">
        <f t="shared" si="166"/>
        <v>2000</v>
      </c>
      <c r="AD5342" t="str">
        <f t="shared" si="167"/>
        <v>312</v>
      </c>
    </row>
    <row r="5343" spans="1:30" hidden="1" x14ac:dyDescent="0.25">
      <c r="A5343" t="s">
        <v>2400</v>
      </c>
      <c r="B5343" t="s">
        <v>692</v>
      </c>
      <c r="C5343" t="s">
        <v>2401</v>
      </c>
      <c r="D5343" t="s">
        <v>192</v>
      </c>
      <c r="E5343" t="s">
        <v>122</v>
      </c>
      <c r="F5343" t="s">
        <v>159</v>
      </c>
      <c r="G5343" t="s">
        <v>160</v>
      </c>
      <c r="H5343" t="s">
        <v>304</v>
      </c>
      <c r="I5343" t="s">
        <v>124</v>
      </c>
      <c r="J5343" t="s">
        <v>125</v>
      </c>
      <c r="K5343" t="s">
        <v>2402</v>
      </c>
      <c r="N5343" t="s">
        <v>2403</v>
      </c>
      <c r="O5343" t="s">
        <v>696</v>
      </c>
      <c r="P5343" t="s">
        <v>2404</v>
      </c>
      <c r="Q5343" t="s">
        <v>193</v>
      </c>
      <c r="R5343" t="s">
        <v>131</v>
      </c>
      <c r="S5343" t="s">
        <v>164</v>
      </c>
      <c r="T5343" t="s">
        <v>165</v>
      </c>
      <c r="U5343" t="s">
        <v>134</v>
      </c>
      <c r="V5343" t="s">
        <v>135</v>
      </c>
      <c r="W5343" t="s">
        <v>136</v>
      </c>
      <c r="X5343" t="s">
        <v>2405</v>
      </c>
      <c r="AA5343" s="94">
        <v>0</v>
      </c>
      <c r="AB5343" s="94">
        <v>0</v>
      </c>
      <c r="AC5343">
        <f t="shared" si="166"/>
        <v>2000</v>
      </c>
      <c r="AD5343" t="str">
        <f t="shared" si="167"/>
        <v>312</v>
      </c>
    </row>
    <row r="5344" spans="1:30" hidden="1" x14ac:dyDescent="0.25">
      <c r="A5344" s="97" t="s">
        <v>1655</v>
      </c>
      <c r="B5344" s="97" t="s">
        <v>692</v>
      </c>
      <c r="C5344" s="97" t="s">
        <v>2406</v>
      </c>
      <c r="D5344" s="97" t="s">
        <v>141</v>
      </c>
      <c r="E5344" s="97" t="s">
        <v>122</v>
      </c>
      <c r="F5344" s="98">
        <v>15</v>
      </c>
      <c r="G5344" s="98" t="s">
        <v>142</v>
      </c>
      <c r="H5344" s="97" t="s">
        <v>143</v>
      </c>
      <c r="I5344" s="97" t="s">
        <v>124</v>
      </c>
      <c r="J5344" s="97" t="s">
        <v>125</v>
      </c>
      <c r="K5344" s="97" t="s">
        <v>2407</v>
      </c>
      <c r="L5344" s="97"/>
      <c r="M5344" s="97"/>
      <c r="N5344" s="97" t="s">
        <v>1659</v>
      </c>
      <c r="O5344" s="97" t="s">
        <v>696</v>
      </c>
      <c r="P5344" s="97" t="s">
        <v>2408</v>
      </c>
      <c r="Q5344" s="97" t="s">
        <v>148</v>
      </c>
      <c r="R5344" s="97" t="s">
        <v>131</v>
      </c>
      <c r="S5344" s="97" t="s">
        <v>149</v>
      </c>
      <c r="T5344" s="97" t="s">
        <v>150</v>
      </c>
      <c r="U5344" s="97" t="s">
        <v>151</v>
      </c>
      <c r="V5344" s="97" t="s">
        <v>135</v>
      </c>
      <c r="W5344" s="97" t="s">
        <v>136</v>
      </c>
      <c r="X5344" s="97"/>
      <c r="Y5344" s="99"/>
      <c r="Z5344" s="99"/>
      <c r="AA5344" s="99">
        <v>10481700</v>
      </c>
      <c r="AB5344" s="99">
        <v>10481700</v>
      </c>
      <c r="AC5344">
        <f t="shared" si="166"/>
        <v>1000</v>
      </c>
      <c r="AD5344" t="str">
        <f t="shared" si="167"/>
        <v>312</v>
      </c>
    </row>
    <row r="5345" spans="1:30" hidden="1" x14ac:dyDescent="0.25">
      <c r="A5345" s="97" t="s">
        <v>1655</v>
      </c>
      <c r="B5345" s="97" t="s">
        <v>692</v>
      </c>
      <c r="C5345" s="97" t="s">
        <v>1656</v>
      </c>
      <c r="D5345" s="97" t="s">
        <v>976</v>
      </c>
      <c r="E5345" s="97" t="s">
        <v>122</v>
      </c>
      <c r="F5345" s="98">
        <v>15</v>
      </c>
      <c r="G5345" s="98" t="s">
        <v>142</v>
      </c>
      <c r="H5345" s="97" t="s">
        <v>143</v>
      </c>
      <c r="I5345" s="97" t="s">
        <v>124</v>
      </c>
      <c r="J5345" s="97" t="s">
        <v>125</v>
      </c>
      <c r="K5345" s="97" t="s">
        <v>1658</v>
      </c>
      <c r="L5345" s="97"/>
      <c r="M5345" s="97"/>
      <c r="N5345" s="97" t="s">
        <v>1659</v>
      </c>
      <c r="O5345" s="97" t="s">
        <v>696</v>
      </c>
      <c r="P5345" s="97" t="s">
        <v>1660</v>
      </c>
      <c r="Q5345" s="97" t="s">
        <v>182</v>
      </c>
      <c r="R5345" s="97" t="s">
        <v>131</v>
      </c>
      <c r="S5345" s="97" t="s">
        <v>149</v>
      </c>
      <c r="T5345" s="97" t="s">
        <v>150</v>
      </c>
      <c r="U5345" s="97" t="s">
        <v>151</v>
      </c>
      <c r="V5345" s="97" t="s">
        <v>135</v>
      </c>
      <c r="W5345" s="97" t="s">
        <v>136</v>
      </c>
      <c r="X5345" s="97" t="s">
        <v>1662</v>
      </c>
      <c r="Y5345" s="99">
        <v>0</v>
      </c>
      <c r="Z5345" s="99">
        <v>5729907.5</v>
      </c>
      <c r="AA5345" s="99">
        <v>5729907.5</v>
      </c>
      <c r="AB5345" s="99">
        <v>5729907.5</v>
      </c>
      <c r="AC5345">
        <f t="shared" si="166"/>
        <v>1000</v>
      </c>
      <c r="AD5345" t="str">
        <f t="shared" si="167"/>
        <v>312</v>
      </c>
    </row>
    <row r="5346" spans="1:30" hidden="1" x14ac:dyDescent="0.25">
      <c r="A5346" s="97" t="s">
        <v>1655</v>
      </c>
      <c r="B5346" s="97" t="s">
        <v>692</v>
      </c>
      <c r="C5346" s="97" t="s">
        <v>1682</v>
      </c>
      <c r="D5346" s="97" t="s">
        <v>976</v>
      </c>
      <c r="E5346" s="97" t="s">
        <v>122</v>
      </c>
      <c r="F5346" s="98">
        <v>15</v>
      </c>
      <c r="G5346" s="98" t="s">
        <v>142</v>
      </c>
      <c r="H5346" s="97" t="s">
        <v>143</v>
      </c>
      <c r="I5346" s="97" t="s">
        <v>124</v>
      </c>
      <c r="J5346" s="97" t="s">
        <v>125</v>
      </c>
      <c r="K5346" s="97" t="s">
        <v>1684</v>
      </c>
      <c r="L5346" s="97"/>
      <c r="M5346" s="97"/>
      <c r="N5346" s="97" t="s">
        <v>1659</v>
      </c>
      <c r="O5346" s="97" t="s">
        <v>696</v>
      </c>
      <c r="P5346" s="97" t="s">
        <v>1685</v>
      </c>
      <c r="Q5346" s="97" t="s">
        <v>182</v>
      </c>
      <c r="R5346" s="97" t="s">
        <v>131</v>
      </c>
      <c r="S5346" s="97" t="s">
        <v>149</v>
      </c>
      <c r="T5346" s="97" t="s">
        <v>150</v>
      </c>
      <c r="U5346" s="97" t="s">
        <v>151</v>
      </c>
      <c r="V5346" s="97" t="s">
        <v>135</v>
      </c>
      <c r="W5346" s="97" t="s">
        <v>136</v>
      </c>
      <c r="X5346" s="97" t="s">
        <v>1687</v>
      </c>
      <c r="Y5346" s="99">
        <v>0</v>
      </c>
      <c r="Z5346" s="99">
        <v>51029349</v>
      </c>
      <c r="AA5346" s="99">
        <v>51029349</v>
      </c>
      <c r="AB5346" s="99">
        <v>51029349</v>
      </c>
      <c r="AC5346">
        <f t="shared" si="166"/>
        <v>1000</v>
      </c>
      <c r="AD5346" t="str">
        <f t="shared" si="167"/>
        <v>312</v>
      </c>
    </row>
    <row r="5347" spans="1:30" hidden="1" x14ac:dyDescent="0.25">
      <c r="A5347" s="97" t="s">
        <v>1655</v>
      </c>
      <c r="B5347" s="97" t="s">
        <v>692</v>
      </c>
      <c r="C5347" s="97" t="s">
        <v>2401</v>
      </c>
      <c r="D5347" s="97" t="s">
        <v>976</v>
      </c>
      <c r="E5347" s="97" t="s">
        <v>122</v>
      </c>
      <c r="F5347" s="98">
        <v>15</v>
      </c>
      <c r="G5347" s="98" t="s">
        <v>142</v>
      </c>
      <c r="H5347" s="97" t="s">
        <v>143</v>
      </c>
      <c r="I5347" s="97" t="s">
        <v>124</v>
      </c>
      <c r="J5347" s="97" t="s">
        <v>125</v>
      </c>
      <c r="K5347" s="97" t="s">
        <v>2409</v>
      </c>
      <c r="L5347" s="97"/>
      <c r="M5347" s="97"/>
      <c r="N5347" s="97" t="s">
        <v>1659</v>
      </c>
      <c r="O5347" s="97" t="s">
        <v>696</v>
      </c>
      <c r="P5347" s="97" t="s">
        <v>2404</v>
      </c>
      <c r="Q5347" s="97" t="s">
        <v>182</v>
      </c>
      <c r="R5347" s="97" t="s">
        <v>131</v>
      </c>
      <c r="S5347" s="97" t="s">
        <v>149</v>
      </c>
      <c r="T5347" s="97" t="s">
        <v>150</v>
      </c>
      <c r="U5347" s="97" t="s">
        <v>151</v>
      </c>
      <c r="V5347" s="97" t="s">
        <v>135</v>
      </c>
      <c r="W5347" s="97" t="s">
        <v>136</v>
      </c>
      <c r="X5347" s="97" t="s">
        <v>2410</v>
      </c>
      <c r="Y5347" s="99">
        <v>0</v>
      </c>
      <c r="Z5347" s="99">
        <v>5766516</v>
      </c>
      <c r="AA5347" s="99">
        <v>0</v>
      </c>
      <c r="AB5347" s="99">
        <v>0</v>
      </c>
      <c r="AC5347">
        <f t="shared" si="166"/>
        <v>1000</v>
      </c>
      <c r="AD5347" t="str">
        <f t="shared" si="167"/>
        <v>312</v>
      </c>
    </row>
    <row r="5348" spans="1:30" hidden="1" x14ac:dyDescent="0.25">
      <c r="A5348" s="97" t="s">
        <v>1655</v>
      </c>
      <c r="B5348" s="97" t="s">
        <v>692</v>
      </c>
      <c r="C5348" s="97" t="s">
        <v>2411</v>
      </c>
      <c r="D5348" s="97" t="s">
        <v>976</v>
      </c>
      <c r="E5348" s="97" t="s">
        <v>122</v>
      </c>
      <c r="F5348" s="98">
        <v>15</v>
      </c>
      <c r="G5348" s="98" t="s">
        <v>142</v>
      </c>
      <c r="H5348" s="97" t="s">
        <v>143</v>
      </c>
      <c r="I5348" s="97" t="s">
        <v>124</v>
      </c>
      <c r="J5348" s="97" t="s">
        <v>125</v>
      </c>
      <c r="K5348" s="97" t="s">
        <v>2412</v>
      </c>
      <c r="L5348" s="97"/>
      <c r="M5348" s="97"/>
      <c r="N5348" s="97" t="s">
        <v>1659</v>
      </c>
      <c r="O5348" s="97" t="s">
        <v>696</v>
      </c>
      <c r="P5348" s="97" t="s">
        <v>2413</v>
      </c>
      <c r="Q5348" s="97" t="s">
        <v>182</v>
      </c>
      <c r="R5348" s="97" t="s">
        <v>131</v>
      </c>
      <c r="S5348" s="97" t="s">
        <v>149</v>
      </c>
      <c r="T5348" s="97" t="s">
        <v>150</v>
      </c>
      <c r="U5348" s="97" t="s">
        <v>151</v>
      </c>
      <c r="V5348" s="97" t="s">
        <v>135</v>
      </c>
      <c r="W5348" s="97" t="s">
        <v>136</v>
      </c>
      <c r="X5348" s="97" t="s">
        <v>2414</v>
      </c>
      <c r="Y5348" s="99">
        <v>0</v>
      </c>
      <c r="Z5348" s="99">
        <v>5139435</v>
      </c>
      <c r="AA5348" s="99">
        <v>0</v>
      </c>
      <c r="AB5348" s="99">
        <v>0</v>
      </c>
      <c r="AC5348">
        <f t="shared" si="166"/>
        <v>1000</v>
      </c>
      <c r="AD5348" t="str">
        <f t="shared" si="167"/>
        <v>312</v>
      </c>
    </row>
    <row r="5349" spans="1:30" hidden="1" x14ac:dyDescent="0.25">
      <c r="A5349" s="97" t="s">
        <v>1655</v>
      </c>
      <c r="B5349" s="97" t="s">
        <v>692</v>
      </c>
      <c r="C5349" s="97" t="s">
        <v>1802</v>
      </c>
      <c r="D5349" s="97" t="s">
        <v>976</v>
      </c>
      <c r="E5349" s="97" t="s">
        <v>122</v>
      </c>
      <c r="F5349" s="98">
        <v>15</v>
      </c>
      <c r="G5349" s="98" t="s">
        <v>142</v>
      </c>
      <c r="H5349" s="97" t="s">
        <v>143</v>
      </c>
      <c r="I5349" s="97" t="s">
        <v>124</v>
      </c>
      <c r="J5349" s="97" t="s">
        <v>125</v>
      </c>
      <c r="K5349" s="97" t="s">
        <v>1803</v>
      </c>
      <c r="L5349" s="97"/>
      <c r="M5349" s="97"/>
      <c r="N5349" s="97" t="s">
        <v>1659</v>
      </c>
      <c r="O5349" s="97" t="s">
        <v>696</v>
      </c>
      <c r="P5349" s="97" t="s">
        <v>1804</v>
      </c>
      <c r="Q5349" s="97" t="s">
        <v>182</v>
      </c>
      <c r="R5349" s="97" t="s">
        <v>131</v>
      </c>
      <c r="S5349" s="97" t="s">
        <v>149</v>
      </c>
      <c r="T5349" s="97" t="s">
        <v>150</v>
      </c>
      <c r="U5349" s="97" t="s">
        <v>151</v>
      </c>
      <c r="V5349" s="97" t="s">
        <v>135</v>
      </c>
      <c r="W5349" s="97" t="s">
        <v>136</v>
      </c>
      <c r="X5349" s="97" t="s">
        <v>1805</v>
      </c>
      <c r="Y5349" s="99">
        <v>0</v>
      </c>
      <c r="Z5349" s="99">
        <v>4059183.5</v>
      </c>
      <c r="AA5349" s="99">
        <v>4059183.5</v>
      </c>
      <c r="AB5349" s="99">
        <v>4059183.5</v>
      </c>
      <c r="AC5349">
        <f t="shared" si="166"/>
        <v>1000</v>
      </c>
      <c r="AD5349" t="str">
        <f t="shared" si="167"/>
        <v>312</v>
      </c>
    </row>
    <row r="5350" spans="1:30" hidden="1" x14ac:dyDescent="0.25">
      <c r="A5350" s="97" t="s">
        <v>1655</v>
      </c>
      <c r="B5350" s="97" t="s">
        <v>692</v>
      </c>
      <c r="C5350" s="97" t="s">
        <v>2406</v>
      </c>
      <c r="D5350" s="97">
        <v>13201</v>
      </c>
      <c r="E5350" s="97" t="s">
        <v>122</v>
      </c>
      <c r="F5350" s="98">
        <v>15</v>
      </c>
      <c r="G5350" s="98" t="s">
        <v>142</v>
      </c>
      <c r="H5350" s="97">
        <v>19</v>
      </c>
      <c r="I5350" s="97" t="s">
        <v>124</v>
      </c>
      <c r="J5350" s="97" t="s">
        <v>125</v>
      </c>
      <c r="K5350" s="97" t="s">
        <v>2407</v>
      </c>
      <c r="L5350" s="97"/>
      <c r="M5350" s="97"/>
      <c r="N5350" s="97" t="s">
        <v>1659</v>
      </c>
      <c r="O5350" s="97" t="s">
        <v>696</v>
      </c>
      <c r="P5350" s="97" t="s">
        <v>2408</v>
      </c>
      <c r="Q5350" s="97" t="s">
        <v>152</v>
      </c>
      <c r="R5350" s="97" t="s">
        <v>131</v>
      </c>
      <c r="S5350" s="97" t="s">
        <v>149</v>
      </c>
      <c r="T5350" s="97" t="s">
        <v>150</v>
      </c>
      <c r="U5350" s="97" t="s">
        <v>134</v>
      </c>
      <c r="V5350" s="97" t="s">
        <v>135</v>
      </c>
      <c r="W5350" s="97" t="s">
        <v>136</v>
      </c>
      <c r="X5350" s="97"/>
      <c r="Y5350" s="99"/>
      <c r="Z5350" s="99"/>
      <c r="AA5350" s="99">
        <v>436737.5</v>
      </c>
      <c r="AB5350" s="99">
        <v>436737.5</v>
      </c>
      <c r="AC5350">
        <f t="shared" si="166"/>
        <v>1000</v>
      </c>
      <c r="AD5350" t="str">
        <f t="shared" si="167"/>
        <v>312</v>
      </c>
    </row>
    <row r="5351" spans="1:30" hidden="1" x14ac:dyDescent="0.25">
      <c r="A5351" s="97" t="s">
        <v>1655</v>
      </c>
      <c r="B5351" s="97" t="s">
        <v>692</v>
      </c>
      <c r="C5351" s="97" t="s">
        <v>2406</v>
      </c>
      <c r="D5351" s="97">
        <v>13203</v>
      </c>
      <c r="E5351" s="97" t="s">
        <v>122</v>
      </c>
      <c r="F5351" s="98">
        <v>15</v>
      </c>
      <c r="G5351" s="98" t="s">
        <v>142</v>
      </c>
      <c r="H5351" s="97">
        <v>19</v>
      </c>
      <c r="I5351" s="97" t="s">
        <v>124</v>
      </c>
      <c r="J5351" s="97" t="s">
        <v>125</v>
      </c>
      <c r="K5351" s="97" t="s">
        <v>2407</v>
      </c>
      <c r="L5351" s="97"/>
      <c r="M5351" s="97"/>
      <c r="N5351" s="97" t="s">
        <v>1659</v>
      </c>
      <c r="O5351" s="97" t="s">
        <v>696</v>
      </c>
      <c r="P5351" s="97" t="s">
        <v>2408</v>
      </c>
      <c r="Q5351" s="97" t="s">
        <v>153</v>
      </c>
      <c r="R5351" s="97" t="s">
        <v>131</v>
      </c>
      <c r="S5351" s="97" t="s">
        <v>149</v>
      </c>
      <c r="T5351" s="97" t="s">
        <v>150</v>
      </c>
      <c r="U5351" s="97" t="s">
        <v>134</v>
      </c>
      <c r="V5351" s="97" t="s">
        <v>135</v>
      </c>
      <c r="W5351" s="97" t="s">
        <v>136</v>
      </c>
      <c r="X5351" s="97"/>
      <c r="Y5351" s="99"/>
      <c r="Z5351" s="99"/>
      <c r="AA5351" s="99">
        <v>1746950</v>
      </c>
      <c r="AB5351" s="99">
        <v>1746950</v>
      </c>
      <c r="AC5351">
        <f t="shared" si="166"/>
        <v>1000</v>
      </c>
      <c r="AD5351" t="str">
        <f t="shared" si="167"/>
        <v>312</v>
      </c>
    </row>
    <row r="5352" spans="1:30" hidden="1" x14ac:dyDescent="0.25">
      <c r="A5352" s="97" t="s">
        <v>1655</v>
      </c>
      <c r="B5352" s="97" t="s">
        <v>692</v>
      </c>
      <c r="C5352" s="97" t="s">
        <v>2406</v>
      </c>
      <c r="D5352" s="97">
        <v>14101</v>
      </c>
      <c r="E5352" s="97" t="s">
        <v>122</v>
      </c>
      <c r="F5352" s="98">
        <v>15</v>
      </c>
      <c r="G5352" s="98" t="s">
        <v>142</v>
      </c>
      <c r="H5352" s="97">
        <v>19</v>
      </c>
      <c r="I5352" s="97" t="s">
        <v>124</v>
      </c>
      <c r="J5352" s="97" t="s">
        <v>125</v>
      </c>
      <c r="K5352" s="97" t="s">
        <v>2407</v>
      </c>
      <c r="L5352" s="97"/>
      <c r="M5352" s="97"/>
      <c r="N5352" s="97" t="s">
        <v>1659</v>
      </c>
      <c r="O5352" s="97" t="s">
        <v>696</v>
      </c>
      <c r="P5352" s="97" t="s">
        <v>2408</v>
      </c>
      <c r="Q5352" s="97" t="s">
        <v>154</v>
      </c>
      <c r="R5352" s="97" t="s">
        <v>131</v>
      </c>
      <c r="S5352" s="97" t="s">
        <v>149</v>
      </c>
      <c r="T5352" s="97" t="s">
        <v>150</v>
      </c>
      <c r="U5352" s="97" t="s">
        <v>134</v>
      </c>
      <c r="V5352" s="97" t="s">
        <v>135</v>
      </c>
      <c r="W5352" s="97" t="s">
        <v>136</v>
      </c>
      <c r="X5352" s="97"/>
      <c r="Y5352" s="99"/>
      <c r="Z5352" s="99"/>
      <c r="AA5352" s="99">
        <v>576493.5</v>
      </c>
      <c r="AB5352" s="99">
        <v>576493.5</v>
      </c>
      <c r="AC5352">
        <f t="shared" si="166"/>
        <v>1000</v>
      </c>
      <c r="AD5352" t="str">
        <f t="shared" si="167"/>
        <v>312</v>
      </c>
    </row>
    <row r="5353" spans="1:30" hidden="1" x14ac:dyDescent="0.25">
      <c r="A5353" s="97" t="s">
        <v>1655</v>
      </c>
      <c r="B5353" s="97" t="s">
        <v>692</v>
      </c>
      <c r="C5353" s="97" t="s">
        <v>2406</v>
      </c>
      <c r="D5353" s="97">
        <v>14103</v>
      </c>
      <c r="E5353" s="97" t="s">
        <v>122</v>
      </c>
      <c r="F5353" s="98">
        <v>15</v>
      </c>
      <c r="G5353" s="98" t="s">
        <v>142</v>
      </c>
      <c r="H5353" s="97">
        <v>19</v>
      </c>
      <c r="I5353" s="97" t="s">
        <v>124</v>
      </c>
      <c r="J5353" s="97" t="s">
        <v>125</v>
      </c>
      <c r="K5353" s="97" t="s">
        <v>2407</v>
      </c>
      <c r="L5353" s="97"/>
      <c r="M5353" s="97"/>
      <c r="N5353" s="97" t="s">
        <v>1659</v>
      </c>
      <c r="O5353" s="97" t="s">
        <v>696</v>
      </c>
      <c r="P5353" s="97" t="s">
        <v>2408</v>
      </c>
      <c r="Q5353" s="97" t="s">
        <v>155</v>
      </c>
      <c r="R5353" s="97" t="s">
        <v>131</v>
      </c>
      <c r="S5353" s="97" t="s">
        <v>149</v>
      </c>
      <c r="T5353" s="97" t="s">
        <v>150</v>
      </c>
      <c r="U5353" s="97" t="s">
        <v>134</v>
      </c>
      <c r="V5353" s="97" t="s">
        <v>135</v>
      </c>
      <c r="W5353" s="97" t="s">
        <v>136</v>
      </c>
      <c r="X5353" s="97"/>
      <c r="Y5353" s="99"/>
      <c r="Z5353" s="99"/>
      <c r="AA5353" s="99">
        <v>235838.25</v>
      </c>
      <c r="AB5353" s="99">
        <v>235838.25</v>
      </c>
      <c r="AC5353">
        <f t="shared" si="166"/>
        <v>1000</v>
      </c>
      <c r="AD5353" t="str">
        <f t="shared" si="167"/>
        <v>312</v>
      </c>
    </row>
    <row r="5354" spans="1:30" hidden="1" x14ac:dyDescent="0.25">
      <c r="A5354" s="97" t="s">
        <v>1655</v>
      </c>
      <c r="B5354" s="97" t="s">
        <v>692</v>
      </c>
      <c r="C5354" s="97" t="s">
        <v>2406</v>
      </c>
      <c r="D5354" s="97">
        <v>14201</v>
      </c>
      <c r="E5354" s="97" t="s">
        <v>122</v>
      </c>
      <c r="F5354" s="98">
        <v>15</v>
      </c>
      <c r="G5354" s="98" t="s">
        <v>142</v>
      </c>
      <c r="H5354" s="97">
        <v>19</v>
      </c>
      <c r="I5354" s="97" t="s">
        <v>124</v>
      </c>
      <c r="J5354" s="97" t="s">
        <v>125</v>
      </c>
      <c r="K5354" s="97" t="s">
        <v>2407</v>
      </c>
      <c r="L5354" s="97"/>
      <c r="M5354" s="97"/>
      <c r="N5354" s="97" t="s">
        <v>1659</v>
      </c>
      <c r="O5354" s="97" t="s">
        <v>696</v>
      </c>
      <c r="P5354" s="97" t="s">
        <v>2408</v>
      </c>
      <c r="Q5354" s="97" t="s">
        <v>156</v>
      </c>
      <c r="R5354" s="97" t="s">
        <v>131</v>
      </c>
      <c r="S5354" s="97" t="s">
        <v>149</v>
      </c>
      <c r="T5354" s="97" t="s">
        <v>150</v>
      </c>
      <c r="U5354" s="97" t="s">
        <v>134</v>
      </c>
      <c r="V5354" s="97" t="s">
        <v>135</v>
      </c>
      <c r="W5354" s="97" t="s">
        <v>136</v>
      </c>
      <c r="X5354" s="97"/>
      <c r="Y5354" s="99"/>
      <c r="Z5354" s="99"/>
      <c r="AA5354" s="99">
        <v>524085</v>
      </c>
      <c r="AB5354" s="99">
        <v>524085</v>
      </c>
      <c r="AC5354">
        <f t="shared" si="166"/>
        <v>1000</v>
      </c>
      <c r="AD5354" t="str">
        <f t="shared" si="167"/>
        <v>312</v>
      </c>
    </row>
    <row r="5355" spans="1:30" hidden="1" x14ac:dyDescent="0.25">
      <c r="A5355" s="97" t="s">
        <v>1655</v>
      </c>
      <c r="B5355" s="97" t="s">
        <v>692</v>
      </c>
      <c r="C5355" s="97" t="s">
        <v>2406</v>
      </c>
      <c r="D5355" s="97">
        <v>14301</v>
      </c>
      <c r="E5355" s="97" t="s">
        <v>122</v>
      </c>
      <c r="F5355" s="98">
        <v>15</v>
      </c>
      <c r="G5355" s="98" t="s">
        <v>142</v>
      </c>
      <c r="H5355" s="97">
        <v>19</v>
      </c>
      <c r="I5355" s="97" t="s">
        <v>124</v>
      </c>
      <c r="J5355" s="97" t="s">
        <v>125</v>
      </c>
      <c r="K5355" s="97" t="s">
        <v>2407</v>
      </c>
      <c r="L5355" s="97"/>
      <c r="M5355" s="97"/>
      <c r="N5355" s="97" t="s">
        <v>1659</v>
      </c>
      <c r="O5355" s="97" t="s">
        <v>696</v>
      </c>
      <c r="P5355" s="97" t="s">
        <v>2408</v>
      </c>
      <c r="Q5355" s="97" t="s">
        <v>178</v>
      </c>
      <c r="R5355" s="97" t="s">
        <v>131</v>
      </c>
      <c r="S5355" s="97" t="s">
        <v>149</v>
      </c>
      <c r="T5355" s="97" t="s">
        <v>150</v>
      </c>
      <c r="U5355" s="97" t="s">
        <v>134</v>
      </c>
      <c r="V5355" s="97" t="s">
        <v>135</v>
      </c>
      <c r="W5355" s="97" t="s">
        <v>136</v>
      </c>
      <c r="X5355" s="97"/>
      <c r="Y5355" s="99"/>
      <c r="Z5355" s="99"/>
      <c r="AA5355" s="99">
        <v>628902</v>
      </c>
      <c r="AB5355" s="99">
        <v>628902</v>
      </c>
      <c r="AC5355">
        <f t="shared" si="166"/>
        <v>1000</v>
      </c>
      <c r="AD5355" t="str">
        <f t="shared" si="167"/>
        <v>312</v>
      </c>
    </row>
    <row r="5356" spans="1:30" hidden="1" x14ac:dyDescent="0.25">
      <c r="A5356" t="s">
        <v>1655</v>
      </c>
      <c r="B5356" t="s">
        <v>692</v>
      </c>
      <c r="C5356" t="s">
        <v>2415</v>
      </c>
      <c r="D5356" t="s">
        <v>186</v>
      </c>
      <c r="E5356" t="s">
        <v>122</v>
      </c>
      <c r="F5356" t="s">
        <v>159</v>
      </c>
      <c r="G5356" t="s">
        <v>160</v>
      </c>
      <c r="H5356" t="s">
        <v>143</v>
      </c>
      <c r="I5356" t="s">
        <v>124</v>
      </c>
      <c r="J5356" t="s">
        <v>125</v>
      </c>
      <c r="K5356" t="s">
        <v>2416</v>
      </c>
      <c r="N5356" t="s">
        <v>1659</v>
      </c>
      <c r="O5356" t="s">
        <v>696</v>
      </c>
      <c r="P5356" t="s">
        <v>2417</v>
      </c>
      <c r="Q5356" t="s">
        <v>188</v>
      </c>
      <c r="R5356" t="s">
        <v>131</v>
      </c>
      <c r="S5356" t="s">
        <v>164</v>
      </c>
      <c r="T5356" t="s">
        <v>165</v>
      </c>
      <c r="U5356" t="s">
        <v>151</v>
      </c>
      <c r="V5356" t="s">
        <v>135</v>
      </c>
      <c r="W5356" t="s">
        <v>136</v>
      </c>
      <c r="X5356" t="s">
        <v>2418</v>
      </c>
      <c r="Y5356" s="94">
        <v>36646</v>
      </c>
      <c r="Z5356" s="94">
        <v>0</v>
      </c>
      <c r="AA5356" s="94">
        <v>0</v>
      </c>
      <c r="AB5356" s="94">
        <v>0</v>
      </c>
      <c r="AC5356">
        <f t="shared" si="166"/>
        <v>2000</v>
      </c>
      <c r="AD5356" t="str">
        <f t="shared" si="167"/>
        <v>312</v>
      </c>
    </row>
    <row r="5357" spans="1:30" hidden="1" x14ac:dyDescent="0.25">
      <c r="A5357" t="s">
        <v>1655</v>
      </c>
      <c r="B5357" t="s">
        <v>692</v>
      </c>
      <c r="C5357" t="s">
        <v>2406</v>
      </c>
      <c r="D5357" t="s">
        <v>186</v>
      </c>
      <c r="E5357" t="s">
        <v>122</v>
      </c>
      <c r="F5357" t="s">
        <v>159</v>
      </c>
      <c r="G5357" t="s">
        <v>160</v>
      </c>
      <c r="H5357" t="s">
        <v>143</v>
      </c>
      <c r="I5357" t="s">
        <v>124</v>
      </c>
      <c r="J5357" t="s">
        <v>125</v>
      </c>
      <c r="K5357" t="s">
        <v>2407</v>
      </c>
      <c r="N5357" t="s">
        <v>1659</v>
      </c>
      <c r="O5357" t="s">
        <v>696</v>
      </c>
      <c r="P5357" t="s">
        <v>2408</v>
      </c>
      <c r="Q5357" t="s">
        <v>188</v>
      </c>
      <c r="R5357" t="s">
        <v>131</v>
      </c>
      <c r="S5357" t="s">
        <v>164</v>
      </c>
      <c r="T5357" t="s">
        <v>165</v>
      </c>
      <c r="U5357" t="s">
        <v>151</v>
      </c>
      <c r="V5357" t="s">
        <v>135</v>
      </c>
      <c r="W5357" t="s">
        <v>136</v>
      </c>
      <c r="X5357" t="s">
        <v>2419</v>
      </c>
      <c r="Y5357" s="94">
        <v>36645.089999999997</v>
      </c>
      <c r="Z5357" s="94">
        <v>33944.62999999999</v>
      </c>
      <c r="AA5357" s="94">
        <v>34962.959999999999</v>
      </c>
      <c r="AB5357" s="94">
        <v>34962.959999999999</v>
      </c>
      <c r="AC5357">
        <f t="shared" si="166"/>
        <v>2000</v>
      </c>
      <c r="AD5357" t="str">
        <f t="shared" si="167"/>
        <v>312</v>
      </c>
    </row>
    <row r="5358" spans="1:30" hidden="1" x14ac:dyDescent="0.25">
      <c r="A5358" t="s">
        <v>1655</v>
      </c>
      <c r="B5358" t="s">
        <v>692</v>
      </c>
      <c r="C5358" t="s">
        <v>2420</v>
      </c>
      <c r="D5358" t="s">
        <v>186</v>
      </c>
      <c r="E5358" t="s">
        <v>122</v>
      </c>
      <c r="F5358" t="s">
        <v>159</v>
      </c>
      <c r="G5358" t="s">
        <v>160</v>
      </c>
      <c r="H5358" t="s">
        <v>143</v>
      </c>
      <c r="I5358" t="s">
        <v>124</v>
      </c>
      <c r="J5358" t="s">
        <v>125</v>
      </c>
      <c r="K5358" t="s">
        <v>2421</v>
      </c>
      <c r="N5358" t="s">
        <v>1659</v>
      </c>
      <c r="O5358" t="s">
        <v>696</v>
      </c>
      <c r="P5358" t="s">
        <v>2422</v>
      </c>
      <c r="Q5358" t="s">
        <v>188</v>
      </c>
      <c r="R5358" t="s">
        <v>131</v>
      </c>
      <c r="S5358" t="s">
        <v>164</v>
      </c>
      <c r="T5358" t="s">
        <v>165</v>
      </c>
      <c r="U5358" t="s">
        <v>151</v>
      </c>
      <c r="V5358" t="s">
        <v>135</v>
      </c>
      <c r="W5358" t="s">
        <v>136</v>
      </c>
      <c r="X5358" t="s">
        <v>2423</v>
      </c>
      <c r="Y5358" s="94">
        <v>0</v>
      </c>
      <c r="Z5358" s="94">
        <v>49211.96</v>
      </c>
      <c r="AA5358" s="94">
        <v>50688.32</v>
      </c>
      <c r="AB5358" s="94">
        <v>50688.32</v>
      </c>
      <c r="AC5358">
        <f t="shared" si="166"/>
        <v>2000</v>
      </c>
      <c r="AD5358" t="str">
        <f t="shared" si="167"/>
        <v>312</v>
      </c>
    </row>
    <row r="5359" spans="1:30" hidden="1" x14ac:dyDescent="0.25">
      <c r="A5359" t="s">
        <v>1655</v>
      </c>
      <c r="B5359" t="s">
        <v>692</v>
      </c>
      <c r="C5359" t="s">
        <v>2424</v>
      </c>
      <c r="D5359" t="s">
        <v>186</v>
      </c>
      <c r="E5359" t="s">
        <v>122</v>
      </c>
      <c r="F5359" t="s">
        <v>159</v>
      </c>
      <c r="G5359" t="s">
        <v>160</v>
      </c>
      <c r="H5359" t="s">
        <v>143</v>
      </c>
      <c r="I5359" t="s">
        <v>124</v>
      </c>
      <c r="J5359" t="s">
        <v>125</v>
      </c>
      <c r="K5359" t="s">
        <v>2425</v>
      </c>
      <c r="N5359" t="s">
        <v>1659</v>
      </c>
      <c r="O5359" t="s">
        <v>696</v>
      </c>
      <c r="P5359" t="s">
        <v>2426</v>
      </c>
      <c r="Q5359" t="s">
        <v>188</v>
      </c>
      <c r="R5359" t="s">
        <v>131</v>
      </c>
      <c r="S5359" t="s">
        <v>164</v>
      </c>
      <c r="T5359" t="s">
        <v>165</v>
      </c>
      <c r="U5359" t="s">
        <v>151</v>
      </c>
      <c r="V5359" t="s">
        <v>135</v>
      </c>
      <c r="W5359" t="s">
        <v>136</v>
      </c>
      <c r="X5359" t="s">
        <v>2427</v>
      </c>
      <c r="Y5359" s="94">
        <v>0</v>
      </c>
      <c r="Z5359" s="94">
        <v>89999.999999999985</v>
      </c>
      <c r="AA5359" s="94">
        <v>0</v>
      </c>
      <c r="AB5359" s="94">
        <v>0</v>
      </c>
      <c r="AC5359">
        <f t="shared" si="166"/>
        <v>2000</v>
      </c>
      <c r="AD5359" t="str">
        <f t="shared" si="167"/>
        <v>312</v>
      </c>
    </row>
    <row r="5360" spans="1:30" hidden="1" x14ac:dyDescent="0.25">
      <c r="A5360" t="s">
        <v>1655</v>
      </c>
      <c r="B5360" t="s">
        <v>692</v>
      </c>
      <c r="C5360" t="s">
        <v>2428</v>
      </c>
      <c r="D5360" t="s">
        <v>186</v>
      </c>
      <c r="E5360" t="s">
        <v>122</v>
      </c>
      <c r="F5360" t="s">
        <v>159</v>
      </c>
      <c r="G5360" t="s">
        <v>160</v>
      </c>
      <c r="H5360" t="s">
        <v>143</v>
      </c>
      <c r="I5360" t="s">
        <v>124</v>
      </c>
      <c r="J5360" t="s">
        <v>125</v>
      </c>
      <c r="K5360" t="s">
        <v>2429</v>
      </c>
      <c r="N5360" t="s">
        <v>1659</v>
      </c>
      <c r="O5360" t="s">
        <v>696</v>
      </c>
      <c r="P5360" t="s">
        <v>2430</v>
      </c>
      <c r="Q5360" t="s">
        <v>188</v>
      </c>
      <c r="R5360" t="s">
        <v>131</v>
      </c>
      <c r="S5360" t="s">
        <v>164</v>
      </c>
      <c r="T5360" t="s">
        <v>165</v>
      </c>
      <c r="U5360" t="s">
        <v>151</v>
      </c>
      <c r="V5360" t="s">
        <v>135</v>
      </c>
      <c r="W5360" t="s">
        <v>136</v>
      </c>
      <c r="X5360" t="s">
        <v>2431</v>
      </c>
      <c r="Y5360" s="94">
        <v>0</v>
      </c>
      <c r="Z5360" s="94">
        <v>90000</v>
      </c>
      <c r="AA5360" s="94">
        <v>0</v>
      </c>
      <c r="AB5360" s="94">
        <v>0</v>
      </c>
      <c r="AC5360">
        <f t="shared" si="166"/>
        <v>2000</v>
      </c>
      <c r="AD5360" t="str">
        <f t="shared" si="167"/>
        <v>312</v>
      </c>
    </row>
    <row r="5361" spans="1:30" hidden="1" x14ac:dyDescent="0.25">
      <c r="A5361" t="s">
        <v>1655</v>
      </c>
      <c r="B5361" t="s">
        <v>692</v>
      </c>
      <c r="C5361" t="s">
        <v>2432</v>
      </c>
      <c r="D5361" t="s">
        <v>186</v>
      </c>
      <c r="E5361" t="s">
        <v>122</v>
      </c>
      <c r="F5361" t="s">
        <v>159</v>
      </c>
      <c r="G5361" t="s">
        <v>160</v>
      </c>
      <c r="H5361" t="s">
        <v>143</v>
      </c>
      <c r="I5361" t="s">
        <v>124</v>
      </c>
      <c r="J5361" t="s">
        <v>125</v>
      </c>
      <c r="K5361" t="s">
        <v>2433</v>
      </c>
      <c r="N5361" t="s">
        <v>1659</v>
      </c>
      <c r="O5361" t="s">
        <v>696</v>
      </c>
      <c r="P5361" t="s">
        <v>2434</v>
      </c>
      <c r="Q5361" t="s">
        <v>188</v>
      </c>
      <c r="R5361" t="s">
        <v>131</v>
      </c>
      <c r="S5361" t="s">
        <v>164</v>
      </c>
      <c r="T5361" t="s">
        <v>165</v>
      </c>
      <c r="U5361" t="s">
        <v>151</v>
      </c>
      <c r="V5361" t="s">
        <v>135</v>
      </c>
      <c r="W5361" t="s">
        <v>136</v>
      </c>
      <c r="X5361" t="s">
        <v>2435</v>
      </c>
      <c r="Y5361" s="94">
        <v>0</v>
      </c>
      <c r="Z5361" s="94">
        <v>0</v>
      </c>
      <c r="AA5361" s="94">
        <v>0</v>
      </c>
      <c r="AB5361" s="94">
        <v>0</v>
      </c>
      <c r="AC5361">
        <f t="shared" si="166"/>
        <v>2000</v>
      </c>
      <c r="AD5361" t="str">
        <f t="shared" si="167"/>
        <v>312</v>
      </c>
    </row>
    <row r="5362" spans="1:30" hidden="1" x14ac:dyDescent="0.25">
      <c r="A5362" t="s">
        <v>1655</v>
      </c>
      <c r="B5362" t="s">
        <v>692</v>
      </c>
      <c r="C5362" t="s">
        <v>1682</v>
      </c>
      <c r="D5362" t="s">
        <v>190</v>
      </c>
      <c r="E5362" t="s">
        <v>122</v>
      </c>
      <c r="F5362" t="s">
        <v>159</v>
      </c>
      <c r="G5362" t="s">
        <v>160</v>
      </c>
      <c r="H5362" t="s">
        <v>143</v>
      </c>
      <c r="I5362" t="s">
        <v>124</v>
      </c>
      <c r="J5362" t="s">
        <v>125</v>
      </c>
      <c r="K5362" t="s">
        <v>1684</v>
      </c>
      <c r="N5362" t="s">
        <v>1659</v>
      </c>
      <c r="O5362" t="s">
        <v>696</v>
      </c>
      <c r="P5362" t="s">
        <v>1685</v>
      </c>
      <c r="Q5362" t="s">
        <v>191</v>
      </c>
      <c r="R5362" t="s">
        <v>131</v>
      </c>
      <c r="S5362" t="s">
        <v>164</v>
      </c>
      <c r="T5362" t="s">
        <v>165</v>
      </c>
      <c r="U5362" t="s">
        <v>151</v>
      </c>
      <c r="V5362" t="s">
        <v>135</v>
      </c>
      <c r="W5362" t="s">
        <v>136</v>
      </c>
      <c r="X5362" t="s">
        <v>1687</v>
      </c>
      <c r="Y5362" s="94">
        <v>152770.79999999999</v>
      </c>
      <c r="Z5362" s="94">
        <v>57962.290000000008</v>
      </c>
      <c r="AA5362" s="94">
        <v>59701.120000000003</v>
      </c>
      <c r="AB5362" s="94">
        <v>59701.120000000003</v>
      </c>
      <c r="AC5362">
        <f t="shared" si="166"/>
        <v>2000</v>
      </c>
      <c r="AD5362" t="str">
        <f t="shared" si="167"/>
        <v>312</v>
      </c>
    </row>
    <row r="5363" spans="1:30" hidden="1" x14ac:dyDescent="0.25">
      <c r="A5363" t="s">
        <v>1655</v>
      </c>
      <c r="B5363" t="s">
        <v>692</v>
      </c>
      <c r="C5363" t="s">
        <v>2415</v>
      </c>
      <c r="D5363" t="s">
        <v>190</v>
      </c>
      <c r="E5363" t="s">
        <v>122</v>
      </c>
      <c r="F5363" t="s">
        <v>159</v>
      </c>
      <c r="G5363" t="s">
        <v>160</v>
      </c>
      <c r="H5363" t="s">
        <v>143</v>
      </c>
      <c r="I5363" t="s">
        <v>124</v>
      </c>
      <c r="J5363" t="s">
        <v>125</v>
      </c>
      <c r="K5363" t="s">
        <v>2416</v>
      </c>
      <c r="N5363" t="s">
        <v>1659</v>
      </c>
      <c r="O5363" t="s">
        <v>696</v>
      </c>
      <c r="P5363" t="s">
        <v>2417</v>
      </c>
      <c r="Q5363" t="s">
        <v>191</v>
      </c>
      <c r="R5363" t="s">
        <v>131</v>
      </c>
      <c r="S5363" t="s">
        <v>164</v>
      </c>
      <c r="T5363" t="s">
        <v>165</v>
      </c>
      <c r="U5363" t="s">
        <v>151</v>
      </c>
      <c r="V5363" t="s">
        <v>135</v>
      </c>
      <c r="W5363" t="s">
        <v>136</v>
      </c>
      <c r="X5363" t="s">
        <v>2418</v>
      </c>
      <c r="Y5363" s="94">
        <v>152771</v>
      </c>
      <c r="Z5363" s="94">
        <v>0</v>
      </c>
      <c r="AA5363" s="94">
        <v>0</v>
      </c>
      <c r="AB5363" s="94">
        <v>0</v>
      </c>
      <c r="AC5363">
        <f t="shared" si="166"/>
        <v>2000</v>
      </c>
      <c r="AD5363" t="str">
        <f t="shared" si="167"/>
        <v>312</v>
      </c>
    </row>
    <row r="5364" spans="1:30" hidden="1" x14ac:dyDescent="0.25">
      <c r="A5364" t="s">
        <v>1655</v>
      </c>
      <c r="B5364" t="s">
        <v>692</v>
      </c>
      <c r="C5364" t="s">
        <v>2415</v>
      </c>
      <c r="D5364" t="s">
        <v>192</v>
      </c>
      <c r="E5364" t="s">
        <v>122</v>
      </c>
      <c r="F5364" t="s">
        <v>159</v>
      </c>
      <c r="G5364" t="s">
        <v>160</v>
      </c>
      <c r="H5364" t="s">
        <v>143</v>
      </c>
      <c r="I5364" t="s">
        <v>124</v>
      </c>
      <c r="J5364" t="s">
        <v>125</v>
      </c>
      <c r="K5364" t="s">
        <v>2416</v>
      </c>
      <c r="N5364" t="s">
        <v>1659</v>
      </c>
      <c r="O5364" t="s">
        <v>696</v>
      </c>
      <c r="P5364" t="s">
        <v>2417</v>
      </c>
      <c r="Q5364" t="s">
        <v>193</v>
      </c>
      <c r="R5364" t="s">
        <v>131</v>
      </c>
      <c r="S5364" t="s">
        <v>164</v>
      </c>
      <c r="T5364" t="s">
        <v>165</v>
      </c>
      <c r="U5364" t="s">
        <v>151</v>
      </c>
      <c r="V5364" t="s">
        <v>135</v>
      </c>
      <c r="W5364" t="s">
        <v>136</v>
      </c>
      <c r="X5364" t="s">
        <v>2418</v>
      </c>
      <c r="Y5364" s="94">
        <v>125139</v>
      </c>
      <c r="Z5364" s="94">
        <v>0</v>
      </c>
      <c r="AA5364" s="94">
        <v>0</v>
      </c>
      <c r="AB5364" s="94">
        <v>0</v>
      </c>
      <c r="AC5364">
        <f t="shared" si="166"/>
        <v>2000</v>
      </c>
      <c r="AD5364" t="str">
        <f t="shared" si="167"/>
        <v>312</v>
      </c>
    </row>
    <row r="5365" spans="1:30" hidden="1" x14ac:dyDescent="0.25">
      <c r="A5365" t="s">
        <v>1655</v>
      </c>
      <c r="B5365" t="s">
        <v>692</v>
      </c>
      <c r="C5365" t="s">
        <v>2406</v>
      </c>
      <c r="D5365" t="s">
        <v>192</v>
      </c>
      <c r="E5365" t="s">
        <v>122</v>
      </c>
      <c r="F5365" t="s">
        <v>159</v>
      </c>
      <c r="G5365" t="s">
        <v>160</v>
      </c>
      <c r="H5365" t="s">
        <v>143</v>
      </c>
      <c r="I5365" t="s">
        <v>124</v>
      </c>
      <c r="J5365" t="s">
        <v>125</v>
      </c>
      <c r="K5365" t="s">
        <v>2407</v>
      </c>
      <c r="N5365" t="s">
        <v>1659</v>
      </c>
      <c r="O5365" t="s">
        <v>696</v>
      </c>
      <c r="P5365" t="s">
        <v>2408</v>
      </c>
      <c r="Q5365" t="s">
        <v>193</v>
      </c>
      <c r="R5365" t="s">
        <v>131</v>
      </c>
      <c r="S5365" t="s">
        <v>164</v>
      </c>
      <c r="T5365" t="s">
        <v>165</v>
      </c>
      <c r="U5365" t="s">
        <v>151</v>
      </c>
      <c r="V5365" t="s">
        <v>135</v>
      </c>
      <c r="W5365" t="s">
        <v>136</v>
      </c>
      <c r="X5365" t="s">
        <v>2419</v>
      </c>
      <c r="Y5365" s="94">
        <v>125139.09</v>
      </c>
      <c r="Z5365" s="94">
        <v>80584.600000000006</v>
      </c>
      <c r="AA5365" s="94">
        <v>83002.16</v>
      </c>
      <c r="AB5365" s="94">
        <v>83002.16</v>
      </c>
      <c r="AC5365">
        <f t="shared" si="166"/>
        <v>2000</v>
      </c>
      <c r="AD5365" t="str">
        <f t="shared" si="167"/>
        <v>312</v>
      </c>
    </row>
    <row r="5366" spans="1:30" hidden="1" x14ac:dyDescent="0.25">
      <c r="A5366" t="s">
        <v>1655</v>
      </c>
      <c r="B5366" t="s">
        <v>692</v>
      </c>
      <c r="C5366" t="s">
        <v>2401</v>
      </c>
      <c r="D5366" t="s">
        <v>196</v>
      </c>
      <c r="E5366" t="s">
        <v>122</v>
      </c>
      <c r="F5366" t="s">
        <v>159</v>
      </c>
      <c r="G5366" t="s">
        <v>160</v>
      </c>
      <c r="H5366" t="s">
        <v>143</v>
      </c>
      <c r="I5366" t="s">
        <v>124</v>
      </c>
      <c r="J5366" t="s">
        <v>125</v>
      </c>
      <c r="K5366" t="s">
        <v>2409</v>
      </c>
      <c r="N5366" t="s">
        <v>1659</v>
      </c>
      <c r="O5366" t="s">
        <v>696</v>
      </c>
      <c r="P5366" t="s">
        <v>2404</v>
      </c>
      <c r="Q5366" t="s">
        <v>197</v>
      </c>
      <c r="R5366" t="s">
        <v>131</v>
      </c>
      <c r="S5366" t="s">
        <v>164</v>
      </c>
      <c r="T5366" t="s">
        <v>165</v>
      </c>
      <c r="U5366" t="s">
        <v>151</v>
      </c>
      <c r="V5366" t="s">
        <v>135</v>
      </c>
      <c r="W5366" t="s">
        <v>136</v>
      </c>
      <c r="X5366" t="s">
        <v>2410</v>
      </c>
      <c r="Y5366" s="94">
        <v>0</v>
      </c>
      <c r="Z5366" s="94">
        <v>0</v>
      </c>
      <c r="AA5366" s="94">
        <v>0</v>
      </c>
      <c r="AB5366" s="94">
        <v>0</v>
      </c>
      <c r="AC5366">
        <f t="shared" si="166"/>
        <v>2000</v>
      </c>
      <c r="AD5366" t="str">
        <f t="shared" si="167"/>
        <v>312</v>
      </c>
    </row>
    <row r="5367" spans="1:30" hidden="1" x14ac:dyDescent="0.25">
      <c r="A5367" t="s">
        <v>1655</v>
      </c>
      <c r="B5367" t="s">
        <v>692</v>
      </c>
      <c r="C5367" t="s">
        <v>2401</v>
      </c>
      <c r="D5367" t="s">
        <v>196</v>
      </c>
      <c r="E5367" t="s">
        <v>122</v>
      </c>
      <c r="F5367" t="s">
        <v>159</v>
      </c>
      <c r="G5367" t="s">
        <v>160</v>
      </c>
      <c r="H5367" t="s">
        <v>143</v>
      </c>
      <c r="I5367" t="s">
        <v>124</v>
      </c>
      <c r="J5367" t="s">
        <v>125</v>
      </c>
      <c r="K5367" t="s">
        <v>2412</v>
      </c>
      <c r="N5367" t="s">
        <v>1659</v>
      </c>
      <c r="O5367" t="s">
        <v>696</v>
      </c>
      <c r="P5367" t="s">
        <v>2404</v>
      </c>
      <c r="Q5367" t="s">
        <v>197</v>
      </c>
      <c r="R5367" t="s">
        <v>131</v>
      </c>
      <c r="S5367" t="s">
        <v>164</v>
      </c>
      <c r="T5367" t="s">
        <v>165</v>
      </c>
      <c r="U5367" t="s">
        <v>151</v>
      </c>
      <c r="V5367" t="s">
        <v>135</v>
      </c>
      <c r="W5367" t="s">
        <v>136</v>
      </c>
      <c r="X5367" t="s">
        <v>2414</v>
      </c>
      <c r="Y5367" s="94">
        <v>0</v>
      </c>
      <c r="Z5367" s="94">
        <v>0</v>
      </c>
      <c r="AA5367" s="94">
        <v>0</v>
      </c>
      <c r="AB5367" s="94">
        <v>0</v>
      </c>
      <c r="AC5367">
        <f t="shared" si="166"/>
        <v>2000</v>
      </c>
      <c r="AD5367" t="str">
        <f t="shared" si="167"/>
        <v>312</v>
      </c>
    </row>
    <row r="5368" spans="1:30" hidden="1" x14ac:dyDescent="0.25">
      <c r="A5368" t="s">
        <v>1655</v>
      </c>
      <c r="B5368" t="s">
        <v>692</v>
      </c>
      <c r="C5368" t="s">
        <v>2401</v>
      </c>
      <c r="D5368" t="s">
        <v>196</v>
      </c>
      <c r="E5368" t="s">
        <v>122</v>
      </c>
      <c r="F5368" t="s">
        <v>159</v>
      </c>
      <c r="G5368" t="s">
        <v>160</v>
      </c>
      <c r="H5368" t="s">
        <v>143</v>
      </c>
      <c r="I5368" t="s">
        <v>124</v>
      </c>
      <c r="J5368" t="s">
        <v>125</v>
      </c>
      <c r="K5368" t="s">
        <v>1803</v>
      </c>
      <c r="N5368" t="s">
        <v>1659</v>
      </c>
      <c r="O5368" t="s">
        <v>696</v>
      </c>
      <c r="P5368" t="s">
        <v>2404</v>
      </c>
      <c r="Q5368" t="s">
        <v>197</v>
      </c>
      <c r="R5368" t="s">
        <v>131</v>
      </c>
      <c r="S5368" t="s">
        <v>164</v>
      </c>
      <c r="T5368" t="s">
        <v>165</v>
      </c>
      <c r="U5368" t="s">
        <v>151</v>
      </c>
      <c r="V5368" t="s">
        <v>135</v>
      </c>
      <c r="W5368" t="s">
        <v>136</v>
      </c>
      <c r="X5368" t="s">
        <v>1805</v>
      </c>
      <c r="Y5368" s="94">
        <v>0</v>
      </c>
      <c r="Z5368" s="94">
        <v>0</v>
      </c>
      <c r="AA5368" s="94">
        <v>0</v>
      </c>
      <c r="AB5368" s="94">
        <v>0</v>
      </c>
      <c r="AC5368">
        <f t="shared" si="166"/>
        <v>2000</v>
      </c>
      <c r="AD5368" t="str">
        <f t="shared" si="167"/>
        <v>312</v>
      </c>
    </row>
    <row r="5369" spans="1:30" hidden="1" x14ac:dyDescent="0.25">
      <c r="A5369" t="s">
        <v>1655</v>
      </c>
      <c r="B5369" t="s">
        <v>692</v>
      </c>
      <c r="C5369" t="s">
        <v>2424</v>
      </c>
      <c r="D5369" t="s">
        <v>196</v>
      </c>
      <c r="E5369" t="s">
        <v>122</v>
      </c>
      <c r="F5369" t="s">
        <v>159</v>
      </c>
      <c r="G5369" t="s">
        <v>160</v>
      </c>
      <c r="H5369" t="s">
        <v>143</v>
      </c>
      <c r="I5369" t="s">
        <v>124</v>
      </c>
      <c r="J5369" t="s">
        <v>125</v>
      </c>
      <c r="K5369" t="s">
        <v>2425</v>
      </c>
      <c r="N5369" t="s">
        <v>1659</v>
      </c>
      <c r="O5369" t="s">
        <v>696</v>
      </c>
      <c r="P5369" t="s">
        <v>2426</v>
      </c>
      <c r="Q5369" t="s">
        <v>197</v>
      </c>
      <c r="R5369" t="s">
        <v>131</v>
      </c>
      <c r="S5369" t="s">
        <v>164</v>
      </c>
      <c r="T5369" t="s">
        <v>165</v>
      </c>
      <c r="U5369" t="s">
        <v>151</v>
      </c>
      <c r="V5369" t="s">
        <v>135</v>
      </c>
      <c r="W5369" t="s">
        <v>136</v>
      </c>
      <c r="X5369" t="s">
        <v>2427</v>
      </c>
      <c r="Y5369" s="94">
        <v>0</v>
      </c>
      <c r="Z5369" s="94">
        <v>872062.08</v>
      </c>
      <c r="AA5369" s="94">
        <v>0</v>
      </c>
      <c r="AB5369" s="94">
        <v>0</v>
      </c>
      <c r="AC5369">
        <f t="shared" si="166"/>
        <v>2000</v>
      </c>
      <c r="AD5369" t="str">
        <f t="shared" si="167"/>
        <v>312</v>
      </c>
    </row>
    <row r="5370" spans="1:30" hidden="1" x14ac:dyDescent="0.25">
      <c r="A5370" t="s">
        <v>1655</v>
      </c>
      <c r="B5370" t="s">
        <v>692</v>
      </c>
      <c r="C5370" t="s">
        <v>2428</v>
      </c>
      <c r="D5370" t="s">
        <v>196</v>
      </c>
      <c r="E5370" t="s">
        <v>122</v>
      </c>
      <c r="F5370" t="s">
        <v>159</v>
      </c>
      <c r="G5370" t="s">
        <v>160</v>
      </c>
      <c r="H5370" t="s">
        <v>143</v>
      </c>
      <c r="I5370" t="s">
        <v>124</v>
      </c>
      <c r="J5370" t="s">
        <v>125</v>
      </c>
      <c r="K5370" t="s">
        <v>2429</v>
      </c>
      <c r="N5370" t="s">
        <v>1659</v>
      </c>
      <c r="O5370" t="s">
        <v>696</v>
      </c>
      <c r="P5370" t="s">
        <v>2430</v>
      </c>
      <c r="Q5370" t="s">
        <v>197</v>
      </c>
      <c r="R5370" t="s">
        <v>131</v>
      </c>
      <c r="S5370" t="s">
        <v>164</v>
      </c>
      <c r="T5370" t="s">
        <v>165</v>
      </c>
      <c r="U5370" t="s">
        <v>151</v>
      </c>
      <c r="V5370" t="s">
        <v>135</v>
      </c>
      <c r="W5370" t="s">
        <v>136</v>
      </c>
      <c r="X5370" t="s">
        <v>2431</v>
      </c>
      <c r="Y5370" s="94">
        <v>0</v>
      </c>
      <c r="Z5370" s="94">
        <v>799999.4</v>
      </c>
      <c r="AA5370" s="94">
        <v>0</v>
      </c>
      <c r="AB5370" s="94">
        <v>0</v>
      </c>
      <c r="AC5370">
        <f t="shared" si="166"/>
        <v>2000</v>
      </c>
      <c r="AD5370" t="str">
        <f t="shared" si="167"/>
        <v>312</v>
      </c>
    </row>
    <row r="5371" spans="1:30" hidden="1" x14ac:dyDescent="0.25">
      <c r="A5371" t="s">
        <v>1655</v>
      </c>
      <c r="B5371" t="s">
        <v>692</v>
      </c>
      <c r="C5371" t="s">
        <v>2420</v>
      </c>
      <c r="D5371" t="s">
        <v>198</v>
      </c>
      <c r="E5371" t="s">
        <v>122</v>
      </c>
      <c r="F5371" t="s">
        <v>159</v>
      </c>
      <c r="G5371" t="s">
        <v>160</v>
      </c>
      <c r="H5371" t="s">
        <v>143</v>
      </c>
      <c r="I5371" t="s">
        <v>124</v>
      </c>
      <c r="J5371" t="s">
        <v>125</v>
      </c>
      <c r="K5371" t="s">
        <v>2421</v>
      </c>
      <c r="N5371" t="s">
        <v>1659</v>
      </c>
      <c r="O5371" t="s">
        <v>696</v>
      </c>
      <c r="P5371" t="s">
        <v>2422</v>
      </c>
      <c r="Q5371" t="s">
        <v>199</v>
      </c>
      <c r="R5371" t="s">
        <v>131</v>
      </c>
      <c r="S5371" t="s">
        <v>164</v>
      </c>
      <c r="T5371" t="s">
        <v>165</v>
      </c>
      <c r="U5371" t="s">
        <v>151</v>
      </c>
      <c r="V5371" t="s">
        <v>135</v>
      </c>
      <c r="W5371" t="s">
        <v>136</v>
      </c>
      <c r="X5371" t="s">
        <v>2423</v>
      </c>
      <c r="Y5371" s="94">
        <v>0</v>
      </c>
      <c r="Z5371" s="94">
        <v>198000</v>
      </c>
      <c r="AA5371" s="94">
        <v>203940</v>
      </c>
      <c r="AB5371" s="94">
        <v>203940</v>
      </c>
      <c r="AC5371">
        <f t="shared" si="166"/>
        <v>2000</v>
      </c>
      <c r="AD5371" t="str">
        <f t="shared" si="167"/>
        <v>312</v>
      </c>
    </row>
    <row r="5372" spans="1:30" hidden="1" x14ac:dyDescent="0.25">
      <c r="A5372" t="s">
        <v>1655</v>
      </c>
      <c r="B5372" t="s">
        <v>692</v>
      </c>
      <c r="C5372" t="s">
        <v>2428</v>
      </c>
      <c r="D5372" t="s">
        <v>200</v>
      </c>
      <c r="E5372" t="s">
        <v>122</v>
      </c>
      <c r="F5372" t="s">
        <v>159</v>
      </c>
      <c r="G5372" t="s">
        <v>160</v>
      </c>
      <c r="H5372" t="s">
        <v>143</v>
      </c>
      <c r="I5372" t="s">
        <v>124</v>
      </c>
      <c r="J5372" t="s">
        <v>125</v>
      </c>
      <c r="K5372" t="s">
        <v>2429</v>
      </c>
      <c r="N5372" t="s">
        <v>1659</v>
      </c>
      <c r="O5372" t="s">
        <v>696</v>
      </c>
      <c r="P5372" t="s">
        <v>2430</v>
      </c>
      <c r="Q5372" t="s">
        <v>201</v>
      </c>
      <c r="R5372" t="s">
        <v>131</v>
      </c>
      <c r="S5372" t="s">
        <v>164</v>
      </c>
      <c r="T5372" t="s">
        <v>165</v>
      </c>
      <c r="U5372" t="s">
        <v>151</v>
      </c>
      <c r="V5372" t="s">
        <v>135</v>
      </c>
      <c r="W5372" t="s">
        <v>136</v>
      </c>
      <c r="X5372" t="s">
        <v>2431</v>
      </c>
      <c r="Y5372" s="94">
        <v>0</v>
      </c>
      <c r="Z5372" s="94">
        <v>0</v>
      </c>
      <c r="AA5372" s="94">
        <v>0</v>
      </c>
      <c r="AB5372" s="94">
        <v>0</v>
      </c>
      <c r="AC5372">
        <f t="shared" si="166"/>
        <v>2000</v>
      </c>
      <c r="AD5372" t="str">
        <f t="shared" si="167"/>
        <v>312</v>
      </c>
    </row>
    <row r="5373" spans="1:30" hidden="1" x14ac:dyDescent="0.25">
      <c r="A5373" t="s">
        <v>1655</v>
      </c>
      <c r="B5373" t="s">
        <v>692</v>
      </c>
      <c r="C5373" t="s">
        <v>2436</v>
      </c>
      <c r="D5373" t="s">
        <v>214</v>
      </c>
      <c r="E5373" t="s">
        <v>122</v>
      </c>
      <c r="F5373" t="s">
        <v>159</v>
      </c>
      <c r="G5373" t="s">
        <v>160</v>
      </c>
      <c r="H5373" t="s">
        <v>143</v>
      </c>
      <c r="I5373" t="s">
        <v>124</v>
      </c>
      <c r="J5373" t="s">
        <v>125</v>
      </c>
      <c r="K5373" t="s">
        <v>2437</v>
      </c>
      <c r="N5373" t="s">
        <v>1659</v>
      </c>
      <c r="O5373" t="s">
        <v>696</v>
      </c>
      <c r="P5373" t="s">
        <v>2438</v>
      </c>
      <c r="Q5373" t="s">
        <v>215</v>
      </c>
      <c r="R5373" t="s">
        <v>131</v>
      </c>
      <c r="S5373" t="s">
        <v>164</v>
      </c>
      <c r="T5373" t="s">
        <v>165</v>
      </c>
      <c r="U5373" t="s">
        <v>151</v>
      </c>
      <c r="V5373" t="s">
        <v>135</v>
      </c>
      <c r="W5373" t="s">
        <v>136</v>
      </c>
      <c r="X5373" t="s">
        <v>2439</v>
      </c>
      <c r="Y5373" s="94">
        <v>0</v>
      </c>
      <c r="Z5373" s="94">
        <v>108000</v>
      </c>
      <c r="AA5373" s="94">
        <v>111240</v>
      </c>
      <c r="AB5373" s="94">
        <v>111240</v>
      </c>
      <c r="AC5373">
        <f t="shared" si="166"/>
        <v>2000</v>
      </c>
      <c r="AD5373" t="str">
        <f t="shared" si="167"/>
        <v>312</v>
      </c>
    </row>
    <row r="5374" spans="1:30" hidden="1" x14ac:dyDescent="0.25">
      <c r="A5374" t="s">
        <v>1655</v>
      </c>
      <c r="B5374" t="s">
        <v>692</v>
      </c>
      <c r="C5374" t="s">
        <v>2415</v>
      </c>
      <c r="D5374" t="s">
        <v>214</v>
      </c>
      <c r="E5374" t="s">
        <v>122</v>
      </c>
      <c r="F5374" t="s">
        <v>159</v>
      </c>
      <c r="G5374" t="s">
        <v>160</v>
      </c>
      <c r="H5374" t="s">
        <v>143</v>
      </c>
      <c r="I5374" t="s">
        <v>124</v>
      </c>
      <c r="J5374" t="s">
        <v>125</v>
      </c>
      <c r="K5374" t="s">
        <v>2416</v>
      </c>
      <c r="N5374" t="s">
        <v>1659</v>
      </c>
      <c r="O5374" t="s">
        <v>696</v>
      </c>
      <c r="P5374" t="s">
        <v>2417</v>
      </c>
      <c r="Q5374" t="s">
        <v>215</v>
      </c>
      <c r="R5374" t="s">
        <v>131</v>
      </c>
      <c r="S5374" t="s">
        <v>164</v>
      </c>
      <c r="T5374" t="s">
        <v>165</v>
      </c>
      <c r="U5374" t="s">
        <v>151</v>
      </c>
      <c r="V5374" t="s">
        <v>135</v>
      </c>
      <c r="W5374" t="s">
        <v>136</v>
      </c>
      <c r="X5374" t="s">
        <v>2418</v>
      </c>
      <c r="Y5374" s="94">
        <v>598315</v>
      </c>
      <c r="Z5374" s="94">
        <v>269241.75</v>
      </c>
      <c r="AA5374" s="94">
        <v>277319.03999999998</v>
      </c>
      <c r="AB5374" s="94">
        <v>277319.03999999998</v>
      </c>
      <c r="AC5374">
        <f t="shared" si="166"/>
        <v>2000</v>
      </c>
      <c r="AD5374" t="str">
        <f t="shared" si="167"/>
        <v>312</v>
      </c>
    </row>
    <row r="5375" spans="1:30" hidden="1" x14ac:dyDescent="0.25">
      <c r="A5375" t="s">
        <v>1655</v>
      </c>
      <c r="B5375" t="s">
        <v>692</v>
      </c>
      <c r="C5375" t="s">
        <v>2406</v>
      </c>
      <c r="D5375" t="s">
        <v>214</v>
      </c>
      <c r="E5375" t="s">
        <v>122</v>
      </c>
      <c r="F5375" t="s">
        <v>159</v>
      </c>
      <c r="G5375" t="s">
        <v>160</v>
      </c>
      <c r="H5375" t="s">
        <v>143</v>
      </c>
      <c r="I5375" t="s">
        <v>124</v>
      </c>
      <c r="J5375" t="s">
        <v>125</v>
      </c>
      <c r="K5375" t="s">
        <v>2407</v>
      </c>
      <c r="N5375" t="s">
        <v>1659</v>
      </c>
      <c r="O5375" t="s">
        <v>696</v>
      </c>
      <c r="P5375" t="s">
        <v>2408</v>
      </c>
      <c r="Q5375" t="s">
        <v>215</v>
      </c>
      <c r="R5375" t="s">
        <v>131</v>
      </c>
      <c r="S5375" t="s">
        <v>164</v>
      </c>
      <c r="T5375" t="s">
        <v>165</v>
      </c>
      <c r="U5375" t="s">
        <v>151</v>
      </c>
      <c r="V5375" t="s">
        <v>135</v>
      </c>
      <c r="W5375" t="s">
        <v>136</v>
      </c>
      <c r="X5375" t="s">
        <v>2419</v>
      </c>
      <c r="Y5375" s="94">
        <v>598315.19999999995</v>
      </c>
      <c r="Z5375" s="94">
        <v>998037.76</v>
      </c>
      <c r="AA5375" s="94">
        <v>1027978.92</v>
      </c>
      <c r="AB5375" s="94">
        <v>1027978.92</v>
      </c>
      <c r="AC5375">
        <f t="shared" si="166"/>
        <v>2000</v>
      </c>
      <c r="AD5375" t="str">
        <f t="shared" si="167"/>
        <v>312</v>
      </c>
    </row>
    <row r="5376" spans="1:30" hidden="1" x14ac:dyDescent="0.25">
      <c r="A5376" t="s">
        <v>1655</v>
      </c>
      <c r="B5376" t="s">
        <v>692</v>
      </c>
      <c r="C5376" t="s">
        <v>2420</v>
      </c>
      <c r="D5376" t="s">
        <v>214</v>
      </c>
      <c r="E5376" t="s">
        <v>122</v>
      </c>
      <c r="F5376" t="s">
        <v>159</v>
      </c>
      <c r="G5376" t="s">
        <v>160</v>
      </c>
      <c r="H5376" t="s">
        <v>143</v>
      </c>
      <c r="I5376" t="s">
        <v>124</v>
      </c>
      <c r="J5376" t="s">
        <v>125</v>
      </c>
      <c r="K5376" t="s">
        <v>2421</v>
      </c>
      <c r="N5376" t="s">
        <v>1659</v>
      </c>
      <c r="O5376" t="s">
        <v>696</v>
      </c>
      <c r="P5376" t="s">
        <v>2422</v>
      </c>
      <c r="Q5376" t="s">
        <v>215</v>
      </c>
      <c r="R5376" t="s">
        <v>131</v>
      </c>
      <c r="S5376" t="s">
        <v>164</v>
      </c>
      <c r="T5376" t="s">
        <v>165</v>
      </c>
      <c r="U5376" t="s">
        <v>151</v>
      </c>
      <c r="V5376" t="s">
        <v>135</v>
      </c>
      <c r="W5376" t="s">
        <v>136</v>
      </c>
      <c r="X5376" t="s">
        <v>2423</v>
      </c>
      <c r="Y5376" s="94">
        <v>0</v>
      </c>
      <c r="Z5376" s="94">
        <v>72000</v>
      </c>
      <c r="AA5376" s="94">
        <v>74160</v>
      </c>
      <c r="AB5376" s="94">
        <v>74160</v>
      </c>
      <c r="AC5376">
        <f t="shared" si="166"/>
        <v>2000</v>
      </c>
      <c r="AD5376" t="str">
        <f t="shared" si="167"/>
        <v>312</v>
      </c>
    </row>
    <row r="5377" spans="1:30" hidden="1" x14ac:dyDescent="0.25">
      <c r="A5377" t="s">
        <v>1655</v>
      </c>
      <c r="B5377" t="s">
        <v>692</v>
      </c>
      <c r="C5377" t="s">
        <v>2424</v>
      </c>
      <c r="D5377" t="s">
        <v>214</v>
      </c>
      <c r="E5377" t="s">
        <v>122</v>
      </c>
      <c r="F5377" t="s">
        <v>159</v>
      </c>
      <c r="G5377" t="s">
        <v>160</v>
      </c>
      <c r="H5377" t="s">
        <v>143</v>
      </c>
      <c r="I5377" t="s">
        <v>124</v>
      </c>
      <c r="J5377" t="s">
        <v>125</v>
      </c>
      <c r="K5377" t="s">
        <v>2425</v>
      </c>
      <c r="N5377" t="s">
        <v>1659</v>
      </c>
      <c r="O5377" t="s">
        <v>696</v>
      </c>
      <c r="P5377" t="s">
        <v>2426</v>
      </c>
      <c r="Q5377" t="s">
        <v>215</v>
      </c>
      <c r="R5377" t="s">
        <v>131</v>
      </c>
      <c r="S5377" t="s">
        <v>164</v>
      </c>
      <c r="T5377" t="s">
        <v>165</v>
      </c>
      <c r="U5377" t="s">
        <v>151</v>
      </c>
      <c r="V5377" t="s">
        <v>135</v>
      </c>
      <c r="W5377" t="s">
        <v>136</v>
      </c>
      <c r="X5377" t="s">
        <v>2427</v>
      </c>
      <c r="Y5377" s="94">
        <v>0</v>
      </c>
      <c r="Z5377" s="94">
        <v>442100</v>
      </c>
      <c r="AA5377" s="94">
        <v>0</v>
      </c>
      <c r="AB5377" s="94">
        <v>0</v>
      </c>
      <c r="AC5377">
        <f t="shared" si="166"/>
        <v>2000</v>
      </c>
      <c r="AD5377" t="str">
        <f t="shared" si="167"/>
        <v>312</v>
      </c>
    </row>
    <row r="5378" spans="1:30" hidden="1" x14ac:dyDescent="0.25">
      <c r="A5378" t="s">
        <v>1655</v>
      </c>
      <c r="B5378" t="s">
        <v>692</v>
      </c>
      <c r="C5378" t="s">
        <v>2428</v>
      </c>
      <c r="D5378" t="s">
        <v>476</v>
      </c>
      <c r="E5378" t="s">
        <v>122</v>
      </c>
      <c r="F5378" t="s">
        <v>159</v>
      </c>
      <c r="G5378" t="s">
        <v>160</v>
      </c>
      <c r="H5378" t="s">
        <v>143</v>
      </c>
      <c r="I5378" t="s">
        <v>124</v>
      </c>
      <c r="J5378" t="s">
        <v>125</v>
      </c>
      <c r="K5378" t="s">
        <v>2429</v>
      </c>
      <c r="N5378" t="s">
        <v>1659</v>
      </c>
      <c r="O5378" t="s">
        <v>696</v>
      </c>
      <c r="P5378" t="s">
        <v>2430</v>
      </c>
      <c r="Q5378" t="s">
        <v>477</v>
      </c>
      <c r="R5378" t="s">
        <v>131</v>
      </c>
      <c r="S5378" t="s">
        <v>164</v>
      </c>
      <c r="T5378" t="s">
        <v>165</v>
      </c>
      <c r="U5378" t="s">
        <v>151</v>
      </c>
      <c r="V5378" t="s">
        <v>135</v>
      </c>
      <c r="W5378" t="s">
        <v>136</v>
      </c>
      <c r="X5378" t="s">
        <v>2431</v>
      </c>
      <c r="Y5378" s="94">
        <v>0</v>
      </c>
      <c r="Z5378" s="94">
        <v>70000</v>
      </c>
      <c r="AA5378" s="94">
        <v>0</v>
      </c>
      <c r="AB5378" s="94">
        <v>0</v>
      </c>
      <c r="AC5378">
        <f t="shared" si="166"/>
        <v>2000</v>
      </c>
      <c r="AD5378" t="str">
        <f t="shared" si="167"/>
        <v>312</v>
      </c>
    </row>
    <row r="5379" spans="1:30" hidden="1" x14ac:dyDescent="0.25">
      <c r="A5379" t="s">
        <v>1655</v>
      </c>
      <c r="B5379" t="s">
        <v>692</v>
      </c>
      <c r="C5379" t="s">
        <v>2420</v>
      </c>
      <c r="D5379" t="s">
        <v>218</v>
      </c>
      <c r="E5379" t="s">
        <v>122</v>
      </c>
      <c r="F5379" t="s">
        <v>159</v>
      </c>
      <c r="G5379" t="s">
        <v>160</v>
      </c>
      <c r="H5379" t="s">
        <v>143</v>
      </c>
      <c r="I5379" t="s">
        <v>124</v>
      </c>
      <c r="J5379" t="s">
        <v>125</v>
      </c>
      <c r="K5379" t="s">
        <v>2421</v>
      </c>
      <c r="N5379" t="s">
        <v>1659</v>
      </c>
      <c r="O5379" t="s">
        <v>696</v>
      </c>
      <c r="P5379" t="s">
        <v>2422</v>
      </c>
      <c r="Q5379" t="s">
        <v>219</v>
      </c>
      <c r="R5379" t="s">
        <v>131</v>
      </c>
      <c r="S5379" t="s">
        <v>164</v>
      </c>
      <c r="T5379" t="s">
        <v>165</v>
      </c>
      <c r="U5379" t="s">
        <v>151</v>
      </c>
      <c r="V5379" t="s">
        <v>135</v>
      </c>
      <c r="W5379" t="s">
        <v>136</v>
      </c>
      <c r="X5379" t="s">
        <v>2423</v>
      </c>
      <c r="Y5379" s="94">
        <v>0</v>
      </c>
      <c r="Z5379" s="94">
        <v>60000</v>
      </c>
      <c r="AA5379" s="94">
        <v>61800</v>
      </c>
      <c r="AB5379" s="94">
        <v>61800</v>
      </c>
      <c r="AC5379">
        <f t="shared" ref="AC5379:AC5442" si="168">MID(D5379,1,1)*1000</f>
        <v>2000</v>
      </c>
      <c r="AD5379" t="str">
        <f t="shared" ref="AD5379:AD5442" si="169">MID(A5379,6,3)</f>
        <v>312</v>
      </c>
    </row>
    <row r="5380" spans="1:30" hidden="1" x14ac:dyDescent="0.25">
      <c r="A5380" t="s">
        <v>1655</v>
      </c>
      <c r="B5380" t="s">
        <v>692</v>
      </c>
      <c r="C5380" t="s">
        <v>1682</v>
      </c>
      <c r="D5380" t="s">
        <v>230</v>
      </c>
      <c r="E5380" t="s">
        <v>122</v>
      </c>
      <c r="F5380" t="s">
        <v>159</v>
      </c>
      <c r="G5380" t="s">
        <v>160</v>
      </c>
      <c r="H5380" t="s">
        <v>143</v>
      </c>
      <c r="I5380" t="s">
        <v>124</v>
      </c>
      <c r="J5380" t="s">
        <v>125</v>
      </c>
      <c r="K5380" t="s">
        <v>1684</v>
      </c>
      <c r="N5380" t="s">
        <v>1659</v>
      </c>
      <c r="O5380" t="s">
        <v>696</v>
      </c>
      <c r="P5380" t="s">
        <v>1685</v>
      </c>
      <c r="Q5380" t="s">
        <v>231</v>
      </c>
      <c r="R5380" t="s">
        <v>131</v>
      </c>
      <c r="S5380" t="s">
        <v>164</v>
      </c>
      <c r="T5380" t="s">
        <v>165</v>
      </c>
      <c r="U5380" t="s">
        <v>151</v>
      </c>
      <c r="V5380" t="s">
        <v>135</v>
      </c>
      <c r="W5380" t="s">
        <v>136</v>
      </c>
      <c r="X5380" t="s">
        <v>1687</v>
      </c>
      <c r="Y5380" s="94">
        <v>1409.69</v>
      </c>
      <c r="Z5380" s="94">
        <v>0</v>
      </c>
      <c r="AA5380" s="94">
        <v>0</v>
      </c>
      <c r="AB5380" s="94">
        <v>0</v>
      </c>
      <c r="AC5380">
        <f t="shared" si="168"/>
        <v>2000</v>
      </c>
      <c r="AD5380" t="str">
        <f t="shared" si="169"/>
        <v>312</v>
      </c>
    </row>
    <row r="5381" spans="1:30" hidden="1" x14ac:dyDescent="0.25">
      <c r="A5381" t="s">
        <v>1655</v>
      </c>
      <c r="B5381" t="s">
        <v>692</v>
      </c>
      <c r="C5381" t="s">
        <v>2415</v>
      </c>
      <c r="D5381" t="s">
        <v>230</v>
      </c>
      <c r="E5381" t="s">
        <v>122</v>
      </c>
      <c r="F5381" t="s">
        <v>159</v>
      </c>
      <c r="G5381" t="s">
        <v>160</v>
      </c>
      <c r="H5381" t="s">
        <v>143</v>
      </c>
      <c r="I5381" t="s">
        <v>124</v>
      </c>
      <c r="J5381" t="s">
        <v>125</v>
      </c>
      <c r="K5381" t="s">
        <v>2416</v>
      </c>
      <c r="N5381" t="s">
        <v>1659</v>
      </c>
      <c r="O5381" t="s">
        <v>696</v>
      </c>
      <c r="P5381" t="s">
        <v>2417</v>
      </c>
      <c r="Q5381" t="s">
        <v>231</v>
      </c>
      <c r="R5381" t="s">
        <v>131</v>
      </c>
      <c r="S5381" t="s">
        <v>164</v>
      </c>
      <c r="T5381" t="s">
        <v>165</v>
      </c>
      <c r="U5381" t="s">
        <v>151</v>
      </c>
      <c r="V5381" t="s">
        <v>135</v>
      </c>
      <c r="W5381" t="s">
        <v>136</v>
      </c>
      <c r="X5381" t="s">
        <v>2418</v>
      </c>
      <c r="Y5381" s="94">
        <v>1410</v>
      </c>
      <c r="Z5381" s="94">
        <v>0</v>
      </c>
      <c r="AA5381" s="94">
        <v>0</v>
      </c>
      <c r="AB5381" s="94">
        <v>0</v>
      </c>
      <c r="AC5381">
        <f t="shared" si="168"/>
        <v>2000</v>
      </c>
      <c r="AD5381" t="str">
        <f t="shared" si="169"/>
        <v>312</v>
      </c>
    </row>
    <row r="5382" spans="1:30" hidden="1" x14ac:dyDescent="0.25">
      <c r="A5382" t="s">
        <v>1655</v>
      </c>
      <c r="B5382" t="s">
        <v>692</v>
      </c>
      <c r="C5382" t="s">
        <v>2401</v>
      </c>
      <c r="D5382" t="s">
        <v>242</v>
      </c>
      <c r="E5382" t="s">
        <v>122</v>
      </c>
      <c r="F5382" t="s">
        <v>159</v>
      </c>
      <c r="G5382" t="s">
        <v>160</v>
      </c>
      <c r="H5382" t="s">
        <v>143</v>
      </c>
      <c r="I5382" t="s">
        <v>124</v>
      </c>
      <c r="J5382" t="s">
        <v>125</v>
      </c>
      <c r="K5382" t="s">
        <v>2409</v>
      </c>
      <c r="N5382" t="s">
        <v>1659</v>
      </c>
      <c r="O5382" t="s">
        <v>696</v>
      </c>
      <c r="P5382" t="s">
        <v>2404</v>
      </c>
      <c r="Q5382" t="s">
        <v>243</v>
      </c>
      <c r="R5382" t="s">
        <v>131</v>
      </c>
      <c r="S5382" t="s">
        <v>164</v>
      </c>
      <c r="T5382" t="s">
        <v>165</v>
      </c>
      <c r="U5382" t="s">
        <v>151</v>
      </c>
      <c r="V5382" t="s">
        <v>135</v>
      </c>
      <c r="W5382" t="s">
        <v>136</v>
      </c>
      <c r="X5382" t="s">
        <v>2410</v>
      </c>
      <c r="Y5382" s="94">
        <v>0</v>
      </c>
      <c r="Z5382" s="94">
        <v>0</v>
      </c>
      <c r="AA5382" s="94">
        <v>0</v>
      </c>
      <c r="AB5382" s="94">
        <v>0</v>
      </c>
      <c r="AC5382">
        <f t="shared" si="168"/>
        <v>3000</v>
      </c>
      <c r="AD5382" t="str">
        <f t="shared" si="169"/>
        <v>312</v>
      </c>
    </row>
    <row r="5383" spans="1:30" hidden="1" x14ac:dyDescent="0.25">
      <c r="A5383" t="s">
        <v>1655</v>
      </c>
      <c r="B5383" t="s">
        <v>692</v>
      </c>
      <c r="C5383" t="s">
        <v>2440</v>
      </c>
      <c r="D5383" t="s">
        <v>242</v>
      </c>
      <c r="E5383" t="s">
        <v>122</v>
      </c>
      <c r="F5383" t="s">
        <v>159</v>
      </c>
      <c r="G5383" t="s">
        <v>160</v>
      </c>
      <c r="H5383" t="s">
        <v>143</v>
      </c>
      <c r="I5383" t="s">
        <v>124</v>
      </c>
      <c r="J5383" t="s">
        <v>125</v>
      </c>
      <c r="K5383" t="s">
        <v>2441</v>
      </c>
      <c r="N5383" t="s">
        <v>1659</v>
      </c>
      <c r="O5383" t="s">
        <v>696</v>
      </c>
      <c r="P5383" t="s">
        <v>2442</v>
      </c>
      <c r="Q5383" t="s">
        <v>243</v>
      </c>
      <c r="R5383" t="s">
        <v>131</v>
      </c>
      <c r="S5383" t="s">
        <v>164</v>
      </c>
      <c r="T5383" t="s">
        <v>165</v>
      </c>
      <c r="U5383" t="s">
        <v>151</v>
      </c>
      <c r="V5383" t="s">
        <v>135</v>
      </c>
      <c r="W5383" t="s">
        <v>136</v>
      </c>
      <c r="X5383" t="s">
        <v>2443</v>
      </c>
      <c r="Y5383" s="94">
        <v>0</v>
      </c>
      <c r="Z5383" s="94">
        <v>0</v>
      </c>
      <c r="AA5383" s="94">
        <v>0</v>
      </c>
      <c r="AB5383" s="94">
        <v>0</v>
      </c>
      <c r="AC5383">
        <f t="shared" si="168"/>
        <v>3000</v>
      </c>
      <c r="AD5383" t="str">
        <f t="shared" si="169"/>
        <v>312</v>
      </c>
    </row>
    <row r="5384" spans="1:30" hidden="1" x14ac:dyDescent="0.25">
      <c r="A5384" t="s">
        <v>1655</v>
      </c>
      <c r="B5384" t="s">
        <v>692</v>
      </c>
      <c r="C5384" t="s">
        <v>2436</v>
      </c>
      <c r="D5384" t="s">
        <v>244</v>
      </c>
      <c r="E5384" t="s">
        <v>122</v>
      </c>
      <c r="F5384" t="s">
        <v>159</v>
      </c>
      <c r="G5384" t="s">
        <v>160</v>
      </c>
      <c r="H5384" t="s">
        <v>143</v>
      </c>
      <c r="I5384" t="s">
        <v>124</v>
      </c>
      <c r="J5384" t="s">
        <v>125</v>
      </c>
      <c r="K5384" t="s">
        <v>2437</v>
      </c>
      <c r="N5384" t="s">
        <v>1659</v>
      </c>
      <c r="O5384" t="s">
        <v>696</v>
      </c>
      <c r="P5384" t="s">
        <v>2438</v>
      </c>
      <c r="Q5384" t="s">
        <v>245</v>
      </c>
      <c r="R5384" t="s">
        <v>131</v>
      </c>
      <c r="S5384" t="s">
        <v>164</v>
      </c>
      <c r="T5384" t="s">
        <v>165</v>
      </c>
      <c r="U5384" t="s">
        <v>151</v>
      </c>
      <c r="V5384" t="s">
        <v>135</v>
      </c>
      <c r="W5384" t="s">
        <v>136</v>
      </c>
      <c r="X5384" t="s">
        <v>2439</v>
      </c>
      <c r="Y5384" s="94">
        <v>0</v>
      </c>
      <c r="Z5384" s="94">
        <v>0</v>
      </c>
      <c r="AA5384" s="94">
        <v>0</v>
      </c>
      <c r="AB5384" s="94">
        <v>0</v>
      </c>
      <c r="AC5384">
        <f t="shared" si="168"/>
        <v>3000</v>
      </c>
      <c r="AD5384" t="str">
        <f t="shared" si="169"/>
        <v>312</v>
      </c>
    </row>
    <row r="5385" spans="1:30" hidden="1" x14ac:dyDescent="0.25">
      <c r="A5385" t="s">
        <v>1655</v>
      </c>
      <c r="B5385" t="s">
        <v>692</v>
      </c>
      <c r="C5385" t="s">
        <v>2406</v>
      </c>
      <c r="D5385" t="s">
        <v>244</v>
      </c>
      <c r="E5385" t="s">
        <v>122</v>
      </c>
      <c r="F5385" t="s">
        <v>159</v>
      </c>
      <c r="G5385" t="s">
        <v>160</v>
      </c>
      <c r="H5385" t="s">
        <v>143</v>
      </c>
      <c r="I5385" t="s">
        <v>124</v>
      </c>
      <c r="J5385" t="s">
        <v>125</v>
      </c>
      <c r="K5385" t="s">
        <v>2407</v>
      </c>
      <c r="N5385" t="s">
        <v>1659</v>
      </c>
      <c r="O5385" t="s">
        <v>696</v>
      </c>
      <c r="P5385" t="s">
        <v>2408</v>
      </c>
      <c r="Q5385" t="s">
        <v>245</v>
      </c>
      <c r="R5385" t="s">
        <v>131</v>
      </c>
      <c r="S5385" t="s">
        <v>164</v>
      </c>
      <c r="T5385" t="s">
        <v>165</v>
      </c>
      <c r="U5385" t="s">
        <v>151</v>
      </c>
      <c r="V5385" t="s">
        <v>135</v>
      </c>
      <c r="W5385" t="s">
        <v>136</v>
      </c>
      <c r="X5385" t="s">
        <v>2419</v>
      </c>
      <c r="Y5385" s="94">
        <v>849716.88</v>
      </c>
      <c r="Z5385" s="94">
        <v>0</v>
      </c>
      <c r="AA5385" s="94">
        <v>0</v>
      </c>
      <c r="AB5385" s="94">
        <v>0</v>
      </c>
      <c r="AC5385">
        <f t="shared" si="168"/>
        <v>3000</v>
      </c>
      <c r="AD5385" t="str">
        <f t="shared" si="169"/>
        <v>312</v>
      </c>
    </row>
    <row r="5386" spans="1:30" hidden="1" x14ac:dyDescent="0.25">
      <c r="A5386" t="s">
        <v>1655</v>
      </c>
      <c r="B5386" t="s">
        <v>692</v>
      </c>
      <c r="C5386" t="s">
        <v>2436</v>
      </c>
      <c r="D5386" t="s">
        <v>246</v>
      </c>
      <c r="E5386" t="s">
        <v>122</v>
      </c>
      <c r="F5386" t="s">
        <v>159</v>
      </c>
      <c r="G5386" t="s">
        <v>160</v>
      </c>
      <c r="H5386" t="s">
        <v>143</v>
      </c>
      <c r="I5386" t="s">
        <v>124</v>
      </c>
      <c r="J5386" t="s">
        <v>125</v>
      </c>
      <c r="K5386" t="s">
        <v>2437</v>
      </c>
      <c r="N5386" t="s">
        <v>1659</v>
      </c>
      <c r="O5386" t="s">
        <v>696</v>
      </c>
      <c r="P5386" t="s">
        <v>2438</v>
      </c>
      <c r="Q5386" t="s">
        <v>247</v>
      </c>
      <c r="R5386" t="s">
        <v>131</v>
      </c>
      <c r="S5386" t="s">
        <v>164</v>
      </c>
      <c r="T5386" t="s">
        <v>165</v>
      </c>
      <c r="U5386" t="s">
        <v>151</v>
      </c>
      <c r="V5386" t="s">
        <v>135</v>
      </c>
      <c r="W5386" t="s">
        <v>136</v>
      </c>
      <c r="X5386" t="s">
        <v>2439</v>
      </c>
      <c r="Y5386" s="94">
        <v>0</v>
      </c>
      <c r="Z5386" s="94">
        <v>68374.510000000009</v>
      </c>
      <c r="AA5386" s="94">
        <v>70425.759999999995</v>
      </c>
      <c r="AB5386" s="94">
        <v>70425.759999999995</v>
      </c>
      <c r="AC5386">
        <f t="shared" si="168"/>
        <v>3000</v>
      </c>
      <c r="AD5386" t="str">
        <f t="shared" si="169"/>
        <v>312</v>
      </c>
    </row>
    <row r="5387" spans="1:30" hidden="1" x14ac:dyDescent="0.25">
      <c r="A5387" t="s">
        <v>1655</v>
      </c>
      <c r="B5387" t="s">
        <v>692</v>
      </c>
      <c r="C5387" t="s">
        <v>2432</v>
      </c>
      <c r="D5387" t="s">
        <v>246</v>
      </c>
      <c r="E5387" t="s">
        <v>122</v>
      </c>
      <c r="F5387" t="s">
        <v>159</v>
      </c>
      <c r="G5387" t="s">
        <v>160</v>
      </c>
      <c r="H5387" t="s">
        <v>143</v>
      </c>
      <c r="I5387" t="s">
        <v>124</v>
      </c>
      <c r="J5387" t="s">
        <v>125</v>
      </c>
      <c r="K5387" t="s">
        <v>2433</v>
      </c>
      <c r="N5387" t="s">
        <v>1659</v>
      </c>
      <c r="O5387" t="s">
        <v>696</v>
      </c>
      <c r="P5387" t="s">
        <v>2434</v>
      </c>
      <c r="Q5387" t="s">
        <v>247</v>
      </c>
      <c r="R5387" t="s">
        <v>131</v>
      </c>
      <c r="S5387" t="s">
        <v>164</v>
      </c>
      <c r="T5387" t="s">
        <v>165</v>
      </c>
      <c r="U5387" t="s">
        <v>151</v>
      </c>
      <c r="V5387" t="s">
        <v>135</v>
      </c>
      <c r="W5387" t="s">
        <v>136</v>
      </c>
      <c r="X5387" t="s">
        <v>2435</v>
      </c>
      <c r="Y5387" s="94">
        <v>0</v>
      </c>
      <c r="Z5387" s="94">
        <v>0</v>
      </c>
      <c r="AA5387" s="94">
        <v>0</v>
      </c>
      <c r="AB5387" s="94">
        <v>0</v>
      </c>
      <c r="AC5387">
        <f t="shared" si="168"/>
        <v>3000</v>
      </c>
      <c r="AD5387" t="str">
        <f t="shared" si="169"/>
        <v>312</v>
      </c>
    </row>
    <row r="5388" spans="1:30" hidden="1" x14ac:dyDescent="0.25">
      <c r="A5388" t="s">
        <v>1655</v>
      </c>
      <c r="B5388" t="s">
        <v>692</v>
      </c>
      <c r="C5388" t="s">
        <v>2436</v>
      </c>
      <c r="D5388" t="s">
        <v>248</v>
      </c>
      <c r="E5388" t="s">
        <v>122</v>
      </c>
      <c r="F5388" t="s">
        <v>159</v>
      </c>
      <c r="G5388" t="s">
        <v>160</v>
      </c>
      <c r="H5388" t="s">
        <v>143</v>
      </c>
      <c r="I5388" t="s">
        <v>124</v>
      </c>
      <c r="J5388" t="s">
        <v>125</v>
      </c>
      <c r="K5388" t="s">
        <v>2437</v>
      </c>
      <c r="N5388" t="s">
        <v>1659</v>
      </c>
      <c r="O5388" t="s">
        <v>696</v>
      </c>
      <c r="P5388" t="s">
        <v>2438</v>
      </c>
      <c r="Q5388" t="s">
        <v>249</v>
      </c>
      <c r="R5388" t="s">
        <v>131</v>
      </c>
      <c r="S5388" t="s">
        <v>164</v>
      </c>
      <c r="T5388" t="s">
        <v>165</v>
      </c>
      <c r="U5388" t="s">
        <v>151</v>
      </c>
      <c r="V5388" t="s">
        <v>135</v>
      </c>
      <c r="W5388" t="s">
        <v>136</v>
      </c>
      <c r="X5388" t="s">
        <v>2439</v>
      </c>
      <c r="Y5388" s="94">
        <v>0</v>
      </c>
      <c r="Z5388" s="94">
        <v>0</v>
      </c>
      <c r="AA5388" s="94">
        <v>0</v>
      </c>
      <c r="AB5388" s="94">
        <v>0</v>
      </c>
      <c r="AC5388">
        <f t="shared" si="168"/>
        <v>3000</v>
      </c>
      <c r="AD5388" t="str">
        <f t="shared" si="169"/>
        <v>312</v>
      </c>
    </row>
    <row r="5389" spans="1:30" hidden="1" x14ac:dyDescent="0.25">
      <c r="A5389" t="s">
        <v>1655</v>
      </c>
      <c r="B5389" t="s">
        <v>692</v>
      </c>
      <c r="C5389" t="s">
        <v>1682</v>
      </c>
      <c r="D5389" t="s">
        <v>248</v>
      </c>
      <c r="E5389" t="s">
        <v>122</v>
      </c>
      <c r="F5389" t="s">
        <v>159</v>
      </c>
      <c r="G5389" t="s">
        <v>160</v>
      </c>
      <c r="H5389" t="s">
        <v>143</v>
      </c>
      <c r="I5389" t="s">
        <v>124</v>
      </c>
      <c r="J5389" t="s">
        <v>125</v>
      </c>
      <c r="K5389" t="s">
        <v>1684</v>
      </c>
      <c r="N5389" t="s">
        <v>1659</v>
      </c>
      <c r="O5389" t="s">
        <v>696</v>
      </c>
      <c r="P5389" t="s">
        <v>1685</v>
      </c>
      <c r="Q5389" t="s">
        <v>249</v>
      </c>
      <c r="R5389" t="s">
        <v>131</v>
      </c>
      <c r="S5389" t="s">
        <v>164</v>
      </c>
      <c r="T5389" t="s">
        <v>165</v>
      </c>
      <c r="U5389" t="s">
        <v>151</v>
      </c>
      <c r="V5389" t="s">
        <v>135</v>
      </c>
      <c r="W5389" t="s">
        <v>136</v>
      </c>
      <c r="X5389" t="s">
        <v>1687</v>
      </c>
      <c r="Y5389" s="94">
        <v>0</v>
      </c>
      <c r="Z5389" s="94">
        <v>441654.22</v>
      </c>
      <c r="AA5389" s="94">
        <v>454903.84</v>
      </c>
      <c r="AB5389" s="94">
        <v>454903.84</v>
      </c>
      <c r="AC5389">
        <f t="shared" si="168"/>
        <v>3000</v>
      </c>
      <c r="AD5389" t="str">
        <f t="shared" si="169"/>
        <v>312</v>
      </c>
    </row>
    <row r="5390" spans="1:30" hidden="1" x14ac:dyDescent="0.25">
      <c r="A5390" t="s">
        <v>1655</v>
      </c>
      <c r="B5390" t="s">
        <v>692</v>
      </c>
      <c r="C5390" t="s">
        <v>2420</v>
      </c>
      <c r="D5390" t="s">
        <v>248</v>
      </c>
      <c r="E5390" t="s">
        <v>122</v>
      </c>
      <c r="F5390" t="s">
        <v>159</v>
      </c>
      <c r="G5390" t="s">
        <v>160</v>
      </c>
      <c r="H5390" t="s">
        <v>143</v>
      </c>
      <c r="I5390" t="s">
        <v>124</v>
      </c>
      <c r="J5390" t="s">
        <v>125</v>
      </c>
      <c r="K5390" t="s">
        <v>2421</v>
      </c>
      <c r="N5390" t="s">
        <v>1659</v>
      </c>
      <c r="O5390" t="s">
        <v>696</v>
      </c>
      <c r="P5390" t="s">
        <v>2422</v>
      </c>
      <c r="Q5390" t="s">
        <v>249</v>
      </c>
      <c r="R5390" t="s">
        <v>131</v>
      </c>
      <c r="S5390" t="s">
        <v>164</v>
      </c>
      <c r="T5390" t="s">
        <v>165</v>
      </c>
      <c r="U5390" t="s">
        <v>151</v>
      </c>
      <c r="V5390" t="s">
        <v>135</v>
      </c>
      <c r="W5390" t="s">
        <v>136</v>
      </c>
      <c r="X5390" t="s">
        <v>2423</v>
      </c>
      <c r="Y5390" s="94">
        <v>0</v>
      </c>
      <c r="Z5390" s="94">
        <v>89999.360000000001</v>
      </c>
      <c r="AA5390" s="94">
        <v>92699.36</v>
      </c>
      <c r="AB5390" s="94">
        <v>92699.36</v>
      </c>
      <c r="AC5390">
        <f t="shared" si="168"/>
        <v>3000</v>
      </c>
      <c r="AD5390" t="str">
        <f t="shared" si="169"/>
        <v>312</v>
      </c>
    </row>
    <row r="5391" spans="1:30" hidden="1" x14ac:dyDescent="0.25">
      <c r="A5391" t="s">
        <v>1655</v>
      </c>
      <c r="B5391" t="s">
        <v>692</v>
      </c>
      <c r="C5391" t="s">
        <v>2424</v>
      </c>
      <c r="D5391" t="s">
        <v>248</v>
      </c>
      <c r="E5391" t="s">
        <v>122</v>
      </c>
      <c r="F5391" t="s">
        <v>159</v>
      </c>
      <c r="G5391" t="s">
        <v>160</v>
      </c>
      <c r="H5391" t="s">
        <v>143</v>
      </c>
      <c r="I5391" t="s">
        <v>124</v>
      </c>
      <c r="J5391" t="s">
        <v>125</v>
      </c>
      <c r="K5391" t="s">
        <v>2425</v>
      </c>
      <c r="N5391" t="s">
        <v>1659</v>
      </c>
      <c r="O5391" t="s">
        <v>696</v>
      </c>
      <c r="P5391" t="s">
        <v>2426</v>
      </c>
      <c r="Q5391" t="s">
        <v>249</v>
      </c>
      <c r="R5391" t="s">
        <v>131</v>
      </c>
      <c r="S5391" t="s">
        <v>164</v>
      </c>
      <c r="T5391" t="s">
        <v>165</v>
      </c>
      <c r="U5391" t="s">
        <v>151</v>
      </c>
      <c r="V5391" t="s">
        <v>135</v>
      </c>
      <c r="W5391" t="s">
        <v>136</v>
      </c>
      <c r="X5391" t="s">
        <v>2427</v>
      </c>
      <c r="Y5391" s="94">
        <v>0</v>
      </c>
      <c r="Z5391" s="94">
        <v>298588.7</v>
      </c>
      <c r="AA5391" s="94">
        <v>0</v>
      </c>
      <c r="AB5391" s="94">
        <v>0</v>
      </c>
      <c r="AC5391">
        <f t="shared" si="168"/>
        <v>3000</v>
      </c>
      <c r="AD5391" t="str">
        <f t="shared" si="169"/>
        <v>312</v>
      </c>
    </row>
    <row r="5392" spans="1:30" hidden="1" x14ac:dyDescent="0.25">
      <c r="A5392" t="s">
        <v>1655</v>
      </c>
      <c r="B5392" t="s">
        <v>692</v>
      </c>
      <c r="C5392" t="s">
        <v>2428</v>
      </c>
      <c r="D5392" t="s">
        <v>248</v>
      </c>
      <c r="E5392" t="s">
        <v>122</v>
      </c>
      <c r="F5392" t="s">
        <v>159</v>
      </c>
      <c r="G5392" t="s">
        <v>160</v>
      </c>
      <c r="H5392" t="s">
        <v>143</v>
      </c>
      <c r="I5392" t="s">
        <v>124</v>
      </c>
      <c r="J5392" t="s">
        <v>125</v>
      </c>
      <c r="K5392" t="s">
        <v>2429</v>
      </c>
      <c r="N5392" t="s">
        <v>1659</v>
      </c>
      <c r="O5392" t="s">
        <v>696</v>
      </c>
      <c r="P5392" t="s">
        <v>2430</v>
      </c>
      <c r="Q5392" t="s">
        <v>249</v>
      </c>
      <c r="R5392" t="s">
        <v>131</v>
      </c>
      <c r="S5392" t="s">
        <v>164</v>
      </c>
      <c r="T5392" t="s">
        <v>165</v>
      </c>
      <c r="U5392" t="s">
        <v>151</v>
      </c>
      <c r="V5392" t="s">
        <v>135</v>
      </c>
      <c r="W5392" t="s">
        <v>136</v>
      </c>
      <c r="X5392" t="s">
        <v>2431</v>
      </c>
      <c r="Y5392" s="94">
        <v>0</v>
      </c>
      <c r="Z5392" s="94">
        <v>249299.77</v>
      </c>
      <c r="AA5392" s="94">
        <v>0</v>
      </c>
      <c r="AB5392" s="94">
        <v>0</v>
      </c>
      <c r="AC5392">
        <f t="shared" si="168"/>
        <v>3000</v>
      </c>
      <c r="AD5392" t="str">
        <f t="shared" si="169"/>
        <v>312</v>
      </c>
    </row>
    <row r="5393" spans="1:30" hidden="1" x14ac:dyDescent="0.25">
      <c r="A5393" t="s">
        <v>1655</v>
      </c>
      <c r="B5393" t="s">
        <v>692</v>
      </c>
      <c r="C5393" t="s">
        <v>2406</v>
      </c>
      <c r="D5393" t="s">
        <v>315</v>
      </c>
      <c r="E5393" t="s">
        <v>122</v>
      </c>
      <c r="F5393" t="s">
        <v>159</v>
      </c>
      <c r="G5393" t="s">
        <v>160</v>
      </c>
      <c r="H5393" t="s">
        <v>143</v>
      </c>
      <c r="I5393" t="s">
        <v>124</v>
      </c>
      <c r="J5393" t="s">
        <v>125</v>
      </c>
      <c r="K5393" t="s">
        <v>2407</v>
      </c>
      <c r="N5393" t="s">
        <v>1659</v>
      </c>
      <c r="O5393" t="s">
        <v>696</v>
      </c>
      <c r="P5393" t="s">
        <v>2408</v>
      </c>
      <c r="Q5393" t="s">
        <v>316</v>
      </c>
      <c r="R5393" t="s">
        <v>131</v>
      </c>
      <c r="S5393" t="s">
        <v>164</v>
      </c>
      <c r="T5393" t="s">
        <v>165</v>
      </c>
      <c r="U5393" t="s">
        <v>151</v>
      </c>
      <c r="V5393" t="s">
        <v>135</v>
      </c>
      <c r="W5393" t="s">
        <v>136</v>
      </c>
      <c r="X5393" t="s">
        <v>2419</v>
      </c>
      <c r="Y5393" s="94">
        <v>1550194.09</v>
      </c>
      <c r="Z5393" s="94">
        <v>873569.9</v>
      </c>
      <c r="AA5393" s="94">
        <v>899776.96</v>
      </c>
      <c r="AB5393" s="94">
        <v>899776.96</v>
      </c>
      <c r="AC5393">
        <f t="shared" si="168"/>
        <v>3000</v>
      </c>
      <c r="AD5393" t="str">
        <f t="shared" si="169"/>
        <v>312</v>
      </c>
    </row>
    <row r="5394" spans="1:30" hidden="1" x14ac:dyDescent="0.25">
      <c r="A5394" t="s">
        <v>1655</v>
      </c>
      <c r="B5394" t="s">
        <v>692</v>
      </c>
      <c r="C5394" t="s">
        <v>2420</v>
      </c>
      <c r="D5394" t="s">
        <v>726</v>
      </c>
      <c r="E5394" t="s">
        <v>122</v>
      </c>
      <c r="F5394" t="s">
        <v>159</v>
      </c>
      <c r="G5394" t="s">
        <v>160</v>
      </c>
      <c r="H5394" t="s">
        <v>143</v>
      </c>
      <c r="I5394" t="s">
        <v>124</v>
      </c>
      <c r="J5394" t="s">
        <v>125</v>
      </c>
      <c r="K5394" t="s">
        <v>2421</v>
      </c>
      <c r="N5394" t="s">
        <v>1659</v>
      </c>
      <c r="O5394" t="s">
        <v>696</v>
      </c>
      <c r="P5394" t="s">
        <v>2422</v>
      </c>
      <c r="Q5394" t="s">
        <v>727</v>
      </c>
      <c r="R5394" t="s">
        <v>131</v>
      </c>
      <c r="S5394" t="s">
        <v>164</v>
      </c>
      <c r="T5394" t="s">
        <v>165</v>
      </c>
      <c r="U5394" t="s">
        <v>151</v>
      </c>
      <c r="V5394" t="s">
        <v>135</v>
      </c>
      <c r="W5394" t="s">
        <v>136</v>
      </c>
      <c r="X5394" t="s">
        <v>2423</v>
      </c>
      <c r="Y5394" s="94">
        <v>0</v>
      </c>
      <c r="Z5394" s="94">
        <v>502666.66666666663</v>
      </c>
      <c r="AA5394" s="94">
        <v>517746.72</v>
      </c>
      <c r="AB5394" s="94">
        <v>517746.72</v>
      </c>
      <c r="AC5394">
        <f t="shared" si="168"/>
        <v>3000</v>
      </c>
      <c r="AD5394" t="str">
        <f t="shared" si="169"/>
        <v>312</v>
      </c>
    </row>
    <row r="5395" spans="1:30" hidden="1" x14ac:dyDescent="0.25">
      <c r="A5395" t="s">
        <v>1655</v>
      </c>
      <c r="B5395" t="s">
        <v>692</v>
      </c>
      <c r="C5395" t="s">
        <v>2406</v>
      </c>
      <c r="D5395" t="s">
        <v>343</v>
      </c>
      <c r="E5395" t="s">
        <v>122</v>
      </c>
      <c r="F5395" t="s">
        <v>159</v>
      </c>
      <c r="G5395" t="s">
        <v>160</v>
      </c>
      <c r="H5395" t="s">
        <v>143</v>
      </c>
      <c r="I5395" t="s">
        <v>124</v>
      </c>
      <c r="J5395" t="s">
        <v>125</v>
      </c>
      <c r="K5395" t="s">
        <v>2407</v>
      </c>
      <c r="N5395" t="s">
        <v>1659</v>
      </c>
      <c r="O5395" t="s">
        <v>696</v>
      </c>
      <c r="P5395" t="s">
        <v>2408</v>
      </c>
      <c r="Q5395" t="s">
        <v>307</v>
      </c>
      <c r="R5395" t="s">
        <v>131</v>
      </c>
      <c r="S5395" t="s">
        <v>164</v>
      </c>
      <c r="T5395" t="s">
        <v>165</v>
      </c>
      <c r="U5395" t="s">
        <v>151</v>
      </c>
      <c r="V5395" t="s">
        <v>135</v>
      </c>
      <c r="W5395" t="s">
        <v>136</v>
      </c>
      <c r="X5395" t="s">
        <v>2419</v>
      </c>
      <c r="Y5395" s="94">
        <v>0</v>
      </c>
      <c r="Z5395" s="94">
        <v>1357594.4</v>
      </c>
      <c r="AA5395" s="94">
        <v>1398322.23</v>
      </c>
      <c r="AB5395" s="94">
        <v>1398322.23</v>
      </c>
      <c r="AC5395">
        <f t="shared" si="168"/>
        <v>3000</v>
      </c>
      <c r="AD5395" t="str">
        <f t="shared" si="169"/>
        <v>312</v>
      </c>
    </row>
    <row r="5396" spans="1:30" hidden="1" x14ac:dyDescent="0.25">
      <c r="A5396" t="s">
        <v>1655</v>
      </c>
      <c r="B5396" t="s">
        <v>692</v>
      </c>
      <c r="C5396" t="s">
        <v>2420</v>
      </c>
      <c r="D5396" t="s">
        <v>343</v>
      </c>
      <c r="E5396" t="s">
        <v>122</v>
      </c>
      <c r="F5396" t="s">
        <v>159</v>
      </c>
      <c r="G5396" t="s">
        <v>160</v>
      </c>
      <c r="H5396" t="s">
        <v>143</v>
      </c>
      <c r="I5396" t="s">
        <v>124</v>
      </c>
      <c r="J5396" t="s">
        <v>125</v>
      </c>
      <c r="K5396" t="s">
        <v>2421</v>
      </c>
      <c r="N5396" t="s">
        <v>1659</v>
      </c>
      <c r="O5396" t="s">
        <v>696</v>
      </c>
      <c r="P5396" t="s">
        <v>2422</v>
      </c>
      <c r="Q5396" t="s">
        <v>307</v>
      </c>
      <c r="R5396" t="s">
        <v>131</v>
      </c>
      <c r="S5396" t="s">
        <v>164</v>
      </c>
      <c r="T5396" t="s">
        <v>165</v>
      </c>
      <c r="U5396" t="s">
        <v>151</v>
      </c>
      <c r="V5396" t="s">
        <v>135</v>
      </c>
      <c r="W5396" t="s">
        <v>136</v>
      </c>
      <c r="X5396" t="s">
        <v>2423</v>
      </c>
      <c r="Y5396" s="94">
        <v>0</v>
      </c>
      <c r="Z5396" s="94">
        <v>7147146.6666666679</v>
      </c>
      <c r="AA5396" s="94">
        <v>7361561.04</v>
      </c>
      <c r="AB5396" s="94">
        <v>7361561.04</v>
      </c>
      <c r="AC5396">
        <f t="shared" si="168"/>
        <v>3000</v>
      </c>
      <c r="AD5396" t="str">
        <f t="shared" si="169"/>
        <v>312</v>
      </c>
    </row>
    <row r="5397" spans="1:30" hidden="1" x14ac:dyDescent="0.25">
      <c r="A5397" t="s">
        <v>1655</v>
      </c>
      <c r="B5397" t="s">
        <v>692</v>
      </c>
      <c r="C5397" t="s">
        <v>2424</v>
      </c>
      <c r="D5397" t="s">
        <v>343</v>
      </c>
      <c r="E5397" t="s">
        <v>122</v>
      </c>
      <c r="F5397" t="s">
        <v>159</v>
      </c>
      <c r="G5397" t="s">
        <v>160</v>
      </c>
      <c r="H5397" t="s">
        <v>143</v>
      </c>
      <c r="I5397" t="s">
        <v>124</v>
      </c>
      <c r="J5397" t="s">
        <v>125</v>
      </c>
      <c r="K5397" t="s">
        <v>2425</v>
      </c>
      <c r="N5397" t="s">
        <v>1659</v>
      </c>
      <c r="O5397" t="s">
        <v>696</v>
      </c>
      <c r="P5397" t="s">
        <v>2426</v>
      </c>
      <c r="Q5397" t="s">
        <v>307</v>
      </c>
      <c r="R5397" t="s">
        <v>131</v>
      </c>
      <c r="S5397" t="s">
        <v>164</v>
      </c>
      <c r="T5397" t="s">
        <v>165</v>
      </c>
      <c r="U5397" t="s">
        <v>151</v>
      </c>
      <c r="V5397" t="s">
        <v>135</v>
      </c>
      <c r="W5397" t="s">
        <v>136</v>
      </c>
      <c r="X5397" t="s">
        <v>2427</v>
      </c>
      <c r="Y5397" s="94">
        <v>0</v>
      </c>
      <c r="Z5397" s="94">
        <v>5281440</v>
      </c>
      <c r="AA5397" s="94">
        <v>0</v>
      </c>
      <c r="AB5397" s="94">
        <v>0</v>
      </c>
      <c r="AC5397">
        <f t="shared" si="168"/>
        <v>3000</v>
      </c>
      <c r="AD5397" t="str">
        <f t="shared" si="169"/>
        <v>312</v>
      </c>
    </row>
    <row r="5398" spans="1:30" hidden="1" x14ac:dyDescent="0.25">
      <c r="A5398" t="s">
        <v>1655</v>
      </c>
      <c r="B5398" t="s">
        <v>692</v>
      </c>
      <c r="C5398" t="s">
        <v>2428</v>
      </c>
      <c r="D5398" t="s">
        <v>343</v>
      </c>
      <c r="E5398" t="s">
        <v>122</v>
      </c>
      <c r="F5398" t="s">
        <v>159</v>
      </c>
      <c r="G5398" t="s">
        <v>160</v>
      </c>
      <c r="H5398" t="s">
        <v>143</v>
      </c>
      <c r="I5398" t="s">
        <v>124</v>
      </c>
      <c r="J5398" t="s">
        <v>125</v>
      </c>
      <c r="K5398" t="s">
        <v>2429</v>
      </c>
      <c r="N5398" t="s">
        <v>1659</v>
      </c>
      <c r="O5398" t="s">
        <v>696</v>
      </c>
      <c r="P5398" t="s">
        <v>2430</v>
      </c>
      <c r="Q5398" t="s">
        <v>307</v>
      </c>
      <c r="R5398" t="s">
        <v>131</v>
      </c>
      <c r="S5398" t="s">
        <v>164</v>
      </c>
      <c r="T5398" t="s">
        <v>165</v>
      </c>
      <c r="U5398" t="s">
        <v>151</v>
      </c>
      <c r="V5398" t="s">
        <v>135</v>
      </c>
      <c r="W5398" t="s">
        <v>136</v>
      </c>
      <c r="X5398" t="s">
        <v>2431</v>
      </c>
      <c r="Y5398" s="94">
        <v>0</v>
      </c>
      <c r="Z5398" s="94">
        <v>3295986.6666666665</v>
      </c>
      <c r="AA5398" s="94">
        <v>0</v>
      </c>
      <c r="AB5398" s="94">
        <v>0</v>
      </c>
      <c r="AC5398">
        <f t="shared" si="168"/>
        <v>3000</v>
      </c>
      <c r="AD5398" t="str">
        <f t="shared" si="169"/>
        <v>312</v>
      </c>
    </row>
    <row r="5399" spans="1:30" hidden="1" x14ac:dyDescent="0.25">
      <c r="A5399" t="s">
        <v>1655</v>
      </c>
      <c r="B5399" t="s">
        <v>692</v>
      </c>
      <c r="C5399" t="s">
        <v>2420</v>
      </c>
      <c r="D5399" t="s">
        <v>344</v>
      </c>
      <c r="E5399" t="s">
        <v>122</v>
      </c>
      <c r="F5399" t="s">
        <v>159</v>
      </c>
      <c r="G5399" t="s">
        <v>160</v>
      </c>
      <c r="H5399" t="s">
        <v>143</v>
      </c>
      <c r="I5399" t="s">
        <v>124</v>
      </c>
      <c r="J5399" t="s">
        <v>125</v>
      </c>
      <c r="K5399" t="s">
        <v>2421</v>
      </c>
      <c r="N5399" t="s">
        <v>1659</v>
      </c>
      <c r="O5399" t="s">
        <v>696</v>
      </c>
      <c r="P5399" t="s">
        <v>2422</v>
      </c>
      <c r="Q5399" t="s">
        <v>345</v>
      </c>
      <c r="R5399" t="s">
        <v>131</v>
      </c>
      <c r="S5399" t="s">
        <v>164</v>
      </c>
      <c r="T5399" t="s">
        <v>165</v>
      </c>
      <c r="U5399" t="s">
        <v>151</v>
      </c>
      <c r="V5399" t="s">
        <v>135</v>
      </c>
      <c r="W5399" t="s">
        <v>136</v>
      </c>
      <c r="X5399" t="s">
        <v>2423</v>
      </c>
      <c r="Y5399" s="94">
        <v>0</v>
      </c>
      <c r="Z5399" s="94">
        <v>0</v>
      </c>
      <c r="AA5399" s="94">
        <v>0</v>
      </c>
      <c r="AB5399" s="94">
        <v>0</v>
      </c>
      <c r="AC5399">
        <f t="shared" si="168"/>
        <v>3000</v>
      </c>
      <c r="AD5399" t="str">
        <f t="shared" si="169"/>
        <v>312</v>
      </c>
    </row>
    <row r="5400" spans="1:30" hidden="1" x14ac:dyDescent="0.25">
      <c r="A5400" t="s">
        <v>1655</v>
      </c>
      <c r="B5400" t="s">
        <v>692</v>
      </c>
      <c r="C5400" t="s">
        <v>1682</v>
      </c>
      <c r="D5400" t="s">
        <v>256</v>
      </c>
      <c r="E5400" t="s">
        <v>122</v>
      </c>
      <c r="F5400" t="s">
        <v>159</v>
      </c>
      <c r="G5400" t="s">
        <v>160</v>
      </c>
      <c r="H5400" t="s">
        <v>143</v>
      </c>
      <c r="I5400" t="s">
        <v>124</v>
      </c>
      <c r="J5400" t="s">
        <v>125</v>
      </c>
      <c r="K5400" t="s">
        <v>1684</v>
      </c>
      <c r="N5400" t="s">
        <v>1659</v>
      </c>
      <c r="O5400" t="s">
        <v>696</v>
      </c>
      <c r="P5400" t="s">
        <v>1685</v>
      </c>
      <c r="Q5400" t="s">
        <v>257</v>
      </c>
      <c r="R5400" t="s">
        <v>131</v>
      </c>
      <c r="S5400" t="s">
        <v>164</v>
      </c>
      <c r="T5400" t="s">
        <v>165</v>
      </c>
      <c r="U5400" t="s">
        <v>151</v>
      </c>
      <c r="V5400" t="s">
        <v>135</v>
      </c>
      <c r="W5400" t="s">
        <v>136</v>
      </c>
      <c r="X5400" t="s">
        <v>1687</v>
      </c>
      <c r="Y5400" s="94">
        <v>0</v>
      </c>
      <c r="Z5400" s="94">
        <v>0</v>
      </c>
      <c r="AA5400" s="94">
        <v>0</v>
      </c>
      <c r="AB5400" s="94">
        <v>0</v>
      </c>
      <c r="AC5400">
        <f t="shared" si="168"/>
        <v>3000</v>
      </c>
      <c r="AD5400" t="str">
        <f t="shared" si="169"/>
        <v>312</v>
      </c>
    </row>
    <row r="5401" spans="1:30" hidden="1" x14ac:dyDescent="0.25">
      <c r="A5401" t="s">
        <v>1655</v>
      </c>
      <c r="B5401" t="s">
        <v>692</v>
      </c>
      <c r="C5401" t="s">
        <v>2406</v>
      </c>
      <c r="D5401" t="s">
        <v>256</v>
      </c>
      <c r="E5401" t="s">
        <v>122</v>
      </c>
      <c r="F5401" t="s">
        <v>159</v>
      </c>
      <c r="G5401" t="s">
        <v>160</v>
      </c>
      <c r="H5401" t="s">
        <v>143</v>
      </c>
      <c r="I5401" t="s">
        <v>124</v>
      </c>
      <c r="J5401" t="s">
        <v>125</v>
      </c>
      <c r="K5401" t="s">
        <v>2407</v>
      </c>
      <c r="N5401" t="s">
        <v>1659</v>
      </c>
      <c r="O5401" t="s">
        <v>696</v>
      </c>
      <c r="P5401" t="s">
        <v>2408</v>
      </c>
      <c r="Q5401" t="s">
        <v>257</v>
      </c>
      <c r="R5401" t="s">
        <v>131</v>
      </c>
      <c r="S5401" t="s">
        <v>164</v>
      </c>
      <c r="T5401" t="s">
        <v>165</v>
      </c>
      <c r="U5401" t="s">
        <v>151</v>
      </c>
      <c r="V5401" t="s">
        <v>135</v>
      </c>
      <c r="W5401" t="s">
        <v>136</v>
      </c>
      <c r="X5401" t="s">
        <v>2419</v>
      </c>
      <c r="Y5401" s="94">
        <v>0</v>
      </c>
      <c r="Z5401" s="94">
        <v>64161.919999999998</v>
      </c>
      <c r="AA5401" s="94">
        <v>66086.8</v>
      </c>
      <c r="AB5401" s="94">
        <v>66086.8</v>
      </c>
      <c r="AC5401">
        <f t="shared" si="168"/>
        <v>3000</v>
      </c>
      <c r="AD5401" t="str">
        <f t="shared" si="169"/>
        <v>312</v>
      </c>
    </row>
    <row r="5402" spans="1:30" hidden="1" x14ac:dyDescent="0.25">
      <c r="A5402" t="s">
        <v>1655</v>
      </c>
      <c r="B5402" t="s">
        <v>692</v>
      </c>
      <c r="C5402" t="s">
        <v>2420</v>
      </c>
      <c r="D5402" t="s">
        <v>256</v>
      </c>
      <c r="E5402" t="s">
        <v>122</v>
      </c>
      <c r="F5402" t="s">
        <v>159</v>
      </c>
      <c r="G5402" t="s">
        <v>160</v>
      </c>
      <c r="H5402" t="s">
        <v>143</v>
      </c>
      <c r="I5402" t="s">
        <v>124</v>
      </c>
      <c r="J5402" t="s">
        <v>125</v>
      </c>
      <c r="K5402" t="s">
        <v>2421</v>
      </c>
      <c r="N5402" t="s">
        <v>1659</v>
      </c>
      <c r="O5402" t="s">
        <v>696</v>
      </c>
      <c r="P5402" t="s">
        <v>2422</v>
      </c>
      <c r="Q5402" t="s">
        <v>257</v>
      </c>
      <c r="R5402" t="s">
        <v>131</v>
      </c>
      <c r="S5402" t="s">
        <v>164</v>
      </c>
      <c r="T5402" t="s">
        <v>165</v>
      </c>
      <c r="U5402" t="s">
        <v>151</v>
      </c>
      <c r="V5402" t="s">
        <v>135</v>
      </c>
      <c r="W5402" t="s">
        <v>136</v>
      </c>
      <c r="X5402" t="s">
        <v>2423</v>
      </c>
      <c r="Y5402" s="94">
        <v>0</v>
      </c>
      <c r="Z5402" s="94">
        <v>44777.4</v>
      </c>
      <c r="AA5402" s="94">
        <v>46120.72</v>
      </c>
      <c r="AB5402" s="94">
        <v>46120.72</v>
      </c>
      <c r="AC5402">
        <f t="shared" si="168"/>
        <v>3000</v>
      </c>
      <c r="AD5402" t="str">
        <f t="shared" si="169"/>
        <v>312</v>
      </c>
    </row>
    <row r="5403" spans="1:30" hidden="1" x14ac:dyDescent="0.25">
      <c r="A5403" t="s">
        <v>1655</v>
      </c>
      <c r="B5403" t="s">
        <v>692</v>
      </c>
      <c r="C5403" t="s">
        <v>2444</v>
      </c>
      <c r="D5403" t="s">
        <v>256</v>
      </c>
      <c r="E5403" t="s">
        <v>122</v>
      </c>
      <c r="F5403" t="s">
        <v>159</v>
      </c>
      <c r="G5403" t="s">
        <v>160</v>
      </c>
      <c r="H5403" t="s">
        <v>143</v>
      </c>
      <c r="I5403" t="s">
        <v>124</v>
      </c>
      <c r="J5403" t="s">
        <v>125</v>
      </c>
      <c r="K5403" t="s">
        <v>2445</v>
      </c>
      <c r="N5403" t="s">
        <v>1659</v>
      </c>
      <c r="O5403" t="s">
        <v>696</v>
      </c>
      <c r="P5403" t="s">
        <v>2446</v>
      </c>
      <c r="Q5403" t="s">
        <v>257</v>
      </c>
      <c r="R5403" t="s">
        <v>131</v>
      </c>
      <c r="S5403" t="s">
        <v>164</v>
      </c>
      <c r="T5403" t="s">
        <v>165</v>
      </c>
      <c r="U5403" t="s">
        <v>151</v>
      </c>
      <c r="V5403" t="s">
        <v>135</v>
      </c>
      <c r="W5403" t="s">
        <v>136</v>
      </c>
      <c r="X5403" t="s">
        <v>2447</v>
      </c>
      <c r="Y5403" s="94">
        <v>1000000</v>
      </c>
      <c r="Z5403" s="94">
        <v>0</v>
      </c>
      <c r="AA5403" s="94">
        <v>0</v>
      </c>
      <c r="AB5403" s="94">
        <v>0</v>
      </c>
      <c r="AC5403">
        <f t="shared" si="168"/>
        <v>3000</v>
      </c>
      <c r="AD5403" t="str">
        <f t="shared" si="169"/>
        <v>312</v>
      </c>
    </row>
    <row r="5404" spans="1:30" hidden="1" x14ac:dyDescent="0.25">
      <c r="A5404" t="s">
        <v>1655</v>
      </c>
      <c r="B5404" t="s">
        <v>692</v>
      </c>
      <c r="C5404" t="s">
        <v>2436</v>
      </c>
      <c r="D5404" t="s">
        <v>260</v>
      </c>
      <c r="E5404" t="s">
        <v>122</v>
      </c>
      <c r="F5404" t="s">
        <v>159</v>
      </c>
      <c r="G5404" t="s">
        <v>160</v>
      </c>
      <c r="H5404" t="s">
        <v>143</v>
      </c>
      <c r="I5404" t="s">
        <v>124</v>
      </c>
      <c r="J5404" t="s">
        <v>125</v>
      </c>
      <c r="K5404" t="s">
        <v>2437</v>
      </c>
      <c r="N5404" t="s">
        <v>1659</v>
      </c>
      <c r="O5404" t="s">
        <v>696</v>
      </c>
      <c r="P5404" t="s">
        <v>2438</v>
      </c>
      <c r="Q5404" t="s">
        <v>261</v>
      </c>
      <c r="R5404" t="s">
        <v>131</v>
      </c>
      <c r="S5404" t="s">
        <v>164</v>
      </c>
      <c r="T5404" t="s">
        <v>165</v>
      </c>
      <c r="U5404" t="s">
        <v>151</v>
      </c>
      <c r="V5404" t="s">
        <v>135</v>
      </c>
      <c r="W5404" t="s">
        <v>136</v>
      </c>
      <c r="X5404" t="s">
        <v>2439</v>
      </c>
      <c r="Y5404" s="94">
        <v>0</v>
      </c>
      <c r="Z5404" s="94">
        <v>327174</v>
      </c>
      <c r="AA5404" s="94">
        <v>336989.2</v>
      </c>
      <c r="AB5404" s="94">
        <v>336989.2</v>
      </c>
      <c r="AC5404">
        <f t="shared" si="168"/>
        <v>3000</v>
      </c>
      <c r="AD5404" t="str">
        <f t="shared" si="169"/>
        <v>312</v>
      </c>
    </row>
    <row r="5405" spans="1:30" hidden="1" x14ac:dyDescent="0.25">
      <c r="A5405" t="s">
        <v>1655</v>
      </c>
      <c r="B5405" t="s">
        <v>692</v>
      </c>
      <c r="C5405" t="s">
        <v>2420</v>
      </c>
      <c r="D5405" t="s">
        <v>260</v>
      </c>
      <c r="E5405" t="s">
        <v>122</v>
      </c>
      <c r="F5405" t="s">
        <v>159</v>
      </c>
      <c r="G5405" t="s">
        <v>160</v>
      </c>
      <c r="H5405" t="s">
        <v>143</v>
      </c>
      <c r="I5405" t="s">
        <v>124</v>
      </c>
      <c r="J5405" t="s">
        <v>125</v>
      </c>
      <c r="K5405" t="s">
        <v>2421</v>
      </c>
      <c r="N5405" t="s">
        <v>1659</v>
      </c>
      <c r="O5405" t="s">
        <v>696</v>
      </c>
      <c r="P5405" t="s">
        <v>2422</v>
      </c>
      <c r="Q5405" t="s">
        <v>261</v>
      </c>
      <c r="R5405" t="s">
        <v>131</v>
      </c>
      <c r="S5405" t="s">
        <v>164</v>
      </c>
      <c r="T5405" t="s">
        <v>165</v>
      </c>
      <c r="U5405" t="s">
        <v>151</v>
      </c>
      <c r="V5405" t="s">
        <v>135</v>
      </c>
      <c r="W5405" t="s">
        <v>136</v>
      </c>
      <c r="X5405" t="s">
        <v>2423</v>
      </c>
      <c r="Y5405" s="94">
        <v>0</v>
      </c>
      <c r="Z5405" s="94">
        <v>522000</v>
      </c>
      <c r="AA5405" s="94">
        <v>537660</v>
      </c>
      <c r="AB5405" s="94">
        <v>537660</v>
      </c>
      <c r="AC5405">
        <f t="shared" si="168"/>
        <v>3000</v>
      </c>
      <c r="AD5405" t="str">
        <f t="shared" si="169"/>
        <v>312</v>
      </c>
    </row>
    <row r="5406" spans="1:30" hidden="1" x14ac:dyDescent="0.25">
      <c r="A5406" t="s">
        <v>1655</v>
      </c>
      <c r="B5406" t="s">
        <v>692</v>
      </c>
      <c r="C5406" t="s">
        <v>2432</v>
      </c>
      <c r="D5406" t="s">
        <v>260</v>
      </c>
      <c r="E5406" t="s">
        <v>122</v>
      </c>
      <c r="F5406" t="s">
        <v>159</v>
      </c>
      <c r="G5406" t="s">
        <v>160</v>
      </c>
      <c r="H5406" t="s">
        <v>143</v>
      </c>
      <c r="I5406" t="s">
        <v>124</v>
      </c>
      <c r="J5406" t="s">
        <v>125</v>
      </c>
      <c r="K5406" t="s">
        <v>2433</v>
      </c>
      <c r="N5406" t="s">
        <v>1659</v>
      </c>
      <c r="O5406" t="s">
        <v>696</v>
      </c>
      <c r="P5406" t="s">
        <v>2434</v>
      </c>
      <c r="Q5406" t="s">
        <v>261</v>
      </c>
      <c r="R5406" t="s">
        <v>131</v>
      </c>
      <c r="S5406" t="s">
        <v>164</v>
      </c>
      <c r="T5406" t="s">
        <v>165</v>
      </c>
      <c r="U5406" t="s">
        <v>151</v>
      </c>
      <c r="V5406" t="s">
        <v>135</v>
      </c>
      <c r="W5406" t="s">
        <v>136</v>
      </c>
      <c r="X5406" t="s">
        <v>2435</v>
      </c>
      <c r="Y5406" s="94">
        <v>0</v>
      </c>
      <c r="Z5406" s="94">
        <v>0</v>
      </c>
      <c r="AA5406" s="94">
        <v>0</v>
      </c>
      <c r="AB5406" s="94">
        <v>0</v>
      </c>
      <c r="AC5406">
        <f t="shared" si="168"/>
        <v>3000</v>
      </c>
      <c r="AD5406" t="str">
        <f t="shared" si="169"/>
        <v>312</v>
      </c>
    </row>
    <row r="5407" spans="1:30" hidden="1" x14ac:dyDescent="0.25">
      <c r="A5407" t="s">
        <v>1655</v>
      </c>
      <c r="B5407" t="s">
        <v>692</v>
      </c>
      <c r="C5407" t="s">
        <v>2444</v>
      </c>
      <c r="D5407" t="s">
        <v>2246</v>
      </c>
      <c r="E5407" t="s">
        <v>122</v>
      </c>
      <c r="F5407" t="s">
        <v>159</v>
      </c>
      <c r="G5407" t="s">
        <v>160</v>
      </c>
      <c r="H5407" t="s">
        <v>143</v>
      </c>
      <c r="I5407" t="s">
        <v>124</v>
      </c>
      <c r="J5407" t="s">
        <v>125</v>
      </c>
      <c r="K5407" t="s">
        <v>2445</v>
      </c>
      <c r="N5407" t="s">
        <v>1659</v>
      </c>
      <c r="O5407" t="s">
        <v>696</v>
      </c>
      <c r="P5407" t="s">
        <v>2446</v>
      </c>
      <c r="Q5407" t="s">
        <v>2247</v>
      </c>
      <c r="R5407" t="s">
        <v>131</v>
      </c>
      <c r="S5407" t="s">
        <v>164</v>
      </c>
      <c r="T5407" t="s">
        <v>165</v>
      </c>
      <c r="U5407" t="s">
        <v>151</v>
      </c>
      <c r="V5407" t="s">
        <v>135</v>
      </c>
      <c r="W5407" t="s">
        <v>136</v>
      </c>
      <c r="X5407" t="s">
        <v>2447</v>
      </c>
      <c r="Y5407" s="94">
        <v>900000</v>
      </c>
      <c r="Z5407" s="94">
        <v>52200</v>
      </c>
      <c r="AA5407" s="94">
        <v>0</v>
      </c>
      <c r="AB5407" s="94">
        <v>0</v>
      </c>
      <c r="AC5407">
        <f t="shared" si="168"/>
        <v>3000</v>
      </c>
      <c r="AD5407" t="str">
        <f t="shared" si="169"/>
        <v>312</v>
      </c>
    </row>
    <row r="5408" spans="1:30" hidden="1" x14ac:dyDescent="0.25">
      <c r="A5408" t="s">
        <v>1655</v>
      </c>
      <c r="B5408" t="s">
        <v>692</v>
      </c>
      <c r="C5408" t="s">
        <v>2415</v>
      </c>
      <c r="D5408" t="s">
        <v>264</v>
      </c>
      <c r="E5408" t="s">
        <v>122</v>
      </c>
      <c r="F5408" t="s">
        <v>159</v>
      </c>
      <c r="G5408" t="s">
        <v>160</v>
      </c>
      <c r="H5408" t="s">
        <v>143</v>
      </c>
      <c r="I5408" t="s">
        <v>124</v>
      </c>
      <c r="J5408" t="s">
        <v>125</v>
      </c>
      <c r="K5408" t="s">
        <v>2416</v>
      </c>
      <c r="N5408" t="s">
        <v>1659</v>
      </c>
      <c r="O5408" t="s">
        <v>696</v>
      </c>
      <c r="P5408" t="s">
        <v>2417</v>
      </c>
      <c r="Q5408" t="s">
        <v>265</v>
      </c>
      <c r="R5408" t="s">
        <v>131</v>
      </c>
      <c r="S5408" t="s">
        <v>164</v>
      </c>
      <c r="T5408" t="s">
        <v>165</v>
      </c>
      <c r="U5408" t="s">
        <v>151</v>
      </c>
      <c r="V5408" t="s">
        <v>135</v>
      </c>
      <c r="W5408" t="s">
        <v>136</v>
      </c>
      <c r="X5408" t="s">
        <v>2418</v>
      </c>
      <c r="Y5408" s="94">
        <v>515000</v>
      </c>
      <c r="Z5408" s="94">
        <v>0</v>
      </c>
      <c r="AA5408" s="94">
        <v>0</v>
      </c>
      <c r="AB5408" s="94">
        <v>0</v>
      </c>
      <c r="AC5408">
        <f t="shared" si="168"/>
        <v>3000</v>
      </c>
      <c r="AD5408" t="str">
        <f t="shared" si="169"/>
        <v>312</v>
      </c>
    </row>
    <row r="5409" spans="1:30" hidden="1" x14ac:dyDescent="0.25">
      <c r="A5409" t="s">
        <v>1655</v>
      </c>
      <c r="B5409" t="s">
        <v>692</v>
      </c>
      <c r="C5409" t="s">
        <v>2444</v>
      </c>
      <c r="D5409" t="s">
        <v>264</v>
      </c>
      <c r="E5409" t="s">
        <v>122</v>
      </c>
      <c r="F5409" t="s">
        <v>159</v>
      </c>
      <c r="G5409" t="s">
        <v>160</v>
      </c>
      <c r="H5409" t="s">
        <v>143</v>
      </c>
      <c r="I5409" t="s">
        <v>124</v>
      </c>
      <c r="J5409" t="s">
        <v>125</v>
      </c>
      <c r="K5409" t="s">
        <v>2445</v>
      </c>
      <c r="N5409" t="s">
        <v>1659</v>
      </c>
      <c r="O5409" t="s">
        <v>696</v>
      </c>
      <c r="P5409" t="s">
        <v>2446</v>
      </c>
      <c r="Q5409" t="s">
        <v>265</v>
      </c>
      <c r="R5409" t="s">
        <v>131</v>
      </c>
      <c r="S5409" t="s">
        <v>164</v>
      </c>
      <c r="T5409" t="s">
        <v>165</v>
      </c>
      <c r="U5409" t="s">
        <v>151</v>
      </c>
      <c r="V5409" t="s">
        <v>135</v>
      </c>
      <c r="W5409" t="s">
        <v>136</v>
      </c>
      <c r="X5409" t="s">
        <v>2447</v>
      </c>
      <c r="Y5409" s="94">
        <v>515000</v>
      </c>
      <c r="Z5409" s="94">
        <v>0</v>
      </c>
      <c r="AA5409" s="94">
        <v>0</v>
      </c>
      <c r="AB5409" s="94">
        <v>0</v>
      </c>
      <c r="AC5409">
        <f t="shared" si="168"/>
        <v>3000</v>
      </c>
      <c r="AD5409" t="str">
        <f t="shared" si="169"/>
        <v>312</v>
      </c>
    </row>
    <row r="5410" spans="1:30" hidden="1" x14ac:dyDescent="0.25">
      <c r="A5410" t="s">
        <v>1655</v>
      </c>
      <c r="B5410" t="s">
        <v>692</v>
      </c>
      <c r="C5410" t="s">
        <v>2424</v>
      </c>
      <c r="D5410" t="s">
        <v>264</v>
      </c>
      <c r="E5410" t="s">
        <v>122</v>
      </c>
      <c r="F5410" t="s">
        <v>159</v>
      </c>
      <c r="G5410" t="s">
        <v>160</v>
      </c>
      <c r="H5410" t="s">
        <v>143</v>
      </c>
      <c r="I5410" t="s">
        <v>124</v>
      </c>
      <c r="J5410" t="s">
        <v>125</v>
      </c>
      <c r="K5410" t="s">
        <v>2425</v>
      </c>
      <c r="N5410" t="s">
        <v>1659</v>
      </c>
      <c r="O5410" t="s">
        <v>696</v>
      </c>
      <c r="P5410" t="s">
        <v>2426</v>
      </c>
      <c r="Q5410" t="s">
        <v>265</v>
      </c>
      <c r="R5410" t="s">
        <v>131</v>
      </c>
      <c r="S5410" t="s">
        <v>164</v>
      </c>
      <c r="T5410" t="s">
        <v>165</v>
      </c>
      <c r="U5410" t="s">
        <v>151</v>
      </c>
      <c r="V5410" t="s">
        <v>135</v>
      </c>
      <c r="W5410" t="s">
        <v>136</v>
      </c>
      <c r="X5410" t="s">
        <v>2427</v>
      </c>
      <c r="Y5410" s="94">
        <v>0</v>
      </c>
      <c r="Z5410" s="94">
        <v>0</v>
      </c>
      <c r="AA5410" s="94">
        <v>0</v>
      </c>
      <c r="AB5410" s="94">
        <v>0</v>
      </c>
      <c r="AC5410">
        <f t="shared" si="168"/>
        <v>3000</v>
      </c>
      <c r="AD5410" t="str">
        <f t="shared" si="169"/>
        <v>312</v>
      </c>
    </row>
    <row r="5411" spans="1:30" hidden="1" x14ac:dyDescent="0.25">
      <c r="A5411" t="s">
        <v>1655</v>
      </c>
      <c r="B5411" t="s">
        <v>692</v>
      </c>
      <c r="C5411" t="s">
        <v>2415</v>
      </c>
      <c r="D5411" t="s">
        <v>272</v>
      </c>
      <c r="E5411" t="s">
        <v>122</v>
      </c>
      <c r="F5411" t="s">
        <v>159</v>
      </c>
      <c r="G5411" t="s">
        <v>160</v>
      </c>
      <c r="H5411" t="s">
        <v>143</v>
      </c>
      <c r="I5411" t="s">
        <v>124</v>
      </c>
      <c r="J5411" t="s">
        <v>125</v>
      </c>
      <c r="K5411" t="s">
        <v>2416</v>
      </c>
      <c r="N5411" t="s">
        <v>1659</v>
      </c>
      <c r="O5411" t="s">
        <v>696</v>
      </c>
      <c r="P5411" t="s">
        <v>2417</v>
      </c>
      <c r="Q5411" t="s">
        <v>273</v>
      </c>
      <c r="R5411" t="s">
        <v>131</v>
      </c>
      <c r="S5411" t="s">
        <v>164</v>
      </c>
      <c r="T5411" t="s">
        <v>165</v>
      </c>
      <c r="U5411" t="s">
        <v>151</v>
      </c>
      <c r="V5411" t="s">
        <v>135</v>
      </c>
      <c r="W5411" t="s">
        <v>136</v>
      </c>
      <c r="X5411" t="s">
        <v>2418</v>
      </c>
      <c r="Y5411" s="94">
        <v>260376</v>
      </c>
      <c r="Z5411" s="94">
        <v>0</v>
      </c>
      <c r="AA5411" s="94">
        <v>0</v>
      </c>
      <c r="AB5411" s="94">
        <v>0</v>
      </c>
      <c r="AC5411">
        <f t="shared" si="168"/>
        <v>3000</v>
      </c>
      <c r="AD5411" t="str">
        <f t="shared" si="169"/>
        <v>312</v>
      </c>
    </row>
    <row r="5412" spans="1:30" hidden="1" x14ac:dyDescent="0.25">
      <c r="A5412" t="s">
        <v>1655</v>
      </c>
      <c r="B5412" t="s">
        <v>692</v>
      </c>
      <c r="C5412" t="s">
        <v>2406</v>
      </c>
      <c r="D5412" t="s">
        <v>272</v>
      </c>
      <c r="E5412" t="s">
        <v>122</v>
      </c>
      <c r="F5412" t="s">
        <v>159</v>
      </c>
      <c r="G5412" t="s">
        <v>160</v>
      </c>
      <c r="H5412" t="s">
        <v>143</v>
      </c>
      <c r="I5412" t="s">
        <v>124</v>
      </c>
      <c r="J5412" t="s">
        <v>125</v>
      </c>
      <c r="K5412" t="s">
        <v>2407</v>
      </c>
      <c r="N5412" t="s">
        <v>1659</v>
      </c>
      <c r="O5412" t="s">
        <v>696</v>
      </c>
      <c r="P5412" t="s">
        <v>2408</v>
      </c>
      <c r="Q5412" t="s">
        <v>273</v>
      </c>
      <c r="R5412" t="s">
        <v>131</v>
      </c>
      <c r="S5412" t="s">
        <v>164</v>
      </c>
      <c r="T5412" t="s">
        <v>165</v>
      </c>
      <c r="U5412" t="s">
        <v>151</v>
      </c>
      <c r="V5412" t="s">
        <v>135</v>
      </c>
      <c r="W5412" t="s">
        <v>136</v>
      </c>
      <c r="X5412" t="s">
        <v>2419</v>
      </c>
      <c r="Y5412" s="94">
        <v>260376.29</v>
      </c>
      <c r="Z5412" s="94">
        <v>312372.99</v>
      </c>
      <c r="AA5412" s="94">
        <v>321744.15999999997</v>
      </c>
      <c r="AB5412" s="94">
        <v>321744.15999999997</v>
      </c>
      <c r="AC5412">
        <f t="shared" si="168"/>
        <v>3000</v>
      </c>
      <c r="AD5412" t="str">
        <f t="shared" si="169"/>
        <v>312</v>
      </c>
    </row>
    <row r="5413" spans="1:30" hidden="1" x14ac:dyDescent="0.25">
      <c r="A5413" t="s">
        <v>1655</v>
      </c>
      <c r="B5413" t="s">
        <v>692</v>
      </c>
      <c r="C5413" t="s">
        <v>2424</v>
      </c>
      <c r="D5413" t="s">
        <v>498</v>
      </c>
      <c r="E5413" t="s">
        <v>122</v>
      </c>
      <c r="F5413" t="s">
        <v>159</v>
      </c>
      <c r="G5413" t="s">
        <v>160</v>
      </c>
      <c r="H5413" t="s">
        <v>143</v>
      </c>
      <c r="I5413" t="s">
        <v>124</v>
      </c>
      <c r="J5413" t="s">
        <v>125</v>
      </c>
      <c r="K5413" t="s">
        <v>2425</v>
      </c>
      <c r="N5413" t="s">
        <v>1659</v>
      </c>
      <c r="O5413" t="s">
        <v>696</v>
      </c>
      <c r="P5413" t="s">
        <v>2426</v>
      </c>
      <c r="Q5413" t="s">
        <v>499</v>
      </c>
      <c r="R5413" t="s">
        <v>131</v>
      </c>
      <c r="S5413" t="s">
        <v>164</v>
      </c>
      <c r="T5413" t="s">
        <v>165</v>
      </c>
      <c r="U5413" t="s">
        <v>151</v>
      </c>
      <c r="V5413" t="s">
        <v>135</v>
      </c>
      <c r="W5413" t="s">
        <v>136</v>
      </c>
      <c r="X5413" t="s">
        <v>2427</v>
      </c>
      <c r="Y5413" s="94">
        <v>0</v>
      </c>
      <c r="Z5413" s="94">
        <v>180000</v>
      </c>
      <c r="AA5413" s="94">
        <v>0</v>
      </c>
      <c r="AB5413" s="94">
        <v>0</v>
      </c>
      <c r="AC5413">
        <f t="shared" si="168"/>
        <v>3000</v>
      </c>
      <c r="AD5413" t="str">
        <f t="shared" si="169"/>
        <v>312</v>
      </c>
    </row>
    <row r="5414" spans="1:30" hidden="1" x14ac:dyDescent="0.25">
      <c r="A5414" t="s">
        <v>1655</v>
      </c>
      <c r="B5414" t="s">
        <v>692</v>
      </c>
      <c r="C5414" t="s">
        <v>2428</v>
      </c>
      <c r="D5414" t="s">
        <v>498</v>
      </c>
      <c r="E5414" t="s">
        <v>122</v>
      </c>
      <c r="F5414" t="s">
        <v>159</v>
      </c>
      <c r="G5414" t="s">
        <v>160</v>
      </c>
      <c r="H5414" t="s">
        <v>143</v>
      </c>
      <c r="I5414" t="s">
        <v>124</v>
      </c>
      <c r="J5414" t="s">
        <v>125</v>
      </c>
      <c r="K5414" t="s">
        <v>2429</v>
      </c>
      <c r="N5414" t="s">
        <v>1659</v>
      </c>
      <c r="O5414" t="s">
        <v>696</v>
      </c>
      <c r="P5414" t="s">
        <v>2430</v>
      </c>
      <c r="Q5414" t="s">
        <v>499</v>
      </c>
      <c r="R5414" t="s">
        <v>131</v>
      </c>
      <c r="S5414" t="s">
        <v>164</v>
      </c>
      <c r="T5414" t="s">
        <v>165</v>
      </c>
      <c r="U5414" t="s">
        <v>151</v>
      </c>
      <c r="V5414" t="s">
        <v>135</v>
      </c>
      <c r="W5414" t="s">
        <v>136</v>
      </c>
      <c r="X5414" t="s">
        <v>2431</v>
      </c>
      <c r="Y5414" s="94">
        <v>0</v>
      </c>
      <c r="Z5414" s="94">
        <v>180000</v>
      </c>
      <c r="AA5414" s="94">
        <v>0</v>
      </c>
      <c r="AB5414" s="94">
        <v>0</v>
      </c>
      <c r="AC5414">
        <f t="shared" si="168"/>
        <v>3000</v>
      </c>
      <c r="AD5414" t="str">
        <f t="shared" si="169"/>
        <v>312</v>
      </c>
    </row>
    <row r="5415" spans="1:30" hidden="1" x14ac:dyDescent="0.25">
      <c r="A5415" t="s">
        <v>1655</v>
      </c>
      <c r="B5415" t="s">
        <v>692</v>
      </c>
      <c r="C5415" t="s">
        <v>2415</v>
      </c>
      <c r="D5415" t="s">
        <v>172</v>
      </c>
      <c r="E5415" t="s">
        <v>122</v>
      </c>
      <c r="F5415" t="s">
        <v>159</v>
      </c>
      <c r="G5415" t="s">
        <v>160</v>
      </c>
      <c r="H5415" t="s">
        <v>143</v>
      </c>
      <c r="I5415" t="s">
        <v>124</v>
      </c>
      <c r="J5415" t="s">
        <v>125</v>
      </c>
      <c r="K5415" t="s">
        <v>2416</v>
      </c>
      <c r="N5415" t="s">
        <v>1659</v>
      </c>
      <c r="O5415" t="s">
        <v>696</v>
      </c>
      <c r="P5415" t="s">
        <v>2417</v>
      </c>
      <c r="Q5415" t="s">
        <v>173</v>
      </c>
      <c r="R5415" t="s">
        <v>131</v>
      </c>
      <c r="S5415" t="s">
        <v>164</v>
      </c>
      <c r="T5415" t="s">
        <v>165</v>
      </c>
      <c r="U5415" t="s">
        <v>151</v>
      </c>
      <c r="V5415" t="s">
        <v>135</v>
      </c>
      <c r="W5415" t="s">
        <v>136</v>
      </c>
      <c r="X5415" t="s">
        <v>2418</v>
      </c>
      <c r="Y5415" s="94">
        <v>12291</v>
      </c>
      <c r="Z5415" s="94">
        <v>0</v>
      </c>
      <c r="AA5415" s="94">
        <v>0</v>
      </c>
      <c r="AB5415" s="94">
        <v>0</v>
      </c>
      <c r="AC5415">
        <f t="shared" si="168"/>
        <v>3000</v>
      </c>
      <c r="AD5415" t="str">
        <f t="shared" si="169"/>
        <v>312</v>
      </c>
    </row>
    <row r="5416" spans="1:30" hidden="1" x14ac:dyDescent="0.25">
      <c r="A5416" t="s">
        <v>1655</v>
      </c>
      <c r="B5416" t="s">
        <v>692</v>
      </c>
      <c r="C5416" t="s">
        <v>2406</v>
      </c>
      <c r="D5416" t="s">
        <v>172</v>
      </c>
      <c r="E5416" t="s">
        <v>122</v>
      </c>
      <c r="F5416" t="s">
        <v>159</v>
      </c>
      <c r="G5416" t="s">
        <v>160</v>
      </c>
      <c r="H5416" t="s">
        <v>143</v>
      </c>
      <c r="I5416" t="s">
        <v>124</v>
      </c>
      <c r="J5416" t="s">
        <v>125</v>
      </c>
      <c r="K5416" t="s">
        <v>2407</v>
      </c>
      <c r="N5416" t="s">
        <v>1659</v>
      </c>
      <c r="O5416" t="s">
        <v>696</v>
      </c>
      <c r="P5416" t="s">
        <v>2408</v>
      </c>
      <c r="Q5416" t="s">
        <v>173</v>
      </c>
      <c r="R5416" t="s">
        <v>131</v>
      </c>
      <c r="S5416" t="s">
        <v>164</v>
      </c>
      <c r="T5416" t="s">
        <v>165</v>
      </c>
      <c r="U5416" t="s">
        <v>151</v>
      </c>
      <c r="V5416" t="s">
        <v>135</v>
      </c>
      <c r="W5416" t="s">
        <v>136</v>
      </c>
      <c r="X5416" t="s">
        <v>2419</v>
      </c>
      <c r="Y5416" s="94">
        <v>12290.89</v>
      </c>
      <c r="Z5416" s="94">
        <v>0</v>
      </c>
      <c r="AA5416" s="94">
        <v>0</v>
      </c>
      <c r="AB5416" s="94">
        <v>0</v>
      </c>
      <c r="AC5416">
        <f t="shared" si="168"/>
        <v>3000</v>
      </c>
      <c r="AD5416" t="str">
        <f t="shared" si="169"/>
        <v>312</v>
      </c>
    </row>
    <row r="5417" spans="1:30" hidden="1" x14ac:dyDescent="0.25">
      <c r="A5417" t="s">
        <v>1655</v>
      </c>
      <c r="B5417" t="s">
        <v>692</v>
      </c>
      <c r="C5417" t="s">
        <v>2415</v>
      </c>
      <c r="D5417" t="s">
        <v>174</v>
      </c>
      <c r="E5417" t="s">
        <v>122</v>
      </c>
      <c r="F5417" t="s">
        <v>159</v>
      </c>
      <c r="G5417" t="s">
        <v>160</v>
      </c>
      <c r="H5417" t="s">
        <v>143</v>
      </c>
      <c r="I5417" t="s">
        <v>124</v>
      </c>
      <c r="J5417" t="s">
        <v>125</v>
      </c>
      <c r="K5417" t="s">
        <v>2416</v>
      </c>
      <c r="N5417" t="s">
        <v>1659</v>
      </c>
      <c r="O5417" t="s">
        <v>696</v>
      </c>
      <c r="P5417" t="s">
        <v>2417</v>
      </c>
      <c r="Q5417" t="s">
        <v>175</v>
      </c>
      <c r="R5417" t="s">
        <v>131</v>
      </c>
      <c r="S5417" t="s">
        <v>164</v>
      </c>
      <c r="T5417" t="s">
        <v>165</v>
      </c>
      <c r="U5417" t="s">
        <v>151</v>
      </c>
      <c r="V5417" t="s">
        <v>135</v>
      </c>
      <c r="W5417" t="s">
        <v>136</v>
      </c>
      <c r="X5417" t="s">
        <v>2418</v>
      </c>
      <c r="Y5417" s="94">
        <v>590003</v>
      </c>
      <c r="Z5417" s="94">
        <v>0</v>
      </c>
      <c r="AA5417" s="94">
        <v>0</v>
      </c>
      <c r="AB5417" s="94">
        <v>0</v>
      </c>
      <c r="AC5417">
        <f t="shared" si="168"/>
        <v>3000</v>
      </c>
      <c r="AD5417" t="str">
        <f t="shared" si="169"/>
        <v>312</v>
      </c>
    </row>
    <row r="5418" spans="1:30" hidden="1" x14ac:dyDescent="0.25">
      <c r="A5418" t="s">
        <v>1655</v>
      </c>
      <c r="B5418" t="s">
        <v>692</v>
      </c>
      <c r="C5418" t="s">
        <v>2401</v>
      </c>
      <c r="D5418" t="s">
        <v>174</v>
      </c>
      <c r="E5418" t="s">
        <v>122</v>
      </c>
      <c r="F5418" t="s">
        <v>159</v>
      </c>
      <c r="G5418" t="s">
        <v>160</v>
      </c>
      <c r="H5418" t="s">
        <v>143</v>
      </c>
      <c r="I5418" t="s">
        <v>124</v>
      </c>
      <c r="J5418" t="s">
        <v>125</v>
      </c>
      <c r="K5418" t="s">
        <v>2409</v>
      </c>
      <c r="N5418" t="s">
        <v>1659</v>
      </c>
      <c r="O5418" t="s">
        <v>696</v>
      </c>
      <c r="P5418" t="s">
        <v>2404</v>
      </c>
      <c r="Q5418" t="s">
        <v>175</v>
      </c>
      <c r="R5418" t="s">
        <v>131</v>
      </c>
      <c r="S5418" t="s">
        <v>164</v>
      </c>
      <c r="T5418" t="s">
        <v>165</v>
      </c>
      <c r="U5418" t="s">
        <v>151</v>
      </c>
      <c r="V5418" t="s">
        <v>135</v>
      </c>
      <c r="W5418" t="s">
        <v>136</v>
      </c>
      <c r="X5418" t="s">
        <v>2410</v>
      </c>
      <c r="Y5418" s="94">
        <v>99719.09</v>
      </c>
      <c r="Z5418" s="94">
        <v>243592.96999999997</v>
      </c>
      <c r="AA5418" s="94">
        <v>0</v>
      </c>
      <c r="AB5418" s="94">
        <v>0</v>
      </c>
      <c r="AC5418">
        <f t="shared" si="168"/>
        <v>3000</v>
      </c>
      <c r="AD5418" t="str">
        <f t="shared" si="169"/>
        <v>312</v>
      </c>
    </row>
    <row r="5419" spans="1:30" hidden="1" x14ac:dyDescent="0.25">
      <c r="A5419" t="s">
        <v>1655</v>
      </c>
      <c r="B5419" t="s">
        <v>692</v>
      </c>
      <c r="C5419" t="s">
        <v>2406</v>
      </c>
      <c r="D5419" t="s">
        <v>174</v>
      </c>
      <c r="E5419" t="s">
        <v>122</v>
      </c>
      <c r="F5419" t="s">
        <v>159</v>
      </c>
      <c r="G5419" t="s">
        <v>160</v>
      </c>
      <c r="H5419" t="s">
        <v>143</v>
      </c>
      <c r="I5419" t="s">
        <v>124</v>
      </c>
      <c r="J5419" t="s">
        <v>125</v>
      </c>
      <c r="K5419" t="s">
        <v>2407</v>
      </c>
      <c r="N5419" t="s">
        <v>1659</v>
      </c>
      <c r="O5419" t="s">
        <v>696</v>
      </c>
      <c r="P5419" t="s">
        <v>2408</v>
      </c>
      <c r="Q5419" t="s">
        <v>175</v>
      </c>
      <c r="R5419" t="s">
        <v>131</v>
      </c>
      <c r="S5419" t="s">
        <v>164</v>
      </c>
      <c r="T5419" t="s">
        <v>165</v>
      </c>
      <c r="U5419" t="s">
        <v>151</v>
      </c>
      <c r="V5419" t="s">
        <v>135</v>
      </c>
      <c r="W5419" t="s">
        <v>136</v>
      </c>
      <c r="X5419" t="s">
        <v>2419</v>
      </c>
      <c r="Y5419" s="94">
        <v>159841.79999999999</v>
      </c>
      <c r="Z5419" s="94">
        <v>156439.78000000003</v>
      </c>
      <c r="AA5419" s="94">
        <v>161132.96</v>
      </c>
      <c r="AB5419" s="94">
        <v>161132.96</v>
      </c>
      <c r="AC5419">
        <f t="shared" si="168"/>
        <v>3000</v>
      </c>
      <c r="AD5419" t="str">
        <f t="shared" si="169"/>
        <v>312</v>
      </c>
    </row>
    <row r="5420" spans="1:30" hidden="1" x14ac:dyDescent="0.25">
      <c r="A5420" t="s">
        <v>1655</v>
      </c>
      <c r="B5420" t="s">
        <v>692</v>
      </c>
      <c r="C5420" t="s">
        <v>2420</v>
      </c>
      <c r="D5420" t="s">
        <v>174</v>
      </c>
      <c r="E5420" t="s">
        <v>122</v>
      </c>
      <c r="F5420" t="s">
        <v>159</v>
      </c>
      <c r="G5420" t="s">
        <v>160</v>
      </c>
      <c r="H5420" t="s">
        <v>143</v>
      </c>
      <c r="I5420" t="s">
        <v>124</v>
      </c>
      <c r="J5420" t="s">
        <v>125</v>
      </c>
      <c r="K5420" t="s">
        <v>2421</v>
      </c>
      <c r="N5420" t="s">
        <v>1659</v>
      </c>
      <c r="O5420" t="s">
        <v>696</v>
      </c>
      <c r="P5420" t="s">
        <v>2422</v>
      </c>
      <c r="Q5420" t="s">
        <v>175</v>
      </c>
      <c r="R5420" t="s">
        <v>131</v>
      </c>
      <c r="S5420" t="s">
        <v>164</v>
      </c>
      <c r="T5420" t="s">
        <v>165</v>
      </c>
      <c r="U5420" t="s">
        <v>151</v>
      </c>
      <c r="V5420" t="s">
        <v>135</v>
      </c>
      <c r="W5420" t="s">
        <v>136</v>
      </c>
      <c r="X5420" t="s">
        <v>2423</v>
      </c>
      <c r="Y5420" s="94">
        <v>0</v>
      </c>
      <c r="Z5420" s="94">
        <v>1128</v>
      </c>
      <c r="AA5420" s="94">
        <v>1161.8399999999999</v>
      </c>
      <c r="AB5420" s="94">
        <v>1161.8399999999999</v>
      </c>
      <c r="AC5420">
        <f t="shared" si="168"/>
        <v>3000</v>
      </c>
      <c r="AD5420" t="str">
        <f t="shared" si="169"/>
        <v>312</v>
      </c>
    </row>
    <row r="5421" spans="1:30" hidden="1" x14ac:dyDescent="0.25">
      <c r="A5421" t="s">
        <v>1655</v>
      </c>
      <c r="B5421" t="s">
        <v>692</v>
      </c>
      <c r="C5421" t="s">
        <v>2424</v>
      </c>
      <c r="D5421" t="s">
        <v>174</v>
      </c>
      <c r="E5421" t="s">
        <v>122</v>
      </c>
      <c r="F5421" t="s">
        <v>159</v>
      </c>
      <c r="G5421" t="s">
        <v>160</v>
      </c>
      <c r="H5421" t="s">
        <v>143</v>
      </c>
      <c r="I5421" t="s">
        <v>124</v>
      </c>
      <c r="J5421" t="s">
        <v>125</v>
      </c>
      <c r="K5421" t="s">
        <v>2425</v>
      </c>
      <c r="N5421" t="s">
        <v>1659</v>
      </c>
      <c r="O5421" t="s">
        <v>696</v>
      </c>
      <c r="P5421" t="s">
        <v>2426</v>
      </c>
      <c r="Q5421" t="s">
        <v>175</v>
      </c>
      <c r="R5421" t="s">
        <v>131</v>
      </c>
      <c r="S5421" t="s">
        <v>164</v>
      </c>
      <c r="T5421" t="s">
        <v>165</v>
      </c>
      <c r="U5421" t="s">
        <v>151</v>
      </c>
      <c r="V5421" t="s">
        <v>135</v>
      </c>
      <c r="W5421" t="s">
        <v>136</v>
      </c>
      <c r="X5421" t="s">
        <v>2427</v>
      </c>
      <c r="Y5421" s="94">
        <v>0</v>
      </c>
      <c r="Z5421" s="94">
        <v>26618.613333333327</v>
      </c>
      <c r="AA5421" s="94">
        <v>0</v>
      </c>
      <c r="AB5421" s="94">
        <v>0</v>
      </c>
      <c r="AC5421">
        <f t="shared" si="168"/>
        <v>3000</v>
      </c>
      <c r="AD5421" t="str">
        <f t="shared" si="169"/>
        <v>312</v>
      </c>
    </row>
    <row r="5422" spans="1:30" hidden="1" x14ac:dyDescent="0.25">
      <c r="A5422" t="s">
        <v>1655</v>
      </c>
      <c r="B5422" t="s">
        <v>692</v>
      </c>
      <c r="C5422" t="s">
        <v>2415</v>
      </c>
      <c r="D5422" t="s">
        <v>282</v>
      </c>
      <c r="E5422" t="s">
        <v>122</v>
      </c>
      <c r="F5422" t="s">
        <v>159</v>
      </c>
      <c r="G5422" t="s">
        <v>160</v>
      </c>
      <c r="H5422" t="s">
        <v>143</v>
      </c>
      <c r="I5422" t="s">
        <v>124</v>
      </c>
      <c r="J5422" t="s">
        <v>125</v>
      </c>
      <c r="K5422" t="s">
        <v>2416</v>
      </c>
      <c r="N5422" t="s">
        <v>1659</v>
      </c>
      <c r="O5422" t="s">
        <v>696</v>
      </c>
      <c r="P5422" t="s">
        <v>2417</v>
      </c>
      <c r="Q5422" t="s">
        <v>283</v>
      </c>
      <c r="R5422" t="s">
        <v>131</v>
      </c>
      <c r="S5422" t="s">
        <v>164</v>
      </c>
      <c r="T5422" t="s">
        <v>165</v>
      </c>
      <c r="U5422" t="s">
        <v>151</v>
      </c>
      <c r="V5422" t="s">
        <v>135</v>
      </c>
      <c r="W5422" t="s">
        <v>136</v>
      </c>
      <c r="X5422" t="s">
        <v>2418</v>
      </c>
      <c r="Y5422" s="94">
        <v>3498</v>
      </c>
      <c r="Z5422" s="94">
        <v>0</v>
      </c>
      <c r="AA5422" s="94">
        <v>0</v>
      </c>
      <c r="AB5422" s="94">
        <v>0</v>
      </c>
      <c r="AC5422">
        <f t="shared" si="168"/>
        <v>3000</v>
      </c>
      <c r="AD5422" t="str">
        <f t="shared" si="169"/>
        <v>312</v>
      </c>
    </row>
    <row r="5423" spans="1:30" hidden="1" x14ac:dyDescent="0.25">
      <c r="A5423" t="s">
        <v>1655</v>
      </c>
      <c r="B5423" t="s">
        <v>692</v>
      </c>
      <c r="C5423" t="s">
        <v>2406</v>
      </c>
      <c r="D5423" t="s">
        <v>282</v>
      </c>
      <c r="E5423" t="s">
        <v>122</v>
      </c>
      <c r="F5423" t="s">
        <v>159</v>
      </c>
      <c r="G5423" t="s">
        <v>160</v>
      </c>
      <c r="H5423" t="s">
        <v>143</v>
      </c>
      <c r="I5423" t="s">
        <v>124</v>
      </c>
      <c r="J5423" t="s">
        <v>125</v>
      </c>
      <c r="K5423" t="s">
        <v>2407</v>
      </c>
      <c r="N5423" t="s">
        <v>1659</v>
      </c>
      <c r="O5423" t="s">
        <v>696</v>
      </c>
      <c r="P5423" t="s">
        <v>2408</v>
      </c>
      <c r="Q5423" t="s">
        <v>283</v>
      </c>
      <c r="R5423" t="s">
        <v>131</v>
      </c>
      <c r="S5423" t="s">
        <v>164</v>
      </c>
      <c r="T5423" t="s">
        <v>165</v>
      </c>
      <c r="U5423" t="s">
        <v>151</v>
      </c>
      <c r="V5423" t="s">
        <v>135</v>
      </c>
      <c r="W5423" t="s">
        <v>136</v>
      </c>
      <c r="X5423" t="s">
        <v>2419</v>
      </c>
      <c r="Y5423" s="94">
        <v>3498</v>
      </c>
      <c r="Z5423" s="94">
        <v>0</v>
      </c>
      <c r="AA5423" s="94">
        <v>0</v>
      </c>
      <c r="AB5423" s="94">
        <v>0</v>
      </c>
      <c r="AC5423">
        <f t="shared" si="168"/>
        <v>3000</v>
      </c>
      <c r="AD5423" t="str">
        <f t="shared" si="169"/>
        <v>312</v>
      </c>
    </row>
    <row r="5424" spans="1:30" hidden="1" x14ac:dyDescent="0.25">
      <c r="A5424" t="s">
        <v>1655</v>
      </c>
      <c r="B5424" t="s">
        <v>692</v>
      </c>
      <c r="C5424" t="s">
        <v>2436</v>
      </c>
      <c r="D5424" t="s">
        <v>286</v>
      </c>
      <c r="E5424" t="s">
        <v>122</v>
      </c>
      <c r="F5424" t="s">
        <v>159</v>
      </c>
      <c r="G5424" t="s">
        <v>160</v>
      </c>
      <c r="H5424" t="s">
        <v>143</v>
      </c>
      <c r="I5424" t="s">
        <v>124</v>
      </c>
      <c r="J5424" t="s">
        <v>125</v>
      </c>
      <c r="K5424" t="s">
        <v>2437</v>
      </c>
      <c r="N5424" t="s">
        <v>1659</v>
      </c>
      <c r="O5424" t="s">
        <v>696</v>
      </c>
      <c r="P5424" t="s">
        <v>2438</v>
      </c>
      <c r="Q5424" t="s">
        <v>287</v>
      </c>
      <c r="R5424" t="s">
        <v>131</v>
      </c>
      <c r="S5424" t="s">
        <v>164</v>
      </c>
      <c r="T5424" t="s">
        <v>165</v>
      </c>
      <c r="U5424" t="s">
        <v>151</v>
      </c>
      <c r="V5424" t="s">
        <v>135</v>
      </c>
      <c r="W5424" t="s">
        <v>136</v>
      </c>
      <c r="X5424" t="s">
        <v>2439</v>
      </c>
      <c r="Y5424" s="94">
        <v>0</v>
      </c>
      <c r="Z5424" s="94">
        <v>315346</v>
      </c>
      <c r="AA5424" s="94">
        <v>324806.38</v>
      </c>
      <c r="AB5424" s="94">
        <v>324806.38</v>
      </c>
      <c r="AC5424">
        <f t="shared" si="168"/>
        <v>3000</v>
      </c>
      <c r="AD5424" t="str">
        <f t="shared" si="169"/>
        <v>312</v>
      </c>
    </row>
    <row r="5425" spans="1:30" hidden="1" x14ac:dyDescent="0.25">
      <c r="A5425" t="s">
        <v>1655</v>
      </c>
      <c r="B5425" t="s">
        <v>692</v>
      </c>
      <c r="C5425" t="s">
        <v>2415</v>
      </c>
      <c r="D5425" t="s">
        <v>286</v>
      </c>
      <c r="E5425" t="s">
        <v>122</v>
      </c>
      <c r="F5425" t="s">
        <v>159</v>
      </c>
      <c r="G5425" t="s">
        <v>160</v>
      </c>
      <c r="H5425" t="s">
        <v>143</v>
      </c>
      <c r="I5425" t="s">
        <v>124</v>
      </c>
      <c r="J5425" t="s">
        <v>125</v>
      </c>
      <c r="K5425" t="s">
        <v>2416</v>
      </c>
      <c r="N5425" t="s">
        <v>1659</v>
      </c>
      <c r="O5425" t="s">
        <v>696</v>
      </c>
      <c r="P5425" t="s">
        <v>2417</v>
      </c>
      <c r="Q5425" t="s">
        <v>287</v>
      </c>
      <c r="R5425" t="s">
        <v>131</v>
      </c>
      <c r="S5425" t="s">
        <v>164</v>
      </c>
      <c r="T5425" t="s">
        <v>165</v>
      </c>
      <c r="U5425" t="s">
        <v>151</v>
      </c>
      <c r="V5425" t="s">
        <v>135</v>
      </c>
      <c r="W5425" t="s">
        <v>136</v>
      </c>
      <c r="X5425" t="s">
        <v>2418</v>
      </c>
      <c r="Y5425" s="94">
        <v>14829396.92</v>
      </c>
      <c r="Z5425" s="94">
        <v>0</v>
      </c>
      <c r="AA5425" s="94">
        <v>0</v>
      </c>
      <c r="AB5425" s="94">
        <v>0</v>
      </c>
      <c r="AC5425">
        <f t="shared" si="168"/>
        <v>3000</v>
      </c>
      <c r="AD5425" t="str">
        <f t="shared" si="169"/>
        <v>312</v>
      </c>
    </row>
    <row r="5426" spans="1:30" hidden="1" x14ac:dyDescent="0.25">
      <c r="A5426" t="s">
        <v>1655</v>
      </c>
      <c r="B5426" t="s">
        <v>692</v>
      </c>
      <c r="C5426" t="s">
        <v>2401</v>
      </c>
      <c r="D5426" t="s">
        <v>286</v>
      </c>
      <c r="E5426" t="s">
        <v>122</v>
      </c>
      <c r="F5426" t="s">
        <v>159</v>
      </c>
      <c r="G5426" t="s">
        <v>160</v>
      </c>
      <c r="H5426" t="s">
        <v>143</v>
      </c>
      <c r="I5426" t="s">
        <v>124</v>
      </c>
      <c r="J5426" t="s">
        <v>125</v>
      </c>
      <c r="K5426" t="s">
        <v>2409</v>
      </c>
      <c r="N5426" t="s">
        <v>1659</v>
      </c>
      <c r="O5426" t="s">
        <v>696</v>
      </c>
      <c r="P5426" t="s">
        <v>2404</v>
      </c>
      <c r="Q5426" t="s">
        <v>287</v>
      </c>
      <c r="R5426" t="s">
        <v>131</v>
      </c>
      <c r="S5426" t="s">
        <v>164</v>
      </c>
      <c r="T5426" t="s">
        <v>165</v>
      </c>
      <c r="U5426" t="s">
        <v>151</v>
      </c>
      <c r="V5426" t="s">
        <v>135</v>
      </c>
      <c r="W5426" t="s">
        <v>136</v>
      </c>
      <c r="X5426" t="s">
        <v>2410</v>
      </c>
      <c r="Y5426" s="94">
        <v>518664.2</v>
      </c>
      <c r="Z5426" s="94">
        <v>368108.6</v>
      </c>
      <c r="AA5426" s="94">
        <v>0</v>
      </c>
      <c r="AB5426" s="94">
        <v>0</v>
      </c>
      <c r="AC5426">
        <f t="shared" si="168"/>
        <v>3000</v>
      </c>
      <c r="AD5426" t="str">
        <f t="shared" si="169"/>
        <v>312</v>
      </c>
    </row>
    <row r="5427" spans="1:30" hidden="1" x14ac:dyDescent="0.25">
      <c r="A5427" t="s">
        <v>1655</v>
      </c>
      <c r="B5427" t="s">
        <v>692</v>
      </c>
      <c r="C5427" t="s">
        <v>2406</v>
      </c>
      <c r="D5427" t="s">
        <v>286</v>
      </c>
      <c r="E5427" t="s">
        <v>122</v>
      </c>
      <c r="F5427" t="s">
        <v>159</v>
      </c>
      <c r="G5427" t="s">
        <v>160</v>
      </c>
      <c r="H5427" t="s">
        <v>143</v>
      </c>
      <c r="I5427" t="s">
        <v>124</v>
      </c>
      <c r="J5427" t="s">
        <v>125</v>
      </c>
      <c r="K5427" t="s">
        <v>2407</v>
      </c>
      <c r="N5427" t="s">
        <v>1659</v>
      </c>
      <c r="O5427" t="s">
        <v>696</v>
      </c>
      <c r="P5427" t="s">
        <v>2408</v>
      </c>
      <c r="Q5427" t="s">
        <v>287</v>
      </c>
      <c r="R5427" t="s">
        <v>131</v>
      </c>
      <c r="S5427" t="s">
        <v>164</v>
      </c>
      <c r="T5427" t="s">
        <v>165</v>
      </c>
      <c r="U5427" t="s">
        <v>151</v>
      </c>
      <c r="V5427" t="s">
        <v>135</v>
      </c>
      <c r="W5427" t="s">
        <v>136</v>
      </c>
      <c r="X5427" t="s">
        <v>2419</v>
      </c>
      <c r="Y5427" s="94">
        <v>11127523.49</v>
      </c>
      <c r="Z5427" s="94">
        <v>8363219.29</v>
      </c>
      <c r="AA5427" s="94">
        <v>8614115.9100000001</v>
      </c>
      <c r="AB5427" s="94">
        <v>8614115.9100000001</v>
      </c>
      <c r="AC5427">
        <f t="shared" si="168"/>
        <v>3000</v>
      </c>
      <c r="AD5427" t="str">
        <f t="shared" si="169"/>
        <v>312</v>
      </c>
    </row>
    <row r="5428" spans="1:30" hidden="1" x14ac:dyDescent="0.25">
      <c r="A5428" t="s">
        <v>1655</v>
      </c>
      <c r="B5428" t="s">
        <v>692</v>
      </c>
      <c r="C5428" t="s">
        <v>2420</v>
      </c>
      <c r="D5428" t="s">
        <v>286</v>
      </c>
      <c r="E5428" t="s">
        <v>122</v>
      </c>
      <c r="F5428" t="s">
        <v>159</v>
      </c>
      <c r="G5428" t="s">
        <v>160</v>
      </c>
      <c r="H5428" t="s">
        <v>143</v>
      </c>
      <c r="I5428" t="s">
        <v>124</v>
      </c>
      <c r="J5428" t="s">
        <v>125</v>
      </c>
      <c r="K5428" t="s">
        <v>2421</v>
      </c>
      <c r="N5428" t="s">
        <v>1659</v>
      </c>
      <c r="O5428" t="s">
        <v>696</v>
      </c>
      <c r="P5428" t="s">
        <v>2422</v>
      </c>
      <c r="Q5428" t="s">
        <v>287</v>
      </c>
      <c r="R5428" t="s">
        <v>131</v>
      </c>
      <c r="S5428" t="s">
        <v>164</v>
      </c>
      <c r="T5428" t="s">
        <v>165</v>
      </c>
      <c r="U5428" t="s">
        <v>151</v>
      </c>
      <c r="V5428" t="s">
        <v>135</v>
      </c>
      <c r="W5428" t="s">
        <v>136</v>
      </c>
      <c r="X5428" t="s">
        <v>2423</v>
      </c>
      <c r="Y5428" s="94">
        <v>0</v>
      </c>
      <c r="Z5428" s="94">
        <v>550996.6</v>
      </c>
      <c r="AA5428" s="94">
        <v>567526.5</v>
      </c>
      <c r="AB5428" s="94">
        <v>567526.5</v>
      </c>
      <c r="AC5428">
        <f t="shared" si="168"/>
        <v>3000</v>
      </c>
      <c r="AD5428" t="str">
        <f t="shared" si="169"/>
        <v>312</v>
      </c>
    </row>
    <row r="5429" spans="1:30" hidden="1" x14ac:dyDescent="0.25">
      <c r="A5429" t="s">
        <v>1655</v>
      </c>
      <c r="B5429" t="s">
        <v>692</v>
      </c>
      <c r="C5429" t="s">
        <v>2432</v>
      </c>
      <c r="D5429" t="s">
        <v>286</v>
      </c>
      <c r="E5429" t="s">
        <v>122</v>
      </c>
      <c r="F5429" t="s">
        <v>159</v>
      </c>
      <c r="G5429" t="s">
        <v>160</v>
      </c>
      <c r="H5429" t="s">
        <v>143</v>
      </c>
      <c r="I5429" t="s">
        <v>124</v>
      </c>
      <c r="J5429" t="s">
        <v>125</v>
      </c>
      <c r="K5429" t="s">
        <v>2433</v>
      </c>
      <c r="N5429" t="s">
        <v>1659</v>
      </c>
      <c r="O5429" t="s">
        <v>696</v>
      </c>
      <c r="P5429" t="s">
        <v>2434</v>
      </c>
      <c r="Q5429" t="s">
        <v>287</v>
      </c>
      <c r="R5429" t="s">
        <v>131</v>
      </c>
      <c r="S5429" t="s">
        <v>164</v>
      </c>
      <c r="T5429" t="s">
        <v>165</v>
      </c>
      <c r="U5429" t="s">
        <v>151</v>
      </c>
      <c r="V5429" t="s">
        <v>135</v>
      </c>
      <c r="W5429" t="s">
        <v>136</v>
      </c>
      <c r="X5429" t="s">
        <v>2435</v>
      </c>
      <c r="Y5429" s="94">
        <v>0</v>
      </c>
      <c r="Z5429" s="94">
        <v>0</v>
      </c>
      <c r="AA5429" s="94">
        <v>0</v>
      </c>
      <c r="AB5429" s="94">
        <v>0</v>
      </c>
      <c r="AC5429">
        <f t="shared" si="168"/>
        <v>3000</v>
      </c>
      <c r="AD5429" t="str">
        <f t="shared" si="169"/>
        <v>312</v>
      </c>
    </row>
    <row r="5430" spans="1:30" hidden="1" x14ac:dyDescent="0.25">
      <c r="A5430" t="s">
        <v>2115</v>
      </c>
      <c r="B5430" t="s">
        <v>1315</v>
      </c>
      <c r="C5430" t="s">
        <v>2448</v>
      </c>
      <c r="D5430" t="s">
        <v>1317</v>
      </c>
      <c r="E5430" t="s">
        <v>122</v>
      </c>
      <c r="F5430" t="s">
        <v>159</v>
      </c>
      <c r="G5430" t="s">
        <v>1318</v>
      </c>
      <c r="H5430">
        <v>19</v>
      </c>
      <c r="I5430" t="s">
        <v>124</v>
      </c>
      <c r="J5430" t="s">
        <v>125</v>
      </c>
      <c r="K5430" t="s">
        <v>2449</v>
      </c>
      <c r="N5430" t="s">
        <v>2117</v>
      </c>
      <c r="O5430" t="s">
        <v>1321</v>
      </c>
      <c r="P5430" t="s">
        <v>2450</v>
      </c>
      <c r="Q5430" t="s">
        <v>1323</v>
      </c>
      <c r="R5430" t="s">
        <v>131</v>
      </c>
      <c r="S5430" t="s">
        <v>164</v>
      </c>
      <c r="T5430" t="s">
        <v>1324</v>
      </c>
      <c r="U5430" t="s">
        <v>134</v>
      </c>
      <c r="V5430" t="s">
        <v>135</v>
      </c>
      <c r="W5430" t="s">
        <v>136</v>
      </c>
      <c r="X5430" t="s">
        <v>2451</v>
      </c>
      <c r="Y5430" s="94">
        <v>53559999.780000001</v>
      </c>
      <c r="Z5430" s="94">
        <v>26779999.859999999</v>
      </c>
      <c r="AA5430" s="94">
        <v>40000000</v>
      </c>
      <c r="AB5430" s="94">
        <v>40000000</v>
      </c>
      <c r="AC5430">
        <f t="shared" si="168"/>
        <v>4000</v>
      </c>
      <c r="AD5430" t="str">
        <f t="shared" si="169"/>
        <v>310</v>
      </c>
    </row>
    <row r="5431" spans="1:30" hidden="1" x14ac:dyDescent="0.25">
      <c r="A5431" s="108" t="s">
        <v>886</v>
      </c>
      <c r="B5431" s="108" t="s">
        <v>760</v>
      </c>
      <c r="C5431" s="108" t="s">
        <v>887</v>
      </c>
      <c r="D5431" s="108" t="s">
        <v>598</v>
      </c>
      <c r="E5431" s="108" t="s">
        <v>122</v>
      </c>
      <c r="F5431" s="109">
        <v>15</v>
      </c>
      <c r="G5431" s="109" t="s">
        <v>142</v>
      </c>
      <c r="H5431" s="108">
        <v>19</v>
      </c>
      <c r="I5431" s="108" t="s">
        <v>2452</v>
      </c>
      <c r="J5431" s="108" t="s">
        <v>125</v>
      </c>
      <c r="K5431" s="108" t="s">
        <v>888</v>
      </c>
      <c r="L5431" s="108"/>
      <c r="M5431" s="108"/>
      <c r="N5431" s="108" t="s">
        <v>889</v>
      </c>
      <c r="O5431" s="108" t="s">
        <v>763</v>
      </c>
      <c r="P5431" s="108" t="s">
        <v>890</v>
      </c>
      <c r="Q5431" s="108" t="s">
        <v>602</v>
      </c>
      <c r="R5431" s="108" t="s">
        <v>131</v>
      </c>
      <c r="S5431" s="108" t="s">
        <v>149</v>
      </c>
      <c r="T5431" s="108" t="s">
        <v>150</v>
      </c>
      <c r="U5431" s="108" t="s">
        <v>134</v>
      </c>
      <c r="V5431" s="108" t="s">
        <v>2453</v>
      </c>
      <c r="W5431" s="108" t="s">
        <v>136</v>
      </c>
      <c r="X5431" s="108" t="s">
        <v>891</v>
      </c>
      <c r="Y5431" s="110"/>
      <c r="Z5431" s="110"/>
      <c r="AA5431" s="110">
        <v>35265668.631590098</v>
      </c>
      <c r="AB5431" s="110">
        <v>35265668.630000003</v>
      </c>
      <c r="AC5431">
        <f t="shared" si="168"/>
        <v>4000</v>
      </c>
      <c r="AD5431" t="str">
        <f t="shared" si="169"/>
        <v>321</v>
      </c>
    </row>
    <row r="5432" spans="1:30" hidden="1" x14ac:dyDescent="0.25">
      <c r="A5432" s="100" t="s">
        <v>886</v>
      </c>
      <c r="B5432" s="100" t="s">
        <v>760</v>
      </c>
      <c r="C5432" s="100" t="s">
        <v>887</v>
      </c>
      <c r="D5432" s="100" t="s">
        <v>598</v>
      </c>
      <c r="E5432" s="100" t="s">
        <v>122</v>
      </c>
      <c r="F5432" s="100" t="s">
        <v>159</v>
      </c>
      <c r="G5432" s="100" t="s">
        <v>160</v>
      </c>
      <c r="H5432" s="100">
        <v>19</v>
      </c>
      <c r="I5432" s="100" t="s">
        <v>2452</v>
      </c>
      <c r="J5432" s="100" t="s">
        <v>125</v>
      </c>
      <c r="K5432" s="100" t="s">
        <v>888</v>
      </c>
      <c r="L5432" s="100"/>
      <c r="M5432" s="100"/>
      <c r="N5432" s="100" t="s">
        <v>889</v>
      </c>
      <c r="O5432" s="100" t="s">
        <v>763</v>
      </c>
      <c r="P5432" s="100" t="s">
        <v>890</v>
      </c>
      <c r="Q5432" s="100" t="s">
        <v>602</v>
      </c>
      <c r="R5432" s="100" t="s">
        <v>131</v>
      </c>
      <c r="S5432" s="100" t="s">
        <v>164</v>
      </c>
      <c r="T5432" s="100" t="s">
        <v>165</v>
      </c>
      <c r="U5432" s="100" t="s">
        <v>134</v>
      </c>
      <c r="V5432" s="100" t="s">
        <v>2453</v>
      </c>
      <c r="W5432" s="100" t="s">
        <v>136</v>
      </c>
      <c r="X5432" s="100" t="s">
        <v>891</v>
      </c>
      <c r="Y5432" s="101"/>
      <c r="Z5432" s="101"/>
      <c r="AA5432" s="101">
        <v>1814331.3684099019</v>
      </c>
      <c r="AB5432" s="101">
        <v>1814331.37</v>
      </c>
      <c r="AC5432">
        <f t="shared" si="168"/>
        <v>4000</v>
      </c>
      <c r="AD5432" t="str">
        <f t="shared" si="169"/>
        <v>321</v>
      </c>
    </row>
    <row r="5433" spans="1:30" hidden="1" x14ac:dyDescent="0.25">
      <c r="A5433" t="s">
        <v>2454</v>
      </c>
      <c r="B5433" t="s">
        <v>692</v>
      </c>
      <c r="C5433" t="s">
        <v>2455</v>
      </c>
      <c r="D5433" t="s">
        <v>2123</v>
      </c>
      <c r="E5433" t="s">
        <v>122</v>
      </c>
      <c r="F5433" t="s">
        <v>159</v>
      </c>
      <c r="G5433" t="s">
        <v>160</v>
      </c>
      <c r="H5433">
        <v>19</v>
      </c>
      <c r="I5433" t="s">
        <v>124</v>
      </c>
      <c r="J5433" t="s">
        <v>125</v>
      </c>
      <c r="K5433" t="s">
        <v>2456</v>
      </c>
      <c r="N5433" t="s">
        <v>2457</v>
      </c>
      <c r="O5433" t="s">
        <v>696</v>
      </c>
      <c r="P5433" t="s">
        <v>2458</v>
      </c>
      <c r="Q5433" t="s">
        <v>2128</v>
      </c>
      <c r="R5433" t="s">
        <v>131</v>
      </c>
      <c r="S5433" t="s">
        <v>164</v>
      </c>
      <c r="T5433" t="s">
        <v>165</v>
      </c>
      <c r="U5433" t="s">
        <v>134</v>
      </c>
      <c r="V5433" t="s">
        <v>135</v>
      </c>
      <c r="W5433" t="s">
        <v>136</v>
      </c>
      <c r="X5433" t="s">
        <v>2459</v>
      </c>
      <c r="Y5433" s="94">
        <v>28400426.870000001</v>
      </c>
      <c r="Z5433" s="94">
        <v>33288739.190000009</v>
      </c>
      <c r="AA5433" s="94">
        <v>34287401.365700006</v>
      </c>
      <c r="AB5433" s="94">
        <v>34287401.369999997</v>
      </c>
      <c r="AC5433">
        <f t="shared" si="168"/>
        <v>4000</v>
      </c>
      <c r="AD5433" t="str">
        <f t="shared" si="169"/>
        <v>312</v>
      </c>
    </row>
    <row r="5434" spans="1:30" hidden="1" x14ac:dyDescent="0.25">
      <c r="A5434" s="97" t="s">
        <v>2460</v>
      </c>
      <c r="B5434" s="97" t="s">
        <v>903</v>
      </c>
      <c r="C5434" s="97" t="s">
        <v>2461</v>
      </c>
      <c r="D5434" s="97" t="s">
        <v>598</v>
      </c>
      <c r="E5434" s="97" t="s">
        <v>122</v>
      </c>
      <c r="F5434" s="98">
        <v>15</v>
      </c>
      <c r="G5434" s="98" t="s">
        <v>142</v>
      </c>
      <c r="H5434" s="97">
        <v>19</v>
      </c>
      <c r="I5434" s="97" t="s">
        <v>124</v>
      </c>
      <c r="J5434" s="97" t="s">
        <v>125</v>
      </c>
      <c r="K5434" s="97" t="s">
        <v>2462</v>
      </c>
      <c r="L5434" s="97"/>
      <c r="M5434" s="97"/>
      <c r="N5434" s="97" t="s">
        <v>2463</v>
      </c>
      <c r="O5434" s="97" t="s">
        <v>907</v>
      </c>
      <c r="P5434" s="97" t="s">
        <v>2463</v>
      </c>
      <c r="Q5434" s="97" t="s">
        <v>602</v>
      </c>
      <c r="R5434" s="97" t="s">
        <v>131</v>
      </c>
      <c r="S5434" s="97" t="s">
        <v>149</v>
      </c>
      <c r="T5434" s="97" t="s">
        <v>150</v>
      </c>
      <c r="U5434" s="97" t="s">
        <v>134</v>
      </c>
      <c r="V5434" s="97" t="s">
        <v>135</v>
      </c>
      <c r="W5434" s="97" t="s">
        <v>136</v>
      </c>
      <c r="X5434" s="97" t="s">
        <v>2464</v>
      </c>
      <c r="Y5434" s="99">
        <v>57145360.560000002</v>
      </c>
      <c r="Z5434" s="99">
        <v>32563605.689999998</v>
      </c>
      <c r="AA5434" s="99">
        <v>33540513.8607</v>
      </c>
      <c r="AB5434" s="99">
        <v>33540513.859999999</v>
      </c>
      <c r="AC5434">
        <f t="shared" si="168"/>
        <v>4000</v>
      </c>
      <c r="AD5434" t="str">
        <f t="shared" si="169"/>
        <v>321</v>
      </c>
    </row>
    <row r="5435" spans="1:30" hidden="1" x14ac:dyDescent="0.25">
      <c r="A5435" t="s">
        <v>2025</v>
      </c>
      <c r="B5435" t="s">
        <v>745</v>
      </c>
      <c r="C5435" t="s">
        <v>2026</v>
      </c>
      <c r="D5435" t="s">
        <v>598</v>
      </c>
      <c r="E5435" t="s">
        <v>122</v>
      </c>
      <c r="F5435" t="s">
        <v>159</v>
      </c>
      <c r="G5435" t="s">
        <v>160</v>
      </c>
      <c r="H5435">
        <v>19</v>
      </c>
      <c r="I5435" t="s">
        <v>2465</v>
      </c>
      <c r="J5435" t="s">
        <v>125</v>
      </c>
      <c r="K5435" t="s">
        <v>2027</v>
      </c>
      <c r="N5435" t="s">
        <v>2028</v>
      </c>
      <c r="O5435" t="s">
        <v>748</v>
      </c>
      <c r="P5435" t="s">
        <v>2029</v>
      </c>
      <c r="Q5435" t="s">
        <v>602</v>
      </c>
      <c r="R5435" t="s">
        <v>131</v>
      </c>
      <c r="S5435" t="s">
        <v>164</v>
      </c>
      <c r="T5435" t="s">
        <v>165</v>
      </c>
      <c r="U5435" t="s">
        <v>134</v>
      </c>
      <c r="V5435" t="s">
        <v>2466</v>
      </c>
      <c r="W5435" t="s">
        <v>136</v>
      </c>
      <c r="X5435" t="s">
        <v>2030</v>
      </c>
      <c r="Y5435" s="94">
        <v>31930000.079999998</v>
      </c>
      <c r="Z5435" s="94">
        <v>31632513.070000008</v>
      </c>
      <c r="AA5435" s="94">
        <v>32581488.46210001</v>
      </c>
      <c r="AB5435" s="94">
        <v>32581488.460000001</v>
      </c>
      <c r="AC5435">
        <f t="shared" si="168"/>
        <v>4000</v>
      </c>
      <c r="AD5435" t="str">
        <f t="shared" si="169"/>
        <v>321</v>
      </c>
    </row>
    <row r="5436" spans="1:30" hidden="1" x14ac:dyDescent="0.25">
      <c r="A5436" t="s">
        <v>2467</v>
      </c>
      <c r="B5436" t="s">
        <v>745</v>
      </c>
      <c r="C5436" t="s">
        <v>2468</v>
      </c>
      <c r="D5436" t="s">
        <v>598</v>
      </c>
      <c r="E5436" t="s">
        <v>122</v>
      </c>
      <c r="F5436" t="s">
        <v>159</v>
      </c>
      <c r="G5436" t="s">
        <v>160</v>
      </c>
      <c r="H5436">
        <v>19</v>
      </c>
      <c r="I5436" t="s">
        <v>124</v>
      </c>
      <c r="J5436" t="s">
        <v>125</v>
      </c>
      <c r="K5436" t="s">
        <v>2469</v>
      </c>
      <c r="N5436" t="s">
        <v>2470</v>
      </c>
      <c r="O5436" t="s">
        <v>748</v>
      </c>
      <c r="P5436" t="s">
        <v>2471</v>
      </c>
      <c r="Q5436" t="s">
        <v>602</v>
      </c>
      <c r="R5436" t="s">
        <v>131</v>
      </c>
      <c r="S5436" t="s">
        <v>164</v>
      </c>
      <c r="T5436" t="s">
        <v>165</v>
      </c>
      <c r="U5436" t="s">
        <v>134</v>
      </c>
      <c r="V5436" t="s">
        <v>135</v>
      </c>
      <c r="W5436" t="s">
        <v>136</v>
      </c>
      <c r="X5436" t="s">
        <v>2472</v>
      </c>
      <c r="Y5436" s="94">
        <v>31175000.039999999</v>
      </c>
      <c r="Z5436" s="94">
        <v>31111125.449999999</v>
      </c>
      <c r="AA5436" s="94">
        <v>32044459.213500001</v>
      </c>
      <c r="AB5436" s="94">
        <v>32044459.210000001</v>
      </c>
      <c r="AC5436">
        <f t="shared" si="168"/>
        <v>4000</v>
      </c>
      <c r="AD5436" t="str">
        <f t="shared" si="169"/>
        <v>321</v>
      </c>
    </row>
    <row r="5437" spans="1:30" hidden="1" x14ac:dyDescent="0.25">
      <c r="A5437" t="s">
        <v>2473</v>
      </c>
      <c r="B5437" t="s">
        <v>597</v>
      </c>
      <c r="C5437" t="s">
        <v>2474</v>
      </c>
      <c r="D5437" t="s">
        <v>598</v>
      </c>
      <c r="E5437" t="s">
        <v>122</v>
      </c>
      <c r="F5437" t="s">
        <v>159</v>
      </c>
      <c r="G5437" t="s">
        <v>160</v>
      </c>
      <c r="H5437">
        <v>19</v>
      </c>
      <c r="I5437" t="s">
        <v>124</v>
      </c>
      <c r="J5437" t="s">
        <v>125</v>
      </c>
      <c r="K5437" t="s">
        <v>2475</v>
      </c>
      <c r="N5437" t="s">
        <v>2476</v>
      </c>
      <c r="O5437" t="s">
        <v>601</v>
      </c>
      <c r="P5437" t="s">
        <v>2477</v>
      </c>
      <c r="Q5437" t="s">
        <v>602</v>
      </c>
      <c r="R5437" t="s">
        <v>131</v>
      </c>
      <c r="S5437" t="s">
        <v>164</v>
      </c>
      <c r="T5437" t="s">
        <v>165</v>
      </c>
      <c r="U5437" t="s">
        <v>134</v>
      </c>
      <c r="V5437" t="s">
        <v>135</v>
      </c>
      <c r="W5437" t="s">
        <v>136</v>
      </c>
      <c r="X5437" t="s">
        <v>2478</v>
      </c>
      <c r="Y5437" s="94">
        <v>30900000</v>
      </c>
      <c r="Z5437" s="94">
        <v>30900000</v>
      </c>
      <c r="AA5437" s="94">
        <v>31827000</v>
      </c>
      <c r="AB5437" s="94">
        <v>31827000</v>
      </c>
      <c r="AC5437">
        <f t="shared" si="168"/>
        <v>4000</v>
      </c>
      <c r="AD5437" t="str">
        <f t="shared" si="169"/>
        <v>321</v>
      </c>
    </row>
    <row r="5438" spans="1:30" hidden="1" x14ac:dyDescent="0.25">
      <c r="A5438" t="s">
        <v>2479</v>
      </c>
      <c r="B5438" t="s">
        <v>597</v>
      </c>
      <c r="C5438" t="s">
        <v>2480</v>
      </c>
      <c r="D5438" t="s">
        <v>598</v>
      </c>
      <c r="E5438" t="s">
        <v>122</v>
      </c>
      <c r="F5438" t="s">
        <v>159</v>
      </c>
      <c r="G5438" t="s">
        <v>160</v>
      </c>
      <c r="H5438">
        <v>19</v>
      </c>
      <c r="I5438" t="s">
        <v>124</v>
      </c>
      <c r="J5438" t="s">
        <v>125</v>
      </c>
      <c r="K5438" t="s">
        <v>2481</v>
      </c>
      <c r="N5438" t="s">
        <v>2482</v>
      </c>
      <c r="O5438" t="s">
        <v>601</v>
      </c>
      <c r="P5438" t="s">
        <v>2483</v>
      </c>
      <c r="Q5438" t="s">
        <v>602</v>
      </c>
      <c r="R5438" t="s">
        <v>131</v>
      </c>
      <c r="S5438" t="s">
        <v>164</v>
      </c>
      <c r="T5438" t="s">
        <v>165</v>
      </c>
      <c r="U5438" t="s">
        <v>134</v>
      </c>
      <c r="V5438" t="s">
        <v>135</v>
      </c>
      <c r="W5438" t="s">
        <v>136</v>
      </c>
      <c r="X5438" t="s">
        <v>2484</v>
      </c>
      <c r="Y5438" s="94">
        <v>29870000.16</v>
      </c>
      <c r="Z5438" s="94">
        <v>29870000.159999996</v>
      </c>
      <c r="AA5438" s="94">
        <v>30766100.164799996</v>
      </c>
      <c r="AB5438" s="94">
        <v>30766100.16</v>
      </c>
      <c r="AC5438">
        <f t="shared" si="168"/>
        <v>4000</v>
      </c>
      <c r="AD5438" t="str">
        <f t="shared" si="169"/>
        <v>321</v>
      </c>
    </row>
    <row r="5439" spans="1:30" hidden="1" x14ac:dyDescent="0.25">
      <c r="A5439" t="s">
        <v>2485</v>
      </c>
      <c r="B5439" t="s">
        <v>2256</v>
      </c>
      <c r="C5439" t="s">
        <v>2486</v>
      </c>
      <c r="D5439" t="s">
        <v>598</v>
      </c>
      <c r="E5439" t="s">
        <v>122</v>
      </c>
      <c r="F5439" t="s">
        <v>159</v>
      </c>
      <c r="G5439" t="s">
        <v>160</v>
      </c>
      <c r="H5439">
        <v>19</v>
      </c>
      <c r="I5439" t="s">
        <v>124</v>
      </c>
      <c r="J5439" t="s">
        <v>125</v>
      </c>
      <c r="K5439" t="s">
        <v>2487</v>
      </c>
      <c r="N5439" t="s">
        <v>1577</v>
      </c>
      <c r="O5439" t="s">
        <v>828</v>
      </c>
      <c r="P5439" t="s">
        <v>2488</v>
      </c>
      <c r="Q5439" t="s">
        <v>602</v>
      </c>
      <c r="R5439" t="s">
        <v>131</v>
      </c>
      <c r="S5439" t="s">
        <v>164</v>
      </c>
      <c r="T5439" t="s">
        <v>165</v>
      </c>
      <c r="U5439" t="s">
        <v>134</v>
      </c>
      <c r="V5439" t="s">
        <v>135</v>
      </c>
      <c r="W5439" t="s">
        <v>136</v>
      </c>
      <c r="X5439" t="s">
        <v>2489</v>
      </c>
      <c r="Y5439" s="94">
        <v>0</v>
      </c>
      <c r="Z5439" s="94">
        <v>28249536.039999999</v>
      </c>
      <c r="AA5439" s="94">
        <v>29097022.121199999</v>
      </c>
      <c r="AB5439" s="94">
        <v>29097022.120000001</v>
      </c>
      <c r="AC5439">
        <f t="shared" si="168"/>
        <v>4000</v>
      </c>
      <c r="AD5439" t="str">
        <f t="shared" si="169"/>
        <v>321</v>
      </c>
    </row>
    <row r="5440" spans="1:30" hidden="1" x14ac:dyDescent="0.25">
      <c r="A5440" t="s">
        <v>2490</v>
      </c>
      <c r="B5440" t="s">
        <v>1568</v>
      </c>
      <c r="C5440" t="s">
        <v>2491</v>
      </c>
      <c r="D5440" t="s">
        <v>598</v>
      </c>
      <c r="E5440" t="s">
        <v>122</v>
      </c>
      <c r="F5440" t="s">
        <v>159</v>
      </c>
      <c r="G5440" t="s">
        <v>160</v>
      </c>
      <c r="H5440">
        <v>19</v>
      </c>
      <c r="I5440" t="s">
        <v>124</v>
      </c>
      <c r="J5440" t="s">
        <v>125</v>
      </c>
      <c r="K5440" t="s">
        <v>2492</v>
      </c>
      <c r="N5440" t="s">
        <v>2493</v>
      </c>
      <c r="O5440" t="s">
        <v>1571</v>
      </c>
      <c r="P5440" t="s">
        <v>2494</v>
      </c>
      <c r="Q5440" t="s">
        <v>602</v>
      </c>
      <c r="R5440" t="s">
        <v>131</v>
      </c>
      <c r="S5440" t="s">
        <v>164</v>
      </c>
      <c r="T5440" t="s">
        <v>165</v>
      </c>
      <c r="U5440" t="s">
        <v>134</v>
      </c>
      <c r="V5440" t="s">
        <v>135</v>
      </c>
      <c r="W5440" t="s">
        <v>136</v>
      </c>
      <c r="X5440" t="s">
        <v>2495</v>
      </c>
      <c r="Y5440" s="94">
        <v>27810000.48</v>
      </c>
      <c r="Z5440" s="94">
        <v>27603039.989999998</v>
      </c>
      <c r="AA5440" s="94">
        <v>28431131.1897</v>
      </c>
      <c r="AB5440" s="94">
        <v>28431131.190000001</v>
      </c>
      <c r="AC5440">
        <f t="shared" si="168"/>
        <v>4000</v>
      </c>
      <c r="AD5440" t="str">
        <f t="shared" si="169"/>
        <v>321</v>
      </c>
    </row>
    <row r="5441" spans="1:30" hidden="1" x14ac:dyDescent="0.25">
      <c r="A5441" t="s">
        <v>701</v>
      </c>
      <c r="B5441" t="s">
        <v>784</v>
      </c>
      <c r="C5441" t="s">
        <v>421</v>
      </c>
      <c r="D5441" t="s">
        <v>2496</v>
      </c>
      <c r="E5441" t="s">
        <v>122</v>
      </c>
      <c r="F5441" t="s">
        <v>159</v>
      </c>
      <c r="G5441" t="s">
        <v>160</v>
      </c>
      <c r="H5441" t="s">
        <v>143</v>
      </c>
      <c r="I5441" t="s">
        <v>124</v>
      </c>
      <c r="J5441" t="s">
        <v>125</v>
      </c>
      <c r="K5441" t="s">
        <v>704</v>
      </c>
      <c r="N5441" t="s">
        <v>705</v>
      </c>
      <c r="O5441" t="s">
        <v>786</v>
      </c>
      <c r="P5441" t="s">
        <v>426</v>
      </c>
      <c r="Q5441" t="s">
        <v>2497</v>
      </c>
      <c r="R5441" t="s">
        <v>131</v>
      </c>
      <c r="S5441" t="s">
        <v>164</v>
      </c>
      <c r="T5441" t="s">
        <v>165</v>
      </c>
      <c r="U5441" t="s">
        <v>151</v>
      </c>
      <c r="V5441" t="s">
        <v>135</v>
      </c>
      <c r="W5441" t="s">
        <v>136</v>
      </c>
      <c r="X5441" t="s">
        <v>708</v>
      </c>
      <c r="Y5441" s="94">
        <v>46612855.450000003</v>
      </c>
      <c r="Z5441" s="94">
        <v>125452919.32234976</v>
      </c>
      <c r="AA5441" s="94">
        <v>28170910.700644251</v>
      </c>
      <c r="AB5441" s="94">
        <v>28170910.699999999</v>
      </c>
      <c r="AC5441">
        <f t="shared" si="168"/>
        <v>4000</v>
      </c>
      <c r="AD5441" t="str">
        <f t="shared" si="169"/>
        <v>322</v>
      </c>
    </row>
    <row r="5442" spans="1:30" hidden="1" x14ac:dyDescent="0.25">
      <c r="A5442" t="s">
        <v>1567</v>
      </c>
      <c r="B5442" t="s">
        <v>119</v>
      </c>
      <c r="C5442" t="s">
        <v>1677</v>
      </c>
      <c r="D5442" t="s">
        <v>2123</v>
      </c>
      <c r="E5442" t="s">
        <v>122</v>
      </c>
      <c r="F5442" t="s">
        <v>159</v>
      </c>
      <c r="G5442" t="s">
        <v>160</v>
      </c>
      <c r="H5442">
        <v>19</v>
      </c>
      <c r="I5442" t="s">
        <v>2498</v>
      </c>
      <c r="J5442" t="s">
        <v>125</v>
      </c>
      <c r="K5442" t="s">
        <v>2499</v>
      </c>
      <c r="N5442" t="s">
        <v>1570</v>
      </c>
      <c r="O5442" t="s">
        <v>128</v>
      </c>
      <c r="P5442" t="s">
        <v>1680</v>
      </c>
      <c r="Q5442" t="s">
        <v>2128</v>
      </c>
      <c r="R5442" t="s">
        <v>131</v>
      </c>
      <c r="S5442" t="s">
        <v>164</v>
      </c>
      <c r="T5442" t="s">
        <v>165</v>
      </c>
      <c r="U5442" t="s">
        <v>134</v>
      </c>
      <c r="V5442" t="s">
        <v>2500</v>
      </c>
      <c r="W5442" t="s">
        <v>136</v>
      </c>
      <c r="X5442" t="s">
        <v>2501</v>
      </c>
      <c r="Y5442" s="94">
        <v>19824073.359999999</v>
      </c>
      <c r="Z5442" s="94">
        <v>19824073.359999999</v>
      </c>
      <c r="AA5442" s="94">
        <v>26001927</v>
      </c>
      <c r="AB5442" s="94">
        <v>26001927</v>
      </c>
      <c r="AC5442">
        <f t="shared" si="168"/>
        <v>4000</v>
      </c>
      <c r="AD5442" t="str">
        <f t="shared" si="169"/>
        <v>308</v>
      </c>
    </row>
    <row r="5443" spans="1:30" hidden="1" x14ac:dyDescent="0.25">
      <c r="A5443" t="s">
        <v>1655</v>
      </c>
      <c r="B5443" t="s">
        <v>692</v>
      </c>
      <c r="C5443" t="s">
        <v>2415</v>
      </c>
      <c r="D5443" t="s">
        <v>1657</v>
      </c>
      <c r="E5443" t="s">
        <v>122</v>
      </c>
      <c r="F5443" t="s">
        <v>159</v>
      </c>
      <c r="G5443" t="s">
        <v>160</v>
      </c>
      <c r="H5443">
        <v>19</v>
      </c>
      <c r="I5443" t="s">
        <v>124</v>
      </c>
      <c r="J5443" t="s">
        <v>125</v>
      </c>
      <c r="K5443" t="s">
        <v>2416</v>
      </c>
      <c r="N5443" t="s">
        <v>1659</v>
      </c>
      <c r="O5443" t="s">
        <v>696</v>
      </c>
      <c r="P5443" t="s">
        <v>2417</v>
      </c>
      <c r="Q5443" t="s">
        <v>1661</v>
      </c>
      <c r="R5443" t="s">
        <v>131</v>
      </c>
      <c r="S5443" t="s">
        <v>164</v>
      </c>
      <c r="T5443" t="s">
        <v>165</v>
      </c>
      <c r="U5443" t="s">
        <v>134</v>
      </c>
      <c r="V5443" t="s">
        <v>135</v>
      </c>
      <c r="W5443" t="s">
        <v>136</v>
      </c>
      <c r="X5443" t="s">
        <v>2418</v>
      </c>
      <c r="Y5443" s="94">
        <v>8240000</v>
      </c>
      <c r="Z5443" s="94">
        <v>25000000.079999998</v>
      </c>
      <c r="AA5443" s="94">
        <v>25750000.082399998</v>
      </c>
      <c r="AB5443" s="94">
        <v>25750000.079999998</v>
      </c>
      <c r="AC5443">
        <f t="shared" ref="AC5443:AC5506" si="170">MID(D5443,1,1)*1000</f>
        <v>4000</v>
      </c>
      <c r="AD5443" t="str">
        <f t="shared" ref="AD5443:AD5506" si="171">MID(A5443,6,3)</f>
        <v>312</v>
      </c>
    </row>
    <row r="5444" spans="1:30" hidden="1" x14ac:dyDescent="0.25">
      <c r="A5444" t="s">
        <v>2502</v>
      </c>
      <c r="B5444" t="s">
        <v>2503</v>
      </c>
      <c r="C5444" t="s">
        <v>2504</v>
      </c>
      <c r="D5444" t="s">
        <v>598</v>
      </c>
      <c r="E5444" t="s">
        <v>122</v>
      </c>
      <c r="F5444" t="s">
        <v>159</v>
      </c>
      <c r="G5444" t="s">
        <v>160</v>
      </c>
      <c r="H5444">
        <v>19</v>
      </c>
      <c r="I5444" t="s">
        <v>124</v>
      </c>
      <c r="J5444" t="s">
        <v>125</v>
      </c>
      <c r="K5444" t="s">
        <v>2505</v>
      </c>
      <c r="N5444" t="s">
        <v>2506</v>
      </c>
      <c r="O5444" t="s">
        <v>2507</v>
      </c>
      <c r="P5444" t="s">
        <v>2508</v>
      </c>
      <c r="Q5444" t="s">
        <v>602</v>
      </c>
      <c r="R5444" t="s">
        <v>131</v>
      </c>
      <c r="S5444" t="s">
        <v>164</v>
      </c>
      <c r="T5444" t="s">
        <v>165</v>
      </c>
      <c r="U5444" t="s">
        <v>134</v>
      </c>
      <c r="V5444" t="s">
        <v>135</v>
      </c>
      <c r="W5444" t="s">
        <v>136</v>
      </c>
      <c r="X5444" t="s">
        <v>2509</v>
      </c>
      <c r="Y5444" s="94">
        <v>21321000.120000001</v>
      </c>
      <c r="Z5444" s="94">
        <v>22731267.770000003</v>
      </c>
      <c r="AA5444" s="94">
        <v>25000000</v>
      </c>
      <c r="AB5444" s="94">
        <v>25000000</v>
      </c>
      <c r="AC5444">
        <f t="shared" si="170"/>
        <v>4000</v>
      </c>
      <c r="AD5444" t="str">
        <f t="shared" si="171"/>
        <v>321</v>
      </c>
    </row>
    <row r="5445" spans="1:30" hidden="1" x14ac:dyDescent="0.25">
      <c r="A5445">
        <v>311113220100000</v>
      </c>
      <c r="B5445">
        <v>421</v>
      </c>
      <c r="C5445" t="s">
        <v>788</v>
      </c>
      <c r="D5445">
        <v>42407</v>
      </c>
      <c r="E5445">
        <v>2</v>
      </c>
      <c r="F5445">
        <v>12</v>
      </c>
      <c r="G5445" t="s">
        <v>160</v>
      </c>
      <c r="H5445" t="s">
        <v>143</v>
      </c>
      <c r="I5445" t="s">
        <v>124</v>
      </c>
      <c r="J5445" t="s">
        <v>1407</v>
      </c>
      <c r="K5445" t="s">
        <v>2510</v>
      </c>
      <c r="L5445" t="s">
        <v>2511</v>
      </c>
      <c r="N5445" t="s">
        <v>705</v>
      </c>
      <c r="O5445" t="s">
        <v>786</v>
      </c>
      <c r="P5445" t="s">
        <v>792</v>
      </c>
      <c r="Q5445" t="s">
        <v>793</v>
      </c>
      <c r="R5445" t="s">
        <v>794</v>
      </c>
      <c r="S5445" t="s">
        <v>795</v>
      </c>
      <c r="T5445" t="s">
        <v>165</v>
      </c>
      <c r="U5445" t="s">
        <v>151</v>
      </c>
      <c r="V5445" t="s">
        <v>135</v>
      </c>
      <c r="W5445" t="s">
        <v>1408</v>
      </c>
      <c r="X5445" t="s">
        <v>2512</v>
      </c>
      <c r="AA5445" s="94">
        <v>24004230.452999998</v>
      </c>
      <c r="AB5445" s="94">
        <v>24004230.449999999</v>
      </c>
      <c r="AC5445">
        <f t="shared" si="170"/>
        <v>4000</v>
      </c>
      <c r="AD5445" t="str">
        <f t="shared" si="171"/>
        <v>322</v>
      </c>
    </row>
    <row r="5446" spans="1:30" hidden="1" x14ac:dyDescent="0.25">
      <c r="A5446" t="s">
        <v>1655</v>
      </c>
      <c r="B5446" t="s">
        <v>692</v>
      </c>
      <c r="C5446" t="s">
        <v>2440</v>
      </c>
      <c r="D5446" t="s">
        <v>813</v>
      </c>
      <c r="E5446" t="s">
        <v>122</v>
      </c>
      <c r="F5446" t="s">
        <v>159</v>
      </c>
      <c r="G5446" t="s">
        <v>160</v>
      </c>
      <c r="H5446">
        <v>19</v>
      </c>
      <c r="I5446" t="s">
        <v>124</v>
      </c>
      <c r="J5446" t="s">
        <v>125</v>
      </c>
      <c r="K5446" t="s">
        <v>2441</v>
      </c>
      <c r="N5446" t="s">
        <v>1659</v>
      </c>
      <c r="O5446" t="s">
        <v>696</v>
      </c>
      <c r="P5446" t="s">
        <v>2442</v>
      </c>
      <c r="Q5446" t="s">
        <v>809</v>
      </c>
      <c r="R5446" t="s">
        <v>131</v>
      </c>
      <c r="S5446" t="s">
        <v>164</v>
      </c>
      <c r="T5446" t="s">
        <v>165</v>
      </c>
      <c r="U5446" t="s">
        <v>134</v>
      </c>
      <c r="V5446" t="s">
        <v>135</v>
      </c>
      <c r="W5446" t="s">
        <v>136</v>
      </c>
      <c r="X5446" t="s">
        <v>2443</v>
      </c>
      <c r="Y5446" s="94">
        <v>20000000</v>
      </c>
      <c r="Z5446" s="94">
        <v>2380000</v>
      </c>
      <c r="AA5446" s="94">
        <v>0</v>
      </c>
      <c r="AB5446" s="94">
        <v>0</v>
      </c>
      <c r="AC5446">
        <f t="shared" si="170"/>
        <v>7000</v>
      </c>
      <c r="AD5446" t="str">
        <f t="shared" si="171"/>
        <v>312</v>
      </c>
    </row>
    <row r="5447" spans="1:30" hidden="1" x14ac:dyDescent="0.25">
      <c r="A5447" t="s">
        <v>2513</v>
      </c>
      <c r="B5447" t="s">
        <v>692</v>
      </c>
      <c r="C5447" t="s">
        <v>157</v>
      </c>
      <c r="D5447" t="s">
        <v>186</v>
      </c>
      <c r="E5447" t="s">
        <v>122</v>
      </c>
      <c r="F5447" t="s">
        <v>159</v>
      </c>
      <c r="G5447" t="s">
        <v>160</v>
      </c>
      <c r="H5447" t="s">
        <v>304</v>
      </c>
      <c r="I5447" t="s">
        <v>124</v>
      </c>
      <c r="J5447" t="s">
        <v>125</v>
      </c>
      <c r="K5447" t="s">
        <v>2514</v>
      </c>
      <c r="N5447" t="s">
        <v>2515</v>
      </c>
      <c r="O5447" t="s">
        <v>696</v>
      </c>
      <c r="P5447" t="s">
        <v>162</v>
      </c>
      <c r="Q5447" t="s">
        <v>188</v>
      </c>
      <c r="R5447" t="s">
        <v>131</v>
      </c>
      <c r="S5447" t="s">
        <v>164</v>
      </c>
      <c r="T5447" t="s">
        <v>165</v>
      </c>
      <c r="U5447" t="s">
        <v>134</v>
      </c>
      <c r="V5447" t="s">
        <v>135</v>
      </c>
      <c r="W5447" t="s">
        <v>136</v>
      </c>
      <c r="X5447" t="s">
        <v>2516</v>
      </c>
      <c r="AA5447" s="94">
        <v>0</v>
      </c>
      <c r="AB5447" s="94">
        <v>0</v>
      </c>
      <c r="AC5447">
        <f t="shared" si="170"/>
        <v>2000</v>
      </c>
      <c r="AD5447" t="str">
        <f t="shared" si="171"/>
        <v>312</v>
      </c>
    </row>
    <row r="5448" spans="1:30" hidden="1" x14ac:dyDescent="0.25">
      <c r="A5448" t="s">
        <v>2513</v>
      </c>
      <c r="B5448" t="s">
        <v>692</v>
      </c>
      <c r="C5448" t="s">
        <v>157</v>
      </c>
      <c r="D5448" t="s">
        <v>192</v>
      </c>
      <c r="E5448" t="s">
        <v>122</v>
      </c>
      <c r="F5448" t="s">
        <v>159</v>
      </c>
      <c r="G5448" t="s">
        <v>160</v>
      </c>
      <c r="H5448" t="s">
        <v>304</v>
      </c>
      <c r="I5448" t="s">
        <v>124</v>
      </c>
      <c r="J5448" t="s">
        <v>125</v>
      </c>
      <c r="K5448" t="s">
        <v>2514</v>
      </c>
      <c r="N5448" t="s">
        <v>2515</v>
      </c>
      <c r="O5448" t="s">
        <v>696</v>
      </c>
      <c r="P5448" t="s">
        <v>162</v>
      </c>
      <c r="Q5448" t="s">
        <v>193</v>
      </c>
      <c r="R5448" t="s">
        <v>131</v>
      </c>
      <c r="S5448" t="s">
        <v>164</v>
      </c>
      <c r="T5448" t="s">
        <v>165</v>
      </c>
      <c r="U5448" t="s">
        <v>134</v>
      </c>
      <c r="V5448" t="s">
        <v>135</v>
      </c>
      <c r="W5448" t="s">
        <v>136</v>
      </c>
      <c r="X5448" t="s">
        <v>2516</v>
      </c>
      <c r="AA5448" s="94">
        <v>0</v>
      </c>
      <c r="AB5448" s="94">
        <v>0</v>
      </c>
      <c r="AC5448">
        <f t="shared" si="170"/>
        <v>2000</v>
      </c>
      <c r="AD5448" t="str">
        <f t="shared" si="171"/>
        <v>312</v>
      </c>
    </row>
    <row r="5449" spans="1:30" hidden="1" x14ac:dyDescent="0.25">
      <c r="A5449" t="s">
        <v>2517</v>
      </c>
      <c r="B5449" t="s">
        <v>692</v>
      </c>
      <c r="C5449" t="s">
        <v>157</v>
      </c>
      <c r="D5449" t="s">
        <v>186</v>
      </c>
      <c r="E5449" t="s">
        <v>122</v>
      </c>
      <c r="F5449" t="s">
        <v>159</v>
      </c>
      <c r="G5449" t="s">
        <v>160</v>
      </c>
      <c r="H5449" t="s">
        <v>304</v>
      </c>
      <c r="I5449" t="s">
        <v>124</v>
      </c>
      <c r="J5449" t="s">
        <v>125</v>
      </c>
      <c r="K5449" t="s">
        <v>2518</v>
      </c>
      <c r="N5449" t="s">
        <v>2519</v>
      </c>
      <c r="O5449" t="s">
        <v>696</v>
      </c>
      <c r="P5449" t="s">
        <v>162</v>
      </c>
      <c r="Q5449" t="s">
        <v>188</v>
      </c>
      <c r="R5449" t="s">
        <v>131</v>
      </c>
      <c r="S5449" t="s">
        <v>164</v>
      </c>
      <c r="T5449" t="s">
        <v>165</v>
      </c>
      <c r="U5449" t="s">
        <v>134</v>
      </c>
      <c r="V5449" t="s">
        <v>135</v>
      </c>
      <c r="W5449" t="s">
        <v>136</v>
      </c>
      <c r="X5449" t="s">
        <v>2520</v>
      </c>
      <c r="AA5449" s="94">
        <v>0</v>
      </c>
      <c r="AB5449" s="94">
        <v>0</v>
      </c>
      <c r="AC5449">
        <f t="shared" si="170"/>
        <v>2000</v>
      </c>
      <c r="AD5449" t="str">
        <f t="shared" si="171"/>
        <v>312</v>
      </c>
    </row>
    <row r="5450" spans="1:30" hidden="1" x14ac:dyDescent="0.25">
      <c r="A5450" t="s">
        <v>2517</v>
      </c>
      <c r="B5450" t="s">
        <v>692</v>
      </c>
      <c r="C5450" t="s">
        <v>157</v>
      </c>
      <c r="D5450" t="s">
        <v>192</v>
      </c>
      <c r="E5450" t="s">
        <v>122</v>
      </c>
      <c r="F5450" t="s">
        <v>159</v>
      </c>
      <c r="G5450" t="s">
        <v>160</v>
      </c>
      <c r="H5450" t="s">
        <v>304</v>
      </c>
      <c r="I5450" t="s">
        <v>124</v>
      </c>
      <c r="J5450" t="s">
        <v>125</v>
      </c>
      <c r="K5450" t="s">
        <v>2518</v>
      </c>
      <c r="N5450" t="s">
        <v>2519</v>
      </c>
      <c r="O5450" t="s">
        <v>696</v>
      </c>
      <c r="P5450" t="s">
        <v>162</v>
      </c>
      <c r="Q5450" t="s">
        <v>193</v>
      </c>
      <c r="R5450" t="s">
        <v>131</v>
      </c>
      <c r="S5450" t="s">
        <v>164</v>
      </c>
      <c r="T5450" t="s">
        <v>165</v>
      </c>
      <c r="U5450" t="s">
        <v>134</v>
      </c>
      <c r="V5450" t="s">
        <v>135</v>
      </c>
      <c r="W5450" t="s">
        <v>136</v>
      </c>
      <c r="X5450" t="s">
        <v>2520</v>
      </c>
      <c r="AA5450" s="94">
        <v>0</v>
      </c>
      <c r="AB5450" s="94">
        <v>0</v>
      </c>
      <c r="AC5450">
        <f t="shared" si="170"/>
        <v>2000</v>
      </c>
      <c r="AD5450" t="str">
        <f t="shared" si="171"/>
        <v>312</v>
      </c>
    </row>
    <row r="5451" spans="1:30" hidden="1" x14ac:dyDescent="0.25">
      <c r="A5451" s="97" t="s">
        <v>2454</v>
      </c>
      <c r="B5451" s="97" t="s">
        <v>692</v>
      </c>
      <c r="C5451" s="97" t="s">
        <v>2455</v>
      </c>
      <c r="D5451" s="97" t="s">
        <v>141</v>
      </c>
      <c r="E5451" s="97" t="s">
        <v>122</v>
      </c>
      <c r="F5451" s="98">
        <v>15</v>
      </c>
      <c r="G5451" s="98" t="s">
        <v>142</v>
      </c>
      <c r="H5451" s="97" t="s">
        <v>143</v>
      </c>
      <c r="I5451" s="97" t="s">
        <v>124</v>
      </c>
      <c r="J5451" s="97" t="s">
        <v>125</v>
      </c>
      <c r="K5451" s="97" t="s">
        <v>2456</v>
      </c>
      <c r="L5451" s="97"/>
      <c r="M5451" s="97"/>
      <c r="N5451" s="97" t="s">
        <v>2457</v>
      </c>
      <c r="O5451" s="97" t="s">
        <v>696</v>
      </c>
      <c r="P5451" s="97" t="s">
        <v>2458</v>
      </c>
      <c r="Q5451" s="97" t="s">
        <v>148</v>
      </c>
      <c r="R5451" s="97" t="s">
        <v>131</v>
      </c>
      <c r="S5451" s="97" t="s">
        <v>149</v>
      </c>
      <c r="T5451" s="97" t="s">
        <v>150</v>
      </c>
      <c r="U5451" s="97" t="s">
        <v>151</v>
      </c>
      <c r="V5451" s="97" t="s">
        <v>135</v>
      </c>
      <c r="W5451" s="97" t="s">
        <v>136</v>
      </c>
      <c r="X5451" s="97"/>
      <c r="Y5451" s="99"/>
      <c r="Z5451" s="99"/>
      <c r="AA5451" s="99">
        <v>254568</v>
      </c>
      <c r="AB5451" s="99">
        <v>254568</v>
      </c>
      <c r="AC5451">
        <f t="shared" si="170"/>
        <v>1000</v>
      </c>
      <c r="AD5451" t="str">
        <f t="shared" si="171"/>
        <v>312</v>
      </c>
    </row>
    <row r="5452" spans="1:30" hidden="1" x14ac:dyDescent="0.25">
      <c r="A5452" s="97" t="s">
        <v>2454</v>
      </c>
      <c r="B5452" s="97" t="s">
        <v>692</v>
      </c>
      <c r="C5452" s="97" t="s">
        <v>2455</v>
      </c>
      <c r="D5452" s="97">
        <v>12101</v>
      </c>
      <c r="E5452" s="97" t="s">
        <v>122</v>
      </c>
      <c r="F5452" s="98">
        <v>15</v>
      </c>
      <c r="G5452" s="98" t="s">
        <v>142</v>
      </c>
      <c r="H5452" s="97">
        <v>19</v>
      </c>
      <c r="I5452" s="97" t="s">
        <v>124</v>
      </c>
      <c r="J5452" s="97" t="s">
        <v>125</v>
      </c>
      <c r="K5452" s="97" t="s">
        <v>2456</v>
      </c>
      <c r="L5452" s="97"/>
      <c r="M5452" s="97"/>
      <c r="N5452" s="97" t="s">
        <v>2457</v>
      </c>
      <c r="O5452" s="97" t="s">
        <v>696</v>
      </c>
      <c r="P5452" s="97" t="s">
        <v>2458</v>
      </c>
      <c r="Q5452" s="97" t="s">
        <v>182</v>
      </c>
      <c r="R5452" s="97" t="s">
        <v>131</v>
      </c>
      <c r="S5452" s="97" t="s">
        <v>149</v>
      </c>
      <c r="T5452" s="97" t="s">
        <v>150</v>
      </c>
      <c r="U5452" s="97" t="s">
        <v>134</v>
      </c>
      <c r="V5452" s="97" t="s">
        <v>135</v>
      </c>
      <c r="W5452" s="97" t="s">
        <v>136</v>
      </c>
      <c r="X5452" s="97"/>
      <c r="Y5452" s="99"/>
      <c r="Z5452" s="99"/>
      <c r="AA5452" s="99">
        <v>14018576</v>
      </c>
      <c r="AB5452" s="99">
        <v>14018576</v>
      </c>
      <c r="AC5452">
        <f t="shared" si="170"/>
        <v>1000</v>
      </c>
      <c r="AD5452" t="str">
        <f t="shared" si="171"/>
        <v>312</v>
      </c>
    </row>
    <row r="5453" spans="1:30" hidden="1" x14ac:dyDescent="0.25">
      <c r="A5453" s="97" t="s">
        <v>2454</v>
      </c>
      <c r="B5453" s="97" t="s">
        <v>692</v>
      </c>
      <c r="C5453" s="97" t="s">
        <v>2455</v>
      </c>
      <c r="D5453" s="97">
        <v>13201</v>
      </c>
      <c r="E5453" s="97" t="s">
        <v>122</v>
      </c>
      <c r="F5453" s="98">
        <v>15</v>
      </c>
      <c r="G5453" s="98" t="s">
        <v>142</v>
      </c>
      <c r="H5453" s="97">
        <v>19</v>
      </c>
      <c r="I5453" s="97" t="s">
        <v>124</v>
      </c>
      <c r="J5453" s="97" t="s">
        <v>125</v>
      </c>
      <c r="K5453" s="97" t="s">
        <v>2456</v>
      </c>
      <c r="L5453" s="97"/>
      <c r="M5453" s="97"/>
      <c r="N5453" s="97" t="s">
        <v>2457</v>
      </c>
      <c r="O5453" s="97" t="s">
        <v>696</v>
      </c>
      <c r="P5453" s="97" t="s">
        <v>2458</v>
      </c>
      <c r="Q5453" s="97" t="s">
        <v>152</v>
      </c>
      <c r="R5453" s="97" t="s">
        <v>131</v>
      </c>
      <c r="S5453" s="97" t="s">
        <v>149</v>
      </c>
      <c r="T5453" s="97" t="s">
        <v>150</v>
      </c>
      <c r="U5453" s="97" t="s">
        <v>134</v>
      </c>
      <c r="V5453" s="97" t="s">
        <v>135</v>
      </c>
      <c r="W5453" s="97" t="s">
        <v>136</v>
      </c>
      <c r="X5453" s="97"/>
      <c r="Y5453" s="99"/>
      <c r="Z5453" s="99"/>
      <c r="AA5453" s="99">
        <v>10607</v>
      </c>
      <c r="AB5453" s="99">
        <v>10607</v>
      </c>
      <c r="AC5453">
        <f t="shared" si="170"/>
        <v>1000</v>
      </c>
      <c r="AD5453" t="str">
        <f t="shared" si="171"/>
        <v>312</v>
      </c>
    </row>
    <row r="5454" spans="1:30" hidden="1" x14ac:dyDescent="0.25">
      <c r="A5454" s="97" t="s">
        <v>2454</v>
      </c>
      <c r="B5454" s="97" t="s">
        <v>692</v>
      </c>
      <c r="C5454" s="97" t="s">
        <v>2455</v>
      </c>
      <c r="D5454" s="97">
        <v>13203</v>
      </c>
      <c r="E5454" s="97" t="s">
        <v>122</v>
      </c>
      <c r="F5454" s="98">
        <v>15</v>
      </c>
      <c r="G5454" s="98" t="s">
        <v>142</v>
      </c>
      <c r="H5454" s="97">
        <v>19</v>
      </c>
      <c r="I5454" s="97" t="s">
        <v>124</v>
      </c>
      <c r="J5454" s="97" t="s">
        <v>125</v>
      </c>
      <c r="K5454" s="97" t="s">
        <v>2456</v>
      </c>
      <c r="L5454" s="97"/>
      <c r="M5454" s="97"/>
      <c r="N5454" s="97" t="s">
        <v>2457</v>
      </c>
      <c r="O5454" s="97" t="s">
        <v>696</v>
      </c>
      <c r="P5454" s="97" t="s">
        <v>2458</v>
      </c>
      <c r="Q5454" s="97" t="s">
        <v>153</v>
      </c>
      <c r="R5454" s="97" t="s">
        <v>131</v>
      </c>
      <c r="S5454" s="97" t="s">
        <v>149</v>
      </c>
      <c r="T5454" s="97" t="s">
        <v>150</v>
      </c>
      <c r="U5454" s="97" t="s">
        <v>134</v>
      </c>
      <c r="V5454" s="97" t="s">
        <v>135</v>
      </c>
      <c r="W5454" s="97" t="s">
        <v>136</v>
      </c>
      <c r="X5454" s="97"/>
      <c r="Y5454" s="99"/>
      <c r="Z5454" s="99"/>
      <c r="AA5454" s="99">
        <v>42428</v>
      </c>
      <c r="AB5454" s="99">
        <v>42428</v>
      </c>
      <c r="AC5454">
        <f t="shared" si="170"/>
        <v>1000</v>
      </c>
      <c r="AD5454" t="str">
        <f t="shared" si="171"/>
        <v>312</v>
      </c>
    </row>
    <row r="5455" spans="1:30" hidden="1" x14ac:dyDescent="0.25">
      <c r="A5455" s="97" t="s">
        <v>2454</v>
      </c>
      <c r="B5455" s="97" t="s">
        <v>692</v>
      </c>
      <c r="C5455" s="97" t="s">
        <v>2455</v>
      </c>
      <c r="D5455" s="97">
        <v>14101</v>
      </c>
      <c r="E5455" s="97" t="s">
        <v>122</v>
      </c>
      <c r="F5455" s="98">
        <v>15</v>
      </c>
      <c r="G5455" s="98" t="s">
        <v>142</v>
      </c>
      <c r="H5455" s="97">
        <v>19</v>
      </c>
      <c r="I5455" s="97" t="s">
        <v>124</v>
      </c>
      <c r="J5455" s="97" t="s">
        <v>125</v>
      </c>
      <c r="K5455" s="97" t="s">
        <v>2456</v>
      </c>
      <c r="L5455" s="97"/>
      <c r="M5455" s="97"/>
      <c r="N5455" s="97" t="s">
        <v>2457</v>
      </c>
      <c r="O5455" s="97" t="s">
        <v>696</v>
      </c>
      <c r="P5455" s="97" t="s">
        <v>2458</v>
      </c>
      <c r="Q5455" s="97" t="s">
        <v>154</v>
      </c>
      <c r="R5455" s="97" t="s">
        <v>131</v>
      </c>
      <c r="S5455" s="97" t="s">
        <v>149</v>
      </c>
      <c r="T5455" s="97" t="s">
        <v>150</v>
      </c>
      <c r="U5455" s="97" t="s">
        <v>134</v>
      </c>
      <c r="V5455" s="97" t="s">
        <v>135</v>
      </c>
      <c r="W5455" s="97" t="s">
        <v>136</v>
      </c>
      <c r="X5455" s="97"/>
      <c r="Y5455" s="99"/>
      <c r="Z5455" s="99"/>
      <c r="AA5455" s="99">
        <v>14001.24</v>
      </c>
      <c r="AB5455" s="99">
        <v>14001.24</v>
      </c>
      <c r="AC5455">
        <f t="shared" si="170"/>
        <v>1000</v>
      </c>
      <c r="AD5455" t="str">
        <f t="shared" si="171"/>
        <v>312</v>
      </c>
    </row>
    <row r="5456" spans="1:30" hidden="1" x14ac:dyDescent="0.25">
      <c r="A5456" s="97" t="s">
        <v>2454</v>
      </c>
      <c r="B5456" s="97" t="s">
        <v>692</v>
      </c>
      <c r="C5456" s="97" t="s">
        <v>2455</v>
      </c>
      <c r="D5456" s="97">
        <v>14103</v>
      </c>
      <c r="E5456" s="97" t="s">
        <v>122</v>
      </c>
      <c r="F5456" s="98">
        <v>15</v>
      </c>
      <c r="G5456" s="98" t="s">
        <v>142</v>
      </c>
      <c r="H5456" s="97">
        <v>19</v>
      </c>
      <c r="I5456" s="97" t="s">
        <v>124</v>
      </c>
      <c r="J5456" s="97" t="s">
        <v>125</v>
      </c>
      <c r="K5456" s="97" t="s">
        <v>2456</v>
      </c>
      <c r="L5456" s="97"/>
      <c r="M5456" s="97"/>
      <c r="N5456" s="97" t="s">
        <v>2457</v>
      </c>
      <c r="O5456" s="97" t="s">
        <v>696</v>
      </c>
      <c r="P5456" s="97" t="s">
        <v>2458</v>
      </c>
      <c r="Q5456" s="97" t="s">
        <v>155</v>
      </c>
      <c r="R5456" s="97" t="s">
        <v>131</v>
      </c>
      <c r="S5456" s="97" t="s">
        <v>149</v>
      </c>
      <c r="T5456" s="97" t="s">
        <v>150</v>
      </c>
      <c r="U5456" s="97" t="s">
        <v>134</v>
      </c>
      <c r="V5456" s="97" t="s">
        <v>135</v>
      </c>
      <c r="W5456" s="97" t="s">
        <v>136</v>
      </c>
      <c r="X5456" s="97"/>
      <c r="Y5456" s="99"/>
      <c r="Z5456" s="99"/>
      <c r="AA5456" s="99">
        <v>5727.78</v>
      </c>
      <c r="AB5456" s="99">
        <v>5727.78</v>
      </c>
      <c r="AC5456">
        <f t="shared" si="170"/>
        <v>1000</v>
      </c>
      <c r="AD5456" t="str">
        <f t="shared" si="171"/>
        <v>312</v>
      </c>
    </row>
    <row r="5457" spans="1:30" hidden="1" x14ac:dyDescent="0.25">
      <c r="A5457" s="97" t="s">
        <v>2454</v>
      </c>
      <c r="B5457" s="97" t="s">
        <v>692</v>
      </c>
      <c r="C5457" s="97" t="s">
        <v>2455</v>
      </c>
      <c r="D5457" s="97">
        <v>14201</v>
      </c>
      <c r="E5457" s="97" t="s">
        <v>122</v>
      </c>
      <c r="F5457" s="98">
        <v>15</v>
      </c>
      <c r="G5457" s="98" t="s">
        <v>142</v>
      </c>
      <c r="H5457" s="97">
        <v>19</v>
      </c>
      <c r="I5457" s="97" t="s">
        <v>124</v>
      </c>
      <c r="J5457" s="97" t="s">
        <v>125</v>
      </c>
      <c r="K5457" s="97" t="s">
        <v>2456</v>
      </c>
      <c r="L5457" s="97"/>
      <c r="M5457" s="97"/>
      <c r="N5457" s="97" t="s">
        <v>2457</v>
      </c>
      <c r="O5457" s="97" t="s">
        <v>696</v>
      </c>
      <c r="P5457" s="97" t="s">
        <v>2458</v>
      </c>
      <c r="Q5457" s="97" t="s">
        <v>156</v>
      </c>
      <c r="R5457" s="97" t="s">
        <v>131</v>
      </c>
      <c r="S5457" s="97" t="s">
        <v>149</v>
      </c>
      <c r="T5457" s="97" t="s">
        <v>150</v>
      </c>
      <c r="U5457" s="97" t="s">
        <v>134</v>
      </c>
      <c r="V5457" s="97" t="s">
        <v>135</v>
      </c>
      <c r="W5457" s="97" t="s">
        <v>136</v>
      </c>
      <c r="X5457" s="97"/>
      <c r="Y5457" s="99"/>
      <c r="Z5457" s="99"/>
      <c r="AA5457" s="99">
        <v>12728.400000000001</v>
      </c>
      <c r="AB5457" s="99">
        <v>12728.4</v>
      </c>
      <c r="AC5457">
        <f t="shared" si="170"/>
        <v>1000</v>
      </c>
      <c r="AD5457" t="str">
        <f t="shared" si="171"/>
        <v>312</v>
      </c>
    </row>
    <row r="5458" spans="1:30" hidden="1" x14ac:dyDescent="0.25">
      <c r="A5458" s="97" t="s">
        <v>2454</v>
      </c>
      <c r="B5458" s="97" t="s">
        <v>692</v>
      </c>
      <c r="C5458" s="97" t="s">
        <v>2455</v>
      </c>
      <c r="D5458" s="97">
        <v>14301</v>
      </c>
      <c r="E5458" s="97" t="s">
        <v>122</v>
      </c>
      <c r="F5458" s="98">
        <v>15</v>
      </c>
      <c r="G5458" s="98" t="s">
        <v>142</v>
      </c>
      <c r="H5458" s="97">
        <v>19</v>
      </c>
      <c r="I5458" s="97" t="s">
        <v>124</v>
      </c>
      <c r="J5458" s="97" t="s">
        <v>125</v>
      </c>
      <c r="K5458" s="97" t="s">
        <v>2456</v>
      </c>
      <c r="L5458" s="97"/>
      <c r="M5458" s="97"/>
      <c r="N5458" s="97" t="s">
        <v>2457</v>
      </c>
      <c r="O5458" s="97" t="s">
        <v>696</v>
      </c>
      <c r="P5458" s="97" t="s">
        <v>2458</v>
      </c>
      <c r="Q5458" s="97" t="s">
        <v>178</v>
      </c>
      <c r="R5458" s="97" t="s">
        <v>131</v>
      </c>
      <c r="S5458" s="97" t="s">
        <v>149</v>
      </c>
      <c r="T5458" s="97" t="s">
        <v>150</v>
      </c>
      <c r="U5458" s="97" t="s">
        <v>134</v>
      </c>
      <c r="V5458" s="97" t="s">
        <v>135</v>
      </c>
      <c r="W5458" s="97" t="s">
        <v>136</v>
      </c>
      <c r="X5458" s="97"/>
      <c r="Y5458" s="99"/>
      <c r="Z5458" s="99"/>
      <c r="AA5458" s="99">
        <v>15274.08</v>
      </c>
      <c r="AB5458" s="99">
        <v>15274.08</v>
      </c>
      <c r="AC5458">
        <f t="shared" si="170"/>
        <v>1000</v>
      </c>
      <c r="AD5458" t="str">
        <f t="shared" si="171"/>
        <v>312</v>
      </c>
    </row>
    <row r="5459" spans="1:30" hidden="1" x14ac:dyDescent="0.25">
      <c r="A5459" t="s">
        <v>2454</v>
      </c>
      <c r="B5459" t="s">
        <v>692</v>
      </c>
      <c r="C5459" t="s">
        <v>2455</v>
      </c>
      <c r="D5459" t="s">
        <v>186</v>
      </c>
      <c r="E5459" t="s">
        <v>122</v>
      </c>
      <c r="F5459" t="s">
        <v>159</v>
      </c>
      <c r="G5459" t="s">
        <v>160</v>
      </c>
      <c r="H5459" t="s">
        <v>143</v>
      </c>
      <c r="I5459" t="s">
        <v>124</v>
      </c>
      <c r="J5459" t="s">
        <v>125</v>
      </c>
      <c r="K5459" t="s">
        <v>2456</v>
      </c>
      <c r="N5459" t="s">
        <v>2457</v>
      </c>
      <c r="O5459" t="s">
        <v>696</v>
      </c>
      <c r="P5459" t="s">
        <v>2458</v>
      </c>
      <c r="Q5459" t="s">
        <v>188</v>
      </c>
      <c r="R5459" t="s">
        <v>131</v>
      </c>
      <c r="S5459" t="s">
        <v>164</v>
      </c>
      <c r="T5459" t="s">
        <v>165</v>
      </c>
      <c r="U5459" t="s">
        <v>151</v>
      </c>
      <c r="V5459" t="s">
        <v>135</v>
      </c>
      <c r="W5459" t="s">
        <v>136</v>
      </c>
      <c r="X5459" t="s">
        <v>2459</v>
      </c>
      <c r="Y5459" s="94">
        <v>84683</v>
      </c>
      <c r="Z5459" s="94">
        <v>82900.289999999994</v>
      </c>
      <c r="AA5459" s="94">
        <v>85387.28</v>
      </c>
      <c r="AB5459" s="94">
        <v>85387.28</v>
      </c>
      <c r="AC5459">
        <f t="shared" si="170"/>
        <v>2000</v>
      </c>
      <c r="AD5459" t="str">
        <f t="shared" si="171"/>
        <v>312</v>
      </c>
    </row>
    <row r="5460" spans="1:30" hidden="1" x14ac:dyDescent="0.25">
      <c r="A5460" t="s">
        <v>2454</v>
      </c>
      <c r="B5460" t="s">
        <v>692</v>
      </c>
      <c r="C5460" t="s">
        <v>2455</v>
      </c>
      <c r="D5460" t="s">
        <v>190</v>
      </c>
      <c r="E5460" t="s">
        <v>122</v>
      </c>
      <c r="F5460" t="s">
        <v>159</v>
      </c>
      <c r="G5460" t="s">
        <v>160</v>
      </c>
      <c r="H5460" t="s">
        <v>143</v>
      </c>
      <c r="I5460" t="s">
        <v>124</v>
      </c>
      <c r="J5460" t="s">
        <v>125</v>
      </c>
      <c r="K5460" t="s">
        <v>2456</v>
      </c>
      <c r="N5460" t="s">
        <v>2457</v>
      </c>
      <c r="O5460" t="s">
        <v>696</v>
      </c>
      <c r="P5460" t="s">
        <v>2458</v>
      </c>
      <c r="Q5460" t="s">
        <v>191</v>
      </c>
      <c r="R5460" t="s">
        <v>131</v>
      </c>
      <c r="S5460" t="s">
        <v>164</v>
      </c>
      <c r="T5460" t="s">
        <v>165</v>
      </c>
      <c r="U5460" t="s">
        <v>151</v>
      </c>
      <c r="V5460" t="s">
        <v>135</v>
      </c>
      <c r="W5460" t="s">
        <v>136</v>
      </c>
      <c r="X5460" t="s">
        <v>2459</v>
      </c>
      <c r="Y5460" s="94">
        <v>0</v>
      </c>
      <c r="Z5460" s="94">
        <v>0</v>
      </c>
      <c r="AA5460" s="94">
        <v>0</v>
      </c>
      <c r="AB5460" s="94">
        <v>0</v>
      </c>
      <c r="AC5460">
        <f t="shared" si="170"/>
        <v>2000</v>
      </c>
      <c r="AD5460" t="str">
        <f t="shared" si="171"/>
        <v>312</v>
      </c>
    </row>
    <row r="5461" spans="1:30" hidden="1" x14ac:dyDescent="0.25">
      <c r="A5461" t="s">
        <v>2454</v>
      </c>
      <c r="B5461" t="s">
        <v>692</v>
      </c>
      <c r="C5461" t="s">
        <v>2455</v>
      </c>
      <c r="D5461" t="s">
        <v>192</v>
      </c>
      <c r="E5461" t="s">
        <v>122</v>
      </c>
      <c r="F5461" t="s">
        <v>159</v>
      </c>
      <c r="G5461" t="s">
        <v>160</v>
      </c>
      <c r="H5461" t="s">
        <v>143</v>
      </c>
      <c r="I5461" t="s">
        <v>124</v>
      </c>
      <c r="J5461" t="s">
        <v>125</v>
      </c>
      <c r="K5461" t="s">
        <v>2456</v>
      </c>
      <c r="N5461" t="s">
        <v>2457</v>
      </c>
      <c r="O5461" t="s">
        <v>696</v>
      </c>
      <c r="P5461" t="s">
        <v>2458</v>
      </c>
      <c r="Q5461" t="s">
        <v>193</v>
      </c>
      <c r="R5461" t="s">
        <v>131</v>
      </c>
      <c r="S5461" t="s">
        <v>164</v>
      </c>
      <c r="T5461" t="s">
        <v>165</v>
      </c>
      <c r="U5461" t="s">
        <v>151</v>
      </c>
      <c r="V5461" t="s">
        <v>135</v>
      </c>
      <c r="W5461" t="s">
        <v>136</v>
      </c>
      <c r="X5461" t="s">
        <v>2459</v>
      </c>
      <c r="Y5461" s="94">
        <v>227406</v>
      </c>
      <c r="Z5461" s="94">
        <v>161256.29999999999</v>
      </c>
      <c r="AA5461" s="94">
        <v>166094</v>
      </c>
      <c r="AB5461" s="94">
        <v>166094</v>
      </c>
      <c r="AC5461">
        <f t="shared" si="170"/>
        <v>2000</v>
      </c>
      <c r="AD5461" t="str">
        <f t="shared" si="171"/>
        <v>312</v>
      </c>
    </row>
    <row r="5462" spans="1:30" hidden="1" x14ac:dyDescent="0.25">
      <c r="A5462" t="s">
        <v>2454</v>
      </c>
      <c r="B5462" t="s">
        <v>692</v>
      </c>
      <c r="C5462" t="s">
        <v>2455</v>
      </c>
      <c r="D5462" t="s">
        <v>198</v>
      </c>
      <c r="E5462" t="s">
        <v>122</v>
      </c>
      <c r="F5462" t="s">
        <v>159</v>
      </c>
      <c r="G5462" t="s">
        <v>160</v>
      </c>
      <c r="H5462" t="s">
        <v>143</v>
      </c>
      <c r="I5462" t="s">
        <v>124</v>
      </c>
      <c r="J5462" t="s">
        <v>125</v>
      </c>
      <c r="K5462" t="s">
        <v>2456</v>
      </c>
      <c r="N5462" t="s">
        <v>2457</v>
      </c>
      <c r="O5462" t="s">
        <v>696</v>
      </c>
      <c r="P5462" t="s">
        <v>2458</v>
      </c>
      <c r="Q5462" t="s">
        <v>199</v>
      </c>
      <c r="R5462" t="s">
        <v>131</v>
      </c>
      <c r="S5462" t="s">
        <v>164</v>
      </c>
      <c r="T5462" t="s">
        <v>165</v>
      </c>
      <c r="U5462" t="s">
        <v>151</v>
      </c>
      <c r="V5462" t="s">
        <v>135</v>
      </c>
      <c r="W5462" t="s">
        <v>136</v>
      </c>
      <c r="X5462" t="s">
        <v>2459</v>
      </c>
      <c r="Y5462" s="94">
        <v>42985</v>
      </c>
      <c r="Z5462" s="94">
        <v>39979.910000000003</v>
      </c>
      <c r="AA5462" s="94">
        <v>41179.32</v>
      </c>
      <c r="AB5462" s="94">
        <v>41179.32</v>
      </c>
      <c r="AC5462">
        <f t="shared" si="170"/>
        <v>2000</v>
      </c>
      <c r="AD5462" t="str">
        <f t="shared" si="171"/>
        <v>312</v>
      </c>
    </row>
    <row r="5463" spans="1:30" hidden="1" x14ac:dyDescent="0.25">
      <c r="A5463" t="s">
        <v>2454</v>
      </c>
      <c r="B5463" t="s">
        <v>692</v>
      </c>
      <c r="C5463" t="s">
        <v>2455</v>
      </c>
      <c r="D5463" t="s">
        <v>750</v>
      </c>
      <c r="E5463" t="s">
        <v>122</v>
      </c>
      <c r="F5463" t="s">
        <v>159</v>
      </c>
      <c r="G5463" t="s">
        <v>160</v>
      </c>
      <c r="H5463" t="s">
        <v>143</v>
      </c>
      <c r="I5463" t="s">
        <v>124</v>
      </c>
      <c r="J5463" t="s">
        <v>125</v>
      </c>
      <c r="K5463" t="s">
        <v>2456</v>
      </c>
      <c r="N5463" t="s">
        <v>2457</v>
      </c>
      <c r="O5463" t="s">
        <v>696</v>
      </c>
      <c r="P5463" t="s">
        <v>2458</v>
      </c>
      <c r="Q5463" t="s">
        <v>751</v>
      </c>
      <c r="R5463" t="s">
        <v>131</v>
      </c>
      <c r="S5463" t="s">
        <v>164</v>
      </c>
      <c r="T5463" t="s">
        <v>165</v>
      </c>
      <c r="U5463" t="s">
        <v>151</v>
      </c>
      <c r="V5463" t="s">
        <v>135</v>
      </c>
      <c r="W5463" t="s">
        <v>136</v>
      </c>
      <c r="X5463" t="s">
        <v>2459</v>
      </c>
      <c r="Y5463" s="94">
        <v>1507875</v>
      </c>
      <c r="Z5463" s="94">
        <v>2184040.2200000002</v>
      </c>
      <c r="AA5463" s="94">
        <v>2249561.4300000002</v>
      </c>
      <c r="AB5463" s="94">
        <v>2249561.4300000002</v>
      </c>
      <c r="AC5463">
        <f t="shared" si="170"/>
        <v>2000</v>
      </c>
      <c r="AD5463" t="str">
        <f t="shared" si="171"/>
        <v>312</v>
      </c>
    </row>
    <row r="5464" spans="1:30" hidden="1" x14ac:dyDescent="0.25">
      <c r="A5464" t="s">
        <v>2454</v>
      </c>
      <c r="B5464" t="s">
        <v>692</v>
      </c>
      <c r="C5464" t="s">
        <v>2455</v>
      </c>
      <c r="D5464" t="s">
        <v>567</v>
      </c>
      <c r="E5464" t="s">
        <v>122</v>
      </c>
      <c r="F5464" t="s">
        <v>159</v>
      </c>
      <c r="G5464" t="s">
        <v>160</v>
      </c>
      <c r="H5464" t="s">
        <v>143</v>
      </c>
      <c r="I5464" t="s">
        <v>124</v>
      </c>
      <c r="J5464" t="s">
        <v>125</v>
      </c>
      <c r="K5464" t="s">
        <v>2456</v>
      </c>
      <c r="N5464" t="s">
        <v>2457</v>
      </c>
      <c r="O5464" t="s">
        <v>696</v>
      </c>
      <c r="P5464" t="s">
        <v>2458</v>
      </c>
      <c r="Q5464" t="s">
        <v>568</v>
      </c>
      <c r="R5464" t="s">
        <v>131</v>
      </c>
      <c r="S5464" t="s">
        <v>164</v>
      </c>
      <c r="T5464" t="s">
        <v>165</v>
      </c>
      <c r="U5464" t="s">
        <v>151</v>
      </c>
      <c r="V5464" t="s">
        <v>135</v>
      </c>
      <c r="W5464" t="s">
        <v>136</v>
      </c>
      <c r="X5464" t="s">
        <v>2459</v>
      </c>
      <c r="Y5464" s="94">
        <v>1242592</v>
      </c>
      <c r="Z5464" s="94">
        <v>246936.16</v>
      </c>
      <c r="AA5464" s="94">
        <v>254344.24</v>
      </c>
      <c r="AB5464" s="94">
        <v>254344.24</v>
      </c>
      <c r="AC5464">
        <f t="shared" si="170"/>
        <v>2000</v>
      </c>
      <c r="AD5464" t="str">
        <f t="shared" si="171"/>
        <v>312</v>
      </c>
    </row>
    <row r="5465" spans="1:30" hidden="1" x14ac:dyDescent="0.25">
      <c r="A5465" t="s">
        <v>2454</v>
      </c>
      <c r="B5465" t="s">
        <v>692</v>
      </c>
      <c r="C5465" t="s">
        <v>2455</v>
      </c>
      <c r="D5465" t="s">
        <v>202</v>
      </c>
      <c r="E5465" t="s">
        <v>122</v>
      </c>
      <c r="F5465" t="s">
        <v>159</v>
      </c>
      <c r="G5465" t="s">
        <v>160</v>
      </c>
      <c r="H5465" t="s">
        <v>143</v>
      </c>
      <c r="I5465" t="s">
        <v>124</v>
      </c>
      <c r="J5465" t="s">
        <v>125</v>
      </c>
      <c r="K5465" t="s">
        <v>2456</v>
      </c>
      <c r="N5465" t="s">
        <v>2457</v>
      </c>
      <c r="O5465" t="s">
        <v>696</v>
      </c>
      <c r="P5465" t="s">
        <v>2458</v>
      </c>
      <c r="Q5465" t="s">
        <v>203</v>
      </c>
      <c r="R5465" t="s">
        <v>131</v>
      </c>
      <c r="S5465" t="s">
        <v>164</v>
      </c>
      <c r="T5465" t="s">
        <v>165</v>
      </c>
      <c r="U5465" t="s">
        <v>151</v>
      </c>
      <c r="V5465" t="s">
        <v>135</v>
      </c>
      <c r="W5465" t="s">
        <v>136</v>
      </c>
      <c r="X5465" t="s">
        <v>2459</v>
      </c>
      <c r="Y5465" s="94">
        <v>0</v>
      </c>
      <c r="Z5465" s="94">
        <v>20596.96</v>
      </c>
      <c r="AA5465" s="94">
        <v>21214.86</v>
      </c>
      <c r="AB5465" s="94">
        <v>21214.86</v>
      </c>
      <c r="AC5465">
        <f t="shared" si="170"/>
        <v>2000</v>
      </c>
      <c r="AD5465" t="str">
        <f t="shared" si="171"/>
        <v>312</v>
      </c>
    </row>
    <row r="5466" spans="1:30" hidden="1" x14ac:dyDescent="0.25">
      <c r="A5466" t="s">
        <v>2454</v>
      </c>
      <c r="B5466" t="s">
        <v>692</v>
      </c>
      <c r="C5466" t="s">
        <v>2455</v>
      </c>
      <c r="D5466" t="s">
        <v>339</v>
      </c>
      <c r="E5466" t="s">
        <v>122</v>
      </c>
      <c r="F5466" t="s">
        <v>159</v>
      </c>
      <c r="G5466" t="s">
        <v>160</v>
      </c>
      <c r="H5466" t="s">
        <v>143</v>
      </c>
      <c r="I5466" t="s">
        <v>124</v>
      </c>
      <c r="J5466" t="s">
        <v>125</v>
      </c>
      <c r="K5466" t="s">
        <v>2456</v>
      </c>
      <c r="N5466" t="s">
        <v>2457</v>
      </c>
      <c r="O5466" t="s">
        <v>696</v>
      </c>
      <c r="P5466" t="s">
        <v>2458</v>
      </c>
      <c r="Q5466" t="s">
        <v>340</v>
      </c>
      <c r="R5466" t="s">
        <v>131</v>
      </c>
      <c r="S5466" t="s">
        <v>164</v>
      </c>
      <c r="T5466" t="s">
        <v>165</v>
      </c>
      <c r="U5466" t="s">
        <v>151</v>
      </c>
      <c r="V5466" t="s">
        <v>135</v>
      </c>
      <c r="W5466" t="s">
        <v>136</v>
      </c>
      <c r="X5466" t="s">
        <v>2459</v>
      </c>
      <c r="Y5466" s="94">
        <v>2839</v>
      </c>
      <c r="Z5466" s="94">
        <v>0</v>
      </c>
      <c r="AA5466" s="94">
        <v>0</v>
      </c>
      <c r="AB5466" s="94">
        <v>0</v>
      </c>
      <c r="AC5466">
        <f t="shared" si="170"/>
        <v>2000</v>
      </c>
      <c r="AD5466" t="str">
        <f t="shared" si="171"/>
        <v>312</v>
      </c>
    </row>
    <row r="5467" spans="1:30" hidden="1" x14ac:dyDescent="0.25">
      <c r="A5467" t="s">
        <v>2454</v>
      </c>
      <c r="B5467" t="s">
        <v>692</v>
      </c>
      <c r="C5467" t="s">
        <v>2455</v>
      </c>
      <c r="D5467" t="s">
        <v>206</v>
      </c>
      <c r="E5467" t="s">
        <v>122</v>
      </c>
      <c r="F5467" t="s">
        <v>159</v>
      </c>
      <c r="G5467" t="s">
        <v>160</v>
      </c>
      <c r="H5467" t="s">
        <v>143</v>
      </c>
      <c r="I5467" t="s">
        <v>124</v>
      </c>
      <c r="J5467" t="s">
        <v>125</v>
      </c>
      <c r="K5467" t="s">
        <v>2456</v>
      </c>
      <c r="N5467" t="s">
        <v>2457</v>
      </c>
      <c r="O5467" t="s">
        <v>696</v>
      </c>
      <c r="P5467" t="s">
        <v>2458</v>
      </c>
      <c r="Q5467" t="s">
        <v>207</v>
      </c>
      <c r="R5467" t="s">
        <v>131</v>
      </c>
      <c r="S5467" t="s">
        <v>164</v>
      </c>
      <c r="T5467" t="s">
        <v>165</v>
      </c>
      <c r="U5467" t="s">
        <v>151</v>
      </c>
      <c r="V5467" t="s">
        <v>135</v>
      </c>
      <c r="W5467" t="s">
        <v>136</v>
      </c>
      <c r="X5467" t="s">
        <v>2459</v>
      </c>
      <c r="Y5467" s="94">
        <v>91176</v>
      </c>
      <c r="Z5467" s="94">
        <v>53040.880000000005</v>
      </c>
      <c r="AA5467" s="94">
        <v>54632.08</v>
      </c>
      <c r="AB5467" s="94">
        <v>54632.08</v>
      </c>
      <c r="AC5467">
        <f t="shared" si="170"/>
        <v>2000</v>
      </c>
      <c r="AD5467" t="str">
        <f t="shared" si="171"/>
        <v>312</v>
      </c>
    </row>
    <row r="5468" spans="1:30" hidden="1" x14ac:dyDescent="0.25">
      <c r="A5468" t="s">
        <v>2454</v>
      </c>
      <c r="B5468" t="s">
        <v>692</v>
      </c>
      <c r="C5468" t="s">
        <v>2455</v>
      </c>
      <c r="D5468" t="s">
        <v>208</v>
      </c>
      <c r="E5468" t="s">
        <v>122</v>
      </c>
      <c r="F5468" t="s">
        <v>159</v>
      </c>
      <c r="G5468" t="s">
        <v>160</v>
      </c>
      <c r="H5468" t="s">
        <v>143</v>
      </c>
      <c r="I5468" t="s">
        <v>124</v>
      </c>
      <c r="J5468" t="s">
        <v>125</v>
      </c>
      <c r="K5468" t="s">
        <v>2456</v>
      </c>
      <c r="N5468" t="s">
        <v>2457</v>
      </c>
      <c r="O5468" t="s">
        <v>696</v>
      </c>
      <c r="P5468" t="s">
        <v>2458</v>
      </c>
      <c r="Q5468" t="s">
        <v>209</v>
      </c>
      <c r="R5468" t="s">
        <v>131</v>
      </c>
      <c r="S5468" t="s">
        <v>164</v>
      </c>
      <c r="T5468" t="s">
        <v>165</v>
      </c>
      <c r="U5468" t="s">
        <v>151</v>
      </c>
      <c r="V5468" t="s">
        <v>135</v>
      </c>
      <c r="W5468" t="s">
        <v>136</v>
      </c>
      <c r="X5468" t="s">
        <v>2459</v>
      </c>
      <c r="Y5468" s="94">
        <v>75254</v>
      </c>
      <c r="Z5468" s="94">
        <v>131434.9</v>
      </c>
      <c r="AA5468" s="94">
        <v>135377.92000000001</v>
      </c>
      <c r="AB5468" s="94">
        <v>135377.92000000001</v>
      </c>
      <c r="AC5468">
        <f t="shared" si="170"/>
        <v>2000</v>
      </c>
      <c r="AD5468" t="str">
        <f t="shared" si="171"/>
        <v>312</v>
      </c>
    </row>
    <row r="5469" spans="1:30" hidden="1" x14ac:dyDescent="0.25">
      <c r="A5469" t="s">
        <v>2454</v>
      </c>
      <c r="B5469" t="s">
        <v>692</v>
      </c>
      <c r="C5469" t="s">
        <v>2455</v>
      </c>
      <c r="D5469" t="s">
        <v>210</v>
      </c>
      <c r="E5469" t="s">
        <v>122</v>
      </c>
      <c r="F5469" t="s">
        <v>159</v>
      </c>
      <c r="G5469" t="s">
        <v>160</v>
      </c>
      <c r="H5469" t="s">
        <v>143</v>
      </c>
      <c r="I5469" t="s">
        <v>124</v>
      </c>
      <c r="J5469" t="s">
        <v>125</v>
      </c>
      <c r="K5469" t="s">
        <v>2456</v>
      </c>
      <c r="N5469" t="s">
        <v>2457</v>
      </c>
      <c r="O5469" t="s">
        <v>696</v>
      </c>
      <c r="P5469" t="s">
        <v>2458</v>
      </c>
      <c r="Q5469" t="s">
        <v>211</v>
      </c>
      <c r="R5469" t="s">
        <v>131</v>
      </c>
      <c r="S5469" t="s">
        <v>164</v>
      </c>
      <c r="T5469" t="s">
        <v>165</v>
      </c>
      <c r="U5469" t="s">
        <v>151</v>
      </c>
      <c r="V5469" t="s">
        <v>135</v>
      </c>
      <c r="W5469" t="s">
        <v>136</v>
      </c>
      <c r="X5469" t="s">
        <v>2459</v>
      </c>
      <c r="Y5469" s="94">
        <v>166974</v>
      </c>
      <c r="Z5469" s="94">
        <v>118574.28999999998</v>
      </c>
      <c r="AA5469" s="94">
        <v>122131.52</v>
      </c>
      <c r="AB5469" s="94">
        <v>122131.52</v>
      </c>
      <c r="AC5469">
        <f t="shared" si="170"/>
        <v>2000</v>
      </c>
      <c r="AD5469" t="str">
        <f t="shared" si="171"/>
        <v>312</v>
      </c>
    </row>
    <row r="5470" spans="1:30" hidden="1" x14ac:dyDescent="0.25">
      <c r="A5470" t="s">
        <v>2454</v>
      </c>
      <c r="B5470" t="s">
        <v>692</v>
      </c>
      <c r="C5470" t="s">
        <v>2455</v>
      </c>
      <c r="D5470" t="s">
        <v>214</v>
      </c>
      <c r="E5470" t="s">
        <v>122</v>
      </c>
      <c r="F5470" t="s">
        <v>159</v>
      </c>
      <c r="G5470" t="s">
        <v>160</v>
      </c>
      <c r="H5470" t="s">
        <v>143</v>
      </c>
      <c r="I5470" t="s">
        <v>124</v>
      </c>
      <c r="J5470" t="s">
        <v>125</v>
      </c>
      <c r="K5470" t="s">
        <v>2456</v>
      </c>
      <c r="N5470" t="s">
        <v>2457</v>
      </c>
      <c r="O5470" t="s">
        <v>696</v>
      </c>
      <c r="P5470" t="s">
        <v>2458</v>
      </c>
      <c r="Q5470" t="s">
        <v>215</v>
      </c>
      <c r="R5470" t="s">
        <v>131</v>
      </c>
      <c r="S5470" t="s">
        <v>164</v>
      </c>
      <c r="T5470" t="s">
        <v>165</v>
      </c>
      <c r="U5470" t="s">
        <v>151</v>
      </c>
      <c r="V5470" t="s">
        <v>135</v>
      </c>
      <c r="W5470" t="s">
        <v>136</v>
      </c>
      <c r="X5470" t="s">
        <v>2459</v>
      </c>
      <c r="Y5470" s="94">
        <v>342631</v>
      </c>
      <c r="Z5470" s="94">
        <v>340920.15</v>
      </c>
      <c r="AA5470" s="94">
        <v>351147.72</v>
      </c>
      <c r="AB5470" s="94">
        <v>351147.72</v>
      </c>
      <c r="AC5470">
        <f t="shared" si="170"/>
        <v>2000</v>
      </c>
      <c r="AD5470" t="str">
        <f t="shared" si="171"/>
        <v>312</v>
      </c>
    </row>
    <row r="5471" spans="1:30" hidden="1" x14ac:dyDescent="0.25">
      <c r="A5471" t="s">
        <v>2454</v>
      </c>
      <c r="B5471" t="s">
        <v>692</v>
      </c>
      <c r="C5471" t="s">
        <v>2455</v>
      </c>
      <c r="D5471" t="s">
        <v>220</v>
      </c>
      <c r="E5471" t="s">
        <v>122</v>
      </c>
      <c r="F5471" t="s">
        <v>159</v>
      </c>
      <c r="G5471" t="s">
        <v>160</v>
      </c>
      <c r="H5471" t="s">
        <v>143</v>
      </c>
      <c r="I5471" t="s">
        <v>124</v>
      </c>
      <c r="J5471" t="s">
        <v>125</v>
      </c>
      <c r="K5471" t="s">
        <v>2456</v>
      </c>
      <c r="N5471" t="s">
        <v>2457</v>
      </c>
      <c r="O5471" t="s">
        <v>696</v>
      </c>
      <c r="P5471" t="s">
        <v>2458</v>
      </c>
      <c r="Q5471" t="s">
        <v>221</v>
      </c>
      <c r="R5471" t="s">
        <v>131</v>
      </c>
      <c r="S5471" t="s">
        <v>164</v>
      </c>
      <c r="T5471" t="s">
        <v>165</v>
      </c>
      <c r="U5471" t="s">
        <v>151</v>
      </c>
      <c r="V5471" t="s">
        <v>135</v>
      </c>
      <c r="W5471" t="s">
        <v>136</v>
      </c>
      <c r="X5471" t="s">
        <v>2459</v>
      </c>
      <c r="Y5471" s="94">
        <v>0</v>
      </c>
      <c r="Z5471" s="94">
        <v>0</v>
      </c>
      <c r="AA5471" s="94">
        <v>0</v>
      </c>
      <c r="AB5471" s="94">
        <v>0</v>
      </c>
      <c r="AC5471">
        <f t="shared" si="170"/>
        <v>2000</v>
      </c>
      <c r="AD5471" t="str">
        <f t="shared" si="171"/>
        <v>312</v>
      </c>
    </row>
    <row r="5472" spans="1:30" hidden="1" x14ac:dyDescent="0.25">
      <c r="A5472" t="s">
        <v>2454</v>
      </c>
      <c r="B5472" t="s">
        <v>692</v>
      </c>
      <c r="C5472" t="s">
        <v>2455</v>
      </c>
      <c r="D5472" t="s">
        <v>451</v>
      </c>
      <c r="E5472" t="s">
        <v>122</v>
      </c>
      <c r="F5472" t="s">
        <v>159</v>
      </c>
      <c r="G5472" t="s">
        <v>160</v>
      </c>
      <c r="H5472" t="s">
        <v>143</v>
      </c>
      <c r="I5472" t="s">
        <v>124</v>
      </c>
      <c r="J5472" t="s">
        <v>125</v>
      </c>
      <c r="K5472" t="s">
        <v>2456</v>
      </c>
      <c r="N5472" t="s">
        <v>2457</v>
      </c>
      <c r="O5472" t="s">
        <v>696</v>
      </c>
      <c r="P5472" t="s">
        <v>2458</v>
      </c>
      <c r="Q5472" t="s">
        <v>452</v>
      </c>
      <c r="R5472" t="s">
        <v>131</v>
      </c>
      <c r="S5472" t="s">
        <v>164</v>
      </c>
      <c r="T5472" t="s">
        <v>165</v>
      </c>
      <c r="U5472" t="s">
        <v>151</v>
      </c>
      <c r="V5472" t="s">
        <v>135</v>
      </c>
      <c r="W5472" t="s">
        <v>136</v>
      </c>
      <c r="X5472" t="s">
        <v>2459</v>
      </c>
      <c r="Y5472" s="94">
        <v>0</v>
      </c>
      <c r="Z5472" s="94">
        <v>252984.4</v>
      </c>
      <c r="AA5472" s="94">
        <v>260573.92</v>
      </c>
      <c r="AB5472" s="94">
        <v>260573.92</v>
      </c>
      <c r="AC5472">
        <f t="shared" si="170"/>
        <v>2000</v>
      </c>
      <c r="AD5472" t="str">
        <f t="shared" si="171"/>
        <v>312</v>
      </c>
    </row>
    <row r="5473" spans="1:30" hidden="1" x14ac:dyDescent="0.25">
      <c r="A5473" t="s">
        <v>2454</v>
      </c>
      <c r="B5473" t="s">
        <v>692</v>
      </c>
      <c r="C5473" t="s">
        <v>2455</v>
      </c>
      <c r="D5473" t="s">
        <v>224</v>
      </c>
      <c r="E5473" t="s">
        <v>122</v>
      </c>
      <c r="F5473" t="s">
        <v>159</v>
      </c>
      <c r="G5473" t="s">
        <v>160</v>
      </c>
      <c r="H5473" t="s">
        <v>143</v>
      </c>
      <c r="I5473" t="s">
        <v>124</v>
      </c>
      <c r="J5473" t="s">
        <v>125</v>
      </c>
      <c r="K5473" t="s">
        <v>2456</v>
      </c>
      <c r="N5473" t="s">
        <v>2457</v>
      </c>
      <c r="O5473" t="s">
        <v>696</v>
      </c>
      <c r="P5473" t="s">
        <v>2458</v>
      </c>
      <c r="Q5473" t="s">
        <v>225</v>
      </c>
      <c r="R5473" t="s">
        <v>131</v>
      </c>
      <c r="S5473" t="s">
        <v>164</v>
      </c>
      <c r="T5473" t="s">
        <v>165</v>
      </c>
      <c r="U5473" t="s">
        <v>151</v>
      </c>
      <c r="V5473" t="s">
        <v>135</v>
      </c>
      <c r="W5473" t="s">
        <v>136</v>
      </c>
      <c r="X5473" t="s">
        <v>2459</v>
      </c>
      <c r="Y5473" s="94">
        <v>24725</v>
      </c>
      <c r="Z5473" s="94">
        <v>245614.33000000002</v>
      </c>
      <c r="AA5473" s="94">
        <v>252982.72</v>
      </c>
      <c r="AB5473" s="94">
        <v>252982.72</v>
      </c>
      <c r="AC5473">
        <f t="shared" si="170"/>
        <v>2000</v>
      </c>
      <c r="AD5473" t="str">
        <f t="shared" si="171"/>
        <v>312</v>
      </c>
    </row>
    <row r="5474" spans="1:30" hidden="1" x14ac:dyDescent="0.25">
      <c r="A5474" t="s">
        <v>2454</v>
      </c>
      <c r="B5474" t="s">
        <v>692</v>
      </c>
      <c r="C5474" t="s">
        <v>2455</v>
      </c>
      <c r="D5474" t="s">
        <v>226</v>
      </c>
      <c r="E5474" t="s">
        <v>122</v>
      </c>
      <c r="F5474" t="s">
        <v>159</v>
      </c>
      <c r="G5474" t="s">
        <v>160</v>
      </c>
      <c r="H5474" t="s">
        <v>143</v>
      </c>
      <c r="I5474" t="s">
        <v>124</v>
      </c>
      <c r="J5474" t="s">
        <v>125</v>
      </c>
      <c r="K5474" t="s">
        <v>2456</v>
      </c>
      <c r="N5474" t="s">
        <v>2457</v>
      </c>
      <c r="O5474" t="s">
        <v>696</v>
      </c>
      <c r="P5474" t="s">
        <v>2458</v>
      </c>
      <c r="Q5474" t="s">
        <v>227</v>
      </c>
      <c r="R5474" t="s">
        <v>131</v>
      </c>
      <c r="S5474" t="s">
        <v>164</v>
      </c>
      <c r="T5474" t="s">
        <v>165</v>
      </c>
      <c r="U5474" t="s">
        <v>151</v>
      </c>
      <c r="V5474" t="s">
        <v>135</v>
      </c>
      <c r="W5474" t="s">
        <v>136</v>
      </c>
      <c r="X5474" t="s">
        <v>2459</v>
      </c>
      <c r="Y5474" s="94">
        <v>134385</v>
      </c>
      <c r="Z5474" s="94">
        <v>47034.75</v>
      </c>
      <c r="AA5474" s="94">
        <v>48445.760000000002</v>
      </c>
      <c r="AB5474" s="94">
        <v>48445.760000000002</v>
      </c>
      <c r="AC5474">
        <f t="shared" si="170"/>
        <v>2000</v>
      </c>
      <c r="AD5474" t="str">
        <f t="shared" si="171"/>
        <v>312</v>
      </c>
    </row>
    <row r="5475" spans="1:30" hidden="1" x14ac:dyDescent="0.25">
      <c r="A5475" t="s">
        <v>2454</v>
      </c>
      <c r="B5475" t="s">
        <v>692</v>
      </c>
      <c r="C5475" t="s">
        <v>2455</v>
      </c>
      <c r="D5475" t="s">
        <v>236</v>
      </c>
      <c r="E5475" t="s">
        <v>122</v>
      </c>
      <c r="F5475" t="s">
        <v>159</v>
      </c>
      <c r="G5475" t="s">
        <v>160</v>
      </c>
      <c r="H5475" t="s">
        <v>143</v>
      </c>
      <c r="I5475" t="s">
        <v>124</v>
      </c>
      <c r="J5475" t="s">
        <v>125</v>
      </c>
      <c r="K5475" t="s">
        <v>2456</v>
      </c>
      <c r="N5475" t="s">
        <v>2457</v>
      </c>
      <c r="O5475" t="s">
        <v>696</v>
      </c>
      <c r="P5475" t="s">
        <v>2458</v>
      </c>
      <c r="Q5475" t="s">
        <v>237</v>
      </c>
      <c r="R5475" t="s">
        <v>131</v>
      </c>
      <c r="S5475" t="s">
        <v>164</v>
      </c>
      <c r="T5475" t="s">
        <v>165</v>
      </c>
      <c r="U5475" t="s">
        <v>151</v>
      </c>
      <c r="V5475" t="s">
        <v>135</v>
      </c>
      <c r="W5475" t="s">
        <v>136</v>
      </c>
      <c r="X5475" t="s">
        <v>2459</v>
      </c>
      <c r="Y5475" s="94">
        <v>142062.85</v>
      </c>
      <c r="Z5475" s="94">
        <v>251636.71</v>
      </c>
      <c r="AA5475" s="94">
        <v>259185.8113</v>
      </c>
      <c r="AB5475" s="94">
        <v>259185.81</v>
      </c>
      <c r="AC5475">
        <f t="shared" si="170"/>
        <v>3000</v>
      </c>
      <c r="AD5475" t="str">
        <f t="shared" si="171"/>
        <v>312</v>
      </c>
    </row>
    <row r="5476" spans="1:30" hidden="1" x14ac:dyDescent="0.25">
      <c r="A5476" t="s">
        <v>2454</v>
      </c>
      <c r="B5476" t="s">
        <v>692</v>
      </c>
      <c r="C5476" t="s">
        <v>2455</v>
      </c>
      <c r="D5476" t="s">
        <v>240</v>
      </c>
      <c r="E5476" t="s">
        <v>122</v>
      </c>
      <c r="F5476" t="s">
        <v>159</v>
      </c>
      <c r="G5476" t="s">
        <v>160</v>
      </c>
      <c r="H5476" t="s">
        <v>143</v>
      </c>
      <c r="I5476" t="s">
        <v>124</v>
      </c>
      <c r="J5476" t="s">
        <v>125</v>
      </c>
      <c r="K5476" t="s">
        <v>2456</v>
      </c>
      <c r="N5476" t="s">
        <v>2457</v>
      </c>
      <c r="O5476" t="s">
        <v>696</v>
      </c>
      <c r="P5476" t="s">
        <v>2458</v>
      </c>
      <c r="Q5476" t="s">
        <v>241</v>
      </c>
      <c r="R5476" t="s">
        <v>131</v>
      </c>
      <c r="S5476" t="s">
        <v>164</v>
      </c>
      <c r="T5476" t="s">
        <v>165</v>
      </c>
      <c r="U5476" t="s">
        <v>151</v>
      </c>
      <c r="V5476" t="s">
        <v>135</v>
      </c>
      <c r="W5476" t="s">
        <v>136</v>
      </c>
      <c r="X5476" t="s">
        <v>2459</v>
      </c>
      <c r="Y5476" s="94">
        <v>163340</v>
      </c>
      <c r="Z5476" s="94">
        <v>159275.13333333333</v>
      </c>
      <c r="AA5476" s="94">
        <v>164053.44</v>
      </c>
      <c r="AB5476" s="94">
        <v>164053.44</v>
      </c>
      <c r="AC5476">
        <f t="shared" si="170"/>
        <v>3000</v>
      </c>
      <c r="AD5476" t="str">
        <f t="shared" si="171"/>
        <v>312</v>
      </c>
    </row>
    <row r="5477" spans="1:30" hidden="1" x14ac:dyDescent="0.25">
      <c r="A5477" t="s">
        <v>2454</v>
      </c>
      <c r="B5477" t="s">
        <v>692</v>
      </c>
      <c r="C5477" t="s">
        <v>2455</v>
      </c>
      <c r="D5477" t="s">
        <v>246</v>
      </c>
      <c r="E5477" t="s">
        <v>122</v>
      </c>
      <c r="F5477" t="s">
        <v>159</v>
      </c>
      <c r="G5477" t="s">
        <v>160</v>
      </c>
      <c r="H5477" t="s">
        <v>143</v>
      </c>
      <c r="I5477" t="s">
        <v>124</v>
      </c>
      <c r="J5477" t="s">
        <v>125</v>
      </c>
      <c r="K5477" t="s">
        <v>2456</v>
      </c>
      <c r="N5477" t="s">
        <v>2457</v>
      </c>
      <c r="O5477" t="s">
        <v>696</v>
      </c>
      <c r="P5477" t="s">
        <v>2458</v>
      </c>
      <c r="Q5477" t="s">
        <v>247</v>
      </c>
      <c r="R5477" t="s">
        <v>131</v>
      </c>
      <c r="S5477" t="s">
        <v>164</v>
      </c>
      <c r="T5477" t="s">
        <v>165</v>
      </c>
      <c r="U5477" t="s">
        <v>151</v>
      </c>
      <c r="V5477" t="s">
        <v>135</v>
      </c>
      <c r="W5477" t="s">
        <v>136</v>
      </c>
      <c r="X5477" t="s">
        <v>2459</v>
      </c>
      <c r="Y5477" s="94">
        <v>1580819</v>
      </c>
      <c r="Z5477" s="94">
        <v>1257799.6000000001</v>
      </c>
      <c r="AA5477" s="94">
        <v>1295533.6000000001</v>
      </c>
      <c r="AB5477" s="94">
        <v>1295533.6000000001</v>
      </c>
      <c r="AC5477">
        <f t="shared" si="170"/>
        <v>3000</v>
      </c>
      <c r="AD5477" t="str">
        <f t="shared" si="171"/>
        <v>312</v>
      </c>
    </row>
    <row r="5478" spans="1:30" hidden="1" x14ac:dyDescent="0.25">
      <c r="A5478" t="s">
        <v>2454</v>
      </c>
      <c r="B5478" t="s">
        <v>692</v>
      </c>
      <c r="C5478" t="s">
        <v>2455</v>
      </c>
      <c r="D5478" t="s">
        <v>614</v>
      </c>
      <c r="E5478" t="s">
        <v>122</v>
      </c>
      <c r="F5478" t="s">
        <v>159</v>
      </c>
      <c r="G5478" t="s">
        <v>160</v>
      </c>
      <c r="H5478" t="s">
        <v>143</v>
      </c>
      <c r="I5478" t="s">
        <v>124</v>
      </c>
      <c r="J5478" t="s">
        <v>125</v>
      </c>
      <c r="K5478" t="s">
        <v>2456</v>
      </c>
      <c r="N5478" t="s">
        <v>2457</v>
      </c>
      <c r="O5478" t="s">
        <v>696</v>
      </c>
      <c r="P5478" t="s">
        <v>2458</v>
      </c>
      <c r="Q5478" t="s">
        <v>615</v>
      </c>
      <c r="R5478" t="s">
        <v>131</v>
      </c>
      <c r="S5478" t="s">
        <v>164</v>
      </c>
      <c r="T5478" t="s">
        <v>165</v>
      </c>
      <c r="U5478" t="s">
        <v>151</v>
      </c>
      <c r="V5478" t="s">
        <v>135</v>
      </c>
      <c r="W5478" t="s">
        <v>136</v>
      </c>
      <c r="X5478" t="s">
        <v>2459</v>
      </c>
      <c r="Y5478" s="94">
        <v>1048540</v>
      </c>
      <c r="Z5478" s="94">
        <v>0</v>
      </c>
      <c r="AA5478" s="94">
        <v>0</v>
      </c>
      <c r="AB5478" s="94">
        <v>0</v>
      </c>
      <c r="AC5478">
        <f t="shared" si="170"/>
        <v>3000</v>
      </c>
      <c r="AD5478" t="str">
        <f t="shared" si="171"/>
        <v>312</v>
      </c>
    </row>
    <row r="5479" spans="1:30" hidden="1" x14ac:dyDescent="0.25">
      <c r="A5479" t="s">
        <v>2454</v>
      </c>
      <c r="B5479" t="s">
        <v>692</v>
      </c>
      <c r="C5479" t="s">
        <v>2455</v>
      </c>
      <c r="D5479" t="s">
        <v>315</v>
      </c>
      <c r="E5479" t="s">
        <v>122</v>
      </c>
      <c r="F5479" t="s">
        <v>159</v>
      </c>
      <c r="G5479" t="s">
        <v>160</v>
      </c>
      <c r="H5479" t="s">
        <v>143</v>
      </c>
      <c r="I5479" t="s">
        <v>124</v>
      </c>
      <c r="J5479" t="s">
        <v>125</v>
      </c>
      <c r="K5479" t="s">
        <v>2456</v>
      </c>
      <c r="N5479" t="s">
        <v>2457</v>
      </c>
      <c r="O5479" t="s">
        <v>696</v>
      </c>
      <c r="P5479" t="s">
        <v>2458</v>
      </c>
      <c r="Q5479" t="s">
        <v>316</v>
      </c>
      <c r="R5479" t="s">
        <v>131</v>
      </c>
      <c r="S5479" t="s">
        <v>164</v>
      </c>
      <c r="T5479" t="s">
        <v>165</v>
      </c>
      <c r="U5479" t="s">
        <v>151</v>
      </c>
      <c r="V5479" t="s">
        <v>135</v>
      </c>
      <c r="W5479" t="s">
        <v>136</v>
      </c>
      <c r="X5479" t="s">
        <v>2459</v>
      </c>
      <c r="Y5479" s="94">
        <v>44668</v>
      </c>
      <c r="Z5479" s="94">
        <v>9357.3333333333321</v>
      </c>
      <c r="AA5479" s="94">
        <v>9638.08</v>
      </c>
      <c r="AB5479" s="94">
        <v>9638.08</v>
      </c>
      <c r="AC5479">
        <f t="shared" si="170"/>
        <v>3000</v>
      </c>
      <c r="AD5479" t="str">
        <f t="shared" si="171"/>
        <v>312</v>
      </c>
    </row>
    <row r="5480" spans="1:30" hidden="1" x14ac:dyDescent="0.25">
      <c r="A5480" t="s">
        <v>2454</v>
      </c>
      <c r="B5480" t="s">
        <v>692</v>
      </c>
      <c r="C5480" t="s">
        <v>2455</v>
      </c>
      <c r="D5480" t="s">
        <v>256</v>
      </c>
      <c r="E5480" t="s">
        <v>122</v>
      </c>
      <c r="F5480" t="s">
        <v>159</v>
      </c>
      <c r="G5480" t="s">
        <v>160</v>
      </c>
      <c r="H5480" t="s">
        <v>143</v>
      </c>
      <c r="I5480" t="s">
        <v>124</v>
      </c>
      <c r="J5480" t="s">
        <v>125</v>
      </c>
      <c r="K5480" t="s">
        <v>2456</v>
      </c>
      <c r="N5480" t="s">
        <v>2457</v>
      </c>
      <c r="O5480" t="s">
        <v>696</v>
      </c>
      <c r="P5480" t="s">
        <v>2458</v>
      </c>
      <c r="Q5480" t="s">
        <v>257</v>
      </c>
      <c r="R5480" t="s">
        <v>131</v>
      </c>
      <c r="S5480" t="s">
        <v>164</v>
      </c>
      <c r="T5480" t="s">
        <v>165</v>
      </c>
      <c r="U5480" t="s">
        <v>151</v>
      </c>
      <c r="V5480" t="s">
        <v>135</v>
      </c>
      <c r="W5480" t="s">
        <v>136</v>
      </c>
      <c r="X5480" t="s">
        <v>2459</v>
      </c>
      <c r="Y5480" s="94">
        <v>0</v>
      </c>
      <c r="Z5480" s="94">
        <v>0</v>
      </c>
      <c r="AA5480" s="94">
        <v>0</v>
      </c>
      <c r="AB5480" s="94">
        <v>0</v>
      </c>
      <c r="AC5480">
        <f t="shared" si="170"/>
        <v>3000</v>
      </c>
      <c r="AD5480" t="str">
        <f t="shared" si="171"/>
        <v>312</v>
      </c>
    </row>
    <row r="5481" spans="1:30" hidden="1" x14ac:dyDescent="0.25">
      <c r="A5481" t="s">
        <v>2454</v>
      </c>
      <c r="B5481" t="s">
        <v>692</v>
      </c>
      <c r="C5481" t="s">
        <v>2455</v>
      </c>
      <c r="D5481" t="s">
        <v>512</v>
      </c>
      <c r="E5481" t="s">
        <v>122</v>
      </c>
      <c r="F5481" t="s">
        <v>159</v>
      </c>
      <c r="G5481" t="s">
        <v>160</v>
      </c>
      <c r="H5481" t="s">
        <v>143</v>
      </c>
      <c r="I5481" t="s">
        <v>124</v>
      </c>
      <c r="J5481" t="s">
        <v>125</v>
      </c>
      <c r="K5481" t="s">
        <v>2456</v>
      </c>
      <c r="N5481" t="s">
        <v>2457</v>
      </c>
      <c r="O5481" t="s">
        <v>696</v>
      </c>
      <c r="P5481" t="s">
        <v>2458</v>
      </c>
      <c r="Q5481" t="s">
        <v>513</v>
      </c>
      <c r="R5481" t="s">
        <v>131</v>
      </c>
      <c r="S5481" t="s">
        <v>164</v>
      </c>
      <c r="T5481" t="s">
        <v>165</v>
      </c>
      <c r="U5481" t="s">
        <v>151</v>
      </c>
      <c r="V5481" t="s">
        <v>135</v>
      </c>
      <c r="W5481" t="s">
        <v>136</v>
      </c>
      <c r="X5481" t="s">
        <v>2459</v>
      </c>
      <c r="Y5481" s="94">
        <v>0</v>
      </c>
      <c r="Z5481" s="94">
        <v>893441.28</v>
      </c>
      <c r="AA5481" s="94">
        <v>920244.52</v>
      </c>
      <c r="AB5481" s="94">
        <v>920244.52</v>
      </c>
      <c r="AC5481">
        <f t="shared" si="170"/>
        <v>3000</v>
      </c>
      <c r="AD5481" t="str">
        <f t="shared" si="171"/>
        <v>312</v>
      </c>
    </row>
    <row r="5482" spans="1:30" hidden="1" x14ac:dyDescent="0.25">
      <c r="A5482" t="s">
        <v>2454</v>
      </c>
      <c r="B5482" t="s">
        <v>692</v>
      </c>
      <c r="C5482" t="s">
        <v>2455</v>
      </c>
      <c r="D5482" t="s">
        <v>264</v>
      </c>
      <c r="E5482" t="s">
        <v>122</v>
      </c>
      <c r="F5482" t="s">
        <v>159</v>
      </c>
      <c r="G5482" t="s">
        <v>160</v>
      </c>
      <c r="H5482" t="s">
        <v>143</v>
      </c>
      <c r="I5482" t="s">
        <v>124</v>
      </c>
      <c r="J5482" t="s">
        <v>125</v>
      </c>
      <c r="K5482" t="s">
        <v>2456</v>
      </c>
      <c r="N5482" t="s">
        <v>2457</v>
      </c>
      <c r="O5482" t="s">
        <v>696</v>
      </c>
      <c r="P5482" t="s">
        <v>2458</v>
      </c>
      <c r="Q5482" t="s">
        <v>265</v>
      </c>
      <c r="R5482" t="s">
        <v>131</v>
      </c>
      <c r="S5482" t="s">
        <v>164</v>
      </c>
      <c r="T5482" t="s">
        <v>165</v>
      </c>
      <c r="U5482" t="s">
        <v>151</v>
      </c>
      <c r="V5482" t="s">
        <v>135</v>
      </c>
      <c r="W5482" t="s">
        <v>136</v>
      </c>
      <c r="X5482" t="s">
        <v>2459</v>
      </c>
      <c r="Y5482" s="94">
        <v>4827581</v>
      </c>
      <c r="Z5482" s="94">
        <v>2580576.8100000005</v>
      </c>
      <c r="AA5482" s="94">
        <v>2657994.08</v>
      </c>
      <c r="AB5482" s="94">
        <v>2657994.08</v>
      </c>
      <c r="AC5482">
        <f t="shared" si="170"/>
        <v>3000</v>
      </c>
      <c r="AD5482" t="str">
        <f t="shared" si="171"/>
        <v>312</v>
      </c>
    </row>
    <row r="5483" spans="1:30" hidden="1" x14ac:dyDescent="0.25">
      <c r="A5483" t="s">
        <v>2454</v>
      </c>
      <c r="B5483" t="s">
        <v>692</v>
      </c>
      <c r="C5483" t="s">
        <v>2455</v>
      </c>
      <c r="D5483" t="s">
        <v>266</v>
      </c>
      <c r="E5483" t="s">
        <v>122</v>
      </c>
      <c r="F5483" t="s">
        <v>159</v>
      </c>
      <c r="G5483" t="s">
        <v>160</v>
      </c>
      <c r="H5483" t="s">
        <v>143</v>
      </c>
      <c r="I5483" t="s">
        <v>124</v>
      </c>
      <c r="J5483" t="s">
        <v>125</v>
      </c>
      <c r="K5483" t="s">
        <v>2456</v>
      </c>
      <c r="N5483" t="s">
        <v>2457</v>
      </c>
      <c r="O5483" t="s">
        <v>696</v>
      </c>
      <c r="P5483" t="s">
        <v>2458</v>
      </c>
      <c r="Q5483" t="s">
        <v>267</v>
      </c>
      <c r="R5483" t="s">
        <v>131</v>
      </c>
      <c r="S5483" t="s">
        <v>164</v>
      </c>
      <c r="T5483" t="s">
        <v>165</v>
      </c>
      <c r="U5483" t="s">
        <v>151</v>
      </c>
      <c r="V5483" t="s">
        <v>135</v>
      </c>
      <c r="W5483" t="s">
        <v>136</v>
      </c>
      <c r="X5483" t="s">
        <v>2459</v>
      </c>
      <c r="Y5483" s="94">
        <v>813</v>
      </c>
      <c r="Z5483" s="94">
        <v>0</v>
      </c>
      <c r="AA5483" s="94">
        <v>0</v>
      </c>
      <c r="AB5483" s="94">
        <v>0</v>
      </c>
      <c r="AC5483">
        <f t="shared" si="170"/>
        <v>3000</v>
      </c>
      <c r="AD5483" t="str">
        <f t="shared" si="171"/>
        <v>312</v>
      </c>
    </row>
    <row r="5484" spans="1:30" hidden="1" x14ac:dyDescent="0.25">
      <c r="A5484" t="s">
        <v>2454</v>
      </c>
      <c r="B5484" t="s">
        <v>692</v>
      </c>
      <c r="C5484" t="s">
        <v>2455</v>
      </c>
      <c r="D5484" t="s">
        <v>272</v>
      </c>
      <c r="E5484" t="s">
        <v>122</v>
      </c>
      <c r="F5484" t="s">
        <v>159</v>
      </c>
      <c r="G5484" t="s">
        <v>160</v>
      </c>
      <c r="H5484" t="s">
        <v>143</v>
      </c>
      <c r="I5484" t="s">
        <v>124</v>
      </c>
      <c r="J5484" t="s">
        <v>125</v>
      </c>
      <c r="K5484" t="s">
        <v>2456</v>
      </c>
      <c r="N5484" t="s">
        <v>2457</v>
      </c>
      <c r="O5484" t="s">
        <v>696</v>
      </c>
      <c r="P5484" t="s">
        <v>2458</v>
      </c>
      <c r="Q5484" t="s">
        <v>273</v>
      </c>
      <c r="R5484" t="s">
        <v>131</v>
      </c>
      <c r="S5484" t="s">
        <v>164</v>
      </c>
      <c r="T5484" t="s">
        <v>165</v>
      </c>
      <c r="U5484" t="s">
        <v>151</v>
      </c>
      <c r="V5484" t="s">
        <v>135</v>
      </c>
      <c r="W5484" t="s">
        <v>136</v>
      </c>
      <c r="X5484" t="s">
        <v>2459</v>
      </c>
      <c r="Y5484" s="94">
        <v>122620</v>
      </c>
      <c r="Z5484" s="94">
        <v>174830.33999999997</v>
      </c>
      <c r="AA5484" s="94">
        <v>180075.28</v>
      </c>
      <c r="AB5484" s="94">
        <v>180075.28</v>
      </c>
      <c r="AC5484">
        <f t="shared" si="170"/>
        <v>3000</v>
      </c>
      <c r="AD5484" t="str">
        <f t="shared" si="171"/>
        <v>312</v>
      </c>
    </row>
    <row r="5485" spans="1:30" hidden="1" x14ac:dyDescent="0.25">
      <c r="A5485" t="s">
        <v>2454</v>
      </c>
      <c r="B5485" t="s">
        <v>692</v>
      </c>
      <c r="C5485" t="s">
        <v>2455</v>
      </c>
      <c r="D5485" t="s">
        <v>276</v>
      </c>
      <c r="E5485" t="s">
        <v>122</v>
      </c>
      <c r="F5485" t="s">
        <v>159</v>
      </c>
      <c r="G5485" t="s">
        <v>160</v>
      </c>
      <c r="H5485" t="s">
        <v>143</v>
      </c>
      <c r="I5485" t="s">
        <v>124</v>
      </c>
      <c r="J5485" t="s">
        <v>125</v>
      </c>
      <c r="K5485" t="s">
        <v>2456</v>
      </c>
      <c r="N5485" t="s">
        <v>2457</v>
      </c>
      <c r="O5485" t="s">
        <v>696</v>
      </c>
      <c r="P5485" t="s">
        <v>2458</v>
      </c>
      <c r="Q5485" t="s">
        <v>277</v>
      </c>
      <c r="R5485" t="s">
        <v>131</v>
      </c>
      <c r="S5485" t="s">
        <v>164</v>
      </c>
      <c r="T5485" t="s">
        <v>165</v>
      </c>
      <c r="U5485" t="s">
        <v>151</v>
      </c>
      <c r="V5485" t="s">
        <v>135</v>
      </c>
      <c r="W5485" t="s">
        <v>136</v>
      </c>
      <c r="X5485" t="s">
        <v>2459</v>
      </c>
      <c r="Y5485" s="94">
        <v>122123</v>
      </c>
      <c r="Z5485" s="94">
        <v>771848.14</v>
      </c>
      <c r="AA5485" s="94">
        <v>795003.6</v>
      </c>
      <c r="AB5485" s="94">
        <v>795003.6</v>
      </c>
      <c r="AC5485">
        <f t="shared" si="170"/>
        <v>3000</v>
      </c>
      <c r="AD5485" t="str">
        <f t="shared" si="171"/>
        <v>312</v>
      </c>
    </row>
    <row r="5486" spans="1:30" hidden="1" x14ac:dyDescent="0.25">
      <c r="A5486" t="s">
        <v>2454</v>
      </c>
      <c r="B5486" t="s">
        <v>692</v>
      </c>
      <c r="C5486" t="s">
        <v>2455</v>
      </c>
      <c r="D5486" t="s">
        <v>278</v>
      </c>
      <c r="E5486" t="s">
        <v>122</v>
      </c>
      <c r="F5486" t="s">
        <v>159</v>
      </c>
      <c r="G5486" t="s">
        <v>160</v>
      </c>
      <c r="H5486" t="s">
        <v>143</v>
      </c>
      <c r="I5486" t="s">
        <v>124</v>
      </c>
      <c r="J5486" t="s">
        <v>125</v>
      </c>
      <c r="K5486" t="s">
        <v>2456</v>
      </c>
      <c r="N5486" t="s">
        <v>2457</v>
      </c>
      <c r="O5486" t="s">
        <v>696</v>
      </c>
      <c r="P5486" t="s">
        <v>2458</v>
      </c>
      <c r="Q5486" t="s">
        <v>279</v>
      </c>
      <c r="R5486" t="s">
        <v>131</v>
      </c>
      <c r="S5486" t="s">
        <v>164</v>
      </c>
      <c r="T5486" t="s">
        <v>165</v>
      </c>
      <c r="U5486" t="s">
        <v>151</v>
      </c>
      <c r="V5486" t="s">
        <v>135</v>
      </c>
      <c r="W5486" t="s">
        <v>136</v>
      </c>
      <c r="X5486" t="s">
        <v>2459</v>
      </c>
      <c r="Y5486" s="94">
        <v>1222921</v>
      </c>
      <c r="Z5486" s="94">
        <v>1495898.44</v>
      </c>
      <c r="AA5486" s="94">
        <v>1540775.39</v>
      </c>
      <c r="AB5486" s="94">
        <v>1540775.39</v>
      </c>
      <c r="AC5486">
        <f t="shared" si="170"/>
        <v>3000</v>
      </c>
      <c r="AD5486" t="str">
        <f t="shared" si="171"/>
        <v>312</v>
      </c>
    </row>
    <row r="5487" spans="1:30" hidden="1" x14ac:dyDescent="0.25">
      <c r="A5487" t="s">
        <v>2454</v>
      </c>
      <c r="B5487" t="s">
        <v>692</v>
      </c>
      <c r="C5487" t="s">
        <v>2455</v>
      </c>
      <c r="D5487" t="s">
        <v>280</v>
      </c>
      <c r="E5487" t="s">
        <v>122</v>
      </c>
      <c r="F5487" t="s">
        <v>159</v>
      </c>
      <c r="G5487" t="s">
        <v>160</v>
      </c>
      <c r="H5487" t="s">
        <v>143</v>
      </c>
      <c r="I5487" t="s">
        <v>124</v>
      </c>
      <c r="J5487" t="s">
        <v>125</v>
      </c>
      <c r="K5487" t="s">
        <v>2456</v>
      </c>
      <c r="N5487" t="s">
        <v>2457</v>
      </c>
      <c r="O5487" t="s">
        <v>696</v>
      </c>
      <c r="P5487" t="s">
        <v>2458</v>
      </c>
      <c r="Q5487" t="s">
        <v>281</v>
      </c>
      <c r="R5487" t="s">
        <v>131</v>
      </c>
      <c r="S5487" t="s">
        <v>164</v>
      </c>
      <c r="T5487" t="s">
        <v>165</v>
      </c>
      <c r="U5487" t="s">
        <v>151</v>
      </c>
      <c r="V5487" t="s">
        <v>135</v>
      </c>
      <c r="W5487" t="s">
        <v>136</v>
      </c>
      <c r="X5487" t="s">
        <v>2459</v>
      </c>
      <c r="Y5487" s="94">
        <v>284217</v>
      </c>
      <c r="Z5487" s="94">
        <v>112131.39999999998</v>
      </c>
      <c r="AA5487" s="94">
        <v>115495.36</v>
      </c>
      <c r="AB5487" s="94">
        <v>115495.36</v>
      </c>
      <c r="AC5487">
        <f t="shared" si="170"/>
        <v>3000</v>
      </c>
      <c r="AD5487" t="str">
        <f t="shared" si="171"/>
        <v>312</v>
      </c>
    </row>
    <row r="5488" spans="1:30" hidden="1" x14ac:dyDescent="0.25">
      <c r="A5488" t="s">
        <v>2454</v>
      </c>
      <c r="B5488" t="s">
        <v>692</v>
      </c>
      <c r="C5488" t="s">
        <v>2455</v>
      </c>
      <c r="D5488" t="s">
        <v>174</v>
      </c>
      <c r="E5488" t="s">
        <v>122</v>
      </c>
      <c r="F5488" t="s">
        <v>159</v>
      </c>
      <c r="G5488" t="s">
        <v>160</v>
      </c>
      <c r="H5488" t="s">
        <v>143</v>
      </c>
      <c r="I5488" t="s">
        <v>124</v>
      </c>
      <c r="J5488" t="s">
        <v>125</v>
      </c>
      <c r="K5488" t="s">
        <v>2456</v>
      </c>
      <c r="N5488" t="s">
        <v>2457</v>
      </c>
      <c r="O5488" t="s">
        <v>696</v>
      </c>
      <c r="P5488" t="s">
        <v>2458</v>
      </c>
      <c r="Q5488" t="s">
        <v>175</v>
      </c>
      <c r="R5488" t="s">
        <v>131</v>
      </c>
      <c r="S5488" t="s">
        <v>164</v>
      </c>
      <c r="T5488" t="s">
        <v>165</v>
      </c>
      <c r="U5488" t="s">
        <v>151</v>
      </c>
      <c r="V5488" t="s">
        <v>135</v>
      </c>
      <c r="W5488" t="s">
        <v>136</v>
      </c>
      <c r="X5488" t="s">
        <v>2459</v>
      </c>
      <c r="Y5488" s="94">
        <v>130962</v>
      </c>
      <c r="Z5488" s="94">
        <v>124307.89000000001</v>
      </c>
      <c r="AA5488" s="94">
        <v>128037.12</v>
      </c>
      <c r="AB5488" s="94">
        <v>128037.12</v>
      </c>
      <c r="AC5488">
        <f t="shared" si="170"/>
        <v>3000</v>
      </c>
      <c r="AD5488" t="str">
        <f t="shared" si="171"/>
        <v>312</v>
      </c>
    </row>
    <row r="5489" spans="1:30" hidden="1" x14ac:dyDescent="0.25">
      <c r="A5489" t="s">
        <v>2454</v>
      </c>
      <c r="B5489" t="s">
        <v>692</v>
      </c>
      <c r="C5489" t="s">
        <v>2455</v>
      </c>
      <c r="D5489" t="s">
        <v>286</v>
      </c>
      <c r="E5489" t="s">
        <v>122</v>
      </c>
      <c r="F5489" t="s">
        <v>159</v>
      </c>
      <c r="G5489" t="s">
        <v>160</v>
      </c>
      <c r="H5489" t="s">
        <v>143</v>
      </c>
      <c r="I5489" t="s">
        <v>124</v>
      </c>
      <c r="J5489" t="s">
        <v>125</v>
      </c>
      <c r="K5489" t="s">
        <v>2456</v>
      </c>
      <c r="N5489" t="s">
        <v>2457</v>
      </c>
      <c r="O5489" t="s">
        <v>696</v>
      </c>
      <c r="P5489" t="s">
        <v>2458</v>
      </c>
      <c r="Q5489" t="s">
        <v>287</v>
      </c>
      <c r="R5489" t="s">
        <v>131</v>
      </c>
      <c r="S5489" t="s">
        <v>164</v>
      </c>
      <c r="T5489" t="s">
        <v>165</v>
      </c>
      <c r="U5489" t="s">
        <v>151</v>
      </c>
      <c r="V5489" t="s">
        <v>135</v>
      </c>
      <c r="W5489" t="s">
        <v>136</v>
      </c>
      <c r="X5489" t="s">
        <v>2459</v>
      </c>
      <c r="Y5489" s="94">
        <v>13883492.02</v>
      </c>
      <c r="Z5489" s="94">
        <v>14223819.653333332</v>
      </c>
      <c r="AA5489" s="94">
        <v>14650534.26</v>
      </c>
      <c r="AB5489" s="94">
        <v>14650534.26</v>
      </c>
      <c r="AC5489">
        <f t="shared" si="170"/>
        <v>3000</v>
      </c>
      <c r="AD5489" t="str">
        <f t="shared" si="171"/>
        <v>312</v>
      </c>
    </row>
    <row r="5490" spans="1:30" hidden="1" x14ac:dyDescent="0.25">
      <c r="A5490" t="s">
        <v>2454</v>
      </c>
      <c r="B5490" t="s">
        <v>692</v>
      </c>
      <c r="C5490" t="s">
        <v>2455</v>
      </c>
      <c r="D5490" t="s">
        <v>288</v>
      </c>
      <c r="E5490" t="s">
        <v>122</v>
      </c>
      <c r="F5490" t="s">
        <v>159</v>
      </c>
      <c r="G5490" t="s">
        <v>160</v>
      </c>
      <c r="H5490" t="s">
        <v>143</v>
      </c>
      <c r="I5490" t="s">
        <v>124</v>
      </c>
      <c r="J5490" t="s">
        <v>125</v>
      </c>
      <c r="K5490" t="s">
        <v>2456</v>
      </c>
      <c r="N5490" t="s">
        <v>2457</v>
      </c>
      <c r="O5490" t="s">
        <v>696</v>
      </c>
      <c r="P5490" t="s">
        <v>2458</v>
      </c>
      <c r="Q5490" t="s">
        <v>289</v>
      </c>
      <c r="R5490" t="s">
        <v>131</v>
      </c>
      <c r="S5490" t="s">
        <v>164</v>
      </c>
      <c r="T5490" t="s">
        <v>165</v>
      </c>
      <c r="U5490" t="s">
        <v>151</v>
      </c>
      <c r="V5490" t="s">
        <v>135</v>
      </c>
      <c r="W5490" t="s">
        <v>136</v>
      </c>
      <c r="X5490" t="s">
        <v>2459</v>
      </c>
      <c r="Y5490" s="94">
        <v>541</v>
      </c>
      <c r="Z5490" s="94">
        <v>0</v>
      </c>
      <c r="AA5490" s="94">
        <v>0</v>
      </c>
      <c r="AB5490" s="94">
        <v>0</v>
      </c>
      <c r="AC5490">
        <f t="shared" si="170"/>
        <v>3000</v>
      </c>
      <c r="AD5490" t="str">
        <f t="shared" si="171"/>
        <v>312</v>
      </c>
    </row>
    <row r="5491" spans="1:30" hidden="1" x14ac:dyDescent="0.25">
      <c r="A5491">
        <v>211213210019001</v>
      </c>
      <c r="B5491">
        <v>321</v>
      </c>
      <c r="C5491" t="s">
        <v>2521</v>
      </c>
      <c r="D5491">
        <v>41501</v>
      </c>
      <c r="E5491">
        <v>2</v>
      </c>
      <c r="F5491">
        <v>12</v>
      </c>
      <c r="G5491" t="s">
        <v>160</v>
      </c>
      <c r="H5491" t="s">
        <v>143</v>
      </c>
      <c r="I5491" t="s">
        <v>124</v>
      </c>
      <c r="J5491" t="s">
        <v>125</v>
      </c>
      <c r="K5491">
        <v>218009701</v>
      </c>
      <c r="L5491" t="s">
        <v>2522</v>
      </c>
      <c r="N5491" t="s">
        <v>2044</v>
      </c>
      <c r="O5491" t="s">
        <v>637</v>
      </c>
      <c r="P5491" t="s">
        <v>912</v>
      </c>
      <c r="Q5491" t="s">
        <v>602</v>
      </c>
      <c r="R5491" t="s">
        <v>794</v>
      </c>
      <c r="S5491" t="s">
        <v>795</v>
      </c>
      <c r="T5491" t="s">
        <v>165</v>
      </c>
      <c r="U5491" t="s">
        <v>151</v>
      </c>
      <c r="V5491" t="s">
        <v>135</v>
      </c>
      <c r="W5491" t="s">
        <v>136</v>
      </c>
      <c r="X5491" t="s">
        <v>2523</v>
      </c>
      <c r="AA5491" s="94">
        <v>24000000</v>
      </c>
      <c r="AB5491" s="94">
        <v>24000000</v>
      </c>
      <c r="AC5491">
        <f t="shared" si="170"/>
        <v>4000</v>
      </c>
      <c r="AD5491" t="str">
        <f t="shared" si="171"/>
        <v>321</v>
      </c>
    </row>
    <row r="5492" spans="1:30" hidden="1" x14ac:dyDescent="0.25">
      <c r="A5492" s="97" t="s">
        <v>2524</v>
      </c>
      <c r="B5492" s="97" t="s">
        <v>692</v>
      </c>
      <c r="C5492" s="97" t="s">
        <v>2525</v>
      </c>
      <c r="D5492" s="97" t="s">
        <v>598</v>
      </c>
      <c r="E5492" s="97" t="s">
        <v>122</v>
      </c>
      <c r="F5492" s="98">
        <v>15</v>
      </c>
      <c r="G5492" s="98" t="s">
        <v>142</v>
      </c>
      <c r="H5492" s="97">
        <v>19</v>
      </c>
      <c r="I5492" s="97" t="s">
        <v>124</v>
      </c>
      <c r="J5492" s="97" t="s">
        <v>125</v>
      </c>
      <c r="K5492" s="97" t="s">
        <v>2526</v>
      </c>
      <c r="L5492" s="97"/>
      <c r="M5492" s="97"/>
      <c r="N5492" s="97" t="s">
        <v>2527</v>
      </c>
      <c r="O5492" s="97" t="s">
        <v>696</v>
      </c>
      <c r="P5492" s="97" t="s">
        <v>2528</v>
      </c>
      <c r="Q5492" s="97" t="s">
        <v>602</v>
      </c>
      <c r="R5492" s="97" t="s">
        <v>131</v>
      </c>
      <c r="S5492" s="97" t="s">
        <v>149</v>
      </c>
      <c r="T5492" s="97" t="s">
        <v>150</v>
      </c>
      <c r="U5492" s="97" t="s">
        <v>134</v>
      </c>
      <c r="V5492" s="97" t="s">
        <v>135</v>
      </c>
      <c r="W5492" s="97" t="s">
        <v>136</v>
      </c>
      <c r="X5492" s="97" t="s">
        <v>2529</v>
      </c>
      <c r="Y5492" s="99">
        <v>23278000.079999998</v>
      </c>
      <c r="Z5492" s="99">
        <v>17489500.399999999</v>
      </c>
      <c r="AA5492" s="99">
        <v>23594998.032399997</v>
      </c>
      <c r="AB5492" s="99">
        <v>23594998.030000001</v>
      </c>
      <c r="AC5492">
        <f t="shared" si="170"/>
        <v>4000</v>
      </c>
      <c r="AD5492" t="str">
        <f t="shared" si="171"/>
        <v>321</v>
      </c>
    </row>
    <row r="5493" spans="1:30" hidden="1" x14ac:dyDescent="0.25">
      <c r="A5493" t="s">
        <v>2530</v>
      </c>
      <c r="B5493" t="s">
        <v>692</v>
      </c>
      <c r="C5493" t="s">
        <v>157</v>
      </c>
      <c r="D5493" t="s">
        <v>186</v>
      </c>
      <c r="E5493" t="s">
        <v>122</v>
      </c>
      <c r="F5493" t="s">
        <v>159</v>
      </c>
      <c r="G5493" t="s">
        <v>160</v>
      </c>
      <c r="H5493" t="s">
        <v>304</v>
      </c>
      <c r="I5493" t="s">
        <v>124</v>
      </c>
      <c r="J5493" t="s">
        <v>125</v>
      </c>
      <c r="K5493" t="s">
        <v>2531</v>
      </c>
      <c r="N5493" t="s">
        <v>2532</v>
      </c>
      <c r="O5493" t="s">
        <v>696</v>
      </c>
      <c r="P5493" t="s">
        <v>162</v>
      </c>
      <c r="Q5493" t="s">
        <v>188</v>
      </c>
      <c r="R5493" t="s">
        <v>131</v>
      </c>
      <c r="S5493" t="s">
        <v>164</v>
      </c>
      <c r="T5493" t="s">
        <v>165</v>
      </c>
      <c r="U5493" t="s">
        <v>134</v>
      </c>
      <c r="V5493" t="s">
        <v>135</v>
      </c>
      <c r="W5493" t="s">
        <v>136</v>
      </c>
      <c r="X5493" t="s">
        <v>2533</v>
      </c>
      <c r="AA5493" s="94">
        <v>0</v>
      </c>
      <c r="AB5493" s="94">
        <v>0</v>
      </c>
      <c r="AC5493">
        <f t="shared" si="170"/>
        <v>2000</v>
      </c>
      <c r="AD5493" t="str">
        <f t="shared" si="171"/>
        <v>312</v>
      </c>
    </row>
    <row r="5494" spans="1:30" hidden="1" x14ac:dyDescent="0.25">
      <c r="A5494" t="s">
        <v>2530</v>
      </c>
      <c r="B5494" t="s">
        <v>692</v>
      </c>
      <c r="C5494" t="s">
        <v>157</v>
      </c>
      <c r="D5494" t="s">
        <v>192</v>
      </c>
      <c r="E5494" t="s">
        <v>122</v>
      </c>
      <c r="F5494" t="s">
        <v>159</v>
      </c>
      <c r="G5494" t="s">
        <v>160</v>
      </c>
      <c r="H5494" t="s">
        <v>304</v>
      </c>
      <c r="I5494" t="s">
        <v>124</v>
      </c>
      <c r="J5494" t="s">
        <v>125</v>
      </c>
      <c r="K5494" t="s">
        <v>2531</v>
      </c>
      <c r="N5494" t="s">
        <v>2532</v>
      </c>
      <c r="O5494" t="s">
        <v>696</v>
      </c>
      <c r="P5494" t="s">
        <v>162</v>
      </c>
      <c r="Q5494" t="s">
        <v>193</v>
      </c>
      <c r="R5494" t="s">
        <v>131</v>
      </c>
      <c r="S5494" t="s">
        <v>164</v>
      </c>
      <c r="T5494" t="s">
        <v>165</v>
      </c>
      <c r="U5494" t="s">
        <v>134</v>
      </c>
      <c r="V5494" t="s">
        <v>135</v>
      </c>
      <c r="W5494" t="s">
        <v>136</v>
      </c>
      <c r="X5494" t="s">
        <v>2533</v>
      </c>
      <c r="AA5494" s="94">
        <v>0</v>
      </c>
      <c r="AB5494" s="94">
        <v>0</v>
      </c>
      <c r="AC5494">
        <f t="shared" si="170"/>
        <v>2000</v>
      </c>
      <c r="AD5494" t="str">
        <f t="shared" si="171"/>
        <v>312</v>
      </c>
    </row>
    <row r="5495" spans="1:30" hidden="1" x14ac:dyDescent="0.25">
      <c r="A5495" t="s">
        <v>2534</v>
      </c>
      <c r="B5495" t="s">
        <v>692</v>
      </c>
      <c r="C5495" t="s">
        <v>157</v>
      </c>
      <c r="D5495" t="s">
        <v>186</v>
      </c>
      <c r="E5495" t="s">
        <v>122</v>
      </c>
      <c r="F5495" t="s">
        <v>159</v>
      </c>
      <c r="G5495" t="s">
        <v>160</v>
      </c>
      <c r="H5495" t="s">
        <v>304</v>
      </c>
      <c r="I5495" t="s">
        <v>124</v>
      </c>
      <c r="J5495" t="s">
        <v>125</v>
      </c>
      <c r="K5495" t="s">
        <v>2535</v>
      </c>
      <c r="N5495" t="s">
        <v>2536</v>
      </c>
      <c r="O5495" t="s">
        <v>696</v>
      </c>
      <c r="P5495" t="s">
        <v>162</v>
      </c>
      <c r="Q5495" t="s">
        <v>188</v>
      </c>
      <c r="R5495" t="s">
        <v>131</v>
      </c>
      <c r="S5495" t="s">
        <v>164</v>
      </c>
      <c r="T5495" t="s">
        <v>165</v>
      </c>
      <c r="U5495" t="s">
        <v>134</v>
      </c>
      <c r="V5495" t="s">
        <v>135</v>
      </c>
      <c r="W5495" t="s">
        <v>136</v>
      </c>
      <c r="X5495" t="s">
        <v>2537</v>
      </c>
      <c r="AA5495" s="94">
        <v>0</v>
      </c>
      <c r="AB5495" s="94">
        <v>0</v>
      </c>
      <c r="AC5495">
        <f t="shared" si="170"/>
        <v>2000</v>
      </c>
      <c r="AD5495" t="str">
        <f t="shared" si="171"/>
        <v>312</v>
      </c>
    </row>
    <row r="5496" spans="1:30" hidden="1" x14ac:dyDescent="0.25">
      <c r="A5496" t="s">
        <v>2534</v>
      </c>
      <c r="B5496" t="s">
        <v>692</v>
      </c>
      <c r="C5496" t="s">
        <v>157</v>
      </c>
      <c r="D5496" t="s">
        <v>192</v>
      </c>
      <c r="E5496" t="s">
        <v>122</v>
      </c>
      <c r="F5496" t="s">
        <v>159</v>
      </c>
      <c r="G5496" t="s">
        <v>160</v>
      </c>
      <c r="H5496" t="s">
        <v>304</v>
      </c>
      <c r="I5496" t="s">
        <v>124</v>
      </c>
      <c r="J5496" t="s">
        <v>125</v>
      </c>
      <c r="K5496" t="s">
        <v>2535</v>
      </c>
      <c r="N5496" t="s">
        <v>2536</v>
      </c>
      <c r="O5496" t="s">
        <v>696</v>
      </c>
      <c r="P5496" t="s">
        <v>162</v>
      </c>
      <c r="Q5496" t="s">
        <v>193</v>
      </c>
      <c r="R5496" t="s">
        <v>131</v>
      </c>
      <c r="S5496" t="s">
        <v>164</v>
      </c>
      <c r="T5496" t="s">
        <v>165</v>
      </c>
      <c r="U5496" t="s">
        <v>134</v>
      </c>
      <c r="V5496" t="s">
        <v>135</v>
      </c>
      <c r="W5496" t="s">
        <v>136</v>
      </c>
      <c r="X5496" t="s">
        <v>2537</v>
      </c>
      <c r="AA5496" s="94">
        <v>0</v>
      </c>
      <c r="AB5496" s="94">
        <v>0</v>
      </c>
      <c r="AC5496">
        <f t="shared" si="170"/>
        <v>2000</v>
      </c>
      <c r="AD5496" t="str">
        <f t="shared" si="171"/>
        <v>312</v>
      </c>
    </row>
    <row r="5497" spans="1:30" hidden="1" x14ac:dyDescent="0.25">
      <c r="A5497" t="s">
        <v>2538</v>
      </c>
      <c r="B5497" t="s">
        <v>692</v>
      </c>
      <c r="C5497" t="s">
        <v>157</v>
      </c>
      <c r="D5497" t="s">
        <v>186</v>
      </c>
      <c r="E5497" t="s">
        <v>122</v>
      </c>
      <c r="F5497" t="s">
        <v>159</v>
      </c>
      <c r="G5497" t="s">
        <v>160</v>
      </c>
      <c r="H5497" t="s">
        <v>304</v>
      </c>
      <c r="I5497" t="s">
        <v>124</v>
      </c>
      <c r="J5497" t="s">
        <v>125</v>
      </c>
      <c r="K5497" t="s">
        <v>2539</v>
      </c>
      <c r="N5497" t="s">
        <v>2540</v>
      </c>
      <c r="O5497" t="s">
        <v>696</v>
      </c>
      <c r="P5497" t="s">
        <v>162</v>
      </c>
      <c r="Q5497" t="s">
        <v>188</v>
      </c>
      <c r="R5497" t="s">
        <v>131</v>
      </c>
      <c r="S5497" t="s">
        <v>164</v>
      </c>
      <c r="T5497" t="s">
        <v>165</v>
      </c>
      <c r="U5497" t="s">
        <v>134</v>
      </c>
      <c r="V5497" t="s">
        <v>135</v>
      </c>
      <c r="W5497" t="s">
        <v>136</v>
      </c>
      <c r="X5497" t="s">
        <v>2541</v>
      </c>
      <c r="AA5497" s="94">
        <v>0</v>
      </c>
      <c r="AB5497" s="94">
        <v>0</v>
      </c>
      <c r="AC5497">
        <f t="shared" si="170"/>
        <v>2000</v>
      </c>
      <c r="AD5497" t="str">
        <f t="shared" si="171"/>
        <v>312</v>
      </c>
    </row>
    <row r="5498" spans="1:30" hidden="1" x14ac:dyDescent="0.25">
      <c r="A5498" t="s">
        <v>2538</v>
      </c>
      <c r="B5498" t="s">
        <v>692</v>
      </c>
      <c r="C5498" t="s">
        <v>157</v>
      </c>
      <c r="D5498" t="s">
        <v>192</v>
      </c>
      <c r="E5498" t="s">
        <v>122</v>
      </c>
      <c r="F5498" t="s">
        <v>159</v>
      </c>
      <c r="G5498" t="s">
        <v>160</v>
      </c>
      <c r="H5498" t="s">
        <v>304</v>
      </c>
      <c r="I5498" t="s">
        <v>124</v>
      </c>
      <c r="J5498" t="s">
        <v>125</v>
      </c>
      <c r="K5498" t="s">
        <v>2539</v>
      </c>
      <c r="N5498" t="s">
        <v>2540</v>
      </c>
      <c r="O5498" t="s">
        <v>696</v>
      </c>
      <c r="P5498" t="s">
        <v>162</v>
      </c>
      <c r="Q5498" t="s">
        <v>193</v>
      </c>
      <c r="R5498" t="s">
        <v>131</v>
      </c>
      <c r="S5498" t="s">
        <v>164</v>
      </c>
      <c r="T5498" t="s">
        <v>165</v>
      </c>
      <c r="U5498" t="s">
        <v>134</v>
      </c>
      <c r="V5498" t="s">
        <v>135</v>
      </c>
      <c r="W5498" t="s">
        <v>136</v>
      </c>
      <c r="X5498" t="s">
        <v>2541</v>
      </c>
      <c r="AA5498" s="94">
        <v>0</v>
      </c>
      <c r="AB5498" s="94">
        <v>0</v>
      </c>
      <c r="AC5498">
        <f t="shared" si="170"/>
        <v>2000</v>
      </c>
      <c r="AD5498" t="str">
        <f t="shared" si="171"/>
        <v>312</v>
      </c>
    </row>
    <row r="5499" spans="1:30" hidden="1" x14ac:dyDescent="0.25">
      <c r="A5499" t="s">
        <v>2542</v>
      </c>
      <c r="B5499" t="s">
        <v>692</v>
      </c>
      <c r="C5499" t="s">
        <v>157</v>
      </c>
      <c r="D5499" t="s">
        <v>186</v>
      </c>
      <c r="E5499" t="s">
        <v>122</v>
      </c>
      <c r="F5499" t="s">
        <v>159</v>
      </c>
      <c r="G5499" t="s">
        <v>160</v>
      </c>
      <c r="H5499" t="s">
        <v>304</v>
      </c>
      <c r="I5499" t="s">
        <v>124</v>
      </c>
      <c r="J5499" t="s">
        <v>125</v>
      </c>
      <c r="K5499" t="s">
        <v>2543</v>
      </c>
      <c r="N5499" t="s">
        <v>2544</v>
      </c>
      <c r="O5499" t="s">
        <v>696</v>
      </c>
      <c r="P5499" t="s">
        <v>162</v>
      </c>
      <c r="Q5499" t="s">
        <v>188</v>
      </c>
      <c r="R5499" t="s">
        <v>131</v>
      </c>
      <c r="S5499" t="s">
        <v>164</v>
      </c>
      <c r="T5499" t="s">
        <v>165</v>
      </c>
      <c r="U5499" t="s">
        <v>134</v>
      </c>
      <c r="V5499" t="s">
        <v>135</v>
      </c>
      <c r="W5499" t="s">
        <v>136</v>
      </c>
      <c r="X5499" t="s">
        <v>2545</v>
      </c>
      <c r="AA5499" s="94">
        <v>0</v>
      </c>
      <c r="AB5499" s="94">
        <v>0</v>
      </c>
      <c r="AC5499">
        <f t="shared" si="170"/>
        <v>2000</v>
      </c>
      <c r="AD5499" t="str">
        <f t="shared" si="171"/>
        <v>312</v>
      </c>
    </row>
    <row r="5500" spans="1:30" hidden="1" x14ac:dyDescent="0.25">
      <c r="A5500" t="s">
        <v>2542</v>
      </c>
      <c r="B5500" t="s">
        <v>692</v>
      </c>
      <c r="C5500" t="s">
        <v>157</v>
      </c>
      <c r="D5500" t="s">
        <v>192</v>
      </c>
      <c r="E5500" t="s">
        <v>122</v>
      </c>
      <c r="F5500" t="s">
        <v>159</v>
      </c>
      <c r="G5500" t="s">
        <v>160</v>
      </c>
      <c r="H5500" t="s">
        <v>304</v>
      </c>
      <c r="I5500" t="s">
        <v>124</v>
      </c>
      <c r="J5500" t="s">
        <v>125</v>
      </c>
      <c r="K5500" t="s">
        <v>2543</v>
      </c>
      <c r="N5500" t="s">
        <v>2544</v>
      </c>
      <c r="O5500" t="s">
        <v>696</v>
      </c>
      <c r="P5500" t="s">
        <v>162</v>
      </c>
      <c r="Q5500" t="s">
        <v>193</v>
      </c>
      <c r="R5500" t="s">
        <v>131</v>
      </c>
      <c r="S5500" t="s">
        <v>164</v>
      </c>
      <c r="T5500" t="s">
        <v>165</v>
      </c>
      <c r="U5500" t="s">
        <v>134</v>
      </c>
      <c r="V5500" t="s">
        <v>135</v>
      </c>
      <c r="W5500" t="s">
        <v>136</v>
      </c>
      <c r="X5500" t="s">
        <v>2545</v>
      </c>
      <c r="AA5500" s="94">
        <v>0</v>
      </c>
      <c r="AB5500" s="94">
        <v>0</v>
      </c>
      <c r="AC5500">
        <f t="shared" si="170"/>
        <v>2000</v>
      </c>
      <c r="AD5500" t="str">
        <f t="shared" si="171"/>
        <v>312</v>
      </c>
    </row>
    <row r="5501" spans="1:30" hidden="1" x14ac:dyDescent="0.25">
      <c r="A5501" t="s">
        <v>2546</v>
      </c>
      <c r="B5501" t="s">
        <v>692</v>
      </c>
      <c r="C5501" t="s">
        <v>157</v>
      </c>
      <c r="D5501" t="s">
        <v>186</v>
      </c>
      <c r="E5501" t="s">
        <v>122</v>
      </c>
      <c r="F5501" t="s">
        <v>159</v>
      </c>
      <c r="G5501" t="s">
        <v>160</v>
      </c>
      <c r="H5501" t="s">
        <v>304</v>
      </c>
      <c r="I5501" t="s">
        <v>124</v>
      </c>
      <c r="J5501" t="s">
        <v>125</v>
      </c>
      <c r="K5501" t="s">
        <v>2547</v>
      </c>
      <c r="N5501" t="s">
        <v>2548</v>
      </c>
      <c r="O5501" t="s">
        <v>696</v>
      </c>
      <c r="P5501" t="s">
        <v>162</v>
      </c>
      <c r="Q5501" t="s">
        <v>188</v>
      </c>
      <c r="R5501" t="s">
        <v>131</v>
      </c>
      <c r="S5501" t="s">
        <v>164</v>
      </c>
      <c r="T5501" t="s">
        <v>165</v>
      </c>
      <c r="U5501" t="s">
        <v>134</v>
      </c>
      <c r="V5501" t="s">
        <v>135</v>
      </c>
      <c r="W5501" t="s">
        <v>136</v>
      </c>
      <c r="X5501" t="s">
        <v>2549</v>
      </c>
      <c r="AA5501" s="94">
        <v>0</v>
      </c>
      <c r="AB5501" s="94">
        <v>0</v>
      </c>
      <c r="AC5501">
        <f t="shared" si="170"/>
        <v>2000</v>
      </c>
      <c r="AD5501" t="str">
        <f t="shared" si="171"/>
        <v>312</v>
      </c>
    </row>
    <row r="5502" spans="1:30" hidden="1" x14ac:dyDescent="0.25">
      <c r="A5502" t="s">
        <v>2546</v>
      </c>
      <c r="B5502" t="s">
        <v>692</v>
      </c>
      <c r="C5502" t="s">
        <v>157</v>
      </c>
      <c r="D5502" t="s">
        <v>192</v>
      </c>
      <c r="E5502" t="s">
        <v>122</v>
      </c>
      <c r="F5502" t="s">
        <v>159</v>
      </c>
      <c r="G5502" t="s">
        <v>160</v>
      </c>
      <c r="H5502" t="s">
        <v>304</v>
      </c>
      <c r="I5502" t="s">
        <v>124</v>
      </c>
      <c r="J5502" t="s">
        <v>125</v>
      </c>
      <c r="K5502" t="s">
        <v>2547</v>
      </c>
      <c r="N5502" t="s">
        <v>2548</v>
      </c>
      <c r="O5502" t="s">
        <v>696</v>
      </c>
      <c r="P5502" t="s">
        <v>162</v>
      </c>
      <c r="Q5502" t="s">
        <v>193</v>
      </c>
      <c r="R5502" t="s">
        <v>131</v>
      </c>
      <c r="S5502" t="s">
        <v>164</v>
      </c>
      <c r="T5502" t="s">
        <v>165</v>
      </c>
      <c r="U5502" t="s">
        <v>134</v>
      </c>
      <c r="V5502" t="s">
        <v>135</v>
      </c>
      <c r="W5502" t="s">
        <v>136</v>
      </c>
      <c r="X5502" t="s">
        <v>2549</v>
      </c>
      <c r="AA5502" s="94">
        <v>0</v>
      </c>
      <c r="AB5502" s="94">
        <v>0</v>
      </c>
      <c r="AC5502">
        <f t="shared" si="170"/>
        <v>2000</v>
      </c>
      <c r="AD5502" t="str">
        <f t="shared" si="171"/>
        <v>312</v>
      </c>
    </row>
    <row r="5503" spans="1:30" hidden="1" x14ac:dyDescent="0.25">
      <c r="A5503" t="s">
        <v>2550</v>
      </c>
      <c r="B5503" t="s">
        <v>352</v>
      </c>
      <c r="C5503" t="s">
        <v>470</v>
      </c>
      <c r="D5503" t="s">
        <v>186</v>
      </c>
      <c r="E5503" t="s">
        <v>122</v>
      </c>
      <c r="F5503" t="s">
        <v>159</v>
      </c>
      <c r="G5503" t="s">
        <v>160</v>
      </c>
      <c r="H5503" t="s">
        <v>143</v>
      </c>
      <c r="I5503" t="s">
        <v>124</v>
      </c>
      <c r="J5503" t="s">
        <v>125</v>
      </c>
      <c r="K5503" t="s">
        <v>2551</v>
      </c>
      <c r="N5503" t="s">
        <v>2552</v>
      </c>
      <c r="O5503" t="s">
        <v>358</v>
      </c>
      <c r="P5503" t="s">
        <v>472</v>
      </c>
      <c r="Q5503" t="s">
        <v>188</v>
      </c>
      <c r="R5503" t="s">
        <v>131</v>
      </c>
      <c r="S5503" t="s">
        <v>164</v>
      </c>
      <c r="T5503" t="s">
        <v>165</v>
      </c>
      <c r="U5503" t="s">
        <v>151</v>
      </c>
      <c r="V5503" t="s">
        <v>135</v>
      </c>
      <c r="W5503" t="s">
        <v>136</v>
      </c>
      <c r="X5503" t="s">
        <v>2553</v>
      </c>
      <c r="Y5503" s="94">
        <v>0</v>
      </c>
      <c r="Z5503" s="94">
        <v>0</v>
      </c>
      <c r="AA5503" s="94">
        <v>0</v>
      </c>
      <c r="AB5503" s="94">
        <v>0</v>
      </c>
      <c r="AC5503">
        <f t="shared" si="170"/>
        <v>2000</v>
      </c>
      <c r="AD5503" t="str">
        <f t="shared" si="171"/>
        <v>312</v>
      </c>
    </row>
    <row r="5504" spans="1:30" hidden="1" x14ac:dyDescent="0.25">
      <c r="A5504" t="s">
        <v>2550</v>
      </c>
      <c r="B5504" t="s">
        <v>352</v>
      </c>
      <c r="C5504" t="s">
        <v>470</v>
      </c>
      <c r="D5504" t="s">
        <v>198</v>
      </c>
      <c r="E5504" t="s">
        <v>122</v>
      </c>
      <c r="F5504" t="s">
        <v>159</v>
      </c>
      <c r="G5504" t="s">
        <v>160</v>
      </c>
      <c r="H5504" t="s">
        <v>143</v>
      </c>
      <c r="I5504" t="s">
        <v>124</v>
      </c>
      <c r="J5504" t="s">
        <v>125</v>
      </c>
      <c r="K5504" t="s">
        <v>2551</v>
      </c>
      <c r="N5504" t="s">
        <v>2552</v>
      </c>
      <c r="O5504" t="s">
        <v>358</v>
      </c>
      <c r="P5504" t="s">
        <v>472</v>
      </c>
      <c r="Q5504" t="s">
        <v>199</v>
      </c>
      <c r="R5504" t="s">
        <v>131</v>
      </c>
      <c r="S5504" t="s">
        <v>164</v>
      </c>
      <c r="T5504" t="s">
        <v>165</v>
      </c>
      <c r="U5504" t="s">
        <v>151</v>
      </c>
      <c r="V5504" t="s">
        <v>135</v>
      </c>
      <c r="W5504" t="s">
        <v>136</v>
      </c>
      <c r="X5504" t="s">
        <v>2553</v>
      </c>
      <c r="Y5504" s="94">
        <v>0</v>
      </c>
      <c r="Z5504" s="94">
        <v>9000</v>
      </c>
      <c r="AA5504" s="94">
        <v>9270</v>
      </c>
      <c r="AB5504" s="94">
        <v>9270</v>
      </c>
      <c r="AC5504">
        <f t="shared" si="170"/>
        <v>2000</v>
      </c>
      <c r="AD5504" t="str">
        <f t="shared" si="171"/>
        <v>312</v>
      </c>
    </row>
    <row r="5505" spans="1:30" hidden="1" x14ac:dyDescent="0.25">
      <c r="A5505" t="s">
        <v>2550</v>
      </c>
      <c r="B5505" t="s">
        <v>352</v>
      </c>
      <c r="C5505" t="s">
        <v>470</v>
      </c>
      <c r="D5505" t="s">
        <v>234</v>
      </c>
      <c r="E5505" t="s">
        <v>122</v>
      </c>
      <c r="F5505" t="s">
        <v>159</v>
      </c>
      <c r="G5505" t="s">
        <v>160</v>
      </c>
      <c r="H5505" t="s">
        <v>143</v>
      </c>
      <c r="I5505" t="s">
        <v>124</v>
      </c>
      <c r="J5505" t="s">
        <v>125</v>
      </c>
      <c r="K5505" t="s">
        <v>2551</v>
      </c>
      <c r="N5505" t="s">
        <v>2552</v>
      </c>
      <c r="O5505" t="s">
        <v>358</v>
      </c>
      <c r="P5505" t="s">
        <v>472</v>
      </c>
      <c r="Q5505" t="s">
        <v>235</v>
      </c>
      <c r="R5505" t="s">
        <v>131</v>
      </c>
      <c r="S5505" t="s">
        <v>164</v>
      </c>
      <c r="T5505" t="s">
        <v>165</v>
      </c>
      <c r="U5505" t="s">
        <v>151</v>
      </c>
      <c r="V5505" t="s">
        <v>135</v>
      </c>
      <c r="W5505" t="s">
        <v>136</v>
      </c>
      <c r="X5505" t="s">
        <v>2553</v>
      </c>
      <c r="Y5505" s="94">
        <v>66834.929999999993</v>
      </c>
      <c r="Z5505" s="94">
        <v>94950.666666666686</v>
      </c>
      <c r="AA5505" s="94">
        <v>96330.75</v>
      </c>
      <c r="AB5505" s="94">
        <v>96330.75</v>
      </c>
      <c r="AC5505">
        <f t="shared" si="170"/>
        <v>3000</v>
      </c>
      <c r="AD5505" t="str">
        <f t="shared" si="171"/>
        <v>312</v>
      </c>
    </row>
    <row r="5506" spans="1:30" hidden="1" x14ac:dyDescent="0.25">
      <c r="A5506" t="s">
        <v>2550</v>
      </c>
      <c r="B5506" t="s">
        <v>352</v>
      </c>
      <c r="C5506" t="s">
        <v>470</v>
      </c>
      <c r="D5506" t="s">
        <v>158</v>
      </c>
      <c r="E5506" t="s">
        <v>122</v>
      </c>
      <c r="F5506" t="s">
        <v>159</v>
      </c>
      <c r="G5506" t="s">
        <v>160</v>
      </c>
      <c r="H5506" t="s">
        <v>143</v>
      </c>
      <c r="I5506" t="s">
        <v>124</v>
      </c>
      <c r="J5506" t="s">
        <v>125</v>
      </c>
      <c r="K5506" t="s">
        <v>2551</v>
      </c>
      <c r="N5506" t="s">
        <v>2552</v>
      </c>
      <c r="O5506" t="s">
        <v>358</v>
      </c>
      <c r="P5506" t="s">
        <v>472</v>
      </c>
      <c r="Q5506" t="s">
        <v>163</v>
      </c>
      <c r="R5506" t="s">
        <v>131</v>
      </c>
      <c r="S5506" t="s">
        <v>164</v>
      </c>
      <c r="T5506" t="s">
        <v>165</v>
      </c>
      <c r="U5506" t="s">
        <v>151</v>
      </c>
      <c r="V5506" t="s">
        <v>135</v>
      </c>
      <c r="W5506" t="s">
        <v>136</v>
      </c>
      <c r="X5506" t="s">
        <v>2553</v>
      </c>
      <c r="Y5506" s="94">
        <v>13241.64</v>
      </c>
      <c r="Z5506" s="94">
        <v>0</v>
      </c>
      <c r="AA5506" s="94">
        <v>0</v>
      </c>
      <c r="AB5506" s="94">
        <v>0</v>
      </c>
      <c r="AC5506">
        <f t="shared" si="170"/>
        <v>3000</v>
      </c>
      <c r="AD5506" t="str">
        <f t="shared" si="171"/>
        <v>312</v>
      </c>
    </row>
    <row r="5507" spans="1:30" hidden="1" x14ac:dyDescent="0.25">
      <c r="A5507" t="s">
        <v>2550</v>
      </c>
      <c r="B5507" t="s">
        <v>352</v>
      </c>
      <c r="C5507" t="s">
        <v>470</v>
      </c>
      <c r="D5507" t="s">
        <v>244</v>
      </c>
      <c r="E5507" t="s">
        <v>122</v>
      </c>
      <c r="F5507" t="s">
        <v>159</v>
      </c>
      <c r="G5507" t="s">
        <v>160</v>
      </c>
      <c r="H5507" t="s">
        <v>143</v>
      </c>
      <c r="I5507" t="s">
        <v>124</v>
      </c>
      <c r="J5507" t="s">
        <v>125</v>
      </c>
      <c r="K5507" t="s">
        <v>2551</v>
      </c>
      <c r="N5507" t="s">
        <v>2552</v>
      </c>
      <c r="O5507" t="s">
        <v>358</v>
      </c>
      <c r="P5507" t="s">
        <v>472</v>
      </c>
      <c r="Q5507" t="s">
        <v>245</v>
      </c>
      <c r="R5507" t="s">
        <v>131</v>
      </c>
      <c r="S5507" t="s">
        <v>164</v>
      </c>
      <c r="T5507" t="s">
        <v>165</v>
      </c>
      <c r="U5507" t="s">
        <v>151</v>
      </c>
      <c r="V5507" t="s">
        <v>135</v>
      </c>
      <c r="W5507" t="s">
        <v>136</v>
      </c>
      <c r="X5507" t="s">
        <v>2553</v>
      </c>
      <c r="Y5507" s="94">
        <v>319926.24</v>
      </c>
      <c r="Z5507" s="94">
        <v>378438.12</v>
      </c>
      <c r="AA5507" s="94">
        <v>389791.26360000001</v>
      </c>
      <c r="AB5507" s="94">
        <v>389791.26</v>
      </c>
      <c r="AC5507">
        <f t="shared" ref="AC5507:AC5570" si="172">MID(D5507,1,1)*1000</f>
        <v>3000</v>
      </c>
      <c r="AD5507" t="str">
        <f t="shared" ref="AD5507:AD5570" si="173">MID(A5507,6,3)</f>
        <v>312</v>
      </c>
    </row>
    <row r="5508" spans="1:30" hidden="1" x14ac:dyDescent="0.25">
      <c r="A5508" t="s">
        <v>2550</v>
      </c>
      <c r="B5508" t="s">
        <v>352</v>
      </c>
      <c r="C5508" t="s">
        <v>470</v>
      </c>
      <c r="D5508" t="s">
        <v>726</v>
      </c>
      <c r="E5508" t="s">
        <v>122</v>
      </c>
      <c r="F5508" t="s">
        <v>159</v>
      </c>
      <c r="G5508" t="s">
        <v>160</v>
      </c>
      <c r="H5508" t="s">
        <v>143</v>
      </c>
      <c r="I5508" t="s">
        <v>124</v>
      </c>
      <c r="J5508" t="s">
        <v>125</v>
      </c>
      <c r="K5508" t="s">
        <v>2551</v>
      </c>
      <c r="N5508" t="s">
        <v>2552</v>
      </c>
      <c r="O5508" t="s">
        <v>358</v>
      </c>
      <c r="P5508" t="s">
        <v>472</v>
      </c>
      <c r="Q5508" t="s">
        <v>727</v>
      </c>
      <c r="R5508" t="s">
        <v>131</v>
      </c>
      <c r="S5508" t="s">
        <v>164</v>
      </c>
      <c r="T5508" t="s">
        <v>165</v>
      </c>
      <c r="U5508" t="s">
        <v>151</v>
      </c>
      <c r="V5508" t="s">
        <v>135</v>
      </c>
      <c r="W5508" t="s">
        <v>136</v>
      </c>
      <c r="X5508" t="s">
        <v>2553</v>
      </c>
      <c r="Y5508" s="94">
        <v>264180</v>
      </c>
      <c r="Z5508" s="94">
        <v>371461.44</v>
      </c>
      <c r="AA5508" s="94">
        <v>382605.24</v>
      </c>
      <c r="AB5508" s="94">
        <v>382605.24</v>
      </c>
      <c r="AC5508">
        <f t="shared" si="172"/>
        <v>3000</v>
      </c>
      <c r="AD5508" t="str">
        <f t="shared" si="173"/>
        <v>312</v>
      </c>
    </row>
    <row r="5509" spans="1:30" hidden="1" x14ac:dyDescent="0.25">
      <c r="A5509" t="s">
        <v>2550</v>
      </c>
      <c r="B5509" t="s">
        <v>352</v>
      </c>
      <c r="C5509" t="s">
        <v>470</v>
      </c>
      <c r="D5509" t="s">
        <v>343</v>
      </c>
      <c r="E5509" t="s">
        <v>122</v>
      </c>
      <c r="F5509" t="s">
        <v>159</v>
      </c>
      <c r="G5509" t="s">
        <v>160</v>
      </c>
      <c r="H5509" t="s">
        <v>143</v>
      </c>
      <c r="I5509" t="s">
        <v>124</v>
      </c>
      <c r="J5509" t="s">
        <v>125</v>
      </c>
      <c r="K5509" t="s">
        <v>2551</v>
      </c>
      <c r="N5509" t="s">
        <v>2552</v>
      </c>
      <c r="O5509" t="s">
        <v>358</v>
      </c>
      <c r="P5509" t="s">
        <v>472</v>
      </c>
      <c r="Q5509" t="s">
        <v>307</v>
      </c>
      <c r="R5509" t="s">
        <v>131</v>
      </c>
      <c r="S5509" t="s">
        <v>164</v>
      </c>
      <c r="T5509" t="s">
        <v>165</v>
      </c>
      <c r="U5509" t="s">
        <v>151</v>
      </c>
      <c r="V5509" t="s">
        <v>135</v>
      </c>
      <c r="W5509" t="s">
        <v>136</v>
      </c>
      <c r="X5509" t="s">
        <v>2553</v>
      </c>
      <c r="Y5509" s="94">
        <v>983333</v>
      </c>
      <c r="Z5509" s="94">
        <v>1338101.76</v>
      </c>
      <c r="AA5509" s="94">
        <v>1378244.76</v>
      </c>
      <c r="AB5509" s="94">
        <v>1378244.76</v>
      </c>
      <c r="AC5509">
        <f t="shared" si="172"/>
        <v>3000</v>
      </c>
      <c r="AD5509" t="str">
        <f t="shared" si="173"/>
        <v>312</v>
      </c>
    </row>
    <row r="5510" spans="1:30" hidden="1" x14ac:dyDescent="0.25">
      <c r="A5510" t="s">
        <v>2550</v>
      </c>
      <c r="B5510" t="s">
        <v>352</v>
      </c>
      <c r="C5510" t="s">
        <v>470</v>
      </c>
      <c r="D5510" t="s">
        <v>344</v>
      </c>
      <c r="E5510" t="s">
        <v>122</v>
      </c>
      <c r="F5510" t="s">
        <v>159</v>
      </c>
      <c r="G5510" t="s">
        <v>160</v>
      </c>
      <c r="H5510" t="s">
        <v>143</v>
      </c>
      <c r="I5510" t="s">
        <v>124</v>
      </c>
      <c r="J5510" t="s">
        <v>125</v>
      </c>
      <c r="K5510" t="s">
        <v>2551</v>
      </c>
      <c r="N5510" t="s">
        <v>2552</v>
      </c>
      <c r="O5510" t="s">
        <v>358</v>
      </c>
      <c r="P5510" t="s">
        <v>472</v>
      </c>
      <c r="Q5510" t="s">
        <v>345</v>
      </c>
      <c r="R5510" t="s">
        <v>131</v>
      </c>
      <c r="S5510" t="s">
        <v>164</v>
      </c>
      <c r="T5510" t="s">
        <v>165</v>
      </c>
      <c r="U5510" t="s">
        <v>151</v>
      </c>
      <c r="V5510" t="s">
        <v>135</v>
      </c>
      <c r="W5510" t="s">
        <v>136</v>
      </c>
      <c r="X5510" t="s">
        <v>2553</v>
      </c>
      <c r="Y5510" s="94">
        <v>503333.04</v>
      </c>
      <c r="Z5510" s="94">
        <v>0</v>
      </c>
      <c r="AA5510" s="94">
        <v>0</v>
      </c>
      <c r="AB5510" s="94">
        <v>0</v>
      </c>
      <c r="AC5510">
        <f t="shared" si="172"/>
        <v>3000</v>
      </c>
      <c r="AD5510" t="str">
        <f t="shared" si="173"/>
        <v>312</v>
      </c>
    </row>
    <row r="5511" spans="1:30" hidden="1" x14ac:dyDescent="0.25">
      <c r="A5511" t="s">
        <v>2550</v>
      </c>
      <c r="B5511" t="s">
        <v>352</v>
      </c>
      <c r="C5511" t="s">
        <v>470</v>
      </c>
      <c r="D5511" t="s">
        <v>264</v>
      </c>
      <c r="E5511" t="s">
        <v>122</v>
      </c>
      <c r="F5511" t="s">
        <v>159</v>
      </c>
      <c r="G5511" t="s">
        <v>160</v>
      </c>
      <c r="H5511" t="s">
        <v>143</v>
      </c>
      <c r="I5511" t="s">
        <v>124</v>
      </c>
      <c r="J5511" t="s">
        <v>125</v>
      </c>
      <c r="K5511" t="s">
        <v>2551</v>
      </c>
      <c r="N5511" t="s">
        <v>2552</v>
      </c>
      <c r="O5511" t="s">
        <v>358</v>
      </c>
      <c r="P5511" t="s">
        <v>472</v>
      </c>
      <c r="Q5511" t="s">
        <v>265</v>
      </c>
      <c r="R5511" t="s">
        <v>131</v>
      </c>
      <c r="S5511" t="s">
        <v>164</v>
      </c>
      <c r="T5511" t="s">
        <v>165</v>
      </c>
      <c r="U5511" t="s">
        <v>151</v>
      </c>
      <c r="V5511" t="s">
        <v>135</v>
      </c>
      <c r="W5511" t="s">
        <v>136</v>
      </c>
      <c r="X5511" t="s">
        <v>2553</v>
      </c>
      <c r="Y5511" s="94">
        <v>25000.02</v>
      </c>
      <c r="Z5511" s="94">
        <v>0</v>
      </c>
      <c r="AA5511" s="94">
        <v>0</v>
      </c>
      <c r="AB5511" s="94">
        <v>0</v>
      </c>
      <c r="AC5511">
        <f t="shared" si="172"/>
        <v>3000</v>
      </c>
      <c r="AD5511" t="str">
        <f t="shared" si="173"/>
        <v>312</v>
      </c>
    </row>
    <row r="5512" spans="1:30" hidden="1" x14ac:dyDescent="0.25">
      <c r="A5512" t="s">
        <v>2550</v>
      </c>
      <c r="B5512" t="s">
        <v>352</v>
      </c>
      <c r="C5512" t="s">
        <v>470</v>
      </c>
      <c r="D5512" t="s">
        <v>276</v>
      </c>
      <c r="E5512" t="s">
        <v>122</v>
      </c>
      <c r="F5512" t="s">
        <v>159</v>
      </c>
      <c r="G5512" t="s">
        <v>160</v>
      </c>
      <c r="H5512" t="s">
        <v>143</v>
      </c>
      <c r="I5512" t="s">
        <v>124</v>
      </c>
      <c r="J5512" t="s">
        <v>125</v>
      </c>
      <c r="K5512" t="s">
        <v>2551</v>
      </c>
      <c r="N5512" t="s">
        <v>2552</v>
      </c>
      <c r="O5512" t="s">
        <v>358</v>
      </c>
      <c r="P5512" t="s">
        <v>472</v>
      </c>
      <c r="Q5512" t="s">
        <v>277</v>
      </c>
      <c r="R5512" t="s">
        <v>131</v>
      </c>
      <c r="S5512" t="s">
        <v>164</v>
      </c>
      <c r="T5512" t="s">
        <v>165</v>
      </c>
      <c r="U5512" t="s">
        <v>151</v>
      </c>
      <c r="V5512" t="s">
        <v>135</v>
      </c>
      <c r="W5512" t="s">
        <v>136</v>
      </c>
      <c r="X5512" t="s">
        <v>2553</v>
      </c>
      <c r="Y5512" s="94">
        <v>0</v>
      </c>
      <c r="Z5512" s="94">
        <v>0</v>
      </c>
      <c r="AA5512" s="94">
        <v>0</v>
      </c>
      <c r="AB5512" s="94">
        <v>0</v>
      </c>
      <c r="AC5512">
        <f t="shared" si="172"/>
        <v>3000</v>
      </c>
      <c r="AD5512" t="str">
        <f t="shared" si="173"/>
        <v>312</v>
      </c>
    </row>
    <row r="5513" spans="1:30" hidden="1" x14ac:dyDescent="0.25">
      <c r="A5513" t="s">
        <v>2550</v>
      </c>
      <c r="B5513" t="s">
        <v>352</v>
      </c>
      <c r="C5513" t="s">
        <v>470</v>
      </c>
      <c r="D5513" t="s">
        <v>278</v>
      </c>
      <c r="E5513" t="s">
        <v>122</v>
      </c>
      <c r="F5513" t="s">
        <v>159</v>
      </c>
      <c r="G5513" t="s">
        <v>160</v>
      </c>
      <c r="H5513" t="s">
        <v>143</v>
      </c>
      <c r="I5513" t="s">
        <v>124</v>
      </c>
      <c r="J5513" t="s">
        <v>125</v>
      </c>
      <c r="K5513" t="s">
        <v>2551</v>
      </c>
      <c r="N5513" t="s">
        <v>2552</v>
      </c>
      <c r="O5513" t="s">
        <v>358</v>
      </c>
      <c r="P5513" t="s">
        <v>472</v>
      </c>
      <c r="Q5513" t="s">
        <v>279</v>
      </c>
      <c r="R5513" t="s">
        <v>131</v>
      </c>
      <c r="S5513" t="s">
        <v>164</v>
      </c>
      <c r="T5513" t="s">
        <v>165</v>
      </c>
      <c r="U5513" t="s">
        <v>151</v>
      </c>
      <c r="V5513" t="s">
        <v>135</v>
      </c>
      <c r="W5513" t="s">
        <v>136</v>
      </c>
      <c r="X5513" t="s">
        <v>2553</v>
      </c>
      <c r="Y5513" s="94">
        <v>100000</v>
      </c>
      <c r="Z5513" s="94">
        <v>0</v>
      </c>
      <c r="AA5513" s="94">
        <v>0</v>
      </c>
      <c r="AB5513" s="94">
        <v>0</v>
      </c>
      <c r="AC5513">
        <f t="shared" si="172"/>
        <v>3000</v>
      </c>
      <c r="AD5513" t="str">
        <f t="shared" si="173"/>
        <v>312</v>
      </c>
    </row>
    <row r="5514" spans="1:30" hidden="1" x14ac:dyDescent="0.25">
      <c r="A5514" t="s">
        <v>2550</v>
      </c>
      <c r="B5514" t="s">
        <v>352</v>
      </c>
      <c r="C5514" t="s">
        <v>470</v>
      </c>
      <c r="D5514" t="s">
        <v>280</v>
      </c>
      <c r="E5514" t="s">
        <v>122</v>
      </c>
      <c r="F5514" t="s">
        <v>159</v>
      </c>
      <c r="G5514" t="s">
        <v>160</v>
      </c>
      <c r="H5514" t="s">
        <v>143</v>
      </c>
      <c r="I5514" t="s">
        <v>124</v>
      </c>
      <c r="J5514" t="s">
        <v>125</v>
      </c>
      <c r="K5514" t="s">
        <v>2551</v>
      </c>
      <c r="N5514" t="s">
        <v>2552</v>
      </c>
      <c r="O5514" t="s">
        <v>358</v>
      </c>
      <c r="P5514" t="s">
        <v>472</v>
      </c>
      <c r="Q5514" t="s">
        <v>281</v>
      </c>
      <c r="R5514" t="s">
        <v>131</v>
      </c>
      <c r="S5514" t="s">
        <v>164</v>
      </c>
      <c r="T5514" t="s">
        <v>165</v>
      </c>
      <c r="U5514" t="s">
        <v>151</v>
      </c>
      <c r="V5514" t="s">
        <v>135</v>
      </c>
      <c r="W5514" t="s">
        <v>136</v>
      </c>
      <c r="X5514" t="s">
        <v>2553</v>
      </c>
      <c r="Y5514" s="94">
        <v>80000.03</v>
      </c>
      <c r="Z5514" s="94">
        <v>0</v>
      </c>
      <c r="AA5514" s="94">
        <v>0</v>
      </c>
      <c r="AB5514" s="94">
        <v>0</v>
      </c>
      <c r="AC5514">
        <f t="shared" si="172"/>
        <v>3000</v>
      </c>
      <c r="AD5514" t="str">
        <f t="shared" si="173"/>
        <v>312</v>
      </c>
    </row>
    <row r="5515" spans="1:30" hidden="1" x14ac:dyDescent="0.25">
      <c r="A5515" t="s">
        <v>2550</v>
      </c>
      <c r="B5515" t="s">
        <v>352</v>
      </c>
      <c r="C5515" t="s">
        <v>470</v>
      </c>
      <c r="D5515" t="s">
        <v>172</v>
      </c>
      <c r="E5515" t="s">
        <v>122</v>
      </c>
      <c r="F5515" t="s">
        <v>159</v>
      </c>
      <c r="G5515" t="s">
        <v>160</v>
      </c>
      <c r="H5515" t="s">
        <v>143</v>
      </c>
      <c r="I5515" t="s">
        <v>124</v>
      </c>
      <c r="J5515" t="s">
        <v>125</v>
      </c>
      <c r="K5515" t="s">
        <v>2551</v>
      </c>
      <c r="N5515" t="s">
        <v>2552</v>
      </c>
      <c r="O5515" t="s">
        <v>358</v>
      </c>
      <c r="P5515" t="s">
        <v>472</v>
      </c>
      <c r="Q5515" t="s">
        <v>173</v>
      </c>
      <c r="R5515" t="s">
        <v>131</v>
      </c>
      <c r="S5515" t="s">
        <v>164</v>
      </c>
      <c r="T5515" t="s">
        <v>165</v>
      </c>
      <c r="U5515" t="s">
        <v>151</v>
      </c>
      <c r="V5515" t="s">
        <v>135</v>
      </c>
      <c r="W5515" t="s">
        <v>136</v>
      </c>
      <c r="X5515" t="s">
        <v>2553</v>
      </c>
      <c r="Y5515" s="94">
        <v>50000</v>
      </c>
      <c r="Z5515" s="94">
        <v>7585.3333333333339</v>
      </c>
      <c r="AA5515" s="94">
        <v>7812.88</v>
      </c>
      <c r="AB5515" s="94">
        <v>7812.88</v>
      </c>
      <c r="AC5515">
        <f t="shared" si="172"/>
        <v>3000</v>
      </c>
      <c r="AD5515" t="str">
        <f t="shared" si="173"/>
        <v>312</v>
      </c>
    </row>
    <row r="5516" spans="1:30" hidden="1" x14ac:dyDescent="0.25">
      <c r="A5516" t="s">
        <v>2550</v>
      </c>
      <c r="B5516" t="s">
        <v>352</v>
      </c>
      <c r="C5516" t="s">
        <v>470</v>
      </c>
      <c r="D5516" t="s">
        <v>174</v>
      </c>
      <c r="E5516" t="s">
        <v>122</v>
      </c>
      <c r="F5516" t="s">
        <v>159</v>
      </c>
      <c r="G5516" t="s">
        <v>160</v>
      </c>
      <c r="H5516" t="s">
        <v>143</v>
      </c>
      <c r="I5516" t="s">
        <v>124</v>
      </c>
      <c r="J5516" t="s">
        <v>125</v>
      </c>
      <c r="K5516" t="s">
        <v>2551</v>
      </c>
      <c r="N5516" t="s">
        <v>2552</v>
      </c>
      <c r="O5516" t="s">
        <v>358</v>
      </c>
      <c r="P5516" t="s">
        <v>472</v>
      </c>
      <c r="Q5516" t="s">
        <v>175</v>
      </c>
      <c r="R5516" t="s">
        <v>131</v>
      </c>
      <c r="S5516" t="s">
        <v>164</v>
      </c>
      <c r="T5516" t="s">
        <v>165</v>
      </c>
      <c r="U5516" t="s">
        <v>151</v>
      </c>
      <c r="V5516" t="s">
        <v>135</v>
      </c>
      <c r="W5516" t="s">
        <v>136</v>
      </c>
      <c r="X5516" t="s">
        <v>2553</v>
      </c>
      <c r="Y5516" s="94">
        <v>50000</v>
      </c>
      <c r="Z5516" s="94">
        <v>11789.133333333331</v>
      </c>
      <c r="AA5516" s="94">
        <v>12142.8</v>
      </c>
      <c r="AB5516" s="94">
        <v>12142.8</v>
      </c>
      <c r="AC5516">
        <f t="shared" si="172"/>
        <v>3000</v>
      </c>
      <c r="AD5516" t="str">
        <f t="shared" si="173"/>
        <v>312</v>
      </c>
    </row>
    <row r="5517" spans="1:30" hidden="1" x14ac:dyDescent="0.25">
      <c r="A5517" t="s">
        <v>2550</v>
      </c>
      <c r="B5517" t="s">
        <v>352</v>
      </c>
      <c r="C5517" t="s">
        <v>470</v>
      </c>
      <c r="D5517" t="s">
        <v>282</v>
      </c>
      <c r="E5517" t="s">
        <v>122</v>
      </c>
      <c r="F5517" t="s">
        <v>159</v>
      </c>
      <c r="G5517" t="s">
        <v>160</v>
      </c>
      <c r="H5517" t="s">
        <v>143</v>
      </c>
      <c r="I5517" t="s">
        <v>124</v>
      </c>
      <c r="J5517" t="s">
        <v>125</v>
      </c>
      <c r="K5517" t="s">
        <v>2551</v>
      </c>
      <c r="N5517" t="s">
        <v>2552</v>
      </c>
      <c r="O5517" t="s">
        <v>358</v>
      </c>
      <c r="P5517" t="s">
        <v>472</v>
      </c>
      <c r="Q5517" t="s">
        <v>283</v>
      </c>
      <c r="R5517" t="s">
        <v>131</v>
      </c>
      <c r="S5517" t="s">
        <v>164</v>
      </c>
      <c r="T5517" t="s">
        <v>165</v>
      </c>
      <c r="U5517" t="s">
        <v>151</v>
      </c>
      <c r="V5517" t="s">
        <v>135</v>
      </c>
      <c r="W5517" t="s">
        <v>136</v>
      </c>
      <c r="X5517" t="s">
        <v>2553</v>
      </c>
      <c r="Y5517" s="94">
        <v>50000</v>
      </c>
      <c r="Z5517" s="94">
        <v>1321.3333333333333</v>
      </c>
      <c r="AA5517" s="94">
        <v>1360.96</v>
      </c>
      <c r="AB5517" s="94">
        <v>1360.96</v>
      </c>
      <c r="AC5517">
        <f t="shared" si="172"/>
        <v>3000</v>
      </c>
      <c r="AD5517" t="str">
        <f t="shared" si="173"/>
        <v>312</v>
      </c>
    </row>
    <row r="5518" spans="1:30" hidden="1" x14ac:dyDescent="0.25">
      <c r="A5518" t="s">
        <v>2550</v>
      </c>
      <c r="B5518" t="s">
        <v>352</v>
      </c>
      <c r="C5518" t="s">
        <v>470</v>
      </c>
      <c r="D5518" t="s">
        <v>286</v>
      </c>
      <c r="E5518" t="s">
        <v>122</v>
      </c>
      <c r="F5518" t="s">
        <v>159</v>
      </c>
      <c r="G5518" t="s">
        <v>160</v>
      </c>
      <c r="H5518" t="s">
        <v>143</v>
      </c>
      <c r="I5518" t="s">
        <v>124</v>
      </c>
      <c r="J5518" t="s">
        <v>125</v>
      </c>
      <c r="K5518" t="s">
        <v>2551</v>
      </c>
      <c r="N5518" t="s">
        <v>2552</v>
      </c>
      <c r="O5518" t="s">
        <v>358</v>
      </c>
      <c r="P5518" t="s">
        <v>472</v>
      </c>
      <c r="Q5518" t="s">
        <v>287</v>
      </c>
      <c r="R5518" t="s">
        <v>131</v>
      </c>
      <c r="S5518" t="s">
        <v>164</v>
      </c>
      <c r="T5518" t="s">
        <v>165</v>
      </c>
      <c r="U5518" t="s">
        <v>151</v>
      </c>
      <c r="V5518" t="s">
        <v>135</v>
      </c>
      <c r="W5518" t="s">
        <v>136</v>
      </c>
      <c r="X5518" t="s">
        <v>2553</v>
      </c>
      <c r="Y5518" s="94">
        <v>800000</v>
      </c>
      <c r="Z5518" s="94">
        <v>0</v>
      </c>
      <c r="AA5518" s="94">
        <v>0</v>
      </c>
      <c r="AB5518" s="94">
        <v>0</v>
      </c>
      <c r="AC5518">
        <f t="shared" si="172"/>
        <v>3000</v>
      </c>
      <c r="AD5518" t="str">
        <f t="shared" si="173"/>
        <v>312</v>
      </c>
    </row>
    <row r="5519" spans="1:30" hidden="1" x14ac:dyDescent="0.25">
      <c r="A5519" t="s">
        <v>2550</v>
      </c>
      <c r="B5519" t="s">
        <v>352</v>
      </c>
      <c r="C5519" t="s">
        <v>470</v>
      </c>
      <c r="D5519" t="s">
        <v>176</v>
      </c>
      <c r="E5519" t="s">
        <v>122</v>
      </c>
      <c r="F5519" t="s">
        <v>159</v>
      </c>
      <c r="G5519" t="s">
        <v>160</v>
      </c>
      <c r="H5519" t="s">
        <v>143</v>
      </c>
      <c r="I5519" t="s">
        <v>124</v>
      </c>
      <c r="J5519" t="s">
        <v>125</v>
      </c>
      <c r="K5519" t="s">
        <v>2551</v>
      </c>
      <c r="N5519" t="s">
        <v>2552</v>
      </c>
      <c r="O5519" t="s">
        <v>358</v>
      </c>
      <c r="P5519" t="s">
        <v>472</v>
      </c>
      <c r="Q5519" t="s">
        <v>177</v>
      </c>
      <c r="R5519" t="s">
        <v>131</v>
      </c>
      <c r="S5519" t="s">
        <v>164</v>
      </c>
      <c r="T5519" t="s">
        <v>165</v>
      </c>
      <c r="U5519" t="s">
        <v>151</v>
      </c>
      <c r="V5519" t="s">
        <v>135</v>
      </c>
      <c r="W5519" t="s">
        <v>136</v>
      </c>
      <c r="X5519" t="s">
        <v>2553</v>
      </c>
      <c r="Y5519" s="94">
        <v>25000.03</v>
      </c>
      <c r="Z5519" s="94">
        <v>0</v>
      </c>
      <c r="AA5519" s="94">
        <v>0</v>
      </c>
      <c r="AB5519" s="94">
        <v>0</v>
      </c>
      <c r="AC5519">
        <f t="shared" si="172"/>
        <v>3000</v>
      </c>
      <c r="AD5519" t="str">
        <f t="shared" si="173"/>
        <v>312</v>
      </c>
    </row>
    <row r="5520" spans="1:30" hidden="1" x14ac:dyDescent="0.25">
      <c r="A5520" s="97" t="s">
        <v>2554</v>
      </c>
      <c r="B5520" s="97" t="s">
        <v>548</v>
      </c>
      <c r="C5520" s="97" t="s">
        <v>140</v>
      </c>
      <c r="D5520" s="97" t="s">
        <v>141</v>
      </c>
      <c r="E5520" s="97" t="s">
        <v>122</v>
      </c>
      <c r="F5520" s="98">
        <v>15</v>
      </c>
      <c r="G5520" s="98" t="s">
        <v>142</v>
      </c>
      <c r="H5520" s="97" t="s">
        <v>143</v>
      </c>
      <c r="I5520" s="97" t="s">
        <v>124</v>
      </c>
      <c r="J5520" s="97" t="s">
        <v>125</v>
      </c>
      <c r="K5520" s="97" t="s">
        <v>2555</v>
      </c>
      <c r="L5520" s="97"/>
      <c r="M5520" s="97"/>
      <c r="N5520" s="97" t="s">
        <v>2556</v>
      </c>
      <c r="O5520" s="97" t="s">
        <v>328</v>
      </c>
      <c r="P5520" s="97" t="s">
        <v>147</v>
      </c>
      <c r="Q5520" s="97" t="s">
        <v>148</v>
      </c>
      <c r="R5520" s="97" t="s">
        <v>131</v>
      </c>
      <c r="S5520" s="97" t="s">
        <v>149</v>
      </c>
      <c r="T5520" s="97" t="s">
        <v>150</v>
      </c>
      <c r="U5520" s="97" t="s">
        <v>151</v>
      </c>
      <c r="V5520" s="97" t="s">
        <v>135</v>
      </c>
      <c r="W5520" s="97" t="s">
        <v>136</v>
      </c>
      <c r="X5520" s="97"/>
      <c r="Y5520" s="99"/>
      <c r="Z5520" s="99"/>
      <c r="AA5520" s="99">
        <v>1954368</v>
      </c>
      <c r="AB5520" s="99">
        <v>1954368</v>
      </c>
      <c r="AC5520">
        <f t="shared" si="172"/>
        <v>1000</v>
      </c>
      <c r="AD5520" t="str">
        <f t="shared" si="173"/>
        <v>313</v>
      </c>
    </row>
    <row r="5521" spans="1:30" hidden="1" x14ac:dyDescent="0.25">
      <c r="A5521" s="97" t="s">
        <v>2554</v>
      </c>
      <c r="B5521" s="97" t="s">
        <v>548</v>
      </c>
      <c r="C5521" s="97" t="s">
        <v>140</v>
      </c>
      <c r="D5521" s="97">
        <v>12101</v>
      </c>
      <c r="E5521" s="97" t="s">
        <v>122</v>
      </c>
      <c r="F5521" s="98">
        <v>15</v>
      </c>
      <c r="G5521" s="98" t="s">
        <v>142</v>
      </c>
      <c r="H5521" s="97">
        <v>19</v>
      </c>
      <c r="I5521" s="97" t="s">
        <v>124</v>
      </c>
      <c r="J5521" s="97" t="s">
        <v>125</v>
      </c>
      <c r="K5521" s="97" t="s">
        <v>2555</v>
      </c>
      <c r="L5521" s="97"/>
      <c r="M5521" s="97"/>
      <c r="N5521" s="97" t="s">
        <v>2556</v>
      </c>
      <c r="O5521" s="97" t="s">
        <v>328</v>
      </c>
      <c r="P5521" s="97" t="s">
        <v>147</v>
      </c>
      <c r="Q5521" s="97" t="s">
        <v>182</v>
      </c>
      <c r="R5521" s="97" t="s">
        <v>131</v>
      </c>
      <c r="S5521" s="97" t="s">
        <v>149</v>
      </c>
      <c r="T5521" s="97" t="s">
        <v>150</v>
      </c>
      <c r="U5521" s="97" t="s">
        <v>134</v>
      </c>
      <c r="V5521" s="97" t="s">
        <v>135</v>
      </c>
      <c r="W5521" s="97" t="s">
        <v>136</v>
      </c>
      <c r="X5521" s="97"/>
      <c r="Y5521" s="99"/>
      <c r="Z5521" s="99"/>
      <c r="AA5521" s="99">
        <v>2787538</v>
      </c>
      <c r="AB5521" s="99">
        <v>2787538</v>
      </c>
      <c r="AC5521">
        <f t="shared" si="172"/>
        <v>1000</v>
      </c>
      <c r="AD5521" t="str">
        <f t="shared" si="173"/>
        <v>313</v>
      </c>
    </row>
    <row r="5522" spans="1:30" hidden="1" x14ac:dyDescent="0.25">
      <c r="A5522" s="97" t="s">
        <v>2554</v>
      </c>
      <c r="B5522" s="97" t="s">
        <v>548</v>
      </c>
      <c r="C5522" s="97" t="s">
        <v>140</v>
      </c>
      <c r="D5522" s="97">
        <v>13201</v>
      </c>
      <c r="E5522" s="97" t="s">
        <v>122</v>
      </c>
      <c r="F5522" s="98">
        <v>15</v>
      </c>
      <c r="G5522" s="98" t="s">
        <v>142</v>
      </c>
      <c r="H5522" s="97">
        <v>19</v>
      </c>
      <c r="I5522" s="97" t="s">
        <v>124</v>
      </c>
      <c r="J5522" s="97" t="s">
        <v>125</v>
      </c>
      <c r="K5522" s="97" t="s">
        <v>2555</v>
      </c>
      <c r="L5522" s="97"/>
      <c r="M5522" s="97"/>
      <c r="N5522" s="97" t="s">
        <v>2556</v>
      </c>
      <c r="O5522" s="97" t="s">
        <v>328</v>
      </c>
      <c r="P5522" s="97" t="s">
        <v>147</v>
      </c>
      <c r="Q5522" s="97" t="s">
        <v>152</v>
      </c>
      <c r="R5522" s="97" t="s">
        <v>131</v>
      </c>
      <c r="S5522" s="97" t="s">
        <v>149</v>
      </c>
      <c r="T5522" s="97" t="s">
        <v>150</v>
      </c>
      <c r="U5522" s="97" t="s">
        <v>134</v>
      </c>
      <c r="V5522" s="97" t="s">
        <v>135</v>
      </c>
      <c r="W5522" s="97" t="s">
        <v>136</v>
      </c>
      <c r="X5522" s="97"/>
      <c r="Y5522" s="99"/>
      <c r="Z5522" s="99"/>
      <c r="AA5522" s="99">
        <v>81432</v>
      </c>
      <c r="AB5522" s="99">
        <v>81432</v>
      </c>
      <c r="AC5522">
        <f t="shared" si="172"/>
        <v>1000</v>
      </c>
      <c r="AD5522" t="str">
        <f t="shared" si="173"/>
        <v>313</v>
      </c>
    </row>
    <row r="5523" spans="1:30" hidden="1" x14ac:dyDescent="0.25">
      <c r="A5523" s="97" t="s">
        <v>2554</v>
      </c>
      <c r="B5523" s="97" t="s">
        <v>548</v>
      </c>
      <c r="C5523" s="97" t="s">
        <v>140</v>
      </c>
      <c r="D5523" s="97">
        <v>13203</v>
      </c>
      <c r="E5523" s="97" t="s">
        <v>122</v>
      </c>
      <c r="F5523" s="98">
        <v>15</v>
      </c>
      <c r="G5523" s="98" t="s">
        <v>142</v>
      </c>
      <c r="H5523" s="97">
        <v>19</v>
      </c>
      <c r="I5523" s="97" t="s">
        <v>124</v>
      </c>
      <c r="J5523" s="97" t="s">
        <v>125</v>
      </c>
      <c r="K5523" s="97" t="s">
        <v>2555</v>
      </c>
      <c r="L5523" s="97"/>
      <c r="M5523" s="97"/>
      <c r="N5523" s="97" t="s">
        <v>2556</v>
      </c>
      <c r="O5523" s="97" t="s">
        <v>328</v>
      </c>
      <c r="P5523" s="97" t="s">
        <v>147</v>
      </c>
      <c r="Q5523" s="97" t="s">
        <v>153</v>
      </c>
      <c r="R5523" s="97" t="s">
        <v>131</v>
      </c>
      <c r="S5523" s="97" t="s">
        <v>149</v>
      </c>
      <c r="T5523" s="97" t="s">
        <v>150</v>
      </c>
      <c r="U5523" s="97" t="s">
        <v>134</v>
      </c>
      <c r="V5523" s="97" t="s">
        <v>135</v>
      </c>
      <c r="W5523" s="97" t="s">
        <v>136</v>
      </c>
      <c r="X5523" s="97"/>
      <c r="Y5523" s="99"/>
      <c r="Z5523" s="99"/>
      <c r="AA5523" s="99">
        <v>325728</v>
      </c>
      <c r="AB5523" s="99">
        <v>325728</v>
      </c>
      <c r="AC5523">
        <f t="shared" si="172"/>
        <v>1000</v>
      </c>
      <c r="AD5523" t="str">
        <f t="shared" si="173"/>
        <v>313</v>
      </c>
    </row>
    <row r="5524" spans="1:30" hidden="1" x14ac:dyDescent="0.25">
      <c r="A5524" s="97" t="s">
        <v>2554</v>
      </c>
      <c r="B5524" s="97" t="s">
        <v>548</v>
      </c>
      <c r="C5524" s="97" t="s">
        <v>140</v>
      </c>
      <c r="D5524" s="97">
        <v>14101</v>
      </c>
      <c r="E5524" s="97" t="s">
        <v>122</v>
      </c>
      <c r="F5524" s="98">
        <v>15</v>
      </c>
      <c r="G5524" s="98" t="s">
        <v>142</v>
      </c>
      <c r="H5524" s="97">
        <v>19</v>
      </c>
      <c r="I5524" s="97" t="s">
        <v>124</v>
      </c>
      <c r="J5524" s="97" t="s">
        <v>125</v>
      </c>
      <c r="K5524" s="97" t="s">
        <v>2555</v>
      </c>
      <c r="L5524" s="97"/>
      <c r="M5524" s="97"/>
      <c r="N5524" s="97" t="s">
        <v>2556</v>
      </c>
      <c r="O5524" s="97" t="s">
        <v>328</v>
      </c>
      <c r="P5524" s="97" t="s">
        <v>147</v>
      </c>
      <c r="Q5524" s="97" t="s">
        <v>154</v>
      </c>
      <c r="R5524" s="97" t="s">
        <v>131</v>
      </c>
      <c r="S5524" s="97" t="s">
        <v>149</v>
      </c>
      <c r="T5524" s="97" t="s">
        <v>150</v>
      </c>
      <c r="U5524" s="97" t="s">
        <v>134</v>
      </c>
      <c r="V5524" s="97" t="s">
        <v>135</v>
      </c>
      <c r="W5524" s="97" t="s">
        <v>136</v>
      </c>
      <c r="X5524" s="97"/>
      <c r="Y5524" s="99"/>
      <c r="Z5524" s="99"/>
      <c r="AA5524" s="99">
        <v>107490.24000000001</v>
      </c>
      <c r="AB5524" s="99">
        <v>107490.24000000001</v>
      </c>
      <c r="AC5524">
        <f t="shared" si="172"/>
        <v>1000</v>
      </c>
      <c r="AD5524" t="str">
        <f t="shared" si="173"/>
        <v>313</v>
      </c>
    </row>
    <row r="5525" spans="1:30" hidden="1" x14ac:dyDescent="0.25">
      <c r="A5525" s="97" t="s">
        <v>2554</v>
      </c>
      <c r="B5525" s="97" t="s">
        <v>548</v>
      </c>
      <c r="C5525" s="97" t="s">
        <v>140</v>
      </c>
      <c r="D5525" s="97">
        <v>14103</v>
      </c>
      <c r="E5525" s="97" t="s">
        <v>122</v>
      </c>
      <c r="F5525" s="98">
        <v>15</v>
      </c>
      <c r="G5525" s="98" t="s">
        <v>142</v>
      </c>
      <c r="H5525" s="97">
        <v>19</v>
      </c>
      <c r="I5525" s="97" t="s">
        <v>124</v>
      </c>
      <c r="J5525" s="97" t="s">
        <v>125</v>
      </c>
      <c r="K5525" s="97" t="s">
        <v>2555</v>
      </c>
      <c r="L5525" s="97"/>
      <c r="M5525" s="97"/>
      <c r="N5525" s="97" t="s">
        <v>2556</v>
      </c>
      <c r="O5525" s="97" t="s">
        <v>328</v>
      </c>
      <c r="P5525" s="97" t="s">
        <v>147</v>
      </c>
      <c r="Q5525" s="97" t="s">
        <v>155</v>
      </c>
      <c r="R5525" s="97" t="s">
        <v>131</v>
      </c>
      <c r="S5525" s="97" t="s">
        <v>149</v>
      </c>
      <c r="T5525" s="97" t="s">
        <v>150</v>
      </c>
      <c r="U5525" s="97" t="s">
        <v>134</v>
      </c>
      <c r="V5525" s="97" t="s">
        <v>135</v>
      </c>
      <c r="W5525" s="97" t="s">
        <v>136</v>
      </c>
      <c r="X5525" s="97"/>
      <c r="Y5525" s="99"/>
      <c r="Z5525" s="99"/>
      <c r="AA5525" s="99">
        <v>43973.279999999999</v>
      </c>
      <c r="AB5525" s="99">
        <v>43973.279999999999</v>
      </c>
      <c r="AC5525">
        <f t="shared" si="172"/>
        <v>1000</v>
      </c>
      <c r="AD5525" t="str">
        <f t="shared" si="173"/>
        <v>313</v>
      </c>
    </row>
    <row r="5526" spans="1:30" hidden="1" x14ac:dyDescent="0.25">
      <c r="A5526" s="97" t="s">
        <v>2554</v>
      </c>
      <c r="B5526" s="97" t="s">
        <v>548</v>
      </c>
      <c r="C5526" s="97" t="s">
        <v>140</v>
      </c>
      <c r="D5526" s="97">
        <v>14201</v>
      </c>
      <c r="E5526" s="97" t="s">
        <v>122</v>
      </c>
      <c r="F5526" s="98">
        <v>15</v>
      </c>
      <c r="G5526" s="98" t="s">
        <v>142</v>
      </c>
      <c r="H5526" s="97">
        <v>19</v>
      </c>
      <c r="I5526" s="97" t="s">
        <v>124</v>
      </c>
      <c r="J5526" s="97" t="s">
        <v>125</v>
      </c>
      <c r="K5526" s="97" t="s">
        <v>2555</v>
      </c>
      <c r="L5526" s="97"/>
      <c r="M5526" s="97"/>
      <c r="N5526" s="97" t="s">
        <v>2556</v>
      </c>
      <c r="O5526" s="97" t="s">
        <v>328</v>
      </c>
      <c r="P5526" s="97" t="s">
        <v>147</v>
      </c>
      <c r="Q5526" s="97" t="s">
        <v>156</v>
      </c>
      <c r="R5526" s="97" t="s">
        <v>131</v>
      </c>
      <c r="S5526" s="97" t="s">
        <v>149</v>
      </c>
      <c r="T5526" s="97" t="s">
        <v>150</v>
      </c>
      <c r="U5526" s="97" t="s">
        <v>134</v>
      </c>
      <c r="V5526" s="97" t="s">
        <v>135</v>
      </c>
      <c r="W5526" s="97" t="s">
        <v>136</v>
      </c>
      <c r="X5526" s="97"/>
      <c r="Y5526" s="99"/>
      <c r="Z5526" s="99"/>
      <c r="AA5526" s="99">
        <v>97718.400000000009</v>
      </c>
      <c r="AB5526" s="99">
        <v>97718.399999999994</v>
      </c>
      <c r="AC5526">
        <f t="shared" si="172"/>
        <v>1000</v>
      </c>
      <c r="AD5526" t="str">
        <f t="shared" si="173"/>
        <v>313</v>
      </c>
    </row>
    <row r="5527" spans="1:30" hidden="1" x14ac:dyDescent="0.25">
      <c r="A5527" s="97" t="s">
        <v>2554</v>
      </c>
      <c r="B5527" s="97" t="s">
        <v>548</v>
      </c>
      <c r="C5527" s="97" t="s">
        <v>140</v>
      </c>
      <c r="D5527" s="97">
        <v>14301</v>
      </c>
      <c r="E5527" s="97" t="s">
        <v>122</v>
      </c>
      <c r="F5527" s="98">
        <v>15</v>
      </c>
      <c r="G5527" s="98" t="s">
        <v>142</v>
      </c>
      <c r="H5527" s="97">
        <v>19</v>
      </c>
      <c r="I5527" s="97" t="s">
        <v>124</v>
      </c>
      <c r="J5527" s="97" t="s">
        <v>125</v>
      </c>
      <c r="K5527" s="97" t="s">
        <v>2555</v>
      </c>
      <c r="L5527" s="97"/>
      <c r="M5527" s="97"/>
      <c r="N5527" s="97" t="s">
        <v>2556</v>
      </c>
      <c r="O5527" s="97" t="s">
        <v>328</v>
      </c>
      <c r="P5527" s="97" t="s">
        <v>147</v>
      </c>
      <c r="Q5527" s="97" t="s">
        <v>178</v>
      </c>
      <c r="R5527" s="97" t="s">
        <v>131</v>
      </c>
      <c r="S5527" s="97" t="s">
        <v>149</v>
      </c>
      <c r="T5527" s="97" t="s">
        <v>150</v>
      </c>
      <c r="U5527" s="97" t="s">
        <v>134</v>
      </c>
      <c r="V5527" s="97" t="s">
        <v>135</v>
      </c>
      <c r="W5527" s="97" t="s">
        <v>136</v>
      </c>
      <c r="X5527" s="97"/>
      <c r="Y5527" s="99"/>
      <c r="Z5527" s="99"/>
      <c r="AA5527" s="99">
        <v>117262.08</v>
      </c>
      <c r="AB5527" s="99">
        <v>117262.08</v>
      </c>
      <c r="AC5527">
        <f t="shared" si="172"/>
        <v>1000</v>
      </c>
      <c r="AD5527" t="str">
        <f t="shared" si="173"/>
        <v>313</v>
      </c>
    </row>
    <row r="5528" spans="1:30" hidden="1" x14ac:dyDescent="0.25">
      <c r="A5528" t="s">
        <v>2554</v>
      </c>
      <c r="B5528" t="s">
        <v>548</v>
      </c>
      <c r="C5528" t="s">
        <v>157</v>
      </c>
      <c r="D5528" t="s">
        <v>186</v>
      </c>
      <c r="E5528" t="s">
        <v>122</v>
      </c>
      <c r="F5528" t="s">
        <v>159</v>
      </c>
      <c r="G5528" t="s">
        <v>160</v>
      </c>
      <c r="H5528" t="s">
        <v>143</v>
      </c>
      <c r="I5528" t="s">
        <v>124</v>
      </c>
      <c r="J5528" t="s">
        <v>125</v>
      </c>
      <c r="K5528" t="s">
        <v>2557</v>
      </c>
      <c r="N5528" t="s">
        <v>2556</v>
      </c>
      <c r="O5528" t="s">
        <v>328</v>
      </c>
      <c r="P5528" t="s">
        <v>162</v>
      </c>
      <c r="Q5528" t="s">
        <v>188</v>
      </c>
      <c r="R5528" t="s">
        <v>131</v>
      </c>
      <c r="S5528" t="s">
        <v>164</v>
      </c>
      <c r="T5528" t="s">
        <v>165</v>
      </c>
      <c r="U5528" t="s">
        <v>151</v>
      </c>
      <c r="V5528" t="s">
        <v>135</v>
      </c>
      <c r="W5528" t="s">
        <v>136</v>
      </c>
      <c r="X5528" t="s">
        <v>2558</v>
      </c>
      <c r="Y5528" s="94">
        <v>10967.97</v>
      </c>
      <c r="Z5528" s="94">
        <v>0</v>
      </c>
      <c r="AA5528" s="94">
        <v>0</v>
      </c>
      <c r="AB5528" s="94">
        <v>0</v>
      </c>
      <c r="AC5528">
        <f t="shared" si="172"/>
        <v>2000</v>
      </c>
      <c r="AD5528" t="str">
        <f t="shared" si="173"/>
        <v>313</v>
      </c>
    </row>
    <row r="5529" spans="1:30" hidden="1" x14ac:dyDescent="0.25">
      <c r="A5529" t="s">
        <v>2554</v>
      </c>
      <c r="B5529" t="s">
        <v>548</v>
      </c>
      <c r="C5529" t="s">
        <v>157</v>
      </c>
      <c r="D5529" t="s">
        <v>198</v>
      </c>
      <c r="E5529" t="s">
        <v>122</v>
      </c>
      <c r="F5529" t="s">
        <v>159</v>
      </c>
      <c r="G5529" t="s">
        <v>160</v>
      </c>
      <c r="H5529" t="s">
        <v>143</v>
      </c>
      <c r="I5529" t="s">
        <v>124</v>
      </c>
      <c r="J5529" t="s">
        <v>125</v>
      </c>
      <c r="K5529" t="s">
        <v>2557</v>
      </c>
      <c r="N5529" t="s">
        <v>2556</v>
      </c>
      <c r="O5529" t="s">
        <v>328</v>
      </c>
      <c r="P5529" t="s">
        <v>162</v>
      </c>
      <c r="Q5529" t="s">
        <v>199</v>
      </c>
      <c r="R5529" t="s">
        <v>131</v>
      </c>
      <c r="S5529" t="s">
        <v>164</v>
      </c>
      <c r="T5529" t="s">
        <v>165</v>
      </c>
      <c r="U5529" t="s">
        <v>151</v>
      </c>
      <c r="V5529" t="s">
        <v>135</v>
      </c>
      <c r="W5529" t="s">
        <v>136</v>
      </c>
      <c r="X5529" t="s">
        <v>2558</v>
      </c>
      <c r="Y5529" s="94">
        <v>7400</v>
      </c>
      <c r="Z5529" s="94">
        <v>0</v>
      </c>
      <c r="AA5529" s="94">
        <v>0</v>
      </c>
      <c r="AB5529" s="94">
        <v>0</v>
      </c>
      <c r="AC5529">
        <f t="shared" si="172"/>
        <v>2000</v>
      </c>
      <c r="AD5529" t="str">
        <f t="shared" si="173"/>
        <v>313</v>
      </c>
    </row>
    <row r="5530" spans="1:30" hidden="1" x14ac:dyDescent="0.25">
      <c r="A5530" t="s">
        <v>2554</v>
      </c>
      <c r="B5530" t="s">
        <v>548</v>
      </c>
      <c r="C5530" t="s">
        <v>157</v>
      </c>
      <c r="D5530" t="s">
        <v>214</v>
      </c>
      <c r="E5530" t="s">
        <v>122</v>
      </c>
      <c r="F5530" t="s">
        <v>159</v>
      </c>
      <c r="G5530" t="s">
        <v>160</v>
      </c>
      <c r="H5530" t="s">
        <v>143</v>
      </c>
      <c r="I5530" t="s">
        <v>124</v>
      </c>
      <c r="J5530" t="s">
        <v>125</v>
      </c>
      <c r="K5530" t="s">
        <v>2557</v>
      </c>
      <c r="N5530" t="s">
        <v>2556</v>
      </c>
      <c r="O5530" t="s">
        <v>328</v>
      </c>
      <c r="P5530" t="s">
        <v>162</v>
      </c>
      <c r="Q5530" t="s">
        <v>215</v>
      </c>
      <c r="R5530" t="s">
        <v>131</v>
      </c>
      <c r="S5530" t="s">
        <v>164</v>
      </c>
      <c r="T5530" t="s">
        <v>165</v>
      </c>
      <c r="U5530" t="s">
        <v>151</v>
      </c>
      <c r="V5530" t="s">
        <v>135</v>
      </c>
      <c r="W5530" t="s">
        <v>136</v>
      </c>
      <c r="X5530" t="s">
        <v>2558</v>
      </c>
      <c r="Y5530" s="94">
        <v>25200</v>
      </c>
      <c r="Z5530" s="94">
        <v>22000</v>
      </c>
      <c r="AA5530" s="94">
        <v>22660</v>
      </c>
      <c r="AB5530" s="94">
        <v>22660</v>
      </c>
      <c r="AC5530">
        <f t="shared" si="172"/>
        <v>2000</v>
      </c>
      <c r="AD5530" t="str">
        <f t="shared" si="173"/>
        <v>313</v>
      </c>
    </row>
    <row r="5531" spans="1:30" hidden="1" x14ac:dyDescent="0.25">
      <c r="A5531" t="s">
        <v>2554</v>
      </c>
      <c r="B5531" t="s">
        <v>548</v>
      </c>
      <c r="C5531" t="s">
        <v>157</v>
      </c>
      <c r="D5531" t="s">
        <v>158</v>
      </c>
      <c r="E5531" t="s">
        <v>122</v>
      </c>
      <c r="F5531" t="s">
        <v>159</v>
      </c>
      <c r="G5531" t="s">
        <v>160</v>
      </c>
      <c r="H5531" t="s">
        <v>143</v>
      </c>
      <c r="I5531" t="s">
        <v>124</v>
      </c>
      <c r="J5531" t="s">
        <v>125</v>
      </c>
      <c r="K5531" t="s">
        <v>2557</v>
      </c>
      <c r="N5531" t="s">
        <v>2556</v>
      </c>
      <c r="O5531" t="s">
        <v>328</v>
      </c>
      <c r="P5531" t="s">
        <v>162</v>
      </c>
      <c r="Q5531" t="s">
        <v>163</v>
      </c>
      <c r="R5531" t="s">
        <v>131</v>
      </c>
      <c r="S5531" t="s">
        <v>164</v>
      </c>
      <c r="T5531" t="s">
        <v>165</v>
      </c>
      <c r="U5531" t="s">
        <v>151</v>
      </c>
      <c r="V5531" t="s">
        <v>135</v>
      </c>
      <c r="W5531" t="s">
        <v>136</v>
      </c>
      <c r="X5531" t="s">
        <v>2558</v>
      </c>
      <c r="Y5531" s="94">
        <v>35903.85</v>
      </c>
      <c r="Z5531" s="94">
        <v>35903.85</v>
      </c>
      <c r="AA5531" s="94">
        <v>36980.965499999998</v>
      </c>
      <c r="AB5531" s="94">
        <v>36980.97</v>
      </c>
      <c r="AC5531">
        <f t="shared" si="172"/>
        <v>3000</v>
      </c>
      <c r="AD5531" t="str">
        <f t="shared" si="173"/>
        <v>313</v>
      </c>
    </row>
    <row r="5532" spans="1:30" hidden="1" x14ac:dyDescent="0.25">
      <c r="A5532" t="s">
        <v>2554</v>
      </c>
      <c r="B5532" t="s">
        <v>548</v>
      </c>
      <c r="C5532" t="s">
        <v>157</v>
      </c>
      <c r="D5532" t="s">
        <v>291</v>
      </c>
      <c r="E5532" t="s">
        <v>122</v>
      </c>
      <c r="F5532" t="s">
        <v>159</v>
      </c>
      <c r="G5532" t="s">
        <v>160</v>
      </c>
      <c r="H5532" t="s">
        <v>143</v>
      </c>
      <c r="I5532" t="s">
        <v>124</v>
      </c>
      <c r="J5532" t="s">
        <v>125</v>
      </c>
      <c r="K5532" t="s">
        <v>2557</v>
      </c>
      <c r="N5532" t="s">
        <v>2556</v>
      </c>
      <c r="O5532" t="s">
        <v>328</v>
      </c>
      <c r="P5532" t="s">
        <v>162</v>
      </c>
      <c r="Q5532" t="s">
        <v>169</v>
      </c>
      <c r="R5532" t="s">
        <v>131</v>
      </c>
      <c r="S5532" t="s">
        <v>164</v>
      </c>
      <c r="T5532" t="s">
        <v>165</v>
      </c>
      <c r="U5532" t="s">
        <v>151</v>
      </c>
      <c r="V5532" t="s">
        <v>135</v>
      </c>
      <c r="W5532" t="s">
        <v>136</v>
      </c>
      <c r="X5532" t="s">
        <v>2558</v>
      </c>
      <c r="Y5532" s="94">
        <v>4200</v>
      </c>
      <c r="Z5532" s="94">
        <v>8677.5300000000007</v>
      </c>
      <c r="AA5532" s="94">
        <v>8937.8559000000005</v>
      </c>
      <c r="AB5532" s="94">
        <v>8937.86</v>
      </c>
      <c r="AC5532">
        <f t="shared" si="172"/>
        <v>3000</v>
      </c>
      <c r="AD5532" t="str">
        <f t="shared" si="173"/>
        <v>313</v>
      </c>
    </row>
    <row r="5533" spans="1:30" hidden="1" x14ac:dyDescent="0.25">
      <c r="A5533" t="s">
        <v>2554</v>
      </c>
      <c r="B5533" t="s">
        <v>548</v>
      </c>
      <c r="C5533" t="s">
        <v>157</v>
      </c>
      <c r="D5533" t="s">
        <v>343</v>
      </c>
      <c r="E5533" t="s">
        <v>122</v>
      </c>
      <c r="F5533" t="s">
        <v>159</v>
      </c>
      <c r="G5533" t="s">
        <v>160</v>
      </c>
      <c r="H5533" t="s">
        <v>388</v>
      </c>
      <c r="I5533" t="s">
        <v>124</v>
      </c>
      <c r="J5533" t="s">
        <v>125</v>
      </c>
      <c r="K5533" t="s">
        <v>2557</v>
      </c>
      <c r="N5533" t="s">
        <v>2556</v>
      </c>
      <c r="O5533" t="s">
        <v>328</v>
      </c>
      <c r="P5533" t="s">
        <v>162</v>
      </c>
      <c r="Q5533" t="s">
        <v>307</v>
      </c>
      <c r="R5533" t="s">
        <v>131</v>
      </c>
      <c r="S5533" t="s">
        <v>164</v>
      </c>
      <c r="T5533" t="s">
        <v>165</v>
      </c>
      <c r="U5533" t="s">
        <v>394</v>
      </c>
      <c r="V5533" t="s">
        <v>135</v>
      </c>
      <c r="W5533" t="s">
        <v>136</v>
      </c>
      <c r="X5533" t="s">
        <v>2558</v>
      </c>
      <c r="Y5533" s="94">
        <v>0</v>
      </c>
      <c r="Z5533" s="94">
        <v>19292388.68</v>
      </c>
      <c r="AA5533" s="94">
        <v>0</v>
      </c>
      <c r="AB5533" s="94">
        <v>0</v>
      </c>
      <c r="AC5533">
        <f t="shared" si="172"/>
        <v>3000</v>
      </c>
      <c r="AD5533" t="str">
        <f t="shared" si="173"/>
        <v>313</v>
      </c>
    </row>
    <row r="5534" spans="1:30" hidden="1" x14ac:dyDescent="0.25">
      <c r="A5534" t="s">
        <v>2554</v>
      </c>
      <c r="B5534" t="s">
        <v>548</v>
      </c>
      <c r="C5534" t="s">
        <v>157</v>
      </c>
      <c r="D5534" t="s">
        <v>343</v>
      </c>
      <c r="E5534" t="s">
        <v>122</v>
      </c>
      <c r="F5534" t="s">
        <v>159</v>
      </c>
      <c r="G5534" t="s">
        <v>160</v>
      </c>
      <c r="H5534" t="s">
        <v>143</v>
      </c>
      <c r="I5534" t="s">
        <v>124</v>
      </c>
      <c r="J5534" t="s">
        <v>125</v>
      </c>
      <c r="K5534" t="s">
        <v>2557</v>
      </c>
      <c r="N5534" t="s">
        <v>2556</v>
      </c>
      <c r="O5534" t="s">
        <v>328</v>
      </c>
      <c r="P5534" t="s">
        <v>162</v>
      </c>
      <c r="Q5534" t="s">
        <v>307</v>
      </c>
      <c r="R5534" t="s">
        <v>131</v>
      </c>
      <c r="S5534" t="s">
        <v>164</v>
      </c>
      <c r="T5534" t="s">
        <v>165</v>
      </c>
      <c r="U5534" t="s">
        <v>151</v>
      </c>
      <c r="V5534" t="s">
        <v>135</v>
      </c>
      <c r="W5534" t="s">
        <v>136</v>
      </c>
      <c r="X5534" t="s">
        <v>2558</v>
      </c>
      <c r="Y5534" s="94">
        <v>17255476.68</v>
      </c>
      <c r="Z5534" s="94">
        <v>0</v>
      </c>
      <c r="AA5534" s="94">
        <v>0</v>
      </c>
      <c r="AB5534" s="94">
        <v>0</v>
      </c>
      <c r="AC5534">
        <f t="shared" si="172"/>
        <v>3000</v>
      </c>
      <c r="AD5534" t="str">
        <f t="shared" si="173"/>
        <v>313</v>
      </c>
    </row>
    <row r="5535" spans="1:30" hidden="1" x14ac:dyDescent="0.25">
      <c r="A5535" t="s">
        <v>2554</v>
      </c>
      <c r="B5535" t="s">
        <v>548</v>
      </c>
      <c r="C5535" t="s">
        <v>157</v>
      </c>
      <c r="D5535" t="s">
        <v>344</v>
      </c>
      <c r="E5535" t="s">
        <v>122</v>
      </c>
      <c r="F5535" t="s">
        <v>159</v>
      </c>
      <c r="G5535" t="s">
        <v>160</v>
      </c>
      <c r="H5535" t="s">
        <v>143</v>
      </c>
      <c r="I5535" t="s">
        <v>124</v>
      </c>
      <c r="J5535" t="s">
        <v>125</v>
      </c>
      <c r="K5535" t="s">
        <v>2557</v>
      </c>
      <c r="N5535" t="s">
        <v>2556</v>
      </c>
      <c r="O5535" t="s">
        <v>328</v>
      </c>
      <c r="P5535" t="s">
        <v>162</v>
      </c>
      <c r="Q5535" t="s">
        <v>345</v>
      </c>
      <c r="R5535" t="s">
        <v>131</v>
      </c>
      <c r="S5535" t="s">
        <v>164</v>
      </c>
      <c r="T5535" t="s">
        <v>165</v>
      </c>
      <c r="U5535" t="s">
        <v>151</v>
      </c>
      <c r="V5535" t="s">
        <v>135</v>
      </c>
      <c r="W5535" t="s">
        <v>136</v>
      </c>
      <c r="X5535" t="s">
        <v>2558</v>
      </c>
      <c r="Y5535" s="94">
        <v>0</v>
      </c>
      <c r="Z5535" s="94">
        <v>187392.2</v>
      </c>
      <c r="AA5535" s="94">
        <v>0</v>
      </c>
      <c r="AB5535" s="94">
        <v>0</v>
      </c>
      <c r="AC5535">
        <f t="shared" si="172"/>
        <v>3000</v>
      </c>
      <c r="AD5535" t="str">
        <f t="shared" si="173"/>
        <v>313</v>
      </c>
    </row>
    <row r="5536" spans="1:30" hidden="1" x14ac:dyDescent="0.25">
      <c r="A5536" t="s">
        <v>2554</v>
      </c>
      <c r="B5536" t="s">
        <v>548</v>
      </c>
      <c r="C5536" t="s">
        <v>157</v>
      </c>
      <c r="D5536" t="s">
        <v>264</v>
      </c>
      <c r="E5536" t="s">
        <v>122</v>
      </c>
      <c r="F5536" t="s">
        <v>159</v>
      </c>
      <c r="G5536" t="s">
        <v>160</v>
      </c>
      <c r="H5536" t="s">
        <v>143</v>
      </c>
      <c r="I5536" t="s">
        <v>124</v>
      </c>
      <c r="J5536" t="s">
        <v>125</v>
      </c>
      <c r="K5536" t="s">
        <v>2557</v>
      </c>
      <c r="N5536" t="s">
        <v>2556</v>
      </c>
      <c r="O5536" t="s">
        <v>328</v>
      </c>
      <c r="P5536" t="s">
        <v>162</v>
      </c>
      <c r="Q5536" t="s">
        <v>265</v>
      </c>
      <c r="R5536" t="s">
        <v>131</v>
      </c>
      <c r="S5536" t="s">
        <v>164</v>
      </c>
      <c r="T5536" t="s">
        <v>165</v>
      </c>
      <c r="U5536" t="s">
        <v>151</v>
      </c>
      <c r="V5536" t="s">
        <v>135</v>
      </c>
      <c r="W5536" t="s">
        <v>136</v>
      </c>
      <c r="X5536" t="s">
        <v>2558</v>
      </c>
      <c r="Y5536" s="94">
        <v>6000</v>
      </c>
      <c r="Z5536" s="94">
        <v>0</v>
      </c>
      <c r="AA5536" s="94">
        <v>0</v>
      </c>
      <c r="AB5536" s="94">
        <v>0</v>
      </c>
      <c r="AC5536">
        <f t="shared" si="172"/>
        <v>3000</v>
      </c>
      <c r="AD5536" t="str">
        <f t="shared" si="173"/>
        <v>313</v>
      </c>
    </row>
    <row r="5537" spans="1:30" hidden="1" x14ac:dyDescent="0.25">
      <c r="A5537" t="s">
        <v>2554</v>
      </c>
      <c r="B5537" t="s">
        <v>548</v>
      </c>
      <c r="C5537" t="s">
        <v>157</v>
      </c>
      <c r="D5537" t="s">
        <v>270</v>
      </c>
      <c r="E5537" t="s">
        <v>122</v>
      </c>
      <c r="F5537" t="s">
        <v>159</v>
      </c>
      <c r="G5537" t="s">
        <v>160</v>
      </c>
      <c r="H5537" t="s">
        <v>388</v>
      </c>
      <c r="I5537" t="s">
        <v>124</v>
      </c>
      <c r="J5537" t="s">
        <v>125</v>
      </c>
      <c r="K5537" t="s">
        <v>2557</v>
      </c>
      <c r="N5537" t="s">
        <v>2556</v>
      </c>
      <c r="O5537" t="s">
        <v>328</v>
      </c>
      <c r="P5537" t="s">
        <v>162</v>
      </c>
      <c r="Q5537" t="s">
        <v>271</v>
      </c>
      <c r="R5537" t="s">
        <v>131</v>
      </c>
      <c r="S5537" t="s">
        <v>164</v>
      </c>
      <c r="T5537" t="s">
        <v>165</v>
      </c>
      <c r="U5537" t="s">
        <v>394</v>
      </c>
      <c r="V5537" t="s">
        <v>135</v>
      </c>
      <c r="W5537" t="s">
        <v>136</v>
      </c>
      <c r="X5537" t="s">
        <v>2558</v>
      </c>
      <c r="Y5537" s="94">
        <v>0</v>
      </c>
      <c r="Z5537" s="94">
        <v>14764718.029999999</v>
      </c>
      <c r="AA5537" s="94">
        <v>0</v>
      </c>
      <c r="AB5537" s="94">
        <v>0</v>
      </c>
      <c r="AC5537">
        <f t="shared" si="172"/>
        <v>3000</v>
      </c>
      <c r="AD5537" t="str">
        <f t="shared" si="173"/>
        <v>313</v>
      </c>
    </row>
    <row r="5538" spans="1:30" hidden="1" x14ac:dyDescent="0.25">
      <c r="A5538" t="s">
        <v>2554</v>
      </c>
      <c r="B5538" t="s">
        <v>548</v>
      </c>
      <c r="C5538" t="s">
        <v>157</v>
      </c>
      <c r="D5538" t="s">
        <v>270</v>
      </c>
      <c r="E5538" t="s">
        <v>122</v>
      </c>
      <c r="F5538" t="s">
        <v>159</v>
      </c>
      <c r="G5538" t="s">
        <v>160</v>
      </c>
      <c r="H5538" t="s">
        <v>143</v>
      </c>
      <c r="I5538" t="s">
        <v>124</v>
      </c>
      <c r="J5538" t="s">
        <v>125</v>
      </c>
      <c r="K5538" t="s">
        <v>2557</v>
      </c>
      <c r="N5538" t="s">
        <v>2556</v>
      </c>
      <c r="O5538" t="s">
        <v>328</v>
      </c>
      <c r="P5538" t="s">
        <v>162</v>
      </c>
      <c r="Q5538" t="s">
        <v>271</v>
      </c>
      <c r="R5538" t="s">
        <v>131</v>
      </c>
      <c r="S5538" t="s">
        <v>164</v>
      </c>
      <c r="T5538" t="s">
        <v>165</v>
      </c>
      <c r="U5538" t="s">
        <v>151</v>
      </c>
      <c r="V5538" t="s">
        <v>135</v>
      </c>
      <c r="W5538" t="s">
        <v>136</v>
      </c>
      <c r="X5538" t="s">
        <v>2558</v>
      </c>
      <c r="Y5538" s="94">
        <v>10126293.859999999</v>
      </c>
      <c r="Z5538" s="94">
        <v>0</v>
      </c>
      <c r="AA5538" s="94">
        <v>0</v>
      </c>
      <c r="AB5538" s="94">
        <v>0</v>
      </c>
      <c r="AC5538">
        <f t="shared" si="172"/>
        <v>3000</v>
      </c>
      <c r="AD5538" t="str">
        <f t="shared" si="173"/>
        <v>313</v>
      </c>
    </row>
    <row r="5539" spans="1:30" hidden="1" x14ac:dyDescent="0.25">
      <c r="A5539" t="s">
        <v>2554</v>
      </c>
      <c r="B5539" t="s">
        <v>548</v>
      </c>
      <c r="C5539" t="s">
        <v>157</v>
      </c>
      <c r="D5539" t="s">
        <v>272</v>
      </c>
      <c r="E5539" t="s">
        <v>122</v>
      </c>
      <c r="F5539" t="s">
        <v>159</v>
      </c>
      <c r="G5539" t="s">
        <v>160</v>
      </c>
      <c r="H5539" t="s">
        <v>143</v>
      </c>
      <c r="I5539" t="s">
        <v>124</v>
      </c>
      <c r="J5539" t="s">
        <v>125</v>
      </c>
      <c r="K5539" t="s">
        <v>2557</v>
      </c>
      <c r="N5539" t="s">
        <v>2556</v>
      </c>
      <c r="O5539" t="s">
        <v>328</v>
      </c>
      <c r="P5539" t="s">
        <v>162</v>
      </c>
      <c r="Q5539" t="s">
        <v>273</v>
      </c>
      <c r="R5539" t="s">
        <v>131</v>
      </c>
      <c r="S5539" t="s">
        <v>164</v>
      </c>
      <c r="T5539" t="s">
        <v>165</v>
      </c>
      <c r="U5539" t="s">
        <v>151</v>
      </c>
      <c r="V5539" t="s">
        <v>135</v>
      </c>
      <c r="W5539" t="s">
        <v>136</v>
      </c>
      <c r="X5539" t="s">
        <v>2558</v>
      </c>
      <c r="Y5539" s="94">
        <v>7670.85</v>
      </c>
      <c r="Z5539" s="94">
        <v>25405.68</v>
      </c>
      <c r="AA5539" s="94">
        <v>26167.85</v>
      </c>
      <c r="AB5539" s="94">
        <v>26167.85</v>
      </c>
      <c r="AC5539">
        <f t="shared" si="172"/>
        <v>3000</v>
      </c>
      <c r="AD5539" t="str">
        <f t="shared" si="173"/>
        <v>313</v>
      </c>
    </row>
    <row r="5540" spans="1:30" hidden="1" x14ac:dyDescent="0.25">
      <c r="A5540" t="s">
        <v>2554</v>
      </c>
      <c r="B5540" t="s">
        <v>548</v>
      </c>
      <c r="C5540" t="s">
        <v>157</v>
      </c>
      <c r="D5540" t="s">
        <v>172</v>
      </c>
      <c r="E5540" t="s">
        <v>122</v>
      </c>
      <c r="F5540" t="s">
        <v>159</v>
      </c>
      <c r="G5540" t="s">
        <v>160</v>
      </c>
      <c r="H5540" t="s">
        <v>143</v>
      </c>
      <c r="I5540" t="s">
        <v>124</v>
      </c>
      <c r="J5540" t="s">
        <v>125</v>
      </c>
      <c r="K5540" t="s">
        <v>2557</v>
      </c>
      <c r="N5540" t="s">
        <v>2556</v>
      </c>
      <c r="O5540" t="s">
        <v>328</v>
      </c>
      <c r="P5540" t="s">
        <v>162</v>
      </c>
      <c r="Q5540" t="s">
        <v>173</v>
      </c>
      <c r="R5540" t="s">
        <v>131</v>
      </c>
      <c r="S5540" t="s">
        <v>164</v>
      </c>
      <c r="T5540" t="s">
        <v>165</v>
      </c>
      <c r="U5540" t="s">
        <v>151</v>
      </c>
      <c r="V5540" t="s">
        <v>135</v>
      </c>
      <c r="W5540" t="s">
        <v>136</v>
      </c>
      <c r="X5540" t="s">
        <v>2558</v>
      </c>
      <c r="Y5540" s="94">
        <v>0</v>
      </c>
      <c r="Z5540" s="94">
        <v>6072.99</v>
      </c>
      <c r="AA5540" s="94">
        <v>6255.18</v>
      </c>
      <c r="AB5540" s="94">
        <v>6255.18</v>
      </c>
      <c r="AC5540">
        <f t="shared" si="172"/>
        <v>3000</v>
      </c>
      <c r="AD5540" t="str">
        <f t="shared" si="173"/>
        <v>313</v>
      </c>
    </row>
    <row r="5541" spans="1:30" hidden="1" x14ac:dyDescent="0.25">
      <c r="A5541" s="97" t="s">
        <v>2559</v>
      </c>
      <c r="B5541" s="97" t="s">
        <v>548</v>
      </c>
      <c r="C5541" s="97" t="s">
        <v>140</v>
      </c>
      <c r="D5541" s="97" t="s">
        <v>141</v>
      </c>
      <c r="E5541" s="97" t="s">
        <v>122</v>
      </c>
      <c r="F5541" s="98">
        <v>15</v>
      </c>
      <c r="G5541" s="98" t="s">
        <v>142</v>
      </c>
      <c r="H5541" s="97" t="s">
        <v>143</v>
      </c>
      <c r="I5541" s="97" t="s">
        <v>124</v>
      </c>
      <c r="J5541" s="97" t="s">
        <v>125</v>
      </c>
      <c r="K5541" s="97" t="s">
        <v>2560</v>
      </c>
      <c r="L5541" s="97"/>
      <c r="M5541" s="97"/>
      <c r="N5541" s="97" t="s">
        <v>2561</v>
      </c>
      <c r="O5541" s="97" t="s">
        <v>328</v>
      </c>
      <c r="P5541" s="97" t="s">
        <v>147</v>
      </c>
      <c r="Q5541" s="97" t="s">
        <v>148</v>
      </c>
      <c r="R5541" s="97" t="s">
        <v>131</v>
      </c>
      <c r="S5541" s="97" t="s">
        <v>149</v>
      </c>
      <c r="T5541" s="97" t="s">
        <v>150</v>
      </c>
      <c r="U5541" s="97" t="s">
        <v>151</v>
      </c>
      <c r="V5541" s="97" t="s">
        <v>135</v>
      </c>
      <c r="W5541" s="97" t="s">
        <v>136</v>
      </c>
      <c r="X5541" s="97"/>
      <c r="Y5541" s="99"/>
      <c r="Z5541" s="99"/>
      <c r="AA5541" s="99">
        <v>1204680</v>
      </c>
      <c r="AB5541" s="99">
        <v>1204680</v>
      </c>
      <c r="AC5541">
        <f t="shared" si="172"/>
        <v>1000</v>
      </c>
      <c r="AD5541" t="str">
        <f t="shared" si="173"/>
        <v>313</v>
      </c>
    </row>
    <row r="5542" spans="1:30" hidden="1" x14ac:dyDescent="0.25">
      <c r="A5542" s="97" t="s">
        <v>2559</v>
      </c>
      <c r="B5542" s="97" t="s">
        <v>548</v>
      </c>
      <c r="C5542" s="97" t="s">
        <v>140</v>
      </c>
      <c r="D5542" s="97">
        <v>12101</v>
      </c>
      <c r="E5542" s="97" t="s">
        <v>122</v>
      </c>
      <c r="F5542" s="98">
        <v>15</v>
      </c>
      <c r="G5542" s="98" t="s">
        <v>142</v>
      </c>
      <c r="H5542" s="97">
        <v>19</v>
      </c>
      <c r="I5542" s="97" t="s">
        <v>124</v>
      </c>
      <c r="J5542" s="97" t="s">
        <v>125</v>
      </c>
      <c r="K5542" s="97" t="s">
        <v>2560</v>
      </c>
      <c r="L5542" s="97"/>
      <c r="M5542" s="97"/>
      <c r="N5542" s="97" t="s">
        <v>2561</v>
      </c>
      <c r="O5542" s="97" t="s">
        <v>328</v>
      </c>
      <c r="P5542" s="97" t="s">
        <v>147</v>
      </c>
      <c r="Q5542" s="97" t="s">
        <v>182</v>
      </c>
      <c r="R5542" s="97" t="s">
        <v>131</v>
      </c>
      <c r="S5542" s="97" t="s">
        <v>149</v>
      </c>
      <c r="T5542" s="97" t="s">
        <v>150</v>
      </c>
      <c r="U5542" s="97" t="s">
        <v>134</v>
      </c>
      <c r="V5542" s="97" t="s">
        <v>135</v>
      </c>
      <c r="W5542" s="97" t="s">
        <v>136</v>
      </c>
      <c r="X5542" s="97"/>
      <c r="Y5542" s="99"/>
      <c r="Z5542" s="99"/>
      <c r="AA5542" s="99">
        <v>283647</v>
      </c>
      <c r="AB5542" s="99">
        <v>283647</v>
      </c>
      <c r="AC5542">
        <f t="shared" si="172"/>
        <v>1000</v>
      </c>
      <c r="AD5542" t="str">
        <f t="shared" si="173"/>
        <v>313</v>
      </c>
    </row>
    <row r="5543" spans="1:30" hidden="1" x14ac:dyDescent="0.25">
      <c r="A5543" s="97" t="s">
        <v>2559</v>
      </c>
      <c r="B5543" s="97" t="s">
        <v>548</v>
      </c>
      <c r="C5543" s="97" t="s">
        <v>140</v>
      </c>
      <c r="D5543" s="97">
        <v>13201</v>
      </c>
      <c r="E5543" s="97" t="s">
        <v>122</v>
      </c>
      <c r="F5543" s="98">
        <v>15</v>
      </c>
      <c r="G5543" s="98" t="s">
        <v>142</v>
      </c>
      <c r="H5543" s="97">
        <v>19</v>
      </c>
      <c r="I5543" s="97" t="s">
        <v>124</v>
      </c>
      <c r="J5543" s="97" t="s">
        <v>125</v>
      </c>
      <c r="K5543" s="97" t="s">
        <v>2560</v>
      </c>
      <c r="L5543" s="97"/>
      <c r="M5543" s="97"/>
      <c r="N5543" s="97" t="s">
        <v>2561</v>
      </c>
      <c r="O5543" s="97" t="s">
        <v>328</v>
      </c>
      <c r="P5543" s="97" t="s">
        <v>147</v>
      </c>
      <c r="Q5543" s="97" t="s">
        <v>152</v>
      </c>
      <c r="R5543" s="97" t="s">
        <v>131</v>
      </c>
      <c r="S5543" s="97" t="s">
        <v>149</v>
      </c>
      <c r="T5543" s="97" t="s">
        <v>150</v>
      </c>
      <c r="U5543" s="97" t="s">
        <v>134</v>
      </c>
      <c r="V5543" s="97" t="s">
        <v>135</v>
      </c>
      <c r="W5543" s="97" t="s">
        <v>136</v>
      </c>
      <c r="X5543" s="97"/>
      <c r="Y5543" s="99"/>
      <c r="Z5543" s="99"/>
      <c r="AA5543" s="99">
        <v>50195</v>
      </c>
      <c r="AB5543" s="99">
        <v>50195</v>
      </c>
      <c r="AC5543">
        <f t="shared" si="172"/>
        <v>1000</v>
      </c>
      <c r="AD5543" t="str">
        <f t="shared" si="173"/>
        <v>313</v>
      </c>
    </row>
    <row r="5544" spans="1:30" hidden="1" x14ac:dyDescent="0.25">
      <c r="A5544" s="97" t="s">
        <v>2559</v>
      </c>
      <c r="B5544" s="97" t="s">
        <v>548</v>
      </c>
      <c r="C5544" s="97" t="s">
        <v>140</v>
      </c>
      <c r="D5544" s="97">
        <v>13203</v>
      </c>
      <c r="E5544" s="97" t="s">
        <v>122</v>
      </c>
      <c r="F5544" s="98">
        <v>15</v>
      </c>
      <c r="G5544" s="98" t="s">
        <v>142</v>
      </c>
      <c r="H5544" s="97">
        <v>19</v>
      </c>
      <c r="I5544" s="97" t="s">
        <v>124</v>
      </c>
      <c r="J5544" s="97" t="s">
        <v>125</v>
      </c>
      <c r="K5544" s="97" t="s">
        <v>2560</v>
      </c>
      <c r="L5544" s="97"/>
      <c r="M5544" s="97"/>
      <c r="N5544" s="97" t="s">
        <v>2561</v>
      </c>
      <c r="O5544" s="97" t="s">
        <v>328</v>
      </c>
      <c r="P5544" s="97" t="s">
        <v>147</v>
      </c>
      <c r="Q5544" s="97" t="s">
        <v>153</v>
      </c>
      <c r="R5544" s="97" t="s">
        <v>131</v>
      </c>
      <c r="S5544" s="97" t="s">
        <v>149</v>
      </c>
      <c r="T5544" s="97" t="s">
        <v>150</v>
      </c>
      <c r="U5544" s="97" t="s">
        <v>134</v>
      </c>
      <c r="V5544" s="97" t="s">
        <v>135</v>
      </c>
      <c r="W5544" s="97" t="s">
        <v>136</v>
      </c>
      <c r="X5544" s="97"/>
      <c r="Y5544" s="99"/>
      <c r="Z5544" s="99"/>
      <c r="AA5544" s="99">
        <v>200780</v>
      </c>
      <c r="AB5544" s="99">
        <v>200780</v>
      </c>
      <c r="AC5544">
        <f t="shared" si="172"/>
        <v>1000</v>
      </c>
      <c r="AD5544" t="str">
        <f t="shared" si="173"/>
        <v>313</v>
      </c>
    </row>
    <row r="5545" spans="1:30" hidden="1" x14ac:dyDescent="0.25">
      <c r="A5545" s="97" t="s">
        <v>2559</v>
      </c>
      <c r="B5545" s="97" t="s">
        <v>548</v>
      </c>
      <c r="C5545" s="97" t="s">
        <v>140</v>
      </c>
      <c r="D5545" s="97">
        <v>14101</v>
      </c>
      <c r="E5545" s="97" t="s">
        <v>122</v>
      </c>
      <c r="F5545" s="98">
        <v>15</v>
      </c>
      <c r="G5545" s="98" t="s">
        <v>142</v>
      </c>
      <c r="H5545" s="97">
        <v>19</v>
      </c>
      <c r="I5545" s="97" t="s">
        <v>124</v>
      </c>
      <c r="J5545" s="97" t="s">
        <v>125</v>
      </c>
      <c r="K5545" s="97" t="s">
        <v>2560</v>
      </c>
      <c r="L5545" s="97"/>
      <c r="M5545" s="97"/>
      <c r="N5545" s="97" t="s">
        <v>2561</v>
      </c>
      <c r="O5545" s="97" t="s">
        <v>328</v>
      </c>
      <c r="P5545" s="97" t="s">
        <v>147</v>
      </c>
      <c r="Q5545" s="97" t="s">
        <v>154</v>
      </c>
      <c r="R5545" s="97" t="s">
        <v>131</v>
      </c>
      <c r="S5545" s="97" t="s">
        <v>149</v>
      </c>
      <c r="T5545" s="97" t="s">
        <v>150</v>
      </c>
      <c r="U5545" s="97" t="s">
        <v>134</v>
      </c>
      <c r="V5545" s="97" t="s">
        <v>135</v>
      </c>
      <c r="W5545" s="97" t="s">
        <v>136</v>
      </c>
      <c r="X5545" s="97"/>
      <c r="Y5545" s="99"/>
      <c r="Z5545" s="99"/>
      <c r="AA5545" s="99">
        <v>66257.399999999994</v>
      </c>
      <c r="AB5545" s="99">
        <v>66257.399999999994</v>
      </c>
      <c r="AC5545">
        <f t="shared" si="172"/>
        <v>1000</v>
      </c>
      <c r="AD5545" t="str">
        <f t="shared" si="173"/>
        <v>313</v>
      </c>
    </row>
    <row r="5546" spans="1:30" hidden="1" x14ac:dyDescent="0.25">
      <c r="A5546" s="97" t="s">
        <v>2559</v>
      </c>
      <c r="B5546" s="97" t="s">
        <v>548</v>
      </c>
      <c r="C5546" s="97" t="s">
        <v>140</v>
      </c>
      <c r="D5546" s="97">
        <v>14103</v>
      </c>
      <c r="E5546" s="97" t="s">
        <v>122</v>
      </c>
      <c r="F5546" s="98">
        <v>15</v>
      </c>
      <c r="G5546" s="98" t="s">
        <v>142</v>
      </c>
      <c r="H5546" s="97">
        <v>19</v>
      </c>
      <c r="I5546" s="97" t="s">
        <v>124</v>
      </c>
      <c r="J5546" s="97" t="s">
        <v>125</v>
      </c>
      <c r="K5546" s="97" t="s">
        <v>2560</v>
      </c>
      <c r="L5546" s="97"/>
      <c r="M5546" s="97"/>
      <c r="N5546" s="97" t="s">
        <v>2561</v>
      </c>
      <c r="O5546" s="97" t="s">
        <v>328</v>
      </c>
      <c r="P5546" s="97" t="s">
        <v>147</v>
      </c>
      <c r="Q5546" s="97" t="s">
        <v>155</v>
      </c>
      <c r="R5546" s="97" t="s">
        <v>131</v>
      </c>
      <c r="S5546" s="97" t="s">
        <v>149</v>
      </c>
      <c r="T5546" s="97" t="s">
        <v>150</v>
      </c>
      <c r="U5546" s="97" t="s">
        <v>134</v>
      </c>
      <c r="V5546" s="97" t="s">
        <v>135</v>
      </c>
      <c r="W5546" s="97" t="s">
        <v>136</v>
      </c>
      <c r="X5546" s="97"/>
      <c r="Y5546" s="99"/>
      <c r="Z5546" s="99"/>
      <c r="AA5546" s="99">
        <v>27105.3</v>
      </c>
      <c r="AB5546" s="99">
        <v>27105.3</v>
      </c>
      <c r="AC5546">
        <f t="shared" si="172"/>
        <v>1000</v>
      </c>
      <c r="AD5546" t="str">
        <f t="shared" si="173"/>
        <v>313</v>
      </c>
    </row>
    <row r="5547" spans="1:30" hidden="1" x14ac:dyDescent="0.25">
      <c r="A5547" s="97" t="s">
        <v>2559</v>
      </c>
      <c r="B5547" s="97" t="s">
        <v>548</v>
      </c>
      <c r="C5547" s="97" t="s">
        <v>140</v>
      </c>
      <c r="D5547" s="97">
        <v>14201</v>
      </c>
      <c r="E5547" s="97" t="s">
        <v>122</v>
      </c>
      <c r="F5547" s="98">
        <v>15</v>
      </c>
      <c r="G5547" s="98" t="s">
        <v>142</v>
      </c>
      <c r="H5547" s="97">
        <v>19</v>
      </c>
      <c r="I5547" s="97" t="s">
        <v>124</v>
      </c>
      <c r="J5547" s="97" t="s">
        <v>125</v>
      </c>
      <c r="K5547" s="97" t="s">
        <v>2560</v>
      </c>
      <c r="L5547" s="97"/>
      <c r="M5547" s="97"/>
      <c r="N5547" s="97" t="s">
        <v>2561</v>
      </c>
      <c r="O5547" s="97" t="s">
        <v>328</v>
      </c>
      <c r="P5547" s="97" t="s">
        <v>147</v>
      </c>
      <c r="Q5547" s="97" t="s">
        <v>156</v>
      </c>
      <c r="R5547" s="97" t="s">
        <v>131</v>
      </c>
      <c r="S5547" s="97" t="s">
        <v>149</v>
      </c>
      <c r="T5547" s="97" t="s">
        <v>150</v>
      </c>
      <c r="U5547" s="97" t="s">
        <v>134</v>
      </c>
      <c r="V5547" s="97" t="s">
        <v>135</v>
      </c>
      <c r="W5547" s="97" t="s">
        <v>136</v>
      </c>
      <c r="X5547" s="97"/>
      <c r="Y5547" s="99"/>
      <c r="Z5547" s="99"/>
      <c r="AA5547" s="99">
        <v>60234</v>
      </c>
      <c r="AB5547" s="99">
        <v>60234</v>
      </c>
      <c r="AC5547">
        <f t="shared" si="172"/>
        <v>1000</v>
      </c>
      <c r="AD5547" t="str">
        <f t="shared" si="173"/>
        <v>313</v>
      </c>
    </row>
    <row r="5548" spans="1:30" hidden="1" x14ac:dyDescent="0.25">
      <c r="A5548" s="97" t="s">
        <v>2559</v>
      </c>
      <c r="B5548" s="97" t="s">
        <v>548</v>
      </c>
      <c r="C5548" s="97" t="s">
        <v>140</v>
      </c>
      <c r="D5548" s="97">
        <v>14301</v>
      </c>
      <c r="E5548" s="97" t="s">
        <v>122</v>
      </c>
      <c r="F5548" s="98">
        <v>15</v>
      </c>
      <c r="G5548" s="98" t="s">
        <v>142</v>
      </c>
      <c r="H5548" s="97">
        <v>19</v>
      </c>
      <c r="I5548" s="97" t="s">
        <v>124</v>
      </c>
      <c r="J5548" s="97" t="s">
        <v>125</v>
      </c>
      <c r="K5548" s="97" t="s">
        <v>2560</v>
      </c>
      <c r="L5548" s="97"/>
      <c r="M5548" s="97"/>
      <c r="N5548" s="97" t="s">
        <v>2561</v>
      </c>
      <c r="O5548" s="97" t="s">
        <v>328</v>
      </c>
      <c r="P5548" s="97" t="s">
        <v>147</v>
      </c>
      <c r="Q5548" s="97" t="s">
        <v>178</v>
      </c>
      <c r="R5548" s="97" t="s">
        <v>131</v>
      </c>
      <c r="S5548" s="97" t="s">
        <v>149</v>
      </c>
      <c r="T5548" s="97" t="s">
        <v>150</v>
      </c>
      <c r="U5548" s="97" t="s">
        <v>134</v>
      </c>
      <c r="V5548" s="97" t="s">
        <v>135</v>
      </c>
      <c r="W5548" s="97" t="s">
        <v>136</v>
      </c>
      <c r="X5548" s="97"/>
      <c r="Y5548" s="99"/>
      <c r="Z5548" s="99"/>
      <c r="AA5548" s="99">
        <v>72280.800000000003</v>
      </c>
      <c r="AB5548" s="99">
        <v>72280.800000000003</v>
      </c>
      <c r="AC5548">
        <f t="shared" si="172"/>
        <v>1000</v>
      </c>
      <c r="AD5548" t="str">
        <f t="shared" si="173"/>
        <v>313</v>
      </c>
    </row>
    <row r="5549" spans="1:30" hidden="1" x14ac:dyDescent="0.25">
      <c r="A5549" t="s">
        <v>2559</v>
      </c>
      <c r="B5549" t="s">
        <v>548</v>
      </c>
      <c r="C5549" t="s">
        <v>470</v>
      </c>
      <c r="D5549" t="s">
        <v>186</v>
      </c>
      <c r="E5549" t="s">
        <v>122</v>
      </c>
      <c r="F5549" t="s">
        <v>159</v>
      </c>
      <c r="G5549" t="s">
        <v>160</v>
      </c>
      <c r="H5549" t="s">
        <v>143</v>
      </c>
      <c r="I5549" t="s">
        <v>124</v>
      </c>
      <c r="J5549" t="s">
        <v>125</v>
      </c>
      <c r="K5549" t="s">
        <v>2562</v>
      </c>
      <c r="N5549" t="s">
        <v>2561</v>
      </c>
      <c r="O5549" t="s">
        <v>328</v>
      </c>
      <c r="P5549" t="s">
        <v>472</v>
      </c>
      <c r="Q5549" t="s">
        <v>188</v>
      </c>
      <c r="R5549" t="s">
        <v>131</v>
      </c>
      <c r="S5549" t="s">
        <v>164</v>
      </c>
      <c r="T5549" t="s">
        <v>165</v>
      </c>
      <c r="U5549" t="s">
        <v>151</v>
      </c>
      <c r="V5549" t="s">
        <v>135</v>
      </c>
      <c r="W5549" t="s">
        <v>136</v>
      </c>
      <c r="X5549" t="s">
        <v>2563</v>
      </c>
      <c r="Y5549" s="94">
        <v>3200</v>
      </c>
      <c r="Z5549" s="94">
        <v>0</v>
      </c>
      <c r="AA5549" s="94">
        <v>0</v>
      </c>
      <c r="AB5549" s="94">
        <v>0</v>
      </c>
      <c r="AC5549">
        <f t="shared" si="172"/>
        <v>2000</v>
      </c>
      <c r="AD5549" t="str">
        <f t="shared" si="173"/>
        <v>313</v>
      </c>
    </row>
    <row r="5550" spans="1:30" hidden="1" x14ac:dyDescent="0.25">
      <c r="A5550" t="s">
        <v>2559</v>
      </c>
      <c r="B5550" t="s">
        <v>548</v>
      </c>
      <c r="C5550" t="s">
        <v>470</v>
      </c>
      <c r="D5550" t="s">
        <v>198</v>
      </c>
      <c r="E5550" t="s">
        <v>122</v>
      </c>
      <c r="F5550" t="s">
        <v>159</v>
      </c>
      <c r="G5550" t="s">
        <v>160</v>
      </c>
      <c r="H5550" t="s">
        <v>143</v>
      </c>
      <c r="I5550" t="s">
        <v>124</v>
      </c>
      <c r="J5550" t="s">
        <v>125</v>
      </c>
      <c r="K5550" t="s">
        <v>2562</v>
      </c>
      <c r="N5550" t="s">
        <v>2561</v>
      </c>
      <c r="O5550" t="s">
        <v>328</v>
      </c>
      <c r="P5550" t="s">
        <v>472</v>
      </c>
      <c r="Q5550" t="s">
        <v>199</v>
      </c>
      <c r="R5550" t="s">
        <v>131</v>
      </c>
      <c r="S5550" t="s">
        <v>164</v>
      </c>
      <c r="T5550" t="s">
        <v>165</v>
      </c>
      <c r="U5550" t="s">
        <v>151</v>
      </c>
      <c r="V5550" t="s">
        <v>135</v>
      </c>
      <c r="W5550" t="s">
        <v>136</v>
      </c>
      <c r="X5550" t="s">
        <v>2563</v>
      </c>
      <c r="Y5550" s="94">
        <v>3200</v>
      </c>
      <c r="Z5550" s="94">
        <v>0</v>
      </c>
      <c r="AA5550" s="94">
        <v>0</v>
      </c>
      <c r="AB5550" s="94">
        <v>0</v>
      </c>
      <c r="AC5550">
        <f t="shared" si="172"/>
        <v>2000</v>
      </c>
      <c r="AD5550" t="str">
        <f t="shared" si="173"/>
        <v>313</v>
      </c>
    </row>
    <row r="5551" spans="1:30" hidden="1" x14ac:dyDescent="0.25">
      <c r="A5551" t="s">
        <v>2559</v>
      </c>
      <c r="B5551" t="s">
        <v>548</v>
      </c>
      <c r="C5551" t="s">
        <v>470</v>
      </c>
      <c r="D5551" t="s">
        <v>214</v>
      </c>
      <c r="E5551" t="s">
        <v>122</v>
      </c>
      <c r="F5551" t="s">
        <v>159</v>
      </c>
      <c r="G5551" t="s">
        <v>160</v>
      </c>
      <c r="H5551" t="s">
        <v>143</v>
      </c>
      <c r="I5551" t="s">
        <v>124</v>
      </c>
      <c r="J5551" t="s">
        <v>125</v>
      </c>
      <c r="K5551" t="s">
        <v>2562</v>
      </c>
      <c r="N5551" t="s">
        <v>2561</v>
      </c>
      <c r="O5551" t="s">
        <v>328</v>
      </c>
      <c r="P5551" t="s">
        <v>472</v>
      </c>
      <c r="Q5551" t="s">
        <v>215</v>
      </c>
      <c r="R5551" t="s">
        <v>131</v>
      </c>
      <c r="S5551" t="s">
        <v>164</v>
      </c>
      <c r="T5551" t="s">
        <v>165</v>
      </c>
      <c r="U5551" t="s">
        <v>151</v>
      </c>
      <c r="V5551" t="s">
        <v>135</v>
      </c>
      <c r="W5551" t="s">
        <v>136</v>
      </c>
      <c r="X5551" t="s">
        <v>2563</v>
      </c>
      <c r="Y5551" s="94">
        <v>6000</v>
      </c>
      <c r="Z5551" s="94">
        <v>5847.9999999999991</v>
      </c>
      <c r="AA5551" s="94">
        <v>6023.44</v>
      </c>
      <c r="AB5551" s="94">
        <v>6023.44</v>
      </c>
      <c r="AC5551">
        <f t="shared" si="172"/>
        <v>2000</v>
      </c>
      <c r="AD5551" t="str">
        <f t="shared" si="173"/>
        <v>313</v>
      </c>
    </row>
    <row r="5552" spans="1:30" hidden="1" x14ac:dyDescent="0.25">
      <c r="A5552" t="s">
        <v>2559</v>
      </c>
      <c r="B5552" t="s">
        <v>548</v>
      </c>
      <c r="C5552" t="s">
        <v>470</v>
      </c>
      <c r="D5552" t="s">
        <v>272</v>
      </c>
      <c r="E5552" t="s">
        <v>122</v>
      </c>
      <c r="F5552" t="s">
        <v>159</v>
      </c>
      <c r="G5552" t="s">
        <v>160</v>
      </c>
      <c r="H5552" t="s">
        <v>143</v>
      </c>
      <c r="I5552" t="s">
        <v>124</v>
      </c>
      <c r="J5552" t="s">
        <v>125</v>
      </c>
      <c r="K5552" t="s">
        <v>2562</v>
      </c>
      <c r="N5552" t="s">
        <v>2561</v>
      </c>
      <c r="O5552" t="s">
        <v>328</v>
      </c>
      <c r="P5552" t="s">
        <v>472</v>
      </c>
      <c r="Q5552" t="s">
        <v>273</v>
      </c>
      <c r="R5552" t="s">
        <v>131</v>
      </c>
      <c r="S5552" t="s">
        <v>164</v>
      </c>
      <c r="T5552" t="s">
        <v>165</v>
      </c>
      <c r="U5552" t="s">
        <v>151</v>
      </c>
      <c r="V5552" t="s">
        <v>135</v>
      </c>
      <c r="W5552" t="s">
        <v>136</v>
      </c>
      <c r="X5552" t="s">
        <v>2563</v>
      </c>
      <c r="Y5552" s="94">
        <v>1708.86</v>
      </c>
      <c r="Z5552" s="94">
        <v>0</v>
      </c>
      <c r="AA5552" s="94">
        <v>0</v>
      </c>
      <c r="AB5552" s="94">
        <v>0</v>
      </c>
      <c r="AC5552">
        <f t="shared" si="172"/>
        <v>3000</v>
      </c>
      <c r="AD5552" t="str">
        <f t="shared" si="173"/>
        <v>313</v>
      </c>
    </row>
    <row r="5553" spans="1:30" hidden="1" x14ac:dyDescent="0.25">
      <c r="A5553" t="s">
        <v>2559</v>
      </c>
      <c r="B5553" t="s">
        <v>548</v>
      </c>
      <c r="C5553" t="s">
        <v>470</v>
      </c>
      <c r="D5553" t="s">
        <v>172</v>
      </c>
      <c r="E5553" t="s">
        <v>122</v>
      </c>
      <c r="F5553" t="s">
        <v>159</v>
      </c>
      <c r="G5553" t="s">
        <v>160</v>
      </c>
      <c r="H5553" t="s">
        <v>143</v>
      </c>
      <c r="I5553" t="s">
        <v>124</v>
      </c>
      <c r="J5553" t="s">
        <v>125</v>
      </c>
      <c r="K5553" t="s">
        <v>2562</v>
      </c>
      <c r="N5553" t="s">
        <v>2561</v>
      </c>
      <c r="O5553" t="s">
        <v>328</v>
      </c>
      <c r="P5553" t="s">
        <v>472</v>
      </c>
      <c r="Q5553" t="s">
        <v>173</v>
      </c>
      <c r="R5553" t="s">
        <v>131</v>
      </c>
      <c r="S5553" t="s">
        <v>164</v>
      </c>
      <c r="T5553" t="s">
        <v>165</v>
      </c>
      <c r="U5553" t="s">
        <v>151</v>
      </c>
      <c r="V5553" t="s">
        <v>135</v>
      </c>
      <c r="W5553" t="s">
        <v>136</v>
      </c>
      <c r="X5553" t="s">
        <v>2563</v>
      </c>
      <c r="Y5553" s="94">
        <v>0</v>
      </c>
      <c r="Z5553" s="94">
        <v>7091</v>
      </c>
      <c r="AA5553" s="94">
        <v>7303.73</v>
      </c>
      <c r="AB5553" s="94">
        <v>7303.73</v>
      </c>
      <c r="AC5553">
        <f t="shared" si="172"/>
        <v>3000</v>
      </c>
      <c r="AD5553" t="str">
        <f t="shared" si="173"/>
        <v>313</v>
      </c>
    </row>
    <row r="5554" spans="1:30" hidden="1" x14ac:dyDescent="0.25">
      <c r="A5554" s="97" t="s">
        <v>2564</v>
      </c>
      <c r="B5554" s="97" t="s">
        <v>548</v>
      </c>
      <c r="C5554" s="97" t="s">
        <v>990</v>
      </c>
      <c r="D5554" s="97" t="s">
        <v>141</v>
      </c>
      <c r="E5554" s="97" t="s">
        <v>122</v>
      </c>
      <c r="F5554" s="98">
        <v>15</v>
      </c>
      <c r="G5554" s="98" t="s">
        <v>142</v>
      </c>
      <c r="H5554" s="97" t="s">
        <v>143</v>
      </c>
      <c r="I5554" s="97" t="s">
        <v>124</v>
      </c>
      <c r="J5554" s="97" t="s">
        <v>125</v>
      </c>
      <c r="K5554" s="97" t="s">
        <v>2565</v>
      </c>
      <c r="L5554" s="97"/>
      <c r="M5554" s="97"/>
      <c r="N5554" s="97" t="s">
        <v>2566</v>
      </c>
      <c r="O5554" s="97" t="s">
        <v>328</v>
      </c>
      <c r="P5554" s="97" t="s">
        <v>993</v>
      </c>
      <c r="Q5554" s="97" t="s">
        <v>148</v>
      </c>
      <c r="R5554" s="97" t="s">
        <v>131</v>
      </c>
      <c r="S5554" s="97" t="s">
        <v>149</v>
      </c>
      <c r="T5554" s="97" t="s">
        <v>150</v>
      </c>
      <c r="U5554" s="97" t="s">
        <v>151</v>
      </c>
      <c r="V5554" s="97" t="s">
        <v>135</v>
      </c>
      <c r="W5554" s="97" t="s">
        <v>136</v>
      </c>
      <c r="X5554" s="97"/>
      <c r="Y5554" s="99"/>
      <c r="Z5554" s="99"/>
      <c r="AA5554" s="99">
        <v>10220772</v>
      </c>
      <c r="AB5554" s="99">
        <v>10220772</v>
      </c>
      <c r="AC5554">
        <f t="shared" si="172"/>
        <v>1000</v>
      </c>
      <c r="AD5554" t="str">
        <f t="shared" si="173"/>
        <v>313</v>
      </c>
    </row>
    <row r="5555" spans="1:30" hidden="1" x14ac:dyDescent="0.25">
      <c r="A5555" s="97" t="s">
        <v>2564</v>
      </c>
      <c r="B5555" s="97" t="s">
        <v>548</v>
      </c>
      <c r="C5555" s="97" t="s">
        <v>990</v>
      </c>
      <c r="D5555" s="97">
        <v>12101</v>
      </c>
      <c r="E5555" s="97" t="s">
        <v>122</v>
      </c>
      <c r="F5555" s="98">
        <v>15</v>
      </c>
      <c r="G5555" s="98" t="s">
        <v>142</v>
      </c>
      <c r="H5555" s="97">
        <v>19</v>
      </c>
      <c r="I5555" s="97" t="s">
        <v>124</v>
      </c>
      <c r="J5555" s="97" t="s">
        <v>125</v>
      </c>
      <c r="K5555" s="97" t="s">
        <v>2565</v>
      </c>
      <c r="L5555" s="97"/>
      <c r="M5555" s="97"/>
      <c r="N5555" s="97" t="s">
        <v>2566</v>
      </c>
      <c r="O5555" s="97" t="s">
        <v>328</v>
      </c>
      <c r="P5555" s="97" t="s">
        <v>993</v>
      </c>
      <c r="Q5555" s="97" t="s">
        <v>182</v>
      </c>
      <c r="R5555" s="97" t="s">
        <v>131</v>
      </c>
      <c r="S5555" s="97" t="s">
        <v>149</v>
      </c>
      <c r="T5555" s="97" t="s">
        <v>150</v>
      </c>
      <c r="U5555" s="97" t="s">
        <v>134</v>
      </c>
      <c r="V5555" s="97" t="s">
        <v>135</v>
      </c>
      <c r="W5555" s="97" t="s">
        <v>136</v>
      </c>
      <c r="X5555" s="97"/>
      <c r="Y5555" s="99"/>
      <c r="Z5555" s="99"/>
      <c r="AA5555" s="99">
        <v>250523</v>
      </c>
      <c r="AB5555" s="99">
        <v>250523</v>
      </c>
      <c r="AC5555">
        <f t="shared" si="172"/>
        <v>1000</v>
      </c>
      <c r="AD5555" t="str">
        <f t="shared" si="173"/>
        <v>313</v>
      </c>
    </row>
    <row r="5556" spans="1:30" hidden="1" x14ac:dyDescent="0.25">
      <c r="A5556" s="97" t="s">
        <v>2564</v>
      </c>
      <c r="B5556" s="97" t="s">
        <v>548</v>
      </c>
      <c r="C5556" s="97" t="s">
        <v>990</v>
      </c>
      <c r="D5556" s="97">
        <v>13201</v>
      </c>
      <c r="E5556" s="97" t="s">
        <v>122</v>
      </c>
      <c r="F5556" s="98">
        <v>15</v>
      </c>
      <c r="G5556" s="98" t="s">
        <v>142</v>
      </c>
      <c r="H5556" s="97">
        <v>19</v>
      </c>
      <c r="I5556" s="97" t="s">
        <v>124</v>
      </c>
      <c r="J5556" s="97" t="s">
        <v>125</v>
      </c>
      <c r="K5556" s="97" t="s">
        <v>2565</v>
      </c>
      <c r="L5556" s="97"/>
      <c r="M5556" s="97"/>
      <c r="N5556" s="97" t="s">
        <v>2566</v>
      </c>
      <c r="O5556" s="97" t="s">
        <v>328</v>
      </c>
      <c r="P5556" s="97" t="s">
        <v>993</v>
      </c>
      <c r="Q5556" s="97" t="s">
        <v>152</v>
      </c>
      <c r="R5556" s="97" t="s">
        <v>131</v>
      </c>
      <c r="S5556" s="97" t="s">
        <v>149</v>
      </c>
      <c r="T5556" s="97" t="s">
        <v>150</v>
      </c>
      <c r="U5556" s="97" t="s">
        <v>134</v>
      </c>
      <c r="V5556" s="97" t="s">
        <v>135</v>
      </c>
      <c r="W5556" s="97" t="s">
        <v>136</v>
      </c>
      <c r="X5556" s="97"/>
      <c r="Y5556" s="99"/>
      <c r="Z5556" s="99"/>
      <c r="AA5556" s="99">
        <v>425865.5</v>
      </c>
      <c r="AB5556" s="99">
        <v>425865.5</v>
      </c>
      <c r="AC5556">
        <f t="shared" si="172"/>
        <v>1000</v>
      </c>
      <c r="AD5556" t="str">
        <f t="shared" si="173"/>
        <v>313</v>
      </c>
    </row>
    <row r="5557" spans="1:30" hidden="1" x14ac:dyDescent="0.25">
      <c r="A5557" s="97" t="s">
        <v>2564</v>
      </c>
      <c r="B5557" s="97" t="s">
        <v>548</v>
      </c>
      <c r="C5557" s="97" t="s">
        <v>990</v>
      </c>
      <c r="D5557" s="97">
        <v>13203</v>
      </c>
      <c r="E5557" s="97" t="s">
        <v>122</v>
      </c>
      <c r="F5557" s="98">
        <v>15</v>
      </c>
      <c r="G5557" s="98" t="s">
        <v>142</v>
      </c>
      <c r="H5557" s="97">
        <v>19</v>
      </c>
      <c r="I5557" s="97" t="s">
        <v>124</v>
      </c>
      <c r="J5557" s="97" t="s">
        <v>125</v>
      </c>
      <c r="K5557" s="97" t="s">
        <v>2565</v>
      </c>
      <c r="L5557" s="97"/>
      <c r="M5557" s="97"/>
      <c r="N5557" s="97" t="s">
        <v>2566</v>
      </c>
      <c r="O5557" s="97" t="s">
        <v>328</v>
      </c>
      <c r="P5557" s="97" t="s">
        <v>993</v>
      </c>
      <c r="Q5557" s="97" t="s">
        <v>153</v>
      </c>
      <c r="R5557" s="97" t="s">
        <v>131</v>
      </c>
      <c r="S5557" s="97" t="s">
        <v>149</v>
      </c>
      <c r="T5557" s="97" t="s">
        <v>150</v>
      </c>
      <c r="U5557" s="97" t="s">
        <v>134</v>
      </c>
      <c r="V5557" s="97" t="s">
        <v>135</v>
      </c>
      <c r="W5557" s="97" t="s">
        <v>136</v>
      </c>
      <c r="X5557" s="97"/>
      <c r="Y5557" s="99"/>
      <c r="Z5557" s="99"/>
      <c r="AA5557" s="99">
        <v>1703462</v>
      </c>
      <c r="AB5557" s="99">
        <v>1703462</v>
      </c>
      <c r="AC5557">
        <f t="shared" si="172"/>
        <v>1000</v>
      </c>
      <c r="AD5557" t="str">
        <f t="shared" si="173"/>
        <v>313</v>
      </c>
    </row>
    <row r="5558" spans="1:30" hidden="1" x14ac:dyDescent="0.25">
      <c r="A5558" s="97" t="s">
        <v>2564</v>
      </c>
      <c r="B5558" s="97" t="s">
        <v>548</v>
      </c>
      <c r="C5558" s="97" t="s">
        <v>990</v>
      </c>
      <c r="D5558" s="97">
        <v>14101</v>
      </c>
      <c r="E5558" s="97" t="s">
        <v>122</v>
      </c>
      <c r="F5558" s="98">
        <v>15</v>
      </c>
      <c r="G5558" s="98" t="s">
        <v>142</v>
      </c>
      <c r="H5558" s="97">
        <v>19</v>
      </c>
      <c r="I5558" s="97" t="s">
        <v>124</v>
      </c>
      <c r="J5558" s="97" t="s">
        <v>125</v>
      </c>
      <c r="K5558" s="97" t="s">
        <v>2565</v>
      </c>
      <c r="L5558" s="97"/>
      <c r="M5558" s="97"/>
      <c r="N5558" s="97" t="s">
        <v>2566</v>
      </c>
      <c r="O5558" s="97" t="s">
        <v>328</v>
      </c>
      <c r="P5558" s="97" t="s">
        <v>993</v>
      </c>
      <c r="Q5558" s="97" t="s">
        <v>154</v>
      </c>
      <c r="R5558" s="97" t="s">
        <v>131</v>
      </c>
      <c r="S5558" s="97" t="s">
        <v>149</v>
      </c>
      <c r="T5558" s="97" t="s">
        <v>150</v>
      </c>
      <c r="U5558" s="97" t="s">
        <v>134</v>
      </c>
      <c r="V5558" s="97" t="s">
        <v>135</v>
      </c>
      <c r="W5558" s="97" t="s">
        <v>136</v>
      </c>
      <c r="X5558" s="97"/>
      <c r="Y5558" s="99"/>
      <c r="Z5558" s="99"/>
      <c r="AA5558" s="99">
        <v>562142.46</v>
      </c>
      <c r="AB5558" s="99">
        <v>562142.46</v>
      </c>
      <c r="AC5558">
        <f t="shared" si="172"/>
        <v>1000</v>
      </c>
      <c r="AD5558" t="str">
        <f t="shared" si="173"/>
        <v>313</v>
      </c>
    </row>
    <row r="5559" spans="1:30" hidden="1" x14ac:dyDescent="0.25">
      <c r="A5559" s="97" t="s">
        <v>2564</v>
      </c>
      <c r="B5559" s="97" t="s">
        <v>548</v>
      </c>
      <c r="C5559" s="97" t="s">
        <v>990</v>
      </c>
      <c r="D5559" s="97">
        <v>14103</v>
      </c>
      <c r="E5559" s="97" t="s">
        <v>122</v>
      </c>
      <c r="F5559" s="98">
        <v>15</v>
      </c>
      <c r="G5559" s="98" t="s">
        <v>142</v>
      </c>
      <c r="H5559" s="97">
        <v>19</v>
      </c>
      <c r="I5559" s="97" t="s">
        <v>124</v>
      </c>
      <c r="J5559" s="97" t="s">
        <v>125</v>
      </c>
      <c r="K5559" s="97" t="s">
        <v>2565</v>
      </c>
      <c r="L5559" s="97"/>
      <c r="M5559" s="97"/>
      <c r="N5559" s="97" t="s">
        <v>2566</v>
      </c>
      <c r="O5559" s="97" t="s">
        <v>328</v>
      </c>
      <c r="P5559" s="97" t="s">
        <v>993</v>
      </c>
      <c r="Q5559" s="97" t="s">
        <v>155</v>
      </c>
      <c r="R5559" s="97" t="s">
        <v>131</v>
      </c>
      <c r="S5559" s="97" t="s">
        <v>149</v>
      </c>
      <c r="T5559" s="97" t="s">
        <v>150</v>
      </c>
      <c r="U5559" s="97" t="s">
        <v>134</v>
      </c>
      <c r="V5559" s="97" t="s">
        <v>135</v>
      </c>
      <c r="W5559" s="97" t="s">
        <v>136</v>
      </c>
      <c r="X5559" s="97"/>
      <c r="Y5559" s="99"/>
      <c r="Z5559" s="99"/>
      <c r="AA5559" s="99">
        <v>229967.37</v>
      </c>
      <c r="AB5559" s="99">
        <v>229967.37</v>
      </c>
      <c r="AC5559">
        <f t="shared" si="172"/>
        <v>1000</v>
      </c>
      <c r="AD5559" t="str">
        <f t="shared" si="173"/>
        <v>313</v>
      </c>
    </row>
    <row r="5560" spans="1:30" hidden="1" x14ac:dyDescent="0.25">
      <c r="A5560" s="97" t="s">
        <v>2564</v>
      </c>
      <c r="B5560" s="97" t="s">
        <v>548</v>
      </c>
      <c r="C5560" s="97" t="s">
        <v>990</v>
      </c>
      <c r="D5560" s="97">
        <v>14201</v>
      </c>
      <c r="E5560" s="97" t="s">
        <v>122</v>
      </c>
      <c r="F5560" s="98">
        <v>15</v>
      </c>
      <c r="G5560" s="98" t="s">
        <v>142</v>
      </c>
      <c r="H5560" s="97">
        <v>19</v>
      </c>
      <c r="I5560" s="97" t="s">
        <v>124</v>
      </c>
      <c r="J5560" s="97" t="s">
        <v>125</v>
      </c>
      <c r="K5560" s="97" t="s">
        <v>2565</v>
      </c>
      <c r="L5560" s="97"/>
      <c r="M5560" s="97"/>
      <c r="N5560" s="97" t="s">
        <v>2566</v>
      </c>
      <c r="O5560" s="97" t="s">
        <v>328</v>
      </c>
      <c r="P5560" s="97" t="s">
        <v>993</v>
      </c>
      <c r="Q5560" s="97" t="s">
        <v>156</v>
      </c>
      <c r="R5560" s="97" t="s">
        <v>131</v>
      </c>
      <c r="S5560" s="97" t="s">
        <v>149</v>
      </c>
      <c r="T5560" s="97" t="s">
        <v>150</v>
      </c>
      <c r="U5560" s="97" t="s">
        <v>134</v>
      </c>
      <c r="V5560" s="97" t="s">
        <v>135</v>
      </c>
      <c r="W5560" s="97" t="s">
        <v>136</v>
      </c>
      <c r="X5560" s="97"/>
      <c r="Y5560" s="99"/>
      <c r="Z5560" s="99"/>
      <c r="AA5560" s="99">
        <v>511038.60000000003</v>
      </c>
      <c r="AB5560" s="99">
        <v>511038.6</v>
      </c>
      <c r="AC5560">
        <f t="shared" si="172"/>
        <v>1000</v>
      </c>
      <c r="AD5560" t="str">
        <f t="shared" si="173"/>
        <v>313</v>
      </c>
    </row>
    <row r="5561" spans="1:30" hidden="1" x14ac:dyDescent="0.25">
      <c r="A5561" s="97" t="s">
        <v>2564</v>
      </c>
      <c r="B5561" s="97" t="s">
        <v>548</v>
      </c>
      <c r="C5561" s="97" t="s">
        <v>990</v>
      </c>
      <c r="D5561" s="97">
        <v>14301</v>
      </c>
      <c r="E5561" s="97" t="s">
        <v>122</v>
      </c>
      <c r="F5561" s="98">
        <v>15</v>
      </c>
      <c r="G5561" s="98" t="s">
        <v>142</v>
      </c>
      <c r="H5561" s="97">
        <v>19</v>
      </c>
      <c r="I5561" s="97" t="s">
        <v>124</v>
      </c>
      <c r="J5561" s="97" t="s">
        <v>125</v>
      </c>
      <c r="K5561" s="97" t="s">
        <v>2565</v>
      </c>
      <c r="L5561" s="97"/>
      <c r="M5561" s="97"/>
      <c r="N5561" s="97" t="s">
        <v>2566</v>
      </c>
      <c r="O5561" s="97" t="s">
        <v>328</v>
      </c>
      <c r="P5561" s="97" t="s">
        <v>993</v>
      </c>
      <c r="Q5561" s="97" t="s">
        <v>178</v>
      </c>
      <c r="R5561" s="97" t="s">
        <v>131</v>
      </c>
      <c r="S5561" s="97" t="s">
        <v>149</v>
      </c>
      <c r="T5561" s="97" t="s">
        <v>150</v>
      </c>
      <c r="U5561" s="97" t="s">
        <v>134</v>
      </c>
      <c r="V5561" s="97" t="s">
        <v>135</v>
      </c>
      <c r="W5561" s="97" t="s">
        <v>136</v>
      </c>
      <c r="X5561" s="97"/>
      <c r="Y5561" s="99"/>
      <c r="Z5561" s="99"/>
      <c r="AA5561" s="99">
        <v>613246.31999999995</v>
      </c>
      <c r="AB5561" s="99">
        <v>613246.31999999995</v>
      </c>
      <c r="AC5561">
        <f t="shared" si="172"/>
        <v>1000</v>
      </c>
      <c r="AD5561" t="str">
        <f t="shared" si="173"/>
        <v>313</v>
      </c>
    </row>
    <row r="5562" spans="1:30" hidden="1" x14ac:dyDescent="0.25">
      <c r="A5562" t="s">
        <v>2564</v>
      </c>
      <c r="B5562" t="s">
        <v>548</v>
      </c>
      <c r="C5562" t="s">
        <v>990</v>
      </c>
      <c r="D5562" t="s">
        <v>186</v>
      </c>
      <c r="E5562" t="s">
        <v>122</v>
      </c>
      <c r="F5562" t="s">
        <v>159</v>
      </c>
      <c r="G5562" t="s">
        <v>160</v>
      </c>
      <c r="H5562" t="s">
        <v>143</v>
      </c>
      <c r="I5562" t="s">
        <v>124</v>
      </c>
      <c r="J5562" t="s">
        <v>125</v>
      </c>
      <c r="K5562" t="s">
        <v>2565</v>
      </c>
      <c r="N5562" t="s">
        <v>2566</v>
      </c>
      <c r="O5562" t="s">
        <v>328</v>
      </c>
      <c r="P5562" t="s">
        <v>993</v>
      </c>
      <c r="Q5562" t="s">
        <v>188</v>
      </c>
      <c r="R5562" t="s">
        <v>131</v>
      </c>
      <c r="S5562" t="s">
        <v>164</v>
      </c>
      <c r="T5562" t="s">
        <v>165</v>
      </c>
      <c r="U5562" t="s">
        <v>151</v>
      </c>
      <c r="V5562" t="s">
        <v>135</v>
      </c>
      <c r="W5562" t="s">
        <v>136</v>
      </c>
      <c r="X5562" t="s">
        <v>2567</v>
      </c>
      <c r="Y5562" s="94">
        <v>19741</v>
      </c>
      <c r="Z5562" s="94">
        <v>93778.829999999987</v>
      </c>
      <c r="AA5562" s="94">
        <v>69592.19</v>
      </c>
      <c r="AB5562" s="94">
        <v>69592.19</v>
      </c>
      <c r="AC5562">
        <f t="shared" si="172"/>
        <v>2000</v>
      </c>
      <c r="AD5562" t="str">
        <f t="shared" si="173"/>
        <v>313</v>
      </c>
    </row>
    <row r="5563" spans="1:30" hidden="1" x14ac:dyDescent="0.25">
      <c r="A5563" t="s">
        <v>2564</v>
      </c>
      <c r="B5563" t="s">
        <v>548</v>
      </c>
      <c r="C5563" t="s">
        <v>990</v>
      </c>
      <c r="D5563" t="s">
        <v>190</v>
      </c>
      <c r="E5563" t="s">
        <v>122</v>
      </c>
      <c r="F5563" t="s">
        <v>159</v>
      </c>
      <c r="G5563" t="s">
        <v>160</v>
      </c>
      <c r="H5563" t="s">
        <v>143</v>
      </c>
      <c r="I5563" t="s">
        <v>124</v>
      </c>
      <c r="J5563" t="s">
        <v>125</v>
      </c>
      <c r="K5563" t="s">
        <v>2565</v>
      </c>
      <c r="N5563" t="s">
        <v>2566</v>
      </c>
      <c r="O5563" t="s">
        <v>328</v>
      </c>
      <c r="P5563" t="s">
        <v>993</v>
      </c>
      <c r="Q5563" t="s">
        <v>191</v>
      </c>
      <c r="R5563" t="s">
        <v>131</v>
      </c>
      <c r="S5563" t="s">
        <v>164</v>
      </c>
      <c r="T5563" t="s">
        <v>165</v>
      </c>
      <c r="U5563" t="s">
        <v>151</v>
      </c>
      <c r="V5563" t="s">
        <v>135</v>
      </c>
      <c r="W5563" t="s">
        <v>136</v>
      </c>
      <c r="X5563" t="s">
        <v>2567</v>
      </c>
      <c r="Y5563" s="94">
        <v>0</v>
      </c>
      <c r="Z5563" s="94">
        <v>10500</v>
      </c>
      <c r="AA5563" s="94">
        <v>814</v>
      </c>
      <c r="AB5563" s="94">
        <v>814</v>
      </c>
      <c r="AC5563">
        <f t="shared" si="172"/>
        <v>2000</v>
      </c>
      <c r="AD5563" t="str">
        <f t="shared" si="173"/>
        <v>313</v>
      </c>
    </row>
    <row r="5564" spans="1:30" hidden="1" x14ac:dyDescent="0.25">
      <c r="A5564" t="s">
        <v>2564</v>
      </c>
      <c r="B5564" t="s">
        <v>548</v>
      </c>
      <c r="C5564" t="s">
        <v>990</v>
      </c>
      <c r="D5564" t="s">
        <v>192</v>
      </c>
      <c r="E5564" t="s">
        <v>122</v>
      </c>
      <c r="F5564" t="s">
        <v>159</v>
      </c>
      <c r="G5564" t="s">
        <v>160</v>
      </c>
      <c r="H5564" t="s">
        <v>143</v>
      </c>
      <c r="I5564" t="s">
        <v>124</v>
      </c>
      <c r="J5564" t="s">
        <v>125</v>
      </c>
      <c r="K5564" t="s">
        <v>2565</v>
      </c>
      <c r="N5564" t="s">
        <v>2566</v>
      </c>
      <c r="O5564" t="s">
        <v>328</v>
      </c>
      <c r="P5564" t="s">
        <v>993</v>
      </c>
      <c r="Q5564" t="s">
        <v>193</v>
      </c>
      <c r="R5564" t="s">
        <v>131</v>
      </c>
      <c r="S5564" t="s">
        <v>164</v>
      </c>
      <c r="T5564" t="s">
        <v>165</v>
      </c>
      <c r="U5564" t="s">
        <v>151</v>
      </c>
      <c r="V5564" t="s">
        <v>135</v>
      </c>
      <c r="W5564" t="s">
        <v>136</v>
      </c>
      <c r="X5564" t="s">
        <v>2567</v>
      </c>
      <c r="Y5564" s="94">
        <v>0</v>
      </c>
      <c r="Z5564" s="94">
        <v>18119.64</v>
      </c>
      <c r="AA5564" s="94">
        <v>27240</v>
      </c>
      <c r="AB5564" s="94">
        <v>27240</v>
      </c>
      <c r="AC5564">
        <f t="shared" si="172"/>
        <v>2000</v>
      </c>
      <c r="AD5564" t="str">
        <f t="shared" si="173"/>
        <v>313</v>
      </c>
    </row>
    <row r="5565" spans="1:30" hidden="1" x14ac:dyDescent="0.25">
      <c r="A5565" t="s">
        <v>2564</v>
      </c>
      <c r="B5565" t="s">
        <v>548</v>
      </c>
      <c r="C5565" t="s">
        <v>990</v>
      </c>
      <c r="D5565" t="s">
        <v>198</v>
      </c>
      <c r="E5565" t="s">
        <v>122</v>
      </c>
      <c r="F5565" t="s">
        <v>159</v>
      </c>
      <c r="G5565" t="s">
        <v>160</v>
      </c>
      <c r="H5565" t="s">
        <v>143</v>
      </c>
      <c r="I5565" t="s">
        <v>124</v>
      </c>
      <c r="J5565" t="s">
        <v>125</v>
      </c>
      <c r="K5565" t="s">
        <v>2565</v>
      </c>
      <c r="N5565" t="s">
        <v>2566</v>
      </c>
      <c r="O5565" t="s">
        <v>328</v>
      </c>
      <c r="P5565" t="s">
        <v>993</v>
      </c>
      <c r="Q5565" t="s">
        <v>199</v>
      </c>
      <c r="R5565" t="s">
        <v>131</v>
      </c>
      <c r="S5565" t="s">
        <v>164</v>
      </c>
      <c r="T5565" t="s">
        <v>165</v>
      </c>
      <c r="U5565" t="s">
        <v>151</v>
      </c>
      <c r="V5565" t="s">
        <v>135</v>
      </c>
      <c r="W5565" t="s">
        <v>136</v>
      </c>
      <c r="X5565" t="s">
        <v>2567</v>
      </c>
      <c r="Y5565" s="94">
        <v>6646</v>
      </c>
      <c r="Z5565" s="94">
        <v>18652.244999999999</v>
      </c>
      <c r="AA5565" s="94">
        <v>19211.810000000001</v>
      </c>
      <c r="AB5565" s="94">
        <v>19211.810000000001</v>
      </c>
      <c r="AC5565">
        <f t="shared" si="172"/>
        <v>2000</v>
      </c>
      <c r="AD5565" t="str">
        <f t="shared" si="173"/>
        <v>313</v>
      </c>
    </row>
    <row r="5566" spans="1:30" hidden="1" x14ac:dyDescent="0.25">
      <c r="A5566" t="s">
        <v>2564</v>
      </c>
      <c r="B5566" t="s">
        <v>548</v>
      </c>
      <c r="C5566" t="s">
        <v>990</v>
      </c>
      <c r="D5566" t="s">
        <v>200</v>
      </c>
      <c r="E5566" t="s">
        <v>122</v>
      </c>
      <c r="F5566" t="s">
        <v>159</v>
      </c>
      <c r="G5566" t="s">
        <v>160</v>
      </c>
      <c r="H5566" t="s">
        <v>143</v>
      </c>
      <c r="I5566" t="s">
        <v>124</v>
      </c>
      <c r="J5566" t="s">
        <v>125</v>
      </c>
      <c r="K5566" t="s">
        <v>2565</v>
      </c>
      <c r="N5566" t="s">
        <v>2566</v>
      </c>
      <c r="O5566" t="s">
        <v>328</v>
      </c>
      <c r="P5566" t="s">
        <v>993</v>
      </c>
      <c r="Q5566" t="s">
        <v>201</v>
      </c>
      <c r="R5566" t="s">
        <v>131</v>
      </c>
      <c r="S5566" t="s">
        <v>164</v>
      </c>
      <c r="T5566" t="s">
        <v>165</v>
      </c>
      <c r="U5566" t="s">
        <v>151</v>
      </c>
      <c r="V5566" t="s">
        <v>135</v>
      </c>
      <c r="W5566" t="s">
        <v>136</v>
      </c>
      <c r="X5566" t="s">
        <v>2567</v>
      </c>
      <c r="Y5566" s="94">
        <v>0</v>
      </c>
      <c r="Z5566" s="94">
        <v>7420</v>
      </c>
      <c r="AA5566" s="94">
        <v>16400</v>
      </c>
      <c r="AB5566" s="94">
        <v>16400</v>
      </c>
      <c r="AC5566">
        <f t="shared" si="172"/>
        <v>2000</v>
      </c>
      <c r="AD5566" t="str">
        <f t="shared" si="173"/>
        <v>313</v>
      </c>
    </row>
    <row r="5567" spans="1:30" hidden="1" x14ac:dyDescent="0.25">
      <c r="A5567" t="s">
        <v>2564</v>
      </c>
      <c r="B5567" t="s">
        <v>548</v>
      </c>
      <c r="C5567" t="s">
        <v>990</v>
      </c>
      <c r="D5567" t="s">
        <v>206</v>
      </c>
      <c r="E5567" t="s">
        <v>122</v>
      </c>
      <c r="F5567" t="s">
        <v>159</v>
      </c>
      <c r="G5567" t="s">
        <v>160</v>
      </c>
      <c r="H5567" t="s">
        <v>143</v>
      </c>
      <c r="I5567" t="s">
        <v>124</v>
      </c>
      <c r="J5567" t="s">
        <v>125</v>
      </c>
      <c r="K5567" t="s">
        <v>2565</v>
      </c>
      <c r="N5567" t="s">
        <v>2566</v>
      </c>
      <c r="O5567" t="s">
        <v>328</v>
      </c>
      <c r="P5567" t="s">
        <v>993</v>
      </c>
      <c r="Q5567" t="s">
        <v>207</v>
      </c>
      <c r="R5567" t="s">
        <v>131</v>
      </c>
      <c r="S5567" t="s">
        <v>164</v>
      </c>
      <c r="T5567" t="s">
        <v>165</v>
      </c>
      <c r="U5567" t="s">
        <v>151</v>
      </c>
      <c r="V5567" t="s">
        <v>135</v>
      </c>
      <c r="W5567" t="s">
        <v>136</v>
      </c>
      <c r="X5567" t="s">
        <v>2567</v>
      </c>
      <c r="Y5567" s="94">
        <v>0</v>
      </c>
      <c r="Z5567" s="94">
        <v>1200</v>
      </c>
      <c r="AA5567" s="94">
        <v>2294</v>
      </c>
      <c r="AB5567" s="94">
        <v>2294</v>
      </c>
      <c r="AC5567">
        <f t="shared" si="172"/>
        <v>2000</v>
      </c>
      <c r="AD5567" t="str">
        <f t="shared" si="173"/>
        <v>313</v>
      </c>
    </row>
    <row r="5568" spans="1:30" hidden="1" x14ac:dyDescent="0.25">
      <c r="A5568" t="s">
        <v>2564</v>
      </c>
      <c r="B5568" t="s">
        <v>548</v>
      </c>
      <c r="C5568" t="s">
        <v>990</v>
      </c>
      <c r="D5568" t="s">
        <v>210</v>
      </c>
      <c r="E5568" t="s">
        <v>122</v>
      </c>
      <c r="F5568" t="s">
        <v>159</v>
      </c>
      <c r="G5568" t="s">
        <v>160</v>
      </c>
      <c r="H5568" t="s">
        <v>143</v>
      </c>
      <c r="I5568" t="s">
        <v>124</v>
      </c>
      <c r="J5568" t="s">
        <v>125</v>
      </c>
      <c r="K5568" t="s">
        <v>2565</v>
      </c>
      <c r="N5568" t="s">
        <v>2566</v>
      </c>
      <c r="O5568" t="s">
        <v>328</v>
      </c>
      <c r="P5568" t="s">
        <v>993</v>
      </c>
      <c r="Q5568" t="s">
        <v>211</v>
      </c>
      <c r="R5568" t="s">
        <v>131</v>
      </c>
      <c r="S5568" t="s">
        <v>164</v>
      </c>
      <c r="T5568" t="s">
        <v>165</v>
      </c>
      <c r="U5568" t="s">
        <v>151</v>
      </c>
      <c r="V5568" t="s">
        <v>135</v>
      </c>
      <c r="W5568" t="s">
        <v>136</v>
      </c>
      <c r="X5568" t="s">
        <v>2567</v>
      </c>
      <c r="Y5568" s="94">
        <v>0</v>
      </c>
      <c r="Z5568" s="94">
        <v>1200</v>
      </c>
      <c r="AA5568" s="94">
        <v>2294</v>
      </c>
      <c r="AB5568" s="94">
        <v>2294</v>
      </c>
      <c r="AC5568">
        <f t="shared" si="172"/>
        <v>2000</v>
      </c>
      <c r="AD5568" t="str">
        <f t="shared" si="173"/>
        <v>313</v>
      </c>
    </row>
    <row r="5569" spans="1:30" hidden="1" x14ac:dyDescent="0.25">
      <c r="A5569" t="s">
        <v>2564</v>
      </c>
      <c r="B5569" t="s">
        <v>548</v>
      </c>
      <c r="C5569" t="s">
        <v>990</v>
      </c>
      <c r="D5569" t="s">
        <v>214</v>
      </c>
      <c r="E5569" t="s">
        <v>122</v>
      </c>
      <c r="F5569" t="s">
        <v>159</v>
      </c>
      <c r="G5569" t="s">
        <v>160</v>
      </c>
      <c r="H5569" t="s">
        <v>143</v>
      </c>
      <c r="I5569" t="s">
        <v>124</v>
      </c>
      <c r="J5569" t="s">
        <v>125</v>
      </c>
      <c r="K5569" t="s">
        <v>2565</v>
      </c>
      <c r="N5569" t="s">
        <v>2566</v>
      </c>
      <c r="O5569" t="s">
        <v>328</v>
      </c>
      <c r="P5569" t="s">
        <v>993</v>
      </c>
      <c r="Q5569" t="s">
        <v>215</v>
      </c>
      <c r="R5569" t="s">
        <v>131</v>
      </c>
      <c r="S5569" t="s">
        <v>164</v>
      </c>
      <c r="T5569" t="s">
        <v>165</v>
      </c>
      <c r="U5569" t="s">
        <v>151</v>
      </c>
      <c r="V5569" t="s">
        <v>135</v>
      </c>
      <c r="W5569" t="s">
        <v>136</v>
      </c>
      <c r="X5569" t="s">
        <v>2567</v>
      </c>
      <c r="Y5569" s="94">
        <v>20215</v>
      </c>
      <c r="Z5569" s="94">
        <v>49354</v>
      </c>
      <c r="AA5569" s="94">
        <v>55200</v>
      </c>
      <c r="AB5569" s="94">
        <v>55200</v>
      </c>
      <c r="AC5569">
        <f t="shared" si="172"/>
        <v>2000</v>
      </c>
      <c r="AD5569" t="str">
        <f t="shared" si="173"/>
        <v>313</v>
      </c>
    </row>
    <row r="5570" spans="1:30" hidden="1" x14ac:dyDescent="0.25">
      <c r="A5570" t="s">
        <v>2564</v>
      </c>
      <c r="B5570" t="s">
        <v>548</v>
      </c>
      <c r="C5570" t="s">
        <v>990</v>
      </c>
      <c r="D5570" t="s">
        <v>228</v>
      </c>
      <c r="E5570" t="s">
        <v>122</v>
      </c>
      <c r="F5570" t="s">
        <v>159</v>
      </c>
      <c r="G5570" t="s">
        <v>160</v>
      </c>
      <c r="H5570" t="s">
        <v>143</v>
      </c>
      <c r="I5570" t="s">
        <v>124</v>
      </c>
      <c r="J5570" t="s">
        <v>125</v>
      </c>
      <c r="K5570" t="s">
        <v>2565</v>
      </c>
      <c r="N5570" t="s">
        <v>2566</v>
      </c>
      <c r="O5570" t="s">
        <v>328</v>
      </c>
      <c r="P5570" t="s">
        <v>993</v>
      </c>
      <c r="Q5570" t="s">
        <v>229</v>
      </c>
      <c r="R5570" t="s">
        <v>131</v>
      </c>
      <c r="S5570" t="s">
        <v>164</v>
      </c>
      <c r="T5570" t="s">
        <v>165</v>
      </c>
      <c r="U5570" t="s">
        <v>151</v>
      </c>
      <c r="V5570" t="s">
        <v>135</v>
      </c>
      <c r="W5570" t="s">
        <v>136</v>
      </c>
      <c r="X5570" t="s">
        <v>2567</v>
      </c>
      <c r="Y5570" s="94">
        <v>0</v>
      </c>
      <c r="Z5570" s="94">
        <v>1200</v>
      </c>
      <c r="AA5570" s="94">
        <v>2294</v>
      </c>
      <c r="AB5570" s="94">
        <v>2294</v>
      </c>
      <c r="AC5570">
        <f t="shared" si="172"/>
        <v>2000</v>
      </c>
      <c r="AD5570" t="str">
        <f t="shared" si="173"/>
        <v>313</v>
      </c>
    </row>
    <row r="5571" spans="1:30" hidden="1" x14ac:dyDescent="0.25">
      <c r="A5571" t="s">
        <v>2564</v>
      </c>
      <c r="B5571" t="s">
        <v>548</v>
      </c>
      <c r="C5571" t="s">
        <v>990</v>
      </c>
      <c r="D5571" t="s">
        <v>242</v>
      </c>
      <c r="E5571" t="s">
        <v>122</v>
      </c>
      <c r="F5571" t="s">
        <v>159</v>
      </c>
      <c r="G5571" t="s">
        <v>160</v>
      </c>
      <c r="H5571" t="s">
        <v>143</v>
      </c>
      <c r="I5571" t="s">
        <v>124</v>
      </c>
      <c r="J5571" t="s">
        <v>125</v>
      </c>
      <c r="K5571" t="s">
        <v>2565</v>
      </c>
      <c r="N5571" t="s">
        <v>2566</v>
      </c>
      <c r="O5571" t="s">
        <v>328</v>
      </c>
      <c r="P5571" t="s">
        <v>993</v>
      </c>
      <c r="Q5571" t="s">
        <v>243</v>
      </c>
      <c r="R5571" t="s">
        <v>131</v>
      </c>
      <c r="S5571" t="s">
        <v>164</v>
      </c>
      <c r="T5571" t="s">
        <v>165</v>
      </c>
      <c r="U5571" t="s">
        <v>151</v>
      </c>
      <c r="V5571" t="s">
        <v>135</v>
      </c>
      <c r="W5571" t="s">
        <v>136</v>
      </c>
      <c r="X5571" t="s">
        <v>2567</v>
      </c>
      <c r="Y5571" s="94">
        <v>0</v>
      </c>
      <c r="Z5571" s="94">
        <v>1583.8533333333335</v>
      </c>
      <c r="AA5571" s="94">
        <v>11999.73</v>
      </c>
      <c r="AB5571" s="94">
        <v>11999.73</v>
      </c>
      <c r="AC5571">
        <f t="shared" ref="AC5571:AC5634" si="174">MID(D5571,1,1)*1000</f>
        <v>3000</v>
      </c>
      <c r="AD5571" t="str">
        <f t="shared" ref="AD5571:AD5634" si="175">MID(A5571,6,3)</f>
        <v>313</v>
      </c>
    </row>
    <row r="5572" spans="1:30" hidden="1" x14ac:dyDescent="0.25">
      <c r="A5572" t="s">
        <v>2564</v>
      </c>
      <c r="B5572" t="s">
        <v>548</v>
      </c>
      <c r="C5572" t="s">
        <v>990</v>
      </c>
      <c r="D5572" t="s">
        <v>291</v>
      </c>
      <c r="E5572" t="s">
        <v>122</v>
      </c>
      <c r="F5572" t="s">
        <v>159</v>
      </c>
      <c r="G5572" t="s">
        <v>160</v>
      </c>
      <c r="H5572" t="s">
        <v>143</v>
      </c>
      <c r="I5572" t="s">
        <v>124</v>
      </c>
      <c r="J5572" t="s">
        <v>125</v>
      </c>
      <c r="K5572" t="s">
        <v>2565</v>
      </c>
      <c r="N5572" t="s">
        <v>2566</v>
      </c>
      <c r="O5572" t="s">
        <v>328</v>
      </c>
      <c r="P5572" t="s">
        <v>993</v>
      </c>
      <c r="Q5572" t="s">
        <v>169</v>
      </c>
      <c r="R5572" t="s">
        <v>131</v>
      </c>
      <c r="S5572" t="s">
        <v>164</v>
      </c>
      <c r="T5572" t="s">
        <v>165</v>
      </c>
      <c r="U5572" t="s">
        <v>151</v>
      </c>
      <c r="V5572" t="s">
        <v>135</v>
      </c>
      <c r="W5572" t="s">
        <v>136</v>
      </c>
      <c r="X5572" t="s">
        <v>2567</v>
      </c>
      <c r="Y5572" s="94">
        <v>0</v>
      </c>
      <c r="Z5572" s="94">
        <v>44750</v>
      </c>
      <c r="AA5572" s="94">
        <v>46092.5</v>
      </c>
      <c r="AB5572" s="94">
        <v>46092.5</v>
      </c>
      <c r="AC5572">
        <f t="shared" si="174"/>
        <v>3000</v>
      </c>
      <c r="AD5572" t="str">
        <f t="shared" si="175"/>
        <v>313</v>
      </c>
    </row>
    <row r="5573" spans="1:30" hidden="1" x14ac:dyDescent="0.25">
      <c r="A5573" t="s">
        <v>2564</v>
      </c>
      <c r="B5573" t="s">
        <v>548</v>
      </c>
      <c r="C5573" t="s">
        <v>990</v>
      </c>
      <c r="D5573" t="s">
        <v>726</v>
      </c>
      <c r="E5573" t="s">
        <v>122</v>
      </c>
      <c r="F5573" t="s">
        <v>159</v>
      </c>
      <c r="G5573" t="s">
        <v>160</v>
      </c>
      <c r="H5573" t="s">
        <v>143</v>
      </c>
      <c r="I5573" t="s">
        <v>124</v>
      </c>
      <c r="J5573" t="s">
        <v>125</v>
      </c>
      <c r="K5573" t="s">
        <v>2565</v>
      </c>
      <c r="N5573" t="s">
        <v>2566</v>
      </c>
      <c r="O5573" t="s">
        <v>328</v>
      </c>
      <c r="P5573" t="s">
        <v>993</v>
      </c>
      <c r="Q5573" t="s">
        <v>727</v>
      </c>
      <c r="R5573" t="s">
        <v>131</v>
      </c>
      <c r="S5573" t="s">
        <v>164</v>
      </c>
      <c r="T5573" t="s">
        <v>165</v>
      </c>
      <c r="U5573" t="s">
        <v>151</v>
      </c>
      <c r="V5573" t="s">
        <v>135</v>
      </c>
      <c r="W5573" t="s">
        <v>136</v>
      </c>
      <c r="X5573" t="s">
        <v>2567</v>
      </c>
      <c r="Y5573" s="94">
        <v>0</v>
      </c>
      <c r="Z5573" s="94">
        <v>355733.33333333331</v>
      </c>
      <c r="AA5573" s="94">
        <v>366405.33</v>
      </c>
      <c r="AB5573" s="94">
        <v>366405.33</v>
      </c>
      <c r="AC5573">
        <f t="shared" si="174"/>
        <v>3000</v>
      </c>
      <c r="AD5573" t="str">
        <f t="shared" si="175"/>
        <v>313</v>
      </c>
    </row>
    <row r="5574" spans="1:30" hidden="1" x14ac:dyDescent="0.25">
      <c r="A5574" t="s">
        <v>2564</v>
      </c>
      <c r="B5574" t="s">
        <v>548</v>
      </c>
      <c r="C5574" t="s">
        <v>990</v>
      </c>
      <c r="D5574" t="s">
        <v>272</v>
      </c>
      <c r="E5574" t="s">
        <v>122</v>
      </c>
      <c r="F5574" t="s">
        <v>159</v>
      </c>
      <c r="G5574" t="s">
        <v>160</v>
      </c>
      <c r="H5574" t="s">
        <v>143</v>
      </c>
      <c r="I5574" t="s">
        <v>124</v>
      </c>
      <c r="J5574" t="s">
        <v>125</v>
      </c>
      <c r="K5574" t="s">
        <v>2565</v>
      </c>
      <c r="N5574" t="s">
        <v>2566</v>
      </c>
      <c r="O5574" t="s">
        <v>328</v>
      </c>
      <c r="P5574" t="s">
        <v>993</v>
      </c>
      <c r="Q5574" t="s">
        <v>273</v>
      </c>
      <c r="R5574" t="s">
        <v>131</v>
      </c>
      <c r="S5574" t="s">
        <v>164</v>
      </c>
      <c r="T5574" t="s">
        <v>165</v>
      </c>
      <c r="U5574" t="s">
        <v>151</v>
      </c>
      <c r="V5574" t="s">
        <v>135</v>
      </c>
      <c r="W5574" t="s">
        <v>136</v>
      </c>
      <c r="X5574" t="s">
        <v>2567</v>
      </c>
      <c r="Y5574" s="94">
        <v>4532</v>
      </c>
      <c r="Z5574" s="94">
        <v>21944.751111111113</v>
      </c>
      <c r="AA5574" s="94">
        <v>24362.18</v>
      </c>
      <c r="AB5574" s="94">
        <v>24362.18</v>
      </c>
      <c r="AC5574">
        <f t="shared" si="174"/>
        <v>3000</v>
      </c>
      <c r="AD5574" t="str">
        <f t="shared" si="175"/>
        <v>313</v>
      </c>
    </row>
    <row r="5575" spans="1:30" hidden="1" x14ac:dyDescent="0.25">
      <c r="A5575" s="97" t="s">
        <v>2568</v>
      </c>
      <c r="B5575" s="97" t="s">
        <v>548</v>
      </c>
      <c r="C5575" s="97" t="s">
        <v>140</v>
      </c>
      <c r="D5575" s="97" t="s">
        <v>141</v>
      </c>
      <c r="E5575" s="97" t="s">
        <v>122</v>
      </c>
      <c r="F5575" s="98">
        <v>15</v>
      </c>
      <c r="G5575" s="98" t="s">
        <v>142</v>
      </c>
      <c r="H5575" s="97" t="s">
        <v>143</v>
      </c>
      <c r="I5575" s="97" t="s">
        <v>124</v>
      </c>
      <c r="J5575" s="97" t="s">
        <v>125</v>
      </c>
      <c r="K5575" s="97" t="s">
        <v>2569</v>
      </c>
      <c r="L5575" s="97"/>
      <c r="M5575" s="97"/>
      <c r="N5575" s="97" t="s">
        <v>2570</v>
      </c>
      <c r="O5575" s="97" t="s">
        <v>328</v>
      </c>
      <c r="P5575" s="97" t="s">
        <v>147</v>
      </c>
      <c r="Q5575" s="97" t="s">
        <v>148</v>
      </c>
      <c r="R5575" s="97" t="s">
        <v>131</v>
      </c>
      <c r="S5575" s="97" t="s">
        <v>149</v>
      </c>
      <c r="T5575" s="97" t="s">
        <v>150</v>
      </c>
      <c r="U5575" s="97" t="s">
        <v>151</v>
      </c>
      <c r="V5575" s="97" t="s">
        <v>135</v>
      </c>
      <c r="W5575" s="97" t="s">
        <v>136</v>
      </c>
      <c r="X5575" s="97"/>
      <c r="Y5575" s="99"/>
      <c r="Z5575" s="99"/>
      <c r="AA5575" s="99">
        <v>1611240</v>
      </c>
      <c r="AB5575" s="99">
        <v>1611240</v>
      </c>
      <c r="AC5575">
        <f t="shared" si="174"/>
        <v>1000</v>
      </c>
      <c r="AD5575" t="str">
        <f t="shared" si="175"/>
        <v>313</v>
      </c>
    </row>
    <row r="5576" spans="1:30" hidden="1" x14ac:dyDescent="0.25">
      <c r="A5576" s="97" t="s">
        <v>2568</v>
      </c>
      <c r="B5576" s="97" t="s">
        <v>548</v>
      </c>
      <c r="C5576" s="97" t="s">
        <v>140</v>
      </c>
      <c r="D5576" s="97">
        <v>12101</v>
      </c>
      <c r="E5576" s="97" t="s">
        <v>122</v>
      </c>
      <c r="F5576" s="98">
        <v>15</v>
      </c>
      <c r="G5576" s="98" t="s">
        <v>142</v>
      </c>
      <c r="H5576" s="97">
        <v>19</v>
      </c>
      <c r="I5576" s="97" t="s">
        <v>124</v>
      </c>
      <c r="J5576" s="97" t="s">
        <v>125</v>
      </c>
      <c r="K5576" s="97" t="s">
        <v>2569</v>
      </c>
      <c r="L5576" s="97"/>
      <c r="M5576" s="97"/>
      <c r="N5576" s="97" t="s">
        <v>2570</v>
      </c>
      <c r="O5576" s="97" t="s">
        <v>328</v>
      </c>
      <c r="P5576" s="97" t="s">
        <v>147</v>
      </c>
      <c r="Q5576" s="97" t="s">
        <v>182</v>
      </c>
      <c r="R5576" s="97" t="s">
        <v>131</v>
      </c>
      <c r="S5576" s="97" t="s">
        <v>149</v>
      </c>
      <c r="T5576" s="97" t="s">
        <v>150</v>
      </c>
      <c r="U5576" s="97" t="s">
        <v>134</v>
      </c>
      <c r="V5576" s="97" t="s">
        <v>135</v>
      </c>
      <c r="W5576" s="97" t="s">
        <v>136</v>
      </c>
      <c r="X5576" s="97"/>
      <c r="Y5576" s="99"/>
      <c r="Z5576" s="99"/>
      <c r="AA5576" s="99">
        <v>327600</v>
      </c>
      <c r="AB5576" s="99">
        <v>327600</v>
      </c>
      <c r="AC5576">
        <f t="shared" si="174"/>
        <v>1000</v>
      </c>
      <c r="AD5576" t="str">
        <f t="shared" si="175"/>
        <v>313</v>
      </c>
    </row>
    <row r="5577" spans="1:30" hidden="1" x14ac:dyDescent="0.25">
      <c r="A5577" s="97" t="s">
        <v>2568</v>
      </c>
      <c r="B5577" s="97" t="s">
        <v>548</v>
      </c>
      <c r="C5577" s="97" t="s">
        <v>140</v>
      </c>
      <c r="D5577" s="97">
        <v>13201</v>
      </c>
      <c r="E5577" s="97" t="s">
        <v>122</v>
      </c>
      <c r="F5577" s="98">
        <v>15</v>
      </c>
      <c r="G5577" s="98" t="s">
        <v>142</v>
      </c>
      <c r="H5577" s="97">
        <v>19</v>
      </c>
      <c r="I5577" s="97" t="s">
        <v>124</v>
      </c>
      <c r="J5577" s="97" t="s">
        <v>125</v>
      </c>
      <c r="K5577" s="97" t="s">
        <v>2569</v>
      </c>
      <c r="L5577" s="97"/>
      <c r="M5577" s="97"/>
      <c r="N5577" s="97" t="s">
        <v>2570</v>
      </c>
      <c r="O5577" s="97" t="s">
        <v>328</v>
      </c>
      <c r="P5577" s="97" t="s">
        <v>147</v>
      </c>
      <c r="Q5577" s="97" t="s">
        <v>152</v>
      </c>
      <c r="R5577" s="97" t="s">
        <v>131</v>
      </c>
      <c r="S5577" s="97" t="s">
        <v>149</v>
      </c>
      <c r="T5577" s="97" t="s">
        <v>150</v>
      </c>
      <c r="U5577" s="97" t="s">
        <v>134</v>
      </c>
      <c r="V5577" s="97" t="s">
        <v>135</v>
      </c>
      <c r="W5577" s="97" t="s">
        <v>136</v>
      </c>
      <c r="X5577" s="97"/>
      <c r="Y5577" s="99"/>
      <c r="Z5577" s="99"/>
      <c r="AA5577" s="99">
        <v>67135</v>
      </c>
      <c r="AB5577" s="99">
        <v>67135</v>
      </c>
      <c r="AC5577">
        <f t="shared" si="174"/>
        <v>1000</v>
      </c>
      <c r="AD5577" t="str">
        <f t="shared" si="175"/>
        <v>313</v>
      </c>
    </row>
    <row r="5578" spans="1:30" hidden="1" x14ac:dyDescent="0.25">
      <c r="A5578" s="97" t="s">
        <v>2568</v>
      </c>
      <c r="B5578" s="97" t="s">
        <v>548</v>
      </c>
      <c r="C5578" s="97" t="s">
        <v>140</v>
      </c>
      <c r="D5578" s="97">
        <v>13203</v>
      </c>
      <c r="E5578" s="97" t="s">
        <v>122</v>
      </c>
      <c r="F5578" s="98">
        <v>15</v>
      </c>
      <c r="G5578" s="98" t="s">
        <v>142</v>
      </c>
      <c r="H5578" s="97">
        <v>19</v>
      </c>
      <c r="I5578" s="97" t="s">
        <v>124</v>
      </c>
      <c r="J5578" s="97" t="s">
        <v>125</v>
      </c>
      <c r="K5578" s="97" t="s">
        <v>2569</v>
      </c>
      <c r="L5578" s="97"/>
      <c r="M5578" s="97"/>
      <c r="N5578" s="97" t="s">
        <v>2570</v>
      </c>
      <c r="O5578" s="97" t="s">
        <v>328</v>
      </c>
      <c r="P5578" s="97" t="s">
        <v>147</v>
      </c>
      <c r="Q5578" s="97" t="s">
        <v>153</v>
      </c>
      <c r="R5578" s="97" t="s">
        <v>131</v>
      </c>
      <c r="S5578" s="97" t="s">
        <v>149</v>
      </c>
      <c r="T5578" s="97" t="s">
        <v>150</v>
      </c>
      <c r="U5578" s="97" t="s">
        <v>134</v>
      </c>
      <c r="V5578" s="97" t="s">
        <v>135</v>
      </c>
      <c r="W5578" s="97" t="s">
        <v>136</v>
      </c>
      <c r="X5578" s="97"/>
      <c r="Y5578" s="99"/>
      <c r="Z5578" s="99"/>
      <c r="AA5578" s="99">
        <v>268540</v>
      </c>
      <c r="AB5578" s="99">
        <v>268540</v>
      </c>
      <c r="AC5578">
        <f t="shared" si="174"/>
        <v>1000</v>
      </c>
      <c r="AD5578" t="str">
        <f t="shared" si="175"/>
        <v>313</v>
      </c>
    </row>
    <row r="5579" spans="1:30" hidden="1" x14ac:dyDescent="0.25">
      <c r="A5579" s="97" t="s">
        <v>2568</v>
      </c>
      <c r="B5579" s="97" t="s">
        <v>548</v>
      </c>
      <c r="C5579" s="97" t="s">
        <v>140</v>
      </c>
      <c r="D5579" s="97" t="s">
        <v>183</v>
      </c>
      <c r="E5579" s="97" t="s">
        <v>122</v>
      </c>
      <c r="F5579" s="98">
        <v>15</v>
      </c>
      <c r="G5579" s="98" t="s">
        <v>142</v>
      </c>
      <c r="H5579" s="97">
        <v>19</v>
      </c>
      <c r="I5579" s="97" t="s">
        <v>124</v>
      </c>
      <c r="J5579" s="97" t="s">
        <v>125</v>
      </c>
      <c r="K5579" s="97" t="s">
        <v>2569</v>
      </c>
      <c r="L5579" s="97"/>
      <c r="M5579" s="97"/>
      <c r="N5579" s="97" t="s">
        <v>2570</v>
      </c>
      <c r="O5579" s="97" t="s">
        <v>328</v>
      </c>
      <c r="P5579" s="97" t="s">
        <v>147</v>
      </c>
      <c r="Q5579" s="97" t="s">
        <v>184</v>
      </c>
      <c r="R5579" s="97" t="s">
        <v>131</v>
      </c>
      <c r="S5579" s="97" t="s">
        <v>149</v>
      </c>
      <c r="T5579" s="97" t="s">
        <v>150</v>
      </c>
      <c r="U5579" s="97" t="s">
        <v>134</v>
      </c>
      <c r="V5579" s="97" t="s">
        <v>135</v>
      </c>
      <c r="W5579" s="97" t="s">
        <v>136</v>
      </c>
      <c r="X5579" s="97" t="s">
        <v>2571</v>
      </c>
      <c r="Y5579" s="99">
        <v>0</v>
      </c>
      <c r="Z5579" s="99">
        <v>13497.060000000001</v>
      </c>
      <c r="AA5579" s="99">
        <v>13497.060000000001</v>
      </c>
      <c r="AB5579" s="99">
        <v>13497.06</v>
      </c>
      <c r="AC5579">
        <f t="shared" si="174"/>
        <v>1000</v>
      </c>
      <c r="AD5579" t="str">
        <f t="shared" si="175"/>
        <v>313</v>
      </c>
    </row>
    <row r="5580" spans="1:30" hidden="1" x14ac:dyDescent="0.25">
      <c r="A5580" s="97" t="s">
        <v>2568</v>
      </c>
      <c r="B5580" s="97" t="s">
        <v>548</v>
      </c>
      <c r="C5580" s="97" t="s">
        <v>140</v>
      </c>
      <c r="D5580" s="97">
        <v>14101</v>
      </c>
      <c r="E5580" s="97" t="s">
        <v>122</v>
      </c>
      <c r="F5580" s="98">
        <v>15</v>
      </c>
      <c r="G5580" s="98" t="s">
        <v>142</v>
      </c>
      <c r="H5580" s="97">
        <v>19</v>
      </c>
      <c r="I5580" s="97" t="s">
        <v>124</v>
      </c>
      <c r="J5580" s="97" t="s">
        <v>125</v>
      </c>
      <c r="K5580" s="97" t="s">
        <v>2569</v>
      </c>
      <c r="L5580" s="97"/>
      <c r="M5580" s="97"/>
      <c r="N5580" s="97" t="s">
        <v>2570</v>
      </c>
      <c r="O5580" s="97" t="s">
        <v>328</v>
      </c>
      <c r="P5580" s="97" t="s">
        <v>147</v>
      </c>
      <c r="Q5580" s="97" t="s">
        <v>154</v>
      </c>
      <c r="R5580" s="97" t="s">
        <v>131</v>
      </c>
      <c r="S5580" s="97" t="s">
        <v>149</v>
      </c>
      <c r="T5580" s="97" t="s">
        <v>150</v>
      </c>
      <c r="U5580" s="97" t="s">
        <v>134</v>
      </c>
      <c r="V5580" s="97" t="s">
        <v>135</v>
      </c>
      <c r="W5580" s="97" t="s">
        <v>136</v>
      </c>
      <c r="X5580" s="97"/>
      <c r="Y5580" s="99"/>
      <c r="Z5580" s="99"/>
      <c r="AA5580" s="99">
        <v>88618.2</v>
      </c>
      <c r="AB5580" s="99">
        <v>88618.2</v>
      </c>
      <c r="AC5580">
        <f t="shared" si="174"/>
        <v>1000</v>
      </c>
      <c r="AD5580" t="str">
        <f t="shared" si="175"/>
        <v>313</v>
      </c>
    </row>
    <row r="5581" spans="1:30" hidden="1" x14ac:dyDescent="0.25">
      <c r="A5581" s="97" t="s">
        <v>2568</v>
      </c>
      <c r="B5581" s="97" t="s">
        <v>548</v>
      </c>
      <c r="C5581" s="97" t="s">
        <v>140</v>
      </c>
      <c r="D5581" s="97">
        <v>14103</v>
      </c>
      <c r="E5581" s="97" t="s">
        <v>122</v>
      </c>
      <c r="F5581" s="98">
        <v>15</v>
      </c>
      <c r="G5581" s="98" t="s">
        <v>142</v>
      </c>
      <c r="H5581" s="97">
        <v>19</v>
      </c>
      <c r="I5581" s="97" t="s">
        <v>124</v>
      </c>
      <c r="J5581" s="97" t="s">
        <v>125</v>
      </c>
      <c r="K5581" s="97" t="s">
        <v>2569</v>
      </c>
      <c r="L5581" s="97"/>
      <c r="M5581" s="97"/>
      <c r="N5581" s="97" t="s">
        <v>2570</v>
      </c>
      <c r="O5581" s="97" t="s">
        <v>328</v>
      </c>
      <c r="P5581" s="97" t="s">
        <v>147</v>
      </c>
      <c r="Q5581" s="97" t="s">
        <v>155</v>
      </c>
      <c r="R5581" s="97" t="s">
        <v>131</v>
      </c>
      <c r="S5581" s="97" t="s">
        <v>149</v>
      </c>
      <c r="T5581" s="97" t="s">
        <v>150</v>
      </c>
      <c r="U5581" s="97" t="s">
        <v>134</v>
      </c>
      <c r="V5581" s="97" t="s">
        <v>135</v>
      </c>
      <c r="W5581" s="97" t="s">
        <v>136</v>
      </c>
      <c r="X5581" s="97"/>
      <c r="Y5581" s="99"/>
      <c r="Z5581" s="99"/>
      <c r="AA5581" s="99">
        <v>36252.9</v>
      </c>
      <c r="AB5581" s="99">
        <v>36252.9</v>
      </c>
      <c r="AC5581">
        <f t="shared" si="174"/>
        <v>1000</v>
      </c>
      <c r="AD5581" t="str">
        <f t="shared" si="175"/>
        <v>313</v>
      </c>
    </row>
    <row r="5582" spans="1:30" hidden="1" x14ac:dyDescent="0.25">
      <c r="A5582" s="97" t="s">
        <v>2568</v>
      </c>
      <c r="B5582" s="97" t="s">
        <v>548</v>
      </c>
      <c r="C5582" s="97" t="s">
        <v>140</v>
      </c>
      <c r="D5582" s="97">
        <v>14201</v>
      </c>
      <c r="E5582" s="97" t="s">
        <v>122</v>
      </c>
      <c r="F5582" s="98">
        <v>15</v>
      </c>
      <c r="G5582" s="98" t="s">
        <v>142</v>
      </c>
      <c r="H5582" s="97">
        <v>19</v>
      </c>
      <c r="I5582" s="97" t="s">
        <v>124</v>
      </c>
      <c r="J5582" s="97" t="s">
        <v>125</v>
      </c>
      <c r="K5582" s="97" t="s">
        <v>2569</v>
      </c>
      <c r="L5582" s="97"/>
      <c r="M5582" s="97"/>
      <c r="N5582" s="97" t="s">
        <v>2570</v>
      </c>
      <c r="O5582" s="97" t="s">
        <v>328</v>
      </c>
      <c r="P5582" s="97" t="s">
        <v>147</v>
      </c>
      <c r="Q5582" s="97" t="s">
        <v>156</v>
      </c>
      <c r="R5582" s="97" t="s">
        <v>131</v>
      </c>
      <c r="S5582" s="97" t="s">
        <v>149</v>
      </c>
      <c r="T5582" s="97" t="s">
        <v>150</v>
      </c>
      <c r="U5582" s="97" t="s">
        <v>134</v>
      </c>
      <c r="V5582" s="97" t="s">
        <v>135</v>
      </c>
      <c r="W5582" s="97" t="s">
        <v>136</v>
      </c>
      <c r="X5582" s="97"/>
      <c r="Y5582" s="99"/>
      <c r="Z5582" s="99"/>
      <c r="AA5582" s="99">
        <v>80562</v>
      </c>
      <c r="AB5582" s="99">
        <v>80562</v>
      </c>
      <c r="AC5582">
        <f t="shared" si="174"/>
        <v>1000</v>
      </c>
      <c r="AD5582" t="str">
        <f t="shared" si="175"/>
        <v>313</v>
      </c>
    </row>
    <row r="5583" spans="1:30" hidden="1" x14ac:dyDescent="0.25">
      <c r="A5583" s="97" t="s">
        <v>2568</v>
      </c>
      <c r="B5583" s="97" t="s">
        <v>548</v>
      </c>
      <c r="C5583" s="97" t="s">
        <v>140</v>
      </c>
      <c r="D5583" s="97">
        <v>14301</v>
      </c>
      <c r="E5583" s="97" t="s">
        <v>122</v>
      </c>
      <c r="F5583" s="98">
        <v>15</v>
      </c>
      <c r="G5583" s="98" t="s">
        <v>142</v>
      </c>
      <c r="H5583" s="97">
        <v>19</v>
      </c>
      <c r="I5583" s="97" t="s">
        <v>124</v>
      </c>
      <c r="J5583" s="97" t="s">
        <v>125</v>
      </c>
      <c r="K5583" s="97" t="s">
        <v>2569</v>
      </c>
      <c r="L5583" s="97"/>
      <c r="M5583" s="97"/>
      <c r="N5583" s="97" t="s">
        <v>2570</v>
      </c>
      <c r="O5583" s="97" t="s">
        <v>328</v>
      </c>
      <c r="P5583" s="97" t="s">
        <v>147</v>
      </c>
      <c r="Q5583" s="97" t="s">
        <v>178</v>
      </c>
      <c r="R5583" s="97" t="s">
        <v>131</v>
      </c>
      <c r="S5583" s="97" t="s">
        <v>149</v>
      </c>
      <c r="T5583" s="97" t="s">
        <v>150</v>
      </c>
      <c r="U5583" s="97" t="s">
        <v>134</v>
      </c>
      <c r="V5583" s="97" t="s">
        <v>135</v>
      </c>
      <c r="W5583" s="97" t="s">
        <v>136</v>
      </c>
      <c r="X5583" s="97"/>
      <c r="Y5583" s="99"/>
      <c r="Z5583" s="99"/>
      <c r="AA5583" s="99">
        <v>96674.4</v>
      </c>
      <c r="AB5583" s="99">
        <v>96674.4</v>
      </c>
      <c r="AC5583">
        <f t="shared" si="174"/>
        <v>1000</v>
      </c>
      <c r="AD5583" t="str">
        <f t="shared" si="175"/>
        <v>313</v>
      </c>
    </row>
    <row r="5584" spans="1:30" hidden="1" x14ac:dyDescent="0.25">
      <c r="A5584" t="s">
        <v>2568</v>
      </c>
      <c r="B5584" t="s">
        <v>548</v>
      </c>
      <c r="C5584" t="s">
        <v>157</v>
      </c>
      <c r="D5584" t="s">
        <v>186</v>
      </c>
      <c r="E5584" t="s">
        <v>122</v>
      </c>
      <c r="F5584" t="s">
        <v>159</v>
      </c>
      <c r="G5584" t="s">
        <v>160</v>
      </c>
      <c r="H5584" t="s">
        <v>143</v>
      </c>
      <c r="I5584" t="s">
        <v>124</v>
      </c>
      <c r="J5584" t="s">
        <v>125</v>
      </c>
      <c r="K5584" t="s">
        <v>2572</v>
      </c>
      <c r="N5584" t="s">
        <v>2570</v>
      </c>
      <c r="O5584" t="s">
        <v>328</v>
      </c>
      <c r="P5584" t="s">
        <v>162</v>
      </c>
      <c r="Q5584" t="s">
        <v>188</v>
      </c>
      <c r="R5584" t="s">
        <v>131</v>
      </c>
      <c r="S5584" t="s">
        <v>164</v>
      </c>
      <c r="T5584" t="s">
        <v>165</v>
      </c>
      <c r="U5584" t="s">
        <v>151</v>
      </c>
      <c r="V5584" t="s">
        <v>135</v>
      </c>
      <c r="W5584" t="s">
        <v>136</v>
      </c>
      <c r="X5584" t="s">
        <v>2573</v>
      </c>
      <c r="Y5584" s="94">
        <v>7200</v>
      </c>
      <c r="Z5584" s="94">
        <v>3984.8</v>
      </c>
      <c r="AA5584" s="94">
        <v>4104.34</v>
      </c>
      <c r="AB5584" s="94">
        <v>4104.34</v>
      </c>
      <c r="AC5584">
        <f t="shared" si="174"/>
        <v>2000</v>
      </c>
      <c r="AD5584" t="str">
        <f t="shared" si="175"/>
        <v>313</v>
      </c>
    </row>
    <row r="5585" spans="1:30" hidden="1" x14ac:dyDescent="0.25">
      <c r="A5585" t="s">
        <v>2568</v>
      </c>
      <c r="B5585" t="s">
        <v>548</v>
      </c>
      <c r="C5585" t="s">
        <v>157</v>
      </c>
      <c r="D5585" t="s">
        <v>198</v>
      </c>
      <c r="E5585" t="s">
        <v>122</v>
      </c>
      <c r="F5585" t="s">
        <v>159</v>
      </c>
      <c r="G5585" t="s">
        <v>160</v>
      </c>
      <c r="H5585" t="s">
        <v>143</v>
      </c>
      <c r="I5585" t="s">
        <v>124</v>
      </c>
      <c r="J5585" t="s">
        <v>125</v>
      </c>
      <c r="K5585" t="s">
        <v>2572</v>
      </c>
      <c r="N5585" t="s">
        <v>2570</v>
      </c>
      <c r="O5585" t="s">
        <v>328</v>
      </c>
      <c r="P5585" t="s">
        <v>162</v>
      </c>
      <c r="Q5585" t="s">
        <v>199</v>
      </c>
      <c r="R5585" t="s">
        <v>131</v>
      </c>
      <c r="S5585" t="s">
        <v>164</v>
      </c>
      <c r="T5585" t="s">
        <v>165</v>
      </c>
      <c r="U5585" t="s">
        <v>151</v>
      </c>
      <c r="V5585" t="s">
        <v>135</v>
      </c>
      <c r="W5585" t="s">
        <v>136</v>
      </c>
      <c r="X5585" t="s">
        <v>2573</v>
      </c>
      <c r="Y5585" s="94">
        <v>5000</v>
      </c>
      <c r="Z5585" s="94">
        <v>3997.52</v>
      </c>
      <c r="AA5585" s="94">
        <v>4117.45</v>
      </c>
      <c r="AB5585" s="94">
        <v>4117.45</v>
      </c>
      <c r="AC5585">
        <f t="shared" si="174"/>
        <v>2000</v>
      </c>
      <c r="AD5585" t="str">
        <f t="shared" si="175"/>
        <v>313</v>
      </c>
    </row>
    <row r="5586" spans="1:30" hidden="1" x14ac:dyDescent="0.25">
      <c r="A5586" t="s">
        <v>2568</v>
      </c>
      <c r="B5586" t="s">
        <v>548</v>
      </c>
      <c r="C5586" t="s">
        <v>157</v>
      </c>
      <c r="D5586" t="s">
        <v>214</v>
      </c>
      <c r="E5586" t="s">
        <v>122</v>
      </c>
      <c r="F5586" t="s">
        <v>159</v>
      </c>
      <c r="G5586" t="s">
        <v>160</v>
      </c>
      <c r="H5586" t="s">
        <v>143</v>
      </c>
      <c r="I5586" t="s">
        <v>124</v>
      </c>
      <c r="J5586" t="s">
        <v>125</v>
      </c>
      <c r="K5586" t="s">
        <v>2572</v>
      </c>
      <c r="N5586" t="s">
        <v>2570</v>
      </c>
      <c r="O5586" t="s">
        <v>328</v>
      </c>
      <c r="P5586" t="s">
        <v>162</v>
      </c>
      <c r="Q5586" t="s">
        <v>215</v>
      </c>
      <c r="R5586" t="s">
        <v>131</v>
      </c>
      <c r="S5586" t="s">
        <v>164</v>
      </c>
      <c r="T5586" t="s">
        <v>165</v>
      </c>
      <c r="U5586" t="s">
        <v>151</v>
      </c>
      <c r="V5586" t="s">
        <v>135</v>
      </c>
      <c r="W5586" t="s">
        <v>136</v>
      </c>
      <c r="X5586" t="s">
        <v>2573</v>
      </c>
      <c r="Y5586" s="94">
        <v>144000</v>
      </c>
      <c r="Z5586" s="94">
        <v>102000</v>
      </c>
      <c r="AA5586" s="94">
        <v>105060</v>
      </c>
      <c r="AB5586" s="94">
        <v>105060</v>
      </c>
      <c r="AC5586">
        <f t="shared" si="174"/>
        <v>2000</v>
      </c>
      <c r="AD5586" t="str">
        <f t="shared" si="175"/>
        <v>313</v>
      </c>
    </row>
    <row r="5587" spans="1:30" hidden="1" x14ac:dyDescent="0.25">
      <c r="A5587" t="s">
        <v>2568</v>
      </c>
      <c r="B5587" t="s">
        <v>548</v>
      </c>
      <c r="C5587" t="s">
        <v>157</v>
      </c>
      <c r="D5587" t="s">
        <v>158</v>
      </c>
      <c r="E5587" t="s">
        <v>122</v>
      </c>
      <c r="F5587" t="s">
        <v>159</v>
      </c>
      <c r="G5587" t="s">
        <v>160</v>
      </c>
      <c r="H5587" t="s">
        <v>143</v>
      </c>
      <c r="I5587" t="s">
        <v>124</v>
      </c>
      <c r="J5587" t="s">
        <v>125</v>
      </c>
      <c r="K5587" t="s">
        <v>2572</v>
      </c>
      <c r="N5587" t="s">
        <v>2570</v>
      </c>
      <c r="O5587" t="s">
        <v>328</v>
      </c>
      <c r="P5587" t="s">
        <v>162</v>
      </c>
      <c r="Q5587" t="s">
        <v>163</v>
      </c>
      <c r="R5587" t="s">
        <v>131</v>
      </c>
      <c r="S5587" t="s">
        <v>164</v>
      </c>
      <c r="T5587" t="s">
        <v>165</v>
      </c>
      <c r="U5587" t="s">
        <v>151</v>
      </c>
      <c r="V5587" t="s">
        <v>135</v>
      </c>
      <c r="W5587" t="s">
        <v>136</v>
      </c>
      <c r="X5587" t="s">
        <v>2573</v>
      </c>
      <c r="Y5587" s="94">
        <v>11409.18</v>
      </c>
      <c r="Z5587" s="94">
        <v>0</v>
      </c>
      <c r="AA5587" s="94">
        <v>0</v>
      </c>
      <c r="AB5587" s="94">
        <v>0</v>
      </c>
      <c r="AC5587">
        <f t="shared" si="174"/>
        <v>3000</v>
      </c>
      <c r="AD5587" t="str">
        <f t="shared" si="175"/>
        <v>313</v>
      </c>
    </row>
    <row r="5588" spans="1:30" hidden="1" x14ac:dyDescent="0.25">
      <c r="A5588" t="s">
        <v>2568</v>
      </c>
      <c r="B5588" t="s">
        <v>548</v>
      </c>
      <c r="C5588" t="s">
        <v>157</v>
      </c>
      <c r="D5588" t="s">
        <v>170</v>
      </c>
      <c r="E5588" t="s">
        <v>122</v>
      </c>
      <c r="F5588" t="s">
        <v>159</v>
      </c>
      <c r="G5588" t="s">
        <v>160</v>
      </c>
      <c r="H5588" t="s">
        <v>143</v>
      </c>
      <c r="I5588" t="s">
        <v>124</v>
      </c>
      <c r="J5588" t="s">
        <v>125</v>
      </c>
      <c r="K5588" t="s">
        <v>2572</v>
      </c>
      <c r="N5588" t="s">
        <v>2570</v>
      </c>
      <c r="O5588" t="s">
        <v>328</v>
      </c>
      <c r="P5588" t="s">
        <v>162</v>
      </c>
      <c r="Q5588" t="s">
        <v>171</v>
      </c>
      <c r="R5588" t="s">
        <v>131</v>
      </c>
      <c r="S5588" t="s">
        <v>164</v>
      </c>
      <c r="T5588" t="s">
        <v>165</v>
      </c>
      <c r="U5588" t="s">
        <v>151</v>
      </c>
      <c r="V5588" t="s">
        <v>135</v>
      </c>
      <c r="W5588" t="s">
        <v>136</v>
      </c>
      <c r="X5588" t="s">
        <v>2573</v>
      </c>
      <c r="Y5588" s="94">
        <v>402407.61</v>
      </c>
      <c r="Z5588" s="94">
        <v>378920.39</v>
      </c>
      <c r="AA5588" s="94">
        <v>390288.00170000002</v>
      </c>
      <c r="AB5588" s="94">
        <v>390288</v>
      </c>
      <c r="AC5588">
        <f t="shared" si="174"/>
        <v>3000</v>
      </c>
      <c r="AD5588" t="str">
        <f t="shared" si="175"/>
        <v>313</v>
      </c>
    </row>
    <row r="5589" spans="1:30" hidden="1" x14ac:dyDescent="0.25">
      <c r="A5589" t="s">
        <v>2568</v>
      </c>
      <c r="B5589" t="s">
        <v>548</v>
      </c>
      <c r="C5589" t="s">
        <v>157</v>
      </c>
      <c r="D5589" t="s">
        <v>272</v>
      </c>
      <c r="E5589" t="s">
        <v>122</v>
      </c>
      <c r="F5589" t="s">
        <v>159</v>
      </c>
      <c r="G5589" t="s">
        <v>160</v>
      </c>
      <c r="H5589" t="s">
        <v>143</v>
      </c>
      <c r="I5589" t="s">
        <v>124</v>
      </c>
      <c r="J5589" t="s">
        <v>125</v>
      </c>
      <c r="K5589" t="s">
        <v>2572</v>
      </c>
      <c r="N5589" t="s">
        <v>2570</v>
      </c>
      <c r="O5589" t="s">
        <v>328</v>
      </c>
      <c r="P5589" t="s">
        <v>162</v>
      </c>
      <c r="Q5589" t="s">
        <v>273</v>
      </c>
      <c r="R5589" t="s">
        <v>131</v>
      </c>
      <c r="S5589" t="s">
        <v>164</v>
      </c>
      <c r="T5589" t="s">
        <v>165</v>
      </c>
      <c r="U5589" t="s">
        <v>151</v>
      </c>
      <c r="V5589" t="s">
        <v>135</v>
      </c>
      <c r="W5589" t="s">
        <v>136</v>
      </c>
      <c r="X5589" t="s">
        <v>2573</v>
      </c>
      <c r="Y5589" s="94">
        <v>5402.85</v>
      </c>
      <c r="Z5589" s="94">
        <v>0</v>
      </c>
      <c r="AA5589" s="94">
        <v>0</v>
      </c>
      <c r="AB5589" s="94">
        <v>0</v>
      </c>
      <c r="AC5589">
        <f t="shared" si="174"/>
        <v>3000</v>
      </c>
      <c r="AD5589" t="str">
        <f t="shared" si="175"/>
        <v>313</v>
      </c>
    </row>
    <row r="5590" spans="1:30" hidden="1" x14ac:dyDescent="0.25">
      <c r="A5590" t="s">
        <v>2568</v>
      </c>
      <c r="B5590" t="s">
        <v>548</v>
      </c>
      <c r="C5590" t="s">
        <v>157</v>
      </c>
      <c r="D5590" t="s">
        <v>172</v>
      </c>
      <c r="E5590" t="s">
        <v>122</v>
      </c>
      <c r="F5590" t="s">
        <v>159</v>
      </c>
      <c r="G5590" t="s">
        <v>160</v>
      </c>
      <c r="H5590" t="s">
        <v>143</v>
      </c>
      <c r="I5590" t="s">
        <v>124</v>
      </c>
      <c r="J5590" t="s">
        <v>125</v>
      </c>
      <c r="K5590" t="s">
        <v>2572</v>
      </c>
      <c r="N5590" t="s">
        <v>2570</v>
      </c>
      <c r="O5590" t="s">
        <v>328</v>
      </c>
      <c r="P5590" t="s">
        <v>162</v>
      </c>
      <c r="Q5590" t="s">
        <v>173</v>
      </c>
      <c r="R5590" t="s">
        <v>131</v>
      </c>
      <c r="S5590" t="s">
        <v>164</v>
      </c>
      <c r="T5590" t="s">
        <v>165</v>
      </c>
      <c r="U5590" t="s">
        <v>151</v>
      </c>
      <c r="V5590" t="s">
        <v>135</v>
      </c>
      <c r="W5590" t="s">
        <v>136</v>
      </c>
      <c r="X5590" t="s">
        <v>2573</v>
      </c>
      <c r="Y5590" s="94">
        <v>0</v>
      </c>
      <c r="Z5590" s="94">
        <v>7091</v>
      </c>
      <c r="AA5590" s="94">
        <v>7303.73</v>
      </c>
      <c r="AB5590" s="94">
        <v>7303.73</v>
      </c>
      <c r="AC5590">
        <f t="shared" si="174"/>
        <v>3000</v>
      </c>
      <c r="AD5590" t="str">
        <f t="shared" si="175"/>
        <v>313</v>
      </c>
    </row>
    <row r="5591" spans="1:30" hidden="1" x14ac:dyDescent="0.25">
      <c r="A5591" s="97" t="s">
        <v>2574</v>
      </c>
      <c r="B5591" s="97" t="s">
        <v>548</v>
      </c>
      <c r="C5591" s="97" t="s">
        <v>140</v>
      </c>
      <c r="D5591" s="97" t="s">
        <v>141</v>
      </c>
      <c r="E5591" s="97" t="s">
        <v>122</v>
      </c>
      <c r="F5591" s="98">
        <v>15</v>
      </c>
      <c r="G5591" s="98" t="s">
        <v>142</v>
      </c>
      <c r="H5591" s="97" t="s">
        <v>143</v>
      </c>
      <c r="I5591" s="97" t="s">
        <v>124</v>
      </c>
      <c r="J5591" s="97" t="s">
        <v>125</v>
      </c>
      <c r="K5591" s="97" t="s">
        <v>2575</v>
      </c>
      <c r="L5591" s="97"/>
      <c r="M5591" s="97"/>
      <c r="N5591" s="97" t="s">
        <v>2576</v>
      </c>
      <c r="O5591" s="97" t="s">
        <v>328</v>
      </c>
      <c r="P5591" s="97" t="s">
        <v>147</v>
      </c>
      <c r="Q5591" s="97" t="s">
        <v>148</v>
      </c>
      <c r="R5591" s="97" t="s">
        <v>131</v>
      </c>
      <c r="S5591" s="97" t="s">
        <v>149</v>
      </c>
      <c r="T5591" s="97" t="s">
        <v>150</v>
      </c>
      <c r="U5591" s="97" t="s">
        <v>151</v>
      </c>
      <c r="V5591" s="97" t="s">
        <v>135</v>
      </c>
      <c r="W5591" s="97" t="s">
        <v>136</v>
      </c>
      <c r="X5591" s="97"/>
      <c r="Y5591" s="99"/>
      <c r="Z5591" s="99"/>
      <c r="AA5591" s="99">
        <v>1395840</v>
      </c>
      <c r="AB5591" s="99">
        <v>1395840</v>
      </c>
      <c r="AC5591">
        <f t="shared" si="174"/>
        <v>1000</v>
      </c>
      <c r="AD5591" t="str">
        <f t="shared" si="175"/>
        <v>313</v>
      </c>
    </row>
    <row r="5592" spans="1:30" hidden="1" x14ac:dyDescent="0.25">
      <c r="A5592" s="97" t="s">
        <v>2574</v>
      </c>
      <c r="B5592" s="97" t="s">
        <v>548</v>
      </c>
      <c r="C5592" s="97" t="s">
        <v>140</v>
      </c>
      <c r="D5592" s="97">
        <v>12101</v>
      </c>
      <c r="E5592" s="97" t="s">
        <v>122</v>
      </c>
      <c r="F5592" s="98">
        <v>15</v>
      </c>
      <c r="G5592" s="98" t="s">
        <v>142</v>
      </c>
      <c r="H5592" s="97">
        <v>19</v>
      </c>
      <c r="I5592" s="97" t="s">
        <v>124</v>
      </c>
      <c r="J5592" s="97" t="s">
        <v>125</v>
      </c>
      <c r="K5592" s="97" t="s">
        <v>2575</v>
      </c>
      <c r="L5592" s="97"/>
      <c r="M5592" s="97"/>
      <c r="N5592" s="97" t="s">
        <v>2576</v>
      </c>
      <c r="O5592" s="97" t="s">
        <v>328</v>
      </c>
      <c r="P5592" s="97" t="s">
        <v>147</v>
      </c>
      <c r="Q5592" s="97" t="s">
        <v>182</v>
      </c>
      <c r="R5592" s="97" t="s">
        <v>131</v>
      </c>
      <c r="S5592" s="97" t="s">
        <v>149</v>
      </c>
      <c r="T5592" s="97" t="s">
        <v>150</v>
      </c>
      <c r="U5592" s="97" t="s">
        <v>134</v>
      </c>
      <c r="V5592" s="97" t="s">
        <v>135</v>
      </c>
      <c r="W5592" s="97" t="s">
        <v>136</v>
      </c>
      <c r="X5592" s="97"/>
      <c r="Y5592" s="99"/>
      <c r="Z5592" s="99"/>
      <c r="AA5592" s="99">
        <v>648102</v>
      </c>
      <c r="AB5592" s="99">
        <v>648102</v>
      </c>
      <c r="AC5592">
        <f t="shared" si="174"/>
        <v>1000</v>
      </c>
      <c r="AD5592" t="str">
        <f t="shared" si="175"/>
        <v>313</v>
      </c>
    </row>
    <row r="5593" spans="1:30" hidden="1" x14ac:dyDescent="0.25">
      <c r="A5593" s="97" t="s">
        <v>2574</v>
      </c>
      <c r="B5593" s="97" t="s">
        <v>548</v>
      </c>
      <c r="C5593" s="97" t="s">
        <v>140</v>
      </c>
      <c r="D5593" s="97">
        <v>13201</v>
      </c>
      <c r="E5593" s="97" t="s">
        <v>122</v>
      </c>
      <c r="F5593" s="98">
        <v>15</v>
      </c>
      <c r="G5593" s="98" t="s">
        <v>142</v>
      </c>
      <c r="H5593" s="97">
        <v>19</v>
      </c>
      <c r="I5593" s="97" t="s">
        <v>124</v>
      </c>
      <c r="J5593" s="97" t="s">
        <v>125</v>
      </c>
      <c r="K5593" s="97" t="s">
        <v>2575</v>
      </c>
      <c r="L5593" s="97"/>
      <c r="M5593" s="97"/>
      <c r="N5593" s="97" t="s">
        <v>2576</v>
      </c>
      <c r="O5593" s="97" t="s">
        <v>328</v>
      </c>
      <c r="P5593" s="97" t="s">
        <v>147</v>
      </c>
      <c r="Q5593" s="97" t="s">
        <v>152</v>
      </c>
      <c r="R5593" s="97" t="s">
        <v>131</v>
      </c>
      <c r="S5593" s="97" t="s">
        <v>149</v>
      </c>
      <c r="T5593" s="97" t="s">
        <v>150</v>
      </c>
      <c r="U5593" s="97" t="s">
        <v>134</v>
      </c>
      <c r="V5593" s="97" t="s">
        <v>135</v>
      </c>
      <c r="W5593" s="97" t="s">
        <v>136</v>
      </c>
      <c r="X5593" s="97"/>
      <c r="Y5593" s="99"/>
      <c r="Z5593" s="99"/>
      <c r="AA5593" s="99">
        <v>58160</v>
      </c>
      <c r="AB5593" s="99">
        <v>58160</v>
      </c>
      <c r="AC5593">
        <f t="shared" si="174"/>
        <v>1000</v>
      </c>
      <c r="AD5593" t="str">
        <f t="shared" si="175"/>
        <v>313</v>
      </c>
    </row>
    <row r="5594" spans="1:30" hidden="1" x14ac:dyDescent="0.25">
      <c r="A5594" s="97" t="s">
        <v>2574</v>
      </c>
      <c r="B5594" s="97" t="s">
        <v>548</v>
      </c>
      <c r="C5594" s="97" t="s">
        <v>140</v>
      </c>
      <c r="D5594" s="97">
        <v>13203</v>
      </c>
      <c r="E5594" s="97" t="s">
        <v>122</v>
      </c>
      <c r="F5594" s="98">
        <v>15</v>
      </c>
      <c r="G5594" s="98" t="s">
        <v>142</v>
      </c>
      <c r="H5594" s="97">
        <v>19</v>
      </c>
      <c r="I5594" s="97" t="s">
        <v>124</v>
      </c>
      <c r="J5594" s="97" t="s">
        <v>125</v>
      </c>
      <c r="K5594" s="97" t="s">
        <v>2575</v>
      </c>
      <c r="L5594" s="97"/>
      <c r="M5594" s="97"/>
      <c r="N5594" s="97" t="s">
        <v>2576</v>
      </c>
      <c r="O5594" s="97" t="s">
        <v>328</v>
      </c>
      <c r="P5594" s="97" t="s">
        <v>147</v>
      </c>
      <c r="Q5594" s="97" t="s">
        <v>153</v>
      </c>
      <c r="R5594" s="97" t="s">
        <v>131</v>
      </c>
      <c r="S5594" s="97" t="s">
        <v>149</v>
      </c>
      <c r="T5594" s="97" t="s">
        <v>150</v>
      </c>
      <c r="U5594" s="97" t="s">
        <v>134</v>
      </c>
      <c r="V5594" s="97" t="s">
        <v>135</v>
      </c>
      <c r="W5594" s="97" t="s">
        <v>136</v>
      </c>
      <c r="X5594" s="97"/>
      <c r="Y5594" s="99"/>
      <c r="Z5594" s="99"/>
      <c r="AA5594" s="99">
        <v>232640</v>
      </c>
      <c r="AB5594" s="99">
        <v>232640</v>
      </c>
      <c r="AC5594">
        <f t="shared" si="174"/>
        <v>1000</v>
      </c>
      <c r="AD5594" t="str">
        <f t="shared" si="175"/>
        <v>313</v>
      </c>
    </row>
    <row r="5595" spans="1:30" hidden="1" x14ac:dyDescent="0.25">
      <c r="A5595" s="97" t="s">
        <v>2574</v>
      </c>
      <c r="B5595" s="97" t="s">
        <v>548</v>
      </c>
      <c r="C5595" s="97" t="s">
        <v>140</v>
      </c>
      <c r="D5595" s="97">
        <v>14101</v>
      </c>
      <c r="E5595" s="97" t="s">
        <v>122</v>
      </c>
      <c r="F5595" s="98">
        <v>15</v>
      </c>
      <c r="G5595" s="98" t="s">
        <v>142</v>
      </c>
      <c r="H5595" s="97">
        <v>19</v>
      </c>
      <c r="I5595" s="97" t="s">
        <v>124</v>
      </c>
      <c r="J5595" s="97" t="s">
        <v>125</v>
      </c>
      <c r="K5595" s="97" t="s">
        <v>2575</v>
      </c>
      <c r="L5595" s="97"/>
      <c r="M5595" s="97"/>
      <c r="N5595" s="97" t="s">
        <v>2576</v>
      </c>
      <c r="O5595" s="97" t="s">
        <v>328</v>
      </c>
      <c r="P5595" s="97" t="s">
        <v>147</v>
      </c>
      <c r="Q5595" s="97" t="s">
        <v>154</v>
      </c>
      <c r="R5595" s="97" t="s">
        <v>131</v>
      </c>
      <c r="S5595" s="97" t="s">
        <v>149</v>
      </c>
      <c r="T5595" s="97" t="s">
        <v>150</v>
      </c>
      <c r="U5595" s="97" t="s">
        <v>134</v>
      </c>
      <c r="V5595" s="97" t="s">
        <v>135</v>
      </c>
      <c r="W5595" s="97" t="s">
        <v>136</v>
      </c>
      <c r="X5595" s="97"/>
      <c r="Y5595" s="99"/>
      <c r="Z5595" s="99"/>
      <c r="AA5595" s="99">
        <v>76771.199999999997</v>
      </c>
      <c r="AB5595" s="99">
        <v>76771.199999999997</v>
      </c>
      <c r="AC5595">
        <f t="shared" si="174"/>
        <v>1000</v>
      </c>
      <c r="AD5595" t="str">
        <f t="shared" si="175"/>
        <v>313</v>
      </c>
    </row>
    <row r="5596" spans="1:30" hidden="1" x14ac:dyDescent="0.25">
      <c r="A5596" s="97" t="s">
        <v>2574</v>
      </c>
      <c r="B5596" s="97" t="s">
        <v>548</v>
      </c>
      <c r="C5596" s="97" t="s">
        <v>140</v>
      </c>
      <c r="D5596" s="97">
        <v>14103</v>
      </c>
      <c r="E5596" s="97" t="s">
        <v>122</v>
      </c>
      <c r="F5596" s="98">
        <v>15</v>
      </c>
      <c r="G5596" s="98" t="s">
        <v>142</v>
      </c>
      <c r="H5596" s="97">
        <v>19</v>
      </c>
      <c r="I5596" s="97" t="s">
        <v>124</v>
      </c>
      <c r="J5596" s="97" t="s">
        <v>125</v>
      </c>
      <c r="K5596" s="97" t="s">
        <v>2575</v>
      </c>
      <c r="L5596" s="97"/>
      <c r="M5596" s="97"/>
      <c r="N5596" s="97" t="s">
        <v>2576</v>
      </c>
      <c r="O5596" s="97" t="s">
        <v>328</v>
      </c>
      <c r="P5596" s="97" t="s">
        <v>147</v>
      </c>
      <c r="Q5596" s="97" t="s">
        <v>155</v>
      </c>
      <c r="R5596" s="97" t="s">
        <v>131</v>
      </c>
      <c r="S5596" s="97" t="s">
        <v>149</v>
      </c>
      <c r="T5596" s="97" t="s">
        <v>150</v>
      </c>
      <c r="U5596" s="97" t="s">
        <v>134</v>
      </c>
      <c r="V5596" s="97" t="s">
        <v>135</v>
      </c>
      <c r="W5596" s="97" t="s">
        <v>136</v>
      </c>
      <c r="X5596" s="97"/>
      <c r="Y5596" s="99"/>
      <c r="Z5596" s="99"/>
      <c r="AA5596" s="99">
        <v>31406.399999999998</v>
      </c>
      <c r="AB5596" s="99">
        <v>31406.400000000001</v>
      </c>
      <c r="AC5596">
        <f t="shared" si="174"/>
        <v>1000</v>
      </c>
      <c r="AD5596" t="str">
        <f t="shared" si="175"/>
        <v>313</v>
      </c>
    </row>
    <row r="5597" spans="1:30" hidden="1" x14ac:dyDescent="0.25">
      <c r="A5597" s="97" t="s">
        <v>2574</v>
      </c>
      <c r="B5597" s="97" t="s">
        <v>548</v>
      </c>
      <c r="C5597" s="97" t="s">
        <v>140</v>
      </c>
      <c r="D5597" s="97">
        <v>14201</v>
      </c>
      <c r="E5597" s="97" t="s">
        <v>122</v>
      </c>
      <c r="F5597" s="98">
        <v>15</v>
      </c>
      <c r="G5597" s="98" t="s">
        <v>142</v>
      </c>
      <c r="H5597" s="97">
        <v>19</v>
      </c>
      <c r="I5597" s="97" t="s">
        <v>124</v>
      </c>
      <c r="J5597" s="97" t="s">
        <v>125</v>
      </c>
      <c r="K5597" s="97" t="s">
        <v>2575</v>
      </c>
      <c r="L5597" s="97"/>
      <c r="M5597" s="97"/>
      <c r="N5597" s="97" t="s">
        <v>2576</v>
      </c>
      <c r="O5597" s="97" t="s">
        <v>328</v>
      </c>
      <c r="P5597" s="97" t="s">
        <v>147</v>
      </c>
      <c r="Q5597" s="97" t="s">
        <v>156</v>
      </c>
      <c r="R5597" s="97" t="s">
        <v>131</v>
      </c>
      <c r="S5597" s="97" t="s">
        <v>149</v>
      </c>
      <c r="T5597" s="97" t="s">
        <v>150</v>
      </c>
      <c r="U5597" s="97" t="s">
        <v>134</v>
      </c>
      <c r="V5597" s="97" t="s">
        <v>135</v>
      </c>
      <c r="W5597" s="97" t="s">
        <v>136</v>
      </c>
      <c r="X5597" s="97"/>
      <c r="Y5597" s="99"/>
      <c r="Z5597" s="99"/>
      <c r="AA5597" s="99">
        <v>69792</v>
      </c>
      <c r="AB5597" s="99">
        <v>69792</v>
      </c>
      <c r="AC5597">
        <f t="shared" si="174"/>
        <v>1000</v>
      </c>
      <c r="AD5597" t="str">
        <f t="shared" si="175"/>
        <v>313</v>
      </c>
    </row>
    <row r="5598" spans="1:30" hidden="1" x14ac:dyDescent="0.25">
      <c r="A5598" s="97" t="s">
        <v>2574</v>
      </c>
      <c r="B5598" s="97" t="s">
        <v>548</v>
      </c>
      <c r="C5598" s="97" t="s">
        <v>140</v>
      </c>
      <c r="D5598" s="97">
        <v>14301</v>
      </c>
      <c r="E5598" s="97" t="s">
        <v>122</v>
      </c>
      <c r="F5598" s="98">
        <v>15</v>
      </c>
      <c r="G5598" s="98" t="s">
        <v>142</v>
      </c>
      <c r="H5598" s="97">
        <v>19</v>
      </c>
      <c r="I5598" s="97" t="s">
        <v>124</v>
      </c>
      <c r="J5598" s="97" t="s">
        <v>125</v>
      </c>
      <c r="K5598" s="97" t="s">
        <v>2575</v>
      </c>
      <c r="L5598" s="97"/>
      <c r="M5598" s="97"/>
      <c r="N5598" s="97" t="s">
        <v>2576</v>
      </c>
      <c r="O5598" s="97" t="s">
        <v>328</v>
      </c>
      <c r="P5598" s="97" t="s">
        <v>147</v>
      </c>
      <c r="Q5598" s="97" t="s">
        <v>178</v>
      </c>
      <c r="R5598" s="97" t="s">
        <v>131</v>
      </c>
      <c r="S5598" s="97" t="s">
        <v>149</v>
      </c>
      <c r="T5598" s="97" t="s">
        <v>150</v>
      </c>
      <c r="U5598" s="97" t="s">
        <v>134</v>
      </c>
      <c r="V5598" s="97" t="s">
        <v>135</v>
      </c>
      <c r="W5598" s="97" t="s">
        <v>136</v>
      </c>
      <c r="X5598" s="97"/>
      <c r="Y5598" s="99"/>
      <c r="Z5598" s="99"/>
      <c r="AA5598" s="99">
        <v>83750.399999999994</v>
      </c>
      <c r="AB5598" s="99">
        <v>83750.399999999994</v>
      </c>
      <c r="AC5598">
        <f t="shared" si="174"/>
        <v>1000</v>
      </c>
      <c r="AD5598" t="str">
        <f t="shared" si="175"/>
        <v>313</v>
      </c>
    </row>
    <row r="5599" spans="1:30" hidden="1" x14ac:dyDescent="0.25">
      <c r="A5599" t="s">
        <v>2574</v>
      </c>
      <c r="B5599" t="s">
        <v>548</v>
      </c>
      <c r="C5599" t="s">
        <v>470</v>
      </c>
      <c r="D5599" t="s">
        <v>186</v>
      </c>
      <c r="E5599" t="s">
        <v>122</v>
      </c>
      <c r="F5599" t="s">
        <v>159</v>
      </c>
      <c r="G5599" t="s">
        <v>160</v>
      </c>
      <c r="H5599" t="s">
        <v>143</v>
      </c>
      <c r="I5599" t="s">
        <v>124</v>
      </c>
      <c r="J5599" t="s">
        <v>125</v>
      </c>
      <c r="K5599" t="s">
        <v>2577</v>
      </c>
      <c r="N5599" t="s">
        <v>2576</v>
      </c>
      <c r="O5599" t="s">
        <v>328</v>
      </c>
      <c r="P5599" t="s">
        <v>472</v>
      </c>
      <c r="Q5599" t="s">
        <v>188</v>
      </c>
      <c r="R5599" t="s">
        <v>131</v>
      </c>
      <c r="S5599" t="s">
        <v>164</v>
      </c>
      <c r="T5599" t="s">
        <v>165</v>
      </c>
      <c r="U5599" t="s">
        <v>151</v>
      </c>
      <c r="V5599" t="s">
        <v>135</v>
      </c>
      <c r="W5599" t="s">
        <v>136</v>
      </c>
      <c r="X5599" t="s">
        <v>2578</v>
      </c>
      <c r="Y5599" s="94">
        <v>21736.959999999999</v>
      </c>
      <c r="Z5599" s="94">
        <v>8772.17</v>
      </c>
      <c r="AA5599" s="94">
        <v>9035.34</v>
      </c>
      <c r="AB5599" s="94">
        <v>9035.34</v>
      </c>
      <c r="AC5599">
        <f t="shared" si="174"/>
        <v>2000</v>
      </c>
      <c r="AD5599" t="str">
        <f t="shared" si="175"/>
        <v>313</v>
      </c>
    </row>
    <row r="5600" spans="1:30" hidden="1" x14ac:dyDescent="0.25">
      <c r="A5600" t="s">
        <v>2574</v>
      </c>
      <c r="B5600" t="s">
        <v>548</v>
      </c>
      <c r="C5600" t="s">
        <v>470</v>
      </c>
      <c r="D5600" t="s">
        <v>196</v>
      </c>
      <c r="E5600" t="s">
        <v>122</v>
      </c>
      <c r="F5600" t="s">
        <v>159</v>
      </c>
      <c r="G5600" t="s">
        <v>160</v>
      </c>
      <c r="H5600" t="s">
        <v>143</v>
      </c>
      <c r="I5600" t="s">
        <v>124</v>
      </c>
      <c r="J5600" t="s">
        <v>125</v>
      </c>
      <c r="K5600" t="s">
        <v>2577</v>
      </c>
      <c r="N5600" t="s">
        <v>2576</v>
      </c>
      <c r="O5600" t="s">
        <v>328</v>
      </c>
      <c r="P5600" t="s">
        <v>472</v>
      </c>
      <c r="Q5600" t="s">
        <v>197</v>
      </c>
      <c r="R5600" t="s">
        <v>131</v>
      </c>
      <c r="S5600" t="s">
        <v>164</v>
      </c>
      <c r="T5600" t="s">
        <v>165</v>
      </c>
      <c r="U5600" t="s">
        <v>151</v>
      </c>
      <c r="V5600" t="s">
        <v>135</v>
      </c>
      <c r="W5600" t="s">
        <v>136</v>
      </c>
      <c r="X5600" t="s">
        <v>2578</v>
      </c>
      <c r="Y5600" s="94">
        <v>0</v>
      </c>
      <c r="Z5600" s="94">
        <v>6505.6</v>
      </c>
      <c r="AA5600" s="94">
        <v>6700.77</v>
      </c>
      <c r="AB5600" s="94">
        <v>6700.77</v>
      </c>
      <c r="AC5600">
        <f t="shared" si="174"/>
        <v>2000</v>
      </c>
      <c r="AD5600" t="str">
        <f t="shared" si="175"/>
        <v>313</v>
      </c>
    </row>
    <row r="5601" spans="1:30" hidden="1" x14ac:dyDescent="0.25">
      <c r="A5601" t="s">
        <v>2574</v>
      </c>
      <c r="B5601" t="s">
        <v>548</v>
      </c>
      <c r="C5601" t="s">
        <v>470</v>
      </c>
      <c r="D5601" t="s">
        <v>198</v>
      </c>
      <c r="E5601" t="s">
        <v>122</v>
      </c>
      <c r="F5601" t="s">
        <v>159</v>
      </c>
      <c r="G5601" t="s">
        <v>160</v>
      </c>
      <c r="H5601" t="s">
        <v>143</v>
      </c>
      <c r="I5601" t="s">
        <v>124</v>
      </c>
      <c r="J5601" t="s">
        <v>125</v>
      </c>
      <c r="K5601" t="s">
        <v>2577</v>
      </c>
      <c r="N5601" t="s">
        <v>2576</v>
      </c>
      <c r="O5601" t="s">
        <v>328</v>
      </c>
      <c r="P5601" t="s">
        <v>472</v>
      </c>
      <c r="Q5601" t="s">
        <v>199</v>
      </c>
      <c r="R5601" t="s">
        <v>131</v>
      </c>
      <c r="S5601" t="s">
        <v>164</v>
      </c>
      <c r="T5601" t="s">
        <v>165</v>
      </c>
      <c r="U5601" t="s">
        <v>151</v>
      </c>
      <c r="V5601" t="s">
        <v>135</v>
      </c>
      <c r="W5601" t="s">
        <v>136</v>
      </c>
      <c r="X5601" t="s">
        <v>2578</v>
      </c>
      <c r="Y5601" s="94">
        <v>151531</v>
      </c>
      <c r="Z5601" s="94">
        <v>140731</v>
      </c>
      <c r="AA5601" s="94">
        <v>144952.93</v>
      </c>
      <c r="AB5601" s="94">
        <v>144952.93</v>
      </c>
      <c r="AC5601">
        <f t="shared" si="174"/>
        <v>2000</v>
      </c>
      <c r="AD5601" t="str">
        <f t="shared" si="175"/>
        <v>313</v>
      </c>
    </row>
    <row r="5602" spans="1:30" hidden="1" x14ac:dyDescent="0.25">
      <c r="A5602" t="s">
        <v>2574</v>
      </c>
      <c r="B5602" t="s">
        <v>548</v>
      </c>
      <c r="C5602" t="s">
        <v>470</v>
      </c>
      <c r="D5602" t="s">
        <v>200</v>
      </c>
      <c r="E5602" t="s">
        <v>122</v>
      </c>
      <c r="F5602" t="s">
        <v>159</v>
      </c>
      <c r="G5602" t="s">
        <v>160</v>
      </c>
      <c r="H5602" t="s">
        <v>143</v>
      </c>
      <c r="I5602" t="s">
        <v>124</v>
      </c>
      <c r="J5602" t="s">
        <v>125</v>
      </c>
      <c r="K5602" t="s">
        <v>2577</v>
      </c>
      <c r="N5602" t="s">
        <v>2576</v>
      </c>
      <c r="O5602" t="s">
        <v>328</v>
      </c>
      <c r="P5602" t="s">
        <v>472</v>
      </c>
      <c r="Q5602" t="s">
        <v>201</v>
      </c>
      <c r="R5602" t="s">
        <v>131</v>
      </c>
      <c r="S5602" t="s">
        <v>164</v>
      </c>
      <c r="T5602" t="s">
        <v>165</v>
      </c>
      <c r="U5602" t="s">
        <v>151</v>
      </c>
      <c r="V5602" t="s">
        <v>135</v>
      </c>
      <c r="W5602" t="s">
        <v>136</v>
      </c>
      <c r="X5602" t="s">
        <v>2578</v>
      </c>
      <c r="Y5602" s="94">
        <v>44101.96</v>
      </c>
      <c r="Z5602" s="94">
        <v>7046.0600000000013</v>
      </c>
      <c r="AA5602" s="94">
        <v>7257.44</v>
      </c>
      <c r="AB5602" s="94">
        <v>7257.44</v>
      </c>
      <c r="AC5602">
        <f t="shared" si="174"/>
        <v>2000</v>
      </c>
      <c r="AD5602" t="str">
        <f t="shared" si="175"/>
        <v>313</v>
      </c>
    </row>
    <row r="5603" spans="1:30" hidden="1" x14ac:dyDescent="0.25">
      <c r="A5603" t="s">
        <v>2574</v>
      </c>
      <c r="B5603" t="s">
        <v>548</v>
      </c>
      <c r="C5603" t="s">
        <v>470</v>
      </c>
      <c r="D5603" t="s">
        <v>206</v>
      </c>
      <c r="E5603" t="s">
        <v>122</v>
      </c>
      <c r="F5603" t="s">
        <v>159</v>
      </c>
      <c r="G5603" t="s">
        <v>160</v>
      </c>
      <c r="H5603" t="s">
        <v>143</v>
      </c>
      <c r="I5603" t="s">
        <v>124</v>
      </c>
      <c r="J5603" t="s">
        <v>125</v>
      </c>
      <c r="K5603" t="s">
        <v>2577</v>
      </c>
      <c r="N5603" t="s">
        <v>2576</v>
      </c>
      <c r="O5603" t="s">
        <v>328</v>
      </c>
      <c r="P5603" t="s">
        <v>472</v>
      </c>
      <c r="Q5603" t="s">
        <v>207</v>
      </c>
      <c r="R5603" t="s">
        <v>131</v>
      </c>
      <c r="S5603" t="s">
        <v>164</v>
      </c>
      <c r="T5603" t="s">
        <v>165</v>
      </c>
      <c r="U5603" t="s">
        <v>151</v>
      </c>
      <c r="V5603" t="s">
        <v>135</v>
      </c>
      <c r="W5603" t="s">
        <v>136</v>
      </c>
      <c r="X5603" t="s">
        <v>2578</v>
      </c>
      <c r="Y5603" s="94">
        <v>2144.37</v>
      </c>
      <c r="Z5603" s="94">
        <v>1078.57</v>
      </c>
      <c r="AA5603" s="94">
        <v>1110.93</v>
      </c>
      <c r="AB5603" s="94">
        <v>1110.93</v>
      </c>
      <c r="AC5603">
        <f t="shared" si="174"/>
        <v>2000</v>
      </c>
      <c r="AD5603" t="str">
        <f t="shared" si="175"/>
        <v>313</v>
      </c>
    </row>
    <row r="5604" spans="1:30" hidden="1" x14ac:dyDescent="0.25">
      <c r="A5604" t="s">
        <v>2574</v>
      </c>
      <c r="B5604" t="s">
        <v>548</v>
      </c>
      <c r="C5604" t="s">
        <v>470</v>
      </c>
      <c r="D5604" t="s">
        <v>210</v>
      </c>
      <c r="E5604" t="s">
        <v>122</v>
      </c>
      <c r="F5604" t="s">
        <v>159</v>
      </c>
      <c r="G5604" t="s">
        <v>160</v>
      </c>
      <c r="H5604" t="s">
        <v>143</v>
      </c>
      <c r="I5604" t="s">
        <v>124</v>
      </c>
      <c r="J5604" t="s">
        <v>125</v>
      </c>
      <c r="K5604" t="s">
        <v>2577</v>
      </c>
      <c r="N5604" t="s">
        <v>2576</v>
      </c>
      <c r="O5604" t="s">
        <v>328</v>
      </c>
      <c r="P5604" t="s">
        <v>472</v>
      </c>
      <c r="Q5604" t="s">
        <v>211</v>
      </c>
      <c r="R5604" t="s">
        <v>131</v>
      </c>
      <c r="S5604" t="s">
        <v>164</v>
      </c>
      <c r="T5604" t="s">
        <v>165</v>
      </c>
      <c r="U5604" t="s">
        <v>151</v>
      </c>
      <c r="V5604" t="s">
        <v>135</v>
      </c>
      <c r="W5604" t="s">
        <v>136</v>
      </c>
      <c r="X5604" t="s">
        <v>2578</v>
      </c>
      <c r="Y5604" s="94">
        <v>4377.62</v>
      </c>
      <c r="Z5604" s="94">
        <v>2008.17</v>
      </c>
      <c r="AA5604" s="94">
        <v>2068.42</v>
      </c>
      <c r="AB5604" s="94">
        <v>2068.42</v>
      </c>
      <c r="AC5604">
        <f t="shared" si="174"/>
        <v>2000</v>
      </c>
      <c r="AD5604" t="str">
        <f t="shared" si="175"/>
        <v>313</v>
      </c>
    </row>
    <row r="5605" spans="1:30" hidden="1" x14ac:dyDescent="0.25">
      <c r="A5605" t="s">
        <v>2574</v>
      </c>
      <c r="B5605" t="s">
        <v>548</v>
      </c>
      <c r="C5605" t="s">
        <v>470</v>
      </c>
      <c r="D5605" t="s">
        <v>214</v>
      </c>
      <c r="E5605" t="s">
        <v>122</v>
      </c>
      <c r="F5605" t="s">
        <v>159</v>
      </c>
      <c r="G5605" t="s">
        <v>160</v>
      </c>
      <c r="H5605" t="s">
        <v>143</v>
      </c>
      <c r="I5605" t="s">
        <v>124</v>
      </c>
      <c r="J5605" t="s">
        <v>125</v>
      </c>
      <c r="K5605" t="s">
        <v>2577</v>
      </c>
      <c r="N5605" t="s">
        <v>2576</v>
      </c>
      <c r="O5605" t="s">
        <v>328</v>
      </c>
      <c r="P5605" t="s">
        <v>472</v>
      </c>
      <c r="Q5605" t="s">
        <v>215</v>
      </c>
      <c r="R5605" t="s">
        <v>131</v>
      </c>
      <c r="S5605" t="s">
        <v>164</v>
      </c>
      <c r="T5605" t="s">
        <v>165</v>
      </c>
      <c r="U5605" t="s">
        <v>151</v>
      </c>
      <c r="V5605" t="s">
        <v>135</v>
      </c>
      <c r="W5605" t="s">
        <v>136</v>
      </c>
      <c r="X5605" t="s">
        <v>2578</v>
      </c>
      <c r="Y5605" s="94">
        <v>205878</v>
      </c>
      <c r="Z5605" s="94">
        <v>86340</v>
      </c>
      <c r="AA5605" s="94">
        <v>88930.2</v>
      </c>
      <c r="AB5605" s="94">
        <v>88930.2</v>
      </c>
      <c r="AC5605">
        <f t="shared" si="174"/>
        <v>2000</v>
      </c>
      <c r="AD5605" t="str">
        <f t="shared" si="175"/>
        <v>313</v>
      </c>
    </row>
    <row r="5606" spans="1:30" hidden="1" x14ac:dyDescent="0.25">
      <c r="A5606" t="s">
        <v>2574</v>
      </c>
      <c r="B5606" t="s">
        <v>548</v>
      </c>
      <c r="C5606" t="s">
        <v>470</v>
      </c>
      <c r="D5606" t="s">
        <v>226</v>
      </c>
      <c r="E5606" t="s">
        <v>122</v>
      </c>
      <c r="F5606" t="s">
        <v>159</v>
      </c>
      <c r="G5606" t="s">
        <v>160</v>
      </c>
      <c r="H5606" t="s">
        <v>143</v>
      </c>
      <c r="I5606" t="s">
        <v>124</v>
      </c>
      <c r="J5606" t="s">
        <v>125</v>
      </c>
      <c r="K5606" t="s">
        <v>2577</v>
      </c>
      <c r="N5606" t="s">
        <v>2576</v>
      </c>
      <c r="O5606" t="s">
        <v>328</v>
      </c>
      <c r="P5606" t="s">
        <v>472</v>
      </c>
      <c r="Q5606" t="s">
        <v>227</v>
      </c>
      <c r="R5606" t="s">
        <v>131</v>
      </c>
      <c r="S5606" t="s">
        <v>164</v>
      </c>
      <c r="T5606" t="s">
        <v>165</v>
      </c>
      <c r="U5606" t="s">
        <v>151</v>
      </c>
      <c r="V5606" t="s">
        <v>135</v>
      </c>
      <c r="W5606" t="s">
        <v>136</v>
      </c>
      <c r="X5606" t="s">
        <v>2578</v>
      </c>
      <c r="Y5606" s="94">
        <v>0</v>
      </c>
      <c r="Z5606" s="94">
        <v>200</v>
      </c>
      <c r="AA5606" s="94">
        <v>206</v>
      </c>
      <c r="AB5606" s="94">
        <v>206</v>
      </c>
      <c r="AC5606">
        <f t="shared" si="174"/>
        <v>2000</v>
      </c>
      <c r="AD5606" t="str">
        <f t="shared" si="175"/>
        <v>313</v>
      </c>
    </row>
    <row r="5607" spans="1:30" hidden="1" x14ac:dyDescent="0.25">
      <c r="A5607" t="s">
        <v>2574</v>
      </c>
      <c r="B5607" t="s">
        <v>548</v>
      </c>
      <c r="C5607" t="s">
        <v>470</v>
      </c>
      <c r="D5607" t="s">
        <v>228</v>
      </c>
      <c r="E5607" t="s">
        <v>122</v>
      </c>
      <c r="F5607" t="s">
        <v>159</v>
      </c>
      <c r="G5607" t="s">
        <v>160</v>
      </c>
      <c r="H5607" t="s">
        <v>143</v>
      </c>
      <c r="I5607" t="s">
        <v>124</v>
      </c>
      <c r="J5607" t="s">
        <v>125</v>
      </c>
      <c r="K5607" t="s">
        <v>2577</v>
      </c>
      <c r="N5607" t="s">
        <v>2576</v>
      </c>
      <c r="O5607" t="s">
        <v>328</v>
      </c>
      <c r="P5607" t="s">
        <v>472</v>
      </c>
      <c r="Q5607" t="s">
        <v>229</v>
      </c>
      <c r="R5607" t="s">
        <v>131</v>
      </c>
      <c r="S5607" t="s">
        <v>164</v>
      </c>
      <c r="T5607" t="s">
        <v>165</v>
      </c>
      <c r="U5607" t="s">
        <v>151</v>
      </c>
      <c r="V5607" t="s">
        <v>135</v>
      </c>
      <c r="W5607" t="s">
        <v>136</v>
      </c>
      <c r="X5607" t="s">
        <v>2578</v>
      </c>
      <c r="Y5607" s="94">
        <v>642</v>
      </c>
      <c r="Z5607" s="94">
        <v>0</v>
      </c>
      <c r="AA5607" s="94">
        <v>0</v>
      </c>
      <c r="AB5607" s="94">
        <v>0</v>
      </c>
      <c r="AC5607">
        <f t="shared" si="174"/>
        <v>2000</v>
      </c>
      <c r="AD5607" t="str">
        <f t="shared" si="175"/>
        <v>313</v>
      </c>
    </row>
    <row r="5608" spans="1:30" hidden="1" x14ac:dyDescent="0.25">
      <c r="A5608" t="s">
        <v>2574</v>
      </c>
      <c r="B5608" t="s">
        <v>548</v>
      </c>
      <c r="C5608" t="s">
        <v>470</v>
      </c>
      <c r="D5608" t="s">
        <v>158</v>
      </c>
      <c r="E5608" t="s">
        <v>122</v>
      </c>
      <c r="F5608" t="s">
        <v>159</v>
      </c>
      <c r="G5608" t="s">
        <v>160</v>
      </c>
      <c r="H5608" t="s">
        <v>143</v>
      </c>
      <c r="I5608" t="s">
        <v>124</v>
      </c>
      <c r="J5608" t="s">
        <v>125</v>
      </c>
      <c r="K5608" t="s">
        <v>2577</v>
      </c>
      <c r="N5608" t="s">
        <v>2576</v>
      </c>
      <c r="O5608" t="s">
        <v>328</v>
      </c>
      <c r="P5608" t="s">
        <v>472</v>
      </c>
      <c r="Q5608" t="s">
        <v>163</v>
      </c>
      <c r="R5608" t="s">
        <v>131</v>
      </c>
      <c r="S5608" t="s">
        <v>164</v>
      </c>
      <c r="T5608" t="s">
        <v>165</v>
      </c>
      <c r="U5608" t="s">
        <v>151</v>
      </c>
      <c r="V5608" t="s">
        <v>135</v>
      </c>
      <c r="W5608" t="s">
        <v>136</v>
      </c>
      <c r="X5608" t="s">
        <v>2578</v>
      </c>
      <c r="Y5608" s="94">
        <v>282.55</v>
      </c>
      <c r="Z5608" s="94">
        <v>0</v>
      </c>
      <c r="AA5608" s="94">
        <v>0</v>
      </c>
      <c r="AB5608" s="94">
        <v>0</v>
      </c>
      <c r="AC5608">
        <f t="shared" si="174"/>
        <v>3000</v>
      </c>
      <c r="AD5608" t="str">
        <f t="shared" si="175"/>
        <v>313</v>
      </c>
    </row>
    <row r="5609" spans="1:30" hidden="1" x14ac:dyDescent="0.25">
      <c r="A5609" t="s">
        <v>2574</v>
      </c>
      <c r="B5609" t="s">
        <v>548</v>
      </c>
      <c r="C5609" t="s">
        <v>470</v>
      </c>
      <c r="D5609" t="s">
        <v>240</v>
      </c>
      <c r="E5609" t="s">
        <v>122</v>
      </c>
      <c r="F5609" t="s">
        <v>159</v>
      </c>
      <c r="G5609" t="s">
        <v>160</v>
      </c>
      <c r="H5609" t="s">
        <v>143</v>
      </c>
      <c r="I5609" t="s">
        <v>124</v>
      </c>
      <c r="J5609" t="s">
        <v>125</v>
      </c>
      <c r="K5609" t="s">
        <v>2577</v>
      </c>
      <c r="N5609" t="s">
        <v>2576</v>
      </c>
      <c r="O5609" t="s">
        <v>328</v>
      </c>
      <c r="P5609" t="s">
        <v>472</v>
      </c>
      <c r="Q5609" t="s">
        <v>241</v>
      </c>
      <c r="R5609" t="s">
        <v>131</v>
      </c>
      <c r="S5609" t="s">
        <v>164</v>
      </c>
      <c r="T5609" t="s">
        <v>165</v>
      </c>
      <c r="U5609" t="s">
        <v>151</v>
      </c>
      <c r="V5609" t="s">
        <v>135</v>
      </c>
      <c r="W5609" t="s">
        <v>136</v>
      </c>
      <c r="X5609" t="s">
        <v>2578</v>
      </c>
      <c r="Y5609" s="94">
        <v>2254.04</v>
      </c>
      <c r="Z5609" s="94">
        <v>0</v>
      </c>
      <c r="AA5609" s="94">
        <v>0</v>
      </c>
      <c r="AB5609" s="94">
        <v>0</v>
      </c>
      <c r="AC5609">
        <f t="shared" si="174"/>
        <v>3000</v>
      </c>
      <c r="AD5609" t="str">
        <f t="shared" si="175"/>
        <v>313</v>
      </c>
    </row>
    <row r="5610" spans="1:30" hidden="1" x14ac:dyDescent="0.25">
      <c r="A5610" t="s">
        <v>2574</v>
      </c>
      <c r="B5610" t="s">
        <v>548</v>
      </c>
      <c r="C5610" t="s">
        <v>470</v>
      </c>
      <c r="D5610" t="s">
        <v>291</v>
      </c>
      <c r="E5610" t="s">
        <v>122</v>
      </c>
      <c r="F5610" t="s">
        <v>159</v>
      </c>
      <c r="G5610" t="s">
        <v>160</v>
      </c>
      <c r="H5610" t="s">
        <v>143</v>
      </c>
      <c r="I5610" t="s">
        <v>124</v>
      </c>
      <c r="J5610" t="s">
        <v>125</v>
      </c>
      <c r="K5610" t="s">
        <v>2577</v>
      </c>
      <c r="N5610" t="s">
        <v>2576</v>
      </c>
      <c r="O5610" t="s">
        <v>328</v>
      </c>
      <c r="P5610" t="s">
        <v>472</v>
      </c>
      <c r="Q5610" t="s">
        <v>169</v>
      </c>
      <c r="R5610" t="s">
        <v>131</v>
      </c>
      <c r="S5610" t="s">
        <v>164</v>
      </c>
      <c r="T5610" t="s">
        <v>165</v>
      </c>
      <c r="U5610" t="s">
        <v>151</v>
      </c>
      <c r="V5610" t="s">
        <v>135</v>
      </c>
      <c r="W5610" t="s">
        <v>136</v>
      </c>
      <c r="X5610" t="s">
        <v>2578</v>
      </c>
      <c r="Y5610" s="94">
        <v>0</v>
      </c>
      <c r="Z5610" s="94">
        <v>10000</v>
      </c>
      <c r="AA5610" s="94">
        <v>10300</v>
      </c>
      <c r="AB5610" s="94">
        <v>10300</v>
      </c>
      <c r="AC5610">
        <f t="shared" si="174"/>
        <v>3000</v>
      </c>
      <c r="AD5610" t="str">
        <f t="shared" si="175"/>
        <v>313</v>
      </c>
    </row>
    <row r="5611" spans="1:30" hidden="1" x14ac:dyDescent="0.25">
      <c r="A5611" t="s">
        <v>2574</v>
      </c>
      <c r="B5611" t="s">
        <v>548</v>
      </c>
      <c r="C5611" t="s">
        <v>470</v>
      </c>
      <c r="D5611" t="s">
        <v>1210</v>
      </c>
      <c r="E5611" t="s">
        <v>122</v>
      </c>
      <c r="F5611" t="s">
        <v>159</v>
      </c>
      <c r="G5611" t="s">
        <v>160</v>
      </c>
      <c r="H5611" t="s">
        <v>143</v>
      </c>
      <c r="I5611" t="s">
        <v>124</v>
      </c>
      <c r="J5611" t="s">
        <v>125</v>
      </c>
      <c r="K5611" t="s">
        <v>2577</v>
      </c>
      <c r="N5611" t="s">
        <v>2576</v>
      </c>
      <c r="O5611" t="s">
        <v>328</v>
      </c>
      <c r="P5611" t="s">
        <v>472</v>
      </c>
      <c r="Q5611" t="s">
        <v>1211</v>
      </c>
      <c r="R5611" t="s">
        <v>131</v>
      </c>
      <c r="S5611" t="s">
        <v>164</v>
      </c>
      <c r="T5611" t="s">
        <v>165</v>
      </c>
      <c r="U5611" t="s">
        <v>151</v>
      </c>
      <c r="V5611" t="s">
        <v>135</v>
      </c>
      <c r="W5611" t="s">
        <v>136</v>
      </c>
      <c r="X5611" t="s">
        <v>2578</v>
      </c>
      <c r="Y5611" s="94">
        <v>559031</v>
      </c>
      <c r="Z5611" s="94">
        <v>0</v>
      </c>
      <c r="AA5611" s="94">
        <v>0</v>
      </c>
      <c r="AB5611" s="94">
        <v>0</v>
      </c>
      <c r="AC5611">
        <f t="shared" si="174"/>
        <v>3000</v>
      </c>
      <c r="AD5611" t="str">
        <f t="shared" si="175"/>
        <v>313</v>
      </c>
    </row>
    <row r="5612" spans="1:30" hidden="1" x14ac:dyDescent="0.25">
      <c r="A5612" t="s">
        <v>2574</v>
      </c>
      <c r="B5612" t="s">
        <v>548</v>
      </c>
      <c r="C5612" t="s">
        <v>470</v>
      </c>
      <c r="D5612" t="s">
        <v>343</v>
      </c>
      <c r="E5612" t="s">
        <v>122</v>
      </c>
      <c r="F5612" t="s">
        <v>159</v>
      </c>
      <c r="G5612" t="s">
        <v>160</v>
      </c>
      <c r="H5612" t="s">
        <v>304</v>
      </c>
      <c r="I5612" t="s">
        <v>124</v>
      </c>
      <c r="J5612" t="s">
        <v>125</v>
      </c>
      <c r="K5612" t="s">
        <v>2577</v>
      </c>
      <c r="N5612" t="s">
        <v>2576</v>
      </c>
      <c r="O5612" t="s">
        <v>328</v>
      </c>
      <c r="P5612" t="s">
        <v>472</v>
      </c>
      <c r="Q5612" t="s">
        <v>307</v>
      </c>
      <c r="R5612" t="s">
        <v>131</v>
      </c>
      <c r="S5612" t="s">
        <v>164</v>
      </c>
      <c r="T5612" t="s">
        <v>165</v>
      </c>
      <c r="U5612" t="s">
        <v>134</v>
      </c>
      <c r="V5612" t="s">
        <v>135</v>
      </c>
      <c r="W5612" t="s">
        <v>136</v>
      </c>
      <c r="X5612" t="s">
        <v>2579</v>
      </c>
      <c r="AA5612" s="94">
        <v>394418.84</v>
      </c>
      <c r="AB5612" s="94">
        <v>394418.84</v>
      </c>
      <c r="AC5612">
        <f t="shared" si="174"/>
        <v>3000</v>
      </c>
      <c r="AD5612" t="str">
        <f t="shared" si="175"/>
        <v>313</v>
      </c>
    </row>
    <row r="5613" spans="1:30" hidden="1" x14ac:dyDescent="0.25">
      <c r="A5613" t="s">
        <v>2574</v>
      </c>
      <c r="B5613" t="s">
        <v>548</v>
      </c>
      <c r="C5613" t="s">
        <v>470</v>
      </c>
      <c r="D5613" t="s">
        <v>343</v>
      </c>
      <c r="E5613" t="s">
        <v>122</v>
      </c>
      <c r="F5613" t="s">
        <v>159</v>
      </c>
      <c r="G5613" t="s">
        <v>160</v>
      </c>
      <c r="H5613" t="s">
        <v>304</v>
      </c>
      <c r="I5613" t="s">
        <v>124</v>
      </c>
      <c r="J5613" t="s">
        <v>125</v>
      </c>
      <c r="K5613" t="s">
        <v>2577</v>
      </c>
      <c r="N5613" t="s">
        <v>2576</v>
      </c>
      <c r="O5613" t="s">
        <v>328</v>
      </c>
      <c r="P5613" t="s">
        <v>472</v>
      </c>
      <c r="Q5613" t="s">
        <v>307</v>
      </c>
      <c r="R5613" t="s">
        <v>131</v>
      </c>
      <c r="S5613" t="s">
        <v>164</v>
      </c>
      <c r="T5613" t="s">
        <v>165</v>
      </c>
      <c r="U5613" t="s">
        <v>134</v>
      </c>
      <c r="V5613" t="s">
        <v>135</v>
      </c>
      <c r="W5613" t="s">
        <v>136</v>
      </c>
      <c r="X5613" t="s">
        <v>2579</v>
      </c>
      <c r="AA5613" s="94">
        <v>276040.65999999997</v>
      </c>
      <c r="AB5613" s="94">
        <v>276040.65999999997</v>
      </c>
      <c r="AC5613">
        <f t="shared" si="174"/>
        <v>3000</v>
      </c>
      <c r="AD5613" t="str">
        <f t="shared" si="175"/>
        <v>313</v>
      </c>
    </row>
    <row r="5614" spans="1:30" hidden="1" x14ac:dyDescent="0.25">
      <c r="A5614" t="s">
        <v>2574</v>
      </c>
      <c r="B5614" t="s">
        <v>548</v>
      </c>
      <c r="C5614" t="s">
        <v>470</v>
      </c>
      <c r="D5614" t="s">
        <v>344</v>
      </c>
      <c r="E5614" t="s">
        <v>122</v>
      </c>
      <c r="F5614" t="s">
        <v>159</v>
      </c>
      <c r="G5614" t="s">
        <v>160</v>
      </c>
      <c r="H5614" t="s">
        <v>143</v>
      </c>
      <c r="I5614" t="s">
        <v>124</v>
      </c>
      <c r="J5614" t="s">
        <v>125</v>
      </c>
      <c r="K5614" t="s">
        <v>2577</v>
      </c>
      <c r="N5614" t="s">
        <v>2576</v>
      </c>
      <c r="O5614" t="s">
        <v>328</v>
      </c>
      <c r="P5614" t="s">
        <v>472</v>
      </c>
      <c r="Q5614" t="s">
        <v>345</v>
      </c>
      <c r="R5614" t="s">
        <v>131</v>
      </c>
      <c r="S5614" t="s">
        <v>164</v>
      </c>
      <c r="T5614" t="s">
        <v>165</v>
      </c>
      <c r="U5614" t="s">
        <v>151</v>
      </c>
      <c r="V5614" t="s">
        <v>135</v>
      </c>
      <c r="W5614" t="s">
        <v>136</v>
      </c>
      <c r="X5614" t="s">
        <v>2578</v>
      </c>
      <c r="Y5614" s="94">
        <v>219903</v>
      </c>
      <c r="Z5614" s="94">
        <v>0</v>
      </c>
      <c r="AA5614" s="94">
        <v>0</v>
      </c>
      <c r="AB5614" s="94">
        <v>0</v>
      </c>
      <c r="AC5614">
        <f t="shared" si="174"/>
        <v>3000</v>
      </c>
      <c r="AD5614" t="str">
        <f t="shared" si="175"/>
        <v>313</v>
      </c>
    </row>
    <row r="5615" spans="1:30" hidden="1" x14ac:dyDescent="0.25">
      <c r="A5615" t="s">
        <v>2574</v>
      </c>
      <c r="B5615" t="s">
        <v>548</v>
      </c>
      <c r="C5615" t="s">
        <v>470</v>
      </c>
      <c r="D5615" t="s">
        <v>512</v>
      </c>
      <c r="E5615" t="s">
        <v>122</v>
      </c>
      <c r="F5615" t="s">
        <v>159</v>
      </c>
      <c r="G5615" t="s">
        <v>160</v>
      </c>
      <c r="H5615" t="s">
        <v>143</v>
      </c>
      <c r="I5615" t="s">
        <v>124</v>
      </c>
      <c r="J5615" t="s">
        <v>125</v>
      </c>
      <c r="K5615" t="s">
        <v>2577</v>
      </c>
      <c r="N5615" t="s">
        <v>2576</v>
      </c>
      <c r="O5615" t="s">
        <v>328</v>
      </c>
      <c r="P5615" t="s">
        <v>472</v>
      </c>
      <c r="Q5615" t="s">
        <v>513</v>
      </c>
      <c r="R5615" t="s">
        <v>131</v>
      </c>
      <c r="S5615" t="s">
        <v>164</v>
      </c>
      <c r="T5615" t="s">
        <v>165</v>
      </c>
      <c r="U5615" t="s">
        <v>151</v>
      </c>
      <c r="V5615" t="s">
        <v>135</v>
      </c>
      <c r="W5615" t="s">
        <v>136</v>
      </c>
      <c r="X5615" t="s">
        <v>2578</v>
      </c>
      <c r="Y5615" s="94">
        <v>1528971</v>
      </c>
      <c r="Z5615" s="94">
        <v>1528971</v>
      </c>
      <c r="AA5615" s="94">
        <v>1574840.13</v>
      </c>
      <c r="AB5615" s="94">
        <v>1574840.13</v>
      </c>
      <c r="AC5615">
        <f t="shared" si="174"/>
        <v>3000</v>
      </c>
      <c r="AD5615" t="str">
        <f t="shared" si="175"/>
        <v>313</v>
      </c>
    </row>
    <row r="5616" spans="1:30" hidden="1" x14ac:dyDescent="0.25">
      <c r="A5616" t="s">
        <v>2574</v>
      </c>
      <c r="B5616" t="s">
        <v>548</v>
      </c>
      <c r="C5616" t="s">
        <v>470</v>
      </c>
      <c r="D5616" t="s">
        <v>1611</v>
      </c>
      <c r="E5616" t="s">
        <v>122</v>
      </c>
      <c r="F5616" t="s">
        <v>159</v>
      </c>
      <c r="G5616" t="s">
        <v>160</v>
      </c>
      <c r="H5616" t="s">
        <v>143</v>
      </c>
      <c r="I5616" t="s">
        <v>124</v>
      </c>
      <c r="J5616" t="s">
        <v>125</v>
      </c>
      <c r="K5616" t="s">
        <v>2577</v>
      </c>
      <c r="N5616" t="s">
        <v>2576</v>
      </c>
      <c r="O5616" t="s">
        <v>328</v>
      </c>
      <c r="P5616" t="s">
        <v>472</v>
      </c>
      <c r="Q5616" t="s">
        <v>1613</v>
      </c>
      <c r="R5616" t="s">
        <v>131</v>
      </c>
      <c r="S5616" t="s">
        <v>164</v>
      </c>
      <c r="T5616" t="s">
        <v>165</v>
      </c>
      <c r="U5616" t="s">
        <v>151</v>
      </c>
      <c r="V5616" t="s">
        <v>135</v>
      </c>
      <c r="W5616" t="s">
        <v>136</v>
      </c>
      <c r="X5616" t="s">
        <v>2578</v>
      </c>
      <c r="Y5616" s="94">
        <v>5562</v>
      </c>
      <c r="Z5616" s="94">
        <v>2500</v>
      </c>
      <c r="AA5616" s="94">
        <v>2575</v>
      </c>
      <c r="AB5616" s="94">
        <v>2575</v>
      </c>
      <c r="AC5616">
        <f t="shared" si="174"/>
        <v>3000</v>
      </c>
      <c r="AD5616" t="str">
        <f t="shared" si="175"/>
        <v>313</v>
      </c>
    </row>
    <row r="5617" spans="1:30" hidden="1" x14ac:dyDescent="0.25">
      <c r="A5617" t="s">
        <v>2574</v>
      </c>
      <c r="B5617" t="s">
        <v>548</v>
      </c>
      <c r="C5617" t="s">
        <v>470</v>
      </c>
      <c r="D5617" t="s">
        <v>170</v>
      </c>
      <c r="E5617" t="s">
        <v>122</v>
      </c>
      <c r="F5617" t="s">
        <v>159</v>
      </c>
      <c r="G5617" t="s">
        <v>160</v>
      </c>
      <c r="H5617" t="s">
        <v>143</v>
      </c>
      <c r="I5617" t="s">
        <v>124</v>
      </c>
      <c r="J5617" t="s">
        <v>125</v>
      </c>
      <c r="K5617" t="s">
        <v>2577</v>
      </c>
      <c r="N5617" t="s">
        <v>2576</v>
      </c>
      <c r="O5617" t="s">
        <v>328</v>
      </c>
      <c r="P5617" t="s">
        <v>472</v>
      </c>
      <c r="Q5617" t="s">
        <v>171</v>
      </c>
      <c r="R5617" t="s">
        <v>131</v>
      </c>
      <c r="S5617" t="s">
        <v>164</v>
      </c>
      <c r="T5617" t="s">
        <v>165</v>
      </c>
      <c r="U5617" t="s">
        <v>151</v>
      </c>
      <c r="V5617" t="s">
        <v>135</v>
      </c>
      <c r="W5617" t="s">
        <v>136</v>
      </c>
      <c r="X5617" t="s">
        <v>2578</v>
      </c>
      <c r="Y5617" s="94">
        <v>1807382.9</v>
      </c>
      <c r="Z5617" s="94">
        <v>1610446.6033333333</v>
      </c>
      <c r="AA5617" s="94">
        <v>1658760.0014333334</v>
      </c>
      <c r="AB5617" s="94">
        <v>1658760</v>
      </c>
      <c r="AC5617">
        <f t="shared" si="174"/>
        <v>3000</v>
      </c>
      <c r="AD5617" t="str">
        <f t="shared" si="175"/>
        <v>313</v>
      </c>
    </row>
    <row r="5618" spans="1:30" hidden="1" x14ac:dyDescent="0.25">
      <c r="A5618" t="s">
        <v>2574</v>
      </c>
      <c r="B5618" t="s">
        <v>548</v>
      </c>
      <c r="C5618" t="s">
        <v>470</v>
      </c>
      <c r="D5618" t="s">
        <v>262</v>
      </c>
      <c r="E5618" t="s">
        <v>122</v>
      </c>
      <c r="F5618" t="s">
        <v>159</v>
      </c>
      <c r="G5618" t="s">
        <v>160</v>
      </c>
      <c r="H5618" t="s">
        <v>143</v>
      </c>
      <c r="I5618" t="s">
        <v>124</v>
      </c>
      <c r="J5618" t="s">
        <v>125</v>
      </c>
      <c r="K5618" t="s">
        <v>2577</v>
      </c>
      <c r="N5618" t="s">
        <v>2576</v>
      </c>
      <c r="O5618" t="s">
        <v>328</v>
      </c>
      <c r="P5618" t="s">
        <v>472</v>
      </c>
      <c r="Q5618" t="s">
        <v>263</v>
      </c>
      <c r="R5618" t="s">
        <v>131</v>
      </c>
      <c r="S5618" t="s">
        <v>164</v>
      </c>
      <c r="T5618" t="s">
        <v>165</v>
      </c>
      <c r="U5618" t="s">
        <v>151</v>
      </c>
      <c r="V5618" t="s">
        <v>135</v>
      </c>
      <c r="W5618" t="s">
        <v>136</v>
      </c>
      <c r="X5618" t="s">
        <v>2578</v>
      </c>
      <c r="Y5618" s="94">
        <v>56532</v>
      </c>
      <c r="Z5618" s="94">
        <v>0</v>
      </c>
      <c r="AA5618" s="94">
        <v>0</v>
      </c>
      <c r="AB5618" s="94">
        <v>0</v>
      </c>
      <c r="AC5618">
        <f t="shared" si="174"/>
        <v>3000</v>
      </c>
      <c r="AD5618" t="str">
        <f t="shared" si="175"/>
        <v>313</v>
      </c>
    </row>
    <row r="5619" spans="1:30" hidden="1" x14ac:dyDescent="0.25">
      <c r="A5619" t="s">
        <v>2574</v>
      </c>
      <c r="B5619" t="s">
        <v>548</v>
      </c>
      <c r="C5619" t="s">
        <v>470</v>
      </c>
      <c r="D5619" t="s">
        <v>264</v>
      </c>
      <c r="E5619" t="s">
        <v>122</v>
      </c>
      <c r="F5619" t="s">
        <v>159</v>
      </c>
      <c r="G5619" t="s">
        <v>160</v>
      </c>
      <c r="H5619" t="s">
        <v>143</v>
      </c>
      <c r="I5619" t="s">
        <v>124</v>
      </c>
      <c r="J5619" t="s">
        <v>125</v>
      </c>
      <c r="K5619" t="s">
        <v>2577</v>
      </c>
      <c r="N5619" t="s">
        <v>2576</v>
      </c>
      <c r="O5619" t="s">
        <v>328</v>
      </c>
      <c r="P5619" t="s">
        <v>472</v>
      </c>
      <c r="Q5619" t="s">
        <v>265</v>
      </c>
      <c r="R5619" t="s">
        <v>131</v>
      </c>
      <c r="S5619" t="s">
        <v>164</v>
      </c>
      <c r="T5619" t="s">
        <v>165</v>
      </c>
      <c r="U5619" t="s">
        <v>151</v>
      </c>
      <c r="V5619" t="s">
        <v>135</v>
      </c>
      <c r="W5619" t="s">
        <v>136</v>
      </c>
      <c r="X5619" t="s">
        <v>2578</v>
      </c>
      <c r="Y5619" s="94">
        <v>12500000</v>
      </c>
      <c r="Z5619" s="94">
        <v>15416333.52</v>
      </c>
      <c r="AA5619" s="94">
        <v>15053339.720000001</v>
      </c>
      <c r="AB5619" s="94">
        <v>15053339.720000001</v>
      </c>
      <c r="AC5619">
        <f t="shared" si="174"/>
        <v>3000</v>
      </c>
      <c r="AD5619" t="str">
        <f t="shared" si="175"/>
        <v>313</v>
      </c>
    </row>
    <row r="5620" spans="1:30" hidden="1" x14ac:dyDescent="0.25">
      <c r="A5620" t="s">
        <v>2574</v>
      </c>
      <c r="B5620" t="s">
        <v>548</v>
      </c>
      <c r="C5620" t="s">
        <v>470</v>
      </c>
      <c r="D5620" t="s">
        <v>266</v>
      </c>
      <c r="E5620" t="s">
        <v>122</v>
      </c>
      <c r="F5620" t="s">
        <v>159</v>
      </c>
      <c r="G5620" t="s">
        <v>160</v>
      </c>
      <c r="H5620" t="s">
        <v>143</v>
      </c>
      <c r="I5620" t="s">
        <v>124</v>
      </c>
      <c r="J5620" t="s">
        <v>125</v>
      </c>
      <c r="K5620" t="s">
        <v>2577</v>
      </c>
      <c r="N5620" t="s">
        <v>2576</v>
      </c>
      <c r="O5620" t="s">
        <v>328</v>
      </c>
      <c r="P5620" t="s">
        <v>472</v>
      </c>
      <c r="Q5620" t="s">
        <v>267</v>
      </c>
      <c r="R5620" t="s">
        <v>131</v>
      </c>
      <c r="S5620" t="s">
        <v>164</v>
      </c>
      <c r="T5620" t="s">
        <v>165</v>
      </c>
      <c r="U5620" t="s">
        <v>151</v>
      </c>
      <c r="V5620" t="s">
        <v>135</v>
      </c>
      <c r="W5620" t="s">
        <v>136</v>
      </c>
      <c r="X5620" t="s">
        <v>2578</v>
      </c>
      <c r="Y5620" s="94">
        <v>309</v>
      </c>
      <c r="Z5620" s="94">
        <v>116</v>
      </c>
      <c r="AA5620" s="94">
        <v>119.48</v>
      </c>
      <c r="AB5620" s="94">
        <v>119.48</v>
      </c>
      <c r="AC5620">
        <f t="shared" si="174"/>
        <v>3000</v>
      </c>
      <c r="AD5620" t="str">
        <f t="shared" si="175"/>
        <v>313</v>
      </c>
    </row>
    <row r="5621" spans="1:30" hidden="1" x14ac:dyDescent="0.25">
      <c r="A5621" t="s">
        <v>2574</v>
      </c>
      <c r="B5621" t="s">
        <v>548</v>
      </c>
      <c r="C5621" t="s">
        <v>470</v>
      </c>
      <c r="D5621" t="s">
        <v>270</v>
      </c>
      <c r="E5621" t="s">
        <v>122</v>
      </c>
      <c r="F5621" t="s">
        <v>159</v>
      </c>
      <c r="G5621" t="s">
        <v>160</v>
      </c>
      <c r="H5621" t="s">
        <v>143</v>
      </c>
      <c r="I5621" t="s">
        <v>124</v>
      </c>
      <c r="J5621" t="s">
        <v>125</v>
      </c>
      <c r="K5621" t="s">
        <v>2577</v>
      </c>
      <c r="N5621" t="s">
        <v>2576</v>
      </c>
      <c r="O5621" t="s">
        <v>328</v>
      </c>
      <c r="P5621" t="s">
        <v>472</v>
      </c>
      <c r="Q5621" t="s">
        <v>271</v>
      </c>
      <c r="R5621" t="s">
        <v>131</v>
      </c>
      <c r="S5621" t="s">
        <v>164</v>
      </c>
      <c r="T5621" t="s">
        <v>165</v>
      </c>
      <c r="U5621" t="s">
        <v>151</v>
      </c>
      <c r="V5621" t="s">
        <v>135</v>
      </c>
      <c r="W5621" t="s">
        <v>136</v>
      </c>
      <c r="X5621" t="s">
        <v>2578</v>
      </c>
      <c r="Y5621" s="94">
        <v>14183.96</v>
      </c>
      <c r="Z5621" s="94">
        <v>0</v>
      </c>
      <c r="AA5621" s="94">
        <v>0</v>
      </c>
      <c r="AB5621" s="94">
        <v>0</v>
      </c>
      <c r="AC5621">
        <f t="shared" si="174"/>
        <v>3000</v>
      </c>
      <c r="AD5621" t="str">
        <f t="shared" si="175"/>
        <v>313</v>
      </c>
    </row>
    <row r="5622" spans="1:30" hidden="1" x14ac:dyDescent="0.25">
      <c r="A5622" t="s">
        <v>2574</v>
      </c>
      <c r="B5622" t="s">
        <v>548</v>
      </c>
      <c r="C5622" t="s">
        <v>470</v>
      </c>
      <c r="D5622" t="s">
        <v>272</v>
      </c>
      <c r="E5622" t="s">
        <v>122</v>
      </c>
      <c r="F5622" t="s">
        <v>159</v>
      </c>
      <c r="G5622" t="s">
        <v>160</v>
      </c>
      <c r="H5622" t="s">
        <v>143</v>
      </c>
      <c r="I5622" t="s">
        <v>124</v>
      </c>
      <c r="J5622" t="s">
        <v>125</v>
      </c>
      <c r="K5622" t="s">
        <v>2577</v>
      </c>
      <c r="N5622" t="s">
        <v>2576</v>
      </c>
      <c r="O5622" t="s">
        <v>328</v>
      </c>
      <c r="P5622" t="s">
        <v>472</v>
      </c>
      <c r="Q5622" t="s">
        <v>273</v>
      </c>
      <c r="R5622" t="s">
        <v>131</v>
      </c>
      <c r="S5622" t="s">
        <v>164</v>
      </c>
      <c r="T5622" t="s">
        <v>165</v>
      </c>
      <c r="U5622" t="s">
        <v>151</v>
      </c>
      <c r="V5622" t="s">
        <v>135</v>
      </c>
      <c r="W5622" t="s">
        <v>136</v>
      </c>
      <c r="X5622" t="s">
        <v>2578</v>
      </c>
      <c r="Y5622" s="94">
        <v>143439</v>
      </c>
      <c r="Z5622" s="94">
        <v>0</v>
      </c>
      <c r="AA5622" s="94">
        <v>0</v>
      </c>
      <c r="AB5622" s="94">
        <v>0</v>
      </c>
      <c r="AC5622">
        <f t="shared" si="174"/>
        <v>3000</v>
      </c>
      <c r="AD5622" t="str">
        <f t="shared" si="175"/>
        <v>313</v>
      </c>
    </row>
    <row r="5623" spans="1:30" hidden="1" x14ac:dyDescent="0.25">
      <c r="A5623" t="s">
        <v>2574</v>
      </c>
      <c r="B5623" t="s">
        <v>548</v>
      </c>
      <c r="C5623" t="s">
        <v>470</v>
      </c>
      <c r="D5623" t="s">
        <v>276</v>
      </c>
      <c r="E5623" t="s">
        <v>122</v>
      </c>
      <c r="F5623" t="s">
        <v>159</v>
      </c>
      <c r="G5623" t="s">
        <v>160</v>
      </c>
      <c r="H5623" t="s">
        <v>143</v>
      </c>
      <c r="I5623" t="s">
        <v>124</v>
      </c>
      <c r="J5623" t="s">
        <v>125</v>
      </c>
      <c r="K5623" t="s">
        <v>2577</v>
      </c>
      <c r="N5623" t="s">
        <v>2576</v>
      </c>
      <c r="O5623" t="s">
        <v>328</v>
      </c>
      <c r="P5623" t="s">
        <v>472</v>
      </c>
      <c r="Q5623" t="s">
        <v>277</v>
      </c>
      <c r="R5623" t="s">
        <v>131</v>
      </c>
      <c r="S5623" t="s">
        <v>164</v>
      </c>
      <c r="T5623" t="s">
        <v>165</v>
      </c>
      <c r="U5623" t="s">
        <v>151</v>
      </c>
      <c r="V5623" t="s">
        <v>135</v>
      </c>
      <c r="W5623" t="s">
        <v>136</v>
      </c>
      <c r="X5623" t="s">
        <v>2578</v>
      </c>
      <c r="Y5623" s="94">
        <v>20000000</v>
      </c>
      <c r="Z5623" s="94">
        <v>22480293</v>
      </c>
      <c r="AA5623" s="94">
        <v>23154701.789999999</v>
      </c>
      <c r="AB5623" s="94">
        <v>23154701.789999999</v>
      </c>
      <c r="AC5623">
        <f t="shared" si="174"/>
        <v>3000</v>
      </c>
      <c r="AD5623" t="str">
        <f t="shared" si="175"/>
        <v>313</v>
      </c>
    </row>
    <row r="5624" spans="1:30" hidden="1" x14ac:dyDescent="0.25">
      <c r="A5624" t="s">
        <v>2574</v>
      </c>
      <c r="B5624" t="s">
        <v>548</v>
      </c>
      <c r="C5624" t="s">
        <v>470</v>
      </c>
      <c r="D5624" t="s">
        <v>278</v>
      </c>
      <c r="E5624" t="s">
        <v>122</v>
      </c>
      <c r="F5624" t="s">
        <v>159</v>
      </c>
      <c r="G5624" t="s">
        <v>160</v>
      </c>
      <c r="H5624" t="s">
        <v>143</v>
      </c>
      <c r="I5624" t="s">
        <v>124</v>
      </c>
      <c r="J5624" t="s">
        <v>125</v>
      </c>
      <c r="K5624" t="s">
        <v>2577</v>
      </c>
      <c r="N5624" t="s">
        <v>2576</v>
      </c>
      <c r="O5624" t="s">
        <v>328</v>
      </c>
      <c r="P5624" t="s">
        <v>472</v>
      </c>
      <c r="Q5624" t="s">
        <v>279</v>
      </c>
      <c r="R5624" t="s">
        <v>131</v>
      </c>
      <c r="S5624" t="s">
        <v>164</v>
      </c>
      <c r="T5624" t="s">
        <v>165</v>
      </c>
      <c r="U5624" t="s">
        <v>151</v>
      </c>
      <c r="V5624" t="s">
        <v>135</v>
      </c>
      <c r="W5624" t="s">
        <v>136</v>
      </c>
      <c r="X5624" t="s">
        <v>2578</v>
      </c>
      <c r="Y5624" s="94">
        <v>1004526.04</v>
      </c>
      <c r="Z5624" s="94">
        <v>844526.04000000015</v>
      </c>
      <c r="AA5624" s="94">
        <v>869861.82</v>
      </c>
      <c r="AB5624" s="94">
        <v>869861.82</v>
      </c>
      <c r="AC5624">
        <f t="shared" si="174"/>
        <v>3000</v>
      </c>
      <c r="AD5624" t="str">
        <f t="shared" si="175"/>
        <v>313</v>
      </c>
    </row>
    <row r="5625" spans="1:30" hidden="1" x14ac:dyDescent="0.25">
      <c r="A5625" t="s">
        <v>2574</v>
      </c>
      <c r="B5625" t="s">
        <v>548</v>
      </c>
      <c r="C5625" t="s">
        <v>470</v>
      </c>
      <c r="D5625" t="s">
        <v>280</v>
      </c>
      <c r="E5625" t="s">
        <v>122</v>
      </c>
      <c r="F5625" t="s">
        <v>159</v>
      </c>
      <c r="G5625" t="s">
        <v>160</v>
      </c>
      <c r="H5625" t="s">
        <v>143</v>
      </c>
      <c r="I5625" t="s">
        <v>124</v>
      </c>
      <c r="J5625" t="s">
        <v>125</v>
      </c>
      <c r="K5625" t="s">
        <v>2577</v>
      </c>
      <c r="N5625" t="s">
        <v>2576</v>
      </c>
      <c r="O5625" t="s">
        <v>328</v>
      </c>
      <c r="P5625" t="s">
        <v>472</v>
      </c>
      <c r="Q5625" t="s">
        <v>281</v>
      </c>
      <c r="R5625" t="s">
        <v>131</v>
      </c>
      <c r="S5625" t="s">
        <v>164</v>
      </c>
      <c r="T5625" t="s">
        <v>165</v>
      </c>
      <c r="U5625" t="s">
        <v>151</v>
      </c>
      <c r="V5625" t="s">
        <v>135</v>
      </c>
      <c r="W5625" t="s">
        <v>136</v>
      </c>
      <c r="X5625" t="s">
        <v>2578</v>
      </c>
      <c r="Y5625" s="94">
        <v>1502021</v>
      </c>
      <c r="Z5625" s="94">
        <v>670850.18666666676</v>
      </c>
      <c r="AA5625" s="94">
        <v>846000</v>
      </c>
      <c r="AB5625" s="94">
        <v>846000</v>
      </c>
      <c r="AC5625">
        <f t="shared" si="174"/>
        <v>3000</v>
      </c>
      <c r="AD5625" t="str">
        <f t="shared" si="175"/>
        <v>313</v>
      </c>
    </row>
    <row r="5626" spans="1:30" hidden="1" x14ac:dyDescent="0.25">
      <c r="A5626" t="s">
        <v>2574</v>
      </c>
      <c r="B5626" t="s">
        <v>548</v>
      </c>
      <c r="C5626" t="s">
        <v>470</v>
      </c>
      <c r="D5626" t="s">
        <v>172</v>
      </c>
      <c r="E5626" t="s">
        <v>122</v>
      </c>
      <c r="F5626" t="s">
        <v>159</v>
      </c>
      <c r="G5626" t="s">
        <v>160</v>
      </c>
      <c r="H5626" t="s">
        <v>143</v>
      </c>
      <c r="I5626" t="s">
        <v>124</v>
      </c>
      <c r="J5626" t="s">
        <v>125</v>
      </c>
      <c r="K5626" t="s">
        <v>2577</v>
      </c>
      <c r="N5626" t="s">
        <v>2576</v>
      </c>
      <c r="O5626" t="s">
        <v>328</v>
      </c>
      <c r="P5626" t="s">
        <v>472</v>
      </c>
      <c r="Q5626" t="s">
        <v>173</v>
      </c>
      <c r="R5626" t="s">
        <v>131</v>
      </c>
      <c r="S5626" t="s">
        <v>164</v>
      </c>
      <c r="T5626" t="s">
        <v>165</v>
      </c>
      <c r="U5626" t="s">
        <v>151</v>
      </c>
      <c r="V5626" t="s">
        <v>135</v>
      </c>
      <c r="W5626" t="s">
        <v>136</v>
      </c>
      <c r="X5626" t="s">
        <v>2578</v>
      </c>
      <c r="Y5626" s="94">
        <v>105553.96</v>
      </c>
      <c r="Z5626" s="94">
        <v>0</v>
      </c>
      <c r="AA5626" s="94">
        <v>0</v>
      </c>
      <c r="AB5626" s="94">
        <v>0</v>
      </c>
      <c r="AC5626">
        <f t="shared" si="174"/>
        <v>3000</v>
      </c>
      <c r="AD5626" t="str">
        <f t="shared" si="175"/>
        <v>313</v>
      </c>
    </row>
    <row r="5627" spans="1:30" hidden="1" x14ac:dyDescent="0.25">
      <c r="A5627" t="s">
        <v>2574</v>
      </c>
      <c r="B5627" t="s">
        <v>548</v>
      </c>
      <c r="C5627" t="s">
        <v>470</v>
      </c>
      <c r="D5627" t="s">
        <v>174</v>
      </c>
      <c r="E5627" t="s">
        <v>122</v>
      </c>
      <c r="F5627" t="s">
        <v>159</v>
      </c>
      <c r="G5627" t="s">
        <v>160</v>
      </c>
      <c r="H5627" t="s">
        <v>143</v>
      </c>
      <c r="I5627" t="s">
        <v>124</v>
      </c>
      <c r="J5627" t="s">
        <v>125</v>
      </c>
      <c r="K5627" t="s">
        <v>2577</v>
      </c>
      <c r="N5627" t="s">
        <v>2576</v>
      </c>
      <c r="O5627" t="s">
        <v>328</v>
      </c>
      <c r="P5627" t="s">
        <v>472</v>
      </c>
      <c r="Q5627" t="s">
        <v>175</v>
      </c>
      <c r="R5627" t="s">
        <v>131</v>
      </c>
      <c r="S5627" t="s">
        <v>164</v>
      </c>
      <c r="T5627" t="s">
        <v>165</v>
      </c>
      <c r="U5627" t="s">
        <v>151</v>
      </c>
      <c r="V5627" t="s">
        <v>135</v>
      </c>
      <c r="W5627" t="s">
        <v>136</v>
      </c>
      <c r="X5627" t="s">
        <v>2578</v>
      </c>
      <c r="Y5627" s="94">
        <v>8299.9599999999991</v>
      </c>
      <c r="Z5627" s="94">
        <v>0</v>
      </c>
      <c r="AA5627" s="94">
        <v>0</v>
      </c>
      <c r="AB5627" s="94">
        <v>0</v>
      </c>
      <c r="AC5627">
        <f t="shared" si="174"/>
        <v>3000</v>
      </c>
      <c r="AD5627" t="str">
        <f t="shared" si="175"/>
        <v>313</v>
      </c>
    </row>
    <row r="5628" spans="1:30" hidden="1" x14ac:dyDescent="0.25">
      <c r="A5628" t="s">
        <v>2574</v>
      </c>
      <c r="B5628" t="s">
        <v>548</v>
      </c>
      <c r="C5628" t="s">
        <v>470</v>
      </c>
      <c r="D5628" t="s">
        <v>348</v>
      </c>
      <c r="E5628" t="s">
        <v>122</v>
      </c>
      <c r="F5628" t="s">
        <v>159</v>
      </c>
      <c r="G5628" t="s">
        <v>160</v>
      </c>
      <c r="H5628" t="s">
        <v>143</v>
      </c>
      <c r="I5628" t="s">
        <v>124</v>
      </c>
      <c r="J5628" t="s">
        <v>125</v>
      </c>
      <c r="K5628" t="s">
        <v>2577</v>
      </c>
      <c r="N5628" t="s">
        <v>2576</v>
      </c>
      <c r="O5628" t="s">
        <v>328</v>
      </c>
      <c r="P5628" t="s">
        <v>472</v>
      </c>
      <c r="Q5628" t="s">
        <v>308</v>
      </c>
      <c r="R5628" t="s">
        <v>131</v>
      </c>
      <c r="S5628" t="s">
        <v>164</v>
      </c>
      <c r="T5628" t="s">
        <v>165</v>
      </c>
      <c r="U5628" t="s">
        <v>151</v>
      </c>
      <c r="V5628" t="s">
        <v>135</v>
      </c>
      <c r="W5628" t="s">
        <v>136</v>
      </c>
      <c r="X5628" t="s">
        <v>2578</v>
      </c>
      <c r="Y5628" s="94">
        <v>221983.96</v>
      </c>
      <c r="Z5628" s="94">
        <v>0</v>
      </c>
      <c r="AA5628" s="94">
        <v>0</v>
      </c>
      <c r="AB5628" s="94">
        <v>0</v>
      </c>
      <c r="AC5628">
        <f t="shared" si="174"/>
        <v>3000</v>
      </c>
      <c r="AD5628" t="str">
        <f t="shared" si="175"/>
        <v>313</v>
      </c>
    </row>
    <row r="5629" spans="1:30" hidden="1" x14ac:dyDescent="0.25">
      <c r="A5629" t="s">
        <v>2574</v>
      </c>
      <c r="B5629" t="s">
        <v>548</v>
      </c>
      <c r="C5629" t="s">
        <v>470</v>
      </c>
      <c r="D5629" t="s">
        <v>282</v>
      </c>
      <c r="E5629" t="s">
        <v>122</v>
      </c>
      <c r="F5629" t="s">
        <v>159</v>
      </c>
      <c r="G5629" t="s">
        <v>160</v>
      </c>
      <c r="H5629" t="s">
        <v>143</v>
      </c>
      <c r="I5629" t="s">
        <v>124</v>
      </c>
      <c r="J5629" t="s">
        <v>125</v>
      </c>
      <c r="K5629" t="s">
        <v>2577</v>
      </c>
      <c r="N5629" t="s">
        <v>2576</v>
      </c>
      <c r="O5629" t="s">
        <v>328</v>
      </c>
      <c r="P5629" t="s">
        <v>472</v>
      </c>
      <c r="Q5629" t="s">
        <v>283</v>
      </c>
      <c r="R5629" t="s">
        <v>131</v>
      </c>
      <c r="S5629" t="s">
        <v>164</v>
      </c>
      <c r="T5629" t="s">
        <v>165</v>
      </c>
      <c r="U5629" t="s">
        <v>151</v>
      </c>
      <c r="V5629" t="s">
        <v>135</v>
      </c>
      <c r="W5629" t="s">
        <v>136</v>
      </c>
      <c r="X5629" t="s">
        <v>2578</v>
      </c>
      <c r="Y5629" s="94">
        <v>12280.04</v>
      </c>
      <c r="Z5629" s="94">
        <v>196</v>
      </c>
      <c r="AA5629" s="94">
        <v>201.88</v>
      </c>
      <c r="AB5629" s="94">
        <v>201.88</v>
      </c>
      <c r="AC5629">
        <f t="shared" si="174"/>
        <v>3000</v>
      </c>
      <c r="AD5629" t="str">
        <f t="shared" si="175"/>
        <v>313</v>
      </c>
    </row>
    <row r="5630" spans="1:30" hidden="1" x14ac:dyDescent="0.25">
      <c r="A5630" t="s">
        <v>2574</v>
      </c>
      <c r="B5630" t="s">
        <v>548</v>
      </c>
      <c r="C5630" t="s">
        <v>470</v>
      </c>
      <c r="D5630" t="s">
        <v>518</v>
      </c>
      <c r="E5630" t="s">
        <v>122</v>
      </c>
      <c r="F5630" t="s">
        <v>159</v>
      </c>
      <c r="G5630" t="s">
        <v>160</v>
      </c>
      <c r="H5630" t="s">
        <v>143</v>
      </c>
      <c r="I5630" t="s">
        <v>124</v>
      </c>
      <c r="J5630" t="s">
        <v>125</v>
      </c>
      <c r="K5630" t="s">
        <v>2577</v>
      </c>
      <c r="N5630" t="s">
        <v>2576</v>
      </c>
      <c r="O5630" t="s">
        <v>328</v>
      </c>
      <c r="P5630" t="s">
        <v>472</v>
      </c>
      <c r="Q5630" t="s">
        <v>519</v>
      </c>
      <c r="R5630" t="s">
        <v>131</v>
      </c>
      <c r="S5630" t="s">
        <v>164</v>
      </c>
      <c r="T5630" t="s">
        <v>165</v>
      </c>
      <c r="U5630" t="s">
        <v>151</v>
      </c>
      <c r="V5630" t="s">
        <v>135</v>
      </c>
      <c r="W5630" t="s">
        <v>136</v>
      </c>
      <c r="X5630" t="s">
        <v>2578</v>
      </c>
      <c r="Y5630" s="94">
        <v>9457.9599999999991</v>
      </c>
      <c r="Z5630" s="94">
        <v>0</v>
      </c>
      <c r="AA5630" s="94">
        <v>0</v>
      </c>
      <c r="AB5630" s="94">
        <v>0</v>
      </c>
      <c r="AC5630">
        <f t="shared" si="174"/>
        <v>3000</v>
      </c>
      <c r="AD5630" t="str">
        <f t="shared" si="175"/>
        <v>313</v>
      </c>
    </row>
    <row r="5631" spans="1:30" hidden="1" x14ac:dyDescent="0.25">
      <c r="A5631" t="s">
        <v>2574</v>
      </c>
      <c r="B5631" t="s">
        <v>548</v>
      </c>
      <c r="C5631" t="s">
        <v>470</v>
      </c>
      <c r="D5631" t="s">
        <v>176</v>
      </c>
      <c r="E5631" t="s">
        <v>122</v>
      </c>
      <c r="F5631" t="s">
        <v>159</v>
      </c>
      <c r="G5631" t="s">
        <v>160</v>
      </c>
      <c r="H5631" t="s">
        <v>143</v>
      </c>
      <c r="I5631" t="s">
        <v>124</v>
      </c>
      <c r="J5631" t="s">
        <v>125</v>
      </c>
      <c r="K5631" t="s">
        <v>2577</v>
      </c>
      <c r="N5631" t="s">
        <v>2576</v>
      </c>
      <c r="O5631" t="s">
        <v>328</v>
      </c>
      <c r="P5631" t="s">
        <v>472</v>
      </c>
      <c r="Q5631" t="s">
        <v>177</v>
      </c>
      <c r="R5631" t="s">
        <v>131</v>
      </c>
      <c r="S5631" t="s">
        <v>164</v>
      </c>
      <c r="T5631" t="s">
        <v>165</v>
      </c>
      <c r="U5631" t="s">
        <v>151</v>
      </c>
      <c r="V5631" t="s">
        <v>135</v>
      </c>
      <c r="W5631" t="s">
        <v>136</v>
      </c>
      <c r="X5631" t="s">
        <v>2578</v>
      </c>
      <c r="Y5631" s="94">
        <v>22989.96</v>
      </c>
      <c r="Z5631" s="94">
        <v>0</v>
      </c>
      <c r="AA5631" s="94">
        <v>0</v>
      </c>
      <c r="AB5631" s="94">
        <v>0</v>
      </c>
      <c r="AC5631">
        <f t="shared" si="174"/>
        <v>3000</v>
      </c>
      <c r="AD5631" t="str">
        <f t="shared" si="175"/>
        <v>313</v>
      </c>
    </row>
    <row r="5632" spans="1:30" hidden="1" x14ac:dyDescent="0.25">
      <c r="A5632" s="97" t="s">
        <v>2580</v>
      </c>
      <c r="B5632" s="97" t="s">
        <v>548</v>
      </c>
      <c r="C5632" s="97" t="s">
        <v>140</v>
      </c>
      <c r="D5632" s="97" t="s">
        <v>141</v>
      </c>
      <c r="E5632" s="97" t="s">
        <v>122</v>
      </c>
      <c r="F5632" s="98">
        <v>15</v>
      </c>
      <c r="G5632" s="98" t="s">
        <v>142</v>
      </c>
      <c r="H5632" s="97" t="s">
        <v>143</v>
      </c>
      <c r="I5632" s="97" t="s">
        <v>124</v>
      </c>
      <c r="J5632" s="97" t="s">
        <v>125</v>
      </c>
      <c r="K5632" s="97" t="s">
        <v>2581</v>
      </c>
      <c r="L5632" s="97"/>
      <c r="M5632" s="97"/>
      <c r="N5632" s="97" t="s">
        <v>2582</v>
      </c>
      <c r="O5632" s="97" t="s">
        <v>328</v>
      </c>
      <c r="P5632" s="97" t="s">
        <v>147</v>
      </c>
      <c r="Q5632" s="97" t="s">
        <v>148</v>
      </c>
      <c r="R5632" s="97" t="s">
        <v>131</v>
      </c>
      <c r="S5632" s="97" t="s">
        <v>149</v>
      </c>
      <c r="T5632" s="97" t="s">
        <v>150</v>
      </c>
      <c r="U5632" s="97" t="s">
        <v>151</v>
      </c>
      <c r="V5632" s="97" t="s">
        <v>135</v>
      </c>
      <c r="W5632" s="97" t="s">
        <v>136</v>
      </c>
      <c r="X5632" s="97"/>
      <c r="Y5632" s="99"/>
      <c r="Z5632" s="99"/>
      <c r="AA5632" s="99">
        <v>8945400</v>
      </c>
      <c r="AB5632" s="99">
        <v>8945400</v>
      </c>
      <c r="AC5632">
        <f t="shared" si="174"/>
        <v>1000</v>
      </c>
      <c r="AD5632" t="str">
        <f t="shared" si="175"/>
        <v>313</v>
      </c>
    </row>
    <row r="5633" spans="1:30" hidden="1" x14ac:dyDescent="0.25">
      <c r="A5633" s="97" t="s">
        <v>2580</v>
      </c>
      <c r="B5633" s="97" t="s">
        <v>548</v>
      </c>
      <c r="C5633" s="97" t="s">
        <v>140</v>
      </c>
      <c r="D5633" s="97">
        <v>13201</v>
      </c>
      <c r="E5633" s="97" t="s">
        <v>122</v>
      </c>
      <c r="F5633" s="98">
        <v>15</v>
      </c>
      <c r="G5633" s="98" t="s">
        <v>142</v>
      </c>
      <c r="H5633" s="97">
        <v>19</v>
      </c>
      <c r="I5633" s="97" t="s">
        <v>124</v>
      </c>
      <c r="J5633" s="97" t="s">
        <v>125</v>
      </c>
      <c r="K5633" s="97" t="s">
        <v>2581</v>
      </c>
      <c r="L5633" s="97"/>
      <c r="M5633" s="97"/>
      <c r="N5633" s="97" t="s">
        <v>2582</v>
      </c>
      <c r="O5633" s="97" t="s">
        <v>328</v>
      </c>
      <c r="P5633" s="97" t="s">
        <v>147</v>
      </c>
      <c r="Q5633" s="97" t="s">
        <v>152</v>
      </c>
      <c r="R5633" s="97" t="s">
        <v>131</v>
      </c>
      <c r="S5633" s="97" t="s">
        <v>149</v>
      </c>
      <c r="T5633" s="97" t="s">
        <v>150</v>
      </c>
      <c r="U5633" s="97" t="s">
        <v>134</v>
      </c>
      <c r="V5633" s="97" t="s">
        <v>135</v>
      </c>
      <c r="W5633" s="97" t="s">
        <v>136</v>
      </c>
      <c r="X5633" s="97"/>
      <c r="Y5633" s="99"/>
      <c r="Z5633" s="99"/>
      <c r="AA5633" s="99">
        <v>372725</v>
      </c>
      <c r="AB5633" s="99">
        <v>372725</v>
      </c>
      <c r="AC5633">
        <f t="shared" si="174"/>
        <v>1000</v>
      </c>
      <c r="AD5633" t="str">
        <f t="shared" si="175"/>
        <v>313</v>
      </c>
    </row>
    <row r="5634" spans="1:30" hidden="1" x14ac:dyDescent="0.25">
      <c r="A5634" s="97" t="s">
        <v>2580</v>
      </c>
      <c r="B5634" s="97" t="s">
        <v>548</v>
      </c>
      <c r="C5634" s="97" t="s">
        <v>140</v>
      </c>
      <c r="D5634" s="97">
        <v>13203</v>
      </c>
      <c r="E5634" s="97" t="s">
        <v>122</v>
      </c>
      <c r="F5634" s="98">
        <v>15</v>
      </c>
      <c r="G5634" s="98" t="s">
        <v>142</v>
      </c>
      <c r="H5634" s="97">
        <v>19</v>
      </c>
      <c r="I5634" s="97" t="s">
        <v>124</v>
      </c>
      <c r="J5634" s="97" t="s">
        <v>125</v>
      </c>
      <c r="K5634" s="97" t="s">
        <v>2581</v>
      </c>
      <c r="L5634" s="97"/>
      <c r="M5634" s="97"/>
      <c r="N5634" s="97" t="s">
        <v>2582</v>
      </c>
      <c r="O5634" s="97" t="s">
        <v>328</v>
      </c>
      <c r="P5634" s="97" t="s">
        <v>147</v>
      </c>
      <c r="Q5634" s="97" t="s">
        <v>153</v>
      </c>
      <c r="R5634" s="97" t="s">
        <v>131</v>
      </c>
      <c r="S5634" s="97" t="s">
        <v>149</v>
      </c>
      <c r="T5634" s="97" t="s">
        <v>150</v>
      </c>
      <c r="U5634" s="97" t="s">
        <v>134</v>
      </c>
      <c r="V5634" s="97" t="s">
        <v>135</v>
      </c>
      <c r="W5634" s="97" t="s">
        <v>136</v>
      </c>
      <c r="X5634" s="97"/>
      <c r="Y5634" s="99"/>
      <c r="Z5634" s="99"/>
      <c r="AA5634" s="99">
        <v>1490900</v>
      </c>
      <c r="AB5634" s="99">
        <v>1490900</v>
      </c>
      <c r="AC5634">
        <f t="shared" si="174"/>
        <v>1000</v>
      </c>
      <c r="AD5634" t="str">
        <f t="shared" si="175"/>
        <v>313</v>
      </c>
    </row>
    <row r="5635" spans="1:30" hidden="1" x14ac:dyDescent="0.25">
      <c r="A5635" s="97" t="s">
        <v>2580</v>
      </c>
      <c r="B5635" s="97" t="s">
        <v>548</v>
      </c>
      <c r="C5635" s="97" t="s">
        <v>140</v>
      </c>
      <c r="D5635" s="97">
        <v>14101</v>
      </c>
      <c r="E5635" s="97" t="s">
        <v>122</v>
      </c>
      <c r="F5635" s="98">
        <v>15</v>
      </c>
      <c r="G5635" s="98" t="s">
        <v>142</v>
      </c>
      <c r="H5635" s="97">
        <v>19</v>
      </c>
      <c r="I5635" s="97" t="s">
        <v>124</v>
      </c>
      <c r="J5635" s="97" t="s">
        <v>125</v>
      </c>
      <c r="K5635" s="97" t="s">
        <v>2581</v>
      </c>
      <c r="L5635" s="97"/>
      <c r="M5635" s="97"/>
      <c r="N5635" s="97" t="s">
        <v>2582</v>
      </c>
      <c r="O5635" s="97" t="s">
        <v>328</v>
      </c>
      <c r="P5635" s="97" t="s">
        <v>147</v>
      </c>
      <c r="Q5635" s="97" t="s">
        <v>154</v>
      </c>
      <c r="R5635" s="97" t="s">
        <v>131</v>
      </c>
      <c r="S5635" s="97" t="s">
        <v>149</v>
      </c>
      <c r="T5635" s="97" t="s">
        <v>150</v>
      </c>
      <c r="U5635" s="97" t="s">
        <v>134</v>
      </c>
      <c r="V5635" s="97" t="s">
        <v>135</v>
      </c>
      <c r="W5635" s="97" t="s">
        <v>136</v>
      </c>
      <c r="X5635" s="97"/>
      <c r="Y5635" s="99"/>
      <c r="Z5635" s="99"/>
      <c r="AA5635" s="99">
        <v>491997</v>
      </c>
      <c r="AB5635" s="99">
        <v>491997</v>
      </c>
      <c r="AC5635">
        <f t="shared" ref="AC5635:AC5698" si="176">MID(D5635,1,1)*1000</f>
        <v>1000</v>
      </c>
      <c r="AD5635" t="str">
        <f t="shared" ref="AD5635:AD5698" si="177">MID(A5635,6,3)</f>
        <v>313</v>
      </c>
    </row>
    <row r="5636" spans="1:30" hidden="1" x14ac:dyDescent="0.25">
      <c r="A5636" s="97" t="s">
        <v>2580</v>
      </c>
      <c r="B5636" s="97" t="s">
        <v>548</v>
      </c>
      <c r="C5636" s="97" t="s">
        <v>140</v>
      </c>
      <c r="D5636" s="97">
        <v>14103</v>
      </c>
      <c r="E5636" s="97" t="s">
        <v>122</v>
      </c>
      <c r="F5636" s="98">
        <v>15</v>
      </c>
      <c r="G5636" s="98" t="s">
        <v>142</v>
      </c>
      <c r="H5636" s="97">
        <v>19</v>
      </c>
      <c r="I5636" s="97" t="s">
        <v>124</v>
      </c>
      <c r="J5636" s="97" t="s">
        <v>125</v>
      </c>
      <c r="K5636" s="97" t="s">
        <v>2581</v>
      </c>
      <c r="L5636" s="97"/>
      <c r="M5636" s="97"/>
      <c r="N5636" s="97" t="s">
        <v>2582</v>
      </c>
      <c r="O5636" s="97" t="s">
        <v>328</v>
      </c>
      <c r="P5636" s="97" t="s">
        <v>147</v>
      </c>
      <c r="Q5636" s="97" t="s">
        <v>155</v>
      </c>
      <c r="R5636" s="97" t="s">
        <v>131</v>
      </c>
      <c r="S5636" s="97" t="s">
        <v>149</v>
      </c>
      <c r="T5636" s="97" t="s">
        <v>150</v>
      </c>
      <c r="U5636" s="97" t="s">
        <v>134</v>
      </c>
      <c r="V5636" s="97" t="s">
        <v>135</v>
      </c>
      <c r="W5636" s="97" t="s">
        <v>136</v>
      </c>
      <c r="X5636" s="97"/>
      <c r="Y5636" s="99"/>
      <c r="Z5636" s="99"/>
      <c r="AA5636" s="99">
        <v>201271.5</v>
      </c>
      <c r="AB5636" s="99">
        <v>201271.5</v>
      </c>
      <c r="AC5636">
        <f t="shared" si="176"/>
        <v>1000</v>
      </c>
      <c r="AD5636" t="str">
        <f t="shared" si="177"/>
        <v>313</v>
      </c>
    </row>
    <row r="5637" spans="1:30" hidden="1" x14ac:dyDescent="0.25">
      <c r="A5637" s="97" t="s">
        <v>2580</v>
      </c>
      <c r="B5637" s="97" t="s">
        <v>548</v>
      </c>
      <c r="C5637" s="97" t="s">
        <v>140</v>
      </c>
      <c r="D5637" s="97">
        <v>14201</v>
      </c>
      <c r="E5637" s="97" t="s">
        <v>122</v>
      </c>
      <c r="F5637" s="98">
        <v>15</v>
      </c>
      <c r="G5637" s="98" t="s">
        <v>142</v>
      </c>
      <c r="H5637" s="97">
        <v>19</v>
      </c>
      <c r="I5637" s="97" t="s">
        <v>124</v>
      </c>
      <c r="J5637" s="97" t="s">
        <v>125</v>
      </c>
      <c r="K5637" s="97" t="s">
        <v>2581</v>
      </c>
      <c r="L5637" s="97"/>
      <c r="M5637" s="97"/>
      <c r="N5637" s="97" t="s">
        <v>2582</v>
      </c>
      <c r="O5637" s="97" t="s">
        <v>328</v>
      </c>
      <c r="P5637" s="97" t="s">
        <v>147</v>
      </c>
      <c r="Q5637" s="97" t="s">
        <v>156</v>
      </c>
      <c r="R5637" s="97" t="s">
        <v>131</v>
      </c>
      <c r="S5637" s="97" t="s">
        <v>149</v>
      </c>
      <c r="T5637" s="97" t="s">
        <v>150</v>
      </c>
      <c r="U5637" s="97" t="s">
        <v>134</v>
      </c>
      <c r="V5637" s="97" t="s">
        <v>135</v>
      </c>
      <c r="W5637" s="97" t="s">
        <v>136</v>
      </c>
      <c r="X5637" s="97"/>
      <c r="Y5637" s="99"/>
      <c r="Z5637" s="99"/>
      <c r="AA5637" s="99">
        <v>447270</v>
      </c>
      <c r="AB5637" s="99">
        <v>447270</v>
      </c>
      <c r="AC5637">
        <f t="shared" si="176"/>
        <v>1000</v>
      </c>
      <c r="AD5637" t="str">
        <f t="shared" si="177"/>
        <v>313</v>
      </c>
    </row>
    <row r="5638" spans="1:30" hidden="1" x14ac:dyDescent="0.25">
      <c r="A5638" s="97" t="s">
        <v>2580</v>
      </c>
      <c r="B5638" s="97" t="s">
        <v>548</v>
      </c>
      <c r="C5638" s="97" t="s">
        <v>140</v>
      </c>
      <c r="D5638" s="97">
        <v>14301</v>
      </c>
      <c r="E5638" s="97" t="s">
        <v>122</v>
      </c>
      <c r="F5638" s="98">
        <v>15</v>
      </c>
      <c r="G5638" s="98" t="s">
        <v>142</v>
      </c>
      <c r="H5638" s="97">
        <v>19</v>
      </c>
      <c r="I5638" s="97" t="s">
        <v>124</v>
      </c>
      <c r="J5638" s="97" t="s">
        <v>125</v>
      </c>
      <c r="K5638" s="97" t="s">
        <v>2581</v>
      </c>
      <c r="L5638" s="97"/>
      <c r="M5638" s="97"/>
      <c r="N5638" s="97" t="s">
        <v>2582</v>
      </c>
      <c r="O5638" s="97" t="s">
        <v>328</v>
      </c>
      <c r="P5638" s="97" t="s">
        <v>147</v>
      </c>
      <c r="Q5638" s="97" t="s">
        <v>178</v>
      </c>
      <c r="R5638" s="97" t="s">
        <v>131</v>
      </c>
      <c r="S5638" s="97" t="s">
        <v>149</v>
      </c>
      <c r="T5638" s="97" t="s">
        <v>150</v>
      </c>
      <c r="U5638" s="97" t="s">
        <v>134</v>
      </c>
      <c r="V5638" s="97" t="s">
        <v>135</v>
      </c>
      <c r="W5638" s="97" t="s">
        <v>136</v>
      </c>
      <c r="X5638" s="97"/>
      <c r="Y5638" s="99"/>
      <c r="Z5638" s="99"/>
      <c r="AA5638" s="99">
        <v>536724</v>
      </c>
      <c r="AB5638" s="99">
        <v>536724</v>
      </c>
      <c r="AC5638">
        <f t="shared" si="176"/>
        <v>1000</v>
      </c>
      <c r="AD5638" t="str">
        <f t="shared" si="177"/>
        <v>313</v>
      </c>
    </row>
    <row r="5639" spans="1:30" hidden="1" x14ac:dyDescent="0.25">
      <c r="A5639" t="s">
        <v>2580</v>
      </c>
      <c r="B5639" t="s">
        <v>548</v>
      </c>
      <c r="C5639" t="s">
        <v>470</v>
      </c>
      <c r="D5639" t="s">
        <v>186</v>
      </c>
      <c r="E5639" t="s">
        <v>122</v>
      </c>
      <c r="F5639" t="s">
        <v>159</v>
      </c>
      <c r="G5639" t="s">
        <v>160</v>
      </c>
      <c r="H5639" t="s">
        <v>143</v>
      </c>
      <c r="I5639" t="s">
        <v>124</v>
      </c>
      <c r="J5639" t="s">
        <v>125</v>
      </c>
      <c r="K5639" t="s">
        <v>2583</v>
      </c>
      <c r="N5639" t="s">
        <v>2582</v>
      </c>
      <c r="O5639" t="s">
        <v>328</v>
      </c>
      <c r="P5639" t="s">
        <v>472</v>
      </c>
      <c r="Q5639" t="s">
        <v>188</v>
      </c>
      <c r="R5639" t="s">
        <v>131</v>
      </c>
      <c r="S5639" t="s">
        <v>164</v>
      </c>
      <c r="T5639" t="s">
        <v>165</v>
      </c>
      <c r="U5639" t="s">
        <v>151</v>
      </c>
      <c r="V5639" t="s">
        <v>135</v>
      </c>
      <c r="W5639" t="s">
        <v>136</v>
      </c>
      <c r="X5639" t="s">
        <v>2584</v>
      </c>
      <c r="Y5639" s="94">
        <v>0</v>
      </c>
      <c r="Z5639" s="94">
        <v>13281.812499999998</v>
      </c>
      <c r="AA5639" s="94">
        <v>13680.27</v>
      </c>
      <c r="AB5639" s="94">
        <v>13680.27</v>
      </c>
      <c r="AC5639">
        <f t="shared" si="176"/>
        <v>2000</v>
      </c>
      <c r="AD5639" t="str">
        <f t="shared" si="177"/>
        <v>313</v>
      </c>
    </row>
    <row r="5640" spans="1:30" hidden="1" x14ac:dyDescent="0.25">
      <c r="A5640" t="s">
        <v>2580</v>
      </c>
      <c r="B5640" t="s">
        <v>548</v>
      </c>
      <c r="C5640" t="s">
        <v>470</v>
      </c>
      <c r="D5640" t="s">
        <v>192</v>
      </c>
      <c r="E5640" t="s">
        <v>122</v>
      </c>
      <c r="F5640" t="s">
        <v>159</v>
      </c>
      <c r="G5640" t="s">
        <v>160</v>
      </c>
      <c r="H5640" t="s">
        <v>143</v>
      </c>
      <c r="I5640" t="s">
        <v>124</v>
      </c>
      <c r="J5640" t="s">
        <v>125</v>
      </c>
      <c r="K5640" t="s">
        <v>2583</v>
      </c>
      <c r="N5640" t="s">
        <v>2582</v>
      </c>
      <c r="O5640" t="s">
        <v>328</v>
      </c>
      <c r="P5640" t="s">
        <v>472</v>
      </c>
      <c r="Q5640" t="s">
        <v>193</v>
      </c>
      <c r="R5640" t="s">
        <v>131</v>
      </c>
      <c r="S5640" t="s">
        <v>164</v>
      </c>
      <c r="T5640" t="s">
        <v>165</v>
      </c>
      <c r="U5640" t="s">
        <v>151</v>
      </c>
      <c r="V5640" t="s">
        <v>135</v>
      </c>
      <c r="W5640" t="s">
        <v>136</v>
      </c>
      <c r="X5640" t="s">
        <v>2584</v>
      </c>
      <c r="Y5640" s="94">
        <v>0</v>
      </c>
      <c r="Z5640" s="94">
        <v>0</v>
      </c>
      <c r="AA5640" s="94">
        <v>0</v>
      </c>
      <c r="AB5640" s="94">
        <v>0</v>
      </c>
      <c r="AC5640">
        <f t="shared" si="176"/>
        <v>2000</v>
      </c>
      <c r="AD5640" t="str">
        <f t="shared" si="177"/>
        <v>313</v>
      </c>
    </row>
    <row r="5641" spans="1:30" hidden="1" x14ac:dyDescent="0.25">
      <c r="A5641" t="s">
        <v>2580</v>
      </c>
      <c r="B5641" t="s">
        <v>548</v>
      </c>
      <c r="C5641" t="s">
        <v>470</v>
      </c>
      <c r="D5641" t="s">
        <v>196</v>
      </c>
      <c r="E5641" t="s">
        <v>122</v>
      </c>
      <c r="F5641" t="s">
        <v>159</v>
      </c>
      <c r="G5641" t="s">
        <v>160</v>
      </c>
      <c r="H5641" t="s">
        <v>143</v>
      </c>
      <c r="I5641" t="s">
        <v>124</v>
      </c>
      <c r="J5641" t="s">
        <v>125</v>
      </c>
      <c r="K5641" t="s">
        <v>2583</v>
      </c>
      <c r="N5641" t="s">
        <v>2582</v>
      </c>
      <c r="O5641" t="s">
        <v>328</v>
      </c>
      <c r="P5641" t="s">
        <v>472</v>
      </c>
      <c r="Q5641" t="s">
        <v>197</v>
      </c>
      <c r="R5641" t="s">
        <v>131</v>
      </c>
      <c r="S5641" t="s">
        <v>164</v>
      </c>
      <c r="T5641" t="s">
        <v>165</v>
      </c>
      <c r="U5641" t="s">
        <v>151</v>
      </c>
      <c r="V5641" t="s">
        <v>135</v>
      </c>
      <c r="W5641" t="s">
        <v>136</v>
      </c>
      <c r="X5641" t="s">
        <v>2584</v>
      </c>
      <c r="Y5641" s="94">
        <v>0</v>
      </c>
      <c r="Z5641" s="94">
        <v>6500</v>
      </c>
      <c r="AA5641" s="94">
        <v>6695</v>
      </c>
      <c r="AB5641" s="94">
        <v>6695</v>
      </c>
      <c r="AC5641">
        <f t="shared" si="176"/>
        <v>2000</v>
      </c>
      <c r="AD5641" t="str">
        <f t="shared" si="177"/>
        <v>313</v>
      </c>
    </row>
    <row r="5642" spans="1:30" hidden="1" x14ac:dyDescent="0.25">
      <c r="A5642" t="s">
        <v>2580</v>
      </c>
      <c r="B5642" t="s">
        <v>548</v>
      </c>
      <c r="C5642" t="s">
        <v>470</v>
      </c>
      <c r="D5642" t="s">
        <v>198</v>
      </c>
      <c r="E5642" t="s">
        <v>122</v>
      </c>
      <c r="F5642" t="s">
        <v>159</v>
      </c>
      <c r="G5642" t="s">
        <v>160</v>
      </c>
      <c r="H5642" t="s">
        <v>143</v>
      </c>
      <c r="I5642" t="s">
        <v>124</v>
      </c>
      <c r="J5642" t="s">
        <v>125</v>
      </c>
      <c r="K5642" t="s">
        <v>2583</v>
      </c>
      <c r="N5642" t="s">
        <v>2582</v>
      </c>
      <c r="O5642" t="s">
        <v>328</v>
      </c>
      <c r="P5642" t="s">
        <v>472</v>
      </c>
      <c r="Q5642" t="s">
        <v>199</v>
      </c>
      <c r="R5642" t="s">
        <v>131</v>
      </c>
      <c r="S5642" t="s">
        <v>164</v>
      </c>
      <c r="T5642" t="s">
        <v>165</v>
      </c>
      <c r="U5642" t="s">
        <v>151</v>
      </c>
      <c r="V5642" t="s">
        <v>135</v>
      </c>
      <c r="W5642" t="s">
        <v>136</v>
      </c>
      <c r="X5642" t="s">
        <v>2584</v>
      </c>
      <c r="Y5642" s="94">
        <v>0</v>
      </c>
      <c r="Z5642" s="94">
        <v>18096.150000000001</v>
      </c>
      <c r="AA5642" s="94">
        <v>18639.03</v>
      </c>
      <c r="AB5642" s="94">
        <v>18639.03</v>
      </c>
      <c r="AC5642">
        <f t="shared" si="176"/>
        <v>2000</v>
      </c>
      <c r="AD5642" t="str">
        <f t="shared" si="177"/>
        <v>313</v>
      </c>
    </row>
    <row r="5643" spans="1:30" hidden="1" x14ac:dyDescent="0.25">
      <c r="A5643" t="s">
        <v>2580</v>
      </c>
      <c r="B5643" t="s">
        <v>548</v>
      </c>
      <c r="C5643" t="s">
        <v>470</v>
      </c>
      <c r="D5643" t="s">
        <v>200</v>
      </c>
      <c r="E5643" t="s">
        <v>122</v>
      </c>
      <c r="F5643" t="s">
        <v>159</v>
      </c>
      <c r="G5643" t="s">
        <v>160</v>
      </c>
      <c r="H5643" t="s">
        <v>143</v>
      </c>
      <c r="I5643" t="s">
        <v>124</v>
      </c>
      <c r="J5643" t="s">
        <v>125</v>
      </c>
      <c r="K5643" t="s">
        <v>2583</v>
      </c>
      <c r="N5643" t="s">
        <v>2582</v>
      </c>
      <c r="O5643" t="s">
        <v>328</v>
      </c>
      <c r="P5643" t="s">
        <v>472</v>
      </c>
      <c r="Q5643" t="s">
        <v>201</v>
      </c>
      <c r="R5643" t="s">
        <v>131</v>
      </c>
      <c r="S5643" t="s">
        <v>164</v>
      </c>
      <c r="T5643" t="s">
        <v>165</v>
      </c>
      <c r="U5643" t="s">
        <v>151</v>
      </c>
      <c r="V5643" t="s">
        <v>135</v>
      </c>
      <c r="W5643" t="s">
        <v>136</v>
      </c>
      <c r="X5643" t="s">
        <v>2584</v>
      </c>
      <c r="Y5643" s="94">
        <v>0</v>
      </c>
      <c r="Z5643" s="94">
        <v>21617.22</v>
      </c>
      <c r="AA5643" s="94">
        <v>22265.74</v>
      </c>
      <c r="AB5643" s="94">
        <v>22265.74</v>
      </c>
      <c r="AC5643">
        <f t="shared" si="176"/>
        <v>2000</v>
      </c>
      <c r="AD5643" t="str">
        <f t="shared" si="177"/>
        <v>313</v>
      </c>
    </row>
    <row r="5644" spans="1:30" hidden="1" x14ac:dyDescent="0.25">
      <c r="A5644" t="s">
        <v>2580</v>
      </c>
      <c r="B5644" t="s">
        <v>548</v>
      </c>
      <c r="C5644" t="s">
        <v>470</v>
      </c>
      <c r="D5644" t="s">
        <v>206</v>
      </c>
      <c r="E5644" t="s">
        <v>122</v>
      </c>
      <c r="F5644" t="s">
        <v>159</v>
      </c>
      <c r="G5644" t="s">
        <v>160</v>
      </c>
      <c r="H5644" t="s">
        <v>143</v>
      </c>
      <c r="I5644" t="s">
        <v>124</v>
      </c>
      <c r="J5644" t="s">
        <v>125</v>
      </c>
      <c r="K5644" t="s">
        <v>2583</v>
      </c>
      <c r="N5644" t="s">
        <v>2582</v>
      </c>
      <c r="O5644" t="s">
        <v>328</v>
      </c>
      <c r="P5644" t="s">
        <v>472</v>
      </c>
      <c r="Q5644" t="s">
        <v>207</v>
      </c>
      <c r="R5644" t="s">
        <v>131</v>
      </c>
      <c r="S5644" t="s">
        <v>164</v>
      </c>
      <c r="T5644" t="s">
        <v>165</v>
      </c>
      <c r="U5644" t="s">
        <v>151</v>
      </c>
      <c r="V5644" t="s">
        <v>135</v>
      </c>
      <c r="W5644" t="s">
        <v>136</v>
      </c>
      <c r="X5644" t="s">
        <v>2584</v>
      </c>
      <c r="Y5644" s="94">
        <v>0</v>
      </c>
      <c r="Z5644" s="94">
        <v>6172.1899999999987</v>
      </c>
      <c r="AA5644" s="94">
        <v>6357.36</v>
      </c>
      <c r="AB5644" s="94">
        <v>6357.36</v>
      </c>
      <c r="AC5644">
        <f t="shared" si="176"/>
        <v>2000</v>
      </c>
      <c r="AD5644" t="str">
        <f t="shared" si="177"/>
        <v>313</v>
      </c>
    </row>
    <row r="5645" spans="1:30" hidden="1" x14ac:dyDescent="0.25">
      <c r="A5645" t="s">
        <v>2580</v>
      </c>
      <c r="B5645" t="s">
        <v>548</v>
      </c>
      <c r="C5645" t="s">
        <v>470</v>
      </c>
      <c r="D5645" t="s">
        <v>208</v>
      </c>
      <c r="E5645" t="s">
        <v>122</v>
      </c>
      <c r="F5645" t="s">
        <v>159</v>
      </c>
      <c r="G5645" t="s">
        <v>160</v>
      </c>
      <c r="H5645" t="s">
        <v>143</v>
      </c>
      <c r="I5645" t="s">
        <v>124</v>
      </c>
      <c r="J5645" t="s">
        <v>125</v>
      </c>
      <c r="K5645" t="s">
        <v>2583</v>
      </c>
      <c r="N5645" t="s">
        <v>2582</v>
      </c>
      <c r="O5645" t="s">
        <v>328</v>
      </c>
      <c r="P5645" t="s">
        <v>472</v>
      </c>
      <c r="Q5645" t="s">
        <v>209</v>
      </c>
      <c r="R5645" t="s">
        <v>131</v>
      </c>
      <c r="S5645" t="s">
        <v>164</v>
      </c>
      <c r="T5645" t="s">
        <v>165</v>
      </c>
      <c r="U5645" t="s">
        <v>151</v>
      </c>
      <c r="V5645" t="s">
        <v>135</v>
      </c>
      <c r="W5645" t="s">
        <v>136</v>
      </c>
      <c r="X5645" t="s">
        <v>2584</v>
      </c>
      <c r="Y5645" s="94">
        <v>0</v>
      </c>
      <c r="Z5645" s="94">
        <v>1693.44</v>
      </c>
      <c r="AA5645" s="94">
        <v>1744.24</v>
      </c>
      <c r="AB5645" s="94">
        <v>1744.24</v>
      </c>
      <c r="AC5645">
        <f t="shared" si="176"/>
        <v>2000</v>
      </c>
      <c r="AD5645" t="str">
        <f t="shared" si="177"/>
        <v>313</v>
      </c>
    </row>
    <row r="5646" spans="1:30" hidden="1" x14ac:dyDescent="0.25">
      <c r="A5646" t="s">
        <v>2580</v>
      </c>
      <c r="B5646" t="s">
        <v>548</v>
      </c>
      <c r="C5646" t="s">
        <v>470</v>
      </c>
      <c r="D5646" t="s">
        <v>448</v>
      </c>
      <c r="E5646" t="s">
        <v>122</v>
      </c>
      <c r="F5646" t="s">
        <v>159</v>
      </c>
      <c r="G5646" t="s">
        <v>160</v>
      </c>
      <c r="H5646" t="s">
        <v>143</v>
      </c>
      <c r="I5646" t="s">
        <v>124</v>
      </c>
      <c r="J5646" t="s">
        <v>125</v>
      </c>
      <c r="K5646" t="s">
        <v>2583</v>
      </c>
      <c r="N5646" t="s">
        <v>2582</v>
      </c>
      <c r="O5646" t="s">
        <v>328</v>
      </c>
      <c r="P5646" t="s">
        <v>472</v>
      </c>
      <c r="Q5646" t="s">
        <v>306</v>
      </c>
      <c r="R5646" t="s">
        <v>131</v>
      </c>
      <c r="S5646" t="s">
        <v>164</v>
      </c>
      <c r="T5646" t="s">
        <v>165</v>
      </c>
      <c r="U5646" t="s">
        <v>151</v>
      </c>
      <c r="V5646" t="s">
        <v>135</v>
      </c>
      <c r="W5646" t="s">
        <v>136</v>
      </c>
      <c r="X5646" t="s">
        <v>2584</v>
      </c>
      <c r="Y5646" s="94">
        <v>0</v>
      </c>
      <c r="Z5646" s="94">
        <v>1529.9999999999998</v>
      </c>
      <c r="AA5646" s="94">
        <v>1575.9</v>
      </c>
      <c r="AB5646" s="94">
        <v>1575.9</v>
      </c>
      <c r="AC5646">
        <f t="shared" si="176"/>
        <v>2000</v>
      </c>
      <c r="AD5646" t="str">
        <f t="shared" si="177"/>
        <v>313</v>
      </c>
    </row>
    <row r="5647" spans="1:30" hidden="1" x14ac:dyDescent="0.25">
      <c r="A5647" t="s">
        <v>2580</v>
      </c>
      <c r="B5647" t="s">
        <v>548</v>
      </c>
      <c r="C5647" t="s">
        <v>470</v>
      </c>
      <c r="D5647" t="s">
        <v>210</v>
      </c>
      <c r="E5647" t="s">
        <v>122</v>
      </c>
      <c r="F5647" t="s">
        <v>159</v>
      </c>
      <c r="G5647" t="s">
        <v>160</v>
      </c>
      <c r="H5647" t="s">
        <v>143</v>
      </c>
      <c r="I5647" t="s">
        <v>124</v>
      </c>
      <c r="J5647" t="s">
        <v>125</v>
      </c>
      <c r="K5647" t="s">
        <v>2583</v>
      </c>
      <c r="N5647" t="s">
        <v>2582</v>
      </c>
      <c r="O5647" t="s">
        <v>328</v>
      </c>
      <c r="P5647" t="s">
        <v>472</v>
      </c>
      <c r="Q5647" t="s">
        <v>211</v>
      </c>
      <c r="R5647" t="s">
        <v>131</v>
      </c>
      <c r="S5647" t="s">
        <v>164</v>
      </c>
      <c r="T5647" t="s">
        <v>165</v>
      </c>
      <c r="U5647" t="s">
        <v>151</v>
      </c>
      <c r="V5647" t="s">
        <v>135</v>
      </c>
      <c r="W5647" t="s">
        <v>136</v>
      </c>
      <c r="X5647" t="s">
        <v>2584</v>
      </c>
      <c r="Y5647" s="94">
        <v>0</v>
      </c>
      <c r="Z5647" s="94">
        <v>8227.41</v>
      </c>
      <c r="AA5647" s="94">
        <v>8474.23</v>
      </c>
      <c r="AB5647" s="94">
        <v>8474.23</v>
      </c>
      <c r="AC5647">
        <f t="shared" si="176"/>
        <v>2000</v>
      </c>
      <c r="AD5647" t="str">
        <f t="shared" si="177"/>
        <v>313</v>
      </c>
    </row>
    <row r="5648" spans="1:30" hidden="1" x14ac:dyDescent="0.25">
      <c r="A5648" t="s">
        <v>2580</v>
      </c>
      <c r="B5648" t="s">
        <v>548</v>
      </c>
      <c r="C5648" t="s">
        <v>470</v>
      </c>
      <c r="D5648" t="s">
        <v>214</v>
      </c>
      <c r="E5648" t="s">
        <v>122</v>
      </c>
      <c r="F5648" t="s">
        <v>159</v>
      </c>
      <c r="G5648" t="s">
        <v>160</v>
      </c>
      <c r="H5648" t="s">
        <v>143</v>
      </c>
      <c r="I5648" t="s">
        <v>124</v>
      </c>
      <c r="J5648" t="s">
        <v>125</v>
      </c>
      <c r="K5648" t="s">
        <v>2583</v>
      </c>
      <c r="N5648" t="s">
        <v>2582</v>
      </c>
      <c r="O5648" t="s">
        <v>328</v>
      </c>
      <c r="P5648" t="s">
        <v>472</v>
      </c>
      <c r="Q5648" t="s">
        <v>215</v>
      </c>
      <c r="R5648" t="s">
        <v>131</v>
      </c>
      <c r="S5648" t="s">
        <v>164</v>
      </c>
      <c r="T5648" t="s">
        <v>165</v>
      </c>
      <c r="U5648" t="s">
        <v>151</v>
      </c>
      <c r="V5648" t="s">
        <v>135</v>
      </c>
      <c r="W5648" t="s">
        <v>136</v>
      </c>
      <c r="X5648" t="s">
        <v>2584</v>
      </c>
      <c r="Y5648" s="94">
        <v>0</v>
      </c>
      <c r="Z5648" s="94">
        <v>236364.75</v>
      </c>
      <c r="AA5648" s="94">
        <v>285444</v>
      </c>
      <c r="AB5648" s="94">
        <v>285444</v>
      </c>
      <c r="AC5648">
        <f t="shared" si="176"/>
        <v>2000</v>
      </c>
      <c r="AD5648" t="str">
        <f t="shared" si="177"/>
        <v>313</v>
      </c>
    </row>
    <row r="5649" spans="1:30" hidden="1" x14ac:dyDescent="0.25">
      <c r="A5649" t="s">
        <v>2580</v>
      </c>
      <c r="B5649" t="s">
        <v>548</v>
      </c>
      <c r="C5649" t="s">
        <v>470</v>
      </c>
      <c r="D5649" t="s">
        <v>216</v>
      </c>
      <c r="E5649" t="s">
        <v>122</v>
      </c>
      <c r="F5649" t="s">
        <v>159</v>
      </c>
      <c r="G5649" t="s">
        <v>160</v>
      </c>
      <c r="H5649" t="s">
        <v>143</v>
      </c>
      <c r="I5649" t="s">
        <v>124</v>
      </c>
      <c r="J5649" t="s">
        <v>125</v>
      </c>
      <c r="K5649" t="s">
        <v>2583</v>
      </c>
      <c r="N5649" t="s">
        <v>2582</v>
      </c>
      <c r="O5649" t="s">
        <v>328</v>
      </c>
      <c r="P5649" t="s">
        <v>472</v>
      </c>
      <c r="Q5649" t="s">
        <v>217</v>
      </c>
      <c r="R5649" t="s">
        <v>131</v>
      </c>
      <c r="S5649" t="s">
        <v>164</v>
      </c>
      <c r="T5649" t="s">
        <v>165</v>
      </c>
      <c r="U5649" t="s">
        <v>151</v>
      </c>
      <c r="V5649" t="s">
        <v>135</v>
      </c>
      <c r="W5649" t="s">
        <v>136</v>
      </c>
      <c r="X5649" t="s">
        <v>2584</v>
      </c>
      <c r="Y5649" s="94">
        <v>2317702.6800000002</v>
      </c>
      <c r="Z5649" s="94">
        <v>1395194.1319999998</v>
      </c>
      <c r="AA5649" s="94">
        <v>1437049.9559599997</v>
      </c>
      <c r="AB5649" s="94">
        <v>1437049.96</v>
      </c>
      <c r="AC5649">
        <f t="shared" si="176"/>
        <v>2000</v>
      </c>
      <c r="AD5649" t="str">
        <f t="shared" si="177"/>
        <v>313</v>
      </c>
    </row>
    <row r="5650" spans="1:30" hidden="1" x14ac:dyDescent="0.25">
      <c r="A5650" t="s">
        <v>2580</v>
      </c>
      <c r="B5650" t="s">
        <v>548</v>
      </c>
      <c r="C5650" t="s">
        <v>470</v>
      </c>
      <c r="D5650" t="s">
        <v>228</v>
      </c>
      <c r="E5650" t="s">
        <v>122</v>
      </c>
      <c r="F5650" t="s">
        <v>159</v>
      </c>
      <c r="G5650" t="s">
        <v>160</v>
      </c>
      <c r="H5650" t="s">
        <v>143</v>
      </c>
      <c r="I5650" t="s">
        <v>124</v>
      </c>
      <c r="J5650" t="s">
        <v>125</v>
      </c>
      <c r="K5650" t="s">
        <v>2583</v>
      </c>
      <c r="N5650" t="s">
        <v>2582</v>
      </c>
      <c r="O5650" t="s">
        <v>328</v>
      </c>
      <c r="P5650" t="s">
        <v>472</v>
      </c>
      <c r="Q5650" t="s">
        <v>229</v>
      </c>
      <c r="R5650" t="s">
        <v>131</v>
      </c>
      <c r="S5650" t="s">
        <v>164</v>
      </c>
      <c r="T5650" t="s">
        <v>165</v>
      </c>
      <c r="U5650" t="s">
        <v>151</v>
      </c>
      <c r="V5650" t="s">
        <v>135</v>
      </c>
      <c r="W5650" t="s">
        <v>136</v>
      </c>
      <c r="X5650" t="s">
        <v>2584</v>
      </c>
      <c r="Y5650" s="94">
        <v>0</v>
      </c>
      <c r="Z5650" s="94">
        <v>3540.0000000000005</v>
      </c>
      <c r="AA5650" s="94">
        <v>3646.2</v>
      </c>
      <c r="AB5650" s="94">
        <v>3646.2</v>
      </c>
      <c r="AC5650">
        <f t="shared" si="176"/>
        <v>2000</v>
      </c>
      <c r="AD5650" t="str">
        <f t="shared" si="177"/>
        <v>313</v>
      </c>
    </row>
    <row r="5651" spans="1:30" hidden="1" x14ac:dyDescent="0.25">
      <c r="A5651" t="s">
        <v>2580</v>
      </c>
      <c r="B5651" t="s">
        <v>548</v>
      </c>
      <c r="C5651" t="s">
        <v>470</v>
      </c>
      <c r="D5651" t="s">
        <v>234</v>
      </c>
      <c r="E5651" t="s">
        <v>122</v>
      </c>
      <c r="F5651" t="s">
        <v>159</v>
      </c>
      <c r="G5651" t="s">
        <v>160</v>
      </c>
      <c r="H5651" t="s">
        <v>143</v>
      </c>
      <c r="I5651" t="s">
        <v>124</v>
      </c>
      <c r="J5651" t="s">
        <v>125</v>
      </c>
      <c r="K5651" t="s">
        <v>2583</v>
      </c>
      <c r="N5651" t="s">
        <v>2582</v>
      </c>
      <c r="O5651" t="s">
        <v>328</v>
      </c>
      <c r="P5651" t="s">
        <v>472</v>
      </c>
      <c r="Q5651" t="s">
        <v>235</v>
      </c>
      <c r="R5651" t="s">
        <v>131</v>
      </c>
      <c r="S5651" t="s">
        <v>164</v>
      </c>
      <c r="T5651" t="s">
        <v>165</v>
      </c>
      <c r="U5651" t="s">
        <v>151</v>
      </c>
      <c r="V5651" t="s">
        <v>135</v>
      </c>
      <c r="W5651" t="s">
        <v>136</v>
      </c>
      <c r="X5651" t="s">
        <v>2584</v>
      </c>
      <c r="Y5651" s="94">
        <v>337479.5</v>
      </c>
      <c r="Z5651" s="94">
        <v>330486.45920000004</v>
      </c>
      <c r="AA5651" s="94">
        <v>340401.05297600006</v>
      </c>
      <c r="AB5651" s="94">
        <v>340401.05</v>
      </c>
      <c r="AC5651">
        <f t="shared" si="176"/>
        <v>3000</v>
      </c>
      <c r="AD5651" t="str">
        <f t="shared" si="177"/>
        <v>313</v>
      </c>
    </row>
    <row r="5652" spans="1:30" hidden="1" x14ac:dyDescent="0.25">
      <c r="A5652" t="s">
        <v>2580</v>
      </c>
      <c r="B5652" t="s">
        <v>548</v>
      </c>
      <c r="C5652" t="s">
        <v>470</v>
      </c>
      <c r="D5652" t="s">
        <v>158</v>
      </c>
      <c r="E5652" t="s">
        <v>122</v>
      </c>
      <c r="F5652" t="s">
        <v>159</v>
      </c>
      <c r="G5652" t="s">
        <v>160</v>
      </c>
      <c r="H5652" t="s">
        <v>143</v>
      </c>
      <c r="I5652" t="s">
        <v>124</v>
      </c>
      <c r="J5652" t="s">
        <v>125</v>
      </c>
      <c r="K5652" t="s">
        <v>2583</v>
      </c>
      <c r="N5652" t="s">
        <v>2582</v>
      </c>
      <c r="O5652" t="s">
        <v>328</v>
      </c>
      <c r="P5652" t="s">
        <v>472</v>
      </c>
      <c r="Q5652" t="s">
        <v>163</v>
      </c>
      <c r="R5652" t="s">
        <v>131</v>
      </c>
      <c r="S5652" t="s">
        <v>164</v>
      </c>
      <c r="T5652" t="s">
        <v>165</v>
      </c>
      <c r="U5652" t="s">
        <v>151</v>
      </c>
      <c r="V5652" t="s">
        <v>135</v>
      </c>
      <c r="W5652" t="s">
        <v>136</v>
      </c>
      <c r="X5652" t="s">
        <v>2584</v>
      </c>
      <c r="Y5652" s="94">
        <v>0</v>
      </c>
      <c r="Z5652" s="94">
        <v>0</v>
      </c>
      <c r="AA5652" s="94">
        <v>0</v>
      </c>
      <c r="AB5652" s="94">
        <v>0</v>
      </c>
      <c r="AC5652">
        <f t="shared" si="176"/>
        <v>3000</v>
      </c>
      <c r="AD5652" t="str">
        <f t="shared" si="177"/>
        <v>313</v>
      </c>
    </row>
    <row r="5653" spans="1:30" hidden="1" x14ac:dyDescent="0.25">
      <c r="A5653" t="s">
        <v>2580</v>
      </c>
      <c r="B5653" t="s">
        <v>548</v>
      </c>
      <c r="C5653" t="s">
        <v>470</v>
      </c>
      <c r="D5653" t="s">
        <v>240</v>
      </c>
      <c r="E5653" t="s">
        <v>122</v>
      </c>
      <c r="F5653" t="s">
        <v>159</v>
      </c>
      <c r="G5653" t="s">
        <v>160</v>
      </c>
      <c r="H5653" t="s">
        <v>143</v>
      </c>
      <c r="I5653" t="s">
        <v>124</v>
      </c>
      <c r="J5653" t="s">
        <v>125</v>
      </c>
      <c r="K5653" t="s">
        <v>2583</v>
      </c>
      <c r="N5653" t="s">
        <v>2582</v>
      </c>
      <c r="O5653" t="s">
        <v>328</v>
      </c>
      <c r="P5653" t="s">
        <v>472</v>
      </c>
      <c r="Q5653" t="s">
        <v>241</v>
      </c>
      <c r="R5653" t="s">
        <v>131</v>
      </c>
      <c r="S5653" t="s">
        <v>164</v>
      </c>
      <c r="T5653" t="s">
        <v>165</v>
      </c>
      <c r="U5653" t="s">
        <v>151</v>
      </c>
      <c r="V5653" t="s">
        <v>135</v>
      </c>
      <c r="W5653" t="s">
        <v>136</v>
      </c>
      <c r="X5653" t="s">
        <v>2584</v>
      </c>
      <c r="Y5653" s="94">
        <v>0</v>
      </c>
      <c r="Z5653" s="94">
        <v>0</v>
      </c>
      <c r="AA5653" s="94">
        <v>0</v>
      </c>
      <c r="AB5653" s="94">
        <v>0</v>
      </c>
      <c r="AC5653">
        <f t="shared" si="176"/>
        <v>3000</v>
      </c>
      <c r="AD5653" t="str">
        <f t="shared" si="177"/>
        <v>313</v>
      </c>
    </row>
    <row r="5654" spans="1:30" hidden="1" x14ac:dyDescent="0.25">
      <c r="A5654" t="s">
        <v>2580</v>
      </c>
      <c r="B5654" t="s">
        <v>548</v>
      </c>
      <c r="C5654" t="s">
        <v>470</v>
      </c>
      <c r="D5654" t="s">
        <v>244</v>
      </c>
      <c r="E5654" t="s">
        <v>122</v>
      </c>
      <c r="F5654" t="s">
        <v>159</v>
      </c>
      <c r="G5654" t="s">
        <v>160</v>
      </c>
      <c r="H5654" t="s">
        <v>143</v>
      </c>
      <c r="I5654" t="s">
        <v>124</v>
      </c>
      <c r="J5654" t="s">
        <v>125</v>
      </c>
      <c r="K5654" t="s">
        <v>2583</v>
      </c>
      <c r="N5654" t="s">
        <v>2582</v>
      </c>
      <c r="O5654" t="s">
        <v>328</v>
      </c>
      <c r="P5654" t="s">
        <v>472</v>
      </c>
      <c r="Q5654" t="s">
        <v>245</v>
      </c>
      <c r="R5654" t="s">
        <v>131</v>
      </c>
      <c r="S5654" t="s">
        <v>164</v>
      </c>
      <c r="T5654" t="s">
        <v>165</v>
      </c>
      <c r="U5654" t="s">
        <v>151</v>
      </c>
      <c r="V5654" t="s">
        <v>135</v>
      </c>
      <c r="W5654" t="s">
        <v>136</v>
      </c>
      <c r="X5654" t="s">
        <v>2584</v>
      </c>
      <c r="Y5654" s="94">
        <v>559031.26</v>
      </c>
      <c r="Z5654" s="94">
        <v>778013.57333333325</v>
      </c>
      <c r="AA5654" s="94">
        <v>801353.98053333326</v>
      </c>
      <c r="AB5654" s="94">
        <v>801353.98</v>
      </c>
      <c r="AC5654">
        <f t="shared" si="176"/>
        <v>3000</v>
      </c>
      <c r="AD5654" t="str">
        <f t="shared" si="177"/>
        <v>313</v>
      </c>
    </row>
    <row r="5655" spans="1:30" hidden="1" x14ac:dyDescent="0.25">
      <c r="A5655" t="s">
        <v>2580</v>
      </c>
      <c r="B5655" t="s">
        <v>548</v>
      </c>
      <c r="C5655" t="s">
        <v>470</v>
      </c>
      <c r="D5655" t="s">
        <v>291</v>
      </c>
      <c r="E5655" t="s">
        <v>122</v>
      </c>
      <c r="F5655" t="s">
        <v>159</v>
      </c>
      <c r="G5655" t="s">
        <v>160</v>
      </c>
      <c r="H5655" t="s">
        <v>143</v>
      </c>
      <c r="I5655" t="s">
        <v>124</v>
      </c>
      <c r="J5655" t="s">
        <v>125</v>
      </c>
      <c r="K5655" t="s">
        <v>2583</v>
      </c>
      <c r="N5655" t="s">
        <v>2582</v>
      </c>
      <c r="O5655" t="s">
        <v>328</v>
      </c>
      <c r="P5655" t="s">
        <v>472</v>
      </c>
      <c r="Q5655" t="s">
        <v>169</v>
      </c>
      <c r="R5655" t="s">
        <v>131</v>
      </c>
      <c r="S5655" t="s">
        <v>164</v>
      </c>
      <c r="T5655" t="s">
        <v>165</v>
      </c>
      <c r="U5655" t="s">
        <v>151</v>
      </c>
      <c r="V5655" t="s">
        <v>135</v>
      </c>
      <c r="W5655" t="s">
        <v>136</v>
      </c>
      <c r="X5655" t="s">
        <v>2584</v>
      </c>
      <c r="Y5655" s="94">
        <v>0</v>
      </c>
      <c r="Z5655" s="94">
        <v>5500</v>
      </c>
      <c r="AA5655" s="94">
        <v>5665</v>
      </c>
      <c r="AB5655" s="94">
        <v>5665</v>
      </c>
      <c r="AC5655">
        <f t="shared" si="176"/>
        <v>3000</v>
      </c>
      <c r="AD5655" t="str">
        <f t="shared" si="177"/>
        <v>313</v>
      </c>
    </row>
    <row r="5656" spans="1:30" hidden="1" x14ac:dyDescent="0.25">
      <c r="A5656" t="s">
        <v>2580</v>
      </c>
      <c r="B5656" t="s">
        <v>548</v>
      </c>
      <c r="C5656" t="s">
        <v>470</v>
      </c>
      <c r="D5656" t="s">
        <v>250</v>
      </c>
      <c r="E5656" t="s">
        <v>122</v>
      </c>
      <c r="F5656" t="s">
        <v>159</v>
      </c>
      <c r="G5656" t="s">
        <v>160</v>
      </c>
      <c r="H5656" t="s">
        <v>143</v>
      </c>
      <c r="I5656" t="s">
        <v>124</v>
      </c>
      <c r="J5656" t="s">
        <v>125</v>
      </c>
      <c r="K5656" t="s">
        <v>2583</v>
      </c>
      <c r="N5656" t="s">
        <v>2582</v>
      </c>
      <c r="O5656" t="s">
        <v>328</v>
      </c>
      <c r="P5656" t="s">
        <v>472</v>
      </c>
      <c r="Q5656" t="s">
        <v>251</v>
      </c>
      <c r="R5656" t="s">
        <v>131</v>
      </c>
      <c r="S5656" t="s">
        <v>164</v>
      </c>
      <c r="T5656" t="s">
        <v>165</v>
      </c>
      <c r="U5656" t="s">
        <v>151</v>
      </c>
      <c r="V5656" t="s">
        <v>135</v>
      </c>
      <c r="W5656" t="s">
        <v>136</v>
      </c>
      <c r="X5656" t="s">
        <v>2584</v>
      </c>
      <c r="Y5656" s="94">
        <v>484527.24</v>
      </c>
      <c r="Z5656" s="94">
        <v>473327.4</v>
      </c>
      <c r="AA5656" s="94">
        <v>487527.22200000001</v>
      </c>
      <c r="AB5656" s="94">
        <v>487527.22</v>
      </c>
      <c r="AC5656">
        <f t="shared" si="176"/>
        <v>3000</v>
      </c>
      <c r="AD5656" t="str">
        <f t="shared" si="177"/>
        <v>313</v>
      </c>
    </row>
    <row r="5657" spans="1:30" hidden="1" x14ac:dyDescent="0.25">
      <c r="A5657" t="s">
        <v>2580</v>
      </c>
      <c r="B5657" t="s">
        <v>548</v>
      </c>
      <c r="C5657" t="s">
        <v>470</v>
      </c>
      <c r="D5657" t="s">
        <v>726</v>
      </c>
      <c r="E5657" t="s">
        <v>122</v>
      </c>
      <c r="F5657" t="s">
        <v>159</v>
      </c>
      <c r="G5657" t="s">
        <v>160</v>
      </c>
      <c r="H5657" t="s">
        <v>143</v>
      </c>
      <c r="I5657" t="s">
        <v>124</v>
      </c>
      <c r="J5657" t="s">
        <v>125</v>
      </c>
      <c r="K5657" t="s">
        <v>2583</v>
      </c>
      <c r="N5657" t="s">
        <v>2582</v>
      </c>
      <c r="O5657" t="s">
        <v>328</v>
      </c>
      <c r="P5657" t="s">
        <v>472</v>
      </c>
      <c r="Q5657" t="s">
        <v>727</v>
      </c>
      <c r="R5657" t="s">
        <v>131</v>
      </c>
      <c r="S5657" t="s">
        <v>164</v>
      </c>
      <c r="T5657" t="s">
        <v>165</v>
      </c>
      <c r="U5657" t="s">
        <v>151</v>
      </c>
      <c r="V5657" t="s">
        <v>135</v>
      </c>
      <c r="W5657" t="s">
        <v>136</v>
      </c>
      <c r="X5657" t="s">
        <v>2584</v>
      </c>
      <c r="Y5657" s="94">
        <v>0</v>
      </c>
      <c r="Z5657" s="94">
        <v>0</v>
      </c>
      <c r="AA5657" s="94">
        <v>0</v>
      </c>
      <c r="AB5657" s="94">
        <v>0</v>
      </c>
      <c r="AC5657">
        <f t="shared" si="176"/>
        <v>3000</v>
      </c>
      <c r="AD5657" t="str">
        <f t="shared" si="177"/>
        <v>313</v>
      </c>
    </row>
    <row r="5658" spans="1:30" hidden="1" x14ac:dyDescent="0.25">
      <c r="A5658" t="s">
        <v>2580</v>
      </c>
      <c r="B5658" t="s">
        <v>548</v>
      </c>
      <c r="C5658" t="s">
        <v>470</v>
      </c>
      <c r="D5658" t="s">
        <v>344</v>
      </c>
      <c r="E5658" t="s">
        <v>122</v>
      </c>
      <c r="F5658" t="s">
        <v>159</v>
      </c>
      <c r="G5658" t="s">
        <v>160</v>
      </c>
      <c r="H5658" t="s">
        <v>143</v>
      </c>
      <c r="I5658" t="s">
        <v>124</v>
      </c>
      <c r="J5658" t="s">
        <v>125</v>
      </c>
      <c r="K5658" t="s">
        <v>2583</v>
      </c>
      <c r="N5658" t="s">
        <v>2582</v>
      </c>
      <c r="O5658" t="s">
        <v>328</v>
      </c>
      <c r="P5658" t="s">
        <v>472</v>
      </c>
      <c r="Q5658" t="s">
        <v>345</v>
      </c>
      <c r="R5658" t="s">
        <v>131</v>
      </c>
      <c r="S5658" t="s">
        <v>164</v>
      </c>
      <c r="T5658" t="s">
        <v>165</v>
      </c>
      <c r="U5658" t="s">
        <v>151</v>
      </c>
      <c r="V5658" t="s">
        <v>135</v>
      </c>
      <c r="W5658" t="s">
        <v>136</v>
      </c>
      <c r="X5658" t="s">
        <v>2584</v>
      </c>
      <c r="Y5658" s="94">
        <v>0</v>
      </c>
      <c r="Z5658" s="94">
        <v>934811.52</v>
      </c>
      <c r="AA5658" s="94">
        <v>962855.87</v>
      </c>
      <c r="AB5658" s="94">
        <v>962855.87</v>
      </c>
      <c r="AC5658">
        <f t="shared" si="176"/>
        <v>3000</v>
      </c>
      <c r="AD5658" t="str">
        <f t="shared" si="177"/>
        <v>313</v>
      </c>
    </row>
    <row r="5659" spans="1:30" hidden="1" x14ac:dyDescent="0.25">
      <c r="A5659" t="s">
        <v>2580</v>
      </c>
      <c r="B5659" t="s">
        <v>548</v>
      </c>
      <c r="C5659" t="s">
        <v>470</v>
      </c>
      <c r="D5659" t="s">
        <v>1611</v>
      </c>
      <c r="E5659" t="s">
        <v>122</v>
      </c>
      <c r="F5659" t="s">
        <v>159</v>
      </c>
      <c r="G5659" t="s">
        <v>160</v>
      </c>
      <c r="H5659" t="s">
        <v>143</v>
      </c>
      <c r="I5659" t="s">
        <v>124</v>
      </c>
      <c r="J5659" t="s">
        <v>125</v>
      </c>
      <c r="K5659" t="s">
        <v>2583</v>
      </c>
      <c r="N5659" t="s">
        <v>2582</v>
      </c>
      <c r="O5659" t="s">
        <v>328</v>
      </c>
      <c r="P5659" t="s">
        <v>472</v>
      </c>
      <c r="Q5659" t="s">
        <v>1613</v>
      </c>
      <c r="R5659" t="s">
        <v>131</v>
      </c>
      <c r="S5659" t="s">
        <v>164</v>
      </c>
      <c r="T5659" t="s">
        <v>165</v>
      </c>
      <c r="U5659" t="s">
        <v>151</v>
      </c>
      <c r="V5659" t="s">
        <v>135</v>
      </c>
      <c r="W5659" t="s">
        <v>136</v>
      </c>
      <c r="X5659" t="s">
        <v>2584</v>
      </c>
      <c r="Y5659" s="94">
        <v>0</v>
      </c>
      <c r="Z5659" s="94">
        <v>12224.455555555556</v>
      </c>
      <c r="AA5659" s="94">
        <v>12591.19</v>
      </c>
      <c r="AB5659" s="94">
        <v>12591.19</v>
      </c>
      <c r="AC5659">
        <f t="shared" si="176"/>
        <v>3000</v>
      </c>
      <c r="AD5659" t="str">
        <f t="shared" si="177"/>
        <v>313</v>
      </c>
    </row>
    <row r="5660" spans="1:30" hidden="1" x14ac:dyDescent="0.25">
      <c r="A5660" t="s">
        <v>2580</v>
      </c>
      <c r="B5660" t="s">
        <v>548</v>
      </c>
      <c r="C5660" t="s">
        <v>470</v>
      </c>
      <c r="D5660" t="s">
        <v>170</v>
      </c>
      <c r="E5660" t="s">
        <v>122</v>
      </c>
      <c r="F5660" t="s">
        <v>159</v>
      </c>
      <c r="G5660" t="s">
        <v>160</v>
      </c>
      <c r="H5660" t="s">
        <v>143</v>
      </c>
      <c r="I5660" t="s">
        <v>124</v>
      </c>
      <c r="J5660" t="s">
        <v>125</v>
      </c>
      <c r="K5660" t="s">
        <v>2583</v>
      </c>
      <c r="N5660" t="s">
        <v>2582</v>
      </c>
      <c r="O5660" t="s">
        <v>328</v>
      </c>
      <c r="P5660" t="s">
        <v>472</v>
      </c>
      <c r="Q5660" t="s">
        <v>171</v>
      </c>
      <c r="R5660" t="s">
        <v>131</v>
      </c>
      <c r="S5660" t="s">
        <v>164</v>
      </c>
      <c r="T5660" t="s">
        <v>165</v>
      </c>
      <c r="U5660" t="s">
        <v>151</v>
      </c>
      <c r="V5660" t="s">
        <v>135</v>
      </c>
      <c r="W5660" t="s">
        <v>136</v>
      </c>
      <c r="X5660" t="s">
        <v>2584</v>
      </c>
      <c r="Y5660" s="94">
        <v>12310106.23</v>
      </c>
      <c r="Z5660" s="94">
        <v>6790939.8100000005</v>
      </c>
      <c r="AA5660" s="94">
        <v>6994668.0043000011</v>
      </c>
      <c r="AB5660" s="94">
        <v>6994668</v>
      </c>
      <c r="AC5660">
        <f t="shared" si="176"/>
        <v>3000</v>
      </c>
      <c r="AD5660" t="str">
        <f t="shared" si="177"/>
        <v>313</v>
      </c>
    </row>
    <row r="5661" spans="1:30" hidden="1" x14ac:dyDescent="0.25">
      <c r="A5661" t="s">
        <v>2580</v>
      </c>
      <c r="B5661" t="s">
        <v>548</v>
      </c>
      <c r="C5661" t="s">
        <v>470</v>
      </c>
      <c r="D5661" t="s">
        <v>262</v>
      </c>
      <c r="E5661" t="s">
        <v>122</v>
      </c>
      <c r="F5661" t="s">
        <v>159</v>
      </c>
      <c r="G5661" t="s">
        <v>160</v>
      </c>
      <c r="H5661" t="s">
        <v>143</v>
      </c>
      <c r="I5661" t="s">
        <v>124</v>
      </c>
      <c r="J5661" t="s">
        <v>125</v>
      </c>
      <c r="K5661" t="s">
        <v>2583</v>
      </c>
      <c r="N5661" t="s">
        <v>2582</v>
      </c>
      <c r="O5661" t="s">
        <v>328</v>
      </c>
      <c r="P5661" t="s">
        <v>472</v>
      </c>
      <c r="Q5661" t="s">
        <v>263</v>
      </c>
      <c r="R5661" t="s">
        <v>131</v>
      </c>
      <c r="S5661" t="s">
        <v>164</v>
      </c>
      <c r="T5661" t="s">
        <v>165</v>
      </c>
      <c r="U5661" t="s">
        <v>151</v>
      </c>
      <c r="V5661" t="s">
        <v>135</v>
      </c>
      <c r="W5661" t="s">
        <v>136</v>
      </c>
      <c r="X5661" t="s">
        <v>2584</v>
      </c>
      <c r="Y5661" s="94">
        <v>0</v>
      </c>
      <c r="Z5661" s="94">
        <v>0</v>
      </c>
      <c r="AA5661" s="94">
        <v>0</v>
      </c>
      <c r="AB5661" s="94">
        <v>0</v>
      </c>
      <c r="AC5661">
        <f t="shared" si="176"/>
        <v>3000</v>
      </c>
      <c r="AD5661" t="str">
        <f t="shared" si="177"/>
        <v>313</v>
      </c>
    </row>
    <row r="5662" spans="1:30" hidden="1" x14ac:dyDescent="0.25">
      <c r="A5662" t="s">
        <v>2580</v>
      </c>
      <c r="B5662" t="s">
        <v>548</v>
      </c>
      <c r="C5662" t="s">
        <v>470</v>
      </c>
      <c r="D5662" t="s">
        <v>264</v>
      </c>
      <c r="E5662" t="s">
        <v>122</v>
      </c>
      <c r="F5662" t="s">
        <v>159</v>
      </c>
      <c r="G5662" t="s">
        <v>160</v>
      </c>
      <c r="H5662" t="s">
        <v>143</v>
      </c>
      <c r="I5662" t="s">
        <v>124</v>
      </c>
      <c r="J5662" t="s">
        <v>125</v>
      </c>
      <c r="K5662" t="s">
        <v>2583</v>
      </c>
      <c r="N5662" t="s">
        <v>2582</v>
      </c>
      <c r="O5662" t="s">
        <v>328</v>
      </c>
      <c r="P5662" t="s">
        <v>472</v>
      </c>
      <c r="Q5662" t="s">
        <v>265</v>
      </c>
      <c r="R5662" t="s">
        <v>131</v>
      </c>
      <c r="S5662" t="s">
        <v>164</v>
      </c>
      <c r="T5662" t="s">
        <v>165</v>
      </c>
      <c r="U5662" t="s">
        <v>151</v>
      </c>
      <c r="V5662" t="s">
        <v>135</v>
      </c>
      <c r="W5662" t="s">
        <v>136</v>
      </c>
      <c r="X5662" t="s">
        <v>2584</v>
      </c>
      <c r="Y5662" s="94">
        <v>0</v>
      </c>
      <c r="Z5662" s="94">
        <v>140125.4222222222</v>
      </c>
      <c r="AA5662" s="94">
        <v>102329.18</v>
      </c>
      <c r="AB5662" s="94">
        <v>102329.18</v>
      </c>
      <c r="AC5662">
        <f t="shared" si="176"/>
        <v>3000</v>
      </c>
      <c r="AD5662" t="str">
        <f t="shared" si="177"/>
        <v>313</v>
      </c>
    </row>
    <row r="5663" spans="1:30" hidden="1" x14ac:dyDescent="0.25">
      <c r="A5663" t="s">
        <v>2580</v>
      </c>
      <c r="B5663" t="s">
        <v>548</v>
      </c>
      <c r="C5663" t="s">
        <v>470</v>
      </c>
      <c r="D5663" t="s">
        <v>266</v>
      </c>
      <c r="E5663" t="s">
        <v>122</v>
      </c>
      <c r="F5663" t="s">
        <v>159</v>
      </c>
      <c r="G5663" t="s">
        <v>160</v>
      </c>
      <c r="H5663" t="s">
        <v>143</v>
      </c>
      <c r="I5663" t="s">
        <v>124</v>
      </c>
      <c r="J5663" t="s">
        <v>125</v>
      </c>
      <c r="K5663" t="s">
        <v>2583</v>
      </c>
      <c r="N5663" t="s">
        <v>2582</v>
      </c>
      <c r="O5663" t="s">
        <v>328</v>
      </c>
      <c r="P5663" t="s">
        <v>472</v>
      </c>
      <c r="Q5663" t="s">
        <v>267</v>
      </c>
      <c r="R5663" t="s">
        <v>131</v>
      </c>
      <c r="S5663" t="s">
        <v>164</v>
      </c>
      <c r="T5663" t="s">
        <v>165</v>
      </c>
      <c r="U5663" t="s">
        <v>151</v>
      </c>
      <c r="V5663" t="s">
        <v>135</v>
      </c>
      <c r="W5663" t="s">
        <v>136</v>
      </c>
      <c r="X5663" t="s">
        <v>2584</v>
      </c>
      <c r="Y5663" s="94">
        <v>0</v>
      </c>
      <c r="Z5663" s="94">
        <v>0</v>
      </c>
      <c r="AA5663" s="94">
        <v>0</v>
      </c>
      <c r="AB5663" s="94">
        <v>0</v>
      </c>
      <c r="AC5663">
        <f t="shared" si="176"/>
        <v>3000</v>
      </c>
      <c r="AD5663" t="str">
        <f t="shared" si="177"/>
        <v>313</v>
      </c>
    </row>
    <row r="5664" spans="1:30" hidden="1" x14ac:dyDescent="0.25">
      <c r="A5664" t="s">
        <v>2580</v>
      </c>
      <c r="B5664" t="s">
        <v>548</v>
      </c>
      <c r="C5664" t="s">
        <v>470</v>
      </c>
      <c r="D5664" t="s">
        <v>270</v>
      </c>
      <c r="E5664" t="s">
        <v>122</v>
      </c>
      <c r="F5664" t="s">
        <v>159</v>
      </c>
      <c r="G5664" t="s">
        <v>160</v>
      </c>
      <c r="H5664" t="s">
        <v>143</v>
      </c>
      <c r="I5664" t="s">
        <v>124</v>
      </c>
      <c r="J5664" t="s">
        <v>125</v>
      </c>
      <c r="K5664" t="s">
        <v>2583</v>
      </c>
      <c r="N5664" t="s">
        <v>2582</v>
      </c>
      <c r="O5664" t="s">
        <v>328</v>
      </c>
      <c r="P5664" t="s">
        <v>472</v>
      </c>
      <c r="Q5664" t="s">
        <v>271</v>
      </c>
      <c r="R5664" t="s">
        <v>131</v>
      </c>
      <c r="S5664" t="s">
        <v>164</v>
      </c>
      <c r="T5664" t="s">
        <v>165</v>
      </c>
      <c r="U5664" t="s">
        <v>151</v>
      </c>
      <c r="V5664" t="s">
        <v>135</v>
      </c>
      <c r="W5664" t="s">
        <v>136</v>
      </c>
      <c r="X5664" t="s">
        <v>2584</v>
      </c>
      <c r="Y5664" s="94">
        <v>0</v>
      </c>
      <c r="Z5664" s="94">
        <v>0</v>
      </c>
      <c r="AA5664" s="94">
        <v>0</v>
      </c>
      <c r="AB5664" s="94">
        <v>0</v>
      </c>
      <c r="AC5664">
        <f t="shared" si="176"/>
        <v>3000</v>
      </c>
      <c r="AD5664" t="str">
        <f t="shared" si="177"/>
        <v>313</v>
      </c>
    </row>
    <row r="5665" spans="1:30" hidden="1" x14ac:dyDescent="0.25">
      <c r="A5665" t="s">
        <v>2580</v>
      </c>
      <c r="B5665" t="s">
        <v>548</v>
      </c>
      <c r="C5665" t="s">
        <v>470</v>
      </c>
      <c r="D5665" t="s">
        <v>272</v>
      </c>
      <c r="E5665" t="s">
        <v>122</v>
      </c>
      <c r="F5665" t="s">
        <v>159</v>
      </c>
      <c r="G5665" t="s">
        <v>160</v>
      </c>
      <c r="H5665" t="s">
        <v>143</v>
      </c>
      <c r="I5665" t="s">
        <v>124</v>
      </c>
      <c r="J5665" t="s">
        <v>125</v>
      </c>
      <c r="K5665" t="s">
        <v>2583</v>
      </c>
      <c r="N5665" t="s">
        <v>2582</v>
      </c>
      <c r="O5665" t="s">
        <v>328</v>
      </c>
      <c r="P5665" t="s">
        <v>472</v>
      </c>
      <c r="Q5665" t="s">
        <v>273</v>
      </c>
      <c r="R5665" t="s">
        <v>131</v>
      </c>
      <c r="S5665" t="s">
        <v>164</v>
      </c>
      <c r="T5665" t="s">
        <v>165</v>
      </c>
      <c r="U5665" t="s">
        <v>151</v>
      </c>
      <c r="V5665" t="s">
        <v>135</v>
      </c>
      <c r="W5665" t="s">
        <v>136</v>
      </c>
      <c r="X5665" t="s">
        <v>2584</v>
      </c>
      <c r="Y5665" s="94">
        <v>0</v>
      </c>
      <c r="Z5665" s="94">
        <v>76385.689999999988</v>
      </c>
      <c r="AA5665" s="94">
        <v>78677.259999999995</v>
      </c>
      <c r="AB5665" s="94">
        <v>78677.259999999995</v>
      </c>
      <c r="AC5665">
        <f t="shared" si="176"/>
        <v>3000</v>
      </c>
      <c r="AD5665" t="str">
        <f t="shared" si="177"/>
        <v>313</v>
      </c>
    </row>
    <row r="5666" spans="1:30" hidden="1" x14ac:dyDescent="0.25">
      <c r="A5666" t="s">
        <v>2580</v>
      </c>
      <c r="B5666" t="s">
        <v>548</v>
      </c>
      <c r="C5666" t="s">
        <v>470</v>
      </c>
      <c r="D5666" t="s">
        <v>274</v>
      </c>
      <c r="E5666" t="s">
        <v>122</v>
      </c>
      <c r="F5666" t="s">
        <v>159</v>
      </c>
      <c r="G5666" t="s">
        <v>160</v>
      </c>
      <c r="H5666" t="s">
        <v>143</v>
      </c>
      <c r="I5666" t="s">
        <v>124</v>
      </c>
      <c r="J5666" t="s">
        <v>125</v>
      </c>
      <c r="K5666" t="s">
        <v>2583</v>
      </c>
      <c r="N5666" t="s">
        <v>2582</v>
      </c>
      <c r="O5666" t="s">
        <v>328</v>
      </c>
      <c r="P5666" t="s">
        <v>472</v>
      </c>
      <c r="Q5666" t="s">
        <v>275</v>
      </c>
      <c r="R5666" t="s">
        <v>131</v>
      </c>
      <c r="S5666" t="s">
        <v>164</v>
      </c>
      <c r="T5666" t="s">
        <v>165</v>
      </c>
      <c r="U5666" t="s">
        <v>151</v>
      </c>
      <c r="V5666" t="s">
        <v>135</v>
      </c>
      <c r="W5666" t="s">
        <v>136</v>
      </c>
      <c r="X5666" t="s">
        <v>2584</v>
      </c>
      <c r="Y5666" s="94">
        <v>17505991.02</v>
      </c>
      <c r="Z5666" s="94">
        <v>29690878.456310701</v>
      </c>
      <c r="AA5666" s="94">
        <v>30581604.809999999</v>
      </c>
      <c r="AB5666" s="94">
        <v>30581604.809999999</v>
      </c>
      <c r="AC5666">
        <f t="shared" si="176"/>
        <v>3000</v>
      </c>
      <c r="AD5666" t="str">
        <f t="shared" si="177"/>
        <v>313</v>
      </c>
    </row>
    <row r="5667" spans="1:30" hidden="1" x14ac:dyDescent="0.25">
      <c r="A5667" t="s">
        <v>2580</v>
      </c>
      <c r="B5667" t="s">
        <v>548</v>
      </c>
      <c r="C5667" t="s">
        <v>470</v>
      </c>
      <c r="D5667" t="s">
        <v>276</v>
      </c>
      <c r="E5667" t="s">
        <v>122</v>
      </c>
      <c r="F5667" t="s">
        <v>159</v>
      </c>
      <c r="G5667" t="s">
        <v>160</v>
      </c>
      <c r="H5667" t="s">
        <v>143</v>
      </c>
      <c r="I5667" t="s">
        <v>124</v>
      </c>
      <c r="J5667" t="s">
        <v>125</v>
      </c>
      <c r="K5667" t="s">
        <v>2583</v>
      </c>
      <c r="N5667" t="s">
        <v>2582</v>
      </c>
      <c r="O5667" t="s">
        <v>328</v>
      </c>
      <c r="P5667" t="s">
        <v>472</v>
      </c>
      <c r="Q5667" t="s">
        <v>277</v>
      </c>
      <c r="R5667" t="s">
        <v>131</v>
      </c>
      <c r="S5667" t="s">
        <v>164</v>
      </c>
      <c r="T5667" t="s">
        <v>165</v>
      </c>
      <c r="U5667" t="s">
        <v>151</v>
      </c>
      <c r="V5667" t="s">
        <v>135</v>
      </c>
      <c r="W5667" t="s">
        <v>136</v>
      </c>
      <c r="X5667" t="s">
        <v>2584</v>
      </c>
      <c r="Y5667" s="94">
        <v>0</v>
      </c>
      <c r="Z5667" s="94">
        <v>0</v>
      </c>
      <c r="AA5667" s="94">
        <v>0</v>
      </c>
      <c r="AB5667" s="94">
        <v>0</v>
      </c>
      <c r="AC5667">
        <f t="shared" si="176"/>
        <v>3000</v>
      </c>
      <c r="AD5667" t="str">
        <f t="shared" si="177"/>
        <v>313</v>
      </c>
    </row>
    <row r="5668" spans="1:30" hidden="1" x14ac:dyDescent="0.25">
      <c r="A5668" t="s">
        <v>2580</v>
      </c>
      <c r="B5668" t="s">
        <v>548</v>
      </c>
      <c r="C5668" t="s">
        <v>470</v>
      </c>
      <c r="D5668" t="s">
        <v>278</v>
      </c>
      <c r="E5668" t="s">
        <v>122</v>
      </c>
      <c r="F5668" t="s">
        <v>159</v>
      </c>
      <c r="G5668" t="s">
        <v>160</v>
      </c>
      <c r="H5668" t="s">
        <v>143</v>
      </c>
      <c r="I5668" t="s">
        <v>124</v>
      </c>
      <c r="J5668" t="s">
        <v>125</v>
      </c>
      <c r="K5668" t="s">
        <v>2583</v>
      </c>
      <c r="N5668" t="s">
        <v>2582</v>
      </c>
      <c r="O5668" t="s">
        <v>328</v>
      </c>
      <c r="P5668" t="s">
        <v>472</v>
      </c>
      <c r="Q5668" t="s">
        <v>279</v>
      </c>
      <c r="R5668" t="s">
        <v>131</v>
      </c>
      <c r="S5668" t="s">
        <v>164</v>
      </c>
      <c r="T5668" t="s">
        <v>165</v>
      </c>
      <c r="U5668" t="s">
        <v>151</v>
      </c>
      <c r="V5668" t="s">
        <v>135</v>
      </c>
      <c r="W5668" t="s">
        <v>136</v>
      </c>
      <c r="X5668" t="s">
        <v>2584</v>
      </c>
      <c r="Y5668" s="94">
        <v>0</v>
      </c>
      <c r="Z5668" s="94">
        <v>147263.96</v>
      </c>
      <c r="AA5668" s="94">
        <v>151681.88</v>
      </c>
      <c r="AB5668" s="94">
        <v>151681.88</v>
      </c>
      <c r="AC5668">
        <f t="shared" si="176"/>
        <v>3000</v>
      </c>
      <c r="AD5668" t="str">
        <f t="shared" si="177"/>
        <v>313</v>
      </c>
    </row>
    <row r="5669" spans="1:30" hidden="1" x14ac:dyDescent="0.25">
      <c r="A5669" t="s">
        <v>2580</v>
      </c>
      <c r="B5669" t="s">
        <v>548</v>
      </c>
      <c r="C5669" t="s">
        <v>470</v>
      </c>
      <c r="D5669" t="s">
        <v>172</v>
      </c>
      <c r="E5669" t="s">
        <v>122</v>
      </c>
      <c r="F5669" t="s">
        <v>159</v>
      </c>
      <c r="G5669" t="s">
        <v>160</v>
      </c>
      <c r="H5669" t="s">
        <v>143</v>
      </c>
      <c r="I5669" t="s">
        <v>124</v>
      </c>
      <c r="J5669" t="s">
        <v>125</v>
      </c>
      <c r="K5669" t="s">
        <v>2583</v>
      </c>
      <c r="N5669" t="s">
        <v>2582</v>
      </c>
      <c r="O5669" t="s">
        <v>328</v>
      </c>
      <c r="P5669" t="s">
        <v>472</v>
      </c>
      <c r="Q5669" t="s">
        <v>173</v>
      </c>
      <c r="R5669" t="s">
        <v>131</v>
      </c>
      <c r="S5669" t="s">
        <v>164</v>
      </c>
      <c r="T5669" t="s">
        <v>165</v>
      </c>
      <c r="U5669" t="s">
        <v>151</v>
      </c>
      <c r="V5669" t="s">
        <v>135</v>
      </c>
      <c r="W5669" t="s">
        <v>136</v>
      </c>
      <c r="X5669" t="s">
        <v>2584</v>
      </c>
      <c r="Y5669" s="94">
        <v>0</v>
      </c>
      <c r="Z5669" s="94">
        <v>14595.81</v>
      </c>
      <c r="AA5669" s="94">
        <v>15033.68</v>
      </c>
      <c r="AB5669" s="94">
        <v>15033.68</v>
      </c>
      <c r="AC5669">
        <f t="shared" si="176"/>
        <v>3000</v>
      </c>
      <c r="AD5669" t="str">
        <f t="shared" si="177"/>
        <v>313</v>
      </c>
    </row>
    <row r="5670" spans="1:30" hidden="1" x14ac:dyDescent="0.25">
      <c r="A5670" t="s">
        <v>2580</v>
      </c>
      <c r="B5670" t="s">
        <v>548</v>
      </c>
      <c r="C5670" t="s">
        <v>470</v>
      </c>
      <c r="D5670" t="s">
        <v>321</v>
      </c>
      <c r="E5670" t="s">
        <v>122</v>
      </c>
      <c r="F5670" t="s">
        <v>159</v>
      </c>
      <c r="G5670" t="s">
        <v>160</v>
      </c>
      <c r="H5670" t="s">
        <v>143</v>
      </c>
      <c r="I5670" t="s">
        <v>124</v>
      </c>
      <c r="J5670" t="s">
        <v>125</v>
      </c>
      <c r="K5670" t="s">
        <v>2583</v>
      </c>
      <c r="N5670" t="s">
        <v>2582</v>
      </c>
      <c r="O5670" t="s">
        <v>328</v>
      </c>
      <c r="P5670" t="s">
        <v>472</v>
      </c>
      <c r="Q5670" t="s">
        <v>322</v>
      </c>
      <c r="R5670" t="s">
        <v>131</v>
      </c>
      <c r="S5670" t="s">
        <v>164</v>
      </c>
      <c r="T5670" t="s">
        <v>165</v>
      </c>
      <c r="U5670" t="s">
        <v>151</v>
      </c>
      <c r="V5670" t="s">
        <v>135</v>
      </c>
      <c r="W5670" t="s">
        <v>136</v>
      </c>
      <c r="X5670" t="s">
        <v>2584</v>
      </c>
      <c r="Y5670" s="94">
        <v>0</v>
      </c>
      <c r="Z5670" s="94">
        <v>148</v>
      </c>
      <c r="AA5670" s="94">
        <v>152.44</v>
      </c>
      <c r="AB5670" s="94">
        <v>152.44</v>
      </c>
      <c r="AC5670">
        <f t="shared" si="176"/>
        <v>3000</v>
      </c>
      <c r="AD5670" t="str">
        <f t="shared" si="177"/>
        <v>313</v>
      </c>
    </row>
    <row r="5671" spans="1:30" hidden="1" x14ac:dyDescent="0.25">
      <c r="A5671" t="s">
        <v>2580</v>
      </c>
      <c r="B5671" t="s">
        <v>548</v>
      </c>
      <c r="C5671" t="s">
        <v>470</v>
      </c>
      <c r="D5671" t="s">
        <v>174</v>
      </c>
      <c r="E5671" t="s">
        <v>122</v>
      </c>
      <c r="F5671" t="s">
        <v>159</v>
      </c>
      <c r="G5671" t="s">
        <v>160</v>
      </c>
      <c r="H5671" t="s">
        <v>143</v>
      </c>
      <c r="I5671" t="s">
        <v>124</v>
      </c>
      <c r="J5671" t="s">
        <v>125</v>
      </c>
      <c r="K5671" t="s">
        <v>2583</v>
      </c>
      <c r="N5671" t="s">
        <v>2582</v>
      </c>
      <c r="O5671" t="s">
        <v>328</v>
      </c>
      <c r="P5671" t="s">
        <v>472</v>
      </c>
      <c r="Q5671" t="s">
        <v>175</v>
      </c>
      <c r="R5671" t="s">
        <v>131</v>
      </c>
      <c r="S5671" t="s">
        <v>164</v>
      </c>
      <c r="T5671" t="s">
        <v>165</v>
      </c>
      <c r="U5671" t="s">
        <v>151</v>
      </c>
      <c r="V5671" t="s">
        <v>135</v>
      </c>
      <c r="W5671" t="s">
        <v>136</v>
      </c>
      <c r="X5671" t="s">
        <v>2584</v>
      </c>
      <c r="Y5671" s="94">
        <v>0</v>
      </c>
      <c r="Z5671" s="94">
        <v>5542.6800000000012</v>
      </c>
      <c r="AA5671" s="94">
        <v>5708.96</v>
      </c>
      <c r="AB5671" s="94">
        <v>5708.96</v>
      </c>
      <c r="AC5671">
        <f t="shared" si="176"/>
        <v>3000</v>
      </c>
      <c r="AD5671" t="str">
        <f t="shared" si="177"/>
        <v>313</v>
      </c>
    </row>
    <row r="5672" spans="1:30" hidden="1" x14ac:dyDescent="0.25">
      <c r="A5672" t="s">
        <v>2580</v>
      </c>
      <c r="B5672" t="s">
        <v>548</v>
      </c>
      <c r="C5672" t="s">
        <v>470</v>
      </c>
      <c r="D5672" t="s">
        <v>348</v>
      </c>
      <c r="E5672" t="s">
        <v>122</v>
      </c>
      <c r="F5672" t="s">
        <v>159</v>
      </c>
      <c r="G5672" t="s">
        <v>160</v>
      </c>
      <c r="H5672" t="s">
        <v>143</v>
      </c>
      <c r="I5672" t="s">
        <v>124</v>
      </c>
      <c r="J5672" t="s">
        <v>125</v>
      </c>
      <c r="K5672" t="s">
        <v>2583</v>
      </c>
      <c r="N5672" t="s">
        <v>2582</v>
      </c>
      <c r="O5672" t="s">
        <v>328</v>
      </c>
      <c r="P5672" t="s">
        <v>472</v>
      </c>
      <c r="Q5672" t="s">
        <v>308</v>
      </c>
      <c r="R5672" t="s">
        <v>131</v>
      </c>
      <c r="S5672" t="s">
        <v>164</v>
      </c>
      <c r="T5672" t="s">
        <v>165</v>
      </c>
      <c r="U5672" t="s">
        <v>151</v>
      </c>
      <c r="V5672" t="s">
        <v>135</v>
      </c>
      <c r="W5672" t="s">
        <v>136</v>
      </c>
      <c r="X5672" t="s">
        <v>2584</v>
      </c>
      <c r="Y5672" s="94">
        <v>0</v>
      </c>
      <c r="Z5672" s="94">
        <v>20180.36</v>
      </c>
      <c r="AA5672" s="94">
        <v>20785.77</v>
      </c>
      <c r="AB5672" s="94">
        <v>20785.77</v>
      </c>
      <c r="AC5672">
        <f t="shared" si="176"/>
        <v>3000</v>
      </c>
      <c r="AD5672" t="str">
        <f t="shared" si="177"/>
        <v>313</v>
      </c>
    </row>
    <row r="5673" spans="1:30" hidden="1" x14ac:dyDescent="0.25">
      <c r="A5673" t="s">
        <v>2580</v>
      </c>
      <c r="B5673" t="s">
        <v>548</v>
      </c>
      <c r="C5673" t="s">
        <v>470</v>
      </c>
      <c r="D5673" t="s">
        <v>282</v>
      </c>
      <c r="E5673" t="s">
        <v>122</v>
      </c>
      <c r="F5673" t="s">
        <v>159</v>
      </c>
      <c r="G5673" t="s">
        <v>160</v>
      </c>
      <c r="H5673" t="s">
        <v>143</v>
      </c>
      <c r="I5673" t="s">
        <v>124</v>
      </c>
      <c r="J5673" t="s">
        <v>125</v>
      </c>
      <c r="K5673" t="s">
        <v>2583</v>
      </c>
      <c r="N5673" t="s">
        <v>2582</v>
      </c>
      <c r="O5673" t="s">
        <v>328</v>
      </c>
      <c r="P5673" t="s">
        <v>472</v>
      </c>
      <c r="Q5673" t="s">
        <v>283</v>
      </c>
      <c r="R5673" t="s">
        <v>131</v>
      </c>
      <c r="S5673" t="s">
        <v>164</v>
      </c>
      <c r="T5673" t="s">
        <v>165</v>
      </c>
      <c r="U5673" t="s">
        <v>151</v>
      </c>
      <c r="V5673" t="s">
        <v>135</v>
      </c>
      <c r="W5673" t="s">
        <v>136</v>
      </c>
      <c r="X5673" t="s">
        <v>2584</v>
      </c>
      <c r="Y5673" s="94">
        <v>0</v>
      </c>
      <c r="Z5673" s="94">
        <v>5026.666666666667</v>
      </c>
      <c r="AA5673" s="94">
        <v>5177.47</v>
      </c>
      <c r="AB5673" s="94">
        <v>5177.47</v>
      </c>
      <c r="AC5673">
        <f t="shared" si="176"/>
        <v>3000</v>
      </c>
      <c r="AD5673" t="str">
        <f t="shared" si="177"/>
        <v>313</v>
      </c>
    </row>
    <row r="5674" spans="1:30" hidden="1" x14ac:dyDescent="0.25">
      <c r="A5674" t="s">
        <v>2580</v>
      </c>
      <c r="B5674" t="s">
        <v>548</v>
      </c>
      <c r="C5674" t="s">
        <v>470</v>
      </c>
      <c r="D5674" t="s">
        <v>518</v>
      </c>
      <c r="E5674" t="s">
        <v>122</v>
      </c>
      <c r="F5674" t="s">
        <v>159</v>
      </c>
      <c r="G5674" t="s">
        <v>160</v>
      </c>
      <c r="H5674" t="s">
        <v>143</v>
      </c>
      <c r="I5674" t="s">
        <v>124</v>
      </c>
      <c r="J5674" t="s">
        <v>125</v>
      </c>
      <c r="K5674" t="s">
        <v>2583</v>
      </c>
      <c r="N5674" t="s">
        <v>2582</v>
      </c>
      <c r="O5674" t="s">
        <v>328</v>
      </c>
      <c r="P5674" t="s">
        <v>472</v>
      </c>
      <c r="Q5674" t="s">
        <v>519</v>
      </c>
      <c r="R5674" t="s">
        <v>131</v>
      </c>
      <c r="S5674" t="s">
        <v>164</v>
      </c>
      <c r="T5674" t="s">
        <v>165</v>
      </c>
      <c r="U5674" t="s">
        <v>151</v>
      </c>
      <c r="V5674" t="s">
        <v>135</v>
      </c>
      <c r="W5674" t="s">
        <v>136</v>
      </c>
      <c r="X5674" t="s">
        <v>2584</v>
      </c>
      <c r="Y5674" s="94">
        <v>0</v>
      </c>
      <c r="Z5674" s="94">
        <v>6208.6399999999985</v>
      </c>
      <c r="AA5674" s="94">
        <v>6394.9</v>
      </c>
      <c r="AB5674" s="94">
        <v>6394.9</v>
      </c>
      <c r="AC5674">
        <f t="shared" si="176"/>
        <v>3000</v>
      </c>
      <c r="AD5674" t="str">
        <f t="shared" si="177"/>
        <v>313</v>
      </c>
    </row>
    <row r="5675" spans="1:30" hidden="1" x14ac:dyDescent="0.25">
      <c r="A5675" t="s">
        <v>2580</v>
      </c>
      <c r="B5675" t="s">
        <v>548</v>
      </c>
      <c r="C5675" t="s">
        <v>470</v>
      </c>
      <c r="D5675" t="s">
        <v>176</v>
      </c>
      <c r="E5675" t="s">
        <v>122</v>
      </c>
      <c r="F5675" t="s">
        <v>159</v>
      </c>
      <c r="G5675" t="s">
        <v>160</v>
      </c>
      <c r="H5675" t="s">
        <v>143</v>
      </c>
      <c r="I5675" t="s">
        <v>124</v>
      </c>
      <c r="J5675" t="s">
        <v>125</v>
      </c>
      <c r="K5675" t="s">
        <v>2583</v>
      </c>
      <c r="N5675" t="s">
        <v>2582</v>
      </c>
      <c r="O5675" t="s">
        <v>328</v>
      </c>
      <c r="P5675" t="s">
        <v>472</v>
      </c>
      <c r="Q5675" t="s">
        <v>177</v>
      </c>
      <c r="R5675" t="s">
        <v>131</v>
      </c>
      <c r="S5675" t="s">
        <v>164</v>
      </c>
      <c r="T5675" t="s">
        <v>165</v>
      </c>
      <c r="U5675" t="s">
        <v>151</v>
      </c>
      <c r="V5675" t="s">
        <v>135</v>
      </c>
      <c r="W5675" t="s">
        <v>136</v>
      </c>
      <c r="X5675" t="s">
        <v>2584</v>
      </c>
      <c r="Y5675" s="94">
        <v>0</v>
      </c>
      <c r="Z5675" s="94">
        <v>0</v>
      </c>
      <c r="AA5675" s="94">
        <v>0</v>
      </c>
      <c r="AB5675" s="94">
        <v>0</v>
      </c>
      <c r="AC5675">
        <f t="shared" si="176"/>
        <v>3000</v>
      </c>
      <c r="AD5675" t="str">
        <f t="shared" si="177"/>
        <v>313</v>
      </c>
    </row>
    <row r="5676" spans="1:30" hidden="1" x14ac:dyDescent="0.25">
      <c r="A5676" s="97" t="s">
        <v>2585</v>
      </c>
      <c r="B5676" s="97" t="s">
        <v>548</v>
      </c>
      <c r="C5676" s="97" t="s">
        <v>2586</v>
      </c>
      <c r="D5676" s="97" t="s">
        <v>141</v>
      </c>
      <c r="E5676" s="97" t="s">
        <v>122</v>
      </c>
      <c r="F5676" s="98">
        <v>15</v>
      </c>
      <c r="G5676" s="98" t="s">
        <v>142</v>
      </c>
      <c r="H5676" s="97" t="s">
        <v>143</v>
      </c>
      <c r="I5676" s="97" t="s">
        <v>124</v>
      </c>
      <c r="J5676" s="97" t="s">
        <v>125</v>
      </c>
      <c r="K5676" s="97" t="s">
        <v>2587</v>
      </c>
      <c r="L5676" s="97"/>
      <c r="M5676" s="97"/>
      <c r="N5676" s="97" t="s">
        <v>2588</v>
      </c>
      <c r="O5676" s="97" t="s">
        <v>328</v>
      </c>
      <c r="P5676" s="97" t="s">
        <v>2589</v>
      </c>
      <c r="Q5676" s="97" t="s">
        <v>148</v>
      </c>
      <c r="R5676" s="97" t="s">
        <v>131</v>
      </c>
      <c r="S5676" s="97" t="s">
        <v>149</v>
      </c>
      <c r="T5676" s="97" t="s">
        <v>150</v>
      </c>
      <c r="U5676" s="97" t="s">
        <v>151</v>
      </c>
      <c r="V5676" s="97" t="s">
        <v>135</v>
      </c>
      <c r="W5676" s="97" t="s">
        <v>136</v>
      </c>
      <c r="X5676" s="97"/>
      <c r="Y5676" s="99"/>
      <c r="Z5676" s="99"/>
      <c r="AA5676" s="99">
        <v>74221260</v>
      </c>
      <c r="AB5676" s="99">
        <v>74221260</v>
      </c>
      <c r="AC5676">
        <f t="shared" si="176"/>
        <v>1000</v>
      </c>
      <c r="AD5676" t="str">
        <f t="shared" si="177"/>
        <v>313</v>
      </c>
    </row>
    <row r="5677" spans="1:30" hidden="1" x14ac:dyDescent="0.25">
      <c r="A5677" s="97" t="s">
        <v>2585</v>
      </c>
      <c r="B5677" s="97" t="s">
        <v>548</v>
      </c>
      <c r="C5677" s="97" t="s">
        <v>2586</v>
      </c>
      <c r="D5677" s="97">
        <v>12101</v>
      </c>
      <c r="E5677" s="97" t="s">
        <v>122</v>
      </c>
      <c r="F5677" s="98">
        <v>15</v>
      </c>
      <c r="G5677" s="98" t="s">
        <v>142</v>
      </c>
      <c r="H5677" s="97">
        <v>19</v>
      </c>
      <c r="I5677" s="97" t="s">
        <v>124</v>
      </c>
      <c r="J5677" s="97" t="s">
        <v>125</v>
      </c>
      <c r="K5677" s="97" t="s">
        <v>2587</v>
      </c>
      <c r="L5677" s="97"/>
      <c r="M5677" s="97"/>
      <c r="N5677" s="97" t="s">
        <v>2588</v>
      </c>
      <c r="O5677" s="97" t="s">
        <v>328</v>
      </c>
      <c r="P5677" s="97" t="s">
        <v>2589</v>
      </c>
      <c r="Q5677" s="97" t="s">
        <v>182</v>
      </c>
      <c r="R5677" s="97" t="s">
        <v>131</v>
      </c>
      <c r="S5677" s="97" t="s">
        <v>149</v>
      </c>
      <c r="T5677" s="97" t="s">
        <v>150</v>
      </c>
      <c r="U5677" s="97" t="s">
        <v>134</v>
      </c>
      <c r="V5677" s="97" t="s">
        <v>135</v>
      </c>
      <c r="W5677" s="97" t="s">
        <v>136</v>
      </c>
      <c r="X5677" s="97"/>
      <c r="Y5677" s="99"/>
      <c r="Z5677" s="99"/>
      <c r="AA5677" s="99">
        <v>998933</v>
      </c>
      <c r="AB5677" s="99">
        <v>998933</v>
      </c>
      <c r="AC5677">
        <f t="shared" si="176"/>
        <v>1000</v>
      </c>
      <c r="AD5677" t="str">
        <f t="shared" si="177"/>
        <v>313</v>
      </c>
    </row>
    <row r="5678" spans="1:30" hidden="1" x14ac:dyDescent="0.25">
      <c r="A5678" s="97" t="s">
        <v>2585</v>
      </c>
      <c r="B5678" s="97" t="s">
        <v>548</v>
      </c>
      <c r="C5678" s="97" t="s">
        <v>2586</v>
      </c>
      <c r="D5678" s="97" t="s">
        <v>843</v>
      </c>
      <c r="E5678" s="97" t="s">
        <v>122</v>
      </c>
      <c r="F5678" s="98">
        <v>15</v>
      </c>
      <c r="G5678" s="98" t="s">
        <v>142</v>
      </c>
      <c r="H5678" s="97">
        <v>19</v>
      </c>
      <c r="I5678" s="97" t="s">
        <v>124</v>
      </c>
      <c r="J5678" s="97" t="s">
        <v>125</v>
      </c>
      <c r="K5678" s="97" t="s">
        <v>2587</v>
      </c>
      <c r="L5678" s="97"/>
      <c r="M5678" s="97"/>
      <c r="N5678" s="97" t="s">
        <v>2588</v>
      </c>
      <c r="O5678" s="97" t="s">
        <v>328</v>
      </c>
      <c r="P5678" s="97" t="s">
        <v>2589</v>
      </c>
      <c r="Q5678" s="97" t="s">
        <v>844</v>
      </c>
      <c r="R5678" s="97" t="s">
        <v>131</v>
      </c>
      <c r="S5678" s="97" t="s">
        <v>149</v>
      </c>
      <c r="T5678" s="97" t="s">
        <v>150</v>
      </c>
      <c r="U5678" s="97" t="s">
        <v>134</v>
      </c>
      <c r="V5678" s="97" t="s">
        <v>135</v>
      </c>
      <c r="W5678" s="97" t="s">
        <v>136</v>
      </c>
      <c r="X5678" s="97" t="s">
        <v>2590</v>
      </c>
      <c r="Y5678" s="99">
        <v>70455.240000000005</v>
      </c>
      <c r="Z5678" s="99">
        <v>0</v>
      </c>
      <c r="AA5678" s="99">
        <v>0</v>
      </c>
      <c r="AB5678" s="99">
        <v>0</v>
      </c>
      <c r="AC5678">
        <f t="shared" si="176"/>
        <v>1000</v>
      </c>
      <c r="AD5678" t="str">
        <f t="shared" si="177"/>
        <v>313</v>
      </c>
    </row>
    <row r="5679" spans="1:30" hidden="1" x14ac:dyDescent="0.25">
      <c r="A5679" s="97" t="s">
        <v>2585</v>
      </c>
      <c r="B5679" s="97" t="s">
        <v>548</v>
      </c>
      <c r="C5679" s="97" t="s">
        <v>2586</v>
      </c>
      <c r="D5679" s="97" t="s">
        <v>2591</v>
      </c>
      <c r="E5679" s="97" t="s">
        <v>122</v>
      </c>
      <c r="F5679" s="98">
        <v>15</v>
      </c>
      <c r="G5679" s="98" t="s">
        <v>142</v>
      </c>
      <c r="H5679" s="97">
        <v>19</v>
      </c>
      <c r="I5679" s="97" t="s">
        <v>124</v>
      </c>
      <c r="J5679" s="97" t="s">
        <v>125</v>
      </c>
      <c r="K5679" s="97" t="s">
        <v>2587</v>
      </c>
      <c r="L5679" s="97"/>
      <c r="M5679" s="97"/>
      <c r="N5679" s="97" t="s">
        <v>2588</v>
      </c>
      <c r="O5679" s="97" t="s">
        <v>328</v>
      </c>
      <c r="P5679" s="97" t="s">
        <v>2589</v>
      </c>
      <c r="Q5679" s="97" t="s">
        <v>2592</v>
      </c>
      <c r="R5679" s="97" t="s">
        <v>131</v>
      </c>
      <c r="S5679" s="97" t="s">
        <v>149</v>
      </c>
      <c r="T5679" s="97" t="s">
        <v>150</v>
      </c>
      <c r="U5679" s="97" t="s">
        <v>134</v>
      </c>
      <c r="V5679" s="97" t="s">
        <v>135</v>
      </c>
      <c r="W5679" s="97" t="s">
        <v>136</v>
      </c>
      <c r="X5679" s="97" t="s">
        <v>2590</v>
      </c>
      <c r="Y5679" s="99">
        <v>0</v>
      </c>
      <c r="Z5679" s="99">
        <v>0</v>
      </c>
      <c r="AA5679" s="99">
        <v>2850000</v>
      </c>
      <c r="AB5679" s="99">
        <v>2850000</v>
      </c>
      <c r="AC5679">
        <f t="shared" si="176"/>
        <v>1000</v>
      </c>
      <c r="AD5679" t="str">
        <f t="shared" si="177"/>
        <v>313</v>
      </c>
    </row>
    <row r="5680" spans="1:30" hidden="1" x14ac:dyDescent="0.25">
      <c r="A5680" s="97" t="s">
        <v>2585</v>
      </c>
      <c r="B5680" s="97" t="s">
        <v>548</v>
      </c>
      <c r="C5680" s="97" t="s">
        <v>2586</v>
      </c>
      <c r="D5680" s="97">
        <v>13201</v>
      </c>
      <c r="E5680" s="97" t="s">
        <v>122</v>
      </c>
      <c r="F5680" s="98">
        <v>15</v>
      </c>
      <c r="G5680" s="98" t="s">
        <v>142</v>
      </c>
      <c r="H5680" s="97">
        <v>19</v>
      </c>
      <c r="I5680" s="97" t="s">
        <v>124</v>
      </c>
      <c r="J5680" s="97" t="s">
        <v>125</v>
      </c>
      <c r="K5680" s="97" t="s">
        <v>2587</v>
      </c>
      <c r="L5680" s="97"/>
      <c r="M5680" s="97"/>
      <c r="N5680" s="97" t="s">
        <v>2588</v>
      </c>
      <c r="O5680" s="97" t="s">
        <v>328</v>
      </c>
      <c r="P5680" s="97" t="s">
        <v>2589</v>
      </c>
      <c r="Q5680" s="97" t="s">
        <v>152</v>
      </c>
      <c r="R5680" s="97" t="s">
        <v>131</v>
      </c>
      <c r="S5680" s="97" t="s">
        <v>149</v>
      </c>
      <c r="T5680" s="97" t="s">
        <v>150</v>
      </c>
      <c r="U5680" s="97" t="s">
        <v>134</v>
      </c>
      <c r="V5680" s="97" t="s">
        <v>135</v>
      </c>
      <c r="W5680" s="97" t="s">
        <v>136</v>
      </c>
      <c r="X5680" s="97"/>
      <c r="Y5680" s="99"/>
      <c r="Z5680" s="99"/>
      <c r="AA5680" s="99">
        <v>3092552.5</v>
      </c>
      <c r="AB5680" s="99">
        <v>3092552.5</v>
      </c>
      <c r="AC5680">
        <f t="shared" si="176"/>
        <v>1000</v>
      </c>
      <c r="AD5680" t="str">
        <f t="shared" si="177"/>
        <v>313</v>
      </c>
    </row>
    <row r="5681" spans="1:30" hidden="1" x14ac:dyDescent="0.25">
      <c r="A5681" s="97" t="s">
        <v>2585</v>
      </c>
      <c r="B5681" s="97" t="s">
        <v>548</v>
      </c>
      <c r="C5681" s="97" t="s">
        <v>2586</v>
      </c>
      <c r="D5681" s="97">
        <v>13203</v>
      </c>
      <c r="E5681" s="97" t="s">
        <v>122</v>
      </c>
      <c r="F5681" s="98">
        <v>15</v>
      </c>
      <c r="G5681" s="98" t="s">
        <v>142</v>
      </c>
      <c r="H5681" s="97">
        <v>19</v>
      </c>
      <c r="I5681" s="97" t="s">
        <v>124</v>
      </c>
      <c r="J5681" s="97" t="s">
        <v>125</v>
      </c>
      <c r="K5681" s="97" t="s">
        <v>2587</v>
      </c>
      <c r="L5681" s="97"/>
      <c r="M5681" s="97"/>
      <c r="N5681" s="97" t="s">
        <v>2588</v>
      </c>
      <c r="O5681" s="97" t="s">
        <v>328</v>
      </c>
      <c r="P5681" s="97" t="s">
        <v>2589</v>
      </c>
      <c r="Q5681" s="97" t="s">
        <v>153</v>
      </c>
      <c r="R5681" s="97" t="s">
        <v>131</v>
      </c>
      <c r="S5681" s="97" t="s">
        <v>149</v>
      </c>
      <c r="T5681" s="97" t="s">
        <v>150</v>
      </c>
      <c r="U5681" s="97" t="s">
        <v>134</v>
      </c>
      <c r="V5681" s="97" t="s">
        <v>135</v>
      </c>
      <c r="W5681" s="97" t="s">
        <v>136</v>
      </c>
      <c r="X5681" s="97"/>
      <c r="Y5681" s="99"/>
      <c r="Z5681" s="99"/>
      <c r="AA5681" s="99">
        <v>12370210</v>
      </c>
      <c r="AB5681" s="99">
        <v>12370210</v>
      </c>
      <c r="AC5681">
        <f t="shared" si="176"/>
        <v>1000</v>
      </c>
      <c r="AD5681" t="str">
        <f t="shared" si="177"/>
        <v>313</v>
      </c>
    </row>
    <row r="5682" spans="1:30" hidden="1" x14ac:dyDescent="0.25">
      <c r="A5682" s="97" t="s">
        <v>2585</v>
      </c>
      <c r="B5682" s="97" t="s">
        <v>548</v>
      </c>
      <c r="C5682" s="97" t="s">
        <v>2586</v>
      </c>
      <c r="D5682" s="97" t="s">
        <v>183</v>
      </c>
      <c r="E5682" s="97" t="s">
        <v>122</v>
      </c>
      <c r="F5682" s="98">
        <v>15</v>
      </c>
      <c r="G5682" s="98" t="s">
        <v>142</v>
      </c>
      <c r="H5682" s="97">
        <v>19</v>
      </c>
      <c r="I5682" s="97" t="s">
        <v>124</v>
      </c>
      <c r="J5682" s="97" t="s">
        <v>125</v>
      </c>
      <c r="K5682" s="97" t="s">
        <v>2587</v>
      </c>
      <c r="L5682" s="97"/>
      <c r="M5682" s="97"/>
      <c r="N5682" s="97" t="s">
        <v>2588</v>
      </c>
      <c r="O5682" s="97" t="s">
        <v>328</v>
      </c>
      <c r="P5682" s="97" t="s">
        <v>2589</v>
      </c>
      <c r="Q5682" s="97" t="s">
        <v>184</v>
      </c>
      <c r="R5682" s="97" t="s">
        <v>131</v>
      </c>
      <c r="S5682" s="97" t="s">
        <v>149</v>
      </c>
      <c r="T5682" s="97" t="s">
        <v>150</v>
      </c>
      <c r="U5682" s="97" t="s">
        <v>134</v>
      </c>
      <c r="V5682" s="97" t="s">
        <v>135</v>
      </c>
      <c r="W5682" s="97" t="s">
        <v>136</v>
      </c>
      <c r="X5682" s="97" t="s">
        <v>2590</v>
      </c>
      <c r="Y5682" s="99">
        <v>1023860.76</v>
      </c>
      <c r="Z5682" s="99">
        <v>557134.55150000006</v>
      </c>
      <c r="AA5682" s="99">
        <v>557134.55150000006</v>
      </c>
      <c r="AB5682" s="99">
        <v>557134.55000000005</v>
      </c>
      <c r="AC5682">
        <f t="shared" si="176"/>
        <v>1000</v>
      </c>
      <c r="AD5682" t="str">
        <f t="shared" si="177"/>
        <v>313</v>
      </c>
    </row>
    <row r="5683" spans="1:30" hidden="1" x14ac:dyDescent="0.25">
      <c r="A5683" s="97" t="s">
        <v>2585</v>
      </c>
      <c r="B5683" s="97" t="s">
        <v>548</v>
      </c>
      <c r="C5683" s="97" t="s">
        <v>2586</v>
      </c>
      <c r="D5683" s="97">
        <v>14101</v>
      </c>
      <c r="E5683" s="97" t="s">
        <v>122</v>
      </c>
      <c r="F5683" s="98">
        <v>15</v>
      </c>
      <c r="G5683" s="98" t="s">
        <v>142</v>
      </c>
      <c r="H5683" s="97">
        <v>19</v>
      </c>
      <c r="I5683" s="97" t="s">
        <v>124</v>
      </c>
      <c r="J5683" s="97" t="s">
        <v>125</v>
      </c>
      <c r="K5683" s="97" t="s">
        <v>2587</v>
      </c>
      <c r="L5683" s="97"/>
      <c r="M5683" s="97"/>
      <c r="N5683" s="97" t="s">
        <v>2588</v>
      </c>
      <c r="O5683" s="97" t="s">
        <v>328</v>
      </c>
      <c r="P5683" s="97" t="s">
        <v>2589</v>
      </c>
      <c r="Q5683" s="97" t="s">
        <v>154</v>
      </c>
      <c r="R5683" s="97" t="s">
        <v>131</v>
      </c>
      <c r="S5683" s="97" t="s">
        <v>149</v>
      </c>
      <c r="T5683" s="97" t="s">
        <v>150</v>
      </c>
      <c r="U5683" s="97" t="s">
        <v>134</v>
      </c>
      <c r="V5683" s="97" t="s">
        <v>135</v>
      </c>
      <c r="W5683" s="97" t="s">
        <v>136</v>
      </c>
      <c r="X5683" s="97"/>
      <c r="Y5683" s="99"/>
      <c r="Z5683" s="99"/>
      <c r="AA5683" s="99">
        <v>4082169.3</v>
      </c>
      <c r="AB5683" s="99">
        <v>4082169.3</v>
      </c>
      <c r="AC5683">
        <f t="shared" si="176"/>
        <v>1000</v>
      </c>
      <c r="AD5683" t="str">
        <f t="shared" si="177"/>
        <v>313</v>
      </c>
    </row>
    <row r="5684" spans="1:30" hidden="1" x14ac:dyDescent="0.25">
      <c r="A5684" s="97" t="s">
        <v>2585</v>
      </c>
      <c r="B5684" s="97" t="s">
        <v>548</v>
      </c>
      <c r="C5684" s="97" t="s">
        <v>2586</v>
      </c>
      <c r="D5684" s="97">
        <v>14103</v>
      </c>
      <c r="E5684" s="97" t="s">
        <v>122</v>
      </c>
      <c r="F5684" s="98">
        <v>15</v>
      </c>
      <c r="G5684" s="98" t="s">
        <v>142</v>
      </c>
      <c r="H5684" s="97">
        <v>19</v>
      </c>
      <c r="I5684" s="97" t="s">
        <v>124</v>
      </c>
      <c r="J5684" s="97" t="s">
        <v>125</v>
      </c>
      <c r="K5684" s="97" t="s">
        <v>2587</v>
      </c>
      <c r="L5684" s="97"/>
      <c r="M5684" s="97"/>
      <c r="N5684" s="97" t="s">
        <v>2588</v>
      </c>
      <c r="O5684" s="97" t="s">
        <v>328</v>
      </c>
      <c r="P5684" s="97" t="s">
        <v>2589</v>
      </c>
      <c r="Q5684" s="97" t="s">
        <v>155</v>
      </c>
      <c r="R5684" s="97" t="s">
        <v>131</v>
      </c>
      <c r="S5684" s="97" t="s">
        <v>149</v>
      </c>
      <c r="T5684" s="97" t="s">
        <v>150</v>
      </c>
      <c r="U5684" s="97" t="s">
        <v>134</v>
      </c>
      <c r="V5684" s="97" t="s">
        <v>135</v>
      </c>
      <c r="W5684" s="97" t="s">
        <v>136</v>
      </c>
      <c r="X5684" s="97"/>
      <c r="Y5684" s="99"/>
      <c r="Z5684" s="99"/>
      <c r="AA5684" s="99">
        <v>1669978.3499999999</v>
      </c>
      <c r="AB5684" s="99">
        <v>1669978.35</v>
      </c>
      <c r="AC5684">
        <f t="shared" si="176"/>
        <v>1000</v>
      </c>
      <c r="AD5684" t="str">
        <f t="shared" si="177"/>
        <v>313</v>
      </c>
    </row>
    <row r="5685" spans="1:30" hidden="1" x14ac:dyDescent="0.25">
      <c r="A5685" s="97" t="s">
        <v>2585</v>
      </c>
      <c r="B5685" s="97" t="s">
        <v>548</v>
      </c>
      <c r="C5685" s="97" t="s">
        <v>2586</v>
      </c>
      <c r="D5685" s="97">
        <v>14201</v>
      </c>
      <c r="E5685" s="97" t="s">
        <v>122</v>
      </c>
      <c r="F5685" s="98">
        <v>15</v>
      </c>
      <c r="G5685" s="98" t="s">
        <v>142</v>
      </c>
      <c r="H5685" s="97">
        <v>19</v>
      </c>
      <c r="I5685" s="97" t="s">
        <v>124</v>
      </c>
      <c r="J5685" s="97" t="s">
        <v>125</v>
      </c>
      <c r="K5685" s="97" t="s">
        <v>2587</v>
      </c>
      <c r="L5685" s="97"/>
      <c r="M5685" s="97"/>
      <c r="N5685" s="97" t="s">
        <v>2588</v>
      </c>
      <c r="O5685" s="97" t="s">
        <v>328</v>
      </c>
      <c r="P5685" s="97" t="s">
        <v>2589</v>
      </c>
      <c r="Q5685" s="97" t="s">
        <v>156</v>
      </c>
      <c r="R5685" s="97" t="s">
        <v>131</v>
      </c>
      <c r="S5685" s="97" t="s">
        <v>149</v>
      </c>
      <c r="T5685" s="97" t="s">
        <v>150</v>
      </c>
      <c r="U5685" s="97" t="s">
        <v>134</v>
      </c>
      <c r="V5685" s="97" t="s">
        <v>135</v>
      </c>
      <c r="W5685" s="97" t="s">
        <v>136</v>
      </c>
      <c r="X5685" s="97"/>
      <c r="Y5685" s="99"/>
      <c r="Z5685" s="99"/>
      <c r="AA5685" s="99">
        <v>3711063</v>
      </c>
      <c r="AB5685" s="99">
        <v>3711063</v>
      </c>
      <c r="AC5685">
        <f t="shared" si="176"/>
        <v>1000</v>
      </c>
      <c r="AD5685" t="str">
        <f t="shared" si="177"/>
        <v>313</v>
      </c>
    </row>
    <row r="5686" spans="1:30" hidden="1" x14ac:dyDescent="0.25">
      <c r="A5686" s="97" t="s">
        <v>2585</v>
      </c>
      <c r="B5686" s="97" t="s">
        <v>548</v>
      </c>
      <c r="C5686" s="97" t="s">
        <v>2586</v>
      </c>
      <c r="D5686" s="97">
        <v>14301</v>
      </c>
      <c r="E5686" s="97" t="s">
        <v>122</v>
      </c>
      <c r="F5686" s="98">
        <v>15</v>
      </c>
      <c r="G5686" s="98" t="s">
        <v>142</v>
      </c>
      <c r="H5686" s="97">
        <v>19</v>
      </c>
      <c r="I5686" s="97" t="s">
        <v>124</v>
      </c>
      <c r="J5686" s="97" t="s">
        <v>125</v>
      </c>
      <c r="K5686" s="97" t="s">
        <v>2587</v>
      </c>
      <c r="L5686" s="97"/>
      <c r="M5686" s="97"/>
      <c r="N5686" s="97" t="s">
        <v>2588</v>
      </c>
      <c r="O5686" s="97" t="s">
        <v>328</v>
      </c>
      <c r="P5686" s="97" t="s">
        <v>2589</v>
      </c>
      <c r="Q5686" s="97" t="s">
        <v>178</v>
      </c>
      <c r="R5686" s="97" t="s">
        <v>131</v>
      </c>
      <c r="S5686" s="97" t="s">
        <v>149</v>
      </c>
      <c r="T5686" s="97" t="s">
        <v>150</v>
      </c>
      <c r="U5686" s="97" t="s">
        <v>134</v>
      </c>
      <c r="V5686" s="97" t="s">
        <v>135</v>
      </c>
      <c r="W5686" s="97" t="s">
        <v>136</v>
      </c>
      <c r="X5686" s="97"/>
      <c r="Y5686" s="99"/>
      <c r="Z5686" s="99"/>
      <c r="AA5686" s="99">
        <v>4453275.5999999996</v>
      </c>
      <c r="AB5686" s="99">
        <v>4453275.5999999996</v>
      </c>
      <c r="AC5686">
        <f t="shared" si="176"/>
        <v>1000</v>
      </c>
      <c r="AD5686" t="str">
        <f t="shared" si="177"/>
        <v>313</v>
      </c>
    </row>
    <row r="5687" spans="1:30" hidden="1" x14ac:dyDescent="0.25">
      <c r="A5687" s="97" t="s">
        <v>2585</v>
      </c>
      <c r="B5687" s="97" t="s">
        <v>548</v>
      </c>
      <c r="C5687" s="97" t="s">
        <v>2586</v>
      </c>
      <c r="D5687" s="97" t="s">
        <v>465</v>
      </c>
      <c r="E5687" s="97" t="s">
        <v>122</v>
      </c>
      <c r="F5687" s="98">
        <v>15</v>
      </c>
      <c r="G5687" s="98" t="s">
        <v>142</v>
      </c>
      <c r="H5687" s="97">
        <v>19</v>
      </c>
      <c r="I5687" s="97" t="s">
        <v>124</v>
      </c>
      <c r="J5687" s="97" t="s">
        <v>125</v>
      </c>
      <c r="K5687" s="97" t="s">
        <v>2587</v>
      </c>
      <c r="L5687" s="97"/>
      <c r="M5687" s="97"/>
      <c r="N5687" s="97" t="s">
        <v>2588</v>
      </c>
      <c r="O5687" s="97" t="s">
        <v>328</v>
      </c>
      <c r="P5687" s="97" t="s">
        <v>2589</v>
      </c>
      <c r="Q5687" s="97" t="s">
        <v>466</v>
      </c>
      <c r="R5687" s="97" t="s">
        <v>131</v>
      </c>
      <c r="S5687" s="97" t="s">
        <v>149</v>
      </c>
      <c r="T5687" s="97" t="s">
        <v>150</v>
      </c>
      <c r="U5687" s="97" t="s">
        <v>134</v>
      </c>
      <c r="V5687" s="97" t="s">
        <v>135</v>
      </c>
      <c r="W5687" s="97" t="s">
        <v>136</v>
      </c>
      <c r="X5687" s="97" t="s">
        <v>2590</v>
      </c>
      <c r="Y5687" s="99">
        <v>0</v>
      </c>
      <c r="Z5687" s="99">
        <v>0</v>
      </c>
      <c r="AA5687" s="99">
        <v>0</v>
      </c>
      <c r="AB5687" s="99">
        <v>0</v>
      </c>
      <c r="AC5687">
        <f t="shared" si="176"/>
        <v>1000</v>
      </c>
      <c r="AD5687" t="str">
        <f t="shared" si="177"/>
        <v>313</v>
      </c>
    </row>
    <row r="5688" spans="1:30" hidden="1" x14ac:dyDescent="0.25">
      <c r="A5688" s="97" t="s">
        <v>2585</v>
      </c>
      <c r="B5688" s="97" t="s">
        <v>548</v>
      </c>
      <c r="C5688" s="97" t="s">
        <v>2586</v>
      </c>
      <c r="D5688" s="97" t="s">
        <v>2593</v>
      </c>
      <c r="E5688" s="97" t="s">
        <v>122</v>
      </c>
      <c r="F5688" s="98">
        <v>15</v>
      </c>
      <c r="G5688" s="98" t="s">
        <v>142</v>
      </c>
      <c r="H5688" s="97">
        <v>19</v>
      </c>
      <c r="I5688" s="97" t="s">
        <v>124</v>
      </c>
      <c r="J5688" s="97" t="s">
        <v>125</v>
      </c>
      <c r="K5688" s="97" t="s">
        <v>2587</v>
      </c>
      <c r="L5688" s="97"/>
      <c r="M5688" s="97"/>
      <c r="N5688" s="97" t="s">
        <v>2588</v>
      </c>
      <c r="O5688" s="97" t="s">
        <v>328</v>
      </c>
      <c r="P5688" s="97" t="s">
        <v>2589</v>
      </c>
      <c r="Q5688" s="97" t="s">
        <v>2594</v>
      </c>
      <c r="R5688" s="97" t="s">
        <v>131</v>
      </c>
      <c r="S5688" s="97" t="s">
        <v>149</v>
      </c>
      <c r="T5688" s="97" t="s">
        <v>150</v>
      </c>
      <c r="U5688" s="97" t="s">
        <v>134</v>
      </c>
      <c r="V5688" s="97" t="s">
        <v>135</v>
      </c>
      <c r="W5688" s="97" t="s">
        <v>136</v>
      </c>
      <c r="X5688" s="97" t="s">
        <v>2590</v>
      </c>
      <c r="Y5688" s="99">
        <v>81873013.920000002</v>
      </c>
      <c r="Z5688" s="99">
        <v>45545910.042300001</v>
      </c>
      <c r="AA5688" s="99">
        <v>45545910.042300001</v>
      </c>
      <c r="AB5688" s="99">
        <v>45545910.039999999</v>
      </c>
      <c r="AC5688">
        <f t="shared" si="176"/>
        <v>1000</v>
      </c>
      <c r="AD5688" t="str">
        <f t="shared" si="177"/>
        <v>313</v>
      </c>
    </row>
    <row r="5689" spans="1:30" hidden="1" x14ac:dyDescent="0.25">
      <c r="A5689" s="97" t="s">
        <v>2585</v>
      </c>
      <c r="B5689" s="97" t="s">
        <v>548</v>
      </c>
      <c r="C5689" s="97" t="s">
        <v>2586</v>
      </c>
      <c r="D5689" s="97" t="s">
        <v>2595</v>
      </c>
      <c r="E5689" s="97" t="s">
        <v>122</v>
      </c>
      <c r="F5689" s="98">
        <v>15</v>
      </c>
      <c r="G5689" s="98" t="s">
        <v>142</v>
      </c>
      <c r="H5689" s="97" t="s">
        <v>304</v>
      </c>
      <c r="I5689" s="97" t="s">
        <v>2596</v>
      </c>
      <c r="J5689" s="97" t="s">
        <v>125</v>
      </c>
      <c r="K5689" s="97" t="s">
        <v>2587</v>
      </c>
      <c r="L5689" s="97"/>
      <c r="M5689" s="97"/>
      <c r="N5689" s="97" t="s">
        <v>2588</v>
      </c>
      <c r="O5689" s="97" t="s">
        <v>328</v>
      </c>
      <c r="P5689" s="97" t="s">
        <v>2589</v>
      </c>
      <c r="Q5689" s="97" t="s">
        <v>2597</v>
      </c>
      <c r="R5689" s="97" t="s">
        <v>131</v>
      </c>
      <c r="S5689" s="97" t="s">
        <v>149</v>
      </c>
      <c r="T5689" s="97" t="s">
        <v>150</v>
      </c>
      <c r="U5689" s="97" t="s">
        <v>134</v>
      </c>
      <c r="V5689" s="97" t="s">
        <v>2598</v>
      </c>
      <c r="W5689" s="97" t="s">
        <v>136</v>
      </c>
      <c r="X5689" s="97" t="s">
        <v>2590</v>
      </c>
      <c r="Y5689" s="99">
        <v>0</v>
      </c>
      <c r="Z5689" s="99">
        <v>0</v>
      </c>
      <c r="AA5689" s="99">
        <v>175941926.28094098</v>
      </c>
      <c r="AB5689" s="99">
        <v>175941926.28</v>
      </c>
      <c r="AC5689">
        <f t="shared" si="176"/>
        <v>1000</v>
      </c>
      <c r="AD5689" t="str">
        <f t="shared" si="177"/>
        <v>313</v>
      </c>
    </row>
    <row r="5690" spans="1:30" hidden="1" x14ac:dyDescent="0.25">
      <c r="A5690" s="97" t="s">
        <v>2585</v>
      </c>
      <c r="B5690" s="97" t="s">
        <v>548</v>
      </c>
      <c r="C5690" s="97" t="s">
        <v>2586</v>
      </c>
      <c r="D5690" s="97" t="s">
        <v>2595</v>
      </c>
      <c r="E5690" s="97" t="s">
        <v>122</v>
      </c>
      <c r="F5690" s="98">
        <v>15</v>
      </c>
      <c r="G5690" s="98" t="s">
        <v>142</v>
      </c>
      <c r="H5690" s="97" t="s">
        <v>304</v>
      </c>
      <c r="I5690" s="97" t="s">
        <v>2599</v>
      </c>
      <c r="J5690" s="97" t="s">
        <v>125</v>
      </c>
      <c r="K5690" s="97" t="s">
        <v>2587</v>
      </c>
      <c r="L5690" s="97"/>
      <c r="M5690" s="97"/>
      <c r="N5690" s="97" t="s">
        <v>2588</v>
      </c>
      <c r="O5690" s="97" t="s">
        <v>328</v>
      </c>
      <c r="P5690" s="97" t="s">
        <v>2589</v>
      </c>
      <c r="Q5690" s="97" t="s">
        <v>2597</v>
      </c>
      <c r="R5690" s="97" t="s">
        <v>131</v>
      </c>
      <c r="S5690" s="97" t="s">
        <v>149</v>
      </c>
      <c r="T5690" s="97" t="s">
        <v>150</v>
      </c>
      <c r="U5690" s="97" t="s">
        <v>134</v>
      </c>
      <c r="V5690" s="97" t="s">
        <v>2600</v>
      </c>
      <c r="W5690" s="97" t="s">
        <v>136</v>
      </c>
      <c r="X5690" s="97" t="s">
        <v>2590</v>
      </c>
      <c r="Y5690" s="99">
        <v>0</v>
      </c>
      <c r="Z5690" s="99">
        <v>0</v>
      </c>
      <c r="AA5690" s="99">
        <v>142376165.21240169</v>
      </c>
      <c r="AB5690" s="99">
        <v>142376165.21000001</v>
      </c>
      <c r="AC5690">
        <f t="shared" si="176"/>
        <v>1000</v>
      </c>
      <c r="AD5690" t="str">
        <f t="shared" si="177"/>
        <v>313</v>
      </c>
    </row>
    <row r="5691" spans="1:30" hidden="1" x14ac:dyDescent="0.25">
      <c r="A5691" s="97" t="s">
        <v>2585</v>
      </c>
      <c r="B5691" s="97" t="s">
        <v>548</v>
      </c>
      <c r="C5691" s="97" t="s">
        <v>2586</v>
      </c>
      <c r="D5691" s="97" t="s">
        <v>2595</v>
      </c>
      <c r="E5691" s="97" t="s">
        <v>122</v>
      </c>
      <c r="F5691" s="98">
        <v>15</v>
      </c>
      <c r="G5691" s="98" t="s">
        <v>142</v>
      </c>
      <c r="H5691" s="97" t="s">
        <v>304</v>
      </c>
      <c r="I5691" s="97" t="s">
        <v>2601</v>
      </c>
      <c r="J5691" s="97" t="s">
        <v>125</v>
      </c>
      <c r="K5691" s="97" t="s">
        <v>2587</v>
      </c>
      <c r="L5691" s="97"/>
      <c r="M5691" s="97"/>
      <c r="N5691" s="97" t="s">
        <v>2588</v>
      </c>
      <c r="O5691" s="97" t="s">
        <v>328</v>
      </c>
      <c r="P5691" s="97" t="s">
        <v>2589</v>
      </c>
      <c r="Q5691" s="97" t="s">
        <v>2597</v>
      </c>
      <c r="R5691" s="97" t="s">
        <v>131</v>
      </c>
      <c r="S5691" s="97" t="s">
        <v>149</v>
      </c>
      <c r="T5691" s="97" t="s">
        <v>150</v>
      </c>
      <c r="U5691" s="97" t="s">
        <v>134</v>
      </c>
      <c r="V5691" s="97" t="s">
        <v>2602</v>
      </c>
      <c r="W5691" s="97" t="s">
        <v>136</v>
      </c>
      <c r="X5691" s="97" t="s">
        <v>2590</v>
      </c>
      <c r="Y5691" s="99">
        <v>0</v>
      </c>
      <c r="Z5691" s="99">
        <v>0</v>
      </c>
      <c r="AA5691" s="99">
        <v>6332457.4595100004</v>
      </c>
      <c r="AB5691" s="99">
        <v>6332457.46</v>
      </c>
      <c r="AC5691">
        <f t="shared" si="176"/>
        <v>1000</v>
      </c>
      <c r="AD5691" t="str">
        <f t="shared" si="177"/>
        <v>313</v>
      </c>
    </row>
    <row r="5692" spans="1:30" hidden="1" x14ac:dyDescent="0.25">
      <c r="A5692" s="97" t="s">
        <v>2585</v>
      </c>
      <c r="B5692" s="97" t="s">
        <v>548</v>
      </c>
      <c r="C5692" s="97" t="s">
        <v>2586</v>
      </c>
      <c r="D5692" s="97" t="s">
        <v>2595</v>
      </c>
      <c r="E5692" s="97" t="s">
        <v>122</v>
      </c>
      <c r="F5692" s="98">
        <v>15</v>
      </c>
      <c r="G5692" s="98" t="s">
        <v>142</v>
      </c>
      <c r="H5692" s="97" t="s">
        <v>304</v>
      </c>
      <c r="I5692" s="97" t="s">
        <v>2603</v>
      </c>
      <c r="J5692" s="97" t="s">
        <v>125</v>
      </c>
      <c r="K5692" s="97" t="s">
        <v>2587</v>
      </c>
      <c r="L5692" s="97"/>
      <c r="M5692" s="97"/>
      <c r="N5692" s="97" t="s">
        <v>2588</v>
      </c>
      <c r="O5692" s="97" t="s">
        <v>328</v>
      </c>
      <c r="P5692" s="97" t="s">
        <v>2589</v>
      </c>
      <c r="Q5692" s="97" t="s">
        <v>2597</v>
      </c>
      <c r="R5692" s="97" t="s">
        <v>131</v>
      </c>
      <c r="S5692" s="97" t="s">
        <v>149</v>
      </c>
      <c r="T5692" s="97" t="s">
        <v>150</v>
      </c>
      <c r="U5692" s="97" t="s">
        <v>134</v>
      </c>
      <c r="V5692" s="97" t="s">
        <v>2604</v>
      </c>
      <c r="W5692" s="97" t="s">
        <v>136</v>
      </c>
      <c r="X5692" s="97" t="s">
        <v>2590</v>
      </c>
      <c r="Y5692" s="99">
        <v>0</v>
      </c>
      <c r="Z5692" s="99">
        <v>0</v>
      </c>
      <c r="AA5692" s="99">
        <v>1606516.9250539499</v>
      </c>
      <c r="AB5692" s="99">
        <v>1606516.93</v>
      </c>
      <c r="AC5692">
        <f t="shared" si="176"/>
        <v>1000</v>
      </c>
      <c r="AD5692" t="str">
        <f t="shared" si="177"/>
        <v>313</v>
      </c>
    </row>
    <row r="5693" spans="1:30" hidden="1" x14ac:dyDescent="0.25">
      <c r="A5693" s="97" t="s">
        <v>2585</v>
      </c>
      <c r="B5693" s="97" t="s">
        <v>548</v>
      </c>
      <c r="C5693" s="97" t="s">
        <v>2586</v>
      </c>
      <c r="D5693" s="97" t="s">
        <v>2595</v>
      </c>
      <c r="E5693" s="97" t="s">
        <v>122</v>
      </c>
      <c r="F5693" s="98">
        <v>15</v>
      </c>
      <c r="G5693" s="98" t="s">
        <v>142</v>
      </c>
      <c r="H5693" s="97" t="s">
        <v>304</v>
      </c>
      <c r="I5693" s="97" t="s">
        <v>2605</v>
      </c>
      <c r="J5693" s="97" t="s">
        <v>125</v>
      </c>
      <c r="K5693" s="97" t="s">
        <v>2587</v>
      </c>
      <c r="L5693" s="97"/>
      <c r="M5693" s="97"/>
      <c r="N5693" s="97" t="s">
        <v>2588</v>
      </c>
      <c r="O5693" s="97" t="s">
        <v>328</v>
      </c>
      <c r="P5693" s="97" t="s">
        <v>2589</v>
      </c>
      <c r="Q5693" s="97" t="s">
        <v>2597</v>
      </c>
      <c r="R5693" s="97" t="s">
        <v>131</v>
      </c>
      <c r="S5693" s="97" t="s">
        <v>149</v>
      </c>
      <c r="T5693" s="97" t="s">
        <v>150</v>
      </c>
      <c r="U5693" s="97" t="s">
        <v>134</v>
      </c>
      <c r="V5693" s="97" t="s">
        <v>2606</v>
      </c>
      <c r="W5693" s="97" t="s">
        <v>136</v>
      </c>
      <c r="X5693" s="97" t="s">
        <v>2590</v>
      </c>
      <c r="Y5693" s="99">
        <v>0</v>
      </c>
      <c r="Z5693" s="99">
        <v>0</v>
      </c>
      <c r="AA5693" s="99">
        <v>10108130.565587351</v>
      </c>
      <c r="AB5693" s="99">
        <v>10108130.57</v>
      </c>
      <c r="AC5693">
        <f t="shared" si="176"/>
        <v>1000</v>
      </c>
      <c r="AD5693" t="str">
        <f t="shared" si="177"/>
        <v>313</v>
      </c>
    </row>
    <row r="5694" spans="1:30" hidden="1" x14ac:dyDescent="0.25">
      <c r="A5694" s="97" t="s">
        <v>2585</v>
      </c>
      <c r="B5694" s="97" t="s">
        <v>548</v>
      </c>
      <c r="C5694" s="97" t="s">
        <v>2586</v>
      </c>
      <c r="D5694" s="97" t="s">
        <v>2595</v>
      </c>
      <c r="E5694" s="97" t="s">
        <v>122</v>
      </c>
      <c r="F5694" s="98">
        <v>15</v>
      </c>
      <c r="G5694" s="98" t="s">
        <v>142</v>
      </c>
      <c r="H5694" s="97" t="s">
        <v>304</v>
      </c>
      <c r="I5694" s="97" t="s">
        <v>2607</v>
      </c>
      <c r="J5694" s="97" t="s">
        <v>125</v>
      </c>
      <c r="K5694" s="97" t="s">
        <v>2587</v>
      </c>
      <c r="L5694" s="97"/>
      <c r="M5694" s="97"/>
      <c r="N5694" s="97" t="s">
        <v>2588</v>
      </c>
      <c r="O5694" s="97" t="s">
        <v>328</v>
      </c>
      <c r="P5694" s="97" t="s">
        <v>2589</v>
      </c>
      <c r="Q5694" s="97" t="s">
        <v>2597</v>
      </c>
      <c r="R5694" s="97" t="s">
        <v>131</v>
      </c>
      <c r="S5694" s="97" t="s">
        <v>149</v>
      </c>
      <c r="T5694" s="97" t="s">
        <v>150</v>
      </c>
      <c r="U5694" s="97" t="s">
        <v>134</v>
      </c>
      <c r="V5694" s="97" t="s">
        <v>2608</v>
      </c>
      <c r="W5694" s="97" t="s">
        <v>136</v>
      </c>
      <c r="X5694" s="97" t="s">
        <v>2590</v>
      </c>
      <c r="Y5694" s="99">
        <v>0</v>
      </c>
      <c r="Z5694" s="99">
        <v>0</v>
      </c>
      <c r="AA5694" s="99">
        <v>5729518.0289875027</v>
      </c>
      <c r="AB5694" s="99">
        <v>5729518.0300000003</v>
      </c>
      <c r="AC5694">
        <f t="shared" si="176"/>
        <v>1000</v>
      </c>
      <c r="AD5694" t="str">
        <f t="shared" si="177"/>
        <v>313</v>
      </c>
    </row>
    <row r="5695" spans="1:30" hidden="1" x14ac:dyDescent="0.25">
      <c r="A5695" s="97" t="s">
        <v>2585</v>
      </c>
      <c r="B5695" s="97" t="s">
        <v>548</v>
      </c>
      <c r="C5695" s="97" t="s">
        <v>2586</v>
      </c>
      <c r="D5695" s="97" t="s">
        <v>2595</v>
      </c>
      <c r="E5695" s="97" t="s">
        <v>122</v>
      </c>
      <c r="F5695" s="98">
        <v>15</v>
      </c>
      <c r="G5695" s="98" t="s">
        <v>142</v>
      </c>
      <c r="H5695" s="97" t="s">
        <v>304</v>
      </c>
      <c r="I5695" s="97" t="s">
        <v>2609</v>
      </c>
      <c r="J5695" s="97" t="s">
        <v>125</v>
      </c>
      <c r="K5695" s="97" t="s">
        <v>2587</v>
      </c>
      <c r="L5695" s="97"/>
      <c r="M5695" s="97"/>
      <c r="N5695" s="97" t="s">
        <v>2588</v>
      </c>
      <c r="O5695" s="97" t="s">
        <v>328</v>
      </c>
      <c r="P5695" s="97" t="s">
        <v>2589</v>
      </c>
      <c r="Q5695" s="97" t="s">
        <v>2597</v>
      </c>
      <c r="R5695" s="97" t="s">
        <v>131</v>
      </c>
      <c r="S5695" s="97" t="s">
        <v>149</v>
      </c>
      <c r="T5695" s="97" t="s">
        <v>150</v>
      </c>
      <c r="U5695" s="97" t="s">
        <v>134</v>
      </c>
      <c r="V5695" s="97" t="s">
        <v>2610</v>
      </c>
      <c r="W5695" s="97" t="s">
        <v>136</v>
      </c>
      <c r="X5695" s="97" t="s">
        <v>2590</v>
      </c>
      <c r="Y5695" s="99">
        <v>0</v>
      </c>
      <c r="Z5695" s="99">
        <v>0</v>
      </c>
      <c r="AA5695" s="99">
        <v>26614676.279100001</v>
      </c>
      <c r="AB5695" s="99">
        <v>26614676.280000001</v>
      </c>
      <c r="AC5695">
        <f t="shared" si="176"/>
        <v>1000</v>
      </c>
      <c r="AD5695" t="str">
        <f t="shared" si="177"/>
        <v>313</v>
      </c>
    </row>
    <row r="5696" spans="1:30" hidden="1" x14ac:dyDescent="0.25">
      <c r="A5696" s="97" t="s">
        <v>2585</v>
      </c>
      <c r="B5696" s="97" t="s">
        <v>548</v>
      </c>
      <c r="C5696" s="97" t="s">
        <v>2586</v>
      </c>
      <c r="D5696" s="97" t="s">
        <v>2595</v>
      </c>
      <c r="E5696" s="97" t="s">
        <v>122</v>
      </c>
      <c r="F5696" s="98">
        <v>15</v>
      </c>
      <c r="G5696" s="98" t="s">
        <v>142</v>
      </c>
      <c r="H5696" s="97" t="s">
        <v>304</v>
      </c>
      <c r="I5696" s="97" t="s">
        <v>2611</v>
      </c>
      <c r="J5696" s="97" t="s">
        <v>125</v>
      </c>
      <c r="K5696" s="97" t="s">
        <v>2587</v>
      </c>
      <c r="L5696" s="97"/>
      <c r="M5696" s="97"/>
      <c r="N5696" s="97" t="s">
        <v>2588</v>
      </c>
      <c r="O5696" s="97" t="s">
        <v>328</v>
      </c>
      <c r="P5696" s="97" t="s">
        <v>2589</v>
      </c>
      <c r="Q5696" s="97" t="s">
        <v>2597</v>
      </c>
      <c r="R5696" s="97" t="s">
        <v>131</v>
      </c>
      <c r="S5696" s="97" t="s">
        <v>149</v>
      </c>
      <c r="T5696" s="97" t="s">
        <v>150</v>
      </c>
      <c r="U5696" s="97" t="s">
        <v>134</v>
      </c>
      <c r="V5696" s="97" t="s">
        <v>2612</v>
      </c>
      <c r="W5696" s="97" t="s">
        <v>136</v>
      </c>
      <c r="X5696" s="97" t="s">
        <v>2590</v>
      </c>
      <c r="Y5696" s="99">
        <v>0</v>
      </c>
      <c r="Z5696" s="99">
        <v>0</v>
      </c>
      <c r="AA5696" s="99">
        <v>6597998.5089787869</v>
      </c>
      <c r="AB5696" s="99">
        <v>6597998.5099999998</v>
      </c>
      <c r="AC5696">
        <f t="shared" si="176"/>
        <v>1000</v>
      </c>
      <c r="AD5696" t="str">
        <f t="shared" si="177"/>
        <v>313</v>
      </c>
    </row>
    <row r="5697" spans="1:30" hidden="1" x14ac:dyDescent="0.25">
      <c r="A5697" s="97" t="s">
        <v>2585</v>
      </c>
      <c r="B5697" s="97" t="s">
        <v>548</v>
      </c>
      <c r="C5697" s="97" t="s">
        <v>2586</v>
      </c>
      <c r="D5697" s="97" t="s">
        <v>2595</v>
      </c>
      <c r="E5697" s="97" t="s">
        <v>122</v>
      </c>
      <c r="F5697" s="98">
        <v>15</v>
      </c>
      <c r="G5697" s="98" t="s">
        <v>142</v>
      </c>
      <c r="H5697" s="97" t="s">
        <v>304</v>
      </c>
      <c r="I5697" s="97" t="s">
        <v>2613</v>
      </c>
      <c r="J5697" s="97" t="s">
        <v>125</v>
      </c>
      <c r="K5697" s="97" t="s">
        <v>2587</v>
      </c>
      <c r="L5697" s="97"/>
      <c r="M5697" s="97"/>
      <c r="N5697" s="97" t="s">
        <v>2588</v>
      </c>
      <c r="O5697" s="97" t="s">
        <v>328</v>
      </c>
      <c r="P5697" s="97" t="s">
        <v>2589</v>
      </c>
      <c r="Q5697" s="97" t="s">
        <v>2597</v>
      </c>
      <c r="R5697" s="97" t="s">
        <v>131</v>
      </c>
      <c r="S5697" s="97" t="s">
        <v>149</v>
      </c>
      <c r="T5697" s="97" t="s">
        <v>150</v>
      </c>
      <c r="U5697" s="97" t="s">
        <v>134</v>
      </c>
      <c r="V5697" s="97" t="s">
        <v>2614</v>
      </c>
      <c r="W5697" s="97" t="s">
        <v>136</v>
      </c>
      <c r="X5697" s="97" t="s">
        <v>2590</v>
      </c>
      <c r="Y5697" s="99">
        <v>0</v>
      </c>
      <c r="Z5697" s="99">
        <v>0</v>
      </c>
      <c r="AA5697" s="99">
        <v>453734.34318576002</v>
      </c>
      <c r="AB5697" s="99">
        <v>453734.34</v>
      </c>
      <c r="AC5697">
        <f t="shared" si="176"/>
        <v>1000</v>
      </c>
      <c r="AD5697" t="str">
        <f t="shared" si="177"/>
        <v>313</v>
      </c>
    </row>
    <row r="5698" spans="1:30" hidden="1" x14ac:dyDescent="0.25">
      <c r="A5698" s="97" t="s">
        <v>2585</v>
      </c>
      <c r="B5698" s="97" t="s">
        <v>548</v>
      </c>
      <c r="C5698" s="97" t="s">
        <v>2586</v>
      </c>
      <c r="D5698" s="97" t="s">
        <v>2595</v>
      </c>
      <c r="E5698" s="97" t="s">
        <v>122</v>
      </c>
      <c r="F5698" s="98">
        <v>15</v>
      </c>
      <c r="G5698" s="98" t="s">
        <v>142</v>
      </c>
      <c r="H5698" s="97" t="s">
        <v>304</v>
      </c>
      <c r="I5698" s="97" t="s">
        <v>2615</v>
      </c>
      <c r="J5698" s="97" t="s">
        <v>125</v>
      </c>
      <c r="K5698" s="97" t="s">
        <v>2587</v>
      </c>
      <c r="L5698" s="97"/>
      <c r="M5698" s="97"/>
      <c r="N5698" s="97" t="s">
        <v>2588</v>
      </c>
      <c r="O5698" s="97" t="s">
        <v>328</v>
      </c>
      <c r="P5698" s="97" t="s">
        <v>2589</v>
      </c>
      <c r="Q5698" s="97" t="s">
        <v>2597</v>
      </c>
      <c r="R5698" s="97" t="s">
        <v>131</v>
      </c>
      <c r="S5698" s="97" t="s">
        <v>149</v>
      </c>
      <c r="T5698" s="97" t="s">
        <v>150</v>
      </c>
      <c r="U5698" s="97" t="s">
        <v>134</v>
      </c>
      <c r="V5698" s="97" t="s">
        <v>2616</v>
      </c>
      <c r="W5698" s="97" t="s">
        <v>136</v>
      </c>
      <c r="X5698" s="97" t="s">
        <v>2590</v>
      </c>
      <c r="Y5698" s="99">
        <v>0</v>
      </c>
      <c r="Z5698" s="99">
        <v>0</v>
      </c>
      <c r="AA5698" s="99">
        <v>15313534.082519401</v>
      </c>
      <c r="AB5698" s="99">
        <v>15313534.08</v>
      </c>
      <c r="AC5698">
        <f t="shared" si="176"/>
        <v>1000</v>
      </c>
      <c r="AD5698" t="str">
        <f t="shared" si="177"/>
        <v>313</v>
      </c>
    </row>
    <row r="5699" spans="1:30" hidden="1" x14ac:dyDescent="0.25">
      <c r="A5699" s="97" t="s">
        <v>2585</v>
      </c>
      <c r="B5699" s="97" t="s">
        <v>548</v>
      </c>
      <c r="C5699" s="97" t="s">
        <v>2586</v>
      </c>
      <c r="D5699" s="97" t="s">
        <v>2595</v>
      </c>
      <c r="E5699" s="97" t="s">
        <v>122</v>
      </c>
      <c r="F5699" s="98">
        <v>15</v>
      </c>
      <c r="G5699" s="98" t="s">
        <v>142</v>
      </c>
      <c r="H5699" s="97" t="s">
        <v>304</v>
      </c>
      <c r="I5699" s="97" t="s">
        <v>2617</v>
      </c>
      <c r="J5699" s="97" t="s">
        <v>125</v>
      </c>
      <c r="K5699" s="97" t="s">
        <v>2587</v>
      </c>
      <c r="L5699" s="97"/>
      <c r="M5699" s="97"/>
      <c r="N5699" s="97" t="s">
        <v>2588</v>
      </c>
      <c r="O5699" s="97" t="s">
        <v>328</v>
      </c>
      <c r="P5699" s="97" t="s">
        <v>2589</v>
      </c>
      <c r="Q5699" s="97" t="s">
        <v>2597</v>
      </c>
      <c r="R5699" s="97" t="s">
        <v>131</v>
      </c>
      <c r="S5699" s="97" t="s">
        <v>149</v>
      </c>
      <c r="T5699" s="97" t="s">
        <v>150</v>
      </c>
      <c r="U5699" s="97" t="s">
        <v>134</v>
      </c>
      <c r="V5699" s="97" t="s">
        <v>2618</v>
      </c>
      <c r="W5699" s="97" t="s">
        <v>136</v>
      </c>
      <c r="X5699" s="97" t="s">
        <v>2590</v>
      </c>
      <c r="Y5699" s="99">
        <v>0</v>
      </c>
      <c r="Z5699" s="99">
        <v>0</v>
      </c>
      <c r="AA5699" s="99">
        <v>3640628.2494195825</v>
      </c>
      <c r="AB5699" s="99">
        <v>3640628.25</v>
      </c>
      <c r="AC5699">
        <f t="shared" ref="AC5699:AC5762" si="178">MID(D5699,1,1)*1000</f>
        <v>1000</v>
      </c>
      <c r="AD5699" t="str">
        <f t="shared" ref="AD5699:AD5762" si="179">MID(A5699,6,3)</f>
        <v>313</v>
      </c>
    </row>
    <row r="5700" spans="1:30" hidden="1" x14ac:dyDescent="0.25">
      <c r="A5700" s="97" t="s">
        <v>2585</v>
      </c>
      <c r="B5700" s="97" t="s">
        <v>548</v>
      </c>
      <c r="C5700" s="97" t="s">
        <v>2586</v>
      </c>
      <c r="D5700" s="97" t="s">
        <v>2595</v>
      </c>
      <c r="E5700" s="97" t="s">
        <v>122</v>
      </c>
      <c r="F5700" s="98">
        <v>15</v>
      </c>
      <c r="G5700" s="98" t="s">
        <v>142</v>
      </c>
      <c r="H5700" s="97" t="s">
        <v>304</v>
      </c>
      <c r="I5700" s="97" t="s">
        <v>2619</v>
      </c>
      <c r="J5700" s="97" t="s">
        <v>125</v>
      </c>
      <c r="K5700" s="97" t="s">
        <v>2587</v>
      </c>
      <c r="L5700" s="97"/>
      <c r="M5700" s="97"/>
      <c r="N5700" s="97" t="s">
        <v>2588</v>
      </c>
      <c r="O5700" s="97" t="s">
        <v>328</v>
      </c>
      <c r="P5700" s="97" t="s">
        <v>2589</v>
      </c>
      <c r="Q5700" s="97" t="s">
        <v>2597</v>
      </c>
      <c r="R5700" s="97" t="s">
        <v>131</v>
      </c>
      <c r="S5700" s="97" t="s">
        <v>149</v>
      </c>
      <c r="T5700" s="97" t="s">
        <v>150</v>
      </c>
      <c r="U5700" s="97" t="s">
        <v>134</v>
      </c>
      <c r="V5700" s="97" t="s">
        <v>2620</v>
      </c>
      <c r="W5700" s="97" t="s">
        <v>136</v>
      </c>
      <c r="X5700" s="97" t="s">
        <v>2590</v>
      </c>
      <c r="Y5700" s="99">
        <v>0</v>
      </c>
      <c r="Z5700" s="99">
        <v>0</v>
      </c>
      <c r="AA5700" s="99">
        <v>9908473.0977151562</v>
      </c>
      <c r="AB5700" s="99">
        <v>9908473.0999999996</v>
      </c>
      <c r="AC5700">
        <f t="shared" si="178"/>
        <v>1000</v>
      </c>
      <c r="AD5700" t="str">
        <f t="shared" si="179"/>
        <v>313</v>
      </c>
    </row>
    <row r="5701" spans="1:30" hidden="1" x14ac:dyDescent="0.25">
      <c r="A5701" s="97" t="s">
        <v>2585</v>
      </c>
      <c r="B5701" s="97" t="s">
        <v>548</v>
      </c>
      <c r="C5701" s="97" t="s">
        <v>2586</v>
      </c>
      <c r="D5701" s="97" t="s">
        <v>2595</v>
      </c>
      <c r="E5701" s="97" t="s">
        <v>122</v>
      </c>
      <c r="F5701" s="98">
        <v>15</v>
      </c>
      <c r="G5701" s="98" t="s">
        <v>142</v>
      </c>
      <c r="H5701" s="97" t="s">
        <v>304</v>
      </c>
      <c r="I5701" s="97" t="s">
        <v>2621</v>
      </c>
      <c r="J5701" s="97" t="s">
        <v>125</v>
      </c>
      <c r="K5701" s="97" t="s">
        <v>2587</v>
      </c>
      <c r="L5701" s="97"/>
      <c r="M5701" s="97"/>
      <c r="N5701" s="97" t="s">
        <v>2588</v>
      </c>
      <c r="O5701" s="97" t="s">
        <v>328</v>
      </c>
      <c r="P5701" s="97" t="s">
        <v>2589</v>
      </c>
      <c r="Q5701" s="97" t="s">
        <v>2597</v>
      </c>
      <c r="R5701" s="97" t="s">
        <v>131</v>
      </c>
      <c r="S5701" s="97" t="s">
        <v>149</v>
      </c>
      <c r="T5701" s="97" t="s">
        <v>150</v>
      </c>
      <c r="U5701" s="97" t="s">
        <v>134</v>
      </c>
      <c r="V5701" s="97" t="s">
        <v>2622</v>
      </c>
      <c r="W5701" s="97" t="s">
        <v>136</v>
      </c>
      <c r="X5701" s="97" t="s">
        <v>2590</v>
      </c>
      <c r="Y5701" s="99">
        <v>0</v>
      </c>
      <c r="Z5701" s="99">
        <v>0</v>
      </c>
      <c r="AA5701" s="99">
        <v>40744992.252969451</v>
      </c>
      <c r="AB5701" s="99">
        <v>40744992.25</v>
      </c>
      <c r="AC5701">
        <f t="shared" si="178"/>
        <v>1000</v>
      </c>
      <c r="AD5701" t="str">
        <f t="shared" si="179"/>
        <v>313</v>
      </c>
    </row>
    <row r="5702" spans="1:30" hidden="1" x14ac:dyDescent="0.25">
      <c r="A5702" s="97" t="s">
        <v>2585</v>
      </c>
      <c r="B5702" s="97" t="s">
        <v>548</v>
      </c>
      <c r="C5702" s="97" t="s">
        <v>2586</v>
      </c>
      <c r="D5702" s="97" t="s">
        <v>2595</v>
      </c>
      <c r="E5702" s="97" t="s">
        <v>122</v>
      </c>
      <c r="F5702" s="98">
        <v>15</v>
      </c>
      <c r="G5702" s="98" t="s">
        <v>142</v>
      </c>
      <c r="H5702" s="97" t="s">
        <v>304</v>
      </c>
      <c r="I5702" s="97" t="s">
        <v>125</v>
      </c>
      <c r="J5702" s="97" t="s">
        <v>125</v>
      </c>
      <c r="K5702" s="97" t="s">
        <v>2587</v>
      </c>
      <c r="L5702" s="97"/>
      <c r="M5702" s="97"/>
      <c r="N5702" s="97" t="s">
        <v>2588</v>
      </c>
      <c r="O5702" s="97" t="s">
        <v>328</v>
      </c>
      <c r="P5702" s="97" t="s">
        <v>2589</v>
      </c>
      <c r="Q5702" s="97" t="s">
        <v>2597</v>
      </c>
      <c r="R5702" s="97" t="s">
        <v>131</v>
      </c>
      <c r="S5702" s="97" t="s">
        <v>149</v>
      </c>
      <c r="T5702" s="97" t="s">
        <v>150</v>
      </c>
      <c r="U5702" s="97" t="s">
        <v>134</v>
      </c>
      <c r="V5702" s="97" t="s">
        <v>2623</v>
      </c>
      <c r="W5702" s="97" t="s">
        <v>136</v>
      </c>
      <c r="X5702" s="97" t="s">
        <v>2590</v>
      </c>
      <c r="Y5702" s="99">
        <v>0</v>
      </c>
      <c r="Z5702" s="99">
        <v>0</v>
      </c>
      <c r="AA5702" s="99">
        <v>3403007.5738932001</v>
      </c>
      <c r="AB5702" s="99">
        <v>3403007.57</v>
      </c>
      <c r="AC5702">
        <f t="shared" si="178"/>
        <v>1000</v>
      </c>
      <c r="AD5702" t="str">
        <f t="shared" si="179"/>
        <v>313</v>
      </c>
    </row>
    <row r="5703" spans="1:30" hidden="1" x14ac:dyDescent="0.25">
      <c r="A5703" s="97" t="s">
        <v>2585</v>
      </c>
      <c r="B5703" s="97" t="s">
        <v>548</v>
      </c>
      <c r="C5703" s="97" t="s">
        <v>2586</v>
      </c>
      <c r="D5703" s="97" t="s">
        <v>2595</v>
      </c>
      <c r="E5703" s="97" t="s">
        <v>122</v>
      </c>
      <c r="F5703" s="98">
        <v>15</v>
      </c>
      <c r="G5703" s="98" t="s">
        <v>142</v>
      </c>
      <c r="H5703" s="97" t="s">
        <v>304</v>
      </c>
      <c r="I5703" s="97" t="s">
        <v>2624</v>
      </c>
      <c r="J5703" s="97" t="s">
        <v>125</v>
      </c>
      <c r="K5703" s="97" t="s">
        <v>2587</v>
      </c>
      <c r="L5703" s="97"/>
      <c r="M5703" s="97"/>
      <c r="N5703" s="97" t="s">
        <v>2588</v>
      </c>
      <c r="O5703" s="97" t="s">
        <v>328</v>
      </c>
      <c r="P5703" s="97" t="s">
        <v>2589</v>
      </c>
      <c r="Q5703" s="97" t="s">
        <v>2597</v>
      </c>
      <c r="R5703" s="97" t="s">
        <v>131</v>
      </c>
      <c r="S5703" s="97" t="s">
        <v>149</v>
      </c>
      <c r="T5703" s="97" t="s">
        <v>150</v>
      </c>
      <c r="U5703" s="97" t="s">
        <v>134</v>
      </c>
      <c r="V5703" s="97" t="s">
        <v>2625</v>
      </c>
      <c r="W5703" s="97" t="s">
        <v>136</v>
      </c>
      <c r="X5703" s="97" t="s">
        <v>2590</v>
      </c>
      <c r="Y5703" s="99">
        <v>0</v>
      </c>
      <c r="Z5703" s="99">
        <v>0</v>
      </c>
      <c r="AA5703" s="99">
        <v>495583.62726600002</v>
      </c>
      <c r="AB5703" s="99">
        <v>495583.63</v>
      </c>
      <c r="AC5703">
        <f t="shared" si="178"/>
        <v>1000</v>
      </c>
      <c r="AD5703" t="str">
        <f t="shared" si="179"/>
        <v>313</v>
      </c>
    </row>
    <row r="5704" spans="1:30" hidden="1" x14ac:dyDescent="0.25">
      <c r="A5704" s="97" t="s">
        <v>2585</v>
      </c>
      <c r="B5704" s="97" t="s">
        <v>548</v>
      </c>
      <c r="C5704" s="97" t="s">
        <v>2586</v>
      </c>
      <c r="D5704" s="97" t="s">
        <v>2595</v>
      </c>
      <c r="E5704" s="97" t="s">
        <v>122</v>
      </c>
      <c r="F5704" s="98">
        <v>15</v>
      </c>
      <c r="G5704" s="98" t="s">
        <v>142</v>
      </c>
      <c r="H5704" s="97" t="s">
        <v>304</v>
      </c>
      <c r="I5704" s="97" t="s">
        <v>2626</v>
      </c>
      <c r="J5704" s="97" t="s">
        <v>125</v>
      </c>
      <c r="K5704" s="97" t="s">
        <v>2587</v>
      </c>
      <c r="L5704" s="97"/>
      <c r="M5704" s="97"/>
      <c r="N5704" s="97" t="s">
        <v>2588</v>
      </c>
      <c r="O5704" s="97" t="s">
        <v>328</v>
      </c>
      <c r="P5704" s="97" t="s">
        <v>2589</v>
      </c>
      <c r="Q5704" s="97" t="s">
        <v>2597</v>
      </c>
      <c r="R5704" s="97" t="s">
        <v>131</v>
      </c>
      <c r="S5704" s="97" t="s">
        <v>149</v>
      </c>
      <c r="T5704" s="97" t="s">
        <v>150</v>
      </c>
      <c r="U5704" s="97" t="s">
        <v>134</v>
      </c>
      <c r="V5704" s="97" t="s">
        <v>2627</v>
      </c>
      <c r="W5704" s="97" t="s">
        <v>136</v>
      </c>
      <c r="X5704" s="97" t="s">
        <v>2590</v>
      </c>
      <c r="Y5704" s="99">
        <v>0</v>
      </c>
      <c r="Z5704" s="99">
        <v>0</v>
      </c>
      <c r="AA5704" s="99">
        <v>1928370.9585394801</v>
      </c>
      <c r="AB5704" s="99">
        <v>1928370.96</v>
      </c>
      <c r="AC5704">
        <f t="shared" si="178"/>
        <v>1000</v>
      </c>
      <c r="AD5704" t="str">
        <f t="shared" si="179"/>
        <v>313</v>
      </c>
    </row>
    <row r="5705" spans="1:30" hidden="1" x14ac:dyDescent="0.25">
      <c r="A5705" s="97" t="s">
        <v>2585</v>
      </c>
      <c r="B5705" s="97" t="s">
        <v>548</v>
      </c>
      <c r="C5705" s="97" t="s">
        <v>2586</v>
      </c>
      <c r="D5705" s="97" t="s">
        <v>2595</v>
      </c>
      <c r="E5705" s="97" t="s">
        <v>122</v>
      </c>
      <c r="F5705" s="98">
        <v>15</v>
      </c>
      <c r="G5705" s="98" t="s">
        <v>142</v>
      </c>
      <c r="H5705" s="97" t="s">
        <v>304</v>
      </c>
      <c r="I5705" s="97" t="s">
        <v>2628</v>
      </c>
      <c r="J5705" s="97" t="s">
        <v>125</v>
      </c>
      <c r="K5705" s="97" t="s">
        <v>2587</v>
      </c>
      <c r="L5705" s="97"/>
      <c r="M5705" s="97"/>
      <c r="N5705" s="97" t="s">
        <v>2588</v>
      </c>
      <c r="O5705" s="97" t="s">
        <v>328</v>
      </c>
      <c r="P5705" s="97" t="s">
        <v>2589</v>
      </c>
      <c r="Q5705" s="97" t="s">
        <v>2597</v>
      </c>
      <c r="R5705" s="97" t="s">
        <v>131</v>
      </c>
      <c r="S5705" s="97" t="s">
        <v>149</v>
      </c>
      <c r="T5705" s="97" t="s">
        <v>150</v>
      </c>
      <c r="U5705" s="97" t="s">
        <v>134</v>
      </c>
      <c r="V5705" s="97" t="s">
        <v>2629</v>
      </c>
      <c r="W5705" s="97" t="s">
        <v>136</v>
      </c>
      <c r="X5705" s="97" t="s">
        <v>2590</v>
      </c>
      <c r="Y5705" s="99">
        <v>0</v>
      </c>
      <c r="Z5705" s="99">
        <v>0</v>
      </c>
      <c r="AA5705" s="99">
        <v>17308384.892536219</v>
      </c>
      <c r="AB5705" s="99">
        <v>17308384.890000001</v>
      </c>
      <c r="AC5705">
        <f t="shared" si="178"/>
        <v>1000</v>
      </c>
      <c r="AD5705" t="str">
        <f t="shared" si="179"/>
        <v>313</v>
      </c>
    </row>
    <row r="5706" spans="1:30" hidden="1" x14ac:dyDescent="0.25">
      <c r="A5706" s="97" t="s">
        <v>2585</v>
      </c>
      <c r="B5706" s="97" t="s">
        <v>548</v>
      </c>
      <c r="C5706" s="97" t="s">
        <v>2586</v>
      </c>
      <c r="D5706" s="97" t="s">
        <v>2595</v>
      </c>
      <c r="E5706" s="97" t="s">
        <v>122</v>
      </c>
      <c r="F5706" s="98">
        <v>15</v>
      </c>
      <c r="G5706" s="98" t="s">
        <v>142</v>
      </c>
      <c r="H5706" s="97" t="s">
        <v>304</v>
      </c>
      <c r="I5706" s="97" t="s">
        <v>2630</v>
      </c>
      <c r="J5706" s="97" t="s">
        <v>125</v>
      </c>
      <c r="K5706" s="97" t="s">
        <v>2587</v>
      </c>
      <c r="L5706" s="97"/>
      <c r="M5706" s="97"/>
      <c r="N5706" s="97" t="s">
        <v>2588</v>
      </c>
      <c r="O5706" s="97" t="s">
        <v>328</v>
      </c>
      <c r="P5706" s="97" t="s">
        <v>2589</v>
      </c>
      <c r="Q5706" s="97" t="s">
        <v>2597</v>
      </c>
      <c r="R5706" s="97" t="s">
        <v>131</v>
      </c>
      <c r="S5706" s="97" t="s">
        <v>149</v>
      </c>
      <c r="T5706" s="97" t="s">
        <v>150</v>
      </c>
      <c r="U5706" s="97" t="s">
        <v>134</v>
      </c>
      <c r="V5706" s="97" t="s">
        <v>2631</v>
      </c>
      <c r="W5706" s="97" t="s">
        <v>136</v>
      </c>
      <c r="X5706" s="97" t="s">
        <v>2590</v>
      </c>
      <c r="Y5706" s="99">
        <v>0</v>
      </c>
      <c r="Z5706" s="99">
        <v>0</v>
      </c>
      <c r="AA5706" s="99">
        <v>23159357.1001065</v>
      </c>
      <c r="AB5706" s="99">
        <v>23159357.100000001</v>
      </c>
      <c r="AC5706">
        <f t="shared" si="178"/>
        <v>1000</v>
      </c>
      <c r="AD5706" t="str">
        <f t="shared" si="179"/>
        <v>313</v>
      </c>
    </row>
    <row r="5707" spans="1:30" hidden="1" x14ac:dyDescent="0.25">
      <c r="A5707" s="97" t="s">
        <v>2585</v>
      </c>
      <c r="B5707" s="97" t="s">
        <v>548</v>
      </c>
      <c r="C5707" s="97" t="s">
        <v>2586</v>
      </c>
      <c r="D5707" s="97" t="s">
        <v>2595</v>
      </c>
      <c r="E5707" s="97" t="s">
        <v>122</v>
      </c>
      <c r="F5707" s="98">
        <v>15</v>
      </c>
      <c r="G5707" s="98" t="s">
        <v>142</v>
      </c>
      <c r="H5707" s="97" t="s">
        <v>304</v>
      </c>
      <c r="I5707" s="97" t="s">
        <v>2632</v>
      </c>
      <c r="J5707" s="97" t="s">
        <v>125</v>
      </c>
      <c r="K5707" s="97" t="s">
        <v>2587</v>
      </c>
      <c r="L5707" s="97"/>
      <c r="M5707" s="97"/>
      <c r="N5707" s="97" t="s">
        <v>2588</v>
      </c>
      <c r="O5707" s="97" t="s">
        <v>328</v>
      </c>
      <c r="P5707" s="97" t="s">
        <v>2589</v>
      </c>
      <c r="Q5707" s="97" t="s">
        <v>2597</v>
      </c>
      <c r="R5707" s="97" t="s">
        <v>131</v>
      </c>
      <c r="S5707" s="97" t="s">
        <v>149</v>
      </c>
      <c r="T5707" s="97" t="s">
        <v>150</v>
      </c>
      <c r="U5707" s="97" t="s">
        <v>134</v>
      </c>
      <c r="V5707" s="97" t="s">
        <v>2633</v>
      </c>
      <c r="W5707" s="97" t="s">
        <v>136</v>
      </c>
      <c r="X5707" s="97" t="s">
        <v>2590</v>
      </c>
      <c r="Y5707" s="99">
        <v>0</v>
      </c>
      <c r="Z5707" s="99">
        <v>0</v>
      </c>
      <c r="AA5707" s="99">
        <v>64242322.053000003</v>
      </c>
      <c r="AB5707" s="99">
        <v>64242322.049999997</v>
      </c>
      <c r="AC5707">
        <f t="shared" si="178"/>
        <v>1000</v>
      </c>
      <c r="AD5707" t="str">
        <f t="shared" si="179"/>
        <v>313</v>
      </c>
    </row>
    <row r="5708" spans="1:30" hidden="1" x14ac:dyDescent="0.25">
      <c r="A5708" s="97" t="s">
        <v>2585</v>
      </c>
      <c r="B5708" s="97" t="s">
        <v>548</v>
      </c>
      <c r="C5708" s="97" t="s">
        <v>2586</v>
      </c>
      <c r="D5708" s="97" t="s">
        <v>2595</v>
      </c>
      <c r="E5708" s="97" t="s">
        <v>122</v>
      </c>
      <c r="F5708" s="98">
        <v>15</v>
      </c>
      <c r="G5708" s="98" t="s">
        <v>142</v>
      </c>
      <c r="H5708" s="97" t="s">
        <v>304</v>
      </c>
      <c r="I5708" s="97" t="s">
        <v>124</v>
      </c>
      <c r="J5708" s="97" t="s">
        <v>125</v>
      </c>
      <c r="K5708" s="97" t="s">
        <v>2587</v>
      </c>
      <c r="L5708" s="97"/>
      <c r="M5708" s="97"/>
      <c r="N5708" s="97" t="s">
        <v>2588</v>
      </c>
      <c r="O5708" s="97" t="s">
        <v>328</v>
      </c>
      <c r="P5708" s="97" t="s">
        <v>2589</v>
      </c>
      <c r="Q5708" s="97" t="s">
        <v>2597</v>
      </c>
      <c r="R5708" s="97" t="s">
        <v>131</v>
      </c>
      <c r="S5708" s="97" t="s">
        <v>149</v>
      </c>
      <c r="T5708" s="97" t="s">
        <v>150</v>
      </c>
      <c r="U5708" s="97" t="s">
        <v>134</v>
      </c>
      <c r="V5708" s="97" t="s">
        <v>135</v>
      </c>
      <c r="W5708" s="97" t="s">
        <v>136</v>
      </c>
      <c r="X5708" s="97" t="s">
        <v>2590</v>
      </c>
      <c r="Y5708" s="99">
        <v>869677789.0033381</v>
      </c>
      <c r="Z5708" s="99">
        <v>851535878.93040013</v>
      </c>
      <c r="AA5708" s="99">
        <v>321176178.60708708</v>
      </c>
      <c r="AB5708" s="99">
        <v>321176178.61000001</v>
      </c>
      <c r="AC5708">
        <f t="shared" si="178"/>
        <v>1000</v>
      </c>
      <c r="AD5708" t="str">
        <f t="shared" si="179"/>
        <v>313</v>
      </c>
    </row>
    <row r="5709" spans="1:30" hidden="1" x14ac:dyDescent="0.25">
      <c r="A5709" t="s">
        <v>2585</v>
      </c>
      <c r="B5709" t="s">
        <v>548</v>
      </c>
      <c r="C5709" t="s">
        <v>2586</v>
      </c>
      <c r="D5709" t="s">
        <v>186</v>
      </c>
      <c r="E5709" t="s">
        <v>122</v>
      </c>
      <c r="F5709" t="s">
        <v>159</v>
      </c>
      <c r="G5709" t="s">
        <v>160</v>
      </c>
      <c r="H5709" t="s">
        <v>143</v>
      </c>
      <c r="I5709" t="s">
        <v>124</v>
      </c>
      <c r="J5709" t="s">
        <v>125</v>
      </c>
      <c r="K5709" t="s">
        <v>2587</v>
      </c>
      <c r="N5709" t="s">
        <v>2588</v>
      </c>
      <c r="O5709" t="s">
        <v>328</v>
      </c>
      <c r="P5709" t="s">
        <v>2589</v>
      </c>
      <c r="Q5709" t="s">
        <v>188</v>
      </c>
      <c r="R5709" t="s">
        <v>131</v>
      </c>
      <c r="S5709" t="s">
        <v>164</v>
      </c>
      <c r="T5709" t="s">
        <v>165</v>
      </c>
      <c r="U5709" t="s">
        <v>151</v>
      </c>
      <c r="V5709" t="s">
        <v>135</v>
      </c>
      <c r="W5709" t="s">
        <v>136</v>
      </c>
      <c r="X5709" t="s">
        <v>2590</v>
      </c>
      <c r="Y5709" s="94">
        <v>107105</v>
      </c>
      <c r="Z5709" s="94">
        <v>177805</v>
      </c>
      <c r="AA5709" s="94">
        <v>207139.15</v>
      </c>
      <c r="AB5709" s="94">
        <v>207139.15</v>
      </c>
      <c r="AC5709">
        <f t="shared" si="178"/>
        <v>2000</v>
      </c>
      <c r="AD5709" t="str">
        <f t="shared" si="179"/>
        <v>313</v>
      </c>
    </row>
    <row r="5710" spans="1:30" hidden="1" x14ac:dyDescent="0.25">
      <c r="A5710" t="s">
        <v>2585</v>
      </c>
      <c r="B5710" t="s">
        <v>548</v>
      </c>
      <c r="C5710" t="s">
        <v>2586</v>
      </c>
      <c r="D5710" t="s">
        <v>192</v>
      </c>
      <c r="E5710" t="s">
        <v>122</v>
      </c>
      <c r="F5710" t="s">
        <v>159</v>
      </c>
      <c r="G5710" t="s">
        <v>160</v>
      </c>
      <c r="H5710" t="s">
        <v>143</v>
      </c>
      <c r="I5710" t="s">
        <v>124</v>
      </c>
      <c r="J5710" t="s">
        <v>125</v>
      </c>
      <c r="K5710" t="s">
        <v>2587</v>
      </c>
      <c r="N5710" t="s">
        <v>2588</v>
      </c>
      <c r="O5710" t="s">
        <v>328</v>
      </c>
      <c r="P5710" t="s">
        <v>2589</v>
      </c>
      <c r="Q5710" t="s">
        <v>193</v>
      </c>
      <c r="R5710" t="s">
        <v>131</v>
      </c>
      <c r="S5710" t="s">
        <v>164</v>
      </c>
      <c r="T5710" t="s">
        <v>165</v>
      </c>
      <c r="U5710" t="s">
        <v>151</v>
      </c>
      <c r="V5710" t="s">
        <v>135</v>
      </c>
      <c r="W5710" t="s">
        <v>136</v>
      </c>
      <c r="X5710" t="s">
        <v>2590</v>
      </c>
      <c r="Y5710" s="94">
        <v>40751</v>
      </c>
      <c r="Z5710" s="94">
        <v>63379.896999999997</v>
      </c>
      <c r="AA5710" s="94">
        <v>65281.29</v>
      </c>
      <c r="AB5710" s="94">
        <v>65281.29</v>
      </c>
      <c r="AC5710">
        <f t="shared" si="178"/>
        <v>2000</v>
      </c>
      <c r="AD5710" t="str">
        <f t="shared" si="179"/>
        <v>313</v>
      </c>
    </row>
    <row r="5711" spans="1:30" hidden="1" x14ac:dyDescent="0.25">
      <c r="A5711" t="s">
        <v>2585</v>
      </c>
      <c r="B5711" t="s">
        <v>548</v>
      </c>
      <c r="C5711" t="s">
        <v>2586</v>
      </c>
      <c r="D5711" t="s">
        <v>444</v>
      </c>
      <c r="E5711" t="s">
        <v>122</v>
      </c>
      <c r="F5711" t="s">
        <v>159</v>
      </c>
      <c r="G5711" t="s">
        <v>160</v>
      </c>
      <c r="H5711" t="s">
        <v>304</v>
      </c>
      <c r="I5711" t="s">
        <v>124</v>
      </c>
      <c r="J5711" t="s">
        <v>125</v>
      </c>
      <c r="K5711" t="s">
        <v>2587</v>
      </c>
      <c r="N5711" t="s">
        <v>2588</v>
      </c>
      <c r="O5711" t="s">
        <v>328</v>
      </c>
      <c r="P5711" t="s">
        <v>2589</v>
      </c>
      <c r="Q5711" t="s">
        <v>445</v>
      </c>
      <c r="R5711" t="s">
        <v>131</v>
      </c>
      <c r="S5711" t="s">
        <v>164</v>
      </c>
      <c r="T5711" t="s">
        <v>165</v>
      </c>
      <c r="U5711" t="s">
        <v>134</v>
      </c>
      <c r="V5711" t="s">
        <v>135</v>
      </c>
      <c r="W5711" t="s">
        <v>136</v>
      </c>
      <c r="X5711" t="s">
        <v>2634</v>
      </c>
      <c r="AA5711" s="94">
        <v>2000</v>
      </c>
      <c r="AB5711" s="94">
        <v>2000</v>
      </c>
      <c r="AC5711">
        <f t="shared" si="178"/>
        <v>2000</v>
      </c>
      <c r="AD5711" t="str">
        <f t="shared" si="179"/>
        <v>313</v>
      </c>
    </row>
    <row r="5712" spans="1:30" hidden="1" x14ac:dyDescent="0.25">
      <c r="A5712" t="s">
        <v>2585</v>
      </c>
      <c r="B5712" t="s">
        <v>548</v>
      </c>
      <c r="C5712" t="s">
        <v>2586</v>
      </c>
      <c r="D5712" t="s">
        <v>196</v>
      </c>
      <c r="E5712" t="s">
        <v>122</v>
      </c>
      <c r="F5712" t="s">
        <v>159</v>
      </c>
      <c r="G5712" t="s">
        <v>160</v>
      </c>
      <c r="H5712" t="s">
        <v>143</v>
      </c>
      <c r="I5712" t="s">
        <v>124</v>
      </c>
      <c r="J5712" t="s">
        <v>125</v>
      </c>
      <c r="K5712" t="s">
        <v>2587</v>
      </c>
      <c r="N5712" t="s">
        <v>2588</v>
      </c>
      <c r="O5712" t="s">
        <v>328</v>
      </c>
      <c r="P5712" t="s">
        <v>2589</v>
      </c>
      <c r="Q5712" t="s">
        <v>197</v>
      </c>
      <c r="R5712" t="s">
        <v>131</v>
      </c>
      <c r="S5712" t="s">
        <v>164</v>
      </c>
      <c r="T5712" t="s">
        <v>165</v>
      </c>
      <c r="U5712" t="s">
        <v>151</v>
      </c>
      <c r="V5712" t="s">
        <v>135</v>
      </c>
      <c r="W5712" t="s">
        <v>136</v>
      </c>
      <c r="X5712" t="s">
        <v>2590</v>
      </c>
      <c r="Y5712" s="94">
        <v>18999</v>
      </c>
      <c r="Z5712" s="94">
        <v>18758</v>
      </c>
      <c r="AA5712" s="94">
        <v>19320.740000000002</v>
      </c>
      <c r="AB5712" s="94">
        <v>19320.740000000002</v>
      </c>
      <c r="AC5712">
        <f t="shared" si="178"/>
        <v>2000</v>
      </c>
      <c r="AD5712" t="str">
        <f t="shared" si="179"/>
        <v>313</v>
      </c>
    </row>
    <row r="5713" spans="1:30" hidden="1" x14ac:dyDescent="0.25">
      <c r="A5713" t="s">
        <v>2585</v>
      </c>
      <c r="B5713" t="s">
        <v>548</v>
      </c>
      <c r="C5713" t="s">
        <v>2586</v>
      </c>
      <c r="D5713" t="s">
        <v>198</v>
      </c>
      <c r="E5713" t="s">
        <v>122</v>
      </c>
      <c r="F5713" t="s">
        <v>159</v>
      </c>
      <c r="G5713" t="s">
        <v>160</v>
      </c>
      <c r="H5713" t="s">
        <v>143</v>
      </c>
      <c r="I5713" t="s">
        <v>124</v>
      </c>
      <c r="J5713" t="s">
        <v>125</v>
      </c>
      <c r="K5713" t="s">
        <v>2587</v>
      </c>
      <c r="N5713" t="s">
        <v>2588</v>
      </c>
      <c r="O5713" t="s">
        <v>328</v>
      </c>
      <c r="P5713" t="s">
        <v>2589</v>
      </c>
      <c r="Q5713" t="s">
        <v>199</v>
      </c>
      <c r="R5713" t="s">
        <v>131</v>
      </c>
      <c r="S5713" t="s">
        <v>164</v>
      </c>
      <c r="T5713" t="s">
        <v>165</v>
      </c>
      <c r="U5713" t="s">
        <v>151</v>
      </c>
      <c r="V5713" t="s">
        <v>135</v>
      </c>
      <c r="W5713" t="s">
        <v>136</v>
      </c>
      <c r="X5713" t="s">
        <v>2590</v>
      </c>
      <c r="Y5713" s="94">
        <v>53195</v>
      </c>
      <c r="Z5713" s="94">
        <v>67264.637000000002</v>
      </c>
      <c r="AA5713" s="94">
        <v>223282.58</v>
      </c>
      <c r="AB5713" s="94">
        <v>223282.58</v>
      </c>
      <c r="AC5713">
        <f t="shared" si="178"/>
        <v>2000</v>
      </c>
      <c r="AD5713" t="str">
        <f t="shared" si="179"/>
        <v>313</v>
      </c>
    </row>
    <row r="5714" spans="1:30" hidden="1" x14ac:dyDescent="0.25">
      <c r="A5714" t="s">
        <v>2585</v>
      </c>
      <c r="B5714" t="s">
        <v>548</v>
      </c>
      <c r="C5714" t="s">
        <v>2586</v>
      </c>
      <c r="D5714" t="s">
        <v>200</v>
      </c>
      <c r="E5714" t="s">
        <v>122</v>
      </c>
      <c r="F5714" t="s">
        <v>159</v>
      </c>
      <c r="G5714" t="s">
        <v>160</v>
      </c>
      <c r="H5714" t="s">
        <v>143</v>
      </c>
      <c r="I5714" t="s">
        <v>124</v>
      </c>
      <c r="J5714" t="s">
        <v>125</v>
      </c>
      <c r="K5714" t="s">
        <v>2587</v>
      </c>
      <c r="N5714" t="s">
        <v>2588</v>
      </c>
      <c r="O5714" t="s">
        <v>328</v>
      </c>
      <c r="P5714" t="s">
        <v>2589</v>
      </c>
      <c r="Q5714" t="s">
        <v>201</v>
      </c>
      <c r="R5714" t="s">
        <v>131</v>
      </c>
      <c r="S5714" t="s">
        <v>164</v>
      </c>
      <c r="T5714" t="s">
        <v>165</v>
      </c>
      <c r="U5714" t="s">
        <v>151</v>
      </c>
      <c r="V5714" t="s">
        <v>135</v>
      </c>
      <c r="W5714" t="s">
        <v>136</v>
      </c>
      <c r="X5714" t="s">
        <v>2590</v>
      </c>
      <c r="Y5714" s="94">
        <v>26060</v>
      </c>
      <c r="Z5714" s="94">
        <v>25212.510000000002</v>
      </c>
      <c r="AA5714" s="94">
        <v>25968.89</v>
      </c>
      <c r="AB5714" s="94">
        <v>25968.89</v>
      </c>
      <c r="AC5714">
        <f t="shared" si="178"/>
        <v>2000</v>
      </c>
      <c r="AD5714" t="str">
        <f t="shared" si="179"/>
        <v>313</v>
      </c>
    </row>
    <row r="5715" spans="1:30" hidden="1" x14ac:dyDescent="0.25">
      <c r="A5715" t="s">
        <v>2585</v>
      </c>
      <c r="B5715" t="s">
        <v>548</v>
      </c>
      <c r="C5715" t="s">
        <v>2586</v>
      </c>
      <c r="D5715" t="s">
        <v>206</v>
      </c>
      <c r="E5715" t="s">
        <v>122</v>
      </c>
      <c r="F5715" t="s">
        <v>159</v>
      </c>
      <c r="G5715" t="s">
        <v>160</v>
      </c>
      <c r="H5715" t="s">
        <v>143</v>
      </c>
      <c r="I5715" t="s">
        <v>124</v>
      </c>
      <c r="J5715" t="s">
        <v>125</v>
      </c>
      <c r="K5715" t="s">
        <v>2587</v>
      </c>
      <c r="N5715" t="s">
        <v>2588</v>
      </c>
      <c r="O5715" t="s">
        <v>328</v>
      </c>
      <c r="P5715" t="s">
        <v>2589</v>
      </c>
      <c r="Q5715" t="s">
        <v>207</v>
      </c>
      <c r="R5715" t="s">
        <v>131</v>
      </c>
      <c r="S5715" t="s">
        <v>164</v>
      </c>
      <c r="T5715" t="s">
        <v>165</v>
      </c>
      <c r="U5715" t="s">
        <v>151</v>
      </c>
      <c r="V5715" t="s">
        <v>135</v>
      </c>
      <c r="W5715" t="s">
        <v>136</v>
      </c>
      <c r="X5715" t="s">
        <v>2590</v>
      </c>
      <c r="Y5715" s="94">
        <v>0</v>
      </c>
      <c r="Z5715" s="94">
        <v>1000</v>
      </c>
      <c r="AA5715" s="94">
        <v>1030</v>
      </c>
      <c r="AB5715" s="94">
        <v>1030</v>
      </c>
      <c r="AC5715">
        <f t="shared" si="178"/>
        <v>2000</v>
      </c>
      <c r="AD5715" t="str">
        <f t="shared" si="179"/>
        <v>313</v>
      </c>
    </row>
    <row r="5716" spans="1:30" hidden="1" x14ac:dyDescent="0.25">
      <c r="A5716" t="s">
        <v>2585</v>
      </c>
      <c r="B5716" t="s">
        <v>548</v>
      </c>
      <c r="C5716" t="s">
        <v>2586</v>
      </c>
      <c r="D5716" t="s">
        <v>208</v>
      </c>
      <c r="E5716" t="s">
        <v>122</v>
      </c>
      <c r="F5716" t="s">
        <v>159</v>
      </c>
      <c r="G5716" t="s">
        <v>160</v>
      </c>
      <c r="H5716" t="s">
        <v>143</v>
      </c>
      <c r="I5716" t="s">
        <v>124</v>
      </c>
      <c r="J5716" t="s">
        <v>125</v>
      </c>
      <c r="K5716" t="s">
        <v>2587</v>
      </c>
      <c r="N5716" t="s">
        <v>2588</v>
      </c>
      <c r="O5716" t="s">
        <v>328</v>
      </c>
      <c r="P5716" t="s">
        <v>2589</v>
      </c>
      <c r="Q5716" t="s">
        <v>209</v>
      </c>
      <c r="R5716" t="s">
        <v>131</v>
      </c>
      <c r="S5716" t="s">
        <v>164</v>
      </c>
      <c r="T5716" t="s">
        <v>165</v>
      </c>
      <c r="U5716" t="s">
        <v>151</v>
      </c>
      <c r="V5716" t="s">
        <v>135</v>
      </c>
      <c r="W5716" t="s">
        <v>136</v>
      </c>
      <c r="X5716" t="s">
        <v>2590</v>
      </c>
      <c r="Y5716" s="94">
        <v>289</v>
      </c>
      <c r="Z5716" s="94">
        <v>289</v>
      </c>
      <c r="AA5716" s="94">
        <v>297.67</v>
      </c>
      <c r="AB5716" s="94">
        <v>297.67</v>
      </c>
      <c r="AC5716">
        <f t="shared" si="178"/>
        <v>2000</v>
      </c>
      <c r="AD5716" t="str">
        <f t="shared" si="179"/>
        <v>313</v>
      </c>
    </row>
    <row r="5717" spans="1:30" hidden="1" x14ac:dyDescent="0.25">
      <c r="A5717" t="s">
        <v>2585</v>
      </c>
      <c r="B5717" t="s">
        <v>548</v>
      </c>
      <c r="C5717" t="s">
        <v>2586</v>
      </c>
      <c r="D5717" t="s">
        <v>210</v>
      </c>
      <c r="E5717" t="s">
        <v>122</v>
      </c>
      <c r="F5717" t="s">
        <v>159</v>
      </c>
      <c r="G5717" t="s">
        <v>160</v>
      </c>
      <c r="H5717" t="s">
        <v>143</v>
      </c>
      <c r="I5717" t="s">
        <v>124</v>
      </c>
      <c r="J5717" t="s">
        <v>125</v>
      </c>
      <c r="K5717" t="s">
        <v>2587</v>
      </c>
      <c r="N5717" t="s">
        <v>2588</v>
      </c>
      <c r="O5717" t="s">
        <v>328</v>
      </c>
      <c r="P5717" t="s">
        <v>2589</v>
      </c>
      <c r="Q5717" t="s">
        <v>211</v>
      </c>
      <c r="R5717" t="s">
        <v>131</v>
      </c>
      <c r="S5717" t="s">
        <v>164</v>
      </c>
      <c r="T5717" t="s">
        <v>165</v>
      </c>
      <c r="U5717" t="s">
        <v>151</v>
      </c>
      <c r="V5717" t="s">
        <v>135</v>
      </c>
      <c r="W5717" t="s">
        <v>136</v>
      </c>
      <c r="X5717" t="s">
        <v>2590</v>
      </c>
      <c r="Y5717" s="94">
        <v>918</v>
      </c>
      <c r="Z5717" s="94">
        <v>2229</v>
      </c>
      <c r="AA5717" s="94">
        <v>2295.87</v>
      </c>
      <c r="AB5717" s="94">
        <v>2295.87</v>
      </c>
      <c r="AC5717">
        <f t="shared" si="178"/>
        <v>2000</v>
      </c>
      <c r="AD5717" t="str">
        <f t="shared" si="179"/>
        <v>313</v>
      </c>
    </row>
    <row r="5718" spans="1:30" hidden="1" x14ac:dyDescent="0.25">
      <c r="A5718" t="s">
        <v>2585</v>
      </c>
      <c r="B5718" t="s">
        <v>548</v>
      </c>
      <c r="C5718" t="s">
        <v>2586</v>
      </c>
      <c r="D5718" t="s">
        <v>214</v>
      </c>
      <c r="E5718" t="s">
        <v>122</v>
      </c>
      <c r="F5718" t="s">
        <v>159</v>
      </c>
      <c r="G5718" t="s">
        <v>160</v>
      </c>
      <c r="H5718" t="s">
        <v>143</v>
      </c>
      <c r="I5718" t="s">
        <v>124</v>
      </c>
      <c r="J5718" t="s">
        <v>125</v>
      </c>
      <c r="K5718" t="s">
        <v>2587</v>
      </c>
      <c r="N5718" t="s">
        <v>2588</v>
      </c>
      <c r="O5718" t="s">
        <v>328</v>
      </c>
      <c r="P5718" t="s">
        <v>2589</v>
      </c>
      <c r="Q5718" t="s">
        <v>215</v>
      </c>
      <c r="R5718" t="s">
        <v>131</v>
      </c>
      <c r="S5718" t="s">
        <v>164</v>
      </c>
      <c r="T5718" t="s">
        <v>165</v>
      </c>
      <c r="U5718" t="s">
        <v>151</v>
      </c>
      <c r="V5718" t="s">
        <v>135</v>
      </c>
      <c r="W5718" t="s">
        <v>136</v>
      </c>
      <c r="X5718" t="s">
        <v>2590</v>
      </c>
      <c r="Y5718" s="94">
        <v>264740</v>
      </c>
      <c r="Z5718" s="94">
        <v>460591.26000000007</v>
      </c>
      <c r="AA5718" s="94">
        <v>474409</v>
      </c>
      <c r="AB5718" s="94">
        <v>474409</v>
      </c>
      <c r="AC5718">
        <f t="shared" si="178"/>
        <v>2000</v>
      </c>
      <c r="AD5718" t="str">
        <f t="shared" si="179"/>
        <v>313</v>
      </c>
    </row>
    <row r="5719" spans="1:30" hidden="1" x14ac:dyDescent="0.25">
      <c r="A5719" t="s">
        <v>2585</v>
      </c>
      <c r="B5719" t="s">
        <v>548</v>
      </c>
      <c r="C5719" t="s">
        <v>2586</v>
      </c>
      <c r="D5719" t="s">
        <v>226</v>
      </c>
      <c r="E5719" t="s">
        <v>122</v>
      </c>
      <c r="F5719" t="s">
        <v>159</v>
      </c>
      <c r="G5719" t="s">
        <v>160</v>
      </c>
      <c r="H5719" t="s">
        <v>143</v>
      </c>
      <c r="I5719" t="s">
        <v>124</v>
      </c>
      <c r="J5719" t="s">
        <v>125</v>
      </c>
      <c r="K5719" t="s">
        <v>2587</v>
      </c>
      <c r="N5719" t="s">
        <v>2588</v>
      </c>
      <c r="O5719" t="s">
        <v>328</v>
      </c>
      <c r="P5719" t="s">
        <v>2589</v>
      </c>
      <c r="Q5719" t="s">
        <v>227</v>
      </c>
      <c r="R5719" t="s">
        <v>131</v>
      </c>
      <c r="S5719" t="s">
        <v>164</v>
      </c>
      <c r="T5719" t="s">
        <v>165</v>
      </c>
      <c r="U5719" t="s">
        <v>151</v>
      </c>
      <c r="V5719" t="s">
        <v>135</v>
      </c>
      <c r="W5719" t="s">
        <v>136</v>
      </c>
      <c r="X5719" t="s">
        <v>2590</v>
      </c>
      <c r="Y5719" s="94">
        <v>2012</v>
      </c>
      <c r="Z5719" s="94">
        <v>2012</v>
      </c>
      <c r="AA5719" s="94">
        <v>2072.36</v>
      </c>
      <c r="AB5719" s="94">
        <v>2072.36</v>
      </c>
      <c r="AC5719">
        <f t="shared" si="178"/>
        <v>2000</v>
      </c>
      <c r="AD5719" t="str">
        <f t="shared" si="179"/>
        <v>313</v>
      </c>
    </row>
    <row r="5720" spans="1:30" hidden="1" x14ac:dyDescent="0.25">
      <c r="A5720" t="s">
        <v>2585</v>
      </c>
      <c r="B5720" t="s">
        <v>548</v>
      </c>
      <c r="C5720" t="s">
        <v>2586</v>
      </c>
      <c r="D5720" t="s">
        <v>158</v>
      </c>
      <c r="E5720" t="s">
        <v>122</v>
      </c>
      <c r="F5720" t="s">
        <v>159</v>
      </c>
      <c r="G5720" t="s">
        <v>160</v>
      </c>
      <c r="H5720" t="s">
        <v>143</v>
      </c>
      <c r="I5720" t="s">
        <v>124</v>
      </c>
      <c r="J5720" t="s">
        <v>125</v>
      </c>
      <c r="K5720" t="s">
        <v>2587</v>
      </c>
      <c r="N5720" t="s">
        <v>2588</v>
      </c>
      <c r="O5720" t="s">
        <v>328</v>
      </c>
      <c r="P5720" t="s">
        <v>2589</v>
      </c>
      <c r="Q5720" t="s">
        <v>163</v>
      </c>
      <c r="R5720" t="s">
        <v>131</v>
      </c>
      <c r="S5720" t="s">
        <v>164</v>
      </c>
      <c r="T5720" t="s">
        <v>165</v>
      </c>
      <c r="U5720" t="s">
        <v>151</v>
      </c>
      <c r="V5720" t="s">
        <v>135</v>
      </c>
      <c r="W5720" t="s">
        <v>136</v>
      </c>
      <c r="X5720" t="s">
        <v>2590</v>
      </c>
      <c r="Y5720" s="94">
        <v>27342.69</v>
      </c>
      <c r="Z5720" s="94">
        <v>13846.59</v>
      </c>
      <c r="AA5720" s="94">
        <v>14261.9877</v>
      </c>
      <c r="AB5720" s="94">
        <v>14261.99</v>
      </c>
      <c r="AC5720">
        <f t="shared" si="178"/>
        <v>3000</v>
      </c>
      <c r="AD5720" t="str">
        <f t="shared" si="179"/>
        <v>313</v>
      </c>
    </row>
    <row r="5721" spans="1:30" hidden="1" x14ac:dyDescent="0.25">
      <c r="A5721" t="s">
        <v>2585</v>
      </c>
      <c r="B5721" t="s">
        <v>548</v>
      </c>
      <c r="C5721" t="s">
        <v>2586</v>
      </c>
      <c r="D5721" t="s">
        <v>299</v>
      </c>
      <c r="E5721" t="s">
        <v>122</v>
      </c>
      <c r="F5721" t="s">
        <v>159</v>
      </c>
      <c r="G5721" t="s">
        <v>160</v>
      </c>
      <c r="H5721" t="s">
        <v>143</v>
      </c>
      <c r="I5721" t="s">
        <v>124</v>
      </c>
      <c r="J5721" t="s">
        <v>125</v>
      </c>
      <c r="K5721" t="s">
        <v>2587</v>
      </c>
      <c r="N5721" t="s">
        <v>2588</v>
      </c>
      <c r="O5721" t="s">
        <v>328</v>
      </c>
      <c r="P5721" t="s">
        <v>2589</v>
      </c>
      <c r="Q5721" t="s">
        <v>300</v>
      </c>
      <c r="R5721" t="s">
        <v>131</v>
      </c>
      <c r="S5721" t="s">
        <v>164</v>
      </c>
      <c r="T5721" t="s">
        <v>165</v>
      </c>
      <c r="U5721" t="s">
        <v>151</v>
      </c>
      <c r="V5721" t="s">
        <v>135</v>
      </c>
      <c r="W5721" t="s">
        <v>136</v>
      </c>
      <c r="X5721" t="s">
        <v>2590</v>
      </c>
      <c r="Y5721" s="94">
        <v>103350.2</v>
      </c>
      <c r="Z5721" s="94">
        <v>103350.2</v>
      </c>
      <c r="AA5721" s="94">
        <v>646450.70600000001</v>
      </c>
      <c r="AB5721" s="94">
        <v>646450.71</v>
      </c>
      <c r="AC5721">
        <f t="shared" si="178"/>
        <v>3000</v>
      </c>
      <c r="AD5721" t="str">
        <f t="shared" si="179"/>
        <v>313</v>
      </c>
    </row>
    <row r="5722" spans="1:30" hidden="1" x14ac:dyDescent="0.25">
      <c r="A5722" t="s">
        <v>2585</v>
      </c>
      <c r="B5722" t="s">
        <v>548</v>
      </c>
      <c r="C5722" t="s">
        <v>2586</v>
      </c>
      <c r="D5722" t="s">
        <v>242</v>
      </c>
      <c r="E5722" t="s">
        <v>122</v>
      </c>
      <c r="F5722" t="s">
        <v>159</v>
      </c>
      <c r="G5722" t="s">
        <v>160</v>
      </c>
      <c r="H5722" t="s">
        <v>143</v>
      </c>
      <c r="I5722" t="s">
        <v>124</v>
      </c>
      <c r="J5722" t="s">
        <v>125</v>
      </c>
      <c r="K5722" t="s">
        <v>2587</v>
      </c>
      <c r="N5722" t="s">
        <v>2588</v>
      </c>
      <c r="O5722" t="s">
        <v>328</v>
      </c>
      <c r="P5722" t="s">
        <v>2589</v>
      </c>
      <c r="Q5722" t="s">
        <v>243</v>
      </c>
      <c r="R5722" t="s">
        <v>131</v>
      </c>
      <c r="S5722" t="s">
        <v>164</v>
      </c>
      <c r="T5722" t="s">
        <v>165</v>
      </c>
      <c r="U5722" t="s">
        <v>151</v>
      </c>
      <c r="V5722" t="s">
        <v>135</v>
      </c>
      <c r="W5722" t="s">
        <v>136</v>
      </c>
      <c r="X5722" t="s">
        <v>2590</v>
      </c>
      <c r="Y5722" s="94">
        <v>264</v>
      </c>
      <c r="Z5722" s="94">
        <v>623.12222222222215</v>
      </c>
      <c r="AA5722" s="94">
        <v>641.82000000000005</v>
      </c>
      <c r="AB5722" s="94">
        <v>641.82000000000005</v>
      </c>
      <c r="AC5722">
        <f t="shared" si="178"/>
        <v>3000</v>
      </c>
      <c r="AD5722" t="str">
        <f t="shared" si="179"/>
        <v>313</v>
      </c>
    </row>
    <row r="5723" spans="1:30" hidden="1" x14ac:dyDescent="0.25">
      <c r="A5723" t="s">
        <v>2585</v>
      </c>
      <c r="B5723" t="s">
        <v>548</v>
      </c>
      <c r="C5723" t="s">
        <v>2586</v>
      </c>
      <c r="D5723" t="s">
        <v>244</v>
      </c>
      <c r="E5723" t="s">
        <v>122</v>
      </c>
      <c r="F5723" t="s">
        <v>159</v>
      </c>
      <c r="G5723" t="s">
        <v>160</v>
      </c>
      <c r="H5723" t="s">
        <v>143</v>
      </c>
      <c r="I5723" t="s">
        <v>124</v>
      </c>
      <c r="J5723" t="s">
        <v>125</v>
      </c>
      <c r="K5723" t="s">
        <v>2587</v>
      </c>
      <c r="N5723" t="s">
        <v>2588</v>
      </c>
      <c r="O5723" t="s">
        <v>328</v>
      </c>
      <c r="P5723" t="s">
        <v>2589</v>
      </c>
      <c r="Q5723" t="s">
        <v>245</v>
      </c>
      <c r="R5723" t="s">
        <v>131</v>
      </c>
      <c r="S5723" t="s">
        <v>164</v>
      </c>
      <c r="T5723" t="s">
        <v>165</v>
      </c>
      <c r="U5723" t="s">
        <v>151</v>
      </c>
      <c r="V5723" t="s">
        <v>135</v>
      </c>
      <c r="W5723" t="s">
        <v>136</v>
      </c>
      <c r="X5723" t="s">
        <v>2590</v>
      </c>
      <c r="Y5723" s="94">
        <v>449605.38</v>
      </c>
      <c r="Z5723" s="94">
        <v>1142986.3999999999</v>
      </c>
      <c r="AA5723" s="94">
        <v>1177275.9919999999</v>
      </c>
      <c r="AB5723" s="94">
        <v>1177275.99</v>
      </c>
      <c r="AC5723">
        <f t="shared" si="178"/>
        <v>3000</v>
      </c>
      <c r="AD5723" t="str">
        <f t="shared" si="179"/>
        <v>313</v>
      </c>
    </row>
    <row r="5724" spans="1:30" hidden="1" x14ac:dyDescent="0.25">
      <c r="A5724" t="s">
        <v>2585</v>
      </c>
      <c r="B5724" t="s">
        <v>548</v>
      </c>
      <c r="C5724" t="s">
        <v>2586</v>
      </c>
      <c r="D5724" t="s">
        <v>341</v>
      </c>
      <c r="E5724" t="s">
        <v>122</v>
      </c>
      <c r="F5724" t="s">
        <v>159</v>
      </c>
      <c r="G5724" t="s">
        <v>160</v>
      </c>
      <c r="H5724" t="s">
        <v>143</v>
      </c>
      <c r="I5724" t="s">
        <v>124</v>
      </c>
      <c r="J5724" t="s">
        <v>125</v>
      </c>
      <c r="K5724" t="s">
        <v>2587</v>
      </c>
      <c r="N5724" t="s">
        <v>2588</v>
      </c>
      <c r="O5724" t="s">
        <v>328</v>
      </c>
      <c r="P5724" t="s">
        <v>2589</v>
      </c>
      <c r="Q5724" t="s">
        <v>342</v>
      </c>
      <c r="R5724" t="s">
        <v>131</v>
      </c>
      <c r="S5724" t="s">
        <v>164</v>
      </c>
      <c r="T5724" t="s">
        <v>165</v>
      </c>
      <c r="U5724" t="s">
        <v>151</v>
      </c>
      <c r="V5724" t="s">
        <v>135</v>
      </c>
      <c r="W5724" t="s">
        <v>136</v>
      </c>
      <c r="X5724" t="s">
        <v>2590</v>
      </c>
      <c r="Y5724" s="94">
        <v>9087</v>
      </c>
      <c r="Z5724" s="94">
        <v>0</v>
      </c>
      <c r="AA5724" s="94">
        <v>2000</v>
      </c>
      <c r="AB5724" s="94">
        <v>2000</v>
      </c>
      <c r="AC5724">
        <f t="shared" si="178"/>
        <v>3000</v>
      </c>
      <c r="AD5724" t="str">
        <f t="shared" si="179"/>
        <v>313</v>
      </c>
    </row>
    <row r="5725" spans="1:30" hidden="1" x14ac:dyDescent="0.25">
      <c r="A5725" t="s">
        <v>2585</v>
      </c>
      <c r="B5725" t="s">
        <v>548</v>
      </c>
      <c r="C5725" t="s">
        <v>2586</v>
      </c>
      <c r="D5725" t="s">
        <v>291</v>
      </c>
      <c r="E5725" t="s">
        <v>122</v>
      </c>
      <c r="F5725" t="s">
        <v>159</v>
      </c>
      <c r="G5725" t="s">
        <v>160</v>
      </c>
      <c r="H5725" t="s">
        <v>143</v>
      </c>
      <c r="I5725" t="s">
        <v>124</v>
      </c>
      <c r="J5725" t="s">
        <v>125</v>
      </c>
      <c r="K5725" t="s">
        <v>2587</v>
      </c>
      <c r="N5725" t="s">
        <v>2588</v>
      </c>
      <c r="O5725" t="s">
        <v>328</v>
      </c>
      <c r="P5725" t="s">
        <v>2589</v>
      </c>
      <c r="Q5725" t="s">
        <v>169</v>
      </c>
      <c r="R5725" t="s">
        <v>131</v>
      </c>
      <c r="S5725" t="s">
        <v>164</v>
      </c>
      <c r="T5725" t="s">
        <v>165</v>
      </c>
      <c r="U5725" t="s">
        <v>151</v>
      </c>
      <c r="V5725" t="s">
        <v>135</v>
      </c>
      <c r="W5725" t="s">
        <v>136</v>
      </c>
      <c r="X5725" t="s">
        <v>2590</v>
      </c>
      <c r="Y5725" s="94">
        <v>74010</v>
      </c>
      <c r="Z5725" s="94">
        <v>74010</v>
      </c>
      <c r="AA5725" s="94">
        <v>76230.3</v>
      </c>
      <c r="AB5725" s="94">
        <v>76230.3</v>
      </c>
      <c r="AC5725">
        <f t="shared" si="178"/>
        <v>3000</v>
      </c>
      <c r="AD5725" t="str">
        <f t="shared" si="179"/>
        <v>313</v>
      </c>
    </row>
    <row r="5726" spans="1:30" hidden="1" x14ac:dyDescent="0.25">
      <c r="A5726" t="s">
        <v>2585</v>
      </c>
      <c r="B5726" t="s">
        <v>548</v>
      </c>
      <c r="C5726" t="s">
        <v>2586</v>
      </c>
      <c r="D5726" t="s">
        <v>254</v>
      </c>
      <c r="E5726" t="s">
        <v>122</v>
      </c>
      <c r="F5726" t="s">
        <v>159</v>
      </c>
      <c r="G5726" t="s">
        <v>160</v>
      </c>
      <c r="H5726" t="s">
        <v>143</v>
      </c>
      <c r="I5726" t="s">
        <v>124</v>
      </c>
      <c r="J5726" t="s">
        <v>125</v>
      </c>
      <c r="K5726" t="s">
        <v>2587</v>
      </c>
      <c r="N5726" t="s">
        <v>2588</v>
      </c>
      <c r="O5726" t="s">
        <v>328</v>
      </c>
      <c r="P5726" t="s">
        <v>2589</v>
      </c>
      <c r="Q5726" t="s">
        <v>255</v>
      </c>
      <c r="R5726" t="s">
        <v>131</v>
      </c>
      <c r="S5726" t="s">
        <v>164</v>
      </c>
      <c r="T5726" t="s">
        <v>165</v>
      </c>
      <c r="U5726" t="s">
        <v>151</v>
      </c>
      <c r="V5726" t="s">
        <v>135</v>
      </c>
      <c r="W5726" t="s">
        <v>136</v>
      </c>
      <c r="X5726" t="s">
        <v>2590</v>
      </c>
      <c r="Y5726" s="94">
        <v>14637</v>
      </c>
      <c r="Z5726" s="94">
        <v>0</v>
      </c>
      <c r="AA5726" s="94">
        <v>2000</v>
      </c>
      <c r="AB5726" s="94">
        <v>2000</v>
      </c>
      <c r="AC5726">
        <f t="shared" si="178"/>
        <v>3000</v>
      </c>
      <c r="AD5726" t="str">
        <f t="shared" si="179"/>
        <v>313</v>
      </c>
    </row>
    <row r="5727" spans="1:30" hidden="1" x14ac:dyDescent="0.25">
      <c r="A5727" t="s">
        <v>2585</v>
      </c>
      <c r="B5727" t="s">
        <v>548</v>
      </c>
      <c r="C5727" t="s">
        <v>2586</v>
      </c>
      <c r="D5727" t="s">
        <v>726</v>
      </c>
      <c r="E5727" t="s">
        <v>122</v>
      </c>
      <c r="F5727" t="s">
        <v>159</v>
      </c>
      <c r="G5727" t="s">
        <v>160</v>
      </c>
      <c r="H5727" t="s">
        <v>143</v>
      </c>
      <c r="I5727" t="s">
        <v>124</v>
      </c>
      <c r="J5727" t="s">
        <v>125</v>
      </c>
      <c r="K5727" t="s">
        <v>2587</v>
      </c>
      <c r="N5727" t="s">
        <v>2588</v>
      </c>
      <c r="O5727" t="s">
        <v>328</v>
      </c>
      <c r="P5727" t="s">
        <v>2589</v>
      </c>
      <c r="Q5727" t="s">
        <v>727</v>
      </c>
      <c r="R5727" t="s">
        <v>131</v>
      </c>
      <c r="S5727" t="s">
        <v>164</v>
      </c>
      <c r="T5727" t="s">
        <v>165</v>
      </c>
      <c r="U5727" t="s">
        <v>151</v>
      </c>
      <c r="V5727" t="s">
        <v>135</v>
      </c>
      <c r="W5727" t="s">
        <v>136</v>
      </c>
      <c r="X5727" t="s">
        <v>2590</v>
      </c>
      <c r="Y5727" s="94">
        <v>143376</v>
      </c>
      <c r="Z5727" s="94">
        <v>0</v>
      </c>
      <c r="AA5727" s="94">
        <v>84000</v>
      </c>
      <c r="AB5727" s="94">
        <v>84000</v>
      </c>
      <c r="AC5727">
        <f t="shared" si="178"/>
        <v>3000</v>
      </c>
      <c r="AD5727" t="str">
        <f t="shared" si="179"/>
        <v>313</v>
      </c>
    </row>
    <row r="5728" spans="1:30" hidden="1" x14ac:dyDescent="0.25">
      <c r="A5728" t="s">
        <v>2585</v>
      </c>
      <c r="B5728" t="s">
        <v>548</v>
      </c>
      <c r="C5728" t="s">
        <v>2586</v>
      </c>
      <c r="D5728" t="s">
        <v>343</v>
      </c>
      <c r="E5728" t="s">
        <v>122</v>
      </c>
      <c r="F5728" t="s">
        <v>159</v>
      </c>
      <c r="G5728" t="s">
        <v>160</v>
      </c>
      <c r="H5728" t="s">
        <v>143</v>
      </c>
      <c r="I5728" t="s">
        <v>124</v>
      </c>
      <c r="J5728" t="s">
        <v>125</v>
      </c>
      <c r="K5728" t="s">
        <v>2587</v>
      </c>
      <c r="N5728" t="s">
        <v>2588</v>
      </c>
      <c r="O5728" t="s">
        <v>328</v>
      </c>
      <c r="P5728" t="s">
        <v>2589</v>
      </c>
      <c r="Q5728" t="s">
        <v>307</v>
      </c>
      <c r="R5728" t="s">
        <v>131</v>
      </c>
      <c r="S5728" t="s">
        <v>164</v>
      </c>
      <c r="T5728" t="s">
        <v>165</v>
      </c>
      <c r="U5728" t="s">
        <v>151</v>
      </c>
      <c r="V5728" t="s">
        <v>135</v>
      </c>
      <c r="W5728" t="s">
        <v>136</v>
      </c>
      <c r="X5728" t="s">
        <v>2590</v>
      </c>
      <c r="Y5728" s="94">
        <v>360000</v>
      </c>
      <c r="Z5728" s="94">
        <v>2085413.9733333336</v>
      </c>
      <c r="AA5728" s="94">
        <v>2147976.39</v>
      </c>
      <c r="AB5728" s="94">
        <v>2147976.39</v>
      </c>
      <c r="AC5728">
        <f t="shared" si="178"/>
        <v>3000</v>
      </c>
      <c r="AD5728" t="str">
        <f t="shared" si="179"/>
        <v>313</v>
      </c>
    </row>
    <row r="5729" spans="1:30" hidden="1" x14ac:dyDescent="0.25">
      <c r="A5729" t="s">
        <v>2585</v>
      </c>
      <c r="B5729" t="s">
        <v>548</v>
      </c>
      <c r="C5729" t="s">
        <v>2586</v>
      </c>
      <c r="D5729" t="s">
        <v>344</v>
      </c>
      <c r="E5729" t="s">
        <v>122</v>
      </c>
      <c r="F5729" t="s">
        <v>159</v>
      </c>
      <c r="G5729" t="s">
        <v>160</v>
      </c>
      <c r="H5729" t="s">
        <v>143</v>
      </c>
      <c r="I5729" t="s">
        <v>124</v>
      </c>
      <c r="J5729" t="s">
        <v>125</v>
      </c>
      <c r="K5729" t="s">
        <v>2587</v>
      </c>
      <c r="N5729" t="s">
        <v>2588</v>
      </c>
      <c r="O5729" t="s">
        <v>328</v>
      </c>
      <c r="P5729" t="s">
        <v>2589</v>
      </c>
      <c r="Q5729" t="s">
        <v>345</v>
      </c>
      <c r="R5729" t="s">
        <v>131</v>
      </c>
      <c r="S5729" t="s">
        <v>164</v>
      </c>
      <c r="T5729" t="s">
        <v>165</v>
      </c>
      <c r="U5729" t="s">
        <v>151</v>
      </c>
      <c r="V5729" t="s">
        <v>135</v>
      </c>
      <c r="W5729" t="s">
        <v>136</v>
      </c>
      <c r="X5729" t="s">
        <v>2590</v>
      </c>
      <c r="Y5729" s="94">
        <v>1001352</v>
      </c>
      <c r="Z5729" s="94">
        <v>1471303.4666666666</v>
      </c>
      <c r="AA5729" s="94">
        <v>5515442.5700000003</v>
      </c>
      <c r="AB5729" s="94">
        <v>5515442.5700000003</v>
      </c>
      <c r="AC5729">
        <f t="shared" si="178"/>
        <v>3000</v>
      </c>
      <c r="AD5729" t="str">
        <f t="shared" si="179"/>
        <v>313</v>
      </c>
    </row>
    <row r="5730" spans="1:30" hidden="1" x14ac:dyDescent="0.25">
      <c r="A5730" t="s">
        <v>2585</v>
      </c>
      <c r="B5730" t="s">
        <v>548</v>
      </c>
      <c r="C5730" t="s">
        <v>2586</v>
      </c>
      <c r="D5730" t="s">
        <v>256</v>
      </c>
      <c r="E5730" t="s">
        <v>122</v>
      </c>
      <c r="F5730" t="s">
        <v>159</v>
      </c>
      <c r="G5730" t="s">
        <v>160</v>
      </c>
      <c r="H5730" t="s">
        <v>143</v>
      </c>
      <c r="I5730" t="s">
        <v>124</v>
      </c>
      <c r="J5730" t="s">
        <v>125</v>
      </c>
      <c r="K5730" t="s">
        <v>2587</v>
      </c>
      <c r="N5730" t="s">
        <v>2588</v>
      </c>
      <c r="O5730" t="s">
        <v>328</v>
      </c>
      <c r="P5730" t="s">
        <v>2589</v>
      </c>
      <c r="Q5730" t="s">
        <v>257</v>
      </c>
      <c r="R5730" t="s">
        <v>131</v>
      </c>
      <c r="S5730" t="s">
        <v>164</v>
      </c>
      <c r="T5730" t="s">
        <v>165</v>
      </c>
      <c r="U5730" t="s">
        <v>151</v>
      </c>
      <c r="V5730" t="s">
        <v>135</v>
      </c>
      <c r="W5730" t="s">
        <v>136</v>
      </c>
      <c r="X5730" t="s">
        <v>2590</v>
      </c>
      <c r="Y5730" s="94">
        <v>28120</v>
      </c>
      <c r="Z5730" s="94">
        <v>8904.4800000000014</v>
      </c>
      <c r="AA5730" s="94">
        <v>9171.61</v>
      </c>
      <c r="AB5730" s="94">
        <v>9171.61</v>
      </c>
      <c r="AC5730">
        <f t="shared" si="178"/>
        <v>3000</v>
      </c>
      <c r="AD5730" t="str">
        <f t="shared" si="179"/>
        <v>313</v>
      </c>
    </row>
    <row r="5731" spans="1:30" hidden="1" x14ac:dyDescent="0.25">
      <c r="A5731" t="s">
        <v>2585</v>
      </c>
      <c r="B5731" t="s">
        <v>548</v>
      </c>
      <c r="C5731" t="s">
        <v>2586</v>
      </c>
      <c r="D5731" t="s">
        <v>1611</v>
      </c>
      <c r="E5731" t="s">
        <v>122</v>
      </c>
      <c r="F5731" t="s">
        <v>159</v>
      </c>
      <c r="G5731" t="s">
        <v>160</v>
      </c>
      <c r="H5731" t="s">
        <v>143</v>
      </c>
      <c r="I5731" t="s">
        <v>124</v>
      </c>
      <c r="J5731" t="s">
        <v>125</v>
      </c>
      <c r="K5731" t="s">
        <v>2587</v>
      </c>
      <c r="N5731" t="s">
        <v>2588</v>
      </c>
      <c r="O5731" t="s">
        <v>328</v>
      </c>
      <c r="P5731" t="s">
        <v>2589</v>
      </c>
      <c r="Q5731" t="s">
        <v>1613</v>
      </c>
      <c r="R5731" t="s">
        <v>131</v>
      </c>
      <c r="S5731" t="s">
        <v>164</v>
      </c>
      <c r="T5731" t="s">
        <v>165</v>
      </c>
      <c r="U5731" t="s">
        <v>151</v>
      </c>
      <c r="V5731" t="s">
        <v>135</v>
      </c>
      <c r="W5731" t="s">
        <v>136</v>
      </c>
      <c r="X5731" t="s">
        <v>2590</v>
      </c>
      <c r="Y5731" s="94">
        <v>3185504</v>
      </c>
      <c r="Z5731" s="94">
        <v>3185503.9999999995</v>
      </c>
      <c r="AA5731" s="94">
        <v>3281069.12</v>
      </c>
      <c r="AB5731" s="94">
        <v>3281069.12</v>
      </c>
      <c r="AC5731">
        <f t="shared" si="178"/>
        <v>3000</v>
      </c>
      <c r="AD5731" t="str">
        <f t="shared" si="179"/>
        <v>313</v>
      </c>
    </row>
    <row r="5732" spans="1:30" hidden="1" x14ac:dyDescent="0.25">
      <c r="A5732" t="s">
        <v>2585</v>
      </c>
      <c r="B5732" t="s">
        <v>548</v>
      </c>
      <c r="C5732" t="s">
        <v>2586</v>
      </c>
      <c r="D5732" t="s">
        <v>264</v>
      </c>
      <c r="E5732" t="s">
        <v>122</v>
      </c>
      <c r="F5732" t="s">
        <v>159</v>
      </c>
      <c r="G5732" t="s">
        <v>160</v>
      </c>
      <c r="H5732" t="s">
        <v>143</v>
      </c>
      <c r="I5732" t="s">
        <v>124</v>
      </c>
      <c r="J5732" t="s">
        <v>125</v>
      </c>
      <c r="K5732" t="s">
        <v>2587</v>
      </c>
      <c r="N5732" t="s">
        <v>2588</v>
      </c>
      <c r="O5732" t="s">
        <v>328</v>
      </c>
      <c r="P5732" t="s">
        <v>2589</v>
      </c>
      <c r="Q5732" t="s">
        <v>265</v>
      </c>
      <c r="R5732" t="s">
        <v>131</v>
      </c>
      <c r="S5732" t="s">
        <v>164</v>
      </c>
      <c r="T5732" t="s">
        <v>165</v>
      </c>
      <c r="U5732" t="s">
        <v>151</v>
      </c>
      <c r="V5732" t="s">
        <v>135</v>
      </c>
      <c r="W5732" t="s">
        <v>136</v>
      </c>
      <c r="X5732" t="s">
        <v>2590</v>
      </c>
      <c r="Y5732" s="94">
        <v>1514</v>
      </c>
      <c r="Z5732" s="94">
        <v>348683.30666666664</v>
      </c>
      <c r="AA5732" s="94">
        <v>77643.81</v>
      </c>
      <c r="AB5732" s="94">
        <v>77643.81</v>
      </c>
      <c r="AC5732">
        <f t="shared" si="178"/>
        <v>3000</v>
      </c>
      <c r="AD5732" t="str">
        <f t="shared" si="179"/>
        <v>313</v>
      </c>
    </row>
    <row r="5733" spans="1:30" hidden="1" x14ac:dyDescent="0.25">
      <c r="A5733" t="s">
        <v>2585</v>
      </c>
      <c r="B5733" t="s">
        <v>548</v>
      </c>
      <c r="C5733" t="s">
        <v>2586</v>
      </c>
      <c r="D5733" t="s">
        <v>266</v>
      </c>
      <c r="E5733" t="s">
        <v>122</v>
      </c>
      <c r="F5733" t="s">
        <v>159</v>
      </c>
      <c r="G5733" t="s">
        <v>160</v>
      </c>
      <c r="H5733" t="s">
        <v>143</v>
      </c>
      <c r="I5733" t="s">
        <v>124</v>
      </c>
      <c r="J5733" t="s">
        <v>125</v>
      </c>
      <c r="K5733" t="s">
        <v>2587</v>
      </c>
      <c r="N5733" t="s">
        <v>2588</v>
      </c>
      <c r="O5733" t="s">
        <v>328</v>
      </c>
      <c r="P5733" t="s">
        <v>2589</v>
      </c>
      <c r="Q5733" t="s">
        <v>267</v>
      </c>
      <c r="R5733" t="s">
        <v>131</v>
      </c>
      <c r="S5733" t="s">
        <v>164</v>
      </c>
      <c r="T5733" t="s">
        <v>165</v>
      </c>
      <c r="U5733" t="s">
        <v>151</v>
      </c>
      <c r="V5733" t="s">
        <v>135</v>
      </c>
      <c r="W5733" t="s">
        <v>136</v>
      </c>
      <c r="X5733" t="s">
        <v>2590</v>
      </c>
      <c r="Y5733" s="94">
        <v>4208</v>
      </c>
      <c r="Z5733" s="94">
        <v>0</v>
      </c>
      <c r="AA5733" s="94">
        <v>2000</v>
      </c>
      <c r="AB5733" s="94">
        <v>2000</v>
      </c>
      <c r="AC5733">
        <f t="shared" si="178"/>
        <v>3000</v>
      </c>
      <c r="AD5733" t="str">
        <f t="shared" si="179"/>
        <v>313</v>
      </c>
    </row>
    <row r="5734" spans="1:30" hidden="1" x14ac:dyDescent="0.25">
      <c r="A5734" t="s">
        <v>2585</v>
      </c>
      <c r="B5734" t="s">
        <v>548</v>
      </c>
      <c r="C5734" t="s">
        <v>2586</v>
      </c>
      <c r="D5734" t="s">
        <v>270</v>
      </c>
      <c r="E5734" t="s">
        <v>122</v>
      </c>
      <c r="F5734" t="s">
        <v>159</v>
      </c>
      <c r="G5734" t="s">
        <v>160</v>
      </c>
      <c r="H5734" t="s">
        <v>143</v>
      </c>
      <c r="I5734" t="s">
        <v>124</v>
      </c>
      <c r="J5734" t="s">
        <v>125</v>
      </c>
      <c r="K5734" t="s">
        <v>2587</v>
      </c>
      <c r="N5734" t="s">
        <v>2588</v>
      </c>
      <c r="O5734" t="s">
        <v>328</v>
      </c>
      <c r="P5734" t="s">
        <v>2589</v>
      </c>
      <c r="Q5734" t="s">
        <v>271</v>
      </c>
      <c r="R5734" t="s">
        <v>131</v>
      </c>
      <c r="S5734" t="s">
        <v>164</v>
      </c>
      <c r="T5734" t="s">
        <v>165</v>
      </c>
      <c r="U5734" t="s">
        <v>151</v>
      </c>
      <c r="V5734" t="s">
        <v>135</v>
      </c>
      <c r="W5734" t="s">
        <v>136</v>
      </c>
      <c r="X5734" t="s">
        <v>2590</v>
      </c>
      <c r="Y5734" s="94">
        <v>19548</v>
      </c>
      <c r="Z5734" s="94">
        <v>19548</v>
      </c>
      <c r="AA5734" s="94">
        <v>20134.439999999999</v>
      </c>
      <c r="AB5734" s="94">
        <v>20134.439999999999</v>
      </c>
      <c r="AC5734">
        <f t="shared" si="178"/>
        <v>3000</v>
      </c>
      <c r="AD5734" t="str">
        <f t="shared" si="179"/>
        <v>313</v>
      </c>
    </row>
    <row r="5735" spans="1:30" hidden="1" x14ac:dyDescent="0.25">
      <c r="A5735" t="s">
        <v>2585</v>
      </c>
      <c r="B5735" t="s">
        <v>548</v>
      </c>
      <c r="C5735" t="s">
        <v>2586</v>
      </c>
      <c r="D5735" t="s">
        <v>272</v>
      </c>
      <c r="E5735" t="s">
        <v>122</v>
      </c>
      <c r="F5735" t="s">
        <v>159</v>
      </c>
      <c r="G5735" t="s">
        <v>160</v>
      </c>
      <c r="H5735" t="s">
        <v>143</v>
      </c>
      <c r="I5735" t="s">
        <v>124</v>
      </c>
      <c r="J5735" t="s">
        <v>125</v>
      </c>
      <c r="K5735" t="s">
        <v>2587</v>
      </c>
      <c r="N5735" t="s">
        <v>2588</v>
      </c>
      <c r="O5735" t="s">
        <v>328</v>
      </c>
      <c r="P5735" t="s">
        <v>2589</v>
      </c>
      <c r="Q5735" t="s">
        <v>273</v>
      </c>
      <c r="R5735" t="s">
        <v>131</v>
      </c>
      <c r="S5735" t="s">
        <v>164</v>
      </c>
      <c r="T5735" t="s">
        <v>165</v>
      </c>
      <c r="U5735" t="s">
        <v>151</v>
      </c>
      <c r="V5735" t="s">
        <v>135</v>
      </c>
      <c r="W5735" t="s">
        <v>136</v>
      </c>
      <c r="X5735" t="s">
        <v>2590</v>
      </c>
      <c r="Y5735" s="94">
        <v>61682</v>
      </c>
      <c r="Z5735" s="94">
        <v>145172.31</v>
      </c>
      <c r="AA5735" s="94">
        <v>149527.48000000001</v>
      </c>
      <c r="AB5735" s="94">
        <v>149527.48000000001</v>
      </c>
      <c r="AC5735">
        <f t="shared" si="178"/>
        <v>3000</v>
      </c>
      <c r="AD5735" t="str">
        <f t="shared" si="179"/>
        <v>313</v>
      </c>
    </row>
    <row r="5736" spans="1:30" hidden="1" x14ac:dyDescent="0.25">
      <c r="A5736" t="s">
        <v>2585</v>
      </c>
      <c r="B5736" t="s">
        <v>548</v>
      </c>
      <c r="C5736" t="s">
        <v>2586</v>
      </c>
      <c r="D5736" t="s">
        <v>276</v>
      </c>
      <c r="E5736" t="s">
        <v>122</v>
      </c>
      <c r="F5736" t="s">
        <v>159</v>
      </c>
      <c r="G5736" t="s">
        <v>160</v>
      </c>
      <c r="H5736" t="s">
        <v>143</v>
      </c>
      <c r="I5736" t="s">
        <v>124</v>
      </c>
      <c r="J5736" t="s">
        <v>125</v>
      </c>
      <c r="K5736" t="s">
        <v>2587</v>
      </c>
      <c r="N5736" t="s">
        <v>2588</v>
      </c>
      <c r="O5736" t="s">
        <v>328</v>
      </c>
      <c r="P5736" t="s">
        <v>2589</v>
      </c>
      <c r="Q5736" t="s">
        <v>277</v>
      </c>
      <c r="R5736" t="s">
        <v>131</v>
      </c>
      <c r="S5736" t="s">
        <v>164</v>
      </c>
      <c r="T5736" t="s">
        <v>165</v>
      </c>
      <c r="U5736" t="s">
        <v>151</v>
      </c>
      <c r="V5736" t="s">
        <v>135</v>
      </c>
      <c r="W5736" t="s">
        <v>136</v>
      </c>
      <c r="X5736" t="s">
        <v>2590</v>
      </c>
      <c r="Y5736" s="94">
        <v>8595</v>
      </c>
      <c r="Z5736" s="94">
        <v>4.5474735088646412E-13</v>
      </c>
      <c r="AA5736" s="94">
        <v>7500</v>
      </c>
      <c r="AB5736" s="94">
        <v>7500</v>
      </c>
      <c r="AC5736">
        <f t="shared" si="178"/>
        <v>3000</v>
      </c>
      <c r="AD5736" t="str">
        <f t="shared" si="179"/>
        <v>313</v>
      </c>
    </row>
    <row r="5737" spans="1:30" hidden="1" x14ac:dyDescent="0.25">
      <c r="A5737" t="s">
        <v>2585</v>
      </c>
      <c r="B5737" t="s">
        <v>548</v>
      </c>
      <c r="C5737" t="s">
        <v>2586</v>
      </c>
      <c r="D5737" t="s">
        <v>278</v>
      </c>
      <c r="E5737" t="s">
        <v>122</v>
      </c>
      <c r="F5737" t="s">
        <v>159</v>
      </c>
      <c r="G5737" t="s">
        <v>160</v>
      </c>
      <c r="H5737" t="s">
        <v>143</v>
      </c>
      <c r="I5737" t="s">
        <v>124</v>
      </c>
      <c r="J5737" t="s">
        <v>125</v>
      </c>
      <c r="K5737" t="s">
        <v>2587</v>
      </c>
      <c r="N5737" t="s">
        <v>2588</v>
      </c>
      <c r="O5737" t="s">
        <v>328</v>
      </c>
      <c r="P5737" t="s">
        <v>2589</v>
      </c>
      <c r="Q5737" t="s">
        <v>279</v>
      </c>
      <c r="R5737" t="s">
        <v>131</v>
      </c>
      <c r="S5737" t="s">
        <v>164</v>
      </c>
      <c r="T5737" t="s">
        <v>165</v>
      </c>
      <c r="U5737" t="s">
        <v>151</v>
      </c>
      <c r="V5737" t="s">
        <v>135</v>
      </c>
      <c r="W5737" t="s">
        <v>136</v>
      </c>
      <c r="X5737" t="s">
        <v>2590</v>
      </c>
      <c r="Y5737" s="94">
        <v>34532</v>
      </c>
      <c r="Z5737" s="94">
        <v>34106.76</v>
      </c>
      <c r="AA5737" s="94">
        <v>35129.96</v>
      </c>
      <c r="AB5737" s="94">
        <v>35129.96</v>
      </c>
      <c r="AC5737">
        <f t="shared" si="178"/>
        <v>3000</v>
      </c>
      <c r="AD5737" t="str">
        <f t="shared" si="179"/>
        <v>313</v>
      </c>
    </row>
    <row r="5738" spans="1:30" hidden="1" x14ac:dyDescent="0.25">
      <c r="A5738" t="s">
        <v>2585</v>
      </c>
      <c r="B5738" t="s">
        <v>548</v>
      </c>
      <c r="C5738" t="s">
        <v>2586</v>
      </c>
      <c r="D5738" t="s">
        <v>280</v>
      </c>
      <c r="E5738" t="s">
        <v>122</v>
      </c>
      <c r="F5738" t="s">
        <v>159</v>
      </c>
      <c r="G5738" t="s">
        <v>160</v>
      </c>
      <c r="H5738" t="s">
        <v>143</v>
      </c>
      <c r="I5738" t="s">
        <v>124</v>
      </c>
      <c r="J5738" t="s">
        <v>125</v>
      </c>
      <c r="K5738" t="s">
        <v>2587</v>
      </c>
      <c r="N5738" t="s">
        <v>2588</v>
      </c>
      <c r="O5738" t="s">
        <v>328</v>
      </c>
      <c r="P5738" t="s">
        <v>2589</v>
      </c>
      <c r="Q5738" t="s">
        <v>281</v>
      </c>
      <c r="R5738" t="s">
        <v>131</v>
      </c>
      <c r="S5738" t="s">
        <v>164</v>
      </c>
      <c r="T5738" t="s">
        <v>165</v>
      </c>
      <c r="U5738" t="s">
        <v>151</v>
      </c>
      <c r="V5738" t="s">
        <v>135</v>
      </c>
      <c r="W5738" t="s">
        <v>136</v>
      </c>
      <c r="X5738" t="s">
        <v>2590</v>
      </c>
      <c r="Y5738" s="94">
        <v>0</v>
      </c>
      <c r="Z5738" s="94">
        <v>55680</v>
      </c>
      <c r="AA5738" s="94">
        <v>57350.400000000001</v>
      </c>
      <c r="AB5738" s="94">
        <v>57350.400000000001</v>
      </c>
      <c r="AC5738">
        <f t="shared" si="178"/>
        <v>3000</v>
      </c>
      <c r="AD5738" t="str">
        <f t="shared" si="179"/>
        <v>313</v>
      </c>
    </row>
    <row r="5739" spans="1:30" hidden="1" x14ac:dyDescent="0.25">
      <c r="A5739" t="s">
        <v>2585</v>
      </c>
      <c r="B5739" t="s">
        <v>548</v>
      </c>
      <c r="C5739" t="s">
        <v>2586</v>
      </c>
      <c r="D5739" t="s">
        <v>172</v>
      </c>
      <c r="E5739" t="s">
        <v>122</v>
      </c>
      <c r="F5739" t="s">
        <v>159</v>
      </c>
      <c r="G5739" t="s">
        <v>160</v>
      </c>
      <c r="H5739" t="s">
        <v>143</v>
      </c>
      <c r="I5739" t="s">
        <v>124</v>
      </c>
      <c r="J5739" t="s">
        <v>125</v>
      </c>
      <c r="K5739" t="s">
        <v>2587</v>
      </c>
      <c r="N5739" t="s">
        <v>2588</v>
      </c>
      <c r="O5739" t="s">
        <v>328</v>
      </c>
      <c r="P5739" t="s">
        <v>2589</v>
      </c>
      <c r="Q5739" t="s">
        <v>173</v>
      </c>
      <c r="R5739" t="s">
        <v>131</v>
      </c>
      <c r="S5739" t="s">
        <v>164</v>
      </c>
      <c r="T5739" t="s">
        <v>165</v>
      </c>
      <c r="U5739" t="s">
        <v>151</v>
      </c>
      <c r="V5739" t="s">
        <v>135</v>
      </c>
      <c r="W5739" t="s">
        <v>136</v>
      </c>
      <c r="X5739" t="s">
        <v>2590</v>
      </c>
      <c r="Y5739" s="94">
        <v>10147</v>
      </c>
      <c r="Z5739" s="94">
        <v>10147</v>
      </c>
      <c r="AA5739" s="94">
        <v>10451.41</v>
      </c>
      <c r="AB5739" s="94">
        <v>10451.41</v>
      </c>
      <c r="AC5739">
        <f t="shared" si="178"/>
        <v>3000</v>
      </c>
      <c r="AD5739" t="str">
        <f t="shared" si="179"/>
        <v>313</v>
      </c>
    </row>
    <row r="5740" spans="1:30" hidden="1" x14ac:dyDescent="0.25">
      <c r="A5740" t="s">
        <v>2585</v>
      </c>
      <c r="B5740" t="s">
        <v>548</v>
      </c>
      <c r="C5740" t="s">
        <v>2586</v>
      </c>
      <c r="D5740" t="s">
        <v>174</v>
      </c>
      <c r="E5740" t="s">
        <v>122</v>
      </c>
      <c r="F5740" t="s">
        <v>159</v>
      </c>
      <c r="G5740" t="s">
        <v>160</v>
      </c>
      <c r="H5740" t="s">
        <v>143</v>
      </c>
      <c r="I5740" t="s">
        <v>124</v>
      </c>
      <c r="J5740" t="s">
        <v>125</v>
      </c>
      <c r="K5740" t="s">
        <v>2587</v>
      </c>
      <c r="N5740" t="s">
        <v>2588</v>
      </c>
      <c r="O5740" t="s">
        <v>328</v>
      </c>
      <c r="P5740" t="s">
        <v>2589</v>
      </c>
      <c r="Q5740" t="s">
        <v>175</v>
      </c>
      <c r="R5740" t="s">
        <v>131</v>
      </c>
      <c r="S5740" t="s">
        <v>164</v>
      </c>
      <c r="T5740" t="s">
        <v>165</v>
      </c>
      <c r="U5740" t="s">
        <v>151</v>
      </c>
      <c r="V5740" t="s">
        <v>135</v>
      </c>
      <c r="W5740" t="s">
        <v>136</v>
      </c>
      <c r="X5740" t="s">
        <v>2590</v>
      </c>
      <c r="Y5740" s="94">
        <v>11408</v>
      </c>
      <c r="Z5740" s="94">
        <v>11408</v>
      </c>
      <c r="AA5740" s="94">
        <v>11750.24</v>
      </c>
      <c r="AB5740" s="94">
        <v>11750.24</v>
      </c>
      <c r="AC5740">
        <f t="shared" si="178"/>
        <v>3000</v>
      </c>
      <c r="AD5740" t="str">
        <f t="shared" si="179"/>
        <v>313</v>
      </c>
    </row>
    <row r="5741" spans="1:30" hidden="1" x14ac:dyDescent="0.25">
      <c r="A5741" t="s">
        <v>2585</v>
      </c>
      <c r="B5741" t="s">
        <v>548</v>
      </c>
      <c r="C5741" t="s">
        <v>2586</v>
      </c>
      <c r="D5741" t="s">
        <v>286</v>
      </c>
      <c r="E5741" t="s">
        <v>122</v>
      </c>
      <c r="F5741" t="s">
        <v>159</v>
      </c>
      <c r="G5741" t="s">
        <v>160</v>
      </c>
      <c r="H5741" t="s">
        <v>143</v>
      </c>
      <c r="I5741" t="s">
        <v>124</v>
      </c>
      <c r="J5741" t="s">
        <v>125</v>
      </c>
      <c r="K5741" t="s">
        <v>2587</v>
      </c>
      <c r="N5741" t="s">
        <v>2588</v>
      </c>
      <c r="O5741" t="s">
        <v>328</v>
      </c>
      <c r="P5741" t="s">
        <v>2589</v>
      </c>
      <c r="Q5741" t="s">
        <v>287</v>
      </c>
      <c r="R5741" t="s">
        <v>131</v>
      </c>
      <c r="S5741" t="s">
        <v>164</v>
      </c>
      <c r="T5741" t="s">
        <v>165</v>
      </c>
      <c r="U5741" t="s">
        <v>151</v>
      </c>
      <c r="V5741" t="s">
        <v>135</v>
      </c>
      <c r="W5741" t="s">
        <v>136</v>
      </c>
      <c r="X5741" t="s">
        <v>2590</v>
      </c>
      <c r="Y5741" s="94">
        <v>6976</v>
      </c>
      <c r="Z5741" s="94">
        <v>0</v>
      </c>
      <c r="AA5741" s="94">
        <v>2000</v>
      </c>
      <c r="AB5741" s="94">
        <v>2000</v>
      </c>
      <c r="AC5741">
        <f t="shared" si="178"/>
        <v>3000</v>
      </c>
      <c r="AD5741" t="str">
        <f t="shared" si="179"/>
        <v>313</v>
      </c>
    </row>
    <row r="5742" spans="1:30" hidden="1" x14ac:dyDescent="0.25">
      <c r="A5742" t="s">
        <v>2585</v>
      </c>
      <c r="B5742" t="s">
        <v>548</v>
      </c>
      <c r="C5742" t="s">
        <v>2586</v>
      </c>
      <c r="D5742" t="s">
        <v>288</v>
      </c>
      <c r="E5742" t="s">
        <v>122</v>
      </c>
      <c r="F5742" t="s">
        <v>159</v>
      </c>
      <c r="G5742" t="s">
        <v>160</v>
      </c>
      <c r="H5742" t="s">
        <v>143</v>
      </c>
      <c r="I5742" t="s">
        <v>124</v>
      </c>
      <c r="J5742" t="s">
        <v>125</v>
      </c>
      <c r="K5742" t="s">
        <v>2587</v>
      </c>
      <c r="N5742" t="s">
        <v>2588</v>
      </c>
      <c r="O5742" t="s">
        <v>328</v>
      </c>
      <c r="P5742" t="s">
        <v>2589</v>
      </c>
      <c r="Q5742" t="s">
        <v>289</v>
      </c>
      <c r="R5742" t="s">
        <v>131</v>
      </c>
      <c r="S5742" t="s">
        <v>164</v>
      </c>
      <c r="T5742" t="s">
        <v>165</v>
      </c>
      <c r="U5742" t="s">
        <v>151</v>
      </c>
      <c r="V5742" t="s">
        <v>135</v>
      </c>
      <c r="W5742" t="s">
        <v>136</v>
      </c>
      <c r="X5742" t="s">
        <v>2590</v>
      </c>
      <c r="Y5742" s="94">
        <v>0</v>
      </c>
      <c r="Z5742" s="94">
        <v>0</v>
      </c>
      <c r="AA5742" s="94">
        <v>2000</v>
      </c>
      <c r="AB5742" s="94">
        <v>2000</v>
      </c>
      <c r="AC5742">
        <f t="shared" si="178"/>
        <v>3000</v>
      </c>
      <c r="AD5742" t="str">
        <f t="shared" si="179"/>
        <v>313</v>
      </c>
    </row>
    <row r="5743" spans="1:30" hidden="1" x14ac:dyDescent="0.25">
      <c r="A5743" t="s">
        <v>2585</v>
      </c>
      <c r="B5743" t="s">
        <v>548</v>
      </c>
      <c r="C5743" t="s">
        <v>2586</v>
      </c>
      <c r="D5743" t="s">
        <v>998</v>
      </c>
      <c r="E5743" t="s">
        <v>122</v>
      </c>
      <c r="F5743" t="s">
        <v>159</v>
      </c>
      <c r="G5743" t="s">
        <v>160</v>
      </c>
      <c r="H5743" t="s">
        <v>143</v>
      </c>
      <c r="I5743" t="s">
        <v>124</v>
      </c>
      <c r="J5743" t="s">
        <v>125</v>
      </c>
      <c r="K5743" t="s">
        <v>2587</v>
      </c>
      <c r="N5743" t="s">
        <v>2588</v>
      </c>
      <c r="O5743" t="s">
        <v>328</v>
      </c>
      <c r="P5743" t="s">
        <v>2589</v>
      </c>
      <c r="Q5743" t="s">
        <v>999</v>
      </c>
      <c r="R5743" t="s">
        <v>131</v>
      </c>
      <c r="S5743" t="s">
        <v>164</v>
      </c>
      <c r="T5743" t="s">
        <v>165</v>
      </c>
      <c r="U5743" t="s">
        <v>151</v>
      </c>
      <c r="V5743" t="s">
        <v>135</v>
      </c>
      <c r="W5743" t="s">
        <v>136</v>
      </c>
      <c r="X5743" t="s">
        <v>2590</v>
      </c>
      <c r="Y5743" s="94">
        <v>0</v>
      </c>
      <c r="Z5743" s="94">
        <v>360246.81</v>
      </c>
      <c r="AA5743" s="94">
        <v>371054.21</v>
      </c>
      <c r="AB5743" s="94">
        <v>371054.21</v>
      </c>
      <c r="AC5743">
        <f t="shared" si="178"/>
        <v>3000</v>
      </c>
      <c r="AD5743" t="str">
        <f t="shared" si="179"/>
        <v>313</v>
      </c>
    </row>
    <row r="5744" spans="1:30" hidden="1" x14ac:dyDescent="0.25">
      <c r="A5744" t="s">
        <v>2585</v>
      </c>
      <c r="B5744" t="s">
        <v>548</v>
      </c>
      <c r="C5744" t="s">
        <v>2586</v>
      </c>
      <c r="D5744" t="s">
        <v>176</v>
      </c>
      <c r="E5744" t="s">
        <v>122</v>
      </c>
      <c r="F5744" t="s">
        <v>159</v>
      </c>
      <c r="G5744" t="s">
        <v>160</v>
      </c>
      <c r="H5744" t="s">
        <v>143</v>
      </c>
      <c r="I5744" t="s">
        <v>124</v>
      </c>
      <c r="J5744" t="s">
        <v>125</v>
      </c>
      <c r="K5744" t="s">
        <v>2587</v>
      </c>
      <c r="N5744" t="s">
        <v>2588</v>
      </c>
      <c r="O5744" t="s">
        <v>328</v>
      </c>
      <c r="P5744" t="s">
        <v>2589</v>
      </c>
      <c r="Q5744" t="s">
        <v>177</v>
      </c>
      <c r="R5744" t="s">
        <v>131</v>
      </c>
      <c r="S5744" t="s">
        <v>164</v>
      </c>
      <c r="T5744" t="s">
        <v>165</v>
      </c>
      <c r="U5744" t="s">
        <v>151</v>
      </c>
      <c r="V5744" t="s">
        <v>135</v>
      </c>
      <c r="W5744" t="s">
        <v>136</v>
      </c>
      <c r="X5744" t="s">
        <v>2590</v>
      </c>
      <c r="Y5744" s="94">
        <v>551</v>
      </c>
      <c r="Z5744" s="94">
        <v>0</v>
      </c>
      <c r="AA5744" s="94">
        <v>0</v>
      </c>
      <c r="AB5744" s="94">
        <v>0</v>
      </c>
      <c r="AC5744">
        <f t="shared" si="178"/>
        <v>3000</v>
      </c>
      <c r="AD5744" t="str">
        <f t="shared" si="179"/>
        <v>313</v>
      </c>
    </row>
    <row r="5745" spans="1:30" hidden="1" x14ac:dyDescent="0.25">
      <c r="A5745" s="97" t="s">
        <v>2635</v>
      </c>
      <c r="B5745" s="97" t="s">
        <v>548</v>
      </c>
      <c r="C5745" s="97" t="s">
        <v>140</v>
      </c>
      <c r="D5745" s="97" t="s">
        <v>141</v>
      </c>
      <c r="E5745" s="97" t="s">
        <v>122</v>
      </c>
      <c r="F5745" s="98">
        <v>15</v>
      </c>
      <c r="G5745" s="98" t="s">
        <v>142</v>
      </c>
      <c r="H5745" s="97" t="s">
        <v>143</v>
      </c>
      <c r="I5745" s="97" t="s">
        <v>124</v>
      </c>
      <c r="J5745" s="97" t="s">
        <v>125</v>
      </c>
      <c r="K5745" s="97" t="s">
        <v>2636</v>
      </c>
      <c r="L5745" s="97"/>
      <c r="M5745" s="97"/>
      <c r="N5745" s="97" t="s">
        <v>2637</v>
      </c>
      <c r="O5745" s="97" t="s">
        <v>328</v>
      </c>
      <c r="P5745" s="97" t="s">
        <v>147</v>
      </c>
      <c r="Q5745" s="97" t="s">
        <v>148</v>
      </c>
      <c r="R5745" s="97" t="s">
        <v>131</v>
      </c>
      <c r="S5745" s="97" t="s">
        <v>149</v>
      </c>
      <c r="T5745" s="97" t="s">
        <v>150</v>
      </c>
      <c r="U5745" s="97" t="s">
        <v>151</v>
      </c>
      <c r="V5745" s="97" t="s">
        <v>135</v>
      </c>
      <c r="W5745" s="97" t="s">
        <v>136</v>
      </c>
      <c r="X5745" s="97"/>
      <c r="Y5745" s="99"/>
      <c r="Z5745" s="99"/>
      <c r="AA5745" s="99">
        <v>1353048</v>
      </c>
      <c r="AB5745" s="99">
        <v>1353048</v>
      </c>
      <c r="AC5745">
        <f t="shared" si="178"/>
        <v>1000</v>
      </c>
      <c r="AD5745" t="str">
        <f t="shared" si="179"/>
        <v>313</v>
      </c>
    </row>
    <row r="5746" spans="1:30" hidden="1" x14ac:dyDescent="0.25">
      <c r="A5746" s="97" t="s">
        <v>2635</v>
      </c>
      <c r="B5746" s="97" t="s">
        <v>548</v>
      </c>
      <c r="C5746" s="97" t="s">
        <v>140</v>
      </c>
      <c r="D5746" s="97">
        <v>12101</v>
      </c>
      <c r="E5746" s="97" t="s">
        <v>122</v>
      </c>
      <c r="F5746" s="98">
        <v>15</v>
      </c>
      <c r="G5746" s="98" t="s">
        <v>142</v>
      </c>
      <c r="H5746" s="97">
        <v>19</v>
      </c>
      <c r="I5746" s="97" t="s">
        <v>124</v>
      </c>
      <c r="J5746" s="97" t="s">
        <v>125</v>
      </c>
      <c r="K5746" s="97" t="s">
        <v>2636</v>
      </c>
      <c r="L5746" s="97"/>
      <c r="M5746" s="97"/>
      <c r="N5746" s="97" t="s">
        <v>2637</v>
      </c>
      <c r="O5746" s="97" t="s">
        <v>328</v>
      </c>
      <c r="P5746" s="97" t="s">
        <v>147</v>
      </c>
      <c r="Q5746" s="97" t="s">
        <v>182</v>
      </c>
      <c r="R5746" s="97" t="s">
        <v>131</v>
      </c>
      <c r="S5746" s="97" t="s">
        <v>149</v>
      </c>
      <c r="T5746" s="97" t="s">
        <v>150</v>
      </c>
      <c r="U5746" s="97" t="s">
        <v>134</v>
      </c>
      <c r="V5746" s="97" t="s">
        <v>135</v>
      </c>
      <c r="W5746" s="97" t="s">
        <v>136</v>
      </c>
      <c r="X5746" s="97"/>
      <c r="Y5746" s="99"/>
      <c r="Z5746" s="99"/>
      <c r="AA5746" s="99">
        <v>4533568</v>
      </c>
      <c r="AB5746" s="99">
        <v>4533568</v>
      </c>
      <c r="AC5746">
        <f t="shared" si="178"/>
        <v>1000</v>
      </c>
      <c r="AD5746" t="str">
        <f t="shared" si="179"/>
        <v>313</v>
      </c>
    </row>
    <row r="5747" spans="1:30" hidden="1" x14ac:dyDescent="0.25">
      <c r="A5747" s="97" t="s">
        <v>2635</v>
      </c>
      <c r="B5747" s="97" t="s">
        <v>548</v>
      </c>
      <c r="C5747" s="97" t="s">
        <v>140</v>
      </c>
      <c r="D5747" s="97">
        <v>13201</v>
      </c>
      <c r="E5747" s="97" t="s">
        <v>122</v>
      </c>
      <c r="F5747" s="98">
        <v>15</v>
      </c>
      <c r="G5747" s="98" t="s">
        <v>142</v>
      </c>
      <c r="H5747" s="97">
        <v>19</v>
      </c>
      <c r="I5747" s="97" t="s">
        <v>124</v>
      </c>
      <c r="J5747" s="97" t="s">
        <v>125</v>
      </c>
      <c r="K5747" s="97" t="s">
        <v>2636</v>
      </c>
      <c r="L5747" s="97"/>
      <c r="M5747" s="97"/>
      <c r="N5747" s="97" t="s">
        <v>2637</v>
      </c>
      <c r="O5747" s="97" t="s">
        <v>328</v>
      </c>
      <c r="P5747" s="97" t="s">
        <v>147</v>
      </c>
      <c r="Q5747" s="97" t="s">
        <v>152</v>
      </c>
      <c r="R5747" s="97" t="s">
        <v>131</v>
      </c>
      <c r="S5747" s="97" t="s">
        <v>149</v>
      </c>
      <c r="T5747" s="97" t="s">
        <v>150</v>
      </c>
      <c r="U5747" s="97" t="s">
        <v>134</v>
      </c>
      <c r="V5747" s="97" t="s">
        <v>135</v>
      </c>
      <c r="W5747" s="97" t="s">
        <v>136</v>
      </c>
      <c r="X5747" s="97"/>
      <c r="Y5747" s="99"/>
      <c r="Z5747" s="99"/>
      <c r="AA5747" s="99">
        <v>56377</v>
      </c>
      <c r="AB5747" s="99">
        <v>56377</v>
      </c>
      <c r="AC5747">
        <f t="shared" si="178"/>
        <v>1000</v>
      </c>
      <c r="AD5747" t="str">
        <f t="shared" si="179"/>
        <v>313</v>
      </c>
    </row>
    <row r="5748" spans="1:30" hidden="1" x14ac:dyDescent="0.25">
      <c r="A5748" s="97" t="s">
        <v>2635</v>
      </c>
      <c r="B5748" s="97" t="s">
        <v>548</v>
      </c>
      <c r="C5748" s="97" t="s">
        <v>140</v>
      </c>
      <c r="D5748" s="97">
        <v>13203</v>
      </c>
      <c r="E5748" s="97" t="s">
        <v>122</v>
      </c>
      <c r="F5748" s="98">
        <v>15</v>
      </c>
      <c r="G5748" s="98" t="s">
        <v>142</v>
      </c>
      <c r="H5748" s="97">
        <v>19</v>
      </c>
      <c r="I5748" s="97" t="s">
        <v>124</v>
      </c>
      <c r="J5748" s="97" t="s">
        <v>125</v>
      </c>
      <c r="K5748" s="97" t="s">
        <v>2636</v>
      </c>
      <c r="L5748" s="97"/>
      <c r="M5748" s="97"/>
      <c r="N5748" s="97" t="s">
        <v>2637</v>
      </c>
      <c r="O5748" s="97" t="s">
        <v>328</v>
      </c>
      <c r="P5748" s="97" t="s">
        <v>147</v>
      </c>
      <c r="Q5748" s="97" t="s">
        <v>153</v>
      </c>
      <c r="R5748" s="97" t="s">
        <v>131</v>
      </c>
      <c r="S5748" s="97" t="s">
        <v>149</v>
      </c>
      <c r="T5748" s="97" t="s">
        <v>150</v>
      </c>
      <c r="U5748" s="97" t="s">
        <v>134</v>
      </c>
      <c r="V5748" s="97" t="s">
        <v>135</v>
      </c>
      <c r="W5748" s="97" t="s">
        <v>136</v>
      </c>
      <c r="X5748" s="97"/>
      <c r="Y5748" s="99"/>
      <c r="Z5748" s="99"/>
      <c r="AA5748" s="99">
        <v>225508</v>
      </c>
      <c r="AB5748" s="99">
        <v>225508</v>
      </c>
      <c r="AC5748">
        <f t="shared" si="178"/>
        <v>1000</v>
      </c>
      <c r="AD5748" t="str">
        <f t="shared" si="179"/>
        <v>313</v>
      </c>
    </row>
    <row r="5749" spans="1:30" hidden="1" x14ac:dyDescent="0.25">
      <c r="A5749" s="97" t="s">
        <v>2635</v>
      </c>
      <c r="B5749" s="97" t="s">
        <v>548</v>
      </c>
      <c r="C5749" s="97" t="s">
        <v>140</v>
      </c>
      <c r="D5749" s="97">
        <v>14101</v>
      </c>
      <c r="E5749" s="97" t="s">
        <v>122</v>
      </c>
      <c r="F5749" s="98">
        <v>15</v>
      </c>
      <c r="G5749" s="98" t="s">
        <v>142</v>
      </c>
      <c r="H5749" s="97">
        <v>19</v>
      </c>
      <c r="I5749" s="97" t="s">
        <v>124</v>
      </c>
      <c r="J5749" s="97" t="s">
        <v>125</v>
      </c>
      <c r="K5749" s="97" t="s">
        <v>2636</v>
      </c>
      <c r="L5749" s="97"/>
      <c r="M5749" s="97"/>
      <c r="N5749" s="97" t="s">
        <v>2637</v>
      </c>
      <c r="O5749" s="97" t="s">
        <v>328</v>
      </c>
      <c r="P5749" s="97" t="s">
        <v>147</v>
      </c>
      <c r="Q5749" s="97" t="s">
        <v>154</v>
      </c>
      <c r="R5749" s="97" t="s">
        <v>131</v>
      </c>
      <c r="S5749" s="97" t="s">
        <v>149</v>
      </c>
      <c r="T5749" s="97" t="s">
        <v>150</v>
      </c>
      <c r="U5749" s="97" t="s">
        <v>134</v>
      </c>
      <c r="V5749" s="97" t="s">
        <v>135</v>
      </c>
      <c r="W5749" s="97" t="s">
        <v>136</v>
      </c>
      <c r="X5749" s="97"/>
      <c r="Y5749" s="99"/>
      <c r="Z5749" s="99"/>
      <c r="AA5749" s="99">
        <v>74417.64</v>
      </c>
      <c r="AB5749" s="99">
        <v>74417.64</v>
      </c>
      <c r="AC5749">
        <f t="shared" si="178"/>
        <v>1000</v>
      </c>
      <c r="AD5749" t="str">
        <f t="shared" si="179"/>
        <v>313</v>
      </c>
    </row>
    <row r="5750" spans="1:30" hidden="1" x14ac:dyDescent="0.25">
      <c r="A5750" s="97" t="s">
        <v>2635</v>
      </c>
      <c r="B5750" s="97" t="s">
        <v>548</v>
      </c>
      <c r="C5750" s="97" t="s">
        <v>140</v>
      </c>
      <c r="D5750" s="97">
        <v>14103</v>
      </c>
      <c r="E5750" s="97" t="s">
        <v>122</v>
      </c>
      <c r="F5750" s="98">
        <v>15</v>
      </c>
      <c r="G5750" s="98" t="s">
        <v>142</v>
      </c>
      <c r="H5750" s="97">
        <v>19</v>
      </c>
      <c r="I5750" s="97" t="s">
        <v>124</v>
      </c>
      <c r="J5750" s="97" t="s">
        <v>125</v>
      </c>
      <c r="K5750" s="97" t="s">
        <v>2636</v>
      </c>
      <c r="L5750" s="97"/>
      <c r="M5750" s="97"/>
      <c r="N5750" s="97" t="s">
        <v>2637</v>
      </c>
      <c r="O5750" s="97" t="s">
        <v>328</v>
      </c>
      <c r="P5750" s="97" t="s">
        <v>147</v>
      </c>
      <c r="Q5750" s="97" t="s">
        <v>155</v>
      </c>
      <c r="R5750" s="97" t="s">
        <v>131</v>
      </c>
      <c r="S5750" s="97" t="s">
        <v>149</v>
      </c>
      <c r="T5750" s="97" t="s">
        <v>150</v>
      </c>
      <c r="U5750" s="97" t="s">
        <v>134</v>
      </c>
      <c r="V5750" s="97" t="s">
        <v>135</v>
      </c>
      <c r="W5750" s="97" t="s">
        <v>136</v>
      </c>
      <c r="X5750" s="97"/>
      <c r="Y5750" s="99"/>
      <c r="Z5750" s="99"/>
      <c r="AA5750" s="99">
        <v>30443.579999999998</v>
      </c>
      <c r="AB5750" s="99">
        <v>30443.58</v>
      </c>
      <c r="AC5750">
        <f t="shared" si="178"/>
        <v>1000</v>
      </c>
      <c r="AD5750" t="str">
        <f t="shared" si="179"/>
        <v>313</v>
      </c>
    </row>
    <row r="5751" spans="1:30" hidden="1" x14ac:dyDescent="0.25">
      <c r="A5751" s="97" t="s">
        <v>2635</v>
      </c>
      <c r="B5751" s="97" t="s">
        <v>548</v>
      </c>
      <c r="C5751" s="97" t="s">
        <v>140</v>
      </c>
      <c r="D5751" s="97">
        <v>14201</v>
      </c>
      <c r="E5751" s="97" t="s">
        <v>122</v>
      </c>
      <c r="F5751" s="98">
        <v>15</v>
      </c>
      <c r="G5751" s="98" t="s">
        <v>142</v>
      </c>
      <c r="H5751" s="97">
        <v>19</v>
      </c>
      <c r="I5751" s="97" t="s">
        <v>124</v>
      </c>
      <c r="J5751" s="97" t="s">
        <v>125</v>
      </c>
      <c r="K5751" s="97" t="s">
        <v>2636</v>
      </c>
      <c r="L5751" s="97"/>
      <c r="M5751" s="97"/>
      <c r="N5751" s="97" t="s">
        <v>2637</v>
      </c>
      <c r="O5751" s="97" t="s">
        <v>328</v>
      </c>
      <c r="P5751" s="97" t="s">
        <v>147</v>
      </c>
      <c r="Q5751" s="97" t="s">
        <v>156</v>
      </c>
      <c r="R5751" s="97" t="s">
        <v>131</v>
      </c>
      <c r="S5751" s="97" t="s">
        <v>149</v>
      </c>
      <c r="T5751" s="97" t="s">
        <v>150</v>
      </c>
      <c r="U5751" s="97" t="s">
        <v>134</v>
      </c>
      <c r="V5751" s="97" t="s">
        <v>135</v>
      </c>
      <c r="W5751" s="97" t="s">
        <v>136</v>
      </c>
      <c r="X5751" s="97"/>
      <c r="Y5751" s="99"/>
      <c r="Z5751" s="99"/>
      <c r="AA5751" s="99">
        <v>67652.400000000009</v>
      </c>
      <c r="AB5751" s="99">
        <v>67652.399999999994</v>
      </c>
      <c r="AC5751">
        <f t="shared" si="178"/>
        <v>1000</v>
      </c>
      <c r="AD5751" t="str">
        <f t="shared" si="179"/>
        <v>313</v>
      </c>
    </row>
    <row r="5752" spans="1:30" hidden="1" x14ac:dyDescent="0.25">
      <c r="A5752" s="97" t="s">
        <v>2635</v>
      </c>
      <c r="B5752" s="97" t="s">
        <v>548</v>
      </c>
      <c r="C5752" s="97" t="s">
        <v>140</v>
      </c>
      <c r="D5752" s="97">
        <v>14301</v>
      </c>
      <c r="E5752" s="97" t="s">
        <v>122</v>
      </c>
      <c r="F5752" s="98">
        <v>15</v>
      </c>
      <c r="G5752" s="98" t="s">
        <v>142</v>
      </c>
      <c r="H5752" s="97">
        <v>19</v>
      </c>
      <c r="I5752" s="97" t="s">
        <v>124</v>
      </c>
      <c r="J5752" s="97" t="s">
        <v>125</v>
      </c>
      <c r="K5752" s="97" t="s">
        <v>2636</v>
      </c>
      <c r="L5752" s="97"/>
      <c r="M5752" s="97"/>
      <c r="N5752" s="97" t="s">
        <v>2637</v>
      </c>
      <c r="O5752" s="97" t="s">
        <v>328</v>
      </c>
      <c r="P5752" s="97" t="s">
        <v>147</v>
      </c>
      <c r="Q5752" s="97" t="s">
        <v>178</v>
      </c>
      <c r="R5752" s="97" t="s">
        <v>131</v>
      </c>
      <c r="S5752" s="97" t="s">
        <v>149</v>
      </c>
      <c r="T5752" s="97" t="s">
        <v>150</v>
      </c>
      <c r="U5752" s="97" t="s">
        <v>134</v>
      </c>
      <c r="V5752" s="97" t="s">
        <v>135</v>
      </c>
      <c r="W5752" s="97" t="s">
        <v>136</v>
      </c>
      <c r="X5752" s="97"/>
      <c r="Y5752" s="99"/>
      <c r="Z5752" s="99"/>
      <c r="AA5752" s="99">
        <v>81182.87999999999</v>
      </c>
      <c r="AB5752" s="99">
        <v>81182.880000000005</v>
      </c>
      <c r="AC5752">
        <f t="shared" si="178"/>
        <v>1000</v>
      </c>
      <c r="AD5752" t="str">
        <f t="shared" si="179"/>
        <v>313</v>
      </c>
    </row>
    <row r="5753" spans="1:30" hidden="1" x14ac:dyDescent="0.25">
      <c r="A5753" t="s">
        <v>2635</v>
      </c>
      <c r="B5753" t="s">
        <v>548</v>
      </c>
      <c r="C5753" t="s">
        <v>157</v>
      </c>
      <c r="D5753" t="s">
        <v>186</v>
      </c>
      <c r="E5753" t="s">
        <v>122</v>
      </c>
      <c r="F5753" t="s">
        <v>159</v>
      </c>
      <c r="G5753" t="s">
        <v>160</v>
      </c>
      <c r="H5753" t="s">
        <v>143</v>
      </c>
      <c r="I5753" t="s">
        <v>124</v>
      </c>
      <c r="J5753" t="s">
        <v>125</v>
      </c>
      <c r="K5753" t="s">
        <v>2638</v>
      </c>
      <c r="N5753" t="s">
        <v>2637</v>
      </c>
      <c r="O5753" t="s">
        <v>328</v>
      </c>
      <c r="P5753" t="s">
        <v>162</v>
      </c>
      <c r="Q5753" t="s">
        <v>188</v>
      </c>
      <c r="R5753" t="s">
        <v>131</v>
      </c>
      <c r="S5753" t="s">
        <v>164</v>
      </c>
      <c r="T5753" t="s">
        <v>165</v>
      </c>
      <c r="U5753" t="s">
        <v>151</v>
      </c>
      <c r="V5753" t="s">
        <v>135</v>
      </c>
      <c r="W5753" t="s">
        <v>136</v>
      </c>
      <c r="X5753" t="s">
        <v>2639</v>
      </c>
      <c r="Y5753" s="94">
        <v>40001.4</v>
      </c>
      <c r="Z5753" s="94">
        <v>32397.5</v>
      </c>
      <c r="AA5753" s="94">
        <v>33369.43</v>
      </c>
      <c r="AB5753" s="94">
        <v>33369.43</v>
      </c>
      <c r="AC5753">
        <f t="shared" si="178"/>
        <v>2000</v>
      </c>
      <c r="AD5753" t="str">
        <f t="shared" si="179"/>
        <v>313</v>
      </c>
    </row>
    <row r="5754" spans="1:30" hidden="1" x14ac:dyDescent="0.25">
      <c r="A5754" t="s">
        <v>2635</v>
      </c>
      <c r="B5754" t="s">
        <v>548</v>
      </c>
      <c r="C5754" t="s">
        <v>157</v>
      </c>
      <c r="D5754" t="s">
        <v>192</v>
      </c>
      <c r="E5754" t="s">
        <v>122</v>
      </c>
      <c r="F5754" t="s">
        <v>159</v>
      </c>
      <c r="G5754" t="s">
        <v>160</v>
      </c>
      <c r="H5754" t="s">
        <v>143</v>
      </c>
      <c r="I5754" t="s">
        <v>124</v>
      </c>
      <c r="J5754" t="s">
        <v>125</v>
      </c>
      <c r="K5754" t="s">
        <v>2638</v>
      </c>
      <c r="N5754" t="s">
        <v>2637</v>
      </c>
      <c r="O5754" t="s">
        <v>328</v>
      </c>
      <c r="P5754" t="s">
        <v>162</v>
      </c>
      <c r="Q5754" t="s">
        <v>193</v>
      </c>
      <c r="R5754" t="s">
        <v>131</v>
      </c>
      <c r="S5754" t="s">
        <v>164</v>
      </c>
      <c r="T5754" t="s">
        <v>165</v>
      </c>
      <c r="U5754" t="s">
        <v>151</v>
      </c>
      <c r="V5754" t="s">
        <v>135</v>
      </c>
      <c r="W5754" t="s">
        <v>136</v>
      </c>
      <c r="X5754" t="s">
        <v>2639</v>
      </c>
      <c r="Y5754" s="94">
        <v>603142.19999999995</v>
      </c>
      <c r="Z5754" s="94">
        <v>413894.96159999998</v>
      </c>
      <c r="AA5754" s="94">
        <v>426311.81</v>
      </c>
      <c r="AB5754" s="94">
        <v>426311.81</v>
      </c>
      <c r="AC5754">
        <f t="shared" si="178"/>
        <v>2000</v>
      </c>
      <c r="AD5754" t="str">
        <f t="shared" si="179"/>
        <v>313</v>
      </c>
    </row>
    <row r="5755" spans="1:30" hidden="1" x14ac:dyDescent="0.25">
      <c r="A5755" t="s">
        <v>2635</v>
      </c>
      <c r="B5755" t="s">
        <v>548</v>
      </c>
      <c r="C5755" t="s">
        <v>157</v>
      </c>
      <c r="D5755" t="s">
        <v>196</v>
      </c>
      <c r="E5755" t="s">
        <v>122</v>
      </c>
      <c r="F5755" t="s">
        <v>159</v>
      </c>
      <c r="G5755" t="s">
        <v>160</v>
      </c>
      <c r="H5755" t="s">
        <v>143</v>
      </c>
      <c r="I5755" t="s">
        <v>124</v>
      </c>
      <c r="J5755" t="s">
        <v>125</v>
      </c>
      <c r="K5755" t="s">
        <v>2638</v>
      </c>
      <c r="N5755" t="s">
        <v>2637</v>
      </c>
      <c r="O5755" t="s">
        <v>328</v>
      </c>
      <c r="P5755" t="s">
        <v>162</v>
      </c>
      <c r="Q5755" t="s">
        <v>197</v>
      </c>
      <c r="R5755" t="s">
        <v>131</v>
      </c>
      <c r="S5755" t="s">
        <v>164</v>
      </c>
      <c r="T5755" t="s">
        <v>165</v>
      </c>
      <c r="U5755" t="s">
        <v>151</v>
      </c>
      <c r="V5755" t="s">
        <v>135</v>
      </c>
      <c r="W5755" t="s">
        <v>136</v>
      </c>
      <c r="X5755" t="s">
        <v>2639</v>
      </c>
      <c r="Y5755" s="94">
        <v>1138563.72</v>
      </c>
      <c r="Z5755" s="94">
        <v>853922.79</v>
      </c>
      <c r="AA5755" s="94">
        <v>879540.47</v>
      </c>
      <c r="AB5755" s="94">
        <v>879540.47</v>
      </c>
      <c r="AC5755">
        <f t="shared" si="178"/>
        <v>2000</v>
      </c>
      <c r="AD5755" t="str">
        <f t="shared" si="179"/>
        <v>313</v>
      </c>
    </row>
    <row r="5756" spans="1:30" hidden="1" x14ac:dyDescent="0.25">
      <c r="A5756" t="s">
        <v>2635</v>
      </c>
      <c r="B5756" t="s">
        <v>548</v>
      </c>
      <c r="C5756" t="s">
        <v>157</v>
      </c>
      <c r="D5756" t="s">
        <v>198</v>
      </c>
      <c r="E5756" t="s">
        <v>122</v>
      </c>
      <c r="F5756" t="s">
        <v>159</v>
      </c>
      <c r="G5756" t="s">
        <v>160</v>
      </c>
      <c r="H5756" t="s">
        <v>143</v>
      </c>
      <c r="I5756" t="s">
        <v>124</v>
      </c>
      <c r="J5756" t="s">
        <v>125</v>
      </c>
      <c r="K5756" t="s">
        <v>2638</v>
      </c>
      <c r="N5756" t="s">
        <v>2637</v>
      </c>
      <c r="O5756" t="s">
        <v>328</v>
      </c>
      <c r="P5756" t="s">
        <v>162</v>
      </c>
      <c r="Q5756" t="s">
        <v>199</v>
      </c>
      <c r="R5756" t="s">
        <v>131</v>
      </c>
      <c r="S5756" t="s">
        <v>164</v>
      </c>
      <c r="T5756" t="s">
        <v>165</v>
      </c>
      <c r="U5756" t="s">
        <v>151</v>
      </c>
      <c r="V5756" t="s">
        <v>135</v>
      </c>
      <c r="W5756" t="s">
        <v>136</v>
      </c>
      <c r="X5756" t="s">
        <v>2639</v>
      </c>
      <c r="Y5756" s="94">
        <v>60367.68</v>
      </c>
      <c r="Z5756" s="94">
        <v>32657.976666666666</v>
      </c>
      <c r="AA5756" s="94">
        <v>33637.72</v>
      </c>
      <c r="AB5756" s="94">
        <v>33637.72</v>
      </c>
      <c r="AC5756">
        <f t="shared" si="178"/>
        <v>2000</v>
      </c>
      <c r="AD5756" t="str">
        <f t="shared" si="179"/>
        <v>313</v>
      </c>
    </row>
    <row r="5757" spans="1:30" hidden="1" x14ac:dyDescent="0.25">
      <c r="A5757" t="s">
        <v>2635</v>
      </c>
      <c r="B5757" t="s">
        <v>548</v>
      </c>
      <c r="C5757" t="s">
        <v>157</v>
      </c>
      <c r="D5757" t="s">
        <v>206</v>
      </c>
      <c r="E5757" t="s">
        <v>122</v>
      </c>
      <c r="F5757" t="s">
        <v>159</v>
      </c>
      <c r="G5757" t="s">
        <v>160</v>
      </c>
      <c r="H5757" t="s">
        <v>143</v>
      </c>
      <c r="I5757" t="s">
        <v>124</v>
      </c>
      <c r="J5757" t="s">
        <v>125</v>
      </c>
      <c r="K5757" t="s">
        <v>2638</v>
      </c>
      <c r="N5757" t="s">
        <v>2637</v>
      </c>
      <c r="O5757" t="s">
        <v>328</v>
      </c>
      <c r="P5757" t="s">
        <v>162</v>
      </c>
      <c r="Q5757" t="s">
        <v>207</v>
      </c>
      <c r="R5757" t="s">
        <v>131</v>
      </c>
      <c r="S5757" t="s">
        <v>164</v>
      </c>
      <c r="T5757" t="s">
        <v>165</v>
      </c>
      <c r="U5757" t="s">
        <v>151</v>
      </c>
      <c r="V5757" t="s">
        <v>135</v>
      </c>
      <c r="W5757" t="s">
        <v>136</v>
      </c>
      <c r="X5757" t="s">
        <v>2639</v>
      </c>
      <c r="Y5757" s="94">
        <v>16302.12</v>
      </c>
      <c r="Z5757" s="94">
        <v>12226.59</v>
      </c>
      <c r="AA5757" s="94">
        <v>12593.39</v>
      </c>
      <c r="AB5757" s="94">
        <v>12593.39</v>
      </c>
      <c r="AC5757">
        <f t="shared" si="178"/>
        <v>2000</v>
      </c>
      <c r="AD5757" t="str">
        <f t="shared" si="179"/>
        <v>313</v>
      </c>
    </row>
    <row r="5758" spans="1:30" hidden="1" x14ac:dyDescent="0.25">
      <c r="A5758" t="s">
        <v>2635</v>
      </c>
      <c r="B5758" t="s">
        <v>548</v>
      </c>
      <c r="C5758" t="s">
        <v>157</v>
      </c>
      <c r="D5758" t="s">
        <v>214</v>
      </c>
      <c r="E5758" t="s">
        <v>122</v>
      </c>
      <c r="F5758" t="s">
        <v>159</v>
      </c>
      <c r="G5758" t="s">
        <v>160</v>
      </c>
      <c r="H5758" t="s">
        <v>143</v>
      </c>
      <c r="I5758" t="s">
        <v>124</v>
      </c>
      <c r="J5758" t="s">
        <v>125</v>
      </c>
      <c r="K5758" t="s">
        <v>2638</v>
      </c>
      <c r="N5758" t="s">
        <v>2637</v>
      </c>
      <c r="O5758" t="s">
        <v>328</v>
      </c>
      <c r="P5758" t="s">
        <v>162</v>
      </c>
      <c r="Q5758" t="s">
        <v>215</v>
      </c>
      <c r="R5758" t="s">
        <v>131</v>
      </c>
      <c r="S5758" t="s">
        <v>164</v>
      </c>
      <c r="T5758" t="s">
        <v>165</v>
      </c>
      <c r="U5758" t="s">
        <v>151</v>
      </c>
      <c r="V5758" t="s">
        <v>135</v>
      </c>
      <c r="W5758" t="s">
        <v>136</v>
      </c>
      <c r="X5758" t="s">
        <v>2639</v>
      </c>
      <c r="Y5758" s="94">
        <v>134972.76999999999</v>
      </c>
      <c r="Z5758" s="94">
        <v>436492.91</v>
      </c>
      <c r="AA5758" s="94">
        <v>449587.7</v>
      </c>
      <c r="AB5758" s="94">
        <v>449587.7</v>
      </c>
      <c r="AC5758">
        <f t="shared" si="178"/>
        <v>2000</v>
      </c>
      <c r="AD5758" t="str">
        <f t="shared" si="179"/>
        <v>313</v>
      </c>
    </row>
    <row r="5759" spans="1:30" hidden="1" x14ac:dyDescent="0.25">
      <c r="A5759" t="s">
        <v>2635</v>
      </c>
      <c r="B5759" t="s">
        <v>548</v>
      </c>
      <c r="C5759" t="s">
        <v>157</v>
      </c>
      <c r="D5759" t="s">
        <v>230</v>
      </c>
      <c r="E5759" t="s">
        <v>122</v>
      </c>
      <c r="F5759" t="s">
        <v>159</v>
      </c>
      <c r="G5759" t="s">
        <v>160</v>
      </c>
      <c r="H5759" t="s">
        <v>143</v>
      </c>
      <c r="I5759" t="s">
        <v>124</v>
      </c>
      <c r="J5759" t="s">
        <v>125</v>
      </c>
      <c r="K5759" t="s">
        <v>2638</v>
      </c>
      <c r="N5759" t="s">
        <v>2637</v>
      </c>
      <c r="O5759" t="s">
        <v>328</v>
      </c>
      <c r="P5759" t="s">
        <v>162</v>
      </c>
      <c r="Q5759" t="s">
        <v>231</v>
      </c>
      <c r="R5759" t="s">
        <v>131</v>
      </c>
      <c r="S5759" t="s">
        <v>164</v>
      </c>
      <c r="T5759" t="s">
        <v>165</v>
      </c>
      <c r="U5759" t="s">
        <v>151</v>
      </c>
      <c r="V5759" t="s">
        <v>135</v>
      </c>
      <c r="W5759" t="s">
        <v>136</v>
      </c>
      <c r="X5759" t="s">
        <v>2639</v>
      </c>
      <c r="Y5759" s="94">
        <v>13679.76</v>
      </c>
      <c r="Z5759" s="94">
        <v>10259.82</v>
      </c>
      <c r="AA5759" s="94">
        <v>10567.61</v>
      </c>
      <c r="AB5759" s="94">
        <v>10567.61</v>
      </c>
      <c r="AC5759">
        <f t="shared" si="178"/>
        <v>2000</v>
      </c>
      <c r="AD5759" t="str">
        <f t="shared" si="179"/>
        <v>313</v>
      </c>
    </row>
    <row r="5760" spans="1:30" hidden="1" x14ac:dyDescent="0.25">
      <c r="A5760" t="s">
        <v>2635</v>
      </c>
      <c r="B5760" t="s">
        <v>548</v>
      </c>
      <c r="C5760" t="s">
        <v>157</v>
      </c>
      <c r="D5760" t="s">
        <v>158</v>
      </c>
      <c r="E5760" t="s">
        <v>122</v>
      </c>
      <c r="F5760" t="s">
        <v>159</v>
      </c>
      <c r="G5760" t="s">
        <v>160</v>
      </c>
      <c r="H5760" t="s">
        <v>143</v>
      </c>
      <c r="I5760" t="s">
        <v>124</v>
      </c>
      <c r="J5760" t="s">
        <v>125</v>
      </c>
      <c r="K5760" t="s">
        <v>2638</v>
      </c>
      <c r="N5760" t="s">
        <v>2637</v>
      </c>
      <c r="O5760" t="s">
        <v>328</v>
      </c>
      <c r="P5760" t="s">
        <v>162</v>
      </c>
      <c r="Q5760" t="s">
        <v>163</v>
      </c>
      <c r="R5760" t="s">
        <v>131</v>
      </c>
      <c r="S5760" t="s">
        <v>164</v>
      </c>
      <c r="T5760" t="s">
        <v>165</v>
      </c>
      <c r="U5760" t="s">
        <v>151</v>
      </c>
      <c r="V5760" t="s">
        <v>135</v>
      </c>
      <c r="W5760" t="s">
        <v>136</v>
      </c>
      <c r="X5760" t="s">
        <v>2639</v>
      </c>
      <c r="Y5760" s="94">
        <v>19260980.890000001</v>
      </c>
      <c r="Z5760" s="94">
        <v>26928783.579999998</v>
      </c>
      <c r="AA5760" s="94">
        <v>27736647.087400001</v>
      </c>
      <c r="AB5760" s="94">
        <v>27736647.09</v>
      </c>
      <c r="AC5760">
        <f t="shared" si="178"/>
        <v>3000</v>
      </c>
      <c r="AD5760" t="str">
        <f t="shared" si="179"/>
        <v>313</v>
      </c>
    </row>
    <row r="5761" spans="1:30" hidden="1" x14ac:dyDescent="0.25">
      <c r="A5761" t="s">
        <v>2635</v>
      </c>
      <c r="B5761" t="s">
        <v>548</v>
      </c>
      <c r="C5761" t="s">
        <v>157</v>
      </c>
      <c r="D5761" t="s">
        <v>167</v>
      </c>
      <c r="E5761" t="s">
        <v>122</v>
      </c>
      <c r="F5761" t="s">
        <v>159</v>
      </c>
      <c r="G5761" t="s">
        <v>160</v>
      </c>
      <c r="H5761" t="s">
        <v>143</v>
      </c>
      <c r="I5761" t="s">
        <v>124</v>
      </c>
      <c r="J5761" t="s">
        <v>125</v>
      </c>
      <c r="K5761" t="s">
        <v>2638</v>
      </c>
      <c r="N5761" t="s">
        <v>2637</v>
      </c>
      <c r="O5761" t="s">
        <v>328</v>
      </c>
      <c r="P5761" t="s">
        <v>162</v>
      </c>
      <c r="Q5761" t="s">
        <v>168</v>
      </c>
      <c r="R5761" t="s">
        <v>131</v>
      </c>
      <c r="S5761" t="s">
        <v>164</v>
      </c>
      <c r="T5761" t="s">
        <v>165</v>
      </c>
      <c r="U5761" t="s">
        <v>151</v>
      </c>
      <c r="V5761" t="s">
        <v>135</v>
      </c>
      <c r="W5761" t="s">
        <v>136</v>
      </c>
      <c r="X5761" t="s">
        <v>2639</v>
      </c>
      <c r="Y5761" s="94">
        <v>8979779.5099999998</v>
      </c>
      <c r="Z5761" s="94">
        <v>14520797.640000001</v>
      </c>
      <c r="AA5761" s="94">
        <v>14956421.569200002</v>
      </c>
      <c r="AB5761" s="94">
        <v>14956421.57</v>
      </c>
      <c r="AC5761">
        <f t="shared" si="178"/>
        <v>3000</v>
      </c>
      <c r="AD5761" t="str">
        <f t="shared" si="179"/>
        <v>313</v>
      </c>
    </row>
    <row r="5762" spans="1:30" hidden="1" x14ac:dyDescent="0.25">
      <c r="A5762" t="s">
        <v>2635</v>
      </c>
      <c r="B5762" t="s">
        <v>548</v>
      </c>
      <c r="C5762" t="s">
        <v>157</v>
      </c>
      <c r="D5762" t="s">
        <v>299</v>
      </c>
      <c r="E5762" t="s">
        <v>122</v>
      </c>
      <c r="F5762" t="s">
        <v>159</v>
      </c>
      <c r="G5762" t="s">
        <v>160</v>
      </c>
      <c r="H5762" t="s">
        <v>143</v>
      </c>
      <c r="I5762" t="s">
        <v>124</v>
      </c>
      <c r="J5762" t="s">
        <v>125</v>
      </c>
      <c r="K5762" t="s">
        <v>2638</v>
      </c>
      <c r="N5762" t="s">
        <v>2637</v>
      </c>
      <c r="O5762" t="s">
        <v>328</v>
      </c>
      <c r="P5762" t="s">
        <v>162</v>
      </c>
      <c r="Q5762" t="s">
        <v>300</v>
      </c>
      <c r="R5762" t="s">
        <v>131</v>
      </c>
      <c r="S5762" t="s">
        <v>164</v>
      </c>
      <c r="T5762" t="s">
        <v>165</v>
      </c>
      <c r="U5762" t="s">
        <v>151</v>
      </c>
      <c r="V5762" t="s">
        <v>135</v>
      </c>
      <c r="W5762" t="s">
        <v>136</v>
      </c>
      <c r="X5762" t="s">
        <v>2639</v>
      </c>
      <c r="Y5762" s="94">
        <v>81258724.400000006</v>
      </c>
      <c r="Z5762" s="94">
        <v>44145383.826666698</v>
      </c>
      <c r="AA5762" s="94">
        <v>45469745.341466703</v>
      </c>
      <c r="AB5762" s="94">
        <v>45469745.340000004</v>
      </c>
      <c r="AC5762">
        <f t="shared" si="178"/>
        <v>3000</v>
      </c>
      <c r="AD5762" t="str">
        <f t="shared" si="179"/>
        <v>313</v>
      </c>
    </row>
    <row r="5763" spans="1:30" hidden="1" x14ac:dyDescent="0.25">
      <c r="A5763" t="s">
        <v>2635</v>
      </c>
      <c r="B5763" t="s">
        <v>548</v>
      </c>
      <c r="C5763" t="s">
        <v>157</v>
      </c>
      <c r="D5763" t="s">
        <v>313</v>
      </c>
      <c r="E5763" t="s">
        <v>122</v>
      </c>
      <c r="F5763" t="s">
        <v>159</v>
      </c>
      <c r="G5763" t="s">
        <v>160</v>
      </c>
      <c r="H5763" t="s">
        <v>143</v>
      </c>
      <c r="I5763" t="s">
        <v>124</v>
      </c>
      <c r="J5763" t="s">
        <v>125</v>
      </c>
      <c r="K5763" t="s">
        <v>2638</v>
      </c>
      <c r="N5763" t="s">
        <v>2637</v>
      </c>
      <c r="O5763" t="s">
        <v>328</v>
      </c>
      <c r="P5763" t="s">
        <v>162</v>
      </c>
      <c r="Q5763" t="s">
        <v>314</v>
      </c>
      <c r="R5763" t="s">
        <v>131</v>
      </c>
      <c r="S5763" t="s">
        <v>164</v>
      </c>
      <c r="T5763" t="s">
        <v>165</v>
      </c>
      <c r="U5763" t="s">
        <v>151</v>
      </c>
      <c r="V5763" t="s">
        <v>135</v>
      </c>
      <c r="W5763" t="s">
        <v>136</v>
      </c>
      <c r="X5763" t="s">
        <v>2639</v>
      </c>
      <c r="Y5763" s="94">
        <v>0</v>
      </c>
      <c r="Z5763" s="94">
        <v>0</v>
      </c>
      <c r="AA5763" s="94">
        <v>0</v>
      </c>
      <c r="AB5763" s="94">
        <v>0</v>
      </c>
      <c r="AC5763">
        <f t="shared" ref="AC5763:AC5826" si="180">MID(D5763,1,1)*1000</f>
        <v>3000</v>
      </c>
      <c r="AD5763" t="str">
        <f t="shared" ref="AD5763:AD5826" si="181">MID(A5763,6,3)</f>
        <v>313</v>
      </c>
    </row>
    <row r="5764" spans="1:30" hidden="1" x14ac:dyDescent="0.25">
      <c r="A5764" t="s">
        <v>2635</v>
      </c>
      <c r="B5764" t="s">
        <v>548</v>
      </c>
      <c r="C5764" t="s">
        <v>157</v>
      </c>
      <c r="D5764" t="s">
        <v>242</v>
      </c>
      <c r="E5764" t="s">
        <v>122</v>
      </c>
      <c r="F5764" t="s">
        <v>159</v>
      </c>
      <c r="G5764" t="s">
        <v>160</v>
      </c>
      <c r="H5764" t="s">
        <v>143</v>
      </c>
      <c r="I5764" t="s">
        <v>124</v>
      </c>
      <c r="J5764" t="s">
        <v>125</v>
      </c>
      <c r="K5764" t="s">
        <v>2638</v>
      </c>
      <c r="N5764" t="s">
        <v>2637</v>
      </c>
      <c r="O5764" t="s">
        <v>328</v>
      </c>
      <c r="P5764" t="s">
        <v>162</v>
      </c>
      <c r="Q5764" t="s">
        <v>243</v>
      </c>
      <c r="R5764" t="s">
        <v>131</v>
      </c>
      <c r="S5764" t="s">
        <v>164</v>
      </c>
      <c r="T5764" t="s">
        <v>165</v>
      </c>
      <c r="U5764" t="s">
        <v>151</v>
      </c>
      <c r="V5764" t="s">
        <v>135</v>
      </c>
      <c r="W5764" t="s">
        <v>136</v>
      </c>
      <c r="X5764" t="s">
        <v>2639</v>
      </c>
      <c r="Y5764" s="94">
        <v>3914.04</v>
      </c>
      <c r="Z5764" s="94">
        <v>0</v>
      </c>
      <c r="AA5764" s="94">
        <v>0</v>
      </c>
      <c r="AB5764" s="94">
        <v>0</v>
      </c>
      <c r="AC5764">
        <f t="shared" si="180"/>
        <v>3000</v>
      </c>
      <c r="AD5764" t="str">
        <f t="shared" si="181"/>
        <v>313</v>
      </c>
    </row>
    <row r="5765" spans="1:30" hidden="1" x14ac:dyDescent="0.25">
      <c r="A5765" t="s">
        <v>2635</v>
      </c>
      <c r="B5765" t="s">
        <v>548</v>
      </c>
      <c r="C5765" t="s">
        <v>157</v>
      </c>
      <c r="D5765" t="s">
        <v>291</v>
      </c>
      <c r="E5765" t="s">
        <v>122</v>
      </c>
      <c r="F5765" t="s">
        <v>159</v>
      </c>
      <c r="G5765" t="s">
        <v>160</v>
      </c>
      <c r="H5765" t="s">
        <v>143</v>
      </c>
      <c r="I5765" t="s">
        <v>124</v>
      </c>
      <c r="J5765" t="s">
        <v>125</v>
      </c>
      <c r="K5765" t="s">
        <v>2638</v>
      </c>
      <c r="N5765" t="s">
        <v>2637</v>
      </c>
      <c r="O5765" t="s">
        <v>328</v>
      </c>
      <c r="P5765" t="s">
        <v>162</v>
      </c>
      <c r="Q5765" t="s">
        <v>169</v>
      </c>
      <c r="R5765" t="s">
        <v>131</v>
      </c>
      <c r="S5765" t="s">
        <v>164</v>
      </c>
      <c r="T5765" t="s">
        <v>165</v>
      </c>
      <c r="U5765" t="s">
        <v>151</v>
      </c>
      <c r="V5765" t="s">
        <v>135</v>
      </c>
      <c r="W5765" t="s">
        <v>136</v>
      </c>
      <c r="X5765" t="s">
        <v>2639</v>
      </c>
      <c r="Y5765" s="94">
        <v>12848.04</v>
      </c>
      <c r="Z5765" s="94">
        <v>21937.040000000001</v>
      </c>
      <c r="AA5765" s="94">
        <v>22595.1512</v>
      </c>
      <c r="AB5765" s="94">
        <v>22595.15</v>
      </c>
      <c r="AC5765">
        <f t="shared" si="180"/>
        <v>3000</v>
      </c>
      <c r="AD5765" t="str">
        <f t="shared" si="181"/>
        <v>313</v>
      </c>
    </row>
    <row r="5766" spans="1:30" hidden="1" x14ac:dyDescent="0.25">
      <c r="A5766" t="s">
        <v>2635</v>
      </c>
      <c r="B5766" t="s">
        <v>548</v>
      </c>
      <c r="C5766" t="s">
        <v>157</v>
      </c>
      <c r="D5766" t="s">
        <v>246</v>
      </c>
      <c r="E5766" t="s">
        <v>122</v>
      </c>
      <c r="F5766" t="s">
        <v>159</v>
      </c>
      <c r="G5766" t="s">
        <v>160</v>
      </c>
      <c r="H5766" t="s">
        <v>143</v>
      </c>
      <c r="I5766" t="s">
        <v>124</v>
      </c>
      <c r="J5766" t="s">
        <v>125</v>
      </c>
      <c r="K5766" t="s">
        <v>2638</v>
      </c>
      <c r="N5766" t="s">
        <v>2637</v>
      </c>
      <c r="O5766" t="s">
        <v>328</v>
      </c>
      <c r="P5766" t="s">
        <v>162</v>
      </c>
      <c r="Q5766" t="s">
        <v>247</v>
      </c>
      <c r="R5766" t="s">
        <v>131</v>
      </c>
      <c r="S5766" t="s">
        <v>164</v>
      </c>
      <c r="T5766" t="s">
        <v>165</v>
      </c>
      <c r="U5766" t="s">
        <v>151</v>
      </c>
      <c r="V5766" t="s">
        <v>135</v>
      </c>
      <c r="W5766" t="s">
        <v>136</v>
      </c>
      <c r="X5766" t="s">
        <v>2639</v>
      </c>
      <c r="Y5766" s="94">
        <v>1786.8</v>
      </c>
      <c r="Z5766" s="94">
        <v>0</v>
      </c>
      <c r="AA5766" s="94">
        <v>0</v>
      </c>
      <c r="AB5766" s="94">
        <v>0</v>
      </c>
      <c r="AC5766">
        <f t="shared" si="180"/>
        <v>3000</v>
      </c>
      <c r="AD5766" t="str">
        <f t="shared" si="181"/>
        <v>313</v>
      </c>
    </row>
    <row r="5767" spans="1:30" hidden="1" x14ac:dyDescent="0.25">
      <c r="A5767" t="s">
        <v>2635</v>
      </c>
      <c r="B5767" t="s">
        <v>548</v>
      </c>
      <c r="C5767" t="s">
        <v>157</v>
      </c>
      <c r="D5767" t="s">
        <v>252</v>
      </c>
      <c r="E5767" t="s">
        <v>122</v>
      </c>
      <c r="F5767" t="s">
        <v>159</v>
      </c>
      <c r="G5767" t="s">
        <v>160</v>
      </c>
      <c r="H5767" t="s">
        <v>143</v>
      </c>
      <c r="I5767" t="s">
        <v>124</v>
      </c>
      <c r="J5767" t="s">
        <v>125</v>
      </c>
      <c r="K5767" t="s">
        <v>2638</v>
      </c>
      <c r="N5767" t="s">
        <v>2637</v>
      </c>
      <c r="O5767" t="s">
        <v>328</v>
      </c>
      <c r="P5767" t="s">
        <v>162</v>
      </c>
      <c r="Q5767" t="s">
        <v>253</v>
      </c>
      <c r="R5767" t="s">
        <v>131</v>
      </c>
      <c r="S5767" t="s">
        <v>164</v>
      </c>
      <c r="T5767" t="s">
        <v>165</v>
      </c>
      <c r="U5767" t="s">
        <v>151</v>
      </c>
      <c r="V5767" t="s">
        <v>135</v>
      </c>
      <c r="W5767" t="s">
        <v>136</v>
      </c>
      <c r="X5767" t="s">
        <v>2639</v>
      </c>
      <c r="Y5767" s="94">
        <v>3200.76</v>
      </c>
      <c r="Z5767" s="94">
        <v>0</v>
      </c>
      <c r="AA5767" s="94">
        <v>0</v>
      </c>
      <c r="AB5767" s="94">
        <v>0</v>
      </c>
      <c r="AC5767">
        <f t="shared" si="180"/>
        <v>3000</v>
      </c>
      <c r="AD5767" t="str">
        <f t="shared" si="181"/>
        <v>313</v>
      </c>
    </row>
    <row r="5768" spans="1:30" hidden="1" x14ac:dyDescent="0.25">
      <c r="A5768" t="s">
        <v>2635</v>
      </c>
      <c r="B5768" t="s">
        <v>548</v>
      </c>
      <c r="C5768" t="s">
        <v>157</v>
      </c>
      <c r="D5768" t="s">
        <v>343</v>
      </c>
      <c r="E5768" t="s">
        <v>122</v>
      </c>
      <c r="F5768" t="s">
        <v>159</v>
      </c>
      <c r="G5768" t="s">
        <v>160</v>
      </c>
      <c r="H5768" t="s">
        <v>143</v>
      </c>
      <c r="I5768" t="s">
        <v>124</v>
      </c>
      <c r="J5768" t="s">
        <v>125</v>
      </c>
      <c r="K5768" t="s">
        <v>2638</v>
      </c>
      <c r="N5768" t="s">
        <v>2637</v>
      </c>
      <c r="O5768" t="s">
        <v>328</v>
      </c>
      <c r="P5768" t="s">
        <v>162</v>
      </c>
      <c r="Q5768" t="s">
        <v>307</v>
      </c>
      <c r="R5768" t="s">
        <v>131</v>
      </c>
      <c r="S5768" t="s">
        <v>164</v>
      </c>
      <c r="T5768" t="s">
        <v>165</v>
      </c>
      <c r="U5768" t="s">
        <v>151</v>
      </c>
      <c r="V5768" t="s">
        <v>135</v>
      </c>
      <c r="W5768" t="s">
        <v>136</v>
      </c>
      <c r="X5768" t="s">
        <v>2639</v>
      </c>
      <c r="Y5768" s="94">
        <v>5000000</v>
      </c>
      <c r="Z5768" s="94">
        <v>38746477.106666669</v>
      </c>
      <c r="AA5768" s="94">
        <v>39908871.420000002</v>
      </c>
      <c r="AB5768" s="94">
        <v>39908871.420000002</v>
      </c>
      <c r="AC5768">
        <f t="shared" si="180"/>
        <v>3000</v>
      </c>
      <c r="AD5768" t="str">
        <f t="shared" si="181"/>
        <v>313</v>
      </c>
    </row>
    <row r="5769" spans="1:30" hidden="1" x14ac:dyDescent="0.25">
      <c r="A5769" t="s">
        <v>2635</v>
      </c>
      <c r="B5769" t="s">
        <v>548</v>
      </c>
      <c r="C5769" t="s">
        <v>157</v>
      </c>
      <c r="D5769" t="s">
        <v>264</v>
      </c>
      <c r="E5769" t="s">
        <v>122</v>
      </c>
      <c r="F5769" t="s">
        <v>159</v>
      </c>
      <c r="G5769" t="s">
        <v>160</v>
      </c>
      <c r="H5769" t="s">
        <v>143</v>
      </c>
      <c r="I5769" t="s">
        <v>124</v>
      </c>
      <c r="J5769" t="s">
        <v>125</v>
      </c>
      <c r="K5769" t="s">
        <v>2638</v>
      </c>
      <c r="N5769" t="s">
        <v>2637</v>
      </c>
      <c r="O5769" t="s">
        <v>328</v>
      </c>
      <c r="P5769" t="s">
        <v>162</v>
      </c>
      <c r="Q5769" t="s">
        <v>265</v>
      </c>
      <c r="R5769" t="s">
        <v>131</v>
      </c>
      <c r="S5769" t="s">
        <v>164</v>
      </c>
      <c r="T5769" t="s">
        <v>165</v>
      </c>
      <c r="U5769" t="s">
        <v>151</v>
      </c>
      <c r="V5769" t="s">
        <v>135</v>
      </c>
      <c r="W5769" t="s">
        <v>136</v>
      </c>
      <c r="X5769" t="s">
        <v>2639</v>
      </c>
      <c r="Y5769" s="94">
        <v>125933.73</v>
      </c>
      <c r="Z5769" s="94">
        <v>125933.72999999998</v>
      </c>
      <c r="AA5769" s="94">
        <v>129711.74</v>
      </c>
      <c r="AB5769" s="94">
        <v>129711.74</v>
      </c>
      <c r="AC5769">
        <f t="shared" si="180"/>
        <v>3000</v>
      </c>
      <c r="AD5769" t="str">
        <f t="shared" si="181"/>
        <v>313</v>
      </c>
    </row>
    <row r="5770" spans="1:30" hidden="1" x14ac:dyDescent="0.25">
      <c r="A5770" t="s">
        <v>2635</v>
      </c>
      <c r="B5770" t="s">
        <v>548</v>
      </c>
      <c r="C5770" t="s">
        <v>157</v>
      </c>
      <c r="D5770" t="s">
        <v>266</v>
      </c>
      <c r="E5770" t="s">
        <v>122</v>
      </c>
      <c r="F5770" t="s">
        <v>159</v>
      </c>
      <c r="G5770" t="s">
        <v>160</v>
      </c>
      <c r="H5770" t="s">
        <v>143</v>
      </c>
      <c r="I5770" t="s">
        <v>124</v>
      </c>
      <c r="J5770" t="s">
        <v>125</v>
      </c>
      <c r="K5770" t="s">
        <v>2638</v>
      </c>
      <c r="N5770" t="s">
        <v>2637</v>
      </c>
      <c r="O5770" t="s">
        <v>328</v>
      </c>
      <c r="P5770" t="s">
        <v>162</v>
      </c>
      <c r="Q5770" t="s">
        <v>267</v>
      </c>
      <c r="R5770" t="s">
        <v>131</v>
      </c>
      <c r="S5770" t="s">
        <v>164</v>
      </c>
      <c r="T5770" t="s">
        <v>165</v>
      </c>
      <c r="U5770" t="s">
        <v>151</v>
      </c>
      <c r="V5770" t="s">
        <v>135</v>
      </c>
      <c r="W5770" t="s">
        <v>136</v>
      </c>
      <c r="X5770" t="s">
        <v>2639</v>
      </c>
      <c r="Y5770" s="94">
        <v>1086.26</v>
      </c>
      <c r="Z5770" s="94">
        <v>0</v>
      </c>
      <c r="AA5770" s="94">
        <v>0</v>
      </c>
      <c r="AB5770" s="94">
        <v>0</v>
      </c>
      <c r="AC5770">
        <f t="shared" si="180"/>
        <v>3000</v>
      </c>
      <c r="AD5770" t="str">
        <f t="shared" si="181"/>
        <v>313</v>
      </c>
    </row>
    <row r="5771" spans="1:30" hidden="1" x14ac:dyDescent="0.25">
      <c r="A5771" t="s">
        <v>2635</v>
      </c>
      <c r="B5771" t="s">
        <v>548</v>
      </c>
      <c r="C5771" t="s">
        <v>157</v>
      </c>
      <c r="D5771" t="s">
        <v>268</v>
      </c>
      <c r="E5771" t="s">
        <v>122</v>
      </c>
      <c r="F5771" t="s">
        <v>159</v>
      </c>
      <c r="G5771" t="s">
        <v>160</v>
      </c>
      <c r="H5771" t="s">
        <v>143</v>
      </c>
      <c r="I5771" t="s">
        <v>124</v>
      </c>
      <c r="J5771" t="s">
        <v>125</v>
      </c>
      <c r="K5771" t="s">
        <v>2638</v>
      </c>
      <c r="N5771" t="s">
        <v>2637</v>
      </c>
      <c r="O5771" t="s">
        <v>328</v>
      </c>
      <c r="P5771" t="s">
        <v>162</v>
      </c>
      <c r="Q5771" t="s">
        <v>269</v>
      </c>
      <c r="R5771" t="s">
        <v>131</v>
      </c>
      <c r="S5771" t="s">
        <v>164</v>
      </c>
      <c r="T5771" t="s">
        <v>165</v>
      </c>
      <c r="U5771" t="s">
        <v>151</v>
      </c>
      <c r="V5771" t="s">
        <v>135</v>
      </c>
      <c r="W5771" t="s">
        <v>136</v>
      </c>
      <c r="X5771" t="s">
        <v>2639</v>
      </c>
      <c r="Y5771" s="94">
        <v>1276.29</v>
      </c>
      <c r="Z5771" s="94">
        <v>0</v>
      </c>
      <c r="AA5771" s="94">
        <v>0</v>
      </c>
      <c r="AB5771" s="94">
        <v>0</v>
      </c>
      <c r="AC5771">
        <f t="shared" si="180"/>
        <v>3000</v>
      </c>
      <c r="AD5771" t="str">
        <f t="shared" si="181"/>
        <v>313</v>
      </c>
    </row>
    <row r="5772" spans="1:30" hidden="1" x14ac:dyDescent="0.25">
      <c r="A5772" t="s">
        <v>2635</v>
      </c>
      <c r="B5772" t="s">
        <v>548</v>
      </c>
      <c r="C5772" t="s">
        <v>157</v>
      </c>
      <c r="D5772" t="s">
        <v>270</v>
      </c>
      <c r="E5772" t="s">
        <v>122</v>
      </c>
      <c r="F5772" t="s">
        <v>159</v>
      </c>
      <c r="G5772" t="s">
        <v>160</v>
      </c>
      <c r="H5772" t="s">
        <v>143</v>
      </c>
      <c r="I5772" t="s">
        <v>124</v>
      </c>
      <c r="J5772" t="s">
        <v>125</v>
      </c>
      <c r="K5772" t="s">
        <v>2638</v>
      </c>
      <c r="N5772" t="s">
        <v>2637</v>
      </c>
      <c r="O5772" t="s">
        <v>328</v>
      </c>
      <c r="P5772" t="s">
        <v>162</v>
      </c>
      <c r="Q5772" t="s">
        <v>271</v>
      </c>
      <c r="R5772" t="s">
        <v>131</v>
      </c>
      <c r="S5772" t="s">
        <v>164</v>
      </c>
      <c r="T5772" t="s">
        <v>165</v>
      </c>
      <c r="U5772" t="s">
        <v>151</v>
      </c>
      <c r="V5772" t="s">
        <v>135</v>
      </c>
      <c r="W5772" t="s">
        <v>136</v>
      </c>
      <c r="X5772" t="s">
        <v>2639</v>
      </c>
      <c r="Y5772" s="94">
        <v>21048892.68</v>
      </c>
      <c r="Z5772" s="94">
        <v>1235741.9466666668</v>
      </c>
      <c r="AA5772" s="94">
        <v>1272814.21</v>
      </c>
      <c r="AB5772" s="94">
        <v>1272814.21</v>
      </c>
      <c r="AC5772">
        <f t="shared" si="180"/>
        <v>3000</v>
      </c>
      <c r="AD5772" t="str">
        <f t="shared" si="181"/>
        <v>313</v>
      </c>
    </row>
    <row r="5773" spans="1:30" hidden="1" x14ac:dyDescent="0.25">
      <c r="A5773" t="s">
        <v>2635</v>
      </c>
      <c r="B5773" t="s">
        <v>548</v>
      </c>
      <c r="C5773" t="s">
        <v>157</v>
      </c>
      <c r="D5773" t="s">
        <v>272</v>
      </c>
      <c r="E5773" t="s">
        <v>122</v>
      </c>
      <c r="F5773" t="s">
        <v>159</v>
      </c>
      <c r="G5773" t="s">
        <v>160</v>
      </c>
      <c r="H5773" t="s">
        <v>143</v>
      </c>
      <c r="I5773" t="s">
        <v>124</v>
      </c>
      <c r="J5773" t="s">
        <v>125</v>
      </c>
      <c r="K5773" t="s">
        <v>2638</v>
      </c>
      <c r="N5773" t="s">
        <v>2637</v>
      </c>
      <c r="O5773" t="s">
        <v>328</v>
      </c>
      <c r="P5773" t="s">
        <v>162</v>
      </c>
      <c r="Q5773" t="s">
        <v>273</v>
      </c>
      <c r="R5773" t="s">
        <v>131</v>
      </c>
      <c r="S5773" t="s">
        <v>164</v>
      </c>
      <c r="T5773" t="s">
        <v>165</v>
      </c>
      <c r="U5773" t="s">
        <v>151</v>
      </c>
      <c r="V5773" t="s">
        <v>135</v>
      </c>
      <c r="W5773" t="s">
        <v>136</v>
      </c>
      <c r="X5773" t="s">
        <v>2639</v>
      </c>
      <c r="Y5773" s="94">
        <v>49548.11</v>
      </c>
      <c r="Z5773" s="94">
        <v>85195.36</v>
      </c>
      <c r="AA5773" s="94">
        <v>87751.22</v>
      </c>
      <c r="AB5773" s="94">
        <v>87751.22</v>
      </c>
      <c r="AC5773">
        <f t="shared" si="180"/>
        <v>3000</v>
      </c>
      <c r="AD5773" t="str">
        <f t="shared" si="181"/>
        <v>313</v>
      </c>
    </row>
    <row r="5774" spans="1:30" hidden="1" x14ac:dyDescent="0.25">
      <c r="A5774" t="s">
        <v>2635</v>
      </c>
      <c r="B5774" t="s">
        <v>548</v>
      </c>
      <c r="C5774" t="s">
        <v>157</v>
      </c>
      <c r="D5774" t="s">
        <v>276</v>
      </c>
      <c r="E5774" t="s">
        <v>122</v>
      </c>
      <c r="F5774" t="s">
        <v>159</v>
      </c>
      <c r="G5774" t="s">
        <v>160</v>
      </c>
      <c r="H5774" t="s">
        <v>143</v>
      </c>
      <c r="I5774" t="s">
        <v>124</v>
      </c>
      <c r="J5774" t="s">
        <v>125</v>
      </c>
      <c r="K5774" t="s">
        <v>2638</v>
      </c>
      <c r="N5774" t="s">
        <v>2637</v>
      </c>
      <c r="O5774" t="s">
        <v>328</v>
      </c>
      <c r="P5774" t="s">
        <v>162</v>
      </c>
      <c r="Q5774" t="s">
        <v>277</v>
      </c>
      <c r="R5774" t="s">
        <v>131</v>
      </c>
      <c r="S5774" t="s">
        <v>164</v>
      </c>
      <c r="T5774" t="s">
        <v>165</v>
      </c>
      <c r="U5774" t="s">
        <v>151</v>
      </c>
      <c r="V5774" t="s">
        <v>135</v>
      </c>
      <c r="W5774" t="s">
        <v>136</v>
      </c>
      <c r="X5774" t="s">
        <v>2639</v>
      </c>
      <c r="Y5774" s="94">
        <v>4271172.1900000004</v>
      </c>
      <c r="Z5774" s="94">
        <v>1432680</v>
      </c>
      <c r="AA5774" s="94">
        <v>1475660.4</v>
      </c>
      <c r="AB5774" s="94">
        <v>1475660.4</v>
      </c>
      <c r="AC5774">
        <f t="shared" si="180"/>
        <v>3000</v>
      </c>
      <c r="AD5774" t="str">
        <f t="shared" si="181"/>
        <v>313</v>
      </c>
    </row>
    <row r="5775" spans="1:30" hidden="1" x14ac:dyDescent="0.25">
      <c r="A5775" t="s">
        <v>2635</v>
      </c>
      <c r="B5775" t="s">
        <v>548</v>
      </c>
      <c r="C5775" t="s">
        <v>157</v>
      </c>
      <c r="D5775" t="s">
        <v>280</v>
      </c>
      <c r="E5775" t="s">
        <v>122</v>
      </c>
      <c r="F5775" t="s">
        <v>159</v>
      </c>
      <c r="G5775" t="s">
        <v>160</v>
      </c>
      <c r="H5775" t="s">
        <v>143</v>
      </c>
      <c r="I5775" t="s">
        <v>124</v>
      </c>
      <c r="J5775" t="s">
        <v>125</v>
      </c>
      <c r="K5775" t="s">
        <v>2638</v>
      </c>
      <c r="N5775" t="s">
        <v>2637</v>
      </c>
      <c r="O5775" t="s">
        <v>328</v>
      </c>
      <c r="P5775" t="s">
        <v>162</v>
      </c>
      <c r="Q5775" t="s">
        <v>281</v>
      </c>
      <c r="R5775" t="s">
        <v>131</v>
      </c>
      <c r="S5775" t="s">
        <v>164</v>
      </c>
      <c r="T5775" t="s">
        <v>165</v>
      </c>
      <c r="U5775" t="s">
        <v>151</v>
      </c>
      <c r="V5775" t="s">
        <v>135</v>
      </c>
      <c r="W5775" t="s">
        <v>136</v>
      </c>
      <c r="X5775" t="s">
        <v>2639</v>
      </c>
      <c r="Y5775" s="94">
        <v>733.32</v>
      </c>
      <c r="Z5775" s="94">
        <v>0</v>
      </c>
      <c r="AA5775" s="94">
        <v>0</v>
      </c>
      <c r="AB5775" s="94">
        <v>0</v>
      </c>
      <c r="AC5775">
        <f t="shared" si="180"/>
        <v>3000</v>
      </c>
      <c r="AD5775" t="str">
        <f t="shared" si="181"/>
        <v>313</v>
      </c>
    </row>
    <row r="5776" spans="1:30" hidden="1" x14ac:dyDescent="0.25">
      <c r="A5776" t="s">
        <v>2635</v>
      </c>
      <c r="B5776" t="s">
        <v>548</v>
      </c>
      <c r="C5776" t="s">
        <v>157</v>
      </c>
      <c r="D5776" t="s">
        <v>172</v>
      </c>
      <c r="E5776" t="s">
        <v>122</v>
      </c>
      <c r="F5776" t="s">
        <v>159</v>
      </c>
      <c r="G5776" t="s">
        <v>160</v>
      </c>
      <c r="H5776" t="s">
        <v>143</v>
      </c>
      <c r="I5776" t="s">
        <v>124</v>
      </c>
      <c r="J5776" t="s">
        <v>125</v>
      </c>
      <c r="K5776" t="s">
        <v>2638</v>
      </c>
      <c r="N5776" t="s">
        <v>2637</v>
      </c>
      <c r="O5776" t="s">
        <v>328</v>
      </c>
      <c r="P5776" t="s">
        <v>162</v>
      </c>
      <c r="Q5776" t="s">
        <v>173</v>
      </c>
      <c r="R5776" t="s">
        <v>131</v>
      </c>
      <c r="S5776" t="s">
        <v>164</v>
      </c>
      <c r="T5776" t="s">
        <v>165</v>
      </c>
      <c r="U5776" t="s">
        <v>151</v>
      </c>
      <c r="V5776" t="s">
        <v>135</v>
      </c>
      <c r="W5776" t="s">
        <v>136</v>
      </c>
      <c r="X5776" t="s">
        <v>2639</v>
      </c>
      <c r="Y5776" s="94">
        <v>6190.51</v>
      </c>
      <c r="Z5776" s="94">
        <v>0</v>
      </c>
      <c r="AA5776" s="94">
        <v>0</v>
      </c>
      <c r="AB5776" s="94">
        <v>0</v>
      </c>
      <c r="AC5776">
        <f t="shared" si="180"/>
        <v>3000</v>
      </c>
      <c r="AD5776" t="str">
        <f t="shared" si="181"/>
        <v>313</v>
      </c>
    </row>
    <row r="5777" spans="1:30" hidden="1" x14ac:dyDescent="0.25">
      <c r="A5777" t="s">
        <v>2635</v>
      </c>
      <c r="B5777" t="s">
        <v>548</v>
      </c>
      <c r="C5777" t="s">
        <v>157</v>
      </c>
      <c r="D5777" t="s">
        <v>174</v>
      </c>
      <c r="E5777" t="s">
        <v>122</v>
      </c>
      <c r="F5777" t="s">
        <v>159</v>
      </c>
      <c r="G5777" t="s">
        <v>160</v>
      </c>
      <c r="H5777" t="s">
        <v>143</v>
      </c>
      <c r="I5777" t="s">
        <v>124</v>
      </c>
      <c r="J5777" t="s">
        <v>125</v>
      </c>
      <c r="K5777" t="s">
        <v>2638</v>
      </c>
      <c r="N5777" t="s">
        <v>2637</v>
      </c>
      <c r="O5777" t="s">
        <v>328</v>
      </c>
      <c r="P5777" t="s">
        <v>162</v>
      </c>
      <c r="Q5777" t="s">
        <v>175</v>
      </c>
      <c r="R5777" t="s">
        <v>131</v>
      </c>
      <c r="S5777" t="s">
        <v>164</v>
      </c>
      <c r="T5777" t="s">
        <v>165</v>
      </c>
      <c r="U5777" t="s">
        <v>151</v>
      </c>
      <c r="V5777" t="s">
        <v>135</v>
      </c>
      <c r="W5777" t="s">
        <v>136</v>
      </c>
      <c r="X5777" t="s">
        <v>2639</v>
      </c>
      <c r="Y5777" s="94">
        <v>3785.81</v>
      </c>
      <c r="Z5777" s="94">
        <v>0</v>
      </c>
      <c r="AA5777" s="94">
        <v>0</v>
      </c>
      <c r="AB5777" s="94">
        <v>0</v>
      </c>
      <c r="AC5777">
        <f t="shared" si="180"/>
        <v>3000</v>
      </c>
      <c r="AD5777" t="str">
        <f t="shared" si="181"/>
        <v>313</v>
      </c>
    </row>
    <row r="5778" spans="1:30" hidden="1" x14ac:dyDescent="0.25">
      <c r="A5778" t="s">
        <v>2635</v>
      </c>
      <c r="B5778" t="s">
        <v>548</v>
      </c>
      <c r="C5778" t="s">
        <v>157</v>
      </c>
      <c r="D5778" t="s">
        <v>282</v>
      </c>
      <c r="E5778" t="s">
        <v>122</v>
      </c>
      <c r="F5778" t="s">
        <v>159</v>
      </c>
      <c r="G5778" t="s">
        <v>160</v>
      </c>
      <c r="H5778" t="s">
        <v>143</v>
      </c>
      <c r="I5778" t="s">
        <v>124</v>
      </c>
      <c r="J5778" t="s">
        <v>125</v>
      </c>
      <c r="K5778" t="s">
        <v>2638</v>
      </c>
      <c r="N5778" t="s">
        <v>2637</v>
      </c>
      <c r="O5778" t="s">
        <v>328</v>
      </c>
      <c r="P5778" t="s">
        <v>162</v>
      </c>
      <c r="Q5778" t="s">
        <v>283</v>
      </c>
      <c r="R5778" t="s">
        <v>131</v>
      </c>
      <c r="S5778" t="s">
        <v>164</v>
      </c>
      <c r="T5778" t="s">
        <v>165</v>
      </c>
      <c r="U5778" t="s">
        <v>151</v>
      </c>
      <c r="V5778" t="s">
        <v>135</v>
      </c>
      <c r="W5778" t="s">
        <v>136</v>
      </c>
      <c r="X5778" t="s">
        <v>2639</v>
      </c>
      <c r="Y5778" s="94">
        <v>490.94</v>
      </c>
      <c r="Z5778" s="94">
        <v>0</v>
      </c>
      <c r="AA5778" s="94">
        <v>0</v>
      </c>
      <c r="AB5778" s="94">
        <v>0</v>
      </c>
      <c r="AC5778">
        <f t="shared" si="180"/>
        <v>3000</v>
      </c>
      <c r="AD5778" t="str">
        <f t="shared" si="181"/>
        <v>313</v>
      </c>
    </row>
    <row r="5779" spans="1:30" hidden="1" x14ac:dyDescent="0.25">
      <c r="A5779" t="s">
        <v>2635</v>
      </c>
      <c r="B5779" t="s">
        <v>548</v>
      </c>
      <c r="C5779" t="s">
        <v>157</v>
      </c>
      <c r="D5779" t="s">
        <v>176</v>
      </c>
      <c r="E5779" t="s">
        <v>122</v>
      </c>
      <c r="F5779" t="s">
        <v>159</v>
      </c>
      <c r="G5779" t="s">
        <v>160</v>
      </c>
      <c r="H5779" t="s">
        <v>143</v>
      </c>
      <c r="I5779" t="s">
        <v>124</v>
      </c>
      <c r="J5779" t="s">
        <v>125</v>
      </c>
      <c r="K5779" t="s">
        <v>2638</v>
      </c>
      <c r="N5779" t="s">
        <v>2637</v>
      </c>
      <c r="O5779" t="s">
        <v>328</v>
      </c>
      <c r="P5779" t="s">
        <v>162</v>
      </c>
      <c r="Q5779" t="s">
        <v>177</v>
      </c>
      <c r="R5779" t="s">
        <v>131</v>
      </c>
      <c r="S5779" t="s">
        <v>164</v>
      </c>
      <c r="T5779" t="s">
        <v>165</v>
      </c>
      <c r="U5779" t="s">
        <v>151</v>
      </c>
      <c r="V5779" t="s">
        <v>135</v>
      </c>
      <c r="W5779" t="s">
        <v>136</v>
      </c>
      <c r="X5779" t="s">
        <v>2639</v>
      </c>
      <c r="Y5779" s="94">
        <v>3371.44</v>
      </c>
      <c r="Z5779" s="94">
        <v>0</v>
      </c>
      <c r="AA5779" s="94">
        <v>0</v>
      </c>
      <c r="AB5779" s="94">
        <v>0</v>
      </c>
      <c r="AC5779">
        <f t="shared" si="180"/>
        <v>3000</v>
      </c>
      <c r="AD5779" t="str">
        <f t="shared" si="181"/>
        <v>313</v>
      </c>
    </row>
    <row r="5780" spans="1:30" hidden="1" x14ac:dyDescent="0.25">
      <c r="A5780" s="97" t="s">
        <v>2640</v>
      </c>
      <c r="B5780" s="97" t="s">
        <v>548</v>
      </c>
      <c r="C5780" s="97" t="s">
        <v>2641</v>
      </c>
      <c r="D5780" s="97" t="s">
        <v>141</v>
      </c>
      <c r="E5780" s="97" t="s">
        <v>122</v>
      </c>
      <c r="F5780" s="98">
        <v>15</v>
      </c>
      <c r="G5780" s="98" t="s">
        <v>142</v>
      </c>
      <c r="H5780" s="97" t="s">
        <v>143</v>
      </c>
      <c r="I5780" s="97" t="s">
        <v>124</v>
      </c>
      <c r="J5780" s="97" t="s">
        <v>125</v>
      </c>
      <c r="K5780" s="97" t="s">
        <v>2642</v>
      </c>
      <c r="L5780" s="97"/>
      <c r="M5780" s="97"/>
      <c r="N5780" s="97" t="s">
        <v>2643</v>
      </c>
      <c r="O5780" s="97" t="s">
        <v>328</v>
      </c>
      <c r="P5780" s="97" t="s">
        <v>2644</v>
      </c>
      <c r="Q5780" s="97" t="s">
        <v>148</v>
      </c>
      <c r="R5780" s="97" t="s">
        <v>131</v>
      </c>
      <c r="S5780" s="97" t="s">
        <v>149</v>
      </c>
      <c r="T5780" s="97" t="s">
        <v>150</v>
      </c>
      <c r="U5780" s="97" t="s">
        <v>151</v>
      </c>
      <c r="V5780" s="97" t="s">
        <v>135</v>
      </c>
      <c r="W5780" s="97" t="s">
        <v>136</v>
      </c>
      <c r="X5780" s="97"/>
      <c r="Y5780" s="99"/>
      <c r="Z5780" s="99"/>
      <c r="AA5780" s="99">
        <v>30233796</v>
      </c>
      <c r="AB5780" s="99">
        <v>30233796</v>
      </c>
      <c r="AC5780">
        <f t="shared" si="180"/>
        <v>1000</v>
      </c>
      <c r="AD5780" t="str">
        <f t="shared" si="181"/>
        <v>313</v>
      </c>
    </row>
    <row r="5781" spans="1:30" hidden="1" x14ac:dyDescent="0.25">
      <c r="A5781" s="97" t="s">
        <v>2640</v>
      </c>
      <c r="B5781" s="97" t="s">
        <v>548</v>
      </c>
      <c r="C5781" s="97" t="s">
        <v>2641</v>
      </c>
      <c r="D5781" s="97">
        <v>12101</v>
      </c>
      <c r="E5781" s="97" t="s">
        <v>122</v>
      </c>
      <c r="F5781" s="98">
        <v>15</v>
      </c>
      <c r="G5781" s="98" t="s">
        <v>142</v>
      </c>
      <c r="H5781" s="97">
        <v>19</v>
      </c>
      <c r="I5781" s="97" t="s">
        <v>124</v>
      </c>
      <c r="J5781" s="97" t="s">
        <v>125</v>
      </c>
      <c r="K5781" s="97" t="s">
        <v>2642</v>
      </c>
      <c r="L5781" s="97"/>
      <c r="M5781" s="97"/>
      <c r="N5781" s="97" t="s">
        <v>2643</v>
      </c>
      <c r="O5781" s="97" t="s">
        <v>328</v>
      </c>
      <c r="P5781" s="97" t="s">
        <v>2644</v>
      </c>
      <c r="Q5781" s="97" t="s">
        <v>182</v>
      </c>
      <c r="R5781" s="97" t="s">
        <v>131</v>
      </c>
      <c r="S5781" s="97" t="s">
        <v>149</v>
      </c>
      <c r="T5781" s="97" t="s">
        <v>150</v>
      </c>
      <c r="U5781" s="97" t="s">
        <v>134</v>
      </c>
      <c r="V5781" s="97" t="s">
        <v>135</v>
      </c>
      <c r="W5781" s="97" t="s">
        <v>136</v>
      </c>
      <c r="X5781" s="97"/>
      <c r="Y5781" s="99"/>
      <c r="Z5781" s="99"/>
      <c r="AA5781" s="99">
        <v>10098725</v>
      </c>
      <c r="AB5781" s="99">
        <v>10098725</v>
      </c>
      <c r="AC5781">
        <f t="shared" si="180"/>
        <v>1000</v>
      </c>
      <c r="AD5781" t="str">
        <f t="shared" si="181"/>
        <v>313</v>
      </c>
    </row>
    <row r="5782" spans="1:30" hidden="1" x14ac:dyDescent="0.25">
      <c r="A5782" s="97" t="s">
        <v>2640</v>
      </c>
      <c r="B5782" s="97" t="s">
        <v>548</v>
      </c>
      <c r="C5782" s="97" t="s">
        <v>2641</v>
      </c>
      <c r="D5782" s="97">
        <v>13201</v>
      </c>
      <c r="E5782" s="97" t="s">
        <v>122</v>
      </c>
      <c r="F5782" s="98">
        <v>15</v>
      </c>
      <c r="G5782" s="98" t="s">
        <v>142</v>
      </c>
      <c r="H5782" s="97">
        <v>19</v>
      </c>
      <c r="I5782" s="97" t="s">
        <v>124</v>
      </c>
      <c r="J5782" s="97" t="s">
        <v>125</v>
      </c>
      <c r="K5782" s="97" t="s">
        <v>2642</v>
      </c>
      <c r="L5782" s="97"/>
      <c r="M5782" s="97"/>
      <c r="N5782" s="97" t="s">
        <v>2643</v>
      </c>
      <c r="O5782" s="97" t="s">
        <v>328</v>
      </c>
      <c r="P5782" s="97" t="s">
        <v>2644</v>
      </c>
      <c r="Q5782" s="97" t="s">
        <v>152</v>
      </c>
      <c r="R5782" s="97" t="s">
        <v>131</v>
      </c>
      <c r="S5782" s="97" t="s">
        <v>149</v>
      </c>
      <c r="T5782" s="97" t="s">
        <v>150</v>
      </c>
      <c r="U5782" s="97" t="s">
        <v>134</v>
      </c>
      <c r="V5782" s="97" t="s">
        <v>135</v>
      </c>
      <c r="W5782" s="97" t="s">
        <v>136</v>
      </c>
      <c r="X5782" s="97"/>
      <c r="Y5782" s="99"/>
      <c r="Z5782" s="99"/>
      <c r="AA5782" s="99">
        <v>1259741.5</v>
      </c>
      <c r="AB5782" s="99">
        <v>1259741.5</v>
      </c>
      <c r="AC5782">
        <f t="shared" si="180"/>
        <v>1000</v>
      </c>
      <c r="AD5782" t="str">
        <f t="shared" si="181"/>
        <v>313</v>
      </c>
    </row>
    <row r="5783" spans="1:30" hidden="1" x14ac:dyDescent="0.25">
      <c r="A5783" s="97" t="s">
        <v>2640</v>
      </c>
      <c r="B5783" s="97" t="s">
        <v>548</v>
      </c>
      <c r="C5783" s="97" t="s">
        <v>2641</v>
      </c>
      <c r="D5783" s="97">
        <v>13203</v>
      </c>
      <c r="E5783" s="97" t="s">
        <v>122</v>
      </c>
      <c r="F5783" s="98">
        <v>15</v>
      </c>
      <c r="G5783" s="98" t="s">
        <v>142</v>
      </c>
      <c r="H5783" s="97">
        <v>19</v>
      </c>
      <c r="I5783" s="97" t="s">
        <v>124</v>
      </c>
      <c r="J5783" s="97" t="s">
        <v>125</v>
      </c>
      <c r="K5783" s="97" t="s">
        <v>2642</v>
      </c>
      <c r="L5783" s="97"/>
      <c r="M5783" s="97"/>
      <c r="N5783" s="97" t="s">
        <v>2643</v>
      </c>
      <c r="O5783" s="97" t="s">
        <v>328</v>
      </c>
      <c r="P5783" s="97" t="s">
        <v>2644</v>
      </c>
      <c r="Q5783" s="97" t="s">
        <v>153</v>
      </c>
      <c r="R5783" s="97" t="s">
        <v>131</v>
      </c>
      <c r="S5783" s="97" t="s">
        <v>149</v>
      </c>
      <c r="T5783" s="97" t="s">
        <v>150</v>
      </c>
      <c r="U5783" s="97" t="s">
        <v>134</v>
      </c>
      <c r="V5783" s="97" t="s">
        <v>135</v>
      </c>
      <c r="W5783" s="97" t="s">
        <v>136</v>
      </c>
      <c r="X5783" s="97"/>
      <c r="Y5783" s="99"/>
      <c r="Z5783" s="99"/>
      <c r="AA5783" s="99">
        <v>5038966</v>
      </c>
      <c r="AB5783" s="99">
        <v>5038966</v>
      </c>
      <c r="AC5783">
        <f t="shared" si="180"/>
        <v>1000</v>
      </c>
      <c r="AD5783" t="str">
        <f t="shared" si="181"/>
        <v>313</v>
      </c>
    </row>
    <row r="5784" spans="1:30" hidden="1" x14ac:dyDescent="0.25">
      <c r="A5784" s="97" t="s">
        <v>2640</v>
      </c>
      <c r="B5784" s="97" t="s">
        <v>548</v>
      </c>
      <c r="C5784" s="97" t="s">
        <v>2641</v>
      </c>
      <c r="D5784" s="97">
        <v>14101</v>
      </c>
      <c r="E5784" s="97" t="s">
        <v>122</v>
      </c>
      <c r="F5784" s="98">
        <v>15</v>
      </c>
      <c r="G5784" s="98" t="s">
        <v>142</v>
      </c>
      <c r="H5784" s="97">
        <v>19</v>
      </c>
      <c r="I5784" s="97" t="s">
        <v>124</v>
      </c>
      <c r="J5784" s="97" t="s">
        <v>125</v>
      </c>
      <c r="K5784" s="97" t="s">
        <v>2642</v>
      </c>
      <c r="L5784" s="97"/>
      <c r="M5784" s="97"/>
      <c r="N5784" s="97" t="s">
        <v>2643</v>
      </c>
      <c r="O5784" s="97" t="s">
        <v>328</v>
      </c>
      <c r="P5784" s="97" t="s">
        <v>2644</v>
      </c>
      <c r="Q5784" s="97" t="s">
        <v>154</v>
      </c>
      <c r="R5784" s="97" t="s">
        <v>131</v>
      </c>
      <c r="S5784" s="97" t="s">
        <v>149</v>
      </c>
      <c r="T5784" s="97" t="s">
        <v>150</v>
      </c>
      <c r="U5784" s="97" t="s">
        <v>134</v>
      </c>
      <c r="V5784" s="97" t="s">
        <v>135</v>
      </c>
      <c r="W5784" s="97" t="s">
        <v>136</v>
      </c>
      <c r="X5784" s="97"/>
      <c r="Y5784" s="99"/>
      <c r="Z5784" s="99"/>
      <c r="AA5784" s="99">
        <v>1662858.78</v>
      </c>
      <c r="AB5784" s="99">
        <v>1662858.78</v>
      </c>
      <c r="AC5784">
        <f t="shared" si="180"/>
        <v>1000</v>
      </c>
      <c r="AD5784" t="str">
        <f t="shared" si="181"/>
        <v>313</v>
      </c>
    </row>
    <row r="5785" spans="1:30" hidden="1" x14ac:dyDescent="0.25">
      <c r="A5785" s="97" t="s">
        <v>2640</v>
      </c>
      <c r="B5785" s="97" t="s">
        <v>548</v>
      </c>
      <c r="C5785" s="97" t="s">
        <v>2641</v>
      </c>
      <c r="D5785" s="97">
        <v>14103</v>
      </c>
      <c r="E5785" s="97" t="s">
        <v>122</v>
      </c>
      <c r="F5785" s="98">
        <v>15</v>
      </c>
      <c r="G5785" s="98" t="s">
        <v>142</v>
      </c>
      <c r="H5785" s="97">
        <v>19</v>
      </c>
      <c r="I5785" s="97" t="s">
        <v>124</v>
      </c>
      <c r="J5785" s="97" t="s">
        <v>125</v>
      </c>
      <c r="K5785" s="97" t="s">
        <v>2642</v>
      </c>
      <c r="L5785" s="97"/>
      <c r="M5785" s="97"/>
      <c r="N5785" s="97" t="s">
        <v>2643</v>
      </c>
      <c r="O5785" s="97" t="s">
        <v>328</v>
      </c>
      <c r="P5785" s="97" t="s">
        <v>2644</v>
      </c>
      <c r="Q5785" s="97" t="s">
        <v>155</v>
      </c>
      <c r="R5785" s="97" t="s">
        <v>131</v>
      </c>
      <c r="S5785" s="97" t="s">
        <v>149</v>
      </c>
      <c r="T5785" s="97" t="s">
        <v>150</v>
      </c>
      <c r="U5785" s="97" t="s">
        <v>134</v>
      </c>
      <c r="V5785" s="97" t="s">
        <v>135</v>
      </c>
      <c r="W5785" s="97" t="s">
        <v>136</v>
      </c>
      <c r="X5785" s="97"/>
      <c r="Y5785" s="99"/>
      <c r="Z5785" s="99"/>
      <c r="AA5785" s="99">
        <v>680260.41</v>
      </c>
      <c r="AB5785" s="99">
        <v>680260.41</v>
      </c>
      <c r="AC5785">
        <f t="shared" si="180"/>
        <v>1000</v>
      </c>
      <c r="AD5785" t="str">
        <f t="shared" si="181"/>
        <v>313</v>
      </c>
    </row>
    <row r="5786" spans="1:30" hidden="1" x14ac:dyDescent="0.25">
      <c r="A5786" s="97" t="s">
        <v>2640</v>
      </c>
      <c r="B5786" s="97" t="s">
        <v>548</v>
      </c>
      <c r="C5786" s="97" t="s">
        <v>2641</v>
      </c>
      <c r="D5786" s="97">
        <v>14201</v>
      </c>
      <c r="E5786" s="97" t="s">
        <v>122</v>
      </c>
      <c r="F5786" s="98">
        <v>15</v>
      </c>
      <c r="G5786" s="98" t="s">
        <v>142</v>
      </c>
      <c r="H5786" s="97">
        <v>19</v>
      </c>
      <c r="I5786" s="97" t="s">
        <v>124</v>
      </c>
      <c r="J5786" s="97" t="s">
        <v>125</v>
      </c>
      <c r="K5786" s="97" t="s">
        <v>2642</v>
      </c>
      <c r="L5786" s="97"/>
      <c r="M5786" s="97"/>
      <c r="N5786" s="97" t="s">
        <v>2643</v>
      </c>
      <c r="O5786" s="97" t="s">
        <v>328</v>
      </c>
      <c r="P5786" s="97" t="s">
        <v>2644</v>
      </c>
      <c r="Q5786" s="97" t="s">
        <v>156</v>
      </c>
      <c r="R5786" s="97" t="s">
        <v>131</v>
      </c>
      <c r="S5786" s="97" t="s">
        <v>149</v>
      </c>
      <c r="T5786" s="97" t="s">
        <v>150</v>
      </c>
      <c r="U5786" s="97" t="s">
        <v>134</v>
      </c>
      <c r="V5786" s="97" t="s">
        <v>135</v>
      </c>
      <c r="W5786" s="97" t="s">
        <v>136</v>
      </c>
      <c r="X5786" s="97"/>
      <c r="Y5786" s="99"/>
      <c r="Z5786" s="99"/>
      <c r="AA5786" s="99">
        <v>1511689.8</v>
      </c>
      <c r="AB5786" s="99">
        <v>1511689.8</v>
      </c>
      <c r="AC5786">
        <f t="shared" si="180"/>
        <v>1000</v>
      </c>
      <c r="AD5786" t="str">
        <f t="shared" si="181"/>
        <v>313</v>
      </c>
    </row>
    <row r="5787" spans="1:30" hidden="1" x14ac:dyDescent="0.25">
      <c r="A5787" s="97" t="s">
        <v>2640</v>
      </c>
      <c r="B5787" s="97" t="s">
        <v>548</v>
      </c>
      <c r="C5787" s="97" t="s">
        <v>2641</v>
      </c>
      <c r="D5787" s="97">
        <v>14301</v>
      </c>
      <c r="E5787" s="97" t="s">
        <v>122</v>
      </c>
      <c r="F5787" s="98">
        <v>15</v>
      </c>
      <c r="G5787" s="98" t="s">
        <v>142</v>
      </c>
      <c r="H5787" s="97">
        <v>19</v>
      </c>
      <c r="I5787" s="97" t="s">
        <v>124</v>
      </c>
      <c r="J5787" s="97" t="s">
        <v>125</v>
      </c>
      <c r="K5787" s="97" t="s">
        <v>2642</v>
      </c>
      <c r="L5787" s="97"/>
      <c r="M5787" s="97"/>
      <c r="N5787" s="97" t="s">
        <v>2643</v>
      </c>
      <c r="O5787" s="97" t="s">
        <v>328</v>
      </c>
      <c r="P5787" s="97" t="s">
        <v>2644</v>
      </c>
      <c r="Q5787" s="97" t="s">
        <v>178</v>
      </c>
      <c r="R5787" s="97" t="s">
        <v>131</v>
      </c>
      <c r="S5787" s="97" t="s">
        <v>149</v>
      </c>
      <c r="T5787" s="97" t="s">
        <v>150</v>
      </c>
      <c r="U5787" s="97" t="s">
        <v>134</v>
      </c>
      <c r="V5787" s="97" t="s">
        <v>135</v>
      </c>
      <c r="W5787" s="97" t="s">
        <v>136</v>
      </c>
      <c r="X5787" s="97"/>
      <c r="Y5787" s="99"/>
      <c r="Z5787" s="99"/>
      <c r="AA5787" s="99">
        <v>1814027.76</v>
      </c>
      <c r="AB5787" s="99">
        <v>1814027.76</v>
      </c>
      <c r="AC5787">
        <f t="shared" si="180"/>
        <v>1000</v>
      </c>
      <c r="AD5787" t="str">
        <f t="shared" si="181"/>
        <v>313</v>
      </c>
    </row>
    <row r="5788" spans="1:30" hidden="1" x14ac:dyDescent="0.25">
      <c r="A5788" t="s">
        <v>2640</v>
      </c>
      <c r="B5788" t="s">
        <v>548</v>
      </c>
      <c r="C5788" t="s">
        <v>2641</v>
      </c>
      <c r="D5788" t="s">
        <v>264</v>
      </c>
      <c r="E5788" t="s">
        <v>122</v>
      </c>
      <c r="F5788" t="s">
        <v>159</v>
      </c>
      <c r="G5788" t="s">
        <v>160</v>
      </c>
      <c r="H5788" t="s">
        <v>143</v>
      </c>
      <c r="I5788" t="s">
        <v>124</v>
      </c>
      <c r="J5788" t="s">
        <v>125</v>
      </c>
      <c r="K5788" t="s">
        <v>2642</v>
      </c>
      <c r="N5788" t="s">
        <v>2643</v>
      </c>
      <c r="O5788" t="s">
        <v>328</v>
      </c>
      <c r="P5788" t="s">
        <v>2644</v>
      </c>
      <c r="Q5788" t="s">
        <v>265</v>
      </c>
      <c r="R5788" t="s">
        <v>131</v>
      </c>
      <c r="S5788" t="s">
        <v>164</v>
      </c>
      <c r="T5788" t="s">
        <v>165</v>
      </c>
      <c r="U5788" t="s">
        <v>151</v>
      </c>
      <c r="V5788" t="s">
        <v>135</v>
      </c>
      <c r="W5788" t="s">
        <v>136</v>
      </c>
      <c r="X5788" t="s">
        <v>2645</v>
      </c>
      <c r="Y5788" s="94">
        <v>561.39</v>
      </c>
      <c r="Z5788" s="94">
        <v>0</v>
      </c>
      <c r="AA5788" s="94">
        <v>0</v>
      </c>
      <c r="AB5788" s="94">
        <v>0</v>
      </c>
      <c r="AC5788">
        <f t="shared" si="180"/>
        <v>3000</v>
      </c>
      <c r="AD5788" t="str">
        <f t="shared" si="181"/>
        <v>313</v>
      </c>
    </row>
    <row r="5789" spans="1:30" hidden="1" x14ac:dyDescent="0.25">
      <c r="A5789" t="s">
        <v>2640</v>
      </c>
      <c r="B5789" t="s">
        <v>548</v>
      </c>
      <c r="C5789" t="s">
        <v>2641</v>
      </c>
      <c r="D5789" t="s">
        <v>270</v>
      </c>
      <c r="E5789" t="s">
        <v>122</v>
      </c>
      <c r="F5789" t="s">
        <v>159</v>
      </c>
      <c r="G5789" t="s">
        <v>160</v>
      </c>
      <c r="H5789" t="s">
        <v>143</v>
      </c>
      <c r="I5789" t="s">
        <v>124</v>
      </c>
      <c r="J5789" t="s">
        <v>125</v>
      </c>
      <c r="K5789" t="s">
        <v>2642</v>
      </c>
      <c r="N5789" t="s">
        <v>2643</v>
      </c>
      <c r="O5789" t="s">
        <v>328</v>
      </c>
      <c r="P5789" t="s">
        <v>2644</v>
      </c>
      <c r="Q5789" t="s">
        <v>271</v>
      </c>
      <c r="R5789" t="s">
        <v>131</v>
      </c>
      <c r="S5789" t="s">
        <v>164</v>
      </c>
      <c r="T5789" t="s">
        <v>165</v>
      </c>
      <c r="U5789" t="s">
        <v>151</v>
      </c>
      <c r="V5789" t="s">
        <v>135</v>
      </c>
      <c r="W5789" t="s">
        <v>136</v>
      </c>
      <c r="X5789" t="s">
        <v>2645</v>
      </c>
      <c r="Y5789" s="94">
        <v>13532.1</v>
      </c>
      <c r="Z5789" s="94">
        <v>7228.54</v>
      </c>
      <c r="AA5789" s="94">
        <v>7445.4</v>
      </c>
      <c r="AB5789" s="94">
        <v>7445.4</v>
      </c>
      <c r="AC5789">
        <f t="shared" si="180"/>
        <v>3000</v>
      </c>
      <c r="AD5789" t="str">
        <f t="shared" si="181"/>
        <v>313</v>
      </c>
    </row>
    <row r="5790" spans="1:30" hidden="1" x14ac:dyDescent="0.25">
      <c r="A5790" t="s">
        <v>2640</v>
      </c>
      <c r="B5790" t="s">
        <v>548</v>
      </c>
      <c r="C5790" t="s">
        <v>2641</v>
      </c>
      <c r="D5790" t="s">
        <v>276</v>
      </c>
      <c r="E5790" t="s">
        <v>122</v>
      </c>
      <c r="F5790" t="s">
        <v>159</v>
      </c>
      <c r="G5790" t="s">
        <v>160</v>
      </c>
      <c r="H5790" t="s">
        <v>143</v>
      </c>
      <c r="I5790" t="s">
        <v>124</v>
      </c>
      <c r="J5790" t="s">
        <v>125</v>
      </c>
      <c r="K5790" t="s">
        <v>2642</v>
      </c>
      <c r="N5790" t="s">
        <v>2643</v>
      </c>
      <c r="O5790" t="s">
        <v>328</v>
      </c>
      <c r="P5790" t="s">
        <v>2644</v>
      </c>
      <c r="Q5790" t="s">
        <v>277</v>
      </c>
      <c r="R5790" t="s">
        <v>131</v>
      </c>
      <c r="S5790" t="s">
        <v>164</v>
      </c>
      <c r="T5790" t="s">
        <v>165</v>
      </c>
      <c r="U5790" t="s">
        <v>151</v>
      </c>
      <c r="V5790" t="s">
        <v>135</v>
      </c>
      <c r="W5790" t="s">
        <v>136</v>
      </c>
      <c r="X5790" t="s">
        <v>2645</v>
      </c>
      <c r="Y5790" s="94">
        <v>1085.1500000000001</v>
      </c>
      <c r="Z5790" s="94">
        <v>0</v>
      </c>
      <c r="AA5790" s="94">
        <v>0</v>
      </c>
      <c r="AB5790" s="94">
        <v>0</v>
      </c>
      <c r="AC5790">
        <f t="shared" si="180"/>
        <v>3000</v>
      </c>
      <c r="AD5790" t="str">
        <f t="shared" si="181"/>
        <v>313</v>
      </c>
    </row>
    <row r="5791" spans="1:30" hidden="1" x14ac:dyDescent="0.25">
      <c r="A5791" t="s">
        <v>2640</v>
      </c>
      <c r="B5791" t="s">
        <v>548</v>
      </c>
      <c r="C5791" t="s">
        <v>2641</v>
      </c>
      <c r="D5791" t="s">
        <v>176</v>
      </c>
      <c r="E5791" t="s">
        <v>122</v>
      </c>
      <c r="F5791" t="s">
        <v>159</v>
      </c>
      <c r="G5791" t="s">
        <v>160</v>
      </c>
      <c r="H5791" t="s">
        <v>143</v>
      </c>
      <c r="I5791" t="s">
        <v>124</v>
      </c>
      <c r="J5791" t="s">
        <v>125</v>
      </c>
      <c r="K5791" t="s">
        <v>2642</v>
      </c>
      <c r="N5791" t="s">
        <v>2643</v>
      </c>
      <c r="O5791" t="s">
        <v>328</v>
      </c>
      <c r="P5791" t="s">
        <v>2644</v>
      </c>
      <c r="Q5791" t="s">
        <v>177</v>
      </c>
      <c r="R5791" t="s">
        <v>131</v>
      </c>
      <c r="S5791" t="s">
        <v>164</v>
      </c>
      <c r="T5791" t="s">
        <v>165</v>
      </c>
      <c r="U5791" t="s">
        <v>151</v>
      </c>
      <c r="V5791" t="s">
        <v>135</v>
      </c>
      <c r="W5791" t="s">
        <v>136</v>
      </c>
      <c r="X5791" t="s">
        <v>2645</v>
      </c>
      <c r="Y5791" s="94">
        <v>517.08000000000004</v>
      </c>
      <c r="Z5791" s="94">
        <v>0</v>
      </c>
      <c r="AA5791" s="94">
        <v>0</v>
      </c>
      <c r="AB5791" s="94">
        <v>0</v>
      </c>
      <c r="AC5791">
        <f t="shared" si="180"/>
        <v>3000</v>
      </c>
      <c r="AD5791" t="str">
        <f t="shared" si="181"/>
        <v>313</v>
      </c>
    </row>
    <row r="5792" spans="1:30" hidden="1" x14ac:dyDescent="0.25">
      <c r="A5792" s="97" t="s">
        <v>2646</v>
      </c>
      <c r="B5792" s="97" t="s">
        <v>548</v>
      </c>
      <c r="C5792" s="97" t="s">
        <v>2641</v>
      </c>
      <c r="D5792" s="97" t="s">
        <v>141</v>
      </c>
      <c r="E5792" s="97" t="s">
        <v>122</v>
      </c>
      <c r="F5792" s="98">
        <v>15</v>
      </c>
      <c r="G5792" s="98" t="s">
        <v>142</v>
      </c>
      <c r="H5792" s="97" t="s">
        <v>143</v>
      </c>
      <c r="I5792" s="97" t="s">
        <v>124</v>
      </c>
      <c r="J5792" s="97" t="s">
        <v>125</v>
      </c>
      <c r="K5792" s="97" t="s">
        <v>2647</v>
      </c>
      <c r="L5792" s="97"/>
      <c r="M5792" s="97"/>
      <c r="N5792" s="97" t="s">
        <v>2648</v>
      </c>
      <c r="O5792" s="97" t="s">
        <v>328</v>
      </c>
      <c r="P5792" s="97" t="s">
        <v>2644</v>
      </c>
      <c r="Q5792" s="97" t="s">
        <v>148</v>
      </c>
      <c r="R5792" s="97" t="s">
        <v>131</v>
      </c>
      <c r="S5792" s="97" t="s">
        <v>149</v>
      </c>
      <c r="T5792" s="97" t="s">
        <v>150</v>
      </c>
      <c r="U5792" s="97" t="s">
        <v>151</v>
      </c>
      <c r="V5792" s="97" t="s">
        <v>135</v>
      </c>
      <c r="W5792" s="97" t="s">
        <v>136</v>
      </c>
      <c r="X5792" s="97"/>
      <c r="Y5792" s="99"/>
      <c r="Z5792" s="99"/>
      <c r="AA5792" s="99">
        <v>1278864</v>
      </c>
      <c r="AB5792" s="99">
        <v>1278864</v>
      </c>
      <c r="AC5792">
        <f t="shared" si="180"/>
        <v>1000</v>
      </c>
      <c r="AD5792" t="str">
        <f t="shared" si="181"/>
        <v>313</v>
      </c>
    </row>
    <row r="5793" spans="1:30" hidden="1" x14ac:dyDescent="0.25">
      <c r="A5793" s="97" t="s">
        <v>2646</v>
      </c>
      <c r="B5793" s="97" t="s">
        <v>548</v>
      </c>
      <c r="C5793" s="97" t="s">
        <v>2641</v>
      </c>
      <c r="D5793" s="97">
        <v>13201</v>
      </c>
      <c r="E5793" s="97" t="s">
        <v>122</v>
      </c>
      <c r="F5793" s="98">
        <v>15</v>
      </c>
      <c r="G5793" s="98" t="s">
        <v>142</v>
      </c>
      <c r="H5793" s="97">
        <v>19</v>
      </c>
      <c r="I5793" s="97" t="s">
        <v>124</v>
      </c>
      <c r="J5793" s="97" t="s">
        <v>125</v>
      </c>
      <c r="K5793" s="97" t="s">
        <v>2647</v>
      </c>
      <c r="L5793" s="97"/>
      <c r="M5793" s="97"/>
      <c r="N5793" s="97" t="s">
        <v>2648</v>
      </c>
      <c r="O5793" s="97" t="s">
        <v>328</v>
      </c>
      <c r="P5793" s="97" t="s">
        <v>2644</v>
      </c>
      <c r="Q5793" s="97" t="s">
        <v>152</v>
      </c>
      <c r="R5793" s="97" t="s">
        <v>131</v>
      </c>
      <c r="S5793" s="97" t="s">
        <v>149</v>
      </c>
      <c r="T5793" s="97" t="s">
        <v>150</v>
      </c>
      <c r="U5793" s="97" t="s">
        <v>134</v>
      </c>
      <c r="V5793" s="97" t="s">
        <v>135</v>
      </c>
      <c r="W5793" s="97" t="s">
        <v>136</v>
      </c>
      <c r="X5793" s="97"/>
      <c r="Y5793" s="99"/>
      <c r="Z5793" s="99"/>
      <c r="AA5793" s="99">
        <v>53286</v>
      </c>
      <c r="AB5793" s="99">
        <v>53286</v>
      </c>
      <c r="AC5793">
        <f t="shared" si="180"/>
        <v>1000</v>
      </c>
      <c r="AD5793" t="str">
        <f t="shared" si="181"/>
        <v>313</v>
      </c>
    </row>
    <row r="5794" spans="1:30" hidden="1" x14ac:dyDescent="0.25">
      <c r="A5794" s="97" t="s">
        <v>2646</v>
      </c>
      <c r="B5794" s="97" t="s">
        <v>548</v>
      </c>
      <c r="C5794" s="97" t="s">
        <v>2641</v>
      </c>
      <c r="D5794" s="97">
        <v>13203</v>
      </c>
      <c r="E5794" s="97" t="s">
        <v>122</v>
      </c>
      <c r="F5794" s="98">
        <v>15</v>
      </c>
      <c r="G5794" s="98" t="s">
        <v>142</v>
      </c>
      <c r="H5794" s="97">
        <v>19</v>
      </c>
      <c r="I5794" s="97" t="s">
        <v>124</v>
      </c>
      <c r="J5794" s="97" t="s">
        <v>125</v>
      </c>
      <c r="K5794" s="97" t="s">
        <v>2647</v>
      </c>
      <c r="L5794" s="97"/>
      <c r="M5794" s="97"/>
      <c r="N5794" s="97" t="s">
        <v>2648</v>
      </c>
      <c r="O5794" s="97" t="s">
        <v>328</v>
      </c>
      <c r="P5794" s="97" t="s">
        <v>2644</v>
      </c>
      <c r="Q5794" s="97" t="s">
        <v>153</v>
      </c>
      <c r="R5794" s="97" t="s">
        <v>131</v>
      </c>
      <c r="S5794" s="97" t="s">
        <v>149</v>
      </c>
      <c r="T5794" s="97" t="s">
        <v>150</v>
      </c>
      <c r="U5794" s="97" t="s">
        <v>134</v>
      </c>
      <c r="V5794" s="97" t="s">
        <v>135</v>
      </c>
      <c r="W5794" s="97" t="s">
        <v>136</v>
      </c>
      <c r="X5794" s="97"/>
      <c r="Y5794" s="99"/>
      <c r="Z5794" s="99"/>
      <c r="AA5794" s="99">
        <v>213144</v>
      </c>
      <c r="AB5794" s="99">
        <v>213144</v>
      </c>
      <c r="AC5794">
        <f t="shared" si="180"/>
        <v>1000</v>
      </c>
      <c r="AD5794" t="str">
        <f t="shared" si="181"/>
        <v>313</v>
      </c>
    </row>
    <row r="5795" spans="1:30" hidden="1" x14ac:dyDescent="0.25">
      <c r="A5795" s="97" t="s">
        <v>2646</v>
      </c>
      <c r="B5795" s="97" t="s">
        <v>548</v>
      </c>
      <c r="C5795" s="97" t="s">
        <v>2641</v>
      </c>
      <c r="D5795" s="97">
        <v>14101</v>
      </c>
      <c r="E5795" s="97" t="s">
        <v>122</v>
      </c>
      <c r="F5795" s="98">
        <v>15</v>
      </c>
      <c r="G5795" s="98" t="s">
        <v>142</v>
      </c>
      <c r="H5795" s="97">
        <v>19</v>
      </c>
      <c r="I5795" s="97" t="s">
        <v>124</v>
      </c>
      <c r="J5795" s="97" t="s">
        <v>125</v>
      </c>
      <c r="K5795" s="97" t="s">
        <v>2647</v>
      </c>
      <c r="L5795" s="97"/>
      <c r="M5795" s="97"/>
      <c r="N5795" s="97" t="s">
        <v>2648</v>
      </c>
      <c r="O5795" s="97" t="s">
        <v>328</v>
      </c>
      <c r="P5795" s="97" t="s">
        <v>2644</v>
      </c>
      <c r="Q5795" s="97" t="s">
        <v>154</v>
      </c>
      <c r="R5795" s="97" t="s">
        <v>131</v>
      </c>
      <c r="S5795" s="97" t="s">
        <v>149</v>
      </c>
      <c r="T5795" s="97" t="s">
        <v>150</v>
      </c>
      <c r="U5795" s="97" t="s">
        <v>134</v>
      </c>
      <c r="V5795" s="97" t="s">
        <v>135</v>
      </c>
      <c r="W5795" s="97" t="s">
        <v>136</v>
      </c>
      <c r="X5795" s="97"/>
      <c r="Y5795" s="99"/>
      <c r="Z5795" s="99"/>
      <c r="AA5795" s="99">
        <v>70337.52</v>
      </c>
      <c r="AB5795" s="99">
        <v>70337.52</v>
      </c>
      <c r="AC5795">
        <f t="shared" si="180"/>
        <v>1000</v>
      </c>
      <c r="AD5795" t="str">
        <f t="shared" si="181"/>
        <v>313</v>
      </c>
    </row>
    <row r="5796" spans="1:30" hidden="1" x14ac:dyDescent="0.25">
      <c r="A5796" s="97" t="s">
        <v>2646</v>
      </c>
      <c r="B5796" s="97" t="s">
        <v>548</v>
      </c>
      <c r="C5796" s="97" t="s">
        <v>2641</v>
      </c>
      <c r="D5796" s="97">
        <v>14103</v>
      </c>
      <c r="E5796" s="97" t="s">
        <v>122</v>
      </c>
      <c r="F5796" s="98">
        <v>15</v>
      </c>
      <c r="G5796" s="98" t="s">
        <v>142</v>
      </c>
      <c r="H5796" s="97">
        <v>19</v>
      </c>
      <c r="I5796" s="97" t="s">
        <v>124</v>
      </c>
      <c r="J5796" s="97" t="s">
        <v>125</v>
      </c>
      <c r="K5796" s="97" t="s">
        <v>2647</v>
      </c>
      <c r="L5796" s="97"/>
      <c r="M5796" s="97"/>
      <c r="N5796" s="97" t="s">
        <v>2648</v>
      </c>
      <c r="O5796" s="97" t="s">
        <v>328</v>
      </c>
      <c r="P5796" s="97" t="s">
        <v>2644</v>
      </c>
      <c r="Q5796" s="97" t="s">
        <v>155</v>
      </c>
      <c r="R5796" s="97" t="s">
        <v>131</v>
      </c>
      <c r="S5796" s="97" t="s">
        <v>149</v>
      </c>
      <c r="T5796" s="97" t="s">
        <v>150</v>
      </c>
      <c r="U5796" s="97" t="s">
        <v>134</v>
      </c>
      <c r="V5796" s="97" t="s">
        <v>135</v>
      </c>
      <c r="W5796" s="97" t="s">
        <v>136</v>
      </c>
      <c r="X5796" s="97"/>
      <c r="Y5796" s="99"/>
      <c r="Z5796" s="99"/>
      <c r="AA5796" s="99">
        <v>28774.44</v>
      </c>
      <c r="AB5796" s="99">
        <v>28774.44</v>
      </c>
      <c r="AC5796">
        <f t="shared" si="180"/>
        <v>1000</v>
      </c>
      <c r="AD5796" t="str">
        <f t="shared" si="181"/>
        <v>313</v>
      </c>
    </row>
    <row r="5797" spans="1:30" hidden="1" x14ac:dyDescent="0.25">
      <c r="A5797" s="97" t="s">
        <v>2646</v>
      </c>
      <c r="B5797" s="97" t="s">
        <v>548</v>
      </c>
      <c r="C5797" s="97" t="s">
        <v>2641</v>
      </c>
      <c r="D5797" s="97">
        <v>14201</v>
      </c>
      <c r="E5797" s="97" t="s">
        <v>122</v>
      </c>
      <c r="F5797" s="98">
        <v>15</v>
      </c>
      <c r="G5797" s="98" t="s">
        <v>142</v>
      </c>
      <c r="H5797" s="97">
        <v>19</v>
      </c>
      <c r="I5797" s="97" t="s">
        <v>124</v>
      </c>
      <c r="J5797" s="97" t="s">
        <v>125</v>
      </c>
      <c r="K5797" s="97" t="s">
        <v>2647</v>
      </c>
      <c r="L5797" s="97"/>
      <c r="M5797" s="97"/>
      <c r="N5797" s="97" t="s">
        <v>2648</v>
      </c>
      <c r="O5797" s="97" t="s">
        <v>328</v>
      </c>
      <c r="P5797" s="97" t="s">
        <v>2644</v>
      </c>
      <c r="Q5797" s="97" t="s">
        <v>156</v>
      </c>
      <c r="R5797" s="97" t="s">
        <v>131</v>
      </c>
      <c r="S5797" s="97" t="s">
        <v>149</v>
      </c>
      <c r="T5797" s="97" t="s">
        <v>150</v>
      </c>
      <c r="U5797" s="97" t="s">
        <v>134</v>
      </c>
      <c r="V5797" s="97" t="s">
        <v>135</v>
      </c>
      <c r="W5797" s="97" t="s">
        <v>136</v>
      </c>
      <c r="X5797" s="97"/>
      <c r="Y5797" s="99"/>
      <c r="Z5797" s="99"/>
      <c r="AA5797" s="99">
        <v>63943.200000000004</v>
      </c>
      <c r="AB5797" s="99">
        <v>63943.199999999997</v>
      </c>
      <c r="AC5797">
        <f t="shared" si="180"/>
        <v>1000</v>
      </c>
      <c r="AD5797" t="str">
        <f t="shared" si="181"/>
        <v>313</v>
      </c>
    </row>
    <row r="5798" spans="1:30" hidden="1" x14ac:dyDescent="0.25">
      <c r="A5798" s="97" t="s">
        <v>2646</v>
      </c>
      <c r="B5798" s="97" t="s">
        <v>548</v>
      </c>
      <c r="C5798" s="97" t="s">
        <v>2641</v>
      </c>
      <c r="D5798" s="97">
        <v>14301</v>
      </c>
      <c r="E5798" s="97" t="s">
        <v>122</v>
      </c>
      <c r="F5798" s="98">
        <v>15</v>
      </c>
      <c r="G5798" s="98" t="s">
        <v>142</v>
      </c>
      <c r="H5798" s="97">
        <v>19</v>
      </c>
      <c r="I5798" s="97" t="s">
        <v>124</v>
      </c>
      <c r="J5798" s="97" t="s">
        <v>125</v>
      </c>
      <c r="K5798" s="97" t="s">
        <v>2647</v>
      </c>
      <c r="L5798" s="97"/>
      <c r="M5798" s="97"/>
      <c r="N5798" s="97" t="s">
        <v>2648</v>
      </c>
      <c r="O5798" s="97" t="s">
        <v>328</v>
      </c>
      <c r="P5798" s="97" t="s">
        <v>2644</v>
      </c>
      <c r="Q5798" s="97" t="s">
        <v>178</v>
      </c>
      <c r="R5798" s="97" t="s">
        <v>131</v>
      </c>
      <c r="S5798" s="97" t="s">
        <v>149</v>
      </c>
      <c r="T5798" s="97" t="s">
        <v>150</v>
      </c>
      <c r="U5798" s="97" t="s">
        <v>134</v>
      </c>
      <c r="V5798" s="97" t="s">
        <v>135</v>
      </c>
      <c r="W5798" s="97" t="s">
        <v>136</v>
      </c>
      <c r="X5798" s="97"/>
      <c r="Y5798" s="99"/>
      <c r="Z5798" s="99"/>
      <c r="AA5798" s="99">
        <v>76731.839999999997</v>
      </c>
      <c r="AB5798" s="99">
        <v>76731.839999999997</v>
      </c>
      <c r="AC5798">
        <f t="shared" si="180"/>
        <v>1000</v>
      </c>
      <c r="AD5798" t="str">
        <f t="shared" si="181"/>
        <v>313</v>
      </c>
    </row>
    <row r="5799" spans="1:30" hidden="1" x14ac:dyDescent="0.25">
      <c r="A5799" t="s">
        <v>2646</v>
      </c>
      <c r="B5799" t="s">
        <v>548</v>
      </c>
      <c r="C5799" t="s">
        <v>2641</v>
      </c>
      <c r="D5799" t="s">
        <v>192</v>
      </c>
      <c r="E5799" t="s">
        <v>122</v>
      </c>
      <c r="F5799" t="s">
        <v>159</v>
      </c>
      <c r="G5799" t="s">
        <v>160</v>
      </c>
      <c r="H5799">
        <v>19</v>
      </c>
      <c r="I5799" t="s">
        <v>124</v>
      </c>
      <c r="J5799" t="s">
        <v>125</v>
      </c>
      <c r="K5799" t="s">
        <v>2647</v>
      </c>
      <c r="N5799" t="s">
        <v>2648</v>
      </c>
      <c r="O5799" t="s">
        <v>328</v>
      </c>
      <c r="P5799" t="s">
        <v>2644</v>
      </c>
      <c r="Q5799" t="s">
        <v>193</v>
      </c>
      <c r="R5799" t="s">
        <v>131</v>
      </c>
      <c r="S5799" t="s">
        <v>164</v>
      </c>
      <c r="T5799" t="s">
        <v>165</v>
      </c>
      <c r="U5799" t="s">
        <v>134</v>
      </c>
      <c r="V5799" t="s">
        <v>135</v>
      </c>
      <c r="W5799" t="s">
        <v>136</v>
      </c>
      <c r="AA5799" s="94">
        <v>50000</v>
      </c>
      <c r="AB5799" s="94">
        <v>50000</v>
      </c>
      <c r="AC5799">
        <f t="shared" si="180"/>
        <v>2000</v>
      </c>
      <c r="AD5799" t="str">
        <f t="shared" si="181"/>
        <v>313</v>
      </c>
    </row>
    <row r="5800" spans="1:30" hidden="1" x14ac:dyDescent="0.25">
      <c r="A5800" t="s">
        <v>2646</v>
      </c>
      <c r="B5800" t="s">
        <v>548</v>
      </c>
      <c r="C5800" t="s">
        <v>2641</v>
      </c>
      <c r="D5800" t="s">
        <v>264</v>
      </c>
      <c r="E5800" t="s">
        <v>122</v>
      </c>
      <c r="F5800" t="s">
        <v>159</v>
      </c>
      <c r="G5800" t="s">
        <v>160</v>
      </c>
      <c r="H5800" t="s">
        <v>143</v>
      </c>
      <c r="I5800" t="s">
        <v>124</v>
      </c>
      <c r="J5800" t="s">
        <v>125</v>
      </c>
      <c r="K5800" t="s">
        <v>2647</v>
      </c>
      <c r="N5800" t="s">
        <v>2648</v>
      </c>
      <c r="O5800" t="s">
        <v>328</v>
      </c>
      <c r="P5800" t="s">
        <v>2644</v>
      </c>
      <c r="Q5800" t="s">
        <v>265</v>
      </c>
      <c r="R5800" t="s">
        <v>131</v>
      </c>
      <c r="S5800" t="s">
        <v>164</v>
      </c>
      <c r="T5800" t="s">
        <v>165</v>
      </c>
      <c r="U5800" t="s">
        <v>151</v>
      </c>
      <c r="V5800" t="s">
        <v>135</v>
      </c>
      <c r="W5800" t="s">
        <v>136</v>
      </c>
      <c r="X5800" t="s">
        <v>2649</v>
      </c>
      <c r="Y5800" s="94">
        <v>561.39</v>
      </c>
      <c r="Z5800" s="94">
        <v>0</v>
      </c>
      <c r="AA5800" s="94">
        <v>0</v>
      </c>
      <c r="AB5800" s="94">
        <v>0</v>
      </c>
      <c r="AC5800">
        <f t="shared" si="180"/>
        <v>3000</v>
      </c>
      <c r="AD5800" t="str">
        <f t="shared" si="181"/>
        <v>313</v>
      </c>
    </row>
    <row r="5801" spans="1:30" hidden="1" x14ac:dyDescent="0.25">
      <c r="A5801" t="s">
        <v>2646</v>
      </c>
      <c r="B5801" t="s">
        <v>548</v>
      </c>
      <c r="C5801" t="s">
        <v>2641</v>
      </c>
      <c r="D5801" t="s">
        <v>270</v>
      </c>
      <c r="E5801" t="s">
        <v>122</v>
      </c>
      <c r="F5801" t="s">
        <v>159</v>
      </c>
      <c r="G5801" t="s">
        <v>160</v>
      </c>
      <c r="H5801" t="s">
        <v>143</v>
      </c>
      <c r="I5801" t="s">
        <v>124</v>
      </c>
      <c r="J5801" t="s">
        <v>125</v>
      </c>
      <c r="K5801" t="s">
        <v>2647</v>
      </c>
      <c r="N5801" t="s">
        <v>2648</v>
      </c>
      <c r="O5801" t="s">
        <v>328</v>
      </c>
      <c r="P5801" t="s">
        <v>2644</v>
      </c>
      <c r="Q5801" t="s">
        <v>271</v>
      </c>
      <c r="R5801" t="s">
        <v>131</v>
      </c>
      <c r="S5801" t="s">
        <v>164</v>
      </c>
      <c r="T5801" t="s">
        <v>165</v>
      </c>
      <c r="U5801" t="s">
        <v>151</v>
      </c>
      <c r="V5801" t="s">
        <v>135</v>
      </c>
      <c r="W5801" t="s">
        <v>136</v>
      </c>
      <c r="X5801" t="s">
        <v>2649</v>
      </c>
      <c r="Y5801" s="94">
        <v>13532.1</v>
      </c>
      <c r="Z5801" s="94">
        <v>0</v>
      </c>
      <c r="AA5801" s="94">
        <v>0</v>
      </c>
      <c r="AB5801" s="94">
        <v>0</v>
      </c>
      <c r="AC5801">
        <f t="shared" si="180"/>
        <v>3000</v>
      </c>
      <c r="AD5801" t="str">
        <f t="shared" si="181"/>
        <v>313</v>
      </c>
    </row>
    <row r="5802" spans="1:30" hidden="1" x14ac:dyDescent="0.25">
      <c r="A5802" t="s">
        <v>2646</v>
      </c>
      <c r="B5802" t="s">
        <v>548</v>
      </c>
      <c r="C5802" t="s">
        <v>2641</v>
      </c>
      <c r="D5802" t="s">
        <v>270</v>
      </c>
      <c r="E5802" t="s">
        <v>122</v>
      </c>
      <c r="F5802" t="s">
        <v>159</v>
      </c>
      <c r="G5802" t="s">
        <v>160</v>
      </c>
      <c r="H5802" t="s">
        <v>143</v>
      </c>
      <c r="I5802" t="s">
        <v>124</v>
      </c>
      <c r="J5802" t="s">
        <v>125</v>
      </c>
      <c r="K5802" t="s">
        <v>2647</v>
      </c>
      <c r="N5802" t="s">
        <v>2648</v>
      </c>
      <c r="O5802" t="s">
        <v>328</v>
      </c>
      <c r="P5802" t="s">
        <v>2644</v>
      </c>
      <c r="Q5802" t="s">
        <v>271</v>
      </c>
      <c r="R5802" t="s">
        <v>131</v>
      </c>
      <c r="S5802" t="s">
        <v>164</v>
      </c>
      <c r="T5802" t="s">
        <v>165</v>
      </c>
      <c r="U5802" t="s">
        <v>151</v>
      </c>
      <c r="V5802" t="s">
        <v>135</v>
      </c>
      <c r="W5802" t="s">
        <v>136</v>
      </c>
      <c r="X5802" t="s">
        <v>2649</v>
      </c>
      <c r="Y5802" s="94">
        <v>0</v>
      </c>
      <c r="Z5802" s="94">
        <v>0</v>
      </c>
      <c r="AA5802" s="94">
        <v>200000</v>
      </c>
      <c r="AB5802" s="94">
        <v>200000</v>
      </c>
      <c r="AC5802">
        <f t="shared" si="180"/>
        <v>3000</v>
      </c>
      <c r="AD5802" t="str">
        <f t="shared" si="181"/>
        <v>313</v>
      </c>
    </row>
    <row r="5803" spans="1:30" hidden="1" x14ac:dyDescent="0.25">
      <c r="A5803" t="s">
        <v>2646</v>
      </c>
      <c r="B5803" t="s">
        <v>548</v>
      </c>
      <c r="C5803" t="s">
        <v>2641</v>
      </c>
      <c r="D5803" t="s">
        <v>276</v>
      </c>
      <c r="E5803" t="s">
        <v>122</v>
      </c>
      <c r="F5803" t="s">
        <v>159</v>
      </c>
      <c r="G5803" t="s">
        <v>160</v>
      </c>
      <c r="H5803" t="s">
        <v>143</v>
      </c>
      <c r="I5803" t="s">
        <v>124</v>
      </c>
      <c r="J5803" t="s">
        <v>125</v>
      </c>
      <c r="K5803" t="s">
        <v>2647</v>
      </c>
      <c r="N5803" t="s">
        <v>2648</v>
      </c>
      <c r="O5803" t="s">
        <v>328</v>
      </c>
      <c r="P5803" t="s">
        <v>2644</v>
      </c>
      <c r="Q5803" t="s">
        <v>277</v>
      </c>
      <c r="R5803" t="s">
        <v>131</v>
      </c>
      <c r="S5803" t="s">
        <v>164</v>
      </c>
      <c r="T5803" t="s">
        <v>165</v>
      </c>
      <c r="U5803" t="s">
        <v>151</v>
      </c>
      <c r="V5803" t="s">
        <v>135</v>
      </c>
      <c r="W5803" t="s">
        <v>136</v>
      </c>
      <c r="X5803" t="s">
        <v>2649</v>
      </c>
      <c r="Y5803" s="94">
        <v>1085.1500000000001</v>
      </c>
      <c r="Z5803" s="94">
        <v>0</v>
      </c>
      <c r="AA5803" s="94">
        <v>0</v>
      </c>
      <c r="AB5803" s="94">
        <v>0</v>
      </c>
      <c r="AC5803">
        <f t="shared" si="180"/>
        <v>3000</v>
      </c>
      <c r="AD5803" t="str">
        <f t="shared" si="181"/>
        <v>313</v>
      </c>
    </row>
    <row r="5804" spans="1:30" hidden="1" x14ac:dyDescent="0.25">
      <c r="A5804" t="s">
        <v>2646</v>
      </c>
      <c r="B5804" t="s">
        <v>548</v>
      </c>
      <c r="C5804" t="s">
        <v>2641</v>
      </c>
      <c r="D5804" t="s">
        <v>176</v>
      </c>
      <c r="E5804" t="s">
        <v>122</v>
      </c>
      <c r="F5804" t="s">
        <v>159</v>
      </c>
      <c r="G5804" t="s">
        <v>160</v>
      </c>
      <c r="H5804" t="s">
        <v>143</v>
      </c>
      <c r="I5804" t="s">
        <v>124</v>
      </c>
      <c r="J5804" t="s">
        <v>125</v>
      </c>
      <c r="K5804" t="s">
        <v>2647</v>
      </c>
      <c r="N5804" t="s">
        <v>2648</v>
      </c>
      <c r="O5804" t="s">
        <v>328</v>
      </c>
      <c r="P5804" t="s">
        <v>2644</v>
      </c>
      <c r="Q5804" t="s">
        <v>177</v>
      </c>
      <c r="R5804" t="s">
        <v>131</v>
      </c>
      <c r="S5804" t="s">
        <v>164</v>
      </c>
      <c r="T5804" t="s">
        <v>165</v>
      </c>
      <c r="U5804" t="s">
        <v>151</v>
      </c>
      <c r="V5804" t="s">
        <v>135</v>
      </c>
      <c r="W5804" t="s">
        <v>136</v>
      </c>
      <c r="X5804" t="s">
        <v>2649</v>
      </c>
      <c r="Y5804" s="94">
        <v>517.08000000000004</v>
      </c>
      <c r="Z5804" s="94">
        <v>0</v>
      </c>
      <c r="AA5804" s="94">
        <v>0</v>
      </c>
      <c r="AB5804" s="94">
        <v>0</v>
      </c>
      <c r="AC5804">
        <f t="shared" si="180"/>
        <v>3000</v>
      </c>
      <c r="AD5804" t="str">
        <f t="shared" si="181"/>
        <v>313</v>
      </c>
    </row>
    <row r="5805" spans="1:30" hidden="1" x14ac:dyDescent="0.25">
      <c r="A5805" s="97" t="s">
        <v>2650</v>
      </c>
      <c r="B5805" s="97" t="s">
        <v>548</v>
      </c>
      <c r="C5805" s="97" t="s">
        <v>2651</v>
      </c>
      <c r="D5805" s="97" t="s">
        <v>141</v>
      </c>
      <c r="E5805" s="97" t="s">
        <v>122</v>
      </c>
      <c r="F5805" s="98">
        <v>15</v>
      </c>
      <c r="G5805" s="98" t="s">
        <v>142</v>
      </c>
      <c r="H5805" s="97" t="s">
        <v>143</v>
      </c>
      <c r="I5805" s="97" t="s">
        <v>124</v>
      </c>
      <c r="J5805" s="97" t="s">
        <v>125</v>
      </c>
      <c r="K5805" s="97" t="s">
        <v>2652</v>
      </c>
      <c r="L5805" s="97"/>
      <c r="M5805" s="97"/>
      <c r="N5805" s="97" t="s">
        <v>2653</v>
      </c>
      <c r="O5805" s="97" t="s">
        <v>328</v>
      </c>
      <c r="P5805" s="97" t="s">
        <v>2654</v>
      </c>
      <c r="Q5805" s="97" t="s">
        <v>148</v>
      </c>
      <c r="R5805" s="97" t="s">
        <v>131</v>
      </c>
      <c r="S5805" s="97" t="s">
        <v>149</v>
      </c>
      <c r="T5805" s="97" t="s">
        <v>150</v>
      </c>
      <c r="U5805" s="97" t="s">
        <v>151</v>
      </c>
      <c r="V5805" s="97" t="s">
        <v>135</v>
      </c>
      <c r="W5805" s="97" t="s">
        <v>136</v>
      </c>
      <c r="X5805" s="97"/>
      <c r="Y5805" s="99"/>
      <c r="Z5805" s="99"/>
      <c r="AA5805" s="99">
        <v>15791076</v>
      </c>
      <c r="AB5805" s="99">
        <v>15791076</v>
      </c>
      <c r="AC5805">
        <f t="shared" si="180"/>
        <v>1000</v>
      </c>
      <c r="AD5805" t="str">
        <f t="shared" si="181"/>
        <v>313</v>
      </c>
    </row>
    <row r="5806" spans="1:30" hidden="1" x14ac:dyDescent="0.25">
      <c r="A5806" s="97" t="s">
        <v>2650</v>
      </c>
      <c r="B5806" s="97" t="s">
        <v>548</v>
      </c>
      <c r="C5806" s="97" t="s">
        <v>2651</v>
      </c>
      <c r="D5806" s="97">
        <v>12101</v>
      </c>
      <c r="E5806" s="97" t="s">
        <v>122</v>
      </c>
      <c r="F5806" s="98">
        <v>15</v>
      </c>
      <c r="G5806" s="98" t="s">
        <v>142</v>
      </c>
      <c r="H5806" s="97">
        <v>19</v>
      </c>
      <c r="I5806" s="97" t="s">
        <v>124</v>
      </c>
      <c r="J5806" s="97" t="s">
        <v>125</v>
      </c>
      <c r="K5806" s="97" t="s">
        <v>2652</v>
      </c>
      <c r="L5806" s="97"/>
      <c r="M5806" s="97"/>
      <c r="N5806" s="97" t="s">
        <v>2653</v>
      </c>
      <c r="O5806" s="97" t="s">
        <v>328</v>
      </c>
      <c r="P5806" s="97" t="s">
        <v>2654</v>
      </c>
      <c r="Q5806" s="97" t="s">
        <v>182</v>
      </c>
      <c r="R5806" s="97" t="s">
        <v>131</v>
      </c>
      <c r="S5806" s="97" t="s">
        <v>149</v>
      </c>
      <c r="T5806" s="97" t="s">
        <v>150</v>
      </c>
      <c r="U5806" s="97" t="s">
        <v>134</v>
      </c>
      <c r="V5806" s="97" t="s">
        <v>135</v>
      </c>
      <c r="W5806" s="97" t="s">
        <v>136</v>
      </c>
      <c r="X5806" s="97"/>
      <c r="Y5806" s="99"/>
      <c r="Z5806" s="99"/>
      <c r="AA5806" s="99">
        <v>914550</v>
      </c>
      <c r="AB5806" s="99">
        <v>914550</v>
      </c>
      <c r="AC5806">
        <f t="shared" si="180"/>
        <v>1000</v>
      </c>
      <c r="AD5806" t="str">
        <f t="shared" si="181"/>
        <v>313</v>
      </c>
    </row>
    <row r="5807" spans="1:30" hidden="1" x14ac:dyDescent="0.25">
      <c r="A5807" s="97" t="s">
        <v>2650</v>
      </c>
      <c r="B5807" s="97" t="s">
        <v>548</v>
      </c>
      <c r="C5807" s="97" t="s">
        <v>2651</v>
      </c>
      <c r="D5807" s="97">
        <v>13201</v>
      </c>
      <c r="E5807" s="97" t="s">
        <v>122</v>
      </c>
      <c r="F5807" s="98">
        <v>15</v>
      </c>
      <c r="G5807" s="98" t="s">
        <v>142</v>
      </c>
      <c r="H5807" s="97">
        <v>19</v>
      </c>
      <c r="I5807" s="97" t="s">
        <v>124</v>
      </c>
      <c r="J5807" s="97" t="s">
        <v>125</v>
      </c>
      <c r="K5807" s="97" t="s">
        <v>2652</v>
      </c>
      <c r="L5807" s="97"/>
      <c r="M5807" s="97"/>
      <c r="N5807" s="97" t="s">
        <v>2653</v>
      </c>
      <c r="O5807" s="97" t="s">
        <v>328</v>
      </c>
      <c r="P5807" s="97" t="s">
        <v>2654</v>
      </c>
      <c r="Q5807" s="97" t="s">
        <v>152</v>
      </c>
      <c r="R5807" s="97" t="s">
        <v>131</v>
      </c>
      <c r="S5807" s="97" t="s">
        <v>149</v>
      </c>
      <c r="T5807" s="97" t="s">
        <v>150</v>
      </c>
      <c r="U5807" s="97" t="s">
        <v>134</v>
      </c>
      <c r="V5807" s="97" t="s">
        <v>135</v>
      </c>
      <c r="W5807" s="97" t="s">
        <v>136</v>
      </c>
      <c r="X5807" s="97"/>
      <c r="Y5807" s="99"/>
      <c r="Z5807" s="99"/>
      <c r="AA5807" s="99">
        <v>657961.5</v>
      </c>
      <c r="AB5807" s="99">
        <v>657961.5</v>
      </c>
      <c r="AC5807">
        <f t="shared" si="180"/>
        <v>1000</v>
      </c>
      <c r="AD5807" t="str">
        <f t="shared" si="181"/>
        <v>313</v>
      </c>
    </row>
    <row r="5808" spans="1:30" hidden="1" x14ac:dyDescent="0.25">
      <c r="A5808" s="97" t="s">
        <v>2650</v>
      </c>
      <c r="B5808" s="97" t="s">
        <v>548</v>
      </c>
      <c r="C5808" s="97" t="s">
        <v>2651</v>
      </c>
      <c r="D5808" s="97">
        <v>13203</v>
      </c>
      <c r="E5808" s="97" t="s">
        <v>122</v>
      </c>
      <c r="F5808" s="98">
        <v>15</v>
      </c>
      <c r="G5808" s="98" t="s">
        <v>142</v>
      </c>
      <c r="H5808" s="97">
        <v>19</v>
      </c>
      <c r="I5808" s="97" t="s">
        <v>124</v>
      </c>
      <c r="J5808" s="97" t="s">
        <v>125</v>
      </c>
      <c r="K5808" s="97" t="s">
        <v>2652</v>
      </c>
      <c r="L5808" s="97"/>
      <c r="M5808" s="97"/>
      <c r="N5808" s="97" t="s">
        <v>2653</v>
      </c>
      <c r="O5808" s="97" t="s">
        <v>328</v>
      </c>
      <c r="P5808" s="97" t="s">
        <v>2654</v>
      </c>
      <c r="Q5808" s="97" t="s">
        <v>153</v>
      </c>
      <c r="R5808" s="97" t="s">
        <v>131</v>
      </c>
      <c r="S5808" s="97" t="s">
        <v>149</v>
      </c>
      <c r="T5808" s="97" t="s">
        <v>150</v>
      </c>
      <c r="U5808" s="97" t="s">
        <v>134</v>
      </c>
      <c r="V5808" s="97" t="s">
        <v>135</v>
      </c>
      <c r="W5808" s="97" t="s">
        <v>136</v>
      </c>
      <c r="X5808" s="97"/>
      <c r="Y5808" s="99"/>
      <c r="Z5808" s="99"/>
      <c r="AA5808" s="99">
        <v>2631846</v>
      </c>
      <c r="AB5808" s="99">
        <v>2631846</v>
      </c>
      <c r="AC5808">
        <f t="shared" si="180"/>
        <v>1000</v>
      </c>
      <c r="AD5808" t="str">
        <f t="shared" si="181"/>
        <v>313</v>
      </c>
    </row>
    <row r="5809" spans="1:30" hidden="1" x14ac:dyDescent="0.25">
      <c r="A5809" s="97" t="s">
        <v>2650</v>
      </c>
      <c r="B5809" s="97" t="s">
        <v>548</v>
      </c>
      <c r="C5809" s="97" t="s">
        <v>2651</v>
      </c>
      <c r="D5809" s="97">
        <v>14101</v>
      </c>
      <c r="E5809" s="97" t="s">
        <v>122</v>
      </c>
      <c r="F5809" s="98">
        <v>15</v>
      </c>
      <c r="G5809" s="98" t="s">
        <v>142</v>
      </c>
      <c r="H5809" s="97">
        <v>19</v>
      </c>
      <c r="I5809" s="97" t="s">
        <v>124</v>
      </c>
      <c r="J5809" s="97" t="s">
        <v>125</v>
      </c>
      <c r="K5809" s="97" t="s">
        <v>2652</v>
      </c>
      <c r="L5809" s="97"/>
      <c r="M5809" s="97"/>
      <c r="N5809" s="97" t="s">
        <v>2653</v>
      </c>
      <c r="O5809" s="97" t="s">
        <v>328</v>
      </c>
      <c r="P5809" s="97" t="s">
        <v>2654</v>
      </c>
      <c r="Q5809" s="97" t="s">
        <v>154</v>
      </c>
      <c r="R5809" s="97" t="s">
        <v>131</v>
      </c>
      <c r="S5809" s="97" t="s">
        <v>149</v>
      </c>
      <c r="T5809" s="97" t="s">
        <v>150</v>
      </c>
      <c r="U5809" s="97" t="s">
        <v>134</v>
      </c>
      <c r="V5809" s="97" t="s">
        <v>135</v>
      </c>
      <c r="W5809" s="97" t="s">
        <v>136</v>
      </c>
      <c r="X5809" s="97"/>
      <c r="Y5809" s="99"/>
      <c r="Z5809" s="99"/>
      <c r="AA5809" s="99">
        <v>868509.18</v>
      </c>
      <c r="AB5809" s="99">
        <v>868509.18</v>
      </c>
      <c r="AC5809">
        <f t="shared" si="180"/>
        <v>1000</v>
      </c>
      <c r="AD5809" t="str">
        <f t="shared" si="181"/>
        <v>313</v>
      </c>
    </row>
    <row r="5810" spans="1:30" hidden="1" x14ac:dyDescent="0.25">
      <c r="A5810" s="97" t="s">
        <v>2650</v>
      </c>
      <c r="B5810" s="97" t="s">
        <v>548</v>
      </c>
      <c r="C5810" s="97" t="s">
        <v>2651</v>
      </c>
      <c r="D5810" s="97">
        <v>14103</v>
      </c>
      <c r="E5810" s="97" t="s">
        <v>122</v>
      </c>
      <c r="F5810" s="98">
        <v>15</v>
      </c>
      <c r="G5810" s="98" t="s">
        <v>142</v>
      </c>
      <c r="H5810" s="97">
        <v>19</v>
      </c>
      <c r="I5810" s="97" t="s">
        <v>124</v>
      </c>
      <c r="J5810" s="97" t="s">
        <v>125</v>
      </c>
      <c r="K5810" s="97" t="s">
        <v>2652</v>
      </c>
      <c r="L5810" s="97"/>
      <c r="M5810" s="97"/>
      <c r="N5810" s="97" t="s">
        <v>2653</v>
      </c>
      <c r="O5810" s="97" t="s">
        <v>328</v>
      </c>
      <c r="P5810" s="97" t="s">
        <v>2654</v>
      </c>
      <c r="Q5810" s="97" t="s">
        <v>155</v>
      </c>
      <c r="R5810" s="97" t="s">
        <v>131</v>
      </c>
      <c r="S5810" s="97" t="s">
        <v>149</v>
      </c>
      <c r="T5810" s="97" t="s">
        <v>150</v>
      </c>
      <c r="U5810" s="97" t="s">
        <v>134</v>
      </c>
      <c r="V5810" s="97" t="s">
        <v>135</v>
      </c>
      <c r="W5810" s="97" t="s">
        <v>136</v>
      </c>
      <c r="X5810" s="97"/>
      <c r="Y5810" s="99"/>
      <c r="Z5810" s="99"/>
      <c r="AA5810" s="99">
        <v>355299.20999999996</v>
      </c>
      <c r="AB5810" s="99">
        <v>355299.21</v>
      </c>
      <c r="AC5810">
        <f t="shared" si="180"/>
        <v>1000</v>
      </c>
      <c r="AD5810" t="str">
        <f t="shared" si="181"/>
        <v>313</v>
      </c>
    </row>
    <row r="5811" spans="1:30" hidden="1" x14ac:dyDescent="0.25">
      <c r="A5811" s="97" t="s">
        <v>2650</v>
      </c>
      <c r="B5811" s="97" t="s">
        <v>548</v>
      </c>
      <c r="C5811" s="97" t="s">
        <v>2651</v>
      </c>
      <c r="D5811" s="97">
        <v>14201</v>
      </c>
      <c r="E5811" s="97" t="s">
        <v>122</v>
      </c>
      <c r="F5811" s="98">
        <v>15</v>
      </c>
      <c r="G5811" s="98" t="s">
        <v>142</v>
      </c>
      <c r="H5811" s="97">
        <v>19</v>
      </c>
      <c r="I5811" s="97" t="s">
        <v>124</v>
      </c>
      <c r="J5811" s="97" t="s">
        <v>125</v>
      </c>
      <c r="K5811" s="97" t="s">
        <v>2652</v>
      </c>
      <c r="L5811" s="97"/>
      <c r="M5811" s="97"/>
      <c r="N5811" s="97" t="s">
        <v>2653</v>
      </c>
      <c r="O5811" s="97" t="s">
        <v>328</v>
      </c>
      <c r="P5811" s="97" t="s">
        <v>2654</v>
      </c>
      <c r="Q5811" s="97" t="s">
        <v>156</v>
      </c>
      <c r="R5811" s="97" t="s">
        <v>131</v>
      </c>
      <c r="S5811" s="97" t="s">
        <v>149</v>
      </c>
      <c r="T5811" s="97" t="s">
        <v>150</v>
      </c>
      <c r="U5811" s="97" t="s">
        <v>134</v>
      </c>
      <c r="V5811" s="97" t="s">
        <v>135</v>
      </c>
      <c r="W5811" s="97" t="s">
        <v>136</v>
      </c>
      <c r="X5811" s="97"/>
      <c r="Y5811" s="99"/>
      <c r="Z5811" s="99"/>
      <c r="AA5811" s="99">
        <v>789553.8</v>
      </c>
      <c r="AB5811" s="99">
        <v>789553.8</v>
      </c>
      <c r="AC5811">
        <f t="shared" si="180"/>
        <v>1000</v>
      </c>
      <c r="AD5811" t="str">
        <f t="shared" si="181"/>
        <v>313</v>
      </c>
    </row>
    <row r="5812" spans="1:30" hidden="1" x14ac:dyDescent="0.25">
      <c r="A5812" s="97" t="s">
        <v>2650</v>
      </c>
      <c r="B5812" s="97" t="s">
        <v>548</v>
      </c>
      <c r="C5812" s="97" t="s">
        <v>2651</v>
      </c>
      <c r="D5812" s="97">
        <v>14301</v>
      </c>
      <c r="E5812" s="97" t="s">
        <v>122</v>
      </c>
      <c r="F5812" s="98">
        <v>15</v>
      </c>
      <c r="G5812" s="98" t="s">
        <v>142</v>
      </c>
      <c r="H5812" s="97">
        <v>19</v>
      </c>
      <c r="I5812" s="97" t="s">
        <v>124</v>
      </c>
      <c r="J5812" s="97" t="s">
        <v>125</v>
      </c>
      <c r="K5812" s="97" t="s">
        <v>2652</v>
      </c>
      <c r="L5812" s="97"/>
      <c r="M5812" s="97"/>
      <c r="N5812" s="97" t="s">
        <v>2653</v>
      </c>
      <c r="O5812" s="97" t="s">
        <v>328</v>
      </c>
      <c r="P5812" s="97" t="s">
        <v>2654</v>
      </c>
      <c r="Q5812" s="97" t="s">
        <v>178</v>
      </c>
      <c r="R5812" s="97" t="s">
        <v>131</v>
      </c>
      <c r="S5812" s="97" t="s">
        <v>149</v>
      </c>
      <c r="T5812" s="97" t="s">
        <v>150</v>
      </c>
      <c r="U5812" s="97" t="s">
        <v>134</v>
      </c>
      <c r="V5812" s="97" t="s">
        <v>135</v>
      </c>
      <c r="W5812" s="97" t="s">
        <v>136</v>
      </c>
      <c r="X5812" s="97"/>
      <c r="Y5812" s="99"/>
      <c r="Z5812" s="99"/>
      <c r="AA5812" s="99">
        <v>947464.55999999994</v>
      </c>
      <c r="AB5812" s="99">
        <v>947464.56</v>
      </c>
      <c r="AC5812">
        <f t="shared" si="180"/>
        <v>1000</v>
      </c>
      <c r="AD5812" t="str">
        <f t="shared" si="181"/>
        <v>313</v>
      </c>
    </row>
    <row r="5813" spans="1:30" hidden="1" x14ac:dyDescent="0.25">
      <c r="A5813" t="s">
        <v>2650</v>
      </c>
      <c r="B5813" t="s">
        <v>548</v>
      </c>
      <c r="C5813" t="s">
        <v>2651</v>
      </c>
      <c r="D5813" t="s">
        <v>186</v>
      </c>
      <c r="E5813" t="s">
        <v>122</v>
      </c>
      <c r="F5813" t="s">
        <v>159</v>
      </c>
      <c r="G5813" t="s">
        <v>160</v>
      </c>
      <c r="H5813" t="s">
        <v>143</v>
      </c>
      <c r="I5813" t="s">
        <v>124</v>
      </c>
      <c r="J5813" t="s">
        <v>125</v>
      </c>
      <c r="K5813" t="s">
        <v>2652</v>
      </c>
      <c r="N5813" t="s">
        <v>2653</v>
      </c>
      <c r="O5813" t="s">
        <v>328</v>
      </c>
      <c r="P5813" t="s">
        <v>2654</v>
      </c>
      <c r="Q5813" t="s">
        <v>188</v>
      </c>
      <c r="R5813" t="s">
        <v>131</v>
      </c>
      <c r="S5813" t="s">
        <v>164</v>
      </c>
      <c r="T5813" t="s">
        <v>165</v>
      </c>
      <c r="U5813" t="s">
        <v>151</v>
      </c>
      <c r="V5813" t="s">
        <v>135</v>
      </c>
      <c r="W5813" t="s">
        <v>136</v>
      </c>
      <c r="X5813" t="s">
        <v>2655</v>
      </c>
      <c r="Y5813" s="94">
        <v>222000</v>
      </c>
      <c r="Z5813" s="94">
        <v>313611.5</v>
      </c>
      <c r="AA5813" s="94">
        <v>323019.84000000003</v>
      </c>
      <c r="AB5813" s="94">
        <v>323019.84000000003</v>
      </c>
      <c r="AC5813">
        <f t="shared" si="180"/>
        <v>2000</v>
      </c>
      <c r="AD5813" t="str">
        <f t="shared" si="181"/>
        <v>313</v>
      </c>
    </row>
    <row r="5814" spans="1:30" hidden="1" x14ac:dyDescent="0.25">
      <c r="A5814" t="s">
        <v>2650</v>
      </c>
      <c r="B5814" t="s">
        <v>548</v>
      </c>
      <c r="C5814" t="s">
        <v>2651</v>
      </c>
      <c r="D5814" t="s">
        <v>190</v>
      </c>
      <c r="E5814" t="s">
        <v>122</v>
      </c>
      <c r="F5814" t="s">
        <v>159</v>
      </c>
      <c r="G5814" t="s">
        <v>160</v>
      </c>
      <c r="H5814" t="s">
        <v>143</v>
      </c>
      <c r="I5814" t="s">
        <v>124</v>
      </c>
      <c r="J5814" t="s">
        <v>125</v>
      </c>
      <c r="K5814" t="s">
        <v>2652</v>
      </c>
      <c r="N5814" t="s">
        <v>2653</v>
      </c>
      <c r="O5814" t="s">
        <v>328</v>
      </c>
      <c r="P5814" t="s">
        <v>2654</v>
      </c>
      <c r="Q5814" t="s">
        <v>191</v>
      </c>
      <c r="R5814" t="s">
        <v>131</v>
      </c>
      <c r="S5814" t="s">
        <v>164</v>
      </c>
      <c r="T5814" t="s">
        <v>165</v>
      </c>
      <c r="U5814" t="s">
        <v>151</v>
      </c>
      <c r="V5814" t="s">
        <v>135</v>
      </c>
      <c r="W5814" t="s">
        <v>136</v>
      </c>
      <c r="X5814" t="s">
        <v>2655</v>
      </c>
      <c r="Y5814" s="94">
        <v>47572.800000000003</v>
      </c>
      <c r="Z5814" s="94">
        <v>16481.508000000002</v>
      </c>
      <c r="AA5814" s="94">
        <v>24000</v>
      </c>
      <c r="AB5814" s="94">
        <v>24000</v>
      </c>
      <c r="AC5814">
        <f t="shared" si="180"/>
        <v>2000</v>
      </c>
      <c r="AD5814" t="str">
        <f t="shared" si="181"/>
        <v>313</v>
      </c>
    </row>
    <row r="5815" spans="1:30" hidden="1" x14ac:dyDescent="0.25">
      <c r="A5815" t="s">
        <v>2650</v>
      </c>
      <c r="B5815" t="s">
        <v>548</v>
      </c>
      <c r="C5815" t="s">
        <v>2651</v>
      </c>
      <c r="D5815" t="s">
        <v>192</v>
      </c>
      <c r="E5815" t="s">
        <v>122</v>
      </c>
      <c r="F5815" t="s">
        <v>159</v>
      </c>
      <c r="G5815" t="s">
        <v>160</v>
      </c>
      <c r="H5815" t="s">
        <v>143</v>
      </c>
      <c r="I5815" t="s">
        <v>124</v>
      </c>
      <c r="J5815" t="s">
        <v>125</v>
      </c>
      <c r="K5815" t="s">
        <v>2652</v>
      </c>
      <c r="N5815" t="s">
        <v>2653</v>
      </c>
      <c r="O5815" t="s">
        <v>328</v>
      </c>
      <c r="P5815" t="s">
        <v>2654</v>
      </c>
      <c r="Q5815" t="s">
        <v>193</v>
      </c>
      <c r="R5815" t="s">
        <v>131</v>
      </c>
      <c r="S5815" t="s">
        <v>164</v>
      </c>
      <c r="T5815" t="s">
        <v>165</v>
      </c>
      <c r="U5815" t="s">
        <v>151</v>
      </c>
      <c r="V5815" t="s">
        <v>135</v>
      </c>
      <c r="W5815" t="s">
        <v>136</v>
      </c>
      <c r="X5815" t="s">
        <v>2655</v>
      </c>
      <c r="Y5815" s="94">
        <v>134560</v>
      </c>
      <c r="Z5815" s="94">
        <v>122151.28</v>
      </c>
      <c r="AA5815" s="94">
        <v>184838.39999999999</v>
      </c>
      <c r="AB5815" s="94">
        <v>184838.39999999999</v>
      </c>
      <c r="AC5815">
        <f t="shared" si="180"/>
        <v>2000</v>
      </c>
      <c r="AD5815" t="str">
        <f t="shared" si="181"/>
        <v>313</v>
      </c>
    </row>
    <row r="5816" spans="1:30" hidden="1" x14ac:dyDescent="0.25">
      <c r="A5816" t="s">
        <v>2650</v>
      </c>
      <c r="B5816" t="s">
        <v>548</v>
      </c>
      <c r="C5816" t="s">
        <v>2651</v>
      </c>
      <c r="D5816" t="s">
        <v>196</v>
      </c>
      <c r="E5816" t="s">
        <v>122</v>
      </c>
      <c r="F5816" t="s">
        <v>159</v>
      </c>
      <c r="G5816" t="s">
        <v>160</v>
      </c>
      <c r="H5816" t="s">
        <v>143</v>
      </c>
      <c r="I5816" t="s">
        <v>124</v>
      </c>
      <c r="J5816" t="s">
        <v>125</v>
      </c>
      <c r="K5816" t="s">
        <v>2652</v>
      </c>
      <c r="N5816" t="s">
        <v>2653</v>
      </c>
      <c r="O5816" t="s">
        <v>328</v>
      </c>
      <c r="P5816" t="s">
        <v>2654</v>
      </c>
      <c r="Q5816" t="s">
        <v>197</v>
      </c>
      <c r="R5816" t="s">
        <v>131</v>
      </c>
      <c r="S5816" t="s">
        <v>164</v>
      </c>
      <c r="T5816" t="s">
        <v>165</v>
      </c>
      <c r="U5816" t="s">
        <v>151</v>
      </c>
      <c r="V5816" t="s">
        <v>135</v>
      </c>
      <c r="W5816" t="s">
        <v>136</v>
      </c>
      <c r="X5816" t="s">
        <v>2655</v>
      </c>
      <c r="Y5816" s="94">
        <v>316026</v>
      </c>
      <c r="Z5816" s="94">
        <v>303223.71999999997</v>
      </c>
      <c r="AA5816" s="94">
        <v>372000</v>
      </c>
      <c r="AB5816" s="94">
        <v>372000</v>
      </c>
      <c r="AC5816">
        <f t="shared" si="180"/>
        <v>2000</v>
      </c>
      <c r="AD5816" t="str">
        <f t="shared" si="181"/>
        <v>313</v>
      </c>
    </row>
    <row r="5817" spans="1:30" hidden="1" x14ac:dyDescent="0.25">
      <c r="A5817" t="s">
        <v>2650</v>
      </c>
      <c r="B5817" t="s">
        <v>548</v>
      </c>
      <c r="C5817" t="s">
        <v>2651</v>
      </c>
      <c r="D5817" t="s">
        <v>198</v>
      </c>
      <c r="E5817" t="s">
        <v>122</v>
      </c>
      <c r="F5817" t="s">
        <v>159</v>
      </c>
      <c r="G5817" t="s">
        <v>160</v>
      </c>
      <c r="H5817" t="s">
        <v>143</v>
      </c>
      <c r="I5817" t="s">
        <v>124</v>
      </c>
      <c r="J5817" t="s">
        <v>125</v>
      </c>
      <c r="K5817" t="s">
        <v>2652</v>
      </c>
      <c r="N5817" t="s">
        <v>2653</v>
      </c>
      <c r="O5817" t="s">
        <v>328</v>
      </c>
      <c r="P5817" t="s">
        <v>2654</v>
      </c>
      <c r="Q5817" t="s">
        <v>199</v>
      </c>
      <c r="R5817" t="s">
        <v>131</v>
      </c>
      <c r="S5817" t="s">
        <v>164</v>
      </c>
      <c r="T5817" t="s">
        <v>165</v>
      </c>
      <c r="U5817" t="s">
        <v>151</v>
      </c>
      <c r="V5817" t="s">
        <v>135</v>
      </c>
      <c r="W5817" t="s">
        <v>136</v>
      </c>
      <c r="X5817" t="s">
        <v>2655</v>
      </c>
      <c r="Y5817" s="94">
        <v>117075</v>
      </c>
      <c r="Z5817" s="94">
        <v>82769.953699999984</v>
      </c>
      <c r="AA5817" s="94">
        <v>85253.04</v>
      </c>
      <c r="AB5817" s="94">
        <v>85253.04</v>
      </c>
      <c r="AC5817">
        <f t="shared" si="180"/>
        <v>2000</v>
      </c>
      <c r="AD5817" t="str">
        <f t="shared" si="181"/>
        <v>313</v>
      </c>
    </row>
    <row r="5818" spans="1:30" hidden="1" x14ac:dyDescent="0.25">
      <c r="A5818" t="s">
        <v>2650</v>
      </c>
      <c r="B5818" t="s">
        <v>548</v>
      </c>
      <c r="C5818" t="s">
        <v>2651</v>
      </c>
      <c r="D5818" t="s">
        <v>200</v>
      </c>
      <c r="E5818" t="s">
        <v>122</v>
      </c>
      <c r="F5818" t="s">
        <v>159</v>
      </c>
      <c r="G5818" t="s">
        <v>160</v>
      </c>
      <c r="H5818" t="s">
        <v>143</v>
      </c>
      <c r="I5818" t="s">
        <v>124</v>
      </c>
      <c r="J5818" t="s">
        <v>125</v>
      </c>
      <c r="K5818" t="s">
        <v>2652</v>
      </c>
      <c r="N5818" t="s">
        <v>2653</v>
      </c>
      <c r="O5818" t="s">
        <v>328</v>
      </c>
      <c r="P5818" t="s">
        <v>2654</v>
      </c>
      <c r="Q5818" t="s">
        <v>201</v>
      </c>
      <c r="R5818" t="s">
        <v>131</v>
      </c>
      <c r="S5818" t="s">
        <v>164</v>
      </c>
      <c r="T5818" t="s">
        <v>165</v>
      </c>
      <c r="U5818" t="s">
        <v>151</v>
      </c>
      <c r="V5818" t="s">
        <v>135</v>
      </c>
      <c r="W5818" t="s">
        <v>136</v>
      </c>
      <c r="X5818" t="s">
        <v>2655</v>
      </c>
      <c r="Y5818" s="94">
        <v>31486</v>
      </c>
      <c r="Z5818" s="94">
        <v>30187.35</v>
      </c>
      <c r="AA5818" s="94">
        <v>36000</v>
      </c>
      <c r="AB5818" s="94">
        <v>36000</v>
      </c>
      <c r="AC5818">
        <f t="shared" si="180"/>
        <v>2000</v>
      </c>
      <c r="AD5818" t="str">
        <f t="shared" si="181"/>
        <v>313</v>
      </c>
    </row>
    <row r="5819" spans="1:30" hidden="1" x14ac:dyDescent="0.25">
      <c r="A5819" t="s">
        <v>2650</v>
      </c>
      <c r="B5819" t="s">
        <v>548</v>
      </c>
      <c r="C5819" t="s">
        <v>2651</v>
      </c>
      <c r="D5819" t="s">
        <v>202</v>
      </c>
      <c r="E5819" t="s">
        <v>122</v>
      </c>
      <c r="F5819" t="s">
        <v>159</v>
      </c>
      <c r="G5819" t="s">
        <v>160</v>
      </c>
      <c r="H5819" t="s">
        <v>143</v>
      </c>
      <c r="I5819" t="s">
        <v>124</v>
      </c>
      <c r="J5819" t="s">
        <v>125</v>
      </c>
      <c r="K5819" t="s">
        <v>2652</v>
      </c>
      <c r="N5819" t="s">
        <v>2653</v>
      </c>
      <c r="O5819" t="s">
        <v>328</v>
      </c>
      <c r="P5819" t="s">
        <v>2654</v>
      </c>
      <c r="Q5819" t="s">
        <v>203</v>
      </c>
      <c r="R5819" t="s">
        <v>131</v>
      </c>
      <c r="S5819" t="s">
        <v>164</v>
      </c>
      <c r="T5819" t="s">
        <v>165</v>
      </c>
      <c r="U5819" t="s">
        <v>151</v>
      </c>
      <c r="V5819" t="s">
        <v>135</v>
      </c>
      <c r="W5819" t="s">
        <v>136</v>
      </c>
      <c r="X5819" t="s">
        <v>2655</v>
      </c>
      <c r="Y5819" s="94">
        <v>0</v>
      </c>
      <c r="Z5819" s="94">
        <v>0</v>
      </c>
      <c r="AA5819" s="94">
        <v>0</v>
      </c>
      <c r="AB5819" s="94">
        <v>0</v>
      </c>
      <c r="AC5819">
        <f t="shared" si="180"/>
        <v>2000</v>
      </c>
      <c r="AD5819" t="str">
        <f t="shared" si="181"/>
        <v>313</v>
      </c>
    </row>
    <row r="5820" spans="1:30" hidden="1" x14ac:dyDescent="0.25">
      <c r="A5820" t="s">
        <v>2650</v>
      </c>
      <c r="B5820" t="s">
        <v>548</v>
      </c>
      <c r="C5820" t="s">
        <v>2651</v>
      </c>
      <c r="D5820" t="s">
        <v>206</v>
      </c>
      <c r="E5820" t="s">
        <v>122</v>
      </c>
      <c r="F5820" t="s">
        <v>159</v>
      </c>
      <c r="G5820" t="s">
        <v>160</v>
      </c>
      <c r="H5820" t="s">
        <v>143</v>
      </c>
      <c r="I5820" t="s">
        <v>124</v>
      </c>
      <c r="J5820" t="s">
        <v>125</v>
      </c>
      <c r="K5820" t="s">
        <v>2652</v>
      </c>
      <c r="N5820" t="s">
        <v>2653</v>
      </c>
      <c r="O5820" t="s">
        <v>328</v>
      </c>
      <c r="P5820" t="s">
        <v>2654</v>
      </c>
      <c r="Q5820" t="s">
        <v>207</v>
      </c>
      <c r="R5820" t="s">
        <v>131</v>
      </c>
      <c r="S5820" t="s">
        <v>164</v>
      </c>
      <c r="T5820" t="s">
        <v>165</v>
      </c>
      <c r="U5820" t="s">
        <v>151</v>
      </c>
      <c r="V5820" t="s">
        <v>135</v>
      </c>
      <c r="W5820" t="s">
        <v>136</v>
      </c>
      <c r="X5820" t="s">
        <v>2655</v>
      </c>
      <c r="Y5820" s="94">
        <v>18129</v>
      </c>
      <c r="Z5820" s="94">
        <v>26149.584999999999</v>
      </c>
      <c r="AA5820" s="94">
        <v>60000</v>
      </c>
      <c r="AB5820" s="94">
        <v>60000</v>
      </c>
      <c r="AC5820">
        <f t="shared" si="180"/>
        <v>2000</v>
      </c>
      <c r="AD5820" t="str">
        <f t="shared" si="181"/>
        <v>313</v>
      </c>
    </row>
    <row r="5821" spans="1:30" hidden="1" x14ac:dyDescent="0.25">
      <c r="A5821" t="s">
        <v>2650</v>
      </c>
      <c r="B5821" t="s">
        <v>548</v>
      </c>
      <c r="C5821" t="s">
        <v>2651</v>
      </c>
      <c r="D5821" t="s">
        <v>210</v>
      </c>
      <c r="E5821" t="s">
        <v>122</v>
      </c>
      <c r="F5821" t="s">
        <v>159</v>
      </c>
      <c r="G5821" t="s">
        <v>160</v>
      </c>
      <c r="H5821" t="s">
        <v>143</v>
      </c>
      <c r="I5821" t="s">
        <v>124</v>
      </c>
      <c r="J5821" t="s">
        <v>125</v>
      </c>
      <c r="K5821" t="s">
        <v>2652</v>
      </c>
      <c r="N5821" t="s">
        <v>2653</v>
      </c>
      <c r="O5821" t="s">
        <v>328</v>
      </c>
      <c r="P5821" t="s">
        <v>2654</v>
      </c>
      <c r="Q5821" t="s">
        <v>211</v>
      </c>
      <c r="R5821" t="s">
        <v>131</v>
      </c>
      <c r="S5821" t="s">
        <v>164</v>
      </c>
      <c r="T5821" t="s">
        <v>165</v>
      </c>
      <c r="U5821" t="s">
        <v>151</v>
      </c>
      <c r="V5821" t="s">
        <v>135</v>
      </c>
      <c r="W5821" t="s">
        <v>136</v>
      </c>
      <c r="X5821" t="s">
        <v>2655</v>
      </c>
      <c r="Y5821" s="94">
        <v>13626</v>
      </c>
      <c r="Z5821" s="94">
        <v>6327.9879999999994</v>
      </c>
      <c r="AA5821" s="94">
        <v>6517.81</v>
      </c>
      <c r="AB5821" s="94">
        <v>6517.81</v>
      </c>
      <c r="AC5821">
        <f t="shared" si="180"/>
        <v>2000</v>
      </c>
      <c r="AD5821" t="str">
        <f t="shared" si="181"/>
        <v>313</v>
      </c>
    </row>
    <row r="5822" spans="1:30" hidden="1" x14ac:dyDescent="0.25">
      <c r="A5822" t="s">
        <v>2650</v>
      </c>
      <c r="B5822" t="s">
        <v>548</v>
      </c>
      <c r="C5822" t="s">
        <v>2651</v>
      </c>
      <c r="D5822" t="s">
        <v>214</v>
      </c>
      <c r="E5822" t="s">
        <v>122</v>
      </c>
      <c r="F5822" t="s">
        <v>159</v>
      </c>
      <c r="G5822" t="s">
        <v>160</v>
      </c>
      <c r="H5822" t="s">
        <v>143</v>
      </c>
      <c r="I5822" t="s">
        <v>124</v>
      </c>
      <c r="J5822" t="s">
        <v>125</v>
      </c>
      <c r="K5822" t="s">
        <v>2652</v>
      </c>
      <c r="N5822" t="s">
        <v>2653</v>
      </c>
      <c r="O5822" t="s">
        <v>328</v>
      </c>
      <c r="P5822" t="s">
        <v>2654</v>
      </c>
      <c r="Q5822" t="s">
        <v>215</v>
      </c>
      <c r="R5822" t="s">
        <v>131</v>
      </c>
      <c r="S5822" t="s">
        <v>164</v>
      </c>
      <c r="T5822" t="s">
        <v>165</v>
      </c>
      <c r="U5822" t="s">
        <v>151</v>
      </c>
      <c r="V5822" t="s">
        <v>135</v>
      </c>
      <c r="W5822" t="s">
        <v>136</v>
      </c>
      <c r="X5822" t="s">
        <v>2655</v>
      </c>
      <c r="Y5822" s="94">
        <v>198491</v>
      </c>
      <c r="Z5822" s="94">
        <v>277048.74</v>
      </c>
      <c r="AA5822" s="94">
        <v>540000</v>
      </c>
      <c r="AB5822" s="94">
        <v>540000</v>
      </c>
      <c r="AC5822">
        <f t="shared" si="180"/>
        <v>2000</v>
      </c>
      <c r="AD5822" t="str">
        <f t="shared" si="181"/>
        <v>313</v>
      </c>
    </row>
    <row r="5823" spans="1:30" hidden="1" x14ac:dyDescent="0.25">
      <c r="A5823" t="s">
        <v>2650</v>
      </c>
      <c r="B5823" t="s">
        <v>548</v>
      </c>
      <c r="C5823" t="s">
        <v>2651</v>
      </c>
      <c r="D5823" t="s">
        <v>224</v>
      </c>
      <c r="E5823" t="s">
        <v>122</v>
      </c>
      <c r="F5823" t="s">
        <v>159</v>
      </c>
      <c r="G5823" t="s">
        <v>160</v>
      </c>
      <c r="H5823" t="s">
        <v>143</v>
      </c>
      <c r="I5823" t="s">
        <v>124</v>
      </c>
      <c r="J5823" t="s">
        <v>125</v>
      </c>
      <c r="K5823" t="s">
        <v>2652</v>
      </c>
      <c r="N5823" t="s">
        <v>2653</v>
      </c>
      <c r="O5823" t="s">
        <v>328</v>
      </c>
      <c r="P5823" t="s">
        <v>2654</v>
      </c>
      <c r="Q5823" t="s">
        <v>225</v>
      </c>
      <c r="R5823" t="s">
        <v>131</v>
      </c>
      <c r="S5823" t="s">
        <v>164</v>
      </c>
      <c r="T5823" t="s">
        <v>165</v>
      </c>
      <c r="U5823" t="s">
        <v>151</v>
      </c>
      <c r="V5823" t="s">
        <v>135</v>
      </c>
      <c r="W5823" t="s">
        <v>136</v>
      </c>
      <c r="X5823" t="s">
        <v>2655</v>
      </c>
      <c r="Y5823" s="94">
        <v>0</v>
      </c>
      <c r="Z5823" s="94">
        <v>2480</v>
      </c>
      <c r="AA5823" s="94">
        <v>18000</v>
      </c>
      <c r="AB5823" s="94">
        <v>18000</v>
      </c>
      <c r="AC5823">
        <f t="shared" si="180"/>
        <v>2000</v>
      </c>
      <c r="AD5823" t="str">
        <f t="shared" si="181"/>
        <v>313</v>
      </c>
    </row>
    <row r="5824" spans="1:30" hidden="1" x14ac:dyDescent="0.25">
      <c r="A5824" t="s">
        <v>2650</v>
      </c>
      <c r="B5824" t="s">
        <v>548</v>
      </c>
      <c r="C5824" t="s">
        <v>2651</v>
      </c>
      <c r="D5824" t="s">
        <v>226</v>
      </c>
      <c r="E5824" t="s">
        <v>122</v>
      </c>
      <c r="F5824" t="s">
        <v>159</v>
      </c>
      <c r="G5824" t="s">
        <v>160</v>
      </c>
      <c r="H5824" t="s">
        <v>143</v>
      </c>
      <c r="I5824" t="s">
        <v>124</v>
      </c>
      <c r="J5824" t="s">
        <v>125</v>
      </c>
      <c r="K5824" t="s">
        <v>2652</v>
      </c>
      <c r="N5824" t="s">
        <v>2653</v>
      </c>
      <c r="O5824" t="s">
        <v>328</v>
      </c>
      <c r="P5824" t="s">
        <v>2654</v>
      </c>
      <c r="Q5824" t="s">
        <v>227</v>
      </c>
      <c r="R5824" t="s">
        <v>131</v>
      </c>
      <c r="S5824" t="s">
        <v>164</v>
      </c>
      <c r="T5824" t="s">
        <v>165</v>
      </c>
      <c r="U5824" t="s">
        <v>151</v>
      </c>
      <c r="V5824" t="s">
        <v>135</v>
      </c>
      <c r="W5824" t="s">
        <v>136</v>
      </c>
      <c r="X5824" t="s">
        <v>2655</v>
      </c>
      <c r="Y5824" s="94">
        <v>0</v>
      </c>
      <c r="Z5824" s="94">
        <v>26580.95</v>
      </c>
      <c r="AA5824" s="94">
        <v>27378.39</v>
      </c>
      <c r="AB5824" s="94">
        <v>27378.39</v>
      </c>
      <c r="AC5824">
        <f t="shared" si="180"/>
        <v>2000</v>
      </c>
      <c r="AD5824" t="str">
        <f t="shared" si="181"/>
        <v>313</v>
      </c>
    </row>
    <row r="5825" spans="1:30" hidden="1" x14ac:dyDescent="0.25">
      <c r="A5825" t="s">
        <v>2650</v>
      </c>
      <c r="B5825" t="s">
        <v>548</v>
      </c>
      <c r="C5825" t="s">
        <v>2651</v>
      </c>
      <c r="D5825" t="s">
        <v>228</v>
      </c>
      <c r="E5825" t="s">
        <v>122</v>
      </c>
      <c r="F5825" t="s">
        <v>159</v>
      </c>
      <c r="G5825" t="s">
        <v>160</v>
      </c>
      <c r="H5825" t="s">
        <v>143</v>
      </c>
      <c r="I5825" t="s">
        <v>124</v>
      </c>
      <c r="J5825" t="s">
        <v>125</v>
      </c>
      <c r="K5825" t="s">
        <v>2652</v>
      </c>
      <c r="N5825" t="s">
        <v>2653</v>
      </c>
      <c r="O5825" t="s">
        <v>328</v>
      </c>
      <c r="P5825" t="s">
        <v>2654</v>
      </c>
      <c r="Q5825" t="s">
        <v>229</v>
      </c>
      <c r="R5825" t="s">
        <v>131</v>
      </c>
      <c r="S5825" t="s">
        <v>164</v>
      </c>
      <c r="T5825" t="s">
        <v>165</v>
      </c>
      <c r="U5825" t="s">
        <v>151</v>
      </c>
      <c r="V5825" t="s">
        <v>135</v>
      </c>
      <c r="W5825" t="s">
        <v>136</v>
      </c>
      <c r="X5825" t="s">
        <v>2655</v>
      </c>
      <c r="Y5825" s="94">
        <v>0</v>
      </c>
      <c r="Z5825" s="94">
        <v>0</v>
      </c>
      <c r="AA5825" s="94">
        <v>0</v>
      </c>
      <c r="AB5825" s="94">
        <v>0</v>
      </c>
      <c r="AC5825">
        <f t="shared" si="180"/>
        <v>2000</v>
      </c>
      <c r="AD5825" t="str">
        <f t="shared" si="181"/>
        <v>313</v>
      </c>
    </row>
    <row r="5826" spans="1:30" hidden="1" x14ac:dyDescent="0.25">
      <c r="A5826" t="s">
        <v>2650</v>
      </c>
      <c r="B5826" t="s">
        <v>548</v>
      </c>
      <c r="C5826" t="s">
        <v>2651</v>
      </c>
      <c r="D5826" t="s">
        <v>230</v>
      </c>
      <c r="E5826" t="s">
        <v>122</v>
      </c>
      <c r="F5826" t="s">
        <v>159</v>
      </c>
      <c r="G5826" t="s">
        <v>160</v>
      </c>
      <c r="H5826" t="s">
        <v>143</v>
      </c>
      <c r="I5826" t="s">
        <v>124</v>
      </c>
      <c r="J5826" t="s">
        <v>125</v>
      </c>
      <c r="K5826" t="s">
        <v>2652</v>
      </c>
      <c r="N5826" t="s">
        <v>2653</v>
      </c>
      <c r="O5826" t="s">
        <v>328</v>
      </c>
      <c r="P5826" t="s">
        <v>2654</v>
      </c>
      <c r="Q5826" t="s">
        <v>231</v>
      </c>
      <c r="R5826" t="s">
        <v>131</v>
      </c>
      <c r="S5826" t="s">
        <v>164</v>
      </c>
      <c r="T5826" t="s">
        <v>165</v>
      </c>
      <c r="U5826" t="s">
        <v>151</v>
      </c>
      <c r="V5826" t="s">
        <v>135</v>
      </c>
      <c r="W5826" t="s">
        <v>136</v>
      </c>
      <c r="X5826" t="s">
        <v>2655</v>
      </c>
      <c r="Y5826" s="94">
        <v>2150</v>
      </c>
      <c r="Z5826" s="94">
        <v>1250</v>
      </c>
      <c r="AA5826" s="94">
        <v>6000</v>
      </c>
      <c r="AB5826" s="94">
        <v>6000</v>
      </c>
      <c r="AC5826">
        <f t="shared" si="180"/>
        <v>2000</v>
      </c>
      <c r="AD5826" t="str">
        <f t="shared" si="181"/>
        <v>313</v>
      </c>
    </row>
    <row r="5827" spans="1:30" hidden="1" x14ac:dyDescent="0.25">
      <c r="A5827" t="s">
        <v>2650</v>
      </c>
      <c r="B5827" t="s">
        <v>548</v>
      </c>
      <c r="C5827" t="s">
        <v>2651</v>
      </c>
      <c r="D5827" t="s">
        <v>232</v>
      </c>
      <c r="E5827" t="s">
        <v>122</v>
      </c>
      <c r="F5827" t="s">
        <v>159</v>
      </c>
      <c r="G5827" t="s">
        <v>160</v>
      </c>
      <c r="H5827" t="s">
        <v>143</v>
      </c>
      <c r="I5827" t="s">
        <v>124</v>
      </c>
      <c r="J5827" t="s">
        <v>125</v>
      </c>
      <c r="K5827" t="s">
        <v>2652</v>
      </c>
      <c r="N5827" t="s">
        <v>2653</v>
      </c>
      <c r="O5827" t="s">
        <v>328</v>
      </c>
      <c r="P5827" t="s">
        <v>2654</v>
      </c>
      <c r="Q5827" t="s">
        <v>233</v>
      </c>
      <c r="R5827" t="s">
        <v>131</v>
      </c>
      <c r="S5827" t="s">
        <v>164</v>
      </c>
      <c r="T5827" t="s">
        <v>165</v>
      </c>
      <c r="U5827" t="s">
        <v>151</v>
      </c>
      <c r="V5827" t="s">
        <v>135</v>
      </c>
      <c r="W5827" t="s">
        <v>136</v>
      </c>
      <c r="X5827" t="s">
        <v>2655</v>
      </c>
      <c r="Y5827" s="94">
        <v>0</v>
      </c>
      <c r="Z5827" s="94">
        <v>559.79</v>
      </c>
      <c r="AA5827" s="94">
        <v>1200</v>
      </c>
      <c r="AB5827" s="94">
        <v>1200</v>
      </c>
      <c r="AC5827">
        <f t="shared" ref="AC5827:AC5890" si="182">MID(D5827,1,1)*1000</f>
        <v>2000</v>
      </c>
      <c r="AD5827" t="str">
        <f t="shared" ref="AD5827:AD5890" si="183">MID(A5827,6,3)</f>
        <v>313</v>
      </c>
    </row>
    <row r="5828" spans="1:30" hidden="1" x14ac:dyDescent="0.25">
      <c r="A5828" t="s">
        <v>2650</v>
      </c>
      <c r="B5828" t="s">
        <v>548</v>
      </c>
      <c r="C5828" t="s">
        <v>2651</v>
      </c>
      <c r="D5828" t="s">
        <v>234</v>
      </c>
      <c r="E5828" t="s">
        <v>122</v>
      </c>
      <c r="F5828" t="s">
        <v>159</v>
      </c>
      <c r="G5828" t="s">
        <v>160</v>
      </c>
      <c r="H5828" t="s">
        <v>143</v>
      </c>
      <c r="I5828" t="s">
        <v>124</v>
      </c>
      <c r="J5828" t="s">
        <v>125</v>
      </c>
      <c r="K5828" t="s">
        <v>2652</v>
      </c>
      <c r="N5828" t="s">
        <v>2653</v>
      </c>
      <c r="O5828" t="s">
        <v>328</v>
      </c>
      <c r="P5828" t="s">
        <v>2654</v>
      </c>
      <c r="Q5828" t="s">
        <v>235</v>
      </c>
      <c r="R5828" t="s">
        <v>131</v>
      </c>
      <c r="S5828" t="s">
        <v>164</v>
      </c>
      <c r="T5828" t="s">
        <v>165</v>
      </c>
      <c r="U5828" t="s">
        <v>151</v>
      </c>
      <c r="V5828" t="s">
        <v>135</v>
      </c>
      <c r="W5828" t="s">
        <v>136</v>
      </c>
      <c r="X5828" t="s">
        <v>2655</v>
      </c>
      <c r="Y5828" s="94">
        <v>1931181.15</v>
      </c>
      <c r="Z5828" s="94">
        <v>0</v>
      </c>
      <c r="AA5828" s="94">
        <v>0</v>
      </c>
      <c r="AB5828" s="94">
        <v>0</v>
      </c>
      <c r="AC5828">
        <f t="shared" si="182"/>
        <v>3000</v>
      </c>
      <c r="AD5828" t="str">
        <f t="shared" si="183"/>
        <v>313</v>
      </c>
    </row>
    <row r="5829" spans="1:30" hidden="1" x14ac:dyDescent="0.25">
      <c r="A5829" t="s">
        <v>2650</v>
      </c>
      <c r="B5829" t="s">
        <v>548</v>
      </c>
      <c r="C5829" t="s">
        <v>2651</v>
      </c>
      <c r="D5829" t="s">
        <v>236</v>
      </c>
      <c r="E5829" t="s">
        <v>122</v>
      </c>
      <c r="F5829" t="s">
        <v>159</v>
      </c>
      <c r="G5829" t="s">
        <v>160</v>
      </c>
      <c r="H5829" t="s">
        <v>143</v>
      </c>
      <c r="I5829" t="s">
        <v>124</v>
      </c>
      <c r="J5829" t="s">
        <v>125</v>
      </c>
      <c r="K5829" t="s">
        <v>2652</v>
      </c>
      <c r="N5829" t="s">
        <v>2653</v>
      </c>
      <c r="O5829" t="s">
        <v>328</v>
      </c>
      <c r="P5829" t="s">
        <v>2654</v>
      </c>
      <c r="Q5829" t="s">
        <v>237</v>
      </c>
      <c r="R5829" t="s">
        <v>131</v>
      </c>
      <c r="S5829" t="s">
        <v>164</v>
      </c>
      <c r="T5829" t="s">
        <v>165</v>
      </c>
      <c r="U5829" t="s">
        <v>151</v>
      </c>
      <c r="V5829" t="s">
        <v>135</v>
      </c>
      <c r="W5829" t="s">
        <v>136</v>
      </c>
      <c r="X5829" t="s">
        <v>2655</v>
      </c>
      <c r="Y5829" s="94">
        <v>6995.27</v>
      </c>
      <c r="Z5829" s="94">
        <v>4744</v>
      </c>
      <c r="AA5829" s="94">
        <v>4886.32</v>
      </c>
      <c r="AB5829" s="94">
        <v>4886.32</v>
      </c>
      <c r="AC5829">
        <f t="shared" si="182"/>
        <v>3000</v>
      </c>
      <c r="AD5829" t="str">
        <f t="shared" si="183"/>
        <v>313</v>
      </c>
    </row>
    <row r="5830" spans="1:30" hidden="1" x14ac:dyDescent="0.25">
      <c r="A5830" t="s">
        <v>2650</v>
      </c>
      <c r="B5830" t="s">
        <v>548</v>
      </c>
      <c r="C5830" t="s">
        <v>2651</v>
      </c>
      <c r="D5830" t="s">
        <v>238</v>
      </c>
      <c r="E5830" t="s">
        <v>122</v>
      </c>
      <c r="F5830" t="s">
        <v>159</v>
      </c>
      <c r="G5830" t="s">
        <v>160</v>
      </c>
      <c r="H5830" t="s">
        <v>143</v>
      </c>
      <c r="I5830" t="s">
        <v>124</v>
      </c>
      <c r="J5830" t="s">
        <v>125</v>
      </c>
      <c r="K5830" t="s">
        <v>2652</v>
      </c>
      <c r="N5830" t="s">
        <v>2653</v>
      </c>
      <c r="O5830" t="s">
        <v>328</v>
      </c>
      <c r="P5830" t="s">
        <v>2654</v>
      </c>
      <c r="Q5830" t="s">
        <v>239</v>
      </c>
      <c r="R5830" t="s">
        <v>131</v>
      </c>
      <c r="S5830" t="s">
        <v>164</v>
      </c>
      <c r="T5830" t="s">
        <v>165</v>
      </c>
      <c r="U5830" t="s">
        <v>151</v>
      </c>
      <c r="V5830" t="s">
        <v>135</v>
      </c>
      <c r="W5830" t="s">
        <v>136</v>
      </c>
      <c r="X5830" t="s">
        <v>2655</v>
      </c>
      <c r="Y5830" s="94">
        <v>286342.64</v>
      </c>
      <c r="Z5830" s="94">
        <v>0</v>
      </c>
      <c r="AA5830" s="94">
        <v>0</v>
      </c>
      <c r="AB5830" s="94">
        <v>0</v>
      </c>
      <c r="AC5830">
        <f t="shared" si="182"/>
        <v>3000</v>
      </c>
      <c r="AD5830" t="str">
        <f t="shared" si="183"/>
        <v>313</v>
      </c>
    </row>
    <row r="5831" spans="1:30" hidden="1" x14ac:dyDescent="0.25">
      <c r="A5831" t="s">
        <v>2650</v>
      </c>
      <c r="B5831" t="s">
        <v>548</v>
      </c>
      <c r="C5831" t="s">
        <v>2651</v>
      </c>
      <c r="D5831" t="s">
        <v>158</v>
      </c>
      <c r="E5831" t="s">
        <v>122</v>
      </c>
      <c r="F5831" t="s">
        <v>159</v>
      </c>
      <c r="G5831" t="s">
        <v>160</v>
      </c>
      <c r="H5831" t="s">
        <v>143</v>
      </c>
      <c r="I5831" t="s">
        <v>124</v>
      </c>
      <c r="J5831" t="s">
        <v>125</v>
      </c>
      <c r="K5831" t="s">
        <v>2652</v>
      </c>
      <c r="N5831" t="s">
        <v>2653</v>
      </c>
      <c r="O5831" t="s">
        <v>328</v>
      </c>
      <c r="P5831" t="s">
        <v>2654</v>
      </c>
      <c r="Q5831" t="s">
        <v>163</v>
      </c>
      <c r="R5831" t="s">
        <v>131</v>
      </c>
      <c r="S5831" t="s">
        <v>164</v>
      </c>
      <c r="T5831" t="s">
        <v>165</v>
      </c>
      <c r="U5831" t="s">
        <v>151</v>
      </c>
      <c r="V5831" t="s">
        <v>135</v>
      </c>
      <c r="W5831" t="s">
        <v>136</v>
      </c>
      <c r="X5831" t="s">
        <v>2655</v>
      </c>
      <c r="Y5831" s="94">
        <v>3740.94</v>
      </c>
      <c r="Z5831" s="94">
        <v>0</v>
      </c>
      <c r="AA5831" s="94">
        <v>0</v>
      </c>
      <c r="AB5831" s="94">
        <v>0</v>
      </c>
      <c r="AC5831">
        <f t="shared" si="182"/>
        <v>3000</v>
      </c>
      <c r="AD5831" t="str">
        <f t="shared" si="183"/>
        <v>313</v>
      </c>
    </row>
    <row r="5832" spans="1:30" hidden="1" x14ac:dyDescent="0.25">
      <c r="A5832" t="s">
        <v>2650</v>
      </c>
      <c r="B5832" t="s">
        <v>548</v>
      </c>
      <c r="C5832" t="s">
        <v>2651</v>
      </c>
      <c r="D5832" t="s">
        <v>299</v>
      </c>
      <c r="E5832" t="s">
        <v>122</v>
      </c>
      <c r="F5832" t="s">
        <v>159</v>
      </c>
      <c r="G5832" t="s">
        <v>160</v>
      </c>
      <c r="H5832" t="s">
        <v>143</v>
      </c>
      <c r="I5832" t="s">
        <v>124</v>
      </c>
      <c r="J5832" t="s">
        <v>125</v>
      </c>
      <c r="K5832" t="s">
        <v>2652</v>
      </c>
      <c r="N5832" t="s">
        <v>2653</v>
      </c>
      <c r="O5832" t="s">
        <v>328</v>
      </c>
      <c r="P5832" t="s">
        <v>2654</v>
      </c>
      <c r="Q5832" t="s">
        <v>300</v>
      </c>
      <c r="R5832" t="s">
        <v>131</v>
      </c>
      <c r="S5832" t="s">
        <v>164</v>
      </c>
      <c r="T5832" t="s">
        <v>165</v>
      </c>
      <c r="U5832" t="s">
        <v>151</v>
      </c>
      <c r="V5832" t="s">
        <v>135</v>
      </c>
      <c r="W5832" t="s">
        <v>136</v>
      </c>
      <c r="X5832" t="s">
        <v>2655</v>
      </c>
      <c r="Y5832" s="94">
        <v>89773.15</v>
      </c>
      <c r="Z5832" s="94">
        <v>0</v>
      </c>
      <c r="AA5832" s="94">
        <v>0</v>
      </c>
      <c r="AB5832" s="94">
        <v>0</v>
      </c>
      <c r="AC5832">
        <f t="shared" si="182"/>
        <v>3000</v>
      </c>
      <c r="AD5832" t="str">
        <f t="shared" si="183"/>
        <v>313</v>
      </c>
    </row>
    <row r="5833" spans="1:30" hidden="1" x14ac:dyDescent="0.25">
      <c r="A5833" t="s">
        <v>2650</v>
      </c>
      <c r="B5833" t="s">
        <v>548</v>
      </c>
      <c r="C5833" t="s">
        <v>2651</v>
      </c>
      <c r="D5833" t="s">
        <v>242</v>
      </c>
      <c r="E5833" t="s">
        <v>122</v>
      </c>
      <c r="F5833" t="s">
        <v>159</v>
      </c>
      <c r="G5833" t="s">
        <v>160</v>
      </c>
      <c r="H5833" t="s">
        <v>143</v>
      </c>
      <c r="I5833" t="s">
        <v>124</v>
      </c>
      <c r="J5833" t="s">
        <v>125</v>
      </c>
      <c r="K5833" t="s">
        <v>2652</v>
      </c>
      <c r="N5833" t="s">
        <v>2653</v>
      </c>
      <c r="O5833" t="s">
        <v>328</v>
      </c>
      <c r="P5833" t="s">
        <v>2654</v>
      </c>
      <c r="Q5833" t="s">
        <v>243</v>
      </c>
      <c r="R5833" t="s">
        <v>131</v>
      </c>
      <c r="S5833" t="s">
        <v>164</v>
      </c>
      <c r="T5833" t="s">
        <v>165</v>
      </c>
      <c r="U5833" t="s">
        <v>151</v>
      </c>
      <c r="V5833" t="s">
        <v>135</v>
      </c>
      <c r="W5833" t="s">
        <v>136</v>
      </c>
      <c r="X5833" t="s">
        <v>2655</v>
      </c>
      <c r="Y5833" s="94">
        <v>3564</v>
      </c>
      <c r="Z5833" s="94">
        <v>4518.8533333333335</v>
      </c>
      <c r="AA5833" s="94">
        <v>12000</v>
      </c>
      <c r="AB5833" s="94">
        <v>12000</v>
      </c>
      <c r="AC5833">
        <f t="shared" si="182"/>
        <v>3000</v>
      </c>
      <c r="AD5833" t="str">
        <f t="shared" si="183"/>
        <v>313</v>
      </c>
    </row>
    <row r="5834" spans="1:30" hidden="1" x14ac:dyDescent="0.25">
      <c r="A5834" t="s">
        <v>2650</v>
      </c>
      <c r="B5834" t="s">
        <v>548</v>
      </c>
      <c r="C5834" t="s">
        <v>2651</v>
      </c>
      <c r="D5834" t="s">
        <v>244</v>
      </c>
      <c r="E5834" t="s">
        <v>122</v>
      </c>
      <c r="F5834" t="s">
        <v>159</v>
      </c>
      <c r="G5834" t="s">
        <v>160</v>
      </c>
      <c r="H5834" t="s">
        <v>143</v>
      </c>
      <c r="I5834" t="s">
        <v>124</v>
      </c>
      <c r="J5834" t="s">
        <v>125</v>
      </c>
      <c r="K5834" t="s">
        <v>2652</v>
      </c>
      <c r="N5834" t="s">
        <v>2653</v>
      </c>
      <c r="O5834" t="s">
        <v>328</v>
      </c>
      <c r="P5834" t="s">
        <v>2654</v>
      </c>
      <c r="Q5834" t="s">
        <v>245</v>
      </c>
      <c r="R5834" t="s">
        <v>131</v>
      </c>
      <c r="S5834" t="s">
        <v>164</v>
      </c>
      <c r="T5834" t="s">
        <v>165</v>
      </c>
      <c r="U5834" t="s">
        <v>151</v>
      </c>
      <c r="V5834" t="s">
        <v>135</v>
      </c>
      <c r="W5834" t="s">
        <v>136</v>
      </c>
      <c r="X5834" t="s">
        <v>2655</v>
      </c>
      <c r="Y5834" s="94">
        <v>361516.28</v>
      </c>
      <c r="Z5834" s="94">
        <v>358208.51</v>
      </c>
      <c r="AA5834" s="94">
        <v>368954.76530000003</v>
      </c>
      <c r="AB5834" s="94">
        <v>368954.77</v>
      </c>
      <c r="AC5834">
        <f t="shared" si="182"/>
        <v>3000</v>
      </c>
      <c r="AD5834" t="str">
        <f t="shared" si="183"/>
        <v>313</v>
      </c>
    </row>
    <row r="5835" spans="1:30" hidden="1" x14ac:dyDescent="0.25">
      <c r="A5835" t="s">
        <v>2650</v>
      </c>
      <c r="B5835" t="s">
        <v>548</v>
      </c>
      <c r="C5835" t="s">
        <v>2651</v>
      </c>
      <c r="D5835" t="s">
        <v>291</v>
      </c>
      <c r="E5835" t="s">
        <v>122</v>
      </c>
      <c r="F5835" t="s">
        <v>159</v>
      </c>
      <c r="G5835" t="s">
        <v>160</v>
      </c>
      <c r="H5835" t="s">
        <v>143</v>
      </c>
      <c r="I5835" t="s">
        <v>124</v>
      </c>
      <c r="J5835" t="s">
        <v>125</v>
      </c>
      <c r="K5835" t="s">
        <v>2652</v>
      </c>
      <c r="N5835" t="s">
        <v>2653</v>
      </c>
      <c r="O5835" t="s">
        <v>328</v>
      </c>
      <c r="P5835" t="s">
        <v>2654</v>
      </c>
      <c r="Q5835" t="s">
        <v>169</v>
      </c>
      <c r="R5835" t="s">
        <v>131</v>
      </c>
      <c r="S5835" t="s">
        <v>164</v>
      </c>
      <c r="T5835" t="s">
        <v>165</v>
      </c>
      <c r="U5835" t="s">
        <v>151</v>
      </c>
      <c r="V5835" t="s">
        <v>135</v>
      </c>
      <c r="W5835" t="s">
        <v>136</v>
      </c>
      <c r="X5835" t="s">
        <v>2655</v>
      </c>
      <c r="Y5835" s="94">
        <v>10119</v>
      </c>
      <c r="Z5835" s="94">
        <v>0</v>
      </c>
      <c r="AA5835" s="94">
        <v>0</v>
      </c>
      <c r="AB5835" s="94">
        <v>0</v>
      </c>
      <c r="AC5835">
        <f t="shared" si="182"/>
        <v>3000</v>
      </c>
      <c r="AD5835" t="str">
        <f t="shared" si="183"/>
        <v>313</v>
      </c>
    </row>
    <row r="5836" spans="1:30" hidden="1" x14ac:dyDescent="0.25">
      <c r="A5836" t="s">
        <v>2650</v>
      </c>
      <c r="B5836" t="s">
        <v>548</v>
      </c>
      <c r="C5836" t="s">
        <v>2651</v>
      </c>
      <c r="D5836" t="s">
        <v>246</v>
      </c>
      <c r="E5836" t="s">
        <v>122</v>
      </c>
      <c r="F5836" t="s">
        <v>159</v>
      </c>
      <c r="G5836" t="s">
        <v>160</v>
      </c>
      <c r="H5836" t="s">
        <v>143</v>
      </c>
      <c r="I5836" t="s">
        <v>124</v>
      </c>
      <c r="J5836" t="s">
        <v>125</v>
      </c>
      <c r="K5836" t="s">
        <v>2652</v>
      </c>
      <c r="N5836" t="s">
        <v>2653</v>
      </c>
      <c r="O5836" t="s">
        <v>328</v>
      </c>
      <c r="P5836" t="s">
        <v>2654</v>
      </c>
      <c r="Q5836" t="s">
        <v>247</v>
      </c>
      <c r="R5836" t="s">
        <v>131</v>
      </c>
      <c r="S5836" t="s">
        <v>164</v>
      </c>
      <c r="T5836" t="s">
        <v>165</v>
      </c>
      <c r="U5836" t="s">
        <v>151</v>
      </c>
      <c r="V5836" t="s">
        <v>135</v>
      </c>
      <c r="W5836" t="s">
        <v>136</v>
      </c>
      <c r="X5836" t="s">
        <v>2655</v>
      </c>
      <c r="Y5836" s="94">
        <v>0</v>
      </c>
      <c r="Z5836" s="94">
        <v>82485.966666666674</v>
      </c>
      <c r="AA5836" s="94">
        <v>0</v>
      </c>
      <c r="AB5836" s="94">
        <v>0</v>
      </c>
      <c r="AC5836">
        <f t="shared" si="182"/>
        <v>3000</v>
      </c>
      <c r="AD5836" t="str">
        <f t="shared" si="183"/>
        <v>313</v>
      </c>
    </row>
    <row r="5837" spans="1:30" hidden="1" x14ac:dyDescent="0.25">
      <c r="A5837" t="s">
        <v>2650</v>
      </c>
      <c r="B5837" t="s">
        <v>548</v>
      </c>
      <c r="C5837" t="s">
        <v>2651</v>
      </c>
      <c r="D5837" t="s">
        <v>726</v>
      </c>
      <c r="E5837" t="s">
        <v>122</v>
      </c>
      <c r="F5837" t="s">
        <v>159</v>
      </c>
      <c r="G5837" t="s">
        <v>160</v>
      </c>
      <c r="H5837" t="s">
        <v>143</v>
      </c>
      <c r="I5837" t="s">
        <v>124</v>
      </c>
      <c r="J5837" t="s">
        <v>125</v>
      </c>
      <c r="K5837" t="s">
        <v>2652</v>
      </c>
      <c r="N5837" t="s">
        <v>2653</v>
      </c>
      <c r="O5837" t="s">
        <v>328</v>
      </c>
      <c r="P5837" t="s">
        <v>2654</v>
      </c>
      <c r="Q5837" t="s">
        <v>727</v>
      </c>
      <c r="R5837" t="s">
        <v>131</v>
      </c>
      <c r="S5837" t="s">
        <v>164</v>
      </c>
      <c r="T5837" t="s">
        <v>165</v>
      </c>
      <c r="U5837" t="s">
        <v>151</v>
      </c>
      <c r="V5837" t="s">
        <v>135</v>
      </c>
      <c r="W5837" t="s">
        <v>136</v>
      </c>
      <c r="X5837" t="s">
        <v>2655</v>
      </c>
      <c r="Y5837" s="94">
        <v>0</v>
      </c>
      <c r="Z5837" s="94">
        <v>266666.66666666669</v>
      </c>
      <c r="AA5837" s="94">
        <v>0</v>
      </c>
      <c r="AB5837" s="94">
        <v>0</v>
      </c>
      <c r="AC5837">
        <f t="shared" si="182"/>
        <v>3000</v>
      </c>
      <c r="AD5837" t="str">
        <f t="shared" si="183"/>
        <v>313</v>
      </c>
    </row>
    <row r="5838" spans="1:30" hidden="1" x14ac:dyDescent="0.25">
      <c r="A5838" t="s">
        <v>2650</v>
      </c>
      <c r="B5838" t="s">
        <v>548</v>
      </c>
      <c r="C5838" t="s">
        <v>2651</v>
      </c>
      <c r="D5838" t="s">
        <v>344</v>
      </c>
      <c r="E5838" t="s">
        <v>122</v>
      </c>
      <c r="F5838" t="s">
        <v>159</v>
      </c>
      <c r="G5838" t="s">
        <v>160</v>
      </c>
      <c r="H5838" t="s">
        <v>143</v>
      </c>
      <c r="I5838" t="s">
        <v>124</v>
      </c>
      <c r="J5838" t="s">
        <v>125</v>
      </c>
      <c r="K5838" t="s">
        <v>2652</v>
      </c>
      <c r="N5838" t="s">
        <v>2653</v>
      </c>
      <c r="O5838" t="s">
        <v>328</v>
      </c>
      <c r="P5838" t="s">
        <v>2654</v>
      </c>
      <c r="Q5838" t="s">
        <v>345</v>
      </c>
      <c r="R5838" t="s">
        <v>131</v>
      </c>
      <c r="S5838" t="s">
        <v>164</v>
      </c>
      <c r="T5838" t="s">
        <v>165</v>
      </c>
      <c r="U5838" t="s">
        <v>151</v>
      </c>
      <c r="V5838" t="s">
        <v>135</v>
      </c>
      <c r="W5838" t="s">
        <v>136</v>
      </c>
      <c r="X5838" t="s">
        <v>2655</v>
      </c>
      <c r="Y5838" s="94">
        <v>0</v>
      </c>
      <c r="Z5838" s="94">
        <v>0</v>
      </c>
      <c r="AA5838" s="94">
        <v>0</v>
      </c>
      <c r="AB5838" s="94">
        <v>0</v>
      </c>
      <c r="AC5838">
        <f t="shared" si="182"/>
        <v>3000</v>
      </c>
      <c r="AD5838" t="str">
        <f t="shared" si="183"/>
        <v>313</v>
      </c>
    </row>
    <row r="5839" spans="1:30" hidden="1" x14ac:dyDescent="0.25">
      <c r="A5839" t="s">
        <v>2650</v>
      </c>
      <c r="B5839" t="s">
        <v>548</v>
      </c>
      <c r="C5839" t="s">
        <v>2651</v>
      </c>
      <c r="D5839" t="s">
        <v>2656</v>
      </c>
      <c r="E5839" t="s">
        <v>122</v>
      </c>
      <c r="F5839" t="s">
        <v>159</v>
      </c>
      <c r="G5839" t="s">
        <v>160</v>
      </c>
      <c r="H5839" t="s">
        <v>143</v>
      </c>
      <c r="I5839" t="s">
        <v>124</v>
      </c>
      <c r="J5839" t="s">
        <v>125</v>
      </c>
      <c r="K5839" t="s">
        <v>2652</v>
      </c>
      <c r="N5839" t="s">
        <v>2653</v>
      </c>
      <c r="O5839" t="s">
        <v>328</v>
      </c>
      <c r="P5839" t="s">
        <v>2654</v>
      </c>
      <c r="Q5839" t="s">
        <v>2657</v>
      </c>
      <c r="R5839" t="s">
        <v>131</v>
      </c>
      <c r="S5839" t="s">
        <v>164</v>
      </c>
      <c r="T5839" t="s">
        <v>165</v>
      </c>
      <c r="U5839" t="s">
        <v>151</v>
      </c>
      <c r="V5839" t="s">
        <v>135</v>
      </c>
      <c r="W5839" t="s">
        <v>136</v>
      </c>
      <c r="X5839" t="s">
        <v>2655</v>
      </c>
      <c r="Y5839" s="94">
        <v>0</v>
      </c>
      <c r="Z5839" s="94">
        <v>36088.888888888891</v>
      </c>
      <c r="AA5839" s="94">
        <v>0</v>
      </c>
      <c r="AB5839" s="94">
        <v>0</v>
      </c>
      <c r="AC5839">
        <f t="shared" si="182"/>
        <v>3000</v>
      </c>
      <c r="AD5839" t="str">
        <f t="shared" si="183"/>
        <v>313</v>
      </c>
    </row>
    <row r="5840" spans="1:30" hidden="1" x14ac:dyDescent="0.25">
      <c r="A5840" t="s">
        <v>2650</v>
      </c>
      <c r="B5840" t="s">
        <v>548</v>
      </c>
      <c r="C5840" t="s">
        <v>2651</v>
      </c>
      <c r="D5840" t="s">
        <v>262</v>
      </c>
      <c r="E5840" t="s">
        <v>122</v>
      </c>
      <c r="F5840" t="s">
        <v>159</v>
      </c>
      <c r="G5840" t="s">
        <v>160</v>
      </c>
      <c r="H5840" t="s">
        <v>143</v>
      </c>
      <c r="I5840" t="s">
        <v>124</v>
      </c>
      <c r="J5840" t="s">
        <v>125</v>
      </c>
      <c r="K5840" t="s">
        <v>2652</v>
      </c>
      <c r="N5840" t="s">
        <v>2653</v>
      </c>
      <c r="O5840" t="s">
        <v>328</v>
      </c>
      <c r="P5840" t="s">
        <v>2654</v>
      </c>
      <c r="Q5840" t="s">
        <v>263</v>
      </c>
      <c r="R5840" t="s">
        <v>131</v>
      </c>
      <c r="S5840" t="s">
        <v>164</v>
      </c>
      <c r="T5840" t="s">
        <v>165</v>
      </c>
      <c r="U5840" t="s">
        <v>151</v>
      </c>
      <c r="V5840" t="s">
        <v>135</v>
      </c>
      <c r="W5840" t="s">
        <v>136</v>
      </c>
      <c r="X5840" t="s">
        <v>2655</v>
      </c>
      <c r="Y5840" s="94">
        <v>103309</v>
      </c>
      <c r="Z5840" s="94">
        <v>0</v>
      </c>
      <c r="AA5840" s="94">
        <v>0</v>
      </c>
      <c r="AB5840" s="94">
        <v>0</v>
      </c>
      <c r="AC5840">
        <f t="shared" si="182"/>
        <v>3000</v>
      </c>
      <c r="AD5840" t="str">
        <f t="shared" si="183"/>
        <v>313</v>
      </c>
    </row>
    <row r="5841" spans="1:30" hidden="1" x14ac:dyDescent="0.25">
      <c r="A5841" t="s">
        <v>2650</v>
      </c>
      <c r="B5841" t="s">
        <v>548</v>
      </c>
      <c r="C5841" t="s">
        <v>2651</v>
      </c>
      <c r="D5841" t="s">
        <v>264</v>
      </c>
      <c r="E5841" t="s">
        <v>122</v>
      </c>
      <c r="F5841" t="s">
        <v>159</v>
      </c>
      <c r="G5841" t="s">
        <v>160</v>
      </c>
      <c r="H5841" t="s">
        <v>143</v>
      </c>
      <c r="I5841" t="s">
        <v>124</v>
      </c>
      <c r="J5841" t="s">
        <v>125</v>
      </c>
      <c r="K5841" t="s">
        <v>2652</v>
      </c>
      <c r="N5841" t="s">
        <v>2653</v>
      </c>
      <c r="O5841" t="s">
        <v>328</v>
      </c>
      <c r="P5841" t="s">
        <v>2654</v>
      </c>
      <c r="Q5841" t="s">
        <v>265</v>
      </c>
      <c r="R5841" t="s">
        <v>131</v>
      </c>
      <c r="S5841" t="s">
        <v>164</v>
      </c>
      <c r="T5841" t="s">
        <v>165</v>
      </c>
      <c r="U5841" t="s">
        <v>151</v>
      </c>
      <c r="V5841" t="s">
        <v>135</v>
      </c>
      <c r="W5841" t="s">
        <v>136</v>
      </c>
      <c r="X5841" t="s">
        <v>2655</v>
      </c>
      <c r="Y5841" s="94">
        <v>588660</v>
      </c>
      <c r="Z5841" s="94">
        <v>595911.94666666666</v>
      </c>
      <c r="AA5841" s="94">
        <v>0</v>
      </c>
      <c r="AB5841" s="94">
        <v>0</v>
      </c>
      <c r="AC5841">
        <f t="shared" si="182"/>
        <v>3000</v>
      </c>
      <c r="AD5841" t="str">
        <f t="shared" si="183"/>
        <v>313</v>
      </c>
    </row>
    <row r="5842" spans="1:30" hidden="1" x14ac:dyDescent="0.25">
      <c r="A5842" t="s">
        <v>2650</v>
      </c>
      <c r="B5842" t="s">
        <v>548</v>
      </c>
      <c r="C5842" t="s">
        <v>2651</v>
      </c>
      <c r="D5842" t="s">
        <v>266</v>
      </c>
      <c r="E5842" t="s">
        <v>122</v>
      </c>
      <c r="F5842" t="s">
        <v>159</v>
      </c>
      <c r="G5842" t="s">
        <v>160</v>
      </c>
      <c r="H5842" t="s">
        <v>143</v>
      </c>
      <c r="I5842" t="s">
        <v>124</v>
      </c>
      <c r="J5842" t="s">
        <v>125</v>
      </c>
      <c r="K5842" t="s">
        <v>2652</v>
      </c>
      <c r="N5842" t="s">
        <v>2653</v>
      </c>
      <c r="O5842" t="s">
        <v>328</v>
      </c>
      <c r="P5842" t="s">
        <v>2654</v>
      </c>
      <c r="Q5842" t="s">
        <v>267</v>
      </c>
      <c r="R5842" t="s">
        <v>131</v>
      </c>
      <c r="S5842" t="s">
        <v>164</v>
      </c>
      <c r="T5842" t="s">
        <v>165</v>
      </c>
      <c r="U5842" t="s">
        <v>151</v>
      </c>
      <c r="V5842" t="s">
        <v>135</v>
      </c>
      <c r="W5842" t="s">
        <v>136</v>
      </c>
      <c r="X5842" t="s">
        <v>2655</v>
      </c>
      <c r="Y5842" s="94">
        <v>13820</v>
      </c>
      <c r="Z5842" s="94">
        <v>7870.6</v>
      </c>
      <c r="AA5842" s="94">
        <v>60000</v>
      </c>
      <c r="AB5842" s="94">
        <v>60000</v>
      </c>
      <c r="AC5842">
        <f t="shared" si="182"/>
        <v>3000</v>
      </c>
      <c r="AD5842" t="str">
        <f t="shared" si="183"/>
        <v>313</v>
      </c>
    </row>
    <row r="5843" spans="1:30" hidden="1" x14ac:dyDescent="0.25">
      <c r="A5843" t="s">
        <v>2650</v>
      </c>
      <c r="B5843" t="s">
        <v>548</v>
      </c>
      <c r="C5843" t="s">
        <v>2651</v>
      </c>
      <c r="D5843" t="s">
        <v>270</v>
      </c>
      <c r="E5843" t="s">
        <v>122</v>
      </c>
      <c r="F5843" t="s">
        <v>159</v>
      </c>
      <c r="G5843" t="s">
        <v>160</v>
      </c>
      <c r="H5843" t="s">
        <v>143</v>
      </c>
      <c r="I5843" t="s">
        <v>124</v>
      </c>
      <c r="J5843" t="s">
        <v>125</v>
      </c>
      <c r="K5843" t="s">
        <v>2652</v>
      </c>
      <c r="N5843" t="s">
        <v>2653</v>
      </c>
      <c r="O5843" t="s">
        <v>328</v>
      </c>
      <c r="P5843" t="s">
        <v>2654</v>
      </c>
      <c r="Q5843" t="s">
        <v>271</v>
      </c>
      <c r="R5843" t="s">
        <v>131</v>
      </c>
      <c r="S5843" t="s">
        <v>164</v>
      </c>
      <c r="T5843" t="s">
        <v>165</v>
      </c>
      <c r="U5843" t="s">
        <v>151</v>
      </c>
      <c r="V5843" t="s">
        <v>135</v>
      </c>
      <c r="W5843" t="s">
        <v>136</v>
      </c>
      <c r="X5843" t="s">
        <v>2655</v>
      </c>
      <c r="Y5843" s="94">
        <v>27420</v>
      </c>
      <c r="Z5843" s="94">
        <v>16728.213333333333</v>
      </c>
      <c r="AA5843" s="94">
        <v>17230.080000000002</v>
      </c>
      <c r="AB5843" s="94">
        <v>17230.080000000002</v>
      </c>
      <c r="AC5843">
        <f t="shared" si="182"/>
        <v>3000</v>
      </c>
      <c r="AD5843" t="str">
        <f t="shared" si="183"/>
        <v>313</v>
      </c>
    </row>
    <row r="5844" spans="1:30" hidden="1" x14ac:dyDescent="0.25">
      <c r="A5844" t="s">
        <v>2650</v>
      </c>
      <c r="B5844" t="s">
        <v>548</v>
      </c>
      <c r="C5844" t="s">
        <v>2651</v>
      </c>
      <c r="D5844" t="s">
        <v>272</v>
      </c>
      <c r="E5844" t="s">
        <v>122</v>
      </c>
      <c r="F5844" t="s">
        <v>159</v>
      </c>
      <c r="G5844" t="s">
        <v>160</v>
      </c>
      <c r="H5844" t="s">
        <v>143</v>
      </c>
      <c r="I5844" t="s">
        <v>124</v>
      </c>
      <c r="J5844" t="s">
        <v>125</v>
      </c>
      <c r="K5844" t="s">
        <v>2652</v>
      </c>
      <c r="N5844" t="s">
        <v>2653</v>
      </c>
      <c r="O5844" t="s">
        <v>328</v>
      </c>
      <c r="P5844" t="s">
        <v>2654</v>
      </c>
      <c r="Q5844" t="s">
        <v>273</v>
      </c>
      <c r="R5844" t="s">
        <v>131</v>
      </c>
      <c r="S5844" t="s">
        <v>164</v>
      </c>
      <c r="T5844" t="s">
        <v>165</v>
      </c>
      <c r="U5844" t="s">
        <v>151</v>
      </c>
      <c r="V5844" t="s">
        <v>135</v>
      </c>
      <c r="W5844" t="s">
        <v>136</v>
      </c>
      <c r="X5844" t="s">
        <v>2655</v>
      </c>
      <c r="Y5844" s="94">
        <v>288263</v>
      </c>
      <c r="Z5844" s="94">
        <v>413520.58666666661</v>
      </c>
      <c r="AA5844" s="94">
        <v>425926.2</v>
      </c>
      <c r="AB5844" s="94">
        <v>425926.2</v>
      </c>
      <c r="AC5844">
        <f t="shared" si="182"/>
        <v>3000</v>
      </c>
      <c r="AD5844" t="str">
        <f t="shared" si="183"/>
        <v>313</v>
      </c>
    </row>
    <row r="5845" spans="1:30" hidden="1" x14ac:dyDescent="0.25">
      <c r="A5845" t="s">
        <v>2650</v>
      </c>
      <c r="B5845" t="s">
        <v>548</v>
      </c>
      <c r="C5845" t="s">
        <v>2651</v>
      </c>
      <c r="D5845" t="s">
        <v>852</v>
      </c>
      <c r="E5845" t="s">
        <v>122</v>
      </c>
      <c r="F5845" t="s">
        <v>159</v>
      </c>
      <c r="G5845" t="s">
        <v>160</v>
      </c>
      <c r="H5845" t="s">
        <v>143</v>
      </c>
      <c r="I5845" t="s">
        <v>124</v>
      </c>
      <c r="J5845" t="s">
        <v>125</v>
      </c>
      <c r="K5845" t="s">
        <v>2652</v>
      </c>
      <c r="N5845" t="s">
        <v>2653</v>
      </c>
      <c r="O5845" t="s">
        <v>328</v>
      </c>
      <c r="P5845" t="s">
        <v>2654</v>
      </c>
      <c r="Q5845" t="s">
        <v>853</v>
      </c>
      <c r="R5845" t="s">
        <v>131</v>
      </c>
      <c r="S5845" t="s">
        <v>164</v>
      </c>
      <c r="T5845" t="s">
        <v>165</v>
      </c>
      <c r="U5845" t="s">
        <v>151</v>
      </c>
      <c r="V5845" t="s">
        <v>135</v>
      </c>
      <c r="W5845" t="s">
        <v>136</v>
      </c>
      <c r="X5845" t="s">
        <v>2655</v>
      </c>
      <c r="Y5845" s="94">
        <v>671</v>
      </c>
      <c r="Z5845" s="94">
        <v>0</v>
      </c>
      <c r="AA5845" s="94">
        <v>0</v>
      </c>
      <c r="AB5845" s="94">
        <v>0</v>
      </c>
      <c r="AC5845">
        <f t="shared" si="182"/>
        <v>3000</v>
      </c>
      <c r="AD5845" t="str">
        <f t="shared" si="183"/>
        <v>313</v>
      </c>
    </row>
    <row r="5846" spans="1:30" hidden="1" x14ac:dyDescent="0.25">
      <c r="A5846" t="s">
        <v>2650</v>
      </c>
      <c r="B5846" t="s">
        <v>548</v>
      </c>
      <c r="C5846" t="s">
        <v>2651</v>
      </c>
      <c r="D5846" t="s">
        <v>276</v>
      </c>
      <c r="E5846" t="s">
        <v>122</v>
      </c>
      <c r="F5846" t="s">
        <v>159</v>
      </c>
      <c r="G5846" t="s">
        <v>160</v>
      </c>
      <c r="H5846" t="s">
        <v>143</v>
      </c>
      <c r="I5846" t="s">
        <v>124</v>
      </c>
      <c r="J5846" t="s">
        <v>125</v>
      </c>
      <c r="K5846" t="s">
        <v>2652</v>
      </c>
      <c r="N5846" t="s">
        <v>2653</v>
      </c>
      <c r="O5846" t="s">
        <v>328</v>
      </c>
      <c r="P5846" t="s">
        <v>2654</v>
      </c>
      <c r="Q5846" t="s">
        <v>277</v>
      </c>
      <c r="R5846" t="s">
        <v>131</v>
      </c>
      <c r="S5846" t="s">
        <v>164</v>
      </c>
      <c r="T5846" t="s">
        <v>165</v>
      </c>
      <c r="U5846" t="s">
        <v>151</v>
      </c>
      <c r="V5846" t="s">
        <v>135</v>
      </c>
      <c r="W5846" t="s">
        <v>136</v>
      </c>
      <c r="X5846" t="s">
        <v>2655</v>
      </c>
      <c r="Y5846" s="94">
        <v>1474913</v>
      </c>
      <c r="Z5846" s="94">
        <v>1707418.0300000003</v>
      </c>
      <c r="AA5846" s="94">
        <v>0</v>
      </c>
      <c r="AB5846" s="94">
        <v>0</v>
      </c>
      <c r="AC5846">
        <f t="shared" si="182"/>
        <v>3000</v>
      </c>
      <c r="AD5846" t="str">
        <f t="shared" si="183"/>
        <v>313</v>
      </c>
    </row>
    <row r="5847" spans="1:30" hidden="1" x14ac:dyDescent="0.25">
      <c r="A5847" t="s">
        <v>2650</v>
      </c>
      <c r="B5847" t="s">
        <v>548</v>
      </c>
      <c r="C5847" t="s">
        <v>2651</v>
      </c>
      <c r="D5847" t="s">
        <v>280</v>
      </c>
      <c r="E5847" t="s">
        <v>122</v>
      </c>
      <c r="F5847" t="s">
        <v>159</v>
      </c>
      <c r="G5847" t="s">
        <v>160</v>
      </c>
      <c r="H5847" t="s">
        <v>143</v>
      </c>
      <c r="I5847" t="s">
        <v>124</v>
      </c>
      <c r="J5847" t="s">
        <v>125</v>
      </c>
      <c r="K5847" t="s">
        <v>2652</v>
      </c>
      <c r="N5847" t="s">
        <v>2653</v>
      </c>
      <c r="O5847" t="s">
        <v>328</v>
      </c>
      <c r="P5847" t="s">
        <v>2654</v>
      </c>
      <c r="Q5847" t="s">
        <v>281</v>
      </c>
      <c r="R5847" t="s">
        <v>131</v>
      </c>
      <c r="S5847" t="s">
        <v>164</v>
      </c>
      <c r="T5847" t="s">
        <v>165</v>
      </c>
      <c r="U5847" t="s">
        <v>151</v>
      </c>
      <c r="V5847" t="s">
        <v>135</v>
      </c>
      <c r="W5847" t="s">
        <v>136</v>
      </c>
      <c r="X5847" t="s">
        <v>2655</v>
      </c>
      <c r="Y5847" s="94">
        <v>90456</v>
      </c>
      <c r="Z5847" s="94">
        <v>102690.24000000001</v>
      </c>
      <c r="AA5847" s="94">
        <v>90000</v>
      </c>
      <c r="AB5847" s="94">
        <v>90000</v>
      </c>
      <c r="AC5847">
        <f t="shared" si="182"/>
        <v>3000</v>
      </c>
      <c r="AD5847" t="str">
        <f t="shared" si="183"/>
        <v>313</v>
      </c>
    </row>
    <row r="5848" spans="1:30" hidden="1" x14ac:dyDescent="0.25">
      <c r="A5848" t="s">
        <v>2650</v>
      </c>
      <c r="B5848" t="s">
        <v>548</v>
      </c>
      <c r="C5848" t="s">
        <v>2651</v>
      </c>
      <c r="D5848" t="s">
        <v>498</v>
      </c>
      <c r="E5848" t="s">
        <v>122</v>
      </c>
      <c r="F5848" t="s">
        <v>159</v>
      </c>
      <c r="G5848" t="s">
        <v>160</v>
      </c>
      <c r="H5848" t="s">
        <v>143</v>
      </c>
      <c r="I5848" t="s">
        <v>124</v>
      </c>
      <c r="J5848" t="s">
        <v>125</v>
      </c>
      <c r="K5848" t="s">
        <v>2652</v>
      </c>
      <c r="N5848" t="s">
        <v>2653</v>
      </c>
      <c r="O5848" t="s">
        <v>328</v>
      </c>
      <c r="P5848" t="s">
        <v>2654</v>
      </c>
      <c r="Q5848" t="s">
        <v>499</v>
      </c>
      <c r="R5848" t="s">
        <v>131</v>
      </c>
      <c r="S5848" t="s">
        <v>164</v>
      </c>
      <c r="T5848" t="s">
        <v>165</v>
      </c>
      <c r="U5848" t="s">
        <v>151</v>
      </c>
      <c r="V5848" t="s">
        <v>135</v>
      </c>
      <c r="W5848" t="s">
        <v>136</v>
      </c>
      <c r="X5848" t="s">
        <v>2655</v>
      </c>
      <c r="Y5848" s="94">
        <v>0</v>
      </c>
      <c r="Z5848" s="94">
        <v>0</v>
      </c>
      <c r="AA5848" s="94">
        <v>0</v>
      </c>
      <c r="AB5848" s="94">
        <v>0</v>
      </c>
      <c r="AC5848">
        <f t="shared" si="182"/>
        <v>3000</v>
      </c>
      <c r="AD5848" t="str">
        <f t="shared" si="183"/>
        <v>313</v>
      </c>
    </row>
    <row r="5849" spans="1:30" hidden="1" x14ac:dyDescent="0.25">
      <c r="A5849" t="s">
        <v>2650</v>
      </c>
      <c r="B5849" t="s">
        <v>548</v>
      </c>
      <c r="C5849" t="s">
        <v>2651</v>
      </c>
      <c r="D5849" t="s">
        <v>498</v>
      </c>
      <c r="E5849" t="s">
        <v>122</v>
      </c>
      <c r="F5849" t="s">
        <v>159</v>
      </c>
      <c r="G5849" t="s">
        <v>160</v>
      </c>
      <c r="H5849" t="s">
        <v>143</v>
      </c>
      <c r="I5849" t="s">
        <v>124</v>
      </c>
      <c r="J5849" t="s">
        <v>125</v>
      </c>
      <c r="K5849" t="s">
        <v>2652</v>
      </c>
      <c r="N5849" t="s">
        <v>2653</v>
      </c>
      <c r="O5849" t="s">
        <v>328</v>
      </c>
      <c r="P5849" t="s">
        <v>2654</v>
      </c>
      <c r="Q5849" t="s">
        <v>499</v>
      </c>
      <c r="R5849" t="s">
        <v>131</v>
      </c>
      <c r="S5849" t="s">
        <v>164</v>
      </c>
      <c r="T5849" t="s">
        <v>165</v>
      </c>
      <c r="U5849" t="s">
        <v>151</v>
      </c>
      <c r="V5849" t="s">
        <v>135</v>
      </c>
      <c r="W5849" t="s">
        <v>136</v>
      </c>
      <c r="X5849" t="s">
        <v>2655</v>
      </c>
      <c r="Y5849" s="94">
        <v>212092.1</v>
      </c>
      <c r="Z5849" s="94">
        <v>212092.1</v>
      </c>
      <c r="AA5849" s="94">
        <v>218454.86300000001</v>
      </c>
      <c r="AB5849" s="94">
        <v>218454.86</v>
      </c>
      <c r="AC5849">
        <f t="shared" si="182"/>
        <v>3000</v>
      </c>
      <c r="AD5849" t="str">
        <f t="shared" si="183"/>
        <v>313</v>
      </c>
    </row>
    <row r="5850" spans="1:30" hidden="1" x14ac:dyDescent="0.25">
      <c r="A5850" t="s">
        <v>2650</v>
      </c>
      <c r="B5850" t="s">
        <v>548</v>
      </c>
      <c r="C5850" t="s">
        <v>2651</v>
      </c>
      <c r="D5850" t="s">
        <v>286</v>
      </c>
      <c r="E5850" t="s">
        <v>122</v>
      </c>
      <c r="F5850" t="s">
        <v>159</v>
      </c>
      <c r="G5850" t="s">
        <v>160</v>
      </c>
      <c r="H5850" t="s">
        <v>143</v>
      </c>
      <c r="I5850" t="s">
        <v>124</v>
      </c>
      <c r="J5850" t="s">
        <v>125</v>
      </c>
      <c r="K5850" t="s">
        <v>2652</v>
      </c>
      <c r="N5850" t="s">
        <v>2653</v>
      </c>
      <c r="O5850" t="s">
        <v>328</v>
      </c>
      <c r="P5850" t="s">
        <v>2654</v>
      </c>
      <c r="Q5850" t="s">
        <v>287</v>
      </c>
      <c r="R5850" t="s">
        <v>131</v>
      </c>
      <c r="S5850" t="s">
        <v>164</v>
      </c>
      <c r="T5850" t="s">
        <v>165</v>
      </c>
      <c r="U5850" t="s">
        <v>151</v>
      </c>
      <c r="V5850" t="s">
        <v>135</v>
      </c>
      <c r="W5850" t="s">
        <v>136</v>
      </c>
      <c r="X5850" t="s">
        <v>2655</v>
      </c>
      <c r="Y5850" s="94">
        <v>24000</v>
      </c>
      <c r="Z5850" s="94">
        <v>5737.2444444444445</v>
      </c>
      <c r="AA5850" s="94">
        <v>6000</v>
      </c>
      <c r="AB5850" s="94">
        <v>6000</v>
      </c>
      <c r="AC5850">
        <f t="shared" si="182"/>
        <v>3000</v>
      </c>
      <c r="AD5850" t="str">
        <f t="shared" si="183"/>
        <v>313</v>
      </c>
    </row>
    <row r="5851" spans="1:30" hidden="1" x14ac:dyDescent="0.25">
      <c r="A5851" t="s">
        <v>2650</v>
      </c>
      <c r="B5851" t="s">
        <v>548</v>
      </c>
      <c r="C5851" t="s">
        <v>2651</v>
      </c>
      <c r="D5851" t="s">
        <v>176</v>
      </c>
      <c r="E5851" t="s">
        <v>122</v>
      </c>
      <c r="F5851" t="s">
        <v>159</v>
      </c>
      <c r="G5851" t="s">
        <v>160</v>
      </c>
      <c r="H5851" t="s">
        <v>143</v>
      </c>
      <c r="I5851" t="s">
        <v>124</v>
      </c>
      <c r="J5851" t="s">
        <v>125</v>
      </c>
      <c r="K5851" t="s">
        <v>2652</v>
      </c>
      <c r="N5851" t="s">
        <v>2653</v>
      </c>
      <c r="O5851" t="s">
        <v>328</v>
      </c>
      <c r="P5851" t="s">
        <v>2654</v>
      </c>
      <c r="Q5851" t="s">
        <v>177</v>
      </c>
      <c r="R5851" t="s">
        <v>131</v>
      </c>
      <c r="S5851" t="s">
        <v>164</v>
      </c>
      <c r="T5851" t="s">
        <v>165</v>
      </c>
      <c r="U5851" t="s">
        <v>151</v>
      </c>
      <c r="V5851" t="s">
        <v>135</v>
      </c>
      <c r="W5851" t="s">
        <v>136</v>
      </c>
      <c r="X5851" t="s">
        <v>2655</v>
      </c>
      <c r="Y5851" s="94">
        <v>339</v>
      </c>
      <c r="Z5851" s="94">
        <v>0</v>
      </c>
      <c r="AA5851" s="94">
        <v>0</v>
      </c>
      <c r="AB5851" s="94">
        <v>0</v>
      </c>
      <c r="AC5851">
        <f t="shared" si="182"/>
        <v>3000</v>
      </c>
      <c r="AD5851" t="str">
        <f t="shared" si="183"/>
        <v>313</v>
      </c>
    </row>
    <row r="5852" spans="1:30" hidden="1" x14ac:dyDescent="0.25">
      <c r="A5852" s="97" t="s">
        <v>2658</v>
      </c>
      <c r="B5852" s="97" t="s">
        <v>548</v>
      </c>
      <c r="C5852" s="97" t="s">
        <v>2651</v>
      </c>
      <c r="D5852" s="97" t="s">
        <v>141</v>
      </c>
      <c r="E5852" s="97" t="s">
        <v>122</v>
      </c>
      <c r="F5852" s="98">
        <v>15</v>
      </c>
      <c r="G5852" s="98" t="s">
        <v>142</v>
      </c>
      <c r="H5852" s="97" t="s">
        <v>143</v>
      </c>
      <c r="I5852" s="97" t="s">
        <v>124</v>
      </c>
      <c r="J5852" s="97" t="s">
        <v>125</v>
      </c>
      <c r="K5852" s="97" t="s">
        <v>2659</v>
      </c>
      <c r="L5852" s="97"/>
      <c r="M5852" s="97"/>
      <c r="N5852" s="97" t="s">
        <v>2660</v>
      </c>
      <c r="O5852" s="97" t="s">
        <v>328</v>
      </c>
      <c r="P5852" s="97" t="s">
        <v>2654</v>
      </c>
      <c r="Q5852" s="97" t="s">
        <v>148</v>
      </c>
      <c r="R5852" s="97" t="s">
        <v>131</v>
      </c>
      <c r="S5852" s="97" t="s">
        <v>149</v>
      </c>
      <c r="T5852" s="97" t="s">
        <v>150</v>
      </c>
      <c r="U5852" s="97" t="s">
        <v>151</v>
      </c>
      <c r="V5852" s="97" t="s">
        <v>135</v>
      </c>
      <c r="W5852" s="97" t="s">
        <v>136</v>
      </c>
      <c r="X5852" s="97"/>
      <c r="Y5852" s="99"/>
      <c r="Z5852" s="99"/>
      <c r="AA5852" s="99">
        <v>4712172</v>
      </c>
      <c r="AB5852" s="99">
        <v>4712172</v>
      </c>
      <c r="AC5852">
        <f t="shared" si="182"/>
        <v>1000</v>
      </c>
      <c r="AD5852" t="str">
        <f t="shared" si="183"/>
        <v>313</v>
      </c>
    </row>
    <row r="5853" spans="1:30" hidden="1" x14ac:dyDescent="0.25">
      <c r="A5853" s="97" t="s">
        <v>2658</v>
      </c>
      <c r="B5853" s="97" t="s">
        <v>548</v>
      </c>
      <c r="C5853" s="97" t="s">
        <v>2651</v>
      </c>
      <c r="D5853" s="97">
        <v>12101</v>
      </c>
      <c r="E5853" s="97" t="s">
        <v>122</v>
      </c>
      <c r="F5853" s="98">
        <v>15</v>
      </c>
      <c r="G5853" s="98" t="s">
        <v>142</v>
      </c>
      <c r="H5853" s="97">
        <v>19</v>
      </c>
      <c r="I5853" s="97" t="s">
        <v>124</v>
      </c>
      <c r="J5853" s="97" t="s">
        <v>125</v>
      </c>
      <c r="K5853" s="97" t="s">
        <v>2659</v>
      </c>
      <c r="L5853" s="97"/>
      <c r="M5853" s="97"/>
      <c r="N5853" s="97" t="s">
        <v>2660</v>
      </c>
      <c r="O5853" s="97" t="s">
        <v>328</v>
      </c>
      <c r="P5853" s="97" t="s">
        <v>2654</v>
      </c>
      <c r="Q5853" s="97" t="s">
        <v>182</v>
      </c>
      <c r="R5853" s="97" t="s">
        <v>131</v>
      </c>
      <c r="S5853" s="97" t="s">
        <v>149</v>
      </c>
      <c r="T5853" s="97" t="s">
        <v>150</v>
      </c>
      <c r="U5853" s="97" t="s">
        <v>134</v>
      </c>
      <c r="V5853" s="97" t="s">
        <v>135</v>
      </c>
      <c r="W5853" s="97" t="s">
        <v>136</v>
      </c>
      <c r="X5853" s="97"/>
      <c r="Y5853" s="99"/>
      <c r="Z5853" s="99"/>
      <c r="AA5853" s="99">
        <v>1141582</v>
      </c>
      <c r="AB5853" s="99">
        <v>1141582</v>
      </c>
      <c r="AC5853">
        <f t="shared" si="182"/>
        <v>1000</v>
      </c>
      <c r="AD5853" t="str">
        <f t="shared" si="183"/>
        <v>313</v>
      </c>
    </row>
    <row r="5854" spans="1:30" hidden="1" x14ac:dyDescent="0.25">
      <c r="A5854" s="97" t="s">
        <v>2658</v>
      </c>
      <c r="B5854" s="97" t="s">
        <v>548</v>
      </c>
      <c r="C5854" s="97" t="s">
        <v>2651</v>
      </c>
      <c r="D5854" s="97">
        <v>13201</v>
      </c>
      <c r="E5854" s="97" t="s">
        <v>122</v>
      </c>
      <c r="F5854" s="98">
        <v>15</v>
      </c>
      <c r="G5854" s="98" t="s">
        <v>142</v>
      </c>
      <c r="H5854" s="97">
        <v>19</v>
      </c>
      <c r="I5854" s="97" t="s">
        <v>124</v>
      </c>
      <c r="J5854" s="97" t="s">
        <v>125</v>
      </c>
      <c r="K5854" s="97" t="s">
        <v>2659</v>
      </c>
      <c r="L5854" s="97"/>
      <c r="M5854" s="97"/>
      <c r="N5854" s="97" t="s">
        <v>2660</v>
      </c>
      <c r="O5854" s="97" t="s">
        <v>328</v>
      </c>
      <c r="P5854" s="97" t="s">
        <v>2654</v>
      </c>
      <c r="Q5854" s="97" t="s">
        <v>152</v>
      </c>
      <c r="R5854" s="97" t="s">
        <v>131</v>
      </c>
      <c r="S5854" s="97" t="s">
        <v>149</v>
      </c>
      <c r="T5854" s="97" t="s">
        <v>150</v>
      </c>
      <c r="U5854" s="97" t="s">
        <v>134</v>
      </c>
      <c r="V5854" s="97" t="s">
        <v>135</v>
      </c>
      <c r="W5854" s="97" t="s">
        <v>136</v>
      </c>
      <c r="X5854" s="97"/>
      <c r="Y5854" s="99"/>
      <c r="Z5854" s="99"/>
      <c r="AA5854" s="99">
        <v>196340.5</v>
      </c>
      <c r="AB5854" s="99">
        <v>196340.5</v>
      </c>
      <c r="AC5854">
        <f t="shared" si="182"/>
        <v>1000</v>
      </c>
      <c r="AD5854" t="str">
        <f t="shared" si="183"/>
        <v>313</v>
      </c>
    </row>
    <row r="5855" spans="1:30" hidden="1" x14ac:dyDescent="0.25">
      <c r="A5855" s="97" t="s">
        <v>2658</v>
      </c>
      <c r="B5855" s="97" t="s">
        <v>548</v>
      </c>
      <c r="C5855" s="97" t="s">
        <v>2651</v>
      </c>
      <c r="D5855" s="97">
        <v>13203</v>
      </c>
      <c r="E5855" s="97" t="s">
        <v>122</v>
      </c>
      <c r="F5855" s="98">
        <v>15</v>
      </c>
      <c r="G5855" s="98" t="s">
        <v>142</v>
      </c>
      <c r="H5855" s="97">
        <v>19</v>
      </c>
      <c r="I5855" s="97" t="s">
        <v>124</v>
      </c>
      <c r="J5855" s="97" t="s">
        <v>125</v>
      </c>
      <c r="K5855" s="97" t="s">
        <v>2659</v>
      </c>
      <c r="L5855" s="97"/>
      <c r="M5855" s="97"/>
      <c r="N5855" s="97" t="s">
        <v>2660</v>
      </c>
      <c r="O5855" s="97" t="s">
        <v>328</v>
      </c>
      <c r="P5855" s="97" t="s">
        <v>2654</v>
      </c>
      <c r="Q5855" s="97" t="s">
        <v>153</v>
      </c>
      <c r="R5855" s="97" t="s">
        <v>131</v>
      </c>
      <c r="S5855" s="97" t="s">
        <v>149</v>
      </c>
      <c r="T5855" s="97" t="s">
        <v>150</v>
      </c>
      <c r="U5855" s="97" t="s">
        <v>134</v>
      </c>
      <c r="V5855" s="97" t="s">
        <v>135</v>
      </c>
      <c r="W5855" s="97" t="s">
        <v>136</v>
      </c>
      <c r="X5855" s="97"/>
      <c r="Y5855" s="99"/>
      <c r="Z5855" s="99"/>
      <c r="AA5855" s="99">
        <v>785362</v>
      </c>
      <c r="AB5855" s="99">
        <v>785362</v>
      </c>
      <c r="AC5855">
        <f t="shared" si="182"/>
        <v>1000</v>
      </c>
      <c r="AD5855" t="str">
        <f t="shared" si="183"/>
        <v>313</v>
      </c>
    </row>
    <row r="5856" spans="1:30" hidden="1" x14ac:dyDescent="0.25">
      <c r="A5856" s="97" t="s">
        <v>2658</v>
      </c>
      <c r="B5856" s="97" t="s">
        <v>548</v>
      </c>
      <c r="C5856" s="97" t="s">
        <v>2651</v>
      </c>
      <c r="D5856" s="97" t="s">
        <v>183</v>
      </c>
      <c r="E5856" s="97" t="s">
        <v>122</v>
      </c>
      <c r="F5856" s="98">
        <v>15</v>
      </c>
      <c r="G5856" s="98" t="s">
        <v>142</v>
      </c>
      <c r="H5856" s="97">
        <v>19</v>
      </c>
      <c r="I5856" s="97" t="s">
        <v>124</v>
      </c>
      <c r="J5856" s="97" t="s">
        <v>125</v>
      </c>
      <c r="K5856" s="97" t="s">
        <v>2659</v>
      </c>
      <c r="L5856" s="97"/>
      <c r="M5856" s="97"/>
      <c r="N5856" s="97" t="s">
        <v>2660</v>
      </c>
      <c r="O5856" s="97" t="s">
        <v>328</v>
      </c>
      <c r="P5856" s="97" t="s">
        <v>2654</v>
      </c>
      <c r="Q5856" s="97" t="s">
        <v>184</v>
      </c>
      <c r="R5856" s="97" t="s">
        <v>131</v>
      </c>
      <c r="S5856" s="97" t="s">
        <v>149</v>
      </c>
      <c r="T5856" s="97" t="s">
        <v>150</v>
      </c>
      <c r="U5856" s="97" t="s">
        <v>134</v>
      </c>
      <c r="V5856" s="97" t="s">
        <v>135</v>
      </c>
      <c r="W5856" s="97" t="s">
        <v>136</v>
      </c>
      <c r="X5856" s="97" t="s">
        <v>2661</v>
      </c>
      <c r="Y5856" s="99">
        <v>142347.35999999999</v>
      </c>
      <c r="Z5856" s="99">
        <v>9377.5499999999993</v>
      </c>
      <c r="AA5856" s="99">
        <v>9377.5499999999993</v>
      </c>
      <c r="AB5856" s="99">
        <v>9377.5499999999993</v>
      </c>
      <c r="AC5856">
        <f t="shared" si="182"/>
        <v>1000</v>
      </c>
      <c r="AD5856" t="str">
        <f t="shared" si="183"/>
        <v>313</v>
      </c>
    </row>
    <row r="5857" spans="1:30" hidden="1" x14ac:dyDescent="0.25">
      <c r="A5857" s="97" t="s">
        <v>2658</v>
      </c>
      <c r="B5857" s="97" t="s">
        <v>548</v>
      </c>
      <c r="C5857" s="97" t="s">
        <v>2651</v>
      </c>
      <c r="D5857" s="97">
        <v>14101</v>
      </c>
      <c r="E5857" s="97" t="s">
        <v>122</v>
      </c>
      <c r="F5857" s="98">
        <v>15</v>
      </c>
      <c r="G5857" s="98" t="s">
        <v>142</v>
      </c>
      <c r="H5857" s="97">
        <v>19</v>
      </c>
      <c r="I5857" s="97" t="s">
        <v>124</v>
      </c>
      <c r="J5857" s="97" t="s">
        <v>125</v>
      </c>
      <c r="K5857" s="97" t="s">
        <v>2659</v>
      </c>
      <c r="L5857" s="97"/>
      <c r="M5857" s="97"/>
      <c r="N5857" s="97" t="s">
        <v>2660</v>
      </c>
      <c r="O5857" s="97" t="s">
        <v>328</v>
      </c>
      <c r="P5857" s="97" t="s">
        <v>2654</v>
      </c>
      <c r="Q5857" s="97" t="s">
        <v>154</v>
      </c>
      <c r="R5857" s="97" t="s">
        <v>131</v>
      </c>
      <c r="S5857" s="97" t="s">
        <v>149</v>
      </c>
      <c r="T5857" s="97" t="s">
        <v>150</v>
      </c>
      <c r="U5857" s="97" t="s">
        <v>134</v>
      </c>
      <c r="V5857" s="97" t="s">
        <v>135</v>
      </c>
      <c r="W5857" s="97" t="s">
        <v>136</v>
      </c>
      <c r="X5857" s="97"/>
      <c r="Y5857" s="99"/>
      <c r="Z5857" s="99"/>
      <c r="AA5857" s="99">
        <v>259169.46</v>
      </c>
      <c r="AB5857" s="99">
        <v>259169.46</v>
      </c>
      <c r="AC5857">
        <f t="shared" si="182"/>
        <v>1000</v>
      </c>
      <c r="AD5857" t="str">
        <f t="shared" si="183"/>
        <v>313</v>
      </c>
    </row>
    <row r="5858" spans="1:30" hidden="1" x14ac:dyDescent="0.25">
      <c r="A5858" s="97" t="s">
        <v>2658</v>
      </c>
      <c r="B5858" s="97" t="s">
        <v>548</v>
      </c>
      <c r="C5858" s="97" t="s">
        <v>2651</v>
      </c>
      <c r="D5858" s="97">
        <v>14103</v>
      </c>
      <c r="E5858" s="97" t="s">
        <v>122</v>
      </c>
      <c r="F5858" s="98">
        <v>15</v>
      </c>
      <c r="G5858" s="98" t="s">
        <v>142</v>
      </c>
      <c r="H5858" s="97">
        <v>19</v>
      </c>
      <c r="I5858" s="97" t="s">
        <v>124</v>
      </c>
      <c r="J5858" s="97" t="s">
        <v>125</v>
      </c>
      <c r="K5858" s="97" t="s">
        <v>2659</v>
      </c>
      <c r="L5858" s="97"/>
      <c r="M5858" s="97"/>
      <c r="N5858" s="97" t="s">
        <v>2660</v>
      </c>
      <c r="O5858" s="97" t="s">
        <v>328</v>
      </c>
      <c r="P5858" s="97" t="s">
        <v>2654</v>
      </c>
      <c r="Q5858" s="97" t="s">
        <v>155</v>
      </c>
      <c r="R5858" s="97" t="s">
        <v>131</v>
      </c>
      <c r="S5858" s="97" t="s">
        <v>149</v>
      </c>
      <c r="T5858" s="97" t="s">
        <v>150</v>
      </c>
      <c r="U5858" s="97" t="s">
        <v>134</v>
      </c>
      <c r="V5858" s="97" t="s">
        <v>135</v>
      </c>
      <c r="W5858" s="97" t="s">
        <v>136</v>
      </c>
      <c r="X5858" s="97"/>
      <c r="Y5858" s="99"/>
      <c r="Z5858" s="99"/>
      <c r="AA5858" s="99">
        <v>106023.87</v>
      </c>
      <c r="AB5858" s="99">
        <v>106023.87</v>
      </c>
      <c r="AC5858">
        <f t="shared" si="182"/>
        <v>1000</v>
      </c>
      <c r="AD5858" t="str">
        <f t="shared" si="183"/>
        <v>313</v>
      </c>
    </row>
    <row r="5859" spans="1:30" hidden="1" x14ac:dyDescent="0.25">
      <c r="A5859" s="97" t="s">
        <v>2658</v>
      </c>
      <c r="B5859" s="97" t="s">
        <v>548</v>
      </c>
      <c r="C5859" s="97" t="s">
        <v>2651</v>
      </c>
      <c r="D5859" s="97">
        <v>14201</v>
      </c>
      <c r="E5859" s="97" t="s">
        <v>122</v>
      </c>
      <c r="F5859" s="98">
        <v>15</v>
      </c>
      <c r="G5859" s="98" t="s">
        <v>142</v>
      </c>
      <c r="H5859" s="97">
        <v>19</v>
      </c>
      <c r="I5859" s="97" t="s">
        <v>124</v>
      </c>
      <c r="J5859" s="97" t="s">
        <v>125</v>
      </c>
      <c r="K5859" s="97" t="s">
        <v>2659</v>
      </c>
      <c r="L5859" s="97"/>
      <c r="M5859" s="97"/>
      <c r="N5859" s="97" t="s">
        <v>2660</v>
      </c>
      <c r="O5859" s="97" t="s">
        <v>328</v>
      </c>
      <c r="P5859" s="97" t="s">
        <v>2654</v>
      </c>
      <c r="Q5859" s="97" t="s">
        <v>156</v>
      </c>
      <c r="R5859" s="97" t="s">
        <v>131</v>
      </c>
      <c r="S5859" s="97" t="s">
        <v>149</v>
      </c>
      <c r="T5859" s="97" t="s">
        <v>150</v>
      </c>
      <c r="U5859" s="97" t="s">
        <v>134</v>
      </c>
      <c r="V5859" s="97" t="s">
        <v>135</v>
      </c>
      <c r="W5859" s="97" t="s">
        <v>136</v>
      </c>
      <c r="X5859" s="97"/>
      <c r="Y5859" s="99"/>
      <c r="Z5859" s="99"/>
      <c r="AA5859" s="99">
        <v>235608.6</v>
      </c>
      <c r="AB5859" s="99">
        <v>235608.6</v>
      </c>
      <c r="AC5859">
        <f t="shared" si="182"/>
        <v>1000</v>
      </c>
      <c r="AD5859" t="str">
        <f t="shared" si="183"/>
        <v>313</v>
      </c>
    </row>
    <row r="5860" spans="1:30" hidden="1" x14ac:dyDescent="0.25">
      <c r="A5860" s="97" t="s">
        <v>2658</v>
      </c>
      <c r="B5860" s="97" t="s">
        <v>548</v>
      </c>
      <c r="C5860" s="97" t="s">
        <v>2651</v>
      </c>
      <c r="D5860" s="97">
        <v>14301</v>
      </c>
      <c r="E5860" s="97" t="s">
        <v>122</v>
      </c>
      <c r="F5860" s="98">
        <v>15</v>
      </c>
      <c r="G5860" s="98" t="s">
        <v>142</v>
      </c>
      <c r="H5860" s="97">
        <v>19</v>
      </c>
      <c r="I5860" s="97" t="s">
        <v>124</v>
      </c>
      <c r="J5860" s="97" t="s">
        <v>125</v>
      </c>
      <c r="K5860" s="97" t="s">
        <v>2659</v>
      </c>
      <c r="L5860" s="97"/>
      <c r="M5860" s="97"/>
      <c r="N5860" s="97" t="s">
        <v>2660</v>
      </c>
      <c r="O5860" s="97" t="s">
        <v>328</v>
      </c>
      <c r="P5860" s="97" t="s">
        <v>2654</v>
      </c>
      <c r="Q5860" s="97" t="s">
        <v>178</v>
      </c>
      <c r="R5860" s="97" t="s">
        <v>131</v>
      </c>
      <c r="S5860" s="97" t="s">
        <v>149</v>
      </c>
      <c r="T5860" s="97" t="s">
        <v>150</v>
      </c>
      <c r="U5860" s="97" t="s">
        <v>134</v>
      </c>
      <c r="V5860" s="97" t="s">
        <v>135</v>
      </c>
      <c r="W5860" s="97" t="s">
        <v>136</v>
      </c>
      <c r="X5860" s="97"/>
      <c r="Y5860" s="99"/>
      <c r="Z5860" s="99"/>
      <c r="AA5860" s="99">
        <v>282730.32</v>
      </c>
      <c r="AB5860" s="99">
        <v>282730.32</v>
      </c>
      <c r="AC5860">
        <f t="shared" si="182"/>
        <v>1000</v>
      </c>
      <c r="AD5860" t="str">
        <f t="shared" si="183"/>
        <v>313</v>
      </c>
    </row>
    <row r="5861" spans="1:30" hidden="1" x14ac:dyDescent="0.25">
      <c r="A5861" t="s">
        <v>2658</v>
      </c>
      <c r="B5861" t="s">
        <v>548</v>
      </c>
      <c r="C5861" t="s">
        <v>2651</v>
      </c>
      <c r="D5861" t="s">
        <v>186</v>
      </c>
      <c r="E5861" t="s">
        <v>122</v>
      </c>
      <c r="F5861" t="s">
        <v>159</v>
      </c>
      <c r="G5861" t="s">
        <v>160</v>
      </c>
      <c r="H5861" t="s">
        <v>143</v>
      </c>
      <c r="I5861" t="s">
        <v>124</v>
      </c>
      <c r="J5861" t="s">
        <v>125</v>
      </c>
      <c r="K5861" t="s">
        <v>2659</v>
      </c>
      <c r="N5861" t="s">
        <v>2660</v>
      </c>
      <c r="O5861" t="s">
        <v>328</v>
      </c>
      <c r="P5861" t="s">
        <v>2654</v>
      </c>
      <c r="Q5861" t="s">
        <v>188</v>
      </c>
      <c r="R5861" t="s">
        <v>131</v>
      </c>
      <c r="S5861" t="s">
        <v>164</v>
      </c>
      <c r="T5861" t="s">
        <v>165</v>
      </c>
      <c r="U5861" t="s">
        <v>151</v>
      </c>
      <c r="V5861" t="s">
        <v>135</v>
      </c>
      <c r="W5861" t="s">
        <v>136</v>
      </c>
      <c r="X5861" t="s">
        <v>2661</v>
      </c>
      <c r="Y5861" s="94">
        <v>607.89</v>
      </c>
      <c r="Z5861" s="94">
        <v>535.91999999999996</v>
      </c>
      <c r="AA5861" s="94">
        <v>12000</v>
      </c>
      <c r="AB5861" s="94">
        <v>12000</v>
      </c>
      <c r="AC5861">
        <f t="shared" si="182"/>
        <v>2000</v>
      </c>
      <c r="AD5861" t="str">
        <f t="shared" si="183"/>
        <v>313</v>
      </c>
    </row>
    <row r="5862" spans="1:30" hidden="1" x14ac:dyDescent="0.25">
      <c r="A5862" t="s">
        <v>2658</v>
      </c>
      <c r="B5862" t="s">
        <v>548</v>
      </c>
      <c r="C5862" t="s">
        <v>2651</v>
      </c>
      <c r="D5862" t="s">
        <v>234</v>
      </c>
      <c r="E5862" t="s">
        <v>122</v>
      </c>
      <c r="F5862" t="s">
        <v>159</v>
      </c>
      <c r="G5862" t="s">
        <v>160</v>
      </c>
      <c r="H5862" t="s">
        <v>143</v>
      </c>
      <c r="I5862" t="s">
        <v>124</v>
      </c>
      <c r="J5862" t="s">
        <v>125</v>
      </c>
      <c r="K5862" t="s">
        <v>2659</v>
      </c>
      <c r="N5862" t="s">
        <v>2660</v>
      </c>
      <c r="O5862" t="s">
        <v>328</v>
      </c>
      <c r="P5862" t="s">
        <v>2654</v>
      </c>
      <c r="Q5862" t="s">
        <v>235</v>
      </c>
      <c r="R5862" t="s">
        <v>131</v>
      </c>
      <c r="S5862" t="s">
        <v>164</v>
      </c>
      <c r="T5862" t="s">
        <v>165</v>
      </c>
      <c r="U5862" t="s">
        <v>151</v>
      </c>
      <c r="V5862" t="s">
        <v>135</v>
      </c>
      <c r="W5862" t="s">
        <v>136</v>
      </c>
      <c r="X5862" t="s">
        <v>2661</v>
      </c>
      <c r="Y5862" s="94">
        <v>2610.9899999999998</v>
      </c>
      <c r="Z5862" s="94">
        <v>0</v>
      </c>
      <c r="AA5862" s="94">
        <v>0</v>
      </c>
      <c r="AB5862" s="94">
        <v>0</v>
      </c>
      <c r="AC5862">
        <f t="shared" si="182"/>
        <v>3000</v>
      </c>
      <c r="AD5862" t="str">
        <f t="shared" si="183"/>
        <v>313</v>
      </c>
    </row>
    <row r="5863" spans="1:30" hidden="1" x14ac:dyDescent="0.25">
      <c r="A5863" t="s">
        <v>2658</v>
      </c>
      <c r="B5863" t="s">
        <v>548</v>
      </c>
      <c r="C5863" t="s">
        <v>2651</v>
      </c>
      <c r="D5863" t="s">
        <v>158</v>
      </c>
      <c r="E5863" t="s">
        <v>122</v>
      </c>
      <c r="F5863" t="s">
        <v>159</v>
      </c>
      <c r="G5863" t="s">
        <v>160</v>
      </c>
      <c r="H5863" t="s">
        <v>143</v>
      </c>
      <c r="I5863" t="s">
        <v>124</v>
      </c>
      <c r="J5863" t="s">
        <v>125</v>
      </c>
      <c r="K5863" t="s">
        <v>2659</v>
      </c>
      <c r="N5863" t="s">
        <v>2660</v>
      </c>
      <c r="O5863" t="s">
        <v>328</v>
      </c>
      <c r="P5863" t="s">
        <v>2654</v>
      </c>
      <c r="Q5863" t="s">
        <v>163</v>
      </c>
      <c r="R5863" t="s">
        <v>131</v>
      </c>
      <c r="S5863" t="s">
        <v>164</v>
      </c>
      <c r="T5863" t="s">
        <v>165</v>
      </c>
      <c r="U5863" t="s">
        <v>151</v>
      </c>
      <c r="V5863" t="s">
        <v>135</v>
      </c>
      <c r="W5863" t="s">
        <v>136</v>
      </c>
      <c r="X5863" t="s">
        <v>2661</v>
      </c>
      <c r="Y5863" s="94">
        <v>39008.35</v>
      </c>
      <c r="Z5863" s="94">
        <v>0</v>
      </c>
      <c r="AA5863" s="94">
        <v>0</v>
      </c>
      <c r="AB5863" s="94">
        <v>0</v>
      </c>
      <c r="AC5863">
        <f t="shared" si="182"/>
        <v>3000</v>
      </c>
      <c r="AD5863" t="str">
        <f t="shared" si="183"/>
        <v>313</v>
      </c>
    </row>
    <row r="5864" spans="1:30" hidden="1" x14ac:dyDescent="0.25">
      <c r="A5864" t="s">
        <v>2658</v>
      </c>
      <c r="B5864" t="s">
        <v>548</v>
      </c>
      <c r="C5864" t="s">
        <v>2651</v>
      </c>
      <c r="D5864" t="s">
        <v>167</v>
      </c>
      <c r="E5864" t="s">
        <v>122</v>
      </c>
      <c r="F5864" t="s">
        <v>159</v>
      </c>
      <c r="G5864" t="s">
        <v>160</v>
      </c>
      <c r="H5864" t="s">
        <v>143</v>
      </c>
      <c r="I5864" t="s">
        <v>124</v>
      </c>
      <c r="J5864" t="s">
        <v>125</v>
      </c>
      <c r="K5864" t="s">
        <v>2659</v>
      </c>
      <c r="N5864" t="s">
        <v>2660</v>
      </c>
      <c r="O5864" t="s">
        <v>328</v>
      </c>
      <c r="P5864" t="s">
        <v>2654</v>
      </c>
      <c r="Q5864" t="s">
        <v>168</v>
      </c>
      <c r="R5864" t="s">
        <v>131</v>
      </c>
      <c r="S5864" t="s">
        <v>164</v>
      </c>
      <c r="T5864" t="s">
        <v>165</v>
      </c>
      <c r="U5864" t="s">
        <v>151</v>
      </c>
      <c r="V5864" t="s">
        <v>135</v>
      </c>
      <c r="W5864" t="s">
        <v>136</v>
      </c>
      <c r="X5864" t="s">
        <v>2661</v>
      </c>
      <c r="Y5864" s="94">
        <v>7817.64</v>
      </c>
      <c r="Z5864" s="94">
        <v>0</v>
      </c>
      <c r="AA5864" s="94">
        <v>0</v>
      </c>
      <c r="AB5864" s="94">
        <v>0</v>
      </c>
      <c r="AC5864">
        <f t="shared" si="182"/>
        <v>3000</v>
      </c>
      <c r="AD5864" t="str">
        <f t="shared" si="183"/>
        <v>313</v>
      </c>
    </row>
    <row r="5865" spans="1:30" hidden="1" x14ac:dyDescent="0.25">
      <c r="A5865" t="s">
        <v>2658</v>
      </c>
      <c r="B5865" t="s">
        <v>548</v>
      </c>
      <c r="C5865" t="s">
        <v>2651</v>
      </c>
      <c r="D5865" t="s">
        <v>299</v>
      </c>
      <c r="E5865" t="s">
        <v>122</v>
      </c>
      <c r="F5865" t="s">
        <v>159</v>
      </c>
      <c r="G5865" t="s">
        <v>160</v>
      </c>
      <c r="H5865" t="s">
        <v>143</v>
      </c>
      <c r="I5865" t="s">
        <v>124</v>
      </c>
      <c r="J5865" t="s">
        <v>125</v>
      </c>
      <c r="K5865" t="s">
        <v>2659</v>
      </c>
      <c r="N5865" t="s">
        <v>2660</v>
      </c>
      <c r="O5865" t="s">
        <v>328</v>
      </c>
      <c r="P5865" t="s">
        <v>2654</v>
      </c>
      <c r="Q5865" t="s">
        <v>300</v>
      </c>
      <c r="R5865" t="s">
        <v>131</v>
      </c>
      <c r="S5865" t="s">
        <v>164</v>
      </c>
      <c r="T5865" t="s">
        <v>165</v>
      </c>
      <c r="U5865" t="s">
        <v>151</v>
      </c>
      <c r="V5865" t="s">
        <v>135</v>
      </c>
      <c r="W5865" t="s">
        <v>136</v>
      </c>
      <c r="X5865" t="s">
        <v>2661</v>
      </c>
      <c r="Y5865" s="94">
        <v>60710.65</v>
      </c>
      <c r="Z5865" s="94">
        <v>0</v>
      </c>
      <c r="AA5865" s="94">
        <v>0</v>
      </c>
      <c r="AB5865" s="94">
        <v>0</v>
      </c>
      <c r="AC5865">
        <f t="shared" si="182"/>
        <v>3000</v>
      </c>
      <c r="AD5865" t="str">
        <f t="shared" si="183"/>
        <v>313</v>
      </c>
    </row>
    <row r="5866" spans="1:30" hidden="1" x14ac:dyDescent="0.25">
      <c r="A5866" t="s">
        <v>2658</v>
      </c>
      <c r="B5866" t="s">
        <v>548</v>
      </c>
      <c r="C5866" t="s">
        <v>2651</v>
      </c>
      <c r="D5866" t="s">
        <v>344</v>
      </c>
      <c r="E5866" t="s">
        <v>122</v>
      </c>
      <c r="F5866" t="s">
        <v>159</v>
      </c>
      <c r="G5866" t="s">
        <v>160</v>
      </c>
      <c r="H5866" t="s">
        <v>143</v>
      </c>
      <c r="I5866" t="s">
        <v>124</v>
      </c>
      <c r="J5866" t="s">
        <v>125</v>
      </c>
      <c r="K5866" t="s">
        <v>2659</v>
      </c>
      <c r="N5866" t="s">
        <v>2660</v>
      </c>
      <c r="O5866" t="s">
        <v>328</v>
      </c>
      <c r="P5866" t="s">
        <v>2654</v>
      </c>
      <c r="Q5866" t="s">
        <v>345</v>
      </c>
      <c r="R5866" t="s">
        <v>131</v>
      </c>
      <c r="S5866" t="s">
        <v>164</v>
      </c>
      <c r="T5866" t="s">
        <v>165</v>
      </c>
      <c r="U5866" t="s">
        <v>151</v>
      </c>
      <c r="V5866" t="s">
        <v>135</v>
      </c>
      <c r="W5866" t="s">
        <v>136</v>
      </c>
      <c r="X5866" t="s">
        <v>2661</v>
      </c>
      <c r="Y5866" s="94">
        <v>0</v>
      </c>
      <c r="Z5866" s="94">
        <v>36540</v>
      </c>
      <c r="AA5866" s="94">
        <v>0</v>
      </c>
      <c r="AB5866" s="94">
        <v>0</v>
      </c>
      <c r="AC5866">
        <f t="shared" si="182"/>
        <v>3000</v>
      </c>
      <c r="AD5866" t="str">
        <f t="shared" si="183"/>
        <v>313</v>
      </c>
    </row>
    <row r="5867" spans="1:30" hidden="1" x14ac:dyDescent="0.25">
      <c r="A5867" t="s">
        <v>2658</v>
      </c>
      <c r="B5867" t="s">
        <v>548</v>
      </c>
      <c r="C5867" t="s">
        <v>2651</v>
      </c>
      <c r="D5867" t="s">
        <v>170</v>
      </c>
      <c r="E5867" t="s">
        <v>122</v>
      </c>
      <c r="F5867" t="s">
        <v>159</v>
      </c>
      <c r="G5867" t="s">
        <v>160</v>
      </c>
      <c r="H5867" t="s">
        <v>143</v>
      </c>
      <c r="I5867" t="s">
        <v>124</v>
      </c>
      <c r="J5867" t="s">
        <v>125</v>
      </c>
      <c r="K5867" t="s">
        <v>2659</v>
      </c>
      <c r="N5867" t="s">
        <v>2660</v>
      </c>
      <c r="O5867" t="s">
        <v>328</v>
      </c>
      <c r="P5867" t="s">
        <v>2654</v>
      </c>
      <c r="Q5867" t="s">
        <v>171</v>
      </c>
      <c r="R5867" t="s">
        <v>131</v>
      </c>
      <c r="S5867" t="s">
        <v>164</v>
      </c>
      <c r="T5867" t="s">
        <v>165</v>
      </c>
      <c r="U5867" t="s">
        <v>151</v>
      </c>
      <c r="V5867" t="s">
        <v>135</v>
      </c>
      <c r="W5867" t="s">
        <v>136</v>
      </c>
      <c r="X5867" t="s">
        <v>2661</v>
      </c>
      <c r="Y5867" s="94">
        <v>209572.82</v>
      </c>
      <c r="Z5867" s="94">
        <v>173440.77333333332</v>
      </c>
      <c r="AA5867" s="94">
        <v>178643.99653333332</v>
      </c>
      <c r="AB5867" s="94">
        <v>178644</v>
      </c>
      <c r="AC5867">
        <f t="shared" si="182"/>
        <v>3000</v>
      </c>
      <c r="AD5867" t="str">
        <f t="shared" si="183"/>
        <v>313</v>
      </c>
    </row>
    <row r="5868" spans="1:30" hidden="1" x14ac:dyDescent="0.25">
      <c r="A5868" s="97" t="s">
        <v>2662</v>
      </c>
      <c r="B5868" s="97" t="s">
        <v>548</v>
      </c>
      <c r="C5868" s="97" t="s">
        <v>2651</v>
      </c>
      <c r="D5868" s="97" t="s">
        <v>141</v>
      </c>
      <c r="E5868" s="97" t="s">
        <v>122</v>
      </c>
      <c r="F5868" s="98">
        <v>15</v>
      </c>
      <c r="G5868" s="98" t="s">
        <v>142</v>
      </c>
      <c r="H5868" s="97" t="s">
        <v>143</v>
      </c>
      <c r="I5868" s="97" t="s">
        <v>124</v>
      </c>
      <c r="J5868" s="97" t="s">
        <v>125</v>
      </c>
      <c r="K5868" s="97" t="s">
        <v>2663</v>
      </c>
      <c r="L5868" s="97"/>
      <c r="M5868" s="97"/>
      <c r="N5868" s="97" t="s">
        <v>2664</v>
      </c>
      <c r="O5868" s="97" t="s">
        <v>328</v>
      </c>
      <c r="P5868" s="97" t="s">
        <v>2654</v>
      </c>
      <c r="Q5868" s="97" t="s">
        <v>148</v>
      </c>
      <c r="R5868" s="97" t="s">
        <v>131</v>
      </c>
      <c r="S5868" s="97" t="s">
        <v>149</v>
      </c>
      <c r="T5868" s="97" t="s">
        <v>150</v>
      </c>
      <c r="U5868" s="97" t="s">
        <v>151</v>
      </c>
      <c r="V5868" s="97" t="s">
        <v>135</v>
      </c>
      <c r="W5868" s="97" t="s">
        <v>136</v>
      </c>
      <c r="X5868" s="97"/>
      <c r="Y5868" s="99"/>
      <c r="Z5868" s="99"/>
      <c r="AA5868" s="99">
        <v>12760416</v>
      </c>
      <c r="AB5868" s="99">
        <v>12760416</v>
      </c>
      <c r="AC5868">
        <f t="shared" si="182"/>
        <v>1000</v>
      </c>
      <c r="AD5868" t="str">
        <f t="shared" si="183"/>
        <v>313</v>
      </c>
    </row>
    <row r="5869" spans="1:30" hidden="1" x14ac:dyDescent="0.25">
      <c r="A5869" s="97" t="s">
        <v>2662</v>
      </c>
      <c r="B5869" s="97" t="s">
        <v>548</v>
      </c>
      <c r="C5869" s="97" t="s">
        <v>2651</v>
      </c>
      <c r="D5869" s="97">
        <v>13201</v>
      </c>
      <c r="E5869" s="97" t="s">
        <v>122</v>
      </c>
      <c r="F5869" s="98">
        <v>15</v>
      </c>
      <c r="G5869" s="98" t="s">
        <v>142</v>
      </c>
      <c r="H5869" s="97">
        <v>19</v>
      </c>
      <c r="I5869" s="97" t="s">
        <v>124</v>
      </c>
      <c r="J5869" s="97" t="s">
        <v>125</v>
      </c>
      <c r="K5869" s="97" t="s">
        <v>2663</v>
      </c>
      <c r="L5869" s="97"/>
      <c r="M5869" s="97"/>
      <c r="N5869" s="97" t="s">
        <v>2664</v>
      </c>
      <c r="O5869" s="97" t="s">
        <v>328</v>
      </c>
      <c r="P5869" s="97" t="s">
        <v>2654</v>
      </c>
      <c r="Q5869" s="97" t="s">
        <v>152</v>
      </c>
      <c r="R5869" s="97" t="s">
        <v>131</v>
      </c>
      <c r="S5869" s="97" t="s">
        <v>149</v>
      </c>
      <c r="T5869" s="97" t="s">
        <v>150</v>
      </c>
      <c r="U5869" s="97" t="s">
        <v>134</v>
      </c>
      <c r="V5869" s="97" t="s">
        <v>135</v>
      </c>
      <c r="W5869" s="97" t="s">
        <v>136</v>
      </c>
      <c r="X5869" s="97"/>
      <c r="Y5869" s="99"/>
      <c r="Z5869" s="99"/>
      <c r="AA5869" s="99">
        <v>531684</v>
      </c>
      <c r="AB5869" s="99">
        <v>531684</v>
      </c>
      <c r="AC5869">
        <f t="shared" si="182"/>
        <v>1000</v>
      </c>
      <c r="AD5869" t="str">
        <f t="shared" si="183"/>
        <v>313</v>
      </c>
    </row>
    <row r="5870" spans="1:30" hidden="1" x14ac:dyDescent="0.25">
      <c r="A5870" s="97" t="s">
        <v>2662</v>
      </c>
      <c r="B5870" s="97" t="s">
        <v>548</v>
      </c>
      <c r="C5870" s="97" t="s">
        <v>2651</v>
      </c>
      <c r="D5870" s="97">
        <v>13203</v>
      </c>
      <c r="E5870" s="97" t="s">
        <v>122</v>
      </c>
      <c r="F5870" s="98">
        <v>15</v>
      </c>
      <c r="G5870" s="98" t="s">
        <v>142</v>
      </c>
      <c r="H5870" s="97">
        <v>19</v>
      </c>
      <c r="I5870" s="97" t="s">
        <v>124</v>
      </c>
      <c r="J5870" s="97" t="s">
        <v>125</v>
      </c>
      <c r="K5870" s="97" t="s">
        <v>2663</v>
      </c>
      <c r="L5870" s="97"/>
      <c r="M5870" s="97"/>
      <c r="N5870" s="97" t="s">
        <v>2664</v>
      </c>
      <c r="O5870" s="97" t="s">
        <v>328</v>
      </c>
      <c r="P5870" s="97" t="s">
        <v>2654</v>
      </c>
      <c r="Q5870" s="97" t="s">
        <v>153</v>
      </c>
      <c r="R5870" s="97" t="s">
        <v>131</v>
      </c>
      <c r="S5870" s="97" t="s">
        <v>149</v>
      </c>
      <c r="T5870" s="97" t="s">
        <v>150</v>
      </c>
      <c r="U5870" s="97" t="s">
        <v>134</v>
      </c>
      <c r="V5870" s="97" t="s">
        <v>135</v>
      </c>
      <c r="W5870" s="97" t="s">
        <v>136</v>
      </c>
      <c r="X5870" s="97"/>
      <c r="Y5870" s="99"/>
      <c r="Z5870" s="99"/>
      <c r="AA5870" s="99">
        <v>2126736</v>
      </c>
      <c r="AB5870" s="99">
        <v>2126736</v>
      </c>
      <c r="AC5870">
        <f t="shared" si="182"/>
        <v>1000</v>
      </c>
      <c r="AD5870" t="str">
        <f t="shared" si="183"/>
        <v>313</v>
      </c>
    </row>
    <row r="5871" spans="1:30" hidden="1" x14ac:dyDescent="0.25">
      <c r="A5871" s="97" t="s">
        <v>2662</v>
      </c>
      <c r="B5871" s="97" t="s">
        <v>548</v>
      </c>
      <c r="C5871" s="97" t="s">
        <v>2651</v>
      </c>
      <c r="D5871" s="97">
        <v>13301</v>
      </c>
      <c r="E5871" s="97" t="s">
        <v>122</v>
      </c>
      <c r="F5871" s="98">
        <v>15</v>
      </c>
      <c r="G5871" s="98" t="s">
        <v>142</v>
      </c>
      <c r="H5871" s="97">
        <v>19</v>
      </c>
      <c r="I5871" s="97" t="s">
        <v>124</v>
      </c>
      <c r="J5871" s="97" t="s">
        <v>125</v>
      </c>
      <c r="K5871" s="97" t="s">
        <v>2663</v>
      </c>
      <c r="L5871" s="97"/>
      <c r="M5871" s="97"/>
      <c r="N5871" s="97" t="s">
        <v>2664</v>
      </c>
      <c r="O5871" s="97" t="s">
        <v>328</v>
      </c>
      <c r="P5871" s="97" t="s">
        <v>2654</v>
      </c>
      <c r="Q5871" s="97" t="s">
        <v>184</v>
      </c>
      <c r="R5871" s="97" t="s">
        <v>131</v>
      </c>
      <c r="S5871" s="97" t="s">
        <v>149</v>
      </c>
      <c r="T5871" s="97" t="s">
        <v>150</v>
      </c>
      <c r="U5871" s="97" t="s">
        <v>134</v>
      </c>
      <c r="V5871" s="97" t="s">
        <v>135</v>
      </c>
      <c r="W5871" s="97" t="s">
        <v>136</v>
      </c>
      <c r="X5871" s="97" t="s">
        <v>2665</v>
      </c>
      <c r="Y5871" s="99">
        <v>0</v>
      </c>
      <c r="Z5871" s="99">
        <v>13386.439999999999</v>
      </c>
      <c r="AA5871" s="99">
        <v>13386.439999999999</v>
      </c>
      <c r="AB5871" s="99">
        <v>13386.44</v>
      </c>
      <c r="AC5871">
        <f t="shared" si="182"/>
        <v>1000</v>
      </c>
      <c r="AD5871" t="str">
        <f t="shared" si="183"/>
        <v>313</v>
      </c>
    </row>
    <row r="5872" spans="1:30" hidden="1" x14ac:dyDescent="0.25">
      <c r="A5872" s="97" t="s">
        <v>2662</v>
      </c>
      <c r="B5872" s="97" t="s">
        <v>548</v>
      </c>
      <c r="C5872" s="97" t="s">
        <v>2651</v>
      </c>
      <c r="D5872" s="97">
        <v>14101</v>
      </c>
      <c r="E5872" s="97" t="s">
        <v>122</v>
      </c>
      <c r="F5872" s="98">
        <v>15</v>
      </c>
      <c r="G5872" s="98" t="s">
        <v>142</v>
      </c>
      <c r="H5872" s="97">
        <v>19</v>
      </c>
      <c r="I5872" s="97" t="s">
        <v>124</v>
      </c>
      <c r="J5872" s="97" t="s">
        <v>125</v>
      </c>
      <c r="K5872" s="97" t="s">
        <v>2663</v>
      </c>
      <c r="L5872" s="97"/>
      <c r="M5872" s="97"/>
      <c r="N5872" s="97" t="s">
        <v>2664</v>
      </c>
      <c r="O5872" s="97" t="s">
        <v>328</v>
      </c>
      <c r="P5872" s="97" t="s">
        <v>2654</v>
      </c>
      <c r="Q5872" s="97" t="s">
        <v>154</v>
      </c>
      <c r="R5872" s="97" t="s">
        <v>131</v>
      </c>
      <c r="S5872" s="97" t="s">
        <v>149</v>
      </c>
      <c r="T5872" s="97" t="s">
        <v>150</v>
      </c>
      <c r="U5872" s="97" t="s">
        <v>134</v>
      </c>
      <c r="V5872" s="97" t="s">
        <v>135</v>
      </c>
      <c r="W5872" s="97" t="s">
        <v>136</v>
      </c>
      <c r="X5872" s="97"/>
      <c r="Y5872" s="99"/>
      <c r="Z5872" s="99"/>
      <c r="AA5872" s="99">
        <v>701822.88</v>
      </c>
      <c r="AB5872" s="99">
        <v>701822.88</v>
      </c>
      <c r="AC5872">
        <f t="shared" si="182"/>
        <v>1000</v>
      </c>
      <c r="AD5872" t="str">
        <f t="shared" si="183"/>
        <v>313</v>
      </c>
    </row>
    <row r="5873" spans="1:30" hidden="1" x14ac:dyDescent="0.25">
      <c r="A5873" s="97" t="s">
        <v>2662</v>
      </c>
      <c r="B5873" s="97" t="s">
        <v>548</v>
      </c>
      <c r="C5873" s="97" t="s">
        <v>2651</v>
      </c>
      <c r="D5873" s="97">
        <v>14103</v>
      </c>
      <c r="E5873" s="97" t="s">
        <v>122</v>
      </c>
      <c r="F5873" s="98">
        <v>15</v>
      </c>
      <c r="G5873" s="98" t="s">
        <v>142</v>
      </c>
      <c r="H5873" s="97">
        <v>19</v>
      </c>
      <c r="I5873" s="97" t="s">
        <v>124</v>
      </c>
      <c r="J5873" s="97" t="s">
        <v>125</v>
      </c>
      <c r="K5873" s="97" t="s">
        <v>2663</v>
      </c>
      <c r="L5873" s="97"/>
      <c r="M5873" s="97"/>
      <c r="N5873" s="97" t="s">
        <v>2664</v>
      </c>
      <c r="O5873" s="97" t="s">
        <v>328</v>
      </c>
      <c r="P5873" s="97" t="s">
        <v>2654</v>
      </c>
      <c r="Q5873" s="97" t="s">
        <v>155</v>
      </c>
      <c r="R5873" s="97" t="s">
        <v>131</v>
      </c>
      <c r="S5873" s="97" t="s">
        <v>149</v>
      </c>
      <c r="T5873" s="97" t="s">
        <v>150</v>
      </c>
      <c r="U5873" s="97" t="s">
        <v>134</v>
      </c>
      <c r="V5873" s="97" t="s">
        <v>135</v>
      </c>
      <c r="W5873" s="97" t="s">
        <v>136</v>
      </c>
      <c r="X5873" s="97"/>
      <c r="Y5873" s="99"/>
      <c r="Z5873" s="99"/>
      <c r="AA5873" s="99">
        <v>287109.36</v>
      </c>
      <c r="AB5873" s="99">
        <v>287109.36</v>
      </c>
      <c r="AC5873">
        <f t="shared" si="182"/>
        <v>1000</v>
      </c>
      <c r="AD5873" t="str">
        <f t="shared" si="183"/>
        <v>313</v>
      </c>
    </row>
    <row r="5874" spans="1:30" hidden="1" x14ac:dyDescent="0.25">
      <c r="A5874" s="97" t="s">
        <v>2662</v>
      </c>
      <c r="B5874" s="97" t="s">
        <v>548</v>
      </c>
      <c r="C5874" s="97" t="s">
        <v>2651</v>
      </c>
      <c r="D5874" s="97">
        <v>14201</v>
      </c>
      <c r="E5874" s="97" t="s">
        <v>122</v>
      </c>
      <c r="F5874" s="98">
        <v>15</v>
      </c>
      <c r="G5874" s="98" t="s">
        <v>142</v>
      </c>
      <c r="H5874" s="97">
        <v>19</v>
      </c>
      <c r="I5874" s="97" t="s">
        <v>124</v>
      </c>
      <c r="J5874" s="97" t="s">
        <v>125</v>
      </c>
      <c r="K5874" s="97" t="s">
        <v>2663</v>
      </c>
      <c r="L5874" s="97"/>
      <c r="M5874" s="97"/>
      <c r="N5874" s="97" t="s">
        <v>2664</v>
      </c>
      <c r="O5874" s="97" t="s">
        <v>328</v>
      </c>
      <c r="P5874" s="97" t="s">
        <v>2654</v>
      </c>
      <c r="Q5874" s="97" t="s">
        <v>156</v>
      </c>
      <c r="R5874" s="97" t="s">
        <v>131</v>
      </c>
      <c r="S5874" s="97" t="s">
        <v>149</v>
      </c>
      <c r="T5874" s="97" t="s">
        <v>150</v>
      </c>
      <c r="U5874" s="97" t="s">
        <v>134</v>
      </c>
      <c r="V5874" s="97" t="s">
        <v>135</v>
      </c>
      <c r="W5874" s="97" t="s">
        <v>136</v>
      </c>
      <c r="X5874" s="97"/>
      <c r="Y5874" s="99"/>
      <c r="Z5874" s="99"/>
      <c r="AA5874" s="99">
        <v>638020.80000000005</v>
      </c>
      <c r="AB5874" s="99">
        <v>638020.80000000005</v>
      </c>
      <c r="AC5874">
        <f t="shared" si="182"/>
        <v>1000</v>
      </c>
      <c r="AD5874" t="str">
        <f t="shared" si="183"/>
        <v>313</v>
      </c>
    </row>
    <row r="5875" spans="1:30" hidden="1" x14ac:dyDescent="0.25">
      <c r="A5875" s="97" t="s">
        <v>2662</v>
      </c>
      <c r="B5875" s="97" t="s">
        <v>548</v>
      </c>
      <c r="C5875" s="97" t="s">
        <v>2651</v>
      </c>
      <c r="D5875" s="97">
        <v>14301</v>
      </c>
      <c r="E5875" s="97" t="s">
        <v>122</v>
      </c>
      <c r="F5875" s="98">
        <v>15</v>
      </c>
      <c r="G5875" s="98" t="s">
        <v>142</v>
      </c>
      <c r="H5875" s="97">
        <v>19</v>
      </c>
      <c r="I5875" s="97" t="s">
        <v>124</v>
      </c>
      <c r="J5875" s="97" t="s">
        <v>125</v>
      </c>
      <c r="K5875" s="97" t="s">
        <v>2663</v>
      </c>
      <c r="L5875" s="97"/>
      <c r="M5875" s="97"/>
      <c r="N5875" s="97" t="s">
        <v>2664</v>
      </c>
      <c r="O5875" s="97" t="s">
        <v>328</v>
      </c>
      <c r="P5875" s="97" t="s">
        <v>2654</v>
      </c>
      <c r="Q5875" s="97" t="s">
        <v>178</v>
      </c>
      <c r="R5875" s="97" t="s">
        <v>131</v>
      </c>
      <c r="S5875" s="97" t="s">
        <v>149</v>
      </c>
      <c r="T5875" s="97" t="s">
        <v>150</v>
      </c>
      <c r="U5875" s="97" t="s">
        <v>134</v>
      </c>
      <c r="V5875" s="97" t="s">
        <v>135</v>
      </c>
      <c r="W5875" s="97" t="s">
        <v>136</v>
      </c>
      <c r="X5875" s="97"/>
      <c r="Y5875" s="99"/>
      <c r="Z5875" s="99"/>
      <c r="AA5875" s="99">
        <v>765624.96</v>
      </c>
      <c r="AB5875" s="99">
        <v>765624.96</v>
      </c>
      <c r="AC5875">
        <f t="shared" si="182"/>
        <v>1000</v>
      </c>
      <c r="AD5875" t="str">
        <f t="shared" si="183"/>
        <v>313</v>
      </c>
    </row>
    <row r="5876" spans="1:30" hidden="1" x14ac:dyDescent="0.25">
      <c r="A5876" t="s">
        <v>2662</v>
      </c>
      <c r="B5876" t="s">
        <v>548</v>
      </c>
      <c r="C5876" t="s">
        <v>2651</v>
      </c>
      <c r="D5876" t="s">
        <v>234</v>
      </c>
      <c r="E5876" t="s">
        <v>122</v>
      </c>
      <c r="F5876" t="s">
        <v>159</v>
      </c>
      <c r="G5876" t="s">
        <v>160</v>
      </c>
      <c r="H5876" t="s">
        <v>143</v>
      </c>
      <c r="I5876" t="s">
        <v>124</v>
      </c>
      <c r="J5876" t="s">
        <v>125</v>
      </c>
      <c r="K5876" t="s">
        <v>2663</v>
      </c>
      <c r="N5876" t="s">
        <v>2664</v>
      </c>
      <c r="O5876" t="s">
        <v>328</v>
      </c>
      <c r="P5876" t="s">
        <v>2654</v>
      </c>
      <c r="Q5876" t="s">
        <v>235</v>
      </c>
      <c r="R5876" t="s">
        <v>131</v>
      </c>
      <c r="S5876" t="s">
        <v>164</v>
      </c>
      <c r="T5876" t="s">
        <v>165</v>
      </c>
      <c r="U5876" t="s">
        <v>151</v>
      </c>
      <c r="V5876" t="s">
        <v>135</v>
      </c>
      <c r="W5876" t="s">
        <v>136</v>
      </c>
      <c r="X5876" t="s">
        <v>2665</v>
      </c>
      <c r="Y5876" s="94">
        <v>14472713.720000001</v>
      </c>
      <c r="Z5876" s="94">
        <v>16437158.75</v>
      </c>
      <c r="AA5876" s="94">
        <v>19009539.188699998</v>
      </c>
      <c r="AB5876" s="94">
        <v>19009539.190000001</v>
      </c>
      <c r="AC5876">
        <f t="shared" si="182"/>
        <v>3000</v>
      </c>
      <c r="AD5876" t="str">
        <f t="shared" si="183"/>
        <v>313</v>
      </c>
    </row>
    <row r="5877" spans="1:30" hidden="1" x14ac:dyDescent="0.25">
      <c r="A5877" t="s">
        <v>2662</v>
      </c>
      <c r="B5877" t="s">
        <v>548</v>
      </c>
      <c r="C5877" t="s">
        <v>2651</v>
      </c>
      <c r="D5877" t="s">
        <v>236</v>
      </c>
      <c r="E5877" t="s">
        <v>122</v>
      </c>
      <c r="F5877" t="s">
        <v>159</v>
      </c>
      <c r="G5877" t="s">
        <v>160</v>
      </c>
      <c r="H5877" t="s">
        <v>143</v>
      </c>
      <c r="I5877" t="s">
        <v>124</v>
      </c>
      <c r="J5877" t="s">
        <v>125</v>
      </c>
      <c r="K5877" t="s">
        <v>2663</v>
      </c>
      <c r="N5877" t="s">
        <v>2664</v>
      </c>
      <c r="O5877" t="s">
        <v>328</v>
      </c>
      <c r="P5877" t="s">
        <v>2654</v>
      </c>
      <c r="Q5877" t="s">
        <v>237</v>
      </c>
      <c r="R5877" t="s">
        <v>131</v>
      </c>
      <c r="S5877" t="s">
        <v>164</v>
      </c>
      <c r="T5877" t="s">
        <v>165</v>
      </c>
      <c r="U5877" t="s">
        <v>151</v>
      </c>
      <c r="V5877" t="s">
        <v>135</v>
      </c>
      <c r="W5877" t="s">
        <v>136</v>
      </c>
      <c r="X5877" t="s">
        <v>2665</v>
      </c>
      <c r="Y5877" s="94">
        <v>80861.03</v>
      </c>
      <c r="Z5877" s="94">
        <v>103782</v>
      </c>
      <c r="AA5877" s="94">
        <v>106895.46</v>
      </c>
      <c r="AB5877" s="94">
        <v>106895.46</v>
      </c>
      <c r="AC5877">
        <f t="shared" si="182"/>
        <v>3000</v>
      </c>
      <c r="AD5877" t="str">
        <f t="shared" si="183"/>
        <v>313</v>
      </c>
    </row>
    <row r="5878" spans="1:30" hidden="1" x14ac:dyDescent="0.25">
      <c r="A5878" t="s">
        <v>2662</v>
      </c>
      <c r="B5878" t="s">
        <v>548</v>
      </c>
      <c r="C5878" t="s">
        <v>2651</v>
      </c>
      <c r="D5878" t="s">
        <v>238</v>
      </c>
      <c r="E5878" t="s">
        <v>122</v>
      </c>
      <c r="F5878" t="s">
        <v>159</v>
      </c>
      <c r="G5878" t="s">
        <v>160</v>
      </c>
      <c r="H5878" t="s">
        <v>143</v>
      </c>
      <c r="I5878" t="s">
        <v>124</v>
      </c>
      <c r="J5878" t="s">
        <v>125</v>
      </c>
      <c r="K5878" t="s">
        <v>2663</v>
      </c>
      <c r="N5878" t="s">
        <v>2664</v>
      </c>
      <c r="O5878" t="s">
        <v>328</v>
      </c>
      <c r="P5878" t="s">
        <v>2654</v>
      </c>
      <c r="Q5878" t="s">
        <v>239</v>
      </c>
      <c r="R5878" t="s">
        <v>131</v>
      </c>
      <c r="S5878" t="s">
        <v>164</v>
      </c>
      <c r="T5878" t="s">
        <v>165</v>
      </c>
      <c r="U5878" t="s">
        <v>151</v>
      </c>
      <c r="V5878" t="s">
        <v>135</v>
      </c>
      <c r="W5878" t="s">
        <v>136</v>
      </c>
      <c r="X5878" t="s">
        <v>2665</v>
      </c>
      <c r="Y5878" s="94">
        <v>1104321.97</v>
      </c>
      <c r="Z5878" s="94">
        <v>1124109.7477777777</v>
      </c>
      <c r="AA5878" s="94">
        <v>1157833.0402111111</v>
      </c>
      <c r="AB5878" s="94">
        <v>1157833.04</v>
      </c>
      <c r="AC5878">
        <f t="shared" si="182"/>
        <v>3000</v>
      </c>
      <c r="AD5878" t="str">
        <f t="shared" si="183"/>
        <v>313</v>
      </c>
    </row>
    <row r="5879" spans="1:30" hidden="1" x14ac:dyDescent="0.25">
      <c r="A5879" t="s">
        <v>2662</v>
      </c>
      <c r="B5879" t="s">
        <v>548</v>
      </c>
      <c r="C5879" t="s">
        <v>2651</v>
      </c>
      <c r="D5879" t="s">
        <v>158</v>
      </c>
      <c r="E5879" t="s">
        <v>122</v>
      </c>
      <c r="F5879" t="s">
        <v>159</v>
      </c>
      <c r="G5879" t="s">
        <v>160</v>
      </c>
      <c r="H5879" t="s">
        <v>143</v>
      </c>
      <c r="I5879" t="s">
        <v>124</v>
      </c>
      <c r="J5879" t="s">
        <v>125</v>
      </c>
      <c r="K5879" t="s">
        <v>2663</v>
      </c>
      <c r="N5879" t="s">
        <v>2664</v>
      </c>
      <c r="O5879" t="s">
        <v>328</v>
      </c>
      <c r="P5879" t="s">
        <v>2654</v>
      </c>
      <c r="Q5879" t="s">
        <v>163</v>
      </c>
      <c r="R5879" t="s">
        <v>131</v>
      </c>
      <c r="S5879" t="s">
        <v>164</v>
      </c>
      <c r="T5879" t="s">
        <v>165</v>
      </c>
      <c r="U5879" t="s">
        <v>151</v>
      </c>
      <c r="V5879" t="s">
        <v>135</v>
      </c>
      <c r="W5879" t="s">
        <v>136</v>
      </c>
      <c r="X5879" t="s">
        <v>2665</v>
      </c>
      <c r="Y5879" s="94">
        <v>22132.43</v>
      </c>
      <c r="Z5879" s="94">
        <v>22132.43</v>
      </c>
      <c r="AA5879" s="94">
        <v>22796.402900000001</v>
      </c>
      <c r="AB5879" s="94">
        <v>22796.400000000001</v>
      </c>
      <c r="AC5879">
        <f t="shared" si="182"/>
        <v>3000</v>
      </c>
      <c r="AD5879" t="str">
        <f t="shared" si="183"/>
        <v>313</v>
      </c>
    </row>
    <row r="5880" spans="1:30" hidden="1" x14ac:dyDescent="0.25">
      <c r="A5880" t="s">
        <v>2662</v>
      </c>
      <c r="B5880" t="s">
        <v>548</v>
      </c>
      <c r="C5880" t="s">
        <v>2651</v>
      </c>
      <c r="D5880" t="s">
        <v>299</v>
      </c>
      <c r="E5880" t="s">
        <v>122</v>
      </c>
      <c r="F5880" t="s">
        <v>159</v>
      </c>
      <c r="G5880" t="s">
        <v>160</v>
      </c>
      <c r="H5880" t="s">
        <v>143</v>
      </c>
      <c r="I5880" t="s">
        <v>124</v>
      </c>
      <c r="J5880" t="s">
        <v>125</v>
      </c>
      <c r="K5880" t="s">
        <v>2663</v>
      </c>
      <c r="N5880" t="s">
        <v>2664</v>
      </c>
      <c r="O5880" t="s">
        <v>328</v>
      </c>
      <c r="P5880" t="s">
        <v>2654</v>
      </c>
      <c r="Q5880" t="s">
        <v>300</v>
      </c>
      <c r="R5880" t="s">
        <v>131</v>
      </c>
      <c r="S5880" t="s">
        <v>164</v>
      </c>
      <c r="T5880" t="s">
        <v>165</v>
      </c>
      <c r="U5880" t="s">
        <v>151</v>
      </c>
      <c r="V5880" t="s">
        <v>135</v>
      </c>
      <c r="W5880" t="s">
        <v>136</v>
      </c>
      <c r="X5880" t="s">
        <v>2665</v>
      </c>
      <c r="Y5880" s="94">
        <v>68664.59</v>
      </c>
      <c r="Z5880" s="94">
        <v>68664.59</v>
      </c>
      <c r="AA5880" s="94">
        <v>70724.527699999991</v>
      </c>
      <c r="AB5880" s="94">
        <v>70724.53</v>
      </c>
      <c r="AC5880">
        <f t="shared" si="182"/>
        <v>3000</v>
      </c>
      <c r="AD5880" t="str">
        <f t="shared" si="183"/>
        <v>313</v>
      </c>
    </row>
    <row r="5881" spans="1:30" hidden="1" x14ac:dyDescent="0.25">
      <c r="A5881" t="s">
        <v>2662</v>
      </c>
      <c r="B5881" t="s">
        <v>548</v>
      </c>
      <c r="C5881" t="s">
        <v>2651</v>
      </c>
      <c r="D5881" t="s">
        <v>291</v>
      </c>
      <c r="E5881" t="s">
        <v>122</v>
      </c>
      <c r="F5881" t="s">
        <v>159</v>
      </c>
      <c r="G5881" t="s">
        <v>160</v>
      </c>
      <c r="H5881" t="s">
        <v>143</v>
      </c>
      <c r="I5881" t="s">
        <v>124</v>
      </c>
      <c r="J5881" t="s">
        <v>125</v>
      </c>
      <c r="K5881" t="s">
        <v>2663</v>
      </c>
      <c r="N5881" t="s">
        <v>2664</v>
      </c>
      <c r="O5881" t="s">
        <v>328</v>
      </c>
      <c r="P5881" t="s">
        <v>2654</v>
      </c>
      <c r="Q5881" t="s">
        <v>169</v>
      </c>
      <c r="R5881" t="s">
        <v>131</v>
      </c>
      <c r="S5881" t="s">
        <v>164</v>
      </c>
      <c r="T5881" t="s">
        <v>165</v>
      </c>
      <c r="U5881" t="s">
        <v>151</v>
      </c>
      <c r="V5881" t="s">
        <v>135</v>
      </c>
      <c r="W5881" t="s">
        <v>136</v>
      </c>
      <c r="X5881" t="s">
        <v>2665</v>
      </c>
      <c r="Y5881" s="94">
        <v>72600</v>
      </c>
      <c r="Z5881" s="94">
        <v>906970.05</v>
      </c>
      <c r="AA5881" s="94">
        <v>934179.15150000004</v>
      </c>
      <c r="AB5881" s="94">
        <v>934179.15</v>
      </c>
      <c r="AC5881">
        <f t="shared" si="182"/>
        <v>3000</v>
      </c>
      <c r="AD5881" t="str">
        <f t="shared" si="183"/>
        <v>313</v>
      </c>
    </row>
    <row r="5882" spans="1:30" hidden="1" x14ac:dyDescent="0.25">
      <c r="A5882" t="s">
        <v>2662</v>
      </c>
      <c r="B5882" t="s">
        <v>548</v>
      </c>
      <c r="C5882" t="s">
        <v>2651</v>
      </c>
      <c r="D5882" t="s">
        <v>264</v>
      </c>
      <c r="E5882" t="s">
        <v>122</v>
      </c>
      <c r="F5882" t="s">
        <v>159</v>
      </c>
      <c r="G5882" t="s">
        <v>160</v>
      </c>
      <c r="H5882" t="s">
        <v>143</v>
      </c>
      <c r="I5882" t="s">
        <v>124</v>
      </c>
      <c r="J5882" t="s">
        <v>125</v>
      </c>
      <c r="K5882" t="s">
        <v>2663</v>
      </c>
      <c r="N5882" t="s">
        <v>2664</v>
      </c>
      <c r="O5882" t="s">
        <v>328</v>
      </c>
      <c r="P5882" t="s">
        <v>2654</v>
      </c>
      <c r="Q5882" t="s">
        <v>265</v>
      </c>
      <c r="R5882" t="s">
        <v>131</v>
      </c>
      <c r="S5882" t="s">
        <v>164</v>
      </c>
      <c r="T5882" t="s">
        <v>165</v>
      </c>
      <c r="U5882" t="s">
        <v>151</v>
      </c>
      <c r="V5882" t="s">
        <v>135</v>
      </c>
      <c r="W5882" t="s">
        <v>136</v>
      </c>
      <c r="X5882" t="s">
        <v>2665</v>
      </c>
      <c r="Y5882" s="94">
        <v>24418</v>
      </c>
      <c r="Z5882" s="94">
        <v>24418</v>
      </c>
      <c r="AA5882" s="94">
        <v>600000</v>
      </c>
      <c r="AB5882" s="94">
        <v>600000</v>
      </c>
      <c r="AC5882">
        <f t="shared" si="182"/>
        <v>3000</v>
      </c>
      <c r="AD5882" t="str">
        <f t="shared" si="183"/>
        <v>313</v>
      </c>
    </row>
    <row r="5883" spans="1:30" hidden="1" x14ac:dyDescent="0.25">
      <c r="A5883" t="s">
        <v>2662</v>
      </c>
      <c r="B5883" t="s">
        <v>548</v>
      </c>
      <c r="C5883" t="s">
        <v>2651</v>
      </c>
      <c r="D5883" t="s">
        <v>272</v>
      </c>
      <c r="E5883" t="s">
        <v>122</v>
      </c>
      <c r="F5883" t="s">
        <v>159</v>
      </c>
      <c r="G5883" t="s">
        <v>160</v>
      </c>
      <c r="H5883" t="s">
        <v>143</v>
      </c>
      <c r="I5883" t="s">
        <v>124</v>
      </c>
      <c r="J5883" t="s">
        <v>125</v>
      </c>
      <c r="K5883" t="s">
        <v>2663</v>
      </c>
      <c r="N5883" t="s">
        <v>2664</v>
      </c>
      <c r="O5883" t="s">
        <v>328</v>
      </c>
      <c r="P5883" t="s">
        <v>2654</v>
      </c>
      <c r="Q5883" t="s">
        <v>273</v>
      </c>
      <c r="R5883" t="s">
        <v>131</v>
      </c>
      <c r="S5883" t="s">
        <v>164</v>
      </c>
      <c r="T5883" t="s">
        <v>165</v>
      </c>
      <c r="U5883" t="s">
        <v>151</v>
      </c>
      <c r="V5883" t="s">
        <v>135</v>
      </c>
      <c r="W5883" t="s">
        <v>136</v>
      </c>
      <c r="X5883" t="s">
        <v>2665</v>
      </c>
      <c r="Y5883" s="94">
        <v>7034</v>
      </c>
      <c r="Z5883" s="94">
        <v>7034</v>
      </c>
      <c r="AA5883" s="94">
        <v>0</v>
      </c>
      <c r="AB5883" s="94">
        <v>0</v>
      </c>
      <c r="AC5883">
        <f t="shared" si="182"/>
        <v>3000</v>
      </c>
      <c r="AD5883" t="str">
        <f t="shared" si="183"/>
        <v>313</v>
      </c>
    </row>
    <row r="5884" spans="1:30" hidden="1" x14ac:dyDescent="0.25">
      <c r="A5884" t="s">
        <v>2662</v>
      </c>
      <c r="B5884" t="s">
        <v>548</v>
      </c>
      <c r="C5884" t="s">
        <v>2651</v>
      </c>
      <c r="D5884" t="s">
        <v>276</v>
      </c>
      <c r="E5884" t="s">
        <v>122</v>
      </c>
      <c r="F5884" t="s">
        <v>159</v>
      </c>
      <c r="G5884" t="s">
        <v>160</v>
      </c>
      <c r="H5884" t="s">
        <v>143</v>
      </c>
      <c r="I5884" t="s">
        <v>124</v>
      </c>
      <c r="J5884" t="s">
        <v>125</v>
      </c>
      <c r="K5884" t="s">
        <v>2663</v>
      </c>
      <c r="N5884" t="s">
        <v>2664</v>
      </c>
      <c r="O5884" t="s">
        <v>328</v>
      </c>
      <c r="P5884" t="s">
        <v>2654</v>
      </c>
      <c r="Q5884" t="s">
        <v>277</v>
      </c>
      <c r="R5884" t="s">
        <v>131</v>
      </c>
      <c r="S5884" t="s">
        <v>164</v>
      </c>
      <c r="T5884" t="s">
        <v>165</v>
      </c>
      <c r="U5884" t="s">
        <v>151</v>
      </c>
      <c r="V5884" t="s">
        <v>135</v>
      </c>
      <c r="W5884" t="s">
        <v>136</v>
      </c>
      <c r="X5884" t="s">
        <v>2665</v>
      </c>
      <c r="Y5884" s="94">
        <v>23576</v>
      </c>
      <c r="Z5884" s="94">
        <v>23576</v>
      </c>
      <c r="AA5884" s="94">
        <v>1758640.56</v>
      </c>
      <c r="AB5884" s="94">
        <v>1758640.56</v>
      </c>
      <c r="AC5884">
        <f t="shared" si="182"/>
        <v>3000</v>
      </c>
      <c r="AD5884" t="str">
        <f t="shared" si="183"/>
        <v>313</v>
      </c>
    </row>
    <row r="5885" spans="1:30" hidden="1" x14ac:dyDescent="0.25">
      <c r="A5885" t="s">
        <v>2662</v>
      </c>
      <c r="B5885" t="s">
        <v>548</v>
      </c>
      <c r="C5885" t="s">
        <v>2651</v>
      </c>
      <c r="D5885" t="s">
        <v>280</v>
      </c>
      <c r="E5885" t="s">
        <v>122</v>
      </c>
      <c r="F5885" t="s">
        <v>159</v>
      </c>
      <c r="G5885" t="s">
        <v>160</v>
      </c>
      <c r="H5885" t="s">
        <v>143</v>
      </c>
      <c r="I5885" t="s">
        <v>124</v>
      </c>
      <c r="J5885" t="s">
        <v>125</v>
      </c>
      <c r="K5885" t="s">
        <v>2663</v>
      </c>
      <c r="N5885" t="s">
        <v>2664</v>
      </c>
      <c r="O5885" t="s">
        <v>328</v>
      </c>
      <c r="P5885" t="s">
        <v>2654</v>
      </c>
      <c r="Q5885" t="s">
        <v>281</v>
      </c>
      <c r="R5885" t="s">
        <v>131</v>
      </c>
      <c r="S5885" t="s">
        <v>164</v>
      </c>
      <c r="T5885" t="s">
        <v>165</v>
      </c>
      <c r="U5885" t="s">
        <v>151</v>
      </c>
      <c r="V5885" t="s">
        <v>135</v>
      </c>
      <c r="W5885" t="s">
        <v>136</v>
      </c>
      <c r="X5885" t="s">
        <v>2665</v>
      </c>
      <c r="Y5885" s="94">
        <v>2495</v>
      </c>
      <c r="Z5885" s="94">
        <v>0</v>
      </c>
      <c r="AA5885" s="94">
        <v>0</v>
      </c>
      <c r="AB5885" s="94">
        <v>0</v>
      </c>
      <c r="AC5885">
        <f t="shared" si="182"/>
        <v>3000</v>
      </c>
      <c r="AD5885" t="str">
        <f t="shared" si="183"/>
        <v>313</v>
      </c>
    </row>
    <row r="5886" spans="1:30" hidden="1" x14ac:dyDescent="0.25">
      <c r="A5886" s="97" t="s">
        <v>2666</v>
      </c>
      <c r="B5886" s="97" t="s">
        <v>548</v>
      </c>
      <c r="C5886" s="97" t="s">
        <v>2651</v>
      </c>
      <c r="D5886" s="97" t="s">
        <v>141</v>
      </c>
      <c r="E5886" s="97" t="s">
        <v>122</v>
      </c>
      <c r="F5886" s="98">
        <v>15</v>
      </c>
      <c r="G5886" s="98" t="s">
        <v>142</v>
      </c>
      <c r="H5886" s="97" t="s">
        <v>143</v>
      </c>
      <c r="I5886" s="97" t="s">
        <v>124</v>
      </c>
      <c r="J5886" s="97" t="s">
        <v>125</v>
      </c>
      <c r="K5886" s="97" t="s">
        <v>2667</v>
      </c>
      <c r="L5886" s="97"/>
      <c r="M5886" s="97"/>
      <c r="N5886" s="97" t="s">
        <v>2668</v>
      </c>
      <c r="O5886" s="97" t="s">
        <v>328</v>
      </c>
      <c r="P5886" s="97" t="s">
        <v>2654</v>
      </c>
      <c r="Q5886" s="97" t="s">
        <v>148</v>
      </c>
      <c r="R5886" s="97" t="s">
        <v>131</v>
      </c>
      <c r="S5886" s="97" t="s">
        <v>149</v>
      </c>
      <c r="T5886" s="97" t="s">
        <v>150</v>
      </c>
      <c r="U5886" s="97" t="s">
        <v>151</v>
      </c>
      <c r="V5886" s="97" t="s">
        <v>135</v>
      </c>
      <c r="W5886" s="97" t="s">
        <v>136</v>
      </c>
      <c r="X5886" s="97"/>
      <c r="Y5886" s="99"/>
      <c r="Z5886" s="99"/>
      <c r="AA5886" s="99">
        <v>3484056</v>
      </c>
      <c r="AB5886" s="99">
        <v>3484056</v>
      </c>
      <c r="AC5886">
        <f t="shared" si="182"/>
        <v>1000</v>
      </c>
      <c r="AD5886" t="str">
        <f t="shared" si="183"/>
        <v>313</v>
      </c>
    </row>
    <row r="5887" spans="1:30" hidden="1" x14ac:dyDescent="0.25">
      <c r="A5887" s="97" t="s">
        <v>2666</v>
      </c>
      <c r="B5887" s="97" t="s">
        <v>548</v>
      </c>
      <c r="C5887" s="97" t="s">
        <v>2651</v>
      </c>
      <c r="D5887" s="97">
        <v>13201</v>
      </c>
      <c r="E5887" s="97" t="s">
        <v>122</v>
      </c>
      <c r="F5887" s="98">
        <v>15</v>
      </c>
      <c r="G5887" s="98" t="s">
        <v>142</v>
      </c>
      <c r="H5887" s="97">
        <v>19</v>
      </c>
      <c r="I5887" s="97" t="s">
        <v>124</v>
      </c>
      <c r="J5887" s="97" t="s">
        <v>125</v>
      </c>
      <c r="K5887" s="97" t="s">
        <v>2667</v>
      </c>
      <c r="L5887" s="97"/>
      <c r="M5887" s="97"/>
      <c r="N5887" s="97" t="s">
        <v>2668</v>
      </c>
      <c r="O5887" s="97" t="s">
        <v>328</v>
      </c>
      <c r="P5887" s="97" t="s">
        <v>2654</v>
      </c>
      <c r="Q5887" s="97" t="s">
        <v>152</v>
      </c>
      <c r="R5887" s="97" t="s">
        <v>131</v>
      </c>
      <c r="S5887" s="97" t="s">
        <v>149</v>
      </c>
      <c r="T5887" s="97" t="s">
        <v>150</v>
      </c>
      <c r="U5887" s="97" t="s">
        <v>134</v>
      </c>
      <c r="V5887" s="97" t="s">
        <v>135</v>
      </c>
      <c r="W5887" s="97" t="s">
        <v>136</v>
      </c>
      <c r="X5887" s="97"/>
      <c r="Y5887" s="99"/>
      <c r="Z5887" s="99"/>
      <c r="AA5887" s="99">
        <v>145169</v>
      </c>
      <c r="AB5887" s="99">
        <v>145169</v>
      </c>
      <c r="AC5887">
        <f t="shared" si="182"/>
        <v>1000</v>
      </c>
      <c r="AD5887" t="str">
        <f t="shared" si="183"/>
        <v>313</v>
      </c>
    </row>
    <row r="5888" spans="1:30" hidden="1" x14ac:dyDescent="0.25">
      <c r="A5888" s="97" t="s">
        <v>2666</v>
      </c>
      <c r="B5888" s="97" t="s">
        <v>548</v>
      </c>
      <c r="C5888" s="97" t="s">
        <v>2651</v>
      </c>
      <c r="D5888" s="97">
        <v>13203</v>
      </c>
      <c r="E5888" s="97" t="s">
        <v>122</v>
      </c>
      <c r="F5888" s="98">
        <v>15</v>
      </c>
      <c r="G5888" s="98" t="s">
        <v>142</v>
      </c>
      <c r="H5888" s="97">
        <v>19</v>
      </c>
      <c r="I5888" s="97" t="s">
        <v>124</v>
      </c>
      <c r="J5888" s="97" t="s">
        <v>125</v>
      </c>
      <c r="K5888" s="97" t="s">
        <v>2667</v>
      </c>
      <c r="L5888" s="97"/>
      <c r="M5888" s="97"/>
      <c r="N5888" s="97" t="s">
        <v>2668</v>
      </c>
      <c r="O5888" s="97" t="s">
        <v>328</v>
      </c>
      <c r="P5888" s="97" t="s">
        <v>2654</v>
      </c>
      <c r="Q5888" s="97" t="s">
        <v>153</v>
      </c>
      <c r="R5888" s="97" t="s">
        <v>131</v>
      </c>
      <c r="S5888" s="97" t="s">
        <v>149</v>
      </c>
      <c r="T5888" s="97" t="s">
        <v>150</v>
      </c>
      <c r="U5888" s="97" t="s">
        <v>134</v>
      </c>
      <c r="V5888" s="97" t="s">
        <v>135</v>
      </c>
      <c r="W5888" s="97" t="s">
        <v>136</v>
      </c>
      <c r="X5888" s="97"/>
      <c r="Y5888" s="99"/>
      <c r="Z5888" s="99"/>
      <c r="AA5888" s="99">
        <v>580676</v>
      </c>
      <c r="AB5888" s="99">
        <v>580676</v>
      </c>
      <c r="AC5888">
        <f t="shared" si="182"/>
        <v>1000</v>
      </c>
      <c r="AD5888" t="str">
        <f t="shared" si="183"/>
        <v>313</v>
      </c>
    </row>
    <row r="5889" spans="1:30" hidden="1" x14ac:dyDescent="0.25">
      <c r="A5889" s="97" t="s">
        <v>2666</v>
      </c>
      <c r="B5889" s="97" t="s">
        <v>548</v>
      </c>
      <c r="C5889" s="97" t="s">
        <v>2651</v>
      </c>
      <c r="D5889" s="97">
        <v>14101</v>
      </c>
      <c r="E5889" s="97" t="s">
        <v>122</v>
      </c>
      <c r="F5889" s="98">
        <v>15</v>
      </c>
      <c r="G5889" s="98" t="s">
        <v>142</v>
      </c>
      <c r="H5889" s="97">
        <v>19</v>
      </c>
      <c r="I5889" s="97" t="s">
        <v>124</v>
      </c>
      <c r="J5889" s="97" t="s">
        <v>125</v>
      </c>
      <c r="K5889" s="97" t="s">
        <v>2667</v>
      </c>
      <c r="L5889" s="97"/>
      <c r="M5889" s="97"/>
      <c r="N5889" s="97" t="s">
        <v>2668</v>
      </c>
      <c r="O5889" s="97" t="s">
        <v>328</v>
      </c>
      <c r="P5889" s="97" t="s">
        <v>2654</v>
      </c>
      <c r="Q5889" s="97" t="s">
        <v>154</v>
      </c>
      <c r="R5889" s="97" t="s">
        <v>131</v>
      </c>
      <c r="S5889" s="97" t="s">
        <v>149</v>
      </c>
      <c r="T5889" s="97" t="s">
        <v>150</v>
      </c>
      <c r="U5889" s="97" t="s">
        <v>134</v>
      </c>
      <c r="V5889" s="97" t="s">
        <v>135</v>
      </c>
      <c r="W5889" s="97" t="s">
        <v>136</v>
      </c>
      <c r="X5889" s="97"/>
      <c r="Y5889" s="99"/>
      <c r="Z5889" s="99"/>
      <c r="AA5889" s="99">
        <v>191623.08</v>
      </c>
      <c r="AB5889" s="99">
        <v>191623.08</v>
      </c>
      <c r="AC5889">
        <f t="shared" si="182"/>
        <v>1000</v>
      </c>
      <c r="AD5889" t="str">
        <f t="shared" si="183"/>
        <v>313</v>
      </c>
    </row>
    <row r="5890" spans="1:30" hidden="1" x14ac:dyDescent="0.25">
      <c r="A5890" s="97" t="s">
        <v>2666</v>
      </c>
      <c r="B5890" s="97" t="s">
        <v>548</v>
      </c>
      <c r="C5890" s="97" t="s">
        <v>2651</v>
      </c>
      <c r="D5890" s="97">
        <v>14103</v>
      </c>
      <c r="E5890" s="97" t="s">
        <v>122</v>
      </c>
      <c r="F5890" s="98">
        <v>15</v>
      </c>
      <c r="G5890" s="98" t="s">
        <v>142</v>
      </c>
      <c r="H5890" s="97">
        <v>19</v>
      </c>
      <c r="I5890" s="97" t="s">
        <v>124</v>
      </c>
      <c r="J5890" s="97" t="s">
        <v>125</v>
      </c>
      <c r="K5890" s="97" t="s">
        <v>2667</v>
      </c>
      <c r="L5890" s="97"/>
      <c r="M5890" s="97"/>
      <c r="N5890" s="97" t="s">
        <v>2668</v>
      </c>
      <c r="O5890" s="97" t="s">
        <v>328</v>
      </c>
      <c r="P5890" s="97" t="s">
        <v>2654</v>
      </c>
      <c r="Q5890" s="97" t="s">
        <v>155</v>
      </c>
      <c r="R5890" s="97" t="s">
        <v>131</v>
      </c>
      <c r="S5890" s="97" t="s">
        <v>149</v>
      </c>
      <c r="T5890" s="97" t="s">
        <v>150</v>
      </c>
      <c r="U5890" s="97" t="s">
        <v>134</v>
      </c>
      <c r="V5890" s="97" t="s">
        <v>135</v>
      </c>
      <c r="W5890" s="97" t="s">
        <v>136</v>
      </c>
      <c r="X5890" s="97"/>
      <c r="Y5890" s="99"/>
      <c r="Z5890" s="99"/>
      <c r="AA5890" s="99">
        <v>78391.259999999995</v>
      </c>
      <c r="AB5890" s="99">
        <v>78391.259999999995</v>
      </c>
      <c r="AC5890">
        <f t="shared" si="182"/>
        <v>1000</v>
      </c>
      <c r="AD5890" t="str">
        <f t="shared" si="183"/>
        <v>313</v>
      </c>
    </row>
    <row r="5891" spans="1:30" hidden="1" x14ac:dyDescent="0.25">
      <c r="A5891" s="97" t="s">
        <v>2666</v>
      </c>
      <c r="B5891" s="97" t="s">
        <v>548</v>
      </c>
      <c r="C5891" s="97" t="s">
        <v>2651</v>
      </c>
      <c r="D5891" s="97">
        <v>14201</v>
      </c>
      <c r="E5891" s="97" t="s">
        <v>122</v>
      </c>
      <c r="F5891" s="98">
        <v>15</v>
      </c>
      <c r="G5891" s="98" t="s">
        <v>142</v>
      </c>
      <c r="H5891" s="97">
        <v>19</v>
      </c>
      <c r="I5891" s="97" t="s">
        <v>124</v>
      </c>
      <c r="J5891" s="97" t="s">
        <v>125</v>
      </c>
      <c r="K5891" s="97" t="s">
        <v>2667</v>
      </c>
      <c r="L5891" s="97"/>
      <c r="M5891" s="97"/>
      <c r="N5891" s="97" t="s">
        <v>2668</v>
      </c>
      <c r="O5891" s="97" t="s">
        <v>328</v>
      </c>
      <c r="P5891" s="97" t="s">
        <v>2654</v>
      </c>
      <c r="Q5891" s="97" t="s">
        <v>156</v>
      </c>
      <c r="R5891" s="97" t="s">
        <v>131</v>
      </c>
      <c r="S5891" s="97" t="s">
        <v>149</v>
      </c>
      <c r="T5891" s="97" t="s">
        <v>150</v>
      </c>
      <c r="U5891" s="97" t="s">
        <v>134</v>
      </c>
      <c r="V5891" s="97" t="s">
        <v>135</v>
      </c>
      <c r="W5891" s="97" t="s">
        <v>136</v>
      </c>
      <c r="X5891" s="97"/>
      <c r="Y5891" s="99"/>
      <c r="Z5891" s="99"/>
      <c r="AA5891" s="99">
        <v>174202.80000000002</v>
      </c>
      <c r="AB5891" s="99">
        <v>174202.8</v>
      </c>
      <c r="AC5891">
        <f t="shared" ref="AC5891:AC5954" si="184">MID(D5891,1,1)*1000</f>
        <v>1000</v>
      </c>
      <c r="AD5891" t="str">
        <f t="shared" ref="AD5891:AD5954" si="185">MID(A5891,6,3)</f>
        <v>313</v>
      </c>
    </row>
    <row r="5892" spans="1:30" hidden="1" x14ac:dyDescent="0.25">
      <c r="A5892" s="97" t="s">
        <v>2666</v>
      </c>
      <c r="B5892" s="97" t="s">
        <v>548</v>
      </c>
      <c r="C5892" s="97" t="s">
        <v>2651</v>
      </c>
      <c r="D5892" s="97">
        <v>14301</v>
      </c>
      <c r="E5892" s="97" t="s">
        <v>122</v>
      </c>
      <c r="F5892" s="98">
        <v>15</v>
      </c>
      <c r="G5892" s="98" t="s">
        <v>142</v>
      </c>
      <c r="H5892" s="97">
        <v>19</v>
      </c>
      <c r="I5892" s="97" t="s">
        <v>124</v>
      </c>
      <c r="J5892" s="97" t="s">
        <v>125</v>
      </c>
      <c r="K5892" s="97" t="s">
        <v>2667</v>
      </c>
      <c r="L5892" s="97"/>
      <c r="M5892" s="97"/>
      <c r="N5892" s="97" t="s">
        <v>2668</v>
      </c>
      <c r="O5892" s="97" t="s">
        <v>328</v>
      </c>
      <c r="P5892" s="97" t="s">
        <v>2654</v>
      </c>
      <c r="Q5892" s="97" t="s">
        <v>178</v>
      </c>
      <c r="R5892" s="97" t="s">
        <v>131</v>
      </c>
      <c r="S5892" s="97" t="s">
        <v>149</v>
      </c>
      <c r="T5892" s="97" t="s">
        <v>150</v>
      </c>
      <c r="U5892" s="97" t="s">
        <v>134</v>
      </c>
      <c r="V5892" s="97" t="s">
        <v>135</v>
      </c>
      <c r="W5892" s="97" t="s">
        <v>136</v>
      </c>
      <c r="X5892" s="97"/>
      <c r="Y5892" s="99"/>
      <c r="Z5892" s="99"/>
      <c r="AA5892" s="99">
        <v>209043.36</v>
      </c>
      <c r="AB5892" s="99">
        <v>209043.36</v>
      </c>
      <c r="AC5892">
        <f t="shared" si="184"/>
        <v>1000</v>
      </c>
      <c r="AD5892" t="str">
        <f t="shared" si="185"/>
        <v>313</v>
      </c>
    </row>
    <row r="5893" spans="1:30" hidden="1" x14ac:dyDescent="0.25">
      <c r="A5893" t="s">
        <v>2666</v>
      </c>
      <c r="B5893" t="s">
        <v>548</v>
      </c>
      <c r="C5893" t="s">
        <v>2651</v>
      </c>
      <c r="D5893" t="s">
        <v>186</v>
      </c>
      <c r="E5893" t="s">
        <v>122</v>
      </c>
      <c r="F5893" t="s">
        <v>159</v>
      </c>
      <c r="G5893" t="s">
        <v>160</v>
      </c>
      <c r="H5893" t="s">
        <v>143</v>
      </c>
      <c r="I5893" t="s">
        <v>124</v>
      </c>
      <c r="J5893" t="s">
        <v>125</v>
      </c>
      <c r="K5893" t="s">
        <v>2667</v>
      </c>
      <c r="N5893" t="s">
        <v>2668</v>
      </c>
      <c r="O5893" t="s">
        <v>328</v>
      </c>
      <c r="P5893" t="s">
        <v>2654</v>
      </c>
      <c r="Q5893" t="s">
        <v>188</v>
      </c>
      <c r="R5893" t="s">
        <v>131</v>
      </c>
      <c r="S5893" t="s">
        <v>164</v>
      </c>
      <c r="T5893" t="s">
        <v>165</v>
      </c>
      <c r="U5893" t="s">
        <v>151</v>
      </c>
      <c r="V5893" t="s">
        <v>135</v>
      </c>
      <c r="W5893" t="s">
        <v>136</v>
      </c>
      <c r="X5893" t="s">
        <v>2669</v>
      </c>
      <c r="Y5893" s="94">
        <v>1191.42</v>
      </c>
      <c r="Z5893" s="94">
        <v>1188.29</v>
      </c>
      <c r="AA5893" s="94">
        <v>12000</v>
      </c>
      <c r="AB5893" s="94">
        <v>12000</v>
      </c>
      <c r="AC5893">
        <f t="shared" si="184"/>
        <v>2000</v>
      </c>
      <c r="AD5893" t="str">
        <f t="shared" si="185"/>
        <v>313</v>
      </c>
    </row>
    <row r="5894" spans="1:30" hidden="1" x14ac:dyDescent="0.25">
      <c r="A5894" s="97" t="s">
        <v>2670</v>
      </c>
      <c r="B5894" s="97" t="s">
        <v>2671</v>
      </c>
      <c r="C5894" s="97" t="s">
        <v>140</v>
      </c>
      <c r="D5894" s="97" t="s">
        <v>141</v>
      </c>
      <c r="E5894" s="97" t="s">
        <v>122</v>
      </c>
      <c r="F5894" s="98">
        <v>15</v>
      </c>
      <c r="G5894" s="98" t="s">
        <v>142</v>
      </c>
      <c r="H5894" s="97" t="s">
        <v>143</v>
      </c>
      <c r="I5894" s="97" t="s">
        <v>124</v>
      </c>
      <c r="J5894" s="97" t="s">
        <v>125</v>
      </c>
      <c r="K5894" s="97" t="s">
        <v>2672</v>
      </c>
      <c r="L5894" s="97"/>
      <c r="M5894" s="97"/>
      <c r="N5894" s="97" t="s">
        <v>2673</v>
      </c>
      <c r="O5894" s="97" t="s">
        <v>2674</v>
      </c>
      <c r="P5894" s="97" t="s">
        <v>147</v>
      </c>
      <c r="Q5894" s="97" t="s">
        <v>148</v>
      </c>
      <c r="R5894" s="97" t="s">
        <v>131</v>
      </c>
      <c r="S5894" s="97" t="s">
        <v>149</v>
      </c>
      <c r="T5894" s="97" t="s">
        <v>150</v>
      </c>
      <c r="U5894" s="97" t="s">
        <v>151</v>
      </c>
      <c r="V5894" s="97" t="s">
        <v>135</v>
      </c>
      <c r="W5894" s="97" t="s">
        <v>136</v>
      </c>
      <c r="X5894" s="97"/>
      <c r="Y5894" s="99"/>
      <c r="Z5894" s="99"/>
      <c r="AA5894" s="99">
        <v>20879604</v>
      </c>
      <c r="AB5894" s="99">
        <v>20879604</v>
      </c>
      <c r="AC5894">
        <f t="shared" si="184"/>
        <v>1000</v>
      </c>
      <c r="AD5894" t="str">
        <f t="shared" si="185"/>
        <v>314</v>
      </c>
    </row>
    <row r="5895" spans="1:30" hidden="1" x14ac:dyDescent="0.25">
      <c r="A5895" s="97" t="s">
        <v>2670</v>
      </c>
      <c r="B5895" s="97" t="s">
        <v>2671</v>
      </c>
      <c r="C5895" s="97" t="s">
        <v>140</v>
      </c>
      <c r="D5895" s="97">
        <v>13201</v>
      </c>
      <c r="E5895" s="97" t="s">
        <v>122</v>
      </c>
      <c r="F5895" s="98">
        <v>15</v>
      </c>
      <c r="G5895" s="98" t="s">
        <v>142</v>
      </c>
      <c r="H5895" s="97">
        <v>19</v>
      </c>
      <c r="I5895" s="97" t="s">
        <v>124</v>
      </c>
      <c r="J5895" s="97" t="s">
        <v>125</v>
      </c>
      <c r="K5895" s="97" t="s">
        <v>2672</v>
      </c>
      <c r="L5895" s="97"/>
      <c r="M5895" s="97"/>
      <c r="N5895" s="97" t="s">
        <v>2673</v>
      </c>
      <c r="O5895" s="97" t="s">
        <v>2674</v>
      </c>
      <c r="P5895" s="97" t="s">
        <v>147</v>
      </c>
      <c r="Q5895" s="97" t="s">
        <v>152</v>
      </c>
      <c r="R5895" s="97" t="s">
        <v>131</v>
      </c>
      <c r="S5895" s="97" t="s">
        <v>149</v>
      </c>
      <c r="T5895" s="97" t="s">
        <v>150</v>
      </c>
      <c r="U5895" s="97" t="s">
        <v>134</v>
      </c>
      <c r="V5895" s="97" t="s">
        <v>135</v>
      </c>
      <c r="W5895" s="97" t="s">
        <v>136</v>
      </c>
      <c r="X5895" s="97"/>
      <c r="Y5895" s="99"/>
      <c r="Z5895" s="99"/>
      <c r="AA5895" s="99">
        <v>869983.5</v>
      </c>
      <c r="AB5895" s="99">
        <v>869983.5</v>
      </c>
      <c r="AC5895">
        <f t="shared" si="184"/>
        <v>1000</v>
      </c>
      <c r="AD5895" t="str">
        <f t="shared" si="185"/>
        <v>314</v>
      </c>
    </row>
    <row r="5896" spans="1:30" hidden="1" x14ac:dyDescent="0.25">
      <c r="A5896" s="97" t="s">
        <v>2670</v>
      </c>
      <c r="B5896" s="97" t="s">
        <v>2671</v>
      </c>
      <c r="C5896" s="97" t="s">
        <v>140</v>
      </c>
      <c r="D5896" s="97">
        <v>13203</v>
      </c>
      <c r="E5896" s="97" t="s">
        <v>122</v>
      </c>
      <c r="F5896" s="98">
        <v>15</v>
      </c>
      <c r="G5896" s="98" t="s">
        <v>142</v>
      </c>
      <c r="H5896" s="97">
        <v>19</v>
      </c>
      <c r="I5896" s="97" t="s">
        <v>124</v>
      </c>
      <c r="J5896" s="97" t="s">
        <v>125</v>
      </c>
      <c r="K5896" s="97" t="s">
        <v>2672</v>
      </c>
      <c r="L5896" s="97"/>
      <c r="M5896" s="97"/>
      <c r="N5896" s="97" t="s">
        <v>2673</v>
      </c>
      <c r="O5896" s="97" t="s">
        <v>2674</v>
      </c>
      <c r="P5896" s="97" t="s">
        <v>147</v>
      </c>
      <c r="Q5896" s="97" t="s">
        <v>153</v>
      </c>
      <c r="R5896" s="97" t="s">
        <v>131</v>
      </c>
      <c r="S5896" s="97" t="s">
        <v>149</v>
      </c>
      <c r="T5896" s="97" t="s">
        <v>150</v>
      </c>
      <c r="U5896" s="97" t="s">
        <v>134</v>
      </c>
      <c r="V5896" s="97" t="s">
        <v>135</v>
      </c>
      <c r="W5896" s="97" t="s">
        <v>136</v>
      </c>
      <c r="X5896" s="97"/>
      <c r="Y5896" s="99"/>
      <c r="Z5896" s="99"/>
      <c r="AA5896" s="99">
        <v>3479934</v>
      </c>
      <c r="AB5896" s="99">
        <v>3479934</v>
      </c>
      <c r="AC5896">
        <f t="shared" si="184"/>
        <v>1000</v>
      </c>
      <c r="AD5896" t="str">
        <f t="shared" si="185"/>
        <v>314</v>
      </c>
    </row>
    <row r="5897" spans="1:30" hidden="1" x14ac:dyDescent="0.25">
      <c r="A5897" s="97" t="s">
        <v>2670</v>
      </c>
      <c r="B5897" s="97" t="s">
        <v>2671</v>
      </c>
      <c r="C5897" s="97" t="s">
        <v>140</v>
      </c>
      <c r="D5897" s="97">
        <v>14101</v>
      </c>
      <c r="E5897" s="97" t="s">
        <v>122</v>
      </c>
      <c r="F5897" s="98">
        <v>15</v>
      </c>
      <c r="G5897" s="98" t="s">
        <v>142</v>
      </c>
      <c r="H5897" s="97">
        <v>19</v>
      </c>
      <c r="I5897" s="97" t="s">
        <v>124</v>
      </c>
      <c r="J5897" s="97" t="s">
        <v>125</v>
      </c>
      <c r="K5897" s="97" t="s">
        <v>2672</v>
      </c>
      <c r="L5897" s="97"/>
      <c r="M5897" s="97"/>
      <c r="N5897" s="97" t="s">
        <v>2673</v>
      </c>
      <c r="O5897" s="97" t="s">
        <v>2674</v>
      </c>
      <c r="P5897" s="97" t="s">
        <v>147</v>
      </c>
      <c r="Q5897" s="97" t="s">
        <v>154</v>
      </c>
      <c r="R5897" s="97" t="s">
        <v>131</v>
      </c>
      <c r="S5897" s="97" t="s">
        <v>149</v>
      </c>
      <c r="T5897" s="97" t="s">
        <v>150</v>
      </c>
      <c r="U5897" s="97" t="s">
        <v>134</v>
      </c>
      <c r="V5897" s="97" t="s">
        <v>135</v>
      </c>
      <c r="W5897" s="97" t="s">
        <v>136</v>
      </c>
      <c r="X5897" s="97"/>
      <c r="Y5897" s="99"/>
      <c r="Z5897" s="99"/>
      <c r="AA5897" s="99">
        <v>1148378.22</v>
      </c>
      <c r="AB5897" s="99">
        <v>1148378.22</v>
      </c>
      <c r="AC5897">
        <f t="shared" si="184"/>
        <v>1000</v>
      </c>
      <c r="AD5897" t="str">
        <f t="shared" si="185"/>
        <v>314</v>
      </c>
    </row>
    <row r="5898" spans="1:30" hidden="1" x14ac:dyDescent="0.25">
      <c r="A5898" s="97" t="s">
        <v>2670</v>
      </c>
      <c r="B5898" s="97" t="s">
        <v>2671</v>
      </c>
      <c r="C5898" s="97" t="s">
        <v>140</v>
      </c>
      <c r="D5898" s="97">
        <v>14103</v>
      </c>
      <c r="E5898" s="97" t="s">
        <v>122</v>
      </c>
      <c r="F5898" s="98">
        <v>15</v>
      </c>
      <c r="G5898" s="98" t="s">
        <v>142</v>
      </c>
      <c r="H5898" s="97">
        <v>19</v>
      </c>
      <c r="I5898" s="97" t="s">
        <v>124</v>
      </c>
      <c r="J5898" s="97" t="s">
        <v>125</v>
      </c>
      <c r="K5898" s="97" t="s">
        <v>2672</v>
      </c>
      <c r="L5898" s="97"/>
      <c r="M5898" s="97"/>
      <c r="N5898" s="97" t="s">
        <v>2673</v>
      </c>
      <c r="O5898" s="97" t="s">
        <v>2674</v>
      </c>
      <c r="P5898" s="97" t="s">
        <v>147</v>
      </c>
      <c r="Q5898" s="97" t="s">
        <v>155</v>
      </c>
      <c r="R5898" s="97" t="s">
        <v>131</v>
      </c>
      <c r="S5898" s="97" t="s">
        <v>149</v>
      </c>
      <c r="T5898" s="97" t="s">
        <v>150</v>
      </c>
      <c r="U5898" s="97" t="s">
        <v>134</v>
      </c>
      <c r="V5898" s="97" t="s">
        <v>135</v>
      </c>
      <c r="W5898" s="97" t="s">
        <v>136</v>
      </c>
      <c r="X5898" s="97"/>
      <c r="Y5898" s="99"/>
      <c r="Z5898" s="99"/>
      <c r="AA5898" s="99">
        <v>469791.08999999997</v>
      </c>
      <c r="AB5898" s="99">
        <v>469791.09</v>
      </c>
      <c r="AC5898">
        <f t="shared" si="184"/>
        <v>1000</v>
      </c>
      <c r="AD5898" t="str">
        <f t="shared" si="185"/>
        <v>314</v>
      </c>
    </row>
    <row r="5899" spans="1:30" hidden="1" x14ac:dyDescent="0.25">
      <c r="A5899" s="97" t="s">
        <v>2670</v>
      </c>
      <c r="B5899" s="97" t="s">
        <v>2671</v>
      </c>
      <c r="C5899" s="97" t="s">
        <v>140</v>
      </c>
      <c r="D5899" s="97">
        <v>14201</v>
      </c>
      <c r="E5899" s="97" t="s">
        <v>122</v>
      </c>
      <c r="F5899" s="98">
        <v>15</v>
      </c>
      <c r="G5899" s="98" t="s">
        <v>142</v>
      </c>
      <c r="H5899" s="97">
        <v>19</v>
      </c>
      <c r="I5899" s="97" t="s">
        <v>124</v>
      </c>
      <c r="J5899" s="97" t="s">
        <v>125</v>
      </c>
      <c r="K5899" s="97" t="s">
        <v>2672</v>
      </c>
      <c r="L5899" s="97"/>
      <c r="M5899" s="97"/>
      <c r="N5899" s="97" t="s">
        <v>2673</v>
      </c>
      <c r="O5899" s="97" t="s">
        <v>2674</v>
      </c>
      <c r="P5899" s="97" t="s">
        <v>147</v>
      </c>
      <c r="Q5899" s="97" t="s">
        <v>156</v>
      </c>
      <c r="R5899" s="97" t="s">
        <v>131</v>
      </c>
      <c r="S5899" s="97" t="s">
        <v>149</v>
      </c>
      <c r="T5899" s="97" t="s">
        <v>150</v>
      </c>
      <c r="U5899" s="97" t="s">
        <v>134</v>
      </c>
      <c r="V5899" s="97" t="s">
        <v>135</v>
      </c>
      <c r="W5899" s="97" t="s">
        <v>136</v>
      </c>
      <c r="X5899" s="97"/>
      <c r="Y5899" s="99"/>
      <c r="Z5899" s="99"/>
      <c r="AA5899" s="99">
        <v>1043980.2000000001</v>
      </c>
      <c r="AB5899" s="99">
        <v>1043980.2</v>
      </c>
      <c r="AC5899">
        <f t="shared" si="184"/>
        <v>1000</v>
      </c>
      <c r="AD5899" t="str">
        <f t="shared" si="185"/>
        <v>314</v>
      </c>
    </row>
    <row r="5900" spans="1:30" hidden="1" x14ac:dyDescent="0.25">
      <c r="A5900" s="97" t="s">
        <v>2670</v>
      </c>
      <c r="B5900" s="97" t="s">
        <v>2671</v>
      </c>
      <c r="C5900" s="97" t="s">
        <v>140</v>
      </c>
      <c r="D5900" s="97">
        <v>14301</v>
      </c>
      <c r="E5900" s="97" t="s">
        <v>122</v>
      </c>
      <c r="F5900" s="98">
        <v>15</v>
      </c>
      <c r="G5900" s="98" t="s">
        <v>142</v>
      </c>
      <c r="H5900" s="97">
        <v>19</v>
      </c>
      <c r="I5900" s="97" t="s">
        <v>124</v>
      </c>
      <c r="J5900" s="97" t="s">
        <v>125</v>
      </c>
      <c r="K5900" s="97" t="s">
        <v>2672</v>
      </c>
      <c r="L5900" s="97"/>
      <c r="M5900" s="97"/>
      <c r="N5900" s="97" t="s">
        <v>2673</v>
      </c>
      <c r="O5900" s="97" t="s">
        <v>2674</v>
      </c>
      <c r="P5900" s="97" t="s">
        <v>147</v>
      </c>
      <c r="Q5900" s="97" t="s">
        <v>178</v>
      </c>
      <c r="R5900" s="97" t="s">
        <v>131</v>
      </c>
      <c r="S5900" s="97" t="s">
        <v>149</v>
      </c>
      <c r="T5900" s="97" t="s">
        <v>150</v>
      </c>
      <c r="U5900" s="97" t="s">
        <v>134</v>
      </c>
      <c r="V5900" s="97" t="s">
        <v>135</v>
      </c>
      <c r="W5900" s="97" t="s">
        <v>136</v>
      </c>
      <c r="X5900" s="97"/>
      <c r="Y5900" s="99"/>
      <c r="Z5900" s="99"/>
      <c r="AA5900" s="99">
        <v>1252776.24</v>
      </c>
      <c r="AB5900" s="99">
        <v>1252776.24</v>
      </c>
      <c r="AC5900">
        <f t="shared" si="184"/>
        <v>1000</v>
      </c>
      <c r="AD5900" t="str">
        <f t="shared" si="185"/>
        <v>314</v>
      </c>
    </row>
    <row r="5901" spans="1:30" hidden="1" x14ac:dyDescent="0.25">
      <c r="A5901" t="s">
        <v>2670</v>
      </c>
      <c r="B5901" t="s">
        <v>2671</v>
      </c>
      <c r="C5901" t="s">
        <v>157</v>
      </c>
      <c r="D5901" t="s">
        <v>186</v>
      </c>
      <c r="E5901" t="s">
        <v>122</v>
      </c>
      <c r="F5901" t="s">
        <v>159</v>
      </c>
      <c r="G5901" t="s">
        <v>160</v>
      </c>
      <c r="H5901" t="s">
        <v>143</v>
      </c>
      <c r="I5901" t="s">
        <v>124</v>
      </c>
      <c r="J5901" t="s">
        <v>125</v>
      </c>
      <c r="K5901" t="s">
        <v>2675</v>
      </c>
      <c r="N5901" t="s">
        <v>2673</v>
      </c>
      <c r="O5901" t="s">
        <v>2674</v>
      </c>
      <c r="P5901" t="s">
        <v>162</v>
      </c>
      <c r="Q5901" t="s">
        <v>188</v>
      </c>
      <c r="R5901" t="s">
        <v>131</v>
      </c>
      <c r="S5901" t="s">
        <v>164</v>
      </c>
      <c r="T5901" t="s">
        <v>165</v>
      </c>
      <c r="U5901" t="s">
        <v>151</v>
      </c>
      <c r="V5901" t="s">
        <v>135</v>
      </c>
      <c r="W5901" t="s">
        <v>136</v>
      </c>
      <c r="X5901" t="s">
        <v>2676</v>
      </c>
      <c r="Y5901" s="94">
        <v>27488</v>
      </c>
      <c r="Z5901" s="94">
        <v>31906.79</v>
      </c>
      <c r="AA5901" s="94">
        <v>32864</v>
      </c>
      <c r="AB5901" s="94">
        <v>32864</v>
      </c>
      <c r="AC5901">
        <f t="shared" si="184"/>
        <v>2000</v>
      </c>
      <c r="AD5901" t="str">
        <f t="shared" si="185"/>
        <v>314</v>
      </c>
    </row>
    <row r="5902" spans="1:30" hidden="1" x14ac:dyDescent="0.25">
      <c r="A5902" t="s">
        <v>2670</v>
      </c>
      <c r="B5902" t="s">
        <v>2671</v>
      </c>
      <c r="C5902" t="s">
        <v>157</v>
      </c>
      <c r="D5902" t="s">
        <v>192</v>
      </c>
      <c r="E5902" t="s">
        <v>122</v>
      </c>
      <c r="F5902" t="s">
        <v>159</v>
      </c>
      <c r="G5902" t="s">
        <v>160</v>
      </c>
      <c r="H5902" t="s">
        <v>143</v>
      </c>
      <c r="I5902" t="s">
        <v>124</v>
      </c>
      <c r="J5902" t="s">
        <v>125</v>
      </c>
      <c r="K5902" t="s">
        <v>2675</v>
      </c>
      <c r="N5902" t="s">
        <v>2673</v>
      </c>
      <c r="O5902" t="s">
        <v>2674</v>
      </c>
      <c r="P5902" t="s">
        <v>162</v>
      </c>
      <c r="Q5902" t="s">
        <v>193</v>
      </c>
      <c r="R5902" t="s">
        <v>131</v>
      </c>
      <c r="S5902" t="s">
        <v>164</v>
      </c>
      <c r="T5902" t="s">
        <v>165</v>
      </c>
      <c r="U5902" t="s">
        <v>151</v>
      </c>
      <c r="V5902" t="s">
        <v>135</v>
      </c>
      <c r="W5902" t="s">
        <v>136</v>
      </c>
      <c r="X5902" t="s">
        <v>2676</v>
      </c>
      <c r="Y5902" s="94">
        <v>20592</v>
      </c>
      <c r="Z5902" s="94">
        <v>45259.38</v>
      </c>
      <c r="AA5902" s="94">
        <v>90000</v>
      </c>
      <c r="AB5902" s="94">
        <v>90000</v>
      </c>
      <c r="AC5902">
        <f t="shared" si="184"/>
        <v>2000</v>
      </c>
      <c r="AD5902" t="str">
        <f t="shared" si="185"/>
        <v>314</v>
      </c>
    </row>
    <row r="5903" spans="1:30" hidden="1" x14ac:dyDescent="0.25">
      <c r="A5903" t="s">
        <v>2670</v>
      </c>
      <c r="B5903" t="s">
        <v>2671</v>
      </c>
      <c r="C5903" t="s">
        <v>157</v>
      </c>
      <c r="D5903" t="s">
        <v>198</v>
      </c>
      <c r="E5903" t="s">
        <v>122</v>
      </c>
      <c r="F5903" t="s">
        <v>159</v>
      </c>
      <c r="G5903" t="s">
        <v>160</v>
      </c>
      <c r="H5903" t="s">
        <v>143</v>
      </c>
      <c r="I5903" t="s">
        <v>124</v>
      </c>
      <c r="J5903" t="s">
        <v>125</v>
      </c>
      <c r="K5903" t="s">
        <v>2675</v>
      </c>
      <c r="N5903" t="s">
        <v>2673</v>
      </c>
      <c r="O5903" t="s">
        <v>2674</v>
      </c>
      <c r="P5903" t="s">
        <v>162</v>
      </c>
      <c r="Q5903" t="s">
        <v>199</v>
      </c>
      <c r="R5903" t="s">
        <v>131</v>
      </c>
      <c r="S5903" t="s">
        <v>164</v>
      </c>
      <c r="T5903" t="s">
        <v>165</v>
      </c>
      <c r="U5903" t="s">
        <v>151</v>
      </c>
      <c r="V5903" t="s">
        <v>135</v>
      </c>
      <c r="W5903" t="s">
        <v>136</v>
      </c>
      <c r="X5903" t="s">
        <v>2676</v>
      </c>
      <c r="Y5903" s="94">
        <v>9001</v>
      </c>
      <c r="Z5903" s="94">
        <v>51349.58</v>
      </c>
      <c r="AA5903" s="94">
        <v>62970</v>
      </c>
      <c r="AB5903" s="94">
        <v>62970</v>
      </c>
      <c r="AC5903">
        <f t="shared" si="184"/>
        <v>2000</v>
      </c>
      <c r="AD5903" t="str">
        <f t="shared" si="185"/>
        <v>314</v>
      </c>
    </row>
    <row r="5904" spans="1:30" hidden="1" x14ac:dyDescent="0.25">
      <c r="A5904" t="s">
        <v>2670</v>
      </c>
      <c r="B5904" t="s">
        <v>2671</v>
      </c>
      <c r="C5904" t="s">
        <v>157</v>
      </c>
      <c r="D5904" t="s">
        <v>200</v>
      </c>
      <c r="E5904" t="s">
        <v>122</v>
      </c>
      <c r="F5904" t="s">
        <v>159</v>
      </c>
      <c r="G5904" t="s">
        <v>160</v>
      </c>
      <c r="H5904" t="s">
        <v>143</v>
      </c>
      <c r="I5904" t="s">
        <v>124</v>
      </c>
      <c r="J5904" t="s">
        <v>125</v>
      </c>
      <c r="K5904" t="s">
        <v>2675</v>
      </c>
      <c r="N5904" t="s">
        <v>2673</v>
      </c>
      <c r="O5904" t="s">
        <v>2674</v>
      </c>
      <c r="P5904" t="s">
        <v>162</v>
      </c>
      <c r="Q5904" t="s">
        <v>201</v>
      </c>
      <c r="R5904" t="s">
        <v>131</v>
      </c>
      <c r="S5904" t="s">
        <v>164</v>
      </c>
      <c r="T5904" t="s">
        <v>165</v>
      </c>
      <c r="U5904" t="s">
        <v>151</v>
      </c>
      <c r="V5904" t="s">
        <v>135</v>
      </c>
      <c r="W5904" t="s">
        <v>136</v>
      </c>
      <c r="X5904" t="s">
        <v>2676</v>
      </c>
      <c r="Y5904" s="94">
        <v>19153</v>
      </c>
      <c r="Z5904" s="94">
        <v>19153</v>
      </c>
      <c r="AA5904" s="94">
        <v>19728</v>
      </c>
      <c r="AB5904" s="94">
        <v>19728</v>
      </c>
      <c r="AC5904">
        <f t="shared" si="184"/>
        <v>2000</v>
      </c>
      <c r="AD5904" t="str">
        <f t="shared" si="185"/>
        <v>314</v>
      </c>
    </row>
    <row r="5905" spans="1:30" hidden="1" x14ac:dyDescent="0.25">
      <c r="A5905" t="s">
        <v>2670</v>
      </c>
      <c r="B5905" t="s">
        <v>2671</v>
      </c>
      <c r="C5905" t="s">
        <v>157</v>
      </c>
      <c r="D5905" t="s">
        <v>206</v>
      </c>
      <c r="E5905" t="s">
        <v>122</v>
      </c>
      <c r="F5905" t="s">
        <v>159</v>
      </c>
      <c r="G5905" t="s">
        <v>160</v>
      </c>
      <c r="H5905" t="s">
        <v>143</v>
      </c>
      <c r="I5905" t="s">
        <v>124</v>
      </c>
      <c r="J5905" t="s">
        <v>125</v>
      </c>
      <c r="K5905" t="s">
        <v>2675</v>
      </c>
      <c r="N5905" t="s">
        <v>2673</v>
      </c>
      <c r="O5905" t="s">
        <v>2674</v>
      </c>
      <c r="P5905" t="s">
        <v>162</v>
      </c>
      <c r="Q5905" t="s">
        <v>207</v>
      </c>
      <c r="R5905" t="s">
        <v>131</v>
      </c>
      <c r="S5905" t="s">
        <v>164</v>
      </c>
      <c r="T5905" t="s">
        <v>165</v>
      </c>
      <c r="U5905" t="s">
        <v>151</v>
      </c>
      <c r="V5905" t="s">
        <v>135</v>
      </c>
      <c r="W5905" t="s">
        <v>136</v>
      </c>
      <c r="X5905" t="s">
        <v>2676</v>
      </c>
      <c r="Y5905" s="94">
        <v>562</v>
      </c>
      <c r="Z5905" s="94">
        <v>9690.07</v>
      </c>
      <c r="AA5905" s="94">
        <v>66000</v>
      </c>
      <c r="AB5905" s="94">
        <v>66000</v>
      </c>
      <c r="AC5905">
        <f t="shared" si="184"/>
        <v>2000</v>
      </c>
      <c r="AD5905" t="str">
        <f t="shared" si="185"/>
        <v>314</v>
      </c>
    </row>
    <row r="5906" spans="1:30" hidden="1" x14ac:dyDescent="0.25">
      <c r="A5906" t="s">
        <v>2670</v>
      </c>
      <c r="B5906" t="s">
        <v>2671</v>
      </c>
      <c r="C5906" t="s">
        <v>157</v>
      </c>
      <c r="D5906" t="s">
        <v>214</v>
      </c>
      <c r="E5906" t="s">
        <v>122</v>
      </c>
      <c r="F5906" t="s">
        <v>159</v>
      </c>
      <c r="G5906" t="s">
        <v>160</v>
      </c>
      <c r="H5906" t="s">
        <v>143</v>
      </c>
      <c r="I5906" t="s">
        <v>124</v>
      </c>
      <c r="J5906" t="s">
        <v>125</v>
      </c>
      <c r="K5906" t="s">
        <v>2675</v>
      </c>
      <c r="N5906" t="s">
        <v>2673</v>
      </c>
      <c r="O5906" t="s">
        <v>2674</v>
      </c>
      <c r="P5906" t="s">
        <v>162</v>
      </c>
      <c r="Q5906" t="s">
        <v>215</v>
      </c>
      <c r="R5906" t="s">
        <v>131</v>
      </c>
      <c r="S5906" t="s">
        <v>164</v>
      </c>
      <c r="T5906" t="s">
        <v>165</v>
      </c>
      <c r="U5906" t="s">
        <v>151</v>
      </c>
      <c r="V5906" t="s">
        <v>135</v>
      </c>
      <c r="W5906" t="s">
        <v>136</v>
      </c>
      <c r="X5906" t="s">
        <v>2676</v>
      </c>
      <c r="Y5906" s="94">
        <v>122162</v>
      </c>
      <c r="Z5906" s="94">
        <v>157572.38</v>
      </c>
      <c r="AA5906" s="94">
        <v>144000</v>
      </c>
      <c r="AB5906" s="94">
        <v>144000</v>
      </c>
      <c r="AC5906">
        <f t="shared" si="184"/>
        <v>2000</v>
      </c>
      <c r="AD5906" t="str">
        <f t="shared" si="185"/>
        <v>314</v>
      </c>
    </row>
    <row r="5907" spans="1:30" hidden="1" x14ac:dyDescent="0.25">
      <c r="A5907" t="s">
        <v>2670</v>
      </c>
      <c r="B5907" t="s">
        <v>2671</v>
      </c>
      <c r="C5907" t="s">
        <v>157</v>
      </c>
      <c r="D5907" t="s">
        <v>230</v>
      </c>
      <c r="E5907" t="s">
        <v>122</v>
      </c>
      <c r="F5907" t="s">
        <v>159</v>
      </c>
      <c r="G5907" t="s">
        <v>160</v>
      </c>
      <c r="H5907" t="s">
        <v>143</v>
      </c>
      <c r="I5907" t="s">
        <v>124</v>
      </c>
      <c r="J5907" t="s">
        <v>125</v>
      </c>
      <c r="K5907" t="s">
        <v>2675</v>
      </c>
      <c r="N5907" t="s">
        <v>2673</v>
      </c>
      <c r="O5907" t="s">
        <v>2674</v>
      </c>
      <c r="P5907" t="s">
        <v>162</v>
      </c>
      <c r="Q5907" t="s">
        <v>231</v>
      </c>
      <c r="R5907" t="s">
        <v>131</v>
      </c>
      <c r="S5907" t="s">
        <v>164</v>
      </c>
      <c r="T5907" t="s">
        <v>165</v>
      </c>
      <c r="U5907" t="s">
        <v>151</v>
      </c>
      <c r="V5907" t="s">
        <v>135</v>
      </c>
      <c r="W5907" t="s">
        <v>136</v>
      </c>
      <c r="X5907" t="s">
        <v>2676</v>
      </c>
      <c r="Y5907" s="94">
        <v>0</v>
      </c>
      <c r="Z5907" s="94">
        <v>13997.990000000002</v>
      </c>
      <c r="AA5907" s="94">
        <v>58399</v>
      </c>
      <c r="AB5907" s="94">
        <v>58399</v>
      </c>
      <c r="AC5907">
        <f t="shared" si="184"/>
        <v>2000</v>
      </c>
      <c r="AD5907" t="str">
        <f t="shared" si="185"/>
        <v>314</v>
      </c>
    </row>
    <row r="5908" spans="1:30" hidden="1" x14ac:dyDescent="0.25">
      <c r="A5908" t="s">
        <v>2670</v>
      </c>
      <c r="B5908" t="s">
        <v>2671</v>
      </c>
      <c r="C5908" t="s">
        <v>157</v>
      </c>
      <c r="D5908" t="s">
        <v>240</v>
      </c>
      <c r="E5908" t="s">
        <v>122</v>
      </c>
      <c r="F5908" t="s">
        <v>159</v>
      </c>
      <c r="G5908" t="s">
        <v>160</v>
      </c>
      <c r="H5908" t="s">
        <v>143</v>
      </c>
      <c r="I5908" t="s">
        <v>124</v>
      </c>
      <c r="J5908" t="s">
        <v>125</v>
      </c>
      <c r="K5908" t="s">
        <v>2675</v>
      </c>
      <c r="N5908" t="s">
        <v>2673</v>
      </c>
      <c r="O5908" t="s">
        <v>2674</v>
      </c>
      <c r="P5908" t="s">
        <v>162</v>
      </c>
      <c r="Q5908" t="s">
        <v>241</v>
      </c>
      <c r="R5908" t="s">
        <v>131</v>
      </c>
      <c r="S5908" t="s">
        <v>164</v>
      </c>
      <c r="T5908" t="s">
        <v>165</v>
      </c>
      <c r="U5908" t="s">
        <v>151</v>
      </c>
      <c r="V5908" t="s">
        <v>135</v>
      </c>
      <c r="W5908" t="s">
        <v>136</v>
      </c>
      <c r="X5908" t="s">
        <v>2676</v>
      </c>
      <c r="Y5908" s="94">
        <v>6924</v>
      </c>
      <c r="Z5908" s="94">
        <v>0</v>
      </c>
      <c r="AA5908" s="94">
        <v>0</v>
      </c>
      <c r="AB5908" s="94">
        <v>0</v>
      </c>
      <c r="AC5908">
        <f t="shared" si="184"/>
        <v>3000</v>
      </c>
      <c r="AD5908" t="str">
        <f t="shared" si="185"/>
        <v>314</v>
      </c>
    </row>
    <row r="5909" spans="1:30" hidden="1" x14ac:dyDescent="0.25">
      <c r="A5909" t="s">
        <v>2670</v>
      </c>
      <c r="B5909" t="s">
        <v>2671</v>
      </c>
      <c r="C5909" t="s">
        <v>157</v>
      </c>
      <c r="D5909" t="s">
        <v>244</v>
      </c>
      <c r="E5909" t="s">
        <v>122</v>
      </c>
      <c r="F5909" t="s">
        <v>159</v>
      </c>
      <c r="G5909" t="s">
        <v>160</v>
      </c>
      <c r="H5909" t="s">
        <v>143</v>
      </c>
      <c r="I5909" t="s">
        <v>124</v>
      </c>
      <c r="J5909" t="s">
        <v>125</v>
      </c>
      <c r="K5909" t="s">
        <v>2675</v>
      </c>
      <c r="N5909" t="s">
        <v>2673</v>
      </c>
      <c r="O5909" t="s">
        <v>2674</v>
      </c>
      <c r="P5909" t="s">
        <v>162</v>
      </c>
      <c r="Q5909" t="s">
        <v>245</v>
      </c>
      <c r="R5909" t="s">
        <v>131</v>
      </c>
      <c r="S5909" t="s">
        <v>164</v>
      </c>
      <c r="T5909" t="s">
        <v>165</v>
      </c>
      <c r="U5909" t="s">
        <v>151</v>
      </c>
      <c r="V5909" t="s">
        <v>135</v>
      </c>
      <c r="W5909" t="s">
        <v>136</v>
      </c>
      <c r="X5909" t="s">
        <v>2676</v>
      </c>
      <c r="Y5909" s="94">
        <v>194234</v>
      </c>
      <c r="Z5909" s="94">
        <v>228493.13999999998</v>
      </c>
      <c r="AA5909" s="94">
        <v>235347.93419999999</v>
      </c>
      <c r="AB5909" s="94">
        <v>235347.93</v>
      </c>
      <c r="AC5909">
        <f t="shared" si="184"/>
        <v>3000</v>
      </c>
      <c r="AD5909" t="str">
        <f t="shared" si="185"/>
        <v>314</v>
      </c>
    </row>
    <row r="5910" spans="1:30" hidden="1" x14ac:dyDescent="0.25">
      <c r="A5910" t="s">
        <v>2670</v>
      </c>
      <c r="B5910" t="s">
        <v>2671</v>
      </c>
      <c r="C5910" t="s">
        <v>157</v>
      </c>
      <c r="D5910" t="s">
        <v>291</v>
      </c>
      <c r="E5910" t="s">
        <v>122</v>
      </c>
      <c r="F5910" t="s">
        <v>159</v>
      </c>
      <c r="G5910" t="s">
        <v>160</v>
      </c>
      <c r="H5910" t="s">
        <v>143</v>
      </c>
      <c r="I5910" t="s">
        <v>124</v>
      </c>
      <c r="J5910" t="s">
        <v>125</v>
      </c>
      <c r="K5910" t="s">
        <v>2675</v>
      </c>
      <c r="N5910" t="s">
        <v>2673</v>
      </c>
      <c r="O5910" t="s">
        <v>2674</v>
      </c>
      <c r="P5910" t="s">
        <v>162</v>
      </c>
      <c r="Q5910" t="s">
        <v>169</v>
      </c>
      <c r="R5910" t="s">
        <v>131</v>
      </c>
      <c r="S5910" t="s">
        <v>164</v>
      </c>
      <c r="T5910" t="s">
        <v>165</v>
      </c>
      <c r="U5910" t="s">
        <v>151</v>
      </c>
      <c r="V5910" t="s">
        <v>135</v>
      </c>
      <c r="W5910" t="s">
        <v>136</v>
      </c>
      <c r="X5910" t="s">
        <v>2676</v>
      </c>
      <c r="Y5910" s="94">
        <v>15341</v>
      </c>
      <c r="Z5910" s="94">
        <v>79612.150000000009</v>
      </c>
      <c r="AA5910" s="94">
        <v>82000.514500000005</v>
      </c>
      <c r="AB5910" s="94">
        <v>82000.509999999995</v>
      </c>
      <c r="AC5910">
        <f t="shared" si="184"/>
        <v>3000</v>
      </c>
      <c r="AD5910" t="str">
        <f t="shared" si="185"/>
        <v>314</v>
      </c>
    </row>
    <row r="5911" spans="1:30" hidden="1" x14ac:dyDescent="0.25">
      <c r="A5911" t="s">
        <v>2670</v>
      </c>
      <c r="B5911" t="s">
        <v>2671</v>
      </c>
      <c r="C5911" t="s">
        <v>157</v>
      </c>
      <c r="D5911" t="s">
        <v>256</v>
      </c>
      <c r="E5911" t="s">
        <v>122</v>
      </c>
      <c r="F5911" t="s">
        <v>159</v>
      </c>
      <c r="G5911" t="s">
        <v>160</v>
      </c>
      <c r="H5911" t="s">
        <v>143</v>
      </c>
      <c r="I5911" t="s">
        <v>124</v>
      </c>
      <c r="J5911" t="s">
        <v>125</v>
      </c>
      <c r="K5911" t="s">
        <v>2675</v>
      </c>
      <c r="N5911" t="s">
        <v>2673</v>
      </c>
      <c r="O5911" t="s">
        <v>2674</v>
      </c>
      <c r="P5911" t="s">
        <v>162</v>
      </c>
      <c r="Q5911" t="s">
        <v>257</v>
      </c>
      <c r="R5911" t="s">
        <v>131</v>
      </c>
      <c r="S5911" t="s">
        <v>164</v>
      </c>
      <c r="T5911" t="s">
        <v>165</v>
      </c>
      <c r="U5911" t="s">
        <v>151</v>
      </c>
      <c r="V5911" t="s">
        <v>135</v>
      </c>
      <c r="W5911" t="s">
        <v>136</v>
      </c>
      <c r="X5911" t="s">
        <v>2676</v>
      </c>
      <c r="Y5911" s="94">
        <v>170566</v>
      </c>
      <c r="Z5911" s="94">
        <v>170566</v>
      </c>
      <c r="AA5911" s="94">
        <v>68800</v>
      </c>
      <c r="AB5911" s="94">
        <v>68800</v>
      </c>
      <c r="AC5911">
        <f t="shared" si="184"/>
        <v>3000</v>
      </c>
      <c r="AD5911" t="str">
        <f t="shared" si="185"/>
        <v>314</v>
      </c>
    </row>
    <row r="5912" spans="1:30" hidden="1" x14ac:dyDescent="0.25">
      <c r="A5912" t="s">
        <v>2670</v>
      </c>
      <c r="B5912" t="s">
        <v>2671</v>
      </c>
      <c r="C5912" t="s">
        <v>157</v>
      </c>
      <c r="D5912" t="s">
        <v>170</v>
      </c>
      <c r="E5912" t="s">
        <v>122</v>
      </c>
      <c r="F5912" t="s">
        <v>159</v>
      </c>
      <c r="G5912" t="s">
        <v>160</v>
      </c>
      <c r="H5912" t="s">
        <v>143</v>
      </c>
      <c r="I5912" t="s">
        <v>124</v>
      </c>
      <c r="J5912" t="s">
        <v>125</v>
      </c>
      <c r="K5912" t="s">
        <v>2675</v>
      </c>
      <c r="N5912" t="s">
        <v>2673</v>
      </c>
      <c r="O5912" t="s">
        <v>2674</v>
      </c>
      <c r="P5912" t="s">
        <v>162</v>
      </c>
      <c r="Q5912" t="s">
        <v>171</v>
      </c>
      <c r="R5912" t="s">
        <v>131</v>
      </c>
      <c r="S5912" t="s">
        <v>164</v>
      </c>
      <c r="T5912" t="s">
        <v>165</v>
      </c>
      <c r="U5912" t="s">
        <v>151</v>
      </c>
      <c r="V5912" t="s">
        <v>135</v>
      </c>
      <c r="W5912" t="s">
        <v>136</v>
      </c>
      <c r="X5912" t="s">
        <v>2676</v>
      </c>
      <c r="Y5912" s="94">
        <v>76620.13</v>
      </c>
      <c r="Z5912" s="94">
        <v>73339.806666666671</v>
      </c>
      <c r="AA5912" s="94">
        <v>75540.000866666669</v>
      </c>
      <c r="AB5912" s="94">
        <v>75540</v>
      </c>
      <c r="AC5912">
        <f t="shared" si="184"/>
        <v>3000</v>
      </c>
      <c r="AD5912" t="str">
        <f t="shared" si="185"/>
        <v>314</v>
      </c>
    </row>
    <row r="5913" spans="1:30" hidden="1" x14ac:dyDescent="0.25">
      <c r="A5913" t="s">
        <v>2670</v>
      </c>
      <c r="B5913" t="s">
        <v>2671</v>
      </c>
      <c r="C5913" t="s">
        <v>157</v>
      </c>
      <c r="D5913" t="s">
        <v>270</v>
      </c>
      <c r="E5913" t="s">
        <v>122</v>
      </c>
      <c r="F5913" t="s">
        <v>159</v>
      </c>
      <c r="G5913" t="s">
        <v>160</v>
      </c>
      <c r="H5913" t="s">
        <v>143</v>
      </c>
      <c r="I5913" t="s">
        <v>124</v>
      </c>
      <c r="J5913" t="s">
        <v>125</v>
      </c>
      <c r="K5913" t="s">
        <v>2675</v>
      </c>
      <c r="N5913" t="s">
        <v>2673</v>
      </c>
      <c r="O5913" t="s">
        <v>2674</v>
      </c>
      <c r="P5913" t="s">
        <v>162</v>
      </c>
      <c r="Q5913" t="s">
        <v>271</v>
      </c>
      <c r="R5913" t="s">
        <v>131</v>
      </c>
      <c r="S5913" t="s">
        <v>164</v>
      </c>
      <c r="T5913" t="s">
        <v>165</v>
      </c>
      <c r="U5913" t="s">
        <v>151</v>
      </c>
      <c r="V5913" t="s">
        <v>135</v>
      </c>
      <c r="W5913" t="s">
        <v>136</v>
      </c>
      <c r="X5913" t="s">
        <v>2676</v>
      </c>
      <c r="Y5913" s="94">
        <v>4860</v>
      </c>
      <c r="Z5913" s="94">
        <v>4860</v>
      </c>
      <c r="AA5913" s="94">
        <v>5006</v>
      </c>
      <c r="AB5913" s="94">
        <v>5006</v>
      </c>
      <c r="AC5913">
        <f t="shared" si="184"/>
        <v>3000</v>
      </c>
      <c r="AD5913" t="str">
        <f t="shared" si="185"/>
        <v>314</v>
      </c>
    </row>
    <row r="5914" spans="1:30" hidden="1" x14ac:dyDescent="0.25">
      <c r="A5914" t="s">
        <v>2670</v>
      </c>
      <c r="B5914" t="s">
        <v>2671</v>
      </c>
      <c r="C5914" t="s">
        <v>157</v>
      </c>
      <c r="D5914" t="s">
        <v>272</v>
      </c>
      <c r="E5914" t="s">
        <v>122</v>
      </c>
      <c r="F5914" t="s">
        <v>159</v>
      </c>
      <c r="G5914" t="s">
        <v>160</v>
      </c>
      <c r="H5914" t="s">
        <v>143</v>
      </c>
      <c r="I5914" t="s">
        <v>124</v>
      </c>
      <c r="J5914" t="s">
        <v>125</v>
      </c>
      <c r="K5914" t="s">
        <v>2675</v>
      </c>
      <c r="N5914" t="s">
        <v>2673</v>
      </c>
      <c r="O5914" t="s">
        <v>2674</v>
      </c>
      <c r="P5914" t="s">
        <v>162</v>
      </c>
      <c r="Q5914" t="s">
        <v>273</v>
      </c>
      <c r="R5914" t="s">
        <v>131</v>
      </c>
      <c r="S5914" t="s">
        <v>164</v>
      </c>
      <c r="T5914" t="s">
        <v>165</v>
      </c>
      <c r="U5914" t="s">
        <v>151</v>
      </c>
      <c r="V5914" t="s">
        <v>135</v>
      </c>
      <c r="W5914" t="s">
        <v>136</v>
      </c>
      <c r="X5914" t="s">
        <v>2676</v>
      </c>
      <c r="Y5914" s="94">
        <v>58550</v>
      </c>
      <c r="Z5914" s="94">
        <v>155656.79999999999</v>
      </c>
      <c r="AA5914" s="94">
        <v>60330</v>
      </c>
      <c r="AB5914" s="94">
        <v>60330</v>
      </c>
      <c r="AC5914">
        <f t="shared" si="184"/>
        <v>3000</v>
      </c>
      <c r="AD5914" t="str">
        <f t="shared" si="185"/>
        <v>314</v>
      </c>
    </row>
    <row r="5915" spans="1:30" hidden="1" x14ac:dyDescent="0.25">
      <c r="A5915" t="s">
        <v>2670</v>
      </c>
      <c r="B5915" t="s">
        <v>2677</v>
      </c>
      <c r="C5915" t="s">
        <v>2678</v>
      </c>
      <c r="D5915" t="s">
        <v>272</v>
      </c>
      <c r="E5915" t="s">
        <v>122</v>
      </c>
      <c r="F5915" t="s">
        <v>159</v>
      </c>
      <c r="G5915" t="s">
        <v>160</v>
      </c>
      <c r="H5915" t="s">
        <v>1847</v>
      </c>
      <c r="I5915" t="s">
        <v>124</v>
      </c>
      <c r="J5915" t="s">
        <v>125</v>
      </c>
      <c r="K5915" t="s">
        <v>2679</v>
      </c>
      <c r="N5915" t="s">
        <v>2673</v>
      </c>
      <c r="O5915" t="s">
        <v>2680</v>
      </c>
      <c r="P5915" t="s">
        <v>912</v>
      </c>
      <c r="Q5915" t="s">
        <v>273</v>
      </c>
      <c r="R5915" t="s">
        <v>131</v>
      </c>
      <c r="S5915" t="s">
        <v>164</v>
      </c>
      <c r="T5915" t="s">
        <v>165</v>
      </c>
      <c r="U5915" t="s">
        <v>1848</v>
      </c>
      <c r="V5915" t="s">
        <v>135</v>
      </c>
      <c r="W5915" t="s">
        <v>136</v>
      </c>
      <c r="X5915" t="s">
        <v>2681</v>
      </c>
      <c r="Y5915" s="94">
        <v>0</v>
      </c>
      <c r="Z5915" s="94">
        <v>1664157.9984789658</v>
      </c>
      <c r="AA5915" s="94">
        <v>0</v>
      </c>
      <c r="AB5915" s="94">
        <v>0</v>
      </c>
      <c r="AC5915">
        <f t="shared" si="184"/>
        <v>3000</v>
      </c>
      <c r="AD5915" t="str">
        <f t="shared" si="185"/>
        <v>314</v>
      </c>
    </row>
    <row r="5916" spans="1:30" hidden="1" x14ac:dyDescent="0.25">
      <c r="A5916" t="s">
        <v>2670</v>
      </c>
      <c r="B5916" t="s">
        <v>2671</v>
      </c>
      <c r="C5916" t="s">
        <v>157</v>
      </c>
      <c r="D5916" t="s">
        <v>172</v>
      </c>
      <c r="E5916" t="s">
        <v>122</v>
      </c>
      <c r="F5916" t="s">
        <v>159</v>
      </c>
      <c r="G5916" t="s">
        <v>160</v>
      </c>
      <c r="H5916" t="s">
        <v>143</v>
      </c>
      <c r="I5916" t="s">
        <v>124</v>
      </c>
      <c r="J5916" t="s">
        <v>125</v>
      </c>
      <c r="K5916" t="s">
        <v>2675</v>
      </c>
      <c r="N5916" t="s">
        <v>2673</v>
      </c>
      <c r="O5916" t="s">
        <v>2674</v>
      </c>
      <c r="P5916" t="s">
        <v>162</v>
      </c>
      <c r="Q5916" t="s">
        <v>173</v>
      </c>
      <c r="R5916" t="s">
        <v>131</v>
      </c>
      <c r="S5916" t="s">
        <v>164</v>
      </c>
      <c r="T5916" t="s">
        <v>165</v>
      </c>
      <c r="U5916" t="s">
        <v>151</v>
      </c>
      <c r="V5916" t="s">
        <v>135</v>
      </c>
      <c r="W5916" t="s">
        <v>136</v>
      </c>
      <c r="X5916" t="s">
        <v>2676</v>
      </c>
      <c r="Y5916" s="94">
        <v>200623</v>
      </c>
      <c r="Z5916" s="94">
        <v>208169.91000000003</v>
      </c>
      <c r="AA5916" s="94">
        <v>682415</v>
      </c>
      <c r="AB5916" s="94">
        <v>682415</v>
      </c>
      <c r="AC5916">
        <f t="shared" si="184"/>
        <v>3000</v>
      </c>
      <c r="AD5916" t="str">
        <f t="shared" si="185"/>
        <v>314</v>
      </c>
    </row>
    <row r="5917" spans="1:30" hidden="1" x14ac:dyDescent="0.25">
      <c r="A5917" t="s">
        <v>2670</v>
      </c>
      <c r="B5917" t="s">
        <v>2671</v>
      </c>
      <c r="C5917" t="s">
        <v>157</v>
      </c>
      <c r="D5917" t="s">
        <v>174</v>
      </c>
      <c r="E5917" t="s">
        <v>122</v>
      </c>
      <c r="F5917" t="s">
        <v>159</v>
      </c>
      <c r="G5917" t="s">
        <v>160</v>
      </c>
      <c r="H5917" t="s">
        <v>143</v>
      </c>
      <c r="I5917" t="s">
        <v>124</v>
      </c>
      <c r="J5917" t="s">
        <v>125</v>
      </c>
      <c r="K5917" t="s">
        <v>2675</v>
      </c>
      <c r="N5917" t="s">
        <v>2673</v>
      </c>
      <c r="O5917" t="s">
        <v>2674</v>
      </c>
      <c r="P5917" t="s">
        <v>162</v>
      </c>
      <c r="Q5917" t="s">
        <v>175</v>
      </c>
      <c r="R5917" t="s">
        <v>131</v>
      </c>
      <c r="S5917" t="s">
        <v>164</v>
      </c>
      <c r="T5917" t="s">
        <v>165</v>
      </c>
      <c r="U5917" t="s">
        <v>151</v>
      </c>
      <c r="V5917" t="s">
        <v>135</v>
      </c>
      <c r="W5917" t="s">
        <v>136</v>
      </c>
      <c r="X5917" t="s">
        <v>2676</v>
      </c>
      <c r="Y5917" s="94">
        <v>6659</v>
      </c>
      <c r="Z5917" s="94">
        <v>102090.88000000002</v>
      </c>
      <c r="AA5917" s="94">
        <v>573154</v>
      </c>
      <c r="AB5917" s="94">
        <v>573154</v>
      </c>
      <c r="AC5917">
        <f t="shared" si="184"/>
        <v>3000</v>
      </c>
      <c r="AD5917" t="str">
        <f t="shared" si="185"/>
        <v>314</v>
      </c>
    </row>
    <row r="5918" spans="1:30" hidden="1" x14ac:dyDescent="0.25">
      <c r="A5918" t="s">
        <v>2670</v>
      </c>
      <c r="B5918" t="s">
        <v>2671</v>
      </c>
      <c r="C5918" t="s">
        <v>157</v>
      </c>
      <c r="D5918" t="s">
        <v>348</v>
      </c>
      <c r="E5918" t="s">
        <v>122</v>
      </c>
      <c r="F5918" t="s">
        <v>159</v>
      </c>
      <c r="G5918" t="s">
        <v>160</v>
      </c>
      <c r="H5918" t="s">
        <v>143</v>
      </c>
      <c r="I5918" t="s">
        <v>124</v>
      </c>
      <c r="J5918" t="s">
        <v>125</v>
      </c>
      <c r="K5918" t="s">
        <v>2675</v>
      </c>
      <c r="N5918" t="s">
        <v>2673</v>
      </c>
      <c r="O5918" t="s">
        <v>2674</v>
      </c>
      <c r="P5918" t="s">
        <v>162</v>
      </c>
      <c r="Q5918" t="s">
        <v>308</v>
      </c>
      <c r="R5918" t="s">
        <v>131</v>
      </c>
      <c r="S5918" t="s">
        <v>164</v>
      </c>
      <c r="T5918" t="s">
        <v>165</v>
      </c>
      <c r="U5918" t="s">
        <v>151</v>
      </c>
      <c r="V5918" t="s">
        <v>135</v>
      </c>
      <c r="W5918" t="s">
        <v>136</v>
      </c>
      <c r="X5918" t="s">
        <v>2676</v>
      </c>
      <c r="Y5918" s="94">
        <v>96513</v>
      </c>
      <c r="Z5918" s="94">
        <v>96513</v>
      </c>
      <c r="AA5918" s="94">
        <v>99408</v>
      </c>
      <c r="AB5918" s="94">
        <v>99408</v>
      </c>
      <c r="AC5918">
        <f t="shared" si="184"/>
        <v>3000</v>
      </c>
      <c r="AD5918" t="str">
        <f t="shared" si="185"/>
        <v>314</v>
      </c>
    </row>
    <row r="5919" spans="1:30" hidden="1" x14ac:dyDescent="0.25">
      <c r="A5919" t="s">
        <v>2670</v>
      </c>
      <c r="B5919" t="s">
        <v>2671</v>
      </c>
      <c r="C5919" t="s">
        <v>157</v>
      </c>
      <c r="D5919" t="s">
        <v>282</v>
      </c>
      <c r="E5919" t="s">
        <v>122</v>
      </c>
      <c r="F5919" t="s">
        <v>159</v>
      </c>
      <c r="G5919" t="s">
        <v>160</v>
      </c>
      <c r="H5919" t="s">
        <v>143</v>
      </c>
      <c r="I5919" t="s">
        <v>124</v>
      </c>
      <c r="J5919" t="s">
        <v>125</v>
      </c>
      <c r="K5919" t="s">
        <v>2675</v>
      </c>
      <c r="N5919" t="s">
        <v>2673</v>
      </c>
      <c r="O5919" t="s">
        <v>2674</v>
      </c>
      <c r="P5919" t="s">
        <v>162</v>
      </c>
      <c r="Q5919" t="s">
        <v>283</v>
      </c>
      <c r="R5919" t="s">
        <v>131</v>
      </c>
      <c r="S5919" t="s">
        <v>164</v>
      </c>
      <c r="T5919" t="s">
        <v>165</v>
      </c>
      <c r="U5919" t="s">
        <v>151</v>
      </c>
      <c r="V5919" t="s">
        <v>135</v>
      </c>
      <c r="W5919" t="s">
        <v>136</v>
      </c>
      <c r="X5919" t="s">
        <v>2676</v>
      </c>
      <c r="Y5919" s="94">
        <v>3272</v>
      </c>
      <c r="Z5919" s="94">
        <v>3271.9999999999995</v>
      </c>
      <c r="AA5919" s="94">
        <v>43370</v>
      </c>
      <c r="AB5919" s="94">
        <v>43370</v>
      </c>
      <c r="AC5919">
        <f t="shared" si="184"/>
        <v>3000</v>
      </c>
      <c r="AD5919" t="str">
        <f t="shared" si="185"/>
        <v>314</v>
      </c>
    </row>
    <row r="5920" spans="1:30" hidden="1" x14ac:dyDescent="0.25">
      <c r="A5920" s="97" t="s">
        <v>2682</v>
      </c>
      <c r="B5920" s="97" t="s">
        <v>2671</v>
      </c>
      <c r="C5920" s="97" t="s">
        <v>140</v>
      </c>
      <c r="D5920" s="97" t="s">
        <v>141</v>
      </c>
      <c r="E5920" s="97" t="s">
        <v>122</v>
      </c>
      <c r="F5920" s="98">
        <v>15</v>
      </c>
      <c r="G5920" s="98" t="s">
        <v>142</v>
      </c>
      <c r="H5920" s="97" t="s">
        <v>143</v>
      </c>
      <c r="I5920" s="97" t="s">
        <v>124</v>
      </c>
      <c r="J5920" s="97" t="s">
        <v>125</v>
      </c>
      <c r="K5920" s="97" t="s">
        <v>2683</v>
      </c>
      <c r="L5920" s="97"/>
      <c r="M5920" s="97"/>
      <c r="N5920" s="97" t="s">
        <v>2272</v>
      </c>
      <c r="O5920" s="97" t="s">
        <v>2674</v>
      </c>
      <c r="P5920" s="97" t="s">
        <v>147</v>
      </c>
      <c r="Q5920" s="97" t="s">
        <v>148</v>
      </c>
      <c r="R5920" s="97" t="s">
        <v>131</v>
      </c>
      <c r="S5920" s="97" t="s">
        <v>149</v>
      </c>
      <c r="T5920" s="97" t="s">
        <v>150</v>
      </c>
      <c r="U5920" s="97" t="s">
        <v>151</v>
      </c>
      <c r="V5920" s="97" t="s">
        <v>135</v>
      </c>
      <c r="W5920" s="97" t="s">
        <v>136</v>
      </c>
      <c r="X5920" s="97"/>
      <c r="Y5920" s="99"/>
      <c r="Z5920" s="99"/>
      <c r="AA5920" s="99">
        <v>1772220</v>
      </c>
      <c r="AB5920" s="99">
        <v>1772220</v>
      </c>
      <c r="AC5920">
        <f t="shared" si="184"/>
        <v>1000</v>
      </c>
      <c r="AD5920" t="str">
        <f t="shared" si="185"/>
        <v>314</v>
      </c>
    </row>
    <row r="5921" spans="1:30" hidden="1" x14ac:dyDescent="0.25">
      <c r="A5921" s="97" t="s">
        <v>2682</v>
      </c>
      <c r="B5921" s="97" t="s">
        <v>2671</v>
      </c>
      <c r="C5921" s="97" t="s">
        <v>140</v>
      </c>
      <c r="D5921" s="97">
        <v>13201</v>
      </c>
      <c r="E5921" s="97" t="s">
        <v>122</v>
      </c>
      <c r="F5921" s="98">
        <v>15</v>
      </c>
      <c r="G5921" s="98" t="s">
        <v>142</v>
      </c>
      <c r="H5921" s="97">
        <v>19</v>
      </c>
      <c r="I5921" s="97" t="s">
        <v>124</v>
      </c>
      <c r="J5921" s="97" t="s">
        <v>125</v>
      </c>
      <c r="K5921" s="97" t="s">
        <v>2683</v>
      </c>
      <c r="L5921" s="97"/>
      <c r="M5921" s="97"/>
      <c r="N5921" s="97" t="s">
        <v>2272</v>
      </c>
      <c r="O5921" s="97" t="s">
        <v>2674</v>
      </c>
      <c r="P5921" s="97" t="s">
        <v>147</v>
      </c>
      <c r="Q5921" s="97" t="s">
        <v>152</v>
      </c>
      <c r="R5921" s="97" t="s">
        <v>131</v>
      </c>
      <c r="S5921" s="97" t="s">
        <v>149</v>
      </c>
      <c r="T5921" s="97" t="s">
        <v>150</v>
      </c>
      <c r="U5921" s="97" t="s">
        <v>134</v>
      </c>
      <c r="V5921" s="97" t="s">
        <v>135</v>
      </c>
      <c r="W5921" s="97" t="s">
        <v>136</v>
      </c>
      <c r="X5921" s="97"/>
      <c r="Y5921" s="99"/>
      <c r="Z5921" s="99"/>
      <c r="AA5921" s="99">
        <v>73842.5</v>
      </c>
      <c r="AB5921" s="99">
        <v>73842.5</v>
      </c>
      <c r="AC5921">
        <f t="shared" si="184"/>
        <v>1000</v>
      </c>
      <c r="AD5921" t="str">
        <f t="shared" si="185"/>
        <v>314</v>
      </c>
    </row>
    <row r="5922" spans="1:30" hidden="1" x14ac:dyDescent="0.25">
      <c r="A5922" s="97" t="s">
        <v>2682</v>
      </c>
      <c r="B5922" s="97" t="s">
        <v>2671</v>
      </c>
      <c r="C5922" s="97" t="s">
        <v>140</v>
      </c>
      <c r="D5922" s="97">
        <v>13203</v>
      </c>
      <c r="E5922" s="97" t="s">
        <v>122</v>
      </c>
      <c r="F5922" s="98">
        <v>15</v>
      </c>
      <c r="G5922" s="98" t="s">
        <v>142</v>
      </c>
      <c r="H5922" s="97">
        <v>19</v>
      </c>
      <c r="I5922" s="97" t="s">
        <v>124</v>
      </c>
      <c r="J5922" s="97" t="s">
        <v>125</v>
      </c>
      <c r="K5922" s="97" t="s">
        <v>2683</v>
      </c>
      <c r="L5922" s="97"/>
      <c r="M5922" s="97"/>
      <c r="N5922" s="97" t="s">
        <v>2272</v>
      </c>
      <c r="O5922" s="97" t="s">
        <v>2674</v>
      </c>
      <c r="P5922" s="97" t="s">
        <v>147</v>
      </c>
      <c r="Q5922" s="97" t="s">
        <v>153</v>
      </c>
      <c r="R5922" s="97" t="s">
        <v>131</v>
      </c>
      <c r="S5922" s="97" t="s">
        <v>149</v>
      </c>
      <c r="T5922" s="97" t="s">
        <v>150</v>
      </c>
      <c r="U5922" s="97" t="s">
        <v>134</v>
      </c>
      <c r="V5922" s="97" t="s">
        <v>135</v>
      </c>
      <c r="W5922" s="97" t="s">
        <v>136</v>
      </c>
      <c r="X5922" s="97"/>
      <c r="Y5922" s="99"/>
      <c r="Z5922" s="99"/>
      <c r="AA5922" s="99">
        <v>295370</v>
      </c>
      <c r="AB5922" s="99">
        <v>295370</v>
      </c>
      <c r="AC5922">
        <f t="shared" si="184"/>
        <v>1000</v>
      </c>
      <c r="AD5922" t="str">
        <f t="shared" si="185"/>
        <v>314</v>
      </c>
    </row>
    <row r="5923" spans="1:30" hidden="1" x14ac:dyDescent="0.25">
      <c r="A5923" s="97" t="s">
        <v>2682</v>
      </c>
      <c r="B5923" s="97" t="s">
        <v>2671</v>
      </c>
      <c r="C5923" s="97" t="s">
        <v>140</v>
      </c>
      <c r="D5923" s="97">
        <v>14101</v>
      </c>
      <c r="E5923" s="97" t="s">
        <v>122</v>
      </c>
      <c r="F5923" s="98">
        <v>15</v>
      </c>
      <c r="G5923" s="98" t="s">
        <v>142</v>
      </c>
      <c r="H5923" s="97">
        <v>19</v>
      </c>
      <c r="I5923" s="97" t="s">
        <v>124</v>
      </c>
      <c r="J5923" s="97" t="s">
        <v>125</v>
      </c>
      <c r="K5923" s="97" t="s">
        <v>2683</v>
      </c>
      <c r="L5923" s="97"/>
      <c r="M5923" s="97"/>
      <c r="N5923" s="97" t="s">
        <v>2272</v>
      </c>
      <c r="O5923" s="97" t="s">
        <v>2674</v>
      </c>
      <c r="P5923" s="97" t="s">
        <v>147</v>
      </c>
      <c r="Q5923" s="97" t="s">
        <v>154</v>
      </c>
      <c r="R5923" s="97" t="s">
        <v>131</v>
      </c>
      <c r="S5923" s="97" t="s">
        <v>149</v>
      </c>
      <c r="T5923" s="97" t="s">
        <v>150</v>
      </c>
      <c r="U5923" s="97" t="s">
        <v>134</v>
      </c>
      <c r="V5923" s="97" t="s">
        <v>135</v>
      </c>
      <c r="W5923" s="97" t="s">
        <v>136</v>
      </c>
      <c r="X5923" s="97"/>
      <c r="Y5923" s="99"/>
      <c r="Z5923" s="99"/>
      <c r="AA5923" s="99">
        <v>97472.1</v>
      </c>
      <c r="AB5923" s="99">
        <v>97472.1</v>
      </c>
      <c r="AC5923">
        <f t="shared" si="184"/>
        <v>1000</v>
      </c>
      <c r="AD5923" t="str">
        <f t="shared" si="185"/>
        <v>314</v>
      </c>
    </row>
    <row r="5924" spans="1:30" hidden="1" x14ac:dyDescent="0.25">
      <c r="A5924" s="97" t="s">
        <v>2682</v>
      </c>
      <c r="B5924" s="97" t="s">
        <v>2671</v>
      </c>
      <c r="C5924" s="97" t="s">
        <v>140</v>
      </c>
      <c r="D5924" s="97">
        <v>14103</v>
      </c>
      <c r="E5924" s="97" t="s">
        <v>122</v>
      </c>
      <c r="F5924" s="98">
        <v>15</v>
      </c>
      <c r="G5924" s="98" t="s">
        <v>142</v>
      </c>
      <c r="H5924" s="97">
        <v>19</v>
      </c>
      <c r="I5924" s="97" t="s">
        <v>124</v>
      </c>
      <c r="J5924" s="97" t="s">
        <v>125</v>
      </c>
      <c r="K5924" s="97" t="s">
        <v>2683</v>
      </c>
      <c r="L5924" s="97"/>
      <c r="M5924" s="97"/>
      <c r="N5924" s="97" t="s">
        <v>2272</v>
      </c>
      <c r="O5924" s="97" t="s">
        <v>2674</v>
      </c>
      <c r="P5924" s="97" t="s">
        <v>147</v>
      </c>
      <c r="Q5924" s="97" t="s">
        <v>155</v>
      </c>
      <c r="R5924" s="97" t="s">
        <v>131</v>
      </c>
      <c r="S5924" s="97" t="s">
        <v>149</v>
      </c>
      <c r="T5924" s="97" t="s">
        <v>150</v>
      </c>
      <c r="U5924" s="97" t="s">
        <v>134</v>
      </c>
      <c r="V5924" s="97" t="s">
        <v>135</v>
      </c>
      <c r="W5924" s="97" t="s">
        <v>136</v>
      </c>
      <c r="X5924" s="97"/>
      <c r="Y5924" s="99"/>
      <c r="Z5924" s="99"/>
      <c r="AA5924" s="99">
        <v>39874.949999999997</v>
      </c>
      <c r="AB5924" s="99">
        <v>39874.949999999997</v>
      </c>
      <c r="AC5924">
        <f t="shared" si="184"/>
        <v>1000</v>
      </c>
      <c r="AD5924" t="str">
        <f t="shared" si="185"/>
        <v>314</v>
      </c>
    </row>
    <row r="5925" spans="1:30" hidden="1" x14ac:dyDescent="0.25">
      <c r="A5925" s="97" t="s">
        <v>2682</v>
      </c>
      <c r="B5925" s="97" t="s">
        <v>2671</v>
      </c>
      <c r="C5925" s="97" t="s">
        <v>140</v>
      </c>
      <c r="D5925" s="97">
        <v>14201</v>
      </c>
      <c r="E5925" s="97" t="s">
        <v>122</v>
      </c>
      <c r="F5925" s="98">
        <v>15</v>
      </c>
      <c r="G5925" s="98" t="s">
        <v>142</v>
      </c>
      <c r="H5925" s="97">
        <v>19</v>
      </c>
      <c r="I5925" s="97" t="s">
        <v>124</v>
      </c>
      <c r="J5925" s="97" t="s">
        <v>125</v>
      </c>
      <c r="K5925" s="97" t="s">
        <v>2683</v>
      </c>
      <c r="L5925" s="97"/>
      <c r="M5925" s="97"/>
      <c r="N5925" s="97" t="s">
        <v>2272</v>
      </c>
      <c r="O5925" s="97" t="s">
        <v>2674</v>
      </c>
      <c r="P5925" s="97" t="s">
        <v>147</v>
      </c>
      <c r="Q5925" s="97" t="s">
        <v>156</v>
      </c>
      <c r="R5925" s="97" t="s">
        <v>131</v>
      </c>
      <c r="S5925" s="97" t="s">
        <v>149</v>
      </c>
      <c r="T5925" s="97" t="s">
        <v>150</v>
      </c>
      <c r="U5925" s="97" t="s">
        <v>134</v>
      </c>
      <c r="V5925" s="97" t="s">
        <v>135</v>
      </c>
      <c r="W5925" s="97" t="s">
        <v>136</v>
      </c>
      <c r="X5925" s="97"/>
      <c r="Y5925" s="99"/>
      <c r="Z5925" s="99"/>
      <c r="AA5925" s="99">
        <v>88611</v>
      </c>
      <c r="AB5925" s="99">
        <v>88611</v>
      </c>
      <c r="AC5925">
        <f t="shared" si="184"/>
        <v>1000</v>
      </c>
      <c r="AD5925" t="str">
        <f t="shared" si="185"/>
        <v>314</v>
      </c>
    </row>
    <row r="5926" spans="1:30" hidden="1" x14ac:dyDescent="0.25">
      <c r="A5926" s="97" t="s">
        <v>2682</v>
      </c>
      <c r="B5926" s="97" t="s">
        <v>2671</v>
      </c>
      <c r="C5926" s="97" t="s">
        <v>140</v>
      </c>
      <c r="D5926" s="97">
        <v>14301</v>
      </c>
      <c r="E5926" s="97" t="s">
        <v>122</v>
      </c>
      <c r="F5926" s="98">
        <v>15</v>
      </c>
      <c r="G5926" s="98" t="s">
        <v>142</v>
      </c>
      <c r="H5926" s="97">
        <v>19</v>
      </c>
      <c r="I5926" s="97" t="s">
        <v>124</v>
      </c>
      <c r="J5926" s="97" t="s">
        <v>125</v>
      </c>
      <c r="K5926" s="97" t="s">
        <v>2683</v>
      </c>
      <c r="L5926" s="97"/>
      <c r="M5926" s="97"/>
      <c r="N5926" s="97" t="s">
        <v>2272</v>
      </c>
      <c r="O5926" s="97" t="s">
        <v>2674</v>
      </c>
      <c r="P5926" s="97" t="s">
        <v>147</v>
      </c>
      <c r="Q5926" s="97" t="s">
        <v>178</v>
      </c>
      <c r="R5926" s="97" t="s">
        <v>131</v>
      </c>
      <c r="S5926" s="97" t="s">
        <v>149</v>
      </c>
      <c r="T5926" s="97" t="s">
        <v>150</v>
      </c>
      <c r="U5926" s="97" t="s">
        <v>134</v>
      </c>
      <c r="V5926" s="97" t="s">
        <v>135</v>
      </c>
      <c r="W5926" s="97" t="s">
        <v>136</v>
      </c>
      <c r="X5926" s="97"/>
      <c r="Y5926" s="99"/>
      <c r="Z5926" s="99"/>
      <c r="AA5926" s="99">
        <v>106333.2</v>
      </c>
      <c r="AB5926" s="99">
        <v>106333.2</v>
      </c>
      <c r="AC5926">
        <f t="shared" si="184"/>
        <v>1000</v>
      </c>
      <c r="AD5926" t="str">
        <f t="shared" si="185"/>
        <v>314</v>
      </c>
    </row>
    <row r="5927" spans="1:30" hidden="1" x14ac:dyDescent="0.25">
      <c r="A5927" t="s">
        <v>2682</v>
      </c>
      <c r="B5927" t="s">
        <v>2671</v>
      </c>
      <c r="C5927" t="s">
        <v>157</v>
      </c>
      <c r="D5927" t="s">
        <v>186</v>
      </c>
      <c r="E5927" t="s">
        <v>122</v>
      </c>
      <c r="F5927" t="s">
        <v>159</v>
      </c>
      <c r="G5927" t="s">
        <v>160</v>
      </c>
      <c r="H5927" t="s">
        <v>304</v>
      </c>
      <c r="I5927" t="s">
        <v>124</v>
      </c>
      <c r="J5927" t="s">
        <v>125</v>
      </c>
      <c r="K5927" t="s">
        <v>2675</v>
      </c>
      <c r="N5927" t="s">
        <v>2272</v>
      </c>
      <c r="O5927" t="s">
        <v>2674</v>
      </c>
      <c r="P5927" t="s">
        <v>162</v>
      </c>
      <c r="Q5927" t="s">
        <v>188</v>
      </c>
      <c r="R5927" t="s">
        <v>131</v>
      </c>
      <c r="S5927" t="s">
        <v>164</v>
      </c>
      <c r="T5927" t="s">
        <v>165</v>
      </c>
      <c r="U5927" t="s">
        <v>134</v>
      </c>
      <c r="V5927" t="s">
        <v>135</v>
      </c>
      <c r="W5927" t="s">
        <v>136</v>
      </c>
      <c r="X5927" t="s">
        <v>2684</v>
      </c>
      <c r="AA5927" s="94">
        <v>57000</v>
      </c>
      <c r="AB5927" s="94">
        <v>57000</v>
      </c>
      <c r="AC5927">
        <f t="shared" si="184"/>
        <v>2000</v>
      </c>
      <c r="AD5927" t="str">
        <f t="shared" si="185"/>
        <v>314</v>
      </c>
    </row>
    <row r="5928" spans="1:30" hidden="1" x14ac:dyDescent="0.25">
      <c r="A5928" t="s">
        <v>2682</v>
      </c>
      <c r="B5928" t="s">
        <v>2671</v>
      </c>
      <c r="C5928" t="s">
        <v>157</v>
      </c>
      <c r="D5928" t="s">
        <v>192</v>
      </c>
      <c r="E5928" t="s">
        <v>122</v>
      </c>
      <c r="F5928" t="s">
        <v>159</v>
      </c>
      <c r="G5928" t="s">
        <v>160</v>
      </c>
      <c r="H5928" t="s">
        <v>304</v>
      </c>
      <c r="I5928" t="s">
        <v>124</v>
      </c>
      <c r="J5928" t="s">
        <v>125</v>
      </c>
      <c r="K5928" t="s">
        <v>2675</v>
      </c>
      <c r="N5928" t="s">
        <v>2272</v>
      </c>
      <c r="O5928" t="s">
        <v>2674</v>
      </c>
      <c r="P5928" t="s">
        <v>162</v>
      </c>
      <c r="Q5928" t="s">
        <v>193</v>
      </c>
      <c r="R5928" t="s">
        <v>131</v>
      </c>
      <c r="S5928" t="s">
        <v>164</v>
      </c>
      <c r="T5928" t="s">
        <v>165</v>
      </c>
      <c r="U5928" t="s">
        <v>134</v>
      </c>
      <c r="V5928" t="s">
        <v>135</v>
      </c>
      <c r="W5928" t="s">
        <v>136</v>
      </c>
      <c r="X5928" t="s">
        <v>2684</v>
      </c>
      <c r="AA5928" s="94">
        <v>15000</v>
      </c>
      <c r="AB5928" s="94">
        <v>15000</v>
      </c>
      <c r="AC5928">
        <f t="shared" si="184"/>
        <v>2000</v>
      </c>
      <c r="AD5928" t="str">
        <f t="shared" si="185"/>
        <v>314</v>
      </c>
    </row>
    <row r="5929" spans="1:30" hidden="1" x14ac:dyDescent="0.25">
      <c r="A5929" t="s">
        <v>2682</v>
      </c>
      <c r="B5929" t="s">
        <v>2671</v>
      </c>
      <c r="C5929" t="s">
        <v>157</v>
      </c>
      <c r="D5929" t="s">
        <v>198</v>
      </c>
      <c r="E5929" t="s">
        <v>122</v>
      </c>
      <c r="F5929" t="s">
        <v>159</v>
      </c>
      <c r="G5929" t="s">
        <v>160</v>
      </c>
      <c r="H5929" t="s">
        <v>304</v>
      </c>
      <c r="I5929" t="s">
        <v>124</v>
      </c>
      <c r="J5929" t="s">
        <v>125</v>
      </c>
      <c r="K5929" t="s">
        <v>2675</v>
      </c>
      <c r="N5929" t="s">
        <v>2272</v>
      </c>
      <c r="O5929" t="s">
        <v>2674</v>
      </c>
      <c r="P5929" t="s">
        <v>162</v>
      </c>
      <c r="Q5929" t="s">
        <v>199</v>
      </c>
      <c r="R5929" t="s">
        <v>131</v>
      </c>
      <c r="S5929" t="s">
        <v>164</v>
      </c>
      <c r="T5929" t="s">
        <v>165</v>
      </c>
      <c r="U5929" t="s">
        <v>134</v>
      </c>
      <c r="V5929" t="s">
        <v>135</v>
      </c>
      <c r="W5929" t="s">
        <v>136</v>
      </c>
      <c r="X5929" t="s">
        <v>2684</v>
      </c>
      <c r="AA5929" s="94">
        <v>60000</v>
      </c>
      <c r="AB5929" s="94">
        <v>60000</v>
      </c>
      <c r="AC5929">
        <f t="shared" si="184"/>
        <v>2000</v>
      </c>
      <c r="AD5929" t="str">
        <f t="shared" si="185"/>
        <v>314</v>
      </c>
    </row>
    <row r="5930" spans="1:30" hidden="1" x14ac:dyDescent="0.25">
      <c r="A5930" t="s">
        <v>2682</v>
      </c>
      <c r="B5930" t="s">
        <v>2671</v>
      </c>
      <c r="C5930" t="s">
        <v>157</v>
      </c>
      <c r="D5930" t="s">
        <v>200</v>
      </c>
      <c r="E5930" t="s">
        <v>122</v>
      </c>
      <c r="F5930" t="s">
        <v>159</v>
      </c>
      <c r="G5930" t="s">
        <v>160</v>
      </c>
      <c r="H5930" t="s">
        <v>304</v>
      </c>
      <c r="I5930" t="s">
        <v>124</v>
      </c>
      <c r="J5930" t="s">
        <v>125</v>
      </c>
      <c r="K5930" t="s">
        <v>2675</v>
      </c>
      <c r="N5930" t="s">
        <v>2272</v>
      </c>
      <c r="O5930" t="s">
        <v>2674</v>
      </c>
      <c r="P5930" t="s">
        <v>162</v>
      </c>
      <c r="Q5930" t="s">
        <v>201</v>
      </c>
      <c r="R5930" t="s">
        <v>131</v>
      </c>
      <c r="S5930" t="s">
        <v>164</v>
      </c>
      <c r="T5930" t="s">
        <v>165</v>
      </c>
      <c r="U5930" t="s">
        <v>134</v>
      </c>
      <c r="V5930" t="s">
        <v>135</v>
      </c>
      <c r="W5930" t="s">
        <v>136</v>
      </c>
      <c r="X5930" t="s">
        <v>2684</v>
      </c>
      <c r="AA5930" s="94">
        <v>20200</v>
      </c>
      <c r="AB5930" s="94">
        <v>20200</v>
      </c>
      <c r="AC5930">
        <f t="shared" si="184"/>
        <v>2000</v>
      </c>
      <c r="AD5930" t="str">
        <f t="shared" si="185"/>
        <v>314</v>
      </c>
    </row>
    <row r="5931" spans="1:30" hidden="1" x14ac:dyDescent="0.25">
      <c r="A5931" t="s">
        <v>2682</v>
      </c>
      <c r="B5931" t="s">
        <v>2671</v>
      </c>
      <c r="C5931" t="s">
        <v>157</v>
      </c>
      <c r="D5931" t="s">
        <v>206</v>
      </c>
      <c r="E5931" t="s">
        <v>122</v>
      </c>
      <c r="F5931" t="s">
        <v>159</v>
      </c>
      <c r="G5931" t="s">
        <v>160</v>
      </c>
      <c r="H5931" t="s">
        <v>304</v>
      </c>
      <c r="I5931" t="s">
        <v>124</v>
      </c>
      <c r="J5931" t="s">
        <v>125</v>
      </c>
      <c r="K5931" t="s">
        <v>2675</v>
      </c>
      <c r="N5931" t="s">
        <v>2272</v>
      </c>
      <c r="O5931" t="s">
        <v>2674</v>
      </c>
      <c r="P5931" t="s">
        <v>162</v>
      </c>
      <c r="Q5931" t="s">
        <v>207</v>
      </c>
      <c r="R5931" t="s">
        <v>131</v>
      </c>
      <c r="S5931" t="s">
        <v>164</v>
      </c>
      <c r="T5931" t="s">
        <v>165</v>
      </c>
      <c r="U5931" t="s">
        <v>134</v>
      </c>
      <c r="V5931" t="s">
        <v>135</v>
      </c>
      <c r="W5931" t="s">
        <v>136</v>
      </c>
      <c r="X5931" t="s">
        <v>2684</v>
      </c>
      <c r="AA5931" s="94">
        <v>10000</v>
      </c>
      <c r="AB5931" s="94">
        <v>10000</v>
      </c>
      <c r="AC5931">
        <f t="shared" si="184"/>
        <v>2000</v>
      </c>
      <c r="AD5931" t="str">
        <f t="shared" si="185"/>
        <v>314</v>
      </c>
    </row>
    <row r="5932" spans="1:30" hidden="1" x14ac:dyDescent="0.25">
      <c r="A5932" t="s">
        <v>2682</v>
      </c>
      <c r="B5932" t="s">
        <v>2671</v>
      </c>
      <c r="C5932" t="s">
        <v>157</v>
      </c>
      <c r="D5932" t="s">
        <v>212</v>
      </c>
      <c r="E5932" t="s">
        <v>122</v>
      </c>
      <c r="F5932" t="s">
        <v>159</v>
      </c>
      <c r="G5932" t="s">
        <v>160</v>
      </c>
      <c r="H5932" t="s">
        <v>304</v>
      </c>
      <c r="I5932" t="s">
        <v>124</v>
      </c>
      <c r="J5932" t="s">
        <v>125</v>
      </c>
      <c r="K5932" t="s">
        <v>2675</v>
      </c>
      <c r="N5932" t="s">
        <v>2272</v>
      </c>
      <c r="O5932" t="s">
        <v>2674</v>
      </c>
      <c r="P5932" t="s">
        <v>162</v>
      </c>
      <c r="Q5932" t="s">
        <v>213</v>
      </c>
      <c r="R5932" t="s">
        <v>131</v>
      </c>
      <c r="S5932" t="s">
        <v>164</v>
      </c>
      <c r="T5932" t="s">
        <v>165</v>
      </c>
      <c r="U5932" t="s">
        <v>134</v>
      </c>
      <c r="V5932" t="s">
        <v>135</v>
      </c>
      <c r="W5932" t="s">
        <v>136</v>
      </c>
      <c r="X5932" t="s">
        <v>2684</v>
      </c>
      <c r="AA5932" s="94">
        <v>25000</v>
      </c>
      <c r="AB5932" s="94">
        <v>25000</v>
      </c>
      <c r="AC5932">
        <f t="shared" si="184"/>
        <v>2000</v>
      </c>
      <c r="AD5932" t="str">
        <f t="shared" si="185"/>
        <v>314</v>
      </c>
    </row>
    <row r="5933" spans="1:30" hidden="1" x14ac:dyDescent="0.25">
      <c r="A5933" t="s">
        <v>2682</v>
      </c>
      <c r="B5933" t="s">
        <v>2671</v>
      </c>
      <c r="C5933" t="s">
        <v>157</v>
      </c>
      <c r="D5933" t="s">
        <v>214</v>
      </c>
      <c r="E5933" t="s">
        <v>122</v>
      </c>
      <c r="F5933" t="s">
        <v>159</v>
      </c>
      <c r="G5933" t="s">
        <v>160</v>
      </c>
      <c r="H5933" t="s">
        <v>304</v>
      </c>
      <c r="I5933" t="s">
        <v>124</v>
      </c>
      <c r="J5933" t="s">
        <v>125</v>
      </c>
      <c r="K5933" t="s">
        <v>2675</v>
      </c>
      <c r="N5933" t="s">
        <v>2272</v>
      </c>
      <c r="O5933" t="s">
        <v>2674</v>
      </c>
      <c r="P5933" t="s">
        <v>162</v>
      </c>
      <c r="Q5933" t="s">
        <v>215</v>
      </c>
      <c r="R5933" t="s">
        <v>131</v>
      </c>
      <c r="S5933" t="s">
        <v>164</v>
      </c>
      <c r="T5933" t="s">
        <v>165</v>
      </c>
      <c r="U5933" t="s">
        <v>134</v>
      </c>
      <c r="V5933" t="s">
        <v>135</v>
      </c>
      <c r="W5933" t="s">
        <v>136</v>
      </c>
      <c r="X5933" t="s">
        <v>2684</v>
      </c>
      <c r="AA5933" s="94">
        <v>92000</v>
      </c>
      <c r="AB5933" s="94">
        <v>92000</v>
      </c>
      <c r="AC5933">
        <f t="shared" si="184"/>
        <v>2000</v>
      </c>
      <c r="AD5933" t="str">
        <f t="shared" si="185"/>
        <v>314</v>
      </c>
    </row>
    <row r="5934" spans="1:30" hidden="1" x14ac:dyDescent="0.25">
      <c r="A5934" t="s">
        <v>2682</v>
      </c>
      <c r="B5934" t="s">
        <v>2671</v>
      </c>
      <c r="C5934" t="s">
        <v>157</v>
      </c>
      <c r="D5934" t="s">
        <v>226</v>
      </c>
      <c r="E5934" t="s">
        <v>122</v>
      </c>
      <c r="F5934" t="s">
        <v>159</v>
      </c>
      <c r="G5934" t="s">
        <v>160</v>
      </c>
      <c r="H5934" t="s">
        <v>304</v>
      </c>
      <c r="I5934" t="s">
        <v>124</v>
      </c>
      <c r="J5934" t="s">
        <v>125</v>
      </c>
      <c r="K5934" t="s">
        <v>2675</v>
      </c>
      <c r="N5934" t="s">
        <v>2272</v>
      </c>
      <c r="O5934" t="s">
        <v>2674</v>
      </c>
      <c r="P5934" t="s">
        <v>162</v>
      </c>
      <c r="Q5934" t="s">
        <v>227</v>
      </c>
      <c r="R5934" t="s">
        <v>131</v>
      </c>
      <c r="S5934" t="s">
        <v>164</v>
      </c>
      <c r="T5934" t="s">
        <v>165</v>
      </c>
      <c r="U5934" t="s">
        <v>134</v>
      </c>
      <c r="V5934" t="s">
        <v>135</v>
      </c>
      <c r="W5934" t="s">
        <v>136</v>
      </c>
      <c r="X5934" t="s">
        <v>2684</v>
      </c>
      <c r="AA5934" s="94">
        <v>15000</v>
      </c>
      <c r="AB5934" s="94">
        <v>15000</v>
      </c>
      <c r="AC5934">
        <f t="shared" si="184"/>
        <v>2000</v>
      </c>
      <c r="AD5934" t="str">
        <f t="shared" si="185"/>
        <v>314</v>
      </c>
    </row>
    <row r="5935" spans="1:30" hidden="1" x14ac:dyDescent="0.25">
      <c r="A5935" t="s">
        <v>2682</v>
      </c>
      <c r="B5935" t="s">
        <v>2671</v>
      </c>
      <c r="C5935" t="s">
        <v>157</v>
      </c>
      <c r="D5935" t="s">
        <v>232</v>
      </c>
      <c r="E5935" t="s">
        <v>122</v>
      </c>
      <c r="F5935" t="s">
        <v>159</v>
      </c>
      <c r="G5935" t="s">
        <v>160</v>
      </c>
      <c r="H5935" t="s">
        <v>304</v>
      </c>
      <c r="I5935" t="s">
        <v>124</v>
      </c>
      <c r="J5935" t="s">
        <v>125</v>
      </c>
      <c r="K5935" t="s">
        <v>2675</v>
      </c>
      <c r="N5935" t="s">
        <v>2272</v>
      </c>
      <c r="O5935" t="s">
        <v>2674</v>
      </c>
      <c r="P5935" t="s">
        <v>162</v>
      </c>
      <c r="Q5935" t="s">
        <v>233</v>
      </c>
      <c r="R5935" t="s">
        <v>131</v>
      </c>
      <c r="S5935" t="s">
        <v>164</v>
      </c>
      <c r="T5935" t="s">
        <v>165</v>
      </c>
      <c r="U5935" t="s">
        <v>134</v>
      </c>
      <c r="V5935" t="s">
        <v>135</v>
      </c>
      <c r="W5935" t="s">
        <v>136</v>
      </c>
      <c r="X5935" t="s">
        <v>2684</v>
      </c>
      <c r="AA5935" s="94">
        <v>40000</v>
      </c>
      <c r="AB5935" s="94">
        <v>40000</v>
      </c>
      <c r="AC5935">
        <f t="shared" si="184"/>
        <v>2000</v>
      </c>
      <c r="AD5935" t="str">
        <f t="shared" si="185"/>
        <v>314</v>
      </c>
    </row>
    <row r="5936" spans="1:30" hidden="1" x14ac:dyDescent="0.25">
      <c r="A5936" t="s">
        <v>2682</v>
      </c>
      <c r="B5936" t="s">
        <v>2671</v>
      </c>
      <c r="C5936" t="s">
        <v>470</v>
      </c>
      <c r="D5936" t="s">
        <v>291</v>
      </c>
      <c r="E5936" t="s">
        <v>122</v>
      </c>
      <c r="F5936" t="s">
        <v>159</v>
      </c>
      <c r="G5936" t="s">
        <v>160</v>
      </c>
      <c r="H5936" t="s">
        <v>143</v>
      </c>
      <c r="I5936" t="s">
        <v>124</v>
      </c>
      <c r="J5936" t="s">
        <v>125</v>
      </c>
      <c r="K5936" t="s">
        <v>2685</v>
      </c>
      <c r="N5936" t="s">
        <v>2272</v>
      </c>
      <c r="O5936" t="s">
        <v>2674</v>
      </c>
      <c r="P5936" t="s">
        <v>472</v>
      </c>
      <c r="Q5936" t="s">
        <v>169</v>
      </c>
      <c r="R5936" t="s">
        <v>131</v>
      </c>
      <c r="S5936" t="s">
        <v>164</v>
      </c>
      <c r="T5936" t="s">
        <v>165</v>
      </c>
      <c r="U5936" t="s">
        <v>151</v>
      </c>
      <c r="V5936" t="s">
        <v>135</v>
      </c>
      <c r="W5936" t="s">
        <v>136</v>
      </c>
      <c r="X5936" t="s">
        <v>2686</v>
      </c>
      <c r="Y5936" s="94">
        <v>19046</v>
      </c>
      <c r="Z5936" s="94">
        <v>0</v>
      </c>
      <c r="AA5936" s="94">
        <v>0</v>
      </c>
      <c r="AB5936" s="94">
        <v>0</v>
      </c>
      <c r="AC5936">
        <f t="shared" si="184"/>
        <v>3000</v>
      </c>
      <c r="AD5936" t="str">
        <f t="shared" si="185"/>
        <v>314</v>
      </c>
    </row>
    <row r="5937" spans="1:30" hidden="1" x14ac:dyDescent="0.25">
      <c r="A5937" t="s">
        <v>2682</v>
      </c>
      <c r="B5937" t="s">
        <v>2671</v>
      </c>
      <c r="C5937" t="s">
        <v>157</v>
      </c>
      <c r="D5937" t="s">
        <v>1210</v>
      </c>
      <c r="E5937" t="s">
        <v>122</v>
      </c>
      <c r="F5937" t="s">
        <v>159</v>
      </c>
      <c r="G5937" t="s">
        <v>160</v>
      </c>
      <c r="H5937" t="s">
        <v>304</v>
      </c>
      <c r="I5937" t="s">
        <v>124</v>
      </c>
      <c r="J5937" t="s">
        <v>125</v>
      </c>
      <c r="K5937" t="s">
        <v>2675</v>
      </c>
      <c r="N5937" t="s">
        <v>2272</v>
      </c>
      <c r="O5937" t="s">
        <v>2674</v>
      </c>
      <c r="P5937" t="s">
        <v>162</v>
      </c>
      <c r="Q5937" t="s">
        <v>1211</v>
      </c>
      <c r="R5937" t="s">
        <v>131</v>
      </c>
      <c r="S5937" t="s">
        <v>164</v>
      </c>
      <c r="T5937" t="s">
        <v>165</v>
      </c>
      <c r="U5937" t="s">
        <v>134</v>
      </c>
      <c r="V5937" t="s">
        <v>135</v>
      </c>
      <c r="W5937" t="s">
        <v>136</v>
      </c>
      <c r="X5937" t="s">
        <v>2684</v>
      </c>
      <c r="AA5937" s="94">
        <v>197720</v>
      </c>
      <c r="AB5937" s="94">
        <v>197720</v>
      </c>
      <c r="AC5937">
        <f t="shared" si="184"/>
        <v>3000</v>
      </c>
      <c r="AD5937" t="str">
        <f t="shared" si="185"/>
        <v>314</v>
      </c>
    </row>
    <row r="5938" spans="1:30" hidden="1" x14ac:dyDescent="0.25">
      <c r="A5938" t="s">
        <v>2682</v>
      </c>
      <c r="B5938" t="s">
        <v>2671</v>
      </c>
      <c r="C5938" t="s">
        <v>157</v>
      </c>
      <c r="D5938" t="s">
        <v>264</v>
      </c>
      <c r="E5938" t="s">
        <v>122</v>
      </c>
      <c r="F5938" t="s">
        <v>159</v>
      </c>
      <c r="G5938" t="s">
        <v>160</v>
      </c>
      <c r="H5938" t="s">
        <v>304</v>
      </c>
      <c r="I5938" t="s">
        <v>124</v>
      </c>
      <c r="J5938" t="s">
        <v>125</v>
      </c>
      <c r="K5938" t="s">
        <v>2675</v>
      </c>
      <c r="N5938" t="s">
        <v>2272</v>
      </c>
      <c r="O5938" t="s">
        <v>2674</v>
      </c>
      <c r="P5938" t="s">
        <v>162</v>
      </c>
      <c r="Q5938" t="s">
        <v>265</v>
      </c>
      <c r="R5938" t="s">
        <v>131</v>
      </c>
      <c r="S5938" t="s">
        <v>164</v>
      </c>
      <c r="T5938" t="s">
        <v>165</v>
      </c>
      <c r="U5938" t="s">
        <v>134</v>
      </c>
      <c r="V5938" t="s">
        <v>135</v>
      </c>
      <c r="W5938" t="s">
        <v>136</v>
      </c>
      <c r="X5938" t="s">
        <v>2684</v>
      </c>
      <c r="AA5938" s="94">
        <v>75000</v>
      </c>
      <c r="AB5938" s="94">
        <v>75000</v>
      </c>
      <c r="AC5938">
        <f t="shared" si="184"/>
        <v>3000</v>
      </c>
      <c r="AD5938" t="str">
        <f t="shared" si="185"/>
        <v>314</v>
      </c>
    </row>
    <row r="5939" spans="1:30" hidden="1" x14ac:dyDescent="0.25">
      <c r="A5939" t="s">
        <v>2682</v>
      </c>
      <c r="B5939" t="s">
        <v>2671</v>
      </c>
      <c r="C5939" t="s">
        <v>157</v>
      </c>
      <c r="D5939" t="s">
        <v>272</v>
      </c>
      <c r="E5939" t="s">
        <v>122</v>
      </c>
      <c r="F5939" t="s">
        <v>159</v>
      </c>
      <c r="G5939" t="s">
        <v>160</v>
      </c>
      <c r="H5939" t="s">
        <v>304</v>
      </c>
      <c r="I5939" t="s">
        <v>124</v>
      </c>
      <c r="J5939" t="s">
        <v>125</v>
      </c>
      <c r="K5939" t="s">
        <v>2675</v>
      </c>
      <c r="N5939" t="s">
        <v>2272</v>
      </c>
      <c r="O5939" t="s">
        <v>2674</v>
      </c>
      <c r="P5939" t="s">
        <v>162</v>
      </c>
      <c r="Q5939" t="s">
        <v>273</v>
      </c>
      <c r="R5939" t="s">
        <v>131</v>
      </c>
      <c r="S5939" t="s">
        <v>164</v>
      </c>
      <c r="T5939" t="s">
        <v>165</v>
      </c>
      <c r="U5939" t="s">
        <v>134</v>
      </c>
      <c r="V5939" t="s">
        <v>135</v>
      </c>
      <c r="W5939" t="s">
        <v>136</v>
      </c>
      <c r="X5939" t="s">
        <v>2684</v>
      </c>
      <c r="AA5939" s="94">
        <v>288000</v>
      </c>
      <c r="AB5939" s="94">
        <v>288000</v>
      </c>
      <c r="AC5939">
        <f t="shared" si="184"/>
        <v>3000</v>
      </c>
      <c r="AD5939" t="str">
        <f t="shared" si="185"/>
        <v>314</v>
      </c>
    </row>
    <row r="5940" spans="1:30" hidden="1" x14ac:dyDescent="0.25">
      <c r="A5940" t="s">
        <v>2682</v>
      </c>
      <c r="B5940" t="s">
        <v>2671</v>
      </c>
      <c r="C5940" t="s">
        <v>470</v>
      </c>
      <c r="D5940" t="s">
        <v>278</v>
      </c>
      <c r="E5940" t="s">
        <v>122</v>
      </c>
      <c r="F5940" t="s">
        <v>159</v>
      </c>
      <c r="G5940" t="s">
        <v>160</v>
      </c>
      <c r="H5940" t="s">
        <v>143</v>
      </c>
      <c r="I5940" t="s">
        <v>124</v>
      </c>
      <c r="J5940" t="s">
        <v>125</v>
      </c>
      <c r="K5940" t="s">
        <v>2685</v>
      </c>
      <c r="N5940" t="s">
        <v>2272</v>
      </c>
      <c r="O5940" t="s">
        <v>2674</v>
      </c>
      <c r="P5940" t="s">
        <v>472</v>
      </c>
      <c r="Q5940" t="s">
        <v>279</v>
      </c>
      <c r="R5940" t="s">
        <v>131</v>
      </c>
      <c r="S5940" t="s">
        <v>164</v>
      </c>
      <c r="T5940" t="s">
        <v>165</v>
      </c>
      <c r="U5940" t="s">
        <v>151</v>
      </c>
      <c r="V5940" t="s">
        <v>135</v>
      </c>
      <c r="W5940" t="s">
        <v>136</v>
      </c>
      <c r="X5940" t="s">
        <v>2686</v>
      </c>
      <c r="Y5940" s="94">
        <v>26482</v>
      </c>
      <c r="Z5940" s="94">
        <v>0</v>
      </c>
      <c r="AA5940" s="94">
        <v>0</v>
      </c>
      <c r="AB5940" s="94">
        <v>0</v>
      </c>
      <c r="AC5940">
        <f t="shared" si="184"/>
        <v>3000</v>
      </c>
      <c r="AD5940" t="str">
        <f t="shared" si="185"/>
        <v>314</v>
      </c>
    </row>
    <row r="5941" spans="1:30" hidden="1" x14ac:dyDescent="0.25">
      <c r="A5941" t="s">
        <v>2682</v>
      </c>
      <c r="B5941" t="s">
        <v>2671</v>
      </c>
      <c r="C5941" t="s">
        <v>157</v>
      </c>
      <c r="D5941" t="s">
        <v>278</v>
      </c>
      <c r="E5941" t="s">
        <v>122</v>
      </c>
      <c r="F5941" t="s">
        <v>159</v>
      </c>
      <c r="G5941" t="s">
        <v>160</v>
      </c>
      <c r="H5941" t="s">
        <v>304</v>
      </c>
      <c r="I5941" t="s">
        <v>124</v>
      </c>
      <c r="J5941" t="s">
        <v>125</v>
      </c>
      <c r="K5941" t="s">
        <v>2675</v>
      </c>
      <c r="N5941" t="s">
        <v>2272</v>
      </c>
      <c r="O5941" t="s">
        <v>2674</v>
      </c>
      <c r="P5941" t="s">
        <v>162</v>
      </c>
      <c r="Q5941" t="s">
        <v>279</v>
      </c>
      <c r="R5941" t="s">
        <v>131</v>
      </c>
      <c r="S5941" t="s">
        <v>164</v>
      </c>
      <c r="T5941" t="s">
        <v>165</v>
      </c>
      <c r="U5941" t="s">
        <v>134</v>
      </c>
      <c r="V5941" t="s">
        <v>135</v>
      </c>
      <c r="W5941" t="s">
        <v>136</v>
      </c>
      <c r="X5941" t="s">
        <v>2684</v>
      </c>
      <c r="AA5941" s="94">
        <v>45000</v>
      </c>
      <c r="AB5941" s="94">
        <v>45000</v>
      </c>
      <c r="AC5941">
        <f t="shared" si="184"/>
        <v>3000</v>
      </c>
      <c r="AD5941" t="str">
        <f t="shared" si="185"/>
        <v>314</v>
      </c>
    </row>
    <row r="5942" spans="1:30" hidden="1" x14ac:dyDescent="0.25">
      <c r="A5942" t="s">
        <v>2682</v>
      </c>
      <c r="B5942" t="s">
        <v>2671</v>
      </c>
      <c r="C5942" t="s">
        <v>470</v>
      </c>
      <c r="D5942" t="s">
        <v>555</v>
      </c>
      <c r="E5942" t="s">
        <v>122</v>
      </c>
      <c r="F5942" t="s">
        <v>159</v>
      </c>
      <c r="G5942" t="s">
        <v>160</v>
      </c>
      <c r="H5942" t="s">
        <v>143</v>
      </c>
      <c r="I5942" t="s">
        <v>124</v>
      </c>
      <c r="J5942" t="s">
        <v>125</v>
      </c>
      <c r="K5942" t="s">
        <v>2685</v>
      </c>
      <c r="N5942" t="s">
        <v>2272</v>
      </c>
      <c r="O5942" t="s">
        <v>2674</v>
      </c>
      <c r="P5942" t="s">
        <v>472</v>
      </c>
      <c r="Q5942" t="s">
        <v>556</v>
      </c>
      <c r="R5942" t="s">
        <v>131</v>
      </c>
      <c r="S5942" t="s">
        <v>164</v>
      </c>
      <c r="T5942" t="s">
        <v>165</v>
      </c>
      <c r="U5942" t="s">
        <v>151</v>
      </c>
      <c r="V5942" t="s">
        <v>135</v>
      </c>
      <c r="W5942" t="s">
        <v>136</v>
      </c>
      <c r="X5942" t="s">
        <v>2686</v>
      </c>
      <c r="Y5942" s="94">
        <v>19551</v>
      </c>
      <c r="Z5942" s="94">
        <v>0</v>
      </c>
      <c r="AA5942" s="94">
        <v>0</v>
      </c>
      <c r="AB5942" s="94">
        <v>0</v>
      </c>
      <c r="AC5942">
        <f t="shared" si="184"/>
        <v>3000</v>
      </c>
      <c r="AD5942" t="str">
        <f t="shared" si="185"/>
        <v>314</v>
      </c>
    </row>
    <row r="5943" spans="1:30" hidden="1" x14ac:dyDescent="0.25">
      <c r="A5943" t="s">
        <v>2682</v>
      </c>
      <c r="B5943" t="s">
        <v>2671</v>
      </c>
      <c r="C5943" t="s">
        <v>157</v>
      </c>
      <c r="D5943" t="s">
        <v>555</v>
      </c>
      <c r="E5943" t="s">
        <v>122</v>
      </c>
      <c r="F5943" t="s">
        <v>159</v>
      </c>
      <c r="G5943" t="s">
        <v>160</v>
      </c>
      <c r="H5943" t="s">
        <v>304</v>
      </c>
      <c r="I5943" t="s">
        <v>124</v>
      </c>
      <c r="J5943" t="s">
        <v>125</v>
      </c>
      <c r="K5943" t="s">
        <v>2675</v>
      </c>
      <c r="N5943" t="s">
        <v>2272</v>
      </c>
      <c r="O5943" t="s">
        <v>2674</v>
      </c>
      <c r="P5943" t="s">
        <v>162</v>
      </c>
      <c r="Q5943" t="s">
        <v>556</v>
      </c>
      <c r="R5943" t="s">
        <v>131</v>
      </c>
      <c r="S5943" t="s">
        <v>164</v>
      </c>
      <c r="T5943" t="s">
        <v>165</v>
      </c>
      <c r="U5943" t="s">
        <v>134</v>
      </c>
      <c r="V5943" t="s">
        <v>135</v>
      </c>
      <c r="W5943" t="s">
        <v>136</v>
      </c>
      <c r="X5943" t="s">
        <v>2684</v>
      </c>
      <c r="AA5943" s="94">
        <v>60000</v>
      </c>
      <c r="AB5943" s="94">
        <v>60000</v>
      </c>
      <c r="AC5943">
        <f t="shared" si="184"/>
        <v>3000</v>
      </c>
      <c r="AD5943" t="str">
        <f t="shared" si="185"/>
        <v>314</v>
      </c>
    </row>
    <row r="5944" spans="1:30" hidden="1" x14ac:dyDescent="0.25">
      <c r="A5944" s="97" t="s">
        <v>2687</v>
      </c>
      <c r="B5944" s="97" t="s">
        <v>2671</v>
      </c>
      <c r="C5944" s="97" t="s">
        <v>990</v>
      </c>
      <c r="D5944" s="97" t="s">
        <v>141</v>
      </c>
      <c r="E5944" s="97" t="s">
        <v>122</v>
      </c>
      <c r="F5944" s="98">
        <v>15</v>
      </c>
      <c r="G5944" s="98" t="s">
        <v>142</v>
      </c>
      <c r="H5944" s="97" t="s">
        <v>143</v>
      </c>
      <c r="I5944" s="97" t="s">
        <v>124</v>
      </c>
      <c r="J5944" s="97" t="s">
        <v>125</v>
      </c>
      <c r="K5944" s="97" t="s">
        <v>2688</v>
      </c>
      <c r="L5944" s="97"/>
      <c r="M5944" s="97"/>
      <c r="N5944" s="97" t="s">
        <v>375</v>
      </c>
      <c r="O5944" s="97" t="s">
        <v>2674</v>
      </c>
      <c r="P5944" s="97" t="s">
        <v>993</v>
      </c>
      <c r="Q5944" s="97" t="s">
        <v>148</v>
      </c>
      <c r="R5944" s="97" t="s">
        <v>131</v>
      </c>
      <c r="S5944" s="97" t="s">
        <v>149</v>
      </c>
      <c r="T5944" s="97" t="s">
        <v>150</v>
      </c>
      <c r="U5944" s="97" t="s">
        <v>151</v>
      </c>
      <c r="V5944" s="97" t="s">
        <v>135</v>
      </c>
      <c r="W5944" s="97" t="s">
        <v>136</v>
      </c>
      <c r="X5944" s="97"/>
      <c r="Y5944" s="99"/>
      <c r="Z5944" s="99"/>
      <c r="AA5944" s="99">
        <v>1648668</v>
      </c>
      <c r="AB5944" s="99">
        <v>1648668</v>
      </c>
      <c r="AC5944">
        <f t="shared" si="184"/>
        <v>1000</v>
      </c>
      <c r="AD5944" t="str">
        <f t="shared" si="185"/>
        <v>314</v>
      </c>
    </row>
    <row r="5945" spans="1:30" hidden="1" x14ac:dyDescent="0.25">
      <c r="A5945" s="97" t="s">
        <v>2687</v>
      </c>
      <c r="B5945" s="97" t="s">
        <v>2671</v>
      </c>
      <c r="C5945" s="97" t="s">
        <v>990</v>
      </c>
      <c r="D5945" s="97">
        <v>13201</v>
      </c>
      <c r="E5945" s="97" t="s">
        <v>122</v>
      </c>
      <c r="F5945" s="98">
        <v>15</v>
      </c>
      <c r="G5945" s="98" t="s">
        <v>142</v>
      </c>
      <c r="H5945" s="97">
        <v>19</v>
      </c>
      <c r="I5945" s="97" t="s">
        <v>124</v>
      </c>
      <c r="J5945" s="97" t="s">
        <v>125</v>
      </c>
      <c r="K5945" s="97" t="s">
        <v>2688</v>
      </c>
      <c r="L5945" s="97"/>
      <c r="M5945" s="97"/>
      <c r="N5945" s="97" t="s">
        <v>375</v>
      </c>
      <c r="O5945" s="97" t="s">
        <v>2674</v>
      </c>
      <c r="P5945" s="97" t="s">
        <v>993</v>
      </c>
      <c r="Q5945" s="97" t="s">
        <v>152</v>
      </c>
      <c r="R5945" s="97" t="s">
        <v>131</v>
      </c>
      <c r="S5945" s="97" t="s">
        <v>149</v>
      </c>
      <c r="T5945" s="97" t="s">
        <v>150</v>
      </c>
      <c r="U5945" s="97" t="s">
        <v>134</v>
      </c>
      <c r="V5945" s="97" t="s">
        <v>135</v>
      </c>
      <c r="W5945" s="97" t="s">
        <v>136</v>
      </c>
      <c r="X5945" s="97"/>
      <c r="Y5945" s="99"/>
      <c r="Z5945" s="99"/>
      <c r="AA5945" s="99">
        <v>68694.5</v>
      </c>
      <c r="AB5945" s="99">
        <v>68694.5</v>
      </c>
      <c r="AC5945">
        <f t="shared" si="184"/>
        <v>1000</v>
      </c>
      <c r="AD5945" t="str">
        <f t="shared" si="185"/>
        <v>314</v>
      </c>
    </row>
    <row r="5946" spans="1:30" hidden="1" x14ac:dyDescent="0.25">
      <c r="A5946" s="97" t="s">
        <v>2687</v>
      </c>
      <c r="B5946" s="97" t="s">
        <v>2671</v>
      </c>
      <c r="C5946" s="97" t="s">
        <v>990</v>
      </c>
      <c r="D5946" s="97">
        <v>13203</v>
      </c>
      <c r="E5946" s="97" t="s">
        <v>122</v>
      </c>
      <c r="F5946" s="98">
        <v>15</v>
      </c>
      <c r="G5946" s="98" t="s">
        <v>142</v>
      </c>
      <c r="H5946" s="97">
        <v>19</v>
      </c>
      <c r="I5946" s="97" t="s">
        <v>124</v>
      </c>
      <c r="J5946" s="97" t="s">
        <v>125</v>
      </c>
      <c r="K5946" s="97" t="s">
        <v>2688</v>
      </c>
      <c r="L5946" s="97"/>
      <c r="M5946" s="97"/>
      <c r="N5946" s="97" t="s">
        <v>375</v>
      </c>
      <c r="O5946" s="97" t="s">
        <v>2674</v>
      </c>
      <c r="P5946" s="97" t="s">
        <v>993</v>
      </c>
      <c r="Q5946" s="97" t="s">
        <v>153</v>
      </c>
      <c r="R5946" s="97" t="s">
        <v>131</v>
      </c>
      <c r="S5946" s="97" t="s">
        <v>149</v>
      </c>
      <c r="T5946" s="97" t="s">
        <v>150</v>
      </c>
      <c r="U5946" s="97" t="s">
        <v>134</v>
      </c>
      <c r="V5946" s="97" t="s">
        <v>135</v>
      </c>
      <c r="W5946" s="97" t="s">
        <v>136</v>
      </c>
      <c r="X5946" s="97"/>
      <c r="Y5946" s="99"/>
      <c r="Z5946" s="99"/>
      <c r="AA5946" s="99">
        <v>274778</v>
      </c>
      <c r="AB5946" s="99">
        <v>274778</v>
      </c>
      <c r="AC5946">
        <f t="shared" si="184"/>
        <v>1000</v>
      </c>
      <c r="AD5946" t="str">
        <f t="shared" si="185"/>
        <v>314</v>
      </c>
    </row>
    <row r="5947" spans="1:30" hidden="1" x14ac:dyDescent="0.25">
      <c r="A5947" s="97" t="s">
        <v>2687</v>
      </c>
      <c r="B5947" s="97" t="s">
        <v>2671</v>
      </c>
      <c r="C5947" s="97" t="s">
        <v>990</v>
      </c>
      <c r="D5947" s="97">
        <v>14101</v>
      </c>
      <c r="E5947" s="97" t="s">
        <v>122</v>
      </c>
      <c r="F5947" s="98">
        <v>15</v>
      </c>
      <c r="G5947" s="98" t="s">
        <v>142</v>
      </c>
      <c r="H5947" s="97">
        <v>19</v>
      </c>
      <c r="I5947" s="97" t="s">
        <v>124</v>
      </c>
      <c r="J5947" s="97" t="s">
        <v>125</v>
      </c>
      <c r="K5947" s="97" t="s">
        <v>2688</v>
      </c>
      <c r="L5947" s="97"/>
      <c r="M5947" s="97"/>
      <c r="N5947" s="97" t="s">
        <v>375</v>
      </c>
      <c r="O5947" s="97" t="s">
        <v>2674</v>
      </c>
      <c r="P5947" s="97" t="s">
        <v>993</v>
      </c>
      <c r="Q5947" s="97" t="s">
        <v>154</v>
      </c>
      <c r="R5947" s="97" t="s">
        <v>131</v>
      </c>
      <c r="S5947" s="97" t="s">
        <v>149</v>
      </c>
      <c r="T5947" s="97" t="s">
        <v>150</v>
      </c>
      <c r="U5947" s="97" t="s">
        <v>134</v>
      </c>
      <c r="V5947" s="97" t="s">
        <v>135</v>
      </c>
      <c r="W5947" s="97" t="s">
        <v>136</v>
      </c>
      <c r="X5947" s="97"/>
      <c r="Y5947" s="99"/>
      <c r="Z5947" s="99"/>
      <c r="AA5947" s="99">
        <v>90676.74</v>
      </c>
      <c r="AB5947" s="99">
        <v>90676.74</v>
      </c>
      <c r="AC5947">
        <f t="shared" si="184"/>
        <v>1000</v>
      </c>
      <c r="AD5947" t="str">
        <f t="shared" si="185"/>
        <v>314</v>
      </c>
    </row>
    <row r="5948" spans="1:30" hidden="1" x14ac:dyDescent="0.25">
      <c r="A5948" s="97" t="s">
        <v>2687</v>
      </c>
      <c r="B5948" s="97" t="s">
        <v>2671</v>
      </c>
      <c r="C5948" s="97" t="s">
        <v>990</v>
      </c>
      <c r="D5948" s="97">
        <v>14103</v>
      </c>
      <c r="E5948" s="97" t="s">
        <v>122</v>
      </c>
      <c r="F5948" s="98">
        <v>15</v>
      </c>
      <c r="G5948" s="98" t="s">
        <v>142</v>
      </c>
      <c r="H5948" s="97">
        <v>19</v>
      </c>
      <c r="I5948" s="97" t="s">
        <v>124</v>
      </c>
      <c r="J5948" s="97" t="s">
        <v>125</v>
      </c>
      <c r="K5948" s="97" t="s">
        <v>2688</v>
      </c>
      <c r="L5948" s="97"/>
      <c r="M5948" s="97"/>
      <c r="N5948" s="97" t="s">
        <v>375</v>
      </c>
      <c r="O5948" s="97" t="s">
        <v>2674</v>
      </c>
      <c r="P5948" s="97" t="s">
        <v>993</v>
      </c>
      <c r="Q5948" s="97" t="s">
        <v>155</v>
      </c>
      <c r="R5948" s="97" t="s">
        <v>131</v>
      </c>
      <c r="S5948" s="97" t="s">
        <v>149</v>
      </c>
      <c r="T5948" s="97" t="s">
        <v>150</v>
      </c>
      <c r="U5948" s="97" t="s">
        <v>134</v>
      </c>
      <c r="V5948" s="97" t="s">
        <v>135</v>
      </c>
      <c r="W5948" s="97" t="s">
        <v>136</v>
      </c>
      <c r="X5948" s="97"/>
      <c r="Y5948" s="99"/>
      <c r="Z5948" s="99"/>
      <c r="AA5948" s="99">
        <v>37095.03</v>
      </c>
      <c r="AB5948" s="99">
        <v>37095.03</v>
      </c>
      <c r="AC5948">
        <f t="shared" si="184"/>
        <v>1000</v>
      </c>
      <c r="AD5948" t="str">
        <f t="shared" si="185"/>
        <v>314</v>
      </c>
    </row>
    <row r="5949" spans="1:30" hidden="1" x14ac:dyDescent="0.25">
      <c r="A5949" s="97" t="s">
        <v>2687</v>
      </c>
      <c r="B5949" s="97" t="s">
        <v>2671</v>
      </c>
      <c r="C5949" s="97" t="s">
        <v>990</v>
      </c>
      <c r="D5949" s="97">
        <v>14201</v>
      </c>
      <c r="E5949" s="97" t="s">
        <v>122</v>
      </c>
      <c r="F5949" s="98">
        <v>15</v>
      </c>
      <c r="G5949" s="98" t="s">
        <v>142</v>
      </c>
      <c r="H5949" s="97">
        <v>19</v>
      </c>
      <c r="I5949" s="97" t="s">
        <v>124</v>
      </c>
      <c r="J5949" s="97" t="s">
        <v>125</v>
      </c>
      <c r="K5949" s="97" t="s">
        <v>2688</v>
      </c>
      <c r="L5949" s="97"/>
      <c r="M5949" s="97"/>
      <c r="N5949" s="97" t="s">
        <v>375</v>
      </c>
      <c r="O5949" s="97" t="s">
        <v>2674</v>
      </c>
      <c r="P5949" s="97" t="s">
        <v>993</v>
      </c>
      <c r="Q5949" s="97" t="s">
        <v>156</v>
      </c>
      <c r="R5949" s="97" t="s">
        <v>131</v>
      </c>
      <c r="S5949" s="97" t="s">
        <v>149</v>
      </c>
      <c r="T5949" s="97" t="s">
        <v>150</v>
      </c>
      <c r="U5949" s="97" t="s">
        <v>134</v>
      </c>
      <c r="V5949" s="97" t="s">
        <v>135</v>
      </c>
      <c r="W5949" s="97" t="s">
        <v>136</v>
      </c>
      <c r="X5949" s="97"/>
      <c r="Y5949" s="99"/>
      <c r="Z5949" s="99"/>
      <c r="AA5949" s="99">
        <v>82433.400000000009</v>
      </c>
      <c r="AB5949" s="99">
        <v>82433.399999999994</v>
      </c>
      <c r="AC5949">
        <f t="shared" si="184"/>
        <v>1000</v>
      </c>
      <c r="AD5949" t="str">
        <f t="shared" si="185"/>
        <v>314</v>
      </c>
    </row>
    <row r="5950" spans="1:30" hidden="1" x14ac:dyDescent="0.25">
      <c r="A5950" s="97" t="s">
        <v>2687</v>
      </c>
      <c r="B5950" s="97" t="s">
        <v>2671</v>
      </c>
      <c r="C5950" s="97" t="s">
        <v>990</v>
      </c>
      <c r="D5950" s="97">
        <v>14301</v>
      </c>
      <c r="E5950" s="97" t="s">
        <v>122</v>
      </c>
      <c r="F5950" s="98">
        <v>15</v>
      </c>
      <c r="G5950" s="98" t="s">
        <v>142</v>
      </c>
      <c r="H5950" s="97">
        <v>19</v>
      </c>
      <c r="I5950" s="97" t="s">
        <v>124</v>
      </c>
      <c r="J5950" s="97" t="s">
        <v>125</v>
      </c>
      <c r="K5950" s="97" t="s">
        <v>2688</v>
      </c>
      <c r="L5950" s="97"/>
      <c r="M5950" s="97"/>
      <c r="N5950" s="97" t="s">
        <v>375</v>
      </c>
      <c r="O5950" s="97" t="s">
        <v>2674</v>
      </c>
      <c r="P5950" s="97" t="s">
        <v>993</v>
      </c>
      <c r="Q5950" s="97" t="s">
        <v>178</v>
      </c>
      <c r="R5950" s="97" t="s">
        <v>131</v>
      </c>
      <c r="S5950" s="97" t="s">
        <v>149</v>
      </c>
      <c r="T5950" s="97" t="s">
        <v>150</v>
      </c>
      <c r="U5950" s="97" t="s">
        <v>134</v>
      </c>
      <c r="V5950" s="97" t="s">
        <v>135</v>
      </c>
      <c r="W5950" s="97" t="s">
        <v>136</v>
      </c>
      <c r="X5950" s="97"/>
      <c r="Y5950" s="99"/>
      <c r="Z5950" s="99"/>
      <c r="AA5950" s="99">
        <v>98920.08</v>
      </c>
      <c r="AB5950" s="99">
        <v>98920.08</v>
      </c>
      <c r="AC5950">
        <f t="shared" si="184"/>
        <v>1000</v>
      </c>
      <c r="AD5950" t="str">
        <f t="shared" si="185"/>
        <v>314</v>
      </c>
    </row>
    <row r="5951" spans="1:30" hidden="1" x14ac:dyDescent="0.25">
      <c r="A5951" t="s">
        <v>2687</v>
      </c>
      <c r="B5951" t="s">
        <v>2671</v>
      </c>
      <c r="C5951" t="s">
        <v>990</v>
      </c>
      <c r="D5951" t="s">
        <v>186</v>
      </c>
      <c r="E5951" t="s">
        <v>122</v>
      </c>
      <c r="F5951" t="s">
        <v>159</v>
      </c>
      <c r="G5951" t="s">
        <v>160</v>
      </c>
      <c r="H5951" t="s">
        <v>143</v>
      </c>
      <c r="I5951" t="s">
        <v>124</v>
      </c>
      <c r="J5951" t="s">
        <v>125</v>
      </c>
      <c r="K5951" t="s">
        <v>2688</v>
      </c>
      <c r="N5951" t="s">
        <v>375</v>
      </c>
      <c r="O5951" t="s">
        <v>2674</v>
      </c>
      <c r="P5951" t="s">
        <v>993</v>
      </c>
      <c r="Q5951" t="s">
        <v>188</v>
      </c>
      <c r="R5951" t="s">
        <v>131</v>
      </c>
      <c r="S5951" t="s">
        <v>164</v>
      </c>
      <c r="T5951" t="s">
        <v>165</v>
      </c>
      <c r="U5951" t="s">
        <v>151</v>
      </c>
      <c r="V5951" t="s">
        <v>135</v>
      </c>
      <c r="W5951" t="s">
        <v>136</v>
      </c>
      <c r="X5951" t="s">
        <v>1912</v>
      </c>
      <c r="Y5951" s="94">
        <v>3992</v>
      </c>
      <c r="Z5951" s="94">
        <v>3992</v>
      </c>
      <c r="AA5951" s="94">
        <v>10000</v>
      </c>
      <c r="AB5951" s="94">
        <v>10000</v>
      </c>
      <c r="AC5951">
        <f t="shared" si="184"/>
        <v>2000</v>
      </c>
      <c r="AD5951" t="str">
        <f t="shared" si="185"/>
        <v>314</v>
      </c>
    </row>
    <row r="5952" spans="1:30" hidden="1" x14ac:dyDescent="0.25">
      <c r="A5952" t="s">
        <v>2687</v>
      </c>
      <c r="B5952" t="s">
        <v>2671</v>
      </c>
      <c r="C5952" t="s">
        <v>990</v>
      </c>
      <c r="D5952" t="s">
        <v>192</v>
      </c>
      <c r="E5952" t="s">
        <v>122</v>
      </c>
      <c r="F5952" t="s">
        <v>159</v>
      </c>
      <c r="G5952" t="s">
        <v>160</v>
      </c>
      <c r="H5952" t="s">
        <v>143</v>
      </c>
      <c r="I5952" t="s">
        <v>124</v>
      </c>
      <c r="J5952" t="s">
        <v>125</v>
      </c>
      <c r="K5952" t="s">
        <v>2688</v>
      </c>
      <c r="N5952" t="s">
        <v>375</v>
      </c>
      <c r="O5952" t="s">
        <v>2674</v>
      </c>
      <c r="P5952" t="s">
        <v>993</v>
      </c>
      <c r="Q5952" t="s">
        <v>193</v>
      </c>
      <c r="R5952" t="s">
        <v>131</v>
      </c>
      <c r="S5952" t="s">
        <v>164</v>
      </c>
      <c r="T5952" t="s">
        <v>165</v>
      </c>
      <c r="U5952" t="s">
        <v>151</v>
      </c>
      <c r="V5952" t="s">
        <v>135</v>
      </c>
      <c r="W5952" t="s">
        <v>136</v>
      </c>
      <c r="X5952" t="s">
        <v>1912</v>
      </c>
      <c r="Y5952" s="94">
        <v>18043</v>
      </c>
      <c r="Z5952" s="94">
        <v>18043</v>
      </c>
      <c r="AA5952" s="94">
        <v>18584</v>
      </c>
      <c r="AB5952" s="94">
        <v>18584</v>
      </c>
      <c r="AC5952">
        <f t="shared" si="184"/>
        <v>2000</v>
      </c>
      <c r="AD5952" t="str">
        <f t="shared" si="185"/>
        <v>314</v>
      </c>
    </row>
    <row r="5953" spans="1:30" hidden="1" x14ac:dyDescent="0.25">
      <c r="A5953" t="s">
        <v>2687</v>
      </c>
      <c r="B5953" t="s">
        <v>2671</v>
      </c>
      <c r="C5953" t="s">
        <v>990</v>
      </c>
      <c r="D5953" t="s">
        <v>200</v>
      </c>
      <c r="E5953" t="s">
        <v>122</v>
      </c>
      <c r="F5953" t="s">
        <v>159</v>
      </c>
      <c r="G5953" t="s">
        <v>160</v>
      </c>
      <c r="H5953" t="s">
        <v>143</v>
      </c>
      <c r="I5953" t="s">
        <v>124</v>
      </c>
      <c r="J5953" t="s">
        <v>125</v>
      </c>
      <c r="K5953" t="s">
        <v>2688</v>
      </c>
      <c r="N5953" t="s">
        <v>375</v>
      </c>
      <c r="O5953" t="s">
        <v>2674</v>
      </c>
      <c r="P5953" t="s">
        <v>993</v>
      </c>
      <c r="Q5953" t="s">
        <v>201</v>
      </c>
      <c r="R5953" t="s">
        <v>131</v>
      </c>
      <c r="S5953" t="s">
        <v>164</v>
      </c>
      <c r="T5953" t="s">
        <v>165</v>
      </c>
      <c r="U5953" t="s">
        <v>151</v>
      </c>
      <c r="V5953" t="s">
        <v>135</v>
      </c>
      <c r="W5953" t="s">
        <v>136</v>
      </c>
      <c r="X5953" t="s">
        <v>1912</v>
      </c>
      <c r="Y5953" s="94">
        <v>4871</v>
      </c>
      <c r="Z5953" s="94">
        <v>0</v>
      </c>
      <c r="AA5953" s="94">
        <v>0</v>
      </c>
      <c r="AB5953" s="94">
        <v>0</v>
      </c>
      <c r="AC5953">
        <f t="shared" si="184"/>
        <v>2000</v>
      </c>
      <c r="AD5953" t="str">
        <f t="shared" si="185"/>
        <v>314</v>
      </c>
    </row>
    <row r="5954" spans="1:30" hidden="1" x14ac:dyDescent="0.25">
      <c r="A5954" t="s">
        <v>2687</v>
      </c>
      <c r="B5954" t="s">
        <v>2671</v>
      </c>
      <c r="C5954" t="s">
        <v>990</v>
      </c>
      <c r="D5954" t="s">
        <v>214</v>
      </c>
      <c r="E5954" t="s">
        <v>122</v>
      </c>
      <c r="F5954" t="s">
        <v>159</v>
      </c>
      <c r="G5954" t="s">
        <v>160</v>
      </c>
      <c r="H5954" t="s">
        <v>304</v>
      </c>
      <c r="I5954" t="s">
        <v>124</v>
      </c>
      <c r="J5954" t="s">
        <v>125</v>
      </c>
      <c r="K5954" t="s">
        <v>2688</v>
      </c>
      <c r="N5954" t="s">
        <v>375</v>
      </c>
      <c r="O5954" t="s">
        <v>2674</v>
      </c>
      <c r="P5954" t="s">
        <v>993</v>
      </c>
      <c r="Q5954" t="s">
        <v>215</v>
      </c>
      <c r="R5954" t="s">
        <v>131</v>
      </c>
      <c r="S5954" t="s">
        <v>164</v>
      </c>
      <c r="T5954" t="s">
        <v>165</v>
      </c>
      <c r="U5954" t="s">
        <v>134</v>
      </c>
      <c r="V5954" t="s">
        <v>135</v>
      </c>
      <c r="W5954" t="s">
        <v>136</v>
      </c>
      <c r="X5954" t="s">
        <v>2689</v>
      </c>
      <c r="AA5954" s="94">
        <v>48000</v>
      </c>
      <c r="AB5954" s="94">
        <v>48000</v>
      </c>
      <c r="AC5954">
        <f t="shared" si="184"/>
        <v>2000</v>
      </c>
      <c r="AD5954" t="str">
        <f t="shared" si="185"/>
        <v>314</v>
      </c>
    </row>
    <row r="5955" spans="1:30" hidden="1" x14ac:dyDescent="0.25">
      <c r="A5955" t="s">
        <v>2687</v>
      </c>
      <c r="B5955" t="s">
        <v>2671</v>
      </c>
      <c r="C5955" t="s">
        <v>990</v>
      </c>
      <c r="D5955" t="s">
        <v>726</v>
      </c>
      <c r="E5955" t="s">
        <v>122</v>
      </c>
      <c r="F5955" t="s">
        <v>159</v>
      </c>
      <c r="G5955" t="s">
        <v>160</v>
      </c>
      <c r="H5955" t="s">
        <v>304</v>
      </c>
      <c r="I5955" t="s">
        <v>124</v>
      </c>
      <c r="J5955" t="s">
        <v>125</v>
      </c>
      <c r="K5955" t="s">
        <v>2688</v>
      </c>
      <c r="N5955" t="s">
        <v>375</v>
      </c>
      <c r="O5955" t="s">
        <v>2674</v>
      </c>
      <c r="P5955" t="s">
        <v>993</v>
      </c>
      <c r="Q5955" t="s">
        <v>727</v>
      </c>
      <c r="R5955" t="s">
        <v>131</v>
      </c>
      <c r="S5955" t="s">
        <v>164</v>
      </c>
      <c r="T5955" t="s">
        <v>165</v>
      </c>
      <c r="U5955" t="s">
        <v>134</v>
      </c>
      <c r="V5955" t="s">
        <v>135</v>
      </c>
      <c r="W5955" t="s">
        <v>136</v>
      </c>
      <c r="X5955" t="s">
        <v>2689</v>
      </c>
      <c r="AA5955" s="94">
        <v>3237562</v>
      </c>
      <c r="AB5955" s="94">
        <v>3237562</v>
      </c>
      <c r="AC5955">
        <f t="shared" ref="AC5955:AC6018" si="186">MID(D5955,1,1)*1000</f>
        <v>3000</v>
      </c>
      <c r="AD5955" t="str">
        <f t="shared" ref="AD5955:AD6018" si="187">MID(A5955,6,3)</f>
        <v>314</v>
      </c>
    </row>
    <row r="5956" spans="1:30" hidden="1" x14ac:dyDescent="0.25">
      <c r="A5956" t="s">
        <v>2687</v>
      </c>
      <c r="B5956" t="s">
        <v>2671</v>
      </c>
      <c r="C5956" t="s">
        <v>990</v>
      </c>
      <c r="D5956" t="s">
        <v>272</v>
      </c>
      <c r="E5956" t="s">
        <v>122</v>
      </c>
      <c r="F5956" t="s">
        <v>159</v>
      </c>
      <c r="G5956" t="s">
        <v>160</v>
      </c>
      <c r="H5956" t="s">
        <v>143</v>
      </c>
      <c r="I5956" t="s">
        <v>124</v>
      </c>
      <c r="J5956" t="s">
        <v>125</v>
      </c>
      <c r="K5956" t="s">
        <v>2688</v>
      </c>
      <c r="N5956" t="s">
        <v>375</v>
      </c>
      <c r="O5956" t="s">
        <v>2674</v>
      </c>
      <c r="P5956" t="s">
        <v>993</v>
      </c>
      <c r="Q5956" t="s">
        <v>273</v>
      </c>
      <c r="R5956" t="s">
        <v>131</v>
      </c>
      <c r="S5956" t="s">
        <v>164</v>
      </c>
      <c r="T5956" t="s">
        <v>165</v>
      </c>
      <c r="U5956" t="s">
        <v>151</v>
      </c>
      <c r="V5956" t="s">
        <v>135</v>
      </c>
      <c r="W5956" t="s">
        <v>136</v>
      </c>
      <c r="X5956" t="s">
        <v>1912</v>
      </c>
      <c r="Y5956" s="94">
        <v>2787</v>
      </c>
      <c r="Z5956" s="94">
        <v>8113.67</v>
      </c>
      <c r="AA5956" s="94">
        <v>8357</v>
      </c>
      <c r="AB5956" s="94">
        <v>8357</v>
      </c>
      <c r="AC5956">
        <f t="shared" si="186"/>
        <v>3000</v>
      </c>
      <c r="AD5956" t="str">
        <f t="shared" si="187"/>
        <v>314</v>
      </c>
    </row>
    <row r="5957" spans="1:30" hidden="1" x14ac:dyDescent="0.25">
      <c r="A5957" t="s">
        <v>2687</v>
      </c>
      <c r="B5957" t="s">
        <v>2671</v>
      </c>
      <c r="C5957" t="s">
        <v>990</v>
      </c>
      <c r="D5957" t="s">
        <v>417</v>
      </c>
      <c r="E5957" t="s">
        <v>122</v>
      </c>
      <c r="F5957" t="s">
        <v>159</v>
      </c>
      <c r="G5957" t="s">
        <v>160</v>
      </c>
      <c r="H5957" t="s">
        <v>143</v>
      </c>
      <c r="I5957" t="s">
        <v>124</v>
      </c>
      <c r="J5957" t="s">
        <v>125</v>
      </c>
      <c r="K5957" t="s">
        <v>2688</v>
      </c>
      <c r="N5957" t="s">
        <v>375</v>
      </c>
      <c r="O5957" t="s">
        <v>2674</v>
      </c>
      <c r="P5957" t="s">
        <v>993</v>
      </c>
      <c r="Q5957" t="s">
        <v>418</v>
      </c>
      <c r="R5957" t="s">
        <v>131</v>
      </c>
      <c r="S5957" t="s">
        <v>164</v>
      </c>
      <c r="T5957" t="s">
        <v>165</v>
      </c>
      <c r="U5957" t="s">
        <v>151</v>
      </c>
      <c r="V5957" t="s">
        <v>135</v>
      </c>
      <c r="W5957" t="s">
        <v>136</v>
      </c>
      <c r="X5957" t="s">
        <v>1912</v>
      </c>
      <c r="Y5957" s="94">
        <v>1463</v>
      </c>
      <c r="Z5957" s="94">
        <v>31215.68</v>
      </c>
      <c r="AA5957" s="94">
        <v>32152</v>
      </c>
      <c r="AB5957" s="94">
        <v>32152</v>
      </c>
      <c r="AC5957">
        <f t="shared" si="186"/>
        <v>3000</v>
      </c>
      <c r="AD5957" t="str">
        <f t="shared" si="187"/>
        <v>314</v>
      </c>
    </row>
    <row r="5958" spans="1:30" hidden="1" x14ac:dyDescent="0.25">
      <c r="A5958" s="97">
        <v>211113140130001</v>
      </c>
      <c r="B5958" s="97">
        <v>216</v>
      </c>
      <c r="C5958" s="97" t="s">
        <v>140</v>
      </c>
      <c r="D5958" s="97" t="s">
        <v>141</v>
      </c>
      <c r="E5958" s="97" t="s">
        <v>122</v>
      </c>
      <c r="F5958" s="98">
        <v>15</v>
      </c>
      <c r="G5958" s="98" t="s">
        <v>142</v>
      </c>
      <c r="H5958" s="97" t="s">
        <v>143</v>
      </c>
      <c r="I5958" s="97" t="s">
        <v>124</v>
      </c>
      <c r="J5958" s="97" t="s">
        <v>125</v>
      </c>
      <c r="K5958" s="97" t="s">
        <v>2690</v>
      </c>
      <c r="L5958" s="97"/>
      <c r="M5958" s="97"/>
      <c r="N5958" s="97" t="s">
        <v>2691</v>
      </c>
      <c r="O5958" s="97" t="s">
        <v>2674</v>
      </c>
      <c r="P5958" s="97" t="s">
        <v>147</v>
      </c>
      <c r="Q5958" s="97" t="s">
        <v>148</v>
      </c>
      <c r="R5958" s="97" t="s">
        <v>131</v>
      </c>
      <c r="S5958" s="97" t="s">
        <v>149</v>
      </c>
      <c r="T5958" s="97" t="s">
        <v>150</v>
      </c>
      <c r="U5958" s="97" t="s">
        <v>151</v>
      </c>
      <c r="V5958" s="97" t="s">
        <v>135</v>
      </c>
      <c r="W5958" s="97" t="s">
        <v>136</v>
      </c>
      <c r="X5958" s="97"/>
      <c r="Y5958" s="99"/>
      <c r="Z5958" s="99"/>
      <c r="AA5958" s="99">
        <v>817920</v>
      </c>
      <c r="AB5958" s="99">
        <v>817920</v>
      </c>
      <c r="AC5958">
        <f t="shared" si="186"/>
        <v>1000</v>
      </c>
      <c r="AD5958" t="str">
        <f t="shared" si="187"/>
        <v>314</v>
      </c>
    </row>
    <row r="5959" spans="1:30" hidden="1" x14ac:dyDescent="0.25">
      <c r="A5959" s="97">
        <v>211113140130001</v>
      </c>
      <c r="B5959" s="97">
        <v>216</v>
      </c>
      <c r="C5959" s="97" t="s">
        <v>140</v>
      </c>
      <c r="D5959" s="97">
        <v>13201</v>
      </c>
      <c r="E5959" s="97" t="s">
        <v>122</v>
      </c>
      <c r="F5959" s="98">
        <v>15</v>
      </c>
      <c r="G5959" s="98" t="s">
        <v>142</v>
      </c>
      <c r="H5959" s="97">
        <v>19</v>
      </c>
      <c r="I5959" s="97" t="s">
        <v>124</v>
      </c>
      <c r="J5959" s="97" t="s">
        <v>125</v>
      </c>
      <c r="K5959" s="97" t="s">
        <v>2690</v>
      </c>
      <c r="L5959" s="97"/>
      <c r="M5959" s="97"/>
      <c r="N5959" s="97" t="s">
        <v>2691</v>
      </c>
      <c r="O5959" s="97" t="s">
        <v>2674</v>
      </c>
      <c r="P5959" s="97" t="s">
        <v>147</v>
      </c>
      <c r="Q5959" s="97" t="s">
        <v>152</v>
      </c>
      <c r="R5959" s="97" t="s">
        <v>131</v>
      </c>
      <c r="S5959" s="97" t="s">
        <v>149</v>
      </c>
      <c r="T5959" s="97" t="s">
        <v>150</v>
      </c>
      <c r="U5959" s="97" t="s">
        <v>134</v>
      </c>
      <c r="V5959" s="97" t="s">
        <v>135</v>
      </c>
      <c r="W5959" s="97" t="s">
        <v>136</v>
      </c>
      <c r="X5959" s="97"/>
      <c r="Y5959" s="99"/>
      <c r="Z5959" s="99"/>
      <c r="AA5959" s="99">
        <v>34080</v>
      </c>
      <c r="AB5959" s="99">
        <v>34080</v>
      </c>
      <c r="AC5959">
        <f t="shared" si="186"/>
        <v>1000</v>
      </c>
      <c r="AD5959" t="str">
        <f t="shared" si="187"/>
        <v>314</v>
      </c>
    </row>
    <row r="5960" spans="1:30" hidden="1" x14ac:dyDescent="0.25">
      <c r="A5960" s="97">
        <v>211113140130001</v>
      </c>
      <c r="B5960" s="97">
        <v>216</v>
      </c>
      <c r="C5960" s="97" t="s">
        <v>140</v>
      </c>
      <c r="D5960" s="97">
        <v>13203</v>
      </c>
      <c r="E5960" s="97" t="s">
        <v>122</v>
      </c>
      <c r="F5960" s="98">
        <v>15</v>
      </c>
      <c r="G5960" s="98" t="s">
        <v>142</v>
      </c>
      <c r="H5960" s="97">
        <v>19</v>
      </c>
      <c r="I5960" s="97" t="s">
        <v>124</v>
      </c>
      <c r="J5960" s="97" t="s">
        <v>125</v>
      </c>
      <c r="K5960" s="97" t="s">
        <v>2690</v>
      </c>
      <c r="L5960" s="97"/>
      <c r="M5960" s="97"/>
      <c r="N5960" s="97" t="s">
        <v>2691</v>
      </c>
      <c r="O5960" s="97" t="s">
        <v>2674</v>
      </c>
      <c r="P5960" s="97" t="s">
        <v>147</v>
      </c>
      <c r="Q5960" s="97" t="s">
        <v>153</v>
      </c>
      <c r="R5960" s="97" t="s">
        <v>131</v>
      </c>
      <c r="S5960" s="97" t="s">
        <v>149</v>
      </c>
      <c r="T5960" s="97" t="s">
        <v>150</v>
      </c>
      <c r="U5960" s="97" t="s">
        <v>134</v>
      </c>
      <c r="V5960" s="97" t="s">
        <v>135</v>
      </c>
      <c r="W5960" s="97" t="s">
        <v>136</v>
      </c>
      <c r="X5960" s="97"/>
      <c r="Y5960" s="99"/>
      <c r="Z5960" s="99"/>
      <c r="AA5960" s="99">
        <v>136320</v>
      </c>
      <c r="AB5960" s="99">
        <v>136320</v>
      </c>
      <c r="AC5960">
        <f t="shared" si="186"/>
        <v>1000</v>
      </c>
      <c r="AD5960" t="str">
        <f t="shared" si="187"/>
        <v>314</v>
      </c>
    </row>
    <row r="5961" spans="1:30" hidden="1" x14ac:dyDescent="0.25">
      <c r="A5961" s="97">
        <v>211113140130001</v>
      </c>
      <c r="B5961" s="97">
        <v>216</v>
      </c>
      <c r="C5961" s="97" t="s">
        <v>140</v>
      </c>
      <c r="D5961" s="97">
        <v>14101</v>
      </c>
      <c r="E5961" s="97" t="s">
        <v>122</v>
      </c>
      <c r="F5961" s="98">
        <v>15</v>
      </c>
      <c r="G5961" s="98" t="s">
        <v>142</v>
      </c>
      <c r="H5961" s="97">
        <v>19</v>
      </c>
      <c r="I5961" s="97" t="s">
        <v>124</v>
      </c>
      <c r="J5961" s="97" t="s">
        <v>125</v>
      </c>
      <c r="K5961" s="97" t="s">
        <v>2690</v>
      </c>
      <c r="L5961" s="97"/>
      <c r="M5961" s="97"/>
      <c r="N5961" s="97" t="s">
        <v>2691</v>
      </c>
      <c r="O5961" s="97" t="s">
        <v>2674</v>
      </c>
      <c r="P5961" s="97" t="s">
        <v>147</v>
      </c>
      <c r="Q5961" s="97" t="s">
        <v>154</v>
      </c>
      <c r="R5961" s="97" t="s">
        <v>131</v>
      </c>
      <c r="S5961" s="97" t="s">
        <v>149</v>
      </c>
      <c r="T5961" s="97" t="s">
        <v>150</v>
      </c>
      <c r="U5961" s="97" t="s">
        <v>134</v>
      </c>
      <c r="V5961" s="97" t="s">
        <v>135</v>
      </c>
      <c r="W5961" s="97" t="s">
        <v>136</v>
      </c>
      <c r="X5961" s="97"/>
      <c r="Y5961" s="99"/>
      <c r="Z5961" s="99"/>
      <c r="AA5961" s="99">
        <v>44985.599999999999</v>
      </c>
      <c r="AB5961" s="99">
        <v>44985.599999999999</v>
      </c>
      <c r="AC5961">
        <f t="shared" si="186"/>
        <v>1000</v>
      </c>
      <c r="AD5961" t="str">
        <f t="shared" si="187"/>
        <v>314</v>
      </c>
    </row>
    <row r="5962" spans="1:30" hidden="1" x14ac:dyDescent="0.25">
      <c r="A5962" s="97">
        <v>211113140130001</v>
      </c>
      <c r="B5962" s="97">
        <v>216</v>
      </c>
      <c r="C5962" s="97" t="s">
        <v>140</v>
      </c>
      <c r="D5962" s="97">
        <v>14103</v>
      </c>
      <c r="E5962" s="97" t="s">
        <v>122</v>
      </c>
      <c r="F5962" s="98">
        <v>15</v>
      </c>
      <c r="G5962" s="98" t="s">
        <v>142</v>
      </c>
      <c r="H5962" s="97">
        <v>19</v>
      </c>
      <c r="I5962" s="97" t="s">
        <v>124</v>
      </c>
      <c r="J5962" s="97" t="s">
        <v>125</v>
      </c>
      <c r="K5962" s="97" t="s">
        <v>2690</v>
      </c>
      <c r="L5962" s="97"/>
      <c r="M5962" s="97"/>
      <c r="N5962" s="97" t="s">
        <v>2691</v>
      </c>
      <c r="O5962" s="97" t="s">
        <v>2674</v>
      </c>
      <c r="P5962" s="97" t="s">
        <v>147</v>
      </c>
      <c r="Q5962" s="97" t="s">
        <v>155</v>
      </c>
      <c r="R5962" s="97" t="s">
        <v>131</v>
      </c>
      <c r="S5962" s="97" t="s">
        <v>149</v>
      </c>
      <c r="T5962" s="97" t="s">
        <v>150</v>
      </c>
      <c r="U5962" s="97" t="s">
        <v>134</v>
      </c>
      <c r="V5962" s="97" t="s">
        <v>135</v>
      </c>
      <c r="W5962" s="97" t="s">
        <v>136</v>
      </c>
      <c r="X5962" s="97"/>
      <c r="Y5962" s="99"/>
      <c r="Z5962" s="99"/>
      <c r="AA5962" s="99">
        <v>18403.2</v>
      </c>
      <c r="AB5962" s="99">
        <v>18403.2</v>
      </c>
      <c r="AC5962">
        <f t="shared" si="186"/>
        <v>1000</v>
      </c>
      <c r="AD5962" t="str">
        <f t="shared" si="187"/>
        <v>314</v>
      </c>
    </row>
    <row r="5963" spans="1:30" hidden="1" x14ac:dyDescent="0.25">
      <c r="A5963" s="97">
        <v>211113140130001</v>
      </c>
      <c r="B5963" s="97">
        <v>216</v>
      </c>
      <c r="C5963" s="97" t="s">
        <v>140</v>
      </c>
      <c r="D5963" s="97">
        <v>14201</v>
      </c>
      <c r="E5963" s="97" t="s">
        <v>122</v>
      </c>
      <c r="F5963" s="98">
        <v>15</v>
      </c>
      <c r="G5963" s="98" t="s">
        <v>142</v>
      </c>
      <c r="H5963" s="97">
        <v>19</v>
      </c>
      <c r="I5963" s="97" t="s">
        <v>124</v>
      </c>
      <c r="J5963" s="97" t="s">
        <v>125</v>
      </c>
      <c r="K5963" s="97" t="s">
        <v>2690</v>
      </c>
      <c r="L5963" s="97"/>
      <c r="M5963" s="97"/>
      <c r="N5963" s="97" t="s">
        <v>2691</v>
      </c>
      <c r="O5963" s="97" t="s">
        <v>2674</v>
      </c>
      <c r="P5963" s="97" t="s">
        <v>147</v>
      </c>
      <c r="Q5963" s="97" t="s">
        <v>156</v>
      </c>
      <c r="R5963" s="97" t="s">
        <v>131</v>
      </c>
      <c r="S5963" s="97" t="s">
        <v>149</v>
      </c>
      <c r="T5963" s="97" t="s">
        <v>150</v>
      </c>
      <c r="U5963" s="97" t="s">
        <v>134</v>
      </c>
      <c r="V5963" s="97" t="s">
        <v>135</v>
      </c>
      <c r="W5963" s="97" t="s">
        <v>136</v>
      </c>
      <c r="X5963" s="97"/>
      <c r="Y5963" s="99"/>
      <c r="Z5963" s="99"/>
      <c r="AA5963" s="99">
        <v>40896</v>
      </c>
      <c r="AB5963" s="99">
        <v>40896</v>
      </c>
      <c r="AC5963">
        <f t="shared" si="186"/>
        <v>1000</v>
      </c>
      <c r="AD5963" t="str">
        <f t="shared" si="187"/>
        <v>314</v>
      </c>
    </row>
    <row r="5964" spans="1:30" hidden="1" x14ac:dyDescent="0.25">
      <c r="A5964" s="97">
        <v>211113140130001</v>
      </c>
      <c r="B5964" s="97">
        <v>216</v>
      </c>
      <c r="C5964" s="97" t="s">
        <v>140</v>
      </c>
      <c r="D5964" s="97">
        <v>14301</v>
      </c>
      <c r="E5964" s="97" t="s">
        <v>122</v>
      </c>
      <c r="F5964" s="98">
        <v>15</v>
      </c>
      <c r="G5964" s="98" t="s">
        <v>142</v>
      </c>
      <c r="H5964" s="97">
        <v>19</v>
      </c>
      <c r="I5964" s="97" t="s">
        <v>124</v>
      </c>
      <c r="J5964" s="97" t="s">
        <v>125</v>
      </c>
      <c r="K5964" s="97" t="s">
        <v>2690</v>
      </c>
      <c r="L5964" s="97"/>
      <c r="M5964" s="97"/>
      <c r="N5964" s="97" t="s">
        <v>2691</v>
      </c>
      <c r="O5964" s="97" t="s">
        <v>2674</v>
      </c>
      <c r="P5964" s="97" t="s">
        <v>147</v>
      </c>
      <c r="Q5964" s="97" t="s">
        <v>178</v>
      </c>
      <c r="R5964" s="97" t="s">
        <v>131</v>
      </c>
      <c r="S5964" s="97" t="s">
        <v>149</v>
      </c>
      <c r="T5964" s="97" t="s">
        <v>150</v>
      </c>
      <c r="U5964" s="97" t="s">
        <v>134</v>
      </c>
      <c r="V5964" s="97" t="s">
        <v>135</v>
      </c>
      <c r="W5964" s="97" t="s">
        <v>136</v>
      </c>
      <c r="X5964" s="97"/>
      <c r="Y5964" s="99"/>
      <c r="Z5964" s="99"/>
      <c r="AA5964" s="99">
        <v>49075.199999999997</v>
      </c>
      <c r="AB5964" s="99">
        <v>49075.199999999997</v>
      </c>
      <c r="AC5964">
        <f t="shared" si="186"/>
        <v>1000</v>
      </c>
      <c r="AD5964" t="str">
        <f t="shared" si="187"/>
        <v>314</v>
      </c>
    </row>
    <row r="5965" spans="1:30" hidden="1" x14ac:dyDescent="0.25">
      <c r="A5965" t="s">
        <v>2692</v>
      </c>
      <c r="B5965" t="s">
        <v>2671</v>
      </c>
      <c r="C5965" t="s">
        <v>157</v>
      </c>
      <c r="D5965" t="s">
        <v>186</v>
      </c>
      <c r="E5965" t="s">
        <v>122</v>
      </c>
      <c r="F5965" t="s">
        <v>159</v>
      </c>
      <c r="G5965" t="s">
        <v>160</v>
      </c>
      <c r="H5965" t="s">
        <v>304</v>
      </c>
      <c r="I5965" t="s">
        <v>124</v>
      </c>
      <c r="J5965" t="s">
        <v>125</v>
      </c>
      <c r="K5965" t="s">
        <v>2690</v>
      </c>
      <c r="N5965" t="s">
        <v>2691</v>
      </c>
      <c r="O5965" t="s">
        <v>2674</v>
      </c>
      <c r="P5965" t="s">
        <v>162</v>
      </c>
      <c r="Q5965" t="s">
        <v>188</v>
      </c>
      <c r="R5965" t="s">
        <v>131</v>
      </c>
      <c r="S5965" t="s">
        <v>164</v>
      </c>
      <c r="T5965" t="s">
        <v>165</v>
      </c>
      <c r="U5965" t="s">
        <v>134</v>
      </c>
      <c r="V5965" t="s">
        <v>135</v>
      </c>
      <c r="W5965" t="s">
        <v>136</v>
      </c>
      <c r="X5965" t="s">
        <v>2693</v>
      </c>
      <c r="AA5965" s="94">
        <v>22625</v>
      </c>
      <c r="AB5965" s="94">
        <v>22625</v>
      </c>
      <c r="AC5965">
        <f t="shared" si="186"/>
        <v>2000</v>
      </c>
      <c r="AD5965" t="str">
        <f t="shared" si="187"/>
        <v>314</v>
      </c>
    </row>
    <row r="5966" spans="1:30" hidden="1" x14ac:dyDescent="0.25">
      <c r="A5966" t="s">
        <v>2692</v>
      </c>
      <c r="B5966" t="s">
        <v>2671</v>
      </c>
      <c r="C5966" t="s">
        <v>157</v>
      </c>
      <c r="D5966" t="s">
        <v>192</v>
      </c>
      <c r="E5966" t="s">
        <v>122</v>
      </c>
      <c r="F5966" t="s">
        <v>159</v>
      </c>
      <c r="G5966" t="s">
        <v>160</v>
      </c>
      <c r="H5966" t="s">
        <v>304</v>
      </c>
      <c r="I5966" t="s">
        <v>124</v>
      </c>
      <c r="J5966" t="s">
        <v>125</v>
      </c>
      <c r="K5966" t="s">
        <v>2690</v>
      </c>
      <c r="N5966" t="s">
        <v>2691</v>
      </c>
      <c r="O5966" t="s">
        <v>2674</v>
      </c>
      <c r="P5966" t="s">
        <v>162</v>
      </c>
      <c r="Q5966" t="s">
        <v>193</v>
      </c>
      <c r="R5966" t="s">
        <v>131</v>
      </c>
      <c r="S5966" t="s">
        <v>164</v>
      </c>
      <c r="T5966" t="s">
        <v>165</v>
      </c>
      <c r="U5966" t="s">
        <v>134</v>
      </c>
      <c r="V5966" t="s">
        <v>135</v>
      </c>
      <c r="W5966" t="s">
        <v>136</v>
      </c>
      <c r="X5966" t="s">
        <v>2693</v>
      </c>
      <c r="AA5966" s="94">
        <v>42000</v>
      </c>
      <c r="AB5966" s="94">
        <v>42000</v>
      </c>
      <c r="AC5966">
        <f t="shared" si="186"/>
        <v>2000</v>
      </c>
      <c r="AD5966" t="str">
        <f t="shared" si="187"/>
        <v>314</v>
      </c>
    </row>
    <row r="5967" spans="1:30" hidden="1" x14ac:dyDescent="0.25">
      <c r="A5967" s="97">
        <v>211113140140001</v>
      </c>
      <c r="B5967" s="97">
        <v>336</v>
      </c>
      <c r="C5967" s="97" t="s">
        <v>2694</v>
      </c>
      <c r="D5967" s="97" t="s">
        <v>141</v>
      </c>
      <c r="E5967" s="97" t="s">
        <v>122</v>
      </c>
      <c r="F5967" s="98">
        <v>15</v>
      </c>
      <c r="G5967" s="98" t="s">
        <v>142</v>
      </c>
      <c r="H5967" s="97" t="s">
        <v>143</v>
      </c>
      <c r="I5967" s="97" t="s">
        <v>124</v>
      </c>
      <c r="J5967" s="97" t="s">
        <v>125</v>
      </c>
      <c r="K5967" s="97" t="s">
        <v>2695</v>
      </c>
      <c r="L5967" s="97"/>
      <c r="M5967" s="97"/>
      <c r="N5967" s="97" t="s">
        <v>2696</v>
      </c>
      <c r="O5967" s="97" t="s">
        <v>2179</v>
      </c>
      <c r="P5967" s="97" t="s">
        <v>2697</v>
      </c>
      <c r="Q5967" s="97" t="s">
        <v>148</v>
      </c>
      <c r="R5967" s="97" t="s">
        <v>131</v>
      </c>
      <c r="S5967" s="97" t="s">
        <v>149</v>
      </c>
      <c r="T5967" s="97" t="s">
        <v>150</v>
      </c>
      <c r="U5967" s="97" t="s">
        <v>151</v>
      </c>
      <c r="V5967" s="97" t="s">
        <v>135</v>
      </c>
      <c r="W5967" s="97" t="s">
        <v>136</v>
      </c>
      <c r="X5967" s="97"/>
      <c r="Y5967" s="99"/>
      <c r="Z5967" s="99"/>
      <c r="AA5967" s="99">
        <v>864000</v>
      </c>
      <c r="AB5967" s="99">
        <v>864000</v>
      </c>
      <c r="AC5967">
        <f t="shared" si="186"/>
        <v>1000</v>
      </c>
      <c r="AD5967" t="str">
        <f t="shared" si="187"/>
        <v>314</v>
      </c>
    </row>
    <row r="5968" spans="1:30" hidden="1" x14ac:dyDescent="0.25">
      <c r="A5968" s="97">
        <v>211113140140001</v>
      </c>
      <c r="B5968" s="97">
        <v>336</v>
      </c>
      <c r="C5968" s="97" t="s">
        <v>2694</v>
      </c>
      <c r="D5968" s="97">
        <v>13201</v>
      </c>
      <c r="E5968" s="97" t="s">
        <v>122</v>
      </c>
      <c r="F5968" s="98">
        <v>15</v>
      </c>
      <c r="G5968" s="98" t="s">
        <v>142</v>
      </c>
      <c r="H5968" s="97">
        <v>19</v>
      </c>
      <c r="I5968" s="97" t="s">
        <v>124</v>
      </c>
      <c r="J5968" s="97" t="s">
        <v>125</v>
      </c>
      <c r="K5968" s="97" t="s">
        <v>2695</v>
      </c>
      <c r="L5968" s="97"/>
      <c r="M5968" s="97"/>
      <c r="N5968" s="97" t="s">
        <v>2696</v>
      </c>
      <c r="O5968" s="97" t="s">
        <v>2179</v>
      </c>
      <c r="P5968" s="97" t="s">
        <v>2697</v>
      </c>
      <c r="Q5968" s="97" t="s">
        <v>152</v>
      </c>
      <c r="R5968" s="97" t="s">
        <v>131</v>
      </c>
      <c r="S5968" s="97" t="s">
        <v>149</v>
      </c>
      <c r="T5968" s="97" t="s">
        <v>150</v>
      </c>
      <c r="U5968" s="97" t="s">
        <v>134</v>
      </c>
      <c r="V5968" s="97" t="s">
        <v>135</v>
      </c>
      <c r="W5968" s="97" t="s">
        <v>136</v>
      </c>
      <c r="X5968" s="97"/>
      <c r="Y5968" s="99"/>
      <c r="Z5968" s="99"/>
      <c r="AA5968" s="99">
        <v>36000</v>
      </c>
      <c r="AB5968" s="99">
        <v>36000</v>
      </c>
      <c r="AC5968">
        <f t="shared" si="186"/>
        <v>1000</v>
      </c>
      <c r="AD5968" t="str">
        <f t="shared" si="187"/>
        <v>314</v>
      </c>
    </row>
    <row r="5969" spans="1:30" hidden="1" x14ac:dyDescent="0.25">
      <c r="A5969" s="97">
        <v>211113140140001</v>
      </c>
      <c r="B5969" s="97">
        <v>336</v>
      </c>
      <c r="C5969" s="97" t="s">
        <v>2694</v>
      </c>
      <c r="D5969" s="97">
        <v>13203</v>
      </c>
      <c r="E5969" s="97" t="s">
        <v>122</v>
      </c>
      <c r="F5969" s="98">
        <v>15</v>
      </c>
      <c r="G5969" s="98" t="s">
        <v>142</v>
      </c>
      <c r="H5969" s="97">
        <v>19</v>
      </c>
      <c r="I5969" s="97" t="s">
        <v>124</v>
      </c>
      <c r="J5969" s="97" t="s">
        <v>125</v>
      </c>
      <c r="K5969" s="97" t="s">
        <v>2695</v>
      </c>
      <c r="L5969" s="97"/>
      <c r="M5969" s="97"/>
      <c r="N5969" s="97" t="s">
        <v>2696</v>
      </c>
      <c r="O5969" s="97" t="s">
        <v>2179</v>
      </c>
      <c r="P5969" s="97" t="s">
        <v>2697</v>
      </c>
      <c r="Q5969" s="97" t="s">
        <v>153</v>
      </c>
      <c r="R5969" s="97" t="s">
        <v>131</v>
      </c>
      <c r="S5969" s="97" t="s">
        <v>149</v>
      </c>
      <c r="T5969" s="97" t="s">
        <v>150</v>
      </c>
      <c r="U5969" s="97" t="s">
        <v>134</v>
      </c>
      <c r="V5969" s="97" t="s">
        <v>135</v>
      </c>
      <c r="W5969" s="97" t="s">
        <v>136</v>
      </c>
      <c r="X5969" s="97"/>
      <c r="Y5969" s="99"/>
      <c r="Z5969" s="99"/>
      <c r="AA5969" s="99">
        <v>144000</v>
      </c>
      <c r="AB5969" s="99">
        <v>144000</v>
      </c>
      <c r="AC5969">
        <f t="shared" si="186"/>
        <v>1000</v>
      </c>
      <c r="AD5969" t="str">
        <f t="shared" si="187"/>
        <v>314</v>
      </c>
    </row>
    <row r="5970" spans="1:30" hidden="1" x14ac:dyDescent="0.25">
      <c r="A5970" s="97">
        <v>211113140140001</v>
      </c>
      <c r="B5970" s="97">
        <v>336</v>
      </c>
      <c r="C5970" s="97" t="s">
        <v>2694</v>
      </c>
      <c r="D5970" s="97">
        <v>14101</v>
      </c>
      <c r="E5970" s="97" t="s">
        <v>122</v>
      </c>
      <c r="F5970" s="98">
        <v>15</v>
      </c>
      <c r="G5970" s="98" t="s">
        <v>142</v>
      </c>
      <c r="H5970" s="97">
        <v>19</v>
      </c>
      <c r="I5970" s="97" t="s">
        <v>124</v>
      </c>
      <c r="J5970" s="97" t="s">
        <v>125</v>
      </c>
      <c r="K5970" s="97" t="s">
        <v>2695</v>
      </c>
      <c r="L5970" s="97"/>
      <c r="M5970" s="97"/>
      <c r="N5970" s="97" t="s">
        <v>2696</v>
      </c>
      <c r="O5970" s="97" t="s">
        <v>2179</v>
      </c>
      <c r="P5970" s="97" t="s">
        <v>2697</v>
      </c>
      <c r="Q5970" s="97" t="s">
        <v>154</v>
      </c>
      <c r="R5970" s="97" t="s">
        <v>131</v>
      </c>
      <c r="S5970" s="97" t="s">
        <v>149</v>
      </c>
      <c r="T5970" s="97" t="s">
        <v>150</v>
      </c>
      <c r="U5970" s="97" t="s">
        <v>134</v>
      </c>
      <c r="V5970" s="97" t="s">
        <v>135</v>
      </c>
      <c r="W5970" s="97" t="s">
        <v>136</v>
      </c>
      <c r="X5970" s="97"/>
      <c r="Y5970" s="99"/>
      <c r="Z5970" s="99"/>
      <c r="AA5970" s="99">
        <v>47520</v>
      </c>
      <c r="AB5970" s="99">
        <v>47520</v>
      </c>
      <c r="AC5970">
        <f t="shared" si="186"/>
        <v>1000</v>
      </c>
      <c r="AD5970" t="str">
        <f t="shared" si="187"/>
        <v>314</v>
      </c>
    </row>
    <row r="5971" spans="1:30" hidden="1" x14ac:dyDescent="0.25">
      <c r="A5971" s="97">
        <v>211113140140001</v>
      </c>
      <c r="B5971" s="97">
        <v>336</v>
      </c>
      <c r="C5971" s="97" t="s">
        <v>2694</v>
      </c>
      <c r="D5971" s="97">
        <v>14103</v>
      </c>
      <c r="E5971" s="97" t="s">
        <v>122</v>
      </c>
      <c r="F5971" s="98">
        <v>15</v>
      </c>
      <c r="G5971" s="98" t="s">
        <v>142</v>
      </c>
      <c r="H5971" s="97">
        <v>19</v>
      </c>
      <c r="I5971" s="97" t="s">
        <v>124</v>
      </c>
      <c r="J5971" s="97" t="s">
        <v>125</v>
      </c>
      <c r="K5971" s="97" t="s">
        <v>2695</v>
      </c>
      <c r="L5971" s="97"/>
      <c r="M5971" s="97"/>
      <c r="N5971" s="97" t="s">
        <v>2696</v>
      </c>
      <c r="O5971" s="97" t="s">
        <v>2179</v>
      </c>
      <c r="P5971" s="97" t="s">
        <v>2697</v>
      </c>
      <c r="Q5971" s="97" t="s">
        <v>155</v>
      </c>
      <c r="R5971" s="97" t="s">
        <v>131</v>
      </c>
      <c r="S5971" s="97" t="s">
        <v>149</v>
      </c>
      <c r="T5971" s="97" t="s">
        <v>150</v>
      </c>
      <c r="U5971" s="97" t="s">
        <v>134</v>
      </c>
      <c r="V5971" s="97" t="s">
        <v>135</v>
      </c>
      <c r="W5971" s="97" t="s">
        <v>136</v>
      </c>
      <c r="X5971" s="97"/>
      <c r="Y5971" s="99"/>
      <c r="Z5971" s="99"/>
      <c r="AA5971" s="99">
        <v>19440</v>
      </c>
      <c r="AB5971" s="99">
        <v>19440</v>
      </c>
      <c r="AC5971">
        <f t="shared" si="186"/>
        <v>1000</v>
      </c>
      <c r="AD5971" t="str">
        <f t="shared" si="187"/>
        <v>314</v>
      </c>
    </row>
    <row r="5972" spans="1:30" hidden="1" x14ac:dyDescent="0.25">
      <c r="A5972" s="97">
        <v>211113140140001</v>
      </c>
      <c r="B5972" s="97">
        <v>336</v>
      </c>
      <c r="C5972" s="97" t="s">
        <v>2694</v>
      </c>
      <c r="D5972" s="97">
        <v>14201</v>
      </c>
      <c r="E5972" s="97" t="s">
        <v>122</v>
      </c>
      <c r="F5972" s="98">
        <v>15</v>
      </c>
      <c r="G5972" s="98" t="s">
        <v>142</v>
      </c>
      <c r="H5972" s="97">
        <v>19</v>
      </c>
      <c r="I5972" s="97" t="s">
        <v>124</v>
      </c>
      <c r="J5972" s="97" t="s">
        <v>125</v>
      </c>
      <c r="K5972" s="97" t="s">
        <v>2695</v>
      </c>
      <c r="L5972" s="97"/>
      <c r="M5972" s="97"/>
      <c r="N5972" s="97" t="s">
        <v>2696</v>
      </c>
      <c r="O5972" s="97" t="s">
        <v>2179</v>
      </c>
      <c r="P5972" s="97" t="s">
        <v>2697</v>
      </c>
      <c r="Q5972" s="97" t="s">
        <v>156</v>
      </c>
      <c r="R5972" s="97" t="s">
        <v>131</v>
      </c>
      <c r="S5972" s="97" t="s">
        <v>149</v>
      </c>
      <c r="T5972" s="97" t="s">
        <v>150</v>
      </c>
      <c r="U5972" s="97" t="s">
        <v>134</v>
      </c>
      <c r="V5972" s="97" t="s">
        <v>135</v>
      </c>
      <c r="W5972" s="97" t="s">
        <v>136</v>
      </c>
      <c r="X5972" s="97"/>
      <c r="Y5972" s="99"/>
      <c r="Z5972" s="99"/>
      <c r="AA5972" s="99">
        <v>43200</v>
      </c>
      <c r="AB5972" s="99">
        <v>43200</v>
      </c>
      <c r="AC5972">
        <f t="shared" si="186"/>
        <v>1000</v>
      </c>
      <c r="AD5972" t="str">
        <f t="shared" si="187"/>
        <v>314</v>
      </c>
    </row>
    <row r="5973" spans="1:30" hidden="1" x14ac:dyDescent="0.25">
      <c r="A5973" s="97">
        <v>211113140140001</v>
      </c>
      <c r="B5973" s="97">
        <v>336</v>
      </c>
      <c r="C5973" s="97" t="s">
        <v>2694</v>
      </c>
      <c r="D5973" s="97">
        <v>14301</v>
      </c>
      <c r="E5973" s="97" t="s">
        <v>122</v>
      </c>
      <c r="F5973" s="98">
        <v>15</v>
      </c>
      <c r="G5973" s="98" t="s">
        <v>142</v>
      </c>
      <c r="H5973" s="97">
        <v>19</v>
      </c>
      <c r="I5973" s="97" t="s">
        <v>124</v>
      </c>
      <c r="J5973" s="97" t="s">
        <v>125</v>
      </c>
      <c r="K5973" s="97" t="s">
        <v>2695</v>
      </c>
      <c r="L5973" s="97"/>
      <c r="M5973" s="97"/>
      <c r="N5973" s="97" t="s">
        <v>2696</v>
      </c>
      <c r="O5973" s="97" t="s">
        <v>2179</v>
      </c>
      <c r="P5973" s="97" t="s">
        <v>2697</v>
      </c>
      <c r="Q5973" s="97" t="s">
        <v>178</v>
      </c>
      <c r="R5973" s="97" t="s">
        <v>131</v>
      </c>
      <c r="S5973" s="97" t="s">
        <v>149</v>
      </c>
      <c r="T5973" s="97" t="s">
        <v>150</v>
      </c>
      <c r="U5973" s="97" t="s">
        <v>134</v>
      </c>
      <c r="V5973" s="97" t="s">
        <v>135</v>
      </c>
      <c r="W5973" s="97" t="s">
        <v>136</v>
      </c>
      <c r="X5973" s="97"/>
      <c r="Y5973" s="99"/>
      <c r="Z5973" s="99"/>
      <c r="AA5973" s="99">
        <v>51840</v>
      </c>
      <c r="AB5973" s="99">
        <v>51840</v>
      </c>
      <c r="AC5973">
        <f t="shared" si="186"/>
        <v>1000</v>
      </c>
      <c r="AD5973" t="str">
        <f t="shared" si="187"/>
        <v>314</v>
      </c>
    </row>
    <row r="5974" spans="1:30" hidden="1" x14ac:dyDescent="0.25">
      <c r="A5974" t="s">
        <v>2698</v>
      </c>
      <c r="B5974" t="s">
        <v>2175</v>
      </c>
      <c r="C5974" t="s">
        <v>2694</v>
      </c>
      <c r="D5974" t="s">
        <v>186</v>
      </c>
      <c r="E5974" t="s">
        <v>122</v>
      </c>
      <c r="F5974" t="s">
        <v>159</v>
      </c>
      <c r="G5974" t="s">
        <v>160</v>
      </c>
      <c r="H5974" t="s">
        <v>304</v>
      </c>
      <c r="I5974" t="s">
        <v>124</v>
      </c>
      <c r="J5974" t="s">
        <v>125</v>
      </c>
      <c r="K5974" t="s">
        <v>2695</v>
      </c>
      <c r="N5974" t="s">
        <v>2696</v>
      </c>
      <c r="O5974" t="s">
        <v>2179</v>
      </c>
      <c r="P5974" t="s">
        <v>2697</v>
      </c>
      <c r="Q5974" t="s">
        <v>188</v>
      </c>
      <c r="R5974" t="s">
        <v>131</v>
      </c>
      <c r="S5974" t="s">
        <v>164</v>
      </c>
      <c r="T5974" t="s">
        <v>165</v>
      </c>
      <c r="U5974" t="s">
        <v>134</v>
      </c>
      <c r="V5974" t="s">
        <v>135</v>
      </c>
      <c r="W5974" t="s">
        <v>136</v>
      </c>
      <c r="X5974" t="s">
        <v>2699</v>
      </c>
      <c r="AA5974" s="94">
        <v>16112</v>
      </c>
      <c r="AB5974" s="94">
        <v>16112</v>
      </c>
      <c r="AC5974">
        <f t="shared" si="186"/>
        <v>2000</v>
      </c>
      <c r="AD5974" t="str">
        <f t="shared" si="187"/>
        <v>314</v>
      </c>
    </row>
    <row r="5975" spans="1:30" hidden="1" x14ac:dyDescent="0.25">
      <c r="A5975" t="s">
        <v>2698</v>
      </c>
      <c r="B5975" t="s">
        <v>2175</v>
      </c>
      <c r="C5975" t="s">
        <v>2694</v>
      </c>
      <c r="D5975" t="s">
        <v>192</v>
      </c>
      <c r="E5975" t="s">
        <v>122</v>
      </c>
      <c r="F5975" t="s">
        <v>159</v>
      </c>
      <c r="G5975" t="s">
        <v>160</v>
      </c>
      <c r="H5975" t="s">
        <v>304</v>
      </c>
      <c r="I5975" t="s">
        <v>124</v>
      </c>
      <c r="J5975" t="s">
        <v>125</v>
      </c>
      <c r="K5975" t="s">
        <v>2695</v>
      </c>
      <c r="N5975" t="s">
        <v>2696</v>
      </c>
      <c r="O5975" t="s">
        <v>2179</v>
      </c>
      <c r="P5975" t="s">
        <v>2697</v>
      </c>
      <c r="Q5975" t="s">
        <v>193</v>
      </c>
      <c r="R5975" t="s">
        <v>131</v>
      </c>
      <c r="S5975" t="s">
        <v>164</v>
      </c>
      <c r="T5975" t="s">
        <v>165</v>
      </c>
      <c r="U5975" t="s">
        <v>134</v>
      </c>
      <c r="V5975" t="s">
        <v>135</v>
      </c>
      <c r="W5975" t="s">
        <v>136</v>
      </c>
      <c r="X5975" t="s">
        <v>2699</v>
      </c>
      <c r="AA5975" s="94">
        <v>48200</v>
      </c>
      <c r="AB5975" s="94">
        <v>48200</v>
      </c>
      <c r="AC5975">
        <f t="shared" si="186"/>
        <v>2000</v>
      </c>
      <c r="AD5975" t="str">
        <f t="shared" si="187"/>
        <v>314</v>
      </c>
    </row>
    <row r="5976" spans="1:30" hidden="1" x14ac:dyDescent="0.25">
      <c r="A5976" t="s">
        <v>2698</v>
      </c>
      <c r="B5976" t="s">
        <v>2175</v>
      </c>
      <c r="C5976" t="s">
        <v>2694</v>
      </c>
      <c r="D5976" t="s">
        <v>343</v>
      </c>
      <c r="E5976" t="s">
        <v>122</v>
      </c>
      <c r="F5976" t="s">
        <v>159</v>
      </c>
      <c r="G5976" t="s">
        <v>160</v>
      </c>
      <c r="H5976" t="s">
        <v>304</v>
      </c>
      <c r="I5976" t="s">
        <v>124</v>
      </c>
      <c r="J5976" t="s">
        <v>125</v>
      </c>
      <c r="K5976" t="s">
        <v>2695</v>
      </c>
      <c r="N5976" t="s">
        <v>2696</v>
      </c>
      <c r="O5976" t="s">
        <v>2179</v>
      </c>
      <c r="P5976" t="s">
        <v>2697</v>
      </c>
      <c r="Q5976" t="s">
        <v>307</v>
      </c>
      <c r="R5976" t="s">
        <v>131</v>
      </c>
      <c r="S5976" t="s">
        <v>164</v>
      </c>
      <c r="T5976" t="s">
        <v>165</v>
      </c>
      <c r="U5976" t="s">
        <v>134</v>
      </c>
      <c r="V5976" t="s">
        <v>135</v>
      </c>
      <c r="W5976" t="s">
        <v>136</v>
      </c>
      <c r="X5976" t="s">
        <v>2699</v>
      </c>
      <c r="AA5976" s="94">
        <v>278400</v>
      </c>
      <c r="AB5976" s="94">
        <v>278400</v>
      </c>
      <c r="AC5976">
        <f t="shared" si="186"/>
        <v>3000</v>
      </c>
      <c r="AD5976" t="str">
        <f t="shared" si="187"/>
        <v>314</v>
      </c>
    </row>
    <row r="5977" spans="1:30" hidden="1" x14ac:dyDescent="0.25">
      <c r="A5977" s="97">
        <v>211113140150001</v>
      </c>
      <c r="B5977" s="97">
        <v>216</v>
      </c>
      <c r="C5977" s="97" t="s">
        <v>140</v>
      </c>
      <c r="D5977" s="97" t="s">
        <v>141</v>
      </c>
      <c r="E5977" s="97" t="s">
        <v>122</v>
      </c>
      <c r="F5977" s="98">
        <v>15</v>
      </c>
      <c r="G5977" s="98" t="s">
        <v>142</v>
      </c>
      <c r="H5977" s="97" t="s">
        <v>143</v>
      </c>
      <c r="I5977" s="97" t="s">
        <v>124</v>
      </c>
      <c r="J5977" s="97" t="s">
        <v>125</v>
      </c>
      <c r="K5977" s="97" t="s">
        <v>2700</v>
      </c>
      <c r="L5977" s="97"/>
      <c r="M5977" s="97"/>
      <c r="N5977" s="97" t="s">
        <v>2701</v>
      </c>
      <c r="O5977" s="97" t="s">
        <v>2674</v>
      </c>
      <c r="P5977" s="97" t="s">
        <v>147</v>
      </c>
      <c r="Q5977" s="97" t="s">
        <v>148</v>
      </c>
      <c r="R5977" s="97" t="s">
        <v>131</v>
      </c>
      <c r="S5977" s="97" t="s">
        <v>149</v>
      </c>
      <c r="T5977" s="97" t="s">
        <v>150</v>
      </c>
      <c r="U5977" s="97" t="s">
        <v>151</v>
      </c>
      <c r="V5977" s="97" t="s">
        <v>135</v>
      </c>
      <c r="W5977" s="97" t="s">
        <v>136</v>
      </c>
      <c r="X5977" s="97"/>
      <c r="Y5977" s="99"/>
      <c r="Z5977" s="99"/>
      <c r="AA5977" s="99">
        <v>870000</v>
      </c>
      <c r="AB5977" s="99">
        <v>870000</v>
      </c>
      <c r="AC5977">
        <f t="shared" si="186"/>
        <v>1000</v>
      </c>
      <c r="AD5977" t="str">
        <f t="shared" si="187"/>
        <v>314</v>
      </c>
    </row>
    <row r="5978" spans="1:30" hidden="1" x14ac:dyDescent="0.25">
      <c r="A5978" s="97">
        <v>211113140150001</v>
      </c>
      <c r="B5978" s="97">
        <v>216</v>
      </c>
      <c r="C5978" s="97" t="s">
        <v>140</v>
      </c>
      <c r="D5978" s="97">
        <v>13201</v>
      </c>
      <c r="E5978" s="97" t="s">
        <v>122</v>
      </c>
      <c r="F5978" s="98">
        <v>15</v>
      </c>
      <c r="G5978" s="98" t="s">
        <v>142</v>
      </c>
      <c r="H5978" s="97">
        <v>19</v>
      </c>
      <c r="I5978" s="97" t="s">
        <v>124</v>
      </c>
      <c r="J5978" s="97" t="s">
        <v>125</v>
      </c>
      <c r="K5978" s="97" t="s">
        <v>2700</v>
      </c>
      <c r="L5978" s="97"/>
      <c r="M5978" s="97"/>
      <c r="N5978" s="97" t="s">
        <v>2701</v>
      </c>
      <c r="O5978" s="97" t="s">
        <v>2674</v>
      </c>
      <c r="P5978" s="97" t="s">
        <v>147</v>
      </c>
      <c r="Q5978" s="97" t="s">
        <v>152</v>
      </c>
      <c r="R5978" s="97" t="s">
        <v>131</v>
      </c>
      <c r="S5978" s="97" t="s">
        <v>149</v>
      </c>
      <c r="T5978" s="97" t="s">
        <v>150</v>
      </c>
      <c r="U5978" s="97" t="s">
        <v>134</v>
      </c>
      <c r="V5978" s="97" t="s">
        <v>135</v>
      </c>
      <c r="W5978" s="97" t="s">
        <v>136</v>
      </c>
      <c r="X5978" s="97"/>
      <c r="Y5978" s="99"/>
      <c r="Z5978" s="99"/>
      <c r="AA5978" s="99">
        <v>36250</v>
      </c>
      <c r="AB5978" s="99">
        <v>36250</v>
      </c>
      <c r="AC5978">
        <f t="shared" si="186"/>
        <v>1000</v>
      </c>
      <c r="AD5978" t="str">
        <f t="shared" si="187"/>
        <v>314</v>
      </c>
    </row>
    <row r="5979" spans="1:30" hidden="1" x14ac:dyDescent="0.25">
      <c r="A5979" s="97">
        <v>211113140150001</v>
      </c>
      <c r="B5979" s="97">
        <v>216</v>
      </c>
      <c r="C5979" s="97" t="s">
        <v>140</v>
      </c>
      <c r="D5979" s="97">
        <v>13203</v>
      </c>
      <c r="E5979" s="97" t="s">
        <v>122</v>
      </c>
      <c r="F5979" s="98">
        <v>15</v>
      </c>
      <c r="G5979" s="98" t="s">
        <v>142</v>
      </c>
      <c r="H5979" s="97">
        <v>19</v>
      </c>
      <c r="I5979" s="97" t="s">
        <v>124</v>
      </c>
      <c r="J5979" s="97" t="s">
        <v>125</v>
      </c>
      <c r="K5979" s="97" t="s">
        <v>2700</v>
      </c>
      <c r="L5979" s="97"/>
      <c r="M5979" s="97"/>
      <c r="N5979" s="97" t="s">
        <v>2701</v>
      </c>
      <c r="O5979" s="97" t="s">
        <v>2674</v>
      </c>
      <c r="P5979" s="97" t="s">
        <v>147</v>
      </c>
      <c r="Q5979" s="97" t="s">
        <v>153</v>
      </c>
      <c r="R5979" s="97" t="s">
        <v>131</v>
      </c>
      <c r="S5979" s="97" t="s">
        <v>149</v>
      </c>
      <c r="T5979" s="97" t="s">
        <v>150</v>
      </c>
      <c r="U5979" s="97" t="s">
        <v>134</v>
      </c>
      <c r="V5979" s="97" t="s">
        <v>135</v>
      </c>
      <c r="W5979" s="97" t="s">
        <v>136</v>
      </c>
      <c r="X5979" s="97"/>
      <c r="Y5979" s="99"/>
      <c r="Z5979" s="99"/>
      <c r="AA5979" s="99">
        <v>145000</v>
      </c>
      <c r="AB5979" s="99">
        <v>145000</v>
      </c>
      <c r="AC5979">
        <f t="shared" si="186"/>
        <v>1000</v>
      </c>
      <c r="AD5979" t="str">
        <f t="shared" si="187"/>
        <v>314</v>
      </c>
    </row>
    <row r="5980" spans="1:30" hidden="1" x14ac:dyDescent="0.25">
      <c r="A5980" s="97">
        <v>211113140150001</v>
      </c>
      <c r="B5980" s="97">
        <v>216</v>
      </c>
      <c r="C5980" s="97" t="s">
        <v>140</v>
      </c>
      <c r="D5980" s="97">
        <v>14101</v>
      </c>
      <c r="E5980" s="97" t="s">
        <v>122</v>
      </c>
      <c r="F5980" s="98">
        <v>15</v>
      </c>
      <c r="G5980" s="98" t="s">
        <v>142</v>
      </c>
      <c r="H5980" s="97">
        <v>19</v>
      </c>
      <c r="I5980" s="97" t="s">
        <v>124</v>
      </c>
      <c r="J5980" s="97" t="s">
        <v>125</v>
      </c>
      <c r="K5980" s="97" t="s">
        <v>2700</v>
      </c>
      <c r="L5980" s="97"/>
      <c r="M5980" s="97"/>
      <c r="N5980" s="97" t="s">
        <v>2701</v>
      </c>
      <c r="O5980" s="97" t="s">
        <v>2674</v>
      </c>
      <c r="P5980" s="97" t="s">
        <v>147</v>
      </c>
      <c r="Q5980" s="97" t="s">
        <v>154</v>
      </c>
      <c r="R5980" s="97" t="s">
        <v>131</v>
      </c>
      <c r="S5980" s="97" t="s">
        <v>149</v>
      </c>
      <c r="T5980" s="97" t="s">
        <v>150</v>
      </c>
      <c r="U5980" s="97" t="s">
        <v>134</v>
      </c>
      <c r="V5980" s="97" t="s">
        <v>135</v>
      </c>
      <c r="W5980" s="97" t="s">
        <v>136</v>
      </c>
      <c r="X5980" s="97"/>
      <c r="Y5980" s="99"/>
      <c r="Z5980" s="99"/>
      <c r="AA5980" s="99">
        <v>47850</v>
      </c>
      <c r="AB5980" s="99">
        <v>47850</v>
      </c>
      <c r="AC5980">
        <f t="shared" si="186"/>
        <v>1000</v>
      </c>
      <c r="AD5980" t="str">
        <f t="shared" si="187"/>
        <v>314</v>
      </c>
    </row>
    <row r="5981" spans="1:30" hidden="1" x14ac:dyDescent="0.25">
      <c r="A5981" s="97">
        <v>211113140150001</v>
      </c>
      <c r="B5981" s="97">
        <v>216</v>
      </c>
      <c r="C5981" s="97" t="s">
        <v>140</v>
      </c>
      <c r="D5981" s="97">
        <v>14103</v>
      </c>
      <c r="E5981" s="97" t="s">
        <v>122</v>
      </c>
      <c r="F5981" s="98">
        <v>15</v>
      </c>
      <c r="G5981" s="98" t="s">
        <v>142</v>
      </c>
      <c r="H5981" s="97">
        <v>19</v>
      </c>
      <c r="I5981" s="97" t="s">
        <v>124</v>
      </c>
      <c r="J5981" s="97" t="s">
        <v>125</v>
      </c>
      <c r="K5981" s="97" t="s">
        <v>2700</v>
      </c>
      <c r="L5981" s="97"/>
      <c r="M5981" s="97"/>
      <c r="N5981" s="97" t="s">
        <v>2701</v>
      </c>
      <c r="O5981" s="97" t="s">
        <v>2674</v>
      </c>
      <c r="P5981" s="97" t="s">
        <v>147</v>
      </c>
      <c r="Q5981" s="97" t="s">
        <v>155</v>
      </c>
      <c r="R5981" s="97" t="s">
        <v>131</v>
      </c>
      <c r="S5981" s="97" t="s">
        <v>149</v>
      </c>
      <c r="T5981" s="97" t="s">
        <v>150</v>
      </c>
      <c r="U5981" s="97" t="s">
        <v>134</v>
      </c>
      <c r="V5981" s="97" t="s">
        <v>135</v>
      </c>
      <c r="W5981" s="97" t="s">
        <v>136</v>
      </c>
      <c r="X5981" s="97"/>
      <c r="Y5981" s="99"/>
      <c r="Z5981" s="99"/>
      <c r="AA5981" s="99">
        <v>19575</v>
      </c>
      <c r="AB5981" s="99">
        <v>19575</v>
      </c>
      <c r="AC5981">
        <f t="shared" si="186"/>
        <v>1000</v>
      </c>
      <c r="AD5981" t="str">
        <f t="shared" si="187"/>
        <v>314</v>
      </c>
    </row>
    <row r="5982" spans="1:30" hidden="1" x14ac:dyDescent="0.25">
      <c r="A5982" s="97">
        <v>211113140150001</v>
      </c>
      <c r="B5982" s="97">
        <v>216</v>
      </c>
      <c r="C5982" s="97" t="s">
        <v>140</v>
      </c>
      <c r="D5982" s="97">
        <v>14201</v>
      </c>
      <c r="E5982" s="97" t="s">
        <v>122</v>
      </c>
      <c r="F5982" s="98">
        <v>15</v>
      </c>
      <c r="G5982" s="98" t="s">
        <v>142</v>
      </c>
      <c r="H5982" s="97">
        <v>19</v>
      </c>
      <c r="I5982" s="97" t="s">
        <v>124</v>
      </c>
      <c r="J5982" s="97" t="s">
        <v>125</v>
      </c>
      <c r="K5982" s="97" t="s">
        <v>2700</v>
      </c>
      <c r="L5982" s="97"/>
      <c r="M5982" s="97"/>
      <c r="N5982" s="97" t="s">
        <v>2701</v>
      </c>
      <c r="O5982" s="97" t="s">
        <v>2674</v>
      </c>
      <c r="P5982" s="97" t="s">
        <v>147</v>
      </c>
      <c r="Q5982" s="97" t="s">
        <v>156</v>
      </c>
      <c r="R5982" s="97" t="s">
        <v>131</v>
      </c>
      <c r="S5982" s="97" t="s">
        <v>149</v>
      </c>
      <c r="T5982" s="97" t="s">
        <v>150</v>
      </c>
      <c r="U5982" s="97" t="s">
        <v>134</v>
      </c>
      <c r="V5982" s="97" t="s">
        <v>135</v>
      </c>
      <c r="W5982" s="97" t="s">
        <v>136</v>
      </c>
      <c r="X5982" s="97"/>
      <c r="Y5982" s="99"/>
      <c r="Z5982" s="99"/>
      <c r="AA5982" s="99">
        <v>43500</v>
      </c>
      <c r="AB5982" s="99">
        <v>43500</v>
      </c>
      <c r="AC5982">
        <f t="shared" si="186"/>
        <v>1000</v>
      </c>
      <c r="AD5982" t="str">
        <f t="shared" si="187"/>
        <v>314</v>
      </c>
    </row>
    <row r="5983" spans="1:30" hidden="1" x14ac:dyDescent="0.25">
      <c r="A5983" s="97">
        <v>211113140150001</v>
      </c>
      <c r="B5983" s="97">
        <v>216</v>
      </c>
      <c r="C5983" s="97" t="s">
        <v>140</v>
      </c>
      <c r="D5983" s="97">
        <v>14301</v>
      </c>
      <c r="E5983" s="97" t="s">
        <v>122</v>
      </c>
      <c r="F5983" s="98">
        <v>15</v>
      </c>
      <c r="G5983" s="98" t="s">
        <v>142</v>
      </c>
      <c r="H5983" s="97">
        <v>19</v>
      </c>
      <c r="I5983" s="97" t="s">
        <v>124</v>
      </c>
      <c r="J5983" s="97" t="s">
        <v>125</v>
      </c>
      <c r="K5983" s="97" t="s">
        <v>2700</v>
      </c>
      <c r="L5983" s="97"/>
      <c r="M5983" s="97"/>
      <c r="N5983" s="97" t="s">
        <v>2701</v>
      </c>
      <c r="O5983" s="97" t="s">
        <v>2674</v>
      </c>
      <c r="P5983" s="97" t="s">
        <v>147</v>
      </c>
      <c r="Q5983" s="97" t="s">
        <v>178</v>
      </c>
      <c r="R5983" s="97" t="s">
        <v>131</v>
      </c>
      <c r="S5983" s="97" t="s">
        <v>149</v>
      </c>
      <c r="T5983" s="97" t="s">
        <v>150</v>
      </c>
      <c r="U5983" s="97" t="s">
        <v>134</v>
      </c>
      <c r="V5983" s="97" t="s">
        <v>135</v>
      </c>
      <c r="W5983" s="97" t="s">
        <v>136</v>
      </c>
      <c r="X5983" s="97"/>
      <c r="Y5983" s="99"/>
      <c r="Z5983" s="99"/>
      <c r="AA5983" s="99">
        <v>52200</v>
      </c>
      <c r="AB5983" s="99">
        <v>52200</v>
      </c>
      <c r="AC5983">
        <f t="shared" si="186"/>
        <v>1000</v>
      </c>
      <c r="AD5983" t="str">
        <f t="shared" si="187"/>
        <v>314</v>
      </c>
    </row>
    <row r="5984" spans="1:30" hidden="1" x14ac:dyDescent="0.25">
      <c r="A5984" t="s">
        <v>2702</v>
      </c>
      <c r="B5984" t="s">
        <v>2671</v>
      </c>
      <c r="C5984" t="s">
        <v>157</v>
      </c>
      <c r="D5984" t="s">
        <v>186</v>
      </c>
      <c r="E5984" t="s">
        <v>122</v>
      </c>
      <c r="F5984" t="s">
        <v>159</v>
      </c>
      <c r="G5984" t="s">
        <v>160</v>
      </c>
      <c r="H5984" t="s">
        <v>304</v>
      </c>
      <c r="I5984" t="s">
        <v>124</v>
      </c>
      <c r="J5984" t="s">
        <v>125</v>
      </c>
      <c r="K5984" t="s">
        <v>2700</v>
      </c>
      <c r="N5984" t="s">
        <v>2701</v>
      </c>
      <c r="O5984" t="s">
        <v>2674</v>
      </c>
      <c r="P5984" t="s">
        <v>162</v>
      </c>
      <c r="Q5984" t="s">
        <v>188</v>
      </c>
      <c r="R5984" t="s">
        <v>131</v>
      </c>
      <c r="S5984" t="s">
        <v>164</v>
      </c>
      <c r="T5984" t="s">
        <v>165</v>
      </c>
      <c r="U5984" t="s">
        <v>134</v>
      </c>
      <c r="V5984" t="s">
        <v>135</v>
      </c>
      <c r="W5984" t="s">
        <v>136</v>
      </c>
      <c r="X5984" t="s">
        <v>2703</v>
      </c>
      <c r="AA5984" s="94">
        <v>15130</v>
      </c>
      <c r="AB5984" s="94">
        <v>15130</v>
      </c>
      <c r="AC5984">
        <f t="shared" si="186"/>
        <v>2000</v>
      </c>
      <c r="AD5984" t="str">
        <f t="shared" si="187"/>
        <v>314</v>
      </c>
    </row>
    <row r="5985" spans="1:30" hidden="1" x14ac:dyDescent="0.25">
      <c r="A5985" t="s">
        <v>2702</v>
      </c>
      <c r="B5985" t="s">
        <v>2671</v>
      </c>
      <c r="C5985" t="s">
        <v>157</v>
      </c>
      <c r="D5985" t="s">
        <v>192</v>
      </c>
      <c r="E5985" t="s">
        <v>122</v>
      </c>
      <c r="F5985" t="s">
        <v>159</v>
      </c>
      <c r="G5985" t="s">
        <v>160</v>
      </c>
      <c r="H5985" t="s">
        <v>304</v>
      </c>
      <c r="I5985" t="s">
        <v>124</v>
      </c>
      <c r="J5985" t="s">
        <v>125</v>
      </c>
      <c r="K5985" t="s">
        <v>2700</v>
      </c>
      <c r="N5985" t="s">
        <v>2701</v>
      </c>
      <c r="O5985" t="s">
        <v>2674</v>
      </c>
      <c r="P5985" t="s">
        <v>162</v>
      </c>
      <c r="Q5985" t="s">
        <v>193</v>
      </c>
      <c r="R5985" t="s">
        <v>131</v>
      </c>
      <c r="S5985" t="s">
        <v>164</v>
      </c>
      <c r="T5985" t="s">
        <v>165</v>
      </c>
      <c r="U5985" t="s">
        <v>134</v>
      </c>
      <c r="V5985" t="s">
        <v>135</v>
      </c>
      <c r="W5985" t="s">
        <v>136</v>
      </c>
      <c r="X5985" t="s">
        <v>2703</v>
      </c>
      <c r="AA5985" s="94">
        <v>12000</v>
      </c>
      <c r="AB5985" s="94">
        <v>12000</v>
      </c>
      <c r="AC5985">
        <f t="shared" si="186"/>
        <v>2000</v>
      </c>
      <c r="AD5985" t="str">
        <f t="shared" si="187"/>
        <v>314</v>
      </c>
    </row>
    <row r="5986" spans="1:30" hidden="1" x14ac:dyDescent="0.25">
      <c r="A5986" t="s">
        <v>2702</v>
      </c>
      <c r="B5986" t="s">
        <v>2671</v>
      </c>
      <c r="C5986" t="s">
        <v>157</v>
      </c>
      <c r="D5986" t="s">
        <v>343</v>
      </c>
      <c r="E5986" t="s">
        <v>122</v>
      </c>
      <c r="F5986" t="s">
        <v>159</v>
      </c>
      <c r="G5986" t="s">
        <v>160</v>
      </c>
      <c r="H5986" t="s">
        <v>304</v>
      </c>
      <c r="I5986" t="s">
        <v>124</v>
      </c>
      <c r="J5986" t="s">
        <v>125</v>
      </c>
      <c r="K5986" t="s">
        <v>2700</v>
      </c>
      <c r="N5986" t="s">
        <v>2701</v>
      </c>
      <c r="O5986" t="s">
        <v>2674</v>
      </c>
      <c r="P5986" t="s">
        <v>162</v>
      </c>
      <c r="Q5986" t="s">
        <v>307</v>
      </c>
      <c r="R5986" t="s">
        <v>131</v>
      </c>
      <c r="S5986" t="s">
        <v>164</v>
      </c>
      <c r="T5986" t="s">
        <v>165</v>
      </c>
      <c r="U5986" t="s">
        <v>134</v>
      </c>
      <c r="V5986" t="s">
        <v>135</v>
      </c>
      <c r="W5986" t="s">
        <v>136</v>
      </c>
      <c r="X5986" t="s">
        <v>2703</v>
      </c>
      <c r="AA5986" s="94">
        <v>600432</v>
      </c>
      <c r="AB5986" s="94">
        <v>600432</v>
      </c>
      <c r="AC5986">
        <f t="shared" si="186"/>
        <v>3000</v>
      </c>
      <c r="AD5986" t="str">
        <f t="shared" si="187"/>
        <v>314</v>
      </c>
    </row>
    <row r="5987" spans="1:30" hidden="1" x14ac:dyDescent="0.25">
      <c r="A5987" s="97" t="s">
        <v>2704</v>
      </c>
      <c r="B5987" s="97" t="s">
        <v>2705</v>
      </c>
      <c r="C5987" s="97" t="s">
        <v>140</v>
      </c>
      <c r="D5987" s="97" t="s">
        <v>141</v>
      </c>
      <c r="E5987" s="97" t="s">
        <v>122</v>
      </c>
      <c r="F5987" s="98">
        <v>15</v>
      </c>
      <c r="G5987" s="98" t="s">
        <v>142</v>
      </c>
      <c r="H5987" s="97" t="s">
        <v>143</v>
      </c>
      <c r="I5987" s="97" t="s">
        <v>124</v>
      </c>
      <c r="J5987" s="97" t="s">
        <v>125</v>
      </c>
      <c r="K5987" s="97" t="s">
        <v>2706</v>
      </c>
      <c r="L5987" s="97"/>
      <c r="M5987" s="97"/>
      <c r="N5987" s="97" t="s">
        <v>2707</v>
      </c>
      <c r="O5987" s="97" t="s">
        <v>2708</v>
      </c>
      <c r="P5987" s="97" t="s">
        <v>147</v>
      </c>
      <c r="Q5987" s="97" t="s">
        <v>148</v>
      </c>
      <c r="R5987" s="97" t="s">
        <v>131</v>
      </c>
      <c r="S5987" s="97" t="s">
        <v>149</v>
      </c>
      <c r="T5987" s="97" t="s">
        <v>150</v>
      </c>
      <c r="U5987" s="97" t="s">
        <v>151</v>
      </c>
      <c r="V5987" s="97" t="s">
        <v>135</v>
      </c>
      <c r="W5987" s="97" t="s">
        <v>136</v>
      </c>
      <c r="X5987" s="97"/>
      <c r="Y5987" s="99"/>
      <c r="Z5987" s="99"/>
      <c r="AA5987" s="99">
        <v>2946288</v>
      </c>
      <c r="AB5987" s="99">
        <v>2946288</v>
      </c>
      <c r="AC5987">
        <f t="shared" si="186"/>
        <v>1000</v>
      </c>
      <c r="AD5987" t="str">
        <f t="shared" si="187"/>
        <v>314</v>
      </c>
    </row>
    <row r="5988" spans="1:30" hidden="1" x14ac:dyDescent="0.25">
      <c r="A5988" s="97" t="s">
        <v>2704</v>
      </c>
      <c r="B5988" s="97" t="s">
        <v>2705</v>
      </c>
      <c r="C5988" s="97" t="s">
        <v>140</v>
      </c>
      <c r="D5988" s="97">
        <v>13201</v>
      </c>
      <c r="E5988" s="97" t="s">
        <v>122</v>
      </c>
      <c r="F5988" s="98">
        <v>15</v>
      </c>
      <c r="G5988" s="98" t="s">
        <v>142</v>
      </c>
      <c r="H5988" s="97">
        <v>19</v>
      </c>
      <c r="I5988" s="97" t="s">
        <v>124</v>
      </c>
      <c r="J5988" s="97" t="s">
        <v>125</v>
      </c>
      <c r="K5988" s="97" t="s">
        <v>2706</v>
      </c>
      <c r="L5988" s="97"/>
      <c r="M5988" s="97"/>
      <c r="N5988" s="97" t="s">
        <v>2707</v>
      </c>
      <c r="O5988" s="97" t="s">
        <v>2708</v>
      </c>
      <c r="P5988" s="97" t="s">
        <v>147</v>
      </c>
      <c r="Q5988" s="97" t="s">
        <v>152</v>
      </c>
      <c r="R5988" s="97" t="s">
        <v>131</v>
      </c>
      <c r="S5988" s="97" t="s">
        <v>149</v>
      </c>
      <c r="T5988" s="97" t="s">
        <v>150</v>
      </c>
      <c r="U5988" s="97" t="s">
        <v>134</v>
      </c>
      <c r="V5988" s="97" t="s">
        <v>135</v>
      </c>
      <c r="W5988" s="97" t="s">
        <v>136</v>
      </c>
      <c r="X5988" s="97"/>
      <c r="Y5988" s="99"/>
      <c r="Z5988" s="99"/>
      <c r="AA5988" s="99">
        <v>122762</v>
      </c>
      <c r="AB5988" s="99">
        <v>122762</v>
      </c>
      <c r="AC5988">
        <f t="shared" si="186"/>
        <v>1000</v>
      </c>
      <c r="AD5988" t="str">
        <f t="shared" si="187"/>
        <v>314</v>
      </c>
    </row>
    <row r="5989" spans="1:30" hidden="1" x14ac:dyDescent="0.25">
      <c r="A5989" s="97" t="s">
        <v>2704</v>
      </c>
      <c r="B5989" s="97" t="s">
        <v>2705</v>
      </c>
      <c r="C5989" s="97" t="s">
        <v>140</v>
      </c>
      <c r="D5989" s="97">
        <v>13203</v>
      </c>
      <c r="E5989" s="97" t="s">
        <v>122</v>
      </c>
      <c r="F5989" s="98">
        <v>15</v>
      </c>
      <c r="G5989" s="98" t="s">
        <v>142</v>
      </c>
      <c r="H5989" s="97">
        <v>19</v>
      </c>
      <c r="I5989" s="97" t="s">
        <v>124</v>
      </c>
      <c r="J5989" s="97" t="s">
        <v>125</v>
      </c>
      <c r="K5989" s="97" t="s">
        <v>2706</v>
      </c>
      <c r="L5989" s="97"/>
      <c r="M5989" s="97"/>
      <c r="N5989" s="97" t="s">
        <v>2707</v>
      </c>
      <c r="O5989" s="97" t="s">
        <v>2708</v>
      </c>
      <c r="P5989" s="97" t="s">
        <v>147</v>
      </c>
      <c r="Q5989" s="97" t="s">
        <v>153</v>
      </c>
      <c r="R5989" s="97" t="s">
        <v>131</v>
      </c>
      <c r="S5989" s="97" t="s">
        <v>149</v>
      </c>
      <c r="T5989" s="97" t="s">
        <v>150</v>
      </c>
      <c r="U5989" s="97" t="s">
        <v>134</v>
      </c>
      <c r="V5989" s="97" t="s">
        <v>135</v>
      </c>
      <c r="W5989" s="97" t="s">
        <v>136</v>
      </c>
      <c r="X5989" s="97"/>
      <c r="Y5989" s="99"/>
      <c r="Z5989" s="99"/>
      <c r="AA5989" s="99">
        <v>491048</v>
      </c>
      <c r="AB5989" s="99">
        <v>491048</v>
      </c>
      <c r="AC5989">
        <f t="shared" si="186"/>
        <v>1000</v>
      </c>
      <c r="AD5989" t="str">
        <f t="shared" si="187"/>
        <v>314</v>
      </c>
    </row>
    <row r="5990" spans="1:30" hidden="1" x14ac:dyDescent="0.25">
      <c r="A5990" s="97" t="s">
        <v>2704</v>
      </c>
      <c r="B5990" s="97" t="s">
        <v>2705</v>
      </c>
      <c r="C5990" s="97" t="s">
        <v>140</v>
      </c>
      <c r="D5990" s="97">
        <v>14101</v>
      </c>
      <c r="E5990" s="97" t="s">
        <v>122</v>
      </c>
      <c r="F5990" s="98">
        <v>15</v>
      </c>
      <c r="G5990" s="98" t="s">
        <v>142</v>
      </c>
      <c r="H5990" s="97">
        <v>19</v>
      </c>
      <c r="I5990" s="97" t="s">
        <v>124</v>
      </c>
      <c r="J5990" s="97" t="s">
        <v>125</v>
      </c>
      <c r="K5990" s="97" t="s">
        <v>2706</v>
      </c>
      <c r="L5990" s="97"/>
      <c r="M5990" s="97"/>
      <c r="N5990" s="97" t="s">
        <v>2707</v>
      </c>
      <c r="O5990" s="97" t="s">
        <v>2708</v>
      </c>
      <c r="P5990" s="97" t="s">
        <v>147</v>
      </c>
      <c r="Q5990" s="97" t="s">
        <v>154</v>
      </c>
      <c r="R5990" s="97" t="s">
        <v>131</v>
      </c>
      <c r="S5990" s="97" t="s">
        <v>149</v>
      </c>
      <c r="T5990" s="97" t="s">
        <v>150</v>
      </c>
      <c r="U5990" s="97" t="s">
        <v>134</v>
      </c>
      <c r="V5990" s="97" t="s">
        <v>135</v>
      </c>
      <c r="W5990" s="97" t="s">
        <v>136</v>
      </c>
      <c r="X5990" s="97"/>
      <c r="Y5990" s="99"/>
      <c r="Z5990" s="99"/>
      <c r="AA5990" s="99">
        <v>162045.84</v>
      </c>
      <c r="AB5990" s="99">
        <v>162045.84</v>
      </c>
      <c r="AC5990">
        <f t="shared" si="186"/>
        <v>1000</v>
      </c>
      <c r="AD5990" t="str">
        <f t="shared" si="187"/>
        <v>314</v>
      </c>
    </row>
    <row r="5991" spans="1:30" hidden="1" x14ac:dyDescent="0.25">
      <c r="A5991" s="97" t="s">
        <v>2704</v>
      </c>
      <c r="B5991" s="97" t="s">
        <v>2705</v>
      </c>
      <c r="C5991" s="97" t="s">
        <v>140</v>
      </c>
      <c r="D5991" s="97">
        <v>14103</v>
      </c>
      <c r="E5991" s="97" t="s">
        <v>122</v>
      </c>
      <c r="F5991" s="98">
        <v>15</v>
      </c>
      <c r="G5991" s="98" t="s">
        <v>142</v>
      </c>
      <c r="H5991" s="97">
        <v>19</v>
      </c>
      <c r="I5991" s="97" t="s">
        <v>124</v>
      </c>
      <c r="J5991" s="97" t="s">
        <v>125</v>
      </c>
      <c r="K5991" s="97" t="s">
        <v>2706</v>
      </c>
      <c r="L5991" s="97"/>
      <c r="M5991" s="97"/>
      <c r="N5991" s="97" t="s">
        <v>2707</v>
      </c>
      <c r="O5991" s="97" t="s">
        <v>2708</v>
      </c>
      <c r="P5991" s="97" t="s">
        <v>147</v>
      </c>
      <c r="Q5991" s="97" t="s">
        <v>155</v>
      </c>
      <c r="R5991" s="97" t="s">
        <v>131</v>
      </c>
      <c r="S5991" s="97" t="s">
        <v>149</v>
      </c>
      <c r="T5991" s="97" t="s">
        <v>150</v>
      </c>
      <c r="U5991" s="97" t="s">
        <v>134</v>
      </c>
      <c r="V5991" s="97" t="s">
        <v>135</v>
      </c>
      <c r="W5991" s="97" t="s">
        <v>136</v>
      </c>
      <c r="X5991" s="97"/>
      <c r="Y5991" s="99"/>
      <c r="Z5991" s="99"/>
      <c r="AA5991" s="99">
        <v>66291.48</v>
      </c>
      <c r="AB5991" s="99">
        <v>66291.48</v>
      </c>
      <c r="AC5991">
        <f t="shared" si="186"/>
        <v>1000</v>
      </c>
      <c r="AD5991" t="str">
        <f t="shared" si="187"/>
        <v>314</v>
      </c>
    </row>
    <row r="5992" spans="1:30" hidden="1" x14ac:dyDescent="0.25">
      <c r="A5992" s="97" t="s">
        <v>2704</v>
      </c>
      <c r="B5992" s="97" t="s">
        <v>2705</v>
      </c>
      <c r="C5992" s="97" t="s">
        <v>140</v>
      </c>
      <c r="D5992" s="97">
        <v>14201</v>
      </c>
      <c r="E5992" s="97" t="s">
        <v>122</v>
      </c>
      <c r="F5992" s="98">
        <v>15</v>
      </c>
      <c r="G5992" s="98" t="s">
        <v>142</v>
      </c>
      <c r="H5992" s="97">
        <v>19</v>
      </c>
      <c r="I5992" s="97" t="s">
        <v>124</v>
      </c>
      <c r="J5992" s="97" t="s">
        <v>125</v>
      </c>
      <c r="K5992" s="97" t="s">
        <v>2706</v>
      </c>
      <c r="L5992" s="97"/>
      <c r="M5992" s="97"/>
      <c r="N5992" s="97" t="s">
        <v>2707</v>
      </c>
      <c r="O5992" s="97" t="s">
        <v>2708</v>
      </c>
      <c r="P5992" s="97" t="s">
        <v>147</v>
      </c>
      <c r="Q5992" s="97" t="s">
        <v>156</v>
      </c>
      <c r="R5992" s="97" t="s">
        <v>131</v>
      </c>
      <c r="S5992" s="97" t="s">
        <v>149</v>
      </c>
      <c r="T5992" s="97" t="s">
        <v>150</v>
      </c>
      <c r="U5992" s="97" t="s">
        <v>134</v>
      </c>
      <c r="V5992" s="97" t="s">
        <v>135</v>
      </c>
      <c r="W5992" s="97" t="s">
        <v>136</v>
      </c>
      <c r="X5992" s="97"/>
      <c r="Y5992" s="99"/>
      <c r="Z5992" s="99"/>
      <c r="AA5992" s="99">
        <v>147314.4</v>
      </c>
      <c r="AB5992" s="99">
        <v>147314.4</v>
      </c>
      <c r="AC5992">
        <f t="shared" si="186"/>
        <v>1000</v>
      </c>
      <c r="AD5992" t="str">
        <f t="shared" si="187"/>
        <v>314</v>
      </c>
    </row>
    <row r="5993" spans="1:30" hidden="1" x14ac:dyDescent="0.25">
      <c r="A5993" s="97" t="s">
        <v>2704</v>
      </c>
      <c r="B5993" s="97" t="s">
        <v>2705</v>
      </c>
      <c r="C5993" s="97" t="s">
        <v>140</v>
      </c>
      <c r="D5993" s="97">
        <v>14301</v>
      </c>
      <c r="E5993" s="97" t="s">
        <v>122</v>
      </c>
      <c r="F5993" s="98">
        <v>15</v>
      </c>
      <c r="G5993" s="98" t="s">
        <v>142</v>
      </c>
      <c r="H5993" s="97">
        <v>19</v>
      </c>
      <c r="I5993" s="97" t="s">
        <v>124</v>
      </c>
      <c r="J5993" s="97" t="s">
        <v>125</v>
      </c>
      <c r="K5993" s="97" t="s">
        <v>2706</v>
      </c>
      <c r="L5993" s="97"/>
      <c r="M5993" s="97"/>
      <c r="N5993" s="97" t="s">
        <v>2707</v>
      </c>
      <c r="O5993" s="97" t="s">
        <v>2708</v>
      </c>
      <c r="P5993" s="97" t="s">
        <v>147</v>
      </c>
      <c r="Q5993" s="97" t="s">
        <v>178</v>
      </c>
      <c r="R5993" s="97" t="s">
        <v>131</v>
      </c>
      <c r="S5993" s="97" t="s">
        <v>149</v>
      </c>
      <c r="T5993" s="97" t="s">
        <v>150</v>
      </c>
      <c r="U5993" s="97" t="s">
        <v>134</v>
      </c>
      <c r="V5993" s="97" t="s">
        <v>135</v>
      </c>
      <c r="W5993" s="97" t="s">
        <v>136</v>
      </c>
      <c r="X5993" s="97"/>
      <c r="Y5993" s="99"/>
      <c r="Z5993" s="99"/>
      <c r="AA5993" s="99">
        <v>176777.28</v>
      </c>
      <c r="AB5993" s="99">
        <v>176777.28</v>
      </c>
      <c r="AC5993">
        <f t="shared" si="186"/>
        <v>1000</v>
      </c>
      <c r="AD5993" t="str">
        <f t="shared" si="187"/>
        <v>314</v>
      </c>
    </row>
    <row r="5994" spans="1:30" hidden="1" x14ac:dyDescent="0.25">
      <c r="A5994" t="s">
        <v>2704</v>
      </c>
      <c r="B5994" t="s">
        <v>2705</v>
      </c>
      <c r="C5994" t="s">
        <v>2709</v>
      </c>
      <c r="D5994" t="s">
        <v>186</v>
      </c>
      <c r="E5994" t="s">
        <v>122</v>
      </c>
      <c r="F5994" t="s">
        <v>159</v>
      </c>
      <c r="G5994" t="s">
        <v>160</v>
      </c>
      <c r="H5994" t="s">
        <v>143</v>
      </c>
      <c r="I5994" t="s">
        <v>124</v>
      </c>
      <c r="J5994" t="s">
        <v>125</v>
      </c>
      <c r="K5994" t="s">
        <v>2710</v>
      </c>
      <c r="N5994" t="s">
        <v>2707</v>
      </c>
      <c r="O5994" t="s">
        <v>2708</v>
      </c>
      <c r="P5994" t="s">
        <v>2711</v>
      </c>
      <c r="Q5994" t="s">
        <v>188</v>
      </c>
      <c r="R5994" t="s">
        <v>131</v>
      </c>
      <c r="S5994" t="s">
        <v>164</v>
      </c>
      <c r="T5994" t="s">
        <v>165</v>
      </c>
      <c r="U5994" t="s">
        <v>151</v>
      </c>
      <c r="V5994" t="s">
        <v>135</v>
      </c>
      <c r="W5994" t="s">
        <v>136</v>
      </c>
      <c r="X5994" t="s">
        <v>2712</v>
      </c>
      <c r="Y5994" s="94">
        <v>3000</v>
      </c>
      <c r="Z5994" s="94">
        <v>3000</v>
      </c>
      <c r="AA5994" s="94">
        <v>22000</v>
      </c>
      <c r="AB5994" s="94">
        <v>22000</v>
      </c>
      <c r="AC5994">
        <f t="shared" si="186"/>
        <v>2000</v>
      </c>
      <c r="AD5994" t="str">
        <f t="shared" si="187"/>
        <v>314</v>
      </c>
    </row>
    <row r="5995" spans="1:30" hidden="1" x14ac:dyDescent="0.25">
      <c r="A5995" t="s">
        <v>2704</v>
      </c>
      <c r="B5995" t="s">
        <v>2705</v>
      </c>
      <c r="C5995" t="s">
        <v>2709</v>
      </c>
      <c r="D5995" t="s">
        <v>186</v>
      </c>
      <c r="E5995" t="s">
        <v>122</v>
      </c>
      <c r="F5995" t="s">
        <v>159</v>
      </c>
      <c r="G5995" t="s">
        <v>160</v>
      </c>
      <c r="H5995" t="s">
        <v>143</v>
      </c>
      <c r="I5995" t="s">
        <v>124</v>
      </c>
      <c r="J5995" t="s">
        <v>125</v>
      </c>
      <c r="K5995" t="s">
        <v>2713</v>
      </c>
      <c r="N5995" t="s">
        <v>2707</v>
      </c>
      <c r="O5995" t="s">
        <v>2708</v>
      </c>
      <c r="P5995" t="s">
        <v>2711</v>
      </c>
      <c r="Q5995" t="s">
        <v>188</v>
      </c>
      <c r="R5995" t="s">
        <v>131</v>
      </c>
      <c r="S5995" t="s">
        <v>164</v>
      </c>
      <c r="T5995" t="s">
        <v>165</v>
      </c>
      <c r="U5995" t="s">
        <v>151</v>
      </c>
      <c r="V5995" t="s">
        <v>135</v>
      </c>
      <c r="W5995" t="s">
        <v>136</v>
      </c>
      <c r="X5995" t="s">
        <v>2714</v>
      </c>
      <c r="AA5995" s="94">
        <v>73500</v>
      </c>
      <c r="AB5995" s="94">
        <v>73500</v>
      </c>
      <c r="AC5995">
        <f t="shared" si="186"/>
        <v>2000</v>
      </c>
      <c r="AD5995" t="str">
        <f t="shared" si="187"/>
        <v>314</v>
      </c>
    </row>
    <row r="5996" spans="1:30" hidden="1" x14ac:dyDescent="0.25">
      <c r="A5996" t="s">
        <v>2704</v>
      </c>
      <c r="B5996" t="s">
        <v>2705</v>
      </c>
      <c r="C5996" t="s">
        <v>2709</v>
      </c>
      <c r="D5996" t="s">
        <v>192</v>
      </c>
      <c r="E5996" t="s">
        <v>122</v>
      </c>
      <c r="F5996" t="s">
        <v>159</v>
      </c>
      <c r="G5996" t="s">
        <v>160</v>
      </c>
      <c r="H5996" t="s">
        <v>304</v>
      </c>
      <c r="I5996" t="s">
        <v>124</v>
      </c>
      <c r="J5996" t="s">
        <v>125</v>
      </c>
      <c r="K5996" t="s">
        <v>2710</v>
      </c>
      <c r="N5996" t="s">
        <v>2707</v>
      </c>
      <c r="O5996" t="s">
        <v>2708</v>
      </c>
      <c r="P5996" t="s">
        <v>2711</v>
      </c>
      <c r="Q5996" t="s">
        <v>193</v>
      </c>
      <c r="R5996" t="s">
        <v>131</v>
      </c>
      <c r="S5996" t="s">
        <v>164</v>
      </c>
      <c r="T5996" t="s">
        <v>165</v>
      </c>
      <c r="U5996" t="s">
        <v>134</v>
      </c>
      <c r="V5996" t="s">
        <v>135</v>
      </c>
      <c r="W5996" t="s">
        <v>136</v>
      </c>
      <c r="X5996" t="s">
        <v>2715</v>
      </c>
      <c r="AA5996" s="94">
        <v>126300</v>
      </c>
      <c r="AB5996" s="94">
        <v>126300</v>
      </c>
      <c r="AC5996">
        <f t="shared" si="186"/>
        <v>2000</v>
      </c>
      <c r="AD5996" t="str">
        <f t="shared" si="187"/>
        <v>314</v>
      </c>
    </row>
    <row r="5997" spans="1:30" hidden="1" x14ac:dyDescent="0.25">
      <c r="A5997" t="s">
        <v>2704</v>
      </c>
      <c r="B5997" t="s">
        <v>2705</v>
      </c>
      <c r="C5997" t="s">
        <v>2709</v>
      </c>
      <c r="D5997" t="s">
        <v>192</v>
      </c>
      <c r="E5997" t="s">
        <v>122</v>
      </c>
      <c r="F5997" t="s">
        <v>159</v>
      </c>
      <c r="G5997" t="s">
        <v>160</v>
      </c>
      <c r="H5997" t="s">
        <v>143</v>
      </c>
      <c r="I5997" t="s">
        <v>124</v>
      </c>
      <c r="J5997" t="s">
        <v>125</v>
      </c>
      <c r="K5997" t="s">
        <v>2713</v>
      </c>
      <c r="N5997" t="s">
        <v>2707</v>
      </c>
      <c r="O5997" t="s">
        <v>2708</v>
      </c>
      <c r="P5997" t="s">
        <v>2711</v>
      </c>
      <c r="Q5997" t="s">
        <v>193</v>
      </c>
      <c r="R5997" t="s">
        <v>131</v>
      </c>
      <c r="S5997" t="s">
        <v>164</v>
      </c>
      <c r="T5997" t="s">
        <v>165</v>
      </c>
      <c r="U5997" t="s">
        <v>151</v>
      </c>
      <c r="V5997" t="s">
        <v>135</v>
      </c>
      <c r="W5997" t="s">
        <v>136</v>
      </c>
      <c r="X5997" t="s">
        <v>2714</v>
      </c>
      <c r="AA5997" s="94">
        <v>50000</v>
      </c>
      <c r="AB5997" s="94">
        <v>50000</v>
      </c>
      <c r="AC5997">
        <f t="shared" si="186"/>
        <v>2000</v>
      </c>
      <c r="AD5997" t="str">
        <f t="shared" si="187"/>
        <v>314</v>
      </c>
    </row>
    <row r="5998" spans="1:30" hidden="1" x14ac:dyDescent="0.25">
      <c r="A5998" t="s">
        <v>2704</v>
      </c>
      <c r="B5998" t="s">
        <v>2705</v>
      </c>
      <c r="C5998" t="s">
        <v>2709</v>
      </c>
      <c r="D5998" t="s">
        <v>444</v>
      </c>
      <c r="E5998" t="s">
        <v>122</v>
      </c>
      <c r="F5998" t="s">
        <v>159</v>
      </c>
      <c r="G5998" t="s">
        <v>160</v>
      </c>
      <c r="H5998" t="s">
        <v>143</v>
      </c>
      <c r="I5998" t="s">
        <v>124</v>
      </c>
      <c r="J5998" t="s">
        <v>125</v>
      </c>
      <c r="K5998" t="s">
        <v>2710</v>
      </c>
      <c r="N5998" t="s">
        <v>2707</v>
      </c>
      <c r="O5998" t="s">
        <v>2708</v>
      </c>
      <c r="P5998" t="s">
        <v>2711</v>
      </c>
      <c r="Q5998" t="s">
        <v>445</v>
      </c>
      <c r="R5998" t="s">
        <v>131</v>
      </c>
      <c r="S5998" t="s">
        <v>164</v>
      </c>
      <c r="T5998" t="s">
        <v>165</v>
      </c>
      <c r="U5998" t="s">
        <v>151</v>
      </c>
      <c r="V5998" t="s">
        <v>135</v>
      </c>
      <c r="W5998" t="s">
        <v>136</v>
      </c>
      <c r="X5998" t="s">
        <v>2712</v>
      </c>
      <c r="Y5998" s="94">
        <v>0</v>
      </c>
      <c r="Z5998" s="94">
        <v>17693.48</v>
      </c>
      <c r="AA5998" s="94">
        <v>18224</v>
      </c>
      <c r="AB5998" s="94">
        <v>18224</v>
      </c>
      <c r="AC5998">
        <f t="shared" si="186"/>
        <v>2000</v>
      </c>
      <c r="AD5998" t="str">
        <f t="shared" si="187"/>
        <v>314</v>
      </c>
    </row>
    <row r="5999" spans="1:30" hidden="1" x14ac:dyDescent="0.25">
      <c r="A5999" t="s">
        <v>2704</v>
      </c>
      <c r="B5999" t="s">
        <v>2705</v>
      </c>
      <c r="C5999" t="s">
        <v>2709</v>
      </c>
      <c r="D5999" t="s">
        <v>474</v>
      </c>
      <c r="E5999" t="s">
        <v>122</v>
      </c>
      <c r="F5999" t="s">
        <v>159</v>
      </c>
      <c r="G5999" t="s">
        <v>160</v>
      </c>
      <c r="H5999" t="s">
        <v>143</v>
      </c>
      <c r="I5999" t="s">
        <v>124</v>
      </c>
      <c r="J5999" t="s">
        <v>125</v>
      </c>
      <c r="K5999" t="s">
        <v>2710</v>
      </c>
      <c r="N5999" t="s">
        <v>2707</v>
      </c>
      <c r="O5999" t="s">
        <v>2708</v>
      </c>
      <c r="P5999" t="s">
        <v>2711</v>
      </c>
      <c r="Q5999" t="s">
        <v>475</v>
      </c>
      <c r="R5999" t="s">
        <v>131</v>
      </c>
      <c r="S5999" t="s">
        <v>164</v>
      </c>
      <c r="T5999" t="s">
        <v>165</v>
      </c>
      <c r="U5999" t="s">
        <v>151</v>
      </c>
      <c r="V5999" t="s">
        <v>135</v>
      </c>
      <c r="W5999" t="s">
        <v>136</v>
      </c>
      <c r="X5999" t="s">
        <v>2712</v>
      </c>
      <c r="Y5999" s="94">
        <v>0</v>
      </c>
      <c r="Z5999" s="94">
        <v>7749.9999999999991</v>
      </c>
      <c r="AA5999" s="94">
        <v>10000</v>
      </c>
      <c r="AB5999" s="94">
        <v>10000</v>
      </c>
      <c r="AC5999">
        <f t="shared" si="186"/>
        <v>2000</v>
      </c>
      <c r="AD5999" t="str">
        <f t="shared" si="187"/>
        <v>314</v>
      </c>
    </row>
    <row r="6000" spans="1:30" hidden="1" x14ac:dyDescent="0.25">
      <c r="A6000" t="s">
        <v>2704</v>
      </c>
      <c r="B6000" t="s">
        <v>2705</v>
      </c>
      <c r="C6000" t="s">
        <v>2709</v>
      </c>
      <c r="D6000" t="s">
        <v>200</v>
      </c>
      <c r="E6000" t="s">
        <v>122</v>
      </c>
      <c r="F6000" t="s">
        <v>159</v>
      </c>
      <c r="G6000" t="s">
        <v>160</v>
      </c>
      <c r="H6000" t="s">
        <v>143</v>
      </c>
      <c r="I6000" t="s">
        <v>124</v>
      </c>
      <c r="J6000" t="s">
        <v>125</v>
      </c>
      <c r="K6000" t="s">
        <v>2710</v>
      </c>
      <c r="N6000" t="s">
        <v>2707</v>
      </c>
      <c r="O6000" t="s">
        <v>2708</v>
      </c>
      <c r="P6000" t="s">
        <v>2711</v>
      </c>
      <c r="Q6000" t="s">
        <v>201</v>
      </c>
      <c r="R6000" t="s">
        <v>131</v>
      </c>
      <c r="S6000" t="s">
        <v>164</v>
      </c>
      <c r="T6000" t="s">
        <v>165</v>
      </c>
      <c r="U6000" t="s">
        <v>151</v>
      </c>
      <c r="V6000" t="s">
        <v>135</v>
      </c>
      <c r="W6000" t="s">
        <v>136</v>
      </c>
      <c r="X6000" t="s">
        <v>2712</v>
      </c>
      <c r="Y6000" s="94">
        <v>10000</v>
      </c>
      <c r="Z6000" s="94">
        <v>10000</v>
      </c>
      <c r="AA6000" s="94">
        <v>30000</v>
      </c>
      <c r="AB6000" s="94">
        <v>30000</v>
      </c>
      <c r="AC6000">
        <f t="shared" si="186"/>
        <v>2000</v>
      </c>
      <c r="AD6000" t="str">
        <f t="shared" si="187"/>
        <v>314</v>
      </c>
    </row>
    <row r="6001" spans="1:30" hidden="1" x14ac:dyDescent="0.25">
      <c r="A6001" t="s">
        <v>2704</v>
      </c>
      <c r="B6001" t="s">
        <v>2705</v>
      </c>
      <c r="C6001" t="s">
        <v>2709</v>
      </c>
      <c r="D6001" t="s">
        <v>200</v>
      </c>
      <c r="E6001" t="s">
        <v>122</v>
      </c>
      <c r="F6001" t="s">
        <v>159</v>
      </c>
      <c r="G6001" t="s">
        <v>160</v>
      </c>
      <c r="H6001" t="s">
        <v>143</v>
      </c>
      <c r="I6001" t="s">
        <v>124</v>
      </c>
      <c r="J6001" t="s">
        <v>125</v>
      </c>
      <c r="K6001" t="s">
        <v>2713</v>
      </c>
      <c r="N6001" t="s">
        <v>2707</v>
      </c>
      <c r="O6001" t="s">
        <v>2708</v>
      </c>
      <c r="P6001" t="s">
        <v>2711</v>
      </c>
      <c r="Q6001" t="s">
        <v>201</v>
      </c>
      <c r="R6001" t="s">
        <v>131</v>
      </c>
      <c r="S6001" t="s">
        <v>164</v>
      </c>
      <c r="T6001" t="s">
        <v>165</v>
      </c>
      <c r="U6001" t="s">
        <v>151</v>
      </c>
      <c r="V6001" t="s">
        <v>135</v>
      </c>
      <c r="W6001" t="s">
        <v>136</v>
      </c>
      <c r="X6001" t="s">
        <v>2714</v>
      </c>
      <c r="AA6001" s="94">
        <v>12000</v>
      </c>
      <c r="AB6001" s="94">
        <v>12000</v>
      </c>
      <c r="AC6001">
        <f t="shared" si="186"/>
        <v>2000</v>
      </c>
      <c r="AD6001" t="str">
        <f t="shared" si="187"/>
        <v>314</v>
      </c>
    </row>
    <row r="6002" spans="1:30" hidden="1" x14ac:dyDescent="0.25">
      <c r="A6002" t="s">
        <v>2704</v>
      </c>
      <c r="B6002" t="s">
        <v>2705</v>
      </c>
      <c r="C6002" t="s">
        <v>2709</v>
      </c>
      <c r="D6002" t="s">
        <v>202</v>
      </c>
      <c r="E6002" t="s">
        <v>122</v>
      </c>
      <c r="F6002" t="s">
        <v>159</v>
      </c>
      <c r="G6002" t="s">
        <v>160</v>
      </c>
      <c r="H6002" t="s">
        <v>143</v>
      </c>
      <c r="I6002" t="s">
        <v>124</v>
      </c>
      <c r="J6002" t="s">
        <v>125</v>
      </c>
      <c r="K6002" t="s">
        <v>2710</v>
      </c>
      <c r="N6002" t="s">
        <v>2707</v>
      </c>
      <c r="O6002" t="s">
        <v>2708</v>
      </c>
      <c r="P6002" t="s">
        <v>2711</v>
      </c>
      <c r="Q6002" t="s">
        <v>203</v>
      </c>
      <c r="R6002" t="s">
        <v>131</v>
      </c>
      <c r="S6002" t="s">
        <v>164</v>
      </c>
      <c r="T6002" t="s">
        <v>165</v>
      </c>
      <c r="U6002" t="s">
        <v>151</v>
      </c>
      <c r="V6002" t="s">
        <v>135</v>
      </c>
      <c r="W6002" t="s">
        <v>136</v>
      </c>
      <c r="X6002" t="s">
        <v>2712</v>
      </c>
      <c r="Y6002" s="94">
        <v>0</v>
      </c>
      <c r="Z6002" s="94">
        <v>578.79</v>
      </c>
      <c r="AA6002" s="94">
        <v>10000</v>
      </c>
      <c r="AB6002" s="94">
        <v>10000</v>
      </c>
      <c r="AC6002">
        <f t="shared" si="186"/>
        <v>2000</v>
      </c>
      <c r="AD6002" t="str">
        <f t="shared" si="187"/>
        <v>314</v>
      </c>
    </row>
    <row r="6003" spans="1:30" hidden="1" x14ac:dyDescent="0.25">
      <c r="A6003" t="s">
        <v>2704</v>
      </c>
      <c r="B6003" t="s">
        <v>2705</v>
      </c>
      <c r="C6003" t="s">
        <v>2709</v>
      </c>
      <c r="D6003" t="s">
        <v>208</v>
      </c>
      <c r="E6003" t="s">
        <v>122</v>
      </c>
      <c r="F6003" t="s">
        <v>159</v>
      </c>
      <c r="G6003" t="s">
        <v>160</v>
      </c>
      <c r="H6003" t="s">
        <v>143</v>
      </c>
      <c r="I6003" t="s">
        <v>124</v>
      </c>
      <c r="J6003" t="s">
        <v>125</v>
      </c>
      <c r="K6003" t="s">
        <v>2710</v>
      </c>
      <c r="N6003" t="s">
        <v>2707</v>
      </c>
      <c r="O6003" t="s">
        <v>2708</v>
      </c>
      <c r="P6003" t="s">
        <v>2711</v>
      </c>
      <c r="Q6003" t="s">
        <v>209</v>
      </c>
      <c r="R6003" t="s">
        <v>131</v>
      </c>
      <c r="S6003" t="s">
        <v>164</v>
      </c>
      <c r="T6003" t="s">
        <v>165</v>
      </c>
      <c r="U6003" t="s">
        <v>151</v>
      </c>
      <c r="V6003" t="s">
        <v>135</v>
      </c>
      <c r="W6003" t="s">
        <v>136</v>
      </c>
      <c r="X6003" t="s">
        <v>2712</v>
      </c>
      <c r="Y6003" s="94">
        <v>0</v>
      </c>
      <c r="Z6003" s="94">
        <v>0</v>
      </c>
      <c r="AA6003" s="94">
        <v>0</v>
      </c>
      <c r="AB6003" s="94">
        <v>0</v>
      </c>
      <c r="AC6003">
        <f t="shared" si="186"/>
        <v>2000</v>
      </c>
      <c r="AD6003" t="str">
        <f t="shared" si="187"/>
        <v>314</v>
      </c>
    </row>
    <row r="6004" spans="1:30" hidden="1" x14ac:dyDescent="0.25">
      <c r="A6004" t="s">
        <v>2704</v>
      </c>
      <c r="B6004" t="s">
        <v>2705</v>
      </c>
      <c r="C6004" t="s">
        <v>2709</v>
      </c>
      <c r="D6004" t="s">
        <v>210</v>
      </c>
      <c r="E6004" t="s">
        <v>122</v>
      </c>
      <c r="F6004" t="s">
        <v>159</v>
      </c>
      <c r="G6004" t="s">
        <v>160</v>
      </c>
      <c r="H6004" t="s">
        <v>143</v>
      </c>
      <c r="I6004" t="s">
        <v>124</v>
      </c>
      <c r="J6004" t="s">
        <v>125</v>
      </c>
      <c r="K6004" t="s">
        <v>2710</v>
      </c>
      <c r="N6004" t="s">
        <v>2707</v>
      </c>
      <c r="O6004" t="s">
        <v>2708</v>
      </c>
      <c r="P6004" t="s">
        <v>2711</v>
      </c>
      <c r="Q6004" t="s">
        <v>211</v>
      </c>
      <c r="R6004" t="s">
        <v>131</v>
      </c>
      <c r="S6004" t="s">
        <v>164</v>
      </c>
      <c r="T6004" t="s">
        <v>165</v>
      </c>
      <c r="U6004" t="s">
        <v>151</v>
      </c>
      <c r="V6004" t="s">
        <v>135</v>
      </c>
      <c r="W6004" t="s">
        <v>136</v>
      </c>
      <c r="X6004" t="s">
        <v>2712</v>
      </c>
      <c r="Y6004" s="94">
        <v>0</v>
      </c>
      <c r="Z6004" s="94">
        <v>3991.3999999999996</v>
      </c>
      <c r="AA6004" s="94">
        <v>24111</v>
      </c>
      <c r="AB6004" s="94">
        <v>24111</v>
      </c>
      <c r="AC6004">
        <f t="shared" si="186"/>
        <v>2000</v>
      </c>
      <c r="AD6004" t="str">
        <f t="shared" si="187"/>
        <v>314</v>
      </c>
    </row>
    <row r="6005" spans="1:30" hidden="1" x14ac:dyDescent="0.25">
      <c r="A6005" t="s">
        <v>2704</v>
      </c>
      <c r="B6005" t="s">
        <v>2705</v>
      </c>
      <c r="C6005" t="s">
        <v>2709</v>
      </c>
      <c r="D6005" t="s">
        <v>404</v>
      </c>
      <c r="E6005" t="s">
        <v>122</v>
      </c>
      <c r="F6005" t="s">
        <v>159</v>
      </c>
      <c r="G6005" t="s">
        <v>160</v>
      </c>
      <c r="H6005" t="s">
        <v>143</v>
      </c>
      <c r="I6005" t="s">
        <v>124</v>
      </c>
      <c r="J6005" t="s">
        <v>125</v>
      </c>
      <c r="K6005" t="s">
        <v>2710</v>
      </c>
      <c r="N6005" t="s">
        <v>2707</v>
      </c>
      <c r="O6005" t="s">
        <v>2708</v>
      </c>
      <c r="P6005" t="s">
        <v>2711</v>
      </c>
      <c r="Q6005" t="s">
        <v>406</v>
      </c>
      <c r="R6005" t="s">
        <v>131</v>
      </c>
      <c r="S6005" t="s">
        <v>164</v>
      </c>
      <c r="T6005" t="s">
        <v>165</v>
      </c>
      <c r="U6005" t="s">
        <v>151</v>
      </c>
      <c r="V6005" t="s">
        <v>135</v>
      </c>
      <c r="W6005" t="s">
        <v>136</v>
      </c>
      <c r="X6005" t="s">
        <v>2712</v>
      </c>
      <c r="Y6005" s="94">
        <v>0</v>
      </c>
      <c r="Z6005" s="94">
        <v>0</v>
      </c>
      <c r="AA6005" s="94">
        <v>0</v>
      </c>
      <c r="AB6005" s="94">
        <v>0</v>
      </c>
      <c r="AC6005">
        <f t="shared" si="186"/>
        <v>2000</v>
      </c>
      <c r="AD6005" t="str">
        <f t="shared" si="187"/>
        <v>314</v>
      </c>
    </row>
    <row r="6006" spans="1:30" hidden="1" x14ac:dyDescent="0.25">
      <c r="A6006" t="s">
        <v>2704</v>
      </c>
      <c r="B6006" t="s">
        <v>2705</v>
      </c>
      <c r="C6006" t="s">
        <v>2709</v>
      </c>
      <c r="D6006" t="s">
        <v>214</v>
      </c>
      <c r="E6006" t="s">
        <v>122</v>
      </c>
      <c r="F6006" t="s">
        <v>159</v>
      </c>
      <c r="G6006" t="s">
        <v>160</v>
      </c>
      <c r="H6006" t="s">
        <v>304</v>
      </c>
      <c r="I6006" t="s">
        <v>124</v>
      </c>
      <c r="J6006" t="s">
        <v>125</v>
      </c>
      <c r="K6006" t="s">
        <v>2710</v>
      </c>
      <c r="N6006" t="s">
        <v>2707</v>
      </c>
      <c r="O6006" t="s">
        <v>2708</v>
      </c>
      <c r="P6006" t="s">
        <v>2711</v>
      </c>
      <c r="Q6006" t="s">
        <v>215</v>
      </c>
      <c r="R6006" t="s">
        <v>131</v>
      </c>
      <c r="S6006" t="s">
        <v>164</v>
      </c>
      <c r="T6006" t="s">
        <v>165</v>
      </c>
      <c r="U6006" t="s">
        <v>134</v>
      </c>
      <c r="V6006" t="s">
        <v>135</v>
      </c>
      <c r="W6006" t="s">
        <v>136</v>
      </c>
      <c r="X6006" t="s">
        <v>2715</v>
      </c>
      <c r="AA6006" s="94">
        <v>30000</v>
      </c>
      <c r="AB6006" s="94">
        <v>30000</v>
      </c>
      <c r="AC6006">
        <f t="shared" si="186"/>
        <v>2000</v>
      </c>
      <c r="AD6006" t="str">
        <f t="shared" si="187"/>
        <v>314</v>
      </c>
    </row>
    <row r="6007" spans="1:30" hidden="1" x14ac:dyDescent="0.25">
      <c r="A6007" t="s">
        <v>2704</v>
      </c>
      <c r="B6007" t="s">
        <v>2705</v>
      </c>
      <c r="C6007" t="s">
        <v>2709</v>
      </c>
      <c r="D6007" t="s">
        <v>409</v>
      </c>
      <c r="E6007" t="s">
        <v>122</v>
      </c>
      <c r="F6007" t="s">
        <v>159</v>
      </c>
      <c r="G6007" t="s">
        <v>160</v>
      </c>
      <c r="H6007" t="s">
        <v>143</v>
      </c>
      <c r="I6007" t="s">
        <v>124</v>
      </c>
      <c r="J6007" t="s">
        <v>125</v>
      </c>
      <c r="K6007" t="s">
        <v>2710</v>
      </c>
      <c r="N6007" t="s">
        <v>2707</v>
      </c>
      <c r="O6007" t="s">
        <v>2708</v>
      </c>
      <c r="P6007" t="s">
        <v>2711</v>
      </c>
      <c r="Q6007" t="s">
        <v>410</v>
      </c>
      <c r="R6007" t="s">
        <v>131</v>
      </c>
      <c r="S6007" t="s">
        <v>164</v>
      </c>
      <c r="T6007" t="s">
        <v>165</v>
      </c>
      <c r="U6007" t="s">
        <v>151</v>
      </c>
      <c r="V6007" t="s">
        <v>135</v>
      </c>
      <c r="W6007" t="s">
        <v>136</v>
      </c>
      <c r="X6007" t="s">
        <v>2712</v>
      </c>
      <c r="Y6007" s="94">
        <v>0</v>
      </c>
      <c r="Z6007" s="94">
        <v>0</v>
      </c>
      <c r="AA6007" s="94">
        <v>0</v>
      </c>
      <c r="AB6007" s="94">
        <v>0</v>
      </c>
      <c r="AC6007">
        <f t="shared" si="186"/>
        <v>2000</v>
      </c>
      <c r="AD6007" t="str">
        <f t="shared" si="187"/>
        <v>314</v>
      </c>
    </row>
    <row r="6008" spans="1:30" hidden="1" x14ac:dyDescent="0.25">
      <c r="A6008" t="s">
        <v>2704</v>
      </c>
      <c r="B6008" t="s">
        <v>2705</v>
      </c>
      <c r="C6008" t="s">
        <v>2709</v>
      </c>
      <c r="D6008" t="s">
        <v>224</v>
      </c>
      <c r="E6008" t="s">
        <v>122</v>
      </c>
      <c r="F6008" t="s">
        <v>159</v>
      </c>
      <c r="G6008" t="s">
        <v>160</v>
      </c>
      <c r="H6008" t="s">
        <v>143</v>
      </c>
      <c r="I6008" t="s">
        <v>124</v>
      </c>
      <c r="J6008" t="s">
        <v>125</v>
      </c>
      <c r="K6008" t="s">
        <v>2710</v>
      </c>
      <c r="N6008" t="s">
        <v>2707</v>
      </c>
      <c r="O6008" t="s">
        <v>2708</v>
      </c>
      <c r="P6008" t="s">
        <v>2711</v>
      </c>
      <c r="Q6008" t="s">
        <v>225</v>
      </c>
      <c r="R6008" t="s">
        <v>131</v>
      </c>
      <c r="S6008" t="s">
        <v>164</v>
      </c>
      <c r="T6008" t="s">
        <v>165</v>
      </c>
      <c r="U6008" t="s">
        <v>151</v>
      </c>
      <c r="V6008" t="s">
        <v>135</v>
      </c>
      <c r="W6008" t="s">
        <v>136</v>
      </c>
      <c r="X6008" t="s">
        <v>2712</v>
      </c>
      <c r="Y6008" s="94">
        <v>0</v>
      </c>
      <c r="Z6008" s="94">
        <v>2734.52</v>
      </c>
      <c r="AA6008" s="94">
        <v>22816.6</v>
      </c>
      <c r="AB6008" s="94">
        <v>22816.6</v>
      </c>
      <c r="AC6008">
        <f t="shared" si="186"/>
        <v>2000</v>
      </c>
      <c r="AD6008" t="str">
        <f t="shared" si="187"/>
        <v>314</v>
      </c>
    </row>
    <row r="6009" spans="1:30" hidden="1" x14ac:dyDescent="0.25">
      <c r="A6009" t="s">
        <v>2704</v>
      </c>
      <c r="B6009" t="s">
        <v>2705</v>
      </c>
      <c r="C6009" t="s">
        <v>2709</v>
      </c>
      <c r="D6009" t="s">
        <v>234</v>
      </c>
      <c r="E6009" t="s">
        <v>122</v>
      </c>
      <c r="F6009" t="s">
        <v>159</v>
      </c>
      <c r="G6009" t="s">
        <v>160</v>
      </c>
      <c r="H6009" t="s">
        <v>143</v>
      </c>
      <c r="I6009" t="s">
        <v>124</v>
      </c>
      <c r="J6009" t="s">
        <v>125</v>
      </c>
      <c r="K6009" t="s">
        <v>2710</v>
      </c>
      <c r="N6009" t="s">
        <v>2707</v>
      </c>
      <c r="O6009" t="s">
        <v>2708</v>
      </c>
      <c r="P6009" t="s">
        <v>2711</v>
      </c>
      <c r="Q6009" t="s">
        <v>235</v>
      </c>
      <c r="R6009" t="s">
        <v>131</v>
      </c>
      <c r="S6009" t="s">
        <v>164</v>
      </c>
      <c r="T6009" t="s">
        <v>165</v>
      </c>
      <c r="U6009" t="s">
        <v>151</v>
      </c>
      <c r="V6009" t="s">
        <v>135</v>
      </c>
      <c r="W6009" t="s">
        <v>136</v>
      </c>
      <c r="X6009" t="s">
        <v>2712</v>
      </c>
      <c r="Y6009" s="94">
        <v>1528460.67</v>
      </c>
      <c r="Z6009" s="94">
        <v>1141241</v>
      </c>
      <c r="AA6009" s="94">
        <v>1175478.23</v>
      </c>
      <c r="AB6009" s="94">
        <v>1175478.23</v>
      </c>
      <c r="AC6009">
        <f t="shared" si="186"/>
        <v>3000</v>
      </c>
      <c r="AD6009" t="str">
        <f t="shared" si="187"/>
        <v>314</v>
      </c>
    </row>
    <row r="6010" spans="1:30" hidden="1" x14ac:dyDescent="0.25">
      <c r="A6010" t="s">
        <v>2704</v>
      </c>
      <c r="B6010" t="s">
        <v>2705</v>
      </c>
      <c r="C6010" t="s">
        <v>2709</v>
      </c>
      <c r="D6010" t="s">
        <v>158</v>
      </c>
      <c r="E6010" t="s">
        <v>122</v>
      </c>
      <c r="F6010" t="s">
        <v>159</v>
      </c>
      <c r="G6010" t="s">
        <v>160</v>
      </c>
      <c r="H6010" t="s">
        <v>143</v>
      </c>
      <c r="I6010" t="s">
        <v>124</v>
      </c>
      <c r="J6010" t="s">
        <v>125</v>
      </c>
      <c r="K6010" t="s">
        <v>2710</v>
      </c>
      <c r="N6010" t="s">
        <v>2707</v>
      </c>
      <c r="O6010" t="s">
        <v>2708</v>
      </c>
      <c r="P6010" t="s">
        <v>2711</v>
      </c>
      <c r="Q6010" t="s">
        <v>163</v>
      </c>
      <c r="R6010" t="s">
        <v>131</v>
      </c>
      <c r="S6010" t="s">
        <v>164</v>
      </c>
      <c r="T6010" t="s">
        <v>165</v>
      </c>
      <c r="U6010" t="s">
        <v>151</v>
      </c>
      <c r="V6010" t="s">
        <v>135</v>
      </c>
      <c r="W6010" t="s">
        <v>136</v>
      </c>
      <c r="X6010" t="s">
        <v>2712</v>
      </c>
      <c r="Y6010" s="94">
        <v>27897.39</v>
      </c>
      <c r="Z6010" s="94">
        <v>0</v>
      </c>
      <c r="AA6010" s="94">
        <v>0</v>
      </c>
      <c r="AB6010" s="94">
        <v>0</v>
      </c>
      <c r="AC6010">
        <f t="shared" si="186"/>
        <v>3000</v>
      </c>
      <c r="AD6010" t="str">
        <f t="shared" si="187"/>
        <v>314</v>
      </c>
    </row>
    <row r="6011" spans="1:30" hidden="1" x14ac:dyDescent="0.25">
      <c r="A6011" t="s">
        <v>2704</v>
      </c>
      <c r="B6011" t="s">
        <v>2705</v>
      </c>
      <c r="C6011" t="s">
        <v>2709</v>
      </c>
      <c r="D6011" t="s">
        <v>167</v>
      </c>
      <c r="E6011" t="s">
        <v>122</v>
      </c>
      <c r="F6011" t="s">
        <v>159</v>
      </c>
      <c r="G6011" t="s">
        <v>160</v>
      </c>
      <c r="H6011" t="s">
        <v>143</v>
      </c>
      <c r="I6011" t="s">
        <v>124</v>
      </c>
      <c r="J6011" t="s">
        <v>125</v>
      </c>
      <c r="K6011" t="s">
        <v>2710</v>
      </c>
      <c r="N6011" t="s">
        <v>2707</v>
      </c>
      <c r="O6011" t="s">
        <v>2708</v>
      </c>
      <c r="P6011" t="s">
        <v>2711</v>
      </c>
      <c r="Q6011" t="s">
        <v>168</v>
      </c>
      <c r="R6011" t="s">
        <v>131</v>
      </c>
      <c r="S6011" t="s">
        <v>164</v>
      </c>
      <c r="T6011" t="s">
        <v>165</v>
      </c>
      <c r="U6011" t="s">
        <v>151</v>
      </c>
      <c r="V6011" t="s">
        <v>135</v>
      </c>
      <c r="W6011" t="s">
        <v>136</v>
      </c>
      <c r="X6011" t="s">
        <v>2712</v>
      </c>
      <c r="Y6011" s="94">
        <v>70811.86</v>
      </c>
      <c r="Z6011" s="94">
        <v>0</v>
      </c>
      <c r="AA6011" s="94">
        <v>0</v>
      </c>
      <c r="AB6011" s="94">
        <v>0</v>
      </c>
      <c r="AC6011">
        <f t="shared" si="186"/>
        <v>3000</v>
      </c>
      <c r="AD6011" t="str">
        <f t="shared" si="187"/>
        <v>314</v>
      </c>
    </row>
    <row r="6012" spans="1:30" hidden="1" x14ac:dyDescent="0.25">
      <c r="A6012" t="s">
        <v>2704</v>
      </c>
      <c r="B6012" t="s">
        <v>2705</v>
      </c>
      <c r="C6012" t="s">
        <v>2709</v>
      </c>
      <c r="D6012" t="s">
        <v>315</v>
      </c>
      <c r="E6012" t="s">
        <v>122</v>
      </c>
      <c r="F6012" t="s">
        <v>159</v>
      </c>
      <c r="G6012" t="s">
        <v>160</v>
      </c>
      <c r="H6012" t="s">
        <v>143</v>
      </c>
      <c r="I6012" t="s">
        <v>124</v>
      </c>
      <c r="J6012" t="s">
        <v>125</v>
      </c>
      <c r="K6012" t="s">
        <v>2713</v>
      </c>
      <c r="N6012" t="s">
        <v>2707</v>
      </c>
      <c r="O6012" t="s">
        <v>2708</v>
      </c>
      <c r="P6012" t="s">
        <v>2711</v>
      </c>
      <c r="Q6012" t="s">
        <v>316</v>
      </c>
      <c r="R6012" t="s">
        <v>131</v>
      </c>
      <c r="S6012" t="s">
        <v>164</v>
      </c>
      <c r="T6012" t="s">
        <v>165</v>
      </c>
      <c r="U6012" t="s">
        <v>151</v>
      </c>
      <c r="V6012" t="s">
        <v>135</v>
      </c>
      <c r="W6012" t="s">
        <v>136</v>
      </c>
      <c r="X6012" t="s">
        <v>2714</v>
      </c>
      <c r="AA6012" s="94">
        <v>30000</v>
      </c>
      <c r="AB6012" s="94">
        <v>30000</v>
      </c>
      <c r="AC6012">
        <f t="shared" si="186"/>
        <v>3000</v>
      </c>
      <c r="AD6012" t="str">
        <f t="shared" si="187"/>
        <v>314</v>
      </c>
    </row>
    <row r="6013" spans="1:30" hidden="1" x14ac:dyDescent="0.25">
      <c r="A6013" t="s">
        <v>2704</v>
      </c>
      <c r="B6013" t="s">
        <v>2705</v>
      </c>
      <c r="C6013" t="s">
        <v>2709</v>
      </c>
      <c r="D6013" t="s">
        <v>343</v>
      </c>
      <c r="E6013" t="s">
        <v>122</v>
      </c>
      <c r="F6013" t="s">
        <v>159</v>
      </c>
      <c r="G6013" t="s">
        <v>160</v>
      </c>
      <c r="H6013" t="s">
        <v>304</v>
      </c>
      <c r="I6013" t="s">
        <v>124</v>
      </c>
      <c r="J6013" t="s">
        <v>125</v>
      </c>
      <c r="K6013" t="s">
        <v>2710</v>
      </c>
      <c r="N6013" t="s">
        <v>2707</v>
      </c>
      <c r="O6013" t="s">
        <v>2708</v>
      </c>
      <c r="P6013" t="s">
        <v>2711</v>
      </c>
      <c r="Q6013" t="s">
        <v>307</v>
      </c>
      <c r="R6013" t="s">
        <v>131</v>
      </c>
      <c r="S6013" t="s">
        <v>164</v>
      </c>
      <c r="T6013" t="s">
        <v>165</v>
      </c>
      <c r="U6013" t="s">
        <v>134</v>
      </c>
      <c r="V6013" t="s">
        <v>135</v>
      </c>
      <c r="W6013" t="s">
        <v>136</v>
      </c>
      <c r="X6013" t="s">
        <v>2715</v>
      </c>
      <c r="AA6013" s="94">
        <v>306240</v>
      </c>
      <c r="AB6013" s="94">
        <v>306240</v>
      </c>
      <c r="AC6013">
        <f t="shared" si="186"/>
        <v>3000</v>
      </c>
      <c r="AD6013" t="str">
        <f t="shared" si="187"/>
        <v>314</v>
      </c>
    </row>
    <row r="6014" spans="1:30" hidden="1" x14ac:dyDescent="0.25">
      <c r="A6014" t="s">
        <v>2704</v>
      </c>
      <c r="B6014" t="s">
        <v>2671</v>
      </c>
      <c r="C6014" t="s">
        <v>2709</v>
      </c>
      <c r="D6014">
        <v>33301</v>
      </c>
      <c r="E6014" t="s">
        <v>122</v>
      </c>
      <c r="F6014" t="s">
        <v>159</v>
      </c>
      <c r="G6014" t="s">
        <v>160</v>
      </c>
      <c r="H6014" t="s">
        <v>143</v>
      </c>
      <c r="I6014">
        <v>62</v>
      </c>
      <c r="J6014" t="s">
        <v>125</v>
      </c>
      <c r="K6014" t="s">
        <v>2675</v>
      </c>
      <c r="N6014" t="s">
        <v>2707</v>
      </c>
      <c r="O6014" t="s">
        <v>2674</v>
      </c>
      <c r="P6014" t="s">
        <v>2711</v>
      </c>
      <c r="Q6014" t="s">
        <v>307</v>
      </c>
      <c r="R6014" t="s">
        <v>131</v>
      </c>
      <c r="S6014" t="s">
        <v>164</v>
      </c>
      <c r="T6014" t="s">
        <v>165</v>
      </c>
      <c r="U6014" t="s">
        <v>151</v>
      </c>
      <c r="V6014" t="s">
        <v>2716</v>
      </c>
      <c r="W6014" t="s">
        <v>136</v>
      </c>
      <c r="X6014" t="s">
        <v>2717</v>
      </c>
      <c r="Y6014" s="94">
        <v>0</v>
      </c>
      <c r="Z6014" s="94">
        <v>0</v>
      </c>
      <c r="AA6014" s="94">
        <v>70000000</v>
      </c>
      <c r="AB6014" s="94">
        <v>70000000</v>
      </c>
      <c r="AC6014">
        <f t="shared" si="186"/>
        <v>3000</v>
      </c>
      <c r="AD6014" t="str">
        <f t="shared" si="187"/>
        <v>314</v>
      </c>
    </row>
    <row r="6015" spans="1:30" hidden="1" x14ac:dyDescent="0.25">
      <c r="A6015" t="s">
        <v>2704</v>
      </c>
      <c r="B6015" t="s">
        <v>2705</v>
      </c>
      <c r="C6015" t="s">
        <v>2709</v>
      </c>
      <c r="D6015" t="s">
        <v>2656</v>
      </c>
      <c r="E6015" t="s">
        <v>122</v>
      </c>
      <c r="F6015" t="s">
        <v>159</v>
      </c>
      <c r="G6015" t="s">
        <v>160</v>
      </c>
      <c r="H6015" t="s">
        <v>143</v>
      </c>
      <c r="I6015" t="s">
        <v>124</v>
      </c>
      <c r="J6015" t="s">
        <v>125</v>
      </c>
      <c r="K6015" t="s">
        <v>2710</v>
      </c>
      <c r="N6015" t="s">
        <v>2707</v>
      </c>
      <c r="O6015" t="s">
        <v>2708</v>
      </c>
      <c r="P6015" t="s">
        <v>2711</v>
      </c>
      <c r="Q6015" t="s">
        <v>2657</v>
      </c>
      <c r="R6015" t="s">
        <v>131</v>
      </c>
      <c r="S6015" t="s">
        <v>164</v>
      </c>
      <c r="T6015" t="s">
        <v>165</v>
      </c>
      <c r="U6015" t="s">
        <v>151</v>
      </c>
      <c r="V6015" t="s">
        <v>135</v>
      </c>
      <c r="W6015" t="s">
        <v>136</v>
      </c>
      <c r="X6015" t="s">
        <v>2712</v>
      </c>
      <c r="Y6015" s="94">
        <v>0</v>
      </c>
      <c r="Z6015" s="94">
        <v>0</v>
      </c>
      <c r="AA6015" s="94">
        <v>0</v>
      </c>
      <c r="AB6015" s="94">
        <v>0</v>
      </c>
      <c r="AC6015">
        <f t="shared" si="186"/>
        <v>3000</v>
      </c>
      <c r="AD6015" t="str">
        <f t="shared" si="187"/>
        <v>314</v>
      </c>
    </row>
    <row r="6016" spans="1:30" hidden="1" x14ac:dyDescent="0.25">
      <c r="A6016" t="s">
        <v>2704</v>
      </c>
      <c r="B6016" t="s">
        <v>2705</v>
      </c>
      <c r="C6016" t="s">
        <v>2709</v>
      </c>
      <c r="D6016" t="s">
        <v>278</v>
      </c>
      <c r="E6016" t="s">
        <v>122</v>
      </c>
      <c r="F6016" t="s">
        <v>159</v>
      </c>
      <c r="G6016" t="s">
        <v>160</v>
      </c>
      <c r="H6016" t="s">
        <v>143</v>
      </c>
      <c r="I6016" t="s">
        <v>124</v>
      </c>
      <c r="J6016" t="s">
        <v>125</v>
      </c>
      <c r="K6016" t="s">
        <v>2710</v>
      </c>
      <c r="N6016" t="s">
        <v>2707</v>
      </c>
      <c r="O6016" t="s">
        <v>2708</v>
      </c>
      <c r="P6016" t="s">
        <v>2711</v>
      </c>
      <c r="Q6016" t="s">
        <v>279</v>
      </c>
      <c r="R6016" t="s">
        <v>131</v>
      </c>
      <c r="S6016" t="s">
        <v>164</v>
      </c>
      <c r="T6016" t="s">
        <v>165</v>
      </c>
      <c r="U6016" t="s">
        <v>151</v>
      </c>
      <c r="V6016" t="s">
        <v>135</v>
      </c>
      <c r="W6016" t="s">
        <v>136</v>
      </c>
      <c r="X6016" t="s">
        <v>2712</v>
      </c>
      <c r="Y6016" s="94">
        <v>0</v>
      </c>
      <c r="Z6016" s="94">
        <v>86478</v>
      </c>
      <c r="AA6016" s="94">
        <v>49072</v>
      </c>
      <c r="AB6016" s="94">
        <v>49072</v>
      </c>
      <c r="AC6016">
        <f t="shared" si="186"/>
        <v>3000</v>
      </c>
      <c r="AD6016" t="str">
        <f t="shared" si="187"/>
        <v>314</v>
      </c>
    </row>
    <row r="6017" spans="1:30" hidden="1" x14ac:dyDescent="0.25">
      <c r="A6017" t="s">
        <v>2704</v>
      </c>
      <c r="B6017" t="s">
        <v>2705</v>
      </c>
      <c r="C6017" t="s">
        <v>2709</v>
      </c>
      <c r="D6017" t="s">
        <v>172</v>
      </c>
      <c r="E6017" t="s">
        <v>122</v>
      </c>
      <c r="F6017" t="s">
        <v>159</v>
      </c>
      <c r="G6017" t="s">
        <v>160</v>
      </c>
      <c r="H6017" t="s">
        <v>143</v>
      </c>
      <c r="I6017" t="s">
        <v>124</v>
      </c>
      <c r="J6017" t="s">
        <v>125</v>
      </c>
      <c r="K6017" t="s">
        <v>2710</v>
      </c>
      <c r="N6017" t="s">
        <v>2707</v>
      </c>
      <c r="O6017" t="s">
        <v>2708</v>
      </c>
      <c r="P6017" t="s">
        <v>2711</v>
      </c>
      <c r="Q6017" t="s">
        <v>173</v>
      </c>
      <c r="R6017" t="s">
        <v>131</v>
      </c>
      <c r="S6017" t="s">
        <v>164</v>
      </c>
      <c r="T6017" t="s">
        <v>165</v>
      </c>
      <c r="U6017" t="s">
        <v>151</v>
      </c>
      <c r="V6017" t="s">
        <v>135</v>
      </c>
      <c r="W6017" t="s">
        <v>136</v>
      </c>
      <c r="X6017" t="s">
        <v>2712</v>
      </c>
      <c r="Y6017" s="94">
        <v>400000</v>
      </c>
      <c r="Z6017" s="94">
        <v>400000</v>
      </c>
      <c r="AA6017" s="94">
        <v>412000</v>
      </c>
      <c r="AB6017" s="94">
        <v>412000</v>
      </c>
      <c r="AC6017">
        <f t="shared" si="186"/>
        <v>3000</v>
      </c>
      <c r="AD6017" t="str">
        <f t="shared" si="187"/>
        <v>314</v>
      </c>
    </row>
    <row r="6018" spans="1:30" hidden="1" x14ac:dyDescent="0.25">
      <c r="A6018" t="s">
        <v>2704</v>
      </c>
      <c r="B6018" t="s">
        <v>2705</v>
      </c>
      <c r="C6018" t="s">
        <v>2709</v>
      </c>
      <c r="D6018" t="s">
        <v>172</v>
      </c>
      <c r="E6018" t="s">
        <v>122</v>
      </c>
      <c r="F6018" t="s">
        <v>159</v>
      </c>
      <c r="G6018" t="s">
        <v>160</v>
      </c>
      <c r="H6018" t="s">
        <v>143</v>
      </c>
      <c r="I6018" t="s">
        <v>124</v>
      </c>
      <c r="J6018" t="s">
        <v>125</v>
      </c>
      <c r="K6018" t="s">
        <v>2713</v>
      </c>
      <c r="N6018" t="s">
        <v>2707</v>
      </c>
      <c r="O6018" t="s">
        <v>2708</v>
      </c>
      <c r="P6018" t="s">
        <v>2711</v>
      </c>
      <c r="Q6018" t="s">
        <v>173</v>
      </c>
      <c r="R6018" t="s">
        <v>131</v>
      </c>
      <c r="S6018" t="s">
        <v>164</v>
      </c>
      <c r="T6018" t="s">
        <v>165</v>
      </c>
      <c r="U6018" t="s">
        <v>151</v>
      </c>
      <c r="V6018" t="s">
        <v>135</v>
      </c>
      <c r="W6018" t="s">
        <v>136</v>
      </c>
      <c r="X6018" t="s">
        <v>2714</v>
      </c>
      <c r="AA6018" s="94">
        <v>41500</v>
      </c>
      <c r="AB6018" s="94">
        <v>41500</v>
      </c>
      <c r="AC6018">
        <f t="shared" si="186"/>
        <v>3000</v>
      </c>
      <c r="AD6018" t="str">
        <f t="shared" si="187"/>
        <v>314</v>
      </c>
    </row>
    <row r="6019" spans="1:30" hidden="1" x14ac:dyDescent="0.25">
      <c r="A6019" t="s">
        <v>2704</v>
      </c>
      <c r="B6019" t="s">
        <v>2705</v>
      </c>
      <c r="C6019" t="s">
        <v>2709</v>
      </c>
      <c r="D6019" t="s">
        <v>174</v>
      </c>
      <c r="E6019" t="s">
        <v>122</v>
      </c>
      <c r="F6019" t="s">
        <v>159</v>
      </c>
      <c r="G6019" t="s">
        <v>160</v>
      </c>
      <c r="H6019" t="s">
        <v>143</v>
      </c>
      <c r="I6019" t="s">
        <v>124</v>
      </c>
      <c r="J6019" t="s">
        <v>125</v>
      </c>
      <c r="K6019" t="s">
        <v>2710</v>
      </c>
      <c r="N6019" t="s">
        <v>2707</v>
      </c>
      <c r="O6019" t="s">
        <v>2708</v>
      </c>
      <c r="P6019" t="s">
        <v>2711</v>
      </c>
      <c r="Q6019" t="s">
        <v>175</v>
      </c>
      <c r="R6019" t="s">
        <v>131</v>
      </c>
      <c r="S6019" t="s">
        <v>164</v>
      </c>
      <c r="T6019" t="s">
        <v>165</v>
      </c>
      <c r="U6019" t="s">
        <v>151</v>
      </c>
      <c r="V6019" t="s">
        <v>135</v>
      </c>
      <c r="W6019" t="s">
        <v>136</v>
      </c>
      <c r="X6019" t="s">
        <v>2712</v>
      </c>
      <c r="Y6019" s="94">
        <v>18540</v>
      </c>
      <c r="Z6019" s="94">
        <v>49189.43</v>
      </c>
      <c r="AA6019" s="94">
        <v>50665</v>
      </c>
      <c r="AB6019" s="94">
        <v>50665</v>
      </c>
      <c r="AC6019">
        <f t="shared" ref="AC6019:AC6082" si="188">MID(D6019,1,1)*1000</f>
        <v>3000</v>
      </c>
      <c r="AD6019" t="str">
        <f t="shared" ref="AD6019:AD6082" si="189">MID(A6019,6,3)</f>
        <v>314</v>
      </c>
    </row>
    <row r="6020" spans="1:30" hidden="1" x14ac:dyDescent="0.25">
      <c r="A6020" t="s">
        <v>2704</v>
      </c>
      <c r="B6020" t="s">
        <v>2705</v>
      </c>
      <c r="C6020" t="s">
        <v>2709</v>
      </c>
      <c r="D6020" t="s">
        <v>174</v>
      </c>
      <c r="E6020" t="s">
        <v>122</v>
      </c>
      <c r="F6020" t="s">
        <v>159</v>
      </c>
      <c r="G6020" t="s">
        <v>160</v>
      </c>
      <c r="H6020" t="s">
        <v>143</v>
      </c>
      <c r="I6020" t="s">
        <v>124</v>
      </c>
      <c r="J6020" t="s">
        <v>125</v>
      </c>
      <c r="K6020" t="s">
        <v>2713</v>
      </c>
      <c r="N6020" t="s">
        <v>2707</v>
      </c>
      <c r="O6020" t="s">
        <v>2708</v>
      </c>
      <c r="P6020" t="s">
        <v>2711</v>
      </c>
      <c r="Q6020" t="s">
        <v>175</v>
      </c>
      <c r="R6020" t="s">
        <v>131</v>
      </c>
      <c r="S6020" t="s">
        <v>164</v>
      </c>
      <c r="T6020" t="s">
        <v>165</v>
      </c>
      <c r="U6020" t="s">
        <v>151</v>
      </c>
      <c r="V6020" t="s">
        <v>135</v>
      </c>
      <c r="W6020" t="s">
        <v>136</v>
      </c>
      <c r="X6020" t="s">
        <v>2714</v>
      </c>
      <c r="AA6020" s="94">
        <v>28000</v>
      </c>
      <c r="AB6020" s="94">
        <v>28000</v>
      </c>
      <c r="AC6020">
        <f t="shared" si="188"/>
        <v>3000</v>
      </c>
      <c r="AD6020" t="str">
        <f t="shared" si="189"/>
        <v>314</v>
      </c>
    </row>
    <row r="6021" spans="1:30" hidden="1" x14ac:dyDescent="0.25">
      <c r="A6021" t="s">
        <v>2704</v>
      </c>
      <c r="B6021" t="s">
        <v>2705</v>
      </c>
      <c r="C6021" t="s">
        <v>2709</v>
      </c>
      <c r="D6021" t="s">
        <v>284</v>
      </c>
      <c r="E6021" t="s">
        <v>122</v>
      </c>
      <c r="F6021" t="s">
        <v>159</v>
      </c>
      <c r="G6021" t="s">
        <v>160</v>
      </c>
      <c r="H6021" t="s">
        <v>143</v>
      </c>
      <c r="I6021" t="s">
        <v>124</v>
      </c>
      <c r="J6021" t="s">
        <v>125</v>
      </c>
      <c r="K6021" t="s">
        <v>2710</v>
      </c>
      <c r="N6021" t="s">
        <v>2707</v>
      </c>
      <c r="O6021" t="s">
        <v>2708</v>
      </c>
      <c r="P6021" t="s">
        <v>2711</v>
      </c>
      <c r="Q6021" t="s">
        <v>285</v>
      </c>
      <c r="R6021" t="s">
        <v>131</v>
      </c>
      <c r="S6021" t="s">
        <v>164</v>
      </c>
      <c r="T6021" t="s">
        <v>165</v>
      </c>
      <c r="U6021" t="s">
        <v>151</v>
      </c>
      <c r="V6021" t="s">
        <v>135</v>
      </c>
      <c r="W6021" t="s">
        <v>136</v>
      </c>
      <c r="X6021" t="s">
        <v>2712</v>
      </c>
      <c r="Y6021" s="94">
        <v>0</v>
      </c>
      <c r="Z6021" s="94">
        <v>4700.0000000000009</v>
      </c>
      <c r="AA6021" s="94">
        <v>30000</v>
      </c>
      <c r="AB6021" s="94">
        <v>30000</v>
      </c>
      <c r="AC6021">
        <f t="shared" si="188"/>
        <v>3000</v>
      </c>
      <c r="AD6021" t="str">
        <f t="shared" si="189"/>
        <v>314</v>
      </c>
    </row>
    <row r="6022" spans="1:30" hidden="1" x14ac:dyDescent="0.25">
      <c r="A6022" t="s">
        <v>2704</v>
      </c>
      <c r="B6022" t="s">
        <v>2705</v>
      </c>
      <c r="C6022" t="s">
        <v>2709</v>
      </c>
      <c r="D6022" t="s">
        <v>417</v>
      </c>
      <c r="E6022" t="s">
        <v>122</v>
      </c>
      <c r="F6022" t="s">
        <v>159</v>
      </c>
      <c r="G6022" t="s">
        <v>160</v>
      </c>
      <c r="H6022" t="s">
        <v>143</v>
      </c>
      <c r="I6022" t="s">
        <v>124</v>
      </c>
      <c r="J6022" t="s">
        <v>125</v>
      </c>
      <c r="K6022" t="s">
        <v>2713</v>
      </c>
      <c r="N6022" t="s">
        <v>2707</v>
      </c>
      <c r="O6022" t="s">
        <v>2708</v>
      </c>
      <c r="P6022" t="s">
        <v>2711</v>
      </c>
      <c r="Q6022" t="s">
        <v>418</v>
      </c>
      <c r="R6022" t="s">
        <v>131</v>
      </c>
      <c r="S6022" t="s">
        <v>164</v>
      </c>
      <c r="T6022" t="s">
        <v>165</v>
      </c>
      <c r="U6022" t="s">
        <v>151</v>
      </c>
      <c r="V6022" t="s">
        <v>135</v>
      </c>
      <c r="W6022" t="s">
        <v>136</v>
      </c>
      <c r="X6022" t="s">
        <v>2714</v>
      </c>
      <c r="AA6022" s="94">
        <v>29000</v>
      </c>
      <c r="AB6022" s="94">
        <v>29000</v>
      </c>
      <c r="AC6022">
        <f t="shared" si="188"/>
        <v>3000</v>
      </c>
      <c r="AD6022" t="str">
        <f t="shared" si="189"/>
        <v>314</v>
      </c>
    </row>
    <row r="6023" spans="1:30" hidden="1" x14ac:dyDescent="0.25">
      <c r="A6023" t="s">
        <v>2718</v>
      </c>
      <c r="B6023" t="s">
        <v>2705</v>
      </c>
      <c r="C6023" t="s">
        <v>2719</v>
      </c>
      <c r="D6023" t="s">
        <v>186</v>
      </c>
      <c r="E6023" t="s">
        <v>122</v>
      </c>
      <c r="F6023" t="s">
        <v>159</v>
      </c>
      <c r="G6023" t="s">
        <v>160</v>
      </c>
      <c r="H6023" t="s">
        <v>143</v>
      </c>
      <c r="I6023" t="s">
        <v>124</v>
      </c>
      <c r="J6023" t="s">
        <v>125</v>
      </c>
      <c r="K6023" t="s">
        <v>2713</v>
      </c>
      <c r="N6023" t="s">
        <v>2720</v>
      </c>
      <c r="O6023" t="s">
        <v>2708</v>
      </c>
      <c r="P6023" t="s">
        <v>2721</v>
      </c>
      <c r="Q6023" t="s">
        <v>188</v>
      </c>
      <c r="R6023" t="s">
        <v>131</v>
      </c>
      <c r="S6023" t="s">
        <v>164</v>
      </c>
      <c r="T6023" t="s">
        <v>165</v>
      </c>
      <c r="U6023" t="s">
        <v>151</v>
      </c>
      <c r="V6023" t="s">
        <v>135</v>
      </c>
      <c r="W6023" t="s">
        <v>136</v>
      </c>
      <c r="X6023" t="s">
        <v>2722</v>
      </c>
      <c r="Y6023" s="94">
        <v>9741.7199999999993</v>
      </c>
      <c r="Z6023" s="94">
        <v>0</v>
      </c>
      <c r="AA6023" s="94">
        <v>0</v>
      </c>
      <c r="AB6023" s="94">
        <v>0</v>
      </c>
      <c r="AC6023">
        <f t="shared" si="188"/>
        <v>2000</v>
      </c>
      <c r="AD6023" t="str">
        <f t="shared" si="189"/>
        <v>314</v>
      </c>
    </row>
    <row r="6024" spans="1:30" hidden="1" x14ac:dyDescent="0.25">
      <c r="A6024" t="s">
        <v>2718</v>
      </c>
      <c r="B6024" t="s">
        <v>2705</v>
      </c>
      <c r="C6024" t="s">
        <v>2719</v>
      </c>
      <c r="D6024" t="s">
        <v>192</v>
      </c>
      <c r="E6024" t="s">
        <v>122</v>
      </c>
      <c r="F6024" t="s">
        <v>159</v>
      </c>
      <c r="G6024" t="s">
        <v>160</v>
      </c>
      <c r="H6024" t="s">
        <v>143</v>
      </c>
      <c r="I6024" t="s">
        <v>124</v>
      </c>
      <c r="J6024" t="s">
        <v>125</v>
      </c>
      <c r="K6024" t="s">
        <v>2713</v>
      </c>
      <c r="N6024" t="s">
        <v>2720</v>
      </c>
      <c r="O6024" t="s">
        <v>2708</v>
      </c>
      <c r="P6024" t="s">
        <v>2721</v>
      </c>
      <c r="Q6024" t="s">
        <v>193</v>
      </c>
      <c r="R6024" t="s">
        <v>131</v>
      </c>
      <c r="S6024" t="s">
        <v>164</v>
      </c>
      <c r="T6024" t="s">
        <v>165</v>
      </c>
      <c r="U6024" t="s">
        <v>151</v>
      </c>
      <c r="V6024" t="s">
        <v>135</v>
      </c>
      <c r="W6024" t="s">
        <v>136</v>
      </c>
      <c r="X6024" t="s">
        <v>2722</v>
      </c>
      <c r="Y6024" s="94">
        <v>39004</v>
      </c>
      <c r="Z6024" s="94">
        <v>0</v>
      </c>
      <c r="AA6024" s="94">
        <v>0</v>
      </c>
      <c r="AB6024" s="94">
        <v>0</v>
      </c>
      <c r="AC6024">
        <f t="shared" si="188"/>
        <v>2000</v>
      </c>
      <c r="AD6024" t="str">
        <f t="shared" si="189"/>
        <v>314</v>
      </c>
    </row>
    <row r="6025" spans="1:30" hidden="1" x14ac:dyDescent="0.25">
      <c r="A6025" t="s">
        <v>2718</v>
      </c>
      <c r="B6025" t="s">
        <v>2705</v>
      </c>
      <c r="C6025" t="s">
        <v>2719</v>
      </c>
      <c r="D6025" t="s">
        <v>291</v>
      </c>
      <c r="E6025" t="s">
        <v>122</v>
      </c>
      <c r="F6025" t="s">
        <v>159</v>
      </c>
      <c r="G6025" t="s">
        <v>160</v>
      </c>
      <c r="H6025" t="s">
        <v>143</v>
      </c>
      <c r="I6025" t="s">
        <v>124</v>
      </c>
      <c r="J6025" t="s">
        <v>125</v>
      </c>
      <c r="K6025" t="s">
        <v>2713</v>
      </c>
      <c r="N6025" t="s">
        <v>2720</v>
      </c>
      <c r="O6025" t="s">
        <v>2708</v>
      </c>
      <c r="P6025" t="s">
        <v>2721</v>
      </c>
      <c r="Q6025" t="s">
        <v>169</v>
      </c>
      <c r="R6025" t="s">
        <v>131</v>
      </c>
      <c r="S6025" t="s">
        <v>164</v>
      </c>
      <c r="T6025" t="s">
        <v>165</v>
      </c>
      <c r="U6025" t="s">
        <v>151</v>
      </c>
      <c r="V6025" t="s">
        <v>135</v>
      </c>
      <c r="W6025" t="s">
        <v>136</v>
      </c>
      <c r="X6025" t="s">
        <v>2722</v>
      </c>
      <c r="Y6025" s="94">
        <v>36086.239999999998</v>
      </c>
      <c r="Z6025" s="94">
        <v>0</v>
      </c>
      <c r="AA6025" s="94">
        <v>0</v>
      </c>
      <c r="AB6025" s="94">
        <v>0</v>
      </c>
      <c r="AC6025">
        <f t="shared" si="188"/>
        <v>3000</v>
      </c>
      <c r="AD6025" t="str">
        <f t="shared" si="189"/>
        <v>314</v>
      </c>
    </row>
    <row r="6026" spans="1:30" hidden="1" x14ac:dyDescent="0.25">
      <c r="A6026" t="s">
        <v>2718</v>
      </c>
      <c r="B6026" t="s">
        <v>2705</v>
      </c>
      <c r="C6026" t="s">
        <v>2719</v>
      </c>
      <c r="D6026" t="s">
        <v>726</v>
      </c>
      <c r="E6026" t="s">
        <v>122</v>
      </c>
      <c r="F6026" t="s">
        <v>159</v>
      </c>
      <c r="G6026" t="s">
        <v>160</v>
      </c>
      <c r="H6026" t="s">
        <v>143</v>
      </c>
      <c r="I6026" t="s">
        <v>124</v>
      </c>
      <c r="J6026" t="s">
        <v>125</v>
      </c>
      <c r="K6026" t="s">
        <v>2713</v>
      </c>
      <c r="N6026" t="s">
        <v>2720</v>
      </c>
      <c r="O6026" t="s">
        <v>2708</v>
      </c>
      <c r="P6026" t="s">
        <v>2721</v>
      </c>
      <c r="Q6026" t="s">
        <v>727</v>
      </c>
      <c r="R6026" t="s">
        <v>131</v>
      </c>
      <c r="S6026" t="s">
        <v>164</v>
      </c>
      <c r="T6026" t="s">
        <v>165</v>
      </c>
      <c r="U6026" t="s">
        <v>151</v>
      </c>
      <c r="V6026" t="s">
        <v>135</v>
      </c>
      <c r="W6026" t="s">
        <v>136</v>
      </c>
      <c r="X6026" t="s">
        <v>2722</v>
      </c>
      <c r="Y6026" s="94">
        <v>20000</v>
      </c>
      <c r="Z6026" s="94">
        <v>0</v>
      </c>
      <c r="AA6026" s="94">
        <v>0</v>
      </c>
      <c r="AB6026" s="94">
        <v>0</v>
      </c>
      <c r="AC6026">
        <f t="shared" si="188"/>
        <v>3000</v>
      </c>
      <c r="AD6026" t="str">
        <f t="shared" si="189"/>
        <v>314</v>
      </c>
    </row>
    <row r="6027" spans="1:30" hidden="1" x14ac:dyDescent="0.25">
      <c r="A6027" t="s">
        <v>2718</v>
      </c>
      <c r="B6027" t="s">
        <v>2705</v>
      </c>
      <c r="C6027" t="s">
        <v>2719</v>
      </c>
      <c r="D6027" t="s">
        <v>256</v>
      </c>
      <c r="E6027" t="s">
        <v>122</v>
      </c>
      <c r="F6027" t="s">
        <v>159</v>
      </c>
      <c r="G6027" t="s">
        <v>160</v>
      </c>
      <c r="H6027" t="s">
        <v>143</v>
      </c>
      <c r="I6027" t="s">
        <v>124</v>
      </c>
      <c r="J6027" t="s">
        <v>125</v>
      </c>
      <c r="K6027" t="s">
        <v>2713</v>
      </c>
      <c r="N6027" t="s">
        <v>2720</v>
      </c>
      <c r="O6027" t="s">
        <v>2708</v>
      </c>
      <c r="P6027" t="s">
        <v>2721</v>
      </c>
      <c r="Q6027" t="s">
        <v>257</v>
      </c>
      <c r="R6027" t="s">
        <v>131</v>
      </c>
      <c r="S6027" t="s">
        <v>164</v>
      </c>
      <c r="T6027" t="s">
        <v>165</v>
      </c>
      <c r="U6027" t="s">
        <v>151</v>
      </c>
      <c r="V6027" t="s">
        <v>135</v>
      </c>
      <c r="W6027" t="s">
        <v>136</v>
      </c>
      <c r="X6027" t="s">
        <v>2722</v>
      </c>
      <c r="Y6027" s="94">
        <v>18540</v>
      </c>
      <c r="Z6027" s="94">
        <v>0</v>
      </c>
      <c r="AA6027" s="94">
        <v>0</v>
      </c>
      <c r="AB6027" s="94">
        <v>0</v>
      </c>
      <c r="AC6027">
        <f t="shared" si="188"/>
        <v>3000</v>
      </c>
      <c r="AD6027" t="str">
        <f t="shared" si="189"/>
        <v>314</v>
      </c>
    </row>
    <row r="6028" spans="1:30" hidden="1" x14ac:dyDescent="0.25">
      <c r="A6028" t="s">
        <v>2718</v>
      </c>
      <c r="B6028" t="s">
        <v>2705</v>
      </c>
      <c r="C6028" t="s">
        <v>2719</v>
      </c>
      <c r="D6028" t="s">
        <v>272</v>
      </c>
      <c r="E6028" t="s">
        <v>122</v>
      </c>
      <c r="F6028" t="s">
        <v>159</v>
      </c>
      <c r="G6028" t="s">
        <v>160</v>
      </c>
      <c r="H6028" t="s">
        <v>143</v>
      </c>
      <c r="I6028" t="s">
        <v>124</v>
      </c>
      <c r="J6028" t="s">
        <v>125</v>
      </c>
      <c r="K6028" t="s">
        <v>2713</v>
      </c>
      <c r="N6028" t="s">
        <v>2720</v>
      </c>
      <c r="O6028" t="s">
        <v>2708</v>
      </c>
      <c r="P6028" t="s">
        <v>2721</v>
      </c>
      <c r="Q6028" t="s">
        <v>273</v>
      </c>
      <c r="R6028" t="s">
        <v>131</v>
      </c>
      <c r="S6028" t="s">
        <v>164</v>
      </c>
      <c r="T6028" t="s">
        <v>165</v>
      </c>
      <c r="U6028" t="s">
        <v>151</v>
      </c>
      <c r="V6028" t="s">
        <v>135</v>
      </c>
      <c r="W6028" t="s">
        <v>136</v>
      </c>
      <c r="X6028" t="s">
        <v>2722</v>
      </c>
      <c r="Y6028" s="94">
        <v>6985.5</v>
      </c>
      <c r="Z6028" s="94">
        <v>0</v>
      </c>
      <c r="AA6028" s="94">
        <v>0</v>
      </c>
      <c r="AB6028" s="94">
        <v>0</v>
      </c>
      <c r="AC6028">
        <f t="shared" si="188"/>
        <v>3000</v>
      </c>
      <c r="AD6028" t="str">
        <f t="shared" si="189"/>
        <v>314</v>
      </c>
    </row>
    <row r="6029" spans="1:30" hidden="1" x14ac:dyDescent="0.25">
      <c r="A6029" t="s">
        <v>2718</v>
      </c>
      <c r="B6029" t="s">
        <v>2705</v>
      </c>
      <c r="C6029" t="s">
        <v>2719</v>
      </c>
      <c r="D6029" t="s">
        <v>172</v>
      </c>
      <c r="E6029" t="s">
        <v>122</v>
      </c>
      <c r="F6029" t="s">
        <v>159</v>
      </c>
      <c r="G6029" t="s">
        <v>160</v>
      </c>
      <c r="H6029" t="s">
        <v>143</v>
      </c>
      <c r="I6029" t="s">
        <v>124</v>
      </c>
      <c r="J6029" t="s">
        <v>125</v>
      </c>
      <c r="K6029" t="s">
        <v>2713</v>
      </c>
      <c r="N6029" t="s">
        <v>2720</v>
      </c>
      <c r="O6029" t="s">
        <v>2708</v>
      </c>
      <c r="P6029" t="s">
        <v>2721</v>
      </c>
      <c r="Q6029" t="s">
        <v>173</v>
      </c>
      <c r="R6029" t="s">
        <v>131</v>
      </c>
      <c r="S6029" t="s">
        <v>164</v>
      </c>
      <c r="T6029" t="s">
        <v>165</v>
      </c>
      <c r="U6029" t="s">
        <v>151</v>
      </c>
      <c r="V6029" t="s">
        <v>135</v>
      </c>
      <c r="W6029" t="s">
        <v>136</v>
      </c>
      <c r="X6029" t="s">
        <v>2722</v>
      </c>
      <c r="Y6029" s="94">
        <v>766771</v>
      </c>
      <c r="Z6029" s="94">
        <v>0</v>
      </c>
      <c r="AA6029" s="94">
        <v>0</v>
      </c>
      <c r="AB6029" s="94">
        <v>0</v>
      </c>
      <c r="AC6029">
        <f t="shared" si="188"/>
        <v>3000</v>
      </c>
      <c r="AD6029" t="str">
        <f t="shared" si="189"/>
        <v>314</v>
      </c>
    </row>
    <row r="6030" spans="1:30" hidden="1" x14ac:dyDescent="0.25">
      <c r="A6030" t="s">
        <v>2718</v>
      </c>
      <c r="B6030" t="s">
        <v>2705</v>
      </c>
      <c r="C6030" t="s">
        <v>2719</v>
      </c>
      <c r="D6030" t="s">
        <v>348</v>
      </c>
      <c r="E6030" t="s">
        <v>122</v>
      </c>
      <c r="F6030" t="s">
        <v>159</v>
      </c>
      <c r="G6030" t="s">
        <v>160</v>
      </c>
      <c r="H6030" t="s">
        <v>143</v>
      </c>
      <c r="I6030" t="s">
        <v>124</v>
      </c>
      <c r="J6030" t="s">
        <v>125</v>
      </c>
      <c r="K6030" t="s">
        <v>2713</v>
      </c>
      <c r="N6030" t="s">
        <v>2720</v>
      </c>
      <c r="O6030" t="s">
        <v>2708</v>
      </c>
      <c r="P6030" t="s">
        <v>2721</v>
      </c>
      <c r="Q6030" t="s">
        <v>308</v>
      </c>
      <c r="R6030" t="s">
        <v>131</v>
      </c>
      <c r="S6030" t="s">
        <v>164</v>
      </c>
      <c r="T6030" t="s">
        <v>165</v>
      </c>
      <c r="U6030" t="s">
        <v>151</v>
      </c>
      <c r="V6030" t="s">
        <v>135</v>
      </c>
      <c r="W6030" t="s">
        <v>136</v>
      </c>
      <c r="X6030" t="s">
        <v>2722</v>
      </c>
      <c r="Y6030" s="94">
        <v>7143</v>
      </c>
      <c r="Z6030" s="94">
        <v>0</v>
      </c>
      <c r="AA6030" s="94">
        <v>0</v>
      </c>
      <c r="AB6030" s="94">
        <v>0</v>
      </c>
      <c r="AC6030">
        <f t="shared" si="188"/>
        <v>3000</v>
      </c>
      <c r="AD6030" t="str">
        <f t="shared" si="189"/>
        <v>314</v>
      </c>
    </row>
    <row r="6031" spans="1:30" hidden="1" x14ac:dyDescent="0.25">
      <c r="A6031" t="s">
        <v>2718</v>
      </c>
      <c r="B6031" t="s">
        <v>2705</v>
      </c>
      <c r="C6031" t="s">
        <v>2719</v>
      </c>
      <c r="D6031" t="s">
        <v>284</v>
      </c>
      <c r="E6031" t="s">
        <v>122</v>
      </c>
      <c r="F6031" t="s">
        <v>159</v>
      </c>
      <c r="G6031" t="s">
        <v>160</v>
      </c>
      <c r="H6031" t="s">
        <v>143</v>
      </c>
      <c r="I6031" t="s">
        <v>124</v>
      </c>
      <c r="J6031" t="s">
        <v>125</v>
      </c>
      <c r="K6031" t="s">
        <v>2713</v>
      </c>
      <c r="N6031" t="s">
        <v>2720</v>
      </c>
      <c r="O6031" t="s">
        <v>2708</v>
      </c>
      <c r="P6031" t="s">
        <v>2721</v>
      </c>
      <c r="Q6031" t="s">
        <v>285</v>
      </c>
      <c r="R6031" t="s">
        <v>131</v>
      </c>
      <c r="S6031" t="s">
        <v>164</v>
      </c>
      <c r="T6031" t="s">
        <v>165</v>
      </c>
      <c r="U6031" t="s">
        <v>151</v>
      </c>
      <c r="V6031" t="s">
        <v>135</v>
      </c>
      <c r="W6031" t="s">
        <v>136</v>
      </c>
      <c r="X6031" t="s">
        <v>2722</v>
      </c>
      <c r="Y6031" s="94">
        <v>12829</v>
      </c>
      <c r="Z6031" s="94">
        <v>0</v>
      </c>
      <c r="AA6031" s="94">
        <v>0</v>
      </c>
      <c r="AB6031" s="94">
        <v>0</v>
      </c>
      <c r="AC6031">
        <f t="shared" si="188"/>
        <v>3000</v>
      </c>
      <c r="AD6031" t="str">
        <f t="shared" si="189"/>
        <v>314</v>
      </c>
    </row>
    <row r="6032" spans="1:30" hidden="1" x14ac:dyDescent="0.25">
      <c r="A6032" s="97" t="s">
        <v>2723</v>
      </c>
      <c r="B6032" s="97" t="s">
        <v>2705</v>
      </c>
      <c r="C6032" s="97" t="s">
        <v>2719</v>
      </c>
      <c r="D6032" s="97" t="s">
        <v>141</v>
      </c>
      <c r="E6032" s="97" t="s">
        <v>122</v>
      </c>
      <c r="F6032" s="98">
        <v>15</v>
      </c>
      <c r="G6032" s="98" t="s">
        <v>142</v>
      </c>
      <c r="H6032" s="97" t="s">
        <v>143</v>
      </c>
      <c r="I6032" s="97" t="s">
        <v>124</v>
      </c>
      <c r="J6032" s="97" t="s">
        <v>125</v>
      </c>
      <c r="K6032" s="97" t="s">
        <v>2724</v>
      </c>
      <c r="L6032" s="97"/>
      <c r="M6032" s="97"/>
      <c r="N6032" s="97" t="s">
        <v>2725</v>
      </c>
      <c r="O6032" s="97" t="s">
        <v>2708</v>
      </c>
      <c r="P6032" s="97" t="s">
        <v>2721</v>
      </c>
      <c r="Q6032" s="97" t="s">
        <v>148</v>
      </c>
      <c r="R6032" s="97" t="s">
        <v>131</v>
      </c>
      <c r="S6032" s="97" t="s">
        <v>149</v>
      </c>
      <c r="T6032" s="97" t="s">
        <v>150</v>
      </c>
      <c r="U6032" s="97" t="s">
        <v>151</v>
      </c>
      <c r="V6032" s="97" t="s">
        <v>135</v>
      </c>
      <c r="W6032" s="97" t="s">
        <v>136</v>
      </c>
      <c r="X6032" s="97"/>
      <c r="Y6032" s="99"/>
      <c r="Z6032" s="99"/>
      <c r="AA6032" s="99">
        <v>3023028</v>
      </c>
      <c r="AB6032" s="99">
        <v>3023028</v>
      </c>
      <c r="AC6032">
        <f t="shared" si="188"/>
        <v>1000</v>
      </c>
      <c r="AD6032" t="str">
        <f t="shared" si="189"/>
        <v>314</v>
      </c>
    </row>
    <row r="6033" spans="1:30" hidden="1" x14ac:dyDescent="0.25">
      <c r="A6033" s="97" t="s">
        <v>2723</v>
      </c>
      <c r="B6033" s="97" t="s">
        <v>2705</v>
      </c>
      <c r="C6033" s="97" t="s">
        <v>2719</v>
      </c>
      <c r="D6033" s="97">
        <v>13201</v>
      </c>
      <c r="E6033" s="97" t="s">
        <v>122</v>
      </c>
      <c r="F6033" s="98">
        <v>15</v>
      </c>
      <c r="G6033" s="98" t="s">
        <v>142</v>
      </c>
      <c r="H6033" s="97">
        <v>19</v>
      </c>
      <c r="I6033" s="97" t="s">
        <v>124</v>
      </c>
      <c r="J6033" s="97" t="s">
        <v>125</v>
      </c>
      <c r="K6033" s="97" t="s">
        <v>2724</v>
      </c>
      <c r="L6033" s="97"/>
      <c r="M6033" s="97"/>
      <c r="N6033" s="97" t="s">
        <v>2725</v>
      </c>
      <c r="O6033" s="97" t="s">
        <v>2708</v>
      </c>
      <c r="P6033" s="97" t="s">
        <v>2721</v>
      </c>
      <c r="Q6033" s="97" t="s">
        <v>152</v>
      </c>
      <c r="R6033" s="97" t="s">
        <v>131</v>
      </c>
      <c r="S6033" s="97" t="s">
        <v>149</v>
      </c>
      <c r="T6033" s="97" t="s">
        <v>150</v>
      </c>
      <c r="U6033" s="97" t="s">
        <v>134</v>
      </c>
      <c r="V6033" s="97" t="s">
        <v>135</v>
      </c>
      <c r="W6033" s="97" t="s">
        <v>136</v>
      </c>
      <c r="X6033" s="97"/>
      <c r="Y6033" s="99"/>
      <c r="Z6033" s="99"/>
      <c r="AA6033" s="99">
        <v>125959.5</v>
      </c>
      <c r="AB6033" s="99">
        <v>125959.5</v>
      </c>
      <c r="AC6033">
        <f t="shared" si="188"/>
        <v>1000</v>
      </c>
      <c r="AD6033" t="str">
        <f t="shared" si="189"/>
        <v>314</v>
      </c>
    </row>
    <row r="6034" spans="1:30" hidden="1" x14ac:dyDescent="0.25">
      <c r="A6034" s="97" t="s">
        <v>2723</v>
      </c>
      <c r="B6034" s="97" t="s">
        <v>2705</v>
      </c>
      <c r="C6034" s="97" t="s">
        <v>2719</v>
      </c>
      <c r="D6034" s="97">
        <v>13203</v>
      </c>
      <c r="E6034" s="97" t="s">
        <v>122</v>
      </c>
      <c r="F6034" s="98">
        <v>15</v>
      </c>
      <c r="G6034" s="98" t="s">
        <v>142</v>
      </c>
      <c r="H6034" s="97">
        <v>19</v>
      </c>
      <c r="I6034" s="97" t="s">
        <v>124</v>
      </c>
      <c r="J6034" s="97" t="s">
        <v>125</v>
      </c>
      <c r="K6034" s="97" t="s">
        <v>2724</v>
      </c>
      <c r="L6034" s="97"/>
      <c r="M6034" s="97"/>
      <c r="N6034" s="97" t="s">
        <v>2725</v>
      </c>
      <c r="O6034" s="97" t="s">
        <v>2708</v>
      </c>
      <c r="P6034" s="97" t="s">
        <v>2721</v>
      </c>
      <c r="Q6034" s="97" t="s">
        <v>153</v>
      </c>
      <c r="R6034" s="97" t="s">
        <v>131</v>
      </c>
      <c r="S6034" s="97" t="s">
        <v>149</v>
      </c>
      <c r="T6034" s="97" t="s">
        <v>150</v>
      </c>
      <c r="U6034" s="97" t="s">
        <v>134</v>
      </c>
      <c r="V6034" s="97" t="s">
        <v>135</v>
      </c>
      <c r="W6034" s="97" t="s">
        <v>136</v>
      </c>
      <c r="X6034" s="97"/>
      <c r="Y6034" s="99"/>
      <c r="Z6034" s="99"/>
      <c r="AA6034" s="99">
        <v>503838</v>
      </c>
      <c r="AB6034" s="99">
        <v>503838</v>
      </c>
      <c r="AC6034">
        <f t="shared" si="188"/>
        <v>1000</v>
      </c>
      <c r="AD6034" t="str">
        <f t="shared" si="189"/>
        <v>314</v>
      </c>
    </row>
    <row r="6035" spans="1:30" hidden="1" x14ac:dyDescent="0.25">
      <c r="A6035" s="97" t="s">
        <v>2723</v>
      </c>
      <c r="B6035" s="97" t="s">
        <v>2705</v>
      </c>
      <c r="C6035" s="97" t="s">
        <v>2719</v>
      </c>
      <c r="D6035" s="97">
        <v>14101</v>
      </c>
      <c r="E6035" s="97" t="s">
        <v>122</v>
      </c>
      <c r="F6035" s="98">
        <v>15</v>
      </c>
      <c r="G6035" s="98" t="s">
        <v>142</v>
      </c>
      <c r="H6035" s="97">
        <v>19</v>
      </c>
      <c r="I6035" s="97" t="s">
        <v>124</v>
      </c>
      <c r="J6035" s="97" t="s">
        <v>125</v>
      </c>
      <c r="K6035" s="97" t="s">
        <v>2724</v>
      </c>
      <c r="L6035" s="97"/>
      <c r="M6035" s="97"/>
      <c r="N6035" s="97" t="s">
        <v>2725</v>
      </c>
      <c r="O6035" s="97" t="s">
        <v>2708</v>
      </c>
      <c r="P6035" s="97" t="s">
        <v>2721</v>
      </c>
      <c r="Q6035" s="97" t="s">
        <v>154</v>
      </c>
      <c r="R6035" s="97" t="s">
        <v>131</v>
      </c>
      <c r="S6035" s="97" t="s">
        <v>149</v>
      </c>
      <c r="T6035" s="97" t="s">
        <v>150</v>
      </c>
      <c r="U6035" s="97" t="s">
        <v>134</v>
      </c>
      <c r="V6035" s="97" t="s">
        <v>135</v>
      </c>
      <c r="W6035" s="97" t="s">
        <v>136</v>
      </c>
      <c r="X6035" s="97"/>
      <c r="Y6035" s="99"/>
      <c r="Z6035" s="99"/>
      <c r="AA6035" s="99">
        <v>166266.54</v>
      </c>
      <c r="AB6035" s="99">
        <v>166266.54</v>
      </c>
      <c r="AC6035">
        <f t="shared" si="188"/>
        <v>1000</v>
      </c>
      <c r="AD6035" t="str">
        <f t="shared" si="189"/>
        <v>314</v>
      </c>
    </row>
    <row r="6036" spans="1:30" hidden="1" x14ac:dyDescent="0.25">
      <c r="A6036" s="97" t="s">
        <v>2723</v>
      </c>
      <c r="B6036" s="97" t="s">
        <v>2705</v>
      </c>
      <c r="C6036" s="97" t="s">
        <v>2719</v>
      </c>
      <c r="D6036" s="97">
        <v>14103</v>
      </c>
      <c r="E6036" s="97" t="s">
        <v>122</v>
      </c>
      <c r="F6036" s="98">
        <v>15</v>
      </c>
      <c r="G6036" s="98" t="s">
        <v>142</v>
      </c>
      <c r="H6036" s="97">
        <v>19</v>
      </c>
      <c r="I6036" s="97" t="s">
        <v>124</v>
      </c>
      <c r="J6036" s="97" t="s">
        <v>125</v>
      </c>
      <c r="K6036" s="97" t="s">
        <v>2724</v>
      </c>
      <c r="L6036" s="97"/>
      <c r="M6036" s="97"/>
      <c r="N6036" s="97" t="s">
        <v>2725</v>
      </c>
      <c r="O6036" s="97" t="s">
        <v>2708</v>
      </c>
      <c r="P6036" s="97" t="s">
        <v>2721</v>
      </c>
      <c r="Q6036" s="97" t="s">
        <v>155</v>
      </c>
      <c r="R6036" s="97" t="s">
        <v>131</v>
      </c>
      <c r="S6036" s="97" t="s">
        <v>149</v>
      </c>
      <c r="T6036" s="97" t="s">
        <v>150</v>
      </c>
      <c r="U6036" s="97" t="s">
        <v>134</v>
      </c>
      <c r="V6036" s="97" t="s">
        <v>135</v>
      </c>
      <c r="W6036" s="97" t="s">
        <v>136</v>
      </c>
      <c r="X6036" s="97"/>
      <c r="Y6036" s="99"/>
      <c r="Z6036" s="99"/>
      <c r="AA6036" s="99">
        <v>68018.13</v>
      </c>
      <c r="AB6036" s="99">
        <v>68018.13</v>
      </c>
      <c r="AC6036">
        <f t="shared" si="188"/>
        <v>1000</v>
      </c>
      <c r="AD6036" t="str">
        <f t="shared" si="189"/>
        <v>314</v>
      </c>
    </row>
    <row r="6037" spans="1:30" hidden="1" x14ac:dyDescent="0.25">
      <c r="A6037" s="97" t="s">
        <v>2723</v>
      </c>
      <c r="B6037" s="97" t="s">
        <v>2705</v>
      </c>
      <c r="C6037" s="97" t="s">
        <v>2719</v>
      </c>
      <c r="D6037" s="97">
        <v>14201</v>
      </c>
      <c r="E6037" s="97" t="s">
        <v>122</v>
      </c>
      <c r="F6037" s="98">
        <v>15</v>
      </c>
      <c r="G6037" s="98" t="s">
        <v>142</v>
      </c>
      <c r="H6037" s="97">
        <v>19</v>
      </c>
      <c r="I6037" s="97" t="s">
        <v>124</v>
      </c>
      <c r="J6037" s="97" t="s">
        <v>125</v>
      </c>
      <c r="K6037" s="97" t="s">
        <v>2724</v>
      </c>
      <c r="L6037" s="97"/>
      <c r="M6037" s="97"/>
      <c r="N6037" s="97" t="s">
        <v>2725</v>
      </c>
      <c r="O6037" s="97" t="s">
        <v>2708</v>
      </c>
      <c r="P6037" s="97" t="s">
        <v>2721</v>
      </c>
      <c r="Q6037" s="97" t="s">
        <v>156</v>
      </c>
      <c r="R6037" s="97" t="s">
        <v>131</v>
      </c>
      <c r="S6037" s="97" t="s">
        <v>149</v>
      </c>
      <c r="T6037" s="97" t="s">
        <v>150</v>
      </c>
      <c r="U6037" s="97" t="s">
        <v>134</v>
      </c>
      <c r="V6037" s="97" t="s">
        <v>135</v>
      </c>
      <c r="W6037" s="97" t="s">
        <v>136</v>
      </c>
      <c r="X6037" s="97"/>
      <c r="Y6037" s="99"/>
      <c r="Z6037" s="99"/>
      <c r="AA6037" s="99">
        <v>151151.4</v>
      </c>
      <c r="AB6037" s="99">
        <v>151151.4</v>
      </c>
      <c r="AC6037">
        <f t="shared" si="188"/>
        <v>1000</v>
      </c>
      <c r="AD6037" t="str">
        <f t="shared" si="189"/>
        <v>314</v>
      </c>
    </row>
    <row r="6038" spans="1:30" hidden="1" x14ac:dyDescent="0.25">
      <c r="A6038" s="97" t="s">
        <v>2723</v>
      </c>
      <c r="B6038" s="97" t="s">
        <v>2705</v>
      </c>
      <c r="C6038" s="97" t="s">
        <v>2719</v>
      </c>
      <c r="D6038" s="97">
        <v>14301</v>
      </c>
      <c r="E6038" s="97" t="s">
        <v>122</v>
      </c>
      <c r="F6038" s="98">
        <v>15</v>
      </c>
      <c r="G6038" s="98" t="s">
        <v>142</v>
      </c>
      <c r="H6038" s="97">
        <v>19</v>
      </c>
      <c r="I6038" s="97" t="s">
        <v>124</v>
      </c>
      <c r="J6038" s="97" t="s">
        <v>125</v>
      </c>
      <c r="K6038" s="97" t="s">
        <v>2724</v>
      </c>
      <c r="L6038" s="97"/>
      <c r="M6038" s="97"/>
      <c r="N6038" s="97" t="s">
        <v>2725</v>
      </c>
      <c r="O6038" s="97" t="s">
        <v>2708</v>
      </c>
      <c r="P6038" s="97" t="s">
        <v>2721</v>
      </c>
      <c r="Q6038" s="97" t="s">
        <v>178</v>
      </c>
      <c r="R6038" s="97" t="s">
        <v>131</v>
      </c>
      <c r="S6038" s="97" t="s">
        <v>149</v>
      </c>
      <c r="T6038" s="97" t="s">
        <v>150</v>
      </c>
      <c r="U6038" s="97" t="s">
        <v>134</v>
      </c>
      <c r="V6038" s="97" t="s">
        <v>135</v>
      </c>
      <c r="W6038" s="97" t="s">
        <v>136</v>
      </c>
      <c r="X6038" s="97"/>
      <c r="Y6038" s="99"/>
      <c r="Z6038" s="99"/>
      <c r="AA6038" s="99">
        <v>181381.68</v>
      </c>
      <c r="AB6038" s="99">
        <v>181381.68</v>
      </c>
      <c r="AC6038">
        <f t="shared" si="188"/>
        <v>1000</v>
      </c>
      <c r="AD6038" t="str">
        <f t="shared" si="189"/>
        <v>314</v>
      </c>
    </row>
    <row r="6039" spans="1:30" hidden="1" x14ac:dyDescent="0.25">
      <c r="A6039" t="s">
        <v>2723</v>
      </c>
      <c r="B6039" t="s">
        <v>2705</v>
      </c>
      <c r="C6039" t="s">
        <v>2719</v>
      </c>
      <c r="D6039" t="s">
        <v>186</v>
      </c>
      <c r="E6039" t="s">
        <v>122</v>
      </c>
      <c r="F6039" t="s">
        <v>159</v>
      </c>
      <c r="G6039" t="s">
        <v>160</v>
      </c>
      <c r="H6039" t="s">
        <v>143</v>
      </c>
      <c r="I6039" t="s">
        <v>124</v>
      </c>
      <c r="J6039" t="s">
        <v>125</v>
      </c>
      <c r="K6039" t="s">
        <v>2724</v>
      </c>
      <c r="N6039" t="s">
        <v>2725</v>
      </c>
      <c r="O6039" t="s">
        <v>2708</v>
      </c>
      <c r="P6039" t="s">
        <v>2721</v>
      </c>
      <c r="Q6039" t="s">
        <v>188</v>
      </c>
      <c r="R6039" t="s">
        <v>131</v>
      </c>
      <c r="S6039" t="s">
        <v>164</v>
      </c>
      <c r="T6039" t="s">
        <v>165</v>
      </c>
      <c r="U6039" t="s">
        <v>151</v>
      </c>
      <c r="V6039" t="s">
        <v>135</v>
      </c>
      <c r="W6039" t="s">
        <v>136</v>
      </c>
      <c r="X6039" t="s">
        <v>2726</v>
      </c>
      <c r="Y6039" s="94">
        <v>1097</v>
      </c>
      <c r="Z6039" s="94">
        <v>1097</v>
      </c>
      <c r="AA6039" s="94">
        <v>14000</v>
      </c>
      <c r="AB6039" s="94">
        <v>14000</v>
      </c>
      <c r="AC6039">
        <f t="shared" si="188"/>
        <v>2000</v>
      </c>
      <c r="AD6039" t="str">
        <f t="shared" si="189"/>
        <v>314</v>
      </c>
    </row>
    <row r="6040" spans="1:30" hidden="1" x14ac:dyDescent="0.25">
      <c r="A6040" t="s">
        <v>2723</v>
      </c>
      <c r="B6040" t="s">
        <v>2705</v>
      </c>
      <c r="C6040" t="s">
        <v>2719</v>
      </c>
      <c r="D6040" t="s">
        <v>192</v>
      </c>
      <c r="E6040" t="s">
        <v>122</v>
      </c>
      <c r="F6040" t="s">
        <v>159</v>
      </c>
      <c r="G6040" t="s">
        <v>160</v>
      </c>
      <c r="H6040" t="s">
        <v>143</v>
      </c>
      <c r="I6040" t="s">
        <v>124</v>
      </c>
      <c r="J6040" t="s">
        <v>125</v>
      </c>
      <c r="K6040" t="s">
        <v>2724</v>
      </c>
      <c r="N6040" t="s">
        <v>2725</v>
      </c>
      <c r="O6040" t="s">
        <v>2708</v>
      </c>
      <c r="P6040" t="s">
        <v>2721</v>
      </c>
      <c r="Q6040" t="s">
        <v>193</v>
      </c>
      <c r="R6040" t="s">
        <v>131</v>
      </c>
      <c r="S6040" t="s">
        <v>164</v>
      </c>
      <c r="T6040" t="s">
        <v>165</v>
      </c>
      <c r="U6040" t="s">
        <v>151</v>
      </c>
      <c r="V6040" t="s">
        <v>135</v>
      </c>
      <c r="W6040" t="s">
        <v>136</v>
      </c>
      <c r="X6040" t="s">
        <v>2726</v>
      </c>
      <c r="Y6040" s="94">
        <v>4522</v>
      </c>
      <c r="Z6040" s="94">
        <v>4521.9999999999991</v>
      </c>
      <c r="AA6040" s="94">
        <v>30000</v>
      </c>
      <c r="AB6040" s="94">
        <v>30000</v>
      </c>
      <c r="AC6040">
        <f t="shared" si="188"/>
        <v>2000</v>
      </c>
      <c r="AD6040" t="str">
        <f t="shared" si="189"/>
        <v>314</v>
      </c>
    </row>
    <row r="6041" spans="1:30" hidden="1" x14ac:dyDescent="0.25">
      <c r="A6041" t="s">
        <v>2727</v>
      </c>
      <c r="B6041" t="s">
        <v>2705</v>
      </c>
      <c r="C6041" t="s">
        <v>2719</v>
      </c>
      <c r="D6041" t="s">
        <v>186</v>
      </c>
      <c r="E6041" t="s">
        <v>122</v>
      </c>
      <c r="F6041" t="s">
        <v>159</v>
      </c>
      <c r="G6041" t="s">
        <v>160</v>
      </c>
      <c r="H6041" t="s">
        <v>143</v>
      </c>
      <c r="I6041" t="s">
        <v>124</v>
      </c>
      <c r="J6041" t="s">
        <v>125</v>
      </c>
      <c r="K6041" t="s">
        <v>2728</v>
      </c>
      <c r="N6041" t="s">
        <v>2729</v>
      </c>
      <c r="O6041" t="s">
        <v>2708</v>
      </c>
      <c r="P6041" t="s">
        <v>2721</v>
      </c>
      <c r="Q6041" t="s">
        <v>188</v>
      </c>
      <c r="R6041" t="s">
        <v>131</v>
      </c>
      <c r="S6041" t="s">
        <v>164</v>
      </c>
      <c r="T6041" t="s">
        <v>165</v>
      </c>
      <c r="U6041" t="s">
        <v>151</v>
      </c>
      <c r="V6041" t="s">
        <v>135</v>
      </c>
      <c r="W6041" t="s">
        <v>136</v>
      </c>
      <c r="X6041" t="s">
        <v>2730</v>
      </c>
      <c r="AA6041" s="94">
        <v>40000</v>
      </c>
      <c r="AB6041" s="94">
        <v>40000</v>
      </c>
      <c r="AC6041">
        <f t="shared" si="188"/>
        <v>2000</v>
      </c>
      <c r="AD6041" t="str">
        <f t="shared" si="189"/>
        <v>314</v>
      </c>
    </row>
    <row r="6042" spans="1:30" hidden="1" x14ac:dyDescent="0.25">
      <c r="A6042" t="s">
        <v>2727</v>
      </c>
      <c r="B6042" t="s">
        <v>2705</v>
      </c>
      <c r="C6042" t="s">
        <v>2719</v>
      </c>
      <c r="D6042" t="s">
        <v>578</v>
      </c>
      <c r="E6042" t="s">
        <v>122</v>
      </c>
      <c r="F6042" t="s">
        <v>159</v>
      </c>
      <c r="G6042" t="s">
        <v>160</v>
      </c>
      <c r="H6042" t="s">
        <v>143</v>
      </c>
      <c r="I6042" t="s">
        <v>124</v>
      </c>
      <c r="J6042" t="s">
        <v>125</v>
      </c>
      <c r="K6042" t="s">
        <v>2728</v>
      </c>
      <c r="N6042" t="s">
        <v>2729</v>
      </c>
      <c r="O6042" t="s">
        <v>2708</v>
      </c>
      <c r="P6042" t="s">
        <v>2721</v>
      </c>
      <c r="Q6042" t="s">
        <v>579</v>
      </c>
      <c r="R6042" t="s">
        <v>131</v>
      </c>
      <c r="S6042" t="s">
        <v>164</v>
      </c>
      <c r="T6042" t="s">
        <v>165</v>
      </c>
      <c r="U6042" t="s">
        <v>151</v>
      </c>
      <c r="V6042" t="s">
        <v>135</v>
      </c>
      <c r="W6042" t="s">
        <v>136</v>
      </c>
      <c r="X6042" t="s">
        <v>2730</v>
      </c>
      <c r="AA6042" s="94">
        <v>24000</v>
      </c>
      <c r="AB6042" s="94">
        <v>24000</v>
      </c>
      <c r="AC6042">
        <f t="shared" si="188"/>
        <v>2000</v>
      </c>
      <c r="AD6042" t="str">
        <f t="shared" si="189"/>
        <v>314</v>
      </c>
    </row>
    <row r="6043" spans="1:30" hidden="1" x14ac:dyDescent="0.25">
      <c r="A6043" t="s">
        <v>2727</v>
      </c>
      <c r="B6043" t="s">
        <v>2705</v>
      </c>
      <c r="C6043" t="s">
        <v>2719</v>
      </c>
      <c r="D6043" t="s">
        <v>200</v>
      </c>
      <c r="E6043" t="s">
        <v>122</v>
      </c>
      <c r="F6043" t="s">
        <v>159</v>
      </c>
      <c r="G6043" t="s">
        <v>160</v>
      </c>
      <c r="H6043" t="s">
        <v>143</v>
      </c>
      <c r="I6043" t="s">
        <v>124</v>
      </c>
      <c r="J6043" t="s">
        <v>125</v>
      </c>
      <c r="K6043" t="s">
        <v>2728</v>
      </c>
      <c r="N6043" t="s">
        <v>2729</v>
      </c>
      <c r="O6043" t="s">
        <v>2708</v>
      </c>
      <c r="P6043" t="s">
        <v>2721</v>
      </c>
      <c r="Q6043" t="s">
        <v>201</v>
      </c>
      <c r="R6043" t="s">
        <v>131</v>
      </c>
      <c r="S6043" t="s">
        <v>164</v>
      </c>
      <c r="T6043" t="s">
        <v>165</v>
      </c>
      <c r="U6043" t="s">
        <v>151</v>
      </c>
      <c r="V6043" t="s">
        <v>135</v>
      </c>
      <c r="W6043" t="s">
        <v>136</v>
      </c>
      <c r="X6043" t="s">
        <v>2730</v>
      </c>
      <c r="AA6043" s="94">
        <v>12000</v>
      </c>
      <c r="AB6043" s="94">
        <v>12000</v>
      </c>
      <c r="AC6043">
        <f t="shared" si="188"/>
        <v>2000</v>
      </c>
      <c r="AD6043" t="str">
        <f t="shared" si="189"/>
        <v>314</v>
      </c>
    </row>
    <row r="6044" spans="1:30" hidden="1" x14ac:dyDescent="0.25">
      <c r="A6044" t="s">
        <v>2727</v>
      </c>
      <c r="B6044" t="s">
        <v>2705</v>
      </c>
      <c r="C6044" t="s">
        <v>2719</v>
      </c>
      <c r="D6044" t="s">
        <v>315</v>
      </c>
      <c r="E6044" t="s">
        <v>122</v>
      </c>
      <c r="F6044" t="s">
        <v>159</v>
      </c>
      <c r="G6044" t="s">
        <v>160</v>
      </c>
      <c r="H6044" t="s">
        <v>143</v>
      </c>
      <c r="I6044" t="s">
        <v>124</v>
      </c>
      <c r="J6044" t="s">
        <v>125</v>
      </c>
      <c r="K6044" t="s">
        <v>2728</v>
      </c>
      <c r="N6044" t="s">
        <v>2729</v>
      </c>
      <c r="O6044" t="s">
        <v>2708</v>
      </c>
      <c r="P6044" t="s">
        <v>2721</v>
      </c>
      <c r="Q6044" t="s">
        <v>316</v>
      </c>
      <c r="R6044" t="s">
        <v>131</v>
      </c>
      <c r="S6044" t="s">
        <v>164</v>
      </c>
      <c r="T6044" t="s">
        <v>165</v>
      </c>
      <c r="U6044" t="s">
        <v>151</v>
      </c>
      <c r="V6044" t="s">
        <v>135</v>
      </c>
      <c r="W6044" t="s">
        <v>136</v>
      </c>
      <c r="X6044" t="s">
        <v>2730</v>
      </c>
      <c r="AA6044" s="94">
        <v>40000</v>
      </c>
      <c r="AB6044" s="94">
        <v>40000</v>
      </c>
      <c r="AC6044">
        <f t="shared" si="188"/>
        <v>3000</v>
      </c>
      <c r="AD6044" t="str">
        <f t="shared" si="189"/>
        <v>314</v>
      </c>
    </row>
    <row r="6045" spans="1:30" hidden="1" x14ac:dyDescent="0.25">
      <c r="A6045" t="s">
        <v>2727</v>
      </c>
      <c r="B6045" t="s">
        <v>2705</v>
      </c>
      <c r="C6045" t="s">
        <v>2719</v>
      </c>
      <c r="D6045" t="s">
        <v>254</v>
      </c>
      <c r="E6045" t="s">
        <v>122</v>
      </c>
      <c r="F6045" t="s">
        <v>159</v>
      </c>
      <c r="G6045" t="s">
        <v>160</v>
      </c>
      <c r="H6045" t="s">
        <v>143</v>
      </c>
      <c r="I6045" t="s">
        <v>124</v>
      </c>
      <c r="J6045" t="s">
        <v>125</v>
      </c>
      <c r="K6045" t="s">
        <v>2728</v>
      </c>
      <c r="N6045" t="s">
        <v>2729</v>
      </c>
      <c r="O6045" t="s">
        <v>2708</v>
      </c>
      <c r="P6045" t="s">
        <v>2721</v>
      </c>
      <c r="Q6045" t="s">
        <v>255</v>
      </c>
      <c r="R6045" t="s">
        <v>131</v>
      </c>
      <c r="S6045" t="s">
        <v>164</v>
      </c>
      <c r="T6045" t="s">
        <v>165</v>
      </c>
      <c r="U6045" t="s">
        <v>151</v>
      </c>
      <c r="V6045" t="s">
        <v>135</v>
      </c>
      <c r="W6045" t="s">
        <v>136</v>
      </c>
      <c r="X6045" t="s">
        <v>2730</v>
      </c>
      <c r="AA6045" s="94">
        <v>40000</v>
      </c>
      <c r="AB6045" s="94">
        <v>40000</v>
      </c>
      <c r="AC6045">
        <f t="shared" si="188"/>
        <v>3000</v>
      </c>
      <c r="AD6045" t="str">
        <f t="shared" si="189"/>
        <v>314</v>
      </c>
    </row>
    <row r="6046" spans="1:30" hidden="1" x14ac:dyDescent="0.25">
      <c r="A6046" t="s">
        <v>2727</v>
      </c>
      <c r="B6046" t="s">
        <v>2705</v>
      </c>
      <c r="C6046" t="s">
        <v>2719</v>
      </c>
      <c r="D6046" t="s">
        <v>266</v>
      </c>
      <c r="E6046" t="s">
        <v>122</v>
      </c>
      <c r="F6046" t="s">
        <v>159</v>
      </c>
      <c r="G6046" t="s">
        <v>160</v>
      </c>
      <c r="H6046" t="s">
        <v>143</v>
      </c>
      <c r="I6046" t="s">
        <v>124</v>
      </c>
      <c r="J6046" t="s">
        <v>125</v>
      </c>
      <c r="K6046" t="s">
        <v>2728</v>
      </c>
      <c r="N6046" t="s">
        <v>2729</v>
      </c>
      <c r="O6046" t="s">
        <v>2708</v>
      </c>
      <c r="P6046" t="s">
        <v>2721</v>
      </c>
      <c r="Q6046" t="s">
        <v>267</v>
      </c>
      <c r="R6046" t="s">
        <v>131</v>
      </c>
      <c r="S6046" t="s">
        <v>164</v>
      </c>
      <c r="T6046" t="s">
        <v>165</v>
      </c>
      <c r="U6046" t="s">
        <v>151</v>
      </c>
      <c r="V6046" t="s">
        <v>135</v>
      </c>
      <c r="W6046" t="s">
        <v>136</v>
      </c>
      <c r="X6046" t="s">
        <v>2730</v>
      </c>
      <c r="AA6046" s="94">
        <v>21000</v>
      </c>
      <c r="AB6046" s="94">
        <v>21000</v>
      </c>
      <c r="AC6046">
        <f t="shared" si="188"/>
        <v>3000</v>
      </c>
      <c r="AD6046" t="str">
        <f t="shared" si="189"/>
        <v>314</v>
      </c>
    </row>
    <row r="6047" spans="1:30" hidden="1" x14ac:dyDescent="0.25">
      <c r="A6047" t="s">
        <v>2731</v>
      </c>
      <c r="B6047" t="s">
        <v>2705</v>
      </c>
      <c r="C6047" t="s">
        <v>2719</v>
      </c>
      <c r="D6047" t="s">
        <v>186</v>
      </c>
      <c r="E6047" t="s">
        <v>122</v>
      </c>
      <c r="F6047" t="s">
        <v>159</v>
      </c>
      <c r="G6047" t="s">
        <v>160</v>
      </c>
      <c r="H6047" t="s">
        <v>143</v>
      </c>
      <c r="I6047" t="s">
        <v>124</v>
      </c>
      <c r="J6047" t="s">
        <v>125</v>
      </c>
      <c r="K6047" t="s">
        <v>2732</v>
      </c>
      <c r="N6047" t="s">
        <v>2733</v>
      </c>
      <c r="O6047" t="s">
        <v>2708</v>
      </c>
      <c r="P6047" t="s">
        <v>2721</v>
      </c>
      <c r="Q6047" t="s">
        <v>188</v>
      </c>
      <c r="R6047" t="s">
        <v>131</v>
      </c>
      <c r="S6047" t="s">
        <v>164</v>
      </c>
      <c r="T6047" t="s">
        <v>165</v>
      </c>
      <c r="U6047" t="s">
        <v>151</v>
      </c>
      <c r="V6047" t="s">
        <v>135</v>
      </c>
      <c r="W6047" t="s">
        <v>136</v>
      </c>
      <c r="X6047" t="s">
        <v>2734</v>
      </c>
      <c r="Y6047" s="94">
        <v>316</v>
      </c>
      <c r="Z6047" s="94">
        <v>0</v>
      </c>
      <c r="AA6047" s="94">
        <v>0</v>
      </c>
      <c r="AB6047" s="94">
        <v>0</v>
      </c>
      <c r="AC6047">
        <f t="shared" si="188"/>
        <v>2000</v>
      </c>
      <c r="AD6047" t="str">
        <f t="shared" si="189"/>
        <v>314</v>
      </c>
    </row>
    <row r="6048" spans="1:30" hidden="1" x14ac:dyDescent="0.25">
      <c r="A6048" t="s">
        <v>2731</v>
      </c>
      <c r="B6048" t="s">
        <v>2705</v>
      </c>
      <c r="C6048" t="s">
        <v>2709</v>
      </c>
      <c r="D6048" t="s">
        <v>186</v>
      </c>
      <c r="E6048" t="s">
        <v>122</v>
      </c>
      <c r="F6048" t="s">
        <v>159</v>
      </c>
      <c r="G6048" t="s">
        <v>160</v>
      </c>
      <c r="H6048" t="s">
        <v>143</v>
      </c>
      <c r="I6048" t="s">
        <v>124</v>
      </c>
      <c r="J6048" t="s">
        <v>125</v>
      </c>
      <c r="K6048" t="s">
        <v>2732</v>
      </c>
      <c r="N6048" t="s">
        <v>2733</v>
      </c>
      <c r="O6048" t="s">
        <v>2708</v>
      </c>
      <c r="P6048" t="s">
        <v>2711</v>
      </c>
      <c r="Q6048" t="s">
        <v>188</v>
      </c>
      <c r="R6048" t="s">
        <v>131</v>
      </c>
      <c r="S6048" t="s">
        <v>164</v>
      </c>
      <c r="T6048" t="s">
        <v>165</v>
      </c>
      <c r="U6048" t="s">
        <v>151</v>
      </c>
      <c r="V6048" t="s">
        <v>135</v>
      </c>
      <c r="W6048" t="s">
        <v>136</v>
      </c>
      <c r="X6048" t="s">
        <v>2735</v>
      </c>
      <c r="AA6048" s="94">
        <v>15000</v>
      </c>
      <c r="AB6048" s="94">
        <v>15000</v>
      </c>
      <c r="AC6048">
        <f t="shared" si="188"/>
        <v>2000</v>
      </c>
      <c r="AD6048" t="str">
        <f t="shared" si="189"/>
        <v>314</v>
      </c>
    </row>
    <row r="6049" spans="1:30" hidden="1" x14ac:dyDescent="0.25">
      <c r="A6049" t="s">
        <v>2731</v>
      </c>
      <c r="B6049" t="s">
        <v>2705</v>
      </c>
      <c r="C6049" t="s">
        <v>2709</v>
      </c>
      <c r="D6049" t="s">
        <v>578</v>
      </c>
      <c r="E6049" t="s">
        <v>122</v>
      </c>
      <c r="F6049" t="s">
        <v>159</v>
      </c>
      <c r="G6049" t="s">
        <v>160</v>
      </c>
      <c r="H6049" t="s">
        <v>143</v>
      </c>
      <c r="I6049" t="s">
        <v>124</v>
      </c>
      <c r="J6049" t="s">
        <v>125</v>
      </c>
      <c r="K6049" t="s">
        <v>2732</v>
      </c>
      <c r="N6049" t="s">
        <v>2733</v>
      </c>
      <c r="O6049" t="s">
        <v>2708</v>
      </c>
      <c r="P6049" t="s">
        <v>2711</v>
      </c>
      <c r="Q6049" t="s">
        <v>579</v>
      </c>
      <c r="R6049" t="s">
        <v>131</v>
      </c>
      <c r="S6049" t="s">
        <v>164</v>
      </c>
      <c r="T6049" t="s">
        <v>165</v>
      </c>
      <c r="U6049" t="s">
        <v>151</v>
      </c>
      <c r="V6049" t="s">
        <v>135</v>
      </c>
      <c r="W6049" t="s">
        <v>136</v>
      </c>
      <c r="X6049" t="s">
        <v>2735</v>
      </c>
      <c r="AA6049" s="94">
        <v>12000</v>
      </c>
      <c r="AB6049" s="94">
        <v>12000</v>
      </c>
      <c r="AC6049">
        <f t="shared" si="188"/>
        <v>2000</v>
      </c>
      <c r="AD6049" t="str">
        <f t="shared" si="189"/>
        <v>314</v>
      </c>
    </row>
    <row r="6050" spans="1:30" hidden="1" x14ac:dyDescent="0.25">
      <c r="A6050" t="s">
        <v>2731</v>
      </c>
      <c r="B6050" t="s">
        <v>2705</v>
      </c>
      <c r="C6050" t="s">
        <v>2719</v>
      </c>
      <c r="D6050" t="s">
        <v>192</v>
      </c>
      <c r="E6050" t="s">
        <v>122</v>
      </c>
      <c r="F6050" t="s">
        <v>159</v>
      </c>
      <c r="G6050" t="s">
        <v>160</v>
      </c>
      <c r="H6050" t="s">
        <v>143</v>
      </c>
      <c r="I6050" t="s">
        <v>124</v>
      </c>
      <c r="J6050" t="s">
        <v>125</v>
      </c>
      <c r="K6050" t="s">
        <v>2732</v>
      </c>
      <c r="N6050" t="s">
        <v>2733</v>
      </c>
      <c r="O6050" t="s">
        <v>2708</v>
      </c>
      <c r="P6050" t="s">
        <v>2721</v>
      </c>
      <c r="Q6050" t="s">
        <v>193</v>
      </c>
      <c r="R6050" t="s">
        <v>131</v>
      </c>
      <c r="S6050" t="s">
        <v>164</v>
      </c>
      <c r="T6050" t="s">
        <v>165</v>
      </c>
      <c r="U6050" t="s">
        <v>151</v>
      </c>
      <c r="V6050" t="s">
        <v>135</v>
      </c>
      <c r="W6050" t="s">
        <v>136</v>
      </c>
      <c r="X6050" t="s">
        <v>2734</v>
      </c>
      <c r="Y6050" s="94">
        <v>5000</v>
      </c>
      <c r="Z6050" s="94">
        <v>0</v>
      </c>
      <c r="AA6050" s="94">
        <v>0</v>
      </c>
      <c r="AB6050" s="94">
        <v>0</v>
      </c>
      <c r="AC6050">
        <f t="shared" si="188"/>
        <v>2000</v>
      </c>
      <c r="AD6050" t="str">
        <f t="shared" si="189"/>
        <v>314</v>
      </c>
    </row>
    <row r="6051" spans="1:30" hidden="1" x14ac:dyDescent="0.25">
      <c r="A6051" t="s">
        <v>2731</v>
      </c>
      <c r="B6051" t="s">
        <v>2705</v>
      </c>
      <c r="C6051" t="s">
        <v>2709</v>
      </c>
      <c r="D6051" t="s">
        <v>200</v>
      </c>
      <c r="E6051" t="s">
        <v>122</v>
      </c>
      <c r="F6051" t="s">
        <v>159</v>
      </c>
      <c r="G6051" t="s">
        <v>160</v>
      </c>
      <c r="H6051" t="s">
        <v>143</v>
      </c>
      <c r="I6051" t="s">
        <v>124</v>
      </c>
      <c r="J6051" t="s">
        <v>125</v>
      </c>
      <c r="K6051" t="s">
        <v>2732</v>
      </c>
      <c r="N6051" t="s">
        <v>2733</v>
      </c>
      <c r="O6051" t="s">
        <v>2708</v>
      </c>
      <c r="P6051" t="s">
        <v>2711</v>
      </c>
      <c r="Q6051" t="s">
        <v>201</v>
      </c>
      <c r="R6051" t="s">
        <v>131</v>
      </c>
      <c r="S6051" t="s">
        <v>164</v>
      </c>
      <c r="T6051" t="s">
        <v>165</v>
      </c>
      <c r="U6051" t="s">
        <v>151</v>
      </c>
      <c r="V6051" t="s">
        <v>135</v>
      </c>
      <c r="W6051" t="s">
        <v>136</v>
      </c>
      <c r="X6051" t="s">
        <v>2735</v>
      </c>
      <c r="AA6051" s="94">
        <v>13100</v>
      </c>
      <c r="AB6051" s="94">
        <v>13100</v>
      </c>
      <c r="AC6051">
        <f t="shared" si="188"/>
        <v>2000</v>
      </c>
      <c r="AD6051" t="str">
        <f t="shared" si="189"/>
        <v>314</v>
      </c>
    </row>
    <row r="6052" spans="1:30" hidden="1" x14ac:dyDescent="0.25">
      <c r="A6052" t="s">
        <v>2731</v>
      </c>
      <c r="B6052" t="s">
        <v>2705</v>
      </c>
      <c r="C6052" t="s">
        <v>2709</v>
      </c>
      <c r="D6052" t="s">
        <v>1210</v>
      </c>
      <c r="E6052" t="s">
        <v>122</v>
      </c>
      <c r="F6052" t="s">
        <v>159</v>
      </c>
      <c r="G6052" t="s">
        <v>160</v>
      </c>
      <c r="H6052" t="s">
        <v>143</v>
      </c>
      <c r="I6052" t="s">
        <v>124</v>
      </c>
      <c r="J6052" t="s">
        <v>125</v>
      </c>
      <c r="K6052" t="s">
        <v>2732</v>
      </c>
      <c r="N6052" t="s">
        <v>2733</v>
      </c>
      <c r="O6052" t="s">
        <v>2708</v>
      </c>
      <c r="P6052" t="s">
        <v>2711</v>
      </c>
      <c r="Q6052" t="s">
        <v>1211</v>
      </c>
      <c r="R6052" t="s">
        <v>131</v>
      </c>
      <c r="S6052" t="s">
        <v>164</v>
      </c>
      <c r="T6052" t="s">
        <v>165</v>
      </c>
      <c r="U6052" t="s">
        <v>151</v>
      </c>
      <c r="V6052" t="s">
        <v>135</v>
      </c>
      <c r="W6052" t="s">
        <v>136</v>
      </c>
      <c r="X6052" t="s">
        <v>2735</v>
      </c>
      <c r="AA6052" s="94">
        <v>417600</v>
      </c>
      <c r="AB6052" s="94">
        <v>417600</v>
      </c>
      <c r="AC6052">
        <f t="shared" si="188"/>
        <v>3000</v>
      </c>
      <c r="AD6052" t="str">
        <f t="shared" si="189"/>
        <v>314</v>
      </c>
    </row>
    <row r="6053" spans="1:30" hidden="1" x14ac:dyDescent="0.25">
      <c r="A6053" t="s">
        <v>2731</v>
      </c>
      <c r="B6053" t="s">
        <v>2705</v>
      </c>
      <c r="C6053" t="s">
        <v>2719</v>
      </c>
      <c r="D6053" t="s">
        <v>272</v>
      </c>
      <c r="E6053" t="s">
        <v>122</v>
      </c>
      <c r="F6053" t="s">
        <v>159</v>
      </c>
      <c r="G6053" t="s">
        <v>160</v>
      </c>
      <c r="H6053" t="s">
        <v>143</v>
      </c>
      <c r="I6053" t="s">
        <v>124</v>
      </c>
      <c r="J6053" t="s">
        <v>125</v>
      </c>
      <c r="K6053" t="s">
        <v>2732</v>
      </c>
      <c r="N6053" t="s">
        <v>2733</v>
      </c>
      <c r="O6053" t="s">
        <v>2708</v>
      </c>
      <c r="P6053" t="s">
        <v>2721</v>
      </c>
      <c r="Q6053" t="s">
        <v>273</v>
      </c>
      <c r="R6053" t="s">
        <v>131</v>
      </c>
      <c r="S6053" t="s">
        <v>164</v>
      </c>
      <c r="T6053" t="s">
        <v>165</v>
      </c>
      <c r="U6053" t="s">
        <v>151</v>
      </c>
      <c r="V6053" t="s">
        <v>135</v>
      </c>
      <c r="W6053" t="s">
        <v>136</v>
      </c>
      <c r="X6053" t="s">
        <v>2734</v>
      </c>
      <c r="Y6053" s="94">
        <v>10000</v>
      </c>
      <c r="Z6053" s="94">
        <v>0</v>
      </c>
      <c r="AA6053" s="94">
        <v>0</v>
      </c>
      <c r="AB6053" s="94">
        <v>0</v>
      </c>
      <c r="AC6053">
        <f t="shared" si="188"/>
        <v>3000</v>
      </c>
      <c r="AD6053" t="str">
        <f t="shared" si="189"/>
        <v>314</v>
      </c>
    </row>
    <row r="6054" spans="1:30" hidden="1" x14ac:dyDescent="0.25">
      <c r="A6054" t="s">
        <v>2731</v>
      </c>
      <c r="B6054" t="s">
        <v>2705</v>
      </c>
      <c r="C6054" t="s">
        <v>2719</v>
      </c>
      <c r="D6054" t="s">
        <v>172</v>
      </c>
      <c r="E6054" t="s">
        <v>122</v>
      </c>
      <c r="F6054" t="s">
        <v>159</v>
      </c>
      <c r="G6054" t="s">
        <v>160</v>
      </c>
      <c r="H6054" t="s">
        <v>143</v>
      </c>
      <c r="I6054" t="s">
        <v>124</v>
      </c>
      <c r="J6054" t="s">
        <v>125</v>
      </c>
      <c r="K6054" t="s">
        <v>2732</v>
      </c>
      <c r="N6054" t="s">
        <v>2733</v>
      </c>
      <c r="O6054" t="s">
        <v>2708</v>
      </c>
      <c r="P6054" t="s">
        <v>2721</v>
      </c>
      <c r="Q6054" t="s">
        <v>173</v>
      </c>
      <c r="R6054" t="s">
        <v>131</v>
      </c>
      <c r="S6054" t="s">
        <v>164</v>
      </c>
      <c r="T6054" t="s">
        <v>165</v>
      </c>
      <c r="U6054" t="s">
        <v>151</v>
      </c>
      <c r="V6054" t="s">
        <v>135</v>
      </c>
      <c r="W6054" t="s">
        <v>136</v>
      </c>
      <c r="X6054" t="s">
        <v>2734</v>
      </c>
      <c r="Y6054" s="94">
        <v>5000</v>
      </c>
      <c r="Z6054" s="94">
        <v>0</v>
      </c>
      <c r="AA6054" s="94">
        <v>0</v>
      </c>
      <c r="AB6054" s="94">
        <v>0</v>
      </c>
      <c r="AC6054">
        <f t="shared" si="188"/>
        <v>3000</v>
      </c>
      <c r="AD6054" t="str">
        <f t="shared" si="189"/>
        <v>314</v>
      </c>
    </row>
    <row r="6055" spans="1:30" hidden="1" x14ac:dyDescent="0.25">
      <c r="A6055" t="s">
        <v>2731</v>
      </c>
      <c r="B6055" t="s">
        <v>2705</v>
      </c>
      <c r="C6055" t="s">
        <v>2709</v>
      </c>
      <c r="D6055" t="s">
        <v>172</v>
      </c>
      <c r="E6055" t="s">
        <v>122</v>
      </c>
      <c r="F6055" t="s">
        <v>159</v>
      </c>
      <c r="G6055" t="s">
        <v>160</v>
      </c>
      <c r="H6055" t="s">
        <v>143</v>
      </c>
      <c r="I6055" t="s">
        <v>124</v>
      </c>
      <c r="J6055" t="s">
        <v>125</v>
      </c>
      <c r="K6055" t="s">
        <v>2732</v>
      </c>
      <c r="N6055" t="s">
        <v>2733</v>
      </c>
      <c r="O6055" t="s">
        <v>2708</v>
      </c>
      <c r="P6055" t="s">
        <v>2711</v>
      </c>
      <c r="Q6055" t="s">
        <v>173</v>
      </c>
      <c r="R6055" t="s">
        <v>131</v>
      </c>
      <c r="S6055" t="s">
        <v>164</v>
      </c>
      <c r="T6055" t="s">
        <v>165</v>
      </c>
      <c r="U6055" t="s">
        <v>151</v>
      </c>
      <c r="V6055" t="s">
        <v>135</v>
      </c>
      <c r="W6055" t="s">
        <v>136</v>
      </c>
      <c r="X6055" t="s">
        <v>2735</v>
      </c>
      <c r="AA6055" s="94">
        <v>30000</v>
      </c>
      <c r="AB6055" s="94">
        <v>30000</v>
      </c>
      <c r="AC6055">
        <f t="shared" si="188"/>
        <v>3000</v>
      </c>
      <c r="AD6055" t="str">
        <f t="shared" si="189"/>
        <v>314</v>
      </c>
    </row>
    <row r="6056" spans="1:30" hidden="1" x14ac:dyDescent="0.25">
      <c r="A6056" t="s">
        <v>2731</v>
      </c>
      <c r="B6056" t="s">
        <v>2705</v>
      </c>
      <c r="C6056" t="s">
        <v>2719</v>
      </c>
      <c r="D6056" t="s">
        <v>174</v>
      </c>
      <c r="E6056" t="s">
        <v>122</v>
      </c>
      <c r="F6056" t="s">
        <v>159</v>
      </c>
      <c r="G6056" t="s">
        <v>160</v>
      </c>
      <c r="H6056" t="s">
        <v>143</v>
      </c>
      <c r="I6056" t="s">
        <v>124</v>
      </c>
      <c r="J6056" t="s">
        <v>125</v>
      </c>
      <c r="K6056" t="s">
        <v>2732</v>
      </c>
      <c r="N6056" t="s">
        <v>2733</v>
      </c>
      <c r="O6056" t="s">
        <v>2708</v>
      </c>
      <c r="P6056" t="s">
        <v>2721</v>
      </c>
      <c r="Q6056" t="s">
        <v>175</v>
      </c>
      <c r="R6056" t="s">
        <v>131</v>
      </c>
      <c r="S6056" t="s">
        <v>164</v>
      </c>
      <c r="T6056" t="s">
        <v>165</v>
      </c>
      <c r="U6056" t="s">
        <v>151</v>
      </c>
      <c r="V6056" t="s">
        <v>135</v>
      </c>
      <c r="W6056" t="s">
        <v>136</v>
      </c>
      <c r="X6056" t="s">
        <v>2734</v>
      </c>
      <c r="Y6056" s="94">
        <v>5000</v>
      </c>
      <c r="Z6056" s="94">
        <v>0</v>
      </c>
      <c r="AA6056" s="94">
        <v>0</v>
      </c>
      <c r="AB6056" s="94">
        <v>0</v>
      </c>
      <c r="AC6056">
        <f t="shared" si="188"/>
        <v>3000</v>
      </c>
      <c r="AD6056" t="str">
        <f t="shared" si="189"/>
        <v>314</v>
      </c>
    </row>
    <row r="6057" spans="1:30" hidden="1" x14ac:dyDescent="0.25">
      <c r="A6057" t="s">
        <v>2731</v>
      </c>
      <c r="B6057" t="s">
        <v>2705</v>
      </c>
      <c r="C6057" t="s">
        <v>2709</v>
      </c>
      <c r="D6057" t="s">
        <v>174</v>
      </c>
      <c r="E6057" t="s">
        <v>122</v>
      </c>
      <c r="F6057" t="s">
        <v>159</v>
      </c>
      <c r="G6057" t="s">
        <v>160</v>
      </c>
      <c r="H6057" t="s">
        <v>143</v>
      </c>
      <c r="I6057" t="s">
        <v>124</v>
      </c>
      <c r="J6057" t="s">
        <v>125</v>
      </c>
      <c r="K6057" t="s">
        <v>2732</v>
      </c>
      <c r="N6057" t="s">
        <v>2733</v>
      </c>
      <c r="O6057" t="s">
        <v>2708</v>
      </c>
      <c r="P6057" t="s">
        <v>2711</v>
      </c>
      <c r="Q6057" t="s">
        <v>175</v>
      </c>
      <c r="R6057" t="s">
        <v>131</v>
      </c>
      <c r="S6057" t="s">
        <v>164</v>
      </c>
      <c r="T6057" t="s">
        <v>165</v>
      </c>
      <c r="U6057" t="s">
        <v>151</v>
      </c>
      <c r="V6057" t="s">
        <v>135</v>
      </c>
      <c r="W6057" t="s">
        <v>136</v>
      </c>
      <c r="X6057" t="s">
        <v>2735</v>
      </c>
      <c r="AA6057" s="94">
        <v>15000</v>
      </c>
      <c r="AB6057" s="94">
        <v>15000</v>
      </c>
      <c r="AC6057">
        <f t="shared" si="188"/>
        <v>3000</v>
      </c>
      <c r="AD6057" t="str">
        <f t="shared" si="189"/>
        <v>314</v>
      </c>
    </row>
    <row r="6058" spans="1:30" hidden="1" x14ac:dyDescent="0.25">
      <c r="A6058" t="s">
        <v>2731</v>
      </c>
      <c r="B6058" t="s">
        <v>2705</v>
      </c>
      <c r="C6058" t="s">
        <v>2709</v>
      </c>
      <c r="D6058" t="s">
        <v>348</v>
      </c>
      <c r="E6058" t="s">
        <v>122</v>
      </c>
      <c r="F6058" t="s">
        <v>159</v>
      </c>
      <c r="G6058" t="s">
        <v>160</v>
      </c>
      <c r="H6058" t="s">
        <v>143</v>
      </c>
      <c r="I6058" t="s">
        <v>124</v>
      </c>
      <c r="J6058" t="s">
        <v>125</v>
      </c>
      <c r="K6058" t="s">
        <v>2732</v>
      </c>
      <c r="N6058" t="s">
        <v>2733</v>
      </c>
      <c r="O6058" t="s">
        <v>2708</v>
      </c>
      <c r="P6058" t="s">
        <v>2711</v>
      </c>
      <c r="Q6058" t="s">
        <v>308</v>
      </c>
      <c r="R6058" t="s">
        <v>131</v>
      </c>
      <c r="S6058" t="s">
        <v>164</v>
      </c>
      <c r="T6058" t="s">
        <v>165</v>
      </c>
      <c r="U6058" t="s">
        <v>151</v>
      </c>
      <c r="V6058" t="s">
        <v>135</v>
      </c>
      <c r="W6058" t="s">
        <v>136</v>
      </c>
      <c r="X6058" t="s">
        <v>2735</v>
      </c>
      <c r="AA6058" s="94">
        <v>25000</v>
      </c>
      <c r="AB6058" s="94">
        <v>25000</v>
      </c>
      <c r="AC6058">
        <f t="shared" si="188"/>
        <v>3000</v>
      </c>
      <c r="AD6058" t="str">
        <f t="shared" si="189"/>
        <v>314</v>
      </c>
    </row>
    <row r="6059" spans="1:30" hidden="1" x14ac:dyDescent="0.25">
      <c r="A6059" t="s">
        <v>2731</v>
      </c>
      <c r="B6059" t="s">
        <v>2705</v>
      </c>
      <c r="C6059" t="s">
        <v>2719</v>
      </c>
      <c r="D6059" t="s">
        <v>282</v>
      </c>
      <c r="E6059" t="s">
        <v>122</v>
      </c>
      <c r="F6059" t="s">
        <v>159</v>
      </c>
      <c r="G6059" t="s">
        <v>160</v>
      </c>
      <c r="H6059" t="s">
        <v>143</v>
      </c>
      <c r="I6059" t="s">
        <v>124</v>
      </c>
      <c r="J6059" t="s">
        <v>125</v>
      </c>
      <c r="K6059" t="s">
        <v>2732</v>
      </c>
      <c r="N6059" t="s">
        <v>2733</v>
      </c>
      <c r="O6059" t="s">
        <v>2708</v>
      </c>
      <c r="P6059" t="s">
        <v>2721</v>
      </c>
      <c r="Q6059" t="s">
        <v>283</v>
      </c>
      <c r="R6059" t="s">
        <v>131</v>
      </c>
      <c r="S6059" t="s">
        <v>164</v>
      </c>
      <c r="T6059" t="s">
        <v>165</v>
      </c>
      <c r="U6059" t="s">
        <v>151</v>
      </c>
      <c r="V6059" t="s">
        <v>135</v>
      </c>
      <c r="W6059" t="s">
        <v>136</v>
      </c>
      <c r="X6059" t="s">
        <v>2734</v>
      </c>
      <c r="Y6059" s="94">
        <v>5000</v>
      </c>
      <c r="Z6059" s="94">
        <v>0</v>
      </c>
      <c r="AA6059" s="94">
        <v>0</v>
      </c>
      <c r="AB6059" s="94">
        <v>0</v>
      </c>
      <c r="AC6059">
        <f t="shared" si="188"/>
        <v>3000</v>
      </c>
      <c r="AD6059" t="str">
        <f t="shared" si="189"/>
        <v>314</v>
      </c>
    </row>
    <row r="6060" spans="1:30" hidden="1" x14ac:dyDescent="0.25">
      <c r="A6060" t="s">
        <v>2731</v>
      </c>
      <c r="B6060" t="s">
        <v>2705</v>
      </c>
      <c r="C6060" t="s">
        <v>2709</v>
      </c>
      <c r="D6060" t="s">
        <v>417</v>
      </c>
      <c r="E6060" t="s">
        <v>122</v>
      </c>
      <c r="F6060" t="s">
        <v>159</v>
      </c>
      <c r="G6060" t="s">
        <v>160</v>
      </c>
      <c r="H6060" t="s">
        <v>143</v>
      </c>
      <c r="I6060" t="s">
        <v>124</v>
      </c>
      <c r="J6060" t="s">
        <v>125</v>
      </c>
      <c r="K6060" t="s">
        <v>2732</v>
      </c>
      <c r="N6060" t="s">
        <v>2733</v>
      </c>
      <c r="O6060" t="s">
        <v>2708</v>
      </c>
      <c r="P6060" t="s">
        <v>2711</v>
      </c>
      <c r="Q6060" t="s">
        <v>418</v>
      </c>
      <c r="R6060" t="s">
        <v>131</v>
      </c>
      <c r="S6060" t="s">
        <v>164</v>
      </c>
      <c r="T6060" t="s">
        <v>165</v>
      </c>
      <c r="U6060" t="s">
        <v>151</v>
      </c>
      <c r="V6060" t="s">
        <v>135</v>
      </c>
      <c r="W6060" t="s">
        <v>136</v>
      </c>
      <c r="X6060" t="s">
        <v>2735</v>
      </c>
      <c r="AA6060" s="94">
        <v>206899</v>
      </c>
      <c r="AB6060" s="94">
        <v>206899</v>
      </c>
      <c r="AC6060">
        <f t="shared" si="188"/>
        <v>3000</v>
      </c>
      <c r="AD6060" t="str">
        <f t="shared" si="189"/>
        <v>314</v>
      </c>
    </row>
    <row r="6061" spans="1:30" hidden="1" x14ac:dyDescent="0.25">
      <c r="A6061" s="97" t="s">
        <v>2736</v>
      </c>
      <c r="B6061" s="97" t="s">
        <v>2705</v>
      </c>
      <c r="C6061" s="97" t="s">
        <v>2719</v>
      </c>
      <c r="D6061" s="97" t="s">
        <v>141</v>
      </c>
      <c r="E6061" s="97" t="s">
        <v>122</v>
      </c>
      <c r="F6061" s="98">
        <v>15</v>
      </c>
      <c r="G6061" s="98" t="s">
        <v>142</v>
      </c>
      <c r="H6061" s="97" t="s">
        <v>143</v>
      </c>
      <c r="I6061" s="97" t="s">
        <v>124</v>
      </c>
      <c r="J6061" s="97" t="s">
        <v>125</v>
      </c>
      <c r="K6061" s="97" t="s">
        <v>2737</v>
      </c>
      <c r="L6061" s="97"/>
      <c r="M6061" s="97"/>
      <c r="N6061" s="97" t="s">
        <v>2738</v>
      </c>
      <c r="O6061" s="97" t="s">
        <v>2708</v>
      </c>
      <c r="P6061" s="97" t="s">
        <v>2721</v>
      </c>
      <c r="Q6061" s="97" t="s">
        <v>148</v>
      </c>
      <c r="R6061" s="97" t="s">
        <v>131</v>
      </c>
      <c r="S6061" s="97" t="s">
        <v>149</v>
      </c>
      <c r="T6061" s="97" t="s">
        <v>150</v>
      </c>
      <c r="U6061" s="97" t="s">
        <v>151</v>
      </c>
      <c r="V6061" s="97" t="s">
        <v>135</v>
      </c>
      <c r="W6061" s="97" t="s">
        <v>136</v>
      </c>
      <c r="X6061" s="97"/>
      <c r="Y6061" s="99"/>
      <c r="Z6061" s="99"/>
      <c r="AA6061" s="99">
        <v>2501460</v>
      </c>
      <c r="AB6061" s="99">
        <v>2501460</v>
      </c>
      <c r="AC6061">
        <f t="shared" si="188"/>
        <v>1000</v>
      </c>
      <c r="AD6061" t="str">
        <f t="shared" si="189"/>
        <v>314</v>
      </c>
    </row>
    <row r="6062" spans="1:30" hidden="1" x14ac:dyDescent="0.25">
      <c r="A6062" s="97" t="s">
        <v>2736</v>
      </c>
      <c r="B6062" s="97" t="s">
        <v>2705</v>
      </c>
      <c r="C6062" s="97" t="s">
        <v>2719</v>
      </c>
      <c r="D6062" s="97">
        <v>13201</v>
      </c>
      <c r="E6062" s="97" t="s">
        <v>122</v>
      </c>
      <c r="F6062" s="98">
        <v>15</v>
      </c>
      <c r="G6062" s="98" t="s">
        <v>142</v>
      </c>
      <c r="H6062" s="97">
        <v>19</v>
      </c>
      <c r="I6062" s="97" t="s">
        <v>124</v>
      </c>
      <c r="J6062" s="97" t="s">
        <v>125</v>
      </c>
      <c r="K6062" s="97" t="s">
        <v>2737</v>
      </c>
      <c r="L6062" s="97"/>
      <c r="M6062" s="97"/>
      <c r="N6062" s="97" t="s">
        <v>2738</v>
      </c>
      <c r="O6062" s="97" t="s">
        <v>2708</v>
      </c>
      <c r="P6062" s="97" t="s">
        <v>2721</v>
      </c>
      <c r="Q6062" s="97" t="s">
        <v>152</v>
      </c>
      <c r="R6062" s="97" t="s">
        <v>131</v>
      </c>
      <c r="S6062" s="97" t="s">
        <v>149</v>
      </c>
      <c r="T6062" s="97" t="s">
        <v>150</v>
      </c>
      <c r="U6062" s="97" t="s">
        <v>134</v>
      </c>
      <c r="V6062" s="97" t="s">
        <v>135</v>
      </c>
      <c r="W6062" s="97" t="s">
        <v>136</v>
      </c>
      <c r="X6062" s="97"/>
      <c r="Y6062" s="99"/>
      <c r="Z6062" s="99"/>
      <c r="AA6062" s="99">
        <v>104227.5</v>
      </c>
      <c r="AB6062" s="99">
        <v>104227.5</v>
      </c>
      <c r="AC6062">
        <f t="shared" si="188"/>
        <v>1000</v>
      </c>
      <c r="AD6062" t="str">
        <f t="shared" si="189"/>
        <v>314</v>
      </c>
    </row>
    <row r="6063" spans="1:30" hidden="1" x14ac:dyDescent="0.25">
      <c r="A6063" s="97" t="s">
        <v>2736</v>
      </c>
      <c r="B6063" s="97" t="s">
        <v>2705</v>
      </c>
      <c r="C6063" s="97" t="s">
        <v>2719</v>
      </c>
      <c r="D6063" s="97">
        <v>13203</v>
      </c>
      <c r="E6063" s="97" t="s">
        <v>122</v>
      </c>
      <c r="F6063" s="98">
        <v>15</v>
      </c>
      <c r="G6063" s="98" t="s">
        <v>142</v>
      </c>
      <c r="H6063" s="97">
        <v>19</v>
      </c>
      <c r="I6063" s="97" t="s">
        <v>124</v>
      </c>
      <c r="J6063" s="97" t="s">
        <v>125</v>
      </c>
      <c r="K6063" s="97" t="s">
        <v>2737</v>
      </c>
      <c r="L6063" s="97"/>
      <c r="M6063" s="97"/>
      <c r="N6063" s="97" t="s">
        <v>2738</v>
      </c>
      <c r="O6063" s="97" t="s">
        <v>2708</v>
      </c>
      <c r="P6063" s="97" t="s">
        <v>2721</v>
      </c>
      <c r="Q6063" s="97" t="s">
        <v>153</v>
      </c>
      <c r="R6063" s="97" t="s">
        <v>131</v>
      </c>
      <c r="S6063" s="97" t="s">
        <v>149</v>
      </c>
      <c r="T6063" s="97" t="s">
        <v>150</v>
      </c>
      <c r="U6063" s="97" t="s">
        <v>134</v>
      </c>
      <c r="V6063" s="97" t="s">
        <v>135</v>
      </c>
      <c r="W6063" s="97" t="s">
        <v>136</v>
      </c>
      <c r="X6063" s="97"/>
      <c r="Y6063" s="99"/>
      <c r="Z6063" s="99"/>
      <c r="AA6063" s="99">
        <v>416910</v>
      </c>
      <c r="AB6063" s="99">
        <v>416910</v>
      </c>
      <c r="AC6063">
        <f t="shared" si="188"/>
        <v>1000</v>
      </c>
      <c r="AD6063" t="str">
        <f t="shared" si="189"/>
        <v>314</v>
      </c>
    </row>
    <row r="6064" spans="1:30" hidden="1" x14ac:dyDescent="0.25">
      <c r="A6064" s="97" t="s">
        <v>2736</v>
      </c>
      <c r="B6064" s="97" t="s">
        <v>2705</v>
      </c>
      <c r="C6064" s="97" t="s">
        <v>2719</v>
      </c>
      <c r="D6064" s="97">
        <v>14101</v>
      </c>
      <c r="E6064" s="97" t="s">
        <v>122</v>
      </c>
      <c r="F6064" s="98">
        <v>15</v>
      </c>
      <c r="G6064" s="98" t="s">
        <v>142</v>
      </c>
      <c r="H6064" s="97">
        <v>19</v>
      </c>
      <c r="I6064" s="97" t="s">
        <v>124</v>
      </c>
      <c r="J6064" s="97" t="s">
        <v>125</v>
      </c>
      <c r="K6064" s="97" t="s">
        <v>2737</v>
      </c>
      <c r="L6064" s="97"/>
      <c r="M6064" s="97"/>
      <c r="N6064" s="97" t="s">
        <v>2738</v>
      </c>
      <c r="O6064" s="97" t="s">
        <v>2708</v>
      </c>
      <c r="P6064" s="97" t="s">
        <v>2721</v>
      </c>
      <c r="Q6064" s="97" t="s">
        <v>154</v>
      </c>
      <c r="R6064" s="97" t="s">
        <v>131</v>
      </c>
      <c r="S6064" s="97" t="s">
        <v>149</v>
      </c>
      <c r="T6064" s="97" t="s">
        <v>150</v>
      </c>
      <c r="U6064" s="97" t="s">
        <v>134</v>
      </c>
      <c r="V6064" s="97" t="s">
        <v>135</v>
      </c>
      <c r="W6064" s="97" t="s">
        <v>136</v>
      </c>
      <c r="X6064" s="97"/>
      <c r="Y6064" s="99"/>
      <c r="Z6064" s="99"/>
      <c r="AA6064" s="99">
        <v>137580.29999999999</v>
      </c>
      <c r="AB6064" s="99">
        <v>137580.29999999999</v>
      </c>
      <c r="AC6064">
        <f t="shared" si="188"/>
        <v>1000</v>
      </c>
      <c r="AD6064" t="str">
        <f t="shared" si="189"/>
        <v>314</v>
      </c>
    </row>
    <row r="6065" spans="1:30" hidden="1" x14ac:dyDescent="0.25">
      <c r="A6065" s="97" t="s">
        <v>2736</v>
      </c>
      <c r="B6065" s="97" t="s">
        <v>2705</v>
      </c>
      <c r="C6065" s="97" t="s">
        <v>2719</v>
      </c>
      <c r="D6065" s="97">
        <v>14103</v>
      </c>
      <c r="E6065" s="97" t="s">
        <v>122</v>
      </c>
      <c r="F6065" s="98">
        <v>15</v>
      </c>
      <c r="G6065" s="98" t="s">
        <v>142</v>
      </c>
      <c r="H6065" s="97">
        <v>19</v>
      </c>
      <c r="I6065" s="97" t="s">
        <v>124</v>
      </c>
      <c r="J6065" s="97" t="s">
        <v>125</v>
      </c>
      <c r="K6065" s="97" t="s">
        <v>2737</v>
      </c>
      <c r="L6065" s="97"/>
      <c r="M6065" s="97"/>
      <c r="N6065" s="97" t="s">
        <v>2738</v>
      </c>
      <c r="O6065" s="97" t="s">
        <v>2708</v>
      </c>
      <c r="P6065" s="97" t="s">
        <v>2721</v>
      </c>
      <c r="Q6065" s="97" t="s">
        <v>155</v>
      </c>
      <c r="R6065" s="97" t="s">
        <v>131</v>
      </c>
      <c r="S6065" s="97" t="s">
        <v>149</v>
      </c>
      <c r="T6065" s="97" t="s">
        <v>150</v>
      </c>
      <c r="U6065" s="97" t="s">
        <v>134</v>
      </c>
      <c r="V6065" s="97" t="s">
        <v>135</v>
      </c>
      <c r="W6065" s="97" t="s">
        <v>136</v>
      </c>
      <c r="X6065" s="97"/>
      <c r="Y6065" s="99"/>
      <c r="Z6065" s="99"/>
      <c r="AA6065" s="99">
        <v>56282.85</v>
      </c>
      <c r="AB6065" s="99">
        <v>56282.85</v>
      </c>
      <c r="AC6065">
        <f t="shared" si="188"/>
        <v>1000</v>
      </c>
      <c r="AD6065" t="str">
        <f t="shared" si="189"/>
        <v>314</v>
      </c>
    </row>
    <row r="6066" spans="1:30" hidden="1" x14ac:dyDescent="0.25">
      <c r="A6066" s="97" t="s">
        <v>2736</v>
      </c>
      <c r="B6066" s="97" t="s">
        <v>2705</v>
      </c>
      <c r="C6066" s="97" t="s">
        <v>2719</v>
      </c>
      <c r="D6066" s="97">
        <v>14201</v>
      </c>
      <c r="E6066" s="97" t="s">
        <v>122</v>
      </c>
      <c r="F6066" s="98">
        <v>15</v>
      </c>
      <c r="G6066" s="98" t="s">
        <v>142</v>
      </c>
      <c r="H6066" s="97">
        <v>19</v>
      </c>
      <c r="I6066" s="97" t="s">
        <v>124</v>
      </c>
      <c r="J6066" s="97" t="s">
        <v>125</v>
      </c>
      <c r="K6066" s="97" t="s">
        <v>2737</v>
      </c>
      <c r="L6066" s="97"/>
      <c r="M6066" s="97"/>
      <c r="N6066" s="97" t="s">
        <v>2738</v>
      </c>
      <c r="O6066" s="97" t="s">
        <v>2708</v>
      </c>
      <c r="P6066" s="97" t="s">
        <v>2721</v>
      </c>
      <c r="Q6066" s="97" t="s">
        <v>156</v>
      </c>
      <c r="R6066" s="97" t="s">
        <v>131</v>
      </c>
      <c r="S6066" s="97" t="s">
        <v>149</v>
      </c>
      <c r="T6066" s="97" t="s">
        <v>150</v>
      </c>
      <c r="U6066" s="97" t="s">
        <v>134</v>
      </c>
      <c r="V6066" s="97" t="s">
        <v>135</v>
      </c>
      <c r="W6066" s="97" t="s">
        <v>136</v>
      </c>
      <c r="X6066" s="97"/>
      <c r="Y6066" s="99"/>
      <c r="Z6066" s="99"/>
      <c r="AA6066" s="99">
        <v>125073</v>
      </c>
      <c r="AB6066" s="99">
        <v>125073</v>
      </c>
      <c r="AC6066">
        <f t="shared" si="188"/>
        <v>1000</v>
      </c>
      <c r="AD6066" t="str">
        <f t="shared" si="189"/>
        <v>314</v>
      </c>
    </row>
    <row r="6067" spans="1:30" hidden="1" x14ac:dyDescent="0.25">
      <c r="A6067" s="97" t="s">
        <v>2736</v>
      </c>
      <c r="B6067" s="97" t="s">
        <v>2705</v>
      </c>
      <c r="C6067" s="97" t="s">
        <v>2719</v>
      </c>
      <c r="D6067" s="97">
        <v>14301</v>
      </c>
      <c r="E6067" s="97" t="s">
        <v>122</v>
      </c>
      <c r="F6067" s="98">
        <v>15</v>
      </c>
      <c r="G6067" s="98" t="s">
        <v>142</v>
      </c>
      <c r="H6067" s="97">
        <v>19</v>
      </c>
      <c r="I6067" s="97" t="s">
        <v>124</v>
      </c>
      <c r="J6067" s="97" t="s">
        <v>125</v>
      </c>
      <c r="K6067" s="97" t="s">
        <v>2737</v>
      </c>
      <c r="L6067" s="97"/>
      <c r="M6067" s="97"/>
      <c r="N6067" s="97" t="s">
        <v>2738</v>
      </c>
      <c r="O6067" s="97" t="s">
        <v>2708</v>
      </c>
      <c r="P6067" s="97" t="s">
        <v>2721</v>
      </c>
      <c r="Q6067" s="97" t="s">
        <v>178</v>
      </c>
      <c r="R6067" s="97" t="s">
        <v>131</v>
      </c>
      <c r="S6067" s="97" t="s">
        <v>149</v>
      </c>
      <c r="T6067" s="97" t="s">
        <v>150</v>
      </c>
      <c r="U6067" s="97" t="s">
        <v>134</v>
      </c>
      <c r="V6067" s="97" t="s">
        <v>135</v>
      </c>
      <c r="W6067" s="97" t="s">
        <v>136</v>
      </c>
      <c r="X6067" s="97"/>
      <c r="Y6067" s="99"/>
      <c r="Z6067" s="99"/>
      <c r="AA6067" s="99">
        <v>150087.6</v>
      </c>
      <c r="AB6067" s="99">
        <v>150087.6</v>
      </c>
      <c r="AC6067">
        <f t="shared" si="188"/>
        <v>1000</v>
      </c>
      <c r="AD6067" t="str">
        <f t="shared" si="189"/>
        <v>314</v>
      </c>
    </row>
    <row r="6068" spans="1:30" hidden="1" x14ac:dyDescent="0.25">
      <c r="A6068" t="s">
        <v>2736</v>
      </c>
      <c r="B6068" t="s">
        <v>2705</v>
      </c>
      <c r="C6068" t="s">
        <v>2719</v>
      </c>
      <c r="D6068" t="s">
        <v>186</v>
      </c>
      <c r="E6068" t="s">
        <v>122</v>
      </c>
      <c r="F6068" t="s">
        <v>159</v>
      </c>
      <c r="G6068" t="s">
        <v>160</v>
      </c>
      <c r="H6068" t="s">
        <v>143</v>
      </c>
      <c r="I6068" t="s">
        <v>124</v>
      </c>
      <c r="J6068" t="s">
        <v>125</v>
      </c>
      <c r="K6068" t="s">
        <v>2737</v>
      </c>
      <c r="N6068" t="s">
        <v>2738</v>
      </c>
      <c r="O6068" t="s">
        <v>2708</v>
      </c>
      <c r="P6068" t="s">
        <v>2721</v>
      </c>
      <c r="Q6068" t="s">
        <v>188</v>
      </c>
      <c r="R6068" t="s">
        <v>131</v>
      </c>
      <c r="S6068" t="s">
        <v>164</v>
      </c>
      <c r="T6068" t="s">
        <v>165</v>
      </c>
      <c r="U6068" t="s">
        <v>151</v>
      </c>
      <c r="V6068" t="s">
        <v>135</v>
      </c>
      <c r="W6068" t="s">
        <v>136</v>
      </c>
      <c r="X6068" t="s">
        <v>2739</v>
      </c>
      <c r="Y6068" s="94">
        <v>5000</v>
      </c>
      <c r="Z6068" s="94">
        <v>0</v>
      </c>
      <c r="AA6068" s="94">
        <v>0</v>
      </c>
      <c r="AB6068" s="94">
        <v>0</v>
      </c>
      <c r="AC6068">
        <f t="shared" si="188"/>
        <v>2000</v>
      </c>
      <c r="AD6068" t="str">
        <f t="shared" si="189"/>
        <v>314</v>
      </c>
    </row>
    <row r="6069" spans="1:30" hidden="1" x14ac:dyDescent="0.25">
      <c r="A6069" t="s">
        <v>2736</v>
      </c>
      <c r="B6069" t="s">
        <v>2705</v>
      </c>
      <c r="C6069" t="s">
        <v>2719</v>
      </c>
      <c r="D6069" t="s">
        <v>192</v>
      </c>
      <c r="E6069" t="s">
        <v>122</v>
      </c>
      <c r="F6069" t="s">
        <v>159</v>
      </c>
      <c r="G6069" t="s">
        <v>160</v>
      </c>
      <c r="H6069" t="s">
        <v>143</v>
      </c>
      <c r="I6069" t="s">
        <v>124</v>
      </c>
      <c r="J6069" t="s">
        <v>125</v>
      </c>
      <c r="K6069" t="s">
        <v>2737</v>
      </c>
      <c r="N6069" t="s">
        <v>2738</v>
      </c>
      <c r="O6069" t="s">
        <v>2708</v>
      </c>
      <c r="P6069" t="s">
        <v>2721</v>
      </c>
      <c r="Q6069" t="s">
        <v>193</v>
      </c>
      <c r="R6069" t="s">
        <v>131</v>
      </c>
      <c r="S6069" t="s">
        <v>164</v>
      </c>
      <c r="T6069" t="s">
        <v>165</v>
      </c>
      <c r="U6069" t="s">
        <v>151</v>
      </c>
      <c r="V6069" t="s">
        <v>135</v>
      </c>
      <c r="W6069" t="s">
        <v>136</v>
      </c>
      <c r="X6069" t="s">
        <v>2739</v>
      </c>
      <c r="Y6069" s="94">
        <v>5000</v>
      </c>
      <c r="Z6069" s="94">
        <v>4999.9999999999991</v>
      </c>
      <c r="AA6069" s="94">
        <v>25000</v>
      </c>
      <c r="AB6069" s="94">
        <v>25000</v>
      </c>
      <c r="AC6069">
        <f t="shared" si="188"/>
        <v>2000</v>
      </c>
      <c r="AD6069" t="str">
        <f t="shared" si="189"/>
        <v>314</v>
      </c>
    </row>
    <row r="6070" spans="1:30" hidden="1" x14ac:dyDescent="0.25">
      <c r="A6070" s="97" t="s">
        <v>2740</v>
      </c>
      <c r="B6070" s="97" t="s">
        <v>2677</v>
      </c>
      <c r="C6070" s="97" t="s">
        <v>140</v>
      </c>
      <c r="D6070" s="97" t="s">
        <v>141</v>
      </c>
      <c r="E6070" s="97" t="s">
        <v>122</v>
      </c>
      <c r="F6070" s="98">
        <v>15</v>
      </c>
      <c r="G6070" s="98" t="s">
        <v>142</v>
      </c>
      <c r="H6070" s="97" t="s">
        <v>143</v>
      </c>
      <c r="I6070" s="97" t="s">
        <v>124</v>
      </c>
      <c r="J6070" s="97" t="s">
        <v>125</v>
      </c>
      <c r="K6070" s="97" t="s">
        <v>2741</v>
      </c>
      <c r="L6070" s="97"/>
      <c r="M6070" s="97"/>
      <c r="N6070" s="97" t="s">
        <v>2742</v>
      </c>
      <c r="O6070" s="97" t="s">
        <v>2680</v>
      </c>
      <c r="P6070" s="97" t="s">
        <v>147</v>
      </c>
      <c r="Q6070" s="97" t="s">
        <v>148</v>
      </c>
      <c r="R6070" s="97" t="s">
        <v>131</v>
      </c>
      <c r="S6070" s="97" t="s">
        <v>149</v>
      </c>
      <c r="T6070" s="97" t="s">
        <v>150</v>
      </c>
      <c r="U6070" s="97" t="s">
        <v>151</v>
      </c>
      <c r="V6070" s="97" t="s">
        <v>135</v>
      </c>
      <c r="W6070" s="97" t="s">
        <v>136</v>
      </c>
      <c r="X6070" s="97"/>
      <c r="Y6070" s="99"/>
      <c r="Z6070" s="99"/>
      <c r="AA6070" s="99">
        <v>1790964</v>
      </c>
      <c r="AB6070" s="99">
        <v>1790964</v>
      </c>
      <c r="AC6070">
        <f t="shared" si="188"/>
        <v>1000</v>
      </c>
      <c r="AD6070" t="str">
        <f t="shared" si="189"/>
        <v>314</v>
      </c>
    </row>
    <row r="6071" spans="1:30" hidden="1" x14ac:dyDescent="0.25">
      <c r="A6071" s="97" t="s">
        <v>2740</v>
      </c>
      <c r="B6071" s="97" t="s">
        <v>2677</v>
      </c>
      <c r="C6071" s="97" t="s">
        <v>140</v>
      </c>
      <c r="D6071" s="97">
        <v>13201</v>
      </c>
      <c r="E6071" s="97" t="s">
        <v>122</v>
      </c>
      <c r="F6071" s="98">
        <v>15</v>
      </c>
      <c r="G6071" s="98" t="s">
        <v>142</v>
      </c>
      <c r="H6071" s="97">
        <v>19</v>
      </c>
      <c r="I6071" s="97" t="s">
        <v>124</v>
      </c>
      <c r="J6071" s="97" t="s">
        <v>125</v>
      </c>
      <c r="K6071" s="97" t="s">
        <v>2741</v>
      </c>
      <c r="L6071" s="97"/>
      <c r="M6071" s="97"/>
      <c r="N6071" s="97" t="s">
        <v>2742</v>
      </c>
      <c r="O6071" s="97" t="s">
        <v>2680</v>
      </c>
      <c r="P6071" s="97" t="s">
        <v>147</v>
      </c>
      <c r="Q6071" s="97" t="s">
        <v>152</v>
      </c>
      <c r="R6071" s="97" t="s">
        <v>131</v>
      </c>
      <c r="S6071" s="97" t="s">
        <v>149</v>
      </c>
      <c r="T6071" s="97" t="s">
        <v>150</v>
      </c>
      <c r="U6071" s="97" t="s">
        <v>134</v>
      </c>
      <c r="V6071" s="97" t="s">
        <v>135</v>
      </c>
      <c r="W6071" s="97" t="s">
        <v>136</v>
      </c>
      <c r="X6071" s="97"/>
      <c r="Y6071" s="99"/>
      <c r="Z6071" s="99"/>
      <c r="AA6071" s="99">
        <v>74623.5</v>
      </c>
      <c r="AB6071" s="99">
        <v>74623.5</v>
      </c>
      <c r="AC6071">
        <f t="shared" si="188"/>
        <v>1000</v>
      </c>
      <c r="AD6071" t="str">
        <f t="shared" si="189"/>
        <v>314</v>
      </c>
    </row>
    <row r="6072" spans="1:30" hidden="1" x14ac:dyDescent="0.25">
      <c r="A6072" s="97" t="s">
        <v>2740</v>
      </c>
      <c r="B6072" s="97" t="s">
        <v>2677</v>
      </c>
      <c r="C6072" s="97" t="s">
        <v>140</v>
      </c>
      <c r="D6072" s="97">
        <v>13203</v>
      </c>
      <c r="E6072" s="97" t="s">
        <v>122</v>
      </c>
      <c r="F6072" s="98">
        <v>15</v>
      </c>
      <c r="G6072" s="98" t="s">
        <v>142</v>
      </c>
      <c r="H6072" s="97">
        <v>19</v>
      </c>
      <c r="I6072" s="97" t="s">
        <v>124</v>
      </c>
      <c r="J6072" s="97" t="s">
        <v>125</v>
      </c>
      <c r="K6072" s="97" t="s">
        <v>2741</v>
      </c>
      <c r="L6072" s="97"/>
      <c r="M6072" s="97"/>
      <c r="N6072" s="97" t="s">
        <v>2742</v>
      </c>
      <c r="O6072" s="97" t="s">
        <v>2680</v>
      </c>
      <c r="P6072" s="97" t="s">
        <v>147</v>
      </c>
      <c r="Q6072" s="97" t="s">
        <v>153</v>
      </c>
      <c r="R6072" s="97" t="s">
        <v>131</v>
      </c>
      <c r="S6072" s="97" t="s">
        <v>149</v>
      </c>
      <c r="T6072" s="97" t="s">
        <v>150</v>
      </c>
      <c r="U6072" s="97" t="s">
        <v>134</v>
      </c>
      <c r="V6072" s="97" t="s">
        <v>135</v>
      </c>
      <c r="W6072" s="97" t="s">
        <v>136</v>
      </c>
      <c r="X6072" s="97"/>
      <c r="Y6072" s="99"/>
      <c r="Z6072" s="99"/>
      <c r="AA6072" s="99">
        <v>298494</v>
      </c>
      <c r="AB6072" s="99">
        <v>298494</v>
      </c>
      <c r="AC6072">
        <f t="shared" si="188"/>
        <v>1000</v>
      </c>
      <c r="AD6072" t="str">
        <f t="shared" si="189"/>
        <v>314</v>
      </c>
    </row>
    <row r="6073" spans="1:30" hidden="1" x14ac:dyDescent="0.25">
      <c r="A6073" s="97" t="s">
        <v>2740</v>
      </c>
      <c r="B6073" s="97" t="s">
        <v>2677</v>
      </c>
      <c r="C6073" s="97" t="s">
        <v>140</v>
      </c>
      <c r="D6073" s="97">
        <v>14101</v>
      </c>
      <c r="E6073" s="97" t="s">
        <v>122</v>
      </c>
      <c r="F6073" s="98">
        <v>15</v>
      </c>
      <c r="G6073" s="98" t="s">
        <v>142</v>
      </c>
      <c r="H6073" s="97">
        <v>19</v>
      </c>
      <c r="I6073" s="97" t="s">
        <v>124</v>
      </c>
      <c r="J6073" s="97" t="s">
        <v>125</v>
      </c>
      <c r="K6073" s="97" t="s">
        <v>2741</v>
      </c>
      <c r="L6073" s="97"/>
      <c r="M6073" s="97"/>
      <c r="N6073" s="97" t="s">
        <v>2742</v>
      </c>
      <c r="O6073" s="97" t="s">
        <v>2680</v>
      </c>
      <c r="P6073" s="97" t="s">
        <v>147</v>
      </c>
      <c r="Q6073" s="97" t="s">
        <v>154</v>
      </c>
      <c r="R6073" s="97" t="s">
        <v>131</v>
      </c>
      <c r="S6073" s="97" t="s">
        <v>149</v>
      </c>
      <c r="T6073" s="97" t="s">
        <v>150</v>
      </c>
      <c r="U6073" s="97" t="s">
        <v>134</v>
      </c>
      <c r="V6073" s="97" t="s">
        <v>135</v>
      </c>
      <c r="W6073" s="97" t="s">
        <v>136</v>
      </c>
      <c r="X6073" s="97"/>
      <c r="Y6073" s="99"/>
      <c r="Z6073" s="99"/>
      <c r="AA6073" s="99">
        <v>98503.02</v>
      </c>
      <c r="AB6073" s="99">
        <v>98503.02</v>
      </c>
      <c r="AC6073">
        <f t="shared" si="188"/>
        <v>1000</v>
      </c>
      <c r="AD6073" t="str">
        <f t="shared" si="189"/>
        <v>314</v>
      </c>
    </row>
    <row r="6074" spans="1:30" hidden="1" x14ac:dyDescent="0.25">
      <c r="A6074" s="97" t="s">
        <v>2740</v>
      </c>
      <c r="B6074" s="97" t="s">
        <v>2677</v>
      </c>
      <c r="C6074" s="97" t="s">
        <v>140</v>
      </c>
      <c r="D6074" s="97">
        <v>14103</v>
      </c>
      <c r="E6074" s="97" t="s">
        <v>122</v>
      </c>
      <c r="F6074" s="98">
        <v>15</v>
      </c>
      <c r="G6074" s="98" t="s">
        <v>142</v>
      </c>
      <c r="H6074" s="97">
        <v>19</v>
      </c>
      <c r="I6074" s="97" t="s">
        <v>124</v>
      </c>
      <c r="J6074" s="97" t="s">
        <v>125</v>
      </c>
      <c r="K6074" s="97" t="s">
        <v>2741</v>
      </c>
      <c r="L6074" s="97"/>
      <c r="M6074" s="97"/>
      <c r="N6074" s="97" t="s">
        <v>2742</v>
      </c>
      <c r="O6074" s="97" t="s">
        <v>2680</v>
      </c>
      <c r="P6074" s="97" t="s">
        <v>147</v>
      </c>
      <c r="Q6074" s="97" t="s">
        <v>155</v>
      </c>
      <c r="R6074" s="97" t="s">
        <v>131</v>
      </c>
      <c r="S6074" s="97" t="s">
        <v>149</v>
      </c>
      <c r="T6074" s="97" t="s">
        <v>150</v>
      </c>
      <c r="U6074" s="97" t="s">
        <v>134</v>
      </c>
      <c r="V6074" s="97" t="s">
        <v>135</v>
      </c>
      <c r="W6074" s="97" t="s">
        <v>136</v>
      </c>
      <c r="X6074" s="97"/>
      <c r="Y6074" s="99"/>
      <c r="Z6074" s="99"/>
      <c r="AA6074" s="99">
        <v>40296.689999999995</v>
      </c>
      <c r="AB6074" s="99">
        <v>40296.69</v>
      </c>
      <c r="AC6074">
        <f t="shared" si="188"/>
        <v>1000</v>
      </c>
      <c r="AD6074" t="str">
        <f t="shared" si="189"/>
        <v>314</v>
      </c>
    </row>
    <row r="6075" spans="1:30" hidden="1" x14ac:dyDescent="0.25">
      <c r="A6075" s="97" t="s">
        <v>2740</v>
      </c>
      <c r="B6075" s="97" t="s">
        <v>2677</v>
      </c>
      <c r="C6075" s="97" t="s">
        <v>140</v>
      </c>
      <c r="D6075" s="97">
        <v>14201</v>
      </c>
      <c r="E6075" s="97" t="s">
        <v>122</v>
      </c>
      <c r="F6075" s="98">
        <v>15</v>
      </c>
      <c r="G6075" s="98" t="s">
        <v>142</v>
      </c>
      <c r="H6075" s="97">
        <v>19</v>
      </c>
      <c r="I6075" s="97" t="s">
        <v>124</v>
      </c>
      <c r="J6075" s="97" t="s">
        <v>125</v>
      </c>
      <c r="K6075" s="97" t="s">
        <v>2741</v>
      </c>
      <c r="L6075" s="97"/>
      <c r="M6075" s="97"/>
      <c r="N6075" s="97" t="s">
        <v>2742</v>
      </c>
      <c r="O6075" s="97" t="s">
        <v>2680</v>
      </c>
      <c r="P6075" s="97" t="s">
        <v>147</v>
      </c>
      <c r="Q6075" s="97" t="s">
        <v>156</v>
      </c>
      <c r="R6075" s="97" t="s">
        <v>131</v>
      </c>
      <c r="S6075" s="97" t="s">
        <v>149</v>
      </c>
      <c r="T6075" s="97" t="s">
        <v>150</v>
      </c>
      <c r="U6075" s="97" t="s">
        <v>134</v>
      </c>
      <c r="V6075" s="97" t="s">
        <v>135</v>
      </c>
      <c r="W6075" s="97" t="s">
        <v>136</v>
      </c>
      <c r="X6075" s="97"/>
      <c r="Y6075" s="99"/>
      <c r="Z6075" s="99"/>
      <c r="AA6075" s="99">
        <v>89548.200000000012</v>
      </c>
      <c r="AB6075" s="99">
        <v>89548.2</v>
      </c>
      <c r="AC6075">
        <f t="shared" si="188"/>
        <v>1000</v>
      </c>
      <c r="AD6075" t="str">
        <f t="shared" si="189"/>
        <v>314</v>
      </c>
    </row>
    <row r="6076" spans="1:30" hidden="1" x14ac:dyDescent="0.25">
      <c r="A6076" s="97" t="s">
        <v>2740</v>
      </c>
      <c r="B6076" s="97" t="s">
        <v>2677</v>
      </c>
      <c r="C6076" s="97" t="s">
        <v>140</v>
      </c>
      <c r="D6076" s="97">
        <v>14301</v>
      </c>
      <c r="E6076" s="97" t="s">
        <v>122</v>
      </c>
      <c r="F6076" s="98">
        <v>15</v>
      </c>
      <c r="G6076" s="98" t="s">
        <v>142</v>
      </c>
      <c r="H6076" s="97">
        <v>19</v>
      </c>
      <c r="I6076" s="97" t="s">
        <v>124</v>
      </c>
      <c r="J6076" s="97" t="s">
        <v>125</v>
      </c>
      <c r="K6076" s="97" t="s">
        <v>2741</v>
      </c>
      <c r="L6076" s="97"/>
      <c r="M6076" s="97"/>
      <c r="N6076" s="97" t="s">
        <v>2742</v>
      </c>
      <c r="O6076" s="97" t="s">
        <v>2680</v>
      </c>
      <c r="P6076" s="97" t="s">
        <v>147</v>
      </c>
      <c r="Q6076" s="97" t="s">
        <v>178</v>
      </c>
      <c r="R6076" s="97" t="s">
        <v>131</v>
      </c>
      <c r="S6076" s="97" t="s">
        <v>149</v>
      </c>
      <c r="T6076" s="97" t="s">
        <v>150</v>
      </c>
      <c r="U6076" s="97" t="s">
        <v>134</v>
      </c>
      <c r="V6076" s="97" t="s">
        <v>135</v>
      </c>
      <c r="W6076" s="97" t="s">
        <v>136</v>
      </c>
      <c r="X6076" s="97"/>
      <c r="Y6076" s="99"/>
      <c r="Z6076" s="99"/>
      <c r="AA6076" s="99">
        <v>107457.84</v>
      </c>
      <c r="AB6076" s="99">
        <v>107457.84</v>
      </c>
      <c r="AC6076">
        <f t="shared" si="188"/>
        <v>1000</v>
      </c>
      <c r="AD6076" t="str">
        <f t="shared" si="189"/>
        <v>314</v>
      </c>
    </row>
    <row r="6077" spans="1:30" hidden="1" x14ac:dyDescent="0.25">
      <c r="A6077" t="s">
        <v>2740</v>
      </c>
      <c r="B6077" t="s">
        <v>2677</v>
      </c>
      <c r="C6077" t="s">
        <v>157</v>
      </c>
      <c r="D6077" t="s">
        <v>186</v>
      </c>
      <c r="E6077" t="s">
        <v>122</v>
      </c>
      <c r="F6077" t="s">
        <v>159</v>
      </c>
      <c r="G6077" t="s">
        <v>160</v>
      </c>
      <c r="H6077" t="s">
        <v>143</v>
      </c>
      <c r="I6077" t="s">
        <v>124</v>
      </c>
      <c r="J6077" t="s">
        <v>125</v>
      </c>
      <c r="K6077" t="s">
        <v>2743</v>
      </c>
      <c r="N6077" t="s">
        <v>2742</v>
      </c>
      <c r="O6077" t="s">
        <v>2680</v>
      </c>
      <c r="P6077" t="s">
        <v>162</v>
      </c>
      <c r="Q6077" t="s">
        <v>188</v>
      </c>
      <c r="R6077" t="s">
        <v>131</v>
      </c>
      <c r="S6077" t="s">
        <v>164</v>
      </c>
      <c r="T6077" t="s">
        <v>165</v>
      </c>
      <c r="U6077" t="s">
        <v>151</v>
      </c>
      <c r="V6077" t="s">
        <v>135</v>
      </c>
      <c r="W6077" t="s">
        <v>136</v>
      </c>
      <c r="X6077" t="s">
        <v>2744</v>
      </c>
      <c r="Y6077" s="94">
        <v>5000</v>
      </c>
      <c r="Z6077" s="94">
        <v>0</v>
      </c>
      <c r="AA6077" s="94">
        <v>20000</v>
      </c>
      <c r="AB6077" s="94">
        <v>20000</v>
      </c>
      <c r="AC6077">
        <f t="shared" si="188"/>
        <v>2000</v>
      </c>
      <c r="AD6077" t="str">
        <f t="shared" si="189"/>
        <v>314</v>
      </c>
    </row>
    <row r="6078" spans="1:30" hidden="1" x14ac:dyDescent="0.25">
      <c r="A6078" t="s">
        <v>2740</v>
      </c>
      <c r="B6078" t="s">
        <v>2677</v>
      </c>
      <c r="C6078" t="s">
        <v>157</v>
      </c>
      <c r="D6078" t="s">
        <v>190</v>
      </c>
      <c r="E6078" t="s">
        <v>122</v>
      </c>
      <c r="F6078" t="s">
        <v>159</v>
      </c>
      <c r="G6078" t="s">
        <v>160</v>
      </c>
      <c r="H6078" t="s">
        <v>143</v>
      </c>
      <c r="I6078" t="s">
        <v>124</v>
      </c>
      <c r="J6078" t="s">
        <v>125</v>
      </c>
      <c r="K6078" t="s">
        <v>2743</v>
      </c>
      <c r="N6078" t="s">
        <v>2742</v>
      </c>
      <c r="O6078" t="s">
        <v>2680</v>
      </c>
      <c r="P6078" t="s">
        <v>162</v>
      </c>
      <c r="Q6078" t="s">
        <v>191</v>
      </c>
      <c r="R6078" t="s">
        <v>131</v>
      </c>
      <c r="S6078" t="s">
        <v>164</v>
      </c>
      <c r="T6078" t="s">
        <v>165</v>
      </c>
      <c r="U6078" t="s">
        <v>151</v>
      </c>
      <c r="V6078" t="s">
        <v>135</v>
      </c>
      <c r="W6078" t="s">
        <v>136</v>
      </c>
      <c r="X6078" t="s">
        <v>2744</v>
      </c>
      <c r="Y6078" s="94">
        <v>0</v>
      </c>
      <c r="Z6078" s="94">
        <v>2199.36</v>
      </c>
      <c r="AA6078" s="94">
        <v>22265</v>
      </c>
      <c r="AB6078" s="94">
        <v>22265</v>
      </c>
      <c r="AC6078">
        <f t="shared" si="188"/>
        <v>2000</v>
      </c>
      <c r="AD6078" t="str">
        <f t="shared" si="189"/>
        <v>314</v>
      </c>
    </row>
    <row r="6079" spans="1:30" hidden="1" x14ac:dyDescent="0.25">
      <c r="A6079" t="s">
        <v>2740</v>
      </c>
      <c r="B6079" t="s">
        <v>2677</v>
      </c>
      <c r="C6079" t="s">
        <v>157</v>
      </c>
      <c r="D6079" t="s">
        <v>200</v>
      </c>
      <c r="E6079" t="s">
        <v>122</v>
      </c>
      <c r="F6079" t="s">
        <v>159</v>
      </c>
      <c r="G6079" t="s">
        <v>160</v>
      </c>
      <c r="H6079" t="s">
        <v>143</v>
      </c>
      <c r="I6079" t="s">
        <v>124</v>
      </c>
      <c r="J6079" t="s">
        <v>125</v>
      </c>
      <c r="K6079" t="s">
        <v>2743</v>
      </c>
      <c r="N6079" t="s">
        <v>2742</v>
      </c>
      <c r="O6079" t="s">
        <v>2680</v>
      </c>
      <c r="P6079" t="s">
        <v>162</v>
      </c>
      <c r="Q6079" t="s">
        <v>201</v>
      </c>
      <c r="R6079" t="s">
        <v>131</v>
      </c>
      <c r="S6079" t="s">
        <v>164</v>
      </c>
      <c r="T6079" t="s">
        <v>165</v>
      </c>
      <c r="U6079" t="s">
        <v>151</v>
      </c>
      <c r="V6079" t="s">
        <v>135</v>
      </c>
      <c r="W6079" t="s">
        <v>136</v>
      </c>
      <c r="X6079" t="s">
        <v>2744</v>
      </c>
      <c r="Y6079" s="94">
        <v>108640</v>
      </c>
      <c r="Z6079" s="94">
        <v>108640.00000000001</v>
      </c>
      <c r="AA6079" s="94">
        <v>30000</v>
      </c>
      <c r="AB6079" s="94">
        <v>30000</v>
      </c>
      <c r="AC6079">
        <f t="shared" si="188"/>
        <v>2000</v>
      </c>
      <c r="AD6079" t="str">
        <f t="shared" si="189"/>
        <v>314</v>
      </c>
    </row>
    <row r="6080" spans="1:30" hidden="1" x14ac:dyDescent="0.25">
      <c r="A6080" t="s">
        <v>2740</v>
      </c>
      <c r="B6080" t="s">
        <v>2677</v>
      </c>
      <c r="C6080" t="s">
        <v>157</v>
      </c>
      <c r="D6080" t="s">
        <v>214</v>
      </c>
      <c r="E6080" t="s">
        <v>122</v>
      </c>
      <c r="F6080" t="s">
        <v>159</v>
      </c>
      <c r="G6080" t="s">
        <v>160</v>
      </c>
      <c r="H6080" t="s">
        <v>304</v>
      </c>
      <c r="I6080" t="s">
        <v>124</v>
      </c>
      <c r="J6080" t="s">
        <v>125</v>
      </c>
      <c r="K6080" t="s">
        <v>2743</v>
      </c>
      <c r="N6080" t="s">
        <v>2742</v>
      </c>
      <c r="O6080" t="s">
        <v>2680</v>
      </c>
      <c r="P6080" t="s">
        <v>162</v>
      </c>
      <c r="Q6080" t="s">
        <v>215</v>
      </c>
      <c r="R6080" t="s">
        <v>131</v>
      </c>
      <c r="S6080" t="s">
        <v>164</v>
      </c>
      <c r="T6080" t="s">
        <v>165</v>
      </c>
      <c r="U6080" t="s">
        <v>134</v>
      </c>
      <c r="V6080" t="s">
        <v>135</v>
      </c>
      <c r="W6080" t="s">
        <v>136</v>
      </c>
      <c r="X6080" t="s">
        <v>2745</v>
      </c>
      <c r="AA6080" s="94">
        <v>60000</v>
      </c>
      <c r="AB6080" s="94">
        <v>60000</v>
      </c>
      <c r="AC6080">
        <f t="shared" si="188"/>
        <v>2000</v>
      </c>
      <c r="AD6080" t="str">
        <f t="shared" si="189"/>
        <v>314</v>
      </c>
    </row>
    <row r="6081" spans="1:30" hidden="1" x14ac:dyDescent="0.25">
      <c r="A6081" t="s">
        <v>2740</v>
      </c>
      <c r="B6081" t="s">
        <v>2677</v>
      </c>
      <c r="C6081" t="s">
        <v>157</v>
      </c>
      <c r="D6081" t="s">
        <v>1186</v>
      </c>
      <c r="E6081" t="s">
        <v>122</v>
      </c>
      <c r="F6081" t="s">
        <v>159</v>
      </c>
      <c r="G6081" t="s">
        <v>160</v>
      </c>
      <c r="H6081" t="s">
        <v>143</v>
      </c>
      <c r="I6081" t="s">
        <v>124</v>
      </c>
      <c r="J6081" t="s">
        <v>125</v>
      </c>
      <c r="K6081" t="s">
        <v>2743</v>
      </c>
      <c r="N6081" t="s">
        <v>2742</v>
      </c>
      <c r="O6081" t="s">
        <v>2680</v>
      </c>
      <c r="P6081" t="s">
        <v>162</v>
      </c>
      <c r="Q6081" t="s">
        <v>1187</v>
      </c>
      <c r="R6081" t="s">
        <v>131</v>
      </c>
      <c r="S6081" t="s">
        <v>164</v>
      </c>
      <c r="T6081" t="s">
        <v>165</v>
      </c>
      <c r="U6081" t="s">
        <v>151</v>
      </c>
      <c r="V6081" t="s">
        <v>135</v>
      </c>
      <c r="W6081" t="s">
        <v>136</v>
      </c>
      <c r="X6081" t="s">
        <v>2744</v>
      </c>
      <c r="Y6081" s="94">
        <v>0</v>
      </c>
      <c r="Z6081" s="94">
        <v>0</v>
      </c>
      <c r="AA6081" s="94">
        <v>0</v>
      </c>
      <c r="AB6081" s="94">
        <v>0</v>
      </c>
      <c r="AC6081">
        <f t="shared" si="188"/>
        <v>2000</v>
      </c>
      <c r="AD6081" t="str">
        <f t="shared" si="189"/>
        <v>314</v>
      </c>
    </row>
    <row r="6082" spans="1:30" hidden="1" x14ac:dyDescent="0.25">
      <c r="A6082" t="s">
        <v>2740</v>
      </c>
      <c r="B6082" t="s">
        <v>2677</v>
      </c>
      <c r="C6082" t="s">
        <v>157</v>
      </c>
      <c r="D6082" t="s">
        <v>234</v>
      </c>
      <c r="E6082" t="s">
        <v>122</v>
      </c>
      <c r="F6082" t="s">
        <v>159</v>
      </c>
      <c r="G6082" t="s">
        <v>160</v>
      </c>
      <c r="H6082" t="s">
        <v>143</v>
      </c>
      <c r="I6082" t="s">
        <v>124</v>
      </c>
      <c r="J6082" t="s">
        <v>125</v>
      </c>
      <c r="K6082" t="s">
        <v>2743</v>
      </c>
      <c r="N6082" t="s">
        <v>2742</v>
      </c>
      <c r="O6082" t="s">
        <v>2680</v>
      </c>
      <c r="P6082" t="s">
        <v>162</v>
      </c>
      <c r="Q6082" t="s">
        <v>235</v>
      </c>
      <c r="R6082" t="s">
        <v>131</v>
      </c>
      <c r="S6082" t="s">
        <v>164</v>
      </c>
      <c r="T6082" t="s">
        <v>165</v>
      </c>
      <c r="U6082" t="s">
        <v>151</v>
      </c>
      <c r="V6082" t="s">
        <v>135</v>
      </c>
      <c r="W6082" t="s">
        <v>136</v>
      </c>
      <c r="X6082" t="s">
        <v>2744</v>
      </c>
      <c r="Y6082" s="94">
        <v>36057.660000000003</v>
      </c>
      <c r="Z6082" s="94">
        <v>38961.239999999991</v>
      </c>
      <c r="AA6082" s="94">
        <v>40129.83</v>
      </c>
      <c r="AB6082" s="94">
        <v>40129.83</v>
      </c>
      <c r="AC6082">
        <f t="shared" si="188"/>
        <v>3000</v>
      </c>
      <c r="AD6082" t="str">
        <f t="shared" si="189"/>
        <v>314</v>
      </c>
    </row>
    <row r="6083" spans="1:30" hidden="1" x14ac:dyDescent="0.25">
      <c r="A6083" t="s">
        <v>2740</v>
      </c>
      <c r="B6083" t="s">
        <v>2677</v>
      </c>
      <c r="C6083" t="s">
        <v>157</v>
      </c>
      <c r="D6083" t="s">
        <v>158</v>
      </c>
      <c r="E6083" t="s">
        <v>122</v>
      </c>
      <c r="F6083" t="s">
        <v>159</v>
      </c>
      <c r="G6083" t="s">
        <v>160</v>
      </c>
      <c r="H6083" t="s">
        <v>143</v>
      </c>
      <c r="I6083" t="s">
        <v>124</v>
      </c>
      <c r="J6083" t="s">
        <v>125</v>
      </c>
      <c r="K6083" t="s">
        <v>2743</v>
      </c>
      <c r="N6083" t="s">
        <v>2742</v>
      </c>
      <c r="O6083" t="s">
        <v>2680</v>
      </c>
      <c r="P6083" t="s">
        <v>162</v>
      </c>
      <c r="Q6083" t="s">
        <v>163</v>
      </c>
      <c r="R6083" t="s">
        <v>131</v>
      </c>
      <c r="S6083" t="s">
        <v>164</v>
      </c>
      <c r="T6083" t="s">
        <v>165</v>
      </c>
      <c r="U6083" t="s">
        <v>151</v>
      </c>
      <c r="V6083" t="s">
        <v>135</v>
      </c>
      <c r="W6083" t="s">
        <v>136</v>
      </c>
      <c r="X6083" t="s">
        <v>2744</v>
      </c>
      <c r="Y6083" s="94">
        <v>72769.7</v>
      </c>
      <c r="Z6083" s="94">
        <v>0</v>
      </c>
      <c r="AA6083" s="94">
        <v>0</v>
      </c>
      <c r="AB6083" s="94">
        <v>0</v>
      </c>
      <c r="AC6083">
        <f t="shared" ref="AC6083:AC6146" si="190">MID(D6083,1,1)*1000</f>
        <v>3000</v>
      </c>
      <c r="AD6083" t="str">
        <f t="shared" ref="AD6083:AD6146" si="191">MID(A6083,6,3)</f>
        <v>314</v>
      </c>
    </row>
    <row r="6084" spans="1:30" hidden="1" x14ac:dyDescent="0.25">
      <c r="A6084" t="s">
        <v>2740</v>
      </c>
      <c r="B6084" t="s">
        <v>2677</v>
      </c>
      <c r="C6084" t="s">
        <v>157</v>
      </c>
      <c r="D6084" t="s">
        <v>167</v>
      </c>
      <c r="E6084" t="s">
        <v>122</v>
      </c>
      <c r="F6084" t="s">
        <v>159</v>
      </c>
      <c r="G6084" t="s">
        <v>160</v>
      </c>
      <c r="H6084" t="s">
        <v>143</v>
      </c>
      <c r="I6084" t="s">
        <v>124</v>
      </c>
      <c r="J6084" t="s">
        <v>125</v>
      </c>
      <c r="K6084" t="s">
        <v>2743</v>
      </c>
      <c r="N6084" t="s">
        <v>2742</v>
      </c>
      <c r="O6084" t="s">
        <v>2680</v>
      </c>
      <c r="P6084" t="s">
        <v>162</v>
      </c>
      <c r="Q6084" t="s">
        <v>168</v>
      </c>
      <c r="R6084" t="s">
        <v>131</v>
      </c>
      <c r="S6084" t="s">
        <v>164</v>
      </c>
      <c r="T6084" t="s">
        <v>165</v>
      </c>
      <c r="U6084" t="s">
        <v>151</v>
      </c>
      <c r="V6084" t="s">
        <v>135</v>
      </c>
      <c r="W6084" t="s">
        <v>136</v>
      </c>
      <c r="X6084" t="s">
        <v>2744</v>
      </c>
      <c r="Y6084" s="94">
        <v>29868.9</v>
      </c>
      <c r="Z6084" s="94">
        <v>0</v>
      </c>
      <c r="AA6084" s="94">
        <v>0</v>
      </c>
      <c r="AB6084" s="94">
        <v>0</v>
      </c>
      <c r="AC6084">
        <f t="shared" si="190"/>
        <v>3000</v>
      </c>
      <c r="AD6084" t="str">
        <f t="shared" si="191"/>
        <v>314</v>
      </c>
    </row>
    <row r="6085" spans="1:30" hidden="1" x14ac:dyDescent="0.25">
      <c r="A6085" t="s">
        <v>2740</v>
      </c>
      <c r="B6085" t="s">
        <v>2677</v>
      </c>
      <c r="C6085" t="s">
        <v>157</v>
      </c>
      <c r="D6085" t="s">
        <v>299</v>
      </c>
      <c r="E6085" t="s">
        <v>122</v>
      </c>
      <c r="F6085" t="s">
        <v>159</v>
      </c>
      <c r="G6085" t="s">
        <v>160</v>
      </c>
      <c r="H6085" t="s">
        <v>143</v>
      </c>
      <c r="I6085" t="s">
        <v>124</v>
      </c>
      <c r="J6085" t="s">
        <v>125</v>
      </c>
      <c r="K6085" t="s">
        <v>2743</v>
      </c>
      <c r="N6085" t="s">
        <v>2742</v>
      </c>
      <c r="O6085" t="s">
        <v>2680</v>
      </c>
      <c r="P6085" t="s">
        <v>162</v>
      </c>
      <c r="Q6085" t="s">
        <v>300</v>
      </c>
      <c r="R6085" t="s">
        <v>131</v>
      </c>
      <c r="S6085" t="s">
        <v>164</v>
      </c>
      <c r="T6085" t="s">
        <v>165</v>
      </c>
      <c r="U6085" t="s">
        <v>151</v>
      </c>
      <c r="V6085" t="s">
        <v>135</v>
      </c>
      <c r="W6085" t="s">
        <v>136</v>
      </c>
      <c r="X6085" t="s">
        <v>2744</v>
      </c>
      <c r="Y6085" s="94">
        <v>73202.41</v>
      </c>
      <c r="Z6085" s="94">
        <v>0</v>
      </c>
      <c r="AA6085" s="94">
        <v>0</v>
      </c>
      <c r="AB6085" s="94">
        <v>0</v>
      </c>
      <c r="AC6085">
        <f t="shared" si="190"/>
        <v>3000</v>
      </c>
      <c r="AD6085" t="str">
        <f t="shared" si="191"/>
        <v>314</v>
      </c>
    </row>
    <row r="6086" spans="1:30" hidden="1" x14ac:dyDescent="0.25">
      <c r="A6086" t="s">
        <v>2740</v>
      </c>
      <c r="B6086" t="s">
        <v>2677</v>
      </c>
      <c r="C6086" t="s">
        <v>157</v>
      </c>
      <c r="D6086" t="s">
        <v>254</v>
      </c>
      <c r="E6086" t="s">
        <v>122</v>
      </c>
      <c r="F6086" t="s">
        <v>159</v>
      </c>
      <c r="G6086" t="s">
        <v>160</v>
      </c>
      <c r="H6086" t="s">
        <v>143</v>
      </c>
      <c r="I6086" t="s">
        <v>124</v>
      </c>
      <c r="J6086" t="s">
        <v>125</v>
      </c>
      <c r="K6086" t="s">
        <v>2743</v>
      </c>
      <c r="N6086" t="s">
        <v>2742</v>
      </c>
      <c r="O6086" t="s">
        <v>2680</v>
      </c>
      <c r="P6086" t="s">
        <v>162</v>
      </c>
      <c r="Q6086" t="s">
        <v>255</v>
      </c>
      <c r="R6086" t="s">
        <v>131</v>
      </c>
      <c r="S6086" t="s">
        <v>164</v>
      </c>
      <c r="T6086" t="s">
        <v>165</v>
      </c>
      <c r="U6086" t="s">
        <v>151</v>
      </c>
      <c r="V6086" t="s">
        <v>135</v>
      </c>
      <c r="W6086" t="s">
        <v>136</v>
      </c>
      <c r="X6086" t="s">
        <v>2744</v>
      </c>
      <c r="Y6086" s="94">
        <v>10000</v>
      </c>
      <c r="Z6086" s="94">
        <v>0</v>
      </c>
      <c r="AA6086" s="94">
        <v>0</v>
      </c>
      <c r="AB6086" s="94">
        <v>0</v>
      </c>
      <c r="AC6086">
        <f t="shared" si="190"/>
        <v>3000</v>
      </c>
      <c r="AD6086" t="str">
        <f t="shared" si="191"/>
        <v>314</v>
      </c>
    </row>
    <row r="6087" spans="1:30" hidden="1" x14ac:dyDescent="0.25">
      <c r="A6087" t="s">
        <v>2740</v>
      </c>
      <c r="B6087" t="s">
        <v>2677</v>
      </c>
      <c r="C6087" t="s">
        <v>157</v>
      </c>
      <c r="D6087" t="s">
        <v>343</v>
      </c>
      <c r="E6087" t="s">
        <v>122</v>
      </c>
      <c r="F6087" t="s">
        <v>159</v>
      </c>
      <c r="G6087" t="s">
        <v>160</v>
      </c>
      <c r="H6087" t="s">
        <v>304</v>
      </c>
      <c r="I6087" t="s">
        <v>124</v>
      </c>
      <c r="J6087" t="s">
        <v>125</v>
      </c>
      <c r="K6087" t="s">
        <v>2743</v>
      </c>
      <c r="N6087" t="s">
        <v>2742</v>
      </c>
      <c r="O6087" t="s">
        <v>2680</v>
      </c>
      <c r="P6087" t="s">
        <v>162</v>
      </c>
      <c r="Q6087" t="s">
        <v>307</v>
      </c>
      <c r="R6087" t="s">
        <v>131</v>
      </c>
      <c r="S6087" t="s">
        <v>164</v>
      </c>
      <c r="T6087" t="s">
        <v>165</v>
      </c>
      <c r="U6087" t="s">
        <v>134</v>
      </c>
      <c r="V6087" t="s">
        <v>135</v>
      </c>
      <c r="W6087" t="s">
        <v>136</v>
      </c>
      <c r="X6087" t="s">
        <v>2745</v>
      </c>
      <c r="AA6087" s="94">
        <v>3237561.96</v>
      </c>
      <c r="AB6087" s="94">
        <v>3237561.96</v>
      </c>
      <c r="AC6087">
        <f t="shared" si="190"/>
        <v>3000</v>
      </c>
      <c r="AD6087" t="str">
        <f t="shared" si="191"/>
        <v>314</v>
      </c>
    </row>
    <row r="6088" spans="1:30" hidden="1" x14ac:dyDescent="0.25">
      <c r="A6088" t="s">
        <v>2740</v>
      </c>
      <c r="B6088" t="s">
        <v>2677</v>
      </c>
      <c r="C6088" t="s">
        <v>157</v>
      </c>
      <c r="D6088" t="s">
        <v>280</v>
      </c>
      <c r="E6088" t="s">
        <v>122</v>
      </c>
      <c r="F6088" t="s">
        <v>159</v>
      </c>
      <c r="G6088" t="s">
        <v>160</v>
      </c>
      <c r="H6088" t="s">
        <v>143</v>
      </c>
      <c r="I6088" t="s">
        <v>124</v>
      </c>
      <c r="J6088" t="s">
        <v>125</v>
      </c>
      <c r="K6088" t="s">
        <v>2743</v>
      </c>
      <c r="N6088" t="s">
        <v>2742</v>
      </c>
      <c r="O6088" t="s">
        <v>2680</v>
      </c>
      <c r="P6088" t="s">
        <v>162</v>
      </c>
      <c r="Q6088" t="s">
        <v>281</v>
      </c>
      <c r="R6088" t="s">
        <v>131</v>
      </c>
      <c r="S6088" t="s">
        <v>164</v>
      </c>
      <c r="T6088" t="s">
        <v>165</v>
      </c>
      <c r="U6088" t="s">
        <v>151</v>
      </c>
      <c r="V6088" t="s">
        <v>135</v>
      </c>
      <c r="W6088" t="s">
        <v>136</v>
      </c>
      <c r="X6088" t="s">
        <v>2744</v>
      </c>
      <c r="Y6088" s="94">
        <v>0</v>
      </c>
      <c r="Z6088" s="94">
        <v>14298.030000000002</v>
      </c>
      <c r="AA6088" s="94">
        <v>34727</v>
      </c>
      <c r="AB6088" s="94">
        <v>34727</v>
      </c>
      <c r="AC6088">
        <f t="shared" si="190"/>
        <v>3000</v>
      </c>
      <c r="AD6088" t="str">
        <f t="shared" si="191"/>
        <v>314</v>
      </c>
    </row>
    <row r="6089" spans="1:30" hidden="1" x14ac:dyDescent="0.25">
      <c r="A6089" s="97">
        <v>211113140310001</v>
      </c>
      <c r="B6089" s="97">
        <v>214</v>
      </c>
      <c r="C6089" s="97" t="s">
        <v>2746</v>
      </c>
      <c r="D6089" s="97" t="s">
        <v>141</v>
      </c>
      <c r="E6089" s="97" t="s">
        <v>122</v>
      </c>
      <c r="F6089" s="98">
        <v>15</v>
      </c>
      <c r="G6089" s="98" t="s">
        <v>142</v>
      </c>
      <c r="H6089" s="97" t="s">
        <v>143</v>
      </c>
      <c r="I6089" s="97" t="s">
        <v>124</v>
      </c>
      <c r="J6089" s="97" t="s">
        <v>125</v>
      </c>
      <c r="K6089" s="97" t="s">
        <v>2747</v>
      </c>
      <c r="L6089" s="97"/>
      <c r="M6089" s="97"/>
      <c r="N6089" s="97" t="s">
        <v>2748</v>
      </c>
      <c r="O6089" s="97" t="s">
        <v>2749</v>
      </c>
      <c r="P6089" s="97" t="s">
        <v>2750</v>
      </c>
      <c r="Q6089" s="97" t="s">
        <v>148</v>
      </c>
      <c r="R6089" s="97" t="s">
        <v>131</v>
      </c>
      <c r="S6089" s="97" t="s">
        <v>149</v>
      </c>
      <c r="T6089" s="97" t="s">
        <v>150</v>
      </c>
      <c r="U6089" s="97" t="s">
        <v>151</v>
      </c>
      <c r="V6089" s="97" t="s">
        <v>135</v>
      </c>
      <c r="W6089" s="97" t="s">
        <v>136</v>
      </c>
      <c r="X6089" s="97"/>
      <c r="Y6089" s="99"/>
      <c r="Z6089" s="99"/>
      <c r="AA6089" s="99">
        <v>780000</v>
      </c>
      <c r="AB6089" s="99">
        <v>780000</v>
      </c>
      <c r="AC6089">
        <f t="shared" si="190"/>
        <v>1000</v>
      </c>
      <c r="AD6089" t="str">
        <f t="shared" si="191"/>
        <v>314</v>
      </c>
    </row>
    <row r="6090" spans="1:30" hidden="1" x14ac:dyDescent="0.25">
      <c r="A6090" s="97">
        <v>211113140310001</v>
      </c>
      <c r="B6090" s="97">
        <v>214</v>
      </c>
      <c r="C6090" s="97" t="s">
        <v>2746</v>
      </c>
      <c r="D6090" s="97">
        <v>13201</v>
      </c>
      <c r="E6090" s="97" t="s">
        <v>122</v>
      </c>
      <c r="F6090" s="98">
        <v>15</v>
      </c>
      <c r="G6090" s="98" t="s">
        <v>142</v>
      </c>
      <c r="H6090" s="97">
        <v>19</v>
      </c>
      <c r="I6090" s="97" t="s">
        <v>124</v>
      </c>
      <c r="J6090" s="97" t="s">
        <v>125</v>
      </c>
      <c r="K6090" s="97" t="s">
        <v>2747</v>
      </c>
      <c r="L6090" s="97"/>
      <c r="M6090" s="97"/>
      <c r="N6090" s="97" t="s">
        <v>2748</v>
      </c>
      <c r="O6090" s="97" t="s">
        <v>2749</v>
      </c>
      <c r="P6090" s="97" t="s">
        <v>2750</v>
      </c>
      <c r="Q6090" s="97" t="s">
        <v>152</v>
      </c>
      <c r="R6090" s="97" t="s">
        <v>131</v>
      </c>
      <c r="S6090" s="97" t="s">
        <v>149</v>
      </c>
      <c r="T6090" s="97" t="s">
        <v>150</v>
      </c>
      <c r="U6090" s="97" t="s">
        <v>134</v>
      </c>
      <c r="V6090" s="97" t="s">
        <v>135</v>
      </c>
      <c r="W6090" s="97" t="s">
        <v>136</v>
      </c>
      <c r="X6090" s="97"/>
      <c r="Y6090" s="99"/>
      <c r="Z6090" s="99"/>
      <c r="AA6090" s="99">
        <v>32500</v>
      </c>
      <c r="AB6090" s="99">
        <v>32500</v>
      </c>
      <c r="AC6090">
        <f t="shared" si="190"/>
        <v>1000</v>
      </c>
      <c r="AD6090" t="str">
        <f t="shared" si="191"/>
        <v>314</v>
      </c>
    </row>
    <row r="6091" spans="1:30" hidden="1" x14ac:dyDescent="0.25">
      <c r="A6091" s="97">
        <v>211113140310001</v>
      </c>
      <c r="B6091" s="97">
        <v>214</v>
      </c>
      <c r="C6091" s="97" t="s">
        <v>2746</v>
      </c>
      <c r="D6091" s="97">
        <v>13203</v>
      </c>
      <c r="E6091" s="97" t="s">
        <v>122</v>
      </c>
      <c r="F6091" s="98">
        <v>15</v>
      </c>
      <c r="G6091" s="98" t="s">
        <v>142</v>
      </c>
      <c r="H6091" s="97">
        <v>19</v>
      </c>
      <c r="I6091" s="97" t="s">
        <v>124</v>
      </c>
      <c r="J6091" s="97" t="s">
        <v>125</v>
      </c>
      <c r="K6091" s="97" t="s">
        <v>2747</v>
      </c>
      <c r="L6091" s="97"/>
      <c r="M6091" s="97"/>
      <c r="N6091" s="97" t="s">
        <v>2748</v>
      </c>
      <c r="O6091" s="97" t="s">
        <v>2749</v>
      </c>
      <c r="P6091" s="97" t="s">
        <v>2750</v>
      </c>
      <c r="Q6091" s="97" t="s">
        <v>153</v>
      </c>
      <c r="R6091" s="97" t="s">
        <v>131</v>
      </c>
      <c r="S6091" s="97" t="s">
        <v>149</v>
      </c>
      <c r="T6091" s="97" t="s">
        <v>150</v>
      </c>
      <c r="U6091" s="97" t="s">
        <v>134</v>
      </c>
      <c r="V6091" s="97" t="s">
        <v>135</v>
      </c>
      <c r="W6091" s="97" t="s">
        <v>136</v>
      </c>
      <c r="X6091" s="97"/>
      <c r="Y6091" s="99"/>
      <c r="Z6091" s="99"/>
      <c r="AA6091" s="99">
        <v>130000</v>
      </c>
      <c r="AB6091" s="99">
        <v>130000</v>
      </c>
      <c r="AC6091">
        <f t="shared" si="190"/>
        <v>1000</v>
      </c>
      <c r="AD6091" t="str">
        <f t="shared" si="191"/>
        <v>314</v>
      </c>
    </row>
    <row r="6092" spans="1:30" hidden="1" x14ac:dyDescent="0.25">
      <c r="A6092" s="97">
        <v>211113140310001</v>
      </c>
      <c r="B6092" s="97">
        <v>214</v>
      </c>
      <c r="C6092" s="97" t="s">
        <v>2746</v>
      </c>
      <c r="D6092" s="97">
        <v>14101</v>
      </c>
      <c r="E6092" s="97" t="s">
        <v>122</v>
      </c>
      <c r="F6092" s="98">
        <v>15</v>
      </c>
      <c r="G6092" s="98" t="s">
        <v>142</v>
      </c>
      <c r="H6092" s="97">
        <v>19</v>
      </c>
      <c r="I6092" s="97" t="s">
        <v>124</v>
      </c>
      <c r="J6092" s="97" t="s">
        <v>125</v>
      </c>
      <c r="K6092" s="97" t="s">
        <v>2747</v>
      </c>
      <c r="L6092" s="97"/>
      <c r="M6092" s="97"/>
      <c r="N6092" s="97" t="s">
        <v>2748</v>
      </c>
      <c r="O6092" s="97" t="s">
        <v>2749</v>
      </c>
      <c r="P6092" s="97" t="s">
        <v>2750</v>
      </c>
      <c r="Q6092" s="97" t="s">
        <v>154</v>
      </c>
      <c r="R6092" s="97" t="s">
        <v>131</v>
      </c>
      <c r="S6092" s="97" t="s">
        <v>149</v>
      </c>
      <c r="T6092" s="97" t="s">
        <v>150</v>
      </c>
      <c r="U6092" s="97" t="s">
        <v>134</v>
      </c>
      <c r="V6092" s="97" t="s">
        <v>135</v>
      </c>
      <c r="W6092" s="97" t="s">
        <v>136</v>
      </c>
      <c r="X6092" s="97"/>
      <c r="Y6092" s="99"/>
      <c r="Z6092" s="99"/>
      <c r="AA6092" s="99">
        <v>42900</v>
      </c>
      <c r="AB6092" s="99">
        <v>42900</v>
      </c>
      <c r="AC6092">
        <f t="shared" si="190"/>
        <v>1000</v>
      </c>
      <c r="AD6092" t="str">
        <f t="shared" si="191"/>
        <v>314</v>
      </c>
    </row>
    <row r="6093" spans="1:30" hidden="1" x14ac:dyDescent="0.25">
      <c r="A6093" s="97">
        <v>211113140310001</v>
      </c>
      <c r="B6093" s="97">
        <v>214</v>
      </c>
      <c r="C6093" s="97" t="s">
        <v>2746</v>
      </c>
      <c r="D6093" s="97">
        <v>14103</v>
      </c>
      <c r="E6093" s="97" t="s">
        <v>122</v>
      </c>
      <c r="F6093" s="98">
        <v>15</v>
      </c>
      <c r="G6093" s="98" t="s">
        <v>142</v>
      </c>
      <c r="H6093" s="97">
        <v>19</v>
      </c>
      <c r="I6093" s="97" t="s">
        <v>124</v>
      </c>
      <c r="J6093" s="97" t="s">
        <v>125</v>
      </c>
      <c r="K6093" s="97" t="s">
        <v>2747</v>
      </c>
      <c r="L6093" s="97"/>
      <c r="M6093" s="97"/>
      <c r="N6093" s="97" t="s">
        <v>2748</v>
      </c>
      <c r="O6093" s="97" t="s">
        <v>2749</v>
      </c>
      <c r="P6093" s="97" t="s">
        <v>2750</v>
      </c>
      <c r="Q6093" s="97" t="s">
        <v>155</v>
      </c>
      <c r="R6093" s="97" t="s">
        <v>131</v>
      </c>
      <c r="S6093" s="97" t="s">
        <v>149</v>
      </c>
      <c r="T6093" s="97" t="s">
        <v>150</v>
      </c>
      <c r="U6093" s="97" t="s">
        <v>134</v>
      </c>
      <c r="V6093" s="97" t="s">
        <v>135</v>
      </c>
      <c r="W6093" s="97" t="s">
        <v>136</v>
      </c>
      <c r="X6093" s="97"/>
      <c r="Y6093" s="99"/>
      <c r="Z6093" s="99"/>
      <c r="AA6093" s="99">
        <v>17550</v>
      </c>
      <c r="AB6093" s="99">
        <v>17550</v>
      </c>
      <c r="AC6093">
        <f t="shared" si="190"/>
        <v>1000</v>
      </c>
      <c r="AD6093" t="str">
        <f t="shared" si="191"/>
        <v>314</v>
      </c>
    </row>
    <row r="6094" spans="1:30" hidden="1" x14ac:dyDescent="0.25">
      <c r="A6094" s="97">
        <v>211113140310001</v>
      </c>
      <c r="B6094" s="97">
        <v>214</v>
      </c>
      <c r="C6094" s="97" t="s">
        <v>2746</v>
      </c>
      <c r="D6094" s="97">
        <v>14201</v>
      </c>
      <c r="E6094" s="97" t="s">
        <v>122</v>
      </c>
      <c r="F6094" s="98">
        <v>15</v>
      </c>
      <c r="G6094" s="98" t="s">
        <v>142</v>
      </c>
      <c r="H6094" s="97">
        <v>19</v>
      </c>
      <c r="I6094" s="97" t="s">
        <v>124</v>
      </c>
      <c r="J6094" s="97" t="s">
        <v>125</v>
      </c>
      <c r="K6094" s="97" t="s">
        <v>2747</v>
      </c>
      <c r="L6094" s="97"/>
      <c r="M6094" s="97"/>
      <c r="N6094" s="97" t="s">
        <v>2748</v>
      </c>
      <c r="O6094" s="97" t="s">
        <v>2749</v>
      </c>
      <c r="P6094" s="97" t="s">
        <v>2750</v>
      </c>
      <c r="Q6094" s="97" t="s">
        <v>156</v>
      </c>
      <c r="R6094" s="97" t="s">
        <v>131</v>
      </c>
      <c r="S6094" s="97" t="s">
        <v>149</v>
      </c>
      <c r="T6094" s="97" t="s">
        <v>150</v>
      </c>
      <c r="U6094" s="97" t="s">
        <v>134</v>
      </c>
      <c r="V6094" s="97" t="s">
        <v>135</v>
      </c>
      <c r="W6094" s="97" t="s">
        <v>136</v>
      </c>
      <c r="X6094" s="97"/>
      <c r="Y6094" s="99"/>
      <c r="Z6094" s="99"/>
      <c r="AA6094" s="99">
        <v>39000</v>
      </c>
      <c r="AB6094" s="99">
        <v>39000</v>
      </c>
      <c r="AC6094">
        <f t="shared" si="190"/>
        <v>1000</v>
      </c>
      <c r="AD6094" t="str">
        <f t="shared" si="191"/>
        <v>314</v>
      </c>
    </row>
    <row r="6095" spans="1:30" hidden="1" x14ac:dyDescent="0.25">
      <c r="A6095" s="97">
        <v>211113140310001</v>
      </c>
      <c r="B6095" s="97">
        <v>214</v>
      </c>
      <c r="C6095" s="97" t="s">
        <v>2746</v>
      </c>
      <c r="D6095" s="97">
        <v>14301</v>
      </c>
      <c r="E6095" s="97" t="s">
        <v>122</v>
      </c>
      <c r="F6095" s="98">
        <v>15</v>
      </c>
      <c r="G6095" s="98" t="s">
        <v>142</v>
      </c>
      <c r="H6095" s="97">
        <v>19</v>
      </c>
      <c r="I6095" s="97" t="s">
        <v>124</v>
      </c>
      <c r="J6095" s="97" t="s">
        <v>125</v>
      </c>
      <c r="K6095" s="97" t="s">
        <v>2747</v>
      </c>
      <c r="L6095" s="97"/>
      <c r="M6095" s="97"/>
      <c r="N6095" s="97" t="s">
        <v>2748</v>
      </c>
      <c r="O6095" s="97" t="s">
        <v>2749</v>
      </c>
      <c r="P6095" s="97" t="s">
        <v>2750</v>
      </c>
      <c r="Q6095" s="97" t="s">
        <v>178</v>
      </c>
      <c r="R6095" s="97" t="s">
        <v>131</v>
      </c>
      <c r="S6095" s="97" t="s">
        <v>149</v>
      </c>
      <c r="T6095" s="97" t="s">
        <v>150</v>
      </c>
      <c r="U6095" s="97" t="s">
        <v>134</v>
      </c>
      <c r="V6095" s="97" t="s">
        <v>135</v>
      </c>
      <c r="W6095" s="97" t="s">
        <v>136</v>
      </c>
      <c r="X6095" s="97"/>
      <c r="Y6095" s="99"/>
      <c r="Z6095" s="99"/>
      <c r="AA6095" s="99">
        <v>46800</v>
      </c>
      <c r="AB6095" s="99">
        <v>46800</v>
      </c>
      <c r="AC6095">
        <f t="shared" si="190"/>
        <v>1000</v>
      </c>
      <c r="AD6095" t="str">
        <f t="shared" si="191"/>
        <v>314</v>
      </c>
    </row>
    <row r="6096" spans="1:30" hidden="1" x14ac:dyDescent="0.25">
      <c r="A6096" t="s">
        <v>2751</v>
      </c>
      <c r="B6096" t="s">
        <v>2752</v>
      </c>
      <c r="C6096" t="s">
        <v>2746</v>
      </c>
      <c r="D6096" t="s">
        <v>186</v>
      </c>
      <c r="E6096" t="s">
        <v>122</v>
      </c>
      <c r="F6096" t="s">
        <v>159</v>
      </c>
      <c r="G6096" t="s">
        <v>160</v>
      </c>
      <c r="H6096" t="s">
        <v>304</v>
      </c>
      <c r="I6096" t="s">
        <v>124</v>
      </c>
      <c r="J6096" t="s">
        <v>125</v>
      </c>
      <c r="K6096" t="s">
        <v>2747</v>
      </c>
      <c r="N6096" t="s">
        <v>2748</v>
      </c>
      <c r="O6096" t="s">
        <v>2749</v>
      </c>
      <c r="P6096" t="s">
        <v>2750</v>
      </c>
      <c r="Q6096" t="s">
        <v>188</v>
      </c>
      <c r="R6096" t="s">
        <v>131</v>
      </c>
      <c r="S6096" t="s">
        <v>164</v>
      </c>
      <c r="T6096" t="s">
        <v>165</v>
      </c>
      <c r="U6096" t="s">
        <v>134</v>
      </c>
      <c r="V6096" t="s">
        <v>135</v>
      </c>
      <c r="W6096" t="s">
        <v>136</v>
      </c>
      <c r="X6096" t="s">
        <v>2753</v>
      </c>
      <c r="AA6096" s="94">
        <v>45996</v>
      </c>
      <c r="AB6096" s="94">
        <v>45996</v>
      </c>
      <c r="AC6096">
        <f t="shared" si="190"/>
        <v>2000</v>
      </c>
      <c r="AD6096" t="str">
        <f t="shared" si="191"/>
        <v>314</v>
      </c>
    </row>
    <row r="6097" spans="1:30" hidden="1" x14ac:dyDescent="0.25">
      <c r="A6097" t="s">
        <v>2751</v>
      </c>
      <c r="B6097" t="s">
        <v>2752</v>
      </c>
      <c r="C6097" t="s">
        <v>2746</v>
      </c>
      <c r="D6097" t="s">
        <v>192</v>
      </c>
      <c r="E6097" t="s">
        <v>122</v>
      </c>
      <c r="F6097" t="s">
        <v>159</v>
      </c>
      <c r="G6097" t="s">
        <v>160</v>
      </c>
      <c r="H6097" t="s">
        <v>304</v>
      </c>
      <c r="I6097" t="s">
        <v>124</v>
      </c>
      <c r="J6097" t="s">
        <v>125</v>
      </c>
      <c r="K6097" t="s">
        <v>2747</v>
      </c>
      <c r="N6097" t="s">
        <v>2748</v>
      </c>
      <c r="O6097" t="s">
        <v>2749</v>
      </c>
      <c r="P6097" t="s">
        <v>2750</v>
      </c>
      <c r="Q6097" t="s">
        <v>193</v>
      </c>
      <c r="R6097" t="s">
        <v>131</v>
      </c>
      <c r="S6097" t="s">
        <v>164</v>
      </c>
      <c r="T6097" t="s">
        <v>165</v>
      </c>
      <c r="U6097" t="s">
        <v>134</v>
      </c>
      <c r="V6097" t="s">
        <v>135</v>
      </c>
      <c r="W6097" t="s">
        <v>136</v>
      </c>
      <c r="X6097" t="s">
        <v>2753</v>
      </c>
      <c r="AA6097" s="94">
        <v>34400</v>
      </c>
      <c r="AB6097" s="94">
        <v>34400</v>
      </c>
      <c r="AC6097">
        <f t="shared" si="190"/>
        <v>2000</v>
      </c>
      <c r="AD6097" t="str">
        <f t="shared" si="191"/>
        <v>314</v>
      </c>
    </row>
    <row r="6098" spans="1:30" hidden="1" x14ac:dyDescent="0.25">
      <c r="A6098" t="s">
        <v>2751</v>
      </c>
      <c r="B6098" t="s">
        <v>2752</v>
      </c>
      <c r="C6098" t="s">
        <v>2746</v>
      </c>
      <c r="D6098" t="s">
        <v>214</v>
      </c>
      <c r="E6098" t="s">
        <v>122</v>
      </c>
      <c r="F6098" t="s">
        <v>159</v>
      </c>
      <c r="G6098" t="s">
        <v>160</v>
      </c>
      <c r="H6098" t="s">
        <v>304</v>
      </c>
      <c r="I6098" t="s">
        <v>124</v>
      </c>
      <c r="J6098" t="s">
        <v>125</v>
      </c>
      <c r="K6098" t="s">
        <v>2747</v>
      </c>
      <c r="N6098" t="s">
        <v>2748</v>
      </c>
      <c r="O6098" t="s">
        <v>2749</v>
      </c>
      <c r="P6098" t="s">
        <v>2750</v>
      </c>
      <c r="Q6098" t="s">
        <v>215</v>
      </c>
      <c r="R6098" t="s">
        <v>131</v>
      </c>
      <c r="S6098" t="s">
        <v>164</v>
      </c>
      <c r="T6098" t="s">
        <v>165</v>
      </c>
      <c r="U6098" t="s">
        <v>134</v>
      </c>
      <c r="V6098" t="s">
        <v>135</v>
      </c>
      <c r="W6098" t="s">
        <v>136</v>
      </c>
      <c r="X6098" t="s">
        <v>2753</v>
      </c>
      <c r="AA6098" s="94">
        <v>30000</v>
      </c>
      <c r="AB6098" s="94">
        <v>30000</v>
      </c>
      <c r="AC6098">
        <f t="shared" si="190"/>
        <v>2000</v>
      </c>
      <c r="AD6098" t="str">
        <f t="shared" si="191"/>
        <v>314</v>
      </c>
    </row>
    <row r="6099" spans="1:30" hidden="1" x14ac:dyDescent="0.25">
      <c r="A6099" t="s">
        <v>2751</v>
      </c>
      <c r="B6099" t="s">
        <v>2752</v>
      </c>
      <c r="C6099" t="s">
        <v>2746</v>
      </c>
      <c r="D6099" t="s">
        <v>343</v>
      </c>
      <c r="E6099" t="s">
        <v>122</v>
      </c>
      <c r="F6099" t="s">
        <v>159</v>
      </c>
      <c r="G6099" t="s">
        <v>160</v>
      </c>
      <c r="H6099" t="s">
        <v>304</v>
      </c>
      <c r="I6099" t="s">
        <v>124</v>
      </c>
      <c r="J6099" t="s">
        <v>125</v>
      </c>
      <c r="K6099" t="s">
        <v>2747</v>
      </c>
      <c r="N6099" t="s">
        <v>2748</v>
      </c>
      <c r="O6099" t="s">
        <v>2749</v>
      </c>
      <c r="P6099" t="s">
        <v>2750</v>
      </c>
      <c r="Q6099" t="s">
        <v>307</v>
      </c>
      <c r="R6099" t="s">
        <v>131</v>
      </c>
      <c r="S6099" t="s">
        <v>164</v>
      </c>
      <c r="T6099" t="s">
        <v>165</v>
      </c>
      <c r="U6099" t="s">
        <v>134</v>
      </c>
      <c r="V6099" t="s">
        <v>135</v>
      </c>
      <c r="W6099" t="s">
        <v>136</v>
      </c>
      <c r="X6099" t="s">
        <v>2753</v>
      </c>
      <c r="AA6099" s="94">
        <v>1163436</v>
      </c>
      <c r="AB6099" s="94">
        <v>1163436</v>
      </c>
      <c r="AC6099">
        <f t="shared" si="190"/>
        <v>3000</v>
      </c>
      <c r="AD6099" t="str">
        <f t="shared" si="191"/>
        <v>314</v>
      </c>
    </row>
    <row r="6100" spans="1:30" hidden="1" x14ac:dyDescent="0.25">
      <c r="A6100" t="s">
        <v>2751</v>
      </c>
      <c r="B6100" t="s">
        <v>2752</v>
      </c>
      <c r="C6100" t="s">
        <v>2746</v>
      </c>
      <c r="D6100" t="s">
        <v>272</v>
      </c>
      <c r="E6100" t="s">
        <v>122</v>
      </c>
      <c r="F6100" t="s">
        <v>159</v>
      </c>
      <c r="G6100" t="s">
        <v>160</v>
      </c>
      <c r="H6100" t="s">
        <v>304</v>
      </c>
      <c r="I6100" t="s">
        <v>124</v>
      </c>
      <c r="J6100" t="s">
        <v>125</v>
      </c>
      <c r="K6100" t="s">
        <v>2747</v>
      </c>
      <c r="N6100" t="s">
        <v>2748</v>
      </c>
      <c r="O6100" t="s">
        <v>2749</v>
      </c>
      <c r="P6100" t="s">
        <v>2750</v>
      </c>
      <c r="Q6100" t="s">
        <v>273</v>
      </c>
      <c r="R6100" t="s">
        <v>131</v>
      </c>
      <c r="S6100" t="s">
        <v>164</v>
      </c>
      <c r="T6100" t="s">
        <v>165</v>
      </c>
      <c r="U6100" t="s">
        <v>134</v>
      </c>
      <c r="V6100" t="s">
        <v>135</v>
      </c>
      <c r="W6100" t="s">
        <v>136</v>
      </c>
      <c r="X6100" t="s">
        <v>2753</v>
      </c>
      <c r="AA6100" s="94">
        <v>52000</v>
      </c>
      <c r="AB6100" s="94">
        <v>52000</v>
      </c>
      <c r="AC6100">
        <f t="shared" si="190"/>
        <v>3000</v>
      </c>
      <c r="AD6100" t="str">
        <f t="shared" si="191"/>
        <v>314</v>
      </c>
    </row>
    <row r="6101" spans="1:30" hidden="1" x14ac:dyDescent="0.25">
      <c r="A6101" t="s">
        <v>2754</v>
      </c>
      <c r="B6101" t="s">
        <v>2755</v>
      </c>
      <c r="C6101" t="s">
        <v>2756</v>
      </c>
      <c r="D6101" t="s">
        <v>186</v>
      </c>
      <c r="E6101" t="s">
        <v>122</v>
      </c>
      <c r="F6101" t="s">
        <v>159</v>
      </c>
      <c r="G6101" t="s">
        <v>160</v>
      </c>
      <c r="H6101" t="s">
        <v>143</v>
      </c>
      <c r="I6101" t="s">
        <v>124</v>
      </c>
      <c r="J6101" t="s">
        <v>125</v>
      </c>
      <c r="K6101" t="s">
        <v>2757</v>
      </c>
      <c r="N6101" t="s">
        <v>2758</v>
      </c>
      <c r="O6101" t="s">
        <v>2759</v>
      </c>
      <c r="P6101" t="s">
        <v>2760</v>
      </c>
      <c r="Q6101" t="s">
        <v>188</v>
      </c>
      <c r="R6101" t="s">
        <v>131</v>
      </c>
      <c r="S6101" t="s">
        <v>164</v>
      </c>
      <c r="T6101" t="s">
        <v>165</v>
      </c>
      <c r="U6101" t="s">
        <v>151</v>
      </c>
      <c r="V6101" t="s">
        <v>135</v>
      </c>
      <c r="W6101" t="s">
        <v>136</v>
      </c>
      <c r="X6101" t="s">
        <v>2761</v>
      </c>
      <c r="Y6101" s="94">
        <v>10000</v>
      </c>
      <c r="Z6101" s="94">
        <v>0</v>
      </c>
      <c r="AA6101" s="94">
        <v>0</v>
      </c>
      <c r="AB6101" s="94">
        <v>0</v>
      </c>
      <c r="AC6101">
        <f t="shared" si="190"/>
        <v>2000</v>
      </c>
      <c r="AD6101" t="str">
        <f t="shared" si="191"/>
        <v>314</v>
      </c>
    </row>
    <row r="6102" spans="1:30" hidden="1" x14ac:dyDescent="0.25">
      <c r="A6102" t="s">
        <v>2754</v>
      </c>
      <c r="B6102" t="s">
        <v>2755</v>
      </c>
      <c r="C6102" t="s">
        <v>2756</v>
      </c>
      <c r="D6102" t="s">
        <v>192</v>
      </c>
      <c r="E6102" t="s">
        <v>122</v>
      </c>
      <c r="F6102" t="s">
        <v>159</v>
      </c>
      <c r="G6102" t="s">
        <v>160</v>
      </c>
      <c r="H6102" t="s">
        <v>143</v>
      </c>
      <c r="I6102" t="s">
        <v>124</v>
      </c>
      <c r="J6102" t="s">
        <v>125</v>
      </c>
      <c r="K6102" t="s">
        <v>2757</v>
      </c>
      <c r="N6102" t="s">
        <v>2758</v>
      </c>
      <c r="O6102" t="s">
        <v>2759</v>
      </c>
      <c r="P6102" t="s">
        <v>2760</v>
      </c>
      <c r="Q6102" t="s">
        <v>193</v>
      </c>
      <c r="R6102" t="s">
        <v>131</v>
      </c>
      <c r="S6102" t="s">
        <v>164</v>
      </c>
      <c r="T6102" t="s">
        <v>165</v>
      </c>
      <c r="U6102" t="s">
        <v>151</v>
      </c>
      <c r="V6102" t="s">
        <v>135</v>
      </c>
      <c r="W6102" t="s">
        <v>136</v>
      </c>
      <c r="X6102" t="s">
        <v>2761</v>
      </c>
      <c r="Y6102" s="94">
        <v>10636</v>
      </c>
      <c r="Z6102" s="94">
        <v>0</v>
      </c>
      <c r="AA6102" s="94">
        <v>0</v>
      </c>
      <c r="AB6102" s="94">
        <v>0</v>
      </c>
      <c r="AC6102">
        <f t="shared" si="190"/>
        <v>2000</v>
      </c>
      <c r="AD6102" t="str">
        <f t="shared" si="191"/>
        <v>314</v>
      </c>
    </row>
    <row r="6103" spans="1:30" hidden="1" x14ac:dyDescent="0.25">
      <c r="A6103" t="s">
        <v>2754</v>
      </c>
      <c r="B6103" t="s">
        <v>2755</v>
      </c>
      <c r="C6103" t="s">
        <v>2756</v>
      </c>
      <c r="D6103" t="s">
        <v>200</v>
      </c>
      <c r="E6103" t="s">
        <v>122</v>
      </c>
      <c r="F6103" t="s">
        <v>159</v>
      </c>
      <c r="G6103" t="s">
        <v>160</v>
      </c>
      <c r="H6103" t="s">
        <v>143</v>
      </c>
      <c r="I6103" t="s">
        <v>124</v>
      </c>
      <c r="J6103" t="s">
        <v>125</v>
      </c>
      <c r="K6103" t="s">
        <v>2757</v>
      </c>
      <c r="N6103" t="s">
        <v>2758</v>
      </c>
      <c r="O6103" t="s">
        <v>2759</v>
      </c>
      <c r="P6103" t="s">
        <v>2760</v>
      </c>
      <c r="Q6103" t="s">
        <v>201</v>
      </c>
      <c r="R6103" t="s">
        <v>131</v>
      </c>
      <c r="S6103" t="s">
        <v>164</v>
      </c>
      <c r="T6103" t="s">
        <v>165</v>
      </c>
      <c r="U6103" t="s">
        <v>151</v>
      </c>
      <c r="V6103" t="s">
        <v>135</v>
      </c>
      <c r="W6103" t="s">
        <v>136</v>
      </c>
      <c r="X6103" t="s">
        <v>2761</v>
      </c>
      <c r="Y6103" s="94">
        <v>10000</v>
      </c>
      <c r="Z6103" s="94">
        <v>10000</v>
      </c>
      <c r="AA6103" s="94">
        <v>10300</v>
      </c>
      <c r="AB6103" s="94">
        <v>10300</v>
      </c>
      <c r="AC6103">
        <f t="shared" si="190"/>
        <v>2000</v>
      </c>
      <c r="AD6103" t="str">
        <f t="shared" si="191"/>
        <v>314</v>
      </c>
    </row>
    <row r="6104" spans="1:30" hidden="1" x14ac:dyDescent="0.25">
      <c r="A6104" t="s">
        <v>2754</v>
      </c>
      <c r="B6104" t="s">
        <v>2755</v>
      </c>
      <c r="C6104" t="s">
        <v>2756</v>
      </c>
      <c r="D6104" t="s">
        <v>266</v>
      </c>
      <c r="E6104" t="s">
        <v>122</v>
      </c>
      <c r="F6104" t="s">
        <v>159</v>
      </c>
      <c r="G6104" t="s">
        <v>160</v>
      </c>
      <c r="H6104" t="s">
        <v>143</v>
      </c>
      <c r="I6104" t="s">
        <v>124</v>
      </c>
      <c r="J6104" t="s">
        <v>125</v>
      </c>
      <c r="K6104" t="s">
        <v>2757</v>
      </c>
      <c r="N6104" t="s">
        <v>2758</v>
      </c>
      <c r="O6104" t="s">
        <v>2759</v>
      </c>
      <c r="P6104" t="s">
        <v>2760</v>
      </c>
      <c r="Q6104" t="s">
        <v>267</v>
      </c>
      <c r="R6104" t="s">
        <v>131</v>
      </c>
      <c r="S6104" t="s">
        <v>164</v>
      </c>
      <c r="T6104" t="s">
        <v>165</v>
      </c>
      <c r="U6104" t="s">
        <v>151</v>
      </c>
      <c r="V6104" t="s">
        <v>135</v>
      </c>
      <c r="W6104" t="s">
        <v>136</v>
      </c>
      <c r="X6104" t="s">
        <v>2761</v>
      </c>
      <c r="Y6104" s="94">
        <v>396</v>
      </c>
      <c r="Z6104" s="94">
        <v>0</v>
      </c>
      <c r="AA6104" s="94">
        <v>0</v>
      </c>
      <c r="AB6104" s="94">
        <v>0</v>
      </c>
      <c r="AC6104">
        <f t="shared" si="190"/>
        <v>3000</v>
      </c>
      <c r="AD6104" t="str">
        <f t="shared" si="191"/>
        <v>314</v>
      </c>
    </row>
    <row r="6105" spans="1:30" hidden="1" x14ac:dyDescent="0.25">
      <c r="A6105" t="s">
        <v>2754</v>
      </c>
      <c r="B6105" t="s">
        <v>2755</v>
      </c>
      <c r="C6105" t="s">
        <v>2756</v>
      </c>
      <c r="D6105" t="s">
        <v>270</v>
      </c>
      <c r="E6105" t="s">
        <v>122</v>
      </c>
      <c r="F6105" t="s">
        <v>159</v>
      </c>
      <c r="G6105" t="s">
        <v>160</v>
      </c>
      <c r="H6105" t="s">
        <v>143</v>
      </c>
      <c r="I6105" t="s">
        <v>124</v>
      </c>
      <c r="J6105" t="s">
        <v>125</v>
      </c>
      <c r="K6105" t="s">
        <v>2757</v>
      </c>
      <c r="N6105" t="s">
        <v>2758</v>
      </c>
      <c r="O6105" t="s">
        <v>2759</v>
      </c>
      <c r="P6105" t="s">
        <v>2760</v>
      </c>
      <c r="Q6105" t="s">
        <v>271</v>
      </c>
      <c r="R6105" t="s">
        <v>131</v>
      </c>
      <c r="S6105" t="s">
        <v>164</v>
      </c>
      <c r="T6105" t="s">
        <v>165</v>
      </c>
      <c r="U6105" t="s">
        <v>151</v>
      </c>
      <c r="V6105" t="s">
        <v>135</v>
      </c>
      <c r="W6105" t="s">
        <v>136</v>
      </c>
      <c r="X6105" t="s">
        <v>2761</v>
      </c>
      <c r="Y6105" s="94">
        <v>3865</v>
      </c>
      <c r="Z6105" s="94">
        <v>0</v>
      </c>
      <c r="AA6105" s="94">
        <v>0</v>
      </c>
      <c r="AB6105" s="94">
        <v>0</v>
      </c>
      <c r="AC6105">
        <f t="shared" si="190"/>
        <v>3000</v>
      </c>
      <c r="AD6105" t="str">
        <f t="shared" si="191"/>
        <v>314</v>
      </c>
    </row>
    <row r="6106" spans="1:30" hidden="1" x14ac:dyDescent="0.25">
      <c r="A6106" s="97">
        <v>211113140330001</v>
      </c>
      <c r="B6106" s="97">
        <v>211</v>
      </c>
      <c r="C6106" s="97" t="s">
        <v>2762</v>
      </c>
      <c r="D6106" s="97" t="s">
        <v>141</v>
      </c>
      <c r="E6106" s="97" t="s">
        <v>122</v>
      </c>
      <c r="F6106" s="98">
        <v>15</v>
      </c>
      <c r="G6106" s="98" t="s">
        <v>142</v>
      </c>
      <c r="H6106" s="97" t="s">
        <v>143</v>
      </c>
      <c r="I6106" s="97" t="s">
        <v>124</v>
      </c>
      <c r="J6106" s="97" t="s">
        <v>125</v>
      </c>
      <c r="K6106" s="97" t="s">
        <v>2763</v>
      </c>
      <c r="L6106" s="97"/>
      <c r="M6106" s="97"/>
      <c r="N6106" s="97" t="s">
        <v>2764</v>
      </c>
      <c r="O6106" s="97" t="s">
        <v>2765</v>
      </c>
      <c r="P6106" s="97" t="s">
        <v>2766</v>
      </c>
      <c r="Q6106" s="97" t="s">
        <v>148</v>
      </c>
      <c r="R6106" s="97" t="s">
        <v>131</v>
      </c>
      <c r="S6106" s="97" t="s">
        <v>149</v>
      </c>
      <c r="T6106" s="97" t="s">
        <v>150</v>
      </c>
      <c r="U6106" s="97" t="s">
        <v>151</v>
      </c>
      <c r="V6106" s="97" t="s">
        <v>135</v>
      </c>
      <c r="W6106" s="97" t="s">
        <v>136</v>
      </c>
      <c r="X6106" s="97"/>
      <c r="Y6106" s="99"/>
      <c r="Z6106" s="99"/>
      <c r="AA6106" s="99">
        <v>780000</v>
      </c>
      <c r="AB6106" s="99">
        <v>780000</v>
      </c>
      <c r="AC6106">
        <f t="shared" si="190"/>
        <v>1000</v>
      </c>
      <c r="AD6106" t="str">
        <f t="shared" si="191"/>
        <v>314</v>
      </c>
    </row>
    <row r="6107" spans="1:30" hidden="1" x14ac:dyDescent="0.25">
      <c r="A6107" s="97">
        <v>211113140330001</v>
      </c>
      <c r="B6107" s="97">
        <v>211</v>
      </c>
      <c r="C6107" s="97" t="s">
        <v>2762</v>
      </c>
      <c r="D6107" s="97">
        <v>13201</v>
      </c>
      <c r="E6107" s="97" t="s">
        <v>122</v>
      </c>
      <c r="F6107" s="98">
        <v>15</v>
      </c>
      <c r="G6107" s="98" t="s">
        <v>142</v>
      </c>
      <c r="H6107" s="97">
        <v>19</v>
      </c>
      <c r="I6107" s="97" t="s">
        <v>124</v>
      </c>
      <c r="J6107" s="97" t="s">
        <v>125</v>
      </c>
      <c r="K6107" s="97" t="s">
        <v>2763</v>
      </c>
      <c r="L6107" s="97"/>
      <c r="M6107" s="97"/>
      <c r="N6107" s="97" t="s">
        <v>2764</v>
      </c>
      <c r="O6107" s="97" t="s">
        <v>2765</v>
      </c>
      <c r="P6107" s="97" t="s">
        <v>2766</v>
      </c>
      <c r="Q6107" s="97" t="s">
        <v>152</v>
      </c>
      <c r="R6107" s="97" t="s">
        <v>131</v>
      </c>
      <c r="S6107" s="97" t="s">
        <v>149</v>
      </c>
      <c r="T6107" s="97" t="s">
        <v>150</v>
      </c>
      <c r="U6107" s="97" t="s">
        <v>134</v>
      </c>
      <c r="V6107" s="97" t="s">
        <v>135</v>
      </c>
      <c r="W6107" s="97" t="s">
        <v>136</v>
      </c>
      <c r="X6107" s="97"/>
      <c r="Y6107" s="99"/>
      <c r="Z6107" s="99"/>
      <c r="AA6107" s="99">
        <v>32500</v>
      </c>
      <c r="AB6107" s="99">
        <v>32500</v>
      </c>
      <c r="AC6107">
        <f t="shared" si="190"/>
        <v>1000</v>
      </c>
      <c r="AD6107" t="str">
        <f t="shared" si="191"/>
        <v>314</v>
      </c>
    </row>
    <row r="6108" spans="1:30" hidden="1" x14ac:dyDescent="0.25">
      <c r="A6108" s="97">
        <v>211113140330001</v>
      </c>
      <c r="B6108" s="97">
        <v>211</v>
      </c>
      <c r="C6108" s="97" t="s">
        <v>2762</v>
      </c>
      <c r="D6108" s="97">
        <v>13203</v>
      </c>
      <c r="E6108" s="97" t="s">
        <v>122</v>
      </c>
      <c r="F6108" s="98">
        <v>15</v>
      </c>
      <c r="G6108" s="98" t="s">
        <v>142</v>
      </c>
      <c r="H6108" s="97">
        <v>19</v>
      </c>
      <c r="I6108" s="97" t="s">
        <v>124</v>
      </c>
      <c r="J6108" s="97" t="s">
        <v>125</v>
      </c>
      <c r="K6108" s="97" t="s">
        <v>2763</v>
      </c>
      <c r="L6108" s="97"/>
      <c r="M6108" s="97"/>
      <c r="N6108" s="97" t="s">
        <v>2764</v>
      </c>
      <c r="O6108" s="97" t="s">
        <v>2765</v>
      </c>
      <c r="P6108" s="97" t="s">
        <v>2766</v>
      </c>
      <c r="Q6108" s="97" t="s">
        <v>153</v>
      </c>
      <c r="R6108" s="97" t="s">
        <v>131</v>
      </c>
      <c r="S6108" s="97" t="s">
        <v>149</v>
      </c>
      <c r="T6108" s="97" t="s">
        <v>150</v>
      </c>
      <c r="U6108" s="97" t="s">
        <v>134</v>
      </c>
      <c r="V6108" s="97" t="s">
        <v>135</v>
      </c>
      <c r="W6108" s="97" t="s">
        <v>136</v>
      </c>
      <c r="X6108" s="97"/>
      <c r="Y6108" s="99"/>
      <c r="Z6108" s="99"/>
      <c r="AA6108" s="99">
        <v>130000</v>
      </c>
      <c r="AB6108" s="99">
        <v>130000</v>
      </c>
      <c r="AC6108">
        <f t="shared" si="190"/>
        <v>1000</v>
      </c>
      <c r="AD6108" t="str">
        <f t="shared" si="191"/>
        <v>314</v>
      </c>
    </row>
    <row r="6109" spans="1:30" hidden="1" x14ac:dyDescent="0.25">
      <c r="A6109" s="97">
        <v>211113140330001</v>
      </c>
      <c r="B6109" s="97">
        <v>211</v>
      </c>
      <c r="C6109" s="97" t="s">
        <v>2762</v>
      </c>
      <c r="D6109" s="97">
        <v>14101</v>
      </c>
      <c r="E6109" s="97" t="s">
        <v>122</v>
      </c>
      <c r="F6109" s="98">
        <v>15</v>
      </c>
      <c r="G6109" s="98" t="s">
        <v>142</v>
      </c>
      <c r="H6109" s="97">
        <v>19</v>
      </c>
      <c r="I6109" s="97" t="s">
        <v>124</v>
      </c>
      <c r="J6109" s="97" t="s">
        <v>125</v>
      </c>
      <c r="K6109" s="97" t="s">
        <v>2763</v>
      </c>
      <c r="L6109" s="97"/>
      <c r="M6109" s="97"/>
      <c r="N6109" s="97" t="s">
        <v>2764</v>
      </c>
      <c r="O6109" s="97" t="s">
        <v>2765</v>
      </c>
      <c r="P6109" s="97" t="s">
        <v>2766</v>
      </c>
      <c r="Q6109" s="97" t="s">
        <v>154</v>
      </c>
      <c r="R6109" s="97" t="s">
        <v>131</v>
      </c>
      <c r="S6109" s="97" t="s">
        <v>149</v>
      </c>
      <c r="T6109" s="97" t="s">
        <v>150</v>
      </c>
      <c r="U6109" s="97" t="s">
        <v>134</v>
      </c>
      <c r="V6109" s="97" t="s">
        <v>135</v>
      </c>
      <c r="W6109" s="97" t="s">
        <v>136</v>
      </c>
      <c r="X6109" s="97"/>
      <c r="Y6109" s="99"/>
      <c r="Z6109" s="99"/>
      <c r="AA6109" s="99">
        <v>42900</v>
      </c>
      <c r="AB6109" s="99">
        <v>42900</v>
      </c>
      <c r="AC6109">
        <f t="shared" si="190"/>
        <v>1000</v>
      </c>
      <c r="AD6109" t="str">
        <f t="shared" si="191"/>
        <v>314</v>
      </c>
    </row>
    <row r="6110" spans="1:30" hidden="1" x14ac:dyDescent="0.25">
      <c r="A6110" s="97">
        <v>211113140330001</v>
      </c>
      <c r="B6110" s="97">
        <v>211</v>
      </c>
      <c r="C6110" s="97" t="s">
        <v>2762</v>
      </c>
      <c r="D6110" s="97">
        <v>14103</v>
      </c>
      <c r="E6110" s="97" t="s">
        <v>122</v>
      </c>
      <c r="F6110" s="98">
        <v>15</v>
      </c>
      <c r="G6110" s="98" t="s">
        <v>142</v>
      </c>
      <c r="H6110" s="97">
        <v>19</v>
      </c>
      <c r="I6110" s="97" t="s">
        <v>124</v>
      </c>
      <c r="J6110" s="97" t="s">
        <v>125</v>
      </c>
      <c r="K6110" s="97" t="s">
        <v>2763</v>
      </c>
      <c r="L6110" s="97"/>
      <c r="M6110" s="97"/>
      <c r="N6110" s="97" t="s">
        <v>2764</v>
      </c>
      <c r="O6110" s="97" t="s">
        <v>2765</v>
      </c>
      <c r="P6110" s="97" t="s">
        <v>2766</v>
      </c>
      <c r="Q6110" s="97" t="s">
        <v>155</v>
      </c>
      <c r="R6110" s="97" t="s">
        <v>131</v>
      </c>
      <c r="S6110" s="97" t="s">
        <v>149</v>
      </c>
      <c r="T6110" s="97" t="s">
        <v>150</v>
      </c>
      <c r="U6110" s="97" t="s">
        <v>134</v>
      </c>
      <c r="V6110" s="97" t="s">
        <v>135</v>
      </c>
      <c r="W6110" s="97" t="s">
        <v>136</v>
      </c>
      <c r="X6110" s="97"/>
      <c r="Y6110" s="99"/>
      <c r="Z6110" s="99"/>
      <c r="AA6110" s="99">
        <v>17550</v>
      </c>
      <c r="AB6110" s="99">
        <v>17550</v>
      </c>
      <c r="AC6110">
        <f t="shared" si="190"/>
        <v>1000</v>
      </c>
      <c r="AD6110" t="str">
        <f t="shared" si="191"/>
        <v>314</v>
      </c>
    </row>
    <row r="6111" spans="1:30" hidden="1" x14ac:dyDescent="0.25">
      <c r="A6111" s="97">
        <v>211113140330001</v>
      </c>
      <c r="B6111" s="97">
        <v>211</v>
      </c>
      <c r="C6111" s="97" t="s">
        <v>2762</v>
      </c>
      <c r="D6111" s="97">
        <v>14201</v>
      </c>
      <c r="E6111" s="97" t="s">
        <v>122</v>
      </c>
      <c r="F6111" s="98">
        <v>15</v>
      </c>
      <c r="G6111" s="98" t="s">
        <v>142</v>
      </c>
      <c r="H6111" s="97">
        <v>19</v>
      </c>
      <c r="I6111" s="97" t="s">
        <v>124</v>
      </c>
      <c r="J6111" s="97" t="s">
        <v>125</v>
      </c>
      <c r="K6111" s="97" t="s">
        <v>2763</v>
      </c>
      <c r="L6111" s="97"/>
      <c r="M6111" s="97"/>
      <c r="N6111" s="97" t="s">
        <v>2764</v>
      </c>
      <c r="O6111" s="97" t="s">
        <v>2765</v>
      </c>
      <c r="P6111" s="97" t="s">
        <v>2766</v>
      </c>
      <c r="Q6111" s="97" t="s">
        <v>156</v>
      </c>
      <c r="R6111" s="97" t="s">
        <v>131</v>
      </c>
      <c r="S6111" s="97" t="s">
        <v>149</v>
      </c>
      <c r="T6111" s="97" t="s">
        <v>150</v>
      </c>
      <c r="U6111" s="97" t="s">
        <v>134</v>
      </c>
      <c r="V6111" s="97" t="s">
        <v>135</v>
      </c>
      <c r="W6111" s="97" t="s">
        <v>136</v>
      </c>
      <c r="X6111" s="97"/>
      <c r="Y6111" s="99"/>
      <c r="Z6111" s="99"/>
      <c r="AA6111" s="99">
        <v>39000</v>
      </c>
      <c r="AB6111" s="99">
        <v>39000</v>
      </c>
      <c r="AC6111">
        <f t="shared" si="190"/>
        <v>1000</v>
      </c>
      <c r="AD6111" t="str">
        <f t="shared" si="191"/>
        <v>314</v>
      </c>
    </row>
    <row r="6112" spans="1:30" hidden="1" x14ac:dyDescent="0.25">
      <c r="A6112" s="97">
        <v>211113140330001</v>
      </c>
      <c r="B6112" s="97">
        <v>211</v>
      </c>
      <c r="C6112" s="97" t="s">
        <v>2762</v>
      </c>
      <c r="D6112" s="97">
        <v>14301</v>
      </c>
      <c r="E6112" s="97" t="s">
        <v>122</v>
      </c>
      <c r="F6112" s="98">
        <v>15</v>
      </c>
      <c r="G6112" s="98" t="s">
        <v>142</v>
      </c>
      <c r="H6112" s="97">
        <v>19</v>
      </c>
      <c r="I6112" s="97" t="s">
        <v>124</v>
      </c>
      <c r="J6112" s="97" t="s">
        <v>125</v>
      </c>
      <c r="K6112" s="97" t="s">
        <v>2763</v>
      </c>
      <c r="L6112" s="97"/>
      <c r="M6112" s="97"/>
      <c r="N6112" s="97" t="s">
        <v>2764</v>
      </c>
      <c r="O6112" s="97" t="s">
        <v>2765</v>
      </c>
      <c r="P6112" s="97" t="s">
        <v>2766</v>
      </c>
      <c r="Q6112" s="97" t="s">
        <v>178</v>
      </c>
      <c r="R6112" s="97" t="s">
        <v>131</v>
      </c>
      <c r="S6112" s="97" t="s">
        <v>149</v>
      </c>
      <c r="T6112" s="97" t="s">
        <v>150</v>
      </c>
      <c r="U6112" s="97" t="s">
        <v>134</v>
      </c>
      <c r="V6112" s="97" t="s">
        <v>135</v>
      </c>
      <c r="W6112" s="97" t="s">
        <v>136</v>
      </c>
      <c r="X6112" s="97"/>
      <c r="Y6112" s="99"/>
      <c r="Z6112" s="99"/>
      <c r="AA6112" s="99">
        <v>46800</v>
      </c>
      <c r="AB6112" s="99">
        <v>46800</v>
      </c>
      <c r="AC6112">
        <f t="shared" si="190"/>
        <v>1000</v>
      </c>
      <c r="AD6112" t="str">
        <f t="shared" si="191"/>
        <v>314</v>
      </c>
    </row>
    <row r="6113" spans="1:30" hidden="1" x14ac:dyDescent="0.25">
      <c r="A6113" t="s">
        <v>2767</v>
      </c>
      <c r="B6113" t="s">
        <v>2768</v>
      </c>
      <c r="C6113" t="s">
        <v>2762</v>
      </c>
      <c r="D6113" t="s">
        <v>186</v>
      </c>
      <c r="E6113" t="s">
        <v>122</v>
      </c>
      <c r="F6113" t="s">
        <v>159</v>
      </c>
      <c r="G6113" t="s">
        <v>160</v>
      </c>
      <c r="H6113" t="s">
        <v>304</v>
      </c>
      <c r="I6113" t="s">
        <v>124</v>
      </c>
      <c r="J6113" t="s">
        <v>125</v>
      </c>
      <c r="K6113" t="s">
        <v>2763</v>
      </c>
      <c r="N6113" t="s">
        <v>2764</v>
      </c>
      <c r="O6113" t="s">
        <v>2765</v>
      </c>
      <c r="P6113" t="s">
        <v>2766</v>
      </c>
      <c r="Q6113" t="s">
        <v>188</v>
      </c>
      <c r="R6113" t="s">
        <v>131</v>
      </c>
      <c r="S6113" t="s">
        <v>164</v>
      </c>
      <c r="T6113" t="s">
        <v>165</v>
      </c>
      <c r="U6113" t="s">
        <v>134</v>
      </c>
      <c r="V6113" t="s">
        <v>135</v>
      </c>
      <c r="W6113" t="s">
        <v>136</v>
      </c>
      <c r="X6113" t="s">
        <v>2769</v>
      </c>
      <c r="AA6113" s="94">
        <v>12000</v>
      </c>
      <c r="AB6113" s="94">
        <v>12000</v>
      </c>
      <c r="AC6113">
        <f t="shared" si="190"/>
        <v>2000</v>
      </c>
      <c r="AD6113" t="str">
        <f t="shared" si="191"/>
        <v>314</v>
      </c>
    </row>
    <row r="6114" spans="1:30" hidden="1" x14ac:dyDescent="0.25">
      <c r="A6114" t="s">
        <v>2767</v>
      </c>
      <c r="B6114" t="s">
        <v>2768</v>
      </c>
      <c r="C6114" t="s">
        <v>2762</v>
      </c>
      <c r="D6114" t="s">
        <v>192</v>
      </c>
      <c r="E6114" t="s">
        <v>122</v>
      </c>
      <c r="F6114" t="s">
        <v>159</v>
      </c>
      <c r="G6114" t="s">
        <v>160</v>
      </c>
      <c r="H6114" t="s">
        <v>304</v>
      </c>
      <c r="I6114" t="s">
        <v>124</v>
      </c>
      <c r="J6114" t="s">
        <v>125</v>
      </c>
      <c r="K6114" t="s">
        <v>2763</v>
      </c>
      <c r="N6114" t="s">
        <v>2764</v>
      </c>
      <c r="O6114" t="s">
        <v>2765</v>
      </c>
      <c r="P6114" t="s">
        <v>2766</v>
      </c>
      <c r="Q6114" t="s">
        <v>193</v>
      </c>
      <c r="R6114" t="s">
        <v>131</v>
      </c>
      <c r="S6114" t="s">
        <v>164</v>
      </c>
      <c r="T6114" t="s">
        <v>165</v>
      </c>
      <c r="U6114" t="s">
        <v>134</v>
      </c>
      <c r="V6114" t="s">
        <v>135</v>
      </c>
      <c r="W6114" t="s">
        <v>136</v>
      </c>
      <c r="X6114" t="s">
        <v>2769</v>
      </c>
      <c r="AA6114" s="94">
        <v>52400</v>
      </c>
      <c r="AB6114" s="94">
        <v>52400</v>
      </c>
      <c r="AC6114">
        <f t="shared" si="190"/>
        <v>2000</v>
      </c>
      <c r="AD6114" t="str">
        <f t="shared" si="191"/>
        <v>314</v>
      </c>
    </row>
    <row r="6115" spans="1:30" hidden="1" x14ac:dyDescent="0.25">
      <c r="A6115" t="s">
        <v>2770</v>
      </c>
      <c r="B6115" t="s">
        <v>2677</v>
      </c>
      <c r="C6115" t="s">
        <v>2771</v>
      </c>
      <c r="D6115" t="s">
        <v>186</v>
      </c>
      <c r="E6115" t="s">
        <v>122</v>
      </c>
      <c r="F6115" t="s">
        <v>159</v>
      </c>
      <c r="G6115" t="s">
        <v>160</v>
      </c>
      <c r="H6115" t="s">
        <v>143</v>
      </c>
      <c r="I6115" t="s">
        <v>124</v>
      </c>
      <c r="J6115" t="s">
        <v>125</v>
      </c>
      <c r="K6115" t="s">
        <v>2772</v>
      </c>
      <c r="N6115" t="s">
        <v>2773</v>
      </c>
      <c r="O6115" t="s">
        <v>2680</v>
      </c>
      <c r="P6115" t="s">
        <v>2774</v>
      </c>
      <c r="Q6115" t="s">
        <v>188</v>
      </c>
      <c r="R6115" t="s">
        <v>131</v>
      </c>
      <c r="S6115" t="s">
        <v>164</v>
      </c>
      <c r="T6115" t="s">
        <v>165</v>
      </c>
      <c r="U6115" t="s">
        <v>151</v>
      </c>
      <c r="V6115" t="s">
        <v>135</v>
      </c>
      <c r="W6115" t="s">
        <v>136</v>
      </c>
      <c r="X6115" t="s">
        <v>2775</v>
      </c>
      <c r="Y6115" s="94">
        <v>4111</v>
      </c>
      <c r="Z6115" s="94">
        <v>0</v>
      </c>
      <c r="AA6115" s="94">
        <v>0</v>
      </c>
      <c r="AB6115" s="94">
        <v>0</v>
      </c>
      <c r="AC6115">
        <f t="shared" si="190"/>
        <v>2000</v>
      </c>
      <c r="AD6115" t="str">
        <f t="shared" si="191"/>
        <v>314</v>
      </c>
    </row>
    <row r="6116" spans="1:30" hidden="1" x14ac:dyDescent="0.25">
      <c r="A6116" t="s">
        <v>2770</v>
      </c>
      <c r="B6116" t="s">
        <v>2677</v>
      </c>
      <c r="C6116" t="s">
        <v>2771</v>
      </c>
      <c r="D6116" t="s">
        <v>192</v>
      </c>
      <c r="E6116" t="s">
        <v>122</v>
      </c>
      <c r="F6116" t="s">
        <v>159</v>
      </c>
      <c r="G6116" t="s">
        <v>160</v>
      </c>
      <c r="H6116" t="s">
        <v>143</v>
      </c>
      <c r="I6116" t="s">
        <v>124</v>
      </c>
      <c r="J6116" t="s">
        <v>125</v>
      </c>
      <c r="K6116" t="s">
        <v>2772</v>
      </c>
      <c r="N6116" t="s">
        <v>2773</v>
      </c>
      <c r="O6116" t="s">
        <v>2680</v>
      </c>
      <c r="P6116" t="s">
        <v>2774</v>
      </c>
      <c r="Q6116" t="s">
        <v>193</v>
      </c>
      <c r="R6116" t="s">
        <v>131</v>
      </c>
      <c r="S6116" t="s">
        <v>164</v>
      </c>
      <c r="T6116" t="s">
        <v>165</v>
      </c>
      <c r="U6116" t="s">
        <v>151</v>
      </c>
      <c r="V6116" t="s">
        <v>135</v>
      </c>
      <c r="W6116" t="s">
        <v>136</v>
      </c>
      <c r="X6116" t="s">
        <v>2775</v>
      </c>
      <c r="Y6116" s="94">
        <v>8721</v>
      </c>
      <c r="Z6116" s="94">
        <v>8721</v>
      </c>
      <c r="AA6116" s="94">
        <v>28983</v>
      </c>
      <c r="AB6116" s="94">
        <v>28983</v>
      </c>
      <c r="AC6116">
        <f t="shared" si="190"/>
        <v>2000</v>
      </c>
      <c r="AD6116" t="str">
        <f t="shared" si="191"/>
        <v>314</v>
      </c>
    </row>
    <row r="6117" spans="1:30" hidden="1" x14ac:dyDescent="0.25">
      <c r="A6117" t="s">
        <v>2770</v>
      </c>
      <c r="B6117" t="s">
        <v>2677</v>
      </c>
      <c r="C6117" t="s">
        <v>2771</v>
      </c>
      <c r="D6117" t="s">
        <v>214</v>
      </c>
      <c r="E6117" t="s">
        <v>122</v>
      </c>
      <c r="F6117" t="s">
        <v>159</v>
      </c>
      <c r="G6117" t="s">
        <v>160</v>
      </c>
      <c r="H6117" t="s">
        <v>143</v>
      </c>
      <c r="I6117" t="s">
        <v>124</v>
      </c>
      <c r="J6117" t="s">
        <v>125</v>
      </c>
      <c r="K6117" t="s">
        <v>2772</v>
      </c>
      <c r="N6117" t="s">
        <v>2773</v>
      </c>
      <c r="O6117" t="s">
        <v>2680</v>
      </c>
      <c r="P6117" t="s">
        <v>2774</v>
      </c>
      <c r="Q6117" t="s">
        <v>215</v>
      </c>
      <c r="R6117" t="s">
        <v>131</v>
      </c>
      <c r="S6117" t="s">
        <v>164</v>
      </c>
      <c r="T6117" t="s">
        <v>165</v>
      </c>
      <c r="U6117" t="s">
        <v>151</v>
      </c>
      <c r="V6117" t="s">
        <v>135</v>
      </c>
      <c r="W6117" t="s">
        <v>136</v>
      </c>
      <c r="X6117" t="s">
        <v>2775</v>
      </c>
      <c r="Y6117" s="94">
        <v>7412</v>
      </c>
      <c r="Z6117" s="94">
        <v>11324.09</v>
      </c>
      <c r="AA6117" s="94">
        <v>0</v>
      </c>
      <c r="AB6117" s="94">
        <v>0</v>
      </c>
      <c r="AC6117">
        <f t="shared" si="190"/>
        <v>2000</v>
      </c>
      <c r="AD6117" t="str">
        <f t="shared" si="191"/>
        <v>314</v>
      </c>
    </row>
    <row r="6118" spans="1:30" hidden="1" x14ac:dyDescent="0.25">
      <c r="A6118" t="s">
        <v>2770</v>
      </c>
      <c r="B6118" t="s">
        <v>2677</v>
      </c>
      <c r="C6118" t="s">
        <v>2771</v>
      </c>
      <c r="D6118" t="s">
        <v>232</v>
      </c>
      <c r="E6118" t="s">
        <v>122</v>
      </c>
      <c r="F6118" t="s">
        <v>159</v>
      </c>
      <c r="G6118" t="s">
        <v>160</v>
      </c>
      <c r="H6118" t="s">
        <v>143</v>
      </c>
      <c r="I6118" t="s">
        <v>124</v>
      </c>
      <c r="J6118" t="s">
        <v>125</v>
      </c>
      <c r="K6118" t="s">
        <v>2772</v>
      </c>
      <c r="N6118" t="s">
        <v>2773</v>
      </c>
      <c r="O6118" t="s">
        <v>2680</v>
      </c>
      <c r="P6118" t="s">
        <v>2774</v>
      </c>
      <c r="Q6118" t="s">
        <v>233</v>
      </c>
      <c r="R6118" t="s">
        <v>131</v>
      </c>
      <c r="S6118" t="s">
        <v>164</v>
      </c>
      <c r="T6118" t="s">
        <v>165</v>
      </c>
      <c r="U6118" t="s">
        <v>151</v>
      </c>
      <c r="V6118" t="s">
        <v>135</v>
      </c>
      <c r="W6118" t="s">
        <v>136</v>
      </c>
      <c r="X6118" t="s">
        <v>2775</v>
      </c>
      <c r="Y6118" s="94">
        <v>0</v>
      </c>
      <c r="Z6118" s="94">
        <v>1046.1600000000001</v>
      </c>
      <c r="AA6118" s="94">
        <v>12742</v>
      </c>
      <c r="AB6118" s="94">
        <v>12742</v>
      </c>
      <c r="AC6118">
        <f t="shared" si="190"/>
        <v>2000</v>
      </c>
      <c r="AD6118" t="str">
        <f t="shared" si="191"/>
        <v>314</v>
      </c>
    </row>
    <row r="6119" spans="1:30" hidden="1" x14ac:dyDescent="0.25">
      <c r="A6119" t="s">
        <v>2770</v>
      </c>
      <c r="B6119" t="s">
        <v>2677</v>
      </c>
      <c r="C6119" t="s">
        <v>2771</v>
      </c>
      <c r="D6119" t="s">
        <v>242</v>
      </c>
      <c r="E6119" t="s">
        <v>122</v>
      </c>
      <c r="F6119" t="s">
        <v>159</v>
      </c>
      <c r="G6119" t="s">
        <v>160</v>
      </c>
      <c r="H6119" t="s">
        <v>143</v>
      </c>
      <c r="I6119" t="s">
        <v>124</v>
      </c>
      <c r="J6119" t="s">
        <v>125</v>
      </c>
      <c r="K6119" t="s">
        <v>2772</v>
      </c>
      <c r="N6119" t="s">
        <v>2773</v>
      </c>
      <c r="O6119" t="s">
        <v>2680</v>
      </c>
      <c r="P6119" t="s">
        <v>2774</v>
      </c>
      <c r="Q6119" t="s">
        <v>243</v>
      </c>
      <c r="R6119" t="s">
        <v>131</v>
      </c>
      <c r="S6119" t="s">
        <v>164</v>
      </c>
      <c r="T6119" t="s">
        <v>165</v>
      </c>
      <c r="U6119" t="s">
        <v>151</v>
      </c>
      <c r="V6119" t="s">
        <v>135</v>
      </c>
      <c r="W6119" t="s">
        <v>136</v>
      </c>
      <c r="X6119" t="s">
        <v>2775</v>
      </c>
      <c r="Y6119" s="94">
        <v>10000</v>
      </c>
      <c r="Z6119" s="94">
        <v>10000.000000000002</v>
      </c>
      <c r="AA6119" s="94">
        <v>10300</v>
      </c>
      <c r="AB6119" s="94">
        <v>10300</v>
      </c>
      <c r="AC6119">
        <f t="shared" si="190"/>
        <v>3000</v>
      </c>
      <c r="AD6119" t="str">
        <f t="shared" si="191"/>
        <v>314</v>
      </c>
    </row>
    <row r="6120" spans="1:30" hidden="1" x14ac:dyDescent="0.25">
      <c r="A6120" t="s">
        <v>2770</v>
      </c>
      <c r="B6120" t="s">
        <v>2677</v>
      </c>
      <c r="C6120" t="s">
        <v>2771</v>
      </c>
      <c r="D6120" t="s">
        <v>291</v>
      </c>
      <c r="E6120" t="s">
        <v>122</v>
      </c>
      <c r="F6120" t="s">
        <v>159</v>
      </c>
      <c r="G6120" t="s">
        <v>160</v>
      </c>
      <c r="H6120" t="s">
        <v>143</v>
      </c>
      <c r="I6120" t="s">
        <v>124</v>
      </c>
      <c r="J6120" t="s">
        <v>125</v>
      </c>
      <c r="K6120" t="s">
        <v>2772</v>
      </c>
      <c r="N6120" t="s">
        <v>2773</v>
      </c>
      <c r="O6120" t="s">
        <v>2680</v>
      </c>
      <c r="P6120" t="s">
        <v>2774</v>
      </c>
      <c r="Q6120" t="s">
        <v>169</v>
      </c>
      <c r="R6120" t="s">
        <v>131</v>
      </c>
      <c r="S6120" t="s">
        <v>164</v>
      </c>
      <c r="T6120" t="s">
        <v>165</v>
      </c>
      <c r="U6120" t="s">
        <v>151</v>
      </c>
      <c r="V6120" t="s">
        <v>135</v>
      </c>
      <c r="W6120" t="s">
        <v>136</v>
      </c>
      <c r="X6120" t="s">
        <v>2775</v>
      </c>
      <c r="Y6120" s="94">
        <v>2013</v>
      </c>
      <c r="Z6120" s="94">
        <v>0</v>
      </c>
      <c r="AA6120" s="94">
        <v>0</v>
      </c>
      <c r="AB6120" s="94">
        <v>0</v>
      </c>
      <c r="AC6120">
        <f t="shared" si="190"/>
        <v>3000</v>
      </c>
      <c r="AD6120" t="str">
        <f t="shared" si="191"/>
        <v>314</v>
      </c>
    </row>
    <row r="6121" spans="1:30" hidden="1" x14ac:dyDescent="0.25">
      <c r="A6121" t="s">
        <v>2770</v>
      </c>
      <c r="B6121" t="s">
        <v>2677</v>
      </c>
      <c r="C6121" t="s">
        <v>2771</v>
      </c>
      <c r="D6121" t="s">
        <v>315</v>
      </c>
      <c r="E6121" t="s">
        <v>122</v>
      </c>
      <c r="F6121" t="s">
        <v>159</v>
      </c>
      <c r="G6121" t="s">
        <v>160</v>
      </c>
      <c r="H6121" t="s">
        <v>143</v>
      </c>
      <c r="I6121" t="s">
        <v>124</v>
      </c>
      <c r="J6121" t="s">
        <v>125</v>
      </c>
      <c r="K6121" t="s">
        <v>2772</v>
      </c>
      <c r="N6121" t="s">
        <v>2773</v>
      </c>
      <c r="O6121" t="s">
        <v>2680</v>
      </c>
      <c r="P6121" t="s">
        <v>2774</v>
      </c>
      <c r="Q6121" t="s">
        <v>316</v>
      </c>
      <c r="R6121" t="s">
        <v>131</v>
      </c>
      <c r="S6121" t="s">
        <v>164</v>
      </c>
      <c r="T6121" t="s">
        <v>165</v>
      </c>
      <c r="U6121" t="s">
        <v>151</v>
      </c>
      <c r="V6121" t="s">
        <v>135</v>
      </c>
      <c r="W6121" t="s">
        <v>136</v>
      </c>
      <c r="X6121" t="s">
        <v>2775</v>
      </c>
      <c r="Y6121" s="94">
        <v>562</v>
      </c>
      <c r="Z6121" s="94">
        <v>2169.0000000000005</v>
      </c>
      <c r="AA6121" s="94">
        <v>55000</v>
      </c>
      <c r="AB6121" s="94">
        <v>55000</v>
      </c>
      <c r="AC6121">
        <f t="shared" si="190"/>
        <v>3000</v>
      </c>
      <c r="AD6121" t="str">
        <f t="shared" si="191"/>
        <v>314</v>
      </c>
    </row>
    <row r="6122" spans="1:30" hidden="1" x14ac:dyDescent="0.25">
      <c r="A6122" t="s">
        <v>2770</v>
      </c>
      <c r="B6122" t="s">
        <v>2677</v>
      </c>
      <c r="C6122" t="s">
        <v>2771</v>
      </c>
      <c r="D6122" t="s">
        <v>1210</v>
      </c>
      <c r="E6122" t="s">
        <v>122</v>
      </c>
      <c r="F6122" t="s">
        <v>159</v>
      </c>
      <c r="G6122" t="s">
        <v>160</v>
      </c>
      <c r="H6122" t="s">
        <v>143</v>
      </c>
      <c r="I6122" t="s">
        <v>124</v>
      </c>
      <c r="J6122" t="s">
        <v>125</v>
      </c>
      <c r="K6122" t="s">
        <v>2772</v>
      </c>
      <c r="N6122" t="s">
        <v>2773</v>
      </c>
      <c r="O6122" t="s">
        <v>2680</v>
      </c>
      <c r="P6122" t="s">
        <v>2774</v>
      </c>
      <c r="Q6122" t="s">
        <v>1211</v>
      </c>
      <c r="R6122" t="s">
        <v>131</v>
      </c>
      <c r="S6122" t="s">
        <v>164</v>
      </c>
      <c r="T6122" t="s">
        <v>165</v>
      </c>
      <c r="U6122" t="s">
        <v>151</v>
      </c>
      <c r="V6122" t="s">
        <v>135</v>
      </c>
      <c r="W6122" t="s">
        <v>136</v>
      </c>
      <c r="X6122" t="s">
        <v>2775</v>
      </c>
      <c r="Y6122" s="94">
        <v>43013</v>
      </c>
      <c r="Z6122" s="94">
        <v>0</v>
      </c>
      <c r="AA6122" s="94">
        <v>0</v>
      </c>
      <c r="AB6122" s="94">
        <v>0</v>
      </c>
      <c r="AC6122">
        <f t="shared" si="190"/>
        <v>3000</v>
      </c>
      <c r="AD6122" t="str">
        <f t="shared" si="191"/>
        <v>314</v>
      </c>
    </row>
    <row r="6123" spans="1:30" hidden="1" x14ac:dyDescent="0.25">
      <c r="A6123" t="s">
        <v>2770</v>
      </c>
      <c r="B6123" t="s">
        <v>2677</v>
      </c>
      <c r="C6123" t="s">
        <v>2771</v>
      </c>
      <c r="D6123" t="s">
        <v>343</v>
      </c>
      <c r="E6123" t="s">
        <v>122</v>
      </c>
      <c r="F6123" t="s">
        <v>159</v>
      </c>
      <c r="G6123" t="s">
        <v>160</v>
      </c>
      <c r="H6123" t="s">
        <v>143</v>
      </c>
      <c r="I6123" t="s">
        <v>124</v>
      </c>
      <c r="J6123" t="s">
        <v>125</v>
      </c>
      <c r="K6123" t="s">
        <v>2772</v>
      </c>
      <c r="N6123" t="s">
        <v>2773</v>
      </c>
      <c r="O6123" t="s">
        <v>2680</v>
      </c>
      <c r="P6123" t="s">
        <v>2774</v>
      </c>
      <c r="Q6123" t="s">
        <v>307</v>
      </c>
      <c r="R6123" t="s">
        <v>131</v>
      </c>
      <c r="S6123" t="s">
        <v>164</v>
      </c>
      <c r="T6123" t="s">
        <v>165</v>
      </c>
      <c r="U6123" t="s">
        <v>151</v>
      </c>
      <c r="V6123" t="s">
        <v>135</v>
      </c>
      <c r="W6123" t="s">
        <v>136</v>
      </c>
      <c r="X6123" t="s">
        <v>2775</v>
      </c>
      <c r="Y6123" s="94">
        <v>17613</v>
      </c>
      <c r="Z6123" s="94">
        <v>0</v>
      </c>
      <c r="AA6123" s="94">
        <v>0</v>
      </c>
      <c r="AB6123" s="94">
        <v>0</v>
      </c>
      <c r="AC6123">
        <f t="shared" si="190"/>
        <v>3000</v>
      </c>
      <c r="AD6123" t="str">
        <f t="shared" si="191"/>
        <v>314</v>
      </c>
    </row>
    <row r="6124" spans="1:30" hidden="1" x14ac:dyDescent="0.25">
      <c r="A6124" t="s">
        <v>2770</v>
      </c>
      <c r="B6124" t="s">
        <v>2677</v>
      </c>
      <c r="C6124" t="s">
        <v>2771</v>
      </c>
      <c r="D6124" t="s">
        <v>262</v>
      </c>
      <c r="E6124" t="s">
        <v>122</v>
      </c>
      <c r="F6124" t="s">
        <v>159</v>
      </c>
      <c r="G6124" t="s">
        <v>160</v>
      </c>
      <c r="H6124" t="s">
        <v>143</v>
      </c>
      <c r="I6124" t="s">
        <v>124</v>
      </c>
      <c r="J6124" t="s">
        <v>125</v>
      </c>
      <c r="K6124" t="s">
        <v>2772</v>
      </c>
      <c r="N6124" t="s">
        <v>2773</v>
      </c>
      <c r="O6124" t="s">
        <v>2680</v>
      </c>
      <c r="P6124" t="s">
        <v>2774</v>
      </c>
      <c r="Q6124" t="s">
        <v>263</v>
      </c>
      <c r="R6124" t="s">
        <v>131</v>
      </c>
      <c r="S6124" t="s">
        <v>164</v>
      </c>
      <c r="T6124" t="s">
        <v>165</v>
      </c>
      <c r="U6124" t="s">
        <v>151</v>
      </c>
      <c r="V6124" t="s">
        <v>135</v>
      </c>
      <c r="W6124" t="s">
        <v>136</v>
      </c>
      <c r="X6124" t="s">
        <v>2775</v>
      </c>
      <c r="Y6124" s="94">
        <v>2486</v>
      </c>
      <c r="Z6124" s="94">
        <v>13718</v>
      </c>
      <c r="AA6124" s="94">
        <v>14130</v>
      </c>
      <c r="AB6124" s="94">
        <v>14130</v>
      </c>
      <c r="AC6124">
        <f t="shared" si="190"/>
        <v>3000</v>
      </c>
      <c r="AD6124" t="str">
        <f t="shared" si="191"/>
        <v>314</v>
      </c>
    </row>
    <row r="6125" spans="1:30" hidden="1" x14ac:dyDescent="0.25">
      <c r="A6125" t="s">
        <v>2770</v>
      </c>
      <c r="B6125" t="s">
        <v>2677</v>
      </c>
      <c r="C6125" t="s">
        <v>2771</v>
      </c>
      <c r="D6125" t="s">
        <v>264</v>
      </c>
      <c r="E6125" t="s">
        <v>122</v>
      </c>
      <c r="F6125" t="s">
        <v>159</v>
      </c>
      <c r="G6125" t="s">
        <v>160</v>
      </c>
      <c r="H6125" t="s">
        <v>143</v>
      </c>
      <c r="I6125" t="s">
        <v>124</v>
      </c>
      <c r="J6125" t="s">
        <v>125</v>
      </c>
      <c r="K6125" t="s">
        <v>2772</v>
      </c>
      <c r="N6125" t="s">
        <v>2773</v>
      </c>
      <c r="O6125" t="s">
        <v>2680</v>
      </c>
      <c r="P6125" t="s">
        <v>2774</v>
      </c>
      <c r="Q6125" t="s">
        <v>265</v>
      </c>
      <c r="R6125" t="s">
        <v>131</v>
      </c>
      <c r="S6125" t="s">
        <v>164</v>
      </c>
      <c r="T6125" t="s">
        <v>165</v>
      </c>
      <c r="U6125" t="s">
        <v>151</v>
      </c>
      <c r="V6125" t="s">
        <v>135</v>
      </c>
      <c r="W6125" t="s">
        <v>136</v>
      </c>
      <c r="X6125" t="s">
        <v>2775</v>
      </c>
      <c r="Y6125" s="94">
        <v>1851</v>
      </c>
      <c r="Z6125" s="94">
        <v>2529</v>
      </c>
      <c r="AA6125" s="94">
        <v>32605</v>
      </c>
      <c r="AB6125" s="94">
        <v>32605</v>
      </c>
      <c r="AC6125">
        <f t="shared" si="190"/>
        <v>3000</v>
      </c>
      <c r="AD6125" t="str">
        <f t="shared" si="191"/>
        <v>314</v>
      </c>
    </row>
    <row r="6126" spans="1:30" hidden="1" x14ac:dyDescent="0.25">
      <c r="A6126" t="s">
        <v>2770</v>
      </c>
      <c r="B6126" t="s">
        <v>2677</v>
      </c>
      <c r="C6126" t="s">
        <v>2771</v>
      </c>
      <c r="D6126" t="s">
        <v>270</v>
      </c>
      <c r="E6126" t="s">
        <v>122</v>
      </c>
      <c r="F6126" t="s">
        <v>159</v>
      </c>
      <c r="G6126" t="s">
        <v>160</v>
      </c>
      <c r="H6126" t="s">
        <v>143</v>
      </c>
      <c r="I6126" t="s">
        <v>124</v>
      </c>
      <c r="J6126" t="s">
        <v>125</v>
      </c>
      <c r="K6126" t="s">
        <v>2772</v>
      </c>
      <c r="N6126" t="s">
        <v>2773</v>
      </c>
      <c r="O6126" t="s">
        <v>2680</v>
      </c>
      <c r="P6126" t="s">
        <v>2774</v>
      </c>
      <c r="Q6126" t="s">
        <v>271</v>
      </c>
      <c r="R6126" t="s">
        <v>131</v>
      </c>
      <c r="S6126" t="s">
        <v>164</v>
      </c>
      <c r="T6126" t="s">
        <v>165</v>
      </c>
      <c r="U6126" t="s">
        <v>151</v>
      </c>
      <c r="V6126" t="s">
        <v>135</v>
      </c>
      <c r="W6126" t="s">
        <v>136</v>
      </c>
      <c r="X6126" t="s">
        <v>2775</v>
      </c>
      <c r="Y6126" s="94">
        <v>7595</v>
      </c>
      <c r="Z6126" s="94">
        <v>0</v>
      </c>
      <c r="AA6126" s="94">
        <v>0</v>
      </c>
      <c r="AB6126" s="94">
        <v>0</v>
      </c>
      <c r="AC6126">
        <f t="shared" si="190"/>
        <v>3000</v>
      </c>
      <c r="AD6126" t="str">
        <f t="shared" si="191"/>
        <v>314</v>
      </c>
    </row>
    <row r="6127" spans="1:30" hidden="1" x14ac:dyDescent="0.25">
      <c r="A6127" t="s">
        <v>2770</v>
      </c>
      <c r="B6127" t="s">
        <v>2677</v>
      </c>
      <c r="C6127" t="s">
        <v>2771</v>
      </c>
      <c r="D6127" t="s">
        <v>498</v>
      </c>
      <c r="E6127" t="s">
        <v>122</v>
      </c>
      <c r="F6127" t="s">
        <v>159</v>
      </c>
      <c r="G6127" t="s">
        <v>160</v>
      </c>
      <c r="H6127" t="s">
        <v>143</v>
      </c>
      <c r="I6127" t="s">
        <v>124</v>
      </c>
      <c r="J6127" t="s">
        <v>125</v>
      </c>
      <c r="K6127" t="s">
        <v>2772</v>
      </c>
      <c r="N6127" t="s">
        <v>2773</v>
      </c>
      <c r="O6127" t="s">
        <v>2680</v>
      </c>
      <c r="P6127" t="s">
        <v>2774</v>
      </c>
      <c r="Q6127" t="s">
        <v>499</v>
      </c>
      <c r="R6127" t="s">
        <v>131</v>
      </c>
      <c r="S6127" t="s">
        <v>164</v>
      </c>
      <c r="T6127" t="s">
        <v>165</v>
      </c>
      <c r="U6127" t="s">
        <v>151</v>
      </c>
      <c r="V6127" t="s">
        <v>135</v>
      </c>
      <c r="W6127" t="s">
        <v>136</v>
      </c>
      <c r="X6127" t="s">
        <v>2775</v>
      </c>
      <c r="Y6127" s="94">
        <v>3999</v>
      </c>
      <c r="Z6127" s="94">
        <v>0</v>
      </c>
      <c r="AA6127" s="94">
        <v>0</v>
      </c>
      <c r="AB6127" s="94">
        <v>0</v>
      </c>
      <c r="AC6127">
        <f t="shared" si="190"/>
        <v>3000</v>
      </c>
      <c r="AD6127" t="str">
        <f t="shared" si="191"/>
        <v>314</v>
      </c>
    </row>
    <row r="6128" spans="1:30" hidden="1" x14ac:dyDescent="0.25">
      <c r="A6128" s="97">
        <v>211113140350001</v>
      </c>
      <c r="B6128" s="97">
        <v>216</v>
      </c>
      <c r="C6128" s="97" t="s">
        <v>2762</v>
      </c>
      <c r="D6128" s="97" t="s">
        <v>141</v>
      </c>
      <c r="E6128" s="97" t="s">
        <v>122</v>
      </c>
      <c r="F6128" s="98">
        <v>15</v>
      </c>
      <c r="G6128" s="98" t="s">
        <v>142</v>
      </c>
      <c r="H6128" s="97" t="s">
        <v>143</v>
      </c>
      <c r="I6128" s="97" t="s">
        <v>124</v>
      </c>
      <c r="J6128" s="97" t="s">
        <v>125</v>
      </c>
      <c r="K6128" s="97" t="s">
        <v>2776</v>
      </c>
      <c r="L6128" s="97"/>
      <c r="M6128" s="97"/>
      <c r="N6128" s="97" t="s">
        <v>2777</v>
      </c>
      <c r="O6128" s="97" t="s">
        <v>2674</v>
      </c>
      <c r="P6128" s="97" t="s">
        <v>2766</v>
      </c>
      <c r="Q6128" s="97" t="s">
        <v>148</v>
      </c>
      <c r="R6128" s="97" t="s">
        <v>131</v>
      </c>
      <c r="S6128" s="97" t="s">
        <v>149</v>
      </c>
      <c r="T6128" s="97" t="s">
        <v>150</v>
      </c>
      <c r="U6128" s="97" t="s">
        <v>151</v>
      </c>
      <c r="V6128" s="97" t="s">
        <v>135</v>
      </c>
      <c r="W6128" s="97" t="s">
        <v>136</v>
      </c>
      <c r="X6128" s="97"/>
      <c r="Y6128" s="99"/>
      <c r="Z6128" s="99"/>
      <c r="AA6128" s="99">
        <v>557220</v>
      </c>
      <c r="AB6128" s="99">
        <v>557220</v>
      </c>
      <c r="AC6128">
        <f t="shared" si="190"/>
        <v>1000</v>
      </c>
      <c r="AD6128" t="str">
        <f t="shared" si="191"/>
        <v>314</v>
      </c>
    </row>
    <row r="6129" spans="1:30" hidden="1" x14ac:dyDescent="0.25">
      <c r="A6129" s="97">
        <v>211113140350001</v>
      </c>
      <c r="B6129" s="97">
        <v>216</v>
      </c>
      <c r="C6129" s="97" t="s">
        <v>2762</v>
      </c>
      <c r="D6129" s="97">
        <v>13201</v>
      </c>
      <c r="E6129" s="97" t="s">
        <v>122</v>
      </c>
      <c r="F6129" s="98">
        <v>15</v>
      </c>
      <c r="G6129" s="98" t="s">
        <v>142</v>
      </c>
      <c r="H6129" s="97">
        <v>19</v>
      </c>
      <c r="I6129" s="97" t="s">
        <v>124</v>
      </c>
      <c r="J6129" s="97" t="s">
        <v>125</v>
      </c>
      <c r="K6129" s="97" t="s">
        <v>2776</v>
      </c>
      <c r="L6129" s="97"/>
      <c r="M6129" s="97"/>
      <c r="N6129" s="97" t="s">
        <v>2777</v>
      </c>
      <c r="O6129" s="97" t="s">
        <v>2674</v>
      </c>
      <c r="P6129" s="97" t="s">
        <v>2766</v>
      </c>
      <c r="Q6129" s="97" t="s">
        <v>152</v>
      </c>
      <c r="R6129" s="97" t="s">
        <v>131</v>
      </c>
      <c r="S6129" s="97" t="s">
        <v>149</v>
      </c>
      <c r="T6129" s="97" t="s">
        <v>150</v>
      </c>
      <c r="U6129" s="97" t="s">
        <v>134</v>
      </c>
      <c r="V6129" s="97" t="s">
        <v>135</v>
      </c>
      <c r="W6129" s="97" t="s">
        <v>136</v>
      </c>
      <c r="X6129" s="97"/>
      <c r="Y6129" s="99"/>
      <c r="Z6129" s="99"/>
      <c r="AA6129" s="99">
        <v>23217.5</v>
      </c>
      <c r="AB6129" s="99">
        <v>23217.5</v>
      </c>
      <c r="AC6129">
        <f t="shared" si="190"/>
        <v>1000</v>
      </c>
      <c r="AD6129" t="str">
        <f t="shared" si="191"/>
        <v>314</v>
      </c>
    </row>
    <row r="6130" spans="1:30" hidden="1" x14ac:dyDescent="0.25">
      <c r="A6130" s="97">
        <v>211113140350001</v>
      </c>
      <c r="B6130" s="97">
        <v>216</v>
      </c>
      <c r="C6130" s="97" t="s">
        <v>2762</v>
      </c>
      <c r="D6130" s="97">
        <v>13203</v>
      </c>
      <c r="E6130" s="97" t="s">
        <v>122</v>
      </c>
      <c r="F6130" s="98">
        <v>15</v>
      </c>
      <c r="G6130" s="98" t="s">
        <v>142</v>
      </c>
      <c r="H6130" s="97">
        <v>19</v>
      </c>
      <c r="I6130" s="97" t="s">
        <v>124</v>
      </c>
      <c r="J6130" s="97" t="s">
        <v>125</v>
      </c>
      <c r="K6130" s="97" t="s">
        <v>2776</v>
      </c>
      <c r="L6130" s="97"/>
      <c r="M6130" s="97"/>
      <c r="N6130" s="97" t="s">
        <v>2777</v>
      </c>
      <c r="O6130" s="97" t="s">
        <v>2674</v>
      </c>
      <c r="P6130" s="97" t="s">
        <v>2766</v>
      </c>
      <c r="Q6130" s="97" t="s">
        <v>153</v>
      </c>
      <c r="R6130" s="97" t="s">
        <v>131</v>
      </c>
      <c r="S6130" s="97" t="s">
        <v>149</v>
      </c>
      <c r="T6130" s="97" t="s">
        <v>150</v>
      </c>
      <c r="U6130" s="97" t="s">
        <v>134</v>
      </c>
      <c r="V6130" s="97" t="s">
        <v>135</v>
      </c>
      <c r="W6130" s="97" t="s">
        <v>136</v>
      </c>
      <c r="X6130" s="97"/>
      <c r="Y6130" s="99"/>
      <c r="Z6130" s="99"/>
      <c r="AA6130" s="99">
        <v>92870</v>
      </c>
      <c r="AB6130" s="99">
        <v>92870</v>
      </c>
      <c r="AC6130">
        <f t="shared" si="190"/>
        <v>1000</v>
      </c>
      <c r="AD6130" t="str">
        <f t="shared" si="191"/>
        <v>314</v>
      </c>
    </row>
    <row r="6131" spans="1:30" hidden="1" x14ac:dyDescent="0.25">
      <c r="A6131" s="97">
        <v>211113140350001</v>
      </c>
      <c r="B6131" s="97">
        <v>216</v>
      </c>
      <c r="C6131" s="97" t="s">
        <v>2762</v>
      </c>
      <c r="D6131" s="97">
        <v>14101</v>
      </c>
      <c r="E6131" s="97" t="s">
        <v>122</v>
      </c>
      <c r="F6131" s="98">
        <v>15</v>
      </c>
      <c r="G6131" s="98" t="s">
        <v>142</v>
      </c>
      <c r="H6131" s="97">
        <v>19</v>
      </c>
      <c r="I6131" s="97" t="s">
        <v>124</v>
      </c>
      <c r="J6131" s="97" t="s">
        <v>125</v>
      </c>
      <c r="K6131" s="97" t="s">
        <v>2776</v>
      </c>
      <c r="L6131" s="97"/>
      <c r="M6131" s="97"/>
      <c r="N6131" s="97" t="s">
        <v>2777</v>
      </c>
      <c r="O6131" s="97" t="s">
        <v>2674</v>
      </c>
      <c r="P6131" s="97" t="s">
        <v>2766</v>
      </c>
      <c r="Q6131" s="97" t="s">
        <v>154</v>
      </c>
      <c r="R6131" s="97" t="s">
        <v>131</v>
      </c>
      <c r="S6131" s="97" t="s">
        <v>149</v>
      </c>
      <c r="T6131" s="97" t="s">
        <v>150</v>
      </c>
      <c r="U6131" s="97" t="s">
        <v>134</v>
      </c>
      <c r="V6131" s="97" t="s">
        <v>135</v>
      </c>
      <c r="W6131" s="97" t="s">
        <v>136</v>
      </c>
      <c r="X6131" s="97"/>
      <c r="Y6131" s="99"/>
      <c r="Z6131" s="99"/>
      <c r="AA6131" s="99">
        <v>30647.1</v>
      </c>
      <c r="AB6131" s="99">
        <v>30647.1</v>
      </c>
      <c r="AC6131">
        <f t="shared" si="190"/>
        <v>1000</v>
      </c>
      <c r="AD6131" t="str">
        <f t="shared" si="191"/>
        <v>314</v>
      </c>
    </row>
    <row r="6132" spans="1:30" hidden="1" x14ac:dyDescent="0.25">
      <c r="A6132" s="97">
        <v>211113140350001</v>
      </c>
      <c r="B6132" s="97">
        <v>216</v>
      </c>
      <c r="C6132" s="97" t="s">
        <v>2762</v>
      </c>
      <c r="D6132" s="97">
        <v>14103</v>
      </c>
      <c r="E6132" s="97" t="s">
        <v>122</v>
      </c>
      <c r="F6132" s="98">
        <v>15</v>
      </c>
      <c r="G6132" s="98" t="s">
        <v>142</v>
      </c>
      <c r="H6132" s="97">
        <v>19</v>
      </c>
      <c r="I6132" s="97" t="s">
        <v>124</v>
      </c>
      <c r="J6132" s="97" t="s">
        <v>125</v>
      </c>
      <c r="K6132" s="97" t="s">
        <v>2776</v>
      </c>
      <c r="L6132" s="97"/>
      <c r="M6132" s="97"/>
      <c r="N6132" s="97" t="s">
        <v>2777</v>
      </c>
      <c r="O6132" s="97" t="s">
        <v>2674</v>
      </c>
      <c r="P6132" s="97" t="s">
        <v>2766</v>
      </c>
      <c r="Q6132" s="97" t="s">
        <v>155</v>
      </c>
      <c r="R6132" s="97" t="s">
        <v>131</v>
      </c>
      <c r="S6132" s="97" t="s">
        <v>149</v>
      </c>
      <c r="T6132" s="97" t="s">
        <v>150</v>
      </c>
      <c r="U6132" s="97" t="s">
        <v>134</v>
      </c>
      <c r="V6132" s="97" t="s">
        <v>135</v>
      </c>
      <c r="W6132" s="97" t="s">
        <v>136</v>
      </c>
      <c r="X6132" s="97"/>
      <c r="Y6132" s="99"/>
      <c r="Z6132" s="99"/>
      <c r="AA6132" s="99">
        <v>12537.449999999999</v>
      </c>
      <c r="AB6132" s="99">
        <v>12537.45</v>
      </c>
      <c r="AC6132">
        <f t="shared" si="190"/>
        <v>1000</v>
      </c>
      <c r="AD6132" t="str">
        <f t="shared" si="191"/>
        <v>314</v>
      </c>
    </row>
    <row r="6133" spans="1:30" hidden="1" x14ac:dyDescent="0.25">
      <c r="A6133" s="97">
        <v>211113140350001</v>
      </c>
      <c r="B6133" s="97">
        <v>216</v>
      </c>
      <c r="C6133" s="97" t="s">
        <v>2762</v>
      </c>
      <c r="D6133" s="97">
        <v>14201</v>
      </c>
      <c r="E6133" s="97" t="s">
        <v>122</v>
      </c>
      <c r="F6133" s="98">
        <v>15</v>
      </c>
      <c r="G6133" s="98" t="s">
        <v>142</v>
      </c>
      <c r="H6133" s="97">
        <v>19</v>
      </c>
      <c r="I6133" s="97" t="s">
        <v>124</v>
      </c>
      <c r="J6133" s="97" t="s">
        <v>125</v>
      </c>
      <c r="K6133" s="97" t="s">
        <v>2776</v>
      </c>
      <c r="L6133" s="97"/>
      <c r="M6133" s="97"/>
      <c r="N6133" s="97" t="s">
        <v>2777</v>
      </c>
      <c r="O6133" s="97" t="s">
        <v>2674</v>
      </c>
      <c r="P6133" s="97" t="s">
        <v>2766</v>
      </c>
      <c r="Q6133" s="97" t="s">
        <v>156</v>
      </c>
      <c r="R6133" s="97" t="s">
        <v>131</v>
      </c>
      <c r="S6133" s="97" t="s">
        <v>149</v>
      </c>
      <c r="T6133" s="97" t="s">
        <v>150</v>
      </c>
      <c r="U6133" s="97" t="s">
        <v>134</v>
      </c>
      <c r="V6133" s="97" t="s">
        <v>135</v>
      </c>
      <c r="W6133" s="97" t="s">
        <v>136</v>
      </c>
      <c r="X6133" s="97"/>
      <c r="Y6133" s="99"/>
      <c r="Z6133" s="99"/>
      <c r="AA6133" s="99">
        <v>27861</v>
      </c>
      <c r="AB6133" s="99">
        <v>27861</v>
      </c>
      <c r="AC6133">
        <f t="shared" si="190"/>
        <v>1000</v>
      </c>
      <c r="AD6133" t="str">
        <f t="shared" si="191"/>
        <v>314</v>
      </c>
    </row>
    <row r="6134" spans="1:30" hidden="1" x14ac:dyDescent="0.25">
      <c r="A6134" s="97">
        <v>211113140350001</v>
      </c>
      <c r="B6134" s="97">
        <v>216</v>
      </c>
      <c r="C6134" s="97" t="s">
        <v>2762</v>
      </c>
      <c r="D6134" s="97">
        <v>14301</v>
      </c>
      <c r="E6134" s="97" t="s">
        <v>122</v>
      </c>
      <c r="F6134" s="98">
        <v>15</v>
      </c>
      <c r="G6134" s="98" t="s">
        <v>142</v>
      </c>
      <c r="H6134" s="97">
        <v>19</v>
      </c>
      <c r="I6134" s="97" t="s">
        <v>124</v>
      </c>
      <c r="J6134" s="97" t="s">
        <v>125</v>
      </c>
      <c r="K6134" s="97" t="s">
        <v>2776</v>
      </c>
      <c r="L6134" s="97"/>
      <c r="M6134" s="97"/>
      <c r="N6134" s="97" t="s">
        <v>2777</v>
      </c>
      <c r="O6134" s="97" t="s">
        <v>2674</v>
      </c>
      <c r="P6134" s="97" t="s">
        <v>2766</v>
      </c>
      <c r="Q6134" s="97" t="s">
        <v>178</v>
      </c>
      <c r="R6134" s="97" t="s">
        <v>131</v>
      </c>
      <c r="S6134" s="97" t="s">
        <v>149</v>
      </c>
      <c r="T6134" s="97" t="s">
        <v>150</v>
      </c>
      <c r="U6134" s="97" t="s">
        <v>134</v>
      </c>
      <c r="V6134" s="97" t="s">
        <v>135</v>
      </c>
      <c r="W6134" s="97" t="s">
        <v>136</v>
      </c>
      <c r="X6134" s="97"/>
      <c r="Y6134" s="99"/>
      <c r="Z6134" s="99"/>
      <c r="AA6134" s="99">
        <v>33433.199999999997</v>
      </c>
      <c r="AB6134" s="99">
        <v>33433.199999999997</v>
      </c>
      <c r="AC6134">
        <f t="shared" si="190"/>
        <v>1000</v>
      </c>
      <c r="AD6134" t="str">
        <f t="shared" si="191"/>
        <v>314</v>
      </c>
    </row>
    <row r="6135" spans="1:30" hidden="1" x14ac:dyDescent="0.25">
      <c r="A6135" t="s">
        <v>2778</v>
      </c>
      <c r="B6135" t="s">
        <v>2671</v>
      </c>
      <c r="C6135" t="s">
        <v>2762</v>
      </c>
      <c r="D6135" t="s">
        <v>186</v>
      </c>
      <c r="E6135" t="s">
        <v>122</v>
      </c>
      <c r="F6135" t="s">
        <v>159</v>
      </c>
      <c r="G6135" t="s">
        <v>160</v>
      </c>
      <c r="H6135" t="s">
        <v>304</v>
      </c>
      <c r="I6135" t="s">
        <v>124</v>
      </c>
      <c r="J6135" t="s">
        <v>125</v>
      </c>
      <c r="K6135" t="s">
        <v>2776</v>
      </c>
      <c r="N6135" t="s">
        <v>2777</v>
      </c>
      <c r="O6135" t="s">
        <v>2674</v>
      </c>
      <c r="P6135" t="s">
        <v>2766</v>
      </c>
      <c r="Q6135" t="s">
        <v>188</v>
      </c>
      <c r="R6135" t="s">
        <v>131</v>
      </c>
      <c r="S6135" t="s">
        <v>164</v>
      </c>
      <c r="T6135" t="s">
        <v>165</v>
      </c>
      <c r="U6135" t="s">
        <v>134</v>
      </c>
      <c r="V6135" t="s">
        <v>135</v>
      </c>
      <c r="W6135" t="s">
        <v>136</v>
      </c>
      <c r="X6135" t="s">
        <v>2779</v>
      </c>
      <c r="AA6135" s="94">
        <v>9000</v>
      </c>
      <c r="AB6135" s="94">
        <v>9000</v>
      </c>
      <c r="AC6135">
        <f t="shared" si="190"/>
        <v>2000</v>
      </c>
      <c r="AD6135" t="str">
        <f t="shared" si="191"/>
        <v>314</v>
      </c>
    </row>
    <row r="6136" spans="1:30" hidden="1" x14ac:dyDescent="0.25">
      <c r="A6136" t="s">
        <v>2778</v>
      </c>
      <c r="B6136" t="s">
        <v>2671</v>
      </c>
      <c r="C6136" t="s">
        <v>2762</v>
      </c>
      <c r="D6136" t="s">
        <v>192</v>
      </c>
      <c r="E6136" t="s">
        <v>122</v>
      </c>
      <c r="F6136" t="s">
        <v>159</v>
      </c>
      <c r="G6136" t="s">
        <v>160</v>
      </c>
      <c r="H6136" t="s">
        <v>304</v>
      </c>
      <c r="I6136" t="s">
        <v>124</v>
      </c>
      <c r="J6136" t="s">
        <v>125</v>
      </c>
      <c r="K6136" t="s">
        <v>2776</v>
      </c>
      <c r="N6136" t="s">
        <v>2777</v>
      </c>
      <c r="O6136" t="s">
        <v>2674</v>
      </c>
      <c r="P6136" t="s">
        <v>2766</v>
      </c>
      <c r="Q6136" t="s">
        <v>193</v>
      </c>
      <c r="R6136" t="s">
        <v>131</v>
      </c>
      <c r="S6136" t="s">
        <v>164</v>
      </c>
      <c r="T6136" t="s">
        <v>165</v>
      </c>
      <c r="U6136" t="s">
        <v>134</v>
      </c>
      <c r="V6136" t="s">
        <v>135</v>
      </c>
      <c r="W6136" t="s">
        <v>136</v>
      </c>
      <c r="X6136" t="s">
        <v>2779</v>
      </c>
      <c r="AA6136" s="94">
        <v>24000</v>
      </c>
      <c r="AB6136" s="94">
        <v>24000</v>
      </c>
      <c r="AC6136">
        <f t="shared" si="190"/>
        <v>2000</v>
      </c>
      <c r="AD6136" t="str">
        <f t="shared" si="191"/>
        <v>314</v>
      </c>
    </row>
    <row r="6137" spans="1:30" hidden="1" x14ac:dyDescent="0.25">
      <c r="A6137" s="97">
        <v>211113140360001</v>
      </c>
      <c r="B6137" s="97">
        <v>216</v>
      </c>
      <c r="C6137" s="97" t="s">
        <v>2762</v>
      </c>
      <c r="D6137" s="97" t="s">
        <v>141</v>
      </c>
      <c r="E6137" s="97" t="s">
        <v>122</v>
      </c>
      <c r="F6137" s="98">
        <v>15</v>
      </c>
      <c r="G6137" s="98" t="s">
        <v>142</v>
      </c>
      <c r="H6137" s="97" t="s">
        <v>143</v>
      </c>
      <c r="I6137" s="97" t="s">
        <v>124</v>
      </c>
      <c r="J6137" s="97" t="s">
        <v>125</v>
      </c>
      <c r="K6137" s="97" t="s">
        <v>2780</v>
      </c>
      <c r="L6137" s="97"/>
      <c r="M6137" s="97"/>
      <c r="N6137" s="97" t="s">
        <v>2781</v>
      </c>
      <c r="O6137" s="97" t="s">
        <v>2674</v>
      </c>
      <c r="P6137" s="97" t="s">
        <v>2766</v>
      </c>
      <c r="Q6137" s="97" t="s">
        <v>148</v>
      </c>
      <c r="R6137" s="97" t="s">
        <v>131</v>
      </c>
      <c r="S6137" s="97" t="s">
        <v>149</v>
      </c>
      <c r="T6137" s="97" t="s">
        <v>150</v>
      </c>
      <c r="U6137" s="97" t="s">
        <v>151</v>
      </c>
      <c r="V6137" s="97" t="s">
        <v>135</v>
      </c>
      <c r="W6137" s="97" t="s">
        <v>136</v>
      </c>
      <c r="X6137" s="97"/>
      <c r="Y6137" s="99"/>
      <c r="Z6137" s="99"/>
      <c r="AA6137" s="99">
        <v>449820</v>
      </c>
      <c r="AB6137" s="99">
        <v>449820</v>
      </c>
      <c r="AC6137">
        <f t="shared" si="190"/>
        <v>1000</v>
      </c>
      <c r="AD6137" t="str">
        <f t="shared" si="191"/>
        <v>314</v>
      </c>
    </row>
    <row r="6138" spans="1:30" hidden="1" x14ac:dyDescent="0.25">
      <c r="A6138" s="97">
        <v>211113140360001</v>
      </c>
      <c r="B6138" s="97">
        <v>216</v>
      </c>
      <c r="C6138" s="97" t="s">
        <v>2762</v>
      </c>
      <c r="D6138" s="97">
        <v>13201</v>
      </c>
      <c r="E6138" s="97" t="s">
        <v>122</v>
      </c>
      <c r="F6138" s="98">
        <v>15</v>
      </c>
      <c r="G6138" s="98" t="s">
        <v>142</v>
      </c>
      <c r="H6138" s="97">
        <v>19</v>
      </c>
      <c r="I6138" s="97" t="s">
        <v>124</v>
      </c>
      <c r="J6138" s="97" t="s">
        <v>125</v>
      </c>
      <c r="K6138" s="97" t="s">
        <v>2780</v>
      </c>
      <c r="L6138" s="97"/>
      <c r="M6138" s="97"/>
      <c r="N6138" s="97" t="s">
        <v>2781</v>
      </c>
      <c r="O6138" s="97" t="s">
        <v>2674</v>
      </c>
      <c r="P6138" s="97" t="s">
        <v>2766</v>
      </c>
      <c r="Q6138" s="97" t="s">
        <v>152</v>
      </c>
      <c r="R6138" s="97" t="s">
        <v>131</v>
      </c>
      <c r="S6138" s="97" t="s">
        <v>149</v>
      </c>
      <c r="T6138" s="97" t="s">
        <v>150</v>
      </c>
      <c r="U6138" s="97" t="s">
        <v>134</v>
      </c>
      <c r="V6138" s="97" t="s">
        <v>135</v>
      </c>
      <c r="W6138" s="97" t="s">
        <v>136</v>
      </c>
      <c r="X6138" s="97"/>
      <c r="Y6138" s="99"/>
      <c r="Z6138" s="99"/>
      <c r="AA6138" s="99">
        <v>18742.5</v>
      </c>
      <c r="AB6138" s="99">
        <v>18742.5</v>
      </c>
      <c r="AC6138">
        <f t="shared" si="190"/>
        <v>1000</v>
      </c>
      <c r="AD6138" t="str">
        <f t="shared" si="191"/>
        <v>314</v>
      </c>
    </row>
    <row r="6139" spans="1:30" hidden="1" x14ac:dyDescent="0.25">
      <c r="A6139" s="97">
        <v>211113140360001</v>
      </c>
      <c r="B6139" s="97">
        <v>216</v>
      </c>
      <c r="C6139" s="97" t="s">
        <v>2762</v>
      </c>
      <c r="D6139" s="97">
        <v>13203</v>
      </c>
      <c r="E6139" s="97" t="s">
        <v>122</v>
      </c>
      <c r="F6139" s="98">
        <v>15</v>
      </c>
      <c r="G6139" s="98" t="s">
        <v>142</v>
      </c>
      <c r="H6139" s="97">
        <v>19</v>
      </c>
      <c r="I6139" s="97" t="s">
        <v>124</v>
      </c>
      <c r="J6139" s="97" t="s">
        <v>125</v>
      </c>
      <c r="K6139" s="97" t="s">
        <v>2780</v>
      </c>
      <c r="L6139" s="97"/>
      <c r="M6139" s="97"/>
      <c r="N6139" s="97" t="s">
        <v>2781</v>
      </c>
      <c r="O6139" s="97" t="s">
        <v>2674</v>
      </c>
      <c r="P6139" s="97" t="s">
        <v>2766</v>
      </c>
      <c r="Q6139" s="97" t="s">
        <v>153</v>
      </c>
      <c r="R6139" s="97" t="s">
        <v>131</v>
      </c>
      <c r="S6139" s="97" t="s">
        <v>149</v>
      </c>
      <c r="T6139" s="97" t="s">
        <v>150</v>
      </c>
      <c r="U6139" s="97" t="s">
        <v>134</v>
      </c>
      <c r="V6139" s="97" t="s">
        <v>135</v>
      </c>
      <c r="W6139" s="97" t="s">
        <v>136</v>
      </c>
      <c r="X6139" s="97"/>
      <c r="Y6139" s="99"/>
      <c r="Z6139" s="99"/>
      <c r="AA6139" s="99">
        <v>74970</v>
      </c>
      <c r="AB6139" s="99">
        <v>74970</v>
      </c>
      <c r="AC6139">
        <f t="shared" si="190"/>
        <v>1000</v>
      </c>
      <c r="AD6139" t="str">
        <f t="shared" si="191"/>
        <v>314</v>
      </c>
    </row>
    <row r="6140" spans="1:30" hidden="1" x14ac:dyDescent="0.25">
      <c r="A6140" s="97">
        <v>211113140360001</v>
      </c>
      <c r="B6140" s="97">
        <v>216</v>
      </c>
      <c r="C6140" s="97" t="s">
        <v>2762</v>
      </c>
      <c r="D6140" s="97">
        <v>14101</v>
      </c>
      <c r="E6140" s="97" t="s">
        <v>122</v>
      </c>
      <c r="F6140" s="98">
        <v>15</v>
      </c>
      <c r="G6140" s="98" t="s">
        <v>142</v>
      </c>
      <c r="H6140" s="97">
        <v>19</v>
      </c>
      <c r="I6140" s="97" t="s">
        <v>124</v>
      </c>
      <c r="J6140" s="97" t="s">
        <v>125</v>
      </c>
      <c r="K6140" s="97" t="s">
        <v>2780</v>
      </c>
      <c r="L6140" s="97"/>
      <c r="M6140" s="97"/>
      <c r="N6140" s="97" t="s">
        <v>2781</v>
      </c>
      <c r="O6140" s="97" t="s">
        <v>2674</v>
      </c>
      <c r="P6140" s="97" t="s">
        <v>2766</v>
      </c>
      <c r="Q6140" s="97" t="s">
        <v>154</v>
      </c>
      <c r="R6140" s="97" t="s">
        <v>131</v>
      </c>
      <c r="S6140" s="97" t="s">
        <v>149</v>
      </c>
      <c r="T6140" s="97" t="s">
        <v>150</v>
      </c>
      <c r="U6140" s="97" t="s">
        <v>134</v>
      </c>
      <c r="V6140" s="97" t="s">
        <v>135</v>
      </c>
      <c r="W6140" s="97" t="s">
        <v>136</v>
      </c>
      <c r="X6140" s="97"/>
      <c r="Y6140" s="99"/>
      <c r="Z6140" s="99"/>
      <c r="AA6140" s="99">
        <v>24740.1</v>
      </c>
      <c r="AB6140" s="99">
        <v>24740.1</v>
      </c>
      <c r="AC6140">
        <f t="shared" si="190"/>
        <v>1000</v>
      </c>
      <c r="AD6140" t="str">
        <f t="shared" si="191"/>
        <v>314</v>
      </c>
    </row>
    <row r="6141" spans="1:30" hidden="1" x14ac:dyDescent="0.25">
      <c r="A6141" s="97">
        <v>211113140360001</v>
      </c>
      <c r="B6141" s="97">
        <v>216</v>
      </c>
      <c r="C6141" s="97" t="s">
        <v>2762</v>
      </c>
      <c r="D6141" s="97">
        <v>14103</v>
      </c>
      <c r="E6141" s="97" t="s">
        <v>122</v>
      </c>
      <c r="F6141" s="98">
        <v>15</v>
      </c>
      <c r="G6141" s="98" t="s">
        <v>142</v>
      </c>
      <c r="H6141" s="97">
        <v>19</v>
      </c>
      <c r="I6141" s="97" t="s">
        <v>124</v>
      </c>
      <c r="J6141" s="97" t="s">
        <v>125</v>
      </c>
      <c r="K6141" s="97" t="s">
        <v>2780</v>
      </c>
      <c r="L6141" s="97"/>
      <c r="M6141" s="97"/>
      <c r="N6141" s="97" t="s">
        <v>2781</v>
      </c>
      <c r="O6141" s="97" t="s">
        <v>2674</v>
      </c>
      <c r="P6141" s="97" t="s">
        <v>2766</v>
      </c>
      <c r="Q6141" s="97" t="s">
        <v>155</v>
      </c>
      <c r="R6141" s="97" t="s">
        <v>131</v>
      </c>
      <c r="S6141" s="97" t="s">
        <v>149</v>
      </c>
      <c r="T6141" s="97" t="s">
        <v>150</v>
      </c>
      <c r="U6141" s="97" t="s">
        <v>134</v>
      </c>
      <c r="V6141" s="97" t="s">
        <v>135</v>
      </c>
      <c r="W6141" s="97" t="s">
        <v>136</v>
      </c>
      <c r="X6141" s="97"/>
      <c r="Y6141" s="99"/>
      <c r="Z6141" s="99"/>
      <c r="AA6141" s="99">
        <v>10120.949999999999</v>
      </c>
      <c r="AB6141" s="99">
        <v>10120.950000000001</v>
      </c>
      <c r="AC6141">
        <f t="shared" si="190"/>
        <v>1000</v>
      </c>
      <c r="AD6141" t="str">
        <f t="shared" si="191"/>
        <v>314</v>
      </c>
    </row>
    <row r="6142" spans="1:30" hidden="1" x14ac:dyDescent="0.25">
      <c r="A6142" s="97">
        <v>211113140360001</v>
      </c>
      <c r="B6142" s="97">
        <v>216</v>
      </c>
      <c r="C6142" s="97" t="s">
        <v>2762</v>
      </c>
      <c r="D6142" s="97">
        <v>14201</v>
      </c>
      <c r="E6142" s="97" t="s">
        <v>122</v>
      </c>
      <c r="F6142" s="98">
        <v>15</v>
      </c>
      <c r="G6142" s="98" t="s">
        <v>142</v>
      </c>
      <c r="H6142" s="97">
        <v>19</v>
      </c>
      <c r="I6142" s="97" t="s">
        <v>124</v>
      </c>
      <c r="J6142" s="97" t="s">
        <v>125</v>
      </c>
      <c r="K6142" s="97" t="s">
        <v>2780</v>
      </c>
      <c r="L6142" s="97"/>
      <c r="M6142" s="97"/>
      <c r="N6142" s="97" t="s">
        <v>2781</v>
      </c>
      <c r="O6142" s="97" t="s">
        <v>2674</v>
      </c>
      <c r="P6142" s="97" t="s">
        <v>2766</v>
      </c>
      <c r="Q6142" s="97" t="s">
        <v>156</v>
      </c>
      <c r="R6142" s="97" t="s">
        <v>131</v>
      </c>
      <c r="S6142" s="97" t="s">
        <v>149</v>
      </c>
      <c r="T6142" s="97" t="s">
        <v>150</v>
      </c>
      <c r="U6142" s="97" t="s">
        <v>134</v>
      </c>
      <c r="V6142" s="97" t="s">
        <v>135</v>
      </c>
      <c r="W6142" s="97" t="s">
        <v>136</v>
      </c>
      <c r="X6142" s="97"/>
      <c r="Y6142" s="99"/>
      <c r="Z6142" s="99"/>
      <c r="AA6142" s="99">
        <v>22491</v>
      </c>
      <c r="AB6142" s="99">
        <v>22491</v>
      </c>
      <c r="AC6142">
        <f t="shared" si="190"/>
        <v>1000</v>
      </c>
      <c r="AD6142" t="str">
        <f t="shared" si="191"/>
        <v>314</v>
      </c>
    </row>
    <row r="6143" spans="1:30" hidden="1" x14ac:dyDescent="0.25">
      <c r="A6143" s="97">
        <v>211113140360001</v>
      </c>
      <c r="B6143" s="97">
        <v>216</v>
      </c>
      <c r="C6143" s="97" t="s">
        <v>2762</v>
      </c>
      <c r="D6143" s="97">
        <v>14301</v>
      </c>
      <c r="E6143" s="97" t="s">
        <v>122</v>
      </c>
      <c r="F6143" s="98">
        <v>15</v>
      </c>
      <c r="G6143" s="98" t="s">
        <v>142</v>
      </c>
      <c r="H6143" s="97">
        <v>19</v>
      </c>
      <c r="I6143" s="97" t="s">
        <v>124</v>
      </c>
      <c r="J6143" s="97" t="s">
        <v>125</v>
      </c>
      <c r="K6143" s="97" t="s">
        <v>2780</v>
      </c>
      <c r="L6143" s="97"/>
      <c r="M6143" s="97"/>
      <c r="N6143" s="97" t="s">
        <v>2781</v>
      </c>
      <c r="O6143" s="97" t="s">
        <v>2674</v>
      </c>
      <c r="P6143" s="97" t="s">
        <v>2766</v>
      </c>
      <c r="Q6143" s="97" t="s">
        <v>178</v>
      </c>
      <c r="R6143" s="97" t="s">
        <v>131</v>
      </c>
      <c r="S6143" s="97" t="s">
        <v>149</v>
      </c>
      <c r="T6143" s="97" t="s">
        <v>150</v>
      </c>
      <c r="U6143" s="97" t="s">
        <v>134</v>
      </c>
      <c r="V6143" s="97" t="s">
        <v>135</v>
      </c>
      <c r="W6143" s="97" t="s">
        <v>136</v>
      </c>
      <c r="X6143" s="97"/>
      <c r="Y6143" s="99"/>
      <c r="Z6143" s="99"/>
      <c r="AA6143" s="99">
        <v>26989.200000000001</v>
      </c>
      <c r="AB6143" s="99">
        <v>26989.200000000001</v>
      </c>
      <c r="AC6143">
        <f t="shared" si="190"/>
        <v>1000</v>
      </c>
      <c r="AD6143" t="str">
        <f t="shared" si="191"/>
        <v>314</v>
      </c>
    </row>
    <row r="6144" spans="1:30" hidden="1" x14ac:dyDescent="0.25">
      <c r="A6144" t="s">
        <v>2782</v>
      </c>
      <c r="B6144" t="s">
        <v>2671</v>
      </c>
      <c r="C6144" t="s">
        <v>2762</v>
      </c>
      <c r="D6144" t="s">
        <v>186</v>
      </c>
      <c r="E6144" t="s">
        <v>122</v>
      </c>
      <c r="F6144" t="s">
        <v>159</v>
      </c>
      <c r="G6144" t="s">
        <v>160</v>
      </c>
      <c r="H6144" t="s">
        <v>304</v>
      </c>
      <c r="I6144" t="s">
        <v>124</v>
      </c>
      <c r="J6144" t="s">
        <v>125</v>
      </c>
      <c r="K6144" t="s">
        <v>2780</v>
      </c>
      <c r="N6144" t="s">
        <v>2781</v>
      </c>
      <c r="O6144" t="s">
        <v>2674</v>
      </c>
      <c r="P6144" t="s">
        <v>2766</v>
      </c>
      <c r="Q6144" t="s">
        <v>188</v>
      </c>
      <c r="R6144" t="s">
        <v>131</v>
      </c>
      <c r="S6144" t="s">
        <v>164</v>
      </c>
      <c r="T6144" t="s">
        <v>165</v>
      </c>
      <c r="U6144" t="s">
        <v>134</v>
      </c>
      <c r="V6144" t="s">
        <v>135</v>
      </c>
      <c r="W6144" t="s">
        <v>136</v>
      </c>
      <c r="X6144" t="s">
        <v>2783</v>
      </c>
      <c r="AA6144" s="94">
        <v>10090</v>
      </c>
      <c r="AB6144" s="94">
        <v>10090</v>
      </c>
      <c r="AC6144">
        <f t="shared" si="190"/>
        <v>2000</v>
      </c>
      <c r="AD6144" t="str">
        <f t="shared" si="191"/>
        <v>314</v>
      </c>
    </row>
    <row r="6145" spans="1:30" hidden="1" x14ac:dyDescent="0.25">
      <c r="A6145" t="s">
        <v>2782</v>
      </c>
      <c r="B6145" t="s">
        <v>2671</v>
      </c>
      <c r="C6145" t="s">
        <v>2762</v>
      </c>
      <c r="D6145" t="s">
        <v>192</v>
      </c>
      <c r="E6145" t="s">
        <v>122</v>
      </c>
      <c r="F6145" t="s">
        <v>159</v>
      </c>
      <c r="G6145" t="s">
        <v>160</v>
      </c>
      <c r="H6145" t="s">
        <v>304</v>
      </c>
      <c r="I6145" t="s">
        <v>124</v>
      </c>
      <c r="J6145" t="s">
        <v>125</v>
      </c>
      <c r="K6145" t="s">
        <v>2780</v>
      </c>
      <c r="N6145" t="s">
        <v>2781</v>
      </c>
      <c r="O6145" t="s">
        <v>2674</v>
      </c>
      <c r="P6145" t="s">
        <v>2766</v>
      </c>
      <c r="Q6145" t="s">
        <v>193</v>
      </c>
      <c r="R6145" t="s">
        <v>131</v>
      </c>
      <c r="S6145" t="s">
        <v>164</v>
      </c>
      <c r="T6145" t="s">
        <v>165</v>
      </c>
      <c r="U6145" t="s">
        <v>134</v>
      </c>
      <c r="V6145" t="s">
        <v>135</v>
      </c>
      <c r="W6145" t="s">
        <v>136</v>
      </c>
      <c r="X6145" t="s">
        <v>2783</v>
      </c>
      <c r="AA6145" s="94">
        <v>24405.17</v>
      </c>
      <c r="AB6145" s="94">
        <v>24405.17</v>
      </c>
      <c r="AC6145">
        <f t="shared" si="190"/>
        <v>2000</v>
      </c>
      <c r="AD6145" t="str">
        <f t="shared" si="191"/>
        <v>314</v>
      </c>
    </row>
    <row r="6146" spans="1:30" hidden="1" x14ac:dyDescent="0.25">
      <c r="A6146" s="97" t="s">
        <v>2784</v>
      </c>
      <c r="B6146" s="97" t="s">
        <v>2671</v>
      </c>
      <c r="C6146" s="97" t="s">
        <v>2785</v>
      </c>
      <c r="D6146" s="97" t="s">
        <v>141</v>
      </c>
      <c r="E6146" s="97" t="s">
        <v>122</v>
      </c>
      <c r="F6146" s="98">
        <v>15</v>
      </c>
      <c r="G6146" s="98" t="s">
        <v>142</v>
      </c>
      <c r="H6146" s="97" t="s">
        <v>143</v>
      </c>
      <c r="I6146" s="97" t="s">
        <v>124</v>
      </c>
      <c r="J6146" s="97" t="s">
        <v>125</v>
      </c>
      <c r="K6146" s="97" t="s">
        <v>2786</v>
      </c>
      <c r="L6146" s="97"/>
      <c r="M6146" s="97"/>
      <c r="N6146" s="97" t="s">
        <v>2787</v>
      </c>
      <c r="O6146" s="97" t="s">
        <v>2674</v>
      </c>
      <c r="P6146" s="97" t="s">
        <v>2788</v>
      </c>
      <c r="Q6146" s="97" t="s">
        <v>148</v>
      </c>
      <c r="R6146" s="97" t="s">
        <v>131</v>
      </c>
      <c r="S6146" s="97" t="s">
        <v>149</v>
      </c>
      <c r="T6146" s="97" t="s">
        <v>150</v>
      </c>
      <c r="U6146" s="97" t="s">
        <v>151</v>
      </c>
      <c r="V6146" s="97" t="s">
        <v>135</v>
      </c>
      <c r="W6146" s="97" t="s">
        <v>136</v>
      </c>
      <c r="X6146" s="97"/>
      <c r="Y6146" s="99"/>
      <c r="Z6146" s="99"/>
      <c r="AA6146" s="99">
        <v>5536578.6407766985</v>
      </c>
      <c r="AB6146" s="99">
        <v>5536578.6399999997</v>
      </c>
      <c r="AC6146">
        <f t="shared" si="190"/>
        <v>1000</v>
      </c>
      <c r="AD6146" t="str">
        <f t="shared" si="191"/>
        <v>314</v>
      </c>
    </row>
    <row r="6147" spans="1:30" hidden="1" x14ac:dyDescent="0.25">
      <c r="A6147" s="97" t="s">
        <v>2784</v>
      </c>
      <c r="B6147" s="97" t="s">
        <v>2671</v>
      </c>
      <c r="C6147" s="97" t="s">
        <v>2785</v>
      </c>
      <c r="D6147" s="97">
        <v>12101</v>
      </c>
      <c r="E6147" s="97" t="s">
        <v>122</v>
      </c>
      <c r="F6147" s="98">
        <v>15</v>
      </c>
      <c r="G6147" s="98" t="s">
        <v>142</v>
      </c>
      <c r="H6147" s="97">
        <v>19</v>
      </c>
      <c r="I6147" s="97" t="s">
        <v>124</v>
      </c>
      <c r="J6147" s="97" t="s">
        <v>125</v>
      </c>
      <c r="K6147" s="97" t="s">
        <v>2786</v>
      </c>
      <c r="L6147" s="97"/>
      <c r="M6147" s="97"/>
      <c r="N6147" s="97" t="s">
        <v>2787</v>
      </c>
      <c r="O6147" s="97" t="s">
        <v>2674</v>
      </c>
      <c r="P6147" s="97" t="s">
        <v>2788</v>
      </c>
      <c r="Q6147" s="97" t="s">
        <v>182</v>
      </c>
      <c r="R6147" s="97" t="s">
        <v>131</v>
      </c>
      <c r="S6147" s="97" t="s">
        <v>149</v>
      </c>
      <c r="T6147" s="97" t="s">
        <v>150</v>
      </c>
      <c r="U6147" s="97" t="s">
        <v>134</v>
      </c>
      <c r="V6147" s="97" t="s">
        <v>135</v>
      </c>
      <c r="W6147" s="97" t="s">
        <v>136</v>
      </c>
      <c r="X6147" s="97"/>
      <c r="Y6147" s="99"/>
      <c r="Z6147" s="99"/>
      <c r="AA6147" s="99">
        <v>3527697.0873786407</v>
      </c>
      <c r="AB6147" s="99">
        <v>3527697.09</v>
      </c>
      <c r="AC6147">
        <f t="shared" ref="AC6147:AC6210" si="192">MID(D6147,1,1)*1000</f>
        <v>1000</v>
      </c>
      <c r="AD6147" t="str">
        <f t="shared" ref="AD6147:AD6210" si="193">MID(A6147,6,3)</f>
        <v>314</v>
      </c>
    </row>
    <row r="6148" spans="1:30" hidden="1" x14ac:dyDescent="0.25">
      <c r="A6148" s="97" t="s">
        <v>2784</v>
      </c>
      <c r="B6148" s="97" t="s">
        <v>2671</v>
      </c>
      <c r="C6148" s="97" t="s">
        <v>2785</v>
      </c>
      <c r="D6148" s="97">
        <v>13201</v>
      </c>
      <c r="E6148" s="97" t="s">
        <v>122</v>
      </c>
      <c r="F6148" s="98">
        <v>15</v>
      </c>
      <c r="G6148" s="98" t="s">
        <v>142</v>
      </c>
      <c r="H6148" s="97">
        <v>19</v>
      </c>
      <c r="I6148" s="97" t="s">
        <v>124</v>
      </c>
      <c r="J6148" s="97" t="s">
        <v>125</v>
      </c>
      <c r="K6148" s="97" t="s">
        <v>2786</v>
      </c>
      <c r="L6148" s="97"/>
      <c r="M6148" s="97"/>
      <c r="N6148" s="97" t="s">
        <v>2787</v>
      </c>
      <c r="O6148" s="97" t="s">
        <v>2674</v>
      </c>
      <c r="P6148" s="97" t="s">
        <v>2788</v>
      </c>
      <c r="Q6148" s="97" t="s">
        <v>152</v>
      </c>
      <c r="R6148" s="97" t="s">
        <v>131</v>
      </c>
      <c r="S6148" s="97" t="s">
        <v>149</v>
      </c>
      <c r="T6148" s="97" t="s">
        <v>150</v>
      </c>
      <c r="U6148" s="97" t="s">
        <v>134</v>
      </c>
      <c r="V6148" s="97" t="s">
        <v>135</v>
      </c>
      <c r="W6148" s="97" t="s">
        <v>136</v>
      </c>
      <c r="X6148" s="97"/>
      <c r="Y6148" s="99"/>
      <c r="Z6148" s="99"/>
      <c r="AA6148" s="99">
        <v>922763.10679611634</v>
      </c>
      <c r="AB6148" s="99">
        <v>922763.11</v>
      </c>
      <c r="AC6148">
        <f t="shared" si="192"/>
        <v>1000</v>
      </c>
      <c r="AD6148" t="str">
        <f t="shared" si="193"/>
        <v>314</v>
      </c>
    </row>
    <row r="6149" spans="1:30" hidden="1" x14ac:dyDescent="0.25">
      <c r="A6149" s="97" t="s">
        <v>2784</v>
      </c>
      <c r="B6149" s="97" t="s">
        <v>2671</v>
      </c>
      <c r="C6149" s="97" t="s">
        <v>2785</v>
      </c>
      <c r="D6149" s="97">
        <v>13203</v>
      </c>
      <c r="E6149" s="97" t="s">
        <v>122</v>
      </c>
      <c r="F6149" s="98">
        <v>15</v>
      </c>
      <c r="G6149" s="98" t="s">
        <v>142</v>
      </c>
      <c r="H6149" s="97">
        <v>19</v>
      </c>
      <c r="I6149" s="97" t="s">
        <v>124</v>
      </c>
      <c r="J6149" s="97" t="s">
        <v>125</v>
      </c>
      <c r="K6149" s="97" t="s">
        <v>2786</v>
      </c>
      <c r="L6149" s="97"/>
      <c r="M6149" s="97"/>
      <c r="N6149" s="97" t="s">
        <v>2787</v>
      </c>
      <c r="O6149" s="97" t="s">
        <v>2674</v>
      </c>
      <c r="P6149" s="97" t="s">
        <v>2788</v>
      </c>
      <c r="Q6149" s="97" t="s">
        <v>153</v>
      </c>
      <c r="R6149" s="97" t="s">
        <v>131</v>
      </c>
      <c r="S6149" s="97" t="s">
        <v>149</v>
      </c>
      <c r="T6149" s="97" t="s">
        <v>150</v>
      </c>
      <c r="U6149" s="97" t="s">
        <v>134</v>
      </c>
      <c r="V6149" s="97" t="s">
        <v>135</v>
      </c>
      <c r="W6149" s="97" t="s">
        <v>136</v>
      </c>
      <c r="X6149" s="97"/>
      <c r="Y6149" s="99"/>
      <c r="Z6149" s="99"/>
      <c r="AA6149" s="99">
        <v>230690.77669902908</v>
      </c>
      <c r="AB6149" s="99">
        <v>230690.78</v>
      </c>
      <c r="AC6149">
        <f t="shared" si="192"/>
        <v>1000</v>
      </c>
      <c r="AD6149" t="str">
        <f t="shared" si="193"/>
        <v>314</v>
      </c>
    </row>
    <row r="6150" spans="1:30" hidden="1" x14ac:dyDescent="0.25">
      <c r="A6150" s="97" t="s">
        <v>2784</v>
      </c>
      <c r="B6150" s="97" t="s">
        <v>2671</v>
      </c>
      <c r="C6150" s="97" t="s">
        <v>2785</v>
      </c>
      <c r="D6150" s="97">
        <v>14101</v>
      </c>
      <c r="E6150" s="97" t="s">
        <v>122</v>
      </c>
      <c r="F6150" s="98">
        <v>15</v>
      </c>
      <c r="G6150" s="98" t="s">
        <v>142</v>
      </c>
      <c r="H6150" s="97">
        <v>19</v>
      </c>
      <c r="I6150" s="97" t="s">
        <v>124</v>
      </c>
      <c r="J6150" s="97" t="s">
        <v>125</v>
      </c>
      <c r="K6150" s="97" t="s">
        <v>2786</v>
      </c>
      <c r="L6150" s="97"/>
      <c r="M6150" s="97"/>
      <c r="N6150" s="97" t="s">
        <v>2787</v>
      </c>
      <c r="O6150" s="97" t="s">
        <v>2674</v>
      </c>
      <c r="P6150" s="97" t="s">
        <v>2788</v>
      </c>
      <c r="Q6150" s="97" t="s">
        <v>154</v>
      </c>
      <c r="R6150" s="97" t="s">
        <v>131</v>
      </c>
      <c r="S6150" s="97" t="s">
        <v>149</v>
      </c>
      <c r="T6150" s="97" t="s">
        <v>150</v>
      </c>
      <c r="U6150" s="97" t="s">
        <v>134</v>
      </c>
      <c r="V6150" s="97" t="s">
        <v>135</v>
      </c>
      <c r="W6150" s="97" t="s">
        <v>136</v>
      </c>
      <c r="X6150" s="97"/>
      <c r="Y6150" s="99"/>
      <c r="Z6150" s="99"/>
      <c r="AA6150" s="99">
        <v>304511.82524271839</v>
      </c>
      <c r="AB6150" s="99">
        <v>304511.83</v>
      </c>
      <c r="AC6150">
        <f t="shared" si="192"/>
        <v>1000</v>
      </c>
      <c r="AD6150" t="str">
        <f t="shared" si="193"/>
        <v>314</v>
      </c>
    </row>
    <row r="6151" spans="1:30" hidden="1" x14ac:dyDescent="0.25">
      <c r="A6151" s="97" t="s">
        <v>2784</v>
      </c>
      <c r="B6151" s="97" t="s">
        <v>2671</v>
      </c>
      <c r="C6151" s="97" t="s">
        <v>2785</v>
      </c>
      <c r="D6151" s="97">
        <v>14103</v>
      </c>
      <c r="E6151" s="97" t="s">
        <v>122</v>
      </c>
      <c r="F6151" s="98">
        <v>15</v>
      </c>
      <c r="G6151" s="98" t="s">
        <v>142</v>
      </c>
      <c r="H6151" s="97">
        <v>19</v>
      </c>
      <c r="I6151" s="97" t="s">
        <v>124</v>
      </c>
      <c r="J6151" s="97" t="s">
        <v>125</v>
      </c>
      <c r="K6151" s="97" t="s">
        <v>2786</v>
      </c>
      <c r="L6151" s="97"/>
      <c r="M6151" s="97"/>
      <c r="N6151" s="97" t="s">
        <v>2787</v>
      </c>
      <c r="O6151" s="97" t="s">
        <v>2674</v>
      </c>
      <c r="P6151" s="97" t="s">
        <v>2788</v>
      </c>
      <c r="Q6151" s="97" t="s">
        <v>155</v>
      </c>
      <c r="R6151" s="97" t="s">
        <v>131</v>
      </c>
      <c r="S6151" s="97" t="s">
        <v>149</v>
      </c>
      <c r="T6151" s="97" t="s">
        <v>150</v>
      </c>
      <c r="U6151" s="97" t="s">
        <v>134</v>
      </c>
      <c r="V6151" s="97" t="s">
        <v>135</v>
      </c>
      <c r="W6151" s="97" t="s">
        <v>136</v>
      </c>
      <c r="X6151" s="97"/>
      <c r="Y6151" s="99"/>
      <c r="Z6151" s="99"/>
      <c r="AA6151" s="99">
        <v>124573.01941747571</v>
      </c>
      <c r="AB6151" s="99">
        <v>124573.02</v>
      </c>
      <c r="AC6151">
        <f t="shared" si="192"/>
        <v>1000</v>
      </c>
      <c r="AD6151" t="str">
        <f t="shared" si="193"/>
        <v>314</v>
      </c>
    </row>
    <row r="6152" spans="1:30" hidden="1" x14ac:dyDescent="0.25">
      <c r="A6152" s="97" t="s">
        <v>2784</v>
      </c>
      <c r="B6152" s="97" t="s">
        <v>2671</v>
      </c>
      <c r="C6152" s="97" t="s">
        <v>2785</v>
      </c>
      <c r="D6152" s="97">
        <v>14201</v>
      </c>
      <c r="E6152" s="97" t="s">
        <v>122</v>
      </c>
      <c r="F6152" s="98">
        <v>15</v>
      </c>
      <c r="G6152" s="98" t="s">
        <v>142</v>
      </c>
      <c r="H6152" s="97">
        <v>19</v>
      </c>
      <c r="I6152" s="97" t="s">
        <v>124</v>
      </c>
      <c r="J6152" s="97" t="s">
        <v>125</v>
      </c>
      <c r="K6152" s="97" t="s">
        <v>2786</v>
      </c>
      <c r="L6152" s="97"/>
      <c r="M6152" s="97"/>
      <c r="N6152" s="97" t="s">
        <v>2787</v>
      </c>
      <c r="O6152" s="97" t="s">
        <v>2674</v>
      </c>
      <c r="P6152" s="97" t="s">
        <v>2788</v>
      </c>
      <c r="Q6152" s="97" t="s">
        <v>156</v>
      </c>
      <c r="R6152" s="97" t="s">
        <v>131</v>
      </c>
      <c r="S6152" s="97" t="s">
        <v>149</v>
      </c>
      <c r="T6152" s="97" t="s">
        <v>150</v>
      </c>
      <c r="U6152" s="97" t="s">
        <v>134</v>
      </c>
      <c r="V6152" s="97" t="s">
        <v>135</v>
      </c>
      <c r="W6152" s="97" t="s">
        <v>136</v>
      </c>
      <c r="X6152" s="97"/>
      <c r="Y6152" s="99"/>
      <c r="Z6152" s="99"/>
      <c r="AA6152" s="99">
        <v>276828.93203883496</v>
      </c>
      <c r="AB6152" s="99">
        <v>276828.93</v>
      </c>
      <c r="AC6152">
        <f t="shared" si="192"/>
        <v>1000</v>
      </c>
      <c r="AD6152" t="str">
        <f t="shared" si="193"/>
        <v>314</v>
      </c>
    </row>
    <row r="6153" spans="1:30" hidden="1" x14ac:dyDescent="0.25">
      <c r="A6153" s="97" t="s">
        <v>2784</v>
      </c>
      <c r="B6153" s="97" t="s">
        <v>2671</v>
      </c>
      <c r="C6153" s="97" t="s">
        <v>2785</v>
      </c>
      <c r="D6153" s="97">
        <v>14301</v>
      </c>
      <c r="E6153" s="97" t="s">
        <v>122</v>
      </c>
      <c r="F6153" s="98">
        <v>15</v>
      </c>
      <c r="G6153" s="98" t="s">
        <v>142</v>
      </c>
      <c r="H6153" s="97">
        <v>19</v>
      </c>
      <c r="I6153" s="97" t="s">
        <v>124</v>
      </c>
      <c r="J6153" s="97" t="s">
        <v>125</v>
      </c>
      <c r="K6153" s="97" t="s">
        <v>2786</v>
      </c>
      <c r="L6153" s="97"/>
      <c r="M6153" s="97"/>
      <c r="N6153" s="97" t="s">
        <v>2787</v>
      </c>
      <c r="O6153" s="97" t="s">
        <v>2674</v>
      </c>
      <c r="P6153" s="97" t="s">
        <v>2788</v>
      </c>
      <c r="Q6153" s="97" t="s">
        <v>178</v>
      </c>
      <c r="R6153" s="97" t="s">
        <v>131</v>
      </c>
      <c r="S6153" s="97" t="s">
        <v>149</v>
      </c>
      <c r="T6153" s="97" t="s">
        <v>150</v>
      </c>
      <c r="U6153" s="97" t="s">
        <v>134</v>
      </c>
      <c r="V6153" s="97" t="s">
        <v>135</v>
      </c>
      <c r="W6153" s="97" t="s">
        <v>136</v>
      </c>
      <c r="X6153" s="97"/>
      <c r="Y6153" s="99"/>
      <c r="Z6153" s="99"/>
      <c r="AA6153" s="99">
        <v>332194.71844660188</v>
      </c>
      <c r="AB6153" s="99">
        <v>332194.71999999997</v>
      </c>
      <c r="AC6153">
        <f t="shared" si="192"/>
        <v>1000</v>
      </c>
      <c r="AD6153" t="str">
        <f t="shared" si="193"/>
        <v>314</v>
      </c>
    </row>
    <row r="6154" spans="1:30" hidden="1" x14ac:dyDescent="0.25">
      <c r="A6154" t="s">
        <v>2784</v>
      </c>
      <c r="B6154" t="s">
        <v>2671</v>
      </c>
      <c r="C6154" t="s">
        <v>2785</v>
      </c>
      <c r="D6154" t="s">
        <v>186</v>
      </c>
      <c r="E6154" t="s">
        <v>122</v>
      </c>
      <c r="F6154" t="s">
        <v>159</v>
      </c>
      <c r="G6154" t="s">
        <v>160</v>
      </c>
      <c r="H6154" t="s">
        <v>143</v>
      </c>
      <c r="I6154" t="s">
        <v>124</v>
      </c>
      <c r="J6154" t="s">
        <v>125</v>
      </c>
      <c r="K6154" t="s">
        <v>2786</v>
      </c>
      <c r="N6154" t="s">
        <v>2787</v>
      </c>
      <c r="O6154" t="s">
        <v>2674</v>
      </c>
      <c r="P6154" t="s">
        <v>2788</v>
      </c>
      <c r="Q6154" t="s">
        <v>188</v>
      </c>
      <c r="R6154" t="s">
        <v>131</v>
      </c>
      <c r="S6154" t="s">
        <v>164</v>
      </c>
      <c r="T6154" t="s">
        <v>165</v>
      </c>
      <c r="U6154" t="s">
        <v>151</v>
      </c>
      <c r="V6154" t="s">
        <v>135</v>
      </c>
      <c r="W6154" t="s">
        <v>136</v>
      </c>
      <c r="X6154" t="s">
        <v>2789</v>
      </c>
      <c r="Y6154" s="94">
        <v>3050000</v>
      </c>
      <c r="Z6154" s="94">
        <v>77952.420000000013</v>
      </c>
      <c r="AA6154" s="94">
        <v>221221</v>
      </c>
      <c r="AB6154" s="94">
        <v>221221</v>
      </c>
      <c r="AC6154">
        <f t="shared" si="192"/>
        <v>2000</v>
      </c>
      <c r="AD6154" t="str">
        <f t="shared" si="193"/>
        <v>314</v>
      </c>
    </row>
    <row r="6155" spans="1:30" hidden="1" x14ac:dyDescent="0.25">
      <c r="A6155" t="s">
        <v>2784</v>
      </c>
      <c r="B6155" t="s">
        <v>2671</v>
      </c>
      <c r="C6155" t="s">
        <v>2785</v>
      </c>
      <c r="D6155" t="s">
        <v>192</v>
      </c>
      <c r="E6155" t="s">
        <v>122</v>
      </c>
      <c r="F6155" t="s">
        <v>159</v>
      </c>
      <c r="G6155" t="s">
        <v>160</v>
      </c>
      <c r="H6155" t="s">
        <v>143</v>
      </c>
      <c r="I6155" t="s">
        <v>124</v>
      </c>
      <c r="J6155" t="s">
        <v>125</v>
      </c>
      <c r="K6155" t="s">
        <v>2786</v>
      </c>
      <c r="N6155" t="s">
        <v>2787</v>
      </c>
      <c r="O6155" t="s">
        <v>2674</v>
      </c>
      <c r="P6155" t="s">
        <v>2788</v>
      </c>
      <c r="Q6155" t="s">
        <v>193</v>
      </c>
      <c r="R6155" t="s">
        <v>131</v>
      </c>
      <c r="S6155" t="s">
        <v>164</v>
      </c>
      <c r="T6155" t="s">
        <v>165</v>
      </c>
      <c r="U6155" t="s">
        <v>151</v>
      </c>
      <c r="V6155" t="s">
        <v>135</v>
      </c>
      <c r="W6155" t="s">
        <v>136</v>
      </c>
      <c r="X6155" t="s">
        <v>2789</v>
      </c>
      <c r="Y6155" s="94">
        <v>0</v>
      </c>
      <c r="Z6155" s="94">
        <v>0</v>
      </c>
      <c r="AA6155" s="94">
        <v>277500</v>
      </c>
      <c r="AB6155" s="94">
        <v>277500</v>
      </c>
      <c r="AC6155">
        <f t="shared" si="192"/>
        <v>2000</v>
      </c>
      <c r="AD6155" t="str">
        <f t="shared" si="193"/>
        <v>314</v>
      </c>
    </row>
    <row r="6156" spans="1:30" hidden="1" x14ac:dyDescent="0.25">
      <c r="A6156" t="s">
        <v>2784</v>
      </c>
      <c r="B6156" t="s">
        <v>2671</v>
      </c>
      <c r="C6156" t="s">
        <v>2785</v>
      </c>
      <c r="D6156">
        <v>21601</v>
      </c>
      <c r="E6156" t="s">
        <v>122</v>
      </c>
      <c r="F6156" t="s">
        <v>159</v>
      </c>
      <c r="G6156" t="s">
        <v>160</v>
      </c>
      <c r="H6156" t="s">
        <v>143</v>
      </c>
      <c r="I6156" t="s">
        <v>124</v>
      </c>
      <c r="J6156" t="s">
        <v>125</v>
      </c>
      <c r="K6156" t="s">
        <v>2786</v>
      </c>
      <c r="N6156" t="s">
        <v>2787</v>
      </c>
      <c r="O6156" t="s">
        <v>2674</v>
      </c>
      <c r="P6156" t="s">
        <v>2788</v>
      </c>
      <c r="Q6156" t="s">
        <v>199</v>
      </c>
      <c r="R6156" t="s">
        <v>131</v>
      </c>
      <c r="S6156" t="s">
        <v>164</v>
      </c>
      <c r="T6156" t="s">
        <v>165</v>
      </c>
      <c r="U6156" t="s">
        <v>151</v>
      </c>
      <c r="V6156" t="s">
        <v>135</v>
      </c>
      <c r="W6156" t="s">
        <v>136</v>
      </c>
      <c r="X6156" t="s">
        <v>2789</v>
      </c>
      <c r="Y6156" s="94">
        <v>0</v>
      </c>
      <c r="Z6156" s="94">
        <v>0</v>
      </c>
      <c r="AA6156" s="94">
        <v>19500</v>
      </c>
      <c r="AB6156" s="94">
        <v>19500</v>
      </c>
      <c r="AC6156">
        <f t="shared" si="192"/>
        <v>2000</v>
      </c>
      <c r="AD6156" t="str">
        <f t="shared" si="193"/>
        <v>314</v>
      </c>
    </row>
    <row r="6157" spans="1:30" hidden="1" x14ac:dyDescent="0.25">
      <c r="A6157" t="s">
        <v>2784</v>
      </c>
      <c r="B6157" t="s">
        <v>2671</v>
      </c>
      <c r="C6157" t="s">
        <v>2785</v>
      </c>
      <c r="D6157">
        <v>22101</v>
      </c>
      <c r="E6157" t="s">
        <v>122</v>
      </c>
      <c r="F6157" t="s">
        <v>159</v>
      </c>
      <c r="G6157" t="s">
        <v>160</v>
      </c>
      <c r="H6157" t="s">
        <v>143</v>
      </c>
      <c r="I6157" t="s">
        <v>124</v>
      </c>
      <c r="J6157" t="s">
        <v>125</v>
      </c>
      <c r="K6157" t="s">
        <v>2786</v>
      </c>
      <c r="N6157" t="s">
        <v>2787</v>
      </c>
      <c r="O6157" t="s">
        <v>2674</v>
      </c>
      <c r="P6157" t="s">
        <v>2788</v>
      </c>
      <c r="Q6157" t="s">
        <v>201</v>
      </c>
      <c r="R6157" t="s">
        <v>131</v>
      </c>
      <c r="S6157" t="s">
        <v>164</v>
      </c>
      <c r="T6157" t="s">
        <v>165</v>
      </c>
      <c r="U6157" t="s">
        <v>151</v>
      </c>
      <c r="V6157" t="s">
        <v>135</v>
      </c>
      <c r="W6157" t="s">
        <v>136</v>
      </c>
      <c r="X6157" t="s">
        <v>2789</v>
      </c>
      <c r="Y6157" s="94">
        <v>0</v>
      </c>
      <c r="Z6157" s="94">
        <v>0</v>
      </c>
      <c r="AA6157" s="94">
        <v>56500</v>
      </c>
      <c r="AB6157" s="94">
        <v>56500</v>
      </c>
      <c r="AC6157">
        <f t="shared" si="192"/>
        <v>2000</v>
      </c>
      <c r="AD6157" t="str">
        <f t="shared" si="193"/>
        <v>314</v>
      </c>
    </row>
    <row r="6158" spans="1:30" hidden="1" x14ac:dyDescent="0.25">
      <c r="A6158" t="s">
        <v>2784</v>
      </c>
      <c r="B6158" t="s">
        <v>2671</v>
      </c>
      <c r="C6158" t="s">
        <v>2785</v>
      </c>
      <c r="D6158">
        <v>24601</v>
      </c>
      <c r="E6158" t="s">
        <v>122</v>
      </c>
      <c r="F6158" t="s">
        <v>159</v>
      </c>
      <c r="G6158" t="s">
        <v>160</v>
      </c>
      <c r="H6158" t="s">
        <v>143</v>
      </c>
      <c r="I6158" t="s">
        <v>124</v>
      </c>
      <c r="J6158" t="s">
        <v>125</v>
      </c>
      <c r="K6158" t="s">
        <v>2786</v>
      </c>
      <c r="N6158" t="s">
        <v>2787</v>
      </c>
      <c r="O6158" t="s">
        <v>2674</v>
      </c>
      <c r="P6158" t="s">
        <v>2788</v>
      </c>
      <c r="Q6158" t="s">
        <v>207</v>
      </c>
      <c r="R6158" t="s">
        <v>131</v>
      </c>
      <c r="S6158" t="s">
        <v>164</v>
      </c>
      <c r="T6158" t="s">
        <v>165</v>
      </c>
      <c r="U6158" t="s">
        <v>151</v>
      </c>
      <c r="V6158" t="s">
        <v>135</v>
      </c>
      <c r="W6158" t="s">
        <v>136</v>
      </c>
      <c r="X6158" t="s">
        <v>2789</v>
      </c>
      <c r="Y6158" s="94">
        <v>0</v>
      </c>
      <c r="Z6158" s="94">
        <v>0</v>
      </c>
      <c r="AA6158" s="94">
        <v>26000</v>
      </c>
      <c r="AB6158" s="94">
        <v>26000</v>
      </c>
      <c r="AC6158">
        <f t="shared" si="192"/>
        <v>2000</v>
      </c>
      <c r="AD6158" t="str">
        <f t="shared" si="193"/>
        <v>314</v>
      </c>
    </row>
    <row r="6159" spans="1:30" hidden="1" x14ac:dyDescent="0.25">
      <c r="A6159" t="s">
        <v>2784</v>
      </c>
      <c r="B6159" t="s">
        <v>2671</v>
      </c>
      <c r="C6159" t="s">
        <v>2785</v>
      </c>
      <c r="D6159">
        <v>25301</v>
      </c>
      <c r="E6159" t="s">
        <v>122</v>
      </c>
      <c r="F6159" t="s">
        <v>159</v>
      </c>
      <c r="G6159" t="s">
        <v>160</v>
      </c>
      <c r="H6159" t="s">
        <v>143</v>
      </c>
      <c r="I6159" t="s">
        <v>124</v>
      </c>
      <c r="J6159" t="s">
        <v>125</v>
      </c>
      <c r="K6159" t="s">
        <v>2786</v>
      </c>
      <c r="N6159" t="s">
        <v>2787</v>
      </c>
      <c r="O6159" t="s">
        <v>2674</v>
      </c>
      <c r="P6159" t="s">
        <v>2788</v>
      </c>
      <c r="Q6159" t="s">
        <v>213</v>
      </c>
      <c r="R6159" t="s">
        <v>131</v>
      </c>
      <c r="S6159" t="s">
        <v>164</v>
      </c>
      <c r="T6159" t="s">
        <v>165</v>
      </c>
      <c r="U6159" t="s">
        <v>151</v>
      </c>
      <c r="V6159" t="s">
        <v>135</v>
      </c>
      <c r="W6159" t="s">
        <v>136</v>
      </c>
      <c r="X6159" t="s">
        <v>2789</v>
      </c>
      <c r="Y6159" s="94">
        <v>0</v>
      </c>
      <c r="Z6159" s="94">
        <v>0</v>
      </c>
      <c r="AA6159" s="94">
        <v>19500</v>
      </c>
      <c r="AB6159" s="94">
        <v>19500</v>
      </c>
      <c r="AC6159">
        <f t="shared" si="192"/>
        <v>2000</v>
      </c>
      <c r="AD6159" t="str">
        <f t="shared" si="193"/>
        <v>314</v>
      </c>
    </row>
    <row r="6160" spans="1:30" hidden="1" x14ac:dyDescent="0.25">
      <c r="A6160" t="s">
        <v>2784</v>
      </c>
      <c r="B6160" t="s">
        <v>2671</v>
      </c>
      <c r="C6160" t="s">
        <v>2785</v>
      </c>
      <c r="D6160">
        <v>25401</v>
      </c>
      <c r="E6160" t="s">
        <v>122</v>
      </c>
      <c r="F6160" t="s">
        <v>159</v>
      </c>
      <c r="G6160" t="s">
        <v>160</v>
      </c>
      <c r="H6160" t="s">
        <v>143</v>
      </c>
      <c r="I6160" t="s">
        <v>124</v>
      </c>
      <c r="J6160" t="s">
        <v>125</v>
      </c>
      <c r="K6160" t="s">
        <v>2786</v>
      </c>
      <c r="N6160" t="s">
        <v>2787</v>
      </c>
      <c r="O6160" t="s">
        <v>2674</v>
      </c>
      <c r="P6160" t="s">
        <v>2788</v>
      </c>
      <c r="Q6160" t="s">
        <v>403</v>
      </c>
      <c r="R6160" t="s">
        <v>131</v>
      </c>
      <c r="S6160" t="s">
        <v>164</v>
      </c>
      <c r="T6160" t="s">
        <v>165</v>
      </c>
      <c r="U6160" t="s">
        <v>151</v>
      </c>
      <c r="V6160" t="s">
        <v>135</v>
      </c>
      <c r="W6160" t="s">
        <v>136</v>
      </c>
      <c r="X6160" t="s">
        <v>2789</v>
      </c>
      <c r="Y6160" s="94">
        <v>0</v>
      </c>
      <c r="Z6160" s="94">
        <v>0</v>
      </c>
      <c r="AA6160" s="94">
        <v>45500</v>
      </c>
      <c r="AB6160" s="94">
        <v>45500</v>
      </c>
      <c r="AC6160">
        <f t="shared" si="192"/>
        <v>2000</v>
      </c>
      <c r="AD6160" t="str">
        <f t="shared" si="193"/>
        <v>314</v>
      </c>
    </row>
    <row r="6161" spans="1:30" hidden="1" x14ac:dyDescent="0.25">
      <c r="A6161" t="s">
        <v>2784</v>
      </c>
      <c r="B6161" t="s">
        <v>2671</v>
      </c>
      <c r="C6161" t="s">
        <v>2785</v>
      </c>
      <c r="D6161" t="s">
        <v>214</v>
      </c>
      <c r="E6161" t="s">
        <v>122</v>
      </c>
      <c r="F6161" t="s">
        <v>159</v>
      </c>
      <c r="G6161" t="s">
        <v>160</v>
      </c>
      <c r="H6161" t="s">
        <v>143</v>
      </c>
      <c r="I6161" t="s">
        <v>124</v>
      </c>
      <c r="J6161" t="s">
        <v>125</v>
      </c>
      <c r="K6161" t="s">
        <v>2786</v>
      </c>
      <c r="N6161" t="s">
        <v>2787</v>
      </c>
      <c r="O6161" t="s">
        <v>2674</v>
      </c>
      <c r="P6161" t="s">
        <v>2788</v>
      </c>
      <c r="Q6161" t="s">
        <v>215</v>
      </c>
      <c r="R6161" t="s">
        <v>131</v>
      </c>
      <c r="S6161" t="s">
        <v>164</v>
      </c>
      <c r="T6161" t="s">
        <v>165</v>
      </c>
      <c r="U6161" t="s">
        <v>151</v>
      </c>
      <c r="V6161" t="s">
        <v>135</v>
      </c>
      <c r="W6161" t="s">
        <v>136</v>
      </c>
      <c r="X6161" t="s">
        <v>2789</v>
      </c>
      <c r="Y6161" s="94">
        <v>2087</v>
      </c>
      <c r="Z6161" s="94">
        <v>679543</v>
      </c>
      <c r="AA6161" s="94">
        <v>946400</v>
      </c>
      <c r="AB6161" s="94">
        <v>946400</v>
      </c>
      <c r="AC6161">
        <f t="shared" si="192"/>
        <v>2000</v>
      </c>
      <c r="AD6161" t="str">
        <f t="shared" si="193"/>
        <v>314</v>
      </c>
    </row>
    <row r="6162" spans="1:30" hidden="1" x14ac:dyDescent="0.25">
      <c r="A6162" t="s">
        <v>2784</v>
      </c>
      <c r="B6162" t="s">
        <v>2671</v>
      </c>
      <c r="C6162" t="s">
        <v>2785</v>
      </c>
      <c r="D6162">
        <v>27201</v>
      </c>
      <c r="E6162" t="s">
        <v>122</v>
      </c>
      <c r="F6162" t="s">
        <v>159</v>
      </c>
      <c r="G6162" t="s">
        <v>160</v>
      </c>
      <c r="H6162" t="s">
        <v>143</v>
      </c>
      <c r="I6162" t="s">
        <v>124</v>
      </c>
      <c r="J6162" t="s">
        <v>125</v>
      </c>
      <c r="K6162" t="s">
        <v>2786</v>
      </c>
      <c r="N6162" t="s">
        <v>2787</v>
      </c>
      <c r="O6162" t="s">
        <v>2674</v>
      </c>
      <c r="P6162" t="s">
        <v>2788</v>
      </c>
      <c r="Q6162" t="s">
        <v>221</v>
      </c>
      <c r="R6162" t="s">
        <v>131</v>
      </c>
      <c r="S6162" t="s">
        <v>164</v>
      </c>
      <c r="T6162" t="s">
        <v>165</v>
      </c>
      <c r="U6162" t="s">
        <v>151</v>
      </c>
      <c r="V6162" t="s">
        <v>135</v>
      </c>
      <c r="W6162" t="s">
        <v>136</v>
      </c>
      <c r="X6162" t="s">
        <v>2789</v>
      </c>
      <c r="Y6162" s="94">
        <v>0</v>
      </c>
      <c r="Z6162" s="94">
        <v>0</v>
      </c>
      <c r="AA6162" s="94">
        <v>156000</v>
      </c>
      <c r="AB6162" s="94">
        <v>156000</v>
      </c>
      <c r="AC6162">
        <f t="shared" si="192"/>
        <v>2000</v>
      </c>
      <c r="AD6162" t="str">
        <f t="shared" si="193"/>
        <v>314</v>
      </c>
    </row>
    <row r="6163" spans="1:30" hidden="1" x14ac:dyDescent="0.25">
      <c r="A6163" t="s">
        <v>2784</v>
      </c>
      <c r="B6163" t="s">
        <v>2671</v>
      </c>
      <c r="C6163" t="s">
        <v>2785</v>
      </c>
      <c r="D6163">
        <v>29101</v>
      </c>
      <c r="E6163" t="s">
        <v>122</v>
      </c>
      <c r="F6163" t="s">
        <v>159</v>
      </c>
      <c r="G6163" t="s">
        <v>160</v>
      </c>
      <c r="H6163" t="s">
        <v>143</v>
      </c>
      <c r="I6163" t="s">
        <v>124</v>
      </c>
      <c r="J6163" t="s">
        <v>125</v>
      </c>
      <c r="K6163" t="s">
        <v>2786</v>
      </c>
      <c r="N6163" t="s">
        <v>2787</v>
      </c>
      <c r="O6163" t="s">
        <v>2674</v>
      </c>
      <c r="P6163" t="s">
        <v>2788</v>
      </c>
      <c r="Q6163" t="s">
        <v>225</v>
      </c>
      <c r="R6163" t="s">
        <v>131</v>
      </c>
      <c r="S6163" t="s">
        <v>164</v>
      </c>
      <c r="T6163" t="s">
        <v>165</v>
      </c>
      <c r="U6163" t="s">
        <v>151</v>
      </c>
      <c r="V6163" t="s">
        <v>135</v>
      </c>
      <c r="W6163" t="s">
        <v>136</v>
      </c>
      <c r="X6163" t="s">
        <v>2789</v>
      </c>
      <c r="Y6163" s="94">
        <v>0</v>
      </c>
      <c r="Z6163" s="94">
        <v>0</v>
      </c>
      <c r="AA6163" s="94">
        <v>91000</v>
      </c>
      <c r="AB6163" s="94">
        <v>91000</v>
      </c>
      <c r="AC6163">
        <f t="shared" si="192"/>
        <v>2000</v>
      </c>
      <c r="AD6163" t="str">
        <f t="shared" si="193"/>
        <v>314</v>
      </c>
    </row>
    <row r="6164" spans="1:30" hidden="1" x14ac:dyDescent="0.25">
      <c r="A6164" t="s">
        <v>2784</v>
      </c>
      <c r="B6164" t="s">
        <v>2671</v>
      </c>
      <c r="C6164" t="s">
        <v>2785</v>
      </c>
      <c r="D6164">
        <v>31101</v>
      </c>
      <c r="E6164" t="s">
        <v>122</v>
      </c>
      <c r="F6164" t="s">
        <v>159</v>
      </c>
      <c r="G6164" t="s">
        <v>160</v>
      </c>
      <c r="H6164" t="s">
        <v>143</v>
      </c>
      <c r="I6164" t="s">
        <v>124</v>
      </c>
      <c r="J6164" t="s">
        <v>125</v>
      </c>
      <c r="K6164" t="s">
        <v>2786</v>
      </c>
      <c r="N6164" t="s">
        <v>2787</v>
      </c>
      <c r="O6164" t="s">
        <v>2674</v>
      </c>
      <c r="P6164" t="s">
        <v>2788</v>
      </c>
      <c r="Q6164" t="s">
        <v>235</v>
      </c>
      <c r="R6164" t="s">
        <v>131</v>
      </c>
      <c r="S6164" t="s">
        <v>164</v>
      </c>
      <c r="T6164" t="s">
        <v>165</v>
      </c>
      <c r="U6164" t="s">
        <v>151</v>
      </c>
      <c r="V6164" t="s">
        <v>135</v>
      </c>
      <c r="W6164" t="s">
        <v>136</v>
      </c>
      <c r="X6164" t="s">
        <v>2789</v>
      </c>
      <c r="Y6164" s="94">
        <v>0</v>
      </c>
      <c r="Z6164" s="94">
        <v>0</v>
      </c>
      <c r="AA6164" s="94">
        <v>255000</v>
      </c>
      <c r="AB6164" s="94">
        <v>255000</v>
      </c>
      <c r="AC6164">
        <f t="shared" si="192"/>
        <v>3000</v>
      </c>
      <c r="AD6164" t="str">
        <f t="shared" si="193"/>
        <v>314</v>
      </c>
    </row>
    <row r="6165" spans="1:30" hidden="1" x14ac:dyDescent="0.25">
      <c r="A6165" t="s">
        <v>2784</v>
      </c>
      <c r="B6165" t="s">
        <v>2671</v>
      </c>
      <c r="C6165" t="s">
        <v>2785</v>
      </c>
      <c r="D6165">
        <v>31401</v>
      </c>
      <c r="E6165" t="s">
        <v>122</v>
      </c>
      <c r="F6165" t="s">
        <v>159</v>
      </c>
      <c r="G6165" t="s">
        <v>160</v>
      </c>
      <c r="H6165" t="s">
        <v>143</v>
      </c>
      <c r="I6165" t="s">
        <v>124</v>
      </c>
      <c r="J6165" t="s">
        <v>125</v>
      </c>
      <c r="K6165" t="s">
        <v>2786</v>
      </c>
      <c r="N6165" t="s">
        <v>2787</v>
      </c>
      <c r="O6165" t="s">
        <v>2674</v>
      </c>
      <c r="P6165" t="s">
        <v>2788</v>
      </c>
      <c r="Q6165" t="s">
        <v>163</v>
      </c>
      <c r="R6165" t="s">
        <v>131</v>
      </c>
      <c r="S6165" t="s">
        <v>164</v>
      </c>
      <c r="T6165" t="s">
        <v>165</v>
      </c>
      <c r="U6165" t="s">
        <v>151</v>
      </c>
      <c r="V6165" t="s">
        <v>135</v>
      </c>
      <c r="W6165" t="s">
        <v>136</v>
      </c>
      <c r="X6165" t="s">
        <v>2789</v>
      </c>
      <c r="Y6165" s="94">
        <v>0</v>
      </c>
      <c r="Z6165" s="94">
        <v>0</v>
      </c>
      <c r="AA6165" s="94">
        <v>32716</v>
      </c>
      <c r="AB6165" s="94">
        <v>32716</v>
      </c>
      <c r="AC6165">
        <f t="shared" si="192"/>
        <v>3000</v>
      </c>
      <c r="AD6165" t="str">
        <f t="shared" si="193"/>
        <v>314</v>
      </c>
    </row>
    <row r="6166" spans="1:30" hidden="1" x14ac:dyDescent="0.25">
      <c r="A6166" t="s">
        <v>2784</v>
      </c>
      <c r="B6166" t="s">
        <v>2671</v>
      </c>
      <c r="C6166" t="s">
        <v>2785</v>
      </c>
      <c r="D6166">
        <v>31501</v>
      </c>
      <c r="E6166" t="s">
        <v>122</v>
      </c>
      <c r="F6166" t="s">
        <v>159</v>
      </c>
      <c r="G6166" t="s">
        <v>160</v>
      </c>
      <c r="H6166" t="s">
        <v>143</v>
      </c>
      <c r="I6166" t="s">
        <v>124</v>
      </c>
      <c r="J6166" t="s">
        <v>125</v>
      </c>
      <c r="K6166" t="s">
        <v>2786</v>
      </c>
      <c r="N6166" t="s">
        <v>2787</v>
      </c>
      <c r="O6166" t="s">
        <v>2674</v>
      </c>
      <c r="P6166" t="s">
        <v>2788</v>
      </c>
      <c r="Q6166" t="s">
        <v>241</v>
      </c>
      <c r="R6166" t="s">
        <v>131</v>
      </c>
      <c r="S6166" t="s">
        <v>164</v>
      </c>
      <c r="T6166" t="s">
        <v>165</v>
      </c>
      <c r="U6166" t="s">
        <v>151</v>
      </c>
      <c r="V6166" t="s">
        <v>135</v>
      </c>
      <c r="W6166" t="s">
        <v>136</v>
      </c>
      <c r="X6166" t="s">
        <v>2789</v>
      </c>
      <c r="Y6166" s="94">
        <v>0</v>
      </c>
      <c r="Z6166" s="94">
        <v>0</v>
      </c>
      <c r="AA6166" s="94">
        <v>205400</v>
      </c>
      <c r="AB6166" s="94">
        <v>205400</v>
      </c>
      <c r="AC6166">
        <f t="shared" si="192"/>
        <v>3000</v>
      </c>
      <c r="AD6166" t="str">
        <f t="shared" si="193"/>
        <v>314</v>
      </c>
    </row>
    <row r="6167" spans="1:30" hidden="1" x14ac:dyDescent="0.25">
      <c r="A6167" t="s">
        <v>2784</v>
      </c>
      <c r="B6167" t="s">
        <v>2671</v>
      </c>
      <c r="C6167" t="s">
        <v>2785</v>
      </c>
      <c r="D6167">
        <v>32301</v>
      </c>
      <c r="E6167" t="s">
        <v>122</v>
      </c>
      <c r="F6167" t="s">
        <v>159</v>
      </c>
      <c r="G6167" t="s">
        <v>160</v>
      </c>
      <c r="H6167" t="s">
        <v>143</v>
      </c>
      <c r="I6167" t="s">
        <v>124</v>
      </c>
      <c r="J6167" t="s">
        <v>125</v>
      </c>
      <c r="K6167" t="s">
        <v>2786</v>
      </c>
      <c r="N6167" t="s">
        <v>2787</v>
      </c>
      <c r="O6167" t="s">
        <v>2674</v>
      </c>
      <c r="P6167" t="s">
        <v>2788</v>
      </c>
      <c r="Q6167" t="s">
        <v>169</v>
      </c>
      <c r="R6167" t="s">
        <v>131</v>
      </c>
      <c r="S6167" t="s">
        <v>164</v>
      </c>
      <c r="T6167" t="s">
        <v>165</v>
      </c>
      <c r="U6167" t="s">
        <v>151</v>
      </c>
      <c r="V6167" t="s">
        <v>135</v>
      </c>
      <c r="W6167" t="s">
        <v>136</v>
      </c>
      <c r="X6167" t="s">
        <v>2789</v>
      </c>
      <c r="Y6167" s="94">
        <v>0</v>
      </c>
      <c r="Z6167" s="94">
        <v>0</v>
      </c>
      <c r="AA6167" s="94">
        <v>26000</v>
      </c>
      <c r="AB6167" s="94">
        <v>26000</v>
      </c>
      <c r="AC6167">
        <f t="shared" si="192"/>
        <v>3000</v>
      </c>
      <c r="AD6167" t="str">
        <f t="shared" si="193"/>
        <v>314</v>
      </c>
    </row>
    <row r="6168" spans="1:30" hidden="1" x14ac:dyDescent="0.25">
      <c r="A6168" t="s">
        <v>2784</v>
      </c>
      <c r="B6168" t="s">
        <v>2671</v>
      </c>
      <c r="C6168" t="s">
        <v>2785</v>
      </c>
      <c r="D6168" t="s">
        <v>1210</v>
      </c>
      <c r="E6168" t="s">
        <v>122</v>
      </c>
      <c r="F6168" t="s">
        <v>159</v>
      </c>
      <c r="G6168" t="s">
        <v>160</v>
      </c>
      <c r="H6168" t="s">
        <v>143</v>
      </c>
      <c r="I6168" t="s">
        <v>124</v>
      </c>
      <c r="J6168" t="s">
        <v>125</v>
      </c>
      <c r="K6168" t="s">
        <v>2786</v>
      </c>
      <c r="N6168" t="s">
        <v>2787</v>
      </c>
      <c r="O6168" t="s">
        <v>2674</v>
      </c>
      <c r="P6168" t="s">
        <v>2788</v>
      </c>
      <c r="Q6168" t="s">
        <v>1211</v>
      </c>
      <c r="R6168" t="s">
        <v>131</v>
      </c>
      <c r="S6168" t="s">
        <v>164</v>
      </c>
      <c r="T6168" t="s">
        <v>165</v>
      </c>
      <c r="U6168" t="s">
        <v>151</v>
      </c>
      <c r="V6168" t="s">
        <v>135</v>
      </c>
      <c r="W6168" t="s">
        <v>136</v>
      </c>
      <c r="X6168" t="s">
        <v>2789</v>
      </c>
      <c r="Y6168" s="94">
        <v>628142</v>
      </c>
      <c r="Z6168" s="94">
        <v>8893085.0751941744</v>
      </c>
      <c r="AA6168" s="94">
        <v>1823520</v>
      </c>
      <c r="AB6168" s="94">
        <v>1823520</v>
      </c>
      <c r="AC6168">
        <f t="shared" si="192"/>
        <v>3000</v>
      </c>
      <c r="AD6168" t="str">
        <f t="shared" si="193"/>
        <v>314</v>
      </c>
    </row>
    <row r="6169" spans="1:30" hidden="1" x14ac:dyDescent="0.25">
      <c r="A6169" t="s">
        <v>2784</v>
      </c>
      <c r="B6169" t="s">
        <v>2671</v>
      </c>
      <c r="C6169" t="s">
        <v>2785</v>
      </c>
      <c r="D6169">
        <v>33601</v>
      </c>
      <c r="E6169" t="s">
        <v>122</v>
      </c>
      <c r="F6169" t="s">
        <v>159</v>
      </c>
      <c r="G6169" t="s">
        <v>160</v>
      </c>
      <c r="H6169" t="s">
        <v>143</v>
      </c>
      <c r="I6169" t="s">
        <v>124</v>
      </c>
      <c r="J6169" t="s">
        <v>125</v>
      </c>
      <c r="K6169" t="s">
        <v>2786</v>
      </c>
      <c r="N6169" t="s">
        <v>2787</v>
      </c>
      <c r="O6169" t="s">
        <v>2674</v>
      </c>
      <c r="P6169" t="s">
        <v>2788</v>
      </c>
      <c r="Q6169" t="s">
        <v>257</v>
      </c>
      <c r="R6169" t="s">
        <v>131</v>
      </c>
      <c r="S6169" t="s">
        <v>164</v>
      </c>
      <c r="T6169" t="s">
        <v>165</v>
      </c>
      <c r="U6169" t="s">
        <v>151</v>
      </c>
      <c r="V6169" t="s">
        <v>135</v>
      </c>
      <c r="W6169" t="s">
        <v>136</v>
      </c>
      <c r="X6169" t="s">
        <v>2789</v>
      </c>
      <c r="Y6169" s="94">
        <v>0</v>
      </c>
      <c r="Z6169" s="94">
        <v>0</v>
      </c>
      <c r="AA6169" s="94">
        <v>390000</v>
      </c>
      <c r="AB6169" s="94">
        <v>390000</v>
      </c>
      <c r="AC6169">
        <f t="shared" si="192"/>
        <v>3000</v>
      </c>
      <c r="AD6169" t="str">
        <f t="shared" si="193"/>
        <v>314</v>
      </c>
    </row>
    <row r="6170" spans="1:30" hidden="1" x14ac:dyDescent="0.25">
      <c r="A6170" t="s">
        <v>2784</v>
      </c>
      <c r="B6170" t="s">
        <v>2671</v>
      </c>
      <c r="C6170" t="s">
        <v>2785</v>
      </c>
      <c r="D6170">
        <v>34501</v>
      </c>
      <c r="E6170" t="s">
        <v>122</v>
      </c>
      <c r="F6170" t="s">
        <v>159</v>
      </c>
      <c r="G6170" t="s">
        <v>160</v>
      </c>
      <c r="H6170" t="s">
        <v>143</v>
      </c>
      <c r="I6170" t="s">
        <v>124</v>
      </c>
      <c r="J6170" t="s">
        <v>125</v>
      </c>
      <c r="K6170" t="s">
        <v>2786</v>
      </c>
      <c r="N6170" t="s">
        <v>2787</v>
      </c>
      <c r="O6170" t="s">
        <v>2674</v>
      </c>
      <c r="P6170" t="s">
        <v>2788</v>
      </c>
      <c r="Q6170" t="s">
        <v>171</v>
      </c>
      <c r="R6170" t="s">
        <v>131</v>
      </c>
      <c r="S6170" t="s">
        <v>164</v>
      </c>
      <c r="T6170" t="s">
        <v>165</v>
      </c>
      <c r="U6170" t="s">
        <v>151</v>
      </c>
      <c r="V6170" t="s">
        <v>135</v>
      </c>
      <c r="W6170" t="s">
        <v>136</v>
      </c>
      <c r="X6170" t="s">
        <v>2789</v>
      </c>
      <c r="Y6170" s="94">
        <v>0</v>
      </c>
      <c r="Z6170" s="94">
        <v>0</v>
      </c>
      <c r="AA6170" s="94">
        <v>135058</v>
      </c>
      <c r="AB6170" s="94">
        <v>135058</v>
      </c>
      <c r="AC6170">
        <f t="shared" si="192"/>
        <v>3000</v>
      </c>
      <c r="AD6170" t="str">
        <f t="shared" si="193"/>
        <v>314</v>
      </c>
    </row>
    <row r="6171" spans="1:30" hidden="1" x14ac:dyDescent="0.25">
      <c r="A6171" t="s">
        <v>2784</v>
      </c>
      <c r="B6171" t="s">
        <v>2671</v>
      </c>
      <c r="C6171" t="s">
        <v>2785</v>
      </c>
      <c r="D6171">
        <v>35201</v>
      </c>
      <c r="E6171" t="s">
        <v>122</v>
      </c>
      <c r="F6171" t="s">
        <v>159</v>
      </c>
      <c r="G6171" t="s">
        <v>160</v>
      </c>
      <c r="H6171" t="s">
        <v>143</v>
      </c>
      <c r="I6171" t="s">
        <v>124</v>
      </c>
      <c r="J6171" t="s">
        <v>125</v>
      </c>
      <c r="K6171" t="s">
        <v>2786</v>
      </c>
      <c r="N6171" t="s">
        <v>2787</v>
      </c>
      <c r="O6171" t="s">
        <v>2674</v>
      </c>
      <c r="P6171" t="s">
        <v>2788</v>
      </c>
      <c r="Q6171" t="s">
        <v>267</v>
      </c>
      <c r="R6171" t="s">
        <v>131</v>
      </c>
      <c r="S6171" t="s">
        <v>164</v>
      </c>
      <c r="T6171" t="s">
        <v>165</v>
      </c>
      <c r="U6171" t="s">
        <v>151</v>
      </c>
      <c r="V6171" t="s">
        <v>135</v>
      </c>
      <c r="W6171" t="s">
        <v>136</v>
      </c>
      <c r="X6171" t="s">
        <v>2789</v>
      </c>
      <c r="Y6171" s="94">
        <v>0</v>
      </c>
      <c r="Z6171" s="94">
        <v>0</v>
      </c>
      <c r="AA6171" s="94">
        <v>52000</v>
      </c>
      <c r="AB6171" s="94">
        <v>52000</v>
      </c>
      <c r="AC6171">
        <f t="shared" si="192"/>
        <v>3000</v>
      </c>
      <c r="AD6171" t="str">
        <f t="shared" si="193"/>
        <v>314</v>
      </c>
    </row>
    <row r="6172" spans="1:30" hidden="1" x14ac:dyDescent="0.25">
      <c r="A6172" t="s">
        <v>2784</v>
      </c>
      <c r="B6172" t="s">
        <v>2671</v>
      </c>
      <c r="C6172" t="s">
        <v>2785</v>
      </c>
      <c r="D6172" t="s">
        <v>268</v>
      </c>
      <c r="E6172" t="s">
        <v>122</v>
      </c>
      <c r="F6172" t="s">
        <v>159</v>
      </c>
      <c r="G6172" t="s">
        <v>160</v>
      </c>
      <c r="H6172" t="s">
        <v>143</v>
      </c>
      <c r="I6172" t="s">
        <v>124</v>
      </c>
      <c r="J6172" t="s">
        <v>125</v>
      </c>
      <c r="K6172" t="s">
        <v>2786</v>
      </c>
      <c r="N6172" t="s">
        <v>2787</v>
      </c>
      <c r="O6172" t="s">
        <v>2674</v>
      </c>
      <c r="P6172" t="s">
        <v>2788</v>
      </c>
      <c r="Q6172" t="s">
        <v>269</v>
      </c>
      <c r="R6172" t="s">
        <v>131</v>
      </c>
      <c r="S6172" t="s">
        <v>164</v>
      </c>
      <c r="T6172" t="s">
        <v>165</v>
      </c>
      <c r="U6172" t="s">
        <v>151</v>
      </c>
      <c r="V6172" t="s">
        <v>135</v>
      </c>
      <c r="W6172" t="s">
        <v>136</v>
      </c>
      <c r="X6172" t="s">
        <v>2789</v>
      </c>
      <c r="Y6172" s="94">
        <v>3820314</v>
      </c>
      <c r="Z6172" s="94">
        <v>0</v>
      </c>
      <c r="AA6172" s="94">
        <v>325000</v>
      </c>
      <c r="AB6172" s="94">
        <v>325000</v>
      </c>
      <c r="AC6172">
        <f t="shared" si="192"/>
        <v>3000</v>
      </c>
      <c r="AD6172" t="str">
        <f t="shared" si="193"/>
        <v>314</v>
      </c>
    </row>
    <row r="6173" spans="1:30" hidden="1" x14ac:dyDescent="0.25">
      <c r="A6173" t="s">
        <v>2784</v>
      </c>
      <c r="B6173" t="s">
        <v>2671</v>
      </c>
      <c r="C6173" t="s">
        <v>2785</v>
      </c>
      <c r="D6173">
        <v>35301</v>
      </c>
      <c r="E6173" t="s">
        <v>122</v>
      </c>
      <c r="F6173" t="s">
        <v>159</v>
      </c>
      <c r="G6173" t="s">
        <v>160</v>
      </c>
      <c r="H6173" t="s">
        <v>143</v>
      </c>
      <c r="I6173" t="s">
        <v>124</v>
      </c>
      <c r="J6173" t="s">
        <v>125</v>
      </c>
      <c r="K6173" t="s">
        <v>2786</v>
      </c>
      <c r="N6173" t="s">
        <v>2787</v>
      </c>
      <c r="O6173" t="s">
        <v>2674</v>
      </c>
      <c r="P6173" t="s">
        <v>2788</v>
      </c>
      <c r="Q6173" t="s">
        <v>271</v>
      </c>
      <c r="R6173" t="s">
        <v>131</v>
      </c>
      <c r="S6173" t="s">
        <v>164</v>
      </c>
      <c r="T6173" t="s">
        <v>165</v>
      </c>
      <c r="U6173" t="s">
        <v>151</v>
      </c>
      <c r="V6173" t="s">
        <v>135</v>
      </c>
      <c r="W6173" t="s">
        <v>136</v>
      </c>
      <c r="X6173" t="s">
        <v>2789</v>
      </c>
      <c r="Y6173" s="94">
        <v>0</v>
      </c>
      <c r="Z6173" s="94">
        <v>0</v>
      </c>
      <c r="AA6173" s="94">
        <v>195000</v>
      </c>
      <c r="AB6173" s="94">
        <v>195000</v>
      </c>
      <c r="AC6173">
        <f t="shared" si="192"/>
        <v>3000</v>
      </c>
      <c r="AD6173" t="str">
        <f t="shared" si="193"/>
        <v>314</v>
      </c>
    </row>
    <row r="6174" spans="1:30" hidden="1" x14ac:dyDescent="0.25">
      <c r="A6174" t="s">
        <v>2784</v>
      </c>
      <c r="B6174" t="s">
        <v>2671</v>
      </c>
      <c r="C6174" t="s">
        <v>2785</v>
      </c>
      <c r="D6174" t="s">
        <v>272</v>
      </c>
      <c r="E6174" t="s">
        <v>122</v>
      </c>
      <c r="F6174" t="s">
        <v>159</v>
      </c>
      <c r="G6174" t="s">
        <v>160</v>
      </c>
      <c r="H6174" t="s">
        <v>143</v>
      </c>
      <c r="I6174" t="s">
        <v>124</v>
      </c>
      <c r="J6174" t="s">
        <v>125</v>
      </c>
      <c r="K6174" t="s">
        <v>2786</v>
      </c>
      <c r="N6174" t="s">
        <v>2787</v>
      </c>
      <c r="O6174" t="s">
        <v>2674</v>
      </c>
      <c r="P6174" t="s">
        <v>2788</v>
      </c>
      <c r="Q6174" t="s">
        <v>273</v>
      </c>
      <c r="R6174" t="s">
        <v>131</v>
      </c>
      <c r="S6174" t="s">
        <v>164</v>
      </c>
      <c r="T6174" t="s">
        <v>165</v>
      </c>
      <c r="U6174" t="s">
        <v>151</v>
      </c>
      <c r="V6174" t="s">
        <v>135</v>
      </c>
      <c r="W6174" t="s">
        <v>136</v>
      </c>
      <c r="X6174" t="s">
        <v>2789</v>
      </c>
      <c r="Y6174" s="94">
        <v>0</v>
      </c>
      <c r="Z6174" s="94">
        <v>0</v>
      </c>
      <c r="AA6174" s="94">
        <v>1059500</v>
      </c>
      <c r="AB6174" s="94">
        <v>1059500</v>
      </c>
      <c r="AC6174">
        <f t="shared" si="192"/>
        <v>3000</v>
      </c>
      <c r="AD6174" t="str">
        <f t="shared" si="193"/>
        <v>314</v>
      </c>
    </row>
    <row r="6175" spans="1:30" hidden="1" x14ac:dyDescent="0.25">
      <c r="A6175" t="s">
        <v>2784</v>
      </c>
      <c r="B6175" t="s">
        <v>2671</v>
      </c>
      <c r="C6175" t="s">
        <v>2785</v>
      </c>
      <c r="D6175">
        <v>37101</v>
      </c>
      <c r="E6175" t="s">
        <v>122</v>
      </c>
      <c r="F6175" t="s">
        <v>159</v>
      </c>
      <c r="G6175" t="s">
        <v>160</v>
      </c>
      <c r="H6175" t="s">
        <v>143</v>
      </c>
      <c r="I6175" t="s">
        <v>124</v>
      </c>
      <c r="J6175" t="s">
        <v>125</v>
      </c>
      <c r="K6175" t="s">
        <v>2786</v>
      </c>
      <c r="N6175" t="s">
        <v>2787</v>
      </c>
      <c r="O6175" t="s">
        <v>2674</v>
      </c>
      <c r="P6175" t="s">
        <v>2788</v>
      </c>
      <c r="Q6175" t="s">
        <v>173</v>
      </c>
      <c r="R6175" t="s">
        <v>131</v>
      </c>
      <c r="S6175" t="s">
        <v>164</v>
      </c>
      <c r="T6175" t="s">
        <v>165</v>
      </c>
      <c r="U6175" t="s">
        <v>151</v>
      </c>
      <c r="V6175" t="s">
        <v>135</v>
      </c>
      <c r="W6175" t="s">
        <v>136</v>
      </c>
      <c r="X6175" t="s">
        <v>2789</v>
      </c>
      <c r="Y6175" s="94">
        <v>0</v>
      </c>
      <c r="Z6175" s="94">
        <v>0</v>
      </c>
      <c r="AA6175" s="94">
        <v>300000</v>
      </c>
      <c r="AB6175" s="94">
        <v>300000</v>
      </c>
      <c r="AC6175">
        <f t="shared" si="192"/>
        <v>3000</v>
      </c>
      <c r="AD6175" t="str">
        <f t="shared" si="193"/>
        <v>314</v>
      </c>
    </row>
    <row r="6176" spans="1:30" hidden="1" x14ac:dyDescent="0.25">
      <c r="A6176" t="s">
        <v>2784</v>
      </c>
      <c r="B6176" t="s">
        <v>2671</v>
      </c>
      <c r="C6176" t="s">
        <v>2785</v>
      </c>
      <c r="D6176">
        <v>37501</v>
      </c>
      <c r="E6176" t="s">
        <v>122</v>
      </c>
      <c r="F6176" t="s">
        <v>159</v>
      </c>
      <c r="G6176" t="s">
        <v>160</v>
      </c>
      <c r="H6176" t="s">
        <v>143</v>
      </c>
      <c r="I6176" t="s">
        <v>124</v>
      </c>
      <c r="J6176" t="s">
        <v>125</v>
      </c>
      <c r="K6176" t="s">
        <v>2786</v>
      </c>
      <c r="N6176" t="s">
        <v>2787</v>
      </c>
      <c r="O6176" t="s">
        <v>2674</v>
      </c>
      <c r="P6176" t="s">
        <v>2788</v>
      </c>
      <c r="Q6176" t="s">
        <v>175</v>
      </c>
      <c r="R6176" t="s">
        <v>131</v>
      </c>
      <c r="S6176" t="s">
        <v>164</v>
      </c>
      <c r="T6176" t="s">
        <v>165</v>
      </c>
      <c r="U6176" t="s">
        <v>151</v>
      </c>
      <c r="V6176" t="s">
        <v>135</v>
      </c>
      <c r="W6176" t="s">
        <v>136</v>
      </c>
      <c r="X6176" t="s">
        <v>2789</v>
      </c>
      <c r="Y6176" s="94">
        <v>0</v>
      </c>
      <c r="Z6176" s="94">
        <v>0</v>
      </c>
      <c r="AA6176" s="94">
        <v>250000</v>
      </c>
      <c r="AB6176" s="94">
        <v>250000</v>
      </c>
      <c r="AC6176">
        <f t="shared" si="192"/>
        <v>3000</v>
      </c>
      <c r="AD6176" t="str">
        <f t="shared" si="193"/>
        <v>314</v>
      </c>
    </row>
    <row r="6177" spans="1:30" hidden="1" x14ac:dyDescent="0.25">
      <c r="A6177" t="s">
        <v>2784</v>
      </c>
      <c r="B6177" t="s">
        <v>2671</v>
      </c>
      <c r="C6177" t="s">
        <v>2785</v>
      </c>
      <c r="D6177">
        <v>37601</v>
      </c>
      <c r="E6177" t="s">
        <v>122</v>
      </c>
      <c r="F6177" t="s">
        <v>159</v>
      </c>
      <c r="G6177" t="s">
        <v>160</v>
      </c>
      <c r="H6177" t="s">
        <v>143</v>
      </c>
      <c r="I6177" t="s">
        <v>124</v>
      </c>
      <c r="J6177" t="s">
        <v>125</v>
      </c>
      <c r="K6177" t="s">
        <v>2786</v>
      </c>
      <c r="N6177" t="s">
        <v>2787</v>
      </c>
      <c r="O6177" t="s">
        <v>2674</v>
      </c>
      <c r="P6177" t="s">
        <v>2788</v>
      </c>
      <c r="Q6177" t="s">
        <v>308</v>
      </c>
      <c r="R6177" t="s">
        <v>131</v>
      </c>
      <c r="S6177" t="s">
        <v>164</v>
      </c>
      <c r="T6177" t="s">
        <v>165</v>
      </c>
      <c r="U6177" t="s">
        <v>151</v>
      </c>
      <c r="V6177" t="s">
        <v>135</v>
      </c>
      <c r="W6177" t="s">
        <v>136</v>
      </c>
      <c r="X6177" t="s">
        <v>2789</v>
      </c>
      <c r="Y6177" s="94">
        <v>0</v>
      </c>
      <c r="Z6177" s="94">
        <v>0</v>
      </c>
      <c r="AA6177" s="94">
        <v>100000</v>
      </c>
      <c r="AB6177" s="94">
        <v>100000</v>
      </c>
      <c r="AC6177">
        <f t="shared" si="192"/>
        <v>3000</v>
      </c>
      <c r="AD6177" t="str">
        <f t="shared" si="193"/>
        <v>314</v>
      </c>
    </row>
    <row r="6178" spans="1:30" hidden="1" x14ac:dyDescent="0.25">
      <c r="A6178" t="s">
        <v>2784</v>
      </c>
      <c r="B6178" t="s">
        <v>2671</v>
      </c>
      <c r="C6178" t="s">
        <v>2785</v>
      </c>
      <c r="D6178">
        <v>37901</v>
      </c>
      <c r="E6178" t="s">
        <v>122</v>
      </c>
      <c r="F6178" t="s">
        <v>159</v>
      </c>
      <c r="G6178" t="s">
        <v>160</v>
      </c>
      <c r="H6178" t="s">
        <v>143</v>
      </c>
      <c r="I6178" t="s">
        <v>124</v>
      </c>
      <c r="J6178" t="s">
        <v>125</v>
      </c>
      <c r="K6178" t="s">
        <v>2786</v>
      </c>
      <c r="N6178" t="s">
        <v>2787</v>
      </c>
      <c r="O6178" t="s">
        <v>2674</v>
      </c>
      <c r="P6178" t="s">
        <v>2788</v>
      </c>
      <c r="Q6178" t="s">
        <v>283</v>
      </c>
      <c r="R6178" t="s">
        <v>131</v>
      </c>
      <c r="S6178" t="s">
        <v>164</v>
      </c>
      <c r="T6178" t="s">
        <v>165</v>
      </c>
      <c r="U6178" t="s">
        <v>151</v>
      </c>
      <c r="V6178" t="s">
        <v>135</v>
      </c>
      <c r="W6178" t="s">
        <v>136</v>
      </c>
      <c r="X6178" t="s">
        <v>2789</v>
      </c>
      <c r="Y6178" s="94">
        <v>0</v>
      </c>
      <c r="Z6178" s="94">
        <v>0</v>
      </c>
      <c r="AA6178" s="94">
        <v>156000</v>
      </c>
      <c r="AB6178" s="94">
        <v>156000</v>
      </c>
      <c r="AC6178">
        <f t="shared" si="192"/>
        <v>3000</v>
      </c>
      <c r="AD6178" t="str">
        <f t="shared" si="193"/>
        <v>314</v>
      </c>
    </row>
    <row r="6179" spans="1:30" hidden="1" x14ac:dyDescent="0.25">
      <c r="A6179" t="s">
        <v>2784</v>
      </c>
      <c r="B6179" t="s">
        <v>2671</v>
      </c>
      <c r="C6179" t="s">
        <v>2785</v>
      </c>
      <c r="D6179">
        <v>38301</v>
      </c>
      <c r="E6179" t="s">
        <v>122</v>
      </c>
      <c r="F6179" t="s">
        <v>159</v>
      </c>
      <c r="G6179" t="s">
        <v>160</v>
      </c>
      <c r="H6179" t="s">
        <v>143</v>
      </c>
      <c r="I6179" t="s">
        <v>124</v>
      </c>
      <c r="J6179" t="s">
        <v>125</v>
      </c>
      <c r="K6179" t="s">
        <v>2786</v>
      </c>
      <c r="N6179" t="s">
        <v>2787</v>
      </c>
      <c r="O6179" t="s">
        <v>2674</v>
      </c>
      <c r="P6179" t="s">
        <v>2788</v>
      </c>
      <c r="Q6179" t="s">
        <v>418</v>
      </c>
      <c r="R6179" t="s">
        <v>131</v>
      </c>
      <c r="S6179" t="s">
        <v>164</v>
      </c>
      <c r="T6179" t="s">
        <v>165</v>
      </c>
      <c r="U6179" t="s">
        <v>151</v>
      </c>
      <c r="V6179" t="s">
        <v>135</v>
      </c>
      <c r="W6179" t="s">
        <v>136</v>
      </c>
      <c r="X6179" t="s">
        <v>2789</v>
      </c>
      <c r="Y6179" s="94">
        <v>0</v>
      </c>
      <c r="Z6179" s="94">
        <v>0</v>
      </c>
      <c r="AA6179" s="94">
        <v>104000</v>
      </c>
      <c r="AB6179" s="94">
        <v>104000</v>
      </c>
      <c r="AC6179">
        <f t="shared" si="192"/>
        <v>3000</v>
      </c>
      <c r="AD6179" t="str">
        <f t="shared" si="193"/>
        <v>314</v>
      </c>
    </row>
    <row r="6180" spans="1:30" hidden="1" x14ac:dyDescent="0.25">
      <c r="A6180" s="97" t="s">
        <v>2790</v>
      </c>
      <c r="B6180" s="97" t="s">
        <v>2791</v>
      </c>
      <c r="C6180" s="97" t="s">
        <v>140</v>
      </c>
      <c r="D6180" s="97" t="s">
        <v>141</v>
      </c>
      <c r="E6180" s="97" t="s">
        <v>122</v>
      </c>
      <c r="F6180" s="98">
        <v>15</v>
      </c>
      <c r="G6180" s="98" t="s">
        <v>142</v>
      </c>
      <c r="H6180" s="97" t="s">
        <v>143</v>
      </c>
      <c r="I6180" s="97" t="s">
        <v>124</v>
      </c>
      <c r="J6180" s="97" t="s">
        <v>125</v>
      </c>
      <c r="K6180" s="97" t="s">
        <v>2792</v>
      </c>
      <c r="L6180" s="97"/>
      <c r="M6180" s="97"/>
      <c r="N6180" s="97" t="s">
        <v>2793</v>
      </c>
      <c r="O6180" s="97" t="s">
        <v>2794</v>
      </c>
      <c r="P6180" s="97" t="s">
        <v>147</v>
      </c>
      <c r="Q6180" s="97" t="s">
        <v>148</v>
      </c>
      <c r="R6180" s="97" t="s">
        <v>131</v>
      </c>
      <c r="S6180" s="97" t="s">
        <v>149</v>
      </c>
      <c r="T6180" s="97" t="s">
        <v>150</v>
      </c>
      <c r="U6180" s="97" t="s">
        <v>151</v>
      </c>
      <c r="V6180" s="97" t="s">
        <v>135</v>
      </c>
      <c r="W6180" s="97" t="s">
        <v>136</v>
      </c>
      <c r="X6180" s="97"/>
      <c r="Y6180" s="99"/>
      <c r="Z6180" s="99"/>
      <c r="AA6180" s="99">
        <v>3590916</v>
      </c>
      <c r="AB6180" s="99">
        <v>3590916</v>
      </c>
      <c r="AC6180">
        <f t="shared" si="192"/>
        <v>1000</v>
      </c>
      <c r="AD6180" t="str">
        <f t="shared" si="193"/>
        <v>315</v>
      </c>
    </row>
    <row r="6181" spans="1:30" hidden="1" x14ac:dyDescent="0.25">
      <c r="A6181" s="97" t="s">
        <v>2790</v>
      </c>
      <c r="B6181" s="97" t="s">
        <v>2791</v>
      </c>
      <c r="C6181" s="97" t="s">
        <v>140</v>
      </c>
      <c r="D6181" s="97">
        <v>13201</v>
      </c>
      <c r="E6181" s="97" t="s">
        <v>122</v>
      </c>
      <c r="F6181" s="98">
        <v>15</v>
      </c>
      <c r="G6181" s="98" t="s">
        <v>142</v>
      </c>
      <c r="H6181" s="97">
        <v>19</v>
      </c>
      <c r="I6181" s="97" t="s">
        <v>124</v>
      </c>
      <c r="J6181" s="97" t="s">
        <v>125</v>
      </c>
      <c r="K6181" s="97" t="s">
        <v>2792</v>
      </c>
      <c r="L6181" s="97"/>
      <c r="M6181" s="97"/>
      <c r="N6181" s="97" t="s">
        <v>2793</v>
      </c>
      <c r="O6181" s="97" t="s">
        <v>2794</v>
      </c>
      <c r="P6181" s="97" t="s">
        <v>147</v>
      </c>
      <c r="Q6181" s="97" t="s">
        <v>152</v>
      </c>
      <c r="R6181" s="97" t="s">
        <v>131</v>
      </c>
      <c r="S6181" s="97" t="s">
        <v>149</v>
      </c>
      <c r="T6181" s="97" t="s">
        <v>150</v>
      </c>
      <c r="U6181" s="97" t="s">
        <v>134</v>
      </c>
      <c r="V6181" s="97" t="s">
        <v>135</v>
      </c>
      <c r="W6181" s="97" t="s">
        <v>136</v>
      </c>
      <c r="X6181" s="97"/>
      <c r="Y6181" s="99"/>
      <c r="Z6181" s="99"/>
      <c r="AA6181" s="99">
        <v>149621.5</v>
      </c>
      <c r="AB6181" s="99">
        <v>149621.5</v>
      </c>
      <c r="AC6181">
        <f t="shared" si="192"/>
        <v>1000</v>
      </c>
      <c r="AD6181" t="str">
        <f t="shared" si="193"/>
        <v>315</v>
      </c>
    </row>
    <row r="6182" spans="1:30" hidden="1" x14ac:dyDescent="0.25">
      <c r="A6182" s="97" t="s">
        <v>2790</v>
      </c>
      <c r="B6182" s="97" t="s">
        <v>2791</v>
      </c>
      <c r="C6182" s="97" t="s">
        <v>140</v>
      </c>
      <c r="D6182" s="97">
        <v>13203</v>
      </c>
      <c r="E6182" s="97" t="s">
        <v>122</v>
      </c>
      <c r="F6182" s="98">
        <v>15</v>
      </c>
      <c r="G6182" s="98" t="s">
        <v>142</v>
      </c>
      <c r="H6182" s="97">
        <v>19</v>
      </c>
      <c r="I6182" s="97" t="s">
        <v>124</v>
      </c>
      <c r="J6182" s="97" t="s">
        <v>125</v>
      </c>
      <c r="K6182" s="97" t="s">
        <v>2792</v>
      </c>
      <c r="L6182" s="97"/>
      <c r="M6182" s="97"/>
      <c r="N6182" s="97" t="s">
        <v>2793</v>
      </c>
      <c r="O6182" s="97" t="s">
        <v>2794</v>
      </c>
      <c r="P6182" s="97" t="s">
        <v>147</v>
      </c>
      <c r="Q6182" s="97" t="s">
        <v>153</v>
      </c>
      <c r="R6182" s="97" t="s">
        <v>131</v>
      </c>
      <c r="S6182" s="97" t="s">
        <v>149</v>
      </c>
      <c r="T6182" s="97" t="s">
        <v>150</v>
      </c>
      <c r="U6182" s="97" t="s">
        <v>134</v>
      </c>
      <c r="V6182" s="97" t="s">
        <v>135</v>
      </c>
      <c r="W6182" s="97" t="s">
        <v>136</v>
      </c>
      <c r="X6182" s="97"/>
      <c r="Y6182" s="99"/>
      <c r="Z6182" s="99"/>
      <c r="AA6182" s="99">
        <v>598486</v>
      </c>
      <c r="AB6182" s="99">
        <v>598486</v>
      </c>
      <c r="AC6182">
        <f t="shared" si="192"/>
        <v>1000</v>
      </c>
      <c r="AD6182" t="str">
        <f t="shared" si="193"/>
        <v>315</v>
      </c>
    </row>
    <row r="6183" spans="1:30" hidden="1" x14ac:dyDescent="0.25">
      <c r="A6183" s="97" t="s">
        <v>2790</v>
      </c>
      <c r="B6183" s="97" t="s">
        <v>2791</v>
      </c>
      <c r="C6183" s="97" t="s">
        <v>140</v>
      </c>
      <c r="D6183" s="97" t="s">
        <v>733</v>
      </c>
      <c r="E6183" s="97" t="s">
        <v>122</v>
      </c>
      <c r="F6183" s="98">
        <v>15</v>
      </c>
      <c r="G6183" s="98" t="s">
        <v>142</v>
      </c>
      <c r="H6183" s="97">
        <v>19</v>
      </c>
      <c r="I6183" s="97" t="s">
        <v>124</v>
      </c>
      <c r="J6183" s="97" t="s">
        <v>125</v>
      </c>
      <c r="K6183" s="97" t="s">
        <v>2792</v>
      </c>
      <c r="L6183" s="97"/>
      <c r="M6183" s="97"/>
      <c r="N6183" s="97" t="s">
        <v>2793</v>
      </c>
      <c r="O6183" s="97" t="s">
        <v>2794</v>
      </c>
      <c r="P6183" s="97" t="s">
        <v>147</v>
      </c>
      <c r="Q6183" s="97" t="s">
        <v>734</v>
      </c>
      <c r="R6183" s="97" t="s">
        <v>131</v>
      </c>
      <c r="S6183" s="97" t="s">
        <v>149</v>
      </c>
      <c r="T6183" s="97" t="s">
        <v>150</v>
      </c>
      <c r="U6183" s="97" t="s">
        <v>134</v>
      </c>
      <c r="V6183" s="97" t="s">
        <v>135</v>
      </c>
      <c r="W6183" s="97" t="s">
        <v>136</v>
      </c>
      <c r="X6183" s="97" t="s">
        <v>2795</v>
      </c>
      <c r="Y6183" s="99">
        <v>211899.84</v>
      </c>
      <c r="Z6183" s="99">
        <v>111436</v>
      </c>
      <c r="AA6183" s="99">
        <v>111436</v>
      </c>
      <c r="AB6183" s="99">
        <v>111436</v>
      </c>
      <c r="AC6183">
        <f t="shared" si="192"/>
        <v>1000</v>
      </c>
      <c r="AD6183" t="str">
        <f t="shared" si="193"/>
        <v>315</v>
      </c>
    </row>
    <row r="6184" spans="1:30" hidden="1" x14ac:dyDescent="0.25">
      <c r="A6184" s="97" t="s">
        <v>2790</v>
      </c>
      <c r="B6184" s="97" t="s">
        <v>2791</v>
      </c>
      <c r="C6184" s="97" t="s">
        <v>140</v>
      </c>
      <c r="D6184" s="97">
        <v>14101</v>
      </c>
      <c r="E6184" s="97" t="s">
        <v>122</v>
      </c>
      <c r="F6184" s="98">
        <v>15</v>
      </c>
      <c r="G6184" s="98" t="s">
        <v>142</v>
      </c>
      <c r="H6184" s="97">
        <v>19</v>
      </c>
      <c r="I6184" s="97" t="s">
        <v>124</v>
      </c>
      <c r="J6184" s="97" t="s">
        <v>125</v>
      </c>
      <c r="K6184" s="97" t="s">
        <v>2792</v>
      </c>
      <c r="L6184" s="97"/>
      <c r="M6184" s="97"/>
      <c r="N6184" s="97" t="s">
        <v>2793</v>
      </c>
      <c r="O6184" s="97" t="s">
        <v>2794</v>
      </c>
      <c r="P6184" s="97" t="s">
        <v>147</v>
      </c>
      <c r="Q6184" s="97" t="s">
        <v>154</v>
      </c>
      <c r="R6184" s="97" t="s">
        <v>131</v>
      </c>
      <c r="S6184" s="97" t="s">
        <v>149</v>
      </c>
      <c r="T6184" s="97" t="s">
        <v>150</v>
      </c>
      <c r="U6184" s="97" t="s">
        <v>134</v>
      </c>
      <c r="V6184" s="97" t="s">
        <v>135</v>
      </c>
      <c r="W6184" s="97" t="s">
        <v>136</v>
      </c>
      <c r="X6184" s="97"/>
      <c r="Y6184" s="99"/>
      <c r="Z6184" s="99"/>
      <c r="AA6184" s="99">
        <v>197500.38</v>
      </c>
      <c r="AB6184" s="99">
        <v>197500.38</v>
      </c>
      <c r="AC6184">
        <f t="shared" si="192"/>
        <v>1000</v>
      </c>
      <c r="AD6184" t="str">
        <f t="shared" si="193"/>
        <v>315</v>
      </c>
    </row>
    <row r="6185" spans="1:30" hidden="1" x14ac:dyDescent="0.25">
      <c r="A6185" s="97" t="s">
        <v>2790</v>
      </c>
      <c r="B6185" s="97" t="s">
        <v>2791</v>
      </c>
      <c r="C6185" s="97" t="s">
        <v>140</v>
      </c>
      <c r="D6185" s="97">
        <v>14103</v>
      </c>
      <c r="E6185" s="97" t="s">
        <v>122</v>
      </c>
      <c r="F6185" s="98">
        <v>15</v>
      </c>
      <c r="G6185" s="98" t="s">
        <v>142</v>
      </c>
      <c r="H6185" s="97">
        <v>19</v>
      </c>
      <c r="I6185" s="97" t="s">
        <v>124</v>
      </c>
      <c r="J6185" s="97" t="s">
        <v>125</v>
      </c>
      <c r="K6185" s="97" t="s">
        <v>2792</v>
      </c>
      <c r="L6185" s="97"/>
      <c r="M6185" s="97"/>
      <c r="N6185" s="97" t="s">
        <v>2793</v>
      </c>
      <c r="O6185" s="97" t="s">
        <v>2794</v>
      </c>
      <c r="P6185" s="97" t="s">
        <v>147</v>
      </c>
      <c r="Q6185" s="97" t="s">
        <v>155</v>
      </c>
      <c r="R6185" s="97" t="s">
        <v>131</v>
      </c>
      <c r="S6185" s="97" t="s">
        <v>149</v>
      </c>
      <c r="T6185" s="97" t="s">
        <v>150</v>
      </c>
      <c r="U6185" s="97" t="s">
        <v>134</v>
      </c>
      <c r="V6185" s="97" t="s">
        <v>135</v>
      </c>
      <c r="W6185" s="97" t="s">
        <v>136</v>
      </c>
      <c r="X6185" s="97"/>
      <c r="Y6185" s="99"/>
      <c r="Z6185" s="99"/>
      <c r="AA6185" s="99">
        <v>80795.61</v>
      </c>
      <c r="AB6185" s="99">
        <v>80795.61</v>
      </c>
      <c r="AC6185">
        <f t="shared" si="192"/>
        <v>1000</v>
      </c>
      <c r="AD6185" t="str">
        <f t="shared" si="193"/>
        <v>315</v>
      </c>
    </row>
    <row r="6186" spans="1:30" hidden="1" x14ac:dyDescent="0.25">
      <c r="A6186" s="97" t="s">
        <v>2790</v>
      </c>
      <c r="B6186" s="97" t="s">
        <v>2791</v>
      </c>
      <c r="C6186" s="97" t="s">
        <v>140</v>
      </c>
      <c r="D6186" s="97">
        <v>14201</v>
      </c>
      <c r="E6186" s="97" t="s">
        <v>122</v>
      </c>
      <c r="F6186" s="98">
        <v>15</v>
      </c>
      <c r="G6186" s="98" t="s">
        <v>142</v>
      </c>
      <c r="H6186" s="97">
        <v>19</v>
      </c>
      <c r="I6186" s="97" t="s">
        <v>124</v>
      </c>
      <c r="J6186" s="97" t="s">
        <v>125</v>
      </c>
      <c r="K6186" s="97" t="s">
        <v>2792</v>
      </c>
      <c r="L6186" s="97"/>
      <c r="M6186" s="97"/>
      <c r="N6186" s="97" t="s">
        <v>2793</v>
      </c>
      <c r="O6186" s="97" t="s">
        <v>2794</v>
      </c>
      <c r="P6186" s="97" t="s">
        <v>147</v>
      </c>
      <c r="Q6186" s="97" t="s">
        <v>156</v>
      </c>
      <c r="R6186" s="97" t="s">
        <v>131</v>
      </c>
      <c r="S6186" s="97" t="s">
        <v>149</v>
      </c>
      <c r="T6186" s="97" t="s">
        <v>150</v>
      </c>
      <c r="U6186" s="97" t="s">
        <v>134</v>
      </c>
      <c r="V6186" s="97" t="s">
        <v>135</v>
      </c>
      <c r="W6186" s="97" t="s">
        <v>136</v>
      </c>
      <c r="X6186" s="97"/>
      <c r="Y6186" s="99"/>
      <c r="Z6186" s="99"/>
      <c r="AA6186" s="99">
        <v>179545.80000000002</v>
      </c>
      <c r="AB6186" s="99">
        <v>179545.8</v>
      </c>
      <c r="AC6186">
        <f t="shared" si="192"/>
        <v>1000</v>
      </c>
      <c r="AD6186" t="str">
        <f t="shared" si="193"/>
        <v>315</v>
      </c>
    </row>
    <row r="6187" spans="1:30" hidden="1" x14ac:dyDescent="0.25">
      <c r="A6187" s="97" t="s">
        <v>2790</v>
      </c>
      <c r="B6187" s="97" t="s">
        <v>2791</v>
      </c>
      <c r="C6187" s="97" t="s">
        <v>140</v>
      </c>
      <c r="D6187" s="97">
        <v>14301</v>
      </c>
      <c r="E6187" s="97" t="s">
        <v>122</v>
      </c>
      <c r="F6187" s="98">
        <v>15</v>
      </c>
      <c r="G6187" s="98" t="s">
        <v>142</v>
      </c>
      <c r="H6187" s="97">
        <v>19</v>
      </c>
      <c r="I6187" s="97" t="s">
        <v>124</v>
      </c>
      <c r="J6187" s="97" t="s">
        <v>125</v>
      </c>
      <c r="K6187" s="97" t="s">
        <v>2792</v>
      </c>
      <c r="L6187" s="97"/>
      <c r="M6187" s="97"/>
      <c r="N6187" s="97" t="s">
        <v>2793</v>
      </c>
      <c r="O6187" s="97" t="s">
        <v>2794</v>
      </c>
      <c r="P6187" s="97" t="s">
        <v>147</v>
      </c>
      <c r="Q6187" s="97" t="s">
        <v>178</v>
      </c>
      <c r="R6187" s="97" t="s">
        <v>131</v>
      </c>
      <c r="S6187" s="97" t="s">
        <v>149</v>
      </c>
      <c r="T6187" s="97" t="s">
        <v>150</v>
      </c>
      <c r="U6187" s="97" t="s">
        <v>134</v>
      </c>
      <c r="V6187" s="97" t="s">
        <v>135</v>
      </c>
      <c r="W6187" s="97" t="s">
        <v>136</v>
      </c>
      <c r="X6187" s="97"/>
      <c r="Y6187" s="99"/>
      <c r="Z6187" s="99"/>
      <c r="AA6187" s="99">
        <v>215454.96</v>
      </c>
      <c r="AB6187" s="99">
        <v>215454.96</v>
      </c>
      <c r="AC6187">
        <f t="shared" si="192"/>
        <v>1000</v>
      </c>
      <c r="AD6187" t="str">
        <f t="shared" si="193"/>
        <v>315</v>
      </c>
    </row>
    <row r="6188" spans="1:30" hidden="1" x14ac:dyDescent="0.25">
      <c r="A6188" t="s">
        <v>2790</v>
      </c>
      <c r="B6188" t="s">
        <v>2791</v>
      </c>
      <c r="C6188" t="s">
        <v>157</v>
      </c>
      <c r="D6188" t="s">
        <v>186</v>
      </c>
      <c r="E6188" t="s">
        <v>122</v>
      </c>
      <c r="F6188" t="s">
        <v>159</v>
      </c>
      <c r="G6188" t="s">
        <v>160</v>
      </c>
      <c r="H6188" t="s">
        <v>143</v>
      </c>
      <c r="I6188" t="s">
        <v>124</v>
      </c>
      <c r="J6188" t="s">
        <v>125</v>
      </c>
      <c r="K6188" t="s">
        <v>2796</v>
      </c>
      <c r="N6188" t="s">
        <v>2793</v>
      </c>
      <c r="O6188" t="s">
        <v>2794</v>
      </c>
      <c r="P6188" t="s">
        <v>162</v>
      </c>
      <c r="Q6188" t="s">
        <v>188</v>
      </c>
      <c r="R6188" t="s">
        <v>131</v>
      </c>
      <c r="S6188" t="s">
        <v>164</v>
      </c>
      <c r="T6188" t="s">
        <v>165</v>
      </c>
      <c r="U6188" t="s">
        <v>151</v>
      </c>
      <c r="V6188" t="s">
        <v>135</v>
      </c>
      <c r="W6188" t="s">
        <v>136</v>
      </c>
      <c r="X6188" t="s">
        <v>2797</v>
      </c>
      <c r="Y6188" s="94">
        <v>79758.22</v>
      </c>
      <c r="Z6188" s="94">
        <v>83422.880000000005</v>
      </c>
      <c r="AA6188" s="94">
        <v>85925.57</v>
      </c>
      <c r="AB6188" s="94">
        <v>85925.57</v>
      </c>
      <c r="AC6188">
        <f t="shared" si="192"/>
        <v>2000</v>
      </c>
      <c r="AD6188" t="str">
        <f t="shared" si="193"/>
        <v>315</v>
      </c>
    </row>
    <row r="6189" spans="1:30" hidden="1" x14ac:dyDescent="0.25">
      <c r="A6189" t="s">
        <v>2790</v>
      </c>
      <c r="B6189" t="s">
        <v>2791</v>
      </c>
      <c r="C6189" t="s">
        <v>157</v>
      </c>
      <c r="D6189" t="s">
        <v>190</v>
      </c>
      <c r="E6189" t="s">
        <v>122</v>
      </c>
      <c r="F6189" t="s">
        <v>159</v>
      </c>
      <c r="G6189" t="s">
        <v>160</v>
      </c>
      <c r="H6189" t="s">
        <v>143</v>
      </c>
      <c r="I6189" t="s">
        <v>124</v>
      </c>
      <c r="J6189" t="s">
        <v>125</v>
      </c>
      <c r="K6189" t="s">
        <v>2796</v>
      </c>
      <c r="N6189" t="s">
        <v>2793</v>
      </c>
      <c r="O6189" t="s">
        <v>2794</v>
      </c>
      <c r="P6189" t="s">
        <v>162</v>
      </c>
      <c r="Q6189" t="s">
        <v>191</v>
      </c>
      <c r="R6189" t="s">
        <v>131</v>
      </c>
      <c r="S6189" t="s">
        <v>164</v>
      </c>
      <c r="T6189" t="s">
        <v>165</v>
      </c>
      <c r="U6189" t="s">
        <v>151</v>
      </c>
      <c r="V6189" t="s">
        <v>135</v>
      </c>
      <c r="W6189" t="s">
        <v>136</v>
      </c>
      <c r="X6189" t="s">
        <v>2797</v>
      </c>
      <c r="Y6189" s="94">
        <v>4658.26</v>
      </c>
      <c r="Z6189" s="94">
        <v>12234.74</v>
      </c>
      <c r="AA6189" s="94">
        <v>12601.78</v>
      </c>
      <c r="AB6189" s="94">
        <v>12601.78</v>
      </c>
      <c r="AC6189">
        <f t="shared" si="192"/>
        <v>2000</v>
      </c>
      <c r="AD6189" t="str">
        <f t="shared" si="193"/>
        <v>315</v>
      </c>
    </row>
    <row r="6190" spans="1:30" hidden="1" x14ac:dyDescent="0.25">
      <c r="A6190" t="s">
        <v>2790</v>
      </c>
      <c r="B6190" t="s">
        <v>2791</v>
      </c>
      <c r="C6190" t="s">
        <v>157</v>
      </c>
      <c r="D6190" t="s">
        <v>192</v>
      </c>
      <c r="E6190" t="s">
        <v>122</v>
      </c>
      <c r="F6190" t="s">
        <v>159</v>
      </c>
      <c r="G6190" t="s">
        <v>160</v>
      </c>
      <c r="H6190" t="s">
        <v>143</v>
      </c>
      <c r="I6190" t="s">
        <v>124</v>
      </c>
      <c r="J6190" t="s">
        <v>125</v>
      </c>
      <c r="K6190" t="s">
        <v>2796</v>
      </c>
      <c r="N6190" t="s">
        <v>2793</v>
      </c>
      <c r="O6190" t="s">
        <v>2794</v>
      </c>
      <c r="P6190" t="s">
        <v>162</v>
      </c>
      <c r="Q6190" t="s">
        <v>193</v>
      </c>
      <c r="R6190" t="s">
        <v>131</v>
      </c>
      <c r="S6190" t="s">
        <v>164</v>
      </c>
      <c r="T6190" t="s">
        <v>165</v>
      </c>
      <c r="U6190" t="s">
        <v>151</v>
      </c>
      <c r="V6190" t="s">
        <v>135</v>
      </c>
      <c r="W6190" t="s">
        <v>136</v>
      </c>
      <c r="X6190" t="s">
        <v>2797</v>
      </c>
      <c r="Y6190" s="94">
        <v>20765.650000000001</v>
      </c>
      <c r="Z6190" s="94">
        <v>55891.920000000006</v>
      </c>
      <c r="AA6190" s="94">
        <v>57568.68</v>
      </c>
      <c r="AB6190" s="94">
        <v>57568.68</v>
      </c>
      <c r="AC6190">
        <f t="shared" si="192"/>
        <v>2000</v>
      </c>
      <c r="AD6190" t="str">
        <f t="shared" si="193"/>
        <v>315</v>
      </c>
    </row>
    <row r="6191" spans="1:30" hidden="1" x14ac:dyDescent="0.25">
      <c r="A6191" t="s">
        <v>2790</v>
      </c>
      <c r="B6191" t="s">
        <v>2791</v>
      </c>
      <c r="C6191" t="s">
        <v>157</v>
      </c>
      <c r="D6191" t="s">
        <v>474</v>
      </c>
      <c r="E6191" t="s">
        <v>122</v>
      </c>
      <c r="F6191" t="s">
        <v>159</v>
      </c>
      <c r="G6191" t="s">
        <v>160</v>
      </c>
      <c r="H6191" t="s">
        <v>143</v>
      </c>
      <c r="I6191" t="s">
        <v>124</v>
      </c>
      <c r="J6191" t="s">
        <v>125</v>
      </c>
      <c r="K6191" t="s">
        <v>2796</v>
      </c>
      <c r="N6191" t="s">
        <v>2793</v>
      </c>
      <c r="O6191" t="s">
        <v>2794</v>
      </c>
      <c r="P6191" t="s">
        <v>162</v>
      </c>
      <c r="Q6191" t="s">
        <v>475</v>
      </c>
      <c r="R6191" t="s">
        <v>131</v>
      </c>
      <c r="S6191" t="s">
        <v>164</v>
      </c>
      <c r="T6191" t="s">
        <v>165</v>
      </c>
      <c r="U6191" t="s">
        <v>151</v>
      </c>
      <c r="V6191" t="s">
        <v>135</v>
      </c>
      <c r="W6191" t="s">
        <v>136</v>
      </c>
      <c r="X6191" t="s">
        <v>2797</v>
      </c>
      <c r="Y6191" s="94">
        <v>860.85</v>
      </c>
      <c r="Z6191" s="94">
        <v>1998</v>
      </c>
      <c r="AA6191" s="94">
        <v>2057.94</v>
      </c>
      <c r="AB6191" s="94">
        <v>2057.94</v>
      </c>
      <c r="AC6191">
        <f t="shared" si="192"/>
        <v>2000</v>
      </c>
      <c r="AD6191" t="str">
        <f t="shared" si="193"/>
        <v>315</v>
      </c>
    </row>
    <row r="6192" spans="1:30" hidden="1" x14ac:dyDescent="0.25">
      <c r="A6192" t="s">
        <v>2790</v>
      </c>
      <c r="B6192" t="s">
        <v>2791</v>
      </c>
      <c r="C6192" t="s">
        <v>157</v>
      </c>
      <c r="D6192" t="s">
        <v>196</v>
      </c>
      <c r="E6192" t="s">
        <v>122</v>
      </c>
      <c r="F6192" t="s">
        <v>159</v>
      </c>
      <c r="G6192" t="s">
        <v>160</v>
      </c>
      <c r="H6192" t="s">
        <v>143</v>
      </c>
      <c r="I6192" t="s">
        <v>124</v>
      </c>
      <c r="J6192" t="s">
        <v>125</v>
      </c>
      <c r="K6192" t="s">
        <v>2796</v>
      </c>
      <c r="N6192" t="s">
        <v>2793</v>
      </c>
      <c r="O6192" t="s">
        <v>2794</v>
      </c>
      <c r="P6192" t="s">
        <v>162</v>
      </c>
      <c r="Q6192" t="s">
        <v>197</v>
      </c>
      <c r="R6192" t="s">
        <v>131</v>
      </c>
      <c r="S6192" t="s">
        <v>164</v>
      </c>
      <c r="T6192" t="s">
        <v>165</v>
      </c>
      <c r="U6192" t="s">
        <v>151</v>
      </c>
      <c r="V6192" t="s">
        <v>135</v>
      </c>
      <c r="W6192" t="s">
        <v>136</v>
      </c>
      <c r="X6192" t="s">
        <v>2797</v>
      </c>
      <c r="Y6192" s="94">
        <v>16285.08</v>
      </c>
      <c r="Z6192" s="94">
        <v>16789.04</v>
      </c>
      <c r="AA6192" s="94">
        <v>17292.71</v>
      </c>
      <c r="AB6192" s="94">
        <v>17292.71</v>
      </c>
      <c r="AC6192">
        <f t="shared" si="192"/>
        <v>2000</v>
      </c>
      <c r="AD6192" t="str">
        <f t="shared" si="193"/>
        <v>315</v>
      </c>
    </row>
    <row r="6193" spans="1:30" hidden="1" x14ac:dyDescent="0.25">
      <c r="A6193" t="s">
        <v>2790</v>
      </c>
      <c r="B6193" t="s">
        <v>2791</v>
      </c>
      <c r="C6193" t="s">
        <v>157</v>
      </c>
      <c r="D6193" t="s">
        <v>198</v>
      </c>
      <c r="E6193" t="s">
        <v>122</v>
      </c>
      <c r="F6193" t="s">
        <v>159</v>
      </c>
      <c r="G6193" t="s">
        <v>160</v>
      </c>
      <c r="H6193" t="s">
        <v>143</v>
      </c>
      <c r="I6193" t="s">
        <v>124</v>
      </c>
      <c r="J6193" t="s">
        <v>125</v>
      </c>
      <c r="K6193" t="s">
        <v>2796</v>
      </c>
      <c r="N6193" t="s">
        <v>2793</v>
      </c>
      <c r="O6193" t="s">
        <v>2794</v>
      </c>
      <c r="P6193" t="s">
        <v>162</v>
      </c>
      <c r="Q6193" t="s">
        <v>199</v>
      </c>
      <c r="R6193" t="s">
        <v>131</v>
      </c>
      <c r="S6193" t="s">
        <v>164</v>
      </c>
      <c r="T6193" t="s">
        <v>165</v>
      </c>
      <c r="U6193" t="s">
        <v>151</v>
      </c>
      <c r="V6193" t="s">
        <v>135</v>
      </c>
      <c r="W6193" t="s">
        <v>136</v>
      </c>
      <c r="X6193" t="s">
        <v>2797</v>
      </c>
      <c r="Y6193" s="94">
        <v>19479.62</v>
      </c>
      <c r="Z6193" s="94">
        <v>19857.93</v>
      </c>
      <c r="AA6193" s="94">
        <v>20453.669999999998</v>
      </c>
      <c r="AB6193" s="94">
        <v>20453.669999999998</v>
      </c>
      <c r="AC6193">
        <f t="shared" si="192"/>
        <v>2000</v>
      </c>
      <c r="AD6193" t="str">
        <f t="shared" si="193"/>
        <v>315</v>
      </c>
    </row>
    <row r="6194" spans="1:30" hidden="1" x14ac:dyDescent="0.25">
      <c r="A6194" t="s">
        <v>2790</v>
      </c>
      <c r="B6194" t="s">
        <v>2791</v>
      </c>
      <c r="C6194" t="s">
        <v>157</v>
      </c>
      <c r="D6194" t="s">
        <v>200</v>
      </c>
      <c r="E6194" t="s">
        <v>122</v>
      </c>
      <c r="F6194" t="s">
        <v>159</v>
      </c>
      <c r="G6194" t="s">
        <v>160</v>
      </c>
      <c r="H6194" t="s">
        <v>143</v>
      </c>
      <c r="I6194" t="s">
        <v>124</v>
      </c>
      <c r="J6194" t="s">
        <v>125</v>
      </c>
      <c r="K6194" t="s">
        <v>2796</v>
      </c>
      <c r="N6194" t="s">
        <v>2793</v>
      </c>
      <c r="O6194" t="s">
        <v>2794</v>
      </c>
      <c r="P6194" t="s">
        <v>162</v>
      </c>
      <c r="Q6194" t="s">
        <v>201</v>
      </c>
      <c r="R6194" t="s">
        <v>131</v>
      </c>
      <c r="S6194" t="s">
        <v>164</v>
      </c>
      <c r="T6194" t="s">
        <v>165</v>
      </c>
      <c r="U6194" t="s">
        <v>151</v>
      </c>
      <c r="V6194" t="s">
        <v>135</v>
      </c>
      <c r="W6194" t="s">
        <v>136</v>
      </c>
      <c r="X6194" t="s">
        <v>2797</v>
      </c>
      <c r="Y6194" s="94">
        <v>93462.1</v>
      </c>
      <c r="Z6194" s="94">
        <v>111861.45</v>
      </c>
      <c r="AA6194" s="94">
        <v>82782.009999999995</v>
      </c>
      <c r="AB6194" s="94">
        <v>82782.009999999995</v>
      </c>
      <c r="AC6194">
        <f t="shared" si="192"/>
        <v>2000</v>
      </c>
      <c r="AD6194" t="str">
        <f t="shared" si="193"/>
        <v>315</v>
      </c>
    </row>
    <row r="6195" spans="1:30" hidden="1" x14ac:dyDescent="0.25">
      <c r="A6195" t="s">
        <v>2790</v>
      </c>
      <c r="B6195" t="s">
        <v>2791</v>
      </c>
      <c r="C6195" t="s">
        <v>157</v>
      </c>
      <c r="D6195" t="s">
        <v>567</v>
      </c>
      <c r="E6195" t="s">
        <v>122</v>
      </c>
      <c r="F6195" t="s">
        <v>159</v>
      </c>
      <c r="G6195" t="s">
        <v>160</v>
      </c>
      <c r="H6195" t="s">
        <v>143</v>
      </c>
      <c r="I6195" t="s">
        <v>124</v>
      </c>
      <c r="J6195" t="s">
        <v>125</v>
      </c>
      <c r="K6195" t="s">
        <v>2796</v>
      </c>
      <c r="N6195" t="s">
        <v>2793</v>
      </c>
      <c r="O6195" t="s">
        <v>2794</v>
      </c>
      <c r="P6195" t="s">
        <v>162</v>
      </c>
      <c r="Q6195" t="s">
        <v>568</v>
      </c>
      <c r="R6195" t="s">
        <v>131</v>
      </c>
      <c r="S6195" t="s">
        <v>164</v>
      </c>
      <c r="T6195" t="s">
        <v>165</v>
      </c>
      <c r="U6195" t="s">
        <v>151</v>
      </c>
      <c r="V6195" t="s">
        <v>135</v>
      </c>
      <c r="W6195" t="s">
        <v>136</v>
      </c>
      <c r="X6195" t="s">
        <v>2797</v>
      </c>
      <c r="Y6195" s="94">
        <v>77920.87</v>
      </c>
      <c r="Z6195" s="94">
        <v>83504.44</v>
      </c>
      <c r="AA6195" s="94">
        <v>86009.57</v>
      </c>
      <c r="AB6195" s="94">
        <v>86009.57</v>
      </c>
      <c r="AC6195">
        <f t="shared" si="192"/>
        <v>2000</v>
      </c>
      <c r="AD6195" t="str">
        <f t="shared" si="193"/>
        <v>315</v>
      </c>
    </row>
    <row r="6196" spans="1:30" hidden="1" x14ac:dyDescent="0.25">
      <c r="A6196" t="s">
        <v>2790</v>
      </c>
      <c r="B6196" t="s">
        <v>2791</v>
      </c>
      <c r="C6196" t="s">
        <v>157</v>
      </c>
      <c r="D6196" t="s">
        <v>206</v>
      </c>
      <c r="E6196" t="s">
        <v>122</v>
      </c>
      <c r="F6196" t="s">
        <v>159</v>
      </c>
      <c r="G6196" t="s">
        <v>160</v>
      </c>
      <c r="H6196" t="s">
        <v>143</v>
      </c>
      <c r="I6196" t="s">
        <v>124</v>
      </c>
      <c r="J6196" t="s">
        <v>125</v>
      </c>
      <c r="K6196" t="s">
        <v>2796</v>
      </c>
      <c r="N6196" t="s">
        <v>2793</v>
      </c>
      <c r="O6196" t="s">
        <v>2794</v>
      </c>
      <c r="P6196" t="s">
        <v>162</v>
      </c>
      <c r="Q6196" t="s">
        <v>207</v>
      </c>
      <c r="R6196" t="s">
        <v>131</v>
      </c>
      <c r="S6196" t="s">
        <v>164</v>
      </c>
      <c r="T6196" t="s">
        <v>165</v>
      </c>
      <c r="U6196" t="s">
        <v>151</v>
      </c>
      <c r="V6196" t="s">
        <v>135</v>
      </c>
      <c r="W6196" t="s">
        <v>136</v>
      </c>
      <c r="X6196" t="s">
        <v>2797</v>
      </c>
      <c r="Y6196" s="94">
        <v>8361.68</v>
      </c>
      <c r="Z6196" s="94">
        <v>5951.0700000000006</v>
      </c>
      <c r="AA6196" s="94">
        <v>6129.6</v>
      </c>
      <c r="AB6196" s="94">
        <v>6129.6</v>
      </c>
      <c r="AC6196">
        <f t="shared" si="192"/>
        <v>2000</v>
      </c>
      <c r="AD6196" t="str">
        <f t="shared" si="193"/>
        <v>315</v>
      </c>
    </row>
    <row r="6197" spans="1:30" hidden="1" x14ac:dyDescent="0.25">
      <c r="A6197" t="s">
        <v>2790</v>
      </c>
      <c r="B6197" t="s">
        <v>2791</v>
      </c>
      <c r="C6197" t="s">
        <v>157</v>
      </c>
      <c r="D6197" t="s">
        <v>214</v>
      </c>
      <c r="E6197" t="s">
        <v>122</v>
      </c>
      <c r="F6197" t="s">
        <v>159</v>
      </c>
      <c r="G6197" t="s">
        <v>160</v>
      </c>
      <c r="H6197" t="s">
        <v>143</v>
      </c>
      <c r="I6197" t="s">
        <v>124</v>
      </c>
      <c r="J6197" t="s">
        <v>125</v>
      </c>
      <c r="K6197" t="s">
        <v>2796</v>
      </c>
      <c r="N6197" t="s">
        <v>2793</v>
      </c>
      <c r="O6197" t="s">
        <v>2794</v>
      </c>
      <c r="P6197" t="s">
        <v>162</v>
      </c>
      <c r="Q6197" t="s">
        <v>215</v>
      </c>
      <c r="R6197" t="s">
        <v>131</v>
      </c>
      <c r="S6197" t="s">
        <v>164</v>
      </c>
      <c r="T6197" t="s">
        <v>165</v>
      </c>
      <c r="U6197" t="s">
        <v>151</v>
      </c>
      <c r="V6197" t="s">
        <v>135</v>
      </c>
      <c r="W6197" t="s">
        <v>136</v>
      </c>
      <c r="X6197" t="s">
        <v>2797</v>
      </c>
      <c r="Y6197" s="94">
        <v>68234.990000000005</v>
      </c>
      <c r="Z6197" s="94">
        <v>96664.78</v>
      </c>
      <c r="AA6197" s="94">
        <v>132000</v>
      </c>
      <c r="AB6197" s="94">
        <v>132000</v>
      </c>
      <c r="AC6197">
        <f t="shared" si="192"/>
        <v>2000</v>
      </c>
      <c r="AD6197" t="str">
        <f t="shared" si="193"/>
        <v>315</v>
      </c>
    </row>
    <row r="6198" spans="1:30" hidden="1" x14ac:dyDescent="0.25">
      <c r="A6198" t="s">
        <v>2790</v>
      </c>
      <c r="B6198" t="s">
        <v>2791</v>
      </c>
      <c r="C6198" t="s">
        <v>157</v>
      </c>
      <c r="D6198" t="s">
        <v>240</v>
      </c>
      <c r="E6198" t="s">
        <v>122</v>
      </c>
      <c r="F6198" t="s">
        <v>159</v>
      </c>
      <c r="G6198" t="s">
        <v>160</v>
      </c>
      <c r="H6198" t="s">
        <v>143</v>
      </c>
      <c r="I6198" t="s">
        <v>124</v>
      </c>
      <c r="J6198" t="s">
        <v>125</v>
      </c>
      <c r="K6198" t="s">
        <v>2796</v>
      </c>
      <c r="N6198" t="s">
        <v>2793</v>
      </c>
      <c r="O6198" t="s">
        <v>2794</v>
      </c>
      <c r="P6198" t="s">
        <v>162</v>
      </c>
      <c r="Q6198" t="s">
        <v>241</v>
      </c>
      <c r="R6198" t="s">
        <v>131</v>
      </c>
      <c r="S6198" t="s">
        <v>164</v>
      </c>
      <c r="T6198" t="s">
        <v>165</v>
      </c>
      <c r="U6198" t="s">
        <v>151</v>
      </c>
      <c r="V6198" t="s">
        <v>135</v>
      </c>
      <c r="W6198" t="s">
        <v>136</v>
      </c>
      <c r="X6198" t="s">
        <v>2797</v>
      </c>
      <c r="Y6198" s="94">
        <v>0</v>
      </c>
      <c r="Z6198" s="94">
        <v>716.97</v>
      </c>
      <c r="AA6198" s="94">
        <v>738.48</v>
      </c>
      <c r="AB6198" s="94">
        <v>738.48</v>
      </c>
      <c r="AC6198">
        <f t="shared" si="192"/>
        <v>3000</v>
      </c>
      <c r="AD6198" t="str">
        <f t="shared" si="193"/>
        <v>315</v>
      </c>
    </row>
    <row r="6199" spans="1:30" hidden="1" x14ac:dyDescent="0.25">
      <c r="A6199" t="s">
        <v>2790</v>
      </c>
      <c r="B6199" t="s">
        <v>2791</v>
      </c>
      <c r="C6199" t="s">
        <v>157</v>
      </c>
      <c r="D6199" t="s">
        <v>167</v>
      </c>
      <c r="E6199" t="s">
        <v>122</v>
      </c>
      <c r="F6199" t="s">
        <v>159</v>
      </c>
      <c r="G6199" t="s">
        <v>160</v>
      </c>
      <c r="H6199" t="s">
        <v>143</v>
      </c>
      <c r="I6199" t="s">
        <v>124</v>
      </c>
      <c r="J6199" t="s">
        <v>125</v>
      </c>
      <c r="K6199" t="s">
        <v>2796</v>
      </c>
      <c r="N6199" t="s">
        <v>2793</v>
      </c>
      <c r="O6199" t="s">
        <v>2794</v>
      </c>
      <c r="P6199" t="s">
        <v>162</v>
      </c>
      <c r="Q6199" t="s">
        <v>168</v>
      </c>
      <c r="R6199" t="s">
        <v>131</v>
      </c>
      <c r="S6199" t="s">
        <v>164</v>
      </c>
      <c r="T6199" t="s">
        <v>165</v>
      </c>
      <c r="U6199" t="s">
        <v>151</v>
      </c>
      <c r="V6199" t="s">
        <v>135</v>
      </c>
      <c r="W6199" t="s">
        <v>136</v>
      </c>
      <c r="X6199" t="s">
        <v>2797</v>
      </c>
      <c r="Y6199" s="94">
        <v>123453.23</v>
      </c>
      <c r="Z6199" s="94">
        <v>0</v>
      </c>
      <c r="AA6199" s="94">
        <v>0</v>
      </c>
      <c r="AB6199" s="94">
        <v>0</v>
      </c>
      <c r="AC6199">
        <f t="shared" si="192"/>
        <v>3000</v>
      </c>
      <c r="AD6199" t="str">
        <f t="shared" si="193"/>
        <v>315</v>
      </c>
    </row>
    <row r="6200" spans="1:30" hidden="1" x14ac:dyDescent="0.25">
      <c r="A6200" t="s">
        <v>2790</v>
      </c>
      <c r="B6200" t="s">
        <v>2791</v>
      </c>
      <c r="C6200" t="s">
        <v>157</v>
      </c>
      <c r="D6200" t="s">
        <v>299</v>
      </c>
      <c r="E6200" t="s">
        <v>122</v>
      </c>
      <c r="F6200" t="s">
        <v>159</v>
      </c>
      <c r="G6200" t="s">
        <v>160</v>
      </c>
      <c r="H6200" t="s">
        <v>143</v>
      </c>
      <c r="I6200" t="s">
        <v>124</v>
      </c>
      <c r="J6200" t="s">
        <v>125</v>
      </c>
      <c r="K6200" t="s">
        <v>2796</v>
      </c>
      <c r="N6200" t="s">
        <v>2793</v>
      </c>
      <c r="O6200" t="s">
        <v>2794</v>
      </c>
      <c r="P6200" t="s">
        <v>162</v>
      </c>
      <c r="Q6200" t="s">
        <v>300</v>
      </c>
      <c r="R6200" t="s">
        <v>131</v>
      </c>
      <c r="S6200" t="s">
        <v>164</v>
      </c>
      <c r="T6200" t="s">
        <v>165</v>
      </c>
      <c r="U6200" t="s">
        <v>151</v>
      </c>
      <c r="V6200" t="s">
        <v>135</v>
      </c>
      <c r="W6200" t="s">
        <v>136</v>
      </c>
      <c r="X6200" t="s">
        <v>2797</v>
      </c>
      <c r="Y6200" s="94">
        <v>437836.22</v>
      </c>
      <c r="Z6200" s="94">
        <v>5261.92</v>
      </c>
      <c r="AA6200" s="94">
        <v>5419.7776000000003</v>
      </c>
      <c r="AB6200" s="94">
        <v>5419.78</v>
      </c>
      <c r="AC6200">
        <f t="shared" si="192"/>
        <v>3000</v>
      </c>
      <c r="AD6200" t="str">
        <f t="shared" si="193"/>
        <v>315</v>
      </c>
    </row>
    <row r="6201" spans="1:30" hidden="1" x14ac:dyDescent="0.25">
      <c r="A6201" t="s">
        <v>2790</v>
      </c>
      <c r="B6201" t="s">
        <v>2791</v>
      </c>
      <c r="C6201" t="s">
        <v>157</v>
      </c>
      <c r="D6201" t="s">
        <v>242</v>
      </c>
      <c r="E6201" t="s">
        <v>122</v>
      </c>
      <c r="F6201" t="s">
        <v>159</v>
      </c>
      <c r="G6201" t="s">
        <v>160</v>
      </c>
      <c r="H6201" t="s">
        <v>143</v>
      </c>
      <c r="I6201" t="s">
        <v>124</v>
      </c>
      <c r="J6201" t="s">
        <v>125</v>
      </c>
      <c r="K6201" t="s">
        <v>2796</v>
      </c>
      <c r="N6201" t="s">
        <v>2793</v>
      </c>
      <c r="O6201" t="s">
        <v>2794</v>
      </c>
      <c r="P6201" t="s">
        <v>162</v>
      </c>
      <c r="Q6201" t="s">
        <v>243</v>
      </c>
      <c r="R6201" t="s">
        <v>131</v>
      </c>
      <c r="S6201" t="s">
        <v>164</v>
      </c>
      <c r="T6201" t="s">
        <v>165</v>
      </c>
      <c r="U6201" t="s">
        <v>151</v>
      </c>
      <c r="V6201" t="s">
        <v>135</v>
      </c>
      <c r="W6201" t="s">
        <v>136</v>
      </c>
      <c r="X6201" t="s">
        <v>2797</v>
      </c>
      <c r="Y6201" s="94">
        <v>92892.47</v>
      </c>
      <c r="Z6201" s="94">
        <v>59336.97</v>
      </c>
      <c r="AA6201" s="94">
        <v>49117.08</v>
      </c>
      <c r="AB6201" s="94">
        <v>49117.08</v>
      </c>
      <c r="AC6201">
        <f t="shared" si="192"/>
        <v>3000</v>
      </c>
      <c r="AD6201" t="str">
        <f t="shared" si="193"/>
        <v>315</v>
      </c>
    </row>
    <row r="6202" spans="1:30" hidden="1" x14ac:dyDescent="0.25">
      <c r="A6202" t="s">
        <v>2790</v>
      </c>
      <c r="B6202" t="s">
        <v>2791</v>
      </c>
      <c r="C6202" t="s">
        <v>157</v>
      </c>
      <c r="D6202" t="s">
        <v>244</v>
      </c>
      <c r="E6202" t="s">
        <v>122</v>
      </c>
      <c r="F6202" t="s">
        <v>159</v>
      </c>
      <c r="G6202" t="s">
        <v>160</v>
      </c>
      <c r="H6202" t="s">
        <v>143</v>
      </c>
      <c r="I6202" t="s">
        <v>124</v>
      </c>
      <c r="J6202" t="s">
        <v>125</v>
      </c>
      <c r="K6202" t="s">
        <v>2796</v>
      </c>
      <c r="N6202" t="s">
        <v>2793</v>
      </c>
      <c r="O6202" t="s">
        <v>2794</v>
      </c>
      <c r="P6202" t="s">
        <v>162</v>
      </c>
      <c r="Q6202" t="s">
        <v>245</v>
      </c>
      <c r="R6202" t="s">
        <v>131</v>
      </c>
      <c r="S6202" t="s">
        <v>164</v>
      </c>
      <c r="T6202" t="s">
        <v>165</v>
      </c>
      <c r="U6202" t="s">
        <v>151</v>
      </c>
      <c r="V6202" t="s">
        <v>135</v>
      </c>
      <c r="W6202" t="s">
        <v>136</v>
      </c>
      <c r="X6202" t="s">
        <v>2797</v>
      </c>
      <c r="Y6202" s="94">
        <v>61800</v>
      </c>
      <c r="Z6202" s="94">
        <v>0</v>
      </c>
      <c r="AA6202" s="94">
        <v>0</v>
      </c>
      <c r="AB6202" s="94">
        <v>0</v>
      </c>
      <c r="AC6202">
        <f t="shared" si="192"/>
        <v>3000</v>
      </c>
      <c r="AD6202" t="str">
        <f t="shared" si="193"/>
        <v>315</v>
      </c>
    </row>
    <row r="6203" spans="1:30" hidden="1" x14ac:dyDescent="0.25">
      <c r="A6203" t="s">
        <v>2790</v>
      </c>
      <c r="B6203" t="s">
        <v>2791</v>
      </c>
      <c r="C6203" t="s">
        <v>157</v>
      </c>
      <c r="D6203" t="s">
        <v>291</v>
      </c>
      <c r="E6203" t="s">
        <v>122</v>
      </c>
      <c r="F6203" t="s">
        <v>159</v>
      </c>
      <c r="G6203" t="s">
        <v>160</v>
      </c>
      <c r="H6203" t="s">
        <v>143</v>
      </c>
      <c r="I6203" t="s">
        <v>124</v>
      </c>
      <c r="J6203" t="s">
        <v>125</v>
      </c>
      <c r="K6203" t="s">
        <v>2796</v>
      </c>
      <c r="N6203" t="s">
        <v>2793</v>
      </c>
      <c r="O6203" t="s">
        <v>2794</v>
      </c>
      <c r="P6203" t="s">
        <v>162</v>
      </c>
      <c r="Q6203" t="s">
        <v>169</v>
      </c>
      <c r="R6203" t="s">
        <v>131</v>
      </c>
      <c r="S6203" t="s">
        <v>164</v>
      </c>
      <c r="T6203" t="s">
        <v>165</v>
      </c>
      <c r="U6203" t="s">
        <v>151</v>
      </c>
      <c r="V6203" t="s">
        <v>135</v>
      </c>
      <c r="W6203" t="s">
        <v>136</v>
      </c>
      <c r="X6203" t="s">
        <v>2797</v>
      </c>
      <c r="Y6203" s="94">
        <v>124210.7</v>
      </c>
      <c r="Z6203" s="94">
        <v>302912.44</v>
      </c>
      <c r="AA6203" s="94">
        <v>311999.81320000003</v>
      </c>
      <c r="AB6203" s="94">
        <v>311999.81</v>
      </c>
      <c r="AC6203">
        <f t="shared" si="192"/>
        <v>3000</v>
      </c>
      <c r="AD6203" t="str">
        <f t="shared" si="193"/>
        <v>315</v>
      </c>
    </row>
    <row r="6204" spans="1:30" hidden="1" x14ac:dyDescent="0.25">
      <c r="A6204" t="s">
        <v>2790</v>
      </c>
      <c r="B6204" t="s">
        <v>2791</v>
      </c>
      <c r="C6204" t="s">
        <v>157</v>
      </c>
      <c r="D6204" t="s">
        <v>315</v>
      </c>
      <c r="E6204" t="s">
        <v>122</v>
      </c>
      <c r="F6204" t="s">
        <v>159</v>
      </c>
      <c r="G6204" t="s">
        <v>160</v>
      </c>
      <c r="H6204" t="s">
        <v>143</v>
      </c>
      <c r="I6204" t="s">
        <v>124</v>
      </c>
      <c r="J6204" t="s">
        <v>125</v>
      </c>
      <c r="K6204" t="s">
        <v>2796</v>
      </c>
      <c r="N6204" t="s">
        <v>2793</v>
      </c>
      <c r="O6204" t="s">
        <v>2794</v>
      </c>
      <c r="P6204" t="s">
        <v>162</v>
      </c>
      <c r="Q6204" t="s">
        <v>316</v>
      </c>
      <c r="R6204" t="s">
        <v>131</v>
      </c>
      <c r="S6204" t="s">
        <v>164</v>
      </c>
      <c r="T6204" t="s">
        <v>165</v>
      </c>
      <c r="U6204" t="s">
        <v>151</v>
      </c>
      <c r="V6204" t="s">
        <v>135</v>
      </c>
      <c r="W6204" t="s">
        <v>136</v>
      </c>
      <c r="X6204" t="s">
        <v>2797</v>
      </c>
      <c r="Y6204" s="94">
        <v>4062.32</v>
      </c>
      <c r="Z6204" s="94">
        <v>5173.5999999999995</v>
      </c>
      <c r="AA6204" s="94">
        <v>5328.81</v>
      </c>
      <c r="AB6204" s="94">
        <v>5328.81</v>
      </c>
      <c r="AC6204">
        <f t="shared" si="192"/>
        <v>3000</v>
      </c>
      <c r="AD6204" t="str">
        <f t="shared" si="193"/>
        <v>315</v>
      </c>
    </row>
    <row r="6205" spans="1:30" hidden="1" x14ac:dyDescent="0.25">
      <c r="A6205" t="s">
        <v>2790</v>
      </c>
      <c r="B6205" t="s">
        <v>2791</v>
      </c>
      <c r="C6205" t="s">
        <v>157</v>
      </c>
      <c r="D6205" t="s">
        <v>254</v>
      </c>
      <c r="E6205" t="s">
        <v>122</v>
      </c>
      <c r="F6205" t="s">
        <v>159</v>
      </c>
      <c r="G6205" t="s">
        <v>160</v>
      </c>
      <c r="H6205" t="s">
        <v>143</v>
      </c>
      <c r="I6205" t="s">
        <v>124</v>
      </c>
      <c r="J6205" t="s">
        <v>125</v>
      </c>
      <c r="K6205" t="s">
        <v>2796</v>
      </c>
      <c r="N6205" t="s">
        <v>2793</v>
      </c>
      <c r="O6205" t="s">
        <v>2794</v>
      </c>
      <c r="P6205" t="s">
        <v>162</v>
      </c>
      <c r="Q6205" t="s">
        <v>255</v>
      </c>
      <c r="R6205" t="s">
        <v>131</v>
      </c>
      <c r="S6205" t="s">
        <v>164</v>
      </c>
      <c r="T6205" t="s">
        <v>165</v>
      </c>
      <c r="U6205" t="s">
        <v>151</v>
      </c>
      <c r="V6205" t="s">
        <v>135</v>
      </c>
      <c r="W6205" t="s">
        <v>136</v>
      </c>
      <c r="X6205" t="s">
        <v>2797</v>
      </c>
      <c r="Y6205" s="94">
        <v>0</v>
      </c>
      <c r="Z6205" s="94">
        <v>6090</v>
      </c>
      <c r="AA6205" s="94">
        <v>6272.76</v>
      </c>
      <c r="AB6205" s="94">
        <v>6272.76</v>
      </c>
      <c r="AC6205">
        <f t="shared" si="192"/>
        <v>3000</v>
      </c>
      <c r="AD6205" t="str">
        <f t="shared" si="193"/>
        <v>315</v>
      </c>
    </row>
    <row r="6206" spans="1:30" hidden="1" x14ac:dyDescent="0.25">
      <c r="A6206" t="s">
        <v>2790</v>
      </c>
      <c r="B6206" t="s">
        <v>2791</v>
      </c>
      <c r="C6206" t="s">
        <v>157</v>
      </c>
      <c r="D6206" t="s">
        <v>726</v>
      </c>
      <c r="E6206" t="s">
        <v>122</v>
      </c>
      <c r="F6206" t="s">
        <v>159</v>
      </c>
      <c r="G6206" t="s">
        <v>160</v>
      </c>
      <c r="H6206" t="s">
        <v>143</v>
      </c>
      <c r="I6206" t="s">
        <v>124</v>
      </c>
      <c r="J6206" t="s">
        <v>125</v>
      </c>
      <c r="K6206" t="s">
        <v>2796</v>
      </c>
      <c r="N6206" t="s">
        <v>2793</v>
      </c>
      <c r="O6206" t="s">
        <v>2794</v>
      </c>
      <c r="P6206" t="s">
        <v>162</v>
      </c>
      <c r="Q6206" t="s">
        <v>727</v>
      </c>
      <c r="R6206" t="s">
        <v>131</v>
      </c>
      <c r="S6206" t="s">
        <v>164</v>
      </c>
      <c r="T6206" t="s">
        <v>165</v>
      </c>
      <c r="U6206" t="s">
        <v>151</v>
      </c>
      <c r="V6206" t="s">
        <v>135</v>
      </c>
      <c r="W6206" t="s">
        <v>136</v>
      </c>
      <c r="X6206" t="s">
        <v>2797</v>
      </c>
      <c r="Y6206" s="94">
        <v>500000</v>
      </c>
      <c r="Z6206" s="94">
        <v>0</v>
      </c>
      <c r="AA6206" s="94">
        <v>500000</v>
      </c>
      <c r="AB6206" s="94">
        <v>500000</v>
      </c>
      <c r="AC6206">
        <f t="shared" si="192"/>
        <v>3000</v>
      </c>
      <c r="AD6206" t="str">
        <f t="shared" si="193"/>
        <v>315</v>
      </c>
    </row>
    <row r="6207" spans="1:30" hidden="1" x14ac:dyDescent="0.25">
      <c r="A6207" t="s">
        <v>2790</v>
      </c>
      <c r="B6207" t="s">
        <v>2791</v>
      </c>
      <c r="C6207" t="s">
        <v>157</v>
      </c>
      <c r="D6207" t="s">
        <v>343</v>
      </c>
      <c r="E6207" t="s">
        <v>122</v>
      </c>
      <c r="F6207" t="s">
        <v>159</v>
      </c>
      <c r="G6207" t="s">
        <v>160</v>
      </c>
      <c r="H6207" t="s">
        <v>143</v>
      </c>
      <c r="I6207" t="s">
        <v>124</v>
      </c>
      <c r="J6207" t="s">
        <v>125</v>
      </c>
      <c r="K6207" t="s">
        <v>2796</v>
      </c>
      <c r="N6207" t="s">
        <v>2793</v>
      </c>
      <c r="O6207" t="s">
        <v>2794</v>
      </c>
      <c r="P6207" t="s">
        <v>162</v>
      </c>
      <c r="Q6207" t="s">
        <v>307</v>
      </c>
      <c r="R6207" t="s">
        <v>131</v>
      </c>
      <c r="S6207" t="s">
        <v>164</v>
      </c>
      <c r="T6207" t="s">
        <v>165</v>
      </c>
      <c r="U6207" t="s">
        <v>151</v>
      </c>
      <c r="V6207" t="s">
        <v>135</v>
      </c>
      <c r="W6207" t="s">
        <v>136</v>
      </c>
      <c r="X6207" t="s">
        <v>2797</v>
      </c>
      <c r="Y6207" s="94">
        <v>0</v>
      </c>
      <c r="Z6207" s="94">
        <v>0</v>
      </c>
      <c r="AA6207" s="94">
        <v>0</v>
      </c>
      <c r="AB6207" s="94">
        <v>0</v>
      </c>
      <c r="AC6207">
        <f t="shared" si="192"/>
        <v>3000</v>
      </c>
      <c r="AD6207" t="str">
        <f t="shared" si="193"/>
        <v>315</v>
      </c>
    </row>
    <row r="6208" spans="1:30" hidden="1" x14ac:dyDescent="0.25">
      <c r="A6208" t="s">
        <v>2790</v>
      </c>
      <c r="B6208" t="s">
        <v>2791</v>
      </c>
      <c r="C6208" t="s">
        <v>157</v>
      </c>
      <c r="D6208" t="s">
        <v>344</v>
      </c>
      <c r="E6208" t="s">
        <v>122</v>
      </c>
      <c r="F6208" t="s">
        <v>159</v>
      </c>
      <c r="G6208" t="s">
        <v>160</v>
      </c>
      <c r="H6208" t="s">
        <v>143</v>
      </c>
      <c r="I6208" t="s">
        <v>124</v>
      </c>
      <c r="J6208" t="s">
        <v>125</v>
      </c>
      <c r="K6208" t="s">
        <v>2796</v>
      </c>
      <c r="N6208" t="s">
        <v>2793</v>
      </c>
      <c r="O6208" t="s">
        <v>2794</v>
      </c>
      <c r="P6208" t="s">
        <v>162</v>
      </c>
      <c r="Q6208" t="s">
        <v>345</v>
      </c>
      <c r="R6208" t="s">
        <v>131</v>
      </c>
      <c r="S6208" t="s">
        <v>164</v>
      </c>
      <c r="T6208" t="s">
        <v>165</v>
      </c>
      <c r="U6208" t="s">
        <v>151</v>
      </c>
      <c r="V6208" t="s">
        <v>135</v>
      </c>
      <c r="W6208" t="s">
        <v>136</v>
      </c>
      <c r="X6208" t="s">
        <v>2797</v>
      </c>
      <c r="Y6208" s="94">
        <v>2298092</v>
      </c>
      <c r="Z6208" s="94">
        <v>0</v>
      </c>
      <c r="AA6208" s="94">
        <v>2298092</v>
      </c>
      <c r="AB6208" s="94">
        <v>2298092</v>
      </c>
      <c r="AC6208">
        <f t="shared" si="192"/>
        <v>3000</v>
      </c>
      <c r="AD6208" t="str">
        <f t="shared" si="193"/>
        <v>315</v>
      </c>
    </row>
    <row r="6209" spans="1:30" hidden="1" x14ac:dyDescent="0.25">
      <c r="A6209" t="s">
        <v>2790</v>
      </c>
      <c r="B6209" t="s">
        <v>2791</v>
      </c>
      <c r="C6209" t="s">
        <v>157</v>
      </c>
      <c r="D6209" t="s">
        <v>256</v>
      </c>
      <c r="E6209" t="s">
        <v>122</v>
      </c>
      <c r="F6209" t="s">
        <v>159</v>
      </c>
      <c r="G6209" t="s">
        <v>160</v>
      </c>
      <c r="H6209" t="s">
        <v>143</v>
      </c>
      <c r="I6209" t="s">
        <v>124</v>
      </c>
      <c r="J6209" t="s">
        <v>125</v>
      </c>
      <c r="K6209" t="s">
        <v>2796</v>
      </c>
      <c r="N6209" t="s">
        <v>2793</v>
      </c>
      <c r="O6209" t="s">
        <v>2794</v>
      </c>
      <c r="P6209" t="s">
        <v>162</v>
      </c>
      <c r="Q6209" t="s">
        <v>257</v>
      </c>
      <c r="R6209" t="s">
        <v>131</v>
      </c>
      <c r="S6209" t="s">
        <v>164</v>
      </c>
      <c r="T6209" t="s">
        <v>165</v>
      </c>
      <c r="U6209" t="s">
        <v>151</v>
      </c>
      <c r="V6209" t="s">
        <v>135</v>
      </c>
      <c r="W6209" t="s">
        <v>136</v>
      </c>
      <c r="X6209" t="s">
        <v>2797</v>
      </c>
      <c r="Y6209" s="94">
        <v>21535.88</v>
      </c>
      <c r="Z6209" s="94">
        <v>63544.26</v>
      </c>
      <c r="AA6209" s="94">
        <v>59450.59</v>
      </c>
      <c r="AB6209" s="94">
        <v>59450.59</v>
      </c>
      <c r="AC6209">
        <f t="shared" si="192"/>
        <v>3000</v>
      </c>
      <c r="AD6209" t="str">
        <f t="shared" si="193"/>
        <v>315</v>
      </c>
    </row>
    <row r="6210" spans="1:30" hidden="1" x14ac:dyDescent="0.25">
      <c r="A6210" t="s">
        <v>2790</v>
      </c>
      <c r="B6210" t="s">
        <v>2791</v>
      </c>
      <c r="C6210" t="s">
        <v>157</v>
      </c>
      <c r="D6210" t="s">
        <v>258</v>
      </c>
      <c r="E6210" t="s">
        <v>122</v>
      </c>
      <c r="F6210" t="s">
        <v>159</v>
      </c>
      <c r="G6210" t="s">
        <v>160</v>
      </c>
      <c r="H6210" t="s">
        <v>143</v>
      </c>
      <c r="I6210" t="s">
        <v>124</v>
      </c>
      <c r="J6210" t="s">
        <v>125</v>
      </c>
      <c r="K6210" t="s">
        <v>2796</v>
      </c>
      <c r="N6210" t="s">
        <v>2793</v>
      </c>
      <c r="O6210" t="s">
        <v>2794</v>
      </c>
      <c r="P6210" t="s">
        <v>162</v>
      </c>
      <c r="Q6210" t="s">
        <v>259</v>
      </c>
      <c r="R6210" t="s">
        <v>131</v>
      </c>
      <c r="S6210" t="s">
        <v>164</v>
      </c>
      <c r="T6210" t="s">
        <v>165</v>
      </c>
      <c r="U6210" t="s">
        <v>151</v>
      </c>
      <c r="V6210" t="s">
        <v>135</v>
      </c>
      <c r="W6210" t="s">
        <v>136</v>
      </c>
      <c r="X6210" t="s">
        <v>2797</v>
      </c>
      <c r="Y6210" s="94">
        <v>0</v>
      </c>
      <c r="Z6210" s="94">
        <v>2668</v>
      </c>
      <c r="AA6210" s="94">
        <v>2748.04</v>
      </c>
      <c r="AB6210" s="94">
        <v>2748.04</v>
      </c>
      <c r="AC6210">
        <f t="shared" si="192"/>
        <v>3000</v>
      </c>
      <c r="AD6210" t="str">
        <f t="shared" si="193"/>
        <v>315</v>
      </c>
    </row>
    <row r="6211" spans="1:30" hidden="1" x14ac:dyDescent="0.25">
      <c r="A6211" t="s">
        <v>2790</v>
      </c>
      <c r="B6211" t="s">
        <v>2791</v>
      </c>
      <c r="C6211" t="s">
        <v>157</v>
      </c>
      <c r="D6211" t="s">
        <v>260</v>
      </c>
      <c r="E6211" t="s">
        <v>122</v>
      </c>
      <c r="F6211" t="s">
        <v>159</v>
      </c>
      <c r="G6211" t="s">
        <v>160</v>
      </c>
      <c r="H6211" t="s">
        <v>143</v>
      </c>
      <c r="I6211" t="s">
        <v>124</v>
      </c>
      <c r="J6211" t="s">
        <v>125</v>
      </c>
      <c r="K6211" t="s">
        <v>2796</v>
      </c>
      <c r="N6211" t="s">
        <v>2793</v>
      </c>
      <c r="O6211" t="s">
        <v>2794</v>
      </c>
      <c r="P6211" t="s">
        <v>162</v>
      </c>
      <c r="Q6211" t="s">
        <v>261</v>
      </c>
      <c r="R6211" t="s">
        <v>131</v>
      </c>
      <c r="S6211" t="s">
        <v>164</v>
      </c>
      <c r="T6211" t="s">
        <v>165</v>
      </c>
      <c r="U6211" t="s">
        <v>151</v>
      </c>
      <c r="V6211" t="s">
        <v>135</v>
      </c>
      <c r="W6211" t="s">
        <v>136</v>
      </c>
      <c r="X6211" t="s">
        <v>2797</v>
      </c>
      <c r="Y6211" s="94">
        <v>350000</v>
      </c>
      <c r="Z6211" s="94">
        <v>0</v>
      </c>
      <c r="AA6211" s="94">
        <v>350000</v>
      </c>
      <c r="AB6211" s="94">
        <v>350000</v>
      </c>
      <c r="AC6211">
        <f t="shared" ref="AC6211:AC6274" si="194">MID(D6211,1,1)*1000</f>
        <v>3000</v>
      </c>
      <c r="AD6211" t="str">
        <f t="shared" ref="AD6211:AD6274" si="195">MID(A6211,6,3)</f>
        <v>315</v>
      </c>
    </row>
    <row r="6212" spans="1:30" hidden="1" x14ac:dyDescent="0.25">
      <c r="A6212" t="s">
        <v>2790</v>
      </c>
      <c r="B6212" t="s">
        <v>2791</v>
      </c>
      <c r="C6212" t="s">
        <v>157</v>
      </c>
      <c r="D6212" t="s">
        <v>170</v>
      </c>
      <c r="E6212" t="s">
        <v>122</v>
      </c>
      <c r="F6212" t="s">
        <v>159</v>
      </c>
      <c r="G6212" t="s">
        <v>160</v>
      </c>
      <c r="H6212" t="s">
        <v>143</v>
      </c>
      <c r="I6212" t="s">
        <v>124</v>
      </c>
      <c r="J6212" t="s">
        <v>125</v>
      </c>
      <c r="K6212" t="s">
        <v>2796</v>
      </c>
      <c r="N6212" t="s">
        <v>2793</v>
      </c>
      <c r="O6212" t="s">
        <v>2794</v>
      </c>
      <c r="P6212" t="s">
        <v>162</v>
      </c>
      <c r="Q6212" t="s">
        <v>171</v>
      </c>
      <c r="R6212" t="s">
        <v>131</v>
      </c>
      <c r="S6212" t="s">
        <v>164</v>
      </c>
      <c r="T6212" t="s">
        <v>165</v>
      </c>
      <c r="U6212" t="s">
        <v>151</v>
      </c>
      <c r="V6212" t="s">
        <v>135</v>
      </c>
      <c r="W6212" t="s">
        <v>136</v>
      </c>
      <c r="X6212" t="s">
        <v>2797</v>
      </c>
      <c r="Y6212" s="94">
        <v>144921.99</v>
      </c>
      <c r="Z6212" s="94">
        <v>134458.25333333333</v>
      </c>
      <c r="AA6212" s="94">
        <v>138492.00093333333</v>
      </c>
      <c r="AB6212" s="94">
        <v>138492</v>
      </c>
      <c r="AC6212">
        <f t="shared" si="194"/>
        <v>3000</v>
      </c>
      <c r="AD6212" t="str">
        <f t="shared" si="195"/>
        <v>315</v>
      </c>
    </row>
    <row r="6213" spans="1:30" hidden="1" x14ac:dyDescent="0.25">
      <c r="A6213" t="s">
        <v>2790</v>
      </c>
      <c r="B6213" t="s">
        <v>2791</v>
      </c>
      <c r="C6213" t="s">
        <v>157</v>
      </c>
      <c r="D6213" t="s">
        <v>264</v>
      </c>
      <c r="E6213" t="s">
        <v>122</v>
      </c>
      <c r="F6213" t="s">
        <v>159</v>
      </c>
      <c r="G6213" t="s">
        <v>160</v>
      </c>
      <c r="H6213" t="s">
        <v>143</v>
      </c>
      <c r="I6213" t="s">
        <v>124</v>
      </c>
      <c r="J6213" t="s">
        <v>125</v>
      </c>
      <c r="K6213" t="s">
        <v>2796</v>
      </c>
      <c r="N6213" t="s">
        <v>2793</v>
      </c>
      <c r="O6213" t="s">
        <v>2794</v>
      </c>
      <c r="P6213" t="s">
        <v>162</v>
      </c>
      <c r="Q6213" t="s">
        <v>265</v>
      </c>
      <c r="R6213" t="s">
        <v>131</v>
      </c>
      <c r="S6213" t="s">
        <v>164</v>
      </c>
      <c r="T6213" t="s">
        <v>165</v>
      </c>
      <c r="U6213" t="s">
        <v>151</v>
      </c>
      <c r="V6213" t="s">
        <v>135</v>
      </c>
      <c r="W6213" t="s">
        <v>136</v>
      </c>
      <c r="X6213" t="s">
        <v>2797</v>
      </c>
      <c r="Y6213" s="94">
        <v>0</v>
      </c>
      <c r="Z6213" s="94">
        <v>1512.5</v>
      </c>
      <c r="AA6213" s="94">
        <v>1557.88</v>
      </c>
      <c r="AB6213" s="94">
        <v>1557.88</v>
      </c>
      <c r="AC6213">
        <f t="shared" si="194"/>
        <v>3000</v>
      </c>
      <c r="AD6213" t="str">
        <f t="shared" si="195"/>
        <v>315</v>
      </c>
    </row>
    <row r="6214" spans="1:30" hidden="1" x14ac:dyDescent="0.25">
      <c r="A6214" t="s">
        <v>2790</v>
      </c>
      <c r="B6214" t="s">
        <v>2791</v>
      </c>
      <c r="C6214" t="s">
        <v>157</v>
      </c>
      <c r="D6214" t="s">
        <v>266</v>
      </c>
      <c r="E6214" t="s">
        <v>122</v>
      </c>
      <c r="F6214" t="s">
        <v>159</v>
      </c>
      <c r="G6214" t="s">
        <v>160</v>
      </c>
      <c r="H6214" t="s">
        <v>143</v>
      </c>
      <c r="I6214" t="s">
        <v>124</v>
      </c>
      <c r="J6214" t="s">
        <v>125</v>
      </c>
      <c r="K6214" t="s">
        <v>2796</v>
      </c>
      <c r="N6214" t="s">
        <v>2793</v>
      </c>
      <c r="O6214" t="s">
        <v>2794</v>
      </c>
      <c r="P6214" t="s">
        <v>162</v>
      </c>
      <c r="Q6214" t="s">
        <v>267</v>
      </c>
      <c r="R6214" t="s">
        <v>131</v>
      </c>
      <c r="S6214" t="s">
        <v>164</v>
      </c>
      <c r="T6214" t="s">
        <v>165</v>
      </c>
      <c r="U6214" t="s">
        <v>151</v>
      </c>
      <c r="V6214" t="s">
        <v>135</v>
      </c>
      <c r="W6214" t="s">
        <v>136</v>
      </c>
      <c r="X6214" t="s">
        <v>2797</v>
      </c>
      <c r="Y6214" s="94">
        <v>2368.2399999999998</v>
      </c>
      <c r="Z6214" s="94">
        <v>5246.99</v>
      </c>
      <c r="AA6214" s="94">
        <v>5404.4</v>
      </c>
      <c r="AB6214" s="94">
        <v>5404.4</v>
      </c>
      <c r="AC6214">
        <f t="shared" si="194"/>
        <v>3000</v>
      </c>
      <c r="AD6214" t="str">
        <f t="shared" si="195"/>
        <v>315</v>
      </c>
    </row>
    <row r="6215" spans="1:30" hidden="1" x14ac:dyDescent="0.25">
      <c r="A6215" t="s">
        <v>2790</v>
      </c>
      <c r="B6215" t="s">
        <v>2791</v>
      </c>
      <c r="C6215" t="s">
        <v>157</v>
      </c>
      <c r="D6215" t="s">
        <v>270</v>
      </c>
      <c r="E6215" t="s">
        <v>122</v>
      </c>
      <c r="F6215" t="s">
        <v>159</v>
      </c>
      <c r="G6215" t="s">
        <v>160</v>
      </c>
      <c r="H6215" t="s">
        <v>143</v>
      </c>
      <c r="I6215" t="s">
        <v>124</v>
      </c>
      <c r="J6215" t="s">
        <v>125</v>
      </c>
      <c r="K6215" t="s">
        <v>2796</v>
      </c>
      <c r="N6215" t="s">
        <v>2793</v>
      </c>
      <c r="O6215" t="s">
        <v>2794</v>
      </c>
      <c r="P6215" t="s">
        <v>162</v>
      </c>
      <c r="Q6215" t="s">
        <v>271</v>
      </c>
      <c r="R6215" t="s">
        <v>131</v>
      </c>
      <c r="S6215" t="s">
        <v>164</v>
      </c>
      <c r="T6215" t="s">
        <v>165</v>
      </c>
      <c r="U6215" t="s">
        <v>151</v>
      </c>
      <c r="V6215" t="s">
        <v>135</v>
      </c>
      <c r="W6215" t="s">
        <v>136</v>
      </c>
      <c r="X6215" t="s">
        <v>2797</v>
      </c>
      <c r="Y6215" s="94">
        <v>9840.39</v>
      </c>
      <c r="Z6215" s="94">
        <v>0</v>
      </c>
      <c r="AA6215" s="94">
        <v>0</v>
      </c>
      <c r="AB6215" s="94">
        <v>0</v>
      </c>
      <c r="AC6215">
        <f t="shared" si="194"/>
        <v>3000</v>
      </c>
      <c r="AD6215" t="str">
        <f t="shared" si="195"/>
        <v>315</v>
      </c>
    </row>
    <row r="6216" spans="1:30" hidden="1" x14ac:dyDescent="0.25">
      <c r="A6216" t="s">
        <v>2790</v>
      </c>
      <c r="B6216" t="s">
        <v>2791</v>
      </c>
      <c r="C6216" t="s">
        <v>157</v>
      </c>
      <c r="D6216" t="s">
        <v>272</v>
      </c>
      <c r="E6216" t="s">
        <v>122</v>
      </c>
      <c r="F6216" t="s">
        <v>159</v>
      </c>
      <c r="G6216" t="s">
        <v>160</v>
      </c>
      <c r="H6216" t="s">
        <v>143</v>
      </c>
      <c r="I6216" t="s">
        <v>124</v>
      </c>
      <c r="J6216" t="s">
        <v>125</v>
      </c>
      <c r="K6216" t="s">
        <v>2796</v>
      </c>
      <c r="N6216" t="s">
        <v>2793</v>
      </c>
      <c r="O6216" t="s">
        <v>2794</v>
      </c>
      <c r="P6216" t="s">
        <v>162</v>
      </c>
      <c r="Q6216" t="s">
        <v>273</v>
      </c>
      <c r="R6216" t="s">
        <v>131</v>
      </c>
      <c r="S6216" t="s">
        <v>164</v>
      </c>
      <c r="T6216" t="s">
        <v>165</v>
      </c>
      <c r="U6216" t="s">
        <v>151</v>
      </c>
      <c r="V6216" t="s">
        <v>135</v>
      </c>
      <c r="W6216" t="s">
        <v>136</v>
      </c>
      <c r="X6216" t="s">
        <v>2797</v>
      </c>
      <c r="Y6216" s="94">
        <v>30861.52</v>
      </c>
      <c r="Z6216" s="94">
        <v>29205.586666666673</v>
      </c>
      <c r="AA6216" s="94">
        <v>30081.75</v>
      </c>
      <c r="AB6216" s="94">
        <v>30081.75</v>
      </c>
      <c r="AC6216">
        <f t="shared" si="194"/>
        <v>3000</v>
      </c>
      <c r="AD6216" t="str">
        <f t="shared" si="195"/>
        <v>315</v>
      </c>
    </row>
    <row r="6217" spans="1:30" hidden="1" x14ac:dyDescent="0.25">
      <c r="A6217" t="s">
        <v>2790</v>
      </c>
      <c r="B6217" t="s">
        <v>2791</v>
      </c>
      <c r="C6217" t="s">
        <v>157</v>
      </c>
      <c r="D6217" t="s">
        <v>278</v>
      </c>
      <c r="E6217" t="s">
        <v>122</v>
      </c>
      <c r="F6217" t="s">
        <v>159</v>
      </c>
      <c r="G6217" t="s">
        <v>160</v>
      </c>
      <c r="H6217" t="s">
        <v>143</v>
      </c>
      <c r="I6217" t="s">
        <v>124</v>
      </c>
      <c r="J6217" t="s">
        <v>125</v>
      </c>
      <c r="K6217" t="s">
        <v>2796</v>
      </c>
      <c r="N6217" t="s">
        <v>2793</v>
      </c>
      <c r="O6217" t="s">
        <v>2794</v>
      </c>
      <c r="P6217" t="s">
        <v>162</v>
      </c>
      <c r="Q6217" t="s">
        <v>279</v>
      </c>
      <c r="R6217" t="s">
        <v>131</v>
      </c>
      <c r="S6217" t="s">
        <v>164</v>
      </c>
      <c r="T6217" t="s">
        <v>165</v>
      </c>
      <c r="U6217" t="s">
        <v>151</v>
      </c>
      <c r="V6217" t="s">
        <v>135</v>
      </c>
      <c r="W6217" t="s">
        <v>136</v>
      </c>
      <c r="X6217" t="s">
        <v>2797</v>
      </c>
      <c r="Y6217" s="94">
        <v>1489.57</v>
      </c>
      <c r="Z6217" s="94">
        <v>0</v>
      </c>
      <c r="AA6217" s="94">
        <v>0</v>
      </c>
      <c r="AB6217" s="94">
        <v>0</v>
      </c>
      <c r="AC6217">
        <f t="shared" si="194"/>
        <v>3000</v>
      </c>
      <c r="AD6217" t="str">
        <f t="shared" si="195"/>
        <v>315</v>
      </c>
    </row>
    <row r="6218" spans="1:30" hidden="1" x14ac:dyDescent="0.25">
      <c r="A6218" t="s">
        <v>2790</v>
      </c>
      <c r="B6218" t="s">
        <v>2791</v>
      </c>
      <c r="C6218" t="s">
        <v>157</v>
      </c>
      <c r="D6218" t="s">
        <v>172</v>
      </c>
      <c r="E6218" t="s">
        <v>122</v>
      </c>
      <c r="F6218" t="s">
        <v>159</v>
      </c>
      <c r="G6218" t="s">
        <v>160</v>
      </c>
      <c r="H6218" t="s">
        <v>143</v>
      </c>
      <c r="I6218" t="s">
        <v>124</v>
      </c>
      <c r="J6218" t="s">
        <v>125</v>
      </c>
      <c r="K6218" t="s">
        <v>2796</v>
      </c>
      <c r="N6218" t="s">
        <v>2793</v>
      </c>
      <c r="O6218" t="s">
        <v>2794</v>
      </c>
      <c r="P6218" t="s">
        <v>162</v>
      </c>
      <c r="Q6218" t="s">
        <v>173</v>
      </c>
      <c r="R6218" t="s">
        <v>131</v>
      </c>
      <c r="S6218" t="s">
        <v>164</v>
      </c>
      <c r="T6218" t="s">
        <v>165</v>
      </c>
      <c r="U6218" t="s">
        <v>151</v>
      </c>
      <c r="V6218" t="s">
        <v>135</v>
      </c>
      <c r="W6218" t="s">
        <v>136</v>
      </c>
      <c r="X6218" t="s">
        <v>2797</v>
      </c>
      <c r="Y6218" s="94">
        <v>333308.96000000002</v>
      </c>
      <c r="Z6218" s="94">
        <v>314538.2</v>
      </c>
      <c r="AA6218" s="94">
        <v>323974.34999999998</v>
      </c>
      <c r="AB6218" s="94">
        <v>323974.34999999998</v>
      </c>
      <c r="AC6218">
        <f t="shared" si="194"/>
        <v>3000</v>
      </c>
      <c r="AD6218" t="str">
        <f t="shared" si="195"/>
        <v>315</v>
      </c>
    </row>
    <row r="6219" spans="1:30" hidden="1" x14ac:dyDescent="0.25">
      <c r="A6219" t="s">
        <v>2790</v>
      </c>
      <c r="B6219" t="s">
        <v>2791</v>
      </c>
      <c r="C6219" t="s">
        <v>157</v>
      </c>
      <c r="D6219" t="s">
        <v>174</v>
      </c>
      <c r="E6219" t="s">
        <v>122</v>
      </c>
      <c r="F6219" t="s">
        <v>159</v>
      </c>
      <c r="G6219" t="s">
        <v>160</v>
      </c>
      <c r="H6219" t="s">
        <v>143</v>
      </c>
      <c r="I6219" t="s">
        <v>124</v>
      </c>
      <c r="J6219" t="s">
        <v>125</v>
      </c>
      <c r="K6219" t="s">
        <v>2796</v>
      </c>
      <c r="N6219" t="s">
        <v>2793</v>
      </c>
      <c r="O6219" t="s">
        <v>2794</v>
      </c>
      <c r="P6219" t="s">
        <v>162</v>
      </c>
      <c r="Q6219" t="s">
        <v>175</v>
      </c>
      <c r="R6219" t="s">
        <v>131</v>
      </c>
      <c r="S6219" t="s">
        <v>164</v>
      </c>
      <c r="T6219" t="s">
        <v>165</v>
      </c>
      <c r="U6219" t="s">
        <v>151</v>
      </c>
      <c r="V6219" t="s">
        <v>135</v>
      </c>
      <c r="W6219" t="s">
        <v>136</v>
      </c>
      <c r="X6219" t="s">
        <v>2797</v>
      </c>
      <c r="Y6219" s="94">
        <v>254451.99</v>
      </c>
      <c r="Z6219" s="94">
        <v>226287.15000000002</v>
      </c>
      <c r="AA6219" s="94">
        <v>233075.76</v>
      </c>
      <c r="AB6219" s="94">
        <v>233075.76</v>
      </c>
      <c r="AC6219">
        <f t="shared" si="194"/>
        <v>3000</v>
      </c>
      <c r="AD6219" t="str">
        <f t="shared" si="195"/>
        <v>315</v>
      </c>
    </row>
    <row r="6220" spans="1:30" hidden="1" x14ac:dyDescent="0.25">
      <c r="A6220" t="s">
        <v>2790</v>
      </c>
      <c r="B6220" t="s">
        <v>2791</v>
      </c>
      <c r="C6220" t="s">
        <v>157</v>
      </c>
      <c r="D6220" t="s">
        <v>282</v>
      </c>
      <c r="E6220" t="s">
        <v>122</v>
      </c>
      <c r="F6220" t="s">
        <v>159</v>
      </c>
      <c r="G6220" t="s">
        <v>160</v>
      </c>
      <c r="H6220" t="s">
        <v>143</v>
      </c>
      <c r="I6220" t="s">
        <v>124</v>
      </c>
      <c r="J6220" t="s">
        <v>125</v>
      </c>
      <c r="K6220" t="s">
        <v>2796</v>
      </c>
      <c r="N6220" t="s">
        <v>2793</v>
      </c>
      <c r="O6220" t="s">
        <v>2794</v>
      </c>
      <c r="P6220" t="s">
        <v>162</v>
      </c>
      <c r="Q6220" t="s">
        <v>283</v>
      </c>
      <c r="R6220" t="s">
        <v>131</v>
      </c>
      <c r="S6220" t="s">
        <v>164</v>
      </c>
      <c r="T6220" t="s">
        <v>165</v>
      </c>
      <c r="U6220" t="s">
        <v>151</v>
      </c>
      <c r="V6220" t="s">
        <v>135</v>
      </c>
      <c r="W6220" t="s">
        <v>136</v>
      </c>
      <c r="X6220" t="s">
        <v>2797</v>
      </c>
      <c r="Y6220" s="94">
        <v>12909.42</v>
      </c>
      <c r="Z6220" s="94">
        <v>9904.0000000000018</v>
      </c>
      <c r="AA6220" s="94">
        <v>10201.120000000001</v>
      </c>
      <c r="AB6220" s="94">
        <v>10201.120000000001</v>
      </c>
      <c r="AC6220">
        <f t="shared" si="194"/>
        <v>3000</v>
      </c>
      <c r="AD6220" t="str">
        <f t="shared" si="195"/>
        <v>315</v>
      </c>
    </row>
    <row r="6221" spans="1:30" hidden="1" x14ac:dyDescent="0.25">
      <c r="A6221" t="s">
        <v>2790</v>
      </c>
      <c r="B6221" t="s">
        <v>2791</v>
      </c>
      <c r="C6221" t="s">
        <v>157</v>
      </c>
      <c r="D6221" t="s">
        <v>286</v>
      </c>
      <c r="E6221" t="s">
        <v>122</v>
      </c>
      <c r="F6221" t="s">
        <v>159</v>
      </c>
      <c r="G6221" t="s">
        <v>160</v>
      </c>
      <c r="H6221" t="s">
        <v>143</v>
      </c>
      <c r="I6221" t="s">
        <v>124</v>
      </c>
      <c r="J6221" t="s">
        <v>125</v>
      </c>
      <c r="K6221" t="s">
        <v>2796</v>
      </c>
      <c r="N6221" t="s">
        <v>2793</v>
      </c>
      <c r="O6221" t="s">
        <v>2794</v>
      </c>
      <c r="P6221" t="s">
        <v>162</v>
      </c>
      <c r="Q6221" t="s">
        <v>287</v>
      </c>
      <c r="R6221" t="s">
        <v>131</v>
      </c>
      <c r="S6221" t="s">
        <v>164</v>
      </c>
      <c r="T6221" t="s">
        <v>165</v>
      </c>
      <c r="U6221" t="s">
        <v>151</v>
      </c>
      <c r="V6221" t="s">
        <v>135</v>
      </c>
      <c r="W6221" t="s">
        <v>136</v>
      </c>
      <c r="X6221" t="s">
        <v>2797</v>
      </c>
      <c r="Y6221" s="94">
        <v>1507.12</v>
      </c>
      <c r="Z6221" s="94">
        <v>0</v>
      </c>
      <c r="AA6221" s="94">
        <v>0</v>
      </c>
      <c r="AB6221" s="94">
        <v>0</v>
      </c>
      <c r="AC6221">
        <f t="shared" si="194"/>
        <v>3000</v>
      </c>
      <c r="AD6221" t="str">
        <f t="shared" si="195"/>
        <v>315</v>
      </c>
    </row>
    <row r="6222" spans="1:30" hidden="1" x14ac:dyDescent="0.25">
      <c r="A6222" t="s">
        <v>2790</v>
      </c>
      <c r="B6222" t="s">
        <v>2791</v>
      </c>
      <c r="C6222" t="s">
        <v>157</v>
      </c>
      <c r="D6222" t="s">
        <v>288</v>
      </c>
      <c r="E6222" t="s">
        <v>122</v>
      </c>
      <c r="F6222" t="s">
        <v>159</v>
      </c>
      <c r="G6222" t="s">
        <v>160</v>
      </c>
      <c r="H6222" t="s">
        <v>143</v>
      </c>
      <c r="I6222" t="s">
        <v>124</v>
      </c>
      <c r="J6222" t="s">
        <v>125</v>
      </c>
      <c r="K6222" t="s">
        <v>2796</v>
      </c>
      <c r="N6222" t="s">
        <v>2793</v>
      </c>
      <c r="O6222" t="s">
        <v>2794</v>
      </c>
      <c r="P6222" t="s">
        <v>162</v>
      </c>
      <c r="Q6222" t="s">
        <v>289</v>
      </c>
      <c r="R6222" t="s">
        <v>131</v>
      </c>
      <c r="S6222" t="s">
        <v>164</v>
      </c>
      <c r="T6222" t="s">
        <v>165</v>
      </c>
      <c r="U6222" t="s">
        <v>151</v>
      </c>
      <c r="V6222" t="s">
        <v>135</v>
      </c>
      <c r="W6222" t="s">
        <v>136</v>
      </c>
      <c r="X6222" t="s">
        <v>2797</v>
      </c>
      <c r="Y6222" s="94">
        <v>37733.019999999997</v>
      </c>
      <c r="Z6222" s="94">
        <v>1206.3999999999999</v>
      </c>
      <c r="AA6222" s="94">
        <v>1242.5899999999999</v>
      </c>
      <c r="AB6222" s="94">
        <v>1242.5899999999999</v>
      </c>
      <c r="AC6222">
        <f t="shared" si="194"/>
        <v>3000</v>
      </c>
      <c r="AD6222" t="str">
        <f t="shared" si="195"/>
        <v>315</v>
      </c>
    </row>
    <row r="6223" spans="1:30" hidden="1" x14ac:dyDescent="0.25">
      <c r="A6223" t="s">
        <v>2790</v>
      </c>
      <c r="B6223" t="s">
        <v>2791</v>
      </c>
      <c r="C6223" t="s">
        <v>157</v>
      </c>
      <c r="D6223" t="s">
        <v>417</v>
      </c>
      <c r="E6223" t="s">
        <v>122</v>
      </c>
      <c r="F6223" t="s">
        <v>159</v>
      </c>
      <c r="G6223" t="s">
        <v>160</v>
      </c>
      <c r="H6223" t="s">
        <v>143</v>
      </c>
      <c r="I6223" t="s">
        <v>124</v>
      </c>
      <c r="J6223" t="s">
        <v>125</v>
      </c>
      <c r="K6223" t="s">
        <v>2796</v>
      </c>
      <c r="N6223" t="s">
        <v>2793</v>
      </c>
      <c r="O6223" t="s">
        <v>2794</v>
      </c>
      <c r="P6223" t="s">
        <v>162</v>
      </c>
      <c r="Q6223" t="s">
        <v>418</v>
      </c>
      <c r="R6223" t="s">
        <v>131</v>
      </c>
      <c r="S6223" t="s">
        <v>164</v>
      </c>
      <c r="T6223" t="s">
        <v>165</v>
      </c>
      <c r="U6223" t="s">
        <v>151</v>
      </c>
      <c r="V6223" t="s">
        <v>135</v>
      </c>
      <c r="W6223" t="s">
        <v>136</v>
      </c>
      <c r="X6223" t="s">
        <v>2797</v>
      </c>
      <c r="Y6223" s="94">
        <v>119379.06</v>
      </c>
      <c r="Z6223" s="94">
        <v>5149.2000000000007</v>
      </c>
      <c r="AA6223" s="94">
        <v>5303.68</v>
      </c>
      <c r="AB6223" s="94">
        <v>5303.68</v>
      </c>
      <c r="AC6223">
        <f t="shared" si="194"/>
        <v>3000</v>
      </c>
      <c r="AD6223" t="str">
        <f t="shared" si="195"/>
        <v>315</v>
      </c>
    </row>
    <row r="6224" spans="1:30" hidden="1" x14ac:dyDescent="0.25">
      <c r="A6224" t="s">
        <v>2790</v>
      </c>
      <c r="B6224" t="s">
        <v>2791</v>
      </c>
      <c r="C6224" t="s">
        <v>157</v>
      </c>
      <c r="D6224" t="s">
        <v>176</v>
      </c>
      <c r="E6224" t="s">
        <v>122</v>
      </c>
      <c r="F6224" t="s">
        <v>159</v>
      </c>
      <c r="G6224" t="s">
        <v>160</v>
      </c>
      <c r="H6224" t="s">
        <v>143</v>
      </c>
      <c r="I6224" t="s">
        <v>124</v>
      </c>
      <c r="J6224" t="s">
        <v>125</v>
      </c>
      <c r="K6224" t="s">
        <v>2796</v>
      </c>
      <c r="N6224" t="s">
        <v>2793</v>
      </c>
      <c r="O6224" t="s">
        <v>2794</v>
      </c>
      <c r="P6224" t="s">
        <v>162</v>
      </c>
      <c r="Q6224" t="s">
        <v>177</v>
      </c>
      <c r="R6224" t="s">
        <v>131</v>
      </c>
      <c r="S6224" t="s">
        <v>164</v>
      </c>
      <c r="T6224" t="s">
        <v>165</v>
      </c>
      <c r="U6224" t="s">
        <v>151</v>
      </c>
      <c r="V6224" t="s">
        <v>135</v>
      </c>
      <c r="W6224" t="s">
        <v>136</v>
      </c>
      <c r="X6224" t="s">
        <v>2797</v>
      </c>
      <c r="Y6224" s="94">
        <v>967.85</v>
      </c>
      <c r="Z6224" s="94">
        <v>0</v>
      </c>
      <c r="AA6224" s="94">
        <v>0</v>
      </c>
      <c r="AB6224" s="94">
        <v>0</v>
      </c>
      <c r="AC6224">
        <f t="shared" si="194"/>
        <v>3000</v>
      </c>
      <c r="AD6224" t="str">
        <f t="shared" si="195"/>
        <v>315</v>
      </c>
    </row>
    <row r="6225" spans="1:30" hidden="1" x14ac:dyDescent="0.25">
      <c r="A6225" t="s">
        <v>2345</v>
      </c>
      <c r="B6225" t="s">
        <v>352</v>
      </c>
      <c r="C6225" t="s">
        <v>157</v>
      </c>
      <c r="D6225" t="s">
        <v>2798</v>
      </c>
      <c r="E6225" t="s">
        <v>122</v>
      </c>
      <c r="F6225" t="s">
        <v>159</v>
      </c>
      <c r="G6225" t="s">
        <v>160</v>
      </c>
      <c r="H6225">
        <v>19</v>
      </c>
      <c r="I6225" t="s">
        <v>124</v>
      </c>
      <c r="J6225" t="s">
        <v>125</v>
      </c>
      <c r="K6225" t="s">
        <v>2348</v>
      </c>
      <c r="N6225" t="s">
        <v>2347</v>
      </c>
      <c r="O6225" t="s">
        <v>358</v>
      </c>
      <c r="P6225" t="s">
        <v>162</v>
      </c>
      <c r="Q6225" t="s">
        <v>2799</v>
      </c>
      <c r="R6225" t="s">
        <v>131</v>
      </c>
      <c r="S6225" t="s">
        <v>164</v>
      </c>
      <c r="T6225" t="s">
        <v>165</v>
      </c>
      <c r="U6225" t="s">
        <v>134</v>
      </c>
      <c r="V6225" t="s">
        <v>135</v>
      </c>
      <c r="W6225" t="s">
        <v>136</v>
      </c>
      <c r="X6225" t="s">
        <v>2349</v>
      </c>
      <c r="Y6225" s="94">
        <v>37290284.359999999</v>
      </c>
      <c r="Z6225" s="94">
        <v>85329700.320659757</v>
      </c>
      <c r="AA6225" s="94">
        <v>22536728.5605154</v>
      </c>
      <c r="AB6225" s="94">
        <v>22536728.559999999</v>
      </c>
      <c r="AC6225">
        <f t="shared" si="194"/>
        <v>4000</v>
      </c>
      <c r="AD6225" t="str">
        <f t="shared" si="195"/>
        <v>312</v>
      </c>
    </row>
    <row r="6226" spans="1:30" hidden="1" x14ac:dyDescent="0.25">
      <c r="A6226" s="97" t="s">
        <v>2800</v>
      </c>
      <c r="B6226" s="97" t="s">
        <v>2791</v>
      </c>
      <c r="C6226" s="97" t="s">
        <v>140</v>
      </c>
      <c r="D6226" s="97" t="s">
        <v>141</v>
      </c>
      <c r="E6226" s="97" t="s">
        <v>122</v>
      </c>
      <c r="F6226" s="98">
        <v>15</v>
      </c>
      <c r="G6226" s="98" t="s">
        <v>142</v>
      </c>
      <c r="H6226" s="97" t="s">
        <v>143</v>
      </c>
      <c r="I6226" s="97" t="s">
        <v>124</v>
      </c>
      <c r="J6226" s="97" t="s">
        <v>125</v>
      </c>
      <c r="K6226" s="97" t="s">
        <v>2801</v>
      </c>
      <c r="L6226" s="97"/>
      <c r="M6226" s="97"/>
      <c r="N6226" s="97" t="s">
        <v>2802</v>
      </c>
      <c r="O6226" s="97" t="s">
        <v>2794</v>
      </c>
      <c r="P6226" s="97" t="s">
        <v>147</v>
      </c>
      <c r="Q6226" s="97" t="s">
        <v>148</v>
      </c>
      <c r="R6226" s="97" t="s">
        <v>131</v>
      </c>
      <c r="S6226" s="97" t="s">
        <v>149</v>
      </c>
      <c r="T6226" s="97" t="s">
        <v>150</v>
      </c>
      <c r="U6226" s="97" t="s">
        <v>151</v>
      </c>
      <c r="V6226" s="97" t="s">
        <v>135</v>
      </c>
      <c r="W6226" s="97" t="s">
        <v>136</v>
      </c>
      <c r="X6226" s="97"/>
      <c r="Y6226" s="99"/>
      <c r="Z6226" s="99"/>
      <c r="AA6226" s="99">
        <v>2918664</v>
      </c>
      <c r="AB6226" s="99">
        <v>2918664</v>
      </c>
      <c r="AC6226">
        <f t="shared" si="194"/>
        <v>1000</v>
      </c>
      <c r="AD6226" t="str">
        <f t="shared" si="195"/>
        <v>315</v>
      </c>
    </row>
    <row r="6227" spans="1:30" hidden="1" x14ac:dyDescent="0.25">
      <c r="A6227" s="97" t="s">
        <v>2800</v>
      </c>
      <c r="B6227" s="97" t="s">
        <v>2791</v>
      </c>
      <c r="C6227" s="97" t="s">
        <v>140</v>
      </c>
      <c r="D6227" s="97">
        <v>13201</v>
      </c>
      <c r="E6227" s="97" t="s">
        <v>122</v>
      </c>
      <c r="F6227" s="98">
        <v>15</v>
      </c>
      <c r="G6227" s="98" t="s">
        <v>142</v>
      </c>
      <c r="H6227" s="97">
        <v>19</v>
      </c>
      <c r="I6227" s="97" t="s">
        <v>124</v>
      </c>
      <c r="J6227" s="97" t="s">
        <v>125</v>
      </c>
      <c r="K6227" s="97" t="s">
        <v>2801</v>
      </c>
      <c r="L6227" s="97"/>
      <c r="M6227" s="97"/>
      <c r="N6227" s="97" t="s">
        <v>2802</v>
      </c>
      <c r="O6227" s="97" t="s">
        <v>2794</v>
      </c>
      <c r="P6227" s="97" t="s">
        <v>147</v>
      </c>
      <c r="Q6227" s="97" t="s">
        <v>152</v>
      </c>
      <c r="R6227" s="97" t="s">
        <v>131</v>
      </c>
      <c r="S6227" s="97" t="s">
        <v>149</v>
      </c>
      <c r="T6227" s="97" t="s">
        <v>150</v>
      </c>
      <c r="U6227" s="97" t="s">
        <v>134</v>
      </c>
      <c r="V6227" s="97" t="s">
        <v>135</v>
      </c>
      <c r="W6227" s="97" t="s">
        <v>136</v>
      </c>
      <c r="X6227" s="97"/>
      <c r="Y6227" s="99"/>
      <c r="Z6227" s="99"/>
      <c r="AA6227" s="99">
        <v>121611</v>
      </c>
      <c r="AB6227" s="99">
        <v>121611</v>
      </c>
      <c r="AC6227">
        <f t="shared" si="194"/>
        <v>1000</v>
      </c>
      <c r="AD6227" t="str">
        <f t="shared" si="195"/>
        <v>315</v>
      </c>
    </row>
    <row r="6228" spans="1:30" hidden="1" x14ac:dyDescent="0.25">
      <c r="A6228" s="97" t="s">
        <v>2800</v>
      </c>
      <c r="B6228" s="97" t="s">
        <v>2791</v>
      </c>
      <c r="C6228" s="97" t="s">
        <v>140</v>
      </c>
      <c r="D6228" s="97">
        <v>13203</v>
      </c>
      <c r="E6228" s="97" t="s">
        <v>122</v>
      </c>
      <c r="F6228" s="98">
        <v>15</v>
      </c>
      <c r="G6228" s="98" t="s">
        <v>142</v>
      </c>
      <c r="H6228" s="97">
        <v>19</v>
      </c>
      <c r="I6228" s="97" t="s">
        <v>124</v>
      </c>
      <c r="J6228" s="97" t="s">
        <v>125</v>
      </c>
      <c r="K6228" s="97" t="s">
        <v>2801</v>
      </c>
      <c r="L6228" s="97"/>
      <c r="M6228" s="97"/>
      <c r="N6228" s="97" t="s">
        <v>2802</v>
      </c>
      <c r="O6228" s="97" t="s">
        <v>2794</v>
      </c>
      <c r="P6228" s="97" t="s">
        <v>147</v>
      </c>
      <c r="Q6228" s="97" t="s">
        <v>153</v>
      </c>
      <c r="R6228" s="97" t="s">
        <v>131</v>
      </c>
      <c r="S6228" s="97" t="s">
        <v>149</v>
      </c>
      <c r="T6228" s="97" t="s">
        <v>150</v>
      </c>
      <c r="U6228" s="97" t="s">
        <v>134</v>
      </c>
      <c r="V6228" s="97" t="s">
        <v>135</v>
      </c>
      <c r="W6228" s="97" t="s">
        <v>136</v>
      </c>
      <c r="X6228" s="97"/>
      <c r="Y6228" s="99"/>
      <c r="Z6228" s="99"/>
      <c r="AA6228" s="99">
        <v>486444</v>
      </c>
      <c r="AB6228" s="99">
        <v>486444</v>
      </c>
      <c r="AC6228">
        <f t="shared" si="194"/>
        <v>1000</v>
      </c>
      <c r="AD6228" t="str">
        <f t="shared" si="195"/>
        <v>315</v>
      </c>
    </row>
    <row r="6229" spans="1:30" hidden="1" x14ac:dyDescent="0.25">
      <c r="A6229" s="97" t="s">
        <v>2800</v>
      </c>
      <c r="B6229" s="97" t="s">
        <v>2791</v>
      </c>
      <c r="C6229" s="97" t="s">
        <v>140</v>
      </c>
      <c r="D6229" s="97" t="s">
        <v>733</v>
      </c>
      <c r="E6229" s="97" t="s">
        <v>122</v>
      </c>
      <c r="F6229" s="98">
        <v>15</v>
      </c>
      <c r="G6229" s="98" t="s">
        <v>142</v>
      </c>
      <c r="H6229" s="97">
        <v>19</v>
      </c>
      <c r="I6229" s="97" t="s">
        <v>124</v>
      </c>
      <c r="J6229" s="97" t="s">
        <v>125</v>
      </c>
      <c r="K6229" s="97" t="s">
        <v>2801</v>
      </c>
      <c r="L6229" s="97"/>
      <c r="M6229" s="97"/>
      <c r="N6229" s="97" t="s">
        <v>2802</v>
      </c>
      <c r="O6229" s="97" t="s">
        <v>2794</v>
      </c>
      <c r="P6229" s="97" t="s">
        <v>147</v>
      </c>
      <c r="Q6229" s="97" t="s">
        <v>734</v>
      </c>
      <c r="R6229" s="97" t="s">
        <v>131</v>
      </c>
      <c r="S6229" s="97" t="s">
        <v>149</v>
      </c>
      <c r="T6229" s="97" t="s">
        <v>150</v>
      </c>
      <c r="U6229" s="97" t="s">
        <v>134</v>
      </c>
      <c r="V6229" s="97" t="s">
        <v>135</v>
      </c>
      <c r="W6229" s="97" t="s">
        <v>136</v>
      </c>
      <c r="X6229" s="97" t="s">
        <v>2803</v>
      </c>
      <c r="Y6229" s="99">
        <v>176587.36</v>
      </c>
      <c r="Z6229" s="99">
        <v>87008</v>
      </c>
      <c r="AA6229" s="99">
        <v>87008</v>
      </c>
      <c r="AB6229" s="99">
        <v>87008</v>
      </c>
      <c r="AC6229">
        <f t="shared" si="194"/>
        <v>1000</v>
      </c>
      <c r="AD6229" t="str">
        <f t="shared" si="195"/>
        <v>315</v>
      </c>
    </row>
    <row r="6230" spans="1:30" hidden="1" x14ac:dyDescent="0.25">
      <c r="A6230" s="97" t="s">
        <v>2800</v>
      </c>
      <c r="B6230" s="97" t="s">
        <v>2791</v>
      </c>
      <c r="C6230" s="97" t="s">
        <v>140</v>
      </c>
      <c r="D6230" s="97">
        <v>14101</v>
      </c>
      <c r="E6230" s="97" t="s">
        <v>122</v>
      </c>
      <c r="F6230" s="98">
        <v>15</v>
      </c>
      <c r="G6230" s="98" t="s">
        <v>142</v>
      </c>
      <c r="H6230" s="97">
        <v>19</v>
      </c>
      <c r="I6230" s="97" t="s">
        <v>124</v>
      </c>
      <c r="J6230" s="97" t="s">
        <v>125</v>
      </c>
      <c r="K6230" s="97" t="s">
        <v>2801</v>
      </c>
      <c r="L6230" s="97"/>
      <c r="M6230" s="97"/>
      <c r="N6230" s="97" t="s">
        <v>2802</v>
      </c>
      <c r="O6230" s="97" t="s">
        <v>2794</v>
      </c>
      <c r="P6230" s="97" t="s">
        <v>147</v>
      </c>
      <c r="Q6230" s="97" t="s">
        <v>154</v>
      </c>
      <c r="R6230" s="97" t="s">
        <v>131</v>
      </c>
      <c r="S6230" s="97" t="s">
        <v>149</v>
      </c>
      <c r="T6230" s="97" t="s">
        <v>150</v>
      </c>
      <c r="U6230" s="97" t="s">
        <v>134</v>
      </c>
      <c r="V6230" s="97" t="s">
        <v>135</v>
      </c>
      <c r="W6230" s="97" t="s">
        <v>136</v>
      </c>
      <c r="X6230" s="97"/>
      <c r="Y6230" s="99"/>
      <c r="Z6230" s="99"/>
      <c r="AA6230" s="99">
        <v>160526.51999999999</v>
      </c>
      <c r="AB6230" s="99">
        <v>160526.51999999999</v>
      </c>
      <c r="AC6230">
        <f t="shared" si="194"/>
        <v>1000</v>
      </c>
      <c r="AD6230" t="str">
        <f t="shared" si="195"/>
        <v>315</v>
      </c>
    </row>
    <row r="6231" spans="1:30" hidden="1" x14ac:dyDescent="0.25">
      <c r="A6231" s="97" t="s">
        <v>2800</v>
      </c>
      <c r="B6231" s="97" t="s">
        <v>2791</v>
      </c>
      <c r="C6231" s="97" t="s">
        <v>140</v>
      </c>
      <c r="D6231" s="97">
        <v>14103</v>
      </c>
      <c r="E6231" s="97" t="s">
        <v>122</v>
      </c>
      <c r="F6231" s="98">
        <v>15</v>
      </c>
      <c r="G6231" s="98" t="s">
        <v>142</v>
      </c>
      <c r="H6231" s="97">
        <v>19</v>
      </c>
      <c r="I6231" s="97" t="s">
        <v>124</v>
      </c>
      <c r="J6231" s="97" t="s">
        <v>125</v>
      </c>
      <c r="K6231" s="97" t="s">
        <v>2801</v>
      </c>
      <c r="L6231" s="97"/>
      <c r="M6231" s="97"/>
      <c r="N6231" s="97" t="s">
        <v>2802</v>
      </c>
      <c r="O6231" s="97" t="s">
        <v>2794</v>
      </c>
      <c r="P6231" s="97" t="s">
        <v>147</v>
      </c>
      <c r="Q6231" s="97" t="s">
        <v>155</v>
      </c>
      <c r="R6231" s="97" t="s">
        <v>131</v>
      </c>
      <c r="S6231" s="97" t="s">
        <v>149</v>
      </c>
      <c r="T6231" s="97" t="s">
        <v>150</v>
      </c>
      <c r="U6231" s="97" t="s">
        <v>134</v>
      </c>
      <c r="V6231" s="97" t="s">
        <v>135</v>
      </c>
      <c r="W6231" s="97" t="s">
        <v>136</v>
      </c>
      <c r="X6231" s="97"/>
      <c r="Y6231" s="99"/>
      <c r="Z6231" s="99"/>
      <c r="AA6231" s="99">
        <v>65669.94</v>
      </c>
      <c r="AB6231" s="99">
        <v>65669.94</v>
      </c>
      <c r="AC6231">
        <f t="shared" si="194"/>
        <v>1000</v>
      </c>
      <c r="AD6231" t="str">
        <f t="shared" si="195"/>
        <v>315</v>
      </c>
    </row>
    <row r="6232" spans="1:30" hidden="1" x14ac:dyDescent="0.25">
      <c r="A6232" s="97" t="s">
        <v>2800</v>
      </c>
      <c r="B6232" s="97" t="s">
        <v>2791</v>
      </c>
      <c r="C6232" s="97" t="s">
        <v>140</v>
      </c>
      <c r="D6232" s="97">
        <v>14201</v>
      </c>
      <c r="E6232" s="97" t="s">
        <v>122</v>
      </c>
      <c r="F6232" s="98">
        <v>15</v>
      </c>
      <c r="G6232" s="98" t="s">
        <v>142</v>
      </c>
      <c r="H6232" s="97">
        <v>19</v>
      </c>
      <c r="I6232" s="97" t="s">
        <v>124</v>
      </c>
      <c r="J6232" s="97" t="s">
        <v>125</v>
      </c>
      <c r="K6232" s="97" t="s">
        <v>2801</v>
      </c>
      <c r="L6232" s="97"/>
      <c r="M6232" s="97"/>
      <c r="N6232" s="97" t="s">
        <v>2802</v>
      </c>
      <c r="O6232" s="97" t="s">
        <v>2794</v>
      </c>
      <c r="P6232" s="97" t="s">
        <v>147</v>
      </c>
      <c r="Q6232" s="97" t="s">
        <v>156</v>
      </c>
      <c r="R6232" s="97" t="s">
        <v>131</v>
      </c>
      <c r="S6232" s="97" t="s">
        <v>149</v>
      </c>
      <c r="T6232" s="97" t="s">
        <v>150</v>
      </c>
      <c r="U6232" s="97" t="s">
        <v>134</v>
      </c>
      <c r="V6232" s="97" t="s">
        <v>135</v>
      </c>
      <c r="W6232" s="97" t="s">
        <v>136</v>
      </c>
      <c r="X6232" s="97"/>
      <c r="Y6232" s="99"/>
      <c r="Z6232" s="99"/>
      <c r="AA6232" s="99">
        <v>145933.20000000001</v>
      </c>
      <c r="AB6232" s="99">
        <v>145933.20000000001</v>
      </c>
      <c r="AC6232">
        <f t="shared" si="194"/>
        <v>1000</v>
      </c>
      <c r="AD6232" t="str">
        <f t="shared" si="195"/>
        <v>315</v>
      </c>
    </row>
    <row r="6233" spans="1:30" hidden="1" x14ac:dyDescent="0.25">
      <c r="A6233" s="97" t="s">
        <v>2800</v>
      </c>
      <c r="B6233" s="97" t="s">
        <v>2791</v>
      </c>
      <c r="C6233" s="97" t="s">
        <v>140</v>
      </c>
      <c r="D6233" s="97">
        <v>14301</v>
      </c>
      <c r="E6233" s="97" t="s">
        <v>122</v>
      </c>
      <c r="F6233" s="98">
        <v>15</v>
      </c>
      <c r="G6233" s="98" t="s">
        <v>142</v>
      </c>
      <c r="H6233" s="97">
        <v>19</v>
      </c>
      <c r="I6233" s="97" t="s">
        <v>124</v>
      </c>
      <c r="J6233" s="97" t="s">
        <v>125</v>
      </c>
      <c r="K6233" s="97" t="s">
        <v>2801</v>
      </c>
      <c r="L6233" s="97"/>
      <c r="M6233" s="97"/>
      <c r="N6233" s="97" t="s">
        <v>2802</v>
      </c>
      <c r="O6233" s="97" t="s">
        <v>2794</v>
      </c>
      <c r="P6233" s="97" t="s">
        <v>147</v>
      </c>
      <c r="Q6233" s="97" t="s">
        <v>178</v>
      </c>
      <c r="R6233" s="97" t="s">
        <v>131</v>
      </c>
      <c r="S6233" s="97" t="s">
        <v>149</v>
      </c>
      <c r="T6233" s="97" t="s">
        <v>150</v>
      </c>
      <c r="U6233" s="97" t="s">
        <v>134</v>
      </c>
      <c r="V6233" s="97" t="s">
        <v>135</v>
      </c>
      <c r="W6233" s="97" t="s">
        <v>136</v>
      </c>
      <c r="X6233" s="97"/>
      <c r="Y6233" s="99"/>
      <c r="Z6233" s="99"/>
      <c r="AA6233" s="99">
        <v>175119.84</v>
      </c>
      <c r="AB6233" s="99">
        <v>175119.84</v>
      </c>
      <c r="AC6233">
        <f t="shared" si="194"/>
        <v>1000</v>
      </c>
      <c r="AD6233" t="str">
        <f t="shared" si="195"/>
        <v>315</v>
      </c>
    </row>
    <row r="6234" spans="1:30" hidden="1" x14ac:dyDescent="0.25">
      <c r="A6234" t="s">
        <v>2800</v>
      </c>
      <c r="B6234" t="s">
        <v>2791</v>
      </c>
      <c r="C6234" t="s">
        <v>470</v>
      </c>
      <c r="D6234" t="s">
        <v>210</v>
      </c>
      <c r="E6234" t="s">
        <v>122</v>
      </c>
      <c r="F6234" t="s">
        <v>159</v>
      </c>
      <c r="G6234" t="s">
        <v>160</v>
      </c>
      <c r="H6234" t="s">
        <v>143</v>
      </c>
      <c r="I6234" t="s">
        <v>124</v>
      </c>
      <c r="J6234" t="s">
        <v>125</v>
      </c>
      <c r="K6234" t="s">
        <v>2804</v>
      </c>
      <c r="N6234" t="s">
        <v>2802</v>
      </c>
      <c r="O6234" t="s">
        <v>2794</v>
      </c>
      <c r="P6234" t="s">
        <v>472</v>
      </c>
      <c r="Q6234" t="s">
        <v>211</v>
      </c>
      <c r="R6234" t="s">
        <v>131</v>
      </c>
      <c r="S6234" t="s">
        <v>164</v>
      </c>
      <c r="T6234" t="s">
        <v>165</v>
      </c>
      <c r="U6234" t="s">
        <v>151</v>
      </c>
      <c r="V6234" t="s">
        <v>135</v>
      </c>
      <c r="W6234" t="s">
        <v>136</v>
      </c>
      <c r="X6234" t="s">
        <v>2805</v>
      </c>
      <c r="Y6234" s="94">
        <v>912.66</v>
      </c>
      <c r="Z6234" s="94">
        <v>0</v>
      </c>
      <c r="AA6234" s="94">
        <v>0</v>
      </c>
      <c r="AB6234" s="94">
        <v>0</v>
      </c>
      <c r="AC6234">
        <f t="shared" si="194"/>
        <v>2000</v>
      </c>
      <c r="AD6234" t="str">
        <f t="shared" si="195"/>
        <v>315</v>
      </c>
    </row>
    <row r="6235" spans="1:30" hidden="1" x14ac:dyDescent="0.25">
      <c r="A6235" t="s">
        <v>2800</v>
      </c>
      <c r="B6235" t="s">
        <v>2791</v>
      </c>
      <c r="C6235" t="s">
        <v>470</v>
      </c>
      <c r="D6235" t="s">
        <v>214</v>
      </c>
      <c r="E6235" t="s">
        <v>122</v>
      </c>
      <c r="F6235" t="s">
        <v>159</v>
      </c>
      <c r="G6235" t="s">
        <v>160</v>
      </c>
      <c r="H6235" t="s">
        <v>143</v>
      </c>
      <c r="I6235" t="s">
        <v>124</v>
      </c>
      <c r="J6235" t="s">
        <v>125</v>
      </c>
      <c r="K6235" t="s">
        <v>2804</v>
      </c>
      <c r="N6235" t="s">
        <v>2802</v>
      </c>
      <c r="O6235" t="s">
        <v>2794</v>
      </c>
      <c r="P6235" t="s">
        <v>472</v>
      </c>
      <c r="Q6235" t="s">
        <v>215</v>
      </c>
      <c r="R6235" t="s">
        <v>131</v>
      </c>
      <c r="S6235" t="s">
        <v>164</v>
      </c>
      <c r="T6235" t="s">
        <v>165</v>
      </c>
      <c r="U6235" t="s">
        <v>151</v>
      </c>
      <c r="V6235" t="s">
        <v>135</v>
      </c>
      <c r="W6235" t="s">
        <v>136</v>
      </c>
      <c r="X6235" t="s">
        <v>2805</v>
      </c>
      <c r="Y6235" s="94">
        <v>0</v>
      </c>
      <c r="Z6235" s="94">
        <v>34600</v>
      </c>
      <c r="AA6235" s="94">
        <v>48000.04</v>
      </c>
      <c r="AB6235" s="94">
        <v>48000.04</v>
      </c>
      <c r="AC6235">
        <f t="shared" si="194"/>
        <v>2000</v>
      </c>
      <c r="AD6235" t="str">
        <f t="shared" si="195"/>
        <v>315</v>
      </c>
    </row>
    <row r="6236" spans="1:30" hidden="1" x14ac:dyDescent="0.25">
      <c r="A6236" t="s">
        <v>2800</v>
      </c>
      <c r="B6236" t="s">
        <v>2791</v>
      </c>
      <c r="C6236" t="s">
        <v>470</v>
      </c>
      <c r="D6236" t="s">
        <v>224</v>
      </c>
      <c r="E6236" t="s">
        <v>122</v>
      </c>
      <c r="F6236" t="s">
        <v>159</v>
      </c>
      <c r="G6236" t="s">
        <v>160</v>
      </c>
      <c r="H6236" t="s">
        <v>143</v>
      </c>
      <c r="I6236" t="s">
        <v>124</v>
      </c>
      <c r="J6236" t="s">
        <v>125</v>
      </c>
      <c r="K6236" t="s">
        <v>2804</v>
      </c>
      <c r="N6236" t="s">
        <v>2802</v>
      </c>
      <c r="O6236" t="s">
        <v>2794</v>
      </c>
      <c r="P6236" t="s">
        <v>472</v>
      </c>
      <c r="Q6236" t="s">
        <v>225</v>
      </c>
      <c r="R6236" t="s">
        <v>131</v>
      </c>
      <c r="S6236" t="s">
        <v>164</v>
      </c>
      <c r="T6236" t="s">
        <v>165</v>
      </c>
      <c r="U6236" t="s">
        <v>151</v>
      </c>
      <c r="V6236" t="s">
        <v>135</v>
      </c>
      <c r="W6236" t="s">
        <v>136</v>
      </c>
      <c r="X6236" t="s">
        <v>2805</v>
      </c>
      <c r="Y6236" s="94">
        <v>1579.42</v>
      </c>
      <c r="Z6236" s="94">
        <v>399.01</v>
      </c>
      <c r="AA6236" s="94">
        <v>410.98</v>
      </c>
      <c r="AB6236" s="94">
        <v>410.98</v>
      </c>
      <c r="AC6236">
        <f t="shared" si="194"/>
        <v>2000</v>
      </c>
      <c r="AD6236" t="str">
        <f t="shared" si="195"/>
        <v>315</v>
      </c>
    </row>
    <row r="6237" spans="1:30" hidden="1" x14ac:dyDescent="0.25">
      <c r="A6237" t="s">
        <v>2800</v>
      </c>
      <c r="B6237" t="s">
        <v>2791</v>
      </c>
      <c r="C6237" t="s">
        <v>470</v>
      </c>
      <c r="D6237" t="s">
        <v>226</v>
      </c>
      <c r="E6237" t="s">
        <v>122</v>
      </c>
      <c r="F6237" t="s">
        <v>159</v>
      </c>
      <c r="G6237" t="s">
        <v>160</v>
      </c>
      <c r="H6237" t="s">
        <v>143</v>
      </c>
      <c r="I6237" t="s">
        <v>124</v>
      </c>
      <c r="J6237" t="s">
        <v>125</v>
      </c>
      <c r="K6237" t="s">
        <v>2804</v>
      </c>
      <c r="N6237" t="s">
        <v>2802</v>
      </c>
      <c r="O6237" t="s">
        <v>2794</v>
      </c>
      <c r="P6237" t="s">
        <v>472</v>
      </c>
      <c r="Q6237" t="s">
        <v>227</v>
      </c>
      <c r="R6237" t="s">
        <v>131</v>
      </c>
      <c r="S6237" t="s">
        <v>164</v>
      </c>
      <c r="T6237" t="s">
        <v>165</v>
      </c>
      <c r="U6237" t="s">
        <v>151</v>
      </c>
      <c r="V6237" t="s">
        <v>135</v>
      </c>
      <c r="W6237" t="s">
        <v>136</v>
      </c>
      <c r="X6237" t="s">
        <v>2805</v>
      </c>
      <c r="Y6237" s="94">
        <v>772.75</v>
      </c>
      <c r="Z6237" s="94">
        <v>0</v>
      </c>
      <c r="AA6237" s="94">
        <v>0</v>
      </c>
      <c r="AB6237" s="94">
        <v>0</v>
      </c>
      <c r="AC6237">
        <f t="shared" si="194"/>
        <v>2000</v>
      </c>
      <c r="AD6237" t="str">
        <f t="shared" si="195"/>
        <v>315</v>
      </c>
    </row>
    <row r="6238" spans="1:30" hidden="1" x14ac:dyDescent="0.25">
      <c r="A6238" t="s">
        <v>2800</v>
      </c>
      <c r="B6238" t="s">
        <v>2791</v>
      </c>
      <c r="C6238" t="s">
        <v>470</v>
      </c>
      <c r="D6238" t="s">
        <v>230</v>
      </c>
      <c r="E6238" t="s">
        <v>122</v>
      </c>
      <c r="F6238" t="s">
        <v>159</v>
      </c>
      <c r="G6238" t="s">
        <v>160</v>
      </c>
      <c r="H6238" t="s">
        <v>143</v>
      </c>
      <c r="I6238" t="s">
        <v>124</v>
      </c>
      <c r="J6238" t="s">
        <v>125</v>
      </c>
      <c r="K6238" t="s">
        <v>2804</v>
      </c>
      <c r="N6238" t="s">
        <v>2802</v>
      </c>
      <c r="O6238" t="s">
        <v>2794</v>
      </c>
      <c r="P6238" t="s">
        <v>472</v>
      </c>
      <c r="Q6238" t="s">
        <v>231</v>
      </c>
      <c r="R6238" t="s">
        <v>131</v>
      </c>
      <c r="S6238" t="s">
        <v>164</v>
      </c>
      <c r="T6238" t="s">
        <v>165</v>
      </c>
      <c r="U6238" t="s">
        <v>151</v>
      </c>
      <c r="V6238" t="s">
        <v>135</v>
      </c>
      <c r="W6238" t="s">
        <v>136</v>
      </c>
      <c r="X6238" t="s">
        <v>2805</v>
      </c>
      <c r="Y6238" s="94">
        <v>1335.75</v>
      </c>
      <c r="Z6238" s="94">
        <v>0</v>
      </c>
      <c r="AA6238" s="94">
        <v>0</v>
      </c>
      <c r="AB6238" s="94">
        <v>0</v>
      </c>
      <c r="AC6238">
        <f t="shared" si="194"/>
        <v>2000</v>
      </c>
      <c r="AD6238" t="str">
        <f t="shared" si="195"/>
        <v>315</v>
      </c>
    </row>
    <row r="6239" spans="1:30" hidden="1" x14ac:dyDescent="0.25">
      <c r="A6239" t="s">
        <v>2800</v>
      </c>
      <c r="B6239" t="s">
        <v>2791</v>
      </c>
      <c r="C6239" t="s">
        <v>470</v>
      </c>
      <c r="D6239" t="s">
        <v>240</v>
      </c>
      <c r="E6239" t="s">
        <v>122</v>
      </c>
      <c r="F6239" t="s">
        <v>159</v>
      </c>
      <c r="G6239" t="s">
        <v>160</v>
      </c>
      <c r="H6239" t="s">
        <v>143</v>
      </c>
      <c r="I6239" t="s">
        <v>124</v>
      </c>
      <c r="J6239" t="s">
        <v>125</v>
      </c>
      <c r="K6239" t="s">
        <v>2804</v>
      </c>
      <c r="N6239" t="s">
        <v>2802</v>
      </c>
      <c r="O6239" t="s">
        <v>2794</v>
      </c>
      <c r="P6239" t="s">
        <v>472</v>
      </c>
      <c r="Q6239" t="s">
        <v>241</v>
      </c>
      <c r="R6239" t="s">
        <v>131</v>
      </c>
      <c r="S6239" t="s">
        <v>164</v>
      </c>
      <c r="T6239" t="s">
        <v>165</v>
      </c>
      <c r="U6239" t="s">
        <v>151</v>
      </c>
      <c r="V6239" t="s">
        <v>135</v>
      </c>
      <c r="W6239" t="s">
        <v>136</v>
      </c>
      <c r="X6239" t="s">
        <v>2805</v>
      </c>
      <c r="Y6239" s="94">
        <v>0</v>
      </c>
      <c r="Z6239" s="94">
        <v>4950.6799999999994</v>
      </c>
      <c r="AA6239" s="94">
        <v>5099.2</v>
      </c>
      <c r="AB6239" s="94">
        <v>5099.2</v>
      </c>
      <c r="AC6239">
        <f t="shared" si="194"/>
        <v>3000</v>
      </c>
      <c r="AD6239" t="str">
        <f t="shared" si="195"/>
        <v>315</v>
      </c>
    </row>
    <row r="6240" spans="1:30" hidden="1" x14ac:dyDescent="0.25">
      <c r="A6240" t="s">
        <v>2800</v>
      </c>
      <c r="B6240" t="s">
        <v>2791</v>
      </c>
      <c r="C6240" t="s">
        <v>470</v>
      </c>
      <c r="D6240" t="s">
        <v>726</v>
      </c>
      <c r="E6240" t="s">
        <v>122</v>
      </c>
      <c r="F6240" t="s">
        <v>159</v>
      </c>
      <c r="G6240" t="s">
        <v>160</v>
      </c>
      <c r="H6240" t="s">
        <v>143</v>
      </c>
      <c r="I6240" t="s">
        <v>124</v>
      </c>
      <c r="J6240" t="s">
        <v>125</v>
      </c>
      <c r="K6240" t="s">
        <v>2804</v>
      </c>
      <c r="N6240" t="s">
        <v>2802</v>
      </c>
      <c r="O6240" t="s">
        <v>2794</v>
      </c>
      <c r="P6240" t="s">
        <v>472</v>
      </c>
      <c r="Q6240" t="s">
        <v>727</v>
      </c>
      <c r="R6240" t="s">
        <v>131</v>
      </c>
      <c r="S6240" t="s">
        <v>164</v>
      </c>
      <c r="T6240" t="s">
        <v>165</v>
      </c>
      <c r="U6240" t="s">
        <v>151</v>
      </c>
      <c r="V6240" t="s">
        <v>135</v>
      </c>
      <c r="W6240" t="s">
        <v>136</v>
      </c>
      <c r="X6240" t="s">
        <v>2805</v>
      </c>
      <c r="Y6240" s="94">
        <v>0</v>
      </c>
      <c r="Z6240" s="94">
        <v>0</v>
      </c>
      <c r="AA6240" s="94">
        <v>0</v>
      </c>
      <c r="AB6240" s="94">
        <v>0</v>
      </c>
      <c r="AC6240">
        <f t="shared" si="194"/>
        <v>3000</v>
      </c>
      <c r="AD6240" t="str">
        <f t="shared" si="195"/>
        <v>315</v>
      </c>
    </row>
    <row r="6241" spans="1:30" hidden="1" x14ac:dyDescent="0.25">
      <c r="A6241" t="s">
        <v>2800</v>
      </c>
      <c r="B6241" t="s">
        <v>2791</v>
      </c>
      <c r="C6241" t="s">
        <v>470</v>
      </c>
      <c r="D6241" t="s">
        <v>264</v>
      </c>
      <c r="E6241" t="s">
        <v>122</v>
      </c>
      <c r="F6241" t="s">
        <v>159</v>
      </c>
      <c r="G6241" t="s">
        <v>160</v>
      </c>
      <c r="H6241" t="s">
        <v>143</v>
      </c>
      <c r="I6241" t="s">
        <v>124</v>
      </c>
      <c r="J6241" t="s">
        <v>125</v>
      </c>
      <c r="K6241" t="s">
        <v>2804</v>
      </c>
      <c r="N6241" t="s">
        <v>2802</v>
      </c>
      <c r="O6241" t="s">
        <v>2794</v>
      </c>
      <c r="P6241" t="s">
        <v>472</v>
      </c>
      <c r="Q6241" t="s">
        <v>265</v>
      </c>
      <c r="R6241" t="s">
        <v>131</v>
      </c>
      <c r="S6241" t="s">
        <v>164</v>
      </c>
      <c r="T6241" t="s">
        <v>165</v>
      </c>
      <c r="U6241" t="s">
        <v>151</v>
      </c>
      <c r="V6241" t="s">
        <v>135</v>
      </c>
      <c r="W6241" t="s">
        <v>136</v>
      </c>
      <c r="X6241" t="s">
        <v>2805</v>
      </c>
      <c r="Y6241" s="94">
        <v>10174.459999999999</v>
      </c>
      <c r="Z6241" s="94">
        <v>61323.400000000009</v>
      </c>
      <c r="AA6241" s="94">
        <v>50801.06</v>
      </c>
      <c r="AB6241" s="94">
        <v>50801.06</v>
      </c>
      <c r="AC6241">
        <f t="shared" si="194"/>
        <v>3000</v>
      </c>
      <c r="AD6241" t="str">
        <f t="shared" si="195"/>
        <v>315</v>
      </c>
    </row>
    <row r="6242" spans="1:30" hidden="1" x14ac:dyDescent="0.25">
      <c r="A6242" t="s">
        <v>2800</v>
      </c>
      <c r="B6242" t="s">
        <v>2791</v>
      </c>
      <c r="C6242" t="s">
        <v>470</v>
      </c>
      <c r="D6242" t="s">
        <v>268</v>
      </c>
      <c r="E6242" t="s">
        <v>122</v>
      </c>
      <c r="F6242" t="s">
        <v>159</v>
      </c>
      <c r="G6242" t="s">
        <v>160</v>
      </c>
      <c r="H6242" t="s">
        <v>143</v>
      </c>
      <c r="I6242" t="s">
        <v>124</v>
      </c>
      <c r="J6242" t="s">
        <v>125</v>
      </c>
      <c r="K6242" t="s">
        <v>2804</v>
      </c>
      <c r="N6242" t="s">
        <v>2802</v>
      </c>
      <c r="O6242" t="s">
        <v>2794</v>
      </c>
      <c r="P6242" t="s">
        <v>472</v>
      </c>
      <c r="Q6242" t="s">
        <v>269</v>
      </c>
      <c r="R6242" t="s">
        <v>131</v>
      </c>
      <c r="S6242" t="s">
        <v>164</v>
      </c>
      <c r="T6242" t="s">
        <v>165</v>
      </c>
      <c r="U6242" t="s">
        <v>151</v>
      </c>
      <c r="V6242" t="s">
        <v>135</v>
      </c>
      <c r="W6242" t="s">
        <v>136</v>
      </c>
      <c r="X6242" t="s">
        <v>2805</v>
      </c>
      <c r="Y6242" s="94">
        <v>776.15</v>
      </c>
      <c r="Z6242" s="94">
        <v>0</v>
      </c>
      <c r="AA6242" s="94">
        <v>0</v>
      </c>
      <c r="AB6242" s="94">
        <v>0</v>
      </c>
      <c r="AC6242">
        <f t="shared" si="194"/>
        <v>3000</v>
      </c>
      <c r="AD6242" t="str">
        <f t="shared" si="195"/>
        <v>315</v>
      </c>
    </row>
    <row r="6243" spans="1:30" hidden="1" x14ac:dyDescent="0.25">
      <c r="A6243" t="s">
        <v>2800</v>
      </c>
      <c r="B6243" t="s">
        <v>2791</v>
      </c>
      <c r="C6243" t="s">
        <v>470</v>
      </c>
      <c r="D6243" t="s">
        <v>272</v>
      </c>
      <c r="E6243" t="s">
        <v>122</v>
      </c>
      <c r="F6243" t="s">
        <v>159</v>
      </c>
      <c r="G6243" t="s">
        <v>160</v>
      </c>
      <c r="H6243" t="s">
        <v>143</v>
      </c>
      <c r="I6243" t="s">
        <v>124</v>
      </c>
      <c r="J6243" t="s">
        <v>125</v>
      </c>
      <c r="K6243" t="s">
        <v>2804</v>
      </c>
      <c r="N6243" t="s">
        <v>2802</v>
      </c>
      <c r="O6243" t="s">
        <v>2794</v>
      </c>
      <c r="P6243" t="s">
        <v>472</v>
      </c>
      <c r="Q6243" t="s">
        <v>273</v>
      </c>
      <c r="R6243" t="s">
        <v>131</v>
      </c>
      <c r="S6243" t="s">
        <v>164</v>
      </c>
      <c r="T6243" t="s">
        <v>165</v>
      </c>
      <c r="U6243" t="s">
        <v>151</v>
      </c>
      <c r="V6243" t="s">
        <v>135</v>
      </c>
      <c r="W6243" t="s">
        <v>136</v>
      </c>
      <c r="X6243" t="s">
        <v>2805</v>
      </c>
      <c r="Y6243" s="94">
        <v>0</v>
      </c>
      <c r="Z6243" s="94">
        <v>8731.32</v>
      </c>
      <c r="AA6243" s="94">
        <v>8993.26</v>
      </c>
      <c r="AB6243" s="94">
        <v>8993.26</v>
      </c>
      <c r="AC6243">
        <f t="shared" si="194"/>
        <v>3000</v>
      </c>
      <c r="AD6243" t="str">
        <f t="shared" si="195"/>
        <v>315</v>
      </c>
    </row>
    <row r="6244" spans="1:30" hidden="1" x14ac:dyDescent="0.25">
      <c r="A6244" t="s">
        <v>2800</v>
      </c>
      <c r="B6244" t="s">
        <v>2791</v>
      </c>
      <c r="C6244" t="s">
        <v>2806</v>
      </c>
      <c r="D6244" t="s">
        <v>813</v>
      </c>
      <c r="E6244" t="s">
        <v>122</v>
      </c>
      <c r="F6244" t="s">
        <v>159</v>
      </c>
      <c r="G6244" t="s">
        <v>160</v>
      </c>
      <c r="H6244">
        <v>19</v>
      </c>
      <c r="I6244" t="s">
        <v>124</v>
      </c>
      <c r="J6244" t="s">
        <v>125</v>
      </c>
      <c r="K6244" t="s">
        <v>2807</v>
      </c>
      <c r="N6244" t="s">
        <v>2802</v>
      </c>
      <c r="O6244" t="s">
        <v>2794</v>
      </c>
      <c r="P6244" t="s">
        <v>2808</v>
      </c>
      <c r="Q6244" t="s">
        <v>809</v>
      </c>
      <c r="R6244" t="s">
        <v>131</v>
      </c>
      <c r="S6244" t="s">
        <v>164</v>
      </c>
      <c r="T6244" t="s">
        <v>165</v>
      </c>
      <c r="U6244" t="s">
        <v>134</v>
      </c>
      <c r="V6244" t="s">
        <v>135</v>
      </c>
      <c r="W6244" t="s">
        <v>136</v>
      </c>
      <c r="X6244" t="s">
        <v>2809</v>
      </c>
      <c r="Y6244" s="94">
        <v>6180000</v>
      </c>
      <c r="Z6244" s="94">
        <v>0</v>
      </c>
      <c r="AA6244" s="94">
        <v>0</v>
      </c>
      <c r="AB6244" s="94">
        <v>0</v>
      </c>
      <c r="AC6244">
        <f t="shared" si="194"/>
        <v>7000</v>
      </c>
      <c r="AD6244" t="str">
        <f t="shared" si="195"/>
        <v>315</v>
      </c>
    </row>
    <row r="6245" spans="1:30" hidden="1" x14ac:dyDescent="0.25">
      <c r="A6245" s="97" t="s">
        <v>2810</v>
      </c>
      <c r="B6245" s="97" t="s">
        <v>2791</v>
      </c>
      <c r="C6245" s="97" t="s">
        <v>990</v>
      </c>
      <c r="D6245" s="97" t="s">
        <v>141</v>
      </c>
      <c r="E6245" s="97" t="s">
        <v>122</v>
      </c>
      <c r="F6245" s="98">
        <v>15</v>
      </c>
      <c r="G6245" s="98" t="s">
        <v>142</v>
      </c>
      <c r="H6245" s="97" t="s">
        <v>143</v>
      </c>
      <c r="I6245" s="97" t="s">
        <v>124</v>
      </c>
      <c r="J6245" s="97" t="s">
        <v>125</v>
      </c>
      <c r="K6245" s="97" t="s">
        <v>2811</v>
      </c>
      <c r="L6245" s="97"/>
      <c r="M6245" s="97"/>
      <c r="N6245" s="97" t="s">
        <v>375</v>
      </c>
      <c r="O6245" s="97" t="s">
        <v>2794</v>
      </c>
      <c r="P6245" s="97" t="s">
        <v>993</v>
      </c>
      <c r="Q6245" s="97" t="s">
        <v>148</v>
      </c>
      <c r="R6245" s="97" t="s">
        <v>131</v>
      </c>
      <c r="S6245" s="97" t="s">
        <v>149</v>
      </c>
      <c r="T6245" s="97" t="s">
        <v>150</v>
      </c>
      <c r="U6245" s="97" t="s">
        <v>151</v>
      </c>
      <c r="V6245" s="97" t="s">
        <v>135</v>
      </c>
      <c r="W6245" s="97" t="s">
        <v>136</v>
      </c>
      <c r="X6245" s="97"/>
      <c r="Y6245" s="99"/>
      <c r="Z6245" s="99"/>
      <c r="AA6245" s="99">
        <v>4210200</v>
      </c>
      <c r="AB6245" s="99">
        <v>4210200</v>
      </c>
      <c r="AC6245">
        <f t="shared" si="194"/>
        <v>1000</v>
      </c>
      <c r="AD6245" t="str">
        <f t="shared" si="195"/>
        <v>315</v>
      </c>
    </row>
    <row r="6246" spans="1:30" hidden="1" x14ac:dyDescent="0.25">
      <c r="A6246" s="97" t="s">
        <v>2810</v>
      </c>
      <c r="B6246" s="97" t="s">
        <v>2791</v>
      </c>
      <c r="C6246" s="97" t="s">
        <v>990</v>
      </c>
      <c r="D6246" s="97">
        <v>12101</v>
      </c>
      <c r="E6246" s="97" t="s">
        <v>122</v>
      </c>
      <c r="F6246" s="98">
        <v>15</v>
      </c>
      <c r="G6246" s="98" t="s">
        <v>142</v>
      </c>
      <c r="H6246" s="97">
        <v>19</v>
      </c>
      <c r="I6246" s="97" t="s">
        <v>124</v>
      </c>
      <c r="J6246" s="97" t="s">
        <v>125</v>
      </c>
      <c r="K6246" s="97" t="s">
        <v>2811</v>
      </c>
      <c r="L6246" s="97"/>
      <c r="M6246" s="97"/>
      <c r="N6246" s="97" t="s">
        <v>375</v>
      </c>
      <c r="O6246" s="97" t="s">
        <v>2794</v>
      </c>
      <c r="P6246" s="97" t="s">
        <v>993</v>
      </c>
      <c r="Q6246" s="97" t="s">
        <v>182</v>
      </c>
      <c r="R6246" s="97" t="s">
        <v>131</v>
      </c>
      <c r="S6246" s="97" t="s">
        <v>149</v>
      </c>
      <c r="T6246" s="97" t="s">
        <v>150</v>
      </c>
      <c r="U6246" s="97" t="s">
        <v>134</v>
      </c>
      <c r="V6246" s="97" t="s">
        <v>135</v>
      </c>
      <c r="W6246" s="97" t="s">
        <v>136</v>
      </c>
      <c r="X6246" s="97"/>
      <c r="Y6246" s="99"/>
      <c r="Z6246" s="99"/>
      <c r="AA6246" s="99">
        <v>520000</v>
      </c>
      <c r="AB6246" s="99">
        <v>520000</v>
      </c>
      <c r="AC6246">
        <f t="shared" si="194"/>
        <v>1000</v>
      </c>
      <c r="AD6246" t="str">
        <f t="shared" si="195"/>
        <v>315</v>
      </c>
    </row>
    <row r="6247" spans="1:30" hidden="1" x14ac:dyDescent="0.25">
      <c r="A6247" s="97" t="s">
        <v>2810</v>
      </c>
      <c r="B6247" s="97" t="s">
        <v>2791</v>
      </c>
      <c r="C6247" s="97" t="s">
        <v>990</v>
      </c>
      <c r="D6247" s="97">
        <v>13201</v>
      </c>
      <c r="E6247" s="97" t="s">
        <v>122</v>
      </c>
      <c r="F6247" s="98">
        <v>15</v>
      </c>
      <c r="G6247" s="98" t="s">
        <v>142</v>
      </c>
      <c r="H6247" s="97">
        <v>19</v>
      </c>
      <c r="I6247" s="97" t="s">
        <v>124</v>
      </c>
      <c r="J6247" s="97" t="s">
        <v>125</v>
      </c>
      <c r="K6247" s="97" t="s">
        <v>2811</v>
      </c>
      <c r="L6247" s="97"/>
      <c r="M6247" s="97"/>
      <c r="N6247" s="97" t="s">
        <v>375</v>
      </c>
      <c r="O6247" s="97" t="s">
        <v>2794</v>
      </c>
      <c r="P6247" s="97" t="s">
        <v>993</v>
      </c>
      <c r="Q6247" s="97" t="s">
        <v>152</v>
      </c>
      <c r="R6247" s="97" t="s">
        <v>131</v>
      </c>
      <c r="S6247" s="97" t="s">
        <v>149</v>
      </c>
      <c r="T6247" s="97" t="s">
        <v>150</v>
      </c>
      <c r="U6247" s="97" t="s">
        <v>134</v>
      </c>
      <c r="V6247" s="97" t="s">
        <v>135</v>
      </c>
      <c r="W6247" s="97" t="s">
        <v>136</v>
      </c>
      <c r="X6247" s="97"/>
      <c r="Y6247" s="99"/>
      <c r="Z6247" s="99"/>
      <c r="AA6247" s="99">
        <v>175425</v>
      </c>
      <c r="AB6247" s="99">
        <v>175425</v>
      </c>
      <c r="AC6247">
        <f t="shared" si="194"/>
        <v>1000</v>
      </c>
      <c r="AD6247" t="str">
        <f t="shared" si="195"/>
        <v>315</v>
      </c>
    </row>
    <row r="6248" spans="1:30" hidden="1" x14ac:dyDescent="0.25">
      <c r="A6248" s="97" t="s">
        <v>2810</v>
      </c>
      <c r="B6248" s="97" t="s">
        <v>2791</v>
      </c>
      <c r="C6248" s="97" t="s">
        <v>990</v>
      </c>
      <c r="D6248" s="97">
        <v>13203</v>
      </c>
      <c r="E6248" s="97" t="s">
        <v>122</v>
      </c>
      <c r="F6248" s="98">
        <v>15</v>
      </c>
      <c r="G6248" s="98" t="s">
        <v>142</v>
      </c>
      <c r="H6248" s="97">
        <v>19</v>
      </c>
      <c r="I6248" s="97" t="s">
        <v>124</v>
      </c>
      <c r="J6248" s="97" t="s">
        <v>125</v>
      </c>
      <c r="K6248" s="97" t="s">
        <v>2811</v>
      </c>
      <c r="L6248" s="97"/>
      <c r="M6248" s="97"/>
      <c r="N6248" s="97" t="s">
        <v>375</v>
      </c>
      <c r="O6248" s="97" t="s">
        <v>2794</v>
      </c>
      <c r="P6248" s="97" t="s">
        <v>993</v>
      </c>
      <c r="Q6248" s="97" t="s">
        <v>153</v>
      </c>
      <c r="R6248" s="97" t="s">
        <v>131</v>
      </c>
      <c r="S6248" s="97" t="s">
        <v>149</v>
      </c>
      <c r="T6248" s="97" t="s">
        <v>150</v>
      </c>
      <c r="U6248" s="97" t="s">
        <v>134</v>
      </c>
      <c r="V6248" s="97" t="s">
        <v>135</v>
      </c>
      <c r="W6248" s="97" t="s">
        <v>136</v>
      </c>
      <c r="X6248" s="97"/>
      <c r="Y6248" s="99"/>
      <c r="Z6248" s="99"/>
      <c r="AA6248" s="99">
        <v>701700</v>
      </c>
      <c r="AB6248" s="99">
        <v>701700</v>
      </c>
      <c r="AC6248">
        <f t="shared" si="194"/>
        <v>1000</v>
      </c>
      <c r="AD6248" t="str">
        <f t="shared" si="195"/>
        <v>315</v>
      </c>
    </row>
    <row r="6249" spans="1:30" hidden="1" x14ac:dyDescent="0.25">
      <c r="A6249" s="97" t="s">
        <v>2810</v>
      </c>
      <c r="B6249" s="97" t="s">
        <v>2791</v>
      </c>
      <c r="C6249" s="97" t="s">
        <v>990</v>
      </c>
      <c r="D6249" s="97">
        <v>14101</v>
      </c>
      <c r="E6249" s="97" t="s">
        <v>122</v>
      </c>
      <c r="F6249" s="98">
        <v>15</v>
      </c>
      <c r="G6249" s="98" t="s">
        <v>142</v>
      </c>
      <c r="H6249" s="97">
        <v>19</v>
      </c>
      <c r="I6249" s="97" t="s">
        <v>124</v>
      </c>
      <c r="J6249" s="97" t="s">
        <v>125</v>
      </c>
      <c r="K6249" s="97" t="s">
        <v>2811</v>
      </c>
      <c r="L6249" s="97"/>
      <c r="M6249" s="97"/>
      <c r="N6249" s="97" t="s">
        <v>375</v>
      </c>
      <c r="O6249" s="97" t="s">
        <v>2794</v>
      </c>
      <c r="P6249" s="97" t="s">
        <v>993</v>
      </c>
      <c r="Q6249" s="97" t="s">
        <v>154</v>
      </c>
      <c r="R6249" s="97" t="s">
        <v>131</v>
      </c>
      <c r="S6249" s="97" t="s">
        <v>149</v>
      </c>
      <c r="T6249" s="97" t="s">
        <v>150</v>
      </c>
      <c r="U6249" s="97" t="s">
        <v>134</v>
      </c>
      <c r="V6249" s="97" t="s">
        <v>135</v>
      </c>
      <c r="W6249" s="97" t="s">
        <v>136</v>
      </c>
      <c r="X6249" s="97"/>
      <c r="Y6249" s="99"/>
      <c r="Z6249" s="99"/>
      <c r="AA6249" s="99">
        <v>231561</v>
      </c>
      <c r="AB6249" s="99">
        <v>231561</v>
      </c>
      <c r="AC6249">
        <f t="shared" si="194"/>
        <v>1000</v>
      </c>
      <c r="AD6249" t="str">
        <f t="shared" si="195"/>
        <v>315</v>
      </c>
    </row>
    <row r="6250" spans="1:30" hidden="1" x14ac:dyDescent="0.25">
      <c r="A6250" s="97" t="s">
        <v>2810</v>
      </c>
      <c r="B6250" s="97" t="s">
        <v>2791</v>
      </c>
      <c r="C6250" s="97" t="s">
        <v>990</v>
      </c>
      <c r="D6250" s="97">
        <v>14103</v>
      </c>
      <c r="E6250" s="97" t="s">
        <v>122</v>
      </c>
      <c r="F6250" s="98">
        <v>15</v>
      </c>
      <c r="G6250" s="98" t="s">
        <v>142</v>
      </c>
      <c r="H6250" s="97">
        <v>19</v>
      </c>
      <c r="I6250" s="97" t="s">
        <v>124</v>
      </c>
      <c r="J6250" s="97" t="s">
        <v>125</v>
      </c>
      <c r="K6250" s="97" t="s">
        <v>2811</v>
      </c>
      <c r="L6250" s="97"/>
      <c r="M6250" s="97"/>
      <c r="N6250" s="97" t="s">
        <v>375</v>
      </c>
      <c r="O6250" s="97" t="s">
        <v>2794</v>
      </c>
      <c r="P6250" s="97" t="s">
        <v>993</v>
      </c>
      <c r="Q6250" s="97" t="s">
        <v>155</v>
      </c>
      <c r="R6250" s="97" t="s">
        <v>131</v>
      </c>
      <c r="S6250" s="97" t="s">
        <v>149</v>
      </c>
      <c r="T6250" s="97" t="s">
        <v>150</v>
      </c>
      <c r="U6250" s="97" t="s">
        <v>134</v>
      </c>
      <c r="V6250" s="97" t="s">
        <v>135</v>
      </c>
      <c r="W6250" s="97" t="s">
        <v>136</v>
      </c>
      <c r="X6250" s="97"/>
      <c r="Y6250" s="99"/>
      <c r="Z6250" s="99"/>
      <c r="AA6250" s="99">
        <v>94729.5</v>
      </c>
      <c r="AB6250" s="99">
        <v>94729.5</v>
      </c>
      <c r="AC6250">
        <f t="shared" si="194"/>
        <v>1000</v>
      </c>
      <c r="AD6250" t="str">
        <f t="shared" si="195"/>
        <v>315</v>
      </c>
    </row>
    <row r="6251" spans="1:30" hidden="1" x14ac:dyDescent="0.25">
      <c r="A6251" s="97" t="s">
        <v>2810</v>
      </c>
      <c r="B6251" s="97" t="s">
        <v>2791</v>
      </c>
      <c r="C6251" s="97" t="s">
        <v>990</v>
      </c>
      <c r="D6251" s="97">
        <v>14201</v>
      </c>
      <c r="E6251" s="97" t="s">
        <v>122</v>
      </c>
      <c r="F6251" s="98">
        <v>15</v>
      </c>
      <c r="G6251" s="98" t="s">
        <v>142</v>
      </c>
      <c r="H6251" s="97">
        <v>19</v>
      </c>
      <c r="I6251" s="97" t="s">
        <v>124</v>
      </c>
      <c r="J6251" s="97" t="s">
        <v>125</v>
      </c>
      <c r="K6251" s="97" t="s">
        <v>2811</v>
      </c>
      <c r="L6251" s="97"/>
      <c r="M6251" s="97"/>
      <c r="N6251" s="97" t="s">
        <v>375</v>
      </c>
      <c r="O6251" s="97" t="s">
        <v>2794</v>
      </c>
      <c r="P6251" s="97" t="s">
        <v>993</v>
      </c>
      <c r="Q6251" s="97" t="s">
        <v>156</v>
      </c>
      <c r="R6251" s="97" t="s">
        <v>131</v>
      </c>
      <c r="S6251" s="97" t="s">
        <v>149</v>
      </c>
      <c r="T6251" s="97" t="s">
        <v>150</v>
      </c>
      <c r="U6251" s="97" t="s">
        <v>134</v>
      </c>
      <c r="V6251" s="97" t="s">
        <v>135</v>
      </c>
      <c r="W6251" s="97" t="s">
        <v>136</v>
      </c>
      <c r="X6251" s="97"/>
      <c r="Y6251" s="99"/>
      <c r="Z6251" s="99"/>
      <c r="AA6251" s="99">
        <v>210510</v>
      </c>
      <c r="AB6251" s="99">
        <v>210510</v>
      </c>
      <c r="AC6251">
        <f t="shared" si="194"/>
        <v>1000</v>
      </c>
      <c r="AD6251" t="str">
        <f t="shared" si="195"/>
        <v>315</v>
      </c>
    </row>
    <row r="6252" spans="1:30" hidden="1" x14ac:dyDescent="0.25">
      <c r="A6252" s="97" t="s">
        <v>2810</v>
      </c>
      <c r="B6252" s="97" t="s">
        <v>2791</v>
      </c>
      <c r="C6252" s="97" t="s">
        <v>990</v>
      </c>
      <c r="D6252" s="97">
        <v>14301</v>
      </c>
      <c r="E6252" s="97" t="s">
        <v>122</v>
      </c>
      <c r="F6252" s="98">
        <v>15</v>
      </c>
      <c r="G6252" s="98" t="s">
        <v>142</v>
      </c>
      <c r="H6252" s="97">
        <v>19</v>
      </c>
      <c r="I6252" s="97" t="s">
        <v>124</v>
      </c>
      <c r="J6252" s="97" t="s">
        <v>125</v>
      </c>
      <c r="K6252" s="97" t="s">
        <v>2811</v>
      </c>
      <c r="L6252" s="97"/>
      <c r="M6252" s="97"/>
      <c r="N6252" s="97" t="s">
        <v>375</v>
      </c>
      <c r="O6252" s="97" t="s">
        <v>2794</v>
      </c>
      <c r="P6252" s="97" t="s">
        <v>993</v>
      </c>
      <c r="Q6252" s="97" t="s">
        <v>178</v>
      </c>
      <c r="R6252" s="97" t="s">
        <v>131</v>
      </c>
      <c r="S6252" s="97" t="s">
        <v>149</v>
      </c>
      <c r="T6252" s="97" t="s">
        <v>150</v>
      </c>
      <c r="U6252" s="97" t="s">
        <v>134</v>
      </c>
      <c r="V6252" s="97" t="s">
        <v>135</v>
      </c>
      <c r="W6252" s="97" t="s">
        <v>136</v>
      </c>
      <c r="X6252" s="97"/>
      <c r="Y6252" s="99"/>
      <c r="Z6252" s="99"/>
      <c r="AA6252" s="99">
        <v>252612</v>
      </c>
      <c r="AB6252" s="99">
        <v>252612</v>
      </c>
      <c r="AC6252">
        <f t="shared" si="194"/>
        <v>1000</v>
      </c>
      <c r="AD6252" t="str">
        <f t="shared" si="195"/>
        <v>315</v>
      </c>
    </row>
    <row r="6253" spans="1:30" hidden="1" x14ac:dyDescent="0.25">
      <c r="A6253" t="s">
        <v>2810</v>
      </c>
      <c r="B6253" t="s">
        <v>2791</v>
      </c>
      <c r="C6253" t="s">
        <v>990</v>
      </c>
      <c r="D6253" t="s">
        <v>186</v>
      </c>
      <c r="E6253" t="s">
        <v>122</v>
      </c>
      <c r="F6253" t="s">
        <v>159</v>
      </c>
      <c r="G6253" t="s">
        <v>160</v>
      </c>
      <c r="H6253" t="s">
        <v>143</v>
      </c>
      <c r="I6253" t="s">
        <v>124</v>
      </c>
      <c r="J6253" t="s">
        <v>125</v>
      </c>
      <c r="K6253" t="s">
        <v>2811</v>
      </c>
      <c r="N6253" t="s">
        <v>375</v>
      </c>
      <c r="O6253" t="s">
        <v>2794</v>
      </c>
      <c r="P6253" t="s">
        <v>993</v>
      </c>
      <c r="Q6253" t="s">
        <v>188</v>
      </c>
      <c r="R6253" t="s">
        <v>131</v>
      </c>
      <c r="S6253" t="s">
        <v>164</v>
      </c>
      <c r="T6253" t="s">
        <v>165</v>
      </c>
      <c r="U6253" t="s">
        <v>151</v>
      </c>
      <c r="V6253" t="s">
        <v>135</v>
      </c>
      <c r="W6253" t="s">
        <v>136</v>
      </c>
      <c r="X6253" t="s">
        <v>1912</v>
      </c>
      <c r="Y6253" s="94">
        <v>12000</v>
      </c>
      <c r="Z6253" s="94">
        <v>11654.540000000003</v>
      </c>
      <c r="AA6253" s="94">
        <v>6235.18</v>
      </c>
      <c r="AB6253" s="94">
        <v>6235.18</v>
      </c>
      <c r="AC6253">
        <f t="shared" si="194"/>
        <v>2000</v>
      </c>
      <c r="AD6253" t="str">
        <f t="shared" si="195"/>
        <v>315</v>
      </c>
    </row>
    <row r="6254" spans="1:30" hidden="1" x14ac:dyDescent="0.25">
      <c r="A6254" t="s">
        <v>2810</v>
      </c>
      <c r="B6254" t="s">
        <v>2791</v>
      </c>
      <c r="C6254" t="s">
        <v>990</v>
      </c>
      <c r="D6254" t="s">
        <v>192</v>
      </c>
      <c r="E6254" t="s">
        <v>122</v>
      </c>
      <c r="F6254" t="s">
        <v>159</v>
      </c>
      <c r="G6254" t="s">
        <v>160</v>
      </c>
      <c r="H6254" t="s">
        <v>143</v>
      </c>
      <c r="I6254" t="s">
        <v>124</v>
      </c>
      <c r="J6254" t="s">
        <v>125</v>
      </c>
      <c r="K6254" t="s">
        <v>2811</v>
      </c>
      <c r="N6254" t="s">
        <v>375</v>
      </c>
      <c r="O6254" t="s">
        <v>2794</v>
      </c>
      <c r="P6254" t="s">
        <v>993</v>
      </c>
      <c r="Q6254" t="s">
        <v>193</v>
      </c>
      <c r="R6254" t="s">
        <v>131</v>
      </c>
      <c r="S6254" t="s">
        <v>164</v>
      </c>
      <c r="T6254" t="s">
        <v>165</v>
      </c>
      <c r="U6254" t="s">
        <v>151</v>
      </c>
      <c r="V6254" t="s">
        <v>135</v>
      </c>
      <c r="W6254" t="s">
        <v>136</v>
      </c>
      <c r="X6254" t="s">
        <v>1912</v>
      </c>
      <c r="Y6254" s="94">
        <v>6000</v>
      </c>
      <c r="Z6254" s="94">
        <v>0</v>
      </c>
      <c r="AA6254" s="94">
        <v>0</v>
      </c>
      <c r="AB6254" s="94">
        <v>0</v>
      </c>
      <c r="AC6254">
        <f t="shared" si="194"/>
        <v>2000</v>
      </c>
      <c r="AD6254" t="str">
        <f t="shared" si="195"/>
        <v>315</v>
      </c>
    </row>
    <row r="6255" spans="1:30" hidden="1" x14ac:dyDescent="0.25">
      <c r="A6255" t="s">
        <v>2810</v>
      </c>
      <c r="B6255" t="s">
        <v>2791</v>
      </c>
      <c r="C6255" t="s">
        <v>990</v>
      </c>
      <c r="D6255" t="s">
        <v>198</v>
      </c>
      <c r="E6255" t="s">
        <v>122</v>
      </c>
      <c r="F6255" t="s">
        <v>159</v>
      </c>
      <c r="G6255" t="s">
        <v>160</v>
      </c>
      <c r="H6255" t="s">
        <v>143</v>
      </c>
      <c r="I6255" t="s">
        <v>124</v>
      </c>
      <c r="J6255" t="s">
        <v>125</v>
      </c>
      <c r="K6255" t="s">
        <v>2811</v>
      </c>
      <c r="N6255" t="s">
        <v>375</v>
      </c>
      <c r="O6255" t="s">
        <v>2794</v>
      </c>
      <c r="P6255" t="s">
        <v>993</v>
      </c>
      <c r="Q6255" t="s">
        <v>199</v>
      </c>
      <c r="R6255" t="s">
        <v>131</v>
      </c>
      <c r="S6255" t="s">
        <v>164</v>
      </c>
      <c r="T6255" t="s">
        <v>165</v>
      </c>
      <c r="U6255" t="s">
        <v>151</v>
      </c>
      <c r="V6255" t="s">
        <v>135</v>
      </c>
      <c r="W6255" t="s">
        <v>136</v>
      </c>
      <c r="X6255" t="s">
        <v>1912</v>
      </c>
      <c r="Y6255" s="94">
        <v>12000</v>
      </c>
      <c r="Z6255" s="94">
        <v>8945.24</v>
      </c>
      <c r="AA6255" s="94">
        <v>9213.6</v>
      </c>
      <c r="AB6255" s="94">
        <v>9213.6</v>
      </c>
      <c r="AC6255">
        <f t="shared" si="194"/>
        <v>2000</v>
      </c>
      <c r="AD6255" t="str">
        <f t="shared" si="195"/>
        <v>315</v>
      </c>
    </row>
    <row r="6256" spans="1:30" hidden="1" x14ac:dyDescent="0.25">
      <c r="A6256" t="s">
        <v>2810</v>
      </c>
      <c r="B6256" t="s">
        <v>2791</v>
      </c>
      <c r="C6256" t="s">
        <v>990</v>
      </c>
      <c r="D6256" t="s">
        <v>214</v>
      </c>
      <c r="E6256" t="s">
        <v>122</v>
      </c>
      <c r="F6256" t="s">
        <v>159</v>
      </c>
      <c r="G6256" t="s">
        <v>160</v>
      </c>
      <c r="H6256" t="s">
        <v>143</v>
      </c>
      <c r="I6256" t="s">
        <v>124</v>
      </c>
      <c r="J6256" t="s">
        <v>125</v>
      </c>
      <c r="K6256" t="s">
        <v>2811</v>
      </c>
      <c r="N6256" t="s">
        <v>375</v>
      </c>
      <c r="O6256" t="s">
        <v>2794</v>
      </c>
      <c r="P6256" t="s">
        <v>993</v>
      </c>
      <c r="Q6256" t="s">
        <v>215</v>
      </c>
      <c r="R6256" t="s">
        <v>131</v>
      </c>
      <c r="S6256" t="s">
        <v>164</v>
      </c>
      <c r="T6256" t="s">
        <v>165</v>
      </c>
      <c r="U6256" t="s">
        <v>151</v>
      </c>
      <c r="V6256" t="s">
        <v>135</v>
      </c>
      <c r="W6256" t="s">
        <v>136</v>
      </c>
      <c r="X6256" t="s">
        <v>1912</v>
      </c>
      <c r="Y6256" s="94">
        <v>0</v>
      </c>
      <c r="Z6256" s="94">
        <v>17700</v>
      </c>
      <c r="AA6256" s="94">
        <v>24000</v>
      </c>
      <c r="AB6256" s="94">
        <v>24000</v>
      </c>
      <c r="AC6256">
        <f t="shared" si="194"/>
        <v>2000</v>
      </c>
      <c r="AD6256" t="str">
        <f t="shared" si="195"/>
        <v>315</v>
      </c>
    </row>
    <row r="6257" spans="1:30" hidden="1" x14ac:dyDescent="0.25">
      <c r="A6257" t="s">
        <v>2810</v>
      </c>
      <c r="B6257" t="s">
        <v>2791</v>
      </c>
      <c r="C6257" t="s">
        <v>990</v>
      </c>
      <c r="D6257" t="s">
        <v>272</v>
      </c>
      <c r="E6257" t="s">
        <v>122</v>
      </c>
      <c r="F6257" t="s">
        <v>159</v>
      </c>
      <c r="G6257" t="s">
        <v>160</v>
      </c>
      <c r="H6257" t="s">
        <v>143</v>
      </c>
      <c r="I6257" t="s">
        <v>124</v>
      </c>
      <c r="J6257" t="s">
        <v>125</v>
      </c>
      <c r="K6257" t="s">
        <v>2811</v>
      </c>
      <c r="N6257" t="s">
        <v>375</v>
      </c>
      <c r="O6257" t="s">
        <v>2794</v>
      </c>
      <c r="P6257" t="s">
        <v>993</v>
      </c>
      <c r="Q6257" t="s">
        <v>273</v>
      </c>
      <c r="R6257" t="s">
        <v>131</v>
      </c>
      <c r="S6257" t="s">
        <v>164</v>
      </c>
      <c r="T6257" t="s">
        <v>165</v>
      </c>
      <c r="U6257" t="s">
        <v>151</v>
      </c>
      <c r="V6257" t="s">
        <v>135</v>
      </c>
      <c r="W6257" t="s">
        <v>136</v>
      </c>
      <c r="X6257" t="s">
        <v>1912</v>
      </c>
      <c r="Y6257" s="94">
        <v>0</v>
      </c>
      <c r="Z6257" s="94">
        <v>0</v>
      </c>
      <c r="AA6257" s="94">
        <v>0</v>
      </c>
      <c r="AB6257" s="94">
        <v>0</v>
      </c>
      <c r="AC6257">
        <f t="shared" si="194"/>
        <v>3000</v>
      </c>
      <c r="AD6257" t="str">
        <f t="shared" si="195"/>
        <v>315</v>
      </c>
    </row>
    <row r="6258" spans="1:30" hidden="1" x14ac:dyDescent="0.25">
      <c r="A6258" t="s">
        <v>2810</v>
      </c>
      <c r="B6258" t="s">
        <v>2791</v>
      </c>
      <c r="C6258" t="s">
        <v>990</v>
      </c>
      <c r="D6258" t="s">
        <v>174</v>
      </c>
      <c r="E6258" t="s">
        <v>122</v>
      </c>
      <c r="F6258" t="s">
        <v>159</v>
      </c>
      <c r="G6258" t="s">
        <v>160</v>
      </c>
      <c r="H6258" t="s">
        <v>143</v>
      </c>
      <c r="I6258" t="s">
        <v>124</v>
      </c>
      <c r="J6258" t="s">
        <v>125</v>
      </c>
      <c r="K6258" t="s">
        <v>2811</v>
      </c>
      <c r="N6258" t="s">
        <v>375</v>
      </c>
      <c r="O6258" t="s">
        <v>2794</v>
      </c>
      <c r="P6258" t="s">
        <v>993</v>
      </c>
      <c r="Q6258" t="s">
        <v>175</v>
      </c>
      <c r="R6258" t="s">
        <v>131</v>
      </c>
      <c r="S6258" t="s">
        <v>164</v>
      </c>
      <c r="T6258" t="s">
        <v>165</v>
      </c>
      <c r="U6258" t="s">
        <v>151</v>
      </c>
      <c r="V6258" t="s">
        <v>135</v>
      </c>
      <c r="W6258" t="s">
        <v>136</v>
      </c>
      <c r="X6258" t="s">
        <v>1912</v>
      </c>
      <c r="Y6258" s="94">
        <v>24000</v>
      </c>
      <c r="Z6258" s="94">
        <v>0</v>
      </c>
      <c r="AA6258" s="94">
        <v>0</v>
      </c>
      <c r="AB6258" s="94">
        <v>0</v>
      </c>
      <c r="AC6258">
        <f t="shared" si="194"/>
        <v>3000</v>
      </c>
      <c r="AD6258" t="str">
        <f t="shared" si="195"/>
        <v>315</v>
      </c>
    </row>
    <row r="6259" spans="1:30" hidden="1" x14ac:dyDescent="0.25">
      <c r="A6259" s="97" t="s">
        <v>2812</v>
      </c>
      <c r="B6259" s="97" t="s">
        <v>2791</v>
      </c>
      <c r="C6259" s="97" t="s">
        <v>140</v>
      </c>
      <c r="D6259" s="97" t="s">
        <v>141</v>
      </c>
      <c r="E6259" s="97" t="s">
        <v>122</v>
      </c>
      <c r="F6259" s="98">
        <v>15</v>
      </c>
      <c r="G6259" s="98" t="s">
        <v>142</v>
      </c>
      <c r="H6259" s="97" t="s">
        <v>143</v>
      </c>
      <c r="I6259" s="97" t="s">
        <v>124</v>
      </c>
      <c r="J6259" s="97" t="s">
        <v>125</v>
      </c>
      <c r="K6259" s="97" t="s">
        <v>2813</v>
      </c>
      <c r="L6259" s="97"/>
      <c r="M6259" s="97"/>
      <c r="N6259" s="97" t="s">
        <v>2814</v>
      </c>
      <c r="O6259" s="97" t="s">
        <v>2794</v>
      </c>
      <c r="P6259" s="97" t="s">
        <v>147</v>
      </c>
      <c r="Q6259" s="97" t="s">
        <v>148</v>
      </c>
      <c r="R6259" s="97" t="s">
        <v>131</v>
      </c>
      <c r="S6259" s="97" t="s">
        <v>149</v>
      </c>
      <c r="T6259" s="97" t="s">
        <v>150</v>
      </c>
      <c r="U6259" s="97" t="s">
        <v>151</v>
      </c>
      <c r="V6259" s="97" t="s">
        <v>135</v>
      </c>
      <c r="W6259" s="97" t="s">
        <v>136</v>
      </c>
      <c r="X6259" s="97"/>
      <c r="Y6259" s="99"/>
      <c r="Z6259" s="99"/>
      <c r="AA6259" s="99">
        <v>4220760</v>
      </c>
      <c r="AB6259" s="99">
        <v>4220760</v>
      </c>
      <c r="AC6259">
        <f t="shared" si="194"/>
        <v>1000</v>
      </c>
      <c r="AD6259" t="str">
        <f t="shared" si="195"/>
        <v>315</v>
      </c>
    </row>
    <row r="6260" spans="1:30" hidden="1" x14ac:dyDescent="0.25">
      <c r="A6260" s="97" t="s">
        <v>2812</v>
      </c>
      <c r="B6260" s="97" t="s">
        <v>2791</v>
      </c>
      <c r="C6260" s="97" t="s">
        <v>140</v>
      </c>
      <c r="D6260" s="97">
        <v>13201</v>
      </c>
      <c r="E6260" s="97" t="s">
        <v>122</v>
      </c>
      <c r="F6260" s="98">
        <v>15</v>
      </c>
      <c r="G6260" s="98" t="s">
        <v>142</v>
      </c>
      <c r="H6260" s="97">
        <v>19</v>
      </c>
      <c r="I6260" s="97" t="s">
        <v>124</v>
      </c>
      <c r="J6260" s="97" t="s">
        <v>125</v>
      </c>
      <c r="K6260" s="97" t="s">
        <v>2813</v>
      </c>
      <c r="L6260" s="97"/>
      <c r="M6260" s="97"/>
      <c r="N6260" s="97" t="s">
        <v>2814</v>
      </c>
      <c r="O6260" s="97" t="s">
        <v>2794</v>
      </c>
      <c r="P6260" s="97" t="s">
        <v>147</v>
      </c>
      <c r="Q6260" s="97" t="s">
        <v>152</v>
      </c>
      <c r="R6260" s="97" t="s">
        <v>131</v>
      </c>
      <c r="S6260" s="97" t="s">
        <v>149</v>
      </c>
      <c r="T6260" s="97" t="s">
        <v>150</v>
      </c>
      <c r="U6260" s="97" t="s">
        <v>134</v>
      </c>
      <c r="V6260" s="97" t="s">
        <v>135</v>
      </c>
      <c r="W6260" s="97" t="s">
        <v>136</v>
      </c>
      <c r="X6260" s="97"/>
      <c r="Y6260" s="99"/>
      <c r="Z6260" s="99"/>
      <c r="AA6260" s="99">
        <v>175865</v>
      </c>
      <c r="AB6260" s="99">
        <v>175865</v>
      </c>
      <c r="AC6260">
        <f t="shared" si="194"/>
        <v>1000</v>
      </c>
      <c r="AD6260" t="str">
        <f t="shared" si="195"/>
        <v>315</v>
      </c>
    </row>
    <row r="6261" spans="1:30" hidden="1" x14ac:dyDescent="0.25">
      <c r="A6261" s="97" t="s">
        <v>2812</v>
      </c>
      <c r="B6261" s="97" t="s">
        <v>2791</v>
      </c>
      <c r="C6261" s="97" t="s">
        <v>140</v>
      </c>
      <c r="D6261" s="97">
        <v>13203</v>
      </c>
      <c r="E6261" s="97" t="s">
        <v>122</v>
      </c>
      <c r="F6261" s="98">
        <v>15</v>
      </c>
      <c r="G6261" s="98" t="s">
        <v>142</v>
      </c>
      <c r="H6261" s="97">
        <v>19</v>
      </c>
      <c r="I6261" s="97" t="s">
        <v>124</v>
      </c>
      <c r="J6261" s="97" t="s">
        <v>125</v>
      </c>
      <c r="K6261" s="97" t="s">
        <v>2813</v>
      </c>
      <c r="L6261" s="97"/>
      <c r="M6261" s="97"/>
      <c r="N6261" s="97" t="s">
        <v>2814</v>
      </c>
      <c r="O6261" s="97" t="s">
        <v>2794</v>
      </c>
      <c r="P6261" s="97" t="s">
        <v>147</v>
      </c>
      <c r="Q6261" s="97" t="s">
        <v>153</v>
      </c>
      <c r="R6261" s="97" t="s">
        <v>131</v>
      </c>
      <c r="S6261" s="97" t="s">
        <v>149</v>
      </c>
      <c r="T6261" s="97" t="s">
        <v>150</v>
      </c>
      <c r="U6261" s="97" t="s">
        <v>134</v>
      </c>
      <c r="V6261" s="97" t="s">
        <v>135</v>
      </c>
      <c r="W6261" s="97" t="s">
        <v>136</v>
      </c>
      <c r="X6261" s="97"/>
      <c r="Y6261" s="99"/>
      <c r="Z6261" s="99"/>
      <c r="AA6261" s="99">
        <v>703460</v>
      </c>
      <c r="AB6261" s="99">
        <v>703460</v>
      </c>
      <c r="AC6261">
        <f t="shared" si="194"/>
        <v>1000</v>
      </c>
      <c r="AD6261" t="str">
        <f t="shared" si="195"/>
        <v>315</v>
      </c>
    </row>
    <row r="6262" spans="1:30" hidden="1" x14ac:dyDescent="0.25">
      <c r="A6262" s="97" t="s">
        <v>2812</v>
      </c>
      <c r="B6262" s="97" t="s">
        <v>2791</v>
      </c>
      <c r="C6262" s="97" t="s">
        <v>140</v>
      </c>
      <c r="D6262" s="97">
        <v>14101</v>
      </c>
      <c r="E6262" s="97" t="s">
        <v>122</v>
      </c>
      <c r="F6262" s="98">
        <v>15</v>
      </c>
      <c r="G6262" s="98" t="s">
        <v>142</v>
      </c>
      <c r="H6262" s="97">
        <v>19</v>
      </c>
      <c r="I6262" s="97" t="s">
        <v>124</v>
      </c>
      <c r="J6262" s="97" t="s">
        <v>125</v>
      </c>
      <c r="K6262" s="97" t="s">
        <v>2813</v>
      </c>
      <c r="L6262" s="97"/>
      <c r="M6262" s="97"/>
      <c r="N6262" s="97" t="s">
        <v>2814</v>
      </c>
      <c r="O6262" s="97" t="s">
        <v>2794</v>
      </c>
      <c r="P6262" s="97" t="s">
        <v>147</v>
      </c>
      <c r="Q6262" s="97" t="s">
        <v>154</v>
      </c>
      <c r="R6262" s="97" t="s">
        <v>131</v>
      </c>
      <c r="S6262" s="97" t="s">
        <v>149</v>
      </c>
      <c r="T6262" s="97" t="s">
        <v>150</v>
      </c>
      <c r="U6262" s="97" t="s">
        <v>134</v>
      </c>
      <c r="V6262" s="97" t="s">
        <v>135</v>
      </c>
      <c r="W6262" s="97" t="s">
        <v>136</v>
      </c>
      <c r="X6262" s="97"/>
      <c r="Y6262" s="99"/>
      <c r="Z6262" s="99"/>
      <c r="AA6262" s="99">
        <v>232141.8</v>
      </c>
      <c r="AB6262" s="99">
        <v>232141.8</v>
      </c>
      <c r="AC6262">
        <f t="shared" si="194"/>
        <v>1000</v>
      </c>
      <c r="AD6262" t="str">
        <f t="shared" si="195"/>
        <v>315</v>
      </c>
    </row>
    <row r="6263" spans="1:30" hidden="1" x14ac:dyDescent="0.25">
      <c r="A6263" s="97" t="s">
        <v>2812</v>
      </c>
      <c r="B6263" s="97" t="s">
        <v>2791</v>
      </c>
      <c r="C6263" s="97" t="s">
        <v>140</v>
      </c>
      <c r="D6263" s="97">
        <v>14103</v>
      </c>
      <c r="E6263" s="97" t="s">
        <v>122</v>
      </c>
      <c r="F6263" s="98">
        <v>15</v>
      </c>
      <c r="G6263" s="98" t="s">
        <v>142</v>
      </c>
      <c r="H6263" s="97">
        <v>19</v>
      </c>
      <c r="I6263" s="97" t="s">
        <v>124</v>
      </c>
      <c r="J6263" s="97" t="s">
        <v>125</v>
      </c>
      <c r="K6263" s="97" t="s">
        <v>2813</v>
      </c>
      <c r="L6263" s="97"/>
      <c r="M6263" s="97"/>
      <c r="N6263" s="97" t="s">
        <v>2814</v>
      </c>
      <c r="O6263" s="97" t="s">
        <v>2794</v>
      </c>
      <c r="P6263" s="97" t="s">
        <v>147</v>
      </c>
      <c r="Q6263" s="97" t="s">
        <v>155</v>
      </c>
      <c r="R6263" s="97" t="s">
        <v>131</v>
      </c>
      <c r="S6263" s="97" t="s">
        <v>149</v>
      </c>
      <c r="T6263" s="97" t="s">
        <v>150</v>
      </c>
      <c r="U6263" s="97" t="s">
        <v>134</v>
      </c>
      <c r="V6263" s="97" t="s">
        <v>135</v>
      </c>
      <c r="W6263" s="97" t="s">
        <v>136</v>
      </c>
      <c r="X6263" s="97"/>
      <c r="Y6263" s="99"/>
      <c r="Z6263" s="99"/>
      <c r="AA6263" s="99">
        <v>94967.099999999991</v>
      </c>
      <c r="AB6263" s="99">
        <v>94967.1</v>
      </c>
      <c r="AC6263">
        <f t="shared" si="194"/>
        <v>1000</v>
      </c>
      <c r="AD6263" t="str">
        <f t="shared" si="195"/>
        <v>315</v>
      </c>
    </row>
    <row r="6264" spans="1:30" hidden="1" x14ac:dyDescent="0.25">
      <c r="A6264" s="97" t="s">
        <v>2812</v>
      </c>
      <c r="B6264" s="97" t="s">
        <v>2791</v>
      </c>
      <c r="C6264" s="97" t="s">
        <v>140</v>
      </c>
      <c r="D6264" s="97">
        <v>14201</v>
      </c>
      <c r="E6264" s="97" t="s">
        <v>122</v>
      </c>
      <c r="F6264" s="98">
        <v>15</v>
      </c>
      <c r="G6264" s="98" t="s">
        <v>142</v>
      </c>
      <c r="H6264" s="97">
        <v>19</v>
      </c>
      <c r="I6264" s="97" t="s">
        <v>124</v>
      </c>
      <c r="J6264" s="97" t="s">
        <v>125</v>
      </c>
      <c r="K6264" s="97" t="s">
        <v>2813</v>
      </c>
      <c r="L6264" s="97"/>
      <c r="M6264" s="97"/>
      <c r="N6264" s="97" t="s">
        <v>2814</v>
      </c>
      <c r="O6264" s="97" t="s">
        <v>2794</v>
      </c>
      <c r="P6264" s="97" t="s">
        <v>147</v>
      </c>
      <c r="Q6264" s="97" t="s">
        <v>156</v>
      </c>
      <c r="R6264" s="97" t="s">
        <v>131</v>
      </c>
      <c r="S6264" s="97" t="s">
        <v>149</v>
      </c>
      <c r="T6264" s="97" t="s">
        <v>150</v>
      </c>
      <c r="U6264" s="97" t="s">
        <v>134</v>
      </c>
      <c r="V6264" s="97" t="s">
        <v>135</v>
      </c>
      <c r="W6264" s="97" t="s">
        <v>136</v>
      </c>
      <c r="X6264" s="97"/>
      <c r="Y6264" s="99"/>
      <c r="Z6264" s="99"/>
      <c r="AA6264" s="99">
        <v>211038</v>
      </c>
      <c r="AB6264" s="99">
        <v>211038</v>
      </c>
      <c r="AC6264">
        <f t="shared" si="194"/>
        <v>1000</v>
      </c>
      <c r="AD6264" t="str">
        <f t="shared" si="195"/>
        <v>315</v>
      </c>
    </row>
    <row r="6265" spans="1:30" hidden="1" x14ac:dyDescent="0.25">
      <c r="A6265" s="97" t="s">
        <v>2812</v>
      </c>
      <c r="B6265" s="97" t="s">
        <v>2791</v>
      </c>
      <c r="C6265" s="97" t="s">
        <v>140</v>
      </c>
      <c r="D6265" s="97">
        <v>14301</v>
      </c>
      <c r="E6265" s="97" t="s">
        <v>122</v>
      </c>
      <c r="F6265" s="98">
        <v>15</v>
      </c>
      <c r="G6265" s="98" t="s">
        <v>142</v>
      </c>
      <c r="H6265" s="97">
        <v>19</v>
      </c>
      <c r="I6265" s="97" t="s">
        <v>124</v>
      </c>
      <c r="J6265" s="97" t="s">
        <v>125</v>
      </c>
      <c r="K6265" s="97" t="s">
        <v>2813</v>
      </c>
      <c r="L6265" s="97"/>
      <c r="M6265" s="97"/>
      <c r="N6265" s="97" t="s">
        <v>2814</v>
      </c>
      <c r="O6265" s="97" t="s">
        <v>2794</v>
      </c>
      <c r="P6265" s="97" t="s">
        <v>147</v>
      </c>
      <c r="Q6265" s="97" t="s">
        <v>178</v>
      </c>
      <c r="R6265" s="97" t="s">
        <v>131</v>
      </c>
      <c r="S6265" s="97" t="s">
        <v>149</v>
      </c>
      <c r="T6265" s="97" t="s">
        <v>150</v>
      </c>
      <c r="U6265" s="97" t="s">
        <v>134</v>
      </c>
      <c r="V6265" s="97" t="s">
        <v>135</v>
      </c>
      <c r="W6265" s="97" t="s">
        <v>136</v>
      </c>
      <c r="X6265" s="97"/>
      <c r="Y6265" s="99"/>
      <c r="Z6265" s="99"/>
      <c r="AA6265" s="99">
        <v>253245.59999999998</v>
      </c>
      <c r="AB6265" s="99">
        <v>253245.6</v>
      </c>
      <c r="AC6265">
        <f t="shared" si="194"/>
        <v>1000</v>
      </c>
      <c r="AD6265" t="str">
        <f t="shared" si="195"/>
        <v>315</v>
      </c>
    </row>
    <row r="6266" spans="1:30" hidden="1" x14ac:dyDescent="0.25">
      <c r="A6266" t="s">
        <v>2812</v>
      </c>
      <c r="B6266" t="s">
        <v>2791</v>
      </c>
      <c r="C6266" t="s">
        <v>470</v>
      </c>
      <c r="D6266" t="s">
        <v>214</v>
      </c>
      <c r="E6266" t="s">
        <v>122</v>
      </c>
      <c r="F6266" t="s">
        <v>159</v>
      </c>
      <c r="G6266" t="s">
        <v>160</v>
      </c>
      <c r="H6266" t="s">
        <v>143</v>
      </c>
      <c r="I6266" t="s">
        <v>124</v>
      </c>
      <c r="J6266" t="s">
        <v>125</v>
      </c>
      <c r="K6266" t="s">
        <v>2815</v>
      </c>
      <c r="N6266" t="s">
        <v>2814</v>
      </c>
      <c r="O6266" t="s">
        <v>2794</v>
      </c>
      <c r="P6266" t="s">
        <v>472</v>
      </c>
      <c r="Q6266" t="s">
        <v>215</v>
      </c>
      <c r="R6266" t="s">
        <v>131</v>
      </c>
      <c r="S6266" t="s">
        <v>164</v>
      </c>
      <c r="T6266" t="s">
        <v>165</v>
      </c>
      <c r="U6266" t="s">
        <v>151</v>
      </c>
      <c r="V6266" t="s">
        <v>135</v>
      </c>
      <c r="W6266" t="s">
        <v>136</v>
      </c>
      <c r="X6266" t="s">
        <v>2816</v>
      </c>
      <c r="Y6266" s="94">
        <v>184212.21</v>
      </c>
      <c r="Z6266" s="94">
        <v>103719.29999999999</v>
      </c>
      <c r="AA6266" s="94">
        <v>118830.88</v>
      </c>
      <c r="AB6266" s="94">
        <v>118830.88</v>
      </c>
      <c r="AC6266">
        <f t="shared" si="194"/>
        <v>2000</v>
      </c>
      <c r="AD6266" t="str">
        <f t="shared" si="195"/>
        <v>315</v>
      </c>
    </row>
    <row r="6267" spans="1:30" hidden="1" x14ac:dyDescent="0.25">
      <c r="A6267" t="s">
        <v>2812</v>
      </c>
      <c r="B6267" t="s">
        <v>2791</v>
      </c>
      <c r="C6267" t="s">
        <v>470</v>
      </c>
      <c r="D6267" t="s">
        <v>272</v>
      </c>
      <c r="E6267" t="s">
        <v>122</v>
      </c>
      <c r="F6267" t="s">
        <v>159</v>
      </c>
      <c r="G6267" t="s">
        <v>160</v>
      </c>
      <c r="H6267" t="s">
        <v>143</v>
      </c>
      <c r="I6267" t="s">
        <v>124</v>
      </c>
      <c r="J6267" t="s">
        <v>125</v>
      </c>
      <c r="K6267" t="s">
        <v>2815</v>
      </c>
      <c r="N6267" t="s">
        <v>2814</v>
      </c>
      <c r="O6267" t="s">
        <v>2794</v>
      </c>
      <c r="P6267" t="s">
        <v>472</v>
      </c>
      <c r="Q6267" t="s">
        <v>273</v>
      </c>
      <c r="R6267" t="s">
        <v>131</v>
      </c>
      <c r="S6267" t="s">
        <v>164</v>
      </c>
      <c r="T6267" t="s">
        <v>165</v>
      </c>
      <c r="U6267" t="s">
        <v>151</v>
      </c>
      <c r="V6267" t="s">
        <v>135</v>
      </c>
      <c r="W6267" t="s">
        <v>136</v>
      </c>
      <c r="X6267" t="s">
        <v>2816</v>
      </c>
      <c r="Y6267" s="94">
        <v>103871.57</v>
      </c>
      <c r="Z6267" s="94">
        <v>44795.719999999994</v>
      </c>
      <c r="AA6267" s="94">
        <v>46139.59</v>
      </c>
      <c r="AB6267" s="94">
        <v>46139.59</v>
      </c>
      <c r="AC6267">
        <f t="shared" si="194"/>
        <v>3000</v>
      </c>
      <c r="AD6267" t="str">
        <f t="shared" si="195"/>
        <v>315</v>
      </c>
    </row>
    <row r="6268" spans="1:30" hidden="1" x14ac:dyDescent="0.25">
      <c r="A6268" s="97" t="s">
        <v>2817</v>
      </c>
      <c r="B6268" s="97" t="s">
        <v>2791</v>
      </c>
      <c r="C6268" s="97" t="s">
        <v>2818</v>
      </c>
      <c r="D6268" s="97" t="s">
        <v>141</v>
      </c>
      <c r="E6268" s="97" t="s">
        <v>122</v>
      </c>
      <c r="F6268" s="98">
        <v>15</v>
      </c>
      <c r="G6268" s="98" t="s">
        <v>142</v>
      </c>
      <c r="H6268" s="97" t="s">
        <v>143</v>
      </c>
      <c r="I6268" s="97" t="s">
        <v>124</v>
      </c>
      <c r="J6268" s="97" t="s">
        <v>125</v>
      </c>
      <c r="K6268" s="97" t="s">
        <v>2819</v>
      </c>
      <c r="L6268" s="97"/>
      <c r="M6268" s="97"/>
      <c r="N6268" s="97" t="s">
        <v>2820</v>
      </c>
      <c r="O6268" s="97" t="s">
        <v>2794</v>
      </c>
      <c r="P6268" s="97" t="s">
        <v>2821</v>
      </c>
      <c r="Q6268" s="97" t="s">
        <v>148</v>
      </c>
      <c r="R6268" s="97" t="s">
        <v>131</v>
      </c>
      <c r="S6268" s="97" t="s">
        <v>149</v>
      </c>
      <c r="T6268" s="97" t="s">
        <v>150</v>
      </c>
      <c r="U6268" s="97" t="s">
        <v>151</v>
      </c>
      <c r="V6268" s="97" t="s">
        <v>135</v>
      </c>
      <c r="W6268" s="97" t="s">
        <v>136</v>
      </c>
      <c r="X6268" s="97"/>
      <c r="Y6268" s="99"/>
      <c r="Z6268" s="99"/>
      <c r="AA6268" s="99">
        <v>2216640</v>
      </c>
      <c r="AB6268" s="99">
        <v>2216640</v>
      </c>
      <c r="AC6268">
        <f t="shared" si="194"/>
        <v>1000</v>
      </c>
      <c r="AD6268" t="str">
        <f t="shared" si="195"/>
        <v>315</v>
      </c>
    </row>
    <row r="6269" spans="1:30" hidden="1" x14ac:dyDescent="0.25">
      <c r="A6269" s="97" t="s">
        <v>2817</v>
      </c>
      <c r="B6269" s="97" t="s">
        <v>2791</v>
      </c>
      <c r="C6269" s="97" t="s">
        <v>2818</v>
      </c>
      <c r="D6269" s="97">
        <v>12101</v>
      </c>
      <c r="E6269" s="97" t="s">
        <v>122</v>
      </c>
      <c r="F6269" s="98">
        <v>15</v>
      </c>
      <c r="G6269" s="98" t="s">
        <v>142</v>
      </c>
      <c r="H6269" s="97">
        <v>19</v>
      </c>
      <c r="I6269" s="97" t="s">
        <v>124</v>
      </c>
      <c r="J6269" s="97" t="s">
        <v>125</v>
      </c>
      <c r="K6269" s="97" t="s">
        <v>2819</v>
      </c>
      <c r="L6269" s="97"/>
      <c r="M6269" s="97"/>
      <c r="N6269" s="97" t="s">
        <v>2820</v>
      </c>
      <c r="O6269" s="97" t="s">
        <v>2794</v>
      </c>
      <c r="P6269" s="97" t="s">
        <v>2821</v>
      </c>
      <c r="Q6269" s="97" t="s">
        <v>182</v>
      </c>
      <c r="R6269" s="97" t="s">
        <v>131</v>
      </c>
      <c r="S6269" s="97" t="s">
        <v>149</v>
      </c>
      <c r="T6269" s="97" t="s">
        <v>150</v>
      </c>
      <c r="U6269" s="97" t="s">
        <v>134</v>
      </c>
      <c r="V6269" s="97" t="s">
        <v>135</v>
      </c>
      <c r="W6269" s="97" t="s">
        <v>136</v>
      </c>
      <c r="X6269" s="97"/>
      <c r="Y6269" s="99"/>
      <c r="Z6269" s="99"/>
      <c r="AA6269" s="99">
        <v>260000</v>
      </c>
      <c r="AB6269" s="99">
        <v>260000</v>
      </c>
      <c r="AC6269">
        <f t="shared" si="194"/>
        <v>1000</v>
      </c>
      <c r="AD6269" t="str">
        <f t="shared" si="195"/>
        <v>315</v>
      </c>
    </row>
    <row r="6270" spans="1:30" hidden="1" x14ac:dyDescent="0.25">
      <c r="A6270" s="97" t="s">
        <v>2817</v>
      </c>
      <c r="B6270" s="97" t="s">
        <v>2791</v>
      </c>
      <c r="C6270" s="97" t="s">
        <v>2818</v>
      </c>
      <c r="D6270" s="97">
        <v>13201</v>
      </c>
      <c r="E6270" s="97" t="s">
        <v>122</v>
      </c>
      <c r="F6270" s="98">
        <v>15</v>
      </c>
      <c r="G6270" s="98" t="s">
        <v>142</v>
      </c>
      <c r="H6270" s="97">
        <v>19</v>
      </c>
      <c r="I6270" s="97" t="s">
        <v>124</v>
      </c>
      <c r="J6270" s="97" t="s">
        <v>125</v>
      </c>
      <c r="K6270" s="97" t="s">
        <v>2819</v>
      </c>
      <c r="L6270" s="97"/>
      <c r="M6270" s="97"/>
      <c r="N6270" s="97" t="s">
        <v>2820</v>
      </c>
      <c r="O6270" s="97" t="s">
        <v>2794</v>
      </c>
      <c r="P6270" s="97" t="s">
        <v>2821</v>
      </c>
      <c r="Q6270" s="97" t="s">
        <v>152</v>
      </c>
      <c r="R6270" s="97" t="s">
        <v>131</v>
      </c>
      <c r="S6270" s="97" t="s">
        <v>149</v>
      </c>
      <c r="T6270" s="97" t="s">
        <v>150</v>
      </c>
      <c r="U6270" s="97" t="s">
        <v>134</v>
      </c>
      <c r="V6270" s="97" t="s">
        <v>135</v>
      </c>
      <c r="W6270" s="97" t="s">
        <v>136</v>
      </c>
      <c r="X6270" s="97"/>
      <c r="Y6270" s="99"/>
      <c r="Z6270" s="99"/>
      <c r="AA6270" s="99">
        <v>92360</v>
      </c>
      <c r="AB6270" s="99">
        <v>92360</v>
      </c>
      <c r="AC6270">
        <f t="shared" si="194"/>
        <v>1000</v>
      </c>
      <c r="AD6270" t="str">
        <f t="shared" si="195"/>
        <v>315</v>
      </c>
    </row>
    <row r="6271" spans="1:30" hidden="1" x14ac:dyDescent="0.25">
      <c r="A6271" s="97" t="s">
        <v>2817</v>
      </c>
      <c r="B6271" s="97" t="s">
        <v>2791</v>
      </c>
      <c r="C6271" s="97" t="s">
        <v>2818</v>
      </c>
      <c r="D6271" s="97">
        <v>13203</v>
      </c>
      <c r="E6271" s="97" t="s">
        <v>122</v>
      </c>
      <c r="F6271" s="98">
        <v>15</v>
      </c>
      <c r="G6271" s="98" t="s">
        <v>142</v>
      </c>
      <c r="H6271" s="97">
        <v>19</v>
      </c>
      <c r="I6271" s="97" t="s">
        <v>124</v>
      </c>
      <c r="J6271" s="97" t="s">
        <v>125</v>
      </c>
      <c r="K6271" s="97" t="s">
        <v>2819</v>
      </c>
      <c r="L6271" s="97"/>
      <c r="M6271" s="97"/>
      <c r="N6271" s="97" t="s">
        <v>2820</v>
      </c>
      <c r="O6271" s="97" t="s">
        <v>2794</v>
      </c>
      <c r="P6271" s="97" t="s">
        <v>2821</v>
      </c>
      <c r="Q6271" s="97" t="s">
        <v>153</v>
      </c>
      <c r="R6271" s="97" t="s">
        <v>131</v>
      </c>
      <c r="S6271" s="97" t="s">
        <v>149</v>
      </c>
      <c r="T6271" s="97" t="s">
        <v>150</v>
      </c>
      <c r="U6271" s="97" t="s">
        <v>134</v>
      </c>
      <c r="V6271" s="97" t="s">
        <v>135</v>
      </c>
      <c r="W6271" s="97" t="s">
        <v>136</v>
      </c>
      <c r="X6271" s="97"/>
      <c r="Y6271" s="99"/>
      <c r="Z6271" s="99"/>
      <c r="AA6271" s="99">
        <v>369440</v>
      </c>
      <c r="AB6271" s="99">
        <v>369440</v>
      </c>
      <c r="AC6271">
        <f t="shared" si="194"/>
        <v>1000</v>
      </c>
      <c r="AD6271" t="str">
        <f t="shared" si="195"/>
        <v>315</v>
      </c>
    </row>
    <row r="6272" spans="1:30" hidden="1" x14ac:dyDescent="0.25">
      <c r="A6272" s="97" t="s">
        <v>2817</v>
      </c>
      <c r="B6272" s="97" t="s">
        <v>2791</v>
      </c>
      <c r="C6272" s="97" t="s">
        <v>2818</v>
      </c>
      <c r="D6272" s="97">
        <v>14101</v>
      </c>
      <c r="E6272" s="97" t="s">
        <v>122</v>
      </c>
      <c r="F6272" s="98">
        <v>15</v>
      </c>
      <c r="G6272" s="98" t="s">
        <v>142</v>
      </c>
      <c r="H6272" s="97">
        <v>19</v>
      </c>
      <c r="I6272" s="97" t="s">
        <v>124</v>
      </c>
      <c r="J6272" s="97" t="s">
        <v>125</v>
      </c>
      <c r="K6272" s="97" t="s">
        <v>2819</v>
      </c>
      <c r="L6272" s="97"/>
      <c r="M6272" s="97"/>
      <c r="N6272" s="97" t="s">
        <v>2820</v>
      </c>
      <c r="O6272" s="97" t="s">
        <v>2794</v>
      </c>
      <c r="P6272" s="97" t="s">
        <v>2821</v>
      </c>
      <c r="Q6272" s="97" t="s">
        <v>154</v>
      </c>
      <c r="R6272" s="97" t="s">
        <v>131</v>
      </c>
      <c r="S6272" s="97" t="s">
        <v>149</v>
      </c>
      <c r="T6272" s="97" t="s">
        <v>150</v>
      </c>
      <c r="U6272" s="97" t="s">
        <v>134</v>
      </c>
      <c r="V6272" s="97" t="s">
        <v>135</v>
      </c>
      <c r="W6272" s="97" t="s">
        <v>136</v>
      </c>
      <c r="X6272" s="97"/>
      <c r="Y6272" s="99"/>
      <c r="Z6272" s="99"/>
      <c r="AA6272" s="99">
        <v>121915.2</v>
      </c>
      <c r="AB6272" s="99">
        <v>121915.2</v>
      </c>
      <c r="AC6272">
        <f t="shared" si="194"/>
        <v>1000</v>
      </c>
      <c r="AD6272" t="str">
        <f t="shared" si="195"/>
        <v>315</v>
      </c>
    </row>
    <row r="6273" spans="1:30" hidden="1" x14ac:dyDescent="0.25">
      <c r="A6273" s="97" t="s">
        <v>2817</v>
      </c>
      <c r="B6273" s="97" t="s">
        <v>2791</v>
      </c>
      <c r="C6273" s="97" t="s">
        <v>2818</v>
      </c>
      <c r="D6273" s="97">
        <v>14103</v>
      </c>
      <c r="E6273" s="97" t="s">
        <v>122</v>
      </c>
      <c r="F6273" s="98">
        <v>15</v>
      </c>
      <c r="G6273" s="98" t="s">
        <v>142</v>
      </c>
      <c r="H6273" s="97">
        <v>19</v>
      </c>
      <c r="I6273" s="97" t="s">
        <v>124</v>
      </c>
      <c r="J6273" s="97" t="s">
        <v>125</v>
      </c>
      <c r="K6273" s="97" t="s">
        <v>2819</v>
      </c>
      <c r="L6273" s="97"/>
      <c r="M6273" s="97"/>
      <c r="N6273" s="97" t="s">
        <v>2820</v>
      </c>
      <c r="O6273" s="97" t="s">
        <v>2794</v>
      </c>
      <c r="P6273" s="97" t="s">
        <v>2821</v>
      </c>
      <c r="Q6273" s="97" t="s">
        <v>155</v>
      </c>
      <c r="R6273" s="97" t="s">
        <v>131</v>
      </c>
      <c r="S6273" s="97" t="s">
        <v>149</v>
      </c>
      <c r="T6273" s="97" t="s">
        <v>150</v>
      </c>
      <c r="U6273" s="97" t="s">
        <v>134</v>
      </c>
      <c r="V6273" s="97" t="s">
        <v>135</v>
      </c>
      <c r="W6273" s="97" t="s">
        <v>136</v>
      </c>
      <c r="X6273" s="97"/>
      <c r="Y6273" s="99"/>
      <c r="Z6273" s="99"/>
      <c r="AA6273" s="99">
        <v>49874.400000000001</v>
      </c>
      <c r="AB6273" s="99">
        <v>49874.400000000001</v>
      </c>
      <c r="AC6273">
        <f t="shared" si="194"/>
        <v>1000</v>
      </c>
      <c r="AD6273" t="str">
        <f t="shared" si="195"/>
        <v>315</v>
      </c>
    </row>
    <row r="6274" spans="1:30" hidden="1" x14ac:dyDescent="0.25">
      <c r="A6274" s="97" t="s">
        <v>2817</v>
      </c>
      <c r="B6274" s="97" t="s">
        <v>2791</v>
      </c>
      <c r="C6274" s="97" t="s">
        <v>2818</v>
      </c>
      <c r="D6274" s="97">
        <v>14201</v>
      </c>
      <c r="E6274" s="97" t="s">
        <v>122</v>
      </c>
      <c r="F6274" s="98">
        <v>15</v>
      </c>
      <c r="G6274" s="98" t="s">
        <v>142</v>
      </c>
      <c r="H6274" s="97">
        <v>19</v>
      </c>
      <c r="I6274" s="97" t="s">
        <v>124</v>
      </c>
      <c r="J6274" s="97" t="s">
        <v>125</v>
      </c>
      <c r="K6274" s="97" t="s">
        <v>2819</v>
      </c>
      <c r="L6274" s="97"/>
      <c r="M6274" s="97"/>
      <c r="N6274" s="97" t="s">
        <v>2820</v>
      </c>
      <c r="O6274" s="97" t="s">
        <v>2794</v>
      </c>
      <c r="P6274" s="97" t="s">
        <v>2821</v>
      </c>
      <c r="Q6274" s="97" t="s">
        <v>156</v>
      </c>
      <c r="R6274" s="97" t="s">
        <v>131</v>
      </c>
      <c r="S6274" s="97" t="s">
        <v>149</v>
      </c>
      <c r="T6274" s="97" t="s">
        <v>150</v>
      </c>
      <c r="U6274" s="97" t="s">
        <v>134</v>
      </c>
      <c r="V6274" s="97" t="s">
        <v>135</v>
      </c>
      <c r="W6274" s="97" t="s">
        <v>136</v>
      </c>
      <c r="X6274" s="97"/>
      <c r="Y6274" s="99"/>
      <c r="Z6274" s="99"/>
      <c r="AA6274" s="99">
        <v>110832</v>
      </c>
      <c r="AB6274" s="99">
        <v>110832</v>
      </c>
      <c r="AC6274">
        <f t="shared" si="194"/>
        <v>1000</v>
      </c>
      <c r="AD6274" t="str">
        <f t="shared" si="195"/>
        <v>315</v>
      </c>
    </row>
    <row r="6275" spans="1:30" hidden="1" x14ac:dyDescent="0.25">
      <c r="A6275" s="97" t="s">
        <v>2817</v>
      </c>
      <c r="B6275" s="97" t="s">
        <v>2791</v>
      </c>
      <c r="C6275" s="97" t="s">
        <v>2818</v>
      </c>
      <c r="D6275" s="97">
        <v>14301</v>
      </c>
      <c r="E6275" s="97" t="s">
        <v>122</v>
      </c>
      <c r="F6275" s="98">
        <v>15</v>
      </c>
      <c r="G6275" s="98" t="s">
        <v>142</v>
      </c>
      <c r="H6275" s="97">
        <v>19</v>
      </c>
      <c r="I6275" s="97" t="s">
        <v>124</v>
      </c>
      <c r="J6275" s="97" t="s">
        <v>125</v>
      </c>
      <c r="K6275" s="97" t="s">
        <v>2819</v>
      </c>
      <c r="L6275" s="97"/>
      <c r="M6275" s="97"/>
      <c r="N6275" s="97" t="s">
        <v>2820</v>
      </c>
      <c r="O6275" s="97" t="s">
        <v>2794</v>
      </c>
      <c r="P6275" s="97" t="s">
        <v>2821</v>
      </c>
      <c r="Q6275" s="97" t="s">
        <v>178</v>
      </c>
      <c r="R6275" s="97" t="s">
        <v>131</v>
      </c>
      <c r="S6275" s="97" t="s">
        <v>149</v>
      </c>
      <c r="T6275" s="97" t="s">
        <v>150</v>
      </c>
      <c r="U6275" s="97" t="s">
        <v>134</v>
      </c>
      <c r="V6275" s="97" t="s">
        <v>135</v>
      </c>
      <c r="W6275" s="97" t="s">
        <v>136</v>
      </c>
      <c r="X6275" s="97"/>
      <c r="Y6275" s="99"/>
      <c r="Z6275" s="99"/>
      <c r="AA6275" s="99">
        <v>132998.39999999999</v>
      </c>
      <c r="AB6275" s="99">
        <v>132998.39999999999</v>
      </c>
      <c r="AC6275">
        <f t="shared" ref="AC6275:AC6338" si="196">MID(D6275,1,1)*1000</f>
        <v>1000</v>
      </c>
      <c r="AD6275" t="str">
        <f t="shared" ref="AD6275:AD6338" si="197">MID(A6275,6,3)</f>
        <v>315</v>
      </c>
    </row>
    <row r="6276" spans="1:30" hidden="1" x14ac:dyDescent="0.25">
      <c r="A6276" t="s">
        <v>2817</v>
      </c>
      <c r="B6276" t="s">
        <v>2791</v>
      </c>
      <c r="C6276" t="s">
        <v>2818</v>
      </c>
      <c r="D6276" t="s">
        <v>186</v>
      </c>
      <c r="E6276" t="s">
        <v>122</v>
      </c>
      <c r="F6276" t="s">
        <v>159</v>
      </c>
      <c r="G6276" t="s">
        <v>160</v>
      </c>
      <c r="H6276" t="s">
        <v>143</v>
      </c>
      <c r="I6276" t="s">
        <v>124</v>
      </c>
      <c r="J6276" t="s">
        <v>125</v>
      </c>
      <c r="K6276" t="s">
        <v>2819</v>
      </c>
      <c r="N6276" t="s">
        <v>2820</v>
      </c>
      <c r="O6276" t="s">
        <v>2794</v>
      </c>
      <c r="P6276" t="s">
        <v>2821</v>
      </c>
      <c r="Q6276" t="s">
        <v>188</v>
      </c>
      <c r="R6276" t="s">
        <v>131</v>
      </c>
      <c r="S6276" t="s">
        <v>164</v>
      </c>
      <c r="T6276" t="s">
        <v>165</v>
      </c>
      <c r="U6276" t="s">
        <v>151</v>
      </c>
      <c r="V6276" t="s">
        <v>135</v>
      </c>
      <c r="W6276" t="s">
        <v>136</v>
      </c>
      <c r="X6276" t="s">
        <v>2822</v>
      </c>
      <c r="Y6276" s="94">
        <v>12000</v>
      </c>
      <c r="Z6276" s="94">
        <v>11580.990000000002</v>
      </c>
      <c r="AA6276" s="94">
        <v>11928.42</v>
      </c>
      <c r="AB6276" s="94">
        <v>11928.42</v>
      </c>
      <c r="AC6276">
        <f t="shared" si="196"/>
        <v>2000</v>
      </c>
      <c r="AD6276" t="str">
        <f t="shared" si="197"/>
        <v>315</v>
      </c>
    </row>
    <row r="6277" spans="1:30" hidden="1" x14ac:dyDescent="0.25">
      <c r="A6277" t="s">
        <v>2817</v>
      </c>
      <c r="B6277" t="s">
        <v>2791</v>
      </c>
      <c r="C6277" t="s">
        <v>2818</v>
      </c>
      <c r="D6277" t="s">
        <v>192</v>
      </c>
      <c r="E6277" t="s">
        <v>122</v>
      </c>
      <c r="F6277" t="s">
        <v>159</v>
      </c>
      <c r="G6277" t="s">
        <v>160</v>
      </c>
      <c r="H6277" t="s">
        <v>143</v>
      </c>
      <c r="I6277" t="s">
        <v>124</v>
      </c>
      <c r="J6277" t="s">
        <v>125</v>
      </c>
      <c r="K6277" t="s">
        <v>2819</v>
      </c>
      <c r="N6277" t="s">
        <v>2820</v>
      </c>
      <c r="O6277" t="s">
        <v>2794</v>
      </c>
      <c r="P6277" t="s">
        <v>2821</v>
      </c>
      <c r="Q6277" t="s">
        <v>193</v>
      </c>
      <c r="R6277" t="s">
        <v>131</v>
      </c>
      <c r="S6277" t="s">
        <v>164</v>
      </c>
      <c r="T6277" t="s">
        <v>165</v>
      </c>
      <c r="U6277" t="s">
        <v>151</v>
      </c>
      <c r="V6277" t="s">
        <v>135</v>
      </c>
      <c r="W6277" t="s">
        <v>136</v>
      </c>
      <c r="X6277" t="s">
        <v>2822</v>
      </c>
      <c r="Y6277" s="94">
        <v>6000</v>
      </c>
      <c r="Z6277" s="94">
        <v>0</v>
      </c>
      <c r="AA6277" s="94">
        <v>0</v>
      </c>
      <c r="AB6277" s="94">
        <v>0</v>
      </c>
      <c r="AC6277">
        <f t="shared" si="196"/>
        <v>2000</v>
      </c>
      <c r="AD6277" t="str">
        <f t="shared" si="197"/>
        <v>315</v>
      </c>
    </row>
    <row r="6278" spans="1:30" hidden="1" x14ac:dyDescent="0.25">
      <c r="A6278" t="s">
        <v>2817</v>
      </c>
      <c r="B6278" t="s">
        <v>2791</v>
      </c>
      <c r="C6278" t="s">
        <v>2818</v>
      </c>
      <c r="D6278" t="s">
        <v>198</v>
      </c>
      <c r="E6278" t="s">
        <v>122</v>
      </c>
      <c r="F6278" t="s">
        <v>159</v>
      </c>
      <c r="G6278" t="s">
        <v>160</v>
      </c>
      <c r="H6278" t="s">
        <v>143</v>
      </c>
      <c r="I6278" t="s">
        <v>124</v>
      </c>
      <c r="J6278" t="s">
        <v>125</v>
      </c>
      <c r="K6278" t="s">
        <v>2819</v>
      </c>
      <c r="N6278" t="s">
        <v>2820</v>
      </c>
      <c r="O6278" t="s">
        <v>2794</v>
      </c>
      <c r="P6278" t="s">
        <v>2821</v>
      </c>
      <c r="Q6278" t="s">
        <v>199</v>
      </c>
      <c r="R6278" t="s">
        <v>131</v>
      </c>
      <c r="S6278" t="s">
        <v>164</v>
      </c>
      <c r="T6278" t="s">
        <v>165</v>
      </c>
      <c r="U6278" t="s">
        <v>151</v>
      </c>
      <c r="V6278" t="s">
        <v>135</v>
      </c>
      <c r="W6278" t="s">
        <v>136</v>
      </c>
      <c r="X6278" t="s">
        <v>2822</v>
      </c>
      <c r="Y6278" s="94">
        <v>12000</v>
      </c>
      <c r="Z6278" s="94">
        <v>8965.42</v>
      </c>
      <c r="AA6278" s="94">
        <v>9234.3799999999992</v>
      </c>
      <c r="AB6278" s="94">
        <v>9234.3799999999992</v>
      </c>
      <c r="AC6278">
        <f t="shared" si="196"/>
        <v>2000</v>
      </c>
      <c r="AD6278" t="str">
        <f t="shared" si="197"/>
        <v>315</v>
      </c>
    </row>
    <row r="6279" spans="1:30" hidden="1" x14ac:dyDescent="0.25">
      <c r="A6279" t="s">
        <v>2817</v>
      </c>
      <c r="B6279" t="s">
        <v>2791</v>
      </c>
      <c r="C6279" t="s">
        <v>2818</v>
      </c>
      <c r="D6279" t="s">
        <v>214</v>
      </c>
      <c r="E6279" t="s">
        <v>122</v>
      </c>
      <c r="F6279" t="s">
        <v>159</v>
      </c>
      <c r="G6279" t="s">
        <v>160</v>
      </c>
      <c r="H6279" t="s">
        <v>143</v>
      </c>
      <c r="I6279" t="s">
        <v>124</v>
      </c>
      <c r="J6279" t="s">
        <v>125</v>
      </c>
      <c r="K6279" t="s">
        <v>2819</v>
      </c>
      <c r="N6279" t="s">
        <v>2820</v>
      </c>
      <c r="O6279" t="s">
        <v>2794</v>
      </c>
      <c r="P6279" t="s">
        <v>2821</v>
      </c>
      <c r="Q6279" t="s">
        <v>215</v>
      </c>
      <c r="R6279" t="s">
        <v>131</v>
      </c>
      <c r="S6279" t="s">
        <v>164</v>
      </c>
      <c r="T6279" t="s">
        <v>165</v>
      </c>
      <c r="U6279" t="s">
        <v>151</v>
      </c>
      <c r="V6279" t="s">
        <v>135</v>
      </c>
      <c r="W6279" t="s">
        <v>136</v>
      </c>
      <c r="X6279" t="s">
        <v>2822</v>
      </c>
      <c r="Y6279" s="94">
        <v>0</v>
      </c>
      <c r="Z6279" s="94">
        <v>17900</v>
      </c>
      <c r="AA6279" s="94">
        <v>24437</v>
      </c>
      <c r="AB6279" s="94">
        <v>24437</v>
      </c>
      <c r="AC6279">
        <f t="shared" si="196"/>
        <v>2000</v>
      </c>
      <c r="AD6279" t="str">
        <f t="shared" si="197"/>
        <v>315</v>
      </c>
    </row>
    <row r="6280" spans="1:30" hidden="1" x14ac:dyDescent="0.25">
      <c r="A6280" t="s">
        <v>2817</v>
      </c>
      <c r="B6280" t="s">
        <v>2791</v>
      </c>
      <c r="C6280" t="s">
        <v>2818</v>
      </c>
      <c r="D6280" t="s">
        <v>272</v>
      </c>
      <c r="E6280" t="s">
        <v>122</v>
      </c>
      <c r="F6280" t="s">
        <v>159</v>
      </c>
      <c r="G6280" t="s">
        <v>160</v>
      </c>
      <c r="H6280" t="s">
        <v>143</v>
      </c>
      <c r="I6280" t="s">
        <v>124</v>
      </c>
      <c r="J6280" t="s">
        <v>125</v>
      </c>
      <c r="K6280" t="s">
        <v>2819</v>
      </c>
      <c r="N6280" t="s">
        <v>2820</v>
      </c>
      <c r="O6280" t="s">
        <v>2794</v>
      </c>
      <c r="P6280" t="s">
        <v>2821</v>
      </c>
      <c r="Q6280" t="s">
        <v>273</v>
      </c>
      <c r="R6280" t="s">
        <v>131</v>
      </c>
      <c r="S6280" t="s">
        <v>164</v>
      </c>
      <c r="T6280" t="s">
        <v>165</v>
      </c>
      <c r="U6280" t="s">
        <v>151</v>
      </c>
      <c r="V6280" t="s">
        <v>135</v>
      </c>
      <c r="W6280" t="s">
        <v>136</v>
      </c>
      <c r="X6280" t="s">
        <v>2822</v>
      </c>
      <c r="Y6280" s="94">
        <v>0</v>
      </c>
      <c r="Z6280" s="94">
        <v>686.66666666666652</v>
      </c>
      <c r="AA6280" s="94">
        <v>707.27</v>
      </c>
      <c r="AB6280" s="94">
        <v>707.27</v>
      </c>
      <c r="AC6280">
        <f t="shared" si="196"/>
        <v>3000</v>
      </c>
      <c r="AD6280" t="str">
        <f t="shared" si="197"/>
        <v>315</v>
      </c>
    </row>
    <row r="6281" spans="1:30" hidden="1" x14ac:dyDescent="0.25">
      <c r="A6281" t="s">
        <v>2817</v>
      </c>
      <c r="B6281" t="s">
        <v>2791</v>
      </c>
      <c r="C6281" t="s">
        <v>2818</v>
      </c>
      <c r="D6281" t="s">
        <v>174</v>
      </c>
      <c r="E6281" t="s">
        <v>122</v>
      </c>
      <c r="F6281" t="s">
        <v>159</v>
      </c>
      <c r="G6281" t="s">
        <v>160</v>
      </c>
      <c r="H6281" t="s">
        <v>143</v>
      </c>
      <c r="I6281" t="s">
        <v>124</v>
      </c>
      <c r="J6281" t="s">
        <v>125</v>
      </c>
      <c r="K6281" t="s">
        <v>2819</v>
      </c>
      <c r="N6281" t="s">
        <v>2820</v>
      </c>
      <c r="O6281" t="s">
        <v>2794</v>
      </c>
      <c r="P6281" t="s">
        <v>2821</v>
      </c>
      <c r="Q6281" t="s">
        <v>175</v>
      </c>
      <c r="R6281" t="s">
        <v>131</v>
      </c>
      <c r="S6281" t="s">
        <v>164</v>
      </c>
      <c r="T6281" t="s">
        <v>165</v>
      </c>
      <c r="U6281" t="s">
        <v>151</v>
      </c>
      <c r="V6281" t="s">
        <v>135</v>
      </c>
      <c r="W6281" t="s">
        <v>136</v>
      </c>
      <c r="X6281" t="s">
        <v>2822</v>
      </c>
      <c r="Y6281" s="94">
        <v>24000</v>
      </c>
      <c r="Z6281" s="94">
        <v>2365.5600000000004</v>
      </c>
      <c r="AA6281" s="94">
        <v>2436.5300000000002</v>
      </c>
      <c r="AB6281" s="94">
        <v>2436.5300000000002</v>
      </c>
      <c r="AC6281">
        <f t="shared" si="196"/>
        <v>3000</v>
      </c>
      <c r="AD6281" t="str">
        <f t="shared" si="197"/>
        <v>315</v>
      </c>
    </row>
    <row r="6282" spans="1:30" hidden="1" x14ac:dyDescent="0.25">
      <c r="A6282" s="97" t="s">
        <v>2823</v>
      </c>
      <c r="B6282" s="97" t="s">
        <v>2791</v>
      </c>
      <c r="C6282" s="97" t="s">
        <v>2824</v>
      </c>
      <c r="D6282" s="97" t="s">
        <v>141</v>
      </c>
      <c r="E6282" s="97" t="s">
        <v>122</v>
      </c>
      <c r="F6282" s="98">
        <v>15</v>
      </c>
      <c r="G6282" s="98" t="s">
        <v>142</v>
      </c>
      <c r="H6282" s="97" t="s">
        <v>143</v>
      </c>
      <c r="I6282" s="97" t="s">
        <v>124</v>
      </c>
      <c r="J6282" s="97" t="s">
        <v>125</v>
      </c>
      <c r="K6282" s="97" t="s">
        <v>2825</v>
      </c>
      <c r="L6282" s="97"/>
      <c r="M6282" s="97"/>
      <c r="N6282" s="97" t="s">
        <v>2826</v>
      </c>
      <c r="O6282" s="97" t="s">
        <v>2794</v>
      </c>
      <c r="P6282" s="97" t="s">
        <v>2827</v>
      </c>
      <c r="Q6282" s="97" t="s">
        <v>148</v>
      </c>
      <c r="R6282" s="97" t="s">
        <v>131</v>
      </c>
      <c r="S6282" s="97" t="s">
        <v>149</v>
      </c>
      <c r="T6282" s="97" t="s">
        <v>150</v>
      </c>
      <c r="U6282" s="97" t="s">
        <v>151</v>
      </c>
      <c r="V6282" s="97" t="s">
        <v>135</v>
      </c>
      <c r="W6282" s="97" t="s">
        <v>136</v>
      </c>
      <c r="X6282" s="97"/>
      <c r="Y6282" s="99"/>
      <c r="Z6282" s="99"/>
      <c r="AA6282" s="99">
        <v>4334664</v>
      </c>
      <c r="AB6282" s="99">
        <v>4334664</v>
      </c>
      <c r="AC6282">
        <f t="shared" si="196"/>
        <v>1000</v>
      </c>
      <c r="AD6282" t="str">
        <f t="shared" si="197"/>
        <v>315</v>
      </c>
    </row>
    <row r="6283" spans="1:30" hidden="1" x14ac:dyDescent="0.25">
      <c r="A6283" s="97" t="s">
        <v>2823</v>
      </c>
      <c r="B6283" s="97" t="s">
        <v>2791</v>
      </c>
      <c r="C6283" s="97" t="s">
        <v>2824</v>
      </c>
      <c r="D6283" s="97">
        <v>13201</v>
      </c>
      <c r="E6283" s="97" t="s">
        <v>122</v>
      </c>
      <c r="F6283" s="98">
        <v>15</v>
      </c>
      <c r="G6283" s="98" t="s">
        <v>142</v>
      </c>
      <c r="H6283" s="97">
        <v>19</v>
      </c>
      <c r="I6283" s="97" t="s">
        <v>124</v>
      </c>
      <c r="J6283" s="97" t="s">
        <v>125</v>
      </c>
      <c r="K6283" s="97" t="s">
        <v>2825</v>
      </c>
      <c r="L6283" s="97"/>
      <c r="M6283" s="97"/>
      <c r="N6283" s="97" t="s">
        <v>2826</v>
      </c>
      <c r="O6283" s="97" t="s">
        <v>2794</v>
      </c>
      <c r="P6283" s="97" t="s">
        <v>2827</v>
      </c>
      <c r="Q6283" s="97" t="s">
        <v>152</v>
      </c>
      <c r="R6283" s="97" t="s">
        <v>131</v>
      </c>
      <c r="S6283" s="97" t="s">
        <v>149</v>
      </c>
      <c r="T6283" s="97" t="s">
        <v>150</v>
      </c>
      <c r="U6283" s="97" t="s">
        <v>134</v>
      </c>
      <c r="V6283" s="97" t="s">
        <v>135</v>
      </c>
      <c r="W6283" s="97" t="s">
        <v>136</v>
      </c>
      <c r="X6283" s="97"/>
      <c r="Y6283" s="99"/>
      <c r="Z6283" s="99"/>
      <c r="AA6283" s="99">
        <v>180611</v>
      </c>
      <c r="AB6283" s="99">
        <v>180611</v>
      </c>
      <c r="AC6283">
        <f t="shared" si="196"/>
        <v>1000</v>
      </c>
      <c r="AD6283" t="str">
        <f t="shared" si="197"/>
        <v>315</v>
      </c>
    </row>
    <row r="6284" spans="1:30" hidden="1" x14ac:dyDescent="0.25">
      <c r="A6284" s="97" t="s">
        <v>2823</v>
      </c>
      <c r="B6284" s="97" t="s">
        <v>2791</v>
      </c>
      <c r="C6284" s="97" t="s">
        <v>2824</v>
      </c>
      <c r="D6284" s="97">
        <v>13203</v>
      </c>
      <c r="E6284" s="97" t="s">
        <v>122</v>
      </c>
      <c r="F6284" s="98">
        <v>15</v>
      </c>
      <c r="G6284" s="98" t="s">
        <v>142</v>
      </c>
      <c r="H6284" s="97">
        <v>19</v>
      </c>
      <c r="I6284" s="97" t="s">
        <v>124</v>
      </c>
      <c r="J6284" s="97" t="s">
        <v>125</v>
      </c>
      <c r="K6284" s="97" t="s">
        <v>2825</v>
      </c>
      <c r="L6284" s="97"/>
      <c r="M6284" s="97"/>
      <c r="N6284" s="97" t="s">
        <v>2826</v>
      </c>
      <c r="O6284" s="97" t="s">
        <v>2794</v>
      </c>
      <c r="P6284" s="97" t="s">
        <v>2827</v>
      </c>
      <c r="Q6284" s="97" t="s">
        <v>153</v>
      </c>
      <c r="R6284" s="97" t="s">
        <v>131</v>
      </c>
      <c r="S6284" s="97" t="s">
        <v>149</v>
      </c>
      <c r="T6284" s="97" t="s">
        <v>150</v>
      </c>
      <c r="U6284" s="97" t="s">
        <v>134</v>
      </c>
      <c r="V6284" s="97" t="s">
        <v>135</v>
      </c>
      <c r="W6284" s="97" t="s">
        <v>136</v>
      </c>
      <c r="X6284" s="97"/>
      <c r="Y6284" s="99"/>
      <c r="Z6284" s="99"/>
      <c r="AA6284" s="99">
        <v>722444</v>
      </c>
      <c r="AB6284" s="99">
        <v>722444</v>
      </c>
      <c r="AC6284">
        <f t="shared" si="196"/>
        <v>1000</v>
      </c>
      <c r="AD6284" t="str">
        <f t="shared" si="197"/>
        <v>315</v>
      </c>
    </row>
    <row r="6285" spans="1:30" hidden="1" x14ac:dyDescent="0.25">
      <c r="A6285" s="97" t="s">
        <v>2823</v>
      </c>
      <c r="B6285" s="97" t="s">
        <v>2791</v>
      </c>
      <c r="C6285" s="97" t="s">
        <v>2824</v>
      </c>
      <c r="D6285" s="97">
        <v>14101</v>
      </c>
      <c r="E6285" s="97" t="s">
        <v>122</v>
      </c>
      <c r="F6285" s="98">
        <v>15</v>
      </c>
      <c r="G6285" s="98" t="s">
        <v>142</v>
      </c>
      <c r="H6285" s="97">
        <v>19</v>
      </c>
      <c r="I6285" s="97" t="s">
        <v>124</v>
      </c>
      <c r="J6285" s="97" t="s">
        <v>125</v>
      </c>
      <c r="K6285" s="97" t="s">
        <v>2825</v>
      </c>
      <c r="L6285" s="97"/>
      <c r="M6285" s="97"/>
      <c r="N6285" s="97" t="s">
        <v>2826</v>
      </c>
      <c r="O6285" s="97" t="s">
        <v>2794</v>
      </c>
      <c r="P6285" s="97" t="s">
        <v>2827</v>
      </c>
      <c r="Q6285" s="97" t="s">
        <v>154</v>
      </c>
      <c r="R6285" s="97" t="s">
        <v>131</v>
      </c>
      <c r="S6285" s="97" t="s">
        <v>149</v>
      </c>
      <c r="T6285" s="97" t="s">
        <v>150</v>
      </c>
      <c r="U6285" s="97" t="s">
        <v>134</v>
      </c>
      <c r="V6285" s="97" t="s">
        <v>135</v>
      </c>
      <c r="W6285" s="97" t="s">
        <v>136</v>
      </c>
      <c r="X6285" s="97"/>
      <c r="Y6285" s="99"/>
      <c r="Z6285" s="99"/>
      <c r="AA6285" s="99">
        <v>238406.52</v>
      </c>
      <c r="AB6285" s="99">
        <v>238406.52</v>
      </c>
      <c r="AC6285">
        <f t="shared" si="196"/>
        <v>1000</v>
      </c>
      <c r="AD6285" t="str">
        <f t="shared" si="197"/>
        <v>315</v>
      </c>
    </row>
    <row r="6286" spans="1:30" hidden="1" x14ac:dyDescent="0.25">
      <c r="A6286" s="97" t="s">
        <v>2823</v>
      </c>
      <c r="B6286" s="97" t="s">
        <v>2791</v>
      </c>
      <c r="C6286" s="97" t="s">
        <v>2824</v>
      </c>
      <c r="D6286" s="97">
        <v>14103</v>
      </c>
      <c r="E6286" s="97" t="s">
        <v>122</v>
      </c>
      <c r="F6286" s="98">
        <v>15</v>
      </c>
      <c r="G6286" s="98" t="s">
        <v>142</v>
      </c>
      <c r="H6286" s="97">
        <v>19</v>
      </c>
      <c r="I6286" s="97" t="s">
        <v>124</v>
      </c>
      <c r="J6286" s="97" t="s">
        <v>125</v>
      </c>
      <c r="K6286" s="97" t="s">
        <v>2825</v>
      </c>
      <c r="L6286" s="97"/>
      <c r="M6286" s="97"/>
      <c r="N6286" s="97" t="s">
        <v>2826</v>
      </c>
      <c r="O6286" s="97" t="s">
        <v>2794</v>
      </c>
      <c r="P6286" s="97" t="s">
        <v>2827</v>
      </c>
      <c r="Q6286" s="97" t="s">
        <v>155</v>
      </c>
      <c r="R6286" s="97" t="s">
        <v>131</v>
      </c>
      <c r="S6286" s="97" t="s">
        <v>149</v>
      </c>
      <c r="T6286" s="97" t="s">
        <v>150</v>
      </c>
      <c r="U6286" s="97" t="s">
        <v>134</v>
      </c>
      <c r="V6286" s="97" t="s">
        <v>135</v>
      </c>
      <c r="W6286" s="97" t="s">
        <v>136</v>
      </c>
      <c r="X6286" s="97"/>
      <c r="Y6286" s="99"/>
      <c r="Z6286" s="99"/>
      <c r="AA6286" s="99">
        <v>97529.94</v>
      </c>
      <c r="AB6286" s="99">
        <v>97529.94</v>
      </c>
      <c r="AC6286">
        <f t="shared" si="196"/>
        <v>1000</v>
      </c>
      <c r="AD6286" t="str">
        <f t="shared" si="197"/>
        <v>315</v>
      </c>
    </row>
    <row r="6287" spans="1:30" hidden="1" x14ac:dyDescent="0.25">
      <c r="A6287" s="97" t="s">
        <v>2823</v>
      </c>
      <c r="B6287" s="97" t="s">
        <v>2791</v>
      </c>
      <c r="C6287" s="97" t="s">
        <v>2824</v>
      </c>
      <c r="D6287" s="97">
        <v>14201</v>
      </c>
      <c r="E6287" s="97" t="s">
        <v>122</v>
      </c>
      <c r="F6287" s="98">
        <v>15</v>
      </c>
      <c r="G6287" s="98" t="s">
        <v>142</v>
      </c>
      <c r="H6287" s="97">
        <v>19</v>
      </c>
      <c r="I6287" s="97" t="s">
        <v>124</v>
      </c>
      <c r="J6287" s="97" t="s">
        <v>125</v>
      </c>
      <c r="K6287" s="97" t="s">
        <v>2825</v>
      </c>
      <c r="L6287" s="97"/>
      <c r="M6287" s="97"/>
      <c r="N6287" s="97" t="s">
        <v>2826</v>
      </c>
      <c r="O6287" s="97" t="s">
        <v>2794</v>
      </c>
      <c r="P6287" s="97" t="s">
        <v>2827</v>
      </c>
      <c r="Q6287" s="97" t="s">
        <v>156</v>
      </c>
      <c r="R6287" s="97" t="s">
        <v>131</v>
      </c>
      <c r="S6287" s="97" t="s">
        <v>149</v>
      </c>
      <c r="T6287" s="97" t="s">
        <v>150</v>
      </c>
      <c r="U6287" s="97" t="s">
        <v>134</v>
      </c>
      <c r="V6287" s="97" t="s">
        <v>135</v>
      </c>
      <c r="W6287" s="97" t="s">
        <v>136</v>
      </c>
      <c r="X6287" s="97"/>
      <c r="Y6287" s="99"/>
      <c r="Z6287" s="99"/>
      <c r="AA6287" s="99">
        <v>216733.2</v>
      </c>
      <c r="AB6287" s="99">
        <v>216733.2</v>
      </c>
      <c r="AC6287">
        <f t="shared" si="196"/>
        <v>1000</v>
      </c>
      <c r="AD6287" t="str">
        <f t="shared" si="197"/>
        <v>315</v>
      </c>
    </row>
    <row r="6288" spans="1:30" hidden="1" x14ac:dyDescent="0.25">
      <c r="A6288" s="97" t="s">
        <v>2823</v>
      </c>
      <c r="B6288" s="97" t="s">
        <v>2791</v>
      </c>
      <c r="C6288" s="97" t="s">
        <v>2824</v>
      </c>
      <c r="D6288" s="97">
        <v>14301</v>
      </c>
      <c r="E6288" s="97" t="s">
        <v>122</v>
      </c>
      <c r="F6288" s="98">
        <v>15</v>
      </c>
      <c r="G6288" s="98" t="s">
        <v>142</v>
      </c>
      <c r="H6288" s="97">
        <v>19</v>
      </c>
      <c r="I6288" s="97" t="s">
        <v>124</v>
      </c>
      <c r="J6288" s="97" t="s">
        <v>125</v>
      </c>
      <c r="K6288" s="97" t="s">
        <v>2825</v>
      </c>
      <c r="L6288" s="97"/>
      <c r="M6288" s="97"/>
      <c r="N6288" s="97" t="s">
        <v>2826</v>
      </c>
      <c r="O6288" s="97" t="s">
        <v>2794</v>
      </c>
      <c r="P6288" s="97" t="s">
        <v>2827</v>
      </c>
      <c r="Q6288" s="97" t="s">
        <v>178</v>
      </c>
      <c r="R6288" s="97" t="s">
        <v>131</v>
      </c>
      <c r="S6288" s="97" t="s">
        <v>149</v>
      </c>
      <c r="T6288" s="97" t="s">
        <v>150</v>
      </c>
      <c r="U6288" s="97" t="s">
        <v>134</v>
      </c>
      <c r="V6288" s="97" t="s">
        <v>135</v>
      </c>
      <c r="W6288" s="97" t="s">
        <v>136</v>
      </c>
      <c r="X6288" s="97"/>
      <c r="Y6288" s="99"/>
      <c r="Z6288" s="99"/>
      <c r="AA6288" s="99">
        <v>260079.84</v>
      </c>
      <c r="AB6288" s="99">
        <v>260079.84</v>
      </c>
      <c r="AC6288">
        <f t="shared" si="196"/>
        <v>1000</v>
      </c>
      <c r="AD6288" t="str">
        <f t="shared" si="197"/>
        <v>315</v>
      </c>
    </row>
    <row r="6289" spans="1:30" hidden="1" x14ac:dyDescent="0.25">
      <c r="A6289" t="s">
        <v>2823</v>
      </c>
      <c r="B6289" t="s">
        <v>2791</v>
      </c>
      <c r="C6289" t="s">
        <v>2824</v>
      </c>
      <c r="D6289" t="s">
        <v>186</v>
      </c>
      <c r="E6289" t="s">
        <v>122</v>
      </c>
      <c r="F6289" t="s">
        <v>159</v>
      </c>
      <c r="G6289" t="s">
        <v>160</v>
      </c>
      <c r="H6289" t="s">
        <v>143</v>
      </c>
      <c r="I6289" t="s">
        <v>124</v>
      </c>
      <c r="J6289" t="s">
        <v>125</v>
      </c>
      <c r="K6289" t="s">
        <v>2825</v>
      </c>
      <c r="N6289" t="s">
        <v>2826</v>
      </c>
      <c r="O6289" t="s">
        <v>2794</v>
      </c>
      <c r="P6289" t="s">
        <v>2827</v>
      </c>
      <c r="Q6289" t="s">
        <v>188</v>
      </c>
      <c r="R6289" t="s">
        <v>131</v>
      </c>
      <c r="S6289" t="s">
        <v>164</v>
      </c>
      <c r="T6289" t="s">
        <v>165</v>
      </c>
      <c r="U6289" t="s">
        <v>151</v>
      </c>
      <c r="V6289" t="s">
        <v>135</v>
      </c>
      <c r="W6289" t="s">
        <v>136</v>
      </c>
      <c r="X6289" t="s">
        <v>2828</v>
      </c>
      <c r="Y6289" s="94">
        <v>12000</v>
      </c>
      <c r="Z6289" s="94">
        <v>8939.57</v>
      </c>
      <c r="AA6289" s="94">
        <v>9207.76</v>
      </c>
      <c r="AB6289" s="94">
        <v>9207.76</v>
      </c>
      <c r="AC6289">
        <f t="shared" si="196"/>
        <v>2000</v>
      </c>
      <c r="AD6289" t="str">
        <f t="shared" si="197"/>
        <v>315</v>
      </c>
    </row>
    <row r="6290" spans="1:30" hidden="1" x14ac:dyDescent="0.25">
      <c r="A6290" t="s">
        <v>2823</v>
      </c>
      <c r="B6290" t="s">
        <v>2791</v>
      </c>
      <c r="C6290" t="s">
        <v>2824</v>
      </c>
      <c r="D6290" t="s">
        <v>192</v>
      </c>
      <c r="E6290" t="s">
        <v>122</v>
      </c>
      <c r="F6290" t="s">
        <v>159</v>
      </c>
      <c r="G6290" t="s">
        <v>160</v>
      </c>
      <c r="H6290" t="s">
        <v>143</v>
      </c>
      <c r="I6290" t="s">
        <v>124</v>
      </c>
      <c r="J6290" t="s">
        <v>125</v>
      </c>
      <c r="K6290" t="s">
        <v>2825</v>
      </c>
      <c r="N6290" t="s">
        <v>2826</v>
      </c>
      <c r="O6290" t="s">
        <v>2794</v>
      </c>
      <c r="P6290" t="s">
        <v>2827</v>
      </c>
      <c r="Q6290" t="s">
        <v>193</v>
      </c>
      <c r="R6290" t="s">
        <v>131</v>
      </c>
      <c r="S6290" t="s">
        <v>164</v>
      </c>
      <c r="T6290" t="s">
        <v>165</v>
      </c>
      <c r="U6290" t="s">
        <v>151</v>
      </c>
      <c r="V6290" t="s">
        <v>135</v>
      </c>
      <c r="W6290" t="s">
        <v>136</v>
      </c>
      <c r="X6290" t="s">
        <v>2828</v>
      </c>
      <c r="Y6290" s="94">
        <v>6000</v>
      </c>
      <c r="Z6290" s="94">
        <v>0</v>
      </c>
      <c r="AA6290" s="94">
        <v>0</v>
      </c>
      <c r="AB6290" s="94">
        <v>0</v>
      </c>
      <c r="AC6290">
        <f t="shared" si="196"/>
        <v>2000</v>
      </c>
      <c r="AD6290" t="str">
        <f t="shared" si="197"/>
        <v>315</v>
      </c>
    </row>
    <row r="6291" spans="1:30" hidden="1" x14ac:dyDescent="0.25">
      <c r="A6291" t="s">
        <v>2823</v>
      </c>
      <c r="B6291" t="s">
        <v>2791</v>
      </c>
      <c r="C6291" t="s">
        <v>2824</v>
      </c>
      <c r="D6291" t="s">
        <v>198</v>
      </c>
      <c r="E6291" t="s">
        <v>122</v>
      </c>
      <c r="F6291" t="s">
        <v>159</v>
      </c>
      <c r="G6291" t="s">
        <v>160</v>
      </c>
      <c r="H6291" t="s">
        <v>143</v>
      </c>
      <c r="I6291" t="s">
        <v>124</v>
      </c>
      <c r="J6291" t="s">
        <v>125</v>
      </c>
      <c r="K6291" t="s">
        <v>2825</v>
      </c>
      <c r="N6291" t="s">
        <v>2826</v>
      </c>
      <c r="O6291" t="s">
        <v>2794</v>
      </c>
      <c r="P6291" t="s">
        <v>2827</v>
      </c>
      <c r="Q6291" t="s">
        <v>199</v>
      </c>
      <c r="R6291" t="s">
        <v>131</v>
      </c>
      <c r="S6291" t="s">
        <v>164</v>
      </c>
      <c r="T6291" t="s">
        <v>165</v>
      </c>
      <c r="U6291" t="s">
        <v>151</v>
      </c>
      <c r="V6291" t="s">
        <v>135</v>
      </c>
      <c r="W6291" t="s">
        <v>136</v>
      </c>
      <c r="X6291" t="s">
        <v>2828</v>
      </c>
      <c r="Y6291" s="94">
        <v>12000</v>
      </c>
      <c r="Z6291" s="94">
        <v>8940.02</v>
      </c>
      <c r="AA6291" s="94">
        <v>9208.2199999999993</v>
      </c>
      <c r="AB6291" s="94">
        <v>9208.2199999999993</v>
      </c>
      <c r="AC6291">
        <f t="shared" si="196"/>
        <v>2000</v>
      </c>
      <c r="AD6291" t="str">
        <f t="shared" si="197"/>
        <v>315</v>
      </c>
    </row>
    <row r="6292" spans="1:30" hidden="1" x14ac:dyDescent="0.25">
      <c r="A6292" s="97" t="s">
        <v>2829</v>
      </c>
      <c r="B6292" s="97" t="s">
        <v>2791</v>
      </c>
      <c r="C6292" s="97" t="s">
        <v>2818</v>
      </c>
      <c r="D6292" s="97" t="s">
        <v>141</v>
      </c>
      <c r="E6292" s="97" t="s">
        <v>122</v>
      </c>
      <c r="F6292" s="98">
        <v>15</v>
      </c>
      <c r="G6292" s="98" t="s">
        <v>142</v>
      </c>
      <c r="H6292" s="97" t="s">
        <v>143</v>
      </c>
      <c r="I6292" s="97" t="s">
        <v>124</v>
      </c>
      <c r="J6292" s="97" t="s">
        <v>125</v>
      </c>
      <c r="K6292" s="97" t="s">
        <v>2830</v>
      </c>
      <c r="L6292" s="97"/>
      <c r="M6292" s="97"/>
      <c r="N6292" s="97" t="s">
        <v>2831</v>
      </c>
      <c r="O6292" s="97" t="s">
        <v>2794</v>
      </c>
      <c r="P6292" s="97" t="s">
        <v>2821</v>
      </c>
      <c r="Q6292" s="97" t="s">
        <v>148</v>
      </c>
      <c r="R6292" s="97" t="s">
        <v>131</v>
      </c>
      <c r="S6292" s="97" t="s">
        <v>149</v>
      </c>
      <c r="T6292" s="97" t="s">
        <v>150</v>
      </c>
      <c r="U6292" s="97" t="s">
        <v>151</v>
      </c>
      <c r="V6292" s="97" t="s">
        <v>135</v>
      </c>
      <c r="W6292" s="97" t="s">
        <v>136</v>
      </c>
      <c r="X6292" s="97"/>
      <c r="Y6292" s="99"/>
      <c r="Z6292" s="99"/>
      <c r="AA6292" s="99">
        <v>8059776</v>
      </c>
      <c r="AB6292" s="99">
        <v>8059776</v>
      </c>
      <c r="AC6292">
        <f t="shared" si="196"/>
        <v>1000</v>
      </c>
      <c r="AD6292" t="str">
        <f t="shared" si="197"/>
        <v>315</v>
      </c>
    </row>
    <row r="6293" spans="1:30" hidden="1" x14ac:dyDescent="0.25">
      <c r="A6293" s="97" t="s">
        <v>2829</v>
      </c>
      <c r="B6293" s="97" t="s">
        <v>2791</v>
      </c>
      <c r="C6293" s="97" t="s">
        <v>2818</v>
      </c>
      <c r="D6293" s="97">
        <v>12101</v>
      </c>
      <c r="E6293" s="97" t="s">
        <v>122</v>
      </c>
      <c r="F6293" s="98">
        <v>15</v>
      </c>
      <c r="G6293" s="98" t="s">
        <v>142</v>
      </c>
      <c r="H6293" s="97">
        <v>19</v>
      </c>
      <c r="I6293" s="97" t="s">
        <v>124</v>
      </c>
      <c r="J6293" s="97" t="s">
        <v>125</v>
      </c>
      <c r="K6293" s="97" t="s">
        <v>2830</v>
      </c>
      <c r="L6293" s="97"/>
      <c r="M6293" s="97"/>
      <c r="N6293" s="97" t="s">
        <v>2831</v>
      </c>
      <c r="O6293" s="97" t="s">
        <v>2794</v>
      </c>
      <c r="P6293" s="97" t="s">
        <v>2821</v>
      </c>
      <c r="Q6293" s="97" t="s">
        <v>182</v>
      </c>
      <c r="R6293" s="97" t="s">
        <v>131</v>
      </c>
      <c r="S6293" s="97" t="s">
        <v>149</v>
      </c>
      <c r="T6293" s="97" t="s">
        <v>150</v>
      </c>
      <c r="U6293" s="97" t="s">
        <v>134</v>
      </c>
      <c r="V6293" s="97" t="s">
        <v>135</v>
      </c>
      <c r="W6293" s="97" t="s">
        <v>136</v>
      </c>
      <c r="X6293" s="97"/>
      <c r="Y6293" s="99"/>
      <c r="Z6293" s="99"/>
      <c r="AA6293" s="99">
        <v>1521000</v>
      </c>
      <c r="AB6293" s="99">
        <v>1521000</v>
      </c>
      <c r="AC6293">
        <f t="shared" si="196"/>
        <v>1000</v>
      </c>
      <c r="AD6293" t="str">
        <f t="shared" si="197"/>
        <v>315</v>
      </c>
    </row>
    <row r="6294" spans="1:30" hidden="1" x14ac:dyDescent="0.25">
      <c r="A6294" s="97" t="s">
        <v>2829</v>
      </c>
      <c r="B6294" s="97" t="s">
        <v>2791</v>
      </c>
      <c r="C6294" s="97" t="s">
        <v>2818</v>
      </c>
      <c r="D6294" s="97">
        <v>13201</v>
      </c>
      <c r="E6294" s="97" t="s">
        <v>122</v>
      </c>
      <c r="F6294" s="98">
        <v>15</v>
      </c>
      <c r="G6294" s="98" t="s">
        <v>142</v>
      </c>
      <c r="H6294" s="97">
        <v>19</v>
      </c>
      <c r="I6294" s="97" t="s">
        <v>124</v>
      </c>
      <c r="J6294" s="97" t="s">
        <v>125</v>
      </c>
      <c r="K6294" s="97" t="s">
        <v>2830</v>
      </c>
      <c r="L6294" s="97"/>
      <c r="M6294" s="97"/>
      <c r="N6294" s="97" t="s">
        <v>2831</v>
      </c>
      <c r="O6294" s="97" t="s">
        <v>2794</v>
      </c>
      <c r="P6294" s="97" t="s">
        <v>2821</v>
      </c>
      <c r="Q6294" s="97" t="s">
        <v>152</v>
      </c>
      <c r="R6294" s="97" t="s">
        <v>131</v>
      </c>
      <c r="S6294" s="97" t="s">
        <v>149</v>
      </c>
      <c r="T6294" s="97" t="s">
        <v>150</v>
      </c>
      <c r="U6294" s="97" t="s">
        <v>134</v>
      </c>
      <c r="V6294" s="97" t="s">
        <v>135</v>
      </c>
      <c r="W6294" s="97" t="s">
        <v>136</v>
      </c>
      <c r="X6294" s="97"/>
      <c r="Y6294" s="99"/>
      <c r="Z6294" s="99"/>
      <c r="AA6294" s="99">
        <v>335824</v>
      </c>
      <c r="AB6294" s="99">
        <v>335824</v>
      </c>
      <c r="AC6294">
        <f t="shared" si="196"/>
        <v>1000</v>
      </c>
      <c r="AD6294" t="str">
        <f t="shared" si="197"/>
        <v>315</v>
      </c>
    </row>
    <row r="6295" spans="1:30" hidden="1" x14ac:dyDescent="0.25">
      <c r="A6295" s="97" t="s">
        <v>2829</v>
      </c>
      <c r="B6295" s="97" t="s">
        <v>2791</v>
      </c>
      <c r="C6295" s="97" t="s">
        <v>2818</v>
      </c>
      <c r="D6295" s="97">
        <v>13203</v>
      </c>
      <c r="E6295" s="97" t="s">
        <v>122</v>
      </c>
      <c r="F6295" s="98">
        <v>15</v>
      </c>
      <c r="G6295" s="98" t="s">
        <v>142</v>
      </c>
      <c r="H6295" s="97">
        <v>19</v>
      </c>
      <c r="I6295" s="97" t="s">
        <v>124</v>
      </c>
      <c r="J6295" s="97" t="s">
        <v>125</v>
      </c>
      <c r="K6295" s="97" t="s">
        <v>2830</v>
      </c>
      <c r="L6295" s="97"/>
      <c r="M6295" s="97"/>
      <c r="N6295" s="97" t="s">
        <v>2831</v>
      </c>
      <c r="O6295" s="97" t="s">
        <v>2794</v>
      </c>
      <c r="P6295" s="97" t="s">
        <v>2821</v>
      </c>
      <c r="Q6295" s="97" t="s">
        <v>153</v>
      </c>
      <c r="R6295" s="97" t="s">
        <v>131</v>
      </c>
      <c r="S6295" s="97" t="s">
        <v>149</v>
      </c>
      <c r="T6295" s="97" t="s">
        <v>150</v>
      </c>
      <c r="U6295" s="97" t="s">
        <v>134</v>
      </c>
      <c r="V6295" s="97" t="s">
        <v>135</v>
      </c>
      <c r="W6295" s="97" t="s">
        <v>136</v>
      </c>
      <c r="X6295" s="97"/>
      <c r="Y6295" s="99"/>
      <c r="Z6295" s="99"/>
      <c r="AA6295" s="99">
        <v>1343296</v>
      </c>
      <c r="AB6295" s="99">
        <v>1343296</v>
      </c>
      <c r="AC6295">
        <f t="shared" si="196"/>
        <v>1000</v>
      </c>
      <c r="AD6295" t="str">
        <f t="shared" si="197"/>
        <v>315</v>
      </c>
    </row>
    <row r="6296" spans="1:30" hidden="1" x14ac:dyDescent="0.25">
      <c r="A6296" s="97" t="s">
        <v>2829</v>
      </c>
      <c r="B6296" s="97" t="s">
        <v>2791</v>
      </c>
      <c r="C6296" s="97" t="s">
        <v>2818</v>
      </c>
      <c r="D6296" s="97">
        <v>14101</v>
      </c>
      <c r="E6296" s="97" t="s">
        <v>122</v>
      </c>
      <c r="F6296" s="98">
        <v>15</v>
      </c>
      <c r="G6296" s="98" t="s">
        <v>142</v>
      </c>
      <c r="H6296" s="97">
        <v>19</v>
      </c>
      <c r="I6296" s="97" t="s">
        <v>124</v>
      </c>
      <c r="J6296" s="97" t="s">
        <v>125</v>
      </c>
      <c r="K6296" s="97" t="s">
        <v>2830</v>
      </c>
      <c r="L6296" s="97"/>
      <c r="M6296" s="97"/>
      <c r="N6296" s="97" t="s">
        <v>2831</v>
      </c>
      <c r="O6296" s="97" t="s">
        <v>2794</v>
      </c>
      <c r="P6296" s="97" t="s">
        <v>2821</v>
      </c>
      <c r="Q6296" s="97" t="s">
        <v>154</v>
      </c>
      <c r="R6296" s="97" t="s">
        <v>131</v>
      </c>
      <c r="S6296" s="97" t="s">
        <v>149</v>
      </c>
      <c r="T6296" s="97" t="s">
        <v>150</v>
      </c>
      <c r="U6296" s="97" t="s">
        <v>134</v>
      </c>
      <c r="V6296" s="97" t="s">
        <v>135</v>
      </c>
      <c r="W6296" s="97" t="s">
        <v>136</v>
      </c>
      <c r="X6296" s="97"/>
      <c r="Y6296" s="99"/>
      <c r="Z6296" s="99"/>
      <c r="AA6296" s="99">
        <v>443287.68</v>
      </c>
      <c r="AB6296" s="99">
        <v>443287.68</v>
      </c>
      <c r="AC6296">
        <f t="shared" si="196"/>
        <v>1000</v>
      </c>
      <c r="AD6296" t="str">
        <f t="shared" si="197"/>
        <v>315</v>
      </c>
    </row>
    <row r="6297" spans="1:30" hidden="1" x14ac:dyDescent="0.25">
      <c r="A6297" s="97" t="s">
        <v>2829</v>
      </c>
      <c r="B6297" s="97" t="s">
        <v>2791</v>
      </c>
      <c r="C6297" s="97" t="s">
        <v>2818</v>
      </c>
      <c r="D6297" s="97">
        <v>14103</v>
      </c>
      <c r="E6297" s="97" t="s">
        <v>122</v>
      </c>
      <c r="F6297" s="98">
        <v>15</v>
      </c>
      <c r="G6297" s="98" t="s">
        <v>142</v>
      </c>
      <c r="H6297" s="97">
        <v>19</v>
      </c>
      <c r="I6297" s="97" t="s">
        <v>124</v>
      </c>
      <c r="J6297" s="97" t="s">
        <v>125</v>
      </c>
      <c r="K6297" s="97" t="s">
        <v>2830</v>
      </c>
      <c r="L6297" s="97"/>
      <c r="M6297" s="97"/>
      <c r="N6297" s="97" t="s">
        <v>2831</v>
      </c>
      <c r="O6297" s="97" t="s">
        <v>2794</v>
      </c>
      <c r="P6297" s="97" t="s">
        <v>2821</v>
      </c>
      <c r="Q6297" s="97" t="s">
        <v>155</v>
      </c>
      <c r="R6297" s="97" t="s">
        <v>131</v>
      </c>
      <c r="S6297" s="97" t="s">
        <v>149</v>
      </c>
      <c r="T6297" s="97" t="s">
        <v>150</v>
      </c>
      <c r="U6297" s="97" t="s">
        <v>134</v>
      </c>
      <c r="V6297" s="97" t="s">
        <v>135</v>
      </c>
      <c r="W6297" s="97" t="s">
        <v>136</v>
      </c>
      <c r="X6297" s="97"/>
      <c r="Y6297" s="99"/>
      <c r="Z6297" s="99"/>
      <c r="AA6297" s="99">
        <v>181344.96</v>
      </c>
      <c r="AB6297" s="99">
        <v>181344.96</v>
      </c>
      <c r="AC6297">
        <f t="shared" si="196"/>
        <v>1000</v>
      </c>
      <c r="AD6297" t="str">
        <f t="shared" si="197"/>
        <v>315</v>
      </c>
    </row>
    <row r="6298" spans="1:30" hidden="1" x14ac:dyDescent="0.25">
      <c r="A6298" s="97" t="s">
        <v>2829</v>
      </c>
      <c r="B6298" s="97" t="s">
        <v>2791</v>
      </c>
      <c r="C6298" s="97" t="s">
        <v>2818</v>
      </c>
      <c r="D6298" s="97">
        <v>14201</v>
      </c>
      <c r="E6298" s="97" t="s">
        <v>122</v>
      </c>
      <c r="F6298" s="98">
        <v>15</v>
      </c>
      <c r="G6298" s="98" t="s">
        <v>142</v>
      </c>
      <c r="H6298" s="97">
        <v>19</v>
      </c>
      <c r="I6298" s="97" t="s">
        <v>124</v>
      </c>
      <c r="J6298" s="97" t="s">
        <v>125</v>
      </c>
      <c r="K6298" s="97" t="s">
        <v>2830</v>
      </c>
      <c r="L6298" s="97"/>
      <c r="M6298" s="97"/>
      <c r="N6298" s="97" t="s">
        <v>2831</v>
      </c>
      <c r="O6298" s="97" t="s">
        <v>2794</v>
      </c>
      <c r="P6298" s="97" t="s">
        <v>2821</v>
      </c>
      <c r="Q6298" s="97" t="s">
        <v>156</v>
      </c>
      <c r="R6298" s="97" t="s">
        <v>131</v>
      </c>
      <c r="S6298" s="97" t="s">
        <v>149</v>
      </c>
      <c r="T6298" s="97" t="s">
        <v>150</v>
      </c>
      <c r="U6298" s="97" t="s">
        <v>134</v>
      </c>
      <c r="V6298" s="97" t="s">
        <v>135</v>
      </c>
      <c r="W6298" s="97" t="s">
        <v>136</v>
      </c>
      <c r="X6298" s="97"/>
      <c r="Y6298" s="99"/>
      <c r="Z6298" s="99"/>
      <c r="AA6298" s="99">
        <v>402988.80000000005</v>
      </c>
      <c r="AB6298" s="99">
        <v>402988.79999999999</v>
      </c>
      <c r="AC6298">
        <f t="shared" si="196"/>
        <v>1000</v>
      </c>
      <c r="AD6298" t="str">
        <f t="shared" si="197"/>
        <v>315</v>
      </c>
    </row>
    <row r="6299" spans="1:30" hidden="1" x14ac:dyDescent="0.25">
      <c r="A6299" s="97" t="s">
        <v>2829</v>
      </c>
      <c r="B6299" s="97" t="s">
        <v>2791</v>
      </c>
      <c r="C6299" s="97" t="s">
        <v>2818</v>
      </c>
      <c r="D6299" s="97">
        <v>14301</v>
      </c>
      <c r="E6299" s="97" t="s">
        <v>122</v>
      </c>
      <c r="F6299" s="98">
        <v>15</v>
      </c>
      <c r="G6299" s="98" t="s">
        <v>142</v>
      </c>
      <c r="H6299" s="97">
        <v>19</v>
      </c>
      <c r="I6299" s="97" t="s">
        <v>124</v>
      </c>
      <c r="J6299" s="97" t="s">
        <v>125</v>
      </c>
      <c r="K6299" s="97" t="s">
        <v>2830</v>
      </c>
      <c r="L6299" s="97"/>
      <c r="M6299" s="97"/>
      <c r="N6299" s="97" t="s">
        <v>2831</v>
      </c>
      <c r="O6299" s="97" t="s">
        <v>2794</v>
      </c>
      <c r="P6299" s="97" t="s">
        <v>2821</v>
      </c>
      <c r="Q6299" s="97" t="s">
        <v>178</v>
      </c>
      <c r="R6299" s="97" t="s">
        <v>131</v>
      </c>
      <c r="S6299" s="97" t="s">
        <v>149</v>
      </c>
      <c r="T6299" s="97" t="s">
        <v>150</v>
      </c>
      <c r="U6299" s="97" t="s">
        <v>134</v>
      </c>
      <c r="V6299" s="97" t="s">
        <v>135</v>
      </c>
      <c r="W6299" s="97" t="s">
        <v>136</v>
      </c>
      <c r="X6299" s="97"/>
      <c r="Y6299" s="99"/>
      <c r="Z6299" s="99"/>
      <c r="AA6299" s="99">
        <v>483586.56</v>
      </c>
      <c r="AB6299" s="99">
        <v>483586.56</v>
      </c>
      <c r="AC6299">
        <f t="shared" si="196"/>
        <v>1000</v>
      </c>
      <c r="AD6299" t="str">
        <f t="shared" si="197"/>
        <v>315</v>
      </c>
    </row>
    <row r="6300" spans="1:30" hidden="1" x14ac:dyDescent="0.25">
      <c r="A6300" t="s">
        <v>2829</v>
      </c>
      <c r="B6300" t="s">
        <v>2791</v>
      </c>
      <c r="C6300" t="s">
        <v>2818</v>
      </c>
      <c r="D6300" t="s">
        <v>214</v>
      </c>
      <c r="E6300" t="s">
        <v>122</v>
      </c>
      <c r="F6300" t="s">
        <v>159</v>
      </c>
      <c r="G6300" t="s">
        <v>160</v>
      </c>
      <c r="H6300" t="s">
        <v>143</v>
      </c>
      <c r="I6300" t="s">
        <v>124</v>
      </c>
      <c r="J6300" t="s">
        <v>125</v>
      </c>
      <c r="K6300" t="s">
        <v>2830</v>
      </c>
      <c r="N6300" t="s">
        <v>2831</v>
      </c>
      <c r="O6300" t="s">
        <v>2794</v>
      </c>
      <c r="P6300" t="s">
        <v>2821</v>
      </c>
      <c r="Q6300" t="s">
        <v>215</v>
      </c>
      <c r="R6300" t="s">
        <v>131</v>
      </c>
      <c r="S6300" t="s">
        <v>164</v>
      </c>
      <c r="T6300" t="s">
        <v>165</v>
      </c>
      <c r="U6300" t="s">
        <v>151</v>
      </c>
      <c r="V6300" t="s">
        <v>135</v>
      </c>
      <c r="W6300" t="s">
        <v>136</v>
      </c>
      <c r="X6300" t="s">
        <v>2832</v>
      </c>
      <c r="Y6300" s="94">
        <v>137445.62</v>
      </c>
      <c r="Z6300" s="94">
        <v>76672.969999999987</v>
      </c>
      <c r="AA6300" s="94">
        <v>168973.16</v>
      </c>
      <c r="AB6300" s="94">
        <v>168973.16</v>
      </c>
      <c r="AC6300">
        <f t="shared" si="196"/>
        <v>2000</v>
      </c>
      <c r="AD6300" t="str">
        <f t="shared" si="197"/>
        <v>315</v>
      </c>
    </row>
    <row r="6301" spans="1:30" hidden="1" x14ac:dyDescent="0.25">
      <c r="A6301" t="s">
        <v>2829</v>
      </c>
      <c r="B6301" t="s">
        <v>2791</v>
      </c>
      <c r="C6301" t="s">
        <v>2818</v>
      </c>
      <c r="D6301" t="s">
        <v>726</v>
      </c>
      <c r="E6301" t="s">
        <v>122</v>
      </c>
      <c r="F6301" t="s">
        <v>159</v>
      </c>
      <c r="G6301" t="s">
        <v>160</v>
      </c>
      <c r="H6301" t="s">
        <v>143</v>
      </c>
      <c r="I6301" t="s">
        <v>124</v>
      </c>
      <c r="J6301" t="s">
        <v>125</v>
      </c>
      <c r="K6301" t="s">
        <v>2830</v>
      </c>
      <c r="N6301" t="s">
        <v>2831</v>
      </c>
      <c r="O6301" t="s">
        <v>2794</v>
      </c>
      <c r="P6301" t="s">
        <v>2821</v>
      </c>
      <c r="Q6301" t="s">
        <v>727</v>
      </c>
      <c r="R6301" t="s">
        <v>131</v>
      </c>
      <c r="S6301" t="s">
        <v>164</v>
      </c>
      <c r="T6301" t="s">
        <v>165</v>
      </c>
      <c r="U6301" t="s">
        <v>151</v>
      </c>
      <c r="V6301" t="s">
        <v>135</v>
      </c>
      <c r="W6301" t="s">
        <v>136</v>
      </c>
      <c r="X6301" t="s">
        <v>2832</v>
      </c>
      <c r="Y6301" s="94">
        <v>2508787</v>
      </c>
      <c r="Z6301" s="94">
        <v>846800</v>
      </c>
      <c r="AA6301" s="94">
        <v>770204</v>
      </c>
      <c r="AB6301" s="94">
        <v>770204</v>
      </c>
      <c r="AC6301">
        <f t="shared" si="196"/>
        <v>3000</v>
      </c>
      <c r="AD6301" t="str">
        <f t="shared" si="197"/>
        <v>315</v>
      </c>
    </row>
    <row r="6302" spans="1:30" hidden="1" x14ac:dyDescent="0.25">
      <c r="A6302" t="s">
        <v>2829</v>
      </c>
      <c r="B6302" t="s">
        <v>2791</v>
      </c>
      <c r="C6302" t="s">
        <v>2818</v>
      </c>
      <c r="D6302" t="s">
        <v>272</v>
      </c>
      <c r="E6302" t="s">
        <v>122</v>
      </c>
      <c r="F6302" t="s">
        <v>159</v>
      </c>
      <c r="G6302" t="s">
        <v>160</v>
      </c>
      <c r="H6302" t="s">
        <v>143</v>
      </c>
      <c r="I6302" t="s">
        <v>124</v>
      </c>
      <c r="J6302" t="s">
        <v>125</v>
      </c>
      <c r="K6302" t="s">
        <v>2830</v>
      </c>
      <c r="N6302" t="s">
        <v>2831</v>
      </c>
      <c r="O6302" t="s">
        <v>2794</v>
      </c>
      <c r="P6302" t="s">
        <v>2821</v>
      </c>
      <c r="Q6302" t="s">
        <v>273</v>
      </c>
      <c r="R6302" t="s">
        <v>131</v>
      </c>
      <c r="S6302" t="s">
        <v>164</v>
      </c>
      <c r="T6302" t="s">
        <v>165</v>
      </c>
      <c r="U6302" t="s">
        <v>151</v>
      </c>
      <c r="V6302" t="s">
        <v>135</v>
      </c>
      <c r="W6302" t="s">
        <v>136</v>
      </c>
      <c r="X6302" t="s">
        <v>2832</v>
      </c>
      <c r="Y6302" s="94">
        <v>34650.76</v>
      </c>
      <c r="Z6302" s="94">
        <v>18584.36</v>
      </c>
      <c r="AA6302" s="94">
        <v>19141.89</v>
      </c>
      <c r="AB6302" s="94">
        <v>19141.89</v>
      </c>
      <c r="AC6302">
        <f t="shared" si="196"/>
        <v>3000</v>
      </c>
      <c r="AD6302" t="str">
        <f t="shared" si="197"/>
        <v>315</v>
      </c>
    </row>
    <row r="6303" spans="1:30" hidden="1" x14ac:dyDescent="0.25">
      <c r="A6303" s="97" t="s">
        <v>2833</v>
      </c>
      <c r="B6303" s="97" t="s">
        <v>2791</v>
      </c>
      <c r="C6303" s="97" t="s">
        <v>2818</v>
      </c>
      <c r="D6303" s="97" t="s">
        <v>141</v>
      </c>
      <c r="E6303" s="97" t="s">
        <v>122</v>
      </c>
      <c r="F6303" s="98">
        <v>15</v>
      </c>
      <c r="G6303" s="98" t="s">
        <v>142</v>
      </c>
      <c r="H6303" s="97" t="s">
        <v>143</v>
      </c>
      <c r="I6303" s="97" t="s">
        <v>124</v>
      </c>
      <c r="J6303" s="97" t="s">
        <v>125</v>
      </c>
      <c r="K6303" s="97" t="s">
        <v>2834</v>
      </c>
      <c r="L6303" s="97"/>
      <c r="M6303" s="97"/>
      <c r="N6303" s="97" t="s">
        <v>2835</v>
      </c>
      <c r="O6303" s="97" t="s">
        <v>2794</v>
      </c>
      <c r="P6303" s="97" t="s">
        <v>2821</v>
      </c>
      <c r="Q6303" s="97" t="s">
        <v>148</v>
      </c>
      <c r="R6303" s="97" t="s">
        <v>131</v>
      </c>
      <c r="S6303" s="97" t="s">
        <v>149</v>
      </c>
      <c r="T6303" s="97" t="s">
        <v>150</v>
      </c>
      <c r="U6303" s="97" t="s">
        <v>151</v>
      </c>
      <c r="V6303" s="97" t="s">
        <v>135</v>
      </c>
      <c r="W6303" s="97" t="s">
        <v>136</v>
      </c>
      <c r="X6303" s="97"/>
      <c r="Y6303" s="99"/>
      <c r="Z6303" s="99"/>
      <c r="AA6303" s="99">
        <v>5268384</v>
      </c>
      <c r="AB6303" s="99">
        <v>5268384</v>
      </c>
      <c r="AC6303">
        <f t="shared" si="196"/>
        <v>1000</v>
      </c>
      <c r="AD6303" t="str">
        <f t="shared" si="197"/>
        <v>315</v>
      </c>
    </row>
    <row r="6304" spans="1:30" hidden="1" x14ac:dyDescent="0.25">
      <c r="A6304" s="97" t="s">
        <v>2833</v>
      </c>
      <c r="B6304" s="97" t="s">
        <v>2791</v>
      </c>
      <c r="C6304" s="97" t="s">
        <v>2818</v>
      </c>
      <c r="D6304" s="97">
        <v>12101</v>
      </c>
      <c r="E6304" s="97" t="s">
        <v>122</v>
      </c>
      <c r="F6304" s="98">
        <v>15</v>
      </c>
      <c r="G6304" s="98" t="s">
        <v>142</v>
      </c>
      <c r="H6304" s="97">
        <v>19</v>
      </c>
      <c r="I6304" s="97" t="s">
        <v>124</v>
      </c>
      <c r="J6304" s="97" t="s">
        <v>125</v>
      </c>
      <c r="K6304" s="97" t="s">
        <v>2834</v>
      </c>
      <c r="L6304" s="97"/>
      <c r="M6304" s="97"/>
      <c r="N6304" s="97" t="s">
        <v>2835</v>
      </c>
      <c r="O6304" s="97" t="s">
        <v>2794</v>
      </c>
      <c r="P6304" s="97" t="s">
        <v>2821</v>
      </c>
      <c r="Q6304" s="97" t="s">
        <v>182</v>
      </c>
      <c r="R6304" s="97" t="s">
        <v>131</v>
      </c>
      <c r="S6304" s="97" t="s">
        <v>149</v>
      </c>
      <c r="T6304" s="97" t="s">
        <v>150</v>
      </c>
      <c r="U6304" s="97" t="s">
        <v>134</v>
      </c>
      <c r="V6304" s="97" t="s">
        <v>135</v>
      </c>
      <c r="W6304" s="97" t="s">
        <v>136</v>
      </c>
      <c r="X6304" s="97"/>
      <c r="Y6304" s="99"/>
      <c r="Z6304" s="99"/>
      <c r="AA6304" s="99">
        <v>520000</v>
      </c>
      <c r="AB6304" s="99">
        <v>520000</v>
      </c>
      <c r="AC6304">
        <f t="shared" si="196"/>
        <v>1000</v>
      </c>
      <c r="AD6304" t="str">
        <f t="shared" si="197"/>
        <v>315</v>
      </c>
    </row>
    <row r="6305" spans="1:30" hidden="1" x14ac:dyDescent="0.25">
      <c r="A6305" s="97" t="s">
        <v>2833</v>
      </c>
      <c r="B6305" s="97" t="s">
        <v>2791</v>
      </c>
      <c r="C6305" s="97" t="s">
        <v>2818</v>
      </c>
      <c r="D6305" s="97">
        <v>13201</v>
      </c>
      <c r="E6305" s="97" t="s">
        <v>122</v>
      </c>
      <c r="F6305" s="98">
        <v>15</v>
      </c>
      <c r="G6305" s="98" t="s">
        <v>142</v>
      </c>
      <c r="H6305" s="97">
        <v>19</v>
      </c>
      <c r="I6305" s="97" t="s">
        <v>124</v>
      </c>
      <c r="J6305" s="97" t="s">
        <v>125</v>
      </c>
      <c r="K6305" s="97" t="s">
        <v>2834</v>
      </c>
      <c r="L6305" s="97"/>
      <c r="M6305" s="97"/>
      <c r="N6305" s="97" t="s">
        <v>2835</v>
      </c>
      <c r="O6305" s="97" t="s">
        <v>2794</v>
      </c>
      <c r="P6305" s="97" t="s">
        <v>2821</v>
      </c>
      <c r="Q6305" s="97" t="s">
        <v>152</v>
      </c>
      <c r="R6305" s="97" t="s">
        <v>131</v>
      </c>
      <c r="S6305" s="97" t="s">
        <v>149</v>
      </c>
      <c r="T6305" s="97" t="s">
        <v>150</v>
      </c>
      <c r="U6305" s="97" t="s">
        <v>134</v>
      </c>
      <c r="V6305" s="97" t="s">
        <v>135</v>
      </c>
      <c r="W6305" s="97" t="s">
        <v>136</v>
      </c>
      <c r="X6305" s="97"/>
      <c r="Y6305" s="99"/>
      <c r="Z6305" s="99"/>
      <c r="AA6305" s="99">
        <v>219516</v>
      </c>
      <c r="AB6305" s="99">
        <v>219516</v>
      </c>
      <c r="AC6305">
        <f t="shared" si="196"/>
        <v>1000</v>
      </c>
      <c r="AD6305" t="str">
        <f t="shared" si="197"/>
        <v>315</v>
      </c>
    </row>
    <row r="6306" spans="1:30" hidden="1" x14ac:dyDescent="0.25">
      <c r="A6306" s="97" t="s">
        <v>2833</v>
      </c>
      <c r="B6306" s="97" t="s">
        <v>2791</v>
      </c>
      <c r="C6306" s="97" t="s">
        <v>2818</v>
      </c>
      <c r="D6306" s="97">
        <v>13203</v>
      </c>
      <c r="E6306" s="97" t="s">
        <v>122</v>
      </c>
      <c r="F6306" s="98">
        <v>15</v>
      </c>
      <c r="G6306" s="98" t="s">
        <v>142</v>
      </c>
      <c r="H6306" s="97">
        <v>19</v>
      </c>
      <c r="I6306" s="97" t="s">
        <v>124</v>
      </c>
      <c r="J6306" s="97" t="s">
        <v>125</v>
      </c>
      <c r="K6306" s="97" t="s">
        <v>2834</v>
      </c>
      <c r="L6306" s="97"/>
      <c r="M6306" s="97"/>
      <c r="N6306" s="97" t="s">
        <v>2835</v>
      </c>
      <c r="O6306" s="97" t="s">
        <v>2794</v>
      </c>
      <c r="P6306" s="97" t="s">
        <v>2821</v>
      </c>
      <c r="Q6306" s="97" t="s">
        <v>153</v>
      </c>
      <c r="R6306" s="97" t="s">
        <v>131</v>
      </c>
      <c r="S6306" s="97" t="s">
        <v>149</v>
      </c>
      <c r="T6306" s="97" t="s">
        <v>150</v>
      </c>
      <c r="U6306" s="97" t="s">
        <v>134</v>
      </c>
      <c r="V6306" s="97" t="s">
        <v>135</v>
      </c>
      <c r="W6306" s="97" t="s">
        <v>136</v>
      </c>
      <c r="X6306" s="97"/>
      <c r="Y6306" s="99"/>
      <c r="Z6306" s="99"/>
      <c r="AA6306" s="99">
        <v>878064</v>
      </c>
      <c r="AB6306" s="99">
        <v>878064</v>
      </c>
      <c r="AC6306">
        <f t="shared" si="196"/>
        <v>1000</v>
      </c>
      <c r="AD6306" t="str">
        <f t="shared" si="197"/>
        <v>315</v>
      </c>
    </row>
    <row r="6307" spans="1:30" hidden="1" x14ac:dyDescent="0.25">
      <c r="A6307" s="97" t="s">
        <v>2833</v>
      </c>
      <c r="B6307" s="97" t="s">
        <v>2791</v>
      </c>
      <c r="C6307" s="97" t="s">
        <v>2818</v>
      </c>
      <c r="D6307" s="97">
        <v>14101</v>
      </c>
      <c r="E6307" s="97" t="s">
        <v>122</v>
      </c>
      <c r="F6307" s="98">
        <v>15</v>
      </c>
      <c r="G6307" s="98" t="s">
        <v>142</v>
      </c>
      <c r="H6307" s="97">
        <v>19</v>
      </c>
      <c r="I6307" s="97" t="s">
        <v>124</v>
      </c>
      <c r="J6307" s="97" t="s">
        <v>125</v>
      </c>
      <c r="K6307" s="97" t="s">
        <v>2834</v>
      </c>
      <c r="L6307" s="97"/>
      <c r="M6307" s="97"/>
      <c r="N6307" s="97" t="s">
        <v>2835</v>
      </c>
      <c r="O6307" s="97" t="s">
        <v>2794</v>
      </c>
      <c r="P6307" s="97" t="s">
        <v>2821</v>
      </c>
      <c r="Q6307" s="97" t="s">
        <v>154</v>
      </c>
      <c r="R6307" s="97" t="s">
        <v>131</v>
      </c>
      <c r="S6307" s="97" t="s">
        <v>149</v>
      </c>
      <c r="T6307" s="97" t="s">
        <v>150</v>
      </c>
      <c r="U6307" s="97" t="s">
        <v>134</v>
      </c>
      <c r="V6307" s="97" t="s">
        <v>135</v>
      </c>
      <c r="W6307" s="97" t="s">
        <v>136</v>
      </c>
      <c r="X6307" s="97"/>
      <c r="Y6307" s="99"/>
      <c r="Z6307" s="99"/>
      <c r="AA6307" s="99">
        <v>289761.12</v>
      </c>
      <c r="AB6307" s="99">
        <v>289761.12</v>
      </c>
      <c r="AC6307">
        <f t="shared" si="196"/>
        <v>1000</v>
      </c>
      <c r="AD6307" t="str">
        <f t="shared" si="197"/>
        <v>315</v>
      </c>
    </row>
    <row r="6308" spans="1:30" hidden="1" x14ac:dyDescent="0.25">
      <c r="A6308" s="97" t="s">
        <v>2833</v>
      </c>
      <c r="B6308" s="97" t="s">
        <v>2791</v>
      </c>
      <c r="C6308" s="97" t="s">
        <v>2818</v>
      </c>
      <c r="D6308" s="97">
        <v>14103</v>
      </c>
      <c r="E6308" s="97" t="s">
        <v>122</v>
      </c>
      <c r="F6308" s="98">
        <v>15</v>
      </c>
      <c r="G6308" s="98" t="s">
        <v>142</v>
      </c>
      <c r="H6308" s="97">
        <v>19</v>
      </c>
      <c r="I6308" s="97" t="s">
        <v>124</v>
      </c>
      <c r="J6308" s="97" t="s">
        <v>125</v>
      </c>
      <c r="K6308" s="97" t="s">
        <v>2834</v>
      </c>
      <c r="L6308" s="97"/>
      <c r="M6308" s="97"/>
      <c r="N6308" s="97" t="s">
        <v>2835</v>
      </c>
      <c r="O6308" s="97" t="s">
        <v>2794</v>
      </c>
      <c r="P6308" s="97" t="s">
        <v>2821</v>
      </c>
      <c r="Q6308" s="97" t="s">
        <v>155</v>
      </c>
      <c r="R6308" s="97" t="s">
        <v>131</v>
      </c>
      <c r="S6308" s="97" t="s">
        <v>149</v>
      </c>
      <c r="T6308" s="97" t="s">
        <v>150</v>
      </c>
      <c r="U6308" s="97" t="s">
        <v>134</v>
      </c>
      <c r="V6308" s="97" t="s">
        <v>135</v>
      </c>
      <c r="W6308" s="97" t="s">
        <v>136</v>
      </c>
      <c r="X6308" s="97"/>
      <c r="Y6308" s="99"/>
      <c r="Z6308" s="99"/>
      <c r="AA6308" s="99">
        <v>118538.64</v>
      </c>
      <c r="AB6308" s="99">
        <v>118538.64</v>
      </c>
      <c r="AC6308">
        <f t="shared" si="196"/>
        <v>1000</v>
      </c>
      <c r="AD6308" t="str">
        <f t="shared" si="197"/>
        <v>315</v>
      </c>
    </row>
    <row r="6309" spans="1:30" hidden="1" x14ac:dyDescent="0.25">
      <c r="A6309" s="97" t="s">
        <v>2833</v>
      </c>
      <c r="B6309" s="97" t="s">
        <v>2791</v>
      </c>
      <c r="C6309" s="97" t="s">
        <v>2818</v>
      </c>
      <c r="D6309" s="97">
        <v>14201</v>
      </c>
      <c r="E6309" s="97" t="s">
        <v>122</v>
      </c>
      <c r="F6309" s="98">
        <v>15</v>
      </c>
      <c r="G6309" s="98" t="s">
        <v>142</v>
      </c>
      <c r="H6309" s="97">
        <v>19</v>
      </c>
      <c r="I6309" s="97" t="s">
        <v>124</v>
      </c>
      <c r="J6309" s="97" t="s">
        <v>125</v>
      </c>
      <c r="K6309" s="97" t="s">
        <v>2834</v>
      </c>
      <c r="L6309" s="97"/>
      <c r="M6309" s="97"/>
      <c r="N6309" s="97" t="s">
        <v>2835</v>
      </c>
      <c r="O6309" s="97" t="s">
        <v>2794</v>
      </c>
      <c r="P6309" s="97" t="s">
        <v>2821</v>
      </c>
      <c r="Q6309" s="97" t="s">
        <v>156</v>
      </c>
      <c r="R6309" s="97" t="s">
        <v>131</v>
      </c>
      <c r="S6309" s="97" t="s">
        <v>149</v>
      </c>
      <c r="T6309" s="97" t="s">
        <v>150</v>
      </c>
      <c r="U6309" s="97" t="s">
        <v>134</v>
      </c>
      <c r="V6309" s="97" t="s">
        <v>135</v>
      </c>
      <c r="W6309" s="97" t="s">
        <v>136</v>
      </c>
      <c r="X6309" s="97"/>
      <c r="Y6309" s="99"/>
      <c r="Z6309" s="99"/>
      <c r="AA6309" s="99">
        <v>263419.2</v>
      </c>
      <c r="AB6309" s="99">
        <v>263419.2</v>
      </c>
      <c r="AC6309">
        <f t="shared" si="196"/>
        <v>1000</v>
      </c>
      <c r="AD6309" t="str">
        <f t="shared" si="197"/>
        <v>315</v>
      </c>
    </row>
    <row r="6310" spans="1:30" hidden="1" x14ac:dyDescent="0.25">
      <c r="A6310" s="97" t="s">
        <v>2833</v>
      </c>
      <c r="B6310" s="97" t="s">
        <v>2791</v>
      </c>
      <c r="C6310" s="97" t="s">
        <v>2818</v>
      </c>
      <c r="D6310" s="97">
        <v>14301</v>
      </c>
      <c r="E6310" s="97" t="s">
        <v>122</v>
      </c>
      <c r="F6310" s="98">
        <v>15</v>
      </c>
      <c r="G6310" s="98" t="s">
        <v>142</v>
      </c>
      <c r="H6310" s="97">
        <v>19</v>
      </c>
      <c r="I6310" s="97" t="s">
        <v>124</v>
      </c>
      <c r="J6310" s="97" t="s">
        <v>125</v>
      </c>
      <c r="K6310" s="97" t="s">
        <v>2834</v>
      </c>
      <c r="L6310" s="97"/>
      <c r="M6310" s="97"/>
      <c r="N6310" s="97" t="s">
        <v>2835</v>
      </c>
      <c r="O6310" s="97" t="s">
        <v>2794</v>
      </c>
      <c r="P6310" s="97" t="s">
        <v>2821</v>
      </c>
      <c r="Q6310" s="97" t="s">
        <v>178</v>
      </c>
      <c r="R6310" s="97" t="s">
        <v>131</v>
      </c>
      <c r="S6310" s="97" t="s">
        <v>149</v>
      </c>
      <c r="T6310" s="97" t="s">
        <v>150</v>
      </c>
      <c r="U6310" s="97" t="s">
        <v>134</v>
      </c>
      <c r="V6310" s="97" t="s">
        <v>135</v>
      </c>
      <c r="W6310" s="97" t="s">
        <v>136</v>
      </c>
      <c r="X6310" s="97"/>
      <c r="Y6310" s="99"/>
      <c r="Z6310" s="99"/>
      <c r="AA6310" s="99">
        <v>316103.03999999998</v>
      </c>
      <c r="AB6310" s="99">
        <v>316103.03999999998</v>
      </c>
      <c r="AC6310">
        <f t="shared" si="196"/>
        <v>1000</v>
      </c>
      <c r="AD6310" t="str">
        <f t="shared" si="197"/>
        <v>315</v>
      </c>
    </row>
    <row r="6311" spans="1:30" hidden="1" x14ac:dyDescent="0.25">
      <c r="A6311" t="s">
        <v>2833</v>
      </c>
      <c r="B6311" t="s">
        <v>2791</v>
      </c>
      <c r="C6311" t="s">
        <v>2818</v>
      </c>
      <c r="D6311" t="s">
        <v>214</v>
      </c>
      <c r="E6311" t="s">
        <v>122</v>
      </c>
      <c r="F6311" t="s">
        <v>159</v>
      </c>
      <c r="G6311" t="s">
        <v>160</v>
      </c>
      <c r="H6311" t="s">
        <v>143</v>
      </c>
      <c r="I6311" t="s">
        <v>124</v>
      </c>
      <c r="J6311" t="s">
        <v>125</v>
      </c>
      <c r="K6311" t="s">
        <v>2834</v>
      </c>
      <c r="N6311" t="s">
        <v>2835</v>
      </c>
      <c r="O6311" t="s">
        <v>2794</v>
      </c>
      <c r="P6311" t="s">
        <v>2821</v>
      </c>
      <c r="Q6311" t="s">
        <v>215</v>
      </c>
      <c r="R6311" t="s">
        <v>131</v>
      </c>
      <c r="S6311" t="s">
        <v>164</v>
      </c>
      <c r="T6311" t="s">
        <v>165</v>
      </c>
      <c r="U6311" t="s">
        <v>151</v>
      </c>
      <c r="V6311" t="s">
        <v>135</v>
      </c>
      <c r="W6311" t="s">
        <v>136</v>
      </c>
      <c r="X6311" t="s">
        <v>2836</v>
      </c>
      <c r="Y6311" s="94">
        <v>107157.68</v>
      </c>
      <c r="Z6311" s="94">
        <v>70746.19</v>
      </c>
      <c r="AA6311" s="94">
        <v>84868.58</v>
      </c>
      <c r="AB6311" s="94">
        <v>84868.58</v>
      </c>
      <c r="AC6311">
        <f t="shared" si="196"/>
        <v>2000</v>
      </c>
      <c r="AD6311" t="str">
        <f t="shared" si="197"/>
        <v>315</v>
      </c>
    </row>
    <row r="6312" spans="1:30" hidden="1" x14ac:dyDescent="0.25">
      <c r="A6312" t="s">
        <v>2833</v>
      </c>
      <c r="B6312" t="s">
        <v>2791</v>
      </c>
      <c r="C6312" t="s">
        <v>2818</v>
      </c>
      <c r="D6312" t="s">
        <v>726</v>
      </c>
      <c r="E6312" t="s">
        <v>122</v>
      </c>
      <c r="F6312" t="s">
        <v>159</v>
      </c>
      <c r="G6312" t="s">
        <v>160</v>
      </c>
      <c r="H6312" t="s">
        <v>143</v>
      </c>
      <c r="I6312" t="s">
        <v>124</v>
      </c>
      <c r="J6312" t="s">
        <v>125</v>
      </c>
      <c r="K6312" t="s">
        <v>2834</v>
      </c>
      <c r="N6312" t="s">
        <v>2835</v>
      </c>
      <c r="O6312" t="s">
        <v>2794</v>
      </c>
      <c r="P6312" t="s">
        <v>2821</v>
      </c>
      <c r="Q6312" t="s">
        <v>727</v>
      </c>
      <c r="R6312" t="s">
        <v>131</v>
      </c>
      <c r="S6312" t="s">
        <v>164</v>
      </c>
      <c r="T6312" t="s">
        <v>165</v>
      </c>
      <c r="U6312" t="s">
        <v>151</v>
      </c>
      <c r="V6312" t="s">
        <v>135</v>
      </c>
      <c r="W6312" t="s">
        <v>136</v>
      </c>
      <c r="X6312" t="s">
        <v>2836</v>
      </c>
      <c r="Y6312" s="94">
        <v>0</v>
      </c>
      <c r="Z6312" s="94">
        <v>4680773.333333333</v>
      </c>
      <c r="AA6312" s="94">
        <v>5321196.53</v>
      </c>
      <c r="AB6312" s="94">
        <v>5321196.53</v>
      </c>
      <c r="AC6312">
        <f t="shared" si="196"/>
        <v>3000</v>
      </c>
      <c r="AD6312" t="str">
        <f t="shared" si="197"/>
        <v>315</v>
      </c>
    </row>
    <row r="6313" spans="1:30" hidden="1" x14ac:dyDescent="0.25">
      <c r="A6313" t="s">
        <v>2833</v>
      </c>
      <c r="B6313" t="s">
        <v>2791</v>
      </c>
      <c r="C6313" t="s">
        <v>2818</v>
      </c>
      <c r="D6313" t="s">
        <v>343</v>
      </c>
      <c r="E6313" t="s">
        <v>122</v>
      </c>
      <c r="F6313" t="s">
        <v>159</v>
      </c>
      <c r="G6313" t="s">
        <v>160</v>
      </c>
      <c r="H6313" t="s">
        <v>143</v>
      </c>
      <c r="I6313" t="s">
        <v>124</v>
      </c>
      <c r="J6313" t="s">
        <v>125</v>
      </c>
      <c r="K6313" t="s">
        <v>2834</v>
      </c>
      <c r="N6313" t="s">
        <v>2835</v>
      </c>
      <c r="O6313" t="s">
        <v>2794</v>
      </c>
      <c r="P6313" t="s">
        <v>2821</v>
      </c>
      <c r="Q6313" t="s">
        <v>307</v>
      </c>
      <c r="R6313" t="s">
        <v>131</v>
      </c>
      <c r="S6313" t="s">
        <v>164</v>
      </c>
      <c r="T6313" t="s">
        <v>165</v>
      </c>
      <c r="U6313" t="s">
        <v>151</v>
      </c>
      <c r="V6313" t="s">
        <v>135</v>
      </c>
      <c r="W6313" t="s">
        <v>136</v>
      </c>
      <c r="X6313" t="s">
        <v>2836</v>
      </c>
      <c r="Y6313" s="94">
        <v>0</v>
      </c>
      <c r="Z6313" s="94">
        <v>0</v>
      </c>
      <c r="AA6313" s="94">
        <v>0</v>
      </c>
      <c r="AB6313" s="94">
        <v>0</v>
      </c>
      <c r="AC6313">
        <f t="shared" si="196"/>
        <v>3000</v>
      </c>
      <c r="AD6313" t="str">
        <f t="shared" si="197"/>
        <v>315</v>
      </c>
    </row>
    <row r="6314" spans="1:30" hidden="1" x14ac:dyDescent="0.25">
      <c r="A6314" t="s">
        <v>2833</v>
      </c>
      <c r="B6314" t="s">
        <v>2791</v>
      </c>
      <c r="C6314" t="s">
        <v>2818</v>
      </c>
      <c r="D6314" t="s">
        <v>272</v>
      </c>
      <c r="E6314" t="s">
        <v>122</v>
      </c>
      <c r="F6314" t="s">
        <v>159</v>
      </c>
      <c r="G6314" t="s">
        <v>160</v>
      </c>
      <c r="H6314" t="s">
        <v>143</v>
      </c>
      <c r="I6314" t="s">
        <v>124</v>
      </c>
      <c r="J6314" t="s">
        <v>125</v>
      </c>
      <c r="K6314" t="s">
        <v>2834</v>
      </c>
      <c r="N6314" t="s">
        <v>2835</v>
      </c>
      <c r="O6314" t="s">
        <v>2794</v>
      </c>
      <c r="P6314" t="s">
        <v>2821</v>
      </c>
      <c r="Q6314" t="s">
        <v>273</v>
      </c>
      <c r="R6314" t="s">
        <v>131</v>
      </c>
      <c r="S6314" t="s">
        <v>164</v>
      </c>
      <c r="T6314" t="s">
        <v>165</v>
      </c>
      <c r="U6314" t="s">
        <v>151</v>
      </c>
      <c r="V6314" t="s">
        <v>135</v>
      </c>
      <c r="W6314" t="s">
        <v>136</v>
      </c>
      <c r="X6314" t="s">
        <v>2836</v>
      </c>
      <c r="Y6314" s="94">
        <v>30881.42</v>
      </c>
      <c r="Z6314" s="94">
        <v>26293.719999999998</v>
      </c>
      <c r="AA6314" s="94">
        <v>27082.53</v>
      </c>
      <c r="AB6314" s="94">
        <v>27082.53</v>
      </c>
      <c r="AC6314">
        <f t="shared" si="196"/>
        <v>3000</v>
      </c>
      <c r="AD6314" t="str">
        <f t="shared" si="197"/>
        <v>315</v>
      </c>
    </row>
    <row r="6315" spans="1:30" hidden="1" x14ac:dyDescent="0.25">
      <c r="A6315" s="97" t="s">
        <v>2837</v>
      </c>
      <c r="B6315" s="97" t="s">
        <v>2791</v>
      </c>
      <c r="C6315" s="97" t="s">
        <v>2818</v>
      </c>
      <c r="D6315" s="97" t="s">
        <v>141</v>
      </c>
      <c r="E6315" s="97" t="s">
        <v>122</v>
      </c>
      <c r="F6315" s="98">
        <v>15</v>
      </c>
      <c r="G6315" s="98" t="s">
        <v>142</v>
      </c>
      <c r="H6315" s="97" t="s">
        <v>143</v>
      </c>
      <c r="I6315" s="97" t="s">
        <v>124</v>
      </c>
      <c r="J6315" s="97" t="s">
        <v>125</v>
      </c>
      <c r="K6315" s="97" t="s">
        <v>2838</v>
      </c>
      <c r="L6315" s="97"/>
      <c r="M6315" s="97"/>
      <c r="N6315" s="97" t="s">
        <v>2839</v>
      </c>
      <c r="O6315" s="97" t="s">
        <v>2794</v>
      </c>
      <c r="P6315" s="97" t="s">
        <v>2821</v>
      </c>
      <c r="Q6315" s="97" t="s">
        <v>148</v>
      </c>
      <c r="R6315" s="97" t="s">
        <v>131</v>
      </c>
      <c r="S6315" s="97" t="s">
        <v>149</v>
      </c>
      <c r="T6315" s="97" t="s">
        <v>150</v>
      </c>
      <c r="U6315" s="97" t="s">
        <v>151</v>
      </c>
      <c r="V6315" s="97" t="s">
        <v>135</v>
      </c>
      <c r="W6315" s="97" t="s">
        <v>136</v>
      </c>
      <c r="X6315" s="97"/>
      <c r="Y6315" s="99"/>
      <c r="Z6315" s="99"/>
      <c r="AA6315" s="99">
        <v>6688980</v>
      </c>
      <c r="AB6315" s="99">
        <v>6688980</v>
      </c>
      <c r="AC6315">
        <f t="shared" si="196"/>
        <v>1000</v>
      </c>
      <c r="AD6315" t="str">
        <f t="shared" si="197"/>
        <v>315</v>
      </c>
    </row>
    <row r="6316" spans="1:30" hidden="1" x14ac:dyDescent="0.25">
      <c r="A6316" s="97" t="s">
        <v>2837</v>
      </c>
      <c r="B6316" s="97" t="s">
        <v>2791</v>
      </c>
      <c r="C6316" s="97" t="s">
        <v>2818</v>
      </c>
      <c r="D6316" s="97">
        <v>12101</v>
      </c>
      <c r="E6316" s="97" t="s">
        <v>122</v>
      </c>
      <c r="F6316" s="98">
        <v>15</v>
      </c>
      <c r="G6316" s="98" t="s">
        <v>142</v>
      </c>
      <c r="H6316" s="97">
        <v>19</v>
      </c>
      <c r="I6316" s="97" t="s">
        <v>124</v>
      </c>
      <c r="J6316" s="97" t="s">
        <v>125</v>
      </c>
      <c r="K6316" s="97" t="s">
        <v>2838</v>
      </c>
      <c r="L6316" s="97"/>
      <c r="M6316" s="97"/>
      <c r="N6316" s="97" t="s">
        <v>2839</v>
      </c>
      <c r="O6316" s="97" t="s">
        <v>2794</v>
      </c>
      <c r="P6316" s="97" t="s">
        <v>2821</v>
      </c>
      <c r="Q6316" s="97" t="s">
        <v>182</v>
      </c>
      <c r="R6316" s="97" t="s">
        <v>131</v>
      </c>
      <c r="S6316" s="97" t="s">
        <v>149</v>
      </c>
      <c r="T6316" s="97" t="s">
        <v>150</v>
      </c>
      <c r="U6316" s="97" t="s">
        <v>134</v>
      </c>
      <c r="V6316" s="97" t="s">
        <v>135</v>
      </c>
      <c r="W6316" s="97" t="s">
        <v>136</v>
      </c>
      <c r="X6316" s="97"/>
      <c r="Y6316" s="99"/>
      <c r="Z6316" s="99"/>
      <c r="AA6316" s="99">
        <v>1560000</v>
      </c>
      <c r="AB6316" s="99">
        <v>1560000</v>
      </c>
      <c r="AC6316">
        <f t="shared" si="196"/>
        <v>1000</v>
      </c>
      <c r="AD6316" t="str">
        <f t="shared" si="197"/>
        <v>315</v>
      </c>
    </row>
    <row r="6317" spans="1:30" hidden="1" x14ac:dyDescent="0.25">
      <c r="A6317" s="97" t="s">
        <v>2837</v>
      </c>
      <c r="B6317" s="97" t="s">
        <v>2791</v>
      </c>
      <c r="C6317" s="97" t="s">
        <v>2818</v>
      </c>
      <c r="D6317" s="97">
        <v>13201</v>
      </c>
      <c r="E6317" s="97" t="s">
        <v>122</v>
      </c>
      <c r="F6317" s="98">
        <v>15</v>
      </c>
      <c r="G6317" s="98" t="s">
        <v>142</v>
      </c>
      <c r="H6317" s="97">
        <v>19</v>
      </c>
      <c r="I6317" s="97" t="s">
        <v>124</v>
      </c>
      <c r="J6317" s="97" t="s">
        <v>125</v>
      </c>
      <c r="K6317" s="97" t="s">
        <v>2838</v>
      </c>
      <c r="L6317" s="97"/>
      <c r="M6317" s="97"/>
      <c r="N6317" s="97" t="s">
        <v>2839</v>
      </c>
      <c r="O6317" s="97" t="s">
        <v>2794</v>
      </c>
      <c r="P6317" s="97" t="s">
        <v>2821</v>
      </c>
      <c r="Q6317" s="97" t="s">
        <v>152</v>
      </c>
      <c r="R6317" s="97" t="s">
        <v>131</v>
      </c>
      <c r="S6317" s="97" t="s">
        <v>149</v>
      </c>
      <c r="T6317" s="97" t="s">
        <v>150</v>
      </c>
      <c r="U6317" s="97" t="s">
        <v>134</v>
      </c>
      <c r="V6317" s="97" t="s">
        <v>135</v>
      </c>
      <c r="W6317" s="97" t="s">
        <v>136</v>
      </c>
      <c r="X6317" s="97"/>
      <c r="Y6317" s="99"/>
      <c r="Z6317" s="99"/>
      <c r="AA6317" s="99">
        <v>278707.5</v>
      </c>
      <c r="AB6317" s="99">
        <v>278707.5</v>
      </c>
      <c r="AC6317">
        <f t="shared" si="196"/>
        <v>1000</v>
      </c>
      <c r="AD6317" t="str">
        <f t="shared" si="197"/>
        <v>315</v>
      </c>
    </row>
    <row r="6318" spans="1:30" hidden="1" x14ac:dyDescent="0.25">
      <c r="A6318" s="97" t="s">
        <v>2837</v>
      </c>
      <c r="B6318" s="97" t="s">
        <v>2791</v>
      </c>
      <c r="C6318" s="97" t="s">
        <v>2818</v>
      </c>
      <c r="D6318" s="97">
        <v>13203</v>
      </c>
      <c r="E6318" s="97" t="s">
        <v>122</v>
      </c>
      <c r="F6318" s="98">
        <v>15</v>
      </c>
      <c r="G6318" s="98" t="s">
        <v>142</v>
      </c>
      <c r="H6318" s="97">
        <v>19</v>
      </c>
      <c r="I6318" s="97" t="s">
        <v>124</v>
      </c>
      <c r="J6318" s="97" t="s">
        <v>125</v>
      </c>
      <c r="K6318" s="97" t="s">
        <v>2838</v>
      </c>
      <c r="L6318" s="97"/>
      <c r="M6318" s="97"/>
      <c r="N6318" s="97" t="s">
        <v>2839</v>
      </c>
      <c r="O6318" s="97" t="s">
        <v>2794</v>
      </c>
      <c r="P6318" s="97" t="s">
        <v>2821</v>
      </c>
      <c r="Q6318" s="97" t="s">
        <v>153</v>
      </c>
      <c r="R6318" s="97" t="s">
        <v>131</v>
      </c>
      <c r="S6318" s="97" t="s">
        <v>149</v>
      </c>
      <c r="T6318" s="97" t="s">
        <v>150</v>
      </c>
      <c r="U6318" s="97" t="s">
        <v>134</v>
      </c>
      <c r="V6318" s="97" t="s">
        <v>135</v>
      </c>
      <c r="W6318" s="97" t="s">
        <v>136</v>
      </c>
      <c r="X6318" s="97"/>
      <c r="Y6318" s="99"/>
      <c r="Z6318" s="99"/>
      <c r="AA6318" s="99">
        <v>1114830</v>
      </c>
      <c r="AB6318" s="99">
        <v>1114830</v>
      </c>
      <c r="AC6318">
        <f t="shared" si="196"/>
        <v>1000</v>
      </c>
      <c r="AD6318" t="str">
        <f t="shared" si="197"/>
        <v>315</v>
      </c>
    </row>
    <row r="6319" spans="1:30" hidden="1" x14ac:dyDescent="0.25">
      <c r="A6319" s="97" t="s">
        <v>2837</v>
      </c>
      <c r="B6319" s="97" t="s">
        <v>2791</v>
      </c>
      <c r="C6319" s="97" t="s">
        <v>2818</v>
      </c>
      <c r="D6319" s="97">
        <v>14101</v>
      </c>
      <c r="E6319" s="97" t="s">
        <v>122</v>
      </c>
      <c r="F6319" s="98">
        <v>15</v>
      </c>
      <c r="G6319" s="98" t="s">
        <v>142</v>
      </c>
      <c r="H6319" s="97">
        <v>19</v>
      </c>
      <c r="I6319" s="97" t="s">
        <v>124</v>
      </c>
      <c r="J6319" s="97" t="s">
        <v>125</v>
      </c>
      <c r="K6319" s="97" t="s">
        <v>2838</v>
      </c>
      <c r="L6319" s="97"/>
      <c r="M6319" s="97"/>
      <c r="N6319" s="97" t="s">
        <v>2839</v>
      </c>
      <c r="O6319" s="97" t="s">
        <v>2794</v>
      </c>
      <c r="P6319" s="97" t="s">
        <v>2821</v>
      </c>
      <c r="Q6319" s="97" t="s">
        <v>154</v>
      </c>
      <c r="R6319" s="97" t="s">
        <v>131</v>
      </c>
      <c r="S6319" s="97" t="s">
        <v>149</v>
      </c>
      <c r="T6319" s="97" t="s">
        <v>150</v>
      </c>
      <c r="U6319" s="97" t="s">
        <v>134</v>
      </c>
      <c r="V6319" s="97" t="s">
        <v>135</v>
      </c>
      <c r="W6319" s="97" t="s">
        <v>136</v>
      </c>
      <c r="X6319" s="97"/>
      <c r="Y6319" s="99"/>
      <c r="Z6319" s="99"/>
      <c r="AA6319" s="99">
        <v>367893.9</v>
      </c>
      <c r="AB6319" s="99">
        <v>367893.9</v>
      </c>
      <c r="AC6319">
        <f t="shared" si="196"/>
        <v>1000</v>
      </c>
      <c r="AD6319" t="str">
        <f t="shared" si="197"/>
        <v>315</v>
      </c>
    </row>
    <row r="6320" spans="1:30" hidden="1" x14ac:dyDescent="0.25">
      <c r="A6320" s="97" t="s">
        <v>2837</v>
      </c>
      <c r="B6320" s="97" t="s">
        <v>2791</v>
      </c>
      <c r="C6320" s="97" t="s">
        <v>2818</v>
      </c>
      <c r="D6320" s="97">
        <v>14103</v>
      </c>
      <c r="E6320" s="97" t="s">
        <v>122</v>
      </c>
      <c r="F6320" s="98">
        <v>15</v>
      </c>
      <c r="G6320" s="98" t="s">
        <v>142</v>
      </c>
      <c r="H6320" s="97">
        <v>19</v>
      </c>
      <c r="I6320" s="97" t="s">
        <v>124</v>
      </c>
      <c r="J6320" s="97" t="s">
        <v>125</v>
      </c>
      <c r="K6320" s="97" t="s">
        <v>2838</v>
      </c>
      <c r="L6320" s="97"/>
      <c r="M6320" s="97"/>
      <c r="N6320" s="97" t="s">
        <v>2839</v>
      </c>
      <c r="O6320" s="97" t="s">
        <v>2794</v>
      </c>
      <c r="P6320" s="97" t="s">
        <v>2821</v>
      </c>
      <c r="Q6320" s="97" t="s">
        <v>155</v>
      </c>
      <c r="R6320" s="97" t="s">
        <v>131</v>
      </c>
      <c r="S6320" s="97" t="s">
        <v>149</v>
      </c>
      <c r="T6320" s="97" t="s">
        <v>150</v>
      </c>
      <c r="U6320" s="97" t="s">
        <v>134</v>
      </c>
      <c r="V6320" s="97" t="s">
        <v>135</v>
      </c>
      <c r="W6320" s="97" t="s">
        <v>136</v>
      </c>
      <c r="X6320" s="97"/>
      <c r="Y6320" s="99"/>
      <c r="Z6320" s="99"/>
      <c r="AA6320" s="99">
        <v>150502.04999999999</v>
      </c>
      <c r="AB6320" s="99">
        <v>150502.04999999999</v>
      </c>
      <c r="AC6320">
        <f t="shared" si="196"/>
        <v>1000</v>
      </c>
      <c r="AD6320" t="str">
        <f t="shared" si="197"/>
        <v>315</v>
      </c>
    </row>
    <row r="6321" spans="1:30" hidden="1" x14ac:dyDescent="0.25">
      <c r="A6321" s="97" t="s">
        <v>2837</v>
      </c>
      <c r="B6321" s="97" t="s">
        <v>2791</v>
      </c>
      <c r="C6321" s="97" t="s">
        <v>2818</v>
      </c>
      <c r="D6321" s="97">
        <v>14201</v>
      </c>
      <c r="E6321" s="97" t="s">
        <v>122</v>
      </c>
      <c r="F6321" s="98">
        <v>15</v>
      </c>
      <c r="G6321" s="98" t="s">
        <v>142</v>
      </c>
      <c r="H6321" s="97">
        <v>19</v>
      </c>
      <c r="I6321" s="97" t="s">
        <v>124</v>
      </c>
      <c r="J6321" s="97" t="s">
        <v>125</v>
      </c>
      <c r="K6321" s="97" t="s">
        <v>2838</v>
      </c>
      <c r="L6321" s="97"/>
      <c r="M6321" s="97"/>
      <c r="N6321" s="97" t="s">
        <v>2839</v>
      </c>
      <c r="O6321" s="97" t="s">
        <v>2794</v>
      </c>
      <c r="P6321" s="97" t="s">
        <v>2821</v>
      </c>
      <c r="Q6321" s="97" t="s">
        <v>156</v>
      </c>
      <c r="R6321" s="97" t="s">
        <v>131</v>
      </c>
      <c r="S6321" s="97" t="s">
        <v>149</v>
      </c>
      <c r="T6321" s="97" t="s">
        <v>150</v>
      </c>
      <c r="U6321" s="97" t="s">
        <v>134</v>
      </c>
      <c r="V6321" s="97" t="s">
        <v>135</v>
      </c>
      <c r="W6321" s="97" t="s">
        <v>136</v>
      </c>
      <c r="X6321" s="97"/>
      <c r="Y6321" s="99"/>
      <c r="Z6321" s="99"/>
      <c r="AA6321" s="99">
        <v>334449</v>
      </c>
      <c r="AB6321" s="99">
        <v>334449</v>
      </c>
      <c r="AC6321">
        <f t="shared" si="196"/>
        <v>1000</v>
      </c>
      <c r="AD6321" t="str">
        <f t="shared" si="197"/>
        <v>315</v>
      </c>
    </row>
    <row r="6322" spans="1:30" hidden="1" x14ac:dyDescent="0.25">
      <c r="A6322" s="97" t="s">
        <v>2837</v>
      </c>
      <c r="B6322" s="97" t="s">
        <v>2791</v>
      </c>
      <c r="C6322" s="97" t="s">
        <v>2818</v>
      </c>
      <c r="D6322" s="97">
        <v>14301</v>
      </c>
      <c r="E6322" s="97" t="s">
        <v>122</v>
      </c>
      <c r="F6322" s="98">
        <v>15</v>
      </c>
      <c r="G6322" s="98" t="s">
        <v>142</v>
      </c>
      <c r="H6322" s="97">
        <v>19</v>
      </c>
      <c r="I6322" s="97" t="s">
        <v>124</v>
      </c>
      <c r="J6322" s="97" t="s">
        <v>125</v>
      </c>
      <c r="K6322" s="97" t="s">
        <v>2838</v>
      </c>
      <c r="L6322" s="97"/>
      <c r="M6322" s="97"/>
      <c r="N6322" s="97" t="s">
        <v>2839</v>
      </c>
      <c r="O6322" s="97" t="s">
        <v>2794</v>
      </c>
      <c r="P6322" s="97" t="s">
        <v>2821</v>
      </c>
      <c r="Q6322" s="97" t="s">
        <v>178</v>
      </c>
      <c r="R6322" s="97" t="s">
        <v>131</v>
      </c>
      <c r="S6322" s="97" t="s">
        <v>149</v>
      </c>
      <c r="T6322" s="97" t="s">
        <v>150</v>
      </c>
      <c r="U6322" s="97" t="s">
        <v>134</v>
      </c>
      <c r="V6322" s="97" t="s">
        <v>135</v>
      </c>
      <c r="W6322" s="97" t="s">
        <v>136</v>
      </c>
      <c r="X6322" s="97"/>
      <c r="Y6322" s="99"/>
      <c r="Z6322" s="99"/>
      <c r="AA6322" s="99">
        <v>401338.8</v>
      </c>
      <c r="AB6322" s="99">
        <v>401338.8</v>
      </c>
      <c r="AC6322">
        <f t="shared" si="196"/>
        <v>1000</v>
      </c>
      <c r="AD6322" t="str">
        <f t="shared" si="197"/>
        <v>315</v>
      </c>
    </row>
    <row r="6323" spans="1:30" hidden="1" x14ac:dyDescent="0.25">
      <c r="A6323" t="s">
        <v>2837</v>
      </c>
      <c r="B6323" t="s">
        <v>2791</v>
      </c>
      <c r="C6323" t="s">
        <v>2818</v>
      </c>
      <c r="D6323" t="s">
        <v>186</v>
      </c>
      <c r="E6323" t="s">
        <v>122</v>
      </c>
      <c r="F6323" t="s">
        <v>159</v>
      </c>
      <c r="G6323" t="s">
        <v>160</v>
      </c>
      <c r="H6323" t="s">
        <v>143</v>
      </c>
      <c r="I6323" t="s">
        <v>124</v>
      </c>
      <c r="J6323" t="s">
        <v>125</v>
      </c>
      <c r="K6323" t="s">
        <v>2838</v>
      </c>
      <c r="N6323" t="s">
        <v>2839</v>
      </c>
      <c r="O6323" t="s">
        <v>2794</v>
      </c>
      <c r="P6323" t="s">
        <v>2821</v>
      </c>
      <c r="Q6323" t="s">
        <v>188</v>
      </c>
      <c r="R6323" t="s">
        <v>131</v>
      </c>
      <c r="S6323" t="s">
        <v>164</v>
      </c>
      <c r="T6323" t="s">
        <v>165</v>
      </c>
      <c r="U6323" t="s">
        <v>151</v>
      </c>
      <c r="V6323" t="s">
        <v>135</v>
      </c>
      <c r="W6323" t="s">
        <v>136</v>
      </c>
      <c r="X6323" t="s">
        <v>2840</v>
      </c>
      <c r="Y6323" s="94">
        <v>12000</v>
      </c>
      <c r="Z6323" s="94">
        <v>8867.0300000000007</v>
      </c>
      <c r="AA6323" s="94">
        <v>9133.0400000000009</v>
      </c>
      <c r="AB6323" s="94">
        <v>9133.0400000000009</v>
      </c>
      <c r="AC6323">
        <f t="shared" si="196"/>
        <v>2000</v>
      </c>
      <c r="AD6323" t="str">
        <f t="shared" si="197"/>
        <v>315</v>
      </c>
    </row>
    <row r="6324" spans="1:30" hidden="1" x14ac:dyDescent="0.25">
      <c r="A6324" t="s">
        <v>2837</v>
      </c>
      <c r="B6324" t="s">
        <v>2791</v>
      </c>
      <c r="C6324" t="s">
        <v>2818</v>
      </c>
      <c r="D6324" t="s">
        <v>192</v>
      </c>
      <c r="E6324" t="s">
        <v>122</v>
      </c>
      <c r="F6324" t="s">
        <v>159</v>
      </c>
      <c r="G6324" t="s">
        <v>160</v>
      </c>
      <c r="H6324" t="s">
        <v>143</v>
      </c>
      <c r="I6324" t="s">
        <v>124</v>
      </c>
      <c r="J6324" t="s">
        <v>125</v>
      </c>
      <c r="K6324" t="s">
        <v>2838</v>
      </c>
      <c r="N6324" t="s">
        <v>2839</v>
      </c>
      <c r="O6324" t="s">
        <v>2794</v>
      </c>
      <c r="P6324" t="s">
        <v>2821</v>
      </c>
      <c r="Q6324" t="s">
        <v>193</v>
      </c>
      <c r="R6324" t="s">
        <v>131</v>
      </c>
      <c r="S6324" t="s">
        <v>164</v>
      </c>
      <c r="T6324" t="s">
        <v>165</v>
      </c>
      <c r="U6324" t="s">
        <v>151</v>
      </c>
      <c r="V6324" t="s">
        <v>135</v>
      </c>
      <c r="W6324" t="s">
        <v>136</v>
      </c>
      <c r="X6324" t="s">
        <v>2840</v>
      </c>
      <c r="Y6324" s="94">
        <v>6000</v>
      </c>
      <c r="Z6324" s="94">
        <v>0</v>
      </c>
      <c r="AA6324" s="94">
        <v>0</v>
      </c>
      <c r="AB6324" s="94">
        <v>0</v>
      </c>
      <c r="AC6324">
        <f t="shared" si="196"/>
        <v>2000</v>
      </c>
      <c r="AD6324" t="str">
        <f t="shared" si="197"/>
        <v>315</v>
      </c>
    </row>
    <row r="6325" spans="1:30" hidden="1" x14ac:dyDescent="0.25">
      <c r="A6325" t="s">
        <v>2837</v>
      </c>
      <c r="B6325" t="s">
        <v>2791</v>
      </c>
      <c r="C6325" t="s">
        <v>2818</v>
      </c>
      <c r="D6325" t="s">
        <v>198</v>
      </c>
      <c r="E6325" t="s">
        <v>122</v>
      </c>
      <c r="F6325" t="s">
        <v>159</v>
      </c>
      <c r="G6325" t="s">
        <v>160</v>
      </c>
      <c r="H6325" t="s">
        <v>143</v>
      </c>
      <c r="I6325" t="s">
        <v>124</v>
      </c>
      <c r="J6325" t="s">
        <v>125</v>
      </c>
      <c r="K6325" t="s">
        <v>2838</v>
      </c>
      <c r="N6325" t="s">
        <v>2839</v>
      </c>
      <c r="O6325" t="s">
        <v>2794</v>
      </c>
      <c r="P6325" t="s">
        <v>2821</v>
      </c>
      <c r="Q6325" t="s">
        <v>199</v>
      </c>
      <c r="R6325" t="s">
        <v>131</v>
      </c>
      <c r="S6325" t="s">
        <v>164</v>
      </c>
      <c r="T6325" t="s">
        <v>165</v>
      </c>
      <c r="U6325" t="s">
        <v>151</v>
      </c>
      <c r="V6325" t="s">
        <v>135</v>
      </c>
      <c r="W6325" t="s">
        <v>136</v>
      </c>
      <c r="X6325" t="s">
        <v>2840</v>
      </c>
      <c r="Y6325" s="94">
        <v>12000</v>
      </c>
      <c r="Z6325" s="94">
        <v>8869.84</v>
      </c>
      <c r="AA6325" s="94">
        <v>9135.94</v>
      </c>
      <c r="AB6325" s="94">
        <v>9135.94</v>
      </c>
      <c r="AC6325">
        <f t="shared" si="196"/>
        <v>2000</v>
      </c>
      <c r="AD6325" t="str">
        <f t="shared" si="197"/>
        <v>315</v>
      </c>
    </row>
    <row r="6326" spans="1:30" hidden="1" x14ac:dyDescent="0.25">
      <c r="A6326" t="s">
        <v>2837</v>
      </c>
      <c r="B6326" t="s">
        <v>2791</v>
      </c>
      <c r="C6326" t="s">
        <v>2818</v>
      </c>
      <c r="D6326" t="s">
        <v>174</v>
      </c>
      <c r="E6326" t="s">
        <v>122</v>
      </c>
      <c r="F6326" t="s">
        <v>159</v>
      </c>
      <c r="G6326" t="s">
        <v>160</v>
      </c>
      <c r="H6326" t="s">
        <v>143</v>
      </c>
      <c r="I6326" t="s">
        <v>124</v>
      </c>
      <c r="J6326" t="s">
        <v>125</v>
      </c>
      <c r="K6326" t="s">
        <v>2838</v>
      </c>
      <c r="N6326" t="s">
        <v>2839</v>
      </c>
      <c r="O6326" t="s">
        <v>2794</v>
      </c>
      <c r="P6326" t="s">
        <v>2821</v>
      </c>
      <c r="Q6326" t="s">
        <v>175</v>
      </c>
      <c r="R6326" t="s">
        <v>131</v>
      </c>
      <c r="S6326" t="s">
        <v>164</v>
      </c>
      <c r="T6326" t="s">
        <v>165</v>
      </c>
      <c r="U6326" t="s">
        <v>151</v>
      </c>
      <c r="V6326" t="s">
        <v>135</v>
      </c>
      <c r="W6326" t="s">
        <v>136</v>
      </c>
      <c r="X6326" t="s">
        <v>2840</v>
      </c>
      <c r="Y6326" s="94">
        <v>24000</v>
      </c>
      <c r="Z6326" s="94">
        <v>0</v>
      </c>
      <c r="AA6326" s="94">
        <v>0</v>
      </c>
      <c r="AB6326" s="94">
        <v>0</v>
      </c>
      <c r="AC6326">
        <f t="shared" si="196"/>
        <v>3000</v>
      </c>
      <c r="AD6326" t="str">
        <f t="shared" si="197"/>
        <v>315</v>
      </c>
    </row>
    <row r="6327" spans="1:30" hidden="1" x14ac:dyDescent="0.25">
      <c r="A6327" s="97" t="s">
        <v>2841</v>
      </c>
      <c r="B6327" s="97" t="s">
        <v>634</v>
      </c>
      <c r="C6327" s="97" t="s">
        <v>140</v>
      </c>
      <c r="D6327" s="97" t="s">
        <v>141</v>
      </c>
      <c r="E6327" s="97" t="s">
        <v>122</v>
      </c>
      <c r="F6327" s="98">
        <v>15</v>
      </c>
      <c r="G6327" s="98" t="s">
        <v>142</v>
      </c>
      <c r="H6327" s="97" t="s">
        <v>143</v>
      </c>
      <c r="I6327" s="97" t="s">
        <v>124</v>
      </c>
      <c r="J6327" s="97" t="s">
        <v>125</v>
      </c>
      <c r="K6327" s="97" t="s">
        <v>2842</v>
      </c>
      <c r="L6327" s="97"/>
      <c r="M6327" s="97"/>
      <c r="N6327" s="97" t="s">
        <v>2843</v>
      </c>
      <c r="O6327" s="97" t="s">
        <v>637</v>
      </c>
      <c r="P6327" s="97" t="s">
        <v>147</v>
      </c>
      <c r="Q6327" s="97" t="s">
        <v>148</v>
      </c>
      <c r="R6327" s="97" t="s">
        <v>131</v>
      </c>
      <c r="S6327" s="97" t="s">
        <v>149</v>
      </c>
      <c r="T6327" s="97" t="s">
        <v>150</v>
      </c>
      <c r="U6327" s="97" t="s">
        <v>151</v>
      </c>
      <c r="V6327" s="97" t="s">
        <v>135</v>
      </c>
      <c r="W6327" s="97" t="s">
        <v>136</v>
      </c>
      <c r="X6327" s="97"/>
      <c r="Y6327" s="99"/>
      <c r="Z6327" s="99"/>
      <c r="AA6327" s="99">
        <v>32415156</v>
      </c>
      <c r="AB6327" s="99">
        <v>32415156</v>
      </c>
      <c r="AC6327">
        <f t="shared" si="196"/>
        <v>1000</v>
      </c>
      <c r="AD6327" t="str">
        <f t="shared" si="197"/>
        <v>316</v>
      </c>
    </row>
    <row r="6328" spans="1:30" hidden="1" x14ac:dyDescent="0.25">
      <c r="A6328" s="97" t="s">
        <v>2841</v>
      </c>
      <c r="B6328" s="97" t="s">
        <v>634</v>
      </c>
      <c r="C6328" s="97" t="s">
        <v>140</v>
      </c>
      <c r="D6328" s="97">
        <v>12101</v>
      </c>
      <c r="E6328" s="97" t="s">
        <v>122</v>
      </c>
      <c r="F6328" s="98">
        <v>15</v>
      </c>
      <c r="G6328" s="98" t="s">
        <v>142</v>
      </c>
      <c r="H6328" s="97">
        <v>19</v>
      </c>
      <c r="I6328" s="97" t="s">
        <v>124</v>
      </c>
      <c r="J6328" s="97" t="s">
        <v>125</v>
      </c>
      <c r="K6328" s="97" t="s">
        <v>2842</v>
      </c>
      <c r="L6328" s="97"/>
      <c r="M6328" s="97"/>
      <c r="N6328" s="97" t="s">
        <v>2843</v>
      </c>
      <c r="O6328" s="97" t="s">
        <v>637</v>
      </c>
      <c r="P6328" s="97" t="s">
        <v>147</v>
      </c>
      <c r="Q6328" s="97" t="s">
        <v>182</v>
      </c>
      <c r="R6328" s="97" t="s">
        <v>131</v>
      </c>
      <c r="S6328" s="97" t="s">
        <v>149</v>
      </c>
      <c r="T6328" s="97" t="s">
        <v>150</v>
      </c>
      <c r="U6328" s="97" t="s">
        <v>134</v>
      </c>
      <c r="V6328" s="97" t="s">
        <v>135</v>
      </c>
      <c r="W6328" s="97" t="s">
        <v>136</v>
      </c>
      <c r="X6328" s="97"/>
      <c r="Y6328" s="99"/>
      <c r="Z6328" s="99"/>
      <c r="AA6328" s="99">
        <v>1576575</v>
      </c>
      <c r="AB6328" s="99">
        <v>1576575</v>
      </c>
      <c r="AC6328">
        <f t="shared" si="196"/>
        <v>1000</v>
      </c>
      <c r="AD6328" t="str">
        <f t="shared" si="197"/>
        <v>316</v>
      </c>
    </row>
    <row r="6329" spans="1:30" hidden="1" x14ac:dyDescent="0.25">
      <c r="A6329" s="97" t="s">
        <v>2841</v>
      </c>
      <c r="B6329" s="97" t="s">
        <v>634</v>
      </c>
      <c r="C6329" s="97" t="s">
        <v>140</v>
      </c>
      <c r="D6329" s="97">
        <v>13201</v>
      </c>
      <c r="E6329" s="97" t="s">
        <v>122</v>
      </c>
      <c r="F6329" s="98">
        <v>15</v>
      </c>
      <c r="G6329" s="98" t="s">
        <v>142</v>
      </c>
      <c r="H6329" s="97">
        <v>19</v>
      </c>
      <c r="I6329" s="97" t="s">
        <v>124</v>
      </c>
      <c r="J6329" s="97" t="s">
        <v>125</v>
      </c>
      <c r="K6329" s="97" t="s">
        <v>2842</v>
      </c>
      <c r="L6329" s="97"/>
      <c r="M6329" s="97"/>
      <c r="N6329" s="97" t="s">
        <v>2843</v>
      </c>
      <c r="O6329" s="97" t="s">
        <v>637</v>
      </c>
      <c r="P6329" s="97" t="s">
        <v>147</v>
      </c>
      <c r="Q6329" s="97" t="s">
        <v>152</v>
      </c>
      <c r="R6329" s="97" t="s">
        <v>131</v>
      </c>
      <c r="S6329" s="97" t="s">
        <v>149</v>
      </c>
      <c r="T6329" s="97" t="s">
        <v>150</v>
      </c>
      <c r="U6329" s="97" t="s">
        <v>134</v>
      </c>
      <c r="V6329" s="97" t="s">
        <v>135</v>
      </c>
      <c r="W6329" s="97" t="s">
        <v>136</v>
      </c>
      <c r="X6329" s="97"/>
      <c r="Y6329" s="99"/>
      <c r="Z6329" s="99"/>
      <c r="AA6329" s="99">
        <v>1350631.5</v>
      </c>
      <c r="AB6329" s="99">
        <v>1350631.5</v>
      </c>
      <c r="AC6329">
        <f t="shared" si="196"/>
        <v>1000</v>
      </c>
      <c r="AD6329" t="str">
        <f t="shared" si="197"/>
        <v>316</v>
      </c>
    </row>
    <row r="6330" spans="1:30" hidden="1" x14ac:dyDescent="0.25">
      <c r="A6330" s="97" t="s">
        <v>2841</v>
      </c>
      <c r="B6330" s="97" t="s">
        <v>634</v>
      </c>
      <c r="C6330" s="97" t="s">
        <v>140</v>
      </c>
      <c r="D6330" s="97">
        <v>13203</v>
      </c>
      <c r="E6330" s="97" t="s">
        <v>122</v>
      </c>
      <c r="F6330" s="98">
        <v>15</v>
      </c>
      <c r="G6330" s="98" t="s">
        <v>142</v>
      </c>
      <c r="H6330" s="97">
        <v>19</v>
      </c>
      <c r="I6330" s="97" t="s">
        <v>124</v>
      </c>
      <c r="J6330" s="97" t="s">
        <v>125</v>
      </c>
      <c r="K6330" s="97" t="s">
        <v>2842</v>
      </c>
      <c r="L6330" s="97"/>
      <c r="M6330" s="97"/>
      <c r="N6330" s="97" t="s">
        <v>2843</v>
      </c>
      <c r="O6330" s="97" t="s">
        <v>637</v>
      </c>
      <c r="P6330" s="97" t="s">
        <v>147</v>
      </c>
      <c r="Q6330" s="97" t="s">
        <v>153</v>
      </c>
      <c r="R6330" s="97" t="s">
        <v>131</v>
      </c>
      <c r="S6330" s="97" t="s">
        <v>149</v>
      </c>
      <c r="T6330" s="97" t="s">
        <v>150</v>
      </c>
      <c r="U6330" s="97" t="s">
        <v>134</v>
      </c>
      <c r="V6330" s="97" t="s">
        <v>135</v>
      </c>
      <c r="W6330" s="97" t="s">
        <v>136</v>
      </c>
      <c r="X6330" s="97"/>
      <c r="Y6330" s="99"/>
      <c r="Z6330" s="99"/>
      <c r="AA6330" s="99">
        <v>5402526</v>
      </c>
      <c r="AB6330" s="99">
        <v>5402526</v>
      </c>
      <c r="AC6330">
        <f t="shared" si="196"/>
        <v>1000</v>
      </c>
      <c r="AD6330" t="str">
        <f t="shared" si="197"/>
        <v>316</v>
      </c>
    </row>
    <row r="6331" spans="1:30" hidden="1" x14ac:dyDescent="0.25">
      <c r="A6331" s="97" t="s">
        <v>2841</v>
      </c>
      <c r="B6331" s="97" t="s">
        <v>634</v>
      </c>
      <c r="C6331" s="97" t="s">
        <v>140</v>
      </c>
      <c r="D6331" s="97" t="s">
        <v>733</v>
      </c>
      <c r="E6331" s="97" t="s">
        <v>122</v>
      </c>
      <c r="F6331" s="98">
        <v>15</v>
      </c>
      <c r="G6331" s="98" t="s">
        <v>142</v>
      </c>
      <c r="H6331" s="97">
        <v>19</v>
      </c>
      <c r="I6331" s="97" t="s">
        <v>124</v>
      </c>
      <c r="J6331" s="97" t="s">
        <v>125</v>
      </c>
      <c r="K6331" s="97" t="s">
        <v>2842</v>
      </c>
      <c r="L6331" s="97"/>
      <c r="M6331" s="97"/>
      <c r="N6331" s="97" t="s">
        <v>2843</v>
      </c>
      <c r="O6331" s="97" t="s">
        <v>637</v>
      </c>
      <c r="P6331" s="97" t="s">
        <v>147</v>
      </c>
      <c r="Q6331" s="97" t="s">
        <v>734</v>
      </c>
      <c r="R6331" s="97" t="s">
        <v>131</v>
      </c>
      <c r="S6331" s="97" t="s">
        <v>149</v>
      </c>
      <c r="T6331" s="97" t="s">
        <v>150</v>
      </c>
      <c r="U6331" s="97" t="s">
        <v>134</v>
      </c>
      <c r="V6331" s="97" t="s">
        <v>135</v>
      </c>
      <c r="W6331" s="97" t="s">
        <v>136</v>
      </c>
      <c r="X6331" s="97" t="s">
        <v>2844</v>
      </c>
      <c r="Y6331" s="99">
        <v>1375050</v>
      </c>
      <c r="Z6331" s="99">
        <v>1285250</v>
      </c>
      <c r="AA6331" s="99">
        <v>1285250</v>
      </c>
      <c r="AB6331" s="99">
        <v>1285250</v>
      </c>
      <c r="AC6331">
        <f t="shared" si="196"/>
        <v>1000</v>
      </c>
      <c r="AD6331" t="str">
        <f t="shared" si="197"/>
        <v>316</v>
      </c>
    </row>
    <row r="6332" spans="1:30" hidden="1" x14ac:dyDescent="0.25">
      <c r="A6332" s="97" t="s">
        <v>2841</v>
      </c>
      <c r="B6332" s="97" t="s">
        <v>634</v>
      </c>
      <c r="C6332" s="97" t="s">
        <v>140</v>
      </c>
      <c r="D6332" s="97">
        <v>14101</v>
      </c>
      <c r="E6332" s="97" t="s">
        <v>122</v>
      </c>
      <c r="F6332" s="98">
        <v>15</v>
      </c>
      <c r="G6332" s="98" t="s">
        <v>142</v>
      </c>
      <c r="H6332" s="97">
        <v>19</v>
      </c>
      <c r="I6332" s="97" t="s">
        <v>124</v>
      </c>
      <c r="J6332" s="97" t="s">
        <v>125</v>
      </c>
      <c r="K6332" s="97" t="s">
        <v>2842</v>
      </c>
      <c r="L6332" s="97"/>
      <c r="M6332" s="97"/>
      <c r="N6332" s="97" t="s">
        <v>2843</v>
      </c>
      <c r="O6332" s="97" t="s">
        <v>637</v>
      </c>
      <c r="P6332" s="97" t="s">
        <v>147</v>
      </c>
      <c r="Q6332" s="97" t="s">
        <v>154</v>
      </c>
      <c r="R6332" s="97" t="s">
        <v>131</v>
      </c>
      <c r="S6332" s="97" t="s">
        <v>149</v>
      </c>
      <c r="T6332" s="97" t="s">
        <v>150</v>
      </c>
      <c r="U6332" s="97" t="s">
        <v>134</v>
      </c>
      <c r="V6332" s="97" t="s">
        <v>135</v>
      </c>
      <c r="W6332" s="97" t="s">
        <v>136</v>
      </c>
      <c r="X6332" s="97"/>
      <c r="Y6332" s="99"/>
      <c r="Z6332" s="99"/>
      <c r="AA6332" s="99">
        <v>1782833.58</v>
      </c>
      <c r="AB6332" s="99">
        <v>1782833.58</v>
      </c>
      <c r="AC6332">
        <f t="shared" si="196"/>
        <v>1000</v>
      </c>
      <c r="AD6332" t="str">
        <f t="shared" si="197"/>
        <v>316</v>
      </c>
    </row>
    <row r="6333" spans="1:30" hidden="1" x14ac:dyDescent="0.25">
      <c r="A6333" s="97" t="s">
        <v>2841</v>
      </c>
      <c r="B6333" s="97" t="s">
        <v>634</v>
      </c>
      <c r="C6333" s="97" t="s">
        <v>140</v>
      </c>
      <c r="D6333" s="97">
        <v>14103</v>
      </c>
      <c r="E6333" s="97" t="s">
        <v>122</v>
      </c>
      <c r="F6333" s="98">
        <v>15</v>
      </c>
      <c r="G6333" s="98" t="s">
        <v>142</v>
      </c>
      <c r="H6333" s="97">
        <v>19</v>
      </c>
      <c r="I6333" s="97" t="s">
        <v>124</v>
      </c>
      <c r="J6333" s="97" t="s">
        <v>125</v>
      </c>
      <c r="K6333" s="97" t="s">
        <v>2842</v>
      </c>
      <c r="L6333" s="97"/>
      <c r="M6333" s="97"/>
      <c r="N6333" s="97" t="s">
        <v>2843</v>
      </c>
      <c r="O6333" s="97" t="s">
        <v>637</v>
      </c>
      <c r="P6333" s="97" t="s">
        <v>147</v>
      </c>
      <c r="Q6333" s="97" t="s">
        <v>155</v>
      </c>
      <c r="R6333" s="97" t="s">
        <v>131</v>
      </c>
      <c r="S6333" s="97" t="s">
        <v>149</v>
      </c>
      <c r="T6333" s="97" t="s">
        <v>150</v>
      </c>
      <c r="U6333" s="97" t="s">
        <v>134</v>
      </c>
      <c r="V6333" s="97" t="s">
        <v>135</v>
      </c>
      <c r="W6333" s="97" t="s">
        <v>136</v>
      </c>
      <c r="X6333" s="97"/>
      <c r="Y6333" s="99"/>
      <c r="Z6333" s="99"/>
      <c r="AA6333" s="99">
        <v>729341.01</v>
      </c>
      <c r="AB6333" s="99">
        <v>729341.01</v>
      </c>
      <c r="AC6333">
        <f t="shared" si="196"/>
        <v>1000</v>
      </c>
      <c r="AD6333" t="str">
        <f t="shared" si="197"/>
        <v>316</v>
      </c>
    </row>
    <row r="6334" spans="1:30" hidden="1" x14ac:dyDescent="0.25">
      <c r="A6334" s="97" t="s">
        <v>2841</v>
      </c>
      <c r="B6334" s="97" t="s">
        <v>634</v>
      </c>
      <c r="C6334" s="97" t="s">
        <v>140</v>
      </c>
      <c r="D6334" s="97">
        <v>14201</v>
      </c>
      <c r="E6334" s="97" t="s">
        <v>122</v>
      </c>
      <c r="F6334" s="98">
        <v>15</v>
      </c>
      <c r="G6334" s="98" t="s">
        <v>142</v>
      </c>
      <c r="H6334" s="97">
        <v>19</v>
      </c>
      <c r="I6334" s="97" t="s">
        <v>124</v>
      </c>
      <c r="J6334" s="97" t="s">
        <v>125</v>
      </c>
      <c r="K6334" s="97" t="s">
        <v>2842</v>
      </c>
      <c r="L6334" s="97"/>
      <c r="M6334" s="97"/>
      <c r="N6334" s="97" t="s">
        <v>2843</v>
      </c>
      <c r="O6334" s="97" t="s">
        <v>637</v>
      </c>
      <c r="P6334" s="97" t="s">
        <v>147</v>
      </c>
      <c r="Q6334" s="97" t="s">
        <v>156</v>
      </c>
      <c r="R6334" s="97" t="s">
        <v>131</v>
      </c>
      <c r="S6334" s="97" t="s">
        <v>149</v>
      </c>
      <c r="T6334" s="97" t="s">
        <v>150</v>
      </c>
      <c r="U6334" s="97" t="s">
        <v>134</v>
      </c>
      <c r="V6334" s="97" t="s">
        <v>135</v>
      </c>
      <c r="W6334" s="97" t="s">
        <v>136</v>
      </c>
      <c r="X6334" s="97"/>
      <c r="Y6334" s="99"/>
      <c r="Z6334" s="99"/>
      <c r="AA6334" s="99">
        <v>1620757.8</v>
      </c>
      <c r="AB6334" s="99">
        <v>1620757.8</v>
      </c>
      <c r="AC6334">
        <f t="shared" si="196"/>
        <v>1000</v>
      </c>
      <c r="AD6334" t="str">
        <f t="shared" si="197"/>
        <v>316</v>
      </c>
    </row>
    <row r="6335" spans="1:30" hidden="1" x14ac:dyDescent="0.25">
      <c r="A6335" s="97" t="s">
        <v>2841</v>
      </c>
      <c r="B6335" s="97" t="s">
        <v>634</v>
      </c>
      <c r="C6335" s="97" t="s">
        <v>140</v>
      </c>
      <c r="D6335" s="97">
        <v>14301</v>
      </c>
      <c r="E6335" s="97" t="s">
        <v>122</v>
      </c>
      <c r="F6335" s="98">
        <v>15</v>
      </c>
      <c r="G6335" s="98" t="s">
        <v>142</v>
      </c>
      <c r="H6335" s="97">
        <v>19</v>
      </c>
      <c r="I6335" s="97" t="s">
        <v>124</v>
      </c>
      <c r="J6335" s="97" t="s">
        <v>125</v>
      </c>
      <c r="K6335" s="97" t="s">
        <v>2842</v>
      </c>
      <c r="L6335" s="97"/>
      <c r="M6335" s="97"/>
      <c r="N6335" s="97" t="s">
        <v>2843</v>
      </c>
      <c r="O6335" s="97" t="s">
        <v>637</v>
      </c>
      <c r="P6335" s="97" t="s">
        <v>147</v>
      </c>
      <c r="Q6335" s="97" t="s">
        <v>178</v>
      </c>
      <c r="R6335" s="97" t="s">
        <v>131</v>
      </c>
      <c r="S6335" s="97" t="s">
        <v>149</v>
      </c>
      <c r="T6335" s="97" t="s">
        <v>150</v>
      </c>
      <c r="U6335" s="97" t="s">
        <v>134</v>
      </c>
      <c r="V6335" s="97" t="s">
        <v>135</v>
      </c>
      <c r="W6335" s="97" t="s">
        <v>136</v>
      </c>
      <c r="X6335" s="97"/>
      <c r="Y6335" s="99"/>
      <c r="Z6335" s="99"/>
      <c r="AA6335" s="99">
        <v>1944909.3599999999</v>
      </c>
      <c r="AB6335" s="99">
        <v>1944909.36</v>
      </c>
      <c r="AC6335">
        <f t="shared" si="196"/>
        <v>1000</v>
      </c>
      <c r="AD6335" t="str">
        <f t="shared" si="197"/>
        <v>316</v>
      </c>
    </row>
    <row r="6336" spans="1:30" hidden="1" x14ac:dyDescent="0.25">
      <c r="A6336" t="s">
        <v>2841</v>
      </c>
      <c r="B6336" t="s">
        <v>324</v>
      </c>
      <c r="C6336" t="s">
        <v>157</v>
      </c>
      <c r="D6336" t="s">
        <v>186</v>
      </c>
      <c r="E6336" t="s">
        <v>122</v>
      </c>
      <c r="F6336" t="s">
        <v>159</v>
      </c>
      <c r="G6336" t="s">
        <v>160</v>
      </c>
      <c r="H6336" t="s">
        <v>143</v>
      </c>
      <c r="I6336" t="s">
        <v>124</v>
      </c>
      <c r="J6336" t="s">
        <v>125</v>
      </c>
      <c r="K6336" t="s">
        <v>2845</v>
      </c>
      <c r="N6336" t="s">
        <v>2843</v>
      </c>
      <c r="O6336" t="s">
        <v>328</v>
      </c>
      <c r="P6336" t="s">
        <v>162</v>
      </c>
      <c r="Q6336" t="s">
        <v>188</v>
      </c>
      <c r="R6336" t="s">
        <v>131</v>
      </c>
      <c r="S6336" t="s">
        <v>164</v>
      </c>
      <c r="T6336" t="s">
        <v>165</v>
      </c>
      <c r="U6336" t="s">
        <v>151</v>
      </c>
      <c r="V6336" t="s">
        <v>135</v>
      </c>
      <c r="W6336" t="s">
        <v>136</v>
      </c>
      <c r="X6336" t="s">
        <v>2846</v>
      </c>
      <c r="Y6336" s="94">
        <v>60000</v>
      </c>
      <c r="Z6336" s="94">
        <v>64745.960000000006</v>
      </c>
      <c r="AA6336" s="94">
        <v>65000</v>
      </c>
      <c r="AB6336" s="94">
        <v>65000</v>
      </c>
      <c r="AC6336">
        <f t="shared" si="196"/>
        <v>2000</v>
      </c>
      <c r="AD6336" t="str">
        <f t="shared" si="197"/>
        <v>316</v>
      </c>
    </row>
    <row r="6337" spans="1:30" hidden="1" x14ac:dyDescent="0.25">
      <c r="A6337" t="s">
        <v>2841</v>
      </c>
      <c r="B6337" t="s">
        <v>324</v>
      </c>
      <c r="C6337" t="s">
        <v>157</v>
      </c>
      <c r="D6337" t="s">
        <v>190</v>
      </c>
      <c r="E6337" t="s">
        <v>122</v>
      </c>
      <c r="F6337" t="s">
        <v>159</v>
      </c>
      <c r="G6337" t="s">
        <v>160</v>
      </c>
      <c r="H6337" t="s">
        <v>143</v>
      </c>
      <c r="I6337" t="s">
        <v>124</v>
      </c>
      <c r="J6337" t="s">
        <v>125</v>
      </c>
      <c r="K6337" t="s">
        <v>2845</v>
      </c>
      <c r="N6337" t="s">
        <v>2843</v>
      </c>
      <c r="O6337" t="s">
        <v>328</v>
      </c>
      <c r="P6337" t="s">
        <v>162</v>
      </c>
      <c r="Q6337" t="s">
        <v>191</v>
      </c>
      <c r="R6337" t="s">
        <v>131</v>
      </c>
      <c r="S6337" t="s">
        <v>164</v>
      </c>
      <c r="T6337" t="s">
        <v>165</v>
      </c>
      <c r="U6337" t="s">
        <v>151</v>
      </c>
      <c r="V6337" t="s">
        <v>135</v>
      </c>
      <c r="W6337" t="s">
        <v>136</v>
      </c>
      <c r="X6337" t="s">
        <v>2846</v>
      </c>
      <c r="Y6337" s="94">
        <v>0</v>
      </c>
      <c r="Z6337" s="94">
        <v>10500</v>
      </c>
      <c r="AA6337" s="94">
        <v>10800</v>
      </c>
      <c r="AB6337" s="94">
        <v>10800</v>
      </c>
      <c r="AC6337">
        <f t="shared" si="196"/>
        <v>2000</v>
      </c>
      <c r="AD6337" t="str">
        <f t="shared" si="197"/>
        <v>316</v>
      </c>
    </row>
    <row r="6338" spans="1:30" hidden="1" x14ac:dyDescent="0.25">
      <c r="A6338" t="s">
        <v>2841</v>
      </c>
      <c r="B6338" t="s">
        <v>324</v>
      </c>
      <c r="C6338" t="s">
        <v>157</v>
      </c>
      <c r="D6338" t="s">
        <v>192</v>
      </c>
      <c r="E6338" t="s">
        <v>122</v>
      </c>
      <c r="F6338" t="s">
        <v>159</v>
      </c>
      <c r="G6338" t="s">
        <v>160</v>
      </c>
      <c r="H6338" t="s">
        <v>143</v>
      </c>
      <c r="I6338" t="s">
        <v>124</v>
      </c>
      <c r="J6338" t="s">
        <v>125</v>
      </c>
      <c r="K6338" t="s">
        <v>2845</v>
      </c>
      <c r="N6338" t="s">
        <v>2843</v>
      </c>
      <c r="O6338" t="s">
        <v>328</v>
      </c>
      <c r="P6338" t="s">
        <v>162</v>
      </c>
      <c r="Q6338" t="s">
        <v>193</v>
      </c>
      <c r="R6338" t="s">
        <v>131</v>
      </c>
      <c r="S6338" t="s">
        <v>164</v>
      </c>
      <c r="T6338" t="s">
        <v>165</v>
      </c>
      <c r="U6338" t="s">
        <v>151</v>
      </c>
      <c r="V6338" t="s">
        <v>135</v>
      </c>
      <c r="W6338" t="s">
        <v>136</v>
      </c>
      <c r="X6338" t="s">
        <v>2846</v>
      </c>
      <c r="Y6338" s="94">
        <v>75000</v>
      </c>
      <c r="Z6338" s="94">
        <v>132287.92000000001</v>
      </c>
      <c r="AA6338" s="94">
        <v>132000</v>
      </c>
      <c r="AB6338" s="94">
        <v>132000</v>
      </c>
      <c r="AC6338">
        <f t="shared" si="196"/>
        <v>2000</v>
      </c>
      <c r="AD6338" t="str">
        <f t="shared" si="197"/>
        <v>316</v>
      </c>
    </row>
    <row r="6339" spans="1:30" hidden="1" x14ac:dyDescent="0.25">
      <c r="A6339" t="s">
        <v>2841</v>
      </c>
      <c r="B6339" t="s">
        <v>324</v>
      </c>
      <c r="C6339" t="s">
        <v>157</v>
      </c>
      <c r="D6339" t="s">
        <v>444</v>
      </c>
      <c r="E6339" t="s">
        <v>122</v>
      </c>
      <c r="F6339" t="s">
        <v>159</v>
      </c>
      <c r="G6339" t="s">
        <v>160</v>
      </c>
      <c r="H6339" t="s">
        <v>143</v>
      </c>
      <c r="I6339" t="s">
        <v>124</v>
      </c>
      <c r="J6339" t="s">
        <v>125</v>
      </c>
      <c r="K6339" t="s">
        <v>2845</v>
      </c>
      <c r="N6339" t="s">
        <v>2843</v>
      </c>
      <c r="O6339" t="s">
        <v>328</v>
      </c>
      <c r="P6339" t="s">
        <v>162</v>
      </c>
      <c r="Q6339" t="s">
        <v>445</v>
      </c>
      <c r="R6339" t="s">
        <v>131</v>
      </c>
      <c r="S6339" t="s">
        <v>164</v>
      </c>
      <c r="T6339" t="s">
        <v>165</v>
      </c>
      <c r="U6339" t="s">
        <v>151</v>
      </c>
      <c r="V6339" t="s">
        <v>135</v>
      </c>
      <c r="W6339" t="s">
        <v>136</v>
      </c>
      <c r="X6339" t="s">
        <v>2846</v>
      </c>
      <c r="Y6339" s="94">
        <v>24000</v>
      </c>
      <c r="Z6339" s="94">
        <v>14300</v>
      </c>
      <c r="AA6339" s="94">
        <v>14000</v>
      </c>
      <c r="AB6339" s="94">
        <v>14000</v>
      </c>
      <c r="AC6339">
        <f t="shared" ref="AC6339:AC6402" si="198">MID(D6339,1,1)*1000</f>
        <v>2000</v>
      </c>
      <c r="AD6339" t="str">
        <f t="shared" ref="AD6339:AD6402" si="199">MID(A6339,6,3)</f>
        <v>316</v>
      </c>
    </row>
    <row r="6340" spans="1:30" hidden="1" x14ac:dyDescent="0.25">
      <c r="A6340" t="s">
        <v>2841</v>
      </c>
      <c r="B6340" t="s">
        <v>324</v>
      </c>
      <c r="C6340" t="s">
        <v>157</v>
      </c>
      <c r="D6340" t="s">
        <v>198</v>
      </c>
      <c r="E6340" t="s">
        <v>122</v>
      </c>
      <c r="F6340" t="s">
        <v>159</v>
      </c>
      <c r="G6340" t="s">
        <v>160</v>
      </c>
      <c r="H6340" t="s">
        <v>143</v>
      </c>
      <c r="I6340" t="s">
        <v>124</v>
      </c>
      <c r="J6340" t="s">
        <v>125</v>
      </c>
      <c r="K6340" t="s">
        <v>2845</v>
      </c>
      <c r="N6340" t="s">
        <v>2843</v>
      </c>
      <c r="O6340" t="s">
        <v>328</v>
      </c>
      <c r="P6340" t="s">
        <v>162</v>
      </c>
      <c r="Q6340" t="s">
        <v>199</v>
      </c>
      <c r="R6340" t="s">
        <v>131</v>
      </c>
      <c r="S6340" t="s">
        <v>164</v>
      </c>
      <c r="T6340" t="s">
        <v>165</v>
      </c>
      <c r="U6340" t="s">
        <v>151</v>
      </c>
      <c r="V6340" t="s">
        <v>135</v>
      </c>
      <c r="W6340" t="s">
        <v>136</v>
      </c>
      <c r="X6340" t="s">
        <v>2846</v>
      </c>
      <c r="Y6340" s="94">
        <v>60000</v>
      </c>
      <c r="Z6340" s="94">
        <v>35625.89</v>
      </c>
      <c r="AA6340" s="94">
        <v>36000</v>
      </c>
      <c r="AB6340" s="94">
        <v>36000</v>
      </c>
      <c r="AC6340">
        <f t="shared" si="198"/>
        <v>2000</v>
      </c>
      <c r="AD6340" t="str">
        <f t="shared" si="199"/>
        <v>316</v>
      </c>
    </row>
    <row r="6341" spans="1:30" hidden="1" x14ac:dyDescent="0.25">
      <c r="A6341" t="s">
        <v>2841</v>
      </c>
      <c r="B6341" t="s">
        <v>324</v>
      </c>
      <c r="C6341" t="s">
        <v>157</v>
      </c>
      <c r="D6341" t="s">
        <v>200</v>
      </c>
      <c r="E6341" t="s">
        <v>122</v>
      </c>
      <c r="F6341" t="s">
        <v>159</v>
      </c>
      <c r="G6341" t="s">
        <v>160</v>
      </c>
      <c r="H6341" t="s">
        <v>143</v>
      </c>
      <c r="I6341" t="s">
        <v>124</v>
      </c>
      <c r="J6341" t="s">
        <v>125</v>
      </c>
      <c r="K6341" t="s">
        <v>2845</v>
      </c>
      <c r="N6341" t="s">
        <v>2843</v>
      </c>
      <c r="O6341" t="s">
        <v>328</v>
      </c>
      <c r="P6341" t="s">
        <v>162</v>
      </c>
      <c r="Q6341" t="s">
        <v>201</v>
      </c>
      <c r="R6341" t="s">
        <v>131</v>
      </c>
      <c r="S6341" t="s">
        <v>164</v>
      </c>
      <c r="T6341" t="s">
        <v>165</v>
      </c>
      <c r="U6341" t="s">
        <v>151</v>
      </c>
      <c r="V6341" t="s">
        <v>135</v>
      </c>
      <c r="W6341" t="s">
        <v>136</v>
      </c>
      <c r="X6341" t="s">
        <v>2846</v>
      </c>
      <c r="Y6341" s="94">
        <v>72000</v>
      </c>
      <c r="Z6341" s="94">
        <v>71323.960000000006</v>
      </c>
      <c r="AA6341" s="94">
        <v>68000</v>
      </c>
      <c r="AB6341" s="94">
        <v>68000</v>
      </c>
      <c r="AC6341">
        <f t="shared" si="198"/>
        <v>2000</v>
      </c>
      <c r="AD6341" t="str">
        <f t="shared" si="199"/>
        <v>316</v>
      </c>
    </row>
    <row r="6342" spans="1:30" hidden="1" x14ac:dyDescent="0.25">
      <c r="A6342" t="s">
        <v>2841</v>
      </c>
      <c r="B6342" t="s">
        <v>324</v>
      </c>
      <c r="C6342" t="s">
        <v>157</v>
      </c>
      <c r="D6342" t="s">
        <v>202</v>
      </c>
      <c r="E6342" t="s">
        <v>122</v>
      </c>
      <c r="F6342" t="s">
        <v>159</v>
      </c>
      <c r="G6342" t="s">
        <v>160</v>
      </c>
      <c r="H6342" t="s">
        <v>143</v>
      </c>
      <c r="I6342" t="s">
        <v>124</v>
      </c>
      <c r="J6342" t="s">
        <v>125</v>
      </c>
      <c r="K6342" t="s">
        <v>2845</v>
      </c>
      <c r="N6342" t="s">
        <v>2843</v>
      </c>
      <c r="O6342" t="s">
        <v>328</v>
      </c>
      <c r="P6342" t="s">
        <v>162</v>
      </c>
      <c r="Q6342" t="s">
        <v>203</v>
      </c>
      <c r="R6342" t="s">
        <v>131</v>
      </c>
      <c r="S6342" t="s">
        <v>164</v>
      </c>
      <c r="T6342" t="s">
        <v>165</v>
      </c>
      <c r="U6342" t="s">
        <v>151</v>
      </c>
      <c r="V6342" t="s">
        <v>135</v>
      </c>
      <c r="W6342" t="s">
        <v>136</v>
      </c>
      <c r="X6342" t="s">
        <v>2846</v>
      </c>
      <c r="Y6342" s="94">
        <v>0</v>
      </c>
      <c r="Z6342" s="94">
        <v>3000</v>
      </c>
      <c r="AA6342" s="94">
        <v>3000</v>
      </c>
      <c r="AB6342" s="94">
        <v>3000</v>
      </c>
      <c r="AC6342">
        <f t="shared" si="198"/>
        <v>2000</v>
      </c>
      <c r="AD6342" t="str">
        <f t="shared" si="199"/>
        <v>316</v>
      </c>
    </row>
    <row r="6343" spans="1:30" hidden="1" x14ac:dyDescent="0.25">
      <c r="A6343" t="s">
        <v>2841</v>
      </c>
      <c r="B6343" t="s">
        <v>324</v>
      </c>
      <c r="C6343" t="s">
        <v>157</v>
      </c>
      <c r="D6343" t="s">
        <v>206</v>
      </c>
      <c r="E6343" t="s">
        <v>122</v>
      </c>
      <c r="F6343" t="s">
        <v>159</v>
      </c>
      <c r="G6343" t="s">
        <v>160</v>
      </c>
      <c r="H6343" t="s">
        <v>143</v>
      </c>
      <c r="I6343" t="s">
        <v>124</v>
      </c>
      <c r="J6343" t="s">
        <v>125</v>
      </c>
      <c r="K6343" t="s">
        <v>2845</v>
      </c>
      <c r="N6343" t="s">
        <v>2843</v>
      </c>
      <c r="O6343" t="s">
        <v>328</v>
      </c>
      <c r="P6343" t="s">
        <v>162</v>
      </c>
      <c r="Q6343" t="s">
        <v>207</v>
      </c>
      <c r="R6343" t="s">
        <v>131</v>
      </c>
      <c r="S6343" t="s">
        <v>164</v>
      </c>
      <c r="T6343" t="s">
        <v>165</v>
      </c>
      <c r="U6343" t="s">
        <v>151</v>
      </c>
      <c r="V6343" t="s">
        <v>135</v>
      </c>
      <c r="W6343" t="s">
        <v>136</v>
      </c>
      <c r="X6343" t="s">
        <v>2846</v>
      </c>
      <c r="Y6343" s="94">
        <v>18000</v>
      </c>
      <c r="Z6343" s="94">
        <v>9449</v>
      </c>
      <c r="AA6343" s="94">
        <v>8000</v>
      </c>
      <c r="AB6343" s="94">
        <v>8000</v>
      </c>
      <c r="AC6343">
        <f t="shared" si="198"/>
        <v>2000</v>
      </c>
      <c r="AD6343" t="str">
        <f t="shared" si="199"/>
        <v>316</v>
      </c>
    </row>
    <row r="6344" spans="1:30" hidden="1" x14ac:dyDescent="0.25">
      <c r="A6344" t="s">
        <v>2841</v>
      </c>
      <c r="B6344" t="s">
        <v>324</v>
      </c>
      <c r="C6344" t="s">
        <v>157</v>
      </c>
      <c r="D6344" t="s">
        <v>210</v>
      </c>
      <c r="E6344" t="s">
        <v>122</v>
      </c>
      <c r="F6344" t="s">
        <v>159</v>
      </c>
      <c r="G6344" t="s">
        <v>160</v>
      </c>
      <c r="H6344" t="s">
        <v>143</v>
      </c>
      <c r="I6344" t="s">
        <v>124</v>
      </c>
      <c r="J6344" t="s">
        <v>125</v>
      </c>
      <c r="K6344" t="s">
        <v>2845</v>
      </c>
      <c r="N6344" t="s">
        <v>2843</v>
      </c>
      <c r="O6344" t="s">
        <v>328</v>
      </c>
      <c r="P6344" t="s">
        <v>162</v>
      </c>
      <c r="Q6344" t="s">
        <v>211</v>
      </c>
      <c r="R6344" t="s">
        <v>131</v>
      </c>
      <c r="S6344" t="s">
        <v>164</v>
      </c>
      <c r="T6344" t="s">
        <v>165</v>
      </c>
      <c r="U6344" t="s">
        <v>151</v>
      </c>
      <c r="V6344" t="s">
        <v>135</v>
      </c>
      <c r="W6344" t="s">
        <v>136</v>
      </c>
      <c r="X6344" t="s">
        <v>2846</v>
      </c>
      <c r="Y6344" s="94">
        <v>0</v>
      </c>
      <c r="Z6344" s="94">
        <v>15373.060000000001</v>
      </c>
      <c r="AA6344" s="94">
        <v>8000</v>
      </c>
      <c r="AB6344" s="94">
        <v>8000</v>
      </c>
      <c r="AC6344">
        <f t="shared" si="198"/>
        <v>2000</v>
      </c>
      <c r="AD6344" t="str">
        <f t="shared" si="199"/>
        <v>316</v>
      </c>
    </row>
    <row r="6345" spans="1:30" hidden="1" x14ac:dyDescent="0.25">
      <c r="A6345" t="s">
        <v>2841</v>
      </c>
      <c r="B6345" t="s">
        <v>324</v>
      </c>
      <c r="C6345" t="s">
        <v>157</v>
      </c>
      <c r="D6345" t="s">
        <v>214</v>
      </c>
      <c r="E6345" t="s">
        <v>122</v>
      </c>
      <c r="F6345" t="s">
        <v>159</v>
      </c>
      <c r="G6345" t="s">
        <v>160</v>
      </c>
      <c r="H6345" t="s">
        <v>143</v>
      </c>
      <c r="I6345" t="s">
        <v>124</v>
      </c>
      <c r="J6345" t="s">
        <v>125</v>
      </c>
      <c r="K6345" t="s">
        <v>2845</v>
      </c>
      <c r="N6345" t="s">
        <v>2843</v>
      </c>
      <c r="O6345" t="s">
        <v>328</v>
      </c>
      <c r="P6345" t="s">
        <v>162</v>
      </c>
      <c r="Q6345" t="s">
        <v>215</v>
      </c>
      <c r="R6345" t="s">
        <v>131</v>
      </c>
      <c r="S6345" t="s">
        <v>164</v>
      </c>
      <c r="T6345" t="s">
        <v>165</v>
      </c>
      <c r="U6345" t="s">
        <v>151</v>
      </c>
      <c r="V6345" t="s">
        <v>135</v>
      </c>
      <c r="W6345" t="s">
        <v>136</v>
      </c>
      <c r="X6345" t="s">
        <v>2846</v>
      </c>
      <c r="Y6345" s="94">
        <v>181200</v>
      </c>
      <c r="Z6345" s="94">
        <v>169286.45</v>
      </c>
      <c r="AA6345" s="94">
        <v>240000</v>
      </c>
      <c r="AB6345" s="94">
        <v>240000</v>
      </c>
      <c r="AC6345">
        <f t="shared" si="198"/>
        <v>2000</v>
      </c>
      <c r="AD6345" t="str">
        <f t="shared" si="199"/>
        <v>316</v>
      </c>
    </row>
    <row r="6346" spans="1:30" hidden="1" x14ac:dyDescent="0.25">
      <c r="A6346" t="s">
        <v>2841</v>
      </c>
      <c r="B6346" t="s">
        <v>324</v>
      </c>
      <c r="C6346" t="s">
        <v>157</v>
      </c>
      <c r="D6346" t="s">
        <v>218</v>
      </c>
      <c r="E6346" t="s">
        <v>122</v>
      </c>
      <c r="F6346" t="s">
        <v>159</v>
      </c>
      <c r="G6346" t="s">
        <v>160</v>
      </c>
      <c r="H6346" t="s">
        <v>143</v>
      </c>
      <c r="I6346" t="s">
        <v>124</v>
      </c>
      <c r="J6346" t="s">
        <v>125</v>
      </c>
      <c r="K6346" t="s">
        <v>2845</v>
      </c>
      <c r="N6346" t="s">
        <v>2843</v>
      </c>
      <c r="O6346" t="s">
        <v>328</v>
      </c>
      <c r="P6346" t="s">
        <v>162</v>
      </c>
      <c r="Q6346" t="s">
        <v>219</v>
      </c>
      <c r="R6346" t="s">
        <v>131</v>
      </c>
      <c r="S6346" t="s">
        <v>164</v>
      </c>
      <c r="T6346" t="s">
        <v>165</v>
      </c>
      <c r="U6346" t="s">
        <v>151</v>
      </c>
      <c r="V6346" t="s">
        <v>135</v>
      </c>
      <c r="W6346" t="s">
        <v>136</v>
      </c>
      <c r="X6346" t="s">
        <v>2846</v>
      </c>
      <c r="Y6346" s="94">
        <v>40000</v>
      </c>
      <c r="Z6346" s="94">
        <v>0</v>
      </c>
      <c r="AA6346" s="94">
        <v>0</v>
      </c>
      <c r="AB6346" s="94">
        <v>0</v>
      </c>
      <c r="AC6346">
        <f t="shared" si="198"/>
        <v>2000</v>
      </c>
      <c r="AD6346" t="str">
        <f t="shared" si="199"/>
        <v>316</v>
      </c>
    </row>
    <row r="6347" spans="1:30" hidden="1" x14ac:dyDescent="0.25">
      <c r="A6347" t="s">
        <v>2841</v>
      </c>
      <c r="B6347" t="s">
        <v>324</v>
      </c>
      <c r="C6347" t="s">
        <v>157</v>
      </c>
      <c r="D6347" t="s">
        <v>224</v>
      </c>
      <c r="E6347" t="s">
        <v>122</v>
      </c>
      <c r="F6347" t="s">
        <v>159</v>
      </c>
      <c r="G6347" t="s">
        <v>160</v>
      </c>
      <c r="H6347" t="s">
        <v>143</v>
      </c>
      <c r="I6347" t="s">
        <v>124</v>
      </c>
      <c r="J6347" t="s">
        <v>125</v>
      </c>
      <c r="K6347" t="s">
        <v>2845</v>
      </c>
      <c r="N6347" t="s">
        <v>2843</v>
      </c>
      <c r="O6347" t="s">
        <v>328</v>
      </c>
      <c r="P6347" t="s">
        <v>162</v>
      </c>
      <c r="Q6347" t="s">
        <v>225</v>
      </c>
      <c r="R6347" t="s">
        <v>131</v>
      </c>
      <c r="S6347" t="s">
        <v>164</v>
      </c>
      <c r="T6347" t="s">
        <v>165</v>
      </c>
      <c r="U6347" t="s">
        <v>151</v>
      </c>
      <c r="V6347" t="s">
        <v>135</v>
      </c>
      <c r="W6347" t="s">
        <v>136</v>
      </c>
      <c r="X6347" t="s">
        <v>2846</v>
      </c>
      <c r="Y6347" s="94">
        <v>24141</v>
      </c>
      <c r="Z6347" s="94">
        <v>0</v>
      </c>
      <c r="AA6347" s="94">
        <v>0</v>
      </c>
      <c r="AB6347" s="94">
        <v>0</v>
      </c>
      <c r="AC6347">
        <f t="shared" si="198"/>
        <v>2000</v>
      </c>
      <c r="AD6347" t="str">
        <f t="shared" si="199"/>
        <v>316</v>
      </c>
    </row>
    <row r="6348" spans="1:30" hidden="1" x14ac:dyDescent="0.25">
      <c r="A6348" t="s">
        <v>2841</v>
      </c>
      <c r="B6348" t="s">
        <v>324</v>
      </c>
      <c r="C6348" t="s">
        <v>157</v>
      </c>
      <c r="D6348" t="s">
        <v>234</v>
      </c>
      <c r="E6348" t="s">
        <v>122</v>
      </c>
      <c r="F6348" t="s">
        <v>159</v>
      </c>
      <c r="G6348" t="s">
        <v>160</v>
      </c>
      <c r="H6348" t="s">
        <v>143</v>
      </c>
      <c r="I6348" t="s">
        <v>124</v>
      </c>
      <c r="J6348" t="s">
        <v>125</v>
      </c>
      <c r="K6348" t="s">
        <v>2845</v>
      </c>
      <c r="N6348" t="s">
        <v>2843</v>
      </c>
      <c r="O6348" t="s">
        <v>328</v>
      </c>
      <c r="P6348" t="s">
        <v>162</v>
      </c>
      <c r="Q6348" t="s">
        <v>235</v>
      </c>
      <c r="R6348" t="s">
        <v>131</v>
      </c>
      <c r="S6348" t="s">
        <v>164</v>
      </c>
      <c r="T6348" t="s">
        <v>165</v>
      </c>
      <c r="U6348" t="s">
        <v>151</v>
      </c>
      <c r="V6348" t="s">
        <v>135</v>
      </c>
      <c r="W6348" t="s">
        <v>136</v>
      </c>
      <c r="X6348" t="s">
        <v>2846</v>
      </c>
      <c r="Y6348" s="94">
        <v>56093.8</v>
      </c>
      <c r="Z6348" s="94">
        <v>134603</v>
      </c>
      <c r="AA6348" s="94">
        <v>183284.89499999999</v>
      </c>
      <c r="AB6348" s="94">
        <v>183284.9</v>
      </c>
      <c r="AC6348">
        <f t="shared" si="198"/>
        <v>3000</v>
      </c>
      <c r="AD6348" t="str">
        <f t="shared" si="199"/>
        <v>316</v>
      </c>
    </row>
    <row r="6349" spans="1:30" hidden="1" x14ac:dyDescent="0.25">
      <c r="A6349" t="s">
        <v>2841</v>
      </c>
      <c r="B6349" t="s">
        <v>324</v>
      </c>
      <c r="C6349" t="s">
        <v>157</v>
      </c>
      <c r="D6349" t="s">
        <v>242</v>
      </c>
      <c r="E6349" t="s">
        <v>122</v>
      </c>
      <c r="F6349" t="s">
        <v>159</v>
      </c>
      <c r="G6349" t="s">
        <v>160</v>
      </c>
      <c r="H6349" t="s">
        <v>143</v>
      </c>
      <c r="I6349" t="s">
        <v>124</v>
      </c>
      <c r="J6349" t="s">
        <v>125</v>
      </c>
      <c r="K6349" t="s">
        <v>2845</v>
      </c>
      <c r="N6349" t="s">
        <v>2843</v>
      </c>
      <c r="O6349" t="s">
        <v>328</v>
      </c>
      <c r="P6349" t="s">
        <v>162</v>
      </c>
      <c r="Q6349" t="s">
        <v>243</v>
      </c>
      <c r="R6349" t="s">
        <v>131</v>
      </c>
      <c r="S6349" t="s">
        <v>164</v>
      </c>
      <c r="T6349" t="s">
        <v>165</v>
      </c>
      <c r="U6349" t="s">
        <v>151</v>
      </c>
      <c r="V6349" t="s">
        <v>135</v>
      </c>
      <c r="W6349" t="s">
        <v>136</v>
      </c>
      <c r="X6349" t="s">
        <v>2846</v>
      </c>
      <c r="Y6349" s="94">
        <v>12000</v>
      </c>
      <c r="Z6349" s="94">
        <v>2600.58</v>
      </c>
      <c r="AA6349" s="94">
        <v>3300</v>
      </c>
      <c r="AB6349" s="94">
        <v>3300</v>
      </c>
      <c r="AC6349">
        <f t="shared" si="198"/>
        <v>3000</v>
      </c>
      <c r="AD6349" t="str">
        <f t="shared" si="199"/>
        <v>316</v>
      </c>
    </row>
    <row r="6350" spans="1:30" hidden="1" x14ac:dyDescent="0.25">
      <c r="A6350" t="s">
        <v>2841</v>
      </c>
      <c r="B6350" t="s">
        <v>324</v>
      </c>
      <c r="C6350" t="s">
        <v>157</v>
      </c>
      <c r="D6350" t="s">
        <v>291</v>
      </c>
      <c r="E6350" t="s">
        <v>122</v>
      </c>
      <c r="F6350" t="s">
        <v>159</v>
      </c>
      <c r="G6350" t="s">
        <v>160</v>
      </c>
      <c r="H6350" t="s">
        <v>143</v>
      </c>
      <c r="I6350" t="s">
        <v>124</v>
      </c>
      <c r="J6350" t="s">
        <v>125</v>
      </c>
      <c r="K6350" t="s">
        <v>2845</v>
      </c>
      <c r="N6350" t="s">
        <v>2843</v>
      </c>
      <c r="O6350" t="s">
        <v>328</v>
      </c>
      <c r="P6350" t="s">
        <v>162</v>
      </c>
      <c r="Q6350" t="s">
        <v>169</v>
      </c>
      <c r="R6350" t="s">
        <v>131</v>
      </c>
      <c r="S6350" t="s">
        <v>164</v>
      </c>
      <c r="T6350" t="s">
        <v>165</v>
      </c>
      <c r="U6350" t="s">
        <v>151</v>
      </c>
      <c r="V6350" t="s">
        <v>135</v>
      </c>
      <c r="W6350" t="s">
        <v>136</v>
      </c>
      <c r="X6350" t="s">
        <v>2846</v>
      </c>
      <c r="Y6350" s="94">
        <v>62000</v>
      </c>
      <c r="Z6350" s="94">
        <v>85048.226666666655</v>
      </c>
      <c r="AA6350" s="94">
        <v>87599.67346666666</v>
      </c>
      <c r="AB6350" s="94">
        <v>87599.67</v>
      </c>
      <c r="AC6350">
        <f t="shared" si="198"/>
        <v>3000</v>
      </c>
      <c r="AD6350" t="str">
        <f t="shared" si="199"/>
        <v>316</v>
      </c>
    </row>
    <row r="6351" spans="1:30" hidden="1" x14ac:dyDescent="0.25">
      <c r="A6351" t="s">
        <v>2841</v>
      </c>
      <c r="B6351" t="s">
        <v>324</v>
      </c>
      <c r="C6351" t="s">
        <v>157</v>
      </c>
      <c r="D6351" t="s">
        <v>254</v>
      </c>
      <c r="E6351" t="s">
        <v>122</v>
      </c>
      <c r="F6351" t="s">
        <v>159</v>
      </c>
      <c r="G6351" t="s">
        <v>160</v>
      </c>
      <c r="H6351" t="s">
        <v>143</v>
      </c>
      <c r="I6351" t="s">
        <v>124</v>
      </c>
      <c r="J6351" t="s">
        <v>125</v>
      </c>
      <c r="K6351" t="s">
        <v>2845</v>
      </c>
      <c r="N6351" t="s">
        <v>2843</v>
      </c>
      <c r="O6351" t="s">
        <v>328</v>
      </c>
      <c r="P6351" t="s">
        <v>162</v>
      </c>
      <c r="Q6351" t="s">
        <v>255</v>
      </c>
      <c r="R6351" t="s">
        <v>131</v>
      </c>
      <c r="S6351" t="s">
        <v>164</v>
      </c>
      <c r="T6351" t="s">
        <v>165</v>
      </c>
      <c r="U6351" t="s">
        <v>151</v>
      </c>
      <c r="V6351" t="s">
        <v>135</v>
      </c>
      <c r="W6351" t="s">
        <v>136</v>
      </c>
      <c r="X6351" t="s">
        <v>2846</v>
      </c>
      <c r="Y6351" s="94">
        <v>20000</v>
      </c>
      <c r="Z6351" s="94">
        <v>4640</v>
      </c>
      <c r="AA6351" s="94">
        <v>5000</v>
      </c>
      <c r="AB6351" s="94">
        <v>5000</v>
      </c>
      <c r="AC6351">
        <f t="shared" si="198"/>
        <v>3000</v>
      </c>
      <c r="AD6351" t="str">
        <f t="shared" si="199"/>
        <v>316</v>
      </c>
    </row>
    <row r="6352" spans="1:30" hidden="1" x14ac:dyDescent="0.25">
      <c r="A6352" t="s">
        <v>2841</v>
      </c>
      <c r="B6352" t="s">
        <v>324</v>
      </c>
      <c r="C6352" t="s">
        <v>157</v>
      </c>
      <c r="D6352" t="s">
        <v>344</v>
      </c>
      <c r="E6352" t="s">
        <v>122</v>
      </c>
      <c r="F6352" t="s">
        <v>159</v>
      </c>
      <c r="G6352" t="s">
        <v>160</v>
      </c>
      <c r="H6352" t="s">
        <v>143</v>
      </c>
      <c r="I6352" t="s">
        <v>124</v>
      </c>
      <c r="J6352" t="s">
        <v>125</v>
      </c>
      <c r="K6352" t="s">
        <v>2845</v>
      </c>
      <c r="N6352" t="s">
        <v>2843</v>
      </c>
      <c r="O6352" t="s">
        <v>328</v>
      </c>
      <c r="P6352" t="s">
        <v>162</v>
      </c>
      <c r="Q6352" t="s">
        <v>345</v>
      </c>
      <c r="R6352" t="s">
        <v>131</v>
      </c>
      <c r="S6352" t="s">
        <v>164</v>
      </c>
      <c r="T6352" t="s">
        <v>165</v>
      </c>
      <c r="U6352" t="s">
        <v>151</v>
      </c>
      <c r="V6352" t="s">
        <v>135</v>
      </c>
      <c r="W6352" t="s">
        <v>136</v>
      </c>
      <c r="X6352" t="s">
        <v>2846</v>
      </c>
      <c r="Y6352" s="94">
        <v>15000</v>
      </c>
      <c r="Z6352" s="94">
        <v>0</v>
      </c>
      <c r="AA6352" s="94">
        <v>0</v>
      </c>
      <c r="AB6352" s="94">
        <v>0</v>
      </c>
      <c r="AC6352">
        <f t="shared" si="198"/>
        <v>3000</v>
      </c>
      <c r="AD6352" t="str">
        <f t="shared" si="199"/>
        <v>316</v>
      </c>
    </row>
    <row r="6353" spans="1:30" hidden="1" x14ac:dyDescent="0.25">
      <c r="A6353" t="s">
        <v>2841</v>
      </c>
      <c r="B6353" t="s">
        <v>324</v>
      </c>
      <c r="C6353" t="s">
        <v>157</v>
      </c>
      <c r="D6353" t="s">
        <v>256</v>
      </c>
      <c r="E6353" t="s">
        <v>122</v>
      </c>
      <c r="F6353" t="s">
        <v>159</v>
      </c>
      <c r="G6353" t="s">
        <v>160</v>
      </c>
      <c r="H6353" t="s">
        <v>143</v>
      </c>
      <c r="I6353" t="s">
        <v>124</v>
      </c>
      <c r="J6353" t="s">
        <v>125</v>
      </c>
      <c r="K6353" t="s">
        <v>2845</v>
      </c>
      <c r="N6353" t="s">
        <v>2843</v>
      </c>
      <c r="O6353" t="s">
        <v>328</v>
      </c>
      <c r="P6353" t="s">
        <v>162</v>
      </c>
      <c r="Q6353" t="s">
        <v>257</v>
      </c>
      <c r="R6353" t="s">
        <v>131</v>
      </c>
      <c r="S6353" t="s">
        <v>164</v>
      </c>
      <c r="T6353" t="s">
        <v>165</v>
      </c>
      <c r="U6353" t="s">
        <v>151</v>
      </c>
      <c r="V6353" t="s">
        <v>135</v>
      </c>
      <c r="W6353" t="s">
        <v>136</v>
      </c>
      <c r="X6353" t="s">
        <v>2846</v>
      </c>
      <c r="Y6353" s="94">
        <v>40000</v>
      </c>
      <c r="Z6353" s="94">
        <v>27039.599999999999</v>
      </c>
      <c r="AA6353" s="94">
        <v>27000</v>
      </c>
      <c r="AB6353" s="94">
        <v>27000</v>
      </c>
      <c r="AC6353">
        <f t="shared" si="198"/>
        <v>3000</v>
      </c>
      <c r="AD6353" t="str">
        <f t="shared" si="199"/>
        <v>316</v>
      </c>
    </row>
    <row r="6354" spans="1:30" hidden="1" x14ac:dyDescent="0.25">
      <c r="A6354" t="s">
        <v>2841</v>
      </c>
      <c r="B6354" t="s">
        <v>324</v>
      </c>
      <c r="C6354" t="s">
        <v>157</v>
      </c>
      <c r="D6354" t="s">
        <v>262</v>
      </c>
      <c r="E6354" t="s">
        <v>122</v>
      </c>
      <c r="F6354" t="s">
        <v>159</v>
      </c>
      <c r="G6354" t="s">
        <v>160</v>
      </c>
      <c r="H6354" t="s">
        <v>143</v>
      </c>
      <c r="I6354" t="s">
        <v>124</v>
      </c>
      <c r="J6354" t="s">
        <v>125</v>
      </c>
      <c r="K6354" t="s">
        <v>2845</v>
      </c>
      <c r="N6354" t="s">
        <v>2843</v>
      </c>
      <c r="O6354" t="s">
        <v>328</v>
      </c>
      <c r="P6354" t="s">
        <v>162</v>
      </c>
      <c r="Q6354" t="s">
        <v>263</v>
      </c>
      <c r="R6354" t="s">
        <v>131</v>
      </c>
      <c r="S6354" t="s">
        <v>164</v>
      </c>
      <c r="T6354" t="s">
        <v>165</v>
      </c>
      <c r="U6354" t="s">
        <v>151</v>
      </c>
      <c r="V6354" t="s">
        <v>135</v>
      </c>
      <c r="W6354" t="s">
        <v>136</v>
      </c>
      <c r="X6354" t="s">
        <v>2846</v>
      </c>
      <c r="Y6354" s="94">
        <v>20000</v>
      </c>
      <c r="Z6354" s="94">
        <v>0</v>
      </c>
      <c r="AA6354" s="94">
        <v>0</v>
      </c>
      <c r="AB6354" s="94">
        <v>0</v>
      </c>
      <c r="AC6354">
        <f t="shared" si="198"/>
        <v>3000</v>
      </c>
      <c r="AD6354" t="str">
        <f t="shared" si="199"/>
        <v>316</v>
      </c>
    </row>
    <row r="6355" spans="1:30" hidden="1" x14ac:dyDescent="0.25">
      <c r="A6355" t="s">
        <v>2841</v>
      </c>
      <c r="B6355" t="s">
        <v>324</v>
      </c>
      <c r="C6355" t="s">
        <v>157</v>
      </c>
      <c r="D6355" t="s">
        <v>266</v>
      </c>
      <c r="E6355" t="s">
        <v>122</v>
      </c>
      <c r="F6355" t="s">
        <v>159</v>
      </c>
      <c r="G6355" t="s">
        <v>160</v>
      </c>
      <c r="H6355" t="s">
        <v>143</v>
      </c>
      <c r="I6355" t="s">
        <v>124</v>
      </c>
      <c r="J6355" t="s">
        <v>125</v>
      </c>
      <c r="K6355" t="s">
        <v>2845</v>
      </c>
      <c r="N6355" t="s">
        <v>2843</v>
      </c>
      <c r="O6355" t="s">
        <v>328</v>
      </c>
      <c r="P6355" t="s">
        <v>162</v>
      </c>
      <c r="Q6355" t="s">
        <v>267</v>
      </c>
      <c r="R6355" t="s">
        <v>131</v>
      </c>
      <c r="S6355" t="s">
        <v>164</v>
      </c>
      <c r="T6355" t="s">
        <v>165</v>
      </c>
      <c r="U6355" t="s">
        <v>151</v>
      </c>
      <c r="V6355" t="s">
        <v>135</v>
      </c>
      <c r="W6355" t="s">
        <v>136</v>
      </c>
      <c r="X6355" t="s">
        <v>2846</v>
      </c>
      <c r="Y6355" s="94">
        <v>20000</v>
      </c>
      <c r="Z6355" s="94">
        <v>1206.3999999999999</v>
      </c>
      <c r="AA6355" s="94">
        <v>0</v>
      </c>
      <c r="AB6355" s="94">
        <v>0</v>
      </c>
      <c r="AC6355">
        <f t="shared" si="198"/>
        <v>3000</v>
      </c>
      <c r="AD6355" t="str">
        <f t="shared" si="199"/>
        <v>316</v>
      </c>
    </row>
    <row r="6356" spans="1:30" hidden="1" x14ac:dyDescent="0.25">
      <c r="A6356" t="s">
        <v>2841</v>
      </c>
      <c r="B6356" t="s">
        <v>324</v>
      </c>
      <c r="C6356" t="s">
        <v>157</v>
      </c>
      <c r="D6356" t="s">
        <v>270</v>
      </c>
      <c r="E6356" t="s">
        <v>122</v>
      </c>
      <c r="F6356" t="s">
        <v>159</v>
      </c>
      <c r="G6356" t="s">
        <v>160</v>
      </c>
      <c r="H6356" t="s">
        <v>143</v>
      </c>
      <c r="I6356" t="s">
        <v>124</v>
      </c>
      <c r="J6356" t="s">
        <v>125</v>
      </c>
      <c r="K6356" t="s">
        <v>2845</v>
      </c>
      <c r="N6356" t="s">
        <v>2843</v>
      </c>
      <c r="O6356" t="s">
        <v>328</v>
      </c>
      <c r="P6356" t="s">
        <v>162</v>
      </c>
      <c r="Q6356" t="s">
        <v>271</v>
      </c>
      <c r="R6356" t="s">
        <v>131</v>
      </c>
      <c r="S6356" t="s">
        <v>164</v>
      </c>
      <c r="T6356" t="s">
        <v>165</v>
      </c>
      <c r="U6356" t="s">
        <v>151</v>
      </c>
      <c r="V6356" t="s">
        <v>135</v>
      </c>
      <c r="W6356" t="s">
        <v>136</v>
      </c>
      <c r="X6356" t="s">
        <v>2846</v>
      </c>
      <c r="Y6356" s="94">
        <v>25000</v>
      </c>
      <c r="Z6356" s="94">
        <v>0</v>
      </c>
      <c r="AA6356" s="94">
        <v>0</v>
      </c>
      <c r="AB6356" s="94">
        <v>0</v>
      </c>
      <c r="AC6356">
        <f t="shared" si="198"/>
        <v>3000</v>
      </c>
      <c r="AD6356" t="str">
        <f t="shared" si="199"/>
        <v>316</v>
      </c>
    </row>
    <row r="6357" spans="1:30" hidden="1" x14ac:dyDescent="0.25">
      <c r="A6357" t="s">
        <v>2841</v>
      </c>
      <c r="B6357" t="s">
        <v>324</v>
      </c>
      <c r="C6357" t="s">
        <v>157</v>
      </c>
      <c r="D6357" t="s">
        <v>272</v>
      </c>
      <c r="E6357" t="s">
        <v>122</v>
      </c>
      <c r="F6357" t="s">
        <v>159</v>
      </c>
      <c r="G6357" t="s">
        <v>160</v>
      </c>
      <c r="H6357" t="s">
        <v>143</v>
      </c>
      <c r="I6357" t="s">
        <v>124</v>
      </c>
      <c r="J6357" t="s">
        <v>125</v>
      </c>
      <c r="K6357" t="s">
        <v>2845</v>
      </c>
      <c r="N6357" t="s">
        <v>2843</v>
      </c>
      <c r="O6357" t="s">
        <v>328</v>
      </c>
      <c r="P6357" t="s">
        <v>162</v>
      </c>
      <c r="Q6357" t="s">
        <v>273</v>
      </c>
      <c r="R6357" t="s">
        <v>131</v>
      </c>
      <c r="S6357" t="s">
        <v>164</v>
      </c>
      <c r="T6357" t="s">
        <v>165</v>
      </c>
      <c r="U6357" t="s">
        <v>151</v>
      </c>
      <c r="V6357" t="s">
        <v>135</v>
      </c>
      <c r="W6357" t="s">
        <v>136</v>
      </c>
      <c r="X6357" t="s">
        <v>2846</v>
      </c>
      <c r="Y6357" s="94">
        <v>40320</v>
      </c>
      <c r="Z6357" s="94">
        <v>38513.480000000003</v>
      </c>
      <c r="AA6357" s="94">
        <v>146880</v>
      </c>
      <c r="AB6357" s="94">
        <v>146880</v>
      </c>
      <c r="AC6357">
        <f t="shared" si="198"/>
        <v>3000</v>
      </c>
      <c r="AD6357" t="str">
        <f t="shared" si="199"/>
        <v>316</v>
      </c>
    </row>
    <row r="6358" spans="1:30" hidden="1" x14ac:dyDescent="0.25">
      <c r="A6358" t="s">
        <v>2841</v>
      </c>
      <c r="B6358" t="s">
        <v>324</v>
      </c>
      <c r="C6358" t="s">
        <v>157</v>
      </c>
      <c r="D6358" t="s">
        <v>280</v>
      </c>
      <c r="E6358" t="s">
        <v>122</v>
      </c>
      <c r="F6358" t="s">
        <v>159</v>
      </c>
      <c r="G6358" t="s">
        <v>160</v>
      </c>
      <c r="H6358" t="s">
        <v>143</v>
      </c>
      <c r="I6358" t="s">
        <v>124</v>
      </c>
      <c r="J6358" t="s">
        <v>125</v>
      </c>
      <c r="K6358" t="s">
        <v>2845</v>
      </c>
      <c r="N6358" t="s">
        <v>2843</v>
      </c>
      <c r="O6358" t="s">
        <v>328</v>
      </c>
      <c r="P6358" t="s">
        <v>162</v>
      </c>
      <c r="Q6358" t="s">
        <v>281</v>
      </c>
      <c r="R6358" t="s">
        <v>131</v>
      </c>
      <c r="S6358" t="s">
        <v>164</v>
      </c>
      <c r="T6358" t="s">
        <v>165</v>
      </c>
      <c r="U6358" t="s">
        <v>151</v>
      </c>
      <c r="V6358" t="s">
        <v>135</v>
      </c>
      <c r="W6358" t="s">
        <v>136</v>
      </c>
      <c r="X6358" t="s">
        <v>2846</v>
      </c>
      <c r="Y6358" s="94">
        <v>0</v>
      </c>
      <c r="Z6358" s="94">
        <v>2268.9</v>
      </c>
      <c r="AA6358" s="94">
        <v>2000</v>
      </c>
      <c r="AB6358" s="94">
        <v>2000</v>
      </c>
      <c r="AC6358">
        <f t="shared" si="198"/>
        <v>3000</v>
      </c>
      <c r="AD6358" t="str">
        <f t="shared" si="199"/>
        <v>316</v>
      </c>
    </row>
    <row r="6359" spans="1:30" hidden="1" x14ac:dyDescent="0.25">
      <c r="A6359" t="s">
        <v>2841</v>
      </c>
      <c r="B6359" t="s">
        <v>324</v>
      </c>
      <c r="C6359" t="s">
        <v>157</v>
      </c>
      <c r="D6359" t="s">
        <v>172</v>
      </c>
      <c r="E6359" t="s">
        <v>122</v>
      </c>
      <c r="F6359" t="s">
        <v>159</v>
      </c>
      <c r="G6359" t="s">
        <v>160</v>
      </c>
      <c r="H6359" t="s">
        <v>143</v>
      </c>
      <c r="I6359" t="s">
        <v>124</v>
      </c>
      <c r="J6359" t="s">
        <v>125</v>
      </c>
      <c r="K6359" t="s">
        <v>2845</v>
      </c>
      <c r="N6359" t="s">
        <v>2843</v>
      </c>
      <c r="O6359" t="s">
        <v>328</v>
      </c>
      <c r="P6359" t="s">
        <v>162</v>
      </c>
      <c r="Q6359" t="s">
        <v>173</v>
      </c>
      <c r="R6359" t="s">
        <v>131</v>
      </c>
      <c r="S6359" t="s">
        <v>164</v>
      </c>
      <c r="T6359" t="s">
        <v>165</v>
      </c>
      <c r="U6359" t="s">
        <v>151</v>
      </c>
      <c r="V6359" t="s">
        <v>135</v>
      </c>
      <c r="W6359" t="s">
        <v>136</v>
      </c>
      <c r="X6359" t="s">
        <v>2846</v>
      </c>
      <c r="Y6359" s="94">
        <v>240000</v>
      </c>
      <c r="Z6359" s="94">
        <v>77501.040000000008</v>
      </c>
      <c r="AA6359" s="94">
        <v>79000</v>
      </c>
      <c r="AB6359" s="94">
        <v>79000</v>
      </c>
      <c r="AC6359">
        <f t="shared" si="198"/>
        <v>3000</v>
      </c>
      <c r="AD6359" t="str">
        <f t="shared" si="199"/>
        <v>316</v>
      </c>
    </row>
    <row r="6360" spans="1:30" hidden="1" x14ac:dyDescent="0.25">
      <c r="A6360" t="s">
        <v>2841</v>
      </c>
      <c r="B6360" t="s">
        <v>324</v>
      </c>
      <c r="C6360" t="s">
        <v>157</v>
      </c>
      <c r="D6360" t="s">
        <v>174</v>
      </c>
      <c r="E6360" t="s">
        <v>122</v>
      </c>
      <c r="F6360" t="s">
        <v>159</v>
      </c>
      <c r="G6360" t="s">
        <v>160</v>
      </c>
      <c r="H6360" t="s">
        <v>143</v>
      </c>
      <c r="I6360" t="s">
        <v>124</v>
      </c>
      <c r="J6360" t="s">
        <v>125</v>
      </c>
      <c r="K6360" t="s">
        <v>2845</v>
      </c>
      <c r="N6360" t="s">
        <v>2843</v>
      </c>
      <c r="O6360" t="s">
        <v>328</v>
      </c>
      <c r="P6360" t="s">
        <v>162</v>
      </c>
      <c r="Q6360" t="s">
        <v>175</v>
      </c>
      <c r="R6360" t="s">
        <v>131</v>
      </c>
      <c r="S6360" t="s">
        <v>164</v>
      </c>
      <c r="T6360" t="s">
        <v>165</v>
      </c>
      <c r="U6360" t="s">
        <v>151</v>
      </c>
      <c r="V6360" t="s">
        <v>135</v>
      </c>
      <c r="W6360" t="s">
        <v>136</v>
      </c>
      <c r="X6360" t="s">
        <v>2846</v>
      </c>
      <c r="Y6360" s="94">
        <v>720000</v>
      </c>
      <c r="Z6360" s="94">
        <v>511521.47999999992</v>
      </c>
      <c r="AA6360" s="94">
        <v>530000</v>
      </c>
      <c r="AB6360" s="94">
        <v>530000</v>
      </c>
      <c r="AC6360">
        <f t="shared" si="198"/>
        <v>3000</v>
      </c>
      <c r="AD6360" t="str">
        <f t="shared" si="199"/>
        <v>316</v>
      </c>
    </row>
    <row r="6361" spans="1:30" hidden="1" x14ac:dyDescent="0.25">
      <c r="A6361" t="s">
        <v>2841</v>
      </c>
      <c r="B6361" t="s">
        <v>324</v>
      </c>
      <c r="C6361" t="s">
        <v>157</v>
      </c>
      <c r="D6361" t="s">
        <v>348</v>
      </c>
      <c r="E6361" t="s">
        <v>122</v>
      </c>
      <c r="F6361" t="s">
        <v>159</v>
      </c>
      <c r="G6361" t="s">
        <v>160</v>
      </c>
      <c r="H6361" t="s">
        <v>143</v>
      </c>
      <c r="I6361" t="s">
        <v>124</v>
      </c>
      <c r="J6361" t="s">
        <v>125</v>
      </c>
      <c r="K6361" t="s">
        <v>2845</v>
      </c>
      <c r="N6361" t="s">
        <v>2843</v>
      </c>
      <c r="O6361" t="s">
        <v>328</v>
      </c>
      <c r="P6361" t="s">
        <v>162</v>
      </c>
      <c r="Q6361" t="s">
        <v>308</v>
      </c>
      <c r="R6361" t="s">
        <v>131</v>
      </c>
      <c r="S6361" t="s">
        <v>164</v>
      </c>
      <c r="T6361" t="s">
        <v>165</v>
      </c>
      <c r="U6361" t="s">
        <v>151</v>
      </c>
      <c r="V6361" t="s">
        <v>135</v>
      </c>
      <c r="W6361" t="s">
        <v>136</v>
      </c>
      <c r="X6361" t="s">
        <v>2846</v>
      </c>
      <c r="Y6361" s="94">
        <v>120000</v>
      </c>
      <c r="Z6361" s="94">
        <v>25783.706666666661</v>
      </c>
      <c r="AA6361" s="94">
        <v>30000</v>
      </c>
      <c r="AB6361" s="94">
        <v>30000</v>
      </c>
      <c r="AC6361">
        <f t="shared" si="198"/>
        <v>3000</v>
      </c>
      <c r="AD6361" t="str">
        <f t="shared" si="199"/>
        <v>316</v>
      </c>
    </row>
    <row r="6362" spans="1:30" hidden="1" x14ac:dyDescent="0.25">
      <c r="A6362" t="s">
        <v>2841</v>
      </c>
      <c r="B6362" t="s">
        <v>324</v>
      </c>
      <c r="C6362" t="s">
        <v>157</v>
      </c>
      <c r="D6362" t="s">
        <v>282</v>
      </c>
      <c r="E6362" t="s">
        <v>122</v>
      </c>
      <c r="F6362" t="s">
        <v>159</v>
      </c>
      <c r="G6362" t="s">
        <v>160</v>
      </c>
      <c r="H6362" t="s">
        <v>143</v>
      </c>
      <c r="I6362" t="s">
        <v>124</v>
      </c>
      <c r="J6362" t="s">
        <v>125</v>
      </c>
      <c r="K6362" t="s">
        <v>2845</v>
      </c>
      <c r="N6362" t="s">
        <v>2843</v>
      </c>
      <c r="O6362" t="s">
        <v>328</v>
      </c>
      <c r="P6362" t="s">
        <v>162</v>
      </c>
      <c r="Q6362" t="s">
        <v>283</v>
      </c>
      <c r="R6362" t="s">
        <v>131</v>
      </c>
      <c r="S6362" t="s">
        <v>164</v>
      </c>
      <c r="T6362" t="s">
        <v>165</v>
      </c>
      <c r="U6362" t="s">
        <v>151</v>
      </c>
      <c r="V6362" t="s">
        <v>135</v>
      </c>
      <c r="W6362" t="s">
        <v>136</v>
      </c>
      <c r="X6362" t="s">
        <v>2846</v>
      </c>
      <c r="Y6362" s="94">
        <v>12000</v>
      </c>
      <c r="Z6362" s="94">
        <v>2165.48</v>
      </c>
      <c r="AA6362" s="94">
        <v>2400</v>
      </c>
      <c r="AB6362" s="94">
        <v>2400</v>
      </c>
      <c r="AC6362">
        <f t="shared" si="198"/>
        <v>3000</v>
      </c>
      <c r="AD6362" t="str">
        <f t="shared" si="199"/>
        <v>316</v>
      </c>
    </row>
    <row r="6363" spans="1:30" hidden="1" x14ac:dyDescent="0.25">
      <c r="A6363" t="s">
        <v>2841</v>
      </c>
      <c r="B6363" t="s">
        <v>324</v>
      </c>
      <c r="C6363" t="s">
        <v>157</v>
      </c>
      <c r="D6363" t="s">
        <v>286</v>
      </c>
      <c r="E6363" t="s">
        <v>122</v>
      </c>
      <c r="F6363" t="s">
        <v>159</v>
      </c>
      <c r="G6363" t="s">
        <v>160</v>
      </c>
      <c r="H6363" t="s">
        <v>143</v>
      </c>
      <c r="I6363" t="s">
        <v>124</v>
      </c>
      <c r="J6363" t="s">
        <v>125</v>
      </c>
      <c r="K6363" t="s">
        <v>2845</v>
      </c>
      <c r="N6363" t="s">
        <v>2843</v>
      </c>
      <c r="O6363" t="s">
        <v>328</v>
      </c>
      <c r="P6363" t="s">
        <v>162</v>
      </c>
      <c r="Q6363" t="s">
        <v>287</v>
      </c>
      <c r="R6363" t="s">
        <v>131</v>
      </c>
      <c r="S6363" t="s">
        <v>164</v>
      </c>
      <c r="T6363" t="s">
        <v>165</v>
      </c>
      <c r="U6363" t="s">
        <v>151</v>
      </c>
      <c r="V6363" t="s">
        <v>135</v>
      </c>
      <c r="W6363" t="s">
        <v>136</v>
      </c>
      <c r="X6363" t="s">
        <v>2846</v>
      </c>
      <c r="Y6363" s="94">
        <v>960000</v>
      </c>
      <c r="Z6363" s="94">
        <v>830920.66666666663</v>
      </c>
      <c r="AA6363" s="94">
        <v>840000</v>
      </c>
      <c r="AB6363" s="94">
        <v>840000</v>
      </c>
      <c r="AC6363">
        <f t="shared" si="198"/>
        <v>3000</v>
      </c>
      <c r="AD6363" t="str">
        <f t="shared" si="199"/>
        <v>316</v>
      </c>
    </row>
    <row r="6364" spans="1:30" hidden="1" x14ac:dyDescent="0.25">
      <c r="A6364" t="s">
        <v>2841</v>
      </c>
      <c r="B6364" t="s">
        <v>324</v>
      </c>
      <c r="C6364" t="s">
        <v>157</v>
      </c>
      <c r="D6364" t="s">
        <v>176</v>
      </c>
      <c r="E6364" t="s">
        <v>122</v>
      </c>
      <c r="F6364" t="s">
        <v>159</v>
      </c>
      <c r="G6364" t="s">
        <v>160</v>
      </c>
      <c r="H6364" t="s">
        <v>143</v>
      </c>
      <c r="I6364" t="s">
        <v>124</v>
      </c>
      <c r="J6364" t="s">
        <v>125</v>
      </c>
      <c r="K6364" t="s">
        <v>2845</v>
      </c>
      <c r="N6364" t="s">
        <v>2843</v>
      </c>
      <c r="O6364" t="s">
        <v>328</v>
      </c>
      <c r="P6364" t="s">
        <v>162</v>
      </c>
      <c r="Q6364" t="s">
        <v>177</v>
      </c>
      <c r="R6364" t="s">
        <v>131</v>
      </c>
      <c r="S6364" t="s">
        <v>164</v>
      </c>
      <c r="T6364" t="s">
        <v>165</v>
      </c>
      <c r="U6364" t="s">
        <v>151</v>
      </c>
      <c r="V6364" t="s">
        <v>135</v>
      </c>
      <c r="W6364" t="s">
        <v>136</v>
      </c>
      <c r="X6364" t="s">
        <v>2846</v>
      </c>
      <c r="Y6364" s="94">
        <v>88907</v>
      </c>
      <c r="Z6364" s="94">
        <v>0</v>
      </c>
      <c r="AA6364" s="94">
        <v>0</v>
      </c>
      <c r="AB6364" s="94">
        <v>0</v>
      </c>
      <c r="AC6364">
        <f t="shared" si="198"/>
        <v>3000</v>
      </c>
      <c r="AD6364" t="str">
        <f t="shared" si="199"/>
        <v>316</v>
      </c>
    </row>
    <row r="6365" spans="1:30" hidden="1" x14ac:dyDescent="0.25">
      <c r="A6365" t="s">
        <v>2847</v>
      </c>
      <c r="B6365" t="s">
        <v>634</v>
      </c>
      <c r="C6365" t="s">
        <v>2848</v>
      </c>
      <c r="D6365" t="s">
        <v>920</v>
      </c>
      <c r="E6365" t="s">
        <v>122</v>
      </c>
      <c r="F6365" t="s">
        <v>159</v>
      </c>
      <c r="G6365" t="s">
        <v>2849</v>
      </c>
      <c r="H6365">
        <v>19</v>
      </c>
      <c r="I6365" t="s">
        <v>124</v>
      </c>
      <c r="J6365" t="s">
        <v>125</v>
      </c>
      <c r="K6365" t="s">
        <v>2850</v>
      </c>
      <c r="N6365" t="s">
        <v>2851</v>
      </c>
      <c r="O6365" t="s">
        <v>637</v>
      </c>
      <c r="P6365" t="s">
        <v>2852</v>
      </c>
      <c r="Q6365" t="s">
        <v>924</v>
      </c>
      <c r="R6365" t="s">
        <v>131</v>
      </c>
      <c r="S6365" t="s">
        <v>164</v>
      </c>
      <c r="T6365" t="s">
        <v>2853</v>
      </c>
      <c r="U6365" t="s">
        <v>134</v>
      </c>
      <c r="V6365" t="s">
        <v>135</v>
      </c>
      <c r="W6365" t="s">
        <v>136</v>
      </c>
      <c r="X6365" t="s">
        <v>2854</v>
      </c>
      <c r="Y6365" s="94">
        <v>3082378</v>
      </c>
      <c r="Z6365" s="94">
        <v>3082378</v>
      </c>
      <c r="AA6365" s="94">
        <v>3174849.34</v>
      </c>
      <c r="AB6365" s="94">
        <v>3174849.34</v>
      </c>
      <c r="AC6365">
        <f t="shared" si="198"/>
        <v>7000</v>
      </c>
      <c r="AD6365" t="str">
        <f t="shared" si="199"/>
        <v>316</v>
      </c>
    </row>
    <row r="6366" spans="1:30" hidden="1" x14ac:dyDescent="0.25">
      <c r="A6366" t="s">
        <v>2847</v>
      </c>
      <c r="B6366" t="s">
        <v>634</v>
      </c>
      <c r="C6366" t="s">
        <v>2848</v>
      </c>
      <c r="D6366" t="s">
        <v>920</v>
      </c>
      <c r="E6366" t="s">
        <v>122</v>
      </c>
      <c r="F6366" t="s">
        <v>159</v>
      </c>
      <c r="G6366" t="s">
        <v>160</v>
      </c>
      <c r="H6366">
        <v>19</v>
      </c>
      <c r="I6366" t="s">
        <v>124</v>
      </c>
      <c r="J6366" t="s">
        <v>125</v>
      </c>
      <c r="K6366" t="s">
        <v>2850</v>
      </c>
      <c r="N6366" t="s">
        <v>2851</v>
      </c>
      <c r="O6366" t="s">
        <v>637</v>
      </c>
      <c r="P6366" t="s">
        <v>2852</v>
      </c>
      <c r="Q6366" t="s">
        <v>924</v>
      </c>
      <c r="R6366" t="s">
        <v>131</v>
      </c>
      <c r="S6366" t="s">
        <v>164</v>
      </c>
      <c r="T6366" t="s">
        <v>165</v>
      </c>
      <c r="U6366" t="s">
        <v>134</v>
      </c>
      <c r="V6366" t="s">
        <v>135</v>
      </c>
      <c r="W6366" t="s">
        <v>136</v>
      </c>
      <c r="X6366" t="s">
        <v>2854</v>
      </c>
      <c r="Y6366" s="94">
        <v>12360000</v>
      </c>
      <c r="Z6366" s="94">
        <v>12360000</v>
      </c>
      <c r="AA6366" s="94">
        <v>12730800</v>
      </c>
      <c r="AB6366" s="94">
        <v>12730800</v>
      </c>
      <c r="AC6366">
        <f t="shared" si="198"/>
        <v>7000</v>
      </c>
      <c r="AD6366" t="str">
        <f t="shared" si="199"/>
        <v>316</v>
      </c>
    </row>
    <row r="6367" spans="1:30" hidden="1" x14ac:dyDescent="0.25">
      <c r="A6367" t="s">
        <v>2847</v>
      </c>
      <c r="B6367" t="s">
        <v>634</v>
      </c>
      <c r="C6367" t="s">
        <v>2855</v>
      </c>
      <c r="D6367" t="s">
        <v>920</v>
      </c>
      <c r="E6367" t="s">
        <v>122</v>
      </c>
      <c r="F6367" t="s">
        <v>159</v>
      </c>
      <c r="G6367" t="s">
        <v>2849</v>
      </c>
      <c r="H6367">
        <v>19</v>
      </c>
      <c r="I6367" t="s">
        <v>124</v>
      </c>
      <c r="J6367" t="s">
        <v>125</v>
      </c>
      <c r="K6367" t="s">
        <v>2856</v>
      </c>
      <c r="N6367" t="s">
        <v>2851</v>
      </c>
      <c r="O6367" t="s">
        <v>637</v>
      </c>
      <c r="P6367" t="s">
        <v>2857</v>
      </c>
      <c r="Q6367" t="s">
        <v>924</v>
      </c>
      <c r="R6367" t="s">
        <v>131</v>
      </c>
      <c r="S6367" t="s">
        <v>164</v>
      </c>
      <c r="T6367" t="s">
        <v>2853</v>
      </c>
      <c r="U6367" t="s">
        <v>134</v>
      </c>
      <c r="V6367" t="s">
        <v>135</v>
      </c>
      <c r="W6367" t="s">
        <v>136</v>
      </c>
      <c r="X6367" t="s">
        <v>2858</v>
      </c>
      <c r="Y6367" s="94">
        <v>8240000</v>
      </c>
      <c r="Z6367" s="94">
        <v>8240000</v>
      </c>
      <c r="AA6367" s="94">
        <v>8487200</v>
      </c>
      <c r="AB6367" s="94">
        <v>8487200</v>
      </c>
      <c r="AC6367">
        <f t="shared" si="198"/>
        <v>7000</v>
      </c>
      <c r="AD6367" t="str">
        <f t="shared" si="199"/>
        <v>316</v>
      </c>
    </row>
    <row r="6368" spans="1:30" hidden="1" x14ac:dyDescent="0.25">
      <c r="A6368" t="s">
        <v>2847</v>
      </c>
      <c r="B6368" t="s">
        <v>634</v>
      </c>
      <c r="C6368" t="s">
        <v>2855</v>
      </c>
      <c r="D6368" t="s">
        <v>920</v>
      </c>
      <c r="E6368" t="s">
        <v>122</v>
      </c>
      <c r="F6368" t="s">
        <v>159</v>
      </c>
      <c r="G6368" t="s">
        <v>2859</v>
      </c>
      <c r="H6368">
        <v>19</v>
      </c>
      <c r="I6368" t="s">
        <v>124</v>
      </c>
      <c r="J6368" t="s">
        <v>125</v>
      </c>
      <c r="K6368" t="s">
        <v>2856</v>
      </c>
      <c r="N6368" t="s">
        <v>2851</v>
      </c>
      <c r="O6368" t="s">
        <v>637</v>
      </c>
      <c r="P6368" t="s">
        <v>2857</v>
      </c>
      <c r="Q6368" t="s">
        <v>924</v>
      </c>
      <c r="R6368" t="s">
        <v>131</v>
      </c>
      <c r="S6368" t="s">
        <v>164</v>
      </c>
      <c r="T6368" t="s">
        <v>2860</v>
      </c>
      <c r="U6368" t="s">
        <v>134</v>
      </c>
      <c r="V6368" t="s">
        <v>135</v>
      </c>
      <c r="W6368" t="s">
        <v>136</v>
      </c>
      <c r="X6368" t="s">
        <v>2858</v>
      </c>
      <c r="Y6368" s="94">
        <v>4792177</v>
      </c>
      <c r="Z6368" s="94">
        <v>4792177</v>
      </c>
      <c r="AA6368" s="94">
        <v>4935942.3100000005</v>
      </c>
      <c r="AB6368" s="94">
        <v>4935942.3099999996</v>
      </c>
      <c r="AC6368">
        <f t="shared" si="198"/>
        <v>7000</v>
      </c>
      <c r="AD6368" t="str">
        <f t="shared" si="199"/>
        <v>316</v>
      </c>
    </row>
    <row r="6369" spans="1:30" hidden="1" x14ac:dyDescent="0.25">
      <c r="A6369" t="s">
        <v>2847</v>
      </c>
      <c r="B6369" t="s">
        <v>634</v>
      </c>
      <c r="C6369" t="s">
        <v>2855</v>
      </c>
      <c r="D6369" t="s">
        <v>920</v>
      </c>
      <c r="E6369" t="s">
        <v>122</v>
      </c>
      <c r="F6369" t="s">
        <v>159</v>
      </c>
      <c r="G6369" t="s">
        <v>160</v>
      </c>
      <c r="H6369" t="s">
        <v>388</v>
      </c>
      <c r="I6369" t="s">
        <v>124</v>
      </c>
      <c r="J6369" t="s">
        <v>125</v>
      </c>
      <c r="K6369" t="s">
        <v>2856</v>
      </c>
      <c r="N6369" t="s">
        <v>2851</v>
      </c>
      <c r="O6369" t="s">
        <v>637</v>
      </c>
      <c r="P6369" t="s">
        <v>2857</v>
      </c>
      <c r="Q6369" t="s">
        <v>924</v>
      </c>
      <c r="R6369" t="s">
        <v>131</v>
      </c>
      <c r="S6369" t="s">
        <v>164</v>
      </c>
      <c r="T6369" t="s">
        <v>165</v>
      </c>
      <c r="U6369" t="s">
        <v>394</v>
      </c>
      <c r="V6369" t="s">
        <v>135</v>
      </c>
      <c r="W6369" t="s">
        <v>136</v>
      </c>
      <c r="X6369" t="s">
        <v>2858</v>
      </c>
      <c r="Y6369" s="94">
        <v>0</v>
      </c>
      <c r="Z6369" s="94">
        <v>0</v>
      </c>
      <c r="AA6369" s="94">
        <v>0</v>
      </c>
      <c r="AB6369" s="94">
        <v>0</v>
      </c>
      <c r="AC6369">
        <f t="shared" si="198"/>
        <v>7000</v>
      </c>
      <c r="AD6369" t="str">
        <f t="shared" si="199"/>
        <v>316</v>
      </c>
    </row>
    <row r="6370" spans="1:30" hidden="1" x14ac:dyDescent="0.25">
      <c r="A6370" t="s">
        <v>2847</v>
      </c>
      <c r="B6370" t="s">
        <v>634</v>
      </c>
      <c r="C6370" t="s">
        <v>2855</v>
      </c>
      <c r="D6370" t="s">
        <v>920</v>
      </c>
      <c r="E6370" t="s">
        <v>122</v>
      </c>
      <c r="F6370" t="s">
        <v>159</v>
      </c>
      <c r="G6370" t="s">
        <v>160</v>
      </c>
      <c r="H6370">
        <v>19</v>
      </c>
      <c r="I6370" t="s">
        <v>124</v>
      </c>
      <c r="J6370" t="s">
        <v>125</v>
      </c>
      <c r="K6370" t="s">
        <v>2856</v>
      </c>
      <c r="N6370" t="s">
        <v>2851</v>
      </c>
      <c r="O6370" t="s">
        <v>637</v>
      </c>
      <c r="P6370" t="s">
        <v>2857</v>
      </c>
      <c r="Q6370" t="s">
        <v>924</v>
      </c>
      <c r="R6370" t="s">
        <v>131</v>
      </c>
      <c r="S6370" t="s">
        <v>164</v>
      </c>
      <c r="T6370" t="s">
        <v>165</v>
      </c>
      <c r="U6370" t="s">
        <v>134</v>
      </c>
      <c r="V6370" t="s">
        <v>135</v>
      </c>
      <c r="W6370" t="s">
        <v>136</v>
      </c>
      <c r="X6370" t="s">
        <v>2858</v>
      </c>
      <c r="Y6370" s="94">
        <v>71116144</v>
      </c>
      <c r="Z6370" s="94">
        <v>74421758.030000001</v>
      </c>
      <c r="AA6370" s="94">
        <v>76654410.770899996</v>
      </c>
      <c r="AB6370" s="94">
        <v>76654410.769999996</v>
      </c>
      <c r="AC6370">
        <f t="shared" si="198"/>
        <v>7000</v>
      </c>
      <c r="AD6370" t="str">
        <f t="shared" si="199"/>
        <v>316</v>
      </c>
    </row>
    <row r="6371" spans="1:30" hidden="1" x14ac:dyDescent="0.25">
      <c r="A6371" t="s">
        <v>2847</v>
      </c>
      <c r="B6371" t="s">
        <v>634</v>
      </c>
      <c r="C6371" t="s">
        <v>2855</v>
      </c>
      <c r="D6371" t="s">
        <v>430</v>
      </c>
      <c r="E6371" t="s">
        <v>122</v>
      </c>
      <c r="F6371" t="s">
        <v>431</v>
      </c>
      <c r="G6371" t="s">
        <v>2861</v>
      </c>
      <c r="H6371" t="s">
        <v>143</v>
      </c>
      <c r="I6371" t="s">
        <v>124</v>
      </c>
      <c r="J6371" t="s">
        <v>125</v>
      </c>
      <c r="K6371" t="s">
        <v>2856</v>
      </c>
      <c r="N6371" t="s">
        <v>2851</v>
      </c>
      <c r="O6371" t="s">
        <v>637</v>
      </c>
      <c r="P6371" t="s">
        <v>2857</v>
      </c>
      <c r="Q6371" t="s">
        <v>434</v>
      </c>
      <c r="R6371" t="s">
        <v>131</v>
      </c>
      <c r="S6371" t="s">
        <v>132</v>
      </c>
      <c r="T6371" t="s">
        <v>2862</v>
      </c>
      <c r="U6371" t="s">
        <v>151</v>
      </c>
      <c r="V6371" t="s">
        <v>135</v>
      </c>
      <c r="W6371" t="s">
        <v>136</v>
      </c>
      <c r="X6371" t="s">
        <v>2858</v>
      </c>
      <c r="Z6371" s="94">
        <v>30014348.18</v>
      </c>
      <c r="AA6371" s="94">
        <v>0</v>
      </c>
      <c r="AB6371" s="94">
        <v>0</v>
      </c>
      <c r="AC6371">
        <f t="shared" si="198"/>
        <v>8000</v>
      </c>
      <c r="AD6371" t="str">
        <f t="shared" si="199"/>
        <v>316</v>
      </c>
    </row>
    <row r="6372" spans="1:30" hidden="1" x14ac:dyDescent="0.25">
      <c r="A6372" t="s">
        <v>2863</v>
      </c>
      <c r="B6372" t="s">
        <v>634</v>
      </c>
      <c r="C6372" t="s">
        <v>2855</v>
      </c>
      <c r="D6372" t="s">
        <v>920</v>
      </c>
      <c r="E6372" t="s">
        <v>122</v>
      </c>
      <c r="F6372" t="s">
        <v>159</v>
      </c>
      <c r="G6372" t="s">
        <v>160</v>
      </c>
      <c r="H6372">
        <v>19</v>
      </c>
      <c r="I6372" t="s">
        <v>124</v>
      </c>
      <c r="J6372" t="s">
        <v>125</v>
      </c>
      <c r="K6372" t="s">
        <v>2864</v>
      </c>
      <c r="N6372" t="s">
        <v>2865</v>
      </c>
      <c r="O6372" t="s">
        <v>637</v>
      </c>
      <c r="P6372" t="s">
        <v>2857</v>
      </c>
      <c r="Q6372" t="s">
        <v>924</v>
      </c>
      <c r="R6372" t="s">
        <v>131</v>
      </c>
      <c r="S6372" t="s">
        <v>164</v>
      </c>
      <c r="T6372" t="s">
        <v>165</v>
      </c>
      <c r="U6372" t="s">
        <v>134</v>
      </c>
      <c r="V6372" t="s">
        <v>135</v>
      </c>
      <c r="W6372" t="s">
        <v>136</v>
      </c>
      <c r="X6372" t="s">
        <v>2866</v>
      </c>
      <c r="Y6372" s="94">
        <v>67147826.950000003</v>
      </c>
      <c r="Z6372" s="94">
        <v>75647826.950000003</v>
      </c>
      <c r="AA6372" s="94">
        <v>77917261.75850001</v>
      </c>
      <c r="AB6372" s="94">
        <v>77917261.760000005</v>
      </c>
      <c r="AC6372">
        <f t="shared" si="198"/>
        <v>7000</v>
      </c>
      <c r="AD6372" t="str">
        <f t="shared" si="199"/>
        <v>316</v>
      </c>
    </row>
    <row r="6373" spans="1:30" hidden="1" x14ac:dyDescent="0.25">
      <c r="A6373" t="s">
        <v>2863</v>
      </c>
      <c r="B6373" t="s">
        <v>634</v>
      </c>
      <c r="C6373" t="s">
        <v>2855</v>
      </c>
      <c r="D6373" t="s">
        <v>430</v>
      </c>
      <c r="E6373" t="s">
        <v>122</v>
      </c>
      <c r="F6373" t="s">
        <v>431</v>
      </c>
      <c r="G6373" t="s">
        <v>2867</v>
      </c>
      <c r="H6373" t="s">
        <v>143</v>
      </c>
      <c r="I6373" t="s">
        <v>124</v>
      </c>
      <c r="J6373" t="s">
        <v>125</v>
      </c>
      <c r="K6373" t="s">
        <v>2864</v>
      </c>
      <c r="N6373" t="s">
        <v>2865</v>
      </c>
      <c r="O6373" t="s">
        <v>637</v>
      </c>
      <c r="P6373" t="s">
        <v>2857</v>
      </c>
      <c r="Q6373" t="s">
        <v>434</v>
      </c>
      <c r="R6373" t="s">
        <v>131</v>
      </c>
      <c r="S6373" t="s">
        <v>132</v>
      </c>
      <c r="T6373" t="s">
        <v>2868</v>
      </c>
      <c r="U6373" t="s">
        <v>151</v>
      </c>
      <c r="V6373" t="s">
        <v>135</v>
      </c>
      <c r="W6373" t="s">
        <v>136</v>
      </c>
      <c r="X6373" t="s">
        <v>2866</v>
      </c>
      <c r="Z6373" s="94">
        <v>27468899.149999999</v>
      </c>
      <c r="AA6373" s="94">
        <v>0</v>
      </c>
      <c r="AB6373" s="94">
        <v>0</v>
      </c>
      <c r="AC6373">
        <f t="shared" si="198"/>
        <v>8000</v>
      </c>
      <c r="AD6373" t="str">
        <f t="shared" si="199"/>
        <v>316</v>
      </c>
    </row>
    <row r="6374" spans="1:30" hidden="1" x14ac:dyDescent="0.25">
      <c r="A6374" t="s">
        <v>2869</v>
      </c>
      <c r="B6374" t="s">
        <v>324</v>
      </c>
      <c r="C6374" t="s">
        <v>470</v>
      </c>
      <c r="D6374" t="s">
        <v>214</v>
      </c>
      <c r="E6374" t="s">
        <v>122</v>
      </c>
      <c r="F6374" t="s">
        <v>159</v>
      </c>
      <c r="G6374" t="s">
        <v>160</v>
      </c>
      <c r="H6374" t="s">
        <v>143</v>
      </c>
      <c r="I6374" t="s">
        <v>124</v>
      </c>
      <c r="J6374" t="s">
        <v>125</v>
      </c>
      <c r="K6374" t="s">
        <v>2870</v>
      </c>
      <c r="N6374" t="s">
        <v>2276</v>
      </c>
      <c r="O6374" t="s">
        <v>328</v>
      </c>
      <c r="P6374" t="s">
        <v>472</v>
      </c>
      <c r="Q6374" t="s">
        <v>215</v>
      </c>
      <c r="R6374" t="s">
        <v>131</v>
      </c>
      <c r="S6374" t="s">
        <v>164</v>
      </c>
      <c r="T6374" t="s">
        <v>165</v>
      </c>
      <c r="U6374" t="s">
        <v>151</v>
      </c>
      <c r="V6374" t="s">
        <v>135</v>
      </c>
      <c r="W6374" t="s">
        <v>136</v>
      </c>
      <c r="X6374" t="s">
        <v>2871</v>
      </c>
      <c r="Y6374" s="94">
        <v>75600</v>
      </c>
      <c r="Z6374" s="94">
        <v>69446</v>
      </c>
      <c r="AA6374" s="94">
        <v>84000</v>
      </c>
      <c r="AB6374" s="94">
        <v>84000</v>
      </c>
      <c r="AC6374">
        <f t="shared" si="198"/>
        <v>2000</v>
      </c>
      <c r="AD6374" t="str">
        <f t="shared" si="199"/>
        <v>316</v>
      </c>
    </row>
    <row r="6375" spans="1:30" hidden="1" x14ac:dyDescent="0.25">
      <c r="A6375" t="s">
        <v>2869</v>
      </c>
      <c r="B6375" t="s">
        <v>324</v>
      </c>
      <c r="C6375" t="s">
        <v>470</v>
      </c>
      <c r="D6375" t="s">
        <v>272</v>
      </c>
      <c r="E6375" t="s">
        <v>122</v>
      </c>
      <c r="F6375" t="s">
        <v>159</v>
      </c>
      <c r="G6375" t="s">
        <v>160</v>
      </c>
      <c r="H6375" t="s">
        <v>143</v>
      </c>
      <c r="I6375" t="s">
        <v>124</v>
      </c>
      <c r="J6375" t="s">
        <v>125</v>
      </c>
      <c r="K6375" t="s">
        <v>2870</v>
      </c>
      <c r="N6375" t="s">
        <v>2276</v>
      </c>
      <c r="O6375" t="s">
        <v>328</v>
      </c>
      <c r="P6375" t="s">
        <v>472</v>
      </c>
      <c r="Q6375" t="s">
        <v>273</v>
      </c>
      <c r="R6375" t="s">
        <v>131</v>
      </c>
      <c r="S6375" t="s">
        <v>164</v>
      </c>
      <c r="T6375" t="s">
        <v>165</v>
      </c>
      <c r="U6375" t="s">
        <v>151</v>
      </c>
      <c r="V6375" t="s">
        <v>135</v>
      </c>
      <c r="W6375" t="s">
        <v>136</v>
      </c>
      <c r="X6375" t="s">
        <v>2871</v>
      </c>
      <c r="Y6375" s="94">
        <v>30240</v>
      </c>
      <c r="Z6375" s="94">
        <v>7051.64</v>
      </c>
      <c r="AA6375" s="94">
        <v>12000</v>
      </c>
      <c r="AB6375" s="94">
        <v>12000</v>
      </c>
      <c r="AC6375">
        <f t="shared" si="198"/>
        <v>3000</v>
      </c>
      <c r="AD6375" t="str">
        <f t="shared" si="199"/>
        <v>316</v>
      </c>
    </row>
    <row r="6376" spans="1:30" hidden="1" x14ac:dyDescent="0.25">
      <c r="A6376" t="s">
        <v>2872</v>
      </c>
      <c r="B6376" t="s">
        <v>324</v>
      </c>
      <c r="C6376" t="s">
        <v>2855</v>
      </c>
      <c r="D6376" t="s">
        <v>214</v>
      </c>
      <c r="E6376" t="s">
        <v>122</v>
      </c>
      <c r="F6376" t="s">
        <v>159</v>
      </c>
      <c r="G6376" t="s">
        <v>160</v>
      </c>
      <c r="H6376" t="s">
        <v>143</v>
      </c>
      <c r="I6376" t="s">
        <v>124</v>
      </c>
      <c r="J6376" t="s">
        <v>125</v>
      </c>
      <c r="K6376" t="s">
        <v>2873</v>
      </c>
      <c r="N6376" t="s">
        <v>2874</v>
      </c>
      <c r="O6376" t="s">
        <v>328</v>
      </c>
      <c r="P6376" t="s">
        <v>2857</v>
      </c>
      <c r="Q6376" t="s">
        <v>215</v>
      </c>
      <c r="R6376" t="s">
        <v>131</v>
      </c>
      <c r="S6376" t="s">
        <v>164</v>
      </c>
      <c r="T6376" t="s">
        <v>165</v>
      </c>
      <c r="U6376" t="s">
        <v>151</v>
      </c>
      <c r="V6376" t="s">
        <v>135</v>
      </c>
      <c r="W6376" t="s">
        <v>136</v>
      </c>
      <c r="X6376" t="s">
        <v>2875</v>
      </c>
      <c r="Y6376" s="94">
        <v>115200</v>
      </c>
      <c r="Z6376" s="94">
        <v>107841.73</v>
      </c>
      <c r="AA6376" s="94">
        <v>120000</v>
      </c>
      <c r="AB6376" s="94">
        <v>120000</v>
      </c>
      <c r="AC6376">
        <f t="shared" si="198"/>
        <v>2000</v>
      </c>
      <c r="AD6376" t="str">
        <f t="shared" si="199"/>
        <v>316</v>
      </c>
    </row>
    <row r="6377" spans="1:30" hidden="1" x14ac:dyDescent="0.25">
      <c r="A6377" t="s">
        <v>2872</v>
      </c>
      <c r="B6377" t="s">
        <v>324</v>
      </c>
      <c r="C6377" t="s">
        <v>2855</v>
      </c>
      <c r="D6377" t="s">
        <v>272</v>
      </c>
      <c r="E6377" t="s">
        <v>122</v>
      </c>
      <c r="F6377" t="s">
        <v>159</v>
      </c>
      <c r="G6377" t="s">
        <v>160</v>
      </c>
      <c r="H6377" t="s">
        <v>143</v>
      </c>
      <c r="I6377" t="s">
        <v>124</v>
      </c>
      <c r="J6377" t="s">
        <v>125</v>
      </c>
      <c r="K6377" t="s">
        <v>2873</v>
      </c>
      <c r="N6377" t="s">
        <v>2874</v>
      </c>
      <c r="O6377" t="s">
        <v>328</v>
      </c>
      <c r="P6377" t="s">
        <v>2857</v>
      </c>
      <c r="Q6377" t="s">
        <v>273</v>
      </c>
      <c r="R6377" t="s">
        <v>131</v>
      </c>
      <c r="S6377" t="s">
        <v>164</v>
      </c>
      <c r="T6377" t="s">
        <v>165</v>
      </c>
      <c r="U6377" t="s">
        <v>151</v>
      </c>
      <c r="V6377" t="s">
        <v>135</v>
      </c>
      <c r="W6377" t="s">
        <v>136</v>
      </c>
      <c r="X6377" t="s">
        <v>2875</v>
      </c>
      <c r="Y6377" s="94">
        <v>50400</v>
      </c>
      <c r="Z6377" s="94">
        <v>12739.12</v>
      </c>
      <c r="AA6377" s="94">
        <v>13121.29</v>
      </c>
      <c r="AB6377" s="94">
        <v>13121.29</v>
      </c>
      <c r="AC6377">
        <f t="shared" si="198"/>
        <v>3000</v>
      </c>
      <c r="AD6377" t="str">
        <f t="shared" si="199"/>
        <v>316</v>
      </c>
    </row>
    <row r="6378" spans="1:30" hidden="1" x14ac:dyDescent="0.25">
      <c r="A6378" t="s">
        <v>2876</v>
      </c>
      <c r="B6378" t="s">
        <v>324</v>
      </c>
      <c r="C6378" t="s">
        <v>2855</v>
      </c>
      <c r="D6378" t="s">
        <v>214</v>
      </c>
      <c r="E6378" t="s">
        <v>122</v>
      </c>
      <c r="F6378" t="s">
        <v>159</v>
      </c>
      <c r="G6378" t="s">
        <v>160</v>
      </c>
      <c r="H6378" t="s">
        <v>143</v>
      </c>
      <c r="I6378" t="s">
        <v>124</v>
      </c>
      <c r="J6378" t="s">
        <v>125</v>
      </c>
      <c r="K6378" t="s">
        <v>2877</v>
      </c>
      <c r="N6378" t="s">
        <v>2878</v>
      </c>
      <c r="O6378" t="s">
        <v>328</v>
      </c>
      <c r="P6378" t="s">
        <v>2857</v>
      </c>
      <c r="Q6378" t="s">
        <v>215</v>
      </c>
      <c r="R6378" t="s">
        <v>131</v>
      </c>
      <c r="S6378" t="s">
        <v>164</v>
      </c>
      <c r="T6378" t="s">
        <v>165</v>
      </c>
      <c r="U6378" t="s">
        <v>151</v>
      </c>
      <c r="V6378" t="s">
        <v>135</v>
      </c>
      <c r="W6378" t="s">
        <v>136</v>
      </c>
      <c r="X6378" t="s">
        <v>2879</v>
      </c>
      <c r="Y6378" s="94">
        <v>324000</v>
      </c>
      <c r="Z6378" s="94">
        <v>314878.34999999998</v>
      </c>
      <c r="AA6378" s="94">
        <v>360000</v>
      </c>
      <c r="AB6378" s="94">
        <v>360000</v>
      </c>
      <c r="AC6378">
        <f t="shared" si="198"/>
        <v>2000</v>
      </c>
      <c r="AD6378" t="str">
        <f t="shared" si="199"/>
        <v>316</v>
      </c>
    </row>
    <row r="6379" spans="1:30" hidden="1" x14ac:dyDescent="0.25">
      <c r="A6379" t="s">
        <v>2876</v>
      </c>
      <c r="B6379" t="s">
        <v>324</v>
      </c>
      <c r="C6379" t="s">
        <v>2855</v>
      </c>
      <c r="D6379" t="s">
        <v>272</v>
      </c>
      <c r="E6379" t="s">
        <v>122</v>
      </c>
      <c r="F6379" t="s">
        <v>159</v>
      </c>
      <c r="G6379" t="s">
        <v>160</v>
      </c>
      <c r="H6379" t="s">
        <v>143</v>
      </c>
      <c r="I6379" t="s">
        <v>124</v>
      </c>
      <c r="J6379" t="s">
        <v>125</v>
      </c>
      <c r="K6379" t="s">
        <v>2877</v>
      </c>
      <c r="N6379" t="s">
        <v>2878</v>
      </c>
      <c r="O6379" t="s">
        <v>328</v>
      </c>
      <c r="P6379" t="s">
        <v>2857</v>
      </c>
      <c r="Q6379" t="s">
        <v>273</v>
      </c>
      <c r="R6379" t="s">
        <v>131</v>
      </c>
      <c r="S6379" t="s">
        <v>164</v>
      </c>
      <c r="T6379" t="s">
        <v>165</v>
      </c>
      <c r="U6379" t="s">
        <v>151</v>
      </c>
      <c r="V6379" t="s">
        <v>135</v>
      </c>
      <c r="W6379" t="s">
        <v>136</v>
      </c>
      <c r="X6379" t="s">
        <v>2879</v>
      </c>
      <c r="Y6379" s="94">
        <v>100800</v>
      </c>
      <c r="Z6379" s="94">
        <v>111823.95</v>
      </c>
      <c r="AA6379" s="94">
        <v>115178.67</v>
      </c>
      <c r="AB6379" s="94">
        <v>115178.67</v>
      </c>
      <c r="AC6379">
        <f t="shared" si="198"/>
        <v>3000</v>
      </c>
      <c r="AD6379" t="str">
        <f t="shared" si="199"/>
        <v>316</v>
      </c>
    </row>
    <row r="6380" spans="1:30" hidden="1" x14ac:dyDescent="0.25">
      <c r="A6380" t="s">
        <v>2880</v>
      </c>
      <c r="B6380" t="s">
        <v>324</v>
      </c>
      <c r="C6380" t="s">
        <v>2848</v>
      </c>
      <c r="D6380" t="s">
        <v>214</v>
      </c>
      <c r="E6380" t="s">
        <v>122</v>
      </c>
      <c r="F6380" t="s">
        <v>159</v>
      </c>
      <c r="G6380" t="s">
        <v>160</v>
      </c>
      <c r="H6380" t="s">
        <v>143</v>
      </c>
      <c r="I6380" t="s">
        <v>124</v>
      </c>
      <c r="J6380" t="s">
        <v>125</v>
      </c>
      <c r="K6380" t="s">
        <v>2881</v>
      </c>
      <c r="N6380" t="s">
        <v>2882</v>
      </c>
      <c r="O6380" t="s">
        <v>328</v>
      </c>
      <c r="P6380" t="s">
        <v>2852</v>
      </c>
      <c r="Q6380" t="s">
        <v>215</v>
      </c>
      <c r="R6380" t="s">
        <v>131</v>
      </c>
      <c r="S6380" t="s">
        <v>164</v>
      </c>
      <c r="T6380" t="s">
        <v>165</v>
      </c>
      <c r="U6380" t="s">
        <v>151</v>
      </c>
      <c r="V6380" t="s">
        <v>135</v>
      </c>
      <c r="W6380" t="s">
        <v>136</v>
      </c>
      <c r="X6380" t="s">
        <v>2883</v>
      </c>
      <c r="Y6380" s="94">
        <v>225600</v>
      </c>
      <c r="Z6380" s="94">
        <v>206185.06</v>
      </c>
      <c r="AA6380" s="94">
        <v>240000</v>
      </c>
      <c r="AB6380" s="94">
        <v>240000</v>
      </c>
      <c r="AC6380">
        <f t="shared" si="198"/>
        <v>2000</v>
      </c>
      <c r="AD6380" t="str">
        <f t="shared" si="199"/>
        <v>316</v>
      </c>
    </row>
    <row r="6381" spans="1:30" hidden="1" x14ac:dyDescent="0.25">
      <c r="A6381" t="s">
        <v>2880</v>
      </c>
      <c r="B6381" t="s">
        <v>324</v>
      </c>
      <c r="C6381" t="s">
        <v>2848</v>
      </c>
      <c r="D6381" t="s">
        <v>272</v>
      </c>
      <c r="E6381" t="s">
        <v>122</v>
      </c>
      <c r="F6381" t="s">
        <v>159</v>
      </c>
      <c r="G6381" t="s">
        <v>160</v>
      </c>
      <c r="H6381" t="s">
        <v>143</v>
      </c>
      <c r="I6381" t="s">
        <v>124</v>
      </c>
      <c r="J6381" t="s">
        <v>125</v>
      </c>
      <c r="K6381" t="s">
        <v>2881</v>
      </c>
      <c r="N6381" t="s">
        <v>2882</v>
      </c>
      <c r="O6381" t="s">
        <v>328</v>
      </c>
      <c r="P6381" t="s">
        <v>2852</v>
      </c>
      <c r="Q6381" t="s">
        <v>273</v>
      </c>
      <c r="R6381" t="s">
        <v>131</v>
      </c>
      <c r="S6381" t="s">
        <v>164</v>
      </c>
      <c r="T6381" t="s">
        <v>165</v>
      </c>
      <c r="U6381" t="s">
        <v>151</v>
      </c>
      <c r="V6381" t="s">
        <v>135</v>
      </c>
      <c r="W6381" t="s">
        <v>136</v>
      </c>
      <c r="X6381" t="s">
        <v>2883</v>
      </c>
      <c r="Y6381" s="94">
        <v>70560</v>
      </c>
      <c r="Z6381" s="94">
        <v>48646.986666666664</v>
      </c>
      <c r="AA6381" s="94">
        <v>50106.400000000001</v>
      </c>
      <c r="AB6381" s="94">
        <v>50106.400000000001</v>
      </c>
      <c r="AC6381">
        <f t="shared" si="198"/>
        <v>3000</v>
      </c>
      <c r="AD6381" t="str">
        <f t="shared" si="199"/>
        <v>316</v>
      </c>
    </row>
    <row r="6382" spans="1:30" hidden="1" x14ac:dyDescent="0.25">
      <c r="A6382" t="s">
        <v>2884</v>
      </c>
      <c r="B6382" t="s">
        <v>324</v>
      </c>
      <c r="C6382" t="s">
        <v>2885</v>
      </c>
      <c r="D6382" t="s">
        <v>214</v>
      </c>
      <c r="E6382" t="s">
        <v>122</v>
      </c>
      <c r="F6382" t="s">
        <v>159</v>
      </c>
      <c r="G6382" t="s">
        <v>160</v>
      </c>
      <c r="H6382" t="s">
        <v>143</v>
      </c>
      <c r="I6382" t="s">
        <v>124</v>
      </c>
      <c r="J6382" t="s">
        <v>125</v>
      </c>
      <c r="K6382" t="s">
        <v>2886</v>
      </c>
      <c r="N6382" t="s">
        <v>2887</v>
      </c>
      <c r="O6382" t="s">
        <v>328</v>
      </c>
      <c r="P6382" t="s">
        <v>2888</v>
      </c>
      <c r="Q6382" t="s">
        <v>215</v>
      </c>
      <c r="R6382" t="s">
        <v>131</v>
      </c>
      <c r="S6382" t="s">
        <v>164</v>
      </c>
      <c r="T6382" t="s">
        <v>165</v>
      </c>
      <c r="U6382" t="s">
        <v>151</v>
      </c>
      <c r="V6382" t="s">
        <v>135</v>
      </c>
      <c r="W6382" t="s">
        <v>136</v>
      </c>
      <c r="X6382" t="s">
        <v>2889</v>
      </c>
      <c r="Y6382" s="94">
        <v>139200</v>
      </c>
      <c r="Z6382" s="94">
        <v>129042.86999999998</v>
      </c>
      <c r="AA6382" s="94">
        <v>180000</v>
      </c>
      <c r="AB6382" s="94">
        <v>180000</v>
      </c>
      <c r="AC6382">
        <f t="shared" si="198"/>
        <v>2000</v>
      </c>
      <c r="AD6382" t="str">
        <f t="shared" si="199"/>
        <v>316</v>
      </c>
    </row>
    <row r="6383" spans="1:30" hidden="1" x14ac:dyDescent="0.25">
      <c r="A6383" t="s">
        <v>2884</v>
      </c>
      <c r="B6383" t="s">
        <v>324</v>
      </c>
      <c r="C6383" t="s">
        <v>2885</v>
      </c>
      <c r="D6383" t="s">
        <v>272</v>
      </c>
      <c r="E6383" t="s">
        <v>122</v>
      </c>
      <c r="F6383" t="s">
        <v>159</v>
      </c>
      <c r="G6383" t="s">
        <v>160</v>
      </c>
      <c r="H6383" t="s">
        <v>143</v>
      </c>
      <c r="I6383" t="s">
        <v>124</v>
      </c>
      <c r="J6383" t="s">
        <v>125</v>
      </c>
      <c r="K6383" t="s">
        <v>2886</v>
      </c>
      <c r="N6383" t="s">
        <v>2887</v>
      </c>
      <c r="O6383" t="s">
        <v>328</v>
      </c>
      <c r="P6383" t="s">
        <v>2888</v>
      </c>
      <c r="Q6383" t="s">
        <v>273</v>
      </c>
      <c r="R6383" t="s">
        <v>131</v>
      </c>
      <c r="S6383" t="s">
        <v>164</v>
      </c>
      <c r="T6383" t="s">
        <v>165</v>
      </c>
      <c r="U6383" t="s">
        <v>151</v>
      </c>
      <c r="V6383" t="s">
        <v>135</v>
      </c>
      <c r="W6383" t="s">
        <v>136</v>
      </c>
      <c r="X6383" t="s">
        <v>2889</v>
      </c>
      <c r="Y6383" s="94">
        <v>50400</v>
      </c>
      <c r="Z6383" s="94">
        <v>47447.8</v>
      </c>
      <c r="AA6383" s="94">
        <v>48871.23</v>
      </c>
      <c r="AB6383" s="94">
        <v>48871.23</v>
      </c>
      <c r="AC6383">
        <f t="shared" si="198"/>
        <v>3000</v>
      </c>
      <c r="AD6383" t="str">
        <f t="shared" si="199"/>
        <v>316</v>
      </c>
    </row>
    <row r="6384" spans="1:30" hidden="1" x14ac:dyDescent="0.25">
      <c r="A6384" t="s">
        <v>2890</v>
      </c>
      <c r="B6384" t="s">
        <v>324</v>
      </c>
      <c r="C6384" t="s">
        <v>470</v>
      </c>
      <c r="D6384" t="s">
        <v>214</v>
      </c>
      <c r="E6384" t="s">
        <v>122</v>
      </c>
      <c r="F6384" t="s">
        <v>159</v>
      </c>
      <c r="G6384" t="s">
        <v>160</v>
      </c>
      <c r="H6384" t="s">
        <v>143</v>
      </c>
      <c r="I6384" t="s">
        <v>124</v>
      </c>
      <c r="J6384" t="s">
        <v>125</v>
      </c>
      <c r="K6384" t="s">
        <v>2891</v>
      </c>
      <c r="N6384" t="s">
        <v>2892</v>
      </c>
      <c r="O6384" t="s">
        <v>328</v>
      </c>
      <c r="P6384" t="s">
        <v>472</v>
      </c>
      <c r="Q6384" t="s">
        <v>215</v>
      </c>
      <c r="R6384" t="s">
        <v>131</v>
      </c>
      <c r="S6384" t="s">
        <v>164</v>
      </c>
      <c r="T6384" t="s">
        <v>165</v>
      </c>
      <c r="U6384" t="s">
        <v>151</v>
      </c>
      <c r="V6384" t="s">
        <v>135</v>
      </c>
      <c r="W6384" t="s">
        <v>136</v>
      </c>
      <c r="X6384" t="s">
        <v>2893</v>
      </c>
      <c r="Y6384" s="94">
        <v>122400</v>
      </c>
      <c r="Z6384" s="94">
        <v>115872.53999999998</v>
      </c>
      <c r="AA6384" s="94">
        <v>144000</v>
      </c>
      <c r="AB6384" s="94">
        <v>144000</v>
      </c>
      <c r="AC6384">
        <f t="shared" si="198"/>
        <v>2000</v>
      </c>
      <c r="AD6384" t="str">
        <f t="shared" si="199"/>
        <v>316</v>
      </c>
    </row>
    <row r="6385" spans="1:30" hidden="1" x14ac:dyDescent="0.25">
      <c r="A6385" t="s">
        <v>2890</v>
      </c>
      <c r="B6385" t="s">
        <v>324</v>
      </c>
      <c r="C6385" t="s">
        <v>470</v>
      </c>
      <c r="D6385" t="s">
        <v>272</v>
      </c>
      <c r="E6385" t="s">
        <v>122</v>
      </c>
      <c r="F6385" t="s">
        <v>159</v>
      </c>
      <c r="G6385" t="s">
        <v>160</v>
      </c>
      <c r="H6385" t="s">
        <v>143</v>
      </c>
      <c r="I6385" t="s">
        <v>124</v>
      </c>
      <c r="J6385" t="s">
        <v>125</v>
      </c>
      <c r="K6385" t="s">
        <v>2891</v>
      </c>
      <c r="N6385" t="s">
        <v>2892</v>
      </c>
      <c r="O6385" t="s">
        <v>328</v>
      </c>
      <c r="P6385" t="s">
        <v>472</v>
      </c>
      <c r="Q6385" t="s">
        <v>273</v>
      </c>
      <c r="R6385" t="s">
        <v>131</v>
      </c>
      <c r="S6385" t="s">
        <v>164</v>
      </c>
      <c r="T6385" t="s">
        <v>165</v>
      </c>
      <c r="U6385" t="s">
        <v>151</v>
      </c>
      <c r="V6385" t="s">
        <v>135</v>
      </c>
      <c r="W6385" t="s">
        <v>136</v>
      </c>
      <c r="X6385" t="s">
        <v>2893</v>
      </c>
      <c r="Y6385" s="94">
        <v>40320</v>
      </c>
      <c r="Z6385" s="94">
        <v>18013.240000000002</v>
      </c>
      <c r="AA6385" s="94">
        <v>18553.64</v>
      </c>
      <c r="AB6385" s="94">
        <v>18553.64</v>
      </c>
      <c r="AC6385">
        <f t="shared" si="198"/>
        <v>3000</v>
      </c>
      <c r="AD6385" t="str">
        <f t="shared" si="199"/>
        <v>316</v>
      </c>
    </row>
    <row r="6386" spans="1:30" hidden="1" x14ac:dyDescent="0.25">
      <c r="A6386" t="s">
        <v>2894</v>
      </c>
      <c r="B6386" t="s">
        <v>324</v>
      </c>
      <c r="C6386" t="s">
        <v>2855</v>
      </c>
      <c r="D6386" t="s">
        <v>214</v>
      </c>
      <c r="E6386" t="s">
        <v>122</v>
      </c>
      <c r="F6386" t="s">
        <v>159</v>
      </c>
      <c r="G6386" t="s">
        <v>160</v>
      </c>
      <c r="H6386" t="s">
        <v>143</v>
      </c>
      <c r="I6386" t="s">
        <v>124</v>
      </c>
      <c r="J6386" t="s">
        <v>125</v>
      </c>
      <c r="K6386" t="s">
        <v>2895</v>
      </c>
      <c r="N6386" t="s">
        <v>2896</v>
      </c>
      <c r="O6386" t="s">
        <v>328</v>
      </c>
      <c r="P6386" t="s">
        <v>2857</v>
      </c>
      <c r="Q6386" t="s">
        <v>215</v>
      </c>
      <c r="R6386" t="s">
        <v>131</v>
      </c>
      <c r="S6386" t="s">
        <v>164</v>
      </c>
      <c r="T6386" t="s">
        <v>165</v>
      </c>
      <c r="U6386" t="s">
        <v>151</v>
      </c>
      <c r="V6386" t="s">
        <v>135</v>
      </c>
      <c r="W6386" t="s">
        <v>136</v>
      </c>
      <c r="X6386" t="s">
        <v>2897</v>
      </c>
      <c r="Y6386" s="94">
        <v>88800</v>
      </c>
      <c r="Z6386" s="94">
        <v>76448</v>
      </c>
      <c r="AA6386" s="94">
        <v>120000</v>
      </c>
      <c r="AB6386" s="94">
        <v>120000</v>
      </c>
      <c r="AC6386">
        <f t="shared" si="198"/>
        <v>2000</v>
      </c>
      <c r="AD6386" t="str">
        <f t="shared" si="199"/>
        <v>316</v>
      </c>
    </row>
    <row r="6387" spans="1:30" hidden="1" x14ac:dyDescent="0.25">
      <c r="A6387" t="s">
        <v>2894</v>
      </c>
      <c r="B6387" t="s">
        <v>324</v>
      </c>
      <c r="C6387" t="s">
        <v>2855</v>
      </c>
      <c r="D6387" t="s">
        <v>272</v>
      </c>
      <c r="E6387" t="s">
        <v>122</v>
      </c>
      <c r="F6387" t="s">
        <v>159</v>
      </c>
      <c r="G6387" t="s">
        <v>160</v>
      </c>
      <c r="H6387" t="s">
        <v>143</v>
      </c>
      <c r="I6387" t="s">
        <v>124</v>
      </c>
      <c r="J6387" t="s">
        <v>125</v>
      </c>
      <c r="K6387" t="s">
        <v>2895</v>
      </c>
      <c r="N6387" t="s">
        <v>2896</v>
      </c>
      <c r="O6387" t="s">
        <v>328</v>
      </c>
      <c r="P6387" t="s">
        <v>2857</v>
      </c>
      <c r="Q6387" t="s">
        <v>273</v>
      </c>
      <c r="R6387" t="s">
        <v>131</v>
      </c>
      <c r="S6387" t="s">
        <v>164</v>
      </c>
      <c r="T6387" t="s">
        <v>165</v>
      </c>
      <c r="U6387" t="s">
        <v>151</v>
      </c>
      <c r="V6387" t="s">
        <v>135</v>
      </c>
      <c r="W6387" t="s">
        <v>136</v>
      </c>
      <c r="X6387" t="s">
        <v>2897</v>
      </c>
      <c r="Y6387" s="94">
        <v>30240</v>
      </c>
      <c r="Z6387" s="94">
        <v>13566.2</v>
      </c>
      <c r="AA6387" s="94">
        <v>13973.19</v>
      </c>
      <c r="AB6387" s="94">
        <v>13973.19</v>
      </c>
      <c r="AC6387">
        <f t="shared" si="198"/>
        <v>3000</v>
      </c>
      <c r="AD6387" t="str">
        <f t="shared" si="199"/>
        <v>316</v>
      </c>
    </row>
    <row r="6388" spans="1:30" hidden="1" x14ac:dyDescent="0.25">
      <c r="A6388" s="97" t="s">
        <v>2898</v>
      </c>
      <c r="B6388" s="97" t="s">
        <v>583</v>
      </c>
      <c r="C6388" s="97" t="s">
        <v>2899</v>
      </c>
      <c r="D6388" s="97" t="s">
        <v>141</v>
      </c>
      <c r="E6388" s="97" t="s">
        <v>122</v>
      </c>
      <c r="F6388" s="98">
        <v>15</v>
      </c>
      <c r="G6388" s="98" t="s">
        <v>142</v>
      </c>
      <c r="H6388" s="97" t="s">
        <v>143</v>
      </c>
      <c r="I6388" s="97" t="s">
        <v>124</v>
      </c>
      <c r="J6388" s="97" t="s">
        <v>125</v>
      </c>
      <c r="K6388" s="97" t="s">
        <v>2900</v>
      </c>
      <c r="L6388" s="97"/>
      <c r="M6388" s="97"/>
      <c r="N6388" s="97" t="s">
        <v>2901</v>
      </c>
      <c r="O6388" s="97" t="s">
        <v>587</v>
      </c>
      <c r="P6388" s="97" t="s">
        <v>2902</v>
      </c>
      <c r="Q6388" s="97" t="s">
        <v>148</v>
      </c>
      <c r="R6388" s="97" t="s">
        <v>131</v>
      </c>
      <c r="S6388" s="97" t="s">
        <v>149</v>
      </c>
      <c r="T6388" s="97" t="s">
        <v>150</v>
      </c>
      <c r="U6388" s="97" t="s">
        <v>151</v>
      </c>
      <c r="V6388" s="97" t="s">
        <v>135</v>
      </c>
      <c r="W6388" s="97" t="s">
        <v>136</v>
      </c>
      <c r="X6388" s="97"/>
      <c r="Y6388" s="99"/>
      <c r="Z6388" s="99"/>
      <c r="AA6388" s="99">
        <v>86743860</v>
      </c>
      <c r="AB6388" s="99">
        <v>86743860</v>
      </c>
      <c r="AC6388">
        <f t="shared" si="198"/>
        <v>1000</v>
      </c>
      <c r="AD6388" t="str">
        <f t="shared" si="199"/>
        <v>317</v>
      </c>
    </row>
    <row r="6389" spans="1:30" hidden="1" x14ac:dyDescent="0.25">
      <c r="A6389" s="97" t="s">
        <v>2898</v>
      </c>
      <c r="B6389" s="97" t="s">
        <v>583</v>
      </c>
      <c r="C6389" s="97" t="s">
        <v>2899</v>
      </c>
      <c r="D6389" s="97">
        <v>12101</v>
      </c>
      <c r="E6389" s="97" t="s">
        <v>122</v>
      </c>
      <c r="F6389" s="98">
        <v>15</v>
      </c>
      <c r="G6389" s="98" t="s">
        <v>142</v>
      </c>
      <c r="H6389" s="97">
        <v>19</v>
      </c>
      <c r="I6389" s="97" t="s">
        <v>124</v>
      </c>
      <c r="J6389" s="97" t="s">
        <v>125</v>
      </c>
      <c r="K6389" s="97" t="s">
        <v>2900</v>
      </c>
      <c r="L6389" s="97"/>
      <c r="M6389" s="97"/>
      <c r="N6389" s="97" t="s">
        <v>2901</v>
      </c>
      <c r="O6389" s="97" t="s">
        <v>587</v>
      </c>
      <c r="P6389" s="97" t="s">
        <v>2902</v>
      </c>
      <c r="Q6389" s="97" t="s">
        <v>182</v>
      </c>
      <c r="R6389" s="97" t="s">
        <v>131</v>
      </c>
      <c r="S6389" s="97" t="s">
        <v>149</v>
      </c>
      <c r="T6389" s="97" t="s">
        <v>150</v>
      </c>
      <c r="U6389" s="97" t="s">
        <v>134</v>
      </c>
      <c r="V6389" s="97" t="s">
        <v>135</v>
      </c>
      <c r="W6389" s="97" t="s">
        <v>136</v>
      </c>
      <c r="X6389" s="97"/>
      <c r="Y6389" s="99"/>
      <c r="Z6389" s="99"/>
      <c r="AA6389" s="99">
        <v>1817712</v>
      </c>
      <c r="AB6389" s="99">
        <v>1817712</v>
      </c>
      <c r="AC6389">
        <f t="shared" si="198"/>
        <v>1000</v>
      </c>
      <c r="AD6389" t="str">
        <f t="shared" si="199"/>
        <v>317</v>
      </c>
    </row>
    <row r="6390" spans="1:30" hidden="1" x14ac:dyDescent="0.25">
      <c r="A6390" s="97" t="s">
        <v>2898</v>
      </c>
      <c r="B6390" s="97" t="s">
        <v>583</v>
      </c>
      <c r="C6390" s="97" t="s">
        <v>2899</v>
      </c>
      <c r="D6390" s="97">
        <v>13201</v>
      </c>
      <c r="E6390" s="97" t="s">
        <v>122</v>
      </c>
      <c r="F6390" s="98">
        <v>15</v>
      </c>
      <c r="G6390" s="98" t="s">
        <v>142</v>
      </c>
      <c r="H6390" s="97">
        <v>19</v>
      </c>
      <c r="I6390" s="97" t="s">
        <v>124</v>
      </c>
      <c r="J6390" s="97" t="s">
        <v>125</v>
      </c>
      <c r="K6390" s="97" t="s">
        <v>2900</v>
      </c>
      <c r="L6390" s="97"/>
      <c r="M6390" s="97"/>
      <c r="N6390" s="97" t="s">
        <v>2901</v>
      </c>
      <c r="O6390" s="97" t="s">
        <v>587</v>
      </c>
      <c r="P6390" s="97" t="s">
        <v>2902</v>
      </c>
      <c r="Q6390" s="97" t="s">
        <v>152</v>
      </c>
      <c r="R6390" s="97" t="s">
        <v>131</v>
      </c>
      <c r="S6390" s="97" t="s">
        <v>149</v>
      </c>
      <c r="T6390" s="97" t="s">
        <v>150</v>
      </c>
      <c r="U6390" s="97" t="s">
        <v>134</v>
      </c>
      <c r="V6390" s="97" t="s">
        <v>135</v>
      </c>
      <c r="W6390" s="97" t="s">
        <v>136</v>
      </c>
      <c r="X6390" s="97"/>
      <c r="Y6390" s="99"/>
      <c r="Z6390" s="99"/>
      <c r="AA6390" s="99">
        <v>3614327.5</v>
      </c>
      <c r="AB6390" s="99">
        <v>3614327.5</v>
      </c>
      <c r="AC6390">
        <f t="shared" si="198"/>
        <v>1000</v>
      </c>
      <c r="AD6390" t="str">
        <f t="shared" si="199"/>
        <v>317</v>
      </c>
    </row>
    <row r="6391" spans="1:30" hidden="1" x14ac:dyDescent="0.25">
      <c r="A6391" s="97" t="s">
        <v>2898</v>
      </c>
      <c r="B6391" s="97" t="s">
        <v>583</v>
      </c>
      <c r="C6391" s="97" t="s">
        <v>2899</v>
      </c>
      <c r="D6391" s="97">
        <v>13203</v>
      </c>
      <c r="E6391" s="97" t="s">
        <v>122</v>
      </c>
      <c r="F6391" s="98">
        <v>15</v>
      </c>
      <c r="G6391" s="98" t="s">
        <v>142</v>
      </c>
      <c r="H6391" s="97">
        <v>19</v>
      </c>
      <c r="I6391" s="97" t="s">
        <v>124</v>
      </c>
      <c r="J6391" s="97" t="s">
        <v>125</v>
      </c>
      <c r="K6391" s="97" t="s">
        <v>2900</v>
      </c>
      <c r="L6391" s="97"/>
      <c r="M6391" s="97"/>
      <c r="N6391" s="97" t="s">
        <v>2901</v>
      </c>
      <c r="O6391" s="97" t="s">
        <v>587</v>
      </c>
      <c r="P6391" s="97" t="s">
        <v>2902</v>
      </c>
      <c r="Q6391" s="97" t="s">
        <v>153</v>
      </c>
      <c r="R6391" s="97" t="s">
        <v>131</v>
      </c>
      <c r="S6391" s="97" t="s">
        <v>149</v>
      </c>
      <c r="T6391" s="97" t="s">
        <v>150</v>
      </c>
      <c r="U6391" s="97" t="s">
        <v>134</v>
      </c>
      <c r="V6391" s="97" t="s">
        <v>135</v>
      </c>
      <c r="W6391" s="97" t="s">
        <v>136</v>
      </c>
      <c r="X6391" s="97"/>
      <c r="Y6391" s="99"/>
      <c r="Z6391" s="99"/>
      <c r="AA6391" s="99">
        <v>14457310</v>
      </c>
      <c r="AB6391" s="99">
        <v>14457310</v>
      </c>
      <c r="AC6391">
        <f t="shared" si="198"/>
        <v>1000</v>
      </c>
      <c r="AD6391" t="str">
        <f t="shared" si="199"/>
        <v>317</v>
      </c>
    </row>
    <row r="6392" spans="1:30" hidden="1" x14ac:dyDescent="0.25">
      <c r="A6392" s="97" t="s">
        <v>2898</v>
      </c>
      <c r="B6392" s="97" t="s">
        <v>583</v>
      </c>
      <c r="C6392" s="97" t="s">
        <v>2899</v>
      </c>
      <c r="D6392" s="97">
        <v>14101</v>
      </c>
      <c r="E6392" s="97" t="s">
        <v>122</v>
      </c>
      <c r="F6392" s="98">
        <v>15</v>
      </c>
      <c r="G6392" s="98" t="s">
        <v>142</v>
      </c>
      <c r="H6392" s="97">
        <v>19</v>
      </c>
      <c r="I6392" s="97" t="s">
        <v>124</v>
      </c>
      <c r="J6392" s="97" t="s">
        <v>125</v>
      </c>
      <c r="K6392" s="97" t="s">
        <v>2900</v>
      </c>
      <c r="L6392" s="97"/>
      <c r="M6392" s="97"/>
      <c r="N6392" s="97" t="s">
        <v>2901</v>
      </c>
      <c r="O6392" s="97" t="s">
        <v>587</v>
      </c>
      <c r="P6392" s="97" t="s">
        <v>2902</v>
      </c>
      <c r="Q6392" s="97" t="s">
        <v>154</v>
      </c>
      <c r="R6392" s="97" t="s">
        <v>131</v>
      </c>
      <c r="S6392" s="97" t="s">
        <v>149</v>
      </c>
      <c r="T6392" s="97" t="s">
        <v>150</v>
      </c>
      <c r="U6392" s="97" t="s">
        <v>134</v>
      </c>
      <c r="V6392" s="97" t="s">
        <v>135</v>
      </c>
      <c r="W6392" s="97" t="s">
        <v>136</v>
      </c>
      <c r="X6392" s="97"/>
      <c r="Y6392" s="99"/>
      <c r="Z6392" s="99"/>
      <c r="AA6392" s="99">
        <v>4770912.3</v>
      </c>
      <c r="AB6392" s="99">
        <v>4770912.3</v>
      </c>
      <c r="AC6392">
        <f t="shared" si="198"/>
        <v>1000</v>
      </c>
      <c r="AD6392" t="str">
        <f t="shared" si="199"/>
        <v>317</v>
      </c>
    </row>
    <row r="6393" spans="1:30" hidden="1" x14ac:dyDescent="0.25">
      <c r="A6393" s="97" t="s">
        <v>2898</v>
      </c>
      <c r="B6393" s="97" t="s">
        <v>583</v>
      </c>
      <c r="C6393" s="97" t="s">
        <v>2899</v>
      </c>
      <c r="D6393" s="97">
        <v>14103</v>
      </c>
      <c r="E6393" s="97" t="s">
        <v>122</v>
      </c>
      <c r="F6393" s="98">
        <v>15</v>
      </c>
      <c r="G6393" s="98" t="s">
        <v>142</v>
      </c>
      <c r="H6393" s="97">
        <v>19</v>
      </c>
      <c r="I6393" s="97" t="s">
        <v>124</v>
      </c>
      <c r="J6393" s="97" t="s">
        <v>125</v>
      </c>
      <c r="K6393" s="97" t="s">
        <v>2900</v>
      </c>
      <c r="L6393" s="97"/>
      <c r="M6393" s="97"/>
      <c r="N6393" s="97" t="s">
        <v>2901</v>
      </c>
      <c r="O6393" s="97" t="s">
        <v>587</v>
      </c>
      <c r="P6393" s="97" t="s">
        <v>2902</v>
      </c>
      <c r="Q6393" s="97" t="s">
        <v>155</v>
      </c>
      <c r="R6393" s="97" t="s">
        <v>131</v>
      </c>
      <c r="S6393" s="97" t="s">
        <v>149</v>
      </c>
      <c r="T6393" s="97" t="s">
        <v>150</v>
      </c>
      <c r="U6393" s="97" t="s">
        <v>134</v>
      </c>
      <c r="V6393" s="97" t="s">
        <v>135</v>
      </c>
      <c r="W6393" s="97" t="s">
        <v>136</v>
      </c>
      <c r="X6393" s="97"/>
      <c r="Y6393" s="99"/>
      <c r="Z6393" s="99"/>
      <c r="AA6393" s="99">
        <v>1951736.8499999999</v>
      </c>
      <c r="AB6393" s="99">
        <v>1951736.85</v>
      </c>
      <c r="AC6393">
        <f t="shared" si="198"/>
        <v>1000</v>
      </c>
      <c r="AD6393" t="str">
        <f t="shared" si="199"/>
        <v>317</v>
      </c>
    </row>
    <row r="6394" spans="1:30" hidden="1" x14ac:dyDescent="0.25">
      <c r="A6394" s="97" t="s">
        <v>2898</v>
      </c>
      <c r="B6394" s="97" t="s">
        <v>583</v>
      </c>
      <c r="C6394" s="97" t="s">
        <v>2899</v>
      </c>
      <c r="D6394" s="97">
        <v>14201</v>
      </c>
      <c r="E6394" s="97" t="s">
        <v>122</v>
      </c>
      <c r="F6394" s="98">
        <v>15</v>
      </c>
      <c r="G6394" s="98" t="s">
        <v>142</v>
      </c>
      <c r="H6394" s="97">
        <v>19</v>
      </c>
      <c r="I6394" s="97" t="s">
        <v>124</v>
      </c>
      <c r="J6394" s="97" t="s">
        <v>125</v>
      </c>
      <c r="K6394" s="97" t="s">
        <v>2900</v>
      </c>
      <c r="L6394" s="97"/>
      <c r="M6394" s="97"/>
      <c r="N6394" s="97" t="s">
        <v>2901</v>
      </c>
      <c r="O6394" s="97" t="s">
        <v>587</v>
      </c>
      <c r="P6394" s="97" t="s">
        <v>2902</v>
      </c>
      <c r="Q6394" s="97" t="s">
        <v>156</v>
      </c>
      <c r="R6394" s="97" t="s">
        <v>131</v>
      </c>
      <c r="S6394" s="97" t="s">
        <v>149</v>
      </c>
      <c r="T6394" s="97" t="s">
        <v>150</v>
      </c>
      <c r="U6394" s="97" t="s">
        <v>134</v>
      </c>
      <c r="V6394" s="97" t="s">
        <v>135</v>
      </c>
      <c r="W6394" s="97" t="s">
        <v>136</v>
      </c>
      <c r="X6394" s="97"/>
      <c r="Y6394" s="99"/>
      <c r="Z6394" s="99"/>
      <c r="AA6394" s="99">
        <v>4337193</v>
      </c>
      <c r="AB6394" s="99">
        <v>4337193</v>
      </c>
      <c r="AC6394">
        <f t="shared" si="198"/>
        <v>1000</v>
      </c>
      <c r="AD6394" t="str">
        <f t="shared" si="199"/>
        <v>317</v>
      </c>
    </row>
    <row r="6395" spans="1:30" hidden="1" x14ac:dyDescent="0.25">
      <c r="A6395" s="97" t="s">
        <v>2898</v>
      </c>
      <c r="B6395" s="97" t="s">
        <v>583</v>
      </c>
      <c r="C6395" s="97" t="s">
        <v>2899</v>
      </c>
      <c r="D6395" s="97">
        <v>14301</v>
      </c>
      <c r="E6395" s="97" t="s">
        <v>122</v>
      </c>
      <c r="F6395" s="98">
        <v>15</v>
      </c>
      <c r="G6395" s="98" t="s">
        <v>142</v>
      </c>
      <c r="H6395" s="97">
        <v>19</v>
      </c>
      <c r="I6395" s="97" t="s">
        <v>124</v>
      </c>
      <c r="J6395" s="97" t="s">
        <v>125</v>
      </c>
      <c r="K6395" s="97" t="s">
        <v>2900</v>
      </c>
      <c r="L6395" s="97"/>
      <c r="M6395" s="97"/>
      <c r="N6395" s="97" t="s">
        <v>2901</v>
      </c>
      <c r="O6395" s="97" t="s">
        <v>587</v>
      </c>
      <c r="P6395" s="97" t="s">
        <v>2902</v>
      </c>
      <c r="Q6395" s="97" t="s">
        <v>178</v>
      </c>
      <c r="R6395" s="97" t="s">
        <v>131</v>
      </c>
      <c r="S6395" s="97" t="s">
        <v>149</v>
      </c>
      <c r="T6395" s="97" t="s">
        <v>150</v>
      </c>
      <c r="U6395" s="97" t="s">
        <v>134</v>
      </c>
      <c r="V6395" s="97" t="s">
        <v>135</v>
      </c>
      <c r="W6395" s="97" t="s">
        <v>136</v>
      </c>
      <c r="X6395" s="97"/>
      <c r="Y6395" s="99"/>
      <c r="Z6395" s="99"/>
      <c r="AA6395" s="99">
        <v>5204631.5999999996</v>
      </c>
      <c r="AB6395" s="99">
        <v>5204631.5999999996</v>
      </c>
      <c r="AC6395">
        <f t="shared" si="198"/>
        <v>1000</v>
      </c>
      <c r="AD6395" t="str">
        <f t="shared" si="199"/>
        <v>317</v>
      </c>
    </row>
    <row r="6396" spans="1:30" hidden="1" x14ac:dyDescent="0.25">
      <c r="A6396" t="s">
        <v>2898</v>
      </c>
      <c r="B6396" t="s">
        <v>583</v>
      </c>
      <c r="C6396" t="s">
        <v>2899</v>
      </c>
      <c r="D6396" t="s">
        <v>186</v>
      </c>
      <c r="E6396" t="s">
        <v>122</v>
      </c>
      <c r="F6396" t="s">
        <v>159</v>
      </c>
      <c r="G6396" t="s">
        <v>160</v>
      </c>
      <c r="H6396" t="s">
        <v>143</v>
      </c>
      <c r="I6396" t="s">
        <v>124</v>
      </c>
      <c r="J6396" t="s">
        <v>125</v>
      </c>
      <c r="K6396" t="s">
        <v>2900</v>
      </c>
      <c r="N6396" t="s">
        <v>2901</v>
      </c>
      <c r="O6396" t="s">
        <v>587</v>
      </c>
      <c r="P6396" t="s">
        <v>2902</v>
      </c>
      <c r="Q6396" t="s">
        <v>188</v>
      </c>
      <c r="R6396" t="s">
        <v>131</v>
      </c>
      <c r="S6396" t="s">
        <v>164</v>
      </c>
      <c r="T6396" t="s">
        <v>165</v>
      </c>
      <c r="U6396" t="s">
        <v>151</v>
      </c>
      <c r="V6396" t="s">
        <v>135</v>
      </c>
      <c r="W6396" t="s">
        <v>136</v>
      </c>
      <c r="X6396" t="s">
        <v>2903</v>
      </c>
      <c r="Y6396" s="94">
        <v>650000.01</v>
      </c>
      <c r="Z6396" s="94">
        <v>627201.18000000005</v>
      </c>
      <c r="AA6396" s="94">
        <v>646017.2154000001</v>
      </c>
      <c r="AB6396" s="94">
        <v>646017.22</v>
      </c>
      <c r="AC6396">
        <f t="shared" si="198"/>
        <v>2000</v>
      </c>
      <c r="AD6396" t="str">
        <f t="shared" si="199"/>
        <v>317</v>
      </c>
    </row>
    <row r="6397" spans="1:30" hidden="1" x14ac:dyDescent="0.25">
      <c r="A6397" t="s">
        <v>2898</v>
      </c>
      <c r="B6397" t="s">
        <v>583</v>
      </c>
      <c r="C6397" t="s">
        <v>2899</v>
      </c>
      <c r="D6397" t="s">
        <v>192</v>
      </c>
      <c r="E6397" t="s">
        <v>122</v>
      </c>
      <c r="F6397" t="s">
        <v>159</v>
      </c>
      <c r="G6397" t="s">
        <v>160</v>
      </c>
      <c r="H6397" t="s">
        <v>143</v>
      </c>
      <c r="I6397" t="s">
        <v>124</v>
      </c>
      <c r="J6397" t="s">
        <v>125</v>
      </c>
      <c r="K6397" t="s">
        <v>2900</v>
      </c>
      <c r="N6397" t="s">
        <v>2901</v>
      </c>
      <c r="O6397" t="s">
        <v>587</v>
      </c>
      <c r="P6397" t="s">
        <v>2902</v>
      </c>
      <c r="Q6397" t="s">
        <v>193</v>
      </c>
      <c r="R6397" t="s">
        <v>131</v>
      </c>
      <c r="S6397" t="s">
        <v>164</v>
      </c>
      <c r="T6397" t="s">
        <v>165</v>
      </c>
      <c r="U6397" t="s">
        <v>151</v>
      </c>
      <c r="V6397" t="s">
        <v>135</v>
      </c>
      <c r="W6397" t="s">
        <v>136</v>
      </c>
      <c r="X6397" t="s">
        <v>2903</v>
      </c>
      <c r="Y6397" s="94">
        <v>561526.46</v>
      </c>
      <c r="Z6397" s="94">
        <v>483229.44000000006</v>
      </c>
      <c r="AA6397" s="94">
        <v>497726.3</v>
      </c>
      <c r="AB6397" s="94">
        <v>497726.3</v>
      </c>
      <c r="AC6397">
        <f t="shared" si="198"/>
        <v>2000</v>
      </c>
      <c r="AD6397" t="str">
        <f t="shared" si="199"/>
        <v>317</v>
      </c>
    </row>
    <row r="6398" spans="1:30" hidden="1" x14ac:dyDescent="0.25">
      <c r="A6398" t="s">
        <v>2898</v>
      </c>
      <c r="B6398" t="s">
        <v>583</v>
      </c>
      <c r="C6398" t="s">
        <v>2899</v>
      </c>
      <c r="D6398" t="s">
        <v>198</v>
      </c>
      <c r="E6398" t="s">
        <v>122</v>
      </c>
      <c r="F6398" t="s">
        <v>159</v>
      </c>
      <c r="G6398" t="s">
        <v>160</v>
      </c>
      <c r="H6398" t="s">
        <v>143</v>
      </c>
      <c r="I6398" t="s">
        <v>124</v>
      </c>
      <c r="J6398" t="s">
        <v>125</v>
      </c>
      <c r="K6398" t="s">
        <v>2900</v>
      </c>
      <c r="N6398" t="s">
        <v>2901</v>
      </c>
      <c r="O6398" t="s">
        <v>587</v>
      </c>
      <c r="P6398" t="s">
        <v>2902</v>
      </c>
      <c r="Q6398" t="s">
        <v>199</v>
      </c>
      <c r="R6398" t="s">
        <v>131</v>
      </c>
      <c r="S6398" t="s">
        <v>164</v>
      </c>
      <c r="T6398" t="s">
        <v>165</v>
      </c>
      <c r="U6398" t="s">
        <v>151</v>
      </c>
      <c r="V6398" t="s">
        <v>135</v>
      </c>
      <c r="W6398" t="s">
        <v>136</v>
      </c>
      <c r="X6398" t="s">
        <v>2903</v>
      </c>
      <c r="Y6398" s="94">
        <v>152232.07999999999</v>
      </c>
      <c r="Z6398" s="94">
        <v>142152.1</v>
      </c>
      <c r="AA6398" s="94">
        <v>146416.70000000001</v>
      </c>
      <c r="AB6398" s="94">
        <v>146416.70000000001</v>
      </c>
      <c r="AC6398">
        <f t="shared" si="198"/>
        <v>2000</v>
      </c>
      <c r="AD6398" t="str">
        <f t="shared" si="199"/>
        <v>317</v>
      </c>
    </row>
    <row r="6399" spans="1:30" hidden="1" x14ac:dyDescent="0.25">
      <c r="A6399" t="s">
        <v>2898</v>
      </c>
      <c r="B6399" t="s">
        <v>583</v>
      </c>
      <c r="C6399" t="s">
        <v>2899</v>
      </c>
      <c r="D6399" t="s">
        <v>206</v>
      </c>
      <c r="E6399" t="s">
        <v>122</v>
      </c>
      <c r="F6399" t="s">
        <v>159</v>
      </c>
      <c r="G6399" t="s">
        <v>160</v>
      </c>
      <c r="H6399" t="s">
        <v>143</v>
      </c>
      <c r="I6399" t="s">
        <v>124</v>
      </c>
      <c r="J6399" t="s">
        <v>125</v>
      </c>
      <c r="K6399" t="s">
        <v>2900</v>
      </c>
      <c r="N6399" t="s">
        <v>2901</v>
      </c>
      <c r="O6399" t="s">
        <v>587</v>
      </c>
      <c r="P6399" t="s">
        <v>2902</v>
      </c>
      <c r="Q6399" t="s">
        <v>207</v>
      </c>
      <c r="R6399" t="s">
        <v>131</v>
      </c>
      <c r="S6399" t="s">
        <v>164</v>
      </c>
      <c r="T6399" t="s">
        <v>165</v>
      </c>
      <c r="U6399" t="s">
        <v>151</v>
      </c>
      <c r="V6399" t="s">
        <v>135</v>
      </c>
      <c r="W6399" t="s">
        <v>136</v>
      </c>
      <c r="X6399" t="s">
        <v>2903</v>
      </c>
      <c r="Y6399" s="94">
        <v>3403.88</v>
      </c>
      <c r="Z6399" s="94">
        <v>3350.42</v>
      </c>
      <c r="AA6399" s="94">
        <v>3450.9326000000001</v>
      </c>
      <c r="AB6399" s="94">
        <v>3450.93</v>
      </c>
      <c r="AC6399">
        <f t="shared" si="198"/>
        <v>2000</v>
      </c>
      <c r="AD6399" t="str">
        <f t="shared" si="199"/>
        <v>317</v>
      </c>
    </row>
    <row r="6400" spans="1:30" hidden="1" x14ac:dyDescent="0.25">
      <c r="A6400" t="s">
        <v>2898</v>
      </c>
      <c r="B6400" t="s">
        <v>583</v>
      </c>
      <c r="C6400" t="s">
        <v>2899</v>
      </c>
      <c r="D6400" t="s">
        <v>210</v>
      </c>
      <c r="E6400" t="s">
        <v>122</v>
      </c>
      <c r="F6400" t="s">
        <v>159</v>
      </c>
      <c r="G6400" t="s">
        <v>160</v>
      </c>
      <c r="H6400" t="s">
        <v>143</v>
      </c>
      <c r="I6400" t="s">
        <v>124</v>
      </c>
      <c r="J6400" t="s">
        <v>125</v>
      </c>
      <c r="K6400" t="s">
        <v>2900</v>
      </c>
      <c r="N6400" t="s">
        <v>2901</v>
      </c>
      <c r="O6400" t="s">
        <v>587</v>
      </c>
      <c r="P6400" t="s">
        <v>2902</v>
      </c>
      <c r="Q6400" t="s">
        <v>211</v>
      </c>
      <c r="R6400" t="s">
        <v>131</v>
      </c>
      <c r="S6400" t="s">
        <v>164</v>
      </c>
      <c r="T6400" t="s">
        <v>165</v>
      </c>
      <c r="U6400" t="s">
        <v>151</v>
      </c>
      <c r="V6400" t="s">
        <v>135</v>
      </c>
      <c r="W6400" t="s">
        <v>136</v>
      </c>
      <c r="X6400" t="s">
        <v>2903</v>
      </c>
      <c r="Y6400" s="94">
        <v>10000</v>
      </c>
      <c r="Z6400" s="94">
        <v>9485.09</v>
      </c>
      <c r="AA6400" s="94">
        <v>9769.6427000000003</v>
      </c>
      <c r="AB6400" s="94">
        <v>9769.64</v>
      </c>
      <c r="AC6400">
        <f t="shared" si="198"/>
        <v>2000</v>
      </c>
      <c r="AD6400" t="str">
        <f t="shared" si="199"/>
        <v>317</v>
      </c>
    </row>
    <row r="6401" spans="1:30" hidden="1" x14ac:dyDescent="0.25">
      <c r="A6401" t="s">
        <v>2898</v>
      </c>
      <c r="B6401" t="s">
        <v>583</v>
      </c>
      <c r="C6401" t="s">
        <v>2899</v>
      </c>
      <c r="D6401" t="s">
        <v>214</v>
      </c>
      <c r="E6401" t="s">
        <v>122</v>
      </c>
      <c r="F6401" t="s">
        <v>159</v>
      </c>
      <c r="G6401" t="s">
        <v>160</v>
      </c>
      <c r="H6401" t="s">
        <v>143</v>
      </c>
      <c r="I6401" t="s">
        <v>124</v>
      </c>
      <c r="J6401" t="s">
        <v>125</v>
      </c>
      <c r="K6401" t="s">
        <v>2900</v>
      </c>
      <c r="N6401" t="s">
        <v>2901</v>
      </c>
      <c r="O6401" t="s">
        <v>587</v>
      </c>
      <c r="P6401" t="s">
        <v>2902</v>
      </c>
      <c r="Q6401" t="s">
        <v>215</v>
      </c>
      <c r="R6401" t="s">
        <v>131</v>
      </c>
      <c r="S6401" t="s">
        <v>164</v>
      </c>
      <c r="T6401" t="s">
        <v>165</v>
      </c>
      <c r="U6401" t="s">
        <v>151</v>
      </c>
      <c r="V6401" t="s">
        <v>135</v>
      </c>
      <c r="W6401" t="s">
        <v>136</v>
      </c>
      <c r="X6401" t="s">
        <v>2903</v>
      </c>
      <c r="Y6401" s="94">
        <v>2292569</v>
      </c>
      <c r="Z6401" s="94">
        <v>2282325.41</v>
      </c>
      <c r="AA6401" s="94">
        <v>2350795.1723000002</v>
      </c>
      <c r="AB6401" s="94">
        <v>2350795.17</v>
      </c>
      <c r="AC6401">
        <f t="shared" si="198"/>
        <v>2000</v>
      </c>
      <c r="AD6401" t="str">
        <f t="shared" si="199"/>
        <v>317</v>
      </c>
    </row>
    <row r="6402" spans="1:30" hidden="1" x14ac:dyDescent="0.25">
      <c r="A6402" t="s">
        <v>2898</v>
      </c>
      <c r="B6402" t="s">
        <v>583</v>
      </c>
      <c r="C6402" t="s">
        <v>2899</v>
      </c>
      <c r="D6402" t="s">
        <v>224</v>
      </c>
      <c r="E6402" t="s">
        <v>122</v>
      </c>
      <c r="F6402" t="s">
        <v>159</v>
      </c>
      <c r="G6402" t="s">
        <v>160</v>
      </c>
      <c r="H6402" t="s">
        <v>143</v>
      </c>
      <c r="I6402" t="s">
        <v>124</v>
      </c>
      <c r="J6402" t="s">
        <v>125</v>
      </c>
      <c r="K6402" t="s">
        <v>2900</v>
      </c>
      <c r="N6402" t="s">
        <v>2901</v>
      </c>
      <c r="O6402" t="s">
        <v>587</v>
      </c>
      <c r="P6402" t="s">
        <v>2902</v>
      </c>
      <c r="Q6402" t="s">
        <v>225</v>
      </c>
      <c r="R6402" t="s">
        <v>131</v>
      </c>
      <c r="S6402" t="s">
        <v>164</v>
      </c>
      <c r="T6402" t="s">
        <v>165</v>
      </c>
      <c r="U6402" t="s">
        <v>151</v>
      </c>
      <c r="V6402" t="s">
        <v>135</v>
      </c>
      <c r="W6402" t="s">
        <v>136</v>
      </c>
      <c r="X6402" t="s">
        <v>2903</v>
      </c>
      <c r="Y6402" s="94">
        <v>2000</v>
      </c>
      <c r="Z6402" s="94">
        <v>1737.22</v>
      </c>
      <c r="AA6402" s="94">
        <v>1789.3366000000001</v>
      </c>
      <c r="AB6402" s="94">
        <v>1789.34</v>
      </c>
      <c r="AC6402">
        <f t="shared" si="198"/>
        <v>2000</v>
      </c>
      <c r="AD6402" t="str">
        <f t="shared" si="199"/>
        <v>317</v>
      </c>
    </row>
    <row r="6403" spans="1:30" hidden="1" x14ac:dyDescent="0.25">
      <c r="A6403" t="s">
        <v>2898</v>
      </c>
      <c r="B6403" t="s">
        <v>583</v>
      </c>
      <c r="C6403" t="s">
        <v>2899</v>
      </c>
      <c r="D6403" t="s">
        <v>226</v>
      </c>
      <c r="E6403" t="s">
        <v>122</v>
      </c>
      <c r="F6403" t="s">
        <v>159</v>
      </c>
      <c r="G6403" t="s">
        <v>160</v>
      </c>
      <c r="H6403" t="s">
        <v>143</v>
      </c>
      <c r="I6403" t="s">
        <v>124</v>
      </c>
      <c r="J6403" t="s">
        <v>125</v>
      </c>
      <c r="K6403" t="s">
        <v>2900</v>
      </c>
      <c r="N6403" t="s">
        <v>2901</v>
      </c>
      <c r="O6403" t="s">
        <v>587</v>
      </c>
      <c r="P6403" t="s">
        <v>2902</v>
      </c>
      <c r="Q6403" t="s">
        <v>227</v>
      </c>
      <c r="R6403" t="s">
        <v>131</v>
      </c>
      <c r="S6403" t="s">
        <v>164</v>
      </c>
      <c r="T6403" t="s">
        <v>165</v>
      </c>
      <c r="U6403" t="s">
        <v>151</v>
      </c>
      <c r="V6403" t="s">
        <v>135</v>
      </c>
      <c r="W6403" t="s">
        <v>136</v>
      </c>
      <c r="X6403" t="s">
        <v>2903</v>
      </c>
      <c r="Y6403" s="94">
        <v>1500</v>
      </c>
      <c r="Z6403" s="94">
        <v>1384.69</v>
      </c>
      <c r="AA6403" s="94">
        <v>1426.23</v>
      </c>
      <c r="AB6403" s="94">
        <v>1426.23</v>
      </c>
      <c r="AC6403">
        <f t="shared" ref="AC6403:AC6466" si="200">MID(D6403,1,1)*1000</f>
        <v>2000</v>
      </c>
      <c r="AD6403" t="str">
        <f t="shared" ref="AD6403:AD6466" si="201">MID(A6403,6,3)</f>
        <v>317</v>
      </c>
    </row>
    <row r="6404" spans="1:30" hidden="1" x14ac:dyDescent="0.25">
      <c r="A6404" t="s">
        <v>2898</v>
      </c>
      <c r="B6404" t="s">
        <v>583</v>
      </c>
      <c r="C6404" t="s">
        <v>2899</v>
      </c>
      <c r="D6404" t="s">
        <v>230</v>
      </c>
      <c r="E6404" t="s">
        <v>122</v>
      </c>
      <c r="F6404" t="s">
        <v>159</v>
      </c>
      <c r="G6404" t="s">
        <v>160</v>
      </c>
      <c r="H6404" t="s">
        <v>143</v>
      </c>
      <c r="I6404" t="s">
        <v>124</v>
      </c>
      <c r="J6404" t="s">
        <v>125</v>
      </c>
      <c r="K6404" t="s">
        <v>2900</v>
      </c>
      <c r="N6404" t="s">
        <v>2901</v>
      </c>
      <c r="O6404" t="s">
        <v>587</v>
      </c>
      <c r="P6404" t="s">
        <v>2902</v>
      </c>
      <c r="Q6404" t="s">
        <v>231</v>
      </c>
      <c r="R6404" t="s">
        <v>131</v>
      </c>
      <c r="S6404" t="s">
        <v>164</v>
      </c>
      <c r="T6404" t="s">
        <v>165</v>
      </c>
      <c r="U6404" t="s">
        <v>151</v>
      </c>
      <c r="V6404" t="s">
        <v>135</v>
      </c>
      <c r="W6404" t="s">
        <v>136</v>
      </c>
      <c r="X6404" t="s">
        <v>2903</v>
      </c>
      <c r="Y6404" s="94">
        <v>500</v>
      </c>
      <c r="Z6404" s="94">
        <v>0</v>
      </c>
      <c r="AA6404" s="94">
        <v>0</v>
      </c>
      <c r="AB6404" s="94">
        <v>0</v>
      </c>
      <c r="AC6404">
        <f t="shared" si="200"/>
        <v>2000</v>
      </c>
      <c r="AD6404" t="str">
        <f t="shared" si="201"/>
        <v>317</v>
      </c>
    </row>
    <row r="6405" spans="1:30" hidden="1" x14ac:dyDescent="0.25">
      <c r="A6405" t="s">
        <v>2898</v>
      </c>
      <c r="B6405" t="s">
        <v>583</v>
      </c>
      <c r="C6405" t="s">
        <v>2899</v>
      </c>
      <c r="D6405" t="s">
        <v>455</v>
      </c>
      <c r="E6405" t="s">
        <v>122</v>
      </c>
      <c r="F6405" t="s">
        <v>159</v>
      </c>
      <c r="G6405" t="s">
        <v>160</v>
      </c>
      <c r="H6405" t="s">
        <v>143</v>
      </c>
      <c r="I6405" t="s">
        <v>124</v>
      </c>
      <c r="J6405" t="s">
        <v>125</v>
      </c>
      <c r="K6405" t="s">
        <v>2900</v>
      </c>
      <c r="N6405" t="s">
        <v>2901</v>
      </c>
      <c r="O6405" t="s">
        <v>587</v>
      </c>
      <c r="P6405" t="s">
        <v>2902</v>
      </c>
      <c r="Q6405" t="s">
        <v>456</v>
      </c>
      <c r="R6405" t="s">
        <v>131</v>
      </c>
      <c r="S6405" t="s">
        <v>164</v>
      </c>
      <c r="T6405" t="s">
        <v>165</v>
      </c>
      <c r="U6405" t="s">
        <v>151</v>
      </c>
      <c r="V6405" t="s">
        <v>135</v>
      </c>
      <c r="W6405" t="s">
        <v>136</v>
      </c>
      <c r="X6405" t="s">
        <v>2903</v>
      </c>
      <c r="Y6405" s="94">
        <v>1500</v>
      </c>
      <c r="Z6405" s="94">
        <v>639.45000000000005</v>
      </c>
      <c r="AA6405" s="94">
        <v>658.63350000000003</v>
      </c>
      <c r="AB6405" s="94">
        <v>658.63</v>
      </c>
      <c r="AC6405">
        <f t="shared" si="200"/>
        <v>2000</v>
      </c>
      <c r="AD6405" t="str">
        <f t="shared" si="201"/>
        <v>317</v>
      </c>
    </row>
    <row r="6406" spans="1:30" hidden="1" x14ac:dyDescent="0.25">
      <c r="A6406" t="s">
        <v>2898</v>
      </c>
      <c r="B6406" t="s">
        <v>583</v>
      </c>
      <c r="C6406" t="s">
        <v>2899</v>
      </c>
      <c r="D6406" t="s">
        <v>234</v>
      </c>
      <c r="E6406" t="s">
        <v>122</v>
      </c>
      <c r="F6406" t="s">
        <v>159</v>
      </c>
      <c r="G6406" t="s">
        <v>160</v>
      </c>
      <c r="H6406" t="s">
        <v>143</v>
      </c>
      <c r="I6406" t="s">
        <v>124</v>
      </c>
      <c r="J6406" t="s">
        <v>125</v>
      </c>
      <c r="K6406" t="s">
        <v>2900</v>
      </c>
      <c r="N6406" t="s">
        <v>2901</v>
      </c>
      <c r="O6406" t="s">
        <v>587</v>
      </c>
      <c r="P6406" t="s">
        <v>2902</v>
      </c>
      <c r="Q6406" t="s">
        <v>235</v>
      </c>
      <c r="R6406" t="s">
        <v>131</v>
      </c>
      <c r="S6406" t="s">
        <v>164</v>
      </c>
      <c r="T6406" t="s">
        <v>165</v>
      </c>
      <c r="U6406" t="s">
        <v>151</v>
      </c>
      <c r="V6406" t="s">
        <v>135</v>
      </c>
      <c r="W6406" t="s">
        <v>136</v>
      </c>
      <c r="X6406" t="s">
        <v>2903</v>
      </c>
      <c r="Y6406" s="94">
        <v>1484839.53</v>
      </c>
      <c r="Z6406" s="94">
        <v>1520411</v>
      </c>
      <c r="AA6406" s="94">
        <v>1661038.7699999998</v>
      </c>
      <c r="AB6406" s="94">
        <v>1661038.77</v>
      </c>
      <c r="AC6406">
        <f t="shared" si="200"/>
        <v>3000</v>
      </c>
      <c r="AD6406" t="str">
        <f t="shared" si="201"/>
        <v>317</v>
      </c>
    </row>
    <row r="6407" spans="1:30" hidden="1" x14ac:dyDescent="0.25">
      <c r="A6407" t="s">
        <v>2898</v>
      </c>
      <c r="B6407" t="s">
        <v>583</v>
      </c>
      <c r="C6407" t="s">
        <v>2899</v>
      </c>
      <c r="D6407" t="s">
        <v>238</v>
      </c>
      <c r="E6407" t="s">
        <v>122</v>
      </c>
      <c r="F6407" t="s">
        <v>159</v>
      </c>
      <c r="G6407" t="s">
        <v>160</v>
      </c>
      <c r="H6407" t="s">
        <v>143</v>
      </c>
      <c r="I6407" t="s">
        <v>124</v>
      </c>
      <c r="J6407" t="s">
        <v>125</v>
      </c>
      <c r="K6407" t="s">
        <v>2900</v>
      </c>
      <c r="N6407" t="s">
        <v>2901</v>
      </c>
      <c r="O6407" t="s">
        <v>587</v>
      </c>
      <c r="P6407" t="s">
        <v>2902</v>
      </c>
      <c r="Q6407" t="s">
        <v>239</v>
      </c>
      <c r="R6407" t="s">
        <v>131</v>
      </c>
      <c r="S6407" t="s">
        <v>164</v>
      </c>
      <c r="T6407" t="s">
        <v>165</v>
      </c>
      <c r="U6407" t="s">
        <v>151</v>
      </c>
      <c r="V6407" t="s">
        <v>135</v>
      </c>
      <c r="W6407" t="s">
        <v>136</v>
      </c>
      <c r="X6407" t="s">
        <v>2903</v>
      </c>
      <c r="Y6407" s="94">
        <v>302362.65999999997</v>
      </c>
      <c r="Z6407" s="94">
        <v>0</v>
      </c>
      <c r="AA6407" s="94">
        <v>0</v>
      </c>
      <c r="AB6407" s="94">
        <v>0</v>
      </c>
      <c r="AC6407">
        <f t="shared" si="200"/>
        <v>3000</v>
      </c>
      <c r="AD6407" t="str">
        <f t="shared" si="201"/>
        <v>317</v>
      </c>
    </row>
    <row r="6408" spans="1:30" hidden="1" x14ac:dyDescent="0.25">
      <c r="A6408" t="s">
        <v>2898</v>
      </c>
      <c r="B6408" t="s">
        <v>583</v>
      </c>
      <c r="C6408" t="s">
        <v>2899</v>
      </c>
      <c r="D6408" t="s">
        <v>158</v>
      </c>
      <c r="E6408" t="s">
        <v>122</v>
      </c>
      <c r="F6408" t="s">
        <v>159</v>
      </c>
      <c r="G6408" t="s">
        <v>160</v>
      </c>
      <c r="H6408" t="s">
        <v>143</v>
      </c>
      <c r="I6408" t="s">
        <v>124</v>
      </c>
      <c r="J6408" t="s">
        <v>125</v>
      </c>
      <c r="K6408" t="s">
        <v>2900</v>
      </c>
      <c r="N6408" t="s">
        <v>2901</v>
      </c>
      <c r="O6408" t="s">
        <v>587</v>
      </c>
      <c r="P6408" t="s">
        <v>2902</v>
      </c>
      <c r="Q6408" t="s">
        <v>163</v>
      </c>
      <c r="R6408" t="s">
        <v>131</v>
      </c>
      <c r="S6408" t="s">
        <v>164</v>
      </c>
      <c r="T6408" t="s">
        <v>165</v>
      </c>
      <c r="U6408" t="s">
        <v>151</v>
      </c>
      <c r="V6408" t="s">
        <v>135</v>
      </c>
      <c r="W6408" t="s">
        <v>136</v>
      </c>
      <c r="X6408" t="s">
        <v>2903</v>
      </c>
      <c r="Y6408" s="94">
        <v>73874.09</v>
      </c>
      <c r="Z6408" s="94">
        <v>0</v>
      </c>
      <c r="AA6408" s="94">
        <v>0</v>
      </c>
      <c r="AB6408" s="94">
        <v>0</v>
      </c>
      <c r="AC6408">
        <f t="shared" si="200"/>
        <v>3000</v>
      </c>
      <c r="AD6408" t="str">
        <f t="shared" si="201"/>
        <v>317</v>
      </c>
    </row>
    <row r="6409" spans="1:30" hidden="1" x14ac:dyDescent="0.25">
      <c r="A6409" t="s">
        <v>2898</v>
      </c>
      <c r="B6409" t="s">
        <v>583</v>
      </c>
      <c r="C6409" t="s">
        <v>2899</v>
      </c>
      <c r="D6409" t="s">
        <v>240</v>
      </c>
      <c r="E6409" t="s">
        <v>122</v>
      </c>
      <c r="F6409" t="s">
        <v>159</v>
      </c>
      <c r="G6409" t="s">
        <v>160</v>
      </c>
      <c r="H6409" t="s">
        <v>143</v>
      </c>
      <c r="I6409" t="s">
        <v>124</v>
      </c>
      <c r="J6409" t="s">
        <v>125</v>
      </c>
      <c r="K6409" t="s">
        <v>2900</v>
      </c>
      <c r="N6409" t="s">
        <v>2901</v>
      </c>
      <c r="O6409" t="s">
        <v>587</v>
      </c>
      <c r="P6409" t="s">
        <v>2902</v>
      </c>
      <c r="Q6409" t="s">
        <v>241</v>
      </c>
      <c r="R6409" t="s">
        <v>131</v>
      </c>
      <c r="S6409" t="s">
        <v>164</v>
      </c>
      <c r="T6409" t="s">
        <v>165</v>
      </c>
      <c r="U6409" t="s">
        <v>151</v>
      </c>
      <c r="V6409" t="s">
        <v>135</v>
      </c>
      <c r="W6409" t="s">
        <v>136</v>
      </c>
      <c r="X6409" t="s">
        <v>2903</v>
      </c>
      <c r="Y6409" s="94">
        <v>1503.72</v>
      </c>
      <c r="Z6409" s="94">
        <v>0</v>
      </c>
      <c r="AA6409" s="94">
        <v>0</v>
      </c>
      <c r="AB6409" s="94">
        <v>0</v>
      </c>
      <c r="AC6409">
        <f t="shared" si="200"/>
        <v>3000</v>
      </c>
      <c r="AD6409" t="str">
        <f t="shared" si="201"/>
        <v>317</v>
      </c>
    </row>
    <row r="6410" spans="1:30" hidden="1" x14ac:dyDescent="0.25">
      <c r="A6410" t="s">
        <v>2898</v>
      </c>
      <c r="B6410" t="s">
        <v>583</v>
      </c>
      <c r="C6410" t="s">
        <v>2899</v>
      </c>
      <c r="D6410" t="s">
        <v>167</v>
      </c>
      <c r="E6410" t="s">
        <v>122</v>
      </c>
      <c r="F6410" t="s">
        <v>159</v>
      </c>
      <c r="G6410" t="s">
        <v>160</v>
      </c>
      <c r="H6410" t="s">
        <v>143</v>
      </c>
      <c r="I6410" t="s">
        <v>124</v>
      </c>
      <c r="J6410" t="s">
        <v>125</v>
      </c>
      <c r="K6410" t="s">
        <v>2900</v>
      </c>
      <c r="N6410" t="s">
        <v>2901</v>
      </c>
      <c r="O6410" t="s">
        <v>587</v>
      </c>
      <c r="P6410" t="s">
        <v>2902</v>
      </c>
      <c r="Q6410" t="s">
        <v>168</v>
      </c>
      <c r="R6410" t="s">
        <v>131</v>
      </c>
      <c r="S6410" t="s">
        <v>164</v>
      </c>
      <c r="T6410" t="s">
        <v>165</v>
      </c>
      <c r="U6410" t="s">
        <v>151</v>
      </c>
      <c r="V6410" t="s">
        <v>135</v>
      </c>
      <c r="W6410" t="s">
        <v>136</v>
      </c>
      <c r="X6410" t="s">
        <v>2903</v>
      </c>
      <c r="Y6410" s="94">
        <v>89332.52</v>
      </c>
      <c r="Z6410" s="94">
        <v>0</v>
      </c>
      <c r="AA6410" s="94">
        <v>0</v>
      </c>
      <c r="AB6410" s="94">
        <v>0</v>
      </c>
      <c r="AC6410">
        <f t="shared" si="200"/>
        <v>3000</v>
      </c>
      <c r="AD6410" t="str">
        <f t="shared" si="201"/>
        <v>317</v>
      </c>
    </row>
    <row r="6411" spans="1:30" hidden="1" x14ac:dyDescent="0.25">
      <c r="A6411" t="s">
        <v>2898</v>
      </c>
      <c r="B6411" t="s">
        <v>583</v>
      </c>
      <c r="C6411" t="s">
        <v>2899</v>
      </c>
      <c r="D6411" t="s">
        <v>299</v>
      </c>
      <c r="E6411" t="s">
        <v>122</v>
      </c>
      <c r="F6411" t="s">
        <v>159</v>
      </c>
      <c r="G6411" t="s">
        <v>160</v>
      </c>
      <c r="H6411" t="s">
        <v>143</v>
      </c>
      <c r="I6411" t="s">
        <v>124</v>
      </c>
      <c r="J6411" t="s">
        <v>125</v>
      </c>
      <c r="K6411" t="s">
        <v>2900</v>
      </c>
      <c r="N6411" t="s">
        <v>2901</v>
      </c>
      <c r="O6411" t="s">
        <v>587</v>
      </c>
      <c r="P6411" t="s">
        <v>2902</v>
      </c>
      <c r="Q6411" t="s">
        <v>300</v>
      </c>
      <c r="R6411" t="s">
        <v>131</v>
      </c>
      <c r="S6411" t="s">
        <v>164</v>
      </c>
      <c r="T6411" t="s">
        <v>165</v>
      </c>
      <c r="U6411" t="s">
        <v>151</v>
      </c>
      <c r="V6411" t="s">
        <v>135</v>
      </c>
      <c r="W6411" t="s">
        <v>136</v>
      </c>
      <c r="X6411" t="s">
        <v>2903</v>
      </c>
      <c r="Y6411" s="94">
        <v>1422622.22</v>
      </c>
      <c r="Z6411" s="94">
        <v>0</v>
      </c>
      <c r="AA6411" s="94">
        <v>0</v>
      </c>
      <c r="AB6411" s="94">
        <v>0</v>
      </c>
      <c r="AC6411">
        <f t="shared" si="200"/>
        <v>3000</v>
      </c>
      <c r="AD6411" t="str">
        <f t="shared" si="201"/>
        <v>317</v>
      </c>
    </row>
    <row r="6412" spans="1:30" hidden="1" x14ac:dyDescent="0.25">
      <c r="A6412" t="s">
        <v>2898</v>
      </c>
      <c r="B6412" t="s">
        <v>583</v>
      </c>
      <c r="C6412" t="s">
        <v>2899</v>
      </c>
      <c r="D6412" t="s">
        <v>242</v>
      </c>
      <c r="E6412" t="s">
        <v>122</v>
      </c>
      <c r="F6412" t="s">
        <v>159</v>
      </c>
      <c r="G6412" t="s">
        <v>160</v>
      </c>
      <c r="H6412" t="s">
        <v>143</v>
      </c>
      <c r="I6412" t="s">
        <v>124</v>
      </c>
      <c r="J6412" t="s">
        <v>125</v>
      </c>
      <c r="K6412" t="s">
        <v>2900</v>
      </c>
      <c r="N6412" t="s">
        <v>2901</v>
      </c>
      <c r="O6412" t="s">
        <v>587</v>
      </c>
      <c r="P6412" t="s">
        <v>2902</v>
      </c>
      <c r="Q6412" t="s">
        <v>243</v>
      </c>
      <c r="R6412" t="s">
        <v>131</v>
      </c>
      <c r="S6412" t="s">
        <v>164</v>
      </c>
      <c r="T6412" t="s">
        <v>165</v>
      </c>
      <c r="U6412" t="s">
        <v>151</v>
      </c>
      <c r="V6412" t="s">
        <v>135</v>
      </c>
      <c r="W6412" t="s">
        <v>136</v>
      </c>
      <c r="X6412" t="s">
        <v>2903</v>
      </c>
      <c r="Y6412" s="94">
        <v>5604.56</v>
      </c>
      <c r="Z6412" s="94">
        <v>3712.12</v>
      </c>
      <c r="AA6412" s="94">
        <v>3823.5</v>
      </c>
      <c r="AB6412" s="94">
        <v>3823.5</v>
      </c>
      <c r="AC6412">
        <f t="shared" si="200"/>
        <v>3000</v>
      </c>
      <c r="AD6412" t="str">
        <f t="shared" si="201"/>
        <v>317</v>
      </c>
    </row>
    <row r="6413" spans="1:30" hidden="1" x14ac:dyDescent="0.25">
      <c r="A6413" t="s">
        <v>2898</v>
      </c>
      <c r="B6413" t="s">
        <v>583</v>
      </c>
      <c r="C6413" t="s">
        <v>2899</v>
      </c>
      <c r="D6413" t="s">
        <v>291</v>
      </c>
      <c r="E6413" t="s">
        <v>122</v>
      </c>
      <c r="F6413" t="s">
        <v>159</v>
      </c>
      <c r="G6413" t="s">
        <v>160</v>
      </c>
      <c r="H6413" t="s">
        <v>143</v>
      </c>
      <c r="I6413" t="s">
        <v>124</v>
      </c>
      <c r="J6413" t="s">
        <v>125</v>
      </c>
      <c r="K6413" t="s">
        <v>2900</v>
      </c>
      <c r="N6413" t="s">
        <v>2901</v>
      </c>
      <c r="O6413" t="s">
        <v>587</v>
      </c>
      <c r="P6413" t="s">
        <v>2902</v>
      </c>
      <c r="Q6413" t="s">
        <v>169</v>
      </c>
      <c r="R6413" t="s">
        <v>131</v>
      </c>
      <c r="S6413" t="s">
        <v>164</v>
      </c>
      <c r="T6413" t="s">
        <v>165</v>
      </c>
      <c r="U6413" t="s">
        <v>151</v>
      </c>
      <c r="V6413" t="s">
        <v>135</v>
      </c>
      <c r="W6413" t="s">
        <v>136</v>
      </c>
      <c r="X6413" t="s">
        <v>2903</v>
      </c>
      <c r="Y6413" s="94">
        <v>147383.48000000001</v>
      </c>
      <c r="Z6413" s="94">
        <v>815533.61333333328</v>
      </c>
      <c r="AA6413" s="94">
        <v>839999.62173333333</v>
      </c>
      <c r="AB6413" s="94">
        <v>839999.62</v>
      </c>
      <c r="AC6413">
        <f t="shared" si="200"/>
        <v>3000</v>
      </c>
      <c r="AD6413" t="str">
        <f t="shared" si="201"/>
        <v>317</v>
      </c>
    </row>
    <row r="6414" spans="1:30" hidden="1" x14ac:dyDescent="0.25">
      <c r="A6414" t="s">
        <v>2898</v>
      </c>
      <c r="B6414" t="s">
        <v>583</v>
      </c>
      <c r="C6414" t="s">
        <v>2899</v>
      </c>
      <c r="D6414" t="s">
        <v>256</v>
      </c>
      <c r="E6414" t="s">
        <v>122</v>
      </c>
      <c r="F6414" t="s">
        <v>159</v>
      </c>
      <c r="G6414" t="s">
        <v>160</v>
      </c>
      <c r="H6414" t="s">
        <v>143</v>
      </c>
      <c r="I6414" t="s">
        <v>124</v>
      </c>
      <c r="J6414" t="s">
        <v>125</v>
      </c>
      <c r="K6414" t="s">
        <v>2900</v>
      </c>
      <c r="N6414" t="s">
        <v>2901</v>
      </c>
      <c r="O6414" t="s">
        <v>587</v>
      </c>
      <c r="P6414" t="s">
        <v>2902</v>
      </c>
      <c r="Q6414" t="s">
        <v>257</v>
      </c>
      <c r="R6414" t="s">
        <v>131</v>
      </c>
      <c r="S6414" t="s">
        <v>164</v>
      </c>
      <c r="T6414" t="s">
        <v>165</v>
      </c>
      <c r="U6414" t="s">
        <v>151</v>
      </c>
      <c r="V6414" t="s">
        <v>135</v>
      </c>
      <c r="W6414" t="s">
        <v>136</v>
      </c>
      <c r="X6414" t="s">
        <v>2903</v>
      </c>
      <c r="Y6414" s="94">
        <v>0</v>
      </c>
      <c r="Z6414" s="94">
        <v>956.21</v>
      </c>
      <c r="AA6414" s="94">
        <v>984.89630000000011</v>
      </c>
      <c r="AB6414" s="94">
        <v>984.9</v>
      </c>
      <c r="AC6414">
        <f t="shared" si="200"/>
        <v>3000</v>
      </c>
      <c r="AD6414" t="str">
        <f t="shared" si="201"/>
        <v>317</v>
      </c>
    </row>
    <row r="6415" spans="1:30" hidden="1" x14ac:dyDescent="0.25">
      <c r="A6415" t="s">
        <v>2898</v>
      </c>
      <c r="B6415" t="s">
        <v>583</v>
      </c>
      <c r="C6415" t="s">
        <v>2899</v>
      </c>
      <c r="D6415" t="s">
        <v>264</v>
      </c>
      <c r="E6415" t="s">
        <v>122</v>
      </c>
      <c r="F6415" t="s">
        <v>159</v>
      </c>
      <c r="G6415" t="s">
        <v>160</v>
      </c>
      <c r="H6415" t="s">
        <v>143</v>
      </c>
      <c r="I6415" t="s">
        <v>124</v>
      </c>
      <c r="J6415" t="s">
        <v>125</v>
      </c>
      <c r="K6415" t="s">
        <v>2900</v>
      </c>
      <c r="N6415" t="s">
        <v>2901</v>
      </c>
      <c r="O6415" t="s">
        <v>587</v>
      </c>
      <c r="P6415" t="s">
        <v>2902</v>
      </c>
      <c r="Q6415" t="s">
        <v>265</v>
      </c>
      <c r="R6415" t="s">
        <v>131</v>
      </c>
      <c r="S6415" t="s">
        <v>164</v>
      </c>
      <c r="T6415" t="s">
        <v>165</v>
      </c>
      <c r="U6415" t="s">
        <v>151</v>
      </c>
      <c r="V6415" t="s">
        <v>135</v>
      </c>
      <c r="W6415" t="s">
        <v>136</v>
      </c>
      <c r="X6415" t="s">
        <v>2903</v>
      </c>
      <c r="Y6415" s="94">
        <v>50000</v>
      </c>
      <c r="Z6415" s="94">
        <v>23577.989999999998</v>
      </c>
      <c r="AA6415" s="94">
        <v>24285.329699999998</v>
      </c>
      <c r="AB6415" s="94">
        <v>24285.33</v>
      </c>
      <c r="AC6415">
        <f t="shared" si="200"/>
        <v>3000</v>
      </c>
      <c r="AD6415" t="str">
        <f t="shared" si="201"/>
        <v>317</v>
      </c>
    </row>
    <row r="6416" spans="1:30" hidden="1" x14ac:dyDescent="0.25">
      <c r="A6416" t="s">
        <v>2898</v>
      </c>
      <c r="B6416" t="s">
        <v>583</v>
      </c>
      <c r="C6416" t="s">
        <v>2899</v>
      </c>
      <c r="D6416" t="s">
        <v>266</v>
      </c>
      <c r="E6416" t="s">
        <v>122</v>
      </c>
      <c r="F6416" t="s">
        <v>159</v>
      </c>
      <c r="G6416" t="s">
        <v>160</v>
      </c>
      <c r="H6416" t="s">
        <v>143</v>
      </c>
      <c r="I6416" t="s">
        <v>124</v>
      </c>
      <c r="J6416" t="s">
        <v>125</v>
      </c>
      <c r="K6416" t="s">
        <v>2900</v>
      </c>
      <c r="N6416" t="s">
        <v>2901</v>
      </c>
      <c r="O6416" t="s">
        <v>587</v>
      </c>
      <c r="P6416" t="s">
        <v>2902</v>
      </c>
      <c r="Q6416" t="s">
        <v>267</v>
      </c>
      <c r="R6416" t="s">
        <v>131</v>
      </c>
      <c r="S6416" t="s">
        <v>164</v>
      </c>
      <c r="T6416" t="s">
        <v>165</v>
      </c>
      <c r="U6416" t="s">
        <v>151</v>
      </c>
      <c r="V6416" t="s">
        <v>135</v>
      </c>
      <c r="W6416" t="s">
        <v>136</v>
      </c>
      <c r="X6416" t="s">
        <v>2903</v>
      </c>
      <c r="Y6416" s="94">
        <v>1000</v>
      </c>
      <c r="Z6416" s="94">
        <v>11024.4</v>
      </c>
      <c r="AA6416" s="94">
        <v>11355.132</v>
      </c>
      <c r="AB6416" s="94">
        <v>11355.13</v>
      </c>
      <c r="AC6416">
        <f t="shared" si="200"/>
        <v>3000</v>
      </c>
      <c r="AD6416" t="str">
        <f t="shared" si="201"/>
        <v>317</v>
      </c>
    </row>
    <row r="6417" spans="1:30" hidden="1" x14ac:dyDescent="0.25">
      <c r="A6417" t="s">
        <v>2898</v>
      </c>
      <c r="B6417" t="s">
        <v>583</v>
      </c>
      <c r="C6417" t="s">
        <v>2899</v>
      </c>
      <c r="D6417" t="s">
        <v>272</v>
      </c>
      <c r="E6417" t="s">
        <v>122</v>
      </c>
      <c r="F6417" t="s">
        <v>159</v>
      </c>
      <c r="G6417" t="s">
        <v>160</v>
      </c>
      <c r="H6417" t="s">
        <v>143</v>
      </c>
      <c r="I6417" t="s">
        <v>124</v>
      </c>
      <c r="J6417" t="s">
        <v>125</v>
      </c>
      <c r="K6417" t="s">
        <v>2900</v>
      </c>
      <c r="N6417" t="s">
        <v>2901</v>
      </c>
      <c r="O6417" t="s">
        <v>587</v>
      </c>
      <c r="P6417" t="s">
        <v>2902</v>
      </c>
      <c r="Q6417" t="s">
        <v>273</v>
      </c>
      <c r="R6417" t="s">
        <v>131</v>
      </c>
      <c r="S6417" t="s">
        <v>164</v>
      </c>
      <c r="T6417" t="s">
        <v>165</v>
      </c>
      <c r="U6417" t="s">
        <v>151</v>
      </c>
      <c r="V6417" t="s">
        <v>135</v>
      </c>
      <c r="W6417" t="s">
        <v>136</v>
      </c>
      <c r="X6417" t="s">
        <v>2903</v>
      </c>
      <c r="Y6417" s="94">
        <v>55000</v>
      </c>
      <c r="Z6417" s="94">
        <v>29140.83</v>
      </c>
      <c r="AA6417" s="94">
        <v>30015.054900000003</v>
      </c>
      <c r="AB6417" s="94">
        <v>30015.05</v>
      </c>
      <c r="AC6417">
        <f t="shared" si="200"/>
        <v>3000</v>
      </c>
      <c r="AD6417" t="str">
        <f t="shared" si="201"/>
        <v>317</v>
      </c>
    </row>
    <row r="6418" spans="1:30" hidden="1" x14ac:dyDescent="0.25">
      <c r="A6418" t="s">
        <v>2898</v>
      </c>
      <c r="B6418" t="s">
        <v>583</v>
      </c>
      <c r="C6418" t="s">
        <v>2899</v>
      </c>
      <c r="D6418" t="s">
        <v>276</v>
      </c>
      <c r="E6418" t="s">
        <v>122</v>
      </c>
      <c r="F6418" t="s">
        <v>159</v>
      </c>
      <c r="G6418" t="s">
        <v>160</v>
      </c>
      <c r="H6418" t="s">
        <v>143</v>
      </c>
      <c r="I6418" t="s">
        <v>124</v>
      </c>
      <c r="J6418" t="s">
        <v>125</v>
      </c>
      <c r="K6418" t="s">
        <v>2900</v>
      </c>
      <c r="N6418" t="s">
        <v>2901</v>
      </c>
      <c r="O6418" t="s">
        <v>587</v>
      </c>
      <c r="P6418" t="s">
        <v>2902</v>
      </c>
      <c r="Q6418" t="s">
        <v>277</v>
      </c>
      <c r="R6418" t="s">
        <v>131</v>
      </c>
      <c r="S6418" t="s">
        <v>164</v>
      </c>
      <c r="T6418" t="s">
        <v>165</v>
      </c>
      <c r="U6418" t="s">
        <v>151</v>
      </c>
      <c r="V6418" t="s">
        <v>135</v>
      </c>
      <c r="W6418" t="s">
        <v>136</v>
      </c>
      <c r="X6418" t="s">
        <v>2903</v>
      </c>
      <c r="Y6418" s="94">
        <v>166961.03</v>
      </c>
      <c r="Z6418" s="94">
        <v>152906.38</v>
      </c>
      <c r="AA6418" s="94">
        <v>157493.57140000002</v>
      </c>
      <c r="AB6418" s="94">
        <v>157493.57</v>
      </c>
      <c r="AC6418">
        <f t="shared" si="200"/>
        <v>3000</v>
      </c>
      <c r="AD6418" t="str">
        <f t="shared" si="201"/>
        <v>317</v>
      </c>
    </row>
    <row r="6419" spans="1:30" hidden="1" x14ac:dyDescent="0.25">
      <c r="A6419" t="s">
        <v>2898</v>
      </c>
      <c r="B6419" t="s">
        <v>583</v>
      </c>
      <c r="C6419" t="s">
        <v>2899</v>
      </c>
      <c r="D6419" t="s">
        <v>280</v>
      </c>
      <c r="E6419" t="s">
        <v>122</v>
      </c>
      <c r="F6419" t="s">
        <v>159</v>
      </c>
      <c r="G6419" t="s">
        <v>160</v>
      </c>
      <c r="H6419" t="s">
        <v>143</v>
      </c>
      <c r="I6419" t="s">
        <v>124</v>
      </c>
      <c r="J6419" t="s">
        <v>125</v>
      </c>
      <c r="K6419" t="s">
        <v>2900</v>
      </c>
      <c r="N6419" t="s">
        <v>2901</v>
      </c>
      <c r="O6419" t="s">
        <v>587</v>
      </c>
      <c r="P6419" t="s">
        <v>2902</v>
      </c>
      <c r="Q6419" t="s">
        <v>281</v>
      </c>
      <c r="R6419" t="s">
        <v>131</v>
      </c>
      <c r="S6419" t="s">
        <v>164</v>
      </c>
      <c r="T6419" t="s">
        <v>165</v>
      </c>
      <c r="U6419" t="s">
        <v>151</v>
      </c>
      <c r="V6419" t="s">
        <v>135</v>
      </c>
      <c r="W6419" t="s">
        <v>136</v>
      </c>
      <c r="X6419" t="s">
        <v>2903</v>
      </c>
      <c r="Y6419" s="94">
        <v>14176.6</v>
      </c>
      <c r="Z6419" s="94">
        <v>0</v>
      </c>
      <c r="AA6419" s="94">
        <v>0</v>
      </c>
      <c r="AB6419" s="94">
        <v>0</v>
      </c>
      <c r="AC6419">
        <f t="shared" si="200"/>
        <v>3000</v>
      </c>
      <c r="AD6419" t="str">
        <f t="shared" si="201"/>
        <v>317</v>
      </c>
    </row>
    <row r="6420" spans="1:30" hidden="1" x14ac:dyDescent="0.25">
      <c r="A6420" t="s">
        <v>2898</v>
      </c>
      <c r="B6420" t="s">
        <v>583</v>
      </c>
      <c r="C6420" t="s">
        <v>2899</v>
      </c>
      <c r="D6420" t="s">
        <v>172</v>
      </c>
      <c r="E6420" t="s">
        <v>122</v>
      </c>
      <c r="F6420" t="s">
        <v>159</v>
      </c>
      <c r="G6420" t="s">
        <v>160</v>
      </c>
      <c r="H6420" t="s">
        <v>143</v>
      </c>
      <c r="I6420" t="s">
        <v>124</v>
      </c>
      <c r="J6420" t="s">
        <v>125</v>
      </c>
      <c r="K6420" t="s">
        <v>2900</v>
      </c>
      <c r="N6420" t="s">
        <v>2901</v>
      </c>
      <c r="O6420" t="s">
        <v>587</v>
      </c>
      <c r="P6420" t="s">
        <v>2902</v>
      </c>
      <c r="Q6420" t="s">
        <v>173</v>
      </c>
      <c r="R6420" t="s">
        <v>131</v>
      </c>
      <c r="S6420" t="s">
        <v>164</v>
      </c>
      <c r="T6420" t="s">
        <v>165</v>
      </c>
      <c r="U6420" t="s">
        <v>151</v>
      </c>
      <c r="V6420" t="s">
        <v>135</v>
      </c>
      <c r="W6420" t="s">
        <v>136</v>
      </c>
      <c r="X6420" t="s">
        <v>2903</v>
      </c>
      <c r="Y6420" s="94">
        <v>540</v>
      </c>
      <c r="Z6420" s="94">
        <v>0</v>
      </c>
      <c r="AA6420" s="94">
        <v>0</v>
      </c>
      <c r="AB6420" s="94">
        <v>0</v>
      </c>
      <c r="AC6420">
        <f t="shared" si="200"/>
        <v>3000</v>
      </c>
      <c r="AD6420" t="str">
        <f t="shared" si="201"/>
        <v>317</v>
      </c>
    </row>
    <row r="6421" spans="1:30" hidden="1" x14ac:dyDescent="0.25">
      <c r="A6421" t="s">
        <v>2898</v>
      </c>
      <c r="B6421" t="s">
        <v>583</v>
      </c>
      <c r="C6421" t="s">
        <v>2899</v>
      </c>
      <c r="D6421" t="s">
        <v>174</v>
      </c>
      <c r="E6421" t="s">
        <v>122</v>
      </c>
      <c r="F6421" t="s">
        <v>159</v>
      </c>
      <c r="G6421" t="s">
        <v>160</v>
      </c>
      <c r="H6421" t="s">
        <v>143</v>
      </c>
      <c r="I6421" t="s">
        <v>124</v>
      </c>
      <c r="J6421" t="s">
        <v>125</v>
      </c>
      <c r="K6421" t="s">
        <v>2900</v>
      </c>
      <c r="N6421" t="s">
        <v>2901</v>
      </c>
      <c r="O6421" t="s">
        <v>587</v>
      </c>
      <c r="P6421" t="s">
        <v>2902</v>
      </c>
      <c r="Q6421" t="s">
        <v>175</v>
      </c>
      <c r="R6421" t="s">
        <v>131</v>
      </c>
      <c r="S6421" t="s">
        <v>164</v>
      </c>
      <c r="T6421" t="s">
        <v>165</v>
      </c>
      <c r="U6421" t="s">
        <v>151</v>
      </c>
      <c r="V6421" t="s">
        <v>135</v>
      </c>
      <c r="W6421" t="s">
        <v>136</v>
      </c>
      <c r="X6421" t="s">
        <v>2903</v>
      </c>
      <c r="Y6421" s="94">
        <v>500</v>
      </c>
      <c r="Z6421" s="94">
        <v>0</v>
      </c>
      <c r="AA6421" s="94">
        <v>0</v>
      </c>
      <c r="AB6421" s="94">
        <v>0</v>
      </c>
      <c r="AC6421">
        <f t="shared" si="200"/>
        <v>3000</v>
      </c>
      <c r="AD6421" t="str">
        <f t="shared" si="201"/>
        <v>317</v>
      </c>
    </row>
    <row r="6422" spans="1:30" hidden="1" x14ac:dyDescent="0.25">
      <c r="A6422" t="s">
        <v>2898</v>
      </c>
      <c r="B6422" t="s">
        <v>583</v>
      </c>
      <c r="C6422" t="s">
        <v>2899</v>
      </c>
      <c r="D6422" t="s">
        <v>176</v>
      </c>
      <c r="E6422" t="s">
        <v>122</v>
      </c>
      <c r="F6422" t="s">
        <v>159</v>
      </c>
      <c r="G6422" t="s">
        <v>160</v>
      </c>
      <c r="H6422" t="s">
        <v>143</v>
      </c>
      <c r="I6422" t="s">
        <v>124</v>
      </c>
      <c r="J6422" t="s">
        <v>125</v>
      </c>
      <c r="K6422" t="s">
        <v>2900</v>
      </c>
      <c r="N6422" t="s">
        <v>2901</v>
      </c>
      <c r="O6422" t="s">
        <v>587</v>
      </c>
      <c r="P6422" t="s">
        <v>2902</v>
      </c>
      <c r="Q6422" t="s">
        <v>177</v>
      </c>
      <c r="R6422" t="s">
        <v>131</v>
      </c>
      <c r="S6422" t="s">
        <v>164</v>
      </c>
      <c r="T6422" t="s">
        <v>165</v>
      </c>
      <c r="U6422" t="s">
        <v>151</v>
      </c>
      <c r="V6422" t="s">
        <v>135</v>
      </c>
      <c r="W6422" t="s">
        <v>136</v>
      </c>
      <c r="X6422" t="s">
        <v>2903</v>
      </c>
      <c r="Y6422" s="94">
        <v>861.16</v>
      </c>
      <c r="Z6422" s="94">
        <v>0</v>
      </c>
      <c r="AA6422" s="94">
        <v>0</v>
      </c>
      <c r="AB6422" s="94">
        <v>0</v>
      </c>
      <c r="AC6422">
        <f t="shared" si="200"/>
        <v>3000</v>
      </c>
      <c r="AD6422" t="str">
        <f t="shared" si="201"/>
        <v>317</v>
      </c>
    </row>
    <row r="6423" spans="1:30" hidden="1" x14ac:dyDescent="0.25">
      <c r="A6423" s="97" t="s">
        <v>2904</v>
      </c>
      <c r="B6423" s="97" t="s">
        <v>583</v>
      </c>
      <c r="C6423" s="97" t="s">
        <v>2905</v>
      </c>
      <c r="D6423" s="97" t="s">
        <v>141</v>
      </c>
      <c r="E6423" s="97" t="s">
        <v>122</v>
      </c>
      <c r="F6423" s="98">
        <v>15</v>
      </c>
      <c r="G6423" s="98" t="s">
        <v>142</v>
      </c>
      <c r="H6423" s="97" t="s">
        <v>143</v>
      </c>
      <c r="I6423" s="97" t="s">
        <v>124</v>
      </c>
      <c r="J6423" s="97" t="s">
        <v>125</v>
      </c>
      <c r="K6423" s="97" t="s">
        <v>2906</v>
      </c>
      <c r="L6423" s="97"/>
      <c r="M6423" s="97"/>
      <c r="N6423" s="97" t="s">
        <v>2907</v>
      </c>
      <c r="O6423" s="97" t="s">
        <v>587</v>
      </c>
      <c r="P6423" s="97" t="s">
        <v>2908</v>
      </c>
      <c r="Q6423" s="97" t="s">
        <v>148</v>
      </c>
      <c r="R6423" s="97" t="s">
        <v>131</v>
      </c>
      <c r="S6423" s="97" t="s">
        <v>149</v>
      </c>
      <c r="T6423" s="97" t="s">
        <v>150</v>
      </c>
      <c r="U6423" s="97" t="s">
        <v>151</v>
      </c>
      <c r="V6423" s="97" t="s">
        <v>135</v>
      </c>
      <c r="W6423" s="97" t="s">
        <v>136</v>
      </c>
      <c r="X6423" s="97"/>
      <c r="Y6423" s="99"/>
      <c r="Z6423" s="99"/>
      <c r="AA6423" s="99">
        <v>53369484</v>
      </c>
      <c r="AB6423" s="99">
        <v>53369484</v>
      </c>
      <c r="AC6423">
        <f t="shared" si="200"/>
        <v>1000</v>
      </c>
      <c r="AD6423" t="str">
        <f t="shared" si="201"/>
        <v>318</v>
      </c>
    </row>
    <row r="6424" spans="1:30" hidden="1" x14ac:dyDescent="0.25">
      <c r="A6424" s="97" t="s">
        <v>2904</v>
      </c>
      <c r="B6424" s="97" t="s">
        <v>583</v>
      </c>
      <c r="C6424" s="97" t="s">
        <v>2905</v>
      </c>
      <c r="D6424" s="97">
        <v>13201</v>
      </c>
      <c r="E6424" s="97" t="s">
        <v>122</v>
      </c>
      <c r="F6424" s="98">
        <v>15</v>
      </c>
      <c r="G6424" s="98" t="s">
        <v>142</v>
      </c>
      <c r="H6424" s="97">
        <v>19</v>
      </c>
      <c r="I6424" s="97" t="s">
        <v>124</v>
      </c>
      <c r="J6424" s="97" t="s">
        <v>125</v>
      </c>
      <c r="K6424" s="97" t="s">
        <v>2906</v>
      </c>
      <c r="L6424" s="97"/>
      <c r="M6424" s="97"/>
      <c r="N6424" s="97" t="s">
        <v>2907</v>
      </c>
      <c r="O6424" s="97" t="s">
        <v>587</v>
      </c>
      <c r="P6424" s="97" t="s">
        <v>2908</v>
      </c>
      <c r="Q6424" s="97" t="s">
        <v>152</v>
      </c>
      <c r="R6424" s="97" t="s">
        <v>131</v>
      </c>
      <c r="S6424" s="97" t="s">
        <v>149</v>
      </c>
      <c r="T6424" s="97" t="s">
        <v>150</v>
      </c>
      <c r="U6424" s="97" t="s">
        <v>134</v>
      </c>
      <c r="V6424" s="97" t="s">
        <v>135</v>
      </c>
      <c r="W6424" s="97" t="s">
        <v>136</v>
      </c>
      <c r="X6424" s="97"/>
      <c r="Y6424" s="99"/>
      <c r="Z6424" s="99"/>
      <c r="AA6424" s="99">
        <v>2223728.5</v>
      </c>
      <c r="AB6424" s="99">
        <v>2223728.5</v>
      </c>
      <c r="AC6424">
        <f t="shared" si="200"/>
        <v>1000</v>
      </c>
      <c r="AD6424" t="str">
        <f t="shared" si="201"/>
        <v>318</v>
      </c>
    </row>
    <row r="6425" spans="1:30" hidden="1" x14ac:dyDescent="0.25">
      <c r="A6425" s="97" t="s">
        <v>2904</v>
      </c>
      <c r="B6425" s="97" t="s">
        <v>583</v>
      </c>
      <c r="C6425" s="97" t="s">
        <v>2905</v>
      </c>
      <c r="D6425" s="97">
        <v>13203</v>
      </c>
      <c r="E6425" s="97" t="s">
        <v>122</v>
      </c>
      <c r="F6425" s="98">
        <v>15</v>
      </c>
      <c r="G6425" s="98" t="s">
        <v>142</v>
      </c>
      <c r="H6425" s="97">
        <v>19</v>
      </c>
      <c r="I6425" s="97" t="s">
        <v>124</v>
      </c>
      <c r="J6425" s="97" t="s">
        <v>125</v>
      </c>
      <c r="K6425" s="97" t="s">
        <v>2906</v>
      </c>
      <c r="L6425" s="97"/>
      <c r="M6425" s="97"/>
      <c r="N6425" s="97" t="s">
        <v>2907</v>
      </c>
      <c r="O6425" s="97" t="s">
        <v>587</v>
      </c>
      <c r="P6425" s="97" t="s">
        <v>2908</v>
      </c>
      <c r="Q6425" s="97" t="s">
        <v>153</v>
      </c>
      <c r="R6425" s="97" t="s">
        <v>131</v>
      </c>
      <c r="S6425" s="97" t="s">
        <v>149</v>
      </c>
      <c r="T6425" s="97" t="s">
        <v>150</v>
      </c>
      <c r="U6425" s="97" t="s">
        <v>134</v>
      </c>
      <c r="V6425" s="97" t="s">
        <v>135</v>
      </c>
      <c r="W6425" s="97" t="s">
        <v>136</v>
      </c>
      <c r="X6425" s="97"/>
      <c r="Y6425" s="99"/>
      <c r="Z6425" s="99"/>
      <c r="AA6425" s="99">
        <v>8894914</v>
      </c>
      <c r="AB6425" s="99">
        <v>8894914</v>
      </c>
      <c r="AC6425">
        <f t="shared" si="200"/>
        <v>1000</v>
      </c>
      <c r="AD6425" t="str">
        <f t="shared" si="201"/>
        <v>318</v>
      </c>
    </row>
    <row r="6426" spans="1:30" hidden="1" x14ac:dyDescent="0.25">
      <c r="A6426" s="97" t="s">
        <v>2904</v>
      </c>
      <c r="B6426" s="97" t="s">
        <v>583</v>
      </c>
      <c r="C6426" s="97" t="s">
        <v>2905</v>
      </c>
      <c r="D6426" s="97">
        <v>14101</v>
      </c>
      <c r="E6426" s="97" t="s">
        <v>122</v>
      </c>
      <c r="F6426" s="98">
        <v>15</v>
      </c>
      <c r="G6426" s="98" t="s">
        <v>142</v>
      </c>
      <c r="H6426" s="97">
        <v>19</v>
      </c>
      <c r="I6426" s="97" t="s">
        <v>124</v>
      </c>
      <c r="J6426" s="97" t="s">
        <v>125</v>
      </c>
      <c r="K6426" s="97" t="s">
        <v>2906</v>
      </c>
      <c r="L6426" s="97"/>
      <c r="M6426" s="97"/>
      <c r="N6426" s="97" t="s">
        <v>2907</v>
      </c>
      <c r="O6426" s="97" t="s">
        <v>587</v>
      </c>
      <c r="P6426" s="97" t="s">
        <v>2908</v>
      </c>
      <c r="Q6426" s="97" t="s">
        <v>154</v>
      </c>
      <c r="R6426" s="97" t="s">
        <v>131</v>
      </c>
      <c r="S6426" s="97" t="s">
        <v>149</v>
      </c>
      <c r="T6426" s="97" t="s">
        <v>150</v>
      </c>
      <c r="U6426" s="97" t="s">
        <v>134</v>
      </c>
      <c r="V6426" s="97" t="s">
        <v>135</v>
      </c>
      <c r="W6426" s="97" t="s">
        <v>136</v>
      </c>
      <c r="X6426" s="97"/>
      <c r="Y6426" s="99"/>
      <c r="Z6426" s="99"/>
      <c r="AA6426" s="99">
        <v>2935321.62</v>
      </c>
      <c r="AB6426" s="99">
        <v>2935321.62</v>
      </c>
      <c r="AC6426">
        <f t="shared" si="200"/>
        <v>1000</v>
      </c>
      <c r="AD6426" t="str">
        <f t="shared" si="201"/>
        <v>318</v>
      </c>
    </row>
    <row r="6427" spans="1:30" hidden="1" x14ac:dyDescent="0.25">
      <c r="A6427" s="97" t="s">
        <v>2904</v>
      </c>
      <c r="B6427" s="97" t="s">
        <v>583</v>
      </c>
      <c r="C6427" s="97" t="s">
        <v>2905</v>
      </c>
      <c r="D6427" s="97">
        <v>14103</v>
      </c>
      <c r="E6427" s="97" t="s">
        <v>122</v>
      </c>
      <c r="F6427" s="98">
        <v>15</v>
      </c>
      <c r="G6427" s="98" t="s">
        <v>142</v>
      </c>
      <c r="H6427" s="97">
        <v>19</v>
      </c>
      <c r="I6427" s="97" t="s">
        <v>124</v>
      </c>
      <c r="J6427" s="97" t="s">
        <v>125</v>
      </c>
      <c r="K6427" s="97" t="s">
        <v>2906</v>
      </c>
      <c r="L6427" s="97"/>
      <c r="M6427" s="97"/>
      <c r="N6427" s="97" t="s">
        <v>2907</v>
      </c>
      <c r="O6427" s="97" t="s">
        <v>587</v>
      </c>
      <c r="P6427" s="97" t="s">
        <v>2908</v>
      </c>
      <c r="Q6427" s="97" t="s">
        <v>155</v>
      </c>
      <c r="R6427" s="97" t="s">
        <v>131</v>
      </c>
      <c r="S6427" s="97" t="s">
        <v>149</v>
      </c>
      <c r="T6427" s="97" t="s">
        <v>150</v>
      </c>
      <c r="U6427" s="97" t="s">
        <v>134</v>
      </c>
      <c r="V6427" s="97" t="s">
        <v>135</v>
      </c>
      <c r="W6427" s="97" t="s">
        <v>136</v>
      </c>
      <c r="X6427" s="97"/>
      <c r="Y6427" s="99"/>
      <c r="Z6427" s="99"/>
      <c r="AA6427" s="99">
        <v>1200813.3899999999</v>
      </c>
      <c r="AB6427" s="99">
        <v>1200813.3899999999</v>
      </c>
      <c r="AC6427">
        <f t="shared" si="200"/>
        <v>1000</v>
      </c>
      <c r="AD6427" t="str">
        <f t="shared" si="201"/>
        <v>318</v>
      </c>
    </row>
    <row r="6428" spans="1:30" hidden="1" x14ac:dyDescent="0.25">
      <c r="A6428" s="97" t="s">
        <v>2904</v>
      </c>
      <c r="B6428" s="97" t="s">
        <v>583</v>
      </c>
      <c r="C6428" s="97" t="s">
        <v>2905</v>
      </c>
      <c r="D6428" s="97">
        <v>14201</v>
      </c>
      <c r="E6428" s="97" t="s">
        <v>122</v>
      </c>
      <c r="F6428" s="98">
        <v>15</v>
      </c>
      <c r="G6428" s="98" t="s">
        <v>142</v>
      </c>
      <c r="H6428" s="97">
        <v>19</v>
      </c>
      <c r="I6428" s="97" t="s">
        <v>124</v>
      </c>
      <c r="J6428" s="97" t="s">
        <v>125</v>
      </c>
      <c r="K6428" s="97" t="s">
        <v>2906</v>
      </c>
      <c r="L6428" s="97"/>
      <c r="M6428" s="97"/>
      <c r="N6428" s="97" t="s">
        <v>2907</v>
      </c>
      <c r="O6428" s="97" t="s">
        <v>587</v>
      </c>
      <c r="P6428" s="97" t="s">
        <v>2908</v>
      </c>
      <c r="Q6428" s="97" t="s">
        <v>156</v>
      </c>
      <c r="R6428" s="97" t="s">
        <v>131</v>
      </c>
      <c r="S6428" s="97" t="s">
        <v>149</v>
      </c>
      <c r="T6428" s="97" t="s">
        <v>150</v>
      </c>
      <c r="U6428" s="97" t="s">
        <v>134</v>
      </c>
      <c r="V6428" s="97" t="s">
        <v>135</v>
      </c>
      <c r="W6428" s="97" t="s">
        <v>136</v>
      </c>
      <c r="X6428" s="97"/>
      <c r="Y6428" s="99"/>
      <c r="Z6428" s="99"/>
      <c r="AA6428" s="99">
        <v>2668474.2000000002</v>
      </c>
      <c r="AB6428" s="99">
        <v>2668474.2000000002</v>
      </c>
      <c r="AC6428">
        <f t="shared" si="200"/>
        <v>1000</v>
      </c>
      <c r="AD6428" t="str">
        <f t="shared" si="201"/>
        <v>318</v>
      </c>
    </row>
    <row r="6429" spans="1:30" hidden="1" x14ac:dyDescent="0.25">
      <c r="A6429" s="97" t="s">
        <v>2904</v>
      </c>
      <c r="B6429" s="97" t="s">
        <v>583</v>
      </c>
      <c r="C6429" s="97" t="s">
        <v>2905</v>
      </c>
      <c r="D6429" s="97">
        <v>14301</v>
      </c>
      <c r="E6429" s="97" t="s">
        <v>122</v>
      </c>
      <c r="F6429" s="98">
        <v>15</v>
      </c>
      <c r="G6429" s="98" t="s">
        <v>142</v>
      </c>
      <c r="H6429" s="97">
        <v>19</v>
      </c>
      <c r="I6429" s="97" t="s">
        <v>124</v>
      </c>
      <c r="J6429" s="97" t="s">
        <v>125</v>
      </c>
      <c r="K6429" s="97" t="s">
        <v>2906</v>
      </c>
      <c r="L6429" s="97"/>
      <c r="M6429" s="97"/>
      <c r="N6429" s="97" t="s">
        <v>2907</v>
      </c>
      <c r="O6429" s="97" t="s">
        <v>587</v>
      </c>
      <c r="P6429" s="97" t="s">
        <v>2908</v>
      </c>
      <c r="Q6429" s="97" t="s">
        <v>178</v>
      </c>
      <c r="R6429" s="97" t="s">
        <v>131</v>
      </c>
      <c r="S6429" s="97" t="s">
        <v>149</v>
      </c>
      <c r="T6429" s="97" t="s">
        <v>150</v>
      </c>
      <c r="U6429" s="97" t="s">
        <v>134</v>
      </c>
      <c r="V6429" s="97" t="s">
        <v>135</v>
      </c>
      <c r="W6429" s="97" t="s">
        <v>136</v>
      </c>
      <c r="X6429" s="97"/>
      <c r="Y6429" s="99"/>
      <c r="Z6429" s="99"/>
      <c r="AA6429" s="99">
        <v>3202169.04</v>
      </c>
      <c r="AB6429" s="99">
        <v>3202169.04</v>
      </c>
      <c r="AC6429">
        <f t="shared" si="200"/>
        <v>1000</v>
      </c>
      <c r="AD6429" t="str">
        <f t="shared" si="201"/>
        <v>318</v>
      </c>
    </row>
    <row r="6430" spans="1:30" hidden="1" x14ac:dyDescent="0.25">
      <c r="A6430" t="s">
        <v>2904</v>
      </c>
      <c r="B6430" t="s">
        <v>583</v>
      </c>
      <c r="C6430" t="s">
        <v>2905</v>
      </c>
      <c r="D6430" t="s">
        <v>186</v>
      </c>
      <c r="E6430" t="s">
        <v>122</v>
      </c>
      <c r="F6430" t="s">
        <v>159</v>
      </c>
      <c r="G6430" t="s">
        <v>160</v>
      </c>
      <c r="H6430" t="s">
        <v>143</v>
      </c>
      <c r="I6430" t="s">
        <v>124</v>
      </c>
      <c r="J6430" t="s">
        <v>125</v>
      </c>
      <c r="K6430" t="s">
        <v>2906</v>
      </c>
      <c r="N6430" t="s">
        <v>2907</v>
      </c>
      <c r="O6430" t="s">
        <v>587</v>
      </c>
      <c r="P6430" t="s">
        <v>2908</v>
      </c>
      <c r="Q6430" t="s">
        <v>188</v>
      </c>
      <c r="R6430" t="s">
        <v>131</v>
      </c>
      <c r="S6430" t="s">
        <v>164</v>
      </c>
      <c r="T6430" t="s">
        <v>165</v>
      </c>
      <c r="U6430" t="s">
        <v>151</v>
      </c>
      <c r="V6430" t="s">
        <v>135</v>
      </c>
      <c r="W6430" t="s">
        <v>136</v>
      </c>
      <c r="X6430" t="s">
        <v>2909</v>
      </c>
      <c r="Y6430" s="94">
        <v>173000</v>
      </c>
      <c r="Z6430" s="94">
        <v>155013.13000000003</v>
      </c>
      <c r="AA6430" s="94">
        <v>159664</v>
      </c>
      <c r="AB6430" s="94">
        <v>159664</v>
      </c>
      <c r="AC6430">
        <f t="shared" si="200"/>
        <v>2000</v>
      </c>
      <c r="AD6430" t="str">
        <f t="shared" si="201"/>
        <v>318</v>
      </c>
    </row>
    <row r="6431" spans="1:30" hidden="1" x14ac:dyDescent="0.25">
      <c r="A6431" t="s">
        <v>2904</v>
      </c>
      <c r="B6431" t="s">
        <v>583</v>
      </c>
      <c r="C6431" t="s">
        <v>2905</v>
      </c>
      <c r="D6431" t="s">
        <v>190</v>
      </c>
      <c r="E6431" t="s">
        <v>122</v>
      </c>
      <c r="F6431" t="s">
        <v>159</v>
      </c>
      <c r="G6431" t="s">
        <v>160</v>
      </c>
      <c r="H6431" t="s">
        <v>143</v>
      </c>
      <c r="I6431" t="s">
        <v>124</v>
      </c>
      <c r="J6431" t="s">
        <v>125</v>
      </c>
      <c r="K6431" t="s">
        <v>2906</v>
      </c>
      <c r="N6431" t="s">
        <v>2907</v>
      </c>
      <c r="O6431" t="s">
        <v>587</v>
      </c>
      <c r="P6431" t="s">
        <v>2908</v>
      </c>
      <c r="Q6431" t="s">
        <v>191</v>
      </c>
      <c r="R6431" t="s">
        <v>131</v>
      </c>
      <c r="S6431" t="s">
        <v>164</v>
      </c>
      <c r="T6431" t="s">
        <v>165</v>
      </c>
      <c r="U6431" t="s">
        <v>151</v>
      </c>
      <c r="V6431" t="s">
        <v>135</v>
      </c>
      <c r="W6431" t="s">
        <v>136</v>
      </c>
      <c r="X6431" t="s">
        <v>2909</v>
      </c>
      <c r="Y6431" s="94">
        <v>10000</v>
      </c>
      <c r="Z6431" s="94">
        <v>0</v>
      </c>
      <c r="AA6431" s="94">
        <v>0</v>
      </c>
      <c r="AB6431" s="94">
        <v>0</v>
      </c>
      <c r="AC6431">
        <f t="shared" si="200"/>
        <v>2000</v>
      </c>
      <c r="AD6431" t="str">
        <f t="shared" si="201"/>
        <v>318</v>
      </c>
    </row>
    <row r="6432" spans="1:30" hidden="1" x14ac:dyDescent="0.25">
      <c r="A6432" t="s">
        <v>2904</v>
      </c>
      <c r="B6432" t="s">
        <v>583</v>
      </c>
      <c r="C6432" t="s">
        <v>2905</v>
      </c>
      <c r="D6432" t="s">
        <v>192</v>
      </c>
      <c r="E6432" t="s">
        <v>122</v>
      </c>
      <c r="F6432" t="s">
        <v>159</v>
      </c>
      <c r="G6432" t="s">
        <v>160</v>
      </c>
      <c r="H6432" t="s">
        <v>143</v>
      </c>
      <c r="I6432" t="s">
        <v>124</v>
      </c>
      <c r="J6432" t="s">
        <v>125</v>
      </c>
      <c r="K6432" t="s">
        <v>2906</v>
      </c>
      <c r="N6432" t="s">
        <v>2907</v>
      </c>
      <c r="O6432" t="s">
        <v>587</v>
      </c>
      <c r="P6432" t="s">
        <v>2908</v>
      </c>
      <c r="Q6432" t="s">
        <v>193</v>
      </c>
      <c r="R6432" t="s">
        <v>131</v>
      </c>
      <c r="S6432" t="s">
        <v>164</v>
      </c>
      <c r="T6432" t="s">
        <v>165</v>
      </c>
      <c r="U6432" t="s">
        <v>151</v>
      </c>
      <c r="V6432" t="s">
        <v>135</v>
      </c>
      <c r="W6432" t="s">
        <v>136</v>
      </c>
      <c r="X6432" t="s">
        <v>2909</v>
      </c>
      <c r="Y6432" s="94">
        <v>590000</v>
      </c>
      <c r="Z6432" s="94">
        <v>495564.45</v>
      </c>
      <c r="AA6432" s="94">
        <v>510431</v>
      </c>
      <c r="AB6432" s="94">
        <v>510431</v>
      </c>
      <c r="AC6432">
        <f t="shared" si="200"/>
        <v>2000</v>
      </c>
      <c r="AD6432" t="str">
        <f t="shared" si="201"/>
        <v>318</v>
      </c>
    </row>
    <row r="6433" spans="1:30" hidden="1" x14ac:dyDescent="0.25">
      <c r="A6433" t="s">
        <v>2904</v>
      </c>
      <c r="B6433" t="s">
        <v>583</v>
      </c>
      <c r="C6433" t="s">
        <v>2905</v>
      </c>
      <c r="D6433" t="s">
        <v>198</v>
      </c>
      <c r="E6433" t="s">
        <v>122</v>
      </c>
      <c r="F6433" t="s">
        <v>159</v>
      </c>
      <c r="G6433" t="s">
        <v>160</v>
      </c>
      <c r="H6433" t="s">
        <v>143</v>
      </c>
      <c r="I6433" t="s">
        <v>124</v>
      </c>
      <c r="J6433" t="s">
        <v>125</v>
      </c>
      <c r="K6433" t="s">
        <v>2906</v>
      </c>
      <c r="N6433" t="s">
        <v>2907</v>
      </c>
      <c r="O6433" t="s">
        <v>587</v>
      </c>
      <c r="P6433" t="s">
        <v>2908</v>
      </c>
      <c r="Q6433" t="s">
        <v>199</v>
      </c>
      <c r="R6433" t="s">
        <v>131</v>
      </c>
      <c r="S6433" t="s">
        <v>164</v>
      </c>
      <c r="T6433" t="s">
        <v>165</v>
      </c>
      <c r="U6433" t="s">
        <v>151</v>
      </c>
      <c r="V6433" t="s">
        <v>135</v>
      </c>
      <c r="W6433" t="s">
        <v>136</v>
      </c>
      <c r="X6433" t="s">
        <v>2909</v>
      </c>
      <c r="Y6433" s="94">
        <v>38000</v>
      </c>
      <c r="Z6433" s="94">
        <v>34116.389999999992</v>
      </c>
      <c r="AA6433" s="94">
        <v>35140</v>
      </c>
      <c r="AB6433" s="94">
        <v>35140</v>
      </c>
      <c r="AC6433">
        <f t="shared" si="200"/>
        <v>2000</v>
      </c>
      <c r="AD6433" t="str">
        <f t="shared" si="201"/>
        <v>318</v>
      </c>
    </row>
    <row r="6434" spans="1:30" hidden="1" x14ac:dyDescent="0.25">
      <c r="A6434" t="s">
        <v>2904</v>
      </c>
      <c r="B6434" t="s">
        <v>583</v>
      </c>
      <c r="C6434" t="s">
        <v>2905</v>
      </c>
      <c r="D6434" t="s">
        <v>206</v>
      </c>
      <c r="E6434" t="s">
        <v>122</v>
      </c>
      <c r="F6434" t="s">
        <v>159</v>
      </c>
      <c r="G6434" t="s">
        <v>160</v>
      </c>
      <c r="H6434" t="s">
        <v>143</v>
      </c>
      <c r="I6434" t="s">
        <v>124</v>
      </c>
      <c r="J6434" t="s">
        <v>125</v>
      </c>
      <c r="K6434" t="s">
        <v>2906</v>
      </c>
      <c r="N6434" t="s">
        <v>2907</v>
      </c>
      <c r="O6434" t="s">
        <v>587</v>
      </c>
      <c r="P6434" t="s">
        <v>2908</v>
      </c>
      <c r="Q6434" t="s">
        <v>207</v>
      </c>
      <c r="R6434" t="s">
        <v>131</v>
      </c>
      <c r="S6434" t="s">
        <v>164</v>
      </c>
      <c r="T6434" t="s">
        <v>165</v>
      </c>
      <c r="U6434" t="s">
        <v>151</v>
      </c>
      <c r="V6434" t="s">
        <v>135</v>
      </c>
      <c r="W6434" t="s">
        <v>136</v>
      </c>
      <c r="X6434" t="s">
        <v>2909</v>
      </c>
      <c r="Y6434" s="94">
        <v>3000</v>
      </c>
      <c r="Z6434" s="94">
        <v>4406.26</v>
      </c>
      <c r="AA6434" s="94">
        <v>4538</v>
      </c>
      <c r="AB6434" s="94">
        <v>4538</v>
      </c>
      <c r="AC6434">
        <f t="shared" si="200"/>
        <v>2000</v>
      </c>
      <c r="AD6434" t="str">
        <f t="shared" si="201"/>
        <v>318</v>
      </c>
    </row>
    <row r="6435" spans="1:30" hidden="1" x14ac:dyDescent="0.25">
      <c r="A6435" t="s">
        <v>2904</v>
      </c>
      <c r="B6435" t="s">
        <v>583</v>
      </c>
      <c r="C6435" t="s">
        <v>2905</v>
      </c>
      <c r="D6435" t="s">
        <v>210</v>
      </c>
      <c r="E6435" t="s">
        <v>122</v>
      </c>
      <c r="F6435" t="s">
        <v>159</v>
      </c>
      <c r="G6435" t="s">
        <v>160</v>
      </c>
      <c r="H6435" t="s">
        <v>143</v>
      </c>
      <c r="I6435" t="s">
        <v>124</v>
      </c>
      <c r="J6435" t="s">
        <v>125</v>
      </c>
      <c r="K6435" t="s">
        <v>2906</v>
      </c>
      <c r="N6435" t="s">
        <v>2907</v>
      </c>
      <c r="O6435" t="s">
        <v>587</v>
      </c>
      <c r="P6435" t="s">
        <v>2908</v>
      </c>
      <c r="Q6435" t="s">
        <v>211</v>
      </c>
      <c r="R6435" t="s">
        <v>131</v>
      </c>
      <c r="S6435" t="s">
        <v>164</v>
      </c>
      <c r="T6435" t="s">
        <v>165</v>
      </c>
      <c r="U6435" t="s">
        <v>151</v>
      </c>
      <c r="V6435" t="s">
        <v>135</v>
      </c>
      <c r="W6435" t="s">
        <v>136</v>
      </c>
      <c r="X6435" t="s">
        <v>2909</v>
      </c>
      <c r="Y6435" s="94">
        <v>3000</v>
      </c>
      <c r="Z6435" s="94">
        <v>1639.05</v>
      </c>
      <c r="AA6435" s="94">
        <v>1688</v>
      </c>
      <c r="AB6435" s="94">
        <v>1688</v>
      </c>
      <c r="AC6435">
        <f t="shared" si="200"/>
        <v>2000</v>
      </c>
      <c r="AD6435" t="str">
        <f t="shared" si="201"/>
        <v>318</v>
      </c>
    </row>
    <row r="6436" spans="1:30" hidden="1" x14ac:dyDescent="0.25">
      <c r="A6436" t="s">
        <v>2904</v>
      </c>
      <c r="B6436" t="s">
        <v>583</v>
      </c>
      <c r="C6436" t="s">
        <v>2905</v>
      </c>
      <c r="D6436" t="s">
        <v>214</v>
      </c>
      <c r="E6436" t="s">
        <v>122</v>
      </c>
      <c r="F6436" t="s">
        <v>159</v>
      </c>
      <c r="G6436" t="s">
        <v>160</v>
      </c>
      <c r="H6436" t="s">
        <v>143</v>
      </c>
      <c r="I6436" t="s">
        <v>124</v>
      </c>
      <c r="J6436" t="s">
        <v>125</v>
      </c>
      <c r="K6436" t="s">
        <v>2906</v>
      </c>
      <c r="N6436" t="s">
        <v>2907</v>
      </c>
      <c r="O6436" t="s">
        <v>587</v>
      </c>
      <c r="P6436" t="s">
        <v>2908</v>
      </c>
      <c r="Q6436" t="s">
        <v>215</v>
      </c>
      <c r="R6436" t="s">
        <v>131</v>
      </c>
      <c r="S6436" t="s">
        <v>164</v>
      </c>
      <c r="T6436" t="s">
        <v>165</v>
      </c>
      <c r="U6436" t="s">
        <v>151</v>
      </c>
      <c r="V6436" t="s">
        <v>135</v>
      </c>
      <c r="W6436" t="s">
        <v>136</v>
      </c>
      <c r="X6436" t="s">
        <v>2909</v>
      </c>
      <c r="Y6436" s="94">
        <v>294000</v>
      </c>
      <c r="Z6436" s="94">
        <v>261300.06</v>
      </c>
      <c r="AA6436" s="94">
        <v>269139</v>
      </c>
      <c r="AB6436" s="94">
        <v>269139</v>
      </c>
      <c r="AC6436">
        <f t="shared" si="200"/>
        <v>2000</v>
      </c>
      <c r="AD6436" t="str">
        <f t="shared" si="201"/>
        <v>318</v>
      </c>
    </row>
    <row r="6437" spans="1:30" hidden="1" x14ac:dyDescent="0.25">
      <c r="A6437" t="s">
        <v>2904</v>
      </c>
      <c r="B6437" t="s">
        <v>583</v>
      </c>
      <c r="C6437" t="s">
        <v>2905</v>
      </c>
      <c r="D6437" t="s">
        <v>230</v>
      </c>
      <c r="E6437" t="s">
        <v>122</v>
      </c>
      <c r="F6437" t="s">
        <v>159</v>
      </c>
      <c r="G6437" t="s">
        <v>160</v>
      </c>
      <c r="H6437" t="s">
        <v>143</v>
      </c>
      <c r="I6437" t="s">
        <v>124</v>
      </c>
      <c r="J6437" t="s">
        <v>125</v>
      </c>
      <c r="K6437" t="s">
        <v>2906</v>
      </c>
      <c r="N6437" t="s">
        <v>2907</v>
      </c>
      <c r="O6437" t="s">
        <v>587</v>
      </c>
      <c r="P6437" t="s">
        <v>2908</v>
      </c>
      <c r="Q6437" t="s">
        <v>231</v>
      </c>
      <c r="R6437" t="s">
        <v>131</v>
      </c>
      <c r="S6437" t="s">
        <v>164</v>
      </c>
      <c r="T6437" t="s">
        <v>165</v>
      </c>
      <c r="U6437" t="s">
        <v>151</v>
      </c>
      <c r="V6437" t="s">
        <v>135</v>
      </c>
      <c r="W6437" t="s">
        <v>136</v>
      </c>
      <c r="X6437" t="s">
        <v>2909</v>
      </c>
      <c r="Y6437" s="94">
        <v>7500</v>
      </c>
      <c r="Z6437" s="94">
        <v>4585.21</v>
      </c>
      <c r="AA6437" s="94">
        <v>4723</v>
      </c>
      <c r="AB6437" s="94">
        <v>4723</v>
      </c>
      <c r="AC6437">
        <f t="shared" si="200"/>
        <v>2000</v>
      </c>
      <c r="AD6437" t="str">
        <f t="shared" si="201"/>
        <v>318</v>
      </c>
    </row>
    <row r="6438" spans="1:30" hidden="1" x14ac:dyDescent="0.25">
      <c r="A6438" t="s">
        <v>2904</v>
      </c>
      <c r="B6438" t="s">
        <v>583</v>
      </c>
      <c r="C6438" t="s">
        <v>2905</v>
      </c>
      <c r="D6438" t="s">
        <v>234</v>
      </c>
      <c r="E6438" t="s">
        <v>122</v>
      </c>
      <c r="F6438" t="s">
        <v>159</v>
      </c>
      <c r="G6438" t="s">
        <v>160</v>
      </c>
      <c r="H6438" t="s">
        <v>143</v>
      </c>
      <c r="I6438" t="s">
        <v>124</v>
      </c>
      <c r="J6438" t="s">
        <v>125</v>
      </c>
      <c r="K6438" t="s">
        <v>2906</v>
      </c>
      <c r="N6438" t="s">
        <v>2907</v>
      </c>
      <c r="O6438" t="s">
        <v>587</v>
      </c>
      <c r="P6438" t="s">
        <v>2908</v>
      </c>
      <c r="Q6438" t="s">
        <v>235</v>
      </c>
      <c r="R6438" t="s">
        <v>131</v>
      </c>
      <c r="S6438" t="s">
        <v>164</v>
      </c>
      <c r="T6438" t="s">
        <v>165</v>
      </c>
      <c r="U6438" t="s">
        <v>151</v>
      </c>
      <c r="V6438" t="s">
        <v>135</v>
      </c>
      <c r="W6438" t="s">
        <v>136</v>
      </c>
      <c r="X6438" t="s">
        <v>2909</v>
      </c>
      <c r="Y6438" s="94">
        <v>354498.95</v>
      </c>
      <c r="Z6438" s="94">
        <v>533524.61555555556</v>
      </c>
      <c r="AA6438" s="94">
        <v>657930.49410000013</v>
      </c>
      <c r="AB6438" s="94">
        <v>657930.49</v>
      </c>
      <c r="AC6438">
        <f t="shared" si="200"/>
        <v>3000</v>
      </c>
      <c r="AD6438" t="str">
        <f t="shared" si="201"/>
        <v>318</v>
      </c>
    </row>
    <row r="6439" spans="1:30" hidden="1" x14ac:dyDescent="0.25">
      <c r="A6439" t="s">
        <v>2904</v>
      </c>
      <c r="B6439" t="s">
        <v>583</v>
      </c>
      <c r="C6439" t="s">
        <v>2905</v>
      </c>
      <c r="D6439" t="s">
        <v>238</v>
      </c>
      <c r="E6439" t="s">
        <v>122</v>
      </c>
      <c r="F6439" t="s">
        <v>159</v>
      </c>
      <c r="G6439" t="s">
        <v>160</v>
      </c>
      <c r="H6439" t="s">
        <v>143</v>
      </c>
      <c r="I6439" t="s">
        <v>124</v>
      </c>
      <c r="J6439" t="s">
        <v>125</v>
      </c>
      <c r="K6439" t="s">
        <v>2906</v>
      </c>
      <c r="N6439" t="s">
        <v>2907</v>
      </c>
      <c r="O6439" t="s">
        <v>587</v>
      </c>
      <c r="P6439" t="s">
        <v>2908</v>
      </c>
      <c r="Q6439" t="s">
        <v>239</v>
      </c>
      <c r="R6439" t="s">
        <v>131</v>
      </c>
      <c r="S6439" t="s">
        <v>164</v>
      </c>
      <c r="T6439" t="s">
        <v>165</v>
      </c>
      <c r="U6439" t="s">
        <v>151</v>
      </c>
      <c r="V6439" t="s">
        <v>135</v>
      </c>
      <c r="W6439" t="s">
        <v>136</v>
      </c>
      <c r="X6439" t="s">
        <v>2909</v>
      </c>
      <c r="Y6439" s="94">
        <v>61075.6</v>
      </c>
      <c r="Z6439" s="94">
        <v>0</v>
      </c>
      <c r="AA6439" s="94">
        <v>0</v>
      </c>
      <c r="AB6439" s="94">
        <v>0</v>
      </c>
      <c r="AC6439">
        <f t="shared" si="200"/>
        <v>3000</v>
      </c>
      <c r="AD6439" t="str">
        <f t="shared" si="201"/>
        <v>318</v>
      </c>
    </row>
    <row r="6440" spans="1:30" hidden="1" x14ac:dyDescent="0.25">
      <c r="A6440" t="s">
        <v>2904</v>
      </c>
      <c r="B6440" t="s">
        <v>583</v>
      </c>
      <c r="C6440" t="s">
        <v>2905</v>
      </c>
      <c r="D6440" t="s">
        <v>158</v>
      </c>
      <c r="E6440" t="s">
        <v>122</v>
      </c>
      <c r="F6440" t="s">
        <v>159</v>
      </c>
      <c r="G6440" t="s">
        <v>160</v>
      </c>
      <c r="H6440" t="s">
        <v>143</v>
      </c>
      <c r="I6440" t="s">
        <v>124</v>
      </c>
      <c r="J6440" t="s">
        <v>125</v>
      </c>
      <c r="K6440" t="s">
        <v>2906</v>
      </c>
      <c r="N6440" t="s">
        <v>2907</v>
      </c>
      <c r="O6440" t="s">
        <v>587</v>
      </c>
      <c r="P6440" t="s">
        <v>2908</v>
      </c>
      <c r="Q6440" t="s">
        <v>163</v>
      </c>
      <c r="R6440" t="s">
        <v>131</v>
      </c>
      <c r="S6440" t="s">
        <v>164</v>
      </c>
      <c r="T6440" t="s">
        <v>165</v>
      </c>
      <c r="U6440" t="s">
        <v>151</v>
      </c>
      <c r="V6440" t="s">
        <v>135</v>
      </c>
      <c r="W6440" t="s">
        <v>136</v>
      </c>
      <c r="X6440" t="s">
        <v>2909</v>
      </c>
      <c r="Y6440" s="94">
        <v>12349.12</v>
      </c>
      <c r="Z6440" s="94">
        <v>0</v>
      </c>
      <c r="AA6440" s="94">
        <v>0</v>
      </c>
      <c r="AB6440" s="94">
        <v>0</v>
      </c>
      <c r="AC6440">
        <f t="shared" si="200"/>
        <v>3000</v>
      </c>
      <c r="AD6440" t="str">
        <f t="shared" si="201"/>
        <v>318</v>
      </c>
    </row>
    <row r="6441" spans="1:30" hidden="1" x14ac:dyDescent="0.25">
      <c r="A6441" t="s">
        <v>2904</v>
      </c>
      <c r="B6441" t="s">
        <v>583</v>
      </c>
      <c r="C6441" t="s">
        <v>2905</v>
      </c>
      <c r="D6441" t="s">
        <v>299</v>
      </c>
      <c r="E6441" t="s">
        <v>122</v>
      </c>
      <c r="F6441" t="s">
        <v>159</v>
      </c>
      <c r="G6441" t="s">
        <v>160</v>
      </c>
      <c r="H6441" t="s">
        <v>143</v>
      </c>
      <c r="I6441" t="s">
        <v>124</v>
      </c>
      <c r="J6441" t="s">
        <v>125</v>
      </c>
      <c r="K6441" t="s">
        <v>2906</v>
      </c>
      <c r="N6441" t="s">
        <v>2907</v>
      </c>
      <c r="O6441" t="s">
        <v>587</v>
      </c>
      <c r="P6441" t="s">
        <v>2908</v>
      </c>
      <c r="Q6441" t="s">
        <v>300</v>
      </c>
      <c r="R6441" t="s">
        <v>131</v>
      </c>
      <c r="S6441" t="s">
        <v>164</v>
      </c>
      <c r="T6441" t="s">
        <v>165</v>
      </c>
      <c r="U6441" t="s">
        <v>151</v>
      </c>
      <c r="V6441" t="s">
        <v>135</v>
      </c>
      <c r="W6441" t="s">
        <v>136</v>
      </c>
      <c r="X6441" t="s">
        <v>2909</v>
      </c>
      <c r="Y6441" s="94">
        <v>124205.11</v>
      </c>
      <c r="Z6441" s="94">
        <v>0</v>
      </c>
      <c r="AA6441" s="94">
        <v>0</v>
      </c>
      <c r="AB6441" s="94">
        <v>0</v>
      </c>
      <c r="AC6441">
        <f t="shared" si="200"/>
        <v>3000</v>
      </c>
      <c r="AD6441" t="str">
        <f t="shared" si="201"/>
        <v>318</v>
      </c>
    </row>
    <row r="6442" spans="1:30" hidden="1" x14ac:dyDescent="0.25">
      <c r="A6442" t="s">
        <v>2904</v>
      </c>
      <c r="B6442" t="s">
        <v>583</v>
      </c>
      <c r="C6442" t="s">
        <v>2905</v>
      </c>
      <c r="D6442" t="s">
        <v>242</v>
      </c>
      <c r="E6442" t="s">
        <v>122</v>
      </c>
      <c r="F6442" t="s">
        <v>159</v>
      </c>
      <c r="G6442" t="s">
        <v>160</v>
      </c>
      <c r="H6442" t="s">
        <v>143</v>
      </c>
      <c r="I6442" t="s">
        <v>124</v>
      </c>
      <c r="J6442" t="s">
        <v>125</v>
      </c>
      <c r="K6442" t="s">
        <v>2906</v>
      </c>
      <c r="N6442" t="s">
        <v>2907</v>
      </c>
      <c r="O6442" t="s">
        <v>587</v>
      </c>
      <c r="P6442" t="s">
        <v>2908</v>
      </c>
      <c r="Q6442" t="s">
        <v>243</v>
      </c>
      <c r="R6442" t="s">
        <v>131</v>
      </c>
      <c r="S6442" t="s">
        <v>164</v>
      </c>
      <c r="T6442" t="s">
        <v>165</v>
      </c>
      <c r="U6442" t="s">
        <v>151</v>
      </c>
      <c r="V6442" t="s">
        <v>135</v>
      </c>
      <c r="W6442" t="s">
        <v>136</v>
      </c>
      <c r="X6442" t="s">
        <v>2909</v>
      </c>
      <c r="Y6442" s="94">
        <v>5000</v>
      </c>
      <c r="Z6442" s="94">
        <v>1176.2533333333336</v>
      </c>
      <c r="AA6442" s="94">
        <v>1212</v>
      </c>
      <c r="AB6442" s="94">
        <v>1212</v>
      </c>
      <c r="AC6442">
        <f t="shared" si="200"/>
        <v>3000</v>
      </c>
      <c r="AD6442" t="str">
        <f t="shared" si="201"/>
        <v>318</v>
      </c>
    </row>
    <row r="6443" spans="1:30" hidden="1" x14ac:dyDescent="0.25">
      <c r="A6443" t="s">
        <v>2904</v>
      </c>
      <c r="B6443" t="s">
        <v>583</v>
      </c>
      <c r="C6443" t="s">
        <v>2905</v>
      </c>
      <c r="D6443" t="s">
        <v>244</v>
      </c>
      <c r="E6443" t="s">
        <v>122</v>
      </c>
      <c r="F6443" t="s">
        <v>159</v>
      </c>
      <c r="G6443" t="s">
        <v>160</v>
      </c>
      <c r="H6443" t="s">
        <v>143</v>
      </c>
      <c r="I6443" t="s">
        <v>124</v>
      </c>
      <c r="J6443" t="s">
        <v>125</v>
      </c>
      <c r="K6443" t="s">
        <v>2906</v>
      </c>
      <c r="N6443" t="s">
        <v>2907</v>
      </c>
      <c r="O6443" t="s">
        <v>587</v>
      </c>
      <c r="P6443" t="s">
        <v>2908</v>
      </c>
      <c r="Q6443" t="s">
        <v>245</v>
      </c>
      <c r="R6443" t="s">
        <v>131</v>
      </c>
      <c r="S6443" t="s">
        <v>164</v>
      </c>
      <c r="T6443" t="s">
        <v>165</v>
      </c>
      <c r="U6443" t="s">
        <v>151</v>
      </c>
      <c r="V6443" t="s">
        <v>135</v>
      </c>
      <c r="W6443" t="s">
        <v>136</v>
      </c>
      <c r="X6443" t="s">
        <v>2909</v>
      </c>
      <c r="Y6443" s="94">
        <v>5019717.18</v>
      </c>
      <c r="Z6443" s="94">
        <v>5849364</v>
      </c>
      <c r="AA6443" s="94">
        <v>6024844.9199999999</v>
      </c>
      <c r="AB6443" s="94">
        <v>6024844.9199999999</v>
      </c>
      <c r="AC6443">
        <f t="shared" si="200"/>
        <v>3000</v>
      </c>
      <c r="AD6443" t="str">
        <f t="shared" si="201"/>
        <v>318</v>
      </c>
    </row>
    <row r="6444" spans="1:30" hidden="1" x14ac:dyDescent="0.25">
      <c r="A6444" t="s">
        <v>2904</v>
      </c>
      <c r="B6444" t="s">
        <v>583</v>
      </c>
      <c r="C6444" t="s">
        <v>2905</v>
      </c>
      <c r="D6444" t="s">
        <v>291</v>
      </c>
      <c r="E6444" t="s">
        <v>122</v>
      </c>
      <c r="F6444" t="s">
        <v>159</v>
      </c>
      <c r="G6444" t="s">
        <v>160</v>
      </c>
      <c r="H6444" t="s">
        <v>143</v>
      </c>
      <c r="I6444" t="s">
        <v>124</v>
      </c>
      <c r="J6444" t="s">
        <v>125</v>
      </c>
      <c r="K6444" t="s">
        <v>2906</v>
      </c>
      <c r="N6444" t="s">
        <v>2907</v>
      </c>
      <c r="O6444" t="s">
        <v>587</v>
      </c>
      <c r="P6444" t="s">
        <v>2908</v>
      </c>
      <c r="Q6444" t="s">
        <v>169</v>
      </c>
      <c r="R6444" t="s">
        <v>131</v>
      </c>
      <c r="S6444" t="s">
        <v>164</v>
      </c>
      <c r="T6444" t="s">
        <v>165</v>
      </c>
      <c r="U6444" t="s">
        <v>151</v>
      </c>
      <c r="V6444" t="s">
        <v>135</v>
      </c>
      <c r="W6444" t="s">
        <v>136</v>
      </c>
      <c r="X6444" t="s">
        <v>2909</v>
      </c>
      <c r="Y6444" s="94">
        <v>150000</v>
      </c>
      <c r="Z6444" s="94">
        <v>396116.85333333333</v>
      </c>
      <c r="AA6444" s="94">
        <v>408000.35893333337</v>
      </c>
      <c r="AB6444" s="94">
        <v>408000.36</v>
      </c>
      <c r="AC6444">
        <f t="shared" si="200"/>
        <v>3000</v>
      </c>
      <c r="AD6444" t="str">
        <f t="shared" si="201"/>
        <v>318</v>
      </c>
    </row>
    <row r="6445" spans="1:30" hidden="1" x14ac:dyDescent="0.25">
      <c r="A6445" t="s">
        <v>2904</v>
      </c>
      <c r="B6445" t="s">
        <v>583</v>
      </c>
      <c r="C6445" t="s">
        <v>2905</v>
      </c>
      <c r="D6445" t="s">
        <v>344</v>
      </c>
      <c r="E6445" t="s">
        <v>122</v>
      </c>
      <c r="F6445" t="s">
        <v>159</v>
      </c>
      <c r="G6445" t="s">
        <v>160</v>
      </c>
      <c r="H6445" t="s">
        <v>143</v>
      </c>
      <c r="I6445" t="s">
        <v>124</v>
      </c>
      <c r="J6445" t="s">
        <v>125</v>
      </c>
      <c r="K6445" t="s">
        <v>2906</v>
      </c>
      <c r="N6445" t="s">
        <v>2907</v>
      </c>
      <c r="O6445" t="s">
        <v>587</v>
      </c>
      <c r="P6445" t="s">
        <v>2908</v>
      </c>
      <c r="Q6445" t="s">
        <v>345</v>
      </c>
      <c r="R6445" t="s">
        <v>131</v>
      </c>
      <c r="S6445" t="s">
        <v>164</v>
      </c>
      <c r="T6445" t="s">
        <v>165</v>
      </c>
      <c r="U6445" t="s">
        <v>151</v>
      </c>
      <c r="V6445" t="s">
        <v>135</v>
      </c>
      <c r="W6445" t="s">
        <v>136</v>
      </c>
      <c r="X6445" t="s">
        <v>2909</v>
      </c>
      <c r="Y6445" s="94">
        <v>12000</v>
      </c>
      <c r="Z6445" s="94">
        <v>0</v>
      </c>
      <c r="AA6445" s="94">
        <v>0</v>
      </c>
      <c r="AB6445" s="94">
        <v>0</v>
      </c>
      <c r="AC6445">
        <f t="shared" si="200"/>
        <v>3000</v>
      </c>
      <c r="AD6445" t="str">
        <f t="shared" si="201"/>
        <v>318</v>
      </c>
    </row>
    <row r="6446" spans="1:30" hidden="1" x14ac:dyDescent="0.25">
      <c r="A6446" t="s">
        <v>2904</v>
      </c>
      <c r="B6446" t="s">
        <v>583</v>
      </c>
      <c r="C6446" t="s">
        <v>2905</v>
      </c>
      <c r="D6446" t="s">
        <v>256</v>
      </c>
      <c r="E6446" t="s">
        <v>122</v>
      </c>
      <c r="F6446" t="s">
        <v>159</v>
      </c>
      <c r="G6446" t="s">
        <v>160</v>
      </c>
      <c r="H6446" t="s">
        <v>143</v>
      </c>
      <c r="I6446" t="s">
        <v>124</v>
      </c>
      <c r="J6446" t="s">
        <v>125</v>
      </c>
      <c r="K6446" t="s">
        <v>2906</v>
      </c>
      <c r="N6446" t="s">
        <v>2907</v>
      </c>
      <c r="O6446" t="s">
        <v>587</v>
      </c>
      <c r="P6446" t="s">
        <v>2908</v>
      </c>
      <c r="Q6446" t="s">
        <v>257</v>
      </c>
      <c r="R6446" t="s">
        <v>131</v>
      </c>
      <c r="S6446" t="s">
        <v>164</v>
      </c>
      <c r="T6446" t="s">
        <v>165</v>
      </c>
      <c r="U6446" t="s">
        <v>151</v>
      </c>
      <c r="V6446" t="s">
        <v>135</v>
      </c>
      <c r="W6446" t="s">
        <v>136</v>
      </c>
      <c r="X6446" t="s">
        <v>2909</v>
      </c>
      <c r="Y6446" s="94">
        <v>5000</v>
      </c>
      <c r="Z6446" s="94">
        <v>28.5</v>
      </c>
      <c r="AA6446" s="94">
        <v>0</v>
      </c>
      <c r="AB6446" s="94">
        <v>0</v>
      </c>
      <c r="AC6446">
        <f t="shared" si="200"/>
        <v>3000</v>
      </c>
      <c r="AD6446" t="str">
        <f t="shared" si="201"/>
        <v>318</v>
      </c>
    </row>
    <row r="6447" spans="1:30" hidden="1" x14ac:dyDescent="0.25">
      <c r="A6447" t="s">
        <v>2904</v>
      </c>
      <c r="B6447" t="s">
        <v>583</v>
      </c>
      <c r="C6447" t="s">
        <v>2905</v>
      </c>
      <c r="D6447" t="s">
        <v>170</v>
      </c>
      <c r="E6447" t="s">
        <v>122</v>
      </c>
      <c r="F6447" t="s">
        <v>159</v>
      </c>
      <c r="G6447" t="s">
        <v>160</v>
      </c>
      <c r="H6447" t="s">
        <v>143</v>
      </c>
      <c r="I6447" t="s">
        <v>124</v>
      </c>
      <c r="J6447" t="s">
        <v>125</v>
      </c>
      <c r="K6447" t="s">
        <v>2906</v>
      </c>
      <c r="N6447" t="s">
        <v>2907</v>
      </c>
      <c r="O6447" t="s">
        <v>587</v>
      </c>
      <c r="P6447" t="s">
        <v>2908</v>
      </c>
      <c r="Q6447" t="s">
        <v>171</v>
      </c>
      <c r="R6447" t="s">
        <v>131</v>
      </c>
      <c r="S6447" t="s">
        <v>164</v>
      </c>
      <c r="T6447" t="s">
        <v>165</v>
      </c>
      <c r="U6447" t="s">
        <v>151</v>
      </c>
      <c r="V6447" t="s">
        <v>135</v>
      </c>
      <c r="W6447" t="s">
        <v>136</v>
      </c>
      <c r="X6447" t="s">
        <v>2909</v>
      </c>
      <c r="Y6447" s="94">
        <v>34980.65</v>
      </c>
      <c r="Z6447" s="94">
        <v>36675.726666666669</v>
      </c>
      <c r="AA6447" s="94">
        <v>37775.998466666671</v>
      </c>
      <c r="AB6447" s="94">
        <v>37776</v>
      </c>
      <c r="AC6447">
        <f t="shared" si="200"/>
        <v>3000</v>
      </c>
      <c r="AD6447" t="str">
        <f t="shared" si="201"/>
        <v>318</v>
      </c>
    </row>
    <row r="6448" spans="1:30" hidden="1" x14ac:dyDescent="0.25">
      <c r="A6448" t="s">
        <v>2904</v>
      </c>
      <c r="B6448" t="s">
        <v>583</v>
      </c>
      <c r="C6448" t="s">
        <v>2905</v>
      </c>
      <c r="D6448" t="s">
        <v>264</v>
      </c>
      <c r="E6448" t="s">
        <v>122</v>
      </c>
      <c r="F6448" t="s">
        <v>159</v>
      </c>
      <c r="G6448" t="s">
        <v>160</v>
      </c>
      <c r="H6448" t="s">
        <v>143</v>
      </c>
      <c r="I6448" t="s">
        <v>124</v>
      </c>
      <c r="J6448" t="s">
        <v>125</v>
      </c>
      <c r="K6448" t="s">
        <v>2906</v>
      </c>
      <c r="N6448" t="s">
        <v>2907</v>
      </c>
      <c r="O6448" t="s">
        <v>587</v>
      </c>
      <c r="P6448" t="s">
        <v>2908</v>
      </c>
      <c r="Q6448" t="s">
        <v>265</v>
      </c>
      <c r="R6448" t="s">
        <v>131</v>
      </c>
      <c r="S6448" t="s">
        <v>164</v>
      </c>
      <c r="T6448" t="s">
        <v>165</v>
      </c>
      <c r="U6448" t="s">
        <v>151</v>
      </c>
      <c r="V6448" t="s">
        <v>135</v>
      </c>
      <c r="W6448" t="s">
        <v>136</v>
      </c>
      <c r="X6448" t="s">
        <v>2909</v>
      </c>
      <c r="Y6448" s="94">
        <v>12000</v>
      </c>
      <c r="Z6448" s="94">
        <v>29000.644444444446</v>
      </c>
      <c r="AA6448" s="94">
        <v>29871</v>
      </c>
      <c r="AB6448" s="94">
        <v>29871</v>
      </c>
      <c r="AC6448">
        <f t="shared" si="200"/>
        <v>3000</v>
      </c>
      <c r="AD6448" t="str">
        <f t="shared" si="201"/>
        <v>318</v>
      </c>
    </row>
    <row r="6449" spans="1:30" hidden="1" x14ac:dyDescent="0.25">
      <c r="A6449" t="s">
        <v>2904</v>
      </c>
      <c r="B6449" t="s">
        <v>583</v>
      </c>
      <c r="C6449" t="s">
        <v>2905</v>
      </c>
      <c r="D6449" t="s">
        <v>266</v>
      </c>
      <c r="E6449" t="s">
        <v>122</v>
      </c>
      <c r="F6449" t="s">
        <v>159</v>
      </c>
      <c r="G6449" t="s">
        <v>160</v>
      </c>
      <c r="H6449" t="s">
        <v>143</v>
      </c>
      <c r="I6449" t="s">
        <v>124</v>
      </c>
      <c r="J6449" t="s">
        <v>125</v>
      </c>
      <c r="K6449" t="s">
        <v>2906</v>
      </c>
      <c r="N6449" t="s">
        <v>2907</v>
      </c>
      <c r="O6449" t="s">
        <v>587</v>
      </c>
      <c r="P6449" t="s">
        <v>2908</v>
      </c>
      <c r="Q6449" t="s">
        <v>267</v>
      </c>
      <c r="R6449" t="s">
        <v>131</v>
      </c>
      <c r="S6449" t="s">
        <v>164</v>
      </c>
      <c r="T6449" t="s">
        <v>165</v>
      </c>
      <c r="U6449" t="s">
        <v>151</v>
      </c>
      <c r="V6449" t="s">
        <v>135</v>
      </c>
      <c r="W6449" t="s">
        <v>136</v>
      </c>
      <c r="X6449" t="s">
        <v>2909</v>
      </c>
      <c r="Y6449" s="94">
        <v>0</v>
      </c>
      <c r="Z6449" s="94">
        <v>44544</v>
      </c>
      <c r="AA6449" s="94">
        <v>45880</v>
      </c>
      <c r="AB6449" s="94">
        <v>45880</v>
      </c>
      <c r="AC6449">
        <f t="shared" si="200"/>
        <v>3000</v>
      </c>
      <c r="AD6449" t="str">
        <f t="shared" si="201"/>
        <v>318</v>
      </c>
    </row>
    <row r="6450" spans="1:30" hidden="1" x14ac:dyDescent="0.25">
      <c r="A6450" t="s">
        <v>2904</v>
      </c>
      <c r="B6450" t="s">
        <v>583</v>
      </c>
      <c r="C6450" t="s">
        <v>2905</v>
      </c>
      <c r="D6450" t="s">
        <v>270</v>
      </c>
      <c r="E6450" t="s">
        <v>122</v>
      </c>
      <c r="F6450" t="s">
        <v>159</v>
      </c>
      <c r="G6450" t="s">
        <v>160</v>
      </c>
      <c r="H6450" t="s">
        <v>143</v>
      </c>
      <c r="I6450" t="s">
        <v>124</v>
      </c>
      <c r="J6450" t="s">
        <v>125</v>
      </c>
      <c r="K6450" t="s">
        <v>2906</v>
      </c>
      <c r="N6450" t="s">
        <v>2907</v>
      </c>
      <c r="O6450" t="s">
        <v>587</v>
      </c>
      <c r="P6450" t="s">
        <v>2908</v>
      </c>
      <c r="Q6450" t="s">
        <v>271</v>
      </c>
      <c r="R6450" t="s">
        <v>131</v>
      </c>
      <c r="S6450" t="s">
        <v>164</v>
      </c>
      <c r="T6450" t="s">
        <v>165</v>
      </c>
      <c r="U6450" t="s">
        <v>151</v>
      </c>
      <c r="V6450" t="s">
        <v>135</v>
      </c>
      <c r="W6450" t="s">
        <v>136</v>
      </c>
      <c r="X6450" t="s">
        <v>2909</v>
      </c>
      <c r="Y6450" s="94">
        <v>6000</v>
      </c>
      <c r="Z6450" s="94">
        <v>0</v>
      </c>
      <c r="AA6450" s="94">
        <v>0</v>
      </c>
      <c r="AB6450" s="94">
        <v>0</v>
      </c>
      <c r="AC6450">
        <f t="shared" si="200"/>
        <v>3000</v>
      </c>
      <c r="AD6450" t="str">
        <f t="shared" si="201"/>
        <v>318</v>
      </c>
    </row>
    <row r="6451" spans="1:30" hidden="1" x14ac:dyDescent="0.25">
      <c r="A6451" t="s">
        <v>2904</v>
      </c>
      <c r="B6451" t="s">
        <v>583</v>
      </c>
      <c r="C6451" t="s">
        <v>2905</v>
      </c>
      <c r="D6451" t="s">
        <v>272</v>
      </c>
      <c r="E6451" t="s">
        <v>122</v>
      </c>
      <c r="F6451" t="s">
        <v>159</v>
      </c>
      <c r="G6451" t="s">
        <v>160</v>
      </c>
      <c r="H6451" t="s">
        <v>143</v>
      </c>
      <c r="I6451" t="s">
        <v>124</v>
      </c>
      <c r="J6451" t="s">
        <v>125</v>
      </c>
      <c r="K6451" t="s">
        <v>2906</v>
      </c>
      <c r="N6451" t="s">
        <v>2907</v>
      </c>
      <c r="O6451" t="s">
        <v>587</v>
      </c>
      <c r="P6451" t="s">
        <v>2908</v>
      </c>
      <c r="Q6451" t="s">
        <v>273</v>
      </c>
      <c r="R6451" t="s">
        <v>131</v>
      </c>
      <c r="S6451" t="s">
        <v>164</v>
      </c>
      <c r="T6451" t="s">
        <v>165</v>
      </c>
      <c r="U6451" t="s">
        <v>151</v>
      </c>
      <c r="V6451" t="s">
        <v>135</v>
      </c>
      <c r="W6451" t="s">
        <v>136</v>
      </c>
      <c r="X6451" t="s">
        <v>2909</v>
      </c>
      <c r="Y6451" s="94">
        <v>36000</v>
      </c>
      <c r="Z6451" s="94">
        <v>45808.590000000004</v>
      </c>
      <c r="AA6451" s="94">
        <v>47183</v>
      </c>
      <c r="AB6451" s="94">
        <v>47183</v>
      </c>
      <c r="AC6451">
        <f t="shared" si="200"/>
        <v>3000</v>
      </c>
      <c r="AD6451" t="str">
        <f t="shared" si="201"/>
        <v>318</v>
      </c>
    </row>
    <row r="6452" spans="1:30" hidden="1" x14ac:dyDescent="0.25">
      <c r="A6452" t="s">
        <v>2904</v>
      </c>
      <c r="B6452" t="s">
        <v>583</v>
      </c>
      <c r="C6452" t="s">
        <v>2905</v>
      </c>
      <c r="D6452" t="s">
        <v>276</v>
      </c>
      <c r="E6452" t="s">
        <v>122</v>
      </c>
      <c r="F6452" t="s">
        <v>159</v>
      </c>
      <c r="G6452" t="s">
        <v>160</v>
      </c>
      <c r="H6452" t="s">
        <v>143</v>
      </c>
      <c r="I6452" t="s">
        <v>124</v>
      </c>
      <c r="J6452" t="s">
        <v>125</v>
      </c>
      <c r="K6452" t="s">
        <v>2906</v>
      </c>
      <c r="N6452" t="s">
        <v>2907</v>
      </c>
      <c r="O6452" t="s">
        <v>587</v>
      </c>
      <c r="P6452" t="s">
        <v>2908</v>
      </c>
      <c r="Q6452" t="s">
        <v>277</v>
      </c>
      <c r="R6452" t="s">
        <v>131</v>
      </c>
      <c r="S6452" t="s">
        <v>164</v>
      </c>
      <c r="T6452" t="s">
        <v>165</v>
      </c>
      <c r="U6452" t="s">
        <v>151</v>
      </c>
      <c r="V6452" t="s">
        <v>135</v>
      </c>
      <c r="W6452" t="s">
        <v>136</v>
      </c>
      <c r="X6452" t="s">
        <v>2909</v>
      </c>
      <c r="Y6452" s="94">
        <v>60000</v>
      </c>
      <c r="Z6452" s="94">
        <v>97184.8</v>
      </c>
      <c r="AA6452" s="94">
        <v>100100</v>
      </c>
      <c r="AB6452" s="94">
        <v>100100</v>
      </c>
      <c r="AC6452">
        <f t="shared" si="200"/>
        <v>3000</v>
      </c>
      <c r="AD6452" t="str">
        <f t="shared" si="201"/>
        <v>318</v>
      </c>
    </row>
    <row r="6453" spans="1:30" hidden="1" x14ac:dyDescent="0.25">
      <c r="A6453" t="s">
        <v>2904</v>
      </c>
      <c r="B6453" t="s">
        <v>583</v>
      </c>
      <c r="C6453" t="s">
        <v>2905</v>
      </c>
      <c r="D6453" t="s">
        <v>280</v>
      </c>
      <c r="E6453" t="s">
        <v>122</v>
      </c>
      <c r="F6453" t="s">
        <v>159</v>
      </c>
      <c r="G6453" t="s">
        <v>160</v>
      </c>
      <c r="H6453" t="s">
        <v>143</v>
      </c>
      <c r="I6453" t="s">
        <v>124</v>
      </c>
      <c r="J6453" t="s">
        <v>125</v>
      </c>
      <c r="K6453" t="s">
        <v>2906</v>
      </c>
      <c r="N6453" t="s">
        <v>2907</v>
      </c>
      <c r="O6453" t="s">
        <v>587</v>
      </c>
      <c r="P6453" t="s">
        <v>2908</v>
      </c>
      <c r="Q6453" t="s">
        <v>281</v>
      </c>
      <c r="R6453" t="s">
        <v>131</v>
      </c>
      <c r="S6453" t="s">
        <v>164</v>
      </c>
      <c r="T6453" t="s">
        <v>165</v>
      </c>
      <c r="U6453" t="s">
        <v>151</v>
      </c>
      <c r="V6453" t="s">
        <v>135</v>
      </c>
      <c r="W6453" t="s">
        <v>136</v>
      </c>
      <c r="X6453" t="s">
        <v>2909</v>
      </c>
      <c r="Y6453" s="94">
        <v>0</v>
      </c>
      <c r="Z6453" s="94">
        <v>3905.45</v>
      </c>
      <c r="AA6453" s="94">
        <v>4023</v>
      </c>
      <c r="AB6453" s="94">
        <v>4023</v>
      </c>
      <c r="AC6453">
        <f t="shared" si="200"/>
        <v>3000</v>
      </c>
      <c r="AD6453" t="str">
        <f t="shared" si="201"/>
        <v>318</v>
      </c>
    </row>
    <row r="6454" spans="1:30" hidden="1" x14ac:dyDescent="0.25">
      <c r="A6454" t="s">
        <v>2904</v>
      </c>
      <c r="B6454" t="s">
        <v>583</v>
      </c>
      <c r="C6454" t="s">
        <v>2905</v>
      </c>
      <c r="D6454" t="s">
        <v>172</v>
      </c>
      <c r="E6454" t="s">
        <v>122</v>
      </c>
      <c r="F6454" t="s">
        <v>159</v>
      </c>
      <c r="G6454" t="s">
        <v>160</v>
      </c>
      <c r="H6454" t="s">
        <v>143</v>
      </c>
      <c r="I6454" t="s">
        <v>124</v>
      </c>
      <c r="J6454" t="s">
        <v>125</v>
      </c>
      <c r="K6454" t="s">
        <v>2906</v>
      </c>
      <c r="N6454" t="s">
        <v>2907</v>
      </c>
      <c r="O6454" t="s">
        <v>587</v>
      </c>
      <c r="P6454" t="s">
        <v>2908</v>
      </c>
      <c r="Q6454" t="s">
        <v>173</v>
      </c>
      <c r="R6454" t="s">
        <v>131</v>
      </c>
      <c r="S6454" t="s">
        <v>164</v>
      </c>
      <c r="T6454" t="s">
        <v>165</v>
      </c>
      <c r="U6454" t="s">
        <v>151</v>
      </c>
      <c r="V6454" t="s">
        <v>135</v>
      </c>
      <c r="W6454" t="s">
        <v>136</v>
      </c>
      <c r="X6454" t="s">
        <v>2909</v>
      </c>
      <c r="Y6454" s="94">
        <v>42000</v>
      </c>
      <c r="Z6454" s="94">
        <v>33837.293333333335</v>
      </c>
      <c r="AA6454" s="94">
        <v>34852</v>
      </c>
      <c r="AB6454" s="94">
        <v>34852</v>
      </c>
      <c r="AC6454">
        <f t="shared" si="200"/>
        <v>3000</v>
      </c>
      <c r="AD6454" t="str">
        <f t="shared" si="201"/>
        <v>318</v>
      </c>
    </row>
    <row r="6455" spans="1:30" hidden="1" x14ac:dyDescent="0.25">
      <c r="A6455" t="s">
        <v>2904</v>
      </c>
      <c r="B6455" t="s">
        <v>583</v>
      </c>
      <c r="C6455" t="s">
        <v>2905</v>
      </c>
      <c r="D6455" t="s">
        <v>174</v>
      </c>
      <c r="E6455" t="s">
        <v>122</v>
      </c>
      <c r="F6455" t="s">
        <v>159</v>
      </c>
      <c r="G6455" t="s">
        <v>160</v>
      </c>
      <c r="H6455" t="s">
        <v>143</v>
      </c>
      <c r="I6455" t="s">
        <v>124</v>
      </c>
      <c r="J6455" t="s">
        <v>125</v>
      </c>
      <c r="K6455" t="s">
        <v>2906</v>
      </c>
      <c r="N6455" t="s">
        <v>2907</v>
      </c>
      <c r="O6455" t="s">
        <v>587</v>
      </c>
      <c r="P6455" t="s">
        <v>2908</v>
      </c>
      <c r="Q6455" t="s">
        <v>175</v>
      </c>
      <c r="R6455" t="s">
        <v>131</v>
      </c>
      <c r="S6455" t="s">
        <v>164</v>
      </c>
      <c r="T6455" t="s">
        <v>165</v>
      </c>
      <c r="U6455" t="s">
        <v>151</v>
      </c>
      <c r="V6455" t="s">
        <v>135</v>
      </c>
      <c r="W6455" t="s">
        <v>136</v>
      </c>
      <c r="X6455" t="s">
        <v>2909</v>
      </c>
      <c r="Y6455" s="94">
        <v>3000</v>
      </c>
      <c r="Z6455" s="94">
        <v>1334.6666666666665</v>
      </c>
      <c r="AA6455" s="94">
        <v>1375</v>
      </c>
      <c r="AB6455" s="94">
        <v>1375</v>
      </c>
      <c r="AC6455">
        <f t="shared" si="200"/>
        <v>3000</v>
      </c>
      <c r="AD6455" t="str">
        <f t="shared" si="201"/>
        <v>318</v>
      </c>
    </row>
    <row r="6456" spans="1:30" hidden="1" x14ac:dyDescent="0.25">
      <c r="A6456" t="s">
        <v>2904</v>
      </c>
      <c r="B6456" t="s">
        <v>583</v>
      </c>
      <c r="C6456" t="s">
        <v>2905</v>
      </c>
      <c r="D6456" t="s">
        <v>282</v>
      </c>
      <c r="E6456" t="s">
        <v>122</v>
      </c>
      <c r="F6456" t="s">
        <v>159</v>
      </c>
      <c r="G6456" t="s">
        <v>160</v>
      </c>
      <c r="H6456" t="s">
        <v>143</v>
      </c>
      <c r="I6456" t="s">
        <v>124</v>
      </c>
      <c r="J6456" t="s">
        <v>125</v>
      </c>
      <c r="K6456" t="s">
        <v>2906</v>
      </c>
      <c r="N6456" t="s">
        <v>2907</v>
      </c>
      <c r="O6456" t="s">
        <v>587</v>
      </c>
      <c r="P6456" t="s">
        <v>2908</v>
      </c>
      <c r="Q6456" t="s">
        <v>283</v>
      </c>
      <c r="R6456" t="s">
        <v>131</v>
      </c>
      <c r="S6456" t="s">
        <v>164</v>
      </c>
      <c r="T6456" t="s">
        <v>165</v>
      </c>
      <c r="U6456" t="s">
        <v>151</v>
      </c>
      <c r="V6456" t="s">
        <v>135</v>
      </c>
      <c r="W6456" t="s">
        <v>136</v>
      </c>
      <c r="X6456" t="s">
        <v>2909</v>
      </c>
      <c r="Y6456" s="94">
        <v>1200</v>
      </c>
      <c r="Z6456" s="94">
        <v>613.64</v>
      </c>
      <c r="AA6456" s="94">
        <v>632</v>
      </c>
      <c r="AB6456" s="94">
        <v>632</v>
      </c>
      <c r="AC6456">
        <f t="shared" si="200"/>
        <v>3000</v>
      </c>
      <c r="AD6456" t="str">
        <f t="shared" si="201"/>
        <v>318</v>
      </c>
    </row>
    <row r="6457" spans="1:30" hidden="1" x14ac:dyDescent="0.25">
      <c r="A6457" t="s">
        <v>2904</v>
      </c>
      <c r="B6457" t="s">
        <v>583</v>
      </c>
      <c r="C6457" t="s">
        <v>2905</v>
      </c>
      <c r="D6457" t="s">
        <v>284</v>
      </c>
      <c r="E6457" t="s">
        <v>122</v>
      </c>
      <c r="F6457" t="s">
        <v>159</v>
      </c>
      <c r="G6457" t="s">
        <v>160</v>
      </c>
      <c r="H6457" t="s">
        <v>143</v>
      </c>
      <c r="I6457" t="s">
        <v>124</v>
      </c>
      <c r="J6457" t="s">
        <v>125</v>
      </c>
      <c r="K6457" t="s">
        <v>2906</v>
      </c>
      <c r="N6457" t="s">
        <v>2907</v>
      </c>
      <c r="O6457" t="s">
        <v>587</v>
      </c>
      <c r="P6457" t="s">
        <v>2908</v>
      </c>
      <c r="Q6457" t="s">
        <v>285</v>
      </c>
      <c r="R6457" t="s">
        <v>131</v>
      </c>
      <c r="S6457" t="s">
        <v>164</v>
      </c>
      <c r="T6457" t="s">
        <v>165</v>
      </c>
      <c r="U6457" t="s">
        <v>151</v>
      </c>
      <c r="V6457" t="s">
        <v>135</v>
      </c>
      <c r="W6457" t="s">
        <v>136</v>
      </c>
      <c r="X6457" t="s">
        <v>2909</v>
      </c>
      <c r="Y6457" s="94">
        <v>4000</v>
      </c>
      <c r="Z6457" s="94">
        <v>0</v>
      </c>
      <c r="AA6457" s="94">
        <v>0</v>
      </c>
      <c r="AB6457" s="94">
        <v>0</v>
      </c>
      <c r="AC6457">
        <f t="shared" si="200"/>
        <v>3000</v>
      </c>
      <c r="AD6457" t="str">
        <f t="shared" si="201"/>
        <v>318</v>
      </c>
    </row>
    <row r="6458" spans="1:30" hidden="1" x14ac:dyDescent="0.25">
      <c r="A6458" t="s">
        <v>2904</v>
      </c>
      <c r="B6458" t="s">
        <v>583</v>
      </c>
      <c r="C6458" t="s">
        <v>2905</v>
      </c>
      <c r="D6458" t="s">
        <v>286</v>
      </c>
      <c r="E6458" t="s">
        <v>122</v>
      </c>
      <c r="F6458" t="s">
        <v>159</v>
      </c>
      <c r="G6458" t="s">
        <v>160</v>
      </c>
      <c r="H6458" t="s">
        <v>143</v>
      </c>
      <c r="I6458" t="s">
        <v>124</v>
      </c>
      <c r="J6458" t="s">
        <v>125</v>
      </c>
      <c r="K6458" t="s">
        <v>2906</v>
      </c>
      <c r="N6458" t="s">
        <v>2907</v>
      </c>
      <c r="O6458" t="s">
        <v>587</v>
      </c>
      <c r="P6458" t="s">
        <v>2908</v>
      </c>
      <c r="Q6458" t="s">
        <v>287</v>
      </c>
      <c r="R6458" t="s">
        <v>131</v>
      </c>
      <c r="S6458" t="s">
        <v>164</v>
      </c>
      <c r="T6458" t="s">
        <v>165</v>
      </c>
      <c r="U6458" t="s">
        <v>151</v>
      </c>
      <c r="V6458" t="s">
        <v>135</v>
      </c>
      <c r="W6458" t="s">
        <v>136</v>
      </c>
      <c r="X6458" t="s">
        <v>2909</v>
      </c>
      <c r="Y6458" s="94">
        <v>36000</v>
      </c>
      <c r="Z6458" s="94">
        <v>0</v>
      </c>
      <c r="AA6458" s="94">
        <v>0</v>
      </c>
      <c r="AB6458" s="94">
        <v>0</v>
      </c>
      <c r="AC6458">
        <f t="shared" si="200"/>
        <v>3000</v>
      </c>
      <c r="AD6458" t="str">
        <f t="shared" si="201"/>
        <v>318</v>
      </c>
    </row>
    <row r="6459" spans="1:30" hidden="1" x14ac:dyDescent="0.25">
      <c r="A6459" t="s">
        <v>2904</v>
      </c>
      <c r="B6459" t="s">
        <v>583</v>
      </c>
      <c r="C6459" t="s">
        <v>2905</v>
      </c>
      <c r="D6459" t="s">
        <v>417</v>
      </c>
      <c r="E6459" t="s">
        <v>122</v>
      </c>
      <c r="F6459" t="s">
        <v>159</v>
      </c>
      <c r="G6459" t="s">
        <v>160</v>
      </c>
      <c r="H6459" t="s">
        <v>143</v>
      </c>
      <c r="I6459" t="s">
        <v>124</v>
      </c>
      <c r="J6459" t="s">
        <v>125</v>
      </c>
      <c r="K6459" t="s">
        <v>2906</v>
      </c>
      <c r="N6459" t="s">
        <v>2907</v>
      </c>
      <c r="O6459" t="s">
        <v>587</v>
      </c>
      <c r="P6459" t="s">
        <v>2908</v>
      </c>
      <c r="Q6459" t="s">
        <v>418</v>
      </c>
      <c r="R6459" t="s">
        <v>131</v>
      </c>
      <c r="S6459" t="s">
        <v>164</v>
      </c>
      <c r="T6459" t="s">
        <v>165</v>
      </c>
      <c r="U6459" t="s">
        <v>151</v>
      </c>
      <c r="V6459" t="s">
        <v>135</v>
      </c>
      <c r="W6459" t="s">
        <v>136</v>
      </c>
      <c r="X6459" t="s">
        <v>2909</v>
      </c>
      <c r="Y6459" s="94">
        <v>0</v>
      </c>
      <c r="Z6459" s="94">
        <v>7264</v>
      </c>
      <c r="AA6459" s="94">
        <v>7482</v>
      </c>
      <c r="AB6459" s="94">
        <v>7482</v>
      </c>
      <c r="AC6459">
        <f t="shared" si="200"/>
        <v>3000</v>
      </c>
      <c r="AD6459" t="str">
        <f t="shared" si="201"/>
        <v>318</v>
      </c>
    </row>
    <row r="6460" spans="1:30" hidden="1" x14ac:dyDescent="0.25">
      <c r="A6460" s="97" t="s">
        <v>2910</v>
      </c>
      <c r="B6460" s="97" t="s">
        <v>583</v>
      </c>
      <c r="C6460" s="97" t="s">
        <v>2911</v>
      </c>
      <c r="D6460" s="97" t="s">
        <v>141</v>
      </c>
      <c r="E6460" s="97" t="s">
        <v>122</v>
      </c>
      <c r="F6460" s="98">
        <v>15</v>
      </c>
      <c r="G6460" s="98" t="s">
        <v>142</v>
      </c>
      <c r="H6460" s="97" t="s">
        <v>143</v>
      </c>
      <c r="I6460" s="97" t="s">
        <v>124</v>
      </c>
      <c r="J6460" s="97" t="s">
        <v>125</v>
      </c>
      <c r="K6460" s="97" t="s">
        <v>2912</v>
      </c>
      <c r="L6460" s="97"/>
      <c r="M6460" s="97"/>
      <c r="N6460" s="97" t="s">
        <v>2913</v>
      </c>
      <c r="O6460" s="97" t="s">
        <v>587</v>
      </c>
      <c r="P6460" s="97" t="s">
        <v>2914</v>
      </c>
      <c r="Q6460" s="97" t="s">
        <v>148</v>
      </c>
      <c r="R6460" s="97" t="s">
        <v>131</v>
      </c>
      <c r="S6460" s="97" t="s">
        <v>149</v>
      </c>
      <c r="T6460" s="97" t="s">
        <v>150</v>
      </c>
      <c r="U6460" s="97" t="s">
        <v>151</v>
      </c>
      <c r="V6460" s="97" t="s">
        <v>135</v>
      </c>
      <c r="W6460" s="97" t="s">
        <v>136</v>
      </c>
      <c r="X6460" s="97"/>
      <c r="Y6460" s="99"/>
      <c r="Z6460" s="99"/>
      <c r="AA6460" s="99">
        <v>2467236</v>
      </c>
      <c r="AB6460" s="99">
        <v>2467236</v>
      </c>
      <c r="AC6460">
        <f t="shared" si="200"/>
        <v>1000</v>
      </c>
      <c r="AD6460" t="str">
        <f t="shared" si="201"/>
        <v>319</v>
      </c>
    </row>
    <row r="6461" spans="1:30" hidden="1" x14ac:dyDescent="0.25">
      <c r="A6461" s="97" t="s">
        <v>2910</v>
      </c>
      <c r="B6461" s="97" t="s">
        <v>583</v>
      </c>
      <c r="C6461" s="97" t="s">
        <v>2911</v>
      </c>
      <c r="D6461" s="97">
        <v>13201</v>
      </c>
      <c r="E6461" s="97" t="s">
        <v>122</v>
      </c>
      <c r="F6461" s="98">
        <v>15</v>
      </c>
      <c r="G6461" s="98" t="s">
        <v>142</v>
      </c>
      <c r="H6461" s="97">
        <v>19</v>
      </c>
      <c r="I6461" s="97" t="s">
        <v>124</v>
      </c>
      <c r="J6461" s="97" t="s">
        <v>125</v>
      </c>
      <c r="K6461" s="97" t="s">
        <v>2912</v>
      </c>
      <c r="L6461" s="97"/>
      <c r="M6461" s="97"/>
      <c r="N6461" s="97" t="s">
        <v>2913</v>
      </c>
      <c r="O6461" s="97" t="s">
        <v>587</v>
      </c>
      <c r="P6461" s="97" t="s">
        <v>2914</v>
      </c>
      <c r="Q6461" s="97" t="s">
        <v>152</v>
      </c>
      <c r="R6461" s="97" t="s">
        <v>131</v>
      </c>
      <c r="S6461" s="97" t="s">
        <v>149</v>
      </c>
      <c r="T6461" s="97" t="s">
        <v>150</v>
      </c>
      <c r="U6461" s="97" t="s">
        <v>134</v>
      </c>
      <c r="V6461" s="97" t="s">
        <v>135</v>
      </c>
      <c r="W6461" s="97" t="s">
        <v>136</v>
      </c>
      <c r="X6461" s="97"/>
      <c r="Y6461" s="99"/>
      <c r="Z6461" s="99"/>
      <c r="AA6461" s="99">
        <v>102801.5</v>
      </c>
      <c r="AB6461" s="99">
        <v>102801.5</v>
      </c>
      <c r="AC6461">
        <f t="shared" si="200"/>
        <v>1000</v>
      </c>
      <c r="AD6461" t="str">
        <f t="shared" si="201"/>
        <v>319</v>
      </c>
    </row>
    <row r="6462" spans="1:30" hidden="1" x14ac:dyDescent="0.25">
      <c r="A6462" s="97" t="s">
        <v>2910</v>
      </c>
      <c r="B6462" s="97" t="s">
        <v>583</v>
      </c>
      <c r="C6462" s="97" t="s">
        <v>2911</v>
      </c>
      <c r="D6462" s="97">
        <v>13203</v>
      </c>
      <c r="E6462" s="97" t="s">
        <v>122</v>
      </c>
      <c r="F6462" s="98">
        <v>15</v>
      </c>
      <c r="G6462" s="98" t="s">
        <v>142</v>
      </c>
      <c r="H6462" s="97">
        <v>19</v>
      </c>
      <c r="I6462" s="97" t="s">
        <v>124</v>
      </c>
      <c r="J6462" s="97" t="s">
        <v>125</v>
      </c>
      <c r="K6462" s="97" t="s">
        <v>2912</v>
      </c>
      <c r="L6462" s="97"/>
      <c r="M6462" s="97"/>
      <c r="N6462" s="97" t="s">
        <v>2913</v>
      </c>
      <c r="O6462" s="97" t="s">
        <v>587</v>
      </c>
      <c r="P6462" s="97" t="s">
        <v>2914</v>
      </c>
      <c r="Q6462" s="97" t="s">
        <v>153</v>
      </c>
      <c r="R6462" s="97" t="s">
        <v>131</v>
      </c>
      <c r="S6462" s="97" t="s">
        <v>149</v>
      </c>
      <c r="T6462" s="97" t="s">
        <v>150</v>
      </c>
      <c r="U6462" s="97" t="s">
        <v>134</v>
      </c>
      <c r="V6462" s="97" t="s">
        <v>135</v>
      </c>
      <c r="W6462" s="97" t="s">
        <v>136</v>
      </c>
      <c r="X6462" s="97"/>
      <c r="Y6462" s="99"/>
      <c r="Z6462" s="99"/>
      <c r="AA6462" s="99">
        <v>411206</v>
      </c>
      <c r="AB6462" s="99">
        <v>411206</v>
      </c>
      <c r="AC6462">
        <f t="shared" si="200"/>
        <v>1000</v>
      </c>
      <c r="AD6462" t="str">
        <f t="shared" si="201"/>
        <v>319</v>
      </c>
    </row>
    <row r="6463" spans="1:30" hidden="1" x14ac:dyDescent="0.25">
      <c r="A6463" s="97" t="s">
        <v>2910</v>
      </c>
      <c r="B6463" s="97" t="s">
        <v>583</v>
      </c>
      <c r="C6463" s="97" t="s">
        <v>2911</v>
      </c>
      <c r="D6463" s="97">
        <v>14101</v>
      </c>
      <c r="E6463" s="97" t="s">
        <v>122</v>
      </c>
      <c r="F6463" s="98">
        <v>15</v>
      </c>
      <c r="G6463" s="98" t="s">
        <v>142</v>
      </c>
      <c r="H6463" s="97">
        <v>19</v>
      </c>
      <c r="I6463" s="97" t="s">
        <v>124</v>
      </c>
      <c r="J6463" s="97" t="s">
        <v>125</v>
      </c>
      <c r="K6463" s="97" t="s">
        <v>2912</v>
      </c>
      <c r="L6463" s="97"/>
      <c r="M6463" s="97"/>
      <c r="N6463" s="97" t="s">
        <v>2913</v>
      </c>
      <c r="O6463" s="97" t="s">
        <v>587</v>
      </c>
      <c r="P6463" s="97" t="s">
        <v>2914</v>
      </c>
      <c r="Q6463" s="97" t="s">
        <v>154</v>
      </c>
      <c r="R6463" s="97" t="s">
        <v>131</v>
      </c>
      <c r="S6463" s="97" t="s">
        <v>149</v>
      </c>
      <c r="T6463" s="97" t="s">
        <v>150</v>
      </c>
      <c r="U6463" s="97" t="s">
        <v>134</v>
      </c>
      <c r="V6463" s="97" t="s">
        <v>135</v>
      </c>
      <c r="W6463" s="97" t="s">
        <v>136</v>
      </c>
      <c r="X6463" s="97"/>
      <c r="Y6463" s="99"/>
      <c r="Z6463" s="99"/>
      <c r="AA6463" s="99">
        <v>135697.98000000001</v>
      </c>
      <c r="AB6463" s="99">
        <v>135697.98000000001</v>
      </c>
      <c r="AC6463">
        <f t="shared" si="200"/>
        <v>1000</v>
      </c>
      <c r="AD6463" t="str">
        <f t="shared" si="201"/>
        <v>319</v>
      </c>
    </row>
    <row r="6464" spans="1:30" hidden="1" x14ac:dyDescent="0.25">
      <c r="A6464" s="97" t="s">
        <v>2910</v>
      </c>
      <c r="B6464" s="97" t="s">
        <v>583</v>
      </c>
      <c r="C6464" s="97" t="s">
        <v>2911</v>
      </c>
      <c r="D6464" s="97">
        <v>14103</v>
      </c>
      <c r="E6464" s="97" t="s">
        <v>122</v>
      </c>
      <c r="F6464" s="98">
        <v>15</v>
      </c>
      <c r="G6464" s="98" t="s">
        <v>142</v>
      </c>
      <c r="H6464" s="97">
        <v>19</v>
      </c>
      <c r="I6464" s="97" t="s">
        <v>124</v>
      </c>
      <c r="J6464" s="97" t="s">
        <v>125</v>
      </c>
      <c r="K6464" s="97" t="s">
        <v>2912</v>
      </c>
      <c r="L6464" s="97"/>
      <c r="M6464" s="97"/>
      <c r="N6464" s="97" t="s">
        <v>2913</v>
      </c>
      <c r="O6464" s="97" t="s">
        <v>587</v>
      </c>
      <c r="P6464" s="97" t="s">
        <v>2914</v>
      </c>
      <c r="Q6464" s="97" t="s">
        <v>155</v>
      </c>
      <c r="R6464" s="97" t="s">
        <v>131</v>
      </c>
      <c r="S6464" s="97" t="s">
        <v>149</v>
      </c>
      <c r="T6464" s="97" t="s">
        <v>150</v>
      </c>
      <c r="U6464" s="97" t="s">
        <v>134</v>
      </c>
      <c r="V6464" s="97" t="s">
        <v>135</v>
      </c>
      <c r="W6464" s="97" t="s">
        <v>136</v>
      </c>
      <c r="X6464" s="97"/>
      <c r="Y6464" s="99"/>
      <c r="Z6464" s="99"/>
      <c r="AA6464" s="99">
        <v>55512.81</v>
      </c>
      <c r="AB6464" s="99">
        <v>55512.81</v>
      </c>
      <c r="AC6464">
        <f t="shared" si="200"/>
        <v>1000</v>
      </c>
      <c r="AD6464" t="str">
        <f t="shared" si="201"/>
        <v>319</v>
      </c>
    </row>
    <row r="6465" spans="1:30" hidden="1" x14ac:dyDescent="0.25">
      <c r="A6465" s="97" t="s">
        <v>2910</v>
      </c>
      <c r="B6465" s="97" t="s">
        <v>583</v>
      </c>
      <c r="C6465" s="97" t="s">
        <v>2911</v>
      </c>
      <c r="D6465" s="97">
        <v>14201</v>
      </c>
      <c r="E6465" s="97" t="s">
        <v>122</v>
      </c>
      <c r="F6465" s="98">
        <v>15</v>
      </c>
      <c r="G6465" s="98" t="s">
        <v>142</v>
      </c>
      <c r="H6465" s="97">
        <v>19</v>
      </c>
      <c r="I6465" s="97" t="s">
        <v>124</v>
      </c>
      <c r="J6465" s="97" t="s">
        <v>125</v>
      </c>
      <c r="K6465" s="97" t="s">
        <v>2912</v>
      </c>
      <c r="L6465" s="97"/>
      <c r="M6465" s="97"/>
      <c r="N6465" s="97" t="s">
        <v>2913</v>
      </c>
      <c r="O6465" s="97" t="s">
        <v>587</v>
      </c>
      <c r="P6465" s="97" t="s">
        <v>2914</v>
      </c>
      <c r="Q6465" s="97" t="s">
        <v>156</v>
      </c>
      <c r="R6465" s="97" t="s">
        <v>131</v>
      </c>
      <c r="S6465" s="97" t="s">
        <v>149</v>
      </c>
      <c r="T6465" s="97" t="s">
        <v>150</v>
      </c>
      <c r="U6465" s="97" t="s">
        <v>134</v>
      </c>
      <c r="V6465" s="97" t="s">
        <v>135</v>
      </c>
      <c r="W6465" s="97" t="s">
        <v>136</v>
      </c>
      <c r="X6465" s="97"/>
      <c r="Y6465" s="99"/>
      <c r="Z6465" s="99"/>
      <c r="AA6465" s="99">
        <v>123361.8</v>
      </c>
      <c r="AB6465" s="99">
        <v>123361.8</v>
      </c>
      <c r="AC6465">
        <f t="shared" si="200"/>
        <v>1000</v>
      </c>
      <c r="AD6465" t="str">
        <f t="shared" si="201"/>
        <v>319</v>
      </c>
    </row>
    <row r="6466" spans="1:30" hidden="1" x14ac:dyDescent="0.25">
      <c r="A6466" s="97" t="s">
        <v>2910</v>
      </c>
      <c r="B6466" s="97" t="s">
        <v>583</v>
      </c>
      <c r="C6466" s="97" t="s">
        <v>2911</v>
      </c>
      <c r="D6466" s="97">
        <v>14301</v>
      </c>
      <c r="E6466" s="97" t="s">
        <v>122</v>
      </c>
      <c r="F6466" s="98">
        <v>15</v>
      </c>
      <c r="G6466" s="98" t="s">
        <v>142</v>
      </c>
      <c r="H6466" s="97">
        <v>19</v>
      </c>
      <c r="I6466" s="97" t="s">
        <v>124</v>
      </c>
      <c r="J6466" s="97" t="s">
        <v>125</v>
      </c>
      <c r="K6466" s="97" t="s">
        <v>2912</v>
      </c>
      <c r="L6466" s="97"/>
      <c r="M6466" s="97"/>
      <c r="N6466" s="97" t="s">
        <v>2913</v>
      </c>
      <c r="O6466" s="97" t="s">
        <v>587</v>
      </c>
      <c r="P6466" s="97" t="s">
        <v>2914</v>
      </c>
      <c r="Q6466" s="97" t="s">
        <v>178</v>
      </c>
      <c r="R6466" s="97" t="s">
        <v>131</v>
      </c>
      <c r="S6466" s="97" t="s">
        <v>149</v>
      </c>
      <c r="T6466" s="97" t="s">
        <v>150</v>
      </c>
      <c r="U6466" s="97" t="s">
        <v>134</v>
      </c>
      <c r="V6466" s="97" t="s">
        <v>135</v>
      </c>
      <c r="W6466" s="97" t="s">
        <v>136</v>
      </c>
      <c r="X6466" s="97"/>
      <c r="Y6466" s="99"/>
      <c r="Z6466" s="99"/>
      <c r="AA6466" s="99">
        <v>148034.16</v>
      </c>
      <c r="AB6466" s="99">
        <v>148034.16</v>
      </c>
      <c r="AC6466">
        <f t="shared" si="200"/>
        <v>1000</v>
      </c>
      <c r="AD6466" t="str">
        <f t="shared" si="201"/>
        <v>319</v>
      </c>
    </row>
    <row r="6467" spans="1:30" hidden="1" x14ac:dyDescent="0.25">
      <c r="A6467" t="s">
        <v>2910</v>
      </c>
      <c r="B6467" t="s">
        <v>583</v>
      </c>
      <c r="C6467" t="s">
        <v>2911</v>
      </c>
      <c r="D6467" t="s">
        <v>186</v>
      </c>
      <c r="E6467" t="s">
        <v>122</v>
      </c>
      <c r="F6467" t="s">
        <v>159</v>
      </c>
      <c r="G6467" t="s">
        <v>160</v>
      </c>
      <c r="H6467" t="s">
        <v>143</v>
      </c>
      <c r="I6467" t="s">
        <v>124</v>
      </c>
      <c r="J6467" t="s">
        <v>125</v>
      </c>
      <c r="K6467" t="s">
        <v>2912</v>
      </c>
      <c r="N6467" t="s">
        <v>2913</v>
      </c>
      <c r="O6467" t="s">
        <v>587</v>
      </c>
      <c r="P6467" t="s">
        <v>2914</v>
      </c>
      <c r="Q6467" t="s">
        <v>188</v>
      </c>
      <c r="R6467" t="s">
        <v>131</v>
      </c>
      <c r="S6467" t="s">
        <v>164</v>
      </c>
      <c r="T6467" t="s">
        <v>165</v>
      </c>
      <c r="U6467" t="s">
        <v>151</v>
      </c>
      <c r="V6467" t="s">
        <v>135</v>
      </c>
      <c r="W6467" t="s">
        <v>136</v>
      </c>
      <c r="X6467" t="s">
        <v>2915</v>
      </c>
      <c r="Y6467" s="94">
        <v>100440</v>
      </c>
      <c r="Z6467" s="94">
        <v>56837.11</v>
      </c>
      <c r="AA6467" s="94">
        <v>52272.24</v>
      </c>
      <c r="AB6467" s="94">
        <v>52272.24</v>
      </c>
      <c r="AC6467">
        <f t="shared" ref="AC6467:AC6530" si="202">MID(D6467,1,1)*1000</f>
        <v>2000</v>
      </c>
      <c r="AD6467" t="str">
        <f t="shared" ref="AD6467:AD6530" si="203">MID(A6467,6,3)</f>
        <v>319</v>
      </c>
    </row>
    <row r="6468" spans="1:30" hidden="1" x14ac:dyDescent="0.25">
      <c r="A6468" t="s">
        <v>2910</v>
      </c>
      <c r="B6468" t="s">
        <v>583</v>
      </c>
      <c r="C6468" t="s">
        <v>2911</v>
      </c>
      <c r="D6468" t="s">
        <v>198</v>
      </c>
      <c r="E6468" t="s">
        <v>122</v>
      </c>
      <c r="F6468" t="s">
        <v>159</v>
      </c>
      <c r="G6468" t="s">
        <v>160</v>
      </c>
      <c r="H6468" t="s">
        <v>143</v>
      </c>
      <c r="I6468" t="s">
        <v>124</v>
      </c>
      <c r="J6468" t="s">
        <v>125</v>
      </c>
      <c r="K6468" t="s">
        <v>2912</v>
      </c>
      <c r="N6468" t="s">
        <v>2913</v>
      </c>
      <c r="O6468" t="s">
        <v>587</v>
      </c>
      <c r="P6468" t="s">
        <v>2914</v>
      </c>
      <c r="Q6468" t="s">
        <v>199</v>
      </c>
      <c r="R6468" t="s">
        <v>131</v>
      </c>
      <c r="S6468" t="s">
        <v>164</v>
      </c>
      <c r="T6468" t="s">
        <v>165</v>
      </c>
      <c r="U6468" t="s">
        <v>151</v>
      </c>
      <c r="V6468" t="s">
        <v>135</v>
      </c>
      <c r="W6468" t="s">
        <v>136</v>
      </c>
      <c r="X6468" t="s">
        <v>2915</v>
      </c>
      <c r="Y6468" s="94">
        <v>50400</v>
      </c>
      <c r="Z6468" s="94">
        <v>33600</v>
      </c>
      <c r="AA6468" s="94">
        <v>34608</v>
      </c>
      <c r="AB6468" s="94">
        <v>34608</v>
      </c>
      <c r="AC6468">
        <f t="shared" si="202"/>
        <v>2000</v>
      </c>
      <c r="AD6468" t="str">
        <f t="shared" si="203"/>
        <v>319</v>
      </c>
    </row>
    <row r="6469" spans="1:30" hidden="1" x14ac:dyDescent="0.25">
      <c r="A6469" t="s">
        <v>2910</v>
      </c>
      <c r="B6469" t="s">
        <v>583</v>
      </c>
      <c r="C6469" t="s">
        <v>2911</v>
      </c>
      <c r="D6469" t="s">
        <v>206</v>
      </c>
      <c r="E6469" t="s">
        <v>122</v>
      </c>
      <c r="F6469" t="s">
        <v>159</v>
      </c>
      <c r="G6469" t="s">
        <v>160</v>
      </c>
      <c r="H6469" t="s">
        <v>304</v>
      </c>
      <c r="I6469" t="s">
        <v>124</v>
      </c>
      <c r="J6469" t="s">
        <v>125</v>
      </c>
      <c r="K6469" t="s">
        <v>2912</v>
      </c>
      <c r="N6469" t="s">
        <v>2913</v>
      </c>
      <c r="O6469" t="s">
        <v>587</v>
      </c>
      <c r="P6469" t="s">
        <v>2914</v>
      </c>
      <c r="Q6469" t="s">
        <v>207</v>
      </c>
      <c r="R6469" t="s">
        <v>131</v>
      </c>
      <c r="S6469" t="s">
        <v>164</v>
      </c>
      <c r="T6469" t="s">
        <v>165</v>
      </c>
      <c r="U6469" t="s">
        <v>134</v>
      </c>
      <c r="V6469" t="s">
        <v>135</v>
      </c>
      <c r="W6469" t="s">
        <v>136</v>
      </c>
      <c r="X6469" t="s">
        <v>2916</v>
      </c>
      <c r="AA6469" s="94">
        <v>6000</v>
      </c>
      <c r="AB6469" s="94">
        <v>6000</v>
      </c>
      <c r="AC6469">
        <f t="shared" si="202"/>
        <v>2000</v>
      </c>
      <c r="AD6469" t="str">
        <f t="shared" si="203"/>
        <v>319</v>
      </c>
    </row>
    <row r="6470" spans="1:30" hidden="1" x14ac:dyDescent="0.25">
      <c r="A6470" t="s">
        <v>2910</v>
      </c>
      <c r="B6470" t="s">
        <v>583</v>
      </c>
      <c r="C6470" t="s">
        <v>2911</v>
      </c>
      <c r="D6470" t="s">
        <v>214</v>
      </c>
      <c r="E6470" t="s">
        <v>122</v>
      </c>
      <c r="F6470" t="s">
        <v>159</v>
      </c>
      <c r="G6470" t="s">
        <v>160</v>
      </c>
      <c r="H6470" t="s">
        <v>143</v>
      </c>
      <c r="I6470" t="s">
        <v>124</v>
      </c>
      <c r="J6470" t="s">
        <v>125</v>
      </c>
      <c r="K6470" t="s">
        <v>2912</v>
      </c>
      <c r="N6470" t="s">
        <v>2913</v>
      </c>
      <c r="O6470" t="s">
        <v>587</v>
      </c>
      <c r="P6470" t="s">
        <v>2914</v>
      </c>
      <c r="Q6470" t="s">
        <v>215</v>
      </c>
      <c r="R6470" t="s">
        <v>131</v>
      </c>
      <c r="S6470" t="s">
        <v>164</v>
      </c>
      <c r="T6470" t="s">
        <v>165</v>
      </c>
      <c r="U6470" t="s">
        <v>151</v>
      </c>
      <c r="V6470" t="s">
        <v>135</v>
      </c>
      <c r="W6470" t="s">
        <v>136</v>
      </c>
      <c r="X6470" t="s">
        <v>2915</v>
      </c>
      <c r="Y6470" s="94">
        <v>48000</v>
      </c>
      <c r="Z6470" s="94">
        <v>33686.550000000003</v>
      </c>
      <c r="AA6470" s="94">
        <v>34697.15</v>
      </c>
      <c r="AB6470" s="94">
        <v>34697.15</v>
      </c>
      <c r="AC6470">
        <f t="shared" si="202"/>
        <v>2000</v>
      </c>
      <c r="AD6470" t="str">
        <f t="shared" si="203"/>
        <v>319</v>
      </c>
    </row>
    <row r="6471" spans="1:30" hidden="1" x14ac:dyDescent="0.25">
      <c r="A6471" t="s">
        <v>2910</v>
      </c>
      <c r="B6471" t="s">
        <v>583</v>
      </c>
      <c r="C6471" t="s">
        <v>2911</v>
      </c>
      <c r="D6471" t="s">
        <v>158</v>
      </c>
      <c r="E6471" t="s">
        <v>122</v>
      </c>
      <c r="F6471" t="s">
        <v>159</v>
      </c>
      <c r="G6471" t="s">
        <v>160</v>
      </c>
      <c r="H6471" t="s">
        <v>143</v>
      </c>
      <c r="I6471" t="s">
        <v>124</v>
      </c>
      <c r="J6471" t="s">
        <v>125</v>
      </c>
      <c r="K6471" t="s">
        <v>2912</v>
      </c>
      <c r="N6471" t="s">
        <v>2913</v>
      </c>
      <c r="O6471" t="s">
        <v>587</v>
      </c>
      <c r="P6471" t="s">
        <v>2914</v>
      </c>
      <c r="Q6471" t="s">
        <v>163</v>
      </c>
      <c r="R6471" t="s">
        <v>131</v>
      </c>
      <c r="S6471" t="s">
        <v>164</v>
      </c>
      <c r="T6471" t="s">
        <v>165</v>
      </c>
      <c r="U6471" t="s">
        <v>151</v>
      </c>
      <c r="V6471" t="s">
        <v>135</v>
      </c>
      <c r="W6471" t="s">
        <v>136</v>
      </c>
      <c r="X6471" t="s">
        <v>2915</v>
      </c>
      <c r="Y6471" s="94">
        <v>531.73</v>
      </c>
      <c r="Z6471" s="94">
        <v>0</v>
      </c>
      <c r="AA6471" s="94">
        <v>0</v>
      </c>
      <c r="AB6471" s="94">
        <v>0</v>
      </c>
      <c r="AC6471">
        <f t="shared" si="202"/>
        <v>3000</v>
      </c>
      <c r="AD6471" t="str">
        <f t="shared" si="203"/>
        <v>319</v>
      </c>
    </row>
    <row r="6472" spans="1:30" hidden="1" x14ac:dyDescent="0.25">
      <c r="A6472" t="s">
        <v>2910</v>
      </c>
      <c r="B6472" t="s">
        <v>583</v>
      </c>
      <c r="C6472" t="s">
        <v>2911</v>
      </c>
      <c r="D6472" t="s">
        <v>240</v>
      </c>
      <c r="E6472" t="s">
        <v>122</v>
      </c>
      <c r="F6472" t="s">
        <v>159</v>
      </c>
      <c r="G6472" t="s">
        <v>160</v>
      </c>
      <c r="H6472" t="s">
        <v>143</v>
      </c>
      <c r="I6472" t="s">
        <v>124</v>
      </c>
      <c r="J6472" t="s">
        <v>125</v>
      </c>
      <c r="K6472" t="s">
        <v>2912</v>
      </c>
      <c r="N6472" t="s">
        <v>2913</v>
      </c>
      <c r="O6472" t="s">
        <v>587</v>
      </c>
      <c r="P6472" t="s">
        <v>2914</v>
      </c>
      <c r="Q6472" t="s">
        <v>241</v>
      </c>
      <c r="R6472" t="s">
        <v>131</v>
      </c>
      <c r="S6472" t="s">
        <v>164</v>
      </c>
      <c r="T6472" t="s">
        <v>165</v>
      </c>
      <c r="U6472" t="s">
        <v>151</v>
      </c>
      <c r="V6472" t="s">
        <v>135</v>
      </c>
      <c r="W6472" t="s">
        <v>136</v>
      </c>
      <c r="X6472" t="s">
        <v>2915</v>
      </c>
      <c r="Y6472" s="94">
        <v>0</v>
      </c>
      <c r="Z6472" s="94">
        <v>0</v>
      </c>
      <c r="AA6472" s="94">
        <v>0</v>
      </c>
      <c r="AB6472" s="94">
        <v>0</v>
      </c>
      <c r="AC6472">
        <f t="shared" si="202"/>
        <v>3000</v>
      </c>
      <c r="AD6472" t="str">
        <f t="shared" si="203"/>
        <v>319</v>
      </c>
    </row>
    <row r="6473" spans="1:30" hidden="1" x14ac:dyDescent="0.25">
      <c r="A6473" t="s">
        <v>2910</v>
      </c>
      <c r="B6473" t="s">
        <v>583</v>
      </c>
      <c r="C6473" t="s">
        <v>2911</v>
      </c>
      <c r="D6473" t="s">
        <v>244</v>
      </c>
      <c r="E6473" t="s">
        <v>122</v>
      </c>
      <c r="F6473" t="s">
        <v>159</v>
      </c>
      <c r="G6473" t="s">
        <v>160</v>
      </c>
      <c r="H6473" t="s">
        <v>143</v>
      </c>
      <c r="I6473" t="s">
        <v>124</v>
      </c>
      <c r="J6473" t="s">
        <v>125</v>
      </c>
      <c r="K6473" t="s">
        <v>2912</v>
      </c>
      <c r="N6473" t="s">
        <v>2913</v>
      </c>
      <c r="O6473" t="s">
        <v>587</v>
      </c>
      <c r="P6473" t="s">
        <v>2914</v>
      </c>
      <c r="Q6473" t="s">
        <v>245</v>
      </c>
      <c r="R6473" t="s">
        <v>131</v>
      </c>
      <c r="S6473" t="s">
        <v>164</v>
      </c>
      <c r="T6473" t="s">
        <v>165</v>
      </c>
      <c r="U6473" t="s">
        <v>151</v>
      </c>
      <c r="V6473" t="s">
        <v>135</v>
      </c>
      <c r="W6473" t="s">
        <v>136</v>
      </c>
      <c r="X6473" t="s">
        <v>2915</v>
      </c>
      <c r="Y6473" s="94">
        <v>1013752</v>
      </c>
      <c r="Z6473" s="94">
        <v>1728453.4699999997</v>
      </c>
      <c r="AA6473" s="94">
        <v>1780307.0740999999</v>
      </c>
      <c r="AB6473" s="94">
        <v>1780307.07</v>
      </c>
      <c r="AC6473">
        <f t="shared" si="202"/>
        <v>3000</v>
      </c>
      <c r="AD6473" t="str">
        <f t="shared" si="203"/>
        <v>319</v>
      </c>
    </row>
    <row r="6474" spans="1:30" hidden="1" x14ac:dyDescent="0.25">
      <c r="A6474" t="s">
        <v>2910</v>
      </c>
      <c r="B6474" t="s">
        <v>583</v>
      </c>
      <c r="C6474" t="s">
        <v>2911</v>
      </c>
      <c r="D6474" t="s">
        <v>291</v>
      </c>
      <c r="E6474" t="s">
        <v>122</v>
      </c>
      <c r="F6474" t="s">
        <v>159</v>
      </c>
      <c r="G6474" t="s">
        <v>160</v>
      </c>
      <c r="H6474" t="s">
        <v>143</v>
      </c>
      <c r="I6474" t="s">
        <v>124</v>
      </c>
      <c r="J6474" t="s">
        <v>125</v>
      </c>
      <c r="K6474" t="s">
        <v>2912</v>
      </c>
      <c r="N6474" t="s">
        <v>2913</v>
      </c>
      <c r="O6474" t="s">
        <v>587</v>
      </c>
      <c r="P6474" t="s">
        <v>2914</v>
      </c>
      <c r="Q6474" t="s">
        <v>169</v>
      </c>
      <c r="R6474" t="s">
        <v>131</v>
      </c>
      <c r="S6474" t="s">
        <v>164</v>
      </c>
      <c r="T6474" t="s">
        <v>165</v>
      </c>
      <c r="U6474" t="s">
        <v>151</v>
      </c>
      <c r="V6474" t="s">
        <v>135</v>
      </c>
      <c r="W6474" t="s">
        <v>136</v>
      </c>
      <c r="X6474" t="s">
        <v>2915</v>
      </c>
      <c r="Y6474" s="94">
        <v>14400</v>
      </c>
      <c r="Z6474" s="94">
        <v>29125.96</v>
      </c>
      <c r="AA6474" s="94">
        <v>29999.738799999999</v>
      </c>
      <c r="AB6474" s="94">
        <v>29999.74</v>
      </c>
      <c r="AC6474">
        <f t="shared" si="202"/>
        <v>3000</v>
      </c>
      <c r="AD6474" t="str">
        <f t="shared" si="203"/>
        <v>319</v>
      </c>
    </row>
    <row r="6475" spans="1:30" hidden="1" x14ac:dyDescent="0.25">
      <c r="A6475" t="s">
        <v>2910</v>
      </c>
      <c r="B6475" t="s">
        <v>583</v>
      </c>
      <c r="C6475" t="s">
        <v>2911</v>
      </c>
      <c r="D6475" t="s">
        <v>264</v>
      </c>
      <c r="E6475" t="s">
        <v>122</v>
      </c>
      <c r="F6475" t="s">
        <v>159</v>
      </c>
      <c r="G6475" t="s">
        <v>160</v>
      </c>
      <c r="H6475" t="s">
        <v>143</v>
      </c>
      <c r="I6475" t="s">
        <v>124</v>
      </c>
      <c r="J6475" t="s">
        <v>125</v>
      </c>
      <c r="K6475" t="s">
        <v>2912</v>
      </c>
      <c r="N6475" t="s">
        <v>2913</v>
      </c>
      <c r="O6475" t="s">
        <v>587</v>
      </c>
      <c r="P6475" t="s">
        <v>2914</v>
      </c>
      <c r="Q6475" t="s">
        <v>265</v>
      </c>
      <c r="R6475" t="s">
        <v>131</v>
      </c>
      <c r="S6475" t="s">
        <v>164</v>
      </c>
      <c r="T6475" t="s">
        <v>165</v>
      </c>
      <c r="U6475" t="s">
        <v>151</v>
      </c>
      <c r="V6475" t="s">
        <v>135</v>
      </c>
      <c r="W6475" t="s">
        <v>136</v>
      </c>
      <c r="X6475" t="s">
        <v>2915</v>
      </c>
      <c r="Y6475" s="94">
        <v>60000</v>
      </c>
      <c r="Z6475" s="94">
        <v>0</v>
      </c>
      <c r="AA6475" s="94">
        <v>0</v>
      </c>
      <c r="AB6475" s="94">
        <v>0</v>
      </c>
      <c r="AC6475">
        <f t="shared" si="202"/>
        <v>3000</v>
      </c>
      <c r="AD6475" t="str">
        <f t="shared" si="203"/>
        <v>319</v>
      </c>
    </row>
    <row r="6476" spans="1:30" hidden="1" x14ac:dyDescent="0.25">
      <c r="A6476" t="s">
        <v>2910</v>
      </c>
      <c r="B6476" t="s">
        <v>583</v>
      </c>
      <c r="C6476" t="s">
        <v>2911</v>
      </c>
      <c r="D6476" t="s">
        <v>272</v>
      </c>
      <c r="E6476" t="s">
        <v>122</v>
      </c>
      <c r="F6476" t="s">
        <v>159</v>
      </c>
      <c r="G6476" t="s">
        <v>160</v>
      </c>
      <c r="H6476" t="s">
        <v>143</v>
      </c>
      <c r="I6476" t="s">
        <v>124</v>
      </c>
      <c r="J6476" t="s">
        <v>125</v>
      </c>
      <c r="K6476" t="s">
        <v>2912</v>
      </c>
      <c r="N6476" t="s">
        <v>2913</v>
      </c>
      <c r="O6476" t="s">
        <v>587</v>
      </c>
      <c r="P6476" t="s">
        <v>2914</v>
      </c>
      <c r="Q6476" t="s">
        <v>273</v>
      </c>
      <c r="R6476" t="s">
        <v>131</v>
      </c>
      <c r="S6476" t="s">
        <v>164</v>
      </c>
      <c r="T6476" t="s">
        <v>165</v>
      </c>
      <c r="U6476" t="s">
        <v>151</v>
      </c>
      <c r="V6476" t="s">
        <v>135</v>
      </c>
      <c r="W6476" t="s">
        <v>136</v>
      </c>
      <c r="X6476" t="s">
        <v>2915</v>
      </c>
      <c r="Y6476" s="94">
        <v>0</v>
      </c>
      <c r="Z6476" s="94">
        <v>16311.919999999998</v>
      </c>
      <c r="AA6476" s="94">
        <v>16801.32</v>
      </c>
      <c r="AB6476" s="94">
        <v>16801.32</v>
      </c>
      <c r="AC6476">
        <f t="shared" si="202"/>
        <v>3000</v>
      </c>
      <c r="AD6476" t="str">
        <f t="shared" si="203"/>
        <v>319</v>
      </c>
    </row>
    <row r="6477" spans="1:30" hidden="1" x14ac:dyDescent="0.25">
      <c r="A6477" t="s">
        <v>2041</v>
      </c>
      <c r="B6477" t="s">
        <v>634</v>
      </c>
      <c r="C6477" t="s">
        <v>421</v>
      </c>
      <c r="D6477" t="s">
        <v>598</v>
      </c>
      <c r="E6477" t="s">
        <v>122</v>
      </c>
      <c r="F6477" t="s">
        <v>159</v>
      </c>
      <c r="G6477" t="s">
        <v>160</v>
      </c>
      <c r="H6477">
        <v>19</v>
      </c>
      <c r="I6477" t="s">
        <v>124</v>
      </c>
      <c r="J6477" t="s">
        <v>125</v>
      </c>
      <c r="K6477" t="s">
        <v>2917</v>
      </c>
      <c r="N6477" t="s">
        <v>2044</v>
      </c>
      <c r="O6477" t="s">
        <v>637</v>
      </c>
      <c r="P6477" t="s">
        <v>426</v>
      </c>
      <c r="Q6477" t="s">
        <v>602</v>
      </c>
      <c r="R6477" t="s">
        <v>131</v>
      </c>
      <c r="S6477" t="s">
        <v>164</v>
      </c>
      <c r="T6477" t="s">
        <v>165</v>
      </c>
      <c r="U6477" t="s">
        <v>134</v>
      </c>
      <c r="V6477" t="s">
        <v>135</v>
      </c>
      <c r="W6477" t="s">
        <v>136</v>
      </c>
      <c r="X6477" t="s">
        <v>2918</v>
      </c>
      <c r="Y6477" s="94">
        <v>14144366.279999999</v>
      </c>
      <c r="Z6477" s="94">
        <v>14144366.279999997</v>
      </c>
      <c r="AA6477" s="94">
        <v>22000000</v>
      </c>
      <c r="AB6477" s="94">
        <v>22000000</v>
      </c>
      <c r="AC6477">
        <f t="shared" si="202"/>
        <v>4000</v>
      </c>
      <c r="AD6477" t="str">
        <f t="shared" si="203"/>
        <v>321</v>
      </c>
    </row>
    <row r="6478" spans="1:30" hidden="1" x14ac:dyDescent="0.25">
      <c r="A6478" t="s">
        <v>2115</v>
      </c>
      <c r="B6478" t="s">
        <v>1315</v>
      </c>
      <c r="C6478" t="s">
        <v>1316</v>
      </c>
      <c r="D6478" t="s">
        <v>2919</v>
      </c>
      <c r="E6478" t="s">
        <v>122</v>
      </c>
      <c r="F6478" t="s">
        <v>159</v>
      </c>
      <c r="G6478" t="s">
        <v>160</v>
      </c>
      <c r="H6478">
        <v>19</v>
      </c>
      <c r="I6478" t="s">
        <v>124</v>
      </c>
      <c r="J6478" t="s">
        <v>125</v>
      </c>
      <c r="K6478" t="s">
        <v>2116</v>
      </c>
      <c r="N6478" t="s">
        <v>2117</v>
      </c>
      <c r="O6478" t="s">
        <v>1321</v>
      </c>
      <c r="P6478" t="s">
        <v>1322</v>
      </c>
      <c r="Q6478" t="s">
        <v>2920</v>
      </c>
      <c r="R6478" t="s">
        <v>131</v>
      </c>
      <c r="S6478" t="s">
        <v>164</v>
      </c>
      <c r="T6478" t="s">
        <v>165</v>
      </c>
      <c r="U6478" t="s">
        <v>134</v>
      </c>
      <c r="V6478" t="s">
        <v>135</v>
      </c>
      <c r="W6478" t="s">
        <v>136</v>
      </c>
      <c r="X6478" t="s">
        <v>2118</v>
      </c>
      <c r="Y6478" s="94">
        <v>0</v>
      </c>
      <c r="Z6478" s="94">
        <v>21000000</v>
      </c>
      <c r="AA6478" s="94">
        <v>21630000</v>
      </c>
      <c r="AB6478" s="94">
        <v>21630000</v>
      </c>
      <c r="AC6478">
        <f t="shared" si="202"/>
        <v>4000</v>
      </c>
      <c r="AD6478" t="str">
        <f t="shared" si="203"/>
        <v>310</v>
      </c>
    </row>
    <row r="6479" spans="1:30" hidden="1" x14ac:dyDescent="0.25">
      <c r="A6479" t="s">
        <v>2921</v>
      </c>
      <c r="B6479" t="s">
        <v>2922</v>
      </c>
      <c r="C6479" t="s">
        <v>421</v>
      </c>
      <c r="D6479" t="s">
        <v>598</v>
      </c>
      <c r="E6479" t="s">
        <v>122</v>
      </c>
      <c r="F6479" t="s">
        <v>159</v>
      </c>
      <c r="G6479" t="s">
        <v>160</v>
      </c>
      <c r="H6479">
        <v>19</v>
      </c>
      <c r="I6479" t="s">
        <v>124</v>
      </c>
      <c r="J6479" t="s">
        <v>125</v>
      </c>
      <c r="K6479" t="s">
        <v>2923</v>
      </c>
      <c r="N6479" t="s">
        <v>2924</v>
      </c>
      <c r="O6479" t="s">
        <v>2925</v>
      </c>
      <c r="P6479" t="s">
        <v>426</v>
      </c>
      <c r="Q6479" t="s">
        <v>602</v>
      </c>
      <c r="R6479" t="s">
        <v>131</v>
      </c>
      <c r="S6479" t="s">
        <v>164</v>
      </c>
      <c r="T6479" t="s">
        <v>165</v>
      </c>
      <c r="U6479" t="s">
        <v>134</v>
      </c>
      <c r="V6479" t="s">
        <v>135</v>
      </c>
      <c r="W6479" t="s">
        <v>136</v>
      </c>
      <c r="X6479" t="s">
        <v>2926</v>
      </c>
      <c r="Y6479" s="94">
        <v>20431321.68</v>
      </c>
      <c r="Z6479" s="94">
        <v>20431321.68</v>
      </c>
      <c r="AA6479" s="94">
        <v>21044261.330400001</v>
      </c>
      <c r="AB6479" s="94">
        <v>21044261.329999998</v>
      </c>
      <c r="AC6479">
        <f t="shared" si="202"/>
        <v>4000</v>
      </c>
      <c r="AD6479" t="str">
        <f t="shared" si="203"/>
        <v>321</v>
      </c>
    </row>
    <row r="6480" spans="1:30" hidden="1" x14ac:dyDescent="0.25">
      <c r="A6480" t="s">
        <v>1655</v>
      </c>
      <c r="B6480" t="s">
        <v>692</v>
      </c>
      <c r="C6480" t="s">
        <v>2927</v>
      </c>
      <c r="D6480" t="s">
        <v>1683</v>
      </c>
      <c r="E6480" t="s">
        <v>122</v>
      </c>
      <c r="F6480" t="s">
        <v>159</v>
      </c>
      <c r="G6480" t="s">
        <v>160</v>
      </c>
      <c r="H6480">
        <v>19</v>
      </c>
      <c r="I6480" t="s">
        <v>124</v>
      </c>
      <c r="J6480" t="s">
        <v>125</v>
      </c>
      <c r="K6480" t="s">
        <v>2928</v>
      </c>
      <c r="N6480" t="s">
        <v>1659</v>
      </c>
      <c r="O6480" t="s">
        <v>696</v>
      </c>
      <c r="P6480" t="s">
        <v>2929</v>
      </c>
      <c r="Q6480" t="s">
        <v>1686</v>
      </c>
      <c r="R6480" t="s">
        <v>131</v>
      </c>
      <c r="S6480" t="s">
        <v>164</v>
      </c>
      <c r="T6480" t="s">
        <v>165</v>
      </c>
      <c r="U6480" t="s">
        <v>134</v>
      </c>
      <c r="V6480" t="s">
        <v>135</v>
      </c>
      <c r="W6480" t="s">
        <v>136</v>
      </c>
      <c r="X6480" t="s">
        <v>2930</v>
      </c>
      <c r="Y6480" s="94">
        <v>20000000</v>
      </c>
      <c r="Z6480" s="94">
        <v>16759623.689999998</v>
      </c>
      <c r="AA6480" s="94">
        <v>20600000</v>
      </c>
      <c r="AB6480" s="94">
        <v>20600000</v>
      </c>
      <c r="AC6480">
        <f t="shared" si="202"/>
        <v>4000</v>
      </c>
      <c r="AD6480" t="str">
        <f t="shared" si="203"/>
        <v>312</v>
      </c>
    </row>
    <row r="6481" spans="1:30" hidden="1" x14ac:dyDescent="0.25">
      <c r="A6481" t="s">
        <v>1314</v>
      </c>
      <c r="B6481" t="s">
        <v>1315</v>
      </c>
      <c r="C6481" t="s">
        <v>1316</v>
      </c>
      <c r="D6481" t="s">
        <v>2391</v>
      </c>
      <c r="E6481" t="s">
        <v>122</v>
      </c>
      <c r="F6481" t="s">
        <v>159</v>
      </c>
      <c r="G6481" t="s">
        <v>1318</v>
      </c>
      <c r="H6481">
        <v>19</v>
      </c>
      <c r="I6481" t="s">
        <v>124</v>
      </c>
      <c r="J6481" t="s">
        <v>125</v>
      </c>
      <c r="K6481" t="s">
        <v>1319</v>
      </c>
      <c r="N6481" t="s">
        <v>1320</v>
      </c>
      <c r="O6481" t="s">
        <v>1321</v>
      </c>
      <c r="P6481" t="s">
        <v>1322</v>
      </c>
      <c r="Q6481" t="s">
        <v>2394</v>
      </c>
      <c r="R6481" t="s">
        <v>131</v>
      </c>
      <c r="S6481" t="s">
        <v>164</v>
      </c>
      <c r="T6481" t="s">
        <v>1324</v>
      </c>
      <c r="U6481" t="s">
        <v>134</v>
      </c>
      <c r="V6481" t="s">
        <v>135</v>
      </c>
      <c r="W6481" t="s">
        <v>136</v>
      </c>
      <c r="X6481" t="s">
        <v>1325</v>
      </c>
      <c r="Y6481" s="94">
        <v>30900000</v>
      </c>
      <c r="Z6481" s="94">
        <v>17608400</v>
      </c>
      <c r="AA6481" s="94">
        <v>20000000</v>
      </c>
      <c r="AB6481" s="94">
        <v>20000000</v>
      </c>
      <c r="AC6481">
        <f t="shared" si="202"/>
        <v>4000</v>
      </c>
      <c r="AD6481" t="str">
        <f t="shared" si="203"/>
        <v>310</v>
      </c>
    </row>
    <row r="6482" spans="1:30" hidden="1" x14ac:dyDescent="0.25">
      <c r="A6482" t="s">
        <v>886</v>
      </c>
      <c r="B6482" t="s">
        <v>760</v>
      </c>
      <c r="C6482" t="s">
        <v>887</v>
      </c>
      <c r="D6482">
        <v>41501</v>
      </c>
      <c r="E6482" t="s">
        <v>122</v>
      </c>
      <c r="F6482" t="s">
        <v>159</v>
      </c>
      <c r="G6482" t="s">
        <v>160</v>
      </c>
      <c r="H6482">
        <v>19</v>
      </c>
      <c r="I6482">
        <v>64</v>
      </c>
      <c r="J6482" t="s">
        <v>125</v>
      </c>
      <c r="K6482" t="s">
        <v>888</v>
      </c>
      <c r="N6482" t="s">
        <v>889</v>
      </c>
      <c r="O6482" t="s">
        <v>763</v>
      </c>
      <c r="P6482" t="s">
        <v>890</v>
      </c>
      <c r="Q6482" t="s">
        <v>602</v>
      </c>
      <c r="R6482" t="s">
        <v>131</v>
      </c>
      <c r="S6482" t="s">
        <v>164</v>
      </c>
      <c r="T6482" t="s">
        <v>165</v>
      </c>
      <c r="U6482" t="s">
        <v>134</v>
      </c>
      <c r="V6482" t="s">
        <v>2931</v>
      </c>
      <c r="W6482" t="s">
        <v>136</v>
      </c>
      <c r="X6482" t="s">
        <v>891</v>
      </c>
      <c r="Y6482" s="94">
        <v>0</v>
      </c>
      <c r="Z6482" s="94">
        <v>0</v>
      </c>
      <c r="AA6482" s="94">
        <v>20000000</v>
      </c>
      <c r="AB6482" s="94">
        <v>20000000</v>
      </c>
      <c r="AC6482">
        <f t="shared" si="202"/>
        <v>4000</v>
      </c>
      <c r="AD6482" t="str">
        <f t="shared" si="203"/>
        <v>321</v>
      </c>
    </row>
    <row r="6483" spans="1:30" hidden="1" x14ac:dyDescent="0.25">
      <c r="A6483" t="s">
        <v>886</v>
      </c>
      <c r="B6483" t="s">
        <v>760</v>
      </c>
      <c r="C6483" t="s">
        <v>887</v>
      </c>
      <c r="D6483">
        <v>41501</v>
      </c>
      <c r="E6483" t="s">
        <v>122</v>
      </c>
      <c r="F6483" t="s">
        <v>159</v>
      </c>
      <c r="G6483" t="s">
        <v>160</v>
      </c>
      <c r="H6483">
        <v>19</v>
      </c>
      <c r="I6483">
        <v>65</v>
      </c>
      <c r="J6483" t="s">
        <v>125</v>
      </c>
      <c r="K6483" t="s">
        <v>888</v>
      </c>
      <c r="N6483" t="s">
        <v>889</v>
      </c>
      <c r="O6483" t="s">
        <v>763</v>
      </c>
      <c r="P6483" t="s">
        <v>890</v>
      </c>
      <c r="Q6483" t="s">
        <v>602</v>
      </c>
      <c r="R6483" t="s">
        <v>131</v>
      </c>
      <c r="S6483" t="s">
        <v>164</v>
      </c>
      <c r="T6483" t="s">
        <v>165</v>
      </c>
      <c r="U6483" t="s">
        <v>134</v>
      </c>
      <c r="V6483" t="s">
        <v>2932</v>
      </c>
      <c r="W6483" t="s">
        <v>136</v>
      </c>
      <c r="X6483" t="s">
        <v>891</v>
      </c>
      <c r="Y6483" s="94">
        <v>0</v>
      </c>
      <c r="Z6483" s="94">
        <v>0</v>
      </c>
      <c r="AA6483" s="94">
        <v>20000000</v>
      </c>
      <c r="AB6483" s="94">
        <v>20000000</v>
      </c>
      <c r="AC6483">
        <f t="shared" si="202"/>
        <v>4000</v>
      </c>
      <c r="AD6483" t="str">
        <f t="shared" si="203"/>
        <v>321</v>
      </c>
    </row>
    <row r="6484" spans="1:30" hidden="1" x14ac:dyDescent="0.25">
      <c r="A6484" t="s">
        <v>2933</v>
      </c>
      <c r="B6484" t="s">
        <v>692</v>
      </c>
      <c r="C6484" t="s">
        <v>2440</v>
      </c>
      <c r="D6484" t="s">
        <v>598</v>
      </c>
      <c r="E6484" t="s">
        <v>122</v>
      </c>
      <c r="F6484" t="s">
        <v>159</v>
      </c>
      <c r="G6484" t="s">
        <v>160</v>
      </c>
      <c r="H6484">
        <v>19</v>
      </c>
      <c r="I6484" t="s">
        <v>124</v>
      </c>
      <c r="J6484" t="s">
        <v>125</v>
      </c>
      <c r="K6484" t="s">
        <v>2934</v>
      </c>
      <c r="N6484" t="s">
        <v>2935</v>
      </c>
      <c r="O6484" t="s">
        <v>696</v>
      </c>
      <c r="P6484" t="s">
        <v>2442</v>
      </c>
      <c r="Q6484" t="s">
        <v>602</v>
      </c>
      <c r="R6484" t="s">
        <v>131</v>
      </c>
      <c r="S6484" t="s">
        <v>164</v>
      </c>
      <c r="T6484" t="s">
        <v>165</v>
      </c>
      <c r="U6484" t="s">
        <v>134</v>
      </c>
      <c r="V6484" t="s">
        <v>135</v>
      </c>
      <c r="W6484" t="s">
        <v>136</v>
      </c>
      <c r="X6484" t="s">
        <v>2935</v>
      </c>
      <c r="Y6484" s="94">
        <v>0</v>
      </c>
      <c r="Z6484" s="94">
        <v>14119999.999999998</v>
      </c>
      <c r="AA6484" s="94">
        <v>20000000</v>
      </c>
      <c r="AB6484" s="94">
        <v>20000000</v>
      </c>
      <c r="AC6484">
        <f t="shared" si="202"/>
        <v>4000</v>
      </c>
      <c r="AD6484" t="str">
        <f t="shared" si="203"/>
        <v>321</v>
      </c>
    </row>
    <row r="6485" spans="1:30" hidden="1" x14ac:dyDescent="0.25">
      <c r="A6485">
        <v>211213210500001</v>
      </c>
      <c r="B6485">
        <v>221</v>
      </c>
      <c r="C6485" t="s">
        <v>2936</v>
      </c>
      <c r="D6485">
        <v>41501</v>
      </c>
      <c r="E6485">
        <v>2</v>
      </c>
      <c r="F6485">
        <v>12</v>
      </c>
      <c r="G6485" t="s">
        <v>160</v>
      </c>
      <c r="H6485" t="s">
        <v>143</v>
      </c>
      <c r="I6485" t="s">
        <v>124</v>
      </c>
      <c r="J6485" t="s">
        <v>125</v>
      </c>
      <c r="K6485">
        <v>218009701</v>
      </c>
      <c r="L6485" t="s">
        <v>2937</v>
      </c>
      <c r="N6485" t="s">
        <v>1577</v>
      </c>
      <c r="O6485" t="s">
        <v>828</v>
      </c>
      <c r="P6485" t="s">
        <v>875</v>
      </c>
      <c r="Q6485" t="s">
        <v>602</v>
      </c>
      <c r="R6485" t="s">
        <v>794</v>
      </c>
      <c r="S6485" t="s">
        <v>795</v>
      </c>
      <c r="T6485" t="s">
        <v>165</v>
      </c>
      <c r="U6485" t="s">
        <v>151</v>
      </c>
      <c r="V6485" t="s">
        <v>135</v>
      </c>
      <c r="W6485" t="s">
        <v>136</v>
      </c>
      <c r="X6485" t="s">
        <v>2938</v>
      </c>
      <c r="AA6485" s="94">
        <v>19875512.5</v>
      </c>
      <c r="AB6485" s="94">
        <v>19875512.5</v>
      </c>
      <c r="AC6485">
        <f t="shared" si="202"/>
        <v>4000</v>
      </c>
      <c r="AD6485" t="str">
        <f t="shared" si="203"/>
        <v>321</v>
      </c>
    </row>
    <row r="6486" spans="1:30" hidden="1" x14ac:dyDescent="0.25">
      <c r="A6486" s="97" t="s">
        <v>862</v>
      </c>
      <c r="B6486" s="97" t="s">
        <v>863</v>
      </c>
      <c r="C6486" s="97" t="s">
        <v>2939</v>
      </c>
      <c r="D6486" s="97" t="s">
        <v>598</v>
      </c>
      <c r="E6486" s="97" t="s">
        <v>122</v>
      </c>
      <c r="F6486" s="98">
        <v>15</v>
      </c>
      <c r="G6486" s="98" t="s">
        <v>142</v>
      </c>
      <c r="H6486" s="97">
        <v>19</v>
      </c>
      <c r="I6486" s="97" t="s">
        <v>124</v>
      </c>
      <c r="J6486" s="97" t="s">
        <v>125</v>
      </c>
      <c r="K6486" s="97" t="s">
        <v>2940</v>
      </c>
      <c r="L6486" s="97"/>
      <c r="M6486" s="97"/>
      <c r="N6486" s="97" t="s">
        <v>866</v>
      </c>
      <c r="O6486" s="97" t="s">
        <v>867</v>
      </c>
      <c r="P6486" s="97" t="s">
        <v>2941</v>
      </c>
      <c r="Q6486" s="97" t="s">
        <v>602</v>
      </c>
      <c r="R6486" s="97" t="s">
        <v>131</v>
      </c>
      <c r="S6486" s="97" t="s">
        <v>149</v>
      </c>
      <c r="T6486" s="97" t="s">
        <v>150</v>
      </c>
      <c r="U6486" s="97" t="s">
        <v>134</v>
      </c>
      <c r="V6486" s="97" t="s">
        <v>135</v>
      </c>
      <c r="W6486" s="97" t="s">
        <v>136</v>
      </c>
      <c r="X6486" s="97" t="s">
        <v>2942</v>
      </c>
      <c r="Y6486" s="99">
        <v>19199200.079999998</v>
      </c>
      <c r="Z6486" s="99">
        <v>19199200.079999998</v>
      </c>
      <c r="AA6486" s="99">
        <v>19775176.082399998</v>
      </c>
      <c r="AB6486" s="99">
        <v>19775176.079999998</v>
      </c>
      <c r="AC6486">
        <f t="shared" si="202"/>
        <v>4000</v>
      </c>
      <c r="AD6486" t="str">
        <f t="shared" si="203"/>
        <v>321</v>
      </c>
    </row>
    <row r="6487" spans="1:30" hidden="1" x14ac:dyDescent="0.25">
      <c r="A6487" t="s">
        <v>2943</v>
      </c>
      <c r="B6487" t="s">
        <v>597</v>
      </c>
      <c r="C6487" t="s">
        <v>2944</v>
      </c>
      <c r="D6487" t="s">
        <v>598</v>
      </c>
      <c r="E6487" t="s">
        <v>122</v>
      </c>
      <c r="F6487" t="s">
        <v>159</v>
      </c>
      <c r="G6487" t="s">
        <v>160</v>
      </c>
      <c r="H6487">
        <v>19</v>
      </c>
      <c r="I6487" t="s">
        <v>124</v>
      </c>
      <c r="J6487" t="s">
        <v>125</v>
      </c>
      <c r="K6487" t="s">
        <v>2945</v>
      </c>
      <c r="N6487" t="s">
        <v>2946</v>
      </c>
      <c r="O6487" t="s">
        <v>601</v>
      </c>
      <c r="P6487" t="s">
        <v>2947</v>
      </c>
      <c r="Q6487" t="s">
        <v>602</v>
      </c>
      <c r="R6487" t="s">
        <v>131</v>
      </c>
      <c r="S6487" t="s">
        <v>164</v>
      </c>
      <c r="T6487" t="s">
        <v>165</v>
      </c>
      <c r="U6487" t="s">
        <v>134</v>
      </c>
      <c r="V6487" t="s">
        <v>135</v>
      </c>
      <c r="W6487" t="s">
        <v>136</v>
      </c>
      <c r="X6487" t="s">
        <v>2948</v>
      </c>
      <c r="Y6487" s="94">
        <v>18540000</v>
      </c>
      <c r="Z6487" s="94">
        <v>18540000</v>
      </c>
      <c r="AA6487" s="94">
        <v>19096200</v>
      </c>
      <c r="AB6487" s="94">
        <v>19096200</v>
      </c>
      <c r="AC6487">
        <f t="shared" si="202"/>
        <v>4000</v>
      </c>
      <c r="AD6487" t="str">
        <f t="shared" si="203"/>
        <v>321</v>
      </c>
    </row>
    <row r="6488" spans="1:30" hidden="1" x14ac:dyDescent="0.25">
      <c r="A6488" s="97" t="s">
        <v>2460</v>
      </c>
      <c r="B6488" s="97" t="s">
        <v>903</v>
      </c>
      <c r="C6488" s="97" t="s">
        <v>2461</v>
      </c>
      <c r="D6488" s="97" t="s">
        <v>598</v>
      </c>
      <c r="E6488" s="97" t="s">
        <v>122</v>
      </c>
      <c r="F6488" s="98">
        <v>15</v>
      </c>
      <c r="G6488" s="98" t="s">
        <v>142</v>
      </c>
      <c r="H6488" s="97">
        <v>19</v>
      </c>
      <c r="I6488" s="97" t="s">
        <v>124</v>
      </c>
      <c r="J6488" s="97" t="s">
        <v>125</v>
      </c>
      <c r="K6488" s="97" t="s">
        <v>2949</v>
      </c>
      <c r="L6488" s="97"/>
      <c r="M6488" s="97"/>
      <c r="N6488" s="97" t="s">
        <v>2463</v>
      </c>
      <c r="O6488" s="97" t="s">
        <v>907</v>
      </c>
      <c r="P6488" s="97" t="s">
        <v>2463</v>
      </c>
      <c r="Q6488" s="97" t="s">
        <v>602</v>
      </c>
      <c r="R6488" s="97" t="s">
        <v>131</v>
      </c>
      <c r="S6488" s="97" t="s">
        <v>149</v>
      </c>
      <c r="T6488" s="97" t="s">
        <v>150</v>
      </c>
      <c r="U6488" s="97" t="s">
        <v>134</v>
      </c>
      <c r="V6488" s="97" t="s">
        <v>135</v>
      </c>
      <c r="W6488" s="97" t="s">
        <v>136</v>
      </c>
      <c r="X6488" s="97" t="s">
        <v>2950</v>
      </c>
      <c r="Y6488" s="99">
        <v>0</v>
      </c>
      <c r="Z6488" s="99">
        <v>17986629.120000001</v>
      </c>
      <c r="AA6488" s="99">
        <v>18526227.9936</v>
      </c>
      <c r="AB6488" s="99">
        <v>18526227.989999998</v>
      </c>
      <c r="AC6488">
        <f t="shared" si="202"/>
        <v>4000</v>
      </c>
      <c r="AD6488" t="str">
        <f t="shared" si="203"/>
        <v>321</v>
      </c>
    </row>
    <row r="6489" spans="1:30" hidden="1" x14ac:dyDescent="0.25">
      <c r="A6489" t="s">
        <v>419</v>
      </c>
      <c r="B6489" t="s">
        <v>420</v>
      </c>
      <c r="C6489" t="s">
        <v>2951</v>
      </c>
      <c r="D6489" t="s">
        <v>430</v>
      </c>
      <c r="E6489" t="s">
        <v>122</v>
      </c>
      <c r="F6489" t="s">
        <v>159</v>
      </c>
      <c r="G6489" t="s">
        <v>432</v>
      </c>
      <c r="H6489">
        <v>19</v>
      </c>
      <c r="I6489" t="s">
        <v>413</v>
      </c>
      <c r="J6489" t="s">
        <v>125</v>
      </c>
      <c r="K6489" t="s">
        <v>2952</v>
      </c>
      <c r="N6489" t="s">
        <v>424</v>
      </c>
      <c r="O6489" t="s">
        <v>425</v>
      </c>
      <c r="P6489" t="s">
        <v>392</v>
      </c>
      <c r="Q6489" t="s">
        <v>434</v>
      </c>
      <c r="R6489" t="s">
        <v>131</v>
      </c>
      <c r="S6489" t="s">
        <v>164</v>
      </c>
      <c r="T6489" t="s">
        <v>393</v>
      </c>
      <c r="U6489" t="s">
        <v>134</v>
      </c>
      <c r="V6489" t="s">
        <v>414</v>
      </c>
      <c r="W6489" t="s">
        <v>136</v>
      </c>
      <c r="X6489" t="s">
        <v>408</v>
      </c>
      <c r="Y6489" s="94">
        <v>0</v>
      </c>
      <c r="Z6489" s="94">
        <v>0</v>
      </c>
      <c r="AA6489" s="94">
        <v>0</v>
      </c>
      <c r="AB6489" s="94">
        <v>0</v>
      </c>
      <c r="AC6489">
        <f t="shared" si="202"/>
        <v>8000</v>
      </c>
      <c r="AD6489" t="str">
        <f t="shared" si="203"/>
        <v>321</v>
      </c>
    </row>
    <row r="6490" spans="1:30" hidden="1" x14ac:dyDescent="0.25">
      <c r="A6490" t="s">
        <v>419</v>
      </c>
      <c r="B6490" t="s">
        <v>420</v>
      </c>
      <c r="C6490" t="s">
        <v>2951</v>
      </c>
      <c r="D6490" t="s">
        <v>430</v>
      </c>
      <c r="E6490" t="s">
        <v>122</v>
      </c>
      <c r="F6490" t="s">
        <v>159</v>
      </c>
      <c r="G6490" t="s">
        <v>432</v>
      </c>
      <c r="H6490">
        <v>19</v>
      </c>
      <c r="I6490" t="s">
        <v>143</v>
      </c>
      <c r="J6490" t="s">
        <v>125</v>
      </c>
      <c r="K6490" t="s">
        <v>2952</v>
      </c>
      <c r="N6490" t="s">
        <v>424</v>
      </c>
      <c r="O6490" t="s">
        <v>425</v>
      </c>
      <c r="P6490" t="s">
        <v>392</v>
      </c>
      <c r="Q6490" t="s">
        <v>434</v>
      </c>
      <c r="R6490" t="s">
        <v>131</v>
      </c>
      <c r="S6490" t="s">
        <v>164</v>
      </c>
      <c r="T6490" t="s">
        <v>393</v>
      </c>
      <c r="U6490" t="s">
        <v>134</v>
      </c>
      <c r="V6490" t="s">
        <v>407</v>
      </c>
      <c r="W6490" t="s">
        <v>136</v>
      </c>
      <c r="X6490" t="s">
        <v>408</v>
      </c>
      <c r="Y6490" s="94">
        <v>0</v>
      </c>
      <c r="Z6490" s="94">
        <v>0</v>
      </c>
      <c r="AA6490" s="94">
        <v>0</v>
      </c>
      <c r="AB6490" s="94">
        <v>0</v>
      </c>
      <c r="AC6490">
        <f t="shared" si="202"/>
        <v>8000</v>
      </c>
      <c r="AD6490" t="str">
        <f t="shared" si="203"/>
        <v>321</v>
      </c>
    </row>
    <row r="6491" spans="1:30" hidden="1" x14ac:dyDescent="0.25">
      <c r="A6491" s="97" t="s">
        <v>2234</v>
      </c>
      <c r="B6491" s="97" t="s">
        <v>2188</v>
      </c>
      <c r="C6491" s="97" t="s">
        <v>2362</v>
      </c>
      <c r="D6491" s="97" t="s">
        <v>598</v>
      </c>
      <c r="E6491" s="97" t="s">
        <v>122</v>
      </c>
      <c r="F6491" s="98">
        <v>15</v>
      </c>
      <c r="G6491" s="98" t="s">
        <v>142</v>
      </c>
      <c r="H6491" s="97">
        <v>19</v>
      </c>
      <c r="I6491" s="97" t="s">
        <v>124</v>
      </c>
      <c r="J6491" s="97" t="s">
        <v>125</v>
      </c>
      <c r="K6491" s="97" t="s">
        <v>2953</v>
      </c>
      <c r="L6491" s="97"/>
      <c r="M6491" s="97"/>
      <c r="N6491" s="97" t="s">
        <v>2237</v>
      </c>
      <c r="O6491" s="97" t="s">
        <v>2191</v>
      </c>
      <c r="P6491" s="97" t="s">
        <v>2364</v>
      </c>
      <c r="Q6491" s="97" t="s">
        <v>602</v>
      </c>
      <c r="R6491" s="97" t="s">
        <v>131</v>
      </c>
      <c r="S6491" s="97" t="s">
        <v>149</v>
      </c>
      <c r="T6491" s="97" t="s">
        <v>150</v>
      </c>
      <c r="U6491" s="97" t="s">
        <v>134</v>
      </c>
      <c r="V6491" s="97" t="s">
        <v>135</v>
      </c>
      <c r="W6491" s="97" t="s">
        <v>136</v>
      </c>
      <c r="X6491" s="97" t="s">
        <v>2954</v>
      </c>
      <c r="Y6491" s="99">
        <v>0</v>
      </c>
      <c r="Z6491" s="99">
        <v>9161646.4800000004</v>
      </c>
      <c r="AA6491" s="99">
        <v>17980285.624399997</v>
      </c>
      <c r="AB6491" s="99">
        <v>17980285.620000001</v>
      </c>
      <c r="AC6491">
        <f t="shared" si="202"/>
        <v>4000</v>
      </c>
      <c r="AD6491" t="str">
        <f t="shared" si="203"/>
        <v>321</v>
      </c>
    </row>
    <row r="6492" spans="1:30" hidden="1" x14ac:dyDescent="0.25">
      <c r="A6492" t="s">
        <v>596</v>
      </c>
      <c r="B6492" t="s">
        <v>597</v>
      </c>
      <c r="C6492" t="s">
        <v>421</v>
      </c>
      <c r="D6492" t="s">
        <v>430</v>
      </c>
      <c r="E6492" t="s">
        <v>122</v>
      </c>
      <c r="F6492" t="s">
        <v>431</v>
      </c>
      <c r="G6492" t="s">
        <v>2955</v>
      </c>
      <c r="H6492" t="s">
        <v>143</v>
      </c>
      <c r="I6492" t="s">
        <v>124</v>
      </c>
      <c r="J6492" t="s">
        <v>125</v>
      </c>
      <c r="K6492" t="s">
        <v>599</v>
      </c>
      <c r="N6492" t="s">
        <v>600</v>
      </c>
      <c r="O6492" t="s">
        <v>601</v>
      </c>
      <c r="P6492" t="s">
        <v>426</v>
      </c>
      <c r="Q6492" t="s">
        <v>434</v>
      </c>
      <c r="R6492" t="s">
        <v>131</v>
      </c>
      <c r="S6492" t="s">
        <v>132</v>
      </c>
      <c r="T6492" t="s">
        <v>2956</v>
      </c>
      <c r="U6492" t="s">
        <v>151</v>
      </c>
      <c r="V6492" t="s">
        <v>135</v>
      </c>
      <c r="W6492" t="s">
        <v>136</v>
      </c>
      <c r="X6492" t="s">
        <v>603</v>
      </c>
      <c r="Z6492" s="94">
        <v>27496089</v>
      </c>
      <c r="AA6492" s="94">
        <v>0</v>
      </c>
      <c r="AB6492" s="94">
        <v>0</v>
      </c>
      <c r="AC6492">
        <f t="shared" si="202"/>
        <v>8000</v>
      </c>
      <c r="AD6492" t="str">
        <f t="shared" si="203"/>
        <v>321</v>
      </c>
    </row>
    <row r="6493" spans="1:30" hidden="1" x14ac:dyDescent="0.25">
      <c r="A6493" t="s">
        <v>596</v>
      </c>
      <c r="B6493" t="s">
        <v>597</v>
      </c>
      <c r="C6493" t="s">
        <v>421</v>
      </c>
      <c r="D6493" t="s">
        <v>430</v>
      </c>
      <c r="E6493" t="s">
        <v>122</v>
      </c>
      <c r="F6493" t="s">
        <v>431</v>
      </c>
      <c r="G6493" t="s">
        <v>2957</v>
      </c>
      <c r="H6493" t="s">
        <v>143</v>
      </c>
      <c r="I6493" t="s">
        <v>124</v>
      </c>
      <c r="J6493" t="s">
        <v>125</v>
      </c>
      <c r="K6493" t="s">
        <v>599</v>
      </c>
      <c r="N6493" t="s">
        <v>600</v>
      </c>
      <c r="O6493" t="s">
        <v>601</v>
      </c>
      <c r="P6493" t="s">
        <v>426</v>
      </c>
      <c r="Q6493" t="s">
        <v>434</v>
      </c>
      <c r="R6493" t="s">
        <v>131</v>
      </c>
      <c r="S6493" t="s">
        <v>132</v>
      </c>
      <c r="T6493" t="s">
        <v>2958</v>
      </c>
      <c r="U6493" t="s">
        <v>151</v>
      </c>
      <c r="V6493" t="s">
        <v>135</v>
      </c>
      <c r="W6493" t="s">
        <v>136</v>
      </c>
      <c r="X6493" t="s">
        <v>603</v>
      </c>
      <c r="Z6493" s="94">
        <v>40836181</v>
      </c>
      <c r="AA6493" s="94">
        <v>0</v>
      </c>
      <c r="AB6493" s="94">
        <v>0</v>
      </c>
      <c r="AC6493">
        <f t="shared" si="202"/>
        <v>8000</v>
      </c>
      <c r="AD6493" t="str">
        <f t="shared" si="203"/>
        <v>321</v>
      </c>
    </row>
    <row r="6494" spans="1:30" hidden="1" x14ac:dyDescent="0.25">
      <c r="A6494" t="s">
        <v>596</v>
      </c>
      <c r="B6494" t="s">
        <v>597</v>
      </c>
      <c r="C6494" t="s">
        <v>421</v>
      </c>
      <c r="D6494" t="s">
        <v>430</v>
      </c>
      <c r="E6494" t="s">
        <v>122</v>
      </c>
      <c r="F6494" t="s">
        <v>431</v>
      </c>
      <c r="G6494" t="s">
        <v>2959</v>
      </c>
      <c r="H6494" t="s">
        <v>143</v>
      </c>
      <c r="I6494" t="s">
        <v>124</v>
      </c>
      <c r="J6494" t="s">
        <v>125</v>
      </c>
      <c r="K6494" t="s">
        <v>599</v>
      </c>
      <c r="N6494" t="s">
        <v>600</v>
      </c>
      <c r="O6494" t="s">
        <v>601</v>
      </c>
      <c r="P6494" t="s">
        <v>426</v>
      </c>
      <c r="Q6494" t="s">
        <v>434</v>
      </c>
      <c r="R6494" t="s">
        <v>131</v>
      </c>
      <c r="S6494" t="s">
        <v>132</v>
      </c>
      <c r="T6494" t="s">
        <v>2960</v>
      </c>
      <c r="U6494" t="s">
        <v>151</v>
      </c>
      <c r="V6494" t="s">
        <v>135</v>
      </c>
      <c r="W6494" t="s">
        <v>136</v>
      </c>
      <c r="X6494" t="s">
        <v>603</v>
      </c>
      <c r="Y6494" s="94">
        <v>5196557438.04</v>
      </c>
      <c r="Z6494" s="94">
        <v>5196557438</v>
      </c>
      <c r="AA6494" s="94">
        <v>5462878453.8644075</v>
      </c>
      <c r="AB6494" s="94">
        <v>5462878453.8599997</v>
      </c>
      <c r="AC6494">
        <f t="shared" si="202"/>
        <v>8000</v>
      </c>
      <c r="AD6494" t="str">
        <f t="shared" si="203"/>
        <v>321</v>
      </c>
    </row>
    <row r="6495" spans="1:30" hidden="1" x14ac:dyDescent="0.25">
      <c r="A6495" t="s">
        <v>596</v>
      </c>
      <c r="B6495" t="s">
        <v>597</v>
      </c>
      <c r="C6495" t="s">
        <v>421</v>
      </c>
      <c r="D6495" t="s">
        <v>430</v>
      </c>
      <c r="E6495" t="s">
        <v>122</v>
      </c>
      <c r="F6495" t="s">
        <v>431</v>
      </c>
      <c r="G6495" t="s">
        <v>2961</v>
      </c>
      <c r="H6495" t="s">
        <v>143</v>
      </c>
      <c r="I6495" t="s">
        <v>124</v>
      </c>
      <c r="J6495" t="s">
        <v>125</v>
      </c>
      <c r="K6495" t="s">
        <v>599</v>
      </c>
      <c r="N6495" t="s">
        <v>600</v>
      </c>
      <c r="O6495" t="s">
        <v>601</v>
      </c>
      <c r="P6495" t="s">
        <v>426</v>
      </c>
      <c r="Q6495" t="s">
        <v>434</v>
      </c>
      <c r="R6495" t="s">
        <v>131</v>
      </c>
      <c r="S6495" t="s">
        <v>132</v>
      </c>
      <c r="T6495" t="s">
        <v>2962</v>
      </c>
      <c r="U6495" t="s">
        <v>151</v>
      </c>
      <c r="V6495" t="s">
        <v>135</v>
      </c>
      <c r="W6495" t="s">
        <v>136</v>
      </c>
      <c r="X6495" t="s">
        <v>603</v>
      </c>
      <c r="Z6495" s="94">
        <v>182675894</v>
      </c>
      <c r="AA6495" s="94">
        <v>0</v>
      </c>
      <c r="AB6495" s="94">
        <v>0</v>
      </c>
      <c r="AC6495">
        <f t="shared" si="202"/>
        <v>8000</v>
      </c>
      <c r="AD6495" t="str">
        <f t="shared" si="203"/>
        <v>321</v>
      </c>
    </row>
    <row r="6496" spans="1:30" hidden="1" x14ac:dyDescent="0.25">
      <c r="A6496" t="s">
        <v>1314</v>
      </c>
      <c r="B6496" t="s">
        <v>1315</v>
      </c>
      <c r="C6496" t="s">
        <v>2105</v>
      </c>
      <c r="D6496" t="s">
        <v>2391</v>
      </c>
      <c r="E6496" t="s">
        <v>122</v>
      </c>
      <c r="F6496" t="s">
        <v>159</v>
      </c>
      <c r="G6496" t="s">
        <v>1318</v>
      </c>
      <c r="H6496">
        <v>19</v>
      </c>
      <c r="I6496" t="s">
        <v>124</v>
      </c>
      <c r="J6496" t="s">
        <v>125</v>
      </c>
      <c r="K6496" t="s">
        <v>2963</v>
      </c>
      <c r="N6496" t="s">
        <v>1320</v>
      </c>
      <c r="O6496" t="s">
        <v>1321</v>
      </c>
      <c r="P6496" t="s">
        <v>2108</v>
      </c>
      <c r="Q6496" t="s">
        <v>2394</v>
      </c>
      <c r="R6496" t="s">
        <v>131</v>
      </c>
      <c r="S6496" t="s">
        <v>164</v>
      </c>
      <c r="T6496" t="s">
        <v>1324</v>
      </c>
      <c r="U6496" t="s">
        <v>134</v>
      </c>
      <c r="V6496" t="s">
        <v>135</v>
      </c>
      <c r="W6496" t="s">
        <v>136</v>
      </c>
      <c r="X6496" t="s">
        <v>2964</v>
      </c>
      <c r="Y6496" s="94">
        <v>50469999.960000001</v>
      </c>
      <c r="Z6496" s="94">
        <v>16823335.960000001</v>
      </c>
      <c r="AA6496" s="94">
        <v>17328036.038800001</v>
      </c>
      <c r="AB6496" s="94">
        <v>17328036.039999999</v>
      </c>
      <c r="AC6496">
        <f t="shared" si="202"/>
        <v>4000</v>
      </c>
      <c r="AD6496" t="str">
        <f t="shared" si="203"/>
        <v>310</v>
      </c>
    </row>
    <row r="6497" spans="1:30" hidden="1" x14ac:dyDescent="0.25">
      <c r="A6497" t="s">
        <v>1913</v>
      </c>
      <c r="B6497" t="s">
        <v>1568</v>
      </c>
      <c r="C6497" t="s">
        <v>1579</v>
      </c>
      <c r="D6497" t="s">
        <v>2965</v>
      </c>
      <c r="E6497" t="s">
        <v>122</v>
      </c>
      <c r="F6497" t="s">
        <v>159</v>
      </c>
      <c r="G6497" t="s">
        <v>160</v>
      </c>
      <c r="H6497">
        <v>19</v>
      </c>
      <c r="I6497" t="s">
        <v>124</v>
      </c>
      <c r="J6497" t="s">
        <v>125</v>
      </c>
      <c r="K6497" t="s">
        <v>1914</v>
      </c>
      <c r="N6497" t="s">
        <v>1915</v>
      </c>
      <c r="O6497" t="s">
        <v>1571</v>
      </c>
      <c r="P6497" t="s">
        <v>1581</v>
      </c>
      <c r="Q6497" t="s">
        <v>2966</v>
      </c>
      <c r="R6497" t="s">
        <v>131</v>
      </c>
      <c r="S6497" t="s">
        <v>164</v>
      </c>
      <c r="T6497" t="s">
        <v>165</v>
      </c>
      <c r="U6497" t="s">
        <v>134</v>
      </c>
      <c r="V6497" t="s">
        <v>135</v>
      </c>
      <c r="W6497" t="s">
        <v>136</v>
      </c>
      <c r="X6497" t="s">
        <v>1916</v>
      </c>
      <c r="Y6497" s="94">
        <v>15450000</v>
      </c>
      <c r="Z6497" s="94">
        <v>10300000</v>
      </c>
      <c r="AA6497" s="94">
        <v>15913500</v>
      </c>
      <c r="AB6497" s="94">
        <v>15913500</v>
      </c>
      <c r="AC6497">
        <f t="shared" si="202"/>
        <v>4000</v>
      </c>
      <c r="AD6497" t="str">
        <f t="shared" si="203"/>
        <v>308</v>
      </c>
    </row>
    <row r="6498" spans="1:30" hidden="1" x14ac:dyDescent="0.25">
      <c r="A6498" t="s">
        <v>2967</v>
      </c>
      <c r="B6498" t="s">
        <v>597</v>
      </c>
      <c r="C6498" t="s">
        <v>2968</v>
      </c>
      <c r="D6498" t="s">
        <v>598</v>
      </c>
      <c r="E6498" t="s">
        <v>122</v>
      </c>
      <c r="F6498" t="s">
        <v>159</v>
      </c>
      <c r="G6498" t="s">
        <v>160</v>
      </c>
      <c r="H6498">
        <v>19</v>
      </c>
      <c r="I6498" t="s">
        <v>124</v>
      </c>
      <c r="J6498" t="s">
        <v>125</v>
      </c>
      <c r="K6498" t="s">
        <v>2969</v>
      </c>
      <c r="N6498" t="s">
        <v>2970</v>
      </c>
      <c r="O6498" t="s">
        <v>601</v>
      </c>
      <c r="P6498" t="s">
        <v>2971</v>
      </c>
      <c r="Q6498" t="s">
        <v>602</v>
      </c>
      <c r="R6498" t="s">
        <v>131</v>
      </c>
      <c r="S6498" t="s">
        <v>164</v>
      </c>
      <c r="T6498" t="s">
        <v>165</v>
      </c>
      <c r="U6498" t="s">
        <v>134</v>
      </c>
      <c r="V6498" t="s">
        <v>135</v>
      </c>
      <c r="W6498" t="s">
        <v>136</v>
      </c>
      <c r="X6498" t="s">
        <v>2972</v>
      </c>
      <c r="Y6498" s="94">
        <v>15450000</v>
      </c>
      <c r="Z6498" s="94">
        <v>15450000</v>
      </c>
      <c r="AA6498" s="94">
        <v>15913500</v>
      </c>
      <c r="AB6498" s="94">
        <v>15913500</v>
      </c>
      <c r="AC6498">
        <f t="shared" si="202"/>
        <v>4000</v>
      </c>
      <c r="AD6498" t="str">
        <f t="shared" si="203"/>
        <v>321</v>
      </c>
    </row>
    <row r="6499" spans="1:30" hidden="1" x14ac:dyDescent="0.25">
      <c r="A6499" s="97" t="s">
        <v>862</v>
      </c>
      <c r="B6499" s="97" t="s">
        <v>863</v>
      </c>
      <c r="C6499" s="97" t="s">
        <v>2973</v>
      </c>
      <c r="D6499" s="97" t="s">
        <v>598</v>
      </c>
      <c r="E6499" s="97" t="s">
        <v>122</v>
      </c>
      <c r="F6499" s="98">
        <v>15</v>
      </c>
      <c r="G6499" s="98" t="s">
        <v>142</v>
      </c>
      <c r="H6499" s="97">
        <v>19</v>
      </c>
      <c r="I6499" s="97" t="s">
        <v>124</v>
      </c>
      <c r="J6499" s="97" t="s">
        <v>125</v>
      </c>
      <c r="K6499" s="97" t="s">
        <v>2974</v>
      </c>
      <c r="L6499" s="97"/>
      <c r="M6499" s="97"/>
      <c r="N6499" s="97" t="s">
        <v>866</v>
      </c>
      <c r="O6499" s="97" t="s">
        <v>867</v>
      </c>
      <c r="P6499" s="97" t="s">
        <v>2975</v>
      </c>
      <c r="Q6499" s="97" t="s">
        <v>602</v>
      </c>
      <c r="R6499" s="97" t="s">
        <v>131</v>
      </c>
      <c r="S6499" s="97" t="s">
        <v>149</v>
      </c>
      <c r="T6499" s="97" t="s">
        <v>150</v>
      </c>
      <c r="U6499" s="97" t="s">
        <v>134</v>
      </c>
      <c r="V6499" s="97" t="s">
        <v>135</v>
      </c>
      <c r="W6499" s="97" t="s">
        <v>136</v>
      </c>
      <c r="X6499" s="97" t="s">
        <v>2976</v>
      </c>
      <c r="Y6499" s="99">
        <v>15000000</v>
      </c>
      <c r="Z6499" s="99">
        <v>41000000.00000003</v>
      </c>
      <c r="AA6499" s="99">
        <v>15450000</v>
      </c>
      <c r="AB6499" s="99">
        <v>15450000</v>
      </c>
      <c r="AC6499">
        <f t="shared" si="202"/>
        <v>4000</v>
      </c>
      <c r="AD6499" t="str">
        <f t="shared" si="203"/>
        <v>321</v>
      </c>
    </row>
    <row r="6500" spans="1:30" hidden="1" x14ac:dyDescent="0.25">
      <c r="A6500" t="s">
        <v>2025</v>
      </c>
      <c r="B6500" t="s">
        <v>745</v>
      </c>
      <c r="C6500" t="s">
        <v>2026</v>
      </c>
      <c r="D6500" t="s">
        <v>598</v>
      </c>
      <c r="E6500" t="s">
        <v>122</v>
      </c>
      <c r="F6500" t="s">
        <v>159</v>
      </c>
      <c r="G6500" t="s">
        <v>160</v>
      </c>
      <c r="H6500">
        <v>19</v>
      </c>
      <c r="I6500" t="s">
        <v>2977</v>
      </c>
      <c r="J6500" t="s">
        <v>125</v>
      </c>
      <c r="K6500" t="s">
        <v>2027</v>
      </c>
      <c r="N6500" t="s">
        <v>2028</v>
      </c>
      <c r="O6500" t="s">
        <v>748</v>
      </c>
      <c r="P6500" t="s">
        <v>2029</v>
      </c>
      <c r="Q6500" t="s">
        <v>602</v>
      </c>
      <c r="R6500" t="s">
        <v>131</v>
      </c>
      <c r="S6500" t="s">
        <v>164</v>
      </c>
      <c r="T6500" t="s">
        <v>165</v>
      </c>
      <c r="U6500" t="s">
        <v>134</v>
      </c>
      <c r="V6500" t="s">
        <v>2978</v>
      </c>
      <c r="W6500" t="s">
        <v>136</v>
      </c>
      <c r="X6500" t="s">
        <v>2030</v>
      </c>
      <c r="Y6500" s="94">
        <v>11000000.039999999</v>
      </c>
      <c r="Z6500" s="94">
        <v>14199999.039999997</v>
      </c>
      <c r="AA6500" s="94">
        <v>14625999.011199998</v>
      </c>
      <c r="AB6500" s="94">
        <v>14625999.01</v>
      </c>
      <c r="AC6500">
        <f t="shared" si="202"/>
        <v>4000</v>
      </c>
      <c r="AD6500" t="str">
        <f t="shared" si="203"/>
        <v>321</v>
      </c>
    </row>
    <row r="6501" spans="1:30" hidden="1" x14ac:dyDescent="0.25">
      <c r="A6501" s="97" t="s">
        <v>1917</v>
      </c>
      <c r="B6501" s="97" t="s">
        <v>397</v>
      </c>
      <c r="C6501" s="97" t="s">
        <v>1918</v>
      </c>
      <c r="D6501" s="97" t="s">
        <v>598</v>
      </c>
      <c r="E6501" s="97" t="s">
        <v>122</v>
      </c>
      <c r="F6501" s="98">
        <v>15</v>
      </c>
      <c r="G6501" s="98" t="s">
        <v>142</v>
      </c>
      <c r="H6501" s="97">
        <v>19</v>
      </c>
      <c r="I6501" s="97" t="s">
        <v>124</v>
      </c>
      <c r="J6501" s="97" t="s">
        <v>125</v>
      </c>
      <c r="K6501" s="97" t="s">
        <v>2979</v>
      </c>
      <c r="L6501" s="97"/>
      <c r="M6501" s="97"/>
      <c r="N6501" s="97" t="s">
        <v>1920</v>
      </c>
      <c r="O6501" s="97" t="s">
        <v>398</v>
      </c>
      <c r="P6501" s="97" t="s">
        <v>1921</v>
      </c>
      <c r="Q6501" s="97" t="s">
        <v>602</v>
      </c>
      <c r="R6501" s="97" t="s">
        <v>131</v>
      </c>
      <c r="S6501" s="97" t="s">
        <v>149</v>
      </c>
      <c r="T6501" s="97" t="s">
        <v>150</v>
      </c>
      <c r="U6501" s="97" t="s">
        <v>134</v>
      </c>
      <c r="V6501" s="97" t="s">
        <v>135</v>
      </c>
      <c r="W6501" s="97" t="s">
        <v>136</v>
      </c>
      <c r="X6501" s="97" t="s">
        <v>2980</v>
      </c>
      <c r="Y6501" s="99">
        <v>0</v>
      </c>
      <c r="Z6501" s="99">
        <v>13463384.469999999</v>
      </c>
      <c r="AA6501" s="99">
        <v>13867286.004099999</v>
      </c>
      <c r="AB6501" s="99">
        <v>13867286</v>
      </c>
      <c r="AC6501">
        <f t="shared" si="202"/>
        <v>4000</v>
      </c>
      <c r="AD6501" t="str">
        <f t="shared" si="203"/>
        <v>321</v>
      </c>
    </row>
    <row r="6502" spans="1:30" hidden="1" x14ac:dyDescent="0.25">
      <c r="A6502" t="s">
        <v>2981</v>
      </c>
      <c r="B6502" t="s">
        <v>2982</v>
      </c>
      <c r="C6502" t="s">
        <v>2983</v>
      </c>
      <c r="D6502" t="s">
        <v>598</v>
      </c>
      <c r="E6502" t="s">
        <v>122</v>
      </c>
      <c r="F6502" t="s">
        <v>159</v>
      </c>
      <c r="G6502" t="s">
        <v>160</v>
      </c>
      <c r="H6502">
        <v>19</v>
      </c>
      <c r="I6502" t="s">
        <v>124</v>
      </c>
      <c r="J6502" t="s">
        <v>125</v>
      </c>
      <c r="K6502" t="s">
        <v>2984</v>
      </c>
      <c r="N6502" t="s">
        <v>2985</v>
      </c>
      <c r="O6502" t="s">
        <v>2986</v>
      </c>
      <c r="P6502" t="s">
        <v>2987</v>
      </c>
      <c r="Q6502" t="s">
        <v>602</v>
      </c>
      <c r="R6502" t="s">
        <v>131</v>
      </c>
      <c r="S6502" t="s">
        <v>164</v>
      </c>
      <c r="T6502" t="s">
        <v>165</v>
      </c>
      <c r="U6502" t="s">
        <v>134</v>
      </c>
      <c r="V6502" t="s">
        <v>135</v>
      </c>
      <c r="W6502" t="s">
        <v>136</v>
      </c>
      <c r="X6502" t="s">
        <v>2988</v>
      </c>
      <c r="Y6502" s="94">
        <v>12978000.119999999</v>
      </c>
      <c r="Z6502" s="94">
        <v>12722483.789999999</v>
      </c>
      <c r="AA6502" s="94">
        <v>13104158.3037</v>
      </c>
      <c r="AB6502" s="94">
        <v>13104158.300000001</v>
      </c>
      <c r="AC6502">
        <f t="shared" si="202"/>
        <v>4000</v>
      </c>
      <c r="AD6502" t="str">
        <f t="shared" si="203"/>
        <v>321</v>
      </c>
    </row>
    <row r="6503" spans="1:30" hidden="1" x14ac:dyDescent="0.25">
      <c r="A6503" t="s">
        <v>2989</v>
      </c>
      <c r="B6503" t="s">
        <v>2990</v>
      </c>
      <c r="C6503" t="s">
        <v>2991</v>
      </c>
      <c r="D6503" t="s">
        <v>598</v>
      </c>
      <c r="E6503" t="s">
        <v>122</v>
      </c>
      <c r="F6503" t="s">
        <v>159</v>
      </c>
      <c r="G6503" t="s">
        <v>160</v>
      </c>
      <c r="H6503">
        <v>19</v>
      </c>
      <c r="I6503" t="s">
        <v>124</v>
      </c>
      <c r="J6503" t="s">
        <v>125</v>
      </c>
      <c r="K6503" t="s">
        <v>2992</v>
      </c>
      <c r="N6503" t="s">
        <v>2993</v>
      </c>
      <c r="O6503" t="s">
        <v>2994</v>
      </c>
      <c r="P6503" t="s">
        <v>2995</v>
      </c>
      <c r="Q6503" t="s">
        <v>602</v>
      </c>
      <c r="R6503" t="s">
        <v>131</v>
      </c>
      <c r="S6503" t="s">
        <v>164</v>
      </c>
      <c r="T6503" t="s">
        <v>165</v>
      </c>
      <c r="U6503" t="s">
        <v>134</v>
      </c>
      <c r="V6503" t="s">
        <v>135</v>
      </c>
      <c r="W6503" t="s">
        <v>136</v>
      </c>
      <c r="X6503" t="s">
        <v>2996</v>
      </c>
      <c r="Y6503" s="94">
        <v>7210000.0800000001</v>
      </c>
      <c r="Z6503" s="94">
        <v>11402025.859999999</v>
      </c>
      <c r="AA6503" s="94">
        <v>11744086.6358</v>
      </c>
      <c r="AB6503" s="94">
        <v>11744086.640000001</v>
      </c>
      <c r="AC6503">
        <f t="shared" si="202"/>
        <v>4000</v>
      </c>
      <c r="AD6503" t="str">
        <f t="shared" si="203"/>
        <v>321</v>
      </c>
    </row>
    <row r="6504" spans="1:30" hidden="1" x14ac:dyDescent="0.25">
      <c r="A6504" t="s">
        <v>2997</v>
      </c>
      <c r="B6504" t="s">
        <v>634</v>
      </c>
      <c r="C6504" t="s">
        <v>421</v>
      </c>
      <c r="D6504" t="s">
        <v>598</v>
      </c>
      <c r="E6504" t="s">
        <v>122</v>
      </c>
      <c r="F6504" t="s">
        <v>159</v>
      </c>
      <c r="G6504" t="s">
        <v>160</v>
      </c>
      <c r="H6504">
        <v>19</v>
      </c>
      <c r="I6504" t="s">
        <v>124</v>
      </c>
      <c r="J6504" t="s">
        <v>125</v>
      </c>
      <c r="K6504" t="s">
        <v>2998</v>
      </c>
      <c r="N6504" t="s">
        <v>2999</v>
      </c>
      <c r="O6504" t="s">
        <v>637</v>
      </c>
      <c r="P6504" t="s">
        <v>426</v>
      </c>
      <c r="Q6504" t="s">
        <v>602</v>
      </c>
      <c r="R6504" t="s">
        <v>131</v>
      </c>
      <c r="S6504" t="s">
        <v>164</v>
      </c>
      <c r="T6504" t="s">
        <v>165</v>
      </c>
      <c r="U6504" t="s">
        <v>134</v>
      </c>
      <c r="V6504" t="s">
        <v>135</v>
      </c>
      <c r="W6504" t="s">
        <v>136</v>
      </c>
      <c r="X6504" t="s">
        <v>3000</v>
      </c>
      <c r="Y6504" s="94">
        <v>11124000</v>
      </c>
      <c r="Z6504" s="94">
        <v>11123999.000000002</v>
      </c>
      <c r="AA6504" s="94">
        <v>11457718.970000003</v>
      </c>
      <c r="AB6504" s="94">
        <v>11457718.970000001</v>
      </c>
      <c r="AC6504">
        <f t="shared" si="202"/>
        <v>4000</v>
      </c>
      <c r="AD6504" t="str">
        <f t="shared" si="203"/>
        <v>321</v>
      </c>
    </row>
    <row r="6505" spans="1:30" hidden="1" x14ac:dyDescent="0.25">
      <c r="A6505" t="s">
        <v>1655</v>
      </c>
      <c r="B6505" t="s">
        <v>692</v>
      </c>
      <c r="C6505" t="s">
        <v>2420</v>
      </c>
      <c r="D6505" t="s">
        <v>1683</v>
      </c>
      <c r="E6505" t="s">
        <v>122</v>
      </c>
      <c r="F6505" t="s">
        <v>159</v>
      </c>
      <c r="G6505" t="s">
        <v>160</v>
      </c>
      <c r="H6505">
        <v>19</v>
      </c>
      <c r="I6505" t="s">
        <v>124</v>
      </c>
      <c r="J6505" t="s">
        <v>125</v>
      </c>
      <c r="K6505" t="s">
        <v>2421</v>
      </c>
      <c r="N6505" t="s">
        <v>1659</v>
      </c>
      <c r="O6505" t="s">
        <v>696</v>
      </c>
      <c r="P6505" t="s">
        <v>2422</v>
      </c>
      <c r="Q6505" t="s">
        <v>1686</v>
      </c>
      <c r="R6505" t="s">
        <v>131</v>
      </c>
      <c r="S6505" t="s">
        <v>164</v>
      </c>
      <c r="T6505" t="s">
        <v>165</v>
      </c>
      <c r="U6505" t="s">
        <v>134</v>
      </c>
      <c r="V6505" t="s">
        <v>135</v>
      </c>
      <c r="W6505" t="s">
        <v>136</v>
      </c>
      <c r="X6505" t="s">
        <v>2423</v>
      </c>
      <c r="Y6505" s="94">
        <v>10299999.960000001</v>
      </c>
      <c r="Z6505" s="94">
        <v>10299999.960000001</v>
      </c>
      <c r="AA6505" s="94">
        <v>10608999.958800001</v>
      </c>
      <c r="AB6505" s="94">
        <v>10608999.960000001</v>
      </c>
      <c r="AC6505">
        <f t="shared" si="202"/>
        <v>4000</v>
      </c>
      <c r="AD6505" t="str">
        <f t="shared" si="203"/>
        <v>312</v>
      </c>
    </row>
    <row r="6506" spans="1:30" hidden="1" x14ac:dyDescent="0.25">
      <c r="A6506" t="s">
        <v>902</v>
      </c>
      <c r="B6506" t="s">
        <v>903</v>
      </c>
      <c r="C6506" t="s">
        <v>3001</v>
      </c>
      <c r="D6506" t="s">
        <v>598</v>
      </c>
      <c r="E6506" t="s">
        <v>122</v>
      </c>
      <c r="F6506" t="s">
        <v>159</v>
      </c>
      <c r="G6506" t="s">
        <v>160</v>
      </c>
      <c r="H6506">
        <v>19</v>
      </c>
      <c r="I6506" t="s">
        <v>124</v>
      </c>
      <c r="J6506" t="s">
        <v>125</v>
      </c>
      <c r="K6506" t="s">
        <v>3002</v>
      </c>
      <c r="N6506" t="s">
        <v>906</v>
      </c>
      <c r="O6506" t="s">
        <v>907</v>
      </c>
      <c r="P6506" t="s">
        <v>3003</v>
      </c>
      <c r="Q6506" t="s">
        <v>602</v>
      </c>
      <c r="R6506" t="s">
        <v>131</v>
      </c>
      <c r="S6506" t="s">
        <v>164</v>
      </c>
      <c r="T6506" t="s">
        <v>165</v>
      </c>
      <c r="U6506" t="s">
        <v>134</v>
      </c>
      <c r="V6506" t="s">
        <v>135</v>
      </c>
      <c r="W6506" t="s">
        <v>136</v>
      </c>
      <c r="X6506" t="s">
        <v>3004</v>
      </c>
      <c r="Y6506" s="94">
        <v>10299999.720000001</v>
      </c>
      <c r="Z6506" s="94">
        <v>10299999.720000001</v>
      </c>
      <c r="AA6506" s="94">
        <v>10608999.7116</v>
      </c>
      <c r="AB6506" s="94">
        <v>10608999.710000001</v>
      </c>
      <c r="AC6506">
        <f t="shared" si="202"/>
        <v>4000</v>
      </c>
      <c r="AD6506" t="str">
        <f t="shared" si="203"/>
        <v>321</v>
      </c>
    </row>
    <row r="6507" spans="1:30" hidden="1" x14ac:dyDescent="0.25">
      <c r="A6507" t="s">
        <v>3005</v>
      </c>
      <c r="B6507" t="s">
        <v>2069</v>
      </c>
      <c r="C6507" t="s">
        <v>3006</v>
      </c>
      <c r="D6507" t="s">
        <v>598</v>
      </c>
      <c r="E6507" t="s">
        <v>122</v>
      </c>
      <c r="F6507" t="s">
        <v>159</v>
      </c>
      <c r="G6507" t="s">
        <v>160</v>
      </c>
      <c r="H6507">
        <v>19</v>
      </c>
      <c r="I6507" t="s">
        <v>124</v>
      </c>
      <c r="J6507" t="s">
        <v>125</v>
      </c>
      <c r="K6507" t="s">
        <v>3007</v>
      </c>
      <c r="N6507" t="s">
        <v>3008</v>
      </c>
      <c r="O6507" t="s">
        <v>2073</v>
      </c>
      <c r="P6507" t="s">
        <v>3009</v>
      </c>
      <c r="Q6507" t="s">
        <v>602</v>
      </c>
      <c r="R6507" t="s">
        <v>131</v>
      </c>
      <c r="S6507" t="s">
        <v>164</v>
      </c>
      <c r="T6507" t="s">
        <v>165</v>
      </c>
      <c r="U6507" t="s">
        <v>134</v>
      </c>
      <c r="V6507" t="s">
        <v>135</v>
      </c>
      <c r="W6507" t="s">
        <v>136</v>
      </c>
      <c r="X6507" t="s">
        <v>3010</v>
      </c>
      <c r="Y6507" s="94">
        <v>10197000.119999999</v>
      </c>
      <c r="Z6507" s="94">
        <v>10197000.119999997</v>
      </c>
      <c r="AA6507" s="94">
        <v>10502910.123599997</v>
      </c>
      <c r="AB6507" s="94">
        <v>10502910.119999999</v>
      </c>
      <c r="AC6507">
        <f t="shared" si="202"/>
        <v>4000</v>
      </c>
      <c r="AD6507" t="str">
        <f t="shared" si="203"/>
        <v>321</v>
      </c>
    </row>
    <row r="6508" spans="1:30" hidden="1" x14ac:dyDescent="0.25">
      <c r="A6508" t="s">
        <v>886</v>
      </c>
      <c r="B6508" t="s">
        <v>1851</v>
      </c>
      <c r="C6508" t="s">
        <v>1852</v>
      </c>
      <c r="D6508" t="s">
        <v>3011</v>
      </c>
      <c r="E6508" t="s">
        <v>122</v>
      </c>
      <c r="F6508" t="s">
        <v>431</v>
      </c>
      <c r="G6508" t="s">
        <v>3012</v>
      </c>
      <c r="H6508" t="s">
        <v>143</v>
      </c>
      <c r="I6508" t="s">
        <v>124</v>
      </c>
      <c r="J6508" t="s">
        <v>125</v>
      </c>
      <c r="K6508" t="s">
        <v>1853</v>
      </c>
      <c r="N6508" t="s">
        <v>889</v>
      </c>
      <c r="O6508" t="s">
        <v>1854</v>
      </c>
      <c r="P6508" t="s">
        <v>1855</v>
      </c>
      <c r="Q6508" t="s">
        <v>3013</v>
      </c>
      <c r="R6508" t="s">
        <v>131</v>
      </c>
      <c r="S6508" t="s">
        <v>132</v>
      </c>
      <c r="T6508" t="s">
        <v>3014</v>
      </c>
      <c r="U6508" t="s">
        <v>151</v>
      </c>
      <c r="V6508" t="s">
        <v>135</v>
      </c>
      <c r="W6508" t="s">
        <v>136</v>
      </c>
      <c r="X6508" t="s">
        <v>1856</v>
      </c>
      <c r="Y6508" s="94">
        <v>309053518.07999998</v>
      </c>
      <c r="Z6508" s="94">
        <v>309053518.07999998</v>
      </c>
      <c r="AA6508" s="94">
        <v>331537009.68097883</v>
      </c>
      <c r="AB6508" s="94">
        <v>331537009.68000001</v>
      </c>
      <c r="AC6508">
        <f t="shared" si="202"/>
        <v>8000</v>
      </c>
      <c r="AD6508" t="str">
        <f t="shared" si="203"/>
        <v>321</v>
      </c>
    </row>
    <row r="6509" spans="1:30" hidden="1" x14ac:dyDescent="0.25">
      <c r="A6509" t="s">
        <v>886</v>
      </c>
      <c r="B6509" t="s">
        <v>760</v>
      </c>
      <c r="C6509" t="s">
        <v>887</v>
      </c>
      <c r="D6509" t="s">
        <v>3011</v>
      </c>
      <c r="E6509" t="s">
        <v>122</v>
      </c>
      <c r="F6509" t="s">
        <v>431</v>
      </c>
      <c r="G6509" t="s">
        <v>3012</v>
      </c>
      <c r="H6509" t="s">
        <v>143</v>
      </c>
      <c r="I6509" t="s">
        <v>124</v>
      </c>
      <c r="J6509" t="s">
        <v>125</v>
      </c>
      <c r="K6509" t="s">
        <v>888</v>
      </c>
      <c r="N6509" t="s">
        <v>889</v>
      </c>
      <c r="O6509" t="s">
        <v>763</v>
      </c>
      <c r="P6509" t="s">
        <v>890</v>
      </c>
      <c r="Q6509" t="s">
        <v>3013</v>
      </c>
      <c r="R6509" t="s">
        <v>131</v>
      </c>
      <c r="S6509" t="s">
        <v>132</v>
      </c>
      <c r="T6509" t="s">
        <v>3014</v>
      </c>
      <c r="U6509" t="s">
        <v>151</v>
      </c>
      <c r="V6509" t="s">
        <v>135</v>
      </c>
      <c r="W6509" t="s">
        <v>136</v>
      </c>
      <c r="X6509" t="s">
        <v>891</v>
      </c>
      <c r="Y6509" s="94">
        <v>1931584488</v>
      </c>
      <c r="Z6509" s="94">
        <v>1931584488</v>
      </c>
      <c r="AA6509" s="94">
        <v>2072106310.5061178</v>
      </c>
      <c r="AB6509" s="94">
        <v>2072106310.51</v>
      </c>
      <c r="AC6509">
        <f t="shared" si="202"/>
        <v>8000</v>
      </c>
      <c r="AD6509" t="str">
        <f t="shared" si="203"/>
        <v>321</v>
      </c>
    </row>
    <row r="6510" spans="1:30" hidden="1" x14ac:dyDescent="0.25">
      <c r="A6510" t="s">
        <v>886</v>
      </c>
      <c r="B6510" t="s">
        <v>3015</v>
      </c>
      <c r="C6510" t="s">
        <v>3016</v>
      </c>
      <c r="D6510" t="s">
        <v>3011</v>
      </c>
      <c r="E6510" t="s">
        <v>122</v>
      </c>
      <c r="F6510" t="s">
        <v>431</v>
      </c>
      <c r="G6510" t="s">
        <v>3012</v>
      </c>
      <c r="H6510" t="s">
        <v>143</v>
      </c>
      <c r="I6510" t="s">
        <v>124</v>
      </c>
      <c r="J6510" t="s">
        <v>125</v>
      </c>
      <c r="K6510" t="s">
        <v>3017</v>
      </c>
      <c r="N6510" t="s">
        <v>889</v>
      </c>
      <c r="O6510" t="s">
        <v>3018</v>
      </c>
      <c r="P6510" t="s">
        <v>3019</v>
      </c>
      <c r="Q6510" t="s">
        <v>3013</v>
      </c>
      <c r="R6510" t="s">
        <v>131</v>
      </c>
      <c r="S6510" t="s">
        <v>132</v>
      </c>
      <c r="T6510" t="s">
        <v>3014</v>
      </c>
      <c r="U6510" t="s">
        <v>151</v>
      </c>
      <c r="V6510" t="s">
        <v>135</v>
      </c>
      <c r="W6510" t="s">
        <v>136</v>
      </c>
      <c r="X6510" t="s">
        <v>3020</v>
      </c>
      <c r="Y6510" s="94">
        <v>25754459.879999999</v>
      </c>
      <c r="Z6510" s="94">
        <v>25754459.879999999</v>
      </c>
      <c r="AA6510" s="94">
        <v>27628084.182991549</v>
      </c>
      <c r="AB6510" s="94">
        <v>27628084.18</v>
      </c>
      <c r="AC6510">
        <f t="shared" si="202"/>
        <v>8000</v>
      </c>
      <c r="AD6510" t="str">
        <f t="shared" si="203"/>
        <v>321</v>
      </c>
    </row>
    <row r="6511" spans="1:30" hidden="1" x14ac:dyDescent="0.25">
      <c r="A6511" t="s">
        <v>886</v>
      </c>
      <c r="B6511" t="s">
        <v>1857</v>
      </c>
      <c r="C6511" t="s">
        <v>470</v>
      </c>
      <c r="D6511" t="s">
        <v>3011</v>
      </c>
      <c r="E6511" t="s">
        <v>122</v>
      </c>
      <c r="F6511" t="s">
        <v>431</v>
      </c>
      <c r="G6511" t="s">
        <v>3012</v>
      </c>
      <c r="H6511" t="s">
        <v>143</v>
      </c>
      <c r="I6511" t="s">
        <v>124</v>
      </c>
      <c r="J6511" t="s">
        <v>125</v>
      </c>
      <c r="K6511" t="s">
        <v>1858</v>
      </c>
      <c r="N6511" t="s">
        <v>889</v>
      </c>
      <c r="O6511" t="s">
        <v>1859</v>
      </c>
      <c r="P6511" t="s">
        <v>472</v>
      </c>
      <c r="Q6511" t="s">
        <v>3013</v>
      </c>
      <c r="R6511" t="s">
        <v>131</v>
      </c>
      <c r="S6511" t="s">
        <v>132</v>
      </c>
      <c r="T6511" t="s">
        <v>3014</v>
      </c>
      <c r="U6511" t="s">
        <v>151</v>
      </c>
      <c r="V6511" t="s">
        <v>135</v>
      </c>
      <c r="W6511" t="s">
        <v>136</v>
      </c>
      <c r="X6511" t="s">
        <v>1860</v>
      </c>
      <c r="Y6511" s="94">
        <v>309053518.07999998</v>
      </c>
      <c r="Z6511" s="94">
        <v>309053518.07999998</v>
      </c>
      <c r="AA6511" s="94">
        <v>331537009.68097883</v>
      </c>
      <c r="AB6511" s="94">
        <v>331537009.68000001</v>
      </c>
      <c r="AC6511">
        <f t="shared" si="202"/>
        <v>8000</v>
      </c>
      <c r="AD6511" t="str">
        <f t="shared" si="203"/>
        <v>321</v>
      </c>
    </row>
    <row r="6512" spans="1:30" hidden="1" x14ac:dyDescent="0.25">
      <c r="A6512" t="s">
        <v>886</v>
      </c>
      <c r="B6512" t="s">
        <v>760</v>
      </c>
      <c r="C6512" t="s">
        <v>887</v>
      </c>
      <c r="D6512" t="s">
        <v>3021</v>
      </c>
      <c r="E6512" t="s">
        <v>122</v>
      </c>
      <c r="F6512" t="s">
        <v>431</v>
      </c>
      <c r="G6512" t="s">
        <v>3022</v>
      </c>
      <c r="H6512" t="s">
        <v>143</v>
      </c>
      <c r="I6512" t="s">
        <v>124</v>
      </c>
      <c r="J6512" t="s">
        <v>125</v>
      </c>
      <c r="K6512" t="s">
        <v>888</v>
      </c>
      <c r="N6512" t="s">
        <v>889</v>
      </c>
      <c r="O6512" t="s">
        <v>763</v>
      </c>
      <c r="P6512" t="s">
        <v>890</v>
      </c>
      <c r="Q6512" t="s">
        <v>3023</v>
      </c>
      <c r="R6512" t="s">
        <v>131</v>
      </c>
      <c r="S6512" t="s">
        <v>132</v>
      </c>
      <c r="T6512" t="s">
        <v>3024</v>
      </c>
      <c r="U6512" t="s">
        <v>151</v>
      </c>
      <c r="V6512" t="s">
        <v>135</v>
      </c>
      <c r="W6512" t="s">
        <v>136</v>
      </c>
      <c r="X6512" t="s">
        <v>891</v>
      </c>
      <c r="Y6512" s="94">
        <v>51903253.079999998</v>
      </c>
      <c r="Z6512" s="94">
        <v>49598653</v>
      </c>
      <c r="AA6512" s="94">
        <v>51483401.814000003</v>
      </c>
      <c r="AB6512" s="94">
        <v>51483401.810000002</v>
      </c>
      <c r="AC6512">
        <f t="shared" si="202"/>
        <v>8000</v>
      </c>
      <c r="AD6512" t="str">
        <f t="shared" si="203"/>
        <v>321</v>
      </c>
    </row>
    <row r="6513" spans="1:30" hidden="1" x14ac:dyDescent="0.25">
      <c r="A6513" t="s">
        <v>886</v>
      </c>
      <c r="B6513" t="s">
        <v>1851</v>
      </c>
      <c r="C6513" t="s">
        <v>1852</v>
      </c>
      <c r="D6513" t="s">
        <v>430</v>
      </c>
      <c r="E6513" t="s">
        <v>122</v>
      </c>
      <c r="F6513" t="s">
        <v>431</v>
      </c>
      <c r="G6513" t="s">
        <v>3025</v>
      </c>
      <c r="H6513" t="s">
        <v>388</v>
      </c>
      <c r="I6513" t="s">
        <v>124</v>
      </c>
      <c r="J6513" t="s">
        <v>125</v>
      </c>
      <c r="K6513" t="s">
        <v>1853</v>
      </c>
      <c r="N6513" t="s">
        <v>889</v>
      </c>
      <c r="O6513" t="s">
        <v>1854</v>
      </c>
      <c r="P6513" t="s">
        <v>1855</v>
      </c>
      <c r="Q6513" t="s">
        <v>434</v>
      </c>
      <c r="R6513" t="s">
        <v>131</v>
      </c>
      <c r="S6513" t="s">
        <v>132</v>
      </c>
      <c r="T6513" t="s">
        <v>3026</v>
      </c>
      <c r="U6513" t="s">
        <v>394</v>
      </c>
      <c r="V6513" t="s">
        <v>135</v>
      </c>
      <c r="W6513" t="s">
        <v>136</v>
      </c>
      <c r="X6513" t="s">
        <v>1856</v>
      </c>
      <c r="Z6513" s="94">
        <v>512102.69</v>
      </c>
      <c r="AA6513" s="94">
        <v>0</v>
      </c>
      <c r="AB6513" s="94">
        <v>0</v>
      </c>
      <c r="AC6513">
        <f t="shared" si="202"/>
        <v>8000</v>
      </c>
      <c r="AD6513" t="str">
        <f t="shared" si="203"/>
        <v>321</v>
      </c>
    </row>
    <row r="6514" spans="1:30" hidden="1" x14ac:dyDescent="0.25">
      <c r="A6514" t="s">
        <v>886</v>
      </c>
      <c r="B6514" t="s">
        <v>1851</v>
      </c>
      <c r="C6514" t="s">
        <v>1852</v>
      </c>
      <c r="D6514" t="s">
        <v>430</v>
      </c>
      <c r="E6514" t="s">
        <v>122</v>
      </c>
      <c r="F6514" t="s">
        <v>431</v>
      </c>
      <c r="G6514" t="s">
        <v>3027</v>
      </c>
      <c r="H6514" t="s">
        <v>143</v>
      </c>
      <c r="I6514" t="s">
        <v>124</v>
      </c>
      <c r="J6514" t="s">
        <v>125</v>
      </c>
      <c r="K6514" t="s">
        <v>1853</v>
      </c>
      <c r="N6514" t="s">
        <v>889</v>
      </c>
      <c r="O6514" t="s">
        <v>1854</v>
      </c>
      <c r="P6514" t="s">
        <v>1855</v>
      </c>
      <c r="Q6514" t="s">
        <v>434</v>
      </c>
      <c r="R6514" t="s">
        <v>131</v>
      </c>
      <c r="S6514" t="s">
        <v>132</v>
      </c>
      <c r="T6514" t="s">
        <v>3028</v>
      </c>
      <c r="U6514" t="s">
        <v>151</v>
      </c>
      <c r="V6514" t="s">
        <v>135</v>
      </c>
      <c r="W6514" t="s">
        <v>136</v>
      </c>
      <c r="X6514" t="s">
        <v>1856</v>
      </c>
      <c r="Y6514" s="94">
        <v>2598618</v>
      </c>
      <c r="Z6514" s="94">
        <v>9534465.9800000004</v>
      </c>
      <c r="AA6514" s="94">
        <v>9896775.6872400008</v>
      </c>
      <c r="AB6514" s="94">
        <v>9896775.6899999995</v>
      </c>
      <c r="AC6514">
        <f t="shared" si="202"/>
        <v>8000</v>
      </c>
      <c r="AD6514" t="str">
        <f t="shared" si="203"/>
        <v>321</v>
      </c>
    </row>
    <row r="6515" spans="1:30" hidden="1" x14ac:dyDescent="0.25">
      <c r="A6515" t="s">
        <v>886</v>
      </c>
      <c r="B6515" t="s">
        <v>1851</v>
      </c>
      <c r="C6515" t="s">
        <v>1852</v>
      </c>
      <c r="D6515" t="s">
        <v>430</v>
      </c>
      <c r="E6515" t="s">
        <v>122</v>
      </c>
      <c r="F6515" t="s">
        <v>431</v>
      </c>
      <c r="G6515" t="s">
        <v>3029</v>
      </c>
      <c r="H6515" t="s">
        <v>143</v>
      </c>
      <c r="I6515" t="s">
        <v>124</v>
      </c>
      <c r="J6515" t="s">
        <v>125</v>
      </c>
      <c r="K6515" t="s">
        <v>1853</v>
      </c>
      <c r="N6515" t="s">
        <v>889</v>
      </c>
      <c r="O6515" t="s">
        <v>1854</v>
      </c>
      <c r="P6515" t="s">
        <v>1855</v>
      </c>
      <c r="Q6515" t="s">
        <v>434</v>
      </c>
      <c r="R6515" t="s">
        <v>131</v>
      </c>
      <c r="S6515" t="s">
        <v>132</v>
      </c>
      <c r="T6515" t="s">
        <v>1997</v>
      </c>
      <c r="U6515" t="s">
        <v>151</v>
      </c>
      <c r="V6515" t="s">
        <v>135</v>
      </c>
      <c r="W6515" t="s">
        <v>136</v>
      </c>
      <c r="X6515" t="s">
        <v>1856</v>
      </c>
      <c r="Z6515" s="94">
        <v>7515371.6900000004</v>
      </c>
      <c r="AA6515" s="94">
        <v>7800955.814220001</v>
      </c>
      <c r="AB6515" s="94">
        <v>7800955.8099999996</v>
      </c>
      <c r="AC6515">
        <f t="shared" si="202"/>
        <v>8000</v>
      </c>
      <c r="AD6515" t="str">
        <f t="shared" si="203"/>
        <v>321</v>
      </c>
    </row>
    <row r="6516" spans="1:30" hidden="1" x14ac:dyDescent="0.25">
      <c r="A6516" t="s">
        <v>886</v>
      </c>
      <c r="B6516" t="s">
        <v>1851</v>
      </c>
      <c r="C6516" t="s">
        <v>1852</v>
      </c>
      <c r="D6516" t="s">
        <v>430</v>
      </c>
      <c r="E6516" t="s">
        <v>122</v>
      </c>
      <c r="F6516" t="s">
        <v>431</v>
      </c>
      <c r="G6516" t="s">
        <v>3030</v>
      </c>
      <c r="H6516" t="s">
        <v>143</v>
      </c>
      <c r="I6516" t="s">
        <v>124</v>
      </c>
      <c r="J6516" t="s">
        <v>125</v>
      </c>
      <c r="K6516" t="s">
        <v>1853</v>
      </c>
      <c r="N6516" t="s">
        <v>889</v>
      </c>
      <c r="O6516" t="s">
        <v>1854</v>
      </c>
      <c r="P6516" t="s">
        <v>1855</v>
      </c>
      <c r="Q6516" t="s">
        <v>434</v>
      </c>
      <c r="R6516" t="s">
        <v>131</v>
      </c>
      <c r="S6516" t="s">
        <v>132</v>
      </c>
      <c r="T6516" t="s">
        <v>3031</v>
      </c>
      <c r="U6516" t="s">
        <v>151</v>
      </c>
      <c r="V6516" t="s">
        <v>135</v>
      </c>
      <c r="W6516" t="s">
        <v>136</v>
      </c>
      <c r="X6516" t="s">
        <v>1856</v>
      </c>
      <c r="Y6516" s="94">
        <v>103000000.08</v>
      </c>
      <c r="Z6516" s="94">
        <v>67393696.060000002</v>
      </c>
      <c r="AA6516" s="94">
        <v>69954656.510279998</v>
      </c>
      <c r="AB6516" s="94">
        <v>69954656.510000005</v>
      </c>
      <c r="AC6516">
        <f t="shared" si="202"/>
        <v>8000</v>
      </c>
      <c r="AD6516" t="str">
        <f t="shared" si="203"/>
        <v>321</v>
      </c>
    </row>
    <row r="6517" spans="1:30" hidden="1" x14ac:dyDescent="0.25">
      <c r="A6517" t="s">
        <v>886</v>
      </c>
      <c r="B6517" t="s">
        <v>760</v>
      </c>
      <c r="C6517" t="s">
        <v>887</v>
      </c>
      <c r="D6517" t="s">
        <v>430</v>
      </c>
      <c r="E6517" t="s">
        <v>122</v>
      </c>
      <c r="F6517" t="s">
        <v>431</v>
      </c>
      <c r="G6517" t="s">
        <v>3032</v>
      </c>
      <c r="H6517" t="s">
        <v>143</v>
      </c>
      <c r="I6517" t="s">
        <v>124</v>
      </c>
      <c r="J6517" t="s">
        <v>125</v>
      </c>
      <c r="K6517" t="s">
        <v>888</v>
      </c>
      <c r="N6517" t="s">
        <v>889</v>
      </c>
      <c r="O6517" t="s">
        <v>763</v>
      </c>
      <c r="P6517" t="s">
        <v>890</v>
      </c>
      <c r="Q6517" t="s">
        <v>434</v>
      </c>
      <c r="R6517" t="s">
        <v>131</v>
      </c>
      <c r="S6517" t="s">
        <v>132</v>
      </c>
      <c r="T6517" t="s">
        <v>3033</v>
      </c>
      <c r="U6517" t="s">
        <v>151</v>
      </c>
      <c r="V6517" t="s">
        <v>135</v>
      </c>
      <c r="W6517" t="s">
        <v>136</v>
      </c>
      <c r="X6517" t="s">
        <v>891</v>
      </c>
      <c r="Y6517" s="94">
        <v>5935768.4400000004</v>
      </c>
      <c r="Z6517" s="94">
        <v>5240136.09</v>
      </c>
      <c r="AA6517" s="94">
        <v>5439261.2614200003</v>
      </c>
      <c r="AB6517" s="94">
        <v>5439261.2599999998</v>
      </c>
      <c r="AC6517">
        <f t="shared" si="202"/>
        <v>8000</v>
      </c>
      <c r="AD6517" t="str">
        <f t="shared" si="203"/>
        <v>321</v>
      </c>
    </row>
    <row r="6518" spans="1:30" hidden="1" x14ac:dyDescent="0.25">
      <c r="A6518" t="s">
        <v>886</v>
      </c>
      <c r="B6518" t="s">
        <v>760</v>
      </c>
      <c r="C6518" t="s">
        <v>887</v>
      </c>
      <c r="D6518" t="s">
        <v>430</v>
      </c>
      <c r="E6518" t="s">
        <v>122</v>
      </c>
      <c r="F6518" t="s">
        <v>431</v>
      </c>
      <c r="G6518" t="s">
        <v>3034</v>
      </c>
      <c r="H6518" t="s">
        <v>143</v>
      </c>
      <c r="I6518" t="s">
        <v>124</v>
      </c>
      <c r="J6518" t="s">
        <v>125</v>
      </c>
      <c r="K6518" t="s">
        <v>888</v>
      </c>
      <c r="N6518" t="s">
        <v>889</v>
      </c>
      <c r="O6518" t="s">
        <v>763</v>
      </c>
      <c r="P6518" t="s">
        <v>890</v>
      </c>
      <c r="Q6518" t="s">
        <v>434</v>
      </c>
      <c r="R6518" t="s">
        <v>131</v>
      </c>
      <c r="S6518" t="s">
        <v>132</v>
      </c>
      <c r="T6518" t="s">
        <v>3035</v>
      </c>
      <c r="U6518" t="s">
        <v>151</v>
      </c>
      <c r="V6518" t="s">
        <v>135</v>
      </c>
      <c r="W6518" t="s">
        <v>136</v>
      </c>
      <c r="X6518" t="s">
        <v>891</v>
      </c>
      <c r="Y6518" s="94">
        <v>47400710.039999999</v>
      </c>
      <c r="Z6518" s="94">
        <v>29814871.120000001</v>
      </c>
      <c r="AA6518" s="94">
        <v>30947836.222560003</v>
      </c>
      <c r="AB6518" s="94">
        <v>30947836.219999999</v>
      </c>
      <c r="AC6518">
        <f t="shared" si="202"/>
        <v>8000</v>
      </c>
      <c r="AD6518" t="str">
        <f t="shared" si="203"/>
        <v>321</v>
      </c>
    </row>
    <row r="6519" spans="1:30" hidden="1" x14ac:dyDescent="0.25">
      <c r="A6519" t="s">
        <v>886</v>
      </c>
      <c r="B6519" t="s">
        <v>3015</v>
      </c>
      <c r="C6519" t="s">
        <v>3016</v>
      </c>
      <c r="D6519" t="s">
        <v>430</v>
      </c>
      <c r="E6519" t="s">
        <v>122</v>
      </c>
      <c r="F6519" t="s">
        <v>431</v>
      </c>
      <c r="G6519" t="s">
        <v>3036</v>
      </c>
      <c r="H6519" t="s">
        <v>143</v>
      </c>
      <c r="I6519" t="s">
        <v>124</v>
      </c>
      <c r="J6519" t="s">
        <v>125</v>
      </c>
      <c r="K6519" t="s">
        <v>3017</v>
      </c>
      <c r="N6519" t="s">
        <v>889</v>
      </c>
      <c r="O6519" t="s">
        <v>3018</v>
      </c>
      <c r="P6519" t="s">
        <v>3019</v>
      </c>
      <c r="Q6519" t="s">
        <v>434</v>
      </c>
      <c r="R6519" t="s">
        <v>131</v>
      </c>
      <c r="S6519" t="s">
        <v>132</v>
      </c>
      <c r="T6519" t="s">
        <v>3037</v>
      </c>
      <c r="U6519" t="s">
        <v>151</v>
      </c>
      <c r="V6519" t="s">
        <v>135</v>
      </c>
      <c r="W6519" t="s">
        <v>136</v>
      </c>
      <c r="X6519" t="s">
        <v>3020</v>
      </c>
      <c r="Z6519" s="94">
        <v>1679510</v>
      </c>
      <c r="AA6519" s="94">
        <v>1743331.3800000001</v>
      </c>
      <c r="AB6519" s="94">
        <v>1743331.38</v>
      </c>
      <c r="AC6519">
        <f t="shared" si="202"/>
        <v>8000</v>
      </c>
      <c r="AD6519" t="str">
        <f t="shared" si="203"/>
        <v>321</v>
      </c>
    </row>
    <row r="6520" spans="1:30" hidden="1" x14ac:dyDescent="0.25">
      <c r="A6520" t="s">
        <v>1655</v>
      </c>
      <c r="B6520" t="s">
        <v>692</v>
      </c>
      <c r="C6520" t="s">
        <v>3038</v>
      </c>
      <c r="D6520" t="s">
        <v>1683</v>
      </c>
      <c r="E6520" t="s">
        <v>122</v>
      </c>
      <c r="F6520" t="s">
        <v>159</v>
      </c>
      <c r="G6520" t="s">
        <v>160</v>
      </c>
      <c r="H6520">
        <v>19</v>
      </c>
      <c r="I6520" t="s">
        <v>124</v>
      </c>
      <c r="J6520" t="s">
        <v>125</v>
      </c>
      <c r="K6520" t="s">
        <v>3039</v>
      </c>
      <c r="N6520" t="s">
        <v>1659</v>
      </c>
      <c r="O6520" t="s">
        <v>696</v>
      </c>
      <c r="P6520" t="s">
        <v>3040</v>
      </c>
      <c r="Q6520" t="s">
        <v>1686</v>
      </c>
      <c r="R6520" t="s">
        <v>131</v>
      </c>
      <c r="S6520" t="s">
        <v>164</v>
      </c>
      <c r="T6520" t="s">
        <v>165</v>
      </c>
      <c r="U6520" t="s">
        <v>134</v>
      </c>
      <c r="V6520" t="s">
        <v>135</v>
      </c>
      <c r="W6520" t="s">
        <v>136</v>
      </c>
      <c r="X6520" t="s">
        <v>3041</v>
      </c>
      <c r="Y6520" s="94">
        <v>10150000</v>
      </c>
      <c r="Z6520" s="94">
        <v>10150000</v>
      </c>
      <c r="AA6520" s="94">
        <v>10454500</v>
      </c>
      <c r="AB6520" s="94">
        <v>10454500</v>
      </c>
      <c r="AC6520">
        <f t="shared" si="202"/>
        <v>4000</v>
      </c>
      <c r="AD6520" t="str">
        <f t="shared" si="203"/>
        <v>312</v>
      </c>
    </row>
    <row r="6521" spans="1:30" hidden="1" x14ac:dyDescent="0.25">
      <c r="A6521" s="97" t="s">
        <v>2015</v>
      </c>
      <c r="B6521" s="97" t="s">
        <v>622</v>
      </c>
      <c r="C6521" s="97" t="s">
        <v>3042</v>
      </c>
      <c r="D6521" s="97" t="s">
        <v>598</v>
      </c>
      <c r="E6521" s="97" t="s">
        <v>122</v>
      </c>
      <c r="F6521" s="98">
        <v>15</v>
      </c>
      <c r="G6521" s="98" t="s">
        <v>142</v>
      </c>
      <c r="H6521" s="97">
        <v>19</v>
      </c>
      <c r="I6521" s="97" t="s">
        <v>124</v>
      </c>
      <c r="J6521" s="97" t="s">
        <v>125</v>
      </c>
      <c r="K6521" s="97" t="s">
        <v>3043</v>
      </c>
      <c r="L6521" s="97"/>
      <c r="M6521" s="97"/>
      <c r="N6521" s="97" t="s">
        <v>2018</v>
      </c>
      <c r="O6521" s="97" t="s">
        <v>625</v>
      </c>
      <c r="P6521" s="97" t="s">
        <v>3044</v>
      </c>
      <c r="Q6521" s="97" t="s">
        <v>602</v>
      </c>
      <c r="R6521" s="97" t="s">
        <v>131</v>
      </c>
      <c r="S6521" s="97" t="s">
        <v>149</v>
      </c>
      <c r="T6521" s="97" t="s">
        <v>150</v>
      </c>
      <c r="U6521" s="97" t="s">
        <v>134</v>
      </c>
      <c r="V6521" s="97" t="s">
        <v>135</v>
      </c>
      <c r="W6521" s="97" t="s">
        <v>136</v>
      </c>
      <c r="X6521" s="97" t="s">
        <v>3045</v>
      </c>
      <c r="Y6521" s="99">
        <v>18548375.16</v>
      </c>
      <c r="Z6521" s="99">
        <v>10116578.480000002</v>
      </c>
      <c r="AA6521" s="99">
        <v>10420075.834400002</v>
      </c>
      <c r="AB6521" s="99">
        <v>10420075.83</v>
      </c>
      <c r="AC6521">
        <f t="shared" si="202"/>
        <v>4000</v>
      </c>
      <c r="AD6521" t="str">
        <f t="shared" si="203"/>
        <v>321</v>
      </c>
    </row>
    <row r="6522" spans="1:30" hidden="1" x14ac:dyDescent="0.25">
      <c r="A6522" t="s">
        <v>1765</v>
      </c>
      <c r="B6522" t="s">
        <v>1568</v>
      </c>
      <c r="C6522" t="s">
        <v>470</v>
      </c>
      <c r="D6522" t="s">
        <v>1683</v>
      </c>
      <c r="E6522" t="s">
        <v>122</v>
      </c>
      <c r="F6522" t="s">
        <v>159</v>
      </c>
      <c r="G6522" t="s">
        <v>160</v>
      </c>
      <c r="H6522">
        <v>19</v>
      </c>
      <c r="I6522" t="s">
        <v>3046</v>
      </c>
      <c r="J6522" t="s">
        <v>125</v>
      </c>
      <c r="K6522" t="s">
        <v>1768</v>
      </c>
      <c r="N6522" t="s">
        <v>1767</v>
      </c>
      <c r="O6522" t="s">
        <v>1571</v>
      </c>
      <c r="P6522" t="s">
        <v>472</v>
      </c>
      <c r="Q6522" t="s">
        <v>1686</v>
      </c>
      <c r="R6522" t="s">
        <v>131</v>
      </c>
      <c r="S6522" t="s">
        <v>164</v>
      </c>
      <c r="T6522" t="s">
        <v>165</v>
      </c>
      <c r="U6522" t="s">
        <v>134</v>
      </c>
      <c r="V6522" t="s">
        <v>3047</v>
      </c>
      <c r="W6522" t="s">
        <v>136</v>
      </c>
      <c r="X6522" t="s">
        <v>1769</v>
      </c>
      <c r="Y6522" s="94">
        <v>5000000</v>
      </c>
      <c r="Z6522" s="94">
        <v>8725438.9100000001</v>
      </c>
      <c r="AA6522" s="94">
        <v>8987702.0700000003</v>
      </c>
      <c r="AB6522" s="94">
        <v>8987702.0700000003</v>
      </c>
      <c r="AC6522">
        <f t="shared" si="202"/>
        <v>4000</v>
      </c>
      <c r="AD6522" t="str">
        <f t="shared" si="203"/>
        <v>308</v>
      </c>
    </row>
    <row r="6523" spans="1:30" hidden="1" x14ac:dyDescent="0.25">
      <c r="A6523" t="s">
        <v>862</v>
      </c>
      <c r="B6523" t="s">
        <v>863</v>
      </c>
      <c r="C6523" t="s">
        <v>2939</v>
      </c>
      <c r="D6523" t="s">
        <v>3011</v>
      </c>
      <c r="E6523" t="s">
        <v>122</v>
      </c>
      <c r="F6523" t="s">
        <v>431</v>
      </c>
      <c r="G6523" t="s">
        <v>3048</v>
      </c>
      <c r="H6523" t="s">
        <v>143</v>
      </c>
      <c r="I6523" t="s">
        <v>124</v>
      </c>
      <c r="J6523" t="s">
        <v>125</v>
      </c>
      <c r="K6523" t="s">
        <v>2940</v>
      </c>
      <c r="N6523" t="s">
        <v>866</v>
      </c>
      <c r="O6523" t="s">
        <v>867</v>
      </c>
      <c r="P6523" t="s">
        <v>2941</v>
      </c>
      <c r="Q6523" t="s">
        <v>3013</v>
      </c>
      <c r="R6523" t="s">
        <v>131</v>
      </c>
      <c r="S6523" t="s">
        <v>132</v>
      </c>
      <c r="T6523" t="s">
        <v>3049</v>
      </c>
      <c r="U6523" t="s">
        <v>151</v>
      </c>
      <c r="V6523" t="s">
        <v>135</v>
      </c>
      <c r="W6523" t="s">
        <v>136</v>
      </c>
      <c r="X6523" t="s">
        <v>2942</v>
      </c>
      <c r="Y6523" s="94">
        <v>279998617.07999998</v>
      </c>
      <c r="Z6523" s="94">
        <v>280377027</v>
      </c>
      <c r="AA6523" s="94">
        <v>300774317.97772706</v>
      </c>
      <c r="AB6523" s="94">
        <v>300774317.98000002</v>
      </c>
      <c r="AC6523">
        <f t="shared" si="202"/>
        <v>8000</v>
      </c>
      <c r="AD6523" t="str">
        <f t="shared" si="203"/>
        <v>321</v>
      </c>
    </row>
    <row r="6524" spans="1:30" hidden="1" x14ac:dyDescent="0.25">
      <c r="A6524" t="s">
        <v>862</v>
      </c>
      <c r="B6524" t="s">
        <v>863</v>
      </c>
      <c r="C6524" t="s">
        <v>2939</v>
      </c>
      <c r="D6524" t="s">
        <v>430</v>
      </c>
      <c r="E6524" t="s">
        <v>122</v>
      </c>
      <c r="F6524" t="s">
        <v>431</v>
      </c>
      <c r="G6524" t="s">
        <v>3050</v>
      </c>
      <c r="H6524" t="s">
        <v>143</v>
      </c>
      <c r="I6524" t="s">
        <v>124</v>
      </c>
      <c r="J6524" t="s">
        <v>125</v>
      </c>
      <c r="K6524" t="s">
        <v>2940</v>
      </c>
      <c r="N6524" t="s">
        <v>866</v>
      </c>
      <c r="O6524" t="s">
        <v>867</v>
      </c>
      <c r="P6524" t="s">
        <v>2941</v>
      </c>
      <c r="Q6524" t="s">
        <v>434</v>
      </c>
      <c r="R6524" t="s">
        <v>131</v>
      </c>
      <c r="S6524" t="s">
        <v>132</v>
      </c>
      <c r="T6524" t="s">
        <v>3051</v>
      </c>
      <c r="U6524" t="s">
        <v>151</v>
      </c>
      <c r="V6524" t="s">
        <v>135</v>
      </c>
      <c r="W6524" t="s">
        <v>136</v>
      </c>
      <c r="X6524" t="s">
        <v>2942</v>
      </c>
      <c r="Y6524" s="94">
        <v>1678699.08</v>
      </c>
      <c r="Z6524" s="94">
        <v>2252000</v>
      </c>
      <c r="AA6524" s="94">
        <v>2337576</v>
      </c>
      <c r="AB6524" s="94">
        <v>2337576</v>
      </c>
      <c r="AC6524">
        <f t="shared" si="202"/>
        <v>8000</v>
      </c>
      <c r="AD6524" t="str">
        <f t="shared" si="203"/>
        <v>321</v>
      </c>
    </row>
    <row r="6525" spans="1:30" hidden="1" x14ac:dyDescent="0.25">
      <c r="A6525" t="s">
        <v>862</v>
      </c>
      <c r="B6525" t="s">
        <v>863</v>
      </c>
      <c r="C6525" t="s">
        <v>2939</v>
      </c>
      <c r="D6525" t="s">
        <v>430</v>
      </c>
      <c r="E6525" t="s">
        <v>122</v>
      </c>
      <c r="F6525" t="s">
        <v>431</v>
      </c>
      <c r="G6525" t="s">
        <v>3052</v>
      </c>
      <c r="H6525" t="s">
        <v>143</v>
      </c>
      <c r="I6525" t="s">
        <v>124</v>
      </c>
      <c r="J6525" t="s">
        <v>125</v>
      </c>
      <c r="K6525" t="s">
        <v>2940</v>
      </c>
      <c r="N6525" t="s">
        <v>866</v>
      </c>
      <c r="O6525" t="s">
        <v>867</v>
      </c>
      <c r="P6525" t="s">
        <v>2941</v>
      </c>
      <c r="Q6525" t="s">
        <v>434</v>
      </c>
      <c r="R6525" t="s">
        <v>131</v>
      </c>
      <c r="S6525" t="s">
        <v>132</v>
      </c>
      <c r="T6525" t="s">
        <v>3053</v>
      </c>
      <c r="U6525" t="s">
        <v>151</v>
      </c>
      <c r="V6525" t="s">
        <v>135</v>
      </c>
      <c r="W6525" t="s">
        <v>136</v>
      </c>
      <c r="X6525" t="s">
        <v>2942</v>
      </c>
      <c r="Z6525" s="94">
        <v>652000</v>
      </c>
      <c r="AA6525" s="94">
        <v>676776</v>
      </c>
      <c r="AB6525" s="94">
        <v>676776</v>
      </c>
      <c r="AC6525">
        <f t="shared" si="202"/>
        <v>8000</v>
      </c>
      <c r="AD6525" t="str">
        <f t="shared" si="203"/>
        <v>321</v>
      </c>
    </row>
    <row r="6526" spans="1:30" hidden="1" x14ac:dyDescent="0.25">
      <c r="A6526" t="s">
        <v>2210</v>
      </c>
      <c r="B6526" t="s">
        <v>501</v>
      </c>
      <c r="C6526" t="s">
        <v>421</v>
      </c>
      <c r="D6526" t="s">
        <v>598</v>
      </c>
      <c r="E6526" t="s">
        <v>122</v>
      </c>
      <c r="F6526" t="s">
        <v>159</v>
      </c>
      <c r="G6526" t="s">
        <v>160</v>
      </c>
      <c r="H6526">
        <v>19</v>
      </c>
      <c r="I6526" t="s">
        <v>124</v>
      </c>
      <c r="J6526" t="s">
        <v>125</v>
      </c>
      <c r="K6526" t="s">
        <v>3054</v>
      </c>
      <c r="N6526" t="s">
        <v>1951</v>
      </c>
      <c r="O6526" t="s">
        <v>504</v>
      </c>
      <c r="P6526" t="s">
        <v>426</v>
      </c>
      <c r="Q6526" t="s">
        <v>602</v>
      </c>
      <c r="R6526" t="s">
        <v>131</v>
      </c>
      <c r="S6526" t="s">
        <v>164</v>
      </c>
      <c r="T6526" t="s">
        <v>165</v>
      </c>
      <c r="U6526" t="s">
        <v>134</v>
      </c>
      <c r="V6526" t="s">
        <v>135</v>
      </c>
      <c r="W6526" t="s">
        <v>136</v>
      </c>
      <c r="X6526" t="s">
        <v>1951</v>
      </c>
      <c r="Y6526" s="94">
        <v>0</v>
      </c>
      <c r="Z6526" s="94">
        <v>8506428.1900000051</v>
      </c>
      <c r="AA6526" s="94">
        <v>8761621.0357000045</v>
      </c>
      <c r="AB6526" s="94">
        <v>8761621.0399999991</v>
      </c>
      <c r="AC6526">
        <f t="shared" si="202"/>
        <v>4000</v>
      </c>
      <c r="AD6526" t="str">
        <f t="shared" si="203"/>
        <v>321</v>
      </c>
    </row>
    <row r="6527" spans="1:30" hidden="1" x14ac:dyDescent="0.25">
      <c r="A6527" t="s">
        <v>1861</v>
      </c>
      <c r="B6527" t="s">
        <v>1836</v>
      </c>
      <c r="C6527" t="s">
        <v>1862</v>
      </c>
      <c r="D6527" t="s">
        <v>430</v>
      </c>
      <c r="E6527" t="s">
        <v>122</v>
      </c>
      <c r="F6527" t="s">
        <v>431</v>
      </c>
      <c r="G6527" t="s">
        <v>3055</v>
      </c>
      <c r="H6527" t="s">
        <v>143</v>
      </c>
      <c r="I6527" t="s">
        <v>124</v>
      </c>
      <c r="J6527" t="s">
        <v>125</v>
      </c>
      <c r="K6527" t="s">
        <v>1863</v>
      </c>
      <c r="N6527" t="s">
        <v>1864</v>
      </c>
      <c r="O6527" t="s">
        <v>1840</v>
      </c>
      <c r="P6527" t="s">
        <v>1865</v>
      </c>
      <c r="Q6527" t="s">
        <v>434</v>
      </c>
      <c r="R6527" t="s">
        <v>131</v>
      </c>
      <c r="S6527" t="s">
        <v>132</v>
      </c>
      <c r="T6527" t="s">
        <v>3056</v>
      </c>
      <c r="U6527" t="s">
        <v>151</v>
      </c>
      <c r="V6527" t="s">
        <v>135</v>
      </c>
      <c r="W6527" t="s">
        <v>136</v>
      </c>
      <c r="X6527" t="s">
        <v>1866</v>
      </c>
      <c r="Y6527" s="94">
        <v>176456701.08000001</v>
      </c>
      <c r="Z6527" s="94">
        <v>131605631.27</v>
      </c>
      <c r="AA6527" s="94">
        <v>138350355.22070697</v>
      </c>
      <c r="AB6527" s="94">
        <v>138350355.22</v>
      </c>
      <c r="AC6527">
        <f t="shared" si="202"/>
        <v>8000</v>
      </c>
      <c r="AD6527" t="str">
        <f t="shared" si="203"/>
        <v>321</v>
      </c>
    </row>
    <row r="6528" spans="1:30" hidden="1" x14ac:dyDescent="0.25">
      <c r="A6528" t="s">
        <v>3057</v>
      </c>
      <c r="B6528" t="s">
        <v>597</v>
      </c>
      <c r="C6528" t="s">
        <v>3058</v>
      </c>
      <c r="D6528" t="s">
        <v>598</v>
      </c>
      <c r="E6528" t="s">
        <v>122</v>
      </c>
      <c r="F6528" t="s">
        <v>159</v>
      </c>
      <c r="G6528" t="s">
        <v>160</v>
      </c>
      <c r="H6528">
        <v>19</v>
      </c>
      <c r="I6528" t="s">
        <v>124</v>
      </c>
      <c r="J6528" t="s">
        <v>125</v>
      </c>
      <c r="K6528" t="s">
        <v>3059</v>
      </c>
      <c r="N6528" t="s">
        <v>3060</v>
      </c>
      <c r="O6528" t="s">
        <v>601</v>
      </c>
      <c r="P6528" t="s">
        <v>3061</v>
      </c>
      <c r="Q6528" t="s">
        <v>602</v>
      </c>
      <c r="R6528" t="s">
        <v>131</v>
      </c>
      <c r="S6528" t="s">
        <v>164</v>
      </c>
      <c r="T6528" t="s">
        <v>165</v>
      </c>
      <c r="U6528" t="s">
        <v>134</v>
      </c>
      <c r="V6528" t="s">
        <v>135</v>
      </c>
      <c r="W6528" t="s">
        <v>136</v>
      </c>
      <c r="X6528" t="s">
        <v>3062</v>
      </c>
      <c r="Y6528" s="94">
        <v>8240000.1600000001</v>
      </c>
      <c r="Z6528" s="94">
        <v>8240000.1600000001</v>
      </c>
      <c r="AA6528" s="94">
        <v>8487200.1647999994</v>
      </c>
      <c r="AB6528" s="94">
        <v>8487200.1600000001</v>
      </c>
      <c r="AC6528">
        <f t="shared" si="202"/>
        <v>4000</v>
      </c>
      <c r="AD6528" t="str">
        <f t="shared" si="203"/>
        <v>321</v>
      </c>
    </row>
    <row r="6529" spans="1:30" hidden="1" x14ac:dyDescent="0.25">
      <c r="A6529" t="s">
        <v>3063</v>
      </c>
      <c r="B6529" t="s">
        <v>1486</v>
      </c>
      <c r="C6529" t="s">
        <v>421</v>
      </c>
      <c r="D6529" t="s">
        <v>598</v>
      </c>
      <c r="E6529" t="s">
        <v>122</v>
      </c>
      <c r="F6529" t="s">
        <v>159</v>
      </c>
      <c r="G6529" t="s">
        <v>160</v>
      </c>
      <c r="H6529">
        <v>19</v>
      </c>
      <c r="I6529" t="s">
        <v>124</v>
      </c>
      <c r="J6529" t="s">
        <v>125</v>
      </c>
      <c r="K6529" t="s">
        <v>3064</v>
      </c>
      <c r="N6529" t="s">
        <v>3065</v>
      </c>
      <c r="O6529" t="s">
        <v>874</v>
      </c>
      <c r="P6529" t="s">
        <v>426</v>
      </c>
      <c r="Q6529" t="s">
        <v>602</v>
      </c>
      <c r="R6529" t="s">
        <v>131</v>
      </c>
      <c r="S6529" t="s">
        <v>164</v>
      </c>
      <c r="T6529" t="s">
        <v>165</v>
      </c>
      <c r="U6529" t="s">
        <v>134</v>
      </c>
      <c r="V6529" t="s">
        <v>135</v>
      </c>
      <c r="W6529" t="s">
        <v>136</v>
      </c>
      <c r="X6529" t="s">
        <v>3066</v>
      </c>
      <c r="Y6529" s="94">
        <v>8126593.0800000001</v>
      </c>
      <c r="Z6529" s="94">
        <v>7996318.080000001</v>
      </c>
      <c r="AA6529" s="94">
        <v>8236207.6224000016</v>
      </c>
      <c r="AB6529" s="94">
        <v>8236207.6200000001</v>
      </c>
      <c r="AC6529">
        <f t="shared" si="202"/>
        <v>4000</v>
      </c>
      <c r="AD6529" t="str">
        <f t="shared" si="203"/>
        <v>321</v>
      </c>
    </row>
    <row r="6530" spans="1:30" hidden="1" x14ac:dyDescent="0.25">
      <c r="A6530" t="s">
        <v>1772</v>
      </c>
      <c r="B6530" t="s">
        <v>745</v>
      </c>
      <c r="C6530" t="s">
        <v>1773</v>
      </c>
      <c r="D6530" t="s">
        <v>430</v>
      </c>
      <c r="E6530" t="s">
        <v>122</v>
      </c>
      <c r="F6530" t="s">
        <v>431</v>
      </c>
      <c r="G6530" t="s">
        <v>3067</v>
      </c>
      <c r="H6530" t="s">
        <v>143</v>
      </c>
      <c r="I6530" t="s">
        <v>124</v>
      </c>
      <c r="J6530" t="s">
        <v>125</v>
      </c>
      <c r="K6530" t="s">
        <v>1774</v>
      </c>
      <c r="N6530" t="s">
        <v>1775</v>
      </c>
      <c r="O6530" t="s">
        <v>748</v>
      </c>
      <c r="P6530" t="s">
        <v>1776</v>
      </c>
      <c r="Q6530" t="s">
        <v>434</v>
      </c>
      <c r="R6530" t="s">
        <v>131</v>
      </c>
      <c r="S6530" t="s">
        <v>132</v>
      </c>
      <c r="T6530" t="s">
        <v>3068</v>
      </c>
      <c r="U6530" t="s">
        <v>151</v>
      </c>
      <c r="V6530" t="s">
        <v>135</v>
      </c>
      <c r="W6530" t="s">
        <v>136</v>
      </c>
      <c r="X6530" t="s">
        <v>1777</v>
      </c>
      <c r="Z6530" s="94">
        <v>5500000</v>
      </c>
      <c r="AA6530" s="94">
        <v>0</v>
      </c>
      <c r="AB6530" s="94">
        <v>0</v>
      </c>
      <c r="AC6530">
        <f t="shared" si="202"/>
        <v>8000</v>
      </c>
      <c r="AD6530" t="str">
        <f t="shared" si="203"/>
        <v>321</v>
      </c>
    </row>
    <row r="6531" spans="1:30" hidden="1" x14ac:dyDescent="0.25">
      <c r="A6531" t="s">
        <v>3069</v>
      </c>
      <c r="B6531" t="s">
        <v>634</v>
      </c>
      <c r="C6531" t="s">
        <v>3070</v>
      </c>
      <c r="D6531" t="s">
        <v>598</v>
      </c>
      <c r="E6531" t="s">
        <v>122</v>
      </c>
      <c r="F6531" t="s">
        <v>159</v>
      </c>
      <c r="G6531" t="s">
        <v>160</v>
      </c>
      <c r="H6531">
        <v>19</v>
      </c>
      <c r="I6531" t="s">
        <v>124</v>
      </c>
      <c r="J6531" t="s">
        <v>125</v>
      </c>
      <c r="K6531" t="s">
        <v>3071</v>
      </c>
      <c r="N6531" t="s">
        <v>3072</v>
      </c>
      <c r="O6531" t="s">
        <v>637</v>
      </c>
      <c r="P6531" t="s">
        <v>3073</v>
      </c>
      <c r="Q6531" t="s">
        <v>602</v>
      </c>
      <c r="R6531" t="s">
        <v>131</v>
      </c>
      <c r="S6531" t="s">
        <v>164</v>
      </c>
      <c r="T6531" t="s">
        <v>165</v>
      </c>
      <c r="U6531" t="s">
        <v>134</v>
      </c>
      <c r="V6531" t="s">
        <v>135</v>
      </c>
      <c r="W6531" t="s">
        <v>136</v>
      </c>
      <c r="X6531" t="s">
        <v>3074</v>
      </c>
      <c r="Y6531" s="94">
        <v>7860149.8799999999</v>
      </c>
      <c r="Z6531" s="94">
        <v>7860149.8799999999</v>
      </c>
      <c r="AA6531" s="94">
        <v>8095954.3764000004</v>
      </c>
      <c r="AB6531" s="94">
        <v>8095954.3799999999</v>
      </c>
      <c r="AC6531">
        <f t="shared" ref="AC6531:AC6594" si="204">MID(D6531,1,1)*1000</f>
        <v>4000</v>
      </c>
      <c r="AD6531" t="str">
        <f t="shared" ref="AD6531:AD6594" si="205">MID(A6531,6,3)</f>
        <v>321</v>
      </c>
    </row>
    <row r="6532" spans="1:30" hidden="1" x14ac:dyDescent="0.25">
      <c r="A6532" t="s">
        <v>1789</v>
      </c>
      <c r="B6532" t="s">
        <v>119</v>
      </c>
      <c r="C6532" t="s">
        <v>1792</v>
      </c>
      <c r="D6532" t="s">
        <v>3075</v>
      </c>
      <c r="E6532" t="s">
        <v>122</v>
      </c>
      <c r="F6532" t="s">
        <v>159</v>
      </c>
      <c r="G6532" t="s">
        <v>160</v>
      </c>
      <c r="H6532">
        <v>19</v>
      </c>
      <c r="I6532" t="s">
        <v>124</v>
      </c>
      <c r="J6532" t="s">
        <v>125</v>
      </c>
      <c r="K6532" t="s">
        <v>1794</v>
      </c>
      <c r="N6532" t="s">
        <v>1791</v>
      </c>
      <c r="O6532" t="s">
        <v>128</v>
      </c>
      <c r="P6532" t="s">
        <v>1795</v>
      </c>
      <c r="Q6532" t="s">
        <v>3076</v>
      </c>
      <c r="R6532" t="s">
        <v>131</v>
      </c>
      <c r="S6532" t="s">
        <v>164</v>
      </c>
      <c r="T6532" t="s">
        <v>165</v>
      </c>
      <c r="U6532" t="s">
        <v>134</v>
      </c>
      <c r="V6532" t="s">
        <v>135</v>
      </c>
      <c r="W6532" t="s">
        <v>136</v>
      </c>
      <c r="X6532" t="s">
        <v>1797</v>
      </c>
      <c r="Y6532" s="94">
        <v>10299999.960000001</v>
      </c>
      <c r="Z6532" s="94">
        <v>7724999.9699999988</v>
      </c>
      <c r="AA6532" s="94">
        <v>7956749.9690999994</v>
      </c>
      <c r="AB6532" s="94">
        <v>7956749.9699999997</v>
      </c>
      <c r="AC6532">
        <f t="shared" si="204"/>
        <v>4000</v>
      </c>
      <c r="AD6532" t="str">
        <f t="shared" si="205"/>
        <v>308</v>
      </c>
    </row>
    <row r="6533" spans="1:30" hidden="1" x14ac:dyDescent="0.25">
      <c r="A6533" t="s">
        <v>886</v>
      </c>
      <c r="B6533" t="s">
        <v>760</v>
      </c>
      <c r="C6533" t="s">
        <v>887</v>
      </c>
      <c r="D6533" t="s">
        <v>598</v>
      </c>
      <c r="E6533" t="s">
        <v>122</v>
      </c>
      <c r="F6533" t="s">
        <v>159</v>
      </c>
      <c r="G6533" t="s">
        <v>160</v>
      </c>
      <c r="H6533" t="s">
        <v>388</v>
      </c>
      <c r="I6533" t="s">
        <v>124</v>
      </c>
      <c r="J6533" t="s">
        <v>125</v>
      </c>
      <c r="K6533" t="s">
        <v>888</v>
      </c>
      <c r="N6533" t="s">
        <v>889</v>
      </c>
      <c r="O6533" t="s">
        <v>763</v>
      </c>
      <c r="P6533" t="s">
        <v>890</v>
      </c>
      <c r="Q6533" t="s">
        <v>602</v>
      </c>
      <c r="R6533" t="s">
        <v>131</v>
      </c>
      <c r="S6533" t="s">
        <v>164</v>
      </c>
      <c r="T6533" t="s">
        <v>165</v>
      </c>
      <c r="U6533" t="s">
        <v>394</v>
      </c>
      <c r="V6533" t="s">
        <v>135</v>
      </c>
      <c r="W6533" t="s">
        <v>136</v>
      </c>
      <c r="X6533" t="s">
        <v>891</v>
      </c>
      <c r="Y6533" s="94">
        <v>0</v>
      </c>
      <c r="Z6533" s="94">
        <v>7362384.4800000004</v>
      </c>
      <c r="AA6533" s="94">
        <v>7583256.0144000007</v>
      </c>
      <c r="AB6533" s="94">
        <v>7583256.0099999998</v>
      </c>
      <c r="AC6533">
        <f t="shared" si="204"/>
        <v>4000</v>
      </c>
      <c r="AD6533" t="str">
        <f t="shared" si="205"/>
        <v>321</v>
      </c>
    </row>
    <row r="6534" spans="1:30" hidden="1" x14ac:dyDescent="0.25">
      <c r="A6534" s="97" t="s">
        <v>886</v>
      </c>
      <c r="B6534" s="97" t="s">
        <v>3015</v>
      </c>
      <c r="C6534" s="97" t="s">
        <v>3016</v>
      </c>
      <c r="D6534" s="97" t="s">
        <v>598</v>
      </c>
      <c r="E6534" s="97" t="s">
        <v>122</v>
      </c>
      <c r="F6534" s="98">
        <v>15</v>
      </c>
      <c r="G6534" s="98" t="s">
        <v>142</v>
      </c>
      <c r="H6534" s="97">
        <v>19</v>
      </c>
      <c r="I6534" s="97" t="s">
        <v>124</v>
      </c>
      <c r="J6534" s="97" t="s">
        <v>125</v>
      </c>
      <c r="K6534" s="97" t="s">
        <v>3017</v>
      </c>
      <c r="L6534" s="97"/>
      <c r="M6534" s="97"/>
      <c r="N6534" s="97" t="s">
        <v>889</v>
      </c>
      <c r="O6534" s="97" t="s">
        <v>3018</v>
      </c>
      <c r="P6534" s="97" t="s">
        <v>3019</v>
      </c>
      <c r="Q6534" s="97" t="s">
        <v>602</v>
      </c>
      <c r="R6534" s="97" t="s">
        <v>131</v>
      </c>
      <c r="S6534" s="97" t="s">
        <v>149</v>
      </c>
      <c r="T6534" s="97" t="s">
        <v>150</v>
      </c>
      <c r="U6534" s="97" t="s">
        <v>134</v>
      </c>
      <c r="V6534" s="97" t="s">
        <v>135</v>
      </c>
      <c r="W6534" s="97" t="s">
        <v>136</v>
      </c>
      <c r="X6534" s="97" t="s">
        <v>3020</v>
      </c>
      <c r="Y6534" s="99">
        <v>7193449.5599999996</v>
      </c>
      <c r="Z6534" s="99">
        <v>7193449.5599999996</v>
      </c>
      <c r="AA6534" s="99">
        <v>7409253.0467999997</v>
      </c>
      <c r="AB6534" s="99">
        <v>7409253.0499999998</v>
      </c>
      <c r="AC6534">
        <f t="shared" si="204"/>
        <v>4000</v>
      </c>
      <c r="AD6534" t="str">
        <f t="shared" si="205"/>
        <v>321</v>
      </c>
    </row>
    <row r="6535" spans="1:30" hidden="1" x14ac:dyDescent="0.25">
      <c r="A6535" s="97" t="s">
        <v>2015</v>
      </c>
      <c r="B6535" s="97" t="s">
        <v>622</v>
      </c>
      <c r="C6535" s="97" t="s">
        <v>3042</v>
      </c>
      <c r="D6535" s="97" t="s">
        <v>598</v>
      </c>
      <c r="E6535" s="97" t="s">
        <v>122</v>
      </c>
      <c r="F6535" s="98">
        <v>15</v>
      </c>
      <c r="G6535" s="98" t="s">
        <v>142</v>
      </c>
      <c r="H6535" s="97">
        <v>19</v>
      </c>
      <c r="I6535" s="97" t="s">
        <v>124</v>
      </c>
      <c r="J6535" s="97" t="s">
        <v>125</v>
      </c>
      <c r="K6535" s="97" t="s">
        <v>3077</v>
      </c>
      <c r="L6535" s="97"/>
      <c r="M6535" s="97"/>
      <c r="N6535" s="97" t="s">
        <v>2018</v>
      </c>
      <c r="O6535" s="97" t="s">
        <v>625</v>
      </c>
      <c r="P6535" s="97" t="s">
        <v>3044</v>
      </c>
      <c r="Q6535" s="97" t="s">
        <v>602</v>
      </c>
      <c r="R6535" s="97" t="s">
        <v>131</v>
      </c>
      <c r="S6535" s="97" t="s">
        <v>149</v>
      </c>
      <c r="T6535" s="97" t="s">
        <v>150</v>
      </c>
      <c r="U6535" s="97" t="s">
        <v>134</v>
      </c>
      <c r="V6535" s="97" t="s">
        <v>135</v>
      </c>
      <c r="W6535" s="97" t="s">
        <v>136</v>
      </c>
      <c r="X6535" s="97" t="s">
        <v>3078</v>
      </c>
      <c r="Y6535" s="99">
        <v>0</v>
      </c>
      <c r="Z6535" s="99">
        <v>7060160.8399999999</v>
      </c>
      <c r="AA6535" s="99">
        <v>7271965.6651999997</v>
      </c>
      <c r="AB6535" s="99">
        <v>7271965.6699999999</v>
      </c>
      <c r="AC6535">
        <f t="shared" si="204"/>
        <v>4000</v>
      </c>
      <c r="AD6535" t="str">
        <f t="shared" si="205"/>
        <v>321</v>
      </c>
    </row>
    <row r="6536" spans="1:30" hidden="1" x14ac:dyDescent="0.25">
      <c r="A6536" t="s">
        <v>2025</v>
      </c>
      <c r="B6536" t="s">
        <v>745</v>
      </c>
      <c r="C6536" t="s">
        <v>2026</v>
      </c>
      <c r="D6536" t="s">
        <v>430</v>
      </c>
      <c r="E6536" t="s">
        <v>122</v>
      </c>
      <c r="F6536" t="s">
        <v>431</v>
      </c>
      <c r="G6536" t="s">
        <v>3079</v>
      </c>
      <c r="H6536" t="s">
        <v>143</v>
      </c>
      <c r="I6536" t="s">
        <v>124</v>
      </c>
      <c r="J6536" t="s">
        <v>125</v>
      </c>
      <c r="K6536" t="s">
        <v>2027</v>
      </c>
      <c r="N6536" t="s">
        <v>2028</v>
      </c>
      <c r="O6536" t="s">
        <v>748</v>
      </c>
      <c r="P6536" t="s">
        <v>2029</v>
      </c>
      <c r="Q6536" t="s">
        <v>434</v>
      </c>
      <c r="R6536" t="s">
        <v>131</v>
      </c>
      <c r="S6536" t="s">
        <v>132</v>
      </c>
      <c r="T6536" t="s">
        <v>3080</v>
      </c>
      <c r="U6536" t="s">
        <v>151</v>
      </c>
      <c r="V6536" t="s">
        <v>135</v>
      </c>
      <c r="W6536" t="s">
        <v>136</v>
      </c>
      <c r="X6536" t="s">
        <v>2030</v>
      </c>
      <c r="Z6536" s="94">
        <v>14596780</v>
      </c>
      <c r="AA6536" s="94">
        <v>0</v>
      </c>
      <c r="AB6536" s="94">
        <v>0</v>
      </c>
      <c r="AC6536">
        <f t="shared" si="204"/>
        <v>8000</v>
      </c>
      <c r="AD6536" t="str">
        <f t="shared" si="205"/>
        <v>321</v>
      </c>
    </row>
    <row r="6537" spans="1:30" hidden="1" x14ac:dyDescent="0.25">
      <c r="A6537">
        <v>211123200102001</v>
      </c>
      <c r="B6537">
        <v>112</v>
      </c>
      <c r="C6537" t="s">
        <v>3081</v>
      </c>
      <c r="D6537">
        <v>41201</v>
      </c>
      <c r="E6537">
        <v>2</v>
      </c>
      <c r="F6537">
        <v>11</v>
      </c>
      <c r="G6537" t="s">
        <v>160</v>
      </c>
      <c r="H6537" t="s">
        <v>143</v>
      </c>
      <c r="I6537" t="s">
        <v>124</v>
      </c>
      <c r="J6537" t="s">
        <v>125</v>
      </c>
      <c r="K6537" t="s">
        <v>3082</v>
      </c>
      <c r="N6537" t="s">
        <v>1412</v>
      </c>
      <c r="O6537" t="s">
        <v>1413</v>
      </c>
      <c r="P6537" t="s">
        <v>792</v>
      </c>
      <c r="Q6537" t="s">
        <v>900</v>
      </c>
      <c r="R6537" t="s">
        <v>794</v>
      </c>
      <c r="S6537" t="s">
        <v>164</v>
      </c>
      <c r="T6537" t="s">
        <v>165</v>
      </c>
      <c r="U6537" t="s">
        <v>151</v>
      </c>
      <c r="V6537" t="s">
        <v>135</v>
      </c>
      <c r="W6537" t="s">
        <v>136</v>
      </c>
      <c r="X6537" t="s">
        <v>3083</v>
      </c>
      <c r="AA6537" s="94">
        <v>7213488</v>
      </c>
      <c r="AB6537" s="94">
        <v>7213488</v>
      </c>
      <c r="AC6537">
        <f t="shared" si="204"/>
        <v>4000</v>
      </c>
      <c r="AD6537" t="str">
        <f t="shared" si="205"/>
        <v>320</v>
      </c>
    </row>
    <row r="6538" spans="1:30" hidden="1" x14ac:dyDescent="0.25">
      <c r="A6538" t="s">
        <v>3084</v>
      </c>
      <c r="B6538" t="s">
        <v>2922</v>
      </c>
      <c r="C6538" t="s">
        <v>3085</v>
      </c>
      <c r="D6538" t="s">
        <v>598</v>
      </c>
      <c r="E6538" t="s">
        <v>122</v>
      </c>
      <c r="F6538" t="s">
        <v>159</v>
      </c>
      <c r="G6538" t="s">
        <v>160</v>
      </c>
      <c r="H6538">
        <v>19</v>
      </c>
      <c r="I6538" t="s">
        <v>124</v>
      </c>
      <c r="J6538" t="s">
        <v>125</v>
      </c>
      <c r="K6538" t="s">
        <v>3086</v>
      </c>
      <c r="N6538" t="s">
        <v>3087</v>
      </c>
      <c r="O6538" t="s">
        <v>2925</v>
      </c>
      <c r="P6538" t="s">
        <v>3088</v>
      </c>
      <c r="Q6538" t="s">
        <v>602</v>
      </c>
      <c r="R6538" t="s">
        <v>131</v>
      </c>
      <c r="S6538" t="s">
        <v>164</v>
      </c>
      <c r="T6538" t="s">
        <v>165</v>
      </c>
      <c r="U6538" t="s">
        <v>134</v>
      </c>
      <c r="V6538" t="s">
        <v>135</v>
      </c>
      <c r="W6538" t="s">
        <v>136</v>
      </c>
      <c r="X6538" t="s">
        <v>3089</v>
      </c>
      <c r="Y6538" s="94">
        <v>6489000</v>
      </c>
      <c r="Z6538" s="94">
        <v>6489000</v>
      </c>
      <c r="AA6538" s="94">
        <v>6683670</v>
      </c>
      <c r="AB6538" s="94">
        <v>6683670</v>
      </c>
      <c r="AC6538">
        <f t="shared" si="204"/>
        <v>4000</v>
      </c>
      <c r="AD6538" t="str">
        <f t="shared" si="205"/>
        <v>321</v>
      </c>
    </row>
    <row r="6539" spans="1:30" hidden="1" x14ac:dyDescent="0.25">
      <c r="A6539" t="s">
        <v>3090</v>
      </c>
      <c r="B6539" t="s">
        <v>2791</v>
      </c>
      <c r="C6539" t="s">
        <v>812</v>
      </c>
      <c r="D6539" t="s">
        <v>598</v>
      </c>
      <c r="E6539" t="s">
        <v>122</v>
      </c>
      <c r="F6539" t="s">
        <v>159</v>
      </c>
      <c r="G6539" t="s">
        <v>160</v>
      </c>
      <c r="H6539">
        <v>19</v>
      </c>
      <c r="I6539" t="s">
        <v>124</v>
      </c>
      <c r="J6539" t="s">
        <v>125</v>
      </c>
      <c r="K6539" t="s">
        <v>3091</v>
      </c>
      <c r="N6539" t="s">
        <v>3092</v>
      </c>
      <c r="O6539" t="s">
        <v>2794</v>
      </c>
      <c r="P6539" t="s">
        <v>815</v>
      </c>
      <c r="Q6539" t="s">
        <v>602</v>
      </c>
      <c r="R6539" t="s">
        <v>131</v>
      </c>
      <c r="S6539" t="s">
        <v>164</v>
      </c>
      <c r="T6539" t="s">
        <v>165</v>
      </c>
      <c r="U6539" t="s">
        <v>134</v>
      </c>
      <c r="V6539" t="s">
        <v>135</v>
      </c>
      <c r="W6539" t="s">
        <v>136</v>
      </c>
      <c r="X6539" t="s">
        <v>3093</v>
      </c>
      <c r="Y6539" s="94">
        <v>0</v>
      </c>
      <c r="Z6539" s="94">
        <v>0</v>
      </c>
      <c r="AA6539" s="94">
        <v>6365400</v>
      </c>
      <c r="AB6539" s="94">
        <v>6365400</v>
      </c>
      <c r="AC6539">
        <f t="shared" si="204"/>
        <v>4000</v>
      </c>
      <c r="AD6539" t="str">
        <f t="shared" si="205"/>
        <v>321</v>
      </c>
    </row>
    <row r="6540" spans="1:30" hidden="1" x14ac:dyDescent="0.25">
      <c r="A6540" t="s">
        <v>3094</v>
      </c>
      <c r="B6540" t="s">
        <v>745</v>
      </c>
      <c r="C6540" t="s">
        <v>3095</v>
      </c>
      <c r="D6540" t="s">
        <v>598</v>
      </c>
      <c r="E6540" t="s">
        <v>122</v>
      </c>
      <c r="F6540" t="s">
        <v>159</v>
      </c>
      <c r="G6540" t="s">
        <v>160</v>
      </c>
      <c r="H6540">
        <v>19</v>
      </c>
      <c r="I6540" t="s">
        <v>124</v>
      </c>
      <c r="J6540" t="s">
        <v>125</v>
      </c>
      <c r="K6540" t="s">
        <v>3096</v>
      </c>
      <c r="N6540" t="s">
        <v>3097</v>
      </c>
      <c r="O6540" t="s">
        <v>748</v>
      </c>
      <c r="P6540" t="s">
        <v>3098</v>
      </c>
      <c r="Q6540" t="s">
        <v>602</v>
      </c>
      <c r="R6540" t="s">
        <v>131</v>
      </c>
      <c r="S6540" t="s">
        <v>164</v>
      </c>
      <c r="T6540" t="s">
        <v>165</v>
      </c>
      <c r="U6540" t="s">
        <v>134</v>
      </c>
      <c r="V6540" t="s">
        <v>135</v>
      </c>
      <c r="W6540" t="s">
        <v>136</v>
      </c>
      <c r="X6540" t="s">
        <v>3099</v>
      </c>
      <c r="Y6540" s="94">
        <v>6198727.6799999997</v>
      </c>
      <c r="Z6540" s="94">
        <v>6141981.2400000012</v>
      </c>
      <c r="AA6540" s="94">
        <v>6326240.6772000017</v>
      </c>
      <c r="AB6540" s="94">
        <v>6326240.6799999997</v>
      </c>
      <c r="AC6540">
        <f t="shared" si="204"/>
        <v>4000</v>
      </c>
      <c r="AD6540" t="str">
        <f t="shared" si="205"/>
        <v>321</v>
      </c>
    </row>
    <row r="6541" spans="1:30" hidden="1" x14ac:dyDescent="0.25">
      <c r="A6541" t="s">
        <v>3100</v>
      </c>
      <c r="B6541" t="s">
        <v>745</v>
      </c>
      <c r="C6541" t="s">
        <v>421</v>
      </c>
      <c r="D6541" t="s">
        <v>598</v>
      </c>
      <c r="E6541" t="s">
        <v>122</v>
      </c>
      <c r="F6541" t="s">
        <v>159</v>
      </c>
      <c r="G6541" t="s">
        <v>160</v>
      </c>
      <c r="H6541">
        <v>19</v>
      </c>
      <c r="I6541" t="s">
        <v>124</v>
      </c>
      <c r="J6541" t="s">
        <v>125</v>
      </c>
      <c r="K6541" t="s">
        <v>3101</v>
      </c>
      <c r="N6541" t="s">
        <v>3102</v>
      </c>
      <c r="O6541" t="s">
        <v>748</v>
      </c>
      <c r="P6541" t="s">
        <v>426</v>
      </c>
      <c r="Q6541" t="s">
        <v>602</v>
      </c>
      <c r="R6541" t="s">
        <v>131</v>
      </c>
      <c r="S6541" t="s">
        <v>164</v>
      </c>
      <c r="T6541" t="s">
        <v>165</v>
      </c>
      <c r="U6541" t="s">
        <v>134</v>
      </c>
      <c r="V6541" t="s">
        <v>135</v>
      </c>
      <c r="W6541" t="s">
        <v>136</v>
      </c>
      <c r="X6541" t="s">
        <v>3103</v>
      </c>
      <c r="Y6541" s="94">
        <v>6489000.3600000003</v>
      </c>
      <c r="Z6541" s="94">
        <v>6108414.3600000003</v>
      </c>
      <c r="AA6541" s="94">
        <v>6291666.7908000005</v>
      </c>
      <c r="AB6541" s="94">
        <v>6291666.79</v>
      </c>
      <c r="AC6541">
        <f t="shared" si="204"/>
        <v>4000</v>
      </c>
      <c r="AD6541" t="str">
        <f t="shared" si="205"/>
        <v>321</v>
      </c>
    </row>
    <row r="6542" spans="1:30" hidden="1" x14ac:dyDescent="0.25">
      <c r="A6542" t="s">
        <v>3005</v>
      </c>
      <c r="B6542" t="s">
        <v>2069</v>
      </c>
      <c r="C6542" t="s">
        <v>3006</v>
      </c>
      <c r="D6542" t="s">
        <v>430</v>
      </c>
      <c r="E6542" t="s">
        <v>122</v>
      </c>
      <c r="F6542" t="s">
        <v>431</v>
      </c>
      <c r="G6542" t="s">
        <v>3104</v>
      </c>
      <c r="H6542" t="s">
        <v>143</v>
      </c>
      <c r="I6542" t="s">
        <v>124</v>
      </c>
      <c r="J6542" t="s">
        <v>125</v>
      </c>
      <c r="K6542" t="s">
        <v>3007</v>
      </c>
      <c r="N6542" t="s">
        <v>3008</v>
      </c>
      <c r="O6542" t="s">
        <v>2073</v>
      </c>
      <c r="P6542" t="s">
        <v>3009</v>
      </c>
      <c r="Q6542" t="s">
        <v>434</v>
      </c>
      <c r="R6542" t="s">
        <v>131</v>
      </c>
      <c r="S6542" t="s">
        <v>132</v>
      </c>
      <c r="T6542" t="s">
        <v>3105</v>
      </c>
      <c r="U6542" t="s">
        <v>151</v>
      </c>
      <c r="V6542" t="s">
        <v>135</v>
      </c>
      <c r="W6542" t="s">
        <v>136</v>
      </c>
      <c r="X6542" t="s">
        <v>3010</v>
      </c>
      <c r="Y6542" s="94">
        <v>67449345.719999999</v>
      </c>
      <c r="Z6542" s="94">
        <v>67961561.980000004</v>
      </c>
      <c r="AA6542" s="94">
        <v>71444558.645040527</v>
      </c>
      <c r="AB6542" s="94">
        <v>71444558.650000006</v>
      </c>
      <c r="AC6542">
        <f t="shared" si="204"/>
        <v>8000</v>
      </c>
      <c r="AD6542" t="str">
        <f t="shared" si="205"/>
        <v>321</v>
      </c>
    </row>
    <row r="6543" spans="1:30" hidden="1" x14ac:dyDescent="0.25">
      <c r="A6543" t="s">
        <v>3005</v>
      </c>
      <c r="B6543" t="s">
        <v>2069</v>
      </c>
      <c r="C6543" t="s">
        <v>3006</v>
      </c>
      <c r="D6543" t="s">
        <v>430</v>
      </c>
      <c r="E6543" t="s">
        <v>122</v>
      </c>
      <c r="F6543" t="s">
        <v>431</v>
      </c>
      <c r="G6543" t="s">
        <v>3106</v>
      </c>
      <c r="H6543" t="s">
        <v>143</v>
      </c>
      <c r="I6543" t="s">
        <v>124</v>
      </c>
      <c r="J6543" t="s">
        <v>125</v>
      </c>
      <c r="K6543" t="s">
        <v>3007</v>
      </c>
      <c r="N6543" t="s">
        <v>3008</v>
      </c>
      <c r="O6543" t="s">
        <v>2073</v>
      </c>
      <c r="P6543" t="s">
        <v>3009</v>
      </c>
      <c r="Q6543" t="s">
        <v>434</v>
      </c>
      <c r="R6543" t="s">
        <v>131</v>
      </c>
      <c r="S6543" t="s">
        <v>132</v>
      </c>
      <c r="T6543" t="s">
        <v>3107</v>
      </c>
      <c r="U6543" t="s">
        <v>151</v>
      </c>
      <c r="V6543" t="s">
        <v>135</v>
      </c>
      <c r="W6543" t="s">
        <v>136</v>
      </c>
      <c r="X6543" t="s">
        <v>3010</v>
      </c>
      <c r="Z6543" s="94">
        <v>179640.99999999997</v>
      </c>
      <c r="AA6543" s="94">
        <v>0</v>
      </c>
      <c r="AB6543" s="94">
        <v>0</v>
      </c>
      <c r="AC6543">
        <f t="shared" si="204"/>
        <v>8000</v>
      </c>
      <c r="AD6543" t="str">
        <f t="shared" si="205"/>
        <v>321</v>
      </c>
    </row>
    <row r="6544" spans="1:30" hidden="1" x14ac:dyDescent="0.25">
      <c r="A6544" t="s">
        <v>2989</v>
      </c>
      <c r="B6544" t="s">
        <v>2990</v>
      </c>
      <c r="C6544" t="s">
        <v>3108</v>
      </c>
      <c r="D6544" t="s">
        <v>598</v>
      </c>
      <c r="E6544" t="s">
        <v>122</v>
      </c>
      <c r="F6544" t="s">
        <v>159</v>
      </c>
      <c r="G6544" t="s">
        <v>160</v>
      </c>
      <c r="H6544">
        <v>19</v>
      </c>
      <c r="I6544" t="s">
        <v>124</v>
      </c>
      <c r="J6544" t="s">
        <v>125</v>
      </c>
      <c r="K6544" t="s">
        <v>3109</v>
      </c>
      <c r="N6544" t="s">
        <v>2993</v>
      </c>
      <c r="O6544" t="s">
        <v>2994</v>
      </c>
      <c r="P6544" t="s">
        <v>3110</v>
      </c>
      <c r="Q6544" t="s">
        <v>602</v>
      </c>
      <c r="R6544" t="s">
        <v>131</v>
      </c>
      <c r="S6544" t="s">
        <v>164</v>
      </c>
      <c r="T6544" t="s">
        <v>165</v>
      </c>
      <c r="U6544" t="s">
        <v>134</v>
      </c>
      <c r="V6544" t="s">
        <v>135</v>
      </c>
      <c r="W6544" t="s">
        <v>136</v>
      </c>
      <c r="X6544" t="s">
        <v>3111</v>
      </c>
      <c r="Y6544" s="94">
        <v>7210000.0800000001</v>
      </c>
      <c r="Z6544" s="94">
        <v>6026297.4499999993</v>
      </c>
      <c r="AA6544" s="94">
        <v>6207086.3734999998</v>
      </c>
      <c r="AB6544" s="94">
        <v>6207086.3700000001</v>
      </c>
      <c r="AC6544">
        <f t="shared" si="204"/>
        <v>4000</v>
      </c>
      <c r="AD6544" t="str">
        <f t="shared" si="205"/>
        <v>321</v>
      </c>
    </row>
    <row r="6545" spans="1:30" hidden="1" x14ac:dyDescent="0.25">
      <c r="A6545" t="s">
        <v>2989</v>
      </c>
      <c r="B6545" t="s">
        <v>2990</v>
      </c>
      <c r="C6545" t="s">
        <v>3112</v>
      </c>
      <c r="D6545" t="s">
        <v>598</v>
      </c>
      <c r="E6545" t="s">
        <v>122</v>
      </c>
      <c r="F6545" t="s">
        <v>159</v>
      </c>
      <c r="G6545" t="s">
        <v>160</v>
      </c>
      <c r="H6545">
        <v>19</v>
      </c>
      <c r="I6545" t="s">
        <v>124</v>
      </c>
      <c r="J6545" t="s">
        <v>125</v>
      </c>
      <c r="K6545" t="s">
        <v>3113</v>
      </c>
      <c r="N6545" t="s">
        <v>2993</v>
      </c>
      <c r="O6545" t="s">
        <v>2994</v>
      </c>
      <c r="P6545" t="s">
        <v>3114</v>
      </c>
      <c r="Q6545" t="s">
        <v>602</v>
      </c>
      <c r="R6545" t="s">
        <v>131</v>
      </c>
      <c r="S6545" t="s">
        <v>164</v>
      </c>
      <c r="T6545" t="s">
        <v>165</v>
      </c>
      <c r="U6545" t="s">
        <v>134</v>
      </c>
      <c r="V6545" t="s">
        <v>135</v>
      </c>
      <c r="W6545" t="s">
        <v>136</v>
      </c>
      <c r="X6545" t="s">
        <v>3115</v>
      </c>
      <c r="Y6545" s="94">
        <v>7210000.0800000001</v>
      </c>
      <c r="Z6545" s="94">
        <v>5968522.6199999992</v>
      </c>
      <c r="AA6545" s="94">
        <v>6147578.2985999994</v>
      </c>
      <c r="AB6545" s="94">
        <v>6147578.2999999998</v>
      </c>
      <c r="AC6545">
        <f t="shared" si="204"/>
        <v>4000</v>
      </c>
      <c r="AD6545" t="str">
        <f t="shared" si="205"/>
        <v>321</v>
      </c>
    </row>
    <row r="6546" spans="1:30" hidden="1" x14ac:dyDescent="0.25">
      <c r="A6546" t="s">
        <v>2121</v>
      </c>
      <c r="B6546" t="s">
        <v>2069</v>
      </c>
      <c r="C6546" t="s">
        <v>2122</v>
      </c>
      <c r="D6546" t="s">
        <v>3116</v>
      </c>
      <c r="E6546" t="s">
        <v>122</v>
      </c>
      <c r="F6546" t="s">
        <v>159</v>
      </c>
      <c r="G6546" t="s">
        <v>2075</v>
      </c>
      <c r="H6546">
        <v>19</v>
      </c>
      <c r="I6546" t="s">
        <v>3117</v>
      </c>
      <c r="J6546" t="s">
        <v>125</v>
      </c>
      <c r="K6546" t="s">
        <v>2125</v>
      </c>
      <c r="N6546" t="s">
        <v>2126</v>
      </c>
      <c r="O6546" t="s">
        <v>2073</v>
      </c>
      <c r="P6546" t="s">
        <v>2127</v>
      </c>
      <c r="Q6546" t="s">
        <v>3118</v>
      </c>
      <c r="R6546" t="s">
        <v>131</v>
      </c>
      <c r="S6546" t="s">
        <v>164</v>
      </c>
      <c r="T6546" t="s">
        <v>2076</v>
      </c>
      <c r="U6546" t="s">
        <v>134</v>
      </c>
      <c r="V6546" t="s">
        <v>3119</v>
      </c>
      <c r="W6546" t="s">
        <v>136</v>
      </c>
      <c r="X6546" t="s">
        <v>2130</v>
      </c>
      <c r="Y6546" s="94">
        <v>11124000</v>
      </c>
      <c r="Z6546" s="94">
        <v>0</v>
      </c>
      <c r="AA6546" s="94">
        <v>6000000</v>
      </c>
      <c r="AB6546" s="94">
        <v>6000000</v>
      </c>
      <c r="AC6546">
        <f t="shared" si="204"/>
        <v>4000</v>
      </c>
      <c r="AD6546" t="str">
        <f t="shared" si="205"/>
        <v>310</v>
      </c>
    </row>
    <row r="6547" spans="1:30" hidden="1" x14ac:dyDescent="0.25">
      <c r="A6547" t="s">
        <v>2989</v>
      </c>
      <c r="B6547" t="s">
        <v>2990</v>
      </c>
      <c r="C6547" t="s">
        <v>3120</v>
      </c>
      <c r="D6547" t="s">
        <v>598</v>
      </c>
      <c r="E6547" t="s">
        <v>122</v>
      </c>
      <c r="F6547" t="s">
        <v>159</v>
      </c>
      <c r="G6547" t="s">
        <v>160</v>
      </c>
      <c r="H6547">
        <v>19</v>
      </c>
      <c r="I6547" t="s">
        <v>124</v>
      </c>
      <c r="J6547" t="s">
        <v>125</v>
      </c>
      <c r="K6547" t="s">
        <v>3121</v>
      </c>
      <c r="N6547" t="s">
        <v>2993</v>
      </c>
      <c r="O6547" t="s">
        <v>2994</v>
      </c>
      <c r="P6547" t="s">
        <v>3122</v>
      </c>
      <c r="Q6547" t="s">
        <v>602</v>
      </c>
      <c r="R6547" t="s">
        <v>131</v>
      </c>
      <c r="S6547" t="s">
        <v>164</v>
      </c>
      <c r="T6547" t="s">
        <v>165</v>
      </c>
      <c r="U6547" t="s">
        <v>134</v>
      </c>
      <c r="V6547" t="s">
        <v>135</v>
      </c>
      <c r="W6547" t="s">
        <v>136</v>
      </c>
      <c r="X6547" t="s">
        <v>3123</v>
      </c>
      <c r="Y6547" s="94">
        <v>7210000.0800000001</v>
      </c>
      <c r="Z6547" s="94">
        <v>5443152.4400000004</v>
      </c>
      <c r="AA6547" s="94">
        <v>5606447.0132000009</v>
      </c>
      <c r="AB6547" s="94">
        <v>5606447.0099999998</v>
      </c>
      <c r="AC6547">
        <f t="shared" si="204"/>
        <v>4000</v>
      </c>
      <c r="AD6547" t="str">
        <f t="shared" si="205"/>
        <v>321</v>
      </c>
    </row>
    <row r="6548" spans="1:30" hidden="1" x14ac:dyDescent="0.25">
      <c r="A6548">
        <v>211213210045001</v>
      </c>
      <c r="B6548">
        <v>392</v>
      </c>
      <c r="C6548" t="s">
        <v>3124</v>
      </c>
      <c r="D6548">
        <v>41501</v>
      </c>
      <c r="E6548">
        <v>2</v>
      </c>
      <c r="F6548">
        <v>12</v>
      </c>
      <c r="G6548" t="s">
        <v>1318</v>
      </c>
      <c r="H6548" t="s">
        <v>411</v>
      </c>
      <c r="I6548" t="s">
        <v>124</v>
      </c>
      <c r="J6548" t="s">
        <v>125</v>
      </c>
      <c r="K6548" t="s">
        <v>3125</v>
      </c>
      <c r="L6548" t="s">
        <v>3126</v>
      </c>
      <c r="N6548" t="s">
        <v>2999</v>
      </c>
      <c r="O6548" t="s">
        <v>2054</v>
      </c>
      <c r="P6548" t="s">
        <v>2055</v>
      </c>
      <c r="Q6548" t="s">
        <v>602</v>
      </c>
      <c r="R6548" t="s">
        <v>794</v>
      </c>
      <c r="S6548" t="s">
        <v>795</v>
      </c>
      <c r="T6548" t="s">
        <v>1324</v>
      </c>
      <c r="U6548" t="s">
        <v>3127</v>
      </c>
      <c r="V6548" t="s">
        <v>135</v>
      </c>
      <c r="W6548" t="s">
        <v>136</v>
      </c>
      <c r="X6548" t="s">
        <v>3128</v>
      </c>
      <c r="AA6548" s="94">
        <v>5488745.6749999998</v>
      </c>
      <c r="AB6548" s="94">
        <v>5488745.6799999997</v>
      </c>
      <c r="AC6548">
        <f t="shared" si="204"/>
        <v>4000</v>
      </c>
      <c r="AD6548" t="str">
        <f t="shared" si="205"/>
        <v>321</v>
      </c>
    </row>
    <row r="6549" spans="1:30" hidden="1" x14ac:dyDescent="0.25">
      <c r="A6549" t="s">
        <v>2031</v>
      </c>
      <c r="B6549" t="s">
        <v>1836</v>
      </c>
      <c r="C6549" t="s">
        <v>2032</v>
      </c>
      <c r="D6549" t="s">
        <v>3011</v>
      </c>
      <c r="E6549" t="s">
        <v>122</v>
      </c>
      <c r="F6549" t="s">
        <v>431</v>
      </c>
      <c r="G6549" t="s">
        <v>3129</v>
      </c>
      <c r="H6549" t="s">
        <v>143</v>
      </c>
      <c r="I6549" t="s">
        <v>124</v>
      </c>
      <c r="J6549" t="s">
        <v>125</v>
      </c>
      <c r="K6549" t="s">
        <v>2033</v>
      </c>
      <c r="N6549" t="s">
        <v>2034</v>
      </c>
      <c r="O6549" t="s">
        <v>1840</v>
      </c>
      <c r="P6549" t="s">
        <v>2035</v>
      </c>
      <c r="Q6549" t="s">
        <v>3013</v>
      </c>
      <c r="R6549" t="s">
        <v>131</v>
      </c>
      <c r="S6549" t="s">
        <v>132</v>
      </c>
      <c r="T6549" t="s">
        <v>3130</v>
      </c>
      <c r="U6549" t="s">
        <v>151</v>
      </c>
      <c r="V6549" t="s">
        <v>135</v>
      </c>
      <c r="W6549" t="s">
        <v>136</v>
      </c>
      <c r="X6549" t="s">
        <v>2036</v>
      </c>
      <c r="Y6549" s="94">
        <v>213046125</v>
      </c>
      <c r="Z6549" s="94">
        <v>241971063.15000001</v>
      </c>
      <c r="AA6549" s="94">
        <v>259574339.12474859</v>
      </c>
      <c r="AB6549" s="94">
        <v>259574339.12</v>
      </c>
      <c r="AC6549">
        <f t="shared" si="204"/>
        <v>8000</v>
      </c>
      <c r="AD6549" t="str">
        <f t="shared" si="205"/>
        <v>321</v>
      </c>
    </row>
    <row r="6550" spans="1:30" hidden="1" x14ac:dyDescent="0.25">
      <c r="A6550" s="105" t="s">
        <v>1835</v>
      </c>
      <c r="B6550" s="105" t="s">
        <v>1836</v>
      </c>
      <c r="C6550" s="105" t="s">
        <v>1837</v>
      </c>
      <c r="D6550" s="105" t="s">
        <v>3131</v>
      </c>
      <c r="E6550" s="105" t="s">
        <v>122</v>
      </c>
      <c r="F6550" s="111" t="s">
        <v>159</v>
      </c>
      <c r="G6550" s="111" t="s">
        <v>160</v>
      </c>
      <c r="H6550" s="105">
        <v>19</v>
      </c>
      <c r="I6550" s="105" t="s">
        <v>124</v>
      </c>
      <c r="J6550" s="105" t="s">
        <v>125</v>
      </c>
      <c r="K6550" s="105" t="s">
        <v>1838</v>
      </c>
      <c r="L6550" s="105"/>
      <c r="M6550" s="105"/>
      <c r="N6550" s="105" t="s">
        <v>1839</v>
      </c>
      <c r="O6550" s="105" t="s">
        <v>1840</v>
      </c>
      <c r="P6550" s="105" t="s">
        <v>1841</v>
      </c>
      <c r="Q6550" s="105" t="s">
        <v>3132</v>
      </c>
      <c r="R6550" s="105" t="s">
        <v>131</v>
      </c>
      <c r="S6550" s="105" t="s">
        <v>164</v>
      </c>
      <c r="T6550" s="105" t="s">
        <v>165</v>
      </c>
      <c r="U6550" s="105" t="s">
        <v>134</v>
      </c>
      <c r="V6550" s="105" t="s">
        <v>135</v>
      </c>
      <c r="W6550" s="105" t="s">
        <v>136</v>
      </c>
      <c r="X6550" s="105" t="s">
        <v>1842</v>
      </c>
      <c r="Y6550" s="106">
        <v>6180000</v>
      </c>
      <c r="Z6550" s="106">
        <v>5002535.5999999996</v>
      </c>
      <c r="AA6550" s="106">
        <v>5152611.6679999996</v>
      </c>
      <c r="AB6550" s="106">
        <v>5152611.67</v>
      </c>
      <c r="AC6550">
        <f t="shared" si="204"/>
        <v>4000</v>
      </c>
      <c r="AD6550" t="str">
        <f t="shared" si="205"/>
        <v>308</v>
      </c>
    </row>
    <row r="6551" spans="1:30" hidden="1" x14ac:dyDescent="0.25">
      <c r="A6551" t="s">
        <v>591</v>
      </c>
      <c r="B6551" t="s">
        <v>692</v>
      </c>
      <c r="C6551" t="s">
        <v>3133</v>
      </c>
      <c r="D6551" t="s">
        <v>1683</v>
      </c>
      <c r="E6551" t="s">
        <v>122</v>
      </c>
      <c r="F6551" t="s">
        <v>159</v>
      </c>
      <c r="G6551" t="s">
        <v>160</v>
      </c>
      <c r="H6551">
        <v>19</v>
      </c>
      <c r="I6551" t="s">
        <v>124</v>
      </c>
      <c r="J6551" t="s">
        <v>125</v>
      </c>
      <c r="K6551" t="s">
        <v>3134</v>
      </c>
      <c r="N6551" t="s">
        <v>593</v>
      </c>
      <c r="O6551" t="s">
        <v>696</v>
      </c>
      <c r="P6551" t="s">
        <v>3135</v>
      </c>
      <c r="Q6551" t="s">
        <v>1686</v>
      </c>
      <c r="R6551" t="s">
        <v>131</v>
      </c>
      <c r="S6551" t="s">
        <v>164</v>
      </c>
      <c r="T6551" t="s">
        <v>165</v>
      </c>
      <c r="U6551" t="s">
        <v>134</v>
      </c>
      <c r="V6551" t="s">
        <v>135</v>
      </c>
      <c r="W6551" t="s">
        <v>136</v>
      </c>
      <c r="X6551" t="s">
        <v>3136</v>
      </c>
      <c r="Y6551" s="94">
        <v>5000000</v>
      </c>
      <c r="Z6551" s="94">
        <v>5000000</v>
      </c>
      <c r="AA6551" s="94">
        <v>5150000</v>
      </c>
      <c r="AB6551" s="94">
        <v>5150000</v>
      </c>
      <c r="AC6551">
        <f t="shared" si="204"/>
        <v>4000</v>
      </c>
      <c r="AD6551" t="str">
        <f t="shared" si="205"/>
        <v>303</v>
      </c>
    </row>
    <row r="6552" spans="1:30" hidden="1" x14ac:dyDescent="0.25">
      <c r="A6552" t="s">
        <v>2121</v>
      </c>
      <c r="B6552" t="s">
        <v>2069</v>
      </c>
      <c r="C6552" t="s">
        <v>2122</v>
      </c>
      <c r="D6552" t="s">
        <v>2123</v>
      </c>
      <c r="E6552" t="s">
        <v>122</v>
      </c>
      <c r="F6552" t="s">
        <v>159</v>
      </c>
      <c r="G6552" t="s">
        <v>2075</v>
      </c>
      <c r="H6552">
        <v>19</v>
      </c>
      <c r="I6552" t="s">
        <v>3137</v>
      </c>
      <c r="J6552" t="s">
        <v>125</v>
      </c>
      <c r="K6552" t="s">
        <v>2125</v>
      </c>
      <c r="N6552" t="s">
        <v>2126</v>
      </c>
      <c r="O6552" t="s">
        <v>2073</v>
      </c>
      <c r="P6552" t="s">
        <v>2127</v>
      </c>
      <c r="Q6552" t="s">
        <v>2128</v>
      </c>
      <c r="R6552" t="s">
        <v>131</v>
      </c>
      <c r="S6552" t="s">
        <v>164</v>
      </c>
      <c r="T6552" t="s">
        <v>2076</v>
      </c>
      <c r="U6552" t="s">
        <v>134</v>
      </c>
      <c r="V6552" t="s">
        <v>3138</v>
      </c>
      <c r="W6552" t="s">
        <v>136</v>
      </c>
      <c r="X6552" t="s">
        <v>2130</v>
      </c>
      <c r="Y6552" s="94">
        <v>0</v>
      </c>
      <c r="Z6552" s="94">
        <v>4398671.0199999996</v>
      </c>
      <c r="AA6552" s="94">
        <v>5000000</v>
      </c>
      <c r="AB6552" s="94">
        <v>5000000</v>
      </c>
      <c r="AC6552">
        <f t="shared" si="204"/>
        <v>4000</v>
      </c>
      <c r="AD6552" t="str">
        <f t="shared" si="205"/>
        <v>310</v>
      </c>
    </row>
    <row r="6553" spans="1:30" hidden="1" x14ac:dyDescent="0.25">
      <c r="A6553" t="s">
        <v>604</v>
      </c>
      <c r="B6553" t="s">
        <v>119</v>
      </c>
      <c r="C6553" t="s">
        <v>3139</v>
      </c>
      <c r="D6553" t="s">
        <v>3011</v>
      </c>
      <c r="E6553" t="s">
        <v>122</v>
      </c>
      <c r="F6553" t="s">
        <v>431</v>
      </c>
      <c r="G6553" t="s">
        <v>3140</v>
      </c>
      <c r="H6553" t="s">
        <v>143</v>
      </c>
      <c r="I6553" t="s">
        <v>124</v>
      </c>
      <c r="J6553" t="s">
        <v>125</v>
      </c>
      <c r="K6553" t="s">
        <v>3141</v>
      </c>
      <c r="N6553" t="s">
        <v>606</v>
      </c>
      <c r="O6553" t="s">
        <v>128</v>
      </c>
      <c r="P6553" t="s">
        <v>3142</v>
      </c>
      <c r="Q6553" t="s">
        <v>3013</v>
      </c>
      <c r="R6553" t="s">
        <v>131</v>
      </c>
      <c r="S6553" t="s">
        <v>132</v>
      </c>
      <c r="T6553" t="s">
        <v>3143</v>
      </c>
      <c r="U6553" t="s">
        <v>151</v>
      </c>
      <c r="V6553" t="s">
        <v>135</v>
      </c>
      <c r="W6553" t="s">
        <v>136</v>
      </c>
      <c r="X6553" t="s">
        <v>3144</v>
      </c>
      <c r="Y6553" s="94">
        <v>12928385544</v>
      </c>
      <c r="Z6553" s="94">
        <v>13219955993.32</v>
      </c>
      <c r="AA6553" s="94">
        <v>14181701297.468956</v>
      </c>
      <c r="AB6553" s="94">
        <v>14181701297.469999</v>
      </c>
      <c r="AC6553">
        <f t="shared" si="204"/>
        <v>8000</v>
      </c>
      <c r="AD6553" t="str">
        <f t="shared" si="205"/>
        <v>321</v>
      </c>
    </row>
    <row r="6554" spans="1:30" hidden="1" x14ac:dyDescent="0.25">
      <c r="A6554" t="s">
        <v>604</v>
      </c>
      <c r="B6554" t="s">
        <v>119</v>
      </c>
      <c r="C6554" t="s">
        <v>3139</v>
      </c>
      <c r="D6554" t="s">
        <v>3011</v>
      </c>
      <c r="E6554" t="s">
        <v>122</v>
      </c>
      <c r="F6554" t="s">
        <v>431</v>
      </c>
      <c r="G6554" t="s">
        <v>3145</v>
      </c>
      <c r="H6554" t="s">
        <v>143</v>
      </c>
      <c r="I6554" t="s">
        <v>124</v>
      </c>
      <c r="J6554" t="s">
        <v>125</v>
      </c>
      <c r="K6554" t="s">
        <v>3141</v>
      </c>
      <c r="N6554" t="s">
        <v>606</v>
      </c>
      <c r="O6554" t="s">
        <v>128</v>
      </c>
      <c r="P6554" t="s">
        <v>3142</v>
      </c>
      <c r="Q6554" t="s">
        <v>3013</v>
      </c>
      <c r="R6554" t="s">
        <v>131</v>
      </c>
      <c r="S6554" t="s">
        <v>132</v>
      </c>
      <c r="T6554" t="s">
        <v>3146</v>
      </c>
      <c r="U6554" t="s">
        <v>151</v>
      </c>
      <c r="V6554" t="s">
        <v>135</v>
      </c>
      <c r="W6554" t="s">
        <v>136</v>
      </c>
      <c r="X6554" t="s">
        <v>3144</v>
      </c>
      <c r="Y6554" s="94">
        <v>1034722426.08</v>
      </c>
      <c r="Z6554" s="94">
        <v>1034722426</v>
      </c>
      <c r="AA6554" s="94">
        <v>1109997974.1792793</v>
      </c>
      <c r="AB6554" s="94">
        <v>1109997974.1800001</v>
      </c>
      <c r="AC6554">
        <f t="shared" si="204"/>
        <v>8000</v>
      </c>
      <c r="AD6554" t="str">
        <f t="shared" si="205"/>
        <v>321</v>
      </c>
    </row>
    <row r="6555" spans="1:30" hidden="1" x14ac:dyDescent="0.25">
      <c r="A6555" t="s">
        <v>604</v>
      </c>
      <c r="B6555" t="s">
        <v>119</v>
      </c>
      <c r="C6555" t="s">
        <v>421</v>
      </c>
      <c r="D6555" t="s">
        <v>430</v>
      </c>
      <c r="E6555" t="s">
        <v>122</v>
      </c>
      <c r="F6555" t="s">
        <v>431</v>
      </c>
      <c r="G6555" t="s">
        <v>3147</v>
      </c>
      <c r="H6555" t="s">
        <v>143</v>
      </c>
      <c r="I6555" t="s">
        <v>124</v>
      </c>
      <c r="J6555" t="s">
        <v>125</v>
      </c>
      <c r="K6555" t="s">
        <v>605</v>
      </c>
      <c r="N6555" t="s">
        <v>606</v>
      </c>
      <c r="O6555" t="s">
        <v>128</v>
      </c>
      <c r="P6555" t="s">
        <v>426</v>
      </c>
      <c r="Q6555" t="s">
        <v>434</v>
      </c>
      <c r="R6555" t="s">
        <v>131</v>
      </c>
      <c r="S6555" t="s">
        <v>132</v>
      </c>
      <c r="T6555" t="s">
        <v>3148</v>
      </c>
      <c r="U6555" t="s">
        <v>151</v>
      </c>
      <c r="V6555" t="s">
        <v>135</v>
      </c>
      <c r="W6555" t="s">
        <v>136</v>
      </c>
      <c r="X6555" t="s">
        <v>607</v>
      </c>
      <c r="Y6555" s="94">
        <v>424258515.36000001</v>
      </c>
      <c r="Z6555" s="94">
        <v>479545189.89999998</v>
      </c>
      <c r="AA6555" s="94">
        <v>497767907.11620003</v>
      </c>
      <c r="AB6555" s="94">
        <v>497767907.12</v>
      </c>
      <c r="AC6555">
        <f t="shared" si="204"/>
        <v>8000</v>
      </c>
      <c r="AD6555" t="str">
        <f t="shared" si="205"/>
        <v>321</v>
      </c>
    </row>
    <row r="6556" spans="1:30" hidden="1" x14ac:dyDescent="0.25">
      <c r="A6556" t="s">
        <v>604</v>
      </c>
      <c r="B6556" t="s">
        <v>119</v>
      </c>
      <c r="C6556" t="s">
        <v>421</v>
      </c>
      <c r="D6556" t="s">
        <v>430</v>
      </c>
      <c r="E6556" t="s">
        <v>122</v>
      </c>
      <c r="F6556" t="s">
        <v>431</v>
      </c>
      <c r="G6556" t="s">
        <v>3149</v>
      </c>
      <c r="H6556" t="s">
        <v>143</v>
      </c>
      <c r="I6556" t="s">
        <v>124</v>
      </c>
      <c r="J6556" t="s">
        <v>125</v>
      </c>
      <c r="K6556" t="s">
        <v>605</v>
      </c>
      <c r="N6556" t="s">
        <v>606</v>
      </c>
      <c r="O6556" t="s">
        <v>128</v>
      </c>
      <c r="P6556" t="s">
        <v>426</v>
      </c>
      <c r="Q6556" t="s">
        <v>434</v>
      </c>
      <c r="R6556" t="s">
        <v>131</v>
      </c>
      <c r="S6556" t="s">
        <v>132</v>
      </c>
      <c r="T6556" t="s">
        <v>3150</v>
      </c>
      <c r="U6556" t="s">
        <v>151</v>
      </c>
      <c r="V6556" t="s">
        <v>135</v>
      </c>
      <c r="W6556" t="s">
        <v>136</v>
      </c>
      <c r="X6556" t="s">
        <v>607</v>
      </c>
      <c r="Y6556" s="94">
        <v>550689.6</v>
      </c>
      <c r="Z6556" s="94">
        <v>1046186.49</v>
      </c>
      <c r="AA6556" s="94">
        <v>1085941.5766199999</v>
      </c>
      <c r="AB6556" s="94">
        <v>1085941.58</v>
      </c>
      <c r="AC6556">
        <f t="shared" si="204"/>
        <v>8000</v>
      </c>
      <c r="AD6556" t="str">
        <f t="shared" si="205"/>
        <v>321</v>
      </c>
    </row>
    <row r="6557" spans="1:30" hidden="1" x14ac:dyDescent="0.25">
      <c r="A6557" t="s">
        <v>604</v>
      </c>
      <c r="B6557" t="s">
        <v>119</v>
      </c>
      <c r="C6557" t="s">
        <v>421</v>
      </c>
      <c r="D6557" t="s">
        <v>430</v>
      </c>
      <c r="E6557" t="s">
        <v>122</v>
      </c>
      <c r="F6557" t="s">
        <v>431</v>
      </c>
      <c r="G6557" t="s">
        <v>3151</v>
      </c>
      <c r="H6557" t="s">
        <v>143</v>
      </c>
      <c r="I6557" t="s">
        <v>124</v>
      </c>
      <c r="J6557" t="s">
        <v>125</v>
      </c>
      <c r="K6557" t="s">
        <v>605</v>
      </c>
      <c r="N6557" t="s">
        <v>606</v>
      </c>
      <c r="O6557" t="s">
        <v>128</v>
      </c>
      <c r="P6557" t="s">
        <v>426</v>
      </c>
      <c r="Q6557" t="s">
        <v>434</v>
      </c>
      <c r="R6557" t="s">
        <v>131</v>
      </c>
      <c r="S6557" t="s">
        <v>132</v>
      </c>
      <c r="T6557" t="s">
        <v>3152</v>
      </c>
      <c r="U6557" t="s">
        <v>151</v>
      </c>
      <c r="V6557" t="s">
        <v>135</v>
      </c>
      <c r="W6557" t="s">
        <v>136</v>
      </c>
      <c r="X6557" t="s">
        <v>607</v>
      </c>
      <c r="Y6557" s="94">
        <v>3724146.6</v>
      </c>
      <c r="Z6557" s="94">
        <v>4724774.8100000005</v>
      </c>
      <c r="AA6557" s="94">
        <v>4904316.2527799997</v>
      </c>
      <c r="AB6557" s="94">
        <v>4904316.25</v>
      </c>
      <c r="AC6557">
        <f t="shared" si="204"/>
        <v>8000</v>
      </c>
      <c r="AD6557" t="str">
        <f t="shared" si="205"/>
        <v>321</v>
      </c>
    </row>
    <row r="6558" spans="1:30" hidden="1" x14ac:dyDescent="0.25">
      <c r="A6558" t="s">
        <v>604</v>
      </c>
      <c r="B6558" t="s">
        <v>119</v>
      </c>
      <c r="C6558" t="s">
        <v>421</v>
      </c>
      <c r="D6558" t="s">
        <v>430</v>
      </c>
      <c r="E6558" t="s">
        <v>122</v>
      </c>
      <c r="F6558" t="s">
        <v>431</v>
      </c>
      <c r="G6558" t="s">
        <v>3153</v>
      </c>
      <c r="H6558" t="s">
        <v>143</v>
      </c>
      <c r="I6558" t="s">
        <v>124</v>
      </c>
      <c r="J6558" t="s">
        <v>125</v>
      </c>
      <c r="K6558" t="s">
        <v>605</v>
      </c>
      <c r="N6558" t="s">
        <v>606</v>
      </c>
      <c r="O6558" t="s">
        <v>128</v>
      </c>
      <c r="P6558" t="s">
        <v>426</v>
      </c>
      <c r="Q6558" t="s">
        <v>434</v>
      </c>
      <c r="R6558" t="s">
        <v>131</v>
      </c>
      <c r="S6558" t="s">
        <v>132</v>
      </c>
      <c r="T6558" t="s">
        <v>3154</v>
      </c>
      <c r="U6558" t="s">
        <v>151</v>
      </c>
      <c r="V6558" t="s">
        <v>135</v>
      </c>
      <c r="W6558" t="s">
        <v>136</v>
      </c>
      <c r="X6558" t="s">
        <v>607</v>
      </c>
      <c r="Y6558" s="94">
        <v>13818153.359999999</v>
      </c>
      <c r="Z6558" s="94">
        <v>20500451.73</v>
      </c>
      <c r="AA6558" s="94">
        <v>21279468.895740002</v>
      </c>
      <c r="AB6558" s="94">
        <v>21279468.899999999</v>
      </c>
      <c r="AC6558">
        <f t="shared" si="204"/>
        <v>8000</v>
      </c>
      <c r="AD6558" t="str">
        <f t="shared" si="205"/>
        <v>321</v>
      </c>
    </row>
    <row r="6559" spans="1:30" hidden="1" x14ac:dyDescent="0.25">
      <c r="A6559" t="s">
        <v>604</v>
      </c>
      <c r="B6559" t="s">
        <v>119</v>
      </c>
      <c r="C6559" t="s">
        <v>421</v>
      </c>
      <c r="D6559" t="s">
        <v>430</v>
      </c>
      <c r="E6559" t="s">
        <v>122</v>
      </c>
      <c r="F6559" t="s">
        <v>431</v>
      </c>
      <c r="G6559" t="s">
        <v>2957</v>
      </c>
      <c r="H6559" t="s">
        <v>143</v>
      </c>
      <c r="I6559" t="s">
        <v>124</v>
      </c>
      <c r="J6559" t="s">
        <v>125</v>
      </c>
      <c r="K6559" t="s">
        <v>605</v>
      </c>
      <c r="N6559" t="s">
        <v>606</v>
      </c>
      <c r="O6559" t="s">
        <v>128</v>
      </c>
      <c r="P6559" t="s">
        <v>426</v>
      </c>
      <c r="Q6559" t="s">
        <v>434</v>
      </c>
      <c r="R6559" t="s">
        <v>131</v>
      </c>
      <c r="S6559" t="s">
        <v>132</v>
      </c>
      <c r="T6559" t="s">
        <v>2958</v>
      </c>
      <c r="U6559" t="s">
        <v>151</v>
      </c>
      <c r="V6559" t="s">
        <v>135</v>
      </c>
      <c r="W6559" t="s">
        <v>136</v>
      </c>
      <c r="X6559" t="s">
        <v>607</v>
      </c>
      <c r="Y6559" s="94">
        <v>16839961.079999998</v>
      </c>
      <c r="Z6559" s="94">
        <v>13606580.24</v>
      </c>
      <c r="AA6559" s="94">
        <v>14123630.28912</v>
      </c>
      <c r="AB6559" s="94">
        <v>14123630.289999999</v>
      </c>
      <c r="AC6559">
        <f t="shared" si="204"/>
        <v>8000</v>
      </c>
      <c r="AD6559" t="str">
        <f t="shared" si="205"/>
        <v>321</v>
      </c>
    </row>
    <row r="6560" spans="1:30" hidden="1" x14ac:dyDescent="0.25">
      <c r="A6560" t="s">
        <v>604</v>
      </c>
      <c r="B6560" t="s">
        <v>119</v>
      </c>
      <c r="C6560" t="s">
        <v>421</v>
      </c>
      <c r="D6560" t="s">
        <v>430</v>
      </c>
      <c r="E6560" t="s">
        <v>122</v>
      </c>
      <c r="F6560" t="s">
        <v>431</v>
      </c>
      <c r="G6560" t="s">
        <v>3155</v>
      </c>
      <c r="H6560" t="s">
        <v>143</v>
      </c>
      <c r="I6560" t="s">
        <v>124</v>
      </c>
      <c r="J6560" t="s">
        <v>125</v>
      </c>
      <c r="K6560" t="s">
        <v>605</v>
      </c>
      <c r="N6560" t="s">
        <v>606</v>
      </c>
      <c r="O6560" t="s">
        <v>128</v>
      </c>
      <c r="P6560" t="s">
        <v>426</v>
      </c>
      <c r="Q6560" t="s">
        <v>434</v>
      </c>
      <c r="R6560" t="s">
        <v>131</v>
      </c>
      <c r="S6560" t="s">
        <v>132</v>
      </c>
      <c r="T6560" t="s">
        <v>3156</v>
      </c>
      <c r="U6560" t="s">
        <v>151</v>
      </c>
      <c r="V6560" t="s">
        <v>135</v>
      </c>
      <c r="W6560" t="s">
        <v>136</v>
      </c>
      <c r="X6560" t="s">
        <v>607</v>
      </c>
      <c r="Y6560" s="94">
        <v>78876508.799999997</v>
      </c>
      <c r="Z6560" s="94">
        <v>49903382.619999997</v>
      </c>
      <c r="AA6560" s="94">
        <v>51799711.159560002</v>
      </c>
      <c r="AB6560" s="94">
        <v>51799711.159999996</v>
      </c>
      <c r="AC6560">
        <f t="shared" si="204"/>
        <v>8000</v>
      </c>
      <c r="AD6560" t="str">
        <f t="shared" si="205"/>
        <v>321</v>
      </c>
    </row>
    <row r="6561" spans="1:30" hidden="1" x14ac:dyDescent="0.25">
      <c r="A6561" t="s">
        <v>604</v>
      </c>
      <c r="B6561" t="s">
        <v>119</v>
      </c>
      <c r="C6561" t="s">
        <v>421</v>
      </c>
      <c r="D6561" t="s">
        <v>430</v>
      </c>
      <c r="E6561" t="s">
        <v>122</v>
      </c>
      <c r="F6561" t="s">
        <v>431</v>
      </c>
      <c r="G6561" t="s">
        <v>3157</v>
      </c>
      <c r="H6561" t="s">
        <v>143</v>
      </c>
      <c r="I6561" t="s">
        <v>124</v>
      </c>
      <c r="J6561" t="s">
        <v>125</v>
      </c>
      <c r="K6561" t="s">
        <v>605</v>
      </c>
      <c r="N6561" t="s">
        <v>606</v>
      </c>
      <c r="O6561" t="s">
        <v>128</v>
      </c>
      <c r="P6561" t="s">
        <v>426</v>
      </c>
      <c r="Q6561" t="s">
        <v>434</v>
      </c>
      <c r="R6561" t="s">
        <v>131</v>
      </c>
      <c r="S6561" t="s">
        <v>132</v>
      </c>
      <c r="T6561" t="s">
        <v>3158</v>
      </c>
      <c r="U6561" t="s">
        <v>151</v>
      </c>
      <c r="V6561" t="s">
        <v>135</v>
      </c>
      <c r="W6561" t="s">
        <v>136</v>
      </c>
      <c r="X6561" t="s">
        <v>607</v>
      </c>
      <c r="Y6561" s="94">
        <v>10149020.640000001</v>
      </c>
      <c r="Z6561" s="94">
        <v>10146810</v>
      </c>
      <c r="AA6561" s="94">
        <v>10532388.780000001</v>
      </c>
      <c r="AB6561" s="94">
        <v>10532388.779999999</v>
      </c>
      <c r="AC6561">
        <f t="shared" si="204"/>
        <v>8000</v>
      </c>
      <c r="AD6561" t="str">
        <f t="shared" si="205"/>
        <v>321</v>
      </c>
    </row>
    <row r="6562" spans="1:30" hidden="1" x14ac:dyDescent="0.25">
      <c r="A6562" t="s">
        <v>604</v>
      </c>
      <c r="B6562" t="s">
        <v>119</v>
      </c>
      <c r="C6562" t="s">
        <v>421</v>
      </c>
      <c r="D6562" t="s">
        <v>430</v>
      </c>
      <c r="E6562" t="s">
        <v>122</v>
      </c>
      <c r="F6562" t="s">
        <v>431</v>
      </c>
      <c r="G6562" t="s">
        <v>3159</v>
      </c>
      <c r="H6562" t="s">
        <v>143</v>
      </c>
      <c r="I6562" t="s">
        <v>124</v>
      </c>
      <c r="J6562" t="s">
        <v>125</v>
      </c>
      <c r="K6562" t="s">
        <v>605</v>
      </c>
      <c r="N6562" t="s">
        <v>606</v>
      </c>
      <c r="O6562" t="s">
        <v>128</v>
      </c>
      <c r="P6562" t="s">
        <v>426</v>
      </c>
      <c r="Q6562" t="s">
        <v>434</v>
      </c>
      <c r="R6562" t="s">
        <v>131</v>
      </c>
      <c r="S6562" t="s">
        <v>132</v>
      </c>
      <c r="T6562" t="s">
        <v>3160</v>
      </c>
      <c r="U6562" t="s">
        <v>151</v>
      </c>
      <c r="V6562" t="s">
        <v>135</v>
      </c>
      <c r="W6562" t="s">
        <v>136</v>
      </c>
      <c r="X6562" t="s">
        <v>607</v>
      </c>
      <c r="Y6562" s="94">
        <v>4212756.4800000004</v>
      </c>
      <c r="Z6562" s="94">
        <v>17014655.149999999</v>
      </c>
      <c r="AA6562" s="94">
        <v>0</v>
      </c>
      <c r="AB6562" s="94">
        <v>0</v>
      </c>
      <c r="AC6562">
        <f t="shared" si="204"/>
        <v>8000</v>
      </c>
      <c r="AD6562" t="str">
        <f t="shared" si="205"/>
        <v>321</v>
      </c>
    </row>
    <row r="6563" spans="1:30" hidden="1" x14ac:dyDescent="0.25">
      <c r="A6563" t="s">
        <v>604</v>
      </c>
      <c r="B6563" t="s">
        <v>1836</v>
      </c>
      <c r="C6563" t="s">
        <v>421</v>
      </c>
      <c r="D6563" t="s">
        <v>430</v>
      </c>
      <c r="E6563" t="s">
        <v>122</v>
      </c>
      <c r="F6563" t="s">
        <v>431</v>
      </c>
      <c r="G6563" t="s">
        <v>3161</v>
      </c>
      <c r="H6563" t="s">
        <v>143</v>
      </c>
      <c r="I6563" t="s">
        <v>124</v>
      </c>
      <c r="J6563" t="s">
        <v>125</v>
      </c>
      <c r="K6563" t="s">
        <v>605</v>
      </c>
      <c r="N6563" t="s">
        <v>606</v>
      </c>
      <c r="O6563" t="s">
        <v>1840</v>
      </c>
      <c r="P6563" t="s">
        <v>426</v>
      </c>
      <c r="Q6563" t="s">
        <v>434</v>
      </c>
      <c r="R6563" t="s">
        <v>131</v>
      </c>
      <c r="S6563" t="s">
        <v>132</v>
      </c>
      <c r="T6563" t="s">
        <v>3162</v>
      </c>
      <c r="U6563" t="s">
        <v>151</v>
      </c>
      <c r="V6563" t="s">
        <v>135</v>
      </c>
      <c r="W6563" t="s">
        <v>136</v>
      </c>
      <c r="X6563" t="s">
        <v>607</v>
      </c>
      <c r="Z6563" s="94">
        <v>5790960</v>
      </c>
      <c r="AA6563" s="94">
        <v>6011016.4800000004</v>
      </c>
      <c r="AB6563" s="94">
        <v>6011016.4800000004</v>
      </c>
      <c r="AC6563">
        <f t="shared" si="204"/>
        <v>8000</v>
      </c>
      <c r="AD6563" t="str">
        <f t="shared" si="205"/>
        <v>321</v>
      </c>
    </row>
    <row r="6564" spans="1:30" hidden="1" x14ac:dyDescent="0.25">
      <c r="A6564" t="s">
        <v>604</v>
      </c>
      <c r="B6564" t="s">
        <v>1836</v>
      </c>
      <c r="C6564" t="s">
        <v>421</v>
      </c>
      <c r="D6564" t="s">
        <v>430</v>
      </c>
      <c r="E6564" t="s">
        <v>122</v>
      </c>
      <c r="F6564" t="s">
        <v>431</v>
      </c>
      <c r="G6564" t="s">
        <v>3163</v>
      </c>
      <c r="H6564" t="s">
        <v>143</v>
      </c>
      <c r="I6564" t="s">
        <v>124</v>
      </c>
      <c r="J6564" t="s">
        <v>125</v>
      </c>
      <c r="K6564" t="s">
        <v>605</v>
      </c>
      <c r="N6564" t="s">
        <v>606</v>
      </c>
      <c r="O6564" t="s">
        <v>1840</v>
      </c>
      <c r="P6564" t="s">
        <v>426</v>
      </c>
      <c r="Q6564" t="s">
        <v>434</v>
      </c>
      <c r="R6564" t="s">
        <v>131</v>
      </c>
      <c r="S6564" t="s">
        <v>132</v>
      </c>
      <c r="T6564" t="s">
        <v>3164</v>
      </c>
      <c r="U6564" t="s">
        <v>151</v>
      </c>
      <c r="V6564" t="s">
        <v>135</v>
      </c>
      <c r="W6564" t="s">
        <v>136</v>
      </c>
      <c r="X6564" t="s">
        <v>607</v>
      </c>
      <c r="Y6564" s="94">
        <v>19449789.84</v>
      </c>
      <c r="AA6564" s="94">
        <v>0</v>
      </c>
      <c r="AB6564" s="94">
        <v>0</v>
      </c>
      <c r="AC6564">
        <f t="shared" si="204"/>
        <v>8000</v>
      </c>
      <c r="AD6564" t="str">
        <f t="shared" si="205"/>
        <v>321</v>
      </c>
    </row>
    <row r="6565" spans="1:30" hidden="1" x14ac:dyDescent="0.25">
      <c r="A6565" t="s">
        <v>604</v>
      </c>
      <c r="B6565" t="s">
        <v>1568</v>
      </c>
      <c r="C6565" t="s">
        <v>421</v>
      </c>
      <c r="D6565" t="s">
        <v>430</v>
      </c>
      <c r="E6565" t="s">
        <v>122</v>
      </c>
      <c r="F6565" t="s">
        <v>431</v>
      </c>
      <c r="G6565" t="s">
        <v>123</v>
      </c>
      <c r="H6565" t="s">
        <v>388</v>
      </c>
      <c r="I6565" t="s">
        <v>124</v>
      </c>
      <c r="J6565" t="s">
        <v>125</v>
      </c>
      <c r="K6565" t="s">
        <v>605</v>
      </c>
      <c r="N6565" t="s">
        <v>606</v>
      </c>
      <c r="O6565" t="s">
        <v>1571</v>
      </c>
      <c r="P6565" t="s">
        <v>426</v>
      </c>
      <c r="Q6565" t="s">
        <v>434</v>
      </c>
      <c r="R6565" t="s">
        <v>131</v>
      </c>
      <c r="S6565" t="s">
        <v>132</v>
      </c>
      <c r="T6565" t="s">
        <v>133</v>
      </c>
      <c r="U6565" t="s">
        <v>394</v>
      </c>
      <c r="V6565" t="s">
        <v>135</v>
      </c>
      <c r="W6565" t="s">
        <v>136</v>
      </c>
      <c r="X6565" t="s">
        <v>607</v>
      </c>
      <c r="Y6565" s="94">
        <v>3000000000</v>
      </c>
      <c r="Z6565" s="94">
        <v>701740000</v>
      </c>
      <c r="AA6565" s="94">
        <v>0</v>
      </c>
      <c r="AB6565" s="94">
        <v>0</v>
      </c>
      <c r="AC6565">
        <f t="shared" si="204"/>
        <v>8000</v>
      </c>
      <c r="AD6565" t="str">
        <f t="shared" si="205"/>
        <v>321</v>
      </c>
    </row>
    <row r="6566" spans="1:30" hidden="1" x14ac:dyDescent="0.25">
      <c r="A6566" t="s">
        <v>604</v>
      </c>
      <c r="B6566" t="s">
        <v>119</v>
      </c>
      <c r="C6566" t="s">
        <v>421</v>
      </c>
      <c r="D6566" t="s">
        <v>430</v>
      </c>
      <c r="E6566" t="s">
        <v>122</v>
      </c>
      <c r="F6566" t="s">
        <v>431</v>
      </c>
      <c r="G6566" t="s">
        <v>3165</v>
      </c>
      <c r="H6566" t="s">
        <v>143</v>
      </c>
      <c r="I6566" t="s">
        <v>124</v>
      </c>
      <c r="J6566" t="s">
        <v>125</v>
      </c>
      <c r="K6566" t="s">
        <v>605</v>
      </c>
      <c r="N6566" t="s">
        <v>606</v>
      </c>
      <c r="O6566" t="s">
        <v>128</v>
      </c>
      <c r="P6566" t="s">
        <v>426</v>
      </c>
      <c r="Q6566" t="s">
        <v>434</v>
      </c>
      <c r="R6566" t="s">
        <v>131</v>
      </c>
      <c r="S6566" t="s">
        <v>132</v>
      </c>
      <c r="T6566" t="s">
        <v>3166</v>
      </c>
      <c r="U6566" t="s">
        <v>151</v>
      </c>
      <c r="V6566" t="s">
        <v>135</v>
      </c>
      <c r="W6566" t="s">
        <v>136</v>
      </c>
      <c r="X6566" t="s">
        <v>607</v>
      </c>
      <c r="AA6566" s="94">
        <v>20073223.959900003</v>
      </c>
      <c r="AB6566" s="94">
        <v>20073223.960000001</v>
      </c>
      <c r="AC6566">
        <f t="shared" si="204"/>
        <v>8000</v>
      </c>
      <c r="AD6566" t="str">
        <f t="shared" si="205"/>
        <v>321</v>
      </c>
    </row>
    <row r="6567" spans="1:30" hidden="1" x14ac:dyDescent="0.25">
      <c r="A6567">
        <v>311113220100000</v>
      </c>
      <c r="B6567">
        <v>421</v>
      </c>
      <c r="C6567" t="s">
        <v>788</v>
      </c>
      <c r="D6567">
        <v>42403</v>
      </c>
      <c r="E6567">
        <v>2</v>
      </c>
      <c r="F6567">
        <v>11</v>
      </c>
      <c r="G6567" t="s">
        <v>160</v>
      </c>
      <c r="H6567" t="s">
        <v>143</v>
      </c>
      <c r="I6567" t="s">
        <v>124</v>
      </c>
      <c r="J6567" t="s">
        <v>1407</v>
      </c>
      <c r="K6567" t="s">
        <v>3167</v>
      </c>
      <c r="L6567" t="s">
        <v>3168</v>
      </c>
      <c r="N6567" t="s">
        <v>705</v>
      </c>
      <c r="O6567" t="s">
        <v>786</v>
      </c>
      <c r="P6567" t="s">
        <v>792</v>
      </c>
      <c r="Q6567" t="s">
        <v>893</v>
      </c>
      <c r="R6567" t="s">
        <v>794</v>
      </c>
      <c r="S6567" t="s">
        <v>164</v>
      </c>
      <c r="T6567" t="s">
        <v>165</v>
      </c>
      <c r="U6567" t="s">
        <v>151</v>
      </c>
      <c r="V6567" t="s">
        <v>135</v>
      </c>
      <c r="W6567" t="s">
        <v>1408</v>
      </c>
      <c r="X6567" t="s">
        <v>3169</v>
      </c>
      <c r="AA6567" s="94">
        <v>4779043.4900000021</v>
      </c>
      <c r="AB6567" s="94">
        <v>4779043.49</v>
      </c>
      <c r="AC6567">
        <f t="shared" si="204"/>
        <v>4000</v>
      </c>
      <c r="AD6567" t="str">
        <f t="shared" si="205"/>
        <v>322</v>
      </c>
    </row>
    <row r="6568" spans="1:30" hidden="1" x14ac:dyDescent="0.25">
      <c r="A6568" t="s">
        <v>3170</v>
      </c>
      <c r="B6568" t="s">
        <v>1486</v>
      </c>
      <c r="C6568" t="s">
        <v>3171</v>
      </c>
      <c r="D6568" t="s">
        <v>598</v>
      </c>
      <c r="E6568" t="s">
        <v>122</v>
      </c>
      <c r="F6568" t="s">
        <v>159</v>
      </c>
      <c r="G6568" t="s">
        <v>160</v>
      </c>
      <c r="H6568">
        <v>19</v>
      </c>
      <c r="I6568" t="s">
        <v>124</v>
      </c>
      <c r="J6568" t="s">
        <v>125</v>
      </c>
      <c r="K6568" t="s">
        <v>3172</v>
      </c>
      <c r="N6568" t="s">
        <v>3173</v>
      </c>
      <c r="O6568" t="s">
        <v>874</v>
      </c>
      <c r="P6568" t="s">
        <v>3174</v>
      </c>
      <c r="Q6568" t="s">
        <v>602</v>
      </c>
      <c r="R6568" t="s">
        <v>131</v>
      </c>
      <c r="S6568" t="s">
        <v>164</v>
      </c>
      <c r="T6568" t="s">
        <v>165</v>
      </c>
      <c r="U6568" t="s">
        <v>134</v>
      </c>
      <c r="V6568" t="s">
        <v>135</v>
      </c>
      <c r="W6568" t="s">
        <v>136</v>
      </c>
      <c r="X6568" t="s">
        <v>3175</v>
      </c>
      <c r="Y6568" s="94">
        <v>4635000.12</v>
      </c>
      <c r="Z6568" s="94">
        <v>4635000.12</v>
      </c>
      <c r="AA6568" s="94">
        <v>4774050.1236000005</v>
      </c>
      <c r="AB6568" s="94">
        <v>4774050.12</v>
      </c>
      <c r="AC6568">
        <f t="shared" si="204"/>
        <v>4000</v>
      </c>
      <c r="AD6568" t="str">
        <f t="shared" si="205"/>
        <v>321</v>
      </c>
    </row>
    <row r="6569" spans="1:30" hidden="1" x14ac:dyDescent="0.25">
      <c r="A6569" t="s">
        <v>1676</v>
      </c>
      <c r="B6569" t="s">
        <v>119</v>
      </c>
      <c r="C6569" t="s">
        <v>1677</v>
      </c>
      <c r="D6569" t="s">
        <v>3176</v>
      </c>
      <c r="E6569" t="s">
        <v>122</v>
      </c>
      <c r="F6569" t="s">
        <v>159</v>
      </c>
      <c r="G6569" t="s">
        <v>160</v>
      </c>
      <c r="H6569">
        <v>19</v>
      </c>
      <c r="I6569" t="s">
        <v>124</v>
      </c>
      <c r="J6569" t="s">
        <v>125</v>
      </c>
      <c r="K6569" t="s">
        <v>1678</v>
      </c>
      <c r="N6569" t="s">
        <v>1679</v>
      </c>
      <c r="O6569" t="s">
        <v>128</v>
      </c>
      <c r="P6569" t="s">
        <v>1680</v>
      </c>
      <c r="Q6569" t="s">
        <v>3177</v>
      </c>
      <c r="R6569" t="s">
        <v>131</v>
      </c>
      <c r="S6569" t="s">
        <v>164</v>
      </c>
      <c r="T6569" t="s">
        <v>165</v>
      </c>
      <c r="U6569" t="s">
        <v>134</v>
      </c>
      <c r="V6569" t="s">
        <v>135</v>
      </c>
      <c r="W6569" t="s">
        <v>136</v>
      </c>
      <c r="X6569" t="s">
        <v>1681</v>
      </c>
      <c r="Y6569" s="94">
        <v>9270000</v>
      </c>
      <c r="Z6569" s="94">
        <v>4635000</v>
      </c>
      <c r="AA6569" s="94">
        <v>4774050</v>
      </c>
      <c r="AB6569" s="94">
        <v>4774050</v>
      </c>
      <c r="AC6569">
        <f t="shared" si="204"/>
        <v>4000</v>
      </c>
      <c r="AD6569" t="str">
        <f t="shared" si="205"/>
        <v>308</v>
      </c>
    </row>
    <row r="6570" spans="1:30" hidden="1" x14ac:dyDescent="0.25">
      <c r="A6570">
        <v>311113220100000</v>
      </c>
      <c r="B6570">
        <v>421</v>
      </c>
      <c r="C6570" t="s">
        <v>788</v>
      </c>
      <c r="D6570">
        <v>42407</v>
      </c>
      <c r="E6570">
        <v>2</v>
      </c>
      <c r="F6570">
        <v>12</v>
      </c>
      <c r="G6570" t="s">
        <v>160</v>
      </c>
      <c r="H6570" t="s">
        <v>143</v>
      </c>
      <c r="I6570" t="s">
        <v>124</v>
      </c>
      <c r="J6570" t="s">
        <v>1303</v>
      </c>
      <c r="K6570" t="s">
        <v>2510</v>
      </c>
      <c r="L6570" t="s">
        <v>3178</v>
      </c>
      <c r="N6570" t="s">
        <v>705</v>
      </c>
      <c r="O6570" t="s">
        <v>786</v>
      </c>
      <c r="P6570" t="s">
        <v>792</v>
      </c>
      <c r="Q6570" t="s">
        <v>793</v>
      </c>
      <c r="R6570" t="s">
        <v>794</v>
      </c>
      <c r="S6570" t="s">
        <v>795</v>
      </c>
      <c r="T6570" t="s">
        <v>165</v>
      </c>
      <c r="U6570" t="s">
        <v>151</v>
      </c>
      <c r="V6570" t="s">
        <v>135</v>
      </c>
      <c r="W6570" t="s">
        <v>3179</v>
      </c>
      <c r="X6570" t="s">
        <v>2512</v>
      </c>
      <c r="AA6570" s="94">
        <v>4431795.1859999998</v>
      </c>
      <c r="AB6570" s="94">
        <v>4431795.1900000004</v>
      </c>
      <c r="AC6570">
        <f t="shared" si="204"/>
        <v>4000</v>
      </c>
      <c r="AD6570" t="str">
        <f t="shared" si="205"/>
        <v>322</v>
      </c>
    </row>
    <row r="6571" spans="1:30" hidden="1" x14ac:dyDescent="0.25">
      <c r="A6571">
        <v>211213211040001</v>
      </c>
      <c r="B6571">
        <v>221</v>
      </c>
      <c r="C6571" t="s">
        <v>3180</v>
      </c>
      <c r="D6571">
        <v>41501</v>
      </c>
      <c r="E6571">
        <v>2</v>
      </c>
      <c r="F6571">
        <v>12</v>
      </c>
      <c r="G6571" t="s">
        <v>160</v>
      </c>
      <c r="H6571" t="s">
        <v>3181</v>
      </c>
      <c r="I6571" t="s">
        <v>124</v>
      </c>
      <c r="J6571" t="s">
        <v>125</v>
      </c>
      <c r="K6571">
        <v>218009701</v>
      </c>
      <c r="N6571" t="s">
        <v>2924</v>
      </c>
      <c r="O6571" t="s">
        <v>828</v>
      </c>
      <c r="P6571" t="s">
        <v>3182</v>
      </c>
      <c r="Q6571" t="s">
        <v>602</v>
      </c>
      <c r="R6571" t="s">
        <v>794</v>
      </c>
      <c r="S6571" t="s">
        <v>795</v>
      </c>
      <c r="T6571" t="s">
        <v>165</v>
      </c>
      <c r="U6571" t="s">
        <v>3183</v>
      </c>
      <c r="V6571" t="s">
        <v>135</v>
      </c>
      <c r="W6571" t="s">
        <v>136</v>
      </c>
      <c r="AA6571" s="94">
        <v>4200000</v>
      </c>
      <c r="AB6571" s="94">
        <v>4200000</v>
      </c>
      <c r="AC6571">
        <f t="shared" si="204"/>
        <v>4000</v>
      </c>
      <c r="AD6571" t="str">
        <f t="shared" si="205"/>
        <v>321</v>
      </c>
    </row>
    <row r="6572" spans="1:30" hidden="1" x14ac:dyDescent="0.25">
      <c r="A6572" t="s">
        <v>1492</v>
      </c>
      <c r="B6572" t="s">
        <v>536</v>
      </c>
      <c r="C6572" t="s">
        <v>1466</v>
      </c>
      <c r="D6572" t="s">
        <v>1683</v>
      </c>
      <c r="E6572" t="s">
        <v>122</v>
      </c>
      <c r="F6572" t="s">
        <v>159</v>
      </c>
      <c r="G6572" t="s">
        <v>160</v>
      </c>
      <c r="H6572">
        <v>19</v>
      </c>
      <c r="I6572" t="s">
        <v>124</v>
      </c>
      <c r="J6572" t="s">
        <v>125</v>
      </c>
      <c r="K6572" t="s">
        <v>1493</v>
      </c>
      <c r="N6572" t="s">
        <v>1494</v>
      </c>
      <c r="O6572" t="s">
        <v>539</v>
      </c>
      <c r="P6572" t="s">
        <v>1469</v>
      </c>
      <c r="Q6572" t="s">
        <v>1686</v>
      </c>
      <c r="R6572" t="s">
        <v>131</v>
      </c>
      <c r="S6572" t="s">
        <v>164</v>
      </c>
      <c r="T6572" t="s">
        <v>165</v>
      </c>
      <c r="U6572" t="s">
        <v>134</v>
      </c>
      <c r="V6572" t="s">
        <v>135</v>
      </c>
      <c r="W6572" t="s">
        <v>136</v>
      </c>
      <c r="X6572" t="s">
        <v>1495</v>
      </c>
      <c r="Y6572" s="94">
        <v>5300644.71</v>
      </c>
      <c r="Z6572" s="94">
        <v>4058567.1399999997</v>
      </c>
      <c r="AA6572" s="94">
        <v>4180324.1541999998</v>
      </c>
      <c r="AB6572" s="94">
        <v>4180324.15</v>
      </c>
      <c r="AC6572">
        <f t="shared" si="204"/>
        <v>4000</v>
      </c>
      <c r="AD6572" t="str">
        <f t="shared" si="205"/>
        <v>307</v>
      </c>
    </row>
    <row r="6573" spans="1:30" hidden="1" x14ac:dyDescent="0.25">
      <c r="A6573">
        <v>212113210015001</v>
      </c>
      <c r="B6573">
        <v>356</v>
      </c>
      <c r="C6573" t="s">
        <v>870</v>
      </c>
      <c r="D6573">
        <v>41601</v>
      </c>
      <c r="E6573">
        <v>2</v>
      </c>
      <c r="F6573">
        <v>11</v>
      </c>
      <c r="G6573" t="s">
        <v>160</v>
      </c>
      <c r="H6573" t="s">
        <v>388</v>
      </c>
      <c r="I6573" t="s">
        <v>124</v>
      </c>
      <c r="J6573" t="s">
        <v>125</v>
      </c>
      <c r="K6573" t="s">
        <v>3184</v>
      </c>
      <c r="L6573" t="s">
        <v>3185</v>
      </c>
      <c r="N6573" t="s">
        <v>873</v>
      </c>
      <c r="O6573" t="s">
        <v>874</v>
      </c>
      <c r="P6573" t="s">
        <v>875</v>
      </c>
      <c r="Q6573" t="s">
        <v>876</v>
      </c>
      <c r="R6573" t="s">
        <v>794</v>
      </c>
      <c r="S6573" t="s">
        <v>164</v>
      </c>
      <c r="T6573" t="s">
        <v>165</v>
      </c>
      <c r="U6573" t="s">
        <v>394</v>
      </c>
      <c r="V6573" t="s">
        <v>135</v>
      </c>
      <c r="W6573" t="s">
        <v>136</v>
      </c>
      <c r="X6573" t="s">
        <v>3186</v>
      </c>
      <c r="AA6573" s="94">
        <v>4030025.3499999996</v>
      </c>
      <c r="AB6573" s="94">
        <v>4030025.35</v>
      </c>
      <c r="AC6573">
        <f t="shared" si="204"/>
        <v>4000</v>
      </c>
      <c r="AD6573" t="str">
        <f t="shared" si="205"/>
        <v>321</v>
      </c>
    </row>
    <row r="6574" spans="1:30" hidden="1" x14ac:dyDescent="0.25">
      <c r="A6574">
        <v>311113220100000</v>
      </c>
      <c r="B6574">
        <v>421</v>
      </c>
      <c r="C6574" t="s">
        <v>788</v>
      </c>
      <c r="D6574">
        <v>42407</v>
      </c>
      <c r="E6574">
        <v>2</v>
      </c>
      <c r="F6574">
        <v>12</v>
      </c>
      <c r="G6574" t="s">
        <v>160</v>
      </c>
      <c r="H6574" t="s">
        <v>143</v>
      </c>
      <c r="I6574" t="s">
        <v>124</v>
      </c>
      <c r="J6574" t="s">
        <v>304</v>
      </c>
      <c r="K6574" t="s">
        <v>2510</v>
      </c>
      <c r="L6574" t="s">
        <v>3187</v>
      </c>
      <c r="N6574" t="s">
        <v>705</v>
      </c>
      <c r="O6574" t="s">
        <v>786</v>
      </c>
      <c r="P6574" t="s">
        <v>792</v>
      </c>
      <c r="Q6574" t="s">
        <v>793</v>
      </c>
      <c r="R6574" t="s">
        <v>794</v>
      </c>
      <c r="S6574" t="s">
        <v>795</v>
      </c>
      <c r="T6574" t="s">
        <v>165</v>
      </c>
      <c r="U6574" t="s">
        <v>151</v>
      </c>
      <c r="V6574" t="s">
        <v>135</v>
      </c>
      <c r="W6574" t="s">
        <v>3188</v>
      </c>
      <c r="X6574" t="s">
        <v>2512</v>
      </c>
      <c r="AA6574" s="94">
        <v>4027169.0270000007</v>
      </c>
      <c r="AB6574" s="94">
        <v>4027169.03</v>
      </c>
      <c r="AC6574">
        <f t="shared" si="204"/>
        <v>4000</v>
      </c>
      <c r="AD6574" t="str">
        <f t="shared" si="205"/>
        <v>322</v>
      </c>
    </row>
    <row r="6575" spans="1:30" hidden="1" x14ac:dyDescent="0.25">
      <c r="A6575" t="s">
        <v>2234</v>
      </c>
      <c r="B6575" t="s">
        <v>2188</v>
      </c>
      <c r="C6575" t="s">
        <v>2362</v>
      </c>
      <c r="D6575" t="s">
        <v>813</v>
      </c>
      <c r="E6575" t="s">
        <v>122</v>
      </c>
      <c r="F6575" t="s">
        <v>159</v>
      </c>
      <c r="G6575" t="s">
        <v>160</v>
      </c>
      <c r="H6575">
        <v>19</v>
      </c>
      <c r="I6575" t="s">
        <v>124</v>
      </c>
      <c r="J6575" t="s">
        <v>125</v>
      </c>
      <c r="K6575" t="s">
        <v>2363</v>
      </c>
      <c r="N6575" t="s">
        <v>2237</v>
      </c>
      <c r="O6575" t="s">
        <v>2191</v>
      </c>
      <c r="P6575" t="s">
        <v>2364</v>
      </c>
      <c r="Q6575" t="s">
        <v>809</v>
      </c>
      <c r="R6575" t="s">
        <v>131</v>
      </c>
      <c r="S6575" t="s">
        <v>164</v>
      </c>
      <c r="T6575" t="s">
        <v>165</v>
      </c>
      <c r="U6575" t="s">
        <v>134</v>
      </c>
      <c r="V6575" t="s">
        <v>135</v>
      </c>
      <c r="W6575" t="s">
        <v>136</v>
      </c>
      <c r="X6575" t="s">
        <v>2365</v>
      </c>
      <c r="Y6575" s="94">
        <v>0</v>
      </c>
      <c r="Z6575" s="94">
        <v>0</v>
      </c>
      <c r="AA6575" s="94">
        <v>0</v>
      </c>
      <c r="AB6575" s="94">
        <v>0</v>
      </c>
      <c r="AC6575">
        <f t="shared" si="204"/>
        <v>7000</v>
      </c>
      <c r="AD6575" t="str">
        <f t="shared" si="205"/>
        <v>321</v>
      </c>
    </row>
    <row r="6576" spans="1:30" hidden="1" x14ac:dyDescent="0.25">
      <c r="A6576" t="s">
        <v>2234</v>
      </c>
      <c r="B6576" t="s">
        <v>2188</v>
      </c>
      <c r="C6576" t="s">
        <v>2362</v>
      </c>
      <c r="D6576" t="s">
        <v>430</v>
      </c>
      <c r="E6576" t="s">
        <v>122</v>
      </c>
      <c r="F6576" t="s">
        <v>431</v>
      </c>
      <c r="G6576" t="s">
        <v>3189</v>
      </c>
      <c r="H6576" t="s">
        <v>143</v>
      </c>
      <c r="I6576" t="s">
        <v>124</v>
      </c>
      <c r="J6576" t="s">
        <v>125</v>
      </c>
      <c r="K6576" t="s">
        <v>2363</v>
      </c>
      <c r="N6576" t="s">
        <v>2237</v>
      </c>
      <c r="O6576" t="s">
        <v>2191</v>
      </c>
      <c r="P6576" t="s">
        <v>2364</v>
      </c>
      <c r="Q6576" t="s">
        <v>434</v>
      </c>
      <c r="R6576" t="s">
        <v>131</v>
      </c>
      <c r="S6576" t="s">
        <v>132</v>
      </c>
      <c r="T6576" t="s">
        <v>3190</v>
      </c>
      <c r="U6576" t="s">
        <v>151</v>
      </c>
      <c r="V6576" t="s">
        <v>135</v>
      </c>
      <c r="W6576" t="s">
        <v>136</v>
      </c>
      <c r="X6576" t="s">
        <v>2365</v>
      </c>
      <c r="Y6576" s="94">
        <v>2338100.04</v>
      </c>
      <c r="Z6576" s="94">
        <v>3616153.3198039159</v>
      </c>
      <c r="AA6576" s="94">
        <v>0</v>
      </c>
      <c r="AB6576" s="94">
        <v>0</v>
      </c>
      <c r="AC6576">
        <f t="shared" si="204"/>
        <v>8000</v>
      </c>
      <c r="AD6576" t="str">
        <f t="shared" si="205"/>
        <v>321</v>
      </c>
    </row>
    <row r="6577" spans="1:30" hidden="1" x14ac:dyDescent="0.25">
      <c r="A6577">
        <v>311113220100000</v>
      </c>
      <c r="B6577">
        <v>421</v>
      </c>
      <c r="C6577" t="s">
        <v>788</v>
      </c>
      <c r="D6577">
        <v>42407</v>
      </c>
      <c r="E6577">
        <v>2</v>
      </c>
      <c r="F6577">
        <v>12</v>
      </c>
      <c r="G6577" t="s">
        <v>160</v>
      </c>
      <c r="H6577" t="s">
        <v>143</v>
      </c>
      <c r="I6577" t="s">
        <v>124</v>
      </c>
      <c r="J6577" t="s">
        <v>538</v>
      </c>
      <c r="K6577" t="s">
        <v>2510</v>
      </c>
      <c r="L6577" t="s">
        <v>3191</v>
      </c>
      <c r="N6577" t="s">
        <v>705</v>
      </c>
      <c r="O6577" t="s">
        <v>786</v>
      </c>
      <c r="P6577" t="s">
        <v>792</v>
      </c>
      <c r="Q6577" t="s">
        <v>793</v>
      </c>
      <c r="R6577" t="s">
        <v>794</v>
      </c>
      <c r="S6577" t="s">
        <v>795</v>
      </c>
      <c r="T6577" t="s">
        <v>165</v>
      </c>
      <c r="U6577" t="s">
        <v>151</v>
      </c>
      <c r="V6577" t="s">
        <v>135</v>
      </c>
      <c r="W6577" t="s">
        <v>3192</v>
      </c>
      <c r="X6577" t="s">
        <v>2512</v>
      </c>
      <c r="AA6577" s="94">
        <v>3792764.0730000003</v>
      </c>
      <c r="AB6577" s="94">
        <v>3792764.07</v>
      </c>
      <c r="AC6577">
        <f t="shared" si="204"/>
        <v>4000</v>
      </c>
      <c r="AD6577" t="str">
        <f t="shared" si="205"/>
        <v>322</v>
      </c>
    </row>
    <row r="6578" spans="1:30" hidden="1" x14ac:dyDescent="0.25">
      <c r="A6578">
        <v>311113220100000</v>
      </c>
      <c r="B6578">
        <v>421</v>
      </c>
      <c r="C6578" t="s">
        <v>788</v>
      </c>
      <c r="D6578">
        <v>42403</v>
      </c>
      <c r="E6578">
        <v>2</v>
      </c>
      <c r="F6578">
        <v>11</v>
      </c>
      <c r="G6578" t="s">
        <v>160</v>
      </c>
      <c r="H6578" t="s">
        <v>143</v>
      </c>
      <c r="I6578" t="s">
        <v>124</v>
      </c>
      <c r="J6578" t="s">
        <v>304</v>
      </c>
      <c r="K6578" t="s">
        <v>3167</v>
      </c>
      <c r="L6578" t="s">
        <v>3193</v>
      </c>
      <c r="N6578" t="s">
        <v>705</v>
      </c>
      <c r="O6578" t="s">
        <v>786</v>
      </c>
      <c r="P6578" t="s">
        <v>792</v>
      </c>
      <c r="Q6578" t="s">
        <v>893</v>
      </c>
      <c r="R6578" t="s">
        <v>794</v>
      </c>
      <c r="S6578" t="s">
        <v>164</v>
      </c>
      <c r="T6578" t="s">
        <v>165</v>
      </c>
      <c r="U6578" t="s">
        <v>151</v>
      </c>
      <c r="V6578" t="s">
        <v>135</v>
      </c>
      <c r="W6578" t="s">
        <v>3188</v>
      </c>
      <c r="X6578" t="s">
        <v>3169</v>
      </c>
      <c r="AA6578" s="94">
        <v>3752566.6550000012</v>
      </c>
      <c r="AB6578" s="94">
        <v>3752566.66</v>
      </c>
      <c r="AC6578">
        <f t="shared" si="204"/>
        <v>4000</v>
      </c>
      <c r="AD6578" t="str">
        <f t="shared" si="205"/>
        <v>322</v>
      </c>
    </row>
    <row r="6579" spans="1:30" hidden="1" x14ac:dyDescent="0.25">
      <c r="A6579" s="97" t="s">
        <v>1496</v>
      </c>
      <c r="B6579" s="97" t="s">
        <v>641</v>
      </c>
      <c r="C6579" s="97" t="s">
        <v>1497</v>
      </c>
      <c r="D6579" s="97" t="s">
        <v>598</v>
      </c>
      <c r="E6579" s="97" t="s">
        <v>122</v>
      </c>
      <c r="F6579" s="98">
        <v>15</v>
      </c>
      <c r="G6579" s="98" t="s">
        <v>142</v>
      </c>
      <c r="H6579" s="97">
        <v>19</v>
      </c>
      <c r="I6579" s="97" t="s">
        <v>124</v>
      </c>
      <c r="J6579" s="97" t="s">
        <v>125</v>
      </c>
      <c r="K6579" s="97" t="s">
        <v>3194</v>
      </c>
      <c r="L6579" s="97"/>
      <c r="M6579" s="97"/>
      <c r="N6579" s="97" t="s">
        <v>1499</v>
      </c>
      <c r="O6579" s="97" t="s">
        <v>644</v>
      </c>
      <c r="P6579" s="97" t="s">
        <v>1500</v>
      </c>
      <c r="Q6579" s="97" t="s">
        <v>602</v>
      </c>
      <c r="R6579" s="97" t="s">
        <v>131</v>
      </c>
      <c r="S6579" s="97" t="s">
        <v>149</v>
      </c>
      <c r="T6579" s="97" t="s">
        <v>150</v>
      </c>
      <c r="U6579" s="97" t="s">
        <v>134</v>
      </c>
      <c r="V6579" s="97" t="s">
        <v>135</v>
      </c>
      <c r="W6579" s="97" t="s">
        <v>136</v>
      </c>
      <c r="X6579" s="97" t="s">
        <v>3195</v>
      </c>
      <c r="Y6579" s="99">
        <v>0</v>
      </c>
      <c r="Z6579" s="99">
        <v>3515857.91</v>
      </c>
      <c r="AA6579" s="99">
        <v>3621333.6473000003</v>
      </c>
      <c r="AB6579" s="99">
        <v>3621333.65</v>
      </c>
      <c r="AC6579">
        <f t="shared" si="204"/>
        <v>4000</v>
      </c>
      <c r="AD6579" t="str">
        <f t="shared" si="205"/>
        <v>321</v>
      </c>
    </row>
    <row r="6580" spans="1:30" hidden="1" x14ac:dyDescent="0.25">
      <c r="A6580" t="s">
        <v>2015</v>
      </c>
      <c r="B6580" t="s">
        <v>622</v>
      </c>
      <c r="C6580" t="s">
        <v>3042</v>
      </c>
      <c r="D6580" t="s">
        <v>813</v>
      </c>
      <c r="E6580" t="s">
        <v>122</v>
      </c>
      <c r="F6580" t="s">
        <v>159</v>
      </c>
      <c r="G6580" t="s">
        <v>160</v>
      </c>
      <c r="H6580">
        <v>19</v>
      </c>
      <c r="I6580" t="s">
        <v>124</v>
      </c>
      <c r="J6580" t="s">
        <v>125</v>
      </c>
      <c r="K6580" t="s">
        <v>3043</v>
      </c>
      <c r="N6580" t="s">
        <v>2018</v>
      </c>
      <c r="O6580" t="s">
        <v>625</v>
      </c>
      <c r="P6580" t="s">
        <v>3044</v>
      </c>
      <c r="Q6580" t="s">
        <v>809</v>
      </c>
      <c r="R6580" t="s">
        <v>131</v>
      </c>
      <c r="S6580" t="s">
        <v>164</v>
      </c>
      <c r="T6580" t="s">
        <v>165</v>
      </c>
      <c r="U6580" t="s">
        <v>134</v>
      </c>
      <c r="V6580" t="s">
        <v>135</v>
      </c>
      <c r="W6580" t="s">
        <v>136</v>
      </c>
      <c r="X6580" t="s">
        <v>3045</v>
      </c>
      <c r="Y6580" s="94">
        <v>0</v>
      </c>
      <c r="Z6580" s="94">
        <v>0</v>
      </c>
      <c r="AA6580" s="94">
        <v>0</v>
      </c>
      <c r="AB6580" s="94">
        <v>0</v>
      </c>
      <c r="AC6580">
        <f t="shared" si="204"/>
        <v>7000</v>
      </c>
      <c r="AD6580" t="str">
        <f t="shared" si="205"/>
        <v>321</v>
      </c>
    </row>
    <row r="6581" spans="1:30" hidden="1" x14ac:dyDescent="0.25">
      <c r="A6581" t="s">
        <v>2015</v>
      </c>
      <c r="B6581" t="s">
        <v>622</v>
      </c>
      <c r="C6581" t="s">
        <v>3042</v>
      </c>
      <c r="D6581" t="s">
        <v>430</v>
      </c>
      <c r="E6581" t="s">
        <v>122</v>
      </c>
      <c r="F6581" t="s">
        <v>431</v>
      </c>
      <c r="G6581" t="s">
        <v>3196</v>
      </c>
      <c r="H6581" t="s">
        <v>143</v>
      </c>
      <c r="I6581" t="s">
        <v>124</v>
      </c>
      <c r="J6581" t="s">
        <v>125</v>
      </c>
      <c r="K6581" t="s">
        <v>3043</v>
      </c>
      <c r="N6581" t="s">
        <v>2018</v>
      </c>
      <c r="O6581" t="s">
        <v>625</v>
      </c>
      <c r="P6581" t="s">
        <v>3044</v>
      </c>
      <c r="Q6581" t="s">
        <v>434</v>
      </c>
      <c r="R6581" t="s">
        <v>131</v>
      </c>
      <c r="S6581" t="s">
        <v>132</v>
      </c>
      <c r="T6581" t="s">
        <v>3197</v>
      </c>
      <c r="U6581" t="s">
        <v>151</v>
      </c>
      <c r="V6581" t="s">
        <v>135</v>
      </c>
      <c r="W6581" t="s">
        <v>136</v>
      </c>
      <c r="X6581" t="s">
        <v>3045</v>
      </c>
      <c r="Z6581" s="94">
        <v>7017304</v>
      </c>
      <c r="AA6581" s="94">
        <v>0</v>
      </c>
      <c r="AB6581" s="94">
        <v>0</v>
      </c>
      <c r="AC6581">
        <f t="shared" si="204"/>
        <v>8000</v>
      </c>
      <c r="AD6581" t="str">
        <f t="shared" si="205"/>
        <v>321</v>
      </c>
    </row>
    <row r="6582" spans="1:30" hidden="1" x14ac:dyDescent="0.25">
      <c r="A6582" s="97" t="s">
        <v>2234</v>
      </c>
      <c r="B6582" s="97" t="s">
        <v>2188</v>
      </c>
      <c r="C6582" s="97" t="s">
        <v>3198</v>
      </c>
      <c r="D6582" s="97" t="s">
        <v>598</v>
      </c>
      <c r="E6582" s="97" t="s">
        <v>122</v>
      </c>
      <c r="F6582" s="98">
        <v>15</v>
      </c>
      <c r="G6582" s="98" t="s">
        <v>142</v>
      </c>
      <c r="H6582" s="97">
        <v>19</v>
      </c>
      <c r="I6582" s="97" t="s">
        <v>124</v>
      </c>
      <c r="J6582" s="97" t="s">
        <v>125</v>
      </c>
      <c r="K6582" s="97" t="s">
        <v>3199</v>
      </c>
      <c r="L6582" s="97"/>
      <c r="M6582" s="97"/>
      <c r="N6582" s="97" t="s">
        <v>2237</v>
      </c>
      <c r="O6582" s="97" t="s">
        <v>2191</v>
      </c>
      <c r="P6582" s="97" t="s">
        <v>3200</v>
      </c>
      <c r="Q6582" s="97" t="s">
        <v>602</v>
      </c>
      <c r="R6582" s="97" t="s">
        <v>131</v>
      </c>
      <c r="S6582" s="97" t="s">
        <v>149</v>
      </c>
      <c r="T6582" s="97" t="s">
        <v>150</v>
      </c>
      <c r="U6582" s="97" t="s">
        <v>134</v>
      </c>
      <c r="V6582" s="97" t="s">
        <v>135</v>
      </c>
      <c r="W6582" s="97" t="s">
        <v>136</v>
      </c>
      <c r="X6582" s="97" t="s">
        <v>3201</v>
      </c>
      <c r="Y6582" s="99">
        <v>3480000</v>
      </c>
      <c r="Z6582" s="99">
        <v>3480000</v>
      </c>
      <c r="AA6582" s="99">
        <v>3584400</v>
      </c>
      <c r="AB6582" s="99">
        <v>3584400</v>
      </c>
      <c r="AC6582">
        <f t="shared" si="204"/>
        <v>4000</v>
      </c>
      <c r="AD6582" t="str">
        <f t="shared" si="205"/>
        <v>321</v>
      </c>
    </row>
    <row r="6583" spans="1:30" hidden="1" x14ac:dyDescent="0.25">
      <c r="A6583">
        <v>311113220100000</v>
      </c>
      <c r="B6583">
        <v>421</v>
      </c>
      <c r="C6583" t="s">
        <v>788</v>
      </c>
      <c r="D6583">
        <v>42407</v>
      </c>
      <c r="E6583">
        <v>2</v>
      </c>
      <c r="F6583">
        <v>12</v>
      </c>
      <c r="G6583" t="s">
        <v>160</v>
      </c>
      <c r="H6583" t="s">
        <v>143</v>
      </c>
      <c r="I6583" t="s">
        <v>124</v>
      </c>
      <c r="J6583" t="s">
        <v>388</v>
      </c>
      <c r="K6583" t="s">
        <v>2510</v>
      </c>
      <c r="L6583" t="s">
        <v>3202</v>
      </c>
      <c r="N6583" t="s">
        <v>705</v>
      </c>
      <c r="O6583" t="s">
        <v>786</v>
      </c>
      <c r="P6583" t="s">
        <v>792</v>
      </c>
      <c r="Q6583" t="s">
        <v>793</v>
      </c>
      <c r="R6583" t="s">
        <v>794</v>
      </c>
      <c r="S6583" t="s">
        <v>795</v>
      </c>
      <c r="T6583" t="s">
        <v>165</v>
      </c>
      <c r="U6583" t="s">
        <v>151</v>
      </c>
      <c r="V6583" t="s">
        <v>135</v>
      </c>
      <c r="W6583" t="s">
        <v>3203</v>
      </c>
      <c r="X6583" t="s">
        <v>2512</v>
      </c>
      <c r="AA6583" s="94">
        <v>3552856.9020000002</v>
      </c>
      <c r="AB6583" s="94">
        <v>3552856.9</v>
      </c>
      <c r="AC6583">
        <f t="shared" si="204"/>
        <v>4000</v>
      </c>
      <c r="AD6583" t="str">
        <f t="shared" si="205"/>
        <v>322</v>
      </c>
    </row>
    <row r="6584" spans="1:30" hidden="1" x14ac:dyDescent="0.25">
      <c r="A6584" t="s">
        <v>2068</v>
      </c>
      <c r="B6584" t="s">
        <v>2069</v>
      </c>
      <c r="C6584" t="s">
        <v>2070</v>
      </c>
      <c r="D6584" t="s">
        <v>2123</v>
      </c>
      <c r="E6584" t="s">
        <v>122</v>
      </c>
      <c r="F6584" t="s">
        <v>159</v>
      </c>
      <c r="G6584" t="s">
        <v>2075</v>
      </c>
      <c r="H6584">
        <v>19</v>
      </c>
      <c r="I6584" t="s">
        <v>124</v>
      </c>
      <c r="J6584" t="s">
        <v>125</v>
      </c>
      <c r="K6584" t="s">
        <v>2071</v>
      </c>
      <c r="N6584" t="s">
        <v>2072</v>
      </c>
      <c r="O6584" t="s">
        <v>2073</v>
      </c>
      <c r="P6584" t="s">
        <v>2074</v>
      </c>
      <c r="Q6584" t="s">
        <v>2128</v>
      </c>
      <c r="R6584" t="s">
        <v>131</v>
      </c>
      <c r="S6584" t="s">
        <v>164</v>
      </c>
      <c r="T6584" t="s">
        <v>2076</v>
      </c>
      <c r="U6584" t="s">
        <v>134</v>
      </c>
      <c r="V6584" t="s">
        <v>135</v>
      </c>
      <c r="W6584" t="s">
        <v>136</v>
      </c>
      <c r="X6584" t="s">
        <v>2077</v>
      </c>
      <c r="Y6584" s="94">
        <v>12901429.800000001</v>
      </c>
      <c r="Z6584" s="94">
        <v>3298418.79</v>
      </c>
      <c r="AA6584" s="94">
        <v>3499999.9999999991</v>
      </c>
      <c r="AB6584" s="94">
        <v>3500000</v>
      </c>
      <c r="AC6584">
        <f t="shared" si="204"/>
        <v>4000</v>
      </c>
      <c r="AD6584" t="str">
        <f t="shared" si="205"/>
        <v>310</v>
      </c>
    </row>
    <row r="6585" spans="1:30" hidden="1" x14ac:dyDescent="0.25">
      <c r="A6585">
        <v>212113210015001</v>
      </c>
      <c r="B6585">
        <v>356</v>
      </c>
      <c r="C6585" t="s">
        <v>870</v>
      </c>
      <c r="D6585">
        <v>41601</v>
      </c>
      <c r="E6585">
        <v>2</v>
      </c>
      <c r="F6585">
        <v>12</v>
      </c>
      <c r="G6585" t="s">
        <v>160</v>
      </c>
      <c r="H6585" t="s">
        <v>143</v>
      </c>
      <c r="I6585" t="s">
        <v>124</v>
      </c>
      <c r="J6585" t="s">
        <v>125</v>
      </c>
      <c r="K6585" t="s">
        <v>3204</v>
      </c>
      <c r="L6585" t="s">
        <v>3205</v>
      </c>
      <c r="N6585" t="s">
        <v>873</v>
      </c>
      <c r="O6585" t="s">
        <v>874</v>
      </c>
      <c r="P6585" t="s">
        <v>875</v>
      </c>
      <c r="Q6585" t="s">
        <v>876</v>
      </c>
      <c r="R6585" t="s">
        <v>794</v>
      </c>
      <c r="S6585" t="s">
        <v>795</v>
      </c>
      <c r="T6585" t="s">
        <v>165</v>
      </c>
      <c r="U6585" t="s">
        <v>151</v>
      </c>
      <c r="V6585" t="s">
        <v>135</v>
      </c>
      <c r="W6585" t="s">
        <v>136</v>
      </c>
      <c r="X6585" t="s">
        <v>3206</v>
      </c>
      <c r="AA6585" s="94">
        <v>3433691.5049999999</v>
      </c>
      <c r="AB6585" s="94">
        <v>3433691.51</v>
      </c>
      <c r="AC6585">
        <f t="shared" si="204"/>
        <v>4000</v>
      </c>
      <c r="AD6585" t="str">
        <f t="shared" si="205"/>
        <v>321</v>
      </c>
    </row>
    <row r="6586" spans="1:30" hidden="1" x14ac:dyDescent="0.25">
      <c r="A6586" t="s">
        <v>2121</v>
      </c>
      <c r="B6586" t="s">
        <v>2069</v>
      </c>
      <c r="C6586" t="s">
        <v>2122</v>
      </c>
      <c r="D6586" t="s">
        <v>3116</v>
      </c>
      <c r="E6586" t="s">
        <v>122</v>
      </c>
      <c r="F6586" t="s">
        <v>159</v>
      </c>
      <c r="G6586" t="s">
        <v>2075</v>
      </c>
      <c r="H6586">
        <v>19</v>
      </c>
      <c r="I6586" t="s">
        <v>3207</v>
      </c>
      <c r="J6586" t="s">
        <v>125</v>
      </c>
      <c r="K6586" t="s">
        <v>2125</v>
      </c>
      <c r="N6586" t="s">
        <v>2126</v>
      </c>
      <c r="O6586" t="s">
        <v>2073</v>
      </c>
      <c r="P6586" t="s">
        <v>2127</v>
      </c>
      <c r="Q6586" t="s">
        <v>3118</v>
      </c>
      <c r="R6586" t="s">
        <v>131</v>
      </c>
      <c r="S6586" t="s">
        <v>164</v>
      </c>
      <c r="T6586" t="s">
        <v>2076</v>
      </c>
      <c r="U6586" t="s">
        <v>134</v>
      </c>
      <c r="V6586" t="s">
        <v>3208</v>
      </c>
      <c r="W6586" t="s">
        <v>136</v>
      </c>
      <c r="X6586" t="s">
        <v>2130</v>
      </c>
      <c r="Y6586" s="94">
        <v>0</v>
      </c>
      <c r="Z6586" s="94">
        <v>3202569.9300000006</v>
      </c>
      <c r="AA6586" s="94">
        <v>3298647.0279000006</v>
      </c>
      <c r="AB6586" s="94">
        <v>3298647.03</v>
      </c>
      <c r="AC6586">
        <f t="shared" si="204"/>
        <v>4000</v>
      </c>
      <c r="AD6586" t="str">
        <f t="shared" si="205"/>
        <v>310</v>
      </c>
    </row>
    <row r="6587" spans="1:30" hidden="1" x14ac:dyDescent="0.25">
      <c r="A6587" t="s">
        <v>1481</v>
      </c>
      <c r="B6587" t="s">
        <v>536</v>
      </c>
      <c r="C6587" t="s">
        <v>1466</v>
      </c>
      <c r="D6587" t="s">
        <v>1683</v>
      </c>
      <c r="E6587" t="s">
        <v>122</v>
      </c>
      <c r="F6587" t="s">
        <v>159</v>
      </c>
      <c r="G6587" t="s">
        <v>160</v>
      </c>
      <c r="H6587">
        <v>19</v>
      </c>
      <c r="I6587" t="s">
        <v>124</v>
      </c>
      <c r="J6587" t="s">
        <v>125</v>
      </c>
      <c r="K6587" t="s">
        <v>1482</v>
      </c>
      <c r="N6587" t="s">
        <v>1483</v>
      </c>
      <c r="O6587" t="s">
        <v>539</v>
      </c>
      <c r="P6587" t="s">
        <v>1469</v>
      </c>
      <c r="Q6587" t="s">
        <v>1686</v>
      </c>
      <c r="R6587" t="s">
        <v>131</v>
      </c>
      <c r="S6587" t="s">
        <v>164</v>
      </c>
      <c r="T6587" t="s">
        <v>165</v>
      </c>
      <c r="U6587" t="s">
        <v>134</v>
      </c>
      <c r="V6587" t="s">
        <v>135</v>
      </c>
      <c r="W6587" t="s">
        <v>136</v>
      </c>
      <c r="X6587" t="s">
        <v>1484</v>
      </c>
      <c r="Y6587" s="94">
        <v>4302470.68</v>
      </c>
      <c r="Z6587" s="94">
        <v>3072862.38</v>
      </c>
      <c r="AA6587" s="94">
        <v>3165048.2514</v>
      </c>
      <c r="AB6587" s="94">
        <v>3165048.25</v>
      </c>
      <c r="AC6587">
        <f t="shared" si="204"/>
        <v>4000</v>
      </c>
      <c r="AD6587" t="str">
        <f t="shared" si="205"/>
        <v>307</v>
      </c>
    </row>
    <row r="6588" spans="1:30" hidden="1" x14ac:dyDescent="0.25">
      <c r="A6588" t="s">
        <v>2524</v>
      </c>
      <c r="B6588" t="s">
        <v>692</v>
      </c>
      <c r="C6588" t="s">
        <v>2525</v>
      </c>
      <c r="D6588" t="s">
        <v>813</v>
      </c>
      <c r="E6588" t="s">
        <v>122</v>
      </c>
      <c r="F6588" t="s">
        <v>159</v>
      </c>
      <c r="G6588" t="s">
        <v>160</v>
      </c>
      <c r="H6588">
        <v>19</v>
      </c>
      <c r="I6588" t="s">
        <v>124</v>
      </c>
      <c r="J6588" t="s">
        <v>125</v>
      </c>
      <c r="K6588" t="s">
        <v>2526</v>
      </c>
      <c r="N6588" t="s">
        <v>2527</v>
      </c>
      <c r="O6588" t="s">
        <v>696</v>
      </c>
      <c r="P6588" t="s">
        <v>2528</v>
      </c>
      <c r="Q6588" t="s">
        <v>809</v>
      </c>
      <c r="R6588" t="s">
        <v>131</v>
      </c>
      <c r="S6588" t="s">
        <v>164</v>
      </c>
      <c r="T6588" t="s">
        <v>165</v>
      </c>
      <c r="U6588" t="s">
        <v>134</v>
      </c>
      <c r="V6588" t="s">
        <v>135</v>
      </c>
      <c r="W6588" t="s">
        <v>136</v>
      </c>
      <c r="X6588" t="s">
        <v>2529</v>
      </c>
      <c r="Y6588" s="94">
        <v>0</v>
      </c>
      <c r="Z6588" s="94">
        <v>0</v>
      </c>
      <c r="AA6588" s="94">
        <v>0</v>
      </c>
      <c r="AB6588" s="94">
        <v>0</v>
      </c>
      <c r="AC6588">
        <f t="shared" si="204"/>
        <v>7000</v>
      </c>
      <c r="AD6588" t="str">
        <f t="shared" si="205"/>
        <v>321</v>
      </c>
    </row>
    <row r="6589" spans="1:30" hidden="1" x14ac:dyDescent="0.25">
      <c r="A6589" t="s">
        <v>902</v>
      </c>
      <c r="B6589" t="s">
        <v>903</v>
      </c>
      <c r="C6589" t="s">
        <v>3209</v>
      </c>
      <c r="D6589" t="s">
        <v>598</v>
      </c>
      <c r="E6589" t="s">
        <v>122</v>
      </c>
      <c r="F6589" t="s">
        <v>159</v>
      </c>
      <c r="G6589" t="s">
        <v>160</v>
      </c>
      <c r="H6589">
        <v>19</v>
      </c>
      <c r="I6589" t="s">
        <v>124</v>
      </c>
      <c r="J6589" t="s">
        <v>125</v>
      </c>
      <c r="K6589" t="s">
        <v>3210</v>
      </c>
      <c r="N6589" t="s">
        <v>906</v>
      </c>
      <c r="O6589" t="s">
        <v>907</v>
      </c>
      <c r="P6589" t="s">
        <v>3211</v>
      </c>
      <c r="Q6589" t="s">
        <v>602</v>
      </c>
      <c r="R6589" t="s">
        <v>131</v>
      </c>
      <c r="S6589" t="s">
        <v>164</v>
      </c>
      <c r="T6589" t="s">
        <v>165</v>
      </c>
      <c r="U6589" t="s">
        <v>134</v>
      </c>
      <c r="V6589" t="s">
        <v>135</v>
      </c>
      <c r="W6589" t="s">
        <v>136</v>
      </c>
      <c r="X6589" t="s">
        <v>3212</v>
      </c>
      <c r="Y6589" s="94">
        <v>3000000</v>
      </c>
      <c r="Z6589" s="94">
        <v>3000000.0000000005</v>
      </c>
      <c r="AA6589" s="94">
        <v>3090000.0000000005</v>
      </c>
      <c r="AB6589" s="94">
        <v>3090000</v>
      </c>
      <c r="AC6589">
        <f t="shared" si="204"/>
        <v>4000</v>
      </c>
      <c r="AD6589" t="str">
        <f t="shared" si="205"/>
        <v>321</v>
      </c>
    </row>
    <row r="6590" spans="1:30" hidden="1" x14ac:dyDescent="0.25">
      <c r="A6590" t="s">
        <v>691</v>
      </c>
      <c r="B6590" t="s">
        <v>692</v>
      </c>
      <c r="C6590" t="s">
        <v>693</v>
      </c>
      <c r="D6590" t="s">
        <v>1683</v>
      </c>
      <c r="E6590" t="s">
        <v>122</v>
      </c>
      <c r="F6590" t="s">
        <v>159</v>
      </c>
      <c r="G6590" t="s">
        <v>160</v>
      </c>
      <c r="H6590">
        <v>19</v>
      </c>
      <c r="I6590" t="s">
        <v>124</v>
      </c>
      <c r="J6590" t="s">
        <v>125</v>
      </c>
      <c r="K6590" t="s">
        <v>694</v>
      </c>
      <c r="N6590" t="s">
        <v>695</v>
      </c>
      <c r="O6590" t="s">
        <v>696</v>
      </c>
      <c r="P6590" t="s">
        <v>697</v>
      </c>
      <c r="Q6590" t="s">
        <v>1686</v>
      </c>
      <c r="R6590" t="s">
        <v>131</v>
      </c>
      <c r="S6590" t="s">
        <v>164</v>
      </c>
      <c r="T6590" t="s">
        <v>165</v>
      </c>
      <c r="U6590" t="s">
        <v>134</v>
      </c>
      <c r="V6590" t="s">
        <v>135</v>
      </c>
      <c r="W6590" t="s">
        <v>136</v>
      </c>
      <c r="X6590" t="s">
        <v>698</v>
      </c>
      <c r="Y6590" s="94">
        <v>2946613.99</v>
      </c>
      <c r="Z6590" s="94">
        <v>2946613.99</v>
      </c>
      <c r="AA6590" s="94">
        <v>3035012.4097000002</v>
      </c>
      <c r="AB6590" s="94">
        <v>3035012.41</v>
      </c>
      <c r="AC6590">
        <f t="shared" si="204"/>
        <v>4000</v>
      </c>
      <c r="AD6590" t="str">
        <f t="shared" si="205"/>
        <v>303</v>
      </c>
    </row>
    <row r="6591" spans="1:30" hidden="1" x14ac:dyDescent="0.25">
      <c r="A6591" t="s">
        <v>2132</v>
      </c>
      <c r="B6591" t="s">
        <v>1486</v>
      </c>
      <c r="C6591" t="s">
        <v>2133</v>
      </c>
      <c r="D6591" t="s">
        <v>813</v>
      </c>
      <c r="E6591" t="s">
        <v>122</v>
      </c>
      <c r="F6591" t="s">
        <v>159</v>
      </c>
      <c r="G6591" t="s">
        <v>160</v>
      </c>
      <c r="H6591">
        <v>19</v>
      </c>
      <c r="I6591" t="s">
        <v>124</v>
      </c>
      <c r="J6591" t="s">
        <v>125</v>
      </c>
      <c r="K6591" t="s">
        <v>2134</v>
      </c>
      <c r="N6591" t="s">
        <v>2135</v>
      </c>
      <c r="O6591" t="s">
        <v>874</v>
      </c>
      <c r="P6591" t="s">
        <v>2136</v>
      </c>
      <c r="Q6591" t="s">
        <v>809</v>
      </c>
      <c r="R6591" t="s">
        <v>131</v>
      </c>
      <c r="S6591" t="s">
        <v>164</v>
      </c>
      <c r="T6591" t="s">
        <v>165</v>
      </c>
      <c r="U6591" t="s">
        <v>134</v>
      </c>
      <c r="V6591" t="s">
        <v>135</v>
      </c>
      <c r="W6591" t="s">
        <v>136</v>
      </c>
      <c r="X6591" t="s">
        <v>2137</v>
      </c>
      <c r="Y6591" s="94">
        <v>0</v>
      </c>
      <c r="Z6591" s="94">
        <v>0</v>
      </c>
      <c r="AA6591" s="94">
        <v>0</v>
      </c>
      <c r="AB6591" s="94">
        <v>0</v>
      </c>
      <c r="AC6591">
        <f t="shared" si="204"/>
        <v>7000</v>
      </c>
      <c r="AD6591" t="str">
        <f t="shared" si="205"/>
        <v>321</v>
      </c>
    </row>
    <row r="6592" spans="1:30" hidden="1" x14ac:dyDescent="0.25">
      <c r="A6592" t="s">
        <v>1496</v>
      </c>
      <c r="B6592" t="s">
        <v>641</v>
      </c>
      <c r="C6592" t="s">
        <v>421</v>
      </c>
      <c r="D6592" t="s">
        <v>598</v>
      </c>
      <c r="E6592" t="s">
        <v>122</v>
      </c>
      <c r="F6592" t="s">
        <v>159</v>
      </c>
      <c r="G6592" t="s">
        <v>3213</v>
      </c>
      <c r="H6592" t="s">
        <v>388</v>
      </c>
      <c r="I6592" t="s">
        <v>124</v>
      </c>
      <c r="J6592" t="s">
        <v>125</v>
      </c>
      <c r="K6592" t="s">
        <v>3214</v>
      </c>
      <c r="N6592" t="s">
        <v>1499</v>
      </c>
      <c r="O6592" t="s">
        <v>644</v>
      </c>
      <c r="P6592" t="s">
        <v>426</v>
      </c>
      <c r="Q6592" t="s">
        <v>602</v>
      </c>
      <c r="R6592" t="s">
        <v>131</v>
      </c>
      <c r="S6592" t="s">
        <v>164</v>
      </c>
      <c r="T6592" t="s">
        <v>3215</v>
      </c>
      <c r="U6592" t="s">
        <v>394</v>
      </c>
      <c r="V6592" t="s">
        <v>135</v>
      </c>
      <c r="W6592" t="s">
        <v>136</v>
      </c>
      <c r="X6592" t="s">
        <v>3216</v>
      </c>
      <c r="Y6592" s="94">
        <v>0</v>
      </c>
      <c r="Z6592" s="94">
        <v>2932218.01</v>
      </c>
      <c r="AA6592" s="94">
        <v>3020184.5502999998</v>
      </c>
      <c r="AB6592" s="94">
        <v>3020184.55</v>
      </c>
      <c r="AC6592">
        <f t="shared" si="204"/>
        <v>4000</v>
      </c>
      <c r="AD6592" t="str">
        <f t="shared" si="205"/>
        <v>321</v>
      </c>
    </row>
    <row r="6593" spans="1:30" hidden="1" x14ac:dyDescent="0.25">
      <c r="A6593" t="s">
        <v>701</v>
      </c>
      <c r="B6593" t="s">
        <v>702</v>
      </c>
      <c r="C6593" t="s">
        <v>421</v>
      </c>
      <c r="D6593" t="s">
        <v>3217</v>
      </c>
      <c r="E6593" t="s">
        <v>122</v>
      </c>
      <c r="F6593" t="s">
        <v>431</v>
      </c>
      <c r="G6593" t="s">
        <v>3218</v>
      </c>
      <c r="H6593" t="s">
        <v>143</v>
      </c>
      <c r="I6593" t="s">
        <v>124</v>
      </c>
      <c r="J6593" t="s">
        <v>125</v>
      </c>
      <c r="K6593" t="s">
        <v>704</v>
      </c>
      <c r="N6593" t="s">
        <v>705</v>
      </c>
      <c r="O6593" t="s">
        <v>706</v>
      </c>
      <c r="P6593" t="s">
        <v>426</v>
      </c>
      <c r="Q6593" t="s">
        <v>3219</v>
      </c>
      <c r="R6593" t="s">
        <v>131</v>
      </c>
      <c r="S6593" t="s">
        <v>132</v>
      </c>
      <c r="T6593" t="s">
        <v>3220</v>
      </c>
      <c r="U6593" t="s">
        <v>151</v>
      </c>
      <c r="V6593" t="s">
        <v>135</v>
      </c>
      <c r="W6593" t="s">
        <v>136</v>
      </c>
      <c r="X6593" t="s">
        <v>708</v>
      </c>
      <c r="Y6593" s="94">
        <v>2843110.08</v>
      </c>
      <c r="Z6593" s="94">
        <v>2713729.2529216553</v>
      </c>
      <c r="AA6593" s="94">
        <v>2816850.964532678</v>
      </c>
      <c r="AB6593" s="94">
        <v>2816850.96</v>
      </c>
      <c r="AC6593">
        <f t="shared" si="204"/>
        <v>4000</v>
      </c>
      <c r="AD6593" t="str">
        <f t="shared" si="205"/>
        <v>322</v>
      </c>
    </row>
    <row r="6594" spans="1:30" hidden="1" x14ac:dyDescent="0.25">
      <c r="A6594">
        <v>211213210108001</v>
      </c>
      <c r="B6594">
        <v>243</v>
      </c>
      <c r="C6594" t="s">
        <v>1948</v>
      </c>
      <c r="D6594">
        <v>41501</v>
      </c>
      <c r="E6594">
        <v>2</v>
      </c>
      <c r="F6594">
        <v>12</v>
      </c>
      <c r="G6594" t="s">
        <v>160</v>
      </c>
      <c r="H6594" t="s">
        <v>1847</v>
      </c>
      <c r="I6594" t="s">
        <v>124</v>
      </c>
      <c r="J6594" t="s">
        <v>125</v>
      </c>
      <c r="K6594" t="s">
        <v>3221</v>
      </c>
      <c r="L6594" t="s">
        <v>3222</v>
      </c>
      <c r="N6594" t="s">
        <v>1951</v>
      </c>
      <c r="O6594" t="s">
        <v>504</v>
      </c>
      <c r="P6594" t="s">
        <v>912</v>
      </c>
      <c r="Q6594" t="s">
        <v>602</v>
      </c>
      <c r="R6594" t="s">
        <v>794</v>
      </c>
      <c r="S6594" t="s">
        <v>795</v>
      </c>
      <c r="T6594" t="s">
        <v>165</v>
      </c>
      <c r="U6594" t="s">
        <v>1848</v>
      </c>
      <c r="V6594" t="s">
        <v>135</v>
      </c>
      <c r="W6594" t="s">
        <v>136</v>
      </c>
      <c r="X6594" t="s">
        <v>3223</v>
      </c>
      <c r="AA6594" s="94">
        <v>2779600</v>
      </c>
      <c r="AB6594" s="94">
        <v>2779600</v>
      </c>
      <c r="AC6594">
        <f t="shared" si="204"/>
        <v>4000</v>
      </c>
      <c r="AD6594" t="str">
        <f t="shared" si="205"/>
        <v>321</v>
      </c>
    </row>
    <row r="6595" spans="1:30" hidden="1" x14ac:dyDescent="0.25">
      <c r="A6595">
        <v>311113220100000</v>
      </c>
      <c r="B6595">
        <v>421</v>
      </c>
      <c r="C6595" t="s">
        <v>788</v>
      </c>
      <c r="D6595">
        <v>42407</v>
      </c>
      <c r="E6595">
        <v>2</v>
      </c>
      <c r="F6595">
        <v>12</v>
      </c>
      <c r="G6595" t="s">
        <v>160</v>
      </c>
      <c r="H6595" t="s">
        <v>143</v>
      </c>
      <c r="I6595" t="s">
        <v>124</v>
      </c>
      <c r="J6595" t="s">
        <v>2047</v>
      </c>
      <c r="K6595" t="s">
        <v>2510</v>
      </c>
      <c r="L6595" t="s">
        <v>3224</v>
      </c>
      <c r="N6595" t="s">
        <v>705</v>
      </c>
      <c r="O6595" t="s">
        <v>786</v>
      </c>
      <c r="P6595" t="s">
        <v>792</v>
      </c>
      <c r="Q6595" t="s">
        <v>793</v>
      </c>
      <c r="R6595" t="s">
        <v>794</v>
      </c>
      <c r="S6595" t="s">
        <v>795</v>
      </c>
      <c r="T6595" t="s">
        <v>165</v>
      </c>
      <c r="U6595" t="s">
        <v>151</v>
      </c>
      <c r="V6595" t="s">
        <v>135</v>
      </c>
      <c r="W6595" t="s">
        <v>3225</v>
      </c>
      <c r="X6595" t="s">
        <v>2512</v>
      </c>
      <c r="AA6595" s="94">
        <v>2715462.9319999996</v>
      </c>
      <c r="AB6595" s="94">
        <v>2715462.93</v>
      </c>
      <c r="AC6595">
        <f t="shared" ref="AC6595:AC6658" si="206">MID(D6595,1,1)*1000</f>
        <v>4000</v>
      </c>
      <c r="AD6595" t="str">
        <f t="shared" ref="AD6595:AD6658" si="207">MID(A6595,6,3)</f>
        <v>322</v>
      </c>
    </row>
    <row r="6596" spans="1:30" hidden="1" x14ac:dyDescent="0.25">
      <c r="A6596" t="s">
        <v>3226</v>
      </c>
      <c r="B6596" t="s">
        <v>597</v>
      </c>
      <c r="C6596" t="s">
        <v>3227</v>
      </c>
      <c r="D6596" t="s">
        <v>598</v>
      </c>
      <c r="E6596" t="s">
        <v>122</v>
      </c>
      <c r="F6596" t="s">
        <v>159</v>
      </c>
      <c r="G6596" t="s">
        <v>160</v>
      </c>
      <c r="H6596">
        <v>19</v>
      </c>
      <c r="I6596" t="s">
        <v>124</v>
      </c>
      <c r="J6596" t="s">
        <v>125</v>
      </c>
      <c r="K6596" t="s">
        <v>3228</v>
      </c>
      <c r="N6596" t="s">
        <v>3229</v>
      </c>
      <c r="O6596" t="s">
        <v>601</v>
      </c>
      <c r="P6596" t="s">
        <v>3230</v>
      </c>
      <c r="Q6596" t="s">
        <v>602</v>
      </c>
      <c r="R6596" t="s">
        <v>131</v>
      </c>
      <c r="S6596" t="s">
        <v>164</v>
      </c>
      <c r="T6596" t="s">
        <v>165</v>
      </c>
      <c r="U6596" t="s">
        <v>134</v>
      </c>
      <c r="V6596" t="s">
        <v>135</v>
      </c>
      <c r="W6596" t="s">
        <v>136</v>
      </c>
      <c r="X6596" t="s">
        <v>3231</v>
      </c>
      <c r="Y6596" s="94">
        <v>2549250</v>
      </c>
      <c r="Z6596" s="94">
        <v>2549249.9999999995</v>
      </c>
      <c r="AA6596" s="94">
        <v>2625727.4999999995</v>
      </c>
      <c r="AB6596" s="94">
        <v>2625727.5</v>
      </c>
      <c r="AC6596">
        <f t="shared" si="206"/>
        <v>4000</v>
      </c>
      <c r="AD6596" t="str">
        <f t="shared" si="207"/>
        <v>321</v>
      </c>
    </row>
    <row r="6597" spans="1:30" hidden="1" x14ac:dyDescent="0.25">
      <c r="A6597" s="97" t="s">
        <v>3232</v>
      </c>
      <c r="B6597" s="97" t="s">
        <v>385</v>
      </c>
      <c r="C6597" s="97" t="s">
        <v>421</v>
      </c>
      <c r="D6597" s="97" t="s">
        <v>598</v>
      </c>
      <c r="E6597" s="97" t="s">
        <v>122</v>
      </c>
      <c r="F6597" s="98">
        <v>15</v>
      </c>
      <c r="G6597" s="98" t="s">
        <v>142</v>
      </c>
      <c r="H6597" s="97">
        <v>19</v>
      </c>
      <c r="I6597" s="97" t="s">
        <v>124</v>
      </c>
      <c r="J6597" s="97" t="s">
        <v>125</v>
      </c>
      <c r="K6597" s="97" t="s">
        <v>3233</v>
      </c>
      <c r="L6597" s="97"/>
      <c r="M6597" s="97"/>
      <c r="N6597" s="97" t="s">
        <v>3234</v>
      </c>
      <c r="O6597" s="97" t="s">
        <v>391</v>
      </c>
      <c r="P6597" s="97" t="s">
        <v>426</v>
      </c>
      <c r="Q6597" s="97" t="s">
        <v>602</v>
      </c>
      <c r="R6597" s="97" t="s">
        <v>131</v>
      </c>
      <c r="S6597" s="97" t="s">
        <v>149</v>
      </c>
      <c r="T6597" s="97" t="s">
        <v>150</v>
      </c>
      <c r="U6597" s="97" t="s">
        <v>134</v>
      </c>
      <c r="V6597" s="97" t="s">
        <v>135</v>
      </c>
      <c r="W6597" s="97" t="s">
        <v>136</v>
      </c>
      <c r="X6597" s="97" t="s">
        <v>3235</v>
      </c>
      <c r="Y6597" s="99">
        <v>3813381.48</v>
      </c>
      <c r="Z6597" s="99">
        <v>2532597.38</v>
      </c>
      <c r="AA6597" s="99">
        <v>2608575.3013999998</v>
      </c>
      <c r="AB6597" s="99">
        <v>2608575.2999999998</v>
      </c>
      <c r="AC6597">
        <f t="shared" si="206"/>
        <v>4000</v>
      </c>
      <c r="AD6597" t="str">
        <f t="shared" si="207"/>
        <v>321</v>
      </c>
    </row>
    <row r="6598" spans="1:30" hidden="1" x14ac:dyDescent="0.25">
      <c r="A6598" t="s">
        <v>1465</v>
      </c>
      <c r="B6598" t="s">
        <v>536</v>
      </c>
      <c r="C6598" t="s">
        <v>1466</v>
      </c>
      <c r="D6598" t="s">
        <v>1683</v>
      </c>
      <c r="E6598" t="s">
        <v>122</v>
      </c>
      <c r="F6598" t="s">
        <v>159</v>
      </c>
      <c r="G6598" t="s">
        <v>160</v>
      </c>
      <c r="H6598">
        <v>19</v>
      </c>
      <c r="I6598" t="s">
        <v>124</v>
      </c>
      <c r="J6598" t="s">
        <v>125</v>
      </c>
      <c r="K6598" t="s">
        <v>1467</v>
      </c>
      <c r="N6598" t="s">
        <v>1468</v>
      </c>
      <c r="O6598" t="s">
        <v>539</v>
      </c>
      <c r="P6598" t="s">
        <v>1469</v>
      </c>
      <c r="Q6598" t="s">
        <v>1686</v>
      </c>
      <c r="R6598" t="s">
        <v>131</v>
      </c>
      <c r="S6598" t="s">
        <v>164</v>
      </c>
      <c r="T6598" t="s">
        <v>165</v>
      </c>
      <c r="U6598" t="s">
        <v>134</v>
      </c>
      <c r="V6598" t="s">
        <v>135</v>
      </c>
      <c r="W6598" t="s">
        <v>136</v>
      </c>
      <c r="X6598" t="s">
        <v>1470</v>
      </c>
      <c r="Y6598" s="94">
        <v>3006359.88</v>
      </c>
      <c r="Z6598" s="94">
        <v>2352683.9</v>
      </c>
      <c r="AA6598" s="94">
        <v>2423264.4169999999</v>
      </c>
      <c r="AB6598" s="94">
        <v>2423264.42</v>
      </c>
      <c r="AC6598">
        <f t="shared" si="206"/>
        <v>4000</v>
      </c>
      <c r="AD6598" t="str">
        <f t="shared" si="207"/>
        <v>307</v>
      </c>
    </row>
    <row r="6599" spans="1:30" hidden="1" x14ac:dyDescent="0.25">
      <c r="A6599" s="97" t="s">
        <v>2234</v>
      </c>
      <c r="B6599" s="97" t="s">
        <v>2188</v>
      </c>
      <c r="C6599" s="97" t="s">
        <v>2362</v>
      </c>
      <c r="D6599" s="97" t="s">
        <v>598</v>
      </c>
      <c r="E6599" s="97" t="s">
        <v>122</v>
      </c>
      <c r="F6599" s="98">
        <v>15</v>
      </c>
      <c r="G6599" s="98" t="s">
        <v>142</v>
      </c>
      <c r="H6599" s="97">
        <v>19</v>
      </c>
      <c r="I6599" s="97" t="s">
        <v>124</v>
      </c>
      <c r="J6599" s="97" t="s">
        <v>125</v>
      </c>
      <c r="K6599" s="97" t="s">
        <v>2363</v>
      </c>
      <c r="L6599" s="97"/>
      <c r="M6599" s="97"/>
      <c r="N6599" s="97" t="s">
        <v>2237</v>
      </c>
      <c r="O6599" s="97" t="s">
        <v>2191</v>
      </c>
      <c r="P6599" s="97" t="s">
        <v>2364</v>
      </c>
      <c r="Q6599" s="97" t="s">
        <v>602</v>
      </c>
      <c r="R6599" s="97" t="s">
        <v>131</v>
      </c>
      <c r="S6599" s="97" t="s">
        <v>149</v>
      </c>
      <c r="T6599" s="97" t="s">
        <v>150</v>
      </c>
      <c r="U6599" s="97" t="s">
        <v>134</v>
      </c>
      <c r="V6599" s="97" t="s">
        <v>135</v>
      </c>
      <c r="W6599" s="97" t="s">
        <v>136</v>
      </c>
      <c r="X6599" s="97" t="s">
        <v>2365</v>
      </c>
      <c r="Y6599" s="99">
        <v>0</v>
      </c>
      <c r="Z6599" s="99">
        <v>2000000</v>
      </c>
      <c r="AA6599" s="99">
        <v>2060000</v>
      </c>
      <c r="AB6599" s="99">
        <v>2060000</v>
      </c>
      <c r="AC6599">
        <f t="shared" si="206"/>
        <v>4000</v>
      </c>
      <c r="AD6599" t="str">
        <f t="shared" si="207"/>
        <v>321</v>
      </c>
    </row>
    <row r="6600" spans="1:30" hidden="1" x14ac:dyDescent="0.25">
      <c r="A6600">
        <v>311113220100000</v>
      </c>
      <c r="B6600">
        <v>421</v>
      </c>
      <c r="C6600" t="s">
        <v>788</v>
      </c>
      <c r="D6600">
        <v>42403</v>
      </c>
      <c r="E6600">
        <v>2</v>
      </c>
      <c r="F6600">
        <v>11</v>
      </c>
      <c r="G6600" t="s">
        <v>160</v>
      </c>
      <c r="H6600" t="s">
        <v>143</v>
      </c>
      <c r="I6600" t="s">
        <v>124</v>
      </c>
      <c r="J6600" t="s">
        <v>2047</v>
      </c>
      <c r="K6600" t="s">
        <v>3167</v>
      </c>
      <c r="L6600" t="s">
        <v>3236</v>
      </c>
      <c r="N6600" t="s">
        <v>705</v>
      </c>
      <c r="O6600" t="s">
        <v>786</v>
      </c>
      <c r="P6600" t="s">
        <v>792</v>
      </c>
      <c r="Q6600" t="s">
        <v>893</v>
      </c>
      <c r="R6600" t="s">
        <v>794</v>
      </c>
      <c r="S6600" t="s">
        <v>164</v>
      </c>
      <c r="T6600" t="s">
        <v>165</v>
      </c>
      <c r="U6600" t="s">
        <v>151</v>
      </c>
      <c r="V6600" t="s">
        <v>135</v>
      </c>
      <c r="W6600" t="s">
        <v>3225</v>
      </c>
      <c r="X6600" t="s">
        <v>3169</v>
      </c>
      <c r="AA6600" s="94">
        <v>2011999.6300000008</v>
      </c>
      <c r="AB6600" s="94">
        <v>2011999.63</v>
      </c>
      <c r="AC6600">
        <f t="shared" si="206"/>
        <v>4000</v>
      </c>
      <c r="AD6600" t="str">
        <f t="shared" si="207"/>
        <v>322</v>
      </c>
    </row>
    <row r="6601" spans="1:30" hidden="1" x14ac:dyDescent="0.25">
      <c r="A6601" t="s">
        <v>2460</v>
      </c>
      <c r="B6601" t="s">
        <v>903</v>
      </c>
      <c r="C6601" t="s">
        <v>2461</v>
      </c>
      <c r="D6601" t="s">
        <v>813</v>
      </c>
      <c r="E6601" t="s">
        <v>122</v>
      </c>
      <c r="F6601" t="s">
        <v>159</v>
      </c>
      <c r="G6601" t="s">
        <v>160</v>
      </c>
      <c r="H6601">
        <v>19</v>
      </c>
      <c r="I6601" t="s">
        <v>124</v>
      </c>
      <c r="J6601" t="s">
        <v>125</v>
      </c>
      <c r="K6601" t="s">
        <v>2462</v>
      </c>
      <c r="N6601" t="s">
        <v>2463</v>
      </c>
      <c r="O6601" t="s">
        <v>907</v>
      </c>
      <c r="P6601" t="s">
        <v>2463</v>
      </c>
      <c r="Q6601" t="s">
        <v>809</v>
      </c>
      <c r="R6601" t="s">
        <v>131</v>
      </c>
      <c r="S6601" t="s">
        <v>164</v>
      </c>
      <c r="T6601" t="s">
        <v>165</v>
      </c>
      <c r="U6601" t="s">
        <v>134</v>
      </c>
      <c r="V6601" t="s">
        <v>135</v>
      </c>
      <c r="W6601" t="s">
        <v>136</v>
      </c>
      <c r="X6601" t="s">
        <v>2464</v>
      </c>
      <c r="Y6601" s="94">
        <v>0</v>
      </c>
      <c r="Z6601" s="94">
        <v>0</v>
      </c>
      <c r="AA6601" s="94">
        <v>0</v>
      </c>
      <c r="AB6601" s="94">
        <v>0</v>
      </c>
      <c r="AC6601">
        <f t="shared" si="206"/>
        <v>7000</v>
      </c>
      <c r="AD6601" t="str">
        <f t="shared" si="207"/>
        <v>321</v>
      </c>
    </row>
    <row r="6602" spans="1:30" hidden="1" x14ac:dyDescent="0.25">
      <c r="A6602" t="s">
        <v>1314</v>
      </c>
      <c r="B6602" t="s">
        <v>1315</v>
      </c>
      <c r="C6602" t="s">
        <v>3237</v>
      </c>
      <c r="D6602" t="s">
        <v>1317</v>
      </c>
      <c r="E6602" t="s">
        <v>122</v>
      </c>
      <c r="F6602" t="s">
        <v>159</v>
      </c>
      <c r="G6602" t="s">
        <v>160</v>
      </c>
      <c r="H6602">
        <v>19</v>
      </c>
      <c r="I6602" t="s">
        <v>124</v>
      </c>
      <c r="J6602" t="s">
        <v>125</v>
      </c>
      <c r="K6602" t="s">
        <v>3238</v>
      </c>
      <c r="N6602" t="s">
        <v>1320</v>
      </c>
      <c r="O6602" t="s">
        <v>1321</v>
      </c>
      <c r="P6602" t="s">
        <v>3239</v>
      </c>
      <c r="Q6602" t="s">
        <v>1323</v>
      </c>
      <c r="R6602" t="s">
        <v>131</v>
      </c>
      <c r="S6602" t="s">
        <v>164</v>
      </c>
      <c r="T6602" t="s">
        <v>165</v>
      </c>
      <c r="U6602" t="s">
        <v>134</v>
      </c>
      <c r="V6602" t="s">
        <v>135</v>
      </c>
      <c r="W6602" t="s">
        <v>136</v>
      </c>
      <c r="X6602" t="s">
        <v>3240</v>
      </c>
      <c r="Y6602" s="94">
        <v>2060000.04</v>
      </c>
      <c r="Z6602" s="94">
        <v>887998.04</v>
      </c>
      <c r="AA6602" s="94">
        <v>2000000</v>
      </c>
      <c r="AB6602" s="94">
        <v>2000000</v>
      </c>
      <c r="AC6602">
        <f t="shared" si="206"/>
        <v>4000</v>
      </c>
      <c r="AD6602" t="str">
        <f t="shared" si="207"/>
        <v>310</v>
      </c>
    </row>
    <row r="6603" spans="1:30" hidden="1" x14ac:dyDescent="0.25">
      <c r="A6603" t="s">
        <v>3241</v>
      </c>
      <c r="B6603" t="s">
        <v>3242</v>
      </c>
      <c r="C6603" t="s">
        <v>421</v>
      </c>
      <c r="D6603" t="s">
        <v>430</v>
      </c>
      <c r="E6603" t="s">
        <v>122</v>
      </c>
      <c r="F6603" t="s">
        <v>431</v>
      </c>
      <c r="G6603" t="s">
        <v>3243</v>
      </c>
      <c r="H6603" t="s">
        <v>143</v>
      </c>
      <c r="I6603" t="s">
        <v>124</v>
      </c>
      <c r="J6603" t="s">
        <v>125</v>
      </c>
      <c r="K6603" t="s">
        <v>3244</v>
      </c>
      <c r="N6603" t="s">
        <v>3245</v>
      </c>
      <c r="O6603" t="s">
        <v>3246</v>
      </c>
      <c r="P6603" t="s">
        <v>426</v>
      </c>
      <c r="Q6603" t="s">
        <v>434</v>
      </c>
      <c r="R6603" t="s">
        <v>131</v>
      </c>
      <c r="S6603" t="s">
        <v>132</v>
      </c>
      <c r="T6603" t="s">
        <v>3247</v>
      </c>
      <c r="U6603" t="s">
        <v>151</v>
      </c>
      <c r="V6603" t="s">
        <v>135</v>
      </c>
      <c r="W6603" t="s">
        <v>136</v>
      </c>
      <c r="X6603" t="s">
        <v>3248</v>
      </c>
      <c r="Z6603" s="94">
        <v>1000000</v>
      </c>
      <c r="AA6603" s="94">
        <v>0</v>
      </c>
      <c r="AB6603" s="94">
        <v>0</v>
      </c>
      <c r="AC6603">
        <f t="shared" si="206"/>
        <v>8000</v>
      </c>
      <c r="AD6603" t="str">
        <f t="shared" si="207"/>
        <v>321</v>
      </c>
    </row>
    <row r="6604" spans="1:30" hidden="1" x14ac:dyDescent="0.25">
      <c r="A6604" s="97" t="s">
        <v>3232</v>
      </c>
      <c r="B6604" s="97" t="s">
        <v>385</v>
      </c>
      <c r="C6604" s="97" t="s">
        <v>421</v>
      </c>
      <c r="D6604" s="97" t="s">
        <v>598</v>
      </c>
      <c r="E6604" s="97" t="s">
        <v>122</v>
      </c>
      <c r="F6604" s="98">
        <v>15</v>
      </c>
      <c r="G6604" s="98" t="s">
        <v>142</v>
      </c>
      <c r="H6604" s="97">
        <v>19</v>
      </c>
      <c r="I6604" s="97" t="s">
        <v>124</v>
      </c>
      <c r="J6604" s="97" t="s">
        <v>125</v>
      </c>
      <c r="K6604" s="97" t="s">
        <v>3249</v>
      </c>
      <c r="L6604" s="97"/>
      <c r="M6604" s="97"/>
      <c r="N6604" s="97" t="s">
        <v>3234</v>
      </c>
      <c r="O6604" s="97" t="s">
        <v>391</v>
      </c>
      <c r="P6604" s="97" t="s">
        <v>426</v>
      </c>
      <c r="Q6604" s="97" t="s">
        <v>602</v>
      </c>
      <c r="R6604" s="97" t="s">
        <v>131</v>
      </c>
      <c r="S6604" s="97" t="s">
        <v>149</v>
      </c>
      <c r="T6604" s="97" t="s">
        <v>150</v>
      </c>
      <c r="U6604" s="97" t="s">
        <v>134</v>
      </c>
      <c r="V6604" s="97" t="s">
        <v>135</v>
      </c>
      <c r="W6604" s="97" t="s">
        <v>136</v>
      </c>
      <c r="X6604" s="97" t="s">
        <v>3250</v>
      </c>
      <c r="Y6604" s="99">
        <v>0</v>
      </c>
      <c r="Z6604" s="99">
        <v>1927040.5</v>
      </c>
      <c r="AA6604" s="99">
        <v>1984851.7150000001</v>
      </c>
      <c r="AB6604" s="99">
        <v>1984851.72</v>
      </c>
      <c r="AC6604">
        <f t="shared" si="206"/>
        <v>4000</v>
      </c>
      <c r="AD6604" t="str">
        <f t="shared" si="207"/>
        <v>321</v>
      </c>
    </row>
    <row r="6605" spans="1:30" hidden="1" x14ac:dyDescent="0.25">
      <c r="A6605">
        <v>311113220100000</v>
      </c>
      <c r="B6605">
        <v>421</v>
      </c>
      <c r="C6605" t="s">
        <v>788</v>
      </c>
      <c r="D6605">
        <v>42403</v>
      </c>
      <c r="E6605">
        <v>2</v>
      </c>
      <c r="F6605">
        <v>11</v>
      </c>
      <c r="G6605" t="s">
        <v>160</v>
      </c>
      <c r="H6605" t="s">
        <v>143</v>
      </c>
      <c r="I6605" t="s">
        <v>124</v>
      </c>
      <c r="J6605" t="s">
        <v>3251</v>
      </c>
      <c r="K6605" t="s">
        <v>3167</v>
      </c>
      <c r="L6605" t="s">
        <v>3252</v>
      </c>
      <c r="N6605" t="s">
        <v>705</v>
      </c>
      <c r="O6605" t="s">
        <v>786</v>
      </c>
      <c r="P6605" t="s">
        <v>792</v>
      </c>
      <c r="Q6605" t="s">
        <v>893</v>
      </c>
      <c r="R6605" t="s">
        <v>794</v>
      </c>
      <c r="S6605" t="s">
        <v>164</v>
      </c>
      <c r="T6605" t="s">
        <v>165</v>
      </c>
      <c r="U6605" t="s">
        <v>151</v>
      </c>
      <c r="V6605" t="s">
        <v>135</v>
      </c>
      <c r="W6605" t="s">
        <v>3253</v>
      </c>
      <c r="X6605" t="s">
        <v>3169</v>
      </c>
      <c r="AA6605" s="94">
        <v>1983245.2350000013</v>
      </c>
      <c r="AB6605" s="94">
        <v>1983245.24</v>
      </c>
      <c r="AC6605">
        <f t="shared" si="206"/>
        <v>4000</v>
      </c>
      <c r="AD6605" t="str">
        <f t="shared" si="207"/>
        <v>322</v>
      </c>
    </row>
    <row r="6606" spans="1:30" hidden="1" x14ac:dyDescent="0.25">
      <c r="A6606" t="s">
        <v>3254</v>
      </c>
      <c r="B6606" t="s">
        <v>2755</v>
      </c>
      <c r="C6606" t="s">
        <v>421</v>
      </c>
      <c r="D6606" t="s">
        <v>598</v>
      </c>
      <c r="E6606" t="s">
        <v>122</v>
      </c>
      <c r="F6606" t="s">
        <v>159</v>
      </c>
      <c r="G6606" t="s">
        <v>160</v>
      </c>
      <c r="H6606">
        <v>19</v>
      </c>
      <c r="I6606" t="s">
        <v>124</v>
      </c>
      <c r="J6606" t="s">
        <v>125</v>
      </c>
      <c r="K6606" t="s">
        <v>3255</v>
      </c>
      <c r="N6606" t="s">
        <v>3256</v>
      </c>
      <c r="O6606" t="s">
        <v>2759</v>
      </c>
      <c r="P6606" t="s">
        <v>426</v>
      </c>
      <c r="Q6606" t="s">
        <v>602</v>
      </c>
      <c r="R6606" t="s">
        <v>131</v>
      </c>
      <c r="S6606" t="s">
        <v>164</v>
      </c>
      <c r="T6606" t="s">
        <v>165</v>
      </c>
      <c r="U6606" t="s">
        <v>134</v>
      </c>
      <c r="V6606" t="s">
        <v>135</v>
      </c>
      <c r="W6606" t="s">
        <v>136</v>
      </c>
      <c r="X6606" t="s">
        <v>3257</v>
      </c>
      <c r="Y6606" s="94">
        <v>2590699.6800000002</v>
      </c>
      <c r="Z6606" s="94">
        <v>1872858.5</v>
      </c>
      <c r="AA6606" s="94">
        <v>1929044.2550000001</v>
      </c>
      <c r="AB6606" s="94">
        <v>1929044.26</v>
      </c>
      <c r="AC6606">
        <f t="shared" si="206"/>
        <v>4000</v>
      </c>
      <c r="AD6606" t="str">
        <f t="shared" si="207"/>
        <v>321</v>
      </c>
    </row>
    <row r="6607" spans="1:30" hidden="1" x14ac:dyDescent="0.25">
      <c r="A6607" t="s">
        <v>3232</v>
      </c>
      <c r="B6607" t="s">
        <v>385</v>
      </c>
      <c r="C6607" t="s">
        <v>421</v>
      </c>
      <c r="D6607" t="s">
        <v>813</v>
      </c>
      <c r="E6607" t="s">
        <v>122</v>
      </c>
      <c r="F6607" t="s">
        <v>159</v>
      </c>
      <c r="G6607" t="s">
        <v>160</v>
      </c>
      <c r="H6607">
        <v>19</v>
      </c>
      <c r="I6607" t="s">
        <v>124</v>
      </c>
      <c r="J6607" t="s">
        <v>125</v>
      </c>
      <c r="K6607" t="s">
        <v>3233</v>
      </c>
      <c r="N6607" t="s">
        <v>3234</v>
      </c>
      <c r="O6607" t="s">
        <v>391</v>
      </c>
      <c r="P6607" t="s">
        <v>426</v>
      </c>
      <c r="Q6607" t="s">
        <v>809</v>
      </c>
      <c r="R6607" t="s">
        <v>131</v>
      </c>
      <c r="S6607" t="s">
        <v>164</v>
      </c>
      <c r="T6607" t="s">
        <v>165</v>
      </c>
      <c r="U6607" t="s">
        <v>134</v>
      </c>
      <c r="V6607" t="s">
        <v>135</v>
      </c>
      <c r="W6607" t="s">
        <v>136</v>
      </c>
      <c r="X6607" t="s">
        <v>3235</v>
      </c>
      <c r="Y6607" s="94">
        <v>0</v>
      </c>
      <c r="Z6607" s="94">
        <v>0</v>
      </c>
      <c r="AA6607" s="94">
        <v>0</v>
      </c>
      <c r="AB6607" s="94">
        <v>0</v>
      </c>
      <c r="AC6607">
        <f t="shared" si="206"/>
        <v>7000</v>
      </c>
      <c r="AD6607" t="str">
        <f t="shared" si="207"/>
        <v>321</v>
      </c>
    </row>
    <row r="6608" spans="1:30" hidden="1" x14ac:dyDescent="0.25">
      <c r="A6608" t="s">
        <v>3258</v>
      </c>
      <c r="B6608" t="s">
        <v>2677</v>
      </c>
      <c r="C6608" t="s">
        <v>421</v>
      </c>
      <c r="D6608" t="s">
        <v>598</v>
      </c>
      <c r="E6608" t="s">
        <v>122</v>
      </c>
      <c r="F6608" t="s">
        <v>159</v>
      </c>
      <c r="G6608" t="s">
        <v>160</v>
      </c>
      <c r="H6608">
        <v>19</v>
      </c>
      <c r="I6608" t="s">
        <v>124</v>
      </c>
      <c r="J6608" t="s">
        <v>125</v>
      </c>
      <c r="K6608" t="s">
        <v>3259</v>
      </c>
      <c r="N6608" t="s">
        <v>3260</v>
      </c>
      <c r="O6608" t="s">
        <v>2680</v>
      </c>
      <c r="P6608" t="s">
        <v>426</v>
      </c>
      <c r="Q6608" t="s">
        <v>602</v>
      </c>
      <c r="R6608" t="s">
        <v>131</v>
      </c>
      <c r="S6608" t="s">
        <v>164</v>
      </c>
      <c r="T6608" t="s">
        <v>165</v>
      </c>
      <c r="U6608" t="s">
        <v>134</v>
      </c>
      <c r="V6608" t="s">
        <v>135</v>
      </c>
      <c r="W6608" t="s">
        <v>136</v>
      </c>
      <c r="X6608" t="s">
        <v>3261</v>
      </c>
      <c r="Y6608" s="94">
        <v>1854000.12</v>
      </c>
      <c r="Z6608" s="94">
        <v>1853997.1999999997</v>
      </c>
      <c r="AA6608" s="94">
        <v>1909617.1159999997</v>
      </c>
      <c r="AB6608" s="94">
        <v>1909617.12</v>
      </c>
      <c r="AC6608">
        <f t="shared" si="206"/>
        <v>4000</v>
      </c>
      <c r="AD6608" t="str">
        <f t="shared" si="207"/>
        <v>321</v>
      </c>
    </row>
    <row r="6609" spans="1:30" hidden="1" x14ac:dyDescent="0.25">
      <c r="A6609" t="s">
        <v>856</v>
      </c>
      <c r="B6609" t="s">
        <v>766</v>
      </c>
      <c r="C6609" t="s">
        <v>825</v>
      </c>
      <c r="D6609" t="s">
        <v>2919</v>
      </c>
      <c r="E6609" t="s">
        <v>122</v>
      </c>
      <c r="F6609" t="s">
        <v>159</v>
      </c>
      <c r="G6609" t="s">
        <v>160</v>
      </c>
      <c r="H6609">
        <v>19</v>
      </c>
      <c r="I6609" t="s">
        <v>124</v>
      </c>
      <c r="J6609" t="s">
        <v>125</v>
      </c>
      <c r="K6609" t="s">
        <v>857</v>
      </c>
      <c r="N6609" t="s">
        <v>858</v>
      </c>
      <c r="O6609" t="s">
        <v>769</v>
      </c>
      <c r="P6609" t="s">
        <v>829</v>
      </c>
      <c r="Q6609" t="s">
        <v>2920</v>
      </c>
      <c r="R6609" t="s">
        <v>131</v>
      </c>
      <c r="S6609" t="s">
        <v>164</v>
      </c>
      <c r="T6609" t="s">
        <v>165</v>
      </c>
      <c r="U6609" t="s">
        <v>134</v>
      </c>
      <c r="V6609" t="s">
        <v>135</v>
      </c>
      <c r="W6609" t="s">
        <v>136</v>
      </c>
      <c r="X6609" t="s">
        <v>859</v>
      </c>
      <c r="Y6609" s="94">
        <v>0</v>
      </c>
      <c r="Z6609" s="94">
        <v>1709797.0200000003</v>
      </c>
      <c r="AA6609" s="94">
        <v>1761090.9306000003</v>
      </c>
      <c r="AB6609" s="94">
        <v>1761090.93</v>
      </c>
      <c r="AC6609">
        <f t="shared" si="206"/>
        <v>4000</v>
      </c>
      <c r="AD6609" t="str">
        <f t="shared" si="207"/>
        <v>304</v>
      </c>
    </row>
    <row r="6610" spans="1:30" hidden="1" x14ac:dyDescent="0.25">
      <c r="A6610" t="s">
        <v>913</v>
      </c>
      <c r="B6610" t="s">
        <v>420</v>
      </c>
      <c r="C6610" t="s">
        <v>914</v>
      </c>
      <c r="D6610" t="s">
        <v>813</v>
      </c>
      <c r="E6610" t="s">
        <v>122</v>
      </c>
      <c r="F6610" t="s">
        <v>159</v>
      </c>
      <c r="G6610" t="s">
        <v>160</v>
      </c>
      <c r="H6610">
        <v>19</v>
      </c>
      <c r="I6610" t="s">
        <v>124</v>
      </c>
      <c r="J6610" t="s">
        <v>125</v>
      </c>
      <c r="K6610" t="s">
        <v>915</v>
      </c>
      <c r="N6610" t="s">
        <v>916</v>
      </c>
      <c r="O6610" t="s">
        <v>425</v>
      </c>
      <c r="P6610" t="s">
        <v>917</v>
      </c>
      <c r="Q6610" t="s">
        <v>809</v>
      </c>
      <c r="R6610" t="s">
        <v>131</v>
      </c>
      <c r="S6610" t="s">
        <v>164</v>
      </c>
      <c r="T6610" t="s">
        <v>165</v>
      </c>
      <c r="U6610" t="s">
        <v>134</v>
      </c>
      <c r="V6610" t="s">
        <v>135</v>
      </c>
      <c r="W6610" t="s">
        <v>136</v>
      </c>
      <c r="X6610" t="s">
        <v>918</v>
      </c>
      <c r="Y6610" s="94">
        <v>0</v>
      </c>
      <c r="Z6610" s="94">
        <v>0</v>
      </c>
      <c r="AA6610" s="94">
        <v>0</v>
      </c>
      <c r="AB6610" s="94">
        <v>0</v>
      </c>
      <c r="AC6610">
        <f t="shared" si="206"/>
        <v>7000</v>
      </c>
      <c r="AD6610" t="str">
        <f t="shared" si="207"/>
        <v>321</v>
      </c>
    </row>
    <row r="6611" spans="1:30" hidden="1" x14ac:dyDescent="0.25">
      <c r="A6611">
        <v>211113040220001</v>
      </c>
      <c r="B6611" t="s">
        <v>766</v>
      </c>
      <c r="C6611" t="s">
        <v>2078</v>
      </c>
      <c r="D6611" t="s">
        <v>1657</v>
      </c>
      <c r="E6611" t="s">
        <v>122</v>
      </c>
      <c r="F6611" t="s">
        <v>159</v>
      </c>
      <c r="G6611" t="s">
        <v>160</v>
      </c>
      <c r="H6611">
        <v>19</v>
      </c>
      <c r="I6611" t="s">
        <v>124</v>
      </c>
      <c r="J6611" t="s">
        <v>125</v>
      </c>
      <c r="K6611" t="s">
        <v>3262</v>
      </c>
      <c r="N6611" t="s">
        <v>858</v>
      </c>
      <c r="O6611" t="s">
        <v>769</v>
      </c>
      <c r="P6611" t="s">
        <v>2080</v>
      </c>
      <c r="Q6611" t="s">
        <v>1661</v>
      </c>
      <c r="R6611" t="s">
        <v>131</v>
      </c>
      <c r="S6611" t="s">
        <v>164</v>
      </c>
      <c r="T6611" t="s">
        <v>165</v>
      </c>
      <c r="U6611" t="s">
        <v>134</v>
      </c>
      <c r="V6611" t="s">
        <v>135</v>
      </c>
      <c r="W6611" t="s">
        <v>136</v>
      </c>
      <c r="X6611" t="s">
        <v>3263</v>
      </c>
      <c r="Y6611" s="94">
        <v>52530000</v>
      </c>
      <c r="Z6611" s="94">
        <v>1659605</v>
      </c>
      <c r="AA6611" s="94">
        <v>1709393.1500000001</v>
      </c>
      <c r="AB6611" s="94">
        <v>1709393.15</v>
      </c>
      <c r="AC6611">
        <f t="shared" si="206"/>
        <v>4000</v>
      </c>
      <c r="AD6611" t="str">
        <f t="shared" si="207"/>
        <v>304</v>
      </c>
    </row>
    <row r="6612" spans="1:30" hidden="1" x14ac:dyDescent="0.25">
      <c r="A6612">
        <v>311113220100000</v>
      </c>
      <c r="B6612">
        <v>421</v>
      </c>
      <c r="C6612" t="s">
        <v>788</v>
      </c>
      <c r="D6612">
        <v>42407</v>
      </c>
      <c r="E6612">
        <v>2</v>
      </c>
      <c r="F6612">
        <v>12</v>
      </c>
      <c r="G6612" t="s">
        <v>160</v>
      </c>
      <c r="H6612" t="s">
        <v>143</v>
      </c>
      <c r="I6612" t="s">
        <v>124</v>
      </c>
      <c r="J6612" t="s">
        <v>2208</v>
      </c>
      <c r="K6612" t="s">
        <v>2510</v>
      </c>
      <c r="L6612" t="s">
        <v>3264</v>
      </c>
      <c r="N6612" t="s">
        <v>705</v>
      </c>
      <c r="O6612" t="s">
        <v>786</v>
      </c>
      <c r="P6612" t="s">
        <v>792</v>
      </c>
      <c r="Q6612" t="s">
        <v>793</v>
      </c>
      <c r="R6612" t="s">
        <v>794</v>
      </c>
      <c r="S6612" t="s">
        <v>795</v>
      </c>
      <c r="T6612" t="s">
        <v>165</v>
      </c>
      <c r="U6612" t="s">
        <v>151</v>
      </c>
      <c r="V6612" t="s">
        <v>135</v>
      </c>
      <c r="W6612" t="s">
        <v>3265</v>
      </c>
      <c r="X6612" t="s">
        <v>2512</v>
      </c>
      <c r="AA6612" s="94">
        <v>1681345.3229999996</v>
      </c>
      <c r="AB6612" s="94">
        <v>1681345.32</v>
      </c>
      <c r="AC6612">
        <f t="shared" si="206"/>
        <v>4000</v>
      </c>
      <c r="AD6612" t="str">
        <f t="shared" si="207"/>
        <v>322</v>
      </c>
    </row>
    <row r="6613" spans="1:30" hidden="1" x14ac:dyDescent="0.25">
      <c r="A6613" t="s">
        <v>2031</v>
      </c>
      <c r="B6613" t="s">
        <v>1836</v>
      </c>
      <c r="C6613" t="s">
        <v>3266</v>
      </c>
      <c r="D6613" t="s">
        <v>598</v>
      </c>
      <c r="E6613" t="s">
        <v>122</v>
      </c>
      <c r="F6613" t="s">
        <v>159</v>
      </c>
      <c r="G6613" t="s">
        <v>160</v>
      </c>
      <c r="H6613">
        <v>19</v>
      </c>
      <c r="I6613" t="s">
        <v>124</v>
      </c>
      <c r="J6613" t="s">
        <v>125</v>
      </c>
      <c r="K6613" t="s">
        <v>3267</v>
      </c>
      <c r="N6613" t="s">
        <v>2034</v>
      </c>
      <c r="O6613" t="s">
        <v>1840</v>
      </c>
      <c r="P6613" t="s">
        <v>3268</v>
      </c>
      <c r="Q6613" t="s">
        <v>602</v>
      </c>
      <c r="R6613" t="s">
        <v>131</v>
      </c>
      <c r="S6613" t="s">
        <v>164</v>
      </c>
      <c r="T6613" t="s">
        <v>165</v>
      </c>
      <c r="U6613" t="s">
        <v>134</v>
      </c>
      <c r="V6613" t="s">
        <v>135</v>
      </c>
      <c r="W6613" t="s">
        <v>136</v>
      </c>
      <c r="X6613" t="s">
        <v>3269</v>
      </c>
      <c r="Y6613" s="94">
        <v>1545000.12</v>
      </c>
      <c r="Z6613" s="94">
        <v>1545000.1</v>
      </c>
      <c r="AA6613" s="94">
        <v>1591350.1030000001</v>
      </c>
      <c r="AB6613" s="94">
        <v>1591350.1</v>
      </c>
      <c r="AC6613">
        <f t="shared" si="206"/>
        <v>4000</v>
      </c>
      <c r="AD6613" t="str">
        <f t="shared" si="207"/>
        <v>321</v>
      </c>
    </row>
    <row r="6614" spans="1:30" hidden="1" x14ac:dyDescent="0.25">
      <c r="A6614">
        <v>211213210035001</v>
      </c>
      <c r="B6614">
        <v>371</v>
      </c>
      <c r="C6614" t="s">
        <v>3180</v>
      </c>
      <c r="D6614">
        <v>41501</v>
      </c>
      <c r="E6614">
        <v>2</v>
      </c>
      <c r="F6614">
        <v>11</v>
      </c>
      <c r="G6614" t="s">
        <v>160</v>
      </c>
      <c r="H6614" t="s">
        <v>143</v>
      </c>
      <c r="I6614" t="s">
        <v>124</v>
      </c>
      <c r="J6614" t="s">
        <v>125</v>
      </c>
      <c r="K6614">
        <v>218009701</v>
      </c>
      <c r="N6614" t="s">
        <v>2237</v>
      </c>
      <c r="O6614" t="s">
        <v>2191</v>
      </c>
      <c r="P6614" t="s">
        <v>3182</v>
      </c>
      <c r="Q6614" t="s">
        <v>602</v>
      </c>
      <c r="R6614" t="s">
        <v>794</v>
      </c>
      <c r="S6614" t="s">
        <v>164</v>
      </c>
      <c r="T6614" t="s">
        <v>165</v>
      </c>
      <c r="U6614" t="s">
        <v>151</v>
      </c>
      <c r="V6614" t="s">
        <v>135</v>
      </c>
      <c r="W6614" t="s">
        <v>136</v>
      </c>
      <c r="AA6614" s="94">
        <v>1505819.2</v>
      </c>
      <c r="AB6614" s="94">
        <v>1505819.2</v>
      </c>
      <c r="AC6614">
        <f t="shared" si="206"/>
        <v>4000</v>
      </c>
      <c r="AD6614" t="str">
        <f t="shared" si="207"/>
        <v>321</v>
      </c>
    </row>
    <row r="6615" spans="1:30" hidden="1" x14ac:dyDescent="0.25">
      <c r="A6615">
        <v>311113220100000</v>
      </c>
      <c r="B6615">
        <v>421</v>
      </c>
      <c r="C6615" t="s">
        <v>788</v>
      </c>
      <c r="D6615">
        <v>42403</v>
      </c>
      <c r="E6615">
        <v>2</v>
      </c>
      <c r="F6615">
        <v>11</v>
      </c>
      <c r="G6615" t="s">
        <v>160</v>
      </c>
      <c r="H6615" t="s">
        <v>143</v>
      </c>
      <c r="I6615" t="s">
        <v>124</v>
      </c>
      <c r="J6615" t="s">
        <v>541</v>
      </c>
      <c r="K6615" t="s">
        <v>3167</v>
      </c>
      <c r="L6615" t="s">
        <v>3270</v>
      </c>
      <c r="N6615" t="s">
        <v>705</v>
      </c>
      <c r="O6615" t="s">
        <v>786</v>
      </c>
      <c r="P6615" t="s">
        <v>792</v>
      </c>
      <c r="Q6615" t="s">
        <v>893</v>
      </c>
      <c r="R6615" t="s">
        <v>794</v>
      </c>
      <c r="S6615" t="s">
        <v>164</v>
      </c>
      <c r="T6615" t="s">
        <v>165</v>
      </c>
      <c r="U6615" t="s">
        <v>151</v>
      </c>
      <c r="V6615" t="s">
        <v>135</v>
      </c>
      <c r="W6615" t="s">
        <v>3271</v>
      </c>
      <c r="X6615" t="s">
        <v>3169</v>
      </c>
      <c r="AA6615" s="94">
        <v>1492133.08</v>
      </c>
      <c r="AB6615" s="94">
        <v>1492133.08</v>
      </c>
      <c r="AC6615">
        <f t="shared" si="206"/>
        <v>4000</v>
      </c>
      <c r="AD6615" t="str">
        <f t="shared" si="207"/>
        <v>322</v>
      </c>
    </row>
    <row r="6616" spans="1:30" hidden="1" x14ac:dyDescent="0.25">
      <c r="A6616" t="s">
        <v>856</v>
      </c>
      <c r="B6616" t="s">
        <v>766</v>
      </c>
      <c r="C6616" t="s">
        <v>825</v>
      </c>
      <c r="D6616" t="s">
        <v>1683</v>
      </c>
      <c r="E6616" t="s">
        <v>122</v>
      </c>
      <c r="F6616" t="s">
        <v>159</v>
      </c>
      <c r="G6616" t="s">
        <v>160</v>
      </c>
      <c r="H6616">
        <v>19</v>
      </c>
      <c r="I6616" t="s">
        <v>124</v>
      </c>
      <c r="J6616" t="s">
        <v>125</v>
      </c>
      <c r="K6616" t="s">
        <v>857</v>
      </c>
      <c r="N6616" t="s">
        <v>858</v>
      </c>
      <c r="O6616" t="s">
        <v>769</v>
      </c>
      <c r="P6616" t="s">
        <v>829</v>
      </c>
      <c r="Q6616" t="s">
        <v>1686</v>
      </c>
      <c r="R6616" t="s">
        <v>131</v>
      </c>
      <c r="S6616" t="s">
        <v>164</v>
      </c>
      <c r="T6616" t="s">
        <v>165</v>
      </c>
      <c r="U6616" t="s">
        <v>134</v>
      </c>
      <c r="V6616" t="s">
        <v>135</v>
      </c>
      <c r="W6616" t="s">
        <v>136</v>
      </c>
      <c r="X6616" t="s">
        <v>859</v>
      </c>
      <c r="Y6616" s="94">
        <v>0</v>
      </c>
      <c r="Z6616" s="94">
        <v>1371079.2</v>
      </c>
      <c r="AA6616" s="94">
        <v>1412211.5759999999</v>
      </c>
      <c r="AB6616" s="94">
        <v>1412211.58</v>
      </c>
      <c r="AC6616">
        <f t="shared" si="206"/>
        <v>4000</v>
      </c>
      <c r="AD6616" t="str">
        <f t="shared" si="207"/>
        <v>304</v>
      </c>
    </row>
    <row r="6617" spans="1:30" hidden="1" x14ac:dyDescent="0.25">
      <c r="A6617">
        <v>311113220100000</v>
      </c>
      <c r="B6617">
        <v>421</v>
      </c>
      <c r="C6617" t="s">
        <v>788</v>
      </c>
      <c r="D6617">
        <v>42403</v>
      </c>
      <c r="E6617">
        <v>2</v>
      </c>
      <c r="F6617">
        <v>11</v>
      </c>
      <c r="G6617" t="s">
        <v>160</v>
      </c>
      <c r="H6617" t="s">
        <v>143</v>
      </c>
      <c r="I6617" t="s">
        <v>124</v>
      </c>
      <c r="J6617" t="s">
        <v>411</v>
      </c>
      <c r="K6617" t="s">
        <v>3167</v>
      </c>
      <c r="L6617" t="s">
        <v>3272</v>
      </c>
      <c r="N6617" t="s">
        <v>705</v>
      </c>
      <c r="O6617" t="s">
        <v>786</v>
      </c>
      <c r="P6617" t="s">
        <v>792</v>
      </c>
      <c r="Q6617" t="s">
        <v>893</v>
      </c>
      <c r="R6617" t="s">
        <v>794</v>
      </c>
      <c r="S6617" t="s">
        <v>164</v>
      </c>
      <c r="T6617" t="s">
        <v>165</v>
      </c>
      <c r="U6617" t="s">
        <v>151</v>
      </c>
      <c r="V6617" t="s">
        <v>135</v>
      </c>
      <c r="W6617" t="s">
        <v>3273</v>
      </c>
      <c r="X6617" t="s">
        <v>3169</v>
      </c>
      <c r="AA6617" s="94">
        <v>1407417.21</v>
      </c>
      <c r="AB6617" s="94">
        <v>1407417.21</v>
      </c>
      <c r="AC6617">
        <f t="shared" si="206"/>
        <v>4000</v>
      </c>
      <c r="AD6617" t="str">
        <f t="shared" si="207"/>
        <v>322</v>
      </c>
    </row>
    <row r="6618" spans="1:30" hidden="1" x14ac:dyDescent="0.25">
      <c r="A6618" t="s">
        <v>3274</v>
      </c>
      <c r="B6618" t="s">
        <v>766</v>
      </c>
      <c r="C6618" t="s">
        <v>3275</v>
      </c>
      <c r="D6618" t="s">
        <v>430</v>
      </c>
      <c r="E6618" t="s">
        <v>122</v>
      </c>
      <c r="F6618" t="s">
        <v>159</v>
      </c>
      <c r="G6618" t="s">
        <v>160</v>
      </c>
      <c r="H6618">
        <v>19</v>
      </c>
      <c r="I6618" t="s">
        <v>124</v>
      </c>
      <c r="J6618" t="s">
        <v>125</v>
      </c>
      <c r="K6618" t="s">
        <v>3276</v>
      </c>
      <c r="N6618" t="s">
        <v>3277</v>
      </c>
      <c r="O6618" t="s">
        <v>769</v>
      </c>
      <c r="P6618" t="s">
        <v>3278</v>
      </c>
      <c r="Q6618" t="s">
        <v>434</v>
      </c>
      <c r="R6618" t="s">
        <v>131</v>
      </c>
      <c r="S6618" t="s">
        <v>164</v>
      </c>
      <c r="T6618" t="s">
        <v>165</v>
      </c>
      <c r="U6618" t="s">
        <v>134</v>
      </c>
      <c r="V6618" t="s">
        <v>135</v>
      </c>
      <c r="W6618" t="s">
        <v>136</v>
      </c>
      <c r="X6618" t="s">
        <v>3279</v>
      </c>
      <c r="Y6618" s="94">
        <v>24105124.68</v>
      </c>
      <c r="Z6618" s="94">
        <v>24105124.68</v>
      </c>
      <c r="AA6618" s="94">
        <v>24828278.420400001</v>
      </c>
      <c r="AB6618" s="94">
        <v>24828278.420000002</v>
      </c>
      <c r="AC6618">
        <f t="shared" si="206"/>
        <v>8000</v>
      </c>
      <c r="AD6618" t="str">
        <f t="shared" si="207"/>
        <v>321</v>
      </c>
    </row>
    <row r="6619" spans="1:30" hidden="1" x14ac:dyDescent="0.25">
      <c r="A6619">
        <v>311113220100000</v>
      </c>
      <c r="B6619">
        <v>421</v>
      </c>
      <c r="C6619" t="s">
        <v>788</v>
      </c>
      <c r="D6619">
        <v>42403</v>
      </c>
      <c r="E6619">
        <v>2</v>
      </c>
      <c r="F6619">
        <v>11</v>
      </c>
      <c r="G6619" t="s">
        <v>160</v>
      </c>
      <c r="H6619" t="s">
        <v>143</v>
      </c>
      <c r="I6619" t="s">
        <v>124</v>
      </c>
      <c r="J6619" t="s">
        <v>538</v>
      </c>
      <c r="K6619" t="s">
        <v>3167</v>
      </c>
      <c r="L6619" t="s">
        <v>3280</v>
      </c>
      <c r="N6619" t="s">
        <v>705</v>
      </c>
      <c r="O6619" t="s">
        <v>786</v>
      </c>
      <c r="P6619" t="s">
        <v>792</v>
      </c>
      <c r="Q6619" t="s">
        <v>893</v>
      </c>
      <c r="R6619" t="s">
        <v>794</v>
      </c>
      <c r="S6619" t="s">
        <v>164</v>
      </c>
      <c r="T6619" t="s">
        <v>165</v>
      </c>
      <c r="U6619" t="s">
        <v>151</v>
      </c>
      <c r="V6619" t="s">
        <v>135</v>
      </c>
      <c r="W6619" t="s">
        <v>3192</v>
      </c>
      <c r="X6619" t="s">
        <v>3169</v>
      </c>
      <c r="AA6619" s="94">
        <v>1354816.2800000003</v>
      </c>
      <c r="AB6619" s="94">
        <v>1354816.28</v>
      </c>
      <c r="AC6619">
        <f t="shared" si="206"/>
        <v>4000</v>
      </c>
      <c r="AD6619" t="str">
        <f t="shared" si="207"/>
        <v>322</v>
      </c>
    </row>
    <row r="6620" spans="1:30" hidden="1" x14ac:dyDescent="0.25">
      <c r="A6620">
        <v>211213210016001</v>
      </c>
      <c r="B6620">
        <v>371</v>
      </c>
      <c r="C6620" t="s">
        <v>3180</v>
      </c>
      <c r="D6620">
        <v>41501</v>
      </c>
      <c r="E6620">
        <v>2</v>
      </c>
      <c r="F6620">
        <v>11</v>
      </c>
      <c r="G6620" t="s">
        <v>160</v>
      </c>
      <c r="H6620" t="s">
        <v>143</v>
      </c>
      <c r="I6620" t="s">
        <v>124</v>
      </c>
      <c r="J6620" t="s">
        <v>125</v>
      </c>
      <c r="K6620">
        <v>218009701</v>
      </c>
      <c r="N6620" t="s">
        <v>1699</v>
      </c>
      <c r="O6620" t="s">
        <v>2191</v>
      </c>
      <c r="P6620" t="s">
        <v>3182</v>
      </c>
      <c r="Q6620" t="s">
        <v>602</v>
      </c>
      <c r="R6620" t="s">
        <v>794</v>
      </c>
      <c r="S6620" t="s">
        <v>164</v>
      </c>
      <c r="T6620" t="s">
        <v>165</v>
      </c>
      <c r="U6620" t="s">
        <v>151</v>
      </c>
      <c r="V6620" t="s">
        <v>135</v>
      </c>
      <c r="W6620" t="s">
        <v>136</v>
      </c>
      <c r="AA6620" s="94">
        <v>1287408.4028</v>
      </c>
      <c r="AB6620" s="94">
        <v>1287408.3999999999</v>
      </c>
      <c r="AC6620">
        <f t="shared" si="206"/>
        <v>4000</v>
      </c>
      <c r="AD6620" t="str">
        <f t="shared" si="207"/>
        <v>321</v>
      </c>
    </row>
    <row r="6621" spans="1:30" hidden="1" x14ac:dyDescent="0.25">
      <c r="A6621">
        <v>311113220100000</v>
      </c>
      <c r="B6621">
        <v>421</v>
      </c>
      <c r="C6621" t="s">
        <v>788</v>
      </c>
      <c r="D6621">
        <v>42403</v>
      </c>
      <c r="E6621">
        <v>2</v>
      </c>
      <c r="F6621">
        <v>11</v>
      </c>
      <c r="G6621" t="s">
        <v>160</v>
      </c>
      <c r="H6621" t="s">
        <v>143</v>
      </c>
      <c r="I6621" t="s">
        <v>124</v>
      </c>
      <c r="J6621" t="s">
        <v>389</v>
      </c>
      <c r="K6621" t="s">
        <v>3167</v>
      </c>
      <c r="L6621" t="s">
        <v>3281</v>
      </c>
      <c r="N6621" t="s">
        <v>705</v>
      </c>
      <c r="O6621" t="s">
        <v>786</v>
      </c>
      <c r="P6621" t="s">
        <v>792</v>
      </c>
      <c r="Q6621" t="s">
        <v>893</v>
      </c>
      <c r="R6621" t="s">
        <v>794</v>
      </c>
      <c r="S6621" t="s">
        <v>164</v>
      </c>
      <c r="T6621" t="s">
        <v>165</v>
      </c>
      <c r="U6621" t="s">
        <v>151</v>
      </c>
      <c r="V6621" t="s">
        <v>135</v>
      </c>
      <c r="W6621" t="s">
        <v>3282</v>
      </c>
      <c r="X6621" t="s">
        <v>3169</v>
      </c>
      <c r="AA6621" s="94">
        <v>1180575.9299999997</v>
      </c>
      <c r="AB6621" s="94">
        <v>1180575.93</v>
      </c>
      <c r="AC6621">
        <f t="shared" si="206"/>
        <v>4000</v>
      </c>
      <c r="AD6621" t="str">
        <f t="shared" si="207"/>
        <v>322</v>
      </c>
    </row>
    <row r="6622" spans="1:30" hidden="1" x14ac:dyDescent="0.25">
      <c r="A6622">
        <v>311113220100000</v>
      </c>
      <c r="B6622">
        <v>421</v>
      </c>
      <c r="C6622" t="s">
        <v>788</v>
      </c>
      <c r="D6622">
        <v>42407</v>
      </c>
      <c r="E6622">
        <v>2</v>
      </c>
      <c r="F6622">
        <v>12</v>
      </c>
      <c r="G6622" t="s">
        <v>160</v>
      </c>
      <c r="H6622" t="s">
        <v>143</v>
      </c>
      <c r="I6622" t="s">
        <v>124</v>
      </c>
      <c r="J6622" t="s">
        <v>3283</v>
      </c>
      <c r="K6622" t="s">
        <v>2510</v>
      </c>
      <c r="L6622" t="s">
        <v>3284</v>
      </c>
      <c r="N6622" t="s">
        <v>705</v>
      </c>
      <c r="O6622" t="s">
        <v>786</v>
      </c>
      <c r="P6622" t="s">
        <v>792</v>
      </c>
      <c r="Q6622" t="s">
        <v>793</v>
      </c>
      <c r="R6622" t="s">
        <v>794</v>
      </c>
      <c r="S6622" t="s">
        <v>795</v>
      </c>
      <c r="T6622" t="s">
        <v>165</v>
      </c>
      <c r="U6622" t="s">
        <v>151</v>
      </c>
      <c r="V6622" t="s">
        <v>135</v>
      </c>
      <c r="W6622" t="s">
        <v>3285</v>
      </c>
      <c r="X6622" t="s">
        <v>2512</v>
      </c>
      <c r="AA6622" s="94">
        <v>1074797.514</v>
      </c>
      <c r="AB6622" s="94">
        <v>1074797.51</v>
      </c>
      <c r="AC6622">
        <f t="shared" si="206"/>
        <v>4000</v>
      </c>
      <c r="AD6622" t="str">
        <f t="shared" si="207"/>
        <v>322</v>
      </c>
    </row>
    <row r="6623" spans="1:30" hidden="1" x14ac:dyDescent="0.25">
      <c r="A6623">
        <v>311113220100000</v>
      </c>
      <c r="B6623">
        <v>421</v>
      </c>
      <c r="C6623" t="s">
        <v>788</v>
      </c>
      <c r="D6623">
        <v>42403</v>
      </c>
      <c r="E6623">
        <v>2</v>
      </c>
      <c r="F6623">
        <v>11</v>
      </c>
      <c r="G6623" t="s">
        <v>160</v>
      </c>
      <c r="H6623" t="s">
        <v>143</v>
      </c>
      <c r="I6623" t="s">
        <v>124</v>
      </c>
      <c r="J6623" t="s">
        <v>1303</v>
      </c>
      <c r="K6623" t="s">
        <v>3167</v>
      </c>
      <c r="L6623" t="s">
        <v>3286</v>
      </c>
      <c r="N6623" t="s">
        <v>705</v>
      </c>
      <c r="O6623" t="s">
        <v>786</v>
      </c>
      <c r="P6623" t="s">
        <v>792</v>
      </c>
      <c r="Q6623" t="s">
        <v>893</v>
      </c>
      <c r="R6623" t="s">
        <v>794</v>
      </c>
      <c r="S6623" t="s">
        <v>164</v>
      </c>
      <c r="T6623" t="s">
        <v>165</v>
      </c>
      <c r="U6623" t="s">
        <v>151</v>
      </c>
      <c r="V6623" t="s">
        <v>135</v>
      </c>
      <c r="W6623" t="s">
        <v>3179</v>
      </c>
      <c r="X6623" t="s">
        <v>3169</v>
      </c>
      <c r="AA6623" s="94">
        <v>1071337.4899999993</v>
      </c>
      <c r="AB6623" s="94">
        <v>1071337.49</v>
      </c>
      <c r="AC6623">
        <f t="shared" si="206"/>
        <v>4000</v>
      </c>
      <c r="AD6623" t="str">
        <f t="shared" si="207"/>
        <v>322</v>
      </c>
    </row>
    <row r="6624" spans="1:30" hidden="1" x14ac:dyDescent="0.25">
      <c r="A6624">
        <v>311113220100000</v>
      </c>
      <c r="B6624">
        <v>421</v>
      </c>
      <c r="C6624" t="s">
        <v>788</v>
      </c>
      <c r="D6624">
        <v>42403</v>
      </c>
      <c r="E6624">
        <v>2</v>
      </c>
      <c r="F6624">
        <v>11</v>
      </c>
      <c r="G6624" t="s">
        <v>160</v>
      </c>
      <c r="H6624" t="s">
        <v>143</v>
      </c>
      <c r="I6624" t="s">
        <v>124</v>
      </c>
      <c r="J6624" t="s">
        <v>388</v>
      </c>
      <c r="K6624" t="s">
        <v>3167</v>
      </c>
      <c r="L6624" t="s">
        <v>3287</v>
      </c>
      <c r="N6624" t="s">
        <v>705</v>
      </c>
      <c r="O6624" t="s">
        <v>786</v>
      </c>
      <c r="P6624" t="s">
        <v>792</v>
      </c>
      <c r="Q6624" t="s">
        <v>893</v>
      </c>
      <c r="R6624" t="s">
        <v>794</v>
      </c>
      <c r="S6624" t="s">
        <v>164</v>
      </c>
      <c r="T6624" t="s">
        <v>165</v>
      </c>
      <c r="U6624" t="s">
        <v>151</v>
      </c>
      <c r="V6624" t="s">
        <v>135</v>
      </c>
      <c r="W6624" t="s">
        <v>3203</v>
      </c>
      <c r="X6624" t="s">
        <v>3169</v>
      </c>
      <c r="AA6624" s="94">
        <v>1043580.7300000004</v>
      </c>
      <c r="AB6624" s="94">
        <v>1043580.73</v>
      </c>
      <c r="AC6624">
        <f t="shared" si="206"/>
        <v>4000</v>
      </c>
      <c r="AD6624" t="str">
        <f t="shared" si="207"/>
        <v>322</v>
      </c>
    </row>
    <row r="6625" spans="1:30" hidden="1" x14ac:dyDescent="0.25">
      <c r="A6625" t="s">
        <v>2121</v>
      </c>
      <c r="B6625" t="s">
        <v>2069</v>
      </c>
      <c r="C6625" t="s">
        <v>2122</v>
      </c>
      <c r="D6625" t="s">
        <v>2123</v>
      </c>
      <c r="E6625" t="s">
        <v>122</v>
      </c>
      <c r="F6625" t="s">
        <v>159</v>
      </c>
      <c r="G6625" t="s">
        <v>2075</v>
      </c>
      <c r="H6625">
        <v>19</v>
      </c>
      <c r="I6625" t="s">
        <v>1404</v>
      </c>
      <c r="J6625" t="s">
        <v>125</v>
      </c>
      <c r="K6625" t="s">
        <v>2125</v>
      </c>
      <c r="N6625" t="s">
        <v>2126</v>
      </c>
      <c r="O6625" t="s">
        <v>2073</v>
      </c>
      <c r="P6625" t="s">
        <v>2127</v>
      </c>
      <c r="Q6625" t="s">
        <v>2128</v>
      </c>
      <c r="R6625" t="s">
        <v>131</v>
      </c>
      <c r="S6625" t="s">
        <v>164</v>
      </c>
      <c r="T6625" t="s">
        <v>2076</v>
      </c>
      <c r="U6625" t="s">
        <v>134</v>
      </c>
      <c r="V6625" t="s">
        <v>3288</v>
      </c>
      <c r="W6625" t="s">
        <v>136</v>
      </c>
      <c r="X6625" t="s">
        <v>2130</v>
      </c>
      <c r="Y6625" s="94">
        <v>0</v>
      </c>
      <c r="Z6625" s="94">
        <v>1000000</v>
      </c>
      <c r="AA6625" s="94">
        <v>1030000</v>
      </c>
      <c r="AB6625" s="94">
        <v>1030000</v>
      </c>
      <c r="AC6625">
        <f t="shared" si="206"/>
        <v>4000</v>
      </c>
      <c r="AD6625" t="str">
        <f t="shared" si="207"/>
        <v>310</v>
      </c>
    </row>
    <row r="6626" spans="1:30" hidden="1" x14ac:dyDescent="0.25">
      <c r="A6626" t="s">
        <v>3289</v>
      </c>
      <c r="B6626" t="s">
        <v>927</v>
      </c>
      <c r="C6626" t="s">
        <v>421</v>
      </c>
      <c r="D6626" t="s">
        <v>598</v>
      </c>
      <c r="E6626" t="s">
        <v>122</v>
      </c>
      <c r="F6626" t="s">
        <v>159</v>
      </c>
      <c r="G6626" t="s">
        <v>160</v>
      </c>
      <c r="H6626">
        <v>19</v>
      </c>
      <c r="I6626" t="s">
        <v>124</v>
      </c>
      <c r="J6626" t="s">
        <v>125</v>
      </c>
      <c r="K6626" t="s">
        <v>3290</v>
      </c>
      <c r="N6626" t="s">
        <v>3291</v>
      </c>
      <c r="O6626" t="s">
        <v>931</v>
      </c>
      <c r="P6626" t="s">
        <v>426</v>
      </c>
      <c r="Q6626" t="s">
        <v>602</v>
      </c>
      <c r="R6626" t="s">
        <v>131</v>
      </c>
      <c r="S6626" t="s">
        <v>164</v>
      </c>
      <c r="T6626" t="s">
        <v>165</v>
      </c>
      <c r="U6626" t="s">
        <v>134</v>
      </c>
      <c r="V6626" t="s">
        <v>135</v>
      </c>
      <c r="W6626" t="s">
        <v>136</v>
      </c>
      <c r="X6626" t="s">
        <v>3292</v>
      </c>
      <c r="Y6626" s="94">
        <v>0</v>
      </c>
      <c r="Z6626" s="94">
        <v>999999.99999999988</v>
      </c>
      <c r="AA6626" s="94">
        <v>1029999.9999999999</v>
      </c>
      <c r="AB6626" s="94">
        <v>1030000</v>
      </c>
      <c r="AC6626">
        <f t="shared" si="206"/>
        <v>4000</v>
      </c>
      <c r="AD6626" t="str">
        <f t="shared" si="207"/>
        <v>321</v>
      </c>
    </row>
    <row r="6627" spans="1:30" hidden="1" x14ac:dyDescent="0.25">
      <c r="A6627">
        <v>311113220100000</v>
      </c>
      <c r="B6627">
        <v>421</v>
      </c>
      <c r="C6627" t="s">
        <v>788</v>
      </c>
      <c r="D6627">
        <v>42403</v>
      </c>
      <c r="E6627">
        <v>2</v>
      </c>
      <c r="F6627">
        <v>11</v>
      </c>
      <c r="G6627" t="s">
        <v>160</v>
      </c>
      <c r="H6627" t="s">
        <v>143</v>
      </c>
      <c r="I6627" t="s">
        <v>124</v>
      </c>
      <c r="J6627" t="s">
        <v>2208</v>
      </c>
      <c r="K6627" t="s">
        <v>3167</v>
      </c>
      <c r="L6627" t="s">
        <v>3293</v>
      </c>
      <c r="N6627" t="s">
        <v>705</v>
      </c>
      <c r="O6627" t="s">
        <v>786</v>
      </c>
      <c r="P6627" t="s">
        <v>792</v>
      </c>
      <c r="Q6627" t="s">
        <v>893</v>
      </c>
      <c r="R6627" t="s">
        <v>794</v>
      </c>
      <c r="S6627" t="s">
        <v>164</v>
      </c>
      <c r="T6627" t="s">
        <v>165</v>
      </c>
      <c r="U6627" t="s">
        <v>151</v>
      </c>
      <c r="V6627" t="s">
        <v>135</v>
      </c>
      <c r="W6627" t="s">
        <v>3265</v>
      </c>
      <c r="X6627" t="s">
        <v>3169</v>
      </c>
      <c r="AA6627" s="94">
        <v>1016984.4750000006</v>
      </c>
      <c r="AB6627" s="94">
        <v>1016984.48</v>
      </c>
      <c r="AC6627">
        <f t="shared" si="206"/>
        <v>4000</v>
      </c>
      <c r="AD6627" t="str">
        <f t="shared" si="207"/>
        <v>322</v>
      </c>
    </row>
    <row r="6628" spans="1:30" hidden="1" x14ac:dyDescent="0.25">
      <c r="A6628" t="s">
        <v>1496</v>
      </c>
      <c r="B6628" t="s">
        <v>641</v>
      </c>
      <c r="C6628" t="s">
        <v>1497</v>
      </c>
      <c r="D6628" t="s">
        <v>813</v>
      </c>
      <c r="E6628" t="s">
        <v>122</v>
      </c>
      <c r="F6628" t="s">
        <v>159</v>
      </c>
      <c r="G6628" t="s">
        <v>160</v>
      </c>
      <c r="H6628">
        <v>19</v>
      </c>
      <c r="I6628" t="s">
        <v>124</v>
      </c>
      <c r="J6628" t="s">
        <v>125</v>
      </c>
      <c r="K6628" t="s">
        <v>1498</v>
      </c>
      <c r="N6628" t="s">
        <v>1499</v>
      </c>
      <c r="O6628" t="s">
        <v>644</v>
      </c>
      <c r="P6628" t="s">
        <v>1500</v>
      </c>
      <c r="Q6628" t="s">
        <v>809</v>
      </c>
      <c r="R6628" t="s">
        <v>131</v>
      </c>
      <c r="S6628" t="s">
        <v>164</v>
      </c>
      <c r="T6628" t="s">
        <v>165</v>
      </c>
      <c r="U6628" t="s">
        <v>134</v>
      </c>
      <c r="V6628" t="s">
        <v>135</v>
      </c>
      <c r="W6628" t="s">
        <v>136</v>
      </c>
      <c r="X6628" t="s">
        <v>1501</v>
      </c>
      <c r="Y6628" s="94">
        <v>0</v>
      </c>
      <c r="Z6628" s="94">
        <v>0</v>
      </c>
      <c r="AA6628" s="94">
        <v>0</v>
      </c>
      <c r="AB6628" s="94">
        <v>0</v>
      </c>
      <c r="AC6628">
        <f t="shared" si="206"/>
        <v>7000</v>
      </c>
      <c r="AD6628" t="str">
        <f t="shared" si="207"/>
        <v>321</v>
      </c>
    </row>
    <row r="6629" spans="1:30" hidden="1" x14ac:dyDescent="0.25">
      <c r="A6629" t="s">
        <v>1314</v>
      </c>
      <c r="B6629" t="s">
        <v>1315</v>
      </c>
      <c r="C6629" t="s">
        <v>1316</v>
      </c>
      <c r="D6629" t="s">
        <v>1317</v>
      </c>
      <c r="E6629" t="s">
        <v>122</v>
      </c>
      <c r="F6629" t="s">
        <v>159</v>
      </c>
      <c r="G6629" t="s">
        <v>160</v>
      </c>
      <c r="H6629">
        <v>19</v>
      </c>
      <c r="I6629">
        <v>69</v>
      </c>
      <c r="J6629" t="s">
        <v>125</v>
      </c>
      <c r="K6629" t="s">
        <v>3238</v>
      </c>
      <c r="N6629" t="s">
        <v>1320</v>
      </c>
      <c r="O6629" t="s">
        <v>1321</v>
      </c>
      <c r="P6629" t="s">
        <v>1322</v>
      </c>
      <c r="Q6629" t="s">
        <v>1323</v>
      </c>
      <c r="R6629" t="s">
        <v>131</v>
      </c>
      <c r="S6629" t="s">
        <v>164</v>
      </c>
      <c r="T6629" t="s">
        <v>165</v>
      </c>
      <c r="U6629" t="s">
        <v>134</v>
      </c>
      <c r="V6629" t="s">
        <v>3294</v>
      </c>
      <c r="W6629" t="s">
        <v>136</v>
      </c>
      <c r="X6629" t="s">
        <v>1325</v>
      </c>
      <c r="Y6629" s="94">
        <v>0</v>
      </c>
      <c r="Z6629" s="94">
        <v>0</v>
      </c>
      <c r="AA6629" s="94">
        <v>1000000</v>
      </c>
      <c r="AB6629" s="94">
        <v>1000000</v>
      </c>
      <c r="AC6629">
        <f t="shared" si="206"/>
        <v>4000</v>
      </c>
      <c r="AD6629" t="str">
        <f t="shared" si="207"/>
        <v>310</v>
      </c>
    </row>
    <row r="6630" spans="1:30" hidden="1" x14ac:dyDescent="0.25">
      <c r="A6630">
        <v>311113220100000</v>
      </c>
      <c r="B6630">
        <v>421</v>
      </c>
      <c r="C6630" t="s">
        <v>788</v>
      </c>
      <c r="D6630">
        <v>42407</v>
      </c>
      <c r="E6630">
        <v>2</v>
      </c>
      <c r="F6630">
        <v>12</v>
      </c>
      <c r="G6630" t="s">
        <v>160</v>
      </c>
      <c r="H6630" t="s">
        <v>143</v>
      </c>
      <c r="I6630" t="s">
        <v>124</v>
      </c>
      <c r="J6630" t="s">
        <v>3295</v>
      </c>
      <c r="K6630" t="s">
        <v>2510</v>
      </c>
      <c r="L6630" t="s">
        <v>3296</v>
      </c>
      <c r="N6630" t="s">
        <v>705</v>
      </c>
      <c r="O6630" t="s">
        <v>786</v>
      </c>
      <c r="P6630" t="s">
        <v>792</v>
      </c>
      <c r="Q6630" t="s">
        <v>793</v>
      </c>
      <c r="R6630" t="s">
        <v>794</v>
      </c>
      <c r="S6630" t="s">
        <v>795</v>
      </c>
      <c r="T6630" t="s">
        <v>165</v>
      </c>
      <c r="U6630" t="s">
        <v>151</v>
      </c>
      <c r="V6630" t="s">
        <v>135</v>
      </c>
      <c r="W6630" t="s">
        <v>3297</v>
      </c>
      <c r="X6630" t="s">
        <v>2512</v>
      </c>
      <c r="AA6630" s="94">
        <v>988012.99799999967</v>
      </c>
      <c r="AB6630" s="94">
        <v>988013</v>
      </c>
      <c r="AC6630">
        <f t="shared" si="206"/>
        <v>4000</v>
      </c>
      <c r="AD6630" t="str">
        <f t="shared" si="207"/>
        <v>322</v>
      </c>
    </row>
    <row r="6631" spans="1:30" hidden="1" x14ac:dyDescent="0.25">
      <c r="A6631" t="s">
        <v>1917</v>
      </c>
      <c r="B6631" t="s">
        <v>397</v>
      </c>
      <c r="C6631" t="s">
        <v>1918</v>
      </c>
      <c r="D6631" t="s">
        <v>813</v>
      </c>
      <c r="E6631" t="s">
        <v>122</v>
      </c>
      <c r="F6631" t="s">
        <v>159</v>
      </c>
      <c r="G6631" t="s">
        <v>160</v>
      </c>
      <c r="H6631">
        <v>19</v>
      </c>
      <c r="I6631" t="s">
        <v>124</v>
      </c>
      <c r="J6631" t="s">
        <v>125</v>
      </c>
      <c r="K6631" t="s">
        <v>1919</v>
      </c>
      <c r="N6631" t="s">
        <v>1920</v>
      </c>
      <c r="O6631" t="s">
        <v>398</v>
      </c>
      <c r="P6631" t="s">
        <v>1921</v>
      </c>
      <c r="Q6631" t="s">
        <v>809</v>
      </c>
      <c r="R6631" t="s">
        <v>131</v>
      </c>
      <c r="S6631" t="s">
        <v>164</v>
      </c>
      <c r="T6631" t="s">
        <v>165</v>
      </c>
      <c r="U6631" t="s">
        <v>134</v>
      </c>
      <c r="V6631" t="s">
        <v>135</v>
      </c>
      <c r="W6631" t="s">
        <v>136</v>
      </c>
      <c r="X6631" t="s">
        <v>1922</v>
      </c>
      <c r="Y6631" s="94">
        <v>0</v>
      </c>
      <c r="Z6631" s="94">
        <v>0</v>
      </c>
      <c r="AA6631" s="94">
        <v>0</v>
      </c>
      <c r="AB6631" s="94">
        <v>0</v>
      </c>
      <c r="AC6631">
        <f t="shared" si="206"/>
        <v>7000</v>
      </c>
      <c r="AD6631" t="str">
        <f t="shared" si="207"/>
        <v>321</v>
      </c>
    </row>
    <row r="6632" spans="1:30" hidden="1" x14ac:dyDescent="0.25">
      <c r="A6632">
        <v>311113220100000</v>
      </c>
      <c r="B6632">
        <v>421</v>
      </c>
      <c r="C6632" t="s">
        <v>788</v>
      </c>
      <c r="D6632">
        <v>42407</v>
      </c>
      <c r="E6632">
        <v>2</v>
      </c>
      <c r="F6632">
        <v>12</v>
      </c>
      <c r="G6632" t="s">
        <v>160</v>
      </c>
      <c r="H6632" t="s">
        <v>143</v>
      </c>
      <c r="I6632" t="s">
        <v>124</v>
      </c>
      <c r="J6632" t="s">
        <v>1307</v>
      </c>
      <c r="K6632" t="s">
        <v>2510</v>
      </c>
      <c r="L6632" t="s">
        <v>3298</v>
      </c>
      <c r="N6632" t="s">
        <v>705</v>
      </c>
      <c r="O6632" t="s">
        <v>786</v>
      </c>
      <c r="P6632" t="s">
        <v>792</v>
      </c>
      <c r="Q6632" t="s">
        <v>793</v>
      </c>
      <c r="R6632" t="s">
        <v>794</v>
      </c>
      <c r="S6632" t="s">
        <v>795</v>
      </c>
      <c r="T6632" t="s">
        <v>165</v>
      </c>
      <c r="U6632" t="s">
        <v>151</v>
      </c>
      <c r="V6632" t="s">
        <v>135</v>
      </c>
      <c r="W6632" t="s">
        <v>3299</v>
      </c>
      <c r="X6632" t="s">
        <v>2512</v>
      </c>
      <c r="AA6632" s="94">
        <v>935178.17399999977</v>
      </c>
      <c r="AB6632" s="94">
        <v>935178.17</v>
      </c>
      <c r="AC6632">
        <f t="shared" si="206"/>
        <v>4000</v>
      </c>
      <c r="AD6632" t="str">
        <f t="shared" si="207"/>
        <v>322</v>
      </c>
    </row>
    <row r="6633" spans="1:30" hidden="1" x14ac:dyDescent="0.25">
      <c r="A6633">
        <v>311113220100000</v>
      </c>
      <c r="B6633">
        <v>421</v>
      </c>
      <c r="C6633" t="s">
        <v>788</v>
      </c>
      <c r="D6633">
        <v>42407</v>
      </c>
      <c r="E6633">
        <v>2</v>
      </c>
      <c r="F6633">
        <v>12</v>
      </c>
      <c r="G6633" t="s">
        <v>160</v>
      </c>
      <c r="H6633" t="s">
        <v>143</v>
      </c>
      <c r="I6633" t="s">
        <v>124</v>
      </c>
      <c r="J6633" t="s">
        <v>1849</v>
      </c>
      <c r="K6633" t="s">
        <v>2510</v>
      </c>
      <c r="L6633" t="s">
        <v>3300</v>
      </c>
      <c r="N6633" t="s">
        <v>705</v>
      </c>
      <c r="O6633" t="s">
        <v>786</v>
      </c>
      <c r="P6633" t="s">
        <v>792</v>
      </c>
      <c r="Q6633" t="s">
        <v>793</v>
      </c>
      <c r="R6633" t="s">
        <v>794</v>
      </c>
      <c r="S6633" t="s">
        <v>795</v>
      </c>
      <c r="T6633" t="s">
        <v>165</v>
      </c>
      <c r="U6633" t="s">
        <v>151</v>
      </c>
      <c r="V6633" t="s">
        <v>135</v>
      </c>
      <c r="W6633" t="s">
        <v>3301</v>
      </c>
      <c r="X6633" t="s">
        <v>2512</v>
      </c>
      <c r="AA6633" s="94">
        <v>894203.02649999992</v>
      </c>
      <c r="AB6633" s="94">
        <v>894203.03</v>
      </c>
      <c r="AC6633">
        <f t="shared" si="206"/>
        <v>4000</v>
      </c>
      <c r="AD6633" t="str">
        <f t="shared" si="207"/>
        <v>322</v>
      </c>
    </row>
    <row r="6634" spans="1:30" hidden="1" x14ac:dyDescent="0.25">
      <c r="A6634" t="s">
        <v>1270</v>
      </c>
      <c r="B6634" t="s">
        <v>760</v>
      </c>
      <c r="C6634" t="s">
        <v>1271</v>
      </c>
      <c r="D6634" t="s">
        <v>3021</v>
      </c>
      <c r="E6634" t="s">
        <v>122</v>
      </c>
      <c r="F6634" t="s">
        <v>431</v>
      </c>
      <c r="G6634" t="s">
        <v>3302</v>
      </c>
      <c r="H6634" t="s">
        <v>143</v>
      </c>
      <c r="I6634" t="s">
        <v>124</v>
      </c>
      <c r="J6634" t="s">
        <v>125</v>
      </c>
      <c r="K6634" t="s">
        <v>1272</v>
      </c>
      <c r="N6634" t="s">
        <v>1273</v>
      </c>
      <c r="O6634" t="s">
        <v>763</v>
      </c>
      <c r="P6634" t="s">
        <v>1274</v>
      </c>
      <c r="Q6634" t="s">
        <v>3023</v>
      </c>
      <c r="R6634" t="s">
        <v>131</v>
      </c>
      <c r="S6634" t="s">
        <v>132</v>
      </c>
      <c r="T6634" t="s">
        <v>3303</v>
      </c>
      <c r="U6634" t="s">
        <v>151</v>
      </c>
      <c r="V6634" t="s">
        <v>135</v>
      </c>
      <c r="W6634" t="s">
        <v>136</v>
      </c>
      <c r="X6634" t="s">
        <v>1275</v>
      </c>
      <c r="Y6634" s="94">
        <v>664679698.79999995</v>
      </c>
      <c r="Z6634" s="94">
        <v>664679698.76000023</v>
      </c>
      <c r="AA6634" s="94">
        <v>689937527.31288028</v>
      </c>
      <c r="AB6634" s="94">
        <v>689937527.30999994</v>
      </c>
      <c r="AC6634">
        <f t="shared" si="206"/>
        <v>8000</v>
      </c>
      <c r="AD6634" t="str">
        <f t="shared" si="207"/>
        <v>321</v>
      </c>
    </row>
    <row r="6635" spans="1:30" hidden="1" x14ac:dyDescent="0.25">
      <c r="A6635" t="s">
        <v>3304</v>
      </c>
      <c r="B6635" t="s">
        <v>2256</v>
      </c>
      <c r="C6635" t="s">
        <v>2266</v>
      </c>
      <c r="D6635" t="s">
        <v>920</v>
      </c>
      <c r="E6635" t="s">
        <v>122</v>
      </c>
      <c r="F6635" t="s">
        <v>159</v>
      </c>
      <c r="G6635" t="s">
        <v>160</v>
      </c>
      <c r="H6635">
        <v>19</v>
      </c>
      <c r="I6635" t="s">
        <v>124</v>
      </c>
      <c r="J6635" t="s">
        <v>125</v>
      </c>
      <c r="K6635" t="s">
        <v>3305</v>
      </c>
      <c r="N6635" t="s">
        <v>3306</v>
      </c>
      <c r="O6635" t="s">
        <v>828</v>
      </c>
      <c r="P6635" t="s">
        <v>2269</v>
      </c>
      <c r="Q6635" t="s">
        <v>924</v>
      </c>
      <c r="R6635" t="s">
        <v>131</v>
      </c>
      <c r="S6635" t="s">
        <v>164</v>
      </c>
      <c r="T6635" t="s">
        <v>165</v>
      </c>
      <c r="U6635" t="s">
        <v>134</v>
      </c>
      <c r="V6635" t="s">
        <v>135</v>
      </c>
      <c r="W6635" t="s">
        <v>136</v>
      </c>
      <c r="X6635" t="s">
        <v>3307</v>
      </c>
      <c r="Y6635" s="94">
        <v>0</v>
      </c>
      <c r="Z6635" s="94">
        <v>6750000</v>
      </c>
      <c r="AA6635" s="94">
        <v>6952500</v>
      </c>
      <c r="AB6635" s="94">
        <v>6952500</v>
      </c>
      <c r="AC6635">
        <f t="shared" si="206"/>
        <v>7000</v>
      </c>
      <c r="AD6635" t="str">
        <f t="shared" si="207"/>
        <v>321</v>
      </c>
    </row>
    <row r="6636" spans="1:30" hidden="1" x14ac:dyDescent="0.25">
      <c r="A6636">
        <v>311113220100000</v>
      </c>
      <c r="B6636">
        <v>421</v>
      </c>
      <c r="C6636" t="s">
        <v>788</v>
      </c>
      <c r="D6636">
        <v>42407</v>
      </c>
      <c r="E6636">
        <v>2</v>
      </c>
      <c r="F6636">
        <v>12</v>
      </c>
      <c r="G6636" t="s">
        <v>160</v>
      </c>
      <c r="H6636" t="s">
        <v>143</v>
      </c>
      <c r="I6636" t="s">
        <v>124</v>
      </c>
      <c r="J6636" t="s">
        <v>431</v>
      </c>
      <c r="K6636" t="s">
        <v>2510</v>
      </c>
      <c r="L6636" t="s">
        <v>3308</v>
      </c>
      <c r="N6636" t="s">
        <v>705</v>
      </c>
      <c r="O6636" t="s">
        <v>786</v>
      </c>
      <c r="P6636" t="s">
        <v>792</v>
      </c>
      <c r="Q6636" t="s">
        <v>793</v>
      </c>
      <c r="R6636" t="s">
        <v>794</v>
      </c>
      <c r="S6636" t="s">
        <v>795</v>
      </c>
      <c r="T6636" t="s">
        <v>165</v>
      </c>
      <c r="U6636" t="s">
        <v>151</v>
      </c>
      <c r="V6636" t="s">
        <v>135</v>
      </c>
      <c r="W6636" t="s">
        <v>3309</v>
      </c>
      <c r="X6636" t="s">
        <v>2512</v>
      </c>
      <c r="AA6636" s="94">
        <v>886454.60400000005</v>
      </c>
      <c r="AB6636" s="94">
        <v>886454.6</v>
      </c>
      <c r="AC6636">
        <f t="shared" si="206"/>
        <v>4000</v>
      </c>
      <c r="AD6636" t="str">
        <f t="shared" si="207"/>
        <v>322</v>
      </c>
    </row>
    <row r="6637" spans="1:30" hidden="1" x14ac:dyDescent="0.25">
      <c r="A6637" t="s">
        <v>1692</v>
      </c>
      <c r="B6637" t="s">
        <v>119</v>
      </c>
      <c r="C6637" t="s">
        <v>1677</v>
      </c>
      <c r="D6637" t="s">
        <v>3310</v>
      </c>
      <c r="E6637" t="s">
        <v>122</v>
      </c>
      <c r="F6637" t="s">
        <v>159</v>
      </c>
      <c r="G6637" t="s">
        <v>160</v>
      </c>
      <c r="H6637">
        <v>19</v>
      </c>
      <c r="I6637" t="s">
        <v>124</v>
      </c>
      <c r="J6637" t="s">
        <v>125</v>
      </c>
      <c r="K6637" t="s">
        <v>1693</v>
      </c>
      <c r="N6637" t="s">
        <v>1694</v>
      </c>
      <c r="O6637" t="s">
        <v>128</v>
      </c>
      <c r="P6637" t="s">
        <v>1680</v>
      </c>
      <c r="Q6637" t="s">
        <v>3311</v>
      </c>
      <c r="R6637" t="s">
        <v>131</v>
      </c>
      <c r="S6637" t="s">
        <v>164</v>
      </c>
      <c r="T6637" t="s">
        <v>165</v>
      </c>
      <c r="U6637" t="s">
        <v>134</v>
      </c>
      <c r="V6637" t="s">
        <v>135</v>
      </c>
      <c r="W6637" t="s">
        <v>136</v>
      </c>
      <c r="X6637" t="s">
        <v>1695</v>
      </c>
      <c r="Y6637" s="94">
        <v>817449.2</v>
      </c>
      <c r="Z6637" s="94">
        <v>820845.34999999986</v>
      </c>
      <c r="AA6637" s="94">
        <v>845470.71049999993</v>
      </c>
      <c r="AB6637" s="94">
        <v>845470.71</v>
      </c>
      <c r="AC6637">
        <f t="shared" si="206"/>
        <v>4000</v>
      </c>
      <c r="AD6637" t="str">
        <f t="shared" si="207"/>
        <v>308</v>
      </c>
    </row>
    <row r="6638" spans="1:30" hidden="1" x14ac:dyDescent="0.25">
      <c r="A6638" t="s">
        <v>856</v>
      </c>
      <c r="B6638" t="s">
        <v>766</v>
      </c>
      <c r="C6638" t="s">
        <v>825</v>
      </c>
      <c r="D6638" t="s">
        <v>3312</v>
      </c>
      <c r="E6638" t="s">
        <v>122</v>
      </c>
      <c r="F6638" t="s">
        <v>159</v>
      </c>
      <c r="G6638" t="s">
        <v>160</v>
      </c>
      <c r="H6638">
        <v>19</v>
      </c>
      <c r="I6638" t="s">
        <v>124</v>
      </c>
      <c r="J6638" t="s">
        <v>125</v>
      </c>
      <c r="K6638" t="s">
        <v>857</v>
      </c>
      <c r="N6638" t="s">
        <v>858</v>
      </c>
      <c r="O6638" t="s">
        <v>769</v>
      </c>
      <c r="P6638" t="s">
        <v>829</v>
      </c>
      <c r="Q6638" t="s">
        <v>3313</v>
      </c>
      <c r="R6638" t="s">
        <v>131</v>
      </c>
      <c r="S6638" t="s">
        <v>164</v>
      </c>
      <c r="T6638" t="s">
        <v>165</v>
      </c>
      <c r="U6638" t="s">
        <v>134</v>
      </c>
      <c r="V6638" t="s">
        <v>135</v>
      </c>
      <c r="W6638" t="s">
        <v>136</v>
      </c>
      <c r="X6638" t="s">
        <v>859</v>
      </c>
      <c r="Y6638" s="94">
        <v>0</v>
      </c>
      <c r="Z6638" s="94">
        <v>819812.50000000023</v>
      </c>
      <c r="AA6638" s="94">
        <v>844406.87500000023</v>
      </c>
      <c r="AB6638" s="94">
        <v>844406.88</v>
      </c>
      <c r="AC6638">
        <f t="shared" si="206"/>
        <v>4000</v>
      </c>
      <c r="AD6638" t="str">
        <f t="shared" si="207"/>
        <v>304</v>
      </c>
    </row>
    <row r="6639" spans="1:30" hidden="1" x14ac:dyDescent="0.25">
      <c r="A6639">
        <v>311113220100000</v>
      </c>
      <c r="B6639">
        <v>421</v>
      </c>
      <c r="C6639" t="s">
        <v>788</v>
      </c>
      <c r="D6639">
        <v>42407</v>
      </c>
      <c r="E6639">
        <v>2</v>
      </c>
      <c r="F6639">
        <v>12</v>
      </c>
      <c r="G6639" t="s">
        <v>160</v>
      </c>
      <c r="H6639" t="s">
        <v>143</v>
      </c>
      <c r="I6639" t="s">
        <v>124</v>
      </c>
      <c r="J6639" t="s">
        <v>543</v>
      </c>
      <c r="K6639" t="s">
        <v>2510</v>
      </c>
      <c r="L6639" t="s">
        <v>3314</v>
      </c>
      <c r="N6639" t="s">
        <v>705</v>
      </c>
      <c r="O6639" t="s">
        <v>786</v>
      </c>
      <c r="P6639" t="s">
        <v>792</v>
      </c>
      <c r="Q6639" t="s">
        <v>793</v>
      </c>
      <c r="R6639" t="s">
        <v>794</v>
      </c>
      <c r="S6639" t="s">
        <v>795</v>
      </c>
      <c r="T6639" t="s">
        <v>165</v>
      </c>
      <c r="U6639" t="s">
        <v>151</v>
      </c>
      <c r="V6639" t="s">
        <v>135</v>
      </c>
      <c r="W6639" t="s">
        <v>3315</v>
      </c>
      <c r="X6639" t="s">
        <v>2512</v>
      </c>
      <c r="AA6639" s="94">
        <v>814604.16099999996</v>
      </c>
      <c r="AB6639" s="94">
        <v>814604.16</v>
      </c>
      <c r="AC6639">
        <f t="shared" si="206"/>
        <v>4000</v>
      </c>
      <c r="AD6639" t="str">
        <f t="shared" si="207"/>
        <v>322</v>
      </c>
    </row>
    <row r="6640" spans="1:30" hidden="1" x14ac:dyDescent="0.25">
      <c r="A6640">
        <v>311113220100000</v>
      </c>
      <c r="B6640">
        <v>421</v>
      </c>
      <c r="C6640" t="s">
        <v>788</v>
      </c>
      <c r="D6640">
        <v>42407</v>
      </c>
      <c r="E6640">
        <v>2</v>
      </c>
      <c r="F6640">
        <v>12</v>
      </c>
      <c r="G6640" t="s">
        <v>160</v>
      </c>
      <c r="H6640" t="s">
        <v>143</v>
      </c>
      <c r="I6640" t="s">
        <v>124</v>
      </c>
      <c r="J6640" t="s">
        <v>159</v>
      </c>
      <c r="K6640" t="s">
        <v>2510</v>
      </c>
      <c r="L6640" t="s">
        <v>3316</v>
      </c>
      <c r="N6640" t="s">
        <v>705</v>
      </c>
      <c r="O6640" t="s">
        <v>786</v>
      </c>
      <c r="P6640" t="s">
        <v>792</v>
      </c>
      <c r="Q6640" t="s">
        <v>793</v>
      </c>
      <c r="R6640" t="s">
        <v>794</v>
      </c>
      <c r="S6640" t="s">
        <v>795</v>
      </c>
      <c r="T6640" t="s">
        <v>165</v>
      </c>
      <c r="U6640" t="s">
        <v>151</v>
      </c>
      <c r="V6640" t="s">
        <v>135</v>
      </c>
      <c r="W6640" t="s">
        <v>3317</v>
      </c>
      <c r="X6640" t="s">
        <v>2512</v>
      </c>
      <c r="AA6640" s="94">
        <v>774401.68400000001</v>
      </c>
      <c r="AB6640" s="94">
        <v>774401.68</v>
      </c>
      <c r="AC6640">
        <f t="shared" si="206"/>
        <v>4000</v>
      </c>
      <c r="AD6640" t="str">
        <f t="shared" si="207"/>
        <v>322</v>
      </c>
    </row>
    <row r="6641" spans="1:30" hidden="1" x14ac:dyDescent="0.25">
      <c r="A6641" t="s">
        <v>2485</v>
      </c>
      <c r="B6641" t="s">
        <v>2256</v>
      </c>
      <c r="C6641" t="s">
        <v>2486</v>
      </c>
      <c r="D6641" t="s">
        <v>920</v>
      </c>
      <c r="E6641" t="s">
        <v>122</v>
      </c>
      <c r="F6641" t="s">
        <v>159</v>
      </c>
      <c r="G6641" t="s">
        <v>160</v>
      </c>
      <c r="H6641">
        <v>19</v>
      </c>
      <c r="I6641" t="s">
        <v>124</v>
      </c>
      <c r="J6641" t="s">
        <v>125</v>
      </c>
      <c r="K6641" t="s">
        <v>2487</v>
      </c>
      <c r="N6641" t="s">
        <v>1577</v>
      </c>
      <c r="O6641" t="s">
        <v>828</v>
      </c>
      <c r="P6641" t="s">
        <v>2488</v>
      </c>
      <c r="Q6641" t="s">
        <v>924</v>
      </c>
      <c r="R6641" t="s">
        <v>131</v>
      </c>
      <c r="S6641" t="s">
        <v>164</v>
      </c>
      <c r="T6641" t="s">
        <v>165</v>
      </c>
      <c r="U6641" t="s">
        <v>134</v>
      </c>
      <c r="V6641" t="s">
        <v>135</v>
      </c>
      <c r="W6641" t="s">
        <v>136</v>
      </c>
      <c r="X6641" t="s">
        <v>2489</v>
      </c>
      <c r="Y6641" s="94">
        <v>0</v>
      </c>
      <c r="Z6641" s="94">
        <v>0</v>
      </c>
      <c r="AA6641" s="94">
        <v>0</v>
      </c>
      <c r="AB6641" s="94">
        <v>0</v>
      </c>
      <c r="AC6641">
        <f t="shared" si="206"/>
        <v>7000</v>
      </c>
      <c r="AD6641" t="str">
        <f t="shared" si="207"/>
        <v>321</v>
      </c>
    </row>
    <row r="6642" spans="1:30" hidden="1" x14ac:dyDescent="0.25">
      <c r="A6642">
        <v>311113220100000</v>
      </c>
      <c r="B6642">
        <v>421</v>
      </c>
      <c r="C6642" t="s">
        <v>788</v>
      </c>
      <c r="D6642">
        <v>42403</v>
      </c>
      <c r="E6642">
        <v>2</v>
      </c>
      <c r="F6642">
        <v>11</v>
      </c>
      <c r="G6642" t="s">
        <v>160</v>
      </c>
      <c r="H6642" t="s">
        <v>143</v>
      </c>
      <c r="I6642" t="s">
        <v>124</v>
      </c>
      <c r="J6642" t="s">
        <v>545</v>
      </c>
      <c r="K6642" t="s">
        <v>3167</v>
      </c>
      <c r="L6642" t="s">
        <v>3318</v>
      </c>
      <c r="N6642" t="s">
        <v>705</v>
      </c>
      <c r="O6642" t="s">
        <v>786</v>
      </c>
      <c r="P6642" t="s">
        <v>792</v>
      </c>
      <c r="Q6642" t="s">
        <v>893</v>
      </c>
      <c r="R6642" t="s">
        <v>794</v>
      </c>
      <c r="S6642" t="s">
        <v>164</v>
      </c>
      <c r="T6642" t="s">
        <v>165</v>
      </c>
      <c r="U6642" t="s">
        <v>151</v>
      </c>
      <c r="V6642" t="s">
        <v>135</v>
      </c>
      <c r="W6642" t="s">
        <v>3319</v>
      </c>
      <c r="X6642" t="s">
        <v>3169</v>
      </c>
      <c r="AA6642" s="94">
        <v>709853.40999999968</v>
      </c>
      <c r="AB6642" s="94">
        <v>709853.41</v>
      </c>
      <c r="AC6642">
        <f t="shared" si="206"/>
        <v>4000</v>
      </c>
      <c r="AD6642" t="str">
        <f t="shared" si="207"/>
        <v>322</v>
      </c>
    </row>
    <row r="6643" spans="1:30" hidden="1" x14ac:dyDescent="0.25">
      <c r="A6643" t="s">
        <v>2386</v>
      </c>
      <c r="B6643" t="s">
        <v>692</v>
      </c>
      <c r="C6643" t="s">
        <v>758</v>
      </c>
      <c r="D6643" t="s">
        <v>1657</v>
      </c>
      <c r="E6643" t="s">
        <v>122</v>
      </c>
      <c r="F6643" t="s">
        <v>159</v>
      </c>
      <c r="G6643" t="s">
        <v>160</v>
      </c>
      <c r="H6643">
        <v>19</v>
      </c>
      <c r="I6643" t="s">
        <v>124</v>
      </c>
      <c r="J6643" t="s">
        <v>125</v>
      </c>
      <c r="K6643" t="s">
        <v>2387</v>
      </c>
      <c r="N6643" t="s">
        <v>2388</v>
      </c>
      <c r="O6643" t="s">
        <v>696</v>
      </c>
      <c r="P6643" t="s">
        <v>756</v>
      </c>
      <c r="Q6643" t="s">
        <v>1661</v>
      </c>
      <c r="R6643" t="s">
        <v>131</v>
      </c>
      <c r="S6643" t="s">
        <v>164</v>
      </c>
      <c r="T6643" t="s">
        <v>165</v>
      </c>
      <c r="U6643" t="s">
        <v>134</v>
      </c>
      <c r="V6643" t="s">
        <v>135</v>
      </c>
      <c r="W6643" t="s">
        <v>136</v>
      </c>
      <c r="X6643" t="s">
        <v>755</v>
      </c>
      <c r="Y6643" s="94">
        <v>0</v>
      </c>
      <c r="Z6643" s="94">
        <v>1218737.28</v>
      </c>
      <c r="AA6643" s="94">
        <v>634824.47320000001</v>
      </c>
      <c r="AB6643" s="94">
        <v>634824.47</v>
      </c>
      <c r="AC6643">
        <f t="shared" si="206"/>
        <v>4000</v>
      </c>
      <c r="AD6643" t="str">
        <f t="shared" si="207"/>
        <v>312</v>
      </c>
    </row>
    <row r="6644" spans="1:30" hidden="1" x14ac:dyDescent="0.25">
      <c r="A6644">
        <v>311113220100000</v>
      </c>
      <c r="B6644">
        <v>421</v>
      </c>
      <c r="C6644" t="s">
        <v>788</v>
      </c>
      <c r="D6644">
        <v>42403</v>
      </c>
      <c r="E6644">
        <v>2</v>
      </c>
      <c r="F6644">
        <v>11</v>
      </c>
      <c r="G6644" t="s">
        <v>160</v>
      </c>
      <c r="H6644" t="s">
        <v>143</v>
      </c>
      <c r="I6644" t="s">
        <v>124</v>
      </c>
      <c r="J6644" t="s">
        <v>1289</v>
      </c>
      <c r="K6644" t="s">
        <v>3167</v>
      </c>
      <c r="L6644" t="s">
        <v>3320</v>
      </c>
      <c r="N6644" t="s">
        <v>705</v>
      </c>
      <c r="O6644" t="s">
        <v>786</v>
      </c>
      <c r="P6644" t="s">
        <v>792</v>
      </c>
      <c r="Q6644" t="s">
        <v>893</v>
      </c>
      <c r="R6644" t="s">
        <v>794</v>
      </c>
      <c r="S6644" t="s">
        <v>164</v>
      </c>
      <c r="T6644" t="s">
        <v>165</v>
      </c>
      <c r="U6644" t="s">
        <v>151</v>
      </c>
      <c r="V6644" t="s">
        <v>135</v>
      </c>
      <c r="W6644" t="s">
        <v>3321</v>
      </c>
      <c r="X6644" t="s">
        <v>3169</v>
      </c>
      <c r="AA6644" s="94">
        <v>625331.46499999985</v>
      </c>
      <c r="AB6644" s="94">
        <v>625331.47</v>
      </c>
      <c r="AC6644">
        <f t="shared" si="206"/>
        <v>4000</v>
      </c>
      <c r="AD6644" t="str">
        <f t="shared" si="207"/>
        <v>322</v>
      </c>
    </row>
    <row r="6645" spans="1:30" hidden="1" x14ac:dyDescent="0.25">
      <c r="A6645">
        <v>311113220100000</v>
      </c>
      <c r="B6645">
        <v>421</v>
      </c>
      <c r="C6645" t="s">
        <v>788</v>
      </c>
      <c r="D6645">
        <v>42407</v>
      </c>
      <c r="E6645">
        <v>2</v>
      </c>
      <c r="F6645">
        <v>12</v>
      </c>
      <c r="G6645" t="s">
        <v>160</v>
      </c>
      <c r="H6645" t="s">
        <v>143</v>
      </c>
      <c r="I6645" t="s">
        <v>124</v>
      </c>
      <c r="J6645" t="s">
        <v>2498</v>
      </c>
      <c r="K6645" t="s">
        <v>2510</v>
      </c>
      <c r="L6645" t="s">
        <v>3322</v>
      </c>
      <c r="N6645" t="s">
        <v>705</v>
      </c>
      <c r="O6645" t="s">
        <v>786</v>
      </c>
      <c r="P6645" t="s">
        <v>792</v>
      </c>
      <c r="Q6645" t="s">
        <v>793</v>
      </c>
      <c r="R6645" t="s">
        <v>794</v>
      </c>
      <c r="S6645" t="s">
        <v>795</v>
      </c>
      <c r="T6645" t="s">
        <v>165</v>
      </c>
      <c r="U6645" t="s">
        <v>151</v>
      </c>
      <c r="V6645" t="s">
        <v>135</v>
      </c>
      <c r="W6645" t="s">
        <v>3323</v>
      </c>
      <c r="X6645" t="s">
        <v>2512</v>
      </c>
      <c r="AA6645" s="94">
        <v>594055.45499999984</v>
      </c>
      <c r="AB6645" s="94">
        <v>594055.46</v>
      </c>
      <c r="AC6645">
        <f t="shared" si="206"/>
        <v>4000</v>
      </c>
      <c r="AD6645" t="str">
        <f t="shared" si="207"/>
        <v>322</v>
      </c>
    </row>
    <row r="6646" spans="1:30" hidden="1" x14ac:dyDescent="0.25">
      <c r="A6646" t="s">
        <v>351</v>
      </c>
      <c r="B6646" t="s">
        <v>352</v>
      </c>
      <c r="C6646" t="s">
        <v>353</v>
      </c>
      <c r="D6646" t="s">
        <v>3324</v>
      </c>
      <c r="E6646" t="s">
        <v>122</v>
      </c>
      <c r="F6646" t="s">
        <v>431</v>
      </c>
      <c r="G6646" t="s">
        <v>3325</v>
      </c>
      <c r="H6646">
        <v>19</v>
      </c>
      <c r="I6646" t="s">
        <v>124</v>
      </c>
      <c r="J6646" t="s">
        <v>125</v>
      </c>
      <c r="K6646" t="s">
        <v>3326</v>
      </c>
      <c r="N6646" t="s">
        <v>357</v>
      </c>
      <c r="O6646" t="s">
        <v>358</v>
      </c>
      <c r="P6646" t="s">
        <v>359</v>
      </c>
      <c r="Q6646" t="s">
        <v>3327</v>
      </c>
      <c r="R6646" t="s">
        <v>131</v>
      </c>
      <c r="S6646" t="s">
        <v>132</v>
      </c>
      <c r="T6646" t="s">
        <v>3328</v>
      </c>
      <c r="U6646" t="s">
        <v>134</v>
      </c>
      <c r="V6646" t="s">
        <v>135</v>
      </c>
      <c r="W6646" t="s">
        <v>136</v>
      </c>
      <c r="X6646" t="s">
        <v>3329</v>
      </c>
      <c r="Y6646" s="94">
        <v>0</v>
      </c>
      <c r="Z6646" s="94">
        <v>1260066468.3599999</v>
      </c>
      <c r="AA6646" s="94">
        <v>1174774275.75</v>
      </c>
      <c r="AB6646" s="94">
        <v>1174774275.75</v>
      </c>
      <c r="AC6646">
        <f t="shared" si="206"/>
        <v>8000</v>
      </c>
      <c r="AD6646" t="str">
        <f t="shared" si="207"/>
        <v>321</v>
      </c>
    </row>
    <row r="6647" spans="1:30" hidden="1" x14ac:dyDescent="0.25">
      <c r="A6647" t="s">
        <v>351</v>
      </c>
      <c r="B6647" t="s">
        <v>352</v>
      </c>
      <c r="C6647" t="s">
        <v>2032</v>
      </c>
      <c r="D6647" t="s">
        <v>3324</v>
      </c>
      <c r="E6647" t="s">
        <v>122</v>
      </c>
      <c r="F6647" t="s">
        <v>431</v>
      </c>
      <c r="G6647" t="s">
        <v>3325</v>
      </c>
      <c r="H6647">
        <v>19</v>
      </c>
      <c r="I6647" t="s">
        <v>124</v>
      </c>
      <c r="J6647" t="s">
        <v>125</v>
      </c>
      <c r="K6647" t="s">
        <v>3330</v>
      </c>
      <c r="N6647" t="s">
        <v>357</v>
      </c>
      <c r="O6647" t="s">
        <v>358</v>
      </c>
      <c r="P6647" t="s">
        <v>2035</v>
      </c>
      <c r="Q6647" t="s">
        <v>3327</v>
      </c>
      <c r="R6647" t="s">
        <v>131</v>
      </c>
      <c r="S6647" t="s">
        <v>132</v>
      </c>
      <c r="T6647" t="s">
        <v>3328</v>
      </c>
      <c r="U6647" t="s">
        <v>134</v>
      </c>
      <c r="V6647" t="s">
        <v>135</v>
      </c>
      <c r="W6647" t="s">
        <v>136</v>
      </c>
      <c r="X6647" t="s">
        <v>3331</v>
      </c>
      <c r="Y6647" s="94">
        <v>1260066468.3599999</v>
      </c>
      <c r="Z6647" s="94">
        <v>0</v>
      </c>
      <c r="AA6647" s="94">
        <v>0</v>
      </c>
      <c r="AB6647" s="94">
        <v>0</v>
      </c>
      <c r="AC6647">
        <f t="shared" si="206"/>
        <v>8000</v>
      </c>
      <c r="AD6647" t="str">
        <f t="shared" si="207"/>
        <v>321</v>
      </c>
    </row>
    <row r="6648" spans="1:30" hidden="1" x14ac:dyDescent="0.25">
      <c r="A6648">
        <v>311113220100000</v>
      </c>
      <c r="B6648">
        <v>421</v>
      </c>
      <c r="C6648" t="s">
        <v>788</v>
      </c>
      <c r="D6648">
        <v>42403</v>
      </c>
      <c r="E6648">
        <v>2</v>
      </c>
      <c r="F6648">
        <v>11</v>
      </c>
      <c r="G6648" t="s">
        <v>160</v>
      </c>
      <c r="H6648" t="s">
        <v>143</v>
      </c>
      <c r="I6648" t="s">
        <v>124</v>
      </c>
      <c r="J6648" t="s">
        <v>143</v>
      </c>
      <c r="K6648" t="s">
        <v>3167</v>
      </c>
      <c r="L6648" t="s">
        <v>3332</v>
      </c>
      <c r="N6648" t="s">
        <v>705</v>
      </c>
      <c r="O6648" t="s">
        <v>786</v>
      </c>
      <c r="P6648" t="s">
        <v>792</v>
      </c>
      <c r="Q6648" t="s">
        <v>893</v>
      </c>
      <c r="R6648" t="s">
        <v>794</v>
      </c>
      <c r="S6648" t="s">
        <v>164</v>
      </c>
      <c r="T6648" t="s">
        <v>165</v>
      </c>
      <c r="U6648" t="s">
        <v>151</v>
      </c>
      <c r="V6648" t="s">
        <v>135</v>
      </c>
      <c r="W6648" t="s">
        <v>3333</v>
      </c>
      <c r="X6648" t="s">
        <v>3169</v>
      </c>
      <c r="AA6648" s="94">
        <v>530534.25500000012</v>
      </c>
      <c r="AB6648" s="94">
        <v>530534.26</v>
      </c>
      <c r="AC6648">
        <f t="shared" si="206"/>
        <v>4000</v>
      </c>
      <c r="AD6648" t="str">
        <f t="shared" si="207"/>
        <v>322</v>
      </c>
    </row>
    <row r="6649" spans="1:30" hidden="1" x14ac:dyDescent="0.25">
      <c r="A6649">
        <v>311113220100000</v>
      </c>
      <c r="B6649">
        <v>421</v>
      </c>
      <c r="C6649" t="s">
        <v>788</v>
      </c>
      <c r="D6649">
        <v>42403</v>
      </c>
      <c r="E6649">
        <v>2</v>
      </c>
      <c r="F6649">
        <v>11</v>
      </c>
      <c r="G6649" t="s">
        <v>160</v>
      </c>
      <c r="H6649" t="s">
        <v>143</v>
      </c>
      <c r="I6649" t="s">
        <v>124</v>
      </c>
      <c r="J6649" t="s">
        <v>1404</v>
      </c>
      <c r="K6649" t="s">
        <v>3167</v>
      </c>
      <c r="L6649" t="s">
        <v>3334</v>
      </c>
      <c r="N6649" t="s">
        <v>705</v>
      </c>
      <c r="O6649" t="s">
        <v>786</v>
      </c>
      <c r="P6649" t="s">
        <v>792</v>
      </c>
      <c r="Q6649" t="s">
        <v>893</v>
      </c>
      <c r="R6649" t="s">
        <v>794</v>
      </c>
      <c r="S6649" t="s">
        <v>164</v>
      </c>
      <c r="T6649" t="s">
        <v>165</v>
      </c>
      <c r="U6649" t="s">
        <v>151</v>
      </c>
      <c r="V6649" t="s">
        <v>135</v>
      </c>
      <c r="W6649" t="s">
        <v>1406</v>
      </c>
      <c r="X6649" t="s">
        <v>3169</v>
      </c>
      <c r="AA6649" s="94">
        <v>519975.79000000004</v>
      </c>
      <c r="AB6649" s="94">
        <v>519975.79</v>
      </c>
      <c r="AC6649">
        <f t="shared" si="206"/>
        <v>4000</v>
      </c>
      <c r="AD6649" t="str">
        <f t="shared" si="207"/>
        <v>322</v>
      </c>
    </row>
    <row r="6650" spans="1:30" hidden="1" x14ac:dyDescent="0.25">
      <c r="A6650">
        <v>311113220100000</v>
      </c>
      <c r="B6650">
        <v>421</v>
      </c>
      <c r="C6650" t="s">
        <v>788</v>
      </c>
      <c r="D6650">
        <v>42403</v>
      </c>
      <c r="E6650">
        <v>2</v>
      </c>
      <c r="F6650">
        <v>11</v>
      </c>
      <c r="G6650" t="s">
        <v>160</v>
      </c>
      <c r="H6650" t="s">
        <v>143</v>
      </c>
      <c r="I6650" t="s">
        <v>124</v>
      </c>
      <c r="J6650" t="s">
        <v>1281</v>
      </c>
      <c r="K6650" t="s">
        <v>3167</v>
      </c>
      <c r="L6650" t="s">
        <v>3335</v>
      </c>
      <c r="N6650" t="s">
        <v>705</v>
      </c>
      <c r="O6650" t="s">
        <v>786</v>
      </c>
      <c r="P6650" t="s">
        <v>792</v>
      </c>
      <c r="Q6650" t="s">
        <v>893</v>
      </c>
      <c r="R6650" t="s">
        <v>794</v>
      </c>
      <c r="S6650" t="s">
        <v>164</v>
      </c>
      <c r="T6650" t="s">
        <v>165</v>
      </c>
      <c r="U6650" t="s">
        <v>151</v>
      </c>
      <c r="V6650" t="s">
        <v>135</v>
      </c>
      <c r="W6650" t="s">
        <v>3336</v>
      </c>
      <c r="X6650" t="s">
        <v>3169</v>
      </c>
      <c r="AA6650" s="94">
        <v>511469.06000000006</v>
      </c>
      <c r="AB6650" s="94">
        <v>511469.06</v>
      </c>
      <c r="AC6650">
        <f t="shared" si="206"/>
        <v>4000</v>
      </c>
      <c r="AD6650" t="str">
        <f t="shared" si="207"/>
        <v>322</v>
      </c>
    </row>
    <row r="6651" spans="1:30" hidden="1" x14ac:dyDescent="0.25">
      <c r="A6651">
        <v>311113220100000</v>
      </c>
      <c r="B6651">
        <v>421</v>
      </c>
      <c r="C6651" t="s">
        <v>788</v>
      </c>
      <c r="D6651">
        <v>42403</v>
      </c>
      <c r="E6651">
        <v>2</v>
      </c>
      <c r="F6651">
        <v>11</v>
      </c>
      <c r="G6651" t="s">
        <v>160</v>
      </c>
      <c r="H6651" t="s">
        <v>143</v>
      </c>
      <c r="I6651" t="s">
        <v>124</v>
      </c>
      <c r="J6651" t="s">
        <v>1287</v>
      </c>
      <c r="K6651" t="s">
        <v>3167</v>
      </c>
      <c r="L6651" t="s">
        <v>3337</v>
      </c>
      <c r="N6651" t="s">
        <v>705</v>
      </c>
      <c r="O6651" t="s">
        <v>786</v>
      </c>
      <c r="P6651" t="s">
        <v>792</v>
      </c>
      <c r="Q6651" t="s">
        <v>893</v>
      </c>
      <c r="R6651" t="s">
        <v>794</v>
      </c>
      <c r="S6651" t="s">
        <v>164</v>
      </c>
      <c r="T6651" t="s">
        <v>165</v>
      </c>
      <c r="U6651" t="s">
        <v>151</v>
      </c>
      <c r="V6651" t="s">
        <v>135</v>
      </c>
      <c r="W6651" t="s">
        <v>3338</v>
      </c>
      <c r="X6651" t="s">
        <v>3169</v>
      </c>
      <c r="AA6651" s="94">
        <v>506731.01000000024</v>
      </c>
      <c r="AB6651" s="94">
        <v>506731.01</v>
      </c>
      <c r="AC6651">
        <f t="shared" si="206"/>
        <v>4000</v>
      </c>
      <c r="AD6651" t="str">
        <f t="shared" si="207"/>
        <v>322</v>
      </c>
    </row>
    <row r="6652" spans="1:30" hidden="1" x14ac:dyDescent="0.25">
      <c r="A6652">
        <v>311113220100000</v>
      </c>
      <c r="B6652">
        <v>421</v>
      </c>
      <c r="C6652" t="s">
        <v>788</v>
      </c>
      <c r="D6652">
        <v>42407</v>
      </c>
      <c r="E6652">
        <v>2</v>
      </c>
      <c r="F6652">
        <v>12</v>
      </c>
      <c r="G6652" t="s">
        <v>160</v>
      </c>
      <c r="H6652" t="s">
        <v>143</v>
      </c>
      <c r="I6652" t="s">
        <v>124</v>
      </c>
      <c r="J6652" t="s">
        <v>3339</v>
      </c>
      <c r="K6652" t="s">
        <v>2510</v>
      </c>
      <c r="L6652" t="s">
        <v>3340</v>
      </c>
      <c r="N6652" t="s">
        <v>705</v>
      </c>
      <c r="O6652" t="s">
        <v>786</v>
      </c>
      <c r="P6652" t="s">
        <v>792</v>
      </c>
      <c r="Q6652" t="s">
        <v>793</v>
      </c>
      <c r="R6652" t="s">
        <v>794</v>
      </c>
      <c r="S6652" t="s">
        <v>795</v>
      </c>
      <c r="T6652" t="s">
        <v>165</v>
      </c>
      <c r="U6652" t="s">
        <v>151</v>
      </c>
      <c r="V6652" t="s">
        <v>135</v>
      </c>
      <c r="W6652" t="s">
        <v>3341</v>
      </c>
      <c r="X6652" t="s">
        <v>2512</v>
      </c>
      <c r="AA6652" s="94">
        <v>446891.93499999982</v>
      </c>
      <c r="AB6652" s="94">
        <v>446891.94</v>
      </c>
      <c r="AC6652">
        <f t="shared" si="206"/>
        <v>4000</v>
      </c>
      <c r="AD6652" t="str">
        <f t="shared" si="207"/>
        <v>322</v>
      </c>
    </row>
    <row r="6653" spans="1:30" hidden="1" x14ac:dyDescent="0.25">
      <c r="A6653">
        <v>311113220100000</v>
      </c>
      <c r="B6653">
        <v>421</v>
      </c>
      <c r="C6653" t="s">
        <v>788</v>
      </c>
      <c r="D6653">
        <v>42407</v>
      </c>
      <c r="E6653">
        <v>2</v>
      </c>
      <c r="F6653">
        <v>12</v>
      </c>
      <c r="G6653" t="s">
        <v>160</v>
      </c>
      <c r="H6653" t="s">
        <v>143</v>
      </c>
      <c r="I6653" t="s">
        <v>124</v>
      </c>
      <c r="J6653" t="s">
        <v>3342</v>
      </c>
      <c r="K6653" t="s">
        <v>2510</v>
      </c>
      <c r="L6653" t="s">
        <v>3343</v>
      </c>
      <c r="N6653" t="s">
        <v>705</v>
      </c>
      <c r="O6653" t="s">
        <v>786</v>
      </c>
      <c r="P6653" t="s">
        <v>792</v>
      </c>
      <c r="Q6653" t="s">
        <v>793</v>
      </c>
      <c r="R6653" t="s">
        <v>794</v>
      </c>
      <c r="S6653" t="s">
        <v>795</v>
      </c>
      <c r="T6653" t="s">
        <v>165</v>
      </c>
      <c r="U6653" t="s">
        <v>151</v>
      </c>
      <c r="V6653" t="s">
        <v>135</v>
      </c>
      <c r="W6653" t="s">
        <v>3344</v>
      </c>
      <c r="X6653" t="s">
        <v>2512</v>
      </c>
      <c r="AA6653" s="94">
        <v>446096.89950000006</v>
      </c>
      <c r="AB6653" s="94">
        <v>446096.9</v>
      </c>
      <c r="AC6653">
        <f t="shared" si="206"/>
        <v>4000</v>
      </c>
      <c r="AD6653" t="str">
        <f t="shared" si="207"/>
        <v>322</v>
      </c>
    </row>
    <row r="6654" spans="1:30" hidden="1" x14ac:dyDescent="0.25">
      <c r="A6654">
        <v>311113220100000</v>
      </c>
      <c r="B6654">
        <v>421</v>
      </c>
      <c r="C6654" t="s">
        <v>788</v>
      </c>
      <c r="D6654">
        <v>42403</v>
      </c>
      <c r="E6654">
        <v>2</v>
      </c>
      <c r="F6654">
        <v>11</v>
      </c>
      <c r="G6654" t="s">
        <v>160</v>
      </c>
      <c r="H6654" t="s">
        <v>143</v>
      </c>
      <c r="I6654" t="s">
        <v>124</v>
      </c>
      <c r="J6654" t="s">
        <v>1305</v>
      </c>
      <c r="K6654" t="s">
        <v>3167</v>
      </c>
      <c r="L6654" t="s">
        <v>3345</v>
      </c>
      <c r="N6654" t="s">
        <v>705</v>
      </c>
      <c r="O6654" t="s">
        <v>786</v>
      </c>
      <c r="P6654" t="s">
        <v>792</v>
      </c>
      <c r="Q6654" t="s">
        <v>893</v>
      </c>
      <c r="R6654" t="s">
        <v>794</v>
      </c>
      <c r="S6654" t="s">
        <v>164</v>
      </c>
      <c r="T6654" t="s">
        <v>165</v>
      </c>
      <c r="U6654" t="s">
        <v>151</v>
      </c>
      <c r="V6654" t="s">
        <v>135</v>
      </c>
      <c r="W6654" t="s">
        <v>3346</v>
      </c>
      <c r="X6654" t="s">
        <v>3169</v>
      </c>
      <c r="AA6654" s="94">
        <v>418924.46500000032</v>
      </c>
      <c r="AB6654" s="94">
        <v>418924.47</v>
      </c>
      <c r="AC6654">
        <f t="shared" si="206"/>
        <v>4000</v>
      </c>
      <c r="AD6654" t="str">
        <f t="shared" si="207"/>
        <v>322</v>
      </c>
    </row>
    <row r="6655" spans="1:30" hidden="1" x14ac:dyDescent="0.25">
      <c r="A6655">
        <v>211113040220001</v>
      </c>
      <c r="B6655" t="s">
        <v>766</v>
      </c>
      <c r="C6655" t="s">
        <v>825</v>
      </c>
      <c r="D6655" t="s">
        <v>1657</v>
      </c>
      <c r="E6655" t="s">
        <v>122</v>
      </c>
      <c r="F6655" t="s">
        <v>159</v>
      </c>
      <c r="G6655" t="s">
        <v>160</v>
      </c>
      <c r="H6655">
        <v>19</v>
      </c>
      <c r="I6655" t="s">
        <v>124</v>
      </c>
      <c r="J6655" t="s">
        <v>125</v>
      </c>
      <c r="K6655" t="s">
        <v>860</v>
      </c>
      <c r="N6655" t="s">
        <v>858</v>
      </c>
      <c r="O6655" t="s">
        <v>769</v>
      </c>
      <c r="P6655" t="s">
        <v>829</v>
      </c>
      <c r="Q6655" t="s">
        <v>1661</v>
      </c>
      <c r="R6655" t="s">
        <v>131</v>
      </c>
      <c r="S6655" t="s">
        <v>164</v>
      </c>
      <c r="T6655" t="s">
        <v>165</v>
      </c>
      <c r="U6655" t="s">
        <v>134</v>
      </c>
      <c r="V6655" t="s">
        <v>135</v>
      </c>
      <c r="W6655" t="s">
        <v>136</v>
      </c>
      <c r="X6655" t="s">
        <v>861</v>
      </c>
      <c r="Y6655" s="94">
        <v>74649999.959999993</v>
      </c>
      <c r="Z6655" s="94">
        <v>401650</v>
      </c>
      <c r="AA6655" s="94">
        <v>413699.5</v>
      </c>
      <c r="AB6655" s="94">
        <v>413699.5</v>
      </c>
      <c r="AC6655">
        <f t="shared" si="206"/>
        <v>4000</v>
      </c>
      <c r="AD6655" t="str">
        <f t="shared" si="207"/>
        <v>304</v>
      </c>
    </row>
    <row r="6656" spans="1:30" hidden="1" x14ac:dyDescent="0.25">
      <c r="A6656">
        <v>311113220100000</v>
      </c>
      <c r="B6656">
        <v>421</v>
      </c>
      <c r="C6656" t="s">
        <v>788</v>
      </c>
      <c r="D6656">
        <v>42403</v>
      </c>
      <c r="E6656">
        <v>2</v>
      </c>
      <c r="F6656">
        <v>11</v>
      </c>
      <c r="G6656" t="s">
        <v>160</v>
      </c>
      <c r="H6656" t="s">
        <v>143</v>
      </c>
      <c r="I6656" t="s">
        <v>124</v>
      </c>
      <c r="J6656" t="s">
        <v>3339</v>
      </c>
      <c r="K6656" t="s">
        <v>3167</v>
      </c>
      <c r="L6656" t="s">
        <v>3347</v>
      </c>
      <c r="N6656" t="s">
        <v>705</v>
      </c>
      <c r="O6656" t="s">
        <v>786</v>
      </c>
      <c r="P6656" t="s">
        <v>792</v>
      </c>
      <c r="Q6656" t="s">
        <v>893</v>
      </c>
      <c r="R6656" t="s">
        <v>794</v>
      </c>
      <c r="S6656" t="s">
        <v>164</v>
      </c>
      <c r="T6656" t="s">
        <v>165</v>
      </c>
      <c r="U6656" t="s">
        <v>151</v>
      </c>
      <c r="V6656" t="s">
        <v>135</v>
      </c>
      <c r="W6656" t="s">
        <v>3341</v>
      </c>
      <c r="X6656" t="s">
        <v>3169</v>
      </c>
      <c r="AA6656" s="94">
        <v>406614.39999999991</v>
      </c>
      <c r="AB6656" s="94">
        <v>406614.4</v>
      </c>
      <c r="AC6656">
        <f t="shared" si="206"/>
        <v>4000</v>
      </c>
      <c r="AD6656" t="str">
        <f t="shared" si="207"/>
        <v>322</v>
      </c>
    </row>
    <row r="6657" spans="1:30" hidden="1" x14ac:dyDescent="0.25">
      <c r="A6657">
        <v>311113220100000</v>
      </c>
      <c r="B6657">
        <v>421</v>
      </c>
      <c r="C6657" t="s">
        <v>788</v>
      </c>
      <c r="D6657">
        <v>42403</v>
      </c>
      <c r="E6657">
        <v>2</v>
      </c>
      <c r="F6657">
        <v>11</v>
      </c>
      <c r="G6657" t="s">
        <v>160</v>
      </c>
      <c r="H6657" t="s">
        <v>143</v>
      </c>
      <c r="I6657" t="s">
        <v>124</v>
      </c>
      <c r="J6657" t="s">
        <v>3348</v>
      </c>
      <c r="K6657" t="s">
        <v>3167</v>
      </c>
      <c r="L6657" t="s">
        <v>3349</v>
      </c>
      <c r="N6657" t="s">
        <v>705</v>
      </c>
      <c r="O6657" t="s">
        <v>786</v>
      </c>
      <c r="P6657" t="s">
        <v>792</v>
      </c>
      <c r="Q6657" t="s">
        <v>893</v>
      </c>
      <c r="R6657" t="s">
        <v>794</v>
      </c>
      <c r="S6657" t="s">
        <v>164</v>
      </c>
      <c r="T6657" t="s">
        <v>165</v>
      </c>
      <c r="U6657" t="s">
        <v>151</v>
      </c>
      <c r="V6657" t="s">
        <v>135</v>
      </c>
      <c r="W6657" t="s">
        <v>3350</v>
      </c>
      <c r="X6657" t="s">
        <v>3169</v>
      </c>
      <c r="AA6657" s="94">
        <v>404940.54499999993</v>
      </c>
      <c r="AB6657" s="94">
        <v>404940.55</v>
      </c>
      <c r="AC6657">
        <f t="shared" si="206"/>
        <v>4000</v>
      </c>
      <c r="AD6657" t="str">
        <f t="shared" si="207"/>
        <v>322</v>
      </c>
    </row>
    <row r="6658" spans="1:30" hidden="1" x14ac:dyDescent="0.25">
      <c r="A6658" s="97" t="s">
        <v>2524</v>
      </c>
      <c r="B6658" s="97" t="s">
        <v>692</v>
      </c>
      <c r="C6658" s="97" t="s">
        <v>2525</v>
      </c>
      <c r="D6658" s="97" t="s">
        <v>598</v>
      </c>
      <c r="E6658" s="97" t="s">
        <v>122</v>
      </c>
      <c r="F6658" s="98">
        <v>15</v>
      </c>
      <c r="G6658" s="98" t="s">
        <v>142</v>
      </c>
      <c r="H6658" s="97">
        <v>19</v>
      </c>
      <c r="I6658" s="97" t="s">
        <v>124</v>
      </c>
      <c r="J6658" s="97" t="s">
        <v>125</v>
      </c>
      <c r="K6658" s="97" t="s">
        <v>3351</v>
      </c>
      <c r="L6658" s="97"/>
      <c r="M6658" s="97"/>
      <c r="N6658" s="97" t="s">
        <v>2527</v>
      </c>
      <c r="O6658" s="97" t="s">
        <v>696</v>
      </c>
      <c r="P6658" s="97" t="s">
        <v>2528</v>
      </c>
      <c r="Q6658" s="97" t="s">
        <v>602</v>
      </c>
      <c r="R6658" s="97" t="s">
        <v>131</v>
      </c>
      <c r="S6658" s="97" t="s">
        <v>149</v>
      </c>
      <c r="T6658" s="97" t="s">
        <v>150</v>
      </c>
      <c r="U6658" s="97" t="s">
        <v>134</v>
      </c>
      <c r="V6658" s="97" t="s">
        <v>135</v>
      </c>
      <c r="W6658" s="97" t="s">
        <v>136</v>
      </c>
      <c r="X6658" s="97" t="s">
        <v>3352</v>
      </c>
      <c r="Y6658" s="99">
        <v>0</v>
      </c>
      <c r="Z6658" s="99">
        <v>370234.59</v>
      </c>
      <c r="AA6658" s="99">
        <v>381341.62770000001</v>
      </c>
      <c r="AB6658" s="99">
        <v>381341.63</v>
      </c>
      <c r="AC6658">
        <f t="shared" si="206"/>
        <v>4000</v>
      </c>
      <c r="AD6658" t="str">
        <f t="shared" si="207"/>
        <v>321</v>
      </c>
    </row>
    <row r="6659" spans="1:30" hidden="1" x14ac:dyDescent="0.25">
      <c r="A6659">
        <v>311113220100000</v>
      </c>
      <c r="B6659">
        <v>421</v>
      </c>
      <c r="C6659" t="s">
        <v>788</v>
      </c>
      <c r="D6659">
        <v>42403</v>
      </c>
      <c r="E6659">
        <v>2</v>
      </c>
      <c r="F6659">
        <v>11</v>
      </c>
      <c r="G6659" t="s">
        <v>160</v>
      </c>
      <c r="H6659" t="s">
        <v>143</v>
      </c>
      <c r="I6659" t="s">
        <v>124</v>
      </c>
      <c r="J6659" t="s">
        <v>2452</v>
      </c>
      <c r="K6659" t="s">
        <v>3167</v>
      </c>
      <c r="L6659" t="s">
        <v>3353</v>
      </c>
      <c r="N6659" t="s">
        <v>705</v>
      </c>
      <c r="O6659" t="s">
        <v>786</v>
      </c>
      <c r="P6659" t="s">
        <v>792</v>
      </c>
      <c r="Q6659" t="s">
        <v>893</v>
      </c>
      <c r="R6659" t="s">
        <v>794</v>
      </c>
      <c r="S6659" t="s">
        <v>164</v>
      </c>
      <c r="T6659" t="s">
        <v>165</v>
      </c>
      <c r="U6659" t="s">
        <v>151</v>
      </c>
      <c r="V6659" t="s">
        <v>135</v>
      </c>
      <c r="W6659" t="s">
        <v>3354</v>
      </c>
      <c r="X6659" t="s">
        <v>3169</v>
      </c>
      <c r="AA6659" s="94">
        <v>358941.83999999985</v>
      </c>
      <c r="AB6659" s="94">
        <v>358941.84</v>
      </c>
      <c r="AC6659">
        <f t="shared" ref="AC6659:AC6722" si="208">MID(D6659,1,1)*1000</f>
        <v>4000</v>
      </c>
      <c r="AD6659" t="str">
        <f t="shared" ref="AD6659:AD6722" si="209">MID(A6659,6,3)</f>
        <v>322</v>
      </c>
    </row>
    <row r="6660" spans="1:30" hidden="1" x14ac:dyDescent="0.25">
      <c r="A6660">
        <v>311113220100000</v>
      </c>
      <c r="B6660">
        <v>421</v>
      </c>
      <c r="C6660" t="s">
        <v>788</v>
      </c>
      <c r="D6660">
        <v>42403</v>
      </c>
      <c r="E6660">
        <v>2</v>
      </c>
      <c r="F6660">
        <v>11</v>
      </c>
      <c r="G6660" t="s">
        <v>160</v>
      </c>
      <c r="H6660" t="s">
        <v>143</v>
      </c>
      <c r="I6660" t="s">
        <v>124</v>
      </c>
      <c r="J6660" t="s">
        <v>431</v>
      </c>
      <c r="K6660" t="s">
        <v>3167</v>
      </c>
      <c r="L6660" t="s">
        <v>3355</v>
      </c>
      <c r="N6660" t="s">
        <v>705</v>
      </c>
      <c r="O6660" t="s">
        <v>786</v>
      </c>
      <c r="P6660" t="s">
        <v>792</v>
      </c>
      <c r="Q6660" t="s">
        <v>893</v>
      </c>
      <c r="R6660" t="s">
        <v>794</v>
      </c>
      <c r="S6660" t="s">
        <v>164</v>
      </c>
      <c r="T6660" t="s">
        <v>165</v>
      </c>
      <c r="U6660" t="s">
        <v>151</v>
      </c>
      <c r="V6660" t="s">
        <v>135</v>
      </c>
      <c r="W6660" t="s">
        <v>3309</v>
      </c>
      <c r="X6660" t="s">
        <v>3169</v>
      </c>
      <c r="AA6660" s="94">
        <v>356899.62999999989</v>
      </c>
      <c r="AB6660" s="94">
        <v>356899.63</v>
      </c>
      <c r="AC6660">
        <f t="shared" si="208"/>
        <v>4000</v>
      </c>
      <c r="AD6660" t="str">
        <f t="shared" si="209"/>
        <v>322</v>
      </c>
    </row>
    <row r="6661" spans="1:30" hidden="1" x14ac:dyDescent="0.25">
      <c r="A6661" t="s">
        <v>728</v>
      </c>
      <c r="B6661" t="s">
        <v>729</v>
      </c>
      <c r="C6661" t="s">
        <v>721</v>
      </c>
      <c r="D6661" t="s">
        <v>3356</v>
      </c>
      <c r="E6661" t="s">
        <v>122</v>
      </c>
      <c r="F6661" t="s">
        <v>159</v>
      </c>
      <c r="G6661" t="s">
        <v>160</v>
      </c>
      <c r="H6661">
        <v>19</v>
      </c>
      <c r="I6661" t="s">
        <v>124</v>
      </c>
      <c r="J6661" t="s">
        <v>125</v>
      </c>
      <c r="K6661" t="s">
        <v>730</v>
      </c>
      <c r="N6661" t="s">
        <v>731</v>
      </c>
      <c r="O6661" t="s">
        <v>732</v>
      </c>
      <c r="P6661" t="s">
        <v>724</v>
      </c>
      <c r="Q6661" t="s">
        <v>3357</v>
      </c>
      <c r="R6661" t="s">
        <v>131</v>
      </c>
      <c r="S6661" t="s">
        <v>164</v>
      </c>
      <c r="T6661" t="s">
        <v>165</v>
      </c>
      <c r="U6661" t="s">
        <v>134</v>
      </c>
      <c r="V6661" t="s">
        <v>135</v>
      </c>
      <c r="W6661" t="s">
        <v>136</v>
      </c>
      <c r="X6661" t="s">
        <v>735</v>
      </c>
      <c r="Y6661" s="94">
        <v>0</v>
      </c>
      <c r="Z6661" s="94">
        <v>317118.59999999998</v>
      </c>
      <c r="AA6661" s="94">
        <v>326632.158</v>
      </c>
      <c r="AB6661" s="94">
        <v>326632.15999999997</v>
      </c>
      <c r="AC6661">
        <f t="shared" si="208"/>
        <v>4000</v>
      </c>
      <c r="AD6661" t="str">
        <f t="shared" si="209"/>
        <v>303</v>
      </c>
    </row>
    <row r="6662" spans="1:30" hidden="1" x14ac:dyDescent="0.25">
      <c r="A6662">
        <v>311113220100000</v>
      </c>
      <c r="B6662">
        <v>421</v>
      </c>
      <c r="C6662" t="s">
        <v>788</v>
      </c>
      <c r="D6662">
        <v>42403</v>
      </c>
      <c r="E6662">
        <v>2</v>
      </c>
      <c r="F6662">
        <v>11</v>
      </c>
      <c r="G6662" t="s">
        <v>160</v>
      </c>
      <c r="H6662" t="s">
        <v>143</v>
      </c>
      <c r="I6662" t="s">
        <v>124</v>
      </c>
      <c r="J6662" t="s">
        <v>3358</v>
      </c>
      <c r="K6662" t="s">
        <v>3167</v>
      </c>
      <c r="L6662" t="s">
        <v>3359</v>
      </c>
      <c r="N6662" t="s">
        <v>705</v>
      </c>
      <c r="O6662" t="s">
        <v>786</v>
      </c>
      <c r="P6662" t="s">
        <v>792</v>
      </c>
      <c r="Q6662" t="s">
        <v>893</v>
      </c>
      <c r="R6662" t="s">
        <v>794</v>
      </c>
      <c r="S6662" t="s">
        <v>164</v>
      </c>
      <c r="T6662" t="s">
        <v>165</v>
      </c>
      <c r="U6662" t="s">
        <v>151</v>
      </c>
      <c r="V6662" t="s">
        <v>135</v>
      </c>
      <c r="W6662" t="s">
        <v>3360</v>
      </c>
      <c r="X6662" t="s">
        <v>3169</v>
      </c>
      <c r="AA6662" s="94">
        <v>309178.1100000001</v>
      </c>
      <c r="AB6662" s="94">
        <v>309178.11</v>
      </c>
      <c r="AC6662">
        <f t="shared" si="208"/>
        <v>4000</v>
      </c>
      <c r="AD6662" t="str">
        <f t="shared" si="209"/>
        <v>322</v>
      </c>
    </row>
    <row r="6663" spans="1:30" hidden="1" x14ac:dyDescent="0.25">
      <c r="A6663">
        <v>311113220100000</v>
      </c>
      <c r="B6663">
        <v>421</v>
      </c>
      <c r="C6663" t="s">
        <v>788</v>
      </c>
      <c r="D6663">
        <v>42403</v>
      </c>
      <c r="E6663">
        <v>2</v>
      </c>
      <c r="F6663">
        <v>11</v>
      </c>
      <c r="G6663" t="s">
        <v>160</v>
      </c>
      <c r="H6663" t="s">
        <v>143</v>
      </c>
      <c r="I6663" t="s">
        <v>124</v>
      </c>
      <c r="J6663" t="s">
        <v>3361</v>
      </c>
      <c r="K6663" t="s">
        <v>3167</v>
      </c>
      <c r="L6663" t="s">
        <v>3362</v>
      </c>
      <c r="N6663" t="s">
        <v>705</v>
      </c>
      <c r="O6663" t="s">
        <v>786</v>
      </c>
      <c r="P6663" t="s">
        <v>792</v>
      </c>
      <c r="Q6663" t="s">
        <v>893</v>
      </c>
      <c r="R6663" t="s">
        <v>794</v>
      </c>
      <c r="S6663" t="s">
        <v>164</v>
      </c>
      <c r="T6663" t="s">
        <v>165</v>
      </c>
      <c r="U6663" t="s">
        <v>151</v>
      </c>
      <c r="V6663" t="s">
        <v>135</v>
      </c>
      <c r="W6663" t="s">
        <v>3363</v>
      </c>
      <c r="X6663" t="s">
        <v>3169</v>
      </c>
      <c r="AA6663" s="94">
        <v>305029.90000000014</v>
      </c>
      <c r="AB6663" s="94">
        <v>305029.90000000002</v>
      </c>
      <c r="AC6663">
        <f t="shared" si="208"/>
        <v>4000</v>
      </c>
      <c r="AD6663" t="str">
        <f t="shared" si="209"/>
        <v>322</v>
      </c>
    </row>
    <row r="6664" spans="1:30" hidden="1" x14ac:dyDescent="0.25">
      <c r="A6664" t="s">
        <v>1502</v>
      </c>
      <c r="B6664" t="s">
        <v>536</v>
      </c>
      <c r="C6664" t="s">
        <v>1466</v>
      </c>
      <c r="D6664" t="s">
        <v>1683</v>
      </c>
      <c r="E6664" t="s">
        <v>122</v>
      </c>
      <c r="F6664" t="s">
        <v>159</v>
      </c>
      <c r="G6664" t="s">
        <v>160</v>
      </c>
      <c r="H6664">
        <v>19</v>
      </c>
      <c r="I6664" t="s">
        <v>124</v>
      </c>
      <c r="J6664" t="s">
        <v>125</v>
      </c>
      <c r="K6664" t="s">
        <v>1503</v>
      </c>
      <c r="N6664" t="s">
        <v>1504</v>
      </c>
      <c r="O6664" t="s">
        <v>539</v>
      </c>
      <c r="P6664" t="s">
        <v>1469</v>
      </c>
      <c r="Q6664" t="s">
        <v>1686</v>
      </c>
      <c r="R6664" t="s">
        <v>131</v>
      </c>
      <c r="S6664" t="s">
        <v>164</v>
      </c>
      <c r="T6664" t="s">
        <v>165</v>
      </c>
      <c r="U6664" t="s">
        <v>134</v>
      </c>
      <c r="V6664" t="s">
        <v>135</v>
      </c>
      <c r="W6664" t="s">
        <v>136</v>
      </c>
      <c r="X6664" t="s">
        <v>1505</v>
      </c>
      <c r="Y6664" s="94">
        <v>292568.40999999997</v>
      </c>
      <c r="Z6664" s="94">
        <v>292568.40999999997</v>
      </c>
      <c r="AA6664" s="94">
        <v>301345.46229999996</v>
      </c>
      <c r="AB6664" s="94">
        <v>301345.46000000002</v>
      </c>
      <c r="AC6664">
        <f t="shared" si="208"/>
        <v>4000</v>
      </c>
      <c r="AD6664" t="str">
        <f t="shared" si="209"/>
        <v>307</v>
      </c>
    </row>
    <row r="6665" spans="1:30" hidden="1" x14ac:dyDescent="0.25">
      <c r="A6665">
        <v>311113220100000</v>
      </c>
      <c r="B6665">
        <v>421</v>
      </c>
      <c r="C6665" t="s">
        <v>788</v>
      </c>
      <c r="D6665">
        <v>42407</v>
      </c>
      <c r="E6665">
        <v>2</v>
      </c>
      <c r="F6665">
        <v>12</v>
      </c>
      <c r="G6665" t="s">
        <v>160</v>
      </c>
      <c r="H6665" t="s">
        <v>143</v>
      </c>
      <c r="I6665" t="s">
        <v>124</v>
      </c>
      <c r="J6665" t="s">
        <v>3364</v>
      </c>
      <c r="K6665" t="s">
        <v>2510</v>
      </c>
      <c r="L6665" t="s">
        <v>3365</v>
      </c>
      <c r="N6665" t="s">
        <v>705</v>
      </c>
      <c r="O6665" t="s">
        <v>786</v>
      </c>
      <c r="P6665" t="s">
        <v>792</v>
      </c>
      <c r="Q6665" t="s">
        <v>793</v>
      </c>
      <c r="R6665" t="s">
        <v>794</v>
      </c>
      <c r="S6665" t="s">
        <v>795</v>
      </c>
      <c r="T6665" t="s">
        <v>165</v>
      </c>
      <c r="U6665" t="s">
        <v>151</v>
      </c>
      <c r="V6665" t="s">
        <v>135</v>
      </c>
      <c r="W6665" t="s">
        <v>3366</v>
      </c>
      <c r="X6665" t="s">
        <v>2512</v>
      </c>
      <c r="AA6665" s="94">
        <v>298033.58549999993</v>
      </c>
      <c r="AB6665" s="94">
        <v>298033.59000000003</v>
      </c>
      <c r="AC6665">
        <f t="shared" si="208"/>
        <v>4000</v>
      </c>
      <c r="AD6665" t="str">
        <f t="shared" si="209"/>
        <v>322</v>
      </c>
    </row>
    <row r="6666" spans="1:30" hidden="1" x14ac:dyDescent="0.25">
      <c r="A6666">
        <v>311113220100000</v>
      </c>
      <c r="B6666">
        <v>421</v>
      </c>
      <c r="C6666" t="s">
        <v>788</v>
      </c>
      <c r="D6666">
        <v>42403</v>
      </c>
      <c r="E6666">
        <v>2</v>
      </c>
      <c r="F6666">
        <v>11</v>
      </c>
      <c r="G6666" t="s">
        <v>160</v>
      </c>
      <c r="H6666" t="s">
        <v>143</v>
      </c>
      <c r="I6666" t="s">
        <v>124</v>
      </c>
      <c r="J6666" t="s">
        <v>3367</v>
      </c>
      <c r="K6666" t="s">
        <v>3167</v>
      </c>
      <c r="L6666" t="s">
        <v>3368</v>
      </c>
      <c r="N6666" t="s">
        <v>705</v>
      </c>
      <c r="O6666" t="s">
        <v>786</v>
      </c>
      <c r="P6666" t="s">
        <v>792</v>
      </c>
      <c r="Q6666" t="s">
        <v>893</v>
      </c>
      <c r="R6666" t="s">
        <v>794</v>
      </c>
      <c r="S6666" t="s">
        <v>164</v>
      </c>
      <c r="T6666" t="s">
        <v>165</v>
      </c>
      <c r="U6666" t="s">
        <v>151</v>
      </c>
      <c r="V6666" t="s">
        <v>135</v>
      </c>
      <c r="W6666" t="s">
        <v>3369</v>
      </c>
      <c r="X6666" t="s">
        <v>3169</v>
      </c>
      <c r="AA6666" s="94">
        <v>296299.21999999997</v>
      </c>
      <c r="AB6666" s="94">
        <v>296299.21999999997</v>
      </c>
      <c r="AC6666">
        <f t="shared" si="208"/>
        <v>4000</v>
      </c>
      <c r="AD6666" t="str">
        <f t="shared" si="209"/>
        <v>322</v>
      </c>
    </row>
    <row r="6667" spans="1:30" hidden="1" x14ac:dyDescent="0.25">
      <c r="A6667">
        <v>311113220100000</v>
      </c>
      <c r="B6667">
        <v>421</v>
      </c>
      <c r="C6667" t="s">
        <v>788</v>
      </c>
      <c r="D6667">
        <v>42403</v>
      </c>
      <c r="E6667">
        <v>2</v>
      </c>
      <c r="F6667">
        <v>11</v>
      </c>
      <c r="G6667" t="s">
        <v>160</v>
      </c>
      <c r="H6667" t="s">
        <v>143</v>
      </c>
      <c r="I6667" t="s">
        <v>124</v>
      </c>
      <c r="J6667" t="s">
        <v>1307</v>
      </c>
      <c r="K6667" t="s">
        <v>3167</v>
      </c>
      <c r="L6667" t="s">
        <v>3370</v>
      </c>
      <c r="N6667" t="s">
        <v>705</v>
      </c>
      <c r="O6667" t="s">
        <v>786</v>
      </c>
      <c r="P6667" t="s">
        <v>792</v>
      </c>
      <c r="Q6667" t="s">
        <v>893</v>
      </c>
      <c r="R6667" t="s">
        <v>794</v>
      </c>
      <c r="S6667" t="s">
        <v>164</v>
      </c>
      <c r="T6667" t="s">
        <v>165</v>
      </c>
      <c r="U6667" t="s">
        <v>151</v>
      </c>
      <c r="V6667" t="s">
        <v>135</v>
      </c>
      <c r="W6667" t="s">
        <v>3299</v>
      </c>
      <c r="X6667" t="s">
        <v>3169</v>
      </c>
      <c r="AA6667" s="94">
        <v>295865.875</v>
      </c>
      <c r="AB6667" s="94">
        <v>295865.88</v>
      </c>
      <c r="AC6667">
        <f t="shared" si="208"/>
        <v>4000</v>
      </c>
      <c r="AD6667" t="str">
        <f t="shared" si="209"/>
        <v>322</v>
      </c>
    </row>
    <row r="6668" spans="1:30" hidden="1" x14ac:dyDescent="0.25">
      <c r="A6668">
        <v>311113220100000</v>
      </c>
      <c r="B6668">
        <v>421</v>
      </c>
      <c r="C6668" t="s">
        <v>788</v>
      </c>
      <c r="D6668">
        <v>42403</v>
      </c>
      <c r="E6668">
        <v>2</v>
      </c>
      <c r="F6668">
        <v>11</v>
      </c>
      <c r="G6668" t="s">
        <v>160</v>
      </c>
      <c r="H6668" t="s">
        <v>143</v>
      </c>
      <c r="I6668" t="s">
        <v>124</v>
      </c>
      <c r="J6668" t="s">
        <v>2498</v>
      </c>
      <c r="K6668" t="s">
        <v>3167</v>
      </c>
      <c r="L6668" t="s">
        <v>3371</v>
      </c>
      <c r="N6668" t="s">
        <v>705</v>
      </c>
      <c r="O6668" t="s">
        <v>786</v>
      </c>
      <c r="P6668" t="s">
        <v>792</v>
      </c>
      <c r="Q6668" t="s">
        <v>893</v>
      </c>
      <c r="R6668" t="s">
        <v>794</v>
      </c>
      <c r="S6668" t="s">
        <v>164</v>
      </c>
      <c r="T6668" t="s">
        <v>165</v>
      </c>
      <c r="U6668" t="s">
        <v>151</v>
      </c>
      <c r="V6668" t="s">
        <v>135</v>
      </c>
      <c r="W6668" t="s">
        <v>3323</v>
      </c>
      <c r="X6668" t="s">
        <v>3169</v>
      </c>
      <c r="AA6668" s="94">
        <v>295638.68999999994</v>
      </c>
      <c r="AB6668" s="94">
        <v>295638.69</v>
      </c>
      <c r="AC6668">
        <f t="shared" si="208"/>
        <v>4000</v>
      </c>
      <c r="AD6668" t="str">
        <f t="shared" si="209"/>
        <v>322</v>
      </c>
    </row>
    <row r="6669" spans="1:30" hidden="1" x14ac:dyDescent="0.25">
      <c r="A6669">
        <v>311113220100000</v>
      </c>
      <c r="B6669">
        <v>421</v>
      </c>
      <c r="C6669" t="s">
        <v>788</v>
      </c>
      <c r="D6669">
        <v>42407</v>
      </c>
      <c r="E6669">
        <v>2</v>
      </c>
      <c r="F6669">
        <v>12</v>
      </c>
      <c r="G6669" t="s">
        <v>160</v>
      </c>
      <c r="H6669" t="s">
        <v>143</v>
      </c>
      <c r="I6669" t="s">
        <v>124</v>
      </c>
      <c r="J6669" t="s">
        <v>2452</v>
      </c>
      <c r="K6669" t="s">
        <v>2510</v>
      </c>
      <c r="L6669" t="s">
        <v>3372</v>
      </c>
      <c r="N6669" t="s">
        <v>705</v>
      </c>
      <c r="O6669" t="s">
        <v>786</v>
      </c>
      <c r="P6669" t="s">
        <v>792</v>
      </c>
      <c r="Q6669" t="s">
        <v>793</v>
      </c>
      <c r="R6669" t="s">
        <v>794</v>
      </c>
      <c r="S6669" t="s">
        <v>795</v>
      </c>
      <c r="T6669" t="s">
        <v>165</v>
      </c>
      <c r="U6669" t="s">
        <v>151</v>
      </c>
      <c r="V6669" t="s">
        <v>135</v>
      </c>
      <c r="W6669" t="s">
        <v>3354</v>
      </c>
      <c r="X6669" t="s">
        <v>2512</v>
      </c>
      <c r="AA6669" s="94">
        <v>261348.53850000011</v>
      </c>
      <c r="AB6669" s="94">
        <v>261348.54</v>
      </c>
      <c r="AC6669">
        <f t="shared" si="208"/>
        <v>4000</v>
      </c>
      <c r="AD6669" t="str">
        <f t="shared" si="209"/>
        <v>322</v>
      </c>
    </row>
    <row r="6670" spans="1:30" hidden="1" x14ac:dyDescent="0.25">
      <c r="A6670">
        <v>311113220100000</v>
      </c>
      <c r="B6670">
        <v>421</v>
      </c>
      <c r="C6670" t="s">
        <v>788</v>
      </c>
      <c r="D6670">
        <v>42403</v>
      </c>
      <c r="E6670">
        <v>2</v>
      </c>
      <c r="F6670">
        <v>11</v>
      </c>
      <c r="G6670" t="s">
        <v>160</v>
      </c>
      <c r="H6670" t="s">
        <v>143</v>
      </c>
      <c r="I6670" t="s">
        <v>124</v>
      </c>
      <c r="J6670" t="s">
        <v>3373</v>
      </c>
      <c r="K6670" t="s">
        <v>3167</v>
      </c>
      <c r="L6670" t="s">
        <v>3374</v>
      </c>
      <c r="N6670" t="s">
        <v>705</v>
      </c>
      <c r="O6670" t="s">
        <v>786</v>
      </c>
      <c r="P6670" t="s">
        <v>792</v>
      </c>
      <c r="Q6670" t="s">
        <v>893</v>
      </c>
      <c r="R6670" t="s">
        <v>794</v>
      </c>
      <c r="S6670" t="s">
        <v>164</v>
      </c>
      <c r="T6670" t="s">
        <v>165</v>
      </c>
      <c r="U6670" t="s">
        <v>151</v>
      </c>
      <c r="V6670" t="s">
        <v>135</v>
      </c>
      <c r="W6670" t="s">
        <v>3375</v>
      </c>
      <c r="X6670" t="s">
        <v>3169</v>
      </c>
      <c r="AA6670" s="94">
        <v>259832.0399999998</v>
      </c>
      <c r="AB6670" s="94">
        <v>259832.04</v>
      </c>
      <c r="AC6670">
        <f t="shared" si="208"/>
        <v>4000</v>
      </c>
      <c r="AD6670" t="str">
        <f t="shared" si="209"/>
        <v>322</v>
      </c>
    </row>
    <row r="6671" spans="1:30" hidden="1" x14ac:dyDescent="0.25">
      <c r="A6671">
        <v>311113220100000</v>
      </c>
      <c r="B6671">
        <v>421</v>
      </c>
      <c r="C6671" t="s">
        <v>788</v>
      </c>
      <c r="D6671">
        <v>42403</v>
      </c>
      <c r="E6671">
        <v>2</v>
      </c>
      <c r="F6671">
        <v>11</v>
      </c>
      <c r="G6671" t="s">
        <v>160</v>
      </c>
      <c r="H6671" t="s">
        <v>143</v>
      </c>
      <c r="I6671" t="s">
        <v>124</v>
      </c>
      <c r="J6671" t="s">
        <v>3376</v>
      </c>
      <c r="K6671" t="s">
        <v>3167</v>
      </c>
      <c r="L6671" t="s">
        <v>3377</v>
      </c>
      <c r="N6671" t="s">
        <v>705</v>
      </c>
      <c r="O6671" t="s">
        <v>786</v>
      </c>
      <c r="P6671" t="s">
        <v>792</v>
      </c>
      <c r="Q6671" t="s">
        <v>893</v>
      </c>
      <c r="R6671" t="s">
        <v>794</v>
      </c>
      <c r="S6671" t="s">
        <v>164</v>
      </c>
      <c r="T6671" t="s">
        <v>165</v>
      </c>
      <c r="U6671" t="s">
        <v>151</v>
      </c>
      <c r="V6671" t="s">
        <v>135</v>
      </c>
      <c r="W6671" t="s">
        <v>3378</v>
      </c>
      <c r="X6671" t="s">
        <v>3169</v>
      </c>
      <c r="AA6671" s="94">
        <v>258289.40999999992</v>
      </c>
      <c r="AB6671" s="94">
        <v>258289.41</v>
      </c>
      <c r="AC6671">
        <f t="shared" si="208"/>
        <v>4000</v>
      </c>
      <c r="AD6671" t="str">
        <f t="shared" si="209"/>
        <v>322</v>
      </c>
    </row>
    <row r="6672" spans="1:30" hidden="1" x14ac:dyDescent="0.25">
      <c r="A6672">
        <v>311113220100000</v>
      </c>
      <c r="B6672">
        <v>421</v>
      </c>
      <c r="C6672" t="s">
        <v>788</v>
      </c>
      <c r="D6672">
        <v>42403</v>
      </c>
      <c r="E6672">
        <v>2</v>
      </c>
      <c r="F6672">
        <v>11</v>
      </c>
      <c r="G6672" t="s">
        <v>160</v>
      </c>
      <c r="H6672" t="s">
        <v>143</v>
      </c>
      <c r="I6672" t="s">
        <v>124</v>
      </c>
      <c r="J6672" t="s">
        <v>3379</v>
      </c>
      <c r="K6672" t="s">
        <v>3167</v>
      </c>
      <c r="L6672" t="s">
        <v>3380</v>
      </c>
      <c r="N6672" t="s">
        <v>705</v>
      </c>
      <c r="O6672" t="s">
        <v>786</v>
      </c>
      <c r="P6672" t="s">
        <v>792</v>
      </c>
      <c r="Q6672" t="s">
        <v>893</v>
      </c>
      <c r="R6672" t="s">
        <v>794</v>
      </c>
      <c r="S6672" t="s">
        <v>164</v>
      </c>
      <c r="T6672" t="s">
        <v>165</v>
      </c>
      <c r="U6672" t="s">
        <v>151</v>
      </c>
      <c r="V6672" t="s">
        <v>135</v>
      </c>
      <c r="W6672" t="s">
        <v>3381</v>
      </c>
      <c r="X6672" t="s">
        <v>3169</v>
      </c>
      <c r="AA6672" s="94">
        <v>247851.59000000008</v>
      </c>
      <c r="AB6672" s="94">
        <v>247851.59</v>
      </c>
      <c r="AC6672">
        <f t="shared" si="208"/>
        <v>4000</v>
      </c>
      <c r="AD6672" t="str">
        <f t="shared" si="209"/>
        <v>322</v>
      </c>
    </row>
    <row r="6673" spans="1:30" hidden="1" x14ac:dyDescent="0.25">
      <c r="A6673">
        <v>311113220100000</v>
      </c>
      <c r="B6673">
        <v>421</v>
      </c>
      <c r="C6673" t="s">
        <v>788</v>
      </c>
      <c r="D6673">
        <v>42403</v>
      </c>
      <c r="E6673">
        <v>2</v>
      </c>
      <c r="F6673">
        <v>11</v>
      </c>
      <c r="G6673" t="s">
        <v>160</v>
      </c>
      <c r="H6673" t="s">
        <v>143</v>
      </c>
      <c r="I6673" t="s">
        <v>124</v>
      </c>
      <c r="J6673" t="s">
        <v>3382</v>
      </c>
      <c r="K6673" t="s">
        <v>3167</v>
      </c>
      <c r="L6673" t="s">
        <v>3383</v>
      </c>
      <c r="N6673" t="s">
        <v>705</v>
      </c>
      <c r="O6673" t="s">
        <v>786</v>
      </c>
      <c r="P6673" t="s">
        <v>792</v>
      </c>
      <c r="Q6673" t="s">
        <v>893</v>
      </c>
      <c r="R6673" t="s">
        <v>794</v>
      </c>
      <c r="S6673" t="s">
        <v>164</v>
      </c>
      <c r="T6673" t="s">
        <v>165</v>
      </c>
      <c r="U6673" t="s">
        <v>151</v>
      </c>
      <c r="V6673" t="s">
        <v>135</v>
      </c>
      <c r="W6673" t="s">
        <v>3384</v>
      </c>
      <c r="X6673" t="s">
        <v>3169</v>
      </c>
      <c r="AA6673" s="94">
        <v>241719.39000000013</v>
      </c>
      <c r="AB6673" s="94">
        <v>241719.39</v>
      </c>
      <c r="AC6673">
        <f t="shared" si="208"/>
        <v>4000</v>
      </c>
      <c r="AD6673" t="str">
        <f t="shared" si="209"/>
        <v>322</v>
      </c>
    </row>
    <row r="6674" spans="1:30" hidden="1" x14ac:dyDescent="0.25">
      <c r="A6674" t="s">
        <v>701</v>
      </c>
      <c r="B6674" t="s">
        <v>702</v>
      </c>
      <c r="C6674" t="s">
        <v>3139</v>
      </c>
      <c r="D6674" t="s">
        <v>3385</v>
      </c>
      <c r="E6674" t="s">
        <v>122</v>
      </c>
      <c r="F6674" t="s">
        <v>431</v>
      </c>
      <c r="G6674" t="s">
        <v>3386</v>
      </c>
      <c r="H6674" t="s">
        <v>143</v>
      </c>
      <c r="I6674" t="s">
        <v>124</v>
      </c>
      <c r="J6674" t="s">
        <v>125</v>
      </c>
      <c r="K6674" t="s">
        <v>3387</v>
      </c>
      <c r="N6674" t="s">
        <v>705</v>
      </c>
      <c r="O6674" t="s">
        <v>706</v>
      </c>
      <c r="P6674" t="s">
        <v>3142</v>
      </c>
      <c r="Q6674" t="s">
        <v>3388</v>
      </c>
      <c r="R6674" t="s">
        <v>131</v>
      </c>
      <c r="S6674" t="s">
        <v>132</v>
      </c>
      <c r="T6674" t="s">
        <v>3389</v>
      </c>
      <c r="U6674" t="s">
        <v>151</v>
      </c>
      <c r="V6674" t="s">
        <v>135</v>
      </c>
      <c r="W6674" t="s">
        <v>136</v>
      </c>
      <c r="X6674" t="s">
        <v>3390</v>
      </c>
      <c r="Y6674" s="94">
        <v>3104137042.5599999</v>
      </c>
      <c r="Z6674" s="94">
        <v>3106293540</v>
      </c>
      <c r="AA6674" s="94">
        <v>3332274869.053803</v>
      </c>
      <c r="AB6674" s="94">
        <v>3332274869.0500002</v>
      </c>
      <c r="AC6674">
        <f t="shared" si="208"/>
        <v>8000</v>
      </c>
      <c r="AD6674" t="str">
        <f t="shared" si="209"/>
        <v>322</v>
      </c>
    </row>
    <row r="6675" spans="1:30" hidden="1" x14ac:dyDescent="0.25">
      <c r="A6675" t="s">
        <v>701</v>
      </c>
      <c r="B6675" t="s">
        <v>784</v>
      </c>
      <c r="C6675" t="s">
        <v>421</v>
      </c>
      <c r="D6675" t="s">
        <v>430</v>
      </c>
      <c r="E6675" t="s">
        <v>122</v>
      </c>
      <c r="F6675" t="s">
        <v>431</v>
      </c>
      <c r="G6675" t="s">
        <v>826</v>
      </c>
      <c r="H6675" t="s">
        <v>143</v>
      </c>
      <c r="I6675" t="s">
        <v>124</v>
      </c>
      <c r="J6675" t="s">
        <v>125</v>
      </c>
      <c r="K6675" t="s">
        <v>704</v>
      </c>
      <c r="N6675" t="s">
        <v>705</v>
      </c>
      <c r="O6675" t="s">
        <v>786</v>
      </c>
      <c r="P6675" t="s">
        <v>426</v>
      </c>
      <c r="Q6675" t="s">
        <v>434</v>
      </c>
      <c r="R6675" t="s">
        <v>131</v>
      </c>
      <c r="S6675" t="s">
        <v>132</v>
      </c>
      <c r="T6675" t="s">
        <v>830</v>
      </c>
      <c r="U6675" t="s">
        <v>151</v>
      </c>
      <c r="V6675" t="s">
        <v>135</v>
      </c>
      <c r="W6675" t="s">
        <v>136</v>
      </c>
      <c r="X6675" t="s">
        <v>708</v>
      </c>
      <c r="Y6675" s="94">
        <v>33344499</v>
      </c>
      <c r="Z6675" s="94">
        <v>33344499.000000007</v>
      </c>
      <c r="AA6675" s="94">
        <v>34611589.962000005</v>
      </c>
      <c r="AB6675" s="94">
        <v>34611589.960000001</v>
      </c>
      <c r="AC6675">
        <f t="shared" si="208"/>
        <v>8000</v>
      </c>
      <c r="AD6675" t="str">
        <f t="shared" si="209"/>
        <v>322</v>
      </c>
    </row>
    <row r="6676" spans="1:30" hidden="1" x14ac:dyDescent="0.25">
      <c r="A6676" t="s">
        <v>701</v>
      </c>
      <c r="B6676" t="s">
        <v>784</v>
      </c>
      <c r="C6676" t="s">
        <v>421</v>
      </c>
      <c r="D6676" t="s">
        <v>430</v>
      </c>
      <c r="E6676" t="s">
        <v>122</v>
      </c>
      <c r="F6676" t="s">
        <v>431</v>
      </c>
      <c r="G6676" t="s">
        <v>3196</v>
      </c>
      <c r="H6676" t="s">
        <v>143</v>
      </c>
      <c r="I6676" t="s">
        <v>124</v>
      </c>
      <c r="J6676" t="s">
        <v>543</v>
      </c>
      <c r="K6676" t="s">
        <v>704</v>
      </c>
      <c r="N6676" t="s">
        <v>705</v>
      </c>
      <c r="O6676" t="s">
        <v>786</v>
      </c>
      <c r="P6676" t="s">
        <v>426</v>
      </c>
      <c r="Q6676" t="s">
        <v>434</v>
      </c>
      <c r="R6676" t="s">
        <v>131</v>
      </c>
      <c r="S6676" t="s">
        <v>132</v>
      </c>
      <c r="T6676" t="s">
        <v>3197</v>
      </c>
      <c r="U6676" t="s">
        <v>151</v>
      </c>
      <c r="V6676" t="s">
        <v>135</v>
      </c>
      <c r="W6676" t="s">
        <v>3315</v>
      </c>
      <c r="X6676" t="s">
        <v>708</v>
      </c>
      <c r="Z6676" s="94">
        <v>200000</v>
      </c>
      <c r="AA6676" s="94">
        <v>0</v>
      </c>
      <c r="AB6676" s="94">
        <v>0</v>
      </c>
      <c r="AC6676">
        <f t="shared" si="208"/>
        <v>8000</v>
      </c>
      <c r="AD6676" t="str">
        <f t="shared" si="209"/>
        <v>322</v>
      </c>
    </row>
    <row r="6677" spans="1:30" hidden="1" x14ac:dyDescent="0.25">
      <c r="A6677" t="s">
        <v>701</v>
      </c>
      <c r="B6677" t="s">
        <v>784</v>
      </c>
      <c r="C6677" t="s">
        <v>421</v>
      </c>
      <c r="D6677" t="s">
        <v>430</v>
      </c>
      <c r="E6677" t="s">
        <v>122</v>
      </c>
      <c r="F6677" t="s">
        <v>159</v>
      </c>
      <c r="G6677" t="s">
        <v>160</v>
      </c>
      <c r="H6677">
        <v>19</v>
      </c>
      <c r="I6677" t="s">
        <v>124</v>
      </c>
      <c r="J6677" t="s">
        <v>3251</v>
      </c>
      <c r="K6677" t="s">
        <v>704</v>
      </c>
      <c r="N6677" t="s">
        <v>705</v>
      </c>
      <c r="O6677" t="s">
        <v>786</v>
      </c>
      <c r="P6677" t="s">
        <v>426</v>
      </c>
      <c r="Q6677" t="s">
        <v>434</v>
      </c>
      <c r="R6677" t="s">
        <v>131</v>
      </c>
      <c r="S6677" t="s">
        <v>164</v>
      </c>
      <c r="T6677" t="s">
        <v>165</v>
      </c>
      <c r="U6677" t="s">
        <v>134</v>
      </c>
      <c r="V6677" t="s">
        <v>135</v>
      </c>
      <c r="W6677" t="s">
        <v>3253</v>
      </c>
      <c r="X6677" t="s">
        <v>708</v>
      </c>
      <c r="Y6677" s="94">
        <v>0</v>
      </c>
      <c r="Z6677" s="94">
        <v>0</v>
      </c>
      <c r="AA6677" s="94">
        <v>0</v>
      </c>
      <c r="AB6677" s="94">
        <v>0</v>
      </c>
      <c r="AC6677">
        <f t="shared" si="208"/>
        <v>8000</v>
      </c>
      <c r="AD6677" t="str">
        <f t="shared" si="209"/>
        <v>322</v>
      </c>
    </row>
    <row r="6678" spans="1:30" hidden="1" x14ac:dyDescent="0.25">
      <c r="A6678" t="s">
        <v>701</v>
      </c>
      <c r="B6678" t="s">
        <v>784</v>
      </c>
      <c r="C6678" t="s">
        <v>421</v>
      </c>
      <c r="D6678" t="s">
        <v>430</v>
      </c>
      <c r="E6678" t="s">
        <v>122</v>
      </c>
      <c r="F6678" t="s">
        <v>159</v>
      </c>
      <c r="G6678" t="s">
        <v>3391</v>
      </c>
      <c r="H6678">
        <v>19</v>
      </c>
      <c r="I6678" t="s">
        <v>124</v>
      </c>
      <c r="J6678" t="s">
        <v>304</v>
      </c>
      <c r="K6678" t="s">
        <v>704</v>
      </c>
      <c r="N6678" t="s">
        <v>705</v>
      </c>
      <c r="O6678" t="s">
        <v>786</v>
      </c>
      <c r="P6678" t="s">
        <v>426</v>
      </c>
      <c r="Q6678" t="s">
        <v>434</v>
      </c>
      <c r="R6678" t="s">
        <v>131</v>
      </c>
      <c r="S6678" t="s">
        <v>164</v>
      </c>
      <c r="T6678" t="s">
        <v>3392</v>
      </c>
      <c r="U6678" t="s">
        <v>134</v>
      </c>
      <c r="V6678" t="s">
        <v>135</v>
      </c>
      <c r="W6678" t="s">
        <v>3188</v>
      </c>
      <c r="X6678" t="s">
        <v>708</v>
      </c>
      <c r="Y6678" s="94">
        <v>0</v>
      </c>
      <c r="Z6678" s="94">
        <v>787047.5</v>
      </c>
      <c r="AA6678" s="94">
        <v>810658.92500000005</v>
      </c>
      <c r="AB6678" s="94">
        <v>810658.93</v>
      </c>
      <c r="AC6678">
        <f t="shared" si="208"/>
        <v>8000</v>
      </c>
      <c r="AD6678" t="str">
        <f t="shared" si="209"/>
        <v>322</v>
      </c>
    </row>
    <row r="6679" spans="1:30" hidden="1" x14ac:dyDescent="0.25">
      <c r="A6679" t="s">
        <v>701</v>
      </c>
      <c r="B6679" t="s">
        <v>784</v>
      </c>
      <c r="C6679" t="s">
        <v>421</v>
      </c>
      <c r="D6679" t="s">
        <v>430</v>
      </c>
      <c r="E6679" t="s">
        <v>122</v>
      </c>
      <c r="F6679" t="s">
        <v>159</v>
      </c>
      <c r="G6679" t="s">
        <v>3391</v>
      </c>
      <c r="H6679">
        <v>19</v>
      </c>
      <c r="I6679" t="s">
        <v>124</v>
      </c>
      <c r="J6679" t="s">
        <v>3251</v>
      </c>
      <c r="K6679" t="s">
        <v>704</v>
      </c>
      <c r="N6679" t="s">
        <v>705</v>
      </c>
      <c r="O6679" t="s">
        <v>786</v>
      </c>
      <c r="P6679" t="s">
        <v>426</v>
      </c>
      <c r="Q6679" t="s">
        <v>434</v>
      </c>
      <c r="R6679" t="s">
        <v>131</v>
      </c>
      <c r="S6679" t="s">
        <v>164</v>
      </c>
      <c r="T6679" t="s">
        <v>3392</v>
      </c>
      <c r="U6679" t="s">
        <v>134</v>
      </c>
      <c r="V6679" t="s">
        <v>135</v>
      </c>
      <c r="W6679" t="s">
        <v>3253</v>
      </c>
      <c r="X6679" t="s">
        <v>708</v>
      </c>
      <c r="Y6679" s="94">
        <v>0</v>
      </c>
      <c r="Z6679" s="94">
        <v>5327605.5</v>
      </c>
      <c r="AA6679" s="94">
        <v>5487433.665</v>
      </c>
      <c r="AB6679" s="94">
        <v>5487433.6699999999</v>
      </c>
      <c r="AC6679">
        <f t="shared" si="208"/>
        <v>8000</v>
      </c>
      <c r="AD6679" t="str">
        <f t="shared" si="209"/>
        <v>322</v>
      </c>
    </row>
    <row r="6680" spans="1:30" hidden="1" x14ac:dyDescent="0.25">
      <c r="A6680" t="s">
        <v>701</v>
      </c>
      <c r="B6680" t="s">
        <v>784</v>
      </c>
      <c r="C6680" t="s">
        <v>421</v>
      </c>
      <c r="D6680" t="s">
        <v>430</v>
      </c>
      <c r="E6680" t="s">
        <v>122</v>
      </c>
      <c r="F6680" t="s">
        <v>159</v>
      </c>
      <c r="G6680" t="s">
        <v>3391</v>
      </c>
      <c r="H6680">
        <v>19</v>
      </c>
      <c r="I6680" t="s">
        <v>124</v>
      </c>
      <c r="J6680" t="s">
        <v>1407</v>
      </c>
      <c r="K6680" t="s">
        <v>704</v>
      </c>
      <c r="N6680" t="s">
        <v>705</v>
      </c>
      <c r="O6680" t="s">
        <v>786</v>
      </c>
      <c r="P6680" t="s">
        <v>426</v>
      </c>
      <c r="Q6680" t="s">
        <v>434</v>
      </c>
      <c r="R6680" t="s">
        <v>131</v>
      </c>
      <c r="S6680" t="s">
        <v>164</v>
      </c>
      <c r="T6680" t="s">
        <v>3392</v>
      </c>
      <c r="U6680" t="s">
        <v>134</v>
      </c>
      <c r="V6680" t="s">
        <v>135</v>
      </c>
      <c r="W6680" t="s">
        <v>1408</v>
      </c>
      <c r="X6680" t="s">
        <v>708</v>
      </c>
      <c r="Y6680" s="94">
        <v>0</v>
      </c>
      <c r="Z6680" s="94">
        <v>2067485.5</v>
      </c>
      <c r="AA6680" s="94">
        <v>2129510.0649999999</v>
      </c>
      <c r="AB6680" s="94">
        <v>2129510.0699999998</v>
      </c>
      <c r="AC6680">
        <f t="shared" si="208"/>
        <v>8000</v>
      </c>
      <c r="AD6680" t="str">
        <f t="shared" si="209"/>
        <v>322</v>
      </c>
    </row>
    <row r="6681" spans="1:30" hidden="1" x14ac:dyDescent="0.25">
      <c r="A6681" t="s">
        <v>701</v>
      </c>
      <c r="B6681" t="s">
        <v>784</v>
      </c>
      <c r="C6681" t="s">
        <v>421</v>
      </c>
      <c r="D6681" t="s">
        <v>430</v>
      </c>
      <c r="E6681" t="s">
        <v>122</v>
      </c>
      <c r="F6681" t="s">
        <v>159</v>
      </c>
      <c r="G6681" t="s">
        <v>3391</v>
      </c>
      <c r="H6681">
        <v>19</v>
      </c>
      <c r="I6681" t="s">
        <v>124</v>
      </c>
      <c r="J6681" t="s">
        <v>2047</v>
      </c>
      <c r="K6681" t="s">
        <v>704</v>
      </c>
      <c r="N6681" t="s">
        <v>705</v>
      </c>
      <c r="O6681" t="s">
        <v>786</v>
      </c>
      <c r="P6681" t="s">
        <v>426</v>
      </c>
      <c r="Q6681" t="s">
        <v>434</v>
      </c>
      <c r="R6681" t="s">
        <v>131</v>
      </c>
      <c r="S6681" t="s">
        <v>164</v>
      </c>
      <c r="T6681" t="s">
        <v>3392</v>
      </c>
      <c r="U6681" t="s">
        <v>134</v>
      </c>
      <c r="V6681" t="s">
        <v>135</v>
      </c>
      <c r="W6681" t="s">
        <v>3225</v>
      </c>
      <c r="X6681" t="s">
        <v>708</v>
      </c>
      <c r="Y6681" s="94">
        <v>0</v>
      </c>
      <c r="Z6681" s="94">
        <v>6360779.5</v>
      </c>
      <c r="AA6681" s="94">
        <v>6551602.8849999998</v>
      </c>
      <c r="AB6681" s="94">
        <v>6551602.8899999997</v>
      </c>
      <c r="AC6681">
        <f t="shared" si="208"/>
        <v>8000</v>
      </c>
      <c r="AD6681" t="str">
        <f t="shared" si="209"/>
        <v>322</v>
      </c>
    </row>
    <row r="6682" spans="1:30" hidden="1" x14ac:dyDescent="0.25">
      <c r="A6682" t="s">
        <v>701</v>
      </c>
      <c r="B6682" t="s">
        <v>784</v>
      </c>
      <c r="C6682" t="s">
        <v>421</v>
      </c>
      <c r="D6682" t="s">
        <v>430</v>
      </c>
      <c r="E6682" t="s">
        <v>122</v>
      </c>
      <c r="F6682" t="s">
        <v>159</v>
      </c>
      <c r="G6682" t="s">
        <v>3393</v>
      </c>
      <c r="H6682">
        <v>19</v>
      </c>
      <c r="I6682" t="s">
        <v>124</v>
      </c>
      <c r="J6682" t="s">
        <v>1303</v>
      </c>
      <c r="K6682" t="s">
        <v>704</v>
      </c>
      <c r="N6682" t="s">
        <v>705</v>
      </c>
      <c r="O6682" t="s">
        <v>786</v>
      </c>
      <c r="P6682" t="s">
        <v>426</v>
      </c>
      <c r="Q6682" t="s">
        <v>434</v>
      </c>
      <c r="R6682" t="s">
        <v>131</v>
      </c>
      <c r="S6682" t="s">
        <v>164</v>
      </c>
      <c r="T6682" t="s">
        <v>3394</v>
      </c>
      <c r="U6682" t="s">
        <v>134</v>
      </c>
      <c r="V6682" t="s">
        <v>135</v>
      </c>
      <c r="W6682" t="s">
        <v>3179</v>
      </c>
      <c r="X6682" t="s">
        <v>708</v>
      </c>
      <c r="Y6682" s="94">
        <v>0</v>
      </c>
      <c r="Z6682" s="94">
        <v>8158575.2599999998</v>
      </c>
      <c r="AA6682" s="94">
        <v>0</v>
      </c>
      <c r="AB6682" s="94">
        <v>0</v>
      </c>
      <c r="AC6682">
        <f t="shared" si="208"/>
        <v>8000</v>
      </c>
      <c r="AD6682" t="str">
        <f t="shared" si="209"/>
        <v>322</v>
      </c>
    </row>
    <row r="6683" spans="1:30" hidden="1" x14ac:dyDescent="0.25">
      <c r="A6683" t="s">
        <v>701</v>
      </c>
      <c r="B6683" t="s">
        <v>784</v>
      </c>
      <c r="C6683" t="s">
        <v>421</v>
      </c>
      <c r="D6683" t="s">
        <v>430</v>
      </c>
      <c r="E6683" t="s">
        <v>122</v>
      </c>
      <c r="F6683" t="s">
        <v>159</v>
      </c>
      <c r="G6683" t="s">
        <v>3393</v>
      </c>
      <c r="H6683">
        <v>19</v>
      </c>
      <c r="I6683" t="s">
        <v>124</v>
      </c>
      <c r="J6683" t="s">
        <v>1287</v>
      </c>
      <c r="K6683" t="s">
        <v>704</v>
      </c>
      <c r="N6683" t="s">
        <v>705</v>
      </c>
      <c r="O6683" t="s">
        <v>786</v>
      </c>
      <c r="P6683" t="s">
        <v>426</v>
      </c>
      <c r="Q6683" t="s">
        <v>434</v>
      </c>
      <c r="R6683" t="s">
        <v>131</v>
      </c>
      <c r="S6683" t="s">
        <v>164</v>
      </c>
      <c r="T6683" t="s">
        <v>3394</v>
      </c>
      <c r="U6683" t="s">
        <v>134</v>
      </c>
      <c r="V6683" t="s">
        <v>135</v>
      </c>
      <c r="W6683" t="s">
        <v>3338</v>
      </c>
      <c r="X6683" t="s">
        <v>708</v>
      </c>
      <c r="Y6683" s="94">
        <v>0</v>
      </c>
      <c r="Z6683" s="94">
        <v>4652452.99</v>
      </c>
      <c r="AA6683" s="94">
        <v>0</v>
      </c>
      <c r="AB6683" s="94">
        <v>0</v>
      </c>
      <c r="AC6683">
        <f t="shared" si="208"/>
        <v>8000</v>
      </c>
      <c r="AD6683" t="str">
        <f t="shared" si="209"/>
        <v>322</v>
      </c>
    </row>
    <row r="6684" spans="1:30" hidden="1" x14ac:dyDescent="0.25">
      <c r="A6684" t="s">
        <v>701</v>
      </c>
      <c r="B6684" t="s">
        <v>784</v>
      </c>
      <c r="C6684" t="s">
        <v>421</v>
      </c>
      <c r="D6684" t="s">
        <v>430</v>
      </c>
      <c r="E6684" t="s">
        <v>122</v>
      </c>
      <c r="F6684" t="s">
        <v>159</v>
      </c>
      <c r="G6684" t="s">
        <v>3393</v>
      </c>
      <c r="H6684">
        <v>19</v>
      </c>
      <c r="I6684" t="s">
        <v>124</v>
      </c>
      <c r="J6684" t="s">
        <v>3251</v>
      </c>
      <c r="K6684" t="s">
        <v>704</v>
      </c>
      <c r="N6684" t="s">
        <v>705</v>
      </c>
      <c r="O6684" t="s">
        <v>786</v>
      </c>
      <c r="P6684" t="s">
        <v>426</v>
      </c>
      <c r="Q6684" t="s">
        <v>434</v>
      </c>
      <c r="R6684" t="s">
        <v>131</v>
      </c>
      <c r="S6684" t="s">
        <v>164</v>
      </c>
      <c r="T6684" t="s">
        <v>3394</v>
      </c>
      <c r="U6684" t="s">
        <v>134</v>
      </c>
      <c r="V6684" t="s">
        <v>135</v>
      </c>
      <c r="W6684" t="s">
        <v>3253</v>
      </c>
      <c r="X6684" t="s">
        <v>708</v>
      </c>
      <c r="Y6684" s="94">
        <v>0</v>
      </c>
      <c r="Z6684" s="94">
        <v>8763483.6600000001</v>
      </c>
      <c r="AA6684" s="94">
        <v>0</v>
      </c>
      <c r="AB6684" s="94">
        <v>0</v>
      </c>
      <c r="AC6684">
        <f t="shared" si="208"/>
        <v>8000</v>
      </c>
      <c r="AD6684" t="str">
        <f t="shared" si="209"/>
        <v>322</v>
      </c>
    </row>
    <row r="6685" spans="1:30" hidden="1" x14ac:dyDescent="0.25">
      <c r="A6685" t="s">
        <v>701</v>
      </c>
      <c r="B6685" t="s">
        <v>784</v>
      </c>
      <c r="C6685" t="s">
        <v>421</v>
      </c>
      <c r="D6685" t="s">
        <v>430</v>
      </c>
      <c r="E6685" t="s">
        <v>122</v>
      </c>
      <c r="F6685" t="s">
        <v>159</v>
      </c>
      <c r="G6685" t="s">
        <v>3393</v>
      </c>
      <c r="H6685">
        <v>19</v>
      </c>
      <c r="I6685" t="s">
        <v>124</v>
      </c>
      <c r="J6685" t="s">
        <v>1404</v>
      </c>
      <c r="K6685" t="s">
        <v>704</v>
      </c>
      <c r="N6685" t="s">
        <v>705</v>
      </c>
      <c r="O6685" t="s">
        <v>786</v>
      </c>
      <c r="P6685" t="s">
        <v>426</v>
      </c>
      <c r="Q6685" t="s">
        <v>434</v>
      </c>
      <c r="R6685" t="s">
        <v>131</v>
      </c>
      <c r="S6685" t="s">
        <v>164</v>
      </c>
      <c r="T6685" t="s">
        <v>3394</v>
      </c>
      <c r="U6685" t="s">
        <v>134</v>
      </c>
      <c r="V6685" t="s">
        <v>135</v>
      </c>
      <c r="W6685" t="s">
        <v>1406</v>
      </c>
      <c r="X6685" t="s">
        <v>708</v>
      </c>
      <c r="Y6685" s="94">
        <v>0</v>
      </c>
      <c r="Z6685" s="94">
        <v>6373645.5199999996</v>
      </c>
      <c r="AA6685" s="94">
        <v>0</v>
      </c>
      <c r="AB6685" s="94">
        <v>0</v>
      </c>
      <c r="AC6685">
        <f t="shared" si="208"/>
        <v>8000</v>
      </c>
      <c r="AD6685" t="str">
        <f t="shared" si="209"/>
        <v>322</v>
      </c>
    </row>
    <row r="6686" spans="1:30" hidden="1" x14ac:dyDescent="0.25">
      <c r="A6686" t="s">
        <v>701</v>
      </c>
      <c r="B6686" t="s">
        <v>784</v>
      </c>
      <c r="C6686" t="s">
        <v>421</v>
      </c>
      <c r="D6686" t="s">
        <v>430</v>
      </c>
      <c r="E6686" t="s">
        <v>122</v>
      </c>
      <c r="F6686" t="s">
        <v>159</v>
      </c>
      <c r="G6686" t="s">
        <v>3393</v>
      </c>
      <c r="H6686">
        <v>19</v>
      </c>
      <c r="I6686" t="s">
        <v>124</v>
      </c>
      <c r="J6686" t="s">
        <v>3339</v>
      </c>
      <c r="K6686" t="s">
        <v>704</v>
      </c>
      <c r="N6686" t="s">
        <v>705</v>
      </c>
      <c r="O6686" t="s">
        <v>786</v>
      </c>
      <c r="P6686" t="s">
        <v>426</v>
      </c>
      <c r="Q6686" t="s">
        <v>434</v>
      </c>
      <c r="R6686" t="s">
        <v>131</v>
      </c>
      <c r="S6686" t="s">
        <v>164</v>
      </c>
      <c r="T6686" t="s">
        <v>3394</v>
      </c>
      <c r="U6686" t="s">
        <v>134</v>
      </c>
      <c r="V6686" t="s">
        <v>135</v>
      </c>
      <c r="W6686" t="s">
        <v>3341</v>
      </c>
      <c r="X6686" t="s">
        <v>708</v>
      </c>
      <c r="Y6686" s="94">
        <v>0</v>
      </c>
      <c r="Z6686" s="94">
        <v>0</v>
      </c>
      <c r="AA6686" s="94">
        <v>0</v>
      </c>
      <c r="AB6686" s="94">
        <v>0</v>
      </c>
      <c r="AC6686">
        <f t="shared" si="208"/>
        <v>8000</v>
      </c>
      <c r="AD6686" t="str">
        <f t="shared" si="209"/>
        <v>322</v>
      </c>
    </row>
    <row r="6687" spans="1:30" hidden="1" x14ac:dyDescent="0.25">
      <c r="A6687" t="s">
        <v>701</v>
      </c>
      <c r="B6687" t="s">
        <v>784</v>
      </c>
      <c r="C6687" t="s">
        <v>421</v>
      </c>
      <c r="D6687" t="s">
        <v>430</v>
      </c>
      <c r="E6687" t="s">
        <v>122</v>
      </c>
      <c r="F6687" t="s">
        <v>159</v>
      </c>
      <c r="G6687" t="s">
        <v>3393</v>
      </c>
      <c r="H6687">
        <v>19</v>
      </c>
      <c r="I6687" t="s">
        <v>124</v>
      </c>
      <c r="J6687" t="s">
        <v>1407</v>
      </c>
      <c r="K6687" t="s">
        <v>704</v>
      </c>
      <c r="N6687" t="s">
        <v>705</v>
      </c>
      <c r="O6687" t="s">
        <v>786</v>
      </c>
      <c r="P6687" t="s">
        <v>426</v>
      </c>
      <c r="Q6687" t="s">
        <v>434</v>
      </c>
      <c r="R6687" t="s">
        <v>131</v>
      </c>
      <c r="S6687" t="s">
        <v>164</v>
      </c>
      <c r="T6687" t="s">
        <v>3394</v>
      </c>
      <c r="U6687" t="s">
        <v>134</v>
      </c>
      <c r="V6687" t="s">
        <v>135</v>
      </c>
      <c r="W6687" t="s">
        <v>1408</v>
      </c>
      <c r="X6687" t="s">
        <v>708</v>
      </c>
      <c r="Y6687" s="94">
        <v>0</v>
      </c>
      <c r="Z6687" s="94">
        <v>12051842.57</v>
      </c>
      <c r="AA6687" s="94">
        <v>0</v>
      </c>
      <c r="AB6687" s="94">
        <v>0</v>
      </c>
      <c r="AC6687">
        <f t="shared" si="208"/>
        <v>8000</v>
      </c>
      <c r="AD6687" t="str">
        <f t="shared" si="209"/>
        <v>322</v>
      </c>
    </row>
    <row r="6688" spans="1:30" hidden="1" x14ac:dyDescent="0.25">
      <c r="A6688" t="s">
        <v>604</v>
      </c>
      <c r="B6688" t="s">
        <v>1836</v>
      </c>
      <c r="C6688" t="s">
        <v>421</v>
      </c>
      <c r="D6688" t="s">
        <v>430</v>
      </c>
      <c r="E6688" t="s">
        <v>122</v>
      </c>
      <c r="F6688" t="s">
        <v>431</v>
      </c>
      <c r="G6688" t="s">
        <v>3395</v>
      </c>
      <c r="H6688" t="s">
        <v>143</v>
      </c>
      <c r="I6688" t="s">
        <v>124</v>
      </c>
      <c r="J6688" t="s">
        <v>125</v>
      </c>
      <c r="K6688" t="s">
        <v>605</v>
      </c>
      <c r="N6688" t="s">
        <v>606</v>
      </c>
      <c r="O6688" t="s">
        <v>1840</v>
      </c>
      <c r="P6688" t="s">
        <v>426</v>
      </c>
      <c r="Q6688" t="s">
        <v>434</v>
      </c>
      <c r="R6688" t="s">
        <v>131</v>
      </c>
      <c r="S6688" t="s">
        <v>132</v>
      </c>
      <c r="T6688" t="s">
        <v>3396</v>
      </c>
      <c r="U6688" t="s">
        <v>151</v>
      </c>
      <c r="V6688" t="s">
        <v>135</v>
      </c>
      <c r="W6688" t="s">
        <v>136</v>
      </c>
      <c r="X6688" t="s">
        <v>607</v>
      </c>
      <c r="AA6688" s="94">
        <v>29083346.129820004</v>
      </c>
      <c r="AB6688" s="94">
        <v>29083346.129999999</v>
      </c>
      <c r="AC6688">
        <f t="shared" si="208"/>
        <v>8000</v>
      </c>
      <c r="AD6688" t="str">
        <f t="shared" si="209"/>
        <v>321</v>
      </c>
    </row>
    <row r="6689" spans="1:30" hidden="1" x14ac:dyDescent="0.25">
      <c r="A6689">
        <v>211113030100001</v>
      </c>
      <c r="B6689">
        <v>172</v>
      </c>
      <c r="C6689" t="s">
        <v>3397</v>
      </c>
      <c r="D6689">
        <v>21103</v>
      </c>
      <c r="E6689">
        <v>2</v>
      </c>
      <c r="F6689">
        <v>11</v>
      </c>
      <c r="G6689" t="s">
        <v>160</v>
      </c>
      <c r="H6689" t="s">
        <v>1847</v>
      </c>
      <c r="I6689" t="s">
        <v>124</v>
      </c>
      <c r="J6689" t="s">
        <v>125</v>
      </c>
      <c r="K6689" t="s">
        <v>3398</v>
      </c>
      <c r="L6689" t="s">
        <v>3399</v>
      </c>
      <c r="N6689" t="s">
        <v>381</v>
      </c>
      <c r="O6689" t="s">
        <v>441</v>
      </c>
      <c r="P6689" t="s">
        <v>912</v>
      </c>
      <c r="Q6689" t="s">
        <v>191</v>
      </c>
      <c r="R6689" t="s">
        <v>794</v>
      </c>
      <c r="S6689" t="s">
        <v>164</v>
      </c>
      <c r="T6689" t="s">
        <v>165</v>
      </c>
      <c r="U6689" t="s">
        <v>1848</v>
      </c>
      <c r="V6689" t="s">
        <v>135</v>
      </c>
      <c r="W6689" t="s">
        <v>136</v>
      </c>
      <c r="X6689" t="s">
        <v>3400</v>
      </c>
      <c r="AA6689" s="94">
        <v>7972.7199999999993</v>
      </c>
      <c r="AB6689" s="94">
        <v>7972.72</v>
      </c>
      <c r="AC6689">
        <f t="shared" si="208"/>
        <v>2000</v>
      </c>
      <c r="AD6689" t="str">
        <f t="shared" si="209"/>
        <v>303</v>
      </c>
    </row>
    <row r="6690" spans="1:30" hidden="1" x14ac:dyDescent="0.25">
      <c r="A6690">
        <v>211113030100001</v>
      </c>
      <c r="B6690">
        <v>172</v>
      </c>
      <c r="C6690" t="s">
        <v>3397</v>
      </c>
      <c r="D6690">
        <v>22301</v>
      </c>
      <c r="E6690">
        <v>2</v>
      </c>
      <c r="F6690">
        <v>11</v>
      </c>
      <c r="G6690" t="s">
        <v>160</v>
      </c>
      <c r="H6690" t="s">
        <v>1847</v>
      </c>
      <c r="I6690" t="s">
        <v>124</v>
      </c>
      <c r="J6690" t="s">
        <v>125</v>
      </c>
      <c r="K6690" t="s">
        <v>3398</v>
      </c>
      <c r="L6690" t="s">
        <v>3401</v>
      </c>
      <c r="N6690" t="s">
        <v>381</v>
      </c>
      <c r="O6690" t="s">
        <v>441</v>
      </c>
      <c r="P6690" t="s">
        <v>912</v>
      </c>
      <c r="Q6690" t="s">
        <v>203</v>
      </c>
      <c r="R6690" t="s">
        <v>794</v>
      </c>
      <c r="S6690" t="s">
        <v>164</v>
      </c>
      <c r="T6690" t="s">
        <v>165</v>
      </c>
      <c r="U6690" t="s">
        <v>1848</v>
      </c>
      <c r="V6690" t="s">
        <v>135</v>
      </c>
      <c r="W6690" t="s">
        <v>136</v>
      </c>
      <c r="X6690" t="s">
        <v>3400</v>
      </c>
      <c r="AA6690" s="94">
        <v>1344.672</v>
      </c>
      <c r="AB6690" s="94">
        <v>1344.67</v>
      </c>
      <c r="AC6690">
        <f t="shared" si="208"/>
        <v>2000</v>
      </c>
      <c r="AD6690" t="str">
        <f t="shared" si="209"/>
        <v>303</v>
      </c>
    </row>
    <row r="6691" spans="1:30" hidden="1" x14ac:dyDescent="0.25">
      <c r="A6691">
        <v>211113030100001</v>
      </c>
      <c r="B6691">
        <v>172</v>
      </c>
      <c r="C6691" t="s">
        <v>3397</v>
      </c>
      <c r="D6691">
        <v>24801</v>
      </c>
      <c r="E6691">
        <v>2</v>
      </c>
      <c r="F6691">
        <v>11</v>
      </c>
      <c r="G6691" t="s">
        <v>160</v>
      </c>
      <c r="H6691" t="s">
        <v>388</v>
      </c>
      <c r="I6691" t="s">
        <v>124</v>
      </c>
      <c r="J6691" t="s">
        <v>125</v>
      </c>
      <c r="K6691" t="s">
        <v>3398</v>
      </c>
      <c r="L6691" t="s">
        <v>3402</v>
      </c>
      <c r="N6691" t="s">
        <v>381</v>
      </c>
      <c r="O6691" t="s">
        <v>441</v>
      </c>
      <c r="P6691" t="s">
        <v>912</v>
      </c>
      <c r="Q6691" t="s">
        <v>306</v>
      </c>
      <c r="R6691" t="s">
        <v>794</v>
      </c>
      <c r="S6691" t="s">
        <v>164</v>
      </c>
      <c r="T6691" t="s">
        <v>165</v>
      </c>
      <c r="U6691" t="s">
        <v>394</v>
      </c>
      <c r="V6691" t="s">
        <v>135</v>
      </c>
      <c r="W6691" t="s">
        <v>136</v>
      </c>
      <c r="X6691" t="s">
        <v>3400</v>
      </c>
      <c r="AA6691" s="94">
        <v>16940</v>
      </c>
      <c r="AB6691" s="94">
        <v>16940</v>
      </c>
      <c r="AC6691">
        <f t="shared" si="208"/>
        <v>2000</v>
      </c>
      <c r="AD6691" t="str">
        <f t="shared" si="209"/>
        <v>303</v>
      </c>
    </row>
    <row r="6692" spans="1:30" hidden="1" x14ac:dyDescent="0.25">
      <c r="A6692">
        <v>211113030100001</v>
      </c>
      <c r="B6692">
        <v>172</v>
      </c>
      <c r="C6692" t="s">
        <v>3397</v>
      </c>
      <c r="D6692">
        <v>27201</v>
      </c>
      <c r="E6692">
        <v>2</v>
      </c>
      <c r="F6692">
        <v>11</v>
      </c>
      <c r="G6692" t="s">
        <v>160</v>
      </c>
      <c r="H6692" t="s">
        <v>388</v>
      </c>
      <c r="I6692" t="s">
        <v>124</v>
      </c>
      <c r="J6692" t="s">
        <v>125</v>
      </c>
      <c r="K6692" t="s">
        <v>3403</v>
      </c>
      <c r="L6692" t="s">
        <v>3404</v>
      </c>
      <c r="N6692" t="s">
        <v>381</v>
      </c>
      <c r="O6692" t="s">
        <v>441</v>
      </c>
      <c r="P6692" t="s">
        <v>912</v>
      </c>
      <c r="Q6692" t="s">
        <v>221</v>
      </c>
      <c r="R6692" t="s">
        <v>794</v>
      </c>
      <c r="S6692" t="s">
        <v>164</v>
      </c>
      <c r="T6692" t="s">
        <v>165</v>
      </c>
      <c r="U6692" t="s">
        <v>394</v>
      </c>
      <c r="V6692" t="s">
        <v>135</v>
      </c>
      <c r="W6692" t="s">
        <v>136</v>
      </c>
      <c r="X6692" t="s">
        <v>3405</v>
      </c>
      <c r="AA6692" s="94">
        <v>869599.94</v>
      </c>
      <c r="AB6692" s="94">
        <v>869599.94</v>
      </c>
      <c r="AC6692">
        <f t="shared" si="208"/>
        <v>2000</v>
      </c>
      <c r="AD6692" t="str">
        <f t="shared" si="209"/>
        <v>303</v>
      </c>
    </row>
    <row r="6693" spans="1:30" hidden="1" x14ac:dyDescent="0.25">
      <c r="A6693">
        <v>211113030100001</v>
      </c>
      <c r="B6693">
        <v>183</v>
      </c>
      <c r="C6693" t="s">
        <v>1948</v>
      </c>
      <c r="D6693">
        <v>33301</v>
      </c>
      <c r="E6693">
        <v>2</v>
      </c>
      <c r="F6693">
        <v>11</v>
      </c>
      <c r="G6693" t="s">
        <v>160</v>
      </c>
      <c r="H6693" t="s">
        <v>388</v>
      </c>
      <c r="I6693" t="s">
        <v>124</v>
      </c>
      <c r="J6693" t="s">
        <v>125</v>
      </c>
      <c r="K6693">
        <v>218009701</v>
      </c>
      <c r="N6693" t="s">
        <v>381</v>
      </c>
      <c r="O6693" t="s">
        <v>489</v>
      </c>
      <c r="P6693" t="s">
        <v>912</v>
      </c>
      <c r="Q6693" t="s">
        <v>307</v>
      </c>
      <c r="R6693" t="s">
        <v>794</v>
      </c>
      <c r="S6693" t="s">
        <v>164</v>
      </c>
      <c r="T6693" t="s">
        <v>165</v>
      </c>
      <c r="U6693" t="s">
        <v>394</v>
      </c>
      <c r="V6693" t="s">
        <v>135</v>
      </c>
      <c r="W6693" t="s">
        <v>136</v>
      </c>
      <c r="AA6693" s="94">
        <v>162400</v>
      </c>
      <c r="AB6693" s="94">
        <v>162400</v>
      </c>
      <c r="AC6693">
        <f t="shared" si="208"/>
        <v>3000</v>
      </c>
      <c r="AD6693" t="str">
        <f t="shared" si="209"/>
        <v>303</v>
      </c>
    </row>
    <row r="6694" spans="1:30" hidden="1" x14ac:dyDescent="0.25">
      <c r="A6694" t="s">
        <v>378</v>
      </c>
      <c r="B6694" t="s">
        <v>397</v>
      </c>
      <c r="C6694" t="s">
        <v>429</v>
      </c>
      <c r="D6694" t="s">
        <v>344</v>
      </c>
      <c r="E6694" t="s">
        <v>790</v>
      </c>
      <c r="F6694" t="s">
        <v>431</v>
      </c>
      <c r="G6694" t="s">
        <v>432</v>
      </c>
      <c r="H6694" t="s">
        <v>1847</v>
      </c>
      <c r="I6694" t="s">
        <v>413</v>
      </c>
      <c r="J6694" t="s">
        <v>125</v>
      </c>
      <c r="K6694" t="s">
        <v>3406</v>
      </c>
      <c r="N6694" t="s">
        <v>381</v>
      </c>
      <c r="O6694" t="s">
        <v>398</v>
      </c>
      <c r="P6694" t="s">
        <v>392</v>
      </c>
      <c r="Q6694" t="s">
        <v>345</v>
      </c>
      <c r="R6694" t="s">
        <v>794</v>
      </c>
      <c r="S6694" t="s">
        <v>132</v>
      </c>
      <c r="T6694" t="s">
        <v>393</v>
      </c>
      <c r="U6694" t="s">
        <v>1848</v>
      </c>
      <c r="V6694" t="s">
        <v>414</v>
      </c>
      <c r="W6694" t="s">
        <v>136</v>
      </c>
      <c r="X6694" t="s">
        <v>435</v>
      </c>
      <c r="Y6694" s="94">
        <v>532000</v>
      </c>
      <c r="AA6694" s="94">
        <v>0</v>
      </c>
      <c r="AB6694" s="94">
        <v>0</v>
      </c>
      <c r="AC6694">
        <f t="shared" si="208"/>
        <v>3000</v>
      </c>
      <c r="AD6694" t="str">
        <f t="shared" si="209"/>
        <v>303</v>
      </c>
    </row>
    <row r="6695" spans="1:30" hidden="1" x14ac:dyDescent="0.25">
      <c r="A6695" t="s">
        <v>378</v>
      </c>
      <c r="B6695" t="s">
        <v>385</v>
      </c>
      <c r="C6695" t="s">
        <v>429</v>
      </c>
      <c r="D6695" t="s">
        <v>344</v>
      </c>
      <c r="E6695" t="s">
        <v>790</v>
      </c>
      <c r="F6695" t="s">
        <v>431</v>
      </c>
      <c r="G6695" t="s">
        <v>432</v>
      </c>
      <c r="H6695" t="s">
        <v>1847</v>
      </c>
      <c r="I6695" t="s">
        <v>1281</v>
      </c>
      <c r="J6695" t="s">
        <v>125</v>
      </c>
      <c r="K6695" t="s">
        <v>3406</v>
      </c>
      <c r="N6695" t="s">
        <v>381</v>
      </c>
      <c r="O6695" t="s">
        <v>391</v>
      </c>
      <c r="P6695" t="s">
        <v>392</v>
      </c>
      <c r="Q6695" t="s">
        <v>345</v>
      </c>
      <c r="R6695" t="s">
        <v>794</v>
      </c>
      <c r="S6695" t="s">
        <v>132</v>
      </c>
      <c r="T6695" t="s">
        <v>393</v>
      </c>
      <c r="U6695" t="s">
        <v>1848</v>
      </c>
      <c r="V6695" t="s">
        <v>1283</v>
      </c>
      <c r="W6695" t="s">
        <v>136</v>
      </c>
      <c r="X6695" t="s">
        <v>435</v>
      </c>
      <c r="Y6695" s="94">
        <v>568400</v>
      </c>
      <c r="AA6695" s="94">
        <v>0</v>
      </c>
      <c r="AB6695" s="94">
        <v>0</v>
      </c>
      <c r="AC6695">
        <f t="shared" si="208"/>
        <v>3000</v>
      </c>
      <c r="AD6695" t="str">
        <f t="shared" si="209"/>
        <v>303</v>
      </c>
    </row>
    <row r="6696" spans="1:30" hidden="1" x14ac:dyDescent="0.25">
      <c r="A6696" t="s">
        <v>378</v>
      </c>
      <c r="B6696" t="s">
        <v>385</v>
      </c>
      <c r="C6696" t="s">
        <v>429</v>
      </c>
      <c r="D6696" t="s">
        <v>344</v>
      </c>
      <c r="E6696" t="s">
        <v>790</v>
      </c>
      <c r="F6696" t="s">
        <v>431</v>
      </c>
      <c r="G6696" t="s">
        <v>432</v>
      </c>
      <c r="H6696" t="s">
        <v>1847</v>
      </c>
      <c r="I6696" t="s">
        <v>543</v>
      </c>
      <c r="J6696" t="s">
        <v>125</v>
      </c>
      <c r="K6696" t="s">
        <v>3406</v>
      </c>
      <c r="N6696" t="s">
        <v>381</v>
      </c>
      <c r="O6696" t="s">
        <v>391</v>
      </c>
      <c r="P6696" t="s">
        <v>392</v>
      </c>
      <c r="Q6696" t="s">
        <v>345</v>
      </c>
      <c r="R6696" t="s">
        <v>794</v>
      </c>
      <c r="S6696" t="s">
        <v>132</v>
      </c>
      <c r="T6696" t="s">
        <v>393</v>
      </c>
      <c r="U6696" t="s">
        <v>1848</v>
      </c>
      <c r="V6696" t="s">
        <v>544</v>
      </c>
      <c r="W6696" t="s">
        <v>136</v>
      </c>
      <c r="X6696" t="s">
        <v>435</v>
      </c>
      <c r="Y6696" s="94">
        <v>1173776.1200000001</v>
      </c>
      <c r="AA6696" s="94">
        <v>0</v>
      </c>
      <c r="AB6696" s="94">
        <v>0</v>
      </c>
      <c r="AC6696">
        <f t="shared" si="208"/>
        <v>3000</v>
      </c>
      <c r="AD6696" t="str">
        <f t="shared" si="209"/>
        <v>303</v>
      </c>
    </row>
    <row r="6697" spans="1:30" hidden="1" x14ac:dyDescent="0.25">
      <c r="A6697">
        <v>211113030100001</v>
      </c>
      <c r="B6697">
        <v>172</v>
      </c>
      <c r="C6697" t="s">
        <v>3397</v>
      </c>
      <c r="D6697">
        <v>35101</v>
      </c>
      <c r="E6697">
        <v>2</v>
      </c>
      <c r="F6697">
        <v>11</v>
      </c>
      <c r="G6697" t="s">
        <v>160</v>
      </c>
      <c r="H6697" t="s">
        <v>388</v>
      </c>
      <c r="I6697" t="s">
        <v>124</v>
      </c>
      <c r="J6697" t="s">
        <v>125</v>
      </c>
      <c r="K6697" t="s">
        <v>3407</v>
      </c>
      <c r="L6697" t="s">
        <v>3408</v>
      </c>
      <c r="N6697" t="s">
        <v>381</v>
      </c>
      <c r="O6697" t="s">
        <v>441</v>
      </c>
      <c r="P6697" t="s">
        <v>912</v>
      </c>
      <c r="Q6697" t="s">
        <v>265</v>
      </c>
      <c r="R6697" t="s">
        <v>794</v>
      </c>
      <c r="S6697" t="s">
        <v>164</v>
      </c>
      <c r="T6697" t="s">
        <v>165</v>
      </c>
      <c r="U6697" t="s">
        <v>394</v>
      </c>
      <c r="V6697" t="s">
        <v>135</v>
      </c>
      <c r="W6697" t="s">
        <v>136</v>
      </c>
      <c r="X6697" t="s">
        <v>3409</v>
      </c>
      <c r="AA6697" s="94">
        <v>2592287.83</v>
      </c>
      <c r="AB6697" s="94">
        <v>2592287.83</v>
      </c>
      <c r="AC6697">
        <f t="shared" si="208"/>
        <v>3000</v>
      </c>
      <c r="AD6697" t="str">
        <f t="shared" si="209"/>
        <v>303</v>
      </c>
    </row>
    <row r="6698" spans="1:30" hidden="1" x14ac:dyDescent="0.25">
      <c r="A6698">
        <v>211113030100001</v>
      </c>
      <c r="B6698">
        <v>172</v>
      </c>
      <c r="C6698" t="s">
        <v>3397</v>
      </c>
      <c r="D6698">
        <v>35501</v>
      </c>
      <c r="E6698">
        <v>2</v>
      </c>
      <c r="F6698">
        <v>11</v>
      </c>
      <c r="G6698" t="s">
        <v>160</v>
      </c>
      <c r="H6698" t="s">
        <v>1847</v>
      </c>
      <c r="I6698" t="s">
        <v>124</v>
      </c>
      <c r="J6698" t="s">
        <v>125</v>
      </c>
      <c r="K6698" t="s">
        <v>3398</v>
      </c>
      <c r="L6698" t="s">
        <v>3410</v>
      </c>
      <c r="N6698" t="s">
        <v>381</v>
      </c>
      <c r="O6698" t="s">
        <v>441</v>
      </c>
      <c r="P6698" t="s">
        <v>912</v>
      </c>
      <c r="Q6698" t="s">
        <v>273</v>
      </c>
      <c r="R6698" t="s">
        <v>794</v>
      </c>
      <c r="S6698" t="s">
        <v>164</v>
      </c>
      <c r="T6698" t="s">
        <v>165</v>
      </c>
      <c r="U6698" t="s">
        <v>1848</v>
      </c>
      <c r="V6698" t="s">
        <v>135</v>
      </c>
      <c r="W6698" t="s">
        <v>136</v>
      </c>
      <c r="X6698" t="s">
        <v>3400</v>
      </c>
      <c r="AA6698" s="94">
        <v>409500</v>
      </c>
      <c r="AB6698" s="94">
        <v>409500</v>
      </c>
      <c r="AC6698">
        <f t="shared" si="208"/>
        <v>3000</v>
      </c>
      <c r="AD6698" t="str">
        <f t="shared" si="209"/>
        <v>303</v>
      </c>
    </row>
    <row r="6699" spans="1:30" hidden="1" x14ac:dyDescent="0.25">
      <c r="A6699">
        <v>211113030100001</v>
      </c>
      <c r="B6699">
        <v>171</v>
      </c>
      <c r="C6699" t="s">
        <v>3411</v>
      </c>
      <c r="D6699">
        <v>51101</v>
      </c>
      <c r="E6699">
        <v>2</v>
      </c>
      <c r="F6699">
        <v>11</v>
      </c>
      <c r="G6699" t="s">
        <v>160</v>
      </c>
      <c r="H6699" t="s">
        <v>143</v>
      </c>
      <c r="I6699" t="s">
        <v>159</v>
      </c>
      <c r="J6699" t="s">
        <v>125</v>
      </c>
      <c r="K6699" t="s">
        <v>3412</v>
      </c>
      <c r="L6699" t="s">
        <v>3413</v>
      </c>
      <c r="N6699" t="s">
        <v>381</v>
      </c>
      <c r="O6699" t="s">
        <v>398</v>
      </c>
      <c r="P6699" t="s">
        <v>392</v>
      </c>
      <c r="Q6699" t="s">
        <v>3414</v>
      </c>
      <c r="R6699" t="s">
        <v>794</v>
      </c>
      <c r="S6699" t="s">
        <v>164</v>
      </c>
      <c r="T6699" t="s">
        <v>165</v>
      </c>
      <c r="U6699" t="s">
        <v>151</v>
      </c>
      <c r="V6699" t="s">
        <v>399</v>
      </c>
      <c r="W6699" t="s">
        <v>136</v>
      </c>
      <c r="X6699" t="s">
        <v>3415</v>
      </c>
      <c r="AA6699" s="94">
        <v>245920</v>
      </c>
      <c r="AB6699" s="94">
        <v>245920</v>
      </c>
      <c r="AC6699">
        <f t="shared" si="208"/>
        <v>5000</v>
      </c>
      <c r="AD6699" t="str">
        <f t="shared" si="209"/>
        <v>303</v>
      </c>
    </row>
    <row r="6700" spans="1:30" hidden="1" x14ac:dyDescent="0.25">
      <c r="A6700">
        <v>211113030100001</v>
      </c>
      <c r="B6700">
        <v>172</v>
      </c>
      <c r="C6700" t="s">
        <v>3397</v>
      </c>
      <c r="D6700">
        <v>51101</v>
      </c>
      <c r="E6700">
        <v>2</v>
      </c>
      <c r="F6700">
        <v>12</v>
      </c>
      <c r="G6700" t="s">
        <v>160</v>
      </c>
      <c r="H6700" t="s">
        <v>388</v>
      </c>
      <c r="I6700" t="s">
        <v>124</v>
      </c>
      <c r="J6700" t="s">
        <v>125</v>
      </c>
      <c r="K6700" t="s">
        <v>3407</v>
      </c>
      <c r="L6700" t="s">
        <v>3416</v>
      </c>
      <c r="N6700" t="s">
        <v>381</v>
      </c>
      <c r="O6700" t="s">
        <v>441</v>
      </c>
      <c r="P6700" t="s">
        <v>912</v>
      </c>
      <c r="Q6700" t="s">
        <v>3414</v>
      </c>
      <c r="R6700" t="s">
        <v>794</v>
      </c>
      <c r="S6700" t="s">
        <v>795</v>
      </c>
      <c r="T6700" t="s">
        <v>165</v>
      </c>
      <c r="U6700" t="s">
        <v>394</v>
      </c>
      <c r="V6700" t="s">
        <v>135</v>
      </c>
      <c r="W6700" t="s">
        <v>136</v>
      </c>
      <c r="X6700" t="s">
        <v>3409</v>
      </c>
      <c r="AA6700" s="94">
        <v>2100317.87</v>
      </c>
      <c r="AB6700" s="94">
        <v>2100317.87</v>
      </c>
      <c r="AC6700">
        <f t="shared" si="208"/>
        <v>5000</v>
      </c>
      <c r="AD6700" t="str">
        <f t="shared" si="209"/>
        <v>303</v>
      </c>
    </row>
    <row r="6701" spans="1:30" hidden="1" x14ac:dyDescent="0.25">
      <c r="A6701">
        <v>211113030100001</v>
      </c>
      <c r="B6701">
        <v>173</v>
      </c>
      <c r="C6701" t="s">
        <v>3411</v>
      </c>
      <c r="D6701">
        <v>51101</v>
      </c>
      <c r="E6701">
        <v>2</v>
      </c>
      <c r="F6701">
        <v>11</v>
      </c>
      <c r="G6701" t="s">
        <v>160</v>
      </c>
      <c r="H6701" t="s">
        <v>143</v>
      </c>
      <c r="I6701" t="s">
        <v>545</v>
      </c>
      <c r="J6701" t="s">
        <v>125</v>
      </c>
      <c r="K6701" t="s">
        <v>3417</v>
      </c>
      <c r="L6701" t="s">
        <v>3418</v>
      </c>
      <c r="N6701" t="s">
        <v>381</v>
      </c>
      <c r="O6701" t="s">
        <v>391</v>
      </c>
      <c r="P6701" t="s">
        <v>392</v>
      </c>
      <c r="Q6701" t="s">
        <v>3414</v>
      </c>
      <c r="R6701" t="s">
        <v>794</v>
      </c>
      <c r="S6701" t="s">
        <v>164</v>
      </c>
      <c r="T6701" t="s">
        <v>165</v>
      </c>
      <c r="U6701" t="s">
        <v>151</v>
      </c>
      <c r="V6701" t="s">
        <v>546</v>
      </c>
      <c r="W6701" t="s">
        <v>136</v>
      </c>
      <c r="X6701" t="s">
        <v>3419</v>
      </c>
      <c r="AA6701" s="94">
        <v>116102.696</v>
      </c>
      <c r="AB6701" s="94">
        <v>116102.7</v>
      </c>
      <c r="AC6701">
        <f t="shared" si="208"/>
        <v>5000</v>
      </c>
      <c r="AD6701" t="str">
        <f t="shared" si="209"/>
        <v>303</v>
      </c>
    </row>
    <row r="6702" spans="1:30" hidden="1" x14ac:dyDescent="0.25">
      <c r="A6702">
        <v>211113030100001</v>
      </c>
      <c r="B6702">
        <v>173</v>
      </c>
      <c r="C6702" t="s">
        <v>3411</v>
      </c>
      <c r="D6702">
        <v>51101</v>
      </c>
      <c r="E6702">
        <v>2</v>
      </c>
      <c r="F6702">
        <v>11</v>
      </c>
      <c r="G6702" t="s">
        <v>160</v>
      </c>
      <c r="H6702" t="s">
        <v>143</v>
      </c>
      <c r="I6702" t="s">
        <v>143</v>
      </c>
      <c r="J6702" t="s">
        <v>125</v>
      </c>
      <c r="K6702" t="s">
        <v>3420</v>
      </c>
      <c r="L6702" t="s">
        <v>3421</v>
      </c>
      <c r="N6702" t="s">
        <v>381</v>
      </c>
      <c r="O6702" t="s">
        <v>391</v>
      </c>
      <c r="P6702" t="s">
        <v>392</v>
      </c>
      <c r="Q6702" t="s">
        <v>3414</v>
      </c>
      <c r="R6702" t="s">
        <v>794</v>
      </c>
      <c r="S6702" t="s">
        <v>164</v>
      </c>
      <c r="T6702" t="s">
        <v>165</v>
      </c>
      <c r="U6702" t="s">
        <v>151</v>
      </c>
      <c r="V6702" t="s">
        <v>407</v>
      </c>
      <c r="W6702" t="s">
        <v>136</v>
      </c>
      <c r="X6702" t="s">
        <v>3422</v>
      </c>
      <c r="AA6702" s="94">
        <v>70400</v>
      </c>
      <c r="AB6702" s="94">
        <v>70400</v>
      </c>
      <c r="AC6702">
        <f t="shared" si="208"/>
        <v>5000</v>
      </c>
      <c r="AD6702" t="str">
        <f t="shared" si="209"/>
        <v>303</v>
      </c>
    </row>
    <row r="6703" spans="1:30" hidden="1" x14ac:dyDescent="0.25">
      <c r="A6703">
        <v>211113030100001</v>
      </c>
      <c r="B6703">
        <v>173</v>
      </c>
      <c r="C6703" t="s">
        <v>3411</v>
      </c>
      <c r="D6703">
        <v>51101</v>
      </c>
      <c r="E6703">
        <v>2</v>
      </c>
      <c r="F6703">
        <v>11</v>
      </c>
      <c r="G6703" t="s">
        <v>160</v>
      </c>
      <c r="H6703" t="s">
        <v>143</v>
      </c>
      <c r="I6703" t="s">
        <v>304</v>
      </c>
      <c r="J6703" t="s">
        <v>125</v>
      </c>
      <c r="K6703" t="s">
        <v>3420</v>
      </c>
      <c r="L6703" t="s">
        <v>3423</v>
      </c>
      <c r="N6703" t="s">
        <v>381</v>
      </c>
      <c r="O6703" t="s">
        <v>391</v>
      </c>
      <c r="P6703" t="s">
        <v>392</v>
      </c>
      <c r="Q6703" t="s">
        <v>3414</v>
      </c>
      <c r="R6703" t="s">
        <v>794</v>
      </c>
      <c r="S6703" t="s">
        <v>164</v>
      </c>
      <c r="T6703" t="s">
        <v>165</v>
      </c>
      <c r="U6703" t="s">
        <v>151</v>
      </c>
      <c r="V6703" t="s">
        <v>3424</v>
      </c>
      <c r="W6703" t="s">
        <v>136</v>
      </c>
      <c r="X6703" t="s">
        <v>3422</v>
      </c>
      <c r="AA6703" s="94">
        <v>27920</v>
      </c>
      <c r="AB6703" s="94">
        <v>27920</v>
      </c>
      <c r="AC6703">
        <f t="shared" si="208"/>
        <v>5000</v>
      </c>
      <c r="AD6703" t="str">
        <f t="shared" si="209"/>
        <v>303</v>
      </c>
    </row>
    <row r="6704" spans="1:30" hidden="1" x14ac:dyDescent="0.25">
      <c r="A6704">
        <v>211113030100001</v>
      </c>
      <c r="B6704">
        <v>173</v>
      </c>
      <c r="C6704" t="s">
        <v>3411</v>
      </c>
      <c r="D6704">
        <v>51101</v>
      </c>
      <c r="E6704">
        <v>2</v>
      </c>
      <c r="F6704">
        <v>11</v>
      </c>
      <c r="G6704" t="s">
        <v>160</v>
      </c>
      <c r="H6704" t="s">
        <v>143</v>
      </c>
      <c r="I6704" t="s">
        <v>538</v>
      </c>
      <c r="J6704" t="s">
        <v>125</v>
      </c>
      <c r="K6704" t="s">
        <v>3417</v>
      </c>
      <c r="L6704" t="s">
        <v>3425</v>
      </c>
      <c r="N6704" t="s">
        <v>381</v>
      </c>
      <c r="O6704" t="s">
        <v>391</v>
      </c>
      <c r="P6704" t="s">
        <v>392</v>
      </c>
      <c r="Q6704" t="s">
        <v>3414</v>
      </c>
      <c r="R6704" t="s">
        <v>794</v>
      </c>
      <c r="S6704" t="s">
        <v>164</v>
      </c>
      <c r="T6704" t="s">
        <v>165</v>
      </c>
      <c r="U6704" t="s">
        <v>151</v>
      </c>
      <c r="V6704" t="s">
        <v>540</v>
      </c>
      <c r="W6704" t="s">
        <v>136</v>
      </c>
      <c r="X6704" t="s">
        <v>3419</v>
      </c>
      <c r="AA6704" s="94">
        <v>31273.600000000002</v>
      </c>
      <c r="AB6704" s="94">
        <v>31273.599999999999</v>
      </c>
      <c r="AC6704">
        <f t="shared" si="208"/>
        <v>5000</v>
      </c>
      <c r="AD6704" t="str">
        <f t="shared" si="209"/>
        <v>303</v>
      </c>
    </row>
    <row r="6705" spans="1:30" hidden="1" x14ac:dyDescent="0.25">
      <c r="A6705">
        <v>211113030100001</v>
      </c>
      <c r="B6705">
        <v>173</v>
      </c>
      <c r="C6705" t="s">
        <v>3411</v>
      </c>
      <c r="D6705">
        <v>51101</v>
      </c>
      <c r="E6705">
        <v>2</v>
      </c>
      <c r="F6705">
        <v>11</v>
      </c>
      <c r="G6705" t="s">
        <v>160</v>
      </c>
      <c r="H6705" t="s">
        <v>143</v>
      </c>
      <c r="I6705" t="s">
        <v>541</v>
      </c>
      <c r="J6705" t="s">
        <v>125</v>
      </c>
      <c r="K6705" t="s">
        <v>3417</v>
      </c>
      <c r="L6705" t="s">
        <v>3426</v>
      </c>
      <c r="N6705" t="s">
        <v>381</v>
      </c>
      <c r="O6705" t="s">
        <v>391</v>
      </c>
      <c r="P6705" t="s">
        <v>392</v>
      </c>
      <c r="Q6705" t="s">
        <v>3414</v>
      </c>
      <c r="R6705" t="s">
        <v>794</v>
      </c>
      <c r="S6705" t="s">
        <v>164</v>
      </c>
      <c r="T6705" t="s">
        <v>165</v>
      </c>
      <c r="U6705" t="s">
        <v>151</v>
      </c>
      <c r="V6705" t="s">
        <v>542</v>
      </c>
      <c r="W6705" t="s">
        <v>136</v>
      </c>
      <c r="X6705" t="s">
        <v>3419</v>
      </c>
      <c r="AA6705" s="94">
        <v>66073.600000000006</v>
      </c>
      <c r="AB6705" s="94">
        <v>66073.600000000006</v>
      </c>
      <c r="AC6705">
        <f t="shared" si="208"/>
        <v>5000</v>
      </c>
      <c r="AD6705" t="str">
        <f t="shared" si="209"/>
        <v>303</v>
      </c>
    </row>
    <row r="6706" spans="1:30" hidden="1" x14ac:dyDescent="0.25">
      <c r="A6706">
        <v>211113030100001</v>
      </c>
      <c r="B6706">
        <v>321</v>
      </c>
      <c r="C6706" t="s">
        <v>3427</v>
      </c>
      <c r="D6706">
        <v>51101</v>
      </c>
      <c r="E6706">
        <v>2</v>
      </c>
      <c r="F6706">
        <v>12</v>
      </c>
      <c r="G6706" t="s">
        <v>160</v>
      </c>
      <c r="H6706" t="s">
        <v>388</v>
      </c>
      <c r="I6706" t="s">
        <v>124</v>
      </c>
      <c r="J6706" t="s">
        <v>125</v>
      </c>
      <c r="K6706" t="s">
        <v>3428</v>
      </c>
      <c r="L6706" t="s">
        <v>3429</v>
      </c>
      <c r="N6706" t="s">
        <v>381</v>
      </c>
      <c r="O6706" t="s">
        <v>637</v>
      </c>
      <c r="P6706" t="s">
        <v>912</v>
      </c>
      <c r="Q6706" t="s">
        <v>3414</v>
      </c>
      <c r="R6706" t="s">
        <v>794</v>
      </c>
      <c r="S6706" t="s">
        <v>795</v>
      </c>
      <c r="T6706" t="s">
        <v>165</v>
      </c>
      <c r="U6706" t="s">
        <v>394</v>
      </c>
      <c r="V6706" t="s">
        <v>135</v>
      </c>
      <c r="W6706" t="s">
        <v>136</v>
      </c>
      <c r="X6706" t="s">
        <v>3430</v>
      </c>
      <c r="AA6706" s="94">
        <v>59509.799999999996</v>
      </c>
      <c r="AB6706" s="94">
        <v>59509.8</v>
      </c>
      <c r="AC6706">
        <f t="shared" si="208"/>
        <v>5000</v>
      </c>
      <c r="AD6706" t="str">
        <f t="shared" si="209"/>
        <v>303</v>
      </c>
    </row>
    <row r="6707" spans="1:30" hidden="1" x14ac:dyDescent="0.25">
      <c r="A6707">
        <v>211113030100001</v>
      </c>
      <c r="B6707">
        <v>171</v>
      </c>
      <c r="C6707" t="s">
        <v>429</v>
      </c>
      <c r="D6707">
        <v>51101</v>
      </c>
      <c r="E6707">
        <v>2</v>
      </c>
      <c r="F6707">
        <v>25</v>
      </c>
      <c r="G6707" t="s">
        <v>432</v>
      </c>
      <c r="H6707" t="s">
        <v>143</v>
      </c>
      <c r="I6707" t="s">
        <v>159</v>
      </c>
      <c r="J6707" t="s">
        <v>125</v>
      </c>
      <c r="K6707" t="s">
        <v>3412</v>
      </c>
      <c r="L6707" t="s">
        <v>3431</v>
      </c>
      <c r="N6707" t="s">
        <v>381</v>
      </c>
      <c r="O6707" t="s">
        <v>398</v>
      </c>
      <c r="P6707" t="s">
        <v>392</v>
      </c>
      <c r="Q6707" t="s">
        <v>3414</v>
      </c>
      <c r="R6707" t="s">
        <v>794</v>
      </c>
      <c r="S6707" t="s">
        <v>132</v>
      </c>
      <c r="T6707" t="s">
        <v>393</v>
      </c>
      <c r="U6707" t="s">
        <v>151</v>
      </c>
      <c r="V6707" t="s">
        <v>399</v>
      </c>
      <c r="W6707" t="s">
        <v>136</v>
      </c>
      <c r="X6707" t="s">
        <v>3415</v>
      </c>
      <c r="AA6707" s="94">
        <v>983680</v>
      </c>
      <c r="AB6707" s="94">
        <v>983680</v>
      </c>
      <c r="AC6707">
        <f t="shared" si="208"/>
        <v>5000</v>
      </c>
      <c r="AD6707" t="str">
        <f t="shared" si="209"/>
        <v>303</v>
      </c>
    </row>
    <row r="6708" spans="1:30" hidden="1" x14ac:dyDescent="0.25">
      <c r="A6708">
        <v>211113030100001</v>
      </c>
      <c r="B6708">
        <v>173</v>
      </c>
      <c r="C6708" t="s">
        <v>429</v>
      </c>
      <c r="D6708">
        <v>51101</v>
      </c>
      <c r="E6708">
        <v>2</v>
      </c>
      <c r="F6708">
        <v>25</v>
      </c>
      <c r="G6708" t="s">
        <v>432</v>
      </c>
      <c r="H6708" t="s">
        <v>143</v>
      </c>
      <c r="I6708" t="s">
        <v>545</v>
      </c>
      <c r="J6708" t="s">
        <v>125</v>
      </c>
      <c r="K6708" t="s">
        <v>3417</v>
      </c>
      <c r="L6708" t="s">
        <v>3432</v>
      </c>
      <c r="N6708" t="s">
        <v>381</v>
      </c>
      <c r="O6708" t="s">
        <v>391</v>
      </c>
      <c r="P6708" t="s">
        <v>392</v>
      </c>
      <c r="Q6708" t="s">
        <v>3414</v>
      </c>
      <c r="R6708" t="s">
        <v>794</v>
      </c>
      <c r="S6708" t="s">
        <v>132</v>
      </c>
      <c r="T6708" t="s">
        <v>393</v>
      </c>
      <c r="U6708" t="s">
        <v>151</v>
      </c>
      <c r="V6708" t="s">
        <v>546</v>
      </c>
      <c r="W6708" t="s">
        <v>136</v>
      </c>
      <c r="X6708" t="s">
        <v>3419</v>
      </c>
      <c r="AA6708" s="94">
        <v>355229.43200000003</v>
      </c>
      <c r="AB6708" s="94">
        <v>355229.43</v>
      </c>
      <c r="AC6708">
        <f t="shared" si="208"/>
        <v>5000</v>
      </c>
      <c r="AD6708" t="str">
        <f t="shared" si="209"/>
        <v>303</v>
      </c>
    </row>
    <row r="6709" spans="1:30" hidden="1" x14ac:dyDescent="0.25">
      <c r="A6709">
        <v>211113030100001</v>
      </c>
      <c r="B6709">
        <v>173</v>
      </c>
      <c r="C6709" t="s">
        <v>429</v>
      </c>
      <c r="D6709">
        <v>51101</v>
      </c>
      <c r="E6709">
        <v>2</v>
      </c>
      <c r="F6709">
        <v>25</v>
      </c>
      <c r="G6709" t="s">
        <v>432</v>
      </c>
      <c r="H6709" t="s">
        <v>143</v>
      </c>
      <c r="I6709" t="s">
        <v>143</v>
      </c>
      <c r="J6709" t="s">
        <v>125</v>
      </c>
      <c r="K6709" t="s">
        <v>3420</v>
      </c>
      <c r="L6709" t="s">
        <v>3433</v>
      </c>
      <c r="N6709" t="s">
        <v>381</v>
      </c>
      <c r="O6709" t="s">
        <v>391</v>
      </c>
      <c r="P6709" t="s">
        <v>392</v>
      </c>
      <c r="Q6709" t="s">
        <v>3414</v>
      </c>
      <c r="R6709" t="s">
        <v>794</v>
      </c>
      <c r="S6709" t="s">
        <v>132</v>
      </c>
      <c r="T6709" t="s">
        <v>393</v>
      </c>
      <c r="U6709" t="s">
        <v>151</v>
      </c>
      <c r="V6709" t="s">
        <v>407</v>
      </c>
      <c r="W6709" t="s">
        <v>136</v>
      </c>
      <c r="X6709" t="s">
        <v>3422</v>
      </c>
      <c r="AA6709" s="94">
        <v>281600</v>
      </c>
      <c r="AB6709" s="94">
        <v>281600</v>
      </c>
      <c r="AC6709">
        <f t="shared" si="208"/>
        <v>5000</v>
      </c>
      <c r="AD6709" t="str">
        <f t="shared" si="209"/>
        <v>303</v>
      </c>
    </row>
    <row r="6710" spans="1:30" hidden="1" x14ac:dyDescent="0.25">
      <c r="A6710">
        <v>211113030100001</v>
      </c>
      <c r="B6710">
        <v>173</v>
      </c>
      <c r="C6710" t="s">
        <v>429</v>
      </c>
      <c r="D6710">
        <v>51101</v>
      </c>
      <c r="E6710">
        <v>2</v>
      </c>
      <c r="F6710">
        <v>25</v>
      </c>
      <c r="G6710" t="s">
        <v>432</v>
      </c>
      <c r="H6710" t="s">
        <v>143</v>
      </c>
      <c r="I6710" t="s">
        <v>304</v>
      </c>
      <c r="J6710" t="s">
        <v>125</v>
      </c>
      <c r="K6710" t="s">
        <v>3420</v>
      </c>
      <c r="L6710" t="s">
        <v>3434</v>
      </c>
      <c r="N6710" t="s">
        <v>381</v>
      </c>
      <c r="O6710" t="s">
        <v>391</v>
      </c>
      <c r="P6710" t="s">
        <v>392</v>
      </c>
      <c r="Q6710" t="s">
        <v>3414</v>
      </c>
      <c r="R6710" t="s">
        <v>794</v>
      </c>
      <c r="S6710" t="s">
        <v>132</v>
      </c>
      <c r="T6710" t="s">
        <v>393</v>
      </c>
      <c r="U6710" t="s">
        <v>151</v>
      </c>
      <c r="V6710" t="s">
        <v>3424</v>
      </c>
      <c r="W6710" t="s">
        <v>136</v>
      </c>
      <c r="X6710" t="s">
        <v>3422</v>
      </c>
      <c r="AA6710" s="94">
        <v>111680</v>
      </c>
      <c r="AB6710" s="94">
        <v>111680</v>
      </c>
      <c r="AC6710">
        <f t="shared" si="208"/>
        <v>5000</v>
      </c>
      <c r="AD6710" t="str">
        <f t="shared" si="209"/>
        <v>303</v>
      </c>
    </row>
    <row r="6711" spans="1:30" hidden="1" x14ac:dyDescent="0.25">
      <c r="A6711">
        <v>211113030100001</v>
      </c>
      <c r="B6711">
        <v>173</v>
      </c>
      <c r="C6711" t="s">
        <v>429</v>
      </c>
      <c r="D6711">
        <v>51101</v>
      </c>
      <c r="E6711">
        <v>2</v>
      </c>
      <c r="F6711">
        <v>25</v>
      </c>
      <c r="G6711" t="s">
        <v>432</v>
      </c>
      <c r="H6711" t="s">
        <v>143</v>
      </c>
      <c r="I6711" t="s">
        <v>538</v>
      </c>
      <c r="J6711" t="s">
        <v>125</v>
      </c>
      <c r="K6711" t="s">
        <v>3417</v>
      </c>
      <c r="L6711" t="s">
        <v>3435</v>
      </c>
      <c r="N6711" t="s">
        <v>381</v>
      </c>
      <c r="O6711" t="s">
        <v>391</v>
      </c>
      <c r="P6711" t="s">
        <v>392</v>
      </c>
      <c r="Q6711" t="s">
        <v>3414</v>
      </c>
      <c r="R6711" t="s">
        <v>794</v>
      </c>
      <c r="S6711" t="s">
        <v>132</v>
      </c>
      <c r="T6711" t="s">
        <v>393</v>
      </c>
      <c r="U6711" t="s">
        <v>151</v>
      </c>
      <c r="V6711" t="s">
        <v>540</v>
      </c>
      <c r="W6711" t="s">
        <v>136</v>
      </c>
      <c r="X6711" t="s">
        <v>3419</v>
      </c>
      <c r="AA6711" s="94">
        <v>125094.40000000001</v>
      </c>
      <c r="AB6711" s="94">
        <v>125094.39999999999</v>
      </c>
      <c r="AC6711">
        <f t="shared" si="208"/>
        <v>5000</v>
      </c>
      <c r="AD6711" t="str">
        <f t="shared" si="209"/>
        <v>303</v>
      </c>
    </row>
    <row r="6712" spans="1:30" hidden="1" x14ac:dyDescent="0.25">
      <c r="A6712">
        <v>211113030100001</v>
      </c>
      <c r="B6712">
        <v>173</v>
      </c>
      <c r="C6712" t="s">
        <v>429</v>
      </c>
      <c r="D6712">
        <v>51101</v>
      </c>
      <c r="E6712">
        <v>2</v>
      </c>
      <c r="F6712">
        <v>25</v>
      </c>
      <c r="G6712" t="s">
        <v>432</v>
      </c>
      <c r="H6712" t="s">
        <v>143</v>
      </c>
      <c r="I6712" t="s">
        <v>541</v>
      </c>
      <c r="J6712" t="s">
        <v>125</v>
      </c>
      <c r="K6712" t="s">
        <v>3417</v>
      </c>
      <c r="L6712" t="s">
        <v>3436</v>
      </c>
      <c r="N6712" t="s">
        <v>381</v>
      </c>
      <c r="O6712" t="s">
        <v>391</v>
      </c>
      <c r="P6712" t="s">
        <v>392</v>
      </c>
      <c r="Q6712" t="s">
        <v>3414</v>
      </c>
      <c r="R6712" t="s">
        <v>794</v>
      </c>
      <c r="S6712" t="s">
        <v>132</v>
      </c>
      <c r="T6712" t="s">
        <v>393</v>
      </c>
      <c r="U6712" t="s">
        <v>151</v>
      </c>
      <c r="V6712" t="s">
        <v>542</v>
      </c>
      <c r="W6712" t="s">
        <v>136</v>
      </c>
      <c r="X6712" t="s">
        <v>3419</v>
      </c>
      <c r="AA6712" s="94">
        <v>264294.40000000002</v>
      </c>
      <c r="AB6712" s="94">
        <v>264294.40000000002</v>
      </c>
      <c r="AC6712">
        <f t="shared" si="208"/>
        <v>5000</v>
      </c>
      <c r="AD6712" t="str">
        <f t="shared" si="209"/>
        <v>303</v>
      </c>
    </row>
    <row r="6713" spans="1:30" hidden="1" x14ac:dyDescent="0.25">
      <c r="A6713">
        <v>211113030100001</v>
      </c>
      <c r="B6713">
        <v>171</v>
      </c>
      <c r="C6713" t="s">
        <v>3411</v>
      </c>
      <c r="D6713">
        <v>51201</v>
      </c>
      <c r="E6713">
        <v>2</v>
      </c>
      <c r="F6713">
        <v>11</v>
      </c>
      <c r="G6713" t="s">
        <v>160</v>
      </c>
      <c r="H6713" t="s">
        <v>143</v>
      </c>
      <c r="I6713" t="s">
        <v>159</v>
      </c>
      <c r="J6713" t="s">
        <v>125</v>
      </c>
      <c r="K6713" t="s">
        <v>3412</v>
      </c>
      <c r="L6713" t="s">
        <v>3437</v>
      </c>
      <c r="N6713" t="s">
        <v>381</v>
      </c>
      <c r="O6713" t="s">
        <v>398</v>
      </c>
      <c r="P6713" t="s">
        <v>392</v>
      </c>
      <c r="Q6713" t="s">
        <v>3438</v>
      </c>
      <c r="R6713" t="s">
        <v>794</v>
      </c>
      <c r="S6713" t="s">
        <v>164</v>
      </c>
      <c r="T6713" t="s">
        <v>165</v>
      </c>
      <c r="U6713" t="s">
        <v>151</v>
      </c>
      <c r="V6713" t="s">
        <v>399</v>
      </c>
      <c r="W6713" t="s">
        <v>136</v>
      </c>
      <c r="X6713" t="s">
        <v>3415</v>
      </c>
      <c r="AA6713" s="94">
        <v>25600</v>
      </c>
      <c r="AB6713" s="94">
        <v>25600</v>
      </c>
      <c r="AC6713">
        <f t="shared" si="208"/>
        <v>5000</v>
      </c>
      <c r="AD6713" t="str">
        <f t="shared" si="209"/>
        <v>303</v>
      </c>
    </row>
    <row r="6714" spans="1:30" hidden="1" x14ac:dyDescent="0.25">
      <c r="A6714">
        <v>211113030100001</v>
      </c>
      <c r="B6714">
        <v>173</v>
      </c>
      <c r="C6714" t="s">
        <v>3411</v>
      </c>
      <c r="D6714">
        <v>51201</v>
      </c>
      <c r="E6714">
        <v>2</v>
      </c>
      <c r="F6714">
        <v>11</v>
      </c>
      <c r="G6714" t="s">
        <v>160</v>
      </c>
      <c r="H6714" t="s">
        <v>143</v>
      </c>
      <c r="I6714" t="s">
        <v>413</v>
      </c>
      <c r="J6714" t="s">
        <v>125</v>
      </c>
      <c r="K6714" t="s">
        <v>3420</v>
      </c>
      <c r="L6714" t="s">
        <v>3439</v>
      </c>
      <c r="N6714" t="s">
        <v>381</v>
      </c>
      <c r="O6714" t="s">
        <v>391</v>
      </c>
      <c r="P6714" t="s">
        <v>392</v>
      </c>
      <c r="Q6714" t="s">
        <v>3438</v>
      </c>
      <c r="R6714" t="s">
        <v>794</v>
      </c>
      <c r="S6714" t="s">
        <v>164</v>
      </c>
      <c r="T6714" t="s">
        <v>165</v>
      </c>
      <c r="U6714" t="s">
        <v>151</v>
      </c>
      <c r="V6714" t="s">
        <v>414</v>
      </c>
      <c r="W6714" t="s">
        <v>136</v>
      </c>
      <c r="X6714" t="s">
        <v>3422</v>
      </c>
      <c r="AA6714" s="94">
        <v>14800</v>
      </c>
      <c r="AB6714" s="94">
        <v>14800</v>
      </c>
      <c r="AC6714">
        <f t="shared" si="208"/>
        <v>5000</v>
      </c>
      <c r="AD6714" t="str">
        <f t="shared" si="209"/>
        <v>303</v>
      </c>
    </row>
    <row r="6715" spans="1:30" hidden="1" x14ac:dyDescent="0.25">
      <c r="A6715">
        <v>211113030100001</v>
      </c>
      <c r="B6715">
        <v>173</v>
      </c>
      <c r="C6715" t="s">
        <v>3411</v>
      </c>
      <c r="D6715">
        <v>51201</v>
      </c>
      <c r="E6715">
        <v>2</v>
      </c>
      <c r="F6715">
        <v>11</v>
      </c>
      <c r="G6715" t="s">
        <v>160</v>
      </c>
      <c r="H6715" t="s">
        <v>143</v>
      </c>
      <c r="I6715" t="s">
        <v>545</v>
      </c>
      <c r="J6715" t="s">
        <v>125</v>
      </c>
      <c r="K6715" t="s">
        <v>3417</v>
      </c>
      <c r="L6715" t="s">
        <v>3440</v>
      </c>
      <c r="N6715" t="s">
        <v>381</v>
      </c>
      <c r="O6715" t="s">
        <v>391</v>
      </c>
      <c r="P6715" t="s">
        <v>392</v>
      </c>
      <c r="Q6715" t="s">
        <v>3438</v>
      </c>
      <c r="R6715" t="s">
        <v>794</v>
      </c>
      <c r="S6715" t="s">
        <v>164</v>
      </c>
      <c r="T6715" t="s">
        <v>165</v>
      </c>
      <c r="U6715" t="s">
        <v>151</v>
      </c>
      <c r="V6715" t="s">
        <v>546</v>
      </c>
      <c r="W6715" t="s">
        <v>136</v>
      </c>
      <c r="X6715" t="s">
        <v>3419</v>
      </c>
      <c r="AA6715" s="94">
        <v>46400</v>
      </c>
      <c r="AB6715" s="94">
        <v>46400</v>
      </c>
      <c r="AC6715">
        <f t="shared" si="208"/>
        <v>5000</v>
      </c>
      <c r="AD6715" t="str">
        <f t="shared" si="209"/>
        <v>303</v>
      </c>
    </row>
    <row r="6716" spans="1:30" hidden="1" x14ac:dyDescent="0.25">
      <c r="A6716">
        <v>211113030100001</v>
      </c>
      <c r="B6716">
        <v>173</v>
      </c>
      <c r="C6716" t="s">
        <v>3411</v>
      </c>
      <c r="D6716">
        <v>51201</v>
      </c>
      <c r="E6716">
        <v>2</v>
      </c>
      <c r="F6716">
        <v>11</v>
      </c>
      <c r="G6716" t="s">
        <v>160</v>
      </c>
      <c r="H6716" t="s">
        <v>143</v>
      </c>
      <c r="I6716" t="s">
        <v>304</v>
      </c>
      <c r="J6716" t="s">
        <v>125</v>
      </c>
      <c r="K6716" t="s">
        <v>3420</v>
      </c>
      <c r="L6716" t="s">
        <v>3441</v>
      </c>
      <c r="N6716" t="s">
        <v>381</v>
      </c>
      <c r="O6716" t="s">
        <v>391</v>
      </c>
      <c r="P6716" t="s">
        <v>392</v>
      </c>
      <c r="Q6716" t="s">
        <v>3438</v>
      </c>
      <c r="R6716" t="s">
        <v>794</v>
      </c>
      <c r="S6716" t="s">
        <v>164</v>
      </c>
      <c r="T6716" t="s">
        <v>165</v>
      </c>
      <c r="U6716" t="s">
        <v>151</v>
      </c>
      <c r="V6716" t="s">
        <v>3424</v>
      </c>
      <c r="W6716" t="s">
        <v>136</v>
      </c>
      <c r="X6716" t="s">
        <v>3422</v>
      </c>
      <c r="AA6716" s="94">
        <v>14400</v>
      </c>
      <c r="AB6716" s="94">
        <v>14400</v>
      </c>
      <c r="AC6716">
        <f t="shared" si="208"/>
        <v>5000</v>
      </c>
      <c r="AD6716" t="str">
        <f t="shared" si="209"/>
        <v>303</v>
      </c>
    </row>
    <row r="6717" spans="1:30" hidden="1" x14ac:dyDescent="0.25">
      <c r="A6717">
        <v>211113030100001</v>
      </c>
      <c r="B6717">
        <v>171</v>
      </c>
      <c r="C6717" t="s">
        <v>429</v>
      </c>
      <c r="D6717">
        <v>51201</v>
      </c>
      <c r="E6717">
        <v>2</v>
      </c>
      <c r="F6717">
        <v>25</v>
      </c>
      <c r="G6717" t="s">
        <v>432</v>
      </c>
      <c r="H6717" t="s">
        <v>143</v>
      </c>
      <c r="I6717" t="s">
        <v>159</v>
      </c>
      <c r="J6717" t="s">
        <v>125</v>
      </c>
      <c r="K6717" t="s">
        <v>3412</v>
      </c>
      <c r="L6717" t="s">
        <v>3442</v>
      </c>
      <c r="N6717" t="s">
        <v>381</v>
      </c>
      <c r="O6717" t="s">
        <v>398</v>
      </c>
      <c r="P6717" t="s">
        <v>392</v>
      </c>
      <c r="Q6717" t="s">
        <v>3438</v>
      </c>
      <c r="R6717" t="s">
        <v>794</v>
      </c>
      <c r="S6717" t="s">
        <v>132</v>
      </c>
      <c r="T6717" t="s">
        <v>393</v>
      </c>
      <c r="U6717" t="s">
        <v>151</v>
      </c>
      <c r="V6717" t="s">
        <v>399</v>
      </c>
      <c r="W6717" t="s">
        <v>136</v>
      </c>
      <c r="X6717" t="s">
        <v>3415</v>
      </c>
      <c r="AA6717" s="94">
        <v>102400</v>
      </c>
      <c r="AB6717" s="94">
        <v>102400</v>
      </c>
      <c r="AC6717">
        <f t="shared" si="208"/>
        <v>5000</v>
      </c>
      <c r="AD6717" t="str">
        <f t="shared" si="209"/>
        <v>303</v>
      </c>
    </row>
    <row r="6718" spans="1:30" hidden="1" x14ac:dyDescent="0.25">
      <c r="A6718">
        <v>211113030100001</v>
      </c>
      <c r="B6718">
        <v>173</v>
      </c>
      <c r="C6718" t="s">
        <v>429</v>
      </c>
      <c r="D6718">
        <v>51201</v>
      </c>
      <c r="E6718">
        <v>2</v>
      </c>
      <c r="F6718">
        <v>25</v>
      </c>
      <c r="G6718" t="s">
        <v>432</v>
      </c>
      <c r="H6718" t="s">
        <v>143</v>
      </c>
      <c r="I6718" t="s">
        <v>413</v>
      </c>
      <c r="J6718" t="s">
        <v>125</v>
      </c>
      <c r="K6718" t="s">
        <v>3420</v>
      </c>
      <c r="L6718" t="s">
        <v>3443</v>
      </c>
      <c r="N6718" t="s">
        <v>381</v>
      </c>
      <c r="O6718" t="s">
        <v>391</v>
      </c>
      <c r="P6718" t="s">
        <v>392</v>
      </c>
      <c r="Q6718" t="s">
        <v>3438</v>
      </c>
      <c r="R6718" t="s">
        <v>794</v>
      </c>
      <c r="S6718" t="s">
        <v>132</v>
      </c>
      <c r="T6718" t="s">
        <v>393</v>
      </c>
      <c r="U6718" t="s">
        <v>151</v>
      </c>
      <c r="V6718" t="s">
        <v>414</v>
      </c>
      <c r="W6718" t="s">
        <v>136</v>
      </c>
      <c r="X6718" t="s">
        <v>3422</v>
      </c>
      <c r="AA6718" s="94">
        <v>59200</v>
      </c>
      <c r="AB6718" s="94">
        <v>59200</v>
      </c>
      <c r="AC6718">
        <f t="shared" si="208"/>
        <v>5000</v>
      </c>
      <c r="AD6718" t="str">
        <f t="shared" si="209"/>
        <v>303</v>
      </c>
    </row>
    <row r="6719" spans="1:30" hidden="1" x14ac:dyDescent="0.25">
      <c r="A6719" t="s">
        <v>378</v>
      </c>
      <c r="B6719" t="s">
        <v>397</v>
      </c>
      <c r="C6719" t="s">
        <v>429</v>
      </c>
      <c r="D6719" t="s">
        <v>3444</v>
      </c>
      <c r="E6719" t="s">
        <v>790</v>
      </c>
      <c r="F6719" t="s">
        <v>431</v>
      </c>
      <c r="G6719" t="s">
        <v>432</v>
      </c>
      <c r="H6719" t="s">
        <v>388</v>
      </c>
      <c r="I6719" t="s">
        <v>159</v>
      </c>
      <c r="J6719" t="s">
        <v>125</v>
      </c>
      <c r="K6719" t="s">
        <v>3406</v>
      </c>
      <c r="N6719" t="s">
        <v>381</v>
      </c>
      <c r="O6719" t="s">
        <v>398</v>
      </c>
      <c r="P6719" t="s">
        <v>392</v>
      </c>
      <c r="Q6719" t="s">
        <v>3445</v>
      </c>
      <c r="R6719" t="s">
        <v>794</v>
      </c>
      <c r="S6719" t="s">
        <v>132</v>
      </c>
      <c r="T6719" t="s">
        <v>393</v>
      </c>
      <c r="U6719" t="s">
        <v>394</v>
      </c>
      <c r="V6719" t="s">
        <v>399</v>
      </c>
      <c r="W6719" t="s">
        <v>136</v>
      </c>
      <c r="X6719" t="s">
        <v>435</v>
      </c>
      <c r="Y6719" s="94">
        <v>4744600</v>
      </c>
      <c r="AA6719" s="94">
        <v>0</v>
      </c>
      <c r="AB6719" s="94">
        <v>0</v>
      </c>
      <c r="AC6719">
        <f t="shared" si="208"/>
        <v>5000</v>
      </c>
      <c r="AD6719" t="str">
        <f t="shared" si="209"/>
        <v>303</v>
      </c>
    </row>
    <row r="6720" spans="1:30" hidden="1" x14ac:dyDescent="0.25">
      <c r="A6720" t="s">
        <v>378</v>
      </c>
      <c r="B6720" t="s">
        <v>385</v>
      </c>
      <c r="C6720" t="s">
        <v>429</v>
      </c>
      <c r="D6720" t="s">
        <v>3444</v>
      </c>
      <c r="E6720" t="s">
        <v>790</v>
      </c>
      <c r="F6720" t="s">
        <v>431</v>
      </c>
      <c r="G6720" t="s">
        <v>432</v>
      </c>
      <c r="H6720" t="s">
        <v>388</v>
      </c>
      <c r="I6720" t="s">
        <v>543</v>
      </c>
      <c r="J6720" t="s">
        <v>125</v>
      </c>
      <c r="K6720" t="s">
        <v>3406</v>
      </c>
      <c r="N6720" t="s">
        <v>381</v>
      </c>
      <c r="O6720" t="s">
        <v>391</v>
      </c>
      <c r="P6720" t="s">
        <v>392</v>
      </c>
      <c r="Q6720" t="s">
        <v>3445</v>
      </c>
      <c r="R6720" t="s">
        <v>794</v>
      </c>
      <c r="S6720" t="s">
        <v>132</v>
      </c>
      <c r="T6720" t="s">
        <v>393</v>
      </c>
      <c r="U6720" t="s">
        <v>394</v>
      </c>
      <c r="V6720" t="s">
        <v>544</v>
      </c>
      <c r="W6720" t="s">
        <v>136</v>
      </c>
      <c r="X6720" t="s">
        <v>435</v>
      </c>
      <c r="Y6720" s="94">
        <v>1979868.12</v>
      </c>
      <c r="AA6720" s="94">
        <v>0</v>
      </c>
      <c r="AB6720" s="94">
        <v>0</v>
      </c>
      <c r="AC6720">
        <f t="shared" si="208"/>
        <v>5000</v>
      </c>
      <c r="AD6720" t="str">
        <f t="shared" si="209"/>
        <v>303</v>
      </c>
    </row>
    <row r="6721" spans="1:30" hidden="1" x14ac:dyDescent="0.25">
      <c r="A6721">
        <v>211113030100001</v>
      </c>
      <c r="B6721">
        <v>171</v>
      </c>
      <c r="C6721" t="s">
        <v>3411</v>
      </c>
      <c r="D6721">
        <v>51501</v>
      </c>
      <c r="E6721">
        <v>2</v>
      </c>
      <c r="F6721">
        <v>11</v>
      </c>
      <c r="G6721" t="s">
        <v>160</v>
      </c>
      <c r="H6721" t="s">
        <v>143</v>
      </c>
      <c r="I6721" t="s">
        <v>159</v>
      </c>
      <c r="J6721" t="s">
        <v>125</v>
      </c>
      <c r="K6721" t="s">
        <v>3412</v>
      </c>
      <c r="L6721" t="s">
        <v>3446</v>
      </c>
      <c r="N6721" t="s">
        <v>381</v>
      </c>
      <c r="O6721" t="s">
        <v>398</v>
      </c>
      <c r="P6721" t="s">
        <v>392</v>
      </c>
      <c r="Q6721" t="s">
        <v>3445</v>
      </c>
      <c r="R6721" t="s">
        <v>794</v>
      </c>
      <c r="S6721" t="s">
        <v>164</v>
      </c>
      <c r="T6721" t="s">
        <v>165</v>
      </c>
      <c r="U6721" t="s">
        <v>151</v>
      </c>
      <c r="V6721" t="s">
        <v>399</v>
      </c>
      <c r="W6721" t="s">
        <v>136</v>
      </c>
      <c r="X6721" t="s">
        <v>3415</v>
      </c>
      <c r="AA6721" s="94">
        <v>430400</v>
      </c>
      <c r="AB6721" s="94">
        <v>430400</v>
      </c>
      <c r="AC6721">
        <f t="shared" si="208"/>
        <v>5000</v>
      </c>
      <c r="AD6721" t="str">
        <f t="shared" si="209"/>
        <v>303</v>
      </c>
    </row>
    <row r="6722" spans="1:30" hidden="1" x14ac:dyDescent="0.25">
      <c r="A6722">
        <v>211113030100001</v>
      </c>
      <c r="B6722">
        <v>172</v>
      </c>
      <c r="C6722" t="s">
        <v>3397</v>
      </c>
      <c r="D6722">
        <v>51501</v>
      </c>
      <c r="E6722">
        <v>2</v>
      </c>
      <c r="F6722">
        <v>12</v>
      </c>
      <c r="G6722" t="s">
        <v>160</v>
      </c>
      <c r="H6722" t="s">
        <v>388</v>
      </c>
      <c r="I6722" t="s">
        <v>124</v>
      </c>
      <c r="J6722" t="s">
        <v>125</v>
      </c>
      <c r="K6722" t="s">
        <v>3407</v>
      </c>
      <c r="L6722" t="s">
        <v>3447</v>
      </c>
      <c r="N6722" t="s">
        <v>381</v>
      </c>
      <c r="O6722" t="s">
        <v>441</v>
      </c>
      <c r="P6722" t="s">
        <v>912</v>
      </c>
      <c r="Q6722" t="s">
        <v>3445</v>
      </c>
      <c r="R6722" t="s">
        <v>794</v>
      </c>
      <c r="S6722" t="s">
        <v>795</v>
      </c>
      <c r="T6722" t="s">
        <v>165</v>
      </c>
      <c r="U6722" t="s">
        <v>394</v>
      </c>
      <c r="V6722" t="s">
        <v>135</v>
      </c>
      <c r="W6722" t="s">
        <v>136</v>
      </c>
      <c r="X6722" t="s">
        <v>3409</v>
      </c>
      <c r="AA6722" s="94">
        <v>8418744.4000000004</v>
      </c>
      <c r="AB6722" s="94">
        <v>8418744.4000000004</v>
      </c>
      <c r="AC6722">
        <f t="shared" si="208"/>
        <v>5000</v>
      </c>
      <c r="AD6722" t="str">
        <f t="shared" si="209"/>
        <v>303</v>
      </c>
    </row>
    <row r="6723" spans="1:30" hidden="1" x14ac:dyDescent="0.25">
      <c r="A6723">
        <v>211113030100001</v>
      </c>
      <c r="B6723">
        <v>173</v>
      </c>
      <c r="C6723" t="s">
        <v>3411</v>
      </c>
      <c r="D6723">
        <v>51501</v>
      </c>
      <c r="E6723">
        <v>2</v>
      </c>
      <c r="F6723">
        <v>11</v>
      </c>
      <c r="G6723" t="s">
        <v>160</v>
      </c>
      <c r="H6723" t="s">
        <v>143</v>
      </c>
      <c r="I6723" t="s">
        <v>545</v>
      </c>
      <c r="J6723" t="s">
        <v>125</v>
      </c>
      <c r="K6723" t="s">
        <v>3417</v>
      </c>
      <c r="L6723" t="s">
        <v>3448</v>
      </c>
      <c r="N6723" t="s">
        <v>381</v>
      </c>
      <c r="O6723" t="s">
        <v>391</v>
      </c>
      <c r="P6723" t="s">
        <v>392</v>
      </c>
      <c r="Q6723" t="s">
        <v>3445</v>
      </c>
      <c r="R6723" t="s">
        <v>794</v>
      </c>
      <c r="S6723" t="s">
        <v>164</v>
      </c>
      <c r="T6723" t="s">
        <v>165</v>
      </c>
      <c r="U6723" t="s">
        <v>151</v>
      </c>
      <c r="V6723" t="s">
        <v>546</v>
      </c>
      <c r="W6723" t="s">
        <v>136</v>
      </c>
      <c r="X6723" t="s">
        <v>3419</v>
      </c>
      <c r="AA6723" s="94">
        <v>281613.47200000001</v>
      </c>
      <c r="AB6723" s="94">
        <v>281613.46999999997</v>
      </c>
      <c r="AC6723">
        <f t="shared" ref="AC6723:AC6786" si="210">MID(D6723,1,1)*1000</f>
        <v>5000</v>
      </c>
      <c r="AD6723" t="str">
        <f t="shared" ref="AD6723:AD6786" si="211">MID(A6723,6,3)</f>
        <v>303</v>
      </c>
    </row>
    <row r="6724" spans="1:30" hidden="1" x14ac:dyDescent="0.25">
      <c r="A6724">
        <v>211113030100001</v>
      </c>
      <c r="B6724">
        <v>173</v>
      </c>
      <c r="C6724" t="s">
        <v>3411</v>
      </c>
      <c r="D6724">
        <v>51501</v>
      </c>
      <c r="E6724">
        <v>2</v>
      </c>
      <c r="F6724">
        <v>11</v>
      </c>
      <c r="G6724" t="s">
        <v>160</v>
      </c>
      <c r="H6724" t="s">
        <v>143</v>
      </c>
      <c r="I6724" t="s">
        <v>545</v>
      </c>
      <c r="J6724" t="s">
        <v>125</v>
      </c>
      <c r="K6724" t="s">
        <v>3420</v>
      </c>
      <c r="L6724" t="s">
        <v>3449</v>
      </c>
      <c r="N6724" t="s">
        <v>381</v>
      </c>
      <c r="O6724" t="s">
        <v>391</v>
      </c>
      <c r="P6724" t="s">
        <v>392</v>
      </c>
      <c r="Q6724" t="s">
        <v>3445</v>
      </c>
      <c r="R6724" t="s">
        <v>794</v>
      </c>
      <c r="S6724" t="s">
        <v>164</v>
      </c>
      <c r="T6724" t="s">
        <v>165</v>
      </c>
      <c r="U6724" t="s">
        <v>151</v>
      </c>
      <c r="V6724" t="s">
        <v>546</v>
      </c>
      <c r="W6724" t="s">
        <v>136</v>
      </c>
      <c r="X6724" t="s">
        <v>3422</v>
      </c>
      <c r="AA6724" s="94">
        <v>40640</v>
      </c>
      <c r="AB6724" s="94">
        <v>40640</v>
      </c>
      <c r="AC6724">
        <f t="shared" si="210"/>
        <v>5000</v>
      </c>
      <c r="AD6724" t="str">
        <f t="shared" si="211"/>
        <v>303</v>
      </c>
    </row>
    <row r="6725" spans="1:30" hidden="1" x14ac:dyDescent="0.25">
      <c r="A6725">
        <v>211113030100001</v>
      </c>
      <c r="B6725">
        <v>173</v>
      </c>
      <c r="C6725" t="s">
        <v>3411</v>
      </c>
      <c r="D6725">
        <v>51501</v>
      </c>
      <c r="E6725">
        <v>2</v>
      </c>
      <c r="F6725">
        <v>11</v>
      </c>
      <c r="G6725" t="s">
        <v>160</v>
      </c>
      <c r="H6725" t="s">
        <v>143</v>
      </c>
      <c r="I6725" t="s">
        <v>3361</v>
      </c>
      <c r="J6725" t="s">
        <v>125</v>
      </c>
      <c r="K6725" t="s">
        <v>3420</v>
      </c>
      <c r="L6725" t="s">
        <v>3450</v>
      </c>
      <c r="N6725" t="s">
        <v>381</v>
      </c>
      <c r="O6725" t="s">
        <v>391</v>
      </c>
      <c r="P6725" t="s">
        <v>392</v>
      </c>
      <c r="Q6725" t="s">
        <v>3445</v>
      </c>
      <c r="R6725" t="s">
        <v>794</v>
      </c>
      <c r="S6725" t="s">
        <v>164</v>
      </c>
      <c r="T6725" t="s">
        <v>165</v>
      </c>
      <c r="U6725" t="s">
        <v>151</v>
      </c>
      <c r="V6725" t="s">
        <v>3451</v>
      </c>
      <c r="W6725" t="s">
        <v>136</v>
      </c>
      <c r="X6725" t="s">
        <v>3422</v>
      </c>
      <c r="AA6725" s="94">
        <v>11200</v>
      </c>
      <c r="AB6725" s="94">
        <v>11200</v>
      </c>
      <c r="AC6725">
        <f t="shared" si="210"/>
        <v>5000</v>
      </c>
      <c r="AD6725" t="str">
        <f t="shared" si="211"/>
        <v>303</v>
      </c>
    </row>
    <row r="6726" spans="1:30" hidden="1" x14ac:dyDescent="0.25">
      <c r="A6726">
        <v>211113030100001</v>
      </c>
      <c r="B6726">
        <v>173</v>
      </c>
      <c r="C6726" t="s">
        <v>3411</v>
      </c>
      <c r="D6726">
        <v>51501</v>
      </c>
      <c r="E6726">
        <v>2</v>
      </c>
      <c r="F6726">
        <v>11</v>
      </c>
      <c r="G6726" t="s">
        <v>160</v>
      </c>
      <c r="H6726" t="s">
        <v>143</v>
      </c>
      <c r="I6726" t="s">
        <v>543</v>
      </c>
      <c r="J6726" t="s">
        <v>125</v>
      </c>
      <c r="K6726" t="s">
        <v>3420</v>
      </c>
      <c r="L6726" t="s">
        <v>3452</v>
      </c>
      <c r="N6726" t="s">
        <v>381</v>
      </c>
      <c r="O6726" t="s">
        <v>391</v>
      </c>
      <c r="P6726" t="s">
        <v>392</v>
      </c>
      <c r="Q6726" t="s">
        <v>3445</v>
      </c>
      <c r="R6726" t="s">
        <v>794</v>
      </c>
      <c r="S6726" t="s">
        <v>164</v>
      </c>
      <c r="T6726" t="s">
        <v>165</v>
      </c>
      <c r="U6726" t="s">
        <v>151</v>
      </c>
      <c r="V6726" t="s">
        <v>544</v>
      </c>
      <c r="W6726" t="s">
        <v>136</v>
      </c>
      <c r="X6726" t="s">
        <v>3422</v>
      </c>
      <c r="AA6726" s="94">
        <v>43200</v>
      </c>
      <c r="AB6726" s="94">
        <v>43200</v>
      </c>
      <c r="AC6726">
        <f t="shared" si="210"/>
        <v>5000</v>
      </c>
      <c r="AD6726" t="str">
        <f t="shared" si="211"/>
        <v>303</v>
      </c>
    </row>
    <row r="6727" spans="1:30" hidden="1" x14ac:dyDescent="0.25">
      <c r="A6727">
        <v>211113030100001</v>
      </c>
      <c r="B6727">
        <v>173</v>
      </c>
      <c r="C6727" t="s">
        <v>3411</v>
      </c>
      <c r="D6727">
        <v>51501</v>
      </c>
      <c r="E6727">
        <v>2</v>
      </c>
      <c r="F6727">
        <v>11</v>
      </c>
      <c r="G6727" t="s">
        <v>160</v>
      </c>
      <c r="H6727" t="s">
        <v>143</v>
      </c>
      <c r="I6727" t="s">
        <v>538</v>
      </c>
      <c r="J6727" t="s">
        <v>125</v>
      </c>
      <c r="K6727" t="s">
        <v>3417</v>
      </c>
      <c r="L6727" t="s">
        <v>3453</v>
      </c>
      <c r="N6727" t="s">
        <v>381</v>
      </c>
      <c r="O6727" t="s">
        <v>391</v>
      </c>
      <c r="P6727" t="s">
        <v>392</v>
      </c>
      <c r="Q6727" t="s">
        <v>3445</v>
      </c>
      <c r="R6727" t="s">
        <v>794</v>
      </c>
      <c r="S6727" t="s">
        <v>164</v>
      </c>
      <c r="T6727" t="s">
        <v>165</v>
      </c>
      <c r="U6727" t="s">
        <v>151</v>
      </c>
      <c r="V6727" t="s">
        <v>540</v>
      </c>
      <c r="W6727" t="s">
        <v>136</v>
      </c>
      <c r="X6727" t="s">
        <v>3419</v>
      </c>
      <c r="AA6727" s="94">
        <v>205276.576</v>
      </c>
      <c r="AB6727" s="94">
        <v>205276.58</v>
      </c>
      <c r="AC6727">
        <f t="shared" si="210"/>
        <v>5000</v>
      </c>
      <c r="AD6727" t="str">
        <f t="shared" si="211"/>
        <v>303</v>
      </c>
    </row>
    <row r="6728" spans="1:30" hidden="1" x14ac:dyDescent="0.25">
      <c r="A6728">
        <v>211113030100001</v>
      </c>
      <c r="B6728">
        <v>173</v>
      </c>
      <c r="C6728" t="s">
        <v>3411</v>
      </c>
      <c r="D6728">
        <v>51501</v>
      </c>
      <c r="E6728">
        <v>2</v>
      </c>
      <c r="F6728">
        <v>11</v>
      </c>
      <c r="G6728" t="s">
        <v>160</v>
      </c>
      <c r="H6728" t="s">
        <v>143</v>
      </c>
      <c r="I6728" t="s">
        <v>538</v>
      </c>
      <c r="J6728" t="s">
        <v>125</v>
      </c>
      <c r="K6728" t="s">
        <v>3420</v>
      </c>
      <c r="L6728" t="s">
        <v>3454</v>
      </c>
      <c r="N6728" t="s">
        <v>381</v>
      </c>
      <c r="O6728" t="s">
        <v>391</v>
      </c>
      <c r="P6728" t="s">
        <v>392</v>
      </c>
      <c r="Q6728" t="s">
        <v>3445</v>
      </c>
      <c r="R6728" t="s">
        <v>794</v>
      </c>
      <c r="S6728" t="s">
        <v>164</v>
      </c>
      <c r="T6728" t="s">
        <v>165</v>
      </c>
      <c r="U6728" t="s">
        <v>151</v>
      </c>
      <c r="V6728" t="s">
        <v>540</v>
      </c>
      <c r="W6728" t="s">
        <v>136</v>
      </c>
      <c r="X6728" t="s">
        <v>3422</v>
      </c>
      <c r="AA6728" s="94">
        <v>10784</v>
      </c>
      <c r="AB6728" s="94">
        <v>10784</v>
      </c>
      <c r="AC6728">
        <f t="shared" si="210"/>
        <v>5000</v>
      </c>
      <c r="AD6728" t="str">
        <f t="shared" si="211"/>
        <v>303</v>
      </c>
    </row>
    <row r="6729" spans="1:30" hidden="1" x14ac:dyDescent="0.25">
      <c r="A6729">
        <v>211113030100001</v>
      </c>
      <c r="B6729">
        <v>173</v>
      </c>
      <c r="C6729" t="s">
        <v>3411</v>
      </c>
      <c r="D6729">
        <v>51501</v>
      </c>
      <c r="E6729">
        <v>2</v>
      </c>
      <c r="F6729">
        <v>11</v>
      </c>
      <c r="G6729" t="s">
        <v>160</v>
      </c>
      <c r="H6729" t="s">
        <v>143</v>
      </c>
      <c r="I6729" t="s">
        <v>541</v>
      </c>
      <c r="J6729" t="s">
        <v>125</v>
      </c>
      <c r="K6729" t="s">
        <v>3417</v>
      </c>
      <c r="L6729" t="s">
        <v>3455</v>
      </c>
      <c r="N6729" t="s">
        <v>381</v>
      </c>
      <c r="O6729" t="s">
        <v>391</v>
      </c>
      <c r="P6729" t="s">
        <v>392</v>
      </c>
      <c r="Q6729" t="s">
        <v>3445</v>
      </c>
      <c r="R6729" t="s">
        <v>794</v>
      </c>
      <c r="S6729" t="s">
        <v>164</v>
      </c>
      <c r="T6729" t="s">
        <v>165</v>
      </c>
      <c r="U6729" t="s">
        <v>151</v>
      </c>
      <c r="V6729" t="s">
        <v>542</v>
      </c>
      <c r="W6729" t="s">
        <v>136</v>
      </c>
      <c r="X6729" t="s">
        <v>3419</v>
      </c>
      <c r="AA6729" s="94">
        <v>283669.88799999998</v>
      </c>
      <c r="AB6729" s="94">
        <v>283669.89</v>
      </c>
      <c r="AC6729">
        <f t="shared" si="210"/>
        <v>5000</v>
      </c>
      <c r="AD6729" t="str">
        <f t="shared" si="211"/>
        <v>303</v>
      </c>
    </row>
    <row r="6730" spans="1:30" hidden="1" x14ac:dyDescent="0.25">
      <c r="A6730">
        <v>211113030100001</v>
      </c>
      <c r="B6730">
        <v>181</v>
      </c>
      <c r="C6730" t="s">
        <v>3427</v>
      </c>
      <c r="D6730">
        <v>51501</v>
      </c>
      <c r="E6730">
        <v>2</v>
      </c>
      <c r="F6730">
        <v>12</v>
      </c>
      <c r="G6730" t="s">
        <v>160</v>
      </c>
      <c r="H6730" t="s">
        <v>143</v>
      </c>
      <c r="I6730" t="s">
        <v>124</v>
      </c>
      <c r="J6730" t="s">
        <v>125</v>
      </c>
      <c r="K6730" t="s">
        <v>3456</v>
      </c>
      <c r="L6730" t="s">
        <v>3457</v>
      </c>
      <c r="N6730" t="s">
        <v>381</v>
      </c>
      <c r="O6730" t="s">
        <v>644</v>
      </c>
      <c r="P6730" t="s">
        <v>912</v>
      </c>
      <c r="Q6730" t="s">
        <v>3445</v>
      </c>
      <c r="R6730" t="s">
        <v>794</v>
      </c>
      <c r="S6730" t="s">
        <v>795</v>
      </c>
      <c r="T6730" t="s">
        <v>165</v>
      </c>
      <c r="U6730" t="s">
        <v>151</v>
      </c>
      <c r="V6730" t="s">
        <v>135</v>
      </c>
      <c r="W6730" t="s">
        <v>136</v>
      </c>
      <c r="X6730" t="s">
        <v>3458</v>
      </c>
      <c r="AA6730" s="94">
        <v>112663501.86</v>
      </c>
      <c r="AB6730" s="94">
        <v>112663501.86</v>
      </c>
      <c r="AC6730">
        <f t="shared" si="210"/>
        <v>5000</v>
      </c>
      <c r="AD6730" t="str">
        <f t="shared" si="211"/>
        <v>303</v>
      </c>
    </row>
    <row r="6731" spans="1:30" hidden="1" x14ac:dyDescent="0.25">
      <c r="A6731">
        <v>211113030100001</v>
      </c>
      <c r="B6731">
        <v>183</v>
      </c>
      <c r="C6731" t="s">
        <v>1948</v>
      </c>
      <c r="D6731">
        <v>51501</v>
      </c>
      <c r="E6731">
        <v>2</v>
      </c>
      <c r="F6731">
        <v>12</v>
      </c>
      <c r="G6731" t="s">
        <v>160</v>
      </c>
      <c r="H6731" t="s">
        <v>388</v>
      </c>
      <c r="I6731" t="s">
        <v>124</v>
      </c>
      <c r="J6731" t="s">
        <v>125</v>
      </c>
      <c r="K6731" t="s">
        <v>3459</v>
      </c>
      <c r="L6731" t="s">
        <v>3460</v>
      </c>
      <c r="N6731" t="s">
        <v>381</v>
      </c>
      <c r="O6731" t="s">
        <v>489</v>
      </c>
      <c r="P6731" t="s">
        <v>912</v>
      </c>
      <c r="Q6731" t="s">
        <v>3445</v>
      </c>
      <c r="R6731" t="s">
        <v>794</v>
      </c>
      <c r="S6731" t="s">
        <v>795</v>
      </c>
      <c r="T6731" t="s">
        <v>165</v>
      </c>
      <c r="U6731" t="s">
        <v>394</v>
      </c>
      <c r="V6731" t="s">
        <v>135</v>
      </c>
      <c r="W6731" t="s">
        <v>136</v>
      </c>
      <c r="X6731" t="s">
        <v>3461</v>
      </c>
      <c r="AA6731" s="94">
        <v>147880.535</v>
      </c>
      <c r="AB6731" s="94">
        <v>147880.54</v>
      </c>
      <c r="AC6731">
        <f t="shared" si="210"/>
        <v>5000</v>
      </c>
      <c r="AD6731" t="str">
        <f t="shared" si="211"/>
        <v>303</v>
      </c>
    </row>
    <row r="6732" spans="1:30" hidden="1" x14ac:dyDescent="0.25">
      <c r="A6732">
        <v>211113030100001</v>
      </c>
      <c r="B6732">
        <v>183</v>
      </c>
      <c r="C6732" t="s">
        <v>1948</v>
      </c>
      <c r="D6732">
        <v>51501</v>
      </c>
      <c r="E6732">
        <v>2</v>
      </c>
      <c r="F6732">
        <v>12</v>
      </c>
      <c r="G6732" t="s">
        <v>160</v>
      </c>
      <c r="H6732" t="s">
        <v>388</v>
      </c>
      <c r="I6732" t="s">
        <v>124</v>
      </c>
      <c r="J6732" t="s">
        <v>125</v>
      </c>
      <c r="K6732">
        <v>218009701</v>
      </c>
      <c r="N6732" t="s">
        <v>381</v>
      </c>
      <c r="O6732" t="s">
        <v>489</v>
      </c>
      <c r="P6732" t="s">
        <v>912</v>
      </c>
      <c r="Q6732" t="s">
        <v>3445</v>
      </c>
      <c r="R6732" t="s">
        <v>794</v>
      </c>
      <c r="S6732" t="s">
        <v>795</v>
      </c>
      <c r="T6732" t="s">
        <v>165</v>
      </c>
      <c r="U6732" t="s">
        <v>394</v>
      </c>
      <c r="V6732" t="s">
        <v>135</v>
      </c>
      <c r="W6732" t="s">
        <v>136</v>
      </c>
      <c r="AA6732" s="94">
        <v>475376.00400000002</v>
      </c>
      <c r="AB6732" s="94">
        <v>475376</v>
      </c>
      <c r="AC6732">
        <f t="shared" si="210"/>
        <v>5000</v>
      </c>
      <c r="AD6732" t="str">
        <f t="shared" si="211"/>
        <v>303</v>
      </c>
    </row>
    <row r="6733" spans="1:30" hidden="1" x14ac:dyDescent="0.25">
      <c r="A6733">
        <v>211113030100001</v>
      </c>
      <c r="B6733">
        <v>152</v>
      </c>
      <c r="C6733" t="s">
        <v>1948</v>
      </c>
      <c r="D6733">
        <v>51501</v>
      </c>
      <c r="E6733">
        <v>2</v>
      </c>
      <c r="F6733">
        <v>12</v>
      </c>
      <c r="G6733" t="s">
        <v>160</v>
      </c>
      <c r="H6733" t="s">
        <v>143</v>
      </c>
      <c r="I6733" t="s">
        <v>124</v>
      </c>
      <c r="J6733" t="s">
        <v>125</v>
      </c>
      <c r="K6733" t="s">
        <v>3462</v>
      </c>
      <c r="L6733" t="s">
        <v>3463</v>
      </c>
      <c r="N6733" t="s">
        <v>381</v>
      </c>
      <c r="O6733" t="s">
        <v>769</v>
      </c>
      <c r="P6733" t="s">
        <v>912</v>
      </c>
      <c r="Q6733" t="s">
        <v>3445</v>
      </c>
      <c r="R6733" t="s">
        <v>794</v>
      </c>
      <c r="S6733" t="s">
        <v>795</v>
      </c>
      <c r="T6733" t="s">
        <v>165</v>
      </c>
      <c r="U6733" t="s">
        <v>151</v>
      </c>
      <c r="V6733" t="s">
        <v>135</v>
      </c>
      <c r="W6733" t="s">
        <v>136</v>
      </c>
      <c r="AA6733" s="94">
        <v>0</v>
      </c>
      <c r="AB6733" s="94">
        <v>0</v>
      </c>
      <c r="AC6733">
        <f t="shared" si="210"/>
        <v>5000</v>
      </c>
      <c r="AD6733" t="str">
        <f t="shared" si="211"/>
        <v>303</v>
      </c>
    </row>
    <row r="6734" spans="1:30" hidden="1" x14ac:dyDescent="0.25">
      <c r="A6734">
        <v>211113030100001</v>
      </c>
      <c r="B6734">
        <v>171</v>
      </c>
      <c r="C6734" t="s">
        <v>429</v>
      </c>
      <c r="D6734">
        <v>51501</v>
      </c>
      <c r="E6734">
        <v>2</v>
      </c>
      <c r="F6734">
        <v>25</v>
      </c>
      <c r="G6734" t="s">
        <v>432</v>
      </c>
      <c r="H6734" t="s">
        <v>143</v>
      </c>
      <c r="I6734" t="s">
        <v>159</v>
      </c>
      <c r="J6734" t="s">
        <v>125</v>
      </c>
      <c r="K6734" t="s">
        <v>3412</v>
      </c>
      <c r="L6734" t="s">
        <v>3464</v>
      </c>
      <c r="N6734" t="s">
        <v>381</v>
      </c>
      <c r="O6734" t="s">
        <v>398</v>
      </c>
      <c r="P6734" t="s">
        <v>392</v>
      </c>
      <c r="Q6734" t="s">
        <v>3445</v>
      </c>
      <c r="R6734" t="s">
        <v>794</v>
      </c>
      <c r="S6734" t="s">
        <v>132</v>
      </c>
      <c r="T6734" t="s">
        <v>393</v>
      </c>
      <c r="U6734" t="s">
        <v>151</v>
      </c>
      <c r="V6734" t="s">
        <v>399</v>
      </c>
      <c r="W6734" t="s">
        <v>136</v>
      </c>
      <c r="X6734" t="s">
        <v>3415</v>
      </c>
      <c r="AA6734" s="94">
        <v>1593600</v>
      </c>
      <c r="AB6734" s="94">
        <v>1593600</v>
      </c>
      <c r="AC6734">
        <f t="shared" si="210"/>
        <v>5000</v>
      </c>
      <c r="AD6734" t="str">
        <f t="shared" si="211"/>
        <v>303</v>
      </c>
    </row>
    <row r="6735" spans="1:30" hidden="1" x14ac:dyDescent="0.25">
      <c r="A6735">
        <v>211113030100001</v>
      </c>
      <c r="B6735">
        <v>173</v>
      </c>
      <c r="C6735" t="s">
        <v>429</v>
      </c>
      <c r="D6735">
        <v>51501</v>
      </c>
      <c r="E6735">
        <v>2</v>
      </c>
      <c r="F6735">
        <v>25</v>
      </c>
      <c r="G6735" t="s">
        <v>432</v>
      </c>
      <c r="H6735" t="s">
        <v>143</v>
      </c>
      <c r="I6735" t="s">
        <v>545</v>
      </c>
      <c r="J6735" t="s">
        <v>125</v>
      </c>
      <c r="K6735" t="s">
        <v>3417</v>
      </c>
      <c r="L6735" t="s">
        <v>3465</v>
      </c>
      <c r="N6735" t="s">
        <v>381</v>
      </c>
      <c r="O6735" t="s">
        <v>391</v>
      </c>
      <c r="P6735" t="s">
        <v>392</v>
      </c>
      <c r="Q6735" t="s">
        <v>3445</v>
      </c>
      <c r="R6735" t="s">
        <v>794</v>
      </c>
      <c r="S6735" t="s">
        <v>132</v>
      </c>
      <c r="T6735" t="s">
        <v>393</v>
      </c>
      <c r="U6735" t="s">
        <v>151</v>
      </c>
      <c r="V6735" t="s">
        <v>546</v>
      </c>
      <c r="W6735" t="s">
        <v>136</v>
      </c>
      <c r="X6735" t="s">
        <v>3419</v>
      </c>
      <c r="AA6735" s="94">
        <v>2028350.4000000001</v>
      </c>
      <c r="AB6735" s="94">
        <v>2028350.4</v>
      </c>
      <c r="AC6735">
        <f t="shared" si="210"/>
        <v>5000</v>
      </c>
      <c r="AD6735" t="str">
        <f t="shared" si="211"/>
        <v>303</v>
      </c>
    </row>
    <row r="6736" spans="1:30" hidden="1" x14ac:dyDescent="0.25">
      <c r="A6736">
        <v>211113030100001</v>
      </c>
      <c r="B6736">
        <v>173</v>
      </c>
      <c r="C6736" t="s">
        <v>429</v>
      </c>
      <c r="D6736">
        <v>51501</v>
      </c>
      <c r="E6736">
        <v>2</v>
      </c>
      <c r="F6736">
        <v>25</v>
      </c>
      <c r="G6736" t="s">
        <v>432</v>
      </c>
      <c r="H6736" t="s">
        <v>143</v>
      </c>
      <c r="I6736" t="s">
        <v>545</v>
      </c>
      <c r="J6736" t="s">
        <v>125</v>
      </c>
      <c r="K6736" t="s">
        <v>3420</v>
      </c>
      <c r="L6736" t="s">
        <v>3466</v>
      </c>
      <c r="N6736" t="s">
        <v>381</v>
      </c>
      <c r="O6736" t="s">
        <v>391</v>
      </c>
      <c r="P6736" t="s">
        <v>392</v>
      </c>
      <c r="Q6736" t="s">
        <v>3445</v>
      </c>
      <c r="R6736" t="s">
        <v>794</v>
      </c>
      <c r="S6736" t="s">
        <v>132</v>
      </c>
      <c r="T6736" t="s">
        <v>393</v>
      </c>
      <c r="U6736" t="s">
        <v>151</v>
      </c>
      <c r="V6736" t="s">
        <v>546</v>
      </c>
      <c r="W6736" t="s">
        <v>136</v>
      </c>
      <c r="X6736" t="s">
        <v>3422</v>
      </c>
      <c r="AA6736" s="94">
        <v>162560</v>
      </c>
      <c r="AB6736" s="94">
        <v>162560</v>
      </c>
      <c r="AC6736">
        <f t="shared" si="210"/>
        <v>5000</v>
      </c>
      <c r="AD6736" t="str">
        <f t="shared" si="211"/>
        <v>303</v>
      </c>
    </row>
    <row r="6737" spans="1:30" hidden="1" x14ac:dyDescent="0.25">
      <c r="A6737">
        <v>211113030100001</v>
      </c>
      <c r="B6737">
        <v>173</v>
      </c>
      <c r="C6737" t="s">
        <v>429</v>
      </c>
      <c r="D6737">
        <v>51501</v>
      </c>
      <c r="E6737">
        <v>2</v>
      </c>
      <c r="F6737">
        <v>25</v>
      </c>
      <c r="G6737" t="s">
        <v>432</v>
      </c>
      <c r="H6737" t="s">
        <v>143</v>
      </c>
      <c r="I6737" t="s">
        <v>3361</v>
      </c>
      <c r="J6737" t="s">
        <v>125</v>
      </c>
      <c r="K6737" t="s">
        <v>3420</v>
      </c>
      <c r="L6737" t="s">
        <v>3467</v>
      </c>
      <c r="N6737" t="s">
        <v>381</v>
      </c>
      <c r="O6737" t="s">
        <v>391</v>
      </c>
      <c r="P6737" t="s">
        <v>392</v>
      </c>
      <c r="Q6737" t="s">
        <v>3445</v>
      </c>
      <c r="R6737" t="s">
        <v>794</v>
      </c>
      <c r="S6737" t="s">
        <v>132</v>
      </c>
      <c r="T6737" t="s">
        <v>393</v>
      </c>
      <c r="U6737" t="s">
        <v>151</v>
      </c>
      <c r="V6737" t="s">
        <v>3451</v>
      </c>
      <c r="W6737" t="s">
        <v>136</v>
      </c>
      <c r="X6737" t="s">
        <v>3422</v>
      </c>
      <c r="AA6737" s="94">
        <v>44800</v>
      </c>
      <c r="AB6737" s="94">
        <v>44800</v>
      </c>
      <c r="AC6737">
        <f t="shared" si="210"/>
        <v>5000</v>
      </c>
      <c r="AD6737" t="str">
        <f t="shared" si="211"/>
        <v>303</v>
      </c>
    </row>
    <row r="6738" spans="1:30" hidden="1" x14ac:dyDescent="0.25">
      <c r="A6738">
        <v>211113030100001</v>
      </c>
      <c r="B6738">
        <v>173</v>
      </c>
      <c r="C6738" t="s">
        <v>429</v>
      </c>
      <c r="D6738">
        <v>51501</v>
      </c>
      <c r="E6738">
        <v>2</v>
      </c>
      <c r="F6738">
        <v>25</v>
      </c>
      <c r="G6738" t="s">
        <v>432</v>
      </c>
      <c r="H6738" t="s">
        <v>143</v>
      </c>
      <c r="I6738" t="s">
        <v>543</v>
      </c>
      <c r="J6738" t="s">
        <v>125</v>
      </c>
      <c r="K6738" t="s">
        <v>3420</v>
      </c>
      <c r="L6738" t="s">
        <v>3468</v>
      </c>
      <c r="N6738" t="s">
        <v>381</v>
      </c>
      <c r="O6738" t="s">
        <v>391</v>
      </c>
      <c r="P6738" t="s">
        <v>392</v>
      </c>
      <c r="Q6738" t="s">
        <v>3445</v>
      </c>
      <c r="R6738" t="s">
        <v>794</v>
      </c>
      <c r="S6738" t="s">
        <v>132</v>
      </c>
      <c r="T6738" t="s">
        <v>393</v>
      </c>
      <c r="U6738" t="s">
        <v>151</v>
      </c>
      <c r="V6738" t="s">
        <v>544</v>
      </c>
      <c r="W6738" t="s">
        <v>136</v>
      </c>
      <c r="X6738" t="s">
        <v>3422</v>
      </c>
      <c r="AA6738" s="94">
        <v>172800</v>
      </c>
      <c r="AB6738" s="94">
        <v>172800</v>
      </c>
      <c r="AC6738">
        <f t="shared" si="210"/>
        <v>5000</v>
      </c>
      <c r="AD6738" t="str">
        <f t="shared" si="211"/>
        <v>303</v>
      </c>
    </row>
    <row r="6739" spans="1:30" hidden="1" x14ac:dyDescent="0.25">
      <c r="A6739">
        <v>211113030100001</v>
      </c>
      <c r="B6739">
        <v>173</v>
      </c>
      <c r="C6739" t="s">
        <v>429</v>
      </c>
      <c r="D6739">
        <v>51501</v>
      </c>
      <c r="E6739">
        <v>2</v>
      </c>
      <c r="F6739">
        <v>25</v>
      </c>
      <c r="G6739" t="s">
        <v>432</v>
      </c>
      <c r="H6739" t="s">
        <v>143</v>
      </c>
      <c r="I6739" t="s">
        <v>538</v>
      </c>
      <c r="J6739" t="s">
        <v>125</v>
      </c>
      <c r="K6739" t="s">
        <v>3417</v>
      </c>
      <c r="L6739" t="s">
        <v>3469</v>
      </c>
      <c r="N6739" t="s">
        <v>381</v>
      </c>
      <c r="O6739" t="s">
        <v>391</v>
      </c>
      <c r="P6739" t="s">
        <v>392</v>
      </c>
      <c r="Q6739" t="s">
        <v>3445</v>
      </c>
      <c r="R6739" t="s">
        <v>794</v>
      </c>
      <c r="S6739" t="s">
        <v>132</v>
      </c>
      <c r="T6739" t="s">
        <v>393</v>
      </c>
      <c r="U6739" t="s">
        <v>151</v>
      </c>
      <c r="V6739" t="s">
        <v>540</v>
      </c>
      <c r="W6739" t="s">
        <v>136</v>
      </c>
      <c r="X6739" t="s">
        <v>3419</v>
      </c>
      <c r="AA6739" s="94">
        <v>821107.20000000007</v>
      </c>
      <c r="AB6739" s="94">
        <v>821107.19999999995</v>
      </c>
      <c r="AC6739">
        <f t="shared" si="210"/>
        <v>5000</v>
      </c>
      <c r="AD6739" t="str">
        <f t="shared" si="211"/>
        <v>303</v>
      </c>
    </row>
    <row r="6740" spans="1:30" hidden="1" x14ac:dyDescent="0.25">
      <c r="A6740">
        <v>211113030100001</v>
      </c>
      <c r="B6740">
        <v>173</v>
      </c>
      <c r="C6740" t="s">
        <v>429</v>
      </c>
      <c r="D6740">
        <v>51501</v>
      </c>
      <c r="E6740">
        <v>2</v>
      </c>
      <c r="F6740">
        <v>25</v>
      </c>
      <c r="G6740" t="s">
        <v>432</v>
      </c>
      <c r="H6740" t="s">
        <v>143</v>
      </c>
      <c r="I6740" t="s">
        <v>538</v>
      </c>
      <c r="J6740" t="s">
        <v>125</v>
      </c>
      <c r="K6740" t="s">
        <v>3420</v>
      </c>
      <c r="L6740" t="s">
        <v>3470</v>
      </c>
      <c r="N6740" t="s">
        <v>381</v>
      </c>
      <c r="O6740" t="s">
        <v>391</v>
      </c>
      <c r="P6740" t="s">
        <v>392</v>
      </c>
      <c r="Q6740" t="s">
        <v>3445</v>
      </c>
      <c r="R6740" t="s">
        <v>794</v>
      </c>
      <c r="S6740" t="s">
        <v>132</v>
      </c>
      <c r="T6740" t="s">
        <v>393</v>
      </c>
      <c r="U6740" t="s">
        <v>151</v>
      </c>
      <c r="V6740" t="s">
        <v>540</v>
      </c>
      <c r="W6740" t="s">
        <v>136</v>
      </c>
      <c r="X6740" t="s">
        <v>3422</v>
      </c>
      <c r="AA6740" s="94">
        <v>43136</v>
      </c>
      <c r="AB6740" s="94">
        <v>43136</v>
      </c>
      <c r="AC6740">
        <f t="shared" si="210"/>
        <v>5000</v>
      </c>
      <c r="AD6740" t="str">
        <f t="shared" si="211"/>
        <v>303</v>
      </c>
    </row>
    <row r="6741" spans="1:30" hidden="1" x14ac:dyDescent="0.25">
      <c r="A6741">
        <v>211113030100001</v>
      </c>
      <c r="B6741">
        <v>173</v>
      </c>
      <c r="C6741" t="s">
        <v>429</v>
      </c>
      <c r="D6741">
        <v>51501</v>
      </c>
      <c r="E6741">
        <v>2</v>
      </c>
      <c r="F6741">
        <v>25</v>
      </c>
      <c r="G6741" t="s">
        <v>432</v>
      </c>
      <c r="H6741" t="s">
        <v>143</v>
      </c>
      <c r="I6741" t="s">
        <v>541</v>
      </c>
      <c r="J6741" t="s">
        <v>125</v>
      </c>
      <c r="K6741" t="s">
        <v>3417</v>
      </c>
      <c r="L6741" t="s">
        <v>3471</v>
      </c>
      <c r="N6741" t="s">
        <v>381</v>
      </c>
      <c r="O6741" t="s">
        <v>391</v>
      </c>
      <c r="P6741" t="s">
        <v>392</v>
      </c>
      <c r="Q6741" t="s">
        <v>3445</v>
      </c>
      <c r="R6741" t="s">
        <v>794</v>
      </c>
      <c r="S6741" t="s">
        <v>132</v>
      </c>
      <c r="T6741" t="s">
        <v>393</v>
      </c>
      <c r="U6741" t="s">
        <v>151</v>
      </c>
      <c r="V6741" t="s">
        <v>542</v>
      </c>
      <c r="W6741" t="s">
        <v>136</v>
      </c>
      <c r="X6741" t="s">
        <v>3419</v>
      </c>
      <c r="AA6741" s="94">
        <v>1134681.6000000001</v>
      </c>
      <c r="AB6741" s="94">
        <v>1134681.6000000001</v>
      </c>
      <c r="AC6741">
        <f t="shared" si="210"/>
        <v>5000</v>
      </c>
      <c r="AD6741" t="str">
        <f t="shared" si="211"/>
        <v>303</v>
      </c>
    </row>
    <row r="6742" spans="1:30" hidden="1" x14ac:dyDescent="0.25">
      <c r="A6742">
        <v>211113030100001</v>
      </c>
      <c r="B6742">
        <v>171</v>
      </c>
      <c r="C6742" t="s">
        <v>3411</v>
      </c>
      <c r="D6742">
        <v>51901</v>
      </c>
      <c r="E6742">
        <v>2</v>
      </c>
      <c r="F6742">
        <v>11</v>
      </c>
      <c r="G6742" t="s">
        <v>160</v>
      </c>
      <c r="H6742" t="s">
        <v>143</v>
      </c>
      <c r="I6742" t="s">
        <v>159</v>
      </c>
      <c r="J6742" t="s">
        <v>125</v>
      </c>
      <c r="K6742" t="s">
        <v>3412</v>
      </c>
      <c r="L6742" t="s">
        <v>3472</v>
      </c>
      <c r="N6742" t="s">
        <v>381</v>
      </c>
      <c r="O6742" t="s">
        <v>398</v>
      </c>
      <c r="P6742" t="s">
        <v>392</v>
      </c>
      <c r="Q6742" t="s">
        <v>3473</v>
      </c>
      <c r="R6742" t="s">
        <v>794</v>
      </c>
      <c r="S6742" t="s">
        <v>164</v>
      </c>
      <c r="T6742" t="s">
        <v>165</v>
      </c>
      <c r="U6742" t="s">
        <v>151</v>
      </c>
      <c r="V6742" t="s">
        <v>399</v>
      </c>
      <c r="W6742" t="s">
        <v>136</v>
      </c>
      <c r="X6742" t="s">
        <v>3415</v>
      </c>
      <c r="AA6742" s="94">
        <v>128802.56000000001</v>
      </c>
      <c r="AB6742" s="94">
        <v>128802.56</v>
      </c>
      <c r="AC6742">
        <f t="shared" si="210"/>
        <v>5000</v>
      </c>
      <c r="AD6742" t="str">
        <f t="shared" si="211"/>
        <v>303</v>
      </c>
    </row>
    <row r="6743" spans="1:30" hidden="1" x14ac:dyDescent="0.25">
      <c r="A6743">
        <v>211113030100001</v>
      </c>
      <c r="B6743">
        <v>172</v>
      </c>
      <c r="C6743" t="s">
        <v>3474</v>
      </c>
      <c r="D6743">
        <v>51901</v>
      </c>
      <c r="E6743">
        <v>2</v>
      </c>
      <c r="F6743">
        <v>12</v>
      </c>
      <c r="G6743" t="s">
        <v>160</v>
      </c>
      <c r="H6743" t="s">
        <v>388</v>
      </c>
      <c r="I6743" t="s">
        <v>124</v>
      </c>
      <c r="J6743" t="s">
        <v>125</v>
      </c>
      <c r="K6743" t="s">
        <v>3475</v>
      </c>
      <c r="L6743" t="s">
        <v>3476</v>
      </c>
      <c r="N6743" t="s">
        <v>381</v>
      </c>
      <c r="O6743" t="s">
        <v>441</v>
      </c>
      <c r="P6743" t="s">
        <v>3477</v>
      </c>
      <c r="Q6743" t="s">
        <v>3473</v>
      </c>
      <c r="R6743" t="s">
        <v>794</v>
      </c>
      <c r="S6743" t="s">
        <v>795</v>
      </c>
      <c r="T6743" t="s">
        <v>165</v>
      </c>
      <c r="U6743" t="s">
        <v>394</v>
      </c>
      <c r="V6743" t="s">
        <v>135</v>
      </c>
      <c r="W6743" t="s">
        <v>136</v>
      </c>
      <c r="X6743" t="s">
        <v>3478</v>
      </c>
      <c r="AA6743" s="94">
        <v>23827.992999999999</v>
      </c>
      <c r="AB6743" s="94">
        <v>23827.99</v>
      </c>
      <c r="AC6743">
        <f t="shared" si="210"/>
        <v>5000</v>
      </c>
      <c r="AD6743" t="str">
        <f t="shared" si="211"/>
        <v>303</v>
      </c>
    </row>
    <row r="6744" spans="1:30" hidden="1" x14ac:dyDescent="0.25">
      <c r="A6744">
        <v>211113030100001</v>
      </c>
      <c r="B6744">
        <v>173</v>
      </c>
      <c r="C6744" t="s">
        <v>3411</v>
      </c>
      <c r="D6744">
        <v>51901</v>
      </c>
      <c r="E6744">
        <v>2</v>
      </c>
      <c r="F6744">
        <v>11</v>
      </c>
      <c r="G6744" t="s">
        <v>160</v>
      </c>
      <c r="H6744" t="s">
        <v>143</v>
      </c>
      <c r="I6744" t="s">
        <v>143</v>
      </c>
      <c r="J6744" t="s">
        <v>125</v>
      </c>
      <c r="K6744" t="s">
        <v>3420</v>
      </c>
      <c r="L6744" t="s">
        <v>3479</v>
      </c>
      <c r="N6744" t="s">
        <v>381</v>
      </c>
      <c r="O6744" t="s">
        <v>391</v>
      </c>
      <c r="P6744" t="s">
        <v>392</v>
      </c>
      <c r="Q6744" t="s">
        <v>3473</v>
      </c>
      <c r="R6744" t="s">
        <v>794</v>
      </c>
      <c r="S6744" t="s">
        <v>164</v>
      </c>
      <c r="T6744" t="s">
        <v>165</v>
      </c>
      <c r="U6744" t="s">
        <v>151</v>
      </c>
      <c r="V6744" t="s">
        <v>407</v>
      </c>
      <c r="W6744" t="s">
        <v>136</v>
      </c>
      <c r="X6744" t="s">
        <v>3422</v>
      </c>
      <c r="AA6744" s="94">
        <v>59200</v>
      </c>
      <c r="AB6744" s="94">
        <v>59200</v>
      </c>
      <c r="AC6744">
        <f t="shared" si="210"/>
        <v>5000</v>
      </c>
      <c r="AD6744" t="str">
        <f t="shared" si="211"/>
        <v>303</v>
      </c>
    </row>
    <row r="6745" spans="1:30" hidden="1" x14ac:dyDescent="0.25">
      <c r="A6745">
        <v>211113030100001</v>
      </c>
      <c r="B6745">
        <v>173</v>
      </c>
      <c r="C6745" t="s">
        <v>3411</v>
      </c>
      <c r="D6745">
        <v>51901</v>
      </c>
      <c r="E6745">
        <v>2</v>
      </c>
      <c r="F6745">
        <v>11</v>
      </c>
      <c r="G6745" t="s">
        <v>160</v>
      </c>
      <c r="H6745" t="s">
        <v>143</v>
      </c>
      <c r="I6745" t="s">
        <v>541</v>
      </c>
      <c r="J6745" t="s">
        <v>125</v>
      </c>
      <c r="K6745" t="s">
        <v>3417</v>
      </c>
      <c r="L6745" t="s">
        <v>3480</v>
      </c>
      <c r="N6745" t="s">
        <v>381</v>
      </c>
      <c r="O6745" t="s">
        <v>391</v>
      </c>
      <c r="P6745" t="s">
        <v>392</v>
      </c>
      <c r="Q6745" t="s">
        <v>3473</v>
      </c>
      <c r="R6745" t="s">
        <v>794</v>
      </c>
      <c r="S6745" t="s">
        <v>164</v>
      </c>
      <c r="T6745" t="s">
        <v>165</v>
      </c>
      <c r="U6745" t="s">
        <v>151</v>
      </c>
      <c r="V6745" t="s">
        <v>542</v>
      </c>
      <c r="W6745" t="s">
        <v>136</v>
      </c>
      <c r="X6745" t="s">
        <v>3419</v>
      </c>
      <c r="AA6745" s="94">
        <v>14347.2</v>
      </c>
      <c r="AB6745" s="94">
        <v>14347.2</v>
      </c>
      <c r="AC6745">
        <f t="shared" si="210"/>
        <v>5000</v>
      </c>
      <c r="AD6745" t="str">
        <f t="shared" si="211"/>
        <v>303</v>
      </c>
    </row>
    <row r="6746" spans="1:30" hidden="1" x14ac:dyDescent="0.25">
      <c r="A6746">
        <v>211113030100001</v>
      </c>
      <c r="B6746">
        <v>171</v>
      </c>
      <c r="C6746" t="s">
        <v>429</v>
      </c>
      <c r="D6746">
        <v>51901</v>
      </c>
      <c r="E6746">
        <v>2</v>
      </c>
      <c r="F6746">
        <v>25</v>
      </c>
      <c r="G6746" t="s">
        <v>432</v>
      </c>
      <c r="H6746" t="s">
        <v>143</v>
      </c>
      <c r="I6746" t="s">
        <v>159</v>
      </c>
      <c r="J6746" t="s">
        <v>125</v>
      </c>
      <c r="K6746" t="s">
        <v>3412</v>
      </c>
      <c r="L6746" t="s">
        <v>3481</v>
      </c>
      <c r="N6746" t="s">
        <v>381</v>
      </c>
      <c r="O6746" t="s">
        <v>398</v>
      </c>
      <c r="P6746" t="s">
        <v>392</v>
      </c>
      <c r="Q6746" t="s">
        <v>3473</v>
      </c>
      <c r="R6746" t="s">
        <v>794</v>
      </c>
      <c r="S6746" t="s">
        <v>132</v>
      </c>
      <c r="T6746" t="s">
        <v>393</v>
      </c>
      <c r="U6746" t="s">
        <v>151</v>
      </c>
      <c r="V6746" t="s">
        <v>399</v>
      </c>
      <c r="W6746" t="s">
        <v>136</v>
      </c>
      <c r="X6746" t="s">
        <v>3415</v>
      </c>
      <c r="AA6746" s="94">
        <v>3715200</v>
      </c>
      <c r="AB6746" s="94">
        <v>3715200</v>
      </c>
      <c r="AC6746">
        <f t="shared" si="210"/>
        <v>5000</v>
      </c>
      <c r="AD6746" t="str">
        <f t="shared" si="211"/>
        <v>303</v>
      </c>
    </row>
    <row r="6747" spans="1:30" hidden="1" x14ac:dyDescent="0.25">
      <c r="A6747">
        <v>211113030100001</v>
      </c>
      <c r="B6747">
        <v>173</v>
      </c>
      <c r="C6747" t="s">
        <v>429</v>
      </c>
      <c r="D6747">
        <v>51901</v>
      </c>
      <c r="E6747">
        <v>2</v>
      </c>
      <c r="F6747">
        <v>25</v>
      </c>
      <c r="G6747" t="s">
        <v>432</v>
      </c>
      <c r="H6747" t="s">
        <v>143</v>
      </c>
      <c r="I6747" t="s">
        <v>143</v>
      </c>
      <c r="J6747" t="s">
        <v>125</v>
      </c>
      <c r="K6747" t="s">
        <v>3420</v>
      </c>
      <c r="L6747" t="s">
        <v>3482</v>
      </c>
      <c r="N6747" t="s">
        <v>381</v>
      </c>
      <c r="O6747" t="s">
        <v>391</v>
      </c>
      <c r="P6747" t="s">
        <v>392</v>
      </c>
      <c r="Q6747" t="s">
        <v>3473</v>
      </c>
      <c r="R6747" t="s">
        <v>794</v>
      </c>
      <c r="S6747" t="s">
        <v>132</v>
      </c>
      <c r="T6747" t="s">
        <v>393</v>
      </c>
      <c r="U6747" t="s">
        <v>151</v>
      </c>
      <c r="V6747" t="s">
        <v>407</v>
      </c>
      <c r="W6747" t="s">
        <v>136</v>
      </c>
      <c r="X6747" t="s">
        <v>3422</v>
      </c>
      <c r="AA6747" s="94">
        <v>236800</v>
      </c>
      <c r="AB6747" s="94">
        <v>236800</v>
      </c>
      <c r="AC6747">
        <f t="shared" si="210"/>
        <v>5000</v>
      </c>
      <c r="AD6747" t="str">
        <f t="shared" si="211"/>
        <v>303</v>
      </c>
    </row>
    <row r="6748" spans="1:30" hidden="1" x14ac:dyDescent="0.25">
      <c r="A6748">
        <v>211113030100001</v>
      </c>
      <c r="B6748">
        <v>173</v>
      </c>
      <c r="C6748" t="s">
        <v>429</v>
      </c>
      <c r="D6748">
        <v>51901</v>
      </c>
      <c r="E6748">
        <v>2</v>
      </c>
      <c r="F6748">
        <v>25</v>
      </c>
      <c r="G6748" t="s">
        <v>432</v>
      </c>
      <c r="H6748" t="s">
        <v>143</v>
      </c>
      <c r="I6748" t="s">
        <v>541</v>
      </c>
      <c r="J6748" t="s">
        <v>125</v>
      </c>
      <c r="K6748" t="s">
        <v>3417</v>
      </c>
      <c r="L6748" t="s">
        <v>3483</v>
      </c>
      <c r="N6748" t="s">
        <v>381</v>
      </c>
      <c r="O6748" t="s">
        <v>391</v>
      </c>
      <c r="P6748" t="s">
        <v>392</v>
      </c>
      <c r="Q6748" t="s">
        <v>3473</v>
      </c>
      <c r="R6748" t="s">
        <v>794</v>
      </c>
      <c r="S6748" t="s">
        <v>132</v>
      </c>
      <c r="T6748" t="s">
        <v>393</v>
      </c>
      <c r="U6748" t="s">
        <v>151</v>
      </c>
      <c r="V6748" t="s">
        <v>542</v>
      </c>
      <c r="W6748" t="s">
        <v>136</v>
      </c>
      <c r="X6748" t="s">
        <v>3419</v>
      </c>
      <c r="AA6748" s="94">
        <v>57387.200000000004</v>
      </c>
      <c r="AB6748" s="94">
        <v>57387.199999999997</v>
      </c>
      <c r="AC6748">
        <f t="shared" si="210"/>
        <v>5000</v>
      </c>
      <c r="AD6748" t="str">
        <f t="shared" si="211"/>
        <v>303</v>
      </c>
    </row>
    <row r="6749" spans="1:30" hidden="1" x14ac:dyDescent="0.25">
      <c r="A6749">
        <v>211113030100001</v>
      </c>
      <c r="B6749">
        <v>171</v>
      </c>
      <c r="C6749" t="s">
        <v>3411</v>
      </c>
      <c r="D6749">
        <v>52101</v>
      </c>
      <c r="E6749">
        <v>2</v>
      </c>
      <c r="F6749">
        <v>11</v>
      </c>
      <c r="G6749" t="s">
        <v>160</v>
      </c>
      <c r="H6749" t="s">
        <v>143</v>
      </c>
      <c r="I6749" t="s">
        <v>159</v>
      </c>
      <c r="J6749" t="s">
        <v>125</v>
      </c>
      <c r="K6749" t="s">
        <v>3412</v>
      </c>
      <c r="L6749" t="s">
        <v>3484</v>
      </c>
      <c r="N6749" t="s">
        <v>381</v>
      </c>
      <c r="O6749" t="s">
        <v>398</v>
      </c>
      <c r="P6749" t="s">
        <v>392</v>
      </c>
      <c r="Q6749" t="s">
        <v>1954</v>
      </c>
      <c r="R6749" t="s">
        <v>794</v>
      </c>
      <c r="S6749" t="s">
        <v>164</v>
      </c>
      <c r="T6749" t="s">
        <v>165</v>
      </c>
      <c r="U6749" t="s">
        <v>151</v>
      </c>
      <c r="V6749" t="s">
        <v>399</v>
      </c>
      <c r="W6749" t="s">
        <v>136</v>
      </c>
      <c r="X6749" t="s">
        <v>3415</v>
      </c>
      <c r="AA6749" s="94">
        <v>32000</v>
      </c>
      <c r="AB6749" s="94">
        <v>32000</v>
      </c>
      <c r="AC6749">
        <f t="shared" si="210"/>
        <v>5000</v>
      </c>
      <c r="AD6749" t="str">
        <f t="shared" si="211"/>
        <v>303</v>
      </c>
    </row>
    <row r="6750" spans="1:30" hidden="1" x14ac:dyDescent="0.25">
      <c r="A6750">
        <v>211113030100001</v>
      </c>
      <c r="B6750">
        <v>172</v>
      </c>
      <c r="C6750" t="s">
        <v>3397</v>
      </c>
      <c r="D6750">
        <v>52101</v>
      </c>
      <c r="E6750">
        <v>2</v>
      </c>
      <c r="F6750">
        <v>12</v>
      </c>
      <c r="G6750" t="s">
        <v>160</v>
      </c>
      <c r="H6750" t="s">
        <v>388</v>
      </c>
      <c r="I6750" t="s">
        <v>124</v>
      </c>
      <c r="J6750" t="s">
        <v>125</v>
      </c>
      <c r="K6750" t="s">
        <v>3407</v>
      </c>
      <c r="L6750" t="s">
        <v>3485</v>
      </c>
      <c r="N6750" t="s">
        <v>381</v>
      </c>
      <c r="O6750" t="s">
        <v>441</v>
      </c>
      <c r="P6750" t="s">
        <v>912</v>
      </c>
      <c r="Q6750" t="s">
        <v>1954</v>
      </c>
      <c r="R6750" t="s">
        <v>794</v>
      </c>
      <c r="S6750" t="s">
        <v>795</v>
      </c>
      <c r="T6750" t="s">
        <v>165</v>
      </c>
      <c r="U6750" t="s">
        <v>394</v>
      </c>
      <c r="V6750" t="s">
        <v>135</v>
      </c>
      <c r="W6750" t="s">
        <v>136</v>
      </c>
      <c r="X6750" t="s">
        <v>3409</v>
      </c>
      <c r="AA6750" s="94">
        <v>9986838.5899999999</v>
      </c>
      <c r="AB6750" s="94">
        <v>9986838.5899999999</v>
      </c>
      <c r="AC6750">
        <f t="shared" si="210"/>
        <v>5000</v>
      </c>
      <c r="AD6750" t="str">
        <f t="shared" si="211"/>
        <v>303</v>
      </c>
    </row>
    <row r="6751" spans="1:30" hidden="1" x14ac:dyDescent="0.25">
      <c r="A6751">
        <v>211113030100001</v>
      </c>
      <c r="B6751">
        <v>173</v>
      </c>
      <c r="C6751" t="s">
        <v>3411</v>
      </c>
      <c r="D6751">
        <v>52101</v>
      </c>
      <c r="E6751">
        <v>2</v>
      </c>
      <c r="F6751">
        <v>11</v>
      </c>
      <c r="G6751" t="s">
        <v>160</v>
      </c>
      <c r="H6751" t="s">
        <v>143</v>
      </c>
      <c r="I6751" t="s">
        <v>545</v>
      </c>
      <c r="J6751" t="s">
        <v>125</v>
      </c>
      <c r="K6751" t="s">
        <v>3417</v>
      </c>
      <c r="L6751" t="s">
        <v>3486</v>
      </c>
      <c r="N6751" t="s">
        <v>381</v>
      </c>
      <c r="O6751" t="s">
        <v>391</v>
      </c>
      <c r="P6751" t="s">
        <v>392</v>
      </c>
      <c r="Q6751" t="s">
        <v>1954</v>
      </c>
      <c r="R6751" t="s">
        <v>794</v>
      </c>
      <c r="S6751" t="s">
        <v>164</v>
      </c>
      <c r="T6751" t="s">
        <v>165</v>
      </c>
      <c r="U6751" t="s">
        <v>151</v>
      </c>
      <c r="V6751" t="s">
        <v>546</v>
      </c>
      <c r="W6751" t="s">
        <v>136</v>
      </c>
      <c r="X6751" t="s">
        <v>3419</v>
      </c>
      <c r="AA6751" s="94">
        <v>127767.20000000001</v>
      </c>
      <c r="AB6751" s="94">
        <v>127767.2</v>
      </c>
      <c r="AC6751">
        <f t="shared" si="210"/>
        <v>5000</v>
      </c>
      <c r="AD6751" t="str">
        <f t="shared" si="211"/>
        <v>303</v>
      </c>
    </row>
    <row r="6752" spans="1:30" hidden="1" x14ac:dyDescent="0.25">
      <c r="A6752">
        <v>211113030100001</v>
      </c>
      <c r="B6752">
        <v>171</v>
      </c>
      <c r="C6752" t="s">
        <v>429</v>
      </c>
      <c r="D6752">
        <v>52101</v>
      </c>
      <c r="E6752">
        <v>2</v>
      </c>
      <c r="F6752">
        <v>25</v>
      </c>
      <c r="G6752" t="s">
        <v>432</v>
      </c>
      <c r="H6752" t="s">
        <v>143</v>
      </c>
      <c r="I6752" t="s">
        <v>159</v>
      </c>
      <c r="J6752" t="s">
        <v>125</v>
      </c>
      <c r="K6752" t="s">
        <v>3412</v>
      </c>
      <c r="L6752" t="s">
        <v>3487</v>
      </c>
      <c r="N6752" t="s">
        <v>381</v>
      </c>
      <c r="O6752" t="s">
        <v>398</v>
      </c>
      <c r="P6752" t="s">
        <v>392</v>
      </c>
      <c r="Q6752" t="s">
        <v>1954</v>
      </c>
      <c r="R6752" t="s">
        <v>794</v>
      </c>
      <c r="S6752" t="s">
        <v>132</v>
      </c>
      <c r="T6752" t="s">
        <v>393</v>
      </c>
      <c r="U6752" t="s">
        <v>151</v>
      </c>
      <c r="V6752" t="s">
        <v>399</v>
      </c>
      <c r="W6752" t="s">
        <v>136</v>
      </c>
      <c r="X6752" t="s">
        <v>3415</v>
      </c>
      <c r="AA6752" s="94">
        <v>128000</v>
      </c>
      <c r="AB6752" s="94">
        <v>128000</v>
      </c>
      <c r="AC6752">
        <f t="shared" si="210"/>
        <v>5000</v>
      </c>
      <c r="AD6752" t="str">
        <f t="shared" si="211"/>
        <v>303</v>
      </c>
    </row>
    <row r="6753" spans="1:30" hidden="1" x14ac:dyDescent="0.25">
      <c r="A6753">
        <v>211113030100001</v>
      </c>
      <c r="B6753">
        <v>173</v>
      </c>
      <c r="C6753" t="s">
        <v>429</v>
      </c>
      <c r="D6753">
        <v>52101</v>
      </c>
      <c r="E6753">
        <v>2</v>
      </c>
      <c r="F6753">
        <v>25</v>
      </c>
      <c r="G6753" t="s">
        <v>432</v>
      </c>
      <c r="H6753" t="s">
        <v>143</v>
      </c>
      <c r="I6753" t="s">
        <v>545</v>
      </c>
      <c r="J6753" t="s">
        <v>125</v>
      </c>
      <c r="K6753" t="s">
        <v>3417</v>
      </c>
      <c r="L6753" t="s">
        <v>3488</v>
      </c>
      <c r="N6753" t="s">
        <v>381</v>
      </c>
      <c r="O6753" t="s">
        <v>391</v>
      </c>
      <c r="P6753" t="s">
        <v>392</v>
      </c>
      <c r="Q6753" t="s">
        <v>1954</v>
      </c>
      <c r="R6753" t="s">
        <v>794</v>
      </c>
      <c r="S6753" t="s">
        <v>132</v>
      </c>
      <c r="T6753" t="s">
        <v>393</v>
      </c>
      <c r="U6753" t="s">
        <v>151</v>
      </c>
      <c r="V6753" t="s">
        <v>546</v>
      </c>
      <c r="W6753" t="s">
        <v>136</v>
      </c>
      <c r="X6753" t="s">
        <v>3419</v>
      </c>
      <c r="AA6753" s="94">
        <v>511068</v>
      </c>
      <c r="AB6753" s="94">
        <v>511068</v>
      </c>
      <c r="AC6753">
        <f t="shared" si="210"/>
        <v>5000</v>
      </c>
      <c r="AD6753" t="str">
        <f t="shared" si="211"/>
        <v>303</v>
      </c>
    </row>
    <row r="6754" spans="1:30" hidden="1" x14ac:dyDescent="0.25">
      <c r="A6754">
        <v>211113030100001</v>
      </c>
      <c r="B6754">
        <v>173</v>
      </c>
      <c r="C6754" t="s">
        <v>3411</v>
      </c>
      <c r="D6754">
        <v>52102</v>
      </c>
      <c r="E6754">
        <v>2</v>
      </c>
      <c r="F6754">
        <v>11</v>
      </c>
      <c r="G6754" t="s">
        <v>160</v>
      </c>
      <c r="H6754" t="s">
        <v>143</v>
      </c>
      <c r="I6754" t="s">
        <v>545</v>
      </c>
      <c r="J6754" t="s">
        <v>125</v>
      </c>
      <c r="K6754" t="s">
        <v>3417</v>
      </c>
      <c r="L6754" t="s">
        <v>3489</v>
      </c>
      <c r="N6754" t="s">
        <v>381</v>
      </c>
      <c r="O6754" t="s">
        <v>391</v>
      </c>
      <c r="P6754" t="s">
        <v>392</v>
      </c>
      <c r="Q6754" t="s">
        <v>3490</v>
      </c>
      <c r="R6754" t="s">
        <v>794</v>
      </c>
      <c r="S6754" t="s">
        <v>164</v>
      </c>
      <c r="T6754" t="s">
        <v>165</v>
      </c>
      <c r="U6754" t="s">
        <v>151</v>
      </c>
      <c r="V6754" t="s">
        <v>546</v>
      </c>
      <c r="W6754" t="s">
        <v>136</v>
      </c>
      <c r="X6754" t="s">
        <v>3419</v>
      </c>
      <c r="AA6754" s="94">
        <v>31552</v>
      </c>
      <c r="AB6754" s="94">
        <v>31552</v>
      </c>
      <c r="AC6754">
        <f t="shared" si="210"/>
        <v>5000</v>
      </c>
      <c r="AD6754" t="str">
        <f t="shared" si="211"/>
        <v>303</v>
      </c>
    </row>
    <row r="6755" spans="1:30" hidden="1" x14ac:dyDescent="0.25">
      <c r="A6755">
        <v>211113030100001</v>
      </c>
      <c r="B6755">
        <v>183</v>
      </c>
      <c r="C6755" t="s">
        <v>1948</v>
      </c>
      <c r="D6755">
        <v>52102</v>
      </c>
      <c r="E6755">
        <v>2</v>
      </c>
      <c r="F6755">
        <v>12</v>
      </c>
      <c r="G6755" t="s">
        <v>160</v>
      </c>
      <c r="H6755" t="s">
        <v>388</v>
      </c>
      <c r="I6755" t="s">
        <v>124</v>
      </c>
      <c r="J6755" t="s">
        <v>125</v>
      </c>
      <c r="K6755" t="s">
        <v>3459</v>
      </c>
      <c r="L6755" t="s">
        <v>3491</v>
      </c>
      <c r="N6755" t="s">
        <v>381</v>
      </c>
      <c r="O6755" t="s">
        <v>489</v>
      </c>
      <c r="P6755" t="s">
        <v>912</v>
      </c>
      <c r="Q6755" t="s">
        <v>3490</v>
      </c>
      <c r="R6755" t="s">
        <v>794</v>
      </c>
      <c r="S6755" t="s">
        <v>795</v>
      </c>
      <c r="T6755" t="s">
        <v>165</v>
      </c>
      <c r="U6755" t="s">
        <v>394</v>
      </c>
      <c r="V6755" t="s">
        <v>135</v>
      </c>
      <c r="W6755" t="s">
        <v>136</v>
      </c>
      <c r="X6755" t="s">
        <v>3461</v>
      </c>
      <c r="AA6755" s="94">
        <v>6414.8</v>
      </c>
      <c r="AB6755" s="94">
        <v>6414.8</v>
      </c>
      <c r="AC6755">
        <f t="shared" si="210"/>
        <v>5000</v>
      </c>
      <c r="AD6755" t="str">
        <f t="shared" si="211"/>
        <v>303</v>
      </c>
    </row>
    <row r="6756" spans="1:30" hidden="1" x14ac:dyDescent="0.25">
      <c r="A6756">
        <v>211113030100001</v>
      </c>
      <c r="B6756">
        <v>173</v>
      </c>
      <c r="C6756" t="s">
        <v>429</v>
      </c>
      <c r="D6756">
        <v>52102</v>
      </c>
      <c r="E6756">
        <v>2</v>
      </c>
      <c r="F6756">
        <v>25</v>
      </c>
      <c r="G6756" t="s">
        <v>432</v>
      </c>
      <c r="H6756" t="s">
        <v>143</v>
      </c>
      <c r="I6756" t="s">
        <v>545</v>
      </c>
      <c r="J6756" t="s">
        <v>125</v>
      </c>
      <c r="K6756" t="s">
        <v>3417</v>
      </c>
      <c r="L6756" t="s">
        <v>3492</v>
      </c>
      <c r="N6756" t="s">
        <v>381</v>
      </c>
      <c r="O6756" t="s">
        <v>391</v>
      </c>
      <c r="P6756" t="s">
        <v>392</v>
      </c>
      <c r="Q6756" t="s">
        <v>3490</v>
      </c>
      <c r="R6756" t="s">
        <v>794</v>
      </c>
      <c r="S6756" t="s">
        <v>132</v>
      </c>
      <c r="T6756" t="s">
        <v>393</v>
      </c>
      <c r="U6756" t="s">
        <v>151</v>
      </c>
      <c r="V6756" t="s">
        <v>546</v>
      </c>
      <c r="W6756" t="s">
        <v>136</v>
      </c>
      <c r="X6756" t="s">
        <v>3419</v>
      </c>
      <c r="AA6756" s="94">
        <v>126208</v>
      </c>
      <c r="AB6756" s="94">
        <v>126208</v>
      </c>
      <c r="AC6756">
        <f t="shared" si="210"/>
        <v>5000</v>
      </c>
      <c r="AD6756" t="str">
        <f t="shared" si="211"/>
        <v>303</v>
      </c>
    </row>
    <row r="6757" spans="1:30" hidden="1" x14ac:dyDescent="0.25">
      <c r="A6757">
        <v>211113030100001</v>
      </c>
      <c r="B6757">
        <v>171</v>
      </c>
      <c r="C6757" t="s">
        <v>3411</v>
      </c>
      <c r="D6757">
        <v>52301</v>
      </c>
      <c r="E6757">
        <v>2</v>
      </c>
      <c r="F6757">
        <v>11</v>
      </c>
      <c r="G6757" t="s">
        <v>160</v>
      </c>
      <c r="H6757" t="s">
        <v>143</v>
      </c>
      <c r="I6757" t="s">
        <v>159</v>
      </c>
      <c r="J6757" t="s">
        <v>125</v>
      </c>
      <c r="K6757" t="s">
        <v>3412</v>
      </c>
      <c r="L6757" t="s">
        <v>3493</v>
      </c>
      <c r="N6757" t="s">
        <v>381</v>
      </c>
      <c r="O6757" t="s">
        <v>398</v>
      </c>
      <c r="P6757" t="s">
        <v>392</v>
      </c>
      <c r="Q6757" t="s">
        <v>3494</v>
      </c>
      <c r="R6757" t="s">
        <v>794</v>
      </c>
      <c r="S6757" t="s">
        <v>164</v>
      </c>
      <c r="T6757" t="s">
        <v>165</v>
      </c>
      <c r="U6757" t="s">
        <v>151</v>
      </c>
      <c r="V6757" t="s">
        <v>399</v>
      </c>
      <c r="W6757" t="s">
        <v>136</v>
      </c>
      <c r="X6757" t="s">
        <v>3415</v>
      </c>
      <c r="AA6757" s="94">
        <v>2880</v>
      </c>
      <c r="AB6757" s="94">
        <v>2880</v>
      </c>
      <c r="AC6757">
        <f t="shared" si="210"/>
        <v>5000</v>
      </c>
      <c r="AD6757" t="str">
        <f t="shared" si="211"/>
        <v>303</v>
      </c>
    </row>
    <row r="6758" spans="1:30" hidden="1" x14ac:dyDescent="0.25">
      <c r="A6758">
        <v>211113030100001</v>
      </c>
      <c r="B6758">
        <v>172</v>
      </c>
      <c r="C6758" t="s">
        <v>3474</v>
      </c>
      <c r="D6758">
        <v>52301</v>
      </c>
      <c r="E6758">
        <v>2</v>
      </c>
      <c r="F6758">
        <v>12</v>
      </c>
      <c r="G6758" t="s">
        <v>160</v>
      </c>
      <c r="H6758" t="s">
        <v>388</v>
      </c>
      <c r="I6758" t="s">
        <v>124</v>
      </c>
      <c r="J6758" t="s">
        <v>125</v>
      </c>
      <c r="K6758" t="s">
        <v>3475</v>
      </c>
      <c r="L6758" t="s">
        <v>3495</v>
      </c>
      <c r="N6758" t="s">
        <v>381</v>
      </c>
      <c r="O6758" t="s">
        <v>441</v>
      </c>
      <c r="P6758" t="s">
        <v>3477</v>
      </c>
      <c r="Q6758" t="s">
        <v>3494</v>
      </c>
      <c r="R6758" t="s">
        <v>794</v>
      </c>
      <c r="S6758" t="s">
        <v>795</v>
      </c>
      <c r="T6758" t="s">
        <v>165</v>
      </c>
      <c r="U6758" t="s">
        <v>394</v>
      </c>
      <c r="V6758" t="s">
        <v>135</v>
      </c>
      <c r="W6758" t="s">
        <v>136</v>
      </c>
      <c r="X6758" t="s">
        <v>3478</v>
      </c>
      <c r="AA6758" s="94">
        <v>176469.524</v>
      </c>
      <c r="AB6758" s="94">
        <v>176469.52</v>
      </c>
      <c r="AC6758">
        <f t="shared" si="210"/>
        <v>5000</v>
      </c>
      <c r="AD6758" t="str">
        <f t="shared" si="211"/>
        <v>303</v>
      </c>
    </row>
    <row r="6759" spans="1:30" hidden="1" x14ac:dyDescent="0.25">
      <c r="A6759">
        <v>211113030100001</v>
      </c>
      <c r="B6759">
        <v>173</v>
      </c>
      <c r="C6759" t="s">
        <v>3411</v>
      </c>
      <c r="D6759">
        <v>52301</v>
      </c>
      <c r="E6759">
        <v>2</v>
      </c>
      <c r="F6759">
        <v>11</v>
      </c>
      <c r="G6759" t="s">
        <v>160</v>
      </c>
      <c r="H6759" t="s">
        <v>143</v>
      </c>
      <c r="I6759" t="s">
        <v>545</v>
      </c>
      <c r="J6759" t="s">
        <v>125</v>
      </c>
      <c r="K6759" t="s">
        <v>3417</v>
      </c>
      <c r="L6759" t="s">
        <v>3496</v>
      </c>
      <c r="N6759" t="s">
        <v>381</v>
      </c>
      <c r="O6759" t="s">
        <v>391</v>
      </c>
      <c r="P6759" t="s">
        <v>392</v>
      </c>
      <c r="Q6759" t="s">
        <v>3494</v>
      </c>
      <c r="R6759" t="s">
        <v>794</v>
      </c>
      <c r="S6759" t="s">
        <v>164</v>
      </c>
      <c r="T6759" t="s">
        <v>165</v>
      </c>
      <c r="U6759" t="s">
        <v>151</v>
      </c>
      <c r="V6759" t="s">
        <v>546</v>
      </c>
      <c r="W6759" t="s">
        <v>136</v>
      </c>
      <c r="X6759" t="s">
        <v>3419</v>
      </c>
      <c r="AA6759" s="94">
        <v>23826575.008000001</v>
      </c>
      <c r="AB6759" s="94">
        <v>23826575.010000002</v>
      </c>
      <c r="AC6759">
        <f t="shared" si="210"/>
        <v>5000</v>
      </c>
      <c r="AD6759" t="str">
        <f t="shared" si="211"/>
        <v>303</v>
      </c>
    </row>
    <row r="6760" spans="1:30" hidden="1" x14ac:dyDescent="0.25">
      <c r="A6760">
        <v>211113030100001</v>
      </c>
      <c r="B6760">
        <v>173</v>
      </c>
      <c r="C6760" t="s">
        <v>3411</v>
      </c>
      <c r="D6760">
        <v>52301</v>
      </c>
      <c r="E6760">
        <v>2</v>
      </c>
      <c r="F6760">
        <v>11</v>
      </c>
      <c r="G6760" t="s">
        <v>160</v>
      </c>
      <c r="H6760" t="s">
        <v>143</v>
      </c>
      <c r="I6760" t="s">
        <v>143</v>
      </c>
      <c r="J6760" t="s">
        <v>125</v>
      </c>
      <c r="K6760" t="s">
        <v>3420</v>
      </c>
      <c r="L6760" t="s">
        <v>3497</v>
      </c>
      <c r="N6760" t="s">
        <v>381</v>
      </c>
      <c r="O6760" t="s">
        <v>391</v>
      </c>
      <c r="P6760" t="s">
        <v>392</v>
      </c>
      <c r="Q6760" t="s">
        <v>3494</v>
      </c>
      <c r="R6760" t="s">
        <v>794</v>
      </c>
      <c r="S6760" t="s">
        <v>164</v>
      </c>
      <c r="T6760" t="s">
        <v>165</v>
      </c>
      <c r="U6760" t="s">
        <v>151</v>
      </c>
      <c r="V6760" t="s">
        <v>407</v>
      </c>
      <c r="W6760" t="s">
        <v>136</v>
      </c>
      <c r="X6760" t="s">
        <v>3422</v>
      </c>
      <c r="AA6760" s="94">
        <v>688160</v>
      </c>
      <c r="AB6760" s="94">
        <v>688160</v>
      </c>
      <c r="AC6760">
        <f t="shared" si="210"/>
        <v>5000</v>
      </c>
      <c r="AD6760" t="str">
        <f t="shared" si="211"/>
        <v>303</v>
      </c>
    </row>
    <row r="6761" spans="1:30" hidden="1" x14ac:dyDescent="0.25">
      <c r="A6761">
        <v>211113030100001</v>
      </c>
      <c r="B6761">
        <v>173</v>
      </c>
      <c r="C6761" t="s">
        <v>3411</v>
      </c>
      <c r="D6761">
        <v>52301</v>
      </c>
      <c r="E6761">
        <v>2</v>
      </c>
      <c r="F6761">
        <v>11</v>
      </c>
      <c r="G6761" t="s">
        <v>160</v>
      </c>
      <c r="H6761" t="s">
        <v>143</v>
      </c>
      <c r="I6761" t="s">
        <v>538</v>
      </c>
      <c r="J6761" t="s">
        <v>125</v>
      </c>
      <c r="K6761" t="s">
        <v>3420</v>
      </c>
      <c r="L6761" t="s">
        <v>3498</v>
      </c>
      <c r="N6761" t="s">
        <v>381</v>
      </c>
      <c r="O6761" t="s">
        <v>391</v>
      </c>
      <c r="P6761" t="s">
        <v>392</v>
      </c>
      <c r="Q6761" t="s">
        <v>3494</v>
      </c>
      <c r="R6761" t="s">
        <v>794</v>
      </c>
      <c r="S6761" t="s">
        <v>164</v>
      </c>
      <c r="T6761" t="s">
        <v>165</v>
      </c>
      <c r="U6761" t="s">
        <v>151</v>
      </c>
      <c r="V6761" t="s">
        <v>540</v>
      </c>
      <c r="W6761" t="s">
        <v>136</v>
      </c>
      <c r="X6761" t="s">
        <v>3422</v>
      </c>
      <c r="AA6761" s="94">
        <v>6144</v>
      </c>
      <c r="AB6761" s="94">
        <v>6144</v>
      </c>
      <c r="AC6761">
        <f t="shared" si="210"/>
        <v>5000</v>
      </c>
      <c r="AD6761" t="str">
        <f t="shared" si="211"/>
        <v>303</v>
      </c>
    </row>
    <row r="6762" spans="1:30" hidden="1" x14ac:dyDescent="0.25">
      <c r="A6762">
        <v>211113030100001</v>
      </c>
      <c r="B6762">
        <v>173</v>
      </c>
      <c r="C6762" t="s">
        <v>3411</v>
      </c>
      <c r="D6762">
        <v>52301</v>
      </c>
      <c r="E6762">
        <v>2</v>
      </c>
      <c r="F6762">
        <v>11</v>
      </c>
      <c r="G6762" t="s">
        <v>160</v>
      </c>
      <c r="H6762" t="s">
        <v>143</v>
      </c>
      <c r="I6762" t="s">
        <v>541</v>
      </c>
      <c r="J6762" t="s">
        <v>125</v>
      </c>
      <c r="K6762" t="s">
        <v>3417</v>
      </c>
      <c r="L6762" t="s">
        <v>3499</v>
      </c>
      <c r="N6762" t="s">
        <v>381</v>
      </c>
      <c r="O6762" t="s">
        <v>391</v>
      </c>
      <c r="P6762" t="s">
        <v>392</v>
      </c>
      <c r="Q6762" t="s">
        <v>3494</v>
      </c>
      <c r="R6762" t="s">
        <v>794</v>
      </c>
      <c r="S6762" t="s">
        <v>164</v>
      </c>
      <c r="T6762" t="s">
        <v>165</v>
      </c>
      <c r="U6762" t="s">
        <v>151</v>
      </c>
      <c r="V6762" t="s">
        <v>542</v>
      </c>
      <c r="W6762" t="s">
        <v>136</v>
      </c>
      <c r="X6762" t="s">
        <v>3419</v>
      </c>
      <c r="AA6762" s="94">
        <v>13363.2</v>
      </c>
      <c r="AB6762" s="94">
        <v>13363.2</v>
      </c>
      <c r="AC6762">
        <f t="shared" si="210"/>
        <v>5000</v>
      </c>
      <c r="AD6762" t="str">
        <f t="shared" si="211"/>
        <v>303</v>
      </c>
    </row>
    <row r="6763" spans="1:30" hidden="1" x14ac:dyDescent="0.25">
      <c r="A6763">
        <v>211113030100001</v>
      </c>
      <c r="B6763">
        <v>183</v>
      </c>
      <c r="C6763" t="s">
        <v>1948</v>
      </c>
      <c r="D6763">
        <v>52301</v>
      </c>
      <c r="E6763">
        <v>2</v>
      </c>
      <c r="F6763">
        <v>12</v>
      </c>
      <c r="G6763" t="s">
        <v>160</v>
      </c>
      <c r="H6763" t="s">
        <v>388</v>
      </c>
      <c r="I6763" t="s">
        <v>124</v>
      </c>
      <c r="J6763" t="s">
        <v>125</v>
      </c>
      <c r="K6763" t="s">
        <v>3459</v>
      </c>
      <c r="L6763" t="s">
        <v>3500</v>
      </c>
      <c r="N6763" t="s">
        <v>381</v>
      </c>
      <c r="O6763" t="s">
        <v>489</v>
      </c>
      <c r="P6763" t="s">
        <v>912</v>
      </c>
      <c r="Q6763" t="s">
        <v>3494</v>
      </c>
      <c r="R6763" t="s">
        <v>794</v>
      </c>
      <c r="S6763" t="s">
        <v>795</v>
      </c>
      <c r="T6763" t="s">
        <v>165</v>
      </c>
      <c r="U6763" t="s">
        <v>394</v>
      </c>
      <c r="V6763" t="s">
        <v>135</v>
      </c>
      <c r="W6763" t="s">
        <v>136</v>
      </c>
      <c r="X6763" t="s">
        <v>3461</v>
      </c>
      <c r="AA6763" s="94">
        <v>66442.600000000006</v>
      </c>
      <c r="AB6763" s="94">
        <v>66442.600000000006</v>
      </c>
      <c r="AC6763">
        <f t="shared" si="210"/>
        <v>5000</v>
      </c>
      <c r="AD6763" t="str">
        <f t="shared" si="211"/>
        <v>303</v>
      </c>
    </row>
    <row r="6764" spans="1:30" hidden="1" x14ac:dyDescent="0.25">
      <c r="A6764">
        <v>211113030100001</v>
      </c>
      <c r="B6764">
        <v>171</v>
      </c>
      <c r="C6764" t="s">
        <v>429</v>
      </c>
      <c r="D6764">
        <v>52301</v>
      </c>
      <c r="E6764">
        <v>2</v>
      </c>
      <c r="F6764">
        <v>25</v>
      </c>
      <c r="G6764" t="s">
        <v>432</v>
      </c>
      <c r="H6764" t="s">
        <v>143</v>
      </c>
      <c r="I6764" t="s">
        <v>159</v>
      </c>
      <c r="J6764" t="s">
        <v>125</v>
      </c>
      <c r="K6764" t="s">
        <v>3412</v>
      </c>
      <c r="L6764" t="s">
        <v>3501</v>
      </c>
      <c r="N6764" t="s">
        <v>381</v>
      </c>
      <c r="O6764" t="s">
        <v>398</v>
      </c>
      <c r="P6764" t="s">
        <v>392</v>
      </c>
      <c r="Q6764" t="s">
        <v>3494</v>
      </c>
      <c r="R6764" t="s">
        <v>794</v>
      </c>
      <c r="S6764" t="s">
        <v>132</v>
      </c>
      <c r="T6764" t="s">
        <v>393</v>
      </c>
      <c r="U6764" t="s">
        <v>151</v>
      </c>
      <c r="V6764" t="s">
        <v>399</v>
      </c>
      <c r="W6764" t="s">
        <v>136</v>
      </c>
      <c r="X6764" t="s">
        <v>3415</v>
      </c>
      <c r="AA6764" s="94">
        <v>11520</v>
      </c>
      <c r="AB6764" s="94">
        <v>11520</v>
      </c>
      <c r="AC6764">
        <f t="shared" si="210"/>
        <v>5000</v>
      </c>
      <c r="AD6764" t="str">
        <f t="shared" si="211"/>
        <v>303</v>
      </c>
    </row>
    <row r="6765" spans="1:30" hidden="1" x14ac:dyDescent="0.25">
      <c r="A6765">
        <v>211113030100001</v>
      </c>
      <c r="B6765">
        <v>173</v>
      </c>
      <c r="C6765" t="s">
        <v>429</v>
      </c>
      <c r="D6765">
        <v>52301</v>
      </c>
      <c r="E6765">
        <v>2</v>
      </c>
      <c r="F6765">
        <v>25</v>
      </c>
      <c r="G6765" t="s">
        <v>432</v>
      </c>
      <c r="H6765" t="s">
        <v>143</v>
      </c>
      <c r="I6765" t="s">
        <v>545</v>
      </c>
      <c r="J6765" t="s">
        <v>125</v>
      </c>
      <c r="K6765" t="s">
        <v>3417</v>
      </c>
      <c r="L6765" t="s">
        <v>3502</v>
      </c>
      <c r="N6765" t="s">
        <v>381</v>
      </c>
      <c r="O6765" t="s">
        <v>391</v>
      </c>
      <c r="P6765" t="s">
        <v>392</v>
      </c>
      <c r="Q6765" t="s">
        <v>3494</v>
      </c>
      <c r="R6765" t="s">
        <v>794</v>
      </c>
      <c r="S6765" t="s">
        <v>132</v>
      </c>
      <c r="T6765" t="s">
        <v>393</v>
      </c>
      <c r="U6765" t="s">
        <v>151</v>
      </c>
      <c r="V6765" t="s">
        <v>546</v>
      </c>
      <c r="W6765" t="s">
        <v>136</v>
      </c>
      <c r="X6765" t="s">
        <v>3419</v>
      </c>
      <c r="AA6765" s="94">
        <v>12384531.200000001</v>
      </c>
      <c r="AB6765" s="94">
        <v>12384531.199999999</v>
      </c>
      <c r="AC6765">
        <f t="shared" si="210"/>
        <v>5000</v>
      </c>
      <c r="AD6765" t="str">
        <f t="shared" si="211"/>
        <v>303</v>
      </c>
    </row>
    <row r="6766" spans="1:30" hidden="1" x14ac:dyDescent="0.25">
      <c r="A6766">
        <v>211113030100001</v>
      </c>
      <c r="B6766">
        <v>173</v>
      </c>
      <c r="C6766" t="s">
        <v>429</v>
      </c>
      <c r="D6766">
        <v>52301</v>
      </c>
      <c r="E6766">
        <v>2</v>
      </c>
      <c r="F6766">
        <v>25</v>
      </c>
      <c r="G6766" t="s">
        <v>432</v>
      </c>
      <c r="H6766" t="s">
        <v>143</v>
      </c>
      <c r="I6766" t="s">
        <v>143</v>
      </c>
      <c r="J6766" t="s">
        <v>125</v>
      </c>
      <c r="K6766" t="s">
        <v>3420</v>
      </c>
      <c r="L6766" t="s">
        <v>3503</v>
      </c>
      <c r="N6766" t="s">
        <v>381</v>
      </c>
      <c r="O6766" t="s">
        <v>391</v>
      </c>
      <c r="P6766" t="s">
        <v>392</v>
      </c>
      <c r="Q6766" t="s">
        <v>3494</v>
      </c>
      <c r="R6766" t="s">
        <v>794</v>
      </c>
      <c r="S6766" t="s">
        <v>132</v>
      </c>
      <c r="T6766" t="s">
        <v>393</v>
      </c>
      <c r="U6766" t="s">
        <v>151</v>
      </c>
      <c r="V6766" t="s">
        <v>407</v>
      </c>
      <c r="W6766" t="s">
        <v>136</v>
      </c>
      <c r="X6766" t="s">
        <v>3422</v>
      </c>
      <c r="AA6766" s="94">
        <v>2752640</v>
      </c>
      <c r="AB6766" s="94">
        <v>2752640</v>
      </c>
      <c r="AC6766">
        <f t="shared" si="210"/>
        <v>5000</v>
      </c>
      <c r="AD6766" t="str">
        <f t="shared" si="211"/>
        <v>303</v>
      </c>
    </row>
    <row r="6767" spans="1:30" hidden="1" x14ac:dyDescent="0.25">
      <c r="A6767">
        <v>211113030100001</v>
      </c>
      <c r="B6767">
        <v>173</v>
      </c>
      <c r="C6767" t="s">
        <v>429</v>
      </c>
      <c r="D6767">
        <v>52301</v>
      </c>
      <c r="E6767">
        <v>2</v>
      </c>
      <c r="F6767">
        <v>25</v>
      </c>
      <c r="G6767" t="s">
        <v>432</v>
      </c>
      <c r="H6767" t="s">
        <v>143</v>
      </c>
      <c r="I6767" t="s">
        <v>538</v>
      </c>
      <c r="J6767" t="s">
        <v>125</v>
      </c>
      <c r="K6767" t="s">
        <v>3420</v>
      </c>
      <c r="L6767" t="s">
        <v>3504</v>
      </c>
      <c r="N6767" t="s">
        <v>381</v>
      </c>
      <c r="O6767" t="s">
        <v>391</v>
      </c>
      <c r="P6767" t="s">
        <v>392</v>
      </c>
      <c r="Q6767" t="s">
        <v>3494</v>
      </c>
      <c r="R6767" t="s">
        <v>794</v>
      </c>
      <c r="S6767" t="s">
        <v>132</v>
      </c>
      <c r="T6767" t="s">
        <v>393</v>
      </c>
      <c r="U6767" t="s">
        <v>151</v>
      </c>
      <c r="V6767" t="s">
        <v>540</v>
      </c>
      <c r="W6767" t="s">
        <v>136</v>
      </c>
      <c r="X6767" t="s">
        <v>3422</v>
      </c>
      <c r="AA6767" s="94">
        <v>24576</v>
      </c>
      <c r="AB6767" s="94">
        <v>24576</v>
      </c>
      <c r="AC6767">
        <f t="shared" si="210"/>
        <v>5000</v>
      </c>
      <c r="AD6767" t="str">
        <f t="shared" si="211"/>
        <v>303</v>
      </c>
    </row>
    <row r="6768" spans="1:30" hidden="1" x14ac:dyDescent="0.25">
      <c r="A6768">
        <v>211113030100001</v>
      </c>
      <c r="B6768">
        <v>173</v>
      </c>
      <c r="C6768" t="s">
        <v>429</v>
      </c>
      <c r="D6768">
        <v>52301</v>
      </c>
      <c r="E6768">
        <v>2</v>
      </c>
      <c r="F6768">
        <v>25</v>
      </c>
      <c r="G6768" t="s">
        <v>432</v>
      </c>
      <c r="H6768" t="s">
        <v>143</v>
      </c>
      <c r="I6768" t="s">
        <v>541</v>
      </c>
      <c r="J6768" t="s">
        <v>125</v>
      </c>
      <c r="K6768" t="s">
        <v>3417</v>
      </c>
      <c r="L6768" t="s">
        <v>3505</v>
      </c>
      <c r="N6768" t="s">
        <v>381</v>
      </c>
      <c r="O6768" t="s">
        <v>391</v>
      </c>
      <c r="P6768" t="s">
        <v>392</v>
      </c>
      <c r="Q6768" t="s">
        <v>3494</v>
      </c>
      <c r="R6768" t="s">
        <v>794</v>
      </c>
      <c r="S6768" t="s">
        <v>132</v>
      </c>
      <c r="T6768" t="s">
        <v>393</v>
      </c>
      <c r="U6768" t="s">
        <v>151</v>
      </c>
      <c r="V6768" t="s">
        <v>542</v>
      </c>
      <c r="W6768" t="s">
        <v>136</v>
      </c>
      <c r="X6768" t="s">
        <v>3419</v>
      </c>
      <c r="AA6768" s="94">
        <v>53452.800000000003</v>
      </c>
      <c r="AB6768" s="94">
        <v>53452.800000000003</v>
      </c>
      <c r="AC6768">
        <f t="shared" si="210"/>
        <v>5000</v>
      </c>
      <c r="AD6768" t="str">
        <f t="shared" si="211"/>
        <v>303</v>
      </c>
    </row>
    <row r="6769" spans="1:30" hidden="1" x14ac:dyDescent="0.25">
      <c r="A6769" t="s">
        <v>378</v>
      </c>
      <c r="B6769" t="s">
        <v>397</v>
      </c>
      <c r="C6769" t="s">
        <v>429</v>
      </c>
      <c r="D6769" t="s">
        <v>3506</v>
      </c>
      <c r="E6769" t="s">
        <v>790</v>
      </c>
      <c r="F6769" t="s">
        <v>431</v>
      </c>
      <c r="G6769" t="s">
        <v>432</v>
      </c>
      <c r="H6769" t="s">
        <v>388</v>
      </c>
      <c r="I6769" t="s">
        <v>159</v>
      </c>
      <c r="J6769" t="s">
        <v>125</v>
      </c>
      <c r="K6769" t="s">
        <v>3406</v>
      </c>
      <c r="N6769" t="s">
        <v>381</v>
      </c>
      <c r="O6769" t="s">
        <v>398</v>
      </c>
      <c r="P6769" t="s">
        <v>392</v>
      </c>
      <c r="Q6769" t="s">
        <v>3507</v>
      </c>
      <c r="R6769" t="s">
        <v>794</v>
      </c>
      <c r="S6769" t="s">
        <v>132</v>
      </c>
      <c r="T6769" t="s">
        <v>393</v>
      </c>
      <c r="U6769" t="s">
        <v>394</v>
      </c>
      <c r="V6769" t="s">
        <v>399</v>
      </c>
      <c r="W6769" t="s">
        <v>136</v>
      </c>
      <c r="X6769" t="s">
        <v>435</v>
      </c>
      <c r="Y6769" s="94">
        <v>811036.8</v>
      </c>
      <c r="AA6769" s="94">
        <v>0</v>
      </c>
      <c r="AB6769" s="94">
        <v>0</v>
      </c>
      <c r="AC6769">
        <f t="shared" si="210"/>
        <v>5000</v>
      </c>
      <c r="AD6769" t="str">
        <f t="shared" si="211"/>
        <v>303</v>
      </c>
    </row>
    <row r="6770" spans="1:30" hidden="1" x14ac:dyDescent="0.25">
      <c r="A6770">
        <v>211113030100001</v>
      </c>
      <c r="B6770">
        <v>171</v>
      </c>
      <c r="C6770" t="s">
        <v>3411</v>
      </c>
      <c r="D6770">
        <v>53101</v>
      </c>
      <c r="E6770">
        <v>2</v>
      </c>
      <c r="F6770">
        <v>11</v>
      </c>
      <c r="G6770" t="s">
        <v>160</v>
      </c>
      <c r="H6770" t="s">
        <v>143</v>
      </c>
      <c r="I6770" t="s">
        <v>159</v>
      </c>
      <c r="J6770" t="s">
        <v>125</v>
      </c>
      <c r="K6770" t="s">
        <v>3412</v>
      </c>
      <c r="L6770" t="s">
        <v>3508</v>
      </c>
      <c r="N6770" t="s">
        <v>381</v>
      </c>
      <c r="O6770" t="s">
        <v>398</v>
      </c>
      <c r="P6770" t="s">
        <v>392</v>
      </c>
      <c r="Q6770" t="s">
        <v>3507</v>
      </c>
      <c r="R6770" t="s">
        <v>794</v>
      </c>
      <c r="S6770" t="s">
        <v>164</v>
      </c>
      <c r="T6770" t="s">
        <v>165</v>
      </c>
      <c r="U6770" t="s">
        <v>151</v>
      </c>
      <c r="V6770" t="s">
        <v>399</v>
      </c>
      <c r="W6770" t="s">
        <v>136</v>
      </c>
      <c r="X6770" t="s">
        <v>3415</v>
      </c>
      <c r="AA6770" s="94">
        <v>47680</v>
      </c>
      <c r="AB6770" s="94">
        <v>47680</v>
      </c>
      <c r="AC6770">
        <f t="shared" si="210"/>
        <v>5000</v>
      </c>
      <c r="AD6770" t="str">
        <f t="shared" si="211"/>
        <v>303</v>
      </c>
    </row>
    <row r="6771" spans="1:30" hidden="1" x14ac:dyDescent="0.25">
      <c r="A6771">
        <v>211113030100001</v>
      </c>
      <c r="B6771">
        <v>172</v>
      </c>
      <c r="C6771" t="s">
        <v>3397</v>
      </c>
      <c r="D6771">
        <v>53101</v>
      </c>
      <c r="E6771">
        <v>2</v>
      </c>
      <c r="F6771">
        <v>12</v>
      </c>
      <c r="G6771" t="s">
        <v>160</v>
      </c>
      <c r="H6771" t="s">
        <v>388</v>
      </c>
      <c r="I6771" t="s">
        <v>124</v>
      </c>
      <c r="J6771" t="s">
        <v>125</v>
      </c>
      <c r="K6771" t="s">
        <v>3403</v>
      </c>
      <c r="L6771" t="s">
        <v>3509</v>
      </c>
      <c r="N6771" t="s">
        <v>381</v>
      </c>
      <c r="O6771" t="s">
        <v>441</v>
      </c>
      <c r="P6771" t="s">
        <v>912</v>
      </c>
      <c r="Q6771" t="s">
        <v>3507</v>
      </c>
      <c r="R6771" t="s">
        <v>794</v>
      </c>
      <c r="S6771" t="s">
        <v>795</v>
      </c>
      <c r="T6771" t="s">
        <v>165</v>
      </c>
      <c r="U6771" t="s">
        <v>394</v>
      </c>
      <c r="V6771" t="s">
        <v>135</v>
      </c>
      <c r="W6771" t="s">
        <v>136</v>
      </c>
      <c r="X6771" t="s">
        <v>3405</v>
      </c>
      <c r="AA6771" s="94">
        <v>150579.88</v>
      </c>
      <c r="AB6771" s="94">
        <v>150579.88</v>
      </c>
      <c r="AC6771">
        <f t="shared" si="210"/>
        <v>5000</v>
      </c>
      <c r="AD6771" t="str">
        <f t="shared" si="211"/>
        <v>303</v>
      </c>
    </row>
    <row r="6772" spans="1:30" hidden="1" x14ac:dyDescent="0.25">
      <c r="A6772">
        <v>211113030100001</v>
      </c>
      <c r="B6772">
        <v>172</v>
      </c>
      <c r="C6772" t="s">
        <v>3474</v>
      </c>
      <c r="D6772">
        <v>53101</v>
      </c>
      <c r="E6772">
        <v>2</v>
      </c>
      <c r="F6772">
        <v>12</v>
      </c>
      <c r="G6772" t="s">
        <v>160</v>
      </c>
      <c r="H6772" t="s">
        <v>388</v>
      </c>
      <c r="I6772" t="s">
        <v>124</v>
      </c>
      <c r="J6772" t="s">
        <v>125</v>
      </c>
      <c r="K6772" t="s">
        <v>3475</v>
      </c>
      <c r="L6772" t="s">
        <v>3510</v>
      </c>
      <c r="N6772" t="s">
        <v>381</v>
      </c>
      <c r="O6772" t="s">
        <v>441</v>
      </c>
      <c r="P6772" t="s">
        <v>3477</v>
      </c>
      <c r="Q6772" t="s">
        <v>3507</v>
      </c>
      <c r="R6772" t="s">
        <v>794</v>
      </c>
      <c r="S6772" t="s">
        <v>795</v>
      </c>
      <c r="T6772" t="s">
        <v>165</v>
      </c>
      <c r="U6772" t="s">
        <v>394</v>
      </c>
      <c r="V6772" t="s">
        <v>135</v>
      </c>
      <c r="W6772" t="s">
        <v>136</v>
      </c>
      <c r="X6772" t="s">
        <v>3478</v>
      </c>
      <c r="AA6772" s="94">
        <v>449669.03799999994</v>
      </c>
      <c r="AB6772" s="94">
        <v>449669.04</v>
      </c>
      <c r="AC6772">
        <f t="shared" si="210"/>
        <v>5000</v>
      </c>
      <c r="AD6772" t="str">
        <f t="shared" si="211"/>
        <v>303</v>
      </c>
    </row>
    <row r="6773" spans="1:30" hidden="1" x14ac:dyDescent="0.25">
      <c r="A6773">
        <v>211113030100001</v>
      </c>
      <c r="B6773">
        <v>173</v>
      </c>
      <c r="C6773" t="s">
        <v>3411</v>
      </c>
      <c r="D6773">
        <v>53101</v>
      </c>
      <c r="E6773">
        <v>2</v>
      </c>
      <c r="F6773">
        <v>11</v>
      </c>
      <c r="G6773" t="s">
        <v>160</v>
      </c>
      <c r="H6773" t="s">
        <v>143</v>
      </c>
      <c r="I6773" t="s">
        <v>143</v>
      </c>
      <c r="J6773" t="s">
        <v>125</v>
      </c>
      <c r="K6773" t="s">
        <v>3420</v>
      </c>
      <c r="L6773" t="s">
        <v>3511</v>
      </c>
      <c r="N6773" t="s">
        <v>381</v>
      </c>
      <c r="O6773" t="s">
        <v>391</v>
      </c>
      <c r="P6773" t="s">
        <v>392</v>
      </c>
      <c r="Q6773" t="s">
        <v>3507</v>
      </c>
      <c r="R6773" t="s">
        <v>794</v>
      </c>
      <c r="S6773" t="s">
        <v>164</v>
      </c>
      <c r="T6773" t="s">
        <v>165</v>
      </c>
      <c r="U6773" t="s">
        <v>151</v>
      </c>
      <c r="V6773" t="s">
        <v>407</v>
      </c>
      <c r="W6773" t="s">
        <v>136</v>
      </c>
      <c r="X6773" t="s">
        <v>3422</v>
      </c>
      <c r="AA6773" s="94">
        <v>3229821.4079999998</v>
      </c>
      <c r="AB6773" s="94">
        <v>3229821.41</v>
      </c>
      <c r="AC6773">
        <f t="shared" si="210"/>
        <v>5000</v>
      </c>
      <c r="AD6773" t="str">
        <f t="shared" si="211"/>
        <v>303</v>
      </c>
    </row>
    <row r="6774" spans="1:30" hidden="1" x14ac:dyDescent="0.25">
      <c r="A6774">
        <v>211113030100001</v>
      </c>
      <c r="B6774">
        <v>171</v>
      </c>
      <c r="C6774" t="s">
        <v>429</v>
      </c>
      <c r="D6774">
        <v>53101</v>
      </c>
      <c r="E6774">
        <v>2</v>
      </c>
      <c r="F6774">
        <v>25</v>
      </c>
      <c r="G6774" t="s">
        <v>432</v>
      </c>
      <c r="H6774" t="s">
        <v>143</v>
      </c>
      <c r="I6774" t="s">
        <v>159</v>
      </c>
      <c r="J6774" t="s">
        <v>125</v>
      </c>
      <c r="K6774" t="s">
        <v>3412</v>
      </c>
      <c r="L6774" t="s">
        <v>3512</v>
      </c>
      <c r="N6774" t="s">
        <v>381</v>
      </c>
      <c r="O6774" t="s">
        <v>398</v>
      </c>
      <c r="P6774" t="s">
        <v>392</v>
      </c>
      <c r="Q6774" t="s">
        <v>3507</v>
      </c>
      <c r="R6774" t="s">
        <v>794</v>
      </c>
      <c r="S6774" t="s">
        <v>132</v>
      </c>
      <c r="T6774" t="s">
        <v>393</v>
      </c>
      <c r="U6774" t="s">
        <v>151</v>
      </c>
      <c r="V6774" t="s">
        <v>399</v>
      </c>
      <c r="W6774" t="s">
        <v>136</v>
      </c>
      <c r="X6774" t="s">
        <v>3415</v>
      </c>
      <c r="AA6774" s="94">
        <v>190720</v>
      </c>
      <c r="AB6774" s="94">
        <v>190720</v>
      </c>
      <c r="AC6774">
        <f t="shared" si="210"/>
        <v>5000</v>
      </c>
      <c r="AD6774" t="str">
        <f t="shared" si="211"/>
        <v>303</v>
      </c>
    </row>
    <row r="6775" spans="1:30" hidden="1" x14ac:dyDescent="0.25">
      <c r="A6775">
        <v>211113030100001</v>
      </c>
      <c r="B6775">
        <v>173</v>
      </c>
      <c r="C6775" t="s">
        <v>429</v>
      </c>
      <c r="D6775">
        <v>53101</v>
      </c>
      <c r="E6775">
        <v>2</v>
      </c>
      <c r="F6775">
        <v>25</v>
      </c>
      <c r="G6775" t="s">
        <v>432</v>
      </c>
      <c r="H6775" t="s">
        <v>143</v>
      </c>
      <c r="I6775" t="s">
        <v>143</v>
      </c>
      <c r="J6775" t="s">
        <v>125</v>
      </c>
      <c r="K6775" t="s">
        <v>3420</v>
      </c>
      <c r="L6775" t="s">
        <v>3513</v>
      </c>
      <c r="N6775" t="s">
        <v>381</v>
      </c>
      <c r="O6775" t="s">
        <v>391</v>
      </c>
      <c r="P6775" t="s">
        <v>392</v>
      </c>
      <c r="Q6775" t="s">
        <v>3507</v>
      </c>
      <c r="R6775" t="s">
        <v>794</v>
      </c>
      <c r="S6775" t="s">
        <v>132</v>
      </c>
      <c r="T6775" t="s">
        <v>393</v>
      </c>
      <c r="U6775" t="s">
        <v>151</v>
      </c>
      <c r="V6775" t="s">
        <v>407</v>
      </c>
      <c r="W6775" t="s">
        <v>136</v>
      </c>
      <c r="X6775" t="s">
        <v>3422</v>
      </c>
      <c r="AA6775" s="94">
        <v>12919286.4</v>
      </c>
      <c r="AB6775" s="94">
        <v>12919286.4</v>
      </c>
      <c r="AC6775">
        <f t="shared" si="210"/>
        <v>5000</v>
      </c>
      <c r="AD6775" t="str">
        <f t="shared" si="211"/>
        <v>303</v>
      </c>
    </row>
    <row r="6776" spans="1:30" hidden="1" x14ac:dyDescent="0.25">
      <c r="A6776">
        <v>211113030100001</v>
      </c>
      <c r="B6776">
        <v>171</v>
      </c>
      <c r="C6776" t="s">
        <v>3411</v>
      </c>
      <c r="D6776">
        <v>53201</v>
      </c>
      <c r="E6776">
        <v>2</v>
      </c>
      <c r="F6776">
        <v>11</v>
      </c>
      <c r="G6776" t="s">
        <v>160</v>
      </c>
      <c r="H6776" t="s">
        <v>143</v>
      </c>
      <c r="I6776" t="s">
        <v>159</v>
      </c>
      <c r="J6776" t="s">
        <v>125</v>
      </c>
      <c r="K6776" t="s">
        <v>3412</v>
      </c>
      <c r="L6776" t="s">
        <v>3514</v>
      </c>
      <c r="N6776" t="s">
        <v>381</v>
      </c>
      <c r="O6776" t="s">
        <v>398</v>
      </c>
      <c r="P6776" t="s">
        <v>392</v>
      </c>
      <c r="Q6776" t="s">
        <v>3515</v>
      </c>
      <c r="R6776" t="s">
        <v>794</v>
      </c>
      <c r="S6776" t="s">
        <v>164</v>
      </c>
      <c r="T6776" t="s">
        <v>165</v>
      </c>
      <c r="U6776" t="s">
        <v>151</v>
      </c>
      <c r="V6776" t="s">
        <v>399</v>
      </c>
      <c r="W6776" t="s">
        <v>136</v>
      </c>
      <c r="X6776" t="s">
        <v>3415</v>
      </c>
      <c r="AA6776" s="94">
        <v>17600</v>
      </c>
      <c r="AB6776" s="94">
        <v>17600</v>
      </c>
      <c r="AC6776">
        <f t="shared" si="210"/>
        <v>5000</v>
      </c>
      <c r="AD6776" t="str">
        <f t="shared" si="211"/>
        <v>303</v>
      </c>
    </row>
    <row r="6777" spans="1:30" hidden="1" x14ac:dyDescent="0.25">
      <c r="A6777">
        <v>211113030100001</v>
      </c>
      <c r="B6777">
        <v>171</v>
      </c>
      <c r="C6777" t="s">
        <v>429</v>
      </c>
      <c r="D6777">
        <v>53201</v>
      </c>
      <c r="E6777">
        <v>2</v>
      </c>
      <c r="F6777">
        <v>25</v>
      </c>
      <c r="G6777" t="s">
        <v>432</v>
      </c>
      <c r="H6777" t="s">
        <v>143</v>
      </c>
      <c r="I6777" t="s">
        <v>159</v>
      </c>
      <c r="J6777" t="s">
        <v>125</v>
      </c>
      <c r="K6777" t="s">
        <v>3412</v>
      </c>
      <c r="L6777" t="s">
        <v>3516</v>
      </c>
      <c r="N6777" t="s">
        <v>381</v>
      </c>
      <c r="O6777" t="s">
        <v>398</v>
      </c>
      <c r="P6777" t="s">
        <v>392</v>
      </c>
      <c r="Q6777" t="s">
        <v>3515</v>
      </c>
      <c r="R6777" t="s">
        <v>794</v>
      </c>
      <c r="S6777" t="s">
        <v>132</v>
      </c>
      <c r="T6777" t="s">
        <v>393</v>
      </c>
      <c r="U6777" t="s">
        <v>151</v>
      </c>
      <c r="V6777" t="s">
        <v>399</v>
      </c>
      <c r="W6777" t="s">
        <v>136</v>
      </c>
      <c r="X6777" t="s">
        <v>3415</v>
      </c>
      <c r="AA6777" s="94">
        <v>70400</v>
      </c>
      <c r="AB6777" s="94">
        <v>70400</v>
      </c>
      <c r="AC6777">
        <f t="shared" si="210"/>
        <v>5000</v>
      </c>
      <c r="AD6777" t="str">
        <f t="shared" si="211"/>
        <v>303</v>
      </c>
    </row>
    <row r="6778" spans="1:30" hidden="1" x14ac:dyDescent="0.25">
      <c r="A6778" t="s">
        <v>378</v>
      </c>
      <c r="B6778" t="s">
        <v>385</v>
      </c>
      <c r="C6778" t="s">
        <v>429</v>
      </c>
      <c r="D6778" t="s">
        <v>3517</v>
      </c>
      <c r="E6778" t="s">
        <v>790</v>
      </c>
      <c r="F6778" t="s">
        <v>431</v>
      </c>
      <c r="G6778" t="s">
        <v>432</v>
      </c>
      <c r="H6778" t="s">
        <v>388</v>
      </c>
      <c r="I6778" t="s">
        <v>411</v>
      </c>
      <c r="J6778" t="s">
        <v>125</v>
      </c>
      <c r="K6778" t="s">
        <v>3406</v>
      </c>
      <c r="N6778" t="s">
        <v>381</v>
      </c>
      <c r="O6778" t="s">
        <v>391</v>
      </c>
      <c r="P6778" t="s">
        <v>392</v>
      </c>
      <c r="Q6778" t="s">
        <v>3518</v>
      </c>
      <c r="R6778" t="s">
        <v>794</v>
      </c>
      <c r="S6778" t="s">
        <v>132</v>
      </c>
      <c r="T6778" t="s">
        <v>393</v>
      </c>
      <c r="U6778" t="s">
        <v>394</v>
      </c>
      <c r="V6778" t="s">
        <v>412</v>
      </c>
      <c r="W6778" t="s">
        <v>136</v>
      </c>
      <c r="X6778" t="s">
        <v>435</v>
      </c>
      <c r="Y6778" s="94">
        <v>532000</v>
      </c>
      <c r="AA6778" s="94">
        <v>0</v>
      </c>
      <c r="AB6778" s="94">
        <v>0</v>
      </c>
      <c r="AC6778">
        <f t="shared" si="210"/>
        <v>5000</v>
      </c>
      <c r="AD6778" t="str">
        <f t="shared" si="211"/>
        <v>303</v>
      </c>
    </row>
    <row r="6779" spans="1:30" hidden="1" x14ac:dyDescent="0.25">
      <c r="A6779">
        <v>211113030100001</v>
      </c>
      <c r="B6779">
        <v>172</v>
      </c>
      <c r="C6779" t="s">
        <v>3397</v>
      </c>
      <c r="D6779">
        <v>54101</v>
      </c>
      <c r="E6779">
        <v>2</v>
      </c>
      <c r="F6779">
        <v>12</v>
      </c>
      <c r="G6779" t="s">
        <v>160</v>
      </c>
      <c r="H6779" t="s">
        <v>388</v>
      </c>
      <c r="I6779" t="s">
        <v>124</v>
      </c>
      <c r="J6779" t="s">
        <v>125</v>
      </c>
      <c r="K6779" t="s">
        <v>3519</v>
      </c>
      <c r="L6779" t="s">
        <v>3520</v>
      </c>
      <c r="N6779" t="s">
        <v>381</v>
      </c>
      <c r="O6779" t="s">
        <v>441</v>
      </c>
      <c r="P6779" t="s">
        <v>912</v>
      </c>
      <c r="Q6779" t="s">
        <v>3518</v>
      </c>
      <c r="R6779" t="s">
        <v>794</v>
      </c>
      <c r="S6779" t="s">
        <v>795</v>
      </c>
      <c r="T6779" t="s">
        <v>165</v>
      </c>
      <c r="U6779" t="s">
        <v>394</v>
      </c>
      <c r="V6779" t="s">
        <v>135</v>
      </c>
      <c r="W6779" t="s">
        <v>136</v>
      </c>
      <c r="X6779" t="s">
        <v>3521</v>
      </c>
      <c r="AA6779" s="94">
        <v>42862000</v>
      </c>
      <c r="AB6779" s="94">
        <v>42862000</v>
      </c>
      <c r="AC6779">
        <f t="shared" si="210"/>
        <v>5000</v>
      </c>
      <c r="AD6779" t="str">
        <f t="shared" si="211"/>
        <v>303</v>
      </c>
    </row>
    <row r="6780" spans="1:30" hidden="1" x14ac:dyDescent="0.25">
      <c r="A6780">
        <v>211113030100001</v>
      </c>
      <c r="B6780">
        <v>172</v>
      </c>
      <c r="C6780" t="s">
        <v>3397</v>
      </c>
      <c r="D6780">
        <v>54101</v>
      </c>
      <c r="E6780">
        <v>2</v>
      </c>
      <c r="F6780">
        <v>12</v>
      </c>
      <c r="G6780" t="s">
        <v>160</v>
      </c>
      <c r="H6780" t="s">
        <v>388</v>
      </c>
      <c r="I6780" t="s">
        <v>124</v>
      </c>
      <c r="J6780" t="s">
        <v>125</v>
      </c>
      <c r="K6780" t="s">
        <v>3522</v>
      </c>
      <c r="L6780" t="s">
        <v>3523</v>
      </c>
      <c r="N6780" t="s">
        <v>381</v>
      </c>
      <c r="O6780" t="s">
        <v>441</v>
      </c>
      <c r="P6780" t="s">
        <v>912</v>
      </c>
      <c r="Q6780" t="s">
        <v>3518</v>
      </c>
      <c r="R6780" t="s">
        <v>794</v>
      </c>
      <c r="S6780" t="s">
        <v>795</v>
      </c>
      <c r="T6780" t="s">
        <v>165</v>
      </c>
      <c r="U6780" t="s">
        <v>394</v>
      </c>
      <c r="V6780" t="s">
        <v>135</v>
      </c>
      <c r="W6780" t="s">
        <v>136</v>
      </c>
      <c r="X6780" t="s">
        <v>3524</v>
      </c>
      <c r="AA6780" s="94">
        <v>4465897.92</v>
      </c>
      <c r="AB6780" s="94">
        <v>4465897.92</v>
      </c>
      <c r="AC6780">
        <f t="shared" si="210"/>
        <v>5000</v>
      </c>
      <c r="AD6780" t="str">
        <f t="shared" si="211"/>
        <v>303</v>
      </c>
    </row>
    <row r="6781" spans="1:30" hidden="1" x14ac:dyDescent="0.25">
      <c r="A6781">
        <v>211113030100001</v>
      </c>
      <c r="B6781">
        <v>172</v>
      </c>
      <c r="C6781" t="s">
        <v>3397</v>
      </c>
      <c r="D6781">
        <v>54101</v>
      </c>
      <c r="E6781">
        <v>2</v>
      </c>
      <c r="F6781">
        <v>12</v>
      </c>
      <c r="G6781" t="s">
        <v>160</v>
      </c>
      <c r="H6781" t="s">
        <v>143</v>
      </c>
      <c r="I6781" t="s">
        <v>124</v>
      </c>
      <c r="J6781" t="s">
        <v>125</v>
      </c>
      <c r="K6781">
        <v>218009701</v>
      </c>
      <c r="L6781" t="s">
        <v>3525</v>
      </c>
      <c r="N6781" t="s">
        <v>381</v>
      </c>
      <c r="O6781" t="s">
        <v>441</v>
      </c>
      <c r="P6781" t="s">
        <v>912</v>
      </c>
      <c r="Q6781" t="s">
        <v>3518</v>
      </c>
      <c r="R6781" t="s">
        <v>794</v>
      </c>
      <c r="S6781" t="s">
        <v>795</v>
      </c>
      <c r="T6781" t="s">
        <v>165</v>
      </c>
      <c r="U6781" t="s">
        <v>151</v>
      </c>
      <c r="V6781" t="s">
        <v>135</v>
      </c>
      <c r="W6781" t="s">
        <v>136</v>
      </c>
      <c r="X6781" t="s">
        <v>3526</v>
      </c>
      <c r="AA6781" s="94">
        <v>7962763.1579999989</v>
      </c>
      <c r="AB6781" s="94">
        <v>7962763.1600000001</v>
      </c>
      <c r="AC6781">
        <f t="shared" si="210"/>
        <v>5000</v>
      </c>
      <c r="AD6781" t="str">
        <f t="shared" si="211"/>
        <v>303</v>
      </c>
    </row>
    <row r="6782" spans="1:30" hidden="1" x14ac:dyDescent="0.25">
      <c r="A6782">
        <v>211113030100001</v>
      </c>
      <c r="B6782">
        <v>173</v>
      </c>
      <c r="C6782" t="s">
        <v>3411</v>
      </c>
      <c r="D6782">
        <v>54101</v>
      </c>
      <c r="E6782">
        <v>2</v>
      </c>
      <c r="F6782">
        <v>11</v>
      </c>
      <c r="G6782" t="s">
        <v>160</v>
      </c>
      <c r="H6782" t="s">
        <v>143</v>
      </c>
      <c r="I6782" t="s">
        <v>3361</v>
      </c>
      <c r="J6782" t="s">
        <v>125</v>
      </c>
      <c r="K6782" t="s">
        <v>3420</v>
      </c>
      <c r="L6782" t="s">
        <v>3527</v>
      </c>
      <c r="N6782" t="s">
        <v>381</v>
      </c>
      <c r="O6782" t="s">
        <v>391</v>
      </c>
      <c r="P6782" t="s">
        <v>392</v>
      </c>
      <c r="Q6782" t="s">
        <v>3518</v>
      </c>
      <c r="R6782" t="s">
        <v>794</v>
      </c>
      <c r="S6782" t="s">
        <v>164</v>
      </c>
      <c r="T6782" t="s">
        <v>165</v>
      </c>
      <c r="U6782" t="s">
        <v>151</v>
      </c>
      <c r="V6782" t="s">
        <v>3451</v>
      </c>
      <c r="W6782" t="s">
        <v>136</v>
      </c>
      <c r="X6782" t="s">
        <v>3422</v>
      </c>
      <c r="AA6782" s="94">
        <v>1312000</v>
      </c>
      <c r="AB6782" s="94">
        <v>1312000</v>
      </c>
      <c r="AC6782">
        <f t="shared" si="210"/>
        <v>5000</v>
      </c>
      <c r="AD6782" t="str">
        <f t="shared" si="211"/>
        <v>303</v>
      </c>
    </row>
    <row r="6783" spans="1:30" hidden="1" x14ac:dyDescent="0.25">
      <c r="A6783">
        <v>211113030100001</v>
      </c>
      <c r="B6783">
        <v>173</v>
      </c>
      <c r="C6783" t="s">
        <v>3411</v>
      </c>
      <c r="D6783">
        <v>54101</v>
      </c>
      <c r="E6783">
        <v>2</v>
      </c>
      <c r="F6783">
        <v>11</v>
      </c>
      <c r="G6783" t="s">
        <v>160</v>
      </c>
      <c r="H6783" t="s">
        <v>143</v>
      </c>
      <c r="I6783" t="s">
        <v>538</v>
      </c>
      <c r="J6783" t="s">
        <v>125</v>
      </c>
      <c r="K6783" t="s">
        <v>3420</v>
      </c>
      <c r="L6783" t="s">
        <v>3528</v>
      </c>
      <c r="N6783" t="s">
        <v>381</v>
      </c>
      <c r="O6783" t="s">
        <v>391</v>
      </c>
      <c r="P6783" t="s">
        <v>392</v>
      </c>
      <c r="Q6783" t="s">
        <v>3518</v>
      </c>
      <c r="R6783" t="s">
        <v>794</v>
      </c>
      <c r="S6783" t="s">
        <v>164</v>
      </c>
      <c r="T6783" t="s">
        <v>165</v>
      </c>
      <c r="U6783" t="s">
        <v>151</v>
      </c>
      <c r="V6783" t="s">
        <v>540</v>
      </c>
      <c r="W6783" t="s">
        <v>136</v>
      </c>
      <c r="X6783" t="s">
        <v>3422</v>
      </c>
      <c r="AA6783" s="94">
        <v>280320</v>
      </c>
      <c r="AB6783" s="94">
        <v>280320</v>
      </c>
      <c r="AC6783">
        <f t="shared" si="210"/>
        <v>5000</v>
      </c>
      <c r="AD6783" t="str">
        <f t="shared" si="211"/>
        <v>303</v>
      </c>
    </row>
    <row r="6784" spans="1:30" hidden="1" x14ac:dyDescent="0.25">
      <c r="A6784">
        <v>211113030100001</v>
      </c>
      <c r="B6784">
        <v>173</v>
      </c>
      <c r="C6784" t="s">
        <v>3411</v>
      </c>
      <c r="D6784">
        <v>54101</v>
      </c>
      <c r="E6784">
        <v>2</v>
      </c>
      <c r="F6784">
        <v>11</v>
      </c>
      <c r="G6784" t="s">
        <v>160</v>
      </c>
      <c r="H6784" t="s">
        <v>143</v>
      </c>
      <c r="I6784" t="s">
        <v>3373</v>
      </c>
      <c r="J6784" t="s">
        <v>125</v>
      </c>
      <c r="K6784" t="s">
        <v>3417</v>
      </c>
      <c r="L6784" t="s">
        <v>3529</v>
      </c>
      <c r="N6784" t="s">
        <v>381</v>
      </c>
      <c r="O6784" t="s">
        <v>391</v>
      </c>
      <c r="P6784" t="s">
        <v>392</v>
      </c>
      <c r="Q6784" t="s">
        <v>3518</v>
      </c>
      <c r="R6784" t="s">
        <v>794</v>
      </c>
      <c r="S6784" t="s">
        <v>164</v>
      </c>
      <c r="T6784" t="s">
        <v>165</v>
      </c>
      <c r="U6784" t="s">
        <v>151</v>
      </c>
      <c r="V6784" t="s">
        <v>3530</v>
      </c>
      <c r="W6784" t="s">
        <v>136</v>
      </c>
      <c r="X6784" t="s">
        <v>3419</v>
      </c>
      <c r="AA6784" s="94">
        <v>368000</v>
      </c>
      <c r="AB6784" s="94">
        <v>368000</v>
      </c>
      <c r="AC6784">
        <f t="shared" si="210"/>
        <v>5000</v>
      </c>
      <c r="AD6784" t="str">
        <f t="shared" si="211"/>
        <v>303</v>
      </c>
    </row>
    <row r="6785" spans="1:30" hidden="1" x14ac:dyDescent="0.25">
      <c r="A6785">
        <v>211113030100001</v>
      </c>
      <c r="B6785">
        <v>173</v>
      </c>
      <c r="C6785" t="s">
        <v>429</v>
      </c>
      <c r="D6785">
        <v>54101</v>
      </c>
      <c r="E6785">
        <v>2</v>
      </c>
      <c r="F6785">
        <v>25</v>
      </c>
      <c r="G6785" t="s">
        <v>432</v>
      </c>
      <c r="H6785" t="s">
        <v>143</v>
      </c>
      <c r="I6785" t="s">
        <v>538</v>
      </c>
      <c r="J6785" t="s">
        <v>125</v>
      </c>
      <c r="K6785" t="s">
        <v>3420</v>
      </c>
      <c r="L6785" t="s">
        <v>3531</v>
      </c>
      <c r="N6785" t="s">
        <v>381</v>
      </c>
      <c r="O6785" t="s">
        <v>391</v>
      </c>
      <c r="P6785" t="s">
        <v>392</v>
      </c>
      <c r="Q6785" t="s">
        <v>3518</v>
      </c>
      <c r="R6785" t="s">
        <v>794</v>
      </c>
      <c r="S6785" t="s">
        <v>132</v>
      </c>
      <c r="T6785" t="s">
        <v>393</v>
      </c>
      <c r="U6785" t="s">
        <v>151</v>
      </c>
      <c r="V6785" t="s">
        <v>540</v>
      </c>
      <c r="W6785" t="s">
        <v>136</v>
      </c>
      <c r="X6785" t="s">
        <v>3422</v>
      </c>
      <c r="AA6785" s="94">
        <v>1121280</v>
      </c>
      <c r="AB6785" s="94">
        <v>1121280</v>
      </c>
      <c r="AC6785">
        <f t="shared" si="210"/>
        <v>5000</v>
      </c>
      <c r="AD6785" t="str">
        <f t="shared" si="211"/>
        <v>303</v>
      </c>
    </row>
    <row r="6786" spans="1:30" hidden="1" x14ac:dyDescent="0.25">
      <c r="A6786">
        <v>211113030100001</v>
      </c>
      <c r="B6786">
        <v>172</v>
      </c>
      <c r="C6786" t="s">
        <v>3397</v>
      </c>
      <c r="D6786">
        <v>54102</v>
      </c>
      <c r="E6786">
        <v>2</v>
      </c>
      <c r="F6786">
        <v>12</v>
      </c>
      <c r="G6786" t="s">
        <v>160</v>
      </c>
      <c r="H6786" t="s">
        <v>388</v>
      </c>
      <c r="I6786" t="s">
        <v>124</v>
      </c>
      <c r="J6786" t="s">
        <v>125</v>
      </c>
      <c r="K6786" t="s">
        <v>3532</v>
      </c>
      <c r="L6786" t="s">
        <v>3533</v>
      </c>
      <c r="N6786" t="s">
        <v>381</v>
      </c>
      <c r="O6786" t="s">
        <v>441</v>
      </c>
      <c r="P6786" t="s">
        <v>912</v>
      </c>
      <c r="Q6786" t="s">
        <v>3534</v>
      </c>
      <c r="R6786" t="s">
        <v>794</v>
      </c>
      <c r="S6786" t="s">
        <v>795</v>
      </c>
      <c r="T6786" t="s">
        <v>165</v>
      </c>
      <c r="U6786" t="s">
        <v>394</v>
      </c>
      <c r="V6786" t="s">
        <v>135</v>
      </c>
      <c r="W6786" t="s">
        <v>136</v>
      </c>
      <c r="X6786" t="s">
        <v>3535</v>
      </c>
      <c r="AA6786" s="94">
        <v>129131.2</v>
      </c>
      <c r="AB6786" s="94">
        <v>129131.2</v>
      </c>
      <c r="AC6786">
        <f t="shared" si="210"/>
        <v>5000</v>
      </c>
      <c r="AD6786" t="str">
        <f t="shared" si="211"/>
        <v>303</v>
      </c>
    </row>
    <row r="6787" spans="1:30" hidden="1" x14ac:dyDescent="0.25">
      <c r="A6787">
        <v>211113030100001</v>
      </c>
      <c r="B6787">
        <v>172</v>
      </c>
      <c r="C6787" t="s">
        <v>3397</v>
      </c>
      <c r="D6787">
        <v>54201</v>
      </c>
      <c r="E6787">
        <v>2</v>
      </c>
      <c r="F6787">
        <v>11</v>
      </c>
      <c r="G6787" t="s">
        <v>160</v>
      </c>
      <c r="H6787" t="s">
        <v>143</v>
      </c>
      <c r="I6787" t="s">
        <v>124</v>
      </c>
      <c r="J6787" t="s">
        <v>125</v>
      </c>
      <c r="K6787">
        <v>218009701</v>
      </c>
      <c r="L6787" t="s">
        <v>3536</v>
      </c>
      <c r="N6787" t="s">
        <v>381</v>
      </c>
      <c r="O6787" t="s">
        <v>441</v>
      </c>
      <c r="P6787" t="s">
        <v>912</v>
      </c>
      <c r="Q6787" t="s">
        <v>3537</v>
      </c>
      <c r="R6787" t="s">
        <v>794</v>
      </c>
      <c r="S6787" t="s">
        <v>164</v>
      </c>
      <c r="T6787" t="s">
        <v>165</v>
      </c>
      <c r="U6787" t="s">
        <v>151</v>
      </c>
      <c r="V6787" t="s">
        <v>135</v>
      </c>
      <c r="W6787" t="s">
        <v>136</v>
      </c>
      <c r="X6787" t="s">
        <v>3526</v>
      </c>
      <c r="AA6787" s="94">
        <v>2567787.58</v>
      </c>
      <c r="AB6787" s="94">
        <v>2567787.58</v>
      </c>
      <c r="AC6787">
        <f t="shared" ref="AC6787:AC6850" si="212">MID(D6787,1,1)*1000</f>
        <v>5000</v>
      </c>
      <c r="AD6787" t="str">
        <f t="shared" ref="AD6787:AD6850" si="213">MID(A6787,6,3)</f>
        <v>303</v>
      </c>
    </row>
    <row r="6788" spans="1:30" hidden="1" x14ac:dyDescent="0.25">
      <c r="A6788">
        <v>211113030100001</v>
      </c>
      <c r="B6788">
        <v>172</v>
      </c>
      <c r="C6788" t="s">
        <v>3397</v>
      </c>
      <c r="D6788">
        <v>54301</v>
      </c>
      <c r="E6788">
        <v>2</v>
      </c>
      <c r="F6788">
        <v>12</v>
      </c>
      <c r="G6788" t="s">
        <v>160</v>
      </c>
      <c r="H6788" t="s">
        <v>388</v>
      </c>
      <c r="I6788" t="s">
        <v>124</v>
      </c>
      <c r="J6788" t="s">
        <v>125</v>
      </c>
      <c r="K6788" t="s">
        <v>3538</v>
      </c>
      <c r="L6788" t="s">
        <v>3539</v>
      </c>
      <c r="N6788" t="s">
        <v>381</v>
      </c>
      <c r="O6788" t="s">
        <v>441</v>
      </c>
      <c r="P6788" t="s">
        <v>912</v>
      </c>
      <c r="Q6788" t="s">
        <v>3540</v>
      </c>
      <c r="R6788" t="s">
        <v>794</v>
      </c>
      <c r="S6788" t="s">
        <v>795</v>
      </c>
      <c r="T6788" t="s">
        <v>165</v>
      </c>
      <c r="U6788" t="s">
        <v>394</v>
      </c>
      <c r="V6788" t="s">
        <v>135</v>
      </c>
      <c r="W6788" t="s">
        <v>136</v>
      </c>
      <c r="X6788" t="s">
        <v>3541</v>
      </c>
      <c r="AA6788" s="94">
        <v>2800959.2</v>
      </c>
      <c r="AB6788" s="94">
        <v>2800959.2</v>
      </c>
      <c r="AC6788">
        <f t="shared" si="212"/>
        <v>5000</v>
      </c>
      <c r="AD6788" t="str">
        <f t="shared" si="213"/>
        <v>303</v>
      </c>
    </row>
    <row r="6789" spans="1:30" hidden="1" x14ac:dyDescent="0.25">
      <c r="A6789">
        <v>211113030100001</v>
      </c>
      <c r="B6789">
        <v>172</v>
      </c>
      <c r="C6789" t="s">
        <v>3397</v>
      </c>
      <c r="D6789">
        <v>54301</v>
      </c>
      <c r="E6789">
        <v>2</v>
      </c>
      <c r="F6789">
        <v>12</v>
      </c>
      <c r="G6789" t="s">
        <v>160</v>
      </c>
      <c r="H6789" t="s">
        <v>388</v>
      </c>
      <c r="I6789" t="s">
        <v>124</v>
      </c>
      <c r="J6789" t="s">
        <v>125</v>
      </c>
      <c r="K6789" t="s">
        <v>3522</v>
      </c>
      <c r="L6789" t="s">
        <v>3542</v>
      </c>
      <c r="N6789" t="s">
        <v>381</v>
      </c>
      <c r="O6789" t="s">
        <v>441</v>
      </c>
      <c r="P6789" t="s">
        <v>912</v>
      </c>
      <c r="Q6789" t="s">
        <v>3540</v>
      </c>
      <c r="R6789" t="s">
        <v>794</v>
      </c>
      <c r="S6789" t="s">
        <v>795</v>
      </c>
      <c r="T6789" t="s">
        <v>165</v>
      </c>
      <c r="U6789" t="s">
        <v>394</v>
      </c>
      <c r="V6789" t="s">
        <v>135</v>
      </c>
      <c r="W6789" t="s">
        <v>136</v>
      </c>
      <c r="X6789" t="s">
        <v>3524</v>
      </c>
      <c r="AA6789" s="94">
        <v>7744314.2800000003</v>
      </c>
      <c r="AB6789" s="94">
        <v>7744314.2800000003</v>
      </c>
      <c r="AC6789">
        <f t="shared" si="212"/>
        <v>5000</v>
      </c>
      <c r="AD6789" t="str">
        <f t="shared" si="213"/>
        <v>303</v>
      </c>
    </row>
    <row r="6790" spans="1:30" hidden="1" x14ac:dyDescent="0.25">
      <c r="A6790">
        <v>211113030100001</v>
      </c>
      <c r="B6790">
        <v>172</v>
      </c>
      <c r="C6790" t="s">
        <v>3474</v>
      </c>
      <c r="D6790">
        <v>54302</v>
      </c>
      <c r="E6790">
        <v>2</v>
      </c>
      <c r="F6790">
        <v>12</v>
      </c>
      <c r="G6790" t="s">
        <v>160</v>
      </c>
      <c r="H6790" t="s">
        <v>388</v>
      </c>
      <c r="I6790" t="s">
        <v>124</v>
      </c>
      <c r="J6790" t="s">
        <v>125</v>
      </c>
      <c r="K6790" t="s">
        <v>3475</v>
      </c>
      <c r="L6790" t="s">
        <v>3543</v>
      </c>
      <c r="N6790" t="s">
        <v>381</v>
      </c>
      <c r="O6790" t="s">
        <v>441</v>
      </c>
      <c r="P6790" t="s">
        <v>3477</v>
      </c>
      <c r="Q6790" t="s">
        <v>3544</v>
      </c>
      <c r="R6790" t="s">
        <v>794</v>
      </c>
      <c r="S6790" t="s">
        <v>795</v>
      </c>
      <c r="T6790" t="s">
        <v>165</v>
      </c>
      <c r="U6790" t="s">
        <v>394</v>
      </c>
      <c r="V6790" t="s">
        <v>135</v>
      </c>
      <c r="W6790" t="s">
        <v>136</v>
      </c>
      <c r="X6790" t="s">
        <v>3478</v>
      </c>
      <c r="AA6790" s="94">
        <v>29348</v>
      </c>
      <c r="AB6790" s="94">
        <v>29348</v>
      </c>
      <c r="AC6790">
        <f t="shared" si="212"/>
        <v>5000</v>
      </c>
      <c r="AD6790" t="str">
        <f t="shared" si="213"/>
        <v>303</v>
      </c>
    </row>
    <row r="6791" spans="1:30" hidden="1" x14ac:dyDescent="0.25">
      <c r="A6791">
        <v>211113030100001</v>
      </c>
      <c r="B6791">
        <v>172</v>
      </c>
      <c r="C6791" t="s">
        <v>3397</v>
      </c>
      <c r="D6791">
        <v>54501</v>
      </c>
      <c r="E6791">
        <v>2</v>
      </c>
      <c r="F6791">
        <v>11</v>
      </c>
      <c r="G6791" t="s">
        <v>160</v>
      </c>
      <c r="H6791" t="s">
        <v>143</v>
      </c>
      <c r="I6791" t="s">
        <v>124</v>
      </c>
      <c r="J6791" t="s">
        <v>125</v>
      </c>
      <c r="K6791">
        <v>218009701</v>
      </c>
      <c r="L6791" t="s">
        <v>3545</v>
      </c>
      <c r="N6791" t="s">
        <v>381</v>
      </c>
      <c r="O6791" t="s">
        <v>441</v>
      </c>
      <c r="P6791" t="s">
        <v>912</v>
      </c>
      <c r="Q6791" t="s">
        <v>3546</v>
      </c>
      <c r="R6791" t="s">
        <v>794</v>
      </c>
      <c r="S6791" t="s">
        <v>164</v>
      </c>
      <c r="T6791" t="s">
        <v>165</v>
      </c>
      <c r="U6791" t="s">
        <v>151</v>
      </c>
      <c r="V6791" t="s">
        <v>135</v>
      </c>
      <c r="W6791" t="s">
        <v>136</v>
      </c>
      <c r="X6791" t="s">
        <v>3526</v>
      </c>
      <c r="AA6791" s="94">
        <v>1059279.1299999999</v>
      </c>
      <c r="AB6791" s="94">
        <v>1059279.1299999999</v>
      </c>
      <c r="AC6791">
        <f t="shared" si="212"/>
        <v>5000</v>
      </c>
      <c r="AD6791" t="str">
        <f t="shared" si="213"/>
        <v>303</v>
      </c>
    </row>
    <row r="6792" spans="1:30" hidden="1" x14ac:dyDescent="0.25">
      <c r="A6792">
        <v>211113030100001</v>
      </c>
      <c r="B6792">
        <v>172</v>
      </c>
      <c r="C6792" t="s">
        <v>3397</v>
      </c>
      <c r="D6792">
        <v>54901</v>
      </c>
      <c r="E6792">
        <v>2</v>
      </c>
      <c r="F6792">
        <v>12</v>
      </c>
      <c r="G6792" t="s">
        <v>160</v>
      </c>
      <c r="H6792" t="s">
        <v>143</v>
      </c>
      <c r="I6792" t="s">
        <v>124</v>
      </c>
      <c r="J6792" t="s">
        <v>125</v>
      </c>
      <c r="K6792">
        <v>218009701</v>
      </c>
      <c r="L6792" t="s">
        <v>3547</v>
      </c>
      <c r="N6792" t="s">
        <v>381</v>
      </c>
      <c r="O6792" t="s">
        <v>441</v>
      </c>
      <c r="P6792" t="s">
        <v>912</v>
      </c>
      <c r="Q6792" t="s">
        <v>3548</v>
      </c>
      <c r="R6792" t="s">
        <v>794</v>
      </c>
      <c r="S6792" t="s">
        <v>795</v>
      </c>
      <c r="T6792" t="s">
        <v>165</v>
      </c>
      <c r="U6792" t="s">
        <v>151</v>
      </c>
      <c r="V6792" t="s">
        <v>135</v>
      </c>
      <c r="W6792" t="s">
        <v>136</v>
      </c>
      <c r="X6792" t="s">
        <v>3526</v>
      </c>
      <c r="AA6792" s="94">
        <v>6278044.8079999993</v>
      </c>
      <c r="AB6792" s="94">
        <v>6278044.8099999996</v>
      </c>
      <c r="AC6792">
        <f t="shared" si="212"/>
        <v>5000</v>
      </c>
      <c r="AD6792" t="str">
        <f t="shared" si="213"/>
        <v>303</v>
      </c>
    </row>
    <row r="6793" spans="1:30" hidden="1" x14ac:dyDescent="0.25">
      <c r="A6793">
        <v>211113030100001</v>
      </c>
      <c r="B6793">
        <v>173</v>
      </c>
      <c r="C6793" t="s">
        <v>3411</v>
      </c>
      <c r="D6793">
        <v>55101</v>
      </c>
      <c r="E6793">
        <v>2</v>
      </c>
      <c r="F6793">
        <v>11</v>
      </c>
      <c r="G6793" t="s">
        <v>160</v>
      </c>
      <c r="H6793" t="s">
        <v>143</v>
      </c>
      <c r="I6793" t="s">
        <v>413</v>
      </c>
      <c r="J6793" t="s">
        <v>125</v>
      </c>
      <c r="K6793" t="s">
        <v>3420</v>
      </c>
      <c r="L6793" t="s">
        <v>3549</v>
      </c>
      <c r="N6793" t="s">
        <v>381</v>
      </c>
      <c r="O6793" t="s">
        <v>391</v>
      </c>
      <c r="P6793" t="s">
        <v>392</v>
      </c>
      <c r="Q6793" t="s">
        <v>3550</v>
      </c>
      <c r="R6793" t="s">
        <v>794</v>
      </c>
      <c r="S6793" t="s">
        <v>164</v>
      </c>
      <c r="T6793" t="s">
        <v>165</v>
      </c>
      <c r="U6793" t="s">
        <v>151</v>
      </c>
      <c r="V6793" t="s">
        <v>414</v>
      </c>
      <c r="W6793" t="s">
        <v>136</v>
      </c>
      <c r="X6793" t="s">
        <v>3422</v>
      </c>
      <c r="AA6793" s="94">
        <v>52800</v>
      </c>
      <c r="AB6793" s="94">
        <v>52800</v>
      </c>
      <c r="AC6793">
        <f t="shared" si="212"/>
        <v>5000</v>
      </c>
      <c r="AD6793" t="str">
        <f t="shared" si="213"/>
        <v>303</v>
      </c>
    </row>
    <row r="6794" spans="1:30" hidden="1" x14ac:dyDescent="0.25">
      <c r="A6794">
        <v>211113030100001</v>
      </c>
      <c r="B6794">
        <v>173</v>
      </c>
      <c r="C6794" t="s">
        <v>3411</v>
      </c>
      <c r="D6794">
        <v>55101</v>
      </c>
      <c r="E6794">
        <v>2</v>
      </c>
      <c r="F6794">
        <v>11</v>
      </c>
      <c r="G6794" t="s">
        <v>160</v>
      </c>
      <c r="H6794" t="s">
        <v>143</v>
      </c>
      <c r="I6794" t="s">
        <v>124</v>
      </c>
      <c r="J6794" t="s">
        <v>125</v>
      </c>
      <c r="K6794" t="s">
        <v>3551</v>
      </c>
      <c r="N6794" t="s">
        <v>381</v>
      </c>
      <c r="O6794" t="s">
        <v>391</v>
      </c>
      <c r="P6794" t="s">
        <v>392</v>
      </c>
      <c r="Q6794" t="s">
        <v>3550</v>
      </c>
      <c r="R6794" t="s">
        <v>794</v>
      </c>
      <c r="S6794" t="s">
        <v>164</v>
      </c>
      <c r="T6794" t="s">
        <v>165</v>
      </c>
      <c r="U6794" t="s">
        <v>151</v>
      </c>
      <c r="V6794" t="s">
        <v>135</v>
      </c>
      <c r="W6794" t="s">
        <v>136</v>
      </c>
      <c r="X6794" t="s">
        <v>435</v>
      </c>
      <c r="AA6794" s="94">
        <v>88853312.257180005</v>
      </c>
      <c r="AB6794" s="94">
        <v>88853312.260000005</v>
      </c>
      <c r="AC6794">
        <f t="shared" si="212"/>
        <v>5000</v>
      </c>
      <c r="AD6794" t="str">
        <f t="shared" si="213"/>
        <v>303</v>
      </c>
    </row>
    <row r="6795" spans="1:30" hidden="1" x14ac:dyDescent="0.25">
      <c r="A6795">
        <v>211113030100001</v>
      </c>
      <c r="B6795">
        <v>183</v>
      </c>
      <c r="C6795" t="s">
        <v>1948</v>
      </c>
      <c r="D6795">
        <v>55101</v>
      </c>
      <c r="E6795">
        <v>2</v>
      </c>
      <c r="F6795">
        <v>12</v>
      </c>
      <c r="G6795" t="s">
        <v>160</v>
      </c>
      <c r="H6795" t="s">
        <v>388</v>
      </c>
      <c r="I6795" t="s">
        <v>124</v>
      </c>
      <c r="J6795" t="s">
        <v>125</v>
      </c>
      <c r="K6795">
        <v>218009701</v>
      </c>
      <c r="N6795" t="s">
        <v>381</v>
      </c>
      <c r="O6795" t="s">
        <v>489</v>
      </c>
      <c r="P6795" t="s">
        <v>912</v>
      </c>
      <c r="Q6795" t="s">
        <v>3550</v>
      </c>
      <c r="R6795" t="s">
        <v>794</v>
      </c>
      <c r="S6795" t="s">
        <v>795</v>
      </c>
      <c r="T6795" t="s">
        <v>165</v>
      </c>
      <c r="U6795" t="s">
        <v>394</v>
      </c>
      <c r="V6795" t="s">
        <v>135</v>
      </c>
      <c r="W6795" t="s">
        <v>136</v>
      </c>
      <c r="AA6795" s="94">
        <v>2859765.1679999996</v>
      </c>
      <c r="AB6795" s="94">
        <v>2859765.17</v>
      </c>
      <c r="AC6795">
        <f t="shared" si="212"/>
        <v>5000</v>
      </c>
      <c r="AD6795" t="str">
        <f t="shared" si="213"/>
        <v>303</v>
      </c>
    </row>
    <row r="6796" spans="1:30" hidden="1" x14ac:dyDescent="0.25">
      <c r="A6796">
        <v>211113030100001</v>
      </c>
      <c r="B6796">
        <v>173</v>
      </c>
      <c r="C6796" t="s">
        <v>429</v>
      </c>
      <c r="D6796">
        <v>55101</v>
      </c>
      <c r="E6796">
        <v>2</v>
      </c>
      <c r="F6796">
        <v>25</v>
      </c>
      <c r="G6796" t="s">
        <v>432</v>
      </c>
      <c r="H6796" t="s">
        <v>143</v>
      </c>
      <c r="I6796" t="s">
        <v>413</v>
      </c>
      <c r="J6796" t="s">
        <v>125</v>
      </c>
      <c r="K6796" t="s">
        <v>3420</v>
      </c>
      <c r="L6796" t="s">
        <v>3552</v>
      </c>
      <c r="N6796" t="s">
        <v>381</v>
      </c>
      <c r="O6796" t="s">
        <v>391</v>
      </c>
      <c r="P6796" t="s">
        <v>392</v>
      </c>
      <c r="Q6796" t="s">
        <v>3550</v>
      </c>
      <c r="R6796" t="s">
        <v>794</v>
      </c>
      <c r="S6796" t="s">
        <v>132</v>
      </c>
      <c r="T6796" t="s">
        <v>393</v>
      </c>
      <c r="U6796" t="s">
        <v>151</v>
      </c>
      <c r="V6796" t="s">
        <v>414</v>
      </c>
      <c r="W6796" t="s">
        <v>136</v>
      </c>
      <c r="X6796" t="s">
        <v>3422</v>
      </c>
      <c r="AA6796" s="94">
        <v>211200</v>
      </c>
      <c r="AB6796" s="94">
        <v>211200</v>
      </c>
      <c r="AC6796">
        <f t="shared" si="212"/>
        <v>5000</v>
      </c>
      <c r="AD6796" t="str">
        <f t="shared" si="213"/>
        <v>303</v>
      </c>
    </row>
    <row r="6797" spans="1:30" hidden="1" x14ac:dyDescent="0.25">
      <c r="A6797" t="s">
        <v>378</v>
      </c>
      <c r="B6797" t="s">
        <v>397</v>
      </c>
      <c r="C6797" t="s">
        <v>429</v>
      </c>
      <c r="D6797" t="s">
        <v>3553</v>
      </c>
      <c r="E6797" t="s">
        <v>790</v>
      </c>
      <c r="F6797" t="s">
        <v>431</v>
      </c>
      <c r="G6797" t="s">
        <v>432</v>
      </c>
      <c r="H6797" t="s">
        <v>143</v>
      </c>
      <c r="I6797" t="s">
        <v>124</v>
      </c>
      <c r="J6797" t="s">
        <v>125</v>
      </c>
      <c r="K6797" t="s">
        <v>3554</v>
      </c>
      <c r="N6797" t="s">
        <v>381</v>
      </c>
      <c r="O6797" t="s">
        <v>398</v>
      </c>
      <c r="P6797" t="s">
        <v>392</v>
      </c>
      <c r="Q6797" t="s">
        <v>3555</v>
      </c>
      <c r="R6797" t="s">
        <v>794</v>
      </c>
      <c r="S6797" t="s">
        <v>132</v>
      </c>
      <c r="T6797" t="s">
        <v>393</v>
      </c>
      <c r="U6797" t="s">
        <v>151</v>
      </c>
      <c r="V6797" t="s">
        <v>135</v>
      </c>
      <c r="W6797" t="s">
        <v>136</v>
      </c>
      <c r="X6797" t="s">
        <v>3556</v>
      </c>
      <c r="Y6797" s="94">
        <v>27842040.27</v>
      </c>
      <c r="Z6797" s="94">
        <v>26449938.199475996</v>
      </c>
      <c r="AA6797" s="94">
        <v>93720704.390000001</v>
      </c>
      <c r="AB6797" s="94">
        <v>93720704.390000001</v>
      </c>
      <c r="AC6797">
        <f t="shared" si="212"/>
        <v>5000</v>
      </c>
      <c r="AD6797" t="str">
        <f t="shared" si="213"/>
        <v>303</v>
      </c>
    </row>
    <row r="6798" spans="1:30" hidden="1" x14ac:dyDescent="0.25">
      <c r="A6798">
        <v>211113030100001</v>
      </c>
      <c r="B6798">
        <v>171</v>
      </c>
      <c r="C6798" t="s">
        <v>3411</v>
      </c>
      <c r="D6798">
        <v>56401</v>
      </c>
      <c r="E6798">
        <v>2</v>
      </c>
      <c r="F6798">
        <v>11</v>
      </c>
      <c r="G6798" t="s">
        <v>160</v>
      </c>
      <c r="H6798" t="s">
        <v>143</v>
      </c>
      <c r="I6798" t="s">
        <v>159</v>
      </c>
      <c r="J6798" t="s">
        <v>125</v>
      </c>
      <c r="K6798" t="s">
        <v>3412</v>
      </c>
      <c r="L6798" t="s">
        <v>3557</v>
      </c>
      <c r="N6798" t="s">
        <v>381</v>
      </c>
      <c r="O6798" t="s">
        <v>398</v>
      </c>
      <c r="P6798" t="s">
        <v>392</v>
      </c>
      <c r="Q6798" t="s">
        <v>3558</v>
      </c>
      <c r="R6798" t="s">
        <v>794</v>
      </c>
      <c r="S6798" t="s">
        <v>164</v>
      </c>
      <c r="T6798" t="s">
        <v>165</v>
      </c>
      <c r="U6798" t="s">
        <v>151</v>
      </c>
      <c r="V6798" t="s">
        <v>399</v>
      </c>
      <c r="W6798" t="s">
        <v>136</v>
      </c>
      <c r="X6798" t="s">
        <v>3415</v>
      </c>
      <c r="AA6798" s="94">
        <v>92000</v>
      </c>
      <c r="AB6798" s="94">
        <v>92000</v>
      </c>
      <c r="AC6798">
        <f t="shared" si="212"/>
        <v>5000</v>
      </c>
      <c r="AD6798" t="str">
        <f t="shared" si="213"/>
        <v>303</v>
      </c>
    </row>
    <row r="6799" spans="1:30" hidden="1" x14ac:dyDescent="0.25">
      <c r="A6799">
        <v>211113030100001</v>
      </c>
      <c r="B6799">
        <v>172</v>
      </c>
      <c r="C6799" t="s">
        <v>3397</v>
      </c>
      <c r="D6799">
        <v>56401</v>
      </c>
      <c r="E6799">
        <v>2</v>
      </c>
      <c r="F6799">
        <v>12</v>
      </c>
      <c r="G6799" t="s">
        <v>160</v>
      </c>
      <c r="H6799" t="s">
        <v>388</v>
      </c>
      <c r="I6799" t="s">
        <v>124</v>
      </c>
      <c r="J6799" t="s">
        <v>125</v>
      </c>
      <c r="K6799" t="s">
        <v>3407</v>
      </c>
      <c r="L6799" t="s">
        <v>3559</v>
      </c>
      <c r="N6799" t="s">
        <v>381</v>
      </c>
      <c r="O6799" t="s">
        <v>441</v>
      </c>
      <c r="P6799" t="s">
        <v>912</v>
      </c>
      <c r="Q6799" t="s">
        <v>3558</v>
      </c>
      <c r="R6799" t="s">
        <v>794</v>
      </c>
      <c r="S6799" t="s">
        <v>795</v>
      </c>
      <c r="T6799" t="s">
        <v>165</v>
      </c>
      <c r="U6799" t="s">
        <v>394</v>
      </c>
      <c r="V6799" t="s">
        <v>135</v>
      </c>
      <c r="W6799" t="s">
        <v>136</v>
      </c>
      <c r="X6799" t="s">
        <v>3409</v>
      </c>
      <c r="AA6799" s="94">
        <v>713387.24</v>
      </c>
      <c r="AB6799" s="94">
        <v>713387.24</v>
      </c>
      <c r="AC6799">
        <f t="shared" si="212"/>
        <v>5000</v>
      </c>
      <c r="AD6799" t="str">
        <f t="shared" si="213"/>
        <v>303</v>
      </c>
    </row>
    <row r="6800" spans="1:30" hidden="1" x14ac:dyDescent="0.25">
      <c r="A6800">
        <v>211113030100001</v>
      </c>
      <c r="B6800">
        <v>173</v>
      </c>
      <c r="C6800" t="s">
        <v>3411</v>
      </c>
      <c r="D6800">
        <v>56401</v>
      </c>
      <c r="E6800">
        <v>2</v>
      </c>
      <c r="F6800">
        <v>11</v>
      </c>
      <c r="G6800" t="s">
        <v>160</v>
      </c>
      <c r="H6800" t="s">
        <v>143</v>
      </c>
      <c r="I6800" t="s">
        <v>304</v>
      </c>
      <c r="J6800" t="s">
        <v>125</v>
      </c>
      <c r="K6800" t="s">
        <v>3420</v>
      </c>
      <c r="L6800" t="s">
        <v>3560</v>
      </c>
      <c r="N6800" t="s">
        <v>381</v>
      </c>
      <c r="O6800" t="s">
        <v>391</v>
      </c>
      <c r="P6800" t="s">
        <v>392</v>
      </c>
      <c r="Q6800" t="s">
        <v>3558</v>
      </c>
      <c r="R6800" t="s">
        <v>794</v>
      </c>
      <c r="S6800" t="s">
        <v>164</v>
      </c>
      <c r="T6800" t="s">
        <v>165</v>
      </c>
      <c r="U6800" t="s">
        <v>151</v>
      </c>
      <c r="V6800" t="s">
        <v>3424</v>
      </c>
      <c r="W6800" t="s">
        <v>136</v>
      </c>
      <c r="X6800" t="s">
        <v>3422</v>
      </c>
      <c r="AA6800" s="94">
        <v>65600</v>
      </c>
      <c r="AB6800" s="94">
        <v>65600</v>
      </c>
      <c r="AC6800">
        <f t="shared" si="212"/>
        <v>5000</v>
      </c>
      <c r="AD6800" t="str">
        <f t="shared" si="213"/>
        <v>303</v>
      </c>
    </row>
    <row r="6801" spans="1:30" hidden="1" x14ac:dyDescent="0.25">
      <c r="A6801">
        <v>211113030100001</v>
      </c>
      <c r="B6801">
        <v>181</v>
      </c>
      <c r="C6801" t="s">
        <v>3427</v>
      </c>
      <c r="D6801">
        <v>56401</v>
      </c>
      <c r="E6801">
        <v>2</v>
      </c>
      <c r="F6801">
        <v>12</v>
      </c>
      <c r="G6801" t="s">
        <v>160</v>
      </c>
      <c r="H6801" t="s">
        <v>143</v>
      </c>
      <c r="I6801" t="s">
        <v>124</v>
      </c>
      <c r="J6801" t="s">
        <v>125</v>
      </c>
      <c r="K6801" t="s">
        <v>3561</v>
      </c>
      <c r="L6801" t="s">
        <v>3562</v>
      </c>
      <c r="N6801" t="s">
        <v>381</v>
      </c>
      <c r="O6801" t="s">
        <v>644</v>
      </c>
      <c r="P6801" t="s">
        <v>912</v>
      </c>
      <c r="Q6801" t="s">
        <v>3558</v>
      </c>
      <c r="R6801" t="s">
        <v>794</v>
      </c>
      <c r="S6801" t="s">
        <v>795</v>
      </c>
      <c r="T6801" t="s">
        <v>165</v>
      </c>
      <c r="U6801" t="s">
        <v>151</v>
      </c>
      <c r="V6801" t="s">
        <v>135</v>
      </c>
      <c r="W6801" t="s">
        <v>136</v>
      </c>
      <c r="X6801" t="s">
        <v>3563</v>
      </c>
      <c r="AA6801" s="94">
        <v>1253960</v>
      </c>
      <c r="AB6801" s="94">
        <v>1253960</v>
      </c>
      <c r="AC6801">
        <f t="shared" si="212"/>
        <v>5000</v>
      </c>
      <c r="AD6801" t="str">
        <f t="shared" si="213"/>
        <v>303</v>
      </c>
    </row>
    <row r="6802" spans="1:30" hidden="1" x14ac:dyDescent="0.25">
      <c r="A6802">
        <v>211113030100001</v>
      </c>
      <c r="B6802">
        <v>171</v>
      </c>
      <c r="C6802" t="s">
        <v>429</v>
      </c>
      <c r="D6802">
        <v>56401</v>
      </c>
      <c r="E6802">
        <v>2</v>
      </c>
      <c r="F6802">
        <v>25</v>
      </c>
      <c r="G6802" t="s">
        <v>432</v>
      </c>
      <c r="H6802" t="s">
        <v>143</v>
      </c>
      <c r="I6802" t="s">
        <v>159</v>
      </c>
      <c r="J6802" t="s">
        <v>125</v>
      </c>
      <c r="K6802" t="s">
        <v>3412</v>
      </c>
      <c r="L6802" t="s">
        <v>3564</v>
      </c>
      <c r="N6802" t="s">
        <v>381</v>
      </c>
      <c r="O6802" t="s">
        <v>398</v>
      </c>
      <c r="P6802" t="s">
        <v>392</v>
      </c>
      <c r="Q6802" t="s">
        <v>3558</v>
      </c>
      <c r="R6802" t="s">
        <v>794</v>
      </c>
      <c r="S6802" t="s">
        <v>132</v>
      </c>
      <c r="T6802" t="s">
        <v>393</v>
      </c>
      <c r="U6802" t="s">
        <v>151</v>
      </c>
      <c r="V6802" t="s">
        <v>399</v>
      </c>
      <c r="W6802" t="s">
        <v>136</v>
      </c>
      <c r="X6802" t="s">
        <v>3415</v>
      </c>
      <c r="AA6802" s="94">
        <v>368000</v>
      </c>
      <c r="AB6802" s="94">
        <v>368000</v>
      </c>
      <c r="AC6802">
        <f t="shared" si="212"/>
        <v>5000</v>
      </c>
      <c r="AD6802" t="str">
        <f t="shared" si="213"/>
        <v>303</v>
      </c>
    </row>
    <row r="6803" spans="1:30" hidden="1" x14ac:dyDescent="0.25">
      <c r="A6803">
        <v>211113030100001</v>
      </c>
      <c r="B6803">
        <v>173</v>
      </c>
      <c r="C6803" t="s">
        <v>429</v>
      </c>
      <c r="D6803">
        <v>56401</v>
      </c>
      <c r="E6803">
        <v>2</v>
      </c>
      <c r="F6803">
        <v>25</v>
      </c>
      <c r="G6803" t="s">
        <v>432</v>
      </c>
      <c r="H6803" t="s">
        <v>143</v>
      </c>
      <c r="I6803" t="s">
        <v>304</v>
      </c>
      <c r="J6803" t="s">
        <v>125</v>
      </c>
      <c r="K6803" t="s">
        <v>3420</v>
      </c>
      <c r="L6803" t="s">
        <v>3565</v>
      </c>
      <c r="N6803" t="s">
        <v>381</v>
      </c>
      <c r="O6803" t="s">
        <v>391</v>
      </c>
      <c r="P6803" t="s">
        <v>392</v>
      </c>
      <c r="Q6803" t="s">
        <v>3558</v>
      </c>
      <c r="R6803" t="s">
        <v>794</v>
      </c>
      <c r="S6803" t="s">
        <v>132</v>
      </c>
      <c r="T6803" t="s">
        <v>393</v>
      </c>
      <c r="U6803" t="s">
        <v>151</v>
      </c>
      <c r="V6803" t="s">
        <v>3424</v>
      </c>
      <c r="W6803" t="s">
        <v>136</v>
      </c>
      <c r="X6803" t="s">
        <v>3422</v>
      </c>
      <c r="AA6803" s="94">
        <v>262400</v>
      </c>
      <c r="AB6803" s="94">
        <v>262400</v>
      </c>
      <c r="AC6803">
        <f t="shared" si="212"/>
        <v>5000</v>
      </c>
      <c r="AD6803" t="str">
        <f t="shared" si="213"/>
        <v>303</v>
      </c>
    </row>
    <row r="6804" spans="1:30" hidden="1" x14ac:dyDescent="0.25">
      <c r="A6804">
        <v>211113030100001</v>
      </c>
      <c r="B6804">
        <v>171</v>
      </c>
      <c r="C6804" t="s">
        <v>3411</v>
      </c>
      <c r="D6804">
        <v>56501</v>
      </c>
      <c r="E6804">
        <v>2</v>
      </c>
      <c r="F6804">
        <v>11</v>
      </c>
      <c r="G6804" t="s">
        <v>160</v>
      </c>
      <c r="H6804" t="s">
        <v>143</v>
      </c>
      <c r="I6804" t="s">
        <v>159</v>
      </c>
      <c r="J6804" t="s">
        <v>125</v>
      </c>
      <c r="K6804" t="s">
        <v>3412</v>
      </c>
      <c r="L6804" t="s">
        <v>3566</v>
      </c>
      <c r="N6804" t="s">
        <v>381</v>
      </c>
      <c r="O6804" t="s">
        <v>398</v>
      </c>
      <c r="P6804" t="s">
        <v>392</v>
      </c>
      <c r="Q6804" t="s">
        <v>3567</v>
      </c>
      <c r="R6804" t="s">
        <v>794</v>
      </c>
      <c r="S6804" t="s">
        <v>164</v>
      </c>
      <c r="T6804" t="s">
        <v>165</v>
      </c>
      <c r="U6804" t="s">
        <v>151</v>
      </c>
      <c r="V6804" t="s">
        <v>399</v>
      </c>
      <c r="W6804" t="s">
        <v>136</v>
      </c>
      <c r="X6804" t="s">
        <v>3415</v>
      </c>
      <c r="AA6804" s="94">
        <v>20800</v>
      </c>
      <c r="AB6804" s="94">
        <v>20800</v>
      </c>
      <c r="AC6804">
        <f t="shared" si="212"/>
        <v>5000</v>
      </c>
      <c r="AD6804" t="str">
        <f t="shared" si="213"/>
        <v>303</v>
      </c>
    </row>
    <row r="6805" spans="1:30" hidden="1" x14ac:dyDescent="0.25">
      <c r="A6805">
        <v>211113030100001</v>
      </c>
      <c r="B6805">
        <v>172</v>
      </c>
      <c r="C6805" t="s">
        <v>3397</v>
      </c>
      <c r="D6805">
        <v>56501</v>
      </c>
      <c r="E6805">
        <v>2</v>
      </c>
      <c r="F6805">
        <v>12</v>
      </c>
      <c r="G6805" t="s">
        <v>160</v>
      </c>
      <c r="H6805" t="s">
        <v>388</v>
      </c>
      <c r="I6805" t="s">
        <v>124</v>
      </c>
      <c r="J6805" t="s">
        <v>125</v>
      </c>
      <c r="K6805" t="s">
        <v>3407</v>
      </c>
      <c r="L6805" t="s">
        <v>3568</v>
      </c>
      <c r="N6805" t="s">
        <v>381</v>
      </c>
      <c r="O6805" t="s">
        <v>441</v>
      </c>
      <c r="P6805" t="s">
        <v>912</v>
      </c>
      <c r="Q6805" t="s">
        <v>3567</v>
      </c>
      <c r="R6805" t="s">
        <v>794</v>
      </c>
      <c r="S6805" t="s">
        <v>795</v>
      </c>
      <c r="T6805" t="s">
        <v>165</v>
      </c>
      <c r="U6805" t="s">
        <v>394</v>
      </c>
      <c r="V6805" t="s">
        <v>135</v>
      </c>
      <c r="W6805" t="s">
        <v>136</v>
      </c>
      <c r="X6805" t="s">
        <v>3409</v>
      </c>
      <c r="AA6805" s="94">
        <v>3269255.84</v>
      </c>
      <c r="AB6805" s="94">
        <v>3269255.84</v>
      </c>
      <c r="AC6805">
        <f t="shared" si="212"/>
        <v>5000</v>
      </c>
      <c r="AD6805" t="str">
        <f t="shared" si="213"/>
        <v>303</v>
      </c>
    </row>
    <row r="6806" spans="1:30" hidden="1" x14ac:dyDescent="0.25">
      <c r="A6806">
        <v>211113030100001</v>
      </c>
      <c r="B6806">
        <v>172</v>
      </c>
      <c r="C6806" t="s">
        <v>3397</v>
      </c>
      <c r="D6806">
        <v>56501</v>
      </c>
      <c r="E6806">
        <v>2</v>
      </c>
      <c r="F6806">
        <v>12</v>
      </c>
      <c r="G6806" t="s">
        <v>160</v>
      </c>
      <c r="H6806" t="s">
        <v>388</v>
      </c>
      <c r="I6806" t="s">
        <v>124</v>
      </c>
      <c r="J6806" t="s">
        <v>125</v>
      </c>
      <c r="K6806" t="s">
        <v>3569</v>
      </c>
      <c r="L6806" t="s">
        <v>3570</v>
      </c>
      <c r="N6806" t="s">
        <v>381</v>
      </c>
      <c r="O6806" t="s">
        <v>441</v>
      </c>
      <c r="P6806" t="s">
        <v>912</v>
      </c>
      <c r="Q6806" t="s">
        <v>3567</v>
      </c>
      <c r="R6806" t="s">
        <v>794</v>
      </c>
      <c r="S6806" t="s">
        <v>795</v>
      </c>
      <c r="T6806" t="s">
        <v>165</v>
      </c>
      <c r="U6806" t="s">
        <v>394</v>
      </c>
      <c r="V6806" t="s">
        <v>135</v>
      </c>
      <c r="W6806" t="s">
        <v>136</v>
      </c>
      <c r="X6806" t="s">
        <v>3571</v>
      </c>
      <c r="AA6806" s="94">
        <v>38344293.93</v>
      </c>
      <c r="AB6806" s="94">
        <v>38344293.93</v>
      </c>
      <c r="AC6806">
        <f t="shared" si="212"/>
        <v>5000</v>
      </c>
      <c r="AD6806" t="str">
        <f t="shared" si="213"/>
        <v>303</v>
      </c>
    </row>
    <row r="6807" spans="1:30" hidden="1" x14ac:dyDescent="0.25">
      <c r="A6807">
        <v>211113030100001</v>
      </c>
      <c r="B6807">
        <v>173</v>
      </c>
      <c r="C6807" t="s">
        <v>3411</v>
      </c>
      <c r="D6807">
        <v>56501</v>
      </c>
      <c r="E6807">
        <v>2</v>
      </c>
      <c r="F6807">
        <v>11</v>
      </c>
      <c r="G6807" t="s">
        <v>160</v>
      </c>
      <c r="H6807" t="s">
        <v>143</v>
      </c>
      <c r="I6807" t="s">
        <v>538</v>
      </c>
      <c r="J6807" t="s">
        <v>125</v>
      </c>
      <c r="K6807" t="s">
        <v>3417</v>
      </c>
      <c r="L6807" t="s">
        <v>3572</v>
      </c>
      <c r="N6807" t="s">
        <v>381</v>
      </c>
      <c r="O6807" t="s">
        <v>391</v>
      </c>
      <c r="P6807" t="s">
        <v>392</v>
      </c>
      <c r="Q6807" t="s">
        <v>3567</v>
      </c>
      <c r="R6807" t="s">
        <v>794</v>
      </c>
      <c r="S6807" t="s">
        <v>164</v>
      </c>
      <c r="T6807" t="s">
        <v>165</v>
      </c>
      <c r="U6807" t="s">
        <v>151</v>
      </c>
      <c r="V6807" t="s">
        <v>540</v>
      </c>
      <c r="W6807" t="s">
        <v>136</v>
      </c>
      <c r="X6807" t="s">
        <v>3419</v>
      </c>
      <c r="AA6807" s="94">
        <v>3340.8</v>
      </c>
      <c r="AB6807" s="94">
        <v>3340.8</v>
      </c>
      <c r="AC6807">
        <f t="shared" si="212"/>
        <v>5000</v>
      </c>
      <c r="AD6807" t="str">
        <f t="shared" si="213"/>
        <v>303</v>
      </c>
    </row>
    <row r="6808" spans="1:30" hidden="1" x14ac:dyDescent="0.25">
      <c r="A6808">
        <v>211113030100001</v>
      </c>
      <c r="B6808">
        <v>173</v>
      </c>
      <c r="C6808" t="s">
        <v>3411</v>
      </c>
      <c r="D6808">
        <v>56501</v>
      </c>
      <c r="E6808">
        <v>2</v>
      </c>
      <c r="F6808">
        <v>11</v>
      </c>
      <c r="G6808" t="s">
        <v>160</v>
      </c>
      <c r="H6808" t="s">
        <v>143</v>
      </c>
      <c r="I6808" t="s">
        <v>538</v>
      </c>
      <c r="J6808" t="s">
        <v>125</v>
      </c>
      <c r="K6808" t="s">
        <v>3420</v>
      </c>
      <c r="L6808" t="s">
        <v>3573</v>
      </c>
      <c r="N6808" t="s">
        <v>381</v>
      </c>
      <c r="O6808" t="s">
        <v>391</v>
      </c>
      <c r="P6808" t="s">
        <v>392</v>
      </c>
      <c r="Q6808" t="s">
        <v>3567</v>
      </c>
      <c r="R6808" t="s">
        <v>794</v>
      </c>
      <c r="S6808" t="s">
        <v>164</v>
      </c>
      <c r="T6808" t="s">
        <v>165</v>
      </c>
      <c r="U6808" t="s">
        <v>151</v>
      </c>
      <c r="V6808" t="s">
        <v>540</v>
      </c>
      <c r="W6808" t="s">
        <v>136</v>
      </c>
      <c r="X6808" t="s">
        <v>3422</v>
      </c>
      <c r="AA6808" s="94">
        <v>14720</v>
      </c>
      <c r="AB6808" s="94">
        <v>14720</v>
      </c>
      <c r="AC6808">
        <f t="shared" si="212"/>
        <v>5000</v>
      </c>
      <c r="AD6808" t="str">
        <f t="shared" si="213"/>
        <v>303</v>
      </c>
    </row>
    <row r="6809" spans="1:30" hidden="1" x14ac:dyDescent="0.25">
      <c r="A6809">
        <v>211113030100001</v>
      </c>
      <c r="B6809">
        <v>173</v>
      </c>
      <c r="C6809" t="s">
        <v>3411</v>
      </c>
      <c r="D6809">
        <v>56501</v>
      </c>
      <c r="E6809">
        <v>2</v>
      </c>
      <c r="F6809">
        <v>11</v>
      </c>
      <c r="G6809" t="s">
        <v>160</v>
      </c>
      <c r="H6809" t="s">
        <v>143</v>
      </c>
      <c r="I6809" t="s">
        <v>541</v>
      </c>
      <c r="J6809" t="s">
        <v>125</v>
      </c>
      <c r="K6809" t="s">
        <v>3417</v>
      </c>
      <c r="L6809" t="s">
        <v>3574</v>
      </c>
      <c r="N6809" t="s">
        <v>381</v>
      </c>
      <c r="O6809" t="s">
        <v>391</v>
      </c>
      <c r="P6809" t="s">
        <v>392</v>
      </c>
      <c r="Q6809" t="s">
        <v>3567</v>
      </c>
      <c r="R6809" t="s">
        <v>794</v>
      </c>
      <c r="S6809" t="s">
        <v>164</v>
      </c>
      <c r="T6809" t="s">
        <v>165</v>
      </c>
      <c r="U6809" t="s">
        <v>151</v>
      </c>
      <c r="V6809" t="s">
        <v>542</v>
      </c>
      <c r="W6809" t="s">
        <v>136</v>
      </c>
      <c r="X6809" t="s">
        <v>3419</v>
      </c>
      <c r="AA6809" s="94">
        <v>16704</v>
      </c>
      <c r="AB6809" s="94">
        <v>16704</v>
      </c>
      <c r="AC6809">
        <f t="shared" si="212"/>
        <v>5000</v>
      </c>
      <c r="AD6809" t="str">
        <f t="shared" si="213"/>
        <v>303</v>
      </c>
    </row>
    <row r="6810" spans="1:30" hidden="1" x14ac:dyDescent="0.25">
      <c r="A6810">
        <v>211113030100001</v>
      </c>
      <c r="B6810">
        <v>171</v>
      </c>
      <c r="C6810" t="s">
        <v>429</v>
      </c>
      <c r="D6810">
        <v>56501</v>
      </c>
      <c r="E6810">
        <v>2</v>
      </c>
      <c r="F6810">
        <v>25</v>
      </c>
      <c r="G6810" t="s">
        <v>432</v>
      </c>
      <c r="H6810" t="s">
        <v>143</v>
      </c>
      <c r="I6810" t="s">
        <v>159</v>
      </c>
      <c r="J6810" t="s">
        <v>125</v>
      </c>
      <c r="K6810" t="s">
        <v>3412</v>
      </c>
      <c r="L6810" t="s">
        <v>3575</v>
      </c>
      <c r="N6810" t="s">
        <v>381</v>
      </c>
      <c r="O6810" t="s">
        <v>398</v>
      </c>
      <c r="P6810" t="s">
        <v>392</v>
      </c>
      <c r="Q6810" t="s">
        <v>3567</v>
      </c>
      <c r="R6810" t="s">
        <v>794</v>
      </c>
      <c r="S6810" t="s">
        <v>132</v>
      </c>
      <c r="T6810" t="s">
        <v>393</v>
      </c>
      <c r="U6810" t="s">
        <v>151</v>
      </c>
      <c r="V6810" t="s">
        <v>399</v>
      </c>
      <c r="W6810" t="s">
        <v>136</v>
      </c>
      <c r="X6810" t="s">
        <v>3415</v>
      </c>
      <c r="AA6810" s="94">
        <v>83200</v>
      </c>
      <c r="AB6810" s="94">
        <v>83200</v>
      </c>
      <c r="AC6810">
        <f t="shared" si="212"/>
        <v>5000</v>
      </c>
      <c r="AD6810" t="str">
        <f t="shared" si="213"/>
        <v>303</v>
      </c>
    </row>
    <row r="6811" spans="1:30" hidden="1" x14ac:dyDescent="0.25">
      <c r="A6811">
        <v>211113030100001</v>
      </c>
      <c r="B6811">
        <v>173</v>
      </c>
      <c r="C6811" t="s">
        <v>429</v>
      </c>
      <c r="D6811">
        <v>56501</v>
      </c>
      <c r="E6811">
        <v>2</v>
      </c>
      <c r="F6811">
        <v>25</v>
      </c>
      <c r="G6811" t="s">
        <v>432</v>
      </c>
      <c r="H6811" t="s">
        <v>143</v>
      </c>
      <c r="I6811" t="s">
        <v>538</v>
      </c>
      <c r="J6811" t="s">
        <v>125</v>
      </c>
      <c r="K6811" t="s">
        <v>3417</v>
      </c>
      <c r="L6811" t="s">
        <v>3576</v>
      </c>
      <c r="N6811" t="s">
        <v>381</v>
      </c>
      <c r="O6811" t="s">
        <v>391</v>
      </c>
      <c r="P6811" t="s">
        <v>392</v>
      </c>
      <c r="Q6811" t="s">
        <v>3567</v>
      </c>
      <c r="R6811" t="s">
        <v>794</v>
      </c>
      <c r="S6811" t="s">
        <v>132</v>
      </c>
      <c r="T6811" t="s">
        <v>393</v>
      </c>
      <c r="U6811" t="s">
        <v>151</v>
      </c>
      <c r="V6811" t="s">
        <v>540</v>
      </c>
      <c r="W6811" t="s">
        <v>136</v>
      </c>
      <c r="X6811" t="s">
        <v>3419</v>
      </c>
      <c r="AA6811" s="94">
        <v>13363.2</v>
      </c>
      <c r="AB6811" s="94">
        <v>13363.2</v>
      </c>
      <c r="AC6811">
        <f t="shared" si="212"/>
        <v>5000</v>
      </c>
      <c r="AD6811" t="str">
        <f t="shared" si="213"/>
        <v>303</v>
      </c>
    </row>
    <row r="6812" spans="1:30" hidden="1" x14ac:dyDescent="0.25">
      <c r="A6812">
        <v>211113030100001</v>
      </c>
      <c r="B6812">
        <v>173</v>
      </c>
      <c r="C6812" t="s">
        <v>429</v>
      </c>
      <c r="D6812">
        <v>56501</v>
      </c>
      <c r="E6812">
        <v>2</v>
      </c>
      <c r="F6812">
        <v>25</v>
      </c>
      <c r="G6812" t="s">
        <v>432</v>
      </c>
      <c r="H6812" t="s">
        <v>143</v>
      </c>
      <c r="I6812" t="s">
        <v>538</v>
      </c>
      <c r="J6812" t="s">
        <v>125</v>
      </c>
      <c r="K6812" t="s">
        <v>3420</v>
      </c>
      <c r="L6812" t="s">
        <v>3577</v>
      </c>
      <c r="N6812" t="s">
        <v>381</v>
      </c>
      <c r="O6812" t="s">
        <v>391</v>
      </c>
      <c r="P6812" t="s">
        <v>392</v>
      </c>
      <c r="Q6812" t="s">
        <v>3567</v>
      </c>
      <c r="R6812" t="s">
        <v>794</v>
      </c>
      <c r="S6812" t="s">
        <v>132</v>
      </c>
      <c r="T6812" t="s">
        <v>393</v>
      </c>
      <c r="U6812" t="s">
        <v>151</v>
      </c>
      <c r="V6812" t="s">
        <v>540</v>
      </c>
      <c r="W6812" t="s">
        <v>136</v>
      </c>
      <c r="X6812" t="s">
        <v>3422</v>
      </c>
      <c r="AA6812" s="94">
        <v>58880</v>
      </c>
      <c r="AB6812" s="94">
        <v>58880</v>
      </c>
      <c r="AC6812">
        <f t="shared" si="212"/>
        <v>5000</v>
      </c>
      <c r="AD6812" t="str">
        <f t="shared" si="213"/>
        <v>303</v>
      </c>
    </row>
    <row r="6813" spans="1:30" hidden="1" x14ac:dyDescent="0.25">
      <c r="A6813">
        <v>211113030100001</v>
      </c>
      <c r="B6813">
        <v>173</v>
      </c>
      <c r="C6813" t="s">
        <v>429</v>
      </c>
      <c r="D6813">
        <v>56501</v>
      </c>
      <c r="E6813">
        <v>2</v>
      </c>
      <c r="F6813">
        <v>25</v>
      </c>
      <c r="G6813" t="s">
        <v>432</v>
      </c>
      <c r="H6813" t="s">
        <v>143</v>
      </c>
      <c r="I6813" t="s">
        <v>541</v>
      </c>
      <c r="J6813" t="s">
        <v>125</v>
      </c>
      <c r="K6813" t="s">
        <v>3417</v>
      </c>
      <c r="L6813" t="s">
        <v>3578</v>
      </c>
      <c r="N6813" t="s">
        <v>381</v>
      </c>
      <c r="O6813" t="s">
        <v>391</v>
      </c>
      <c r="P6813" t="s">
        <v>392</v>
      </c>
      <c r="Q6813" t="s">
        <v>3567</v>
      </c>
      <c r="R6813" t="s">
        <v>794</v>
      </c>
      <c r="S6813" t="s">
        <v>132</v>
      </c>
      <c r="T6813" t="s">
        <v>393</v>
      </c>
      <c r="U6813" t="s">
        <v>151</v>
      </c>
      <c r="V6813" t="s">
        <v>542</v>
      </c>
      <c r="W6813" t="s">
        <v>136</v>
      </c>
      <c r="X6813" t="s">
        <v>3419</v>
      </c>
      <c r="AA6813" s="94">
        <v>66816</v>
      </c>
      <c r="AB6813" s="94">
        <v>66816</v>
      </c>
      <c r="AC6813">
        <f t="shared" si="212"/>
        <v>5000</v>
      </c>
      <c r="AD6813" t="str">
        <f t="shared" si="213"/>
        <v>303</v>
      </c>
    </row>
    <row r="6814" spans="1:30" hidden="1" x14ac:dyDescent="0.25">
      <c r="A6814">
        <v>211113030100001</v>
      </c>
      <c r="B6814">
        <v>171</v>
      </c>
      <c r="C6814" t="s">
        <v>3411</v>
      </c>
      <c r="D6814">
        <v>56601</v>
      </c>
      <c r="E6814">
        <v>2</v>
      </c>
      <c r="F6814">
        <v>11</v>
      </c>
      <c r="G6814" t="s">
        <v>160</v>
      </c>
      <c r="H6814" t="s">
        <v>143</v>
      </c>
      <c r="I6814" t="s">
        <v>159</v>
      </c>
      <c r="J6814" t="s">
        <v>125</v>
      </c>
      <c r="K6814" t="s">
        <v>3412</v>
      </c>
      <c r="L6814" t="s">
        <v>3579</v>
      </c>
      <c r="N6814" t="s">
        <v>381</v>
      </c>
      <c r="O6814" t="s">
        <v>398</v>
      </c>
      <c r="P6814" t="s">
        <v>392</v>
      </c>
      <c r="Q6814" t="s">
        <v>3580</v>
      </c>
      <c r="R6814" t="s">
        <v>794</v>
      </c>
      <c r="S6814" t="s">
        <v>164</v>
      </c>
      <c r="T6814" t="s">
        <v>165</v>
      </c>
      <c r="U6814" t="s">
        <v>151</v>
      </c>
      <c r="V6814" t="s">
        <v>399</v>
      </c>
      <c r="W6814" t="s">
        <v>136</v>
      </c>
      <c r="X6814" t="s">
        <v>3415</v>
      </c>
      <c r="AA6814" s="94">
        <v>208800</v>
      </c>
      <c r="AB6814" s="94">
        <v>208800</v>
      </c>
      <c r="AC6814">
        <f t="shared" si="212"/>
        <v>5000</v>
      </c>
      <c r="AD6814" t="str">
        <f t="shared" si="213"/>
        <v>303</v>
      </c>
    </row>
    <row r="6815" spans="1:30" hidden="1" x14ac:dyDescent="0.25">
      <c r="A6815">
        <v>211113030100001</v>
      </c>
      <c r="B6815">
        <v>172</v>
      </c>
      <c r="C6815" t="s">
        <v>3397</v>
      </c>
      <c r="D6815">
        <v>56601</v>
      </c>
      <c r="E6815">
        <v>2</v>
      </c>
      <c r="F6815">
        <v>12</v>
      </c>
      <c r="G6815" t="s">
        <v>160</v>
      </c>
      <c r="H6815" t="s">
        <v>388</v>
      </c>
      <c r="I6815" t="s">
        <v>124</v>
      </c>
      <c r="J6815" t="s">
        <v>125</v>
      </c>
      <c r="K6815" t="s">
        <v>3407</v>
      </c>
      <c r="L6815" t="s">
        <v>3581</v>
      </c>
      <c r="N6815" t="s">
        <v>381</v>
      </c>
      <c r="O6815" t="s">
        <v>441</v>
      </c>
      <c r="P6815" t="s">
        <v>912</v>
      </c>
      <c r="Q6815" t="s">
        <v>3580</v>
      </c>
      <c r="R6815" t="s">
        <v>794</v>
      </c>
      <c r="S6815" t="s">
        <v>795</v>
      </c>
      <c r="T6815" t="s">
        <v>165</v>
      </c>
      <c r="U6815" t="s">
        <v>394</v>
      </c>
      <c r="V6815" t="s">
        <v>135</v>
      </c>
      <c r="W6815" t="s">
        <v>136</v>
      </c>
      <c r="X6815" t="s">
        <v>3409</v>
      </c>
      <c r="AA6815" s="94">
        <v>457194.28</v>
      </c>
      <c r="AB6815" s="94">
        <v>457194.28</v>
      </c>
      <c r="AC6815">
        <f t="shared" si="212"/>
        <v>5000</v>
      </c>
      <c r="AD6815" t="str">
        <f t="shared" si="213"/>
        <v>303</v>
      </c>
    </row>
    <row r="6816" spans="1:30" hidden="1" x14ac:dyDescent="0.25">
      <c r="A6816">
        <v>211113030100001</v>
      </c>
      <c r="B6816">
        <v>173</v>
      </c>
      <c r="C6816" t="s">
        <v>3411</v>
      </c>
      <c r="D6816">
        <v>56601</v>
      </c>
      <c r="E6816">
        <v>2</v>
      </c>
      <c r="F6816">
        <v>11</v>
      </c>
      <c r="G6816" t="s">
        <v>160</v>
      </c>
      <c r="H6816" t="s">
        <v>143</v>
      </c>
      <c r="I6816" t="s">
        <v>411</v>
      </c>
      <c r="J6816" t="s">
        <v>125</v>
      </c>
      <c r="K6816" t="s">
        <v>3417</v>
      </c>
      <c r="L6816" t="s">
        <v>3582</v>
      </c>
      <c r="N6816" t="s">
        <v>381</v>
      </c>
      <c r="O6816" t="s">
        <v>391</v>
      </c>
      <c r="P6816" t="s">
        <v>392</v>
      </c>
      <c r="Q6816" t="s">
        <v>3580</v>
      </c>
      <c r="R6816" t="s">
        <v>794</v>
      </c>
      <c r="S6816" t="s">
        <v>164</v>
      </c>
      <c r="T6816" t="s">
        <v>165</v>
      </c>
      <c r="U6816" t="s">
        <v>151</v>
      </c>
      <c r="V6816" t="s">
        <v>412</v>
      </c>
      <c r="W6816" t="s">
        <v>136</v>
      </c>
      <c r="X6816" t="s">
        <v>3419</v>
      </c>
      <c r="AA6816" s="94">
        <v>40000</v>
      </c>
      <c r="AB6816" s="94">
        <v>40000</v>
      </c>
      <c r="AC6816">
        <f t="shared" si="212"/>
        <v>5000</v>
      </c>
      <c r="AD6816" t="str">
        <f t="shared" si="213"/>
        <v>303</v>
      </c>
    </row>
    <row r="6817" spans="1:30" hidden="1" x14ac:dyDescent="0.25">
      <c r="A6817">
        <v>211113030100001</v>
      </c>
      <c r="B6817">
        <v>173</v>
      </c>
      <c r="C6817" t="s">
        <v>3411</v>
      </c>
      <c r="D6817">
        <v>56601</v>
      </c>
      <c r="E6817">
        <v>2</v>
      </c>
      <c r="F6817">
        <v>11</v>
      </c>
      <c r="G6817" t="s">
        <v>160</v>
      </c>
      <c r="H6817" t="s">
        <v>143</v>
      </c>
      <c r="I6817" t="s">
        <v>143</v>
      </c>
      <c r="J6817" t="s">
        <v>125</v>
      </c>
      <c r="K6817" t="s">
        <v>3420</v>
      </c>
      <c r="L6817" t="s">
        <v>3583</v>
      </c>
      <c r="N6817" t="s">
        <v>381</v>
      </c>
      <c r="O6817" t="s">
        <v>391</v>
      </c>
      <c r="P6817" t="s">
        <v>392</v>
      </c>
      <c r="Q6817" t="s">
        <v>3580</v>
      </c>
      <c r="R6817" t="s">
        <v>794</v>
      </c>
      <c r="S6817" t="s">
        <v>164</v>
      </c>
      <c r="T6817" t="s">
        <v>165</v>
      </c>
      <c r="U6817" t="s">
        <v>151</v>
      </c>
      <c r="V6817" t="s">
        <v>407</v>
      </c>
      <c r="W6817" t="s">
        <v>136</v>
      </c>
      <c r="X6817" t="s">
        <v>3422</v>
      </c>
      <c r="AA6817" s="94">
        <v>78896</v>
      </c>
      <c r="AB6817" s="94">
        <v>78896</v>
      </c>
      <c r="AC6817">
        <f t="shared" si="212"/>
        <v>5000</v>
      </c>
      <c r="AD6817" t="str">
        <f t="shared" si="213"/>
        <v>303</v>
      </c>
    </row>
    <row r="6818" spans="1:30" hidden="1" x14ac:dyDescent="0.25">
      <c r="A6818">
        <v>211113030100001</v>
      </c>
      <c r="B6818">
        <v>181</v>
      </c>
      <c r="C6818" t="s">
        <v>3427</v>
      </c>
      <c r="D6818">
        <v>56601</v>
      </c>
      <c r="E6818">
        <v>2</v>
      </c>
      <c r="F6818">
        <v>12</v>
      </c>
      <c r="G6818" t="s">
        <v>160</v>
      </c>
      <c r="H6818" t="s">
        <v>143</v>
      </c>
      <c r="I6818" t="s">
        <v>124</v>
      </c>
      <c r="J6818" t="s">
        <v>125</v>
      </c>
      <c r="K6818" t="s">
        <v>3456</v>
      </c>
      <c r="L6818" t="s">
        <v>3584</v>
      </c>
      <c r="N6818" t="s">
        <v>381</v>
      </c>
      <c r="O6818" t="s">
        <v>644</v>
      </c>
      <c r="P6818" t="s">
        <v>912</v>
      </c>
      <c r="Q6818" t="s">
        <v>3580</v>
      </c>
      <c r="R6818" t="s">
        <v>794</v>
      </c>
      <c r="S6818" t="s">
        <v>795</v>
      </c>
      <c r="T6818" t="s">
        <v>165</v>
      </c>
      <c r="U6818" t="s">
        <v>151</v>
      </c>
      <c r="V6818" t="s">
        <v>135</v>
      </c>
      <c r="W6818" t="s">
        <v>136</v>
      </c>
      <c r="X6818" t="s">
        <v>3458</v>
      </c>
      <c r="AA6818" s="94">
        <v>1217455.1499999999</v>
      </c>
      <c r="AB6818" s="94">
        <v>1217455.1499999999</v>
      </c>
      <c r="AC6818">
        <f t="shared" si="212"/>
        <v>5000</v>
      </c>
      <c r="AD6818" t="str">
        <f t="shared" si="213"/>
        <v>303</v>
      </c>
    </row>
    <row r="6819" spans="1:30" hidden="1" x14ac:dyDescent="0.25">
      <c r="A6819">
        <v>211113030100001</v>
      </c>
      <c r="B6819">
        <v>172</v>
      </c>
      <c r="C6819" t="s">
        <v>3397</v>
      </c>
      <c r="D6819">
        <v>56601</v>
      </c>
      <c r="E6819">
        <v>2</v>
      </c>
      <c r="F6819">
        <v>12</v>
      </c>
      <c r="G6819" t="s">
        <v>160</v>
      </c>
      <c r="H6819" t="s">
        <v>388</v>
      </c>
      <c r="I6819" t="s">
        <v>124</v>
      </c>
      <c r="J6819" t="s">
        <v>125</v>
      </c>
      <c r="K6819" t="s">
        <v>3407</v>
      </c>
      <c r="N6819" t="s">
        <v>381</v>
      </c>
      <c r="O6819" t="s">
        <v>441</v>
      </c>
      <c r="P6819" t="s">
        <v>912</v>
      </c>
      <c r="Q6819" t="s">
        <v>3580</v>
      </c>
      <c r="R6819" t="s">
        <v>794</v>
      </c>
      <c r="S6819" t="s">
        <v>795</v>
      </c>
      <c r="T6819" t="s">
        <v>165</v>
      </c>
      <c r="U6819" t="s">
        <v>394</v>
      </c>
      <c r="V6819" t="s">
        <v>135</v>
      </c>
      <c r="W6819" t="s">
        <v>136</v>
      </c>
      <c r="AA6819" s="94">
        <v>395800</v>
      </c>
      <c r="AB6819" s="94">
        <v>395800</v>
      </c>
      <c r="AC6819">
        <f t="shared" si="212"/>
        <v>5000</v>
      </c>
      <c r="AD6819" t="str">
        <f t="shared" si="213"/>
        <v>303</v>
      </c>
    </row>
    <row r="6820" spans="1:30" hidden="1" x14ac:dyDescent="0.25">
      <c r="A6820">
        <v>211113030100001</v>
      </c>
      <c r="B6820">
        <v>171</v>
      </c>
      <c r="C6820" t="s">
        <v>429</v>
      </c>
      <c r="D6820">
        <v>56601</v>
      </c>
      <c r="E6820">
        <v>2</v>
      </c>
      <c r="F6820">
        <v>25</v>
      </c>
      <c r="G6820" t="s">
        <v>432</v>
      </c>
      <c r="H6820" t="s">
        <v>143</v>
      </c>
      <c r="I6820" t="s">
        <v>159</v>
      </c>
      <c r="J6820" t="s">
        <v>125</v>
      </c>
      <c r="K6820" t="s">
        <v>3412</v>
      </c>
      <c r="L6820" t="s">
        <v>3585</v>
      </c>
      <c r="N6820" t="s">
        <v>381</v>
      </c>
      <c r="O6820" t="s">
        <v>398</v>
      </c>
      <c r="P6820" t="s">
        <v>392</v>
      </c>
      <c r="Q6820" t="s">
        <v>3580</v>
      </c>
      <c r="R6820" t="s">
        <v>794</v>
      </c>
      <c r="S6820" t="s">
        <v>132</v>
      </c>
      <c r="T6820" t="s">
        <v>393</v>
      </c>
      <c r="U6820" t="s">
        <v>151</v>
      </c>
      <c r="V6820" t="s">
        <v>399</v>
      </c>
      <c r="W6820" t="s">
        <v>136</v>
      </c>
      <c r="X6820" t="s">
        <v>3415</v>
      </c>
      <c r="AA6820" s="94">
        <v>99200</v>
      </c>
      <c r="AB6820" s="94">
        <v>99200</v>
      </c>
      <c r="AC6820">
        <f t="shared" si="212"/>
        <v>5000</v>
      </c>
      <c r="AD6820" t="str">
        <f t="shared" si="213"/>
        <v>303</v>
      </c>
    </row>
    <row r="6821" spans="1:30" hidden="1" x14ac:dyDescent="0.25">
      <c r="A6821">
        <v>211113030100001</v>
      </c>
      <c r="B6821">
        <v>173</v>
      </c>
      <c r="C6821" t="s">
        <v>429</v>
      </c>
      <c r="D6821">
        <v>56601</v>
      </c>
      <c r="E6821">
        <v>2</v>
      </c>
      <c r="F6821">
        <v>25</v>
      </c>
      <c r="G6821" t="s">
        <v>432</v>
      </c>
      <c r="H6821" t="s">
        <v>143</v>
      </c>
      <c r="I6821" t="s">
        <v>143</v>
      </c>
      <c r="J6821" t="s">
        <v>125</v>
      </c>
      <c r="K6821" t="s">
        <v>3420</v>
      </c>
      <c r="L6821" t="s">
        <v>3586</v>
      </c>
      <c r="N6821" t="s">
        <v>381</v>
      </c>
      <c r="O6821" t="s">
        <v>391</v>
      </c>
      <c r="P6821" t="s">
        <v>392</v>
      </c>
      <c r="Q6821" t="s">
        <v>3580</v>
      </c>
      <c r="R6821" t="s">
        <v>794</v>
      </c>
      <c r="S6821" t="s">
        <v>132</v>
      </c>
      <c r="T6821" t="s">
        <v>393</v>
      </c>
      <c r="U6821" t="s">
        <v>151</v>
      </c>
      <c r="V6821" t="s">
        <v>407</v>
      </c>
      <c r="W6821" t="s">
        <v>136</v>
      </c>
      <c r="X6821" t="s">
        <v>3422</v>
      </c>
      <c r="AA6821" s="94">
        <v>315584</v>
      </c>
      <c r="AB6821" s="94">
        <v>315584</v>
      </c>
      <c r="AC6821">
        <f t="shared" si="212"/>
        <v>5000</v>
      </c>
      <c r="AD6821" t="str">
        <f t="shared" si="213"/>
        <v>303</v>
      </c>
    </row>
    <row r="6822" spans="1:30" hidden="1" x14ac:dyDescent="0.25">
      <c r="A6822">
        <v>211113030100001</v>
      </c>
      <c r="B6822">
        <v>172</v>
      </c>
      <c r="C6822" t="s">
        <v>3397</v>
      </c>
      <c r="D6822">
        <v>56701</v>
      </c>
      <c r="E6822">
        <v>2</v>
      </c>
      <c r="F6822">
        <v>12</v>
      </c>
      <c r="G6822" t="s">
        <v>160</v>
      </c>
      <c r="H6822" t="s">
        <v>1847</v>
      </c>
      <c r="I6822" t="s">
        <v>124</v>
      </c>
      <c r="J6822" t="s">
        <v>125</v>
      </c>
      <c r="K6822" t="s">
        <v>3398</v>
      </c>
      <c r="L6822" t="s">
        <v>3587</v>
      </c>
      <c r="N6822" t="s">
        <v>381</v>
      </c>
      <c r="O6822" t="s">
        <v>441</v>
      </c>
      <c r="P6822" t="s">
        <v>912</v>
      </c>
      <c r="Q6822" t="s">
        <v>3588</v>
      </c>
      <c r="R6822" t="s">
        <v>794</v>
      </c>
      <c r="S6822" t="s">
        <v>795</v>
      </c>
      <c r="T6822" t="s">
        <v>165</v>
      </c>
      <c r="U6822" t="s">
        <v>1848</v>
      </c>
      <c r="V6822" t="s">
        <v>135</v>
      </c>
      <c r="W6822" t="s">
        <v>136</v>
      </c>
      <c r="X6822" t="s">
        <v>3400</v>
      </c>
      <c r="AA6822" s="94">
        <v>263939.69</v>
      </c>
      <c r="AB6822" s="94">
        <v>263939.69</v>
      </c>
      <c r="AC6822">
        <f t="shared" si="212"/>
        <v>5000</v>
      </c>
      <c r="AD6822" t="str">
        <f t="shared" si="213"/>
        <v>303</v>
      </c>
    </row>
    <row r="6823" spans="1:30" hidden="1" x14ac:dyDescent="0.25">
      <c r="A6823">
        <v>211113030100001</v>
      </c>
      <c r="B6823">
        <v>172</v>
      </c>
      <c r="C6823" t="s">
        <v>3474</v>
      </c>
      <c r="D6823">
        <v>56701</v>
      </c>
      <c r="E6823">
        <v>2</v>
      </c>
      <c r="F6823">
        <v>12</v>
      </c>
      <c r="G6823" t="s">
        <v>160</v>
      </c>
      <c r="H6823" t="s">
        <v>388</v>
      </c>
      <c r="I6823" t="s">
        <v>124</v>
      </c>
      <c r="J6823" t="s">
        <v>125</v>
      </c>
      <c r="K6823" t="s">
        <v>3475</v>
      </c>
      <c r="L6823" t="s">
        <v>3589</v>
      </c>
      <c r="N6823" t="s">
        <v>381</v>
      </c>
      <c r="O6823" t="s">
        <v>441</v>
      </c>
      <c r="P6823" t="s">
        <v>3477</v>
      </c>
      <c r="Q6823" t="s">
        <v>3588</v>
      </c>
      <c r="R6823" t="s">
        <v>794</v>
      </c>
      <c r="S6823" t="s">
        <v>795</v>
      </c>
      <c r="T6823" t="s">
        <v>165</v>
      </c>
      <c r="U6823" t="s">
        <v>394</v>
      </c>
      <c r="V6823" t="s">
        <v>135</v>
      </c>
      <c r="W6823" t="s">
        <v>136</v>
      </c>
      <c r="X6823" t="s">
        <v>3478</v>
      </c>
      <c r="AA6823" s="94">
        <v>31249.99</v>
      </c>
      <c r="AB6823" s="94">
        <v>31249.99</v>
      </c>
      <c r="AC6823">
        <f t="shared" si="212"/>
        <v>5000</v>
      </c>
      <c r="AD6823" t="str">
        <f t="shared" si="213"/>
        <v>303</v>
      </c>
    </row>
    <row r="6824" spans="1:30" hidden="1" x14ac:dyDescent="0.25">
      <c r="A6824">
        <v>211113030100001</v>
      </c>
      <c r="B6824">
        <v>172</v>
      </c>
      <c r="C6824" t="s">
        <v>3397</v>
      </c>
      <c r="D6824">
        <v>56901</v>
      </c>
      <c r="E6824">
        <v>2</v>
      </c>
      <c r="F6824">
        <v>12</v>
      </c>
      <c r="G6824" t="s">
        <v>160</v>
      </c>
      <c r="H6824" t="s">
        <v>388</v>
      </c>
      <c r="I6824" t="s">
        <v>124</v>
      </c>
      <c r="J6824" t="s">
        <v>125</v>
      </c>
      <c r="K6824" t="s">
        <v>3590</v>
      </c>
      <c r="L6824" t="s">
        <v>3591</v>
      </c>
      <c r="N6824" t="s">
        <v>381</v>
      </c>
      <c r="O6824" t="s">
        <v>441</v>
      </c>
      <c r="P6824" t="s">
        <v>912</v>
      </c>
      <c r="Q6824" t="s">
        <v>3592</v>
      </c>
      <c r="R6824" t="s">
        <v>794</v>
      </c>
      <c r="S6824" t="s">
        <v>795</v>
      </c>
      <c r="T6824" t="s">
        <v>165</v>
      </c>
      <c r="U6824" t="s">
        <v>394</v>
      </c>
      <c r="V6824" t="s">
        <v>135</v>
      </c>
      <c r="W6824" t="s">
        <v>136</v>
      </c>
      <c r="X6824" t="s">
        <v>3593</v>
      </c>
      <c r="AA6824" s="94">
        <v>871641.4</v>
      </c>
      <c r="AB6824" s="94">
        <v>871641.4</v>
      </c>
      <c r="AC6824">
        <f t="shared" si="212"/>
        <v>5000</v>
      </c>
      <c r="AD6824" t="str">
        <f t="shared" si="213"/>
        <v>303</v>
      </c>
    </row>
    <row r="6825" spans="1:30" hidden="1" x14ac:dyDescent="0.25">
      <c r="A6825">
        <v>211113030100001</v>
      </c>
      <c r="B6825">
        <v>172</v>
      </c>
      <c r="C6825" t="s">
        <v>3397</v>
      </c>
      <c r="D6825">
        <v>56901</v>
      </c>
      <c r="E6825">
        <v>2</v>
      </c>
      <c r="F6825">
        <v>12</v>
      </c>
      <c r="G6825" t="s">
        <v>160</v>
      </c>
      <c r="H6825" t="s">
        <v>388</v>
      </c>
      <c r="I6825" t="s">
        <v>124</v>
      </c>
      <c r="J6825" t="s">
        <v>125</v>
      </c>
      <c r="K6825" t="s">
        <v>3538</v>
      </c>
      <c r="L6825" t="s">
        <v>3594</v>
      </c>
      <c r="N6825" t="s">
        <v>381</v>
      </c>
      <c r="O6825" t="s">
        <v>441</v>
      </c>
      <c r="P6825" t="s">
        <v>912</v>
      </c>
      <c r="Q6825" t="s">
        <v>3592</v>
      </c>
      <c r="R6825" t="s">
        <v>794</v>
      </c>
      <c r="S6825" t="s">
        <v>795</v>
      </c>
      <c r="T6825" t="s">
        <v>165</v>
      </c>
      <c r="U6825" t="s">
        <v>394</v>
      </c>
      <c r="V6825" t="s">
        <v>135</v>
      </c>
      <c r="W6825" t="s">
        <v>136</v>
      </c>
      <c r="X6825" t="s">
        <v>3541</v>
      </c>
      <c r="AA6825" s="94">
        <v>603524.80000000005</v>
      </c>
      <c r="AB6825" s="94">
        <v>603524.80000000005</v>
      </c>
      <c r="AC6825">
        <f t="shared" si="212"/>
        <v>5000</v>
      </c>
      <c r="AD6825" t="str">
        <f t="shared" si="213"/>
        <v>303</v>
      </c>
    </row>
    <row r="6826" spans="1:30" hidden="1" x14ac:dyDescent="0.25">
      <c r="A6826">
        <v>211113030100001</v>
      </c>
      <c r="B6826">
        <v>172</v>
      </c>
      <c r="C6826" t="s">
        <v>3397</v>
      </c>
      <c r="D6826">
        <v>56901</v>
      </c>
      <c r="E6826">
        <v>2</v>
      </c>
      <c r="F6826">
        <v>12</v>
      </c>
      <c r="G6826" t="s">
        <v>160</v>
      </c>
      <c r="H6826" t="s">
        <v>388</v>
      </c>
      <c r="I6826" t="s">
        <v>124</v>
      </c>
      <c r="J6826" t="s">
        <v>125</v>
      </c>
      <c r="K6826" t="s">
        <v>3403</v>
      </c>
      <c r="L6826" t="s">
        <v>3595</v>
      </c>
      <c r="N6826" t="s">
        <v>381</v>
      </c>
      <c r="O6826" t="s">
        <v>441</v>
      </c>
      <c r="P6826" t="s">
        <v>912</v>
      </c>
      <c r="Q6826" t="s">
        <v>3592</v>
      </c>
      <c r="R6826" t="s">
        <v>794</v>
      </c>
      <c r="S6826" t="s">
        <v>795</v>
      </c>
      <c r="T6826" t="s">
        <v>165</v>
      </c>
      <c r="U6826" t="s">
        <v>394</v>
      </c>
      <c r="V6826" t="s">
        <v>135</v>
      </c>
      <c r="W6826" t="s">
        <v>136</v>
      </c>
      <c r="X6826" t="s">
        <v>3405</v>
      </c>
      <c r="AA6826" s="94">
        <v>679349.91500000004</v>
      </c>
      <c r="AB6826" s="94">
        <v>679349.92</v>
      </c>
      <c r="AC6826">
        <f t="shared" si="212"/>
        <v>5000</v>
      </c>
      <c r="AD6826" t="str">
        <f t="shared" si="213"/>
        <v>303</v>
      </c>
    </row>
    <row r="6827" spans="1:30" hidden="1" x14ac:dyDescent="0.25">
      <c r="A6827">
        <v>211113030100001</v>
      </c>
      <c r="B6827">
        <v>172</v>
      </c>
      <c r="C6827" t="s">
        <v>3474</v>
      </c>
      <c r="D6827">
        <v>56901</v>
      </c>
      <c r="E6827">
        <v>2</v>
      </c>
      <c r="F6827">
        <v>12</v>
      </c>
      <c r="G6827" t="s">
        <v>160</v>
      </c>
      <c r="H6827" t="s">
        <v>388</v>
      </c>
      <c r="I6827" t="s">
        <v>124</v>
      </c>
      <c r="J6827" t="s">
        <v>125</v>
      </c>
      <c r="K6827" t="s">
        <v>3475</v>
      </c>
      <c r="L6827" t="s">
        <v>3596</v>
      </c>
      <c r="N6827" t="s">
        <v>381</v>
      </c>
      <c r="O6827" t="s">
        <v>441</v>
      </c>
      <c r="P6827" t="s">
        <v>3477</v>
      </c>
      <c r="Q6827" t="s">
        <v>3592</v>
      </c>
      <c r="R6827" t="s">
        <v>794</v>
      </c>
      <c r="S6827" t="s">
        <v>795</v>
      </c>
      <c r="T6827" t="s">
        <v>165</v>
      </c>
      <c r="U6827" t="s">
        <v>394</v>
      </c>
      <c r="V6827" t="s">
        <v>135</v>
      </c>
      <c r="W6827" t="s">
        <v>136</v>
      </c>
      <c r="X6827" t="s">
        <v>3478</v>
      </c>
      <c r="AA6827" s="94">
        <v>119349.874</v>
      </c>
      <c r="AB6827" s="94">
        <v>119349.87</v>
      </c>
      <c r="AC6827">
        <f t="shared" si="212"/>
        <v>5000</v>
      </c>
      <c r="AD6827" t="str">
        <f t="shared" si="213"/>
        <v>303</v>
      </c>
    </row>
    <row r="6828" spans="1:30" hidden="1" x14ac:dyDescent="0.25">
      <c r="A6828">
        <v>211113030100001</v>
      </c>
      <c r="B6828">
        <v>173</v>
      </c>
      <c r="C6828" t="s">
        <v>3411</v>
      </c>
      <c r="D6828">
        <v>56901</v>
      </c>
      <c r="E6828">
        <v>2</v>
      </c>
      <c r="F6828">
        <v>11</v>
      </c>
      <c r="G6828" t="s">
        <v>160</v>
      </c>
      <c r="H6828" t="s">
        <v>143</v>
      </c>
      <c r="I6828" t="s">
        <v>143</v>
      </c>
      <c r="J6828" t="s">
        <v>125</v>
      </c>
      <c r="K6828" t="s">
        <v>3420</v>
      </c>
      <c r="L6828" t="s">
        <v>3597</v>
      </c>
      <c r="N6828" t="s">
        <v>381</v>
      </c>
      <c r="O6828" t="s">
        <v>391</v>
      </c>
      <c r="P6828" t="s">
        <v>392</v>
      </c>
      <c r="Q6828" t="s">
        <v>3592</v>
      </c>
      <c r="R6828" t="s">
        <v>794</v>
      </c>
      <c r="S6828" t="s">
        <v>164</v>
      </c>
      <c r="T6828" t="s">
        <v>165</v>
      </c>
      <c r="U6828" t="s">
        <v>151</v>
      </c>
      <c r="V6828" t="s">
        <v>407</v>
      </c>
      <c r="W6828" t="s">
        <v>136</v>
      </c>
      <c r="X6828" t="s">
        <v>3422</v>
      </c>
      <c r="AA6828" s="94">
        <v>12960</v>
      </c>
      <c r="AB6828" s="94">
        <v>12960</v>
      </c>
      <c r="AC6828">
        <f t="shared" si="212"/>
        <v>5000</v>
      </c>
      <c r="AD6828" t="str">
        <f t="shared" si="213"/>
        <v>303</v>
      </c>
    </row>
    <row r="6829" spans="1:30" hidden="1" x14ac:dyDescent="0.25">
      <c r="A6829">
        <v>211113030100001</v>
      </c>
      <c r="B6829">
        <v>321</v>
      </c>
      <c r="C6829" t="s">
        <v>3427</v>
      </c>
      <c r="D6829">
        <v>56901</v>
      </c>
      <c r="E6829">
        <v>2</v>
      </c>
      <c r="F6829">
        <v>12</v>
      </c>
      <c r="G6829" t="s">
        <v>160</v>
      </c>
      <c r="H6829" t="s">
        <v>388</v>
      </c>
      <c r="I6829" t="s">
        <v>124</v>
      </c>
      <c r="J6829" t="s">
        <v>125</v>
      </c>
      <c r="K6829" t="s">
        <v>3428</v>
      </c>
      <c r="L6829" t="s">
        <v>3598</v>
      </c>
      <c r="N6829" t="s">
        <v>381</v>
      </c>
      <c r="O6829" t="s">
        <v>637</v>
      </c>
      <c r="P6829" t="s">
        <v>912</v>
      </c>
      <c r="Q6829" t="s">
        <v>3592</v>
      </c>
      <c r="R6829" t="s">
        <v>794</v>
      </c>
      <c r="S6829" t="s">
        <v>795</v>
      </c>
      <c r="T6829" t="s">
        <v>165</v>
      </c>
      <c r="U6829" t="s">
        <v>394</v>
      </c>
      <c r="V6829" t="s">
        <v>135</v>
      </c>
      <c r="W6829" t="s">
        <v>136</v>
      </c>
      <c r="X6829" t="s">
        <v>3430</v>
      </c>
      <c r="AA6829" s="94">
        <v>215760</v>
      </c>
      <c r="AB6829" s="94">
        <v>215760</v>
      </c>
      <c r="AC6829">
        <f t="shared" si="212"/>
        <v>5000</v>
      </c>
      <c r="AD6829" t="str">
        <f t="shared" si="213"/>
        <v>303</v>
      </c>
    </row>
    <row r="6830" spans="1:30" hidden="1" x14ac:dyDescent="0.25">
      <c r="A6830">
        <v>211113030100001</v>
      </c>
      <c r="B6830">
        <v>173</v>
      </c>
      <c r="C6830" t="s">
        <v>429</v>
      </c>
      <c r="D6830">
        <v>56901</v>
      </c>
      <c r="E6830">
        <v>2</v>
      </c>
      <c r="F6830">
        <v>25</v>
      </c>
      <c r="G6830" t="s">
        <v>432</v>
      </c>
      <c r="H6830" t="s">
        <v>143</v>
      </c>
      <c r="I6830" t="s">
        <v>143</v>
      </c>
      <c r="J6830" t="s">
        <v>125</v>
      </c>
      <c r="K6830" t="s">
        <v>3420</v>
      </c>
      <c r="L6830" t="s">
        <v>3599</v>
      </c>
      <c r="N6830" t="s">
        <v>381</v>
      </c>
      <c r="O6830" t="s">
        <v>391</v>
      </c>
      <c r="P6830" t="s">
        <v>392</v>
      </c>
      <c r="Q6830" t="s">
        <v>3592</v>
      </c>
      <c r="R6830" t="s">
        <v>794</v>
      </c>
      <c r="S6830" t="s">
        <v>132</v>
      </c>
      <c r="T6830" t="s">
        <v>393</v>
      </c>
      <c r="U6830" t="s">
        <v>151</v>
      </c>
      <c r="V6830" t="s">
        <v>407</v>
      </c>
      <c r="W6830" t="s">
        <v>136</v>
      </c>
      <c r="X6830" t="s">
        <v>3422</v>
      </c>
      <c r="AA6830" s="94">
        <v>51840</v>
      </c>
      <c r="AB6830" s="94">
        <v>51840</v>
      </c>
      <c r="AC6830">
        <f t="shared" si="212"/>
        <v>5000</v>
      </c>
      <c r="AD6830" t="str">
        <f t="shared" si="213"/>
        <v>303</v>
      </c>
    </row>
    <row r="6831" spans="1:30" hidden="1" x14ac:dyDescent="0.25">
      <c r="A6831">
        <v>211113030100001</v>
      </c>
      <c r="B6831">
        <v>173</v>
      </c>
      <c r="C6831" t="s">
        <v>3411</v>
      </c>
      <c r="D6831">
        <v>59101</v>
      </c>
      <c r="E6831">
        <v>2</v>
      </c>
      <c r="F6831">
        <v>11</v>
      </c>
      <c r="G6831" t="s">
        <v>160</v>
      </c>
      <c r="H6831" t="s">
        <v>143</v>
      </c>
      <c r="I6831" t="s">
        <v>545</v>
      </c>
      <c r="J6831" t="s">
        <v>125</v>
      </c>
      <c r="K6831" t="s">
        <v>3417</v>
      </c>
      <c r="L6831" t="s">
        <v>3600</v>
      </c>
      <c r="N6831" t="s">
        <v>381</v>
      </c>
      <c r="O6831" t="s">
        <v>391</v>
      </c>
      <c r="P6831" t="s">
        <v>392</v>
      </c>
      <c r="Q6831" t="s">
        <v>3601</v>
      </c>
      <c r="R6831" t="s">
        <v>794</v>
      </c>
      <c r="S6831" t="s">
        <v>164</v>
      </c>
      <c r="T6831" t="s">
        <v>165</v>
      </c>
      <c r="U6831" t="s">
        <v>151</v>
      </c>
      <c r="V6831" t="s">
        <v>546</v>
      </c>
      <c r="W6831" t="s">
        <v>136</v>
      </c>
      <c r="X6831" t="s">
        <v>3419</v>
      </c>
      <c r="AA6831" s="94">
        <v>3712</v>
      </c>
      <c r="AB6831" s="94">
        <v>3712</v>
      </c>
      <c r="AC6831">
        <f t="shared" si="212"/>
        <v>5000</v>
      </c>
      <c r="AD6831" t="str">
        <f t="shared" si="213"/>
        <v>303</v>
      </c>
    </row>
    <row r="6832" spans="1:30" hidden="1" x14ac:dyDescent="0.25">
      <c r="A6832">
        <v>211113030100001</v>
      </c>
      <c r="B6832">
        <v>173</v>
      </c>
      <c r="C6832" t="s">
        <v>3411</v>
      </c>
      <c r="D6832">
        <v>59101</v>
      </c>
      <c r="E6832">
        <v>2</v>
      </c>
      <c r="F6832">
        <v>11</v>
      </c>
      <c r="G6832" t="s">
        <v>160</v>
      </c>
      <c r="H6832" t="s">
        <v>143</v>
      </c>
      <c r="I6832" t="s">
        <v>538</v>
      </c>
      <c r="J6832" t="s">
        <v>125</v>
      </c>
      <c r="K6832" t="s">
        <v>3417</v>
      </c>
      <c r="L6832" t="s">
        <v>3602</v>
      </c>
      <c r="N6832" t="s">
        <v>381</v>
      </c>
      <c r="O6832" t="s">
        <v>391</v>
      </c>
      <c r="P6832" t="s">
        <v>392</v>
      </c>
      <c r="Q6832" t="s">
        <v>3601</v>
      </c>
      <c r="R6832" t="s">
        <v>794</v>
      </c>
      <c r="S6832" t="s">
        <v>164</v>
      </c>
      <c r="T6832" t="s">
        <v>165</v>
      </c>
      <c r="U6832" t="s">
        <v>151</v>
      </c>
      <c r="V6832" t="s">
        <v>540</v>
      </c>
      <c r="W6832" t="s">
        <v>136</v>
      </c>
      <c r="X6832" t="s">
        <v>3419</v>
      </c>
      <c r="AA6832" s="94">
        <v>2629028.5760000004</v>
      </c>
      <c r="AB6832" s="94">
        <v>2629028.58</v>
      </c>
      <c r="AC6832">
        <f t="shared" si="212"/>
        <v>5000</v>
      </c>
      <c r="AD6832" t="str">
        <f t="shared" si="213"/>
        <v>303</v>
      </c>
    </row>
    <row r="6833" spans="1:30" hidden="1" x14ac:dyDescent="0.25">
      <c r="A6833">
        <v>211113030100001</v>
      </c>
      <c r="B6833">
        <v>173</v>
      </c>
      <c r="C6833" t="s">
        <v>3411</v>
      </c>
      <c r="D6833">
        <v>59101</v>
      </c>
      <c r="E6833">
        <v>2</v>
      </c>
      <c r="F6833">
        <v>11</v>
      </c>
      <c r="G6833" t="s">
        <v>160</v>
      </c>
      <c r="H6833" t="s">
        <v>143</v>
      </c>
      <c r="I6833" t="s">
        <v>541</v>
      </c>
      <c r="J6833" t="s">
        <v>125</v>
      </c>
      <c r="K6833" t="s">
        <v>3417</v>
      </c>
      <c r="L6833" t="s">
        <v>3603</v>
      </c>
      <c r="N6833" t="s">
        <v>381</v>
      </c>
      <c r="O6833" t="s">
        <v>391</v>
      </c>
      <c r="P6833" t="s">
        <v>392</v>
      </c>
      <c r="Q6833" t="s">
        <v>3601</v>
      </c>
      <c r="R6833" t="s">
        <v>794</v>
      </c>
      <c r="S6833" t="s">
        <v>164</v>
      </c>
      <c r="T6833" t="s">
        <v>165</v>
      </c>
      <c r="U6833" t="s">
        <v>151</v>
      </c>
      <c r="V6833" t="s">
        <v>542</v>
      </c>
      <c r="W6833" t="s">
        <v>136</v>
      </c>
      <c r="X6833" t="s">
        <v>3419</v>
      </c>
      <c r="AA6833" s="94">
        <v>1484800</v>
      </c>
      <c r="AB6833" s="94">
        <v>1484800</v>
      </c>
      <c r="AC6833">
        <f t="shared" si="212"/>
        <v>5000</v>
      </c>
      <c r="AD6833" t="str">
        <f t="shared" si="213"/>
        <v>303</v>
      </c>
    </row>
    <row r="6834" spans="1:30" hidden="1" x14ac:dyDescent="0.25">
      <c r="A6834">
        <v>211113030100001</v>
      </c>
      <c r="B6834">
        <v>183</v>
      </c>
      <c r="C6834" t="s">
        <v>1948</v>
      </c>
      <c r="D6834">
        <v>59101</v>
      </c>
      <c r="E6834">
        <v>2</v>
      </c>
      <c r="F6834">
        <v>11</v>
      </c>
      <c r="G6834" t="s">
        <v>160</v>
      </c>
      <c r="H6834" t="s">
        <v>388</v>
      </c>
      <c r="I6834" t="s">
        <v>124</v>
      </c>
      <c r="J6834" t="s">
        <v>125</v>
      </c>
      <c r="K6834">
        <v>218009701</v>
      </c>
      <c r="N6834" t="s">
        <v>381</v>
      </c>
      <c r="O6834" t="s">
        <v>489</v>
      </c>
      <c r="P6834" t="s">
        <v>912</v>
      </c>
      <c r="Q6834" t="s">
        <v>3601</v>
      </c>
      <c r="R6834" t="s">
        <v>794</v>
      </c>
      <c r="S6834" t="s">
        <v>164</v>
      </c>
      <c r="T6834" t="s">
        <v>165</v>
      </c>
      <c r="U6834" t="s">
        <v>394</v>
      </c>
      <c r="V6834" t="s">
        <v>135</v>
      </c>
      <c r="W6834" t="s">
        <v>136</v>
      </c>
      <c r="AA6834" s="94">
        <v>209380</v>
      </c>
      <c r="AB6834" s="94">
        <v>209380</v>
      </c>
      <c r="AC6834">
        <f t="shared" si="212"/>
        <v>5000</v>
      </c>
      <c r="AD6834" t="str">
        <f t="shared" si="213"/>
        <v>303</v>
      </c>
    </row>
    <row r="6835" spans="1:30" hidden="1" x14ac:dyDescent="0.25">
      <c r="A6835">
        <v>211113030100001</v>
      </c>
      <c r="B6835">
        <v>173</v>
      </c>
      <c r="C6835" t="s">
        <v>429</v>
      </c>
      <c r="D6835">
        <v>59101</v>
      </c>
      <c r="E6835">
        <v>2</v>
      </c>
      <c r="F6835">
        <v>25</v>
      </c>
      <c r="G6835" t="s">
        <v>432</v>
      </c>
      <c r="H6835" t="s">
        <v>143</v>
      </c>
      <c r="I6835" t="s">
        <v>545</v>
      </c>
      <c r="J6835" t="s">
        <v>125</v>
      </c>
      <c r="K6835" t="s">
        <v>3417</v>
      </c>
      <c r="L6835" t="s">
        <v>3604</v>
      </c>
      <c r="N6835" t="s">
        <v>381</v>
      </c>
      <c r="O6835" t="s">
        <v>391</v>
      </c>
      <c r="P6835" t="s">
        <v>392</v>
      </c>
      <c r="Q6835" t="s">
        <v>3601</v>
      </c>
      <c r="R6835" t="s">
        <v>794</v>
      </c>
      <c r="S6835" t="s">
        <v>132</v>
      </c>
      <c r="T6835" t="s">
        <v>393</v>
      </c>
      <c r="U6835" t="s">
        <v>151</v>
      </c>
      <c r="V6835" t="s">
        <v>546</v>
      </c>
      <c r="W6835" t="s">
        <v>136</v>
      </c>
      <c r="X6835" t="s">
        <v>3419</v>
      </c>
      <c r="AA6835" s="94">
        <v>14848</v>
      </c>
      <c r="AB6835" s="94">
        <v>14848</v>
      </c>
      <c r="AC6835">
        <f t="shared" si="212"/>
        <v>5000</v>
      </c>
      <c r="AD6835" t="str">
        <f t="shared" si="213"/>
        <v>303</v>
      </c>
    </row>
    <row r="6836" spans="1:30" hidden="1" x14ac:dyDescent="0.25">
      <c r="A6836">
        <v>211113030100001</v>
      </c>
      <c r="B6836">
        <v>173</v>
      </c>
      <c r="C6836" t="s">
        <v>429</v>
      </c>
      <c r="D6836">
        <v>59101</v>
      </c>
      <c r="E6836">
        <v>2</v>
      </c>
      <c r="F6836">
        <v>25</v>
      </c>
      <c r="G6836" t="s">
        <v>432</v>
      </c>
      <c r="H6836" t="s">
        <v>143</v>
      </c>
      <c r="I6836" t="s">
        <v>538</v>
      </c>
      <c r="J6836" t="s">
        <v>125</v>
      </c>
      <c r="K6836" t="s">
        <v>3417</v>
      </c>
      <c r="L6836" t="s">
        <v>3605</v>
      </c>
      <c r="N6836" t="s">
        <v>381</v>
      </c>
      <c r="O6836" t="s">
        <v>391</v>
      </c>
      <c r="P6836" t="s">
        <v>392</v>
      </c>
      <c r="Q6836" t="s">
        <v>3601</v>
      </c>
      <c r="R6836" t="s">
        <v>794</v>
      </c>
      <c r="S6836" t="s">
        <v>132</v>
      </c>
      <c r="T6836" t="s">
        <v>393</v>
      </c>
      <c r="U6836" t="s">
        <v>151</v>
      </c>
      <c r="V6836" t="s">
        <v>540</v>
      </c>
      <c r="W6836" t="s">
        <v>136</v>
      </c>
      <c r="X6836" t="s">
        <v>3419</v>
      </c>
      <c r="AA6836" s="94">
        <v>6596109.5040000007</v>
      </c>
      <c r="AB6836" s="94">
        <v>6596109.5</v>
      </c>
      <c r="AC6836">
        <f t="shared" si="212"/>
        <v>5000</v>
      </c>
      <c r="AD6836" t="str">
        <f t="shared" si="213"/>
        <v>303</v>
      </c>
    </row>
    <row r="6837" spans="1:30" hidden="1" x14ac:dyDescent="0.25">
      <c r="A6837">
        <v>211113030100001</v>
      </c>
      <c r="B6837">
        <v>173</v>
      </c>
      <c r="C6837" t="s">
        <v>429</v>
      </c>
      <c r="D6837">
        <v>59101</v>
      </c>
      <c r="E6837">
        <v>2</v>
      </c>
      <c r="F6837">
        <v>25</v>
      </c>
      <c r="G6837" t="s">
        <v>432</v>
      </c>
      <c r="H6837" t="s">
        <v>143</v>
      </c>
      <c r="I6837" t="s">
        <v>541</v>
      </c>
      <c r="J6837" t="s">
        <v>125</v>
      </c>
      <c r="K6837" t="s">
        <v>3417</v>
      </c>
      <c r="L6837" t="s">
        <v>3606</v>
      </c>
      <c r="N6837" t="s">
        <v>381</v>
      </c>
      <c r="O6837" t="s">
        <v>391</v>
      </c>
      <c r="P6837" t="s">
        <v>392</v>
      </c>
      <c r="Q6837" t="s">
        <v>3601</v>
      </c>
      <c r="R6837" t="s">
        <v>794</v>
      </c>
      <c r="S6837" t="s">
        <v>132</v>
      </c>
      <c r="T6837" t="s">
        <v>393</v>
      </c>
      <c r="U6837" t="s">
        <v>151</v>
      </c>
      <c r="V6837" t="s">
        <v>542</v>
      </c>
      <c r="W6837" t="s">
        <v>136</v>
      </c>
      <c r="X6837" t="s">
        <v>3419</v>
      </c>
      <c r="AA6837" s="94">
        <v>5939200</v>
      </c>
      <c r="AB6837" s="94">
        <v>5939200</v>
      </c>
      <c r="AC6837">
        <f t="shared" si="212"/>
        <v>5000</v>
      </c>
      <c r="AD6837" t="str">
        <f t="shared" si="213"/>
        <v>303</v>
      </c>
    </row>
    <row r="6838" spans="1:30" hidden="1" x14ac:dyDescent="0.25">
      <c r="A6838" t="s">
        <v>378</v>
      </c>
      <c r="B6838" t="s">
        <v>385</v>
      </c>
      <c r="C6838" t="s">
        <v>429</v>
      </c>
      <c r="D6838" t="s">
        <v>3607</v>
      </c>
      <c r="E6838" t="s">
        <v>790</v>
      </c>
      <c r="F6838" t="s">
        <v>431</v>
      </c>
      <c r="G6838" t="s">
        <v>432</v>
      </c>
      <c r="H6838" t="s">
        <v>388</v>
      </c>
      <c r="I6838" t="s">
        <v>543</v>
      </c>
      <c r="J6838" t="s">
        <v>125</v>
      </c>
      <c r="K6838" t="s">
        <v>3406</v>
      </c>
      <c r="N6838" t="s">
        <v>381</v>
      </c>
      <c r="O6838" t="s">
        <v>391</v>
      </c>
      <c r="P6838" t="s">
        <v>392</v>
      </c>
      <c r="Q6838" t="s">
        <v>3608</v>
      </c>
      <c r="R6838" t="s">
        <v>794</v>
      </c>
      <c r="S6838" t="s">
        <v>132</v>
      </c>
      <c r="T6838" t="s">
        <v>393</v>
      </c>
      <c r="U6838" t="s">
        <v>394</v>
      </c>
      <c r="V6838" t="s">
        <v>544</v>
      </c>
      <c r="W6838" t="s">
        <v>136</v>
      </c>
      <c r="X6838" t="s">
        <v>435</v>
      </c>
      <c r="Y6838" s="94">
        <v>6496000</v>
      </c>
      <c r="AA6838" s="94">
        <v>0</v>
      </c>
      <c r="AB6838" s="94">
        <v>0</v>
      </c>
      <c r="AC6838">
        <f t="shared" si="212"/>
        <v>5000</v>
      </c>
      <c r="AD6838" t="str">
        <f t="shared" si="213"/>
        <v>303</v>
      </c>
    </row>
    <row r="6839" spans="1:30" hidden="1" x14ac:dyDescent="0.25">
      <c r="A6839" t="s">
        <v>378</v>
      </c>
      <c r="B6839" t="s">
        <v>385</v>
      </c>
      <c r="C6839" t="s">
        <v>429</v>
      </c>
      <c r="D6839" t="s">
        <v>3607</v>
      </c>
      <c r="E6839" t="s">
        <v>790</v>
      </c>
      <c r="F6839">
        <v>25</v>
      </c>
      <c r="G6839" t="s">
        <v>432</v>
      </c>
      <c r="H6839" t="s">
        <v>388</v>
      </c>
      <c r="I6839" t="s">
        <v>538</v>
      </c>
      <c r="J6839" t="s">
        <v>125</v>
      </c>
      <c r="K6839" t="s">
        <v>3406</v>
      </c>
      <c r="N6839" t="s">
        <v>381</v>
      </c>
      <c r="O6839" t="s">
        <v>391</v>
      </c>
      <c r="P6839" t="s">
        <v>392</v>
      </c>
      <c r="Q6839" t="s">
        <v>3608</v>
      </c>
      <c r="R6839" t="s">
        <v>794</v>
      </c>
      <c r="S6839" t="s">
        <v>132</v>
      </c>
      <c r="T6839" t="s">
        <v>393</v>
      </c>
      <c r="U6839" t="s">
        <v>394</v>
      </c>
      <c r="V6839" t="s">
        <v>540</v>
      </c>
      <c r="W6839" t="s">
        <v>136</v>
      </c>
      <c r="X6839" t="s">
        <v>435</v>
      </c>
      <c r="Y6839" s="94">
        <v>1008107.8</v>
      </c>
      <c r="AA6839" s="94">
        <v>0</v>
      </c>
      <c r="AB6839" s="94">
        <v>0</v>
      </c>
      <c r="AC6839">
        <f t="shared" si="212"/>
        <v>5000</v>
      </c>
      <c r="AD6839" t="str">
        <f t="shared" si="213"/>
        <v>303</v>
      </c>
    </row>
    <row r="6840" spans="1:30" hidden="1" x14ac:dyDescent="0.25">
      <c r="A6840">
        <v>211113030100001</v>
      </c>
      <c r="B6840">
        <v>171</v>
      </c>
      <c r="C6840" t="s">
        <v>3411</v>
      </c>
      <c r="D6840">
        <v>59701</v>
      </c>
      <c r="E6840">
        <v>2</v>
      </c>
      <c r="F6840">
        <v>11</v>
      </c>
      <c r="G6840" t="s">
        <v>160</v>
      </c>
      <c r="H6840" t="s">
        <v>143</v>
      </c>
      <c r="I6840" t="s">
        <v>159</v>
      </c>
      <c r="J6840" t="s">
        <v>125</v>
      </c>
      <c r="K6840" t="s">
        <v>3412</v>
      </c>
      <c r="L6840" t="s">
        <v>3609</v>
      </c>
      <c r="N6840" t="s">
        <v>381</v>
      </c>
      <c r="O6840" t="s">
        <v>398</v>
      </c>
      <c r="P6840" t="s">
        <v>392</v>
      </c>
      <c r="Q6840" t="s">
        <v>3608</v>
      </c>
      <c r="R6840" t="s">
        <v>794</v>
      </c>
      <c r="S6840" t="s">
        <v>164</v>
      </c>
      <c r="T6840" t="s">
        <v>165</v>
      </c>
      <c r="U6840" t="s">
        <v>151</v>
      </c>
      <c r="V6840" t="s">
        <v>399</v>
      </c>
      <c r="W6840" t="s">
        <v>136</v>
      </c>
      <c r="X6840" t="s">
        <v>3415</v>
      </c>
      <c r="AA6840" s="94">
        <v>26400</v>
      </c>
      <c r="AB6840" s="94">
        <v>26400</v>
      </c>
      <c r="AC6840">
        <f t="shared" si="212"/>
        <v>5000</v>
      </c>
      <c r="AD6840" t="str">
        <f t="shared" si="213"/>
        <v>303</v>
      </c>
    </row>
    <row r="6841" spans="1:30" hidden="1" x14ac:dyDescent="0.25">
      <c r="A6841">
        <v>211113030100001</v>
      </c>
      <c r="B6841">
        <v>172</v>
      </c>
      <c r="C6841" t="s">
        <v>3397</v>
      </c>
      <c r="D6841">
        <v>59701</v>
      </c>
      <c r="E6841">
        <v>2</v>
      </c>
      <c r="F6841">
        <v>11</v>
      </c>
      <c r="G6841" t="s">
        <v>160</v>
      </c>
      <c r="H6841" t="s">
        <v>388</v>
      </c>
      <c r="I6841" t="s">
        <v>124</v>
      </c>
      <c r="J6841" t="s">
        <v>125</v>
      </c>
      <c r="K6841" t="s">
        <v>3407</v>
      </c>
      <c r="L6841" t="s">
        <v>3610</v>
      </c>
      <c r="N6841" t="s">
        <v>381</v>
      </c>
      <c r="O6841" t="s">
        <v>441</v>
      </c>
      <c r="P6841" t="s">
        <v>912</v>
      </c>
      <c r="Q6841" t="s">
        <v>3608</v>
      </c>
      <c r="R6841" t="s">
        <v>794</v>
      </c>
      <c r="S6841" t="s">
        <v>164</v>
      </c>
      <c r="T6841" t="s">
        <v>165</v>
      </c>
      <c r="U6841" t="s">
        <v>394</v>
      </c>
      <c r="V6841" t="s">
        <v>135</v>
      </c>
      <c r="W6841" t="s">
        <v>136</v>
      </c>
      <c r="X6841" t="s">
        <v>3409</v>
      </c>
      <c r="AA6841" s="94">
        <v>6285.09</v>
      </c>
      <c r="AB6841" s="94">
        <v>6285.09</v>
      </c>
      <c r="AC6841">
        <f t="shared" si="212"/>
        <v>5000</v>
      </c>
      <c r="AD6841" t="str">
        <f t="shared" si="213"/>
        <v>303</v>
      </c>
    </row>
    <row r="6842" spans="1:30" hidden="1" x14ac:dyDescent="0.25">
      <c r="A6842">
        <v>211113030100001</v>
      </c>
      <c r="B6842">
        <v>173</v>
      </c>
      <c r="C6842" t="s">
        <v>3411</v>
      </c>
      <c r="D6842">
        <v>59701</v>
      </c>
      <c r="E6842">
        <v>2</v>
      </c>
      <c r="F6842">
        <v>11</v>
      </c>
      <c r="G6842" t="s">
        <v>160</v>
      </c>
      <c r="H6842" t="s">
        <v>143</v>
      </c>
      <c r="I6842" t="s">
        <v>545</v>
      </c>
      <c r="J6842" t="s">
        <v>125</v>
      </c>
      <c r="K6842" t="s">
        <v>3417</v>
      </c>
      <c r="L6842" t="s">
        <v>3611</v>
      </c>
      <c r="N6842" t="s">
        <v>381</v>
      </c>
      <c r="O6842" t="s">
        <v>391</v>
      </c>
      <c r="P6842" t="s">
        <v>392</v>
      </c>
      <c r="Q6842" t="s">
        <v>3608</v>
      </c>
      <c r="R6842" t="s">
        <v>794</v>
      </c>
      <c r="S6842" t="s">
        <v>164</v>
      </c>
      <c r="T6842" t="s">
        <v>165</v>
      </c>
      <c r="U6842" t="s">
        <v>151</v>
      </c>
      <c r="V6842" t="s">
        <v>546</v>
      </c>
      <c r="W6842" t="s">
        <v>136</v>
      </c>
      <c r="X6842" t="s">
        <v>3419</v>
      </c>
      <c r="AA6842" s="94">
        <v>649600</v>
      </c>
      <c r="AB6842" s="94">
        <v>649600</v>
      </c>
      <c r="AC6842">
        <f t="shared" si="212"/>
        <v>5000</v>
      </c>
      <c r="AD6842" t="str">
        <f t="shared" si="213"/>
        <v>303</v>
      </c>
    </row>
    <row r="6843" spans="1:30" hidden="1" x14ac:dyDescent="0.25">
      <c r="A6843">
        <v>211113030100001</v>
      </c>
      <c r="B6843">
        <v>173</v>
      </c>
      <c r="C6843" t="s">
        <v>3411</v>
      </c>
      <c r="D6843">
        <v>59701</v>
      </c>
      <c r="E6843">
        <v>2</v>
      </c>
      <c r="F6843">
        <v>11</v>
      </c>
      <c r="G6843" t="s">
        <v>160</v>
      </c>
      <c r="H6843" t="s">
        <v>143</v>
      </c>
      <c r="I6843" t="s">
        <v>143</v>
      </c>
      <c r="J6843" t="s">
        <v>125</v>
      </c>
      <c r="K6843" t="s">
        <v>3420</v>
      </c>
      <c r="L6843" t="s">
        <v>3612</v>
      </c>
      <c r="N6843" t="s">
        <v>381</v>
      </c>
      <c r="O6843" t="s">
        <v>391</v>
      </c>
      <c r="P6843" t="s">
        <v>392</v>
      </c>
      <c r="Q6843" t="s">
        <v>3608</v>
      </c>
      <c r="R6843" t="s">
        <v>794</v>
      </c>
      <c r="S6843" t="s">
        <v>164</v>
      </c>
      <c r="T6843" t="s">
        <v>165</v>
      </c>
      <c r="U6843" t="s">
        <v>151</v>
      </c>
      <c r="V6843" t="s">
        <v>407</v>
      </c>
      <c r="W6843" t="s">
        <v>136</v>
      </c>
      <c r="X6843" t="s">
        <v>3422</v>
      </c>
      <c r="AA6843" s="94">
        <v>137600</v>
      </c>
      <c r="AB6843" s="94">
        <v>137600</v>
      </c>
      <c r="AC6843">
        <f t="shared" si="212"/>
        <v>5000</v>
      </c>
      <c r="AD6843" t="str">
        <f t="shared" si="213"/>
        <v>303</v>
      </c>
    </row>
    <row r="6844" spans="1:30" hidden="1" x14ac:dyDescent="0.25">
      <c r="A6844">
        <v>211113030100001</v>
      </c>
      <c r="B6844">
        <v>173</v>
      </c>
      <c r="C6844" t="s">
        <v>3411</v>
      </c>
      <c r="D6844">
        <v>59701</v>
      </c>
      <c r="E6844">
        <v>2</v>
      </c>
      <c r="F6844">
        <v>11</v>
      </c>
      <c r="G6844" t="s">
        <v>160</v>
      </c>
      <c r="H6844" t="s">
        <v>143</v>
      </c>
      <c r="I6844" t="s">
        <v>538</v>
      </c>
      <c r="J6844" t="s">
        <v>125</v>
      </c>
      <c r="K6844" t="s">
        <v>3417</v>
      </c>
      <c r="L6844" t="s">
        <v>3613</v>
      </c>
      <c r="N6844" t="s">
        <v>381</v>
      </c>
      <c r="O6844" t="s">
        <v>391</v>
      </c>
      <c r="P6844" t="s">
        <v>392</v>
      </c>
      <c r="Q6844" t="s">
        <v>3608</v>
      </c>
      <c r="R6844" t="s">
        <v>794</v>
      </c>
      <c r="S6844" t="s">
        <v>164</v>
      </c>
      <c r="T6844" t="s">
        <v>165</v>
      </c>
      <c r="U6844" t="s">
        <v>151</v>
      </c>
      <c r="V6844" t="s">
        <v>540</v>
      </c>
      <c r="W6844" t="s">
        <v>136</v>
      </c>
      <c r="X6844" t="s">
        <v>3419</v>
      </c>
      <c r="AA6844" s="94">
        <v>11076.888000000001</v>
      </c>
      <c r="AB6844" s="94">
        <v>11076.89</v>
      </c>
      <c r="AC6844">
        <f t="shared" si="212"/>
        <v>5000</v>
      </c>
      <c r="AD6844" t="str">
        <f t="shared" si="213"/>
        <v>303</v>
      </c>
    </row>
    <row r="6845" spans="1:30" hidden="1" x14ac:dyDescent="0.25">
      <c r="A6845">
        <v>211113030100001</v>
      </c>
      <c r="B6845">
        <v>173</v>
      </c>
      <c r="C6845" t="s">
        <v>3411</v>
      </c>
      <c r="D6845">
        <v>59701</v>
      </c>
      <c r="E6845">
        <v>2</v>
      </c>
      <c r="F6845">
        <v>11</v>
      </c>
      <c r="G6845" t="s">
        <v>160</v>
      </c>
      <c r="H6845" t="s">
        <v>143</v>
      </c>
      <c r="I6845" t="s">
        <v>538</v>
      </c>
      <c r="J6845" t="s">
        <v>125</v>
      </c>
      <c r="K6845" t="s">
        <v>3420</v>
      </c>
      <c r="L6845" t="s">
        <v>3614</v>
      </c>
      <c r="N6845" t="s">
        <v>381</v>
      </c>
      <c r="O6845" t="s">
        <v>391</v>
      </c>
      <c r="P6845" t="s">
        <v>392</v>
      </c>
      <c r="Q6845" t="s">
        <v>3608</v>
      </c>
      <c r="R6845" t="s">
        <v>794</v>
      </c>
      <c r="S6845" t="s">
        <v>164</v>
      </c>
      <c r="T6845" t="s">
        <v>165</v>
      </c>
      <c r="U6845" t="s">
        <v>151</v>
      </c>
      <c r="V6845" t="s">
        <v>540</v>
      </c>
      <c r="W6845" t="s">
        <v>136</v>
      </c>
      <c r="X6845" t="s">
        <v>3422</v>
      </c>
      <c r="AA6845" s="94">
        <v>684800</v>
      </c>
      <c r="AB6845" s="94">
        <v>684800</v>
      </c>
      <c r="AC6845">
        <f t="shared" si="212"/>
        <v>5000</v>
      </c>
      <c r="AD6845" t="str">
        <f t="shared" si="213"/>
        <v>303</v>
      </c>
    </row>
    <row r="6846" spans="1:30" hidden="1" x14ac:dyDescent="0.25">
      <c r="A6846">
        <v>211113030100001</v>
      </c>
      <c r="B6846">
        <v>173</v>
      </c>
      <c r="C6846" t="s">
        <v>3411</v>
      </c>
      <c r="D6846">
        <v>59701</v>
      </c>
      <c r="E6846">
        <v>2</v>
      </c>
      <c r="F6846">
        <v>11</v>
      </c>
      <c r="G6846" t="s">
        <v>160</v>
      </c>
      <c r="H6846" t="s">
        <v>143</v>
      </c>
      <c r="I6846" t="s">
        <v>541</v>
      </c>
      <c r="J6846" t="s">
        <v>125</v>
      </c>
      <c r="K6846" t="s">
        <v>3417</v>
      </c>
      <c r="L6846" t="s">
        <v>3615</v>
      </c>
      <c r="N6846" t="s">
        <v>381</v>
      </c>
      <c r="O6846" t="s">
        <v>391</v>
      </c>
      <c r="P6846" t="s">
        <v>392</v>
      </c>
      <c r="Q6846" t="s">
        <v>3608</v>
      </c>
      <c r="R6846" t="s">
        <v>794</v>
      </c>
      <c r="S6846" t="s">
        <v>164</v>
      </c>
      <c r="T6846" t="s">
        <v>165</v>
      </c>
      <c r="U6846" t="s">
        <v>151</v>
      </c>
      <c r="V6846" t="s">
        <v>542</v>
      </c>
      <c r="W6846" t="s">
        <v>136</v>
      </c>
      <c r="X6846" t="s">
        <v>3419</v>
      </c>
      <c r="AA6846" s="94">
        <v>23331.040000000001</v>
      </c>
      <c r="AB6846" s="94">
        <v>23331.040000000001</v>
      </c>
      <c r="AC6846">
        <f t="shared" si="212"/>
        <v>5000</v>
      </c>
      <c r="AD6846" t="str">
        <f t="shared" si="213"/>
        <v>303</v>
      </c>
    </row>
    <row r="6847" spans="1:30" hidden="1" x14ac:dyDescent="0.25">
      <c r="A6847">
        <v>211113030100001</v>
      </c>
      <c r="B6847">
        <v>171</v>
      </c>
      <c r="C6847" t="s">
        <v>429</v>
      </c>
      <c r="D6847">
        <v>59701</v>
      </c>
      <c r="E6847">
        <v>2</v>
      </c>
      <c r="F6847">
        <v>25</v>
      </c>
      <c r="G6847" t="s">
        <v>432</v>
      </c>
      <c r="H6847" t="s">
        <v>143</v>
      </c>
      <c r="I6847" t="s">
        <v>159</v>
      </c>
      <c r="J6847" t="s">
        <v>125</v>
      </c>
      <c r="K6847" t="s">
        <v>3412</v>
      </c>
      <c r="L6847" t="s">
        <v>3616</v>
      </c>
      <c r="N6847" t="s">
        <v>381</v>
      </c>
      <c r="O6847" t="s">
        <v>398</v>
      </c>
      <c r="P6847" t="s">
        <v>392</v>
      </c>
      <c r="Q6847" t="s">
        <v>3608</v>
      </c>
      <c r="R6847" t="s">
        <v>794</v>
      </c>
      <c r="S6847" t="s">
        <v>132</v>
      </c>
      <c r="T6847" t="s">
        <v>393</v>
      </c>
      <c r="U6847" t="s">
        <v>151</v>
      </c>
      <c r="V6847" t="s">
        <v>399</v>
      </c>
      <c r="W6847" t="s">
        <v>136</v>
      </c>
      <c r="X6847" t="s">
        <v>3415</v>
      </c>
      <c r="AA6847" s="94">
        <v>105600</v>
      </c>
      <c r="AB6847" s="94">
        <v>105600</v>
      </c>
      <c r="AC6847">
        <f t="shared" si="212"/>
        <v>5000</v>
      </c>
      <c r="AD6847" t="str">
        <f t="shared" si="213"/>
        <v>303</v>
      </c>
    </row>
    <row r="6848" spans="1:30" hidden="1" x14ac:dyDescent="0.25">
      <c r="A6848">
        <v>211113030100001</v>
      </c>
      <c r="B6848">
        <v>173</v>
      </c>
      <c r="C6848" t="s">
        <v>429</v>
      </c>
      <c r="D6848">
        <v>59701</v>
      </c>
      <c r="E6848">
        <v>2</v>
      </c>
      <c r="F6848">
        <v>25</v>
      </c>
      <c r="G6848" t="s">
        <v>432</v>
      </c>
      <c r="H6848" t="s">
        <v>143</v>
      </c>
      <c r="I6848" t="s">
        <v>545</v>
      </c>
      <c r="J6848" t="s">
        <v>125</v>
      </c>
      <c r="K6848" t="s">
        <v>3417</v>
      </c>
      <c r="L6848" t="s">
        <v>3617</v>
      </c>
      <c r="N6848" t="s">
        <v>381</v>
      </c>
      <c r="O6848" t="s">
        <v>391</v>
      </c>
      <c r="P6848" t="s">
        <v>392</v>
      </c>
      <c r="Q6848" t="s">
        <v>3608</v>
      </c>
      <c r="R6848" t="s">
        <v>794</v>
      </c>
      <c r="S6848" t="s">
        <v>132</v>
      </c>
      <c r="T6848" t="s">
        <v>393</v>
      </c>
      <c r="U6848" t="s">
        <v>151</v>
      </c>
      <c r="V6848" t="s">
        <v>546</v>
      </c>
      <c r="W6848" t="s">
        <v>136</v>
      </c>
      <c r="X6848" t="s">
        <v>3419</v>
      </c>
      <c r="AA6848" s="94">
        <v>2598400</v>
      </c>
      <c r="AB6848" s="94">
        <v>2598400</v>
      </c>
      <c r="AC6848">
        <f t="shared" si="212"/>
        <v>5000</v>
      </c>
      <c r="AD6848" t="str">
        <f t="shared" si="213"/>
        <v>303</v>
      </c>
    </row>
    <row r="6849" spans="1:30" hidden="1" x14ac:dyDescent="0.25">
      <c r="A6849">
        <v>211113030100001</v>
      </c>
      <c r="B6849">
        <v>173</v>
      </c>
      <c r="C6849" t="s">
        <v>429</v>
      </c>
      <c r="D6849">
        <v>59701</v>
      </c>
      <c r="E6849">
        <v>2</v>
      </c>
      <c r="F6849">
        <v>25</v>
      </c>
      <c r="G6849" t="s">
        <v>432</v>
      </c>
      <c r="H6849" t="s">
        <v>143</v>
      </c>
      <c r="I6849" t="s">
        <v>143</v>
      </c>
      <c r="J6849" t="s">
        <v>125</v>
      </c>
      <c r="K6849" t="s">
        <v>3420</v>
      </c>
      <c r="L6849" t="s">
        <v>3618</v>
      </c>
      <c r="N6849" t="s">
        <v>381</v>
      </c>
      <c r="O6849" t="s">
        <v>391</v>
      </c>
      <c r="P6849" t="s">
        <v>392</v>
      </c>
      <c r="Q6849" t="s">
        <v>3608</v>
      </c>
      <c r="R6849" t="s">
        <v>794</v>
      </c>
      <c r="S6849" t="s">
        <v>132</v>
      </c>
      <c r="T6849" t="s">
        <v>393</v>
      </c>
      <c r="U6849" t="s">
        <v>151</v>
      </c>
      <c r="V6849" t="s">
        <v>407</v>
      </c>
      <c r="W6849" t="s">
        <v>136</v>
      </c>
      <c r="X6849" t="s">
        <v>3422</v>
      </c>
      <c r="AA6849" s="94">
        <v>550400</v>
      </c>
      <c r="AB6849" s="94">
        <v>550400</v>
      </c>
      <c r="AC6849">
        <f t="shared" si="212"/>
        <v>5000</v>
      </c>
      <c r="AD6849" t="str">
        <f t="shared" si="213"/>
        <v>303</v>
      </c>
    </row>
    <row r="6850" spans="1:30" hidden="1" x14ac:dyDescent="0.25">
      <c r="A6850">
        <v>211113030100001</v>
      </c>
      <c r="B6850">
        <v>173</v>
      </c>
      <c r="C6850" t="s">
        <v>429</v>
      </c>
      <c r="D6850">
        <v>59701</v>
      </c>
      <c r="E6850">
        <v>2</v>
      </c>
      <c r="F6850">
        <v>25</v>
      </c>
      <c r="G6850" t="s">
        <v>432</v>
      </c>
      <c r="H6850" t="s">
        <v>143</v>
      </c>
      <c r="I6850" t="s">
        <v>538</v>
      </c>
      <c r="J6850" t="s">
        <v>125</v>
      </c>
      <c r="K6850" t="s">
        <v>3417</v>
      </c>
      <c r="L6850" t="s">
        <v>3619</v>
      </c>
      <c r="N6850" t="s">
        <v>381</v>
      </c>
      <c r="O6850" t="s">
        <v>391</v>
      </c>
      <c r="P6850" t="s">
        <v>392</v>
      </c>
      <c r="Q6850" t="s">
        <v>3608</v>
      </c>
      <c r="R6850" t="s">
        <v>794</v>
      </c>
      <c r="S6850" t="s">
        <v>132</v>
      </c>
      <c r="T6850" t="s">
        <v>393</v>
      </c>
      <c r="U6850" t="s">
        <v>151</v>
      </c>
      <c r="V6850" t="s">
        <v>540</v>
      </c>
      <c r="W6850" t="s">
        <v>136</v>
      </c>
      <c r="X6850" t="s">
        <v>3419</v>
      </c>
      <c r="AA6850" s="94">
        <v>44308</v>
      </c>
      <c r="AB6850" s="94">
        <v>44308</v>
      </c>
      <c r="AC6850">
        <f t="shared" si="212"/>
        <v>5000</v>
      </c>
      <c r="AD6850" t="str">
        <f t="shared" si="213"/>
        <v>303</v>
      </c>
    </row>
    <row r="6851" spans="1:30" hidden="1" x14ac:dyDescent="0.25">
      <c r="A6851">
        <v>211113030100001</v>
      </c>
      <c r="B6851">
        <v>173</v>
      </c>
      <c r="C6851" t="s">
        <v>429</v>
      </c>
      <c r="D6851">
        <v>59701</v>
      </c>
      <c r="E6851">
        <v>2</v>
      </c>
      <c r="F6851">
        <v>25</v>
      </c>
      <c r="G6851" t="s">
        <v>432</v>
      </c>
      <c r="H6851" t="s">
        <v>143</v>
      </c>
      <c r="I6851" t="s">
        <v>538</v>
      </c>
      <c r="J6851" t="s">
        <v>125</v>
      </c>
      <c r="K6851" t="s">
        <v>3420</v>
      </c>
      <c r="L6851" t="s">
        <v>3620</v>
      </c>
      <c r="N6851" t="s">
        <v>381</v>
      </c>
      <c r="O6851" t="s">
        <v>391</v>
      </c>
      <c r="P6851" t="s">
        <v>392</v>
      </c>
      <c r="Q6851" t="s">
        <v>3608</v>
      </c>
      <c r="R6851" t="s">
        <v>794</v>
      </c>
      <c r="S6851" t="s">
        <v>132</v>
      </c>
      <c r="T6851" t="s">
        <v>393</v>
      </c>
      <c r="U6851" t="s">
        <v>151</v>
      </c>
      <c r="V6851" t="s">
        <v>540</v>
      </c>
      <c r="W6851" t="s">
        <v>136</v>
      </c>
      <c r="X6851" t="s">
        <v>3422</v>
      </c>
      <c r="AA6851" s="94">
        <v>2739200</v>
      </c>
      <c r="AB6851" s="94">
        <v>2739200</v>
      </c>
      <c r="AC6851">
        <f t="shared" ref="AC6851:AC6914" si="214">MID(D6851,1,1)*1000</f>
        <v>5000</v>
      </c>
      <c r="AD6851" t="str">
        <f t="shared" ref="AD6851:AD6914" si="215">MID(A6851,6,3)</f>
        <v>303</v>
      </c>
    </row>
    <row r="6852" spans="1:30" hidden="1" x14ac:dyDescent="0.25">
      <c r="A6852">
        <v>211113030100001</v>
      </c>
      <c r="B6852">
        <v>173</v>
      </c>
      <c r="C6852" t="s">
        <v>429</v>
      </c>
      <c r="D6852">
        <v>59701</v>
      </c>
      <c r="E6852">
        <v>2</v>
      </c>
      <c r="F6852">
        <v>25</v>
      </c>
      <c r="G6852" t="s">
        <v>432</v>
      </c>
      <c r="H6852" t="s">
        <v>143</v>
      </c>
      <c r="I6852" t="s">
        <v>541</v>
      </c>
      <c r="J6852" t="s">
        <v>125</v>
      </c>
      <c r="K6852" t="s">
        <v>3417</v>
      </c>
      <c r="L6852" t="s">
        <v>3621</v>
      </c>
      <c r="N6852" t="s">
        <v>381</v>
      </c>
      <c r="O6852" t="s">
        <v>391</v>
      </c>
      <c r="P6852" t="s">
        <v>392</v>
      </c>
      <c r="Q6852" t="s">
        <v>3608</v>
      </c>
      <c r="R6852" t="s">
        <v>794</v>
      </c>
      <c r="S6852" t="s">
        <v>132</v>
      </c>
      <c r="T6852" t="s">
        <v>393</v>
      </c>
      <c r="U6852" t="s">
        <v>151</v>
      </c>
      <c r="V6852" t="s">
        <v>542</v>
      </c>
      <c r="W6852" t="s">
        <v>136</v>
      </c>
      <c r="X6852" t="s">
        <v>3419</v>
      </c>
      <c r="AA6852" s="94">
        <v>93323.200000000012</v>
      </c>
      <c r="AB6852" s="94">
        <v>93323.199999999997</v>
      </c>
      <c r="AC6852">
        <f t="shared" si="214"/>
        <v>5000</v>
      </c>
      <c r="AD6852" t="str">
        <f t="shared" si="215"/>
        <v>303</v>
      </c>
    </row>
    <row r="6853" spans="1:30" hidden="1" x14ac:dyDescent="0.25">
      <c r="A6853">
        <v>211113030100001</v>
      </c>
      <c r="B6853">
        <v>172</v>
      </c>
      <c r="C6853" t="s">
        <v>3474</v>
      </c>
      <c r="D6853">
        <v>62201</v>
      </c>
      <c r="E6853">
        <v>2</v>
      </c>
      <c r="F6853">
        <v>12</v>
      </c>
      <c r="G6853" t="s">
        <v>160</v>
      </c>
      <c r="H6853" t="s">
        <v>388</v>
      </c>
      <c r="I6853" t="s">
        <v>124</v>
      </c>
      <c r="J6853" t="s">
        <v>125</v>
      </c>
      <c r="K6853" t="s">
        <v>3622</v>
      </c>
      <c r="L6853" t="s">
        <v>3623</v>
      </c>
      <c r="N6853" t="s">
        <v>381</v>
      </c>
      <c r="O6853" t="s">
        <v>441</v>
      </c>
      <c r="P6853" t="s">
        <v>3477</v>
      </c>
      <c r="Q6853" t="s">
        <v>3624</v>
      </c>
      <c r="R6853" t="s">
        <v>794</v>
      </c>
      <c r="S6853" t="s">
        <v>795</v>
      </c>
      <c r="T6853" t="s">
        <v>165</v>
      </c>
      <c r="U6853" t="s">
        <v>394</v>
      </c>
      <c r="V6853" t="s">
        <v>135</v>
      </c>
      <c r="W6853" t="s">
        <v>136</v>
      </c>
      <c r="X6853" t="s">
        <v>3625</v>
      </c>
      <c r="AA6853" s="94">
        <v>3793200</v>
      </c>
      <c r="AB6853" s="94">
        <v>3793200</v>
      </c>
      <c r="AC6853">
        <f t="shared" si="214"/>
        <v>6000</v>
      </c>
      <c r="AD6853" t="str">
        <f t="shared" si="215"/>
        <v>303</v>
      </c>
    </row>
    <row r="6854" spans="1:30" hidden="1" x14ac:dyDescent="0.25">
      <c r="A6854">
        <v>311113220100000</v>
      </c>
      <c r="B6854">
        <v>421</v>
      </c>
      <c r="C6854" t="s">
        <v>788</v>
      </c>
      <c r="D6854">
        <v>42403</v>
      </c>
      <c r="E6854">
        <v>2</v>
      </c>
      <c r="F6854">
        <v>11</v>
      </c>
      <c r="G6854" t="s">
        <v>160</v>
      </c>
      <c r="H6854" t="s">
        <v>143</v>
      </c>
      <c r="I6854" t="s">
        <v>124</v>
      </c>
      <c r="J6854" t="s">
        <v>3295</v>
      </c>
      <c r="K6854" t="s">
        <v>3167</v>
      </c>
      <c r="L6854" t="s">
        <v>3626</v>
      </c>
      <c r="N6854" t="s">
        <v>705</v>
      </c>
      <c r="O6854" t="s">
        <v>786</v>
      </c>
      <c r="P6854" t="s">
        <v>792</v>
      </c>
      <c r="Q6854" t="s">
        <v>893</v>
      </c>
      <c r="R6854" t="s">
        <v>794</v>
      </c>
      <c r="S6854" t="s">
        <v>164</v>
      </c>
      <c r="T6854" t="s">
        <v>165</v>
      </c>
      <c r="U6854" t="s">
        <v>151</v>
      </c>
      <c r="V6854" t="s">
        <v>135</v>
      </c>
      <c r="W6854" t="s">
        <v>3297</v>
      </c>
      <c r="X6854" t="s">
        <v>3169</v>
      </c>
      <c r="AA6854" s="94">
        <v>241067.29000000004</v>
      </c>
      <c r="AB6854" s="94">
        <v>241067.29</v>
      </c>
      <c r="AC6854">
        <f t="shared" si="214"/>
        <v>4000</v>
      </c>
      <c r="AD6854" t="str">
        <f t="shared" si="215"/>
        <v>322</v>
      </c>
    </row>
    <row r="6855" spans="1:30" hidden="1" x14ac:dyDescent="0.25">
      <c r="A6855">
        <v>211113030155900</v>
      </c>
      <c r="B6855">
        <v>121</v>
      </c>
      <c r="C6855" t="s">
        <v>910</v>
      </c>
      <c r="D6855">
        <v>75101</v>
      </c>
      <c r="E6855">
        <v>2</v>
      </c>
      <c r="F6855">
        <v>12</v>
      </c>
      <c r="G6855" t="s">
        <v>160</v>
      </c>
      <c r="H6855" t="s">
        <v>143</v>
      </c>
      <c r="I6855" t="s">
        <v>124</v>
      </c>
      <c r="J6855" t="s">
        <v>125</v>
      </c>
      <c r="K6855" t="s">
        <v>3627</v>
      </c>
      <c r="N6855" t="s">
        <v>3628</v>
      </c>
      <c r="O6855" t="s">
        <v>587</v>
      </c>
      <c r="P6855" t="s">
        <v>912</v>
      </c>
      <c r="Q6855" t="s">
        <v>924</v>
      </c>
      <c r="R6855" t="s">
        <v>794</v>
      </c>
      <c r="S6855" t="s">
        <v>795</v>
      </c>
      <c r="T6855" t="s">
        <v>165</v>
      </c>
      <c r="U6855" t="s">
        <v>151</v>
      </c>
      <c r="V6855" t="s">
        <v>135</v>
      </c>
      <c r="W6855" t="s">
        <v>136</v>
      </c>
      <c r="AA6855" s="94">
        <v>40000000</v>
      </c>
      <c r="AB6855" s="94">
        <v>40000000</v>
      </c>
      <c r="AC6855">
        <f t="shared" si="214"/>
        <v>7000</v>
      </c>
      <c r="AD6855" t="str">
        <f t="shared" si="215"/>
        <v>303</v>
      </c>
    </row>
    <row r="6856" spans="1:30" hidden="1" x14ac:dyDescent="0.25">
      <c r="A6856">
        <v>211113030210001</v>
      </c>
      <c r="B6856">
        <v>132</v>
      </c>
      <c r="C6856" t="s">
        <v>3629</v>
      </c>
      <c r="D6856">
        <v>51901</v>
      </c>
      <c r="E6856">
        <v>2</v>
      </c>
      <c r="F6856">
        <v>12</v>
      </c>
      <c r="G6856" t="s">
        <v>160</v>
      </c>
      <c r="H6856" t="s">
        <v>388</v>
      </c>
      <c r="I6856" t="s">
        <v>124</v>
      </c>
      <c r="J6856" t="s">
        <v>125</v>
      </c>
      <c r="K6856">
        <v>218009701</v>
      </c>
      <c r="N6856" t="s">
        <v>611</v>
      </c>
      <c r="O6856" t="s">
        <v>382</v>
      </c>
      <c r="P6856" t="s">
        <v>912</v>
      </c>
      <c r="Q6856" t="s">
        <v>3473</v>
      </c>
      <c r="R6856" t="s">
        <v>794</v>
      </c>
      <c r="S6856" t="s">
        <v>795</v>
      </c>
      <c r="T6856" t="s">
        <v>165</v>
      </c>
      <c r="U6856" t="s">
        <v>394</v>
      </c>
      <c r="V6856" t="s">
        <v>135</v>
      </c>
      <c r="W6856" t="s">
        <v>136</v>
      </c>
      <c r="AA6856" s="94">
        <v>51619.12</v>
      </c>
      <c r="AB6856" s="94">
        <v>51619.12</v>
      </c>
      <c r="AC6856">
        <f t="shared" si="214"/>
        <v>5000</v>
      </c>
      <c r="AD6856" t="str">
        <f t="shared" si="215"/>
        <v>303</v>
      </c>
    </row>
    <row r="6857" spans="1:30" hidden="1" x14ac:dyDescent="0.25">
      <c r="A6857">
        <v>211113040100001</v>
      </c>
      <c r="B6857">
        <v>133</v>
      </c>
      <c r="C6857" t="s">
        <v>3630</v>
      </c>
      <c r="D6857">
        <v>21401</v>
      </c>
      <c r="E6857">
        <v>2</v>
      </c>
      <c r="F6857">
        <v>11</v>
      </c>
      <c r="G6857" t="s">
        <v>160</v>
      </c>
      <c r="H6857" t="s">
        <v>143</v>
      </c>
      <c r="I6857" t="s">
        <v>124</v>
      </c>
      <c r="J6857" t="s">
        <v>125</v>
      </c>
      <c r="K6857" t="s">
        <v>3631</v>
      </c>
      <c r="L6857" t="s">
        <v>3632</v>
      </c>
      <c r="N6857" t="s">
        <v>768</v>
      </c>
      <c r="O6857" t="s">
        <v>1005</v>
      </c>
      <c r="P6857" t="s">
        <v>912</v>
      </c>
      <c r="Q6857" t="s">
        <v>193</v>
      </c>
      <c r="R6857" t="s">
        <v>794</v>
      </c>
      <c r="S6857" t="s">
        <v>164</v>
      </c>
      <c r="T6857" t="s">
        <v>165</v>
      </c>
      <c r="U6857" t="s">
        <v>151</v>
      </c>
      <c r="V6857" t="s">
        <v>135</v>
      </c>
      <c r="W6857" t="s">
        <v>136</v>
      </c>
      <c r="X6857" t="s">
        <v>3633</v>
      </c>
      <c r="AA6857" s="94">
        <v>80220.02</v>
      </c>
      <c r="AB6857" s="94">
        <v>80220.02</v>
      </c>
      <c r="AC6857">
        <f t="shared" si="214"/>
        <v>2000</v>
      </c>
      <c r="AD6857" t="str">
        <f t="shared" si="215"/>
        <v>304</v>
      </c>
    </row>
    <row r="6858" spans="1:30" hidden="1" x14ac:dyDescent="0.25">
      <c r="A6858">
        <v>211113040100001</v>
      </c>
      <c r="B6858">
        <v>133</v>
      </c>
      <c r="C6858" t="s">
        <v>3630</v>
      </c>
      <c r="D6858">
        <v>51501</v>
      </c>
      <c r="E6858">
        <v>2</v>
      </c>
      <c r="F6858">
        <v>12</v>
      </c>
      <c r="G6858" t="s">
        <v>160</v>
      </c>
      <c r="H6858" t="s">
        <v>143</v>
      </c>
      <c r="I6858" t="s">
        <v>124</v>
      </c>
      <c r="J6858" t="s">
        <v>125</v>
      </c>
      <c r="K6858" t="s">
        <v>3631</v>
      </c>
      <c r="L6858" t="s">
        <v>3634</v>
      </c>
      <c r="N6858" t="s">
        <v>768</v>
      </c>
      <c r="O6858" t="s">
        <v>1005</v>
      </c>
      <c r="P6858" t="s">
        <v>912</v>
      </c>
      <c r="Q6858" t="s">
        <v>3445</v>
      </c>
      <c r="R6858" t="s">
        <v>794</v>
      </c>
      <c r="S6858" t="s">
        <v>795</v>
      </c>
      <c r="T6858" t="s">
        <v>165</v>
      </c>
      <c r="U6858" t="s">
        <v>151</v>
      </c>
      <c r="V6858" t="s">
        <v>135</v>
      </c>
      <c r="W6858" t="s">
        <v>136</v>
      </c>
      <c r="X6858" t="s">
        <v>3633</v>
      </c>
      <c r="AA6858" s="94">
        <v>2697528.97</v>
      </c>
      <c r="AB6858" s="94">
        <v>2697528.97</v>
      </c>
      <c r="AC6858">
        <f t="shared" si="214"/>
        <v>5000</v>
      </c>
      <c r="AD6858" t="str">
        <f t="shared" si="215"/>
        <v>304</v>
      </c>
    </row>
    <row r="6859" spans="1:30" hidden="1" x14ac:dyDescent="0.25">
      <c r="A6859">
        <v>211113040100001</v>
      </c>
      <c r="B6859">
        <v>133</v>
      </c>
      <c r="C6859" t="s">
        <v>3630</v>
      </c>
      <c r="D6859">
        <v>52101</v>
      </c>
      <c r="E6859">
        <v>2</v>
      </c>
      <c r="F6859">
        <v>12</v>
      </c>
      <c r="G6859" t="s">
        <v>160</v>
      </c>
      <c r="H6859" t="s">
        <v>143</v>
      </c>
      <c r="I6859" t="s">
        <v>124</v>
      </c>
      <c r="J6859" t="s">
        <v>125</v>
      </c>
      <c r="K6859" t="s">
        <v>3631</v>
      </c>
      <c r="L6859" t="s">
        <v>3635</v>
      </c>
      <c r="N6859" t="s">
        <v>768</v>
      </c>
      <c r="O6859" t="s">
        <v>1005</v>
      </c>
      <c r="P6859" t="s">
        <v>912</v>
      </c>
      <c r="Q6859" t="s">
        <v>1954</v>
      </c>
      <c r="R6859" t="s">
        <v>794</v>
      </c>
      <c r="S6859" t="s">
        <v>795</v>
      </c>
      <c r="T6859" t="s">
        <v>165</v>
      </c>
      <c r="U6859" t="s">
        <v>151</v>
      </c>
      <c r="V6859" t="s">
        <v>135</v>
      </c>
      <c r="W6859" t="s">
        <v>136</v>
      </c>
      <c r="X6859" t="s">
        <v>3633</v>
      </c>
      <c r="AA6859" s="94">
        <v>14652.27</v>
      </c>
      <c r="AB6859" s="94">
        <v>14652.27</v>
      </c>
      <c r="AC6859">
        <f t="shared" si="214"/>
        <v>5000</v>
      </c>
      <c r="AD6859" t="str">
        <f t="shared" si="215"/>
        <v>304</v>
      </c>
    </row>
    <row r="6860" spans="1:30" hidden="1" x14ac:dyDescent="0.25">
      <c r="A6860">
        <v>211113040100001</v>
      </c>
      <c r="B6860">
        <v>133</v>
      </c>
      <c r="C6860" t="s">
        <v>3630</v>
      </c>
      <c r="D6860">
        <v>52301</v>
      </c>
      <c r="E6860">
        <v>2</v>
      </c>
      <c r="F6860">
        <v>12</v>
      </c>
      <c r="G6860" t="s">
        <v>160</v>
      </c>
      <c r="H6860" t="s">
        <v>143</v>
      </c>
      <c r="I6860" t="s">
        <v>124</v>
      </c>
      <c r="J6860" t="s">
        <v>125</v>
      </c>
      <c r="K6860" t="s">
        <v>3631</v>
      </c>
      <c r="L6860" t="s">
        <v>3636</v>
      </c>
      <c r="N6860" t="s">
        <v>768</v>
      </c>
      <c r="O6860" t="s">
        <v>1005</v>
      </c>
      <c r="P6860" t="s">
        <v>912</v>
      </c>
      <c r="Q6860" t="s">
        <v>3494</v>
      </c>
      <c r="R6860" t="s">
        <v>794</v>
      </c>
      <c r="S6860" t="s">
        <v>795</v>
      </c>
      <c r="T6860" t="s">
        <v>165</v>
      </c>
      <c r="U6860" t="s">
        <v>151</v>
      </c>
      <c r="V6860" t="s">
        <v>135</v>
      </c>
      <c r="W6860" t="s">
        <v>136</v>
      </c>
      <c r="X6860" t="s">
        <v>3633</v>
      </c>
      <c r="AA6860" s="94">
        <v>14329.36</v>
      </c>
      <c r="AB6860" s="94">
        <v>14329.36</v>
      </c>
      <c r="AC6860">
        <f t="shared" si="214"/>
        <v>5000</v>
      </c>
      <c r="AD6860" t="str">
        <f t="shared" si="215"/>
        <v>304</v>
      </c>
    </row>
    <row r="6861" spans="1:30" hidden="1" x14ac:dyDescent="0.25">
      <c r="A6861">
        <v>211113040100001</v>
      </c>
      <c r="B6861">
        <v>152</v>
      </c>
      <c r="C6861" t="s">
        <v>3630</v>
      </c>
      <c r="D6861">
        <v>56401</v>
      </c>
      <c r="E6861">
        <v>2</v>
      </c>
      <c r="F6861">
        <v>12</v>
      </c>
      <c r="G6861" t="s">
        <v>160</v>
      </c>
      <c r="H6861" t="s">
        <v>143</v>
      </c>
      <c r="I6861" t="s">
        <v>124</v>
      </c>
      <c r="J6861" t="s">
        <v>125</v>
      </c>
      <c r="K6861" t="s">
        <v>3637</v>
      </c>
      <c r="L6861" t="s">
        <v>3638</v>
      </c>
      <c r="N6861" t="s">
        <v>768</v>
      </c>
      <c r="O6861" t="s">
        <v>769</v>
      </c>
      <c r="P6861" t="s">
        <v>912</v>
      </c>
      <c r="Q6861" t="s">
        <v>3558</v>
      </c>
      <c r="R6861" t="s">
        <v>794</v>
      </c>
      <c r="S6861" t="s">
        <v>795</v>
      </c>
      <c r="T6861" t="s">
        <v>165</v>
      </c>
      <c r="U6861" t="s">
        <v>151</v>
      </c>
      <c r="V6861" t="s">
        <v>135</v>
      </c>
      <c r="W6861" t="s">
        <v>136</v>
      </c>
      <c r="X6861" t="s">
        <v>3639</v>
      </c>
      <c r="AA6861" s="94">
        <v>1500000</v>
      </c>
      <c r="AB6861" s="94">
        <v>1500000</v>
      </c>
      <c r="AC6861">
        <f t="shared" si="214"/>
        <v>5000</v>
      </c>
      <c r="AD6861" t="str">
        <f t="shared" si="215"/>
        <v>304</v>
      </c>
    </row>
    <row r="6862" spans="1:30" hidden="1" x14ac:dyDescent="0.25">
      <c r="A6862">
        <v>211113040100001</v>
      </c>
      <c r="B6862">
        <v>152</v>
      </c>
      <c r="C6862" t="s">
        <v>3630</v>
      </c>
      <c r="D6862">
        <v>56901</v>
      </c>
      <c r="E6862">
        <v>2</v>
      </c>
      <c r="F6862">
        <v>12</v>
      </c>
      <c r="G6862" t="s">
        <v>160</v>
      </c>
      <c r="H6862" t="s">
        <v>143</v>
      </c>
      <c r="I6862" t="s">
        <v>124</v>
      </c>
      <c r="J6862" t="s">
        <v>125</v>
      </c>
      <c r="K6862" t="s">
        <v>3640</v>
      </c>
      <c r="L6862" t="s">
        <v>3641</v>
      </c>
      <c r="N6862" t="s">
        <v>768</v>
      </c>
      <c r="O6862" t="s">
        <v>769</v>
      </c>
      <c r="P6862" t="s">
        <v>912</v>
      </c>
      <c r="Q6862" t="s">
        <v>3592</v>
      </c>
      <c r="R6862" t="s">
        <v>794</v>
      </c>
      <c r="S6862" t="s">
        <v>795</v>
      </c>
      <c r="T6862" t="s">
        <v>165</v>
      </c>
      <c r="U6862" t="s">
        <v>151</v>
      </c>
      <c r="V6862" t="s">
        <v>135</v>
      </c>
      <c r="W6862" t="s">
        <v>136</v>
      </c>
      <c r="X6862" t="s">
        <v>3642</v>
      </c>
      <c r="AA6862" s="94">
        <v>6000000</v>
      </c>
      <c r="AB6862" s="94">
        <v>6000000</v>
      </c>
      <c r="AC6862">
        <f t="shared" si="214"/>
        <v>5000</v>
      </c>
      <c r="AD6862" t="str">
        <f t="shared" si="215"/>
        <v>304</v>
      </c>
    </row>
    <row r="6863" spans="1:30" hidden="1" x14ac:dyDescent="0.25">
      <c r="A6863">
        <v>211113040100001</v>
      </c>
      <c r="B6863">
        <v>133</v>
      </c>
      <c r="C6863" t="s">
        <v>3630</v>
      </c>
      <c r="D6863">
        <v>58902</v>
      </c>
      <c r="E6863">
        <v>2</v>
      </c>
      <c r="F6863">
        <v>11</v>
      </c>
      <c r="G6863" t="s">
        <v>160</v>
      </c>
      <c r="H6863" t="s">
        <v>143</v>
      </c>
      <c r="I6863" t="s">
        <v>124</v>
      </c>
      <c r="J6863" t="s">
        <v>125</v>
      </c>
      <c r="K6863" t="s">
        <v>3643</v>
      </c>
      <c r="L6863" t="s">
        <v>3644</v>
      </c>
      <c r="N6863" t="s">
        <v>768</v>
      </c>
      <c r="O6863" t="s">
        <v>1005</v>
      </c>
      <c r="P6863" t="s">
        <v>912</v>
      </c>
      <c r="Q6863" t="s">
        <v>3645</v>
      </c>
      <c r="R6863" t="s">
        <v>794</v>
      </c>
      <c r="S6863" t="s">
        <v>164</v>
      </c>
      <c r="T6863" t="s">
        <v>165</v>
      </c>
      <c r="U6863" t="s">
        <v>151</v>
      </c>
      <c r="V6863" t="s">
        <v>135</v>
      </c>
      <c r="W6863" t="s">
        <v>136</v>
      </c>
      <c r="X6863" t="s">
        <v>3646</v>
      </c>
      <c r="AA6863" s="94">
        <v>35435757.789999999</v>
      </c>
      <c r="AB6863" s="94">
        <v>35435757.789999999</v>
      </c>
      <c r="AC6863">
        <f t="shared" si="214"/>
        <v>5000</v>
      </c>
      <c r="AD6863" t="str">
        <f t="shared" si="215"/>
        <v>304</v>
      </c>
    </row>
    <row r="6864" spans="1:30" hidden="1" x14ac:dyDescent="0.25">
      <c r="A6864">
        <v>211113040100001</v>
      </c>
      <c r="B6864">
        <v>133</v>
      </c>
      <c r="C6864" t="s">
        <v>3630</v>
      </c>
      <c r="D6864">
        <v>59101</v>
      </c>
      <c r="E6864">
        <v>2</v>
      </c>
      <c r="F6864">
        <v>11</v>
      </c>
      <c r="G6864" t="s">
        <v>160</v>
      </c>
      <c r="H6864" t="s">
        <v>143</v>
      </c>
      <c r="I6864" t="s">
        <v>124</v>
      </c>
      <c r="J6864" t="s">
        <v>125</v>
      </c>
      <c r="K6864" t="s">
        <v>3631</v>
      </c>
      <c r="L6864" t="s">
        <v>3647</v>
      </c>
      <c r="N6864" t="s">
        <v>768</v>
      </c>
      <c r="O6864" t="s">
        <v>1005</v>
      </c>
      <c r="P6864" t="s">
        <v>912</v>
      </c>
      <c r="Q6864" t="s">
        <v>3601</v>
      </c>
      <c r="R6864" t="s">
        <v>794</v>
      </c>
      <c r="S6864" t="s">
        <v>164</v>
      </c>
      <c r="T6864" t="s">
        <v>165</v>
      </c>
      <c r="U6864" t="s">
        <v>151</v>
      </c>
      <c r="V6864" t="s">
        <v>135</v>
      </c>
      <c r="W6864" t="s">
        <v>136</v>
      </c>
      <c r="X6864" t="s">
        <v>3633</v>
      </c>
      <c r="AA6864" s="94">
        <v>88611.02</v>
      </c>
      <c r="AB6864" s="94">
        <v>88611.02</v>
      </c>
      <c r="AC6864">
        <f t="shared" si="214"/>
        <v>5000</v>
      </c>
      <c r="AD6864" t="str">
        <f t="shared" si="215"/>
        <v>304</v>
      </c>
    </row>
    <row r="6865" spans="1:30" hidden="1" x14ac:dyDescent="0.25">
      <c r="A6865">
        <v>211113040100001</v>
      </c>
      <c r="B6865">
        <v>152</v>
      </c>
      <c r="C6865" t="s">
        <v>3630</v>
      </c>
      <c r="D6865">
        <v>59101</v>
      </c>
      <c r="E6865">
        <v>2</v>
      </c>
      <c r="F6865">
        <v>11</v>
      </c>
      <c r="G6865" t="s">
        <v>160</v>
      </c>
      <c r="H6865" t="s">
        <v>143</v>
      </c>
      <c r="I6865" t="s">
        <v>124</v>
      </c>
      <c r="J6865" t="s">
        <v>125</v>
      </c>
      <c r="K6865" t="s">
        <v>3648</v>
      </c>
      <c r="N6865" t="s">
        <v>768</v>
      </c>
      <c r="O6865" t="s">
        <v>769</v>
      </c>
      <c r="P6865" t="s">
        <v>912</v>
      </c>
      <c r="Q6865" t="s">
        <v>3601</v>
      </c>
      <c r="R6865" t="s">
        <v>794</v>
      </c>
      <c r="S6865" t="s">
        <v>164</v>
      </c>
      <c r="T6865" t="s">
        <v>165</v>
      </c>
      <c r="U6865" t="s">
        <v>151</v>
      </c>
      <c r="V6865" t="s">
        <v>135</v>
      </c>
      <c r="W6865" t="s">
        <v>136</v>
      </c>
      <c r="X6865" t="s">
        <v>3649</v>
      </c>
      <c r="AA6865" s="94">
        <v>60000000</v>
      </c>
      <c r="AB6865" s="94">
        <v>60000000</v>
      </c>
      <c r="AC6865">
        <f t="shared" si="214"/>
        <v>5000</v>
      </c>
      <c r="AD6865" t="str">
        <f t="shared" si="215"/>
        <v>304</v>
      </c>
    </row>
    <row r="6866" spans="1:30" hidden="1" x14ac:dyDescent="0.25">
      <c r="A6866" t="s">
        <v>3650</v>
      </c>
      <c r="B6866" t="s">
        <v>1486</v>
      </c>
      <c r="C6866" t="s">
        <v>3651</v>
      </c>
      <c r="D6866" t="s">
        <v>920</v>
      </c>
      <c r="E6866" t="s">
        <v>790</v>
      </c>
      <c r="F6866" t="s">
        <v>431</v>
      </c>
      <c r="G6866" t="s">
        <v>3652</v>
      </c>
      <c r="H6866" t="s">
        <v>143</v>
      </c>
      <c r="I6866" t="s">
        <v>124</v>
      </c>
      <c r="J6866" t="s">
        <v>125</v>
      </c>
      <c r="K6866" t="s">
        <v>3653</v>
      </c>
      <c r="L6866" t="s">
        <v>3654</v>
      </c>
      <c r="N6866" t="s">
        <v>3655</v>
      </c>
      <c r="O6866" t="s">
        <v>874</v>
      </c>
      <c r="P6866" t="s">
        <v>3656</v>
      </c>
      <c r="Q6866" t="s">
        <v>924</v>
      </c>
      <c r="R6866" t="s">
        <v>794</v>
      </c>
      <c r="S6866" t="s">
        <v>132</v>
      </c>
      <c r="T6866" t="s">
        <v>3657</v>
      </c>
      <c r="U6866" t="s">
        <v>151</v>
      </c>
      <c r="V6866" t="s">
        <v>135</v>
      </c>
      <c r="W6866" t="s">
        <v>136</v>
      </c>
      <c r="X6866" t="s">
        <v>3658</v>
      </c>
      <c r="Z6866" s="94">
        <v>591000000</v>
      </c>
      <c r="AA6866" s="94">
        <v>0</v>
      </c>
      <c r="AB6866" s="94">
        <v>0</v>
      </c>
      <c r="AC6866">
        <f t="shared" si="214"/>
        <v>7000</v>
      </c>
      <c r="AD6866" t="str">
        <f t="shared" si="215"/>
        <v>304</v>
      </c>
    </row>
    <row r="6867" spans="1:30" hidden="1" x14ac:dyDescent="0.25">
      <c r="A6867">
        <v>211113040700900</v>
      </c>
      <c r="B6867">
        <v>356</v>
      </c>
      <c r="C6867" t="s">
        <v>3651</v>
      </c>
      <c r="D6867">
        <v>75101</v>
      </c>
      <c r="E6867">
        <v>2</v>
      </c>
      <c r="F6867">
        <v>12</v>
      </c>
      <c r="G6867" t="s">
        <v>160</v>
      </c>
      <c r="H6867" t="s">
        <v>143</v>
      </c>
      <c r="I6867" t="s">
        <v>124</v>
      </c>
      <c r="J6867" t="s">
        <v>125</v>
      </c>
      <c r="K6867" t="s">
        <v>3653</v>
      </c>
      <c r="L6867" t="s">
        <v>3659</v>
      </c>
      <c r="N6867" t="s">
        <v>3655</v>
      </c>
      <c r="O6867" t="s">
        <v>874</v>
      </c>
      <c r="P6867" t="s">
        <v>3656</v>
      </c>
      <c r="Q6867" t="s">
        <v>924</v>
      </c>
      <c r="R6867" t="s">
        <v>794</v>
      </c>
      <c r="S6867" t="s">
        <v>795</v>
      </c>
      <c r="T6867" t="s">
        <v>165</v>
      </c>
      <c r="U6867" t="s">
        <v>151</v>
      </c>
      <c r="V6867" t="s">
        <v>135</v>
      </c>
      <c r="W6867" t="s">
        <v>136</v>
      </c>
      <c r="X6867" t="s">
        <v>3658</v>
      </c>
      <c r="AA6867" s="94">
        <v>429082.75</v>
      </c>
      <c r="AB6867" s="94">
        <v>429082.75</v>
      </c>
      <c r="AC6867">
        <f t="shared" si="214"/>
        <v>7000</v>
      </c>
      <c r="AD6867" t="str">
        <f t="shared" si="215"/>
        <v>304</v>
      </c>
    </row>
    <row r="6868" spans="1:30" hidden="1" x14ac:dyDescent="0.25">
      <c r="A6868">
        <v>211113040700900</v>
      </c>
      <c r="B6868">
        <v>356</v>
      </c>
      <c r="C6868" t="s">
        <v>3651</v>
      </c>
      <c r="D6868">
        <v>75101</v>
      </c>
      <c r="E6868">
        <v>2</v>
      </c>
      <c r="F6868">
        <v>11</v>
      </c>
      <c r="G6868" t="s">
        <v>160</v>
      </c>
      <c r="H6868" t="s">
        <v>411</v>
      </c>
      <c r="I6868" t="s">
        <v>124</v>
      </c>
      <c r="J6868" t="s">
        <v>125</v>
      </c>
      <c r="K6868" t="s">
        <v>3660</v>
      </c>
      <c r="N6868" t="s">
        <v>3655</v>
      </c>
      <c r="O6868" t="s">
        <v>874</v>
      </c>
      <c r="P6868" t="s">
        <v>3656</v>
      </c>
      <c r="Q6868" t="s">
        <v>924</v>
      </c>
      <c r="R6868" t="s">
        <v>794</v>
      </c>
      <c r="S6868" t="s">
        <v>164</v>
      </c>
      <c r="T6868" t="s">
        <v>165</v>
      </c>
      <c r="U6868" t="s">
        <v>3127</v>
      </c>
      <c r="V6868" t="s">
        <v>135</v>
      </c>
      <c r="W6868" t="s">
        <v>136</v>
      </c>
      <c r="AA6868" s="94">
        <v>2000000</v>
      </c>
      <c r="AB6868" s="94">
        <v>2000000</v>
      </c>
      <c r="AC6868">
        <f t="shared" si="214"/>
        <v>7000</v>
      </c>
      <c r="AD6868" t="str">
        <f t="shared" si="215"/>
        <v>304</v>
      </c>
    </row>
    <row r="6869" spans="1:30" hidden="1" x14ac:dyDescent="0.25">
      <c r="A6869" t="s">
        <v>1028</v>
      </c>
      <c r="B6869" t="s">
        <v>420</v>
      </c>
      <c r="C6869" t="s">
        <v>1039</v>
      </c>
      <c r="D6869" t="s">
        <v>478</v>
      </c>
      <c r="E6869" t="s">
        <v>790</v>
      </c>
      <c r="F6869" t="s">
        <v>431</v>
      </c>
      <c r="G6869" t="s">
        <v>432</v>
      </c>
      <c r="H6869" t="s">
        <v>411</v>
      </c>
      <c r="I6869" t="s">
        <v>545</v>
      </c>
      <c r="J6869" t="s">
        <v>125</v>
      </c>
      <c r="K6869" t="s">
        <v>3661</v>
      </c>
      <c r="N6869" t="s">
        <v>1030</v>
      </c>
      <c r="O6869" t="s">
        <v>425</v>
      </c>
      <c r="P6869" t="s">
        <v>392</v>
      </c>
      <c r="Q6869" t="s">
        <v>479</v>
      </c>
      <c r="R6869" t="s">
        <v>794</v>
      </c>
      <c r="S6869" t="s">
        <v>132</v>
      </c>
      <c r="T6869" t="s">
        <v>393</v>
      </c>
      <c r="U6869" t="s">
        <v>3127</v>
      </c>
      <c r="V6869" t="s">
        <v>546</v>
      </c>
      <c r="W6869" t="s">
        <v>136</v>
      </c>
      <c r="X6869" t="s">
        <v>1041</v>
      </c>
      <c r="Y6869" s="94">
        <v>889280</v>
      </c>
      <c r="AA6869" s="94">
        <v>0</v>
      </c>
      <c r="AB6869" s="94">
        <v>0</v>
      </c>
      <c r="AC6869">
        <f t="shared" si="214"/>
        <v>2000</v>
      </c>
      <c r="AD6869" t="str">
        <f t="shared" si="215"/>
        <v>305</v>
      </c>
    </row>
    <row r="6870" spans="1:30" hidden="1" x14ac:dyDescent="0.25">
      <c r="A6870" t="s">
        <v>1028</v>
      </c>
      <c r="B6870" t="s">
        <v>420</v>
      </c>
      <c r="C6870" t="s">
        <v>1039</v>
      </c>
      <c r="D6870" t="s">
        <v>344</v>
      </c>
      <c r="E6870" t="s">
        <v>790</v>
      </c>
      <c r="F6870" t="s">
        <v>431</v>
      </c>
      <c r="G6870" t="s">
        <v>432</v>
      </c>
      <c r="H6870" t="s">
        <v>1847</v>
      </c>
      <c r="I6870" t="s">
        <v>543</v>
      </c>
      <c r="J6870" t="s">
        <v>125</v>
      </c>
      <c r="K6870" t="s">
        <v>3661</v>
      </c>
      <c r="N6870" t="s">
        <v>1030</v>
      </c>
      <c r="O6870" t="s">
        <v>425</v>
      </c>
      <c r="P6870" t="s">
        <v>392</v>
      </c>
      <c r="Q6870" t="s">
        <v>345</v>
      </c>
      <c r="R6870" t="s">
        <v>794</v>
      </c>
      <c r="S6870" t="s">
        <v>132</v>
      </c>
      <c r="T6870" t="s">
        <v>393</v>
      </c>
      <c r="U6870" t="s">
        <v>1848</v>
      </c>
      <c r="V6870" t="s">
        <v>544</v>
      </c>
      <c r="W6870" t="s">
        <v>136</v>
      </c>
      <c r="X6870" t="s">
        <v>1041</v>
      </c>
      <c r="Y6870" s="94">
        <v>723520.12</v>
      </c>
      <c r="AA6870" s="94">
        <v>0</v>
      </c>
      <c r="AB6870" s="94">
        <v>0</v>
      </c>
      <c r="AC6870">
        <f t="shared" si="214"/>
        <v>3000</v>
      </c>
      <c r="AD6870" t="str">
        <f t="shared" si="215"/>
        <v>305</v>
      </c>
    </row>
    <row r="6871" spans="1:30" hidden="1" x14ac:dyDescent="0.25">
      <c r="A6871" t="s">
        <v>1028</v>
      </c>
      <c r="B6871" t="s">
        <v>420</v>
      </c>
      <c r="C6871" t="s">
        <v>1039</v>
      </c>
      <c r="D6871" t="s">
        <v>264</v>
      </c>
      <c r="E6871" t="s">
        <v>790</v>
      </c>
      <c r="F6871" t="s">
        <v>431</v>
      </c>
      <c r="G6871" t="s">
        <v>432</v>
      </c>
      <c r="H6871" t="s">
        <v>1847</v>
      </c>
      <c r="I6871" t="s">
        <v>304</v>
      </c>
      <c r="J6871" t="s">
        <v>125</v>
      </c>
      <c r="K6871" t="s">
        <v>3661</v>
      </c>
      <c r="N6871" t="s">
        <v>1030</v>
      </c>
      <c r="O6871" t="s">
        <v>425</v>
      </c>
      <c r="P6871" t="s">
        <v>392</v>
      </c>
      <c r="Q6871" t="s">
        <v>265</v>
      </c>
      <c r="R6871" t="s">
        <v>794</v>
      </c>
      <c r="S6871" t="s">
        <v>132</v>
      </c>
      <c r="T6871" t="s">
        <v>393</v>
      </c>
      <c r="U6871" t="s">
        <v>1848</v>
      </c>
      <c r="V6871" t="s">
        <v>3424</v>
      </c>
      <c r="W6871" t="s">
        <v>136</v>
      </c>
      <c r="X6871" t="s">
        <v>1041</v>
      </c>
      <c r="Y6871" s="94">
        <v>1678661.48</v>
      </c>
      <c r="AA6871" s="94">
        <v>0</v>
      </c>
      <c r="AB6871" s="94">
        <v>0</v>
      </c>
      <c r="AC6871">
        <f t="shared" si="214"/>
        <v>3000</v>
      </c>
      <c r="AD6871" t="str">
        <f t="shared" si="215"/>
        <v>305</v>
      </c>
    </row>
    <row r="6872" spans="1:30" hidden="1" x14ac:dyDescent="0.25">
      <c r="A6872" t="s">
        <v>1028</v>
      </c>
      <c r="B6872" t="s">
        <v>420</v>
      </c>
      <c r="C6872" t="s">
        <v>1039</v>
      </c>
      <c r="D6872" t="s">
        <v>270</v>
      </c>
      <c r="E6872" t="s">
        <v>790</v>
      </c>
      <c r="F6872" t="s">
        <v>431</v>
      </c>
      <c r="G6872" t="s">
        <v>432</v>
      </c>
      <c r="H6872" t="s">
        <v>1847</v>
      </c>
      <c r="I6872" t="s">
        <v>1281</v>
      </c>
      <c r="J6872" t="s">
        <v>125</v>
      </c>
      <c r="K6872" t="s">
        <v>3661</v>
      </c>
      <c r="N6872" t="s">
        <v>1030</v>
      </c>
      <c r="O6872" t="s">
        <v>425</v>
      </c>
      <c r="P6872" t="s">
        <v>392</v>
      </c>
      <c r="Q6872" t="s">
        <v>271</v>
      </c>
      <c r="R6872" t="s">
        <v>794</v>
      </c>
      <c r="S6872" t="s">
        <v>132</v>
      </c>
      <c r="T6872" t="s">
        <v>393</v>
      </c>
      <c r="U6872" t="s">
        <v>1848</v>
      </c>
      <c r="V6872" t="s">
        <v>1283</v>
      </c>
      <c r="W6872" t="s">
        <v>136</v>
      </c>
      <c r="X6872" t="s">
        <v>1041</v>
      </c>
      <c r="Y6872" s="94">
        <v>3982960.16</v>
      </c>
      <c r="AA6872" s="94">
        <v>0</v>
      </c>
      <c r="AB6872" s="94">
        <v>0</v>
      </c>
      <c r="AC6872">
        <f t="shared" si="214"/>
        <v>3000</v>
      </c>
      <c r="AD6872" t="str">
        <f t="shared" si="215"/>
        <v>305</v>
      </c>
    </row>
    <row r="6873" spans="1:30" hidden="1" x14ac:dyDescent="0.25">
      <c r="A6873" t="s">
        <v>1028</v>
      </c>
      <c r="B6873" t="s">
        <v>420</v>
      </c>
      <c r="C6873" t="s">
        <v>1039</v>
      </c>
      <c r="D6873" t="s">
        <v>3662</v>
      </c>
      <c r="E6873" t="s">
        <v>790</v>
      </c>
      <c r="F6873" t="s">
        <v>431</v>
      </c>
      <c r="G6873" t="s">
        <v>432</v>
      </c>
      <c r="H6873" t="s">
        <v>1847</v>
      </c>
      <c r="I6873" t="s">
        <v>545</v>
      </c>
      <c r="J6873" t="s">
        <v>125</v>
      </c>
      <c r="K6873" t="s">
        <v>3661</v>
      </c>
      <c r="N6873" t="s">
        <v>1030</v>
      </c>
      <c r="O6873" t="s">
        <v>425</v>
      </c>
      <c r="P6873" t="s">
        <v>392</v>
      </c>
      <c r="Q6873" t="s">
        <v>3414</v>
      </c>
      <c r="R6873" t="s">
        <v>794</v>
      </c>
      <c r="S6873" t="s">
        <v>132</v>
      </c>
      <c r="T6873" t="s">
        <v>393</v>
      </c>
      <c r="U6873" t="s">
        <v>1848</v>
      </c>
      <c r="V6873" t="s">
        <v>546</v>
      </c>
      <c r="W6873" t="s">
        <v>136</v>
      </c>
      <c r="X6873" t="s">
        <v>1041</v>
      </c>
      <c r="Y6873" s="94">
        <v>2396161.92</v>
      </c>
      <c r="AA6873" s="94">
        <v>0</v>
      </c>
      <c r="AB6873" s="94">
        <v>0</v>
      </c>
      <c r="AC6873">
        <f t="shared" si="214"/>
        <v>5000</v>
      </c>
      <c r="AD6873" t="str">
        <f t="shared" si="215"/>
        <v>305</v>
      </c>
    </row>
    <row r="6874" spans="1:30" hidden="1" x14ac:dyDescent="0.25">
      <c r="A6874" t="s">
        <v>1028</v>
      </c>
      <c r="B6874" t="s">
        <v>420</v>
      </c>
      <c r="C6874" t="s">
        <v>1039</v>
      </c>
      <c r="D6874" t="s">
        <v>3662</v>
      </c>
      <c r="E6874" t="s">
        <v>790</v>
      </c>
      <c r="F6874" t="s">
        <v>431</v>
      </c>
      <c r="G6874" t="s">
        <v>432</v>
      </c>
      <c r="H6874" t="s">
        <v>1847</v>
      </c>
      <c r="I6874" t="s">
        <v>304</v>
      </c>
      <c r="J6874" t="s">
        <v>125</v>
      </c>
      <c r="K6874" t="s">
        <v>3661</v>
      </c>
      <c r="N6874" t="s">
        <v>1030</v>
      </c>
      <c r="O6874" t="s">
        <v>425</v>
      </c>
      <c r="P6874" t="s">
        <v>392</v>
      </c>
      <c r="Q6874" t="s">
        <v>3414</v>
      </c>
      <c r="R6874" t="s">
        <v>794</v>
      </c>
      <c r="S6874" t="s">
        <v>132</v>
      </c>
      <c r="T6874" t="s">
        <v>393</v>
      </c>
      <c r="U6874" t="s">
        <v>1848</v>
      </c>
      <c r="V6874" t="s">
        <v>3424</v>
      </c>
      <c r="W6874" t="s">
        <v>136</v>
      </c>
      <c r="X6874" t="s">
        <v>1041</v>
      </c>
      <c r="Y6874" s="94">
        <v>1642316.92</v>
      </c>
      <c r="AA6874" s="94">
        <v>0</v>
      </c>
      <c r="AB6874" s="94">
        <v>0</v>
      </c>
      <c r="AC6874">
        <f t="shared" si="214"/>
        <v>5000</v>
      </c>
      <c r="AD6874" t="str">
        <f t="shared" si="215"/>
        <v>305</v>
      </c>
    </row>
    <row r="6875" spans="1:30" hidden="1" x14ac:dyDescent="0.25">
      <c r="A6875" t="s">
        <v>1028</v>
      </c>
      <c r="B6875" t="s">
        <v>420</v>
      </c>
      <c r="C6875" t="s">
        <v>1039</v>
      </c>
      <c r="D6875" t="s">
        <v>3662</v>
      </c>
      <c r="E6875" t="s">
        <v>790</v>
      </c>
      <c r="F6875" t="s">
        <v>431</v>
      </c>
      <c r="G6875" t="s">
        <v>432</v>
      </c>
      <c r="H6875" t="s">
        <v>388</v>
      </c>
      <c r="I6875" t="s">
        <v>545</v>
      </c>
      <c r="J6875" t="s">
        <v>125</v>
      </c>
      <c r="K6875" t="s">
        <v>3661</v>
      </c>
      <c r="N6875" t="s">
        <v>1030</v>
      </c>
      <c r="O6875" t="s">
        <v>425</v>
      </c>
      <c r="P6875" t="s">
        <v>392</v>
      </c>
      <c r="Q6875" t="s">
        <v>3414</v>
      </c>
      <c r="R6875" t="s">
        <v>794</v>
      </c>
      <c r="S6875" t="s">
        <v>132</v>
      </c>
      <c r="T6875" t="s">
        <v>393</v>
      </c>
      <c r="U6875" t="s">
        <v>394</v>
      </c>
      <c r="V6875" t="s">
        <v>546</v>
      </c>
      <c r="W6875" t="s">
        <v>136</v>
      </c>
      <c r="X6875" t="s">
        <v>1041</v>
      </c>
      <c r="Y6875" s="94">
        <v>1247372</v>
      </c>
      <c r="AA6875" s="94">
        <v>0</v>
      </c>
      <c r="AB6875" s="94">
        <v>0</v>
      </c>
      <c r="AC6875">
        <f t="shared" si="214"/>
        <v>5000</v>
      </c>
      <c r="AD6875" t="str">
        <f t="shared" si="215"/>
        <v>305</v>
      </c>
    </row>
    <row r="6876" spans="1:30" hidden="1" x14ac:dyDescent="0.25">
      <c r="A6876" t="s">
        <v>1028</v>
      </c>
      <c r="B6876" t="s">
        <v>420</v>
      </c>
      <c r="C6876" t="s">
        <v>1039</v>
      </c>
      <c r="D6876" t="s">
        <v>3444</v>
      </c>
      <c r="E6876" t="s">
        <v>790</v>
      </c>
      <c r="F6876" t="s">
        <v>431</v>
      </c>
      <c r="G6876" t="s">
        <v>432</v>
      </c>
      <c r="H6876" t="s">
        <v>388</v>
      </c>
      <c r="I6876" t="s">
        <v>545</v>
      </c>
      <c r="J6876" t="s">
        <v>125</v>
      </c>
      <c r="K6876" t="s">
        <v>3661</v>
      </c>
      <c r="N6876" t="s">
        <v>1030</v>
      </c>
      <c r="O6876" t="s">
        <v>425</v>
      </c>
      <c r="P6876" t="s">
        <v>392</v>
      </c>
      <c r="Q6876" t="s">
        <v>3445</v>
      </c>
      <c r="R6876" t="s">
        <v>794</v>
      </c>
      <c r="S6876" t="s">
        <v>132</v>
      </c>
      <c r="T6876" t="s">
        <v>393</v>
      </c>
      <c r="U6876" t="s">
        <v>394</v>
      </c>
      <c r="V6876" t="s">
        <v>546</v>
      </c>
      <c r="W6876" t="s">
        <v>136</v>
      </c>
      <c r="X6876" t="s">
        <v>1041</v>
      </c>
      <c r="Y6876" s="94">
        <v>1146187.44</v>
      </c>
      <c r="AA6876" s="94">
        <v>0</v>
      </c>
      <c r="AB6876" s="94">
        <v>0</v>
      </c>
      <c r="AC6876">
        <f t="shared" si="214"/>
        <v>5000</v>
      </c>
      <c r="AD6876" t="str">
        <f t="shared" si="215"/>
        <v>305</v>
      </c>
    </row>
    <row r="6877" spans="1:30" hidden="1" x14ac:dyDescent="0.25">
      <c r="A6877" t="s">
        <v>1028</v>
      </c>
      <c r="B6877" t="s">
        <v>420</v>
      </c>
      <c r="C6877" t="s">
        <v>1039</v>
      </c>
      <c r="D6877" t="s">
        <v>3444</v>
      </c>
      <c r="E6877" t="s">
        <v>790</v>
      </c>
      <c r="F6877" t="s">
        <v>431</v>
      </c>
      <c r="G6877" t="s">
        <v>432</v>
      </c>
      <c r="H6877" t="s">
        <v>388</v>
      </c>
      <c r="I6877" t="s">
        <v>543</v>
      </c>
      <c r="J6877" t="s">
        <v>125</v>
      </c>
      <c r="K6877" t="s">
        <v>3661</v>
      </c>
      <c r="N6877" t="s">
        <v>1030</v>
      </c>
      <c r="O6877" t="s">
        <v>425</v>
      </c>
      <c r="P6877" t="s">
        <v>392</v>
      </c>
      <c r="Q6877" t="s">
        <v>3445</v>
      </c>
      <c r="R6877" t="s">
        <v>794</v>
      </c>
      <c r="S6877" t="s">
        <v>132</v>
      </c>
      <c r="T6877" t="s">
        <v>393</v>
      </c>
      <c r="U6877" t="s">
        <v>394</v>
      </c>
      <c r="V6877" t="s">
        <v>544</v>
      </c>
      <c r="W6877" t="s">
        <v>136</v>
      </c>
      <c r="X6877" t="s">
        <v>1041</v>
      </c>
      <c r="Y6877" s="94">
        <v>657440</v>
      </c>
      <c r="AA6877" s="94">
        <v>0</v>
      </c>
      <c r="AB6877" s="94">
        <v>0</v>
      </c>
      <c r="AC6877">
        <f t="shared" si="214"/>
        <v>5000</v>
      </c>
      <c r="AD6877" t="str">
        <f t="shared" si="215"/>
        <v>305</v>
      </c>
    </row>
    <row r="6878" spans="1:30" hidden="1" x14ac:dyDescent="0.25">
      <c r="A6878" t="s">
        <v>1028</v>
      </c>
      <c r="B6878" t="s">
        <v>420</v>
      </c>
      <c r="C6878" t="s">
        <v>1039</v>
      </c>
      <c r="D6878" t="s">
        <v>3444</v>
      </c>
      <c r="E6878" t="s">
        <v>790</v>
      </c>
      <c r="F6878" t="s">
        <v>431</v>
      </c>
      <c r="G6878" t="s">
        <v>432</v>
      </c>
      <c r="H6878" t="s">
        <v>388</v>
      </c>
      <c r="I6878" t="s">
        <v>538</v>
      </c>
      <c r="J6878" t="s">
        <v>125</v>
      </c>
      <c r="K6878" t="s">
        <v>3661</v>
      </c>
      <c r="N6878" t="s">
        <v>1030</v>
      </c>
      <c r="O6878" t="s">
        <v>425</v>
      </c>
      <c r="P6878" t="s">
        <v>392</v>
      </c>
      <c r="Q6878" t="s">
        <v>3445</v>
      </c>
      <c r="R6878" t="s">
        <v>794</v>
      </c>
      <c r="S6878" t="s">
        <v>132</v>
      </c>
      <c r="T6878" t="s">
        <v>393</v>
      </c>
      <c r="U6878" t="s">
        <v>394</v>
      </c>
      <c r="V6878" t="s">
        <v>540</v>
      </c>
      <c r="W6878" t="s">
        <v>136</v>
      </c>
      <c r="X6878" t="s">
        <v>1041</v>
      </c>
      <c r="Y6878" s="94">
        <v>1080899.92</v>
      </c>
      <c r="AA6878" s="94">
        <v>0</v>
      </c>
      <c r="AB6878" s="94">
        <v>0</v>
      </c>
      <c r="AC6878">
        <f t="shared" si="214"/>
        <v>5000</v>
      </c>
      <c r="AD6878" t="str">
        <f t="shared" si="215"/>
        <v>305</v>
      </c>
    </row>
    <row r="6879" spans="1:30" hidden="1" x14ac:dyDescent="0.25">
      <c r="A6879" t="s">
        <v>1028</v>
      </c>
      <c r="B6879" t="s">
        <v>420</v>
      </c>
      <c r="C6879" t="s">
        <v>1039</v>
      </c>
      <c r="D6879" t="s">
        <v>3663</v>
      </c>
      <c r="E6879" t="s">
        <v>790</v>
      </c>
      <c r="F6879" t="s">
        <v>431</v>
      </c>
      <c r="G6879" t="s">
        <v>432</v>
      </c>
      <c r="H6879" t="s">
        <v>1847</v>
      </c>
      <c r="I6879" t="s">
        <v>538</v>
      </c>
      <c r="J6879" t="s">
        <v>125</v>
      </c>
      <c r="K6879" t="s">
        <v>3661</v>
      </c>
      <c r="N6879" t="s">
        <v>1030</v>
      </c>
      <c r="O6879" t="s">
        <v>425</v>
      </c>
      <c r="P6879" t="s">
        <v>392</v>
      </c>
      <c r="Q6879" t="s">
        <v>3490</v>
      </c>
      <c r="R6879" t="s">
        <v>794</v>
      </c>
      <c r="S6879" t="s">
        <v>132</v>
      </c>
      <c r="T6879" t="s">
        <v>393</v>
      </c>
      <c r="U6879" t="s">
        <v>1848</v>
      </c>
      <c r="V6879" t="s">
        <v>540</v>
      </c>
      <c r="W6879" t="s">
        <v>136</v>
      </c>
      <c r="X6879" t="s">
        <v>1041</v>
      </c>
      <c r="Y6879" s="94">
        <v>505680</v>
      </c>
      <c r="AA6879" s="94">
        <v>0</v>
      </c>
      <c r="AB6879" s="94">
        <v>0</v>
      </c>
      <c r="AC6879">
        <f t="shared" si="214"/>
        <v>5000</v>
      </c>
      <c r="AD6879" t="str">
        <f t="shared" si="215"/>
        <v>305</v>
      </c>
    </row>
    <row r="6880" spans="1:30" hidden="1" x14ac:dyDescent="0.25">
      <c r="A6880" t="s">
        <v>1028</v>
      </c>
      <c r="B6880" t="s">
        <v>420</v>
      </c>
      <c r="C6880" t="s">
        <v>1039</v>
      </c>
      <c r="D6880" t="s">
        <v>3664</v>
      </c>
      <c r="E6880" t="s">
        <v>790</v>
      </c>
      <c r="F6880" t="s">
        <v>431</v>
      </c>
      <c r="G6880" t="s">
        <v>432</v>
      </c>
      <c r="H6880" t="s">
        <v>388</v>
      </c>
      <c r="I6880" t="s">
        <v>143</v>
      </c>
      <c r="J6880" t="s">
        <v>125</v>
      </c>
      <c r="K6880" t="s">
        <v>3661</v>
      </c>
      <c r="N6880" t="s">
        <v>1030</v>
      </c>
      <c r="O6880" t="s">
        <v>425</v>
      </c>
      <c r="P6880" t="s">
        <v>392</v>
      </c>
      <c r="Q6880" t="s">
        <v>3494</v>
      </c>
      <c r="R6880" t="s">
        <v>794</v>
      </c>
      <c r="S6880" t="s">
        <v>132</v>
      </c>
      <c r="T6880" t="s">
        <v>393</v>
      </c>
      <c r="U6880" t="s">
        <v>394</v>
      </c>
      <c r="V6880" t="s">
        <v>407</v>
      </c>
      <c r="W6880" t="s">
        <v>136</v>
      </c>
      <c r="X6880" t="s">
        <v>1041</v>
      </c>
      <c r="Y6880" s="94">
        <v>590688</v>
      </c>
      <c r="AA6880" s="94">
        <v>0</v>
      </c>
      <c r="AB6880" s="94">
        <v>0</v>
      </c>
      <c r="AC6880">
        <f t="shared" si="214"/>
        <v>5000</v>
      </c>
      <c r="AD6880" t="str">
        <f t="shared" si="215"/>
        <v>305</v>
      </c>
    </row>
    <row r="6881" spans="1:30" hidden="1" x14ac:dyDescent="0.25">
      <c r="A6881" t="s">
        <v>1028</v>
      </c>
      <c r="B6881" t="s">
        <v>420</v>
      </c>
      <c r="C6881" t="s">
        <v>1039</v>
      </c>
      <c r="D6881" t="s">
        <v>3506</v>
      </c>
      <c r="E6881" t="s">
        <v>790</v>
      </c>
      <c r="F6881" t="s">
        <v>431</v>
      </c>
      <c r="G6881" t="s">
        <v>432</v>
      </c>
      <c r="H6881" t="s">
        <v>388</v>
      </c>
      <c r="I6881" t="s">
        <v>143</v>
      </c>
      <c r="J6881" t="s">
        <v>125</v>
      </c>
      <c r="K6881" t="s">
        <v>3661</v>
      </c>
      <c r="N6881" t="s">
        <v>1030</v>
      </c>
      <c r="O6881" t="s">
        <v>425</v>
      </c>
      <c r="P6881" t="s">
        <v>392</v>
      </c>
      <c r="Q6881" t="s">
        <v>3507</v>
      </c>
      <c r="R6881" t="s">
        <v>794</v>
      </c>
      <c r="S6881" t="s">
        <v>132</v>
      </c>
      <c r="T6881" t="s">
        <v>393</v>
      </c>
      <c r="U6881" t="s">
        <v>394</v>
      </c>
      <c r="V6881" t="s">
        <v>407</v>
      </c>
      <c r="W6881" t="s">
        <v>136</v>
      </c>
      <c r="X6881" t="s">
        <v>1041</v>
      </c>
      <c r="Y6881" s="94">
        <v>17476334</v>
      </c>
      <c r="AA6881" s="94">
        <v>0</v>
      </c>
      <c r="AB6881" s="94">
        <v>0</v>
      </c>
      <c r="AC6881">
        <f t="shared" si="214"/>
        <v>5000</v>
      </c>
      <c r="AD6881" t="str">
        <f t="shared" si="215"/>
        <v>305</v>
      </c>
    </row>
    <row r="6882" spans="1:30" hidden="1" x14ac:dyDescent="0.25">
      <c r="A6882" t="s">
        <v>1028</v>
      </c>
      <c r="B6882" t="s">
        <v>420</v>
      </c>
      <c r="C6882" t="s">
        <v>1039</v>
      </c>
      <c r="D6882" t="s">
        <v>3517</v>
      </c>
      <c r="E6882" t="s">
        <v>790</v>
      </c>
      <c r="F6882" t="s">
        <v>431</v>
      </c>
      <c r="G6882" t="s">
        <v>432</v>
      </c>
      <c r="H6882" t="s">
        <v>388</v>
      </c>
      <c r="I6882" t="s">
        <v>545</v>
      </c>
      <c r="J6882" t="s">
        <v>125</v>
      </c>
      <c r="K6882" t="s">
        <v>3661</v>
      </c>
      <c r="N6882" t="s">
        <v>1030</v>
      </c>
      <c r="O6882" t="s">
        <v>425</v>
      </c>
      <c r="P6882" t="s">
        <v>392</v>
      </c>
      <c r="Q6882" t="s">
        <v>3518</v>
      </c>
      <c r="R6882" t="s">
        <v>794</v>
      </c>
      <c r="S6882" t="s">
        <v>132</v>
      </c>
      <c r="T6882" t="s">
        <v>393</v>
      </c>
      <c r="U6882" t="s">
        <v>394</v>
      </c>
      <c r="V6882" t="s">
        <v>546</v>
      </c>
      <c r="W6882" t="s">
        <v>136</v>
      </c>
      <c r="X6882" t="s">
        <v>1041</v>
      </c>
      <c r="Y6882" s="94">
        <v>627875.56000000006</v>
      </c>
      <c r="AA6882" s="94">
        <v>0</v>
      </c>
      <c r="AB6882" s="94">
        <v>0</v>
      </c>
      <c r="AC6882">
        <f t="shared" si="214"/>
        <v>5000</v>
      </c>
      <c r="AD6882" t="str">
        <f t="shared" si="215"/>
        <v>305</v>
      </c>
    </row>
    <row r="6883" spans="1:30" hidden="1" x14ac:dyDescent="0.25">
      <c r="A6883" t="s">
        <v>1028</v>
      </c>
      <c r="B6883" t="s">
        <v>420</v>
      </c>
      <c r="C6883" t="s">
        <v>1039</v>
      </c>
      <c r="D6883" t="s">
        <v>3665</v>
      </c>
      <c r="E6883" t="s">
        <v>790</v>
      </c>
      <c r="F6883" t="s">
        <v>431</v>
      </c>
      <c r="G6883" t="s">
        <v>432</v>
      </c>
      <c r="H6883" t="s">
        <v>388</v>
      </c>
      <c r="I6883" t="s">
        <v>545</v>
      </c>
      <c r="J6883" t="s">
        <v>125</v>
      </c>
      <c r="K6883" t="s">
        <v>3661</v>
      </c>
      <c r="N6883" t="s">
        <v>1030</v>
      </c>
      <c r="O6883" t="s">
        <v>425</v>
      </c>
      <c r="P6883" t="s">
        <v>392</v>
      </c>
      <c r="Q6883" t="s">
        <v>3534</v>
      </c>
      <c r="R6883" t="s">
        <v>794</v>
      </c>
      <c r="S6883" t="s">
        <v>132</v>
      </c>
      <c r="T6883" t="s">
        <v>393</v>
      </c>
      <c r="U6883" t="s">
        <v>394</v>
      </c>
      <c r="V6883" t="s">
        <v>546</v>
      </c>
      <c r="W6883" t="s">
        <v>136</v>
      </c>
      <c r="X6883" t="s">
        <v>1041</v>
      </c>
      <c r="Y6883" s="94">
        <v>1503600</v>
      </c>
      <c r="AA6883" s="94">
        <v>0</v>
      </c>
      <c r="AB6883" s="94">
        <v>0</v>
      </c>
      <c r="AC6883">
        <f t="shared" si="214"/>
        <v>5000</v>
      </c>
      <c r="AD6883" t="str">
        <f t="shared" si="215"/>
        <v>305</v>
      </c>
    </row>
    <row r="6884" spans="1:30" hidden="1" x14ac:dyDescent="0.25">
      <c r="A6884" t="s">
        <v>1028</v>
      </c>
      <c r="B6884" t="s">
        <v>420</v>
      </c>
      <c r="C6884" t="s">
        <v>1039</v>
      </c>
      <c r="D6884" t="s">
        <v>3666</v>
      </c>
      <c r="E6884" t="s">
        <v>790</v>
      </c>
      <c r="F6884" t="s">
        <v>431</v>
      </c>
      <c r="G6884" t="s">
        <v>432</v>
      </c>
      <c r="H6884" t="s">
        <v>1847</v>
      </c>
      <c r="I6884" t="s">
        <v>545</v>
      </c>
      <c r="J6884" t="s">
        <v>125</v>
      </c>
      <c r="K6884" t="s">
        <v>3661</v>
      </c>
      <c r="N6884" t="s">
        <v>1030</v>
      </c>
      <c r="O6884" t="s">
        <v>425</v>
      </c>
      <c r="P6884" t="s">
        <v>392</v>
      </c>
      <c r="Q6884" t="s">
        <v>3537</v>
      </c>
      <c r="R6884" t="s">
        <v>794</v>
      </c>
      <c r="S6884" t="s">
        <v>132</v>
      </c>
      <c r="T6884" t="s">
        <v>393</v>
      </c>
      <c r="U6884" t="s">
        <v>1848</v>
      </c>
      <c r="V6884" t="s">
        <v>546</v>
      </c>
      <c r="W6884" t="s">
        <v>136</v>
      </c>
      <c r="X6884" t="s">
        <v>1041</v>
      </c>
      <c r="Y6884" s="94">
        <v>1923040</v>
      </c>
      <c r="AA6884" s="94">
        <v>0</v>
      </c>
      <c r="AB6884" s="94">
        <v>0</v>
      </c>
      <c r="AC6884">
        <f t="shared" si="214"/>
        <v>5000</v>
      </c>
      <c r="AD6884" t="str">
        <f t="shared" si="215"/>
        <v>305</v>
      </c>
    </row>
    <row r="6885" spans="1:30" hidden="1" x14ac:dyDescent="0.25">
      <c r="A6885" t="s">
        <v>1028</v>
      </c>
      <c r="B6885" t="s">
        <v>420</v>
      </c>
      <c r="C6885" t="s">
        <v>1039</v>
      </c>
      <c r="D6885" t="s">
        <v>3667</v>
      </c>
      <c r="E6885" t="s">
        <v>790</v>
      </c>
      <c r="F6885" t="s">
        <v>431</v>
      </c>
      <c r="G6885" t="s">
        <v>432</v>
      </c>
      <c r="H6885" t="s">
        <v>543</v>
      </c>
      <c r="I6885" t="s">
        <v>543</v>
      </c>
      <c r="J6885" t="s">
        <v>125</v>
      </c>
      <c r="K6885" t="s">
        <v>3661</v>
      </c>
      <c r="N6885" t="s">
        <v>1030</v>
      </c>
      <c r="O6885" t="s">
        <v>425</v>
      </c>
      <c r="P6885" t="s">
        <v>392</v>
      </c>
      <c r="Q6885" t="s">
        <v>3550</v>
      </c>
      <c r="R6885" t="s">
        <v>794</v>
      </c>
      <c r="S6885" t="s">
        <v>132</v>
      </c>
      <c r="T6885" t="s">
        <v>393</v>
      </c>
      <c r="U6885" t="s">
        <v>3668</v>
      </c>
      <c r="V6885" t="s">
        <v>544</v>
      </c>
      <c r="W6885" t="s">
        <v>136</v>
      </c>
      <c r="X6885" t="s">
        <v>1041</v>
      </c>
      <c r="Y6885" s="94">
        <v>991454.28</v>
      </c>
      <c r="AA6885" s="94">
        <v>0</v>
      </c>
      <c r="AB6885" s="94">
        <v>0</v>
      </c>
      <c r="AC6885">
        <f t="shared" si="214"/>
        <v>5000</v>
      </c>
      <c r="AD6885" t="str">
        <f t="shared" si="215"/>
        <v>305</v>
      </c>
    </row>
    <row r="6886" spans="1:30" hidden="1" x14ac:dyDescent="0.25">
      <c r="A6886" t="s">
        <v>1028</v>
      </c>
      <c r="B6886" t="s">
        <v>420</v>
      </c>
      <c r="C6886" t="s">
        <v>1039</v>
      </c>
      <c r="D6886" t="s">
        <v>3667</v>
      </c>
      <c r="E6886" t="s">
        <v>790</v>
      </c>
      <c r="F6886" t="s">
        <v>431</v>
      </c>
      <c r="G6886" t="s">
        <v>432</v>
      </c>
      <c r="H6886" t="s">
        <v>1305</v>
      </c>
      <c r="I6886" t="s">
        <v>545</v>
      </c>
      <c r="J6886" t="s">
        <v>125</v>
      </c>
      <c r="K6886" t="s">
        <v>3661</v>
      </c>
      <c r="N6886" t="s">
        <v>1030</v>
      </c>
      <c r="O6886" t="s">
        <v>425</v>
      </c>
      <c r="P6886" t="s">
        <v>392</v>
      </c>
      <c r="Q6886" t="s">
        <v>3550</v>
      </c>
      <c r="R6886" t="s">
        <v>794</v>
      </c>
      <c r="S6886" t="s">
        <v>132</v>
      </c>
      <c r="T6886" t="s">
        <v>393</v>
      </c>
      <c r="U6886" t="s">
        <v>3669</v>
      </c>
      <c r="V6886" t="s">
        <v>546</v>
      </c>
      <c r="W6886" t="s">
        <v>136</v>
      </c>
      <c r="X6886" t="s">
        <v>1041</v>
      </c>
      <c r="Y6886" s="94">
        <v>12071148.08</v>
      </c>
      <c r="AA6886" s="94">
        <v>0</v>
      </c>
      <c r="AB6886" s="94">
        <v>0</v>
      </c>
      <c r="AC6886">
        <f t="shared" si="214"/>
        <v>5000</v>
      </c>
      <c r="AD6886" t="str">
        <f t="shared" si="215"/>
        <v>305</v>
      </c>
    </row>
    <row r="6887" spans="1:30" hidden="1" x14ac:dyDescent="0.25">
      <c r="A6887" t="s">
        <v>1028</v>
      </c>
      <c r="B6887" t="s">
        <v>420</v>
      </c>
      <c r="C6887" t="s">
        <v>1039</v>
      </c>
      <c r="D6887" t="s">
        <v>3667</v>
      </c>
      <c r="E6887" t="s">
        <v>790</v>
      </c>
      <c r="F6887" t="s">
        <v>431</v>
      </c>
      <c r="G6887" t="s">
        <v>432</v>
      </c>
      <c r="H6887" t="s">
        <v>411</v>
      </c>
      <c r="I6887" t="s">
        <v>545</v>
      </c>
      <c r="J6887" t="s">
        <v>125</v>
      </c>
      <c r="K6887" t="s">
        <v>3661</v>
      </c>
      <c r="N6887" t="s">
        <v>1030</v>
      </c>
      <c r="O6887" t="s">
        <v>425</v>
      </c>
      <c r="P6887" t="s">
        <v>392</v>
      </c>
      <c r="Q6887" t="s">
        <v>3550</v>
      </c>
      <c r="R6887" t="s">
        <v>794</v>
      </c>
      <c r="S6887" t="s">
        <v>132</v>
      </c>
      <c r="T6887" t="s">
        <v>393</v>
      </c>
      <c r="U6887" t="s">
        <v>3127</v>
      </c>
      <c r="V6887" t="s">
        <v>546</v>
      </c>
      <c r="W6887" t="s">
        <v>136</v>
      </c>
      <c r="X6887" t="s">
        <v>1041</v>
      </c>
      <c r="Y6887" s="94">
        <v>4027396.2</v>
      </c>
      <c r="AA6887" s="94">
        <v>0</v>
      </c>
      <c r="AB6887" s="94">
        <v>0</v>
      </c>
      <c r="AC6887">
        <f t="shared" si="214"/>
        <v>5000</v>
      </c>
      <c r="AD6887" t="str">
        <f t="shared" si="215"/>
        <v>305</v>
      </c>
    </row>
    <row r="6888" spans="1:30" hidden="1" x14ac:dyDescent="0.25">
      <c r="A6888" t="s">
        <v>1028</v>
      </c>
      <c r="B6888" t="s">
        <v>420</v>
      </c>
      <c r="C6888" t="s">
        <v>1039</v>
      </c>
      <c r="D6888" t="s">
        <v>3667</v>
      </c>
      <c r="E6888" t="s">
        <v>790</v>
      </c>
      <c r="F6888" t="s">
        <v>431</v>
      </c>
      <c r="G6888" t="s">
        <v>432</v>
      </c>
      <c r="H6888" t="s">
        <v>3181</v>
      </c>
      <c r="I6888" t="s">
        <v>545</v>
      </c>
      <c r="J6888" t="s">
        <v>125</v>
      </c>
      <c r="K6888" t="s">
        <v>3661</v>
      </c>
      <c r="N6888" t="s">
        <v>1030</v>
      </c>
      <c r="O6888" t="s">
        <v>425</v>
      </c>
      <c r="P6888" t="s">
        <v>392</v>
      </c>
      <c r="Q6888" t="s">
        <v>3550</v>
      </c>
      <c r="R6888" t="s">
        <v>794</v>
      </c>
      <c r="S6888" t="s">
        <v>132</v>
      </c>
      <c r="T6888" t="s">
        <v>393</v>
      </c>
      <c r="U6888" t="s">
        <v>3183</v>
      </c>
      <c r="V6888" t="s">
        <v>546</v>
      </c>
      <c r="W6888" t="s">
        <v>136</v>
      </c>
      <c r="X6888" t="s">
        <v>1041</v>
      </c>
      <c r="Y6888" s="94">
        <v>3407040</v>
      </c>
      <c r="AA6888" s="94">
        <v>0</v>
      </c>
      <c r="AB6888" s="94">
        <v>0</v>
      </c>
      <c r="AC6888">
        <f t="shared" si="214"/>
        <v>5000</v>
      </c>
      <c r="AD6888" t="str">
        <f t="shared" si="215"/>
        <v>305</v>
      </c>
    </row>
    <row r="6889" spans="1:30" hidden="1" x14ac:dyDescent="0.25">
      <c r="A6889" t="s">
        <v>1028</v>
      </c>
      <c r="B6889" t="s">
        <v>420</v>
      </c>
      <c r="C6889" t="s">
        <v>1039</v>
      </c>
      <c r="D6889" t="s">
        <v>3667</v>
      </c>
      <c r="E6889" t="s">
        <v>790</v>
      </c>
      <c r="F6889" t="s">
        <v>431</v>
      </c>
      <c r="G6889" t="s">
        <v>432</v>
      </c>
      <c r="H6889" t="s">
        <v>1847</v>
      </c>
      <c r="I6889" t="s">
        <v>545</v>
      </c>
      <c r="J6889" t="s">
        <v>125</v>
      </c>
      <c r="K6889" t="s">
        <v>3661</v>
      </c>
      <c r="N6889" t="s">
        <v>1030</v>
      </c>
      <c r="O6889" t="s">
        <v>425</v>
      </c>
      <c r="P6889" t="s">
        <v>392</v>
      </c>
      <c r="Q6889" t="s">
        <v>3550</v>
      </c>
      <c r="R6889" t="s">
        <v>794</v>
      </c>
      <c r="S6889" t="s">
        <v>132</v>
      </c>
      <c r="T6889" t="s">
        <v>393</v>
      </c>
      <c r="U6889" t="s">
        <v>1848</v>
      </c>
      <c r="V6889" t="s">
        <v>546</v>
      </c>
      <c r="W6889" t="s">
        <v>136</v>
      </c>
      <c r="X6889" t="s">
        <v>1041</v>
      </c>
      <c r="Y6889" s="94">
        <v>715680</v>
      </c>
      <c r="AA6889" s="94">
        <v>0</v>
      </c>
      <c r="AB6889" s="94">
        <v>0</v>
      </c>
      <c r="AC6889">
        <f t="shared" si="214"/>
        <v>5000</v>
      </c>
      <c r="AD6889" t="str">
        <f t="shared" si="215"/>
        <v>305</v>
      </c>
    </row>
    <row r="6890" spans="1:30" hidden="1" x14ac:dyDescent="0.25">
      <c r="A6890" t="s">
        <v>1028</v>
      </c>
      <c r="B6890" t="s">
        <v>420</v>
      </c>
      <c r="C6890" t="s">
        <v>1039</v>
      </c>
      <c r="D6890" t="s">
        <v>3670</v>
      </c>
      <c r="E6890" t="s">
        <v>790</v>
      </c>
      <c r="F6890" t="s">
        <v>431</v>
      </c>
      <c r="G6890" t="s">
        <v>432</v>
      </c>
      <c r="H6890" t="s">
        <v>1847</v>
      </c>
      <c r="I6890" t="s">
        <v>545</v>
      </c>
      <c r="J6890" t="s">
        <v>125</v>
      </c>
      <c r="K6890" t="s">
        <v>3661</v>
      </c>
      <c r="N6890" t="s">
        <v>1030</v>
      </c>
      <c r="O6890" t="s">
        <v>425</v>
      </c>
      <c r="P6890" t="s">
        <v>392</v>
      </c>
      <c r="Q6890" t="s">
        <v>3558</v>
      </c>
      <c r="R6890" t="s">
        <v>794</v>
      </c>
      <c r="S6890" t="s">
        <v>132</v>
      </c>
      <c r="T6890" t="s">
        <v>393</v>
      </c>
      <c r="U6890" t="s">
        <v>1848</v>
      </c>
      <c r="V6890" t="s">
        <v>546</v>
      </c>
      <c r="W6890" t="s">
        <v>136</v>
      </c>
      <c r="X6890" t="s">
        <v>1041</v>
      </c>
      <c r="Y6890" s="94">
        <v>826267.92</v>
      </c>
      <c r="AA6890" s="94">
        <v>0</v>
      </c>
      <c r="AB6890" s="94">
        <v>0</v>
      </c>
      <c r="AC6890">
        <f t="shared" si="214"/>
        <v>5000</v>
      </c>
      <c r="AD6890" t="str">
        <f t="shared" si="215"/>
        <v>305</v>
      </c>
    </row>
    <row r="6891" spans="1:30" hidden="1" x14ac:dyDescent="0.25">
      <c r="A6891" t="s">
        <v>1028</v>
      </c>
      <c r="B6891" t="s">
        <v>420</v>
      </c>
      <c r="C6891" t="s">
        <v>1039</v>
      </c>
      <c r="D6891" t="s">
        <v>3670</v>
      </c>
      <c r="E6891" t="s">
        <v>790</v>
      </c>
      <c r="F6891" t="s">
        <v>431</v>
      </c>
      <c r="G6891" t="s">
        <v>432</v>
      </c>
      <c r="H6891" t="s">
        <v>388</v>
      </c>
      <c r="I6891" t="s">
        <v>545</v>
      </c>
      <c r="J6891" t="s">
        <v>125</v>
      </c>
      <c r="K6891" t="s">
        <v>3661</v>
      </c>
      <c r="N6891" t="s">
        <v>1030</v>
      </c>
      <c r="O6891" t="s">
        <v>425</v>
      </c>
      <c r="P6891" t="s">
        <v>392</v>
      </c>
      <c r="Q6891" t="s">
        <v>3558</v>
      </c>
      <c r="R6891" t="s">
        <v>794</v>
      </c>
      <c r="S6891" t="s">
        <v>132</v>
      </c>
      <c r="T6891" t="s">
        <v>393</v>
      </c>
      <c r="U6891" t="s">
        <v>394</v>
      </c>
      <c r="V6891" t="s">
        <v>546</v>
      </c>
      <c r="W6891" t="s">
        <v>136</v>
      </c>
      <c r="X6891" t="s">
        <v>1041</v>
      </c>
      <c r="Y6891" s="94">
        <v>1362648</v>
      </c>
      <c r="AA6891" s="94">
        <v>0</v>
      </c>
      <c r="AB6891" s="94">
        <v>0</v>
      </c>
      <c r="AC6891">
        <f t="shared" si="214"/>
        <v>5000</v>
      </c>
      <c r="AD6891" t="str">
        <f t="shared" si="215"/>
        <v>305</v>
      </c>
    </row>
    <row r="6892" spans="1:30" hidden="1" x14ac:dyDescent="0.25">
      <c r="A6892" t="s">
        <v>1028</v>
      </c>
      <c r="B6892" t="s">
        <v>420</v>
      </c>
      <c r="C6892" t="s">
        <v>1039</v>
      </c>
      <c r="D6892" t="s">
        <v>3671</v>
      </c>
      <c r="E6892" t="s">
        <v>790</v>
      </c>
      <c r="F6892" t="s">
        <v>431</v>
      </c>
      <c r="G6892" t="s">
        <v>432</v>
      </c>
      <c r="H6892" t="s">
        <v>388</v>
      </c>
      <c r="I6892" t="s">
        <v>538</v>
      </c>
      <c r="J6892" t="s">
        <v>125</v>
      </c>
      <c r="K6892" t="s">
        <v>3661</v>
      </c>
      <c r="N6892" t="s">
        <v>1030</v>
      </c>
      <c r="O6892" t="s">
        <v>425</v>
      </c>
      <c r="P6892" t="s">
        <v>392</v>
      </c>
      <c r="Q6892" t="s">
        <v>3567</v>
      </c>
      <c r="R6892" t="s">
        <v>794</v>
      </c>
      <c r="S6892" t="s">
        <v>132</v>
      </c>
      <c r="T6892" t="s">
        <v>393</v>
      </c>
      <c r="U6892" t="s">
        <v>394</v>
      </c>
      <c r="V6892" t="s">
        <v>540</v>
      </c>
      <c r="W6892" t="s">
        <v>136</v>
      </c>
      <c r="X6892" t="s">
        <v>1041</v>
      </c>
      <c r="Y6892" s="94">
        <v>5901056</v>
      </c>
      <c r="AA6892" s="94">
        <v>0</v>
      </c>
      <c r="AB6892" s="94">
        <v>0</v>
      </c>
      <c r="AC6892">
        <f t="shared" si="214"/>
        <v>5000</v>
      </c>
      <c r="AD6892" t="str">
        <f t="shared" si="215"/>
        <v>305</v>
      </c>
    </row>
    <row r="6893" spans="1:30" hidden="1" x14ac:dyDescent="0.25">
      <c r="A6893" t="s">
        <v>1028</v>
      </c>
      <c r="B6893" t="s">
        <v>420</v>
      </c>
      <c r="C6893" t="s">
        <v>1039</v>
      </c>
      <c r="D6893" t="s">
        <v>3672</v>
      </c>
      <c r="E6893" t="s">
        <v>790</v>
      </c>
      <c r="F6893" t="s">
        <v>431</v>
      </c>
      <c r="G6893" t="s">
        <v>432</v>
      </c>
      <c r="H6893" t="s">
        <v>3181</v>
      </c>
      <c r="I6893" t="s">
        <v>545</v>
      </c>
      <c r="J6893" t="s">
        <v>125</v>
      </c>
      <c r="K6893" t="s">
        <v>3661</v>
      </c>
      <c r="N6893" t="s">
        <v>1030</v>
      </c>
      <c r="O6893" t="s">
        <v>425</v>
      </c>
      <c r="P6893" t="s">
        <v>392</v>
      </c>
      <c r="Q6893" t="s">
        <v>3592</v>
      </c>
      <c r="R6893" t="s">
        <v>794</v>
      </c>
      <c r="S6893" t="s">
        <v>132</v>
      </c>
      <c r="T6893" t="s">
        <v>393</v>
      </c>
      <c r="U6893" t="s">
        <v>3183</v>
      </c>
      <c r="V6893" t="s">
        <v>546</v>
      </c>
      <c r="W6893" t="s">
        <v>136</v>
      </c>
      <c r="X6893" t="s">
        <v>1041</v>
      </c>
      <c r="Y6893" s="94">
        <v>583062.31999999995</v>
      </c>
      <c r="AA6893" s="94">
        <v>0</v>
      </c>
      <c r="AB6893" s="94">
        <v>0</v>
      </c>
      <c r="AC6893">
        <f t="shared" si="214"/>
        <v>5000</v>
      </c>
      <c r="AD6893" t="str">
        <f t="shared" si="215"/>
        <v>305</v>
      </c>
    </row>
    <row r="6894" spans="1:30" hidden="1" x14ac:dyDescent="0.25">
      <c r="A6894" t="s">
        <v>1028</v>
      </c>
      <c r="B6894" t="s">
        <v>420</v>
      </c>
      <c r="C6894" t="s">
        <v>1039</v>
      </c>
      <c r="D6894" t="s">
        <v>3672</v>
      </c>
      <c r="E6894" t="s">
        <v>790</v>
      </c>
      <c r="F6894" t="s">
        <v>431</v>
      </c>
      <c r="G6894" t="s">
        <v>432</v>
      </c>
      <c r="H6894" t="s">
        <v>1847</v>
      </c>
      <c r="I6894" t="s">
        <v>304</v>
      </c>
      <c r="J6894" t="s">
        <v>125</v>
      </c>
      <c r="K6894" t="s">
        <v>3661</v>
      </c>
      <c r="N6894" t="s">
        <v>1030</v>
      </c>
      <c r="O6894" t="s">
        <v>425</v>
      </c>
      <c r="P6894" t="s">
        <v>392</v>
      </c>
      <c r="Q6894" t="s">
        <v>3592</v>
      </c>
      <c r="R6894" t="s">
        <v>794</v>
      </c>
      <c r="S6894" t="s">
        <v>132</v>
      </c>
      <c r="T6894" t="s">
        <v>393</v>
      </c>
      <c r="U6894" t="s">
        <v>1848</v>
      </c>
      <c r="V6894" t="s">
        <v>3424</v>
      </c>
      <c r="W6894" t="s">
        <v>136</v>
      </c>
      <c r="X6894" t="s">
        <v>1041</v>
      </c>
      <c r="Y6894" s="94">
        <v>672000</v>
      </c>
      <c r="AA6894" s="94">
        <v>0</v>
      </c>
      <c r="AB6894" s="94">
        <v>0</v>
      </c>
      <c r="AC6894">
        <f t="shared" si="214"/>
        <v>5000</v>
      </c>
      <c r="AD6894" t="str">
        <f t="shared" si="215"/>
        <v>305</v>
      </c>
    </row>
    <row r="6895" spans="1:30" hidden="1" x14ac:dyDescent="0.25">
      <c r="A6895" t="s">
        <v>1152</v>
      </c>
      <c r="B6895" t="s">
        <v>420</v>
      </c>
      <c r="C6895" t="s">
        <v>3673</v>
      </c>
      <c r="D6895" t="s">
        <v>3553</v>
      </c>
      <c r="E6895" t="s">
        <v>790</v>
      </c>
      <c r="F6895" t="s">
        <v>431</v>
      </c>
      <c r="G6895" t="s">
        <v>432</v>
      </c>
      <c r="H6895" t="s">
        <v>143</v>
      </c>
      <c r="I6895" t="s">
        <v>124</v>
      </c>
      <c r="J6895" t="s">
        <v>125</v>
      </c>
      <c r="K6895" t="s">
        <v>3674</v>
      </c>
      <c r="N6895" t="s">
        <v>1154</v>
      </c>
      <c r="O6895" t="s">
        <v>425</v>
      </c>
      <c r="P6895" t="s">
        <v>3675</v>
      </c>
      <c r="Q6895" t="s">
        <v>3555</v>
      </c>
      <c r="R6895" t="s">
        <v>794</v>
      </c>
      <c r="S6895" t="s">
        <v>132</v>
      </c>
      <c r="T6895" t="s">
        <v>393</v>
      </c>
      <c r="U6895" t="s">
        <v>151</v>
      </c>
      <c r="V6895" t="s">
        <v>135</v>
      </c>
      <c r="W6895" t="s">
        <v>136</v>
      </c>
      <c r="X6895" t="s">
        <v>3676</v>
      </c>
      <c r="Y6895" s="94">
        <v>64121062.439999998</v>
      </c>
      <c r="Z6895" s="94">
        <v>60915009.186671987</v>
      </c>
      <c r="AA6895" s="94">
        <v>0</v>
      </c>
      <c r="AB6895" s="94">
        <v>0</v>
      </c>
      <c r="AC6895">
        <f t="shared" si="214"/>
        <v>5000</v>
      </c>
      <c r="AD6895" t="str">
        <f t="shared" si="215"/>
        <v>305</v>
      </c>
    </row>
    <row r="6896" spans="1:30" hidden="1" x14ac:dyDescent="0.25">
      <c r="A6896">
        <v>211113070110001</v>
      </c>
      <c r="B6896">
        <v>173</v>
      </c>
      <c r="C6896" t="s">
        <v>3677</v>
      </c>
      <c r="D6896">
        <v>24601</v>
      </c>
      <c r="E6896">
        <v>2</v>
      </c>
      <c r="F6896">
        <v>11</v>
      </c>
      <c r="G6896" t="s">
        <v>160</v>
      </c>
      <c r="H6896" t="s">
        <v>1847</v>
      </c>
      <c r="I6896" t="s">
        <v>124</v>
      </c>
      <c r="J6896" t="s">
        <v>125</v>
      </c>
      <c r="K6896" t="s">
        <v>3678</v>
      </c>
      <c r="L6896" t="s">
        <v>3679</v>
      </c>
      <c r="N6896" t="s">
        <v>1278</v>
      </c>
      <c r="O6896" t="s">
        <v>391</v>
      </c>
      <c r="P6896" t="s">
        <v>912</v>
      </c>
      <c r="Q6896" t="s">
        <v>207</v>
      </c>
      <c r="R6896" t="s">
        <v>794</v>
      </c>
      <c r="S6896" t="s">
        <v>164</v>
      </c>
      <c r="T6896" t="s">
        <v>165</v>
      </c>
      <c r="U6896" t="s">
        <v>1848</v>
      </c>
      <c r="V6896" t="s">
        <v>135</v>
      </c>
      <c r="W6896" t="s">
        <v>136</v>
      </c>
      <c r="X6896" t="s">
        <v>3680</v>
      </c>
      <c r="AA6896" s="94">
        <v>215760.223</v>
      </c>
      <c r="AB6896" s="94">
        <v>215760.22</v>
      </c>
      <c r="AC6896">
        <f t="shared" si="214"/>
        <v>2000</v>
      </c>
      <c r="AD6896" t="str">
        <f t="shared" si="215"/>
        <v>307</v>
      </c>
    </row>
    <row r="6897" spans="1:30" hidden="1" x14ac:dyDescent="0.25">
      <c r="A6897" t="s">
        <v>1276</v>
      </c>
      <c r="B6897" t="s">
        <v>397</v>
      </c>
      <c r="C6897" t="s">
        <v>3681</v>
      </c>
      <c r="D6897" t="s">
        <v>451</v>
      </c>
      <c r="E6897" t="s">
        <v>790</v>
      </c>
      <c r="F6897" t="s">
        <v>431</v>
      </c>
      <c r="G6897" t="s">
        <v>432</v>
      </c>
      <c r="H6897" t="s">
        <v>388</v>
      </c>
      <c r="I6897" t="s">
        <v>3342</v>
      </c>
      <c r="J6897" t="s">
        <v>125</v>
      </c>
      <c r="K6897" t="s">
        <v>3682</v>
      </c>
      <c r="N6897" t="s">
        <v>1278</v>
      </c>
      <c r="O6897" t="s">
        <v>398</v>
      </c>
      <c r="P6897" t="s">
        <v>392</v>
      </c>
      <c r="Q6897" t="s">
        <v>452</v>
      </c>
      <c r="R6897" t="s">
        <v>794</v>
      </c>
      <c r="S6897" t="s">
        <v>132</v>
      </c>
      <c r="T6897" t="s">
        <v>393</v>
      </c>
      <c r="U6897" t="s">
        <v>394</v>
      </c>
      <c r="V6897" t="s">
        <v>3683</v>
      </c>
      <c r="W6897" t="s">
        <v>136</v>
      </c>
      <c r="X6897" t="s">
        <v>1331</v>
      </c>
      <c r="Y6897" s="94">
        <v>506688</v>
      </c>
      <c r="AA6897" s="94">
        <v>0</v>
      </c>
      <c r="AB6897" s="94">
        <v>0</v>
      </c>
      <c r="AC6897">
        <f t="shared" si="214"/>
        <v>2000</v>
      </c>
      <c r="AD6897" t="str">
        <f t="shared" si="215"/>
        <v>307</v>
      </c>
    </row>
    <row r="6898" spans="1:30" hidden="1" x14ac:dyDescent="0.25">
      <c r="A6898" t="s">
        <v>1276</v>
      </c>
      <c r="B6898" t="s">
        <v>397</v>
      </c>
      <c r="C6898" t="s">
        <v>429</v>
      </c>
      <c r="D6898" t="s">
        <v>478</v>
      </c>
      <c r="E6898" t="s">
        <v>790</v>
      </c>
      <c r="F6898" t="s">
        <v>431</v>
      </c>
      <c r="G6898" t="s">
        <v>432</v>
      </c>
      <c r="H6898" t="s">
        <v>411</v>
      </c>
      <c r="I6898" t="s">
        <v>545</v>
      </c>
      <c r="J6898" t="s">
        <v>125</v>
      </c>
      <c r="K6898" t="s">
        <v>3684</v>
      </c>
      <c r="N6898" t="s">
        <v>1278</v>
      </c>
      <c r="O6898" t="s">
        <v>398</v>
      </c>
      <c r="P6898" t="s">
        <v>392</v>
      </c>
      <c r="Q6898" t="s">
        <v>479</v>
      </c>
      <c r="R6898" t="s">
        <v>794</v>
      </c>
      <c r="S6898" t="s">
        <v>132</v>
      </c>
      <c r="T6898" t="s">
        <v>393</v>
      </c>
      <c r="U6898" t="s">
        <v>3127</v>
      </c>
      <c r="V6898" t="s">
        <v>546</v>
      </c>
      <c r="W6898" t="s">
        <v>136</v>
      </c>
      <c r="X6898" t="s">
        <v>1331</v>
      </c>
      <c r="Y6898" s="94">
        <v>9153104.1999999993</v>
      </c>
      <c r="AA6898" s="94">
        <v>0</v>
      </c>
      <c r="AB6898" s="94">
        <v>0</v>
      </c>
      <c r="AC6898">
        <f t="shared" si="214"/>
        <v>2000</v>
      </c>
      <c r="AD6898" t="str">
        <f t="shared" si="215"/>
        <v>307</v>
      </c>
    </row>
    <row r="6899" spans="1:30" hidden="1" x14ac:dyDescent="0.25">
      <c r="A6899" t="s">
        <v>1276</v>
      </c>
      <c r="B6899" t="s">
        <v>397</v>
      </c>
      <c r="C6899" t="s">
        <v>429</v>
      </c>
      <c r="D6899" t="s">
        <v>478</v>
      </c>
      <c r="E6899" t="s">
        <v>790</v>
      </c>
      <c r="F6899" t="s">
        <v>431</v>
      </c>
      <c r="G6899" t="s">
        <v>432</v>
      </c>
      <c r="H6899" t="s">
        <v>3181</v>
      </c>
      <c r="I6899" t="s">
        <v>545</v>
      </c>
      <c r="J6899" t="s">
        <v>125</v>
      </c>
      <c r="K6899" t="s">
        <v>3684</v>
      </c>
      <c r="N6899" t="s">
        <v>1278</v>
      </c>
      <c r="O6899" t="s">
        <v>398</v>
      </c>
      <c r="P6899" t="s">
        <v>392</v>
      </c>
      <c r="Q6899" t="s">
        <v>479</v>
      </c>
      <c r="R6899" t="s">
        <v>794</v>
      </c>
      <c r="S6899" t="s">
        <v>132</v>
      </c>
      <c r="T6899" t="s">
        <v>393</v>
      </c>
      <c r="U6899" t="s">
        <v>3183</v>
      </c>
      <c r="V6899" t="s">
        <v>546</v>
      </c>
      <c r="W6899" t="s">
        <v>136</v>
      </c>
      <c r="X6899" t="s">
        <v>1331</v>
      </c>
      <c r="Y6899" s="94">
        <v>1695548.08</v>
      </c>
      <c r="AA6899" s="94">
        <v>0</v>
      </c>
      <c r="AB6899" s="94">
        <v>0</v>
      </c>
      <c r="AC6899">
        <f t="shared" si="214"/>
        <v>2000</v>
      </c>
      <c r="AD6899" t="str">
        <f t="shared" si="215"/>
        <v>307</v>
      </c>
    </row>
    <row r="6900" spans="1:30" hidden="1" x14ac:dyDescent="0.25">
      <c r="A6900" t="s">
        <v>1276</v>
      </c>
      <c r="B6900" t="s">
        <v>397</v>
      </c>
      <c r="C6900" t="s">
        <v>429</v>
      </c>
      <c r="D6900" t="s">
        <v>478</v>
      </c>
      <c r="E6900" t="s">
        <v>790</v>
      </c>
      <c r="F6900" t="s">
        <v>431</v>
      </c>
      <c r="G6900" t="s">
        <v>432</v>
      </c>
      <c r="H6900" t="s">
        <v>3181</v>
      </c>
      <c r="I6900" t="s">
        <v>3181</v>
      </c>
      <c r="J6900" t="s">
        <v>125</v>
      </c>
      <c r="K6900" t="s">
        <v>3684</v>
      </c>
      <c r="N6900" t="s">
        <v>1278</v>
      </c>
      <c r="O6900" t="s">
        <v>398</v>
      </c>
      <c r="P6900" t="s">
        <v>392</v>
      </c>
      <c r="Q6900" t="s">
        <v>479</v>
      </c>
      <c r="R6900" t="s">
        <v>794</v>
      </c>
      <c r="S6900" t="s">
        <v>132</v>
      </c>
      <c r="T6900" t="s">
        <v>393</v>
      </c>
      <c r="U6900" t="s">
        <v>3183</v>
      </c>
      <c r="V6900" t="s">
        <v>3685</v>
      </c>
      <c r="W6900" t="s">
        <v>136</v>
      </c>
      <c r="X6900" t="s">
        <v>1331</v>
      </c>
      <c r="Y6900" s="94">
        <v>3038598.4</v>
      </c>
      <c r="AA6900" s="94">
        <v>0</v>
      </c>
      <c r="AB6900" s="94">
        <v>0</v>
      </c>
      <c r="AC6900">
        <f t="shared" si="214"/>
        <v>2000</v>
      </c>
      <c r="AD6900" t="str">
        <f t="shared" si="215"/>
        <v>307</v>
      </c>
    </row>
    <row r="6901" spans="1:30" hidden="1" x14ac:dyDescent="0.25">
      <c r="A6901" t="s">
        <v>1276</v>
      </c>
      <c r="B6901" t="s">
        <v>397</v>
      </c>
      <c r="C6901" t="s">
        <v>429</v>
      </c>
      <c r="D6901" t="s">
        <v>478</v>
      </c>
      <c r="E6901" t="s">
        <v>790</v>
      </c>
      <c r="F6901" t="s">
        <v>431</v>
      </c>
      <c r="G6901" t="s">
        <v>432</v>
      </c>
      <c r="H6901" t="s">
        <v>1847</v>
      </c>
      <c r="I6901" t="s">
        <v>545</v>
      </c>
      <c r="J6901" t="s">
        <v>125</v>
      </c>
      <c r="K6901" t="s">
        <v>3684</v>
      </c>
      <c r="N6901" t="s">
        <v>1278</v>
      </c>
      <c r="O6901" t="s">
        <v>398</v>
      </c>
      <c r="P6901" t="s">
        <v>392</v>
      </c>
      <c r="Q6901" t="s">
        <v>479</v>
      </c>
      <c r="R6901" t="s">
        <v>794</v>
      </c>
      <c r="S6901" t="s">
        <v>132</v>
      </c>
      <c r="T6901" t="s">
        <v>393</v>
      </c>
      <c r="U6901" t="s">
        <v>1848</v>
      </c>
      <c r="V6901" t="s">
        <v>546</v>
      </c>
      <c r="W6901" t="s">
        <v>136</v>
      </c>
      <c r="X6901" t="s">
        <v>1331</v>
      </c>
      <c r="Y6901" s="94">
        <v>2233532</v>
      </c>
      <c r="AA6901" s="94">
        <v>0</v>
      </c>
      <c r="AB6901" s="94">
        <v>0</v>
      </c>
      <c r="AC6901">
        <f t="shared" si="214"/>
        <v>2000</v>
      </c>
      <c r="AD6901" t="str">
        <f t="shared" si="215"/>
        <v>307</v>
      </c>
    </row>
    <row r="6902" spans="1:30" hidden="1" x14ac:dyDescent="0.25">
      <c r="A6902">
        <v>211113070110001</v>
      </c>
      <c r="B6902">
        <v>171</v>
      </c>
      <c r="C6902" t="s">
        <v>3677</v>
      </c>
      <c r="D6902">
        <v>28201</v>
      </c>
      <c r="E6902">
        <v>2</v>
      </c>
      <c r="F6902">
        <v>11</v>
      </c>
      <c r="G6902" t="s">
        <v>160</v>
      </c>
      <c r="H6902" t="s">
        <v>388</v>
      </c>
      <c r="I6902" t="s">
        <v>124</v>
      </c>
      <c r="J6902" t="s">
        <v>125</v>
      </c>
      <c r="K6902" t="s">
        <v>3686</v>
      </c>
      <c r="L6902" t="s">
        <v>3687</v>
      </c>
      <c r="N6902" t="s">
        <v>1278</v>
      </c>
      <c r="O6902" t="s">
        <v>398</v>
      </c>
      <c r="P6902" t="s">
        <v>912</v>
      </c>
      <c r="Q6902" t="s">
        <v>479</v>
      </c>
      <c r="R6902" t="s">
        <v>794</v>
      </c>
      <c r="S6902" t="s">
        <v>164</v>
      </c>
      <c r="T6902" t="s">
        <v>165</v>
      </c>
      <c r="U6902" t="s">
        <v>394</v>
      </c>
      <c r="V6902" t="s">
        <v>135</v>
      </c>
      <c r="W6902" t="s">
        <v>136</v>
      </c>
      <c r="X6902" t="s">
        <v>3688</v>
      </c>
      <c r="AA6902" s="94">
        <v>13145870.560000001</v>
      </c>
      <c r="AB6902" s="94">
        <v>13145870.560000001</v>
      </c>
      <c r="AC6902">
        <f t="shared" si="214"/>
        <v>2000</v>
      </c>
      <c r="AD6902" t="str">
        <f t="shared" si="215"/>
        <v>307</v>
      </c>
    </row>
    <row r="6903" spans="1:30" hidden="1" x14ac:dyDescent="0.25">
      <c r="A6903" t="s">
        <v>1276</v>
      </c>
      <c r="B6903" t="s">
        <v>397</v>
      </c>
      <c r="C6903" t="s">
        <v>429</v>
      </c>
      <c r="D6903" t="s">
        <v>1035</v>
      </c>
      <c r="E6903" t="s">
        <v>790</v>
      </c>
      <c r="F6903" t="s">
        <v>431</v>
      </c>
      <c r="G6903" t="s">
        <v>432</v>
      </c>
      <c r="H6903" t="s">
        <v>1305</v>
      </c>
      <c r="I6903" t="s">
        <v>3181</v>
      </c>
      <c r="J6903" t="s">
        <v>125</v>
      </c>
      <c r="K6903" t="s">
        <v>3684</v>
      </c>
      <c r="N6903" t="s">
        <v>1278</v>
      </c>
      <c r="O6903" t="s">
        <v>398</v>
      </c>
      <c r="P6903" t="s">
        <v>392</v>
      </c>
      <c r="Q6903" t="s">
        <v>1036</v>
      </c>
      <c r="R6903" t="s">
        <v>794</v>
      </c>
      <c r="S6903" t="s">
        <v>132</v>
      </c>
      <c r="T6903" t="s">
        <v>393</v>
      </c>
      <c r="U6903" t="s">
        <v>3669</v>
      </c>
      <c r="V6903" t="s">
        <v>3685</v>
      </c>
      <c r="W6903" t="s">
        <v>136</v>
      </c>
      <c r="X6903" t="s">
        <v>1331</v>
      </c>
      <c r="Y6903" s="94">
        <v>742361.2</v>
      </c>
      <c r="AA6903" s="94">
        <v>0</v>
      </c>
      <c r="AB6903" s="94">
        <v>0</v>
      </c>
      <c r="AC6903">
        <f t="shared" si="214"/>
        <v>2000</v>
      </c>
      <c r="AD6903" t="str">
        <f t="shared" si="215"/>
        <v>307</v>
      </c>
    </row>
    <row r="6904" spans="1:30" hidden="1" x14ac:dyDescent="0.25">
      <c r="A6904" t="s">
        <v>1276</v>
      </c>
      <c r="B6904" t="s">
        <v>397</v>
      </c>
      <c r="C6904" t="s">
        <v>429</v>
      </c>
      <c r="D6904" t="s">
        <v>344</v>
      </c>
      <c r="E6904" t="s">
        <v>790</v>
      </c>
      <c r="F6904" t="s">
        <v>431</v>
      </c>
      <c r="G6904" t="s">
        <v>432</v>
      </c>
      <c r="H6904" t="s">
        <v>1847</v>
      </c>
      <c r="I6904" t="s">
        <v>413</v>
      </c>
      <c r="J6904" t="s">
        <v>125</v>
      </c>
      <c r="K6904" t="s">
        <v>3684</v>
      </c>
      <c r="N6904" t="s">
        <v>1278</v>
      </c>
      <c r="O6904" t="s">
        <v>398</v>
      </c>
      <c r="P6904" t="s">
        <v>392</v>
      </c>
      <c r="Q6904" t="s">
        <v>345</v>
      </c>
      <c r="R6904" t="s">
        <v>794</v>
      </c>
      <c r="S6904" t="s">
        <v>132</v>
      </c>
      <c r="T6904" t="s">
        <v>393</v>
      </c>
      <c r="U6904" t="s">
        <v>1848</v>
      </c>
      <c r="V6904" t="s">
        <v>414</v>
      </c>
      <c r="W6904" t="s">
        <v>136</v>
      </c>
      <c r="X6904" t="s">
        <v>1331</v>
      </c>
      <c r="Y6904" s="94">
        <v>1245440</v>
      </c>
      <c r="AA6904" s="94">
        <v>0</v>
      </c>
      <c r="AB6904" s="94">
        <v>0</v>
      </c>
      <c r="AC6904">
        <f t="shared" si="214"/>
        <v>3000</v>
      </c>
      <c r="AD6904" t="str">
        <f t="shared" si="215"/>
        <v>307</v>
      </c>
    </row>
    <row r="6905" spans="1:30" hidden="1" x14ac:dyDescent="0.25">
      <c r="A6905" t="s">
        <v>1276</v>
      </c>
      <c r="B6905" t="s">
        <v>397</v>
      </c>
      <c r="C6905" t="s">
        <v>429</v>
      </c>
      <c r="D6905" t="s">
        <v>260</v>
      </c>
      <c r="E6905" t="s">
        <v>790</v>
      </c>
      <c r="F6905" t="s">
        <v>431</v>
      </c>
      <c r="G6905" t="s">
        <v>432</v>
      </c>
      <c r="H6905" t="s">
        <v>1847</v>
      </c>
      <c r="I6905" t="s">
        <v>159</v>
      </c>
      <c r="J6905" t="s">
        <v>125</v>
      </c>
      <c r="K6905" t="s">
        <v>3684</v>
      </c>
      <c r="N6905" t="s">
        <v>1278</v>
      </c>
      <c r="O6905" t="s">
        <v>398</v>
      </c>
      <c r="P6905" t="s">
        <v>392</v>
      </c>
      <c r="Q6905" t="s">
        <v>261</v>
      </c>
      <c r="R6905" t="s">
        <v>794</v>
      </c>
      <c r="S6905" t="s">
        <v>132</v>
      </c>
      <c r="T6905" t="s">
        <v>393</v>
      </c>
      <c r="U6905" t="s">
        <v>1848</v>
      </c>
      <c r="V6905" t="s">
        <v>399</v>
      </c>
      <c r="W6905" t="s">
        <v>136</v>
      </c>
      <c r="X6905" t="s">
        <v>1331</v>
      </c>
      <c r="Y6905" s="94">
        <v>1351560</v>
      </c>
      <c r="AA6905" s="94">
        <v>0</v>
      </c>
      <c r="AB6905" s="94">
        <v>0</v>
      </c>
      <c r="AC6905">
        <f t="shared" si="214"/>
        <v>3000</v>
      </c>
      <c r="AD6905" t="str">
        <f t="shared" si="215"/>
        <v>307</v>
      </c>
    </row>
    <row r="6906" spans="1:30" hidden="1" x14ac:dyDescent="0.25">
      <c r="A6906" t="s">
        <v>1276</v>
      </c>
      <c r="B6906" t="s">
        <v>397</v>
      </c>
      <c r="C6906" t="s">
        <v>429</v>
      </c>
      <c r="D6906" t="s">
        <v>264</v>
      </c>
      <c r="E6906" t="s">
        <v>790</v>
      </c>
      <c r="F6906" t="s">
        <v>431</v>
      </c>
      <c r="G6906" t="s">
        <v>432</v>
      </c>
      <c r="H6906" t="s">
        <v>1847</v>
      </c>
      <c r="I6906" t="s">
        <v>3342</v>
      </c>
      <c r="J6906" t="s">
        <v>125</v>
      </c>
      <c r="K6906" t="s">
        <v>3684</v>
      </c>
      <c r="N6906" t="s">
        <v>1278</v>
      </c>
      <c r="O6906" t="s">
        <v>398</v>
      </c>
      <c r="P6906" t="s">
        <v>392</v>
      </c>
      <c r="Q6906" t="s">
        <v>265</v>
      </c>
      <c r="R6906" t="s">
        <v>794</v>
      </c>
      <c r="S6906" t="s">
        <v>132</v>
      </c>
      <c r="T6906" t="s">
        <v>393</v>
      </c>
      <c r="U6906" t="s">
        <v>1848</v>
      </c>
      <c r="V6906" t="s">
        <v>3683</v>
      </c>
      <c r="W6906" t="s">
        <v>136</v>
      </c>
      <c r="X6906" t="s">
        <v>1331</v>
      </c>
      <c r="Y6906" s="94">
        <v>4505944.28</v>
      </c>
      <c r="AA6906" s="94">
        <v>0</v>
      </c>
      <c r="AB6906" s="94">
        <v>0</v>
      </c>
      <c r="AC6906">
        <f t="shared" si="214"/>
        <v>3000</v>
      </c>
      <c r="AD6906" t="str">
        <f t="shared" si="215"/>
        <v>307</v>
      </c>
    </row>
    <row r="6907" spans="1:30" hidden="1" x14ac:dyDescent="0.25">
      <c r="A6907" t="s">
        <v>1276</v>
      </c>
      <c r="B6907" t="s">
        <v>397</v>
      </c>
      <c r="C6907" t="s">
        <v>429</v>
      </c>
      <c r="D6907" t="s">
        <v>270</v>
      </c>
      <c r="E6907" t="s">
        <v>790</v>
      </c>
      <c r="F6907" t="s">
        <v>431</v>
      </c>
      <c r="G6907" t="s">
        <v>432</v>
      </c>
      <c r="H6907" t="s">
        <v>411</v>
      </c>
      <c r="I6907" t="s">
        <v>1289</v>
      </c>
      <c r="J6907" t="s">
        <v>125</v>
      </c>
      <c r="K6907" t="s">
        <v>3684</v>
      </c>
      <c r="N6907" t="s">
        <v>1278</v>
      </c>
      <c r="O6907" t="s">
        <v>398</v>
      </c>
      <c r="P6907" t="s">
        <v>392</v>
      </c>
      <c r="Q6907" t="s">
        <v>271</v>
      </c>
      <c r="R6907" t="s">
        <v>794</v>
      </c>
      <c r="S6907" t="s">
        <v>132</v>
      </c>
      <c r="T6907" t="s">
        <v>393</v>
      </c>
      <c r="U6907" t="s">
        <v>3127</v>
      </c>
      <c r="V6907" t="s">
        <v>1290</v>
      </c>
      <c r="W6907" t="s">
        <v>136</v>
      </c>
      <c r="X6907" t="s">
        <v>1331</v>
      </c>
      <c r="Y6907" s="94">
        <v>1476073</v>
      </c>
      <c r="AA6907" s="94">
        <v>0</v>
      </c>
      <c r="AB6907" s="94">
        <v>0</v>
      </c>
      <c r="AC6907">
        <f t="shared" si="214"/>
        <v>3000</v>
      </c>
      <c r="AD6907" t="str">
        <f t="shared" si="215"/>
        <v>307</v>
      </c>
    </row>
    <row r="6908" spans="1:30" hidden="1" x14ac:dyDescent="0.25">
      <c r="A6908" t="s">
        <v>1276</v>
      </c>
      <c r="B6908" t="s">
        <v>397</v>
      </c>
      <c r="C6908" t="s">
        <v>429</v>
      </c>
      <c r="D6908" t="s">
        <v>270</v>
      </c>
      <c r="E6908" t="s">
        <v>790</v>
      </c>
      <c r="F6908" t="s">
        <v>431</v>
      </c>
      <c r="G6908" t="s">
        <v>432</v>
      </c>
      <c r="H6908" t="s">
        <v>411</v>
      </c>
      <c r="I6908" t="s">
        <v>1287</v>
      </c>
      <c r="J6908" t="s">
        <v>125</v>
      </c>
      <c r="K6908" t="s">
        <v>3684</v>
      </c>
      <c r="N6908" t="s">
        <v>1278</v>
      </c>
      <c r="O6908" t="s">
        <v>398</v>
      </c>
      <c r="P6908" t="s">
        <v>392</v>
      </c>
      <c r="Q6908" t="s">
        <v>271</v>
      </c>
      <c r="R6908" t="s">
        <v>794</v>
      </c>
      <c r="S6908" t="s">
        <v>132</v>
      </c>
      <c r="T6908" t="s">
        <v>393</v>
      </c>
      <c r="U6908" t="s">
        <v>3127</v>
      </c>
      <c r="V6908" t="s">
        <v>1288</v>
      </c>
      <c r="W6908" t="s">
        <v>136</v>
      </c>
      <c r="X6908" t="s">
        <v>1331</v>
      </c>
      <c r="Y6908" s="94">
        <v>1022127.4</v>
      </c>
      <c r="AA6908" s="94">
        <v>0</v>
      </c>
      <c r="AB6908" s="94">
        <v>0</v>
      </c>
      <c r="AC6908">
        <f t="shared" si="214"/>
        <v>3000</v>
      </c>
      <c r="AD6908" t="str">
        <f t="shared" si="215"/>
        <v>307</v>
      </c>
    </row>
    <row r="6909" spans="1:30" hidden="1" x14ac:dyDescent="0.25">
      <c r="A6909" t="s">
        <v>1276</v>
      </c>
      <c r="B6909" t="s">
        <v>397</v>
      </c>
      <c r="C6909" t="s">
        <v>429</v>
      </c>
      <c r="D6909" t="s">
        <v>270</v>
      </c>
      <c r="E6909" t="s">
        <v>790</v>
      </c>
      <c r="F6909" t="s">
        <v>431</v>
      </c>
      <c r="G6909" t="s">
        <v>432</v>
      </c>
      <c r="H6909" t="s">
        <v>3181</v>
      </c>
      <c r="I6909" t="s">
        <v>1289</v>
      </c>
      <c r="J6909" t="s">
        <v>125</v>
      </c>
      <c r="K6909" t="s">
        <v>3684</v>
      </c>
      <c r="N6909" t="s">
        <v>1278</v>
      </c>
      <c r="O6909" t="s">
        <v>398</v>
      </c>
      <c r="P6909" t="s">
        <v>392</v>
      </c>
      <c r="Q6909" t="s">
        <v>271</v>
      </c>
      <c r="R6909" t="s">
        <v>794</v>
      </c>
      <c r="S6909" t="s">
        <v>132</v>
      </c>
      <c r="T6909" t="s">
        <v>393</v>
      </c>
      <c r="U6909" t="s">
        <v>3183</v>
      </c>
      <c r="V6909" t="s">
        <v>1290</v>
      </c>
      <c r="W6909" t="s">
        <v>136</v>
      </c>
      <c r="X6909" t="s">
        <v>1331</v>
      </c>
      <c r="Y6909" s="94">
        <v>4786812.4800000004</v>
      </c>
      <c r="AA6909" s="94">
        <v>0</v>
      </c>
      <c r="AB6909" s="94">
        <v>0</v>
      </c>
      <c r="AC6909">
        <f t="shared" si="214"/>
        <v>3000</v>
      </c>
      <c r="AD6909" t="str">
        <f t="shared" si="215"/>
        <v>307</v>
      </c>
    </row>
    <row r="6910" spans="1:30" hidden="1" x14ac:dyDescent="0.25">
      <c r="A6910" t="s">
        <v>1276</v>
      </c>
      <c r="B6910" t="s">
        <v>397</v>
      </c>
      <c r="C6910" t="s">
        <v>429</v>
      </c>
      <c r="D6910" t="s">
        <v>270</v>
      </c>
      <c r="E6910" t="s">
        <v>790</v>
      </c>
      <c r="F6910" t="s">
        <v>431</v>
      </c>
      <c r="G6910" t="s">
        <v>432</v>
      </c>
      <c r="H6910" t="s">
        <v>3181</v>
      </c>
      <c r="I6910" t="s">
        <v>1287</v>
      </c>
      <c r="J6910" t="s">
        <v>125</v>
      </c>
      <c r="K6910" t="s">
        <v>3684</v>
      </c>
      <c r="N6910" t="s">
        <v>1278</v>
      </c>
      <c r="O6910" t="s">
        <v>398</v>
      </c>
      <c r="P6910" t="s">
        <v>392</v>
      </c>
      <c r="Q6910" t="s">
        <v>271</v>
      </c>
      <c r="R6910" t="s">
        <v>794</v>
      </c>
      <c r="S6910" t="s">
        <v>132</v>
      </c>
      <c r="T6910" t="s">
        <v>393</v>
      </c>
      <c r="U6910" t="s">
        <v>3183</v>
      </c>
      <c r="V6910" t="s">
        <v>1288</v>
      </c>
      <c r="W6910" t="s">
        <v>136</v>
      </c>
      <c r="X6910" t="s">
        <v>1331</v>
      </c>
      <c r="Y6910" s="94">
        <v>2680126.84</v>
      </c>
      <c r="AA6910" s="94">
        <v>0</v>
      </c>
      <c r="AB6910" s="94">
        <v>0</v>
      </c>
      <c r="AC6910">
        <f t="shared" si="214"/>
        <v>3000</v>
      </c>
      <c r="AD6910" t="str">
        <f t="shared" si="215"/>
        <v>307</v>
      </c>
    </row>
    <row r="6911" spans="1:30" hidden="1" x14ac:dyDescent="0.25">
      <c r="A6911" t="s">
        <v>1276</v>
      </c>
      <c r="B6911" t="s">
        <v>397</v>
      </c>
      <c r="C6911" t="s">
        <v>429</v>
      </c>
      <c r="D6911" t="s">
        <v>270</v>
      </c>
      <c r="E6911" t="s">
        <v>790</v>
      </c>
      <c r="F6911" t="s">
        <v>431</v>
      </c>
      <c r="G6911" t="s">
        <v>432</v>
      </c>
      <c r="H6911" t="s">
        <v>1847</v>
      </c>
      <c r="I6911" t="s">
        <v>1287</v>
      </c>
      <c r="J6911" t="s">
        <v>125</v>
      </c>
      <c r="K6911" t="s">
        <v>3684</v>
      </c>
      <c r="N6911" t="s">
        <v>1278</v>
      </c>
      <c r="O6911" t="s">
        <v>398</v>
      </c>
      <c r="P6911" t="s">
        <v>392</v>
      </c>
      <c r="Q6911" t="s">
        <v>271</v>
      </c>
      <c r="R6911" t="s">
        <v>794</v>
      </c>
      <c r="S6911" t="s">
        <v>132</v>
      </c>
      <c r="T6911" t="s">
        <v>393</v>
      </c>
      <c r="U6911" t="s">
        <v>1848</v>
      </c>
      <c r="V6911" t="s">
        <v>1288</v>
      </c>
      <c r="W6911" t="s">
        <v>136</v>
      </c>
      <c r="X6911" t="s">
        <v>1331</v>
      </c>
      <c r="Y6911" s="94">
        <v>1340595.2</v>
      </c>
      <c r="AA6911" s="94">
        <v>0</v>
      </c>
      <c r="AB6911" s="94">
        <v>0</v>
      </c>
      <c r="AC6911">
        <f t="shared" si="214"/>
        <v>3000</v>
      </c>
      <c r="AD6911" t="str">
        <f t="shared" si="215"/>
        <v>307</v>
      </c>
    </row>
    <row r="6912" spans="1:30" hidden="1" x14ac:dyDescent="0.25">
      <c r="A6912" t="s">
        <v>1276</v>
      </c>
      <c r="B6912" t="s">
        <v>397</v>
      </c>
      <c r="C6912" t="s">
        <v>429</v>
      </c>
      <c r="D6912" t="s">
        <v>276</v>
      </c>
      <c r="E6912" t="s">
        <v>790</v>
      </c>
      <c r="F6912" t="s">
        <v>431</v>
      </c>
      <c r="G6912" t="s">
        <v>432</v>
      </c>
      <c r="H6912" t="s">
        <v>3181</v>
      </c>
      <c r="I6912" t="s">
        <v>1289</v>
      </c>
      <c r="J6912" t="s">
        <v>125</v>
      </c>
      <c r="K6912" t="s">
        <v>3684</v>
      </c>
      <c r="N6912" t="s">
        <v>1278</v>
      </c>
      <c r="O6912" t="s">
        <v>398</v>
      </c>
      <c r="P6912" t="s">
        <v>392</v>
      </c>
      <c r="Q6912" t="s">
        <v>277</v>
      </c>
      <c r="R6912" t="s">
        <v>794</v>
      </c>
      <c r="S6912" t="s">
        <v>132</v>
      </c>
      <c r="T6912" t="s">
        <v>393</v>
      </c>
      <c r="U6912" t="s">
        <v>3183</v>
      </c>
      <c r="V6912" t="s">
        <v>1290</v>
      </c>
      <c r="W6912" t="s">
        <v>136</v>
      </c>
      <c r="X6912" t="s">
        <v>1331</v>
      </c>
      <c r="Y6912" s="94">
        <v>1022328.76</v>
      </c>
      <c r="AA6912" s="94">
        <v>0</v>
      </c>
      <c r="AB6912" s="94">
        <v>0</v>
      </c>
      <c r="AC6912">
        <f t="shared" si="214"/>
        <v>3000</v>
      </c>
      <c r="AD6912" t="str">
        <f t="shared" si="215"/>
        <v>307</v>
      </c>
    </row>
    <row r="6913" spans="1:30" hidden="1" x14ac:dyDescent="0.25">
      <c r="A6913" t="s">
        <v>1276</v>
      </c>
      <c r="B6913" t="s">
        <v>397</v>
      </c>
      <c r="C6913" t="s">
        <v>429</v>
      </c>
      <c r="D6913" t="s">
        <v>276</v>
      </c>
      <c r="E6913" t="s">
        <v>790</v>
      </c>
      <c r="F6913" t="s">
        <v>431</v>
      </c>
      <c r="G6913" t="s">
        <v>432</v>
      </c>
      <c r="H6913" t="s">
        <v>1847</v>
      </c>
      <c r="I6913" t="s">
        <v>1289</v>
      </c>
      <c r="J6913" t="s">
        <v>125</v>
      </c>
      <c r="K6913" t="s">
        <v>3684</v>
      </c>
      <c r="N6913" t="s">
        <v>1278</v>
      </c>
      <c r="O6913" t="s">
        <v>398</v>
      </c>
      <c r="P6913" t="s">
        <v>392</v>
      </c>
      <c r="Q6913" t="s">
        <v>277</v>
      </c>
      <c r="R6913" t="s">
        <v>794</v>
      </c>
      <c r="S6913" t="s">
        <v>132</v>
      </c>
      <c r="T6913" t="s">
        <v>393</v>
      </c>
      <c r="U6913" t="s">
        <v>1848</v>
      </c>
      <c r="V6913" t="s">
        <v>1290</v>
      </c>
      <c r="W6913" t="s">
        <v>136</v>
      </c>
      <c r="X6913" t="s">
        <v>1331</v>
      </c>
      <c r="Y6913" s="94">
        <v>9613112.1999999993</v>
      </c>
      <c r="AA6913" s="94">
        <v>0</v>
      </c>
      <c r="AB6913" s="94">
        <v>0</v>
      </c>
      <c r="AC6913">
        <f t="shared" si="214"/>
        <v>3000</v>
      </c>
      <c r="AD6913" t="str">
        <f t="shared" si="215"/>
        <v>307</v>
      </c>
    </row>
    <row r="6914" spans="1:30" hidden="1" x14ac:dyDescent="0.25">
      <c r="A6914">
        <v>211113070110001</v>
      </c>
      <c r="B6914">
        <v>123</v>
      </c>
      <c r="C6914" t="s">
        <v>2223</v>
      </c>
      <c r="D6914">
        <v>35705</v>
      </c>
      <c r="E6914">
        <v>2</v>
      </c>
      <c r="F6914">
        <v>11</v>
      </c>
      <c r="G6914" t="s">
        <v>160</v>
      </c>
      <c r="H6914" t="s">
        <v>388</v>
      </c>
      <c r="I6914" t="s">
        <v>124</v>
      </c>
      <c r="J6914" t="s">
        <v>125</v>
      </c>
      <c r="K6914" t="s">
        <v>3689</v>
      </c>
      <c r="L6914" t="s">
        <v>3690</v>
      </c>
      <c r="N6914" t="s">
        <v>1278</v>
      </c>
      <c r="O6914" t="s">
        <v>539</v>
      </c>
      <c r="P6914" t="s">
        <v>3691</v>
      </c>
      <c r="Q6914" t="s">
        <v>277</v>
      </c>
      <c r="R6914" t="s">
        <v>794</v>
      </c>
      <c r="S6914" t="s">
        <v>164</v>
      </c>
      <c r="T6914" t="s">
        <v>165</v>
      </c>
      <c r="U6914" t="s">
        <v>394</v>
      </c>
      <c r="V6914" t="s">
        <v>135</v>
      </c>
      <c r="W6914" t="s">
        <v>136</v>
      </c>
      <c r="X6914" t="s">
        <v>3692</v>
      </c>
      <c r="AA6914" s="94">
        <v>6986874.2999999998</v>
      </c>
      <c r="AB6914" s="94">
        <v>6986874.2999999998</v>
      </c>
      <c r="AC6914">
        <f t="shared" si="214"/>
        <v>3000</v>
      </c>
      <c r="AD6914" t="str">
        <f t="shared" si="215"/>
        <v>307</v>
      </c>
    </row>
    <row r="6915" spans="1:30" hidden="1" x14ac:dyDescent="0.25">
      <c r="A6915">
        <v>211113070110001</v>
      </c>
      <c r="B6915">
        <v>171</v>
      </c>
      <c r="C6915" t="s">
        <v>3677</v>
      </c>
      <c r="D6915">
        <v>35705</v>
      </c>
      <c r="E6915">
        <v>2</v>
      </c>
      <c r="F6915">
        <v>12</v>
      </c>
      <c r="G6915" t="s">
        <v>160</v>
      </c>
      <c r="H6915" t="s">
        <v>388</v>
      </c>
      <c r="I6915" t="s">
        <v>124</v>
      </c>
      <c r="J6915" t="s">
        <v>125</v>
      </c>
      <c r="K6915" t="s">
        <v>3693</v>
      </c>
      <c r="L6915" t="s">
        <v>3694</v>
      </c>
      <c r="N6915" t="s">
        <v>1278</v>
      </c>
      <c r="O6915" t="s">
        <v>398</v>
      </c>
      <c r="P6915" t="s">
        <v>912</v>
      </c>
      <c r="Q6915" t="s">
        <v>277</v>
      </c>
      <c r="R6915" t="s">
        <v>794</v>
      </c>
      <c r="S6915" t="s">
        <v>795</v>
      </c>
      <c r="T6915" t="s">
        <v>165</v>
      </c>
      <c r="U6915" t="s">
        <v>394</v>
      </c>
      <c r="V6915" t="s">
        <v>135</v>
      </c>
      <c r="W6915" t="s">
        <v>136</v>
      </c>
      <c r="X6915" t="s">
        <v>3695</v>
      </c>
      <c r="AA6915" s="94">
        <v>13041722.734999999</v>
      </c>
      <c r="AB6915" s="94">
        <v>13041722.74</v>
      </c>
      <c r="AC6915">
        <f t="shared" ref="AC6915:AC6978" si="216">MID(D6915,1,1)*1000</f>
        <v>3000</v>
      </c>
      <c r="AD6915" t="str">
        <f t="shared" ref="AD6915:AD6978" si="217">MID(A6915,6,3)</f>
        <v>307</v>
      </c>
    </row>
    <row r="6916" spans="1:30" hidden="1" x14ac:dyDescent="0.25">
      <c r="A6916" t="s">
        <v>1276</v>
      </c>
      <c r="B6916" t="s">
        <v>397</v>
      </c>
      <c r="C6916" t="s">
        <v>429</v>
      </c>
      <c r="D6916" t="s">
        <v>3662</v>
      </c>
      <c r="E6916" t="s">
        <v>790</v>
      </c>
      <c r="F6916" t="s">
        <v>431</v>
      </c>
      <c r="G6916" t="s">
        <v>432</v>
      </c>
      <c r="H6916" t="s">
        <v>388</v>
      </c>
      <c r="I6916" t="s">
        <v>1287</v>
      </c>
      <c r="J6916" t="s">
        <v>125</v>
      </c>
      <c r="K6916" t="s">
        <v>3684</v>
      </c>
      <c r="N6916" t="s">
        <v>1278</v>
      </c>
      <c r="O6916" t="s">
        <v>398</v>
      </c>
      <c r="P6916" t="s">
        <v>392</v>
      </c>
      <c r="Q6916" t="s">
        <v>3414</v>
      </c>
      <c r="R6916" t="s">
        <v>794</v>
      </c>
      <c r="S6916" t="s">
        <v>132</v>
      </c>
      <c r="T6916" t="s">
        <v>393</v>
      </c>
      <c r="U6916" t="s">
        <v>394</v>
      </c>
      <c r="V6916" t="s">
        <v>1288</v>
      </c>
      <c r="W6916" t="s">
        <v>136</v>
      </c>
      <c r="X6916" t="s">
        <v>1331</v>
      </c>
      <c r="Y6916" s="94">
        <v>840000</v>
      </c>
      <c r="AA6916" s="94">
        <v>0</v>
      </c>
      <c r="AB6916" s="94">
        <v>0</v>
      </c>
      <c r="AC6916">
        <f t="shared" si="216"/>
        <v>5000</v>
      </c>
      <c r="AD6916" t="str">
        <f t="shared" si="217"/>
        <v>307</v>
      </c>
    </row>
    <row r="6917" spans="1:30" hidden="1" x14ac:dyDescent="0.25">
      <c r="A6917">
        <v>211113070110001</v>
      </c>
      <c r="B6917">
        <v>171</v>
      </c>
      <c r="C6917" t="s">
        <v>3411</v>
      </c>
      <c r="D6917">
        <v>51101</v>
      </c>
      <c r="E6917">
        <v>2</v>
      </c>
      <c r="F6917">
        <v>11</v>
      </c>
      <c r="G6917" t="s">
        <v>160</v>
      </c>
      <c r="H6917" t="s">
        <v>143</v>
      </c>
      <c r="I6917" t="s">
        <v>1287</v>
      </c>
      <c r="J6917" t="s">
        <v>125</v>
      </c>
      <c r="K6917" t="s">
        <v>3696</v>
      </c>
      <c r="L6917" t="s">
        <v>3697</v>
      </c>
      <c r="N6917" t="s">
        <v>1278</v>
      </c>
      <c r="O6917" t="s">
        <v>398</v>
      </c>
      <c r="P6917" t="s">
        <v>392</v>
      </c>
      <c r="Q6917" t="s">
        <v>3414</v>
      </c>
      <c r="R6917" t="s">
        <v>794</v>
      </c>
      <c r="S6917" t="s">
        <v>164</v>
      </c>
      <c r="T6917" t="s">
        <v>165</v>
      </c>
      <c r="U6917" t="s">
        <v>151</v>
      </c>
      <c r="V6917" t="s">
        <v>1288</v>
      </c>
      <c r="W6917" t="s">
        <v>136</v>
      </c>
      <c r="X6917" t="s">
        <v>3698</v>
      </c>
      <c r="AA6917" s="94">
        <v>172800</v>
      </c>
      <c r="AB6917" s="94">
        <v>172800</v>
      </c>
      <c r="AC6917">
        <f t="shared" si="216"/>
        <v>5000</v>
      </c>
      <c r="AD6917" t="str">
        <f t="shared" si="217"/>
        <v>307</v>
      </c>
    </row>
    <row r="6918" spans="1:30" hidden="1" x14ac:dyDescent="0.25">
      <c r="A6918">
        <v>211113070110001</v>
      </c>
      <c r="B6918">
        <v>171</v>
      </c>
      <c r="C6918" t="s">
        <v>3411</v>
      </c>
      <c r="D6918">
        <v>51101</v>
      </c>
      <c r="E6918">
        <v>2</v>
      </c>
      <c r="F6918">
        <v>11</v>
      </c>
      <c r="G6918" t="s">
        <v>160</v>
      </c>
      <c r="H6918" t="s">
        <v>143</v>
      </c>
      <c r="I6918" t="s">
        <v>389</v>
      </c>
      <c r="J6918" t="s">
        <v>125</v>
      </c>
      <c r="K6918" t="s">
        <v>3699</v>
      </c>
      <c r="L6918" t="s">
        <v>3700</v>
      </c>
      <c r="N6918" t="s">
        <v>1278</v>
      </c>
      <c r="O6918" t="s">
        <v>398</v>
      </c>
      <c r="P6918" t="s">
        <v>392</v>
      </c>
      <c r="Q6918" t="s">
        <v>3414</v>
      </c>
      <c r="R6918" t="s">
        <v>794</v>
      </c>
      <c r="S6918" t="s">
        <v>164</v>
      </c>
      <c r="T6918" t="s">
        <v>165</v>
      </c>
      <c r="U6918" t="s">
        <v>151</v>
      </c>
      <c r="V6918" t="s">
        <v>395</v>
      </c>
      <c r="W6918" t="s">
        <v>136</v>
      </c>
      <c r="X6918" t="s">
        <v>3701</v>
      </c>
      <c r="AA6918" s="94">
        <v>360859.56000000006</v>
      </c>
      <c r="AB6918" s="94">
        <v>360859.56</v>
      </c>
      <c r="AC6918">
        <f t="shared" si="216"/>
        <v>5000</v>
      </c>
      <c r="AD6918" t="str">
        <f t="shared" si="217"/>
        <v>307</v>
      </c>
    </row>
    <row r="6919" spans="1:30" hidden="1" x14ac:dyDescent="0.25">
      <c r="A6919">
        <v>211113070110001</v>
      </c>
      <c r="B6919">
        <v>171</v>
      </c>
      <c r="C6919" t="s">
        <v>3411</v>
      </c>
      <c r="D6919">
        <v>51101</v>
      </c>
      <c r="E6919">
        <v>2</v>
      </c>
      <c r="F6919">
        <v>11</v>
      </c>
      <c r="G6919" t="s">
        <v>160</v>
      </c>
      <c r="H6919" t="s">
        <v>143</v>
      </c>
      <c r="I6919" t="s">
        <v>3702</v>
      </c>
      <c r="J6919" t="s">
        <v>125</v>
      </c>
      <c r="K6919" t="s">
        <v>3699</v>
      </c>
      <c r="L6919" t="s">
        <v>3703</v>
      </c>
      <c r="N6919" t="s">
        <v>1278</v>
      </c>
      <c r="O6919" t="s">
        <v>398</v>
      </c>
      <c r="P6919" t="s">
        <v>392</v>
      </c>
      <c r="Q6919" t="s">
        <v>3414</v>
      </c>
      <c r="R6919" t="s">
        <v>794</v>
      </c>
      <c r="S6919" t="s">
        <v>164</v>
      </c>
      <c r="T6919" t="s">
        <v>165</v>
      </c>
      <c r="U6919" t="s">
        <v>151</v>
      </c>
      <c r="V6919" t="s">
        <v>3704</v>
      </c>
      <c r="W6919" t="s">
        <v>136</v>
      </c>
      <c r="X6919" t="s">
        <v>3701</v>
      </c>
      <c r="AA6919" s="94">
        <v>11347.456</v>
      </c>
      <c r="AB6919" s="94">
        <v>11347.46</v>
      </c>
      <c r="AC6919">
        <f t="shared" si="216"/>
        <v>5000</v>
      </c>
      <c r="AD6919" t="str">
        <f t="shared" si="217"/>
        <v>307</v>
      </c>
    </row>
    <row r="6920" spans="1:30" hidden="1" x14ac:dyDescent="0.25">
      <c r="A6920">
        <v>211113070110001</v>
      </c>
      <c r="B6920">
        <v>171</v>
      </c>
      <c r="C6920" t="s">
        <v>429</v>
      </c>
      <c r="D6920">
        <v>51101</v>
      </c>
      <c r="E6920">
        <v>2</v>
      </c>
      <c r="F6920">
        <v>25</v>
      </c>
      <c r="G6920" t="s">
        <v>432</v>
      </c>
      <c r="H6920" t="s">
        <v>143</v>
      </c>
      <c r="I6920" t="s">
        <v>1287</v>
      </c>
      <c r="J6920" t="s">
        <v>125</v>
      </c>
      <c r="K6920" t="s">
        <v>3696</v>
      </c>
      <c r="L6920" t="s">
        <v>3705</v>
      </c>
      <c r="N6920" t="s">
        <v>1278</v>
      </c>
      <c r="O6920" t="s">
        <v>398</v>
      </c>
      <c r="P6920" t="s">
        <v>392</v>
      </c>
      <c r="Q6920" t="s">
        <v>3414</v>
      </c>
      <c r="R6920" t="s">
        <v>794</v>
      </c>
      <c r="S6920" t="s">
        <v>132</v>
      </c>
      <c r="T6920" t="s">
        <v>393</v>
      </c>
      <c r="U6920" t="s">
        <v>151</v>
      </c>
      <c r="V6920" t="s">
        <v>1288</v>
      </c>
      <c r="W6920" t="s">
        <v>136</v>
      </c>
      <c r="X6920" t="s">
        <v>3698</v>
      </c>
      <c r="AA6920" s="94">
        <v>691200</v>
      </c>
      <c r="AB6920" s="94">
        <v>691200</v>
      </c>
      <c r="AC6920">
        <f t="shared" si="216"/>
        <v>5000</v>
      </c>
      <c r="AD6920" t="str">
        <f t="shared" si="217"/>
        <v>307</v>
      </c>
    </row>
    <row r="6921" spans="1:30" hidden="1" x14ac:dyDescent="0.25">
      <c r="A6921">
        <v>211113070110001</v>
      </c>
      <c r="B6921">
        <v>171</v>
      </c>
      <c r="C6921" t="s">
        <v>429</v>
      </c>
      <c r="D6921">
        <v>51101</v>
      </c>
      <c r="E6921">
        <v>2</v>
      </c>
      <c r="F6921">
        <v>25</v>
      </c>
      <c r="G6921" t="s">
        <v>432</v>
      </c>
      <c r="H6921" t="s">
        <v>143</v>
      </c>
      <c r="I6921" t="s">
        <v>389</v>
      </c>
      <c r="J6921" t="s">
        <v>125</v>
      </c>
      <c r="K6921" t="s">
        <v>3699</v>
      </c>
      <c r="L6921" t="s">
        <v>3706</v>
      </c>
      <c r="N6921" t="s">
        <v>1278</v>
      </c>
      <c r="O6921" t="s">
        <v>398</v>
      </c>
      <c r="P6921" t="s">
        <v>392</v>
      </c>
      <c r="Q6921" t="s">
        <v>3414</v>
      </c>
      <c r="R6921" t="s">
        <v>794</v>
      </c>
      <c r="S6921" t="s">
        <v>132</v>
      </c>
      <c r="T6921" t="s">
        <v>393</v>
      </c>
      <c r="U6921" t="s">
        <v>151</v>
      </c>
      <c r="V6921" t="s">
        <v>395</v>
      </c>
      <c r="W6921" t="s">
        <v>136</v>
      </c>
      <c r="X6921" t="s">
        <v>3701</v>
      </c>
      <c r="AA6921" s="94">
        <v>1443436</v>
      </c>
      <c r="AB6921" s="94">
        <v>1443436</v>
      </c>
      <c r="AC6921">
        <f t="shared" si="216"/>
        <v>5000</v>
      </c>
      <c r="AD6921" t="str">
        <f t="shared" si="217"/>
        <v>307</v>
      </c>
    </row>
    <row r="6922" spans="1:30" hidden="1" x14ac:dyDescent="0.25">
      <c r="A6922">
        <v>211113070110001</v>
      </c>
      <c r="B6922">
        <v>171</v>
      </c>
      <c r="C6922" t="s">
        <v>429</v>
      </c>
      <c r="D6922">
        <v>51101</v>
      </c>
      <c r="E6922">
        <v>2</v>
      </c>
      <c r="F6922">
        <v>25</v>
      </c>
      <c r="G6922" t="s">
        <v>432</v>
      </c>
      <c r="H6922" t="s">
        <v>143</v>
      </c>
      <c r="I6922" t="s">
        <v>3702</v>
      </c>
      <c r="J6922" t="s">
        <v>125</v>
      </c>
      <c r="K6922" t="s">
        <v>3699</v>
      </c>
      <c r="L6922" t="s">
        <v>3707</v>
      </c>
      <c r="N6922" t="s">
        <v>1278</v>
      </c>
      <c r="O6922" t="s">
        <v>398</v>
      </c>
      <c r="P6922" t="s">
        <v>392</v>
      </c>
      <c r="Q6922" t="s">
        <v>3414</v>
      </c>
      <c r="R6922" t="s">
        <v>794</v>
      </c>
      <c r="S6922" t="s">
        <v>132</v>
      </c>
      <c r="T6922" t="s">
        <v>393</v>
      </c>
      <c r="U6922" t="s">
        <v>151</v>
      </c>
      <c r="V6922" t="s">
        <v>3704</v>
      </c>
      <c r="W6922" t="s">
        <v>136</v>
      </c>
      <c r="X6922" t="s">
        <v>3701</v>
      </c>
      <c r="AA6922" s="94">
        <v>45389.600000000006</v>
      </c>
      <c r="AB6922" s="94">
        <v>45389.599999999999</v>
      </c>
      <c r="AC6922">
        <f t="shared" si="216"/>
        <v>5000</v>
      </c>
      <c r="AD6922" t="str">
        <f t="shared" si="217"/>
        <v>307</v>
      </c>
    </row>
    <row r="6923" spans="1:30" hidden="1" x14ac:dyDescent="0.25">
      <c r="A6923" t="s">
        <v>1276</v>
      </c>
      <c r="B6923" t="s">
        <v>536</v>
      </c>
      <c r="C6923" t="s">
        <v>3681</v>
      </c>
      <c r="D6923" t="s">
        <v>3708</v>
      </c>
      <c r="E6923" t="s">
        <v>790</v>
      </c>
      <c r="F6923" t="s">
        <v>431</v>
      </c>
      <c r="G6923" t="s">
        <v>432</v>
      </c>
      <c r="H6923" t="s">
        <v>388</v>
      </c>
      <c r="I6923" t="s">
        <v>541</v>
      </c>
      <c r="J6923" t="s">
        <v>125</v>
      </c>
      <c r="K6923" t="s">
        <v>3682</v>
      </c>
      <c r="N6923" t="s">
        <v>1278</v>
      </c>
      <c r="O6923" t="s">
        <v>539</v>
      </c>
      <c r="P6923" t="s">
        <v>392</v>
      </c>
      <c r="Q6923" t="s">
        <v>3438</v>
      </c>
      <c r="R6923" t="s">
        <v>794</v>
      </c>
      <c r="S6923" t="s">
        <v>132</v>
      </c>
      <c r="T6923" t="s">
        <v>393</v>
      </c>
      <c r="U6923" t="s">
        <v>394</v>
      </c>
      <c r="V6923" t="s">
        <v>542</v>
      </c>
      <c r="W6923" t="s">
        <v>136</v>
      </c>
      <c r="X6923" t="s">
        <v>1331</v>
      </c>
      <c r="Y6923" s="94">
        <v>2737266</v>
      </c>
      <c r="AA6923" s="94">
        <v>0</v>
      </c>
      <c r="AB6923" s="94">
        <v>0</v>
      </c>
      <c r="AC6923">
        <f t="shared" si="216"/>
        <v>5000</v>
      </c>
      <c r="AD6923" t="str">
        <f t="shared" si="217"/>
        <v>307</v>
      </c>
    </row>
    <row r="6924" spans="1:30" hidden="1" x14ac:dyDescent="0.25">
      <c r="A6924" t="s">
        <v>1276</v>
      </c>
      <c r="B6924" t="s">
        <v>397</v>
      </c>
      <c r="C6924" t="s">
        <v>429</v>
      </c>
      <c r="D6924" t="s">
        <v>3708</v>
      </c>
      <c r="E6924" t="s">
        <v>790</v>
      </c>
      <c r="F6924" t="s">
        <v>431</v>
      </c>
      <c r="G6924" t="s">
        <v>432</v>
      </c>
      <c r="H6924" t="s">
        <v>3181</v>
      </c>
      <c r="I6924" t="s">
        <v>3379</v>
      </c>
      <c r="J6924" t="s">
        <v>125</v>
      </c>
      <c r="K6924" t="s">
        <v>3684</v>
      </c>
      <c r="N6924" t="s">
        <v>1278</v>
      </c>
      <c r="O6924" t="s">
        <v>398</v>
      </c>
      <c r="P6924" t="s">
        <v>392</v>
      </c>
      <c r="Q6924" t="s">
        <v>3438</v>
      </c>
      <c r="R6924" t="s">
        <v>794</v>
      </c>
      <c r="S6924" t="s">
        <v>132</v>
      </c>
      <c r="T6924" t="s">
        <v>393</v>
      </c>
      <c r="U6924" t="s">
        <v>3183</v>
      </c>
      <c r="V6924" t="s">
        <v>3709</v>
      </c>
      <c r="W6924" t="s">
        <v>136</v>
      </c>
      <c r="X6924" t="s">
        <v>1331</v>
      </c>
      <c r="Y6924" s="94">
        <v>1341159.52</v>
      </c>
      <c r="AA6924" s="94">
        <v>0</v>
      </c>
      <c r="AB6924" s="94">
        <v>0</v>
      </c>
      <c r="AC6924">
        <f t="shared" si="216"/>
        <v>5000</v>
      </c>
      <c r="AD6924" t="str">
        <f t="shared" si="217"/>
        <v>307</v>
      </c>
    </row>
    <row r="6925" spans="1:30" hidden="1" x14ac:dyDescent="0.25">
      <c r="A6925" t="s">
        <v>1276</v>
      </c>
      <c r="B6925" t="s">
        <v>397</v>
      </c>
      <c r="C6925" t="s">
        <v>429</v>
      </c>
      <c r="D6925" t="s">
        <v>3708</v>
      </c>
      <c r="E6925" t="s">
        <v>790</v>
      </c>
      <c r="F6925" t="s">
        <v>431</v>
      </c>
      <c r="G6925" t="s">
        <v>432</v>
      </c>
      <c r="H6925" t="s">
        <v>3181</v>
      </c>
      <c r="I6925" t="s">
        <v>3181</v>
      </c>
      <c r="J6925" t="s">
        <v>125</v>
      </c>
      <c r="K6925" t="s">
        <v>3684</v>
      </c>
      <c r="N6925" t="s">
        <v>1278</v>
      </c>
      <c r="O6925" t="s">
        <v>398</v>
      </c>
      <c r="P6925" t="s">
        <v>392</v>
      </c>
      <c r="Q6925" t="s">
        <v>3438</v>
      </c>
      <c r="R6925" t="s">
        <v>794</v>
      </c>
      <c r="S6925" t="s">
        <v>132</v>
      </c>
      <c r="T6925" t="s">
        <v>393</v>
      </c>
      <c r="U6925" t="s">
        <v>3183</v>
      </c>
      <c r="V6925" t="s">
        <v>3685</v>
      </c>
      <c r="W6925" t="s">
        <v>136</v>
      </c>
      <c r="X6925" t="s">
        <v>1331</v>
      </c>
      <c r="Y6925" s="94">
        <v>559190.80000000005</v>
      </c>
      <c r="AA6925" s="94">
        <v>0</v>
      </c>
      <c r="AB6925" s="94">
        <v>0</v>
      </c>
      <c r="AC6925">
        <f t="shared" si="216"/>
        <v>5000</v>
      </c>
      <c r="AD6925" t="str">
        <f t="shared" si="217"/>
        <v>307</v>
      </c>
    </row>
    <row r="6926" spans="1:30" hidden="1" x14ac:dyDescent="0.25">
      <c r="A6926" t="s">
        <v>1276</v>
      </c>
      <c r="B6926" t="s">
        <v>397</v>
      </c>
      <c r="C6926" t="s">
        <v>3681</v>
      </c>
      <c r="D6926" t="s">
        <v>3708</v>
      </c>
      <c r="E6926" t="s">
        <v>790</v>
      </c>
      <c r="F6926" t="s">
        <v>431</v>
      </c>
      <c r="G6926" t="s">
        <v>432</v>
      </c>
      <c r="H6926" t="s">
        <v>388</v>
      </c>
      <c r="I6926" t="s">
        <v>3342</v>
      </c>
      <c r="J6926" t="s">
        <v>125</v>
      </c>
      <c r="K6926" t="s">
        <v>3682</v>
      </c>
      <c r="N6926" t="s">
        <v>1278</v>
      </c>
      <c r="O6926" t="s">
        <v>398</v>
      </c>
      <c r="P6926" t="s">
        <v>392</v>
      </c>
      <c r="Q6926" t="s">
        <v>3438</v>
      </c>
      <c r="R6926" t="s">
        <v>794</v>
      </c>
      <c r="S6926" t="s">
        <v>132</v>
      </c>
      <c r="T6926" t="s">
        <v>393</v>
      </c>
      <c r="U6926" t="s">
        <v>394</v>
      </c>
      <c r="V6926" t="s">
        <v>3683</v>
      </c>
      <c r="W6926" t="s">
        <v>136</v>
      </c>
      <c r="X6926" t="s">
        <v>1331</v>
      </c>
      <c r="Y6926" s="94">
        <v>4124452.36</v>
      </c>
      <c r="AA6926" s="94">
        <v>0</v>
      </c>
      <c r="AB6926" s="94">
        <v>0</v>
      </c>
      <c r="AC6926">
        <f t="shared" si="216"/>
        <v>5000</v>
      </c>
      <c r="AD6926" t="str">
        <f t="shared" si="217"/>
        <v>307</v>
      </c>
    </row>
    <row r="6927" spans="1:30" hidden="1" x14ac:dyDescent="0.25">
      <c r="A6927">
        <v>211113070110001</v>
      </c>
      <c r="B6927">
        <v>171</v>
      </c>
      <c r="C6927" t="s">
        <v>3411</v>
      </c>
      <c r="D6927">
        <v>51201</v>
      </c>
      <c r="E6927">
        <v>2</v>
      </c>
      <c r="F6927">
        <v>11</v>
      </c>
      <c r="G6927" t="s">
        <v>160</v>
      </c>
      <c r="H6927" t="s">
        <v>143</v>
      </c>
      <c r="I6927" t="s">
        <v>1287</v>
      </c>
      <c r="J6927" t="s">
        <v>125</v>
      </c>
      <c r="K6927" t="s">
        <v>3696</v>
      </c>
      <c r="L6927" t="s">
        <v>3710</v>
      </c>
      <c r="N6927" t="s">
        <v>1278</v>
      </c>
      <c r="O6927" t="s">
        <v>398</v>
      </c>
      <c r="P6927" t="s">
        <v>392</v>
      </c>
      <c r="Q6927" t="s">
        <v>3438</v>
      </c>
      <c r="R6927" t="s">
        <v>794</v>
      </c>
      <c r="S6927" t="s">
        <v>164</v>
      </c>
      <c r="T6927" t="s">
        <v>165</v>
      </c>
      <c r="U6927" t="s">
        <v>151</v>
      </c>
      <c r="V6927" t="s">
        <v>1288</v>
      </c>
      <c r="W6927" t="s">
        <v>136</v>
      </c>
      <c r="X6927" t="s">
        <v>3698</v>
      </c>
      <c r="AA6927" s="94">
        <v>19200</v>
      </c>
      <c r="AB6927" s="94">
        <v>19200</v>
      </c>
      <c r="AC6927">
        <f t="shared" si="216"/>
        <v>5000</v>
      </c>
      <c r="AD6927" t="str">
        <f t="shared" si="217"/>
        <v>307</v>
      </c>
    </row>
    <row r="6928" spans="1:30" hidden="1" x14ac:dyDescent="0.25">
      <c r="A6928">
        <v>211113070110001</v>
      </c>
      <c r="B6928">
        <v>171</v>
      </c>
      <c r="C6928" t="s">
        <v>429</v>
      </c>
      <c r="D6928">
        <v>51201</v>
      </c>
      <c r="E6928">
        <v>2</v>
      </c>
      <c r="F6928">
        <v>25</v>
      </c>
      <c r="G6928" t="s">
        <v>432</v>
      </c>
      <c r="H6928" t="s">
        <v>143</v>
      </c>
      <c r="I6928" t="s">
        <v>1287</v>
      </c>
      <c r="J6928" t="s">
        <v>125</v>
      </c>
      <c r="K6928" t="s">
        <v>3696</v>
      </c>
      <c r="L6928" t="s">
        <v>3711</v>
      </c>
      <c r="N6928" t="s">
        <v>1278</v>
      </c>
      <c r="O6928" t="s">
        <v>398</v>
      </c>
      <c r="P6928" t="s">
        <v>392</v>
      </c>
      <c r="Q6928" t="s">
        <v>3438</v>
      </c>
      <c r="R6928" t="s">
        <v>794</v>
      </c>
      <c r="S6928" t="s">
        <v>132</v>
      </c>
      <c r="T6928" t="s">
        <v>393</v>
      </c>
      <c r="U6928" t="s">
        <v>151</v>
      </c>
      <c r="V6928" t="s">
        <v>1288</v>
      </c>
      <c r="W6928" t="s">
        <v>136</v>
      </c>
      <c r="X6928" t="s">
        <v>3698</v>
      </c>
      <c r="AA6928" s="94">
        <v>76800</v>
      </c>
      <c r="AB6928" s="94">
        <v>76800</v>
      </c>
      <c r="AC6928">
        <f t="shared" si="216"/>
        <v>5000</v>
      </c>
      <c r="AD6928" t="str">
        <f t="shared" si="217"/>
        <v>307</v>
      </c>
    </row>
    <row r="6929" spans="1:30" hidden="1" x14ac:dyDescent="0.25">
      <c r="A6929" t="s">
        <v>1276</v>
      </c>
      <c r="B6929" t="s">
        <v>397</v>
      </c>
      <c r="C6929" t="s">
        <v>429</v>
      </c>
      <c r="D6929" t="s">
        <v>3444</v>
      </c>
      <c r="E6929" t="s">
        <v>790</v>
      </c>
      <c r="F6929" t="s">
        <v>431</v>
      </c>
      <c r="G6929" t="s">
        <v>432</v>
      </c>
      <c r="H6929" t="s">
        <v>1305</v>
      </c>
      <c r="I6929" t="s">
        <v>1287</v>
      </c>
      <c r="J6929" t="s">
        <v>125</v>
      </c>
      <c r="K6929" t="s">
        <v>3684</v>
      </c>
      <c r="N6929" t="s">
        <v>1278</v>
      </c>
      <c r="O6929" t="s">
        <v>398</v>
      </c>
      <c r="P6929" t="s">
        <v>392</v>
      </c>
      <c r="Q6929" t="s">
        <v>3445</v>
      </c>
      <c r="R6929" t="s">
        <v>794</v>
      </c>
      <c r="S6929" t="s">
        <v>132</v>
      </c>
      <c r="T6929" t="s">
        <v>393</v>
      </c>
      <c r="U6929" t="s">
        <v>3669</v>
      </c>
      <c r="V6929" t="s">
        <v>1288</v>
      </c>
      <c r="W6929" t="s">
        <v>136</v>
      </c>
      <c r="X6929" t="s">
        <v>1331</v>
      </c>
      <c r="Y6929" s="94">
        <v>3446249.64</v>
      </c>
      <c r="AA6929" s="94">
        <v>0</v>
      </c>
      <c r="AB6929" s="94">
        <v>0</v>
      </c>
      <c r="AC6929">
        <f t="shared" si="216"/>
        <v>5000</v>
      </c>
      <c r="AD6929" t="str">
        <f t="shared" si="217"/>
        <v>307</v>
      </c>
    </row>
    <row r="6930" spans="1:30" hidden="1" x14ac:dyDescent="0.25">
      <c r="A6930" t="s">
        <v>1276</v>
      </c>
      <c r="B6930" t="s">
        <v>397</v>
      </c>
      <c r="C6930" t="s">
        <v>429</v>
      </c>
      <c r="D6930" t="s">
        <v>3444</v>
      </c>
      <c r="E6930" t="s">
        <v>790</v>
      </c>
      <c r="F6930" t="s">
        <v>431</v>
      </c>
      <c r="G6930" t="s">
        <v>432</v>
      </c>
      <c r="H6930" t="s">
        <v>388</v>
      </c>
      <c r="I6930" t="s">
        <v>1287</v>
      </c>
      <c r="J6930" t="s">
        <v>125</v>
      </c>
      <c r="K6930" t="s">
        <v>3684</v>
      </c>
      <c r="N6930" t="s">
        <v>1278</v>
      </c>
      <c r="O6930" t="s">
        <v>398</v>
      </c>
      <c r="P6930" t="s">
        <v>392</v>
      </c>
      <c r="Q6930" t="s">
        <v>3445</v>
      </c>
      <c r="R6930" t="s">
        <v>794</v>
      </c>
      <c r="S6930" t="s">
        <v>132</v>
      </c>
      <c r="T6930" t="s">
        <v>393</v>
      </c>
      <c r="U6930" t="s">
        <v>394</v>
      </c>
      <c r="V6930" t="s">
        <v>1288</v>
      </c>
      <c r="W6930" t="s">
        <v>136</v>
      </c>
      <c r="X6930" t="s">
        <v>1331</v>
      </c>
      <c r="Y6930" s="94">
        <v>11038560.960000001</v>
      </c>
      <c r="AA6930" s="94">
        <v>0</v>
      </c>
      <c r="AB6930" s="94">
        <v>0</v>
      </c>
      <c r="AC6930">
        <f t="shared" si="216"/>
        <v>5000</v>
      </c>
      <c r="AD6930" t="str">
        <f t="shared" si="217"/>
        <v>307</v>
      </c>
    </row>
    <row r="6931" spans="1:30" hidden="1" x14ac:dyDescent="0.25">
      <c r="A6931" t="s">
        <v>1276</v>
      </c>
      <c r="B6931" t="s">
        <v>397</v>
      </c>
      <c r="C6931" t="s">
        <v>429</v>
      </c>
      <c r="D6931" t="s">
        <v>3444</v>
      </c>
      <c r="E6931" t="s">
        <v>790</v>
      </c>
      <c r="F6931" t="s">
        <v>431</v>
      </c>
      <c r="G6931" t="s">
        <v>432</v>
      </c>
      <c r="H6931" t="s">
        <v>388</v>
      </c>
      <c r="I6931" t="s">
        <v>3348</v>
      </c>
      <c r="J6931" t="s">
        <v>125</v>
      </c>
      <c r="K6931" t="s">
        <v>3684</v>
      </c>
      <c r="N6931" t="s">
        <v>1278</v>
      </c>
      <c r="O6931" t="s">
        <v>398</v>
      </c>
      <c r="P6931" t="s">
        <v>392</v>
      </c>
      <c r="Q6931" t="s">
        <v>3445</v>
      </c>
      <c r="R6931" t="s">
        <v>794</v>
      </c>
      <c r="S6931" t="s">
        <v>132</v>
      </c>
      <c r="T6931" t="s">
        <v>393</v>
      </c>
      <c r="U6931" t="s">
        <v>394</v>
      </c>
      <c r="V6931" t="s">
        <v>3712</v>
      </c>
      <c r="W6931" t="s">
        <v>136</v>
      </c>
      <c r="X6931" t="s">
        <v>1331</v>
      </c>
      <c r="Y6931" s="94">
        <v>16409749.439999999</v>
      </c>
      <c r="AA6931" s="94">
        <v>0</v>
      </c>
      <c r="AB6931" s="94">
        <v>0</v>
      </c>
      <c r="AC6931">
        <f t="shared" si="216"/>
        <v>5000</v>
      </c>
      <c r="AD6931" t="str">
        <f t="shared" si="217"/>
        <v>307</v>
      </c>
    </row>
    <row r="6932" spans="1:30" hidden="1" x14ac:dyDescent="0.25">
      <c r="A6932">
        <v>211113070110001</v>
      </c>
      <c r="B6932">
        <v>171</v>
      </c>
      <c r="C6932" t="s">
        <v>3677</v>
      </c>
      <c r="D6932">
        <v>51501</v>
      </c>
      <c r="E6932">
        <v>2</v>
      </c>
      <c r="F6932">
        <v>11</v>
      </c>
      <c r="G6932" t="s">
        <v>160</v>
      </c>
      <c r="H6932" t="s">
        <v>3181</v>
      </c>
      <c r="I6932" t="s">
        <v>124</v>
      </c>
      <c r="J6932" t="s">
        <v>125</v>
      </c>
      <c r="K6932" t="s">
        <v>3713</v>
      </c>
      <c r="L6932" t="s">
        <v>3714</v>
      </c>
      <c r="N6932" t="s">
        <v>1278</v>
      </c>
      <c r="O6932" t="s">
        <v>398</v>
      </c>
      <c r="P6932" t="s">
        <v>912</v>
      </c>
      <c r="Q6932" t="s">
        <v>3445</v>
      </c>
      <c r="R6932" t="s">
        <v>794</v>
      </c>
      <c r="S6932" t="s">
        <v>164</v>
      </c>
      <c r="T6932" t="s">
        <v>165</v>
      </c>
      <c r="U6932" t="s">
        <v>3183</v>
      </c>
      <c r="V6932" t="s">
        <v>135</v>
      </c>
      <c r="W6932" t="s">
        <v>136</v>
      </c>
      <c r="X6932" t="s">
        <v>3715</v>
      </c>
      <c r="AA6932" s="94">
        <v>726758.79</v>
      </c>
      <c r="AB6932" s="94">
        <v>726758.79</v>
      </c>
      <c r="AC6932">
        <f t="shared" si="216"/>
        <v>5000</v>
      </c>
      <c r="AD6932" t="str">
        <f t="shared" si="217"/>
        <v>307</v>
      </c>
    </row>
    <row r="6933" spans="1:30" hidden="1" x14ac:dyDescent="0.25">
      <c r="A6933">
        <v>211113070110001</v>
      </c>
      <c r="B6933">
        <v>171</v>
      </c>
      <c r="C6933" t="s">
        <v>3677</v>
      </c>
      <c r="D6933">
        <v>51501</v>
      </c>
      <c r="E6933">
        <v>2</v>
      </c>
      <c r="F6933">
        <v>12</v>
      </c>
      <c r="G6933" t="s">
        <v>160</v>
      </c>
      <c r="H6933" t="s">
        <v>388</v>
      </c>
      <c r="I6933" t="s">
        <v>124</v>
      </c>
      <c r="J6933" t="s">
        <v>125</v>
      </c>
      <c r="K6933" t="s">
        <v>3693</v>
      </c>
      <c r="L6933" t="s">
        <v>3716</v>
      </c>
      <c r="N6933" t="s">
        <v>1278</v>
      </c>
      <c r="O6933" t="s">
        <v>398</v>
      </c>
      <c r="P6933" t="s">
        <v>912</v>
      </c>
      <c r="Q6933" t="s">
        <v>3445</v>
      </c>
      <c r="R6933" t="s">
        <v>794</v>
      </c>
      <c r="S6933" t="s">
        <v>795</v>
      </c>
      <c r="T6933" t="s">
        <v>165</v>
      </c>
      <c r="U6933" t="s">
        <v>394</v>
      </c>
      <c r="V6933" t="s">
        <v>135</v>
      </c>
      <c r="W6933" t="s">
        <v>136</v>
      </c>
      <c r="X6933" t="s">
        <v>3695</v>
      </c>
      <c r="AA6933" s="94">
        <v>23540905.73</v>
      </c>
      <c r="AB6933" s="94">
        <v>23540905.73</v>
      </c>
      <c r="AC6933">
        <f t="shared" si="216"/>
        <v>5000</v>
      </c>
      <c r="AD6933" t="str">
        <f t="shared" si="217"/>
        <v>307</v>
      </c>
    </row>
    <row r="6934" spans="1:30" hidden="1" x14ac:dyDescent="0.25">
      <c r="A6934">
        <v>211113070110001</v>
      </c>
      <c r="B6934">
        <v>171</v>
      </c>
      <c r="C6934" t="s">
        <v>3411</v>
      </c>
      <c r="D6934">
        <v>51501</v>
      </c>
      <c r="E6934">
        <v>2</v>
      </c>
      <c r="F6934">
        <v>11</v>
      </c>
      <c r="G6934" t="s">
        <v>160</v>
      </c>
      <c r="H6934" t="s">
        <v>143</v>
      </c>
      <c r="I6934" t="s">
        <v>1281</v>
      </c>
      <c r="J6934" t="s">
        <v>125</v>
      </c>
      <c r="K6934" t="s">
        <v>3696</v>
      </c>
      <c r="L6934" t="s">
        <v>3717</v>
      </c>
      <c r="N6934" t="s">
        <v>1278</v>
      </c>
      <c r="O6934" t="s">
        <v>398</v>
      </c>
      <c r="P6934" t="s">
        <v>392</v>
      </c>
      <c r="Q6934" t="s">
        <v>3445</v>
      </c>
      <c r="R6934" t="s">
        <v>794</v>
      </c>
      <c r="S6934" t="s">
        <v>164</v>
      </c>
      <c r="T6934" t="s">
        <v>165</v>
      </c>
      <c r="U6934" t="s">
        <v>151</v>
      </c>
      <c r="V6934" t="s">
        <v>1283</v>
      </c>
      <c r="W6934" t="s">
        <v>136</v>
      </c>
      <c r="X6934" t="s">
        <v>3698</v>
      </c>
      <c r="AA6934" s="94">
        <v>249446.40000000002</v>
      </c>
      <c r="AB6934" s="94">
        <v>249446.39999999999</v>
      </c>
      <c r="AC6934">
        <f t="shared" si="216"/>
        <v>5000</v>
      </c>
      <c r="AD6934" t="str">
        <f t="shared" si="217"/>
        <v>307</v>
      </c>
    </row>
    <row r="6935" spans="1:30" hidden="1" x14ac:dyDescent="0.25">
      <c r="A6935">
        <v>211113070110001</v>
      </c>
      <c r="B6935">
        <v>171</v>
      </c>
      <c r="C6935" t="s">
        <v>3411</v>
      </c>
      <c r="D6935">
        <v>51501</v>
      </c>
      <c r="E6935">
        <v>2</v>
      </c>
      <c r="F6935">
        <v>11</v>
      </c>
      <c r="G6935" t="s">
        <v>160</v>
      </c>
      <c r="H6935" t="s">
        <v>143</v>
      </c>
      <c r="I6935" t="s">
        <v>1287</v>
      </c>
      <c r="J6935" t="s">
        <v>125</v>
      </c>
      <c r="K6935" t="s">
        <v>3696</v>
      </c>
      <c r="L6935" t="s">
        <v>3718</v>
      </c>
      <c r="N6935" t="s">
        <v>1278</v>
      </c>
      <c r="O6935" t="s">
        <v>398</v>
      </c>
      <c r="P6935" t="s">
        <v>392</v>
      </c>
      <c r="Q6935" t="s">
        <v>3445</v>
      </c>
      <c r="R6935" t="s">
        <v>794</v>
      </c>
      <c r="S6935" t="s">
        <v>164</v>
      </c>
      <c r="T6935" t="s">
        <v>165</v>
      </c>
      <c r="U6935" t="s">
        <v>151</v>
      </c>
      <c r="V6935" t="s">
        <v>1288</v>
      </c>
      <c r="W6935" t="s">
        <v>136</v>
      </c>
      <c r="X6935" t="s">
        <v>3698</v>
      </c>
      <c r="AA6935" s="94">
        <v>718666.4</v>
      </c>
      <c r="AB6935" s="94">
        <v>718666.4</v>
      </c>
      <c r="AC6935">
        <f t="shared" si="216"/>
        <v>5000</v>
      </c>
      <c r="AD6935" t="str">
        <f t="shared" si="217"/>
        <v>307</v>
      </c>
    </row>
    <row r="6936" spans="1:30" hidden="1" x14ac:dyDescent="0.25">
      <c r="A6936">
        <v>211113070110001</v>
      </c>
      <c r="B6936">
        <v>171</v>
      </c>
      <c r="C6936" t="s">
        <v>3411</v>
      </c>
      <c r="D6936">
        <v>51501</v>
      </c>
      <c r="E6936">
        <v>2</v>
      </c>
      <c r="F6936">
        <v>11</v>
      </c>
      <c r="G6936" t="s">
        <v>160</v>
      </c>
      <c r="H6936" t="s">
        <v>143</v>
      </c>
      <c r="I6936" t="s">
        <v>3348</v>
      </c>
      <c r="J6936" t="s">
        <v>125</v>
      </c>
      <c r="K6936" t="s">
        <v>3696</v>
      </c>
      <c r="L6936" t="s">
        <v>3719</v>
      </c>
      <c r="N6936" t="s">
        <v>1278</v>
      </c>
      <c r="O6936" t="s">
        <v>398</v>
      </c>
      <c r="P6936" t="s">
        <v>392</v>
      </c>
      <c r="Q6936" t="s">
        <v>3445</v>
      </c>
      <c r="R6936" t="s">
        <v>794</v>
      </c>
      <c r="S6936" t="s">
        <v>164</v>
      </c>
      <c r="T6936" t="s">
        <v>165</v>
      </c>
      <c r="U6936" t="s">
        <v>151</v>
      </c>
      <c r="V6936" t="s">
        <v>3712</v>
      </c>
      <c r="W6936" t="s">
        <v>136</v>
      </c>
      <c r="X6936" t="s">
        <v>3698</v>
      </c>
      <c r="AA6936" s="94">
        <v>461030.40000000002</v>
      </c>
      <c r="AB6936" s="94">
        <v>461030.40000000002</v>
      </c>
      <c r="AC6936">
        <f t="shared" si="216"/>
        <v>5000</v>
      </c>
      <c r="AD6936" t="str">
        <f t="shared" si="217"/>
        <v>307</v>
      </c>
    </row>
    <row r="6937" spans="1:30" hidden="1" x14ac:dyDescent="0.25">
      <c r="A6937">
        <v>211113070110001</v>
      </c>
      <c r="B6937">
        <v>171</v>
      </c>
      <c r="C6937" t="s">
        <v>3411</v>
      </c>
      <c r="D6937">
        <v>51501</v>
      </c>
      <c r="E6937">
        <v>2</v>
      </c>
      <c r="F6937">
        <v>11</v>
      </c>
      <c r="G6937" t="s">
        <v>160</v>
      </c>
      <c r="H6937" t="s">
        <v>143</v>
      </c>
      <c r="I6937" t="s">
        <v>389</v>
      </c>
      <c r="J6937" t="s">
        <v>125</v>
      </c>
      <c r="K6937" t="s">
        <v>3699</v>
      </c>
      <c r="L6937" t="s">
        <v>3720</v>
      </c>
      <c r="N6937" t="s">
        <v>1278</v>
      </c>
      <c r="O6937" t="s">
        <v>398</v>
      </c>
      <c r="P6937" t="s">
        <v>392</v>
      </c>
      <c r="Q6937" t="s">
        <v>3445</v>
      </c>
      <c r="R6937" t="s">
        <v>794</v>
      </c>
      <c r="S6937" t="s">
        <v>164</v>
      </c>
      <c r="T6937" t="s">
        <v>165</v>
      </c>
      <c r="U6937" t="s">
        <v>151</v>
      </c>
      <c r="V6937" t="s">
        <v>395</v>
      </c>
      <c r="W6937" t="s">
        <v>136</v>
      </c>
      <c r="X6937" t="s">
        <v>3701</v>
      </c>
      <c r="AA6937" s="94">
        <v>15692</v>
      </c>
      <c r="AB6937" s="94">
        <v>15692</v>
      </c>
      <c r="AC6937">
        <f t="shared" si="216"/>
        <v>5000</v>
      </c>
      <c r="AD6937" t="str">
        <f t="shared" si="217"/>
        <v>307</v>
      </c>
    </row>
    <row r="6938" spans="1:30" hidden="1" x14ac:dyDescent="0.25">
      <c r="A6938">
        <v>211113070110001</v>
      </c>
      <c r="B6938">
        <v>171</v>
      </c>
      <c r="C6938" t="s">
        <v>3411</v>
      </c>
      <c r="D6938">
        <v>51501</v>
      </c>
      <c r="E6938">
        <v>2</v>
      </c>
      <c r="F6938">
        <v>11</v>
      </c>
      <c r="G6938" t="s">
        <v>160</v>
      </c>
      <c r="H6938" t="s">
        <v>143</v>
      </c>
      <c r="I6938" t="s">
        <v>3702</v>
      </c>
      <c r="J6938" t="s">
        <v>125</v>
      </c>
      <c r="K6938" t="s">
        <v>3699</v>
      </c>
      <c r="L6938" t="s">
        <v>3721</v>
      </c>
      <c r="N6938" t="s">
        <v>1278</v>
      </c>
      <c r="O6938" t="s">
        <v>398</v>
      </c>
      <c r="P6938" t="s">
        <v>392</v>
      </c>
      <c r="Q6938" t="s">
        <v>3445</v>
      </c>
      <c r="R6938" t="s">
        <v>794</v>
      </c>
      <c r="S6938" t="s">
        <v>164</v>
      </c>
      <c r="T6938" t="s">
        <v>165</v>
      </c>
      <c r="U6938" t="s">
        <v>151</v>
      </c>
      <c r="V6938" t="s">
        <v>3704</v>
      </c>
      <c r="W6938" t="s">
        <v>136</v>
      </c>
      <c r="X6938" t="s">
        <v>3701</v>
      </c>
      <c r="AA6938" s="94">
        <v>20259.84</v>
      </c>
      <c r="AB6938" s="94">
        <v>20259.84</v>
      </c>
      <c r="AC6938">
        <f t="shared" si="216"/>
        <v>5000</v>
      </c>
      <c r="AD6938" t="str">
        <f t="shared" si="217"/>
        <v>307</v>
      </c>
    </row>
    <row r="6939" spans="1:30" hidden="1" x14ac:dyDescent="0.25">
      <c r="A6939">
        <v>211113070110001</v>
      </c>
      <c r="B6939">
        <v>173</v>
      </c>
      <c r="C6939" t="s">
        <v>3677</v>
      </c>
      <c r="D6939">
        <v>51501</v>
      </c>
      <c r="E6939">
        <v>2</v>
      </c>
      <c r="F6939">
        <v>12</v>
      </c>
      <c r="G6939" t="s">
        <v>160</v>
      </c>
      <c r="H6939" t="s">
        <v>388</v>
      </c>
      <c r="I6939" t="s">
        <v>124</v>
      </c>
      <c r="J6939" t="s">
        <v>125</v>
      </c>
      <c r="K6939" t="s">
        <v>3722</v>
      </c>
      <c r="L6939" t="s">
        <v>3723</v>
      </c>
      <c r="N6939" t="s">
        <v>1278</v>
      </c>
      <c r="O6939" t="s">
        <v>391</v>
      </c>
      <c r="P6939" t="s">
        <v>912</v>
      </c>
      <c r="Q6939" t="s">
        <v>3445</v>
      </c>
      <c r="R6939" t="s">
        <v>794</v>
      </c>
      <c r="S6939" t="s">
        <v>795</v>
      </c>
      <c r="T6939" t="s">
        <v>165</v>
      </c>
      <c r="U6939" t="s">
        <v>394</v>
      </c>
      <c r="V6939" t="s">
        <v>135</v>
      </c>
      <c r="W6939" t="s">
        <v>136</v>
      </c>
      <c r="X6939" t="s">
        <v>3724</v>
      </c>
      <c r="AA6939" s="94">
        <v>36590.063999999998</v>
      </c>
      <c r="AB6939" s="94">
        <v>36590.06</v>
      </c>
      <c r="AC6939">
        <f t="shared" si="216"/>
        <v>5000</v>
      </c>
      <c r="AD6939" t="str">
        <f t="shared" si="217"/>
        <v>307</v>
      </c>
    </row>
    <row r="6940" spans="1:30" hidden="1" x14ac:dyDescent="0.25">
      <c r="A6940">
        <v>211113070110001</v>
      </c>
      <c r="B6940">
        <v>171</v>
      </c>
      <c r="C6940" t="s">
        <v>429</v>
      </c>
      <c r="D6940">
        <v>51501</v>
      </c>
      <c r="E6940">
        <v>2</v>
      </c>
      <c r="F6940">
        <v>25</v>
      </c>
      <c r="G6940" t="s">
        <v>432</v>
      </c>
      <c r="H6940" t="s">
        <v>143</v>
      </c>
      <c r="I6940" t="s">
        <v>1281</v>
      </c>
      <c r="J6940" t="s">
        <v>125</v>
      </c>
      <c r="K6940" t="s">
        <v>3696</v>
      </c>
      <c r="L6940" t="s">
        <v>3725</v>
      </c>
      <c r="N6940" t="s">
        <v>1278</v>
      </c>
      <c r="O6940" t="s">
        <v>398</v>
      </c>
      <c r="P6940" t="s">
        <v>392</v>
      </c>
      <c r="Q6940" t="s">
        <v>3445</v>
      </c>
      <c r="R6940" t="s">
        <v>794</v>
      </c>
      <c r="S6940" t="s">
        <v>132</v>
      </c>
      <c r="T6940" t="s">
        <v>393</v>
      </c>
      <c r="U6940" t="s">
        <v>151</v>
      </c>
      <c r="V6940" t="s">
        <v>1283</v>
      </c>
      <c r="W6940" t="s">
        <v>136</v>
      </c>
      <c r="X6940" t="s">
        <v>3698</v>
      </c>
      <c r="AA6940" s="94">
        <v>997785.60000000009</v>
      </c>
      <c r="AB6940" s="94">
        <v>997785.59999999998</v>
      </c>
      <c r="AC6940">
        <f t="shared" si="216"/>
        <v>5000</v>
      </c>
      <c r="AD6940" t="str">
        <f t="shared" si="217"/>
        <v>307</v>
      </c>
    </row>
    <row r="6941" spans="1:30" hidden="1" x14ac:dyDescent="0.25">
      <c r="A6941">
        <v>211113070110001</v>
      </c>
      <c r="B6941">
        <v>171</v>
      </c>
      <c r="C6941" t="s">
        <v>429</v>
      </c>
      <c r="D6941">
        <v>51501</v>
      </c>
      <c r="E6941">
        <v>2</v>
      </c>
      <c r="F6941">
        <v>25</v>
      </c>
      <c r="G6941" t="s">
        <v>432</v>
      </c>
      <c r="H6941" t="s">
        <v>143</v>
      </c>
      <c r="I6941" t="s">
        <v>1287</v>
      </c>
      <c r="J6941" t="s">
        <v>125</v>
      </c>
      <c r="K6941" t="s">
        <v>3696</v>
      </c>
      <c r="L6941" t="s">
        <v>3726</v>
      </c>
      <c r="N6941" t="s">
        <v>1278</v>
      </c>
      <c r="O6941" t="s">
        <v>398</v>
      </c>
      <c r="P6941" t="s">
        <v>392</v>
      </c>
      <c r="Q6941" t="s">
        <v>3445</v>
      </c>
      <c r="R6941" t="s">
        <v>794</v>
      </c>
      <c r="S6941" t="s">
        <v>132</v>
      </c>
      <c r="T6941" t="s">
        <v>393</v>
      </c>
      <c r="U6941" t="s">
        <v>151</v>
      </c>
      <c r="V6941" t="s">
        <v>1288</v>
      </c>
      <c r="W6941" t="s">
        <v>136</v>
      </c>
      <c r="X6941" t="s">
        <v>3698</v>
      </c>
      <c r="AA6941" s="94">
        <v>8314664.8000000007</v>
      </c>
      <c r="AB6941" s="94">
        <v>8314664.7999999998</v>
      </c>
      <c r="AC6941">
        <f t="shared" si="216"/>
        <v>5000</v>
      </c>
      <c r="AD6941" t="str">
        <f t="shared" si="217"/>
        <v>307</v>
      </c>
    </row>
    <row r="6942" spans="1:30" hidden="1" x14ac:dyDescent="0.25">
      <c r="A6942">
        <v>211113070110001</v>
      </c>
      <c r="B6942">
        <v>171</v>
      </c>
      <c r="C6942" t="s">
        <v>429</v>
      </c>
      <c r="D6942">
        <v>51501</v>
      </c>
      <c r="E6942">
        <v>2</v>
      </c>
      <c r="F6942">
        <v>25</v>
      </c>
      <c r="G6942" t="s">
        <v>432</v>
      </c>
      <c r="H6942" t="s">
        <v>143</v>
      </c>
      <c r="I6942" t="s">
        <v>3348</v>
      </c>
      <c r="J6942" t="s">
        <v>125</v>
      </c>
      <c r="K6942" t="s">
        <v>3696</v>
      </c>
      <c r="L6942" t="s">
        <v>3727</v>
      </c>
      <c r="N6942" t="s">
        <v>1278</v>
      </c>
      <c r="O6942" t="s">
        <v>398</v>
      </c>
      <c r="P6942" t="s">
        <v>392</v>
      </c>
      <c r="Q6942" t="s">
        <v>3445</v>
      </c>
      <c r="R6942" t="s">
        <v>794</v>
      </c>
      <c r="S6942" t="s">
        <v>132</v>
      </c>
      <c r="T6942" t="s">
        <v>393</v>
      </c>
      <c r="U6942" t="s">
        <v>151</v>
      </c>
      <c r="V6942" t="s">
        <v>3712</v>
      </c>
      <c r="W6942" t="s">
        <v>136</v>
      </c>
      <c r="X6942" t="s">
        <v>3698</v>
      </c>
      <c r="AA6942" s="94">
        <v>3216905.6</v>
      </c>
      <c r="AB6942" s="94">
        <v>3216905.6</v>
      </c>
      <c r="AC6942">
        <f t="shared" si="216"/>
        <v>5000</v>
      </c>
      <c r="AD6942" t="str">
        <f t="shared" si="217"/>
        <v>307</v>
      </c>
    </row>
    <row r="6943" spans="1:30" hidden="1" x14ac:dyDescent="0.25">
      <c r="A6943">
        <v>211113070110001</v>
      </c>
      <c r="B6943">
        <v>171</v>
      </c>
      <c r="C6943" t="s">
        <v>429</v>
      </c>
      <c r="D6943">
        <v>51501</v>
      </c>
      <c r="E6943">
        <v>2</v>
      </c>
      <c r="F6943">
        <v>25</v>
      </c>
      <c r="G6943" t="s">
        <v>432</v>
      </c>
      <c r="H6943" t="s">
        <v>143</v>
      </c>
      <c r="I6943" t="s">
        <v>389</v>
      </c>
      <c r="J6943" t="s">
        <v>125</v>
      </c>
      <c r="K6943" t="s">
        <v>3699</v>
      </c>
      <c r="L6943" t="s">
        <v>3728</v>
      </c>
      <c r="N6943" t="s">
        <v>1278</v>
      </c>
      <c r="O6943" t="s">
        <v>398</v>
      </c>
      <c r="P6943" t="s">
        <v>392</v>
      </c>
      <c r="Q6943" t="s">
        <v>3445</v>
      </c>
      <c r="R6943" t="s">
        <v>794</v>
      </c>
      <c r="S6943" t="s">
        <v>132</v>
      </c>
      <c r="T6943" t="s">
        <v>393</v>
      </c>
      <c r="U6943" t="s">
        <v>151</v>
      </c>
      <c r="V6943" t="s">
        <v>395</v>
      </c>
      <c r="W6943" t="s">
        <v>136</v>
      </c>
      <c r="X6943" t="s">
        <v>3701</v>
      </c>
      <c r="AA6943" s="94">
        <v>62768.800000000003</v>
      </c>
      <c r="AB6943" s="94">
        <v>62768.800000000003</v>
      </c>
      <c r="AC6943">
        <f t="shared" si="216"/>
        <v>5000</v>
      </c>
      <c r="AD6943" t="str">
        <f t="shared" si="217"/>
        <v>307</v>
      </c>
    </row>
    <row r="6944" spans="1:30" hidden="1" x14ac:dyDescent="0.25">
      <c r="A6944">
        <v>211113070110001</v>
      </c>
      <c r="B6944">
        <v>171</v>
      </c>
      <c r="C6944" t="s">
        <v>429</v>
      </c>
      <c r="D6944">
        <v>51501</v>
      </c>
      <c r="E6944">
        <v>2</v>
      </c>
      <c r="F6944">
        <v>25</v>
      </c>
      <c r="G6944" t="s">
        <v>432</v>
      </c>
      <c r="H6944" t="s">
        <v>143</v>
      </c>
      <c r="I6944" t="s">
        <v>3702</v>
      </c>
      <c r="J6944" t="s">
        <v>125</v>
      </c>
      <c r="K6944" t="s">
        <v>3699</v>
      </c>
      <c r="L6944" t="s">
        <v>3729</v>
      </c>
      <c r="N6944" t="s">
        <v>1278</v>
      </c>
      <c r="O6944" t="s">
        <v>398</v>
      </c>
      <c r="P6944" t="s">
        <v>392</v>
      </c>
      <c r="Q6944" t="s">
        <v>3445</v>
      </c>
      <c r="R6944" t="s">
        <v>794</v>
      </c>
      <c r="S6944" t="s">
        <v>132</v>
      </c>
      <c r="T6944" t="s">
        <v>393</v>
      </c>
      <c r="U6944" t="s">
        <v>151</v>
      </c>
      <c r="V6944" t="s">
        <v>3704</v>
      </c>
      <c r="W6944" t="s">
        <v>136</v>
      </c>
      <c r="X6944" t="s">
        <v>3701</v>
      </c>
      <c r="AA6944" s="94">
        <v>81038.400000000009</v>
      </c>
      <c r="AB6944" s="94">
        <v>81038.399999999994</v>
      </c>
      <c r="AC6944">
        <f t="shared" si="216"/>
        <v>5000</v>
      </c>
      <c r="AD6944" t="str">
        <f t="shared" si="217"/>
        <v>307</v>
      </c>
    </row>
    <row r="6945" spans="1:30" hidden="1" x14ac:dyDescent="0.25">
      <c r="A6945">
        <v>211113070110001</v>
      </c>
      <c r="B6945">
        <v>171</v>
      </c>
      <c r="C6945" t="s">
        <v>3411</v>
      </c>
      <c r="D6945">
        <v>51901</v>
      </c>
      <c r="E6945">
        <v>2</v>
      </c>
      <c r="F6945">
        <v>11</v>
      </c>
      <c r="G6945" t="s">
        <v>160</v>
      </c>
      <c r="H6945" t="s">
        <v>143</v>
      </c>
      <c r="I6945" t="s">
        <v>1287</v>
      </c>
      <c r="J6945" t="s">
        <v>125</v>
      </c>
      <c r="K6945" t="s">
        <v>3696</v>
      </c>
      <c r="L6945" t="s">
        <v>3730</v>
      </c>
      <c r="N6945" t="s">
        <v>1278</v>
      </c>
      <c r="O6945" t="s">
        <v>398</v>
      </c>
      <c r="P6945" t="s">
        <v>392</v>
      </c>
      <c r="Q6945" t="s">
        <v>3473</v>
      </c>
      <c r="R6945" t="s">
        <v>794</v>
      </c>
      <c r="S6945" t="s">
        <v>164</v>
      </c>
      <c r="T6945" t="s">
        <v>165</v>
      </c>
      <c r="U6945" t="s">
        <v>151</v>
      </c>
      <c r="V6945" t="s">
        <v>1288</v>
      </c>
      <c r="W6945" t="s">
        <v>136</v>
      </c>
      <c r="X6945" t="s">
        <v>3698</v>
      </c>
      <c r="AA6945" s="94">
        <v>32000</v>
      </c>
      <c r="AB6945" s="94">
        <v>32000</v>
      </c>
      <c r="AC6945">
        <f t="shared" si="216"/>
        <v>5000</v>
      </c>
      <c r="AD6945" t="str">
        <f t="shared" si="217"/>
        <v>307</v>
      </c>
    </row>
    <row r="6946" spans="1:30" hidden="1" x14ac:dyDescent="0.25">
      <c r="A6946">
        <v>211113070110001</v>
      </c>
      <c r="B6946">
        <v>171</v>
      </c>
      <c r="C6946" t="s">
        <v>429</v>
      </c>
      <c r="D6946">
        <v>51901</v>
      </c>
      <c r="E6946">
        <v>2</v>
      </c>
      <c r="F6946">
        <v>25</v>
      </c>
      <c r="G6946" t="s">
        <v>432</v>
      </c>
      <c r="H6946" t="s">
        <v>143</v>
      </c>
      <c r="I6946" t="s">
        <v>1287</v>
      </c>
      <c r="J6946" t="s">
        <v>125</v>
      </c>
      <c r="K6946" t="s">
        <v>3696</v>
      </c>
      <c r="L6946" t="s">
        <v>3731</v>
      </c>
      <c r="N6946" t="s">
        <v>1278</v>
      </c>
      <c r="O6946" t="s">
        <v>398</v>
      </c>
      <c r="P6946" t="s">
        <v>392</v>
      </c>
      <c r="Q6946" t="s">
        <v>3473</v>
      </c>
      <c r="R6946" t="s">
        <v>794</v>
      </c>
      <c r="S6946" t="s">
        <v>132</v>
      </c>
      <c r="T6946" t="s">
        <v>393</v>
      </c>
      <c r="U6946" t="s">
        <v>151</v>
      </c>
      <c r="V6946" t="s">
        <v>1288</v>
      </c>
      <c r="W6946" t="s">
        <v>136</v>
      </c>
      <c r="X6946" t="s">
        <v>3698</v>
      </c>
      <c r="AA6946" s="94">
        <v>128000</v>
      </c>
      <c r="AB6946" s="94">
        <v>128000</v>
      </c>
      <c r="AC6946">
        <f t="shared" si="216"/>
        <v>5000</v>
      </c>
      <c r="AD6946" t="str">
        <f t="shared" si="217"/>
        <v>307</v>
      </c>
    </row>
    <row r="6947" spans="1:30" hidden="1" x14ac:dyDescent="0.25">
      <c r="A6947">
        <v>211113070110001</v>
      </c>
      <c r="B6947">
        <v>171</v>
      </c>
      <c r="C6947" t="s">
        <v>3411</v>
      </c>
      <c r="D6947">
        <v>52101</v>
      </c>
      <c r="E6947">
        <v>2</v>
      </c>
      <c r="F6947">
        <v>11</v>
      </c>
      <c r="G6947" t="s">
        <v>160</v>
      </c>
      <c r="H6947" t="s">
        <v>143</v>
      </c>
      <c r="I6947" t="s">
        <v>1281</v>
      </c>
      <c r="J6947" t="s">
        <v>125</v>
      </c>
      <c r="K6947" t="s">
        <v>3696</v>
      </c>
      <c r="L6947" t="s">
        <v>3732</v>
      </c>
      <c r="N6947" t="s">
        <v>1278</v>
      </c>
      <c r="O6947" t="s">
        <v>398</v>
      </c>
      <c r="P6947" t="s">
        <v>392</v>
      </c>
      <c r="Q6947" t="s">
        <v>1954</v>
      </c>
      <c r="R6947" t="s">
        <v>794</v>
      </c>
      <c r="S6947" t="s">
        <v>164</v>
      </c>
      <c r="T6947" t="s">
        <v>165</v>
      </c>
      <c r="U6947" t="s">
        <v>151</v>
      </c>
      <c r="V6947" t="s">
        <v>1283</v>
      </c>
      <c r="W6947" t="s">
        <v>136</v>
      </c>
      <c r="X6947" t="s">
        <v>3698</v>
      </c>
      <c r="AA6947" s="94">
        <v>32665.600000000002</v>
      </c>
      <c r="AB6947" s="94">
        <v>32665.599999999999</v>
      </c>
      <c r="AC6947">
        <f t="shared" si="216"/>
        <v>5000</v>
      </c>
      <c r="AD6947" t="str">
        <f t="shared" si="217"/>
        <v>307</v>
      </c>
    </row>
    <row r="6948" spans="1:30" hidden="1" x14ac:dyDescent="0.25">
      <c r="A6948">
        <v>211113070110001</v>
      </c>
      <c r="B6948">
        <v>173</v>
      </c>
      <c r="C6948" t="s">
        <v>3677</v>
      </c>
      <c r="D6948">
        <v>52101</v>
      </c>
      <c r="E6948">
        <v>2</v>
      </c>
      <c r="F6948">
        <v>12</v>
      </c>
      <c r="G6948" t="s">
        <v>160</v>
      </c>
      <c r="H6948" t="s">
        <v>388</v>
      </c>
      <c r="I6948" t="s">
        <v>124</v>
      </c>
      <c r="J6948" t="s">
        <v>125</v>
      </c>
      <c r="K6948" t="s">
        <v>3722</v>
      </c>
      <c r="L6948" t="s">
        <v>3733</v>
      </c>
      <c r="N6948" t="s">
        <v>1278</v>
      </c>
      <c r="O6948" t="s">
        <v>391</v>
      </c>
      <c r="P6948" t="s">
        <v>912</v>
      </c>
      <c r="Q6948" t="s">
        <v>1954</v>
      </c>
      <c r="R6948" t="s">
        <v>794</v>
      </c>
      <c r="S6948" t="s">
        <v>795</v>
      </c>
      <c r="T6948" t="s">
        <v>165</v>
      </c>
      <c r="U6948" t="s">
        <v>394</v>
      </c>
      <c r="V6948" t="s">
        <v>135</v>
      </c>
      <c r="W6948" t="s">
        <v>136</v>
      </c>
      <c r="X6948" t="s">
        <v>3724</v>
      </c>
      <c r="AA6948" s="94">
        <v>28617.343999999997</v>
      </c>
      <c r="AB6948" s="94">
        <v>28617.34</v>
      </c>
      <c r="AC6948">
        <f t="shared" si="216"/>
        <v>5000</v>
      </c>
      <c r="AD6948" t="str">
        <f t="shared" si="217"/>
        <v>307</v>
      </c>
    </row>
    <row r="6949" spans="1:30" hidden="1" x14ac:dyDescent="0.25">
      <c r="A6949">
        <v>211113070110001</v>
      </c>
      <c r="B6949">
        <v>171</v>
      </c>
      <c r="C6949" t="s">
        <v>429</v>
      </c>
      <c r="D6949">
        <v>52101</v>
      </c>
      <c r="E6949">
        <v>2</v>
      </c>
      <c r="F6949">
        <v>25</v>
      </c>
      <c r="G6949" t="s">
        <v>432</v>
      </c>
      <c r="H6949" t="s">
        <v>143</v>
      </c>
      <c r="I6949" t="s">
        <v>1281</v>
      </c>
      <c r="J6949" t="s">
        <v>125</v>
      </c>
      <c r="K6949" t="s">
        <v>3696</v>
      </c>
      <c r="L6949" t="s">
        <v>3734</v>
      </c>
      <c r="N6949" t="s">
        <v>1278</v>
      </c>
      <c r="O6949" t="s">
        <v>398</v>
      </c>
      <c r="P6949" t="s">
        <v>392</v>
      </c>
      <c r="Q6949" t="s">
        <v>1954</v>
      </c>
      <c r="R6949" t="s">
        <v>794</v>
      </c>
      <c r="S6949" t="s">
        <v>132</v>
      </c>
      <c r="T6949" t="s">
        <v>393</v>
      </c>
      <c r="U6949" t="s">
        <v>151</v>
      </c>
      <c r="V6949" t="s">
        <v>1283</v>
      </c>
      <c r="W6949" t="s">
        <v>136</v>
      </c>
      <c r="X6949" t="s">
        <v>3698</v>
      </c>
      <c r="AA6949" s="94">
        <v>130662.40000000001</v>
      </c>
      <c r="AB6949" s="94">
        <v>130662.39999999999</v>
      </c>
      <c r="AC6949">
        <f t="shared" si="216"/>
        <v>5000</v>
      </c>
      <c r="AD6949" t="str">
        <f t="shared" si="217"/>
        <v>307</v>
      </c>
    </row>
    <row r="6950" spans="1:30" hidden="1" x14ac:dyDescent="0.25">
      <c r="A6950">
        <v>211113070110001</v>
      </c>
      <c r="B6950">
        <v>171</v>
      </c>
      <c r="C6950" t="s">
        <v>429</v>
      </c>
      <c r="D6950">
        <v>52101</v>
      </c>
      <c r="E6950">
        <v>2</v>
      </c>
      <c r="F6950">
        <v>25</v>
      </c>
      <c r="G6950" t="s">
        <v>432</v>
      </c>
      <c r="H6950" t="s">
        <v>143</v>
      </c>
      <c r="I6950" t="s">
        <v>3348</v>
      </c>
      <c r="J6950" t="s">
        <v>125</v>
      </c>
      <c r="K6950" t="s">
        <v>3696</v>
      </c>
      <c r="L6950" t="s">
        <v>3735</v>
      </c>
      <c r="N6950" t="s">
        <v>1278</v>
      </c>
      <c r="O6950" t="s">
        <v>398</v>
      </c>
      <c r="P6950" t="s">
        <v>392</v>
      </c>
      <c r="Q6950" t="s">
        <v>1954</v>
      </c>
      <c r="R6950" t="s">
        <v>794</v>
      </c>
      <c r="S6950" t="s">
        <v>132</v>
      </c>
      <c r="T6950" t="s">
        <v>393</v>
      </c>
      <c r="U6950" t="s">
        <v>151</v>
      </c>
      <c r="V6950" t="s">
        <v>3712</v>
      </c>
      <c r="W6950" t="s">
        <v>136</v>
      </c>
      <c r="X6950" t="s">
        <v>3698</v>
      </c>
      <c r="AA6950" s="94">
        <v>10499580</v>
      </c>
      <c r="AB6950" s="94">
        <v>10499580</v>
      </c>
      <c r="AC6950">
        <f t="shared" si="216"/>
        <v>5000</v>
      </c>
      <c r="AD6950" t="str">
        <f t="shared" si="217"/>
        <v>307</v>
      </c>
    </row>
    <row r="6951" spans="1:30" hidden="1" x14ac:dyDescent="0.25">
      <c r="A6951" t="s">
        <v>1276</v>
      </c>
      <c r="B6951" t="s">
        <v>397</v>
      </c>
      <c r="C6951" t="s">
        <v>429</v>
      </c>
      <c r="D6951" t="s">
        <v>3664</v>
      </c>
      <c r="E6951" t="s">
        <v>790</v>
      </c>
      <c r="F6951" t="s">
        <v>431</v>
      </c>
      <c r="G6951" t="s">
        <v>432</v>
      </c>
      <c r="H6951" t="s">
        <v>3181</v>
      </c>
      <c r="I6951" t="s">
        <v>1305</v>
      </c>
      <c r="J6951" t="s">
        <v>125</v>
      </c>
      <c r="K6951" t="s">
        <v>3684</v>
      </c>
      <c r="N6951" t="s">
        <v>1278</v>
      </c>
      <c r="O6951" t="s">
        <v>398</v>
      </c>
      <c r="P6951" t="s">
        <v>392</v>
      </c>
      <c r="Q6951" t="s">
        <v>3494</v>
      </c>
      <c r="R6951" t="s">
        <v>794</v>
      </c>
      <c r="S6951" t="s">
        <v>132</v>
      </c>
      <c r="T6951" t="s">
        <v>393</v>
      </c>
      <c r="U6951" t="s">
        <v>3183</v>
      </c>
      <c r="V6951" t="s">
        <v>1306</v>
      </c>
      <c r="W6951" t="s">
        <v>136</v>
      </c>
      <c r="X6951" t="s">
        <v>1331</v>
      </c>
      <c r="Y6951" s="94">
        <v>1419207.24</v>
      </c>
      <c r="AA6951" s="94">
        <v>0</v>
      </c>
      <c r="AB6951" s="94">
        <v>0</v>
      </c>
      <c r="AC6951">
        <f t="shared" si="216"/>
        <v>5000</v>
      </c>
      <c r="AD6951" t="str">
        <f t="shared" si="217"/>
        <v>307</v>
      </c>
    </row>
    <row r="6952" spans="1:30" hidden="1" x14ac:dyDescent="0.25">
      <c r="A6952" t="s">
        <v>1276</v>
      </c>
      <c r="B6952" t="s">
        <v>397</v>
      </c>
      <c r="C6952" t="s">
        <v>429</v>
      </c>
      <c r="D6952" t="s">
        <v>3664</v>
      </c>
      <c r="E6952" t="s">
        <v>790</v>
      </c>
      <c r="F6952" t="s">
        <v>431</v>
      </c>
      <c r="G6952" t="s">
        <v>432</v>
      </c>
      <c r="H6952" t="s">
        <v>388</v>
      </c>
      <c r="I6952" t="s">
        <v>1305</v>
      </c>
      <c r="J6952" t="s">
        <v>125</v>
      </c>
      <c r="K6952" t="s">
        <v>3684</v>
      </c>
      <c r="N6952" t="s">
        <v>1278</v>
      </c>
      <c r="O6952" t="s">
        <v>398</v>
      </c>
      <c r="P6952" t="s">
        <v>392</v>
      </c>
      <c r="Q6952" t="s">
        <v>3494</v>
      </c>
      <c r="R6952" t="s">
        <v>794</v>
      </c>
      <c r="S6952" t="s">
        <v>132</v>
      </c>
      <c r="T6952" t="s">
        <v>393</v>
      </c>
      <c r="U6952" t="s">
        <v>394</v>
      </c>
      <c r="V6952" t="s">
        <v>1306</v>
      </c>
      <c r="W6952" t="s">
        <v>136</v>
      </c>
      <c r="X6952" t="s">
        <v>1331</v>
      </c>
      <c r="Y6952" s="94">
        <v>2523136</v>
      </c>
      <c r="AA6952" s="94">
        <v>0</v>
      </c>
      <c r="AB6952" s="94">
        <v>0</v>
      </c>
      <c r="AC6952">
        <f t="shared" si="216"/>
        <v>5000</v>
      </c>
      <c r="AD6952" t="str">
        <f t="shared" si="217"/>
        <v>307</v>
      </c>
    </row>
    <row r="6953" spans="1:30" hidden="1" x14ac:dyDescent="0.25">
      <c r="A6953">
        <v>211113070110001</v>
      </c>
      <c r="B6953">
        <v>171</v>
      </c>
      <c r="C6953" t="s">
        <v>3677</v>
      </c>
      <c r="D6953">
        <v>52301</v>
      </c>
      <c r="E6953">
        <v>2</v>
      </c>
      <c r="F6953">
        <v>12</v>
      </c>
      <c r="G6953" t="s">
        <v>160</v>
      </c>
      <c r="H6953" t="s">
        <v>388</v>
      </c>
      <c r="I6953" t="s">
        <v>124</v>
      </c>
      <c r="J6953" t="s">
        <v>125</v>
      </c>
      <c r="K6953" t="s">
        <v>3736</v>
      </c>
      <c r="L6953" t="s">
        <v>3737</v>
      </c>
      <c r="N6953" t="s">
        <v>1278</v>
      </c>
      <c r="O6953" t="s">
        <v>398</v>
      </c>
      <c r="P6953" t="s">
        <v>912</v>
      </c>
      <c r="Q6953" t="s">
        <v>3494</v>
      </c>
      <c r="R6953" t="s">
        <v>794</v>
      </c>
      <c r="S6953" t="s">
        <v>795</v>
      </c>
      <c r="T6953" t="s">
        <v>165</v>
      </c>
      <c r="U6953" t="s">
        <v>394</v>
      </c>
      <c r="V6953" t="s">
        <v>135</v>
      </c>
      <c r="W6953" t="s">
        <v>136</v>
      </c>
      <c r="X6953" t="s">
        <v>3738</v>
      </c>
      <c r="AA6953" s="94">
        <v>42632.461186675435</v>
      </c>
      <c r="AB6953" s="94">
        <v>42632.46</v>
      </c>
      <c r="AC6953">
        <f t="shared" si="216"/>
        <v>5000</v>
      </c>
      <c r="AD6953" t="str">
        <f t="shared" si="217"/>
        <v>307</v>
      </c>
    </row>
    <row r="6954" spans="1:30" hidden="1" x14ac:dyDescent="0.25">
      <c r="A6954">
        <v>211113070110001</v>
      </c>
      <c r="B6954">
        <v>171</v>
      </c>
      <c r="C6954" t="s">
        <v>3677</v>
      </c>
      <c r="D6954">
        <v>52301</v>
      </c>
      <c r="E6954">
        <v>2</v>
      </c>
      <c r="F6954">
        <v>12</v>
      </c>
      <c r="G6954" t="s">
        <v>160</v>
      </c>
      <c r="H6954" t="s">
        <v>388</v>
      </c>
      <c r="I6954" t="s">
        <v>124</v>
      </c>
      <c r="J6954" t="s">
        <v>125</v>
      </c>
      <c r="K6954" t="s">
        <v>3693</v>
      </c>
      <c r="L6954" t="s">
        <v>3739</v>
      </c>
      <c r="N6954" t="s">
        <v>1278</v>
      </c>
      <c r="O6954" t="s">
        <v>398</v>
      </c>
      <c r="P6954" t="s">
        <v>912</v>
      </c>
      <c r="Q6954" t="s">
        <v>3494</v>
      </c>
      <c r="R6954" t="s">
        <v>794</v>
      </c>
      <c r="S6954" t="s">
        <v>795</v>
      </c>
      <c r="T6954" t="s">
        <v>165</v>
      </c>
      <c r="U6954" t="s">
        <v>394</v>
      </c>
      <c r="V6954" t="s">
        <v>135</v>
      </c>
      <c r="W6954" t="s">
        <v>136</v>
      </c>
      <c r="X6954" t="s">
        <v>3695</v>
      </c>
      <c r="AA6954" s="94">
        <v>15135114.1</v>
      </c>
      <c r="AB6954" s="94">
        <v>15135114.1</v>
      </c>
      <c r="AC6954">
        <f t="shared" si="216"/>
        <v>5000</v>
      </c>
      <c r="AD6954" t="str">
        <f t="shared" si="217"/>
        <v>307</v>
      </c>
    </row>
    <row r="6955" spans="1:30" hidden="1" x14ac:dyDescent="0.25">
      <c r="A6955">
        <v>211113070110001</v>
      </c>
      <c r="B6955">
        <v>171</v>
      </c>
      <c r="C6955" t="s">
        <v>3411</v>
      </c>
      <c r="D6955">
        <v>52301</v>
      </c>
      <c r="E6955">
        <v>2</v>
      </c>
      <c r="F6955">
        <v>11</v>
      </c>
      <c r="G6955" t="s">
        <v>160</v>
      </c>
      <c r="H6955" t="s">
        <v>143</v>
      </c>
      <c r="I6955" t="s">
        <v>1281</v>
      </c>
      <c r="J6955" t="s">
        <v>125</v>
      </c>
      <c r="K6955" t="s">
        <v>3696</v>
      </c>
      <c r="L6955" t="s">
        <v>3740</v>
      </c>
      <c r="N6955" t="s">
        <v>1278</v>
      </c>
      <c r="O6955" t="s">
        <v>398</v>
      </c>
      <c r="P6955" t="s">
        <v>392</v>
      </c>
      <c r="Q6955" t="s">
        <v>3494</v>
      </c>
      <c r="R6955" t="s">
        <v>794</v>
      </c>
      <c r="S6955" t="s">
        <v>164</v>
      </c>
      <c r="T6955" t="s">
        <v>165</v>
      </c>
      <c r="U6955" t="s">
        <v>151</v>
      </c>
      <c r="V6955" t="s">
        <v>1283</v>
      </c>
      <c r="W6955" t="s">
        <v>136</v>
      </c>
      <c r="X6955" t="s">
        <v>3698</v>
      </c>
      <c r="AA6955" s="94">
        <v>10690.400000000001</v>
      </c>
      <c r="AB6955" s="94">
        <v>10690.4</v>
      </c>
      <c r="AC6955">
        <f t="shared" si="216"/>
        <v>5000</v>
      </c>
      <c r="AD6955" t="str">
        <f t="shared" si="217"/>
        <v>307</v>
      </c>
    </row>
    <row r="6956" spans="1:30" hidden="1" x14ac:dyDescent="0.25">
      <c r="A6956">
        <v>211113070110001</v>
      </c>
      <c r="B6956">
        <v>171</v>
      </c>
      <c r="C6956" t="s">
        <v>3411</v>
      </c>
      <c r="D6956">
        <v>52301</v>
      </c>
      <c r="E6956">
        <v>2</v>
      </c>
      <c r="F6956">
        <v>11</v>
      </c>
      <c r="G6956" t="s">
        <v>160</v>
      </c>
      <c r="H6956" t="s">
        <v>143</v>
      </c>
      <c r="I6956" t="s">
        <v>1305</v>
      </c>
      <c r="J6956" t="s">
        <v>125</v>
      </c>
      <c r="K6956" t="s">
        <v>3696</v>
      </c>
      <c r="L6956" t="s">
        <v>3741</v>
      </c>
      <c r="N6956" t="s">
        <v>1278</v>
      </c>
      <c r="O6956" t="s">
        <v>398</v>
      </c>
      <c r="P6956" t="s">
        <v>392</v>
      </c>
      <c r="Q6956" t="s">
        <v>3494</v>
      </c>
      <c r="R6956" t="s">
        <v>794</v>
      </c>
      <c r="S6956" t="s">
        <v>164</v>
      </c>
      <c r="T6956" t="s">
        <v>165</v>
      </c>
      <c r="U6956" t="s">
        <v>151</v>
      </c>
      <c r="V6956" t="s">
        <v>1306</v>
      </c>
      <c r="W6956" t="s">
        <v>136</v>
      </c>
      <c r="X6956" t="s">
        <v>3698</v>
      </c>
      <c r="AA6956" s="94">
        <v>675840</v>
      </c>
      <c r="AB6956" s="94">
        <v>675840</v>
      </c>
      <c r="AC6956">
        <f t="shared" si="216"/>
        <v>5000</v>
      </c>
      <c r="AD6956" t="str">
        <f t="shared" si="217"/>
        <v>307</v>
      </c>
    </row>
    <row r="6957" spans="1:30" hidden="1" x14ac:dyDescent="0.25">
      <c r="A6957">
        <v>211113070110001</v>
      </c>
      <c r="B6957">
        <v>173</v>
      </c>
      <c r="C6957" t="s">
        <v>3677</v>
      </c>
      <c r="D6957">
        <v>52301</v>
      </c>
      <c r="E6957">
        <v>2</v>
      </c>
      <c r="F6957">
        <v>12</v>
      </c>
      <c r="G6957" t="s">
        <v>160</v>
      </c>
      <c r="H6957" t="s">
        <v>388</v>
      </c>
      <c r="I6957" t="s">
        <v>124</v>
      </c>
      <c r="J6957" t="s">
        <v>125</v>
      </c>
      <c r="K6957" t="s">
        <v>3722</v>
      </c>
      <c r="L6957" t="s">
        <v>3742</v>
      </c>
      <c r="N6957" t="s">
        <v>1278</v>
      </c>
      <c r="O6957" t="s">
        <v>391</v>
      </c>
      <c r="P6957" t="s">
        <v>912</v>
      </c>
      <c r="Q6957" t="s">
        <v>3494</v>
      </c>
      <c r="R6957" t="s">
        <v>794</v>
      </c>
      <c r="S6957" t="s">
        <v>795</v>
      </c>
      <c r="T6957" t="s">
        <v>165</v>
      </c>
      <c r="U6957" t="s">
        <v>394</v>
      </c>
      <c r="V6957" t="s">
        <v>135</v>
      </c>
      <c r="W6957" t="s">
        <v>136</v>
      </c>
      <c r="X6957" t="s">
        <v>3724</v>
      </c>
      <c r="AA6957" s="94">
        <v>820832.9219999999</v>
      </c>
      <c r="AB6957" s="94">
        <v>820832.92</v>
      </c>
      <c r="AC6957">
        <f t="shared" si="216"/>
        <v>5000</v>
      </c>
      <c r="AD6957" t="str">
        <f t="shared" si="217"/>
        <v>307</v>
      </c>
    </row>
    <row r="6958" spans="1:30" hidden="1" x14ac:dyDescent="0.25">
      <c r="A6958">
        <v>211113070110001</v>
      </c>
      <c r="B6958">
        <v>171</v>
      </c>
      <c r="C6958" t="s">
        <v>429</v>
      </c>
      <c r="D6958">
        <v>52301</v>
      </c>
      <c r="E6958">
        <v>2</v>
      </c>
      <c r="F6958">
        <v>25</v>
      </c>
      <c r="G6958" t="s">
        <v>432</v>
      </c>
      <c r="H6958" t="s">
        <v>143</v>
      </c>
      <c r="I6958" t="s">
        <v>1281</v>
      </c>
      <c r="J6958" t="s">
        <v>125</v>
      </c>
      <c r="K6958" t="s">
        <v>3696</v>
      </c>
      <c r="L6958" t="s">
        <v>3743</v>
      </c>
      <c r="N6958" t="s">
        <v>1278</v>
      </c>
      <c r="O6958" t="s">
        <v>398</v>
      </c>
      <c r="P6958" t="s">
        <v>392</v>
      </c>
      <c r="Q6958" t="s">
        <v>3494</v>
      </c>
      <c r="R6958" t="s">
        <v>794</v>
      </c>
      <c r="S6958" t="s">
        <v>132</v>
      </c>
      <c r="T6958" t="s">
        <v>393</v>
      </c>
      <c r="U6958" t="s">
        <v>151</v>
      </c>
      <c r="V6958" t="s">
        <v>1283</v>
      </c>
      <c r="W6958" t="s">
        <v>136</v>
      </c>
      <c r="X6958" t="s">
        <v>3698</v>
      </c>
      <c r="AA6958" s="94">
        <v>42762.400000000001</v>
      </c>
      <c r="AB6958" s="94">
        <v>42762.400000000001</v>
      </c>
      <c r="AC6958">
        <f t="shared" si="216"/>
        <v>5000</v>
      </c>
      <c r="AD6958" t="str">
        <f t="shared" si="217"/>
        <v>307</v>
      </c>
    </row>
    <row r="6959" spans="1:30" hidden="1" x14ac:dyDescent="0.25">
      <c r="A6959">
        <v>211113070110001</v>
      </c>
      <c r="B6959">
        <v>171</v>
      </c>
      <c r="C6959" t="s">
        <v>429</v>
      </c>
      <c r="D6959">
        <v>52301</v>
      </c>
      <c r="E6959">
        <v>2</v>
      </c>
      <c r="F6959">
        <v>25</v>
      </c>
      <c r="G6959" t="s">
        <v>432</v>
      </c>
      <c r="H6959" t="s">
        <v>143</v>
      </c>
      <c r="I6959" t="s">
        <v>1305</v>
      </c>
      <c r="J6959" t="s">
        <v>125</v>
      </c>
      <c r="K6959" t="s">
        <v>3696</v>
      </c>
      <c r="L6959" t="s">
        <v>3744</v>
      </c>
      <c r="N6959" t="s">
        <v>1278</v>
      </c>
      <c r="O6959" t="s">
        <v>398</v>
      </c>
      <c r="P6959" t="s">
        <v>392</v>
      </c>
      <c r="Q6959" t="s">
        <v>3494</v>
      </c>
      <c r="R6959" t="s">
        <v>794</v>
      </c>
      <c r="S6959" t="s">
        <v>132</v>
      </c>
      <c r="T6959" t="s">
        <v>393</v>
      </c>
      <c r="U6959" t="s">
        <v>151</v>
      </c>
      <c r="V6959" t="s">
        <v>1306</v>
      </c>
      <c r="W6959" t="s">
        <v>136</v>
      </c>
      <c r="X6959" t="s">
        <v>3698</v>
      </c>
      <c r="AA6959" s="94">
        <v>2703360</v>
      </c>
      <c r="AB6959" s="94">
        <v>2703360</v>
      </c>
      <c r="AC6959">
        <f t="shared" si="216"/>
        <v>5000</v>
      </c>
      <c r="AD6959" t="str">
        <f t="shared" si="217"/>
        <v>307</v>
      </c>
    </row>
    <row r="6960" spans="1:30" hidden="1" x14ac:dyDescent="0.25">
      <c r="A6960">
        <v>211113070110001</v>
      </c>
      <c r="B6960">
        <v>171</v>
      </c>
      <c r="C6960" t="s">
        <v>3677</v>
      </c>
      <c r="D6960">
        <v>52301</v>
      </c>
      <c r="E6960">
        <v>2</v>
      </c>
      <c r="F6960">
        <v>25</v>
      </c>
      <c r="G6960" t="s">
        <v>1292</v>
      </c>
      <c r="H6960" t="s">
        <v>143</v>
      </c>
      <c r="I6960" t="s">
        <v>124</v>
      </c>
      <c r="J6960" t="s">
        <v>125</v>
      </c>
      <c r="K6960" t="s">
        <v>3745</v>
      </c>
      <c r="L6960" t="s">
        <v>3746</v>
      </c>
      <c r="N6960" t="s">
        <v>1278</v>
      </c>
      <c r="O6960" t="s">
        <v>398</v>
      </c>
      <c r="P6960" t="s">
        <v>912</v>
      </c>
      <c r="Q6960" t="s">
        <v>3494</v>
      </c>
      <c r="R6960" t="s">
        <v>794</v>
      </c>
      <c r="S6960" t="s">
        <v>132</v>
      </c>
      <c r="T6960" t="s">
        <v>1295</v>
      </c>
      <c r="U6960" t="s">
        <v>151</v>
      </c>
      <c r="V6960" t="s">
        <v>135</v>
      </c>
      <c r="W6960" t="s">
        <v>136</v>
      </c>
      <c r="X6960" t="s">
        <v>3747</v>
      </c>
      <c r="AA6960" s="94">
        <v>1017449.9999999999</v>
      </c>
      <c r="AB6960" s="94">
        <v>1017450</v>
      </c>
      <c r="AC6960">
        <f t="shared" si="216"/>
        <v>5000</v>
      </c>
      <c r="AD6960" t="str">
        <f t="shared" si="217"/>
        <v>307</v>
      </c>
    </row>
    <row r="6961" spans="1:30" hidden="1" x14ac:dyDescent="0.25">
      <c r="A6961" t="s">
        <v>1276</v>
      </c>
      <c r="B6961" t="s">
        <v>397</v>
      </c>
      <c r="C6961" t="s">
        <v>429</v>
      </c>
      <c r="D6961" t="s">
        <v>3506</v>
      </c>
      <c r="E6961" t="s">
        <v>790</v>
      </c>
      <c r="F6961" t="s">
        <v>431</v>
      </c>
      <c r="G6961" t="s">
        <v>432</v>
      </c>
      <c r="H6961" t="s">
        <v>3181</v>
      </c>
      <c r="I6961" t="s">
        <v>3379</v>
      </c>
      <c r="J6961" t="s">
        <v>125</v>
      </c>
      <c r="K6961" t="s">
        <v>3684</v>
      </c>
      <c r="N6961" t="s">
        <v>1278</v>
      </c>
      <c r="O6961" t="s">
        <v>398</v>
      </c>
      <c r="P6961" t="s">
        <v>392</v>
      </c>
      <c r="Q6961" t="s">
        <v>3507</v>
      </c>
      <c r="R6961" t="s">
        <v>794</v>
      </c>
      <c r="S6961" t="s">
        <v>132</v>
      </c>
      <c r="T6961" t="s">
        <v>393</v>
      </c>
      <c r="U6961" t="s">
        <v>3183</v>
      </c>
      <c r="V6961" t="s">
        <v>3709</v>
      </c>
      <c r="W6961" t="s">
        <v>136</v>
      </c>
      <c r="X6961" t="s">
        <v>1331</v>
      </c>
      <c r="Y6961" s="94">
        <v>1548686.28</v>
      </c>
      <c r="AA6961" s="94">
        <v>0</v>
      </c>
      <c r="AB6961" s="94">
        <v>0</v>
      </c>
      <c r="AC6961">
        <f t="shared" si="216"/>
        <v>5000</v>
      </c>
      <c r="AD6961" t="str">
        <f t="shared" si="217"/>
        <v>307</v>
      </c>
    </row>
    <row r="6962" spans="1:30" hidden="1" x14ac:dyDescent="0.25">
      <c r="A6962" t="s">
        <v>1276</v>
      </c>
      <c r="B6962" t="s">
        <v>397</v>
      </c>
      <c r="C6962" t="s">
        <v>429</v>
      </c>
      <c r="D6962" t="s">
        <v>3748</v>
      </c>
      <c r="E6962" t="s">
        <v>790</v>
      </c>
      <c r="F6962" t="s">
        <v>431</v>
      </c>
      <c r="G6962" t="s">
        <v>432</v>
      </c>
      <c r="H6962" t="s">
        <v>3181</v>
      </c>
      <c r="I6962" t="s">
        <v>3379</v>
      </c>
      <c r="J6962" t="s">
        <v>125</v>
      </c>
      <c r="K6962" t="s">
        <v>3684</v>
      </c>
      <c r="N6962" t="s">
        <v>1278</v>
      </c>
      <c r="O6962" t="s">
        <v>398</v>
      </c>
      <c r="P6962" t="s">
        <v>392</v>
      </c>
      <c r="Q6962" t="s">
        <v>3515</v>
      </c>
      <c r="R6962" t="s">
        <v>794</v>
      </c>
      <c r="S6962" t="s">
        <v>132</v>
      </c>
      <c r="T6962" t="s">
        <v>393</v>
      </c>
      <c r="U6962" t="s">
        <v>3183</v>
      </c>
      <c r="V6962" t="s">
        <v>3709</v>
      </c>
      <c r="W6962" t="s">
        <v>136</v>
      </c>
      <c r="X6962" t="s">
        <v>1331</v>
      </c>
      <c r="Y6962" s="94">
        <v>583856</v>
      </c>
      <c r="AA6962" s="94">
        <v>0</v>
      </c>
      <c r="AB6962" s="94">
        <v>0</v>
      </c>
      <c r="AC6962">
        <f t="shared" si="216"/>
        <v>5000</v>
      </c>
      <c r="AD6962" t="str">
        <f t="shared" si="217"/>
        <v>307</v>
      </c>
    </row>
    <row r="6963" spans="1:30" hidden="1" x14ac:dyDescent="0.25">
      <c r="A6963" t="s">
        <v>1276</v>
      </c>
      <c r="B6963" t="s">
        <v>536</v>
      </c>
      <c r="C6963" t="s">
        <v>3681</v>
      </c>
      <c r="D6963" t="s">
        <v>3517</v>
      </c>
      <c r="E6963" t="s">
        <v>790</v>
      </c>
      <c r="F6963" t="s">
        <v>431</v>
      </c>
      <c r="G6963" t="s">
        <v>432</v>
      </c>
      <c r="H6963" t="s">
        <v>388</v>
      </c>
      <c r="I6963" t="s">
        <v>3702</v>
      </c>
      <c r="J6963" t="s">
        <v>125</v>
      </c>
      <c r="K6963" t="s">
        <v>3682</v>
      </c>
      <c r="N6963" t="s">
        <v>1278</v>
      </c>
      <c r="O6963" t="s">
        <v>539</v>
      </c>
      <c r="P6963" t="s">
        <v>392</v>
      </c>
      <c r="Q6963" t="s">
        <v>3518</v>
      </c>
      <c r="R6963" t="s">
        <v>794</v>
      </c>
      <c r="S6963" t="s">
        <v>132</v>
      </c>
      <c r="T6963" t="s">
        <v>393</v>
      </c>
      <c r="U6963" t="s">
        <v>394</v>
      </c>
      <c r="V6963" t="s">
        <v>3704</v>
      </c>
      <c r="W6963" t="s">
        <v>136</v>
      </c>
      <c r="X6963" t="s">
        <v>1331</v>
      </c>
      <c r="Y6963" s="94">
        <v>672000</v>
      </c>
      <c r="AA6963" s="94">
        <v>0</v>
      </c>
      <c r="AB6963" s="94">
        <v>0</v>
      </c>
      <c r="AC6963">
        <f t="shared" si="216"/>
        <v>5000</v>
      </c>
      <c r="AD6963" t="str">
        <f t="shared" si="217"/>
        <v>307</v>
      </c>
    </row>
    <row r="6964" spans="1:30" hidden="1" x14ac:dyDescent="0.25">
      <c r="A6964" t="s">
        <v>1276</v>
      </c>
      <c r="B6964" t="s">
        <v>397</v>
      </c>
      <c r="C6964" t="s">
        <v>429</v>
      </c>
      <c r="D6964" t="s">
        <v>3517</v>
      </c>
      <c r="E6964" t="s">
        <v>790</v>
      </c>
      <c r="F6964" t="s">
        <v>431</v>
      </c>
      <c r="G6964" t="s">
        <v>432</v>
      </c>
      <c r="H6964" t="s">
        <v>1847</v>
      </c>
      <c r="I6964" t="s">
        <v>3342</v>
      </c>
      <c r="J6964" t="s">
        <v>125</v>
      </c>
      <c r="K6964" t="s">
        <v>3684</v>
      </c>
      <c r="N6964" t="s">
        <v>1278</v>
      </c>
      <c r="O6964" t="s">
        <v>398</v>
      </c>
      <c r="P6964" t="s">
        <v>392</v>
      </c>
      <c r="Q6964" t="s">
        <v>3518</v>
      </c>
      <c r="R6964" t="s">
        <v>794</v>
      </c>
      <c r="S6964" t="s">
        <v>132</v>
      </c>
      <c r="T6964" t="s">
        <v>393</v>
      </c>
      <c r="U6964" t="s">
        <v>1848</v>
      </c>
      <c r="V6964" t="s">
        <v>3683</v>
      </c>
      <c r="W6964" t="s">
        <v>136</v>
      </c>
      <c r="X6964" t="s">
        <v>1331</v>
      </c>
      <c r="Y6964" s="94">
        <v>1658797.28</v>
      </c>
      <c r="AA6964" s="94">
        <v>0</v>
      </c>
      <c r="AB6964" s="94">
        <v>0</v>
      </c>
      <c r="AC6964">
        <f t="shared" si="216"/>
        <v>5000</v>
      </c>
      <c r="AD6964" t="str">
        <f t="shared" si="217"/>
        <v>307</v>
      </c>
    </row>
    <row r="6965" spans="1:30" hidden="1" x14ac:dyDescent="0.25">
      <c r="A6965" t="s">
        <v>1276</v>
      </c>
      <c r="B6965" t="s">
        <v>397</v>
      </c>
      <c r="C6965" t="s">
        <v>429</v>
      </c>
      <c r="D6965" t="s">
        <v>3517</v>
      </c>
      <c r="E6965" t="s">
        <v>790</v>
      </c>
      <c r="F6965" t="s">
        <v>431</v>
      </c>
      <c r="G6965" t="s">
        <v>432</v>
      </c>
      <c r="H6965" t="s">
        <v>388</v>
      </c>
      <c r="I6965" t="s">
        <v>545</v>
      </c>
      <c r="J6965" t="s">
        <v>125</v>
      </c>
      <c r="K6965" t="s">
        <v>3684</v>
      </c>
      <c r="N6965" t="s">
        <v>1278</v>
      </c>
      <c r="O6965" t="s">
        <v>398</v>
      </c>
      <c r="P6965" t="s">
        <v>392</v>
      </c>
      <c r="Q6965" t="s">
        <v>3518</v>
      </c>
      <c r="R6965" t="s">
        <v>794</v>
      </c>
      <c r="S6965" t="s">
        <v>132</v>
      </c>
      <c r="T6965" t="s">
        <v>393</v>
      </c>
      <c r="U6965" t="s">
        <v>394</v>
      </c>
      <c r="V6965" t="s">
        <v>546</v>
      </c>
      <c r="W6965" t="s">
        <v>136</v>
      </c>
      <c r="X6965" t="s">
        <v>1331</v>
      </c>
      <c r="Y6965" s="94">
        <v>8811138.5600000005</v>
      </c>
      <c r="AA6965" s="94">
        <v>0</v>
      </c>
      <c r="AB6965" s="94">
        <v>0</v>
      </c>
      <c r="AC6965">
        <f t="shared" si="216"/>
        <v>5000</v>
      </c>
      <c r="AD6965" t="str">
        <f t="shared" si="217"/>
        <v>307</v>
      </c>
    </row>
    <row r="6966" spans="1:30" hidden="1" x14ac:dyDescent="0.25">
      <c r="A6966" t="s">
        <v>1276</v>
      </c>
      <c r="B6966" t="s">
        <v>397</v>
      </c>
      <c r="C6966" t="s">
        <v>3677</v>
      </c>
      <c r="D6966" t="s">
        <v>3517</v>
      </c>
      <c r="E6966" t="s">
        <v>790</v>
      </c>
      <c r="F6966" t="s">
        <v>431</v>
      </c>
      <c r="G6966" t="s">
        <v>1292</v>
      </c>
      <c r="H6966" t="s">
        <v>143</v>
      </c>
      <c r="I6966" t="s">
        <v>124</v>
      </c>
      <c r="J6966" t="s">
        <v>125</v>
      </c>
      <c r="K6966" t="s">
        <v>3749</v>
      </c>
      <c r="N6966" t="s">
        <v>1278</v>
      </c>
      <c r="O6966" t="s">
        <v>398</v>
      </c>
      <c r="P6966" t="s">
        <v>912</v>
      </c>
      <c r="Q6966" t="s">
        <v>3518</v>
      </c>
      <c r="R6966" t="s">
        <v>794</v>
      </c>
      <c r="S6966" t="s">
        <v>132</v>
      </c>
      <c r="T6966" t="s">
        <v>1295</v>
      </c>
      <c r="U6966" t="s">
        <v>151</v>
      </c>
      <c r="V6966" t="s">
        <v>135</v>
      </c>
      <c r="W6966" t="s">
        <v>136</v>
      </c>
      <c r="X6966" t="s">
        <v>3750</v>
      </c>
      <c r="Y6966" s="94">
        <v>18605041.920000002</v>
      </c>
      <c r="Z6966" s="94">
        <v>19262745.174133316</v>
      </c>
      <c r="AA6966" s="94">
        <v>19994729.49075038</v>
      </c>
      <c r="AB6966" s="94">
        <v>19994729.489999998</v>
      </c>
      <c r="AC6966">
        <f t="shared" si="216"/>
        <v>5000</v>
      </c>
      <c r="AD6966" t="str">
        <f t="shared" si="217"/>
        <v>307</v>
      </c>
    </row>
    <row r="6967" spans="1:30" hidden="1" x14ac:dyDescent="0.25">
      <c r="A6967">
        <v>211113070110001</v>
      </c>
      <c r="B6967">
        <v>171</v>
      </c>
      <c r="C6967" t="s">
        <v>3677</v>
      </c>
      <c r="D6967">
        <v>54101</v>
      </c>
      <c r="E6967">
        <v>2</v>
      </c>
      <c r="F6967">
        <v>12</v>
      </c>
      <c r="G6967" t="s">
        <v>160</v>
      </c>
      <c r="H6967" t="s">
        <v>388</v>
      </c>
      <c r="I6967" t="s">
        <v>124</v>
      </c>
      <c r="J6967" t="s">
        <v>125</v>
      </c>
      <c r="K6967" t="s">
        <v>3736</v>
      </c>
      <c r="L6967" t="s">
        <v>3751</v>
      </c>
      <c r="N6967" t="s">
        <v>1278</v>
      </c>
      <c r="O6967" t="s">
        <v>398</v>
      </c>
      <c r="P6967" t="s">
        <v>912</v>
      </c>
      <c r="Q6967" t="s">
        <v>3518</v>
      </c>
      <c r="R6967" t="s">
        <v>794</v>
      </c>
      <c r="S6967" t="s">
        <v>795</v>
      </c>
      <c r="T6967" t="s">
        <v>165</v>
      </c>
      <c r="U6967" t="s">
        <v>394</v>
      </c>
      <c r="V6967" t="s">
        <v>135</v>
      </c>
      <c r="W6967" t="s">
        <v>136</v>
      </c>
      <c r="X6967" t="s">
        <v>3738</v>
      </c>
      <c r="AA6967" s="94">
        <v>2168464.6112092566</v>
      </c>
      <c r="AB6967" s="94">
        <v>2168464.61</v>
      </c>
      <c r="AC6967">
        <f t="shared" si="216"/>
        <v>5000</v>
      </c>
      <c r="AD6967" t="str">
        <f t="shared" si="217"/>
        <v>307</v>
      </c>
    </row>
    <row r="6968" spans="1:30" hidden="1" x14ac:dyDescent="0.25">
      <c r="A6968">
        <v>211113070110001</v>
      </c>
      <c r="B6968">
        <v>171</v>
      </c>
      <c r="C6968" t="s">
        <v>3677</v>
      </c>
      <c r="D6968">
        <v>54101</v>
      </c>
      <c r="E6968">
        <v>2</v>
      </c>
      <c r="F6968">
        <v>12</v>
      </c>
      <c r="G6968" t="s">
        <v>160</v>
      </c>
      <c r="H6968" t="s">
        <v>143</v>
      </c>
      <c r="I6968" t="s">
        <v>124</v>
      </c>
      <c r="J6968" t="s">
        <v>125</v>
      </c>
      <c r="K6968" t="s">
        <v>3752</v>
      </c>
      <c r="L6968" t="s">
        <v>3753</v>
      </c>
      <c r="N6968" t="s">
        <v>1278</v>
      </c>
      <c r="O6968" t="s">
        <v>398</v>
      </c>
      <c r="P6968" t="s">
        <v>912</v>
      </c>
      <c r="Q6968" t="s">
        <v>3518</v>
      </c>
      <c r="R6968" t="s">
        <v>794</v>
      </c>
      <c r="S6968" t="s">
        <v>795</v>
      </c>
      <c r="T6968" t="s">
        <v>165</v>
      </c>
      <c r="U6968" t="s">
        <v>151</v>
      </c>
      <c r="V6968" t="s">
        <v>135</v>
      </c>
      <c r="W6968" t="s">
        <v>136</v>
      </c>
      <c r="X6968" t="s">
        <v>3754</v>
      </c>
      <c r="AA6968" s="94">
        <v>400000002.02999997</v>
      </c>
      <c r="AB6968" s="94">
        <v>400000002.02999997</v>
      </c>
      <c r="AC6968">
        <f t="shared" si="216"/>
        <v>5000</v>
      </c>
      <c r="AD6968" t="str">
        <f t="shared" si="217"/>
        <v>307</v>
      </c>
    </row>
    <row r="6969" spans="1:30" hidden="1" x14ac:dyDescent="0.25">
      <c r="A6969">
        <v>211113070110001</v>
      </c>
      <c r="B6969">
        <v>171</v>
      </c>
      <c r="C6969" t="s">
        <v>3677</v>
      </c>
      <c r="D6969">
        <v>54101</v>
      </c>
      <c r="E6969">
        <v>2</v>
      </c>
      <c r="F6969">
        <v>12</v>
      </c>
      <c r="G6969" t="s">
        <v>160</v>
      </c>
      <c r="H6969" t="s">
        <v>143</v>
      </c>
      <c r="I6969" t="s">
        <v>124</v>
      </c>
      <c r="J6969" t="s">
        <v>125</v>
      </c>
      <c r="K6969">
        <v>218009701</v>
      </c>
      <c r="L6969" t="s">
        <v>3755</v>
      </c>
      <c r="N6969" t="s">
        <v>1278</v>
      </c>
      <c r="O6969" t="s">
        <v>398</v>
      </c>
      <c r="P6969" t="s">
        <v>912</v>
      </c>
      <c r="Q6969" t="s">
        <v>3518</v>
      </c>
      <c r="R6969" t="s">
        <v>794</v>
      </c>
      <c r="S6969" t="s">
        <v>795</v>
      </c>
      <c r="T6969" t="s">
        <v>165</v>
      </c>
      <c r="U6969" t="s">
        <v>151</v>
      </c>
      <c r="V6969" t="s">
        <v>135</v>
      </c>
      <c r="W6969" t="s">
        <v>136</v>
      </c>
      <c r="X6969" t="s">
        <v>3756</v>
      </c>
      <c r="AA6969" s="94">
        <v>16571326</v>
      </c>
      <c r="AB6969" s="94">
        <v>16571326</v>
      </c>
      <c r="AC6969">
        <f t="shared" si="216"/>
        <v>5000</v>
      </c>
      <c r="AD6969" t="str">
        <f t="shared" si="217"/>
        <v>307</v>
      </c>
    </row>
    <row r="6970" spans="1:30" hidden="1" x14ac:dyDescent="0.25">
      <c r="A6970">
        <v>211113070110001</v>
      </c>
      <c r="B6970">
        <v>171</v>
      </c>
      <c r="C6970" t="s">
        <v>3411</v>
      </c>
      <c r="D6970">
        <v>54101</v>
      </c>
      <c r="E6970">
        <v>2</v>
      </c>
      <c r="F6970">
        <v>11</v>
      </c>
      <c r="G6970" t="s">
        <v>160</v>
      </c>
      <c r="H6970" t="s">
        <v>143</v>
      </c>
      <c r="I6970" t="s">
        <v>545</v>
      </c>
      <c r="J6970" t="s">
        <v>125</v>
      </c>
      <c r="K6970" t="s">
        <v>3699</v>
      </c>
      <c r="L6970" t="s">
        <v>3757</v>
      </c>
      <c r="N6970" t="s">
        <v>1278</v>
      </c>
      <c r="O6970" t="s">
        <v>398</v>
      </c>
      <c r="P6970" t="s">
        <v>392</v>
      </c>
      <c r="Q6970" t="s">
        <v>3518</v>
      </c>
      <c r="R6970" t="s">
        <v>794</v>
      </c>
      <c r="S6970" t="s">
        <v>164</v>
      </c>
      <c r="T6970" t="s">
        <v>165</v>
      </c>
      <c r="U6970" t="s">
        <v>151</v>
      </c>
      <c r="V6970" t="s">
        <v>546</v>
      </c>
      <c r="W6970" t="s">
        <v>136</v>
      </c>
      <c r="X6970" t="s">
        <v>3701</v>
      </c>
      <c r="AA6970" s="94">
        <v>1135743.568</v>
      </c>
      <c r="AB6970" s="94">
        <v>1135743.57</v>
      </c>
      <c r="AC6970">
        <f t="shared" si="216"/>
        <v>5000</v>
      </c>
      <c r="AD6970" t="str">
        <f t="shared" si="217"/>
        <v>307</v>
      </c>
    </row>
    <row r="6971" spans="1:30" hidden="1" x14ac:dyDescent="0.25">
      <c r="A6971">
        <v>211113070110001</v>
      </c>
      <c r="B6971">
        <v>171</v>
      </c>
      <c r="C6971" t="s">
        <v>3411</v>
      </c>
      <c r="D6971">
        <v>54101</v>
      </c>
      <c r="E6971">
        <v>2</v>
      </c>
      <c r="F6971">
        <v>11</v>
      </c>
      <c r="G6971" t="s">
        <v>160</v>
      </c>
      <c r="H6971" t="s">
        <v>143</v>
      </c>
      <c r="I6971" t="s">
        <v>389</v>
      </c>
      <c r="J6971" t="s">
        <v>125</v>
      </c>
      <c r="K6971" t="s">
        <v>3699</v>
      </c>
      <c r="L6971" t="s">
        <v>3758</v>
      </c>
      <c r="N6971" t="s">
        <v>1278</v>
      </c>
      <c r="O6971" t="s">
        <v>398</v>
      </c>
      <c r="P6971" t="s">
        <v>392</v>
      </c>
      <c r="Q6971" t="s">
        <v>3518</v>
      </c>
      <c r="R6971" t="s">
        <v>794</v>
      </c>
      <c r="S6971" t="s">
        <v>164</v>
      </c>
      <c r="T6971" t="s">
        <v>165</v>
      </c>
      <c r="U6971" t="s">
        <v>151</v>
      </c>
      <c r="V6971" t="s">
        <v>395</v>
      </c>
      <c r="W6971" t="s">
        <v>136</v>
      </c>
      <c r="X6971" t="s">
        <v>3701</v>
      </c>
      <c r="AA6971" s="94">
        <v>2496480</v>
      </c>
      <c r="AB6971" s="94">
        <v>2496480</v>
      </c>
      <c r="AC6971">
        <f t="shared" si="216"/>
        <v>5000</v>
      </c>
      <c r="AD6971" t="str">
        <f t="shared" si="217"/>
        <v>307</v>
      </c>
    </row>
    <row r="6972" spans="1:30" hidden="1" x14ac:dyDescent="0.25">
      <c r="A6972">
        <v>211113070110001</v>
      </c>
      <c r="B6972">
        <v>171</v>
      </c>
      <c r="C6972" t="s">
        <v>3411</v>
      </c>
      <c r="D6972">
        <v>54101</v>
      </c>
      <c r="E6972">
        <v>2</v>
      </c>
      <c r="F6972">
        <v>11</v>
      </c>
      <c r="G6972" t="s">
        <v>160</v>
      </c>
      <c r="H6972" t="s">
        <v>143</v>
      </c>
      <c r="I6972" t="s">
        <v>3702</v>
      </c>
      <c r="J6972" t="s">
        <v>125</v>
      </c>
      <c r="K6972" t="s">
        <v>3699</v>
      </c>
      <c r="L6972" t="s">
        <v>3759</v>
      </c>
      <c r="N6972" t="s">
        <v>1278</v>
      </c>
      <c r="O6972" t="s">
        <v>398</v>
      </c>
      <c r="P6972" t="s">
        <v>392</v>
      </c>
      <c r="Q6972" t="s">
        <v>3518</v>
      </c>
      <c r="R6972" t="s">
        <v>794</v>
      </c>
      <c r="S6972" t="s">
        <v>164</v>
      </c>
      <c r="T6972" t="s">
        <v>165</v>
      </c>
      <c r="U6972" t="s">
        <v>151</v>
      </c>
      <c r="V6972" t="s">
        <v>3704</v>
      </c>
      <c r="W6972" t="s">
        <v>136</v>
      </c>
      <c r="X6972" t="s">
        <v>3701</v>
      </c>
      <c r="AA6972" s="94">
        <v>356640</v>
      </c>
      <c r="AB6972" s="94">
        <v>356640</v>
      </c>
      <c r="AC6972">
        <f t="shared" si="216"/>
        <v>5000</v>
      </c>
      <c r="AD6972" t="str">
        <f t="shared" si="217"/>
        <v>307</v>
      </c>
    </row>
    <row r="6973" spans="1:30" hidden="1" x14ac:dyDescent="0.25">
      <c r="A6973">
        <v>211113070110001</v>
      </c>
      <c r="B6973">
        <v>171</v>
      </c>
      <c r="C6973" t="s">
        <v>3411</v>
      </c>
      <c r="D6973">
        <v>54101</v>
      </c>
      <c r="E6973">
        <v>2</v>
      </c>
      <c r="F6973">
        <v>11</v>
      </c>
      <c r="G6973" t="s">
        <v>160</v>
      </c>
      <c r="H6973" t="s">
        <v>143</v>
      </c>
      <c r="I6973" t="s">
        <v>3760</v>
      </c>
      <c r="J6973" t="s">
        <v>125</v>
      </c>
      <c r="K6973" t="s">
        <v>3699</v>
      </c>
      <c r="L6973" t="s">
        <v>3761</v>
      </c>
      <c r="N6973" t="s">
        <v>1278</v>
      </c>
      <c r="O6973" t="s">
        <v>398</v>
      </c>
      <c r="P6973" t="s">
        <v>392</v>
      </c>
      <c r="Q6973" t="s">
        <v>3518</v>
      </c>
      <c r="R6973" t="s">
        <v>794</v>
      </c>
      <c r="S6973" t="s">
        <v>164</v>
      </c>
      <c r="T6973" t="s">
        <v>165</v>
      </c>
      <c r="U6973" t="s">
        <v>151</v>
      </c>
      <c r="V6973" t="s">
        <v>3762</v>
      </c>
      <c r="W6973" t="s">
        <v>136</v>
      </c>
      <c r="X6973" t="s">
        <v>3701</v>
      </c>
      <c r="AA6973" s="94">
        <v>396024.80000000005</v>
      </c>
      <c r="AB6973" s="94">
        <v>396024.8</v>
      </c>
      <c r="AC6973">
        <f t="shared" si="216"/>
        <v>5000</v>
      </c>
      <c r="AD6973" t="str">
        <f t="shared" si="217"/>
        <v>307</v>
      </c>
    </row>
    <row r="6974" spans="1:30" hidden="1" x14ac:dyDescent="0.25">
      <c r="A6974">
        <v>211113070110001</v>
      </c>
      <c r="B6974">
        <v>171</v>
      </c>
      <c r="C6974" t="s">
        <v>3677</v>
      </c>
      <c r="D6974">
        <v>54101</v>
      </c>
      <c r="E6974">
        <v>2</v>
      </c>
      <c r="F6974">
        <v>12</v>
      </c>
      <c r="G6974" t="s">
        <v>160</v>
      </c>
      <c r="H6974" t="s">
        <v>143</v>
      </c>
      <c r="I6974" t="s">
        <v>124</v>
      </c>
      <c r="J6974" t="s">
        <v>125</v>
      </c>
      <c r="K6974" t="s">
        <v>3752</v>
      </c>
      <c r="L6974" t="s">
        <v>3753</v>
      </c>
      <c r="N6974" t="s">
        <v>1278</v>
      </c>
      <c r="O6974" t="s">
        <v>398</v>
      </c>
      <c r="P6974" t="s">
        <v>912</v>
      </c>
      <c r="Q6974" t="s">
        <v>3518</v>
      </c>
      <c r="R6974" t="s">
        <v>794</v>
      </c>
      <c r="S6974" t="s">
        <v>795</v>
      </c>
      <c r="T6974" t="s">
        <v>165</v>
      </c>
      <c r="U6974" t="s">
        <v>151</v>
      </c>
      <c r="V6974" t="s">
        <v>135</v>
      </c>
      <c r="W6974" t="s">
        <v>136</v>
      </c>
      <c r="X6974" t="s">
        <v>3754</v>
      </c>
      <c r="AA6974" s="94">
        <v>312455366.37</v>
      </c>
      <c r="AB6974" s="94">
        <v>312455366.37</v>
      </c>
      <c r="AC6974">
        <f t="shared" si="216"/>
        <v>5000</v>
      </c>
      <c r="AD6974" t="str">
        <f t="shared" si="217"/>
        <v>307</v>
      </c>
    </row>
    <row r="6975" spans="1:30" hidden="1" x14ac:dyDescent="0.25">
      <c r="A6975">
        <v>211113070110001</v>
      </c>
      <c r="B6975">
        <v>171</v>
      </c>
      <c r="C6975" t="s">
        <v>429</v>
      </c>
      <c r="D6975">
        <v>54101</v>
      </c>
      <c r="E6975">
        <v>2</v>
      </c>
      <c r="F6975">
        <v>25</v>
      </c>
      <c r="G6975" t="s">
        <v>432</v>
      </c>
      <c r="H6975" t="s">
        <v>143</v>
      </c>
      <c r="I6975" t="s">
        <v>545</v>
      </c>
      <c r="J6975" t="s">
        <v>125</v>
      </c>
      <c r="K6975" t="s">
        <v>3699</v>
      </c>
      <c r="L6975" t="s">
        <v>3763</v>
      </c>
      <c r="N6975" t="s">
        <v>1278</v>
      </c>
      <c r="O6975" t="s">
        <v>398</v>
      </c>
      <c r="P6975" t="s">
        <v>392</v>
      </c>
      <c r="Q6975" t="s">
        <v>3518</v>
      </c>
      <c r="R6975" t="s">
        <v>794</v>
      </c>
      <c r="S6975" t="s">
        <v>132</v>
      </c>
      <c r="T6975" t="s">
        <v>393</v>
      </c>
      <c r="U6975" t="s">
        <v>151</v>
      </c>
      <c r="V6975" t="s">
        <v>546</v>
      </c>
      <c r="W6975" t="s">
        <v>136</v>
      </c>
      <c r="X6975" t="s">
        <v>3701</v>
      </c>
      <c r="AA6975" s="94">
        <v>4542975.2</v>
      </c>
      <c r="AB6975" s="94">
        <v>4542975.2</v>
      </c>
      <c r="AC6975">
        <f t="shared" si="216"/>
        <v>5000</v>
      </c>
      <c r="AD6975" t="str">
        <f t="shared" si="217"/>
        <v>307</v>
      </c>
    </row>
    <row r="6976" spans="1:30" hidden="1" x14ac:dyDescent="0.25">
      <c r="A6976">
        <v>211113070110001</v>
      </c>
      <c r="B6976">
        <v>171</v>
      </c>
      <c r="C6976" t="s">
        <v>429</v>
      </c>
      <c r="D6976">
        <v>54101</v>
      </c>
      <c r="E6976">
        <v>2</v>
      </c>
      <c r="F6976">
        <v>25</v>
      </c>
      <c r="G6976" t="s">
        <v>432</v>
      </c>
      <c r="H6976" t="s">
        <v>143</v>
      </c>
      <c r="I6976" t="s">
        <v>3760</v>
      </c>
      <c r="J6976" t="s">
        <v>125</v>
      </c>
      <c r="K6976" t="s">
        <v>3699</v>
      </c>
      <c r="L6976" t="s">
        <v>3764</v>
      </c>
      <c r="N6976" t="s">
        <v>1278</v>
      </c>
      <c r="O6976" t="s">
        <v>398</v>
      </c>
      <c r="P6976" t="s">
        <v>392</v>
      </c>
      <c r="Q6976" t="s">
        <v>3518</v>
      </c>
      <c r="R6976" t="s">
        <v>794</v>
      </c>
      <c r="S6976" t="s">
        <v>132</v>
      </c>
      <c r="T6976" t="s">
        <v>393</v>
      </c>
      <c r="U6976" t="s">
        <v>151</v>
      </c>
      <c r="V6976" t="s">
        <v>3762</v>
      </c>
      <c r="W6976" t="s">
        <v>136</v>
      </c>
      <c r="X6976" t="s">
        <v>3701</v>
      </c>
      <c r="AA6976" s="94">
        <v>883975.20000000007</v>
      </c>
      <c r="AB6976" s="94">
        <v>883975.2</v>
      </c>
      <c r="AC6976">
        <f t="shared" si="216"/>
        <v>5000</v>
      </c>
      <c r="AD6976" t="str">
        <f t="shared" si="217"/>
        <v>307</v>
      </c>
    </row>
    <row r="6977" spans="1:30" hidden="1" x14ac:dyDescent="0.25">
      <c r="A6977">
        <v>211113070110001</v>
      </c>
      <c r="B6977">
        <v>171</v>
      </c>
      <c r="C6977" t="s">
        <v>3677</v>
      </c>
      <c r="D6977">
        <v>54101</v>
      </c>
      <c r="E6977">
        <v>2</v>
      </c>
      <c r="F6977">
        <v>25</v>
      </c>
      <c r="G6977" t="s">
        <v>1292</v>
      </c>
      <c r="H6977" t="s">
        <v>143</v>
      </c>
      <c r="I6977" t="s">
        <v>124</v>
      </c>
      <c r="J6977" t="s">
        <v>125</v>
      </c>
      <c r="K6977" t="s">
        <v>3745</v>
      </c>
      <c r="L6977" t="s">
        <v>3765</v>
      </c>
      <c r="N6977" t="s">
        <v>1278</v>
      </c>
      <c r="O6977" t="s">
        <v>398</v>
      </c>
      <c r="P6977" t="s">
        <v>912</v>
      </c>
      <c r="Q6977" t="s">
        <v>3518</v>
      </c>
      <c r="R6977" t="s">
        <v>794</v>
      </c>
      <c r="S6977" t="s">
        <v>132</v>
      </c>
      <c r="T6977" t="s">
        <v>1295</v>
      </c>
      <c r="U6977" t="s">
        <v>151</v>
      </c>
      <c r="V6977" t="s">
        <v>135</v>
      </c>
      <c r="W6977" t="s">
        <v>136</v>
      </c>
      <c r="X6977" t="s">
        <v>3747</v>
      </c>
      <c r="AA6977" s="94">
        <v>6138301.0079999994</v>
      </c>
      <c r="AB6977" s="94">
        <v>6138301.0099999998</v>
      </c>
      <c r="AC6977">
        <f t="shared" si="216"/>
        <v>5000</v>
      </c>
      <c r="AD6977" t="str">
        <f t="shared" si="217"/>
        <v>307</v>
      </c>
    </row>
    <row r="6978" spans="1:30" hidden="1" x14ac:dyDescent="0.25">
      <c r="A6978">
        <v>211113070110001</v>
      </c>
      <c r="B6978">
        <v>171</v>
      </c>
      <c r="C6978" t="s">
        <v>3677</v>
      </c>
      <c r="D6978">
        <v>54102</v>
      </c>
      <c r="E6978">
        <v>2</v>
      </c>
      <c r="F6978">
        <v>12</v>
      </c>
      <c r="G6978" t="s">
        <v>160</v>
      </c>
      <c r="H6978" t="s">
        <v>388</v>
      </c>
      <c r="I6978" t="s">
        <v>124</v>
      </c>
      <c r="J6978" t="s">
        <v>125</v>
      </c>
      <c r="K6978" t="s">
        <v>3766</v>
      </c>
      <c r="L6978" t="s">
        <v>3767</v>
      </c>
      <c r="N6978" t="s">
        <v>1278</v>
      </c>
      <c r="O6978" t="s">
        <v>398</v>
      </c>
      <c r="P6978" t="s">
        <v>912</v>
      </c>
      <c r="Q6978" t="s">
        <v>3534</v>
      </c>
      <c r="R6978" t="s">
        <v>794</v>
      </c>
      <c r="S6978" t="s">
        <v>795</v>
      </c>
      <c r="T6978" t="s">
        <v>165</v>
      </c>
      <c r="U6978" t="s">
        <v>394</v>
      </c>
      <c r="V6978" t="s">
        <v>135</v>
      </c>
      <c r="W6978" t="s">
        <v>136</v>
      </c>
      <c r="X6978" t="s">
        <v>3768</v>
      </c>
      <c r="AA6978" s="94">
        <v>895802.29200000002</v>
      </c>
      <c r="AB6978" s="94">
        <v>895802.29</v>
      </c>
      <c r="AC6978">
        <f t="shared" si="216"/>
        <v>5000</v>
      </c>
      <c r="AD6978" t="str">
        <f t="shared" si="217"/>
        <v>307</v>
      </c>
    </row>
    <row r="6979" spans="1:30" hidden="1" x14ac:dyDescent="0.25">
      <c r="A6979">
        <v>211113070110001</v>
      </c>
      <c r="B6979">
        <v>171</v>
      </c>
      <c r="C6979" t="s">
        <v>3411</v>
      </c>
      <c r="D6979">
        <v>54102</v>
      </c>
      <c r="E6979">
        <v>2</v>
      </c>
      <c r="F6979">
        <v>11</v>
      </c>
      <c r="G6979" t="s">
        <v>160</v>
      </c>
      <c r="H6979" t="s">
        <v>143</v>
      </c>
      <c r="I6979" t="s">
        <v>545</v>
      </c>
      <c r="J6979" t="s">
        <v>125</v>
      </c>
      <c r="K6979" t="s">
        <v>3699</v>
      </c>
      <c r="L6979" t="s">
        <v>3769</v>
      </c>
      <c r="N6979" t="s">
        <v>1278</v>
      </c>
      <c r="O6979" t="s">
        <v>398</v>
      </c>
      <c r="P6979" t="s">
        <v>392</v>
      </c>
      <c r="Q6979" t="s">
        <v>3534</v>
      </c>
      <c r="R6979" t="s">
        <v>794</v>
      </c>
      <c r="S6979" t="s">
        <v>164</v>
      </c>
      <c r="T6979" t="s">
        <v>165</v>
      </c>
      <c r="U6979" t="s">
        <v>151</v>
      </c>
      <c r="V6979" t="s">
        <v>546</v>
      </c>
      <c r="W6979" t="s">
        <v>136</v>
      </c>
      <c r="X6979" t="s">
        <v>3701</v>
      </c>
      <c r="AA6979" s="94">
        <v>2001755.8</v>
      </c>
      <c r="AB6979" s="94">
        <v>2001755.8</v>
      </c>
      <c r="AC6979">
        <f t="shared" ref="AC6979:AC7042" si="218">MID(D6979,1,1)*1000</f>
        <v>5000</v>
      </c>
      <c r="AD6979" t="str">
        <f t="shared" ref="AD6979:AD7042" si="219">MID(A6979,6,3)</f>
        <v>307</v>
      </c>
    </row>
    <row r="6980" spans="1:30" hidden="1" x14ac:dyDescent="0.25">
      <c r="A6980">
        <v>211113070110001</v>
      </c>
      <c r="B6980">
        <v>171</v>
      </c>
      <c r="C6980" t="s">
        <v>3677</v>
      </c>
      <c r="D6980">
        <v>54201</v>
      </c>
      <c r="E6980">
        <v>2</v>
      </c>
      <c r="F6980">
        <v>12</v>
      </c>
      <c r="G6980" t="s">
        <v>160</v>
      </c>
      <c r="H6980" t="s">
        <v>388</v>
      </c>
      <c r="I6980" t="s">
        <v>124</v>
      </c>
      <c r="J6980" t="s">
        <v>125</v>
      </c>
      <c r="K6980" t="s">
        <v>3736</v>
      </c>
      <c r="L6980" t="s">
        <v>3770</v>
      </c>
      <c r="N6980" t="s">
        <v>1278</v>
      </c>
      <c r="O6980" t="s">
        <v>398</v>
      </c>
      <c r="P6980" t="s">
        <v>912</v>
      </c>
      <c r="Q6980" t="s">
        <v>3537</v>
      </c>
      <c r="R6980" t="s">
        <v>794</v>
      </c>
      <c r="S6980" t="s">
        <v>795</v>
      </c>
      <c r="T6980" t="s">
        <v>165</v>
      </c>
      <c r="U6980" t="s">
        <v>394</v>
      </c>
      <c r="V6980" t="s">
        <v>135</v>
      </c>
      <c r="W6980" t="s">
        <v>136</v>
      </c>
      <c r="X6980" t="s">
        <v>3738</v>
      </c>
      <c r="AA6980" s="94">
        <v>134750.02099999998</v>
      </c>
      <c r="AB6980" s="94">
        <v>134750.01999999999</v>
      </c>
      <c r="AC6980">
        <f t="shared" si="218"/>
        <v>5000</v>
      </c>
      <c r="AD6980" t="str">
        <f t="shared" si="219"/>
        <v>307</v>
      </c>
    </row>
    <row r="6981" spans="1:30" hidden="1" x14ac:dyDescent="0.25">
      <c r="A6981">
        <v>211113070110001</v>
      </c>
      <c r="B6981">
        <v>171</v>
      </c>
      <c r="C6981" t="s">
        <v>3677</v>
      </c>
      <c r="D6981">
        <v>54901</v>
      </c>
      <c r="E6981">
        <v>2</v>
      </c>
      <c r="F6981">
        <v>12</v>
      </c>
      <c r="G6981" t="s">
        <v>160</v>
      </c>
      <c r="H6981" t="s">
        <v>388</v>
      </c>
      <c r="I6981" t="s">
        <v>124</v>
      </c>
      <c r="J6981" t="s">
        <v>125</v>
      </c>
      <c r="K6981" t="s">
        <v>3736</v>
      </c>
      <c r="L6981" t="s">
        <v>3771</v>
      </c>
      <c r="N6981" t="s">
        <v>1278</v>
      </c>
      <c r="O6981" t="s">
        <v>398</v>
      </c>
      <c r="P6981" t="s">
        <v>912</v>
      </c>
      <c r="Q6981" t="s">
        <v>3548</v>
      </c>
      <c r="R6981" t="s">
        <v>794</v>
      </c>
      <c r="S6981" t="s">
        <v>795</v>
      </c>
      <c r="T6981" t="s">
        <v>165</v>
      </c>
      <c r="U6981" t="s">
        <v>394</v>
      </c>
      <c r="V6981" t="s">
        <v>135</v>
      </c>
      <c r="W6981" t="s">
        <v>136</v>
      </c>
      <c r="X6981" t="s">
        <v>3738</v>
      </c>
      <c r="AA6981" s="94">
        <v>3847400.5561029818</v>
      </c>
      <c r="AB6981" s="94">
        <v>3847400.56</v>
      </c>
      <c r="AC6981">
        <f t="shared" si="218"/>
        <v>5000</v>
      </c>
      <c r="AD6981" t="str">
        <f t="shared" si="219"/>
        <v>307</v>
      </c>
    </row>
    <row r="6982" spans="1:30" hidden="1" x14ac:dyDescent="0.25">
      <c r="A6982" t="s">
        <v>1276</v>
      </c>
      <c r="B6982" t="s">
        <v>397</v>
      </c>
      <c r="C6982" t="s">
        <v>429</v>
      </c>
      <c r="D6982" t="s">
        <v>3667</v>
      </c>
      <c r="E6982" t="s">
        <v>790</v>
      </c>
      <c r="F6982" t="s">
        <v>431</v>
      </c>
      <c r="G6982" t="s">
        <v>432</v>
      </c>
      <c r="H6982" t="s">
        <v>1305</v>
      </c>
      <c r="I6982" t="s">
        <v>413</v>
      </c>
      <c r="J6982" t="s">
        <v>125</v>
      </c>
      <c r="K6982" t="s">
        <v>3684</v>
      </c>
      <c r="N6982" t="s">
        <v>1278</v>
      </c>
      <c r="O6982" t="s">
        <v>398</v>
      </c>
      <c r="P6982" t="s">
        <v>392</v>
      </c>
      <c r="Q6982" t="s">
        <v>3550</v>
      </c>
      <c r="R6982" t="s">
        <v>794</v>
      </c>
      <c r="S6982" t="s">
        <v>132</v>
      </c>
      <c r="T6982" t="s">
        <v>393</v>
      </c>
      <c r="U6982" t="s">
        <v>3669</v>
      </c>
      <c r="V6982" t="s">
        <v>414</v>
      </c>
      <c r="W6982" t="s">
        <v>136</v>
      </c>
      <c r="X6982" t="s">
        <v>1331</v>
      </c>
      <c r="Y6982" s="94">
        <v>19849620</v>
      </c>
      <c r="AA6982" s="94">
        <v>0</v>
      </c>
      <c r="AB6982" s="94">
        <v>0</v>
      </c>
      <c r="AC6982">
        <f t="shared" si="218"/>
        <v>5000</v>
      </c>
      <c r="AD6982" t="str">
        <f t="shared" si="219"/>
        <v>307</v>
      </c>
    </row>
    <row r="6983" spans="1:30" hidden="1" x14ac:dyDescent="0.25">
      <c r="A6983" t="s">
        <v>1276</v>
      </c>
      <c r="B6983" t="s">
        <v>397</v>
      </c>
      <c r="C6983" t="s">
        <v>429</v>
      </c>
      <c r="D6983" t="s">
        <v>3667</v>
      </c>
      <c r="E6983" t="s">
        <v>790</v>
      </c>
      <c r="F6983" t="s">
        <v>431</v>
      </c>
      <c r="G6983" t="s">
        <v>432</v>
      </c>
      <c r="H6983" t="s">
        <v>1847</v>
      </c>
      <c r="I6983" t="s">
        <v>545</v>
      </c>
      <c r="J6983" t="s">
        <v>125</v>
      </c>
      <c r="K6983" t="s">
        <v>3684</v>
      </c>
      <c r="N6983" t="s">
        <v>1278</v>
      </c>
      <c r="O6983" t="s">
        <v>398</v>
      </c>
      <c r="P6983" t="s">
        <v>392</v>
      </c>
      <c r="Q6983" t="s">
        <v>3550</v>
      </c>
      <c r="R6983" t="s">
        <v>794</v>
      </c>
      <c r="S6983" t="s">
        <v>132</v>
      </c>
      <c r="T6983" t="s">
        <v>393</v>
      </c>
      <c r="U6983" t="s">
        <v>1848</v>
      </c>
      <c r="V6983" t="s">
        <v>546</v>
      </c>
      <c r="W6983" t="s">
        <v>136</v>
      </c>
      <c r="X6983" t="s">
        <v>1331</v>
      </c>
      <c r="Y6983" s="94">
        <v>6955029.9199999999</v>
      </c>
      <c r="AA6983" s="94">
        <v>0</v>
      </c>
      <c r="AB6983" s="94">
        <v>0</v>
      </c>
      <c r="AC6983">
        <f t="shared" si="218"/>
        <v>5000</v>
      </c>
      <c r="AD6983" t="str">
        <f t="shared" si="219"/>
        <v>307</v>
      </c>
    </row>
    <row r="6984" spans="1:30" hidden="1" x14ac:dyDescent="0.25">
      <c r="A6984">
        <v>211113070110001</v>
      </c>
      <c r="B6984">
        <v>123</v>
      </c>
      <c r="C6984" t="s">
        <v>3772</v>
      </c>
      <c r="D6984">
        <v>55101</v>
      </c>
      <c r="E6984">
        <v>2</v>
      </c>
      <c r="F6984">
        <v>12</v>
      </c>
      <c r="G6984" t="s">
        <v>160</v>
      </c>
      <c r="H6984" t="s">
        <v>143</v>
      </c>
      <c r="I6984" t="s">
        <v>124</v>
      </c>
      <c r="J6984" t="s">
        <v>125</v>
      </c>
      <c r="K6984" t="s">
        <v>3773</v>
      </c>
      <c r="L6984" t="s">
        <v>3774</v>
      </c>
      <c r="N6984" t="s">
        <v>1278</v>
      </c>
      <c r="O6984" t="s">
        <v>539</v>
      </c>
      <c r="P6984" t="s">
        <v>912</v>
      </c>
      <c r="Q6984" t="s">
        <v>3550</v>
      </c>
      <c r="R6984" t="s">
        <v>794</v>
      </c>
      <c r="S6984" t="s">
        <v>795</v>
      </c>
      <c r="T6984" t="s">
        <v>165</v>
      </c>
      <c r="U6984" t="s">
        <v>151</v>
      </c>
      <c r="V6984" t="s">
        <v>135</v>
      </c>
      <c r="W6984" t="s">
        <v>136</v>
      </c>
      <c r="X6984" t="s">
        <v>3775</v>
      </c>
      <c r="AA6984" s="94">
        <v>13999920.84</v>
      </c>
      <c r="AB6984" s="94">
        <v>13999920.84</v>
      </c>
      <c r="AC6984">
        <f t="shared" si="218"/>
        <v>5000</v>
      </c>
      <c r="AD6984" t="str">
        <f t="shared" si="219"/>
        <v>307</v>
      </c>
    </row>
    <row r="6985" spans="1:30" hidden="1" x14ac:dyDescent="0.25">
      <c r="A6985">
        <v>211113070110001</v>
      </c>
      <c r="B6985">
        <v>171</v>
      </c>
      <c r="C6985" t="s">
        <v>3677</v>
      </c>
      <c r="D6985">
        <v>55101</v>
      </c>
      <c r="E6985">
        <v>2</v>
      </c>
      <c r="F6985">
        <v>12</v>
      </c>
      <c r="G6985" t="s">
        <v>160</v>
      </c>
      <c r="H6985" t="s">
        <v>388</v>
      </c>
      <c r="I6985" t="s">
        <v>124</v>
      </c>
      <c r="J6985" t="s">
        <v>125</v>
      </c>
      <c r="K6985" t="s">
        <v>3686</v>
      </c>
      <c r="L6985" t="s">
        <v>3776</v>
      </c>
      <c r="N6985" t="s">
        <v>1278</v>
      </c>
      <c r="O6985" t="s">
        <v>398</v>
      </c>
      <c r="P6985" t="s">
        <v>912</v>
      </c>
      <c r="Q6985" t="s">
        <v>3550</v>
      </c>
      <c r="R6985" t="s">
        <v>794</v>
      </c>
      <c r="S6985" t="s">
        <v>795</v>
      </c>
      <c r="T6985" t="s">
        <v>165</v>
      </c>
      <c r="U6985" t="s">
        <v>394</v>
      </c>
      <c r="V6985" t="s">
        <v>135</v>
      </c>
      <c r="W6985" t="s">
        <v>136</v>
      </c>
      <c r="X6985" t="s">
        <v>3688</v>
      </c>
      <c r="AA6985" s="94">
        <v>8275725.3600000003</v>
      </c>
      <c r="AB6985" s="94">
        <v>8275725.3600000003</v>
      </c>
      <c r="AC6985">
        <f t="shared" si="218"/>
        <v>5000</v>
      </c>
      <c r="AD6985" t="str">
        <f t="shared" si="219"/>
        <v>307</v>
      </c>
    </row>
    <row r="6986" spans="1:30" hidden="1" x14ac:dyDescent="0.25">
      <c r="A6986">
        <v>211113070110001</v>
      </c>
      <c r="B6986">
        <v>171</v>
      </c>
      <c r="C6986" t="s">
        <v>3677</v>
      </c>
      <c r="D6986">
        <v>55101</v>
      </c>
      <c r="E6986">
        <v>2</v>
      </c>
      <c r="F6986">
        <v>12</v>
      </c>
      <c r="G6986" t="s">
        <v>160</v>
      </c>
      <c r="H6986" t="s">
        <v>143</v>
      </c>
      <c r="I6986" t="s">
        <v>124</v>
      </c>
      <c r="J6986" t="s">
        <v>125</v>
      </c>
      <c r="K6986" t="s">
        <v>3777</v>
      </c>
      <c r="L6986" t="s">
        <v>3778</v>
      </c>
      <c r="N6986" t="s">
        <v>1278</v>
      </c>
      <c r="O6986" t="s">
        <v>398</v>
      </c>
      <c r="P6986" t="s">
        <v>912</v>
      </c>
      <c r="Q6986" t="s">
        <v>3550</v>
      </c>
      <c r="R6986" t="s">
        <v>794</v>
      </c>
      <c r="S6986" t="s">
        <v>795</v>
      </c>
      <c r="T6986" t="s">
        <v>165</v>
      </c>
      <c r="U6986" t="s">
        <v>151</v>
      </c>
      <c r="V6986" t="s">
        <v>135</v>
      </c>
      <c r="W6986" t="s">
        <v>136</v>
      </c>
      <c r="X6986" t="s">
        <v>3779</v>
      </c>
      <c r="AA6986" s="94">
        <v>50917682.640000001</v>
      </c>
      <c r="AB6986" s="94">
        <v>50917682.640000001</v>
      </c>
      <c r="AC6986">
        <f t="shared" si="218"/>
        <v>5000</v>
      </c>
      <c r="AD6986" t="str">
        <f t="shared" si="219"/>
        <v>307</v>
      </c>
    </row>
    <row r="6987" spans="1:30" hidden="1" x14ac:dyDescent="0.25">
      <c r="A6987">
        <v>211113070110001</v>
      </c>
      <c r="B6987">
        <v>171</v>
      </c>
      <c r="C6987" t="s">
        <v>3411</v>
      </c>
      <c r="D6987">
        <v>55101</v>
      </c>
      <c r="E6987">
        <v>2</v>
      </c>
      <c r="F6987">
        <v>11</v>
      </c>
      <c r="G6987" t="s">
        <v>160</v>
      </c>
      <c r="H6987" t="s">
        <v>143</v>
      </c>
      <c r="I6987" t="s">
        <v>545</v>
      </c>
      <c r="J6987" t="s">
        <v>125</v>
      </c>
      <c r="K6987" t="s">
        <v>3699</v>
      </c>
      <c r="L6987" t="s">
        <v>3780</v>
      </c>
      <c r="N6987" t="s">
        <v>1278</v>
      </c>
      <c r="O6987" t="s">
        <v>398</v>
      </c>
      <c r="P6987" t="s">
        <v>392</v>
      </c>
      <c r="Q6987" t="s">
        <v>3550</v>
      </c>
      <c r="R6987" t="s">
        <v>794</v>
      </c>
      <c r="S6987" t="s">
        <v>164</v>
      </c>
      <c r="T6987" t="s">
        <v>165</v>
      </c>
      <c r="U6987" t="s">
        <v>151</v>
      </c>
      <c r="V6987" t="s">
        <v>546</v>
      </c>
      <c r="W6987" t="s">
        <v>136</v>
      </c>
      <c r="X6987" t="s">
        <v>3701</v>
      </c>
      <c r="AA6987" s="94">
        <v>1666767.2000000002</v>
      </c>
      <c r="AB6987" s="94">
        <v>1666767.2</v>
      </c>
      <c r="AC6987">
        <f t="shared" si="218"/>
        <v>5000</v>
      </c>
      <c r="AD6987" t="str">
        <f t="shared" si="219"/>
        <v>307</v>
      </c>
    </row>
    <row r="6988" spans="1:30" hidden="1" x14ac:dyDescent="0.25">
      <c r="A6988">
        <v>211113070110001</v>
      </c>
      <c r="B6988">
        <v>171</v>
      </c>
      <c r="C6988" t="s">
        <v>3411</v>
      </c>
      <c r="D6988">
        <v>55101</v>
      </c>
      <c r="E6988">
        <v>2</v>
      </c>
      <c r="F6988">
        <v>11</v>
      </c>
      <c r="G6988" t="s">
        <v>160</v>
      </c>
      <c r="H6988" t="s">
        <v>143</v>
      </c>
      <c r="I6988" t="s">
        <v>541</v>
      </c>
      <c r="J6988" t="s">
        <v>125</v>
      </c>
      <c r="K6988" t="s">
        <v>3699</v>
      </c>
      <c r="L6988" t="s">
        <v>3781</v>
      </c>
      <c r="N6988" t="s">
        <v>1278</v>
      </c>
      <c r="O6988" t="s">
        <v>398</v>
      </c>
      <c r="P6988" t="s">
        <v>392</v>
      </c>
      <c r="Q6988" t="s">
        <v>3550</v>
      </c>
      <c r="R6988" t="s">
        <v>794</v>
      </c>
      <c r="S6988" t="s">
        <v>164</v>
      </c>
      <c r="T6988" t="s">
        <v>165</v>
      </c>
      <c r="U6988" t="s">
        <v>151</v>
      </c>
      <c r="V6988" t="s">
        <v>542</v>
      </c>
      <c r="W6988" t="s">
        <v>136</v>
      </c>
      <c r="X6988" t="s">
        <v>3701</v>
      </c>
      <c r="AA6988" s="94">
        <v>121886.40000000001</v>
      </c>
      <c r="AB6988" s="94">
        <v>121886.39999999999</v>
      </c>
      <c r="AC6988">
        <f t="shared" si="218"/>
        <v>5000</v>
      </c>
      <c r="AD6988" t="str">
        <f t="shared" si="219"/>
        <v>307</v>
      </c>
    </row>
    <row r="6989" spans="1:30" hidden="1" x14ac:dyDescent="0.25">
      <c r="A6989">
        <v>211113070110001</v>
      </c>
      <c r="B6989">
        <v>171</v>
      </c>
      <c r="C6989" t="s">
        <v>3411</v>
      </c>
      <c r="D6989">
        <v>55101</v>
      </c>
      <c r="E6989">
        <v>2</v>
      </c>
      <c r="F6989">
        <v>11</v>
      </c>
      <c r="G6989" t="s">
        <v>160</v>
      </c>
      <c r="H6989" t="s">
        <v>143</v>
      </c>
      <c r="I6989" t="s">
        <v>124</v>
      </c>
      <c r="J6989" t="s">
        <v>125</v>
      </c>
      <c r="K6989" t="s">
        <v>3782</v>
      </c>
      <c r="N6989" t="s">
        <v>1278</v>
      </c>
      <c r="O6989" t="s">
        <v>398</v>
      </c>
      <c r="P6989" t="s">
        <v>392</v>
      </c>
      <c r="Q6989" t="s">
        <v>3550</v>
      </c>
      <c r="R6989" t="s">
        <v>794</v>
      </c>
      <c r="S6989" t="s">
        <v>164</v>
      </c>
      <c r="T6989" t="s">
        <v>165</v>
      </c>
      <c r="U6989" t="s">
        <v>151</v>
      </c>
      <c r="V6989" t="s">
        <v>135</v>
      </c>
      <c r="W6989" t="s">
        <v>136</v>
      </c>
      <c r="X6989" t="s">
        <v>1331</v>
      </c>
      <c r="AA6989" s="94">
        <v>34664654.717399999</v>
      </c>
      <c r="AB6989" s="94">
        <v>34664654.719999999</v>
      </c>
      <c r="AC6989">
        <f t="shared" si="218"/>
        <v>5000</v>
      </c>
      <c r="AD6989" t="str">
        <f t="shared" si="219"/>
        <v>307</v>
      </c>
    </row>
    <row r="6990" spans="1:30" hidden="1" x14ac:dyDescent="0.25">
      <c r="A6990">
        <v>211113070110001</v>
      </c>
      <c r="B6990">
        <v>171</v>
      </c>
      <c r="C6990" t="s">
        <v>3677</v>
      </c>
      <c r="D6990">
        <v>55101</v>
      </c>
      <c r="E6990">
        <v>2</v>
      </c>
      <c r="F6990">
        <v>12</v>
      </c>
      <c r="G6990" t="s">
        <v>160</v>
      </c>
      <c r="H6990" t="s">
        <v>388</v>
      </c>
      <c r="I6990" t="s">
        <v>124</v>
      </c>
      <c r="J6990" t="s">
        <v>125</v>
      </c>
      <c r="K6990" t="s">
        <v>3686</v>
      </c>
      <c r="N6990" t="s">
        <v>1278</v>
      </c>
      <c r="O6990" t="s">
        <v>398</v>
      </c>
      <c r="P6990" t="s">
        <v>912</v>
      </c>
      <c r="Q6990" t="s">
        <v>3550</v>
      </c>
      <c r="R6990" t="s">
        <v>794</v>
      </c>
      <c r="S6990" t="s">
        <v>795</v>
      </c>
      <c r="T6990" t="s">
        <v>165</v>
      </c>
      <c r="U6990" t="s">
        <v>394</v>
      </c>
      <c r="V6990" t="s">
        <v>135</v>
      </c>
      <c r="W6990" t="s">
        <v>136</v>
      </c>
      <c r="AA6990" s="94">
        <v>0</v>
      </c>
      <c r="AB6990" s="94">
        <v>0</v>
      </c>
      <c r="AC6990">
        <f t="shared" si="218"/>
        <v>5000</v>
      </c>
      <c r="AD6990" t="str">
        <f t="shared" si="219"/>
        <v>307</v>
      </c>
    </row>
    <row r="6991" spans="1:30" hidden="1" x14ac:dyDescent="0.25">
      <c r="A6991">
        <v>211113070110001</v>
      </c>
      <c r="B6991">
        <v>171</v>
      </c>
      <c r="C6991" t="s">
        <v>429</v>
      </c>
      <c r="D6991">
        <v>55101</v>
      </c>
      <c r="E6991">
        <v>2</v>
      </c>
      <c r="F6991">
        <v>25</v>
      </c>
      <c r="G6991" t="s">
        <v>432</v>
      </c>
      <c r="H6991" t="s">
        <v>143</v>
      </c>
      <c r="I6991" t="s">
        <v>545</v>
      </c>
      <c r="J6991" t="s">
        <v>125</v>
      </c>
      <c r="K6991" t="s">
        <v>3699</v>
      </c>
      <c r="L6991" t="s">
        <v>3783</v>
      </c>
      <c r="N6991" t="s">
        <v>1278</v>
      </c>
      <c r="O6991" t="s">
        <v>398</v>
      </c>
      <c r="P6991" t="s">
        <v>392</v>
      </c>
      <c r="Q6991" t="s">
        <v>3550</v>
      </c>
      <c r="R6991" t="s">
        <v>794</v>
      </c>
      <c r="S6991" t="s">
        <v>132</v>
      </c>
      <c r="T6991" t="s">
        <v>393</v>
      </c>
      <c r="U6991" t="s">
        <v>151</v>
      </c>
      <c r="V6991" t="s">
        <v>546</v>
      </c>
      <c r="W6991" t="s">
        <v>136</v>
      </c>
      <c r="X6991" t="s">
        <v>3701</v>
      </c>
      <c r="AA6991" s="94">
        <v>6667070.4000000004</v>
      </c>
      <c r="AB6991" s="94">
        <v>6667070.4000000004</v>
      </c>
      <c r="AC6991">
        <f t="shared" si="218"/>
        <v>5000</v>
      </c>
      <c r="AD6991" t="str">
        <f t="shared" si="219"/>
        <v>307</v>
      </c>
    </row>
    <row r="6992" spans="1:30" hidden="1" x14ac:dyDescent="0.25">
      <c r="A6992">
        <v>211113070110001</v>
      </c>
      <c r="B6992">
        <v>171</v>
      </c>
      <c r="C6992" t="s">
        <v>429</v>
      </c>
      <c r="D6992">
        <v>55101</v>
      </c>
      <c r="E6992">
        <v>2</v>
      </c>
      <c r="F6992">
        <v>25</v>
      </c>
      <c r="G6992" t="s">
        <v>432</v>
      </c>
      <c r="H6992" t="s">
        <v>143</v>
      </c>
      <c r="I6992" t="s">
        <v>541</v>
      </c>
      <c r="J6992" t="s">
        <v>125</v>
      </c>
      <c r="K6992" t="s">
        <v>3699</v>
      </c>
      <c r="L6992" t="s">
        <v>3784</v>
      </c>
      <c r="N6992" t="s">
        <v>1278</v>
      </c>
      <c r="O6992" t="s">
        <v>398</v>
      </c>
      <c r="P6992" t="s">
        <v>392</v>
      </c>
      <c r="Q6992" t="s">
        <v>3550</v>
      </c>
      <c r="R6992" t="s">
        <v>794</v>
      </c>
      <c r="S6992" t="s">
        <v>132</v>
      </c>
      <c r="T6992" t="s">
        <v>393</v>
      </c>
      <c r="U6992" t="s">
        <v>151</v>
      </c>
      <c r="V6992" t="s">
        <v>542</v>
      </c>
      <c r="W6992" t="s">
        <v>136</v>
      </c>
      <c r="X6992" t="s">
        <v>3701</v>
      </c>
      <c r="AA6992" s="94">
        <v>487545.60000000003</v>
      </c>
      <c r="AB6992" s="94">
        <v>487545.59999999998</v>
      </c>
      <c r="AC6992">
        <f t="shared" si="218"/>
        <v>5000</v>
      </c>
      <c r="AD6992" t="str">
        <f t="shared" si="219"/>
        <v>307</v>
      </c>
    </row>
    <row r="6993" spans="1:30" hidden="1" x14ac:dyDescent="0.25">
      <c r="A6993" t="s">
        <v>1276</v>
      </c>
      <c r="B6993" t="s">
        <v>397</v>
      </c>
      <c r="C6993" t="s">
        <v>429</v>
      </c>
      <c r="D6993" t="s">
        <v>3553</v>
      </c>
      <c r="E6993" t="s">
        <v>790</v>
      </c>
      <c r="F6993" t="s">
        <v>431</v>
      </c>
      <c r="G6993" t="s">
        <v>432</v>
      </c>
      <c r="H6993" t="s">
        <v>143</v>
      </c>
      <c r="I6993" t="s">
        <v>124</v>
      </c>
      <c r="J6993" t="s">
        <v>125</v>
      </c>
      <c r="K6993" t="s">
        <v>3785</v>
      </c>
      <c r="N6993" t="s">
        <v>1278</v>
      </c>
      <c r="O6993" t="s">
        <v>398</v>
      </c>
      <c r="P6993" t="s">
        <v>392</v>
      </c>
      <c r="Q6993" t="s">
        <v>3555</v>
      </c>
      <c r="R6993" t="s">
        <v>794</v>
      </c>
      <c r="S6993" t="s">
        <v>132</v>
      </c>
      <c r="T6993" t="s">
        <v>393</v>
      </c>
      <c r="U6993" t="s">
        <v>151</v>
      </c>
      <c r="V6993" t="s">
        <v>135</v>
      </c>
      <c r="W6993" t="s">
        <v>136</v>
      </c>
      <c r="X6993" t="s">
        <v>3786</v>
      </c>
      <c r="Y6993" s="94">
        <v>78070205.849999994</v>
      </c>
      <c r="Z6993" s="94">
        <v>74166695.397602394</v>
      </c>
      <c r="AA6993" s="94">
        <v>79562286.053042725</v>
      </c>
      <c r="AB6993" s="94">
        <v>79562286.049999997</v>
      </c>
      <c r="AC6993">
        <f t="shared" si="218"/>
        <v>5000</v>
      </c>
      <c r="AD6993" t="str">
        <f t="shared" si="219"/>
        <v>307</v>
      </c>
    </row>
    <row r="6994" spans="1:30" hidden="1" x14ac:dyDescent="0.25">
      <c r="A6994" t="s">
        <v>1276</v>
      </c>
      <c r="B6994" t="s">
        <v>536</v>
      </c>
      <c r="C6994" t="s">
        <v>3681</v>
      </c>
      <c r="D6994" t="s">
        <v>3787</v>
      </c>
      <c r="E6994" t="s">
        <v>790</v>
      </c>
      <c r="F6994" t="s">
        <v>431</v>
      </c>
      <c r="G6994" t="s">
        <v>432</v>
      </c>
      <c r="H6994" t="s">
        <v>388</v>
      </c>
      <c r="I6994" t="s">
        <v>1307</v>
      </c>
      <c r="J6994" t="s">
        <v>125</v>
      </c>
      <c r="K6994" t="s">
        <v>3682</v>
      </c>
      <c r="N6994" t="s">
        <v>1278</v>
      </c>
      <c r="O6994" t="s">
        <v>539</v>
      </c>
      <c r="P6994" t="s">
        <v>392</v>
      </c>
      <c r="Q6994" t="s">
        <v>3788</v>
      </c>
      <c r="R6994" t="s">
        <v>794</v>
      </c>
      <c r="S6994" t="s">
        <v>132</v>
      </c>
      <c r="T6994" t="s">
        <v>393</v>
      </c>
      <c r="U6994" t="s">
        <v>394</v>
      </c>
      <c r="V6994" t="s">
        <v>1308</v>
      </c>
      <c r="W6994" t="s">
        <v>136</v>
      </c>
      <c r="X6994" t="s">
        <v>1331</v>
      </c>
      <c r="Y6994" s="94">
        <v>839936.04</v>
      </c>
      <c r="AA6994" s="94">
        <v>0</v>
      </c>
      <c r="AB6994" s="94">
        <v>0</v>
      </c>
      <c r="AC6994">
        <f t="shared" si="218"/>
        <v>5000</v>
      </c>
      <c r="AD6994" t="str">
        <f t="shared" si="219"/>
        <v>307</v>
      </c>
    </row>
    <row r="6995" spans="1:30" hidden="1" x14ac:dyDescent="0.25">
      <c r="A6995" t="s">
        <v>1276</v>
      </c>
      <c r="B6995" t="s">
        <v>536</v>
      </c>
      <c r="C6995" t="s">
        <v>3681</v>
      </c>
      <c r="D6995" t="s">
        <v>3787</v>
      </c>
      <c r="E6995" t="s">
        <v>790</v>
      </c>
      <c r="F6995" t="s">
        <v>431</v>
      </c>
      <c r="G6995" t="s">
        <v>432</v>
      </c>
      <c r="H6995" t="s">
        <v>388</v>
      </c>
      <c r="I6995" t="s">
        <v>541</v>
      </c>
      <c r="J6995" t="s">
        <v>125</v>
      </c>
      <c r="K6995" t="s">
        <v>3682</v>
      </c>
      <c r="N6995" t="s">
        <v>1278</v>
      </c>
      <c r="O6995" t="s">
        <v>539</v>
      </c>
      <c r="P6995" t="s">
        <v>392</v>
      </c>
      <c r="Q6995" t="s">
        <v>3788</v>
      </c>
      <c r="R6995" t="s">
        <v>794</v>
      </c>
      <c r="S6995" t="s">
        <v>132</v>
      </c>
      <c r="T6995" t="s">
        <v>393</v>
      </c>
      <c r="U6995" t="s">
        <v>394</v>
      </c>
      <c r="V6995" t="s">
        <v>542</v>
      </c>
      <c r="W6995" t="s">
        <v>136</v>
      </c>
      <c r="X6995" t="s">
        <v>1331</v>
      </c>
      <c r="Y6995" s="94">
        <v>3224824</v>
      </c>
      <c r="AA6995" s="94">
        <v>0</v>
      </c>
      <c r="AB6995" s="94">
        <v>0</v>
      </c>
      <c r="AC6995">
        <f t="shared" si="218"/>
        <v>5000</v>
      </c>
      <c r="AD6995" t="str">
        <f t="shared" si="219"/>
        <v>307</v>
      </c>
    </row>
    <row r="6996" spans="1:30" hidden="1" x14ac:dyDescent="0.25">
      <c r="A6996" t="s">
        <v>1276</v>
      </c>
      <c r="B6996" t="s">
        <v>397</v>
      </c>
      <c r="C6996" t="s">
        <v>429</v>
      </c>
      <c r="D6996" t="s">
        <v>3670</v>
      </c>
      <c r="E6996" t="s">
        <v>790</v>
      </c>
      <c r="F6996" t="s">
        <v>431</v>
      </c>
      <c r="G6996" t="s">
        <v>432</v>
      </c>
      <c r="H6996" t="s">
        <v>3181</v>
      </c>
      <c r="I6996" t="s">
        <v>3379</v>
      </c>
      <c r="J6996" t="s">
        <v>125</v>
      </c>
      <c r="K6996" t="s">
        <v>3684</v>
      </c>
      <c r="N6996" t="s">
        <v>1278</v>
      </c>
      <c r="O6996" t="s">
        <v>398</v>
      </c>
      <c r="P6996" t="s">
        <v>392</v>
      </c>
      <c r="Q6996" t="s">
        <v>3558</v>
      </c>
      <c r="R6996" t="s">
        <v>794</v>
      </c>
      <c r="S6996" t="s">
        <v>132</v>
      </c>
      <c r="T6996" t="s">
        <v>393</v>
      </c>
      <c r="U6996" t="s">
        <v>3183</v>
      </c>
      <c r="V6996" t="s">
        <v>3709</v>
      </c>
      <c r="W6996" t="s">
        <v>136</v>
      </c>
      <c r="X6996" t="s">
        <v>1331</v>
      </c>
      <c r="Y6996" s="94">
        <v>2505058</v>
      </c>
      <c r="AA6996" s="94">
        <v>0</v>
      </c>
      <c r="AB6996" s="94">
        <v>0</v>
      </c>
      <c r="AC6996">
        <f t="shared" si="218"/>
        <v>5000</v>
      </c>
      <c r="AD6996" t="str">
        <f t="shared" si="219"/>
        <v>307</v>
      </c>
    </row>
    <row r="6997" spans="1:30" hidden="1" x14ac:dyDescent="0.25">
      <c r="A6997" t="s">
        <v>1276</v>
      </c>
      <c r="B6997" t="s">
        <v>397</v>
      </c>
      <c r="C6997" t="s">
        <v>429</v>
      </c>
      <c r="D6997" t="s">
        <v>3670</v>
      </c>
      <c r="E6997" t="s">
        <v>790</v>
      </c>
      <c r="F6997" t="s">
        <v>431</v>
      </c>
      <c r="G6997" t="s">
        <v>432</v>
      </c>
      <c r="H6997" t="s">
        <v>1847</v>
      </c>
      <c r="I6997" t="s">
        <v>1289</v>
      </c>
      <c r="J6997" t="s">
        <v>125</v>
      </c>
      <c r="K6997" t="s">
        <v>3684</v>
      </c>
      <c r="N6997" t="s">
        <v>1278</v>
      </c>
      <c r="O6997" t="s">
        <v>398</v>
      </c>
      <c r="P6997" t="s">
        <v>392</v>
      </c>
      <c r="Q6997" t="s">
        <v>3558</v>
      </c>
      <c r="R6997" t="s">
        <v>794</v>
      </c>
      <c r="S6997" t="s">
        <v>132</v>
      </c>
      <c r="T6997" t="s">
        <v>393</v>
      </c>
      <c r="U6997" t="s">
        <v>1848</v>
      </c>
      <c r="V6997" t="s">
        <v>1290</v>
      </c>
      <c r="W6997" t="s">
        <v>136</v>
      </c>
      <c r="X6997" t="s">
        <v>1331</v>
      </c>
      <c r="Y6997" s="94">
        <v>560000</v>
      </c>
      <c r="AA6997" s="94">
        <v>0</v>
      </c>
      <c r="AB6997" s="94">
        <v>0</v>
      </c>
      <c r="AC6997">
        <f t="shared" si="218"/>
        <v>5000</v>
      </c>
      <c r="AD6997" t="str">
        <f t="shared" si="219"/>
        <v>307</v>
      </c>
    </row>
    <row r="6998" spans="1:30" hidden="1" x14ac:dyDescent="0.25">
      <c r="A6998">
        <v>211113070110001</v>
      </c>
      <c r="B6998">
        <v>171</v>
      </c>
      <c r="C6998" t="s">
        <v>3411</v>
      </c>
      <c r="D6998">
        <v>56401</v>
      </c>
      <c r="E6998">
        <v>2</v>
      </c>
      <c r="F6998">
        <v>11</v>
      </c>
      <c r="G6998" t="s">
        <v>160</v>
      </c>
      <c r="H6998" t="s">
        <v>143</v>
      </c>
      <c r="I6998" t="s">
        <v>389</v>
      </c>
      <c r="J6998" t="s">
        <v>125</v>
      </c>
      <c r="K6998" t="s">
        <v>3699</v>
      </c>
      <c r="L6998" t="s">
        <v>3789</v>
      </c>
      <c r="N6998" t="s">
        <v>1278</v>
      </c>
      <c r="O6998" t="s">
        <v>398</v>
      </c>
      <c r="P6998" t="s">
        <v>392</v>
      </c>
      <c r="Q6998" t="s">
        <v>3558</v>
      </c>
      <c r="R6998" t="s">
        <v>794</v>
      </c>
      <c r="S6998" t="s">
        <v>164</v>
      </c>
      <c r="T6998" t="s">
        <v>165</v>
      </c>
      <c r="U6998" t="s">
        <v>151</v>
      </c>
      <c r="V6998" t="s">
        <v>395</v>
      </c>
      <c r="W6998" t="s">
        <v>136</v>
      </c>
      <c r="X6998" t="s">
        <v>3701</v>
      </c>
      <c r="AA6998" s="94">
        <v>2488.1679999999997</v>
      </c>
      <c r="AB6998" s="94">
        <v>2488.17</v>
      </c>
      <c r="AC6998">
        <f t="shared" si="218"/>
        <v>5000</v>
      </c>
      <c r="AD6998" t="str">
        <f t="shared" si="219"/>
        <v>307</v>
      </c>
    </row>
    <row r="6999" spans="1:30" hidden="1" x14ac:dyDescent="0.25">
      <c r="A6999">
        <v>211113070110001</v>
      </c>
      <c r="B6999">
        <v>171</v>
      </c>
      <c r="C6999" t="s">
        <v>429</v>
      </c>
      <c r="D6999">
        <v>56401</v>
      </c>
      <c r="E6999">
        <v>2</v>
      </c>
      <c r="F6999">
        <v>25</v>
      </c>
      <c r="G6999" t="s">
        <v>432</v>
      </c>
      <c r="H6999" t="s">
        <v>143</v>
      </c>
      <c r="I6999" t="s">
        <v>389</v>
      </c>
      <c r="J6999" t="s">
        <v>125</v>
      </c>
      <c r="K6999" t="s">
        <v>3699</v>
      </c>
      <c r="L6999" t="s">
        <v>3790</v>
      </c>
      <c r="N6999" t="s">
        <v>1278</v>
      </c>
      <c r="O6999" t="s">
        <v>398</v>
      </c>
      <c r="P6999" t="s">
        <v>392</v>
      </c>
      <c r="Q6999" t="s">
        <v>3558</v>
      </c>
      <c r="R6999" t="s">
        <v>794</v>
      </c>
      <c r="S6999" t="s">
        <v>132</v>
      </c>
      <c r="T6999" t="s">
        <v>393</v>
      </c>
      <c r="U6999" t="s">
        <v>151</v>
      </c>
      <c r="V6999" t="s">
        <v>395</v>
      </c>
      <c r="W6999" t="s">
        <v>136</v>
      </c>
      <c r="X6999" t="s">
        <v>3701</v>
      </c>
      <c r="AA6999" s="94">
        <v>9954.2400000000034</v>
      </c>
      <c r="AB6999" s="94">
        <v>9954.24</v>
      </c>
      <c r="AC6999">
        <f t="shared" si="218"/>
        <v>5000</v>
      </c>
      <c r="AD6999" t="str">
        <f t="shared" si="219"/>
        <v>307</v>
      </c>
    </row>
    <row r="7000" spans="1:30" hidden="1" x14ac:dyDescent="0.25">
      <c r="A7000" t="s">
        <v>1276</v>
      </c>
      <c r="B7000" t="s">
        <v>397</v>
      </c>
      <c r="C7000" t="s">
        <v>429</v>
      </c>
      <c r="D7000" t="s">
        <v>3671</v>
      </c>
      <c r="E7000" t="s">
        <v>790</v>
      </c>
      <c r="F7000" t="s">
        <v>431</v>
      </c>
      <c r="G7000" t="s">
        <v>432</v>
      </c>
      <c r="H7000" t="s">
        <v>411</v>
      </c>
      <c r="I7000" t="s">
        <v>1305</v>
      </c>
      <c r="J7000" t="s">
        <v>125</v>
      </c>
      <c r="K7000" t="s">
        <v>3684</v>
      </c>
      <c r="N7000" t="s">
        <v>1278</v>
      </c>
      <c r="O7000" t="s">
        <v>398</v>
      </c>
      <c r="P7000" t="s">
        <v>392</v>
      </c>
      <c r="Q7000" t="s">
        <v>3567</v>
      </c>
      <c r="R7000" t="s">
        <v>794</v>
      </c>
      <c r="S7000" t="s">
        <v>132</v>
      </c>
      <c r="T7000" t="s">
        <v>393</v>
      </c>
      <c r="U7000" t="s">
        <v>3127</v>
      </c>
      <c r="V7000" t="s">
        <v>1306</v>
      </c>
      <c r="W7000" t="s">
        <v>136</v>
      </c>
      <c r="X7000" t="s">
        <v>1331</v>
      </c>
      <c r="Y7000" s="94">
        <v>1019261.4399999999</v>
      </c>
      <c r="AA7000" s="94">
        <v>0</v>
      </c>
      <c r="AB7000" s="94">
        <v>0</v>
      </c>
      <c r="AC7000">
        <f t="shared" si="218"/>
        <v>5000</v>
      </c>
      <c r="AD7000" t="str">
        <f t="shared" si="219"/>
        <v>307</v>
      </c>
    </row>
    <row r="7001" spans="1:30" hidden="1" x14ac:dyDescent="0.25">
      <c r="A7001" t="s">
        <v>1276</v>
      </c>
      <c r="B7001" t="s">
        <v>397</v>
      </c>
      <c r="C7001" t="s">
        <v>429</v>
      </c>
      <c r="D7001" t="s">
        <v>3671</v>
      </c>
      <c r="E7001" t="s">
        <v>790</v>
      </c>
      <c r="F7001" t="s">
        <v>431</v>
      </c>
      <c r="G7001" t="s">
        <v>432</v>
      </c>
      <c r="H7001" t="s">
        <v>3181</v>
      </c>
      <c r="I7001" t="s">
        <v>1289</v>
      </c>
      <c r="J7001" t="s">
        <v>125</v>
      </c>
      <c r="K7001" t="s">
        <v>3684</v>
      </c>
      <c r="N7001" t="s">
        <v>1278</v>
      </c>
      <c r="O7001" t="s">
        <v>398</v>
      </c>
      <c r="P7001" t="s">
        <v>392</v>
      </c>
      <c r="Q7001" t="s">
        <v>3567</v>
      </c>
      <c r="R7001" t="s">
        <v>794</v>
      </c>
      <c r="S7001" t="s">
        <v>132</v>
      </c>
      <c r="T7001" t="s">
        <v>393</v>
      </c>
      <c r="U7001" t="s">
        <v>3183</v>
      </c>
      <c r="V7001" t="s">
        <v>1290</v>
      </c>
      <c r="W7001" t="s">
        <v>136</v>
      </c>
      <c r="X7001" t="s">
        <v>1331</v>
      </c>
      <c r="Y7001" s="94">
        <v>1050000</v>
      </c>
      <c r="AA7001" s="94">
        <v>0</v>
      </c>
      <c r="AB7001" s="94">
        <v>0</v>
      </c>
      <c r="AC7001">
        <f t="shared" si="218"/>
        <v>5000</v>
      </c>
      <c r="AD7001" t="str">
        <f t="shared" si="219"/>
        <v>307</v>
      </c>
    </row>
    <row r="7002" spans="1:30" hidden="1" x14ac:dyDescent="0.25">
      <c r="A7002" t="s">
        <v>1276</v>
      </c>
      <c r="B7002" t="s">
        <v>397</v>
      </c>
      <c r="C7002" t="s">
        <v>429</v>
      </c>
      <c r="D7002" t="s">
        <v>3671</v>
      </c>
      <c r="E7002" t="s">
        <v>790</v>
      </c>
      <c r="F7002" t="s">
        <v>431</v>
      </c>
      <c r="G7002" t="s">
        <v>432</v>
      </c>
      <c r="H7002" t="s">
        <v>3181</v>
      </c>
      <c r="I7002" t="s">
        <v>1305</v>
      </c>
      <c r="J7002" t="s">
        <v>125</v>
      </c>
      <c r="K7002" t="s">
        <v>3684</v>
      </c>
      <c r="N7002" t="s">
        <v>1278</v>
      </c>
      <c r="O7002" t="s">
        <v>398</v>
      </c>
      <c r="P7002" t="s">
        <v>392</v>
      </c>
      <c r="Q7002" t="s">
        <v>3567</v>
      </c>
      <c r="R7002" t="s">
        <v>794</v>
      </c>
      <c r="S7002" t="s">
        <v>132</v>
      </c>
      <c r="T7002" t="s">
        <v>393</v>
      </c>
      <c r="U7002" t="s">
        <v>3183</v>
      </c>
      <c r="V7002" t="s">
        <v>1306</v>
      </c>
      <c r="W7002" t="s">
        <v>136</v>
      </c>
      <c r="X7002" t="s">
        <v>1331</v>
      </c>
      <c r="Y7002" s="94">
        <v>702936.32</v>
      </c>
      <c r="AA7002" s="94">
        <v>0</v>
      </c>
      <c r="AB7002" s="94">
        <v>0</v>
      </c>
      <c r="AC7002">
        <f t="shared" si="218"/>
        <v>5000</v>
      </c>
      <c r="AD7002" t="str">
        <f t="shared" si="219"/>
        <v>307</v>
      </c>
    </row>
    <row r="7003" spans="1:30" hidden="1" x14ac:dyDescent="0.25">
      <c r="A7003" t="s">
        <v>1276</v>
      </c>
      <c r="B7003" t="s">
        <v>397</v>
      </c>
      <c r="C7003" t="s">
        <v>429</v>
      </c>
      <c r="D7003" t="s">
        <v>3671</v>
      </c>
      <c r="E7003" t="s">
        <v>790</v>
      </c>
      <c r="F7003" t="s">
        <v>431</v>
      </c>
      <c r="G7003" t="s">
        <v>432</v>
      </c>
      <c r="H7003" t="s">
        <v>1847</v>
      </c>
      <c r="I7003" t="s">
        <v>1289</v>
      </c>
      <c r="J7003" t="s">
        <v>125</v>
      </c>
      <c r="K7003" t="s">
        <v>3684</v>
      </c>
      <c r="N7003" t="s">
        <v>1278</v>
      </c>
      <c r="O7003" t="s">
        <v>398</v>
      </c>
      <c r="P7003" t="s">
        <v>392</v>
      </c>
      <c r="Q7003" t="s">
        <v>3567</v>
      </c>
      <c r="R7003" t="s">
        <v>794</v>
      </c>
      <c r="S7003" t="s">
        <v>132</v>
      </c>
      <c r="T7003" t="s">
        <v>393</v>
      </c>
      <c r="U7003" t="s">
        <v>1848</v>
      </c>
      <c r="V7003" t="s">
        <v>1290</v>
      </c>
      <c r="W7003" t="s">
        <v>136</v>
      </c>
      <c r="X7003" t="s">
        <v>1331</v>
      </c>
      <c r="Y7003" s="94">
        <v>4788000.3600000003</v>
      </c>
      <c r="AA7003" s="94">
        <v>0</v>
      </c>
      <c r="AB7003" s="94">
        <v>0</v>
      </c>
      <c r="AC7003">
        <f t="shared" si="218"/>
        <v>5000</v>
      </c>
      <c r="AD7003" t="str">
        <f t="shared" si="219"/>
        <v>307</v>
      </c>
    </row>
    <row r="7004" spans="1:30" hidden="1" x14ac:dyDescent="0.25">
      <c r="A7004" t="s">
        <v>1276</v>
      </c>
      <c r="B7004" t="s">
        <v>397</v>
      </c>
      <c r="C7004" t="s">
        <v>429</v>
      </c>
      <c r="D7004" t="s">
        <v>3671</v>
      </c>
      <c r="E7004" t="s">
        <v>790</v>
      </c>
      <c r="F7004" t="s">
        <v>431</v>
      </c>
      <c r="G7004" t="s">
        <v>432</v>
      </c>
      <c r="H7004" t="s">
        <v>388</v>
      </c>
      <c r="I7004" t="s">
        <v>1305</v>
      </c>
      <c r="J7004" t="s">
        <v>125</v>
      </c>
      <c r="K7004" t="s">
        <v>3684</v>
      </c>
      <c r="N7004" t="s">
        <v>1278</v>
      </c>
      <c r="O7004" t="s">
        <v>398</v>
      </c>
      <c r="P7004" t="s">
        <v>392</v>
      </c>
      <c r="Q7004" t="s">
        <v>3567</v>
      </c>
      <c r="R7004" t="s">
        <v>794</v>
      </c>
      <c r="S7004" t="s">
        <v>132</v>
      </c>
      <c r="T7004" t="s">
        <v>393</v>
      </c>
      <c r="U7004" t="s">
        <v>394</v>
      </c>
      <c r="V7004" t="s">
        <v>1306</v>
      </c>
      <c r="W7004" t="s">
        <v>136</v>
      </c>
      <c r="X7004" t="s">
        <v>1331</v>
      </c>
      <c r="Y7004" s="94">
        <v>1423184</v>
      </c>
      <c r="AA7004" s="94">
        <v>0</v>
      </c>
      <c r="AB7004" s="94">
        <v>0</v>
      </c>
      <c r="AC7004">
        <f t="shared" si="218"/>
        <v>5000</v>
      </c>
      <c r="AD7004" t="str">
        <f t="shared" si="219"/>
        <v>307</v>
      </c>
    </row>
    <row r="7005" spans="1:30" hidden="1" x14ac:dyDescent="0.25">
      <c r="A7005" t="s">
        <v>1276</v>
      </c>
      <c r="B7005" t="s">
        <v>397</v>
      </c>
      <c r="C7005" t="s">
        <v>429</v>
      </c>
      <c r="D7005" t="s">
        <v>3671</v>
      </c>
      <c r="E7005" t="s">
        <v>790</v>
      </c>
      <c r="F7005" t="s">
        <v>431</v>
      </c>
      <c r="G7005" t="s">
        <v>432</v>
      </c>
      <c r="H7005" t="s">
        <v>388</v>
      </c>
      <c r="I7005" t="s">
        <v>3348</v>
      </c>
      <c r="J7005" t="s">
        <v>125</v>
      </c>
      <c r="K7005" t="s">
        <v>3684</v>
      </c>
      <c r="N7005" t="s">
        <v>1278</v>
      </c>
      <c r="O7005" t="s">
        <v>398</v>
      </c>
      <c r="P7005" t="s">
        <v>392</v>
      </c>
      <c r="Q7005" t="s">
        <v>3567</v>
      </c>
      <c r="R7005" t="s">
        <v>794</v>
      </c>
      <c r="S7005" t="s">
        <v>132</v>
      </c>
      <c r="T7005" t="s">
        <v>393</v>
      </c>
      <c r="U7005" t="s">
        <v>394</v>
      </c>
      <c r="V7005" t="s">
        <v>3712</v>
      </c>
      <c r="W7005" t="s">
        <v>136</v>
      </c>
      <c r="X7005" t="s">
        <v>1331</v>
      </c>
      <c r="Y7005" s="94">
        <v>15478429.4</v>
      </c>
      <c r="AA7005" s="94">
        <v>0</v>
      </c>
      <c r="AB7005" s="94">
        <v>0</v>
      </c>
      <c r="AC7005">
        <f t="shared" si="218"/>
        <v>5000</v>
      </c>
      <c r="AD7005" t="str">
        <f t="shared" si="219"/>
        <v>307</v>
      </c>
    </row>
    <row r="7006" spans="1:30" hidden="1" x14ac:dyDescent="0.25">
      <c r="A7006">
        <v>211113070110001</v>
      </c>
      <c r="B7006">
        <v>123</v>
      </c>
      <c r="C7006" t="s">
        <v>2223</v>
      </c>
      <c r="D7006">
        <v>56501</v>
      </c>
      <c r="E7006">
        <v>2</v>
      </c>
      <c r="F7006">
        <v>12</v>
      </c>
      <c r="G7006" t="s">
        <v>160</v>
      </c>
      <c r="H7006" t="s">
        <v>388</v>
      </c>
      <c r="I7006" t="s">
        <v>124</v>
      </c>
      <c r="J7006" t="s">
        <v>125</v>
      </c>
      <c r="K7006" t="s">
        <v>3689</v>
      </c>
      <c r="L7006" t="s">
        <v>3791</v>
      </c>
      <c r="N7006" t="s">
        <v>1278</v>
      </c>
      <c r="O7006" t="s">
        <v>539</v>
      </c>
      <c r="P7006" t="s">
        <v>3691</v>
      </c>
      <c r="Q7006" t="s">
        <v>3567</v>
      </c>
      <c r="R7006" t="s">
        <v>794</v>
      </c>
      <c r="S7006" t="s">
        <v>795</v>
      </c>
      <c r="T7006" t="s">
        <v>165</v>
      </c>
      <c r="U7006" t="s">
        <v>394</v>
      </c>
      <c r="V7006" t="s">
        <v>135</v>
      </c>
      <c r="W7006" t="s">
        <v>136</v>
      </c>
      <c r="X7006" t="s">
        <v>3692</v>
      </c>
      <c r="AA7006" s="94">
        <v>40033403.240000002</v>
      </c>
      <c r="AB7006" s="94">
        <v>40033403.240000002</v>
      </c>
      <c r="AC7006">
        <f t="shared" si="218"/>
        <v>5000</v>
      </c>
      <c r="AD7006" t="str">
        <f t="shared" si="219"/>
        <v>307</v>
      </c>
    </row>
    <row r="7007" spans="1:30" hidden="1" x14ac:dyDescent="0.25">
      <c r="A7007">
        <v>211113070110001</v>
      </c>
      <c r="B7007">
        <v>123</v>
      </c>
      <c r="C7007" t="s">
        <v>3772</v>
      </c>
      <c r="D7007">
        <v>56501</v>
      </c>
      <c r="E7007">
        <v>2</v>
      </c>
      <c r="F7007">
        <v>12</v>
      </c>
      <c r="G7007" t="s">
        <v>160</v>
      </c>
      <c r="H7007" t="s">
        <v>388</v>
      </c>
      <c r="I7007" t="s">
        <v>124</v>
      </c>
      <c r="J7007" t="s">
        <v>125</v>
      </c>
      <c r="K7007" t="s">
        <v>3792</v>
      </c>
      <c r="L7007" t="s">
        <v>3793</v>
      </c>
      <c r="N7007" t="s">
        <v>1278</v>
      </c>
      <c r="O7007" t="s">
        <v>539</v>
      </c>
      <c r="P7007" t="s">
        <v>912</v>
      </c>
      <c r="Q7007" t="s">
        <v>3567</v>
      </c>
      <c r="R7007" t="s">
        <v>794</v>
      </c>
      <c r="S7007" t="s">
        <v>795</v>
      </c>
      <c r="T7007" t="s">
        <v>165</v>
      </c>
      <c r="U7007" t="s">
        <v>394</v>
      </c>
      <c r="V7007" t="s">
        <v>135</v>
      </c>
      <c r="W7007" t="s">
        <v>136</v>
      </c>
      <c r="X7007" t="s">
        <v>3794</v>
      </c>
      <c r="AA7007" s="94">
        <v>1004845.94</v>
      </c>
      <c r="AB7007" s="94">
        <v>1004845.94</v>
      </c>
      <c r="AC7007">
        <f t="shared" si="218"/>
        <v>5000</v>
      </c>
      <c r="AD7007" t="str">
        <f t="shared" si="219"/>
        <v>307</v>
      </c>
    </row>
    <row r="7008" spans="1:30" hidden="1" x14ac:dyDescent="0.25">
      <c r="A7008">
        <v>211113070110001</v>
      </c>
      <c r="B7008">
        <v>171</v>
      </c>
      <c r="C7008" t="s">
        <v>3677</v>
      </c>
      <c r="D7008">
        <v>56501</v>
      </c>
      <c r="E7008">
        <v>2</v>
      </c>
      <c r="F7008">
        <v>12</v>
      </c>
      <c r="G7008" t="s">
        <v>160</v>
      </c>
      <c r="H7008" t="s">
        <v>388</v>
      </c>
      <c r="I7008" t="s">
        <v>124</v>
      </c>
      <c r="J7008" t="s">
        <v>125</v>
      </c>
      <c r="K7008" t="s">
        <v>3693</v>
      </c>
      <c r="L7008" t="s">
        <v>3795</v>
      </c>
      <c r="N7008" t="s">
        <v>1278</v>
      </c>
      <c r="O7008" t="s">
        <v>398</v>
      </c>
      <c r="P7008" t="s">
        <v>912</v>
      </c>
      <c r="Q7008" t="s">
        <v>3567</v>
      </c>
      <c r="R7008" t="s">
        <v>794</v>
      </c>
      <c r="S7008" t="s">
        <v>795</v>
      </c>
      <c r="T7008" t="s">
        <v>165</v>
      </c>
      <c r="U7008" t="s">
        <v>394</v>
      </c>
      <c r="V7008" t="s">
        <v>135</v>
      </c>
      <c r="W7008" t="s">
        <v>136</v>
      </c>
      <c r="X7008" t="s">
        <v>3695</v>
      </c>
      <c r="AA7008" s="94">
        <v>46981805.890000001</v>
      </c>
      <c r="AB7008" s="94">
        <v>46981805.890000001</v>
      </c>
      <c r="AC7008">
        <f t="shared" si="218"/>
        <v>5000</v>
      </c>
      <c r="AD7008" t="str">
        <f t="shared" si="219"/>
        <v>307</v>
      </c>
    </row>
    <row r="7009" spans="1:30" hidden="1" x14ac:dyDescent="0.25">
      <c r="A7009">
        <v>211113070110001</v>
      </c>
      <c r="B7009">
        <v>171</v>
      </c>
      <c r="C7009" t="s">
        <v>3411</v>
      </c>
      <c r="D7009">
        <v>56501</v>
      </c>
      <c r="E7009">
        <v>2</v>
      </c>
      <c r="F7009">
        <v>11</v>
      </c>
      <c r="G7009" t="s">
        <v>160</v>
      </c>
      <c r="H7009" t="s">
        <v>143</v>
      </c>
      <c r="I7009" t="s">
        <v>1289</v>
      </c>
      <c r="J7009" t="s">
        <v>125</v>
      </c>
      <c r="K7009" t="s">
        <v>3699</v>
      </c>
      <c r="L7009" t="s">
        <v>3796</v>
      </c>
      <c r="N7009" t="s">
        <v>1278</v>
      </c>
      <c r="O7009" t="s">
        <v>398</v>
      </c>
      <c r="P7009" t="s">
        <v>392</v>
      </c>
      <c r="Q7009" t="s">
        <v>3567</v>
      </c>
      <c r="R7009" t="s">
        <v>794</v>
      </c>
      <c r="S7009" t="s">
        <v>164</v>
      </c>
      <c r="T7009" t="s">
        <v>165</v>
      </c>
      <c r="U7009" t="s">
        <v>151</v>
      </c>
      <c r="V7009" t="s">
        <v>1290</v>
      </c>
      <c r="W7009" t="s">
        <v>136</v>
      </c>
      <c r="X7009" t="s">
        <v>3701</v>
      </c>
      <c r="AA7009" s="94">
        <v>187200</v>
      </c>
      <c r="AB7009" s="94">
        <v>187200</v>
      </c>
      <c r="AC7009">
        <f t="shared" si="218"/>
        <v>5000</v>
      </c>
      <c r="AD7009" t="str">
        <f t="shared" si="219"/>
        <v>307</v>
      </c>
    </row>
    <row r="7010" spans="1:30" hidden="1" x14ac:dyDescent="0.25">
      <c r="A7010">
        <v>211113070110001</v>
      </c>
      <c r="B7010">
        <v>171</v>
      </c>
      <c r="C7010" t="s">
        <v>3411</v>
      </c>
      <c r="D7010">
        <v>56501</v>
      </c>
      <c r="E7010">
        <v>2</v>
      </c>
      <c r="F7010">
        <v>11</v>
      </c>
      <c r="G7010" t="s">
        <v>160</v>
      </c>
      <c r="H7010" t="s">
        <v>143</v>
      </c>
      <c r="I7010" t="s">
        <v>1305</v>
      </c>
      <c r="J7010" t="s">
        <v>125</v>
      </c>
      <c r="K7010" t="s">
        <v>3696</v>
      </c>
      <c r="L7010" t="s">
        <v>3797</v>
      </c>
      <c r="N7010" t="s">
        <v>1278</v>
      </c>
      <c r="O7010" t="s">
        <v>398</v>
      </c>
      <c r="P7010" t="s">
        <v>392</v>
      </c>
      <c r="Q7010" t="s">
        <v>3567</v>
      </c>
      <c r="R7010" t="s">
        <v>794</v>
      </c>
      <c r="S7010" t="s">
        <v>164</v>
      </c>
      <c r="T7010" t="s">
        <v>165</v>
      </c>
      <c r="U7010" t="s">
        <v>151</v>
      </c>
      <c r="V7010" t="s">
        <v>1306</v>
      </c>
      <c r="W7010" t="s">
        <v>136</v>
      </c>
      <c r="X7010" t="s">
        <v>3698</v>
      </c>
      <c r="AA7010" s="94">
        <v>429128</v>
      </c>
      <c r="AB7010" s="94">
        <v>429128</v>
      </c>
      <c r="AC7010">
        <f t="shared" si="218"/>
        <v>5000</v>
      </c>
      <c r="AD7010" t="str">
        <f t="shared" si="219"/>
        <v>307</v>
      </c>
    </row>
    <row r="7011" spans="1:30" hidden="1" x14ac:dyDescent="0.25">
      <c r="A7011">
        <v>211113070110001</v>
      </c>
      <c r="B7011">
        <v>171</v>
      </c>
      <c r="C7011" t="s">
        <v>3411</v>
      </c>
      <c r="D7011">
        <v>56501</v>
      </c>
      <c r="E7011">
        <v>2</v>
      </c>
      <c r="F7011">
        <v>11</v>
      </c>
      <c r="G7011" t="s">
        <v>160</v>
      </c>
      <c r="H7011" t="s">
        <v>143</v>
      </c>
      <c r="I7011" t="s">
        <v>541</v>
      </c>
      <c r="J7011" t="s">
        <v>125</v>
      </c>
      <c r="K7011" t="s">
        <v>3696</v>
      </c>
      <c r="L7011" t="s">
        <v>3798</v>
      </c>
      <c r="N7011" t="s">
        <v>1278</v>
      </c>
      <c r="O7011" t="s">
        <v>398</v>
      </c>
      <c r="P7011" t="s">
        <v>392</v>
      </c>
      <c r="Q7011" t="s">
        <v>3567</v>
      </c>
      <c r="R7011" t="s">
        <v>794</v>
      </c>
      <c r="S7011" t="s">
        <v>164</v>
      </c>
      <c r="T7011" t="s">
        <v>165</v>
      </c>
      <c r="U7011" t="s">
        <v>151</v>
      </c>
      <c r="V7011" t="s">
        <v>542</v>
      </c>
      <c r="W7011" t="s">
        <v>136</v>
      </c>
      <c r="X7011" t="s">
        <v>3698</v>
      </c>
      <c r="AA7011" s="94">
        <v>2192000</v>
      </c>
      <c r="AB7011" s="94">
        <v>2192000</v>
      </c>
      <c r="AC7011">
        <f t="shared" si="218"/>
        <v>5000</v>
      </c>
      <c r="AD7011" t="str">
        <f t="shared" si="219"/>
        <v>307</v>
      </c>
    </row>
    <row r="7012" spans="1:30" hidden="1" x14ac:dyDescent="0.25">
      <c r="A7012">
        <v>211113070110001</v>
      </c>
      <c r="B7012">
        <v>173</v>
      </c>
      <c r="C7012" t="s">
        <v>3677</v>
      </c>
      <c r="D7012">
        <v>56501</v>
      </c>
      <c r="E7012">
        <v>2</v>
      </c>
      <c r="F7012">
        <v>12</v>
      </c>
      <c r="G7012" t="s">
        <v>160</v>
      </c>
      <c r="H7012" t="s">
        <v>388</v>
      </c>
      <c r="I7012" t="s">
        <v>124</v>
      </c>
      <c r="J7012" t="s">
        <v>125</v>
      </c>
      <c r="K7012" t="s">
        <v>3722</v>
      </c>
      <c r="L7012" t="s">
        <v>3799</v>
      </c>
      <c r="N7012" t="s">
        <v>1278</v>
      </c>
      <c r="O7012" t="s">
        <v>391</v>
      </c>
      <c r="P7012" t="s">
        <v>912</v>
      </c>
      <c r="Q7012" t="s">
        <v>3567</v>
      </c>
      <c r="R7012" t="s">
        <v>794</v>
      </c>
      <c r="S7012" t="s">
        <v>795</v>
      </c>
      <c r="T7012" t="s">
        <v>165</v>
      </c>
      <c r="U7012" t="s">
        <v>394</v>
      </c>
      <c r="V7012" t="s">
        <v>135</v>
      </c>
      <c r="W7012" t="s">
        <v>136</v>
      </c>
      <c r="X7012" t="s">
        <v>3724</v>
      </c>
      <c r="AA7012" s="94">
        <v>6150.7389999999996</v>
      </c>
      <c r="AB7012" s="94">
        <v>6150.74</v>
      </c>
      <c r="AC7012">
        <f t="shared" si="218"/>
        <v>5000</v>
      </c>
      <c r="AD7012" t="str">
        <f t="shared" si="219"/>
        <v>307</v>
      </c>
    </row>
    <row r="7013" spans="1:30" hidden="1" x14ac:dyDescent="0.25">
      <c r="A7013">
        <v>211113070110001</v>
      </c>
      <c r="B7013">
        <v>171</v>
      </c>
      <c r="C7013" t="s">
        <v>429</v>
      </c>
      <c r="D7013">
        <v>56501</v>
      </c>
      <c r="E7013">
        <v>2</v>
      </c>
      <c r="F7013">
        <v>25</v>
      </c>
      <c r="G7013" t="s">
        <v>432</v>
      </c>
      <c r="H7013" t="s">
        <v>143</v>
      </c>
      <c r="I7013" t="s">
        <v>1289</v>
      </c>
      <c r="J7013" t="s">
        <v>125</v>
      </c>
      <c r="K7013" t="s">
        <v>3699</v>
      </c>
      <c r="L7013" t="s">
        <v>3800</v>
      </c>
      <c r="N7013" t="s">
        <v>1278</v>
      </c>
      <c r="O7013" t="s">
        <v>398</v>
      </c>
      <c r="P7013" t="s">
        <v>392</v>
      </c>
      <c r="Q7013" t="s">
        <v>3567</v>
      </c>
      <c r="R7013" t="s">
        <v>794</v>
      </c>
      <c r="S7013" t="s">
        <v>132</v>
      </c>
      <c r="T7013" t="s">
        <v>393</v>
      </c>
      <c r="U7013" t="s">
        <v>151</v>
      </c>
      <c r="V7013" t="s">
        <v>1290</v>
      </c>
      <c r="W7013" t="s">
        <v>136</v>
      </c>
      <c r="X7013" t="s">
        <v>3701</v>
      </c>
      <c r="AA7013" s="94">
        <v>748800</v>
      </c>
      <c r="AB7013" s="94">
        <v>748800</v>
      </c>
      <c r="AC7013">
        <f t="shared" si="218"/>
        <v>5000</v>
      </c>
      <c r="AD7013" t="str">
        <f t="shared" si="219"/>
        <v>307</v>
      </c>
    </row>
    <row r="7014" spans="1:30" hidden="1" x14ac:dyDescent="0.25">
      <c r="A7014">
        <v>211113070110001</v>
      </c>
      <c r="B7014">
        <v>171</v>
      </c>
      <c r="C7014" t="s">
        <v>429</v>
      </c>
      <c r="D7014">
        <v>56501</v>
      </c>
      <c r="E7014">
        <v>2</v>
      </c>
      <c r="F7014">
        <v>25</v>
      </c>
      <c r="G7014" t="s">
        <v>432</v>
      </c>
      <c r="H7014" t="s">
        <v>143</v>
      </c>
      <c r="I7014" t="s">
        <v>1287</v>
      </c>
      <c r="J7014" t="s">
        <v>125</v>
      </c>
      <c r="K7014" t="s">
        <v>3696</v>
      </c>
      <c r="L7014" t="s">
        <v>3801</v>
      </c>
      <c r="N7014" t="s">
        <v>1278</v>
      </c>
      <c r="O7014" t="s">
        <v>398</v>
      </c>
      <c r="P7014" t="s">
        <v>392</v>
      </c>
      <c r="Q7014" t="s">
        <v>3567</v>
      </c>
      <c r="R7014" t="s">
        <v>794</v>
      </c>
      <c r="S7014" t="s">
        <v>132</v>
      </c>
      <c r="T7014" t="s">
        <v>393</v>
      </c>
      <c r="U7014" t="s">
        <v>151</v>
      </c>
      <c r="V7014" t="s">
        <v>1288</v>
      </c>
      <c r="W7014" t="s">
        <v>136</v>
      </c>
      <c r="X7014" t="s">
        <v>3698</v>
      </c>
      <c r="AA7014" s="94">
        <v>3800000</v>
      </c>
      <c r="AB7014" s="94">
        <v>3800000</v>
      </c>
      <c r="AC7014">
        <f t="shared" si="218"/>
        <v>5000</v>
      </c>
      <c r="AD7014" t="str">
        <f t="shared" si="219"/>
        <v>307</v>
      </c>
    </row>
    <row r="7015" spans="1:30" hidden="1" x14ac:dyDescent="0.25">
      <c r="A7015">
        <v>211113070110001</v>
      </c>
      <c r="B7015">
        <v>171</v>
      </c>
      <c r="C7015" t="s">
        <v>429</v>
      </c>
      <c r="D7015">
        <v>56501</v>
      </c>
      <c r="E7015">
        <v>2</v>
      </c>
      <c r="F7015">
        <v>25</v>
      </c>
      <c r="G7015" t="s">
        <v>432</v>
      </c>
      <c r="H7015" t="s">
        <v>143</v>
      </c>
      <c r="I7015" t="s">
        <v>1305</v>
      </c>
      <c r="J7015" t="s">
        <v>125</v>
      </c>
      <c r="K7015" t="s">
        <v>3696</v>
      </c>
      <c r="L7015" t="s">
        <v>3802</v>
      </c>
      <c r="N7015" t="s">
        <v>1278</v>
      </c>
      <c r="O7015" t="s">
        <v>398</v>
      </c>
      <c r="P7015" t="s">
        <v>392</v>
      </c>
      <c r="Q7015" t="s">
        <v>3567</v>
      </c>
      <c r="R7015" t="s">
        <v>794</v>
      </c>
      <c r="S7015" t="s">
        <v>132</v>
      </c>
      <c r="T7015" t="s">
        <v>393</v>
      </c>
      <c r="U7015" t="s">
        <v>151</v>
      </c>
      <c r="V7015" t="s">
        <v>1306</v>
      </c>
      <c r="W7015" t="s">
        <v>136</v>
      </c>
      <c r="X7015" t="s">
        <v>3698</v>
      </c>
      <c r="AA7015" s="94">
        <v>1716512</v>
      </c>
      <c r="AB7015" s="94">
        <v>1716512</v>
      </c>
      <c r="AC7015">
        <f t="shared" si="218"/>
        <v>5000</v>
      </c>
      <c r="AD7015" t="str">
        <f t="shared" si="219"/>
        <v>307</v>
      </c>
    </row>
    <row r="7016" spans="1:30" hidden="1" x14ac:dyDescent="0.25">
      <c r="A7016">
        <v>211113070110001</v>
      </c>
      <c r="B7016">
        <v>171</v>
      </c>
      <c r="C7016" t="s">
        <v>429</v>
      </c>
      <c r="D7016">
        <v>56501</v>
      </c>
      <c r="E7016">
        <v>2</v>
      </c>
      <c r="F7016">
        <v>25</v>
      </c>
      <c r="G7016" t="s">
        <v>432</v>
      </c>
      <c r="H7016" t="s">
        <v>143</v>
      </c>
      <c r="I7016" t="s">
        <v>3348</v>
      </c>
      <c r="J7016" t="s">
        <v>125</v>
      </c>
      <c r="K7016" t="s">
        <v>3696</v>
      </c>
      <c r="L7016" t="s">
        <v>3803</v>
      </c>
      <c r="N7016" t="s">
        <v>1278</v>
      </c>
      <c r="O7016" t="s">
        <v>398</v>
      </c>
      <c r="P7016" t="s">
        <v>392</v>
      </c>
      <c r="Q7016" t="s">
        <v>3567</v>
      </c>
      <c r="R7016" t="s">
        <v>794</v>
      </c>
      <c r="S7016" t="s">
        <v>132</v>
      </c>
      <c r="T7016" t="s">
        <v>393</v>
      </c>
      <c r="U7016" t="s">
        <v>151</v>
      </c>
      <c r="V7016" t="s">
        <v>3712</v>
      </c>
      <c r="W7016" t="s">
        <v>136</v>
      </c>
      <c r="X7016" t="s">
        <v>3698</v>
      </c>
      <c r="AA7016" s="94">
        <v>13823812</v>
      </c>
      <c r="AB7016" s="94">
        <v>13823812</v>
      </c>
      <c r="AC7016">
        <f t="shared" si="218"/>
        <v>5000</v>
      </c>
      <c r="AD7016" t="str">
        <f t="shared" si="219"/>
        <v>307</v>
      </c>
    </row>
    <row r="7017" spans="1:30" hidden="1" x14ac:dyDescent="0.25">
      <c r="A7017">
        <v>211113070110001</v>
      </c>
      <c r="B7017">
        <v>171</v>
      </c>
      <c r="C7017" t="s">
        <v>429</v>
      </c>
      <c r="D7017">
        <v>56501</v>
      </c>
      <c r="E7017">
        <v>2</v>
      </c>
      <c r="F7017">
        <v>25</v>
      </c>
      <c r="G7017" t="s">
        <v>432</v>
      </c>
      <c r="H7017" t="s">
        <v>143</v>
      </c>
      <c r="I7017" t="s">
        <v>541</v>
      </c>
      <c r="J7017" t="s">
        <v>125</v>
      </c>
      <c r="K7017" t="s">
        <v>3696</v>
      </c>
      <c r="L7017" t="s">
        <v>3804</v>
      </c>
      <c r="N7017" t="s">
        <v>1278</v>
      </c>
      <c r="O7017" t="s">
        <v>398</v>
      </c>
      <c r="P7017" t="s">
        <v>392</v>
      </c>
      <c r="Q7017" t="s">
        <v>3567</v>
      </c>
      <c r="R7017" t="s">
        <v>794</v>
      </c>
      <c r="S7017" t="s">
        <v>132</v>
      </c>
      <c r="T7017" t="s">
        <v>393</v>
      </c>
      <c r="U7017" t="s">
        <v>151</v>
      </c>
      <c r="V7017" t="s">
        <v>542</v>
      </c>
      <c r="W7017" t="s">
        <v>136</v>
      </c>
      <c r="X7017" t="s">
        <v>3698</v>
      </c>
      <c r="AA7017" s="94">
        <v>8768000</v>
      </c>
      <c r="AB7017" s="94">
        <v>8768000</v>
      </c>
      <c r="AC7017">
        <f t="shared" si="218"/>
        <v>5000</v>
      </c>
      <c r="AD7017" t="str">
        <f t="shared" si="219"/>
        <v>307</v>
      </c>
    </row>
    <row r="7018" spans="1:30" hidden="1" x14ac:dyDescent="0.25">
      <c r="A7018">
        <v>211113070110001</v>
      </c>
      <c r="B7018">
        <v>171</v>
      </c>
      <c r="C7018" t="s">
        <v>3677</v>
      </c>
      <c r="D7018">
        <v>56501</v>
      </c>
      <c r="E7018">
        <v>2</v>
      </c>
      <c r="F7018">
        <v>25</v>
      </c>
      <c r="G7018" t="s">
        <v>1292</v>
      </c>
      <c r="H7018" t="s">
        <v>143</v>
      </c>
      <c r="I7018" t="s">
        <v>124</v>
      </c>
      <c r="J7018" t="s">
        <v>125</v>
      </c>
      <c r="K7018" t="s">
        <v>3745</v>
      </c>
      <c r="L7018" t="s">
        <v>3805</v>
      </c>
      <c r="N7018" t="s">
        <v>1278</v>
      </c>
      <c r="O7018" t="s">
        <v>398</v>
      </c>
      <c r="P7018" t="s">
        <v>912</v>
      </c>
      <c r="Q7018" t="s">
        <v>3567</v>
      </c>
      <c r="R7018" t="s">
        <v>794</v>
      </c>
      <c r="S7018" t="s">
        <v>132</v>
      </c>
      <c r="T7018" t="s">
        <v>1295</v>
      </c>
      <c r="U7018" t="s">
        <v>151</v>
      </c>
      <c r="V7018" t="s">
        <v>135</v>
      </c>
      <c r="W7018" t="s">
        <v>136</v>
      </c>
      <c r="X7018" t="s">
        <v>3747</v>
      </c>
      <c r="AA7018" s="94">
        <v>779018.47100000002</v>
      </c>
      <c r="AB7018" s="94">
        <v>779018.47</v>
      </c>
      <c r="AC7018">
        <f t="shared" si="218"/>
        <v>5000</v>
      </c>
      <c r="AD7018" t="str">
        <f t="shared" si="219"/>
        <v>307</v>
      </c>
    </row>
    <row r="7019" spans="1:30" hidden="1" x14ac:dyDescent="0.25">
      <c r="A7019" t="s">
        <v>1276</v>
      </c>
      <c r="B7019" t="s">
        <v>397</v>
      </c>
      <c r="C7019" t="s">
        <v>429</v>
      </c>
      <c r="D7019" t="s">
        <v>3806</v>
      </c>
      <c r="E7019" t="s">
        <v>790</v>
      </c>
      <c r="F7019" t="s">
        <v>431</v>
      </c>
      <c r="G7019" t="s">
        <v>432</v>
      </c>
      <c r="H7019" t="s">
        <v>1847</v>
      </c>
      <c r="I7019" t="s">
        <v>1289</v>
      </c>
      <c r="J7019" t="s">
        <v>125</v>
      </c>
      <c r="K7019" t="s">
        <v>3684</v>
      </c>
      <c r="N7019" t="s">
        <v>1278</v>
      </c>
      <c r="O7019" t="s">
        <v>398</v>
      </c>
      <c r="P7019" t="s">
        <v>392</v>
      </c>
      <c r="Q7019" t="s">
        <v>3580</v>
      </c>
      <c r="R7019" t="s">
        <v>794</v>
      </c>
      <c r="S7019" t="s">
        <v>132</v>
      </c>
      <c r="T7019" t="s">
        <v>393</v>
      </c>
      <c r="U7019" t="s">
        <v>1848</v>
      </c>
      <c r="V7019" t="s">
        <v>1290</v>
      </c>
      <c r="W7019" t="s">
        <v>136</v>
      </c>
      <c r="X7019" t="s">
        <v>1331</v>
      </c>
      <c r="Y7019" s="94">
        <v>1316000</v>
      </c>
      <c r="AA7019" s="94">
        <v>0</v>
      </c>
      <c r="AB7019" s="94">
        <v>0</v>
      </c>
      <c r="AC7019">
        <f t="shared" si="218"/>
        <v>5000</v>
      </c>
      <c r="AD7019" t="str">
        <f t="shared" si="219"/>
        <v>307</v>
      </c>
    </row>
    <row r="7020" spans="1:30" hidden="1" x14ac:dyDescent="0.25">
      <c r="A7020">
        <v>211113070110001</v>
      </c>
      <c r="B7020">
        <v>123</v>
      </c>
      <c r="C7020" t="s">
        <v>2223</v>
      </c>
      <c r="D7020">
        <v>56601</v>
      </c>
      <c r="E7020">
        <v>2</v>
      </c>
      <c r="F7020">
        <v>12</v>
      </c>
      <c r="G7020" t="s">
        <v>160</v>
      </c>
      <c r="H7020" t="s">
        <v>3181</v>
      </c>
      <c r="I7020" t="s">
        <v>124</v>
      </c>
      <c r="J7020" t="s">
        <v>125</v>
      </c>
      <c r="K7020" t="s">
        <v>3807</v>
      </c>
      <c r="L7020" t="s">
        <v>3808</v>
      </c>
      <c r="N7020" t="s">
        <v>1278</v>
      </c>
      <c r="O7020" t="s">
        <v>539</v>
      </c>
      <c r="P7020" t="s">
        <v>3691</v>
      </c>
      <c r="Q7020" t="s">
        <v>3580</v>
      </c>
      <c r="R7020" t="s">
        <v>794</v>
      </c>
      <c r="S7020" t="s">
        <v>795</v>
      </c>
      <c r="T7020" t="s">
        <v>165</v>
      </c>
      <c r="U7020" t="s">
        <v>3183</v>
      </c>
      <c r="V7020" t="s">
        <v>135</v>
      </c>
      <c r="W7020" t="s">
        <v>136</v>
      </c>
      <c r="X7020" t="s">
        <v>3809</v>
      </c>
      <c r="AA7020" s="94">
        <v>2059456.56</v>
      </c>
      <c r="AB7020" s="94">
        <v>2059456.56</v>
      </c>
      <c r="AC7020">
        <f t="shared" si="218"/>
        <v>5000</v>
      </c>
      <c r="AD7020" t="str">
        <f t="shared" si="219"/>
        <v>307</v>
      </c>
    </row>
    <row r="7021" spans="1:30" hidden="1" x14ac:dyDescent="0.25">
      <c r="A7021">
        <v>211113070110001</v>
      </c>
      <c r="B7021">
        <v>171</v>
      </c>
      <c r="C7021" t="s">
        <v>3677</v>
      </c>
      <c r="D7021">
        <v>56601</v>
      </c>
      <c r="E7021">
        <v>2</v>
      </c>
      <c r="F7021">
        <v>11</v>
      </c>
      <c r="G7021" t="s">
        <v>160</v>
      </c>
      <c r="H7021" t="s">
        <v>3181</v>
      </c>
      <c r="I7021" t="s">
        <v>124</v>
      </c>
      <c r="J7021" t="s">
        <v>125</v>
      </c>
      <c r="K7021" t="s">
        <v>3713</v>
      </c>
      <c r="L7021" t="s">
        <v>3810</v>
      </c>
      <c r="N7021" t="s">
        <v>1278</v>
      </c>
      <c r="O7021" t="s">
        <v>398</v>
      </c>
      <c r="P7021" t="s">
        <v>912</v>
      </c>
      <c r="Q7021" t="s">
        <v>3580</v>
      </c>
      <c r="R7021" t="s">
        <v>794</v>
      </c>
      <c r="S7021" t="s">
        <v>164</v>
      </c>
      <c r="T7021" t="s">
        <v>165</v>
      </c>
      <c r="U7021" t="s">
        <v>3183</v>
      </c>
      <c r="V7021" t="s">
        <v>135</v>
      </c>
      <c r="W7021" t="s">
        <v>136</v>
      </c>
      <c r="X7021" t="s">
        <v>3715</v>
      </c>
      <c r="AA7021" s="94">
        <v>81345</v>
      </c>
      <c r="AB7021" s="94">
        <v>81345</v>
      </c>
      <c r="AC7021">
        <f t="shared" si="218"/>
        <v>5000</v>
      </c>
      <c r="AD7021" t="str">
        <f t="shared" si="219"/>
        <v>307</v>
      </c>
    </row>
    <row r="7022" spans="1:30" hidden="1" x14ac:dyDescent="0.25">
      <c r="A7022">
        <v>211113070110001</v>
      </c>
      <c r="B7022">
        <v>171</v>
      </c>
      <c r="C7022" t="s">
        <v>3411</v>
      </c>
      <c r="D7022">
        <v>56601</v>
      </c>
      <c r="E7022">
        <v>2</v>
      </c>
      <c r="F7022">
        <v>11</v>
      </c>
      <c r="G7022" t="s">
        <v>160</v>
      </c>
      <c r="H7022" t="s">
        <v>143</v>
      </c>
      <c r="I7022" t="s">
        <v>1289</v>
      </c>
      <c r="J7022" t="s">
        <v>125</v>
      </c>
      <c r="K7022" t="s">
        <v>3696</v>
      </c>
      <c r="L7022" t="s">
        <v>3811</v>
      </c>
      <c r="N7022" t="s">
        <v>1278</v>
      </c>
      <c r="O7022" t="s">
        <v>398</v>
      </c>
      <c r="P7022" t="s">
        <v>392</v>
      </c>
      <c r="Q7022" t="s">
        <v>3580</v>
      </c>
      <c r="R7022" t="s">
        <v>794</v>
      </c>
      <c r="S7022" t="s">
        <v>164</v>
      </c>
      <c r="T7022" t="s">
        <v>165</v>
      </c>
      <c r="U7022" t="s">
        <v>151</v>
      </c>
      <c r="V7022" t="s">
        <v>1290</v>
      </c>
      <c r="W7022" t="s">
        <v>136</v>
      </c>
      <c r="X7022" t="s">
        <v>3698</v>
      </c>
      <c r="AA7022" s="94">
        <v>332000</v>
      </c>
      <c r="AB7022" s="94">
        <v>332000</v>
      </c>
      <c r="AC7022">
        <f t="shared" si="218"/>
        <v>5000</v>
      </c>
      <c r="AD7022" t="str">
        <f t="shared" si="219"/>
        <v>307</v>
      </c>
    </row>
    <row r="7023" spans="1:30" hidden="1" x14ac:dyDescent="0.25">
      <c r="A7023">
        <v>211113070110001</v>
      </c>
      <c r="B7023">
        <v>171</v>
      </c>
      <c r="C7023" t="s">
        <v>3411</v>
      </c>
      <c r="D7023">
        <v>56601</v>
      </c>
      <c r="E7023">
        <v>2</v>
      </c>
      <c r="F7023">
        <v>11</v>
      </c>
      <c r="G7023" t="s">
        <v>160</v>
      </c>
      <c r="H7023" t="s">
        <v>143</v>
      </c>
      <c r="I7023" t="s">
        <v>1305</v>
      </c>
      <c r="J7023" t="s">
        <v>125</v>
      </c>
      <c r="K7023" t="s">
        <v>3696</v>
      </c>
      <c r="L7023" t="s">
        <v>3812</v>
      </c>
      <c r="N7023" t="s">
        <v>1278</v>
      </c>
      <c r="O7023" t="s">
        <v>398</v>
      </c>
      <c r="P7023" t="s">
        <v>392</v>
      </c>
      <c r="Q7023" t="s">
        <v>3580</v>
      </c>
      <c r="R7023" t="s">
        <v>794</v>
      </c>
      <c r="S7023" t="s">
        <v>164</v>
      </c>
      <c r="T7023" t="s">
        <v>165</v>
      </c>
      <c r="U7023" t="s">
        <v>151</v>
      </c>
      <c r="V7023" t="s">
        <v>1306</v>
      </c>
      <c r="W7023" t="s">
        <v>136</v>
      </c>
      <c r="X7023" t="s">
        <v>3698</v>
      </c>
      <c r="AA7023" s="94">
        <v>11000</v>
      </c>
      <c r="AB7023" s="94">
        <v>11000</v>
      </c>
      <c r="AC7023">
        <f t="shared" si="218"/>
        <v>5000</v>
      </c>
      <c r="AD7023" t="str">
        <f t="shared" si="219"/>
        <v>307</v>
      </c>
    </row>
    <row r="7024" spans="1:30" hidden="1" x14ac:dyDescent="0.25">
      <c r="A7024">
        <v>211113070110001</v>
      </c>
      <c r="B7024">
        <v>171</v>
      </c>
      <c r="C7024" t="s">
        <v>3411</v>
      </c>
      <c r="D7024">
        <v>56601</v>
      </c>
      <c r="E7024">
        <v>2</v>
      </c>
      <c r="F7024">
        <v>11</v>
      </c>
      <c r="G7024" t="s">
        <v>160</v>
      </c>
      <c r="H7024" t="s">
        <v>143</v>
      </c>
      <c r="I7024" t="s">
        <v>389</v>
      </c>
      <c r="J7024" t="s">
        <v>125</v>
      </c>
      <c r="K7024" t="s">
        <v>3699</v>
      </c>
      <c r="L7024" t="s">
        <v>3813</v>
      </c>
      <c r="N7024" t="s">
        <v>1278</v>
      </c>
      <c r="O7024" t="s">
        <v>398</v>
      </c>
      <c r="P7024" t="s">
        <v>392</v>
      </c>
      <c r="Q7024" t="s">
        <v>3580</v>
      </c>
      <c r="R7024" t="s">
        <v>794</v>
      </c>
      <c r="S7024" t="s">
        <v>164</v>
      </c>
      <c r="T7024" t="s">
        <v>165</v>
      </c>
      <c r="U7024" t="s">
        <v>151</v>
      </c>
      <c r="V7024" t="s">
        <v>395</v>
      </c>
      <c r="W7024" t="s">
        <v>136</v>
      </c>
      <c r="X7024" t="s">
        <v>3701</v>
      </c>
      <c r="AA7024" s="94">
        <v>11592.616000000002</v>
      </c>
      <c r="AB7024" s="94">
        <v>11592.62</v>
      </c>
      <c r="AC7024">
        <f t="shared" si="218"/>
        <v>5000</v>
      </c>
      <c r="AD7024" t="str">
        <f t="shared" si="219"/>
        <v>307</v>
      </c>
    </row>
    <row r="7025" spans="1:30" hidden="1" x14ac:dyDescent="0.25">
      <c r="A7025">
        <v>211113070110001</v>
      </c>
      <c r="B7025">
        <v>173</v>
      </c>
      <c r="C7025" t="s">
        <v>3677</v>
      </c>
      <c r="D7025">
        <v>56601</v>
      </c>
      <c r="E7025">
        <v>2</v>
      </c>
      <c r="F7025">
        <v>12</v>
      </c>
      <c r="G7025" t="s">
        <v>160</v>
      </c>
      <c r="H7025" t="s">
        <v>388</v>
      </c>
      <c r="I7025" t="s">
        <v>124</v>
      </c>
      <c r="J7025" t="s">
        <v>125</v>
      </c>
      <c r="K7025" t="s">
        <v>3722</v>
      </c>
      <c r="L7025" t="s">
        <v>3814</v>
      </c>
      <c r="N7025" t="s">
        <v>1278</v>
      </c>
      <c r="O7025" t="s">
        <v>391</v>
      </c>
      <c r="P7025" t="s">
        <v>912</v>
      </c>
      <c r="Q7025" t="s">
        <v>3580</v>
      </c>
      <c r="R7025" t="s">
        <v>794</v>
      </c>
      <c r="S7025" t="s">
        <v>795</v>
      </c>
      <c r="T7025" t="s">
        <v>165</v>
      </c>
      <c r="U7025" t="s">
        <v>394</v>
      </c>
      <c r="V7025" t="s">
        <v>135</v>
      </c>
      <c r="W7025" t="s">
        <v>136</v>
      </c>
      <c r="X7025" t="s">
        <v>3724</v>
      </c>
      <c r="AA7025" s="94">
        <v>14309.491</v>
      </c>
      <c r="AB7025" s="94">
        <v>14309.49</v>
      </c>
      <c r="AC7025">
        <f t="shared" si="218"/>
        <v>5000</v>
      </c>
      <c r="AD7025" t="str">
        <f t="shared" si="219"/>
        <v>307</v>
      </c>
    </row>
    <row r="7026" spans="1:30" hidden="1" x14ac:dyDescent="0.25">
      <c r="A7026">
        <v>211113070110001</v>
      </c>
      <c r="B7026">
        <v>173</v>
      </c>
      <c r="C7026" t="s">
        <v>3677</v>
      </c>
      <c r="D7026">
        <v>56601</v>
      </c>
      <c r="E7026">
        <v>2</v>
      </c>
      <c r="F7026">
        <v>12</v>
      </c>
      <c r="G7026" t="s">
        <v>160</v>
      </c>
      <c r="H7026" t="s">
        <v>388</v>
      </c>
      <c r="I7026" t="s">
        <v>124</v>
      </c>
      <c r="J7026" t="s">
        <v>125</v>
      </c>
      <c r="K7026">
        <v>218009701</v>
      </c>
      <c r="N7026" t="s">
        <v>1278</v>
      </c>
      <c r="O7026" t="s">
        <v>391</v>
      </c>
      <c r="P7026" t="s">
        <v>912</v>
      </c>
      <c r="Q7026" t="s">
        <v>3580</v>
      </c>
      <c r="R7026" t="s">
        <v>794</v>
      </c>
      <c r="S7026" t="s">
        <v>795</v>
      </c>
      <c r="T7026" t="s">
        <v>165</v>
      </c>
      <c r="U7026" t="s">
        <v>394</v>
      </c>
      <c r="V7026" t="s">
        <v>135</v>
      </c>
      <c r="W7026" t="s">
        <v>136</v>
      </c>
      <c r="AA7026" s="94">
        <v>134564.64000000001</v>
      </c>
      <c r="AB7026" s="94">
        <v>134564.64000000001</v>
      </c>
      <c r="AC7026">
        <f t="shared" si="218"/>
        <v>5000</v>
      </c>
      <c r="AD7026" t="str">
        <f t="shared" si="219"/>
        <v>307</v>
      </c>
    </row>
    <row r="7027" spans="1:30" hidden="1" x14ac:dyDescent="0.25">
      <c r="A7027">
        <v>211113070110001</v>
      </c>
      <c r="B7027">
        <v>171</v>
      </c>
      <c r="C7027" t="s">
        <v>429</v>
      </c>
      <c r="D7027">
        <v>56601</v>
      </c>
      <c r="E7027">
        <v>2</v>
      </c>
      <c r="F7027">
        <v>25</v>
      </c>
      <c r="G7027" t="s">
        <v>432</v>
      </c>
      <c r="H7027" t="s">
        <v>143</v>
      </c>
      <c r="I7027" t="s">
        <v>1289</v>
      </c>
      <c r="J7027" t="s">
        <v>125</v>
      </c>
      <c r="K7027" t="s">
        <v>3696</v>
      </c>
      <c r="L7027" t="s">
        <v>3815</v>
      </c>
      <c r="N7027" t="s">
        <v>1278</v>
      </c>
      <c r="O7027" t="s">
        <v>398</v>
      </c>
      <c r="P7027" t="s">
        <v>392</v>
      </c>
      <c r="Q7027" t="s">
        <v>3580</v>
      </c>
      <c r="R7027" t="s">
        <v>794</v>
      </c>
      <c r="S7027" t="s">
        <v>132</v>
      </c>
      <c r="T7027" t="s">
        <v>393</v>
      </c>
      <c r="U7027" t="s">
        <v>151</v>
      </c>
      <c r="V7027" t="s">
        <v>1290</v>
      </c>
      <c r="W7027" t="s">
        <v>136</v>
      </c>
      <c r="X7027" t="s">
        <v>3698</v>
      </c>
      <c r="AA7027" s="94">
        <v>1328000</v>
      </c>
      <c r="AB7027" s="94">
        <v>1328000</v>
      </c>
      <c r="AC7027">
        <f t="shared" si="218"/>
        <v>5000</v>
      </c>
      <c r="AD7027" t="str">
        <f t="shared" si="219"/>
        <v>307</v>
      </c>
    </row>
    <row r="7028" spans="1:30" hidden="1" x14ac:dyDescent="0.25">
      <c r="A7028">
        <v>211113070110001</v>
      </c>
      <c r="B7028">
        <v>171</v>
      </c>
      <c r="C7028" t="s">
        <v>429</v>
      </c>
      <c r="D7028">
        <v>56601</v>
      </c>
      <c r="E7028">
        <v>2</v>
      </c>
      <c r="F7028">
        <v>25</v>
      </c>
      <c r="G7028" t="s">
        <v>432</v>
      </c>
      <c r="H7028" t="s">
        <v>143</v>
      </c>
      <c r="I7028" t="s">
        <v>1305</v>
      </c>
      <c r="J7028" t="s">
        <v>125</v>
      </c>
      <c r="K7028" t="s">
        <v>3696</v>
      </c>
      <c r="L7028" t="s">
        <v>3816</v>
      </c>
      <c r="N7028" t="s">
        <v>1278</v>
      </c>
      <c r="O7028" t="s">
        <v>398</v>
      </c>
      <c r="P7028" t="s">
        <v>392</v>
      </c>
      <c r="Q7028" t="s">
        <v>3580</v>
      </c>
      <c r="R7028" t="s">
        <v>794</v>
      </c>
      <c r="S7028" t="s">
        <v>132</v>
      </c>
      <c r="T7028" t="s">
        <v>393</v>
      </c>
      <c r="U7028" t="s">
        <v>151</v>
      </c>
      <c r="V7028" t="s">
        <v>1306</v>
      </c>
      <c r="W7028" t="s">
        <v>136</v>
      </c>
      <c r="X7028" t="s">
        <v>3698</v>
      </c>
      <c r="AA7028" s="94">
        <v>44000</v>
      </c>
      <c r="AB7028" s="94">
        <v>44000</v>
      </c>
      <c r="AC7028">
        <f t="shared" si="218"/>
        <v>5000</v>
      </c>
      <c r="AD7028" t="str">
        <f t="shared" si="219"/>
        <v>307</v>
      </c>
    </row>
    <row r="7029" spans="1:30" hidden="1" x14ac:dyDescent="0.25">
      <c r="A7029">
        <v>211113070110001</v>
      </c>
      <c r="B7029">
        <v>171</v>
      </c>
      <c r="C7029" t="s">
        <v>429</v>
      </c>
      <c r="D7029">
        <v>56601</v>
      </c>
      <c r="E7029">
        <v>2</v>
      </c>
      <c r="F7029">
        <v>25</v>
      </c>
      <c r="G7029" t="s">
        <v>432</v>
      </c>
      <c r="H7029" t="s">
        <v>143</v>
      </c>
      <c r="I7029" t="s">
        <v>3348</v>
      </c>
      <c r="J7029" t="s">
        <v>125</v>
      </c>
      <c r="K7029" t="s">
        <v>3696</v>
      </c>
      <c r="L7029" t="s">
        <v>3817</v>
      </c>
      <c r="N7029" t="s">
        <v>1278</v>
      </c>
      <c r="O7029" t="s">
        <v>398</v>
      </c>
      <c r="P7029" t="s">
        <v>392</v>
      </c>
      <c r="Q7029" t="s">
        <v>3580</v>
      </c>
      <c r="R7029" t="s">
        <v>794</v>
      </c>
      <c r="S7029" t="s">
        <v>132</v>
      </c>
      <c r="T7029" t="s">
        <v>393</v>
      </c>
      <c r="U7029" t="s">
        <v>151</v>
      </c>
      <c r="V7029" t="s">
        <v>3712</v>
      </c>
      <c r="W7029" t="s">
        <v>136</v>
      </c>
      <c r="X7029" t="s">
        <v>3698</v>
      </c>
      <c r="AA7029" s="94">
        <v>544956</v>
      </c>
      <c r="AB7029" s="94">
        <v>544956</v>
      </c>
      <c r="AC7029">
        <f t="shared" si="218"/>
        <v>5000</v>
      </c>
      <c r="AD7029" t="str">
        <f t="shared" si="219"/>
        <v>307</v>
      </c>
    </row>
    <row r="7030" spans="1:30" hidden="1" x14ac:dyDescent="0.25">
      <c r="A7030">
        <v>211113070110001</v>
      </c>
      <c r="B7030">
        <v>171</v>
      </c>
      <c r="C7030" t="s">
        <v>429</v>
      </c>
      <c r="D7030">
        <v>56601</v>
      </c>
      <c r="E7030">
        <v>2</v>
      </c>
      <c r="F7030">
        <v>25</v>
      </c>
      <c r="G7030" t="s">
        <v>432</v>
      </c>
      <c r="H7030" t="s">
        <v>143</v>
      </c>
      <c r="I7030" t="s">
        <v>389</v>
      </c>
      <c r="J7030" t="s">
        <v>125</v>
      </c>
      <c r="K7030" t="s">
        <v>3699</v>
      </c>
      <c r="L7030" t="s">
        <v>3818</v>
      </c>
      <c r="N7030" t="s">
        <v>1278</v>
      </c>
      <c r="O7030" t="s">
        <v>398</v>
      </c>
      <c r="P7030" t="s">
        <v>392</v>
      </c>
      <c r="Q7030" t="s">
        <v>3580</v>
      </c>
      <c r="R7030" t="s">
        <v>794</v>
      </c>
      <c r="S7030" t="s">
        <v>132</v>
      </c>
      <c r="T7030" t="s">
        <v>393</v>
      </c>
      <c r="U7030" t="s">
        <v>151</v>
      </c>
      <c r="V7030" t="s">
        <v>395</v>
      </c>
      <c r="W7030" t="s">
        <v>136</v>
      </c>
      <c r="X7030" t="s">
        <v>3701</v>
      </c>
      <c r="AA7030" s="94">
        <v>46368.800000000003</v>
      </c>
      <c r="AB7030" s="94">
        <v>46368.800000000003</v>
      </c>
      <c r="AC7030">
        <f t="shared" si="218"/>
        <v>5000</v>
      </c>
      <c r="AD7030" t="str">
        <f t="shared" si="219"/>
        <v>307</v>
      </c>
    </row>
    <row r="7031" spans="1:30" hidden="1" x14ac:dyDescent="0.25">
      <c r="A7031">
        <v>211113070110001</v>
      </c>
      <c r="B7031">
        <v>171</v>
      </c>
      <c r="C7031" t="s">
        <v>429</v>
      </c>
      <c r="D7031">
        <v>56601</v>
      </c>
      <c r="E7031">
        <v>2</v>
      </c>
      <c r="F7031">
        <v>25</v>
      </c>
      <c r="G7031" t="s">
        <v>432</v>
      </c>
      <c r="H7031" t="s">
        <v>143</v>
      </c>
      <c r="I7031" t="s">
        <v>3702</v>
      </c>
      <c r="J7031" t="s">
        <v>125</v>
      </c>
      <c r="K7031" t="s">
        <v>3699</v>
      </c>
      <c r="L7031" t="s">
        <v>3819</v>
      </c>
      <c r="N7031" t="s">
        <v>1278</v>
      </c>
      <c r="O7031" t="s">
        <v>398</v>
      </c>
      <c r="P7031" t="s">
        <v>392</v>
      </c>
      <c r="Q7031" t="s">
        <v>3580</v>
      </c>
      <c r="R7031" t="s">
        <v>794</v>
      </c>
      <c r="S7031" t="s">
        <v>132</v>
      </c>
      <c r="T7031" t="s">
        <v>393</v>
      </c>
      <c r="U7031" t="s">
        <v>151</v>
      </c>
      <c r="V7031" t="s">
        <v>3704</v>
      </c>
      <c r="W7031" t="s">
        <v>136</v>
      </c>
      <c r="X7031" t="s">
        <v>3701</v>
      </c>
      <c r="AA7031" s="94">
        <v>3864</v>
      </c>
      <c r="AB7031" s="94">
        <v>3864</v>
      </c>
      <c r="AC7031">
        <f t="shared" si="218"/>
        <v>5000</v>
      </c>
      <c r="AD7031" t="str">
        <f t="shared" si="219"/>
        <v>307</v>
      </c>
    </row>
    <row r="7032" spans="1:30" hidden="1" x14ac:dyDescent="0.25">
      <c r="A7032">
        <v>211113070110001</v>
      </c>
      <c r="B7032">
        <v>123</v>
      </c>
      <c r="C7032" t="s">
        <v>3772</v>
      </c>
      <c r="D7032">
        <v>56701</v>
      </c>
      <c r="E7032">
        <v>2</v>
      </c>
      <c r="F7032">
        <v>12</v>
      </c>
      <c r="G7032" t="s">
        <v>160</v>
      </c>
      <c r="H7032" t="s">
        <v>388</v>
      </c>
      <c r="I7032" t="s">
        <v>124</v>
      </c>
      <c r="J7032" t="s">
        <v>125</v>
      </c>
      <c r="K7032" t="s">
        <v>3792</v>
      </c>
      <c r="L7032" t="s">
        <v>3820</v>
      </c>
      <c r="N7032" t="s">
        <v>1278</v>
      </c>
      <c r="O7032" t="s">
        <v>539</v>
      </c>
      <c r="P7032" t="s">
        <v>912</v>
      </c>
      <c r="Q7032" t="s">
        <v>3588</v>
      </c>
      <c r="R7032" t="s">
        <v>794</v>
      </c>
      <c r="S7032" t="s">
        <v>795</v>
      </c>
      <c r="T7032" t="s">
        <v>165</v>
      </c>
      <c r="U7032" t="s">
        <v>394</v>
      </c>
      <c r="V7032" t="s">
        <v>135</v>
      </c>
      <c r="W7032" t="s">
        <v>136</v>
      </c>
      <c r="X7032" t="s">
        <v>3794</v>
      </c>
      <c r="AA7032" s="94">
        <v>102461.50999999998</v>
      </c>
      <c r="AB7032" s="94">
        <v>102461.51</v>
      </c>
      <c r="AC7032">
        <f t="shared" si="218"/>
        <v>5000</v>
      </c>
      <c r="AD7032" t="str">
        <f t="shared" si="219"/>
        <v>307</v>
      </c>
    </row>
    <row r="7033" spans="1:30" hidden="1" x14ac:dyDescent="0.25">
      <c r="A7033" t="s">
        <v>1276</v>
      </c>
      <c r="B7033" t="s">
        <v>397</v>
      </c>
      <c r="C7033" t="s">
        <v>429</v>
      </c>
      <c r="D7033" t="s">
        <v>3672</v>
      </c>
      <c r="E7033" t="s">
        <v>790</v>
      </c>
      <c r="F7033" t="s">
        <v>431</v>
      </c>
      <c r="G7033" t="s">
        <v>432</v>
      </c>
      <c r="H7033" t="s">
        <v>3181</v>
      </c>
      <c r="I7033" t="s">
        <v>3379</v>
      </c>
      <c r="J7033" t="s">
        <v>125</v>
      </c>
      <c r="K7033" t="s">
        <v>3684</v>
      </c>
      <c r="N7033" t="s">
        <v>1278</v>
      </c>
      <c r="O7033" t="s">
        <v>398</v>
      </c>
      <c r="P7033" t="s">
        <v>392</v>
      </c>
      <c r="Q7033" t="s">
        <v>3592</v>
      </c>
      <c r="R7033" t="s">
        <v>794</v>
      </c>
      <c r="S7033" t="s">
        <v>132</v>
      </c>
      <c r="T7033" t="s">
        <v>393</v>
      </c>
      <c r="U7033" t="s">
        <v>3183</v>
      </c>
      <c r="V7033" t="s">
        <v>3709</v>
      </c>
      <c r="W7033" t="s">
        <v>136</v>
      </c>
      <c r="X7033" t="s">
        <v>1331</v>
      </c>
      <c r="Y7033" s="94">
        <v>526322.68000000005</v>
      </c>
      <c r="AA7033" s="94">
        <v>0</v>
      </c>
      <c r="AB7033" s="94">
        <v>0</v>
      </c>
      <c r="AC7033">
        <f t="shared" si="218"/>
        <v>5000</v>
      </c>
      <c r="AD7033" t="str">
        <f t="shared" si="219"/>
        <v>307</v>
      </c>
    </row>
    <row r="7034" spans="1:30" hidden="1" x14ac:dyDescent="0.25">
      <c r="A7034">
        <v>211113070110001</v>
      </c>
      <c r="B7034">
        <v>123</v>
      </c>
      <c r="C7034" t="s">
        <v>3772</v>
      </c>
      <c r="D7034">
        <v>56901</v>
      </c>
      <c r="E7034">
        <v>2</v>
      </c>
      <c r="F7034">
        <v>12</v>
      </c>
      <c r="G7034" t="s">
        <v>160</v>
      </c>
      <c r="H7034" t="s">
        <v>388</v>
      </c>
      <c r="I7034" t="s">
        <v>124</v>
      </c>
      <c r="J7034" t="s">
        <v>125</v>
      </c>
      <c r="K7034" t="s">
        <v>3792</v>
      </c>
      <c r="L7034" t="s">
        <v>3821</v>
      </c>
      <c r="N7034" t="s">
        <v>1278</v>
      </c>
      <c r="O7034" t="s">
        <v>539</v>
      </c>
      <c r="P7034" t="s">
        <v>912</v>
      </c>
      <c r="Q7034" t="s">
        <v>3592</v>
      </c>
      <c r="R7034" t="s">
        <v>794</v>
      </c>
      <c r="S7034" t="s">
        <v>795</v>
      </c>
      <c r="T7034" t="s">
        <v>165</v>
      </c>
      <c r="U7034" t="s">
        <v>394</v>
      </c>
      <c r="V7034" t="s">
        <v>135</v>
      </c>
      <c r="W7034" t="s">
        <v>136</v>
      </c>
      <c r="X7034" t="s">
        <v>3794</v>
      </c>
      <c r="AA7034" s="94">
        <v>11806.969999999998</v>
      </c>
      <c r="AB7034" s="94">
        <v>11806.97</v>
      </c>
      <c r="AC7034">
        <f t="shared" si="218"/>
        <v>5000</v>
      </c>
      <c r="AD7034" t="str">
        <f t="shared" si="219"/>
        <v>307</v>
      </c>
    </row>
    <row r="7035" spans="1:30" hidden="1" x14ac:dyDescent="0.25">
      <c r="A7035">
        <v>211113070110001</v>
      </c>
      <c r="B7035">
        <v>171</v>
      </c>
      <c r="C7035" t="s">
        <v>3411</v>
      </c>
      <c r="D7035">
        <v>56901</v>
      </c>
      <c r="E7035">
        <v>2</v>
      </c>
      <c r="F7035">
        <v>11</v>
      </c>
      <c r="G7035" t="s">
        <v>160</v>
      </c>
      <c r="H7035" t="s">
        <v>143</v>
      </c>
      <c r="I7035" t="s">
        <v>545</v>
      </c>
      <c r="J7035" t="s">
        <v>125</v>
      </c>
      <c r="K7035" t="s">
        <v>3699</v>
      </c>
      <c r="L7035" t="s">
        <v>3822</v>
      </c>
      <c r="N7035" t="s">
        <v>1278</v>
      </c>
      <c r="O7035" t="s">
        <v>398</v>
      </c>
      <c r="P7035" t="s">
        <v>392</v>
      </c>
      <c r="Q7035" t="s">
        <v>3592</v>
      </c>
      <c r="R7035" t="s">
        <v>794</v>
      </c>
      <c r="S7035" t="s">
        <v>164</v>
      </c>
      <c r="T7035" t="s">
        <v>165</v>
      </c>
      <c r="U7035" t="s">
        <v>151</v>
      </c>
      <c r="V7035" t="s">
        <v>546</v>
      </c>
      <c r="W7035" t="s">
        <v>136</v>
      </c>
      <c r="X7035" t="s">
        <v>3701</v>
      </c>
      <c r="AA7035" s="94">
        <v>2586089.6239999998</v>
      </c>
      <c r="AB7035" s="94">
        <v>2586089.62</v>
      </c>
      <c r="AC7035">
        <f t="shared" si="218"/>
        <v>5000</v>
      </c>
      <c r="AD7035" t="str">
        <f t="shared" si="219"/>
        <v>307</v>
      </c>
    </row>
    <row r="7036" spans="1:30" hidden="1" x14ac:dyDescent="0.25">
      <c r="A7036">
        <v>211113070110001</v>
      </c>
      <c r="B7036">
        <v>171</v>
      </c>
      <c r="C7036" t="s">
        <v>3411</v>
      </c>
      <c r="D7036">
        <v>56901</v>
      </c>
      <c r="E7036">
        <v>2</v>
      </c>
      <c r="F7036">
        <v>11</v>
      </c>
      <c r="G7036" t="s">
        <v>160</v>
      </c>
      <c r="H7036" t="s">
        <v>143</v>
      </c>
      <c r="I7036" t="s">
        <v>1289</v>
      </c>
      <c r="J7036" t="s">
        <v>125</v>
      </c>
      <c r="K7036" t="s">
        <v>3696</v>
      </c>
      <c r="L7036" t="s">
        <v>3823</v>
      </c>
      <c r="N7036" t="s">
        <v>1278</v>
      </c>
      <c r="O7036" t="s">
        <v>398</v>
      </c>
      <c r="P7036" t="s">
        <v>392</v>
      </c>
      <c r="Q7036" t="s">
        <v>3592</v>
      </c>
      <c r="R7036" t="s">
        <v>794</v>
      </c>
      <c r="S7036" t="s">
        <v>164</v>
      </c>
      <c r="T7036" t="s">
        <v>165</v>
      </c>
      <c r="U7036" t="s">
        <v>151</v>
      </c>
      <c r="V7036" t="s">
        <v>1290</v>
      </c>
      <c r="W7036" t="s">
        <v>136</v>
      </c>
      <c r="X7036" t="s">
        <v>3698</v>
      </c>
      <c r="AA7036" s="94">
        <v>200000</v>
      </c>
      <c r="AB7036" s="94">
        <v>200000</v>
      </c>
      <c r="AC7036">
        <f t="shared" si="218"/>
        <v>5000</v>
      </c>
      <c r="AD7036" t="str">
        <f t="shared" si="219"/>
        <v>307</v>
      </c>
    </row>
    <row r="7037" spans="1:30" hidden="1" x14ac:dyDescent="0.25">
      <c r="A7037">
        <v>211113070110001</v>
      </c>
      <c r="B7037">
        <v>171</v>
      </c>
      <c r="C7037" t="s">
        <v>3411</v>
      </c>
      <c r="D7037">
        <v>56901</v>
      </c>
      <c r="E7037">
        <v>2</v>
      </c>
      <c r="F7037">
        <v>11</v>
      </c>
      <c r="G7037" t="s">
        <v>160</v>
      </c>
      <c r="H7037" t="s">
        <v>143</v>
      </c>
      <c r="I7037" t="s">
        <v>1305</v>
      </c>
      <c r="J7037" t="s">
        <v>125</v>
      </c>
      <c r="K7037" t="s">
        <v>3696</v>
      </c>
      <c r="L7037" t="s">
        <v>3824</v>
      </c>
      <c r="N7037" t="s">
        <v>1278</v>
      </c>
      <c r="O7037" t="s">
        <v>398</v>
      </c>
      <c r="P7037" t="s">
        <v>392</v>
      </c>
      <c r="Q7037" t="s">
        <v>3592</v>
      </c>
      <c r="R7037" t="s">
        <v>794</v>
      </c>
      <c r="S7037" t="s">
        <v>164</v>
      </c>
      <c r="T7037" t="s">
        <v>165</v>
      </c>
      <c r="U7037" t="s">
        <v>151</v>
      </c>
      <c r="V7037" t="s">
        <v>1306</v>
      </c>
      <c r="W7037" t="s">
        <v>136</v>
      </c>
      <c r="X7037" t="s">
        <v>3698</v>
      </c>
      <c r="AA7037" s="94">
        <v>608000</v>
      </c>
      <c r="AB7037" s="94">
        <v>608000</v>
      </c>
      <c r="AC7037">
        <f t="shared" si="218"/>
        <v>5000</v>
      </c>
      <c r="AD7037" t="str">
        <f t="shared" si="219"/>
        <v>307</v>
      </c>
    </row>
    <row r="7038" spans="1:30" hidden="1" x14ac:dyDescent="0.25">
      <c r="A7038">
        <v>211113070110001</v>
      </c>
      <c r="B7038">
        <v>171</v>
      </c>
      <c r="C7038" t="s">
        <v>429</v>
      </c>
      <c r="D7038">
        <v>56901</v>
      </c>
      <c r="E7038">
        <v>2</v>
      </c>
      <c r="F7038">
        <v>25</v>
      </c>
      <c r="G7038" t="s">
        <v>432</v>
      </c>
      <c r="H7038" t="s">
        <v>143</v>
      </c>
      <c r="I7038" t="s">
        <v>545</v>
      </c>
      <c r="J7038" t="s">
        <v>125</v>
      </c>
      <c r="K7038" t="s">
        <v>3699</v>
      </c>
      <c r="L7038" t="s">
        <v>3825</v>
      </c>
      <c r="N7038" t="s">
        <v>1278</v>
      </c>
      <c r="O7038" t="s">
        <v>398</v>
      </c>
      <c r="P7038" t="s">
        <v>392</v>
      </c>
      <c r="Q7038" t="s">
        <v>3592</v>
      </c>
      <c r="R7038" t="s">
        <v>794</v>
      </c>
      <c r="S7038" t="s">
        <v>132</v>
      </c>
      <c r="T7038" t="s">
        <v>393</v>
      </c>
      <c r="U7038" t="s">
        <v>151</v>
      </c>
      <c r="V7038" t="s">
        <v>546</v>
      </c>
      <c r="W7038" t="s">
        <v>136</v>
      </c>
      <c r="X7038" t="s">
        <v>3701</v>
      </c>
      <c r="AA7038" s="94">
        <v>9230757.5999999996</v>
      </c>
      <c r="AB7038" s="94">
        <v>9230757.5999999996</v>
      </c>
      <c r="AC7038">
        <f t="shared" si="218"/>
        <v>5000</v>
      </c>
      <c r="AD7038" t="str">
        <f t="shared" si="219"/>
        <v>307</v>
      </c>
    </row>
    <row r="7039" spans="1:30" hidden="1" x14ac:dyDescent="0.25">
      <c r="A7039" t="s">
        <v>1276</v>
      </c>
      <c r="B7039" t="s">
        <v>397</v>
      </c>
      <c r="C7039" t="s">
        <v>429</v>
      </c>
      <c r="D7039" t="s">
        <v>3826</v>
      </c>
      <c r="E7039" t="s">
        <v>790</v>
      </c>
      <c r="F7039" t="s">
        <v>431</v>
      </c>
      <c r="G7039" t="s">
        <v>432</v>
      </c>
      <c r="H7039" t="s">
        <v>1847</v>
      </c>
      <c r="I7039" t="s">
        <v>1289</v>
      </c>
      <c r="J7039" t="s">
        <v>125</v>
      </c>
      <c r="K7039" t="s">
        <v>3684</v>
      </c>
      <c r="N7039" t="s">
        <v>1278</v>
      </c>
      <c r="O7039" t="s">
        <v>398</v>
      </c>
      <c r="P7039" t="s">
        <v>392</v>
      </c>
      <c r="Q7039" t="s">
        <v>3827</v>
      </c>
      <c r="R7039" t="s">
        <v>794</v>
      </c>
      <c r="S7039" t="s">
        <v>132</v>
      </c>
      <c r="T7039" t="s">
        <v>393</v>
      </c>
      <c r="U7039" t="s">
        <v>1848</v>
      </c>
      <c r="V7039" t="s">
        <v>1290</v>
      </c>
      <c r="W7039" t="s">
        <v>136</v>
      </c>
      <c r="X7039" t="s">
        <v>1331</v>
      </c>
      <c r="Y7039" s="94">
        <v>1736000</v>
      </c>
      <c r="AA7039" s="94">
        <v>0</v>
      </c>
      <c r="AB7039" s="94">
        <v>0</v>
      </c>
      <c r="AC7039">
        <f t="shared" si="218"/>
        <v>5000</v>
      </c>
      <c r="AD7039" t="str">
        <f t="shared" si="219"/>
        <v>307</v>
      </c>
    </row>
    <row r="7040" spans="1:30" hidden="1" x14ac:dyDescent="0.25">
      <c r="A7040" t="s">
        <v>1276</v>
      </c>
      <c r="B7040" t="s">
        <v>397</v>
      </c>
      <c r="C7040" t="s">
        <v>429</v>
      </c>
      <c r="D7040" t="s">
        <v>3607</v>
      </c>
      <c r="E7040" t="s">
        <v>790</v>
      </c>
      <c r="F7040" t="s">
        <v>431</v>
      </c>
      <c r="G7040" t="s">
        <v>432</v>
      </c>
      <c r="H7040" t="s">
        <v>411</v>
      </c>
      <c r="I7040" t="s">
        <v>1305</v>
      </c>
      <c r="J7040" t="s">
        <v>125</v>
      </c>
      <c r="K7040" t="s">
        <v>3684</v>
      </c>
      <c r="N7040" t="s">
        <v>1278</v>
      </c>
      <c r="O7040" t="s">
        <v>398</v>
      </c>
      <c r="P7040" t="s">
        <v>392</v>
      </c>
      <c r="Q7040" t="s">
        <v>3608</v>
      </c>
      <c r="R7040" t="s">
        <v>794</v>
      </c>
      <c r="S7040" t="s">
        <v>132</v>
      </c>
      <c r="T7040" t="s">
        <v>393</v>
      </c>
      <c r="U7040" t="s">
        <v>3127</v>
      </c>
      <c r="V7040" t="s">
        <v>1306</v>
      </c>
      <c r="W7040" t="s">
        <v>136</v>
      </c>
      <c r="X7040" t="s">
        <v>1331</v>
      </c>
      <c r="Y7040" s="94">
        <v>1931266.92</v>
      </c>
      <c r="AA7040" s="94">
        <v>0</v>
      </c>
      <c r="AB7040" s="94">
        <v>0</v>
      </c>
      <c r="AC7040">
        <f t="shared" si="218"/>
        <v>5000</v>
      </c>
      <c r="AD7040" t="str">
        <f t="shared" si="219"/>
        <v>307</v>
      </c>
    </row>
    <row r="7041" spans="1:30" hidden="1" x14ac:dyDescent="0.25">
      <c r="A7041" t="s">
        <v>1276</v>
      </c>
      <c r="B7041" t="s">
        <v>397</v>
      </c>
      <c r="C7041" t="s">
        <v>429</v>
      </c>
      <c r="D7041" t="s">
        <v>3607</v>
      </c>
      <c r="E7041" t="s">
        <v>790</v>
      </c>
      <c r="F7041" t="s">
        <v>431</v>
      </c>
      <c r="G7041" t="s">
        <v>432</v>
      </c>
      <c r="H7041" t="s">
        <v>3181</v>
      </c>
      <c r="I7041" t="s">
        <v>1287</v>
      </c>
      <c r="J7041" t="s">
        <v>125</v>
      </c>
      <c r="K7041" t="s">
        <v>3684</v>
      </c>
      <c r="N7041" t="s">
        <v>1278</v>
      </c>
      <c r="O7041" t="s">
        <v>398</v>
      </c>
      <c r="P7041" t="s">
        <v>392</v>
      </c>
      <c r="Q7041" t="s">
        <v>3608</v>
      </c>
      <c r="R7041" t="s">
        <v>794</v>
      </c>
      <c r="S7041" t="s">
        <v>132</v>
      </c>
      <c r="T7041" t="s">
        <v>393</v>
      </c>
      <c r="U7041" t="s">
        <v>3183</v>
      </c>
      <c r="V7041" t="s">
        <v>1288</v>
      </c>
      <c r="W7041" t="s">
        <v>136</v>
      </c>
      <c r="X7041" t="s">
        <v>1331</v>
      </c>
      <c r="Y7041" s="94">
        <v>1787100.08</v>
      </c>
      <c r="AA7041" s="94">
        <v>0</v>
      </c>
      <c r="AB7041" s="94">
        <v>0</v>
      </c>
      <c r="AC7041">
        <f t="shared" si="218"/>
        <v>5000</v>
      </c>
      <c r="AD7041" t="str">
        <f t="shared" si="219"/>
        <v>307</v>
      </c>
    </row>
    <row r="7042" spans="1:30" hidden="1" x14ac:dyDescent="0.25">
      <c r="A7042" t="s">
        <v>1276</v>
      </c>
      <c r="B7042" t="s">
        <v>397</v>
      </c>
      <c r="C7042" t="s">
        <v>429</v>
      </c>
      <c r="D7042" t="s">
        <v>3607</v>
      </c>
      <c r="E7042" t="s">
        <v>790</v>
      </c>
      <c r="F7042" t="s">
        <v>431</v>
      </c>
      <c r="G7042" t="s">
        <v>432</v>
      </c>
      <c r="H7042" t="s">
        <v>3181</v>
      </c>
      <c r="I7042" t="s">
        <v>1305</v>
      </c>
      <c r="J7042" t="s">
        <v>125</v>
      </c>
      <c r="K7042" t="s">
        <v>3684</v>
      </c>
      <c r="N7042" t="s">
        <v>1278</v>
      </c>
      <c r="O7042" t="s">
        <v>398</v>
      </c>
      <c r="P7042" t="s">
        <v>392</v>
      </c>
      <c r="Q7042" t="s">
        <v>3608</v>
      </c>
      <c r="R7042" t="s">
        <v>794</v>
      </c>
      <c r="S7042" t="s">
        <v>132</v>
      </c>
      <c r="T7042" t="s">
        <v>393</v>
      </c>
      <c r="U7042" t="s">
        <v>3183</v>
      </c>
      <c r="V7042" t="s">
        <v>1306</v>
      </c>
      <c r="W7042" t="s">
        <v>136</v>
      </c>
      <c r="X7042" t="s">
        <v>1331</v>
      </c>
      <c r="Y7042" s="94">
        <v>950016.48</v>
      </c>
      <c r="AA7042" s="94">
        <v>0</v>
      </c>
      <c r="AB7042" s="94">
        <v>0</v>
      </c>
      <c r="AC7042">
        <f t="shared" si="218"/>
        <v>5000</v>
      </c>
      <c r="AD7042" t="str">
        <f t="shared" si="219"/>
        <v>307</v>
      </c>
    </row>
    <row r="7043" spans="1:30" hidden="1" x14ac:dyDescent="0.25">
      <c r="A7043" t="s">
        <v>1276</v>
      </c>
      <c r="B7043" t="s">
        <v>397</v>
      </c>
      <c r="C7043" t="s">
        <v>429</v>
      </c>
      <c r="D7043" t="s">
        <v>3607</v>
      </c>
      <c r="E7043" t="s">
        <v>790</v>
      </c>
      <c r="F7043" t="s">
        <v>431</v>
      </c>
      <c r="G7043" t="s">
        <v>432</v>
      </c>
      <c r="H7043" t="s">
        <v>1847</v>
      </c>
      <c r="I7043" t="s">
        <v>1305</v>
      </c>
      <c r="J7043" t="s">
        <v>125</v>
      </c>
      <c r="K7043" t="s">
        <v>3684</v>
      </c>
      <c r="N7043" t="s">
        <v>1278</v>
      </c>
      <c r="O7043" t="s">
        <v>398</v>
      </c>
      <c r="P7043" t="s">
        <v>392</v>
      </c>
      <c r="Q7043" t="s">
        <v>3608</v>
      </c>
      <c r="R7043" t="s">
        <v>794</v>
      </c>
      <c r="S7043" t="s">
        <v>132</v>
      </c>
      <c r="T7043" t="s">
        <v>393</v>
      </c>
      <c r="U7043" t="s">
        <v>1848</v>
      </c>
      <c r="V7043" t="s">
        <v>1306</v>
      </c>
      <c r="W7043" t="s">
        <v>136</v>
      </c>
      <c r="X7043" t="s">
        <v>1331</v>
      </c>
      <c r="Y7043" s="94">
        <v>1068675.1599999999</v>
      </c>
      <c r="AA7043" s="94">
        <v>0</v>
      </c>
      <c r="AB7043" s="94">
        <v>0</v>
      </c>
      <c r="AC7043">
        <f t="shared" ref="AC7043:AC7106" si="220">MID(D7043,1,1)*1000</f>
        <v>5000</v>
      </c>
      <c r="AD7043" t="str">
        <f t="shared" ref="AD7043:AD7106" si="221">MID(A7043,6,3)</f>
        <v>307</v>
      </c>
    </row>
    <row r="7044" spans="1:30" hidden="1" x14ac:dyDescent="0.25">
      <c r="A7044" t="s">
        <v>1276</v>
      </c>
      <c r="B7044" t="s">
        <v>397</v>
      </c>
      <c r="C7044" t="s">
        <v>429</v>
      </c>
      <c r="D7044" t="s">
        <v>3607</v>
      </c>
      <c r="E7044" t="s">
        <v>790</v>
      </c>
      <c r="F7044" t="s">
        <v>431</v>
      </c>
      <c r="G7044" t="s">
        <v>432</v>
      </c>
      <c r="H7044" t="s">
        <v>388</v>
      </c>
      <c r="I7044" t="s">
        <v>1287</v>
      </c>
      <c r="J7044" t="s">
        <v>125</v>
      </c>
      <c r="K7044" t="s">
        <v>3684</v>
      </c>
      <c r="N7044" t="s">
        <v>1278</v>
      </c>
      <c r="O7044" t="s">
        <v>398</v>
      </c>
      <c r="P7044" t="s">
        <v>392</v>
      </c>
      <c r="Q7044" t="s">
        <v>3608</v>
      </c>
      <c r="R7044" t="s">
        <v>794</v>
      </c>
      <c r="S7044" t="s">
        <v>132</v>
      </c>
      <c r="T7044" t="s">
        <v>393</v>
      </c>
      <c r="U7044" t="s">
        <v>394</v>
      </c>
      <c r="V7044" t="s">
        <v>1288</v>
      </c>
      <c r="W7044" t="s">
        <v>136</v>
      </c>
      <c r="X7044" t="s">
        <v>1331</v>
      </c>
      <c r="Y7044" s="94">
        <v>2128000</v>
      </c>
      <c r="AA7044" s="94">
        <v>0</v>
      </c>
      <c r="AB7044" s="94">
        <v>0</v>
      </c>
      <c r="AC7044">
        <f t="shared" si="220"/>
        <v>5000</v>
      </c>
      <c r="AD7044" t="str">
        <f t="shared" si="221"/>
        <v>307</v>
      </c>
    </row>
    <row r="7045" spans="1:30" hidden="1" x14ac:dyDescent="0.25">
      <c r="A7045" t="s">
        <v>1276</v>
      </c>
      <c r="B7045" t="s">
        <v>397</v>
      </c>
      <c r="C7045" t="s">
        <v>429</v>
      </c>
      <c r="D7045" t="s">
        <v>3607</v>
      </c>
      <c r="E7045" t="s">
        <v>790</v>
      </c>
      <c r="F7045" t="s">
        <v>431</v>
      </c>
      <c r="G7045" t="s">
        <v>432</v>
      </c>
      <c r="H7045" t="s">
        <v>388</v>
      </c>
      <c r="I7045" t="s">
        <v>3348</v>
      </c>
      <c r="J7045" t="s">
        <v>125</v>
      </c>
      <c r="K7045" t="s">
        <v>3684</v>
      </c>
      <c r="N7045" t="s">
        <v>1278</v>
      </c>
      <c r="O7045" t="s">
        <v>398</v>
      </c>
      <c r="P7045" t="s">
        <v>392</v>
      </c>
      <c r="Q7045" t="s">
        <v>3608</v>
      </c>
      <c r="R7045" t="s">
        <v>794</v>
      </c>
      <c r="S7045" t="s">
        <v>132</v>
      </c>
      <c r="T7045" t="s">
        <v>393</v>
      </c>
      <c r="U7045" t="s">
        <v>394</v>
      </c>
      <c r="V7045" t="s">
        <v>3712</v>
      </c>
      <c r="W7045" t="s">
        <v>136</v>
      </c>
      <c r="X7045" t="s">
        <v>1331</v>
      </c>
      <c r="Y7045" s="94">
        <v>3025691.92</v>
      </c>
      <c r="AA7045" s="94">
        <v>0</v>
      </c>
      <c r="AB7045" s="94">
        <v>0</v>
      </c>
      <c r="AC7045">
        <f t="shared" si="220"/>
        <v>5000</v>
      </c>
      <c r="AD7045" t="str">
        <f t="shared" si="221"/>
        <v>307</v>
      </c>
    </row>
    <row r="7046" spans="1:30" hidden="1" x14ac:dyDescent="0.25">
      <c r="A7046">
        <v>211113070110001</v>
      </c>
      <c r="B7046">
        <v>171</v>
      </c>
      <c r="C7046" t="s">
        <v>3677</v>
      </c>
      <c r="D7046">
        <v>59701</v>
      </c>
      <c r="E7046">
        <v>2</v>
      </c>
      <c r="F7046">
        <v>12</v>
      </c>
      <c r="G7046" t="s">
        <v>160</v>
      </c>
      <c r="H7046" t="s">
        <v>388</v>
      </c>
      <c r="I7046" t="s">
        <v>124</v>
      </c>
      <c r="J7046" t="s">
        <v>125</v>
      </c>
      <c r="K7046" t="s">
        <v>3693</v>
      </c>
      <c r="L7046" t="s">
        <v>3828</v>
      </c>
      <c r="N7046" t="s">
        <v>1278</v>
      </c>
      <c r="O7046" t="s">
        <v>398</v>
      </c>
      <c r="P7046" t="s">
        <v>912</v>
      </c>
      <c r="Q7046" t="s">
        <v>3608</v>
      </c>
      <c r="R7046" t="s">
        <v>794</v>
      </c>
      <c r="S7046" t="s">
        <v>795</v>
      </c>
      <c r="T7046" t="s">
        <v>165</v>
      </c>
      <c r="U7046" t="s">
        <v>394</v>
      </c>
      <c r="V7046" t="s">
        <v>135</v>
      </c>
      <c r="W7046" t="s">
        <v>136</v>
      </c>
      <c r="X7046" t="s">
        <v>3695</v>
      </c>
      <c r="AA7046" s="94">
        <v>8138889.6299999999</v>
      </c>
      <c r="AB7046" s="94">
        <v>8138889.6299999999</v>
      </c>
      <c r="AC7046">
        <f t="shared" si="220"/>
        <v>5000</v>
      </c>
      <c r="AD7046" t="str">
        <f t="shared" si="221"/>
        <v>307</v>
      </c>
    </row>
    <row r="7047" spans="1:30" hidden="1" x14ac:dyDescent="0.25">
      <c r="A7047">
        <v>211113070110001</v>
      </c>
      <c r="B7047">
        <v>171</v>
      </c>
      <c r="C7047" t="s">
        <v>3411</v>
      </c>
      <c r="D7047">
        <v>59701</v>
      </c>
      <c r="E7047">
        <v>2</v>
      </c>
      <c r="F7047">
        <v>11</v>
      </c>
      <c r="G7047" t="s">
        <v>160</v>
      </c>
      <c r="H7047" t="s">
        <v>143</v>
      </c>
      <c r="I7047" t="s">
        <v>1287</v>
      </c>
      <c r="J7047" t="s">
        <v>125</v>
      </c>
      <c r="K7047" t="s">
        <v>3696</v>
      </c>
      <c r="L7047" t="s">
        <v>3829</v>
      </c>
      <c r="N7047" t="s">
        <v>1278</v>
      </c>
      <c r="O7047" t="s">
        <v>398</v>
      </c>
      <c r="P7047" t="s">
        <v>392</v>
      </c>
      <c r="Q7047" t="s">
        <v>3608</v>
      </c>
      <c r="R7047" t="s">
        <v>794</v>
      </c>
      <c r="S7047" t="s">
        <v>164</v>
      </c>
      <c r="T7047" t="s">
        <v>165</v>
      </c>
      <c r="U7047" t="s">
        <v>151</v>
      </c>
      <c r="V7047" t="s">
        <v>1288</v>
      </c>
      <c r="W7047" t="s">
        <v>136</v>
      </c>
      <c r="X7047" t="s">
        <v>3698</v>
      </c>
      <c r="AA7047" s="94">
        <v>1084544</v>
      </c>
      <c r="AB7047" s="94">
        <v>1084544</v>
      </c>
      <c r="AC7047">
        <f t="shared" si="220"/>
        <v>5000</v>
      </c>
      <c r="AD7047" t="str">
        <f t="shared" si="221"/>
        <v>307</v>
      </c>
    </row>
    <row r="7048" spans="1:30" hidden="1" x14ac:dyDescent="0.25">
      <c r="A7048">
        <v>211113070110001</v>
      </c>
      <c r="B7048">
        <v>171</v>
      </c>
      <c r="C7048" t="s">
        <v>3411</v>
      </c>
      <c r="D7048">
        <v>59701</v>
      </c>
      <c r="E7048">
        <v>2</v>
      </c>
      <c r="F7048">
        <v>11</v>
      </c>
      <c r="G7048" t="s">
        <v>160</v>
      </c>
      <c r="H7048" t="s">
        <v>143</v>
      </c>
      <c r="I7048" t="s">
        <v>1305</v>
      </c>
      <c r="J7048" t="s">
        <v>125</v>
      </c>
      <c r="K7048" t="s">
        <v>3696</v>
      </c>
      <c r="L7048" t="s">
        <v>3830</v>
      </c>
      <c r="N7048" t="s">
        <v>1278</v>
      </c>
      <c r="O7048" t="s">
        <v>398</v>
      </c>
      <c r="P7048" t="s">
        <v>392</v>
      </c>
      <c r="Q7048" t="s">
        <v>3608</v>
      </c>
      <c r="R7048" t="s">
        <v>794</v>
      </c>
      <c r="S7048" t="s">
        <v>164</v>
      </c>
      <c r="T7048" t="s">
        <v>165</v>
      </c>
      <c r="U7048" t="s">
        <v>151</v>
      </c>
      <c r="V7048" t="s">
        <v>1306</v>
      </c>
      <c r="W7048" t="s">
        <v>136</v>
      </c>
      <c r="X7048" t="s">
        <v>3698</v>
      </c>
      <c r="AA7048" s="94">
        <v>196320</v>
      </c>
      <c r="AB7048" s="94">
        <v>196320</v>
      </c>
      <c r="AC7048">
        <f t="shared" si="220"/>
        <v>5000</v>
      </c>
      <c r="AD7048" t="str">
        <f t="shared" si="221"/>
        <v>307</v>
      </c>
    </row>
    <row r="7049" spans="1:30" hidden="1" x14ac:dyDescent="0.25">
      <c r="A7049">
        <v>211113070110001</v>
      </c>
      <c r="B7049">
        <v>173</v>
      </c>
      <c r="C7049" t="s">
        <v>3677</v>
      </c>
      <c r="D7049">
        <v>59701</v>
      </c>
      <c r="E7049">
        <v>2</v>
      </c>
      <c r="F7049">
        <v>11</v>
      </c>
      <c r="G7049" t="s">
        <v>160</v>
      </c>
      <c r="H7049" t="s">
        <v>143</v>
      </c>
      <c r="I7049" t="s">
        <v>124</v>
      </c>
      <c r="J7049" t="s">
        <v>125</v>
      </c>
      <c r="K7049" t="s">
        <v>3831</v>
      </c>
      <c r="L7049" t="s">
        <v>3832</v>
      </c>
      <c r="N7049" t="s">
        <v>1278</v>
      </c>
      <c r="O7049" t="s">
        <v>391</v>
      </c>
      <c r="P7049" t="s">
        <v>912</v>
      </c>
      <c r="Q7049" t="s">
        <v>3608</v>
      </c>
      <c r="R7049" t="s">
        <v>794</v>
      </c>
      <c r="S7049" t="s">
        <v>164</v>
      </c>
      <c r="T7049" t="s">
        <v>165</v>
      </c>
      <c r="U7049" t="s">
        <v>151</v>
      </c>
      <c r="V7049" t="s">
        <v>135</v>
      </c>
      <c r="W7049" t="s">
        <v>136</v>
      </c>
      <c r="X7049" t="s">
        <v>3833</v>
      </c>
      <c r="AA7049" s="94">
        <v>10847.046</v>
      </c>
      <c r="AB7049" s="94">
        <v>10847.05</v>
      </c>
      <c r="AC7049">
        <f t="shared" si="220"/>
        <v>5000</v>
      </c>
      <c r="AD7049" t="str">
        <f t="shared" si="221"/>
        <v>307</v>
      </c>
    </row>
    <row r="7050" spans="1:30" hidden="1" x14ac:dyDescent="0.25">
      <c r="A7050">
        <v>211113070110001</v>
      </c>
      <c r="B7050">
        <v>171</v>
      </c>
      <c r="C7050" t="s">
        <v>429</v>
      </c>
      <c r="D7050">
        <v>59701</v>
      </c>
      <c r="E7050">
        <v>2</v>
      </c>
      <c r="F7050">
        <v>25</v>
      </c>
      <c r="G7050" t="s">
        <v>432</v>
      </c>
      <c r="H7050" t="s">
        <v>143</v>
      </c>
      <c r="I7050" t="s">
        <v>1287</v>
      </c>
      <c r="J7050" t="s">
        <v>125</v>
      </c>
      <c r="K7050" t="s">
        <v>3696</v>
      </c>
      <c r="L7050" t="s">
        <v>3834</v>
      </c>
      <c r="N7050" t="s">
        <v>1278</v>
      </c>
      <c r="O7050" t="s">
        <v>398</v>
      </c>
      <c r="P7050" t="s">
        <v>392</v>
      </c>
      <c r="Q7050" t="s">
        <v>3608</v>
      </c>
      <c r="R7050" t="s">
        <v>794</v>
      </c>
      <c r="S7050" t="s">
        <v>132</v>
      </c>
      <c r="T7050" t="s">
        <v>393</v>
      </c>
      <c r="U7050" t="s">
        <v>151</v>
      </c>
      <c r="V7050" t="s">
        <v>1288</v>
      </c>
      <c r="W7050" t="s">
        <v>136</v>
      </c>
      <c r="X7050" t="s">
        <v>3698</v>
      </c>
      <c r="AA7050" s="94">
        <v>4338176</v>
      </c>
      <c r="AB7050" s="94">
        <v>4338176</v>
      </c>
      <c r="AC7050">
        <f t="shared" si="220"/>
        <v>5000</v>
      </c>
      <c r="AD7050" t="str">
        <f t="shared" si="221"/>
        <v>307</v>
      </c>
    </row>
    <row r="7051" spans="1:30" hidden="1" x14ac:dyDescent="0.25">
      <c r="A7051">
        <v>211113070110001</v>
      </c>
      <c r="B7051">
        <v>171</v>
      </c>
      <c r="C7051" t="s">
        <v>429</v>
      </c>
      <c r="D7051">
        <v>59701</v>
      </c>
      <c r="E7051">
        <v>2</v>
      </c>
      <c r="F7051">
        <v>25</v>
      </c>
      <c r="G7051" t="s">
        <v>432</v>
      </c>
      <c r="H7051" t="s">
        <v>143</v>
      </c>
      <c r="I7051" t="s">
        <v>1305</v>
      </c>
      <c r="J7051" t="s">
        <v>125</v>
      </c>
      <c r="K7051" t="s">
        <v>3696</v>
      </c>
      <c r="L7051" t="s">
        <v>3835</v>
      </c>
      <c r="N7051" t="s">
        <v>1278</v>
      </c>
      <c r="O7051" t="s">
        <v>398</v>
      </c>
      <c r="P7051" t="s">
        <v>392</v>
      </c>
      <c r="Q7051" t="s">
        <v>3608</v>
      </c>
      <c r="R7051" t="s">
        <v>794</v>
      </c>
      <c r="S7051" t="s">
        <v>132</v>
      </c>
      <c r="T7051" t="s">
        <v>393</v>
      </c>
      <c r="U7051" t="s">
        <v>151</v>
      </c>
      <c r="V7051" t="s">
        <v>1306</v>
      </c>
      <c r="W7051" t="s">
        <v>136</v>
      </c>
      <c r="X7051" t="s">
        <v>3698</v>
      </c>
      <c r="AA7051" s="94">
        <v>785280</v>
      </c>
      <c r="AB7051" s="94">
        <v>785280</v>
      </c>
      <c r="AC7051">
        <f t="shared" si="220"/>
        <v>5000</v>
      </c>
      <c r="AD7051" t="str">
        <f t="shared" si="221"/>
        <v>307</v>
      </c>
    </row>
    <row r="7052" spans="1:30" hidden="1" x14ac:dyDescent="0.25">
      <c r="A7052">
        <v>211113070110001</v>
      </c>
      <c r="B7052">
        <v>171</v>
      </c>
      <c r="C7052" t="s">
        <v>429</v>
      </c>
      <c r="D7052">
        <v>59701</v>
      </c>
      <c r="E7052">
        <v>2</v>
      </c>
      <c r="F7052">
        <v>25</v>
      </c>
      <c r="G7052" t="s">
        <v>432</v>
      </c>
      <c r="H7052" t="s">
        <v>143</v>
      </c>
      <c r="I7052" t="s">
        <v>3348</v>
      </c>
      <c r="J7052" t="s">
        <v>125</v>
      </c>
      <c r="K7052" t="s">
        <v>3696</v>
      </c>
      <c r="L7052" t="s">
        <v>3836</v>
      </c>
      <c r="N7052" t="s">
        <v>1278</v>
      </c>
      <c r="O7052" t="s">
        <v>398</v>
      </c>
      <c r="P7052" t="s">
        <v>392</v>
      </c>
      <c r="Q7052" t="s">
        <v>3608</v>
      </c>
      <c r="R7052" t="s">
        <v>794</v>
      </c>
      <c r="S7052" t="s">
        <v>132</v>
      </c>
      <c r="T7052" t="s">
        <v>393</v>
      </c>
      <c r="U7052" t="s">
        <v>151</v>
      </c>
      <c r="V7052" t="s">
        <v>3712</v>
      </c>
      <c r="W7052" t="s">
        <v>136</v>
      </c>
      <c r="X7052" t="s">
        <v>3698</v>
      </c>
      <c r="AA7052" s="94">
        <v>278868</v>
      </c>
      <c r="AB7052" s="94">
        <v>278868</v>
      </c>
      <c r="AC7052">
        <f t="shared" si="220"/>
        <v>5000</v>
      </c>
      <c r="AD7052" t="str">
        <f t="shared" si="221"/>
        <v>307</v>
      </c>
    </row>
    <row r="7053" spans="1:30" hidden="1" x14ac:dyDescent="0.25">
      <c r="A7053">
        <v>211113070110001</v>
      </c>
      <c r="B7053">
        <v>221</v>
      </c>
      <c r="C7053" t="s">
        <v>3837</v>
      </c>
      <c r="D7053">
        <v>61401</v>
      </c>
      <c r="E7053">
        <v>2</v>
      </c>
      <c r="F7053">
        <v>12</v>
      </c>
      <c r="G7053" t="s">
        <v>160</v>
      </c>
      <c r="H7053" t="s">
        <v>1847</v>
      </c>
      <c r="I7053" t="s">
        <v>3358</v>
      </c>
      <c r="J7053" t="s">
        <v>1303</v>
      </c>
      <c r="K7053" t="s">
        <v>3838</v>
      </c>
      <c r="L7053" t="s">
        <v>3839</v>
      </c>
      <c r="N7053" t="s">
        <v>1278</v>
      </c>
      <c r="O7053" t="s">
        <v>828</v>
      </c>
      <c r="P7053" t="s">
        <v>3840</v>
      </c>
      <c r="Q7053" t="s">
        <v>3841</v>
      </c>
      <c r="R7053" t="s">
        <v>794</v>
      </c>
      <c r="S7053" t="s">
        <v>795</v>
      </c>
      <c r="T7053" t="s">
        <v>165</v>
      </c>
      <c r="U7053" t="s">
        <v>1848</v>
      </c>
      <c r="V7053" t="s">
        <v>3842</v>
      </c>
      <c r="W7053" t="s">
        <v>3179</v>
      </c>
      <c r="X7053" t="s">
        <v>3843</v>
      </c>
      <c r="AA7053" s="94">
        <v>507920.87499999994</v>
      </c>
      <c r="AB7053" s="94">
        <v>507920.88</v>
      </c>
      <c r="AC7053">
        <f t="shared" si="220"/>
        <v>6000</v>
      </c>
      <c r="AD7053" t="str">
        <f t="shared" si="221"/>
        <v>307</v>
      </c>
    </row>
    <row r="7054" spans="1:30" hidden="1" x14ac:dyDescent="0.25">
      <c r="A7054">
        <v>211113070110001</v>
      </c>
      <c r="B7054">
        <v>221</v>
      </c>
      <c r="C7054" t="s">
        <v>3837</v>
      </c>
      <c r="D7054">
        <v>61401</v>
      </c>
      <c r="E7054">
        <v>2</v>
      </c>
      <c r="F7054">
        <v>12</v>
      </c>
      <c r="G7054" t="s">
        <v>160</v>
      </c>
      <c r="H7054" t="s">
        <v>1847</v>
      </c>
      <c r="I7054" t="s">
        <v>3358</v>
      </c>
      <c r="J7054" t="s">
        <v>1287</v>
      </c>
      <c r="K7054" t="s">
        <v>3838</v>
      </c>
      <c r="L7054" t="s">
        <v>3844</v>
      </c>
      <c r="N7054" t="s">
        <v>1278</v>
      </c>
      <c r="O7054" t="s">
        <v>828</v>
      </c>
      <c r="P7054" t="s">
        <v>3840</v>
      </c>
      <c r="Q7054" t="s">
        <v>3841</v>
      </c>
      <c r="R7054" t="s">
        <v>794</v>
      </c>
      <c r="S7054" t="s">
        <v>795</v>
      </c>
      <c r="T7054" t="s">
        <v>165</v>
      </c>
      <c r="U7054" t="s">
        <v>1848</v>
      </c>
      <c r="V7054" t="s">
        <v>3842</v>
      </c>
      <c r="W7054" t="s">
        <v>3338</v>
      </c>
      <c r="X7054" t="s">
        <v>3843</v>
      </c>
      <c r="AA7054" s="94">
        <v>220154.45199999999</v>
      </c>
      <c r="AB7054" s="94">
        <v>220154.45</v>
      </c>
      <c r="AC7054">
        <f t="shared" si="220"/>
        <v>6000</v>
      </c>
      <c r="AD7054" t="str">
        <f t="shared" si="221"/>
        <v>307</v>
      </c>
    </row>
    <row r="7055" spans="1:30" hidden="1" x14ac:dyDescent="0.25">
      <c r="A7055">
        <v>211113070110001</v>
      </c>
      <c r="B7055">
        <v>221</v>
      </c>
      <c r="C7055" t="s">
        <v>3837</v>
      </c>
      <c r="D7055">
        <v>61401</v>
      </c>
      <c r="E7055">
        <v>2</v>
      </c>
      <c r="F7055">
        <v>12</v>
      </c>
      <c r="G7055" t="s">
        <v>160</v>
      </c>
      <c r="H7055" t="s">
        <v>1847</v>
      </c>
      <c r="I7055" t="s">
        <v>3358</v>
      </c>
      <c r="J7055" t="s">
        <v>538</v>
      </c>
      <c r="K7055" t="s">
        <v>3838</v>
      </c>
      <c r="L7055" t="s">
        <v>3845</v>
      </c>
      <c r="N7055" t="s">
        <v>1278</v>
      </c>
      <c r="O7055" t="s">
        <v>828</v>
      </c>
      <c r="P7055" t="s">
        <v>3840</v>
      </c>
      <c r="Q7055" t="s">
        <v>3841</v>
      </c>
      <c r="R7055" t="s">
        <v>794</v>
      </c>
      <c r="S7055" t="s">
        <v>795</v>
      </c>
      <c r="T7055" t="s">
        <v>165</v>
      </c>
      <c r="U7055" t="s">
        <v>1848</v>
      </c>
      <c r="V7055" t="s">
        <v>3842</v>
      </c>
      <c r="W7055" t="s">
        <v>3192</v>
      </c>
      <c r="X7055" t="s">
        <v>3843</v>
      </c>
      <c r="AA7055" s="94">
        <v>701960.53200000001</v>
      </c>
      <c r="AB7055" s="94">
        <v>701960.53</v>
      </c>
      <c r="AC7055">
        <f t="shared" si="220"/>
        <v>6000</v>
      </c>
      <c r="AD7055" t="str">
        <f t="shared" si="221"/>
        <v>307</v>
      </c>
    </row>
    <row r="7056" spans="1:30" hidden="1" x14ac:dyDescent="0.25">
      <c r="A7056">
        <v>211113070110001</v>
      </c>
      <c r="B7056">
        <v>221</v>
      </c>
      <c r="C7056" t="s">
        <v>3837</v>
      </c>
      <c r="D7056">
        <v>61401</v>
      </c>
      <c r="E7056">
        <v>2</v>
      </c>
      <c r="F7056">
        <v>12</v>
      </c>
      <c r="G7056" t="s">
        <v>160</v>
      </c>
      <c r="H7056" t="s">
        <v>1847</v>
      </c>
      <c r="I7056" t="s">
        <v>3358</v>
      </c>
      <c r="J7056" t="s">
        <v>3251</v>
      </c>
      <c r="K7056" t="s">
        <v>3838</v>
      </c>
      <c r="L7056" t="s">
        <v>3846</v>
      </c>
      <c r="N7056" t="s">
        <v>1278</v>
      </c>
      <c r="O7056" t="s">
        <v>828</v>
      </c>
      <c r="P7056" t="s">
        <v>3840</v>
      </c>
      <c r="Q7056" t="s">
        <v>3841</v>
      </c>
      <c r="R7056" t="s">
        <v>794</v>
      </c>
      <c r="S7056" t="s">
        <v>795</v>
      </c>
      <c r="T7056" t="s">
        <v>165</v>
      </c>
      <c r="U7056" t="s">
        <v>1848</v>
      </c>
      <c r="V7056" t="s">
        <v>3842</v>
      </c>
      <c r="W7056" t="s">
        <v>3253</v>
      </c>
      <c r="X7056" t="s">
        <v>3843</v>
      </c>
      <c r="AA7056" s="94">
        <v>957635.8820000001</v>
      </c>
      <c r="AB7056" s="94">
        <v>957635.88</v>
      </c>
      <c r="AC7056">
        <f t="shared" si="220"/>
        <v>6000</v>
      </c>
      <c r="AD7056" t="str">
        <f t="shared" si="221"/>
        <v>307</v>
      </c>
    </row>
    <row r="7057" spans="1:30" hidden="1" x14ac:dyDescent="0.25">
      <c r="A7057">
        <v>211113070110001</v>
      </c>
      <c r="B7057">
        <v>221</v>
      </c>
      <c r="C7057" t="s">
        <v>3837</v>
      </c>
      <c r="D7057">
        <v>61401</v>
      </c>
      <c r="E7057">
        <v>2</v>
      </c>
      <c r="F7057">
        <v>12</v>
      </c>
      <c r="G7057" t="s">
        <v>160</v>
      </c>
      <c r="H7057" t="s">
        <v>1847</v>
      </c>
      <c r="I7057" t="s">
        <v>3358</v>
      </c>
      <c r="J7057" t="s">
        <v>2047</v>
      </c>
      <c r="K7057" t="s">
        <v>3838</v>
      </c>
      <c r="L7057" t="s">
        <v>3847</v>
      </c>
      <c r="N7057" t="s">
        <v>1278</v>
      </c>
      <c r="O7057" t="s">
        <v>828</v>
      </c>
      <c r="P7057" t="s">
        <v>3840</v>
      </c>
      <c r="Q7057" t="s">
        <v>3841</v>
      </c>
      <c r="R7057" t="s">
        <v>794</v>
      </c>
      <c r="S7057" t="s">
        <v>795</v>
      </c>
      <c r="T7057" t="s">
        <v>165</v>
      </c>
      <c r="U7057" t="s">
        <v>1848</v>
      </c>
      <c r="V7057" t="s">
        <v>3842</v>
      </c>
      <c r="W7057" t="s">
        <v>3225</v>
      </c>
      <c r="X7057" t="s">
        <v>3843</v>
      </c>
      <c r="AA7057" s="94">
        <v>298848.80899999995</v>
      </c>
      <c r="AB7057" s="94">
        <v>298848.81</v>
      </c>
      <c r="AC7057">
        <f t="shared" si="220"/>
        <v>6000</v>
      </c>
      <c r="AD7057" t="str">
        <f t="shared" si="221"/>
        <v>307</v>
      </c>
    </row>
    <row r="7058" spans="1:30" hidden="1" x14ac:dyDescent="0.25">
      <c r="A7058">
        <v>211113070110001</v>
      </c>
      <c r="B7058">
        <v>221</v>
      </c>
      <c r="C7058" t="s">
        <v>3837</v>
      </c>
      <c r="D7058">
        <v>61401</v>
      </c>
      <c r="E7058">
        <v>2</v>
      </c>
      <c r="F7058">
        <v>12</v>
      </c>
      <c r="G7058" t="s">
        <v>160</v>
      </c>
      <c r="H7058" t="s">
        <v>1847</v>
      </c>
      <c r="I7058" t="s">
        <v>3358</v>
      </c>
      <c r="J7058" t="s">
        <v>2208</v>
      </c>
      <c r="K7058" t="s">
        <v>3838</v>
      </c>
      <c r="L7058" t="s">
        <v>3848</v>
      </c>
      <c r="N7058" t="s">
        <v>1278</v>
      </c>
      <c r="O7058" t="s">
        <v>828</v>
      </c>
      <c r="P7058" t="s">
        <v>3840</v>
      </c>
      <c r="Q7058" t="s">
        <v>3841</v>
      </c>
      <c r="R7058" t="s">
        <v>794</v>
      </c>
      <c r="S7058" t="s">
        <v>795</v>
      </c>
      <c r="T7058" t="s">
        <v>165</v>
      </c>
      <c r="U7058" t="s">
        <v>1848</v>
      </c>
      <c r="V7058" t="s">
        <v>3842</v>
      </c>
      <c r="W7058" t="s">
        <v>3265</v>
      </c>
      <c r="X7058" t="s">
        <v>3843</v>
      </c>
      <c r="AA7058" s="94">
        <v>729474.2209999999</v>
      </c>
      <c r="AB7058" s="94">
        <v>729474.22</v>
      </c>
      <c r="AC7058">
        <f t="shared" si="220"/>
        <v>6000</v>
      </c>
      <c r="AD7058" t="str">
        <f t="shared" si="221"/>
        <v>307</v>
      </c>
    </row>
    <row r="7059" spans="1:30" hidden="1" x14ac:dyDescent="0.25">
      <c r="A7059" t="s">
        <v>1276</v>
      </c>
      <c r="B7059" t="s">
        <v>536</v>
      </c>
      <c r="C7059" t="s">
        <v>3681</v>
      </c>
      <c r="D7059" t="s">
        <v>3849</v>
      </c>
      <c r="E7059" t="s">
        <v>790</v>
      </c>
      <c r="F7059" t="s">
        <v>431</v>
      </c>
      <c r="G7059" t="s">
        <v>432</v>
      </c>
      <c r="H7059" t="s">
        <v>388</v>
      </c>
      <c r="I7059" t="s">
        <v>541</v>
      </c>
      <c r="J7059" t="s">
        <v>125</v>
      </c>
      <c r="K7059" t="s">
        <v>3682</v>
      </c>
      <c r="N7059" t="s">
        <v>1278</v>
      </c>
      <c r="O7059" t="s">
        <v>539</v>
      </c>
      <c r="P7059" t="s">
        <v>392</v>
      </c>
      <c r="Q7059" t="s">
        <v>3624</v>
      </c>
      <c r="R7059" t="s">
        <v>794</v>
      </c>
      <c r="S7059" t="s">
        <v>132</v>
      </c>
      <c r="T7059" t="s">
        <v>393</v>
      </c>
      <c r="U7059" t="s">
        <v>394</v>
      </c>
      <c r="V7059" t="s">
        <v>542</v>
      </c>
      <c r="W7059" t="s">
        <v>136</v>
      </c>
      <c r="X7059" t="s">
        <v>1331</v>
      </c>
      <c r="Y7059" s="94">
        <v>10798006.119999999</v>
      </c>
      <c r="AA7059" s="94">
        <v>0</v>
      </c>
      <c r="AB7059" s="94">
        <v>0</v>
      </c>
      <c r="AC7059">
        <f t="shared" si="220"/>
        <v>6000</v>
      </c>
      <c r="AD7059" t="str">
        <f t="shared" si="221"/>
        <v>307</v>
      </c>
    </row>
    <row r="7060" spans="1:30" hidden="1" x14ac:dyDescent="0.25">
      <c r="A7060">
        <v>211113070110001</v>
      </c>
      <c r="B7060">
        <v>123</v>
      </c>
      <c r="C7060" t="s">
        <v>2223</v>
      </c>
      <c r="D7060">
        <v>62201</v>
      </c>
      <c r="E7060">
        <v>2</v>
      </c>
      <c r="F7060">
        <v>12</v>
      </c>
      <c r="G7060" t="s">
        <v>160</v>
      </c>
      <c r="H7060" t="s">
        <v>1847</v>
      </c>
      <c r="I7060" t="s">
        <v>124</v>
      </c>
      <c r="J7060" t="s">
        <v>125</v>
      </c>
      <c r="K7060" t="s">
        <v>3850</v>
      </c>
      <c r="L7060" t="s">
        <v>3851</v>
      </c>
      <c r="N7060" t="s">
        <v>1278</v>
      </c>
      <c r="O7060" t="s">
        <v>539</v>
      </c>
      <c r="P7060" t="s">
        <v>3691</v>
      </c>
      <c r="Q7060" t="s">
        <v>3624</v>
      </c>
      <c r="R7060" t="s">
        <v>794</v>
      </c>
      <c r="S7060" t="s">
        <v>795</v>
      </c>
      <c r="T7060" t="s">
        <v>165</v>
      </c>
      <c r="U7060" t="s">
        <v>1848</v>
      </c>
      <c r="V7060" t="s">
        <v>135</v>
      </c>
      <c r="W7060" t="s">
        <v>136</v>
      </c>
      <c r="X7060" t="s">
        <v>3852</v>
      </c>
      <c r="AA7060" s="94">
        <v>2509822.5319999997</v>
      </c>
      <c r="AB7060" s="94">
        <v>2509822.5299999998</v>
      </c>
      <c r="AC7060">
        <f t="shared" si="220"/>
        <v>6000</v>
      </c>
      <c r="AD7060" t="str">
        <f t="shared" si="221"/>
        <v>307</v>
      </c>
    </row>
    <row r="7061" spans="1:30" hidden="1" x14ac:dyDescent="0.25">
      <c r="A7061">
        <v>211113070110001</v>
      </c>
      <c r="B7061">
        <v>123</v>
      </c>
      <c r="C7061" t="s">
        <v>2223</v>
      </c>
      <c r="D7061">
        <v>62201</v>
      </c>
      <c r="E7061">
        <v>2</v>
      </c>
      <c r="F7061">
        <v>12</v>
      </c>
      <c r="G7061" t="s">
        <v>160</v>
      </c>
      <c r="H7061" t="s">
        <v>388</v>
      </c>
      <c r="I7061" t="s">
        <v>124</v>
      </c>
      <c r="J7061" t="s">
        <v>125</v>
      </c>
      <c r="K7061" t="s">
        <v>3853</v>
      </c>
      <c r="L7061" t="s">
        <v>3854</v>
      </c>
      <c r="N7061" t="s">
        <v>1278</v>
      </c>
      <c r="O7061" t="s">
        <v>539</v>
      </c>
      <c r="P7061" t="s">
        <v>3691</v>
      </c>
      <c r="Q7061" t="s">
        <v>3624</v>
      </c>
      <c r="R7061" t="s">
        <v>794</v>
      </c>
      <c r="S7061" t="s">
        <v>795</v>
      </c>
      <c r="T7061" t="s">
        <v>165</v>
      </c>
      <c r="U7061" t="s">
        <v>394</v>
      </c>
      <c r="V7061" t="s">
        <v>135</v>
      </c>
      <c r="W7061" t="s">
        <v>136</v>
      </c>
      <c r="X7061" t="s">
        <v>3855</v>
      </c>
      <c r="AA7061" s="94">
        <v>5248215.2279999992</v>
      </c>
      <c r="AB7061" s="94">
        <v>5248215.2300000004</v>
      </c>
      <c r="AC7061">
        <f t="shared" si="220"/>
        <v>6000</v>
      </c>
      <c r="AD7061" t="str">
        <f t="shared" si="221"/>
        <v>307</v>
      </c>
    </row>
    <row r="7062" spans="1:30" hidden="1" x14ac:dyDescent="0.25">
      <c r="A7062">
        <v>211113070110001</v>
      </c>
      <c r="B7062">
        <v>123</v>
      </c>
      <c r="C7062" t="s">
        <v>2223</v>
      </c>
      <c r="D7062">
        <v>62201</v>
      </c>
      <c r="E7062">
        <v>2</v>
      </c>
      <c r="F7062">
        <v>12</v>
      </c>
      <c r="G7062" t="s">
        <v>160</v>
      </c>
      <c r="H7062" t="s">
        <v>388</v>
      </c>
      <c r="I7062" t="s">
        <v>124</v>
      </c>
      <c r="J7062" t="s">
        <v>125</v>
      </c>
      <c r="K7062" t="s">
        <v>3856</v>
      </c>
      <c r="L7062" t="s">
        <v>3857</v>
      </c>
      <c r="N7062" t="s">
        <v>1278</v>
      </c>
      <c r="O7062" t="s">
        <v>539</v>
      </c>
      <c r="P7062" t="s">
        <v>3691</v>
      </c>
      <c r="Q7062" t="s">
        <v>3624</v>
      </c>
      <c r="R7062" t="s">
        <v>794</v>
      </c>
      <c r="S7062" t="s">
        <v>795</v>
      </c>
      <c r="T7062" t="s">
        <v>165</v>
      </c>
      <c r="U7062" t="s">
        <v>394</v>
      </c>
      <c r="V7062" t="s">
        <v>135</v>
      </c>
      <c r="W7062" t="s">
        <v>136</v>
      </c>
      <c r="X7062" t="s">
        <v>3858</v>
      </c>
      <c r="AA7062" s="94">
        <v>8992843.8809999991</v>
      </c>
      <c r="AB7062" s="94">
        <v>8992843.8800000008</v>
      </c>
      <c r="AC7062">
        <f t="shared" si="220"/>
        <v>6000</v>
      </c>
      <c r="AD7062" t="str">
        <f t="shared" si="221"/>
        <v>307</v>
      </c>
    </row>
    <row r="7063" spans="1:30" hidden="1" x14ac:dyDescent="0.25">
      <c r="A7063">
        <v>211113070110001</v>
      </c>
      <c r="B7063">
        <v>171</v>
      </c>
      <c r="C7063" t="s">
        <v>3859</v>
      </c>
      <c r="D7063">
        <v>62201</v>
      </c>
      <c r="E7063">
        <v>2</v>
      </c>
      <c r="F7063">
        <v>12</v>
      </c>
      <c r="G7063" t="s">
        <v>160</v>
      </c>
      <c r="H7063" t="s">
        <v>411</v>
      </c>
      <c r="I7063" t="s">
        <v>124</v>
      </c>
      <c r="J7063" t="s">
        <v>125</v>
      </c>
      <c r="K7063" t="s">
        <v>3860</v>
      </c>
      <c r="L7063" t="s">
        <v>3861</v>
      </c>
      <c r="N7063" t="s">
        <v>1278</v>
      </c>
      <c r="O7063" t="s">
        <v>398</v>
      </c>
      <c r="P7063" t="s">
        <v>3862</v>
      </c>
      <c r="Q7063" t="s">
        <v>3624</v>
      </c>
      <c r="R7063" t="s">
        <v>794</v>
      </c>
      <c r="S7063" t="s">
        <v>795</v>
      </c>
      <c r="T7063" t="s">
        <v>165</v>
      </c>
      <c r="U7063" t="s">
        <v>3127</v>
      </c>
      <c r="V7063" t="s">
        <v>135</v>
      </c>
      <c r="W7063" t="s">
        <v>136</v>
      </c>
      <c r="X7063" t="s">
        <v>3863</v>
      </c>
      <c r="AA7063" s="94">
        <v>3588065.88</v>
      </c>
      <c r="AB7063" s="94">
        <v>3588065.88</v>
      </c>
      <c r="AC7063">
        <f t="shared" si="220"/>
        <v>6000</v>
      </c>
      <c r="AD7063" t="str">
        <f t="shared" si="221"/>
        <v>307</v>
      </c>
    </row>
    <row r="7064" spans="1:30" hidden="1" x14ac:dyDescent="0.25">
      <c r="A7064">
        <v>211113070110001</v>
      </c>
      <c r="B7064">
        <v>171</v>
      </c>
      <c r="C7064" t="s">
        <v>3859</v>
      </c>
      <c r="D7064">
        <v>62201</v>
      </c>
      <c r="E7064">
        <v>2</v>
      </c>
      <c r="F7064">
        <v>12</v>
      </c>
      <c r="G7064" t="s">
        <v>160</v>
      </c>
      <c r="H7064" t="s">
        <v>388</v>
      </c>
      <c r="I7064" t="s">
        <v>124</v>
      </c>
      <c r="J7064" t="s">
        <v>125</v>
      </c>
      <c r="K7064" t="s">
        <v>3864</v>
      </c>
      <c r="L7064" t="s">
        <v>3865</v>
      </c>
      <c r="N7064" t="s">
        <v>1278</v>
      </c>
      <c r="O7064" t="s">
        <v>398</v>
      </c>
      <c r="P7064" t="s">
        <v>3862</v>
      </c>
      <c r="Q7064" t="s">
        <v>3624</v>
      </c>
      <c r="R7064" t="s">
        <v>794</v>
      </c>
      <c r="S7064" t="s">
        <v>795</v>
      </c>
      <c r="T7064" t="s">
        <v>165</v>
      </c>
      <c r="U7064" t="s">
        <v>394</v>
      </c>
      <c r="V7064" t="s">
        <v>135</v>
      </c>
      <c r="W7064" t="s">
        <v>136</v>
      </c>
      <c r="X7064" t="s">
        <v>3866</v>
      </c>
      <c r="AA7064" s="94">
        <v>4383955.0850000009</v>
      </c>
      <c r="AB7064" s="94">
        <v>4383955.09</v>
      </c>
      <c r="AC7064">
        <f t="shared" si="220"/>
        <v>6000</v>
      </c>
      <c r="AD7064" t="str">
        <f t="shared" si="221"/>
        <v>307</v>
      </c>
    </row>
    <row r="7065" spans="1:30" hidden="1" x14ac:dyDescent="0.25">
      <c r="A7065">
        <v>211113070110001</v>
      </c>
      <c r="B7065">
        <v>171</v>
      </c>
      <c r="C7065" t="s">
        <v>3411</v>
      </c>
      <c r="D7065">
        <v>62201</v>
      </c>
      <c r="E7065">
        <v>2</v>
      </c>
      <c r="F7065">
        <v>11</v>
      </c>
      <c r="G7065" t="s">
        <v>160</v>
      </c>
      <c r="H7065" t="s">
        <v>143</v>
      </c>
      <c r="I7065" t="s">
        <v>1307</v>
      </c>
      <c r="J7065" t="s">
        <v>125</v>
      </c>
      <c r="K7065" t="s">
        <v>3699</v>
      </c>
      <c r="L7065" t="s">
        <v>3867</v>
      </c>
      <c r="N7065" t="s">
        <v>1278</v>
      </c>
      <c r="O7065" t="s">
        <v>398</v>
      </c>
      <c r="P7065" t="s">
        <v>392</v>
      </c>
      <c r="Q7065" t="s">
        <v>3624</v>
      </c>
      <c r="R7065" t="s">
        <v>794</v>
      </c>
      <c r="S7065" t="s">
        <v>164</v>
      </c>
      <c r="T7065" t="s">
        <v>165</v>
      </c>
      <c r="U7065" t="s">
        <v>151</v>
      </c>
      <c r="V7065" t="s">
        <v>1308</v>
      </c>
      <c r="W7065" t="s">
        <v>136</v>
      </c>
      <c r="X7065" t="s">
        <v>3701</v>
      </c>
      <c r="AA7065" s="94">
        <v>1242043.9839999999</v>
      </c>
      <c r="AB7065" s="94">
        <v>1242043.98</v>
      </c>
      <c r="AC7065">
        <f t="shared" si="220"/>
        <v>6000</v>
      </c>
      <c r="AD7065" t="str">
        <f t="shared" si="221"/>
        <v>307</v>
      </c>
    </row>
    <row r="7066" spans="1:30" hidden="1" x14ac:dyDescent="0.25">
      <c r="A7066">
        <v>211113070110001</v>
      </c>
      <c r="B7066">
        <v>221</v>
      </c>
      <c r="C7066" t="s">
        <v>3837</v>
      </c>
      <c r="D7066">
        <v>62201</v>
      </c>
      <c r="E7066">
        <v>2</v>
      </c>
      <c r="F7066">
        <v>12</v>
      </c>
      <c r="G7066" t="s">
        <v>160</v>
      </c>
      <c r="H7066" t="s">
        <v>1847</v>
      </c>
      <c r="I7066" t="s">
        <v>3358</v>
      </c>
      <c r="J7066" t="s">
        <v>2047</v>
      </c>
      <c r="K7066" t="s">
        <v>3838</v>
      </c>
      <c r="L7066" t="s">
        <v>3868</v>
      </c>
      <c r="N7066" t="s">
        <v>1278</v>
      </c>
      <c r="O7066" t="s">
        <v>828</v>
      </c>
      <c r="P7066" t="s">
        <v>3840</v>
      </c>
      <c r="Q7066" t="s">
        <v>3624</v>
      </c>
      <c r="R7066" t="s">
        <v>794</v>
      </c>
      <c r="S7066" t="s">
        <v>795</v>
      </c>
      <c r="T7066" t="s">
        <v>165</v>
      </c>
      <c r="U7066" t="s">
        <v>1848</v>
      </c>
      <c r="V7066" t="s">
        <v>3842</v>
      </c>
      <c r="W7066" t="s">
        <v>3225</v>
      </c>
      <c r="X7066" t="s">
        <v>3843</v>
      </c>
      <c r="AA7066" s="94">
        <v>261789.05199999997</v>
      </c>
      <c r="AB7066" s="94">
        <v>261789.05</v>
      </c>
      <c r="AC7066">
        <f t="shared" si="220"/>
        <v>6000</v>
      </c>
      <c r="AD7066" t="str">
        <f t="shared" si="221"/>
        <v>307</v>
      </c>
    </row>
    <row r="7067" spans="1:30" hidden="1" x14ac:dyDescent="0.25">
      <c r="A7067">
        <v>211113070110001</v>
      </c>
      <c r="B7067">
        <v>221</v>
      </c>
      <c r="C7067" t="s">
        <v>3837</v>
      </c>
      <c r="D7067">
        <v>62201</v>
      </c>
      <c r="E7067">
        <v>2</v>
      </c>
      <c r="F7067">
        <v>12</v>
      </c>
      <c r="G7067" t="s">
        <v>160</v>
      </c>
      <c r="H7067" t="s">
        <v>1847</v>
      </c>
      <c r="I7067" t="s">
        <v>3358</v>
      </c>
      <c r="J7067" t="s">
        <v>2208</v>
      </c>
      <c r="K7067" t="s">
        <v>3838</v>
      </c>
      <c r="L7067" t="s">
        <v>3869</v>
      </c>
      <c r="N7067" t="s">
        <v>1278</v>
      </c>
      <c r="O7067" t="s">
        <v>828</v>
      </c>
      <c r="P7067" t="s">
        <v>3840</v>
      </c>
      <c r="Q7067" t="s">
        <v>3624</v>
      </c>
      <c r="R7067" t="s">
        <v>794</v>
      </c>
      <c r="S7067" t="s">
        <v>795</v>
      </c>
      <c r="T7067" t="s">
        <v>165</v>
      </c>
      <c r="U7067" t="s">
        <v>1848</v>
      </c>
      <c r="V7067" t="s">
        <v>3842</v>
      </c>
      <c r="W7067" t="s">
        <v>3265</v>
      </c>
      <c r="X7067" t="s">
        <v>3843</v>
      </c>
      <c r="AA7067" s="94">
        <v>246277.89899999998</v>
      </c>
      <c r="AB7067" s="94">
        <v>246277.9</v>
      </c>
      <c r="AC7067">
        <f t="shared" si="220"/>
        <v>6000</v>
      </c>
      <c r="AD7067" t="str">
        <f t="shared" si="221"/>
        <v>307</v>
      </c>
    </row>
    <row r="7068" spans="1:30" hidden="1" x14ac:dyDescent="0.25">
      <c r="A7068">
        <v>211113070110001</v>
      </c>
      <c r="B7068">
        <v>171</v>
      </c>
      <c r="C7068" t="s">
        <v>429</v>
      </c>
      <c r="D7068">
        <v>62201</v>
      </c>
      <c r="E7068">
        <v>2</v>
      </c>
      <c r="F7068">
        <v>25</v>
      </c>
      <c r="G7068" t="s">
        <v>432</v>
      </c>
      <c r="H7068" t="s">
        <v>143</v>
      </c>
      <c r="I7068" t="s">
        <v>1307</v>
      </c>
      <c r="J7068" t="s">
        <v>125</v>
      </c>
      <c r="K7068" t="s">
        <v>3699</v>
      </c>
      <c r="L7068" t="s">
        <v>3870</v>
      </c>
      <c r="N7068" t="s">
        <v>1278</v>
      </c>
      <c r="O7068" t="s">
        <v>398</v>
      </c>
      <c r="P7068" t="s">
        <v>392</v>
      </c>
      <c r="Q7068" t="s">
        <v>3624</v>
      </c>
      <c r="R7068" t="s">
        <v>794</v>
      </c>
      <c r="S7068" t="s">
        <v>132</v>
      </c>
      <c r="T7068" t="s">
        <v>393</v>
      </c>
      <c r="U7068" t="s">
        <v>151</v>
      </c>
      <c r="V7068" t="s">
        <v>1308</v>
      </c>
      <c r="W7068" t="s">
        <v>136</v>
      </c>
      <c r="X7068" t="s">
        <v>3701</v>
      </c>
      <c r="AA7068" s="94">
        <v>4968176.7200000007</v>
      </c>
      <c r="AB7068" s="94">
        <v>4968176.72</v>
      </c>
      <c r="AC7068">
        <f t="shared" si="220"/>
        <v>6000</v>
      </c>
      <c r="AD7068" t="str">
        <f t="shared" si="221"/>
        <v>307</v>
      </c>
    </row>
    <row r="7069" spans="1:30" hidden="1" x14ac:dyDescent="0.25">
      <c r="A7069">
        <v>211113070110001</v>
      </c>
      <c r="B7069">
        <v>221</v>
      </c>
      <c r="C7069" t="s">
        <v>3837</v>
      </c>
      <c r="D7069">
        <v>62401</v>
      </c>
      <c r="E7069">
        <v>2</v>
      </c>
      <c r="F7069">
        <v>12</v>
      </c>
      <c r="G7069" t="s">
        <v>160</v>
      </c>
      <c r="H7069" t="s">
        <v>1847</v>
      </c>
      <c r="I7069" t="s">
        <v>3358</v>
      </c>
      <c r="J7069" t="s">
        <v>304</v>
      </c>
      <c r="K7069" t="s">
        <v>3838</v>
      </c>
      <c r="L7069" t="s">
        <v>3871</v>
      </c>
      <c r="N7069" t="s">
        <v>1278</v>
      </c>
      <c r="O7069" t="s">
        <v>828</v>
      </c>
      <c r="P7069" t="s">
        <v>3840</v>
      </c>
      <c r="Q7069" t="s">
        <v>3841</v>
      </c>
      <c r="R7069" t="s">
        <v>794</v>
      </c>
      <c r="S7069" t="s">
        <v>795</v>
      </c>
      <c r="T7069" t="s">
        <v>165</v>
      </c>
      <c r="U7069" t="s">
        <v>1848</v>
      </c>
      <c r="V7069" t="s">
        <v>3842</v>
      </c>
      <c r="W7069" t="s">
        <v>3188</v>
      </c>
      <c r="X7069" t="s">
        <v>3843</v>
      </c>
      <c r="AA7069" s="94">
        <v>267010.842</v>
      </c>
      <c r="AB7069" s="94">
        <v>267010.84000000003</v>
      </c>
      <c r="AC7069">
        <f t="shared" si="220"/>
        <v>6000</v>
      </c>
      <c r="AD7069" t="str">
        <f t="shared" si="221"/>
        <v>307</v>
      </c>
    </row>
    <row r="7070" spans="1:30" hidden="1" x14ac:dyDescent="0.25">
      <c r="A7070">
        <v>211113080100001</v>
      </c>
      <c r="B7070">
        <v>253</v>
      </c>
      <c r="C7070" t="s">
        <v>3872</v>
      </c>
      <c r="D7070">
        <v>51501</v>
      </c>
      <c r="E7070">
        <v>2</v>
      </c>
      <c r="F7070">
        <v>12</v>
      </c>
      <c r="G7070" t="s">
        <v>160</v>
      </c>
      <c r="H7070" t="s">
        <v>388</v>
      </c>
      <c r="I7070" t="s">
        <v>124</v>
      </c>
      <c r="J7070" t="s">
        <v>125</v>
      </c>
      <c r="K7070" t="s">
        <v>3873</v>
      </c>
      <c r="L7070" t="s">
        <v>3874</v>
      </c>
      <c r="N7070" t="s">
        <v>1570</v>
      </c>
      <c r="O7070" t="s">
        <v>601</v>
      </c>
      <c r="P7070" t="s">
        <v>912</v>
      </c>
      <c r="Q7070" t="s">
        <v>3445</v>
      </c>
      <c r="R7070" t="s">
        <v>794</v>
      </c>
      <c r="S7070" t="s">
        <v>795</v>
      </c>
      <c r="T7070" t="s">
        <v>165</v>
      </c>
      <c r="U7070" t="s">
        <v>394</v>
      </c>
      <c r="V7070" t="s">
        <v>135</v>
      </c>
      <c r="W7070" t="s">
        <v>136</v>
      </c>
      <c r="X7070" t="s">
        <v>3875</v>
      </c>
      <c r="AA7070" s="94">
        <v>2839680</v>
      </c>
      <c r="AB7070" s="94">
        <v>2839680</v>
      </c>
      <c r="AC7070">
        <f t="shared" si="220"/>
        <v>5000</v>
      </c>
      <c r="AD7070" t="str">
        <f t="shared" si="221"/>
        <v>308</v>
      </c>
    </row>
    <row r="7071" spans="1:30" hidden="1" x14ac:dyDescent="0.25">
      <c r="A7071">
        <v>211113080100001</v>
      </c>
      <c r="B7071">
        <v>253</v>
      </c>
      <c r="C7071" t="s">
        <v>3872</v>
      </c>
      <c r="D7071">
        <v>51501</v>
      </c>
      <c r="E7071">
        <v>2</v>
      </c>
      <c r="F7071">
        <v>12</v>
      </c>
      <c r="G7071" t="s">
        <v>160</v>
      </c>
      <c r="H7071" t="s">
        <v>143</v>
      </c>
      <c r="I7071" t="s">
        <v>124</v>
      </c>
      <c r="J7071" t="s">
        <v>125</v>
      </c>
      <c r="K7071" t="s">
        <v>3876</v>
      </c>
      <c r="L7071" t="s">
        <v>3877</v>
      </c>
      <c r="N7071" t="s">
        <v>1570</v>
      </c>
      <c r="O7071" t="s">
        <v>601</v>
      </c>
      <c r="P7071" t="s">
        <v>912</v>
      </c>
      <c r="Q7071" t="s">
        <v>3445</v>
      </c>
      <c r="R7071" t="s">
        <v>794</v>
      </c>
      <c r="S7071" t="s">
        <v>795</v>
      </c>
      <c r="T7071" t="s">
        <v>165</v>
      </c>
      <c r="U7071" t="s">
        <v>151</v>
      </c>
      <c r="V7071" t="s">
        <v>135</v>
      </c>
      <c r="W7071" t="s">
        <v>136</v>
      </c>
      <c r="X7071" t="s">
        <v>3878</v>
      </c>
      <c r="AA7071" s="94">
        <v>131825.06</v>
      </c>
      <c r="AB7071" s="94">
        <v>131825.06</v>
      </c>
      <c r="AC7071">
        <f t="shared" si="220"/>
        <v>5000</v>
      </c>
      <c r="AD7071" t="str">
        <f t="shared" si="221"/>
        <v>308</v>
      </c>
    </row>
    <row r="7072" spans="1:30" hidden="1" x14ac:dyDescent="0.25">
      <c r="A7072">
        <v>211113080100001</v>
      </c>
      <c r="B7072">
        <v>253</v>
      </c>
      <c r="C7072" t="s">
        <v>3872</v>
      </c>
      <c r="D7072">
        <v>51501</v>
      </c>
      <c r="E7072">
        <v>2</v>
      </c>
      <c r="F7072">
        <v>12</v>
      </c>
      <c r="G7072" t="s">
        <v>160</v>
      </c>
      <c r="H7072" t="s">
        <v>143</v>
      </c>
      <c r="I7072" t="s">
        <v>124</v>
      </c>
      <c r="J7072" t="s">
        <v>125</v>
      </c>
      <c r="K7072" t="s">
        <v>3879</v>
      </c>
      <c r="L7072" t="s">
        <v>3880</v>
      </c>
      <c r="N7072" t="s">
        <v>1570</v>
      </c>
      <c r="O7072" t="s">
        <v>601</v>
      </c>
      <c r="P7072" t="s">
        <v>912</v>
      </c>
      <c r="Q7072" t="s">
        <v>3445</v>
      </c>
      <c r="R7072" t="s">
        <v>794</v>
      </c>
      <c r="S7072" t="s">
        <v>795</v>
      </c>
      <c r="T7072" t="s">
        <v>165</v>
      </c>
      <c r="U7072" t="s">
        <v>151</v>
      </c>
      <c r="V7072" t="s">
        <v>135</v>
      </c>
      <c r="W7072" t="s">
        <v>136</v>
      </c>
      <c r="X7072" t="s">
        <v>3881</v>
      </c>
      <c r="AA7072" s="94">
        <v>40397</v>
      </c>
      <c r="AB7072" s="94">
        <v>40397</v>
      </c>
      <c r="AC7072">
        <f t="shared" si="220"/>
        <v>5000</v>
      </c>
      <c r="AD7072" t="str">
        <f t="shared" si="221"/>
        <v>308</v>
      </c>
    </row>
    <row r="7073" spans="1:30" hidden="1" x14ac:dyDescent="0.25">
      <c r="A7073">
        <v>211113080100001</v>
      </c>
      <c r="B7073">
        <v>253</v>
      </c>
      <c r="C7073" t="s">
        <v>3872</v>
      </c>
      <c r="D7073">
        <v>51901</v>
      </c>
      <c r="E7073">
        <v>2</v>
      </c>
      <c r="F7073">
        <v>12</v>
      </c>
      <c r="G7073" t="s">
        <v>160</v>
      </c>
      <c r="H7073" t="s">
        <v>143</v>
      </c>
      <c r="I7073" t="s">
        <v>124</v>
      </c>
      <c r="J7073" t="s">
        <v>125</v>
      </c>
      <c r="K7073" t="s">
        <v>3879</v>
      </c>
      <c r="L7073" t="s">
        <v>3882</v>
      </c>
      <c r="N7073" t="s">
        <v>1570</v>
      </c>
      <c r="O7073" t="s">
        <v>601</v>
      </c>
      <c r="P7073" t="s">
        <v>912</v>
      </c>
      <c r="Q7073" t="s">
        <v>3473</v>
      </c>
      <c r="R7073" t="s">
        <v>794</v>
      </c>
      <c r="S7073" t="s">
        <v>795</v>
      </c>
      <c r="T7073" t="s">
        <v>165</v>
      </c>
      <c r="U7073" t="s">
        <v>151</v>
      </c>
      <c r="V7073" t="s">
        <v>135</v>
      </c>
      <c r="W7073" t="s">
        <v>136</v>
      </c>
      <c r="X7073" t="s">
        <v>3881</v>
      </c>
      <c r="AA7073" s="94">
        <v>45843.199999999997</v>
      </c>
      <c r="AB7073" s="94">
        <v>45843.199999999997</v>
      </c>
      <c r="AC7073">
        <f t="shared" si="220"/>
        <v>5000</v>
      </c>
      <c r="AD7073" t="str">
        <f t="shared" si="221"/>
        <v>308</v>
      </c>
    </row>
    <row r="7074" spans="1:30" hidden="1" x14ac:dyDescent="0.25">
      <c r="A7074">
        <v>211113080100001</v>
      </c>
      <c r="B7074">
        <v>253</v>
      </c>
      <c r="C7074" t="s">
        <v>3872</v>
      </c>
      <c r="D7074">
        <v>52101</v>
      </c>
      <c r="E7074">
        <v>2</v>
      </c>
      <c r="F7074">
        <v>12</v>
      </c>
      <c r="G7074" t="s">
        <v>160</v>
      </c>
      <c r="H7074" t="s">
        <v>143</v>
      </c>
      <c r="I7074" t="s">
        <v>124</v>
      </c>
      <c r="J7074" t="s">
        <v>125</v>
      </c>
      <c r="K7074" t="s">
        <v>3879</v>
      </c>
      <c r="L7074" t="s">
        <v>3883</v>
      </c>
      <c r="N7074" t="s">
        <v>1570</v>
      </c>
      <c r="O7074" t="s">
        <v>601</v>
      </c>
      <c r="P7074" t="s">
        <v>912</v>
      </c>
      <c r="Q7074" t="s">
        <v>1954</v>
      </c>
      <c r="R7074" t="s">
        <v>794</v>
      </c>
      <c r="S7074" t="s">
        <v>795</v>
      </c>
      <c r="T7074" t="s">
        <v>165</v>
      </c>
      <c r="U7074" t="s">
        <v>151</v>
      </c>
      <c r="V7074" t="s">
        <v>135</v>
      </c>
      <c r="W7074" t="s">
        <v>136</v>
      </c>
      <c r="X7074" t="s">
        <v>3881</v>
      </c>
      <c r="AA7074" s="94">
        <v>138162.07999999999</v>
      </c>
      <c r="AB7074" s="94">
        <v>138162.07999999999</v>
      </c>
      <c r="AC7074">
        <f t="shared" si="220"/>
        <v>5000</v>
      </c>
      <c r="AD7074" t="str">
        <f t="shared" si="221"/>
        <v>308</v>
      </c>
    </row>
    <row r="7075" spans="1:30" hidden="1" x14ac:dyDescent="0.25">
      <c r="A7075">
        <v>211113080100001</v>
      </c>
      <c r="B7075">
        <v>253</v>
      </c>
      <c r="C7075" t="s">
        <v>3872</v>
      </c>
      <c r="D7075">
        <v>56401</v>
      </c>
      <c r="E7075">
        <v>2</v>
      </c>
      <c r="F7075">
        <v>12</v>
      </c>
      <c r="G7075" t="s">
        <v>160</v>
      </c>
      <c r="H7075" t="s">
        <v>143</v>
      </c>
      <c r="I7075" t="s">
        <v>124</v>
      </c>
      <c r="J7075" t="s">
        <v>125</v>
      </c>
      <c r="K7075" t="s">
        <v>3879</v>
      </c>
      <c r="L7075" t="s">
        <v>3884</v>
      </c>
      <c r="N7075" t="s">
        <v>1570</v>
      </c>
      <c r="O7075" t="s">
        <v>601</v>
      </c>
      <c r="P7075" t="s">
        <v>912</v>
      </c>
      <c r="Q7075" t="s">
        <v>3558</v>
      </c>
      <c r="R7075" t="s">
        <v>794</v>
      </c>
      <c r="S7075" t="s">
        <v>795</v>
      </c>
      <c r="T7075" t="s">
        <v>165</v>
      </c>
      <c r="U7075" t="s">
        <v>151</v>
      </c>
      <c r="V7075" t="s">
        <v>135</v>
      </c>
      <c r="W7075" t="s">
        <v>136</v>
      </c>
      <c r="X7075" t="s">
        <v>3881</v>
      </c>
      <c r="AA7075" s="94">
        <v>54103.7</v>
      </c>
      <c r="AB7075" s="94">
        <v>54103.7</v>
      </c>
      <c r="AC7075">
        <f t="shared" si="220"/>
        <v>5000</v>
      </c>
      <c r="AD7075" t="str">
        <f t="shared" si="221"/>
        <v>308</v>
      </c>
    </row>
    <row r="7076" spans="1:30" hidden="1" x14ac:dyDescent="0.25">
      <c r="A7076" t="s">
        <v>2255</v>
      </c>
      <c r="B7076">
        <v>252</v>
      </c>
      <c r="C7076" t="s">
        <v>3885</v>
      </c>
      <c r="D7076">
        <v>62201</v>
      </c>
      <c r="E7076">
        <v>2</v>
      </c>
      <c r="F7076">
        <v>12</v>
      </c>
      <c r="G7076" t="s">
        <v>160</v>
      </c>
      <c r="H7076" t="s">
        <v>143</v>
      </c>
      <c r="I7076" t="s">
        <v>124</v>
      </c>
      <c r="J7076" t="s">
        <v>125</v>
      </c>
      <c r="K7076" t="s">
        <v>3886</v>
      </c>
      <c r="N7076" t="s">
        <v>2258</v>
      </c>
      <c r="O7076" t="s">
        <v>1840</v>
      </c>
      <c r="P7076" t="s">
        <v>3887</v>
      </c>
      <c r="Q7076" t="s">
        <v>3624</v>
      </c>
      <c r="R7076" t="s">
        <v>794</v>
      </c>
      <c r="S7076" t="s">
        <v>795</v>
      </c>
      <c r="T7076" t="s">
        <v>165</v>
      </c>
      <c r="U7076" t="s">
        <v>151</v>
      </c>
      <c r="V7076" t="s">
        <v>135</v>
      </c>
      <c r="W7076" t="s">
        <v>136</v>
      </c>
      <c r="AA7076" s="94">
        <v>50000000</v>
      </c>
      <c r="AB7076" s="94">
        <v>50000000</v>
      </c>
      <c r="AC7076">
        <f t="shared" si="220"/>
        <v>6000</v>
      </c>
      <c r="AD7076" t="str">
        <f t="shared" si="221"/>
        <v>311</v>
      </c>
    </row>
    <row r="7077" spans="1:30" hidden="1" x14ac:dyDescent="0.25">
      <c r="A7077">
        <v>211113080100001</v>
      </c>
      <c r="B7077">
        <v>252</v>
      </c>
      <c r="C7077" t="s">
        <v>3885</v>
      </c>
      <c r="D7077">
        <v>62201</v>
      </c>
      <c r="E7077">
        <v>2</v>
      </c>
      <c r="F7077">
        <v>12</v>
      </c>
      <c r="G7077" t="s">
        <v>160</v>
      </c>
      <c r="H7077" t="s">
        <v>143</v>
      </c>
      <c r="I7077" t="s">
        <v>124</v>
      </c>
      <c r="J7077" t="s">
        <v>125</v>
      </c>
      <c r="K7077" t="s">
        <v>3886</v>
      </c>
      <c r="N7077" t="s">
        <v>1570</v>
      </c>
      <c r="O7077" t="s">
        <v>1840</v>
      </c>
      <c r="P7077" t="s">
        <v>3887</v>
      </c>
      <c r="Q7077" t="s">
        <v>3624</v>
      </c>
      <c r="R7077" t="s">
        <v>794</v>
      </c>
      <c r="S7077" t="s">
        <v>795</v>
      </c>
      <c r="T7077" t="s">
        <v>165</v>
      </c>
      <c r="U7077" t="s">
        <v>151</v>
      </c>
      <c r="V7077" t="s">
        <v>135</v>
      </c>
      <c r="W7077" t="s">
        <v>136</v>
      </c>
      <c r="AA7077" s="94">
        <v>0</v>
      </c>
      <c r="AB7077" s="94">
        <v>0</v>
      </c>
      <c r="AC7077">
        <f t="shared" si="220"/>
        <v>6000</v>
      </c>
      <c r="AD7077" t="str">
        <f t="shared" si="221"/>
        <v>308</v>
      </c>
    </row>
    <row r="7078" spans="1:30" hidden="1" x14ac:dyDescent="0.25">
      <c r="A7078">
        <v>211113100100001</v>
      </c>
      <c r="B7078">
        <v>311</v>
      </c>
      <c r="C7078" t="s">
        <v>3888</v>
      </c>
      <c r="D7078">
        <v>51201</v>
      </c>
      <c r="E7078">
        <v>2</v>
      </c>
      <c r="F7078">
        <v>12</v>
      </c>
      <c r="G7078" t="s">
        <v>160</v>
      </c>
      <c r="H7078" t="s">
        <v>143</v>
      </c>
      <c r="I7078" t="s">
        <v>124</v>
      </c>
      <c r="J7078" t="s">
        <v>125</v>
      </c>
      <c r="K7078" t="s">
        <v>3889</v>
      </c>
      <c r="N7078" t="s">
        <v>1320</v>
      </c>
      <c r="O7078" t="s">
        <v>1321</v>
      </c>
      <c r="P7078" t="s">
        <v>912</v>
      </c>
      <c r="Q7078" t="s">
        <v>3438</v>
      </c>
      <c r="R7078" t="s">
        <v>794</v>
      </c>
      <c r="S7078" t="s">
        <v>795</v>
      </c>
      <c r="T7078" t="s">
        <v>165</v>
      </c>
      <c r="U7078" t="s">
        <v>151</v>
      </c>
      <c r="V7078" t="s">
        <v>135</v>
      </c>
      <c r="W7078" t="s">
        <v>136</v>
      </c>
      <c r="AA7078" s="94">
        <v>51163.37</v>
      </c>
      <c r="AB7078" s="94">
        <v>51163.37</v>
      </c>
      <c r="AC7078">
        <f t="shared" si="220"/>
        <v>5000</v>
      </c>
      <c r="AD7078" t="str">
        <f t="shared" si="221"/>
        <v>310</v>
      </c>
    </row>
    <row r="7079" spans="1:30" hidden="1" x14ac:dyDescent="0.25">
      <c r="A7079">
        <v>211113100100001</v>
      </c>
      <c r="B7079">
        <v>311</v>
      </c>
      <c r="C7079" t="s">
        <v>3888</v>
      </c>
      <c r="D7079">
        <v>51501</v>
      </c>
      <c r="E7079">
        <v>2</v>
      </c>
      <c r="F7079">
        <v>12</v>
      </c>
      <c r="G7079" t="s">
        <v>160</v>
      </c>
      <c r="H7079" t="s">
        <v>143</v>
      </c>
      <c r="I7079" t="s">
        <v>124</v>
      </c>
      <c r="J7079" t="s">
        <v>125</v>
      </c>
      <c r="K7079" t="s">
        <v>3889</v>
      </c>
      <c r="N7079" t="s">
        <v>1320</v>
      </c>
      <c r="O7079" t="s">
        <v>1321</v>
      </c>
      <c r="P7079" t="s">
        <v>912</v>
      </c>
      <c r="Q7079" t="s">
        <v>3445</v>
      </c>
      <c r="R7079" t="s">
        <v>794</v>
      </c>
      <c r="S7079" t="s">
        <v>795</v>
      </c>
      <c r="T7079" t="s">
        <v>165</v>
      </c>
      <c r="U7079" t="s">
        <v>151</v>
      </c>
      <c r="V7079" t="s">
        <v>135</v>
      </c>
      <c r="W7079" t="s">
        <v>136</v>
      </c>
      <c r="AA7079" s="94">
        <v>175409.4</v>
      </c>
      <c r="AB7079" s="94">
        <v>175409.4</v>
      </c>
      <c r="AC7079">
        <f t="shared" si="220"/>
        <v>5000</v>
      </c>
      <c r="AD7079" t="str">
        <f t="shared" si="221"/>
        <v>310</v>
      </c>
    </row>
    <row r="7080" spans="1:30" hidden="1" x14ac:dyDescent="0.25">
      <c r="A7080">
        <v>211113100100001</v>
      </c>
      <c r="B7080">
        <v>311</v>
      </c>
      <c r="C7080" t="s">
        <v>3888</v>
      </c>
      <c r="D7080">
        <v>51901</v>
      </c>
      <c r="E7080">
        <v>2</v>
      </c>
      <c r="F7080">
        <v>12</v>
      </c>
      <c r="G7080" t="s">
        <v>160</v>
      </c>
      <c r="H7080" t="s">
        <v>143</v>
      </c>
      <c r="I7080" t="s">
        <v>124</v>
      </c>
      <c r="J7080" t="s">
        <v>125</v>
      </c>
      <c r="K7080" t="s">
        <v>3889</v>
      </c>
      <c r="N7080" t="s">
        <v>1320</v>
      </c>
      <c r="O7080" t="s">
        <v>1321</v>
      </c>
      <c r="P7080" t="s">
        <v>912</v>
      </c>
      <c r="Q7080" t="s">
        <v>3473</v>
      </c>
      <c r="R7080" t="s">
        <v>794</v>
      </c>
      <c r="S7080" t="s">
        <v>795</v>
      </c>
      <c r="T7080" t="s">
        <v>165</v>
      </c>
      <c r="U7080" t="s">
        <v>151</v>
      </c>
      <c r="V7080" t="s">
        <v>135</v>
      </c>
      <c r="W7080" t="s">
        <v>136</v>
      </c>
      <c r="AA7080" s="94">
        <v>5004.24</v>
      </c>
      <c r="AB7080" s="94">
        <v>5004.24</v>
      </c>
      <c r="AC7080">
        <f t="shared" si="220"/>
        <v>5000</v>
      </c>
      <c r="AD7080" t="str">
        <f t="shared" si="221"/>
        <v>310</v>
      </c>
    </row>
    <row r="7081" spans="1:30" hidden="1" x14ac:dyDescent="0.25">
      <c r="A7081">
        <v>211113100100001</v>
      </c>
      <c r="B7081">
        <v>311</v>
      </c>
      <c r="C7081" t="s">
        <v>3888</v>
      </c>
      <c r="D7081">
        <v>52101</v>
      </c>
      <c r="E7081">
        <v>2</v>
      </c>
      <c r="F7081">
        <v>12</v>
      </c>
      <c r="G7081" t="s">
        <v>160</v>
      </c>
      <c r="H7081" t="s">
        <v>143</v>
      </c>
      <c r="I7081" t="s">
        <v>124</v>
      </c>
      <c r="J7081" t="s">
        <v>125</v>
      </c>
      <c r="K7081" t="s">
        <v>3889</v>
      </c>
      <c r="N7081" t="s">
        <v>1320</v>
      </c>
      <c r="O7081" t="s">
        <v>1321</v>
      </c>
      <c r="P7081" t="s">
        <v>912</v>
      </c>
      <c r="Q7081" t="s">
        <v>1954</v>
      </c>
      <c r="R7081" t="s">
        <v>794</v>
      </c>
      <c r="S7081" t="s">
        <v>795</v>
      </c>
      <c r="T7081" t="s">
        <v>165</v>
      </c>
      <c r="U7081" t="s">
        <v>151</v>
      </c>
      <c r="V7081" t="s">
        <v>135</v>
      </c>
      <c r="W7081" t="s">
        <v>136</v>
      </c>
      <c r="AA7081" s="94">
        <v>27836.52</v>
      </c>
      <c r="AB7081" s="94">
        <v>27836.52</v>
      </c>
      <c r="AC7081">
        <f t="shared" si="220"/>
        <v>5000</v>
      </c>
      <c r="AD7081" t="str">
        <f t="shared" si="221"/>
        <v>310</v>
      </c>
    </row>
    <row r="7082" spans="1:30" hidden="1" x14ac:dyDescent="0.25">
      <c r="A7082">
        <v>211113100100001</v>
      </c>
      <c r="B7082">
        <v>311</v>
      </c>
      <c r="C7082" t="s">
        <v>3888</v>
      </c>
      <c r="D7082">
        <v>52901</v>
      </c>
      <c r="E7082">
        <v>2</v>
      </c>
      <c r="F7082">
        <v>12</v>
      </c>
      <c r="G7082" t="s">
        <v>160</v>
      </c>
      <c r="H7082" t="s">
        <v>143</v>
      </c>
      <c r="I7082" t="s">
        <v>124</v>
      </c>
      <c r="J7082" t="s">
        <v>125</v>
      </c>
      <c r="K7082" t="s">
        <v>3889</v>
      </c>
      <c r="N7082" t="s">
        <v>1320</v>
      </c>
      <c r="O7082" t="s">
        <v>1321</v>
      </c>
      <c r="P7082" t="s">
        <v>912</v>
      </c>
      <c r="Q7082" t="s">
        <v>3890</v>
      </c>
      <c r="R7082" t="s">
        <v>794</v>
      </c>
      <c r="S7082" t="s">
        <v>795</v>
      </c>
      <c r="T7082" t="s">
        <v>165</v>
      </c>
      <c r="U7082" t="s">
        <v>151</v>
      </c>
      <c r="V7082" t="s">
        <v>135</v>
      </c>
      <c r="W7082" t="s">
        <v>136</v>
      </c>
      <c r="AA7082" s="94">
        <v>37236</v>
      </c>
      <c r="AB7082" s="94">
        <v>37236</v>
      </c>
      <c r="AC7082">
        <f t="shared" si="220"/>
        <v>5000</v>
      </c>
      <c r="AD7082" t="str">
        <f t="shared" si="221"/>
        <v>310</v>
      </c>
    </row>
    <row r="7083" spans="1:30" hidden="1" x14ac:dyDescent="0.25">
      <c r="A7083">
        <v>211113100100001</v>
      </c>
      <c r="B7083">
        <v>311</v>
      </c>
      <c r="C7083" t="s">
        <v>3888</v>
      </c>
      <c r="D7083">
        <v>54101</v>
      </c>
      <c r="E7083">
        <v>2</v>
      </c>
      <c r="F7083">
        <v>12</v>
      </c>
      <c r="G7083" t="s">
        <v>160</v>
      </c>
      <c r="H7083" t="s">
        <v>143</v>
      </c>
      <c r="I7083" t="s">
        <v>124</v>
      </c>
      <c r="J7083" t="s">
        <v>125</v>
      </c>
      <c r="K7083" t="s">
        <v>3889</v>
      </c>
      <c r="N7083" t="s">
        <v>1320</v>
      </c>
      <c r="O7083" t="s">
        <v>1321</v>
      </c>
      <c r="P7083" t="s">
        <v>912</v>
      </c>
      <c r="Q7083" t="s">
        <v>3518</v>
      </c>
      <c r="R7083" t="s">
        <v>794</v>
      </c>
      <c r="S7083" t="s">
        <v>795</v>
      </c>
      <c r="T7083" t="s">
        <v>165</v>
      </c>
      <c r="U7083" t="s">
        <v>151</v>
      </c>
      <c r="V7083" t="s">
        <v>135</v>
      </c>
      <c r="W7083" t="s">
        <v>136</v>
      </c>
      <c r="AA7083" s="94">
        <v>2347500.0099999998</v>
      </c>
      <c r="AB7083" s="94">
        <v>2347500.0099999998</v>
      </c>
      <c r="AC7083">
        <f t="shared" si="220"/>
        <v>5000</v>
      </c>
      <c r="AD7083" t="str">
        <f t="shared" si="221"/>
        <v>310</v>
      </c>
    </row>
    <row r="7084" spans="1:30" hidden="1" x14ac:dyDescent="0.25">
      <c r="A7084">
        <v>211113100100001</v>
      </c>
      <c r="B7084">
        <v>311</v>
      </c>
      <c r="C7084" t="s">
        <v>3888</v>
      </c>
      <c r="D7084">
        <v>56601</v>
      </c>
      <c r="E7084">
        <v>2</v>
      </c>
      <c r="F7084">
        <v>12</v>
      </c>
      <c r="G7084" t="s">
        <v>160</v>
      </c>
      <c r="H7084" t="s">
        <v>143</v>
      </c>
      <c r="I7084" t="s">
        <v>124</v>
      </c>
      <c r="J7084" t="s">
        <v>125</v>
      </c>
      <c r="K7084" t="s">
        <v>3889</v>
      </c>
      <c r="N7084" t="s">
        <v>1320</v>
      </c>
      <c r="O7084" t="s">
        <v>1321</v>
      </c>
      <c r="P7084" t="s">
        <v>912</v>
      </c>
      <c r="Q7084" t="s">
        <v>3580</v>
      </c>
      <c r="R7084" t="s">
        <v>794</v>
      </c>
      <c r="S7084" t="s">
        <v>795</v>
      </c>
      <c r="T7084" t="s">
        <v>165</v>
      </c>
      <c r="U7084" t="s">
        <v>151</v>
      </c>
      <c r="V7084" t="s">
        <v>135</v>
      </c>
      <c r="W7084" t="s">
        <v>136</v>
      </c>
      <c r="AA7084" s="94">
        <v>10554.84</v>
      </c>
      <c r="AB7084" s="94">
        <v>10554.84</v>
      </c>
      <c r="AC7084">
        <f t="shared" si="220"/>
        <v>5000</v>
      </c>
      <c r="AD7084" t="str">
        <f t="shared" si="221"/>
        <v>310</v>
      </c>
    </row>
    <row r="7085" spans="1:30" hidden="1" x14ac:dyDescent="0.25">
      <c r="A7085">
        <v>211113100100001</v>
      </c>
      <c r="B7085">
        <v>392</v>
      </c>
      <c r="C7085" t="s">
        <v>3124</v>
      </c>
      <c r="D7085">
        <v>62601</v>
      </c>
      <c r="E7085">
        <v>2</v>
      </c>
      <c r="F7085">
        <v>12</v>
      </c>
      <c r="G7085" t="s">
        <v>1318</v>
      </c>
      <c r="H7085" t="s">
        <v>1847</v>
      </c>
      <c r="I7085" t="s">
        <v>124</v>
      </c>
      <c r="J7085" t="s">
        <v>125</v>
      </c>
      <c r="K7085" t="s">
        <v>3891</v>
      </c>
      <c r="L7085" t="s">
        <v>3892</v>
      </c>
      <c r="N7085" t="s">
        <v>1320</v>
      </c>
      <c r="O7085" t="s">
        <v>2054</v>
      </c>
      <c r="P7085" t="s">
        <v>2055</v>
      </c>
      <c r="Q7085" t="s">
        <v>3893</v>
      </c>
      <c r="R7085" t="s">
        <v>794</v>
      </c>
      <c r="S7085" t="s">
        <v>795</v>
      </c>
      <c r="T7085" t="s">
        <v>1324</v>
      </c>
      <c r="U7085" t="s">
        <v>1848</v>
      </c>
      <c r="V7085" t="s">
        <v>135</v>
      </c>
      <c r="W7085" t="s">
        <v>136</v>
      </c>
      <c r="X7085" t="s">
        <v>3894</v>
      </c>
      <c r="AA7085" s="94">
        <v>6309239.0829999978</v>
      </c>
      <c r="AB7085" s="94">
        <v>6309239.0800000001</v>
      </c>
      <c r="AC7085">
        <f t="shared" si="220"/>
        <v>6000</v>
      </c>
      <c r="AD7085" t="str">
        <f t="shared" si="221"/>
        <v>310</v>
      </c>
    </row>
    <row r="7086" spans="1:30" hidden="1" x14ac:dyDescent="0.25">
      <c r="A7086">
        <v>211113100100001</v>
      </c>
      <c r="B7086">
        <v>392</v>
      </c>
      <c r="C7086" t="s">
        <v>3124</v>
      </c>
      <c r="D7086">
        <v>62601</v>
      </c>
      <c r="E7086">
        <v>2</v>
      </c>
      <c r="F7086">
        <v>12</v>
      </c>
      <c r="G7086" t="s">
        <v>1318</v>
      </c>
      <c r="H7086" t="s">
        <v>1847</v>
      </c>
      <c r="I7086" t="s">
        <v>124</v>
      </c>
      <c r="J7086" t="s">
        <v>125</v>
      </c>
      <c r="K7086" t="s">
        <v>3895</v>
      </c>
      <c r="L7086" t="s">
        <v>3896</v>
      </c>
      <c r="N7086" t="s">
        <v>1320</v>
      </c>
      <c r="O7086" t="s">
        <v>2054</v>
      </c>
      <c r="P7086" t="s">
        <v>2055</v>
      </c>
      <c r="Q7086" t="s">
        <v>3893</v>
      </c>
      <c r="R7086" t="s">
        <v>794</v>
      </c>
      <c r="S7086" t="s">
        <v>795</v>
      </c>
      <c r="T7086" t="s">
        <v>1324</v>
      </c>
      <c r="U7086" t="s">
        <v>1848</v>
      </c>
      <c r="V7086" t="s">
        <v>135</v>
      </c>
      <c r="W7086" t="s">
        <v>136</v>
      </c>
      <c r="X7086" t="s">
        <v>3897</v>
      </c>
      <c r="AA7086" s="94">
        <v>3675735.784</v>
      </c>
      <c r="AB7086" s="94">
        <v>3675735.78</v>
      </c>
      <c r="AC7086">
        <f t="shared" si="220"/>
        <v>6000</v>
      </c>
      <c r="AD7086" t="str">
        <f t="shared" si="221"/>
        <v>310</v>
      </c>
    </row>
    <row r="7087" spans="1:30" hidden="1" x14ac:dyDescent="0.25">
      <c r="A7087">
        <v>211113110100001</v>
      </c>
      <c r="B7087">
        <v>221</v>
      </c>
      <c r="C7087" t="s">
        <v>3651</v>
      </c>
      <c r="D7087">
        <v>58101</v>
      </c>
      <c r="E7087">
        <v>2</v>
      </c>
      <c r="F7087">
        <v>12</v>
      </c>
      <c r="G7087" t="s">
        <v>160</v>
      </c>
      <c r="H7087" t="s">
        <v>3181</v>
      </c>
      <c r="I7087" t="s">
        <v>124</v>
      </c>
      <c r="J7087" t="s">
        <v>125</v>
      </c>
      <c r="K7087" t="s">
        <v>3898</v>
      </c>
      <c r="L7087" t="s">
        <v>3899</v>
      </c>
      <c r="N7087" t="s">
        <v>2258</v>
      </c>
      <c r="O7087" t="s">
        <v>828</v>
      </c>
      <c r="P7087" t="s">
        <v>3656</v>
      </c>
      <c r="Q7087" t="s">
        <v>3900</v>
      </c>
      <c r="R7087" t="s">
        <v>794</v>
      </c>
      <c r="S7087" t="s">
        <v>795</v>
      </c>
      <c r="T7087" t="s">
        <v>165</v>
      </c>
      <c r="U7087" t="s">
        <v>3183</v>
      </c>
      <c r="V7087" t="s">
        <v>135</v>
      </c>
      <c r="W7087" t="s">
        <v>136</v>
      </c>
      <c r="X7087" t="s">
        <v>3901</v>
      </c>
      <c r="AA7087" s="94">
        <v>5037995.9099999992</v>
      </c>
      <c r="AB7087" s="94">
        <v>5037995.91</v>
      </c>
      <c r="AC7087">
        <f t="shared" si="220"/>
        <v>5000</v>
      </c>
      <c r="AD7087" t="str">
        <f t="shared" si="221"/>
        <v>311</v>
      </c>
    </row>
    <row r="7088" spans="1:30" hidden="1" x14ac:dyDescent="0.25">
      <c r="A7088" t="s">
        <v>2255</v>
      </c>
      <c r="B7088" t="s">
        <v>2256</v>
      </c>
      <c r="C7088" t="s">
        <v>3902</v>
      </c>
      <c r="D7088" t="s">
        <v>3903</v>
      </c>
      <c r="E7088" t="s">
        <v>790</v>
      </c>
      <c r="F7088" t="s">
        <v>431</v>
      </c>
      <c r="G7088" t="s">
        <v>826</v>
      </c>
      <c r="H7088" t="s">
        <v>388</v>
      </c>
      <c r="I7088" t="s">
        <v>124</v>
      </c>
      <c r="J7088" t="s">
        <v>125</v>
      </c>
      <c r="K7088" t="s">
        <v>3904</v>
      </c>
      <c r="N7088" t="s">
        <v>2258</v>
      </c>
      <c r="O7088" t="s">
        <v>828</v>
      </c>
      <c r="P7088" t="s">
        <v>3182</v>
      </c>
      <c r="Q7088" t="s">
        <v>3841</v>
      </c>
      <c r="R7088" t="s">
        <v>794</v>
      </c>
      <c r="S7088" t="s">
        <v>132</v>
      </c>
      <c r="T7088" t="s">
        <v>830</v>
      </c>
      <c r="U7088" t="s">
        <v>394</v>
      </c>
      <c r="V7088" t="s">
        <v>135</v>
      </c>
      <c r="W7088" t="s">
        <v>136</v>
      </c>
      <c r="X7088" t="s">
        <v>3905</v>
      </c>
      <c r="Y7088" s="94">
        <v>17151875.359999999</v>
      </c>
      <c r="AA7088" s="94">
        <v>0</v>
      </c>
      <c r="AB7088" s="94">
        <v>0</v>
      </c>
      <c r="AC7088">
        <f t="shared" si="220"/>
        <v>6000</v>
      </c>
      <c r="AD7088" t="str">
        <f t="shared" si="221"/>
        <v>311</v>
      </c>
    </row>
    <row r="7089" spans="1:30" hidden="1" x14ac:dyDescent="0.25">
      <c r="A7089" t="s">
        <v>2255</v>
      </c>
      <c r="B7089" t="s">
        <v>2256</v>
      </c>
      <c r="C7089" t="s">
        <v>3906</v>
      </c>
      <c r="D7089" t="s">
        <v>3903</v>
      </c>
      <c r="E7089" t="s">
        <v>790</v>
      </c>
      <c r="F7089" t="s">
        <v>431</v>
      </c>
      <c r="G7089" t="s">
        <v>3907</v>
      </c>
      <c r="H7089" t="s">
        <v>143</v>
      </c>
      <c r="I7089" t="s">
        <v>124</v>
      </c>
      <c r="J7089" t="s">
        <v>125</v>
      </c>
      <c r="K7089" t="s">
        <v>3908</v>
      </c>
      <c r="L7089" t="s">
        <v>3909</v>
      </c>
      <c r="N7089" t="s">
        <v>2258</v>
      </c>
      <c r="O7089" t="s">
        <v>828</v>
      </c>
      <c r="P7089" t="s">
        <v>3182</v>
      </c>
      <c r="Q7089" t="s">
        <v>3841</v>
      </c>
      <c r="R7089" t="s">
        <v>794</v>
      </c>
      <c r="S7089" t="s">
        <v>132</v>
      </c>
      <c r="T7089" t="s">
        <v>3910</v>
      </c>
      <c r="U7089" t="s">
        <v>151</v>
      </c>
      <c r="V7089" t="s">
        <v>135</v>
      </c>
      <c r="W7089" t="s">
        <v>136</v>
      </c>
      <c r="X7089" t="s">
        <v>3911</v>
      </c>
      <c r="Z7089" s="94">
        <v>2523152.647420492</v>
      </c>
      <c r="AA7089" s="94">
        <v>0</v>
      </c>
      <c r="AB7089" s="94">
        <v>0</v>
      </c>
      <c r="AC7089">
        <f t="shared" si="220"/>
        <v>6000</v>
      </c>
      <c r="AD7089" t="str">
        <f t="shared" si="221"/>
        <v>311</v>
      </c>
    </row>
    <row r="7090" spans="1:30" hidden="1" x14ac:dyDescent="0.25">
      <c r="A7090" t="s">
        <v>2255</v>
      </c>
      <c r="B7090" t="s">
        <v>2256</v>
      </c>
      <c r="C7090" t="s">
        <v>3912</v>
      </c>
      <c r="D7090" t="s">
        <v>3903</v>
      </c>
      <c r="E7090" t="s">
        <v>790</v>
      </c>
      <c r="F7090" t="s">
        <v>431</v>
      </c>
      <c r="G7090" t="s">
        <v>826</v>
      </c>
      <c r="H7090" t="s">
        <v>388</v>
      </c>
      <c r="I7090" t="s">
        <v>124</v>
      </c>
      <c r="J7090" t="s">
        <v>125</v>
      </c>
      <c r="K7090" t="s">
        <v>3913</v>
      </c>
      <c r="N7090" t="s">
        <v>2258</v>
      </c>
      <c r="O7090" t="s">
        <v>828</v>
      </c>
      <c r="P7090" t="s">
        <v>3182</v>
      </c>
      <c r="Q7090" t="s">
        <v>3841</v>
      </c>
      <c r="R7090" t="s">
        <v>794</v>
      </c>
      <c r="S7090" t="s">
        <v>132</v>
      </c>
      <c r="T7090" t="s">
        <v>830</v>
      </c>
      <c r="U7090" t="s">
        <v>394</v>
      </c>
      <c r="V7090" t="s">
        <v>135</v>
      </c>
      <c r="W7090" t="s">
        <v>136</v>
      </c>
      <c r="X7090" t="s">
        <v>3914</v>
      </c>
      <c r="Y7090" s="94">
        <v>4000000</v>
      </c>
      <c r="AA7090" s="94">
        <v>0</v>
      </c>
      <c r="AB7090" s="94">
        <v>0</v>
      </c>
      <c r="AC7090">
        <f t="shared" si="220"/>
        <v>6000</v>
      </c>
      <c r="AD7090" t="str">
        <f t="shared" si="221"/>
        <v>311</v>
      </c>
    </row>
    <row r="7091" spans="1:30" hidden="1" x14ac:dyDescent="0.25">
      <c r="A7091">
        <v>211113110100001</v>
      </c>
      <c r="B7091">
        <v>213</v>
      </c>
      <c r="C7091" t="s">
        <v>3915</v>
      </c>
      <c r="D7091">
        <v>61401</v>
      </c>
      <c r="E7091">
        <v>2</v>
      </c>
      <c r="F7091">
        <v>12</v>
      </c>
      <c r="G7091" t="s">
        <v>3916</v>
      </c>
      <c r="H7091" t="s">
        <v>411</v>
      </c>
      <c r="I7091" t="s">
        <v>124</v>
      </c>
      <c r="J7091" t="s">
        <v>125</v>
      </c>
      <c r="K7091" t="s">
        <v>3917</v>
      </c>
      <c r="L7091" t="s">
        <v>3918</v>
      </c>
      <c r="N7091" t="s">
        <v>2258</v>
      </c>
      <c r="O7091" t="s">
        <v>3919</v>
      </c>
      <c r="P7091" t="s">
        <v>3920</v>
      </c>
      <c r="Q7091" t="s">
        <v>3841</v>
      </c>
      <c r="R7091" t="s">
        <v>794</v>
      </c>
      <c r="S7091" t="s">
        <v>795</v>
      </c>
      <c r="T7091" t="s">
        <v>3921</v>
      </c>
      <c r="U7091" t="s">
        <v>3127</v>
      </c>
      <c r="V7091" t="s">
        <v>135</v>
      </c>
      <c r="W7091" t="s">
        <v>136</v>
      </c>
      <c r="X7091" t="s">
        <v>3922</v>
      </c>
      <c r="AA7091" s="94">
        <v>3602213.6940000001</v>
      </c>
      <c r="AB7091" s="94">
        <v>3602213.69</v>
      </c>
      <c r="AC7091">
        <f t="shared" si="220"/>
        <v>6000</v>
      </c>
      <c r="AD7091" t="str">
        <f t="shared" si="221"/>
        <v>311</v>
      </c>
    </row>
    <row r="7092" spans="1:30" hidden="1" x14ac:dyDescent="0.25">
      <c r="A7092">
        <v>211113110100001</v>
      </c>
      <c r="B7092">
        <v>221</v>
      </c>
      <c r="C7092" t="s">
        <v>3902</v>
      </c>
      <c r="D7092">
        <v>61401</v>
      </c>
      <c r="E7092">
        <v>2</v>
      </c>
      <c r="F7092">
        <v>12</v>
      </c>
      <c r="G7092" t="s">
        <v>160</v>
      </c>
      <c r="H7092" t="s">
        <v>1847</v>
      </c>
      <c r="I7092" t="s">
        <v>124</v>
      </c>
      <c r="J7092" t="s">
        <v>125</v>
      </c>
      <c r="K7092" t="s">
        <v>3923</v>
      </c>
      <c r="L7092" t="s">
        <v>3924</v>
      </c>
      <c r="N7092" t="s">
        <v>2258</v>
      </c>
      <c r="O7092" t="s">
        <v>828</v>
      </c>
      <c r="P7092" t="s">
        <v>3182</v>
      </c>
      <c r="Q7092" t="s">
        <v>3841</v>
      </c>
      <c r="R7092" t="s">
        <v>794</v>
      </c>
      <c r="S7092" t="s">
        <v>795</v>
      </c>
      <c r="T7092" t="s">
        <v>165</v>
      </c>
      <c r="U7092" t="s">
        <v>1848</v>
      </c>
      <c r="V7092" t="s">
        <v>135</v>
      </c>
      <c r="W7092" t="s">
        <v>136</v>
      </c>
      <c r="X7092" t="s">
        <v>3925</v>
      </c>
      <c r="AA7092" s="94">
        <v>715088.12</v>
      </c>
      <c r="AB7092" s="94">
        <v>715088.12</v>
      </c>
      <c r="AC7092">
        <f t="shared" si="220"/>
        <v>6000</v>
      </c>
      <c r="AD7092" t="str">
        <f t="shared" si="221"/>
        <v>311</v>
      </c>
    </row>
    <row r="7093" spans="1:30" hidden="1" x14ac:dyDescent="0.25">
      <c r="A7093">
        <v>211113110100001</v>
      </c>
      <c r="B7093">
        <v>221</v>
      </c>
      <c r="C7093" t="s">
        <v>3902</v>
      </c>
      <c r="D7093">
        <v>61401</v>
      </c>
      <c r="E7093">
        <v>2</v>
      </c>
      <c r="F7093">
        <v>12</v>
      </c>
      <c r="G7093" t="s">
        <v>160</v>
      </c>
      <c r="H7093" t="s">
        <v>1847</v>
      </c>
      <c r="I7093" t="s">
        <v>124</v>
      </c>
      <c r="J7093" t="s">
        <v>125</v>
      </c>
      <c r="K7093" t="s">
        <v>3926</v>
      </c>
      <c r="L7093" t="s">
        <v>3927</v>
      </c>
      <c r="N7093" t="s">
        <v>2258</v>
      </c>
      <c r="O7093" t="s">
        <v>828</v>
      </c>
      <c r="P7093" t="s">
        <v>3182</v>
      </c>
      <c r="Q7093" t="s">
        <v>3841</v>
      </c>
      <c r="R7093" t="s">
        <v>794</v>
      </c>
      <c r="S7093" t="s">
        <v>795</v>
      </c>
      <c r="T7093" t="s">
        <v>165</v>
      </c>
      <c r="U7093" t="s">
        <v>1848</v>
      </c>
      <c r="V7093" t="s">
        <v>135</v>
      </c>
      <c r="W7093" t="s">
        <v>136</v>
      </c>
      <c r="X7093" t="s">
        <v>3928</v>
      </c>
      <c r="AA7093" s="94">
        <v>350000</v>
      </c>
      <c r="AB7093" s="94">
        <v>350000</v>
      </c>
      <c r="AC7093">
        <f t="shared" si="220"/>
        <v>6000</v>
      </c>
      <c r="AD7093" t="str">
        <f t="shared" si="221"/>
        <v>311</v>
      </c>
    </row>
    <row r="7094" spans="1:30" hidden="1" x14ac:dyDescent="0.25">
      <c r="A7094">
        <v>211113110100001</v>
      </c>
      <c r="B7094">
        <v>221</v>
      </c>
      <c r="C7094" t="s">
        <v>3902</v>
      </c>
      <c r="D7094">
        <v>61401</v>
      </c>
      <c r="E7094">
        <v>2</v>
      </c>
      <c r="F7094">
        <v>12</v>
      </c>
      <c r="G7094" t="s">
        <v>160</v>
      </c>
      <c r="H7094" t="s">
        <v>388</v>
      </c>
      <c r="I7094" t="s">
        <v>124</v>
      </c>
      <c r="J7094" t="s">
        <v>125</v>
      </c>
      <c r="K7094" t="s">
        <v>3926</v>
      </c>
      <c r="L7094" t="s">
        <v>3929</v>
      </c>
      <c r="N7094" t="s">
        <v>2258</v>
      </c>
      <c r="O7094" t="s">
        <v>828</v>
      </c>
      <c r="P7094" t="s">
        <v>3182</v>
      </c>
      <c r="Q7094" t="s">
        <v>3841</v>
      </c>
      <c r="R7094" t="s">
        <v>794</v>
      </c>
      <c r="S7094" t="s">
        <v>795</v>
      </c>
      <c r="T7094" t="s">
        <v>165</v>
      </c>
      <c r="U7094" t="s">
        <v>394</v>
      </c>
      <c r="V7094" t="s">
        <v>135</v>
      </c>
      <c r="W7094" t="s">
        <v>136</v>
      </c>
      <c r="X7094" t="s">
        <v>3928</v>
      </c>
      <c r="AA7094" s="94">
        <v>2506344.62</v>
      </c>
      <c r="AB7094" s="94">
        <v>2506344.62</v>
      </c>
      <c r="AC7094">
        <f t="shared" si="220"/>
        <v>6000</v>
      </c>
      <c r="AD7094" t="str">
        <f t="shared" si="221"/>
        <v>311</v>
      </c>
    </row>
    <row r="7095" spans="1:30" hidden="1" x14ac:dyDescent="0.25">
      <c r="A7095">
        <v>211113110100001</v>
      </c>
      <c r="B7095">
        <v>221</v>
      </c>
      <c r="C7095" t="s">
        <v>3902</v>
      </c>
      <c r="D7095">
        <v>61401</v>
      </c>
      <c r="E7095">
        <v>2</v>
      </c>
      <c r="F7095">
        <v>12</v>
      </c>
      <c r="G7095" t="s">
        <v>160</v>
      </c>
      <c r="H7095" t="s">
        <v>388</v>
      </c>
      <c r="I7095" t="s">
        <v>124</v>
      </c>
      <c r="J7095" t="s">
        <v>125</v>
      </c>
      <c r="K7095" t="s">
        <v>3930</v>
      </c>
      <c r="L7095" t="s">
        <v>3931</v>
      </c>
      <c r="N7095" t="s">
        <v>2258</v>
      </c>
      <c r="O7095" t="s">
        <v>828</v>
      </c>
      <c r="P7095" t="s">
        <v>3182</v>
      </c>
      <c r="Q7095" t="s">
        <v>3841</v>
      </c>
      <c r="R7095" t="s">
        <v>794</v>
      </c>
      <c r="S7095" t="s">
        <v>795</v>
      </c>
      <c r="T7095" t="s">
        <v>165</v>
      </c>
      <c r="U7095" t="s">
        <v>394</v>
      </c>
      <c r="V7095" t="s">
        <v>135</v>
      </c>
      <c r="W7095" t="s">
        <v>136</v>
      </c>
      <c r="X7095" t="s">
        <v>3932</v>
      </c>
      <c r="AA7095" s="94">
        <v>669042.5549999997</v>
      </c>
      <c r="AB7095" s="94">
        <v>669042.56000000006</v>
      </c>
      <c r="AC7095">
        <f t="shared" si="220"/>
        <v>6000</v>
      </c>
      <c r="AD7095" t="str">
        <f t="shared" si="221"/>
        <v>311</v>
      </c>
    </row>
    <row r="7096" spans="1:30" hidden="1" x14ac:dyDescent="0.25">
      <c r="A7096">
        <v>211113110100001</v>
      </c>
      <c r="B7096">
        <v>221</v>
      </c>
      <c r="C7096" t="s">
        <v>3902</v>
      </c>
      <c r="D7096">
        <v>61401</v>
      </c>
      <c r="E7096">
        <v>2</v>
      </c>
      <c r="F7096">
        <v>12</v>
      </c>
      <c r="G7096" t="s">
        <v>160</v>
      </c>
      <c r="H7096" t="s">
        <v>388</v>
      </c>
      <c r="I7096" t="s">
        <v>124</v>
      </c>
      <c r="J7096" t="s">
        <v>125</v>
      </c>
      <c r="K7096" t="s">
        <v>3933</v>
      </c>
      <c r="L7096" t="s">
        <v>3934</v>
      </c>
      <c r="N7096" t="s">
        <v>2258</v>
      </c>
      <c r="O7096" t="s">
        <v>828</v>
      </c>
      <c r="P7096" t="s">
        <v>3182</v>
      </c>
      <c r="Q7096" t="s">
        <v>3841</v>
      </c>
      <c r="R7096" t="s">
        <v>794</v>
      </c>
      <c r="S7096" t="s">
        <v>795</v>
      </c>
      <c r="T7096" t="s">
        <v>165</v>
      </c>
      <c r="U7096" t="s">
        <v>394</v>
      </c>
      <c r="V7096" t="s">
        <v>135</v>
      </c>
      <c r="W7096" t="s">
        <v>136</v>
      </c>
      <c r="X7096" t="s">
        <v>3935</v>
      </c>
      <c r="AA7096" s="94">
        <v>4247918.8499999996</v>
      </c>
      <c r="AB7096" s="94">
        <v>4247918.8499999996</v>
      </c>
      <c r="AC7096">
        <f t="shared" si="220"/>
        <v>6000</v>
      </c>
      <c r="AD7096" t="str">
        <f t="shared" si="221"/>
        <v>311</v>
      </c>
    </row>
    <row r="7097" spans="1:30" hidden="1" x14ac:dyDescent="0.25">
      <c r="A7097">
        <v>211113110100001</v>
      </c>
      <c r="B7097">
        <v>221</v>
      </c>
      <c r="C7097" t="s">
        <v>3902</v>
      </c>
      <c r="D7097">
        <v>61401</v>
      </c>
      <c r="E7097">
        <v>2</v>
      </c>
      <c r="F7097">
        <v>12</v>
      </c>
      <c r="G7097" t="s">
        <v>160</v>
      </c>
      <c r="H7097" t="s">
        <v>388</v>
      </c>
      <c r="I7097" t="s">
        <v>124</v>
      </c>
      <c r="J7097" t="s">
        <v>125</v>
      </c>
      <c r="K7097" t="s">
        <v>3936</v>
      </c>
      <c r="L7097" t="s">
        <v>3937</v>
      </c>
      <c r="N7097" t="s">
        <v>2258</v>
      </c>
      <c r="O7097" t="s">
        <v>828</v>
      </c>
      <c r="P7097" t="s">
        <v>3182</v>
      </c>
      <c r="Q7097" t="s">
        <v>3841</v>
      </c>
      <c r="R7097" t="s">
        <v>794</v>
      </c>
      <c r="S7097" t="s">
        <v>795</v>
      </c>
      <c r="T7097" t="s">
        <v>165</v>
      </c>
      <c r="U7097" t="s">
        <v>394</v>
      </c>
      <c r="V7097" t="s">
        <v>135</v>
      </c>
      <c r="W7097" t="s">
        <v>136</v>
      </c>
      <c r="X7097" t="s">
        <v>3938</v>
      </c>
      <c r="AA7097" s="94">
        <v>750000</v>
      </c>
      <c r="AB7097" s="94">
        <v>750000</v>
      </c>
      <c r="AC7097">
        <f t="shared" si="220"/>
        <v>6000</v>
      </c>
      <c r="AD7097" t="str">
        <f t="shared" si="221"/>
        <v>311</v>
      </c>
    </row>
    <row r="7098" spans="1:30" hidden="1" x14ac:dyDescent="0.25">
      <c r="A7098">
        <v>211113110100001</v>
      </c>
      <c r="B7098">
        <v>221</v>
      </c>
      <c r="C7098" t="s">
        <v>3902</v>
      </c>
      <c r="D7098">
        <v>61401</v>
      </c>
      <c r="E7098">
        <v>2</v>
      </c>
      <c r="F7098">
        <v>12</v>
      </c>
      <c r="G7098" t="s">
        <v>160</v>
      </c>
      <c r="H7098" t="s">
        <v>388</v>
      </c>
      <c r="I7098" t="s">
        <v>124</v>
      </c>
      <c r="J7098" t="s">
        <v>125</v>
      </c>
      <c r="K7098" t="s">
        <v>3939</v>
      </c>
      <c r="L7098" t="s">
        <v>3940</v>
      </c>
      <c r="N7098" t="s">
        <v>2258</v>
      </c>
      <c r="O7098" t="s">
        <v>828</v>
      </c>
      <c r="P7098" t="s">
        <v>3182</v>
      </c>
      <c r="Q7098" t="s">
        <v>3841</v>
      </c>
      <c r="R7098" t="s">
        <v>794</v>
      </c>
      <c r="S7098" t="s">
        <v>795</v>
      </c>
      <c r="T7098" t="s">
        <v>165</v>
      </c>
      <c r="U7098" t="s">
        <v>394</v>
      </c>
      <c r="V7098" t="s">
        <v>135</v>
      </c>
      <c r="W7098" t="s">
        <v>136</v>
      </c>
      <c r="X7098" t="s">
        <v>3941</v>
      </c>
      <c r="AA7098" s="94">
        <v>2004459.7950000002</v>
      </c>
      <c r="AB7098" s="94">
        <v>2004459.8</v>
      </c>
      <c r="AC7098">
        <f t="shared" si="220"/>
        <v>6000</v>
      </c>
      <c r="AD7098" t="str">
        <f t="shared" si="221"/>
        <v>311</v>
      </c>
    </row>
    <row r="7099" spans="1:30" hidden="1" x14ac:dyDescent="0.25">
      <c r="A7099">
        <v>211113110100001</v>
      </c>
      <c r="B7099">
        <v>221</v>
      </c>
      <c r="C7099" t="s">
        <v>3902</v>
      </c>
      <c r="D7099">
        <v>61401</v>
      </c>
      <c r="E7099">
        <v>2</v>
      </c>
      <c r="F7099">
        <v>12</v>
      </c>
      <c r="G7099" t="s">
        <v>160</v>
      </c>
      <c r="H7099" t="s">
        <v>388</v>
      </c>
      <c r="I7099" t="s">
        <v>124</v>
      </c>
      <c r="J7099" t="s">
        <v>125</v>
      </c>
      <c r="K7099" t="s">
        <v>3942</v>
      </c>
      <c r="L7099" t="s">
        <v>3943</v>
      </c>
      <c r="N7099" t="s">
        <v>2258</v>
      </c>
      <c r="O7099" t="s">
        <v>828</v>
      </c>
      <c r="P7099" t="s">
        <v>3182</v>
      </c>
      <c r="Q7099" t="s">
        <v>3841</v>
      </c>
      <c r="R7099" t="s">
        <v>794</v>
      </c>
      <c r="S7099" t="s">
        <v>795</v>
      </c>
      <c r="T7099" t="s">
        <v>165</v>
      </c>
      <c r="U7099" t="s">
        <v>394</v>
      </c>
      <c r="V7099" t="s">
        <v>135</v>
      </c>
      <c r="W7099" t="s">
        <v>136</v>
      </c>
      <c r="X7099" t="s">
        <v>3944</v>
      </c>
      <c r="AA7099" s="94">
        <v>4951066.8839999996</v>
      </c>
      <c r="AB7099" s="94">
        <v>4951066.88</v>
      </c>
      <c r="AC7099">
        <f t="shared" si="220"/>
        <v>6000</v>
      </c>
      <c r="AD7099" t="str">
        <f t="shared" si="221"/>
        <v>311</v>
      </c>
    </row>
    <row r="7100" spans="1:30" hidden="1" x14ac:dyDescent="0.25">
      <c r="A7100">
        <v>211113110100001</v>
      </c>
      <c r="B7100">
        <v>221</v>
      </c>
      <c r="C7100" t="s">
        <v>3902</v>
      </c>
      <c r="D7100">
        <v>61401</v>
      </c>
      <c r="E7100">
        <v>2</v>
      </c>
      <c r="F7100">
        <v>12</v>
      </c>
      <c r="G7100" t="s">
        <v>160</v>
      </c>
      <c r="H7100" t="s">
        <v>143</v>
      </c>
      <c r="I7100" t="s">
        <v>124</v>
      </c>
      <c r="J7100" t="s">
        <v>125</v>
      </c>
      <c r="K7100">
        <v>218009701</v>
      </c>
      <c r="L7100" t="s">
        <v>3945</v>
      </c>
      <c r="N7100" t="s">
        <v>2258</v>
      </c>
      <c r="O7100" t="s">
        <v>828</v>
      </c>
      <c r="P7100" t="s">
        <v>3182</v>
      </c>
      <c r="Q7100" t="s">
        <v>3841</v>
      </c>
      <c r="R7100" t="s">
        <v>794</v>
      </c>
      <c r="S7100" t="s">
        <v>795</v>
      </c>
      <c r="T7100" t="s">
        <v>165</v>
      </c>
      <c r="U7100" t="s">
        <v>151</v>
      </c>
      <c r="V7100" t="s">
        <v>135</v>
      </c>
      <c r="W7100" t="s">
        <v>136</v>
      </c>
      <c r="X7100" t="s">
        <v>3946</v>
      </c>
      <c r="AA7100" s="94">
        <v>3500000</v>
      </c>
      <c r="AB7100" s="94">
        <v>3500000</v>
      </c>
      <c r="AC7100">
        <f t="shared" si="220"/>
        <v>6000</v>
      </c>
      <c r="AD7100" t="str">
        <f t="shared" si="221"/>
        <v>311</v>
      </c>
    </row>
    <row r="7101" spans="1:30" hidden="1" x14ac:dyDescent="0.25">
      <c r="A7101">
        <v>211113110100001</v>
      </c>
      <c r="B7101">
        <v>221</v>
      </c>
      <c r="C7101" t="s">
        <v>3947</v>
      </c>
      <c r="D7101">
        <v>61401</v>
      </c>
      <c r="E7101">
        <v>2</v>
      </c>
      <c r="F7101">
        <v>12</v>
      </c>
      <c r="G7101" t="s">
        <v>160</v>
      </c>
      <c r="H7101" t="s">
        <v>388</v>
      </c>
      <c r="I7101" t="s">
        <v>124</v>
      </c>
      <c r="J7101" t="s">
        <v>125</v>
      </c>
      <c r="K7101" t="s">
        <v>3948</v>
      </c>
      <c r="L7101" t="s">
        <v>3949</v>
      </c>
      <c r="N7101" t="s">
        <v>2258</v>
      </c>
      <c r="O7101" t="s">
        <v>828</v>
      </c>
      <c r="P7101" t="s">
        <v>3182</v>
      </c>
      <c r="Q7101" t="s">
        <v>3841</v>
      </c>
      <c r="R7101" t="s">
        <v>794</v>
      </c>
      <c r="S7101" t="s">
        <v>795</v>
      </c>
      <c r="T7101" t="s">
        <v>165</v>
      </c>
      <c r="U7101" t="s">
        <v>394</v>
      </c>
      <c r="V7101" t="s">
        <v>135</v>
      </c>
      <c r="W7101" t="s">
        <v>136</v>
      </c>
      <c r="X7101" t="s">
        <v>3928</v>
      </c>
      <c r="AA7101" s="94">
        <v>2609658.13</v>
      </c>
      <c r="AB7101" s="94">
        <v>2609658.13</v>
      </c>
      <c r="AC7101">
        <f t="shared" si="220"/>
        <v>6000</v>
      </c>
      <c r="AD7101" t="str">
        <f t="shared" si="221"/>
        <v>311</v>
      </c>
    </row>
    <row r="7102" spans="1:30" hidden="1" x14ac:dyDescent="0.25">
      <c r="A7102">
        <v>211113110100001</v>
      </c>
      <c r="B7102">
        <v>221</v>
      </c>
      <c r="C7102" t="s">
        <v>3947</v>
      </c>
      <c r="D7102">
        <v>61401</v>
      </c>
      <c r="E7102">
        <v>2</v>
      </c>
      <c r="F7102">
        <v>12</v>
      </c>
      <c r="G7102" t="s">
        <v>160</v>
      </c>
      <c r="H7102" t="s">
        <v>388</v>
      </c>
      <c r="I7102" t="s">
        <v>124</v>
      </c>
      <c r="J7102" t="s">
        <v>125</v>
      </c>
      <c r="K7102" t="s">
        <v>3950</v>
      </c>
      <c r="L7102" t="s">
        <v>3951</v>
      </c>
      <c r="N7102" t="s">
        <v>2258</v>
      </c>
      <c r="O7102" t="s">
        <v>828</v>
      </c>
      <c r="P7102" t="s">
        <v>3182</v>
      </c>
      <c r="Q7102" t="s">
        <v>3841</v>
      </c>
      <c r="R7102" t="s">
        <v>794</v>
      </c>
      <c r="S7102" t="s">
        <v>795</v>
      </c>
      <c r="T7102" t="s">
        <v>165</v>
      </c>
      <c r="U7102" t="s">
        <v>394</v>
      </c>
      <c r="V7102" t="s">
        <v>135</v>
      </c>
      <c r="W7102" t="s">
        <v>136</v>
      </c>
      <c r="X7102" t="s">
        <v>3952</v>
      </c>
      <c r="AA7102" s="94">
        <v>741252.78499999992</v>
      </c>
      <c r="AB7102" s="94">
        <v>741252.79</v>
      </c>
      <c r="AC7102">
        <f t="shared" si="220"/>
        <v>6000</v>
      </c>
      <c r="AD7102" t="str">
        <f t="shared" si="221"/>
        <v>311</v>
      </c>
    </row>
    <row r="7103" spans="1:30" hidden="1" x14ac:dyDescent="0.25">
      <c r="A7103">
        <v>211113110100001</v>
      </c>
      <c r="B7103">
        <v>221</v>
      </c>
      <c r="C7103" t="s">
        <v>870</v>
      </c>
      <c r="D7103">
        <v>61401</v>
      </c>
      <c r="E7103">
        <v>2</v>
      </c>
      <c r="F7103">
        <v>12</v>
      </c>
      <c r="G7103" t="s">
        <v>160</v>
      </c>
      <c r="H7103" t="s">
        <v>1847</v>
      </c>
      <c r="I7103" t="s">
        <v>124</v>
      </c>
      <c r="J7103" t="s">
        <v>125</v>
      </c>
      <c r="K7103" t="s">
        <v>3953</v>
      </c>
      <c r="L7103" t="s">
        <v>3954</v>
      </c>
      <c r="N7103" t="s">
        <v>2258</v>
      </c>
      <c r="O7103" t="s">
        <v>828</v>
      </c>
      <c r="P7103" t="s">
        <v>875</v>
      </c>
      <c r="Q7103" t="s">
        <v>3841</v>
      </c>
      <c r="R7103" t="s">
        <v>794</v>
      </c>
      <c r="S7103" t="s">
        <v>795</v>
      </c>
      <c r="T7103" t="s">
        <v>165</v>
      </c>
      <c r="U7103" t="s">
        <v>1848</v>
      </c>
      <c r="V7103" t="s">
        <v>135</v>
      </c>
      <c r="W7103" t="s">
        <v>136</v>
      </c>
      <c r="X7103" t="s">
        <v>3955</v>
      </c>
      <c r="AA7103" s="94">
        <v>2215000</v>
      </c>
      <c r="AB7103" s="94">
        <v>2215000</v>
      </c>
      <c r="AC7103">
        <f t="shared" si="220"/>
        <v>6000</v>
      </c>
      <c r="AD7103" t="str">
        <f t="shared" si="221"/>
        <v>311</v>
      </c>
    </row>
    <row r="7104" spans="1:30" hidden="1" x14ac:dyDescent="0.25">
      <c r="A7104">
        <v>211113110100001</v>
      </c>
      <c r="B7104">
        <v>221</v>
      </c>
      <c r="C7104" t="s">
        <v>3956</v>
      </c>
      <c r="D7104">
        <v>61401</v>
      </c>
      <c r="E7104">
        <v>2</v>
      </c>
      <c r="F7104">
        <v>12</v>
      </c>
      <c r="G7104" t="s">
        <v>160</v>
      </c>
      <c r="H7104" t="s">
        <v>388</v>
      </c>
      <c r="I7104" t="s">
        <v>124</v>
      </c>
      <c r="J7104" t="s">
        <v>125</v>
      </c>
      <c r="K7104" t="s">
        <v>3957</v>
      </c>
      <c r="L7104" t="s">
        <v>3958</v>
      </c>
      <c r="N7104" t="s">
        <v>2258</v>
      </c>
      <c r="O7104" t="s">
        <v>828</v>
      </c>
      <c r="P7104" t="s">
        <v>3182</v>
      </c>
      <c r="Q7104" t="s">
        <v>3841</v>
      </c>
      <c r="R7104" t="s">
        <v>794</v>
      </c>
      <c r="S7104" t="s">
        <v>795</v>
      </c>
      <c r="T7104" t="s">
        <v>165</v>
      </c>
      <c r="U7104" t="s">
        <v>394</v>
      </c>
      <c r="V7104" t="s">
        <v>135</v>
      </c>
      <c r="W7104" t="s">
        <v>136</v>
      </c>
      <c r="X7104" t="s">
        <v>3959</v>
      </c>
      <c r="AA7104" s="94">
        <v>3559329.8759999997</v>
      </c>
      <c r="AB7104" s="94">
        <v>3559329.88</v>
      </c>
      <c r="AC7104">
        <f t="shared" si="220"/>
        <v>6000</v>
      </c>
      <c r="AD7104" t="str">
        <f t="shared" si="221"/>
        <v>311</v>
      </c>
    </row>
    <row r="7105" spans="1:30" hidden="1" x14ac:dyDescent="0.25">
      <c r="A7105">
        <v>211113110100001</v>
      </c>
      <c r="B7105">
        <v>221</v>
      </c>
      <c r="C7105" t="s">
        <v>3960</v>
      </c>
      <c r="D7105">
        <v>61401</v>
      </c>
      <c r="E7105">
        <v>2</v>
      </c>
      <c r="F7105">
        <v>12</v>
      </c>
      <c r="G7105" t="s">
        <v>160</v>
      </c>
      <c r="H7105" t="s">
        <v>1847</v>
      </c>
      <c r="I7105" t="s">
        <v>124</v>
      </c>
      <c r="J7105" t="s">
        <v>125</v>
      </c>
      <c r="K7105" t="s">
        <v>3961</v>
      </c>
      <c r="L7105" t="s">
        <v>3962</v>
      </c>
      <c r="N7105" t="s">
        <v>2258</v>
      </c>
      <c r="O7105" t="s">
        <v>828</v>
      </c>
      <c r="P7105" t="s">
        <v>875</v>
      </c>
      <c r="Q7105" t="s">
        <v>3841</v>
      </c>
      <c r="R7105" t="s">
        <v>794</v>
      </c>
      <c r="S7105" t="s">
        <v>795</v>
      </c>
      <c r="T7105" t="s">
        <v>165</v>
      </c>
      <c r="U7105" t="s">
        <v>1848</v>
      </c>
      <c r="V7105" t="s">
        <v>135</v>
      </c>
      <c r="W7105" t="s">
        <v>136</v>
      </c>
      <c r="X7105" t="s">
        <v>3963</v>
      </c>
      <c r="AA7105" s="94">
        <v>6239856.1399999997</v>
      </c>
      <c r="AB7105" s="94">
        <v>6239856.1399999997</v>
      </c>
      <c r="AC7105">
        <f t="shared" si="220"/>
        <v>6000</v>
      </c>
      <c r="AD7105" t="str">
        <f t="shared" si="221"/>
        <v>311</v>
      </c>
    </row>
    <row r="7106" spans="1:30" hidden="1" x14ac:dyDescent="0.25">
      <c r="A7106">
        <v>211113110100001</v>
      </c>
      <c r="B7106">
        <v>221</v>
      </c>
      <c r="C7106" t="s">
        <v>3960</v>
      </c>
      <c r="D7106">
        <v>61401</v>
      </c>
      <c r="E7106">
        <v>2</v>
      </c>
      <c r="F7106">
        <v>12</v>
      </c>
      <c r="G7106" t="s">
        <v>160</v>
      </c>
      <c r="H7106" t="s">
        <v>388</v>
      </c>
      <c r="I7106" t="s">
        <v>124</v>
      </c>
      <c r="J7106" t="s">
        <v>125</v>
      </c>
      <c r="K7106" t="s">
        <v>3961</v>
      </c>
      <c r="L7106" t="s">
        <v>3964</v>
      </c>
      <c r="N7106" t="s">
        <v>2258</v>
      </c>
      <c r="O7106" t="s">
        <v>828</v>
      </c>
      <c r="P7106" t="s">
        <v>875</v>
      </c>
      <c r="Q7106" t="s">
        <v>3841</v>
      </c>
      <c r="R7106" t="s">
        <v>794</v>
      </c>
      <c r="S7106" t="s">
        <v>795</v>
      </c>
      <c r="T7106" t="s">
        <v>165</v>
      </c>
      <c r="U7106" t="s">
        <v>394</v>
      </c>
      <c r="V7106" t="s">
        <v>135</v>
      </c>
      <c r="W7106" t="s">
        <v>136</v>
      </c>
      <c r="X7106" t="s">
        <v>3963</v>
      </c>
      <c r="AA7106" s="94">
        <v>27893656.510000002</v>
      </c>
      <c r="AB7106" s="94">
        <v>27893656.510000002</v>
      </c>
      <c r="AC7106">
        <f t="shared" si="220"/>
        <v>6000</v>
      </c>
      <c r="AD7106" t="str">
        <f t="shared" si="221"/>
        <v>311</v>
      </c>
    </row>
    <row r="7107" spans="1:30" hidden="1" x14ac:dyDescent="0.25">
      <c r="A7107">
        <v>211113110100001</v>
      </c>
      <c r="B7107">
        <v>221</v>
      </c>
      <c r="C7107" t="s">
        <v>3912</v>
      </c>
      <c r="D7107">
        <v>61401</v>
      </c>
      <c r="E7107">
        <v>2</v>
      </c>
      <c r="F7107">
        <v>12</v>
      </c>
      <c r="G7107" t="s">
        <v>160</v>
      </c>
      <c r="H7107" t="s">
        <v>388</v>
      </c>
      <c r="I7107" t="s">
        <v>124</v>
      </c>
      <c r="J7107" t="s">
        <v>125</v>
      </c>
      <c r="K7107" t="s">
        <v>3965</v>
      </c>
      <c r="L7107" t="s">
        <v>3966</v>
      </c>
      <c r="N7107" t="s">
        <v>2258</v>
      </c>
      <c r="O7107" t="s">
        <v>828</v>
      </c>
      <c r="P7107" t="s">
        <v>3182</v>
      </c>
      <c r="Q7107" t="s">
        <v>3841</v>
      </c>
      <c r="R7107" t="s">
        <v>794</v>
      </c>
      <c r="S7107" t="s">
        <v>795</v>
      </c>
      <c r="T7107" t="s">
        <v>165</v>
      </c>
      <c r="U7107" t="s">
        <v>394</v>
      </c>
      <c r="V7107" t="s">
        <v>135</v>
      </c>
      <c r="W7107" t="s">
        <v>136</v>
      </c>
      <c r="X7107" t="s">
        <v>3928</v>
      </c>
      <c r="AA7107" s="94">
        <v>4731461.1400000006</v>
      </c>
      <c r="AB7107" s="94">
        <v>4731461.1399999997</v>
      </c>
      <c r="AC7107">
        <f t="shared" ref="AC7107:AC7170" si="222">MID(D7107,1,1)*1000</f>
        <v>6000</v>
      </c>
      <c r="AD7107" t="str">
        <f t="shared" ref="AD7107:AD7170" si="223">MID(A7107,6,3)</f>
        <v>311</v>
      </c>
    </row>
    <row r="7108" spans="1:30" hidden="1" x14ac:dyDescent="0.25">
      <c r="A7108">
        <v>211113110100001</v>
      </c>
      <c r="B7108">
        <v>221</v>
      </c>
      <c r="C7108" t="s">
        <v>3912</v>
      </c>
      <c r="D7108">
        <v>61401</v>
      </c>
      <c r="E7108">
        <v>2</v>
      </c>
      <c r="F7108">
        <v>12</v>
      </c>
      <c r="G7108" t="s">
        <v>160</v>
      </c>
      <c r="H7108" t="s">
        <v>388</v>
      </c>
      <c r="I7108" t="s">
        <v>124</v>
      </c>
      <c r="J7108" t="s">
        <v>125</v>
      </c>
      <c r="K7108">
        <v>218009701</v>
      </c>
      <c r="L7108" t="s">
        <v>3967</v>
      </c>
      <c r="N7108" t="s">
        <v>2258</v>
      </c>
      <c r="O7108" t="s">
        <v>828</v>
      </c>
      <c r="P7108" t="s">
        <v>3182</v>
      </c>
      <c r="Q7108" t="s">
        <v>3841</v>
      </c>
      <c r="R7108" t="s">
        <v>794</v>
      </c>
      <c r="S7108" t="s">
        <v>795</v>
      </c>
      <c r="T7108" t="s">
        <v>165</v>
      </c>
      <c r="U7108" t="s">
        <v>394</v>
      </c>
      <c r="V7108" t="s">
        <v>135</v>
      </c>
      <c r="W7108" t="s">
        <v>136</v>
      </c>
      <c r="X7108" t="s">
        <v>3928</v>
      </c>
      <c r="AA7108" s="94">
        <v>322248</v>
      </c>
      <c r="AB7108" s="94">
        <v>322248</v>
      </c>
      <c r="AC7108">
        <f t="shared" si="222"/>
        <v>6000</v>
      </c>
      <c r="AD7108" t="str">
        <f t="shared" si="223"/>
        <v>311</v>
      </c>
    </row>
    <row r="7109" spans="1:30" hidden="1" x14ac:dyDescent="0.25">
      <c r="A7109">
        <v>211113110100001</v>
      </c>
      <c r="B7109">
        <v>221</v>
      </c>
      <c r="C7109" t="s">
        <v>3912</v>
      </c>
      <c r="D7109">
        <v>61401</v>
      </c>
      <c r="E7109">
        <v>2</v>
      </c>
      <c r="F7109">
        <v>12</v>
      </c>
      <c r="G7109" t="s">
        <v>160</v>
      </c>
      <c r="H7109" t="s">
        <v>388</v>
      </c>
      <c r="I7109" t="s">
        <v>124</v>
      </c>
      <c r="J7109" t="s">
        <v>125</v>
      </c>
      <c r="K7109" t="s">
        <v>3968</v>
      </c>
      <c r="L7109" t="s">
        <v>3969</v>
      </c>
      <c r="N7109" t="s">
        <v>2258</v>
      </c>
      <c r="O7109" t="s">
        <v>828</v>
      </c>
      <c r="P7109" t="s">
        <v>3182</v>
      </c>
      <c r="Q7109" t="s">
        <v>3841</v>
      </c>
      <c r="R7109" t="s">
        <v>794</v>
      </c>
      <c r="S7109" t="s">
        <v>795</v>
      </c>
      <c r="T7109" t="s">
        <v>165</v>
      </c>
      <c r="U7109" t="s">
        <v>394</v>
      </c>
      <c r="V7109" t="s">
        <v>135</v>
      </c>
      <c r="W7109" t="s">
        <v>136</v>
      </c>
      <c r="X7109" t="s">
        <v>3970</v>
      </c>
      <c r="AA7109" s="94">
        <v>1506663.5699999998</v>
      </c>
      <c r="AB7109" s="94">
        <v>1506663.57</v>
      </c>
      <c r="AC7109">
        <f t="shared" si="222"/>
        <v>6000</v>
      </c>
      <c r="AD7109" t="str">
        <f t="shared" si="223"/>
        <v>311</v>
      </c>
    </row>
    <row r="7110" spans="1:30" hidden="1" x14ac:dyDescent="0.25">
      <c r="A7110">
        <v>211113110100001</v>
      </c>
      <c r="B7110">
        <v>221</v>
      </c>
      <c r="C7110" t="s">
        <v>3912</v>
      </c>
      <c r="D7110">
        <v>61401</v>
      </c>
      <c r="E7110">
        <v>2</v>
      </c>
      <c r="F7110">
        <v>12</v>
      </c>
      <c r="G7110" t="s">
        <v>160</v>
      </c>
      <c r="H7110" t="s">
        <v>143</v>
      </c>
      <c r="I7110" t="s">
        <v>124</v>
      </c>
      <c r="J7110" t="s">
        <v>125</v>
      </c>
      <c r="K7110" t="s">
        <v>3971</v>
      </c>
      <c r="L7110" t="s">
        <v>3972</v>
      </c>
      <c r="N7110" t="s">
        <v>2258</v>
      </c>
      <c r="O7110" t="s">
        <v>828</v>
      </c>
      <c r="P7110" t="s">
        <v>3182</v>
      </c>
      <c r="Q7110" t="s">
        <v>3841</v>
      </c>
      <c r="R7110" t="s">
        <v>794</v>
      </c>
      <c r="S7110" t="s">
        <v>795</v>
      </c>
      <c r="T7110" t="s">
        <v>165</v>
      </c>
      <c r="U7110" t="s">
        <v>151</v>
      </c>
      <c r="V7110" t="s">
        <v>135</v>
      </c>
      <c r="W7110" t="s">
        <v>136</v>
      </c>
      <c r="X7110" t="s">
        <v>3973</v>
      </c>
      <c r="AA7110" s="94">
        <v>1365636.8099999998</v>
      </c>
      <c r="AB7110" s="94">
        <v>1365636.81</v>
      </c>
      <c r="AC7110">
        <f t="shared" si="222"/>
        <v>6000</v>
      </c>
      <c r="AD7110" t="str">
        <f t="shared" si="223"/>
        <v>311</v>
      </c>
    </row>
    <row r="7111" spans="1:30" hidden="1" x14ac:dyDescent="0.25">
      <c r="A7111">
        <v>211113110100001</v>
      </c>
      <c r="B7111">
        <v>371</v>
      </c>
      <c r="C7111" t="s">
        <v>3180</v>
      </c>
      <c r="D7111">
        <v>61401</v>
      </c>
      <c r="E7111">
        <v>2</v>
      </c>
      <c r="F7111">
        <v>12</v>
      </c>
      <c r="G7111" t="s">
        <v>160</v>
      </c>
      <c r="H7111" t="s">
        <v>388</v>
      </c>
      <c r="I7111" t="s">
        <v>124</v>
      </c>
      <c r="J7111" t="s">
        <v>125</v>
      </c>
      <c r="K7111" t="s">
        <v>3974</v>
      </c>
      <c r="L7111" t="s">
        <v>3975</v>
      </c>
      <c r="N7111" t="s">
        <v>2258</v>
      </c>
      <c r="O7111" t="s">
        <v>2191</v>
      </c>
      <c r="P7111" t="s">
        <v>3182</v>
      </c>
      <c r="Q7111" t="s">
        <v>3841</v>
      </c>
      <c r="R7111" t="s">
        <v>794</v>
      </c>
      <c r="S7111" t="s">
        <v>795</v>
      </c>
      <c r="T7111" t="s">
        <v>165</v>
      </c>
      <c r="U7111" t="s">
        <v>394</v>
      </c>
      <c r="V7111" t="s">
        <v>135</v>
      </c>
      <c r="W7111" t="s">
        <v>136</v>
      </c>
      <c r="X7111" t="s">
        <v>3976</v>
      </c>
      <c r="AA7111" s="94">
        <v>1154969.78</v>
      </c>
      <c r="AB7111" s="94">
        <v>1154969.78</v>
      </c>
      <c r="AC7111">
        <f t="shared" si="222"/>
        <v>6000</v>
      </c>
      <c r="AD7111" t="str">
        <f t="shared" si="223"/>
        <v>311</v>
      </c>
    </row>
    <row r="7112" spans="1:30" hidden="1" x14ac:dyDescent="0.25">
      <c r="A7112">
        <v>211113110100001</v>
      </c>
      <c r="B7112">
        <v>221</v>
      </c>
      <c r="C7112" t="s">
        <v>3960</v>
      </c>
      <c r="D7112">
        <v>61401</v>
      </c>
      <c r="E7112">
        <v>2</v>
      </c>
      <c r="F7112">
        <v>12</v>
      </c>
      <c r="G7112" t="s">
        <v>160</v>
      </c>
      <c r="H7112" t="s">
        <v>1847</v>
      </c>
      <c r="I7112" t="s">
        <v>124</v>
      </c>
      <c r="J7112" t="s">
        <v>125</v>
      </c>
      <c r="K7112" t="s">
        <v>3977</v>
      </c>
      <c r="N7112" t="s">
        <v>2258</v>
      </c>
      <c r="O7112" t="s">
        <v>828</v>
      </c>
      <c r="P7112" t="s">
        <v>875</v>
      </c>
      <c r="Q7112" t="s">
        <v>3841</v>
      </c>
      <c r="R7112" t="s">
        <v>794</v>
      </c>
      <c r="S7112" t="s">
        <v>795</v>
      </c>
      <c r="T7112" t="s">
        <v>165</v>
      </c>
      <c r="U7112" t="s">
        <v>1848</v>
      </c>
      <c r="V7112" t="s">
        <v>135</v>
      </c>
      <c r="W7112" t="s">
        <v>136</v>
      </c>
      <c r="AA7112" s="94">
        <v>39356439.560000017</v>
      </c>
      <c r="AB7112" s="94">
        <v>39356439.560000002</v>
      </c>
      <c r="AC7112">
        <f t="shared" si="222"/>
        <v>6000</v>
      </c>
      <c r="AD7112" t="str">
        <f t="shared" si="223"/>
        <v>311</v>
      </c>
    </row>
    <row r="7113" spans="1:30" hidden="1" x14ac:dyDescent="0.25">
      <c r="A7113">
        <v>211113110100001</v>
      </c>
      <c r="B7113">
        <v>221</v>
      </c>
      <c r="C7113" t="s">
        <v>3906</v>
      </c>
      <c r="D7113">
        <v>61401</v>
      </c>
      <c r="E7113">
        <v>2</v>
      </c>
      <c r="F7113">
        <v>25</v>
      </c>
      <c r="G7113" t="s">
        <v>3907</v>
      </c>
      <c r="H7113" t="s">
        <v>143</v>
      </c>
      <c r="I7113" t="s">
        <v>124</v>
      </c>
      <c r="J7113" t="s">
        <v>125</v>
      </c>
      <c r="K7113" t="s">
        <v>3908</v>
      </c>
      <c r="L7113" t="s">
        <v>3909</v>
      </c>
      <c r="N7113" t="s">
        <v>2258</v>
      </c>
      <c r="O7113" t="s">
        <v>828</v>
      </c>
      <c r="P7113" t="s">
        <v>3182</v>
      </c>
      <c r="Q7113" t="s">
        <v>3841</v>
      </c>
      <c r="R7113" t="s">
        <v>794</v>
      </c>
      <c r="S7113" t="s">
        <v>132</v>
      </c>
      <c r="T7113" t="s">
        <v>3910</v>
      </c>
      <c r="U7113" t="s">
        <v>151</v>
      </c>
      <c r="V7113" t="s">
        <v>135</v>
      </c>
      <c r="W7113" t="s">
        <v>136</v>
      </c>
      <c r="X7113" t="s">
        <v>3911</v>
      </c>
      <c r="AA7113" s="94">
        <v>1400000</v>
      </c>
      <c r="AB7113" s="94">
        <v>1400000</v>
      </c>
      <c r="AC7113">
        <f t="shared" si="222"/>
        <v>6000</v>
      </c>
      <c r="AD7113" t="str">
        <f t="shared" si="223"/>
        <v>311</v>
      </c>
    </row>
    <row r="7114" spans="1:30" hidden="1" x14ac:dyDescent="0.25">
      <c r="A7114" t="s">
        <v>2255</v>
      </c>
      <c r="B7114" t="s">
        <v>2256</v>
      </c>
      <c r="C7114" t="s">
        <v>3912</v>
      </c>
      <c r="D7114" t="s">
        <v>3978</v>
      </c>
      <c r="E7114" t="s">
        <v>790</v>
      </c>
      <c r="F7114" t="s">
        <v>431</v>
      </c>
      <c r="G7114" t="s">
        <v>826</v>
      </c>
      <c r="H7114" t="s">
        <v>388</v>
      </c>
      <c r="I7114" t="s">
        <v>124</v>
      </c>
      <c r="J7114" t="s">
        <v>125</v>
      </c>
      <c r="K7114" t="s">
        <v>3913</v>
      </c>
      <c r="N7114" t="s">
        <v>2258</v>
      </c>
      <c r="O7114" t="s">
        <v>828</v>
      </c>
      <c r="P7114" t="s">
        <v>3182</v>
      </c>
      <c r="Q7114" t="s">
        <v>3979</v>
      </c>
      <c r="R7114" t="s">
        <v>794</v>
      </c>
      <c r="S7114" t="s">
        <v>132</v>
      </c>
      <c r="T7114" t="s">
        <v>830</v>
      </c>
      <c r="U7114" t="s">
        <v>394</v>
      </c>
      <c r="V7114" t="s">
        <v>135</v>
      </c>
      <c r="W7114" t="s">
        <v>136</v>
      </c>
      <c r="X7114" t="s">
        <v>3914</v>
      </c>
      <c r="Y7114" s="94">
        <v>1500000</v>
      </c>
      <c r="AA7114" s="94">
        <v>0</v>
      </c>
      <c r="AB7114" s="94">
        <v>0</v>
      </c>
      <c r="AC7114">
        <f t="shared" si="222"/>
        <v>6000</v>
      </c>
      <c r="AD7114" t="str">
        <f t="shared" si="223"/>
        <v>311</v>
      </c>
    </row>
    <row r="7115" spans="1:30" hidden="1" x14ac:dyDescent="0.25">
      <c r="A7115" t="s">
        <v>2255</v>
      </c>
      <c r="B7115" t="s">
        <v>2503</v>
      </c>
      <c r="C7115" t="s">
        <v>3960</v>
      </c>
      <c r="D7115" t="s">
        <v>3978</v>
      </c>
      <c r="E7115" t="s">
        <v>790</v>
      </c>
      <c r="F7115" t="s">
        <v>431</v>
      </c>
      <c r="G7115" t="s">
        <v>3980</v>
      </c>
      <c r="H7115" t="s">
        <v>143</v>
      </c>
      <c r="I7115" t="s">
        <v>124</v>
      </c>
      <c r="J7115" t="s">
        <v>125</v>
      </c>
      <c r="K7115" t="s">
        <v>3981</v>
      </c>
      <c r="L7115" t="s">
        <v>3982</v>
      </c>
      <c r="N7115" t="s">
        <v>2258</v>
      </c>
      <c r="O7115" t="s">
        <v>2507</v>
      </c>
      <c r="P7115" t="s">
        <v>875</v>
      </c>
      <c r="Q7115" t="s">
        <v>3979</v>
      </c>
      <c r="R7115" t="s">
        <v>794</v>
      </c>
      <c r="S7115" t="s">
        <v>132</v>
      </c>
      <c r="T7115" t="s">
        <v>3983</v>
      </c>
      <c r="U7115" t="s">
        <v>151</v>
      </c>
      <c r="V7115" t="s">
        <v>135</v>
      </c>
      <c r="W7115" t="s">
        <v>136</v>
      </c>
      <c r="X7115" t="s">
        <v>3984</v>
      </c>
      <c r="Z7115" s="94">
        <v>133628284.38129815</v>
      </c>
      <c r="AA7115" s="94">
        <v>0</v>
      </c>
      <c r="AB7115" s="94">
        <v>0</v>
      </c>
      <c r="AC7115">
        <f t="shared" si="222"/>
        <v>6000</v>
      </c>
      <c r="AD7115" t="str">
        <f t="shared" si="223"/>
        <v>311</v>
      </c>
    </row>
    <row r="7116" spans="1:30" hidden="1" x14ac:dyDescent="0.25">
      <c r="A7116" t="s">
        <v>2255</v>
      </c>
      <c r="B7116" t="s">
        <v>2503</v>
      </c>
      <c r="C7116" t="s">
        <v>3960</v>
      </c>
      <c r="D7116" t="s">
        <v>3978</v>
      </c>
      <c r="E7116" t="s">
        <v>790</v>
      </c>
      <c r="F7116" t="s">
        <v>431</v>
      </c>
      <c r="G7116" t="s">
        <v>3980</v>
      </c>
      <c r="H7116" t="s">
        <v>143</v>
      </c>
      <c r="I7116" t="s">
        <v>124</v>
      </c>
      <c r="J7116" t="s">
        <v>125</v>
      </c>
      <c r="K7116" t="s">
        <v>3985</v>
      </c>
      <c r="L7116" t="s">
        <v>3986</v>
      </c>
      <c r="N7116" t="s">
        <v>2258</v>
      </c>
      <c r="O7116" t="s">
        <v>2507</v>
      </c>
      <c r="P7116" t="s">
        <v>875</v>
      </c>
      <c r="Q7116" t="s">
        <v>3979</v>
      </c>
      <c r="R7116" t="s">
        <v>794</v>
      </c>
      <c r="S7116" t="s">
        <v>132</v>
      </c>
      <c r="T7116" t="s">
        <v>3983</v>
      </c>
      <c r="U7116" t="s">
        <v>151</v>
      </c>
      <c r="V7116" t="s">
        <v>135</v>
      </c>
      <c r="W7116" t="s">
        <v>136</v>
      </c>
      <c r="X7116" t="s">
        <v>3987</v>
      </c>
      <c r="Z7116" s="94">
        <v>120409416.4087019</v>
      </c>
      <c r="AA7116" s="94">
        <v>0</v>
      </c>
      <c r="AB7116" s="94">
        <v>0</v>
      </c>
      <c r="AC7116">
        <f t="shared" si="222"/>
        <v>6000</v>
      </c>
      <c r="AD7116" t="str">
        <f t="shared" si="223"/>
        <v>311</v>
      </c>
    </row>
    <row r="7117" spans="1:30" hidden="1" x14ac:dyDescent="0.25">
      <c r="A7117">
        <v>211113110100001</v>
      </c>
      <c r="B7117">
        <v>221</v>
      </c>
      <c r="C7117" t="s">
        <v>3902</v>
      </c>
      <c r="D7117">
        <v>61501</v>
      </c>
      <c r="E7117">
        <v>2</v>
      </c>
      <c r="F7117">
        <v>12</v>
      </c>
      <c r="G7117" t="s">
        <v>160</v>
      </c>
      <c r="H7117" t="s">
        <v>388</v>
      </c>
      <c r="I7117" t="s">
        <v>124</v>
      </c>
      <c r="J7117" t="s">
        <v>125</v>
      </c>
      <c r="K7117" t="s">
        <v>3933</v>
      </c>
      <c r="L7117" t="s">
        <v>3988</v>
      </c>
      <c r="N7117" t="s">
        <v>2258</v>
      </c>
      <c r="O7117" t="s">
        <v>828</v>
      </c>
      <c r="P7117" t="s">
        <v>3182</v>
      </c>
      <c r="Q7117" t="s">
        <v>3979</v>
      </c>
      <c r="R7117" t="s">
        <v>794</v>
      </c>
      <c r="S7117" t="s">
        <v>795</v>
      </c>
      <c r="T7117" t="s">
        <v>165</v>
      </c>
      <c r="U7117" t="s">
        <v>394</v>
      </c>
      <c r="V7117" t="s">
        <v>135</v>
      </c>
      <c r="W7117" t="s">
        <v>136</v>
      </c>
      <c r="X7117" t="s">
        <v>3935</v>
      </c>
      <c r="AA7117" s="94">
        <v>3367140.76</v>
      </c>
      <c r="AB7117" s="94">
        <v>3367140.76</v>
      </c>
      <c r="AC7117">
        <f t="shared" si="222"/>
        <v>6000</v>
      </c>
      <c r="AD7117" t="str">
        <f t="shared" si="223"/>
        <v>311</v>
      </c>
    </row>
    <row r="7118" spans="1:30" hidden="1" x14ac:dyDescent="0.25">
      <c r="A7118">
        <v>211113110100001</v>
      </c>
      <c r="B7118">
        <v>221</v>
      </c>
      <c r="C7118" t="s">
        <v>870</v>
      </c>
      <c r="D7118">
        <v>61501</v>
      </c>
      <c r="E7118">
        <v>2</v>
      </c>
      <c r="F7118">
        <v>12</v>
      </c>
      <c r="G7118" t="s">
        <v>160</v>
      </c>
      <c r="H7118" t="s">
        <v>1847</v>
      </c>
      <c r="I7118" t="s">
        <v>124</v>
      </c>
      <c r="J7118" t="s">
        <v>125</v>
      </c>
      <c r="K7118" t="s">
        <v>3989</v>
      </c>
      <c r="L7118" t="s">
        <v>3990</v>
      </c>
      <c r="N7118" t="s">
        <v>2258</v>
      </c>
      <c r="O7118" t="s">
        <v>828</v>
      </c>
      <c r="P7118" t="s">
        <v>875</v>
      </c>
      <c r="Q7118" t="s">
        <v>3979</v>
      </c>
      <c r="R7118" t="s">
        <v>794</v>
      </c>
      <c r="S7118" t="s">
        <v>795</v>
      </c>
      <c r="T7118" t="s">
        <v>165</v>
      </c>
      <c r="U7118" t="s">
        <v>1848</v>
      </c>
      <c r="V7118" t="s">
        <v>135</v>
      </c>
      <c r="W7118" t="s">
        <v>136</v>
      </c>
      <c r="X7118" t="s">
        <v>3991</v>
      </c>
      <c r="AA7118" s="94">
        <v>1109467.6000000001</v>
      </c>
      <c r="AB7118" s="94">
        <v>1109467.6000000001</v>
      </c>
      <c r="AC7118">
        <f t="shared" si="222"/>
        <v>6000</v>
      </c>
      <c r="AD7118" t="str">
        <f t="shared" si="223"/>
        <v>311</v>
      </c>
    </row>
    <row r="7119" spans="1:30" hidden="1" x14ac:dyDescent="0.25">
      <c r="A7119">
        <v>211113110100001</v>
      </c>
      <c r="B7119">
        <v>221</v>
      </c>
      <c r="C7119" t="s">
        <v>870</v>
      </c>
      <c r="D7119">
        <v>61501</v>
      </c>
      <c r="E7119">
        <v>2</v>
      </c>
      <c r="F7119">
        <v>12</v>
      </c>
      <c r="G7119" t="s">
        <v>160</v>
      </c>
      <c r="H7119" t="s">
        <v>1847</v>
      </c>
      <c r="I7119" t="s">
        <v>124</v>
      </c>
      <c r="J7119" t="s">
        <v>125</v>
      </c>
      <c r="K7119" t="s">
        <v>3992</v>
      </c>
      <c r="L7119" t="s">
        <v>3993</v>
      </c>
      <c r="N7119" t="s">
        <v>2258</v>
      </c>
      <c r="O7119" t="s">
        <v>828</v>
      </c>
      <c r="P7119" t="s">
        <v>875</v>
      </c>
      <c r="Q7119" t="s">
        <v>3979</v>
      </c>
      <c r="R7119" t="s">
        <v>794</v>
      </c>
      <c r="S7119" t="s">
        <v>795</v>
      </c>
      <c r="T7119" t="s">
        <v>165</v>
      </c>
      <c r="U7119" t="s">
        <v>1848</v>
      </c>
      <c r="V7119" t="s">
        <v>135</v>
      </c>
      <c r="W7119" t="s">
        <v>136</v>
      </c>
      <c r="X7119" t="s">
        <v>3963</v>
      </c>
      <c r="AA7119" s="94">
        <v>119952.54999999981</v>
      </c>
      <c r="AB7119" s="94">
        <v>119952.55</v>
      </c>
      <c r="AC7119">
        <f t="shared" si="222"/>
        <v>6000</v>
      </c>
      <c r="AD7119" t="str">
        <f t="shared" si="223"/>
        <v>311</v>
      </c>
    </row>
    <row r="7120" spans="1:30" hidden="1" x14ac:dyDescent="0.25">
      <c r="A7120">
        <v>211113110100001</v>
      </c>
      <c r="B7120">
        <v>221</v>
      </c>
      <c r="C7120" t="s">
        <v>2936</v>
      </c>
      <c r="D7120">
        <v>61501</v>
      </c>
      <c r="E7120">
        <v>2</v>
      </c>
      <c r="F7120">
        <v>12</v>
      </c>
      <c r="G7120" t="s">
        <v>160</v>
      </c>
      <c r="H7120" t="s">
        <v>3181</v>
      </c>
      <c r="I7120" t="s">
        <v>124</v>
      </c>
      <c r="J7120" t="s">
        <v>125</v>
      </c>
      <c r="K7120" t="s">
        <v>3994</v>
      </c>
      <c r="L7120" t="s">
        <v>3995</v>
      </c>
      <c r="N7120" t="s">
        <v>2258</v>
      </c>
      <c r="O7120" t="s">
        <v>828</v>
      </c>
      <c r="P7120" t="s">
        <v>875</v>
      </c>
      <c r="Q7120" t="s">
        <v>3979</v>
      </c>
      <c r="R7120" t="s">
        <v>794</v>
      </c>
      <c r="S7120" t="s">
        <v>795</v>
      </c>
      <c r="T7120" t="s">
        <v>165</v>
      </c>
      <c r="U7120" t="s">
        <v>3183</v>
      </c>
      <c r="V7120" t="s">
        <v>135</v>
      </c>
      <c r="W7120" t="s">
        <v>136</v>
      </c>
      <c r="X7120" t="s">
        <v>3996</v>
      </c>
      <c r="AA7120" s="94">
        <v>919378.54</v>
      </c>
      <c r="AB7120" s="94">
        <v>919378.54</v>
      </c>
      <c r="AC7120">
        <f t="shared" si="222"/>
        <v>6000</v>
      </c>
      <c r="AD7120" t="str">
        <f t="shared" si="223"/>
        <v>311</v>
      </c>
    </row>
    <row r="7121" spans="1:30" hidden="1" x14ac:dyDescent="0.25">
      <c r="A7121">
        <v>211113110100001</v>
      </c>
      <c r="B7121">
        <v>221</v>
      </c>
      <c r="C7121" t="s">
        <v>3912</v>
      </c>
      <c r="D7121">
        <v>61501</v>
      </c>
      <c r="E7121">
        <v>2</v>
      </c>
      <c r="F7121">
        <v>12</v>
      </c>
      <c r="G7121" t="s">
        <v>160</v>
      </c>
      <c r="H7121" t="s">
        <v>388</v>
      </c>
      <c r="I7121" t="s">
        <v>124</v>
      </c>
      <c r="J7121" t="s">
        <v>125</v>
      </c>
      <c r="K7121">
        <v>218009701</v>
      </c>
      <c r="L7121" t="s">
        <v>3997</v>
      </c>
      <c r="N7121" t="s">
        <v>2258</v>
      </c>
      <c r="O7121" t="s">
        <v>828</v>
      </c>
      <c r="P7121" t="s">
        <v>3182</v>
      </c>
      <c r="Q7121" t="s">
        <v>3979</v>
      </c>
      <c r="R7121" t="s">
        <v>794</v>
      </c>
      <c r="S7121" t="s">
        <v>795</v>
      </c>
      <c r="T7121" t="s">
        <v>165</v>
      </c>
      <c r="U7121" t="s">
        <v>394</v>
      </c>
      <c r="V7121" t="s">
        <v>135</v>
      </c>
      <c r="W7121" t="s">
        <v>136</v>
      </c>
      <c r="X7121" t="s">
        <v>3928</v>
      </c>
      <c r="AA7121" s="94">
        <v>2093440.58</v>
      </c>
      <c r="AB7121" s="94">
        <v>2093440.58</v>
      </c>
      <c r="AC7121">
        <f t="shared" si="222"/>
        <v>6000</v>
      </c>
      <c r="AD7121" t="str">
        <f t="shared" si="223"/>
        <v>311</v>
      </c>
    </row>
    <row r="7122" spans="1:30" hidden="1" x14ac:dyDescent="0.25">
      <c r="A7122">
        <v>211113110100001</v>
      </c>
      <c r="B7122">
        <v>221</v>
      </c>
      <c r="C7122" t="s">
        <v>3912</v>
      </c>
      <c r="D7122">
        <v>61501</v>
      </c>
      <c r="E7122">
        <v>2</v>
      </c>
      <c r="F7122">
        <v>12</v>
      </c>
      <c r="G7122" t="s">
        <v>160</v>
      </c>
      <c r="H7122" t="s">
        <v>388</v>
      </c>
      <c r="I7122" t="s">
        <v>124</v>
      </c>
      <c r="J7122" t="s">
        <v>125</v>
      </c>
      <c r="K7122">
        <v>218009701</v>
      </c>
      <c r="L7122" t="s">
        <v>3998</v>
      </c>
      <c r="N7122" t="s">
        <v>2258</v>
      </c>
      <c r="O7122" t="s">
        <v>828</v>
      </c>
      <c r="P7122" t="s">
        <v>3182</v>
      </c>
      <c r="Q7122" t="s">
        <v>3979</v>
      </c>
      <c r="R7122" t="s">
        <v>794</v>
      </c>
      <c r="S7122" t="s">
        <v>795</v>
      </c>
      <c r="T7122" t="s">
        <v>165</v>
      </c>
      <c r="U7122" t="s">
        <v>394</v>
      </c>
      <c r="V7122" t="s">
        <v>135</v>
      </c>
      <c r="W7122" t="s">
        <v>136</v>
      </c>
      <c r="X7122" t="s">
        <v>3928</v>
      </c>
      <c r="AA7122" s="94">
        <v>2093440.59</v>
      </c>
      <c r="AB7122" s="94">
        <v>2093440.59</v>
      </c>
      <c r="AC7122">
        <f t="shared" si="222"/>
        <v>6000</v>
      </c>
      <c r="AD7122" t="str">
        <f t="shared" si="223"/>
        <v>311</v>
      </c>
    </row>
    <row r="7123" spans="1:30" hidden="1" x14ac:dyDescent="0.25">
      <c r="A7123">
        <v>211113110100001</v>
      </c>
      <c r="B7123">
        <v>221</v>
      </c>
      <c r="C7123" t="s">
        <v>3912</v>
      </c>
      <c r="D7123">
        <v>61501</v>
      </c>
      <c r="E7123">
        <v>2</v>
      </c>
      <c r="F7123">
        <v>12</v>
      </c>
      <c r="G7123" t="s">
        <v>160</v>
      </c>
      <c r="H7123" t="s">
        <v>388</v>
      </c>
      <c r="I7123" t="s">
        <v>124</v>
      </c>
      <c r="J7123" t="s">
        <v>125</v>
      </c>
      <c r="K7123">
        <v>218009701</v>
      </c>
      <c r="L7123" t="s">
        <v>3999</v>
      </c>
      <c r="N7123" t="s">
        <v>2258</v>
      </c>
      <c r="O7123" t="s">
        <v>828</v>
      </c>
      <c r="P7123" t="s">
        <v>3182</v>
      </c>
      <c r="Q7123" t="s">
        <v>3979</v>
      </c>
      <c r="R7123" t="s">
        <v>794</v>
      </c>
      <c r="S7123" t="s">
        <v>795</v>
      </c>
      <c r="T7123" t="s">
        <v>165</v>
      </c>
      <c r="U7123" t="s">
        <v>394</v>
      </c>
      <c r="V7123" t="s">
        <v>135</v>
      </c>
      <c r="W7123" t="s">
        <v>136</v>
      </c>
      <c r="X7123" t="s">
        <v>3928</v>
      </c>
      <c r="AA7123" s="94">
        <v>290580</v>
      </c>
      <c r="AB7123" s="94">
        <v>290580</v>
      </c>
      <c r="AC7123">
        <f t="shared" si="222"/>
        <v>6000</v>
      </c>
      <c r="AD7123" t="str">
        <f t="shared" si="223"/>
        <v>311</v>
      </c>
    </row>
    <row r="7124" spans="1:30" hidden="1" x14ac:dyDescent="0.25">
      <c r="A7124">
        <v>211113110100001</v>
      </c>
      <c r="B7124">
        <v>221</v>
      </c>
      <c r="C7124" t="s">
        <v>3912</v>
      </c>
      <c r="D7124">
        <v>61501</v>
      </c>
      <c r="E7124">
        <v>2</v>
      </c>
      <c r="F7124">
        <v>12</v>
      </c>
      <c r="G7124" t="s">
        <v>160</v>
      </c>
      <c r="H7124" t="s">
        <v>388</v>
      </c>
      <c r="I7124" t="s">
        <v>124</v>
      </c>
      <c r="J7124" t="s">
        <v>125</v>
      </c>
      <c r="K7124" t="s">
        <v>4000</v>
      </c>
      <c r="L7124" t="s">
        <v>4001</v>
      </c>
      <c r="N7124" t="s">
        <v>2258</v>
      </c>
      <c r="O7124" t="s">
        <v>828</v>
      </c>
      <c r="P7124" t="s">
        <v>3182</v>
      </c>
      <c r="Q7124" t="s">
        <v>3979</v>
      </c>
      <c r="R7124" t="s">
        <v>794</v>
      </c>
      <c r="S7124" t="s">
        <v>795</v>
      </c>
      <c r="T7124" t="s">
        <v>165</v>
      </c>
      <c r="U7124" t="s">
        <v>394</v>
      </c>
      <c r="V7124" t="s">
        <v>135</v>
      </c>
      <c r="W7124" t="s">
        <v>136</v>
      </c>
      <c r="X7124" t="s">
        <v>3935</v>
      </c>
      <c r="AA7124" s="94">
        <v>4195932.82</v>
      </c>
      <c r="AB7124" s="94">
        <v>4195932.82</v>
      </c>
      <c r="AC7124">
        <f t="shared" si="222"/>
        <v>6000</v>
      </c>
      <c r="AD7124" t="str">
        <f t="shared" si="223"/>
        <v>311</v>
      </c>
    </row>
    <row r="7125" spans="1:30" hidden="1" x14ac:dyDescent="0.25">
      <c r="A7125">
        <v>211113110100001</v>
      </c>
      <c r="B7125">
        <v>221</v>
      </c>
      <c r="C7125" t="s">
        <v>3912</v>
      </c>
      <c r="D7125">
        <v>61501</v>
      </c>
      <c r="E7125">
        <v>2</v>
      </c>
      <c r="F7125">
        <v>12</v>
      </c>
      <c r="G7125" t="s">
        <v>160</v>
      </c>
      <c r="H7125" t="s">
        <v>143</v>
      </c>
      <c r="I7125" t="s">
        <v>124</v>
      </c>
      <c r="J7125" t="s">
        <v>125</v>
      </c>
      <c r="K7125">
        <v>218009701</v>
      </c>
      <c r="L7125" t="s">
        <v>4002</v>
      </c>
      <c r="N7125" t="s">
        <v>2258</v>
      </c>
      <c r="O7125" t="s">
        <v>828</v>
      </c>
      <c r="P7125" t="s">
        <v>3182</v>
      </c>
      <c r="Q7125" t="s">
        <v>3979</v>
      </c>
      <c r="R7125" t="s">
        <v>794</v>
      </c>
      <c r="S7125" t="s">
        <v>795</v>
      </c>
      <c r="T7125" t="s">
        <v>165</v>
      </c>
      <c r="U7125" t="s">
        <v>151</v>
      </c>
      <c r="V7125" t="s">
        <v>135</v>
      </c>
      <c r="W7125" t="s">
        <v>136</v>
      </c>
      <c r="X7125" t="s">
        <v>4003</v>
      </c>
      <c r="AA7125" s="94">
        <v>2119409.6</v>
      </c>
      <c r="AB7125" s="94">
        <v>2119409.6</v>
      </c>
      <c r="AC7125">
        <f t="shared" si="222"/>
        <v>6000</v>
      </c>
      <c r="AD7125" t="str">
        <f t="shared" si="223"/>
        <v>311</v>
      </c>
    </row>
    <row r="7126" spans="1:30" hidden="1" x14ac:dyDescent="0.25">
      <c r="A7126">
        <v>211113110100001</v>
      </c>
      <c r="B7126">
        <v>221</v>
      </c>
      <c r="C7126" t="s">
        <v>3960</v>
      </c>
      <c r="D7126">
        <v>61501</v>
      </c>
      <c r="E7126">
        <v>2</v>
      </c>
      <c r="F7126">
        <v>12</v>
      </c>
      <c r="G7126" t="s">
        <v>160</v>
      </c>
      <c r="H7126" t="s">
        <v>1847</v>
      </c>
      <c r="I7126" t="s">
        <v>124</v>
      </c>
      <c r="J7126" t="s">
        <v>125</v>
      </c>
      <c r="K7126" t="s">
        <v>3961</v>
      </c>
      <c r="N7126" t="s">
        <v>2258</v>
      </c>
      <c r="O7126" t="s">
        <v>828</v>
      </c>
      <c r="P7126" t="s">
        <v>875</v>
      </c>
      <c r="Q7126" t="s">
        <v>3979</v>
      </c>
      <c r="R7126" t="s">
        <v>794</v>
      </c>
      <c r="S7126" t="s">
        <v>795</v>
      </c>
      <c r="T7126" t="s">
        <v>165</v>
      </c>
      <c r="U7126" t="s">
        <v>1848</v>
      </c>
      <c r="V7126" t="s">
        <v>135</v>
      </c>
      <c r="W7126" t="s">
        <v>136</v>
      </c>
      <c r="AA7126" s="94">
        <v>0</v>
      </c>
      <c r="AB7126" s="94">
        <v>0</v>
      </c>
      <c r="AC7126">
        <f t="shared" si="222"/>
        <v>6000</v>
      </c>
      <c r="AD7126" t="str">
        <f t="shared" si="223"/>
        <v>311</v>
      </c>
    </row>
    <row r="7127" spans="1:30" hidden="1" x14ac:dyDescent="0.25">
      <c r="A7127">
        <v>211113110100001</v>
      </c>
      <c r="B7127">
        <v>221</v>
      </c>
      <c r="C7127" t="s">
        <v>870</v>
      </c>
      <c r="D7127">
        <v>61501</v>
      </c>
      <c r="E7127">
        <v>2</v>
      </c>
      <c r="F7127">
        <v>12</v>
      </c>
      <c r="G7127" t="s">
        <v>160</v>
      </c>
      <c r="H7127" t="s">
        <v>1847</v>
      </c>
      <c r="I7127" t="s">
        <v>124</v>
      </c>
      <c r="J7127" t="s">
        <v>125</v>
      </c>
      <c r="K7127" t="s">
        <v>911</v>
      </c>
      <c r="N7127" t="s">
        <v>2258</v>
      </c>
      <c r="O7127" t="s">
        <v>828</v>
      </c>
      <c r="P7127" t="s">
        <v>875</v>
      </c>
      <c r="Q7127" t="s">
        <v>3979</v>
      </c>
      <c r="R7127" t="s">
        <v>794</v>
      </c>
      <c r="S7127" t="s">
        <v>795</v>
      </c>
      <c r="T7127" t="s">
        <v>165</v>
      </c>
      <c r="U7127" t="s">
        <v>1848</v>
      </c>
      <c r="V7127" t="s">
        <v>135</v>
      </c>
      <c r="W7127" t="s">
        <v>136</v>
      </c>
      <c r="AA7127" s="94">
        <v>0</v>
      </c>
      <c r="AB7127" s="94">
        <v>0</v>
      </c>
      <c r="AC7127">
        <f t="shared" si="222"/>
        <v>6000</v>
      </c>
      <c r="AD7127" t="str">
        <f t="shared" si="223"/>
        <v>311</v>
      </c>
    </row>
    <row r="7128" spans="1:30" hidden="1" x14ac:dyDescent="0.25">
      <c r="A7128">
        <v>211113110100001</v>
      </c>
      <c r="B7128">
        <v>221</v>
      </c>
      <c r="C7128" t="s">
        <v>3960</v>
      </c>
      <c r="D7128">
        <v>61501</v>
      </c>
      <c r="E7128">
        <v>2</v>
      </c>
      <c r="F7128">
        <v>12</v>
      </c>
      <c r="G7128" t="s">
        <v>160</v>
      </c>
      <c r="H7128" t="s">
        <v>388</v>
      </c>
      <c r="I7128" t="s">
        <v>124</v>
      </c>
      <c r="J7128" t="s">
        <v>125</v>
      </c>
      <c r="K7128" t="s">
        <v>4004</v>
      </c>
      <c r="N7128" t="s">
        <v>2258</v>
      </c>
      <c r="O7128" t="s">
        <v>828</v>
      </c>
      <c r="P7128" t="s">
        <v>875</v>
      </c>
      <c r="Q7128" t="s">
        <v>3979</v>
      </c>
      <c r="R7128" t="s">
        <v>794</v>
      </c>
      <c r="S7128" t="s">
        <v>795</v>
      </c>
      <c r="T7128" t="s">
        <v>165</v>
      </c>
      <c r="U7128" t="s">
        <v>394</v>
      </c>
      <c r="V7128" t="s">
        <v>135</v>
      </c>
      <c r="W7128" t="s">
        <v>136</v>
      </c>
      <c r="AA7128" s="94">
        <v>15949671.24</v>
      </c>
      <c r="AB7128" s="94">
        <v>15949671.24</v>
      </c>
      <c r="AC7128">
        <f t="shared" si="222"/>
        <v>6000</v>
      </c>
      <c r="AD7128" t="str">
        <f t="shared" si="223"/>
        <v>311</v>
      </c>
    </row>
    <row r="7129" spans="1:30" hidden="1" x14ac:dyDescent="0.25">
      <c r="A7129">
        <v>211113110100001</v>
      </c>
      <c r="B7129">
        <v>351</v>
      </c>
      <c r="C7129" t="s">
        <v>3960</v>
      </c>
      <c r="D7129">
        <v>61501</v>
      </c>
      <c r="E7129">
        <v>2</v>
      </c>
      <c r="F7129">
        <v>25</v>
      </c>
      <c r="G7129" t="s">
        <v>3980</v>
      </c>
      <c r="H7129" t="s">
        <v>143</v>
      </c>
      <c r="I7129" t="s">
        <v>124</v>
      </c>
      <c r="J7129" t="s">
        <v>125</v>
      </c>
      <c r="K7129" t="s">
        <v>3981</v>
      </c>
      <c r="L7129" t="s">
        <v>3982</v>
      </c>
      <c r="N7129" t="s">
        <v>2258</v>
      </c>
      <c r="O7129" t="s">
        <v>2507</v>
      </c>
      <c r="P7129" t="s">
        <v>875</v>
      </c>
      <c r="Q7129" t="s">
        <v>3979</v>
      </c>
      <c r="R7129" t="s">
        <v>794</v>
      </c>
      <c r="S7129" t="s">
        <v>132</v>
      </c>
      <c r="T7129" t="s">
        <v>3983</v>
      </c>
      <c r="U7129" t="s">
        <v>151</v>
      </c>
      <c r="V7129" t="s">
        <v>135</v>
      </c>
      <c r="W7129" t="s">
        <v>136</v>
      </c>
      <c r="X7129" t="s">
        <v>3984</v>
      </c>
      <c r="AA7129" s="94">
        <v>27941022.178999998</v>
      </c>
      <c r="AB7129" s="94">
        <v>27941022.18</v>
      </c>
      <c r="AC7129">
        <f t="shared" si="222"/>
        <v>6000</v>
      </c>
      <c r="AD7129" t="str">
        <f t="shared" si="223"/>
        <v>311</v>
      </c>
    </row>
    <row r="7130" spans="1:30" hidden="1" x14ac:dyDescent="0.25">
      <c r="A7130">
        <v>211113110100001</v>
      </c>
      <c r="B7130">
        <v>351</v>
      </c>
      <c r="C7130" t="s">
        <v>3960</v>
      </c>
      <c r="D7130">
        <v>61501</v>
      </c>
      <c r="E7130">
        <v>2</v>
      </c>
      <c r="F7130">
        <v>25</v>
      </c>
      <c r="G7130" t="s">
        <v>3980</v>
      </c>
      <c r="H7130" t="s">
        <v>143</v>
      </c>
      <c r="I7130" t="s">
        <v>124</v>
      </c>
      <c r="J7130" t="s">
        <v>125</v>
      </c>
      <c r="K7130" t="s">
        <v>3985</v>
      </c>
      <c r="L7130" t="s">
        <v>3986</v>
      </c>
      <c r="N7130" t="s">
        <v>2258</v>
      </c>
      <c r="O7130" t="s">
        <v>2507</v>
      </c>
      <c r="P7130" t="s">
        <v>875</v>
      </c>
      <c r="Q7130" t="s">
        <v>3979</v>
      </c>
      <c r="R7130" t="s">
        <v>794</v>
      </c>
      <c r="S7130" t="s">
        <v>132</v>
      </c>
      <c r="T7130" t="s">
        <v>3983</v>
      </c>
      <c r="U7130" t="s">
        <v>151</v>
      </c>
      <c r="V7130" t="s">
        <v>135</v>
      </c>
      <c r="W7130" t="s">
        <v>136</v>
      </c>
      <c r="X7130" t="s">
        <v>3987</v>
      </c>
      <c r="AA7130" s="94">
        <v>17024017.919999998</v>
      </c>
      <c r="AB7130" s="94">
        <v>17024017.920000002</v>
      </c>
      <c r="AC7130">
        <f t="shared" si="222"/>
        <v>6000</v>
      </c>
      <c r="AD7130" t="str">
        <f t="shared" si="223"/>
        <v>311</v>
      </c>
    </row>
    <row r="7131" spans="1:30" hidden="1" x14ac:dyDescent="0.25">
      <c r="A7131">
        <v>211113110100001</v>
      </c>
      <c r="B7131">
        <v>221</v>
      </c>
      <c r="C7131" t="s">
        <v>870</v>
      </c>
      <c r="D7131">
        <v>61501</v>
      </c>
      <c r="E7131">
        <v>2</v>
      </c>
      <c r="F7131">
        <v>25</v>
      </c>
      <c r="G7131" t="s">
        <v>826</v>
      </c>
      <c r="H7131" t="s">
        <v>1847</v>
      </c>
      <c r="I7131" t="s">
        <v>124</v>
      </c>
      <c r="J7131" t="s">
        <v>125</v>
      </c>
      <c r="K7131" t="s">
        <v>3961</v>
      </c>
      <c r="N7131" t="s">
        <v>2258</v>
      </c>
      <c r="O7131" t="s">
        <v>828</v>
      </c>
      <c r="P7131" t="s">
        <v>875</v>
      </c>
      <c r="Q7131" t="s">
        <v>3979</v>
      </c>
      <c r="R7131" t="s">
        <v>794</v>
      </c>
      <c r="S7131" t="s">
        <v>132</v>
      </c>
      <c r="T7131" t="s">
        <v>830</v>
      </c>
      <c r="U7131" t="s">
        <v>1848</v>
      </c>
      <c r="V7131" t="s">
        <v>135</v>
      </c>
      <c r="W7131" t="s">
        <v>136</v>
      </c>
      <c r="AA7131" s="94">
        <v>75000000</v>
      </c>
      <c r="AB7131" s="94">
        <v>75000000</v>
      </c>
      <c r="AC7131">
        <f t="shared" si="222"/>
        <v>6000</v>
      </c>
      <c r="AD7131" t="str">
        <f t="shared" si="223"/>
        <v>311</v>
      </c>
    </row>
    <row r="7132" spans="1:30" hidden="1" x14ac:dyDescent="0.25">
      <c r="A7132">
        <v>211113110100001</v>
      </c>
      <c r="B7132">
        <v>221</v>
      </c>
      <c r="C7132" t="s">
        <v>3960</v>
      </c>
      <c r="D7132">
        <v>61501</v>
      </c>
      <c r="E7132">
        <v>2</v>
      </c>
      <c r="F7132">
        <v>25</v>
      </c>
      <c r="G7132" t="s">
        <v>826</v>
      </c>
      <c r="H7132" t="s">
        <v>1847</v>
      </c>
      <c r="I7132" t="s">
        <v>124</v>
      </c>
      <c r="J7132" t="s">
        <v>125</v>
      </c>
      <c r="K7132" t="s">
        <v>3961</v>
      </c>
      <c r="N7132" t="s">
        <v>2258</v>
      </c>
      <c r="O7132" t="s">
        <v>828</v>
      </c>
      <c r="P7132" t="s">
        <v>875</v>
      </c>
      <c r="Q7132" t="s">
        <v>3979</v>
      </c>
      <c r="R7132" t="s">
        <v>794</v>
      </c>
      <c r="S7132" t="s">
        <v>132</v>
      </c>
      <c r="T7132" t="s">
        <v>830</v>
      </c>
      <c r="U7132" t="s">
        <v>1848</v>
      </c>
      <c r="V7132" t="s">
        <v>135</v>
      </c>
      <c r="W7132" t="s">
        <v>136</v>
      </c>
      <c r="AA7132" s="94">
        <v>63446359.850000001</v>
      </c>
      <c r="AB7132" s="94">
        <v>63446359.850000001</v>
      </c>
      <c r="AC7132">
        <f t="shared" si="222"/>
        <v>6000</v>
      </c>
      <c r="AD7132" t="str">
        <f t="shared" si="223"/>
        <v>311</v>
      </c>
    </row>
    <row r="7133" spans="1:30" hidden="1" x14ac:dyDescent="0.25">
      <c r="A7133" t="s">
        <v>2255</v>
      </c>
      <c r="B7133" t="s">
        <v>2256</v>
      </c>
      <c r="C7133" t="s">
        <v>4005</v>
      </c>
      <c r="D7133" t="s">
        <v>3849</v>
      </c>
      <c r="E7133" t="s">
        <v>790</v>
      </c>
      <c r="F7133" t="s">
        <v>431</v>
      </c>
      <c r="G7133" t="s">
        <v>4006</v>
      </c>
      <c r="H7133" t="s">
        <v>1847</v>
      </c>
      <c r="I7133" t="s">
        <v>124</v>
      </c>
      <c r="J7133" t="s">
        <v>1289</v>
      </c>
      <c r="K7133" t="s">
        <v>4007</v>
      </c>
      <c r="L7133" t="s">
        <v>4008</v>
      </c>
      <c r="N7133" t="s">
        <v>2258</v>
      </c>
      <c r="O7133" t="s">
        <v>828</v>
      </c>
      <c r="P7133" t="s">
        <v>3182</v>
      </c>
      <c r="Q7133" t="s">
        <v>3624</v>
      </c>
      <c r="R7133" t="s">
        <v>794</v>
      </c>
      <c r="S7133" t="s">
        <v>132</v>
      </c>
      <c r="T7133" t="s">
        <v>4009</v>
      </c>
      <c r="U7133" t="s">
        <v>1848</v>
      </c>
      <c r="V7133" t="s">
        <v>135</v>
      </c>
      <c r="W7133" t="s">
        <v>3321</v>
      </c>
      <c r="X7133" t="s">
        <v>4010</v>
      </c>
      <c r="Z7133" s="94">
        <v>390000000</v>
      </c>
      <c r="AA7133" s="94">
        <v>0</v>
      </c>
      <c r="AB7133" s="94">
        <v>0</v>
      </c>
      <c r="AC7133">
        <f t="shared" si="222"/>
        <v>6000</v>
      </c>
      <c r="AD7133" t="str">
        <f t="shared" si="223"/>
        <v>311</v>
      </c>
    </row>
    <row r="7134" spans="1:30" hidden="1" x14ac:dyDescent="0.25">
      <c r="A7134" t="s">
        <v>2255</v>
      </c>
      <c r="B7134" t="s">
        <v>3015</v>
      </c>
      <c r="C7134" t="s">
        <v>4011</v>
      </c>
      <c r="D7134" t="s">
        <v>3849</v>
      </c>
      <c r="E7134" t="s">
        <v>790</v>
      </c>
      <c r="F7134" t="s">
        <v>431</v>
      </c>
      <c r="G7134" t="s">
        <v>4012</v>
      </c>
      <c r="H7134" t="s">
        <v>388</v>
      </c>
      <c r="I7134" t="s">
        <v>124</v>
      </c>
      <c r="J7134" t="s">
        <v>125</v>
      </c>
      <c r="K7134" t="s">
        <v>4013</v>
      </c>
      <c r="N7134" t="s">
        <v>2258</v>
      </c>
      <c r="O7134" t="s">
        <v>3018</v>
      </c>
      <c r="P7134" t="s">
        <v>3182</v>
      </c>
      <c r="Q7134" t="s">
        <v>3624</v>
      </c>
      <c r="R7134" t="s">
        <v>794</v>
      </c>
      <c r="S7134" t="s">
        <v>132</v>
      </c>
      <c r="T7134" t="s">
        <v>4014</v>
      </c>
      <c r="U7134" t="s">
        <v>394</v>
      </c>
      <c r="V7134" t="s">
        <v>135</v>
      </c>
      <c r="W7134" t="s">
        <v>136</v>
      </c>
      <c r="X7134" t="s">
        <v>4015</v>
      </c>
      <c r="Y7134" s="94">
        <v>24000000</v>
      </c>
      <c r="AA7134" s="94">
        <v>0</v>
      </c>
      <c r="AB7134" s="94">
        <v>0</v>
      </c>
      <c r="AC7134">
        <f t="shared" si="222"/>
        <v>6000</v>
      </c>
      <c r="AD7134" t="str">
        <f t="shared" si="223"/>
        <v>311</v>
      </c>
    </row>
    <row r="7135" spans="1:30" hidden="1" x14ac:dyDescent="0.25">
      <c r="A7135" t="s">
        <v>2255</v>
      </c>
      <c r="B7135" t="s">
        <v>3015</v>
      </c>
      <c r="C7135" t="s">
        <v>4016</v>
      </c>
      <c r="D7135" t="s">
        <v>3849</v>
      </c>
      <c r="E7135" t="s">
        <v>790</v>
      </c>
      <c r="F7135" t="s">
        <v>431</v>
      </c>
      <c r="G7135" t="s">
        <v>4012</v>
      </c>
      <c r="H7135" t="s">
        <v>3181</v>
      </c>
      <c r="I7135" t="s">
        <v>124</v>
      </c>
      <c r="J7135" t="s">
        <v>125</v>
      </c>
      <c r="K7135" t="s">
        <v>4017</v>
      </c>
      <c r="N7135" t="s">
        <v>2258</v>
      </c>
      <c r="O7135" t="s">
        <v>3018</v>
      </c>
      <c r="P7135" t="s">
        <v>4018</v>
      </c>
      <c r="Q7135" t="s">
        <v>3624</v>
      </c>
      <c r="R7135" t="s">
        <v>794</v>
      </c>
      <c r="S7135" t="s">
        <v>132</v>
      </c>
      <c r="T7135" t="s">
        <v>4014</v>
      </c>
      <c r="U7135" t="s">
        <v>3183</v>
      </c>
      <c r="V7135" t="s">
        <v>135</v>
      </c>
      <c r="W7135" t="s">
        <v>136</v>
      </c>
      <c r="X7135" t="s">
        <v>4019</v>
      </c>
      <c r="Y7135" s="94">
        <v>10274355.4</v>
      </c>
      <c r="AA7135" s="94">
        <v>0</v>
      </c>
      <c r="AB7135" s="94">
        <v>0</v>
      </c>
      <c r="AC7135">
        <f t="shared" si="222"/>
        <v>6000</v>
      </c>
      <c r="AD7135" t="str">
        <f t="shared" si="223"/>
        <v>311</v>
      </c>
    </row>
    <row r="7136" spans="1:30" hidden="1" x14ac:dyDescent="0.25">
      <c r="A7136" t="s">
        <v>2255</v>
      </c>
      <c r="B7136" t="s">
        <v>745</v>
      </c>
      <c r="C7136" t="s">
        <v>4020</v>
      </c>
      <c r="D7136" t="s">
        <v>3849</v>
      </c>
      <c r="E7136" t="s">
        <v>790</v>
      </c>
      <c r="F7136" t="s">
        <v>431</v>
      </c>
      <c r="G7136" t="s">
        <v>3907</v>
      </c>
      <c r="H7136" t="s">
        <v>143</v>
      </c>
      <c r="I7136" t="s">
        <v>124</v>
      </c>
      <c r="J7136" t="s">
        <v>125</v>
      </c>
      <c r="K7136" t="s">
        <v>4021</v>
      </c>
      <c r="L7136" t="s">
        <v>4022</v>
      </c>
      <c r="N7136" t="s">
        <v>2258</v>
      </c>
      <c r="O7136" t="s">
        <v>748</v>
      </c>
      <c r="P7136" t="s">
        <v>3182</v>
      </c>
      <c r="Q7136" t="s">
        <v>3624</v>
      </c>
      <c r="R7136" t="s">
        <v>794</v>
      </c>
      <c r="S7136" t="s">
        <v>132</v>
      </c>
      <c r="T7136" t="s">
        <v>3910</v>
      </c>
      <c r="U7136" t="s">
        <v>151</v>
      </c>
      <c r="V7136" t="s">
        <v>135</v>
      </c>
      <c r="W7136" t="s">
        <v>136</v>
      </c>
      <c r="X7136" t="s">
        <v>4023</v>
      </c>
      <c r="Z7136" s="94">
        <v>2523152.647420492</v>
      </c>
      <c r="AA7136" s="94">
        <v>0</v>
      </c>
      <c r="AB7136" s="94">
        <v>0</v>
      </c>
      <c r="AC7136">
        <f t="shared" si="222"/>
        <v>6000</v>
      </c>
      <c r="AD7136" t="str">
        <f t="shared" si="223"/>
        <v>311</v>
      </c>
    </row>
    <row r="7137" spans="1:30" hidden="1" x14ac:dyDescent="0.25">
      <c r="A7137">
        <v>211113110100001</v>
      </c>
      <c r="B7137">
        <v>133</v>
      </c>
      <c r="C7137" t="s">
        <v>4024</v>
      </c>
      <c r="D7137">
        <v>62201</v>
      </c>
      <c r="E7137">
        <v>2</v>
      </c>
      <c r="F7137">
        <v>12</v>
      </c>
      <c r="G7137" t="s">
        <v>160</v>
      </c>
      <c r="H7137" t="s">
        <v>1847</v>
      </c>
      <c r="I7137" t="s">
        <v>124</v>
      </c>
      <c r="J7137" t="s">
        <v>125</v>
      </c>
      <c r="K7137" t="s">
        <v>4025</v>
      </c>
      <c r="L7137" t="s">
        <v>4026</v>
      </c>
      <c r="N7137" t="s">
        <v>2258</v>
      </c>
      <c r="O7137" t="s">
        <v>1005</v>
      </c>
      <c r="P7137" t="s">
        <v>3477</v>
      </c>
      <c r="Q7137" t="s">
        <v>3624</v>
      </c>
      <c r="R7137" t="s">
        <v>794</v>
      </c>
      <c r="S7137" t="s">
        <v>795</v>
      </c>
      <c r="T7137" t="s">
        <v>165</v>
      </c>
      <c r="U7137" t="s">
        <v>1848</v>
      </c>
      <c r="V7137" t="s">
        <v>135</v>
      </c>
      <c r="W7137" t="s">
        <v>136</v>
      </c>
      <c r="X7137" t="s">
        <v>4027</v>
      </c>
      <c r="AA7137" s="94">
        <v>786511.43500000006</v>
      </c>
      <c r="AB7137" s="94">
        <v>786511.44</v>
      </c>
      <c r="AC7137">
        <f t="shared" si="222"/>
        <v>6000</v>
      </c>
      <c r="AD7137" t="str">
        <f t="shared" si="223"/>
        <v>311</v>
      </c>
    </row>
    <row r="7138" spans="1:30" hidden="1" x14ac:dyDescent="0.25">
      <c r="A7138">
        <v>211113110100001</v>
      </c>
      <c r="B7138">
        <v>133</v>
      </c>
      <c r="C7138" t="s">
        <v>4024</v>
      </c>
      <c r="D7138">
        <v>62201</v>
      </c>
      <c r="E7138">
        <v>2</v>
      </c>
      <c r="F7138">
        <v>12</v>
      </c>
      <c r="G7138" t="s">
        <v>160</v>
      </c>
      <c r="H7138" t="s">
        <v>1847</v>
      </c>
      <c r="I7138" t="s">
        <v>124</v>
      </c>
      <c r="J7138" t="s">
        <v>125</v>
      </c>
      <c r="K7138" t="s">
        <v>4028</v>
      </c>
      <c r="L7138" t="s">
        <v>4029</v>
      </c>
      <c r="N7138" t="s">
        <v>2258</v>
      </c>
      <c r="O7138" t="s">
        <v>1005</v>
      </c>
      <c r="P7138" t="s">
        <v>3477</v>
      </c>
      <c r="Q7138" t="s">
        <v>3624</v>
      </c>
      <c r="R7138" t="s">
        <v>794</v>
      </c>
      <c r="S7138" t="s">
        <v>795</v>
      </c>
      <c r="T7138" t="s">
        <v>165</v>
      </c>
      <c r="U7138" t="s">
        <v>1848</v>
      </c>
      <c r="V7138" t="s">
        <v>135</v>
      </c>
      <c r="W7138" t="s">
        <v>136</v>
      </c>
      <c r="X7138" t="s">
        <v>4030</v>
      </c>
      <c r="AA7138" s="94">
        <v>3008784.8819999998</v>
      </c>
      <c r="AB7138" s="94">
        <v>3008784.88</v>
      </c>
      <c r="AC7138">
        <f t="shared" si="222"/>
        <v>6000</v>
      </c>
      <c r="AD7138" t="str">
        <f t="shared" si="223"/>
        <v>311</v>
      </c>
    </row>
    <row r="7139" spans="1:30" hidden="1" x14ac:dyDescent="0.25">
      <c r="A7139">
        <v>211113110100001</v>
      </c>
      <c r="B7139">
        <v>171</v>
      </c>
      <c r="C7139" t="s">
        <v>4031</v>
      </c>
      <c r="D7139">
        <v>62201</v>
      </c>
      <c r="E7139">
        <v>2</v>
      </c>
      <c r="F7139">
        <v>12</v>
      </c>
      <c r="G7139" t="s">
        <v>160</v>
      </c>
      <c r="H7139" t="s">
        <v>388</v>
      </c>
      <c r="I7139" t="s">
        <v>124</v>
      </c>
      <c r="J7139" t="s">
        <v>125</v>
      </c>
      <c r="K7139" t="s">
        <v>4032</v>
      </c>
      <c r="L7139" t="s">
        <v>4033</v>
      </c>
      <c r="N7139" t="s">
        <v>2258</v>
      </c>
      <c r="O7139" t="s">
        <v>398</v>
      </c>
      <c r="P7139" t="s">
        <v>3182</v>
      </c>
      <c r="Q7139" t="s">
        <v>3624</v>
      </c>
      <c r="R7139" t="s">
        <v>794</v>
      </c>
      <c r="S7139" t="s">
        <v>795</v>
      </c>
      <c r="T7139" t="s">
        <v>165</v>
      </c>
      <c r="U7139" t="s">
        <v>394</v>
      </c>
      <c r="V7139" t="s">
        <v>135</v>
      </c>
      <c r="W7139" t="s">
        <v>136</v>
      </c>
      <c r="X7139" t="s">
        <v>3935</v>
      </c>
      <c r="AA7139" s="94">
        <v>3656230.7300000004</v>
      </c>
      <c r="AB7139" s="94">
        <v>3656230.73</v>
      </c>
      <c r="AC7139">
        <f t="shared" si="222"/>
        <v>6000</v>
      </c>
      <c r="AD7139" t="str">
        <f t="shared" si="223"/>
        <v>311</v>
      </c>
    </row>
    <row r="7140" spans="1:30" hidden="1" x14ac:dyDescent="0.25">
      <c r="A7140">
        <v>211113110100001</v>
      </c>
      <c r="B7140">
        <v>171</v>
      </c>
      <c r="C7140" t="s">
        <v>4031</v>
      </c>
      <c r="D7140">
        <v>62201</v>
      </c>
      <c r="E7140">
        <v>2</v>
      </c>
      <c r="F7140">
        <v>12</v>
      </c>
      <c r="G7140" t="s">
        <v>160</v>
      </c>
      <c r="H7140" t="s">
        <v>388</v>
      </c>
      <c r="I7140" t="s">
        <v>124</v>
      </c>
      <c r="J7140" t="s">
        <v>125</v>
      </c>
      <c r="K7140" t="s">
        <v>4034</v>
      </c>
      <c r="L7140" t="s">
        <v>4035</v>
      </c>
      <c r="N7140" t="s">
        <v>2258</v>
      </c>
      <c r="O7140" t="s">
        <v>398</v>
      </c>
      <c r="P7140" t="s">
        <v>3182</v>
      </c>
      <c r="Q7140" t="s">
        <v>3624</v>
      </c>
      <c r="R7140" t="s">
        <v>794</v>
      </c>
      <c r="S7140" t="s">
        <v>795</v>
      </c>
      <c r="T7140" t="s">
        <v>165</v>
      </c>
      <c r="U7140" t="s">
        <v>394</v>
      </c>
      <c r="V7140" t="s">
        <v>135</v>
      </c>
      <c r="W7140" t="s">
        <v>136</v>
      </c>
      <c r="X7140" t="s">
        <v>4036</v>
      </c>
      <c r="AA7140" s="94">
        <v>1760979.709999999</v>
      </c>
      <c r="AB7140" s="94">
        <v>1760979.71</v>
      </c>
      <c r="AC7140">
        <f t="shared" si="222"/>
        <v>6000</v>
      </c>
      <c r="AD7140" t="str">
        <f t="shared" si="223"/>
        <v>311</v>
      </c>
    </row>
    <row r="7141" spans="1:30" hidden="1" x14ac:dyDescent="0.25">
      <c r="A7141">
        <v>211113110100001</v>
      </c>
      <c r="B7141">
        <v>173</v>
      </c>
      <c r="C7141" t="s">
        <v>4037</v>
      </c>
      <c r="D7141">
        <v>62201</v>
      </c>
      <c r="E7141">
        <v>2</v>
      </c>
      <c r="F7141">
        <v>12</v>
      </c>
      <c r="G7141" t="s">
        <v>160</v>
      </c>
      <c r="H7141" t="s">
        <v>388</v>
      </c>
      <c r="I7141" t="s">
        <v>124</v>
      </c>
      <c r="J7141" t="s">
        <v>125</v>
      </c>
      <c r="K7141" t="s">
        <v>4038</v>
      </c>
      <c r="L7141" t="s">
        <v>4039</v>
      </c>
      <c r="N7141" t="s">
        <v>2258</v>
      </c>
      <c r="O7141" t="s">
        <v>391</v>
      </c>
      <c r="P7141" t="s">
        <v>3477</v>
      </c>
      <c r="Q7141" t="s">
        <v>3624</v>
      </c>
      <c r="R7141" t="s">
        <v>794</v>
      </c>
      <c r="S7141" t="s">
        <v>795</v>
      </c>
      <c r="T7141" t="s">
        <v>165</v>
      </c>
      <c r="U7141" t="s">
        <v>394</v>
      </c>
      <c r="V7141" t="s">
        <v>135</v>
      </c>
      <c r="W7141" t="s">
        <v>136</v>
      </c>
      <c r="X7141" t="s">
        <v>4040</v>
      </c>
      <c r="AA7141" s="94">
        <v>676809.10499999998</v>
      </c>
      <c r="AB7141" s="94">
        <v>676809.11</v>
      </c>
      <c r="AC7141">
        <f t="shared" si="222"/>
        <v>6000</v>
      </c>
      <c r="AD7141" t="str">
        <f t="shared" si="223"/>
        <v>311</v>
      </c>
    </row>
    <row r="7142" spans="1:30" hidden="1" x14ac:dyDescent="0.25">
      <c r="A7142">
        <v>211113110100001</v>
      </c>
      <c r="B7142">
        <v>185</v>
      </c>
      <c r="C7142" t="s">
        <v>4041</v>
      </c>
      <c r="D7142">
        <v>62201</v>
      </c>
      <c r="E7142">
        <v>2</v>
      </c>
      <c r="F7142">
        <v>12</v>
      </c>
      <c r="G7142" t="s">
        <v>160</v>
      </c>
      <c r="H7142" t="s">
        <v>388</v>
      </c>
      <c r="I7142" t="s">
        <v>124</v>
      </c>
      <c r="J7142" t="s">
        <v>125</v>
      </c>
      <c r="K7142" t="s">
        <v>4042</v>
      </c>
      <c r="L7142" t="s">
        <v>4043</v>
      </c>
      <c r="N7142" t="s">
        <v>2258</v>
      </c>
      <c r="O7142" t="s">
        <v>328</v>
      </c>
      <c r="P7142" t="s">
        <v>3182</v>
      </c>
      <c r="Q7142" t="s">
        <v>3624</v>
      </c>
      <c r="R7142" t="s">
        <v>794</v>
      </c>
      <c r="S7142" t="s">
        <v>795</v>
      </c>
      <c r="T7142" t="s">
        <v>165</v>
      </c>
      <c r="U7142" t="s">
        <v>394</v>
      </c>
      <c r="V7142" t="s">
        <v>135</v>
      </c>
      <c r="W7142" t="s">
        <v>136</v>
      </c>
      <c r="X7142" t="s">
        <v>3935</v>
      </c>
      <c r="AA7142" s="94">
        <v>744379.73</v>
      </c>
      <c r="AB7142" s="94">
        <v>744379.73</v>
      </c>
      <c r="AC7142">
        <f t="shared" si="222"/>
        <v>6000</v>
      </c>
      <c r="AD7142" t="str">
        <f t="shared" si="223"/>
        <v>311</v>
      </c>
    </row>
    <row r="7143" spans="1:30" hidden="1" x14ac:dyDescent="0.25">
      <c r="A7143">
        <v>211113110100001</v>
      </c>
      <c r="B7143">
        <v>215</v>
      </c>
      <c r="C7143" t="s">
        <v>3947</v>
      </c>
      <c r="D7143">
        <v>62201</v>
      </c>
      <c r="E7143">
        <v>2</v>
      </c>
      <c r="F7143">
        <v>12</v>
      </c>
      <c r="G7143" t="s">
        <v>160</v>
      </c>
      <c r="H7143" t="s">
        <v>388</v>
      </c>
      <c r="I7143" t="s">
        <v>124</v>
      </c>
      <c r="J7143" t="s">
        <v>125</v>
      </c>
      <c r="K7143" t="s">
        <v>4044</v>
      </c>
      <c r="L7143" t="s">
        <v>4045</v>
      </c>
      <c r="N7143" t="s">
        <v>2258</v>
      </c>
      <c r="O7143" t="s">
        <v>2680</v>
      </c>
      <c r="P7143" t="s">
        <v>3182</v>
      </c>
      <c r="Q7143" t="s">
        <v>3624</v>
      </c>
      <c r="R7143" t="s">
        <v>794</v>
      </c>
      <c r="S7143" t="s">
        <v>795</v>
      </c>
      <c r="T7143" t="s">
        <v>165</v>
      </c>
      <c r="U7143" t="s">
        <v>394</v>
      </c>
      <c r="V7143" t="s">
        <v>135</v>
      </c>
      <c r="W7143" t="s">
        <v>136</v>
      </c>
      <c r="X7143" t="s">
        <v>3935</v>
      </c>
      <c r="AA7143" s="94">
        <v>299075.33000000007</v>
      </c>
      <c r="AB7143" s="94">
        <v>299075.33</v>
      </c>
      <c r="AC7143">
        <f t="shared" si="222"/>
        <v>6000</v>
      </c>
      <c r="AD7143" t="str">
        <f t="shared" si="223"/>
        <v>311</v>
      </c>
    </row>
    <row r="7144" spans="1:30" hidden="1" x14ac:dyDescent="0.25">
      <c r="A7144">
        <v>211113110100001</v>
      </c>
      <c r="B7144">
        <v>221</v>
      </c>
      <c r="C7144" t="s">
        <v>4041</v>
      </c>
      <c r="D7144">
        <v>62201</v>
      </c>
      <c r="E7144">
        <v>2</v>
      </c>
      <c r="F7144">
        <v>12</v>
      </c>
      <c r="G7144" t="s">
        <v>160</v>
      </c>
      <c r="H7144" t="s">
        <v>388</v>
      </c>
      <c r="I7144" t="s">
        <v>124</v>
      </c>
      <c r="J7144" t="s">
        <v>125</v>
      </c>
      <c r="K7144">
        <v>218009701</v>
      </c>
      <c r="L7144" t="s">
        <v>4046</v>
      </c>
      <c r="N7144" t="s">
        <v>2258</v>
      </c>
      <c r="O7144" t="s">
        <v>828</v>
      </c>
      <c r="P7144" t="s">
        <v>3182</v>
      </c>
      <c r="Q7144" t="s">
        <v>3624</v>
      </c>
      <c r="R7144" t="s">
        <v>794</v>
      </c>
      <c r="S7144" t="s">
        <v>795</v>
      </c>
      <c r="T7144" t="s">
        <v>165</v>
      </c>
      <c r="U7144" t="s">
        <v>394</v>
      </c>
      <c r="V7144" t="s">
        <v>135</v>
      </c>
      <c r="W7144" t="s">
        <v>136</v>
      </c>
      <c r="X7144" t="s">
        <v>3928</v>
      </c>
      <c r="AA7144" s="94">
        <v>290000</v>
      </c>
      <c r="AB7144" s="94">
        <v>290000</v>
      </c>
      <c r="AC7144">
        <f t="shared" si="222"/>
        <v>6000</v>
      </c>
      <c r="AD7144" t="str">
        <f t="shared" si="223"/>
        <v>311</v>
      </c>
    </row>
    <row r="7145" spans="1:30" hidden="1" x14ac:dyDescent="0.25">
      <c r="A7145">
        <v>211113110100001</v>
      </c>
      <c r="B7145">
        <v>221</v>
      </c>
      <c r="C7145" t="s">
        <v>3902</v>
      </c>
      <c r="D7145">
        <v>62201</v>
      </c>
      <c r="E7145">
        <v>2</v>
      </c>
      <c r="F7145">
        <v>12</v>
      </c>
      <c r="G7145" t="s">
        <v>160</v>
      </c>
      <c r="H7145" t="s">
        <v>388</v>
      </c>
      <c r="I7145" t="s">
        <v>124</v>
      </c>
      <c r="J7145" t="s">
        <v>125</v>
      </c>
      <c r="K7145" t="s">
        <v>3926</v>
      </c>
      <c r="L7145" t="s">
        <v>4047</v>
      </c>
      <c r="N7145" t="s">
        <v>2258</v>
      </c>
      <c r="O7145" t="s">
        <v>828</v>
      </c>
      <c r="P7145" t="s">
        <v>3182</v>
      </c>
      <c r="Q7145" t="s">
        <v>3624</v>
      </c>
      <c r="R7145" t="s">
        <v>794</v>
      </c>
      <c r="S7145" t="s">
        <v>795</v>
      </c>
      <c r="T7145" t="s">
        <v>165</v>
      </c>
      <c r="U7145" t="s">
        <v>394</v>
      </c>
      <c r="V7145" t="s">
        <v>135</v>
      </c>
      <c r="W7145" t="s">
        <v>136</v>
      </c>
      <c r="X7145" t="s">
        <v>3928</v>
      </c>
      <c r="AA7145" s="94">
        <v>2068516.36</v>
      </c>
      <c r="AB7145" s="94">
        <v>2068516.36</v>
      </c>
      <c r="AC7145">
        <f t="shared" si="222"/>
        <v>6000</v>
      </c>
      <c r="AD7145" t="str">
        <f t="shared" si="223"/>
        <v>311</v>
      </c>
    </row>
    <row r="7146" spans="1:30" hidden="1" x14ac:dyDescent="0.25">
      <c r="A7146">
        <v>211113110100001</v>
      </c>
      <c r="B7146">
        <v>221</v>
      </c>
      <c r="C7146" t="s">
        <v>3902</v>
      </c>
      <c r="D7146">
        <v>62201</v>
      </c>
      <c r="E7146">
        <v>2</v>
      </c>
      <c r="F7146">
        <v>12</v>
      </c>
      <c r="G7146" t="s">
        <v>160</v>
      </c>
      <c r="H7146" t="s">
        <v>388</v>
      </c>
      <c r="I7146" t="s">
        <v>124</v>
      </c>
      <c r="J7146" t="s">
        <v>125</v>
      </c>
      <c r="K7146" t="s">
        <v>4048</v>
      </c>
      <c r="L7146" t="s">
        <v>4049</v>
      </c>
      <c r="N7146" t="s">
        <v>2258</v>
      </c>
      <c r="O7146" t="s">
        <v>828</v>
      </c>
      <c r="P7146" t="s">
        <v>3182</v>
      </c>
      <c r="Q7146" t="s">
        <v>3624</v>
      </c>
      <c r="R7146" t="s">
        <v>794</v>
      </c>
      <c r="S7146" t="s">
        <v>795</v>
      </c>
      <c r="T7146" t="s">
        <v>165</v>
      </c>
      <c r="U7146" t="s">
        <v>394</v>
      </c>
      <c r="V7146" t="s">
        <v>135</v>
      </c>
      <c r="W7146" t="s">
        <v>136</v>
      </c>
      <c r="X7146" t="s">
        <v>4050</v>
      </c>
      <c r="AA7146" s="94">
        <v>1695454.2</v>
      </c>
      <c r="AB7146" s="94">
        <v>1695454.2</v>
      </c>
      <c r="AC7146">
        <f t="shared" si="222"/>
        <v>6000</v>
      </c>
      <c r="AD7146" t="str">
        <f t="shared" si="223"/>
        <v>311</v>
      </c>
    </row>
    <row r="7147" spans="1:30" hidden="1" x14ac:dyDescent="0.25">
      <c r="A7147">
        <v>211113110100001</v>
      </c>
      <c r="B7147">
        <v>221</v>
      </c>
      <c r="C7147" t="s">
        <v>3902</v>
      </c>
      <c r="D7147">
        <v>62201</v>
      </c>
      <c r="E7147">
        <v>2</v>
      </c>
      <c r="F7147">
        <v>12</v>
      </c>
      <c r="G7147" t="s">
        <v>160</v>
      </c>
      <c r="H7147" t="s">
        <v>388</v>
      </c>
      <c r="I7147" t="s">
        <v>124</v>
      </c>
      <c r="J7147" t="s">
        <v>125</v>
      </c>
      <c r="K7147" t="s">
        <v>3933</v>
      </c>
      <c r="L7147" t="s">
        <v>4051</v>
      </c>
      <c r="N7147" t="s">
        <v>2258</v>
      </c>
      <c r="O7147" t="s">
        <v>828</v>
      </c>
      <c r="P7147" t="s">
        <v>3182</v>
      </c>
      <c r="Q7147" t="s">
        <v>3624</v>
      </c>
      <c r="R7147" t="s">
        <v>794</v>
      </c>
      <c r="S7147" t="s">
        <v>795</v>
      </c>
      <c r="T7147" t="s">
        <v>165</v>
      </c>
      <c r="U7147" t="s">
        <v>394</v>
      </c>
      <c r="V7147" t="s">
        <v>135</v>
      </c>
      <c r="W7147" t="s">
        <v>136</v>
      </c>
      <c r="X7147" t="s">
        <v>3935</v>
      </c>
      <c r="AA7147" s="94">
        <v>85364.780000000261</v>
      </c>
      <c r="AB7147" s="94">
        <v>85364.78</v>
      </c>
      <c r="AC7147">
        <f t="shared" si="222"/>
        <v>6000</v>
      </c>
      <c r="AD7147" t="str">
        <f t="shared" si="223"/>
        <v>311</v>
      </c>
    </row>
    <row r="7148" spans="1:30" hidden="1" x14ac:dyDescent="0.25">
      <c r="A7148">
        <v>211113110100001</v>
      </c>
      <c r="B7148">
        <v>221</v>
      </c>
      <c r="C7148" t="s">
        <v>3902</v>
      </c>
      <c r="D7148">
        <v>62201</v>
      </c>
      <c r="E7148">
        <v>2</v>
      </c>
      <c r="F7148">
        <v>12</v>
      </c>
      <c r="G7148" t="s">
        <v>160</v>
      </c>
      <c r="H7148" t="s">
        <v>388</v>
      </c>
      <c r="I7148" t="s">
        <v>124</v>
      </c>
      <c r="J7148" t="s">
        <v>125</v>
      </c>
      <c r="K7148" t="s">
        <v>4052</v>
      </c>
      <c r="L7148" t="s">
        <v>4053</v>
      </c>
      <c r="N7148" t="s">
        <v>2258</v>
      </c>
      <c r="O7148" t="s">
        <v>828</v>
      </c>
      <c r="P7148" t="s">
        <v>3182</v>
      </c>
      <c r="Q7148" t="s">
        <v>3624</v>
      </c>
      <c r="R7148" t="s">
        <v>794</v>
      </c>
      <c r="S7148" t="s">
        <v>795</v>
      </c>
      <c r="T7148" t="s">
        <v>165</v>
      </c>
      <c r="U7148" t="s">
        <v>394</v>
      </c>
      <c r="V7148" t="s">
        <v>135</v>
      </c>
      <c r="W7148" t="s">
        <v>136</v>
      </c>
      <c r="X7148" t="s">
        <v>4054</v>
      </c>
      <c r="AA7148" s="94">
        <v>776784.78499999992</v>
      </c>
      <c r="AB7148" s="94">
        <v>776784.79</v>
      </c>
      <c r="AC7148">
        <f t="shared" si="222"/>
        <v>6000</v>
      </c>
      <c r="AD7148" t="str">
        <f t="shared" si="223"/>
        <v>311</v>
      </c>
    </row>
    <row r="7149" spans="1:30" hidden="1" x14ac:dyDescent="0.25">
      <c r="A7149">
        <v>211113110100001</v>
      </c>
      <c r="B7149">
        <v>221</v>
      </c>
      <c r="C7149" t="s">
        <v>3902</v>
      </c>
      <c r="D7149">
        <v>62201</v>
      </c>
      <c r="E7149">
        <v>2</v>
      </c>
      <c r="F7149">
        <v>12</v>
      </c>
      <c r="G7149" t="s">
        <v>160</v>
      </c>
      <c r="H7149" t="s">
        <v>388</v>
      </c>
      <c r="I7149" t="s">
        <v>124</v>
      </c>
      <c r="J7149" t="s">
        <v>125</v>
      </c>
      <c r="K7149" t="s">
        <v>4055</v>
      </c>
      <c r="L7149" t="s">
        <v>4056</v>
      </c>
      <c r="N7149" t="s">
        <v>2258</v>
      </c>
      <c r="O7149" t="s">
        <v>828</v>
      </c>
      <c r="P7149" t="s">
        <v>3182</v>
      </c>
      <c r="Q7149" t="s">
        <v>3624</v>
      </c>
      <c r="R7149" t="s">
        <v>794</v>
      </c>
      <c r="S7149" t="s">
        <v>795</v>
      </c>
      <c r="T7149" t="s">
        <v>165</v>
      </c>
      <c r="U7149" t="s">
        <v>394</v>
      </c>
      <c r="V7149" t="s">
        <v>135</v>
      </c>
      <c r="W7149" t="s">
        <v>136</v>
      </c>
      <c r="X7149" t="s">
        <v>4057</v>
      </c>
      <c r="AA7149" s="94">
        <v>1397864.2549999999</v>
      </c>
      <c r="AB7149" s="94">
        <v>1397864.26</v>
      </c>
      <c r="AC7149">
        <f t="shared" si="222"/>
        <v>6000</v>
      </c>
      <c r="AD7149" t="str">
        <f t="shared" si="223"/>
        <v>311</v>
      </c>
    </row>
    <row r="7150" spans="1:30" hidden="1" x14ac:dyDescent="0.25">
      <c r="A7150">
        <v>211113110100001</v>
      </c>
      <c r="B7150">
        <v>221</v>
      </c>
      <c r="C7150" t="s">
        <v>4058</v>
      </c>
      <c r="D7150">
        <v>62201</v>
      </c>
      <c r="E7150">
        <v>2</v>
      </c>
      <c r="F7150">
        <v>12</v>
      </c>
      <c r="G7150" t="s">
        <v>160</v>
      </c>
      <c r="H7150" t="s">
        <v>1847</v>
      </c>
      <c r="I7150" t="s">
        <v>124</v>
      </c>
      <c r="J7150" t="s">
        <v>125</v>
      </c>
      <c r="K7150" t="s">
        <v>4059</v>
      </c>
      <c r="L7150" t="s">
        <v>4060</v>
      </c>
      <c r="N7150" t="s">
        <v>2258</v>
      </c>
      <c r="O7150" t="s">
        <v>828</v>
      </c>
      <c r="P7150" t="s">
        <v>3182</v>
      </c>
      <c r="Q7150" t="s">
        <v>3624</v>
      </c>
      <c r="R7150" t="s">
        <v>794</v>
      </c>
      <c r="S7150" t="s">
        <v>795</v>
      </c>
      <c r="T7150" t="s">
        <v>165</v>
      </c>
      <c r="U7150" t="s">
        <v>1848</v>
      </c>
      <c r="V7150" t="s">
        <v>135</v>
      </c>
      <c r="W7150" t="s">
        <v>136</v>
      </c>
      <c r="X7150" t="s">
        <v>3928</v>
      </c>
      <c r="AA7150" s="94">
        <v>1985769.1999999993</v>
      </c>
      <c r="AB7150" s="94">
        <v>1985769.2</v>
      </c>
      <c r="AC7150">
        <f t="shared" si="222"/>
        <v>6000</v>
      </c>
      <c r="AD7150" t="str">
        <f t="shared" si="223"/>
        <v>311</v>
      </c>
    </row>
    <row r="7151" spans="1:30" hidden="1" x14ac:dyDescent="0.25">
      <c r="A7151">
        <v>211113110100001</v>
      </c>
      <c r="B7151">
        <v>221</v>
      </c>
      <c r="C7151" t="s">
        <v>4058</v>
      </c>
      <c r="D7151">
        <v>62201</v>
      </c>
      <c r="E7151">
        <v>2</v>
      </c>
      <c r="F7151">
        <v>12</v>
      </c>
      <c r="G7151" t="s">
        <v>160</v>
      </c>
      <c r="H7151" t="s">
        <v>388</v>
      </c>
      <c r="I7151" t="s">
        <v>124</v>
      </c>
      <c r="J7151" t="s">
        <v>125</v>
      </c>
      <c r="K7151">
        <v>218009701</v>
      </c>
      <c r="L7151" t="s">
        <v>4061</v>
      </c>
      <c r="N7151" t="s">
        <v>2258</v>
      </c>
      <c r="O7151" t="s">
        <v>828</v>
      </c>
      <c r="P7151" t="s">
        <v>3182</v>
      </c>
      <c r="Q7151" t="s">
        <v>3624</v>
      </c>
      <c r="R7151" t="s">
        <v>794</v>
      </c>
      <c r="S7151" t="s">
        <v>795</v>
      </c>
      <c r="T7151" t="s">
        <v>165</v>
      </c>
      <c r="U7151" t="s">
        <v>394</v>
      </c>
      <c r="V7151" t="s">
        <v>135</v>
      </c>
      <c r="W7151" t="s">
        <v>136</v>
      </c>
      <c r="X7151" t="s">
        <v>3928</v>
      </c>
      <c r="AA7151" s="94">
        <v>575778.88</v>
      </c>
      <c r="AB7151" s="94">
        <v>575778.88</v>
      </c>
      <c r="AC7151">
        <f t="shared" si="222"/>
        <v>6000</v>
      </c>
      <c r="AD7151" t="str">
        <f t="shared" si="223"/>
        <v>311</v>
      </c>
    </row>
    <row r="7152" spans="1:30" hidden="1" x14ac:dyDescent="0.25">
      <c r="A7152">
        <v>211113110100001</v>
      </c>
      <c r="B7152">
        <v>221</v>
      </c>
      <c r="C7152" t="s">
        <v>4062</v>
      </c>
      <c r="D7152">
        <v>62201</v>
      </c>
      <c r="E7152">
        <v>2</v>
      </c>
      <c r="F7152">
        <v>12</v>
      </c>
      <c r="G7152" t="s">
        <v>160</v>
      </c>
      <c r="H7152" t="s">
        <v>388</v>
      </c>
      <c r="I7152" t="s">
        <v>124</v>
      </c>
      <c r="J7152" t="s">
        <v>125</v>
      </c>
      <c r="K7152" t="s">
        <v>4063</v>
      </c>
      <c r="L7152" t="s">
        <v>4064</v>
      </c>
      <c r="N7152" t="s">
        <v>2258</v>
      </c>
      <c r="O7152" t="s">
        <v>828</v>
      </c>
      <c r="P7152" t="s">
        <v>3182</v>
      </c>
      <c r="Q7152" t="s">
        <v>3624</v>
      </c>
      <c r="R7152" t="s">
        <v>794</v>
      </c>
      <c r="S7152" t="s">
        <v>795</v>
      </c>
      <c r="T7152" t="s">
        <v>165</v>
      </c>
      <c r="U7152" t="s">
        <v>394</v>
      </c>
      <c r="V7152" t="s">
        <v>135</v>
      </c>
      <c r="W7152" t="s">
        <v>136</v>
      </c>
      <c r="X7152" t="s">
        <v>4065</v>
      </c>
      <c r="AA7152" s="94">
        <v>8385285.6539999992</v>
      </c>
      <c r="AB7152" s="94">
        <v>8385285.6500000004</v>
      </c>
      <c r="AC7152">
        <f t="shared" si="222"/>
        <v>6000</v>
      </c>
      <c r="AD7152" t="str">
        <f t="shared" si="223"/>
        <v>311</v>
      </c>
    </row>
    <row r="7153" spans="1:30" hidden="1" x14ac:dyDescent="0.25">
      <c r="A7153">
        <v>211113110100001</v>
      </c>
      <c r="B7153">
        <v>221</v>
      </c>
      <c r="C7153" t="s">
        <v>4020</v>
      </c>
      <c r="D7153">
        <v>62201</v>
      </c>
      <c r="E7153">
        <v>2</v>
      </c>
      <c r="F7153">
        <v>12</v>
      </c>
      <c r="G7153" t="s">
        <v>160</v>
      </c>
      <c r="H7153" t="s">
        <v>388</v>
      </c>
      <c r="I7153" t="s">
        <v>124</v>
      </c>
      <c r="J7153" t="s">
        <v>125</v>
      </c>
      <c r="K7153">
        <v>218009701</v>
      </c>
      <c r="L7153" t="s">
        <v>4066</v>
      </c>
      <c r="N7153" t="s">
        <v>2258</v>
      </c>
      <c r="O7153" t="s">
        <v>828</v>
      </c>
      <c r="P7153" t="s">
        <v>3182</v>
      </c>
      <c r="Q7153" t="s">
        <v>3624</v>
      </c>
      <c r="R7153" t="s">
        <v>794</v>
      </c>
      <c r="S7153" t="s">
        <v>795</v>
      </c>
      <c r="T7153" t="s">
        <v>165</v>
      </c>
      <c r="U7153" t="s">
        <v>394</v>
      </c>
      <c r="V7153" t="s">
        <v>135</v>
      </c>
      <c r="W7153" t="s">
        <v>136</v>
      </c>
      <c r="X7153" t="s">
        <v>3928</v>
      </c>
      <c r="AA7153" s="94">
        <v>580000</v>
      </c>
      <c r="AB7153" s="94">
        <v>580000</v>
      </c>
      <c r="AC7153">
        <f t="shared" si="222"/>
        <v>6000</v>
      </c>
      <c r="AD7153" t="str">
        <f t="shared" si="223"/>
        <v>311</v>
      </c>
    </row>
    <row r="7154" spans="1:30" hidden="1" x14ac:dyDescent="0.25">
      <c r="A7154">
        <v>211113110100001</v>
      </c>
      <c r="B7154">
        <v>221</v>
      </c>
      <c r="C7154" t="s">
        <v>4020</v>
      </c>
      <c r="D7154">
        <v>62201</v>
      </c>
      <c r="E7154">
        <v>2</v>
      </c>
      <c r="F7154">
        <v>12</v>
      </c>
      <c r="G7154" t="s">
        <v>160</v>
      </c>
      <c r="H7154" t="s">
        <v>388</v>
      </c>
      <c r="I7154" t="s">
        <v>124</v>
      </c>
      <c r="J7154" t="s">
        <v>125</v>
      </c>
      <c r="K7154" t="s">
        <v>4067</v>
      </c>
      <c r="L7154" t="s">
        <v>4068</v>
      </c>
      <c r="N7154" t="s">
        <v>2258</v>
      </c>
      <c r="O7154" t="s">
        <v>828</v>
      </c>
      <c r="P7154" t="s">
        <v>3182</v>
      </c>
      <c r="Q7154" t="s">
        <v>3624</v>
      </c>
      <c r="R7154" t="s">
        <v>794</v>
      </c>
      <c r="S7154" t="s">
        <v>795</v>
      </c>
      <c r="T7154" t="s">
        <v>165</v>
      </c>
      <c r="U7154" t="s">
        <v>394</v>
      </c>
      <c r="V7154" t="s">
        <v>135</v>
      </c>
      <c r="W7154" t="s">
        <v>136</v>
      </c>
      <c r="X7154" t="s">
        <v>4069</v>
      </c>
      <c r="AA7154" s="94">
        <v>875302.15000000037</v>
      </c>
      <c r="AB7154" s="94">
        <v>875302.15</v>
      </c>
      <c r="AC7154">
        <f t="shared" si="222"/>
        <v>6000</v>
      </c>
      <c r="AD7154" t="str">
        <f t="shared" si="223"/>
        <v>311</v>
      </c>
    </row>
    <row r="7155" spans="1:30" hidden="1" x14ac:dyDescent="0.25">
      <c r="A7155">
        <v>211113110100001</v>
      </c>
      <c r="B7155">
        <v>221</v>
      </c>
      <c r="C7155" t="s">
        <v>3947</v>
      </c>
      <c r="D7155">
        <v>62201</v>
      </c>
      <c r="E7155">
        <v>2</v>
      </c>
      <c r="F7155">
        <v>12</v>
      </c>
      <c r="G7155" t="s">
        <v>160</v>
      </c>
      <c r="H7155" t="s">
        <v>1847</v>
      </c>
      <c r="I7155" t="s">
        <v>124</v>
      </c>
      <c r="J7155" t="s">
        <v>1289</v>
      </c>
      <c r="K7155" t="s">
        <v>4070</v>
      </c>
      <c r="L7155" t="s">
        <v>4071</v>
      </c>
      <c r="N7155" t="s">
        <v>2258</v>
      </c>
      <c r="O7155" t="s">
        <v>828</v>
      </c>
      <c r="P7155" t="s">
        <v>3182</v>
      </c>
      <c r="Q7155" t="s">
        <v>3624</v>
      </c>
      <c r="R7155" t="s">
        <v>794</v>
      </c>
      <c r="S7155" t="s">
        <v>795</v>
      </c>
      <c r="T7155" t="s">
        <v>165</v>
      </c>
      <c r="U7155" t="s">
        <v>1848</v>
      </c>
      <c r="V7155" t="s">
        <v>135</v>
      </c>
      <c r="W7155" t="s">
        <v>3321</v>
      </c>
      <c r="X7155" t="s">
        <v>4010</v>
      </c>
      <c r="AA7155" s="94">
        <v>337415.73500000034</v>
      </c>
      <c r="AB7155" s="94">
        <v>337415.74</v>
      </c>
      <c r="AC7155">
        <f t="shared" si="222"/>
        <v>6000</v>
      </c>
      <c r="AD7155" t="str">
        <f t="shared" si="223"/>
        <v>311</v>
      </c>
    </row>
    <row r="7156" spans="1:30" hidden="1" x14ac:dyDescent="0.25">
      <c r="A7156">
        <v>211113110100001</v>
      </c>
      <c r="B7156">
        <v>221</v>
      </c>
      <c r="C7156" t="s">
        <v>3947</v>
      </c>
      <c r="D7156">
        <v>62201</v>
      </c>
      <c r="E7156">
        <v>2</v>
      </c>
      <c r="F7156">
        <v>12</v>
      </c>
      <c r="G7156" t="s">
        <v>160</v>
      </c>
      <c r="H7156" t="s">
        <v>388</v>
      </c>
      <c r="I7156" t="s">
        <v>124</v>
      </c>
      <c r="J7156" t="s">
        <v>125</v>
      </c>
      <c r="K7156" t="s">
        <v>4072</v>
      </c>
      <c r="L7156" t="s">
        <v>4073</v>
      </c>
      <c r="N7156" t="s">
        <v>2258</v>
      </c>
      <c r="O7156" t="s">
        <v>828</v>
      </c>
      <c r="P7156" t="s">
        <v>3182</v>
      </c>
      <c r="Q7156" t="s">
        <v>3624</v>
      </c>
      <c r="R7156" t="s">
        <v>794</v>
      </c>
      <c r="S7156" t="s">
        <v>795</v>
      </c>
      <c r="T7156" t="s">
        <v>165</v>
      </c>
      <c r="U7156" t="s">
        <v>394</v>
      </c>
      <c r="V7156" t="s">
        <v>135</v>
      </c>
      <c r="W7156" t="s">
        <v>136</v>
      </c>
      <c r="X7156" t="s">
        <v>4074</v>
      </c>
      <c r="AA7156" s="94">
        <v>8855990.7479999997</v>
      </c>
      <c r="AB7156" s="94">
        <v>8855990.75</v>
      </c>
      <c r="AC7156">
        <f t="shared" si="222"/>
        <v>6000</v>
      </c>
      <c r="AD7156" t="str">
        <f t="shared" si="223"/>
        <v>311</v>
      </c>
    </row>
    <row r="7157" spans="1:30" hidden="1" x14ac:dyDescent="0.25">
      <c r="A7157">
        <v>211113110100001</v>
      </c>
      <c r="B7157">
        <v>221</v>
      </c>
      <c r="C7157" t="s">
        <v>3947</v>
      </c>
      <c r="D7157">
        <v>62201</v>
      </c>
      <c r="E7157">
        <v>2</v>
      </c>
      <c r="F7157">
        <v>12</v>
      </c>
      <c r="G7157" t="s">
        <v>160</v>
      </c>
      <c r="H7157" t="s">
        <v>388</v>
      </c>
      <c r="I7157" t="s">
        <v>124</v>
      </c>
      <c r="J7157" t="s">
        <v>125</v>
      </c>
      <c r="K7157" t="s">
        <v>4075</v>
      </c>
      <c r="L7157" t="s">
        <v>4076</v>
      </c>
      <c r="N7157" t="s">
        <v>2258</v>
      </c>
      <c r="O7157" t="s">
        <v>828</v>
      </c>
      <c r="P7157" t="s">
        <v>3182</v>
      </c>
      <c r="Q7157" t="s">
        <v>3624</v>
      </c>
      <c r="R7157" t="s">
        <v>794</v>
      </c>
      <c r="S7157" t="s">
        <v>795</v>
      </c>
      <c r="T7157" t="s">
        <v>165</v>
      </c>
      <c r="U7157" t="s">
        <v>394</v>
      </c>
      <c r="V7157" t="s">
        <v>135</v>
      </c>
      <c r="W7157" t="s">
        <v>136</v>
      </c>
      <c r="X7157" t="s">
        <v>4077</v>
      </c>
      <c r="AA7157" s="94">
        <v>19030197.120000001</v>
      </c>
      <c r="AB7157" s="94">
        <v>19030197.120000001</v>
      </c>
      <c r="AC7157">
        <f t="shared" si="222"/>
        <v>6000</v>
      </c>
      <c r="AD7157" t="str">
        <f t="shared" si="223"/>
        <v>311</v>
      </c>
    </row>
    <row r="7158" spans="1:30" hidden="1" x14ac:dyDescent="0.25">
      <c r="A7158">
        <v>211113110100001</v>
      </c>
      <c r="B7158">
        <v>221</v>
      </c>
      <c r="C7158" t="s">
        <v>3947</v>
      </c>
      <c r="D7158">
        <v>62201</v>
      </c>
      <c r="E7158">
        <v>2</v>
      </c>
      <c r="F7158">
        <v>12</v>
      </c>
      <c r="G7158" t="s">
        <v>160</v>
      </c>
      <c r="H7158" t="s">
        <v>388</v>
      </c>
      <c r="I7158" t="s">
        <v>124</v>
      </c>
      <c r="J7158" t="s">
        <v>125</v>
      </c>
      <c r="K7158" t="s">
        <v>4078</v>
      </c>
      <c r="L7158" t="s">
        <v>4079</v>
      </c>
      <c r="N7158" t="s">
        <v>2258</v>
      </c>
      <c r="O7158" t="s">
        <v>828</v>
      </c>
      <c r="P7158" t="s">
        <v>3182</v>
      </c>
      <c r="Q7158" t="s">
        <v>3624</v>
      </c>
      <c r="R7158" t="s">
        <v>794</v>
      </c>
      <c r="S7158" t="s">
        <v>795</v>
      </c>
      <c r="T7158" t="s">
        <v>165</v>
      </c>
      <c r="U7158" t="s">
        <v>394</v>
      </c>
      <c r="V7158" t="s">
        <v>135</v>
      </c>
      <c r="W7158" t="s">
        <v>136</v>
      </c>
      <c r="X7158" t="s">
        <v>4080</v>
      </c>
      <c r="AA7158" s="94">
        <v>15220379.660000002</v>
      </c>
      <c r="AB7158" s="94">
        <v>15220379.66</v>
      </c>
      <c r="AC7158">
        <f t="shared" si="222"/>
        <v>6000</v>
      </c>
      <c r="AD7158" t="str">
        <f t="shared" si="223"/>
        <v>311</v>
      </c>
    </row>
    <row r="7159" spans="1:30" hidden="1" x14ac:dyDescent="0.25">
      <c r="A7159">
        <v>211113110100001</v>
      </c>
      <c r="B7159">
        <v>221</v>
      </c>
      <c r="C7159" t="s">
        <v>3947</v>
      </c>
      <c r="D7159">
        <v>62201</v>
      </c>
      <c r="E7159">
        <v>2</v>
      </c>
      <c r="F7159">
        <v>12</v>
      </c>
      <c r="G7159" t="s">
        <v>160</v>
      </c>
      <c r="H7159" t="s">
        <v>143</v>
      </c>
      <c r="I7159" t="s">
        <v>124</v>
      </c>
      <c r="J7159" t="s">
        <v>3181</v>
      </c>
      <c r="K7159" t="s">
        <v>4070</v>
      </c>
      <c r="L7159" t="s">
        <v>4081</v>
      </c>
      <c r="N7159" t="s">
        <v>2258</v>
      </c>
      <c r="O7159" t="s">
        <v>828</v>
      </c>
      <c r="P7159" t="s">
        <v>3182</v>
      </c>
      <c r="Q7159" t="s">
        <v>3624</v>
      </c>
      <c r="R7159" t="s">
        <v>794</v>
      </c>
      <c r="S7159" t="s">
        <v>795</v>
      </c>
      <c r="T7159" t="s">
        <v>165</v>
      </c>
      <c r="U7159" t="s">
        <v>151</v>
      </c>
      <c r="V7159" t="s">
        <v>135</v>
      </c>
      <c r="W7159" t="s">
        <v>4082</v>
      </c>
      <c r="X7159" t="s">
        <v>4010</v>
      </c>
      <c r="AA7159" s="94">
        <v>164999.99999999997</v>
      </c>
      <c r="AB7159" s="94">
        <v>165000</v>
      </c>
      <c r="AC7159">
        <f t="shared" si="222"/>
        <v>6000</v>
      </c>
      <c r="AD7159" t="str">
        <f t="shared" si="223"/>
        <v>311</v>
      </c>
    </row>
    <row r="7160" spans="1:30" hidden="1" x14ac:dyDescent="0.25">
      <c r="A7160">
        <v>211113110100001</v>
      </c>
      <c r="B7160">
        <v>221</v>
      </c>
      <c r="C7160" t="s">
        <v>3956</v>
      </c>
      <c r="D7160">
        <v>62201</v>
      </c>
      <c r="E7160">
        <v>2</v>
      </c>
      <c r="F7160">
        <v>12</v>
      </c>
      <c r="G7160" t="s">
        <v>160</v>
      </c>
      <c r="H7160" t="s">
        <v>388</v>
      </c>
      <c r="I7160" t="s">
        <v>124</v>
      </c>
      <c r="J7160" t="s">
        <v>125</v>
      </c>
      <c r="K7160" t="s">
        <v>4083</v>
      </c>
      <c r="L7160" t="s">
        <v>4084</v>
      </c>
      <c r="N7160" t="s">
        <v>2258</v>
      </c>
      <c r="O7160" t="s">
        <v>828</v>
      </c>
      <c r="P7160" t="s">
        <v>3182</v>
      </c>
      <c r="Q7160" t="s">
        <v>3624</v>
      </c>
      <c r="R7160" t="s">
        <v>794</v>
      </c>
      <c r="S7160" t="s">
        <v>795</v>
      </c>
      <c r="T7160" t="s">
        <v>165</v>
      </c>
      <c r="U7160" t="s">
        <v>394</v>
      </c>
      <c r="V7160" t="s">
        <v>135</v>
      </c>
      <c r="W7160" t="s">
        <v>136</v>
      </c>
      <c r="X7160" t="s">
        <v>4085</v>
      </c>
      <c r="AA7160" s="94">
        <v>23181566.409999996</v>
      </c>
      <c r="AB7160" s="94">
        <v>23181566.41</v>
      </c>
      <c r="AC7160">
        <f t="shared" si="222"/>
        <v>6000</v>
      </c>
      <c r="AD7160" t="str">
        <f t="shared" si="223"/>
        <v>311</v>
      </c>
    </row>
    <row r="7161" spans="1:30" hidden="1" x14ac:dyDescent="0.25">
      <c r="A7161">
        <v>211113110100001</v>
      </c>
      <c r="B7161">
        <v>221</v>
      </c>
      <c r="C7161" t="s">
        <v>4031</v>
      </c>
      <c r="D7161">
        <v>62201</v>
      </c>
      <c r="E7161">
        <v>2</v>
      </c>
      <c r="F7161">
        <v>12</v>
      </c>
      <c r="G7161" t="s">
        <v>160</v>
      </c>
      <c r="H7161" t="s">
        <v>388</v>
      </c>
      <c r="I7161" t="s">
        <v>124</v>
      </c>
      <c r="J7161" t="s">
        <v>125</v>
      </c>
      <c r="K7161" t="s">
        <v>4086</v>
      </c>
      <c r="L7161" t="s">
        <v>4087</v>
      </c>
      <c r="N7161" t="s">
        <v>2258</v>
      </c>
      <c r="O7161" t="s">
        <v>828</v>
      </c>
      <c r="P7161" t="s">
        <v>3182</v>
      </c>
      <c r="Q7161" t="s">
        <v>3624</v>
      </c>
      <c r="R7161" t="s">
        <v>794</v>
      </c>
      <c r="S7161" t="s">
        <v>795</v>
      </c>
      <c r="T7161" t="s">
        <v>165</v>
      </c>
      <c r="U7161" t="s">
        <v>394</v>
      </c>
      <c r="V7161" t="s">
        <v>135</v>
      </c>
      <c r="W7161" t="s">
        <v>136</v>
      </c>
      <c r="X7161" t="s">
        <v>3928</v>
      </c>
      <c r="AA7161" s="94">
        <v>160080</v>
      </c>
      <c r="AB7161" s="94">
        <v>160080</v>
      </c>
      <c r="AC7161">
        <f t="shared" si="222"/>
        <v>6000</v>
      </c>
      <c r="AD7161" t="str">
        <f t="shared" si="223"/>
        <v>311</v>
      </c>
    </row>
    <row r="7162" spans="1:30" hidden="1" x14ac:dyDescent="0.25">
      <c r="A7162">
        <v>211113110100001</v>
      </c>
      <c r="B7162">
        <v>233</v>
      </c>
      <c r="C7162" t="s">
        <v>4058</v>
      </c>
      <c r="D7162">
        <v>62201</v>
      </c>
      <c r="E7162">
        <v>2</v>
      </c>
      <c r="F7162">
        <v>12</v>
      </c>
      <c r="G7162" t="s">
        <v>160</v>
      </c>
      <c r="H7162" t="s">
        <v>388</v>
      </c>
      <c r="I7162" t="s">
        <v>124</v>
      </c>
      <c r="J7162" t="s">
        <v>125</v>
      </c>
      <c r="K7162" t="s">
        <v>4088</v>
      </c>
      <c r="L7162" t="s">
        <v>4089</v>
      </c>
      <c r="N7162" t="s">
        <v>2258</v>
      </c>
      <c r="O7162" t="s">
        <v>3018</v>
      </c>
      <c r="P7162" t="s">
        <v>3182</v>
      </c>
      <c r="Q7162" t="s">
        <v>3624</v>
      </c>
      <c r="R7162" t="s">
        <v>794</v>
      </c>
      <c r="S7162" t="s">
        <v>795</v>
      </c>
      <c r="T7162" t="s">
        <v>165</v>
      </c>
      <c r="U7162" t="s">
        <v>394</v>
      </c>
      <c r="V7162" t="s">
        <v>135</v>
      </c>
      <c r="W7162" t="s">
        <v>136</v>
      </c>
      <c r="X7162" t="s">
        <v>4090</v>
      </c>
      <c r="AA7162" s="94">
        <v>1917742.1249999995</v>
      </c>
      <c r="AB7162" s="94">
        <v>1917742.13</v>
      </c>
      <c r="AC7162">
        <f t="shared" si="222"/>
        <v>6000</v>
      </c>
      <c r="AD7162" t="str">
        <f t="shared" si="223"/>
        <v>311</v>
      </c>
    </row>
    <row r="7163" spans="1:30" hidden="1" x14ac:dyDescent="0.25">
      <c r="A7163">
        <v>211113110100001</v>
      </c>
      <c r="B7163">
        <v>233</v>
      </c>
      <c r="C7163" t="s">
        <v>4058</v>
      </c>
      <c r="D7163">
        <v>62201</v>
      </c>
      <c r="E7163">
        <v>2</v>
      </c>
      <c r="F7163">
        <v>12</v>
      </c>
      <c r="G7163" t="s">
        <v>160</v>
      </c>
      <c r="H7163" t="s">
        <v>388</v>
      </c>
      <c r="I7163" t="s">
        <v>124</v>
      </c>
      <c r="J7163" t="s">
        <v>125</v>
      </c>
      <c r="K7163" t="s">
        <v>4091</v>
      </c>
      <c r="L7163" t="s">
        <v>4092</v>
      </c>
      <c r="N7163" t="s">
        <v>2258</v>
      </c>
      <c r="O7163" t="s">
        <v>3018</v>
      </c>
      <c r="P7163" t="s">
        <v>3182</v>
      </c>
      <c r="Q7163" t="s">
        <v>3624</v>
      </c>
      <c r="R7163" t="s">
        <v>794</v>
      </c>
      <c r="S7163" t="s">
        <v>795</v>
      </c>
      <c r="T7163" t="s">
        <v>165</v>
      </c>
      <c r="U7163" t="s">
        <v>394</v>
      </c>
      <c r="V7163" t="s">
        <v>135</v>
      </c>
      <c r="W7163" t="s">
        <v>136</v>
      </c>
      <c r="X7163" t="s">
        <v>4093</v>
      </c>
      <c r="AA7163" s="94">
        <v>16683578.579999998</v>
      </c>
      <c r="AB7163" s="94">
        <v>16683578.58</v>
      </c>
      <c r="AC7163">
        <f t="shared" si="222"/>
        <v>6000</v>
      </c>
      <c r="AD7163" t="str">
        <f t="shared" si="223"/>
        <v>311</v>
      </c>
    </row>
    <row r="7164" spans="1:30" hidden="1" x14ac:dyDescent="0.25">
      <c r="A7164">
        <v>211113110100001</v>
      </c>
      <c r="B7164">
        <v>233</v>
      </c>
      <c r="C7164" t="s">
        <v>4016</v>
      </c>
      <c r="D7164">
        <v>62201</v>
      </c>
      <c r="E7164">
        <v>2</v>
      </c>
      <c r="F7164">
        <v>12</v>
      </c>
      <c r="G7164" t="s">
        <v>160</v>
      </c>
      <c r="H7164" t="s">
        <v>143</v>
      </c>
      <c r="I7164" t="s">
        <v>124</v>
      </c>
      <c r="J7164" t="s">
        <v>125</v>
      </c>
      <c r="K7164" t="s">
        <v>4094</v>
      </c>
      <c r="L7164" t="s">
        <v>4095</v>
      </c>
      <c r="N7164" t="s">
        <v>2258</v>
      </c>
      <c r="O7164" t="s">
        <v>3018</v>
      </c>
      <c r="P7164" t="s">
        <v>4018</v>
      </c>
      <c r="Q7164" t="s">
        <v>3624</v>
      </c>
      <c r="R7164" t="s">
        <v>794</v>
      </c>
      <c r="S7164" t="s">
        <v>795</v>
      </c>
      <c r="T7164" t="s">
        <v>165</v>
      </c>
      <c r="U7164" t="s">
        <v>151</v>
      </c>
      <c r="V7164" t="s">
        <v>135</v>
      </c>
      <c r="W7164" t="s">
        <v>136</v>
      </c>
      <c r="X7164" t="s">
        <v>4096</v>
      </c>
      <c r="AA7164" s="94">
        <v>10666690.348999999</v>
      </c>
      <c r="AB7164" s="94">
        <v>10666690.35</v>
      </c>
      <c r="AC7164">
        <f t="shared" si="222"/>
        <v>6000</v>
      </c>
      <c r="AD7164" t="str">
        <f t="shared" si="223"/>
        <v>311</v>
      </c>
    </row>
    <row r="7165" spans="1:30" hidden="1" x14ac:dyDescent="0.25">
      <c r="A7165">
        <v>211113110100001</v>
      </c>
      <c r="B7165">
        <v>233</v>
      </c>
      <c r="C7165" t="s">
        <v>4097</v>
      </c>
      <c r="D7165">
        <v>62201</v>
      </c>
      <c r="E7165">
        <v>2</v>
      </c>
      <c r="F7165">
        <v>12</v>
      </c>
      <c r="G7165" t="s">
        <v>160</v>
      </c>
      <c r="H7165" t="s">
        <v>143</v>
      </c>
      <c r="I7165" t="s">
        <v>124</v>
      </c>
      <c r="J7165" t="s">
        <v>125</v>
      </c>
      <c r="K7165" t="s">
        <v>4098</v>
      </c>
      <c r="L7165" t="s">
        <v>4099</v>
      </c>
      <c r="N7165" t="s">
        <v>2258</v>
      </c>
      <c r="O7165" t="s">
        <v>3018</v>
      </c>
      <c r="P7165" t="s">
        <v>4100</v>
      </c>
      <c r="Q7165" t="s">
        <v>3624</v>
      </c>
      <c r="R7165" t="s">
        <v>794</v>
      </c>
      <c r="S7165" t="s">
        <v>795</v>
      </c>
      <c r="T7165" t="s">
        <v>165</v>
      </c>
      <c r="U7165" t="s">
        <v>151</v>
      </c>
      <c r="V7165" t="s">
        <v>135</v>
      </c>
      <c r="W7165" t="s">
        <v>136</v>
      </c>
      <c r="X7165" t="s">
        <v>4101</v>
      </c>
      <c r="AA7165" s="94">
        <v>34761870.93</v>
      </c>
      <c r="AB7165" s="94">
        <v>34761870.93</v>
      </c>
      <c r="AC7165">
        <f t="shared" si="222"/>
        <v>6000</v>
      </c>
      <c r="AD7165" t="str">
        <f t="shared" si="223"/>
        <v>311</v>
      </c>
    </row>
    <row r="7166" spans="1:30" hidden="1" x14ac:dyDescent="0.25">
      <c r="A7166">
        <v>211113110100001</v>
      </c>
      <c r="B7166">
        <v>233</v>
      </c>
      <c r="C7166" t="s">
        <v>4102</v>
      </c>
      <c r="D7166">
        <v>62201</v>
      </c>
      <c r="E7166">
        <v>2</v>
      </c>
      <c r="F7166">
        <v>12</v>
      </c>
      <c r="G7166" t="s">
        <v>160</v>
      </c>
      <c r="H7166" t="s">
        <v>388</v>
      </c>
      <c r="I7166" t="s">
        <v>124</v>
      </c>
      <c r="J7166" t="s">
        <v>125</v>
      </c>
      <c r="K7166" t="s">
        <v>4103</v>
      </c>
      <c r="L7166" t="s">
        <v>4104</v>
      </c>
      <c r="N7166" t="s">
        <v>2258</v>
      </c>
      <c r="O7166" t="s">
        <v>3018</v>
      </c>
      <c r="P7166" t="s">
        <v>4105</v>
      </c>
      <c r="Q7166" t="s">
        <v>3624</v>
      </c>
      <c r="R7166" t="s">
        <v>794</v>
      </c>
      <c r="S7166" t="s">
        <v>795</v>
      </c>
      <c r="T7166" t="s">
        <v>165</v>
      </c>
      <c r="U7166" t="s">
        <v>394</v>
      </c>
      <c r="V7166" t="s">
        <v>135</v>
      </c>
      <c r="W7166" t="s">
        <v>136</v>
      </c>
      <c r="X7166" t="s">
        <v>4106</v>
      </c>
      <c r="AA7166" s="94">
        <v>6353116.3499999987</v>
      </c>
      <c r="AB7166" s="94">
        <v>6353116.3499999996</v>
      </c>
      <c r="AC7166">
        <f t="shared" si="222"/>
        <v>6000</v>
      </c>
      <c r="AD7166" t="str">
        <f t="shared" si="223"/>
        <v>311</v>
      </c>
    </row>
    <row r="7167" spans="1:30" hidden="1" x14ac:dyDescent="0.25">
      <c r="A7167">
        <v>211113110100001</v>
      </c>
      <c r="B7167">
        <v>233</v>
      </c>
      <c r="C7167" t="s">
        <v>4107</v>
      </c>
      <c r="D7167">
        <v>62201</v>
      </c>
      <c r="E7167">
        <v>2</v>
      </c>
      <c r="F7167">
        <v>12</v>
      </c>
      <c r="G7167" t="s">
        <v>160</v>
      </c>
      <c r="H7167" t="s">
        <v>143</v>
      </c>
      <c r="I7167" t="s">
        <v>124</v>
      </c>
      <c r="J7167" t="s">
        <v>125</v>
      </c>
      <c r="K7167">
        <v>218009701</v>
      </c>
      <c r="L7167" t="s">
        <v>4108</v>
      </c>
      <c r="N7167" t="s">
        <v>2258</v>
      </c>
      <c r="O7167" t="s">
        <v>3018</v>
      </c>
      <c r="P7167" t="s">
        <v>4109</v>
      </c>
      <c r="Q7167" t="s">
        <v>3624</v>
      </c>
      <c r="R7167" t="s">
        <v>794</v>
      </c>
      <c r="S7167" t="s">
        <v>795</v>
      </c>
      <c r="T7167" t="s">
        <v>165</v>
      </c>
      <c r="U7167" t="s">
        <v>151</v>
      </c>
      <c r="V7167" t="s">
        <v>135</v>
      </c>
      <c r="W7167" t="s">
        <v>136</v>
      </c>
      <c r="X7167" t="s">
        <v>4110</v>
      </c>
      <c r="AA7167" s="94">
        <v>70000000</v>
      </c>
      <c r="AB7167" s="94">
        <v>70000000</v>
      </c>
      <c r="AC7167">
        <f t="shared" si="222"/>
        <v>6000</v>
      </c>
      <c r="AD7167" t="str">
        <f t="shared" si="223"/>
        <v>311</v>
      </c>
    </row>
    <row r="7168" spans="1:30" hidden="1" x14ac:dyDescent="0.25">
      <c r="A7168">
        <v>211113110100001</v>
      </c>
      <c r="B7168">
        <v>241</v>
      </c>
      <c r="C7168" t="s">
        <v>4062</v>
      </c>
      <c r="D7168">
        <v>62201</v>
      </c>
      <c r="E7168">
        <v>2</v>
      </c>
      <c r="F7168">
        <v>12</v>
      </c>
      <c r="G7168" t="s">
        <v>160</v>
      </c>
      <c r="H7168" t="s">
        <v>388</v>
      </c>
      <c r="I7168" t="s">
        <v>124</v>
      </c>
      <c r="J7168" t="s">
        <v>125</v>
      </c>
      <c r="K7168" t="s">
        <v>4111</v>
      </c>
      <c r="L7168" t="s">
        <v>4112</v>
      </c>
      <c r="N7168" t="s">
        <v>2258</v>
      </c>
      <c r="O7168" t="s">
        <v>907</v>
      </c>
      <c r="P7168" t="s">
        <v>3182</v>
      </c>
      <c r="Q7168" t="s">
        <v>3624</v>
      </c>
      <c r="R7168" t="s">
        <v>794</v>
      </c>
      <c r="S7168" t="s">
        <v>795</v>
      </c>
      <c r="T7168" t="s">
        <v>165</v>
      </c>
      <c r="U7168" t="s">
        <v>394</v>
      </c>
      <c r="V7168" t="s">
        <v>135</v>
      </c>
      <c r="W7168" t="s">
        <v>136</v>
      </c>
      <c r="X7168" t="s">
        <v>3935</v>
      </c>
      <c r="AA7168" s="94">
        <v>14764350.970000003</v>
      </c>
      <c r="AB7168" s="94">
        <v>14764350.970000001</v>
      </c>
      <c r="AC7168">
        <f t="shared" si="222"/>
        <v>6000</v>
      </c>
      <c r="AD7168" t="str">
        <f t="shared" si="223"/>
        <v>311</v>
      </c>
    </row>
    <row r="7169" spans="1:30" hidden="1" x14ac:dyDescent="0.25">
      <c r="A7169">
        <v>211113110100001</v>
      </c>
      <c r="B7169">
        <v>241</v>
      </c>
      <c r="C7169" t="s">
        <v>4062</v>
      </c>
      <c r="D7169">
        <v>62201</v>
      </c>
      <c r="E7169">
        <v>2</v>
      </c>
      <c r="F7169">
        <v>12</v>
      </c>
      <c r="G7169" t="s">
        <v>160</v>
      </c>
      <c r="H7169" t="s">
        <v>388</v>
      </c>
      <c r="I7169" t="s">
        <v>124</v>
      </c>
      <c r="J7169" t="s">
        <v>125</v>
      </c>
      <c r="K7169" t="s">
        <v>4113</v>
      </c>
      <c r="L7169" t="s">
        <v>4114</v>
      </c>
      <c r="N7169" t="s">
        <v>2258</v>
      </c>
      <c r="O7169" t="s">
        <v>907</v>
      </c>
      <c r="P7169" t="s">
        <v>3182</v>
      </c>
      <c r="Q7169" t="s">
        <v>3624</v>
      </c>
      <c r="R7169" t="s">
        <v>794</v>
      </c>
      <c r="S7169" t="s">
        <v>795</v>
      </c>
      <c r="T7169" t="s">
        <v>165</v>
      </c>
      <c r="U7169" t="s">
        <v>394</v>
      </c>
      <c r="V7169" t="s">
        <v>135</v>
      </c>
      <c r="W7169" t="s">
        <v>136</v>
      </c>
      <c r="X7169" t="s">
        <v>4115</v>
      </c>
      <c r="AA7169" s="94">
        <v>533464.05500000017</v>
      </c>
      <c r="AB7169" s="94">
        <v>533464.06000000006</v>
      </c>
      <c r="AC7169">
        <f t="shared" si="222"/>
        <v>6000</v>
      </c>
      <c r="AD7169" t="str">
        <f t="shared" si="223"/>
        <v>311</v>
      </c>
    </row>
    <row r="7170" spans="1:30" hidden="1" x14ac:dyDescent="0.25">
      <c r="A7170">
        <v>211113110100001</v>
      </c>
      <c r="B7170">
        <v>241</v>
      </c>
      <c r="C7170" t="s">
        <v>4116</v>
      </c>
      <c r="D7170">
        <v>62201</v>
      </c>
      <c r="E7170">
        <v>2</v>
      </c>
      <c r="F7170">
        <v>12</v>
      </c>
      <c r="G7170" t="s">
        <v>160</v>
      </c>
      <c r="H7170" t="s">
        <v>1847</v>
      </c>
      <c r="I7170" t="s">
        <v>124</v>
      </c>
      <c r="J7170" t="s">
        <v>125</v>
      </c>
      <c r="K7170" t="s">
        <v>4117</v>
      </c>
      <c r="L7170" t="s">
        <v>4118</v>
      </c>
      <c r="N7170" t="s">
        <v>2258</v>
      </c>
      <c r="O7170" t="s">
        <v>907</v>
      </c>
      <c r="P7170" t="s">
        <v>4119</v>
      </c>
      <c r="Q7170" t="s">
        <v>3624</v>
      </c>
      <c r="R7170" t="s">
        <v>794</v>
      </c>
      <c r="S7170" t="s">
        <v>795</v>
      </c>
      <c r="T7170" t="s">
        <v>165</v>
      </c>
      <c r="U7170" t="s">
        <v>1848</v>
      </c>
      <c r="V7170" t="s">
        <v>135</v>
      </c>
      <c r="W7170" t="s">
        <v>136</v>
      </c>
      <c r="X7170" t="s">
        <v>3963</v>
      </c>
      <c r="AA7170" s="94">
        <v>115000</v>
      </c>
      <c r="AB7170" s="94">
        <v>115000</v>
      </c>
      <c r="AC7170">
        <f t="shared" si="222"/>
        <v>6000</v>
      </c>
      <c r="AD7170" t="str">
        <f t="shared" si="223"/>
        <v>311</v>
      </c>
    </row>
    <row r="7171" spans="1:30" hidden="1" x14ac:dyDescent="0.25">
      <c r="A7171">
        <v>211113110100001</v>
      </c>
      <c r="B7171">
        <v>241</v>
      </c>
      <c r="C7171" t="s">
        <v>4116</v>
      </c>
      <c r="D7171">
        <v>62201</v>
      </c>
      <c r="E7171">
        <v>2</v>
      </c>
      <c r="F7171">
        <v>12</v>
      </c>
      <c r="G7171" t="s">
        <v>160</v>
      </c>
      <c r="H7171" t="s">
        <v>388</v>
      </c>
      <c r="I7171" t="s">
        <v>124</v>
      </c>
      <c r="J7171" t="s">
        <v>125</v>
      </c>
      <c r="K7171" t="s">
        <v>4120</v>
      </c>
      <c r="L7171" t="s">
        <v>4121</v>
      </c>
      <c r="N7171" t="s">
        <v>2258</v>
      </c>
      <c r="O7171" t="s">
        <v>907</v>
      </c>
      <c r="P7171" t="s">
        <v>4119</v>
      </c>
      <c r="Q7171" t="s">
        <v>3624</v>
      </c>
      <c r="R7171" t="s">
        <v>794</v>
      </c>
      <c r="S7171" t="s">
        <v>795</v>
      </c>
      <c r="T7171" t="s">
        <v>165</v>
      </c>
      <c r="U7171" t="s">
        <v>394</v>
      </c>
      <c r="V7171" t="s">
        <v>135</v>
      </c>
      <c r="W7171" t="s">
        <v>136</v>
      </c>
      <c r="X7171" t="s">
        <v>4122</v>
      </c>
      <c r="AA7171" s="94">
        <v>8377663.9199999999</v>
      </c>
      <c r="AB7171" s="94">
        <v>8377663.9199999999</v>
      </c>
      <c r="AC7171">
        <f t="shared" ref="AC7171:AC7234" si="224">MID(D7171,1,1)*1000</f>
        <v>6000</v>
      </c>
      <c r="AD7171" t="str">
        <f t="shared" ref="AD7171:AD7234" si="225">MID(A7171,6,3)</f>
        <v>311</v>
      </c>
    </row>
    <row r="7172" spans="1:30" hidden="1" x14ac:dyDescent="0.25">
      <c r="A7172">
        <v>211113110100001</v>
      </c>
      <c r="B7172">
        <v>241</v>
      </c>
      <c r="C7172" t="s">
        <v>4116</v>
      </c>
      <c r="D7172">
        <v>62201</v>
      </c>
      <c r="E7172">
        <v>2</v>
      </c>
      <c r="F7172">
        <v>12</v>
      </c>
      <c r="G7172" t="s">
        <v>160</v>
      </c>
      <c r="H7172" t="s">
        <v>388</v>
      </c>
      <c r="I7172" t="s">
        <v>124</v>
      </c>
      <c r="J7172" t="s">
        <v>125</v>
      </c>
      <c r="K7172" t="s">
        <v>4123</v>
      </c>
      <c r="L7172" t="s">
        <v>4124</v>
      </c>
      <c r="N7172" t="s">
        <v>2258</v>
      </c>
      <c r="O7172" t="s">
        <v>907</v>
      </c>
      <c r="P7172" t="s">
        <v>4119</v>
      </c>
      <c r="Q7172" t="s">
        <v>3624</v>
      </c>
      <c r="R7172" t="s">
        <v>794</v>
      </c>
      <c r="S7172" t="s">
        <v>795</v>
      </c>
      <c r="T7172" t="s">
        <v>165</v>
      </c>
      <c r="U7172" t="s">
        <v>394</v>
      </c>
      <c r="V7172" t="s">
        <v>135</v>
      </c>
      <c r="W7172" t="s">
        <v>136</v>
      </c>
      <c r="X7172" t="s">
        <v>4125</v>
      </c>
      <c r="AA7172" s="94">
        <v>1431398.67</v>
      </c>
      <c r="AB7172" s="94">
        <v>1431398.67</v>
      </c>
      <c r="AC7172">
        <f t="shared" si="224"/>
        <v>6000</v>
      </c>
      <c r="AD7172" t="str">
        <f t="shared" si="225"/>
        <v>311</v>
      </c>
    </row>
    <row r="7173" spans="1:30" hidden="1" x14ac:dyDescent="0.25">
      <c r="A7173">
        <v>211113110100001</v>
      </c>
      <c r="B7173">
        <v>241</v>
      </c>
      <c r="C7173" t="s">
        <v>4116</v>
      </c>
      <c r="D7173">
        <v>62201</v>
      </c>
      <c r="E7173">
        <v>2</v>
      </c>
      <c r="F7173">
        <v>12</v>
      </c>
      <c r="G7173" t="s">
        <v>160</v>
      </c>
      <c r="H7173" t="s">
        <v>388</v>
      </c>
      <c r="I7173" t="s">
        <v>124</v>
      </c>
      <c r="J7173" t="s">
        <v>125</v>
      </c>
      <c r="K7173" t="s">
        <v>4126</v>
      </c>
      <c r="L7173" t="s">
        <v>4127</v>
      </c>
      <c r="N7173" t="s">
        <v>2258</v>
      </c>
      <c r="O7173" t="s">
        <v>907</v>
      </c>
      <c r="P7173" t="s">
        <v>4119</v>
      </c>
      <c r="Q7173" t="s">
        <v>3624</v>
      </c>
      <c r="R7173" t="s">
        <v>794</v>
      </c>
      <c r="S7173" t="s">
        <v>795</v>
      </c>
      <c r="T7173" t="s">
        <v>165</v>
      </c>
      <c r="U7173" t="s">
        <v>394</v>
      </c>
      <c r="V7173" t="s">
        <v>135</v>
      </c>
      <c r="W7173" t="s">
        <v>136</v>
      </c>
      <c r="X7173" t="s">
        <v>4128</v>
      </c>
      <c r="AA7173" s="94">
        <v>1089782.54</v>
      </c>
      <c r="AB7173" s="94">
        <v>1089782.54</v>
      </c>
      <c r="AC7173">
        <f t="shared" si="224"/>
        <v>6000</v>
      </c>
      <c r="AD7173" t="str">
        <f t="shared" si="225"/>
        <v>311</v>
      </c>
    </row>
    <row r="7174" spans="1:30" hidden="1" x14ac:dyDescent="0.25">
      <c r="A7174">
        <v>211113110100001</v>
      </c>
      <c r="B7174">
        <v>241</v>
      </c>
      <c r="C7174" t="s">
        <v>4116</v>
      </c>
      <c r="D7174">
        <v>62201</v>
      </c>
      <c r="E7174">
        <v>2</v>
      </c>
      <c r="F7174">
        <v>12</v>
      </c>
      <c r="G7174" t="s">
        <v>160</v>
      </c>
      <c r="H7174" t="s">
        <v>388</v>
      </c>
      <c r="I7174" t="s">
        <v>124</v>
      </c>
      <c r="J7174" t="s">
        <v>125</v>
      </c>
      <c r="K7174" t="s">
        <v>4129</v>
      </c>
      <c r="L7174" t="s">
        <v>4130</v>
      </c>
      <c r="N7174" t="s">
        <v>2258</v>
      </c>
      <c r="O7174" t="s">
        <v>907</v>
      </c>
      <c r="P7174" t="s">
        <v>4119</v>
      </c>
      <c r="Q7174" t="s">
        <v>3624</v>
      </c>
      <c r="R7174" t="s">
        <v>794</v>
      </c>
      <c r="S7174" t="s">
        <v>795</v>
      </c>
      <c r="T7174" t="s">
        <v>165</v>
      </c>
      <c r="U7174" t="s">
        <v>394</v>
      </c>
      <c r="V7174" t="s">
        <v>135</v>
      </c>
      <c r="W7174" t="s">
        <v>136</v>
      </c>
      <c r="X7174" t="s">
        <v>4131</v>
      </c>
      <c r="AA7174" s="94">
        <v>4200000</v>
      </c>
      <c r="AB7174" s="94">
        <v>4200000</v>
      </c>
      <c r="AC7174">
        <f t="shared" si="224"/>
        <v>6000</v>
      </c>
      <c r="AD7174" t="str">
        <f t="shared" si="225"/>
        <v>311</v>
      </c>
    </row>
    <row r="7175" spans="1:30" hidden="1" x14ac:dyDescent="0.25">
      <c r="A7175">
        <v>211113110100001</v>
      </c>
      <c r="B7175">
        <v>241</v>
      </c>
      <c r="C7175" t="s">
        <v>4116</v>
      </c>
      <c r="D7175">
        <v>62201</v>
      </c>
      <c r="E7175">
        <v>2</v>
      </c>
      <c r="F7175">
        <v>12</v>
      </c>
      <c r="G7175" t="s">
        <v>160</v>
      </c>
      <c r="H7175" t="s">
        <v>388</v>
      </c>
      <c r="I7175" t="s">
        <v>124</v>
      </c>
      <c r="J7175" t="s">
        <v>125</v>
      </c>
      <c r="K7175" t="s">
        <v>4132</v>
      </c>
      <c r="L7175" t="s">
        <v>4133</v>
      </c>
      <c r="N7175" t="s">
        <v>2258</v>
      </c>
      <c r="O7175" t="s">
        <v>907</v>
      </c>
      <c r="P7175" t="s">
        <v>4119</v>
      </c>
      <c r="Q7175" t="s">
        <v>3624</v>
      </c>
      <c r="R7175" t="s">
        <v>794</v>
      </c>
      <c r="S7175" t="s">
        <v>795</v>
      </c>
      <c r="T7175" t="s">
        <v>165</v>
      </c>
      <c r="U7175" t="s">
        <v>394</v>
      </c>
      <c r="V7175" t="s">
        <v>135</v>
      </c>
      <c r="W7175" t="s">
        <v>136</v>
      </c>
      <c r="X7175" t="s">
        <v>4134</v>
      </c>
      <c r="AA7175" s="94">
        <v>1039062.105</v>
      </c>
      <c r="AB7175" s="94">
        <v>1039062.11</v>
      </c>
      <c r="AC7175">
        <f t="shared" si="224"/>
        <v>6000</v>
      </c>
      <c r="AD7175" t="str">
        <f t="shared" si="225"/>
        <v>311</v>
      </c>
    </row>
    <row r="7176" spans="1:30" hidden="1" x14ac:dyDescent="0.25">
      <c r="A7176">
        <v>211113110100001</v>
      </c>
      <c r="B7176">
        <v>241</v>
      </c>
      <c r="C7176" t="s">
        <v>4116</v>
      </c>
      <c r="D7176">
        <v>62201</v>
      </c>
      <c r="E7176">
        <v>2</v>
      </c>
      <c r="F7176">
        <v>12</v>
      </c>
      <c r="G7176" t="s">
        <v>160</v>
      </c>
      <c r="H7176" t="s">
        <v>143</v>
      </c>
      <c r="I7176" t="s">
        <v>124</v>
      </c>
      <c r="J7176" t="s">
        <v>125</v>
      </c>
      <c r="K7176" t="s">
        <v>4135</v>
      </c>
      <c r="L7176" t="s">
        <v>4136</v>
      </c>
      <c r="N7176" t="s">
        <v>2258</v>
      </c>
      <c r="O7176" t="s">
        <v>907</v>
      </c>
      <c r="P7176" t="s">
        <v>4119</v>
      </c>
      <c r="Q7176" t="s">
        <v>3624</v>
      </c>
      <c r="R7176" t="s">
        <v>794</v>
      </c>
      <c r="S7176" t="s">
        <v>795</v>
      </c>
      <c r="T7176" t="s">
        <v>165</v>
      </c>
      <c r="U7176" t="s">
        <v>151</v>
      </c>
      <c r="V7176" t="s">
        <v>135</v>
      </c>
      <c r="W7176" t="s">
        <v>136</v>
      </c>
      <c r="X7176" t="s">
        <v>4137</v>
      </c>
      <c r="AA7176" s="94">
        <v>979999.99999999988</v>
      </c>
      <c r="AB7176" s="94">
        <v>980000</v>
      </c>
      <c r="AC7176">
        <f t="shared" si="224"/>
        <v>6000</v>
      </c>
      <c r="AD7176" t="str">
        <f t="shared" si="225"/>
        <v>311</v>
      </c>
    </row>
    <row r="7177" spans="1:30" hidden="1" x14ac:dyDescent="0.25">
      <c r="A7177">
        <v>211113110100001</v>
      </c>
      <c r="B7177">
        <v>241</v>
      </c>
      <c r="C7177" t="s">
        <v>4116</v>
      </c>
      <c r="D7177">
        <v>62201</v>
      </c>
      <c r="E7177">
        <v>2</v>
      </c>
      <c r="F7177">
        <v>12</v>
      </c>
      <c r="G7177" t="s">
        <v>160</v>
      </c>
      <c r="H7177" t="s">
        <v>143</v>
      </c>
      <c r="I7177" t="s">
        <v>124</v>
      </c>
      <c r="J7177" t="s">
        <v>125</v>
      </c>
      <c r="K7177" t="s">
        <v>4138</v>
      </c>
      <c r="L7177" t="s">
        <v>4139</v>
      </c>
      <c r="N7177" t="s">
        <v>2258</v>
      </c>
      <c r="O7177" t="s">
        <v>907</v>
      </c>
      <c r="P7177" t="s">
        <v>4119</v>
      </c>
      <c r="Q7177" t="s">
        <v>3624</v>
      </c>
      <c r="R7177" t="s">
        <v>794</v>
      </c>
      <c r="S7177" t="s">
        <v>795</v>
      </c>
      <c r="T7177" t="s">
        <v>165</v>
      </c>
      <c r="U7177" t="s">
        <v>151</v>
      </c>
      <c r="V7177" t="s">
        <v>135</v>
      </c>
      <c r="W7177" t="s">
        <v>136</v>
      </c>
      <c r="X7177" t="s">
        <v>4140</v>
      </c>
      <c r="AA7177" s="94">
        <v>420000</v>
      </c>
      <c r="AB7177" s="94">
        <v>420000</v>
      </c>
      <c r="AC7177">
        <f t="shared" si="224"/>
        <v>6000</v>
      </c>
      <c r="AD7177" t="str">
        <f t="shared" si="225"/>
        <v>311</v>
      </c>
    </row>
    <row r="7178" spans="1:30" hidden="1" x14ac:dyDescent="0.25">
      <c r="A7178">
        <v>211113110100001</v>
      </c>
      <c r="B7178">
        <v>241</v>
      </c>
      <c r="C7178" t="s">
        <v>4116</v>
      </c>
      <c r="D7178">
        <v>62201</v>
      </c>
      <c r="E7178">
        <v>2</v>
      </c>
      <c r="F7178">
        <v>12</v>
      </c>
      <c r="G7178" t="s">
        <v>160</v>
      </c>
      <c r="H7178" t="s">
        <v>143</v>
      </c>
      <c r="I7178" t="s">
        <v>124</v>
      </c>
      <c r="J7178" t="s">
        <v>125</v>
      </c>
      <c r="K7178" t="s">
        <v>4141</v>
      </c>
      <c r="L7178" t="s">
        <v>4142</v>
      </c>
      <c r="N7178" t="s">
        <v>2258</v>
      </c>
      <c r="O7178" t="s">
        <v>907</v>
      </c>
      <c r="P7178" t="s">
        <v>4119</v>
      </c>
      <c r="Q7178" t="s">
        <v>3624</v>
      </c>
      <c r="R7178" t="s">
        <v>794</v>
      </c>
      <c r="S7178" t="s">
        <v>795</v>
      </c>
      <c r="T7178" t="s">
        <v>165</v>
      </c>
      <c r="U7178" t="s">
        <v>151</v>
      </c>
      <c r="V7178" t="s">
        <v>135</v>
      </c>
      <c r="W7178" t="s">
        <v>136</v>
      </c>
      <c r="X7178" t="s">
        <v>4143</v>
      </c>
      <c r="AA7178" s="94">
        <v>1959999.9999999998</v>
      </c>
      <c r="AB7178" s="94">
        <v>1960000</v>
      </c>
      <c r="AC7178">
        <f t="shared" si="224"/>
        <v>6000</v>
      </c>
      <c r="AD7178" t="str">
        <f t="shared" si="225"/>
        <v>311</v>
      </c>
    </row>
    <row r="7179" spans="1:30" hidden="1" x14ac:dyDescent="0.25">
      <c r="A7179">
        <v>211113110100001</v>
      </c>
      <c r="B7179">
        <v>241</v>
      </c>
      <c r="C7179" t="s">
        <v>3947</v>
      </c>
      <c r="D7179">
        <v>62201</v>
      </c>
      <c r="E7179">
        <v>2</v>
      </c>
      <c r="F7179">
        <v>12</v>
      </c>
      <c r="G7179" t="s">
        <v>160</v>
      </c>
      <c r="H7179" t="s">
        <v>388</v>
      </c>
      <c r="I7179" t="s">
        <v>124</v>
      </c>
      <c r="J7179" t="s">
        <v>125</v>
      </c>
      <c r="K7179" t="s">
        <v>4144</v>
      </c>
      <c r="L7179" t="s">
        <v>4145</v>
      </c>
      <c r="N7179" t="s">
        <v>2258</v>
      </c>
      <c r="O7179" t="s">
        <v>907</v>
      </c>
      <c r="P7179" t="s">
        <v>3182</v>
      </c>
      <c r="Q7179" t="s">
        <v>3624</v>
      </c>
      <c r="R7179" t="s">
        <v>794</v>
      </c>
      <c r="S7179" t="s">
        <v>795</v>
      </c>
      <c r="T7179" t="s">
        <v>165</v>
      </c>
      <c r="U7179" t="s">
        <v>394</v>
      </c>
      <c r="V7179" t="s">
        <v>135</v>
      </c>
      <c r="W7179" t="s">
        <v>136</v>
      </c>
      <c r="X7179" t="s">
        <v>4146</v>
      </c>
      <c r="AA7179" s="94">
        <v>699648.46</v>
      </c>
      <c r="AB7179" s="94">
        <v>699648.46</v>
      </c>
      <c r="AC7179">
        <f t="shared" si="224"/>
        <v>6000</v>
      </c>
      <c r="AD7179" t="str">
        <f t="shared" si="225"/>
        <v>311</v>
      </c>
    </row>
    <row r="7180" spans="1:30" hidden="1" x14ac:dyDescent="0.25">
      <c r="A7180">
        <v>211113110100001</v>
      </c>
      <c r="B7180">
        <v>241</v>
      </c>
      <c r="C7180" t="s">
        <v>3947</v>
      </c>
      <c r="D7180">
        <v>62201</v>
      </c>
      <c r="E7180">
        <v>2</v>
      </c>
      <c r="F7180">
        <v>12</v>
      </c>
      <c r="G7180" t="s">
        <v>160</v>
      </c>
      <c r="H7180" t="s">
        <v>388</v>
      </c>
      <c r="I7180" t="s">
        <v>124</v>
      </c>
      <c r="J7180" t="s">
        <v>125</v>
      </c>
      <c r="K7180" t="s">
        <v>4147</v>
      </c>
      <c r="L7180" t="s">
        <v>4148</v>
      </c>
      <c r="N7180" t="s">
        <v>2258</v>
      </c>
      <c r="O7180" t="s">
        <v>907</v>
      </c>
      <c r="P7180" t="s">
        <v>3182</v>
      </c>
      <c r="Q7180" t="s">
        <v>3624</v>
      </c>
      <c r="R7180" t="s">
        <v>794</v>
      </c>
      <c r="S7180" t="s">
        <v>795</v>
      </c>
      <c r="T7180" t="s">
        <v>165</v>
      </c>
      <c r="U7180" t="s">
        <v>394</v>
      </c>
      <c r="V7180" t="s">
        <v>135</v>
      </c>
      <c r="W7180" t="s">
        <v>136</v>
      </c>
      <c r="X7180" t="s">
        <v>4149</v>
      </c>
      <c r="AA7180" s="94">
        <v>2276577.8049999997</v>
      </c>
      <c r="AB7180" s="94">
        <v>2276577.81</v>
      </c>
      <c r="AC7180">
        <f t="shared" si="224"/>
        <v>6000</v>
      </c>
      <c r="AD7180" t="str">
        <f t="shared" si="225"/>
        <v>311</v>
      </c>
    </row>
    <row r="7181" spans="1:30" hidden="1" x14ac:dyDescent="0.25">
      <c r="A7181">
        <v>211113110100001</v>
      </c>
      <c r="B7181">
        <v>242</v>
      </c>
      <c r="C7181" t="s">
        <v>4020</v>
      </c>
      <c r="D7181">
        <v>62201</v>
      </c>
      <c r="E7181">
        <v>2</v>
      </c>
      <c r="F7181">
        <v>12</v>
      </c>
      <c r="G7181" t="s">
        <v>160</v>
      </c>
      <c r="H7181" t="s">
        <v>388</v>
      </c>
      <c r="I7181" t="s">
        <v>124</v>
      </c>
      <c r="J7181" t="s">
        <v>125</v>
      </c>
      <c r="K7181" t="s">
        <v>4150</v>
      </c>
      <c r="L7181" t="s">
        <v>4151</v>
      </c>
      <c r="N7181" t="s">
        <v>2258</v>
      </c>
      <c r="O7181" t="s">
        <v>748</v>
      </c>
      <c r="P7181" t="s">
        <v>3182</v>
      </c>
      <c r="Q7181" t="s">
        <v>3624</v>
      </c>
      <c r="R7181" t="s">
        <v>794</v>
      </c>
      <c r="S7181" t="s">
        <v>795</v>
      </c>
      <c r="T7181" t="s">
        <v>165</v>
      </c>
      <c r="U7181" t="s">
        <v>394</v>
      </c>
      <c r="V7181" t="s">
        <v>135</v>
      </c>
      <c r="W7181" t="s">
        <v>136</v>
      </c>
      <c r="X7181" t="s">
        <v>3935</v>
      </c>
      <c r="AA7181" s="94">
        <v>6116070.6500000004</v>
      </c>
      <c r="AB7181" s="94">
        <v>6116070.6500000004</v>
      </c>
      <c r="AC7181">
        <f t="shared" si="224"/>
        <v>6000</v>
      </c>
      <c r="AD7181" t="str">
        <f t="shared" si="225"/>
        <v>311</v>
      </c>
    </row>
    <row r="7182" spans="1:30" hidden="1" x14ac:dyDescent="0.25">
      <c r="A7182">
        <v>211113110100001</v>
      </c>
      <c r="B7182">
        <v>242</v>
      </c>
      <c r="C7182" t="s">
        <v>4020</v>
      </c>
      <c r="D7182">
        <v>62201</v>
      </c>
      <c r="E7182">
        <v>2</v>
      </c>
      <c r="F7182">
        <v>12</v>
      </c>
      <c r="G7182" t="s">
        <v>160</v>
      </c>
      <c r="H7182" t="s">
        <v>388</v>
      </c>
      <c r="I7182" t="s">
        <v>124</v>
      </c>
      <c r="J7182" t="s">
        <v>125</v>
      </c>
      <c r="K7182" t="s">
        <v>4152</v>
      </c>
      <c r="L7182" t="s">
        <v>4153</v>
      </c>
      <c r="N7182" t="s">
        <v>2258</v>
      </c>
      <c r="O7182" t="s">
        <v>748</v>
      </c>
      <c r="P7182" t="s">
        <v>3182</v>
      </c>
      <c r="Q7182" t="s">
        <v>3624</v>
      </c>
      <c r="R7182" t="s">
        <v>794</v>
      </c>
      <c r="S7182" t="s">
        <v>795</v>
      </c>
      <c r="T7182" t="s">
        <v>165</v>
      </c>
      <c r="U7182" t="s">
        <v>394</v>
      </c>
      <c r="V7182" t="s">
        <v>135</v>
      </c>
      <c r="W7182" t="s">
        <v>136</v>
      </c>
      <c r="X7182" t="s">
        <v>4154</v>
      </c>
      <c r="AA7182" s="94">
        <v>6606581.7059999993</v>
      </c>
      <c r="AB7182" s="94">
        <v>6606581.71</v>
      </c>
      <c r="AC7182">
        <f t="shared" si="224"/>
        <v>6000</v>
      </c>
      <c r="AD7182" t="str">
        <f t="shared" si="225"/>
        <v>311</v>
      </c>
    </row>
    <row r="7183" spans="1:30" hidden="1" x14ac:dyDescent="0.25">
      <c r="A7183">
        <v>211113110100001</v>
      </c>
      <c r="B7183">
        <v>268</v>
      </c>
      <c r="C7183" t="s">
        <v>4155</v>
      </c>
      <c r="D7183">
        <v>62201</v>
      </c>
      <c r="E7183">
        <v>2</v>
      </c>
      <c r="F7183">
        <v>12</v>
      </c>
      <c r="G7183" t="s">
        <v>160</v>
      </c>
      <c r="H7183" t="s">
        <v>388</v>
      </c>
      <c r="I7183" t="s">
        <v>124</v>
      </c>
      <c r="J7183" t="s">
        <v>125</v>
      </c>
      <c r="K7183" t="s">
        <v>4156</v>
      </c>
      <c r="L7183" t="s">
        <v>4157</v>
      </c>
      <c r="N7183" t="s">
        <v>2258</v>
      </c>
      <c r="O7183" t="s">
        <v>696</v>
      </c>
      <c r="P7183" t="s">
        <v>3182</v>
      </c>
      <c r="Q7183" t="s">
        <v>3624</v>
      </c>
      <c r="R7183" t="s">
        <v>794</v>
      </c>
      <c r="S7183" t="s">
        <v>795</v>
      </c>
      <c r="T7183" t="s">
        <v>165</v>
      </c>
      <c r="U7183" t="s">
        <v>394</v>
      </c>
      <c r="V7183" t="s">
        <v>135</v>
      </c>
      <c r="W7183" t="s">
        <v>136</v>
      </c>
      <c r="X7183" t="s">
        <v>3935</v>
      </c>
      <c r="AA7183" s="94">
        <v>21852.5</v>
      </c>
      <c r="AB7183" s="94">
        <v>21852.5</v>
      </c>
      <c r="AC7183">
        <f t="shared" si="224"/>
        <v>6000</v>
      </c>
      <c r="AD7183" t="str">
        <f t="shared" si="225"/>
        <v>311</v>
      </c>
    </row>
    <row r="7184" spans="1:30" hidden="1" x14ac:dyDescent="0.25">
      <c r="A7184">
        <v>211113110100001</v>
      </c>
      <c r="B7184">
        <v>268</v>
      </c>
      <c r="C7184" t="s">
        <v>4155</v>
      </c>
      <c r="D7184">
        <v>62201</v>
      </c>
      <c r="E7184">
        <v>2</v>
      </c>
      <c r="F7184">
        <v>12</v>
      </c>
      <c r="G7184" t="s">
        <v>160</v>
      </c>
      <c r="H7184" t="s">
        <v>388</v>
      </c>
      <c r="I7184" t="s">
        <v>124</v>
      </c>
      <c r="J7184" t="s">
        <v>125</v>
      </c>
      <c r="K7184" t="s">
        <v>4158</v>
      </c>
      <c r="L7184" t="s">
        <v>4159</v>
      </c>
      <c r="N7184" t="s">
        <v>2258</v>
      </c>
      <c r="O7184" t="s">
        <v>696</v>
      </c>
      <c r="P7184" t="s">
        <v>3182</v>
      </c>
      <c r="Q7184" t="s">
        <v>3624</v>
      </c>
      <c r="R7184" t="s">
        <v>794</v>
      </c>
      <c r="S7184" t="s">
        <v>795</v>
      </c>
      <c r="T7184" t="s">
        <v>165</v>
      </c>
      <c r="U7184" t="s">
        <v>394</v>
      </c>
      <c r="V7184" t="s">
        <v>135</v>
      </c>
      <c r="W7184" t="s">
        <v>136</v>
      </c>
      <c r="X7184" t="s">
        <v>4160</v>
      </c>
      <c r="AA7184" s="94">
        <v>2153752.75</v>
      </c>
      <c r="AB7184" s="94">
        <v>2153752.75</v>
      </c>
      <c r="AC7184">
        <f t="shared" si="224"/>
        <v>6000</v>
      </c>
      <c r="AD7184" t="str">
        <f t="shared" si="225"/>
        <v>311</v>
      </c>
    </row>
    <row r="7185" spans="1:30" hidden="1" x14ac:dyDescent="0.25">
      <c r="A7185">
        <v>211113110100001</v>
      </c>
      <c r="B7185">
        <v>268</v>
      </c>
      <c r="C7185" t="s">
        <v>4155</v>
      </c>
      <c r="D7185">
        <v>62201</v>
      </c>
      <c r="E7185">
        <v>2</v>
      </c>
      <c r="F7185">
        <v>12</v>
      </c>
      <c r="G7185" t="s">
        <v>160</v>
      </c>
      <c r="H7185" t="s">
        <v>143</v>
      </c>
      <c r="I7185" t="s">
        <v>124</v>
      </c>
      <c r="J7185" t="s">
        <v>125</v>
      </c>
      <c r="K7185">
        <v>218009701</v>
      </c>
      <c r="L7185" t="s">
        <v>4161</v>
      </c>
      <c r="N7185" t="s">
        <v>2258</v>
      </c>
      <c r="O7185" t="s">
        <v>696</v>
      </c>
      <c r="P7185" t="s">
        <v>3182</v>
      </c>
      <c r="Q7185" t="s">
        <v>3624</v>
      </c>
      <c r="R7185" t="s">
        <v>794</v>
      </c>
      <c r="S7185" t="s">
        <v>795</v>
      </c>
      <c r="T7185" t="s">
        <v>165</v>
      </c>
      <c r="U7185" t="s">
        <v>151</v>
      </c>
      <c r="V7185" t="s">
        <v>135</v>
      </c>
      <c r="W7185" t="s">
        <v>136</v>
      </c>
      <c r="X7185" t="s">
        <v>4162</v>
      </c>
      <c r="AA7185" s="94">
        <v>1540000</v>
      </c>
      <c r="AB7185" s="94">
        <v>1540000</v>
      </c>
      <c r="AC7185">
        <f t="shared" si="224"/>
        <v>6000</v>
      </c>
      <c r="AD7185" t="str">
        <f t="shared" si="225"/>
        <v>311</v>
      </c>
    </row>
    <row r="7186" spans="1:30" hidden="1" x14ac:dyDescent="0.25">
      <c r="A7186">
        <v>211113110100001</v>
      </c>
      <c r="B7186">
        <v>268</v>
      </c>
      <c r="C7186" t="s">
        <v>4155</v>
      </c>
      <c r="D7186">
        <v>62201</v>
      </c>
      <c r="E7186">
        <v>2</v>
      </c>
      <c r="F7186">
        <v>12</v>
      </c>
      <c r="G7186" t="s">
        <v>160</v>
      </c>
      <c r="H7186" t="s">
        <v>143</v>
      </c>
      <c r="I7186" t="s">
        <v>124</v>
      </c>
      <c r="J7186" t="s">
        <v>125</v>
      </c>
      <c r="K7186">
        <v>218009701</v>
      </c>
      <c r="L7186" t="s">
        <v>4163</v>
      </c>
      <c r="N7186" t="s">
        <v>2258</v>
      </c>
      <c r="O7186" t="s">
        <v>696</v>
      </c>
      <c r="P7186" t="s">
        <v>3182</v>
      </c>
      <c r="Q7186" t="s">
        <v>3624</v>
      </c>
      <c r="R7186" t="s">
        <v>794</v>
      </c>
      <c r="S7186" t="s">
        <v>795</v>
      </c>
      <c r="T7186" t="s">
        <v>165</v>
      </c>
      <c r="U7186" t="s">
        <v>151</v>
      </c>
      <c r="V7186" t="s">
        <v>135</v>
      </c>
      <c r="W7186" t="s">
        <v>136</v>
      </c>
      <c r="X7186" t="s">
        <v>4164</v>
      </c>
      <c r="AA7186" s="94">
        <v>3021505.5009999997</v>
      </c>
      <c r="AB7186" s="94">
        <v>3021505.5</v>
      </c>
      <c r="AC7186">
        <f t="shared" si="224"/>
        <v>6000</v>
      </c>
      <c r="AD7186" t="str">
        <f t="shared" si="225"/>
        <v>311</v>
      </c>
    </row>
    <row r="7187" spans="1:30" hidden="1" x14ac:dyDescent="0.25">
      <c r="A7187">
        <v>211113110100001</v>
      </c>
      <c r="B7187">
        <v>268</v>
      </c>
      <c r="C7187" t="s">
        <v>4155</v>
      </c>
      <c r="D7187">
        <v>62201</v>
      </c>
      <c r="E7187">
        <v>2</v>
      </c>
      <c r="F7187">
        <v>12</v>
      </c>
      <c r="G7187" t="s">
        <v>160</v>
      </c>
      <c r="H7187" t="s">
        <v>143</v>
      </c>
      <c r="I7187" t="s">
        <v>124</v>
      </c>
      <c r="J7187" t="s">
        <v>125</v>
      </c>
      <c r="K7187">
        <v>218009701</v>
      </c>
      <c r="L7187" t="s">
        <v>4165</v>
      </c>
      <c r="N7187" t="s">
        <v>2258</v>
      </c>
      <c r="O7187" t="s">
        <v>696</v>
      </c>
      <c r="P7187" t="s">
        <v>3182</v>
      </c>
      <c r="Q7187" t="s">
        <v>3624</v>
      </c>
      <c r="R7187" t="s">
        <v>794</v>
      </c>
      <c r="S7187" t="s">
        <v>795</v>
      </c>
      <c r="T7187" t="s">
        <v>165</v>
      </c>
      <c r="U7187" t="s">
        <v>151</v>
      </c>
      <c r="V7187" t="s">
        <v>135</v>
      </c>
      <c r="W7187" t="s">
        <v>136</v>
      </c>
      <c r="X7187" t="s">
        <v>4166</v>
      </c>
      <c r="AA7187" s="94">
        <v>590523.5</v>
      </c>
      <c r="AB7187" s="94">
        <v>590523.5</v>
      </c>
      <c r="AC7187">
        <f t="shared" si="224"/>
        <v>6000</v>
      </c>
      <c r="AD7187" t="str">
        <f t="shared" si="225"/>
        <v>311</v>
      </c>
    </row>
    <row r="7188" spans="1:30" hidden="1" x14ac:dyDescent="0.25">
      <c r="A7188">
        <v>211113110100001</v>
      </c>
      <c r="B7188">
        <v>268</v>
      </c>
      <c r="C7188" t="s">
        <v>3902</v>
      </c>
      <c r="D7188">
        <v>62201</v>
      </c>
      <c r="E7188">
        <v>2</v>
      </c>
      <c r="F7188">
        <v>12</v>
      </c>
      <c r="G7188" t="s">
        <v>160</v>
      </c>
      <c r="H7188" t="s">
        <v>388</v>
      </c>
      <c r="I7188" t="s">
        <v>124</v>
      </c>
      <c r="J7188" t="s">
        <v>125</v>
      </c>
      <c r="K7188" t="s">
        <v>3933</v>
      </c>
      <c r="L7188" t="s">
        <v>4167</v>
      </c>
      <c r="N7188" t="s">
        <v>2258</v>
      </c>
      <c r="O7188" t="s">
        <v>696</v>
      </c>
      <c r="P7188" t="s">
        <v>3182</v>
      </c>
      <c r="Q7188" t="s">
        <v>3624</v>
      </c>
      <c r="R7188" t="s">
        <v>794</v>
      </c>
      <c r="S7188" t="s">
        <v>795</v>
      </c>
      <c r="T7188" t="s">
        <v>165</v>
      </c>
      <c r="U7188" t="s">
        <v>394</v>
      </c>
      <c r="V7188" t="s">
        <v>135</v>
      </c>
      <c r="W7188" t="s">
        <v>136</v>
      </c>
      <c r="X7188" t="s">
        <v>3935</v>
      </c>
      <c r="AA7188" s="94">
        <v>677202.32000000007</v>
      </c>
      <c r="AB7188" s="94">
        <v>677202.32</v>
      </c>
      <c r="AC7188">
        <f t="shared" si="224"/>
        <v>6000</v>
      </c>
      <c r="AD7188" t="str">
        <f t="shared" si="225"/>
        <v>311</v>
      </c>
    </row>
    <row r="7189" spans="1:30" hidden="1" x14ac:dyDescent="0.25">
      <c r="A7189">
        <v>211113110100001</v>
      </c>
      <c r="B7189">
        <v>268</v>
      </c>
      <c r="C7189" t="s">
        <v>3902</v>
      </c>
      <c r="D7189">
        <v>62201</v>
      </c>
      <c r="E7189">
        <v>2</v>
      </c>
      <c r="F7189">
        <v>12</v>
      </c>
      <c r="G7189" t="s">
        <v>160</v>
      </c>
      <c r="H7189" t="s">
        <v>388</v>
      </c>
      <c r="I7189" t="s">
        <v>124</v>
      </c>
      <c r="J7189" t="s">
        <v>125</v>
      </c>
      <c r="K7189" t="s">
        <v>4168</v>
      </c>
      <c r="L7189" t="s">
        <v>4169</v>
      </c>
      <c r="N7189" t="s">
        <v>2258</v>
      </c>
      <c r="O7189" t="s">
        <v>696</v>
      </c>
      <c r="P7189" t="s">
        <v>3182</v>
      </c>
      <c r="Q7189" t="s">
        <v>3624</v>
      </c>
      <c r="R7189" t="s">
        <v>794</v>
      </c>
      <c r="S7189" t="s">
        <v>795</v>
      </c>
      <c r="T7189" t="s">
        <v>165</v>
      </c>
      <c r="U7189" t="s">
        <v>394</v>
      </c>
      <c r="V7189" t="s">
        <v>135</v>
      </c>
      <c r="W7189" t="s">
        <v>136</v>
      </c>
      <c r="X7189" t="s">
        <v>4170</v>
      </c>
      <c r="AA7189" s="94">
        <v>3112736.4539999999</v>
      </c>
      <c r="AB7189" s="94">
        <v>3112736.45</v>
      </c>
      <c r="AC7189">
        <f t="shared" si="224"/>
        <v>6000</v>
      </c>
      <c r="AD7189" t="str">
        <f t="shared" si="225"/>
        <v>311</v>
      </c>
    </row>
    <row r="7190" spans="1:30" hidden="1" x14ac:dyDescent="0.25">
      <c r="A7190">
        <v>211113110100001</v>
      </c>
      <c r="B7190">
        <v>371</v>
      </c>
      <c r="C7190" t="s">
        <v>3180</v>
      </c>
      <c r="D7190">
        <v>62201</v>
      </c>
      <c r="E7190">
        <v>2</v>
      </c>
      <c r="F7190">
        <v>12</v>
      </c>
      <c r="G7190" t="s">
        <v>160</v>
      </c>
      <c r="H7190" t="s">
        <v>388</v>
      </c>
      <c r="I7190" t="s">
        <v>124</v>
      </c>
      <c r="J7190" t="s">
        <v>125</v>
      </c>
      <c r="K7190" t="s">
        <v>4171</v>
      </c>
      <c r="L7190" t="s">
        <v>4172</v>
      </c>
      <c r="N7190" t="s">
        <v>2258</v>
      </c>
      <c r="O7190" t="s">
        <v>2191</v>
      </c>
      <c r="P7190" t="s">
        <v>3182</v>
      </c>
      <c r="Q7190" t="s">
        <v>3624</v>
      </c>
      <c r="R7190" t="s">
        <v>794</v>
      </c>
      <c r="S7190" t="s">
        <v>795</v>
      </c>
      <c r="T7190" t="s">
        <v>165</v>
      </c>
      <c r="U7190" t="s">
        <v>394</v>
      </c>
      <c r="V7190" t="s">
        <v>135</v>
      </c>
      <c r="W7190" t="s">
        <v>136</v>
      </c>
      <c r="X7190" t="s">
        <v>3935</v>
      </c>
      <c r="AA7190" s="94">
        <v>138652.75999999978</v>
      </c>
      <c r="AB7190" s="94">
        <v>138652.76</v>
      </c>
      <c r="AC7190">
        <f t="shared" si="224"/>
        <v>6000</v>
      </c>
      <c r="AD7190" t="str">
        <f t="shared" si="225"/>
        <v>311</v>
      </c>
    </row>
    <row r="7191" spans="1:30" hidden="1" x14ac:dyDescent="0.25">
      <c r="A7191">
        <v>211113110100001</v>
      </c>
      <c r="B7191">
        <v>233</v>
      </c>
      <c r="C7191" t="s">
        <v>4107</v>
      </c>
      <c r="D7191">
        <v>62201</v>
      </c>
      <c r="E7191">
        <v>2</v>
      </c>
      <c r="F7191">
        <v>12</v>
      </c>
      <c r="G7191" t="s">
        <v>160</v>
      </c>
      <c r="H7191" t="s">
        <v>143</v>
      </c>
      <c r="I7191" t="s">
        <v>124</v>
      </c>
      <c r="J7191" t="s">
        <v>125</v>
      </c>
      <c r="K7191">
        <v>218009701</v>
      </c>
      <c r="L7191" t="s">
        <v>4108</v>
      </c>
      <c r="N7191" t="s">
        <v>2258</v>
      </c>
      <c r="O7191" t="s">
        <v>3018</v>
      </c>
      <c r="P7191" t="s">
        <v>4109</v>
      </c>
      <c r="Q7191" t="s">
        <v>3624</v>
      </c>
      <c r="R7191" t="s">
        <v>794</v>
      </c>
      <c r="S7191" t="s">
        <v>795</v>
      </c>
      <c r="T7191" t="s">
        <v>165</v>
      </c>
      <c r="U7191" t="s">
        <v>151</v>
      </c>
      <c r="V7191" t="s">
        <v>135</v>
      </c>
      <c r="W7191" t="s">
        <v>136</v>
      </c>
      <c r="X7191" t="s">
        <v>4110</v>
      </c>
      <c r="AA7191" s="94">
        <v>85480252.5</v>
      </c>
      <c r="AB7191" s="94">
        <v>85480252.5</v>
      </c>
      <c r="AC7191">
        <f t="shared" si="224"/>
        <v>6000</v>
      </c>
      <c r="AD7191" t="str">
        <f t="shared" si="225"/>
        <v>311</v>
      </c>
    </row>
    <row r="7192" spans="1:30" hidden="1" x14ac:dyDescent="0.25">
      <c r="A7192" t="s">
        <v>2255</v>
      </c>
      <c r="B7192">
        <v>233</v>
      </c>
      <c r="C7192" t="s">
        <v>4173</v>
      </c>
      <c r="D7192">
        <v>62201</v>
      </c>
      <c r="E7192">
        <v>2</v>
      </c>
      <c r="F7192">
        <v>12</v>
      </c>
      <c r="G7192" t="s">
        <v>160</v>
      </c>
      <c r="H7192" t="s">
        <v>143</v>
      </c>
      <c r="I7192" t="s">
        <v>124</v>
      </c>
      <c r="J7192" t="s">
        <v>125</v>
      </c>
      <c r="K7192">
        <v>218009701</v>
      </c>
      <c r="N7192" t="s">
        <v>2258</v>
      </c>
      <c r="O7192" t="s">
        <v>3018</v>
      </c>
      <c r="P7192" t="s">
        <v>4174</v>
      </c>
      <c r="Q7192" t="s">
        <v>3624</v>
      </c>
      <c r="R7192" t="s">
        <v>794</v>
      </c>
      <c r="S7192" t="s">
        <v>795</v>
      </c>
      <c r="T7192" t="s">
        <v>165</v>
      </c>
      <c r="U7192" t="s">
        <v>151</v>
      </c>
      <c r="V7192" t="s">
        <v>135</v>
      </c>
      <c r="W7192" t="s">
        <v>136</v>
      </c>
      <c r="AA7192" s="94">
        <v>29000000</v>
      </c>
      <c r="AB7192" s="94">
        <v>29000000</v>
      </c>
      <c r="AC7192">
        <f t="shared" si="224"/>
        <v>6000</v>
      </c>
      <c r="AD7192" t="str">
        <f t="shared" si="225"/>
        <v>311</v>
      </c>
    </row>
    <row r="7193" spans="1:30" hidden="1" x14ac:dyDescent="0.25">
      <c r="A7193">
        <v>211113110100001</v>
      </c>
      <c r="B7193">
        <v>221</v>
      </c>
      <c r="C7193" t="s">
        <v>3947</v>
      </c>
      <c r="D7193">
        <v>62201</v>
      </c>
      <c r="E7193">
        <v>2</v>
      </c>
      <c r="F7193">
        <v>12</v>
      </c>
      <c r="G7193" t="s">
        <v>160</v>
      </c>
      <c r="H7193" t="s">
        <v>388</v>
      </c>
      <c r="I7193" t="s">
        <v>124</v>
      </c>
      <c r="J7193" t="s">
        <v>125</v>
      </c>
      <c r="K7193" t="s">
        <v>4175</v>
      </c>
      <c r="N7193" t="s">
        <v>2258</v>
      </c>
      <c r="O7193" t="s">
        <v>828</v>
      </c>
      <c r="P7193" t="s">
        <v>3182</v>
      </c>
      <c r="Q7193" t="s">
        <v>3624</v>
      </c>
      <c r="R7193" t="s">
        <v>794</v>
      </c>
      <c r="S7193" t="s">
        <v>795</v>
      </c>
      <c r="T7193" t="s">
        <v>165</v>
      </c>
      <c r="U7193" t="s">
        <v>394</v>
      </c>
      <c r="V7193" t="s">
        <v>135</v>
      </c>
      <c r="W7193" t="s">
        <v>136</v>
      </c>
      <c r="AA7193" s="94">
        <v>2500000</v>
      </c>
      <c r="AB7193" s="94">
        <v>2500000</v>
      </c>
      <c r="AC7193">
        <f t="shared" si="224"/>
        <v>6000</v>
      </c>
      <c r="AD7193" t="str">
        <f t="shared" si="225"/>
        <v>311</v>
      </c>
    </row>
    <row r="7194" spans="1:30" hidden="1" x14ac:dyDescent="0.25">
      <c r="A7194">
        <v>211113110100001</v>
      </c>
      <c r="B7194">
        <v>233</v>
      </c>
      <c r="C7194" t="s">
        <v>4102</v>
      </c>
      <c r="D7194">
        <v>62201</v>
      </c>
      <c r="E7194">
        <v>2</v>
      </c>
      <c r="F7194">
        <v>12</v>
      </c>
      <c r="G7194" t="s">
        <v>160</v>
      </c>
      <c r="H7194" t="s">
        <v>388</v>
      </c>
      <c r="I7194" t="s">
        <v>124</v>
      </c>
      <c r="J7194" t="s">
        <v>125</v>
      </c>
      <c r="K7194" t="s">
        <v>4103</v>
      </c>
      <c r="N7194" t="s">
        <v>2258</v>
      </c>
      <c r="O7194" t="s">
        <v>3018</v>
      </c>
      <c r="P7194" t="s">
        <v>4105</v>
      </c>
      <c r="Q7194" t="s">
        <v>3624</v>
      </c>
      <c r="R7194" t="s">
        <v>794</v>
      </c>
      <c r="S7194" t="s">
        <v>795</v>
      </c>
      <c r="T7194" t="s">
        <v>165</v>
      </c>
      <c r="U7194" t="s">
        <v>394</v>
      </c>
      <c r="V7194" t="s">
        <v>135</v>
      </c>
      <c r="W7194" t="s">
        <v>136</v>
      </c>
      <c r="AA7194" s="94">
        <v>0</v>
      </c>
      <c r="AB7194" s="94">
        <v>0</v>
      </c>
      <c r="AC7194">
        <f t="shared" si="224"/>
        <v>6000</v>
      </c>
      <c r="AD7194" t="str">
        <f t="shared" si="225"/>
        <v>311</v>
      </c>
    </row>
    <row r="7195" spans="1:30" hidden="1" x14ac:dyDescent="0.25">
      <c r="A7195">
        <v>211113110100001</v>
      </c>
      <c r="B7195">
        <v>233</v>
      </c>
      <c r="C7195" t="s">
        <v>4176</v>
      </c>
      <c r="D7195">
        <v>62201</v>
      </c>
      <c r="E7195">
        <v>2</v>
      </c>
      <c r="F7195">
        <v>12</v>
      </c>
      <c r="G7195" t="s">
        <v>160</v>
      </c>
      <c r="H7195" t="s">
        <v>388</v>
      </c>
      <c r="I7195" t="s">
        <v>124</v>
      </c>
      <c r="J7195" t="s">
        <v>125</v>
      </c>
      <c r="K7195" t="s">
        <v>4103</v>
      </c>
      <c r="N7195" t="s">
        <v>2258</v>
      </c>
      <c r="O7195" t="s">
        <v>3018</v>
      </c>
      <c r="P7195" t="s">
        <v>4177</v>
      </c>
      <c r="Q7195" t="s">
        <v>3624</v>
      </c>
      <c r="R7195" t="s">
        <v>794</v>
      </c>
      <c r="S7195" t="s">
        <v>795</v>
      </c>
      <c r="T7195" t="s">
        <v>165</v>
      </c>
      <c r="U7195" t="s">
        <v>394</v>
      </c>
      <c r="V7195" t="s">
        <v>135</v>
      </c>
      <c r="W7195" t="s">
        <v>136</v>
      </c>
      <c r="AA7195" s="94">
        <v>50000000.000000007</v>
      </c>
      <c r="AB7195" s="94">
        <v>50000000</v>
      </c>
      <c r="AC7195">
        <f t="shared" si="224"/>
        <v>6000</v>
      </c>
      <c r="AD7195" t="str">
        <f t="shared" si="225"/>
        <v>311</v>
      </c>
    </row>
    <row r="7196" spans="1:30" hidden="1" x14ac:dyDescent="0.25">
      <c r="A7196">
        <v>211113110100001</v>
      </c>
      <c r="B7196">
        <v>233</v>
      </c>
      <c r="C7196" t="s">
        <v>4102</v>
      </c>
      <c r="D7196">
        <v>62201</v>
      </c>
      <c r="E7196">
        <v>2</v>
      </c>
      <c r="F7196">
        <v>12</v>
      </c>
      <c r="G7196" t="s">
        <v>160</v>
      </c>
      <c r="H7196" t="s">
        <v>388</v>
      </c>
      <c r="I7196" t="s">
        <v>124</v>
      </c>
      <c r="J7196" t="s">
        <v>125</v>
      </c>
      <c r="K7196" t="s">
        <v>4103</v>
      </c>
      <c r="N7196" t="s">
        <v>2258</v>
      </c>
      <c r="O7196" t="s">
        <v>3018</v>
      </c>
      <c r="P7196" t="s">
        <v>4105</v>
      </c>
      <c r="Q7196" t="s">
        <v>3624</v>
      </c>
      <c r="R7196" t="s">
        <v>794</v>
      </c>
      <c r="S7196" t="s">
        <v>795</v>
      </c>
      <c r="T7196" t="s">
        <v>165</v>
      </c>
      <c r="U7196" t="s">
        <v>394</v>
      </c>
      <c r="V7196" t="s">
        <v>135</v>
      </c>
      <c r="W7196" t="s">
        <v>136</v>
      </c>
      <c r="AA7196" s="94">
        <v>0</v>
      </c>
      <c r="AB7196" s="94">
        <v>0</v>
      </c>
      <c r="AC7196">
        <f t="shared" si="224"/>
        <v>6000</v>
      </c>
      <c r="AD7196" t="str">
        <f t="shared" si="225"/>
        <v>311</v>
      </c>
    </row>
    <row r="7197" spans="1:30" hidden="1" x14ac:dyDescent="0.25">
      <c r="A7197">
        <v>211113110100001</v>
      </c>
      <c r="B7197">
        <v>242</v>
      </c>
      <c r="C7197" t="s">
        <v>4020</v>
      </c>
      <c r="D7197">
        <v>62201</v>
      </c>
      <c r="E7197">
        <v>2</v>
      </c>
      <c r="F7197">
        <v>12</v>
      </c>
      <c r="G7197" t="s">
        <v>160</v>
      </c>
      <c r="H7197" t="s">
        <v>388</v>
      </c>
      <c r="I7197" t="s">
        <v>124</v>
      </c>
      <c r="J7197" t="s">
        <v>125</v>
      </c>
      <c r="K7197" t="s">
        <v>4152</v>
      </c>
      <c r="N7197" t="s">
        <v>2258</v>
      </c>
      <c r="O7197" t="s">
        <v>748</v>
      </c>
      <c r="P7197" t="s">
        <v>3182</v>
      </c>
      <c r="Q7197" t="s">
        <v>3624</v>
      </c>
      <c r="R7197" t="s">
        <v>794</v>
      </c>
      <c r="S7197" t="s">
        <v>795</v>
      </c>
      <c r="T7197" t="s">
        <v>165</v>
      </c>
      <c r="U7197" t="s">
        <v>394</v>
      </c>
      <c r="V7197" t="s">
        <v>135</v>
      </c>
      <c r="W7197" t="s">
        <v>136</v>
      </c>
      <c r="X7197" t="s">
        <v>4154</v>
      </c>
      <c r="AA7197" s="94">
        <v>30000000</v>
      </c>
      <c r="AB7197" s="94">
        <v>30000000</v>
      </c>
      <c r="AC7197">
        <f t="shared" si="224"/>
        <v>6000</v>
      </c>
      <c r="AD7197" t="str">
        <f t="shared" si="225"/>
        <v>311</v>
      </c>
    </row>
    <row r="7198" spans="1:30" hidden="1" x14ac:dyDescent="0.25">
      <c r="A7198">
        <v>211113110100001</v>
      </c>
      <c r="B7198">
        <v>221</v>
      </c>
      <c r="C7198" t="s">
        <v>3956</v>
      </c>
      <c r="D7198">
        <v>62201</v>
      </c>
      <c r="E7198">
        <v>2</v>
      </c>
      <c r="F7198">
        <v>12</v>
      </c>
      <c r="G7198" t="s">
        <v>160</v>
      </c>
      <c r="H7198" t="s">
        <v>388</v>
      </c>
      <c r="I7198" t="s">
        <v>124</v>
      </c>
      <c r="J7198" t="s">
        <v>125</v>
      </c>
      <c r="K7198" t="s">
        <v>4083</v>
      </c>
      <c r="L7198" t="s">
        <v>4084</v>
      </c>
      <c r="N7198" t="s">
        <v>2258</v>
      </c>
      <c r="O7198" t="s">
        <v>828</v>
      </c>
      <c r="P7198" t="s">
        <v>3182</v>
      </c>
      <c r="Q7198" t="s">
        <v>3624</v>
      </c>
      <c r="R7198" t="s">
        <v>794</v>
      </c>
      <c r="S7198" t="s">
        <v>795</v>
      </c>
      <c r="T7198" t="s">
        <v>165</v>
      </c>
      <c r="U7198" t="s">
        <v>394</v>
      </c>
      <c r="V7198" t="s">
        <v>135</v>
      </c>
      <c r="W7198" t="s">
        <v>136</v>
      </c>
      <c r="AA7198" s="94">
        <v>0</v>
      </c>
      <c r="AB7198" s="94">
        <v>0</v>
      </c>
      <c r="AC7198">
        <f t="shared" si="224"/>
        <v>6000</v>
      </c>
      <c r="AD7198" t="str">
        <f t="shared" si="225"/>
        <v>311</v>
      </c>
    </row>
    <row r="7199" spans="1:30" hidden="1" x14ac:dyDescent="0.25">
      <c r="A7199">
        <v>211113110100001</v>
      </c>
      <c r="B7199">
        <v>241</v>
      </c>
      <c r="C7199" t="s">
        <v>4116</v>
      </c>
      <c r="D7199">
        <v>62201</v>
      </c>
      <c r="E7199">
        <v>2</v>
      </c>
      <c r="F7199">
        <v>12</v>
      </c>
      <c r="G7199" t="s">
        <v>160</v>
      </c>
      <c r="H7199" t="s">
        <v>388</v>
      </c>
      <c r="I7199" t="s">
        <v>124</v>
      </c>
      <c r="J7199" t="s">
        <v>125</v>
      </c>
      <c r="K7199" t="s">
        <v>4126</v>
      </c>
      <c r="N7199" t="s">
        <v>2258</v>
      </c>
      <c r="O7199" t="s">
        <v>907</v>
      </c>
      <c r="P7199" t="s">
        <v>4119</v>
      </c>
      <c r="Q7199" t="s">
        <v>3624</v>
      </c>
      <c r="R7199" t="s">
        <v>794</v>
      </c>
      <c r="S7199" t="s">
        <v>795</v>
      </c>
      <c r="T7199" t="s">
        <v>165</v>
      </c>
      <c r="U7199" t="s">
        <v>394</v>
      </c>
      <c r="V7199" t="s">
        <v>135</v>
      </c>
      <c r="W7199" t="s">
        <v>136</v>
      </c>
      <c r="X7199" t="s">
        <v>4128</v>
      </c>
      <c r="AA7199" s="94">
        <v>0</v>
      </c>
      <c r="AB7199" s="94">
        <v>0</v>
      </c>
      <c r="AC7199">
        <f t="shared" si="224"/>
        <v>6000</v>
      </c>
      <c r="AD7199" t="str">
        <f t="shared" si="225"/>
        <v>311</v>
      </c>
    </row>
    <row r="7200" spans="1:30" hidden="1" x14ac:dyDescent="0.25">
      <c r="A7200">
        <v>211113110100001</v>
      </c>
      <c r="B7200">
        <v>171</v>
      </c>
      <c r="C7200" t="s">
        <v>4031</v>
      </c>
      <c r="D7200">
        <v>62201</v>
      </c>
      <c r="E7200">
        <v>2</v>
      </c>
      <c r="F7200">
        <v>12</v>
      </c>
      <c r="G7200" t="s">
        <v>160</v>
      </c>
      <c r="H7200" t="s">
        <v>388</v>
      </c>
      <c r="I7200" t="s">
        <v>124</v>
      </c>
      <c r="J7200" t="s">
        <v>125</v>
      </c>
      <c r="K7200" t="s">
        <v>4034</v>
      </c>
      <c r="L7200" t="s">
        <v>4035</v>
      </c>
      <c r="N7200" t="s">
        <v>2258</v>
      </c>
      <c r="O7200" t="s">
        <v>398</v>
      </c>
      <c r="P7200" t="s">
        <v>3182</v>
      </c>
      <c r="Q7200" t="s">
        <v>3624</v>
      </c>
      <c r="R7200" t="s">
        <v>794</v>
      </c>
      <c r="S7200" t="s">
        <v>795</v>
      </c>
      <c r="T7200" t="s">
        <v>165</v>
      </c>
      <c r="U7200" t="s">
        <v>394</v>
      </c>
      <c r="V7200" t="s">
        <v>135</v>
      </c>
      <c r="W7200" t="s">
        <v>136</v>
      </c>
      <c r="AA7200" s="94">
        <v>0</v>
      </c>
      <c r="AB7200" s="94">
        <v>0</v>
      </c>
      <c r="AC7200">
        <f t="shared" si="224"/>
        <v>6000</v>
      </c>
      <c r="AD7200" t="str">
        <f t="shared" si="225"/>
        <v>311</v>
      </c>
    </row>
    <row r="7201" spans="1:30" hidden="1" x14ac:dyDescent="0.25">
      <c r="A7201">
        <v>211113110100001</v>
      </c>
      <c r="B7201">
        <v>233</v>
      </c>
      <c r="C7201" t="s">
        <v>4011</v>
      </c>
      <c r="D7201">
        <v>62201</v>
      </c>
      <c r="E7201">
        <v>2</v>
      </c>
      <c r="F7201">
        <v>25</v>
      </c>
      <c r="G7201" t="s">
        <v>4012</v>
      </c>
      <c r="H7201" t="s">
        <v>143</v>
      </c>
      <c r="I7201" t="s">
        <v>124</v>
      </c>
      <c r="J7201" t="s">
        <v>125</v>
      </c>
      <c r="K7201" t="s">
        <v>4178</v>
      </c>
      <c r="L7201" t="s">
        <v>4179</v>
      </c>
      <c r="N7201" t="s">
        <v>2258</v>
      </c>
      <c r="O7201" t="s">
        <v>3018</v>
      </c>
      <c r="P7201" t="s">
        <v>3182</v>
      </c>
      <c r="Q7201" t="s">
        <v>3624</v>
      </c>
      <c r="R7201" t="s">
        <v>794</v>
      </c>
      <c r="S7201" t="s">
        <v>132</v>
      </c>
      <c r="T7201" t="s">
        <v>4014</v>
      </c>
      <c r="U7201" t="s">
        <v>151</v>
      </c>
      <c r="V7201" t="s">
        <v>135</v>
      </c>
      <c r="W7201" t="s">
        <v>136</v>
      </c>
      <c r="X7201" t="s">
        <v>4180</v>
      </c>
      <c r="AA7201" s="94">
        <v>34993000</v>
      </c>
      <c r="AB7201" s="94">
        <v>34993000</v>
      </c>
      <c r="AC7201">
        <f t="shared" si="224"/>
        <v>6000</v>
      </c>
      <c r="AD7201" t="str">
        <f t="shared" si="225"/>
        <v>311</v>
      </c>
    </row>
    <row r="7202" spans="1:30" hidden="1" x14ac:dyDescent="0.25">
      <c r="A7202">
        <v>211113110100001</v>
      </c>
      <c r="B7202">
        <v>242</v>
      </c>
      <c r="C7202" t="s">
        <v>4020</v>
      </c>
      <c r="D7202">
        <v>62201</v>
      </c>
      <c r="E7202">
        <v>2</v>
      </c>
      <c r="F7202">
        <v>25</v>
      </c>
      <c r="G7202" t="s">
        <v>3907</v>
      </c>
      <c r="H7202" t="s">
        <v>143</v>
      </c>
      <c r="I7202" t="s">
        <v>124</v>
      </c>
      <c r="J7202" t="s">
        <v>125</v>
      </c>
      <c r="K7202" t="s">
        <v>4021</v>
      </c>
      <c r="L7202" t="s">
        <v>4022</v>
      </c>
      <c r="N7202" t="s">
        <v>2258</v>
      </c>
      <c r="O7202" t="s">
        <v>748</v>
      </c>
      <c r="P7202" t="s">
        <v>3182</v>
      </c>
      <c r="Q7202" t="s">
        <v>3624</v>
      </c>
      <c r="R7202" t="s">
        <v>794</v>
      </c>
      <c r="S7202" t="s">
        <v>132</v>
      </c>
      <c r="T7202" t="s">
        <v>3910</v>
      </c>
      <c r="U7202" t="s">
        <v>151</v>
      </c>
      <c r="V7202" t="s">
        <v>135</v>
      </c>
      <c r="W7202" t="s">
        <v>136</v>
      </c>
      <c r="X7202" t="s">
        <v>4023</v>
      </c>
      <c r="AA7202" s="94">
        <v>1400000</v>
      </c>
      <c r="AB7202" s="94">
        <v>1400000</v>
      </c>
      <c r="AC7202">
        <f t="shared" si="224"/>
        <v>6000</v>
      </c>
      <c r="AD7202" t="str">
        <f t="shared" si="225"/>
        <v>311</v>
      </c>
    </row>
    <row r="7203" spans="1:30" hidden="1" x14ac:dyDescent="0.25">
      <c r="A7203">
        <v>211113110100001</v>
      </c>
      <c r="B7203">
        <v>221</v>
      </c>
      <c r="C7203" t="s">
        <v>3906</v>
      </c>
      <c r="D7203">
        <v>62401</v>
      </c>
      <c r="E7203">
        <v>2</v>
      </c>
      <c r="F7203">
        <v>12</v>
      </c>
      <c r="G7203" t="s">
        <v>160</v>
      </c>
      <c r="H7203" t="s">
        <v>388</v>
      </c>
      <c r="I7203" t="s">
        <v>124</v>
      </c>
      <c r="J7203" t="s">
        <v>125</v>
      </c>
      <c r="K7203">
        <v>218009701</v>
      </c>
      <c r="L7203" t="s">
        <v>4181</v>
      </c>
      <c r="N7203" t="s">
        <v>2258</v>
      </c>
      <c r="O7203" t="s">
        <v>828</v>
      </c>
      <c r="P7203" t="s">
        <v>3182</v>
      </c>
      <c r="Q7203" t="s">
        <v>3841</v>
      </c>
      <c r="R7203" t="s">
        <v>794</v>
      </c>
      <c r="S7203" t="s">
        <v>795</v>
      </c>
      <c r="T7203" t="s">
        <v>165</v>
      </c>
      <c r="U7203" t="s">
        <v>394</v>
      </c>
      <c r="V7203" t="s">
        <v>135</v>
      </c>
      <c r="W7203" t="s">
        <v>136</v>
      </c>
      <c r="X7203" t="s">
        <v>3928</v>
      </c>
      <c r="AA7203" s="94">
        <v>168200</v>
      </c>
      <c r="AB7203" s="94">
        <v>168200</v>
      </c>
      <c r="AC7203">
        <f t="shared" si="224"/>
        <v>6000</v>
      </c>
      <c r="AD7203" t="str">
        <f t="shared" si="225"/>
        <v>311</v>
      </c>
    </row>
    <row r="7204" spans="1:30" hidden="1" x14ac:dyDescent="0.25">
      <c r="A7204" t="s">
        <v>2255</v>
      </c>
      <c r="B7204" t="s">
        <v>1486</v>
      </c>
      <c r="C7204" t="s">
        <v>3651</v>
      </c>
      <c r="D7204" t="s">
        <v>4182</v>
      </c>
      <c r="E7204" t="s">
        <v>790</v>
      </c>
      <c r="F7204" t="s">
        <v>431</v>
      </c>
      <c r="G7204" t="s">
        <v>3652</v>
      </c>
      <c r="H7204" t="s">
        <v>143</v>
      </c>
      <c r="I7204" t="s">
        <v>124</v>
      </c>
      <c r="J7204" t="s">
        <v>125</v>
      </c>
      <c r="K7204" t="s">
        <v>4183</v>
      </c>
      <c r="L7204" t="s">
        <v>4184</v>
      </c>
      <c r="N7204" t="s">
        <v>2258</v>
      </c>
      <c r="O7204" t="s">
        <v>874</v>
      </c>
      <c r="P7204" t="s">
        <v>3656</v>
      </c>
      <c r="Q7204" t="s">
        <v>3893</v>
      </c>
      <c r="R7204" t="s">
        <v>794</v>
      </c>
      <c r="S7204" t="s">
        <v>132</v>
      </c>
      <c r="T7204" t="s">
        <v>3657</v>
      </c>
      <c r="U7204" t="s">
        <v>151</v>
      </c>
      <c r="V7204" t="s">
        <v>135</v>
      </c>
      <c r="W7204" t="s">
        <v>136</v>
      </c>
      <c r="X7204" t="s">
        <v>4185</v>
      </c>
      <c r="Z7204" s="94">
        <v>9000000</v>
      </c>
      <c r="AA7204" s="94">
        <v>0</v>
      </c>
      <c r="AB7204" s="94">
        <v>0</v>
      </c>
      <c r="AC7204">
        <f t="shared" si="224"/>
        <v>6000</v>
      </c>
      <c r="AD7204" t="str">
        <f t="shared" si="225"/>
        <v>311</v>
      </c>
    </row>
    <row r="7205" spans="1:30" hidden="1" x14ac:dyDescent="0.25">
      <c r="A7205">
        <v>211113110100001</v>
      </c>
      <c r="B7205">
        <v>221</v>
      </c>
      <c r="C7205" t="s">
        <v>3651</v>
      </c>
      <c r="D7205">
        <v>62601</v>
      </c>
      <c r="E7205">
        <v>2</v>
      </c>
      <c r="F7205">
        <v>12</v>
      </c>
      <c r="G7205" t="s">
        <v>160</v>
      </c>
      <c r="H7205" t="s">
        <v>3181</v>
      </c>
      <c r="I7205" t="s">
        <v>124</v>
      </c>
      <c r="J7205" t="s">
        <v>125</v>
      </c>
      <c r="K7205" t="s">
        <v>3898</v>
      </c>
      <c r="L7205" t="s">
        <v>4186</v>
      </c>
      <c r="N7205" t="s">
        <v>2258</v>
      </c>
      <c r="O7205" t="s">
        <v>828</v>
      </c>
      <c r="P7205" t="s">
        <v>3656</v>
      </c>
      <c r="Q7205" t="s">
        <v>3893</v>
      </c>
      <c r="R7205" t="s">
        <v>794</v>
      </c>
      <c r="S7205" t="s">
        <v>795</v>
      </c>
      <c r="T7205" t="s">
        <v>165</v>
      </c>
      <c r="U7205" t="s">
        <v>3183</v>
      </c>
      <c r="V7205" t="s">
        <v>135</v>
      </c>
      <c r="W7205" t="s">
        <v>136</v>
      </c>
      <c r="X7205" t="s">
        <v>3901</v>
      </c>
      <c r="AA7205" s="94">
        <v>87157.397999999899</v>
      </c>
      <c r="AB7205" s="94">
        <v>87157.4</v>
      </c>
      <c r="AC7205">
        <f t="shared" si="224"/>
        <v>6000</v>
      </c>
      <c r="AD7205" t="str">
        <f t="shared" si="225"/>
        <v>311</v>
      </c>
    </row>
    <row r="7206" spans="1:30" hidden="1" x14ac:dyDescent="0.25">
      <c r="A7206">
        <v>211113110100001</v>
      </c>
      <c r="B7206">
        <v>356</v>
      </c>
      <c r="C7206" t="s">
        <v>3651</v>
      </c>
      <c r="D7206">
        <v>62601</v>
      </c>
      <c r="E7206">
        <v>2</v>
      </c>
      <c r="F7206">
        <v>12</v>
      </c>
      <c r="G7206" t="s">
        <v>160</v>
      </c>
      <c r="H7206" t="s">
        <v>143</v>
      </c>
      <c r="I7206" t="s">
        <v>124</v>
      </c>
      <c r="J7206" t="s">
        <v>125</v>
      </c>
      <c r="K7206" t="s">
        <v>4183</v>
      </c>
      <c r="L7206" t="s">
        <v>4187</v>
      </c>
      <c r="N7206" t="s">
        <v>2258</v>
      </c>
      <c r="O7206" t="s">
        <v>874</v>
      </c>
      <c r="P7206" t="s">
        <v>3656</v>
      </c>
      <c r="Q7206" t="s">
        <v>3893</v>
      </c>
      <c r="R7206" t="s">
        <v>794</v>
      </c>
      <c r="S7206" t="s">
        <v>795</v>
      </c>
      <c r="T7206" t="s">
        <v>165</v>
      </c>
      <c r="U7206" t="s">
        <v>151</v>
      </c>
      <c r="V7206" t="s">
        <v>135</v>
      </c>
      <c r="W7206" t="s">
        <v>136</v>
      </c>
      <c r="X7206" t="s">
        <v>4185</v>
      </c>
      <c r="AA7206" s="94">
        <v>513074.935</v>
      </c>
      <c r="AB7206" s="94">
        <v>513074.94</v>
      </c>
      <c r="AC7206">
        <f t="shared" si="224"/>
        <v>6000</v>
      </c>
      <c r="AD7206" t="str">
        <f t="shared" si="225"/>
        <v>311</v>
      </c>
    </row>
    <row r="7207" spans="1:30" hidden="1" x14ac:dyDescent="0.25">
      <c r="A7207">
        <v>211113110100001</v>
      </c>
      <c r="B7207">
        <v>356</v>
      </c>
      <c r="C7207" t="s">
        <v>3651</v>
      </c>
      <c r="D7207">
        <v>62601</v>
      </c>
      <c r="E7207">
        <v>2</v>
      </c>
      <c r="F7207">
        <v>12</v>
      </c>
      <c r="G7207" t="s">
        <v>160</v>
      </c>
      <c r="H7207" t="s">
        <v>143</v>
      </c>
      <c r="I7207" t="s">
        <v>124</v>
      </c>
      <c r="J7207" t="s">
        <v>125</v>
      </c>
      <c r="K7207" t="s">
        <v>4183</v>
      </c>
      <c r="N7207" t="s">
        <v>2258</v>
      </c>
      <c r="O7207" t="s">
        <v>874</v>
      </c>
      <c r="P7207" t="s">
        <v>3656</v>
      </c>
      <c r="Q7207" t="s">
        <v>3893</v>
      </c>
      <c r="R7207" t="s">
        <v>794</v>
      </c>
      <c r="S7207" t="s">
        <v>795</v>
      </c>
      <c r="T7207" t="s">
        <v>165</v>
      </c>
      <c r="U7207" t="s">
        <v>151</v>
      </c>
      <c r="V7207" t="s">
        <v>135</v>
      </c>
      <c r="W7207" t="s">
        <v>136</v>
      </c>
      <c r="AA7207" s="94">
        <v>2726000</v>
      </c>
      <c r="AB7207" s="94">
        <v>2726000</v>
      </c>
      <c r="AC7207">
        <f t="shared" si="224"/>
        <v>6000</v>
      </c>
      <c r="AD7207" t="str">
        <f t="shared" si="225"/>
        <v>311</v>
      </c>
    </row>
    <row r="7208" spans="1:30" hidden="1" x14ac:dyDescent="0.25">
      <c r="A7208">
        <v>211113110100001</v>
      </c>
      <c r="B7208">
        <v>356</v>
      </c>
      <c r="C7208" t="s">
        <v>3651</v>
      </c>
      <c r="D7208">
        <v>62601</v>
      </c>
      <c r="E7208">
        <v>2</v>
      </c>
      <c r="F7208">
        <v>12</v>
      </c>
      <c r="G7208" t="s">
        <v>160</v>
      </c>
      <c r="H7208" t="s">
        <v>143</v>
      </c>
      <c r="I7208" t="s">
        <v>124</v>
      </c>
      <c r="J7208" t="s">
        <v>125</v>
      </c>
      <c r="K7208" t="s">
        <v>4183</v>
      </c>
      <c r="N7208" t="s">
        <v>2258</v>
      </c>
      <c r="O7208" t="s">
        <v>874</v>
      </c>
      <c r="P7208" t="s">
        <v>3656</v>
      </c>
      <c r="Q7208" t="s">
        <v>3893</v>
      </c>
      <c r="R7208" t="s">
        <v>794</v>
      </c>
      <c r="S7208" t="s">
        <v>795</v>
      </c>
      <c r="T7208" t="s">
        <v>165</v>
      </c>
      <c r="U7208" t="s">
        <v>151</v>
      </c>
      <c r="V7208" t="s">
        <v>135</v>
      </c>
      <c r="W7208" t="s">
        <v>136</v>
      </c>
      <c r="AA7208" s="94">
        <v>48000000</v>
      </c>
      <c r="AB7208" s="94">
        <v>48000000</v>
      </c>
      <c r="AC7208">
        <f t="shared" si="224"/>
        <v>6000</v>
      </c>
      <c r="AD7208" t="str">
        <f t="shared" si="225"/>
        <v>311</v>
      </c>
    </row>
    <row r="7209" spans="1:30" hidden="1" x14ac:dyDescent="0.25">
      <c r="A7209" t="s">
        <v>2255</v>
      </c>
      <c r="B7209" t="s">
        <v>597</v>
      </c>
      <c r="C7209" t="s">
        <v>4188</v>
      </c>
      <c r="D7209" t="s">
        <v>4189</v>
      </c>
      <c r="E7209" t="s">
        <v>790</v>
      </c>
      <c r="F7209" t="s">
        <v>431</v>
      </c>
      <c r="G7209" t="s">
        <v>3907</v>
      </c>
      <c r="H7209" t="s">
        <v>143</v>
      </c>
      <c r="I7209" t="s">
        <v>124</v>
      </c>
      <c r="J7209" t="s">
        <v>125</v>
      </c>
      <c r="K7209" t="s">
        <v>4190</v>
      </c>
      <c r="L7209" t="s">
        <v>4191</v>
      </c>
      <c r="N7209" t="s">
        <v>2258</v>
      </c>
      <c r="O7209" t="s">
        <v>601</v>
      </c>
      <c r="P7209" t="s">
        <v>3182</v>
      </c>
      <c r="Q7209" t="s">
        <v>4192</v>
      </c>
      <c r="R7209" t="s">
        <v>794</v>
      </c>
      <c r="S7209" t="s">
        <v>132</v>
      </c>
      <c r="T7209" t="s">
        <v>3910</v>
      </c>
      <c r="U7209" t="s">
        <v>151</v>
      </c>
      <c r="V7209" t="s">
        <v>135</v>
      </c>
      <c r="W7209" t="s">
        <v>136</v>
      </c>
      <c r="X7209" t="s">
        <v>4193</v>
      </c>
      <c r="Z7209" s="94">
        <v>6307881.6185512301</v>
      </c>
      <c r="AA7209" s="94">
        <v>0</v>
      </c>
      <c r="AB7209" s="94">
        <v>0</v>
      </c>
      <c r="AC7209">
        <f t="shared" si="224"/>
        <v>6000</v>
      </c>
      <c r="AD7209" t="str">
        <f t="shared" si="225"/>
        <v>311</v>
      </c>
    </row>
    <row r="7210" spans="1:30" hidden="1" x14ac:dyDescent="0.25">
      <c r="A7210">
        <v>211113110100001</v>
      </c>
      <c r="B7210">
        <v>242</v>
      </c>
      <c r="C7210" t="s">
        <v>4020</v>
      </c>
      <c r="D7210">
        <v>62701</v>
      </c>
      <c r="E7210">
        <v>2</v>
      </c>
      <c r="F7210">
        <v>25</v>
      </c>
      <c r="G7210" t="s">
        <v>3907</v>
      </c>
      <c r="H7210" t="s">
        <v>143</v>
      </c>
      <c r="I7210" t="s">
        <v>124</v>
      </c>
      <c r="J7210" t="s">
        <v>125</v>
      </c>
      <c r="K7210" t="s">
        <v>4194</v>
      </c>
      <c r="L7210" t="s">
        <v>4195</v>
      </c>
      <c r="N7210" t="s">
        <v>2258</v>
      </c>
      <c r="O7210" t="s">
        <v>748</v>
      </c>
      <c r="P7210" t="s">
        <v>3182</v>
      </c>
      <c r="Q7210" t="s">
        <v>4192</v>
      </c>
      <c r="R7210" t="s">
        <v>794</v>
      </c>
      <c r="S7210" t="s">
        <v>132</v>
      </c>
      <c r="T7210" t="s">
        <v>3910</v>
      </c>
      <c r="U7210" t="s">
        <v>151</v>
      </c>
      <c r="V7210" t="s">
        <v>135</v>
      </c>
      <c r="W7210" t="s">
        <v>136</v>
      </c>
      <c r="X7210" t="s">
        <v>4196</v>
      </c>
      <c r="AA7210" s="94">
        <v>1400000</v>
      </c>
      <c r="AB7210" s="94">
        <v>1400000</v>
      </c>
      <c r="AC7210">
        <f t="shared" si="224"/>
        <v>6000</v>
      </c>
      <c r="AD7210" t="str">
        <f t="shared" si="225"/>
        <v>311</v>
      </c>
    </row>
    <row r="7211" spans="1:30" hidden="1" x14ac:dyDescent="0.25">
      <c r="A7211">
        <v>211113110100001</v>
      </c>
      <c r="B7211">
        <v>253</v>
      </c>
      <c r="C7211" t="s">
        <v>4188</v>
      </c>
      <c r="D7211">
        <v>62701</v>
      </c>
      <c r="E7211">
        <v>2</v>
      </c>
      <c r="F7211">
        <v>25</v>
      </c>
      <c r="G7211" t="s">
        <v>3907</v>
      </c>
      <c r="H7211" t="s">
        <v>143</v>
      </c>
      <c r="I7211" t="s">
        <v>124</v>
      </c>
      <c r="J7211" t="s">
        <v>125</v>
      </c>
      <c r="K7211" t="s">
        <v>4190</v>
      </c>
      <c r="L7211" t="s">
        <v>4191</v>
      </c>
      <c r="N7211" t="s">
        <v>2258</v>
      </c>
      <c r="O7211" t="s">
        <v>601</v>
      </c>
      <c r="P7211" t="s">
        <v>3182</v>
      </c>
      <c r="Q7211" t="s">
        <v>4192</v>
      </c>
      <c r="R7211" t="s">
        <v>794</v>
      </c>
      <c r="S7211" t="s">
        <v>132</v>
      </c>
      <c r="T7211" t="s">
        <v>3910</v>
      </c>
      <c r="U7211" t="s">
        <v>151</v>
      </c>
      <c r="V7211" t="s">
        <v>135</v>
      </c>
      <c r="W7211" t="s">
        <v>136</v>
      </c>
      <c r="X7211" t="s">
        <v>4193</v>
      </c>
      <c r="AA7211" s="94">
        <v>2557904.5589999999</v>
      </c>
      <c r="AB7211" s="94">
        <v>2557904.56</v>
      </c>
      <c r="AC7211">
        <f t="shared" si="224"/>
        <v>6000</v>
      </c>
      <c r="AD7211" t="str">
        <f t="shared" si="225"/>
        <v>311</v>
      </c>
    </row>
    <row r="7212" spans="1:30" hidden="1" x14ac:dyDescent="0.25">
      <c r="A7212" t="s">
        <v>2255</v>
      </c>
      <c r="B7212" t="s">
        <v>1486</v>
      </c>
      <c r="C7212" t="s">
        <v>3651</v>
      </c>
      <c r="D7212" t="s">
        <v>920</v>
      </c>
      <c r="E7212" t="s">
        <v>790</v>
      </c>
      <c r="F7212" t="s">
        <v>431</v>
      </c>
      <c r="G7212" t="s">
        <v>826</v>
      </c>
      <c r="H7212" t="s">
        <v>143</v>
      </c>
      <c r="I7212" t="s">
        <v>124</v>
      </c>
      <c r="J7212" t="s">
        <v>125</v>
      </c>
      <c r="K7212" t="s">
        <v>4197</v>
      </c>
      <c r="N7212" t="s">
        <v>2258</v>
      </c>
      <c r="O7212" t="s">
        <v>874</v>
      </c>
      <c r="P7212" t="s">
        <v>3656</v>
      </c>
      <c r="Q7212" t="s">
        <v>924</v>
      </c>
      <c r="R7212" t="s">
        <v>794</v>
      </c>
      <c r="S7212" t="s">
        <v>132</v>
      </c>
      <c r="T7212" t="s">
        <v>830</v>
      </c>
      <c r="U7212" t="s">
        <v>151</v>
      </c>
      <c r="V7212" t="s">
        <v>135</v>
      </c>
      <c r="W7212" t="s">
        <v>136</v>
      </c>
      <c r="X7212" t="s">
        <v>4198</v>
      </c>
      <c r="Y7212" s="94">
        <v>133377996</v>
      </c>
      <c r="Z7212" s="94">
        <v>133377996.00000003</v>
      </c>
      <c r="AA7212" s="94">
        <v>0</v>
      </c>
      <c r="AB7212" s="94">
        <v>0</v>
      </c>
      <c r="AC7212">
        <f t="shared" si="224"/>
        <v>7000</v>
      </c>
      <c r="AD7212" t="str">
        <f t="shared" si="225"/>
        <v>311</v>
      </c>
    </row>
    <row r="7213" spans="1:30" hidden="1" x14ac:dyDescent="0.25">
      <c r="A7213" t="s">
        <v>2255</v>
      </c>
      <c r="B7213" t="s">
        <v>760</v>
      </c>
      <c r="C7213" t="s">
        <v>788</v>
      </c>
      <c r="D7213" t="s">
        <v>430</v>
      </c>
      <c r="E7213" t="s">
        <v>790</v>
      </c>
      <c r="F7213" t="s">
        <v>431</v>
      </c>
      <c r="G7213" t="s">
        <v>4199</v>
      </c>
      <c r="H7213" t="s">
        <v>143</v>
      </c>
      <c r="I7213" t="s">
        <v>124</v>
      </c>
      <c r="J7213" t="s">
        <v>125</v>
      </c>
      <c r="K7213" t="s">
        <v>4200</v>
      </c>
      <c r="N7213" t="s">
        <v>2258</v>
      </c>
      <c r="O7213" t="s">
        <v>763</v>
      </c>
      <c r="P7213" t="s">
        <v>792</v>
      </c>
      <c r="Q7213" t="s">
        <v>434</v>
      </c>
      <c r="R7213" t="s">
        <v>794</v>
      </c>
      <c r="S7213" t="s">
        <v>132</v>
      </c>
      <c r="T7213" t="s">
        <v>4201</v>
      </c>
      <c r="U7213" t="s">
        <v>151</v>
      </c>
      <c r="V7213" t="s">
        <v>135</v>
      </c>
      <c r="W7213" t="s">
        <v>136</v>
      </c>
      <c r="X7213" t="s">
        <v>4202</v>
      </c>
      <c r="Y7213" s="94">
        <v>142449432.36000001</v>
      </c>
      <c r="Z7213" s="94">
        <v>100500000</v>
      </c>
      <c r="AA7213" s="94">
        <v>0</v>
      </c>
      <c r="AB7213" s="94">
        <v>0</v>
      </c>
      <c r="AC7213">
        <f t="shared" si="224"/>
        <v>8000</v>
      </c>
      <c r="AD7213" t="str">
        <f t="shared" si="225"/>
        <v>311</v>
      </c>
    </row>
    <row r="7214" spans="1:30" hidden="1" x14ac:dyDescent="0.25">
      <c r="A7214">
        <v>211113120100001</v>
      </c>
      <c r="B7214">
        <v>268</v>
      </c>
      <c r="C7214" t="s">
        <v>4203</v>
      </c>
      <c r="D7214">
        <v>33905</v>
      </c>
      <c r="E7214">
        <v>2</v>
      </c>
      <c r="F7214">
        <v>25</v>
      </c>
      <c r="G7214" t="s">
        <v>4012</v>
      </c>
      <c r="H7214" t="s">
        <v>143</v>
      </c>
      <c r="I7214" t="s">
        <v>124</v>
      </c>
      <c r="J7214" t="s">
        <v>125</v>
      </c>
      <c r="K7214" t="s">
        <v>4204</v>
      </c>
      <c r="L7214" t="s">
        <v>4205</v>
      </c>
      <c r="N7214" t="s">
        <v>2347</v>
      </c>
      <c r="O7214" t="s">
        <v>696</v>
      </c>
      <c r="P7214" t="s">
        <v>4206</v>
      </c>
      <c r="Q7214" t="s">
        <v>261</v>
      </c>
      <c r="R7214" t="s">
        <v>794</v>
      </c>
      <c r="S7214" t="s">
        <v>132</v>
      </c>
      <c r="T7214" t="s">
        <v>4014</v>
      </c>
      <c r="U7214" t="s">
        <v>151</v>
      </c>
      <c r="V7214" t="s">
        <v>135</v>
      </c>
      <c r="W7214" t="s">
        <v>136</v>
      </c>
      <c r="X7214" t="s">
        <v>4207</v>
      </c>
      <c r="AA7214" s="94">
        <v>144018.75600000005</v>
      </c>
      <c r="AB7214" s="94">
        <v>144018.76</v>
      </c>
      <c r="AC7214">
        <f t="shared" si="224"/>
        <v>3000</v>
      </c>
      <c r="AD7214" t="str">
        <f t="shared" si="225"/>
        <v>312</v>
      </c>
    </row>
    <row r="7215" spans="1:30" hidden="1" x14ac:dyDescent="0.25">
      <c r="A7215" t="s">
        <v>2345</v>
      </c>
      <c r="B7215" t="s">
        <v>2922</v>
      </c>
      <c r="C7215" t="s">
        <v>4208</v>
      </c>
      <c r="D7215" t="s">
        <v>4209</v>
      </c>
      <c r="E7215" t="s">
        <v>790</v>
      </c>
      <c r="F7215" t="s">
        <v>431</v>
      </c>
      <c r="G7215" t="s">
        <v>4012</v>
      </c>
      <c r="H7215" t="s">
        <v>1847</v>
      </c>
      <c r="I7215" t="s">
        <v>124</v>
      </c>
      <c r="J7215" t="s">
        <v>125</v>
      </c>
      <c r="K7215" t="s">
        <v>4210</v>
      </c>
      <c r="N7215" t="s">
        <v>2347</v>
      </c>
      <c r="O7215" t="s">
        <v>2925</v>
      </c>
      <c r="P7215" t="s">
        <v>3182</v>
      </c>
      <c r="Q7215" t="s">
        <v>3473</v>
      </c>
      <c r="R7215" t="s">
        <v>794</v>
      </c>
      <c r="S7215" t="s">
        <v>132</v>
      </c>
      <c r="T7215" t="s">
        <v>4014</v>
      </c>
      <c r="U7215" t="s">
        <v>1848</v>
      </c>
      <c r="V7215" t="s">
        <v>135</v>
      </c>
      <c r="W7215" t="s">
        <v>136</v>
      </c>
      <c r="X7215" t="s">
        <v>4211</v>
      </c>
      <c r="Y7215" s="94">
        <v>1874850</v>
      </c>
      <c r="AA7215" s="94">
        <v>0</v>
      </c>
      <c r="AB7215" s="94">
        <v>0</v>
      </c>
      <c r="AC7215">
        <f t="shared" si="224"/>
        <v>5000</v>
      </c>
      <c r="AD7215" t="str">
        <f t="shared" si="225"/>
        <v>312</v>
      </c>
    </row>
    <row r="7216" spans="1:30" hidden="1" x14ac:dyDescent="0.25">
      <c r="A7216" t="s">
        <v>2345</v>
      </c>
      <c r="B7216" t="s">
        <v>2256</v>
      </c>
      <c r="C7216" t="s">
        <v>4208</v>
      </c>
      <c r="D7216" t="s">
        <v>3903</v>
      </c>
      <c r="E7216" t="s">
        <v>790</v>
      </c>
      <c r="F7216" t="s">
        <v>431</v>
      </c>
      <c r="G7216" t="s">
        <v>4012</v>
      </c>
      <c r="H7216" t="s">
        <v>1847</v>
      </c>
      <c r="I7216" t="s">
        <v>124</v>
      </c>
      <c r="J7216" t="s">
        <v>125</v>
      </c>
      <c r="K7216" t="s">
        <v>4210</v>
      </c>
      <c r="N7216" t="s">
        <v>2347</v>
      </c>
      <c r="O7216" t="s">
        <v>828</v>
      </c>
      <c r="P7216" t="s">
        <v>3182</v>
      </c>
      <c r="Q7216" t="s">
        <v>3841</v>
      </c>
      <c r="R7216" t="s">
        <v>794</v>
      </c>
      <c r="S7216" t="s">
        <v>132</v>
      </c>
      <c r="T7216" t="s">
        <v>4014</v>
      </c>
      <c r="U7216" t="s">
        <v>1848</v>
      </c>
      <c r="V7216" t="s">
        <v>135</v>
      </c>
      <c r="W7216" t="s">
        <v>136</v>
      </c>
      <c r="X7216" t="s">
        <v>4211</v>
      </c>
      <c r="Y7216" s="94">
        <v>9577732.2400000002</v>
      </c>
      <c r="AA7216" s="94">
        <v>0</v>
      </c>
      <c r="AB7216" s="94">
        <v>0</v>
      </c>
      <c r="AC7216">
        <f t="shared" si="224"/>
        <v>6000</v>
      </c>
      <c r="AD7216" t="str">
        <f t="shared" si="225"/>
        <v>312</v>
      </c>
    </row>
    <row r="7217" spans="1:30" hidden="1" x14ac:dyDescent="0.25">
      <c r="A7217" t="s">
        <v>2345</v>
      </c>
      <c r="B7217" t="s">
        <v>2256</v>
      </c>
      <c r="C7217" t="s">
        <v>4208</v>
      </c>
      <c r="D7217" t="s">
        <v>3903</v>
      </c>
      <c r="E7217" t="s">
        <v>790</v>
      </c>
      <c r="F7217" t="s">
        <v>431</v>
      </c>
      <c r="G7217" t="s">
        <v>4012</v>
      </c>
      <c r="H7217" t="s">
        <v>388</v>
      </c>
      <c r="I7217" t="s">
        <v>124</v>
      </c>
      <c r="J7217" t="s">
        <v>125</v>
      </c>
      <c r="K7217" t="s">
        <v>4210</v>
      </c>
      <c r="N7217" t="s">
        <v>2347</v>
      </c>
      <c r="O7217" t="s">
        <v>828</v>
      </c>
      <c r="P7217" t="s">
        <v>3182</v>
      </c>
      <c r="Q7217" t="s">
        <v>3841</v>
      </c>
      <c r="R7217" t="s">
        <v>794</v>
      </c>
      <c r="S7217" t="s">
        <v>132</v>
      </c>
      <c r="T7217" t="s">
        <v>4014</v>
      </c>
      <c r="U7217" t="s">
        <v>394</v>
      </c>
      <c r="V7217" t="s">
        <v>135</v>
      </c>
      <c r="W7217" t="s">
        <v>136</v>
      </c>
      <c r="X7217" t="s">
        <v>4211</v>
      </c>
      <c r="Y7217" s="94">
        <v>17927266.239999998</v>
      </c>
      <c r="AA7217" s="94">
        <v>0</v>
      </c>
      <c r="AB7217" s="94">
        <v>0</v>
      </c>
      <c r="AC7217">
        <f t="shared" si="224"/>
        <v>6000</v>
      </c>
      <c r="AD7217" t="str">
        <f t="shared" si="225"/>
        <v>312</v>
      </c>
    </row>
    <row r="7218" spans="1:30" hidden="1" x14ac:dyDescent="0.25">
      <c r="A7218" t="s">
        <v>2345</v>
      </c>
      <c r="B7218" t="s">
        <v>2256</v>
      </c>
      <c r="C7218" t="s">
        <v>4212</v>
      </c>
      <c r="D7218" t="s">
        <v>3903</v>
      </c>
      <c r="E7218" t="s">
        <v>790</v>
      </c>
      <c r="F7218" t="s">
        <v>431</v>
      </c>
      <c r="G7218" t="s">
        <v>4012</v>
      </c>
      <c r="H7218" t="s">
        <v>1305</v>
      </c>
      <c r="I7218" t="s">
        <v>124</v>
      </c>
      <c r="J7218" t="s">
        <v>1404</v>
      </c>
      <c r="K7218" t="s">
        <v>4213</v>
      </c>
      <c r="N7218" t="s">
        <v>2347</v>
      </c>
      <c r="O7218" t="s">
        <v>828</v>
      </c>
      <c r="P7218" t="s">
        <v>3920</v>
      </c>
      <c r="Q7218" t="s">
        <v>3841</v>
      </c>
      <c r="R7218" t="s">
        <v>794</v>
      </c>
      <c r="S7218" t="s">
        <v>132</v>
      </c>
      <c r="T7218" t="s">
        <v>4014</v>
      </c>
      <c r="U7218" t="s">
        <v>3669</v>
      </c>
      <c r="V7218" t="s">
        <v>135</v>
      </c>
      <c r="W7218" t="s">
        <v>1406</v>
      </c>
      <c r="X7218" t="s">
        <v>4214</v>
      </c>
      <c r="Y7218" s="94">
        <v>1640536.28</v>
      </c>
      <c r="AA7218" s="94">
        <v>0</v>
      </c>
      <c r="AB7218" s="94">
        <v>0</v>
      </c>
      <c r="AC7218">
        <f t="shared" si="224"/>
        <v>6000</v>
      </c>
      <c r="AD7218" t="str">
        <f t="shared" si="225"/>
        <v>312</v>
      </c>
    </row>
    <row r="7219" spans="1:30" hidden="1" x14ac:dyDescent="0.25">
      <c r="A7219" t="s">
        <v>2345</v>
      </c>
      <c r="B7219" t="s">
        <v>2256</v>
      </c>
      <c r="C7219" t="s">
        <v>4215</v>
      </c>
      <c r="D7219" t="s">
        <v>3903</v>
      </c>
      <c r="E7219" t="s">
        <v>790</v>
      </c>
      <c r="F7219" t="s">
        <v>431</v>
      </c>
      <c r="G7219" t="s">
        <v>4012</v>
      </c>
      <c r="H7219" t="s">
        <v>1847</v>
      </c>
      <c r="I7219" t="s">
        <v>124</v>
      </c>
      <c r="J7219" t="s">
        <v>125</v>
      </c>
      <c r="K7219" t="s">
        <v>4216</v>
      </c>
      <c r="N7219" t="s">
        <v>2347</v>
      </c>
      <c r="O7219" t="s">
        <v>828</v>
      </c>
      <c r="P7219" t="s">
        <v>3182</v>
      </c>
      <c r="Q7219" t="s">
        <v>3841</v>
      </c>
      <c r="R7219" t="s">
        <v>794</v>
      </c>
      <c r="S7219" t="s">
        <v>132</v>
      </c>
      <c r="T7219" t="s">
        <v>4014</v>
      </c>
      <c r="U7219" t="s">
        <v>1848</v>
      </c>
      <c r="V7219" t="s">
        <v>135</v>
      </c>
      <c r="W7219" t="s">
        <v>136</v>
      </c>
      <c r="X7219" t="s">
        <v>4217</v>
      </c>
      <c r="Y7219" s="94">
        <v>850483.4</v>
      </c>
      <c r="AA7219" s="94">
        <v>0</v>
      </c>
      <c r="AB7219" s="94">
        <v>0</v>
      </c>
      <c r="AC7219">
        <f t="shared" si="224"/>
        <v>6000</v>
      </c>
      <c r="AD7219" t="str">
        <f t="shared" si="225"/>
        <v>312</v>
      </c>
    </row>
    <row r="7220" spans="1:30" hidden="1" x14ac:dyDescent="0.25">
      <c r="A7220">
        <v>211113120100001</v>
      </c>
      <c r="B7220">
        <v>221</v>
      </c>
      <c r="C7220" t="s">
        <v>3902</v>
      </c>
      <c r="D7220">
        <v>61401</v>
      </c>
      <c r="E7220">
        <v>2</v>
      </c>
      <c r="F7220">
        <v>12</v>
      </c>
      <c r="G7220" t="s">
        <v>160</v>
      </c>
      <c r="H7220" t="s">
        <v>388</v>
      </c>
      <c r="I7220" t="s">
        <v>124</v>
      </c>
      <c r="J7220" t="s">
        <v>125</v>
      </c>
      <c r="K7220" t="s">
        <v>4218</v>
      </c>
      <c r="L7220" t="s">
        <v>4219</v>
      </c>
      <c r="N7220" t="s">
        <v>2347</v>
      </c>
      <c r="O7220" t="s">
        <v>828</v>
      </c>
      <c r="P7220" t="s">
        <v>3182</v>
      </c>
      <c r="Q7220" t="s">
        <v>3841</v>
      </c>
      <c r="R7220" t="s">
        <v>794</v>
      </c>
      <c r="S7220" t="s">
        <v>795</v>
      </c>
      <c r="T7220" t="s">
        <v>165</v>
      </c>
      <c r="U7220" t="s">
        <v>394</v>
      </c>
      <c r="V7220" t="s">
        <v>135</v>
      </c>
      <c r="W7220" t="s">
        <v>136</v>
      </c>
      <c r="X7220" t="s">
        <v>4220</v>
      </c>
      <c r="AA7220" s="94">
        <v>199199.74899999995</v>
      </c>
      <c r="AB7220" s="94">
        <v>199199.75</v>
      </c>
      <c r="AC7220">
        <f t="shared" si="224"/>
        <v>6000</v>
      </c>
      <c r="AD7220" t="str">
        <f t="shared" si="225"/>
        <v>312</v>
      </c>
    </row>
    <row r="7221" spans="1:30" hidden="1" x14ac:dyDescent="0.25">
      <c r="A7221">
        <v>211113120100001</v>
      </c>
      <c r="B7221">
        <v>221</v>
      </c>
      <c r="C7221" t="s">
        <v>3902</v>
      </c>
      <c r="D7221">
        <v>61401</v>
      </c>
      <c r="E7221">
        <v>2</v>
      </c>
      <c r="F7221">
        <v>12</v>
      </c>
      <c r="G7221" t="s">
        <v>160</v>
      </c>
      <c r="H7221" t="s">
        <v>388</v>
      </c>
      <c r="I7221" t="s">
        <v>124</v>
      </c>
      <c r="J7221" t="s">
        <v>125</v>
      </c>
      <c r="K7221">
        <v>218009701</v>
      </c>
      <c r="L7221" t="s">
        <v>4221</v>
      </c>
      <c r="N7221" t="s">
        <v>2347</v>
      </c>
      <c r="O7221" t="s">
        <v>828</v>
      </c>
      <c r="P7221" t="s">
        <v>3182</v>
      </c>
      <c r="Q7221" t="s">
        <v>3841</v>
      </c>
      <c r="R7221" t="s">
        <v>794</v>
      </c>
      <c r="S7221" t="s">
        <v>795</v>
      </c>
      <c r="T7221" t="s">
        <v>165</v>
      </c>
      <c r="U7221" t="s">
        <v>394</v>
      </c>
      <c r="V7221" t="s">
        <v>135</v>
      </c>
      <c r="W7221" t="s">
        <v>136</v>
      </c>
      <c r="X7221" t="s">
        <v>4222</v>
      </c>
      <c r="AA7221" s="94">
        <v>2100000</v>
      </c>
      <c r="AB7221" s="94">
        <v>2100000</v>
      </c>
      <c r="AC7221">
        <f t="shared" si="224"/>
        <v>6000</v>
      </c>
      <c r="AD7221" t="str">
        <f t="shared" si="225"/>
        <v>312</v>
      </c>
    </row>
    <row r="7222" spans="1:30" hidden="1" x14ac:dyDescent="0.25">
      <c r="A7222">
        <v>211113120100001</v>
      </c>
      <c r="B7222">
        <v>221</v>
      </c>
      <c r="C7222" t="s">
        <v>3902</v>
      </c>
      <c r="D7222">
        <v>61401</v>
      </c>
      <c r="E7222">
        <v>2</v>
      </c>
      <c r="F7222">
        <v>12</v>
      </c>
      <c r="G7222" t="s">
        <v>160</v>
      </c>
      <c r="H7222" t="s">
        <v>388</v>
      </c>
      <c r="I7222" t="s">
        <v>124</v>
      </c>
      <c r="J7222" t="s">
        <v>125</v>
      </c>
      <c r="K7222" t="s">
        <v>4223</v>
      </c>
      <c r="L7222" t="s">
        <v>4224</v>
      </c>
      <c r="N7222" t="s">
        <v>2347</v>
      </c>
      <c r="O7222" t="s">
        <v>828</v>
      </c>
      <c r="P7222" t="s">
        <v>3182</v>
      </c>
      <c r="Q7222" t="s">
        <v>3841</v>
      </c>
      <c r="R7222" t="s">
        <v>794</v>
      </c>
      <c r="S7222" t="s">
        <v>795</v>
      </c>
      <c r="T7222" t="s">
        <v>165</v>
      </c>
      <c r="U7222" t="s">
        <v>394</v>
      </c>
      <c r="V7222" t="s">
        <v>135</v>
      </c>
      <c r="W7222" t="s">
        <v>136</v>
      </c>
      <c r="X7222" t="s">
        <v>4225</v>
      </c>
      <c r="AA7222" s="94">
        <v>120175.99999999999</v>
      </c>
      <c r="AB7222" s="94">
        <v>120176</v>
      </c>
      <c r="AC7222">
        <f t="shared" si="224"/>
        <v>6000</v>
      </c>
      <c r="AD7222" t="str">
        <f t="shared" si="225"/>
        <v>312</v>
      </c>
    </row>
    <row r="7223" spans="1:30" hidden="1" x14ac:dyDescent="0.25">
      <c r="A7223">
        <v>211113120100001</v>
      </c>
      <c r="B7223">
        <v>221</v>
      </c>
      <c r="C7223" t="s">
        <v>4208</v>
      </c>
      <c r="D7223">
        <v>61401</v>
      </c>
      <c r="E7223">
        <v>2</v>
      </c>
      <c r="F7223">
        <v>25</v>
      </c>
      <c r="G7223" t="s">
        <v>4012</v>
      </c>
      <c r="H7223" t="s">
        <v>143</v>
      </c>
      <c r="I7223" t="s">
        <v>124</v>
      </c>
      <c r="J7223" t="s">
        <v>125</v>
      </c>
      <c r="K7223" t="s">
        <v>4226</v>
      </c>
      <c r="L7223" t="s">
        <v>4227</v>
      </c>
      <c r="N7223" t="s">
        <v>2347</v>
      </c>
      <c r="O7223" t="s">
        <v>828</v>
      </c>
      <c r="P7223" t="s">
        <v>3182</v>
      </c>
      <c r="Q7223" t="s">
        <v>3841</v>
      </c>
      <c r="R7223" t="s">
        <v>794</v>
      </c>
      <c r="S7223" t="s">
        <v>132</v>
      </c>
      <c r="T7223" t="s">
        <v>4014</v>
      </c>
      <c r="U7223" t="s">
        <v>151</v>
      </c>
      <c r="V7223" t="s">
        <v>135</v>
      </c>
      <c r="W7223" t="s">
        <v>136</v>
      </c>
      <c r="X7223" t="s">
        <v>4228</v>
      </c>
      <c r="AA7223" s="94">
        <v>2077960</v>
      </c>
      <c r="AB7223" s="94">
        <v>2077960</v>
      </c>
      <c r="AC7223">
        <f t="shared" si="224"/>
        <v>6000</v>
      </c>
      <c r="AD7223" t="str">
        <f t="shared" si="225"/>
        <v>312</v>
      </c>
    </row>
    <row r="7224" spans="1:30" hidden="1" x14ac:dyDescent="0.25">
      <c r="A7224">
        <v>211113120100001</v>
      </c>
      <c r="B7224">
        <v>221</v>
      </c>
      <c r="C7224" t="s">
        <v>4208</v>
      </c>
      <c r="D7224">
        <v>61401</v>
      </c>
      <c r="E7224">
        <v>2</v>
      </c>
      <c r="F7224">
        <v>25</v>
      </c>
      <c r="G7224" t="s">
        <v>4012</v>
      </c>
      <c r="H7224" t="s">
        <v>143</v>
      </c>
      <c r="I7224" t="s">
        <v>124</v>
      </c>
      <c r="J7224" t="s">
        <v>125</v>
      </c>
      <c r="K7224" t="s">
        <v>4229</v>
      </c>
      <c r="L7224" t="s">
        <v>4230</v>
      </c>
      <c r="N7224" t="s">
        <v>2347</v>
      </c>
      <c r="O7224" t="s">
        <v>828</v>
      </c>
      <c r="P7224" t="s">
        <v>3182</v>
      </c>
      <c r="Q7224" t="s">
        <v>3841</v>
      </c>
      <c r="R7224" t="s">
        <v>794</v>
      </c>
      <c r="S7224" t="s">
        <v>132</v>
      </c>
      <c r="T7224" t="s">
        <v>4014</v>
      </c>
      <c r="U7224" t="s">
        <v>151</v>
      </c>
      <c r="V7224" t="s">
        <v>135</v>
      </c>
      <c r="W7224" t="s">
        <v>136</v>
      </c>
      <c r="X7224" t="s">
        <v>4231</v>
      </c>
      <c r="AA7224" s="94">
        <v>10160000</v>
      </c>
      <c r="AB7224" s="94">
        <v>10160000</v>
      </c>
      <c r="AC7224">
        <f t="shared" si="224"/>
        <v>6000</v>
      </c>
      <c r="AD7224" t="str">
        <f t="shared" si="225"/>
        <v>312</v>
      </c>
    </row>
    <row r="7225" spans="1:30" hidden="1" x14ac:dyDescent="0.25">
      <c r="A7225">
        <v>211113120100001</v>
      </c>
      <c r="B7225">
        <v>221</v>
      </c>
      <c r="C7225" t="s">
        <v>4208</v>
      </c>
      <c r="D7225">
        <v>61401</v>
      </c>
      <c r="E7225">
        <v>2</v>
      </c>
      <c r="F7225">
        <v>25</v>
      </c>
      <c r="G7225" t="s">
        <v>4012</v>
      </c>
      <c r="H7225" t="s">
        <v>143</v>
      </c>
      <c r="I7225" t="s">
        <v>124</v>
      </c>
      <c r="J7225" t="s">
        <v>125</v>
      </c>
      <c r="K7225" t="s">
        <v>4232</v>
      </c>
      <c r="L7225" t="s">
        <v>4233</v>
      </c>
      <c r="N7225" t="s">
        <v>2347</v>
      </c>
      <c r="O7225" t="s">
        <v>828</v>
      </c>
      <c r="P7225" t="s">
        <v>3182</v>
      </c>
      <c r="Q7225" t="s">
        <v>3841</v>
      </c>
      <c r="R7225" t="s">
        <v>794</v>
      </c>
      <c r="S7225" t="s">
        <v>132</v>
      </c>
      <c r="T7225" t="s">
        <v>4014</v>
      </c>
      <c r="U7225" t="s">
        <v>151</v>
      </c>
      <c r="V7225" t="s">
        <v>135</v>
      </c>
      <c r="W7225" t="s">
        <v>136</v>
      </c>
      <c r="X7225" t="s">
        <v>4234</v>
      </c>
      <c r="AA7225" s="94">
        <v>1050968.9440000001</v>
      </c>
      <c r="AB7225" s="94">
        <v>1050968.94</v>
      </c>
      <c r="AC7225">
        <f t="shared" si="224"/>
        <v>6000</v>
      </c>
      <c r="AD7225" t="str">
        <f t="shared" si="225"/>
        <v>312</v>
      </c>
    </row>
    <row r="7226" spans="1:30" hidden="1" x14ac:dyDescent="0.25">
      <c r="A7226">
        <v>211113120100001</v>
      </c>
      <c r="B7226">
        <v>221</v>
      </c>
      <c r="C7226" t="s">
        <v>4208</v>
      </c>
      <c r="D7226">
        <v>61401</v>
      </c>
      <c r="E7226">
        <v>2</v>
      </c>
      <c r="F7226">
        <v>25</v>
      </c>
      <c r="G7226" t="s">
        <v>4012</v>
      </c>
      <c r="H7226" t="s">
        <v>143</v>
      </c>
      <c r="I7226" t="s">
        <v>124</v>
      </c>
      <c r="J7226" t="s">
        <v>125</v>
      </c>
      <c r="K7226" t="s">
        <v>4235</v>
      </c>
      <c r="L7226" t="s">
        <v>4236</v>
      </c>
      <c r="N7226" t="s">
        <v>2347</v>
      </c>
      <c r="O7226" t="s">
        <v>828</v>
      </c>
      <c r="P7226" t="s">
        <v>3182</v>
      </c>
      <c r="Q7226" t="s">
        <v>3841</v>
      </c>
      <c r="R7226" t="s">
        <v>794</v>
      </c>
      <c r="S7226" t="s">
        <v>132</v>
      </c>
      <c r="T7226" t="s">
        <v>4014</v>
      </c>
      <c r="U7226" t="s">
        <v>151</v>
      </c>
      <c r="V7226" t="s">
        <v>135</v>
      </c>
      <c r="W7226" t="s">
        <v>136</v>
      </c>
      <c r="X7226" t="s">
        <v>4237</v>
      </c>
      <c r="AA7226" s="94">
        <v>730745.96</v>
      </c>
      <c r="AB7226" s="94">
        <v>730745.96</v>
      </c>
      <c r="AC7226">
        <f t="shared" si="224"/>
        <v>6000</v>
      </c>
      <c r="AD7226" t="str">
        <f t="shared" si="225"/>
        <v>312</v>
      </c>
    </row>
    <row r="7227" spans="1:30" hidden="1" x14ac:dyDescent="0.25">
      <c r="A7227">
        <v>211113120100001</v>
      </c>
      <c r="B7227">
        <v>221</v>
      </c>
      <c r="C7227" t="s">
        <v>4208</v>
      </c>
      <c r="D7227">
        <v>61401</v>
      </c>
      <c r="E7227">
        <v>2</v>
      </c>
      <c r="F7227">
        <v>25</v>
      </c>
      <c r="G7227" t="s">
        <v>4012</v>
      </c>
      <c r="H7227" t="s">
        <v>143</v>
      </c>
      <c r="I7227" t="s">
        <v>124</v>
      </c>
      <c r="J7227" t="s">
        <v>125</v>
      </c>
      <c r="K7227" t="s">
        <v>4238</v>
      </c>
      <c r="L7227" t="s">
        <v>4239</v>
      </c>
      <c r="N7227" t="s">
        <v>2347</v>
      </c>
      <c r="O7227" t="s">
        <v>828</v>
      </c>
      <c r="P7227" t="s">
        <v>3182</v>
      </c>
      <c r="Q7227" t="s">
        <v>3841</v>
      </c>
      <c r="R7227" t="s">
        <v>794</v>
      </c>
      <c r="S7227" t="s">
        <v>132</v>
      </c>
      <c r="T7227" t="s">
        <v>4014</v>
      </c>
      <c r="U7227" t="s">
        <v>151</v>
      </c>
      <c r="V7227" t="s">
        <v>135</v>
      </c>
      <c r="W7227" t="s">
        <v>136</v>
      </c>
      <c r="X7227" t="s">
        <v>4240</v>
      </c>
      <c r="AA7227" s="94">
        <v>89189.47099999999</v>
      </c>
      <c r="AB7227" s="94">
        <v>89189.47</v>
      </c>
      <c r="AC7227">
        <f t="shared" si="224"/>
        <v>6000</v>
      </c>
      <c r="AD7227" t="str">
        <f t="shared" si="225"/>
        <v>312</v>
      </c>
    </row>
    <row r="7228" spans="1:30" hidden="1" x14ac:dyDescent="0.25">
      <c r="A7228">
        <v>211113120100001</v>
      </c>
      <c r="B7228">
        <v>221</v>
      </c>
      <c r="C7228" t="s">
        <v>4208</v>
      </c>
      <c r="D7228">
        <v>61401</v>
      </c>
      <c r="E7228">
        <v>2</v>
      </c>
      <c r="F7228">
        <v>25</v>
      </c>
      <c r="G7228" t="s">
        <v>4012</v>
      </c>
      <c r="H7228" t="s">
        <v>143</v>
      </c>
      <c r="I7228" t="s">
        <v>124</v>
      </c>
      <c r="J7228" t="s">
        <v>125</v>
      </c>
      <c r="K7228" t="s">
        <v>4241</v>
      </c>
      <c r="L7228" t="s">
        <v>4242</v>
      </c>
      <c r="N7228" t="s">
        <v>2347</v>
      </c>
      <c r="O7228" t="s">
        <v>828</v>
      </c>
      <c r="P7228" t="s">
        <v>3182</v>
      </c>
      <c r="Q7228" t="s">
        <v>3841</v>
      </c>
      <c r="R7228" t="s">
        <v>794</v>
      </c>
      <c r="S7228" t="s">
        <v>132</v>
      </c>
      <c r="T7228" t="s">
        <v>4014</v>
      </c>
      <c r="U7228" t="s">
        <v>151</v>
      </c>
      <c r="V7228" t="s">
        <v>135</v>
      </c>
      <c r="W7228" t="s">
        <v>136</v>
      </c>
      <c r="X7228" t="s">
        <v>4243</v>
      </c>
      <c r="AA7228" s="94">
        <v>617967.777</v>
      </c>
      <c r="AB7228" s="94">
        <v>617967.78</v>
      </c>
      <c r="AC7228">
        <f t="shared" si="224"/>
        <v>6000</v>
      </c>
      <c r="AD7228" t="str">
        <f t="shared" si="225"/>
        <v>312</v>
      </c>
    </row>
    <row r="7229" spans="1:30" hidden="1" x14ac:dyDescent="0.25">
      <c r="A7229" t="s">
        <v>2345</v>
      </c>
      <c r="B7229" t="s">
        <v>2256</v>
      </c>
      <c r="C7229" t="s">
        <v>4203</v>
      </c>
      <c r="D7229" t="s">
        <v>4244</v>
      </c>
      <c r="E7229" t="s">
        <v>790</v>
      </c>
      <c r="F7229" t="s">
        <v>431</v>
      </c>
      <c r="G7229" t="s">
        <v>4012</v>
      </c>
      <c r="H7229" t="s">
        <v>143</v>
      </c>
      <c r="I7229" t="s">
        <v>124</v>
      </c>
      <c r="J7229" t="s">
        <v>125</v>
      </c>
      <c r="K7229" t="s">
        <v>4245</v>
      </c>
      <c r="N7229" t="s">
        <v>2347</v>
      </c>
      <c r="O7229" t="s">
        <v>828</v>
      </c>
      <c r="P7229" t="s">
        <v>4206</v>
      </c>
      <c r="Q7229" t="s">
        <v>4246</v>
      </c>
      <c r="R7229" t="s">
        <v>794</v>
      </c>
      <c r="S7229" t="s">
        <v>132</v>
      </c>
      <c r="T7229" t="s">
        <v>4014</v>
      </c>
      <c r="U7229" t="s">
        <v>151</v>
      </c>
      <c r="V7229" t="s">
        <v>135</v>
      </c>
      <c r="W7229" t="s">
        <v>136</v>
      </c>
      <c r="X7229" t="s">
        <v>4247</v>
      </c>
      <c r="Y7229" s="94">
        <v>107797401.23999999</v>
      </c>
      <c r="Z7229" s="94">
        <v>102231707</v>
      </c>
      <c r="AA7229" s="94">
        <v>109669013.46244687</v>
      </c>
      <c r="AB7229" s="94">
        <v>109669013.45999999</v>
      </c>
      <c r="AC7229">
        <f t="shared" si="224"/>
        <v>6000</v>
      </c>
      <c r="AD7229" t="str">
        <f t="shared" si="225"/>
        <v>312</v>
      </c>
    </row>
    <row r="7230" spans="1:30" hidden="1" x14ac:dyDescent="0.25">
      <c r="A7230" t="s">
        <v>2345</v>
      </c>
      <c r="B7230" t="s">
        <v>2256</v>
      </c>
      <c r="C7230" t="s">
        <v>4208</v>
      </c>
      <c r="D7230" t="s">
        <v>4248</v>
      </c>
      <c r="E7230" t="s">
        <v>790</v>
      </c>
      <c r="F7230" t="s">
        <v>431</v>
      </c>
      <c r="G7230" t="s">
        <v>4012</v>
      </c>
      <c r="H7230" t="s">
        <v>1847</v>
      </c>
      <c r="I7230" t="s">
        <v>124</v>
      </c>
      <c r="J7230" t="s">
        <v>125</v>
      </c>
      <c r="K7230" t="s">
        <v>4210</v>
      </c>
      <c r="N7230" t="s">
        <v>2347</v>
      </c>
      <c r="O7230" t="s">
        <v>828</v>
      </c>
      <c r="P7230" t="s">
        <v>3182</v>
      </c>
      <c r="Q7230" t="s">
        <v>4249</v>
      </c>
      <c r="R7230" t="s">
        <v>794</v>
      </c>
      <c r="S7230" t="s">
        <v>132</v>
      </c>
      <c r="T7230" t="s">
        <v>4014</v>
      </c>
      <c r="U7230" t="s">
        <v>1848</v>
      </c>
      <c r="V7230" t="s">
        <v>135</v>
      </c>
      <c r="W7230" t="s">
        <v>136</v>
      </c>
      <c r="X7230" t="s">
        <v>4211</v>
      </c>
      <c r="Y7230" s="94">
        <v>833250.84</v>
      </c>
      <c r="AA7230" s="94">
        <v>0</v>
      </c>
      <c r="AB7230" s="94">
        <v>0</v>
      </c>
      <c r="AC7230">
        <f t="shared" si="224"/>
        <v>6000</v>
      </c>
      <c r="AD7230" t="str">
        <f t="shared" si="225"/>
        <v>312</v>
      </c>
    </row>
    <row r="7231" spans="1:30" hidden="1" x14ac:dyDescent="0.25">
      <c r="A7231" t="s">
        <v>2345</v>
      </c>
      <c r="B7231" t="s">
        <v>2256</v>
      </c>
      <c r="C7231" t="s">
        <v>4208</v>
      </c>
      <c r="D7231" t="s">
        <v>3849</v>
      </c>
      <c r="E7231" t="s">
        <v>790</v>
      </c>
      <c r="F7231" t="s">
        <v>431</v>
      </c>
      <c r="G7231" t="s">
        <v>4012</v>
      </c>
      <c r="H7231" t="s">
        <v>388</v>
      </c>
      <c r="I7231" t="s">
        <v>124</v>
      </c>
      <c r="J7231" t="s">
        <v>125</v>
      </c>
      <c r="K7231" t="s">
        <v>4210</v>
      </c>
      <c r="N7231" t="s">
        <v>2347</v>
      </c>
      <c r="O7231" t="s">
        <v>828</v>
      </c>
      <c r="P7231" t="s">
        <v>3182</v>
      </c>
      <c r="Q7231" t="s">
        <v>3624</v>
      </c>
      <c r="R7231" t="s">
        <v>794</v>
      </c>
      <c r="S7231" t="s">
        <v>132</v>
      </c>
      <c r="T7231" t="s">
        <v>4014</v>
      </c>
      <c r="U7231" t="s">
        <v>394</v>
      </c>
      <c r="V7231" t="s">
        <v>135</v>
      </c>
      <c r="W7231" t="s">
        <v>136</v>
      </c>
      <c r="X7231" t="s">
        <v>4211</v>
      </c>
      <c r="Y7231" s="94">
        <v>8550000</v>
      </c>
      <c r="AA7231" s="94">
        <v>0</v>
      </c>
      <c r="AB7231" s="94">
        <v>0</v>
      </c>
      <c r="AC7231">
        <f t="shared" si="224"/>
        <v>6000</v>
      </c>
      <c r="AD7231" t="str">
        <f t="shared" si="225"/>
        <v>312</v>
      </c>
    </row>
    <row r="7232" spans="1:30" hidden="1" x14ac:dyDescent="0.25">
      <c r="A7232" t="s">
        <v>2345</v>
      </c>
      <c r="B7232" t="s">
        <v>3015</v>
      </c>
      <c r="C7232" t="s">
        <v>4011</v>
      </c>
      <c r="D7232" t="s">
        <v>3849</v>
      </c>
      <c r="E7232" t="s">
        <v>790</v>
      </c>
      <c r="F7232" t="s">
        <v>431</v>
      </c>
      <c r="G7232" t="s">
        <v>4012</v>
      </c>
      <c r="H7232" t="s">
        <v>1847</v>
      </c>
      <c r="I7232" t="s">
        <v>124</v>
      </c>
      <c r="J7232" t="s">
        <v>125</v>
      </c>
      <c r="K7232" t="s">
        <v>4250</v>
      </c>
      <c r="N7232" t="s">
        <v>2347</v>
      </c>
      <c r="O7232" t="s">
        <v>3018</v>
      </c>
      <c r="P7232" t="s">
        <v>3182</v>
      </c>
      <c r="Q7232" t="s">
        <v>3624</v>
      </c>
      <c r="R7232" t="s">
        <v>794</v>
      </c>
      <c r="S7232" t="s">
        <v>132</v>
      </c>
      <c r="T7232" t="s">
        <v>4014</v>
      </c>
      <c r="U7232" t="s">
        <v>1848</v>
      </c>
      <c r="V7232" t="s">
        <v>135</v>
      </c>
      <c r="W7232" t="s">
        <v>136</v>
      </c>
      <c r="X7232" t="s">
        <v>4251</v>
      </c>
      <c r="Y7232" s="94">
        <v>2100247.2400000002</v>
      </c>
      <c r="AA7232" s="94">
        <v>0</v>
      </c>
      <c r="AB7232" s="94">
        <v>0</v>
      </c>
      <c r="AC7232">
        <f t="shared" si="224"/>
        <v>6000</v>
      </c>
      <c r="AD7232" t="str">
        <f t="shared" si="225"/>
        <v>312</v>
      </c>
    </row>
    <row r="7233" spans="1:30" hidden="1" x14ac:dyDescent="0.25">
      <c r="A7233" t="s">
        <v>2345</v>
      </c>
      <c r="B7233" t="s">
        <v>692</v>
      </c>
      <c r="C7233" t="s">
        <v>4208</v>
      </c>
      <c r="D7233" t="s">
        <v>3849</v>
      </c>
      <c r="E7233" t="s">
        <v>790</v>
      </c>
      <c r="F7233" t="s">
        <v>431</v>
      </c>
      <c r="G7233" t="s">
        <v>4012</v>
      </c>
      <c r="H7233" t="s">
        <v>3181</v>
      </c>
      <c r="I7233" t="s">
        <v>124</v>
      </c>
      <c r="J7233" t="s">
        <v>125</v>
      </c>
      <c r="K7233" t="s">
        <v>4210</v>
      </c>
      <c r="N7233" t="s">
        <v>2347</v>
      </c>
      <c r="O7233" t="s">
        <v>696</v>
      </c>
      <c r="P7233" t="s">
        <v>3182</v>
      </c>
      <c r="Q7233" t="s">
        <v>3624</v>
      </c>
      <c r="R7233" t="s">
        <v>794</v>
      </c>
      <c r="S7233" t="s">
        <v>132</v>
      </c>
      <c r="T7233" t="s">
        <v>4014</v>
      </c>
      <c r="U7233" t="s">
        <v>3183</v>
      </c>
      <c r="V7233" t="s">
        <v>135</v>
      </c>
      <c r="W7233" t="s">
        <v>136</v>
      </c>
      <c r="X7233" t="s">
        <v>4211</v>
      </c>
      <c r="Y7233" s="94">
        <v>1068295.44</v>
      </c>
      <c r="AA7233" s="94">
        <v>0</v>
      </c>
      <c r="AB7233" s="94">
        <v>0</v>
      </c>
      <c r="AC7233">
        <f t="shared" si="224"/>
        <v>6000</v>
      </c>
      <c r="AD7233" t="str">
        <f t="shared" si="225"/>
        <v>312</v>
      </c>
    </row>
    <row r="7234" spans="1:30" hidden="1" x14ac:dyDescent="0.25">
      <c r="A7234">
        <v>211113120100001</v>
      </c>
      <c r="B7234">
        <v>221</v>
      </c>
      <c r="C7234" t="s">
        <v>3902</v>
      </c>
      <c r="D7234">
        <v>62201</v>
      </c>
      <c r="E7234">
        <v>2</v>
      </c>
      <c r="F7234">
        <v>12</v>
      </c>
      <c r="G7234" t="s">
        <v>160</v>
      </c>
      <c r="H7234" t="s">
        <v>388</v>
      </c>
      <c r="I7234" t="s">
        <v>124</v>
      </c>
      <c r="J7234" t="s">
        <v>125</v>
      </c>
      <c r="K7234">
        <v>218009701</v>
      </c>
      <c r="L7234" t="s">
        <v>4252</v>
      </c>
      <c r="N7234" t="s">
        <v>2347</v>
      </c>
      <c r="O7234" t="s">
        <v>828</v>
      </c>
      <c r="P7234" t="s">
        <v>3182</v>
      </c>
      <c r="Q7234" t="s">
        <v>3624</v>
      </c>
      <c r="R7234" t="s">
        <v>794</v>
      </c>
      <c r="S7234" t="s">
        <v>795</v>
      </c>
      <c r="T7234" t="s">
        <v>165</v>
      </c>
      <c r="U7234" t="s">
        <v>394</v>
      </c>
      <c r="V7234" t="s">
        <v>135</v>
      </c>
      <c r="W7234" t="s">
        <v>136</v>
      </c>
      <c r="X7234" t="s">
        <v>4253</v>
      </c>
      <c r="AA7234" s="94">
        <v>2240000</v>
      </c>
      <c r="AB7234" s="94">
        <v>2240000</v>
      </c>
      <c r="AC7234">
        <f t="shared" si="224"/>
        <v>6000</v>
      </c>
      <c r="AD7234" t="str">
        <f t="shared" si="225"/>
        <v>312</v>
      </c>
    </row>
    <row r="7235" spans="1:30" hidden="1" x14ac:dyDescent="0.25">
      <c r="A7235">
        <v>211113120100001</v>
      </c>
      <c r="B7235">
        <v>221</v>
      </c>
      <c r="C7235" t="s">
        <v>3902</v>
      </c>
      <c r="D7235">
        <v>62201</v>
      </c>
      <c r="E7235">
        <v>2</v>
      </c>
      <c r="F7235">
        <v>12</v>
      </c>
      <c r="G7235" t="s">
        <v>160</v>
      </c>
      <c r="H7235" t="s">
        <v>388</v>
      </c>
      <c r="I7235" t="s">
        <v>124</v>
      </c>
      <c r="J7235" t="s">
        <v>125</v>
      </c>
      <c r="K7235">
        <v>218009701</v>
      </c>
      <c r="L7235" t="s">
        <v>4254</v>
      </c>
      <c r="N7235" t="s">
        <v>2347</v>
      </c>
      <c r="O7235" t="s">
        <v>828</v>
      </c>
      <c r="P7235" t="s">
        <v>3182</v>
      </c>
      <c r="Q7235" t="s">
        <v>3624</v>
      </c>
      <c r="R7235" t="s">
        <v>794</v>
      </c>
      <c r="S7235" t="s">
        <v>795</v>
      </c>
      <c r="T7235" t="s">
        <v>165</v>
      </c>
      <c r="U7235" t="s">
        <v>394</v>
      </c>
      <c r="V7235" t="s">
        <v>135</v>
      </c>
      <c r="W7235" t="s">
        <v>136</v>
      </c>
      <c r="X7235" t="s">
        <v>4255</v>
      </c>
      <c r="AA7235" s="94">
        <v>1750000</v>
      </c>
      <c r="AB7235" s="94">
        <v>1750000</v>
      </c>
      <c r="AC7235">
        <f t="shared" ref="AC7235:AC7298" si="226">MID(D7235,1,1)*1000</f>
        <v>6000</v>
      </c>
      <c r="AD7235" t="str">
        <f t="shared" ref="AD7235:AD7298" si="227">MID(A7235,6,3)</f>
        <v>312</v>
      </c>
    </row>
    <row r="7236" spans="1:30" hidden="1" x14ac:dyDescent="0.25">
      <c r="A7236">
        <v>211113120100001</v>
      </c>
      <c r="B7236">
        <v>227</v>
      </c>
      <c r="C7236" t="s">
        <v>4155</v>
      </c>
      <c r="D7236">
        <v>62201</v>
      </c>
      <c r="E7236">
        <v>2</v>
      </c>
      <c r="F7236">
        <v>12</v>
      </c>
      <c r="G7236" t="s">
        <v>160</v>
      </c>
      <c r="H7236" t="s">
        <v>388</v>
      </c>
      <c r="I7236" t="s">
        <v>124</v>
      </c>
      <c r="J7236" t="s">
        <v>125</v>
      </c>
      <c r="K7236" t="s">
        <v>4256</v>
      </c>
      <c r="L7236" t="s">
        <v>4257</v>
      </c>
      <c r="N7236" t="s">
        <v>2347</v>
      </c>
      <c r="O7236" t="s">
        <v>561</v>
      </c>
      <c r="P7236" t="s">
        <v>3182</v>
      </c>
      <c r="Q7236" t="s">
        <v>3624</v>
      </c>
      <c r="R7236" t="s">
        <v>794</v>
      </c>
      <c r="S7236" t="s">
        <v>795</v>
      </c>
      <c r="T7236" t="s">
        <v>165</v>
      </c>
      <c r="U7236" t="s">
        <v>394</v>
      </c>
      <c r="V7236" t="s">
        <v>135</v>
      </c>
      <c r="W7236" t="s">
        <v>136</v>
      </c>
      <c r="X7236" t="s">
        <v>4258</v>
      </c>
      <c r="AA7236" s="94">
        <v>4811009.1469999989</v>
      </c>
      <c r="AB7236" s="94">
        <v>4811009.1500000004</v>
      </c>
      <c r="AC7236">
        <f t="shared" si="226"/>
        <v>6000</v>
      </c>
      <c r="AD7236" t="str">
        <f t="shared" si="227"/>
        <v>312</v>
      </c>
    </row>
    <row r="7237" spans="1:30" hidden="1" x14ac:dyDescent="0.25">
      <c r="A7237">
        <v>211113120100001</v>
      </c>
      <c r="B7237">
        <v>268</v>
      </c>
      <c r="C7237" t="s">
        <v>4208</v>
      </c>
      <c r="D7237">
        <v>62201</v>
      </c>
      <c r="E7237">
        <v>2</v>
      </c>
      <c r="F7237">
        <v>12</v>
      </c>
      <c r="G7237" t="s">
        <v>160</v>
      </c>
      <c r="H7237" t="s">
        <v>388</v>
      </c>
      <c r="I7237" t="s">
        <v>124</v>
      </c>
      <c r="J7237" t="s">
        <v>125</v>
      </c>
      <c r="K7237" t="s">
        <v>4259</v>
      </c>
      <c r="L7237" t="s">
        <v>4260</v>
      </c>
      <c r="N7237" t="s">
        <v>2347</v>
      </c>
      <c r="O7237" t="s">
        <v>696</v>
      </c>
      <c r="P7237" t="s">
        <v>3182</v>
      </c>
      <c r="Q7237" t="s">
        <v>3624</v>
      </c>
      <c r="R7237" t="s">
        <v>794</v>
      </c>
      <c r="S7237" t="s">
        <v>795</v>
      </c>
      <c r="T7237" t="s">
        <v>165</v>
      </c>
      <c r="U7237" t="s">
        <v>394</v>
      </c>
      <c r="V7237" t="s">
        <v>135</v>
      </c>
      <c r="W7237" t="s">
        <v>136</v>
      </c>
      <c r="X7237" t="s">
        <v>4261</v>
      </c>
      <c r="AA7237" s="94">
        <v>1348403.3009999997</v>
      </c>
      <c r="AB7237" s="94">
        <v>1348403.3</v>
      </c>
      <c r="AC7237">
        <f t="shared" si="226"/>
        <v>6000</v>
      </c>
      <c r="AD7237" t="str">
        <f t="shared" si="227"/>
        <v>312</v>
      </c>
    </row>
    <row r="7238" spans="1:30" hidden="1" x14ac:dyDescent="0.25">
      <c r="A7238">
        <v>211113120100001</v>
      </c>
      <c r="B7238">
        <v>268</v>
      </c>
      <c r="C7238" t="s">
        <v>4208</v>
      </c>
      <c r="D7238">
        <v>62201</v>
      </c>
      <c r="E7238">
        <v>2</v>
      </c>
      <c r="F7238">
        <v>12</v>
      </c>
      <c r="G7238" t="s">
        <v>160</v>
      </c>
      <c r="H7238" t="s">
        <v>388</v>
      </c>
      <c r="I7238" t="s">
        <v>124</v>
      </c>
      <c r="J7238" t="s">
        <v>125</v>
      </c>
      <c r="K7238" t="s">
        <v>4262</v>
      </c>
      <c r="L7238" t="s">
        <v>4263</v>
      </c>
      <c r="N7238" t="s">
        <v>2347</v>
      </c>
      <c r="O7238" t="s">
        <v>696</v>
      </c>
      <c r="P7238" t="s">
        <v>3182</v>
      </c>
      <c r="Q7238" t="s">
        <v>3624</v>
      </c>
      <c r="R7238" t="s">
        <v>794</v>
      </c>
      <c r="S7238" t="s">
        <v>795</v>
      </c>
      <c r="T7238" t="s">
        <v>165</v>
      </c>
      <c r="U7238" t="s">
        <v>394</v>
      </c>
      <c r="V7238" t="s">
        <v>135</v>
      </c>
      <c r="W7238" t="s">
        <v>136</v>
      </c>
      <c r="X7238" t="s">
        <v>4264</v>
      </c>
      <c r="AA7238" s="94">
        <v>7086116.7579999994</v>
      </c>
      <c r="AB7238" s="94">
        <v>7086116.7599999998</v>
      </c>
      <c r="AC7238">
        <f t="shared" si="226"/>
        <v>6000</v>
      </c>
      <c r="AD7238" t="str">
        <f t="shared" si="227"/>
        <v>312</v>
      </c>
    </row>
    <row r="7239" spans="1:30" hidden="1" x14ac:dyDescent="0.25">
      <c r="A7239">
        <v>211113120100001</v>
      </c>
      <c r="B7239">
        <v>268</v>
      </c>
      <c r="C7239" t="s">
        <v>3902</v>
      </c>
      <c r="D7239">
        <v>62201</v>
      </c>
      <c r="E7239">
        <v>2</v>
      </c>
      <c r="F7239">
        <v>12</v>
      </c>
      <c r="G7239" t="s">
        <v>160</v>
      </c>
      <c r="H7239" t="s">
        <v>388</v>
      </c>
      <c r="I7239" t="s">
        <v>124</v>
      </c>
      <c r="J7239" t="s">
        <v>125</v>
      </c>
      <c r="K7239" t="s">
        <v>4265</v>
      </c>
      <c r="L7239" t="s">
        <v>4266</v>
      </c>
      <c r="N7239" t="s">
        <v>2347</v>
      </c>
      <c r="O7239" t="s">
        <v>696</v>
      </c>
      <c r="P7239" t="s">
        <v>3182</v>
      </c>
      <c r="Q7239" t="s">
        <v>3624</v>
      </c>
      <c r="R7239" t="s">
        <v>794</v>
      </c>
      <c r="S7239" t="s">
        <v>795</v>
      </c>
      <c r="T7239" t="s">
        <v>165</v>
      </c>
      <c r="U7239" t="s">
        <v>394</v>
      </c>
      <c r="V7239" t="s">
        <v>135</v>
      </c>
      <c r="W7239" t="s">
        <v>136</v>
      </c>
      <c r="X7239" t="s">
        <v>4267</v>
      </c>
      <c r="AA7239" s="94">
        <v>150000</v>
      </c>
      <c r="AB7239" s="94">
        <v>150000</v>
      </c>
      <c r="AC7239">
        <f t="shared" si="226"/>
        <v>6000</v>
      </c>
      <c r="AD7239" t="str">
        <f t="shared" si="227"/>
        <v>312</v>
      </c>
    </row>
    <row r="7240" spans="1:30" hidden="1" x14ac:dyDescent="0.25">
      <c r="A7240">
        <v>211113120100001</v>
      </c>
      <c r="B7240">
        <v>268</v>
      </c>
      <c r="C7240" t="s">
        <v>3902</v>
      </c>
      <c r="D7240">
        <v>62201</v>
      </c>
      <c r="E7240">
        <v>2</v>
      </c>
      <c r="F7240">
        <v>12</v>
      </c>
      <c r="G7240" t="s">
        <v>160</v>
      </c>
      <c r="H7240" t="s">
        <v>388</v>
      </c>
      <c r="I7240" t="s">
        <v>124</v>
      </c>
      <c r="J7240" t="s">
        <v>125</v>
      </c>
      <c r="K7240" t="s">
        <v>4268</v>
      </c>
      <c r="L7240" t="s">
        <v>4269</v>
      </c>
      <c r="N7240" t="s">
        <v>2347</v>
      </c>
      <c r="O7240" t="s">
        <v>696</v>
      </c>
      <c r="P7240" t="s">
        <v>3182</v>
      </c>
      <c r="Q7240" t="s">
        <v>3624</v>
      </c>
      <c r="R7240" t="s">
        <v>794</v>
      </c>
      <c r="S7240" t="s">
        <v>795</v>
      </c>
      <c r="T7240" t="s">
        <v>165</v>
      </c>
      <c r="U7240" t="s">
        <v>394</v>
      </c>
      <c r="V7240" t="s">
        <v>135</v>
      </c>
      <c r="W7240" t="s">
        <v>136</v>
      </c>
      <c r="X7240" t="s">
        <v>4270</v>
      </c>
      <c r="AA7240" s="94">
        <v>884363.94199999969</v>
      </c>
      <c r="AB7240" s="94">
        <v>884363.94</v>
      </c>
      <c r="AC7240">
        <f t="shared" si="226"/>
        <v>6000</v>
      </c>
      <c r="AD7240" t="str">
        <f t="shared" si="227"/>
        <v>312</v>
      </c>
    </row>
    <row r="7241" spans="1:30" hidden="1" x14ac:dyDescent="0.25">
      <c r="A7241">
        <v>211113130100001</v>
      </c>
      <c r="B7241">
        <v>185</v>
      </c>
      <c r="C7241" t="s">
        <v>3630</v>
      </c>
      <c r="D7241">
        <v>51101</v>
      </c>
      <c r="E7241">
        <v>2</v>
      </c>
      <c r="F7241">
        <v>12</v>
      </c>
      <c r="G7241" t="s">
        <v>160</v>
      </c>
      <c r="H7241" t="s">
        <v>143</v>
      </c>
      <c r="I7241" t="s">
        <v>124</v>
      </c>
      <c r="J7241" t="s">
        <v>125</v>
      </c>
      <c r="K7241" t="s">
        <v>4271</v>
      </c>
      <c r="L7241" t="s">
        <v>4272</v>
      </c>
      <c r="N7241" t="s">
        <v>2556</v>
      </c>
      <c r="O7241" t="s">
        <v>328</v>
      </c>
      <c r="P7241" t="s">
        <v>912</v>
      </c>
      <c r="Q7241" t="s">
        <v>3414</v>
      </c>
      <c r="R7241" t="s">
        <v>794</v>
      </c>
      <c r="S7241" t="s">
        <v>795</v>
      </c>
      <c r="T7241" t="s">
        <v>165</v>
      </c>
      <c r="U7241" t="s">
        <v>151</v>
      </c>
      <c r="V7241" t="s">
        <v>135</v>
      </c>
      <c r="W7241" t="s">
        <v>136</v>
      </c>
      <c r="X7241" t="s">
        <v>4273</v>
      </c>
      <c r="AA7241" s="94">
        <v>263040.5</v>
      </c>
      <c r="AB7241" s="94">
        <v>263040.5</v>
      </c>
      <c r="AC7241">
        <f t="shared" si="226"/>
        <v>5000</v>
      </c>
      <c r="AD7241" t="str">
        <f t="shared" si="227"/>
        <v>313</v>
      </c>
    </row>
    <row r="7242" spans="1:30" hidden="1" x14ac:dyDescent="0.25">
      <c r="A7242">
        <v>211113130100001</v>
      </c>
      <c r="B7242">
        <v>185</v>
      </c>
      <c r="C7242" t="s">
        <v>3630</v>
      </c>
      <c r="D7242">
        <v>51501</v>
      </c>
      <c r="E7242">
        <v>2</v>
      </c>
      <c r="F7242">
        <v>12</v>
      </c>
      <c r="G7242" t="s">
        <v>160</v>
      </c>
      <c r="H7242" t="s">
        <v>143</v>
      </c>
      <c r="I7242" t="s">
        <v>124</v>
      </c>
      <c r="J7242" t="s">
        <v>125</v>
      </c>
      <c r="K7242">
        <v>218009701</v>
      </c>
      <c r="L7242" t="s">
        <v>4274</v>
      </c>
      <c r="N7242" t="s">
        <v>2556</v>
      </c>
      <c r="O7242" t="s">
        <v>328</v>
      </c>
      <c r="P7242" t="s">
        <v>912</v>
      </c>
      <c r="Q7242" t="s">
        <v>3445</v>
      </c>
      <c r="R7242" t="s">
        <v>794</v>
      </c>
      <c r="S7242" t="s">
        <v>795</v>
      </c>
      <c r="T7242" t="s">
        <v>165</v>
      </c>
      <c r="U7242" t="s">
        <v>151</v>
      </c>
      <c r="V7242" t="s">
        <v>135</v>
      </c>
      <c r="W7242" t="s">
        <v>136</v>
      </c>
      <c r="X7242" t="s">
        <v>4275</v>
      </c>
      <c r="AA7242" s="94">
        <v>2002753.76</v>
      </c>
      <c r="AB7242" s="94">
        <v>2002753.76</v>
      </c>
      <c r="AC7242">
        <f t="shared" si="226"/>
        <v>5000</v>
      </c>
      <c r="AD7242" t="str">
        <f t="shared" si="227"/>
        <v>313</v>
      </c>
    </row>
    <row r="7243" spans="1:30" hidden="1" x14ac:dyDescent="0.25">
      <c r="A7243">
        <v>211113130100001</v>
      </c>
      <c r="B7243">
        <v>185</v>
      </c>
      <c r="C7243" t="s">
        <v>3630</v>
      </c>
      <c r="D7243">
        <v>51501</v>
      </c>
      <c r="E7243">
        <v>2</v>
      </c>
      <c r="F7243">
        <v>12</v>
      </c>
      <c r="G7243" t="s">
        <v>160</v>
      </c>
      <c r="H7243" t="s">
        <v>143</v>
      </c>
      <c r="I7243" t="s">
        <v>124</v>
      </c>
      <c r="J7243" t="s">
        <v>125</v>
      </c>
      <c r="K7243" t="s">
        <v>4276</v>
      </c>
      <c r="L7243" t="s">
        <v>4277</v>
      </c>
      <c r="N7243" t="s">
        <v>2556</v>
      </c>
      <c r="O7243" t="s">
        <v>328</v>
      </c>
      <c r="P7243" t="s">
        <v>912</v>
      </c>
      <c r="Q7243" t="s">
        <v>3445</v>
      </c>
      <c r="R7243" t="s">
        <v>794</v>
      </c>
      <c r="S7243" t="s">
        <v>795</v>
      </c>
      <c r="T7243" t="s">
        <v>165</v>
      </c>
      <c r="U7243" t="s">
        <v>151</v>
      </c>
      <c r="V7243" t="s">
        <v>135</v>
      </c>
      <c r="W7243" t="s">
        <v>136</v>
      </c>
      <c r="X7243" t="s">
        <v>4278</v>
      </c>
      <c r="AA7243" s="94">
        <v>75255</v>
      </c>
      <c r="AB7243" s="94">
        <v>75255</v>
      </c>
      <c r="AC7243">
        <f t="shared" si="226"/>
        <v>5000</v>
      </c>
      <c r="AD7243" t="str">
        <f t="shared" si="227"/>
        <v>313</v>
      </c>
    </row>
    <row r="7244" spans="1:30" hidden="1" x14ac:dyDescent="0.25">
      <c r="A7244">
        <v>211113130100001</v>
      </c>
      <c r="B7244">
        <v>185</v>
      </c>
      <c r="C7244" t="s">
        <v>3630</v>
      </c>
      <c r="D7244">
        <v>51901</v>
      </c>
      <c r="E7244">
        <v>2</v>
      </c>
      <c r="F7244">
        <v>12</v>
      </c>
      <c r="G7244" t="s">
        <v>160</v>
      </c>
      <c r="H7244" t="s">
        <v>143</v>
      </c>
      <c r="I7244" t="s">
        <v>124</v>
      </c>
      <c r="J7244" t="s">
        <v>125</v>
      </c>
      <c r="K7244" t="s">
        <v>4271</v>
      </c>
      <c r="L7244" t="s">
        <v>4279</v>
      </c>
      <c r="N7244" t="s">
        <v>2556</v>
      </c>
      <c r="O7244" t="s">
        <v>328</v>
      </c>
      <c r="P7244" t="s">
        <v>912</v>
      </c>
      <c r="Q7244" t="s">
        <v>3473</v>
      </c>
      <c r="R7244" t="s">
        <v>794</v>
      </c>
      <c r="S7244" t="s">
        <v>795</v>
      </c>
      <c r="T7244" t="s">
        <v>165</v>
      </c>
      <c r="U7244" t="s">
        <v>151</v>
      </c>
      <c r="V7244" t="s">
        <v>135</v>
      </c>
      <c r="W7244" t="s">
        <v>136</v>
      </c>
      <c r="X7244" t="s">
        <v>4273</v>
      </c>
      <c r="AA7244" s="94">
        <v>259736.29</v>
      </c>
      <c r="AB7244" s="94">
        <v>259736.29</v>
      </c>
      <c r="AC7244">
        <f t="shared" si="226"/>
        <v>5000</v>
      </c>
      <c r="AD7244" t="str">
        <f t="shared" si="227"/>
        <v>313</v>
      </c>
    </row>
    <row r="7245" spans="1:30" hidden="1" x14ac:dyDescent="0.25">
      <c r="A7245">
        <v>211113130100001</v>
      </c>
      <c r="B7245">
        <v>185</v>
      </c>
      <c r="C7245" t="s">
        <v>3630</v>
      </c>
      <c r="D7245">
        <v>52102</v>
      </c>
      <c r="E7245">
        <v>2</v>
      </c>
      <c r="F7245">
        <v>12</v>
      </c>
      <c r="G7245" t="s">
        <v>160</v>
      </c>
      <c r="H7245" t="s">
        <v>143</v>
      </c>
      <c r="I7245" t="s">
        <v>124</v>
      </c>
      <c r="J7245" t="s">
        <v>125</v>
      </c>
      <c r="K7245" t="s">
        <v>4271</v>
      </c>
      <c r="L7245" t="s">
        <v>4280</v>
      </c>
      <c r="N7245" t="s">
        <v>2556</v>
      </c>
      <c r="O7245" t="s">
        <v>328</v>
      </c>
      <c r="P7245" t="s">
        <v>912</v>
      </c>
      <c r="Q7245" t="s">
        <v>3490</v>
      </c>
      <c r="R7245" t="s">
        <v>794</v>
      </c>
      <c r="S7245" t="s">
        <v>795</v>
      </c>
      <c r="T7245" t="s">
        <v>165</v>
      </c>
      <c r="U7245" t="s">
        <v>151</v>
      </c>
      <c r="V7245" t="s">
        <v>135</v>
      </c>
      <c r="W7245" t="s">
        <v>136</v>
      </c>
      <c r="X7245" t="s">
        <v>4273</v>
      </c>
      <c r="AA7245" s="94">
        <v>5649.35</v>
      </c>
      <c r="AB7245" s="94">
        <v>5649.35</v>
      </c>
      <c r="AC7245">
        <f t="shared" si="226"/>
        <v>5000</v>
      </c>
      <c r="AD7245" t="str">
        <f t="shared" si="227"/>
        <v>313</v>
      </c>
    </row>
    <row r="7246" spans="1:30" hidden="1" x14ac:dyDescent="0.25">
      <c r="A7246">
        <v>211113130100001</v>
      </c>
      <c r="B7246">
        <v>185</v>
      </c>
      <c r="C7246" t="s">
        <v>3630</v>
      </c>
      <c r="D7246">
        <v>59701</v>
      </c>
      <c r="E7246">
        <v>2</v>
      </c>
      <c r="F7246">
        <v>12</v>
      </c>
      <c r="G7246" t="s">
        <v>160</v>
      </c>
      <c r="H7246" t="s">
        <v>388</v>
      </c>
      <c r="I7246" t="s">
        <v>124</v>
      </c>
      <c r="J7246" t="s">
        <v>125</v>
      </c>
      <c r="K7246" t="s">
        <v>4281</v>
      </c>
      <c r="L7246" t="s">
        <v>4282</v>
      </c>
      <c r="N7246" t="s">
        <v>2556</v>
      </c>
      <c r="O7246" t="s">
        <v>328</v>
      </c>
      <c r="P7246" t="s">
        <v>912</v>
      </c>
      <c r="Q7246" t="s">
        <v>3608</v>
      </c>
      <c r="R7246" t="s">
        <v>794</v>
      </c>
      <c r="S7246" t="s">
        <v>795</v>
      </c>
      <c r="T7246" t="s">
        <v>165</v>
      </c>
      <c r="U7246" t="s">
        <v>394</v>
      </c>
      <c r="V7246" t="s">
        <v>135</v>
      </c>
      <c r="W7246" t="s">
        <v>136</v>
      </c>
      <c r="X7246" t="s">
        <v>4283</v>
      </c>
      <c r="AA7246" s="94">
        <v>661446.5</v>
      </c>
      <c r="AB7246" s="94">
        <v>661446.5</v>
      </c>
      <c r="AC7246">
        <f t="shared" si="226"/>
        <v>5000</v>
      </c>
      <c r="AD7246" t="str">
        <f t="shared" si="227"/>
        <v>313</v>
      </c>
    </row>
    <row r="7247" spans="1:30" hidden="1" x14ac:dyDescent="0.25">
      <c r="A7247">
        <v>211113130100001</v>
      </c>
      <c r="B7247">
        <v>185</v>
      </c>
      <c r="C7247" t="s">
        <v>3630</v>
      </c>
      <c r="D7247">
        <v>59701</v>
      </c>
      <c r="E7247">
        <v>2</v>
      </c>
      <c r="F7247">
        <v>11</v>
      </c>
      <c r="G7247" t="s">
        <v>160</v>
      </c>
      <c r="H7247" t="s">
        <v>388</v>
      </c>
      <c r="I7247" t="s">
        <v>124</v>
      </c>
      <c r="J7247" t="s">
        <v>125</v>
      </c>
      <c r="K7247" t="s">
        <v>4284</v>
      </c>
      <c r="N7247" t="s">
        <v>2556</v>
      </c>
      <c r="O7247" t="s">
        <v>328</v>
      </c>
      <c r="P7247" t="s">
        <v>912</v>
      </c>
      <c r="Q7247" t="s">
        <v>3608</v>
      </c>
      <c r="R7247" t="s">
        <v>794</v>
      </c>
      <c r="S7247" t="s">
        <v>164</v>
      </c>
      <c r="T7247" t="s">
        <v>165</v>
      </c>
      <c r="U7247" t="s">
        <v>394</v>
      </c>
      <c r="V7247" t="s">
        <v>135</v>
      </c>
      <c r="W7247" t="s">
        <v>136</v>
      </c>
      <c r="X7247" t="s">
        <v>4285</v>
      </c>
      <c r="AA7247" s="94">
        <v>53825760.560000002</v>
      </c>
      <c r="AB7247" s="94">
        <v>53825760.560000002</v>
      </c>
      <c r="AC7247">
        <f t="shared" si="226"/>
        <v>5000</v>
      </c>
      <c r="AD7247" t="str">
        <f t="shared" si="227"/>
        <v>313</v>
      </c>
    </row>
    <row r="7248" spans="1:30" hidden="1" x14ac:dyDescent="0.25">
      <c r="A7248">
        <v>211113140100001</v>
      </c>
      <c r="B7248">
        <v>216</v>
      </c>
      <c r="C7248" t="s">
        <v>3629</v>
      </c>
      <c r="D7248">
        <v>21103</v>
      </c>
      <c r="E7248">
        <v>2</v>
      </c>
      <c r="F7248">
        <v>11</v>
      </c>
      <c r="G7248" t="s">
        <v>160</v>
      </c>
      <c r="H7248" t="s">
        <v>1847</v>
      </c>
      <c r="I7248" t="s">
        <v>124</v>
      </c>
      <c r="J7248" t="s">
        <v>125</v>
      </c>
      <c r="K7248" t="s">
        <v>4286</v>
      </c>
      <c r="L7248" t="s">
        <v>4287</v>
      </c>
      <c r="N7248" t="s">
        <v>2673</v>
      </c>
      <c r="O7248" t="s">
        <v>2674</v>
      </c>
      <c r="P7248" t="s">
        <v>912</v>
      </c>
      <c r="Q7248" t="s">
        <v>191</v>
      </c>
      <c r="R7248" t="s">
        <v>794</v>
      </c>
      <c r="S7248" t="s">
        <v>164</v>
      </c>
      <c r="T7248" t="s">
        <v>165</v>
      </c>
      <c r="U7248" t="s">
        <v>1848</v>
      </c>
      <c r="V7248" t="s">
        <v>135</v>
      </c>
      <c r="W7248" t="s">
        <v>136</v>
      </c>
      <c r="X7248" t="s">
        <v>4288</v>
      </c>
      <c r="AA7248" s="94">
        <v>2320</v>
      </c>
      <c r="AB7248" s="94">
        <v>2320</v>
      </c>
      <c r="AC7248">
        <f t="shared" si="226"/>
        <v>2000</v>
      </c>
      <c r="AD7248" t="str">
        <f t="shared" si="227"/>
        <v>314</v>
      </c>
    </row>
    <row r="7249" spans="1:30" hidden="1" x14ac:dyDescent="0.25">
      <c r="A7249">
        <v>211113140100001</v>
      </c>
      <c r="B7249">
        <v>216</v>
      </c>
      <c r="C7249" t="s">
        <v>3629</v>
      </c>
      <c r="D7249">
        <v>21401</v>
      </c>
      <c r="E7249">
        <v>2</v>
      </c>
      <c r="F7249">
        <v>11</v>
      </c>
      <c r="G7249" t="s">
        <v>160</v>
      </c>
      <c r="H7249" t="s">
        <v>1847</v>
      </c>
      <c r="I7249" t="s">
        <v>124</v>
      </c>
      <c r="J7249" t="s">
        <v>125</v>
      </c>
      <c r="K7249" t="s">
        <v>4286</v>
      </c>
      <c r="L7249" t="s">
        <v>4289</v>
      </c>
      <c r="N7249" t="s">
        <v>2673</v>
      </c>
      <c r="O7249" t="s">
        <v>2674</v>
      </c>
      <c r="P7249" t="s">
        <v>912</v>
      </c>
      <c r="Q7249" t="s">
        <v>193</v>
      </c>
      <c r="R7249" t="s">
        <v>794</v>
      </c>
      <c r="S7249" t="s">
        <v>164</v>
      </c>
      <c r="T7249" t="s">
        <v>165</v>
      </c>
      <c r="U7249" t="s">
        <v>1848</v>
      </c>
      <c r="V7249" t="s">
        <v>135</v>
      </c>
      <c r="W7249" t="s">
        <v>136</v>
      </c>
      <c r="X7249" t="s">
        <v>4288</v>
      </c>
      <c r="AA7249" s="94">
        <v>8714.44</v>
      </c>
      <c r="AB7249" s="94">
        <v>8714.44</v>
      </c>
      <c r="AC7249">
        <f t="shared" si="226"/>
        <v>2000</v>
      </c>
      <c r="AD7249" t="str">
        <f t="shared" si="227"/>
        <v>314</v>
      </c>
    </row>
    <row r="7250" spans="1:30" hidden="1" x14ac:dyDescent="0.25">
      <c r="A7250">
        <v>211113140100001</v>
      </c>
      <c r="B7250">
        <v>216</v>
      </c>
      <c r="C7250" t="s">
        <v>3629</v>
      </c>
      <c r="D7250">
        <v>24601</v>
      </c>
      <c r="E7250">
        <v>2</v>
      </c>
      <c r="F7250">
        <v>11</v>
      </c>
      <c r="G7250" t="s">
        <v>160</v>
      </c>
      <c r="H7250" t="s">
        <v>1847</v>
      </c>
      <c r="I7250" t="s">
        <v>124</v>
      </c>
      <c r="J7250" t="s">
        <v>125</v>
      </c>
      <c r="K7250" t="s">
        <v>4286</v>
      </c>
      <c r="L7250" t="s">
        <v>4290</v>
      </c>
      <c r="N7250" t="s">
        <v>2673</v>
      </c>
      <c r="O7250" t="s">
        <v>2674</v>
      </c>
      <c r="P7250" t="s">
        <v>912</v>
      </c>
      <c r="Q7250" t="s">
        <v>207</v>
      </c>
      <c r="R7250" t="s">
        <v>794</v>
      </c>
      <c r="S7250" t="s">
        <v>164</v>
      </c>
      <c r="T7250" t="s">
        <v>165</v>
      </c>
      <c r="U7250" t="s">
        <v>1848</v>
      </c>
      <c r="V7250" t="s">
        <v>135</v>
      </c>
      <c r="W7250" t="s">
        <v>136</v>
      </c>
      <c r="X7250" t="s">
        <v>4288</v>
      </c>
      <c r="AA7250" s="94">
        <v>8352</v>
      </c>
      <c r="AB7250" s="94">
        <v>8352</v>
      </c>
      <c r="AC7250">
        <f t="shared" si="226"/>
        <v>2000</v>
      </c>
      <c r="AD7250" t="str">
        <f t="shared" si="227"/>
        <v>314</v>
      </c>
    </row>
    <row r="7251" spans="1:30" hidden="1" x14ac:dyDescent="0.25">
      <c r="A7251">
        <v>211113140100001</v>
      </c>
      <c r="B7251">
        <v>215</v>
      </c>
      <c r="C7251" t="s">
        <v>2678</v>
      </c>
      <c r="D7251">
        <v>51501</v>
      </c>
      <c r="E7251">
        <v>2</v>
      </c>
      <c r="F7251">
        <v>12</v>
      </c>
      <c r="G7251" t="s">
        <v>160</v>
      </c>
      <c r="H7251" t="s">
        <v>1847</v>
      </c>
      <c r="I7251" t="s">
        <v>124</v>
      </c>
      <c r="J7251" t="s">
        <v>125</v>
      </c>
      <c r="K7251" t="s">
        <v>2679</v>
      </c>
      <c r="L7251" t="s">
        <v>4291</v>
      </c>
      <c r="N7251" t="s">
        <v>2673</v>
      </c>
      <c r="O7251" t="s">
        <v>2680</v>
      </c>
      <c r="P7251" t="s">
        <v>912</v>
      </c>
      <c r="Q7251" t="s">
        <v>3445</v>
      </c>
      <c r="R7251" t="s">
        <v>794</v>
      </c>
      <c r="S7251" t="s">
        <v>795</v>
      </c>
      <c r="T7251" t="s">
        <v>165</v>
      </c>
      <c r="U7251" t="s">
        <v>1848</v>
      </c>
      <c r="V7251" t="s">
        <v>135</v>
      </c>
      <c r="W7251" t="s">
        <v>136</v>
      </c>
      <c r="X7251" t="s">
        <v>2681</v>
      </c>
      <c r="AA7251" s="94">
        <v>63850.815000000002</v>
      </c>
      <c r="AB7251" s="94">
        <v>63850.82</v>
      </c>
      <c r="AC7251">
        <f t="shared" si="226"/>
        <v>5000</v>
      </c>
      <c r="AD7251" t="str">
        <f t="shared" si="227"/>
        <v>314</v>
      </c>
    </row>
    <row r="7252" spans="1:30" hidden="1" x14ac:dyDescent="0.25">
      <c r="A7252">
        <v>211113140100001</v>
      </c>
      <c r="B7252">
        <v>216</v>
      </c>
      <c r="C7252" t="s">
        <v>3629</v>
      </c>
      <c r="D7252">
        <v>51501</v>
      </c>
      <c r="E7252">
        <v>2</v>
      </c>
      <c r="F7252">
        <v>12</v>
      </c>
      <c r="G7252" t="s">
        <v>160</v>
      </c>
      <c r="H7252" t="s">
        <v>1847</v>
      </c>
      <c r="I7252" t="s">
        <v>124</v>
      </c>
      <c r="J7252" t="s">
        <v>125</v>
      </c>
      <c r="K7252" t="s">
        <v>4292</v>
      </c>
      <c r="L7252" t="s">
        <v>4293</v>
      </c>
      <c r="N7252" t="s">
        <v>2673</v>
      </c>
      <c r="O7252" t="s">
        <v>2674</v>
      </c>
      <c r="P7252" t="s">
        <v>912</v>
      </c>
      <c r="Q7252" t="s">
        <v>3445</v>
      </c>
      <c r="R7252" t="s">
        <v>794</v>
      </c>
      <c r="S7252" t="s">
        <v>795</v>
      </c>
      <c r="T7252" t="s">
        <v>165</v>
      </c>
      <c r="U7252" t="s">
        <v>1848</v>
      </c>
      <c r="V7252" t="s">
        <v>135</v>
      </c>
      <c r="W7252" t="s">
        <v>136</v>
      </c>
      <c r="X7252" t="s">
        <v>4294</v>
      </c>
      <c r="AA7252" s="94">
        <v>18681.165000000037</v>
      </c>
      <c r="AB7252" s="94">
        <v>18681.169999999998</v>
      </c>
      <c r="AC7252">
        <f t="shared" si="226"/>
        <v>5000</v>
      </c>
      <c r="AD7252" t="str">
        <f t="shared" si="227"/>
        <v>314</v>
      </c>
    </row>
    <row r="7253" spans="1:30" hidden="1" x14ac:dyDescent="0.25">
      <c r="A7253">
        <v>211113140100001</v>
      </c>
      <c r="B7253">
        <v>216</v>
      </c>
      <c r="C7253" t="s">
        <v>3629</v>
      </c>
      <c r="D7253">
        <v>51901</v>
      </c>
      <c r="E7253">
        <v>2</v>
      </c>
      <c r="F7253">
        <v>12</v>
      </c>
      <c r="G7253" t="s">
        <v>160</v>
      </c>
      <c r="H7253" t="s">
        <v>1847</v>
      </c>
      <c r="I7253" t="s">
        <v>124</v>
      </c>
      <c r="J7253" t="s">
        <v>125</v>
      </c>
      <c r="K7253" t="s">
        <v>4286</v>
      </c>
      <c r="L7253" t="s">
        <v>4295</v>
      </c>
      <c r="N7253" t="s">
        <v>2673</v>
      </c>
      <c r="O7253" t="s">
        <v>2674</v>
      </c>
      <c r="P7253" t="s">
        <v>912</v>
      </c>
      <c r="Q7253" t="s">
        <v>3473</v>
      </c>
      <c r="R7253" t="s">
        <v>794</v>
      </c>
      <c r="S7253" t="s">
        <v>795</v>
      </c>
      <c r="T7253" t="s">
        <v>165</v>
      </c>
      <c r="U7253" t="s">
        <v>1848</v>
      </c>
      <c r="V7253" t="s">
        <v>135</v>
      </c>
      <c r="W7253" t="s">
        <v>136</v>
      </c>
      <c r="X7253" t="s">
        <v>4288</v>
      </c>
      <c r="AA7253" s="94">
        <v>58000</v>
      </c>
      <c r="AB7253" s="94">
        <v>58000</v>
      </c>
      <c r="AC7253">
        <f t="shared" si="226"/>
        <v>5000</v>
      </c>
      <c r="AD7253" t="str">
        <f t="shared" si="227"/>
        <v>314</v>
      </c>
    </row>
    <row r="7254" spans="1:30" hidden="1" x14ac:dyDescent="0.25">
      <c r="A7254">
        <v>211113140100001</v>
      </c>
      <c r="B7254">
        <v>215</v>
      </c>
      <c r="C7254" t="s">
        <v>2678</v>
      </c>
      <c r="D7254">
        <v>52101</v>
      </c>
      <c r="E7254">
        <v>2</v>
      </c>
      <c r="F7254">
        <v>12</v>
      </c>
      <c r="G7254" t="s">
        <v>160</v>
      </c>
      <c r="H7254" t="s">
        <v>1847</v>
      </c>
      <c r="I7254" t="s">
        <v>124</v>
      </c>
      <c r="J7254" t="s">
        <v>125</v>
      </c>
      <c r="K7254" t="s">
        <v>2679</v>
      </c>
      <c r="L7254" t="s">
        <v>4296</v>
      </c>
      <c r="N7254" t="s">
        <v>2673</v>
      </c>
      <c r="O7254" t="s">
        <v>2680</v>
      </c>
      <c r="P7254" t="s">
        <v>912</v>
      </c>
      <c r="Q7254" t="s">
        <v>1954</v>
      </c>
      <c r="R7254" t="s">
        <v>794</v>
      </c>
      <c r="S7254" t="s">
        <v>795</v>
      </c>
      <c r="T7254" t="s">
        <v>165</v>
      </c>
      <c r="U7254" t="s">
        <v>1848</v>
      </c>
      <c r="V7254" t="s">
        <v>135</v>
      </c>
      <c r="W7254" t="s">
        <v>136</v>
      </c>
      <c r="X7254" t="s">
        <v>2681</v>
      </c>
      <c r="AA7254" s="94">
        <v>6049</v>
      </c>
      <c r="AB7254" s="94">
        <v>6049</v>
      </c>
      <c r="AC7254">
        <f t="shared" si="226"/>
        <v>5000</v>
      </c>
      <c r="AD7254" t="str">
        <f t="shared" si="227"/>
        <v>314</v>
      </c>
    </row>
    <row r="7255" spans="1:30" hidden="1" x14ac:dyDescent="0.25">
      <c r="A7255">
        <v>211113140100001</v>
      </c>
      <c r="B7255">
        <v>216</v>
      </c>
      <c r="C7255" t="s">
        <v>3629</v>
      </c>
      <c r="D7255">
        <v>52101</v>
      </c>
      <c r="E7255">
        <v>2</v>
      </c>
      <c r="F7255">
        <v>12</v>
      </c>
      <c r="G7255" t="s">
        <v>160</v>
      </c>
      <c r="H7255" t="s">
        <v>1847</v>
      </c>
      <c r="I7255" t="s">
        <v>124</v>
      </c>
      <c r="J7255" t="s">
        <v>125</v>
      </c>
      <c r="K7255" t="s">
        <v>4286</v>
      </c>
      <c r="L7255" t="s">
        <v>4297</v>
      </c>
      <c r="N7255" t="s">
        <v>2673</v>
      </c>
      <c r="O7255" t="s">
        <v>2674</v>
      </c>
      <c r="P7255" t="s">
        <v>912</v>
      </c>
      <c r="Q7255" t="s">
        <v>1954</v>
      </c>
      <c r="R7255" t="s">
        <v>794</v>
      </c>
      <c r="S7255" t="s">
        <v>795</v>
      </c>
      <c r="T7255" t="s">
        <v>165</v>
      </c>
      <c r="U7255" t="s">
        <v>1848</v>
      </c>
      <c r="V7255" t="s">
        <v>135</v>
      </c>
      <c r="W7255" t="s">
        <v>136</v>
      </c>
      <c r="X7255" t="s">
        <v>4288</v>
      </c>
      <c r="AA7255" s="94">
        <v>1658.8</v>
      </c>
      <c r="AB7255" s="94">
        <v>1658.8</v>
      </c>
      <c r="AC7255">
        <f t="shared" si="226"/>
        <v>5000</v>
      </c>
      <c r="AD7255" t="str">
        <f t="shared" si="227"/>
        <v>314</v>
      </c>
    </row>
    <row r="7256" spans="1:30" hidden="1" x14ac:dyDescent="0.25">
      <c r="A7256">
        <v>211113140100001</v>
      </c>
      <c r="B7256">
        <v>215</v>
      </c>
      <c r="C7256" t="s">
        <v>2678</v>
      </c>
      <c r="D7256">
        <v>52301</v>
      </c>
      <c r="E7256">
        <v>2</v>
      </c>
      <c r="F7256">
        <v>12</v>
      </c>
      <c r="G7256" t="s">
        <v>160</v>
      </c>
      <c r="H7256" t="s">
        <v>1847</v>
      </c>
      <c r="I7256" t="s">
        <v>124</v>
      </c>
      <c r="J7256" t="s">
        <v>125</v>
      </c>
      <c r="K7256" t="s">
        <v>2679</v>
      </c>
      <c r="L7256" t="s">
        <v>4298</v>
      </c>
      <c r="N7256" t="s">
        <v>2673</v>
      </c>
      <c r="O7256" t="s">
        <v>2680</v>
      </c>
      <c r="P7256" t="s">
        <v>912</v>
      </c>
      <c r="Q7256" t="s">
        <v>3494</v>
      </c>
      <c r="R7256" t="s">
        <v>794</v>
      </c>
      <c r="S7256" t="s">
        <v>795</v>
      </c>
      <c r="T7256" t="s">
        <v>165</v>
      </c>
      <c r="U7256" t="s">
        <v>1848</v>
      </c>
      <c r="V7256" t="s">
        <v>135</v>
      </c>
      <c r="W7256" t="s">
        <v>136</v>
      </c>
      <c r="X7256" t="s">
        <v>2681</v>
      </c>
      <c r="AA7256" s="94">
        <v>2848.5</v>
      </c>
      <c r="AB7256" s="94">
        <v>2848.5</v>
      </c>
      <c r="AC7256">
        <f t="shared" si="226"/>
        <v>5000</v>
      </c>
      <c r="AD7256" t="str">
        <f t="shared" si="227"/>
        <v>314</v>
      </c>
    </row>
    <row r="7257" spans="1:30" hidden="1" x14ac:dyDescent="0.25">
      <c r="A7257">
        <v>211113140100001</v>
      </c>
      <c r="B7257">
        <v>215</v>
      </c>
      <c r="C7257" t="s">
        <v>2678</v>
      </c>
      <c r="D7257">
        <v>54101</v>
      </c>
      <c r="E7257">
        <v>2</v>
      </c>
      <c r="F7257">
        <v>12</v>
      </c>
      <c r="G7257" t="s">
        <v>160</v>
      </c>
      <c r="H7257" t="s">
        <v>1847</v>
      </c>
      <c r="I7257" t="s">
        <v>124</v>
      </c>
      <c r="J7257" t="s">
        <v>125</v>
      </c>
      <c r="K7257" t="s">
        <v>2679</v>
      </c>
      <c r="L7257" t="s">
        <v>4299</v>
      </c>
      <c r="N7257" t="s">
        <v>2673</v>
      </c>
      <c r="O7257" t="s">
        <v>2680</v>
      </c>
      <c r="P7257" t="s">
        <v>912</v>
      </c>
      <c r="Q7257" t="s">
        <v>3518</v>
      </c>
      <c r="R7257" t="s">
        <v>794</v>
      </c>
      <c r="S7257" t="s">
        <v>795</v>
      </c>
      <c r="T7257" t="s">
        <v>165</v>
      </c>
      <c r="U7257" t="s">
        <v>1848</v>
      </c>
      <c r="V7257" t="s">
        <v>135</v>
      </c>
      <c r="W7257" t="s">
        <v>136</v>
      </c>
      <c r="X7257" t="s">
        <v>2681</v>
      </c>
      <c r="AA7257" s="94">
        <v>152036.995</v>
      </c>
      <c r="AB7257" s="94">
        <v>152037</v>
      </c>
      <c r="AC7257">
        <f t="shared" si="226"/>
        <v>5000</v>
      </c>
      <c r="AD7257" t="str">
        <f t="shared" si="227"/>
        <v>314</v>
      </c>
    </row>
    <row r="7258" spans="1:30" hidden="1" x14ac:dyDescent="0.25">
      <c r="A7258">
        <v>211113140100001</v>
      </c>
      <c r="B7258">
        <v>216</v>
      </c>
      <c r="C7258" t="s">
        <v>3629</v>
      </c>
      <c r="D7258">
        <v>54101</v>
      </c>
      <c r="E7258">
        <v>2</v>
      </c>
      <c r="F7258">
        <v>12</v>
      </c>
      <c r="G7258" t="s">
        <v>160</v>
      </c>
      <c r="H7258" t="s">
        <v>1847</v>
      </c>
      <c r="I7258" t="s">
        <v>124</v>
      </c>
      <c r="J7258" t="s">
        <v>125</v>
      </c>
      <c r="K7258" t="s">
        <v>4292</v>
      </c>
      <c r="L7258" t="s">
        <v>4300</v>
      </c>
      <c r="N7258" t="s">
        <v>2673</v>
      </c>
      <c r="O7258" t="s">
        <v>2674</v>
      </c>
      <c r="P7258" t="s">
        <v>912</v>
      </c>
      <c r="Q7258" t="s">
        <v>3518</v>
      </c>
      <c r="R7258" t="s">
        <v>794</v>
      </c>
      <c r="S7258" t="s">
        <v>795</v>
      </c>
      <c r="T7258" t="s">
        <v>165</v>
      </c>
      <c r="U7258" t="s">
        <v>1848</v>
      </c>
      <c r="V7258" t="s">
        <v>135</v>
      </c>
      <c r="W7258" t="s">
        <v>136</v>
      </c>
      <c r="X7258" t="s">
        <v>4294</v>
      </c>
      <c r="AA7258" s="94">
        <v>44471.989999999991</v>
      </c>
      <c r="AB7258" s="94">
        <v>44471.99</v>
      </c>
      <c r="AC7258">
        <f t="shared" si="226"/>
        <v>5000</v>
      </c>
      <c r="AD7258" t="str">
        <f t="shared" si="227"/>
        <v>314</v>
      </c>
    </row>
    <row r="7259" spans="1:30" hidden="1" x14ac:dyDescent="0.25">
      <c r="A7259">
        <v>211113140100001</v>
      </c>
      <c r="B7259">
        <v>216</v>
      </c>
      <c r="C7259" t="s">
        <v>3629</v>
      </c>
      <c r="D7259">
        <v>56401</v>
      </c>
      <c r="E7259">
        <v>2</v>
      </c>
      <c r="F7259">
        <v>12</v>
      </c>
      <c r="G7259" t="s">
        <v>160</v>
      </c>
      <c r="H7259" t="s">
        <v>388</v>
      </c>
      <c r="I7259" t="s">
        <v>124</v>
      </c>
      <c r="J7259" t="s">
        <v>125</v>
      </c>
      <c r="K7259" t="s">
        <v>4301</v>
      </c>
      <c r="L7259" t="s">
        <v>4302</v>
      </c>
      <c r="N7259" t="s">
        <v>2673</v>
      </c>
      <c r="O7259" t="s">
        <v>2674</v>
      </c>
      <c r="P7259" t="s">
        <v>912</v>
      </c>
      <c r="Q7259" t="s">
        <v>3558</v>
      </c>
      <c r="R7259" t="s">
        <v>794</v>
      </c>
      <c r="S7259" t="s">
        <v>795</v>
      </c>
      <c r="T7259" t="s">
        <v>165</v>
      </c>
      <c r="U7259" t="s">
        <v>394</v>
      </c>
      <c r="V7259" t="s">
        <v>135</v>
      </c>
      <c r="W7259" t="s">
        <v>136</v>
      </c>
      <c r="X7259" t="s">
        <v>4303</v>
      </c>
      <c r="AA7259" s="94">
        <v>90000</v>
      </c>
      <c r="AB7259" s="94">
        <v>90000</v>
      </c>
      <c r="AC7259">
        <f t="shared" si="226"/>
        <v>5000</v>
      </c>
      <c r="AD7259" t="str">
        <f t="shared" si="227"/>
        <v>314</v>
      </c>
    </row>
    <row r="7260" spans="1:30" hidden="1" x14ac:dyDescent="0.25">
      <c r="A7260">
        <v>211113140100001</v>
      </c>
      <c r="B7260">
        <v>216</v>
      </c>
      <c r="C7260" t="s">
        <v>3629</v>
      </c>
      <c r="D7260">
        <v>56501</v>
      </c>
      <c r="E7260">
        <v>2</v>
      </c>
      <c r="F7260">
        <v>12</v>
      </c>
      <c r="G7260" t="s">
        <v>160</v>
      </c>
      <c r="H7260" t="s">
        <v>1847</v>
      </c>
      <c r="I7260" t="s">
        <v>124</v>
      </c>
      <c r="J7260" t="s">
        <v>125</v>
      </c>
      <c r="K7260" t="s">
        <v>4292</v>
      </c>
      <c r="L7260" t="s">
        <v>4304</v>
      </c>
      <c r="N7260" t="s">
        <v>2673</v>
      </c>
      <c r="O7260" t="s">
        <v>2674</v>
      </c>
      <c r="P7260" t="s">
        <v>912</v>
      </c>
      <c r="Q7260" t="s">
        <v>3567</v>
      </c>
      <c r="R7260" t="s">
        <v>794</v>
      </c>
      <c r="S7260" t="s">
        <v>795</v>
      </c>
      <c r="T7260" t="s">
        <v>165</v>
      </c>
      <c r="U7260" t="s">
        <v>1848</v>
      </c>
      <c r="V7260" t="s">
        <v>135</v>
      </c>
      <c r="W7260" t="s">
        <v>136</v>
      </c>
      <c r="X7260" t="s">
        <v>4294</v>
      </c>
      <c r="AA7260" s="94">
        <v>29919.994999999999</v>
      </c>
      <c r="AB7260" s="94">
        <v>29920</v>
      </c>
      <c r="AC7260">
        <f t="shared" si="226"/>
        <v>5000</v>
      </c>
      <c r="AD7260" t="str">
        <f t="shared" si="227"/>
        <v>314</v>
      </c>
    </row>
    <row r="7261" spans="1:30" hidden="1" x14ac:dyDescent="0.25">
      <c r="A7261">
        <v>211113140100001</v>
      </c>
      <c r="B7261">
        <v>216</v>
      </c>
      <c r="C7261" t="s">
        <v>3629</v>
      </c>
      <c r="D7261">
        <v>56901</v>
      </c>
      <c r="E7261">
        <v>2</v>
      </c>
      <c r="F7261">
        <v>12</v>
      </c>
      <c r="G7261" t="s">
        <v>160</v>
      </c>
      <c r="H7261" t="s">
        <v>1847</v>
      </c>
      <c r="I7261" t="s">
        <v>124</v>
      </c>
      <c r="J7261" t="s">
        <v>125</v>
      </c>
      <c r="K7261" t="s">
        <v>4292</v>
      </c>
      <c r="L7261" t="s">
        <v>4305</v>
      </c>
      <c r="N7261" t="s">
        <v>2673</v>
      </c>
      <c r="O7261" t="s">
        <v>2674</v>
      </c>
      <c r="P7261" t="s">
        <v>912</v>
      </c>
      <c r="Q7261" t="s">
        <v>3592</v>
      </c>
      <c r="R7261" t="s">
        <v>794</v>
      </c>
      <c r="S7261" t="s">
        <v>795</v>
      </c>
      <c r="T7261" t="s">
        <v>165</v>
      </c>
      <c r="U7261" t="s">
        <v>1848</v>
      </c>
      <c r="V7261" t="s">
        <v>135</v>
      </c>
      <c r="W7261" t="s">
        <v>136</v>
      </c>
      <c r="X7261" t="s">
        <v>4294</v>
      </c>
      <c r="AA7261" s="94">
        <v>349659.01500000001</v>
      </c>
      <c r="AB7261" s="94">
        <v>349659.02</v>
      </c>
      <c r="AC7261">
        <f t="shared" si="226"/>
        <v>5000</v>
      </c>
      <c r="AD7261" t="str">
        <f t="shared" si="227"/>
        <v>314</v>
      </c>
    </row>
    <row r="7262" spans="1:30" hidden="1" x14ac:dyDescent="0.25">
      <c r="A7262">
        <v>211113140100001</v>
      </c>
      <c r="B7262">
        <v>216</v>
      </c>
      <c r="C7262" t="s">
        <v>3629</v>
      </c>
      <c r="D7262">
        <v>56901</v>
      </c>
      <c r="E7262">
        <v>2</v>
      </c>
      <c r="F7262">
        <v>12</v>
      </c>
      <c r="G7262" t="s">
        <v>160</v>
      </c>
      <c r="H7262" t="s">
        <v>388</v>
      </c>
      <c r="I7262" t="s">
        <v>124</v>
      </c>
      <c r="J7262" t="s">
        <v>125</v>
      </c>
      <c r="K7262" t="s">
        <v>4301</v>
      </c>
      <c r="L7262" t="s">
        <v>4306</v>
      </c>
      <c r="N7262" t="s">
        <v>2673</v>
      </c>
      <c r="O7262" t="s">
        <v>2674</v>
      </c>
      <c r="P7262" t="s">
        <v>912</v>
      </c>
      <c r="Q7262" t="s">
        <v>3592</v>
      </c>
      <c r="R7262" t="s">
        <v>794</v>
      </c>
      <c r="S7262" t="s">
        <v>795</v>
      </c>
      <c r="T7262" t="s">
        <v>165</v>
      </c>
      <c r="U7262" t="s">
        <v>394</v>
      </c>
      <c r="V7262" t="s">
        <v>135</v>
      </c>
      <c r="W7262" t="s">
        <v>136</v>
      </c>
      <c r="X7262" t="s">
        <v>4303</v>
      </c>
      <c r="AA7262" s="94">
        <v>867500</v>
      </c>
      <c r="AB7262" s="94">
        <v>867500</v>
      </c>
      <c r="AC7262">
        <f t="shared" si="226"/>
        <v>5000</v>
      </c>
      <c r="AD7262" t="str">
        <f t="shared" si="227"/>
        <v>314</v>
      </c>
    </row>
    <row r="7263" spans="1:30" hidden="1" x14ac:dyDescent="0.25">
      <c r="A7263">
        <v>211113140100001</v>
      </c>
      <c r="B7263">
        <v>215</v>
      </c>
      <c r="C7263" t="s">
        <v>2678</v>
      </c>
      <c r="D7263">
        <v>57801</v>
      </c>
      <c r="E7263">
        <v>2</v>
      </c>
      <c r="F7263">
        <v>25</v>
      </c>
      <c r="G7263" t="s">
        <v>826</v>
      </c>
      <c r="H7263" t="s">
        <v>143</v>
      </c>
      <c r="I7263" t="s">
        <v>124</v>
      </c>
      <c r="J7263" t="s">
        <v>125</v>
      </c>
      <c r="K7263" t="s">
        <v>4307</v>
      </c>
      <c r="L7263" t="s">
        <v>4308</v>
      </c>
      <c r="N7263" t="s">
        <v>2673</v>
      </c>
      <c r="O7263" t="s">
        <v>2680</v>
      </c>
      <c r="P7263" t="s">
        <v>912</v>
      </c>
      <c r="Q7263" t="s">
        <v>4309</v>
      </c>
      <c r="R7263" t="s">
        <v>794</v>
      </c>
      <c r="S7263" t="s">
        <v>132</v>
      </c>
      <c r="T7263" t="s">
        <v>830</v>
      </c>
      <c r="U7263" t="s">
        <v>151</v>
      </c>
      <c r="V7263" t="s">
        <v>135</v>
      </c>
      <c r="W7263" t="s">
        <v>136</v>
      </c>
      <c r="X7263" t="s">
        <v>4310</v>
      </c>
      <c r="AA7263" s="94">
        <v>30000000</v>
      </c>
      <c r="AB7263" s="94">
        <v>30000000</v>
      </c>
      <c r="AC7263">
        <f t="shared" si="226"/>
        <v>5000</v>
      </c>
      <c r="AD7263" t="str">
        <f t="shared" si="227"/>
        <v>314</v>
      </c>
    </row>
    <row r="7264" spans="1:30" hidden="1" x14ac:dyDescent="0.25">
      <c r="A7264">
        <v>211113140100001</v>
      </c>
      <c r="B7264">
        <v>216</v>
      </c>
      <c r="C7264" t="s">
        <v>3629</v>
      </c>
      <c r="D7264">
        <v>59701</v>
      </c>
      <c r="E7264">
        <v>2</v>
      </c>
      <c r="F7264">
        <v>11</v>
      </c>
      <c r="G7264" t="s">
        <v>160</v>
      </c>
      <c r="H7264" t="s">
        <v>388</v>
      </c>
      <c r="I7264" t="s">
        <v>124</v>
      </c>
      <c r="J7264" t="s">
        <v>125</v>
      </c>
      <c r="K7264" t="s">
        <v>4301</v>
      </c>
      <c r="L7264" t="s">
        <v>4311</v>
      </c>
      <c r="N7264" t="s">
        <v>2673</v>
      </c>
      <c r="O7264" t="s">
        <v>2674</v>
      </c>
      <c r="P7264" t="s">
        <v>912</v>
      </c>
      <c r="Q7264" t="s">
        <v>3608</v>
      </c>
      <c r="R7264" t="s">
        <v>794</v>
      </c>
      <c r="S7264" t="s">
        <v>164</v>
      </c>
      <c r="T7264" t="s">
        <v>165</v>
      </c>
      <c r="U7264" t="s">
        <v>394</v>
      </c>
      <c r="V7264" t="s">
        <v>135</v>
      </c>
      <c r="W7264" t="s">
        <v>136</v>
      </c>
      <c r="X7264" t="s">
        <v>4303</v>
      </c>
      <c r="AA7264" s="94">
        <v>42370.915999999997</v>
      </c>
      <c r="AB7264" s="94">
        <v>42370.92</v>
      </c>
      <c r="AC7264">
        <f t="shared" si="226"/>
        <v>5000</v>
      </c>
      <c r="AD7264" t="str">
        <f t="shared" si="227"/>
        <v>314</v>
      </c>
    </row>
    <row r="7265" spans="1:30" hidden="1" x14ac:dyDescent="0.25">
      <c r="A7265">
        <v>211113160100001</v>
      </c>
      <c r="B7265">
        <v>321</v>
      </c>
      <c r="C7265" t="s">
        <v>4312</v>
      </c>
      <c r="D7265">
        <v>62201</v>
      </c>
      <c r="E7265">
        <v>2</v>
      </c>
      <c r="F7265">
        <v>12</v>
      </c>
      <c r="G7265" t="s">
        <v>160</v>
      </c>
      <c r="H7265" t="s">
        <v>143</v>
      </c>
      <c r="I7265" t="s">
        <v>124</v>
      </c>
      <c r="J7265" t="s">
        <v>125</v>
      </c>
      <c r="K7265">
        <v>218009701</v>
      </c>
      <c r="N7265" t="s">
        <v>2843</v>
      </c>
      <c r="O7265" t="s">
        <v>637</v>
      </c>
      <c r="P7265" t="s">
        <v>4313</v>
      </c>
      <c r="Q7265" t="s">
        <v>3624</v>
      </c>
      <c r="R7265" t="s">
        <v>794</v>
      </c>
      <c r="S7265" t="s">
        <v>795</v>
      </c>
      <c r="T7265" t="s">
        <v>165</v>
      </c>
      <c r="U7265" t="s">
        <v>151</v>
      </c>
      <c r="V7265" t="s">
        <v>135</v>
      </c>
      <c r="W7265" t="s">
        <v>136</v>
      </c>
      <c r="X7265" t="s">
        <v>4314</v>
      </c>
      <c r="AA7265" s="94">
        <v>76000000</v>
      </c>
      <c r="AB7265" s="94">
        <v>76000000</v>
      </c>
      <c r="AC7265">
        <f t="shared" si="226"/>
        <v>6000</v>
      </c>
      <c r="AD7265" t="str">
        <f t="shared" si="227"/>
        <v>316</v>
      </c>
    </row>
    <row r="7266" spans="1:30" hidden="1" x14ac:dyDescent="0.25">
      <c r="A7266">
        <v>311113220100000</v>
      </c>
      <c r="B7266">
        <v>421</v>
      </c>
      <c r="C7266" t="s">
        <v>788</v>
      </c>
      <c r="D7266">
        <v>42403</v>
      </c>
      <c r="E7266">
        <v>2</v>
      </c>
      <c r="F7266">
        <v>11</v>
      </c>
      <c r="G7266" t="s">
        <v>160</v>
      </c>
      <c r="H7266" t="s">
        <v>143</v>
      </c>
      <c r="I7266" t="s">
        <v>124</v>
      </c>
      <c r="J7266" t="s">
        <v>3364</v>
      </c>
      <c r="K7266" t="s">
        <v>3167</v>
      </c>
      <c r="L7266" t="s">
        <v>4315</v>
      </c>
      <c r="N7266" t="s">
        <v>705</v>
      </c>
      <c r="O7266" t="s">
        <v>786</v>
      </c>
      <c r="P7266" t="s">
        <v>792</v>
      </c>
      <c r="Q7266" t="s">
        <v>893</v>
      </c>
      <c r="R7266" t="s">
        <v>794</v>
      </c>
      <c r="S7266" t="s">
        <v>164</v>
      </c>
      <c r="T7266" t="s">
        <v>165</v>
      </c>
      <c r="U7266" t="s">
        <v>151</v>
      </c>
      <c r="V7266" t="s">
        <v>135</v>
      </c>
      <c r="W7266" t="s">
        <v>3366</v>
      </c>
      <c r="X7266" t="s">
        <v>3169</v>
      </c>
      <c r="AA7266" s="94">
        <v>239926.83000000007</v>
      </c>
      <c r="AB7266" s="94">
        <v>239926.83</v>
      </c>
      <c r="AC7266">
        <f t="shared" si="226"/>
        <v>4000</v>
      </c>
      <c r="AD7266" t="str">
        <f t="shared" si="227"/>
        <v>322</v>
      </c>
    </row>
    <row r="7267" spans="1:30" hidden="1" x14ac:dyDescent="0.25">
      <c r="A7267">
        <v>311113220100000</v>
      </c>
      <c r="B7267">
        <v>421</v>
      </c>
      <c r="C7267" t="s">
        <v>788</v>
      </c>
      <c r="D7267">
        <v>42403</v>
      </c>
      <c r="E7267">
        <v>2</v>
      </c>
      <c r="F7267">
        <v>11</v>
      </c>
      <c r="G7267" t="s">
        <v>160</v>
      </c>
      <c r="H7267" t="s">
        <v>143</v>
      </c>
      <c r="I7267" t="s">
        <v>124</v>
      </c>
      <c r="J7267" t="s">
        <v>3702</v>
      </c>
      <c r="K7267" t="s">
        <v>3167</v>
      </c>
      <c r="L7267" t="s">
        <v>4316</v>
      </c>
      <c r="N7267" t="s">
        <v>705</v>
      </c>
      <c r="O7267" t="s">
        <v>786</v>
      </c>
      <c r="P7267" t="s">
        <v>792</v>
      </c>
      <c r="Q7267" t="s">
        <v>893</v>
      </c>
      <c r="R7267" t="s">
        <v>794</v>
      </c>
      <c r="S7267" t="s">
        <v>164</v>
      </c>
      <c r="T7267" t="s">
        <v>165</v>
      </c>
      <c r="U7267" t="s">
        <v>151</v>
      </c>
      <c r="V7267" t="s">
        <v>135</v>
      </c>
      <c r="W7267" t="s">
        <v>4317</v>
      </c>
      <c r="X7267" t="s">
        <v>3169</v>
      </c>
      <c r="AA7267" s="94">
        <v>229517.05000000005</v>
      </c>
      <c r="AB7267" s="94">
        <v>229517.05</v>
      </c>
      <c r="AC7267">
        <f t="shared" si="226"/>
        <v>4000</v>
      </c>
      <c r="AD7267" t="str">
        <f t="shared" si="227"/>
        <v>322</v>
      </c>
    </row>
    <row r="7268" spans="1:30" hidden="1" x14ac:dyDescent="0.25">
      <c r="A7268" t="s">
        <v>596</v>
      </c>
      <c r="B7268" t="s">
        <v>1836</v>
      </c>
      <c r="C7268" t="s">
        <v>3673</v>
      </c>
      <c r="D7268" t="s">
        <v>3011</v>
      </c>
      <c r="E7268" t="s">
        <v>790</v>
      </c>
      <c r="F7268" t="s">
        <v>431</v>
      </c>
      <c r="G7268" t="s">
        <v>4318</v>
      </c>
      <c r="H7268" t="s">
        <v>143</v>
      </c>
      <c r="I7268" t="s">
        <v>124</v>
      </c>
      <c r="J7268" t="s">
        <v>125</v>
      </c>
      <c r="K7268" t="s">
        <v>4319</v>
      </c>
      <c r="N7268" t="s">
        <v>600</v>
      </c>
      <c r="O7268" t="s">
        <v>1840</v>
      </c>
      <c r="P7268" t="s">
        <v>3675</v>
      </c>
      <c r="Q7268" t="s">
        <v>3013</v>
      </c>
      <c r="R7268" t="s">
        <v>794</v>
      </c>
      <c r="S7268" t="s">
        <v>132</v>
      </c>
      <c r="T7268" t="s">
        <v>4320</v>
      </c>
      <c r="U7268" t="s">
        <v>151</v>
      </c>
      <c r="V7268" t="s">
        <v>135</v>
      </c>
      <c r="W7268" t="s">
        <v>136</v>
      </c>
      <c r="X7268" t="s">
        <v>4321</v>
      </c>
      <c r="Y7268" s="94">
        <v>15639930.119999999</v>
      </c>
      <c r="Z7268" s="94">
        <v>16244771.368839813</v>
      </c>
      <c r="AA7268" s="94">
        <v>17426570.505603161</v>
      </c>
      <c r="AB7268" s="94">
        <v>17426570.510000002</v>
      </c>
      <c r="AC7268">
        <f t="shared" si="226"/>
        <v>8000</v>
      </c>
      <c r="AD7268" t="str">
        <f t="shared" si="227"/>
        <v>321</v>
      </c>
    </row>
    <row r="7269" spans="1:30" hidden="1" x14ac:dyDescent="0.25">
      <c r="A7269" t="s">
        <v>596</v>
      </c>
      <c r="B7269" t="s">
        <v>597</v>
      </c>
      <c r="C7269" t="s">
        <v>3673</v>
      </c>
      <c r="D7269" t="s">
        <v>3011</v>
      </c>
      <c r="E7269" t="s">
        <v>790</v>
      </c>
      <c r="F7269" t="s">
        <v>431</v>
      </c>
      <c r="G7269" t="s">
        <v>4322</v>
      </c>
      <c r="H7269" t="s">
        <v>143</v>
      </c>
      <c r="I7269" t="s">
        <v>124</v>
      </c>
      <c r="J7269" t="s">
        <v>125</v>
      </c>
      <c r="K7269" t="s">
        <v>4319</v>
      </c>
      <c r="N7269" t="s">
        <v>600</v>
      </c>
      <c r="O7269" t="s">
        <v>601</v>
      </c>
      <c r="P7269" t="s">
        <v>3675</v>
      </c>
      <c r="Q7269" t="s">
        <v>3013</v>
      </c>
      <c r="R7269" t="s">
        <v>794</v>
      </c>
      <c r="S7269" t="s">
        <v>132</v>
      </c>
      <c r="T7269" t="s">
        <v>4323</v>
      </c>
      <c r="U7269" t="s">
        <v>151</v>
      </c>
      <c r="V7269" t="s">
        <v>135</v>
      </c>
      <c r="W7269" t="s">
        <v>136</v>
      </c>
      <c r="X7269" t="s">
        <v>4321</v>
      </c>
      <c r="Y7269" s="94">
        <v>86038766.519999996</v>
      </c>
      <c r="Z7269" s="94">
        <v>101405405.23474172</v>
      </c>
      <c r="AA7269" s="94">
        <v>108782598.78472786</v>
      </c>
      <c r="AB7269" s="94">
        <v>108782598.78</v>
      </c>
      <c r="AC7269">
        <f t="shared" si="226"/>
        <v>8000</v>
      </c>
      <c r="AD7269" t="str">
        <f t="shared" si="227"/>
        <v>321</v>
      </c>
    </row>
    <row r="7270" spans="1:30" hidden="1" x14ac:dyDescent="0.25">
      <c r="A7270" t="s">
        <v>596</v>
      </c>
      <c r="B7270" t="s">
        <v>3015</v>
      </c>
      <c r="C7270" t="s">
        <v>4058</v>
      </c>
      <c r="D7270" t="s">
        <v>430</v>
      </c>
      <c r="E7270" t="s">
        <v>790</v>
      </c>
      <c r="F7270" t="s">
        <v>431</v>
      </c>
      <c r="G7270" t="s">
        <v>3907</v>
      </c>
      <c r="H7270" t="s">
        <v>143</v>
      </c>
      <c r="I7270" t="s">
        <v>124</v>
      </c>
      <c r="J7270" t="s">
        <v>125</v>
      </c>
      <c r="K7270" t="s">
        <v>4324</v>
      </c>
      <c r="L7270" t="s">
        <v>4325</v>
      </c>
      <c r="N7270" t="s">
        <v>600</v>
      </c>
      <c r="O7270" t="s">
        <v>3018</v>
      </c>
      <c r="P7270" t="s">
        <v>3182</v>
      </c>
      <c r="Q7270" t="s">
        <v>434</v>
      </c>
      <c r="R7270" t="s">
        <v>794</v>
      </c>
      <c r="S7270" t="s">
        <v>132</v>
      </c>
      <c r="T7270" t="s">
        <v>3910</v>
      </c>
      <c r="U7270" t="s">
        <v>151</v>
      </c>
      <c r="V7270" t="s">
        <v>135</v>
      </c>
      <c r="W7270" t="s">
        <v>136</v>
      </c>
      <c r="X7270" t="s">
        <v>4326</v>
      </c>
      <c r="Z7270" s="94">
        <v>6307881.6185512301</v>
      </c>
      <c r="AA7270" s="94">
        <v>0</v>
      </c>
      <c r="AB7270" s="94">
        <v>0</v>
      </c>
      <c r="AC7270">
        <f t="shared" si="226"/>
        <v>8000</v>
      </c>
      <c r="AD7270" t="str">
        <f t="shared" si="227"/>
        <v>321</v>
      </c>
    </row>
    <row r="7271" spans="1:30" hidden="1" x14ac:dyDescent="0.25">
      <c r="A7271" t="s">
        <v>886</v>
      </c>
      <c r="B7271" t="s">
        <v>3015</v>
      </c>
      <c r="C7271" t="s">
        <v>4327</v>
      </c>
      <c r="D7271" t="s">
        <v>3849</v>
      </c>
      <c r="E7271" t="s">
        <v>790</v>
      </c>
      <c r="F7271" t="s">
        <v>431</v>
      </c>
      <c r="G7271" t="s">
        <v>4328</v>
      </c>
      <c r="H7271" t="s">
        <v>1847</v>
      </c>
      <c r="I7271" t="s">
        <v>124</v>
      </c>
      <c r="J7271" t="s">
        <v>125</v>
      </c>
      <c r="K7271" t="s">
        <v>4329</v>
      </c>
      <c r="N7271" t="s">
        <v>889</v>
      </c>
      <c r="O7271" t="s">
        <v>3018</v>
      </c>
      <c r="P7271" t="s">
        <v>4100</v>
      </c>
      <c r="Q7271" t="s">
        <v>3624</v>
      </c>
      <c r="R7271" t="s">
        <v>794</v>
      </c>
      <c r="S7271" t="s">
        <v>132</v>
      </c>
      <c r="T7271" t="s">
        <v>4100</v>
      </c>
      <c r="U7271" t="s">
        <v>1848</v>
      </c>
      <c r="V7271" t="s">
        <v>135</v>
      </c>
      <c r="W7271" t="s">
        <v>136</v>
      </c>
      <c r="X7271" t="s">
        <v>4330</v>
      </c>
      <c r="Y7271" s="94">
        <v>73681939.560000002</v>
      </c>
      <c r="AA7271" s="94">
        <v>0</v>
      </c>
      <c r="AB7271" s="94">
        <v>0</v>
      </c>
      <c r="AC7271">
        <f t="shared" si="226"/>
        <v>6000</v>
      </c>
      <c r="AD7271" t="str">
        <f t="shared" si="227"/>
        <v>321</v>
      </c>
    </row>
    <row r="7272" spans="1:30" hidden="1" x14ac:dyDescent="0.25">
      <c r="A7272">
        <v>211213210003001</v>
      </c>
      <c r="B7272">
        <v>233</v>
      </c>
      <c r="C7272" t="s">
        <v>4327</v>
      </c>
      <c r="D7272">
        <v>62201</v>
      </c>
      <c r="E7272">
        <v>2</v>
      </c>
      <c r="F7272">
        <v>25</v>
      </c>
      <c r="G7272" t="s">
        <v>4328</v>
      </c>
      <c r="H7272" t="s">
        <v>1847</v>
      </c>
      <c r="I7272" t="s">
        <v>124</v>
      </c>
      <c r="J7272" t="s">
        <v>125</v>
      </c>
      <c r="K7272" t="s">
        <v>4331</v>
      </c>
      <c r="L7272" t="s">
        <v>4332</v>
      </c>
      <c r="N7272" t="s">
        <v>889</v>
      </c>
      <c r="O7272" t="s">
        <v>3018</v>
      </c>
      <c r="P7272" t="s">
        <v>4100</v>
      </c>
      <c r="Q7272" t="s">
        <v>3624</v>
      </c>
      <c r="R7272" t="s">
        <v>794</v>
      </c>
      <c r="S7272" t="s">
        <v>132</v>
      </c>
      <c r="T7272" t="s">
        <v>4100</v>
      </c>
      <c r="U7272" t="s">
        <v>1848</v>
      </c>
      <c r="V7272" t="s">
        <v>135</v>
      </c>
      <c r="W7272" t="s">
        <v>136</v>
      </c>
      <c r="X7272" t="s">
        <v>4333</v>
      </c>
      <c r="AA7272" s="94">
        <v>26892839.07</v>
      </c>
      <c r="AB7272" s="94">
        <v>26892839.07</v>
      </c>
      <c r="AC7272">
        <f t="shared" si="226"/>
        <v>6000</v>
      </c>
      <c r="AD7272" t="str">
        <f t="shared" si="227"/>
        <v>321</v>
      </c>
    </row>
    <row r="7273" spans="1:30" hidden="1" x14ac:dyDescent="0.25">
      <c r="A7273" t="s">
        <v>886</v>
      </c>
      <c r="B7273" t="s">
        <v>3015</v>
      </c>
      <c r="C7273" t="s">
        <v>3016</v>
      </c>
      <c r="D7273" t="s">
        <v>430</v>
      </c>
      <c r="E7273" t="s">
        <v>790</v>
      </c>
      <c r="F7273" t="s">
        <v>431</v>
      </c>
      <c r="G7273" t="s">
        <v>3012</v>
      </c>
      <c r="H7273" t="s">
        <v>143</v>
      </c>
      <c r="I7273" t="s">
        <v>124</v>
      </c>
      <c r="J7273" t="s">
        <v>125</v>
      </c>
      <c r="K7273" t="s">
        <v>4334</v>
      </c>
      <c r="N7273" t="s">
        <v>889</v>
      </c>
      <c r="O7273" t="s">
        <v>3018</v>
      </c>
      <c r="P7273" t="s">
        <v>3019</v>
      </c>
      <c r="Q7273" t="s">
        <v>434</v>
      </c>
      <c r="R7273" t="s">
        <v>794</v>
      </c>
      <c r="S7273" t="s">
        <v>132</v>
      </c>
      <c r="T7273" t="s">
        <v>3014</v>
      </c>
      <c r="U7273" t="s">
        <v>151</v>
      </c>
      <c r="V7273" t="s">
        <v>135</v>
      </c>
      <c r="W7273" t="s">
        <v>136</v>
      </c>
      <c r="X7273" t="s">
        <v>3020</v>
      </c>
      <c r="Y7273" s="94">
        <v>15000001.08</v>
      </c>
      <c r="Z7273" s="94">
        <v>15000001.08</v>
      </c>
      <c r="AA7273" s="94">
        <v>16091243.78900406</v>
      </c>
      <c r="AB7273" s="94">
        <v>16091243.789999999</v>
      </c>
      <c r="AC7273">
        <f t="shared" si="226"/>
        <v>8000</v>
      </c>
      <c r="AD7273" t="str">
        <f t="shared" si="227"/>
        <v>321</v>
      </c>
    </row>
    <row r="7274" spans="1:30" hidden="1" x14ac:dyDescent="0.25">
      <c r="A7274" t="s">
        <v>886</v>
      </c>
      <c r="B7274" t="s">
        <v>3015</v>
      </c>
      <c r="C7274" t="s">
        <v>4016</v>
      </c>
      <c r="D7274" t="s">
        <v>430</v>
      </c>
      <c r="E7274" t="s">
        <v>790</v>
      </c>
      <c r="F7274" t="s">
        <v>431</v>
      </c>
      <c r="G7274" t="s">
        <v>4335</v>
      </c>
      <c r="H7274" t="s">
        <v>411</v>
      </c>
      <c r="I7274" t="s">
        <v>124</v>
      </c>
      <c r="J7274" t="s">
        <v>125</v>
      </c>
      <c r="K7274" t="s">
        <v>4336</v>
      </c>
      <c r="L7274" t="s">
        <v>4337</v>
      </c>
      <c r="N7274" t="s">
        <v>889</v>
      </c>
      <c r="O7274" t="s">
        <v>3018</v>
      </c>
      <c r="P7274" t="s">
        <v>4018</v>
      </c>
      <c r="Q7274" t="s">
        <v>434</v>
      </c>
      <c r="R7274" t="s">
        <v>794</v>
      </c>
      <c r="S7274" t="s">
        <v>132</v>
      </c>
      <c r="T7274" t="s">
        <v>4018</v>
      </c>
      <c r="U7274" t="s">
        <v>3127</v>
      </c>
      <c r="V7274" t="s">
        <v>135</v>
      </c>
      <c r="W7274" t="s">
        <v>136</v>
      </c>
      <c r="X7274" t="s">
        <v>4338</v>
      </c>
      <c r="Z7274" s="94">
        <v>249208228.12</v>
      </c>
      <c r="AA7274" s="94">
        <v>258678140.78855997</v>
      </c>
      <c r="AB7274" s="94">
        <v>258678140.78999999</v>
      </c>
      <c r="AC7274">
        <f t="shared" si="226"/>
        <v>8000</v>
      </c>
      <c r="AD7274" t="str">
        <f t="shared" si="227"/>
        <v>321</v>
      </c>
    </row>
    <row r="7275" spans="1:30" hidden="1" x14ac:dyDescent="0.25">
      <c r="A7275" t="s">
        <v>886</v>
      </c>
      <c r="B7275" t="s">
        <v>3015</v>
      </c>
      <c r="C7275" t="s">
        <v>4016</v>
      </c>
      <c r="D7275" t="s">
        <v>430</v>
      </c>
      <c r="E7275" t="s">
        <v>790</v>
      </c>
      <c r="F7275" t="s">
        <v>431</v>
      </c>
      <c r="G7275" t="s">
        <v>4335</v>
      </c>
      <c r="H7275" t="s">
        <v>411</v>
      </c>
      <c r="I7275" t="s">
        <v>124</v>
      </c>
      <c r="J7275" t="s">
        <v>125</v>
      </c>
      <c r="K7275" t="s">
        <v>4339</v>
      </c>
      <c r="N7275" t="s">
        <v>889</v>
      </c>
      <c r="O7275" t="s">
        <v>3018</v>
      </c>
      <c r="P7275" t="s">
        <v>4018</v>
      </c>
      <c r="Q7275" t="s">
        <v>434</v>
      </c>
      <c r="R7275" t="s">
        <v>794</v>
      </c>
      <c r="S7275" t="s">
        <v>132</v>
      </c>
      <c r="T7275" t="s">
        <v>4018</v>
      </c>
      <c r="U7275" t="s">
        <v>3127</v>
      </c>
      <c r="V7275" t="s">
        <v>135</v>
      </c>
      <c r="W7275" t="s">
        <v>136</v>
      </c>
      <c r="X7275" t="s">
        <v>4340</v>
      </c>
      <c r="Y7275" s="94">
        <v>119829641.8</v>
      </c>
      <c r="AA7275" s="94">
        <v>0</v>
      </c>
      <c r="AB7275" s="94">
        <v>0</v>
      </c>
      <c r="AC7275">
        <f t="shared" si="226"/>
        <v>8000</v>
      </c>
      <c r="AD7275" t="str">
        <f t="shared" si="227"/>
        <v>321</v>
      </c>
    </row>
    <row r="7276" spans="1:30" hidden="1" x14ac:dyDescent="0.25">
      <c r="A7276" t="s">
        <v>886</v>
      </c>
      <c r="B7276" t="s">
        <v>3015</v>
      </c>
      <c r="C7276" t="s">
        <v>4327</v>
      </c>
      <c r="D7276" t="s">
        <v>430</v>
      </c>
      <c r="E7276" t="s">
        <v>790</v>
      </c>
      <c r="F7276" t="s">
        <v>431</v>
      </c>
      <c r="G7276" t="s">
        <v>4328</v>
      </c>
      <c r="H7276" t="s">
        <v>143</v>
      </c>
      <c r="I7276" t="s">
        <v>124</v>
      </c>
      <c r="J7276" t="s">
        <v>125</v>
      </c>
      <c r="K7276" t="s">
        <v>4331</v>
      </c>
      <c r="L7276" t="s">
        <v>4341</v>
      </c>
      <c r="N7276" t="s">
        <v>889</v>
      </c>
      <c r="O7276" t="s">
        <v>3018</v>
      </c>
      <c r="P7276" t="s">
        <v>4100</v>
      </c>
      <c r="Q7276" t="s">
        <v>434</v>
      </c>
      <c r="R7276" t="s">
        <v>794</v>
      </c>
      <c r="S7276" t="s">
        <v>132</v>
      </c>
      <c r="T7276" t="s">
        <v>4100</v>
      </c>
      <c r="U7276" t="s">
        <v>151</v>
      </c>
      <c r="V7276" t="s">
        <v>135</v>
      </c>
      <c r="W7276" t="s">
        <v>136</v>
      </c>
      <c r="X7276" t="s">
        <v>4333</v>
      </c>
      <c r="Z7276" s="94">
        <v>112923309.93333337</v>
      </c>
      <c r="AA7276" s="94">
        <v>117214395.71080002</v>
      </c>
      <c r="AB7276" s="94">
        <v>117214395.70999999</v>
      </c>
      <c r="AC7276">
        <f t="shared" si="226"/>
        <v>8000</v>
      </c>
      <c r="AD7276" t="str">
        <f t="shared" si="227"/>
        <v>321</v>
      </c>
    </row>
    <row r="7277" spans="1:30" hidden="1" x14ac:dyDescent="0.25">
      <c r="A7277">
        <v>211213210003001</v>
      </c>
      <c r="B7277">
        <v>233</v>
      </c>
      <c r="C7277" t="s">
        <v>4016</v>
      </c>
      <c r="D7277">
        <v>85301</v>
      </c>
      <c r="E7277">
        <v>2</v>
      </c>
      <c r="F7277">
        <v>25</v>
      </c>
      <c r="G7277" t="s">
        <v>4335</v>
      </c>
      <c r="H7277" t="s">
        <v>411</v>
      </c>
      <c r="I7277" t="s">
        <v>124</v>
      </c>
      <c r="J7277" t="s">
        <v>125</v>
      </c>
      <c r="K7277" t="s">
        <v>4336</v>
      </c>
      <c r="L7277" t="s">
        <v>4337</v>
      </c>
      <c r="N7277" t="s">
        <v>889</v>
      </c>
      <c r="O7277" t="s">
        <v>3018</v>
      </c>
      <c r="P7277" t="s">
        <v>4018</v>
      </c>
      <c r="Q7277" t="s">
        <v>434</v>
      </c>
      <c r="R7277" t="s">
        <v>794</v>
      </c>
      <c r="S7277" t="s">
        <v>132</v>
      </c>
      <c r="T7277" t="s">
        <v>4018</v>
      </c>
      <c r="U7277" t="s">
        <v>3127</v>
      </c>
      <c r="V7277" t="s">
        <v>135</v>
      </c>
      <c r="W7277" t="s">
        <v>136</v>
      </c>
      <c r="X7277" t="s">
        <v>4338</v>
      </c>
      <c r="AA7277" s="94">
        <v>114002778.08399999</v>
      </c>
      <c r="AB7277" s="94">
        <v>114002778.08</v>
      </c>
      <c r="AC7277">
        <f t="shared" si="226"/>
        <v>8000</v>
      </c>
      <c r="AD7277" t="str">
        <f t="shared" si="227"/>
        <v>321</v>
      </c>
    </row>
    <row r="7278" spans="1:30" hidden="1" x14ac:dyDescent="0.25">
      <c r="A7278">
        <v>211213210003001</v>
      </c>
      <c r="B7278">
        <v>233</v>
      </c>
      <c r="C7278" t="s">
        <v>4327</v>
      </c>
      <c r="D7278">
        <v>85301</v>
      </c>
      <c r="E7278">
        <v>2</v>
      </c>
      <c r="F7278">
        <v>25</v>
      </c>
      <c r="G7278" t="s">
        <v>4328</v>
      </c>
      <c r="H7278" t="s">
        <v>143</v>
      </c>
      <c r="I7278" t="s">
        <v>124</v>
      </c>
      <c r="J7278" t="s">
        <v>125</v>
      </c>
      <c r="K7278" t="s">
        <v>4331</v>
      </c>
      <c r="L7278" t="s">
        <v>4341</v>
      </c>
      <c r="N7278" t="s">
        <v>889</v>
      </c>
      <c r="O7278" t="s">
        <v>3018</v>
      </c>
      <c r="P7278" t="s">
        <v>4100</v>
      </c>
      <c r="Q7278" t="s">
        <v>434</v>
      </c>
      <c r="R7278" t="s">
        <v>794</v>
      </c>
      <c r="S7278" t="s">
        <v>132</v>
      </c>
      <c r="T7278" t="s">
        <v>4100</v>
      </c>
      <c r="U7278" t="s">
        <v>151</v>
      </c>
      <c r="V7278" t="s">
        <v>135</v>
      </c>
      <c r="W7278" t="s">
        <v>136</v>
      </c>
      <c r="X7278" t="s">
        <v>4333</v>
      </c>
      <c r="AA7278" s="94">
        <v>59435026.289999999</v>
      </c>
      <c r="AB7278" s="94">
        <v>59435026.289999999</v>
      </c>
      <c r="AC7278">
        <f t="shared" si="226"/>
        <v>8000</v>
      </c>
      <c r="AD7278" t="str">
        <f t="shared" si="227"/>
        <v>321</v>
      </c>
    </row>
    <row r="7279" spans="1:30" hidden="1" x14ac:dyDescent="0.25">
      <c r="A7279" t="s">
        <v>862</v>
      </c>
      <c r="B7279" t="s">
        <v>692</v>
      </c>
      <c r="C7279" t="s">
        <v>788</v>
      </c>
      <c r="D7279" t="s">
        <v>430</v>
      </c>
      <c r="E7279" t="s">
        <v>790</v>
      </c>
      <c r="F7279" t="s">
        <v>431</v>
      </c>
      <c r="G7279" t="s">
        <v>4342</v>
      </c>
      <c r="H7279" t="s">
        <v>143</v>
      </c>
      <c r="I7279" t="s">
        <v>124</v>
      </c>
      <c r="J7279" t="s">
        <v>125</v>
      </c>
      <c r="K7279" t="s">
        <v>4343</v>
      </c>
      <c r="N7279" t="s">
        <v>866</v>
      </c>
      <c r="O7279" t="s">
        <v>696</v>
      </c>
      <c r="P7279" t="s">
        <v>792</v>
      </c>
      <c r="Q7279" t="s">
        <v>434</v>
      </c>
      <c r="R7279" t="s">
        <v>794</v>
      </c>
      <c r="S7279" t="s">
        <v>132</v>
      </c>
      <c r="T7279" t="s">
        <v>4344</v>
      </c>
      <c r="U7279" t="s">
        <v>151</v>
      </c>
      <c r="V7279" t="s">
        <v>135</v>
      </c>
      <c r="W7279" t="s">
        <v>136</v>
      </c>
      <c r="X7279" t="s">
        <v>4345</v>
      </c>
      <c r="Y7279" s="94">
        <v>17492599.559999999</v>
      </c>
      <c r="Z7279" s="94">
        <v>17300181.399999999</v>
      </c>
      <c r="AA7279" s="94">
        <v>0</v>
      </c>
      <c r="AB7279" s="94">
        <v>0</v>
      </c>
      <c r="AC7279">
        <f t="shared" si="226"/>
        <v>8000</v>
      </c>
      <c r="AD7279" t="str">
        <f t="shared" si="227"/>
        <v>321</v>
      </c>
    </row>
    <row r="7280" spans="1:30" hidden="1" x14ac:dyDescent="0.25">
      <c r="A7280" t="s">
        <v>862</v>
      </c>
      <c r="B7280" t="s">
        <v>692</v>
      </c>
      <c r="C7280" t="s">
        <v>4346</v>
      </c>
      <c r="D7280" t="s">
        <v>430</v>
      </c>
      <c r="E7280" t="s">
        <v>790</v>
      </c>
      <c r="F7280" t="s">
        <v>431</v>
      </c>
      <c r="G7280" t="s">
        <v>3907</v>
      </c>
      <c r="H7280" t="s">
        <v>143</v>
      </c>
      <c r="I7280" t="s">
        <v>124</v>
      </c>
      <c r="J7280" t="s">
        <v>125</v>
      </c>
      <c r="K7280" t="s">
        <v>4347</v>
      </c>
      <c r="L7280" t="s">
        <v>4348</v>
      </c>
      <c r="N7280" t="s">
        <v>866</v>
      </c>
      <c r="O7280" t="s">
        <v>696</v>
      </c>
      <c r="P7280" t="s">
        <v>792</v>
      </c>
      <c r="Q7280" t="s">
        <v>434</v>
      </c>
      <c r="R7280" t="s">
        <v>794</v>
      </c>
      <c r="S7280" t="s">
        <v>132</v>
      </c>
      <c r="T7280" t="s">
        <v>3910</v>
      </c>
      <c r="U7280" t="s">
        <v>151</v>
      </c>
      <c r="V7280" t="s">
        <v>135</v>
      </c>
      <c r="W7280" t="s">
        <v>136</v>
      </c>
      <c r="X7280" t="s">
        <v>4349</v>
      </c>
      <c r="Z7280" s="94">
        <v>11354186.913392214</v>
      </c>
      <c r="AA7280" s="94">
        <v>0</v>
      </c>
      <c r="AB7280" s="94">
        <v>0</v>
      </c>
      <c r="AC7280">
        <f t="shared" si="226"/>
        <v>8000</v>
      </c>
      <c r="AD7280" t="str">
        <f t="shared" si="227"/>
        <v>321</v>
      </c>
    </row>
    <row r="7281" spans="1:30" hidden="1" x14ac:dyDescent="0.25">
      <c r="A7281">
        <v>311113220100000</v>
      </c>
      <c r="B7281">
        <v>421</v>
      </c>
      <c r="C7281" t="s">
        <v>788</v>
      </c>
      <c r="D7281">
        <v>42403</v>
      </c>
      <c r="E7281">
        <v>2</v>
      </c>
      <c r="F7281">
        <v>11</v>
      </c>
      <c r="G7281" t="s">
        <v>160</v>
      </c>
      <c r="H7281" t="s">
        <v>143</v>
      </c>
      <c r="I7281" t="s">
        <v>124</v>
      </c>
      <c r="J7281" t="s">
        <v>3181</v>
      </c>
      <c r="K7281" t="s">
        <v>3167</v>
      </c>
      <c r="L7281" t="s">
        <v>4350</v>
      </c>
      <c r="N7281" t="s">
        <v>705</v>
      </c>
      <c r="O7281" t="s">
        <v>786</v>
      </c>
      <c r="P7281" t="s">
        <v>792</v>
      </c>
      <c r="Q7281" t="s">
        <v>893</v>
      </c>
      <c r="R7281" t="s">
        <v>794</v>
      </c>
      <c r="S7281" t="s">
        <v>164</v>
      </c>
      <c r="T7281" t="s">
        <v>165</v>
      </c>
      <c r="U7281" t="s">
        <v>151</v>
      </c>
      <c r="V7281" t="s">
        <v>135</v>
      </c>
      <c r="W7281" t="s">
        <v>4082</v>
      </c>
      <c r="X7281" t="s">
        <v>3169</v>
      </c>
      <c r="AA7281" s="94">
        <v>218983.7899999998</v>
      </c>
      <c r="AB7281" s="94">
        <v>218983.79</v>
      </c>
      <c r="AC7281">
        <f t="shared" si="226"/>
        <v>4000</v>
      </c>
      <c r="AD7281" t="str">
        <f t="shared" si="227"/>
        <v>322</v>
      </c>
    </row>
    <row r="7282" spans="1:30" hidden="1" x14ac:dyDescent="0.25">
      <c r="A7282" t="s">
        <v>1651</v>
      </c>
      <c r="B7282" t="s">
        <v>119</v>
      </c>
      <c r="C7282" t="s">
        <v>140</v>
      </c>
      <c r="D7282" t="s">
        <v>3310</v>
      </c>
      <c r="E7282" t="s">
        <v>122</v>
      </c>
      <c r="F7282" t="s">
        <v>159</v>
      </c>
      <c r="G7282" t="s">
        <v>160</v>
      </c>
      <c r="H7282">
        <v>19</v>
      </c>
      <c r="I7282" t="s">
        <v>124</v>
      </c>
      <c r="J7282" t="s">
        <v>125</v>
      </c>
      <c r="K7282" t="s">
        <v>1652</v>
      </c>
      <c r="N7282" t="s">
        <v>1653</v>
      </c>
      <c r="O7282" t="s">
        <v>128</v>
      </c>
      <c r="P7282" t="s">
        <v>147</v>
      </c>
      <c r="Q7282" t="s">
        <v>3311</v>
      </c>
      <c r="R7282" t="s">
        <v>131</v>
      </c>
      <c r="S7282" t="s">
        <v>164</v>
      </c>
      <c r="T7282" t="s">
        <v>165</v>
      </c>
      <c r="U7282" t="s">
        <v>134</v>
      </c>
      <c r="V7282" t="s">
        <v>135</v>
      </c>
      <c r="W7282" t="s">
        <v>136</v>
      </c>
      <c r="X7282" t="s">
        <v>1654</v>
      </c>
      <c r="Y7282" s="94">
        <v>0</v>
      </c>
      <c r="Z7282" s="94">
        <v>209801.59999999998</v>
      </c>
      <c r="AA7282" s="94">
        <v>216095.64799999999</v>
      </c>
      <c r="AB7282" s="94">
        <v>216095.65</v>
      </c>
      <c r="AC7282">
        <f t="shared" si="226"/>
        <v>4000</v>
      </c>
      <c r="AD7282" t="str">
        <f t="shared" si="227"/>
        <v>308</v>
      </c>
    </row>
    <row r="7283" spans="1:30" hidden="1" x14ac:dyDescent="0.25">
      <c r="A7283" t="s">
        <v>2490</v>
      </c>
      <c r="B7283" t="s">
        <v>119</v>
      </c>
      <c r="C7283" t="s">
        <v>3673</v>
      </c>
      <c r="D7283" t="s">
        <v>3011</v>
      </c>
      <c r="E7283" t="s">
        <v>790</v>
      </c>
      <c r="F7283" t="s">
        <v>431</v>
      </c>
      <c r="G7283" t="s">
        <v>4351</v>
      </c>
      <c r="H7283" t="s">
        <v>143</v>
      </c>
      <c r="I7283" t="s">
        <v>124</v>
      </c>
      <c r="J7283" t="s">
        <v>125</v>
      </c>
      <c r="K7283" t="s">
        <v>4352</v>
      </c>
      <c r="N7283" t="s">
        <v>2493</v>
      </c>
      <c r="O7283" t="s">
        <v>128</v>
      </c>
      <c r="P7283" t="s">
        <v>3675</v>
      </c>
      <c r="Q7283" t="s">
        <v>3013</v>
      </c>
      <c r="R7283" t="s">
        <v>794</v>
      </c>
      <c r="S7283" t="s">
        <v>132</v>
      </c>
      <c r="T7283" t="s">
        <v>4353</v>
      </c>
      <c r="U7283" t="s">
        <v>151</v>
      </c>
      <c r="V7283" t="s">
        <v>135</v>
      </c>
      <c r="W7283" t="s">
        <v>136</v>
      </c>
      <c r="X7283" t="s">
        <v>4354</v>
      </c>
      <c r="Y7283" s="94">
        <v>242473156.80000001</v>
      </c>
      <c r="Z7283" s="94">
        <v>235217136</v>
      </c>
      <c r="AA7283" s="94">
        <v>252329067.09248433</v>
      </c>
      <c r="AB7283" s="94">
        <v>252329067.09</v>
      </c>
      <c r="AC7283">
        <f t="shared" si="226"/>
        <v>8000</v>
      </c>
      <c r="AD7283" t="str">
        <f t="shared" si="227"/>
        <v>321</v>
      </c>
    </row>
    <row r="7284" spans="1:30" hidden="1" x14ac:dyDescent="0.25">
      <c r="A7284" t="s">
        <v>2490</v>
      </c>
      <c r="B7284" t="s">
        <v>119</v>
      </c>
      <c r="C7284" t="s">
        <v>4355</v>
      </c>
      <c r="D7284" t="s">
        <v>3011</v>
      </c>
      <c r="E7284" t="s">
        <v>790</v>
      </c>
      <c r="F7284" t="s">
        <v>431</v>
      </c>
      <c r="G7284" t="s">
        <v>4356</v>
      </c>
      <c r="H7284" t="s">
        <v>388</v>
      </c>
      <c r="I7284" t="s">
        <v>124</v>
      </c>
      <c r="J7284" t="s">
        <v>125</v>
      </c>
      <c r="K7284" t="s">
        <v>4357</v>
      </c>
      <c r="L7284" t="s">
        <v>4358</v>
      </c>
      <c r="N7284" t="s">
        <v>2493</v>
      </c>
      <c r="O7284" t="s">
        <v>128</v>
      </c>
      <c r="P7284" t="s">
        <v>4359</v>
      </c>
      <c r="Q7284" t="s">
        <v>3013</v>
      </c>
      <c r="R7284" t="s">
        <v>794</v>
      </c>
      <c r="S7284" t="s">
        <v>132</v>
      </c>
      <c r="T7284" t="s">
        <v>4360</v>
      </c>
      <c r="U7284" t="s">
        <v>394</v>
      </c>
      <c r="V7284" t="s">
        <v>135</v>
      </c>
      <c r="W7284" t="s">
        <v>136</v>
      </c>
      <c r="X7284" t="s">
        <v>4361</v>
      </c>
      <c r="Z7284" s="94">
        <v>37249939.324963398</v>
      </c>
      <c r="AA7284" s="94">
        <v>0</v>
      </c>
      <c r="AB7284" s="94">
        <v>0</v>
      </c>
      <c r="AC7284">
        <f t="shared" si="226"/>
        <v>8000</v>
      </c>
      <c r="AD7284" t="str">
        <f t="shared" si="227"/>
        <v>321</v>
      </c>
    </row>
    <row r="7285" spans="1:30" hidden="1" x14ac:dyDescent="0.25">
      <c r="A7285" t="s">
        <v>2490</v>
      </c>
      <c r="B7285" t="s">
        <v>1836</v>
      </c>
      <c r="C7285" t="s">
        <v>3673</v>
      </c>
      <c r="D7285" t="s">
        <v>3011</v>
      </c>
      <c r="E7285" t="s">
        <v>790</v>
      </c>
      <c r="F7285" t="s">
        <v>431</v>
      </c>
      <c r="G7285" t="s">
        <v>4318</v>
      </c>
      <c r="H7285" t="s">
        <v>143</v>
      </c>
      <c r="I7285" t="s">
        <v>124</v>
      </c>
      <c r="J7285" t="s">
        <v>125</v>
      </c>
      <c r="K7285" t="s">
        <v>4352</v>
      </c>
      <c r="N7285" t="s">
        <v>2493</v>
      </c>
      <c r="O7285" t="s">
        <v>1840</v>
      </c>
      <c r="P7285" t="s">
        <v>3675</v>
      </c>
      <c r="Q7285" t="s">
        <v>3013</v>
      </c>
      <c r="R7285" t="s">
        <v>794</v>
      </c>
      <c r="S7285" t="s">
        <v>132</v>
      </c>
      <c r="T7285" t="s">
        <v>4320</v>
      </c>
      <c r="U7285" t="s">
        <v>151</v>
      </c>
      <c r="V7285" t="s">
        <v>135</v>
      </c>
      <c r="W7285" t="s">
        <v>136</v>
      </c>
      <c r="X7285" t="s">
        <v>4354</v>
      </c>
      <c r="Y7285" s="94">
        <v>8421500.8800000008</v>
      </c>
      <c r="Z7285" s="94">
        <v>8747184.6311601885</v>
      </c>
      <c r="AA7285" s="94">
        <v>9383538.0159818176</v>
      </c>
      <c r="AB7285" s="94">
        <v>9383538.0199999996</v>
      </c>
      <c r="AC7285">
        <f t="shared" si="226"/>
        <v>8000</v>
      </c>
      <c r="AD7285" t="str">
        <f t="shared" si="227"/>
        <v>321</v>
      </c>
    </row>
    <row r="7286" spans="1:30" hidden="1" x14ac:dyDescent="0.25">
      <c r="A7286" t="s">
        <v>2490</v>
      </c>
      <c r="B7286" t="s">
        <v>1836</v>
      </c>
      <c r="C7286" t="s">
        <v>4362</v>
      </c>
      <c r="D7286" t="s">
        <v>3011</v>
      </c>
      <c r="E7286" t="s">
        <v>790</v>
      </c>
      <c r="F7286" t="s">
        <v>431</v>
      </c>
      <c r="G7286" t="s">
        <v>4356</v>
      </c>
      <c r="H7286" t="s">
        <v>388</v>
      </c>
      <c r="I7286" t="s">
        <v>124</v>
      </c>
      <c r="J7286" t="s">
        <v>125</v>
      </c>
      <c r="K7286" t="s">
        <v>4357</v>
      </c>
      <c r="L7286" t="s">
        <v>4363</v>
      </c>
      <c r="N7286" t="s">
        <v>2493</v>
      </c>
      <c r="O7286" t="s">
        <v>1840</v>
      </c>
      <c r="P7286" t="s">
        <v>3887</v>
      </c>
      <c r="Q7286" t="s">
        <v>3013</v>
      </c>
      <c r="R7286" t="s">
        <v>794</v>
      </c>
      <c r="S7286" t="s">
        <v>132</v>
      </c>
      <c r="T7286" t="s">
        <v>4360</v>
      </c>
      <c r="U7286" t="s">
        <v>394</v>
      </c>
      <c r="V7286" t="s">
        <v>135</v>
      </c>
      <c r="W7286" t="s">
        <v>136</v>
      </c>
      <c r="X7286" t="s">
        <v>4361</v>
      </c>
      <c r="Z7286" s="94">
        <v>2917809.2350366027</v>
      </c>
      <c r="AA7286" s="94">
        <v>0</v>
      </c>
      <c r="AB7286" s="94">
        <v>0</v>
      </c>
      <c r="AC7286">
        <f t="shared" si="226"/>
        <v>8000</v>
      </c>
      <c r="AD7286" t="str">
        <f t="shared" si="227"/>
        <v>321</v>
      </c>
    </row>
    <row r="7287" spans="1:30" hidden="1" x14ac:dyDescent="0.25">
      <c r="A7287" t="s">
        <v>2490</v>
      </c>
      <c r="B7287" t="s">
        <v>597</v>
      </c>
      <c r="C7287" t="s">
        <v>3673</v>
      </c>
      <c r="D7287" t="s">
        <v>3011</v>
      </c>
      <c r="E7287" t="s">
        <v>790</v>
      </c>
      <c r="F7287" t="s">
        <v>431</v>
      </c>
      <c r="G7287" t="s">
        <v>4322</v>
      </c>
      <c r="H7287" t="s">
        <v>143</v>
      </c>
      <c r="I7287" t="s">
        <v>124</v>
      </c>
      <c r="J7287" t="s">
        <v>125</v>
      </c>
      <c r="K7287" t="s">
        <v>4352</v>
      </c>
      <c r="N7287" t="s">
        <v>2493</v>
      </c>
      <c r="O7287" t="s">
        <v>601</v>
      </c>
      <c r="P7287" t="s">
        <v>3675</v>
      </c>
      <c r="Q7287" t="s">
        <v>3013</v>
      </c>
      <c r="R7287" t="s">
        <v>794</v>
      </c>
      <c r="S7287" t="s">
        <v>132</v>
      </c>
      <c r="T7287" t="s">
        <v>4323</v>
      </c>
      <c r="U7287" t="s">
        <v>151</v>
      </c>
      <c r="V7287" t="s">
        <v>135</v>
      </c>
      <c r="W7287" t="s">
        <v>136</v>
      </c>
      <c r="X7287" t="s">
        <v>4354</v>
      </c>
      <c r="Y7287" s="94">
        <v>40488831.359999999</v>
      </c>
      <c r="Z7287" s="94">
        <v>47720190.765258297</v>
      </c>
      <c r="AA7287" s="94">
        <v>51191811.264211364</v>
      </c>
      <c r="AB7287" s="94">
        <v>51191811.259999998</v>
      </c>
      <c r="AC7287">
        <f t="shared" si="226"/>
        <v>8000</v>
      </c>
      <c r="AD7287" t="str">
        <f t="shared" si="227"/>
        <v>321</v>
      </c>
    </row>
    <row r="7288" spans="1:30" hidden="1" x14ac:dyDescent="0.25">
      <c r="A7288">
        <v>311113220100000</v>
      </c>
      <c r="B7288">
        <v>421</v>
      </c>
      <c r="C7288" t="s">
        <v>788</v>
      </c>
      <c r="D7288">
        <v>42403</v>
      </c>
      <c r="E7288">
        <v>2</v>
      </c>
      <c r="F7288">
        <v>11</v>
      </c>
      <c r="G7288" t="s">
        <v>160</v>
      </c>
      <c r="H7288" t="s">
        <v>143</v>
      </c>
      <c r="I7288" t="s">
        <v>124</v>
      </c>
      <c r="J7288" t="s">
        <v>543</v>
      </c>
      <c r="K7288" t="s">
        <v>3167</v>
      </c>
      <c r="L7288" t="s">
        <v>4364</v>
      </c>
      <c r="N7288" t="s">
        <v>705</v>
      </c>
      <c r="O7288" t="s">
        <v>786</v>
      </c>
      <c r="P7288" t="s">
        <v>792</v>
      </c>
      <c r="Q7288" t="s">
        <v>893</v>
      </c>
      <c r="R7288" t="s">
        <v>794</v>
      </c>
      <c r="S7288" t="s">
        <v>164</v>
      </c>
      <c r="T7288" t="s">
        <v>165</v>
      </c>
      <c r="U7288" t="s">
        <v>151</v>
      </c>
      <c r="V7288" t="s">
        <v>135</v>
      </c>
      <c r="W7288" t="s">
        <v>3315</v>
      </c>
      <c r="X7288" t="s">
        <v>3169</v>
      </c>
      <c r="AA7288" s="94">
        <v>215007.12000000011</v>
      </c>
      <c r="AB7288" s="94">
        <v>215007.12</v>
      </c>
      <c r="AC7288">
        <f t="shared" si="226"/>
        <v>4000</v>
      </c>
      <c r="AD7288" t="str">
        <f t="shared" si="227"/>
        <v>322</v>
      </c>
    </row>
    <row r="7289" spans="1:30" hidden="1" x14ac:dyDescent="0.25">
      <c r="A7289" t="s">
        <v>2234</v>
      </c>
      <c r="B7289" t="s">
        <v>2188</v>
      </c>
      <c r="C7289" t="s">
        <v>3180</v>
      </c>
      <c r="D7289" t="s">
        <v>430</v>
      </c>
      <c r="E7289" t="s">
        <v>790</v>
      </c>
      <c r="F7289" t="s">
        <v>431</v>
      </c>
      <c r="G7289" t="s">
        <v>3189</v>
      </c>
      <c r="H7289" t="s">
        <v>143</v>
      </c>
      <c r="I7289" t="s">
        <v>124</v>
      </c>
      <c r="J7289" t="s">
        <v>125</v>
      </c>
      <c r="K7289" t="s">
        <v>4365</v>
      </c>
      <c r="N7289" t="s">
        <v>2237</v>
      </c>
      <c r="O7289" t="s">
        <v>2191</v>
      </c>
      <c r="P7289" t="s">
        <v>3182</v>
      </c>
      <c r="Q7289" t="s">
        <v>434</v>
      </c>
      <c r="R7289" t="s">
        <v>794</v>
      </c>
      <c r="S7289" t="s">
        <v>132</v>
      </c>
      <c r="T7289" t="s">
        <v>3190</v>
      </c>
      <c r="U7289" t="s">
        <v>151</v>
      </c>
      <c r="V7289" t="s">
        <v>135</v>
      </c>
      <c r="W7289" t="s">
        <v>136</v>
      </c>
      <c r="X7289" t="s">
        <v>4366</v>
      </c>
      <c r="Y7289" s="94">
        <v>7381584.7199999997</v>
      </c>
      <c r="Z7289" s="94">
        <v>11416509.830196084</v>
      </c>
      <c r="AA7289" s="94">
        <v>0</v>
      </c>
      <c r="AB7289" s="94">
        <v>0</v>
      </c>
      <c r="AC7289">
        <f t="shared" si="226"/>
        <v>8000</v>
      </c>
      <c r="AD7289" t="str">
        <f t="shared" si="227"/>
        <v>321</v>
      </c>
    </row>
    <row r="7290" spans="1:30" hidden="1" x14ac:dyDescent="0.25">
      <c r="A7290">
        <v>311113220100000</v>
      </c>
      <c r="B7290">
        <v>421</v>
      </c>
      <c r="C7290" t="s">
        <v>788</v>
      </c>
      <c r="D7290">
        <v>42403</v>
      </c>
      <c r="E7290">
        <v>2</v>
      </c>
      <c r="F7290">
        <v>11</v>
      </c>
      <c r="G7290" t="s">
        <v>160</v>
      </c>
      <c r="H7290" t="s">
        <v>143</v>
      </c>
      <c r="I7290" t="s">
        <v>124</v>
      </c>
      <c r="J7290" t="s">
        <v>4367</v>
      </c>
      <c r="K7290" t="s">
        <v>3167</v>
      </c>
      <c r="L7290" t="s">
        <v>4368</v>
      </c>
      <c r="N7290" t="s">
        <v>705</v>
      </c>
      <c r="O7290" t="s">
        <v>786</v>
      </c>
      <c r="P7290" t="s">
        <v>792</v>
      </c>
      <c r="Q7290" t="s">
        <v>893</v>
      </c>
      <c r="R7290" t="s">
        <v>794</v>
      </c>
      <c r="S7290" t="s">
        <v>164</v>
      </c>
      <c r="T7290" t="s">
        <v>165</v>
      </c>
      <c r="U7290" t="s">
        <v>151</v>
      </c>
      <c r="V7290" t="s">
        <v>135</v>
      </c>
      <c r="W7290" t="s">
        <v>4369</v>
      </c>
      <c r="X7290" t="s">
        <v>3169</v>
      </c>
      <c r="AA7290" s="94">
        <v>214938.93999999994</v>
      </c>
      <c r="AB7290" s="94">
        <v>214938.94</v>
      </c>
      <c r="AC7290">
        <f t="shared" si="226"/>
        <v>4000</v>
      </c>
      <c r="AD7290" t="str">
        <f t="shared" si="227"/>
        <v>322</v>
      </c>
    </row>
    <row r="7291" spans="1:30" hidden="1" x14ac:dyDescent="0.25">
      <c r="A7291" t="s">
        <v>3241</v>
      </c>
      <c r="B7291" t="s">
        <v>3242</v>
      </c>
      <c r="C7291" t="s">
        <v>4370</v>
      </c>
      <c r="D7291" t="s">
        <v>3011</v>
      </c>
      <c r="E7291" t="s">
        <v>790</v>
      </c>
      <c r="F7291" t="s">
        <v>431</v>
      </c>
      <c r="G7291" t="s">
        <v>4371</v>
      </c>
      <c r="H7291" t="s">
        <v>143</v>
      </c>
      <c r="I7291" t="s">
        <v>124</v>
      </c>
      <c r="J7291" t="s">
        <v>125</v>
      </c>
      <c r="K7291" t="s">
        <v>4372</v>
      </c>
      <c r="L7291" t="s">
        <v>4373</v>
      </c>
      <c r="N7291" t="s">
        <v>3245</v>
      </c>
      <c r="O7291" t="s">
        <v>3246</v>
      </c>
      <c r="P7291" t="s">
        <v>792</v>
      </c>
      <c r="Q7291" t="s">
        <v>3013</v>
      </c>
      <c r="R7291" t="s">
        <v>794</v>
      </c>
      <c r="S7291" t="s">
        <v>132</v>
      </c>
      <c r="T7291" t="s">
        <v>4374</v>
      </c>
      <c r="U7291" t="s">
        <v>151</v>
      </c>
      <c r="V7291" t="s">
        <v>135</v>
      </c>
      <c r="W7291" t="s">
        <v>136</v>
      </c>
      <c r="X7291" t="s">
        <v>4375</v>
      </c>
      <c r="Z7291" s="94">
        <v>81873001</v>
      </c>
      <c r="AA7291" s="94">
        <v>0</v>
      </c>
      <c r="AB7291" s="94">
        <v>0</v>
      </c>
      <c r="AC7291">
        <f t="shared" si="226"/>
        <v>8000</v>
      </c>
      <c r="AD7291" t="str">
        <f t="shared" si="227"/>
        <v>321</v>
      </c>
    </row>
    <row r="7292" spans="1:30" hidden="1" x14ac:dyDescent="0.25">
      <c r="A7292" t="s">
        <v>3241</v>
      </c>
      <c r="B7292" t="s">
        <v>3242</v>
      </c>
      <c r="C7292" t="s">
        <v>4370</v>
      </c>
      <c r="D7292" t="s">
        <v>3011</v>
      </c>
      <c r="E7292" t="s">
        <v>790</v>
      </c>
      <c r="F7292" t="s">
        <v>431</v>
      </c>
      <c r="G7292" t="s">
        <v>4376</v>
      </c>
      <c r="H7292" t="s">
        <v>143</v>
      </c>
      <c r="I7292" t="s">
        <v>124</v>
      </c>
      <c r="J7292" t="s">
        <v>125</v>
      </c>
      <c r="K7292" t="s">
        <v>4377</v>
      </c>
      <c r="L7292" t="s">
        <v>4378</v>
      </c>
      <c r="N7292" t="s">
        <v>3245</v>
      </c>
      <c r="O7292" t="s">
        <v>3246</v>
      </c>
      <c r="P7292" t="s">
        <v>792</v>
      </c>
      <c r="Q7292" t="s">
        <v>3013</v>
      </c>
      <c r="R7292" t="s">
        <v>794</v>
      </c>
      <c r="S7292" t="s">
        <v>132</v>
      </c>
      <c r="T7292" t="s">
        <v>4379</v>
      </c>
      <c r="U7292" t="s">
        <v>151</v>
      </c>
      <c r="V7292" t="s">
        <v>135</v>
      </c>
      <c r="W7292" t="s">
        <v>136</v>
      </c>
      <c r="X7292" t="s">
        <v>4380</v>
      </c>
      <c r="Z7292" s="94">
        <v>12393524.609999999</v>
      </c>
      <c r="AA7292" s="94">
        <v>0</v>
      </c>
      <c r="AB7292" s="94">
        <v>0</v>
      </c>
      <c r="AC7292">
        <f t="shared" si="226"/>
        <v>8000</v>
      </c>
      <c r="AD7292" t="str">
        <f t="shared" si="227"/>
        <v>321</v>
      </c>
    </row>
    <row r="7293" spans="1:30" hidden="1" x14ac:dyDescent="0.25">
      <c r="A7293" t="s">
        <v>3241</v>
      </c>
      <c r="B7293" t="s">
        <v>3242</v>
      </c>
      <c r="C7293" t="s">
        <v>4370</v>
      </c>
      <c r="D7293" t="s">
        <v>3011</v>
      </c>
      <c r="E7293" t="s">
        <v>790</v>
      </c>
      <c r="F7293" t="s">
        <v>431</v>
      </c>
      <c r="G7293" t="s">
        <v>4381</v>
      </c>
      <c r="H7293" t="s">
        <v>143</v>
      </c>
      <c r="I7293" t="s">
        <v>124</v>
      </c>
      <c r="J7293" t="s">
        <v>125</v>
      </c>
      <c r="K7293" t="s">
        <v>4382</v>
      </c>
      <c r="L7293" t="s">
        <v>4383</v>
      </c>
      <c r="N7293" t="s">
        <v>3245</v>
      </c>
      <c r="O7293" t="s">
        <v>3246</v>
      </c>
      <c r="P7293" t="s">
        <v>792</v>
      </c>
      <c r="Q7293" t="s">
        <v>3013</v>
      </c>
      <c r="R7293" t="s">
        <v>794</v>
      </c>
      <c r="S7293" t="s">
        <v>132</v>
      </c>
      <c r="T7293" t="s">
        <v>4384</v>
      </c>
      <c r="U7293" t="s">
        <v>151</v>
      </c>
      <c r="V7293" t="s">
        <v>135</v>
      </c>
      <c r="W7293" t="s">
        <v>136</v>
      </c>
      <c r="X7293" t="s">
        <v>4385</v>
      </c>
      <c r="Z7293" s="94">
        <v>1280798</v>
      </c>
      <c r="AA7293" s="94">
        <v>0</v>
      </c>
      <c r="AB7293" s="94">
        <v>0</v>
      </c>
      <c r="AC7293">
        <f t="shared" si="226"/>
        <v>8000</v>
      </c>
      <c r="AD7293" t="str">
        <f t="shared" si="227"/>
        <v>321</v>
      </c>
    </row>
    <row r="7294" spans="1:30" hidden="1" x14ac:dyDescent="0.25">
      <c r="A7294">
        <v>311113220100000</v>
      </c>
      <c r="B7294">
        <v>421</v>
      </c>
      <c r="C7294" t="s">
        <v>788</v>
      </c>
      <c r="D7294">
        <v>42403</v>
      </c>
      <c r="E7294">
        <v>2</v>
      </c>
      <c r="F7294">
        <v>11</v>
      </c>
      <c r="G7294" t="s">
        <v>160</v>
      </c>
      <c r="H7294" t="s">
        <v>143</v>
      </c>
      <c r="I7294" t="s">
        <v>124</v>
      </c>
      <c r="J7294" t="s">
        <v>4386</v>
      </c>
      <c r="K7294" t="s">
        <v>3167</v>
      </c>
      <c r="L7294" t="s">
        <v>4387</v>
      </c>
      <c r="N7294" t="s">
        <v>705</v>
      </c>
      <c r="O7294" t="s">
        <v>786</v>
      </c>
      <c r="P7294" t="s">
        <v>792</v>
      </c>
      <c r="Q7294" t="s">
        <v>893</v>
      </c>
      <c r="R7294" t="s">
        <v>794</v>
      </c>
      <c r="S7294" t="s">
        <v>164</v>
      </c>
      <c r="T7294" t="s">
        <v>165</v>
      </c>
      <c r="U7294" t="s">
        <v>151</v>
      </c>
      <c r="V7294" t="s">
        <v>135</v>
      </c>
      <c r="W7294" t="s">
        <v>4388</v>
      </c>
      <c r="X7294" t="s">
        <v>3169</v>
      </c>
      <c r="AA7294" s="94">
        <v>201348.38</v>
      </c>
      <c r="AB7294" s="94">
        <v>201348.38</v>
      </c>
      <c r="AC7294">
        <f t="shared" si="226"/>
        <v>4000</v>
      </c>
      <c r="AD7294" t="str">
        <f t="shared" si="227"/>
        <v>322</v>
      </c>
    </row>
    <row r="7295" spans="1:30" hidden="1" x14ac:dyDescent="0.25">
      <c r="A7295">
        <v>311113220100000</v>
      </c>
      <c r="B7295">
        <v>421</v>
      </c>
      <c r="C7295" t="s">
        <v>788</v>
      </c>
      <c r="D7295">
        <v>42403</v>
      </c>
      <c r="E7295">
        <v>2</v>
      </c>
      <c r="F7295">
        <v>11</v>
      </c>
      <c r="G7295" t="s">
        <v>160</v>
      </c>
      <c r="H7295" t="s">
        <v>143</v>
      </c>
      <c r="I7295" t="s">
        <v>124</v>
      </c>
      <c r="J7295" t="s">
        <v>3117</v>
      </c>
      <c r="K7295" t="s">
        <v>3167</v>
      </c>
      <c r="L7295" t="s">
        <v>4389</v>
      </c>
      <c r="N7295" t="s">
        <v>705</v>
      </c>
      <c r="O7295" t="s">
        <v>786</v>
      </c>
      <c r="P7295" t="s">
        <v>792</v>
      </c>
      <c r="Q7295" t="s">
        <v>893</v>
      </c>
      <c r="R7295" t="s">
        <v>794</v>
      </c>
      <c r="S7295" t="s">
        <v>164</v>
      </c>
      <c r="T7295" t="s">
        <v>165</v>
      </c>
      <c r="U7295" t="s">
        <v>151</v>
      </c>
      <c r="V7295" t="s">
        <v>135</v>
      </c>
      <c r="W7295" t="s">
        <v>4390</v>
      </c>
      <c r="X7295" t="s">
        <v>3169</v>
      </c>
      <c r="AA7295" s="94">
        <v>200972.25000000012</v>
      </c>
      <c r="AB7295" s="94">
        <v>200972.25</v>
      </c>
      <c r="AC7295">
        <f t="shared" si="226"/>
        <v>4000</v>
      </c>
      <c r="AD7295" t="str">
        <f t="shared" si="227"/>
        <v>322</v>
      </c>
    </row>
    <row r="7296" spans="1:30" hidden="1" x14ac:dyDescent="0.25">
      <c r="A7296">
        <v>311113220100000</v>
      </c>
      <c r="B7296">
        <v>421</v>
      </c>
      <c r="C7296" t="s">
        <v>788</v>
      </c>
      <c r="D7296">
        <v>42403</v>
      </c>
      <c r="E7296">
        <v>2</v>
      </c>
      <c r="F7296">
        <v>11</v>
      </c>
      <c r="G7296" t="s">
        <v>160</v>
      </c>
      <c r="H7296" t="s">
        <v>143</v>
      </c>
      <c r="I7296" t="s">
        <v>124</v>
      </c>
      <c r="J7296" t="s">
        <v>946</v>
      </c>
      <c r="K7296" t="s">
        <v>3167</v>
      </c>
      <c r="L7296" t="s">
        <v>4391</v>
      </c>
      <c r="N7296" t="s">
        <v>705</v>
      </c>
      <c r="O7296" t="s">
        <v>786</v>
      </c>
      <c r="P7296" t="s">
        <v>792</v>
      </c>
      <c r="Q7296" t="s">
        <v>893</v>
      </c>
      <c r="R7296" t="s">
        <v>794</v>
      </c>
      <c r="S7296" t="s">
        <v>164</v>
      </c>
      <c r="T7296" t="s">
        <v>165</v>
      </c>
      <c r="U7296" t="s">
        <v>151</v>
      </c>
      <c r="V7296" t="s">
        <v>135</v>
      </c>
      <c r="W7296" t="s">
        <v>4392</v>
      </c>
      <c r="X7296" t="s">
        <v>3169</v>
      </c>
      <c r="AA7296" s="94">
        <v>199084.89500000002</v>
      </c>
      <c r="AB7296" s="94">
        <v>199084.9</v>
      </c>
      <c r="AC7296">
        <f t="shared" si="226"/>
        <v>4000</v>
      </c>
      <c r="AD7296" t="str">
        <f t="shared" si="227"/>
        <v>322</v>
      </c>
    </row>
    <row r="7297" spans="1:30" hidden="1" x14ac:dyDescent="0.25">
      <c r="A7297">
        <v>311113220100000</v>
      </c>
      <c r="B7297">
        <v>421</v>
      </c>
      <c r="C7297" t="s">
        <v>788</v>
      </c>
      <c r="D7297">
        <v>42403</v>
      </c>
      <c r="E7297">
        <v>2</v>
      </c>
      <c r="F7297">
        <v>11</v>
      </c>
      <c r="G7297" t="s">
        <v>160</v>
      </c>
      <c r="H7297" t="s">
        <v>143</v>
      </c>
      <c r="I7297" t="s">
        <v>124</v>
      </c>
      <c r="J7297" t="s">
        <v>3342</v>
      </c>
      <c r="K7297" t="s">
        <v>3167</v>
      </c>
      <c r="L7297" t="s">
        <v>4393</v>
      </c>
      <c r="N7297" t="s">
        <v>705</v>
      </c>
      <c r="O7297" t="s">
        <v>786</v>
      </c>
      <c r="P7297" t="s">
        <v>792</v>
      </c>
      <c r="Q7297" t="s">
        <v>893</v>
      </c>
      <c r="R7297" t="s">
        <v>794</v>
      </c>
      <c r="S7297" t="s">
        <v>164</v>
      </c>
      <c r="T7297" t="s">
        <v>165</v>
      </c>
      <c r="U7297" t="s">
        <v>151</v>
      </c>
      <c r="V7297" t="s">
        <v>135</v>
      </c>
      <c r="W7297" t="s">
        <v>3344</v>
      </c>
      <c r="X7297" t="s">
        <v>3169</v>
      </c>
      <c r="AA7297" s="94">
        <v>192846.39000000013</v>
      </c>
      <c r="AB7297" s="94">
        <v>192846.39</v>
      </c>
      <c r="AC7297">
        <f t="shared" si="226"/>
        <v>4000</v>
      </c>
      <c r="AD7297" t="str">
        <f t="shared" si="227"/>
        <v>322</v>
      </c>
    </row>
    <row r="7298" spans="1:30" hidden="1" x14ac:dyDescent="0.25">
      <c r="A7298" t="s">
        <v>939</v>
      </c>
      <c r="B7298" t="s">
        <v>766</v>
      </c>
      <c r="C7298" t="s">
        <v>825</v>
      </c>
      <c r="D7298" t="s">
        <v>2919</v>
      </c>
      <c r="E7298" t="s">
        <v>122</v>
      </c>
      <c r="F7298" t="s">
        <v>159</v>
      </c>
      <c r="G7298" t="s">
        <v>160</v>
      </c>
      <c r="H7298">
        <v>19</v>
      </c>
      <c r="I7298" t="s">
        <v>124</v>
      </c>
      <c r="J7298" t="s">
        <v>125</v>
      </c>
      <c r="K7298" t="s">
        <v>827</v>
      </c>
      <c r="N7298" t="s">
        <v>940</v>
      </c>
      <c r="O7298" t="s">
        <v>769</v>
      </c>
      <c r="P7298" t="s">
        <v>829</v>
      </c>
      <c r="Q7298" t="s">
        <v>2920</v>
      </c>
      <c r="R7298" t="s">
        <v>131</v>
      </c>
      <c r="S7298" t="s">
        <v>164</v>
      </c>
      <c r="T7298" t="s">
        <v>165</v>
      </c>
      <c r="U7298" t="s">
        <v>134</v>
      </c>
      <c r="V7298" t="s">
        <v>135</v>
      </c>
      <c r="W7298" t="s">
        <v>136</v>
      </c>
      <c r="X7298" t="s">
        <v>941</v>
      </c>
      <c r="Y7298" s="94">
        <v>371315.04</v>
      </c>
      <c r="Z7298" s="94">
        <v>185657.52</v>
      </c>
      <c r="AA7298" s="94">
        <v>191227.24559999999</v>
      </c>
      <c r="AB7298" s="94">
        <v>191227.25</v>
      </c>
      <c r="AC7298">
        <f t="shared" si="226"/>
        <v>4000</v>
      </c>
      <c r="AD7298" t="str">
        <f t="shared" si="227"/>
        <v>304</v>
      </c>
    </row>
    <row r="7299" spans="1:30" hidden="1" x14ac:dyDescent="0.25">
      <c r="A7299">
        <v>311113220100000</v>
      </c>
      <c r="B7299">
        <v>421</v>
      </c>
      <c r="C7299" t="s">
        <v>788</v>
      </c>
      <c r="D7299">
        <v>42403</v>
      </c>
      <c r="E7299">
        <v>2</v>
      </c>
      <c r="F7299">
        <v>11</v>
      </c>
      <c r="G7299" t="s">
        <v>160</v>
      </c>
      <c r="H7299" t="s">
        <v>143</v>
      </c>
      <c r="I7299" t="s">
        <v>124</v>
      </c>
      <c r="J7299" t="s">
        <v>3137</v>
      </c>
      <c r="K7299" t="s">
        <v>3167</v>
      </c>
      <c r="L7299" t="s">
        <v>4394</v>
      </c>
      <c r="N7299" t="s">
        <v>705</v>
      </c>
      <c r="O7299" t="s">
        <v>786</v>
      </c>
      <c r="P7299" t="s">
        <v>792</v>
      </c>
      <c r="Q7299" t="s">
        <v>893</v>
      </c>
      <c r="R7299" t="s">
        <v>794</v>
      </c>
      <c r="S7299" t="s">
        <v>164</v>
      </c>
      <c r="T7299" t="s">
        <v>165</v>
      </c>
      <c r="U7299" t="s">
        <v>151</v>
      </c>
      <c r="V7299" t="s">
        <v>135</v>
      </c>
      <c r="W7299" t="s">
        <v>4395</v>
      </c>
      <c r="X7299" t="s">
        <v>3169</v>
      </c>
      <c r="AA7299" s="94">
        <v>184361.87000000011</v>
      </c>
      <c r="AB7299" s="94">
        <v>184361.87</v>
      </c>
      <c r="AC7299">
        <f t="shared" ref="AC7299:AC7362" si="228">MID(D7299,1,1)*1000</f>
        <v>4000</v>
      </c>
      <c r="AD7299" t="str">
        <f t="shared" ref="AD7299:AD7362" si="229">MID(A7299,6,3)</f>
        <v>322</v>
      </c>
    </row>
    <row r="7300" spans="1:30" hidden="1" x14ac:dyDescent="0.25">
      <c r="A7300" t="s">
        <v>1835</v>
      </c>
      <c r="B7300" t="s">
        <v>1836</v>
      </c>
      <c r="C7300" t="s">
        <v>1837</v>
      </c>
      <c r="D7300" t="s">
        <v>1683</v>
      </c>
      <c r="E7300" t="s">
        <v>122</v>
      </c>
      <c r="F7300" t="s">
        <v>159</v>
      </c>
      <c r="G7300" t="s">
        <v>160</v>
      </c>
      <c r="H7300">
        <v>19</v>
      </c>
      <c r="I7300" t="s">
        <v>431</v>
      </c>
      <c r="J7300" t="s">
        <v>125</v>
      </c>
      <c r="K7300" t="s">
        <v>1838</v>
      </c>
      <c r="N7300" t="s">
        <v>1839</v>
      </c>
      <c r="O7300" t="s">
        <v>1840</v>
      </c>
      <c r="P7300" t="s">
        <v>1841</v>
      </c>
      <c r="Q7300" t="s">
        <v>1686</v>
      </c>
      <c r="R7300" t="s">
        <v>131</v>
      </c>
      <c r="S7300" t="s">
        <v>164</v>
      </c>
      <c r="T7300" t="s">
        <v>165</v>
      </c>
      <c r="U7300" t="s">
        <v>134</v>
      </c>
      <c r="V7300" t="s">
        <v>1843</v>
      </c>
      <c r="W7300" t="s">
        <v>136</v>
      </c>
      <c r="X7300" t="s">
        <v>1842</v>
      </c>
      <c r="Y7300" s="94">
        <v>0</v>
      </c>
      <c r="Z7300" s="94">
        <v>175082.28</v>
      </c>
      <c r="AA7300" s="94">
        <v>180334.74840000001</v>
      </c>
      <c r="AB7300" s="94">
        <v>180334.75</v>
      </c>
      <c r="AC7300">
        <f t="shared" si="228"/>
        <v>4000</v>
      </c>
      <c r="AD7300" t="str">
        <f t="shared" si="229"/>
        <v>308</v>
      </c>
    </row>
    <row r="7301" spans="1:30" hidden="1" x14ac:dyDescent="0.25">
      <c r="A7301">
        <v>311113220100000</v>
      </c>
      <c r="B7301">
        <v>421</v>
      </c>
      <c r="C7301" t="s">
        <v>788</v>
      </c>
      <c r="D7301">
        <v>42403</v>
      </c>
      <c r="E7301">
        <v>2</v>
      </c>
      <c r="F7301">
        <v>11</v>
      </c>
      <c r="G7301" t="s">
        <v>160</v>
      </c>
      <c r="H7301" t="s">
        <v>143</v>
      </c>
      <c r="I7301" t="s">
        <v>124</v>
      </c>
      <c r="J7301" t="s">
        <v>4396</v>
      </c>
      <c r="K7301" t="s">
        <v>3167</v>
      </c>
      <c r="L7301" t="s">
        <v>4397</v>
      </c>
      <c r="N7301" t="s">
        <v>705</v>
      </c>
      <c r="O7301" t="s">
        <v>786</v>
      </c>
      <c r="P7301" t="s">
        <v>792</v>
      </c>
      <c r="Q7301" t="s">
        <v>893</v>
      </c>
      <c r="R7301" t="s">
        <v>794</v>
      </c>
      <c r="S7301" t="s">
        <v>164</v>
      </c>
      <c r="T7301" t="s">
        <v>165</v>
      </c>
      <c r="U7301" t="s">
        <v>151</v>
      </c>
      <c r="V7301" t="s">
        <v>135</v>
      </c>
      <c r="W7301" t="s">
        <v>4398</v>
      </c>
      <c r="X7301" t="s">
        <v>3169</v>
      </c>
      <c r="AA7301" s="94">
        <v>170664.03999999992</v>
      </c>
      <c r="AB7301" s="94">
        <v>170664.04</v>
      </c>
      <c r="AC7301">
        <f t="shared" si="228"/>
        <v>4000</v>
      </c>
      <c r="AD7301" t="str">
        <f t="shared" si="229"/>
        <v>322</v>
      </c>
    </row>
    <row r="7302" spans="1:30" hidden="1" x14ac:dyDescent="0.25">
      <c r="A7302">
        <v>311113220100000</v>
      </c>
      <c r="B7302">
        <v>421</v>
      </c>
      <c r="C7302" t="s">
        <v>788</v>
      </c>
      <c r="D7302">
        <v>42403</v>
      </c>
      <c r="E7302">
        <v>2</v>
      </c>
      <c r="F7302">
        <v>11</v>
      </c>
      <c r="G7302" t="s">
        <v>160</v>
      </c>
      <c r="H7302" t="s">
        <v>143</v>
      </c>
      <c r="I7302" t="s">
        <v>124</v>
      </c>
      <c r="J7302" t="s">
        <v>3207</v>
      </c>
      <c r="K7302" t="s">
        <v>3167</v>
      </c>
      <c r="L7302" t="s">
        <v>4399</v>
      </c>
      <c r="N7302" t="s">
        <v>705</v>
      </c>
      <c r="O7302" t="s">
        <v>786</v>
      </c>
      <c r="P7302" t="s">
        <v>792</v>
      </c>
      <c r="Q7302" t="s">
        <v>893</v>
      </c>
      <c r="R7302" t="s">
        <v>794</v>
      </c>
      <c r="S7302" t="s">
        <v>164</v>
      </c>
      <c r="T7302" t="s">
        <v>165</v>
      </c>
      <c r="U7302" t="s">
        <v>151</v>
      </c>
      <c r="V7302" t="s">
        <v>135</v>
      </c>
      <c r="W7302" t="s">
        <v>4400</v>
      </c>
      <c r="X7302" t="s">
        <v>3169</v>
      </c>
      <c r="AA7302" s="94">
        <v>162090.36499999999</v>
      </c>
      <c r="AB7302" s="94">
        <v>162090.37</v>
      </c>
      <c r="AC7302">
        <f t="shared" si="228"/>
        <v>4000</v>
      </c>
      <c r="AD7302" t="str">
        <f t="shared" si="229"/>
        <v>322</v>
      </c>
    </row>
    <row r="7303" spans="1:30" hidden="1" x14ac:dyDescent="0.25">
      <c r="A7303">
        <v>311113220100000</v>
      </c>
      <c r="B7303">
        <v>421</v>
      </c>
      <c r="C7303" t="s">
        <v>788</v>
      </c>
      <c r="D7303">
        <v>42403</v>
      </c>
      <c r="E7303">
        <v>2</v>
      </c>
      <c r="F7303">
        <v>11</v>
      </c>
      <c r="G7303" t="s">
        <v>160</v>
      </c>
      <c r="H7303" t="s">
        <v>143</v>
      </c>
      <c r="I7303" t="s">
        <v>124</v>
      </c>
      <c r="J7303" t="s">
        <v>413</v>
      </c>
      <c r="K7303" t="s">
        <v>3167</v>
      </c>
      <c r="L7303" t="s">
        <v>4401</v>
      </c>
      <c r="N7303" t="s">
        <v>705</v>
      </c>
      <c r="O7303" t="s">
        <v>786</v>
      </c>
      <c r="P7303" t="s">
        <v>792</v>
      </c>
      <c r="Q7303" t="s">
        <v>893</v>
      </c>
      <c r="R7303" t="s">
        <v>794</v>
      </c>
      <c r="S7303" t="s">
        <v>164</v>
      </c>
      <c r="T7303" t="s">
        <v>165</v>
      </c>
      <c r="U7303" t="s">
        <v>151</v>
      </c>
      <c r="V7303" t="s">
        <v>135</v>
      </c>
      <c r="W7303" t="s">
        <v>4402</v>
      </c>
      <c r="X7303" t="s">
        <v>3169</v>
      </c>
      <c r="AA7303" s="94">
        <v>160820.02000000002</v>
      </c>
      <c r="AB7303" s="94">
        <v>160820.01999999999</v>
      </c>
      <c r="AC7303">
        <f t="shared" si="228"/>
        <v>4000</v>
      </c>
      <c r="AD7303" t="str">
        <f t="shared" si="229"/>
        <v>322</v>
      </c>
    </row>
    <row r="7304" spans="1:30" hidden="1" x14ac:dyDescent="0.25">
      <c r="A7304">
        <v>311113220100000</v>
      </c>
      <c r="B7304">
        <v>421</v>
      </c>
      <c r="C7304" t="s">
        <v>788</v>
      </c>
      <c r="D7304">
        <v>42403</v>
      </c>
      <c r="E7304">
        <v>2</v>
      </c>
      <c r="F7304">
        <v>11</v>
      </c>
      <c r="G7304" t="s">
        <v>160</v>
      </c>
      <c r="H7304" t="s">
        <v>143</v>
      </c>
      <c r="I7304" t="s">
        <v>124</v>
      </c>
      <c r="J7304" t="s">
        <v>1849</v>
      </c>
      <c r="K7304" t="s">
        <v>3167</v>
      </c>
      <c r="L7304" t="s">
        <v>4403</v>
      </c>
      <c r="N7304" t="s">
        <v>705</v>
      </c>
      <c r="O7304" t="s">
        <v>786</v>
      </c>
      <c r="P7304" t="s">
        <v>792</v>
      </c>
      <c r="Q7304" t="s">
        <v>893</v>
      </c>
      <c r="R7304" t="s">
        <v>794</v>
      </c>
      <c r="S7304" t="s">
        <v>164</v>
      </c>
      <c r="T7304" t="s">
        <v>165</v>
      </c>
      <c r="U7304" t="s">
        <v>151</v>
      </c>
      <c r="V7304" t="s">
        <v>135</v>
      </c>
      <c r="W7304" t="s">
        <v>3301</v>
      </c>
      <c r="X7304" t="s">
        <v>3169</v>
      </c>
      <c r="AA7304" s="94">
        <v>160284.22499999998</v>
      </c>
      <c r="AB7304" s="94">
        <v>160284.23000000001</v>
      </c>
      <c r="AC7304">
        <f t="shared" si="228"/>
        <v>4000</v>
      </c>
      <c r="AD7304" t="str">
        <f t="shared" si="229"/>
        <v>322</v>
      </c>
    </row>
    <row r="7305" spans="1:30" hidden="1" x14ac:dyDescent="0.25">
      <c r="A7305" t="s">
        <v>1485</v>
      </c>
      <c r="B7305" t="s">
        <v>1486</v>
      </c>
      <c r="C7305" t="s">
        <v>870</v>
      </c>
      <c r="D7305" t="s">
        <v>430</v>
      </c>
      <c r="E7305" t="s">
        <v>790</v>
      </c>
      <c r="F7305" t="s">
        <v>431</v>
      </c>
      <c r="G7305" t="s">
        <v>4199</v>
      </c>
      <c r="H7305" t="s">
        <v>143</v>
      </c>
      <c r="I7305" t="s">
        <v>124</v>
      </c>
      <c r="J7305" t="s">
        <v>125</v>
      </c>
      <c r="K7305" t="s">
        <v>4404</v>
      </c>
      <c r="N7305" t="s">
        <v>873</v>
      </c>
      <c r="O7305" t="s">
        <v>874</v>
      </c>
      <c r="P7305" t="s">
        <v>875</v>
      </c>
      <c r="Q7305" t="s">
        <v>434</v>
      </c>
      <c r="R7305" t="s">
        <v>794</v>
      </c>
      <c r="S7305" t="s">
        <v>132</v>
      </c>
      <c r="T7305" t="s">
        <v>4201</v>
      </c>
      <c r="U7305" t="s">
        <v>151</v>
      </c>
      <c r="V7305" t="s">
        <v>135</v>
      </c>
      <c r="W7305" t="s">
        <v>136</v>
      </c>
      <c r="X7305" t="s">
        <v>4405</v>
      </c>
      <c r="Y7305" s="94">
        <v>142449432.36000001</v>
      </c>
      <c r="Z7305" s="94">
        <v>100500000</v>
      </c>
      <c r="AA7305" s="94">
        <v>0</v>
      </c>
      <c r="AB7305" s="94">
        <v>0</v>
      </c>
      <c r="AC7305">
        <f t="shared" si="228"/>
        <v>8000</v>
      </c>
      <c r="AD7305" t="str">
        <f t="shared" si="229"/>
        <v>321</v>
      </c>
    </row>
    <row r="7306" spans="1:30" hidden="1" x14ac:dyDescent="0.25">
      <c r="A7306" t="s">
        <v>4406</v>
      </c>
      <c r="B7306" t="s">
        <v>3242</v>
      </c>
      <c r="C7306" t="s">
        <v>4212</v>
      </c>
      <c r="D7306" t="s">
        <v>3011</v>
      </c>
      <c r="E7306" t="s">
        <v>790</v>
      </c>
      <c r="F7306" t="s">
        <v>431</v>
      </c>
      <c r="G7306" t="s">
        <v>4012</v>
      </c>
      <c r="H7306" t="s">
        <v>3181</v>
      </c>
      <c r="I7306" t="s">
        <v>124</v>
      </c>
      <c r="J7306" t="s">
        <v>125</v>
      </c>
      <c r="K7306" t="s">
        <v>4407</v>
      </c>
      <c r="N7306" t="s">
        <v>3245</v>
      </c>
      <c r="O7306" t="s">
        <v>3246</v>
      </c>
      <c r="P7306" t="s">
        <v>3920</v>
      </c>
      <c r="Q7306" t="s">
        <v>3013</v>
      </c>
      <c r="R7306" t="s">
        <v>794</v>
      </c>
      <c r="S7306" t="s">
        <v>132</v>
      </c>
      <c r="T7306" t="s">
        <v>4014</v>
      </c>
      <c r="U7306" t="s">
        <v>3183</v>
      </c>
      <c r="V7306" t="s">
        <v>135</v>
      </c>
      <c r="W7306" t="s">
        <v>136</v>
      </c>
      <c r="X7306" t="s">
        <v>4408</v>
      </c>
      <c r="Y7306" s="94">
        <v>3020339</v>
      </c>
      <c r="AA7306" s="94">
        <v>0</v>
      </c>
      <c r="AB7306" s="94">
        <v>0</v>
      </c>
      <c r="AC7306">
        <f t="shared" si="228"/>
        <v>8000</v>
      </c>
      <c r="AD7306" t="str">
        <f t="shared" si="229"/>
        <v>321</v>
      </c>
    </row>
    <row r="7307" spans="1:30" hidden="1" x14ac:dyDescent="0.25">
      <c r="A7307">
        <v>311113220100000</v>
      </c>
      <c r="B7307">
        <v>421</v>
      </c>
      <c r="C7307" t="s">
        <v>788</v>
      </c>
      <c r="D7307">
        <v>42403</v>
      </c>
      <c r="E7307">
        <v>2</v>
      </c>
      <c r="F7307">
        <v>11</v>
      </c>
      <c r="G7307" t="s">
        <v>160</v>
      </c>
      <c r="H7307" t="s">
        <v>143</v>
      </c>
      <c r="I7307" t="s">
        <v>124</v>
      </c>
      <c r="J7307" t="s">
        <v>2124</v>
      </c>
      <c r="K7307" t="s">
        <v>3167</v>
      </c>
      <c r="L7307" t="s">
        <v>4409</v>
      </c>
      <c r="N7307" t="s">
        <v>705</v>
      </c>
      <c r="O7307" t="s">
        <v>786</v>
      </c>
      <c r="P7307" t="s">
        <v>792</v>
      </c>
      <c r="Q7307" t="s">
        <v>893</v>
      </c>
      <c r="R7307" t="s">
        <v>794</v>
      </c>
      <c r="S7307" t="s">
        <v>164</v>
      </c>
      <c r="T7307" t="s">
        <v>165</v>
      </c>
      <c r="U7307" t="s">
        <v>151</v>
      </c>
      <c r="V7307" t="s">
        <v>135</v>
      </c>
      <c r="W7307" t="s">
        <v>4410</v>
      </c>
      <c r="X7307" t="s">
        <v>3169</v>
      </c>
      <c r="AA7307" s="94">
        <v>143719.24</v>
      </c>
      <c r="AB7307" s="94">
        <v>143719.24</v>
      </c>
      <c r="AC7307">
        <f t="shared" si="228"/>
        <v>4000</v>
      </c>
      <c r="AD7307" t="str">
        <f t="shared" si="229"/>
        <v>322</v>
      </c>
    </row>
    <row r="7308" spans="1:30" hidden="1" x14ac:dyDescent="0.25">
      <c r="A7308">
        <v>311113220100000</v>
      </c>
      <c r="B7308">
        <v>421</v>
      </c>
      <c r="C7308" t="s">
        <v>788</v>
      </c>
      <c r="D7308">
        <v>42403</v>
      </c>
      <c r="E7308">
        <v>2</v>
      </c>
      <c r="F7308">
        <v>11</v>
      </c>
      <c r="G7308" t="s">
        <v>160</v>
      </c>
      <c r="H7308" t="s">
        <v>143</v>
      </c>
      <c r="I7308" t="s">
        <v>124</v>
      </c>
      <c r="J7308" t="s">
        <v>4411</v>
      </c>
      <c r="K7308" t="s">
        <v>3167</v>
      </c>
      <c r="L7308" t="s">
        <v>4412</v>
      </c>
      <c r="N7308" t="s">
        <v>705</v>
      </c>
      <c r="O7308" t="s">
        <v>786</v>
      </c>
      <c r="P7308" t="s">
        <v>792</v>
      </c>
      <c r="Q7308" t="s">
        <v>893</v>
      </c>
      <c r="R7308" t="s">
        <v>794</v>
      </c>
      <c r="S7308" t="s">
        <v>164</v>
      </c>
      <c r="T7308" t="s">
        <v>165</v>
      </c>
      <c r="U7308" t="s">
        <v>151</v>
      </c>
      <c r="V7308" t="s">
        <v>135</v>
      </c>
      <c r="W7308" t="s">
        <v>4413</v>
      </c>
      <c r="X7308" t="s">
        <v>3169</v>
      </c>
      <c r="AA7308" s="94">
        <v>143228.5</v>
      </c>
      <c r="AB7308" s="94">
        <v>143228.5</v>
      </c>
      <c r="AC7308">
        <f t="shared" si="228"/>
        <v>4000</v>
      </c>
      <c r="AD7308" t="str">
        <f t="shared" si="229"/>
        <v>322</v>
      </c>
    </row>
    <row r="7309" spans="1:30" hidden="1" x14ac:dyDescent="0.25">
      <c r="A7309" t="s">
        <v>1314</v>
      </c>
      <c r="B7309" t="s">
        <v>1315</v>
      </c>
      <c r="C7309" t="s">
        <v>157</v>
      </c>
      <c r="D7309" t="s">
        <v>1657</v>
      </c>
      <c r="E7309" t="s">
        <v>122</v>
      </c>
      <c r="F7309" t="s">
        <v>159</v>
      </c>
      <c r="G7309" t="s">
        <v>160</v>
      </c>
      <c r="H7309">
        <v>19</v>
      </c>
      <c r="I7309" t="s">
        <v>124</v>
      </c>
      <c r="J7309" t="s">
        <v>125</v>
      </c>
      <c r="K7309" t="s">
        <v>2010</v>
      </c>
      <c r="N7309" t="s">
        <v>1320</v>
      </c>
      <c r="O7309" t="s">
        <v>1321</v>
      </c>
      <c r="P7309" t="s">
        <v>162</v>
      </c>
      <c r="Q7309" t="s">
        <v>1661</v>
      </c>
      <c r="R7309" t="s">
        <v>131</v>
      </c>
      <c r="S7309" t="s">
        <v>164</v>
      </c>
      <c r="T7309" t="s">
        <v>165</v>
      </c>
      <c r="U7309" t="s">
        <v>134</v>
      </c>
      <c r="V7309" t="s">
        <v>135</v>
      </c>
      <c r="W7309" t="s">
        <v>136</v>
      </c>
      <c r="X7309" t="s">
        <v>2011</v>
      </c>
      <c r="Y7309" s="94">
        <v>251564.81</v>
      </c>
      <c r="Z7309" s="94">
        <v>125782.43</v>
      </c>
      <c r="AA7309" s="94">
        <v>129555.9029</v>
      </c>
      <c r="AB7309" s="94">
        <v>129555.9</v>
      </c>
      <c r="AC7309">
        <f t="shared" si="228"/>
        <v>4000</v>
      </c>
      <c r="AD7309" t="str">
        <f t="shared" si="229"/>
        <v>310</v>
      </c>
    </row>
    <row r="7310" spans="1:30" hidden="1" x14ac:dyDescent="0.25">
      <c r="A7310">
        <v>311113220100000</v>
      </c>
      <c r="B7310">
        <v>421</v>
      </c>
      <c r="C7310" t="s">
        <v>788</v>
      </c>
      <c r="D7310">
        <v>42403</v>
      </c>
      <c r="E7310">
        <v>2</v>
      </c>
      <c r="F7310">
        <v>11</v>
      </c>
      <c r="G7310" t="s">
        <v>160</v>
      </c>
      <c r="H7310" t="s">
        <v>143</v>
      </c>
      <c r="I7310" t="s">
        <v>124</v>
      </c>
      <c r="J7310" t="s">
        <v>3283</v>
      </c>
      <c r="K7310" t="s">
        <v>3167</v>
      </c>
      <c r="L7310" t="s">
        <v>4414</v>
      </c>
      <c r="N7310" t="s">
        <v>705</v>
      </c>
      <c r="O7310" t="s">
        <v>786</v>
      </c>
      <c r="P7310" t="s">
        <v>792</v>
      </c>
      <c r="Q7310" t="s">
        <v>893</v>
      </c>
      <c r="R7310" t="s">
        <v>794</v>
      </c>
      <c r="S7310" t="s">
        <v>164</v>
      </c>
      <c r="T7310" t="s">
        <v>165</v>
      </c>
      <c r="U7310" t="s">
        <v>151</v>
      </c>
      <c r="V7310" t="s">
        <v>135</v>
      </c>
      <c r="W7310" t="s">
        <v>3285</v>
      </c>
      <c r="X7310" t="s">
        <v>3169</v>
      </c>
      <c r="AA7310" s="94">
        <v>128262.40000000002</v>
      </c>
      <c r="AB7310" s="94">
        <v>128262.39999999999</v>
      </c>
      <c r="AC7310">
        <f t="shared" si="228"/>
        <v>4000</v>
      </c>
      <c r="AD7310" t="str">
        <f t="shared" si="229"/>
        <v>322</v>
      </c>
    </row>
    <row r="7311" spans="1:30" hidden="1" x14ac:dyDescent="0.25">
      <c r="A7311" t="s">
        <v>1276</v>
      </c>
      <c r="B7311" t="s">
        <v>385</v>
      </c>
      <c r="C7311" t="s">
        <v>157</v>
      </c>
      <c r="D7311" t="s">
        <v>1683</v>
      </c>
      <c r="E7311" t="s">
        <v>122</v>
      </c>
      <c r="F7311" t="s">
        <v>159</v>
      </c>
      <c r="G7311" t="s">
        <v>160</v>
      </c>
      <c r="H7311">
        <v>19</v>
      </c>
      <c r="I7311" t="s">
        <v>124</v>
      </c>
      <c r="J7311" t="s">
        <v>125</v>
      </c>
      <c r="K7311" t="s">
        <v>1279</v>
      </c>
      <c r="N7311" t="s">
        <v>1278</v>
      </c>
      <c r="O7311" t="s">
        <v>391</v>
      </c>
      <c r="P7311" t="s">
        <v>162</v>
      </c>
      <c r="Q7311" t="s">
        <v>1686</v>
      </c>
      <c r="R7311" t="s">
        <v>131</v>
      </c>
      <c r="S7311" t="s">
        <v>164</v>
      </c>
      <c r="T7311" t="s">
        <v>165</v>
      </c>
      <c r="U7311" t="s">
        <v>134</v>
      </c>
      <c r="V7311" t="s">
        <v>135</v>
      </c>
      <c r="W7311" t="s">
        <v>136</v>
      </c>
      <c r="X7311" t="s">
        <v>1280</v>
      </c>
      <c r="Y7311" s="94">
        <v>10000000</v>
      </c>
      <c r="Z7311" s="94">
        <v>107022.00000000001</v>
      </c>
      <c r="AA7311" s="94">
        <v>110232.66000000002</v>
      </c>
      <c r="AB7311" s="94">
        <v>110232.66</v>
      </c>
      <c r="AC7311">
        <f t="shared" si="228"/>
        <v>4000</v>
      </c>
      <c r="AD7311" t="str">
        <f t="shared" si="229"/>
        <v>307</v>
      </c>
    </row>
    <row r="7312" spans="1:30" hidden="1" x14ac:dyDescent="0.25">
      <c r="A7312">
        <v>311113220100000</v>
      </c>
      <c r="B7312">
        <v>421</v>
      </c>
      <c r="C7312" t="s">
        <v>788</v>
      </c>
      <c r="D7312">
        <v>42403</v>
      </c>
      <c r="E7312">
        <v>2</v>
      </c>
      <c r="F7312">
        <v>11</v>
      </c>
      <c r="G7312" t="s">
        <v>160</v>
      </c>
      <c r="H7312" t="s">
        <v>143</v>
      </c>
      <c r="I7312" t="s">
        <v>124</v>
      </c>
      <c r="J7312" t="s">
        <v>159</v>
      </c>
      <c r="K7312" t="s">
        <v>3167</v>
      </c>
      <c r="L7312" t="s">
        <v>4415</v>
      </c>
      <c r="N7312" t="s">
        <v>705</v>
      </c>
      <c r="O7312" t="s">
        <v>786</v>
      </c>
      <c r="P7312" t="s">
        <v>792</v>
      </c>
      <c r="Q7312" t="s">
        <v>893</v>
      </c>
      <c r="R7312" t="s">
        <v>794</v>
      </c>
      <c r="S7312" t="s">
        <v>164</v>
      </c>
      <c r="T7312" t="s">
        <v>165</v>
      </c>
      <c r="U7312" t="s">
        <v>151</v>
      </c>
      <c r="V7312" t="s">
        <v>135</v>
      </c>
      <c r="W7312" t="s">
        <v>3317</v>
      </c>
      <c r="X7312" t="s">
        <v>3169</v>
      </c>
      <c r="AA7312" s="94">
        <v>88393.310000000056</v>
      </c>
      <c r="AB7312" s="94">
        <v>88393.31</v>
      </c>
      <c r="AC7312">
        <f t="shared" si="228"/>
        <v>4000</v>
      </c>
      <c r="AD7312" t="str">
        <f t="shared" si="229"/>
        <v>322</v>
      </c>
    </row>
    <row r="7313" spans="1:30" hidden="1" x14ac:dyDescent="0.25">
      <c r="A7313" t="s">
        <v>1835</v>
      </c>
      <c r="B7313" t="s">
        <v>1836</v>
      </c>
      <c r="C7313" t="s">
        <v>1837</v>
      </c>
      <c r="D7313" t="s">
        <v>1683</v>
      </c>
      <c r="E7313" t="s">
        <v>122</v>
      </c>
      <c r="F7313" t="s">
        <v>159</v>
      </c>
      <c r="G7313" t="s">
        <v>160</v>
      </c>
      <c r="H7313">
        <v>19</v>
      </c>
      <c r="I7313" t="s">
        <v>124</v>
      </c>
      <c r="J7313" t="s">
        <v>125</v>
      </c>
      <c r="K7313" t="s">
        <v>1838</v>
      </c>
      <c r="N7313" t="s">
        <v>1839</v>
      </c>
      <c r="O7313" t="s">
        <v>1840</v>
      </c>
      <c r="P7313" t="s">
        <v>1841</v>
      </c>
      <c r="Q7313" t="s">
        <v>1686</v>
      </c>
      <c r="R7313" t="s">
        <v>131</v>
      </c>
      <c r="S7313" t="s">
        <v>164</v>
      </c>
      <c r="T7313" t="s">
        <v>165</v>
      </c>
      <c r="U7313" t="s">
        <v>134</v>
      </c>
      <c r="V7313" t="s">
        <v>135</v>
      </c>
      <c r="W7313" t="s">
        <v>136</v>
      </c>
      <c r="X7313" t="s">
        <v>1842</v>
      </c>
      <c r="Y7313" s="94">
        <v>155736</v>
      </c>
      <c r="Z7313" s="94">
        <v>77868</v>
      </c>
      <c r="AA7313" s="94">
        <v>80204.040000000008</v>
      </c>
      <c r="AB7313" s="94">
        <v>80204.039999999994</v>
      </c>
      <c r="AC7313">
        <f t="shared" si="228"/>
        <v>4000</v>
      </c>
      <c r="AD7313" t="str">
        <f t="shared" si="229"/>
        <v>308</v>
      </c>
    </row>
    <row r="7314" spans="1:30" hidden="1" x14ac:dyDescent="0.25">
      <c r="A7314" t="s">
        <v>2790</v>
      </c>
      <c r="B7314" t="s">
        <v>2791</v>
      </c>
      <c r="C7314" t="s">
        <v>157</v>
      </c>
      <c r="D7314" t="s">
        <v>1657</v>
      </c>
      <c r="E7314" t="s">
        <v>122</v>
      </c>
      <c r="F7314" t="s">
        <v>159</v>
      </c>
      <c r="G7314" t="s">
        <v>160</v>
      </c>
      <c r="H7314">
        <v>19</v>
      </c>
      <c r="I7314" t="s">
        <v>124</v>
      </c>
      <c r="J7314" t="s">
        <v>125</v>
      </c>
      <c r="K7314" t="s">
        <v>2796</v>
      </c>
      <c r="N7314" t="s">
        <v>2793</v>
      </c>
      <c r="O7314" t="s">
        <v>2794</v>
      </c>
      <c r="P7314" t="s">
        <v>162</v>
      </c>
      <c r="Q7314" t="s">
        <v>1661</v>
      </c>
      <c r="R7314" t="s">
        <v>131</v>
      </c>
      <c r="S7314" t="s">
        <v>164</v>
      </c>
      <c r="T7314" t="s">
        <v>165</v>
      </c>
      <c r="U7314" t="s">
        <v>134</v>
      </c>
      <c r="V7314" t="s">
        <v>135</v>
      </c>
      <c r="W7314" t="s">
        <v>136</v>
      </c>
      <c r="X7314" t="s">
        <v>2797</v>
      </c>
      <c r="Y7314" s="94">
        <v>0</v>
      </c>
      <c r="Z7314" s="94">
        <v>73563.53</v>
      </c>
      <c r="AA7314" s="94">
        <v>75770.435899999997</v>
      </c>
      <c r="AB7314" s="94">
        <v>75770.44</v>
      </c>
      <c r="AC7314">
        <f t="shared" si="228"/>
        <v>4000</v>
      </c>
      <c r="AD7314" t="str">
        <f t="shared" si="229"/>
        <v>315</v>
      </c>
    </row>
    <row r="7315" spans="1:30" hidden="1" x14ac:dyDescent="0.25">
      <c r="A7315">
        <v>311113220100000</v>
      </c>
      <c r="B7315">
        <v>421</v>
      </c>
      <c r="C7315" t="s">
        <v>788</v>
      </c>
      <c r="D7315">
        <v>42403</v>
      </c>
      <c r="E7315">
        <v>2</v>
      </c>
      <c r="F7315">
        <v>11</v>
      </c>
      <c r="G7315" t="s">
        <v>160</v>
      </c>
      <c r="H7315" t="s">
        <v>143</v>
      </c>
      <c r="I7315" t="s">
        <v>124</v>
      </c>
      <c r="J7315" t="s">
        <v>1847</v>
      </c>
      <c r="K7315" t="s">
        <v>3167</v>
      </c>
      <c r="L7315" t="s">
        <v>4416</v>
      </c>
      <c r="N7315" t="s">
        <v>705</v>
      </c>
      <c r="O7315" t="s">
        <v>786</v>
      </c>
      <c r="P7315" t="s">
        <v>792</v>
      </c>
      <c r="Q7315" t="s">
        <v>893</v>
      </c>
      <c r="R7315" t="s">
        <v>794</v>
      </c>
      <c r="S7315" t="s">
        <v>164</v>
      </c>
      <c r="T7315" t="s">
        <v>165</v>
      </c>
      <c r="U7315" t="s">
        <v>151</v>
      </c>
      <c r="V7315" t="s">
        <v>135</v>
      </c>
      <c r="W7315" t="s">
        <v>4417</v>
      </c>
      <c r="X7315" t="s">
        <v>3169</v>
      </c>
      <c r="AA7315" s="94">
        <v>75371.97000000003</v>
      </c>
      <c r="AB7315" s="94">
        <v>75371.97</v>
      </c>
      <c r="AC7315">
        <f t="shared" si="228"/>
        <v>4000</v>
      </c>
      <c r="AD7315" t="str">
        <f t="shared" si="229"/>
        <v>322</v>
      </c>
    </row>
    <row r="7316" spans="1:30" hidden="1" x14ac:dyDescent="0.25">
      <c r="A7316" t="s">
        <v>765</v>
      </c>
      <c r="B7316" t="s">
        <v>766</v>
      </c>
      <c r="C7316" t="s">
        <v>157</v>
      </c>
      <c r="D7316" t="s">
        <v>2123</v>
      </c>
      <c r="E7316" t="s">
        <v>122</v>
      </c>
      <c r="F7316" t="s">
        <v>159</v>
      </c>
      <c r="G7316" t="s">
        <v>160</v>
      </c>
      <c r="H7316">
        <v>19</v>
      </c>
      <c r="I7316" t="s">
        <v>124</v>
      </c>
      <c r="J7316" t="s">
        <v>125</v>
      </c>
      <c r="K7316" t="s">
        <v>780</v>
      </c>
      <c r="N7316" t="s">
        <v>768</v>
      </c>
      <c r="O7316" t="s">
        <v>769</v>
      </c>
      <c r="P7316" t="s">
        <v>162</v>
      </c>
      <c r="Q7316" t="s">
        <v>2128</v>
      </c>
      <c r="R7316" t="s">
        <v>131</v>
      </c>
      <c r="S7316" t="s">
        <v>164</v>
      </c>
      <c r="T7316" t="s">
        <v>165</v>
      </c>
      <c r="U7316" t="s">
        <v>134</v>
      </c>
      <c r="V7316" t="s">
        <v>135</v>
      </c>
      <c r="W7316" t="s">
        <v>136</v>
      </c>
      <c r="X7316" t="s">
        <v>781</v>
      </c>
      <c r="Y7316" s="94">
        <v>0</v>
      </c>
      <c r="Z7316" s="94">
        <v>50000</v>
      </c>
      <c r="AA7316" s="94">
        <v>51500</v>
      </c>
      <c r="AB7316" s="94">
        <v>51500</v>
      </c>
      <c r="AC7316">
        <f t="shared" si="228"/>
        <v>4000</v>
      </c>
      <c r="AD7316" t="str">
        <f t="shared" si="229"/>
        <v>304</v>
      </c>
    </row>
    <row r="7317" spans="1:30" hidden="1" x14ac:dyDescent="0.25">
      <c r="A7317" t="s">
        <v>2454</v>
      </c>
      <c r="B7317" t="s">
        <v>692</v>
      </c>
      <c r="C7317" t="s">
        <v>2455</v>
      </c>
      <c r="D7317" t="s">
        <v>4418</v>
      </c>
      <c r="E7317" t="s">
        <v>122</v>
      </c>
      <c r="F7317" t="s">
        <v>159</v>
      </c>
      <c r="G7317" t="s">
        <v>160</v>
      </c>
      <c r="H7317">
        <v>19</v>
      </c>
      <c r="I7317" t="s">
        <v>124</v>
      </c>
      <c r="J7317" t="s">
        <v>125</v>
      </c>
      <c r="K7317" t="s">
        <v>2456</v>
      </c>
      <c r="N7317" t="s">
        <v>2457</v>
      </c>
      <c r="O7317" t="s">
        <v>696</v>
      </c>
      <c r="P7317" t="s">
        <v>2458</v>
      </c>
      <c r="Q7317" t="s">
        <v>4419</v>
      </c>
      <c r="R7317" t="s">
        <v>131</v>
      </c>
      <c r="S7317" t="s">
        <v>164</v>
      </c>
      <c r="T7317" t="s">
        <v>165</v>
      </c>
      <c r="U7317" t="s">
        <v>134</v>
      </c>
      <c r="V7317" t="s">
        <v>135</v>
      </c>
      <c r="W7317" t="s">
        <v>136</v>
      </c>
      <c r="X7317" t="s">
        <v>2459</v>
      </c>
      <c r="Y7317" s="94">
        <v>94090.5</v>
      </c>
      <c r="Z7317" s="94">
        <v>47045.22</v>
      </c>
      <c r="AA7317" s="94">
        <v>48456.5766</v>
      </c>
      <c r="AB7317" s="94">
        <v>48456.58</v>
      </c>
      <c r="AC7317">
        <f t="shared" si="228"/>
        <v>4000</v>
      </c>
      <c r="AD7317" t="str">
        <f t="shared" si="229"/>
        <v>312</v>
      </c>
    </row>
    <row r="7318" spans="1:30" hidden="1" x14ac:dyDescent="0.25">
      <c r="A7318" t="s">
        <v>1398</v>
      </c>
      <c r="B7318" t="s">
        <v>385</v>
      </c>
      <c r="C7318" t="s">
        <v>157</v>
      </c>
      <c r="D7318" t="s">
        <v>1683</v>
      </c>
      <c r="E7318" t="s">
        <v>122</v>
      </c>
      <c r="F7318" t="s">
        <v>159</v>
      </c>
      <c r="G7318" t="s">
        <v>160</v>
      </c>
      <c r="H7318">
        <v>19</v>
      </c>
      <c r="I7318" t="s">
        <v>124</v>
      </c>
      <c r="J7318" t="s">
        <v>125</v>
      </c>
      <c r="K7318" t="s">
        <v>1401</v>
      </c>
      <c r="N7318" t="s">
        <v>1400</v>
      </c>
      <c r="O7318" t="s">
        <v>391</v>
      </c>
      <c r="P7318" t="s">
        <v>162</v>
      </c>
      <c r="Q7318" t="s">
        <v>1686</v>
      </c>
      <c r="R7318" t="s">
        <v>131</v>
      </c>
      <c r="S7318" t="s">
        <v>164</v>
      </c>
      <c r="T7318" t="s">
        <v>165</v>
      </c>
      <c r="U7318" t="s">
        <v>134</v>
      </c>
      <c r="V7318" t="s">
        <v>135</v>
      </c>
      <c r="W7318" t="s">
        <v>136</v>
      </c>
      <c r="X7318" t="s">
        <v>1402</v>
      </c>
      <c r="Y7318" s="94">
        <v>1545000</v>
      </c>
      <c r="Z7318" s="94">
        <v>38860</v>
      </c>
      <c r="AA7318" s="94">
        <v>40025.800000000003</v>
      </c>
      <c r="AB7318" s="94">
        <v>40025.800000000003</v>
      </c>
      <c r="AC7318">
        <f t="shared" si="228"/>
        <v>4000</v>
      </c>
      <c r="AD7318" t="str">
        <f t="shared" si="229"/>
        <v>307</v>
      </c>
    </row>
    <row r="7319" spans="1:30" hidden="1" x14ac:dyDescent="0.25">
      <c r="A7319" t="s">
        <v>323</v>
      </c>
      <c r="B7319" t="s">
        <v>324</v>
      </c>
      <c r="C7319" t="s">
        <v>325</v>
      </c>
      <c r="D7319" t="s">
        <v>3356</v>
      </c>
      <c r="E7319" t="s">
        <v>122</v>
      </c>
      <c r="F7319" t="s">
        <v>159</v>
      </c>
      <c r="G7319" t="s">
        <v>160</v>
      </c>
      <c r="H7319">
        <v>19</v>
      </c>
      <c r="I7319" t="s">
        <v>124</v>
      </c>
      <c r="J7319" t="s">
        <v>125</v>
      </c>
      <c r="K7319" t="s">
        <v>326</v>
      </c>
      <c r="N7319" t="s">
        <v>327</v>
      </c>
      <c r="O7319" t="s">
        <v>328</v>
      </c>
      <c r="P7319" t="s">
        <v>329</v>
      </c>
      <c r="Q7319" t="s">
        <v>3357</v>
      </c>
      <c r="R7319" t="s">
        <v>131</v>
      </c>
      <c r="S7319" t="s">
        <v>164</v>
      </c>
      <c r="T7319" t="s">
        <v>165</v>
      </c>
      <c r="U7319" t="s">
        <v>134</v>
      </c>
      <c r="V7319" t="s">
        <v>135</v>
      </c>
      <c r="W7319" t="s">
        <v>136</v>
      </c>
      <c r="X7319" t="s">
        <v>334</v>
      </c>
      <c r="Y7319" s="94">
        <v>0</v>
      </c>
      <c r="Z7319" s="94">
        <v>23820.6</v>
      </c>
      <c r="AA7319" s="94">
        <v>24535.218000000001</v>
      </c>
      <c r="AB7319" s="94">
        <v>24535.22</v>
      </c>
      <c r="AC7319">
        <f t="shared" si="228"/>
        <v>4000</v>
      </c>
      <c r="AD7319" t="str">
        <f t="shared" si="229"/>
        <v>302</v>
      </c>
    </row>
    <row r="7320" spans="1:30" hidden="1" x14ac:dyDescent="0.25">
      <c r="A7320">
        <v>211113040220001</v>
      </c>
      <c r="B7320" t="s">
        <v>766</v>
      </c>
      <c r="C7320" t="s">
        <v>825</v>
      </c>
      <c r="D7320" t="s">
        <v>3312</v>
      </c>
      <c r="E7320" t="s">
        <v>122</v>
      </c>
      <c r="F7320" t="s">
        <v>159</v>
      </c>
      <c r="G7320" t="s">
        <v>160</v>
      </c>
      <c r="H7320">
        <v>19</v>
      </c>
      <c r="I7320" t="s">
        <v>124</v>
      </c>
      <c r="J7320" t="s">
        <v>125</v>
      </c>
      <c r="K7320" t="s">
        <v>860</v>
      </c>
      <c r="N7320" t="s">
        <v>858</v>
      </c>
      <c r="O7320" t="s">
        <v>769</v>
      </c>
      <c r="P7320" t="s">
        <v>829</v>
      </c>
      <c r="Q7320" t="s">
        <v>3313</v>
      </c>
      <c r="R7320" t="s">
        <v>131</v>
      </c>
      <c r="S7320" t="s">
        <v>164</v>
      </c>
      <c r="T7320" t="s">
        <v>165</v>
      </c>
      <c r="U7320" t="s">
        <v>134</v>
      </c>
      <c r="V7320" t="s">
        <v>135</v>
      </c>
      <c r="W7320" t="s">
        <v>136</v>
      </c>
      <c r="X7320" t="s">
        <v>861</v>
      </c>
      <c r="Y7320" s="94">
        <v>156473.4</v>
      </c>
      <c r="Z7320" s="94">
        <v>19445.14</v>
      </c>
      <c r="AA7320" s="94">
        <v>20028.494200000001</v>
      </c>
      <c r="AB7320" s="94">
        <v>20028.490000000002</v>
      </c>
      <c r="AC7320">
        <f t="shared" si="228"/>
        <v>4000</v>
      </c>
      <c r="AD7320" t="str">
        <f t="shared" si="229"/>
        <v>304</v>
      </c>
    </row>
    <row r="7321" spans="1:30" hidden="1" x14ac:dyDescent="0.25">
      <c r="A7321" t="s">
        <v>573</v>
      </c>
      <c r="B7321" t="s">
        <v>379</v>
      </c>
      <c r="C7321" t="s">
        <v>470</v>
      </c>
      <c r="D7321" t="s">
        <v>3312</v>
      </c>
      <c r="E7321" t="s">
        <v>122</v>
      </c>
      <c r="F7321" t="s">
        <v>159</v>
      </c>
      <c r="G7321" t="s">
        <v>160</v>
      </c>
      <c r="H7321">
        <v>19</v>
      </c>
      <c r="I7321" t="s">
        <v>124</v>
      </c>
      <c r="J7321" t="s">
        <v>125</v>
      </c>
      <c r="K7321" t="s">
        <v>576</v>
      </c>
      <c r="N7321" t="s">
        <v>575</v>
      </c>
      <c r="O7321" t="s">
        <v>382</v>
      </c>
      <c r="P7321" t="s">
        <v>472</v>
      </c>
      <c r="Q7321" t="s">
        <v>3313</v>
      </c>
      <c r="R7321" t="s">
        <v>131</v>
      </c>
      <c r="S7321" t="s">
        <v>164</v>
      </c>
      <c r="T7321" t="s">
        <v>165</v>
      </c>
      <c r="U7321" t="s">
        <v>134</v>
      </c>
      <c r="V7321" t="s">
        <v>135</v>
      </c>
      <c r="W7321" t="s">
        <v>136</v>
      </c>
      <c r="X7321" t="s">
        <v>577</v>
      </c>
      <c r="Y7321" s="94">
        <v>251963.79</v>
      </c>
      <c r="Z7321" s="94">
        <v>18897.91</v>
      </c>
      <c r="AA7321" s="94">
        <v>19464.847300000001</v>
      </c>
      <c r="AB7321" s="94">
        <v>19464.849999999999</v>
      </c>
      <c r="AC7321">
        <f t="shared" si="228"/>
        <v>4000</v>
      </c>
      <c r="AD7321" t="str">
        <f t="shared" si="229"/>
        <v>303</v>
      </c>
    </row>
    <row r="7322" spans="1:30" hidden="1" x14ac:dyDescent="0.25">
      <c r="A7322" t="s">
        <v>1258</v>
      </c>
      <c r="B7322" t="s">
        <v>548</v>
      </c>
      <c r="C7322" t="s">
        <v>1259</v>
      </c>
      <c r="D7322" t="s">
        <v>1683</v>
      </c>
      <c r="E7322" t="s">
        <v>122</v>
      </c>
      <c r="F7322" t="s">
        <v>159</v>
      </c>
      <c r="G7322" t="s">
        <v>160</v>
      </c>
      <c r="H7322">
        <v>19</v>
      </c>
      <c r="I7322" t="s">
        <v>124</v>
      </c>
      <c r="J7322" t="s">
        <v>125</v>
      </c>
      <c r="K7322" t="s">
        <v>1260</v>
      </c>
      <c r="N7322" t="s">
        <v>1261</v>
      </c>
      <c r="O7322" t="s">
        <v>328</v>
      </c>
      <c r="P7322" t="s">
        <v>1262</v>
      </c>
      <c r="Q7322" t="s">
        <v>1686</v>
      </c>
      <c r="R7322" t="s">
        <v>131</v>
      </c>
      <c r="S7322" t="s">
        <v>164</v>
      </c>
      <c r="T7322" t="s">
        <v>165</v>
      </c>
      <c r="U7322" t="s">
        <v>134</v>
      </c>
      <c r="V7322" t="s">
        <v>135</v>
      </c>
      <c r="W7322" t="s">
        <v>136</v>
      </c>
      <c r="X7322" t="s">
        <v>1263</v>
      </c>
      <c r="Y7322" s="94">
        <v>20000</v>
      </c>
      <c r="Z7322" s="94">
        <v>10004</v>
      </c>
      <c r="AA7322" s="94">
        <v>10304.120000000001</v>
      </c>
      <c r="AB7322" s="94">
        <v>10304.120000000001</v>
      </c>
      <c r="AC7322">
        <f t="shared" si="228"/>
        <v>4000</v>
      </c>
      <c r="AD7322" t="str">
        <f t="shared" si="229"/>
        <v>306</v>
      </c>
    </row>
    <row r="7323" spans="1:30" hidden="1" x14ac:dyDescent="0.25">
      <c r="A7323" t="s">
        <v>2121</v>
      </c>
      <c r="B7323" t="s">
        <v>2069</v>
      </c>
      <c r="C7323" t="s">
        <v>2122</v>
      </c>
      <c r="D7323" t="s">
        <v>2123</v>
      </c>
      <c r="E7323" t="s">
        <v>122</v>
      </c>
      <c r="F7323" t="s">
        <v>159</v>
      </c>
      <c r="G7323" t="s">
        <v>2075</v>
      </c>
      <c r="H7323">
        <v>19</v>
      </c>
      <c r="I7323" t="s">
        <v>2208</v>
      </c>
      <c r="J7323" t="s">
        <v>125</v>
      </c>
      <c r="K7323" t="s">
        <v>2125</v>
      </c>
      <c r="N7323" t="s">
        <v>2126</v>
      </c>
      <c r="O7323" t="s">
        <v>2073</v>
      </c>
      <c r="P7323" t="s">
        <v>2127</v>
      </c>
      <c r="Q7323" t="s">
        <v>2128</v>
      </c>
      <c r="R7323" t="s">
        <v>131</v>
      </c>
      <c r="S7323" t="s">
        <v>164</v>
      </c>
      <c r="T7323" t="s">
        <v>2076</v>
      </c>
      <c r="U7323" t="s">
        <v>134</v>
      </c>
      <c r="V7323" t="s">
        <v>2209</v>
      </c>
      <c r="W7323" t="s">
        <v>136</v>
      </c>
      <c r="X7323" t="s">
        <v>2130</v>
      </c>
      <c r="Y7323" s="94">
        <v>33304390.800000001</v>
      </c>
      <c r="Z7323" s="94">
        <v>3759.8</v>
      </c>
      <c r="AA7323" s="94">
        <v>3872.5940000000005</v>
      </c>
      <c r="AB7323" s="94">
        <v>3872.59</v>
      </c>
      <c r="AC7323">
        <f t="shared" si="228"/>
        <v>4000</v>
      </c>
      <c r="AD7323" t="str">
        <f t="shared" si="229"/>
        <v>310</v>
      </c>
    </row>
    <row r="7324" spans="1:30" hidden="1" x14ac:dyDescent="0.25">
      <c r="A7324" t="s">
        <v>2460</v>
      </c>
      <c r="B7324" t="s">
        <v>903</v>
      </c>
      <c r="C7324" t="s">
        <v>2461</v>
      </c>
      <c r="D7324" t="s">
        <v>598</v>
      </c>
      <c r="E7324" t="s">
        <v>122</v>
      </c>
      <c r="F7324" t="s">
        <v>159</v>
      </c>
      <c r="G7324" t="s">
        <v>160</v>
      </c>
      <c r="H7324" t="s">
        <v>1847</v>
      </c>
      <c r="I7324" t="s">
        <v>124</v>
      </c>
      <c r="J7324" t="s">
        <v>125</v>
      </c>
      <c r="K7324" t="s">
        <v>2462</v>
      </c>
      <c r="N7324" t="s">
        <v>2463</v>
      </c>
      <c r="O7324" t="s">
        <v>907</v>
      </c>
      <c r="P7324" t="s">
        <v>2463</v>
      </c>
      <c r="Q7324" t="s">
        <v>602</v>
      </c>
      <c r="R7324" t="s">
        <v>131</v>
      </c>
      <c r="S7324" t="s">
        <v>164</v>
      </c>
      <c r="T7324" t="s">
        <v>165</v>
      </c>
      <c r="U7324" t="s">
        <v>1848</v>
      </c>
      <c r="V7324" t="s">
        <v>135</v>
      </c>
      <c r="W7324" t="s">
        <v>136</v>
      </c>
      <c r="X7324" t="s">
        <v>2464</v>
      </c>
      <c r="Y7324" s="94">
        <v>0</v>
      </c>
      <c r="Z7324" s="94">
        <v>3536</v>
      </c>
      <c r="AA7324" s="94">
        <v>3642.08</v>
      </c>
      <c r="AB7324" s="94">
        <v>3642.08</v>
      </c>
      <c r="AC7324">
        <f t="shared" si="228"/>
        <v>4000</v>
      </c>
      <c r="AD7324" t="str">
        <f t="shared" si="229"/>
        <v>321</v>
      </c>
    </row>
    <row r="7325" spans="1:30" hidden="1" x14ac:dyDescent="0.25">
      <c r="A7325">
        <v>311113220100000</v>
      </c>
      <c r="B7325">
        <v>421</v>
      </c>
      <c r="C7325" t="s">
        <v>788</v>
      </c>
      <c r="D7325">
        <v>42407</v>
      </c>
      <c r="E7325">
        <v>2</v>
      </c>
      <c r="F7325">
        <v>12</v>
      </c>
      <c r="G7325" t="s">
        <v>160</v>
      </c>
      <c r="H7325" t="s">
        <v>143</v>
      </c>
      <c r="I7325" t="s">
        <v>124</v>
      </c>
      <c r="J7325" t="s">
        <v>541</v>
      </c>
      <c r="K7325" t="s">
        <v>2510</v>
      </c>
      <c r="L7325" t="s">
        <v>4420</v>
      </c>
      <c r="N7325" t="s">
        <v>705</v>
      </c>
      <c r="O7325" t="s">
        <v>786</v>
      </c>
      <c r="P7325" t="s">
        <v>792</v>
      </c>
      <c r="Q7325" t="s">
        <v>793</v>
      </c>
      <c r="R7325" t="s">
        <v>794</v>
      </c>
      <c r="S7325" t="s">
        <v>795</v>
      </c>
      <c r="T7325" t="s">
        <v>165</v>
      </c>
      <c r="U7325" t="s">
        <v>151</v>
      </c>
      <c r="V7325" t="s">
        <v>135</v>
      </c>
      <c r="W7325" t="s">
        <v>3271</v>
      </c>
      <c r="X7325" t="s">
        <v>2512</v>
      </c>
      <c r="AA7325" s="94">
        <v>1594.6979999997652</v>
      </c>
      <c r="AB7325" s="94">
        <v>1594.7</v>
      </c>
      <c r="AC7325">
        <f t="shared" si="228"/>
        <v>4000</v>
      </c>
      <c r="AD7325" t="str">
        <f t="shared" si="229"/>
        <v>322</v>
      </c>
    </row>
    <row r="7326" spans="1:30" hidden="1" x14ac:dyDescent="0.25">
      <c r="A7326" t="s">
        <v>378</v>
      </c>
      <c r="B7326" t="s">
        <v>379</v>
      </c>
      <c r="C7326" t="s">
        <v>157</v>
      </c>
      <c r="D7326" t="s">
        <v>1657</v>
      </c>
      <c r="E7326" t="s">
        <v>122</v>
      </c>
      <c r="F7326" t="s">
        <v>159</v>
      </c>
      <c r="G7326" t="s">
        <v>160</v>
      </c>
      <c r="H7326">
        <v>19</v>
      </c>
      <c r="I7326" t="s">
        <v>124</v>
      </c>
      <c r="J7326" t="s">
        <v>125</v>
      </c>
      <c r="K7326" t="s">
        <v>383</v>
      </c>
      <c r="N7326" t="s">
        <v>381</v>
      </c>
      <c r="O7326" t="s">
        <v>382</v>
      </c>
      <c r="P7326" t="s">
        <v>162</v>
      </c>
      <c r="Q7326" t="s">
        <v>1661</v>
      </c>
      <c r="R7326" t="s">
        <v>131</v>
      </c>
      <c r="S7326" t="s">
        <v>164</v>
      </c>
      <c r="T7326" t="s">
        <v>165</v>
      </c>
      <c r="U7326" t="s">
        <v>134</v>
      </c>
      <c r="V7326" t="s">
        <v>135</v>
      </c>
      <c r="W7326" t="s">
        <v>136</v>
      </c>
      <c r="X7326" t="s">
        <v>384</v>
      </c>
      <c r="Y7326" s="94">
        <v>0</v>
      </c>
      <c r="Z7326" s="94">
        <v>19387000</v>
      </c>
      <c r="AA7326" s="94">
        <v>0</v>
      </c>
      <c r="AB7326" s="94">
        <v>0</v>
      </c>
      <c r="AC7326">
        <f t="shared" si="228"/>
        <v>4000</v>
      </c>
      <c r="AD7326" t="str">
        <f t="shared" si="229"/>
        <v>303</v>
      </c>
    </row>
    <row r="7327" spans="1:30" hidden="1" x14ac:dyDescent="0.25">
      <c r="A7327" t="s">
        <v>591</v>
      </c>
      <c r="B7327" t="s">
        <v>692</v>
      </c>
      <c r="C7327" t="s">
        <v>609</v>
      </c>
      <c r="D7327" t="s">
        <v>1683</v>
      </c>
      <c r="E7327" t="s">
        <v>122</v>
      </c>
      <c r="F7327" t="s">
        <v>431</v>
      </c>
      <c r="G7327" t="s">
        <v>3106</v>
      </c>
      <c r="H7327" t="s">
        <v>143</v>
      </c>
      <c r="I7327" t="s">
        <v>124</v>
      </c>
      <c r="J7327" t="s">
        <v>125</v>
      </c>
      <c r="K7327" t="s">
        <v>4421</v>
      </c>
      <c r="N7327" t="s">
        <v>593</v>
      </c>
      <c r="O7327" t="s">
        <v>696</v>
      </c>
      <c r="P7327" t="s">
        <v>612</v>
      </c>
      <c r="Q7327" t="s">
        <v>1686</v>
      </c>
      <c r="R7327" t="s">
        <v>131</v>
      </c>
      <c r="S7327" t="s">
        <v>132</v>
      </c>
      <c r="T7327" t="s">
        <v>3107</v>
      </c>
      <c r="U7327" t="s">
        <v>151</v>
      </c>
      <c r="V7327" t="s">
        <v>135</v>
      </c>
      <c r="W7327" t="s">
        <v>136</v>
      </c>
      <c r="X7327" t="s">
        <v>4422</v>
      </c>
      <c r="Z7327" s="94">
        <v>2300000.88</v>
      </c>
      <c r="AA7327" s="94">
        <v>0</v>
      </c>
      <c r="AB7327" s="94">
        <v>0</v>
      </c>
      <c r="AC7327">
        <f t="shared" si="228"/>
        <v>4000</v>
      </c>
      <c r="AD7327" t="str">
        <f t="shared" si="229"/>
        <v>303</v>
      </c>
    </row>
    <row r="7328" spans="1:30" hidden="1" x14ac:dyDescent="0.25">
      <c r="A7328" t="s">
        <v>752</v>
      </c>
      <c r="B7328" t="s">
        <v>692</v>
      </c>
      <c r="C7328" t="s">
        <v>758</v>
      </c>
      <c r="D7328" t="s">
        <v>1657</v>
      </c>
      <c r="E7328" t="s">
        <v>122</v>
      </c>
      <c r="F7328" t="s">
        <v>159</v>
      </c>
      <c r="G7328" t="s">
        <v>160</v>
      </c>
      <c r="H7328">
        <v>19</v>
      </c>
      <c r="I7328" t="s">
        <v>124</v>
      </c>
      <c r="J7328" t="s">
        <v>125</v>
      </c>
      <c r="K7328" t="s">
        <v>754</v>
      </c>
      <c r="N7328" t="s">
        <v>755</v>
      </c>
      <c r="O7328" t="s">
        <v>696</v>
      </c>
      <c r="P7328" t="s">
        <v>756</v>
      </c>
      <c r="Q7328" t="s">
        <v>1661</v>
      </c>
      <c r="R7328" t="s">
        <v>131</v>
      </c>
      <c r="S7328" t="s">
        <v>164</v>
      </c>
      <c r="T7328" t="s">
        <v>165</v>
      </c>
      <c r="U7328" t="s">
        <v>134</v>
      </c>
      <c r="V7328" t="s">
        <v>135</v>
      </c>
      <c r="W7328" t="s">
        <v>136</v>
      </c>
      <c r="X7328" t="s">
        <v>757</v>
      </c>
      <c r="Y7328" s="94">
        <v>2163000</v>
      </c>
      <c r="Z7328" s="94">
        <v>0</v>
      </c>
      <c r="AA7328" s="94">
        <v>0</v>
      </c>
      <c r="AB7328" s="94">
        <v>0</v>
      </c>
      <c r="AC7328">
        <f t="shared" si="228"/>
        <v>4000</v>
      </c>
      <c r="AD7328" t="str">
        <f t="shared" si="229"/>
        <v>303</v>
      </c>
    </row>
    <row r="7329" spans="1:30" hidden="1" x14ac:dyDescent="0.25">
      <c r="A7329" t="s">
        <v>765</v>
      </c>
      <c r="B7329" t="s">
        <v>766</v>
      </c>
      <c r="C7329" t="s">
        <v>4423</v>
      </c>
      <c r="D7329" t="s">
        <v>1657</v>
      </c>
      <c r="E7329" t="s">
        <v>122</v>
      </c>
      <c r="F7329" t="s">
        <v>159</v>
      </c>
      <c r="G7329" t="s">
        <v>160</v>
      </c>
      <c r="H7329">
        <v>19</v>
      </c>
      <c r="I7329" t="s">
        <v>124</v>
      </c>
      <c r="J7329" t="s">
        <v>125</v>
      </c>
      <c r="K7329" t="s">
        <v>4424</v>
      </c>
      <c r="N7329" t="s">
        <v>768</v>
      </c>
      <c r="O7329" t="s">
        <v>769</v>
      </c>
      <c r="P7329" t="s">
        <v>4425</v>
      </c>
      <c r="Q7329" t="s">
        <v>1661</v>
      </c>
      <c r="R7329" t="s">
        <v>131</v>
      </c>
      <c r="S7329" t="s">
        <v>164</v>
      </c>
      <c r="T7329" t="s">
        <v>165</v>
      </c>
      <c r="U7329" t="s">
        <v>134</v>
      </c>
      <c r="V7329" t="s">
        <v>135</v>
      </c>
      <c r="W7329" t="s">
        <v>136</v>
      </c>
      <c r="X7329" t="s">
        <v>4426</v>
      </c>
      <c r="Y7329" s="94">
        <v>1000000</v>
      </c>
      <c r="Z7329" s="94">
        <v>500002</v>
      </c>
      <c r="AA7329" s="94">
        <v>0</v>
      </c>
      <c r="AB7329" s="94">
        <v>0</v>
      </c>
      <c r="AC7329">
        <f t="shared" si="228"/>
        <v>4000</v>
      </c>
      <c r="AD7329" t="str">
        <f t="shared" si="229"/>
        <v>304</v>
      </c>
    </row>
    <row r="7330" spans="1:30" hidden="1" x14ac:dyDescent="0.25">
      <c r="A7330">
        <v>211113040220001</v>
      </c>
      <c r="B7330" t="s">
        <v>766</v>
      </c>
      <c r="C7330" t="s">
        <v>825</v>
      </c>
      <c r="D7330" t="s">
        <v>2919</v>
      </c>
      <c r="E7330" t="s">
        <v>122</v>
      </c>
      <c r="F7330" t="s">
        <v>159</v>
      </c>
      <c r="G7330" t="s">
        <v>160</v>
      </c>
      <c r="H7330">
        <v>19</v>
      </c>
      <c r="I7330" t="s">
        <v>124</v>
      </c>
      <c r="J7330" t="s">
        <v>125</v>
      </c>
      <c r="K7330" t="s">
        <v>860</v>
      </c>
      <c r="N7330" t="s">
        <v>858</v>
      </c>
      <c r="O7330" t="s">
        <v>769</v>
      </c>
      <c r="P7330" t="s">
        <v>829</v>
      </c>
      <c r="Q7330" t="s">
        <v>2920</v>
      </c>
      <c r="R7330" t="s">
        <v>131</v>
      </c>
      <c r="S7330" t="s">
        <v>164</v>
      </c>
      <c r="T7330" t="s">
        <v>165</v>
      </c>
      <c r="U7330" t="s">
        <v>134</v>
      </c>
      <c r="V7330" t="s">
        <v>135</v>
      </c>
      <c r="W7330" t="s">
        <v>136</v>
      </c>
      <c r="X7330" t="s">
        <v>861</v>
      </c>
      <c r="Y7330" s="94">
        <v>5150000.04</v>
      </c>
      <c r="Z7330" s="94">
        <v>0</v>
      </c>
      <c r="AA7330" s="94">
        <v>0</v>
      </c>
      <c r="AB7330" s="94">
        <v>0</v>
      </c>
      <c r="AC7330">
        <f t="shared" si="228"/>
        <v>4000</v>
      </c>
      <c r="AD7330" t="str">
        <f t="shared" si="229"/>
        <v>304</v>
      </c>
    </row>
    <row r="7331" spans="1:30" hidden="1" x14ac:dyDescent="0.25">
      <c r="A7331">
        <v>211113040220001</v>
      </c>
      <c r="B7331" t="s">
        <v>766</v>
      </c>
      <c r="C7331" t="s">
        <v>825</v>
      </c>
      <c r="D7331" t="s">
        <v>1683</v>
      </c>
      <c r="E7331" t="s">
        <v>122</v>
      </c>
      <c r="F7331" t="s">
        <v>159</v>
      </c>
      <c r="G7331" t="s">
        <v>160</v>
      </c>
      <c r="H7331">
        <v>19</v>
      </c>
      <c r="I7331" t="s">
        <v>124</v>
      </c>
      <c r="J7331" t="s">
        <v>125</v>
      </c>
      <c r="K7331" t="s">
        <v>860</v>
      </c>
      <c r="N7331" t="s">
        <v>858</v>
      </c>
      <c r="O7331" t="s">
        <v>769</v>
      </c>
      <c r="P7331" t="s">
        <v>829</v>
      </c>
      <c r="Q7331" t="s">
        <v>1686</v>
      </c>
      <c r="R7331" t="s">
        <v>131</v>
      </c>
      <c r="S7331" t="s">
        <v>164</v>
      </c>
      <c r="T7331" t="s">
        <v>165</v>
      </c>
      <c r="U7331" t="s">
        <v>134</v>
      </c>
      <c r="V7331" t="s">
        <v>135</v>
      </c>
      <c r="W7331" t="s">
        <v>136</v>
      </c>
      <c r="X7331" t="s">
        <v>861</v>
      </c>
      <c r="Y7331" s="94">
        <v>1371073.29</v>
      </c>
      <c r="Z7331" s="94">
        <v>0</v>
      </c>
      <c r="AA7331" s="94">
        <v>0</v>
      </c>
      <c r="AB7331" s="94">
        <v>0</v>
      </c>
      <c r="AC7331">
        <f t="shared" si="228"/>
        <v>4000</v>
      </c>
      <c r="AD7331" t="str">
        <f t="shared" si="229"/>
        <v>304</v>
      </c>
    </row>
    <row r="7332" spans="1:30" hidden="1" x14ac:dyDescent="0.25">
      <c r="A7332" t="s">
        <v>1835</v>
      </c>
      <c r="B7332" t="s">
        <v>1836</v>
      </c>
      <c r="C7332" t="s">
        <v>1837</v>
      </c>
      <c r="D7332" t="s">
        <v>3131</v>
      </c>
      <c r="E7332" t="s">
        <v>122</v>
      </c>
      <c r="F7332" t="s">
        <v>159</v>
      </c>
      <c r="G7332" t="s">
        <v>4427</v>
      </c>
      <c r="H7332">
        <v>19</v>
      </c>
      <c r="I7332" t="s">
        <v>124</v>
      </c>
      <c r="J7332" t="s">
        <v>125</v>
      </c>
      <c r="K7332" t="s">
        <v>1838</v>
      </c>
      <c r="N7332" t="s">
        <v>1839</v>
      </c>
      <c r="O7332" t="s">
        <v>1840</v>
      </c>
      <c r="P7332" t="s">
        <v>1841</v>
      </c>
      <c r="Q7332" t="s">
        <v>3132</v>
      </c>
      <c r="R7332" t="s">
        <v>131</v>
      </c>
      <c r="S7332" t="s">
        <v>164</v>
      </c>
      <c r="T7332" t="s">
        <v>4428</v>
      </c>
      <c r="U7332" t="s">
        <v>134</v>
      </c>
      <c r="V7332" t="s">
        <v>135</v>
      </c>
      <c r="W7332" t="s">
        <v>136</v>
      </c>
      <c r="X7332" t="s">
        <v>1842</v>
      </c>
      <c r="Y7332" s="94">
        <v>0</v>
      </c>
      <c r="Z7332" s="94">
        <v>0</v>
      </c>
      <c r="AA7332" s="94">
        <v>0</v>
      </c>
      <c r="AB7332" s="94">
        <v>0</v>
      </c>
      <c r="AC7332">
        <f t="shared" si="228"/>
        <v>4000</v>
      </c>
      <c r="AD7332" t="str">
        <f t="shared" si="229"/>
        <v>308</v>
      </c>
    </row>
    <row r="7333" spans="1:30" hidden="1" x14ac:dyDescent="0.25">
      <c r="A7333" t="s">
        <v>1942</v>
      </c>
      <c r="B7333" t="s">
        <v>1836</v>
      </c>
      <c r="C7333" t="s">
        <v>470</v>
      </c>
      <c r="D7333" t="s">
        <v>1683</v>
      </c>
      <c r="E7333" t="s">
        <v>122</v>
      </c>
      <c r="F7333" t="s">
        <v>159</v>
      </c>
      <c r="G7333" t="s">
        <v>160</v>
      </c>
      <c r="H7333">
        <v>19</v>
      </c>
      <c r="I7333" t="s">
        <v>124</v>
      </c>
      <c r="J7333" t="s">
        <v>125</v>
      </c>
      <c r="K7333" t="s">
        <v>1943</v>
      </c>
      <c r="N7333" t="s">
        <v>1944</v>
      </c>
      <c r="O7333" t="s">
        <v>1840</v>
      </c>
      <c r="P7333" t="s">
        <v>472</v>
      </c>
      <c r="Q7333" t="s">
        <v>1686</v>
      </c>
      <c r="R7333" t="s">
        <v>131</v>
      </c>
      <c r="S7333" t="s">
        <v>164</v>
      </c>
      <c r="T7333" t="s">
        <v>165</v>
      </c>
      <c r="U7333" t="s">
        <v>134</v>
      </c>
      <c r="V7333" t="s">
        <v>135</v>
      </c>
      <c r="W7333" t="s">
        <v>136</v>
      </c>
      <c r="X7333" t="s">
        <v>1945</v>
      </c>
      <c r="Y7333" s="94">
        <v>240000</v>
      </c>
      <c r="Z7333" s="94">
        <v>0</v>
      </c>
      <c r="AA7333" s="94">
        <v>0</v>
      </c>
      <c r="AB7333" s="94">
        <v>0</v>
      </c>
      <c r="AC7333">
        <f t="shared" si="228"/>
        <v>4000</v>
      </c>
      <c r="AD7333" t="str">
        <f t="shared" si="229"/>
        <v>308</v>
      </c>
    </row>
    <row r="7334" spans="1:30" hidden="1" x14ac:dyDescent="0.25">
      <c r="A7334" t="s">
        <v>2115</v>
      </c>
      <c r="B7334" t="s">
        <v>1315</v>
      </c>
      <c r="C7334" t="s">
        <v>1316</v>
      </c>
      <c r="D7334" t="s">
        <v>2919</v>
      </c>
      <c r="E7334" t="s">
        <v>122</v>
      </c>
      <c r="F7334" t="s">
        <v>159</v>
      </c>
      <c r="G7334" t="s">
        <v>160</v>
      </c>
      <c r="H7334">
        <v>19</v>
      </c>
      <c r="I7334" t="s">
        <v>124</v>
      </c>
      <c r="J7334" t="s">
        <v>125</v>
      </c>
      <c r="K7334" t="s">
        <v>2449</v>
      </c>
      <c r="N7334" t="s">
        <v>2117</v>
      </c>
      <c r="O7334" t="s">
        <v>1321</v>
      </c>
      <c r="P7334" t="s">
        <v>1322</v>
      </c>
      <c r="Q7334" t="s">
        <v>2920</v>
      </c>
      <c r="R7334" t="s">
        <v>131</v>
      </c>
      <c r="S7334" t="s">
        <v>164</v>
      </c>
      <c r="T7334" t="s">
        <v>165</v>
      </c>
      <c r="U7334" t="s">
        <v>134</v>
      </c>
      <c r="V7334" t="s">
        <v>135</v>
      </c>
      <c r="W7334" t="s">
        <v>136</v>
      </c>
      <c r="X7334" t="s">
        <v>2451</v>
      </c>
      <c r="Y7334" s="94">
        <v>0</v>
      </c>
      <c r="Z7334" s="94">
        <v>0</v>
      </c>
      <c r="AA7334" s="94">
        <v>0</v>
      </c>
      <c r="AB7334" s="94">
        <v>0</v>
      </c>
      <c r="AC7334">
        <f t="shared" si="228"/>
        <v>4000</v>
      </c>
      <c r="AD7334" t="str">
        <f t="shared" si="229"/>
        <v>310</v>
      </c>
    </row>
    <row r="7335" spans="1:30" hidden="1" x14ac:dyDescent="0.25">
      <c r="A7335" t="s">
        <v>2121</v>
      </c>
      <c r="B7335" t="s">
        <v>2069</v>
      </c>
      <c r="C7335" t="s">
        <v>2122</v>
      </c>
      <c r="D7335" t="s">
        <v>2123</v>
      </c>
      <c r="E7335" t="s">
        <v>122</v>
      </c>
      <c r="F7335" t="s">
        <v>159</v>
      </c>
      <c r="G7335" t="s">
        <v>2075</v>
      </c>
      <c r="H7335">
        <v>19</v>
      </c>
      <c r="I7335" t="s">
        <v>3295</v>
      </c>
      <c r="J7335" t="s">
        <v>125</v>
      </c>
      <c r="K7335" t="s">
        <v>2125</v>
      </c>
      <c r="N7335" t="s">
        <v>2126</v>
      </c>
      <c r="O7335" t="s">
        <v>2073</v>
      </c>
      <c r="P7335" t="s">
        <v>2127</v>
      </c>
      <c r="Q7335" t="s">
        <v>2128</v>
      </c>
      <c r="R7335" t="s">
        <v>131</v>
      </c>
      <c r="S7335" t="s">
        <v>164</v>
      </c>
      <c r="T7335" t="s">
        <v>2076</v>
      </c>
      <c r="U7335" t="s">
        <v>134</v>
      </c>
      <c r="V7335" t="s">
        <v>4429</v>
      </c>
      <c r="W7335" t="s">
        <v>136</v>
      </c>
      <c r="X7335" t="s">
        <v>2130</v>
      </c>
      <c r="Y7335" s="94">
        <v>22926770</v>
      </c>
      <c r="Z7335" s="94">
        <v>0</v>
      </c>
      <c r="AA7335" s="94">
        <v>0</v>
      </c>
      <c r="AB7335" s="94">
        <v>0</v>
      </c>
      <c r="AC7335">
        <f t="shared" si="228"/>
        <v>4000</v>
      </c>
      <c r="AD7335" t="str">
        <f t="shared" si="229"/>
        <v>310</v>
      </c>
    </row>
    <row r="7336" spans="1:30" hidden="1" x14ac:dyDescent="0.25">
      <c r="A7336" t="s">
        <v>2121</v>
      </c>
      <c r="B7336" t="s">
        <v>2069</v>
      </c>
      <c r="C7336" t="s">
        <v>2122</v>
      </c>
      <c r="D7336" t="s">
        <v>2123</v>
      </c>
      <c r="E7336" t="s">
        <v>122</v>
      </c>
      <c r="F7336" t="s">
        <v>159</v>
      </c>
      <c r="G7336" t="s">
        <v>2075</v>
      </c>
      <c r="H7336">
        <v>19</v>
      </c>
      <c r="I7336" t="s">
        <v>3283</v>
      </c>
      <c r="J7336" t="s">
        <v>125</v>
      </c>
      <c r="K7336" t="s">
        <v>2125</v>
      </c>
      <c r="N7336" t="s">
        <v>2126</v>
      </c>
      <c r="O7336" t="s">
        <v>2073</v>
      </c>
      <c r="P7336" t="s">
        <v>2127</v>
      </c>
      <c r="Q7336" t="s">
        <v>2128</v>
      </c>
      <c r="R7336" t="s">
        <v>131</v>
      </c>
      <c r="S7336" t="s">
        <v>164</v>
      </c>
      <c r="T7336" t="s">
        <v>2076</v>
      </c>
      <c r="U7336" t="s">
        <v>134</v>
      </c>
      <c r="V7336" t="s">
        <v>4430</v>
      </c>
      <c r="W7336" t="s">
        <v>136</v>
      </c>
      <c r="X7336" t="s">
        <v>2130</v>
      </c>
      <c r="Y7336" s="94">
        <v>10835600</v>
      </c>
      <c r="Z7336" s="94">
        <v>0</v>
      </c>
      <c r="AA7336" s="94">
        <v>0</v>
      </c>
      <c r="AB7336" s="94">
        <v>0</v>
      </c>
      <c r="AC7336">
        <f t="shared" si="228"/>
        <v>4000</v>
      </c>
      <c r="AD7336" t="str">
        <f t="shared" si="229"/>
        <v>310</v>
      </c>
    </row>
    <row r="7337" spans="1:30" hidden="1" x14ac:dyDescent="0.25">
      <c r="A7337" t="s">
        <v>1655</v>
      </c>
      <c r="B7337" t="s">
        <v>692</v>
      </c>
      <c r="C7337" t="s">
        <v>2436</v>
      </c>
      <c r="D7337" t="s">
        <v>1683</v>
      </c>
      <c r="E7337" t="s">
        <v>122</v>
      </c>
      <c r="F7337" t="s">
        <v>159</v>
      </c>
      <c r="G7337" t="s">
        <v>160</v>
      </c>
      <c r="H7337">
        <v>19</v>
      </c>
      <c r="I7337" t="s">
        <v>124</v>
      </c>
      <c r="J7337" t="s">
        <v>125</v>
      </c>
      <c r="K7337" t="s">
        <v>2437</v>
      </c>
      <c r="N7337" t="s">
        <v>1659</v>
      </c>
      <c r="O7337" t="s">
        <v>696</v>
      </c>
      <c r="P7337" t="s">
        <v>2438</v>
      </c>
      <c r="Q7337" t="s">
        <v>1686</v>
      </c>
      <c r="R7337" t="s">
        <v>131</v>
      </c>
      <c r="S7337" t="s">
        <v>164</v>
      </c>
      <c r="T7337" t="s">
        <v>165</v>
      </c>
      <c r="U7337" t="s">
        <v>134</v>
      </c>
      <c r="V7337" t="s">
        <v>135</v>
      </c>
      <c r="W7337" t="s">
        <v>136</v>
      </c>
      <c r="X7337" t="s">
        <v>2439</v>
      </c>
      <c r="Y7337" s="94">
        <v>12360000</v>
      </c>
      <c r="Z7337" s="94">
        <v>0</v>
      </c>
      <c r="AA7337" s="94">
        <v>0</v>
      </c>
      <c r="AB7337" s="94">
        <v>0</v>
      </c>
      <c r="AC7337">
        <f t="shared" si="228"/>
        <v>4000</v>
      </c>
      <c r="AD7337" t="str">
        <f t="shared" si="229"/>
        <v>312</v>
      </c>
    </row>
    <row r="7338" spans="1:30" hidden="1" x14ac:dyDescent="0.25">
      <c r="A7338" t="s">
        <v>1655</v>
      </c>
      <c r="B7338" t="s">
        <v>692</v>
      </c>
      <c r="C7338" t="s">
        <v>2401</v>
      </c>
      <c r="D7338" t="s">
        <v>1683</v>
      </c>
      <c r="E7338" t="s">
        <v>122</v>
      </c>
      <c r="F7338" t="s">
        <v>159</v>
      </c>
      <c r="G7338" t="s">
        <v>160</v>
      </c>
      <c r="H7338">
        <v>19</v>
      </c>
      <c r="I7338" t="s">
        <v>124</v>
      </c>
      <c r="J7338" t="s">
        <v>125</v>
      </c>
      <c r="K7338" t="s">
        <v>2409</v>
      </c>
      <c r="N7338" t="s">
        <v>1659</v>
      </c>
      <c r="O7338" t="s">
        <v>696</v>
      </c>
      <c r="P7338" t="s">
        <v>2404</v>
      </c>
      <c r="Q7338" t="s">
        <v>1686</v>
      </c>
      <c r="R7338" t="s">
        <v>131</v>
      </c>
      <c r="S7338" t="s">
        <v>164</v>
      </c>
      <c r="T7338" t="s">
        <v>165</v>
      </c>
      <c r="U7338" t="s">
        <v>134</v>
      </c>
      <c r="V7338" t="s">
        <v>135</v>
      </c>
      <c r="W7338" t="s">
        <v>136</v>
      </c>
      <c r="X7338" t="s">
        <v>2410</v>
      </c>
      <c r="Y7338" s="94">
        <v>611820000</v>
      </c>
      <c r="Z7338" s="94">
        <v>591820000</v>
      </c>
      <c r="AA7338" s="94">
        <v>0</v>
      </c>
      <c r="AB7338" s="94">
        <v>0</v>
      </c>
      <c r="AC7338">
        <f t="shared" si="228"/>
        <v>4000</v>
      </c>
      <c r="AD7338" t="str">
        <f t="shared" si="229"/>
        <v>312</v>
      </c>
    </row>
    <row r="7339" spans="1:30" hidden="1" x14ac:dyDescent="0.25">
      <c r="A7339" t="s">
        <v>1655</v>
      </c>
      <c r="B7339" t="s">
        <v>692</v>
      </c>
      <c r="C7339" t="s">
        <v>2411</v>
      </c>
      <c r="D7339" t="s">
        <v>1683</v>
      </c>
      <c r="E7339" t="s">
        <v>122</v>
      </c>
      <c r="F7339" t="s">
        <v>159</v>
      </c>
      <c r="G7339" t="s">
        <v>160</v>
      </c>
      <c r="H7339">
        <v>19</v>
      </c>
      <c r="I7339" t="s">
        <v>124</v>
      </c>
      <c r="J7339" t="s">
        <v>125</v>
      </c>
      <c r="K7339" t="s">
        <v>2412</v>
      </c>
      <c r="N7339" t="s">
        <v>1659</v>
      </c>
      <c r="O7339" t="s">
        <v>696</v>
      </c>
      <c r="P7339" t="s">
        <v>2413</v>
      </c>
      <c r="Q7339" t="s">
        <v>1686</v>
      </c>
      <c r="R7339" t="s">
        <v>131</v>
      </c>
      <c r="S7339" t="s">
        <v>164</v>
      </c>
      <c r="T7339" t="s">
        <v>165</v>
      </c>
      <c r="U7339" t="s">
        <v>134</v>
      </c>
      <c r="V7339" t="s">
        <v>135</v>
      </c>
      <c r="W7339" t="s">
        <v>136</v>
      </c>
      <c r="X7339" t="s">
        <v>2414</v>
      </c>
      <c r="Y7339" s="94">
        <v>249260000</v>
      </c>
      <c r="Z7339" s="94">
        <v>249259999.99999994</v>
      </c>
      <c r="AA7339" s="94">
        <v>0</v>
      </c>
      <c r="AB7339" s="94">
        <v>0</v>
      </c>
      <c r="AC7339">
        <f t="shared" si="228"/>
        <v>4000</v>
      </c>
      <c r="AD7339" t="str">
        <f t="shared" si="229"/>
        <v>312</v>
      </c>
    </row>
    <row r="7340" spans="1:30" hidden="1" x14ac:dyDescent="0.25">
      <c r="A7340" t="s">
        <v>1655</v>
      </c>
      <c r="B7340" t="s">
        <v>692</v>
      </c>
      <c r="C7340" t="s">
        <v>2444</v>
      </c>
      <c r="D7340" t="s">
        <v>1683</v>
      </c>
      <c r="E7340" t="s">
        <v>122</v>
      </c>
      <c r="F7340" t="s">
        <v>159</v>
      </c>
      <c r="G7340" t="s">
        <v>160</v>
      </c>
      <c r="H7340">
        <v>19</v>
      </c>
      <c r="I7340" t="s">
        <v>124</v>
      </c>
      <c r="J7340" t="s">
        <v>125</v>
      </c>
      <c r="K7340" t="s">
        <v>2445</v>
      </c>
      <c r="N7340" t="s">
        <v>1659</v>
      </c>
      <c r="O7340" t="s">
        <v>696</v>
      </c>
      <c r="P7340" t="s">
        <v>2446</v>
      </c>
      <c r="Q7340" t="s">
        <v>1686</v>
      </c>
      <c r="R7340" t="s">
        <v>131</v>
      </c>
      <c r="S7340" t="s">
        <v>164</v>
      </c>
      <c r="T7340" t="s">
        <v>165</v>
      </c>
      <c r="U7340" t="s">
        <v>134</v>
      </c>
      <c r="V7340" t="s">
        <v>135</v>
      </c>
      <c r="W7340" t="s">
        <v>136</v>
      </c>
      <c r="X7340" t="s">
        <v>2447</v>
      </c>
      <c r="Y7340" s="94">
        <v>89519380</v>
      </c>
      <c r="Z7340" s="94">
        <v>32298029.746019397</v>
      </c>
      <c r="AA7340" s="94">
        <v>0</v>
      </c>
      <c r="AB7340" s="94">
        <v>0</v>
      </c>
      <c r="AC7340">
        <f t="shared" si="228"/>
        <v>4000</v>
      </c>
      <c r="AD7340" t="str">
        <f t="shared" si="229"/>
        <v>312</v>
      </c>
    </row>
    <row r="7341" spans="1:30" hidden="1" x14ac:dyDescent="0.25">
      <c r="A7341" t="s">
        <v>1655</v>
      </c>
      <c r="B7341" t="s">
        <v>692</v>
      </c>
      <c r="C7341" t="s">
        <v>2424</v>
      </c>
      <c r="D7341" t="s">
        <v>1683</v>
      </c>
      <c r="E7341" t="s">
        <v>122</v>
      </c>
      <c r="F7341" t="s">
        <v>159</v>
      </c>
      <c r="G7341" t="s">
        <v>160</v>
      </c>
      <c r="H7341">
        <v>19</v>
      </c>
      <c r="I7341" t="s">
        <v>124</v>
      </c>
      <c r="J7341" t="s">
        <v>125</v>
      </c>
      <c r="K7341" t="s">
        <v>2425</v>
      </c>
      <c r="N7341" t="s">
        <v>1659</v>
      </c>
      <c r="O7341" t="s">
        <v>696</v>
      </c>
      <c r="P7341" t="s">
        <v>2426</v>
      </c>
      <c r="Q7341" t="s">
        <v>1686</v>
      </c>
      <c r="R7341" t="s">
        <v>131</v>
      </c>
      <c r="S7341" t="s">
        <v>164</v>
      </c>
      <c r="T7341" t="s">
        <v>165</v>
      </c>
      <c r="U7341" t="s">
        <v>134</v>
      </c>
      <c r="V7341" t="s">
        <v>135</v>
      </c>
      <c r="W7341" t="s">
        <v>136</v>
      </c>
      <c r="X7341" t="s">
        <v>2427</v>
      </c>
      <c r="Y7341" s="94">
        <v>49500000</v>
      </c>
      <c r="Z7341" s="94">
        <v>40000000</v>
      </c>
      <c r="AA7341" s="94">
        <v>0</v>
      </c>
      <c r="AB7341" s="94">
        <v>0</v>
      </c>
      <c r="AC7341">
        <f t="shared" si="228"/>
        <v>4000</v>
      </c>
      <c r="AD7341" t="str">
        <f t="shared" si="229"/>
        <v>312</v>
      </c>
    </row>
    <row r="7342" spans="1:30" hidden="1" x14ac:dyDescent="0.25">
      <c r="A7342" t="s">
        <v>1655</v>
      </c>
      <c r="B7342" t="s">
        <v>692</v>
      </c>
      <c r="C7342" t="s">
        <v>2428</v>
      </c>
      <c r="D7342" t="s">
        <v>1683</v>
      </c>
      <c r="E7342" t="s">
        <v>122</v>
      </c>
      <c r="F7342" t="s">
        <v>159</v>
      </c>
      <c r="G7342" t="s">
        <v>160</v>
      </c>
      <c r="H7342">
        <v>19</v>
      </c>
      <c r="I7342" t="s">
        <v>124</v>
      </c>
      <c r="J7342" t="s">
        <v>125</v>
      </c>
      <c r="K7342" t="s">
        <v>2429</v>
      </c>
      <c r="N7342" t="s">
        <v>1659</v>
      </c>
      <c r="O7342" t="s">
        <v>696</v>
      </c>
      <c r="P7342" t="s">
        <v>2430</v>
      </c>
      <c r="Q7342" t="s">
        <v>1686</v>
      </c>
      <c r="R7342" t="s">
        <v>131</v>
      </c>
      <c r="S7342" t="s">
        <v>164</v>
      </c>
      <c r="T7342" t="s">
        <v>165</v>
      </c>
      <c r="U7342" t="s">
        <v>134</v>
      </c>
      <c r="V7342" t="s">
        <v>135</v>
      </c>
      <c r="W7342" t="s">
        <v>136</v>
      </c>
      <c r="X7342" t="s">
        <v>2431</v>
      </c>
      <c r="Y7342" s="94">
        <v>43500000</v>
      </c>
      <c r="Z7342" s="94">
        <v>30000000</v>
      </c>
      <c r="AA7342" s="94">
        <v>0</v>
      </c>
      <c r="AB7342" s="94">
        <v>0</v>
      </c>
      <c r="AC7342">
        <f t="shared" si="228"/>
        <v>4000</v>
      </c>
      <c r="AD7342" t="str">
        <f t="shared" si="229"/>
        <v>312</v>
      </c>
    </row>
    <row r="7343" spans="1:30" hidden="1" x14ac:dyDescent="0.25">
      <c r="A7343" t="s">
        <v>1655</v>
      </c>
      <c r="B7343" t="s">
        <v>692</v>
      </c>
      <c r="C7343" t="s">
        <v>2432</v>
      </c>
      <c r="D7343" t="s">
        <v>1683</v>
      </c>
      <c r="E7343" t="s">
        <v>122</v>
      </c>
      <c r="F7343" t="s">
        <v>159</v>
      </c>
      <c r="G7343" t="s">
        <v>160</v>
      </c>
      <c r="H7343">
        <v>19</v>
      </c>
      <c r="I7343" t="s">
        <v>124</v>
      </c>
      <c r="J7343" t="s">
        <v>125</v>
      </c>
      <c r="K7343" t="s">
        <v>2433</v>
      </c>
      <c r="N7343" t="s">
        <v>1659</v>
      </c>
      <c r="O7343" t="s">
        <v>696</v>
      </c>
      <c r="P7343" t="s">
        <v>2434</v>
      </c>
      <c r="Q7343" t="s">
        <v>1686</v>
      </c>
      <c r="R7343" t="s">
        <v>131</v>
      </c>
      <c r="S7343" t="s">
        <v>164</v>
      </c>
      <c r="T7343" t="s">
        <v>165</v>
      </c>
      <c r="U7343" t="s">
        <v>134</v>
      </c>
      <c r="V7343" t="s">
        <v>135</v>
      </c>
      <c r="W7343" t="s">
        <v>136</v>
      </c>
      <c r="X7343" t="s">
        <v>2435</v>
      </c>
      <c r="Y7343" s="94">
        <v>30000000</v>
      </c>
      <c r="Z7343" s="94">
        <v>0</v>
      </c>
      <c r="AA7343" s="94">
        <v>0</v>
      </c>
      <c r="AB7343" s="94">
        <v>0</v>
      </c>
      <c r="AC7343">
        <f t="shared" si="228"/>
        <v>4000</v>
      </c>
      <c r="AD7343" t="str">
        <f t="shared" si="229"/>
        <v>312</v>
      </c>
    </row>
    <row r="7344" spans="1:30" hidden="1" x14ac:dyDescent="0.25">
      <c r="A7344" t="s">
        <v>1655</v>
      </c>
      <c r="B7344" t="s">
        <v>692</v>
      </c>
      <c r="C7344" t="s">
        <v>2444</v>
      </c>
      <c r="D7344" t="s">
        <v>3356</v>
      </c>
      <c r="E7344" t="s">
        <v>122</v>
      </c>
      <c r="F7344" t="s">
        <v>159</v>
      </c>
      <c r="G7344" t="s">
        <v>160</v>
      </c>
      <c r="H7344">
        <v>19</v>
      </c>
      <c r="I7344" t="s">
        <v>124</v>
      </c>
      <c r="J7344" t="s">
        <v>125</v>
      </c>
      <c r="K7344" t="s">
        <v>2445</v>
      </c>
      <c r="N7344" t="s">
        <v>1659</v>
      </c>
      <c r="O7344" t="s">
        <v>696</v>
      </c>
      <c r="P7344" t="s">
        <v>2446</v>
      </c>
      <c r="Q7344" t="s">
        <v>3357</v>
      </c>
      <c r="R7344" t="s">
        <v>131</v>
      </c>
      <c r="S7344" t="s">
        <v>164</v>
      </c>
      <c r="T7344" t="s">
        <v>165</v>
      </c>
      <c r="U7344" t="s">
        <v>134</v>
      </c>
      <c r="V7344" t="s">
        <v>135</v>
      </c>
      <c r="W7344" t="s">
        <v>136</v>
      </c>
      <c r="X7344" t="s">
        <v>2447</v>
      </c>
      <c r="Y7344" s="94">
        <v>3823360</v>
      </c>
      <c r="Z7344" s="94">
        <v>5382400</v>
      </c>
      <c r="AA7344" s="94">
        <v>0</v>
      </c>
      <c r="AB7344" s="94">
        <v>0</v>
      </c>
      <c r="AC7344">
        <f t="shared" si="228"/>
        <v>4000</v>
      </c>
      <c r="AD7344" t="str">
        <f t="shared" si="229"/>
        <v>312</v>
      </c>
    </row>
    <row r="7345" spans="1:30" hidden="1" x14ac:dyDescent="0.25">
      <c r="A7345" t="s">
        <v>419</v>
      </c>
      <c r="B7345" t="s">
        <v>420</v>
      </c>
      <c r="C7345" t="s">
        <v>421</v>
      </c>
      <c r="D7345" t="s">
        <v>422</v>
      </c>
      <c r="E7345" t="s">
        <v>122</v>
      </c>
      <c r="F7345" t="s">
        <v>159</v>
      </c>
      <c r="G7345" t="s">
        <v>160</v>
      </c>
      <c r="H7345">
        <v>19</v>
      </c>
      <c r="I7345" t="s">
        <v>124</v>
      </c>
      <c r="J7345" t="s">
        <v>125</v>
      </c>
      <c r="K7345" t="s">
        <v>4431</v>
      </c>
      <c r="N7345" t="s">
        <v>424</v>
      </c>
      <c r="O7345" t="s">
        <v>425</v>
      </c>
      <c r="P7345" t="s">
        <v>426</v>
      </c>
      <c r="Q7345" t="s">
        <v>427</v>
      </c>
      <c r="R7345" t="s">
        <v>131</v>
      </c>
      <c r="S7345" t="s">
        <v>164</v>
      </c>
      <c r="T7345" t="s">
        <v>165</v>
      </c>
      <c r="U7345" t="s">
        <v>134</v>
      </c>
      <c r="V7345" t="s">
        <v>135</v>
      </c>
      <c r="W7345" t="s">
        <v>136</v>
      </c>
      <c r="X7345" t="s">
        <v>824</v>
      </c>
      <c r="Y7345" s="94">
        <v>0</v>
      </c>
      <c r="Z7345" s="94">
        <v>60865886.729999989</v>
      </c>
      <c r="AA7345" s="94">
        <v>0</v>
      </c>
      <c r="AB7345" s="94">
        <v>0</v>
      </c>
      <c r="AC7345">
        <f t="shared" si="228"/>
        <v>4000</v>
      </c>
      <c r="AD7345" t="str">
        <f t="shared" si="229"/>
        <v>321</v>
      </c>
    </row>
    <row r="7346" spans="1:30" hidden="1" x14ac:dyDescent="0.25">
      <c r="A7346" t="s">
        <v>419</v>
      </c>
      <c r="B7346" t="s">
        <v>420</v>
      </c>
      <c r="C7346" t="s">
        <v>1032</v>
      </c>
      <c r="D7346" t="s">
        <v>422</v>
      </c>
      <c r="E7346" t="s">
        <v>122</v>
      </c>
      <c r="F7346" t="s">
        <v>159</v>
      </c>
      <c r="G7346" t="s">
        <v>387</v>
      </c>
      <c r="H7346">
        <v>19</v>
      </c>
      <c r="I7346" t="s">
        <v>413</v>
      </c>
      <c r="J7346" t="s">
        <v>125</v>
      </c>
      <c r="K7346" t="s">
        <v>2952</v>
      </c>
      <c r="N7346" t="s">
        <v>424</v>
      </c>
      <c r="O7346" t="s">
        <v>425</v>
      </c>
      <c r="P7346" t="s">
        <v>392</v>
      </c>
      <c r="Q7346" t="s">
        <v>427</v>
      </c>
      <c r="R7346" t="s">
        <v>131</v>
      </c>
      <c r="S7346" t="s">
        <v>164</v>
      </c>
      <c r="T7346" t="s">
        <v>393</v>
      </c>
      <c r="U7346" t="s">
        <v>134</v>
      </c>
      <c r="V7346" t="s">
        <v>414</v>
      </c>
      <c r="W7346" t="s">
        <v>136</v>
      </c>
      <c r="X7346" t="s">
        <v>408</v>
      </c>
      <c r="Y7346" s="94">
        <v>0</v>
      </c>
      <c r="Z7346" s="94">
        <v>0</v>
      </c>
      <c r="AA7346" s="94">
        <v>0</v>
      </c>
      <c r="AB7346" s="94">
        <v>0</v>
      </c>
      <c r="AC7346">
        <f t="shared" si="228"/>
        <v>4000</v>
      </c>
      <c r="AD7346" t="str">
        <f t="shared" si="229"/>
        <v>321</v>
      </c>
    </row>
    <row r="7347" spans="1:30" hidden="1" x14ac:dyDescent="0.25">
      <c r="A7347" t="s">
        <v>419</v>
      </c>
      <c r="B7347" t="s">
        <v>420</v>
      </c>
      <c r="C7347" t="s">
        <v>1032</v>
      </c>
      <c r="D7347" t="s">
        <v>422</v>
      </c>
      <c r="E7347" t="s">
        <v>122</v>
      </c>
      <c r="F7347" t="s">
        <v>159</v>
      </c>
      <c r="G7347" t="s">
        <v>387</v>
      </c>
      <c r="H7347">
        <v>19</v>
      </c>
      <c r="I7347" t="s">
        <v>143</v>
      </c>
      <c r="J7347" t="s">
        <v>125</v>
      </c>
      <c r="K7347" t="s">
        <v>2952</v>
      </c>
      <c r="N7347" t="s">
        <v>424</v>
      </c>
      <c r="O7347" t="s">
        <v>425</v>
      </c>
      <c r="P7347" t="s">
        <v>392</v>
      </c>
      <c r="Q7347" t="s">
        <v>427</v>
      </c>
      <c r="R7347" t="s">
        <v>131</v>
      </c>
      <c r="S7347" t="s">
        <v>164</v>
      </c>
      <c r="T7347" t="s">
        <v>393</v>
      </c>
      <c r="U7347" t="s">
        <v>134</v>
      </c>
      <c r="V7347" t="s">
        <v>407</v>
      </c>
      <c r="W7347" t="s">
        <v>136</v>
      </c>
      <c r="X7347" t="s">
        <v>408</v>
      </c>
      <c r="Y7347" s="94">
        <v>0</v>
      </c>
      <c r="Z7347" s="94">
        <v>0</v>
      </c>
      <c r="AA7347" s="94">
        <v>0</v>
      </c>
      <c r="AB7347" s="94">
        <v>0</v>
      </c>
      <c r="AC7347">
        <f t="shared" si="228"/>
        <v>4000</v>
      </c>
      <c r="AD7347" t="str">
        <f t="shared" si="229"/>
        <v>321</v>
      </c>
    </row>
    <row r="7348" spans="1:30" hidden="1" x14ac:dyDescent="0.25">
      <c r="A7348" t="s">
        <v>2025</v>
      </c>
      <c r="B7348" t="s">
        <v>745</v>
      </c>
      <c r="C7348" t="s">
        <v>805</v>
      </c>
      <c r="D7348" t="s">
        <v>598</v>
      </c>
      <c r="E7348" t="s">
        <v>122</v>
      </c>
      <c r="F7348" t="s">
        <v>159</v>
      </c>
      <c r="G7348" t="s">
        <v>160</v>
      </c>
      <c r="H7348">
        <v>19</v>
      </c>
      <c r="I7348" t="s">
        <v>124</v>
      </c>
      <c r="J7348" t="s">
        <v>125</v>
      </c>
      <c r="K7348" t="s">
        <v>807</v>
      </c>
      <c r="N7348" t="s">
        <v>2028</v>
      </c>
      <c r="O7348" t="s">
        <v>748</v>
      </c>
      <c r="P7348" t="s">
        <v>808</v>
      </c>
      <c r="Q7348" t="s">
        <v>602</v>
      </c>
      <c r="R7348" t="s">
        <v>131</v>
      </c>
      <c r="S7348" t="s">
        <v>164</v>
      </c>
      <c r="T7348" t="s">
        <v>165</v>
      </c>
      <c r="U7348" t="s">
        <v>134</v>
      </c>
      <c r="V7348" t="s">
        <v>135</v>
      </c>
      <c r="W7348" t="s">
        <v>136</v>
      </c>
      <c r="X7348" t="s">
        <v>811</v>
      </c>
      <c r="Y7348" s="94">
        <v>4000000</v>
      </c>
      <c r="Z7348" s="94">
        <v>0</v>
      </c>
      <c r="AA7348" s="94">
        <v>0</v>
      </c>
      <c r="AB7348" s="94">
        <v>0</v>
      </c>
      <c r="AC7348">
        <f t="shared" si="228"/>
        <v>4000</v>
      </c>
      <c r="AD7348" t="str">
        <f t="shared" si="229"/>
        <v>321</v>
      </c>
    </row>
    <row r="7349" spans="1:30" hidden="1" x14ac:dyDescent="0.25">
      <c r="A7349" t="s">
        <v>2132</v>
      </c>
      <c r="B7349" t="s">
        <v>1486</v>
      </c>
      <c r="C7349" t="s">
        <v>2133</v>
      </c>
      <c r="D7349" t="s">
        <v>598</v>
      </c>
      <c r="E7349" t="s">
        <v>122</v>
      </c>
      <c r="F7349" t="s">
        <v>159</v>
      </c>
      <c r="G7349" t="s">
        <v>160</v>
      </c>
      <c r="H7349">
        <v>19</v>
      </c>
      <c r="I7349" t="s">
        <v>124</v>
      </c>
      <c r="J7349" t="s">
        <v>125</v>
      </c>
      <c r="K7349" t="s">
        <v>4432</v>
      </c>
      <c r="N7349" t="s">
        <v>2135</v>
      </c>
      <c r="O7349" t="s">
        <v>874</v>
      </c>
      <c r="P7349" t="s">
        <v>2136</v>
      </c>
      <c r="Q7349" t="s">
        <v>602</v>
      </c>
      <c r="R7349" t="s">
        <v>131</v>
      </c>
      <c r="S7349" t="s">
        <v>164</v>
      </c>
      <c r="T7349" t="s">
        <v>165</v>
      </c>
      <c r="U7349" t="s">
        <v>134</v>
      </c>
      <c r="V7349" t="s">
        <v>135</v>
      </c>
      <c r="W7349" t="s">
        <v>136</v>
      </c>
      <c r="X7349" t="s">
        <v>4433</v>
      </c>
      <c r="Y7349" s="94">
        <v>0</v>
      </c>
      <c r="Z7349" s="94">
        <v>0</v>
      </c>
      <c r="AA7349" s="94">
        <v>0</v>
      </c>
      <c r="AB7349" s="94">
        <v>0</v>
      </c>
      <c r="AC7349">
        <f t="shared" si="228"/>
        <v>4000</v>
      </c>
      <c r="AD7349" t="str">
        <f t="shared" si="229"/>
        <v>321</v>
      </c>
    </row>
    <row r="7350" spans="1:30" hidden="1" x14ac:dyDescent="0.25">
      <c r="A7350" s="97" t="s">
        <v>913</v>
      </c>
      <c r="B7350" s="97" t="s">
        <v>420</v>
      </c>
      <c r="C7350" s="97" t="s">
        <v>914</v>
      </c>
      <c r="D7350" s="97" t="s">
        <v>598</v>
      </c>
      <c r="E7350" s="97" t="s">
        <v>122</v>
      </c>
      <c r="F7350" s="98">
        <v>15</v>
      </c>
      <c r="G7350" s="98" t="s">
        <v>142</v>
      </c>
      <c r="H7350" s="97">
        <v>19</v>
      </c>
      <c r="I7350" s="97" t="s">
        <v>124</v>
      </c>
      <c r="J7350" s="97" t="s">
        <v>125</v>
      </c>
      <c r="K7350" s="97" t="s">
        <v>4434</v>
      </c>
      <c r="L7350" s="97"/>
      <c r="M7350" s="97"/>
      <c r="N7350" s="97" t="s">
        <v>916</v>
      </c>
      <c r="O7350" s="97" t="s">
        <v>425</v>
      </c>
      <c r="P7350" s="97" t="s">
        <v>917</v>
      </c>
      <c r="Q7350" s="97" t="s">
        <v>602</v>
      </c>
      <c r="R7350" s="97" t="s">
        <v>131</v>
      </c>
      <c r="S7350" s="97" t="s">
        <v>149</v>
      </c>
      <c r="T7350" s="97" t="s">
        <v>150</v>
      </c>
      <c r="U7350" s="97" t="s">
        <v>134</v>
      </c>
      <c r="V7350" s="97" t="s">
        <v>135</v>
      </c>
      <c r="W7350" s="97" t="s">
        <v>136</v>
      </c>
      <c r="X7350" s="97" t="s">
        <v>4435</v>
      </c>
      <c r="Y7350" s="99">
        <v>0</v>
      </c>
      <c r="Z7350" s="99">
        <v>95678569.569999993</v>
      </c>
      <c r="AA7350" s="99">
        <v>0</v>
      </c>
      <c r="AB7350" s="99">
        <v>0</v>
      </c>
      <c r="AC7350">
        <f t="shared" si="228"/>
        <v>4000</v>
      </c>
      <c r="AD7350" t="str">
        <f t="shared" si="229"/>
        <v>321</v>
      </c>
    </row>
    <row r="7351" spans="1:30" hidden="1" x14ac:dyDescent="0.25">
      <c r="A7351" s="105" t="s">
        <v>3274</v>
      </c>
      <c r="B7351" s="105" t="s">
        <v>766</v>
      </c>
      <c r="C7351" s="105" t="s">
        <v>3275</v>
      </c>
      <c r="D7351" s="105" t="s">
        <v>598</v>
      </c>
      <c r="E7351" s="105" t="s">
        <v>122</v>
      </c>
      <c r="F7351" s="111" t="s">
        <v>159</v>
      </c>
      <c r="G7351" s="111" t="s">
        <v>160</v>
      </c>
      <c r="H7351" s="105">
        <v>19</v>
      </c>
      <c r="I7351" s="105" t="s">
        <v>124</v>
      </c>
      <c r="J7351" s="105" t="s">
        <v>125</v>
      </c>
      <c r="K7351" s="105" t="s">
        <v>3276</v>
      </c>
      <c r="L7351" s="105"/>
      <c r="M7351" s="105"/>
      <c r="N7351" s="105" t="s">
        <v>3277</v>
      </c>
      <c r="O7351" s="105" t="s">
        <v>769</v>
      </c>
      <c r="P7351" s="105" t="s">
        <v>3278</v>
      </c>
      <c r="Q7351" s="105" t="s">
        <v>602</v>
      </c>
      <c r="R7351" s="105" t="s">
        <v>131</v>
      </c>
      <c r="S7351" s="105" t="s">
        <v>164</v>
      </c>
      <c r="T7351" s="105" t="s">
        <v>165</v>
      </c>
      <c r="U7351" s="105" t="s">
        <v>134</v>
      </c>
      <c r="V7351" s="105" t="s">
        <v>135</v>
      </c>
      <c r="W7351" s="105" t="s">
        <v>136</v>
      </c>
      <c r="X7351" s="105" t="s">
        <v>3279</v>
      </c>
      <c r="Y7351" s="106">
        <v>0</v>
      </c>
      <c r="Z7351" s="106">
        <v>13034593.230000002</v>
      </c>
      <c r="AA7351" s="106">
        <v>0</v>
      </c>
      <c r="AB7351" s="106">
        <v>0</v>
      </c>
      <c r="AC7351">
        <f t="shared" si="228"/>
        <v>4000</v>
      </c>
      <c r="AD7351" t="str">
        <f t="shared" si="229"/>
        <v>321</v>
      </c>
    </row>
    <row r="7352" spans="1:30" hidden="1" x14ac:dyDescent="0.25">
      <c r="A7352" t="s">
        <v>3274</v>
      </c>
      <c r="B7352" t="s">
        <v>766</v>
      </c>
      <c r="C7352" t="s">
        <v>3275</v>
      </c>
      <c r="D7352" t="s">
        <v>4436</v>
      </c>
      <c r="E7352" t="s">
        <v>122</v>
      </c>
      <c r="F7352" t="s">
        <v>159</v>
      </c>
      <c r="G7352" t="s">
        <v>160</v>
      </c>
      <c r="H7352" t="s">
        <v>143</v>
      </c>
      <c r="I7352" t="s">
        <v>124</v>
      </c>
      <c r="J7352" t="s">
        <v>125</v>
      </c>
      <c r="K7352" t="s">
        <v>3276</v>
      </c>
      <c r="N7352" t="s">
        <v>3277</v>
      </c>
      <c r="O7352" t="s">
        <v>769</v>
      </c>
      <c r="P7352" t="s">
        <v>3278</v>
      </c>
      <c r="Q7352" t="s">
        <v>4437</v>
      </c>
      <c r="R7352" t="s">
        <v>131</v>
      </c>
      <c r="S7352" t="s">
        <v>164</v>
      </c>
      <c r="T7352" t="s">
        <v>165</v>
      </c>
      <c r="U7352" t="s">
        <v>151</v>
      </c>
      <c r="V7352" t="s">
        <v>135</v>
      </c>
      <c r="W7352" t="s">
        <v>136</v>
      </c>
      <c r="X7352" t="s">
        <v>3279</v>
      </c>
      <c r="Z7352" s="94">
        <v>2614374409.7113414</v>
      </c>
      <c r="AA7352" s="94">
        <v>0</v>
      </c>
      <c r="AB7352" s="94">
        <v>0</v>
      </c>
      <c r="AC7352">
        <f t="shared" si="228"/>
        <v>4000</v>
      </c>
      <c r="AD7352" t="str">
        <f t="shared" si="229"/>
        <v>321</v>
      </c>
    </row>
    <row r="7353" spans="1:30" hidden="1" x14ac:dyDescent="0.25">
      <c r="A7353" t="s">
        <v>3274</v>
      </c>
      <c r="B7353" t="s">
        <v>766</v>
      </c>
      <c r="C7353" t="s">
        <v>3275</v>
      </c>
      <c r="D7353" t="s">
        <v>4436</v>
      </c>
      <c r="E7353" t="s">
        <v>122</v>
      </c>
      <c r="F7353" t="s">
        <v>159</v>
      </c>
      <c r="G7353" t="s">
        <v>160</v>
      </c>
      <c r="H7353">
        <v>19</v>
      </c>
      <c r="I7353" t="s">
        <v>124</v>
      </c>
      <c r="J7353" t="s">
        <v>125</v>
      </c>
      <c r="K7353" t="s">
        <v>3276</v>
      </c>
      <c r="N7353" t="s">
        <v>3277</v>
      </c>
      <c r="O7353" t="s">
        <v>769</v>
      </c>
      <c r="P7353" t="s">
        <v>3278</v>
      </c>
      <c r="Q7353" t="s">
        <v>4437</v>
      </c>
      <c r="R7353" t="s">
        <v>131</v>
      </c>
      <c r="S7353" t="s">
        <v>164</v>
      </c>
      <c r="T7353" t="s">
        <v>165</v>
      </c>
      <c r="U7353" t="s">
        <v>134</v>
      </c>
      <c r="V7353" t="s">
        <v>135</v>
      </c>
      <c r="W7353" t="s">
        <v>136</v>
      </c>
      <c r="X7353" t="s">
        <v>3279</v>
      </c>
      <c r="Y7353" s="94">
        <v>0</v>
      </c>
      <c r="Z7353" s="94">
        <v>1861566888.98</v>
      </c>
      <c r="AA7353" s="94">
        <v>0</v>
      </c>
      <c r="AB7353" s="94">
        <v>0</v>
      </c>
      <c r="AC7353">
        <f t="shared" si="228"/>
        <v>4000</v>
      </c>
      <c r="AD7353" t="str">
        <f t="shared" si="229"/>
        <v>321</v>
      </c>
    </row>
    <row r="7354" spans="1:30" hidden="1" x14ac:dyDescent="0.25">
      <c r="A7354" t="s">
        <v>3274</v>
      </c>
      <c r="B7354" t="s">
        <v>766</v>
      </c>
      <c r="C7354" t="s">
        <v>3275</v>
      </c>
      <c r="D7354" t="s">
        <v>4438</v>
      </c>
      <c r="E7354" t="s">
        <v>122</v>
      </c>
      <c r="F7354" t="s">
        <v>159</v>
      </c>
      <c r="G7354" t="s">
        <v>160</v>
      </c>
      <c r="H7354" t="s">
        <v>1847</v>
      </c>
      <c r="I7354" t="s">
        <v>124</v>
      </c>
      <c r="J7354" t="s">
        <v>125</v>
      </c>
      <c r="K7354" t="s">
        <v>3276</v>
      </c>
      <c r="N7354" t="s">
        <v>3277</v>
      </c>
      <c r="O7354" t="s">
        <v>769</v>
      </c>
      <c r="P7354" t="s">
        <v>3278</v>
      </c>
      <c r="Q7354" t="s">
        <v>4439</v>
      </c>
      <c r="R7354" t="s">
        <v>131</v>
      </c>
      <c r="S7354" t="s">
        <v>164</v>
      </c>
      <c r="T7354" t="s">
        <v>165</v>
      </c>
      <c r="U7354" t="s">
        <v>1848</v>
      </c>
      <c r="V7354" t="s">
        <v>135</v>
      </c>
      <c r="W7354" t="s">
        <v>136</v>
      </c>
      <c r="X7354" t="s">
        <v>3279</v>
      </c>
      <c r="Y7354" s="94">
        <v>0</v>
      </c>
      <c r="Z7354" s="94">
        <v>13788189.25</v>
      </c>
      <c r="AA7354" s="94">
        <v>0</v>
      </c>
      <c r="AB7354" s="94">
        <v>0</v>
      </c>
      <c r="AC7354">
        <f t="shared" si="228"/>
        <v>4000</v>
      </c>
      <c r="AD7354" t="str">
        <f t="shared" si="229"/>
        <v>321</v>
      </c>
    </row>
    <row r="7355" spans="1:30" hidden="1" x14ac:dyDescent="0.25">
      <c r="A7355" t="s">
        <v>3274</v>
      </c>
      <c r="B7355" t="s">
        <v>766</v>
      </c>
      <c r="C7355" t="s">
        <v>3275</v>
      </c>
      <c r="D7355" t="s">
        <v>4438</v>
      </c>
      <c r="E7355" t="s">
        <v>122</v>
      </c>
      <c r="F7355" t="s">
        <v>159</v>
      </c>
      <c r="G7355" t="s">
        <v>160</v>
      </c>
      <c r="H7355" t="s">
        <v>388</v>
      </c>
      <c r="I7355" t="s">
        <v>124</v>
      </c>
      <c r="J7355" t="s">
        <v>125</v>
      </c>
      <c r="K7355" t="s">
        <v>3276</v>
      </c>
      <c r="N7355" t="s">
        <v>3277</v>
      </c>
      <c r="O7355" t="s">
        <v>769</v>
      </c>
      <c r="P7355" t="s">
        <v>3278</v>
      </c>
      <c r="Q7355" t="s">
        <v>4439</v>
      </c>
      <c r="R7355" t="s">
        <v>131</v>
      </c>
      <c r="S7355" t="s">
        <v>164</v>
      </c>
      <c r="T7355" t="s">
        <v>165</v>
      </c>
      <c r="U7355" t="s">
        <v>394</v>
      </c>
      <c r="V7355" t="s">
        <v>135</v>
      </c>
      <c r="W7355" t="s">
        <v>136</v>
      </c>
      <c r="X7355" t="s">
        <v>3279</v>
      </c>
      <c r="Y7355" s="94">
        <v>0</v>
      </c>
      <c r="Z7355" s="94">
        <v>150891866.72</v>
      </c>
      <c r="AA7355" s="94">
        <v>0</v>
      </c>
      <c r="AB7355" s="94">
        <v>0</v>
      </c>
      <c r="AC7355">
        <f t="shared" si="228"/>
        <v>4000</v>
      </c>
      <c r="AD7355" t="str">
        <f t="shared" si="229"/>
        <v>321</v>
      </c>
    </row>
    <row r="7356" spans="1:30" hidden="1" x14ac:dyDescent="0.25">
      <c r="A7356" t="s">
        <v>3274</v>
      </c>
      <c r="B7356" t="s">
        <v>766</v>
      </c>
      <c r="C7356" t="s">
        <v>3275</v>
      </c>
      <c r="D7356" t="s">
        <v>4438</v>
      </c>
      <c r="E7356" t="s">
        <v>122</v>
      </c>
      <c r="F7356" t="s">
        <v>159</v>
      </c>
      <c r="G7356" t="s">
        <v>160</v>
      </c>
      <c r="H7356">
        <v>19</v>
      </c>
      <c r="I7356" t="s">
        <v>124</v>
      </c>
      <c r="J7356" t="s">
        <v>125</v>
      </c>
      <c r="K7356" t="s">
        <v>3276</v>
      </c>
      <c r="N7356" t="s">
        <v>3277</v>
      </c>
      <c r="O7356" t="s">
        <v>769</v>
      </c>
      <c r="P7356" t="s">
        <v>3278</v>
      </c>
      <c r="Q7356" t="s">
        <v>4439</v>
      </c>
      <c r="R7356" t="s">
        <v>131</v>
      </c>
      <c r="S7356" t="s">
        <v>164</v>
      </c>
      <c r="T7356" t="s">
        <v>165</v>
      </c>
      <c r="U7356" t="s">
        <v>134</v>
      </c>
      <c r="V7356" t="s">
        <v>135</v>
      </c>
      <c r="W7356" t="s">
        <v>136</v>
      </c>
      <c r="X7356" t="s">
        <v>3279</v>
      </c>
      <c r="Y7356" s="94">
        <v>0</v>
      </c>
      <c r="Z7356" s="94">
        <v>0</v>
      </c>
      <c r="AA7356" s="94">
        <v>0</v>
      </c>
      <c r="AB7356" s="94">
        <v>0</v>
      </c>
      <c r="AC7356">
        <f t="shared" si="228"/>
        <v>4000</v>
      </c>
      <c r="AD7356" t="str">
        <f t="shared" si="229"/>
        <v>321</v>
      </c>
    </row>
    <row r="7357" spans="1:30" hidden="1" x14ac:dyDescent="0.25">
      <c r="A7357" t="s">
        <v>1496</v>
      </c>
      <c r="B7357" t="s">
        <v>641</v>
      </c>
      <c r="C7357" t="s">
        <v>1497</v>
      </c>
      <c r="D7357" t="s">
        <v>598</v>
      </c>
      <c r="E7357" t="s">
        <v>122</v>
      </c>
      <c r="F7357" t="s">
        <v>159</v>
      </c>
      <c r="G7357" t="s">
        <v>3213</v>
      </c>
      <c r="H7357" t="s">
        <v>388</v>
      </c>
      <c r="I7357" t="s">
        <v>124</v>
      </c>
      <c r="J7357" t="s">
        <v>125</v>
      </c>
      <c r="K7357" t="s">
        <v>1498</v>
      </c>
      <c r="N7357" t="s">
        <v>1499</v>
      </c>
      <c r="O7357" t="s">
        <v>644</v>
      </c>
      <c r="P7357" t="s">
        <v>1500</v>
      </c>
      <c r="Q7357" t="s">
        <v>602</v>
      </c>
      <c r="R7357" t="s">
        <v>131</v>
      </c>
      <c r="S7357" t="s">
        <v>164</v>
      </c>
      <c r="T7357" t="s">
        <v>3215</v>
      </c>
      <c r="U7357" t="s">
        <v>394</v>
      </c>
      <c r="V7357" t="s">
        <v>135</v>
      </c>
      <c r="W7357" t="s">
        <v>136</v>
      </c>
      <c r="X7357" t="s">
        <v>1501</v>
      </c>
      <c r="Y7357" s="94">
        <v>0</v>
      </c>
      <c r="Z7357" s="94">
        <v>0</v>
      </c>
      <c r="AA7357" s="94">
        <v>0</v>
      </c>
      <c r="AB7357" s="94">
        <v>0</v>
      </c>
      <c r="AC7357">
        <f t="shared" si="228"/>
        <v>4000</v>
      </c>
      <c r="AD7357" t="str">
        <f t="shared" si="229"/>
        <v>321</v>
      </c>
    </row>
    <row r="7358" spans="1:30" hidden="1" x14ac:dyDescent="0.25">
      <c r="A7358" t="s">
        <v>1496</v>
      </c>
      <c r="B7358" t="s">
        <v>641</v>
      </c>
      <c r="C7358" t="s">
        <v>1497</v>
      </c>
      <c r="D7358" t="s">
        <v>598</v>
      </c>
      <c r="E7358" t="s">
        <v>122</v>
      </c>
      <c r="F7358" t="s">
        <v>159</v>
      </c>
      <c r="G7358" t="s">
        <v>160</v>
      </c>
      <c r="H7358" t="s">
        <v>388</v>
      </c>
      <c r="I7358" t="s">
        <v>124</v>
      </c>
      <c r="J7358" t="s">
        <v>125</v>
      </c>
      <c r="K7358" t="s">
        <v>1498</v>
      </c>
      <c r="N7358" t="s">
        <v>1499</v>
      </c>
      <c r="O7358" t="s">
        <v>644</v>
      </c>
      <c r="P7358" t="s">
        <v>1500</v>
      </c>
      <c r="Q7358" t="s">
        <v>602</v>
      </c>
      <c r="R7358" t="s">
        <v>131</v>
      </c>
      <c r="S7358" t="s">
        <v>164</v>
      </c>
      <c r="T7358" t="s">
        <v>165</v>
      </c>
      <c r="U7358" t="s">
        <v>394</v>
      </c>
      <c r="V7358" t="s">
        <v>135</v>
      </c>
      <c r="W7358" t="s">
        <v>136</v>
      </c>
      <c r="X7358" t="s">
        <v>1501</v>
      </c>
      <c r="Y7358" s="94">
        <v>0</v>
      </c>
      <c r="Z7358" s="94">
        <v>0</v>
      </c>
      <c r="AA7358" s="94">
        <v>0</v>
      </c>
      <c r="AB7358" s="94">
        <v>0</v>
      </c>
      <c r="AC7358">
        <f t="shared" si="228"/>
        <v>4000</v>
      </c>
      <c r="AD7358" t="str">
        <f t="shared" si="229"/>
        <v>321</v>
      </c>
    </row>
    <row r="7359" spans="1:30" hidden="1" x14ac:dyDescent="0.25">
      <c r="A7359" t="s">
        <v>1496</v>
      </c>
      <c r="B7359" t="s">
        <v>641</v>
      </c>
      <c r="C7359" t="s">
        <v>421</v>
      </c>
      <c r="D7359" t="s">
        <v>598</v>
      </c>
      <c r="E7359" t="s">
        <v>122</v>
      </c>
      <c r="F7359" t="s">
        <v>159</v>
      </c>
      <c r="G7359" t="s">
        <v>3213</v>
      </c>
      <c r="H7359" t="s">
        <v>388</v>
      </c>
      <c r="I7359" t="s">
        <v>124</v>
      </c>
      <c r="J7359" t="s">
        <v>125</v>
      </c>
      <c r="K7359" t="s">
        <v>4440</v>
      </c>
      <c r="N7359" t="s">
        <v>1499</v>
      </c>
      <c r="O7359" t="s">
        <v>644</v>
      </c>
      <c r="P7359" t="s">
        <v>426</v>
      </c>
      <c r="Q7359" t="s">
        <v>602</v>
      </c>
      <c r="R7359" t="s">
        <v>131</v>
      </c>
      <c r="S7359" t="s">
        <v>164</v>
      </c>
      <c r="T7359" t="s">
        <v>3215</v>
      </c>
      <c r="U7359" t="s">
        <v>394</v>
      </c>
      <c r="V7359" t="s">
        <v>135</v>
      </c>
      <c r="W7359" t="s">
        <v>136</v>
      </c>
      <c r="X7359" t="s">
        <v>4441</v>
      </c>
      <c r="Y7359" s="94">
        <v>0</v>
      </c>
      <c r="Z7359" s="94">
        <v>0</v>
      </c>
      <c r="AA7359" s="94">
        <v>0</v>
      </c>
      <c r="AB7359" s="94">
        <v>0</v>
      </c>
      <c r="AC7359">
        <f t="shared" si="228"/>
        <v>4000</v>
      </c>
      <c r="AD7359" t="str">
        <f t="shared" si="229"/>
        <v>321</v>
      </c>
    </row>
    <row r="7360" spans="1:30" hidden="1" x14ac:dyDescent="0.25">
      <c r="A7360" t="s">
        <v>1496</v>
      </c>
      <c r="B7360" t="s">
        <v>641</v>
      </c>
      <c r="C7360" t="s">
        <v>421</v>
      </c>
      <c r="D7360" t="s">
        <v>598</v>
      </c>
      <c r="E7360" t="s">
        <v>122</v>
      </c>
      <c r="F7360" t="s">
        <v>159</v>
      </c>
      <c r="G7360" t="s">
        <v>3213</v>
      </c>
      <c r="H7360" t="s">
        <v>388</v>
      </c>
      <c r="I7360" t="s">
        <v>124</v>
      </c>
      <c r="J7360" t="s">
        <v>125</v>
      </c>
      <c r="K7360" t="s">
        <v>4442</v>
      </c>
      <c r="N7360" t="s">
        <v>1499</v>
      </c>
      <c r="O7360" t="s">
        <v>644</v>
      </c>
      <c r="P7360" t="s">
        <v>426</v>
      </c>
      <c r="Q7360" t="s">
        <v>602</v>
      </c>
      <c r="R7360" t="s">
        <v>131</v>
      </c>
      <c r="S7360" t="s">
        <v>164</v>
      </c>
      <c r="T7360" t="s">
        <v>3215</v>
      </c>
      <c r="U7360" t="s">
        <v>394</v>
      </c>
      <c r="V7360" t="s">
        <v>135</v>
      </c>
      <c r="W7360" t="s">
        <v>136</v>
      </c>
      <c r="X7360" t="s">
        <v>4443</v>
      </c>
      <c r="Y7360" s="94">
        <v>0</v>
      </c>
      <c r="Z7360" s="94">
        <v>0</v>
      </c>
      <c r="AA7360" s="94">
        <v>0</v>
      </c>
      <c r="AB7360" s="94">
        <v>0</v>
      </c>
      <c r="AC7360">
        <f t="shared" si="228"/>
        <v>4000</v>
      </c>
      <c r="AD7360" t="str">
        <f t="shared" si="229"/>
        <v>321</v>
      </c>
    </row>
    <row r="7361" spans="1:30" hidden="1" x14ac:dyDescent="0.25">
      <c r="A7361" s="97" t="s">
        <v>351</v>
      </c>
      <c r="B7361" s="97" t="s">
        <v>352</v>
      </c>
      <c r="C7361" s="97" t="s">
        <v>740</v>
      </c>
      <c r="D7361" s="97" t="s">
        <v>598</v>
      </c>
      <c r="E7361" s="97" t="s">
        <v>122</v>
      </c>
      <c r="F7361" s="98">
        <v>15</v>
      </c>
      <c r="G7361" s="98" t="s">
        <v>142</v>
      </c>
      <c r="H7361" s="97">
        <v>19</v>
      </c>
      <c r="I7361" s="97" t="s">
        <v>124</v>
      </c>
      <c r="J7361" s="97" t="s">
        <v>125</v>
      </c>
      <c r="K7361" s="97" t="s">
        <v>741</v>
      </c>
      <c r="L7361" s="97"/>
      <c r="M7361" s="97"/>
      <c r="N7361" s="97" t="s">
        <v>357</v>
      </c>
      <c r="O7361" s="97" t="s">
        <v>358</v>
      </c>
      <c r="P7361" s="97" t="s">
        <v>742</v>
      </c>
      <c r="Q7361" s="97" t="s">
        <v>602</v>
      </c>
      <c r="R7361" s="97" t="s">
        <v>131</v>
      </c>
      <c r="S7361" s="97" t="s">
        <v>149</v>
      </c>
      <c r="T7361" s="97" t="s">
        <v>150</v>
      </c>
      <c r="U7361" s="97" t="s">
        <v>134</v>
      </c>
      <c r="V7361" s="97" t="s">
        <v>135</v>
      </c>
      <c r="W7361" s="97" t="s">
        <v>136</v>
      </c>
      <c r="X7361" s="97" t="s">
        <v>743</v>
      </c>
      <c r="Y7361" s="99">
        <v>0</v>
      </c>
      <c r="Z7361" s="99">
        <v>98622500.010000005</v>
      </c>
      <c r="AA7361" s="99">
        <v>0</v>
      </c>
      <c r="AB7361" s="99">
        <v>0</v>
      </c>
      <c r="AC7361">
        <f t="shared" si="228"/>
        <v>4000</v>
      </c>
      <c r="AD7361" t="str">
        <f t="shared" si="229"/>
        <v>321</v>
      </c>
    </row>
    <row r="7362" spans="1:30" hidden="1" x14ac:dyDescent="0.25">
      <c r="A7362" t="s">
        <v>701</v>
      </c>
      <c r="B7362" t="s">
        <v>784</v>
      </c>
      <c r="C7362" t="s">
        <v>421</v>
      </c>
      <c r="D7362" t="s">
        <v>4444</v>
      </c>
      <c r="E7362" t="s">
        <v>122</v>
      </c>
      <c r="F7362" t="s">
        <v>159</v>
      </c>
      <c r="G7362" t="s">
        <v>160</v>
      </c>
      <c r="H7362">
        <v>19</v>
      </c>
      <c r="I7362" t="s">
        <v>124</v>
      </c>
      <c r="J7362" t="s">
        <v>3382</v>
      </c>
      <c r="K7362" t="s">
        <v>704</v>
      </c>
      <c r="N7362" t="s">
        <v>705</v>
      </c>
      <c r="O7362" t="s">
        <v>786</v>
      </c>
      <c r="P7362" t="s">
        <v>426</v>
      </c>
      <c r="Q7362" t="s">
        <v>4445</v>
      </c>
      <c r="R7362" t="s">
        <v>131</v>
      </c>
      <c r="S7362" t="s">
        <v>164</v>
      </c>
      <c r="T7362" t="s">
        <v>165</v>
      </c>
      <c r="U7362" t="s">
        <v>134</v>
      </c>
      <c r="V7362" t="s">
        <v>135</v>
      </c>
      <c r="W7362" t="s">
        <v>3384</v>
      </c>
      <c r="X7362" t="s">
        <v>708</v>
      </c>
      <c r="Y7362" s="94">
        <v>0</v>
      </c>
      <c r="Z7362" s="94">
        <v>4000000</v>
      </c>
      <c r="AA7362" s="94">
        <v>0</v>
      </c>
      <c r="AB7362" s="94">
        <v>0</v>
      </c>
      <c r="AC7362">
        <f t="shared" si="228"/>
        <v>4000</v>
      </c>
      <c r="AD7362" t="str">
        <f t="shared" si="229"/>
        <v>322</v>
      </c>
    </row>
    <row r="7363" spans="1:30" hidden="1" x14ac:dyDescent="0.25">
      <c r="A7363" t="s">
        <v>701</v>
      </c>
      <c r="B7363" t="s">
        <v>784</v>
      </c>
      <c r="C7363" t="s">
        <v>421</v>
      </c>
      <c r="D7363" t="s">
        <v>4444</v>
      </c>
      <c r="E7363" t="s">
        <v>122</v>
      </c>
      <c r="F7363" t="s">
        <v>159</v>
      </c>
      <c r="G7363" t="s">
        <v>160</v>
      </c>
      <c r="H7363">
        <v>19</v>
      </c>
      <c r="I7363" t="s">
        <v>124</v>
      </c>
      <c r="J7363" t="s">
        <v>545</v>
      </c>
      <c r="K7363" t="s">
        <v>704</v>
      </c>
      <c r="N7363" t="s">
        <v>705</v>
      </c>
      <c r="O7363" t="s">
        <v>786</v>
      </c>
      <c r="P7363" t="s">
        <v>426</v>
      </c>
      <c r="Q7363" t="s">
        <v>4445</v>
      </c>
      <c r="R7363" t="s">
        <v>131</v>
      </c>
      <c r="S7363" t="s">
        <v>164</v>
      </c>
      <c r="T7363" t="s">
        <v>165</v>
      </c>
      <c r="U7363" t="s">
        <v>134</v>
      </c>
      <c r="V7363" t="s">
        <v>135</v>
      </c>
      <c r="W7363" t="s">
        <v>3319</v>
      </c>
      <c r="X7363" t="s">
        <v>708</v>
      </c>
      <c r="Y7363" s="94">
        <v>0</v>
      </c>
      <c r="Z7363" s="94">
        <v>8661966</v>
      </c>
      <c r="AA7363" s="94">
        <v>0</v>
      </c>
      <c r="AB7363" s="94">
        <v>0</v>
      </c>
      <c r="AC7363">
        <f t="shared" ref="AC7363:AC7426" si="230">MID(D7363,1,1)*1000</f>
        <v>4000</v>
      </c>
      <c r="AD7363" t="str">
        <f t="shared" ref="AD7363:AD7426" si="231">MID(A7363,6,3)</f>
        <v>322</v>
      </c>
    </row>
    <row r="7364" spans="1:30" hidden="1" x14ac:dyDescent="0.25">
      <c r="A7364" t="s">
        <v>701</v>
      </c>
      <c r="B7364" t="s">
        <v>784</v>
      </c>
      <c r="C7364" t="s">
        <v>421</v>
      </c>
      <c r="D7364" t="s">
        <v>4444</v>
      </c>
      <c r="E7364" t="s">
        <v>122</v>
      </c>
      <c r="F7364" t="s">
        <v>159</v>
      </c>
      <c r="G7364" t="s">
        <v>160</v>
      </c>
      <c r="H7364">
        <v>19</v>
      </c>
      <c r="I7364" t="s">
        <v>124</v>
      </c>
      <c r="J7364" t="s">
        <v>159</v>
      </c>
      <c r="K7364" t="s">
        <v>704</v>
      </c>
      <c r="N7364" t="s">
        <v>705</v>
      </c>
      <c r="O7364" t="s">
        <v>786</v>
      </c>
      <c r="P7364" t="s">
        <v>426</v>
      </c>
      <c r="Q7364" t="s">
        <v>4445</v>
      </c>
      <c r="R7364" t="s">
        <v>131</v>
      </c>
      <c r="S7364" t="s">
        <v>164</v>
      </c>
      <c r="T7364" t="s">
        <v>165</v>
      </c>
      <c r="U7364" t="s">
        <v>134</v>
      </c>
      <c r="V7364" t="s">
        <v>135</v>
      </c>
      <c r="W7364" t="s">
        <v>3317</v>
      </c>
      <c r="X7364" t="s">
        <v>708</v>
      </c>
      <c r="Y7364" s="94">
        <v>0</v>
      </c>
      <c r="Z7364" s="94">
        <v>932119</v>
      </c>
      <c r="AA7364" s="94">
        <v>0</v>
      </c>
      <c r="AB7364" s="94">
        <v>0</v>
      </c>
      <c r="AC7364">
        <f t="shared" si="230"/>
        <v>4000</v>
      </c>
      <c r="AD7364" t="str">
        <f t="shared" si="231"/>
        <v>322</v>
      </c>
    </row>
    <row r="7365" spans="1:30" hidden="1" x14ac:dyDescent="0.25">
      <c r="A7365" t="s">
        <v>701</v>
      </c>
      <c r="B7365" t="s">
        <v>784</v>
      </c>
      <c r="C7365" t="s">
        <v>421</v>
      </c>
      <c r="D7365" t="s">
        <v>4444</v>
      </c>
      <c r="E7365" t="s">
        <v>122</v>
      </c>
      <c r="F7365" t="s">
        <v>159</v>
      </c>
      <c r="G7365" t="s">
        <v>160</v>
      </c>
      <c r="H7365">
        <v>19</v>
      </c>
      <c r="I7365" t="s">
        <v>124</v>
      </c>
      <c r="J7365" t="s">
        <v>543</v>
      </c>
      <c r="K7365" t="s">
        <v>704</v>
      </c>
      <c r="N7365" t="s">
        <v>705</v>
      </c>
      <c r="O7365" t="s">
        <v>786</v>
      </c>
      <c r="P7365" t="s">
        <v>426</v>
      </c>
      <c r="Q7365" t="s">
        <v>4445</v>
      </c>
      <c r="R7365" t="s">
        <v>131</v>
      </c>
      <c r="S7365" t="s">
        <v>164</v>
      </c>
      <c r="T7365" t="s">
        <v>165</v>
      </c>
      <c r="U7365" t="s">
        <v>134</v>
      </c>
      <c r="V7365" t="s">
        <v>135</v>
      </c>
      <c r="W7365" t="s">
        <v>3315</v>
      </c>
      <c r="X7365" t="s">
        <v>708</v>
      </c>
      <c r="Y7365" s="94">
        <v>0</v>
      </c>
      <c r="Z7365" s="94">
        <v>1000000</v>
      </c>
      <c r="AA7365" s="94">
        <v>0</v>
      </c>
      <c r="AB7365" s="94">
        <v>0</v>
      </c>
      <c r="AC7365">
        <f t="shared" si="230"/>
        <v>4000</v>
      </c>
      <c r="AD7365" t="str">
        <f t="shared" si="231"/>
        <v>322</v>
      </c>
    </row>
    <row r="7366" spans="1:30" hidden="1" x14ac:dyDescent="0.25">
      <c r="A7366" t="s">
        <v>701</v>
      </c>
      <c r="B7366" t="s">
        <v>784</v>
      </c>
      <c r="C7366" t="s">
        <v>421</v>
      </c>
      <c r="D7366" t="s">
        <v>4444</v>
      </c>
      <c r="E7366" t="s">
        <v>122</v>
      </c>
      <c r="F7366" t="s">
        <v>159</v>
      </c>
      <c r="G7366" t="s">
        <v>160</v>
      </c>
      <c r="H7366">
        <v>19</v>
      </c>
      <c r="I7366" t="s">
        <v>124</v>
      </c>
      <c r="J7366" t="s">
        <v>143</v>
      </c>
      <c r="K7366" t="s">
        <v>704</v>
      </c>
      <c r="N7366" t="s">
        <v>705</v>
      </c>
      <c r="O7366" t="s">
        <v>786</v>
      </c>
      <c r="P7366" t="s">
        <v>426</v>
      </c>
      <c r="Q7366" t="s">
        <v>4445</v>
      </c>
      <c r="R7366" t="s">
        <v>131</v>
      </c>
      <c r="S7366" t="s">
        <v>164</v>
      </c>
      <c r="T7366" t="s">
        <v>165</v>
      </c>
      <c r="U7366" t="s">
        <v>134</v>
      </c>
      <c r="V7366" t="s">
        <v>135</v>
      </c>
      <c r="W7366" t="s">
        <v>3333</v>
      </c>
      <c r="X7366" t="s">
        <v>708</v>
      </c>
      <c r="Y7366" s="94">
        <v>0</v>
      </c>
      <c r="Z7366" s="94">
        <v>10000000</v>
      </c>
      <c r="AA7366" s="94">
        <v>0</v>
      </c>
      <c r="AB7366" s="94">
        <v>0</v>
      </c>
      <c r="AC7366">
        <f t="shared" si="230"/>
        <v>4000</v>
      </c>
      <c r="AD7366" t="str">
        <f t="shared" si="231"/>
        <v>322</v>
      </c>
    </row>
    <row r="7367" spans="1:30" hidden="1" x14ac:dyDescent="0.25">
      <c r="A7367" t="s">
        <v>701</v>
      </c>
      <c r="B7367" t="s">
        <v>784</v>
      </c>
      <c r="C7367" t="s">
        <v>421</v>
      </c>
      <c r="D7367" t="s">
        <v>4444</v>
      </c>
      <c r="E7367" t="s">
        <v>122</v>
      </c>
      <c r="F7367" t="s">
        <v>159</v>
      </c>
      <c r="G7367" t="s">
        <v>160</v>
      </c>
      <c r="H7367">
        <v>19</v>
      </c>
      <c r="I7367" t="s">
        <v>124</v>
      </c>
      <c r="J7367" t="s">
        <v>3342</v>
      </c>
      <c r="K7367" t="s">
        <v>704</v>
      </c>
      <c r="N7367" t="s">
        <v>705</v>
      </c>
      <c r="O7367" t="s">
        <v>786</v>
      </c>
      <c r="P7367" t="s">
        <v>426</v>
      </c>
      <c r="Q7367" t="s">
        <v>4445</v>
      </c>
      <c r="R7367" t="s">
        <v>131</v>
      </c>
      <c r="S7367" t="s">
        <v>164</v>
      </c>
      <c r="T7367" t="s">
        <v>165</v>
      </c>
      <c r="U7367" t="s">
        <v>134</v>
      </c>
      <c r="V7367" t="s">
        <v>135</v>
      </c>
      <c r="W7367" t="s">
        <v>3344</v>
      </c>
      <c r="X7367" t="s">
        <v>708</v>
      </c>
      <c r="Y7367" s="94">
        <v>0</v>
      </c>
      <c r="Z7367" s="94">
        <v>2000000</v>
      </c>
      <c r="AA7367" s="94">
        <v>0</v>
      </c>
      <c r="AB7367" s="94">
        <v>0</v>
      </c>
      <c r="AC7367">
        <f t="shared" si="230"/>
        <v>4000</v>
      </c>
      <c r="AD7367" t="str">
        <f t="shared" si="231"/>
        <v>322</v>
      </c>
    </row>
    <row r="7368" spans="1:30" hidden="1" x14ac:dyDescent="0.25">
      <c r="A7368" t="s">
        <v>701</v>
      </c>
      <c r="B7368" t="s">
        <v>784</v>
      </c>
      <c r="C7368" t="s">
        <v>421</v>
      </c>
      <c r="D7368" t="s">
        <v>4444</v>
      </c>
      <c r="E7368" t="s">
        <v>122</v>
      </c>
      <c r="F7368" t="s">
        <v>159</v>
      </c>
      <c r="G7368" t="s">
        <v>160</v>
      </c>
      <c r="H7368">
        <v>19</v>
      </c>
      <c r="I7368" t="s">
        <v>124</v>
      </c>
      <c r="J7368" t="s">
        <v>538</v>
      </c>
      <c r="K7368" t="s">
        <v>704</v>
      </c>
      <c r="N7368" t="s">
        <v>705</v>
      </c>
      <c r="O7368" t="s">
        <v>786</v>
      </c>
      <c r="P7368" t="s">
        <v>426</v>
      </c>
      <c r="Q7368" t="s">
        <v>4445</v>
      </c>
      <c r="R7368" t="s">
        <v>131</v>
      </c>
      <c r="S7368" t="s">
        <v>164</v>
      </c>
      <c r="T7368" t="s">
        <v>165</v>
      </c>
      <c r="U7368" t="s">
        <v>134</v>
      </c>
      <c r="V7368" t="s">
        <v>135</v>
      </c>
      <c r="W7368" t="s">
        <v>3192</v>
      </c>
      <c r="X7368" t="s">
        <v>708</v>
      </c>
      <c r="Y7368" s="94">
        <v>0</v>
      </c>
      <c r="Z7368" s="94">
        <v>10000000</v>
      </c>
      <c r="AA7368" s="94">
        <v>0</v>
      </c>
      <c r="AB7368" s="94">
        <v>0</v>
      </c>
      <c r="AC7368">
        <f t="shared" si="230"/>
        <v>4000</v>
      </c>
      <c r="AD7368" t="str">
        <f t="shared" si="231"/>
        <v>322</v>
      </c>
    </row>
    <row r="7369" spans="1:30" hidden="1" x14ac:dyDescent="0.25">
      <c r="A7369" t="s">
        <v>701</v>
      </c>
      <c r="B7369" t="s">
        <v>784</v>
      </c>
      <c r="C7369" t="s">
        <v>421</v>
      </c>
      <c r="D7369" t="s">
        <v>4444</v>
      </c>
      <c r="E7369" t="s">
        <v>122</v>
      </c>
      <c r="F7369" t="s">
        <v>159</v>
      </c>
      <c r="G7369" t="s">
        <v>160</v>
      </c>
      <c r="H7369">
        <v>19</v>
      </c>
      <c r="I7369" t="s">
        <v>124</v>
      </c>
      <c r="J7369" t="s">
        <v>4367</v>
      </c>
      <c r="K7369" t="s">
        <v>704</v>
      </c>
      <c r="N7369" t="s">
        <v>705</v>
      </c>
      <c r="O7369" t="s">
        <v>786</v>
      </c>
      <c r="P7369" t="s">
        <v>426</v>
      </c>
      <c r="Q7369" t="s">
        <v>4445</v>
      </c>
      <c r="R7369" t="s">
        <v>131</v>
      </c>
      <c r="S7369" t="s">
        <v>164</v>
      </c>
      <c r="T7369" t="s">
        <v>165</v>
      </c>
      <c r="U7369" t="s">
        <v>134</v>
      </c>
      <c r="V7369" t="s">
        <v>135</v>
      </c>
      <c r="W7369" t="s">
        <v>4369</v>
      </c>
      <c r="X7369" t="s">
        <v>708</v>
      </c>
      <c r="Y7369" s="94">
        <v>0</v>
      </c>
      <c r="Z7369" s="94">
        <v>200000</v>
      </c>
      <c r="AA7369" s="94">
        <v>0</v>
      </c>
      <c r="AB7369" s="94">
        <v>0</v>
      </c>
      <c r="AC7369">
        <f t="shared" si="230"/>
        <v>4000</v>
      </c>
      <c r="AD7369" t="str">
        <f t="shared" si="231"/>
        <v>322</v>
      </c>
    </row>
    <row r="7370" spans="1:30" hidden="1" x14ac:dyDescent="0.25">
      <c r="A7370" t="s">
        <v>701</v>
      </c>
      <c r="B7370" t="s">
        <v>784</v>
      </c>
      <c r="C7370" t="s">
        <v>421</v>
      </c>
      <c r="D7370" t="s">
        <v>4444</v>
      </c>
      <c r="E7370" t="s">
        <v>122</v>
      </c>
      <c r="F7370" t="s">
        <v>159</v>
      </c>
      <c r="G7370" t="s">
        <v>160</v>
      </c>
      <c r="H7370">
        <v>19</v>
      </c>
      <c r="I7370" t="s">
        <v>124</v>
      </c>
      <c r="J7370" t="s">
        <v>431</v>
      </c>
      <c r="K7370" t="s">
        <v>704</v>
      </c>
      <c r="N7370" t="s">
        <v>705</v>
      </c>
      <c r="O7370" t="s">
        <v>786</v>
      </c>
      <c r="P7370" t="s">
        <v>426</v>
      </c>
      <c r="Q7370" t="s">
        <v>4445</v>
      </c>
      <c r="R7370" t="s">
        <v>131</v>
      </c>
      <c r="S7370" t="s">
        <v>164</v>
      </c>
      <c r="T7370" t="s">
        <v>165</v>
      </c>
      <c r="U7370" t="s">
        <v>134</v>
      </c>
      <c r="V7370" t="s">
        <v>135</v>
      </c>
      <c r="W7370" t="s">
        <v>3309</v>
      </c>
      <c r="X7370" t="s">
        <v>708</v>
      </c>
      <c r="Y7370" s="94">
        <v>0</v>
      </c>
      <c r="Z7370" s="94">
        <v>4400000</v>
      </c>
      <c r="AA7370" s="94">
        <v>0</v>
      </c>
      <c r="AB7370" s="94">
        <v>0</v>
      </c>
      <c r="AC7370">
        <f t="shared" si="230"/>
        <v>4000</v>
      </c>
      <c r="AD7370" t="str">
        <f t="shared" si="231"/>
        <v>322</v>
      </c>
    </row>
    <row r="7371" spans="1:30" hidden="1" x14ac:dyDescent="0.25">
      <c r="A7371" t="s">
        <v>701</v>
      </c>
      <c r="B7371" t="s">
        <v>784</v>
      </c>
      <c r="C7371" t="s">
        <v>421</v>
      </c>
      <c r="D7371" t="s">
        <v>4444</v>
      </c>
      <c r="E7371" t="s">
        <v>122</v>
      </c>
      <c r="F7371" t="s">
        <v>159</v>
      </c>
      <c r="G7371" t="s">
        <v>160</v>
      </c>
      <c r="H7371">
        <v>19</v>
      </c>
      <c r="I7371" t="s">
        <v>124</v>
      </c>
      <c r="J7371" t="s">
        <v>3251</v>
      </c>
      <c r="K7371" t="s">
        <v>704</v>
      </c>
      <c r="N7371" t="s">
        <v>705</v>
      </c>
      <c r="O7371" t="s">
        <v>786</v>
      </c>
      <c r="P7371" t="s">
        <v>426</v>
      </c>
      <c r="Q7371" t="s">
        <v>4445</v>
      </c>
      <c r="R7371" t="s">
        <v>131</v>
      </c>
      <c r="S7371" t="s">
        <v>164</v>
      </c>
      <c r="T7371" t="s">
        <v>165</v>
      </c>
      <c r="U7371" t="s">
        <v>134</v>
      </c>
      <c r="V7371" t="s">
        <v>135</v>
      </c>
      <c r="W7371" t="s">
        <v>3253</v>
      </c>
      <c r="X7371" t="s">
        <v>708</v>
      </c>
      <c r="Y7371" s="94">
        <v>0</v>
      </c>
      <c r="Z7371" s="94">
        <v>242936353.03999999</v>
      </c>
      <c r="AA7371" s="94">
        <v>0</v>
      </c>
      <c r="AB7371" s="94">
        <v>0</v>
      </c>
      <c r="AC7371">
        <f t="shared" si="230"/>
        <v>4000</v>
      </c>
      <c r="AD7371" t="str">
        <f t="shared" si="231"/>
        <v>322</v>
      </c>
    </row>
    <row r="7372" spans="1:30" hidden="1" x14ac:dyDescent="0.25">
      <c r="A7372" t="s">
        <v>701</v>
      </c>
      <c r="B7372" t="s">
        <v>784</v>
      </c>
      <c r="C7372" t="s">
        <v>421</v>
      </c>
      <c r="D7372" t="s">
        <v>4444</v>
      </c>
      <c r="E7372" t="s">
        <v>122</v>
      </c>
      <c r="F7372" t="s">
        <v>159</v>
      </c>
      <c r="G7372" t="s">
        <v>160</v>
      </c>
      <c r="H7372">
        <v>19</v>
      </c>
      <c r="I7372" t="s">
        <v>124</v>
      </c>
      <c r="J7372" t="s">
        <v>3339</v>
      </c>
      <c r="K7372" t="s">
        <v>704</v>
      </c>
      <c r="N7372" t="s">
        <v>705</v>
      </c>
      <c r="O7372" t="s">
        <v>786</v>
      </c>
      <c r="P7372" t="s">
        <v>426</v>
      </c>
      <c r="Q7372" t="s">
        <v>4445</v>
      </c>
      <c r="R7372" t="s">
        <v>131</v>
      </c>
      <c r="S7372" t="s">
        <v>164</v>
      </c>
      <c r="T7372" t="s">
        <v>165</v>
      </c>
      <c r="U7372" t="s">
        <v>134</v>
      </c>
      <c r="V7372" t="s">
        <v>135</v>
      </c>
      <c r="W7372" t="s">
        <v>3341</v>
      </c>
      <c r="X7372" t="s">
        <v>708</v>
      </c>
      <c r="Y7372" s="94">
        <v>0</v>
      </c>
      <c r="Z7372" s="94">
        <v>2500000</v>
      </c>
      <c r="AA7372" s="94">
        <v>0</v>
      </c>
      <c r="AB7372" s="94">
        <v>0</v>
      </c>
      <c r="AC7372">
        <f t="shared" si="230"/>
        <v>4000</v>
      </c>
      <c r="AD7372" t="str">
        <f t="shared" si="231"/>
        <v>322</v>
      </c>
    </row>
    <row r="7373" spans="1:30" hidden="1" x14ac:dyDescent="0.25">
      <c r="A7373" t="s">
        <v>701</v>
      </c>
      <c r="B7373" t="s">
        <v>784</v>
      </c>
      <c r="C7373" t="s">
        <v>421</v>
      </c>
      <c r="D7373" t="s">
        <v>4444</v>
      </c>
      <c r="E7373" t="s">
        <v>122</v>
      </c>
      <c r="F7373" t="s">
        <v>159</v>
      </c>
      <c r="G7373" t="s">
        <v>160</v>
      </c>
      <c r="H7373">
        <v>19</v>
      </c>
      <c r="I7373" t="s">
        <v>124</v>
      </c>
      <c r="J7373" t="s">
        <v>541</v>
      </c>
      <c r="K7373" t="s">
        <v>704</v>
      </c>
      <c r="N7373" t="s">
        <v>705</v>
      </c>
      <c r="O7373" t="s">
        <v>786</v>
      </c>
      <c r="P7373" t="s">
        <v>426</v>
      </c>
      <c r="Q7373" t="s">
        <v>4445</v>
      </c>
      <c r="R7373" t="s">
        <v>131</v>
      </c>
      <c r="S7373" t="s">
        <v>164</v>
      </c>
      <c r="T7373" t="s">
        <v>165</v>
      </c>
      <c r="U7373" t="s">
        <v>134</v>
      </c>
      <c r="V7373" t="s">
        <v>135</v>
      </c>
      <c r="W7373" t="s">
        <v>3271</v>
      </c>
      <c r="X7373" t="s">
        <v>708</v>
      </c>
      <c r="Y7373" s="94">
        <v>0</v>
      </c>
      <c r="Z7373" s="94">
        <v>10000000</v>
      </c>
      <c r="AA7373" s="94">
        <v>0</v>
      </c>
      <c r="AB7373" s="94">
        <v>0</v>
      </c>
      <c r="AC7373">
        <f t="shared" si="230"/>
        <v>4000</v>
      </c>
      <c r="AD7373" t="str">
        <f t="shared" si="231"/>
        <v>322</v>
      </c>
    </row>
    <row r="7374" spans="1:30" hidden="1" x14ac:dyDescent="0.25">
      <c r="A7374" t="s">
        <v>701</v>
      </c>
      <c r="B7374" t="s">
        <v>784</v>
      </c>
      <c r="C7374" t="s">
        <v>421</v>
      </c>
      <c r="D7374" t="s">
        <v>4444</v>
      </c>
      <c r="E7374" t="s">
        <v>122</v>
      </c>
      <c r="F7374" t="s">
        <v>159</v>
      </c>
      <c r="G7374" t="s">
        <v>160</v>
      </c>
      <c r="H7374">
        <v>19</v>
      </c>
      <c r="I7374" t="s">
        <v>124</v>
      </c>
      <c r="J7374" t="s">
        <v>1407</v>
      </c>
      <c r="K7374" t="s">
        <v>704</v>
      </c>
      <c r="N7374" t="s">
        <v>705</v>
      </c>
      <c r="O7374" t="s">
        <v>786</v>
      </c>
      <c r="P7374" t="s">
        <v>426</v>
      </c>
      <c r="Q7374" t="s">
        <v>4445</v>
      </c>
      <c r="R7374" t="s">
        <v>131</v>
      </c>
      <c r="S7374" t="s">
        <v>164</v>
      </c>
      <c r="T7374" t="s">
        <v>165</v>
      </c>
      <c r="U7374" t="s">
        <v>134</v>
      </c>
      <c r="V7374" t="s">
        <v>135</v>
      </c>
      <c r="W7374" t="s">
        <v>1408</v>
      </c>
      <c r="X7374" t="s">
        <v>708</v>
      </c>
      <c r="Y7374" s="94">
        <v>0</v>
      </c>
      <c r="Z7374" s="94">
        <v>5500000</v>
      </c>
      <c r="AA7374" s="94">
        <v>0</v>
      </c>
      <c r="AB7374" s="94">
        <v>0</v>
      </c>
      <c r="AC7374">
        <f t="shared" si="230"/>
        <v>4000</v>
      </c>
      <c r="AD7374" t="str">
        <f t="shared" si="231"/>
        <v>322</v>
      </c>
    </row>
    <row r="7375" spans="1:30" hidden="1" x14ac:dyDescent="0.25">
      <c r="A7375" t="s">
        <v>701</v>
      </c>
      <c r="B7375" t="s">
        <v>784</v>
      </c>
      <c r="C7375" t="s">
        <v>421</v>
      </c>
      <c r="D7375" t="s">
        <v>4444</v>
      </c>
      <c r="E7375" t="s">
        <v>122</v>
      </c>
      <c r="F7375" t="s">
        <v>159</v>
      </c>
      <c r="G7375" t="s">
        <v>160</v>
      </c>
      <c r="H7375">
        <v>19</v>
      </c>
      <c r="I7375" t="s">
        <v>124</v>
      </c>
      <c r="J7375" t="s">
        <v>3367</v>
      </c>
      <c r="K7375" t="s">
        <v>704</v>
      </c>
      <c r="N7375" t="s">
        <v>705</v>
      </c>
      <c r="O7375" t="s">
        <v>786</v>
      </c>
      <c r="P7375" t="s">
        <v>426</v>
      </c>
      <c r="Q7375" t="s">
        <v>4445</v>
      </c>
      <c r="R7375" t="s">
        <v>131</v>
      </c>
      <c r="S7375" t="s">
        <v>164</v>
      </c>
      <c r="T7375" t="s">
        <v>165</v>
      </c>
      <c r="U7375" t="s">
        <v>134</v>
      </c>
      <c r="V7375" t="s">
        <v>135</v>
      </c>
      <c r="W7375" t="s">
        <v>3369</v>
      </c>
      <c r="X7375" t="s">
        <v>708</v>
      </c>
      <c r="Y7375" s="94">
        <v>0</v>
      </c>
      <c r="Z7375" s="94">
        <v>1279000</v>
      </c>
      <c r="AA7375" s="94">
        <v>0</v>
      </c>
      <c r="AB7375" s="94">
        <v>0</v>
      </c>
      <c r="AC7375">
        <f t="shared" si="230"/>
        <v>4000</v>
      </c>
      <c r="AD7375" t="str">
        <f t="shared" si="231"/>
        <v>322</v>
      </c>
    </row>
    <row r="7376" spans="1:30" hidden="1" x14ac:dyDescent="0.25">
      <c r="A7376" t="s">
        <v>701</v>
      </c>
      <c r="B7376" t="s">
        <v>784</v>
      </c>
      <c r="C7376" t="s">
        <v>421</v>
      </c>
      <c r="D7376" t="s">
        <v>4444</v>
      </c>
      <c r="E7376" t="s">
        <v>122</v>
      </c>
      <c r="F7376" t="s">
        <v>159</v>
      </c>
      <c r="G7376" t="s">
        <v>160</v>
      </c>
      <c r="H7376">
        <v>19</v>
      </c>
      <c r="I7376" t="s">
        <v>124</v>
      </c>
      <c r="J7376" t="s">
        <v>3364</v>
      </c>
      <c r="K7376" t="s">
        <v>704</v>
      </c>
      <c r="N7376" t="s">
        <v>705</v>
      </c>
      <c r="O7376" t="s">
        <v>786</v>
      </c>
      <c r="P7376" t="s">
        <v>426</v>
      </c>
      <c r="Q7376" t="s">
        <v>4445</v>
      </c>
      <c r="R7376" t="s">
        <v>131</v>
      </c>
      <c r="S7376" t="s">
        <v>164</v>
      </c>
      <c r="T7376" t="s">
        <v>165</v>
      </c>
      <c r="U7376" t="s">
        <v>134</v>
      </c>
      <c r="V7376" t="s">
        <v>135</v>
      </c>
      <c r="W7376" t="s">
        <v>3366</v>
      </c>
      <c r="X7376" t="s">
        <v>708</v>
      </c>
      <c r="Y7376" s="94">
        <v>0</v>
      </c>
      <c r="Z7376" s="94">
        <v>50000000</v>
      </c>
      <c r="AA7376" s="94">
        <v>0</v>
      </c>
      <c r="AB7376" s="94">
        <v>0</v>
      </c>
      <c r="AC7376">
        <f t="shared" si="230"/>
        <v>4000</v>
      </c>
      <c r="AD7376" t="str">
        <f t="shared" si="231"/>
        <v>322</v>
      </c>
    </row>
    <row r="7377" spans="1:30" hidden="1" x14ac:dyDescent="0.25">
      <c r="A7377" t="s">
        <v>701</v>
      </c>
      <c r="B7377" t="s">
        <v>784</v>
      </c>
      <c r="C7377" t="s">
        <v>421</v>
      </c>
      <c r="D7377" t="s">
        <v>4444</v>
      </c>
      <c r="E7377" t="s">
        <v>122</v>
      </c>
      <c r="F7377" t="s">
        <v>159</v>
      </c>
      <c r="G7377" t="s">
        <v>160</v>
      </c>
      <c r="H7377">
        <v>19</v>
      </c>
      <c r="I7377" t="s">
        <v>124</v>
      </c>
      <c r="J7377" t="s">
        <v>1849</v>
      </c>
      <c r="K7377" t="s">
        <v>704</v>
      </c>
      <c r="N7377" t="s">
        <v>705</v>
      </c>
      <c r="O7377" t="s">
        <v>786</v>
      </c>
      <c r="P7377" t="s">
        <v>426</v>
      </c>
      <c r="Q7377" t="s">
        <v>4445</v>
      </c>
      <c r="R7377" t="s">
        <v>131</v>
      </c>
      <c r="S7377" t="s">
        <v>164</v>
      </c>
      <c r="T7377" t="s">
        <v>165</v>
      </c>
      <c r="U7377" t="s">
        <v>134</v>
      </c>
      <c r="V7377" t="s">
        <v>135</v>
      </c>
      <c r="W7377" t="s">
        <v>3301</v>
      </c>
      <c r="X7377" t="s">
        <v>708</v>
      </c>
      <c r="Y7377" s="94">
        <v>0</v>
      </c>
      <c r="Z7377" s="94">
        <v>9401821</v>
      </c>
      <c r="AA7377" s="94">
        <v>0</v>
      </c>
      <c r="AB7377" s="94">
        <v>0</v>
      </c>
      <c r="AC7377">
        <f t="shared" si="230"/>
        <v>4000</v>
      </c>
      <c r="AD7377" t="str">
        <f t="shared" si="231"/>
        <v>322</v>
      </c>
    </row>
    <row r="7378" spans="1:30" hidden="1" x14ac:dyDescent="0.25">
      <c r="A7378" t="s">
        <v>701</v>
      </c>
      <c r="B7378" t="s">
        <v>784</v>
      </c>
      <c r="C7378" t="s">
        <v>421</v>
      </c>
      <c r="D7378" t="s">
        <v>4444</v>
      </c>
      <c r="E7378" t="s">
        <v>122</v>
      </c>
      <c r="F7378" t="s">
        <v>159</v>
      </c>
      <c r="G7378" t="s">
        <v>160</v>
      </c>
      <c r="H7378">
        <v>19</v>
      </c>
      <c r="I7378" t="s">
        <v>124</v>
      </c>
      <c r="J7378" t="s">
        <v>2208</v>
      </c>
      <c r="K7378" t="s">
        <v>704</v>
      </c>
      <c r="N7378" t="s">
        <v>705</v>
      </c>
      <c r="O7378" t="s">
        <v>786</v>
      </c>
      <c r="P7378" t="s">
        <v>426</v>
      </c>
      <c r="Q7378" t="s">
        <v>4445</v>
      </c>
      <c r="R7378" t="s">
        <v>131</v>
      </c>
      <c r="S7378" t="s">
        <v>164</v>
      </c>
      <c r="T7378" t="s">
        <v>165</v>
      </c>
      <c r="U7378" t="s">
        <v>134</v>
      </c>
      <c r="V7378" t="s">
        <v>135</v>
      </c>
      <c r="W7378" t="s">
        <v>3265</v>
      </c>
      <c r="X7378" t="s">
        <v>708</v>
      </c>
      <c r="Y7378" s="94">
        <v>0</v>
      </c>
      <c r="Z7378" s="94">
        <v>77300000</v>
      </c>
      <c r="AA7378" s="94">
        <v>0</v>
      </c>
      <c r="AB7378" s="94">
        <v>0</v>
      </c>
      <c r="AC7378">
        <f t="shared" si="230"/>
        <v>4000</v>
      </c>
      <c r="AD7378" t="str">
        <f t="shared" si="231"/>
        <v>322</v>
      </c>
    </row>
    <row r="7379" spans="1:30" hidden="1" x14ac:dyDescent="0.25">
      <c r="A7379" t="s">
        <v>701</v>
      </c>
      <c r="B7379" t="s">
        <v>784</v>
      </c>
      <c r="C7379" t="s">
        <v>421</v>
      </c>
      <c r="D7379" t="s">
        <v>4444</v>
      </c>
      <c r="E7379" t="s">
        <v>122</v>
      </c>
      <c r="F7379" t="s">
        <v>159</v>
      </c>
      <c r="G7379" t="s">
        <v>160</v>
      </c>
      <c r="H7379">
        <v>19</v>
      </c>
      <c r="I7379" t="s">
        <v>124</v>
      </c>
      <c r="J7379" t="s">
        <v>3295</v>
      </c>
      <c r="K7379" t="s">
        <v>704</v>
      </c>
      <c r="N7379" t="s">
        <v>705</v>
      </c>
      <c r="O7379" t="s">
        <v>786</v>
      </c>
      <c r="P7379" t="s">
        <v>426</v>
      </c>
      <c r="Q7379" t="s">
        <v>4445</v>
      </c>
      <c r="R7379" t="s">
        <v>131</v>
      </c>
      <c r="S7379" t="s">
        <v>164</v>
      </c>
      <c r="T7379" t="s">
        <v>165</v>
      </c>
      <c r="U7379" t="s">
        <v>134</v>
      </c>
      <c r="V7379" t="s">
        <v>135</v>
      </c>
      <c r="W7379" t="s">
        <v>3297</v>
      </c>
      <c r="X7379" t="s">
        <v>708</v>
      </c>
      <c r="Y7379" s="94">
        <v>20000000</v>
      </c>
      <c r="Z7379" s="94">
        <v>14300000</v>
      </c>
      <c r="AA7379" s="94">
        <v>0</v>
      </c>
      <c r="AB7379" s="94">
        <v>0</v>
      </c>
      <c r="AC7379">
        <f t="shared" si="230"/>
        <v>4000</v>
      </c>
      <c r="AD7379" t="str">
        <f t="shared" si="231"/>
        <v>322</v>
      </c>
    </row>
    <row r="7380" spans="1:30" hidden="1" x14ac:dyDescent="0.25">
      <c r="A7380">
        <v>211213210109001</v>
      </c>
      <c r="B7380">
        <v>268</v>
      </c>
      <c r="C7380" t="s">
        <v>4346</v>
      </c>
      <c r="D7380">
        <v>41501</v>
      </c>
      <c r="E7380">
        <v>2</v>
      </c>
      <c r="F7380">
        <v>12</v>
      </c>
      <c r="G7380" t="s">
        <v>160</v>
      </c>
      <c r="H7380" t="s">
        <v>143</v>
      </c>
      <c r="I7380" t="s">
        <v>124</v>
      </c>
      <c r="J7380" t="s">
        <v>125</v>
      </c>
      <c r="K7380" t="s">
        <v>4446</v>
      </c>
      <c r="L7380" t="s">
        <v>4447</v>
      </c>
      <c r="N7380" t="s">
        <v>2935</v>
      </c>
      <c r="O7380" t="s">
        <v>696</v>
      </c>
      <c r="P7380" t="s">
        <v>792</v>
      </c>
      <c r="Q7380" t="s">
        <v>602</v>
      </c>
      <c r="R7380" t="s">
        <v>794</v>
      </c>
      <c r="S7380" t="s">
        <v>795</v>
      </c>
      <c r="T7380" t="s">
        <v>165</v>
      </c>
      <c r="U7380" t="s">
        <v>151</v>
      </c>
      <c r="V7380" t="s">
        <v>135</v>
      </c>
      <c r="W7380" t="s">
        <v>136</v>
      </c>
      <c r="AA7380" s="94">
        <v>0</v>
      </c>
      <c r="AB7380" s="94">
        <v>0</v>
      </c>
      <c r="AC7380">
        <f t="shared" si="230"/>
        <v>4000</v>
      </c>
      <c r="AD7380" t="str">
        <f t="shared" si="231"/>
        <v>321</v>
      </c>
    </row>
    <row r="7381" spans="1:30" hidden="1" x14ac:dyDescent="0.25">
      <c r="A7381">
        <v>211213210110001</v>
      </c>
      <c r="B7381">
        <v>134</v>
      </c>
      <c r="C7381" t="s">
        <v>4346</v>
      </c>
      <c r="D7381">
        <v>41501</v>
      </c>
      <c r="E7381">
        <v>2</v>
      </c>
      <c r="F7381">
        <v>12</v>
      </c>
      <c r="G7381" t="s">
        <v>160</v>
      </c>
      <c r="H7381" t="s">
        <v>143</v>
      </c>
      <c r="I7381" t="s">
        <v>124</v>
      </c>
      <c r="J7381" t="s">
        <v>125</v>
      </c>
      <c r="K7381" t="s">
        <v>4446</v>
      </c>
      <c r="N7381" t="s">
        <v>3092</v>
      </c>
      <c r="O7381" t="s">
        <v>2794</v>
      </c>
      <c r="P7381" t="s">
        <v>792</v>
      </c>
      <c r="Q7381" t="s">
        <v>602</v>
      </c>
      <c r="R7381" t="s">
        <v>794</v>
      </c>
      <c r="S7381" t="s">
        <v>795</v>
      </c>
      <c r="T7381" t="s">
        <v>165</v>
      </c>
      <c r="U7381" t="s">
        <v>151</v>
      </c>
      <c r="V7381" t="s">
        <v>135</v>
      </c>
      <c r="W7381" t="s">
        <v>136</v>
      </c>
      <c r="AA7381" s="94">
        <v>0</v>
      </c>
      <c r="AB7381" s="94">
        <v>0</v>
      </c>
      <c r="AC7381">
        <f t="shared" si="230"/>
        <v>4000</v>
      </c>
      <c r="AD7381" t="str">
        <f t="shared" si="231"/>
        <v>321</v>
      </c>
    </row>
    <row r="7382" spans="1:30" hidden="1" x14ac:dyDescent="0.25">
      <c r="A7382" t="s">
        <v>701</v>
      </c>
      <c r="B7382" t="s">
        <v>784</v>
      </c>
      <c r="C7382" t="s">
        <v>788</v>
      </c>
      <c r="D7382" t="s">
        <v>789</v>
      </c>
      <c r="E7382" t="s">
        <v>790</v>
      </c>
      <c r="F7382" t="s">
        <v>159</v>
      </c>
      <c r="G7382" t="s">
        <v>160</v>
      </c>
      <c r="H7382" t="s">
        <v>388</v>
      </c>
      <c r="I7382" t="s">
        <v>124</v>
      </c>
      <c r="J7382" t="s">
        <v>4411</v>
      </c>
      <c r="K7382" t="s">
        <v>791</v>
      </c>
      <c r="N7382" t="s">
        <v>705</v>
      </c>
      <c r="O7382" t="s">
        <v>786</v>
      </c>
      <c r="P7382" t="s">
        <v>792</v>
      </c>
      <c r="Q7382" t="s">
        <v>793</v>
      </c>
      <c r="R7382" t="s">
        <v>794</v>
      </c>
      <c r="S7382" t="s">
        <v>164</v>
      </c>
      <c r="T7382" t="s">
        <v>165</v>
      </c>
      <c r="U7382" t="s">
        <v>394</v>
      </c>
      <c r="V7382" t="s">
        <v>135</v>
      </c>
      <c r="W7382" t="s">
        <v>4413</v>
      </c>
      <c r="X7382" t="s">
        <v>796</v>
      </c>
      <c r="Y7382" s="94">
        <v>378706.8</v>
      </c>
      <c r="AA7382" s="94">
        <v>0</v>
      </c>
      <c r="AB7382" s="94">
        <v>0</v>
      </c>
      <c r="AC7382">
        <f t="shared" si="230"/>
        <v>4000</v>
      </c>
      <c r="AD7382" t="str">
        <f t="shared" si="231"/>
        <v>322</v>
      </c>
    </row>
    <row r="7383" spans="1:30" hidden="1" x14ac:dyDescent="0.25">
      <c r="A7383" t="s">
        <v>701</v>
      </c>
      <c r="B7383" t="s">
        <v>784</v>
      </c>
      <c r="C7383" t="s">
        <v>788</v>
      </c>
      <c r="D7383" t="s">
        <v>789</v>
      </c>
      <c r="E7383" t="s">
        <v>790</v>
      </c>
      <c r="F7383" t="s">
        <v>159</v>
      </c>
      <c r="G7383" t="s">
        <v>160</v>
      </c>
      <c r="H7383" t="s">
        <v>388</v>
      </c>
      <c r="I7383" t="s">
        <v>124</v>
      </c>
      <c r="J7383" t="s">
        <v>545</v>
      </c>
      <c r="K7383" t="s">
        <v>791</v>
      </c>
      <c r="N7383" t="s">
        <v>705</v>
      </c>
      <c r="O7383" t="s">
        <v>786</v>
      </c>
      <c r="P7383" t="s">
        <v>792</v>
      </c>
      <c r="Q7383" t="s">
        <v>793</v>
      </c>
      <c r="R7383" t="s">
        <v>794</v>
      </c>
      <c r="S7383" t="s">
        <v>164</v>
      </c>
      <c r="T7383" t="s">
        <v>165</v>
      </c>
      <c r="U7383" t="s">
        <v>394</v>
      </c>
      <c r="V7383" t="s">
        <v>135</v>
      </c>
      <c r="W7383" t="s">
        <v>3319</v>
      </c>
      <c r="X7383" t="s">
        <v>796</v>
      </c>
      <c r="Y7383" s="94">
        <v>2873087.8</v>
      </c>
      <c r="AA7383" s="94">
        <v>0</v>
      </c>
      <c r="AB7383" s="94">
        <v>0</v>
      </c>
      <c r="AC7383">
        <f t="shared" si="230"/>
        <v>4000</v>
      </c>
      <c r="AD7383" t="str">
        <f t="shared" si="231"/>
        <v>322</v>
      </c>
    </row>
    <row r="7384" spans="1:30" hidden="1" x14ac:dyDescent="0.25">
      <c r="A7384" t="s">
        <v>701</v>
      </c>
      <c r="B7384" t="s">
        <v>784</v>
      </c>
      <c r="C7384" t="s">
        <v>788</v>
      </c>
      <c r="D7384" t="s">
        <v>789</v>
      </c>
      <c r="E7384" t="s">
        <v>790</v>
      </c>
      <c r="F7384" t="s">
        <v>159</v>
      </c>
      <c r="G7384" t="s">
        <v>160</v>
      </c>
      <c r="H7384" t="s">
        <v>388</v>
      </c>
      <c r="I7384" t="s">
        <v>124</v>
      </c>
      <c r="J7384" t="s">
        <v>1281</v>
      </c>
      <c r="K7384" t="s">
        <v>791</v>
      </c>
      <c r="N7384" t="s">
        <v>705</v>
      </c>
      <c r="O7384" t="s">
        <v>786</v>
      </c>
      <c r="P7384" t="s">
        <v>792</v>
      </c>
      <c r="Q7384" t="s">
        <v>793</v>
      </c>
      <c r="R7384" t="s">
        <v>794</v>
      </c>
      <c r="S7384" t="s">
        <v>164</v>
      </c>
      <c r="T7384" t="s">
        <v>165</v>
      </c>
      <c r="U7384" t="s">
        <v>394</v>
      </c>
      <c r="V7384" t="s">
        <v>135</v>
      </c>
      <c r="W7384" t="s">
        <v>3336</v>
      </c>
      <c r="X7384" t="s">
        <v>796</v>
      </c>
      <c r="Y7384" s="94">
        <v>846400.3</v>
      </c>
      <c r="AA7384" s="94">
        <v>0</v>
      </c>
      <c r="AB7384" s="94">
        <v>0</v>
      </c>
      <c r="AC7384">
        <f t="shared" si="230"/>
        <v>4000</v>
      </c>
      <c r="AD7384" t="str">
        <f t="shared" si="231"/>
        <v>322</v>
      </c>
    </row>
    <row r="7385" spans="1:30" hidden="1" x14ac:dyDescent="0.25">
      <c r="A7385" t="s">
        <v>701</v>
      </c>
      <c r="B7385" t="s">
        <v>784</v>
      </c>
      <c r="C7385" t="s">
        <v>788</v>
      </c>
      <c r="D7385" t="s">
        <v>789</v>
      </c>
      <c r="E7385" t="s">
        <v>790</v>
      </c>
      <c r="F7385" t="s">
        <v>159</v>
      </c>
      <c r="G7385" t="s">
        <v>160</v>
      </c>
      <c r="H7385" t="s">
        <v>388</v>
      </c>
      <c r="I7385" t="s">
        <v>124</v>
      </c>
      <c r="J7385" t="s">
        <v>1303</v>
      </c>
      <c r="K7385" t="s">
        <v>791</v>
      </c>
      <c r="N7385" t="s">
        <v>705</v>
      </c>
      <c r="O7385" t="s">
        <v>786</v>
      </c>
      <c r="P7385" t="s">
        <v>792</v>
      </c>
      <c r="Q7385" t="s">
        <v>793</v>
      </c>
      <c r="R7385" t="s">
        <v>794</v>
      </c>
      <c r="S7385" t="s">
        <v>164</v>
      </c>
      <c r="T7385" t="s">
        <v>165</v>
      </c>
      <c r="U7385" t="s">
        <v>394</v>
      </c>
      <c r="V7385" t="s">
        <v>135</v>
      </c>
      <c r="W7385" t="s">
        <v>3179</v>
      </c>
      <c r="X7385" t="s">
        <v>796</v>
      </c>
      <c r="Y7385" s="94">
        <v>6471687.2000000002</v>
      </c>
      <c r="AA7385" s="94">
        <v>0</v>
      </c>
      <c r="AB7385" s="94">
        <v>0</v>
      </c>
      <c r="AC7385">
        <f t="shared" si="230"/>
        <v>4000</v>
      </c>
      <c r="AD7385" t="str">
        <f t="shared" si="231"/>
        <v>322</v>
      </c>
    </row>
    <row r="7386" spans="1:30" hidden="1" x14ac:dyDescent="0.25">
      <c r="A7386" t="s">
        <v>701</v>
      </c>
      <c r="B7386" t="s">
        <v>784</v>
      </c>
      <c r="C7386" t="s">
        <v>788</v>
      </c>
      <c r="D7386" t="s">
        <v>789</v>
      </c>
      <c r="E7386" t="s">
        <v>790</v>
      </c>
      <c r="F7386" t="s">
        <v>159</v>
      </c>
      <c r="G7386" t="s">
        <v>160</v>
      </c>
      <c r="H7386" t="s">
        <v>388</v>
      </c>
      <c r="I7386" t="s">
        <v>124</v>
      </c>
      <c r="J7386" t="s">
        <v>3379</v>
      </c>
      <c r="K7386" t="s">
        <v>791</v>
      </c>
      <c r="N7386" t="s">
        <v>705</v>
      </c>
      <c r="O7386" t="s">
        <v>786</v>
      </c>
      <c r="P7386" t="s">
        <v>792</v>
      </c>
      <c r="Q7386" t="s">
        <v>793</v>
      </c>
      <c r="R7386" t="s">
        <v>794</v>
      </c>
      <c r="S7386" t="s">
        <v>164</v>
      </c>
      <c r="T7386" t="s">
        <v>165</v>
      </c>
      <c r="U7386" t="s">
        <v>394</v>
      </c>
      <c r="V7386" t="s">
        <v>135</v>
      </c>
      <c r="W7386" t="s">
        <v>3381</v>
      </c>
      <c r="X7386" t="s">
        <v>796</v>
      </c>
      <c r="Y7386" s="94">
        <v>219337.9</v>
      </c>
      <c r="AA7386" s="94">
        <v>0</v>
      </c>
      <c r="AB7386" s="94">
        <v>0</v>
      </c>
      <c r="AC7386">
        <f t="shared" si="230"/>
        <v>4000</v>
      </c>
      <c r="AD7386" t="str">
        <f t="shared" si="231"/>
        <v>322</v>
      </c>
    </row>
    <row r="7387" spans="1:30" hidden="1" x14ac:dyDescent="0.25">
      <c r="A7387" t="s">
        <v>701</v>
      </c>
      <c r="B7387" t="s">
        <v>784</v>
      </c>
      <c r="C7387" t="s">
        <v>788</v>
      </c>
      <c r="D7387" t="s">
        <v>789</v>
      </c>
      <c r="E7387" t="s">
        <v>790</v>
      </c>
      <c r="F7387" t="s">
        <v>159</v>
      </c>
      <c r="G7387" t="s">
        <v>160</v>
      </c>
      <c r="H7387" t="s">
        <v>388</v>
      </c>
      <c r="I7387" t="s">
        <v>124</v>
      </c>
      <c r="J7387" t="s">
        <v>3361</v>
      </c>
      <c r="K7387" t="s">
        <v>791</v>
      </c>
      <c r="N7387" t="s">
        <v>705</v>
      </c>
      <c r="O7387" t="s">
        <v>786</v>
      </c>
      <c r="P7387" t="s">
        <v>792</v>
      </c>
      <c r="Q7387" t="s">
        <v>793</v>
      </c>
      <c r="R7387" t="s">
        <v>794</v>
      </c>
      <c r="S7387" t="s">
        <v>164</v>
      </c>
      <c r="T7387" t="s">
        <v>165</v>
      </c>
      <c r="U7387" t="s">
        <v>394</v>
      </c>
      <c r="V7387" t="s">
        <v>135</v>
      </c>
      <c r="W7387" t="s">
        <v>3363</v>
      </c>
      <c r="X7387" t="s">
        <v>796</v>
      </c>
      <c r="Y7387" s="94">
        <v>507717.4</v>
      </c>
      <c r="AA7387" s="94">
        <v>0</v>
      </c>
      <c r="AB7387" s="94">
        <v>0</v>
      </c>
      <c r="AC7387">
        <f t="shared" si="230"/>
        <v>4000</v>
      </c>
      <c r="AD7387" t="str">
        <f t="shared" si="231"/>
        <v>322</v>
      </c>
    </row>
    <row r="7388" spans="1:30" hidden="1" x14ac:dyDescent="0.25">
      <c r="A7388" t="s">
        <v>701</v>
      </c>
      <c r="B7388" t="s">
        <v>784</v>
      </c>
      <c r="C7388" t="s">
        <v>788</v>
      </c>
      <c r="D7388" t="s">
        <v>789</v>
      </c>
      <c r="E7388" t="s">
        <v>790</v>
      </c>
      <c r="F7388" t="s">
        <v>159</v>
      </c>
      <c r="G7388" t="s">
        <v>160</v>
      </c>
      <c r="H7388" t="s">
        <v>388</v>
      </c>
      <c r="I7388" t="s">
        <v>124</v>
      </c>
      <c r="J7388" t="s">
        <v>159</v>
      </c>
      <c r="K7388" t="s">
        <v>791</v>
      </c>
      <c r="N7388" t="s">
        <v>705</v>
      </c>
      <c r="O7388" t="s">
        <v>786</v>
      </c>
      <c r="P7388" t="s">
        <v>792</v>
      </c>
      <c r="Q7388" t="s">
        <v>793</v>
      </c>
      <c r="R7388" t="s">
        <v>794</v>
      </c>
      <c r="S7388" t="s">
        <v>164</v>
      </c>
      <c r="T7388" t="s">
        <v>165</v>
      </c>
      <c r="U7388" t="s">
        <v>394</v>
      </c>
      <c r="V7388" t="s">
        <v>135</v>
      </c>
      <c r="W7388" t="s">
        <v>3317</v>
      </c>
      <c r="X7388" t="s">
        <v>796</v>
      </c>
      <c r="Y7388" s="94">
        <v>1132586.1000000001</v>
      </c>
      <c r="AA7388" s="94">
        <v>0</v>
      </c>
      <c r="AB7388" s="94">
        <v>0</v>
      </c>
      <c r="AC7388">
        <f t="shared" si="230"/>
        <v>4000</v>
      </c>
      <c r="AD7388" t="str">
        <f t="shared" si="231"/>
        <v>322</v>
      </c>
    </row>
    <row r="7389" spans="1:30" hidden="1" x14ac:dyDescent="0.25">
      <c r="A7389" t="s">
        <v>701</v>
      </c>
      <c r="B7389" t="s">
        <v>784</v>
      </c>
      <c r="C7389" t="s">
        <v>788</v>
      </c>
      <c r="D7389" t="s">
        <v>789</v>
      </c>
      <c r="E7389" t="s">
        <v>790</v>
      </c>
      <c r="F7389" t="s">
        <v>159</v>
      </c>
      <c r="G7389" t="s">
        <v>160</v>
      </c>
      <c r="H7389" t="s">
        <v>388</v>
      </c>
      <c r="I7389" t="s">
        <v>124</v>
      </c>
      <c r="J7389" t="s">
        <v>543</v>
      </c>
      <c r="K7389" t="s">
        <v>791</v>
      </c>
      <c r="N7389" t="s">
        <v>705</v>
      </c>
      <c r="O7389" t="s">
        <v>786</v>
      </c>
      <c r="P7389" t="s">
        <v>792</v>
      </c>
      <c r="Q7389" t="s">
        <v>793</v>
      </c>
      <c r="R7389" t="s">
        <v>794</v>
      </c>
      <c r="S7389" t="s">
        <v>164</v>
      </c>
      <c r="T7389" t="s">
        <v>165</v>
      </c>
      <c r="U7389" t="s">
        <v>394</v>
      </c>
      <c r="V7389" t="s">
        <v>135</v>
      </c>
      <c r="W7389" t="s">
        <v>3315</v>
      </c>
      <c r="X7389" t="s">
        <v>796</v>
      </c>
      <c r="Y7389" s="94">
        <v>1149336.6000000001</v>
      </c>
      <c r="AA7389" s="94">
        <v>0</v>
      </c>
      <c r="AB7389" s="94">
        <v>0</v>
      </c>
      <c r="AC7389">
        <f t="shared" si="230"/>
        <v>4000</v>
      </c>
      <c r="AD7389" t="str">
        <f t="shared" si="231"/>
        <v>322</v>
      </c>
    </row>
    <row r="7390" spans="1:30" hidden="1" x14ac:dyDescent="0.25">
      <c r="A7390" t="s">
        <v>701</v>
      </c>
      <c r="B7390" t="s">
        <v>784</v>
      </c>
      <c r="C7390" t="s">
        <v>788</v>
      </c>
      <c r="D7390" t="s">
        <v>789</v>
      </c>
      <c r="E7390" t="s">
        <v>790</v>
      </c>
      <c r="F7390" t="s">
        <v>159</v>
      </c>
      <c r="G7390" t="s">
        <v>160</v>
      </c>
      <c r="H7390" t="s">
        <v>388</v>
      </c>
      <c r="I7390" t="s">
        <v>124</v>
      </c>
      <c r="J7390" t="s">
        <v>411</v>
      </c>
      <c r="K7390" t="s">
        <v>791</v>
      </c>
      <c r="N7390" t="s">
        <v>705</v>
      </c>
      <c r="O7390" t="s">
        <v>786</v>
      </c>
      <c r="P7390" t="s">
        <v>792</v>
      </c>
      <c r="Q7390" t="s">
        <v>793</v>
      </c>
      <c r="R7390" t="s">
        <v>794</v>
      </c>
      <c r="S7390" t="s">
        <v>164</v>
      </c>
      <c r="T7390" t="s">
        <v>165</v>
      </c>
      <c r="U7390" t="s">
        <v>394</v>
      </c>
      <c r="V7390" t="s">
        <v>135</v>
      </c>
      <c r="W7390" t="s">
        <v>3273</v>
      </c>
      <c r="X7390" t="s">
        <v>796</v>
      </c>
      <c r="Y7390" s="94">
        <v>1973626.1</v>
      </c>
      <c r="AA7390" s="94">
        <v>0</v>
      </c>
      <c r="AB7390" s="94">
        <v>0</v>
      </c>
      <c r="AC7390">
        <f t="shared" si="230"/>
        <v>4000</v>
      </c>
      <c r="AD7390" t="str">
        <f t="shared" si="231"/>
        <v>322</v>
      </c>
    </row>
    <row r="7391" spans="1:30" hidden="1" x14ac:dyDescent="0.25">
      <c r="A7391" t="s">
        <v>701</v>
      </c>
      <c r="B7391" t="s">
        <v>784</v>
      </c>
      <c r="C7391" t="s">
        <v>788</v>
      </c>
      <c r="D7391" t="s">
        <v>789</v>
      </c>
      <c r="E7391" t="s">
        <v>790</v>
      </c>
      <c r="F7391" t="s">
        <v>159</v>
      </c>
      <c r="G7391" t="s">
        <v>160</v>
      </c>
      <c r="H7391" t="s">
        <v>388</v>
      </c>
      <c r="I7391" t="s">
        <v>124</v>
      </c>
      <c r="J7391" t="s">
        <v>3181</v>
      </c>
      <c r="K7391" t="s">
        <v>791</v>
      </c>
      <c r="N7391" t="s">
        <v>705</v>
      </c>
      <c r="O7391" t="s">
        <v>786</v>
      </c>
      <c r="P7391" t="s">
        <v>792</v>
      </c>
      <c r="Q7391" t="s">
        <v>793</v>
      </c>
      <c r="R7391" t="s">
        <v>794</v>
      </c>
      <c r="S7391" t="s">
        <v>164</v>
      </c>
      <c r="T7391" t="s">
        <v>165</v>
      </c>
      <c r="U7391" t="s">
        <v>394</v>
      </c>
      <c r="V7391" t="s">
        <v>135</v>
      </c>
      <c r="W7391" t="s">
        <v>4082</v>
      </c>
      <c r="X7391" t="s">
        <v>796</v>
      </c>
      <c r="Y7391" s="94">
        <v>277468.79999999999</v>
      </c>
      <c r="AA7391" s="94">
        <v>0</v>
      </c>
      <c r="AB7391" s="94">
        <v>0</v>
      </c>
      <c r="AC7391">
        <f t="shared" si="230"/>
        <v>4000</v>
      </c>
      <c r="AD7391" t="str">
        <f t="shared" si="231"/>
        <v>322</v>
      </c>
    </row>
    <row r="7392" spans="1:30" hidden="1" x14ac:dyDescent="0.25">
      <c r="A7392" t="s">
        <v>701</v>
      </c>
      <c r="B7392" t="s">
        <v>784</v>
      </c>
      <c r="C7392" t="s">
        <v>788</v>
      </c>
      <c r="D7392" t="s">
        <v>789</v>
      </c>
      <c r="E7392" t="s">
        <v>790</v>
      </c>
      <c r="F7392" t="s">
        <v>159</v>
      </c>
      <c r="G7392" t="s">
        <v>160</v>
      </c>
      <c r="H7392" t="s">
        <v>388</v>
      </c>
      <c r="I7392" t="s">
        <v>124</v>
      </c>
      <c r="J7392" t="s">
        <v>1847</v>
      </c>
      <c r="K7392" t="s">
        <v>791</v>
      </c>
      <c r="N7392" t="s">
        <v>705</v>
      </c>
      <c r="O7392" t="s">
        <v>786</v>
      </c>
      <c r="P7392" t="s">
        <v>792</v>
      </c>
      <c r="Q7392" t="s">
        <v>793</v>
      </c>
      <c r="R7392" t="s">
        <v>794</v>
      </c>
      <c r="S7392" t="s">
        <v>164</v>
      </c>
      <c r="T7392" t="s">
        <v>165</v>
      </c>
      <c r="U7392" t="s">
        <v>394</v>
      </c>
      <c r="V7392" t="s">
        <v>135</v>
      </c>
      <c r="W7392" t="s">
        <v>4417</v>
      </c>
      <c r="X7392" t="s">
        <v>796</v>
      </c>
      <c r="Y7392" s="94">
        <v>213654.2</v>
      </c>
      <c r="AA7392" s="94">
        <v>0</v>
      </c>
      <c r="AB7392" s="94">
        <v>0</v>
      </c>
      <c r="AC7392">
        <f t="shared" si="230"/>
        <v>4000</v>
      </c>
      <c r="AD7392" t="str">
        <f t="shared" si="231"/>
        <v>322</v>
      </c>
    </row>
    <row r="7393" spans="1:30" hidden="1" x14ac:dyDescent="0.25">
      <c r="A7393" t="s">
        <v>701</v>
      </c>
      <c r="B7393" t="s">
        <v>784</v>
      </c>
      <c r="C7393" t="s">
        <v>788</v>
      </c>
      <c r="D7393" t="s">
        <v>789</v>
      </c>
      <c r="E7393" t="s">
        <v>790</v>
      </c>
      <c r="F7393" t="s">
        <v>159</v>
      </c>
      <c r="G7393" t="s">
        <v>160</v>
      </c>
      <c r="H7393" t="s">
        <v>388</v>
      </c>
      <c r="I7393" t="s">
        <v>124</v>
      </c>
      <c r="J7393" t="s">
        <v>388</v>
      </c>
      <c r="K7393" t="s">
        <v>791</v>
      </c>
      <c r="N7393" t="s">
        <v>705</v>
      </c>
      <c r="O7393" t="s">
        <v>786</v>
      </c>
      <c r="P7393" t="s">
        <v>792</v>
      </c>
      <c r="Q7393" t="s">
        <v>793</v>
      </c>
      <c r="R7393" t="s">
        <v>794</v>
      </c>
      <c r="S7393" t="s">
        <v>164</v>
      </c>
      <c r="T7393" t="s">
        <v>165</v>
      </c>
      <c r="U7393" t="s">
        <v>394</v>
      </c>
      <c r="V7393" t="s">
        <v>135</v>
      </c>
      <c r="W7393" t="s">
        <v>3203</v>
      </c>
      <c r="X7393" t="s">
        <v>796</v>
      </c>
      <c r="Y7393" s="94">
        <v>5189523.7</v>
      </c>
      <c r="AA7393" s="94">
        <v>0</v>
      </c>
      <c r="AB7393" s="94">
        <v>0</v>
      </c>
      <c r="AC7393">
        <f t="shared" si="230"/>
        <v>4000</v>
      </c>
      <c r="AD7393" t="str">
        <f t="shared" si="231"/>
        <v>322</v>
      </c>
    </row>
    <row r="7394" spans="1:30" hidden="1" x14ac:dyDescent="0.25">
      <c r="A7394" t="s">
        <v>701</v>
      </c>
      <c r="B7394" t="s">
        <v>784</v>
      </c>
      <c r="C7394" t="s">
        <v>788</v>
      </c>
      <c r="D7394" t="s">
        <v>789</v>
      </c>
      <c r="E7394" t="s">
        <v>790</v>
      </c>
      <c r="F7394" t="s">
        <v>159</v>
      </c>
      <c r="G7394" t="s">
        <v>160</v>
      </c>
      <c r="H7394" t="s">
        <v>388</v>
      </c>
      <c r="I7394" t="s">
        <v>124</v>
      </c>
      <c r="J7394" t="s">
        <v>143</v>
      </c>
      <c r="K7394" t="s">
        <v>791</v>
      </c>
      <c r="N7394" t="s">
        <v>705</v>
      </c>
      <c r="O7394" t="s">
        <v>786</v>
      </c>
      <c r="P7394" t="s">
        <v>792</v>
      </c>
      <c r="Q7394" t="s">
        <v>793</v>
      </c>
      <c r="R7394" t="s">
        <v>794</v>
      </c>
      <c r="S7394" t="s">
        <v>164</v>
      </c>
      <c r="T7394" t="s">
        <v>165</v>
      </c>
      <c r="U7394" t="s">
        <v>394</v>
      </c>
      <c r="V7394" t="s">
        <v>135</v>
      </c>
      <c r="W7394" t="s">
        <v>3333</v>
      </c>
      <c r="X7394" t="s">
        <v>796</v>
      </c>
      <c r="Y7394" s="94">
        <v>3449195.6</v>
      </c>
      <c r="AA7394" s="94">
        <v>0</v>
      </c>
      <c r="AB7394" s="94">
        <v>0</v>
      </c>
      <c r="AC7394">
        <f t="shared" si="230"/>
        <v>4000</v>
      </c>
      <c r="AD7394" t="str">
        <f t="shared" si="231"/>
        <v>322</v>
      </c>
    </row>
    <row r="7395" spans="1:30" hidden="1" x14ac:dyDescent="0.25">
      <c r="A7395" t="s">
        <v>701</v>
      </c>
      <c r="B7395" t="s">
        <v>784</v>
      </c>
      <c r="C7395" t="s">
        <v>788</v>
      </c>
      <c r="D7395" t="s">
        <v>789</v>
      </c>
      <c r="E7395" t="s">
        <v>790</v>
      </c>
      <c r="F7395" t="s">
        <v>159</v>
      </c>
      <c r="G7395" t="s">
        <v>160</v>
      </c>
      <c r="H7395" t="s">
        <v>388</v>
      </c>
      <c r="I7395" t="s">
        <v>124</v>
      </c>
      <c r="J7395" t="s">
        <v>304</v>
      </c>
      <c r="K7395" t="s">
        <v>791</v>
      </c>
      <c r="N7395" t="s">
        <v>705</v>
      </c>
      <c r="O7395" t="s">
        <v>786</v>
      </c>
      <c r="P7395" t="s">
        <v>792</v>
      </c>
      <c r="Q7395" t="s">
        <v>793</v>
      </c>
      <c r="R7395" t="s">
        <v>794</v>
      </c>
      <c r="S7395" t="s">
        <v>164</v>
      </c>
      <c r="T7395" t="s">
        <v>165</v>
      </c>
      <c r="U7395" t="s">
        <v>394</v>
      </c>
      <c r="V7395" t="s">
        <v>135</v>
      </c>
      <c r="W7395" t="s">
        <v>3188</v>
      </c>
      <c r="X7395" t="s">
        <v>796</v>
      </c>
      <c r="Y7395" s="94">
        <v>11297131.9</v>
      </c>
      <c r="AA7395" s="94">
        <v>0</v>
      </c>
      <c r="AB7395" s="94">
        <v>0</v>
      </c>
      <c r="AC7395">
        <f t="shared" si="230"/>
        <v>4000</v>
      </c>
      <c r="AD7395" t="str">
        <f t="shared" si="231"/>
        <v>322</v>
      </c>
    </row>
    <row r="7396" spans="1:30" hidden="1" x14ac:dyDescent="0.25">
      <c r="A7396" t="s">
        <v>701</v>
      </c>
      <c r="B7396" t="s">
        <v>784</v>
      </c>
      <c r="C7396" t="s">
        <v>788</v>
      </c>
      <c r="D7396" t="s">
        <v>789</v>
      </c>
      <c r="E7396" t="s">
        <v>790</v>
      </c>
      <c r="F7396" t="s">
        <v>159</v>
      </c>
      <c r="G7396" t="s">
        <v>160</v>
      </c>
      <c r="H7396" t="s">
        <v>388</v>
      </c>
      <c r="I7396" t="s">
        <v>124</v>
      </c>
      <c r="J7396" t="s">
        <v>3342</v>
      </c>
      <c r="K7396" t="s">
        <v>791</v>
      </c>
      <c r="N7396" t="s">
        <v>705</v>
      </c>
      <c r="O7396" t="s">
        <v>786</v>
      </c>
      <c r="P7396" t="s">
        <v>792</v>
      </c>
      <c r="Q7396" t="s">
        <v>793</v>
      </c>
      <c r="R7396" t="s">
        <v>794</v>
      </c>
      <c r="S7396" t="s">
        <v>164</v>
      </c>
      <c r="T7396" t="s">
        <v>165</v>
      </c>
      <c r="U7396" t="s">
        <v>394</v>
      </c>
      <c r="V7396" t="s">
        <v>135</v>
      </c>
      <c r="W7396" t="s">
        <v>3344</v>
      </c>
      <c r="X7396" t="s">
        <v>796</v>
      </c>
      <c r="Y7396" s="94">
        <v>1233124.2</v>
      </c>
      <c r="AA7396" s="94">
        <v>0</v>
      </c>
      <c r="AB7396" s="94">
        <v>0</v>
      </c>
      <c r="AC7396">
        <f t="shared" si="230"/>
        <v>4000</v>
      </c>
      <c r="AD7396" t="str">
        <f t="shared" si="231"/>
        <v>322</v>
      </c>
    </row>
    <row r="7397" spans="1:30" hidden="1" x14ac:dyDescent="0.25">
      <c r="A7397" t="s">
        <v>701</v>
      </c>
      <c r="B7397" t="s">
        <v>784</v>
      </c>
      <c r="C7397" t="s">
        <v>788</v>
      </c>
      <c r="D7397" t="s">
        <v>789</v>
      </c>
      <c r="E7397" t="s">
        <v>790</v>
      </c>
      <c r="F7397" t="s">
        <v>159</v>
      </c>
      <c r="G7397" t="s">
        <v>160</v>
      </c>
      <c r="H7397" t="s">
        <v>388</v>
      </c>
      <c r="I7397" t="s">
        <v>124</v>
      </c>
      <c r="J7397" t="s">
        <v>538</v>
      </c>
      <c r="K7397" t="s">
        <v>791</v>
      </c>
      <c r="N7397" t="s">
        <v>705</v>
      </c>
      <c r="O7397" t="s">
        <v>786</v>
      </c>
      <c r="P7397" t="s">
        <v>792</v>
      </c>
      <c r="Q7397" t="s">
        <v>793</v>
      </c>
      <c r="R7397" t="s">
        <v>794</v>
      </c>
      <c r="S7397" t="s">
        <v>164</v>
      </c>
      <c r="T7397" t="s">
        <v>165</v>
      </c>
      <c r="U7397" t="s">
        <v>394</v>
      </c>
      <c r="V7397" t="s">
        <v>135</v>
      </c>
      <c r="W7397" t="s">
        <v>3192</v>
      </c>
      <c r="X7397" t="s">
        <v>796</v>
      </c>
      <c r="Y7397" s="94">
        <v>5550664.2999999998</v>
      </c>
      <c r="AA7397" s="94">
        <v>0</v>
      </c>
      <c r="AB7397" s="94">
        <v>0</v>
      </c>
      <c r="AC7397">
        <f t="shared" si="230"/>
        <v>4000</v>
      </c>
      <c r="AD7397" t="str">
        <f t="shared" si="231"/>
        <v>322</v>
      </c>
    </row>
    <row r="7398" spans="1:30" hidden="1" x14ac:dyDescent="0.25">
      <c r="A7398" t="s">
        <v>701</v>
      </c>
      <c r="B7398" t="s">
        <v>784</v>
      </c>
      <c r="C7398" t="s">
        <v>788</v>
      </c>
      <c r="D7398" t="s">
        <v>789</v>
      </c>
      <c r="E7398" t="s">
        <v>790</v>
      </c>
      <c r="F7398" t="s">
        <v>159</v>
      </c>
      <c r="G7398" t="s">
        <v>160</v>
      </c>
      <c r="H7398" t="s">
        <v>388</v>
      </c>
      <c r="I7398" t="s">
        <v>124</v>
      </c>
      <c r="J7398" t="s">
        <v>431</v>
      </c>
      <c r="K7398" t="s">
        <v>791</v>
      </c>
      <c r="N7398" t="s">
        <v>705</v>
      </c>
      <c r="O7398" t="s">
        <v>786</v>
      </c>
      <c r="P7398" t="s">
        <v>792</v>
      </c>
      <c r="Q7398" t="s">
        <v>793</v>
      </c>
      <c r="R7398" t="s">
        <v>794</v>
      </c>
      <c r="S7398" t="s">
        <v>164</v>
      </c>
      <c r="T7398" t="s">
        <v>165</v>
      </c>
      <c r="U7398" t="s">
        <v>394</v>
      </c>
      <c r="V7398" t="s">
        <v>135</v>
      </c>
      <c r="W7398" t="s">
        <v>3309</v>
      </c>
      <c r="X7398" t="s">
        <v>796</v>
      </c>
      <c r="Y7398" s="94">
        <v>2173644.2000000002</v>
      </c>
      <c r="AA7398" s="94">
        <v>0</v>
      </c>
      <c r="AB7398" s="94">
        <v>0</v>
      </c>
      <c r="AC7398">
        <f t="shared" si="230"/>
        <v>4000</v>
      </c>
      <c r="AD7398" t="str">
        <f t="shared" si="231"/>
        <v>322</v>
      </c>
    </row>
    <row r="7399" spans="1:30" hidden="1" x14ac:dyDescent="0.25">
      <c r="A7399" t="s">
        <v>701</v>
      </c>
      <c r="B7399" t="s">
        <v>784</v>
      </c>
      <c r="C7399" t="s">
        <v>788</v>
      </c>
      <c r="D7399" t="s">
        <v>789</v>
      </c>
      <c r="E7399" t="s">
        <v>790</v>
      </c>
      <c r="F7399" t="s">
        <v>159</v>
      </c>
      <c r="G7399" t="s">
        <v>160</v>
      </c>
      <c r="H7399" t="s">
        <v>388</v>
      </c>
      <c r="I7399" t="s">
        <v>124</v>
      </c>
      <c r="J7399" t="s">
        <v>3251</v>
      </c>
      <c r="K7399" t="s">
        <v>791</v>
      </c>
      <c r="N7399" t="s">
        <v>705</v>
      </c>
      <c r="O7399" t="s">
        <v>786</v>
      </c>
      <c r="P7399" t="s">
        <v>792</v>
      </c>
      <c r="Q7399" t="s">
        <v>793</v>
      </c>
      <c r="R7399" t="s">
        <v>794</v>
      </c>
      <c r="S7399" t="s">
        <v>164</v>
      </c>
      <c r="T7399" t="s">
        <v>165</v>
      </c>
      <c r="U7399" t="s">
        <v>394</v>
      </c>
      <c r="V7399" t="s">
        <v>135</v>
      </c>
      <c r="W7399" t="s">
        <v>3253</v>
      </c>
      <c r="X7399" t="s">
        <v>796</v>
      </c>
      <c r="Y7399" s="94">
        <v>13082670.300000001</v>
      </c>
      <c r="AA7399" s="94">
        <v>0</v>
      </c>
      <c r="AB7399" s="94">
        <v>0</v>
      </c>
      <c r="AC7399">
        <f t="shared" si="230"/>
        <v>4000</v>
      </c>
      <c r="AD7399" t="str">
        <f t="shared" si="231"/>
        <v>322</v>
      </c>
    </row>
    <row r="7400" spans="1:30" hidden="1" x14ac:dyDescent="0.25">
      <c r="A7400" t="s">
        <v>701</v>
      </c>
      <c r="B7400" t="s">
        <v>784</v>
      </c>
      <c r="C7400" t="s">
        <v>788</v>
      </c>
      <c r="D7400" t="s">
        <v>789</v>
      </c>
      <c r="E7400" t="s">
        <v>790</v>
      </c>
      <c r="F7400" t="s">
        <v>159</v>
      </c>
      <c r="G7400" t="s">
        <v>160</v>
      </c>
      <c r="H7400" t="s">
        <v>388</v>
      </c>
      <c r="I7400" t="s">
        <v>124</v>
      </c>
      <c r="J7400" t="s">
        <v>4386</v>
      </c>
      <c r="K7400" t="s">
        <v>791</v>
      </c>
      <c r="N7400" t="s">
        <v>705</v>
      </c>
      <c r="O7400" t="s">
        <v>786</v>
      </c>
      <c r="P7400" t="s">
        <v>792</v>
      </c>
      <c r="Q7400" t="s">
        <v>793</v>
      </c>
      <c r="R7400" t="s">
        <v>794</v>
      </c>
      <c r="S7400" t="s">
        <v>164</v>
      </c>
      <c r="T7400" t="s">
        <v>165</v>
      </c>
      <c r="U7400" t="s">
        <v>394</v>
      </c>
      <c r="V7400" t="s">
        <v>135</v>
      </c>
      <c r="W7400" t="s">
        <v>4388</v>
      </c>
      <c r="X7400" t="s">
        <v>796</v>
      </c>
      <c r="Y7400" s="94">
        <v>67829.2</v>
      </c>
      <c r="AA7400" s="94">
        <v>0</v>
      </c>
      <c r="AB7400" s="94">
        <v>0</v>
      </c>
      <c r="AC7400">
        <f t="shared" si="230"/>
        <v>4000</v>
      </c>
      <c r="AD7400" t="str">
        <f t="shared" si="231"/>
        <v>322</v>
      </c>
    </row>
    <row r="7401" spans="1:30" hidden="1" x14ac:dyDescent="0.25">
      <c r="A7401" t="s">
        <v>701</v>
      </c>
      <c r="B7401" t="s">
        <v>784</v>
      </c>
      <c r="C7401" t="s">
        <v>788</v>
      </c>
      <c r="D7401" t="s">
        <v>789</v>
      </c>
      <c r="E7401" t="s">
        <v>790</v>
      </c>
      <c r="F7401" t="s">
        <v>159</v>
      </c>
      <c r="G7401" t="s">
        <v>160</v>
      </c>
      <c r="H7401" t="s">
        <v>388</v>
      </c>
      <c r="I7401" t="s">
        <v>124</v>
      </c>
      <c r="J7401" t="s">
        <v>3137</v>
      </c>
      <c r="K7401" t="s">
        <v>791</v>
      </c>
      <c r="N7401" t="s">
        <v>705</v>
      </c>
      <c r="O7401" t="s">
        <v>786</v>
      </c>
      <c r="P7401" t="s">
        <v>792</v>
      </c>
      <c r="Q7401" t="s">
        <v>793</v>
      </c>
      <c r="R7401" t="s">
        <v>794</v>
      </c>
      <c r="S7401" t="s">
        <v>164</v>
      </c>
      <c r="T7401" t="s">
        <v>165</v>
      </c>
      <c r="U7401" t="s">
        <v>394</v>
      </c>
      <c r="V7401" t="s">
        <v>135</v>
      </c>
      <c r="W7401" t="s">
        <v>4395</v>
      </c>
      <c r="X7401" t="s">
        <v>796</v>
      </c>
      <c r="Y7401" s="94">
        <v>247477</v>
      </c>
      <c r="AA7401" s="94">
        <v>0</v>
      </c>
      <c r="AB7401" s="94">
        <v>0</v>
      </c>
      <c r="AC7401">
        <f t="shared" si="230"/>
        <v>4000</v>
      </c>
      <c r="AD7401" t="str">
        <f t="shared" si="231"/>
        <v>322</v>
      </c>
    </row>
    <row r="7402" spans="1:30" hidden="1" x14ac:dyDescent="0.25">
      <c r="A7402" t="s">
        <v>701</v>
      </c>
      <c r="B7402" t="s">
        <v>784</v>
      </c>
      <c r="C7402" t="s">
        <v>788</v>
      </c>
      <c r="D7402" t="s">
        <v>789</v>
      </c>
      <c r="E7402" t="s">
        <v>790</v>
      </c>
      <c r="F7402" t="s">
        <v>159</v>
      </c>
      <c r="G7402" t="s">
        <v>160</v>
      </c>
      <c r="H7402" t="s">
        <v>388</v>
      </c>
      <c r="I7402" t="s">
        <v>124</v>
      </c>
      <c r="J7402" t="s">
        <v>1404</v>
      </c>
      <c r="K7402" t="s">
        <v>791</v>
      </c>
      <c r="N7402" t="s">
        <v>705</v>
      </c>
      <c r="O7402" t="s">
        <v>786</v>
      </c>
      <c r="P7402" t="s">
        <v>792</v>
      </c>
      <c r="Q7402" t="s">
        <v>793</v>
      </c>
      <c r="R7402" t="s">
        <v>794</v>
      </c>
      <c r="S7402" t="s">
        <v>164</v>
      </c>
      <c r="T7402" t="s">
        <v>165</v>
      </c>
      <c r="U7402" t="s">
        <v>394</v>
      </c>
      <c r="V7402" t="s">
        <v>135</v>
      </c>
      <c r="W7402" t="s">
        <v>1406</v>
      </c>
      <c r="X7402" t="s">
        <v>796</v>
      </c>
      <c r="Y7402" s="94">
        <v>1845517.8</v>
      </c>
      <c r="AA7402" s="94">
        <v>0</v>
      </c>
      <c r="AB7402" s="94">
        <v>0</v>
      </c>
      <c r="AC7402">
        <f t="shared" si="230"/>
        <v>4000</v>
      </c>
      <c r="AD7402" t="str">
        <f t="shared" si="231"/>
        <v>322</v>
      </c>
    </row>
    <row r="7403" spans="1:30" hidden="1" x14ac:dyDescent="0.25">
      <c r="A7403" t="s">
        <v>701</v>
      </c>
      <c r="B7403" t="s">
        <v>784</v>
      </c>
      <c r="C7403" t="s">
        <v>788</v>
      </c>
      <c r="D7403" t="s">
        <v>789</v>
      </c>
      <c r="E7403" t="s">
        <v>790</v>
      </c>
      <c r="F7403" t="s">
        <v>159</v>
      </c>
      <c r="G7403" t="s">
        <v>160</v>
      </c>
      <c r="H7403" t="s">
        <v>388</v>
      </c>
      <c r="I7403" t="s">
        <v>124</v>
      </c>
      <c r="J7403" t="s">
        <v>3339</v>
      </c>
      <c r="K7403" t="s">
        <v>791</v>
      </c>
      <c r="N7403" t="s">
        <v>705</v>
      </c>
      <c r="O7403" t="s">
        <v>786</v>
      </c>
      <c r="P7403" t="s">
        <v>792</v>
      </c>
      <c r="Q7403" t="s">
        <v>793</v>
      </c>
      <c r="R7403" t="s">
        <v>794</v>
      </c>
      <c r="S7403" t="s">
        <v>164</v>
      </c>
      <c r="T7403" t="s">
        <v>165</v>
      </c>
      <c r="U7403" t="s">
        <v>394</v>
      </c>
      <c r="V7403" t="s">
        <v>135</v>
      </c>
      <c r="W7403" t="s">
        <v>3341</v>
      </c>
      <c r="X7403" t="s">
        <v>796</v>
      </c>
      <c r="Y7403" s="94">
        <v>1304884.1000000001</v>
      </c>
      <c r="AA7403" s="94">
        <v>0</v>
      </c>
      <c r="AB7403" s="94">
        <v>0</v>
      </c>
      <c r="AC7403">
        <f t="shared" si="230"/>
        <v>4000</v>
      </c>
      <c r="AD7403" t="str">
        <f t="shared" si="231"/>
        <v>322</v>
      </c>
    </row>
    <row r="7404" spans="1:30" hidden="1" x14ac:dyDescent="0.25">
      <c r="A7404" t="s">
        <v>701</v>
      </c>
      <c r="B7404" t="s">
        <v>784</v>
      </c>
      <c r="C7404" t="s">
        <v>788</v>
      </c>
      <c r="D7404" t="s">
        <v>789</v>
      </c>
      <c r="E7404" t="s">
        <v>790</v>
      </c>
      <c r="F7404" t="s">
        <v>159</v>
      </c>
      <c r="G7404" t="s">
        <v>160</v>
      </c>
      <c r="H7404" t="s">
        <v>388</v>
      </c>
      <c r="I7404" t="s">
        <v>124</v>
      </c>
      <c r="J7404" t="s">
        <v>389</v>
      </c>
      <c r="K7404" t="s">
        <v>791</v>
      </c>
      <c r="N7404" t="s">
        <v>705</v>
      </c>
      <c r="O7404" t="s">
        <v>786</v>
      </c>
      <c r="P7404" t="s">
        <v>792</v>
      </c>
      <c r="Q7404" t="s">
        <v>793</v>
      </c>
      <c r="R7404" t="s">
        <v>794</v>
      </c>
      <c r="S7404" t="s">
        <v>164</v>
      </c>
      <c r="T7404" t="s">
        <v>165</v>
      </c>
      <c r="U7404" t="s">
        <v>394</v>
      </c>
      <c r="V7404" t="s">
        <v>135</v>
      </c>
      <c r="W7404" t="s">
        <v>3282</v>
      </c>
      <c r="X7404" t="s">
        <v>796</v>
      </c>
      <c r="Y7404" s="94">
        <v>1568415.3</v>
      </c>
      <c r="AA7404" s="94">
        <v>0</v>
      </c>
      <c r="AB7404" s="94">
        <v>0</v>
      </c>
      <c r="AC7404">
        <f t="shared" si="230"/>
        <v>4000</v>
      </c>
      <c r="AD7404" t="str">
        <f t="shared" si="231"/>
        <v>322</v>
      </c>
    </row>
    <row r="7405" spans="1:30" hidden="1" x14ac:dyDescent="0.25">
      <c r="A7405" t="s">
        <v>701</v>
      </c>
      <c r="B7405" t="s">
        <v>784</v>
      </c>
      <c r="C7405" t="s">
        <v>788</v>
      </c>
      <c r="D7405" t="s">
        <v>789</v>
      </c>
      <c r="E7405" t="s">
        <v>790</v>
      </c>
      <c r="F7405" t="s">
        <v>159</v>
      </c>
      <c r="G7405" t="s">
        <v>160</v>
      </c>
      <c r="H7405" t="s">
        <v>388</v>
      </c>
      <c r="I7405" t="s">
        <v>124</v>
      </c>
      <c r="J7405" t="s">
        <v>3373</v>
      </c>
      <c r="K7405" t="s">
        <v>791</v>
      </c>
      <c r="N7405" t="s">
        <v>705</v>
      </c>
      <c r="O7405" t="s">
        <v>786</v>
      </c>
      <c r="P7405" t="s">
        <v>792</v>
      </c>
      <c r="Q7405" t="s">
        <v>793</v>
      </c>
      <c r="R7405" t="s">
        <v>794</v>
      </c>
      <c r="S7405" t="s">
        <v>164</v>
      </c>
      <c r="T7405" t="s">
        <v>165</v>
      </c>
      <c r="U7405" t="s">
        <v>394</v>
      </c>
      <c r="V7405" t="s">
        <v>135</v>
      </c>
      <c r="W7405" t="s">
        <v>3375</v>
      </c>
      <c r="X7405" t="s">
        <v>796</v>
      </c>
      <c r="Y7405" s="94">
        <v>619136.9</v>
      </c>
      <c r="AA7405" s="94">
        <v>0</v>
      </c>
      <c r="AB7405" s="94">
        <v>0</v>
      </c>
      <c r="AC7405">
        <f t="shared" si="230"/>
        <v>4000</v>
      </c>
      <c r="AD7405" t="str">
        <f t="shared" si="231"/>
        <v>322</v>
      </c>
    </row>
    <row r="7406" spans="1:30" hidden="1" x14ac:dyDescent="0.25">
      <c r="A7406" t="s">
        <v>701</v>
      </c>
      <c r="B7406" t="s">
        <v>784</v>
      </c>
      <c r="C7406" t="s">
        <v>788</v>
      </c>
      <c r="D7406" t="s">
        <v>789</v>
      </c>
      <c r="E7406" t="s">
        <v>790</v>
      </c>
      <c r="F7406" t="s">
        <v>159</v>
      </c>
      <c r="G7406" t="s">
        <v>160</v>
      </c>
      <c r="H7406" t="s">
        <v>388</v>
      </c>
      <c r="I7406" t="s">
        <v>124</v>
      </c>
      <c r="J7406" t="s">
        <v>3702</v>
      </c>
      <c r="K7406" t="s">
        <v>791</v>
      </c>
      <c r="N7406" t="s">
        <v>705</v>
      </c>
      <c r="O7406" t="s">
        <v>786</v>
      </c>
      <c r="P7406" t="s">
        <v>792</v>
      </c>
      <c r="Q7406" t="s">
        <v>793</v>
      </c>
      <c r="R7406" t="s">
        <v>794</v>
      </c>
      <c r="S7406" t="s">
        <v>164</v>
      </c>
      <c r="T7406" t="s">
        <v>165</v>
      </c>
      <c r="U7406" t="s">
        <v>394</v>
      </c>
      <c r="V7406" t="s">
        <v>135</v>
      </c>
      <c r="W7406" t="s">
        <v>4317</v>
      </c>
      <c r="X7406" t="s">
        <v>796</v>
      </c>
      <c r="Y7406" s="94">
        <v>1227499.1000000001</v>
      </c>
      <c r="AA7406" s="94">
        <v>0</v>
      </c>
      <c r="AB7406" s="94">
        <v>0</v>
      </c>
      <c r="AC7406">
        <f t="shared" si="230"/>
        <v>4000</v>
      </c>
      <c r="AD7406" t="str">
        <f t="shared" si="231"/>
        <v>322</v>
      </c>
    </row>
    <row r="7407" spans="1:30" hidden="1" x14ac:dyDescent="0.25">
      <c r="A7407" t="s">
        <v>701</v>
      </c>
      <c r="B7407" t="s">
        <v>784</v>
      </c>
      <c r="C7407" t="s">
        <v>788</v>
      </c>
      <c r="D7407" t="s">
        <v>789</v>
      </c>
      <c r="E7407" t="s">
        <v>790</v>
      </c>
      <c r="F7407" t="s">
        <v>159</v>
      </c>
      <c r="G7407" t="s">
        <v>160</v>
      </c>
      <c r="H7407" t="s">
        <v>388</v>
      </c>
      <c r="I7407" t="s">
        <v>124</v>
      </c>
      <c r="J7407" t="s">
        <v>1307</v>
      </c>
      <c r="K7407" t="s">
        <v>791</v>
      </c>
      <c r="N7407" t="s">
        <v>705</v>
      </c>
      <c r="O7407" t="s">
        <v>786</v>
      </c>
      <c r="P7407" t="s">
        <v>792</v>
      </c>
      <c r="Q7407" t="s">
        <v>793</v>
      </c>
      <c r="R7407" t="s">
        <v>794</v>
      </c>
      <c r="S7407" t="s">
        <v>164</v>
      </c>
      <c r="T7407" t="s">
        <v>165</v>
      </c>
      <c r="U7407" t="s">
        <v>394</v>
      </c>
      <c r="V7407" t="s">
        <v>135</v>
      </c>
      <c r="W7407" t="s">
        <v>3299</v>
      </c>
      <c r="X7407" t="s">
        <v>796</v>
      </c>
      <c r="Y7407" s="94">
        <v>682505.6</v>
      </c>
      <c r="AA7407" s="94">
        <v>0</v>
      </c>
      <c r="AB7407" s="94">
        <v>0</v>
      </c>
      <c r="AC7407">
        <f t="shared" si="230"/>
        <v>4000</v>
      </c>
      <c r="AD7407" t="str">
        <f t="shared" si="231"/>
        <v>322</v>
      </c>
    </row>
    <row r="7408" spans="1:30" hidden="1" x14ac:dyDescent="0.25">
      <c r="A7408" t="s">
        <v>701</v>
      </c>
      <c r="B7408" t="s">
        <v>784</v>
      </c>
      <c r="C7408" t="s">
        <v>788</v>
      </c>
      <c r="D7408" t="s">
        <v>789</v>
      </c>
      <c r="E7408" t="s">
        <v>790</v>
      </c>
      <c r="F7408" t="s">
        <v>159</v>
      </c>
      <c r="G7408" t="s">
        <v>160</v>
      </c>
      <c r="H7408" t="s">
        <v>388</v>
      </c>
      <c r="I7408" t="s">
        <v>124</v>
      </c>
      <c r="J7408" t="s">
        <v>541</v>
      </c>
      <c r="K7408" t="s">
        <v>791</v>
      </c>
      <c r="N7408" t="s">
        <v>705</v>
      </c>
      <c r="O7408" t="s">
        <v>786</v>
      </c>
      <c r="P7408" t="s">
        <v>792</v>
      </c>
      <c r="Q7408" t="s">
        <v>793</v>
      </c>
      <c r="R7408" t="s">
        <v>794</v>
      </c>
      <c r="S7408" t="s">
        <v>164</v>
      </c>
      <c r="T7408" t="s">
        <v>165</v>
      </c>
      <c r="U7408" t="s">
        <v>394</v>
      </c>
      <c r="V7408" t="s">
        <v>135</v>
      </c>
      <c r="W7408" t="s">
        <v>3271</v>
      </c>
      <c r="X7408" t="s">
        <v>796</v>
      </c>
      <c r="Y7408" s="94">
        <v>626143.4</v>
      </c>
      <c r="AA7408" s="94">
        <v>0</v>
      </c>
      <c r="AB7408" s="94">
        <v>0</v>
      </c>
      <c r="AC7408">
        <f t="shared" si="230"/>
        <v>4000</v>
      </c>
      <c r="AD7408" t="str">
        <f t="shared" si="231"/>
        <v>322</v>
      </c>
    </row>
    <row r="7409" spans="1:30" hidden="1" x14ac:dyDescent="0.25">
      <c r="A7409" t="s">
        <v>701</v>
      </c>
      <c r="B7409" t="s">
        <v>784</v>
      </c>
      <c r="C7409" t="s">
        <v>788</v>
      </c>
      <c r="D7409" t="s">
        <v>789</v>
      </c>
      <c r="E7409" t="s">
        <v>790</v>
      </c>
      <c r="F7409" t="s">
        <v>159</v>
      </c>
      <c r="G7409" t="s">
        <v>160</v>
      </c>
      <c r="H7409" t="s">
        <v>388</v>
      </c>
      <c r="I7409" t="s">
        <v>124</v>
      </c>
      <c r="J7409" t="s">
        <v>1407</v>
      </c>
      <c r="K7409" t="s">
        <v>791</v>
      </c>
      <c r="N7409" t="s">
        <v>705</v>
      </c>
      <c r="O7409" t="s">
        <v>786</v>
      </c>
      <c r="P7409" t="s">
        <v>792</v>
      </c>
      <c r="Q7409" t="s">
        <v>793</v>
      </c>
      <c r="R7409" t="s">
        <v>794</v>
      </c>
      <c r="S7409" t="s">
        <v>164</v>
      </c>
      <c r="T7409" t="s">
        <v>165</v>
      </c>
      <c r="U7409" t="s">
        <v>394</v>
      </c>
      <c r="V7409" t="s">
        <v>135</v>
      </c>
      <c r="W7409" t="s">
        <v>1408</v>
      </c>
      <c r="X7409" t="s">
        <v>796</v>
      </c>
      <c r="Y7409" s="94">
        <v>35988263.299999997</v>
      </c>
      <c r="AA7409" s="94">
        <v>0</v>
      </c>
      <c r="AB7409" s="94">
        <v>0</v>
      </c>
      <c r="AC7409">
        <f t="shared" si="230"/>
        <v>4000</v>
      </c>
      <c r="AD7409" t="str">
        <f t="shared" si="231"/>
        <v>322</v>
      </c>
    </row>
    <row r="7410" spans="1:30" hidden="1" x14ac:dyDescent="0.25">
      <c r="A7410" t="s">
        <v>701</v>
      </c>
      <c r="B7410" t="s">
        <v>784</v>
      </c>
      <c r="C7410" t="s">
        <v>788</v>
      </c>
      <c r="D7410" t="s">
        <v>789</v>
      </c>
      <c r="E7410" t="s">
        <v>790</v>
      </c>
      <c r="F7410" t="s">
        <v>159</v>
      </c>
      <c r="G7410" t="s">
        <v>160</v>
      </c>
      <c r="H7410" t="s">
        <v>388</v>
      </c>
      <c r="I7410" t="s">
        <v>124</v>
      </c>
      <c r="J7410" t="s">
        <v>3367</v>
      </c>
      <c r="K7410" t="s">
        <v>791</v>
      </c>
      <c r="N7410" t="s">
        <v>705</v>
      </c>
      <c r="O7410" t="s">
        <v>786</v>
      </c>
      <c r="P7410" t="s">
        <v>792</v>
      </c>
      <c r="Q7410" t="s">
        <v>793</v>
      </c>
      <c r="R7410" t="s">
        <v>794</v>
      </c>
      <c r="S7410" t="s">
        <v>164</v>
      </c>
      <c r="T7410" t="s">
        <v>165</v>
      </c>
      <c r="U7410" t="s">
        <v>394</v>
      </c>
      <c r="V7410" t="s">
        <v>135</v>
      </c>
      <c r="W7410" t="s">
        <v>3369</v>
      </c>
      <c r="X7410" t="s">
        <v>796</v>
      </c>
      <c r="Y7410" s="94">
        <v>417742.3</v>
      </c>
      <c r="AA7410" s="94">
        <v>0</v>
      </c>
      <c r="AB7410" s="94">
        <v>0</v>
      </c>
      <c r="AC7410">
        <f t="shared" si="230"/>
        <v>4000</v>
      </c>
      <c r="AD7410" t="str">
        <f t="shared" si="231"/>
        <v>322</v>
      </c>
    </row>
    <row r="7411" spans="1:30" hidden="1" x14ac:dyDescent="0.25">
      <c r="A7411" t="s">
        <v>701</v>
      </c>
      <c r="B7411" t="s">
        <v>784</v>
      </c>
      <c r="C7411" t="s">
        <v>788</v>
      </c>
      <c r="D7411" t="s">
        <v>789</v>
      </c>
      <c r="E7411" t="s">
        <v>790</v>
      </c>
      <c r="F7411" t="s">
        <v>159</v>
      </c>
      <c r="G7411" t="s">
        <v>160</v>
      </c>
      <c r="H7411" t="s">
        <v>388</v>
      </c>
      <c r="I7411" t="s">
        <v>124</v>
      </c>
      <c r="J7411" t="s">
        <v>3364</v>
      </c>
      <c r="K7411" t="s">
        <v>791</v>
      </c>
      <c r="N7411" t="s">
        <v>705</v>
      </c>
      <c r="O7411" t="s">
        <v>786</v>
      </c>
      <c r="P7411" t="s">
        <v>792</v>
      </c>
      <c r="Q7411" t="s">
        <v>793</v>
      </c>
      <c r="R7411" t="s">
        <v>794</v>
      </c>
      <c r="S7411" t="s">
        <v>164</v>
      </c>
      <c r="T7411" t="s">
        <v>165</v>
      </c>
      <c r="U7411" t="s">
        <v>394</v>
      </c>
      <c r="V7411" t="s">
        <v>135</v>
      </c>
      <c r="W7411" t="s">
        <v>3366</v>
      </c>
      <c r="X7411" t="s">
        <v>796</v>
      </c>
      <c r="Y7411" s="94">
        <v>617772.19999999995</v>
      </c>
      <c r="AA7411" s="94">
        <v>0</v>
      </c>
      <c r="AB7411" s="94">
        <v>0</v>
      </c>
      <c r="AC7411">
        <f t="shared" si="230"/>
        <v>4000</v>
      </c>
      <c r="AD7411" t="str">
        <f t="shared" si="231"/>
        <v>322</v>
      </c>
    </row>
    <row r="7412" spans="1:30" hidden="1" x14ac:dyDescent="0.25">
      <c r="A7412" t="s">
        <v>701</v>
      </c>
      <c r="B7412" t="s">
        <v>784</v>
      </c>
      <c r="C7412" t="s">
        <v>788</v>
      </c>
      <c r="D7412" t="s">
        <v>789</v>
      </c>
      <c r="E7412" t="s">
        <v>790</v>
      </c>
      <c r="F7412" t="s">
        <v>159</v>
      </c>
      <c r="G7412" t="s">
        <v>160</v>
      </c>
      <c r="H7412" t="s">
        <v>388</v>
      </c>
      <c r="I7412" t="s">
        <v>124</v>
      </c>
      <c r="J7412" t="s">
        <v>4396</v>
      </c>
      <c r="K7412" t="s">
        <v>791</v>
      </c>
      <c r="N7412" t="s">
        <v>705</v>
      </c>
      <c r="O7412" t="s">
        <v>786</v>
      </c>
      <c r="P7412" t="s">
        <v>792</v>
      </c>
      <c r="Q7412" t="s">
        <v>793</v>
      </c>
      <c r="R7412" t="s">
        <v>794</v>
      </c>
      <c r="S7412" t="s">
        <v>164</v>
      </c>
      <c r="T7412" t="s">
        <v>165</v>
      </c>
      <c r="U7412" t="s">
        <v>394</v>
      </c>
      <c r="V7412" t="s">
        <v>135</v>
      </c>
      <c r="W7412" t="s">
        <v>4398</v>
      </c>
      <c r="X7412" t="s">
        <v>796</v>
      </c>
      <c r="Y7412" s="94">
        <v>483541.7</v>
      </c>
      <c r="AA7412" s="94">
        <v>0</v>
      </c>
      <c r="AB7412" s="94">
        <v>0</v>
      </c>
      <c r="AC7412">
        <f t="shared" si="230"/>
        <v>4000</v>
      </c>
      <c r="AD7412" t="str">
        <f t="shared" si="231"/>
        <v>322</v>
      </c>
    </row>
    <row r="7413" spans="1:30" hidden="1" x14ac:dyDescent="0.25">
      <c r="A7413" t="s">
        <v>701</v>
      </c>
      <c r="B7413" t="s">
        <v>784</v>
      </c>
      <c r="C7413" t="s">
        <v>788</v>
      </c>
      <c r="D7413" t="s">
        <v>789</v>
      </c>
      <c r="E7413" t="s">
        <v>790</v>
      </c>
      <c r="F7413" t="s">
        <v>159</v>
      </c>
      <c r="G7413" t="s">
        <v>160</v>
      </c>
      <c r="H7413" t="s">
        <v>388</v>
      </c>
      <c r="I7413" t="s">
        <v>124</v>
      </c>
      <c r="J7413" t="s">
        <v>2452</v>
      </c>
      <c r="K7413" t="s">
        <v>791</v>
      </c>
      <c r="N7413" t="s">
        <v>705</v>
      </c>
      <c r="O7413" t="s">
        <v>786</v>
      </c>
      <c r="P7413" t="s">
        <v>792</v>
      </c>
      <c r="Q7413" t="s">
        <v>793</v>
      </c>
      <c r="R7413" t="s">
        <v>794</v>
      </c>
      <c r="S7413" t="s">
        <v>164</v>
      </c>
      <c r="T7413" t="s">
        <v>165</v>
      </c>
      <c r="U7413" t="s">
        <v>394</v>
      </c>
      <c r="V7413" t="s">
        <v>135</v>
      </c>
      <c r="W7413" t="s">
        <v>3354</v>
      </c>
      <c r="X7413" t="s">
        <v>796</v>
      </c>
      <c r="Y7413" s="94">
        <v>1532290.2</v>
      </c>
      <c r="AA7413" s="94">
        <v>0</v>
      </c>
      <c r="AB7413" s="94">
        <v>0</v>
      </c>
      <c r="AC7413">
        <f t="shared" si="230"/>
        <v>4000</v>
      </c>
      <c r="AD7413" t="str">
        <f t="shared" si="231"/>
        <v>322</v>
      </c>
    </row>
    <row r="7414" spans="1:30" hidden="1" x14ac:dyDescent="0.25">
      <c r="A7414" t="s">
        <v>701</v>
      </c>
      <c r="B7414" t="s">
        <v>784</v>
      </c>
      <c r="C7414" t="s">
        <v>788</v>
      </c>
      <c r="D7414" t="s">
        <v>789</v>
      </c>
      <c r="E7414" t="s">
        <v>790</v>
      </c>
      <c r="F7414" t="s">
        <v>159</v>
      </c>
      <c r="G7414" t="s">
        <v>160</v>
      </c>
      <c r="H7414" t="s">
        <v>388</v>
      </c>
      <c r="I7414" t="s">
        <v>124</v>
      </c>
      <c r="J7414" t="s">
        <v>1849</v>
      </c>
      <c r="K7414" t="s">
        <v>791</v>
      </c>
      <c r="N7414" t="s">
        <v>705</v>
      </c>
      <c r="O7414" t="s">
        <v>786</v>
      </c>
      <c r="P7414" t="s">
        <v>792</v>
      </c>
      <c r="Q7414" t="s">
        <v>793</v>
      </c>
      <c r="R7414" t="s">
        <v>794</v>
      </c>
      <c r="S7414" t="s">
        <v>164</v>
      </c>
      <c r="T7414" t="s">
        <v>165</v>
      </c>
      <c r="U7414" t="s">
        <v>394</v>
      </c>
      <c r="V7414" t="s">
        <v>135</v>
      </c>
      <c r="W7414" t="s">
        <v>3301</v>
      </c>
      <c r="X7414" t="s">
        <v>796</v>
      </c>
      <c r="Y7414" s="94">
        <v>2606920.2000000002</v>
      </c>
      <c r="AA7414" s="94">
        <v>0</v>
      </c>
      <c r="AB7414" s="94">
        <v>0</v>
      </c>
      <c r="AC7414">
        <f t="shared" si="230"/>
        <v>4000</v>
      </c>
      <c r="AD7414" t="str">
        <f t="shared" si="231"/>
        <v>322</v>
      </c>
    </row>
    <row r="7415" spans="1:30" hidden="1" x14ac:dyDescent="0.25">
      <c r="A7415" t="s">
        <v>701</v>
      </c>
      <c r="B7415" t="s">
        <v>784</v>
      </c>
      <c r="C7415" t="s">
        <v>788</v>
      </c>
      <c r="D7415" t="s">
        <v>789</v>
      </c>
      <c r="E7415" t="s">
        <v>790</v>
      </c>
      <c r="F7415" t="s">
        <v>159</v>
      </c>
      <c r="G7415" t="s">
        <v>160</v>
      </c>
      <c r="H7415" t="s">
        <v>388</v>
      </c>
      <c r="I7415" t="s">
        <v>124</v>
      </c>
      <c r="J7415" t="s">
        <v>2047</v>
      </c>
      <c r="K7415" t="s">
        <v>791</v>
      </c>
      <c r="N7415" t="s">
        <v>705</v>
      </c>
      <c r="O7415" t="s">
        <v>786</v>
      </c>
      <c r="P7415" t="s">
        <v>792</v>
      </c>
      <c r="Q7415" t="s">
        <v>793</v>
      </c>
      <c r="R7415" t="s">
        <v>794</v>
      </c>
      <c r="S7415" t="s">
        <v>164</v>
      </c>
      <c r="T7415" t="s">
        <v>165</v>
      </c>
      <c r="U7415" t="s">
        <v>394</v>
      </c>
      <c r="V7415" t="s">
        <v>135</v>
      </c>
      <c r="W7415" t="s">
        <v>3225</v>
      </c>
      <c r="X7415" t="s">
        <v>796</v>
      </c>
      <c r="Y7415" s="94">
        <v>7977406.0999999996</v>
      </c>
      <c r="AA7415" s="94">
        <v>0</v>
      </c>
      <c r="AB7415" s="94">
        <v>0</v>
      </c>
      <c r="AC7415">
        <f t="shared" si="230"/>
        <v>4000</v>
      </c>
      <c r="AD7415" t="str">
        <f t="shared" si="231"/>
        <v>322</v>
      </c>
    </row>
    <row r="7416" spans="1:30" hidden="1" x14ac:dyDescent="0.25">
      <c r="A7416" t="s">
        <v>701</v>
      </c>
      <c r="B7416" t="s">
        <v>784</v>
      </c>
      <c r="C7416" t="s">
        <v>788</v>
      </c>
      <c r="D7416" t="s">
        <v>789</v>
      </c>
      <c r="E7416" t="s">
        <v>790</v>
      </c>
      <c r="F7416" t="s">
        <v>159</v>
      </c>
      <c r="G7416" t="s">
        <v>160</v>
      </c>
      <c r="H7416" t="s">
        <v>388</v>
      </c>
      <c r="I7416" t="s">
        <v>124</v>
      </c>
      <c r="J7416" t="s">
        <v>3117</v>
      </c>
      <c r="K7416" t="s">
        <v>791</v>
      </c>
      <c r="N7416" t="s">
        <v>705</v>
      </c>
      <c r="O7416" t="s">
        <v>786</v>
      </c>
      <c r="P7416" t="s">
        <v>792</v>
      </c>
      <c r="Q7416" t="s">
        <v>793</v>
      </c>
      <c r="R7416" t="s">
        <v>794</v>
      </c>
      <c r="S7416" t="s">
        <v>164</v>
      </c>
      <c r="T7416" t="s">
        <v>165</v>
      </c>
      <c r="U7416" t="s">
        <v>394</v>
      </c>
      <c r="V7416" t="s">
        <v>135</v>
      </c>
      <c r="W7416" t="s">
        <v>4390</v>
      </c>
      <c r="X7416" t="s">
        <v>796</v>
      </c>
      <c r="Y7416" s="94">
        <v>387116.7</v>
      </c>
      <c r="AA7416" s="94">
        <v>0</v>
      </c>
      <c r="AB7416" s="94">
        <v>0</v>
      </c>
      <c r="AC7416">
        <f t="shared" si="230"/>
        <v>4000</v>
      </c>
      <c r="AD7416" t="str">
        <f t="shared" si="231"/>
        <v>322</v>
      </c>
    </row>
    <row r="7417" spans="1:30" hidden="1" x14ac:dyDescent="0.25">
      <c r="A7417" t="s">
        <v>701</v>
      </c>
      <c r="B7417" t="s">
        <v>784</v>
      </c>
      <c r="C7417" t="s">
        <v>788</v>
      </c>
      <c r="D7417" t="s">
        <v>789</v>
      </c>
      <c r="E7417" t="s">
        <v>790</v>
      </c>
      <c r="F7417" t="s">
        <v>159</v>
      </c>
      <c r="G7417" t="s">
        <v>160</v>
      </c>
      <c r="H7417" t="s">
        <v>388</v>
      </c>
      <c r="I7417" t="s">
        <v>124</v>
      </c>
      <c r="J7417" t="s">
        <v>2208</v>
      </c>
      <c r="K7417" t="s">
        <v>791</v>
      </c>
      <c r="N7417" t="s">
        <v>705</v>
      </c>
      <c r="O7417" t="s">
        <v>786</v>
      </c>
      <c r="P7417" t="s">
        <v>792</v>
      </c>
      <c r="Q7417" t="s">
        <v>793</v>
      </c>
      <c r="R7417" t="s">
        <v>794</v>
      </c>
      <c r="S7417" t="s">
        <v>164</v>
      </c>
      <c r="T7417" t="s">
        <v>165</v>
      </c>
      <c r="U7417" t="s">
        <v>394</v>
      </c>
      <c r="V7417" t="s">
        <v>135</v>
      </c>
      <c r="W7417" t="s">
        <v>3265</v>
      </c>
      <c r="X7417" t="s">
        <v>796</v>
      </c>
      <c r="Y7417" s="94">
        <v>4914834</v>
      </c>
      <c r="AA7417" s="94">
        <v>0</v>
      </c>
      <c r="AB7417" s="94">
        <v>0</v>
      </c>
      <c r="AC7417">
        <f t="shared" si="230"/>
        <v>4000</v>
      </c>
      <c r="AD7417" t="str">
        <f t="shared" si="231"/>
        <v>322</v>
      </c>
    </row>
    <row r="7418" spans="1:30" hidden="1" x14ac:dyDescent="0.25">
      <c r="A7418" t="s">
        <v>701</v>
      </c>
      <c r="B7418" t="s">
        <v>784</v>
      </c>
      <c r="C7418" t="s">
        <v>788</v>
      </c>
      <c r="D7418" t="s">
        <v>789</v>
      </c>
      <c r="E7418" t="s">
        <v>790</v>
      </c>
      <c r="F7418" t="s">
        <v>159</v>
      </c>
      <c r="G7418" t="s">
        <v>160</v>
      </c>
      <c r="H7418" t="s">
        <v>388</v>
      </c>
      <c r="I7418" t="s">
        <v>124</v>
      </c>
      <c r="J7418" t="s">
        <v>3295</v>
      </c>
      <c r="K7418" t="s">
        <v>791</v>
      </c>
      <c r="N7418" t="s">
        <v>705</v>
      </c>
      <c r="O7418" t="s">
        <v>786</v>
      </c>
      <c r="P7418" t="s">
        <v>792</v>
      </c>
      <c r="Q7418" t="s">
        <v>793</v>
      </c>
      <c r="R7418" t="s">
        <v>794</v>
      </c>
      <c r="S7418" t="s">
        <v>164</v>
      </c>
      <c r="T7418" t="s">
        <v>165</v>
      </c>
      <c r="U7418" t="s">
        <v>394</v>
      </c>
      <c r="V7418" t="s">
        <v>135</v>
      </c>
      <c r="W7418" t="s">
        <v>3297</v>
      </c>
      <c r="X7418" t="s">
        <v>796</v>
      </c>
      <c r="Y7418" s="94">
        <v>2908509.6</v>
      </c>
      <c r="AA7418" s="94">
        <v>0</v>
      </c>
      <c r="AB7418" s="94">
        <v>0</v>
      </c>
      <c r="AC7418">
        <f t="shared" si="230"/>
        <v>4000</v>
      </c>
      <c r="AD7418" t="str">
        <f t="shared" si="231"/>
        <v>322</v>
      </c>
    </row>
    <row r="7419" spans="1:30" hidden="1" x14ac:dyDescent="0.25">
      <c r="A7419" t="s">
        <v>701</v>
      </c>
      <c r="B7419" t="s">
        <v>784</v>
      </c>
      <c r="C7419" t="s">
        <v>788</v>
      </c>
      <c r="D7419" t="s">
        <v>789</v>
      </c>
      <c r="E7419" t="s">
        <v>790</v>
      </c>
      <c r="F7419" t="s">
        <v>159</v>
      </c>
      <c r="G7419" t="s">
        <v>160</v>
      </c>
      <c r="H7419" t="s">
        <v>388</v>
      </c>
      <c r="I7419" t="s">
        <v>124</v>
      </c>
      <c r="J7419" t="s">
        <v>3283</v>
      </c>
      <c r="K7419" t="s">
        <v>791</v>
      </c>
      <c r="N7419" t="s">
        <v>705</v>
      </c>
      <c r="O7419" t="s">
        <v>786</v>
      </c>
      <c r="P7419" t="s">
        <v>792</v>
      </c>
      <c r="Q7419" t="s">
        <v>793</v>
      </c>
      <c r="R7419" t="s">
        <v>794</v>
      </c>
      <c r="S7419" t="s">
        <v>164</v>
      </c>
      <c r="T7419" t="s">
        <v>165</v>
      </c>
      <c r="U7419" t="s">
        <v>394</v>
      </c>
      <c r="V7419" t="s">
        <v>135</v>
      </c>
      <c r="W7419" t="s">
        <v>3285</v>
      </c>
      <c r="X7419" t="s">
        <v>796</v>
      </c>
      <c r="Y7419" s="94">
        <v>469046.8</v>
      </c>
      <c r="AA7419" s="94">
        <v>0</v>
      </c>
      <c r="AB7419" s="94">
        <v>0</v>
      </c>
      <c r="AC7419">
        <f t="shared" si="230"/>
        <v>4000</v>
      </c>
      <c r="AD7419" t="str">
        <f t="shared" si="231"/>
        <v>322</v>
      </c>
    </row>
    <row r="7420" spans="1:30" hidden="1" x14ac:dyDescent="0.25">
      <c r="A7420">
        <v>311113220100000</v>
      </c>
      <c r="B7420">
        <v>421</v>
      </c>
      <c r="C7420" t="s">
        <v>788</v>
      </c>
      <c r="D7420">
        <v>79913</v>
      </c>
      <c r="E7420">
        <v>2</v>
      </c>
      <c r="F7420">
        <v>12</v>
      </c>
      <c r="G7420" t="s">
        <v>160</v>
      </c>
      <c r="H7420" t="s">
        <v>143</v>
      </c>
      <c r="I7420" t="s">
        <v>124</v>
      </c>
      <c r="J7420" t="s">
        <v>125</v>
      </c>
      <c r="K7420" t="s">
        <v>791</v>
      </c>
      <c r="N7420" t="s">
        <v>705</v>
      </c>
      <c r="O7420" t="s">
        <v>786</v>
      </c>
      <c r="P7420" t="s">
        <v>792</v>
      </c>
      <c r="Q7420" t="s">
        <v>4448</v>
      </c>
      <c r="R7420" t="s">
        <v>794</v>
      </c>
      <c r="S7420" t="s">
        <v>795</v>
      </c>
      <c r="T7420" t="s">
        <v>165</v>
      </c>
      <c r="U7420" t="s">
        <v>151</v>
      </c>
      <c r="V7420" t="s">
        <v>135</v>
      </c>
      <c r="W7420" t="s">
        <v>136</v>
      </c>
      <c r="X7420" t="s">
        <v>796</v>
      </c>
      <c r="AA7420" s="94">
        <v>300000000</v>
      </c>
      <c r="AB7420" s="94">
        <v>300000000</v>
      </c>
      <c r="AC7420">
        <f t="shared" si="230"/>
        <v>7000</v>
      </c>
      <c r="AD7420" t="str">
        <f t="shared" si="231"/>
        <v>322</v>
      </c>
    </row>
    <row r="7421" spans="1:30" hidden="1" x14ac:dyDescent="0.25">
      <c r="A7421" t="s">
        <v>701</v>
      </c>
      <c r="B7421" t="s">
        <v>784</v>
      </c>
      <c r="C7421" t="s">
        <v>4370</v>
      </c>
      <c r="D7421" t="s">
        <v>3385</v>
      </c>
      <c r="E7421" t="s">
        <v>790</v>
      </c>
      <c r="F7421" t="s">
        <v>431</v>
      </c>
      <c r="G7421" t="s">
        <v>4371</v>
      </c>
      <c r="H7421" t="s">
        <v>143</v>
      </c>
      <c r="I7421" t="s">
        <v>124</v>
      </c>
      <c r="J7421" t="s">
        <v>159</v>
      </c>
      <c r="K7421" t="s">
        <v>4449</v>
      </c>
      <c r="L7421" t="s">
        <v>4450</v>
      </c>
      <c r="N7421" t="s">
        <v>705</v>
      </c>
      <c r="O7421" t="s">
        <v>786</v>
      </c>
      <c r="P7421" t="s">
        <v>792</v>
      </c>
      <c r="Q7421" t="s">
        <v>3388</v>
      </c>
      <c r="R7421" t="s">
        <v>794</v>
      </c>
      <c r="S7421" t="s">
        <v>132</v>
      </c>
      <c r="T7421" t="s">
        <v>4374</v>
      </c>
      <c r="U7421" t="s">
        <v>151</v>
      </c>
      <c r="V7421" t="s">
        <v>135</v>
      </c>
      <c r="W7421" t="s">
        <v>3317</v>
      </c>
      <c r="X7421" t="s">
        <v>4451</v>
      </c>
      <c r="Z7421" s="94">
        <v>4950000</v>
      </c>
      <c r="AA7421" s="94">
        <v>0</v>
      </c>
      <c r="AB7421" s="94">
        <v>0</v>
      </c>
      <c r="AC7421">
        <f t="shared" si="230"/>
        <v>8000</v>
      </c>
      <c r="AD7421" t="str">
        <f t="shared" si="231"/>
        <v>322</v>
      </c>
    </row>
    <row r="7422" spans="1:30" hidden="1" x14ac:dyDescent="0.25">
      <c r="A7422" t="s">
        <v>701</v>
      </c>
      <c r="B7422" t="s">
        <v>784</v>
      </c>
      <c r="C7422" t="s">
        <v>4370</v>
      </c>
      <c r="D7422" t="s">
        <v>3385</v>
      </c>
      <c r="E7422" t="s">
        <v>790</v>
      </c>
      <c r="F7422" t="s">
        <v>431</v>
      </c>
      <c r="G7422" t="s">
        <v>4371</v>
      </c>
      <c r="H7422" t="s">
        <v>143</v>
      </c>
      <c r="I7422" t="s">
        <v>124</v>
      </c>
      <c r="J7422" t="s">
        <v>431</v>
      </c>
      <c r="K7422" t="s">
        <v>4452</v>
      </c>
      <c r="L7422" t="s">
        <v>4453</v>
      </c>
      <c r="N7422" t="s">
        <v>705</v>
      </c>
      <c r="O7422" t="s">
        <v>786</v>
      </c>
      <c r="P7422" t="s">
        <v>792</v>
      </c>
      <c r="Q7422" t="s">
        <v>3388</v>
      </c>
      <c r="R7422" t="s">
        <v>794</v>
      </c>
      <c r="S7422" t="s">
        <v>132</v>
      </c>
      <c r="T7422" t="s">
        <v>4374</v>
      </c>
      <c r="U7422" t="s">
        <v>151</v>
      </c>
      <c r="V7422" t="s">
        <v>135</v>
      </c>
      <c r="W7422" t="s">
        <v>3309</v>
      </c>
      <c r="X7422" t="s">
        <v>4454</v>
      </c>
      <c r="Z7422" s="94">
        <v>10000000</v>
      </c>
      <c r="AA7422" s="94">
        <v>0</v>
      </c>
      <c r="AB7422" s="94">
        <v>0</v>
      </c>
      <c r="AC7422">
        <f t="shared" si="230"/>
        <v>8000</v>
      </c>
      <c r="AD7422" t="str">
        <f t="shared" si="231"/>
        <v>322</v>
      </c>
    </row>
    <row r="7423" spans="1:30" hidden="1" x14ac:dyDescent="0.25">
      <c r="A7423" t="s">
        <v>701</v>
      </c>
      <c r="B7423" t="s">
        <v>784</v>
      </c>
      <c r="C7423" t="s">
        <v>4370</v>
      </c>
      <c r="D7423" t="s">
        <v>3385</v>
      </c>
      <c r="E7423" t="s">
        <v>790</v>
      </c>
      <c r="F7423" t="s">
        <v>431</v>
      </c>
      <c r="G7423" t="s">
        <v>4371</v>
      </c>
      <c r="H7423" t="s">
        <v>143</v>
      </c>
      <c r="I7423" t="s">
        <v>124</v>
      </c>
      <c r="J7423" t="s">
        <v>1407</v>
      </c>
      <c r="K7423" t="s">
        <v>4455</v>
      </c>
      <c r="L7423" t="s">
        <v>4456</v>
      </c>
      <c r="N7423" t="s">
        <v>705</v>
      </c>
      <c r="O7423" t="s">
        <v>786</v>
      </c>
      <c r="P7423" t="s">
        <v>792</v>
      </c>
      <c r="Q7423" t="s">
        <v>3388</v>
      </c>
      <c r="R7423" t="s">
        <v>794</v>
      </c>
      <c r="S7423" t="s">
        <v>132</v>
      </c>
      <c r="T7423" t="s">
        <v>4374</v>
      </c>
      <c r="U7423" t="s">
        <v>151</v>
      </c>
      <c r="V7423" t="s">
        <v>135</v>
      </c>
      <c r="W7423" t="s">
        <v>1408</v>
      </c>
      <c r="X7423" t="s">
        <v>4457</v>
      </c>
      <c r="Z7423" s="94">
        <v>10000000</v>
      </c>
      <c r="AA7423" s="94">
        <v>0</v>
      </c>
      <c r="AB7423" s="94">
        <v>0</v>
      </c>
      <c r="AC7423">
        <f t="shared" si="230"/>
        <v>8000</v>
      </c>
      <c r="AD7423" t="str">
        <f t="shared" si="231"/>
        <v>322</v>
      </c>
    </row>
    <row r="7424" spans="1:30" hidden="1" x14ac:dyDescent="0.25">
      <c r="A7424" t="s">
        <v>701</v>
      </c>
      <c r="B7424" t="s">
        <v>784</v>
      </c>
      <c r="C7424" t="s">
        <v>4370</v>
      </c>
      <c r="D7424" t="s">
        <v>3385</v>
      </c>
      <c r="E7424" t="s">
        <v>790</v>
      </c>
      <c r="F7424" t="s">
        <v>431</v>
      </c>
      <c r="G7424" t="s">
        <v>4376</v>
      </c>
      <c r="H7424" t="s">
        <v>143</v>
      </c>
      <c r="I7424" t="s">
        <v>124</v>
      </c>
      <c r="J7424" t="s">
        <v>411</v>
      </c>
      <c r="K7424" t="s">
        <v>4458</v>
      </c>
      <c r="L7424" t="s">
        <v>4459</v>
      </c>
      <c r="N7424" t="s">
        <v>705</v>
      </c>
      <c r="O7424" t="s">
        <v>786</v>
      </c>
      <c r="P7424" t="s">
        <v>792</v>
      </c>
      <c r="Q7424" t="s">
        <v>3388</v>
      </c>
      <c r="R7424" t="s">
        <v>794</v>
      </c>
      <c r="S7424" t="s">
        <v>132</v>
      </c>
      <c r="T7424" t="s">
        <v>4379</v>
      </c>
      <c r="U7424" t="s">
        <v>151</v>
      </c>
      <c r="V7424" t="s">
        <v>135</v>
      </c>
      <c r="W7424" t="s">
        <v>3273</v>
      </c>
      <c r="X7424" t="s">
        <v>4460</v>
      </c>
      <c r="Z7424" s="94">
        <v>11406723.25</v>
      </c>
      <c r="AA7424" s="94">
        <v>0</v>
      </c>
      <c r="AB7424" s="94">
        <v>0</v>
      </c>
      <c r="AC7424">
        <f t="shared" si="230"/>
        <v>8000</v>
      </c>
      <c r="AD7424" t="str">
        <f t="shared" si="231"/>
        <v>322</v>
      </c>
    </row>
    <row r="7425" spans="1:30" hidden="1" x14ac:dyDescent="0.25">
      <c r="A7425" t="s">
        <v>701</v>
      </c>
      <c r="B7425" t="s">
        <v>702</v>
      </c>
      <c r="C7425" t="s">
        <v>3673</v>
      </c>
      <c r="D7425" t="s">
        <v>4461</v>
      </c>
      <c r="E7425" t="s">
        <v>790</v>
      </c>
      <c r="F7425" t="s">
        <v>431</v>
      </c>
      <c r="G7425" t="s">
        <v>4462</v>
      </c>
      <c r="H7425" t="s">
        <v>143</v>
      </c>
      <c r="I7425" t="s">
        <v>124</v>
      </c>
      <c r="J7425" t="s">
        <v>125</v>
      </c>
      <c r="K7425" t="s">
        <v>911</v>
      </c>
      <c r="N7425" t="s">
        <v>705</v>
      </c>
      <c r="O7425" t="s">
        <v>706</v>
      </c>
      <c r="P7425" t="s">
        <v>3675</v>
      </c>
      <c r="Q7425" t="s">
        <v>4463</v>
      </c>
      <c r="R7425" t="s">
        <v>794</v>
      </c>
      <c r="S7425" t="s">
        <v>132</v>
      </c>
      <c r="T7425" t="s">
        <v>4464</v>
      </c>
      <c r="U7425" t="s">
        <v>151</v>
      </c>
      <c r="V7425" t="s">
        <v>135</v>
      </c>
      <c r="W7425" t="s">
        <v>136</v>
      </c>
      <c r="X7425" t="s">
        <v>4465</v>
      </c>
      <c r="Y7425" s="94">
        <v>781513580.75999999</v>
      </c>
      <c r="Z7425" s="94">
        <v>741163202</v>
      </c>
      <c r="AA7425" s="94">
        <v>795082460.84561825</v>
      </c>
      <c r="AB7425" s="94">
        <v>795082460.85000002</v>
      </c>
      <c r="AC7425">
        <f t="shared" si="230"/>
        <v>8000</v>
      </c>
      <c r="AD7425" t="str">
        <f t="shared" si="231"/>
        <v>322</v>
      </c>
    </row>
    <row r="7426" spans="1:30" hidden="1" x14ac:dyDescent="0.25">
      <c r="A7426" t="s">
        <v>701</v>
      </c>
      <c r="B7426" t="s">
        <v>784</v>
      </c>
      <c r="C7426" t="s">
        <v>788</v>
      </c>
      <c r="D7426" t="s">
        <v>430</v>
      </c>
      <c r="E7426" t="s">
        <v>790</v>
      </c>
      <c r="F7426" t="s">
        <v>431</v>
      </c>
      <c r="G7426" t="s">
        <v>1292</v>
      </c>
      <c r="H7426" t="s">
        <v>143</v>
      </c>
      <c r="I7426" t="s">
        <v>124</v>
      </c>
      <c r="J7426" t="s">
        <v>125</v>
      </c>
      <c r="K7426" t="s">
        <v>791</v>
      </c>
      <c r="N7426" t="s">
        <v>705</v>
      </c>
      <c r="O7426" t="s">
        <v>786</v>
      </c>
      <c r="P7426" t="s">
        <v>792</v>
      </c>
      <c r="Q7426" t="s">
        <v>434</v>
      </c>
      <c r="R7426" t="s">
        <v>794</v>
      </c>
      <c r="S7426" t="s">
        <v>132</v>
      </c>
      <c r="T7426" t="s">
        <v>1295</v>
      </c>
      <c r="U7426" t="s">
        <v>151</v>
      </c>
      <c r="V7426" t="s">
        <v>135</v>
      </c>
      <c r="W7426" t="s">
        <v>136</v>
      </c>
      <c r="X7426" t="s">
        <v>796</v>
      </c>
      <c r="Y7426" s="94">
        <v>181672762.19999999</v>
      </c>
      <c r="Z7426" s="94">
        <v>188095041.03173336</v>
      </c>
      <c r="AA7426" s="94">
        <v>195242652.59093919</v>
      </c>
      <c r="AB7426" s="94">
        <v>195242652.59</v>
      </c>
      <c r="AC7426">
        <f t="shared" si="230"/>
        <v>8000</v>
      </c>
      <c r="AD7426" t="str">
        <f t="shared" si="231"/>
        <v>322</v>
      </c>
    </row>
    <row r="7427" spans="1:30" hidden="1" x14ac:dyDescent="0.25">
      <c r="A7427" t="s">
        <v>701</v>
      </c>
      <c r="B7427" t="s">
        <v>784</v>
      </c>
      <c r="C7427" t="s">
        <v>788</v>
      </c>
      <c r="D7427" t="s">
        <v>430</v>
      </c>
      <c r="E7427" t="s">
        <v>790</v>
      </c>
      <c r="F7427" t="s">
        <v>431</v>
      </c>
      <c r="G7427" t="s">
        <v>3907</v>
      </c>
      <c r="H7427" t="s">
        <v>143</v>
      </c>
      <c r="I7427" t="s">
        <v>124</v>
      </c>
      <c r="J7427" t="s">
        <v>545</v>
      </c>
      <c r="K7427" t="s">
        <v>4466</v>
      </c>
      <c r="L7427" t="s">
        <v>4467</v>
      </c>
      <c r="N7427" t="s">
        <v>705</v>
      </c>
      <c r="O7427" t="s">
        <v>786</v>
      </c>
      <c r="P7427" t="s">
        <v>792</v>
      </c>
      <c r="Q7427" t="s">
        <v>434</v>
      </c>
      <c r="R7427" t="s">
        <v>794</v>
      </c>
      <c r="S7427" t="s">
        <v>132</v>
      </c>
      <c r="T7427" t="s">
        <v>3910</v>
      </c>
      <c r="U7427" t="s">
        <v>151</v>
      </c>
      <c r="V7427" t="s">
        <v>135</v>
      </c>
      <c r="W7427" t="s">
        <v>3319</v>
      </c>
      <c r="X7427" t="s">
        <v>4468</v>
      </c>
      <c r="Z7427" s="94">
        <v>9011582.28884992</v>
      </c>
      <c r="AA7427" s="94">
        <v>0</v>
      </c>
      <c r="AB7427" s="94">
        <v>0</v>
      </c>
      <c r="AC7427">
        <f t="shared" ref="AC7427:AC7490" si="232">MID(D7427,1,1)*1000</f>
        <v>8000</v>
      </c>
      <c r="AD7427" t="str">
        <f t="shared" ref="AD7427:AD7490" si="233">MID(A7427,6,3)</f>
        <v>322</v>
      </c>
    </row>
    <row r="7428" spans="1:30" hidden="1" x14ac:dyDescent="0.25">
      <c r="A7428" t="s">
        <v>701</v>
      </c>
      <c r="B7428" t="s">
        <v>784</v>
      </c>
      <c r="C7428" t="s">
        <v>788</v>
      </c>
      <c r="D7428" t="s">
        <v>430</v>
      </c>
      <c r="E7428" t="s">
        <v>790</v>
      </c>
      <c r="F7428" t="s">
        <v>431</v>
      </c>
      <c r="G7428" t="s">
        <v>3907</v>
      </c>
      <c r="H7428" t="s">
        <v>143</v>
      </c>
      <c r="I7428" t="s">
        <v>124</v>
      </c>
      <c r="J7428" t="s">
        <v>545</v>
      </c>
      <c r="K7428" t="s">
        <v>4469</v>
      </c>
      <c r="L7428" t="s">
        <v>4470</v>
      </c>
      <c r="N7428" t="s">
        <v>705</v>
      </c>
      <c r="O7428" t="s">
        <v>786</v>
      </c>
      <c r="P7428" t="s">
        <v>792</v>
      </c>
      <c r="Q7428" t="s">
        <v>434</v>
      </c>
      <c r="R7428" t="s">
        <v>794</v>
      </c>
      <c r="S7428" t="s">
        <v>132</v>
      </c>
      <c r="T7428" t="s">
        <v>3910</v>
      </c>
      <c r="U7428" t="s">
        <v>151</v>
      </c>
      <c r="V7428" t="s">
        <v>135</v>
      </c>
      <c r="W7428" t="s">
        <v>3319</v>
      </c>
      <c r="X7428" t="s">
        <v>4471</v>
      </c>
      <c r="Z7428" s="94">
        <v>9912059.8922619633</v>
      </c>
      <c r="AA7428" s="94">
        <v>0</v>
      </c>
      <c r="AB7428" s="94">
        <v>0</v>
      </c>
      <c r="AC7428">
        <f t="shared" si="232"/>
        <v>8000</v>
      </c>
      <c r="AD7428" t="str">
        <f t="shared" si="233"/>
        <v>322</v>
      </c>
    </row>
    <row r="7429" spans="1:30" hidden="1" x14ac:dyDescent="0.25">
      <c r="A7429" t="s">
        <v>701</v>
      </c>
      <c r="B7429" t="s">
        <v>784</v>
      </c>
      <c r="C7429" t="s">
        <v>788</v>
      </c>
      <c r="D7429" t="s">
        <v>430</v>
      </c>
      <c r="E7429" t="s">
        <v>790</v>
      </c>
      <c r="F7429" t="s">
        <v>431</v>
      </c>
      <c r="G7429" t="s">
        <v>3907</v>
      </c>
      <c r="H7429" t="s">
        <v>143</v>
      </c>
      <c r="I7429" t="s">
        <v>124</v>
      </c>
      <c r="J7429" t="s">
        <v>545</v>
      </c>
      <c r="K7429" t="s">
        <v>4472</v>
      </c>
      <c r="L7429" t="s">
        <v>4473</v>
      </c>
      <c r="N7429" t="s">
        <v>705</v>
      </c>
      <c r="O7429" t="s">
        <v>786</v>
      </c>
      <c r="P7429" t="s">
        <v>792</v>
      </c>
      <c r="Q7429" t="s">
        <v>434</v>
      </c>
      <c r="R7429" t="s">
        <v>794</v>
      </c>
      <c r="S7429" t="s">
        <v>132</v>
      </c>
      <c r="T7429" t="s">
        <v>3910</v>
      </c>
      <c r="U7429" t="s">
        <v>151</v>
      </c>
      <c r="V7429" t="s">
        <v>135</v>
      </c>
      <c r="W7429" t="s">
        <v>3319</v>
      </c>
      <c r="X7429" t="s">
        <v>4474</v>
      </c>
      <c r="Z7429" s="94">
        <v>1892364.485565369</v>
      </c>
      <c r="AA7429" s="94">
        <v>0</v>
      </c>
      <c r="AB7429" s="94">
        <v>0</v>
      </c>
      <c r="AC7429">
        <f t="shared" si="232"/>
        <v>8000</v>
      </c>
      <c r="AD7429" t="str">
        <f t="shared" si="233"/>
        <v>322</v>
      </c>
    </row>
    <row r="7430" spans="1:30" hidden="1" x14ac:dyDescent="0.25">
      <c r="A7430" t="s">
        <v>701</v>
      </c>
      <c r="B7430" t="s">
        <v>784</v>
      </c>
      <c r="C7430" t="s">
        <v>788</v>
      </c>
      <c r="D7430" t="s">
        <v>430</v>
      </c>
      <c r="E7430" t="s">
        <v>790</v>
      </c>
      <c r="F7430" t="s">
        <v>431</v>
      </c>
      <c r="G7430" t="s">
        <v>3907</v>
      </c>
      <c r="H7430" t="s">
        <v>143</v>
      </c>
      <c r="I7430" t="s">
        <v>124</v>
      </c>
      <c r="J7430" t="s">
        <v>1281</v>
      </c>
      <c r="K7430" t="s">
        <v>4475</v>
      </c>
      <c r="L7430" t="s">
        <v>4476</v>
      </c>
      <c r="N7430" t="s">
        <v>705</v>
      </c>
      <c r="O7430" t="s">
        <v>786</v>
      </c>
      <c r="P7430" t="s">
        <v>792</v>
      </c>
      <c r="Q7430" t="s">
        <v>434</v>
      </c>
      <c r="R7430" t="s">
        <v>794</v>
      </c>
      <c r="S7430" t="s">
        <v>132</v>
      </c>
      <c r="T7430" t="s">
        <v>3910</v>
      </c>
      <c r="U7430" t="s">
        <v>151</v>
      </c>
      <c r="V7430" t="s">
        <v>135</v>
      </c>
      <c r="W7430" t="s">
        <v>3336</v>
      </c>
      <c r="X7430" t="s">
        <v>4477</v>
      </c>
      <c r="Z7430" s="94">
        <v>12615763.23710246</v>
      </c>
      <c r="AA7430" s="94">
        <v>0</v>
      </c>
      <c r="AB7430" s="94">
        <v>0</v>
      </c>
      <c r="AC7430">
        <f t="shared" si="232"/>
        <v>8000</v>
      </c>
      <c r="AD7430" t="str">
        <f t="shared" si="233"/>
        <v>322</v>
      </c>
    </row>
    <row r="7431" spans="1:30" hidden="1" x14ac:dyDescent="0.25">
      <c r="A7431" t="s">
        <v>701</v>
      </c>
      <c r="B7431" t="s">
        <v>784</v>
      </c>
      <c r="C7431" t="s">
        <v>788</v>
      </c>
      <c r="D7431" t="s">
        <v>430</v>
      </c>
      <c r="E7431" t="s">
        <v>790</v>
      </c>
      <c r="F7431" t="s">
        <v>431</v>
      </c>
      <c r="G7431" t="s">
        <v>3907</v>
      </c>
      <c r="H7431" t="s">
        <v>143</v>
      </c>
      <c r="I7431" t="s">
        <v>124</v>
      </c>
      <c r="J7431" t="s">
        <v>1287</v>
      </c>
      <c r="K7431" t="s">
        <v>4478</v>
      </c>
      <c r="L7431" t="s">
        <v>4479</v>
      </c>
      <c r="N7431" t="s">
        <v>705</v>
      </c>
      <c r="O7431" t="s">
        <v>786</v>
      </c>
      <c r="P7431" t="s">
        <v>792</v>
      </c>
      <c r="Q7431" t="s">
        <v>434</v>
      </c>
      <c r="R7431" t="s">
        <v>794</v>
      </c>
      <c r="S7431" t="s">
        <v>132</v>
      </c>
      <c r="T7431" t="s">
        <v>3910</v>
      </c>
      <c r="U7431" t="s">
        <v>151</v>
      </c>
      <c r="V7431" t="s">
        <v>135</v>
      </c>
      <c r="W7431" t="s">
        <v>3338</v>
      </c>
      <c r="X7431" t="s">
        <v>4480</v>
      </c>
      <c r="Z7431" s="94">
        <v>2523152.647420492</v>
      </c>
      <c r="AA7431" s="94">
        <v>0</v>
      </c>
      <c r="AB7431" s="94">
        <v>0</v>
      </c>
      <c r="AC7431">
        <f t="shared" si="232"/>
        <v>8000</v>
      </c>
      <c r="AD7431" t="str">
        <f t="shared" si="233"/>
        <v>322</v>
      </c>
    </row>
    <row r="7432" spans="1:30" hidden="1" x14ac:dyDescent="0.25">
      <c r="A7432" t="s">
        <v>701</v>
      </c>
      <c r="B7432" t="s">
        <v>784</v>
      </c>
      <c r="C7432" t="s">
        <v>788</v>
      </c>
      <c r="D7432" t="s">
        <v>430</v>
      </c>
      <c r="E7432" t="s">
        <v>790</v>
      </c>
      <c r="F7432" t="s">
        <v>431</v>
      </c>
      <c r="G7432" t="s">
        <v>3907</v>
      </c>
      <c r="H7432" t="s">
        <v>143</v>
      </c>
      <c r="I7432" t="s">
        <v>124</v>
      </c>
      <c r="J7432" t="s">
        <v>3361</v>
      </c>
      <c r="K7432" t="s">
        <v>4481</v>
      </c>
      <c r="L7432" t="s">
        <v>4482</v>
      </c>
      <c r="N7432" t="s">
        <v>705</v>
      </c>
      <c r="O7432" t="s">
        <v>786</v>
      </c>
      <c r="P7432" t="s">
        <v>792</v>
      </c>
      <c r="Q7432" t="s">
        <v>434</v>
      </c>
      <c r="R7432" t="s">
        <v>794</v>
      </c>
      <c r="S7432" t="s">
        <v>132</v>
      </c>
      <c r="T7432" t="s">
        <v>3910</v>
      </c>
      <c r="U7432" t="s">
        <v>151</v>
      </c>
      <c r="V7432" t="s">
        <v>135</v>
      </c>
      <c r="W7432" t="s">
        <v>3363</v>
      </c>
      <c r="X7432" t="s">
        <v>4483</v>
      </c>
      <c r="Z7432" s="94">
        <v>6307881.6185512301</v>
      </c>
      <c r="AA7432" s="94">
        <v>0</v>
      </c>
      <c r="AB7432" s="94">
        <v>0</v>
      </c>
      <c r="AC7432">
        <f t="shared" si="232"/>
        <v>8000</v>
      </c>
      <c r="AD7432" t="str">
        <f t="shared" si="233"/>
        <v>322</v>
      </c>
    </row>
    <row r="7433" spans="1:30" hidden="1" x14ac:dyDescent="0.25">
      <c r="A7433" t="s">
        <v>701</v>
      </c>
      <c r="B7433" t="s">
        <v>784</v>
      </c>
      <c r="C7433" t="s">
        <v>788</v>
      </c>
      <c r="D7433" t="s">
        <v>430</v>
      </c>
      <c r="E7433" t="s">
        <v>790</v>
      </c>
      <c r="F7433" t="s">
        <v>431</v>
      </c>
      <c r="G7433" t="s">
        <v>3907</v>
      </c>
      <c r="H7433" t="s">
        <v>143</v>
      </c>
      <c r="I7433" t="s">
        <v>124</v>
      </c>
      <c r="J7433" t="s">
        <v>3361</v>
      </c>
      <c r="K7433" t="s">
        <v>4484</v>
      </c>
      <c r="L7433" t="s">
        <v>4485</v>
      </c>
      <c r="N7433" t="s">
        <v>705</v>
      </c>
      <c r="O7433" t="s">
        <v>786</v>
      </c>
      <c r="P7433" t="s">
        <v>792</v>
      </c>
      <c r="Q7433" t="s">
        <v>434</v>
      </c>
      <c r="R7433" t="s">
        <v>794</v>
      </c>
      <c r="S7433" t="s">
        <v>132</v>
      </c>
      <c r="T7433" t="s">
        <v>3910</v>
      </c>
      <c r="U7433" t="s">
        <v>151</v>
      </c>
      <c r="V7433" t="s">
        <v>135</v>
      </c>
      <c r="W7433" t="s">
        <v>3363</v>
      </c>
      <c r="X7433" t="s">
        <v>4486</v>
      </c>
      <c r="Z7433" s="94">
        <v>12615763.23710246</v>
      </c>
      <c r="AA7433" s="94">
        <v>0</v>
      </c>
      <c r="AB7433" s="94">
        <v>0</v>
      </c>
      <c r="AC7433">
        <f t="shared" si="232"/>
        <v>8000</v>
      </c>
      <c r="AD7433" t="str">
        <f t="shared" si="233"/>
        <v>322</v>
      </c>
    </row>
    <row r="7434" spans="1:30" hidden="1" x14ac:dyDescent="0.25">
      <c r="A7434" t="s">
        <v>701</v>
      </c>
      <c r="B7434" t="s">
        <v>784</v>
      </c>
      <c r="C7434" t="s">
        <v>788</v>
      </c>
      <c r="D7434" t="s">
        <v>430</v>
      </c>
      <c r="E7434" t="s">
        <v>790</v>
      </c>
      <c r="F7434" t="s">
        <v>431</v>
      </c>
      <c r="G7434" t="s">
        <v>3907</v>
      </c>
      <c r="H7434" t="s">
        <v>143</v>
      </c>
      <c r="I7434" t="s">
        <v>124</v>
      </c>
      <c r="J7434" t="s">
        <v>159</v>
      </c>
      <c r="K7434" t="s">
        <v>4487</v>
      </c>
      <c r="L7434" t="s">
        <v>4488</v>
      </c>
      <c r="N7434" t="s">
        <v>705</v>
      </c>
      <c r="O7434" t="s">
        <v>786</v>
      </c>
      <c r="P7434" t="s">
        <v>792</v>
      </c>
      <c r="Q7434" t="s">
        <v>434</v>
      </c>
      <c r="R7434" t="s">
        <v>794</v>
      </c>
      <c r="S7434" t="s">
        <v>132</v>
      </c>
      <c r="T7434" t="s">
        <v>3910</v>
      </c>
      <c r="U7434" t="s">
        <v>151</v>
      </c>
      <c r="V7434" t="s">
        <v>135</v>
      </c>
      <c r="W7434" t="s">
        <v>3317</v>
      </c>
      <c r="X7434" t="s">
        <v>4489</v>
      </c>
      <c r="Z7434" s="94">
        <v>10092610.589681968</v>
      </c>
      <c r="AA7434" s="94">
        <v>0</v>
      </c>
      <c r="AB7434" s="94">
        <v>0</v>
      </c>
      <c r="AC7434">
        <f t="shared" si="232"/>
        <v>8000</v>
      </c>
      <c r="AD7434" t="str">
        <f t="shared" si="233"/>
        <v>322</v>
      </c>
    </row>
    <row r="7435" spans="1:30" hidden="1" x14ac:dyDescent="0.25">
      <c r="A7435" t="s">
        <v>701</v>
      </c>
      <c r="B7435" t="s">
        <v>784</v>
      </c>
      <c r="C7435" t="s">
        <v>788</v>
      </c>
      <c r="D7435" t="s">
        <v>430</v>
      </c>
      <c r="E7435" t="s">
        <v>790</v>
      </c>
      <c r="F7435" t="s">
        <v>431</v>
      </c>
      <c r="G7435" t="s">
        <v>3907</v>
      </c>
      <c r="H7435" t="s">
        <v>143</v>
      </c>
      <c r="I7435" t="s">
        <v>124</v>
      </c>
      <c r="J7435" t="s">
        <v>159</v>
      </c>
      <c r="K7435" t="s">
        <v>4490</v>
      </c>
      <c r="L7435" t="s">
        <v>4491</v>
      </c>
      <c r="N7435" t="s">
        <v>705</v>
      </c>
      <c r="O7435" t="s">
        <v>786</v>
      </c>
      <c r="P7435" t="s">
        <v>792</v>
      </c>
      <c r="Q7435" t="s">
        <v>434</v>
      </c>
      <c r="R7435" t="s">
        <v>794</v>
      </c>
      <c r="S7435" t="s">
        <v>132</v>
      </c>
      <c r="T7435" t="s">
        <v>3910</v>
      </c>
      <c r="U7435" t="s">
        <v>151</v>
      </c>
      <c r="V7435" t="s">
        <v>135</v>
      </c>
      <c r="W7435" t="s">
        <v>3317</v>
      </c>
      <c r="X7435" t="s">
        <v>4492</v>
      </c>
      <c r="Z7435" s="94">
        <v>18914662.495307691</v>
      </c>
      <c r="AA7435" s="94">
        <v>0</v>
      </c>
      <c r="AB7435" s="94">
        <v>0</v>
      </c>
      <c r="AC7435">
        <f t="shared" si="232"/>
        <v>8000</v>
      </c>
      <c r="AD7435" t="str">
        <f t="shared" si="233"/>
        <v>322</v>
      </c>
    </row>
    <row r="7436" spans="1:30" hidden="1" x14ac:dyDescent="0.25">
      <c r="A7436" t="s">
        <v>701</v>
      </c>
      <c r="B7436" t="s">
        <v>784</v>
      </c>
      <c r="C7436" t="s">
        <v>788</v>
      </c>
      <c r="D7436" t="s">
        <v>430</v>
      </c>
      <c r="E7436" t="s">
        <v>790</v>
      </c>
      <c r="F7436" t="s">
        <v>431</v>
      </c>
      <c r="G7436" t="s">
        <v>3907</v>
      </c>
      <c r="H7436" t="s">
        <v>143</v>
      </c>
      <c r="I7436" t="s">
        <v>124</v>
      </c>
      <c r="J7436" t="s">
        <v>143</v>
      </c>
      <c r="K7436" t="s">
        <v>4493</v>
      </c>
      <c r="L7436" t="s">
        <v>4494</v>
      </c>
      <c r="N7436" t="s">
        <v>705</v>
      </c>
      <c r="O7436" t="s">
        <v>786</v>
      </c>
      <c r="P7436" t="s">
        <v>792</v>
      </c>
      <c r="Q7436" t="s">
        <v>434</v>
      </c>
      <c r="R7436" t="s">
        <v>794</v>
      </c>
      <c r="S7436" t="s">
        <v>132</v>
      </c>
      <c r="T7436" t="s">
        <v>3910</v>
      </c>
      <c r="U7436" t="s">
        <v>151</v>
      </c>
      <c r="V7436" t="s">
        <v>135</v>
      </c>
      <c r="W7436" t="s">
        <v>3333</v>
      </c>
      <c r="X7436" t="s">
        <v>4495</v>
      </c>
      <c r="Z7436" s="94">
        <v>6307881.6185512301</v>
      </c>
      <c r="AA7436" s="94">
        <v>0</v>
      </c>
      <c r="AB7436" s="94">
        <v>0</v>
      </c>
      <c r="AC7436">
        <f t="shared" si="232"/>
        <v>8000</v>
      </c>
      <c r="AD7436" t="str">
        <f t="shared" si="233"/>
        <v>322</v>
      </c>
    </row>
    <row r="7437" spans="1:30" hidden="1" x14ac:dyDescent="0.25">
      <c r="A7437" t="s">
        <v>701</v>
      </c>
      <c r="B7437" t="s">
        <v>784</v>
      </c>
      <c r="C7437" t="s">
        <v>788</v>
      </c>
      <c r="D7437" t="s">
        <v>430</v>
      </c>
      <c r="E7437" t="s">
        <v>790</v>
      </c>
      <c r="F7437" t="s">
        <v>431</v>
      </c>
      <c r="G7437" t="s">
        <v>3907</v>
      </c>
      <c r="H7437" t="s">
        <v>143</v>
      </c>
      <c r="I7437" t="s">
        <v>124</v>
      </c>
      <c r="J7437" t="s">
        <v>538</v>
      </c>
      <c r="K7437" t="s">
        <v>4496</v>
      </c>
      <c r="L7437" t="s">
        <v>4497</v>
      </c>
      <c r="N7437" t="s">
        <v>705</v>
      </c>
      <c r="O7437" t="s">
        <v>786</v>
      </c>
      <c r="P7437" t="s">
        <v>792</v>
      </c>
      <c r="Q7437" t="s">
        <v>434</v>
      </c>
      <c r="R7437" t="s">
        <v>794</v>
      </c>
      <c r="S7437" t="s">
        <v>132</v>
      </c>
      <c r="T7437" t="s">
        <v>3910</v>
      </c>
      <c r="U7437" t="s">
        <v>151</v>
      </c>
      <c r="V7437" t="s">
        <v>135</v>
      </c>
      <c r="W7437" t="s">
        <v>3192</v>
      </c>
      <c r="X7437" t="s">
        <v>4498</v>
      </c>
      <c r="Z7437" s="94">
        <v>9294222.0132219382</v>
      </c>
      <c r="AA7437" s="94">
        <v>0</v>
      </c>
      <c r="AB7437" s="94">
        <v>0</v>
      </c>
      <c r="AC7437">
        <f t="shared" si="232"/>
        <v>8000</v>
      </c>
      <c r="AD7437" t="str">
        <f t="shared" si="233"/>
        <v>322</v>
      </c>
    </row>
    <row r="7438" spans="1:30" hidden="1" x14ac:dyDescent="0.25">
      <c r="A7438" t="s">
        <v>701</v>
      </c>
      <c r="B7438" t="s">
        <v>784</v>
      </c>
      <c r="C7438" t="s">
        <v>788</v>
      </c>
      <c r="D7438" t="s">
        <v>430</v>
      </c>
      <c r="E7438" t="s">
        <v>790</v>
      </c>
      <c r="F7438" t="s">
        <v>431</v>
      </c>
      <c r="G7438" t="s">
        <v>3907</v>
      </c>
      <c r="H7438" t="s">
        <v>143</v>
      </c>
      <c r="I7438" t="s">
        <v>124</v>
      </c>
      <c r="J7438" t="s">
        <v>538</v>
      </c>
      <c r="K7438" t="s">
        <v>4499</v>
      </c>
      <c r="L7438" t="s">
        <v>4500</v>
      </c>
      <c r="N7438" t="s">
        <v>705</v>
      </c>
      <c r="O7438" t="s">
        <v>786</v>
      </c>
      <c r="P7438" t="s">
        <v>792</v>
      </c>
      <c r="Q7438" t="s">
        <v>434</v>
      </c>
      <c r="R7438" t="s">
        <v>794</v>
      </c>
      <c r="S7438" t="s">
        <v>132</v>
      </c>
      <c r="T7438" t="s">
        <v>3910</v>
      </c>
      <c r="U7438" t="s">
        <v>151</v>
      </c>
      <c r="V7438" t="s">
        <v>135</v>
      </c>
      <c r="W7438" t="s">
        <v>3192</v>
      </c>
      <c r="X7438" t="s">
        <v>4501</v>
      </c>
      <c r="Z7438" s="94">
        <v>4394492.9635512298</v>
      </c>
      <c r="AA7438" s="94">
        <v>0</v>
      </c>
      <c r="AB7438" s="94">
        <v>0</v>
      </c>
      <c r="AC7438">
        <f t="shared" si="232"/>
        <v>8000</v>
      </c>
      <c r="AD7438" t="str">
        <f t="shared" si="233"/>
        <v>322</v>
      </c>
    </row>
    <row r="7439" spans="1:30" hidden="1" x14ac:dyDescent="0.25">
      <c r="A7439" t="s">
        <v>701</v>
      </c>
      <c r="B7439" t="s">
        <v>784</v>
      </c>
      <c r="C7439" t="s">
        <v>788</v>
      </c>
      <c r="D7439" t="s">
        <v>430</v>
      </c>
      <c r="E7439" t="s">
        <v>790</v>
      </c>
      <c r="F7439" t="s">
        <v>431</v>
      </c>
      <c r="G7439" t="s">
        <v>3907</v>
      </c>
      <c r="H7439" t="s">
        <v>143</v>
      </c>
      <c r="I7439" t="s">
        <v>124</v>
      </c>
      <c r="J7439" t="s">
        <v>3348</v>
      </c>
      <c r="K7439" t="s">
        <v>4502</v>
      </c>
      <c r="L7439" t="s">
        <v>4503</v>
      </c>
      <c r="N7439" t="s">
        <v>705</v>
      </c>
      <c r="O7439" t="s">
        <v>786</v>
      </c>
      <c r="P7439" t="s">
        <v>792</v>
      </c>
      <c r="Q7439" t="s">
        <v>434</v>
      </c>
      <c r="R7439" t="s">
        <v>794</v>
      </c>
      <c r="S7439" t="s">
        <v>132</v>
      </c>
      <c r="T7439" t="s">
        <v>3910</v>
      </c>
      <c r="U7439" t="s">
        <v>151</v>
      </c>
      <c r="V7439" t="s">
        <v>135</v>
      </c>
      <c r="W7439" t="s">
        <v>3350</v>
      </c>
      <c r="X7439" t="s">
        <v>4504</v>
      </c>
      <c r="Z7439" s="94">
        <v>96118102.61754258</v>
      </c>
      <c r="AA7439" s="94">
        <v>0</v>
      </c>
      <c r="AB7439" s="94">
        <v>0</v>
      </c>
      <c r="AC7439">
        <f t="shared" si="232"/>
        <v>8000</v>
      </c>
      <c r="AD7439" t="str">
        <f t="shared" si="233"/>
        <v>322</v>
      </c>
    </row>
    <row r="7440" spans="1:30" hidden="1" x14ac:dyDescent="0.25">
      <c r="A7440" t="s">
        <v>701</v>
      </c>
      <c r="B7440" t="s">
        <v>784</v>
      </c>
      <c r="C7440" t="s">
        <v>788</v>
      </c>
      <c r="D7440" t="s">
        <v>430</v>
      </c>
      <c r="E7440" t="s">
        <v>790</v>
      </c>
      <c r="F7440" t="s">
        <v>431</v>
      </c>
      <c r="G7440" t="s">
        <v>3907</v>
      </c>
      <c r="H7440" t="s">
        <v>143</v>
      </c>
      <c r="I7440" t="s">
        <v>124</v>
      </c>
      <c r="J7440" t="s">
        <v>3348</v>
      </c>
      <c r="K7440" t="s">
        <v>4505</v>
      </c>
      <c r="L7440" t="s">
        <v>4506</v>
      </c>
      <c r="N7440" t="s">
        <v>705</v>
      </c>
      <c r="O7440" t="s">
        <v>786</v>
      </c>
      <c r="P7440" t="s">
        <v>792</v>
      </c>
      <c r="Q7440" t="s">
        <v>434</v>
      </c>
      <c r="R7440" t="s">
        <v>794</v>
      </c>
      <c r="S7440" t="s">
        <v>132</v>
      </c>
      <c r="T7440" t="s">
        <v>3910</v>
      </c>
      <c r="U7440" t="s">
        <v>151</v>
      </c>
      <c r="V7440" t="s">
        <v>135</v>
      </c>
      <c r="W7440" t="s">
        <v>3350</v>
      </c>
      <c r="X7440" t="s">
        <v>4507</v>
      </c>
      <c r="Z7440" s="94">
        <v>27725239.266697865</v>
      </c>
      <c r="AA7440" s="94">
        <v>0</v>
      </c>
      <c r="AB7440" s="94">
        <v>0</v>
      </c>
      <c r="AC7440">
        <f t="shared" si="232"/>
        <v>8000</v>
      </c>
      <c r="AD7440" t="str">
        <f t="shared" si="233"/>
        <v>322</v>
      </c>
    </row>
    <row r="7441" spans="1:30" hidden="1" x14ac:dyDescent="0.25">
      <c r="A7441" t="s">
        <v>701</v>
      </c>
      <c r="B7441" t="s">
        <v>784</v>
      </c>
      <c r="C7441" t="s">
        <v>788</v>
      </c>
      <c r="D7441" t="s">
        <v>430</v>
      </c>
      <c r="E7441" t="s">
        <v>790</v>
      </c>
      <c r="F7441" t="s">
        <v>431</v>
      </c>
      <c r="G7441" t="s">
        <v>3907</v>
      </c>
      <c r="H7441" t="s">
        <v>143</v>
      </c>
      <c r="I7441" t="s">
        <v>124</v>
      </c>
      <c r="J7441" t="s">
        <v>3348</v>
      </c>
      <c r="K7441" t="s">
        <v>4508</v>
      </c>
      <c r="L7441" t="s">
        <v>4509</v>
      </c>
      <c r="N7441" t="s">
        <v>705</v>
      </c>
      <c r="O7441" t="s">
        <v>786</v>
      </c>
      <c r="P7441" t="s">
        <v>792</v>
      </c>
      <c r="Q7441" t="s">
        <v>434</v>
      </c>
      <c r="R7441" t="s">
        <v>794</v>
      </c>
      <c r="S7441" t="s">
        <v>132</v>
      </c>
      <c r="T7441" t="s">
        <v>3910</v>
      </c>
      <c r="U7441" t="s">
        <v>151</v>
      </c>
      <c r="V7441" t="s">
        <v>135</v>
      </c>
      <c r="W7441" t="s">
        <v>3350</v>
      </c>
      <c r="X7441" t="s">
        <v>4510</v>
      </c>
      <c r="Z7441" s="94">
        <v>2523152.647420492</v>
      </c>
      <c r="AA7441" s="94">
        <v>0</v>
      </c>
      <c r="AB7441" s="94">
        <v>0</v>
      </c>
      <c r="AC7441">
        <f t="shared" si="232"/>
        <v>8000</v>
      </c>
      <c r="AD7441" t="str">
        <f t="shared" si="233"/>
        <v>322</v>
      </c>
    </row>
    <row r="7442" spans="1:30" hidden="1" x14ac:dyDescent="0.25">
      <c r="A7442" t="s">
        <v>701</v>
      </c>
      <c r="B7442" t="s">
        <v>784</v>
      </c>
      <c r="C7442" t="s">
        <v>788</v>
      </c>
      <c r="D7442" t="s">
        <v>430</v>
      </c>
      <c r="E7442" t="s">
        <v>790</v>
      </c>
      <c r="F7442" t="s">
        <v>431</v>
      </c>
      <c r="G7442" t="s">
        <v>3907</v>
      </c>
      <c r="H7442" t="s">
        <v>143</v>
      </c>
      <c r="I7442" t="s">
        <v>124</v>
      </c>
      <c r="J7442" t="s">
        <v>4367</v>
      </c>
      <c r="K7442" t="s">
        <v>4511</v>
      </c>
      <c r="L7442" t="s">
        <v>4512</v>
      </c>
      <c r="N7442" t="s">
        <v>705</v>
      </c>
      <c r="O7442" t="s">
        <v>786</v>
      </c>
      <c r="P7442" t="s">
        <v>792</v>
      </c>
      <c r="Q7442" t="s">
        <v>434</v>
      </c>
      <c r="R7442" t="s">
        <v>794</v>
      </c>
      <c r="S7442" t="s">
        <v>132</v>
      </c>
      <c r="T7442" t="s">
        <v>3910</v>
      </c>
      <c r="U7442" t="s">
        <v>151</v>
      </c>
      <c r="V7442" t="s">
        <v>135</v>
      </c>
      <c r="W7442" t="s">
        <v>4369</v>
      </c>
      <c r="X7442" t="s">
        <v>4513</v>
      </c>
      <c r="Z7442" s="94">
        <v>12615763.23710246</v>
      </c>
      <c r="AA7442" s="94">
        <v>0</v>
      </c>
      <c r="AB7442" s="94">
        <v>0</v>
      </c>
      <c r="AC7442">
        <f t="shared" si="232"/>
        <v>8000</v>
      </c>
      <c r="AD7442" t="str">
        <f t="shared" si="233"/>
        <v>322</v>
      </c>
    </row>
    <row r="7443" spans="1:30" hidden="1" x14ac:dyDescent="0.25">
      <c r="A7443" t="s">
        <v>701</v>
      </c>
      <c r="B7443" t="s">
        <v>784</v>
      </c>
      <c r="C7443" t="s">
        <v>788</v>
      </c>
      <c r="D7443" t="s">
        <v>430</v>
      </c>
      <c r="E7443" t="s">
        <v>790</v>
      </c>
      <c r="F7443" t="s">
        <v>431</v>
      </c>
      <c r="G7443" t="s">
        <v>3907</v>
      </c>
      <c r="H7443" t="s">
        <v>143</v>
      </c>
      <c r="I7443" t="s">
        <v>124</v>
      </c>
      <c r="J7443" t="s">
        <v>3251</v>
      </c>
      <c r="K7443" t="s">
        <v>4514</v>
      </c>
      <c r="L7443" t="s">
        <v>4515</v>
      </c>
      <c r="N7443" t="s">
        <v>705</v>
      </c>
      <c r="O7443" t="s">
        <v>786</v>
      </c>
      <c r="P7443" t="s">
        <v>792</v>
      </c>
      <c r="Q7443" t="s">
        <v>434</v>
      </c>
      <c r="R7443" t="s">
        <v>794</v>
      </c>
      <c r="S7443" t="s">
        <v>132</v>
      </c>
      <c r="T7443" t="s">
        <v>3910</v>
      </c>
      <c r="U7443" t="s">
        <v>151</v>
      </c>
      <c r="V7443" t="s">
        <v>135</v>
      </c>
      <c r="W7443" t="s">
        <v>3253</v>
      </c>
      <c r="X7443" t="s">
        <v>4516</v>
      </c>
      <c r="Z7443" s="94">
        <v>43965934.881302074</v>
      </c>
      <c r="AA7443" s="94">
        <v>0</v>
      </c>
      <c r="AB7443" s="94">
        <v>0</v>
      </c>
      <c r="AC7443">
        <f t="shared" si="232"/>
        <v>8000</v>
      </c>
      <c r="AD7443" t="str">
        <f t="shared" si="233"/>
        <v>322</v>
      </c>
    </row>
    <row r="7444" spans="1:30" hidden="1" x14ac:dyDescent="0.25">
      <c r="A7444" t="s">
        <v>701</v>
      </c>
      <c r="B7444" t="s">
        <v>784</v>
      </c>
      <c r="C7444" t="s">
        <v>788</v>
      </c>
      <c r="D7444" t="s">
        <v>430</v>
      </c>
      <c r="E7444" t="s">
        <v>790</v>
      </c>
      <c r="F7444" t="s">
        <v>431</v>
      </c>
      <c r="G7444" t="s">
        <v>3907</v>
      </c>
      <c r="H7444" t="s">
        <v>143</v>
      </c>
      <c r="I7444" t="s">
        <v>124</v>
      </c>
      <c r="J7444" t="s">
        <v>3251</v>
      </c>
      <c r="K7444" t="s">
        <v>4517</v>
      </c>
      <c r="L7444" t="s">
        <v>4518</v>
      </c>
      <c r="N7444" t="s">
        <v>705</v>
      </c>
      <c r="O7444" t="s">
        <v>786</v>
      </c>
      <c r="P7444" t="s">
        <v>792</v>
      </c>
      <c r="Q7444" t="s">
        <v>434</v>
      </c>
      <c r="R7444" t="s">
        <v>794</v>
      </c>
      <c r="S7444" t="s">
        <v>132</v>
      </c>
      <c r="T7444" t="s">
        <v>3910</v>
      </c>
      <c r="U7444" t="s">
        <v>151</v>
      </c>
      <c r="V7444" t="s">
        <v>135</v>
      </c>
      <c r="W7444" t="s">
        <v>3253</v>
      </c>
      <c r="X7444" t="s">
        <v>4519</v>
      </c>
      <c r="Z7444" s="94">
        <v>44533031.100878358</v>
      </c>
      <c r="AA7444" s="94">
        <v>0</v>
      </c>
      <c r="AB7444" s="94">
        <v>0</v>
      </c>
      <c r="AC7444">
        <f t="shared" si="232"/>
        <v>8000</v>
      </c>
      <c r="AD7444" t="str">
        <f t="shared" si="233"/>
        <v>322</v>
      </c>
    </row>
    <row r="7445" spans="1:30" hidden="1" x14ac:dyDescent="0.25">
      <c r="A7445" t="s">
        <v>701</v>
      </c>
      <c r="B7445" t="s">
        <v>784</v>
      </c>
      <c r="C7445" t="s">
        <v>788</v>
      </c>
      <c r="D7445" t="s">
        <v>430</v>
      </c>
      <c r="E7445" t="s">
        <v>790</v>
      </c>
      <c r="F7445" t="s">
        <v>431</v>
      </c>
      <c r="G7445" t="s">
        <v>3907</v>
      </c>
      <c r="H7445" t="s">
        <v>143</v>
      </c>
      <c r="I7445" t="s">
        <v>124</v>
      </c>
      <c r="J7445" t="s">
        <v>2124</v>
      </c>
      <c r="K7445" t="s">
        <v>4520</v>
      </c>
      <c r="L7445" t="s">
        <v>4521</v>
      </c>
      <c r="N7445" t="s">
        <v>705</v>
      </c>
      <c r="O7445" t="s">
        <v>786</v>
      </c>
      <c r="P7445" t="s">
        <v>792</v>
      </c>
      <c r="Q7445" t="s">
        <v>434</v>
      </c>
      <c r="R7445" t="s">
        <v>794</v>
      </c>
      <c r="S7445" t="s">
        <v>132</v>
      </c>
      <c r="T7445" t="s">
        <v>3910</v>
      </c>
      <c r="U7445" t="s">
        <v>151</v>
      </c>
      <c r="V7445" t="s">
        <v>135</v>
      </c>
      <c r="W7445" t="s">
        <v>4410</v>
      </c>
      <c r="X7445" t="s">
        <v>4522</v>
      </c>
      <c r="Z7445" s="94">
        <v>49414857.58772254</v>
      </c>
      <c r="AA7445" s="94">
        <v>0</v>
      </c>
      <c r="AB7445" s="94">
        <v>0</v>
      </c>
      <c r="AC7445">
        <f t="shared" si="232"/>
        <v>8000</v>
      </c>
      <c r="AD7445" t="str">
        <f t="shared" si="233"/>
        <v>322</v>
      </c>
    </row>
    <row r="7446" spans="1:30" hidden="1" x14ac:dyDescent="0.25">
      <c r="A7446" t="s">
        <v>701</v>
      </c>
      <c r="B7446" t="s">
        <v>784</v>
      </c>
      <c r="C7446" t="s">
        <v>788</v>
      </c>
      <c r="D7446" t="s">
        <v>430</v>
      </c>
      <c r="E7446" t="s">
        <v>790</v>
      </c>
      <c r="F7446" t="s">
        <v>431</v>
      </c>
      <c r="G7446" t="s">
        <v>3907</v>
      </c>
      <c r="H7446" t="s">
        <v>143</v>
      </c>
      <c r="I7446" t="s">
        <v>124</v>
      </c>
      <c r="J7446" t="s">
        <v>2124</v>
      </c>
      <c r="K7446" t="s">
        <v>4523</v>
      </c>
      <c r="L7446" t="s">
        <v>4524</v>
      </c>
      <c r="N7446" t="s">
        <v>705</v>
      </c>
      <c r="O7446" t="s">
        <v>786</v>
      </c>
      <c r="P7446" t="s">
        <v>792</v>
      </c>
      <c r="Q7446" t="s">
        <v>434</v>
      </c>
      <c r="R7446" t="s">
        <v>794</v>
      </c>
      <c r="S7446" t="s">
        <v>132</v>
      </c>
      <c r="T7446" t="s">
        <v>3910</v>
      </c>
      <c r="U7446" t="s">
        <v>151</v>
      </c>
      <c r="V7446" t="s">
        <v>135</v>
      </c>
      <c r="W7446" t="s">
        <v>4410</v>
      </c>
      <c r="X7446" t="s">
        <v>4525</v>
      </c>
      <c r="Z7446" s="94">
        <v>5248455.8946667071</v>
      </c>
      <c r="AA7446" s="94">
        <v>0</v>
      </c>
      <c r="AB7446" s="94">
        <v>0</v>
      </c>
      <c r="AC7446">
        <f t="shared" si="232"/>
        <v>8000</v>
      </c>
      <c r="AD7446" t="str">
        <f t="shared" si="233"/>
        <v>322</v>
      </c>
    </row>
    <row r="7447" spans="1:30" hidden="1" x14ac:dyDescent="0.25">
      <c r="A7447" t="s">
        <v>701</v>
      </c>
      <c r="B7447" t="s">
        <v>784</v>
      </c>
      <c r="C7447" t="s">
        <v>788</v>
      </c>
      <c r="D7447" t="s">
        <v>430</v>
      </c>
      <c r="E7447" t="s">
        <v>790</v>
      </c>
      <c r="F7447" t="s">
        <v>431</v>
      </c>
      <c r="G7447" t="s">
        <v>3907</v>
      </c>
      <c r="H7447" t="s">
        <v>143</v>
      </c>
      <c r="I7447" t="s">
        <v>124</v>
      </c>
      <c r="J7447" t="s">
        <v>3207</v>
      </c>
      <c r="K7447" t="s">
        <v>4526</v>
      </c>
      <c r="L7447" t="s">
        <v>4527</v>
      </c>
      <c r="N7447" t="s">
        <v>705</v>
      </c>
      <c r="O7447" t="s">
        <v>786</v>
      </c>
      <c r="P7447" t="s">
        <v>792</v>
      </c>
      <c r="Q7447" t="s">
        <v>434</v>
      </c>
      <c r="R7447" t="s">
        <v>794</v>
      </c>
      <c r="S7447" t="s">
        <v>132</v>
      </c>
      <c r="T7447" t="s">
        <v>3910</v>
      </c>
      <c r="U7447" t="s">
        <v>151</v>
      </c>
      <c r="V7447" t="s">
        <v>135</v>
      </c>
      <c r="W7447" t="s">
        <v>4400</v>
      </c>
      <c r="X7447" t="s">
        <v>4528</v>
      </c>
      <c r="Z7447" s="94">
        <v>3153940.809275615</v>
      </c>
      <c r="AA7447" s="94">
        <v>0</v>
      </c>
      <c r="AB7447" s="94">
        <v>0</v>
      </c>
      <c r="AC7447">
        <f t="shared" si="232"/>
        <v>8000</v>
      </c>
      <c r="AD7447" t="str">
        <f t="shared" si="233"/>
        <v>322</v>
      </c>
    </row>
    <row r="7448" spans="1:30" hidden="1" x14ac:dyDescent="0.25">
      <c r="A7448" t="s">
        <v>701</v>
      </c>
      <c r="B7448" t="s">
        <v>784</v>
      </c>
      <c r="C7448" t="s">
        <v>788</v>
      </c>
      <c r="D7448" t="s">
        <v>430</v>
      </c>
      <c r="E7448" t="s">
        <v>790</v>
      </c>
      <c r="F7448" t="s">
        <v>431</v>
      </c>
      <c r="G7448" t="s">
        <v>3907</v>
      </c>
      <c r="H7448" t="s">
        <v>143</v>
      </c>
      <c r="I7448" t="s">
        <v>124</v>
      </c>
      <c r="J7448" t="s">
        <v>1404</v>
      </c>
      <c r="K7448" t="s">
        <v>4529</v>
      </c>
      <c r="L7448" t="s">
        <v>4530</v>
      </c>
      <c r="N7448" t="s">
        <v>705</v>
      </c>
      <c r="O7448" t="s">
        <v>786</v>
      </c>
      <c r="P7448" t="s">
        <v>792</v>
      </c>
      <c r="Q7448" t="s">
        <v>434</v>
      </c>
      <c r="R7448" t="s">
        <v>794</v>
      </c>
      <c r="S7448" t="s">
        <v>132</v>
      </c>
      <c r="T7448" t="s">
        <v>3910</v>
      </c>
      <c r="U7448" t="s">
        <v>151</v>
      </c>
      <c r="V7448" t="s">
        <v>135</v>
      </c>
      <c r="W7448" t="s">
        <v>1406</v>
      </c>
      <c r="X7448" t="s">
        <v>4531</v>
      </c>
      <c r="Z7448" s="94">
        <v>48561989.036220588</v>
      </c>
      <c r="AA7448" s="94">
        <v>0</v>
      </c>
      <c r="AB7448" s="94">
        <v>0</v>
      </c>
      <c r="AC7448">
        <f t="shared" si="232"/>
        <v>8000</v>
      </c>
      <c r="AD7448" t="str">
        <f t="shared" si="233"/>
        <v>322</v>
      </c>
    </row>
    <row r="7449" spans="1:30" hidden="1" x14ac:dyDescent="0.25">
      <c r="A7449" t="s">
        <v>701</v>
      </c>
      <c r="B7449" t="s">
        <v>784</v>
      </c>
      <c r="C7449" t="s">
        <v>788</v>
      </c>
      <c r="D7449" t="s">
        <v>430</v>
      </c>
      <c r="E7449" t="s">
        <v>790</v>
      </c>
      <c r="F7449" t="s">
        <v>431</v>
      </c>
      <c r="G7449" t="s">
        <v>3907</v>
      </c>
      <c r="H7449" t="s">
        <v>143</v>
      </c>
      <c r="I7449" t="s">
        <v>124</v>
      </c>
      <c r="J7449" t="s">
        <v>1404</v>
      </c>
      <c r="K7449" t="s">
        <v>4532</v>
      </c>
      <c r="L7449" t="s">
        <v>4533</v>
      </c>
      <c r="N7449" t="s">
        <v>705</v>
      </c>
      <c r="O7449" t="s">
        <v>786</v>
      </c>
      <c r="P7449" t="s">
        <v>792</v>
      </c>
      <c r="Q7449" t="s">
        <v>434</v>
      </c>
      <c r="R7449" t="s">
        <v>794</v>
      </c>
      <c r="S7449" t="s">
        <v>132</v>
      </c>
      <c r="T7449" t="s">
        <v>3910</v>
      </c>
      <c r="U7449" t="s">
        <v>151</v>
      </c>
      <c r="V7449" t="s">
        <v>135</v>
      </c>
      <c r="W7449" t="s">
        <v>1406</v>
      </c>
      <c r="X7449" t="s">
        <v>4534</v>
      </c>
      <c r="Z7449" s="94">
        <v>6307094.5589301568</v>
      </c>
      <c r="AA7449" s="94">
        <v>0</v>
      </c>
      <c r="AB7449" s="94">
        <v>0</v>
      </c>
      <c r="AC7449">
        <f t="shared" si="232"/>
        <v>8000</v>
      </c>
      <c r="AD7449" t="str">
        <f t="shared" si="233"/>
        <v>322</v>
      </c>
    </row>
    <row r="7450" spans="1:30" hidden="1" x14ac:dyDescent="0.25">
      <c r="A7450" t="s">
        <v>701</v>
      </c>
      <c r="B7450" t="s">
        <v>784</v>
      </c>
      <c r="C7450" t="s">
        <v>788</v>
      </c>
      <c r="D7450" t="s">
        <v>430</v>
      </c>
      <c r="E7450" t="s">
        <v>790</v>
      </c>
      <c r="F7450" t="s">
        <v>431</v>
      </c>
      <c r="G7450" t="s">
        <v>3907</v>
      </c>
      <c r="H7450" t="s">
        <v>143</v>
      </c>
      <c r="I7450" t="s">
        <v>124</v>
      </c>
      <c r="J7450" t="s">
        <v>3373</v>
      </c>
      <c r="K7450" t="s">
        <v>4535</v>
      </c>
      <c r="L7450" t="s">
        <v>4536</v>
      </c>
      <c r="N7450" t="s">
        <v>705</v>
      </c>
      <c r="O7450" t="s">
        <v>786</v>
      </c>
      <c r="P7450" t="s">
        <v>792</v>
      </c>
      <c r="Q7450" t="s">
        <v>434</v>
      </c>
      <c r="R7450" t="s">
        <v>794</v>
      </c>
      <c r="S7450" t="s">
        <v>132</v>
      </c>
      <c r="T7450" t="s">
        <v>3910</v>
      </c>
      <c r="U7450" t="s">
        <v>151</v>
      </c>
      <c r="V7450" t="s">
        <v>135</v>
      </c>
      <c r="W7450" t="s">
        <v>3375</v>
      </c>
      <c r="X7450" t="s">
        <v>4537</v>
      </c>
      <c r="Z7450" s="94">
        <v>6294214.9748522397</v>
      </c>
      <c r="AA7450" s="94">
        <v>0</v>
      </c>
      <c r="AB7450" s="94">
        <v>0</v>
      </c>
      <c r="AC7450">
        <f t="shared" si="232"/>
        <v>8000</v>
      </c>
      <c r="AD7450" t="str">
        <f t="shared" si="233"/>
        <v>322</v>
      </c>
    </row>
    <row r="7451" spans="1:30" hidden="1" x14ac:dyDescent="0.25">
      <c r="A7451" t="s">
        <v>701</v>
      </c>
      <c r="B7451" t="s">
        <v>784</v>
      </c>
      <c r="C7451" t="s">
        <v>788</v>
      </c>
      <c r="D7451" t="s">
        <v>430</v>
      </c>
      <c r="E7451" t="s">
        <v>790</v>
      </c>
      <c r="F7451" t="s">
        <v>431</v>
      </c>
      <c r="G7451" t="s">
        <v>3907</v>
      </c>
      <c r="H7451" t="s">
        <v>143</v>
      </c>
      <c r="I7451" t="s">
        <v>124</v>
      </c>
      <c r="J7451" t="s">
        <v>541</v>
      </c>
      <c r="K7451" t="s">
        <v>4538</v>
      </c>
      <c r="L7451" t="s">
        <v>4539</v>
      </c>
      <c r="N7451" t="s">
        <v>705</v>
      </c>
      <c r="O7451" t="s">
        <v>786</v>
      </c>
      <c r="P7451" t="s">
        <v>792</v>
      </c>
      <c r="Q7451" t="s">
        <v>434</v>
      </c>
      <c r="R7451" t="s">
        <v>794</v>
      </c>
      <c r="S7451" t="s">
        <v>132</v>
      </c>
      <c r="T7451" t="s">
        <v>3910</v>
      </c>
      <c r="U7451" t="s">
        <v>151</v>
      </c>
      <c r="V7451" t="s">
        <v>135</v>
      </c>
      <c r="W7451" t="s">
        <v>3271</v>
      </c>
      <c r="X7451" t="s">
        <v>4540</v>
      </c>
      <c r="Z7451" s="94">
        <v>111956496.54265809</v>
      </c>
      <c r="AA7451" s="94">
        <v>0</v>
      </c>
      <c r="AB7451" s="94">
        <v>0</v>
      </c>
      <c r="AC7451">
        <f t="shared" si="232"/>
        <v>8000</v>
      </c>
      <c r="AD7451" t="str">
        <f t="shared" si="233"/>
        <v>322</v>
      </c>
    </row>
    <row r="7452" spans="1:30" hidden="1" x14ac:dyDescent="0.25">
      <c r="A7452" t="s">
        <v>701</v>
      </c>
      <c r="B7452" t="s">
        <v>784</v>
      </c>
      <c r="C7452" t="s">
        <v>788</v>
      </c>
      <c r="D7452" t="s">
        <v>430</v>
      </c>
      <c r="E7452" t="s">
        <v>790</v>
      </c>
      <c r="F7452" t="s">
        <v>431</v>
      </c>
      <c r="G7452" t="s">
        <v>3907</v>
      </c>
      <c r="H7452" t="s">
        <v>143</v>
      </c>
      <c r="I7452" t="s">
        <v>124</v>
      </c>
      <c r="J7452" t="s">
        <v>541</v>
      </c>
      <c r="K7452" t="s">
        <v>4541</v>
      </c>
      <c r="L7452" t="s">
        <v>4542</v>
      </c>
      <c r="N7452" t="s">
        <v>705</v>
      </c>
      <c r="O7452" t="s">
        <v>786</v>
      </c>
      <c r="P7452" t="s">
        <v>792</v>
      </c>
      <c r="Q7452" t="s">
        <v>434</v>
      </c>
      <c r="R7452" t="s">
        <v>794</v>
      </c>
      <c r="S7452" t="s">
        <v>132</v>
      </c>
      <c r="T7452" t="s">
        <v>3910</v>
      </c>
      <c r="U7452" t="s">
        <v>151</v>
      </c>
      <c r="V7452" t="s">
        <v>135</v>
      </c>
      <c r="W7452" t="s">
        <v>3271</v>
      </c>
      <c r="X7452" t="s">
        <v>4543</v>
      </c>
      <c r="Z7452" s="94">
        <v>49744391.681017272</v>
      </c>
      <c r="AA7452" s="94">
        <v>0</v>
      </c>
      <c r="AB7452" s="94">
        <v>0</v>
      </c>
      <c r="AC7452">
        <f t="shared" si="232"/>
        <v>8000</v>
      </c>
      <c r="AD7452" t="str">
        <f t="shared" si="233"/>
        <v>322</v>
      </c>
    </row>
    <row r="7453" spans="1:30" hidden="1" x14ac:dyDescent="0.25">
      <c r="A7453" t="s">
        <v>701</v>
      </c>
      <c r="B7453" t="s">
        <v>784</v>
      </c>
      <c r="C7453" t="s">
        <v>788</v>
      </c>
      <c r="D7453" t="s">
        <v>430</v>
      </c>
      <c r="E7453" t="s">
        <v>790</v>
      </c>
      <c r="F7453" t="s">
        <v>431</v>
      </c>
      <c r="G7453" t="s">
        <v>3907</v>
      </c>
      <c r="H7453" t="s">
        <v>143</v>
      </c>
      <c r="I7453" t="s">
        <v>124</v>
      </c>
      <c r="J7453" t="s">
        <v>541</v>
      </c>
      <c r="K7453" t="s">
        <v>4544</v>
      </c>
      <c r="L7453" t="s">
        <v>4545</v>
      </c>
      <c r="N7453" t="s">
        <v>705</v>
      </c>
      <c r="O7453" t="s">
        <v>786</v>
      </c>
      <c r="P7453" t="s">
        <v>792</v>
      </c>
      <c r="Q7453" t="s">
        <v>434</v>
      </c>
      <c r="R7453" t="s">
        <v>794</v>
      </c>
      <c r="S7453" t="s">
        <v>132</v>
      </c>
      <c r="T7453" t="s">
        <v>3910</v>
      </c>
      <c r="U7453" t="s">
        <v>151</v>
      </c>
      <c r="V7453" t="s">
        <v>135</v>
      </c>
      <c r="W7453" t="s">
        <v>3271</v>
      </c>
      <c r="X7453" t="s">
        <v>4546</v>
      </c>
      <c r="Z7453" s="94">
        <v>301393.10688702518</v>
      </c>
      <c r="AA7453" s="94">
        <v>0</v>
      </c>
      <c r="AB7453" s="94">
        <v>0</v>
      </c>
      <c r="AC7453">
        <f t="shared" si="232"/>
        <v>8000</v>
      </c>
      <c r="AD7453" t="str">
        <f t="shared" si="233"/>
        <v>322</v>
      </c>
    </row>
    <row r="7454" spans="1:30" hidden="1" x14ac:dyDescent="0.25">
      <c r="A7454" t="s">
        <v>701</v>
      </c>
      <c r="B7454" t="s">
        <v>784</v>
      </c>
      <c r="C7454" t="s">
        <v>788</v>
      </c>
      <c r="D7454" t="s">
        <v>430</v>
      </c>
      <c r="E7454" t="s">
        <v>790</v>
      </c>
      <c r="F7454" t="s">
        <v>431</v>
      </c>
      <c r="G7454" t="s">
        <v>3907</v>
      </c>
      <c r="H7454" t="s">
        <v>143</v>
      </c>
      <c r="I7454" t="s">
        <v>124</v>
      </c>
      <c r="J7454" t="s">
        <v>541</v>
      </c>
      <c r="K7454" t="s">
        <v>4547</v>
      </c>
      <c r="L7454" t="s">
        <v>4548</v>
      </c>
      <c r="N7454" t="s">
        <v>705</v>
      </c>
      <c r="O7454" t="s">
        <v>786</v>
      </c>
      <c r="P7454" t="s">
        <v>792</v>
      </c>
      <c r="Q7454" t="s">
        <v>434</v>
      </c>
      <c r="R7454" t="s">
        <v>794</v>
      </c>
      <c r="S7454" t="s">
        <v>132</v>
      </c>
      <c r="T7454" t="s">
        <v>3910</v>
      </c>
      <c r="U7454" t="s">
        <v>151</v>
      </c>
      <c r="V7454" t="s">
        <v>135</v>
      </c>
      <c r="W7454" t="s">
        <v>3271</v>
      </c>
      <c r="X7454" t="s">
        <v>4549</v>
      </c>
      <c r="Z7454" s="94">
        <v>78587392.604211941</v>
      </c>
      <c r="AA7454" s="94">
        <v>0</v>
      </c>
      <c r="AB7454" s="94">
        <v>0</v>
      </c>
      <c r="AC7454">
        <f t="shared" si="232"/>
        <v>8000</v>
      </c>
      <c r="AD7454" t="str">
        <f t="shared" si="233"/>
        <v>322</v>
      </c>
    </row>
    <row r="7455" spans="1:30" hidden="1" x14ac:dyDescent="0.25">
      <c r="A7455" t="s">
        <v>701</v>
      </c>
      <c r="B7455" t="s">
        <v>784</v>
      </c>
      <c r="C7455" t="s">
        <v>788</v>
      </c>
      <c r="D7455" t="s">
        <v>430</v>
      </c>
      <c r="E7455" t="s">
        <v>790</v>
      </c>
      <c r="F7455" t="s">
        <v>431</v>
      </c>
      <c r="G7455" t="s">
        <v>3907</v>
      </c>
      <c r="H7455" t="s">
        <v>143</v>
      </c>
      <c r="I7455" t="s">
        <v>124</v>
      </c>
      <c r="J7455" t="s">
        <v>1407</v>
      </c>
      <c r="K7455" t="s">
        <v>4550</v>
      </c>
      <c r="L7455" t="s">
        <v>4551</v>
      </c>
      <c r="N7455" t="s">
        <v>705</v>
      </c>
      <c r="O7455" t="s">
        <v>786</v>
      </c>
      <c r="P7455" t="s">
        <v>792</v>
      </c>
      <c r="Q7455" t="s">
        <v>434</v>
      </c>
      <c r="R7455" t="s">
        <v>794</v>
      </c>
      <c r="S7455" t="s">
        <v>132</v>
      </c>
      <c r="T7455" t="s">
        <v>3910</v>
      </c>
      <c r="U7455" t="s">
        <v>151</v>
      </c>
      <c r="V7455" t="s">
        <v>135</v>
      </c>
      <c r="W7455" t="s">
        <v>1408</v>
      </c>
      <c r="X7455" t="s">
        <v>4552</v>
      </c>
      <c r="Z7455" s="94">
        <v>18923644.855653692</v>
      </c>
      <c r="AA7455" s="94">
        <v>0</v>
      </c>
      <c r="AB7455" s="94">
        <v>0</v>
      </c>
      <c r="AC7455">
        <f t="shared" si="232"/>
        <v>8000</v>
      </c>
      <c r="AD7455" t="str">
        <f t="shared" si="233"/>
        <v>322</v>
      </c>
    </row>
    <row r="7456" spans="1:30" hidden="1" x14ac:dyDescent="0.25">
      <c r="A7456" t="s">
        <v>701</v>
      </c>
      <c r="B7456" t="s">
        <v>784</v>
      </c>
      <c r="C7456" t="s">
        <v>788</v>
      </c>
      <c r="D7456" t="s">
        <v>430</v>
      </c>
      <c r="E7456" t="s">
        <v>790</v>
      </c>
      <c r="F7456" t="s">
        <v>431</v>
      </c>
      <c r="G7456" t="s">
        <v>3907</v>
      </c>
      <c r="H7456" t="s">
        <v>143</v>
      </c>
      <c r="I7456" t="s">
        <v>124</v>
      </c>
      <c r="J7456" t="s">
        <v>3367</v>
      </c>
      <c r="K7456" t="s">
        <v>4553</v>
      </c>
      <c r="L7456" t="s">
        <v>4554</v>
      </c>
      <c r="N7456" t="s">
        <v>705</v>
      </c>
      <c r="O7456" t="s">
        <v>786</v>
      </c>
      <c r="P7456" t="s">
        <v>792</v>
      </c>
      <c r="Q7456" t="s">
        <v>434</v>
      </c>
      <c r="R7456" t="s">
        <v>794</v>
      </c>
      <c r="S7456" t="s">
        <v>132</v>
      </c>
      <c r="T7456" t="s">
        <v>3910</v>
      </c>
      <c r="U7456" t="s">
        <v>151</v>
      </c>
      <c r="V7456" t="s">
        <v>135</v>
      </c>
      <c r="W7456" t="s">
        <v>3369</v>
      </c>
      <c r="X7456" t="s">
        <v>4555</v>
      </c>
      <c r="Z7456" s="94">
        <v>1261576.323710246</v>
      </c>
      <c r="AA7456" s="94">
        <v>0</v>
      </c>
      <c r="AB7456" s="94">
        <v>0</v>
      </c>
      <c r="AC7456">
        <f t="shared" si="232"/>
        <v>8000</v>
      </c>
      <c r="AD7456" t="str">
        <f t="shared" si="233"/>
        <v>322</v>
      </c>
    </row>
    <row r="7457" spans="1:30" hidden="1" x14ac:dyDescent="0.25">
      <c r="A7457" t="s">
        <v>701</v>
      </c>
      <c r="B7457" t="s">
        <v>784</v>
      </c>
      <c r="C7457" t="s">
        <v>788</v>
      </c>
      <c r="D7457" t="s">
        <v>430</v>
      </c>
      <c r="E7457" t="s">
        <v>790</v>
      </c>
      <c r="F7457" t="s">
        <v>431</v>
      </c>
      <c r="G7457" t="s">
        <v>3907</v>
      </c>
      <c r="H7457" t="s">
        <v>143</v>
      </c>
      <c r="I7457" t="s">
        <v>124</v>
      </c>
      <c r="J7457" t="s">
        <v>2047</v>
      </c>
      <c r="K7457" t="s">
        <v>4556</v>
      </c>
      <c r="L7457" t="s">
        <v>4557</v>
      </c>
      <c r="N7457" t="s">
        <v>705</v>
      </c>
      <c r="O7457" t="s">
        <v>786</v>
      </c>
      <c r="P7457" t="s">
        <v>792</v>
      </c>
      <c r="Q7457" t="s">
        <v>434</v>
      </c>
      <c r="R7457" t="s">
        <v>794</v>
      </c>
      <c r="S7457" t="s">
        <v>132</v>
      </c>
      <c r="T7457" t="s">
        <v>3910</v>
      </c>
      <c r="U7457" t="s">
        <v>151</v>
      </c>
      <c r="V7457" t="s">
        <v>135</v>
      </c>
      <c r="W7457" t="s">
        <v>3225</v>
      </c>
      <c r="X7457" t="s">
        <v>4558</v>
      </c>
      <c r="Z7457" s="94">
        <v>10249222.396960568</v>
      </c>
      <c r="AA7457" s="94">
        <v>0</v>
      </c>
      <c r="AB7457" s="94">
        <v>0</v>
      </c>
      <c r="AC7457">
        <f t="shared" si="232"/>
        <v>8000</v>
      </c>
      <c r="AD7457" t="str">
        <f t="shared" si="233"/>
        <v>322</v>
      </c>
    </row>
    <row r="7458" spans="1:30" hidden="1" x14ac:dyDescent="0.25">
      <c r="A7458" t="s">
        <v>701</v>
      </c>
      <c r="B7458" t="s">
        <v>784</v>
      </c>
      <c r="C7458" t="s">
        <v>788</v>
      </c>
      <c r="D7458" t="s">
        <v>430</v>
      </c>
      <c r="E7458" t="s">
        <v>790</v>
      </c>
      <c r="F7458" t="s">
        <v>431</v>
      </c>
      <c r="G7458" t="s">
        <v>3907</v>
      </c>
      <c r="H7458" t="s">
        <v>143</v>
      </c>
      <c r="I7458" t="s">
        <v>124</v>
      </c>
      <c r="J7458" t="s">
        <v>2047</v>
      </c>
      <c r="K7458" t="s">
        <v>4559</v>
      </c>
      <c r="L7458" t="s">
        <v>4560</v>
      </c>
      <c r="N7458" t="s">
        <v>705</v>
      </c>
      <c r="O7458" t="s">
        <v>786</v>
      </c>
      <c r="P7458" t="s">
        <v>792</v>
      </c>
      <c r="Q7458" t="s">
        <v>434</v>
      </c>
      <c r="R7458" t="s">
        <v>794</v>
      </c>
      <c r="S7458" t="s">
        <v>132</v>
      </c>
      <c r="T7458" t="s">
        <v>3910</v>
      </c>
      <c r="U7458" t="s">
        <v>151</v>
      </c>
      <c r="V7458" t="s">
        <v>135</v>
      </c>
      <c r="W7458" t="s">
        <v>3225</v>
      </c>
      <c r="X7458" t="s">
        <v>4561</v>
      </c>
      <c r="Z7458" s="94">
        <v>2366540.8401418934</v>
      </c>
      <c r="AA7458" s="94">
        <v>0</v>
      </c>
      <c r="AB7458" s="94">
        <v>0</v>
      </c>
      <c r="AC7458">
        <f t="shared" si="232"/>
        <v>8000</v>
      </c>
      <c r="AD7458" t="str">
        <f t="shared" si="233"/>
        <v>322</v>
      </c>
    </row>
    <row r="7459" spans="1:30" hidden="1" x14ac:dyDescent="0.25">
      <c r="A7459" t="s">
        <v>701</v>
      </c>
      <c r="B7459" t="s">
        <v>784</v>
      </c>
      <c r="C7459" t="s">
        <v>788</v>
      </c>
      <c r="D7459" t="s">
        <v>430</v>
      </c>
      <c r="E7459" t="s">
        <v>790</v>
      </c>
      <c r="F7459" t="s">
        <v>431</v>
      </c>
      <c r="G7459" t="s">
        <v>3907</v>
      </c>
      <c r="H7459" t="s">
        <v>143</v>
      </c>
      <c r="I7459" t="s">
        <v>124</v>
      </c>
      <c r="J7459" t="s">
        <v>2208</v>
      </c>
      <c r="K7459" t="s">
        <v>4562</v>
      </c>
      <c r="L7459" t="s">
        <v>4563</v>
      </c>
      <c r="N7459" t="s">
        <v>705</v>
      </c>
      <c r="O7459" t="s">
        <v>786</v>
      </c>
      <c r="P7459" t="s">
        <v>792</v>
      </c>
      <c r="Q7459" t="s">
        <v>434</v>
      </c>
      <c r="R7459" t="s">
        <v>794</v>
      </c>
      <c r="S7459" t="s">
        <v>132</v>
      </c>
      <c r="T7459" t="s">
        <v>3910</v>
      </c>
      <c r="U7459" t="s">
        <v>151</v>
      </c>
      <c r="V7459" t="s">
        <v>135</v>
      </c>
      <c r="W7459" t="s">
        <v>3265</v>
      </c>
      <c r="X7459" t="s">
        <v>4564</v>
      </c>
      <c r="Z7459" s="94">
        <v>102913673.97807752</v>
      </c>
      <c r="AA7459" s="94">
        <v>0</v>
      </c>
      <c r="AB7459" s="94">
        <v>0</v>
      </c>
      <c r="AC7459">
        <f t="shared" si="232"/>
        <v>8000</v>
      </c>
      <c r="AD7459" t="str">
        <f t="shared" si="233"/>
        <v>322</v>
      </c>
    </row>
    <row r="7460" spans="1:30" hidden="1" x14ac:dyDescent="0.25">
      <c r="A7460" t="s">
        <v>701</v>
      </c>
      <c r="B7460" t="s">
        <v>784</v>
      </c>
      <c r="C7460" t="s">
        <v>788</v>
      </c>
      <c r="D7460" t="s">
        <v>430</v>
      </c>
      <c r="E7460" t="s">
        <v>790</v>
      </c>
      <c r="F7460" t="s">
        <v>431</v>
      </c>
      <c r="G7460" t="s">
        <v>3907</v>
      </c>
      <c r="H7460" t="s">
        <v>143</v>
      </c>
      <c r="I7460" t="s">
        <v>124</v>
      </c>
      <c r="J7460" t="s">
        <v>3295</v>
      </c>
      <c r="K7460" t="s">
        <v>4565</v>
      </c>
      <c r="L7460" t="s">
        <v>4566</v>
      </c>
      <c r="N7460" t="s">
        <v>705</v>
      </c>
      <c r="O7460" t="s">
        <v>786</v>
      </c>
      <c r="P7460" t="s">
        <v>792</v>
      </c>
      <c r="Q7460" t="s">
        <v>434</v>
      </c>
      <c r="R7460" t="s">
        <v>794</v>
      </c>
      <c r="S7460" t="s">
        <v>132</v>
      </c>
      <c r="T7460" t="s">
        <v>3910</v>
      </c>
      <c r="U7460" t="s">
        <v>151</v>
      </c>
      <c r="V7460" t="s">
        <v>135</v>
      </c>
      <c r="W7460" t="s">
        <v>3297</v>
      </c>
      <c r="X7460" t="s">
        <v>4567</v>
      </c>
      <c r="Z7460" s="94">
        <v>23213004.356268525</v>
      </c>
      <c r="AA7460" s="94">
        <v>0</v>
      </c>
      <c r="AB7460" s="94">
        <v>0</v>
      </c>
      <c r="AC7460">
        <f t="shared" si="232"/>
        <v>8000</v>
      </c>
      <c r="AD7460" t="str">
        <f t="shared" si="233"/>
        <v>322</v>
      </c>
    </row>
    <row r="7461" spans="1:30" hidden="1" x14ac:dyDescent="0.25">
      <c r="A7461" t="s">
        <v>701</v>
      </c>
      <c r="B7461" t="s">
        <v>784</v>
      </c>
      <c r="C7461" t="s">
        <v>788</v>
      </c>
      <c r="D7461" t="s">
        <v>430</v>
      </c>
      <c r="E7461" t="s">
        <v>790</v>
      </c>
      <c r="F7461" t="s">
        <v>431</v>
      </c>
      <c r="G7461" t="s">
        <v>3907</v>
      </c>
      <c r="H7461" t="s">
        <v>143</v>
      </c>
      <c r="I7461" t="s">
        <v>124</v>
      </c>
      <c r="J7461" t="s">
        <v>3295</v>
      </c>
      <c r="K7461" t="s">
        <v>4568</v>
      </c>
      <c r="L7461" t="s">
        <v>4569</v>
      </c>
      <c r="N7461" t="s">
        <v>705</v>
      </c>
      <c r="O7461" t="s">
        <v>786</v>
      </c>
      <c r="P7461" t="s">
        <v>792</v>
      </c>
      <c r="Q7461" t="s">
        <v>434</v>
      </c>
      <c r="R7461" t="s">
        <v>794</v>
      </c>
      <c r="S7461" t="s">
        <v>132</v>
      </c>
      <c r="T7461" t="s">
        <v>3910</v>
      </c>
      <c r="U7461" t="s">
        <v>151</v>
      </c>
      <c r="V7461" t="s">
        <v>135</v>
      </c>
      <c r="W7461" t="s">
        <v>3297</v>
      </c>
      <c r="X7461" t="s">
        <v>4570</v>
      </c>
      <c r="Z7461" s="94">
        <v>3910886.6035017623</v>
      </c>
      <c r="AA7461" s="94">
        <v>0</v>
      </c>
      <c r="AB7461" s="94">
        <v>0</v>
      </c>
      <c r="AC7461">
        <f t="shared" si="232"/>
        <v>8000</v>
      </c>
      <c r="AD7461" t="str">
        <f t="shared" si="233"/>
        <v>322</v>
      </c>
    </row>
    <row r="7462" spans="1:30" hidden="1" x14ac:dyDescent="0.25">
      <c r="A7462" t="s">
        <v>701</v>
      </c>
      <c r="B7462" t="s">
        <v>784</v>
      </c>
      <c r="C7462" t="s">
        <v>788</v>
      </c>
      <c r="D7462" t="s">
        <v>430</v>
      </c>
      <c r="E7462" t="s">
        <v>790</v>
      </c>
      <c r="F7462" t="s">
        <v>431</v>
      </c>
      <c r="G7462" t="s">
        <v>3907</v>
      </c>
      <c r="H7462" t="s">
        <v>143</v>
      </c>
      <c r="I7462" t="s">
        <v>124</v>
      </c>
      <c r="J7462" t="s">
        <v>2498</v>
      </c>
      <c r="K7462" t="s">
        <v>4571</v>
      </c>
      <c r="L7462" t="s">
        <v>4572</v>
      </c>
      <c r="N7462" t="s">
        <v>705</v>
      </c>
      <c r="O7462" t="s">
        <v>786</v>
      </c>
      <c r="P7462" t="s">
        <v>792</v>
      </c>
      <c r="Q7462" t="s">
        <v>434</v>
      </c>
      <c r="R7462" t="s">
        <v>794</v>
      </c>
      <c r="S7462" t="s">
        <v>132</v>
      </c>
      <c r="T7462" t="s">
        <v>3910</v>
      </c>
      <c r="U7462" t="s">
        <v>151</v>
      </c>
      <c r="V7462" t="s">
        <v>135</v>
      </c>
      <c r="W7462" t="s">
        <v>3323</v>
      </c>
      <c r="X7462" t="s">
        <v>4573</v>
      </c>
      <c r="Z7462" s="94">
        <v>3784728.971130738</v>
      </c>
      <c r="AA7462" s="94">
        <v>0</v>
      </c>
      <c r="AB7462" s="94">
        <v>0</v>
      </c>
      <c r="AC7462">
        <f t="shared" si="232"/>
        <v>8000</v>
      </c>
      <c r="AD7462" t="str">
        <f t="shared" si="233"/>
        <v>322</v>
      </c>
    </row>
    <row r="7463" spans="1:30" hidden="1" x14ac:dyDescent="0.25">
      <c r="A7463" t="s">
        <v>701</v>
      </c>
      <c r="B7463" t="s">
        <v>784</v>
      </c>
      <c r="C7463" t="s">
        <v>788</v>
      </c>
      <c r="D7463" t="s">
        <v>430</v>
      </c>
      <c r="E7463" t="s">
        <v>790</v>
      </c>
      <c r="F7463" t="s">
        <v>431</v>
      </c>
      <c r="G7463" t="s">
        <v>3907</v>
      </c>
      <c r="H7463" t="s">
        <v>143</v>
      </c>
      <c r="I7463" t="s">
        <v>124</v>
      </c>
      <c r="J7463" t="s">
        <v>2498</v>
      </c>
      <c r="K7463" t="s">
        <v>4574</v>
      </c>
      <c r="L7463" t="s">
        <v>4575</v>
      </c>
      <c r="N7463" t="s">
        <v>705</v>
      </c>
      <c r="O7463" t="s">
        <v>786</v>
      </c>
      <c r="P7463" t="s">
        <v>792</v>
      </c>
      <c r="Q7463" t="s">
        <v>434</v>
      </c>
      <c r="R7463" t="s">
        <v>794</v>
      </c>
      <c r="S7463" t="s">
        <v>132</v>
      </c>
      <c r="T7463" t="s">
        <v>3910</v>
      </c>
      <c r="U7463" t="s">
        <v>151</v>
      </c>
      <c r="V7463" t="s">
        <v>135</v>
      </c>
      <c r="W7463" t="s">
        <v>3323</v>
      </c>
      <c r="X7463" t="s">
        <v>4576</v>
      </c>
      <c r="Z7463" s="94">
        <v>5677133.4486655686</v>
      </c>
      <c r="AA7463" s="94">
        <v>0</v>
      </c>
      <c r="AB7463" s="94">
        <v>0</v>
      </c>
      <c r="AC7463">
        <f t="shared" si="232"/>
        <v>8000</v>
      </c>
      <c r="AD7463" t="str">
        <f t="shared" si="233"/>
        <v>322</v>
      </c>
    </row>
    <row r="7464" spans="1:30" hidden="1" x14ac:dyDescent="0.25">
      <c r="A7464" t="s">
        <v>701</v>
      </c>
      <c r="B7464" t="s">
        <v>784</v>
      </c>
      <c r="C7464" t="s">
        <v>788</v>
      </c>
      <c r="D7464" t="s">
        <v>430</v>
      </c>
      <c r="E7464" t="s">
        <v>790</v>
      </c>
      <c r="F7464" t="s">
        <v>431</v>
      </c>
      <c r="G7464" t="s">
        <v>4577</v>
      </c>
      <c r="H7464" t="s">
        <v>143</v>
      </c>
      <c r="I7464" t="s">
        <v>124</v>
      </c>
      <c r="J7464" t="s">
        <v>125</v>
      </c>
      <c r="K7464" t="s">
        <v>791</v>
      </c>
      <c r="N7464" t="s">
        <v>705</v>
      </c>
      <c r="O7464" t="s">
        <v>786</v>
      </c>
      <c r="P7464" t="s">
        <v>792</v>
      </c>
      <c r="Q7464" t="s">
        <v>434</v>
      </c>
      <c r="R7464" t="s">
        <v>794</v>
      </c>
      <c r="S7464" t="s">
        <v>132</v>
      </c>
      <c r="T7464" t="s">
        <v>4578</v>
      </c>
      <c r="U7464" t="s">
        <v>151</v>
      </c>
      <c r="V7464" t="s">
        <v>135</v>
      </c>
      <c r="W7464" t="s">
        <v>136</v>
      </c>
      <c r="X7464" t="s">
        <v>796</v>
      </c>
      <c r="Y7464" s="94">
        <v>206644669.08000001</v>
      </c>
      <c r="Z7464" s="94">
        <v>204371577.73199999</v>
      </c>
      <c r="AA7464" s="94">
        <v>0</v>
      </c>
      <c r="AB7464" s="94">
        <v>0</v>
      </c>
      <c r="AC7464">
        <f t="shared" si="232"/>
        <v>8000</v>
      </c>
      <c r="AD7464" t="str">
        <f t="shared" si="233"/>
        <v>322</v>
      </c>
    </row>
    <row r="7465" spans="1:30" hidden="1" x14ac:dyDescent="0.25">
      <c r="A7465" s="97" t="s">
        <v>1012</v>
      </c>
      <c r="B7465" s="97" t="s">
        <v>4579</v>
      </c>
      <c r="C7465" s="97" t="s">
        <v>1013</v>
      </c>
      <c r="D7465" s="97" t="s">
        <v>4580</v>
      </c>
      <c r="E7465" s="97" t="s">
        <v>4581</v>
      </c>
      <c r="F7465" s="98">
        <v>15</v>
      </c>
      <c r="G7465" s="97" t="s">
        <v>142</v>
      </c>
      <c r="H7465" s="97">
        <v>19</v>
      </c>
      <c r="I7465" s="97" t="s">
        <v>124</v>
      </c>
      <c r="J7465" s="97" t="s">
        <v>125</v>
      </c>
      <c r="K7465" s="97" t="s">
        <v>4582</v>
      </c>
      <c r="L7465" s="97"/>
      <c r="M7465" s="97"/>
      <c r="N7465" s="97" t="s">
        <v>1015</v>
      </c>
      <c r="O7465" s="97" t="s">
        <v>4583</v>
      </c>
      <c r="P7465" s="97" t="s">
        <v>1016</v>
      </c>
      <c r="Q7465" s="97" t="s">
        <v>4584</v>
      </c>
      <c r="R7465" s="97" t="s">
        <v>4585</v>
      </c>
      <c r="S7465" s="97" t="s">
        <v>149</v>
      </c>
      <c r="T7465" s="97" t="s">
        <v>150</v>
      </c>
      <c r="U7465" s="97" t="s">
        <v>134</v>
      </c>
      <c r="V7465" s="97" t="s">
        <v>135</v>
      </c>
      <c r="W7465" s="97" t="s">
        <v>136</v>
      </c>
      <c r="X7465" s="97" t="s">
        <v>1017</v>
      </c>
      <c r="Y7465" s="99">
        <v>234311294.78999999</v>
      </c>
      <c r="Z7465" s="99">
        <v>235435941.81</v>
      </c>
      <c r="AA7465" s="99">
        <v>404441359.39999998</v>
      </c>
      <c r="AB7465" s="99">
        <v>404441359.39999998</v>
      </c>
      <c r="AC7465">
        <f t="shared" si="232"/>
        <v>9000</v>
      </c>
      <c r="AD7465" t="str">
        <f t="shared" si="233"/>
        <v>304</v>
      </c>
    </row>
    <row r="7466" spans="1:30" hidden="1" x14ac:dyDescent="0.25">
      <c r="A7466" t="s">
        <v>1012</v>
      </c>
      <c r="B7466" t="s">
        <v>4579</v>
      </c>
      <c r="C7466" t="s">
        <v>1013</v>
      </c>
      <c r="D7466" t="s">
        <v>4580</v>
      </c>
      <c r="E7466" t="s">
        <v>4581</v>
      </c>
      <c r="F7466" t="s">
        <v>543</v>
      </c>
      <c r="G7466" t="s">
        <v>160</v>
      </c>
      <c r="H7466">
        <v>19</v>
      </c>
      <c r="I7466" t="s">
        <v>124</v>
      </c>
      <c r="J7466" t="s">
        <v>125</v>
      </c>
      <c r="K7466" t="s">
        <v>4582</v>
      </c>
      <c r="N7466" t="s">
        <v>1015</v>
      </c>
      <c r="O7466" t="s">
        <v>4583</v>
      </c>
      <c r="P7466" t="s">
        <v>1016</v>
      </c>
      <c r="Q7466" t="s">
        <v>4584</v>
      </c>
      <c r="R7466" t="s">
        <v>4585</v>
      </c>
      <c r="S7466" t="s">
        <v>795</v>
      </c>
      <c r="T7466" t="s">
        <v>165</v>
      </c>
      <c r="U7466" t="s">
        <v>134</v>
      </c>
      <c r="V7466" t="s">
        <v>135</v>
      </c>
      <c r="W7466" t="s">
        <v>136</v>
      </c>
      <c r="X7466" t="s">
        <v>1017</v>
      </c>
      <c r="Y7466" s="94">
        <v>0</v>
      </c>
      <c r="Z7466" s="94">
        <v>0</v>
      </c>
      <c r="AA7466" s="94">
        <v>0</v>
      </c>
      <c r="AB7466" s="94">
        <v>0</v>
      </c>
      <c r="AC7466">
        <f t="shared" si="232"/>
        <v>9000</v>
      </c>
      <c r="AD7466" t="str">
        <f t="shared" si="233"/>
        <v>304</v>
      </c>
    </row>
    <row r="7467" spans="1:30" hidden="1" x14ac:dyDescent="0.25">
      <c r="A7467" s="97" t="s">
        <v>1012</v>
      </c>
      <c r="B7467" s="97" t="s">
        <v>4579</v>
      </c>
      <c r="C7467" s="97" t="s">
        <v>1013</v>
      </c>
      <c r="D7467" s="97">
        <v>91101</v>
      </c>
      <c r="E7467" s="97" t="s">
        <v>4581</v>
      </c>
      <c r="F7467" s="97">
        <v>25</v>
      </c>
      <c r="G7467" s="97" t="s">
        <v>3325</v>
      </c>
      <c r="H7467" s="97">
        <v>19</v>
      </c>
      <c r="I7467" s="97" t="s">
        <v>124</v>
      </c>
      <c r="J7467" s="97" t="s">
        <v>125</v>
      </c>
      <c r="K7467" s="97" t="s">
        <v>4582</v>
      </c>
      <c r="L7467" s="97"/>
      <c r="M7467" s="97"/>
      <c r="N7467" s="97" t="s">
        <v>1015</v>
      </c>
      <c r="O7467" s="97" t="s">
        <v>4583</v>
      </c>
      <c r="P7467" s="97" t="s">
        <v>1016</v>
      </c>
      <c r="Q7467" s="97" t="s">
        <v>4584</v>
      </c>
      <c r="R7467" s="97" t="s">
        <v>4585</v>
      </c>
      <c r="S7467" s="97" t="s">
        <v>132</v>
      </c>
      <c r="T7467" s="97" t="s">
        <v>3328</v>
      </c>
      <c r="U7467" s="97" t="s">
        <v>134</v>
      </c>
      <c r="V7467" s="97" t="s">
        <v>135</v>
      </c>
      <c r="W7467" s="97" t="s">
        <v>136</v>
      </c>
      <c r="X7467" s="97" t="s">
        <v>1017</v>
      </c>
      <c r="Y7467" s="99">
        <v>0</v>
      </c>
      <c r="Z7467" s="99">
        <v>0</v>
      </c>
      <c r="AA7467" s="99">
        <v>12884072.57</v>
      </c>
      <c r="AB7467" s="99">
        <v>12884072.57</v>
      </c>
      <c r="AC7467">
        <f t="shared" si="232"/>
        <v>9000</v>
      </c>
      <c r="AD7467" t="str">
        <f t="shared" si="233"/>
        <v>304</v>
      </c>
    </row>
    <row r="7468" spans="1:30" hidden="1" x14ac:dyDescent="0.25">
      <c r="A7468" t="s">
        <v>1012</v>
      </c>
      <c r="B7468" t="s">
        <v>4579</v>
      </c>
      <c r="C7468" t="s">
        <v>1013</v>
      </c>
      <c r="D7468" t="s">
        <v>4586</v>
      </c>
      <c r="E7468" t="s">
        <v>4581</v>
      </c>
      <c r="F7468" t="s">
        <v>159</v>
      </c>
      <c r="G7468" t="s">
        <v>160</v>
      </c>
      <c r="H7468">
        <v>19</v>
      </c>
      <c r="I7468" t="s">
        <v>124</v>
      </c>
      <c r="J7468" t="s">
        <v>125</v>
      </c>
      <c r="K7468" t="s">
        <v>4582</v>
      </c>
      <c r="N7468" t="s">
        <v>1015</v>
      </c>
      <c r="O7468" t="s">
        <v>4583</v>
      </c>
      <c r="P7468" t="s">
        <v>1016</v>
      </c>
      <c r="Q7468" t="s">
        <v>4587</v>
      </c>
      <c r="R7468" t="s">
        <v>4585</v>
      </c>
      <c r="S7468" t="s">
        <v>164</v>
      </c>
      <c r="T7468" t="s">
        <v>165</v>
      </c>
      <c r="U7468" t="s">
        <v>134</v>
      </c>
      <c r="V7468" t="s">
        <v>135</v>
      </c>
      <c r="W7468" t="s">
        <v>136</v>
      </c>
      <c r="X7468" t="s">
        <v>1017</v>
      </c>
      <c r="Y7468" s="94">
        <v>2632533337</v>
      </c>
      <c r="Z7468" s="94">
        <v>3990867336</v>
      </c>
      <c r="AA7468" s="94">
        <v>4390000000</v>
      </c>
      <c r="AB7468" s="94">
        <v>4390000000</v>
      </c>
      <c r="AC7468">
        <f t="shared" si="232"/>
        <v>9000</v>
      </c>
      <c r="AD7468" t="str">
        <f t="shared" si="233"/>
        <v>304</v>
      </c>
    </row>
    <row r="7469" spans="1:30" hidden="1" x14ac:dyDescent="0.25">
      <c r="A7469" t="s">
        <v>1012</v>
      </c>
      <c r="B7469" t="s">
        <v>4579</v>
      </c>
      <c r="C7469" t="s">
        <v>1013</v>
      </c>
      <c r="D7469" t="s">
        <v>4586</v>
      </c>
      <c r="E7469" t="s">
        <v>4581</v>
      </c>
      <c r="F7469" t="s">
        <v>543</v>
      </c>
      <c r="G7469" t="s">
        <v>160</v>
      </c>
      <c r="H7469">
        <v>19</v>
      </c>
      <c r="I7469" t="s">
        <v>124</v>
      </c>
      <c r="J7469" t="s">
        <v>125</v>
      </c>
      <c r="K7469" t="s">
        <v>4582</v>
      </c>
      <c r="N7469" t="s">
        <v>1015</v>
      </c>
      <c r="O7469" t="s">
        <v>4583</v>
      </c>
      <c r="P7469" t="s">
        <v>1016</v>
      </c>
      <c r="Q7469" t="s">
        <v>4587</v>
      </c>
      <c r="R7469" t="s">
        <v>4585</v>
      </c>
      <c r="S7469" t="s">
        <v>795</v>
      </c>
      <c r="T7469" t="s">
        <v>165</v>
      </c>
      <c r="U7469" t="s">
        <v>134</v>
      </c>
      <c r="V7469" t="s">
        <v>135</v>
      </c>
      <c r="W7469" t="s">
        <v>136</v>
      </c>
      <c r="X7469" t="s">
        <v>1017</v>
      </c>
      <c r="Y7469" s="94">
        <v>0</v>
      </c>
      <c r="Z7469" s="94">
        <v>0</v>
      </c>
      <c r="AA7469" s="94">
        <v>0</v>
      </c>
      <c r="AB7469" s="94">
        <v>0</v>
      </c>
      <c r="AC7469">
        <f t="shared" si="232"/>
        <v>9000</v>
      </c>
      <c r="AD7469" t="str">
        <f t="shared" si="233"/>
        <v>304</v>
      </c>
    </row>
    <row r="7470" spans="1:30" hidden="1" x14ac:dyDescent="0.25">
      <c r="A7470" s="97" t="s">
        <v>1012</v>
      </c>
      <c r="B7470" s="97" t="s">
        <v>4579</v>
      </c>
      <c r="C7470" s="97" t="s">
        <v>1013</v>
      </c>
      <c r="D7470" s="97" t="s">
        <v>4588</v>
      </c>
      <c r="E7470" s="97" t="s">
        <v>4581</v>
      </c>
      <c r="F7470" s="98">
        <v>15</v>
      </c>
      <c r="G7470" s="97" t="s">
        <v>142</v>
      </c>
      <c r="H7470" s="97">
        <v>19</v>
      </c>
      <c r="I7470" s="97" t="s">
        <v>124</v>
      </c>
      <c r="J7470" s="97" t="s">
        <v>125</v>
      </c>
      <c r="K7470" s="97" t="s">
        <v>4582</v>
      </c>
      <c r="L7470" s="97"/>
      <c r="M7470" s="97"/>
      <c r="N7470" s="97" t="s">
        <v>1015</v>
      </c>
      <c r="O7470" s="97" t="s">
        <v>4583</v>
      </c>
      <c r="P7470" s="97" t="s">
        <v>1016</v>
      </c>
      <c r="Q7470" s="97" t="s">
        <v>4589</v>
      </c>
      <c r="R7470" s="97" t="s">
        <v>4585</v>
      </c>
      <c r="S7470" s="97" t="s">
        <v>149</v>
      </c>
      <c r="T7470" s="97" t="s">
        <v>150</v>
      </c>
      <c r="U7470" s="97" t="s">
        <v>134</v>
      </c>
      <c r="V7470" s="97" t="s">
        <v>135</v>
      </c>
      <c r="W7470" s="97" t="s">
        <v>136</v>
      </c>
      <c r="X7470" s="97" t="s">
        <v>1017</v>
      </c>
      <c r="Y7470" s="99">
        <v>3584530300.1999998</v>
      </c>
      <c r="Z7470" s="99">
        <v>3692445057.98</v>
      </c>
      <c r="AA7470" s="99">
        <v>4070293919.9000001</v>
      </c>
      <c r="AB7470" s="99">
        <v>4070293919.9000001</v>
      </c>
      <c r="AC7470">
        <f t="shared" si="232"/>
        <v>9000</v>
      </c>
      <c r="AD7470" t="str">
        <f t="shared" si="233"/>
        <v>304</v>
      </c>
    </row>
    <row r="7471" spans="1:30" hidden="1" x14ac:dyDescent="0.25">
      <c r="A7471" t="s">
        <v>1012</v>
      </c>
      <c r="B7471" t="s">
        <v>4579</v>
      </c>
      <c r="C7471" t="s">
        <v>1013</v>
      </c>
      <c r="D7471" t="s">
        <v>4588</v>
      </c>
      <c r="E7471" t="s">
        <v>4581</v>
      </c>
      <c r="F7471" t="s">
        <v>543</v>
      </c>
      <c r="G7471" t="s">
        <v>160</v>
      </c>
      <c r="H7471">
        <v>19</v>
      </c>
      <c r="I7471" t="s">
        <v>124</v>
      </c>
      <c r="J7471" t="s">
        <v>125</v>
      </c>
      <c r="K7471" t="s">
        <v>4582</v>
      </c>
      <c r="N7471" t="s">
        <v>1015</v>
      </c>
      <c r="O7471" t="s">
        <v>4583</v>
      </c>
      <c r="P7471" t="s">
        <v>1016</v>
      </c>
      <c r="Q7471" t="s">
        <v>4589</v>
      </c>
      <c r="R7471" t="s">
        <v>4585</v>
      </c>
      <c r="S7471" t="s">
        <v>795</v>
      </c>
      <c r="T7471" t="s">
        <v>165</v>
      </c>
      <c r="U7471" t="s">
        <v>134</v>
      </c>
      <c r="V7471" t="s">
        <v>135</v>
      </c>
      <c r="W7471" t="s">
        <v>136</v>
      </c>
      <c r="X7471" t="s">
        <v>1017</v>
      </c>
      <c r="Y7471" s="94">
        <v>0</v>
      </c>
      <c r="Z7471" s="94">
        <v>0</v>
      </c>
      <c r="AA7471" s="94">
        <v>0</v>
      </c>
      <c r="AB7471" s="94">
        <v>0</v>
      </c>
      <c r="AC7471">
        <f t="shared" si="232"/>
        <v>9000</v>
      </c>
      <c r="AD7471" t="str">
        <f t="shared" si="233"/>
        <v>304</v>
      </c>
    </row>
    <row r="7472" spans="1:30" hidden="1" x14ac:dyDescent="0.25">
      <c r="A7472" t="s">
        <v>1012</v>
      </c>
      <c r="B7472" t="s">
        <v>4579</v>
      </c>
      <c r="C7472" t="s">
        <v>1013</v>
      </c>
      <c r="D7472" s="113" t="s">
        <v>4588</v>
      </c>
      <c r="E7472" t="s">
        <v>4581</v>
      </c>
      <c r="F7472">
        <v>25</v>
      </c>
      <c r="G7472" t="s">
        <v>3325</v>
      </c>
      <c r="H7472">
        <v>19</v>
      </c>
      <c r="I7472" t="s">
        <v>124</v>
      </c>
      <c r="J7472" t="s">
        <v>125</v>
      </c>
      <c r="K7472" t="s">
        <v>4582</v>
      </c>
      <c r="N7472" t="s">
        <v>1015</v>
      </c>
      <c r="O7472" t="s">
        <v>4583</v>
      </c>
      <c r="P7472" t="s">
        <v>1016</v>
      </c>
      <c r="Q7472" t="s">
        <v>4589</v>
      </c>
      <c r="R7472" t="s">
        <v>4585</v>
      </c>
      <c r="S7472" t="s">
        <v>132</v>
      </c>
      <c r="T7472" t="s">
        <v>3328</v>
      </c>
      <c r="U7472" t="s">
        <v>134</v>
      </c>
      <c r="V7472" t="s">
        <v>135</v>
      </c>
      <c r="W7472" t="s">
        <v>136</v>
      </c>
      <c r="X7472" t="s">
        <v>1017</v>
      </c>
      <c r="Y7472" s="94">
        <v>0</v>
      </c>
      <c r="Z7472" s="94">
        <v>0</v>
      </c>
      <c r="AA7472" s="94">
        <v>168706566.80000001</v>
      </c>
      <c r="AB7472" s="94">
        <v>168706566.80000001</v>
      </c>
      <c r="AC7472">
        <f t="shared" si="232"/>
        <v>9000</v>
      </c>
      <c r="AD7472" t="str">
        <f t="shared" si="233"/>
        <v>304</v>
      </c>
    </row>
    <row r="7473" spans="1:30" hidden="1" x14ac:dyDescent="0.25">
      <c r="A7473" s="97" t="s">
        <v>1012</v>
      </c>
      <c r="B7473" s="97" t="s">
        <v>4579</v>
      </c>
      <c r="C7473" s="97" t="s">
        <v>1013</v>
      </c>
      <c r="D7473" s="97" t="s">
        <v>4590</v>
      </c>
      <c r="E7473" s="97" t="s">
        <v>4581</v>
      </c>
      <c r="F7473" s="98">
        <v>15</v>
      </c>
      <c r="G7473" s="97" t="s">
        <v>142</v>
      </c>
      <c r="H7473" s="97">
        <v>19</v>
      </c>
      <c r="I7473" s="97" t="s">
        <v>124</v>
      </c>
      <c r="J7473" s="97" t="s">
        <v>125</v>
      </c>
      <c r="K7473" s="97" t="s">
        <v>4582</v>
      </c>
      <c r="L7473" s="97"/>
      <c r="M7473" s="97"/>
      <c r="N7473" s="97" t="s">
        <v>1015</v>
      </c>
      <c r="O7473" s="97" t="s">
        <v>4583</v>
      </c>
      <c r="P7473" s="97" t="s">
        <v>1016</v>
      </c>
      <c r="Q7473" s="97" t="s">
        <v>4591</v>
      </c>
      <c r="R7473" s="97" t="s">
        <v>4585</v>
      </c>
      <c r="S7473" s="97" t="s">
        <v>149</v>
      </c>
      <c r="T7473" s="97" t="s">
        <v>150</v>
      </c>
      <c r="U7473" s="97" t="s">
        <v>134</v>
      </c>
      <c r="V7473" s="97" t="s">
        <v>135</v>
      </c>
      <c r="W7473" s="97" t="s">
        <v>136</v>
      </c>
      <c r="X7473" s="97" t="s">
        <v>1017</v>
      </c>
      <c r="Y7473" s="99">
        <v>547352907.41999996</v>
      </c>
      <c r="Z7473" s="99">
        <v>546643160.05999994</v>
      </c>
      <c r="AA7473" s="99">
        <v>543178389.96159399</v>
      </c>
      <c r="AB7473" s="99">
        <v>543178389.96000004</v>
      </c>
      <c r="AC7473">
        <f t="shared" si="232"/>
        <v>9000</v>
      </c>
      <c r="AD7473" t="str">
        <f t="shared" si="233"/>
        <v>304</v>
      </c>
    </row>
    <row r="7474" spans="1:30" hidden="1" x14ac:dyDescent="0.25">
      <c r="A7474" t="s">
        <v>1012</v>
      </c>
      <c r="B7474" t="s">
        <v>4579</v>
      </c>
      <c r="C7474" t="s">
        <v>1013</v>
      </c>
      <c r="D7474" t="s">
        <v>4590</v>
      </c>
      <c r="E7474" t="s">
        <v>4581</v>
      </c>
      <c r="F7474" t="s">
        <v>543</v>
      </c>
      <c r="G7474" t="s">
        <v>160</v>
      </c>
      <c r="H7474">
        <v>19</v>
      </c>
      <c r="I7474" t="s">
        <v>124</v>
      </c>
      <c r="J7474" t="s">
        <v>125</v>
      </c>
      <c r="K7474" t="s">
        <v>4582</v>
      </c>
      <c r="N7474" t="s">
        <v>1015</v>
      </c>
      <c r="O7474" t="s">
        <v>4583</v>
      </c>
      <c r="P7474" t="s">
        <v>1016</v>
      </c>
      <c r="Q7474" t="s">
        <v>4591</v>
      </c>
      <c r="R7474" t="s">
        <v>4585</v>
      </c>
      <c r="S7474" t="s">
        <v>795</v>
      </c>
      <c r="T7474" t="s">
        <v>165</v>
      </c>
      <c r="U7474" t="s">
        <v>134</v>
      </c>
      <c r="V7474" t="s">
        <v>135</v>
      </c>
      <c r="W7474" t="s">
        <v>136</v>
      </c>
      <c r="X7474" t="s">
        <v>1017</v>
      </c>
      <c r="Y7474" s="94">
        <v>0</v>
      </c>
      <c r="Z7474" s="94">
        <v>0</v>
      </c>
      <c r="AA7474" s="94">
        <v>0</v>
      </c>
      <c r="AB7474" s="94">
        <v>0</v>
      </c>
      <c r="AC7474">
        <f t="shared" si="232"/>
        <v>9000</v>
      </c>
      <c r="AD7474" t="str">
        <f t="shared" si="233"/>
        <v>304</v>
      </c>
    </row>
    <row r="7475" spans="1:30" hidden="1" x14ac:dyDescent="0.25">
      <c r="A7475" s="97" t="s">
        <v>1012</v>
      </c>
      <c r="B7475" s="97" t="s">
        <v>4579</v>
      </c>
      <c r="C7475" s="97" t="s">
        <v>1013</v>
      </c>
      <c r="D7475" s="97" t="s">
        <v>4592</v>
      </c>
      <c r="E7475" s="97" t="s">
        <v>4581</v>
      </c>
      <c r="F7475" s="98">
        <v>15</v>
      </c>
      <c r="G7475" s="97" t="s">
        <v>142</v>
      </c>
      <c r="H7475" s="97">
        <v>19</v>
      </c>
      <c r="I7475" s="97" t="s">
        <v>124</v>
      </c>
      <c r="J7475" s="97" t="s">
        <v>125</v>
      </c>
      <c r="K7475" s="97" t="s">
        <v>4582</v>
      </c>
      <c r="L7475" s="97"/>
      <c r="M7475" s="97"/>
      <c r="N7475" s="97" t="s">
        <v>1015</v>
      </c>
      <c r="O7475" s="97" t="s">
        <v>4583</v>
      </c>
      <c r="P7475" s="97" t="s">
        <v>1016</v>
      </c>
      <c r="Q7475" s="97" t="s">
        <v>4593</v>
      </c>
      <c r="R7475" s="97" t="s">
        <v>4585</v>
      </c>
      <c r="S7475" s="97" t="s">
        <v>149</v>
      </c>
      <c r="T7475" s="97" t="s">
        <v>150</v>
      </c>
      <c r="U7475" s="97" t="s">
        <v>134</v>
      </c>
      <c r="V7475" s="97" t="s">
        <v>135</v>
      </c>
      <c r="W7475" s="97" t="s">
        <v>136</v>
      </c>
      <c r="X7475" s="97" t="s">
        <v>1017</v>
      </c>
      <c r="Y7475" s="99">
        <v>82442768.280000001</v>
      </c>
      <c r="Z7475" s="99">
        <v>81929212.299999997</v>
      </c>
      <c r="AA7475" s="99">
        <v>82154292.569999993</v>
      </c>
      <c r="AB7475" s="99">
        <v>82154292.569999993</v>
      </c>
      <c r="AC7475">
        <f t="shared" si="232"/>
        <v>9000</v>
      </c>
      <c r="AD7475" t="str">
        <f t="shared" si="233"/>
        <v>304</v>
      </c>
    </row>
    <row r="7476" spans="1:30" hidden="1" x14ac:dyDescent="0.25">
      <c r="A7476" t="s">
        <v>1012</v>
      </c>
      <c r="B7476" t="s">
        <v>4579</v>
      </c>
      <c r="C7476" t="s">
        <v>1013</v>
      </c>
      <c r="D7476" t="s">
        <v>4592</v>
      </c>
      <c r="E7476" t="s">
        <v>4581</v>
      </c>
      <c r="F7476" t="s">
        <v>543</v>
      </c>
      <c r="G7476" t="s">
        <v>160</v>
      </c>
      <c r="H7476">
        <v>19</v>
      </c>
      <c r="I7476" t="s">
        <v>124</v>
      </c>
      <c r="J7476" t="s">
        <v>125</v>
      </c>
      <c r="K7476" t="s">
        <v>4582</v>
      </c>
      <c r="N7476" t="s">
        <v>1015</v>
      </c>
      <c r="O7476" t="s">
        <v>4583</v>
      </c>
      <c r="P7476" t="s">
        <v>1016</v>
      </c>
      <c r="Q7476" t="s">
        <v>4593</v>
      </c>
      <c r="R7476" t="s">
        <v>4585</v>
      </c>
      <c r="S7476" t="s">
        <v>795</v>
      </c>
      <c r="T7476" t="s">
        <v>165</v>
      </c>
      <c r="U7476" t="s">
        <v>134</v>
      </c>
      <c r="V7476" t="s">
        <v>135</v>
      </c>
      <c r="W7476" t="s">
        <v>136</v>
      </c>
      <c r="X7476" t="s">
        <v>1017</v>
      </c>
      <c r="Y7476" s="94">
        <v>0</v>
      </c>
      <c r="Z7476" s="94">
        <v>0</v>
      </c>
      <c r="AA7476" s="94">
        <v>0</v>
      </c>
      <c r="AB7476" s="94">
        <v>0</v>
      </c>
      <c r="AC7476">
        <f t="shared" si="232"/>
        <v>9000</v>
      </c>
      <c r="AD7476" t="str">
        <f t="shared" si="233"/>
        <v>304</v>
      </c>
    </row>
    <row r="7477" spans="1:30" hidden="1" x14ac:dyDescent="0.25">
      <c r="A7477" t="s">
        <v>1012</v>
      </c>
      <c r="B7477" t="s">
        <v>4579</v>
      </c>
      <c r="C7477" t="s">
        <v>1013</v>
      </c>
      <c r="D7477" t="s">
        <v>4594</v>
      </c>
      <c r="E7477" t="s">
        <v>4581</v>
      </c>
      <c r="F7477" t="s">
        <v>159</v>
      </c>
      <c r="G7477" t="s">
        <v>160</v>
      </c>
      <c r="H7477">
        <v>19</v>
      </c>
      <c r="I7477" t="s">
        <v>124</v>
      </c>
      <c r="J7477" t="s">
        <v>125</v>
      </c>
      <c r="K7477" t="s">
        <v>4582</v>
      </c>
      <c r="N7477" t="s">
        <v>1015</v>
      </c>
      <c r="O7477" t="s">
        <v>4583</v>
      </c>
      <c r="P7477" t="s">
        <v>1016</v>
      </c>
      <c r="Q7477" t="s">
        <v>4595</v>
      </c>
      <c r="R7477" t="s">
        <v>4585</v>
      </c>
      <c r="S7477" t="s">
        <v>164</v>
      </c>
      <c r="T7477" t="s">
        <v>165</v>
      </c>
      <c r="U7477" t="s">
        <v>134</v>
      </c>
      <c r="V7477" t="s">
        <v>135</v>
      </c>
      <c r="W7477" t="s">
        <v>136</v>
      </c>
      <c r="X7477" t="s">
        <v>1017</v>
      </c>
      <c r="Y7477" s="94">
        <v>213926568.31</v>
      </c>
      <c r="Z7477" s="94">
        <v>252833895.94999999</v>
      </c>
      <c r="AA7477" s="94">
        <v>388609265.88</v>
      </c>
      <c r="AB7477" s="94">
        <v>388609265.88</v>
      </c>
      <c r="AC7477">
        <f t="shared" si="232"/>
        <v>9000</v>
      </c>
      <c r="AD7477" t="str">
        <f t="shared" si="233"/>
        <v>304</v>
      </c>
    </row>
    <row r="7478" spans="1:30" hidden="1" x14ac:dyDescent="0.25">
      <c r="A7478" t="s">
        <v>1012</v>
      </c>
      <c r="B7478" t="s">
        <v>4579</v>
      </c>
      <c r="C7478" t="s">
        <v>1013</v>
      </c>
      <c r="D7478" t="s">
        <v>4594</v>
      </c>
      <c r="E7478" t="s">
        <v>4581</v>
      </c>
      <c r="F7478" t="s">
        <v>543</v>
      </c>
      <c r="G7478" t="s">
        <v>160</v>
      </c>
      <c r="H7478">
        <v>19</v>
      </c>
      <c r="I7478" t="s">
        <v>124</v>
      </c>
      <c r="J7478" t="s">
        <v>125</v>
      </c>
      <c r="K7478" t="s">
        <v>4582</v>
      </c>
      <c r="N7478" t="s">
        <v>1015</v>
      </c>
      <c r="O7478" t="s">
        <v>4583</v>
      </c>
      <c r="P7478" t="s">
        <v>1016</v>
      </c>
      <c r="Q7478" t="s">
        <v>4595</v>
      </c>
      <c r="R7478" t="s">
        <v>4585</v>
      </c>
      <c r="S7478" t="s">
        <v>795</v>
      </c>
      <c r="T7478" t="s">
        <v>165</v>
      </c>
      <c r="U7478" t="s">
        <v>134</v>
      </c>
      <c r="V7478" t="s">
        <v>135</v>
      </c>
      <c r="W7478" t="s">
        <v>136</v>
      </c>
      <c r="X7478" t="s">
        <v>1017</v>
      </c>
      <c r="Y7478" s="94">
        <v>0</v>
      </c>
      <c r="Z7478" s="94">
        <v>0</v>
      </c>
      <c r="AA7478" s="94">
        <v>0</v>
      </c>
      <c r="AB7478" s="94">
        <v>0</v>
      </c>
      <c r="AC7478">
        <f t="shared" si="232"/>
        <v>9000</v>
      </c>
      <c r="AD7478" t="str">
        <f t="shared" si="233"/>
        <v>304</v>
      </c>
    </row>
    <row r="7479" spans="1:30" hidden="1" x14ac:dyDescent="0.25">
      <c r="A7479" t="s">
        <v>1012</v>
      </c>
      <c r="B7479" t="s">
        <v>4579</v>
      </c>
      <c r="C7479" t="s">
        <v>1013</v>
      </c>
      <c r="D7479" t="s">
        <v>4596</v>
      </c>
      <c r="E7479" t="s">
        <v>4581</v>
      </c>
      <c r="F7479" t="s">
        <v>159</v>
      </c>
      <c r="G7479" t="s">
        <v>160</v>
      </c>
      <c r="H7479">
        <v>19</v>
      </c>
      <c r="I7479" t="s">
        <v>124</v>
      </c>
      <c r="J7479" t="s">
        <v>125</v>
      </c>
      <c r="K7479" t="s">
        <v>4582</v>
      </c>
      <c r="N7479" t="s">
        <v>1015</v>
      </c>
      <c r="O7479" t="s">
        <v>4583</v>
      </c>
      <c r="P7479" t="s">
        <v>1016</v>
      </c>
      <c r="Q7479" t="s">
        <v>4597</v>
      </c>
      <c r="R7479" t="s">
        <v>4585</v>
      </c>
      <c r="S7479" t="s">
        <v>164</v>
      </c>
      <c r="T7479" t="s">
        <v>165</v>
      </c>
      <c r="U7479" t="s">
        <v>134</v>
      </c>
      <c r="V7479" t="s">
        <v>135</v>
      </c>
      <c r="W7479" t="s">
        <v>136</v>
      </c>
      <c r="X7479" t="s">
        <v>1017</v>
      </c>
      <c r="Y7479" s="94">
        <v>2079014.6</v>
      </c>
      <c r="Z7479" s="94">
        <v>32059772.699999996</v>
      </c>
      <c r="AA7479" s="94">
        <v>2141385.0380000002</v>
      </c>
      <c r="AB7479" s="94">
        <v>2141385.04</v>
      </c>
      <c r="AC7479">
        <f t="shared" si="232"/>
        <v>9000</v>
      </c>
      <c r="AD7479" t="str">
        <f t="shared" si="233"/>
        <v>304</v>
      </c>
    </row>
    <row r="7480" spans="1:30" hidden="1" x14ac:dyDescent="0.25">
      <c r="A7480" t="s">
        <v>1012</v>
      </c>
      <c r="B7480" t="s">
        <v>4579</v>
      </c>
      <c r="C7480" t="s">
        <v>1013</v>
      </c>
      <c r="D7480" t="s">
        <v>4598</v>
      </c>
      <c r="E7480" t="s">
        <v>4581</v>
      </c>
      <c r="F7480" t="s">
        <v>159</v>
      </c>
      <c r="G7480" t="s">
        <v>160</v>
      </c>
      <c r="H7480">
        <v>19</v>
      </c>
      <c r="I7480" t="s">
        <v>124</v>
      </c>
      <c r="J7480" t="s">
        <v>125</v>
      </c>
      <c r="K7480" t="s">
        <v>4582</v>
      </c>
      <c r="N7480" t="s">
        <v>1015</v>
      </c>
      <c r="O7480" t="s">
        <v>4583</v>
      </c>
      <c r="P7480" t="s">
        <v>1016</v>
      </c>
      <c r="Q7480" t="s">
        <v>4599</v>
      </c>
      <c r="R7480" t="s">
        <v>4585</v>
      </c>
      <c r="S7480" t="s">
        <v>164</v>
      </c>
      <c r="T7480" t="s">
        <v>165</v>
      </c>
      <c r="U7480" t="s">
        <v>134</v>
      </c>
      <c r="V7480" t="s">
        <v>135</v>
      </c>
      <c r="W7480" t="s">
        <v>136</v>
      </c>
      <c r="X7480" t="s">
        <v>1017</v>
      </c>
      <c r="Y7480" s="94">
        <v>121436728.56999999</v>
      </c>
      <c r="Z7480" s="94">
        <v>123157132.15999997</v>
      </c>
      <c r="AA7480" s="94">
        <v>125079830.4271</v>
      </c>
      <c r="AB7480" s="94">
        <v>125079830.43000001</v>
      </c>
      <c r="AC7480">
        <f t="shared" si="232"/>
        <v>9000</v>
      </c>
      <c r="AD7480" t="str">
        <f t="shared" si="233"/>
        <v>304</v>
      </c>
    </row>
    <row r="7481" spans="1:30" hidden="1" x14ac:dyDescent="0.25">
      <c r="A7481" t="s">
        <v>1012</v>
      </c>
      <c r="B7481" t="s">
        <v>4600</v>
      </c>
      <c r="C7481" t="s">
        <v>4601</v>
      </c>
      <c r="D7481" t="s">
        <v>4602</v>
      </c>
      <c r="E7481" t="s">
        <v>4581</v>
      </c>
      <c r="F7481" t="s">
        <v>159</v>
      </c>
      <c r="G7481" t="s">
        <v>160</v>
      </c>
      <c r="H7481">
        <v>19</v>
      </c>
      <c r="I7481" t="s">
        <v>124</v>
      </c>
      <c r="J7481" t="s">
        <v>125</v>
      </c>
      <c r="K7481" t="s">
        <v>4603</v>
      </c>
      <c r="N7481" t="s">
        <v>1015</v>
      </c>
      <c r="O7481" t="s">
        <v>4604</v>
      </c>
      <c r="P7481" t="s">
        <v>21</v>
      </c>
      <c r="Q7481" t="s">
        <v>21</v>
      </c>
      <c r="R7481" t="s">
        <v>4585</v>
      </c>
      <c r="S7481" t="s">
        <v>164</v>
      </c>
      <c r="T7481" t="s">
        <v>165</v>
      </c>
      <c r="U7481" t="s">
        <v>134</v>
      </c>
      <c r="V7481" t="s">
        <v>135</v>
      </c>
      <c r="W7481" t="s">
        <v>136</v>
      </c>
      <c r="X7481" t="s">
        <v>4605</v>
      </c>
      <c r="Y7481" s="94">
        <v>969318503.82000005</v>
      </c>
      <c r="Z7481" s="94">
        <v>1235284272.5960009</v>
      </c>
      <c r="AA7481" s="94">
        <v>998398058.93460011</v>
      </c>
      <c r="AB7481" s="94">
        <v>998398058.92999995</v>
      </c>
      <c r="AC7481">
        <f t="shared" si="232"/>
        <v>9000</v>
      </c>
      <c r="AD7481" t="str">
        <f t="shared" si="233"/>
        <v>304</v>
      </c>
    </row>
    <row r="7482" spans="1:30" hidden="1" x14ac:dyDescent="0.25">
      <c r="A7482" t="s">
        <v>701</v>
      </c>
      <c r="B7482" t="s">
        <v>784</v>
      </c>
      <c r="C7482" t="s">
        <v>788</v>
      </c>
      <c r="D7482" t="s">
        <v>789</v>
      </c>
      <c r="E7482" t="s">
        <v>790</v>
      </c>
      <c r="F7482" t="s">
        <v>159</v>
      </c>
      <c r="G7482" t="s">
        <v>160</v>
      </c>
      <c r="H7482" t="s">
        <v>388</v>
      </c>
      <c r="I7482" t="s">
        <v>124</v>
      </c>
      <c r="J7482" t="s">
        <v>2498</v>
      </c>
      <c r="K7482" t="s">
        <v>791</v>
      </c>
      <c r="N7482" t="s">
        <v>705</v>
      </c>
      <c r="O7482" t="s">
        <v>786</v>
      </c>
      <c r="P7482" t="s">
        <v>792</v>
      </c>
      <c r="Q7482" t="s">
        <v>793</v>
      </c>
      <c r="R7482" t="s">
        <v>794</v>
      </c>
      <c r="S7482" t="s">
        <v>164</v>
      </c>
      <c r="T7482" t="s">
        <v>165</v>
      </c>
      <c r="U7482" t="s">
        <v>394</v>
      </c>
      <c r="V7482" t="s">
        <v>135</v>
      </c>
      <c r="W7482" t="s">
        <v>3323</v>
      </c>
      <c r="X7482" t="s">
        <v>796</v>
      </c>
      <c r="Y7482" s="94">
        <v>433811.6</v>
      </c>
      <c r="AA7482" s="94">
        <v>0</v>
      </c>
      <c r="AB7482" s="94">
        <v>0</v>
      </c>
      <c r="AC7482">
        <f t="shared" si="232"/>
        <v>4000</v>
      </c>
      <c r="AD7482" t="str">
        <f t="shared" si="233"/>
        <v>322</v>
      </c>
    </row>
    <row r="7483" spans="1:30" hidden="1" x14ac:dyDescent="0.25">
      <c r="A7483" t="s">
        <v>351</v>
      </c>
      <c r="B7483" t="s">
        <v>352</v>
      </c>
      <c r="C7483" t="s">
        <v>740</v>
      </c>
      <c r="D7483" t="s">
        <v>598</v>
      </c>
      <c r="E7483" t="s">
        <v>4606</v>
      </c>
      <c r="F7483" t="s">
        <v>3181</v>
      </c>
      <c r="G7483" t="s">
        <v>4427</v>
      </c>
      <c r="H7483">
        <v>19</v>
      </c>
      <c r="I7483" t="s">
        <v>124</v>
      </c>
      <c r="J7483" t="s">
        <v>125</v>
      </c>
      <c r="K7483" t="s">
        <v>741</v>
      </c>
      <c r="N7483" t="s">
        <v>357</v>
      </c>
      <c r="O7483" t="s">
        <v>358</v>
      </c>
      <c r="P7483" t="s">
        <v>742</v>
      </c>
      <c r="Q7483" t="s">
        <v>602</v>
      </c>
      <c r="R7483" t="s">
        <v>39</v>
      </c>
      <c r="S7483" t="s">
        <v>149</v>
      </c>
      <c r="T7483" t="s">
        <v>4428</v>
      </c>
      <c r="U7483" t="s">
        <v>134</v>
      </c>
      <c r="V7483" t="s">
        <v>135</v>
      </c>
      <c r="W7483" t="s">
        <v>136</v>
      </c>
      <c r="X7483" t="s">
        <v>743</v>
      </c>
      <c r="Y7483" s="94">
        <v>0</v>
      </c>
      <c r="Z7483" s="94">
        <v>0</v>
      </c>
      <c r="AA7483" s="94">
        <v>0</v>
      </c>
      <c r="AB7483" s="94">
        <v>0</v>
      </c>
      <c r="AC7483">
        <f t="shared" si="232"/>
        <v>4000</v>
      </c>
      <c r="AD7483" t="str">
        <f t="shared" si="233"/>
        <v>321</v>
      </c>
    </row>
    <row r="7484" spans="1:30" hidden="1" x14ac:dyDescent="0.25">
      <c r="A7484" s="97" t="s">
        <v>701</v>
      </c>
      <c r="B7484" s="97" t="s">
        <v>4607</v>
      </c>
      <c r="C7484" s="97" t="s">
        <v>4608</v>
      </c>
      <c r="D7484" s="97" t="s">
        <v>4609</v>
      </c>
      <c r="E7484" s="97" t="s">
        <v>4606</v>
      </c>
      <c r="F7484" s="97" t="s">
        <v>3181</v>
      </c>
      <c r="G7484" s="97" t="s">
        <v>142</v>
      </c>
      <c r="H7484" s="97" t="s">
        <v>143</v>
      </c>
      <c r="I7484" s="97" t="s">
        <v>124</v>
      </c>
      <c r="J7484" s="97" t="s">
        <v>125</v>
      </c>
      <c r="K7484" s="97" t="s">
        <v>4610</v>
      </c>
      <c r="L7484" s="97"/>
      <c r="M7484" s="97"/>
      <c r="N7484" s="97" t="s">
        <v>705</v>
      </c>
      <c r="O7484" s="97" t="s">
        <v>4611</v>
      </c>
      <c r="P7484" s="97" t="s">
        <v>4612</v>
      </c>
      <c r="Q7484" s="97" t="s">
        <v>150</v>
      </c>
      <c r="R7484" s="97" t="s">
        <v>39</v>
      </c>
      <c r="S7484" s="97" t="s">
        <v>149</v>
      </c>
      <c r="T7484" s="97" t="s">
        <v>150</v>
      </c>
      <c r="U7484" s="97" t="s">
        <v>151</v>
      </c>
      <c r="V7484" s="97" t="s">
        <v>135</v>
      </c>
      <c r="W7484" s="97" t="s">
        <v>136</v>
      </c>
      <c r="X7484" s="97" t="s">
        <v>4613</v>
      </c>
      <c r="Y7484" s="99">
        <v>5454253405.0799999</v>
      </c>
      <c r="Z7484" s="99">
        <v>5496814310.9806452</v>
      </c>
      <c r="AA7484" s="99">
        <v>5823874762.4839926</v>
      </c>
      <c r="AB7484" s="99">
        <v>5823874762.4799995</v>
      </c>
      <c r="AC7484">
        <f t="shared" si="232"/>
        <v>8000</v>
      </c>
      <c r="AD7484" t="str">
        <f t="shared" si="233"/>
        <v>322</v>
      </c>
    </row>
    <row r="7485" spans="1:30" hidden="1" x14ac:dyDescent="0.25">
      <c r="A7485" s="97" t="s">
        <v>701</v>
      </c>
      <c r="B7485" s="97" t="s">
        <v>4607</v>
      </c>
      <c r="C7485" s="97" t="s">
        <v>4608</v>
      </c>
      <c r="D7485" s="97" t="s">
        <v>4614</v>
      </c>
      <c r="E7485" s="97" t="s">
        <v>4606</v>
      </c>
      <c r="F7485" s="97" t="s">
        <v>3181</v>
      </c>
      <c r="G7485" s="97" t="s">
        <v>4615</v>
      </c>
      <c r="H7485" s="97" t="s">
        <v>143</v>
      </c>
      <c r="I7485" s="97" t="s">
        <v>124</v>
      </c>
      <c r="J7485" s="97" t="s">
        <v>125</v>
      </c>
      <c r="K7485" s="97" t="s">
        <v>4610</v>
      </c>
      <c r="L7485" s="97"/>
      <c r="M7485" s="97"/>
      <c r="N7485" s="97" t="s">
        <v>705</v>
      </c>
      <c r="O7485" s="97" t="s">
        <v>4611</v>
      </c>
      <c r="P7485" s="97" t="s">
        <v>4612</v>
      </c>
      <c r="Q7485" s="97" t="s">
        <v>4616</v>
      </c>
      <c r="R7485" s="97" t="s">
        <v>39</v>
      </c>
      <c r="S7485" s="97" t="s">
        <v>149</v>
      </c>
      <c r="T7485" s="97" t="s">
        <v>4616</v>
      </c>
      <c r="U7485" s="97" t="s">
        <v>151</v>
      </c>
      <c r="V7485" s="97" t="s">
        <v>135</v>
      </c>
      <c r="W7485" s="97" t="s">
        <v>136</v>
      </c>
      <c r="X7485" s="97" t="s">
        <v>4613</v>
      </c>
      <c r="Y7485" s="99">
        <v>732417890.75999999</v>
      </c>
      <c r="Z7485" s="99">
        <v>778589501</v>
      </c>
      <c r="AA7485" s="99">
        <v>824915576.30949986</v>
      </c>
      <c r="AB7485" s="99">
        <v>824915576.30999994</v>
      </c>
      <c r="AC7485">
        <f t="shared" si="232"/>
        <v>8000</v>
      </c>
      <c r="AD7485" t="str">
        <f t="shared" si="233"/>
        <v>322</v>
      </c>
    </row>
    <row r="7486" spans="1:30" hidden="1" x14ac:dyDescent="0.25">
      <c r="A7486" s="97" t="s">
        <v>701</v>
      </c>
      <c r="B7486" s="97" t="s">
        <v>4607</v>
      </c>
      <c r="C7486" s="97" t="s">
        <v>4608</v>
      </c>
      <c r="D7486" s="97" t="s">
        <v>4617</v>
      </c>
      <c r="E7486" s="97" t="s">
        <v>4606</v>
      </c>
      <c r="F7486" s="97" t="s">
        <v>3181</v>
      </c>
      <c r="G7486" s="97" t="s">
        <v>4618</v>
      </c>
      <c r="H7486" s="97" t="s">
        <v>143</v>
      </c>
      <c r="I7486" s="97" t="s">
        <v>124</v>
      </c>
      <c r="J7486" s="97" t="s">
        <v>125</v>
      </c>
      <c r="K7486" s="97" t="s">
        <v>4610</v>
      </c>
      <c r="L7486" s="97"/>
      <c r="M7486" s="97"/>
      <c r="N7486" s="97" t="s">
        <v>705</v>
      </c>
      <c r="O7486" s="97" t="s">
        <v>4611</v>
      </c>
      <c r="P7486" s="97" t="s">
        <v>4612</v>
      </c>
      <c r="Q7486" s="97" t="s">
        <v>4619</v>
      </c>
      <c r="R7486" s="97" t="s">
        <v>39</v>
      </c>
      <c r="S7486" s="97" t="s">
        <v>149</v>
      </c>
      <c r="T7486" s="97" t="s">
        <v>4620</v>
      </c>
      <c r="U7486" s="97" t="s">
        <v>151</v>
      </c>
      <c r="V7486" s="97" t="s">
        <v>135</v>
      </c>
      <c r="W7486" s="97" t="s">
        <v>136</v>
      </c>
      <c r="X7486" s="97" t="s">
        <v>4613</v>
      </c>
      <c r="Y7486" s="99">
        <v>246204358.08000001</v>
      </c>
      <c r="Z7486" s="99">
        <v>257255045</v>
      </c>
      <c r="AA7486" s="99">
        <v>272561720.17750001</v>
      </c>
      <c r="AB7486" s="99">
        <v>272561720.18000001</v>
      </c>
      <c r="AC7486">
        <f t="shared" si="232"/>
        <v>8000</v>
      </c>
      <c r="AD7486" t="str">
        <f t="shared" si="233"/>
        <v>322</v>
      </c>
    </row>
    <row r="7487" spans="1:30" hidden="1" x14ac:dyDescent="0.25">
      <c r="A7487" s="97" t="s">
        <v>701</v>
      </c>
      <c r="B7487" s="97" t="s">
        <v>4607</v>
      </c>
      <c r="C7487" s="97" t="s">
        <v>4608</v>
      </c>
      <c r="D7487" s="97" t="s">
        <v>4621</v>
      </c>
      <c r="E7487" s="97" t="s">
        <v>4606</v>
      </c>
      <c r="F7487" s="97" t="s">
        <v>3181</v>
      </c>
      <c r="G7487" s="97" t="s">
        <v>4622</v>
      </c>
      <c r="H7487" s="97" t="s">
        <v>143</v>
      </c>
      <c r="I7487" s="97" t="s">
        <v>124</v>
      </c>
      <c r="J7487" s="97" t="s">
        <v>125</v>
      </c>
      <c r="K7487" s="97" t="s">
        <v>4610</v>
      </c>
      <c r="L7487" s="97"/>
      <c r="M7487" s="97"/>
      <c r="N7487" s="97" t="s">
        <v>705</v>
      </c>
      <c r="O7487" s="97" t="s">
        <v>4611</v>
      </c>
      <c r="P7487" s="97" t="s">
        <v>4612</v>
      </c>
      <c r="Q7487" s="97" t="s">
        <v>4623</v>
      </c>
      <c r="R7487" s="97" t="s">
        <v>39</v>
      </c>
      <c r="S7487" s="97" t="s">
        <v>149</v>
      </c>
      <c r="T7487" s="97" t="s">
        <v>4624</v>
      </c>
      <c r="U7487" s="97" t="s">
        <v>151</v>
      </c>
      <c r="V7487" s="97" t="s">
        <v>135</v>
      </c>
      <c r="W7487" s="97" t="s">
        <v>136</v>
      </c>
      <c r="X7487" s="97" t="s">
        <v>4613</v>
      </c>
      <c r="Y7487" s="99">
        <v>160727066.03999999</v>
      </c>
      <c r="Z7487" s="99">
        <v>176204058.40000001</v>
      </c>
      <c r="AA7487" s="99">
        <v>186688199.8748</v>
      </c>
      <c r="AB7487" s="99">
        <v>186688199.87</v>
      </c>
      <c r="AC7487">
        <f t="shared" si="232"/>
        <v>8000</v>
      </c>
      <c r="AD7487" t="str">
        <f t="shared" si="233"/>
        <v>322</v>
      </c>
    </row>
    <row r="7488" spans="1:30" hidden="1" x14ac:dyDescent="0.25">
      <c r="A7488" s="97" t="s">
        <v>701</v>
      </c>
      <c r="B7488" s="97" t="s">
        <v>4607</v>
      </c>
      <c r="C7488" s="97" t="s">
        <v>4608</v>
      </c>
      <c r="D7488" s="97" t="s">
        <v>4625</v>
      </c>
      <c r="E7488" s="97" t="s">
        <v>4606</v>
      </c>
      <c r="F7488" s="97" t="s">
        <v>3181</v>
      </c>
      <c r="G7488" s="97" t="s">
        <v>4626</v>
      </c>
      <c r="H7488" s="97" t="s">
        <v>143</v>
      </c>
      <c r="I7488" s="97" t="s">
        <v>124</v>
      </c>
      <c r="J7488" s="97" t="s">
        <v>125</v>
      </c>
      <c r="K7488" s="97" t="s">
        <v>4610</v>
      </c>
      <c r="L7488" s="97"/>
      <c r="M7488" s="97"/>
      <c r="N7488" s="97" t="s">
        <v>705</v>
      </c>
      <c r="O7488" s="97" t="s">
        <v>4611</v>
      </c>
      <c r="P7488" s="97" t="s">
        <v>4612</v>
      </c>
      <c r="Q7488" s="97" t="s">
        <v>4627</v>
      </c>
      <c r="R7488" s="97" t="s">
        <v>39</v>
      </c>
      <c r="S7488" s="97" t="s">
        <v>149</v>
      </c>
      <c r="T7488" s="97" t="s">
        <v>4628</v>
      </c>
      <c r="U7488" s="97" t="s">
        <v>151</v>
      </c>
      <c r="V7488" s="97" t="s">
        <v>135</v>
      </c>
      <c r="W7488" s="97" t="s">
        <v>136</v>
      </c>
      <c r="X7488" s="97" t="s">
        <v>4613</v>
      </c>
      <c r="Y7488" s="99">
        <v>240974237.88</v>
      </c>
      <c r="Z7488" s="99">
        <v>241109943</v>
      </c>
      <c r="AA7488" s="99">
        <v>255455984.6085</v>
      </c>
      <c r="AB7488" s="99">
        <v>255455984.61000001</v>
      </c>
      <c r="AC7488">
        <f t="shared" si="232"/>
        <v>8000</v>
      </c>
      <c r="AD7488" t="str">
        <f t="shared" si="233"/>
        <v>322</v>
      </c>
    </row>
    <row r="7489" spans="1:30" hidden="1" x14ac:dyDescent="0.25">
      <c r="A7489" t="s">
        <v>701</v>
      </c>
      <c r="B7489" t="s">
        <v>4607</v>
      </c>
      <c r="C7489" t="s">
        <v>4608</v>
      </c>
      <c r="D7489" t="s">
        <v>4629</v>
      </c>
      <c r="E7489" t="s">
        <v>4606</v>
      </c>
      <c r="F7489" t="s">
        <v>3181</v>
      </c>
      <c r="G7489" t="s">
        <v>4630</v>
      </c>
      <c r="H7489" t="s">
        <v>143</v>
      </c>
      <c r="I7489" t="s">
        <v>124</v>
      </c>
      <c r="J7489" t="s">
        <v>4411</v>
      </c>
      <c r="K7489" t="s">
        <v>4610</v>
      </c>
      <c r="N7489" t="s">
        <v>705</v>
      </c>
      <c r="O7489" t="s">
        <v>4611</v>
      </c>
      <c r="P7489" t="s">
        <v>4612</v>
      </c>
      <c r="Q7489" t="s">
        <v>4631</v>
      </c>
      <c r="R7489" t="s">
        <v>39</v>
      </c>
      <c r="S7489" t="s">
        <v>149</v>
      </c>
      <c r="T7489" t="s">
        <v>4632</v>
      </c>
      <c r="U7489" t="s">
        <v>151</v>
      </c>
      <c r="V7489" t="s">
        <v>135</v>
      </c>
      <c r="W7489" t="s">
        <v>4413</v>
      </c>
      <c r="X7489" t="s">
        <v>4613</v>
      </c>
      <c r="Z7489" s="94">
        <v>173.93116037308755</v>
      </c>
      <c r="AA7489" s="94">
        <v>0</v>
      </c>
      <c r="AB7489" s="94">
        <v>0</v>
      </c>
      <c r="AC7489">
        <f t="shared" si="232"/>
        <v>8000</v>
      </c>
      <c r="AD7489" t="str">
        <f t="shared" si="233"/>
        <v>322</v>
      </c>
    </row>
    <row r="7490" spans="1:30" hidden="1" x14ac:dyDescent="0.25">
      <c r="A7490" t="s">
        <v>701</v>
      </c>
      <c r="B7490" t="s">
        <v>4607</v>
      </c>
      <c r="C7490" t="s">
        <v>4608</v>
      </c>
      <c r="D7490" t="s">
        <v>4629</v>
      </c>
      <c r="E7490" t="s">
        <v>4606</v>
      </c>
      <c r="F7490" t="s">
        <v>3181</v>
      </c>
      <c r="G7490" t="s">
        <v>4630</v>
      </c>
      <c r="H7490" t="s">
        <v>143</v>
      </c>
      <c r="I7490" t="s">
        <v>124</v>
      </c>
      <c r="J7490" t="s">
        <v>3382</v>
      </c>
      <c r="K7490" t="s">
        <v>4610</v>
      </c>
      <c r="N7490" t="s">
        <v>705</v>
      </c>
      <c r="O7490" t="s">
        <v>4611</v>
      </c>
      <c r="P7490" t="s">
        <v>4612</v>
      </c>
      <c r="Q7490" t="s">
        <v>4631</v>
      </c>
      <c r="R7490" t="s">
        <v>39</v>
      </c>
      <c r="S7490" t="s">
        <v>149</v>
      </c>
      <c r="T7490" t="s">
        <v>4632</v>
      </c>
      <c r="U7490" t="s">
        <v>151</v>
      </c>
      <c r="V7490" t="s">
        <v>135</v>
      </c>
      <c r="W7490" t="s">
        <v>3384</v>
      </c>
      <c r="X7490" t="s">
        <v>4613</v>
      </c>
      <c r="Z7490" s="94">
        <v>812.93873782082505</v>
      </c>
      <c r="AA7490" s="94">
        <v>0</v>
      </c>
      <c r="AB7490" s="94">
        <v>0</v>
      </c>
      <c r="AC7490">
        <f t="shared" si="232"/>
        <v>8000</v>
      </c>
      <c r="AD7490" t="str">
        <f t="shared" si="233"/>
        <v>322</v>
      </c>
    </row>
    <row r="7491" spans="1:30" hidden="1" x14ac:dyDescent="0.25">
      <c r="A7491" t="s">
        <v>701</v>
      </c>
      <c r="B7491" t="s">
        <v>4607</v>
      </c>
      <c r="C7491" t="s">
        <v>4608</v>
      </c>
      <c r="D7491" t="s">
        <v>4629</v>
      </c>
      <c r="E7491" t="s">
        <v>4606</v>
      </c>
      <c r="F7491" t="s">
        <v>3181</v>
      </c>
      <c r="G7491" t="s">
        <v>4630</v>
      </c>
      <c r="H7491" t="s">
        <v>143</v>
      </c>
      <c r="I7491" t="s">
        <v>124</v>
      </c>
      <c r="J7491" t="s">
        <v>413</v>
      </c>
      <c r="K7491" t="s">
        <v>4610</v>
      </c>
      <c r="N7491" t="s">
        <v>705</v>
      </c>
      <c r="O7491" t="s">
        <v>4611</v>
      </c>
      <c r="P7491" t="s">
        <v>4612</v>
      </c>
      <c r="Q7491" t="s">
        <v>4631</v>
      </c>
      <c r="R7491" t="s">
        <v>39</v>
      </c>
      <c r="S7491" t="s">
        <v>149</v>
      </c>
      <c r="T7491" t="s">
        <v>4632</v>
      </c>
      <c r="U7491" t="s">
        <v>151</v>
      </c>
      <c r="V7491" t="s">
        <v>135</v>
      </c>
      <c r="W7491" t="s">
        <v>4402</v>
      </c>
      <c r="X7491" t="s">
        <v>4613</v>
      </c>
      <c r="Z7491" s="94">
        <v>859.41217563935038</v>
      </c>
      <c r="AA7491" s="94">
        <v>0</v>
      </c>
      <c r="AB7491" s="94">
        <v>0</v>
      </c>
      <c r="AC7491">
        <f t="shared" ref="AC7491:AC7544" si="234">MID(D7491,1,1)*1000</f>
        <v>8000</v>
      </c>
      <c r="AD7491" t="str">
        <f t="shared" ref="AD7491:AD7544" si="235">MID(A7491,6,3)</f>
        <v>322</v>
      </c>
    </row>
    <row r="7492" spans="1:30" hidden="1" x14ac:dyDescent="0.25">
      <c r="A7492" t="s">
        <v>701</v>
      </c>
      <c r="B7492" t="s">
        <v>4607</v>
      </c>
      <c r="C7492" t="s">
        <v>4608</v>
      </c>
      <c r="D7492" t="s">
        <v>4629</v>
      </c>
      <c r="E7492" t="s">
        <v>4606</v>
      </c>
      <c r="F7492" t="s">
        <v>3181</v>
      </c>
      <c r="G7492" t="s">
        <v>4630</v>
      </c>
      <c r="H7492" t="s">
        <v>143</v>
      </c>
      <c r="I7492" t="s">
        <v>124</v>
      </c>
      <c r="J7492" t="s">
        <v>545</v>
      </c>
      <c r="K7492" t="s">
        <v>4610</v>
      </c>
      <c r="N7492" t="s">
        <v>705</v>
      </c>
      <c r="O7492" t="s">
        <v>4611</v>
      </c>
      <c r="P7492" t="s">
        <v>4612</v>
      </c>
      <c r="Q7492" t="s">
        <v>4631</v>
      </c>
      <c r="R7492" t="s">
        <v>39</v>
      </c>
      <c r="S7492" t="s">
        <v>149</v>
      </c>
      <c r="T7492" t="s">
        <v>4632</v>
      </c>
      <c r="U7492" t="s">
        <v>151</v>
      </c>
      <c r="V7492" t="s">
        <v>135</v>
      </c>
      <c r="W7492" t="s">
        <v>3319</v>
      </c>
      <c r="X7492" t="s">
        <v>4613</v>
      </c>
      <c r="Z7492" s="94">
        <v>3006.3815141655996</v>
      </c>
      <c r="AA7492" s="94">
        <v>0</v>
      </c>
      <c r="AB7492" s="94">
        <v>0</v>
      </c>
      <c r="AC7492">
        <f t="shared" si="234"/>
        <v>8000</v>
      </c>
      <c r="AD7492" t="str">
        <f t="shared" si="235"/>
        <v>322</v>
      </c>
    </row>
    <row r="7493" spans="1:30" hidden="1" x14ac:dyDescent="0.25">
      <c r="A7493" t="s">
        <v>701</v>
      </c>
      <c r="B7493" t="s">
        <v>4607</v>
      </c>
      <c r="C7493" t="s">
        <v>4608</v>
      </c>
      <c r="D7493" t="s">
        <v>4629</v>
      </c>
      <c r="E7493" t="s">
        <v>4606</v>
      </c>
      <c r="F7493" t="s">
        <v>3181</v>
      </c>
      <c r="G7493" t="s">
        <v>4630</v>
      </c>
      <c r="H7493" t="s">
        <v>143</v>
      </c>
      <c r="I7493" t="s">
        <v>124</v>
      </c>
      <c r="J7493" t="s">
        <v>1281</v>
      </c>
      <c r="K7493" t="s">
        <v>4610</v>
      </c>
      <c r="N7493" t="s">
        <v>705</v>
      </c>
      <c r="O7493" t="s">
        <v>4611</v>
      </c>
      <c r="P7493" t="s">
        <v>4612</v>
      </c>
      <c r="Q7493" t="s">
        <v>4631</v>
      </c>
      <c r="R7493" t="s">
        <v>39</v>
      </c>
      <c r="S7493" t="s">
        <v>149</v>
      </c>
      <c r="T7493" t="s">
        <v>4632</v>
      </c>
      <c r="U7493" t="s">
        <v>151</v>
      </c>
      <c r="V7493" t="s">
        <v>135</v>
      </c>
      <c r="W7493" t="s">
        <v>3336</v>
      </c>
      <c r="X7493" t="s">
        <v>4613</v>
      </c>
      <c r="Z7493" s="94">
        <v>2463.7324310209638</v>
      </c>
      <c r="AA7493" s="94">
        <v>0</v>
      </c>
      <c r="AB7493" s="94">
        <v>0</v>
      </c>
      <c r="AC7493">
        <f t="shared" si="234"/>
        <v>8000</v>
      </c>
      <c r="AD7493" t="str">
        <f t="shared" si="235"/>
        <v>322</v>
      </c>
    </row>
    <row r="7494" spans="1:30" hidden="1" x14ac:dyDescent="0.25">
      <c r="A7494" t="s">
        <v>701</v>
      </c>
      <c r="B7494" t="s">
        <v>4607</v>
      </c>
      <c r="C7494" t="s">
        <v>4608</v>
      </c>
      <c r="D7494" t="s">
        <v>4629</v>
      </c>
      <c r="E7494" t="s">
        <v>4606</v>
      </c>
      <c r="F7494" t="s">
        <v>3181</v>
      </c>
      <c r="G7494" t="s">
        <v>4630</v>
      </c>
      <c r="H7494" t="s">
        <v>143</v>
      </c>
      <c r="I7494" t="s">
        <v>124</v>
      </c>
      <c r="J7494" t="s">
        <v>1303</v>
      </c>
      <c r="K7494" t="s">
        <v>4610</v>
      </c>
      <c r="N7494" t="s">
        <v>705</v>
      </c>
      <c r="O7494" t="s">
        <v>4611</v>
      </c>
      <c r="P7494" t="s">
        <v>4612</v>
      </c>
      <c r="Q7494" t="s">
        <v>4631</v>
      </c>
      <c r="R7494" t="s">
        <v>39</v>
      </c>
      <c r="S7494" t="s">
        <v>149</v>
      </c>
      <c r="T7494" t="s">
        <v>4632</v>
      </c>
      <c r="U7494" t="s">
        <v>151</v>
      </c>
      <c r="V7494" t="s">
        <v>135</v>
      </c>
      <c r="W7494" t="s">
        <v>3179</v>
      </c>
      <c r="X7494" t="s">
        <v>4613</v>
      </c>
      <c r="Z7494" s="94">
        <v>22149.561454651452</v>
      </c>
      <c r="AA7494" s="94">
        <v>0</v>
      </c>
      <c r="AB7494" s="94">
        <v>0</v>
      </c>
      <c r="AC7494">
        <f t="shared" si="234"/>
        <v>8000</v>
      </c>
      <c r="AD7494" t="str">
        <f t="shared" si="235"/>
        <v>322</v>
      </c>
    </row>
    <row r="7495" spans="1:30" hidden="1" x14ac:dyDescent="0.25">
      <c r="A7495" t="s">
        <v>701</v>
      </c>
      <c r="B7495" t="s">
        <v>4607</v>
      </c>
      <c r="C7495" t="s">
        <v>4608</v>
      </c>
      <c r="D7495" t="s">
        <v>4629</v>
      </c>
      <c r="E7495" t="s">
        <v>4606</v>
      </c>
      <c r="F7495" t="s">
        <v>3181</v>
      </c>
      <c r="G7495" t="s">
        <v>4630</v>
      </c>
      <c r="H7495" t="s">
        <v>143</v>
      </c>
      <c r="I7495" t="s">
        <v>124</v>
      </c>
      <c r="J7495" t="s">
        <v>1289</v>
      </c>
      <c r="K7495" t="s">
        <v>4610</v>
      </c>
      <c r="N7495" t="s">
        <v>705</v>
      </c>
      <c r="O7495" t="s">
        <v>4611</v>
      </c>
      <c r="P7495" t="s">
        <v>4612</v>
      </c>
      <c r="Q7495" t="s">
        <v>4631</v>
      </c>
      <c r="R7495" t="s">
        <v>39</v>
      </c>
      <c r="S7495" t="s">
        <v>149</v>
      </c>
      <c r="T7495" t="s">
        <v>4632</v>
      </c>
      <c r="U7495" t="s">
        <v>151</v>
      </c>
      <c r="V7495" t="s">
        <v>135</v>
      </c>
      <c r="W7495" t="s">
        <v>3321</v>
      </c>
      <c r="X7495" t="s">
        <v>4613</v>
      </c>
      <c r="Z7495" s="94">
        <v>3423.0638135043337</v>
      </c>
      <c r="AA7495" s="94">
        <v>0</v>
      </c>
      <c r="AB7495" s="94">
        <v>0</v>
      </c>
      <c r="AC7495">
        <f t="shared" si="234"/>
        <v>8000</v>
      </c>
      <c r="AD7495" t="str">
        <f t="shared" si="235"/>
        <v>322</v>
      </c>
    </row>
    <row r="7496" spans="1:30" hidden="1" x14ac:dyDescent="0.25">
      <c r="A7496" t="s">
        <v>701</v>
      </c>
      <c r="B7496" t="s">
        <v>4607</v>
      </c>
      <c r="C7496" t="s">
        <v>4608</v>
      </c>
      <c r="D7496" t="s">
        <v>4629</v>
      </c>
      <c r="E7496" t="s">
        <v>4606</v>
      </c>
      <c r="F7496" t="s">
        <v>3181</v>
      </c>
      <c r="G7496" t="s">
        <v>4630</v>
      </c>
      <c r="H7496" t="s">
        <v>143</v>
      </c>
      <c r="I7496" t="s">
        <v>124</v>
      </c>
      <c r="J7496" t="s">
        <v>3379</v>
      </c>
      <c r="K7496" t="s">
        <v>4610</v>
      </c>
      <c r="N7496" t="s">
        <v>705</v>
      </c>
      <c r="O7496" t="s">
        <v>4611</v>
      </c>
      <c r="P7496" t="s">
        <v>4612</v>
      </c>
      <c r="Q7496" t="s">
        <v>4631</v>
      </c>
      <c r="R7496" t="s">
        <v>39</v>
      </c>
      <c r="S7496" t="s">
        <v>149</v>
      </c>
      <c r="T7496" t="s">
        <v>4632</v>
      </c>
      <c r="U7496" t="s">
        <v>151</v>
      </c>
      <c r="V7496" t="s">
        <v>135</v>
      </c>
      <c r="W7496" t="s">
        <v>3381</v>
      </c>
      <c r="X7496" t="s">
        <v>4613</v>
      </c>
      <c r="Z7496" s="94">
        <v>435.51197871151578</v>
      </c>
      <c r="AA7496" s="94">
        <v>0</v>
      </c>
      <c r="AB7496" s="94">
        <v>0</v>
      </c>
      <c r="AC7496">
        <f t="shared" si="234"/>
        <v>8000</v>
      </c>
      <c r="AD7496" t="str">
        <f t="shared" si="235"/>
        <v>322</v>
      </c>
    </row>
    <row r="7497" spans="1:30" hidden="1" x14ac:dyDescent="0.25">
      <c r="A7497" t="s">
        <v>701</v>
      </c>
      <c r="B7497" t="s">
        <v>4607</v>
      </c>
      <c r="C7497" t="s">
        <v>4608</v>
      </c>
      <c r="D7497" t="s">
        <v>4629</v>
      </c>
      <c r="E7497" t="s">
        <v>4606</v>
      </c>
      <c r="F7497" t="s">
        <v>3181</v>
      </c>
      <c r="G7497" t="s">
        <v>4630</v>
      </c>
      <c r="H7497" t="s">
        <v>143</v>
      </c>
      <c r="I7497" t="s">
        <v>124</v>
      </c>
      <c r="J7497" t="s">
        <v>1287</v>
      </c>
      <c r="K7497" t="s">
        <v>4610</v>
      </c>
      <c r="N7497" t="s">
        <v>705</v>
      </c>
      <c r="O7497" t="s">
        <v>4611</v>
      </c>
      <c r="P7497" t="s">
        <v>4612</v>
      </c>
      <c r="Q7497" t="s">
        <v>4631</v>
      </c>
      <c r="R7497" t="s">
        <v>39</v>
      </c>
      <c r="S7497" t="s">
        <v>149</v>
      </c>
      <c r="T7497" t="s">
        <v>4632</v>
      </c>
      <c r="U7497" t="s">
        <v>151</v>
      </c>
      <c r="V7497" t="s">
        <v>135</v>
      </c>
      <c r="W7497" t="s">
        <v>3338</v>
      </c>
      <c r="X7497" t="s">
        <v>4613</v>
      </c>
      <c r="Z7497" s="94">
        <v>5113.2182896690956</v>
      </c>
      <c r="AA7497" s="94">
        <v>0</v>
      </c>
      <c r="AB7497" s="94">
        <v>0</v>
      </c>
      <c r="AC7497">
        <f t="shared" si="234"/>
        <v>8000</v>
      </c>
      <c r="AD7497" t="str">
        <f t="shared" si="235"/>
        <v>322</v>
      </c>
    </row>
    <row r="7498" spans="1:30" hidden="1" x14ac:dyDescent="0.25">
      <c r="A7498" t="s">
        <v>701</v>
      </c>
      <c r="B7498" t="s">
        <v>4607</v>
      </c>
      <c r="C7498" t="s">
        <v>4608</v>
      </c>
      <c r="D7498" t="s">
        <v>4629</v>
      </c>
      <c r="E7498" t="s">
        <v>4606</v>
      </c>
      <c r="F7498" t="s">
        <v>3181</v>
      </c>
      <c r="G7498" t="s">
        <v>4630</v>
      </c>
      <c r="H7498" t="s">
        <v>143</v>
      </c>
      <c r="I7498" t="s">
        <v>124</v>
      </c>
      <c r="J7498" t="s">
        <v>3361</v>
      </c>
      <c r="K7498" t="s">
        <v>4610</v>
      </c>
      <c r="N7498" t="s">
        <v>705</v>
      </c>
      <c r="O7498" t="s">
        <v>4611</v>
      </c>
      <c r="P7498" t="s">
        <v>4612</v>
      </c>
      <c r="Q7498" t="s">
        <v>4631</v>
      </c>
      <c r="R7498" t="s">
        <v>39</v>
      </c>
      <c r="S7498" t="s">
        <v>149</v>
      </c>
      <c r="T7498" t="s">
        <v>4632</v>
      </c>
      <c r="U7498" t="s">
        <v>151</v>
      </c>
      <c r="V7498" t="s">
        <v>135</v>
      </c>
      <c r="W7498" t="s">
        <v>3363</v>
      </c>
      <c r="X7498" t="s">
        <v>4613</v>
      </c>
      <c r="Z7498" s="94">
        <v>786.40879832261066</v>
      </c>
      <c r="AA7498" s="94">
        <v>0</v>
      </c>
      <c r="AB7498" s="94">
        <v>0</v>
      </c>
      <c r="AC7498">
        <f t="shared" si="234"/>
        <v>8000</v>
      </c>
      <c r="AD7498" t="str">
        <f t="shared" si="235"/>
        <v>322</v>
      </c>
    </row>
    <row r="7499" spans="1:30" hidden="1" x14ac:dyDescent="0.25">
      <c r="A7499" t="s">
        <v>701</v>
      </c>
      <c r="B7499" t="s">
        <v>4607</v>
      </c>
      <c r="C7499" t="s">
        <v>4608</v>
      </c>
      <c r="D7499" t="s">
        <v>4629</v>
      </c>
      <c r="E7499" t="s">
        <v>4606</v>
      </c>
      <c r="F7499" t="s">
        <v>3181</v>
      </c>
      <c r="G7499" t="s">
        <v>4630</v>
      </c>
      <c r="H7499" t="s">
        <v>143</v>
      </c>
      <c r="I7499" t="s">
        <v>124</v>
      </c>
      <c r="J7499" t="s">
        <v>159</v>
      </c>
      <c r="K7499" t="s">
        <v>4610</v>
      </c>
      <c r="N7499" t="s">
        <v>705</v>
      </c>
      <c r="O7499" t="s">
        <v>4611</v>
      </c>
      <c r="P7499" t="s">
        <v>4612</v>
      </c>
      <c r="Q7499" t="s">
        <v>4631</v>
      </c>
      <c r="R7499" t="s">
        <v>39</v>
      </c>
      <c r="S7499" t="s">
        <v>149</v>
      </c>
      <c r="T7499" t="s">
        <v>4632</v>
      </c>
      <c r="U7499" t="s">
        <v>151</v>
      </c>
      <c r="V7499" t="s">
        <v>135</v>
      </c>
      <c r="W7499" t="s">
        <v>3317</v>
      </c>
      <c r="X7499" t="s">
        <v>4613</v>
      </c>
      <c r="Z7499" s="94">
        <v>1111.2931218835554</v>
      </c>
      <c r="AA7499" s="94">
        <v>0</v>
      </c>
      <c r="AB7499" s="94">
        <v>0</v>
      </c>
      <c r="AC7499">
        <f t="shared" si="234"/>
        <v>8000</v>
      </c>
      <c r="AD7499" t="str">
        <f t="shared" si="235"/>
        <v>322</v>
      </c>
    </row>
    <row r="7500" spans="1:30" hidden="1" x14ac:dyDescent="0.25">
      <c r="A7500" t="s">
        <v>701</v>
      </c>
      <c r="B7500" t="s">
        <v>4607</v>
      </c>
      <c r="C7500" t="s">
        <v>4608</v>
      </c>
      <c r="D7500" t="s">
        <v>4629</v>
      </c>
      <c r="E7500" t="s">
        <v>4606</v>
      </c>
      <c r="F7500" t="s">
        <v>3181</v>
      </c>
      <c r="G7500" t="s">
        <v>4630</v>
      </c>
      <c r="H7500" t="s">
        <v>143</v>
      </c>
      <c r="I7500" t="s">
        <v>124</v>
      </c>
      <c r="J7500" t="s">
        <v>543</v>
      </c>
      <c r="K7500" t="s">
        <v>4610</v>
      </c>
      <c r="N7500" t="s">
        <v>705</v>
      </c>
      <c r="O7500" t="s">
        <v>4611</v>
      </c>
      <c r="P7500" t="s">
        <v>4612</v>
      </c>
      <c r="Q7500" t="s">
        <v>4631</v>
      </c>
      <c r="R7500" t="s">
        <v>39</v>
      </c>
      <c r="S7500" t="s">
        <v>149</v>
      </c>
      <c r="T7500" t="s">
        <v>4632</v>
      </c>
      <c r="U7500" t="s">
        <v>151</v>
      </c>
      <c r="V7500" t="s">
        <v>135</v>
      </c>
      <c r="W7500" t="s">
        <v>3315</v>
      </c>
      <c r="X7500" t="s">
        <v>4613</v>
      </c>
      <c r="Z7500" s="94">
        <v>1152.8815427432357</v>
      </c>
      <c r="AA7500" s="94">
        <v>0</v>
      </c>
      <c r="AB7500" s="94">
        <v>0</v>
      </c>
      <c r="AC7500">
        <f t="shared" si="234"/>
        <v>8000</v>
      </c>
      <c r="AD7500" t="str">
        <f t="shared" si="235"/>
        <v>322</v>
      </c>
    </row>
    <row r="7501" spans="1:30" hidden="1" x14ac:dyDescent="0.25">
      <c r="A7501" t="s">
        <v>701</v>
      </c>
      <c r="B7501" t="s">
        <v>4607</v>
      </c>
      <c r="C7501" t="s">
        <v>4608</v>
      </c>
      <c r="D7501" t="s">
        <v>4629</v>
      </c>
      <c r="E7501" t="s">
        <v>4606</v>
      </c>
      <c r="F7501" t="s">
        <v>3181</v>
      </c>
      <c r="G7501" t="s">
        <v>4630</v>
      </c>
      <c r="H7501" t="s">
        <v>143</v>
      </c>
      <c r="I7501" t="s">
        <v>124</v>
      </c>
      <c r="J7501" t="s">
        <v>1305</v>
      </c>
      <c r="K7501" t="s">
        <v>4610</v>
      </c>
      <c r="N7501" t="s">
        <v>705</v>
      </c>
      <c r="O7501" t="s">
        <v>4611</v>
      </c>
      <c r="P7501" t="s">
        <v>4612</v>
      </c>
      <c r="Q7501" t="s">
        <v>4631</v>
      </c>
      <c r="R7501" t="s">
        <v>39</v>
      </c>
      <c r="S7501" t="s">
        <v>149</v>
      </c>
      <c r="T7501" t="s">
        <v>4632</v>
      </c>
      <c r="U7501" t="s">
        <v>151</v>
      </c>
      <c r="V7501" t="s">
        <v>135</v>
      </c>
      <c r="W7501" t="s">
        <v>3346</v>
      </c>
      <c r="X7501" t="s">
        <v>4613</v>
      </c>
      <c r="Z7501" s="94">
        <v>2369.776979171585</v>
      </c>
      <c r="AA7501" s="94">
        <v>0</v>
      </c>
      <c r="AB7501" s="94">
        <v>0</v>
      </c>
      <c r="AC7501">
        <f t="shared" si="234"/>
        <v>8000</v>
      </c>
      <c r="AD7501" t="str">
        <f t="shared" si="235"/>
        <v>322</v>
      </c>
    </row>
    <row r="7502" spans="1:30" hidden="1" x14ac:dyDescent="0.25">
      <c r="A7502" t="s">
        <v>701</v>
      </c>
      <c r="B7502" t="s">
        <v>4607</v>
      </c>
      <c r="C7502" t="s">
        <v>4608</v>
      </c>
      <c r="D7502" t="s">
        <v>4629</v>
      </c>
      <c r="E7502" t="s">
        <v>4606</v>
      </c>
      <c r="F7502" t="s">
        <v>3181</v>
      </c>
      <c r="G7502" t="s">
        <v>4630</v>
      </c>
      <c r="H7502" t="s">
        <v>143</v>
      </c>
      <c r="I7502" t="s">
        <v>124</v>
      </c>
      <c r="J7502" t="s">
        <v>411</v>
      </c>
      <c r="K7502" t="s">
        <v>4610</v>
      </c>
      <c r="N7502" t="s">
        <v>705</v>
      </c>
      <c r="O7502" t="s">
        <v>4611</v>
      </c>
      <c r="P7502" t="s">
        <v>4612</v>
      </c>
      <c r="Q7502" t="s">
        <v>4631</v>
      </c>
      <c r="R7502" t="s">
        <v>39</v>
      </c>
      <c r="S7502" t="s">
        <v>149</v>
      </c>
      <c r="T7502" t="s">
        <v>4632</v>
      </c>
      <c r="U7502" t="s">
        <v>151</v>
      </c>
      <c r="V7502" t="s">
        <v>135</v>
      </c>
      <c r="W7502" t="s">
        <v>3273</v>
      </c>
      <c r="X7502" t="s">
        <v>4613</v>
      </c>
      <c r="Z7502" s="94">
        <v>7813.1417291616008</v>
      </c>
      <c r="AA7502" s="94">
        <v>0</v>
      </c>
      <c r="AB7502" s="94">
        <v>0</v>
      </c>
      <c r="AC7502">
        <f t="shared" si="234"/>
        <v>8000</v>
      </c>
      <c r="AD7502" t="str">
        <f t="shared" si="235"/>
        <v>322</v>
      </c>
    </row>
    <row r="7503" spans="1:30" hidden="1" x14ac:dyDescent="0.25">
      <c r="A7503" t="s">
        <v>701</v>
      </c>
      <c r="B7503" t="s">
        <v>4607</v>
      </c>
      <c r="C7503" t="s">
        <v>4608</v>
      </c>
      <c r="D7503" t="s">
        <v>4629</v>
      </c>
      <c r="E7503" t="s">
        <v>4606</v>
      </c>
      <c r="F7503" t="s">
        <v>3181</v>
      </c>
      <c r="G7503" t="s">
        <v>4630</v>
      </c>
      <c r="H7503" t="s">
        <v>143</v>
      </c>
      <c r="I7503" t="s">
        <v>124</v>
      </c>
      <c r="J7503" t="s">
        <v>3181</v>
      </c>
      <c r="K7503" t="s">
        <v>4610</v>
      </c>
      <c r="N7503" t="s">
        <v>705</v>
      </c>
      <c r="O7503" t="s">
        <v>4611</v>
      </c>
      <c r="P7503" t="s">
        <v>4612</v>
      </c>
      <c r="Q7503" t="s">
        <v>4631</v>
      </c>
      <c r="R7503" t="s">
        <v>39</v>
      </c>
      <c r="S7503" t="s">
        <v>149</v>
      </c>
      <c r="T7503" t="s">
        <v>4632</v>
      </c>
      <c r="U7503" t="s">
        <v>151</v>
      </c>
      <c r="V7503" t="s">
        <v>135</v>
      </c>
      <c r="W7503" t="s">
        <v>4082</v>
      </c>
      <c r="X7503" t="s">
        <v>4613</v>
      </c>
      <c r="Z7503" s="94">
        <v>977.24895815108925</v>
      </c>
      <c r="AA7503" s="94">
        <v>0</v>
      </c>
      <c r="AB7503" s="94">
        <v>0</v>
      </c>
      <c r="AC7503">
        <f t="shared" si="234"/>
        <v>8000</v>
      </c>
      <c r="AD7503" t="str">
        <f t="shared" si="235"/>
        <v>322</v>
      </c>
    </row>
    <row r="7504" spans="1:30" hidden="1" x14ac:dyDescent="0.25">
      <c r="A7504" t="s">
        <v>701</v>
      </c>
      <c r="B7504" t="s">
        <v>4607</v>
      </c>
      <c r="C7504" t="s">
        <v>4608</v>
      </c>
      <c r="D7504" t="s">
        <v>4629</v>
      </c>
      <c r="E7504" t="s">
        <v>4606</v>
      </c>
      <c r="F7504" t="s">
        <v>3181</v>
      </c>
      <c r="G7504" t="s">
        <v>4630</v>
      </c>
      <c r="H7504" t="s">
        <v>143</v>
      </c>
      <c r="I7504" t="s">
        <v>124</v>
      </c>
      <c r="J7504" t="s">
        <v>1847</v>
      </c>
      <c r="K7504" t="s">
        <v>4610</v>
      </c>
      <c r="N7504" t="s">
        <v>705</v>
      </c>
      <c r="O7504" t="s">
        <v>4611</v>
      </c>
      <c r="P7504" t="s">
        <v>4612</v>
      </c>
      <c r="Q7504" t="s">
        <v>4631</v>
      </c>
      <c r="R7504" t="s">
        <v>39</v>
      </c>
      <c r="S7504" t="s">
        <v>149</v>
      </c>
      <c r="T7504" t="s">
        <v>4632</v>
      </c>
      <c r="U7504" t="s">
        <v>151</v>
      </c>
      <c r="V7504" t="s">
        <v>135</v>
      </c>
      <c r="W7504" t="s">
        <v>4417</v>
      </c>
      <c r="X7504" t="s">
        <v>4613</v>
      </c>
      <c r="Z7504" s="94">
        <v>385.70585427833896</v>
      </c>
      <c r="AA7504" s="94">
        <v>0</v>
      </c>
      <c r="AB7504" s="94">
        <v>0</v>
      </c>
      <c r="AC7504">
        <f t="shared" si="234"/>
        <v>8000</v>
      </c>
      <c r="AD7504" t="str">
        <f t="shared" si="235"/>
        <v>322</v>
      </c>
    </row>
    <row r="7505" spans="1:30" hidden="1" x14ac:dyDescent="0.25">
      <c r="A7505" t="s">
        <v>701</v>
      </c>
      <c r="B7505" t="s">
        <v>4607</v>
      </c>
      <c r="C7505" t="s">
        <v>4608</v>
      </c>
      <c r="D7505" t="s">
        <v>4629</v>
      </c>
      <c r="E7505" t="s">
        <v>4606</v>
      </c>
      <c r="F7505" t="s">
        <v>3181</v>
      </c>
      <c r="G7505" t="s">
        <v>4630</v>
      </c>
      <c r="H7505" t="s">
        <v>143</v>
      </c>
      <c r="I7505" t="s">
        <v>124</v>
      </c>
      <c r="J7505" t="s">
        <v>388</v>
      </c>
      <c r="K7505" t="s">
        <v>4610</v>
      </c>
      <c r="N7505" t="s">
        <v>705</v>
      </c>
      <c r="O7505" t="s">
        <v>4611</v>
      </c>
      <c r="P7505" t="s">
        <v>4612</v>
      </c>
      <c r="Q7505" t="s">
        <v>4631</v>
      </c>
      <c r="R7505" t="s">
        <v>39</v>
      </c>
      <c r="S7505" t="s">
        <v>149</v>
      </c>
      <c r="T7505" t="s">
        <v>4632</v>
      </c>
      <c r="U7505" t="s">
        <v>151</v>
      </c>
      <c r="V7505" t="s">
        <v>135</v>
      </c>
      <c r="W7505" t="s">
        <v>3203</v>
      </c>
      <c r="X7505" t="s">
        <v>4613</v>
      </c>
      <c r="Z7505" s="94">
        <v>5821.2826418635914</v>
      </c>
      <c r="AA7505" s="94">
        <v>0</v>
      </c>
      <c r="AB7505" s="94">
        <v>0</v>
      </c>
      <c r="AC7505">
        <f t="shared" si="234"/>
        <v>8000</v>
      </c>
      <c r="AD7505" t="str">
        <f t="shared" si="235"/>
        <v>322</v>
      </c>
    </row>
    <row r="7506" spans="1:30" hidden="1" x14ac:dyDescent="0.25">
      <c r="A7506" t="s">
        <v>701</v>
      </c>
      <c r="B7506" t="s">
        <v>4607</v>
      </c>
      <c r="C7506" t="s">
        <v>4608</v>
      </c>
      <c r="D7506" t="s">
        <v>4629</v>
      </c>
      <c r="E7506" t="s">
        <v>4606</v>
      </c>
      <c r="F7506" t="s">
        <v>3181</v>
      </c>
      <c r="G7506" t="s">
        <v>4630</v>
      </c>
      <c r="H7506" t="s">
        <v>143</v>
      </c>
      <c r="I7506" t="s">
        <v>124</v>
      </c>
      <c r="J7506" t="s">
        <v>143</v>
      </c>
      <c r="K7506" t="s">
        <v>4610</v>
      </c>
      <c r="N7506" t="s">
        <v>705</v>
      </c>
      <c r="O7506" t="s">
        <v>4611</v>
      </c>
      <c r="P7506" t="s">
        <v>4612</v>
      </c>
      <c r="Q7506" t="s">
        <v>4631</v>
      </c>
      <c r="R7506" t="s">
        <v>39</v>
      </c>
      <c r="S7506" t="s">
        <v>149</v>
      </c>
      <c r="T7506" t="s">
        <v>4632</v>
      </c>
      <c r="U7506" t="s">
        <v>151</v>
      </c>
      <c r="V7506" t="s">
        <v>135</v>
      </c>
      <c r="W7506" t="s">
        <v>3333</v>
      </c>
      <c r="X7506" t="s">
        <v>4613</v>
      </c>
      <c r="Z7506" s="94">
        <v>6476.6203837231214</v>
      </c>
      <c r="AA7506" s="94">
        <v>0</v>
      </c>
      <c r="AB7506" s="94">
        <v>0</v>
      </c>
      <c r="AC7506">
        <f t="shared" si="234"/>
        <v>8000</v>
      </c>
      <c r="AD7506" t="str">
        <f t="shared" si="235"/>
        <v>322</v>
      </c>
    </row>
    <row r="7507" spans="1:30" hidden="1" x14ac:dyDescent="0.25">
      <c r="A7507" t="s">
        <v>701</v>
      </c>
      <c r="B7507" t="s">
        <v>4607</v>
      </c>
      <c r="C7507" t="s">
        <v>4608</v>
      </c>
      <c r="D7507" t="s">
        <v>4629</v>
      </c>
      <c r="E7507" t="s">
        <v>4606</v>
      </c>
      <c r="F7507" t="s">
        <v>3181</v>
      </c>
      <c r="G7507" t="s">
        <v>4630</v>
      </c>
      <c r="H7507" t="s">
        <v>143</v>
      </c>
      <c r="I7507" t="s">
        <v>124</v>
      </c>
      <c r="J7507" t="s">
        <v>304</v>
      </c>
      <c r="K7507" t="s">
        <v>4610</v>
      </c>
      <c r="N7507" t="s">
        <v>705</v>
      </c>
      <c r="O7507" t="s">
        <v>4611</v>
      </c>
      <c r="P7507" t="s">
        <v>4612</v>
      </c>
      <c r="Q7507" t="s">
        <v>4631</v>
      </c>
      <c r="R7507" t="s">
        <v>39</v>
      </c>
      <c r="S7507" t="s">
        <v>149</v>
      </c>
      <c r="T7507" t="s">
        <v>4632</v>
      </c>
      <c r="U7507" t="s">
        <v>151</v>
      </c>
      <c r="V7507" t="s">
        <v>135</v>
      </c>
      <c r="W7507" t="s">
        <v>3188</v>
      </c>
      <c r="X7507" t="s">
        <v>4613</v>
      </c>
      <c r="Z7507" s="94">
        <v>25475.626547213549</v>
      </c>
      <c r="AA7507" s="94">
        <v>0</v>
      </c>
      <c r="AB7507" s="94">
        <v>0</v>
      </c>
      <c r="AC7507">
        <f t="shared" si="234"/>
        <v>8000</v>
      </c>
      <c r="AD7507" t="str">
        <f t="shared" si="235"/>
        <v>322</v>
      </c>
    </row>
    <row r="7508" spans="1:30" hidden="1" x14ac:dyDescent="0.25">
      <c r="A7508" t="s">
        <v>701</v>
      </c>
      <c r="B7508" t="s">
        <v>4607</v>
      </c>
      <c r="C7508" t="s">
        <v>4608</v>
      </c>
      <c r="D7508" t="s">
        <v>4629</v>
      </c>
      <c r="E7508" t="s">
        <v>4606</v>
      </c>
      <c r="F7508" t="s">
        <v>3181</v>
      </c>
      <c r="G7508" t="s">
        <v>4630</v>
      </c>
      <c r="H7508" t="s">
        <v>143</v>
      </c>
      <c r="I7508" t="s">
        <v>124</v>
      </c>
      <c r="J7508" t="s">
        <v>3342</v>
      </c>
      <c r="K7508" t="s">
        <v>4610</v>
      </c>
      <c r="N7508" t="s">
        <v>705</v>
      </c>
      <c r="O7508" t="s">
        <v>4611</v>
      </c>
      <c r="P7508" t="s">
        <v>4612</v>
      </c>
      <c r="Q7508" t="s">
        <v>4631</v>
      </c>
      <c r="R7508" t="s">
        <v>39</v>
      </c>
      <c r="S7508" t="s">
        <v>149</v>
      </c>
      <c r="T7508" t="s">
        <v>4632</v>
      </c>
      <c r="U7508" t="s">
        <v>151</v>
      </c>
      <c r="V7508" t="s">
        <v>135</v>
      </c>
      <c r="W7508" t="s">
        <v>3344</v>
      </c>
      <c r="X7508" t="s">
        <v>4613</v>
      </c>
      <c r="Z7508" s="94">
        <v>904.34205334161595</v>
      </c>
      <c r="AA7508" s="94">
        <v>0</v>
      </c>
      <c r="AB7508" s="94">
        <v>0</v>
      </c>
      <c r="AC7508">
        <f t="shared" si="234"/>
        <v>8000</v>
      </c>
      <c r="AD7508" t="str">
        <f t="shared" si="235"/>
        <v>322</v>
      </c>
    </row>
    <row r="7509" spans="1:30" hidden="1" x14ac:dyDescent="0.25">
      <c r="A7509" t="s">
        <v>701</v>
      </c>
      <c r="B7509" t="s">
        <v>4607</v>
      </c>
      <c r="C7509" t="s">
        <v>4608</v>
      </c>
      <c r="D7509" t="s">
        <v>4629</v>
      </c>
      <c r="E7509" t="s">
        <v>4606</v>
      </c>
      <c r="F7509" t="s">
        <v>3181</v>
      </c>
      <c r="G7509" t="s">
        <v>4630</v>
      </c>
      <c r="H7509" t="s">
        <v>143</v>
      </c>
      <c r="I7509" t="s">
        <v>124</v>
      </c>
      <c r="J7509" t="s">
        <v>538</v>
      </c>
      <c r="K7509" t="s">
        <v>4610</v>
      </c>
      <c r="N7509" t="s">
        <v>705</v>
      </c>
      <c r="O7509" t="s">
        <v>4611</v>
      </c>
      <c r="P7509" t="s">
        <v>4612</v>
      </c>
      <c r="Q7509" t="s">
        <v>4631</v>
      </c>
      <c r="R7509" t="s">
        <v>39</v>
      </c>
      <c r="S7509" t="s">
        <v>149</v>
      </c>
      <c r="T7509" t="s">
        <v>4632</v>
      </c>
      <c r="U7509" t="s">
        <v>151</v>
      </c>
      <c r="V7509" t="s">
        <v>135</v>
      </c>
      <c r="W7509" t="s">
        <v>3192</v>
      </c>
      <c r="X7509" t="s">
        <v>4613</v>
      </c>
      <c r="Z7509" s="94">
        <v>16907.683921200933</v>
      </c>
      <c r="AA7509" s="94">
        <v>0</v>
      </c>
      <c r="AB7509" s="94">
        <v>0</v>
      </c>
      <c r="AC7509">
        <f t="shared" si="234"/>
        <v>8000</v>
      </c>
      <c r="AD7509" t="str">
        <f t="shared" si="235"/>
        <v>322</v>
      </c>
    </row>
    <row r="7510" spans="1:30" hidden="1" x14ac:dyDescent="0.25">
      <c r="A7510" t="s">
        <v>701</v>
      </c>
      <c r="B7510" t="s">
        <v>4607</v>
      </c>
      <c r="C7510" t="s">
        <v>4608</v>
      </c>
      <c r="D7510" t="s">
        <v>4629</v>
      </c>
      <c r="E7510" t="s">
        <v>4606</v>
      </c>
      <c r="F7510" t="s">
        <v>3181</v>
      </c>
      <c r="G7510" t="s">
        <v>4630</v>
      </c>
      <c r="H7510" t="s">
        <v>143</v>
      </c>
      <c r="I7510" t="s">
        <v>124</v>
      </c>
      <c r="J7510" t="s">
        <v>3348</v>
      </c>
      <c r="K7510" t="s">
        <v>4610</v>
      </c>
      <c r="N7510" t="s">
        <v>705</v>
      </c>
      <c r="O7510" t="s">
        <v>4611</v>
      </c>
      <c r="P7510" t="s">
        <v>4612</v>
      </c>
      <c r="Q7510" t="s">
        <v>4631</v>
      </c>
      <c r="R7510" t="s">
        <v>39</v>
      </c>
      <c r="S7510" t="s">
        <v>149</v>
      </c>
      <c r="T7510" t="s">
        <v>4632</v>
      </c>
      <c r="U7510" t="s">
        <v>151</v>
      </c>
      <c r="V7510" t="s">
        <v>135</v>
      </c>
      <c r="W7510" t="s">
        <v>3350</v>
      </c>
      <c r="X7510" t="s">
        <v>4613</v>
      </c>
      <c r="Z7510" s="94">
        <v>2089.3314005486413</v>
      </c>
      <c r="AA7510" s="94">
        <v>0</v>
      </c>
      <c r="AB7510" s="94">
        <v>0</v>
      </c>
      <c r="AC7510">
        <f t="shared" si="234"/>
        <v>8000</v>
      </c>
      <c r="AD7510" t="str">
        <f t="shared" si="235"/>
        <v>322</v>
      </c>
    </row>
    <row r="7511" spans="1:30" hidden="1" x14ac:dyDescent="0.25">
      <c r="A7511" t="s">
        <v>701</v>
      </c>
      <c r="B7511" t="s">
        <v>4607</v>
      </c>
      <c r="C7511" t="s">
        <v>4608</v>
      </c>
      <c r="D7511" t="s">
        <v>4629</v>
      </c>
      <c r="E7511" t="s">
        <v>4606</v>
      </c>
      <c r="F7511" t="s">
        <v>3181</v>
      </c>
      <c r="G7511" t="s">
        <v>4630</v>
      </c>
      <c r="H7511" t="s">
        <v>143</v>
      </c>
      <c r="I7511" t="s">
        <v>124</v>
      </c>
      <c r="J7511" t="s">
        <v>4367</v>
      </c>
      <c r="K7511" t="s">
        <v>4610</v>
      </c>
      <c r="N7511" t="s">
        <v>705</v>
      </c>
      <c r="O7511" t="s">
        <v>4611</v>
      </c>
      <c r="P7511" t="s">
        <v>4612</v>
      </c>
      <c r="Q7511" t="s">
        <v>4631</v>
      </c>
      <c r="R7511" t="s">
        <v>39</v>
      </c>
      <c r="S7511" t="s">
        <v>149</v>
      </c>
      <c r="T7511" t="s">
        <v>4632</v>
      </c>
      <c r="U7511" t="s">
        <v>151</v>
      </c>
      <c r="V7511" t="s">
        <v>135</v>
      </c>
      <c r="W7511" t="s">
        <v>4369</v>
      </c>
      <c r="X7511" t="s">
        <v>4613</v>
      </c>
      <c r="Z7511" s="94">
        <v>178.36889570733433</v>
      </c>
      <c r="AA7511" s="94">
        <v>0</v>
      </c>
      <c r="AB7511" s="94">
        <v>0</v>
      </c>
      <c r="AC7511">
        <f t="shared" si="234"/>
        <v>8000</v>
      </c>
      <c r="AD7511" t="str">
        <f t="shared" si="235"/>
        <v>322</v>
      </c>
    </row>
    <row r="7512" spans="1:30" hidden="1" x14ac:dyDescent="0.25">
      <c r="A7512" t="s">
        <v>701</v>
      </c>
      <c r="B7512" t="s">
        <v>4607</v>
      </c>
      <c r="C7512" t="s">
        <v>4608</v>
      </c>
      <c r="D7512" t="s">
        <v>4629</v>
      </c>
      <c r="E7512" t="s">
        <v>4606</v>
      </c>
      <c r="F7512" t="s">
        <v>3181</v>
      </c>
      <c r="G7512" t="s">
        <v>4630</v>
      </c>
      <c r="H7512" t="s">
        <v>143</v>
      </c>
      <c r="I7512" t="s">
        <v>124</v>
      </c>
      <c r="J7512" t="s">
        <v>3358</v>
      </c>
      <c r="K7512" t="s">
        <v>4610</v>
      </c>
      <c r="N7512" t="s">
        <v>705</v>
      </c>
      <c r="O7512" t="s">
        <v>4611</v>
      </c>
      <c r="P7512" t="s">
        <v>4612</v>
      </c>
      <c r="Q7512" t="s">
        <v>4631</v>
      </c>
      <c r="R7512" t="s">
        <v>39</v>
      </c>
      <c r="S7512" t="s">
        <v>149</v>
      </c>
      <c r="T7512" t="s">
        <v>4632</v>
      </c>
      <c r="U7512" t="s">
        <v>151</v>
      </c>
      <c r="V7512" t="s">
        <v>135</v>
      </c>
      <c r="W7512" t="s">
        <v>3360</v>
      </c>
      <c r="X7512" t="s">
        <v>4613</v>
      </c>
      <c r="Z7512" s="94">
        <v>1704.3271645049656</v>
      </c>
      <c r="AA7512" s="94">
        <v>0</v>
      </c>
      <c r="AB7512" s="94">
        <v>0</v>
      </c>
      <c r="AC7512">
        <f t="shared" si="234"/>
        <v>8000</v>
      </c>
      <c r="AD7512" t="str">
        <f t="shared" si="235"/>
        <v>322</v>
      </c>
    </row>
    <row r="7513" spans="1:30" hidden="1" x14ac:dyDescent="0.25">
      <c r="A7513" t="s">
        <v>701</v>
      </c>
      <c r="B7513" t="s">
        <v>4607</v>
      </c>
      <c r="C7513" t="s">
        <v>4608</v>
      </c>
      <c r="D7513" t="s">
        <v>4629</v>
      </c>
      <c r="E7513" t="s">
        <v>4606</v>
      </c>
      <c r="F7513" t="s">
        <v>3181</v>
      </c>
      <c r="G7513" t="s">
        <v>4630</v>
      </c>
      <c r="H7513" t="s">
        <v>143</v>
      </c>
      <c r="I7513" t="s">
        <v>124</v>
      </c>
      <c r="J7513" t="s">
        <v>431</v>
      </c>
      <c r="K7513" t="s">
        <v>4610</v>
      </c>
      <c r="N7513" t="s">
        <v>705</v>
      </c>
      <c r="O7513" t="s">
        <v>4611</v>
      </c>
      <c r="P7513" t="s">
        <v>4612</v>
      </c>
      <c r="Q7513" t="s">
        <v>4631</v>
      </c>
      <c r="R7513" t="s">
        <v>39</v>
      </c>
      <c r="S7513" t="s">
        <v>149</v>
      </c>
      <c r="T7513" t="s">
        <v>4632</v>
      </c>
      <c r="U7513" t="s">
        <v>151</v>
      </c>
      <c r="V7513" t="s">
        <v>135</v>
      </c>
      <c r="W7513" t="s">
        <v>3309</v>
      </c>
      <c r="X7513" t="s">
        <v>4613</v>
      </c>
      <c r="Z7513" s="94">
        <v>1559.8376593039461</v>
      </c>
      <c r="AA7513" s="94">
        <v>0</v>
      </c>
      <c r="AB7513" s="94">
        <v>0</v>
      </c>
      <c r="AC7513">
        <f t="shared" si="234"/>
        <v>8000</v>
      </c>
      <c r="AD7513" t="str">
        <f t="shared" si="235"/>
        <v>322</v>
      </c>
    </row>
    <row r="7514" spans="1:30" hidden="1" x14ac:dyDescent="0.25">
      <c r="A7514" t="s">
        <v>701</v>
      </c>
      <c r="B7514" t="s">
        <v>4607</v>
      </c>
      <c r="C7514" t="s">
        <v>4608</v>
      </c>
      <c r="D7514" t="s">
        <v>4629</v>
      </c>
      <c r="E7514" t="s">
        <v>4606</v>
      </c>
      <c r="F7514" t="s">
        <v>3181</v>
      </c>
      <c r="G7514" t="s">
        <v>4630</v>
      </c>
      <c r="H7514" t="s">
        <v>143</v>
      </c>
      <c r="I7514" t="s">
        <v>124</v>
      </c>
      <c r="J7514" t="s">
        <v>3251</v>
      </c>
      <c r="K7514" t="s">
        <v>4610</v>
      </c>
      <c r="N7514" t="s">
        <v>705</v>
      </c>
      <c r="O7514" t="s">
        <v>4611</v>
      </c>
      <c r="P7514" t="s">
        <v>4612</v>
      </c>
      <c r="Q7514" t="s">
        <v>4631</v>
      </c>
      <c r="R7514" t="s">
        <v>39</v>
      </c>
      <c r="S7514" t="s">
        <v>149</v>
      </c>
      <c r="T7514" t="s">
        <v>4632</v>
      </c>
      <c r="U7514" t="s">
        <v>151</v>
      </c>
      <c r="V7514" t="s">
        <v>135</v>
      </c>
      <c r="W7514" t="s">
        <v>3253</v>
      </c>
      <c r="X7514" t="s">
        <v>4613</v>
      </c>
      <c r="Z7514" s="94">
        <v>32856.948563623555</v>
      </c>
      <c r="AA7514" s="94">
        <v>0</v>
      </c>
      <c r="AB7514" s="94">
        <v>0</v>
      </c>
      <c r="AC7514">
        <f t="shared" si="234"/>
        <v>8000</v>
      </c>
      <c r="AD7514" t="str">
        <f t="shared" si="235"/>
        <v>322</v>
      </c>
    </row>
    <row r="7515" spans="1:30" hidden="1" x14ac:dyDescent="0.25">
      <c r="A7515" t="s">
        <v>701</v>
      </c>
      <c r="B7515" t="s">
        <v>4607</v>
      </c>
      <c r="C7515" t="s">
        <v>4608</v>
      </c>
      <c r="D7515" t="s">
        <v>4629</v>
      </c>
      <c r="E7515" t="s">
        <v>4606</v>
      </c>
      <c r="F7515" t="s">
        <v>3181</v>
      </c>
      <c r="G7515" t="s">
        <v>4630</v>
      </c>
      <c r="H7515" t="s">
        <v>143</v>
      </c>
      <c r="I7515" t="s">
        <v>124</v>
      </c>
      <c r="J7515" t="s">
        <v>4386</v>
      </c>
      <c r="K7515" t="s">
        <v>4610</v>
      </c>
      <c r="N7515" t="s">
        <v>705</v>
      </c>
      <c r="O7515" t="s">
        <v>4611</v>
      </c>
      <c r="P7515" t="s">
        <v>4612</v>
      </c>
      <c r="Q7515" t="s">
        <v>4631</v>
      </c>
      <c r="R7515" t="s">
        <v>39</v>
      </c>
      <c r="S7515" t="s">
        <v>149</v>
      </c>
      <c r="T7515" t="s">
        <v>4632</v>
      </c>
      <c r="U7515" t="s">
        <v>151</v>
      </c>
      <c r="V7515" t="s">
        <v>135</v>
      </c>
      <c r="W7515" t="s">
        <v>4388</v>
      </c>
      <c r="X7515" t="s">
        <v>4613</v>
      </c>
      <c r="Z7515" s="94">
        <v>456.42897233242212</v>
      </c>
      <c r="AA7515" s="94">
        <v>0</v>
      </c>
      <c r="AB7515" s="94">
        <v>0</v>
      </c>
      <c r="AC7515">
        <f t="shared" si="234"/>
        <v>8000</v>
      </c>
      <c r="AD7515" t="str">
        <f t="shared" si="235"/>
        <v>322</v>
      </c>
    </row>
    <row r="7516" spans="1:30" hidden="1" x14ac:dyDescent="0.25">
      <c r="A7516" t="s">
        <v>701</v>
      </c>
      <c r="B7516" t="s">
        <v>4607</v>
      </c>
      <c r="C7516" t="s">
        <v>4608</v>
      </c>
      <c r="D7516" t="s">
        <v>4629</v>
      </c>
      <c r="E7516" t="s">
        <v>4606</v>
      </c>
      <c r="F7516" t="s">
        <v>3181</v>
      </c>
      <c r="G7516" t="s">
        <v>4630</v>
      </c>
      <c r="H7516" t="s">
        <v>143</v>
      </c>
      <c r="I7516" t="s">
        <v>124</v>
      </c>
      <c r="J7516" t="s">
        <v>3137</v>
      </c>
      <c r="K7516" t="s">
        <v>4610</v>
      </c>
      <c r="N7516" t="s">
        <v>705</v>
      </c>
      <c r="O7516" t="s">
        <v>4611</v>
      </c>
      <c r="P7516" t="s">
        <v>4612</v>
      </c>
      <c r="Q7516" t="s">
        <v>4631</v>
      </c>
      <c r="R7516" t="s">
        <v>39</v>
      </c>
      <c r="S7516" t="s">
        <v>149</v>
      </c>
      <c r="T7516" t="s">
        <v>4632</v>
      </c>
      <c r="U7516" t="s">
        <v>151</v>
      </c>
      <c r="V7516" t="s">
        <v>135</v>
      </c>
      <c r="W7516" t="s">
        <v>4395</v>
      </c>
      <c r="X7516" t="s">
        <v>4613</v>
      </c>
      <c r="Z7516" s="94">
        <v>686.76146854452361</v>
      </c>
      <c r="AA7516" s="94">
        <v>0</v>
      </c>
      <c r="AB7516" s="94">
        <v>0</v>
      </c>
      <c r="AC7516">
        <f t="shared" si="234"/>
        <v>8000</v>
      </c>
      <c r="AD7516" t="str">
        <f t="shared" si="235"/>
        <v>322</v>
      </c>
    </row>
    <row r="7517" spans="1:30" hidden="1" x14ac:dyDescent="0.25">
      <c r="A7517" t="s">
        <v>701</v>
      </c>
      <c r="B7517" t="s">
        <v>4607</v>
      </c>
      <c r="C7517" t="s">
        <v>4608</v>
      </c>
      <c r="D7517" t="s">
        <v>4629</v>
      </c>
      <c r="E7517" t="s">
        <v>4606</v>
      </c>
      <c r="F7517" t="s">
        <v>3181</v>
      </c>
      <c r="G7517" t="s">
        <v>4630</v>
      </c>
      <c r="H7517" t="s">
        <v>143</v>
      </c>
      <c r="I7517" t="s">
        <v>124</v>
      </c>
      <c r="J7517" t="s">
        <v>2124</v>
      </c>
      <c r="K7517" t="s">
        <v>4610</v>
      </c>
      <c r="N7517" t="s">
        <v>705</v>
      </c>
      <c r="O7517" t="s">
        <v>4611</v>
      </c>
      <c r="P7517" t="s">
        <v>4612</v>
      </c>
      <c r="Q7517" t="s">
        <v>4631</v>
      </c>
      <c r="R7517" t="s">
        <v>39</v>
      </c>
      <c r="S7517" t="s">
        <v>149</v>
      </c>
      <c r="T7517" t="s">
        <v>4632</v>
      </c>
      <c r="U7517" t="s">
        <v>151</v>
      </c>
      <c r="V7517" t="s">
        <v>135</v>
      </c>
      <c r="W7517" t="s">
        <v>4410</v>
      </c>
      <c r="X7517" t="s">
        <v>4613</v>
      </c>
      <c r="Z7517" s="94">
        <v>804.54562968866276</v>
      </c>
      <c r="AA7517" s="94">
        <v>0</v>
      </c>
      <c r="AB7517" s="94">
        <v>0</v>
      </c>
      <c r="AC7517">
        <f t="shared" si="234"/>
        <v>8000</v>
      </c>
      <c r="AD7517" t="str">
        <f t="shared" si="235"/>
        <v>322</v>
      </c>
    </row>
    <row r="7518" spans="1:30" hidden="1" x14ac:dyDescent="0.25">
      <c r="A7518" t="s">
        <v>701</v>
      </c>
      <c r="B7518" t="s">
        <v>4607</v>
      </c>
      <c r="C7518" t="s">
        <v>4608</v>
      </c>
      <c r="D7518" t="s">
        <v>4629</v>
      </c>
      <c r="E7518" t="s">
        <v>4606</v>
      </c>
      <c r="F7518" t="s">
        <v>3181</v>
      </c>
      <c r="G7518" t="s">
        <v>4630</v>
      </c>
      <c r="H7518" t="s">
        <v>143</v>
      </c>
      <c r="I7518" t="s">
        <v>124</v>
      </c>
      <c r="J7518" t="s">
        <v>3207</v>
      </c>
      <c r="K7518" t="s">
        <v>4610</v>
      </c>
      <c r="N7518" t="s">
        <v>705</v>
      </c>
      <c r="O7518" t="s">
        <v>4611</v>
      </c>
      <c r="P7518" t="s">
        <v>4612</v>
      </c>
      <c r="Q7518" t="s">
        <v>4631</v>
      </c>
      <c r="R7518" t="s">
        <v>39</v>
      </c>
      <c r="S7518" t="s">
        <v>149</v>
      </c>
      <c r="T7518" t="s">
        <v>4632</v>
      </c>
      <c r="U7518" t="s">
        <v>151</v>
      </c>
      <c r="V7518" t="s">
        <v>135</v>
      </c>
      <c r="W7518" t="s">
        <v>4400</v>
      </c>
      <c r="X7518" t="s">
        <v>4613</v>
      </c>
      <c r="Z7518" s="94">
        <v>897.67668011231217</v>
      </c>
      <c r="AA7518" s="94">
        <v>0</v>
      </c>
      <c r="AB7518" s="94">
        <v>0</v>
      </c>
      <c r="AC7518">
        <f t="shared" si="234"/>
        <v>8000</v>
      </c>
      <c r="AD7518" t="str">
        <f t="shared" si="235"/>
        <v>322</v>
      </c>
    </row>
    <row r="7519" spans="1:30" hidden="1" x14ac:dyDescent="0.25">
      <c r="A7519" t="s">
        <v>701</v>
      </c>
      <c r="B7519" t="s">
        <v>4607</v>
      </c>
      <c r="C7519" t="s">
        <v>4608</v>
      </c>
      <c r="D7519" t="s">
        <v>4629</v>
      </c>
      <c r="E7519" t="s">
        <v>4606</v>
      </c>
      <c r="F7519" t="s">
        <v>3181</v>
      </c>
      <c r="G7519" t="s">
        <v>4630</v>
      </c>
      <c r="H7519" t="s">
        <v>143</v>
      </c>
      <c r="I7519" t="s">
        <v>124</v>
      </c>
      <c r="J7519" t="s">
        <v>1404</v>
      </c>
      <c r="K7519" t="s">
        <v>4610</v>
      </c>
      <c r="N7519" t="s">
        <v>705</v>
      </c>
      <c r="O7519" t="s">
        <v>4611</v>
      </c>
      <c r="P7519" t="s">
        <v>4612</v>
      </c>
      <c r="Q7519" t="s">
        <v>4631</v>
      </c>
      <c r="R7519" t="s">
        <v>39</v>
      </c>
      <c r="S7519" t="s">
        <v>149</v>
      </c>
      <c r="T7519" t="s">
        <v>4632</v>
      </c>
      <c r="U7519" t="s">
        <v>151</v>
      </c>
      <c r="V7519" t="s">
        <v>135</v>
      </c>
      <c r="W7519" t="s">
        <v>1406</v>
      </c>
      <c r="X7519" t="s">
        <v>4613</v>
      </c>
      <c r="Z7519" s="94">
        <v>7623.5732523834504</v>
      </c>
      <c r="AA7519" s="94">
        <v>0</v>
      </c>
      <c r="AB7519" s="94">
        <v>0</v>
      </c>
      <c r="AC7519">
        <f t="shared" si="234"/>
        <v>8000</v>
      </c>
      <c r="AD7519" t="str">
        <f t="shared" si="235"/>
        <v>322</v>
      </c>
    </row>
    <row r="7520" spans="1:30" hidden="1" x14ac:dyDescent="0.25">
      <c r="A7520" t="s">
        <v>701</v>
      </c>
      <c r="B7520" t="s">
        <v>4607</v>
      </c>
      <c r="C7520" t="s">
        <v>4608</v>
      </c>
      <c r="D7520" t="s">
        <v>4629</v>
      </c>
      <c r="E7520" t="s">
        <v>4606</v>
      </c>
      <c r="F7520" t="s">
        <v>3181</v>
      </c>
      <c r="G7520" t="s">
        <v>4630</v>
      </c>
      <c r="H7520" t="s">
        <v>143</v>
      </c>
      <c r="I7520" t="s">
        <v>124</v>
      </c>
      <c r="J7520" t="s">
        <v>3339</v>
      </c>
      <c r="K7520" t="s">
        <v>4610</v>
      </c>
      <c r="N7520" t="s">
        <v>705</v>
      </c>
      <c r="O7520" t="s">
        <v>4611</v>
      </c>
      <c r="P7520" t="s">
        <v>4612</v>
      </c>
      <c r="Q7520" t="s">
        <v>4631</v>
      </c>
      <c r="R7520" t="s">
        <v>39</v>
      </c>
      <c r="S7520" t="s">
        <v>149</v>
      </c>
      <c r="T7520" t="s">
        <v>4632</v>
      </c>
      <c r="U7520" t="s">
        <v>151</v>
      </c>
      <c r="V7520" t="s">
        <v>135</v>
      </c>
      <c r="W7520" t="s">
        <v>3341</v>
      </c>
      <c r="X7520" t="s">
        <v>4613</v>
      </c>
      <c r="Z7520" s="94">
        <v>1444.4126894738633</v>
      </c>
      <c r="AA7520" s="94">
        <v>0</v>
      </c>
      <c r="AB7520" s="94">
        <v>0</v>
      </c>
      <c r="AC7520">
        <f t="shared" si="234"/>
        <v>8000</v>
      </c>
      <c r="AD7520" t="str">
        <f t="shared" si="235"/>
        <v>322</v>
      </c>
    </row>
    <row r="7521" spans="1:30" hidden="1" x14ac:dyDescent="0.25">
      <c r="A7521" t="s">
        <v>701</v>
      </c>
      <c r="B7521" t="s">
        <v>4607</v>
      </c>
      <c r="C7521" t="s">
        <v>4608</v>
      </c>
      <c r="D7521" t="s">
        <v>4629</v>
      </c>
      <c r="E7521" t="s">
        <v>4606</v>
      </c>
      <c r="F7521" t="s">
        <v>3181</v>
      </c>
      <c r="G7521" t="s">
        <v>4630</v>
      </c>
      <c r="H7521" t="s">
        <v>143</v>
      </c>
      <c r="I7521" t="s">
        <v>124</v>
      </c>
      <c r="J7521" t="s">
        <v>389</v>
      </c>
      <c r="K7521" t="s">
        <v>4610</v>
      </c>
      <c r="N7521" t="s">
        <v>705</v>
      </c>
      <c r="O7521" t="s">
        <v>4611</v>
      </c>
      <c r="P7521" t="s">
        <v>4612</v>
      </c>
      <c r="Q7521" t="s">
        <v>4631</v>
      </c>
      <c r="R7521" t="s">
        <v>39</v>
      </c>
      <c r="S7521" t="s">
        <v>149</v>
      </c>
      <c r="T7521" t="s">
        <v>4632</v>
      </c>
      <c r="U7521" t="s">
        <v>151</v>
      </c>
      <c r="V7521" t="s">
        <v>135</v>
      </c>
      <c r="W7521" t="s">
        <v>3282</v>
      </c>
      <c r="X7521" t="s">
        <v>4613</v>
      </c>
      <c r="Z7521" s="94">
        <v>6072.0673096161336</v>
      </c>
      <c r="AA7521" s="94">
        <v>0</v>
      </c>
      <c r="AB7521" s="94">
        <v>0</v>
      </c>
      <c r="AC7521">
        <f t="shared" si="234"/>
        <v>8000</v>
      </c>
      <c r="AD7521" t="str">
        <f t="shared" si="235"/>
        <v>322</v>
      </c>
    </row>
    <row r="7522" spans="1:30" hidden="1" x14ac:dyDescent="0.25">
      <c r="A7522" t="s">
        <v>701</v>
      </c>
      <c r="B7522" t="s">
        <v>4607</v>
      </c>
      <c r="C7522" t="s">
        <v>4608</v>
      </c>
      <c r="D7522" t="s">
        <v>4629</v>
      </c>
      <c r="E7522" t="s">
        <v>4606</v>
      </c>
      <c r="F7522" t="s">
        <v>3181</v>
      </c>
      <c r="G7522" t="s">
        <v>4630</v>
      </c>
      <c r="H7522" t="s">
        <v>143</v>
      </c>
      <c r="I7522" t="s">
        <v>124</v>
      </c>
      <c r="J7522" t="s">
        <v>3373</v>
      </c>
      <c r="K7522" t="s">
        <v>4610</v>
      </c>
      <c r="N7522" t="s">
        <v>705</v>
      </c>
      <c r="O7522" t="s">
        <v>4611</v>
      </c>
      <c r="P7522" t="s">
        <v>4612</v>
      </c>
      <c r="Q7522" t="s">
        <v>4631</v>
      </c>
      <c r="R7522" t="s">
        <v>39</v>
      </c>
      <c r="S7522" t="s">
        <v>149</v>
      </c>
      <c r="T7522" t="s">
        <v>4632</v>
      </c>
      <c r="U7522" t="s">
        <v>151</v>
      </c>
      <c r="V7522" t="s">
        <v>135</v>
      </c>
      <c r="W7522" t="s">
        <v>3375</v>
      </c>
      <c r="X7522" t="s">
        <v>4613</v>
      </c>
      <c r="Z7522" s="94">
        <v>1316.1481059494376</v>
      </c>
      <c r="AA7522" s="94">
        <v>0</v>
      </c>
      <c r="AB7522" s="94">
        <v>0</v>
      </c>
      <c r="AC7522">
        <f t="shared" si="234"/>
        <v>8000</v>
      </c>
      <c r="AD7522" t="str">
        <f t="shared" si="235"/>
        <v>322</v>
      </c>
    </row>
    <row r="7523" spans="1:30" hidden="1" x14ac:dyDescent="0.25">
      <c r="A7523" t="s">
        <v>701</v>
      </c>
      <c r="B7523" t="s">
        <v>4607</v>
      </c>
      <c r="C7523" t="s">
        <v>4608</v>
      </c>
      <c r="D7523" t="s">
        <v>4629</v>
      </c>
      <c r="E7523" t="s">
        <v>4606</v>
      </c>
      <c r="F7523" t="s">
        <v>3181</v>
      </c>
      <c r="G7523" t="s">
        <v>4630</v>
      </c>
      <c r="H7523" t="s">
        <v>143</v>
      </c>
      <c r="I7523" t="s">
        <v>124</v>
      </c>
      <c r="J7523" t="s">
        <v>3376</v>
      </c>
      <c r="K7523" t="s">
        <v>4610</v>
      </c>
      <c r="N7523" t="s">
        <v>705</v>
      </c>
      <c r="O7523" t="s">
        <v>4611</v>
      </c>
      <c r="P7523" t="s">
        <v>4612</v>
      </c>
      <c r="Q7523" t="s">
        <v>4631</v>
      </c>
      <c r="R7523" t="s">
        <v>39</v>
      </c>
      <c r="S7523" t="s">
        <v>149</v>
      </c>
      <c r="T7523" t="s">
        <v>4632</v>
      </c>
      <c r="U7523" t="s">
        <v>151</v>
      </c>
      <c r="V7523" t="s">
        <v>135</v>
      </c>
      <c r="W7523" t="s">
        <v>3378</v>
      </c>
      <c r="X7523" t="s">
        <v>4613</v>
      </c>
      <c r="Z7523" s="94">
        <v>1230.5068301808215</v>
      </c>
      <c r="AA7523" s="94">
        <v>0</v>
      </c>
      <c r="AB7523" s="94">
        <v>0</v>
      </c>
      <c r="AC7523">
        <f t="shared" si="234"/>
        <v>8000</v>
      </c>
      <c r="AD7523" t="str">
        <f t="shared" si="235"/>
        <v>322</v>
      </c>
    </row>
    <row r="7524" spans="1:30" hidden="1" x14ac:dyDescent="0.25">
      <c r="A7524" t="s">
        <v>701</v>
      </c>
      <c r="B7524" t="s">
        <v>4607</v>
      </c>
      <c r="C7524" t="s">
        <v>4608</v>
      </c>
      <c r="D7524" t="s">
        <v>4629</v>
      </c>
      <c r="E7524" t="s">
        <v>4606</v>
      </c>
      <c r="F7524" t="s">
        <v>3181</v>
      </c>
      <c r="G7524" t="s">
        <v>4630</v>
      </c>
      <c r="H7524" t="s">
        <v>143</v>
      </c>
      <c r="I7524" t="s">
        <v>124</v>
      </c>
      <c r="J7524" t="s">
        <v>3702</v>
      </c>
      <c r="K7524" t="s">
        <v>4610</v>
      </c>
      <c r="N7524" t="s">
        <v>705</v>
      </c>
      <c r="O7524" t="s">
        <v>4611</v>
      </c>
      <c r="P7524" t="s">
        <v>4612</v>
      </c>
      <c r="Q7524" t="s">
        <v>4631</v>
      </c>
      <c r="R7524" t="s">
        <v>39</v>
      </c>
      <c r="S7524" t="s">
        <v>149</v>
      </c>
      <c r="T7524" t="s">
        <v>4632</v>
      </c>
      <c r="U7524" t="s">
        <v>151</v>
      </c>
      <c r="V7524" t="s">
        <v>135</v>
      </c>
      <c r="W7524" t="s">
        <v>4317</v>
      </c>
      <c r="X7524" t="s">
        <v>4613</v>
      </c>
      <c r="Z7524" s="94">
        <v>1262.6847964680771</v>
      </c>
      <c r="AA7524" s="94">
        <v>0</v>
      </c>
      <c r="AB7524" s="94">
        <v>0</v>
      </c>
      <c r="AC7524">
        <f t="shared" si="234"/>
        <v>8000</v>
      </c>
      <c r="AD7524" t="str">
        <f t="shared" si="235"/>
        <v>322</v>
      </c>
    </row>
    <row r="7525" spans="1:30" hidden="1" x14ac:dyDescent="0.25">
      <c r="A7525" t="s">
        <v>701</v>
      </c>
      <c r="B7525" t="s">
        <v>4607</v>
      </c>
      <c r="C7525" t="s">
        <v>4608</v>
      </c>
      <c r="D7525" t="s">
        <v>4629</v>
      </c>
      <c r="E7525" t="s">
        <v>4606</v>
      </c>
      <c r="F7525" t="s">
        <v>3181</v>
      </c>
      <c r="G7525" t="s">
        <v>4630</v>
      </c>
      <c r="H7525" t="s">
        <v>143</v>
      </c>
      <c r="I7525" t="s">
        <v>124</v>
      </c>
      <c r="J7525" t="s">
        <v>1307</v>
      </c>
      <c r="K7525" t="s">
        <v>4610</v>
      </c>
      <c r="N7525" t="s">
        <v>705</v>
      </c>
      <c r="O7525" t="s">
        <v>4611</v>
      </c>
      <c r="P7525" t="s">
        <v>4612</v>
      </c>
      <c r="Q7525" t="s">
        <v>4631</v>
      </c>
      <c r="R7525" t="s">
        <v>39</v>
      </c>
      <c r="S7525" t="s">
        <v>149</v>
      </c>
      <c r="T7525" t="s">
        <v>4632</v>
      </c>
      <c r="U7525" t="s">
        <v>151</v>
      </c>
      <c r="V7525" t="s">
        <v>135</v>
      </c>
      <c r="W7525" t="s">
        <v>3299</v>
      </c>
      <c r="X7525" t="s">
        <v>4613</v>
      </c>
      <c r="Z7525" s="94">
        <v>1603.4256921324177</v>
      </c>
      <c r="AA7525" s="94">
        <v>0</v>
      </c>
      <c r="AB7525" s="94">
        <v>0</v>
      </c>
      <c r="AC7525">
        <f t="shared" si="234"/>
        <v>8000</v>
      </c>
      <c r="AD7525" t="str">
        <f t="shared" si="235"/>
        <v>322</v>
      </c>
    </row>
    <row r="7526" spans="1:30" hidden="1" x14ac:dyDescent="0.25">
      <c r="A7526" t="s">
        <v>701</v>
      </c>
      <c r="B7526" t="s">
        <v>4607</v>
      </c>
      <c r="C7526" t="s">
        <v>4608</v>
      </c>
      <c r="D7526" t="s">
        <v>4629</v>
      </c>
      <c r="E7526" t="s">
        <v>4606</v>
      </c>
      <c r="F7526" t="s">
        <v>3181</v>
      </c>
      <c r="G7526" t="s">
        <v>4630</v>
      </c>
      <c r="H7526" t="s">
        <v>143</v>
      </c>
      <c r="I7526" t="s">
        <v>124</v>
      </c>
      <c r="J7526" t="s">
        <v>541</v>
      </c>
      <c r="K7526" t="s">
        <v>4610</v>
      </c>
      <c r="N7526" t="s">
        <v>705</v>
      </c>
      <c r="O7526" t="s">
        <v>4611</v>
      </c>
      <c r="P7526" t="s">
        <v>4612</v>
      </c>
      <c r="Q7526" t="s">
        <v>4631</v>
      </c>
      <c r="R7526" t="s">
        <v>39</v>
      </c>
      <c r="S7526" t="s">
        <v>149</v>
      </c>
      <c r="T7526" t="s">
        <v>4632</v>
      </c>
      <c r="U7526" t="s">
        <v>151</v>
      </c>
      <c r="V7526" t="s">
        <v>135</v>
      </c>
      <c r="W7526" t="s">
        <v>3271</v>
      </c>
      <c r="X7526" t="s">
        <v>4613</v>
      </c>
      <c r="Z7526" s="94">
        <v>4431.1664335247515</v>
      </c>
      <c r="AA7526" s="94">
        <v>0</v>
      </c>
      <c r="AB7526" s="94">
        <v>0</v>
      </c>
      <c r="AC7526">
        <f t="shared" si="234"/>
        <v>8000</v>
      </c>
      <c r="AD7526" t="str">
        <f t="shared" si="235"/>
        <v>322</v>
      </c>
    </row>
    <row r="7527" spans="1:30" hidden="1" x14ac:dyDescent="0.25">
      <c r="A7527" t="s">
        <v>701</v>
      </c>
      <c r="B7527" t="s">
        <v>4607</v>
      </c>
      <c r="C7527" t="s">
        <v>4608</v>
      </c>
      <c r="D7527" t="s">
        <v>4629</v>
      </c>
      <c r="E7527" t="s">
        <v>4606</v>
      </c>
      <c r="F7527" t="s">
        <v>3181</v>
      </c>
      <c r="G7527" t="s">
        <v>4630</v>
      </c>
      <c r="H7527" t="s">
        <v>143</v>
      </c>
      <c r="I7527" t="s">
        <v>124</v>
      </c>
      <c r="J7527" t="s">
        <v>1407</v>
      </c>
      <c r="K7527" t="s">
        <v>4610</v>
      </c>
      <c r="N7527" t="s">
        <v>705</v>
      </c>
      <c r="O7527" t="s">
        <v>4611</v>
      </c>
      <c r="P7527" t="s">
        <v>4612</v>
      </c>
      <c r="Q7527" t="s">
        <v>4631</v>
      </c>
      <c r="R7527" t="s">
        <v>39</v>
      </c>
      <c r="S7527" t="s">
        <v>149</v>
      </c>
      <c r="T7527" t="s">
        <v>4632</v>
      </c>
      <c r="U7527" t="s">
        <v>151</v>
      </c>
      <c r="V7527" t="s">
        <v>135</v>
      </c>
      <c r="W7527" t="s">
        <v>1408</v>
      </c>
      <c r="X7527" t="s">
        <v>4613</v>
      </c>
      <c r="Z7527" s="94">
        <v>94420.703671012452</v>
      </c>
      <c r="AA7527" s="94">
        <v>0</v>
      </c>
      <c r="AB7527" s="94">
        <v>0</v>
      </c>
      <c r="AC7527">
        <f t="shared" si="234"/>
        <v>8000</v>
      </c>
      <c r="AD7527" t="str">
        <f t="shared" si="235"/>
        <v>322</v>
      </c>
    </row>
    <row r="7528" spans="1:30" hidden="1" x14ac:dyDescent="0.25">
      <c r="A7528" t="s">
        <v>701</v>
      </c>
      <c r="B7528" t="s">
        <v>4607</v>
      </c>
      <c r="C7528" t="s">
        <v>4608</v>
      </c>
      <c r="D7528" t="s">
        <v>4629</v>
      </c>
      <c r="E7528" t="s">
        <v>4606</v>
      </c>
      <c r="F7528" t="s">
        <v>3181</v>
      </c>
      <c r="G7528" t="s">
        <v>4630</v>
      </c>
      <c r="H7528" t="s">
        <v>143</v>
      </c>
      <c r="I7528" t="s">
        <v>124</v>
      </c>
      <c r="J7528" t="s">
        <v>3367</v>
      </c>
      <c r="K7528" t="s">
        <v>4610</v>
      </c>
      <c r="N7528" t="s">
        <v>705</v>
      </c>
      <c r="O7528" t="s">
        <v>4611</v>
      </c>
      <c r="P7528" t="s">
        <v>4612</v>
      </c>
      <c r="Q7528" t="s">
        <v>4631</v>
      </c>
      <c r="R7528" t="s">
        <v>39</v>
      </c>
      <c r="S7528" t="s">
        <v>149</v>
      </c>
      <c r="T7528" t="s">
        <v>4632</v>
      </c>
      <c r="U7528" t="s">
        <v>151</v>
      </c>
      <c r="V7528" t="s">
        <v>135</v>
      </c>
      <c r="W7528" t="s">
        <v>3369</v>
      </c>
      <c r="X7528" t="s">
        <v>4613</v>
      </c>
      <c r="Z7528" s="94">
        <v>332.97047371544181</v>
      </c>
      <c r="AA7528" s="94">
        <v>0</v>
      </c>
      <c r="AB7528" s="94">
        <v>0</v>
      </c>
      <c r="AC7528">
        <f t="shared" si="234"/>
        <v>8000</v>
      </c>
      <c r="AD7528" t="str">
        <f t="shared" si="235"/>
        <v>322</v>
      </c>
    </row>
    <row r="7529" spans="1:30" hidden="1" x14ac:dyDescent="0.25">
      <c r="A7529" t="s">
        <v>701</v>
      </c>
      <c r="B7529" t="s">
        <v>4607</v>
      </c>
      <c r="C7529" t="s">
        <v>4608</v>
      </c>
      <c r="D7529" t="s">
        <v>4629</v>
      </c>
      <c r="E7529" t="s">
        <v>4606</v>
      </c>
      <c r="F7529" t="s">
        <v>3181</v>
      </c>
      <c r="G7529" t="s">
        <v>4630</v>
      </c>
      <c r="H7529" t="s">
        <v>143</v>
      </c>
      <c r="I7529" t="s">
        <v>124</v>
      </c>
      <c r="J7529" t="s">
        <v>3364</v>
      </c>
      <c r="K7529" t="s">
        <v>4610</v>
      </c>
      <c r="N7529" t="s">
        <v>705</v>
      </c>
      <c r="O7529" t="s">
        <v>4611</v>
      </c>
      <c r="P7529" t="s">
        <v>4612</v>
      </c>
      <c r="Q7529" t="s">
        <v>4631</v>
      </c>
      <c r="R7529" t="s">
        <v>39</v>
      </c>
      <c r="S7529" t="s">
        <v>149</v>
      </c>
      <c r="T7529" t="s">
        <v>4632</v>
      </c>
      <c r="U7529" t="s">
        <v>151</v>
      </c>
      <c r="V7529" t="s">
        <v>135</v>
      </c>
      <c r="W7529" t="s">
        <v>3366</v>
      </c>
      <c r="X7529" t="s">
        <v>4613</v>
      </c>
      <c r="Z7529" s="94">
        <v>1339.8452618251983</v>
      </c>
      <c r="AA7529" s="94">
        <v>0</v>
      </c>
      <c r="AB7529" s="94">
        <v>0</v>
      </c>
      <c r="AC7529">
        <f t="shared" si="234"/>
        <v>8000</v>
      </c>
      <c r="AD7529" t="str">
        <f t="shared" si="235"/>
        <v>322</v>
      </c>
    </row>
    <row r="7530" spans="1:30" hidden="1" x14ac:dyDescent="0.25">
      <c r="A7530" t="s">
        <v>701</v>
      </c>
      <c r="B7530" t="s">
        <v>4607</v>
      </c>
      <c r="C7530" t="s">
        <v>4608</v>
      </c>
      <c r="D7530" t="s">
        <v>4629</v>
      </c>
      <c r="E7530" t="s">
        <v>4606</v>
      </c>
      <c r="F7530" t="s">
        <v>3181</v>
      </c>
      <c r="G7530" t="s">
        <v>4630</v>
      </c>
      <c r="H7530" t="s">
        <v>143</v>
      </c>
      <c r="I7530" t="s">
        <v>124</v>
      </c>
      <c r="J7530" t="s">
        <v>4396</v>
      </c>
      <c r="K7530" t="s">
        <v>4610</v>
      </c>
      <c r="N7530" t="s">
        <v>705</v>
      </c>
      <c r="O7530" t="s">
        <v>4611</v>
      </c>
      <c r="P7530" t="s">
        <v>4612</v>
      </c>
      <c r="Q7530" t="s">
        <v>4631</v>
      </c>
      <c r="R7530" t="s">
        <v>39</v>
      </c>
      <c r="S7530" t="s">
        <v>149</v>
      </c>
      <c r="T7530" t="s">
        <v>4632</v>
      </c>
      <c r="U7530" t="s">
        <v>151</v>
      </c>
      <c r="V7530" t="s">
        <v>135</v>
      </c>
      <c r="W7530" t="s">
        <v>4398</v>
      </c>
      <c r="X7530" t="s">
        <v>4613</v>
      </c>
      <c r="Z7530" s="94">
        <v>647.76026492516519</v>
      </c>
      <c r="AA7530" s="94">
        <v>0</v>
      </c>
      <c r="AB7530" s="94">
        <v>0</v>
      </c>
      <c r="AC7530">
        <f t="shared" si="234"/>
        <v>8000</v>
      </c>
      <c r="AD7530" t="str">
        <f t="shared" si="235"/>
        <v>322</v>
      </c>
    </row>
    <row r="7531" spans="1:30" hidden="1" x14ac:dyDescent="0.25">
      <c r="A7531" t="s">
        <v>701</v>
      </c>
      <c r="B7531" t="s">
        <v>4607</v>
      </c>
      <c r="C7531" t="s">
        <v>4608</v>
      </c>
      <c r="D7531" t="s">
        <v>4629</v>
      </c>
      <c r="E7531" t="s">
        <v>4606</v>
      </c>
      <c r="F7531" t="s">
        <v>3181</v>
      </c>
      <c r="G7531" t="s">
        <v>4630</v>
      </c>
      <c r="H7531" t="s">
        <v>143</v>
      </c>
      <c r="I7531" t="s">
        <v>124</v>
      </c>
      <c r="J7531" t="s">
        <v>946</v>
      </c>
      <c r="K7531" t="s">
        <v>4610</v>
      </c>
      <c r="N7531" t="s">
        <v>705</v>
      </c>
      <c r="O7531" t="s">
        <v>4611</v>
      </c>
      <c r="P7531" t="s">
        <v>4612</v>
      </c>
      <c r="Q7531" t="s">
        <v>4631</v>
      </c>
      <c r="R7531" t="s">
        <v>39</v>
      </c>
      <c r="S7531" t="s">
        <v>149</v>
      </c>
      <c r="T7531" t="s">
        <v>4632</v>
      </c>
      <c r="U7531" t="s">
        <v>151</v>
      </c>
      <c r="V7531" t="s">
        <v>135</v>
      </c>
      <c r="W7531" t="s">
        <v>4392</v>
      </c>
      <c r="X7531" t="s">
        <v>4613</v>
      </c>
      <c r="Z7531" s="94">
        <v>1037.5267347366191</v>
      </c>
      <c r="AA7531" s="94">
        <v>0</v>
      </c>
      <c r="AB7531" s="94">
        <v>0</v>
      </c>
      <c r="AC7531">
        <f t="shared" si="234"/>
        <v>8000</v>
      </c>
      <c r="AD7531" t="str">
        <f t="shared" si="235"/>
        <v>322</v>
      </c>
    </row>
    <row r="7532" spans="1:30" hidden="1" x14ac:dyDescent="0.25">
      <c r="A7532" t="s">
        <v>701</v>
      </c>
      <c r="B7532" t="s">
        <v>4607</v>
      </c>
      <c r="C7532" t="s">
        <v>4608</v>
      </c>
      <c r="D7532" t="s">
        <v>4629</v>
      </c>
      <c r="E7532" t="s">
        <v>4606</v>
      </c>
      <c r="F7532" t="s">
        <v>3181</v>
      </c>
      <c r="G7532" t="s">
        <v>4630</v>
      </c>
      <c r="H7532" t="s">
        <v>143</v>
      </c>
      <c r="I7532" t="s">
        <v>124</v>
      </c>
      <c r="J7532" t="s">
        <v>2452</v>
      </c>
      <c r="K7532" t="s">
        <v>4610</v>
      </c>
      <c r="N7532" t="s">
        <v>705</v>
      </c>
      <c r="O7532" t="s">
        <v>4611</v>
      </c>
      <c r="P7532" t="s">
        <v>4612</v>
      </c>
      <c r="Q7532" t="s">
        <v>4631</v>
      </c>
      <c r="R7532" t="s">
        <v>39</v>
      </c>
      <c r="S7532" t="s">
        <v>149</v>
      </c>
      <c r="T7532" t="s">
        <v>4632</v>
      </c>
      <c r="U7532" t="s">
        <v>151</v>
      </c>
      <c r="V7532" t="s">
        <v>135</v>
      </c>
      <c r="W7532" t="s">
        <v>3354</v>
      </c>
      <c r="X7532" t="s">
        <v>4613</v>
      </c>
      <c r="Z7532" s="94">
        <v>2106.7753839079628</v>
      </c>
      <c r="AA7532" s="94">
        <v>0</v>
      </c>
      <c r="AB7532" s="94">
        <v>0</v>
      </c>
      <c r="AC7532">
        <f t="shared" si="234"/>
        <v>8000</v>
      </c>
      <c r="AD7532" t="str">
        <f t="shared" si="235"/>
        <v>322</v>
      </c>
    </row>
    <row r="7533" spans="1:30" hidden="1" x14ac:dyDescent="0.25">
      <c r="A7533" t="s">
        <v>701</v>
      </c>
      <c r="B7533" t="s">
        <v>4607</v>
      </c>
      <c r="C7533" t="s">
        <v>4608</v>
      </c>
      <c r="D7533" t="s">
        <v>4629</v>
      </c>
      <c r="E7533" t="s">
        <v>4606</v>
      </c>
      <c r="F7533" t="s">
        <v>3181</v>
      </c>
      <c r="G7533" t="s">
        <v>4630</v>
      </c>
      <c r="H7533" t="s">
        <v>143</v>
      </c>
      <c r="I7533" t="s">
        <v>124</v>
      </c>
      <c r="J7533" t="s">
        <v>1849</v>
      </c>
      <c r="K7533" t="s">
        <v>4610</v>
      </c>
      <c r="N7533" t="s">
        <v>705</v>
      </c>
      <c r="O7533" t="s">
        <v>4611</v>
      </c>
      <c r="P7533" t="s">
        <v>4612</v>
      </c>
      <c r="Q7533" t="s">
        <v>4631</v>
      </c>
      <c r="R7533" t="s">
        <v>39</v>
      </c>
      <c r="S7533" t="s">
        <v>149</v>
      </c>
      <c r="T7533" t="s">
        <v>4632</v>
      </c>
      <c r="U7533" t="s">
        <v>151</v>
      </c>
      <c r="V7533" t="s">
        <v>135</v>
      </c>
      <c r="W7533" t="s">
        <v>3301</v>
      </c>
      <c r="X7533" t="s">
        <v>4613</v>
      </c>
      <c r="Z7533" s="94">
        <v>2597.443326091965</v>
      </c>
      <c r="AA7533" s="94">
        <v>0</v>
      </c>
      <c r="AB7533" s="94">
        <v>0</v>
      </c>
      <c r="AC7533">
        <f t="shared" si="234"/>
        <v>8000</v>
      </c>
      <c r="AD7533" t="str">
        <f t="shared" si="235"/>
        <v>322</v>
      </c>
    </row>
    <row r="7534" spans="1:30" hidden="1" x14ac:dyDescent="0.25">
      <c r="A7534" t="s">
        <v>701</v>
      </c>
      <c r="B7534" t="s">
        <v>4607</v>
      </c>
      <c r="C7534" t="s">
        <v>4608</v>
      </c>
      <c r="D7534" t="s">
        <v>4629</v>
      </c>
      <c r="E7534" t="s">
        <v>4606</v>
      </c>
      <c r="F7534" t="s">
        <v>3181</v>
      </c>
      <c r="G7534" t="s">
        <v>4630</v>
      </c>
      <c r="H7534" t="s">
        <v>143</v>
      </c>
      <c r="I7534" t="s">
        <v>124</v>
      </c>
      <c r="J7534" t="s">
        <v>2047</v>
      </c>
      <c r="K7534" t="s">
        <v>4610</v>
      </c>
      <c r="N7534" t="s">
        <v>705</v>
      </c>
      <c r="O7534" t="s">
        <v>4611</v>
      </c>
      <c r="P7534" t="s">
        <v>4612</v>
      </c>
      <c r="Q7534" t="s">
        <v>4631</v>
      </c>
      <c r="R7534" t="s">
        <v>39</v>
      </c>
      <c r="S7534" t="s">
        <v>149</v>
      </c>
      <c r="T7534" t="s">
        <v>4632</v>
      </c>
      <c r="U7534" t="s">
        <v>151</v>
      </c>
      <c r="V7534" t="s">
        <v>135</v>
      </c>
      <c r="W7534" t="s">
        <v>3225</v>
      </c>
      <c r="X7534" t="s">
        <v>4613</v>
      </c>
      <c r="Z7534" s="94">
        <v>28694.326509416267</v>
      </c>
      <c r="AA7534" s="94">
        <v>0</v>
      </c>
      <c r="AB7534" s="94">
        <v>0</v>
      </c>
      <c r="AC7534">
        <f t="shared" si="234"/>
        <v>8000</v>
      </c>
      <c r="AD7534" t="str">
        <f t="shared" si="235"/>
        <v>322</v>
      </c>
    </row>
    <row r="7535" spans="1:30" hidden="1" x14ac:dyDescent="0.25">
      <c r="A7535" t="s">
        <v>701</v>
      </c>
      <c r="B7535" t="s">
        <v>4607</v>
      </c>
      <c r="C7535" t="s">
        <v>4608</v>
      </c>
      <c r="D7535" t="s">
        <v>4629</v>
      </c>
      <c r="E7535" t="s">
        <v>4606</v>
      </c>
      <c r="F7535" t="s">
        <v>3181</v>
      </c>
      <c r="G7535" t="s">
        <v>4630</v>
      </c>
      <c r="H7535" t="s">
        <v>143</v>
      </c>
      <c r="I7535" t="s">
        <v>124</v>
      </c>
      <c r="J7535" t="s">
        <v>3117</v>
      </c>
      <c r="K7535" t="s">
        <v>4610</v>
      </c>
      <c r="N7535" t="s">
        <v>705</v>
      </c>
      <c r="O7535" t="s">
        <v>4611</v>
      </c>
      <c r="P7535" t="s">
        <v>4612</v>
      </c>
      <c r="Q7535" t="s">
        <v>4631</v>
      </c>
      <c r="R7535" t="s">
        <v>39</v>
      </c>
      <c r="S7535" t="s">
        <v>149</v>
      </c>
      <c r="T7535" t="s">
        <v>4632</v>
      </c>
      <c r="U7535" t="s">
        <v>151</v>
      </c>
      <c r="V7535" t="s">
        <v>135</v>
      </c>
      <c r="W7535" t="s">
        <v>4390</v>
      </c>
      <c r="X7535" t="s">
        <v>4613</v>
      </c>
      <c r="Z7535" s="94">
        <v>1320.0070062400871</v>
      </c>
      <c r="AA7535" s="94">
        <v>0</v>
      </c>
      <c r="AB7535" s="94">
        <v>0</v>
      </c>
      <c r="AC7535">
        <f t="shared" si="234"/>
        <v>8000</v>
      </c>
      <c r="AD7535" t="str">
        <f t="shared" si="235"/>
        <v>322</v>
      </c>
    </row>
    <row r="7536" spans="1:30" hidden="1" x14ac:dyDescent="0.25">
      <c r="A7536" t="s">
        <v>701</v>
      </c>
      <c r="B7536" t="s">
        <v>4607</v>
      </c>
      <c r="C7536" t="s">
        <v>4608</v>
      </c>
      <c r="D7536" t="s">
        <v>4629</v>
      </c>
      <c r="E7536" t="s">
        <v>4606</v>
      </c>
      <c r="F7536" t="s">
        <v>3181</v>
      </c>
      <c r="G7536" t="s">
        <v>4630</v>
      </c>
      <c r="H7536" t="s">
        <v>143</v>
      </c>
      <c r="I7536" t="s">
        <v>124</v>
      </c>
      <c r="J7536" t="s">
        <v>2208</v>
      </c>
      <c r="K7536" t="s">
        <v>4610</v>
      </c>
      <c r="N7536" t="s">
        <v>705</v>
      </c>
      <c r="O7536" t="s">
        <v>4611</v>
      </c>
      <c r="P7536" t="s">
        <v>4612</v>
      </c>
      <c r="Q7536" t="s">
        <v>4631</v>
      </c>
      <c r="R7536" t="s">
        <v>39</v>
      </c>
      <c r="S7536" t="s">
        <v>149</v>
      </c>
      <c r="T7536" t="s">
        <v>4632</v>
      </c>
      <c r="U7536" t="s">
        <v>151</v>
      </c>
      <c r="V7536" t="s">
        <v>135</v>
      </c>
      <c r="W7536" t="s">
        <v>3265</v>
      </c>
      <c r="X7536" t="s">
        <v>4613</v>
      </c>
      <c r="Z7536" s="94">
        <v>12710.244062098465</v>
      </c>
      <c r="AA7536" s="94">
        <v>0</v>
      </c>
      <c r="AB7536" s="94">
        <v>0</v>
      </c>
      <c r="AC7536">
        <f t="shared" si="234"/>
        <v>8000</v>
      </c>
      <c r="AD7536" t="str">
        <f t="shared" si="235"/>
        <v>322</v>
      </c>
    </row>
    <row r="7537" spans="1:30" hidden="1" x14ac:dyDescent="0.25">
      <c r="A7537" t="s">
        <v>701</v>
      </c>
      <c r="B7537" t="s">
        <v>4607</v>
      </c>
      <c r="C7537" t="s">
        <v>4608</v>
      </c>
      <c r="D7537" t="s">
        <v>4629</v>
      </c>
      <c r="E7537" t="s">
        <v>4606</v>
      </c>
      <c r="F7537" t="s">
        <v>3181</v>
      </c>
      <c r="G7537" t="s">
        <v>4630</v>
      </c>
      <c r="H7537" t="s">
        <v>143</v>
      </c>
      <c r="I7537" t="s">
        <v>124</v>
      </c>
      <c r="J7537" t="s">
        <v>3295</v>
      </c>
      <c r="K7537" t="s">
        <v>4610</v>
      </c>
      <c r="N7537" t="s">
        <v>705</v>
      </c>
      <c r="O7537" t="s">
        <v>4611</v>
      </c>
      <c r="P7537" t="s">
        <v>4612</v>
      </c>
      <c r="Q7537" t="s">
        <v>4631</v>
      </c>
      <c r="R7537" t="s">
        <v>39</v>
      </c>
      <c r="S7537" t="s">
        <v>149</v>
      </c>
      <c r="T7537" t="s">
        <v>4632</v>
      </c>
      <c r="U7537" t="s">
        <v>151</v>
      </c>
      <c r="V7537" t="s">
        <v>135</v>
      </c>
      <c r="W7537" t="s">
        <v>3297</v>
      </c>
      <c r="X7537" t="s">
        <v>4613</v>
      </c>
      <c r="Z7537" s="94">
        <v>3112.7819194523236</v>
      </c>
      <c r="AA7537" s="94">
        <v>0</v>
      </c>
      <c r="AB7537" s="94">
        <v>0</v>
      </c>
      <c r="AC7537">
        <f t="shared" si="234"/>
        <v>8000</v>
      </c>
      <c r="AD7537" t="str">
        <f t="shared" si="235"/>
        <v>322</v>
      </c>
    </row>
    <row r="7538" spans="1:30" hidden="1" x14ac:dyDescent="0.25">
      <c r="A7538" t="s">
        <v>701</v>
      </c>
      <c r="B7538" t="s">
        <v>4607</v>
      </c>
      <c r="C7538" t="s">
        <v>4608</v>
      </c>
      <c r="D7538" t="s">
        <v>4629</v>
      </c>
      <c r="E7538" t="s">
        <v>4606</v>
      </c>
      <c r="F7538" t="s">
        <v>3181</v>
      </c>
      <c r="G7538" t="s">
        <v>4630</v>
      </c>
      <c r="H7538" t="s">
        <v>143</v>
      </c>
      <c r="I7538" t="s">
        <v>124</v>
      </c>
      <c r="J7538" t="s">
        <v>3283</v>
      </c>
      <c r="K7538" t="s">
        <v>4610</v>
      </c>
      <c r="N7538" t="s">
        <v>705</v>
      </c>
      <c r="O7538" t="s">
        <v>4611</v>
      </c>
      <c r="P7538" t="s">
        <v>4612</v>
      </c>
      <c r="Q7538" t="s">
        <v>4631</v>
      </c>
      <c r="R7538" t="s">
        <v>39</v>
      </c>
      <c r="S7538" t="s">
        <v>149</v>
      </c>
      <c r="T7538" t="s">
        <v>4632</v>
      </c>
      <c r="U7538" t="s">
        <v>151</v>
      </c>
      <c r="V7538" t="s">
        <v>135</v>
      </c>
      <c r="W7538" t="s">
        <v>3285</v>
      </c>
      <c r="X7538" t="s">
        <v>4613</v>
      </c>
      <c r="Z7538" s="94">
        <v>550.80539512259929</v>
      </c>
      <c r="AA7538" s="94">
        <v>0</v>
      </c>
      <c r="AB7538" s="94">
        <v>0</v>
      </c>
      <c r="AC7538">
        <f t="shared" si="234"/>
        <v>8000</v>
      </c>
      <c r="AD7538" t="str">
        <f t="shared" si="235"/>
        <v>322</v>
      </c>
    </row>
    <row r="7539" spans="1:30" hidden="1" x14ac:dyDescent="0.25">
      <c r="A7539" t="s">
        <v>701</v>
      </c>
      <c r="B7539" t="s">
        <v>4607</v>
      </c>
      <c r="C7539" t="s">
        <v>4608</v>
      </c>
      <c r="D7539" t="s">
        <v>4629</v>
      </c>
      <c r="E7539" t="s">
        <v>4606</v>
      </c>
      <c r="F7539" t="s">
        <v>3181</v>
      </c>
      <c r="G7539" t="s">
        <v>4630</v>
      </c>
      <c r="H7539" t="s">
        <v>143</v>
      </c>
      <c r="I7539" t="s">
        <v>124</v>
      </c>
      <c r="J7539" t="s">
        <v>2498</v>
      </c>
      <c r="K7539" t="s">
        <v>4610</v>
      </c>
      <c r="N7539" t="s">
        <v>705</v>
      </c>
      <c r="O7539" t="s">
        <v>4611</v>
      </c>
      <c r="P7539" t="s">
        <v>4612</v>
      </c>
      <c r="Q7539" t="s">
        <v>4631</v>
      </c>
      <c r="R7539" t="s">
        <v>39</v>
      </c>
      <c r="S7539" t="s">
        <v>149</v>
      </c>
      <c r="T7539" t="s">
        <v>4632</v>
      </c>
      <c r="U7539" t="s">
        <v>151</v>
      </c>
      <c r="V7539" t="s">
        <v>135</v>
      </c>
      <c r="W7539" t="s">
        <v>3323</v>
      </c>
      <c r="X7539" t="s">
        <v>4613</v>
      </c>
      <c r="Z7539" s="94">
        <v>426.35586074915682</v>
      </c>
      <c r="AA7539" s="94">
        <v>0</v>
      </c>
      <c r="AB7539" s="94">
        <v>0</v>
      </c>
      <c r="AC7539">
        <f t="shared" si="234"/>
        <v>8000</v>
      </c>
      <c r="AD7539" t="str">
        <f t="shared" si="235"/>
        <v>322</v>
      </c>
    </row>
    <row r="7540" spans="1:30" hidden="1" x14ac:dyDescent="0.25">
      <c r="A7540" s="97" t="s">
        <v>701</v>
      </c>
      <c r="B7540" s="97" t="s">
        <v>4607</v>
      </c>
      <c r="C7540" s="97" t="s">
        <v>4608</v>
      </c>
      <c r="D7540" s="97" t="s">
        <v>4633</v>
      </c>
      <c r="E7540" s="97" t="s">
        <v>4606</v>
      </c>
      <c r="F7540" s="97" t="s">
        <v>3181</v>
      </c>
      <c r="G7540" s="97" t="s">
        <v>4634</v>
      </c>
      <c r="H7540" s="97" t="s">
        <v>143</v>
      </c>
      <c r="I7540" s="97" t="s">
        <v>124</v>
      </c>
      <c r="J7540" s="97" t="s">
        <v>125</v>
      </c>
      <c r="K7540" s="97" t="s">
        <v>4610</v>
      </c>
      <c r="L7540" s="97"/>
      <c r="M7540" s="97"/>
      <c r="N7540" s="97" t="s">
        <v>705</v>
      </c>
      <c r="O7540" s="97" t="s">
        <v>4611</v>
      </c>
      <c r="P7540" s="97" t="s">
        <v>4612</v>
      </c>
      <c r="Q7540" s="97" t="s">
        <v>4635</v>
      </c>
      <c r="R7540" s="97" t="s">
        <v>39</v>
      </c>
      <c r="S7540" s="97" t="s">
        <v>149</v>
      </c>
      <c r="T7540" s="97" t="s">
        <v>4635</v>
      </c>
      <c r="U7540" s="97" t="s">
        <v>151</v>
      </c>
      <c r="V7540" s="97" t="s">
        <v>135</v>
      </c>
      <c r="W7540" s="97" t="s">
        <v>136</v>
      </c>
      <c r="X7540" s="97" t="s">
        <v>4613</v>
      </c>
      <c r="Y7540" s="99">
        <v>20948836.079999998</v>
      </c>
      <c r="Z7540" s="99">
        <v>21769170.600000001</v>
      </c>
      <c r="AA7540" s="99">
        <v>23064436.250699993</v>
      </c>
      <c r="AB7540" s="99">
        <v>23064436.25</v>
      </c>
      <c r="AC7540">
        <f t="shared" si="234"/>
        <v>8000</v>
      </c>
      <c r="AD7540" t="str">
        <f t="shared" si="235"/>
        <v>322</v>
      </c>
    </row>
    <row r="7541" spans="1:30" hidden="1" x14ac:dyDescent="0.25">
      <c r="A7541" s="97" t="s">
        <v>701</v>
      </c>
      <c r="B7541" s="97" t="s">
        <v>4607</v>
      </c>
      <c r="C7541" s="97" t="s">
        <v>4608</v>
      </c>
      <c r="D7541" s="97" t="s">
        <v>4636</v>
      </c>
      <c r="E7541" s="97" t="s">
        <v>4606</v>
      </c>
      <c r="F7541" s="97" t="s">
        <v>3181</v>
      </c>
      <c r="G7541" s="97" t="s">
        <v>4637</v>
      </c>
      <c r="H7541" s="97" t="s">
        <v>143</v>
      </c>
      <c r="I7541" s="97" t="s">
        <v>124</v>
      </c>
      <c r="J7541" s="97" t="s">
        <v>125</v>
      </c>
      <c r="K7541" s="97" t="s">
        <v>4610</v>
      </c>
      <c r="L7541" s="97"/>
      <c r="M7541" s="97"/>
      <c r="N7541" s="97" t="s">
        <v>705</v>
      </c>
      <c r="O7541" s="97" t="s">
        <v>4611</v>
      </c>
      <c r="P7541" s="97" t="s">
        <v>4612</v>
      </c>
      <c r="Q7541" s="97" t="s">
        <v>4638</v>
      </c>
      <c r="R7541" s="97" t="s">
        <v>39</v>
      </c>
      <c r="S7541" s="97" t="s">
        <v>149</v>
      </c>
      <c r="T7541" s="97" t="s">
        <v>4638</v>
      </c>
      <c r="U7541" s="97" t="s">
        <v>151</v>
      </c>
      <c r="V7541" s="97" t="s">
        <v>135</v>
      </c>
      <c r="W7541" s="97" t="s">
        <v>136</v>
      </c>
      <c r="X7541" s="97" t="s">
        <v>4613</v>
      </c>
      <c r="Y7541" s="99">
        <v>34900285.200000003</v>
      </c>
      <c r="Z7541" s="99">
        <v>34900286.399999999</v>
      </c>
      <c r="AA7541" s="99">
        <v>36976853.440800004</v>
      </c>
      <c r="AB7541" s="99">
        <v>36976853.439999998</v>
      </c>
      <c r="AC7541">
        <f t="shared" si="234"/>
        <v>8000</v>
      </c>
      <c r="AD7541" t="str">
        <f t="shared" si="235"/>
        <v>322</v>
      </c>
    </row>
    <row r="7542" spans="1:30" hidden="1" x14ac:dyDescent="0.25">
      <c r="A7542" s="97" t="s">
        <v>701</v>
      </c>
      <c r="B7542" s="97" t="s">
        <v>4607</v>
      </c>
      <c r="C7542" s="97" t="s">
        <v>4608</v>
      </c>
      <c r="D7542" s="97" t="s">
        <v>4639</v>
      </c>
      <c r="E7542" s="97" t="s">
        <v>4606</v>
      </c>
      <c r="F7542" s="97" t="s">
        <v>3181</v>
      </c>
      <c r="G7542" s="97" t="s">
        <v>4640</v>
      </c>
      <c r="H7542" s="97" t="s">
        <v>143</v>
      </c>
      <c r="I7542" s="97" t="s">
        <v>124</v>
      </c>
      <c r="J7542" s="97" t="s">
        <v>125</v>
      </c>
      <c r="K7542" s="97" t="s">
        <v>4610</v>
      </c>
      <c r="L7542" s="97"/>
      <c r="M7542" s="97"/>
      <c r="N7542" s="97" t="s">
        <v>705</v>
      </c>
      <c r="O7542" s="97" t="s">
        <v>4611</v>
      </c>
      <c r="P7542" s="97" t="s">
        <v>4612</v>
      </c>
      <c r="Q7542" s="97" t="s">
        <v>4641</v>
      </c>
      <c r="R7542" s="97" t="s">
        <v>39</v>
      </c>
      <c r="S7542" s="97" t="s">
        <v>149</v>
      </c>
      <c r="T7542" s="97" t="s">
        <v>4642</v>
      </c>
      <c r="U7542" s="97" t="s">
        <v>151</v>
      </c>
      <c r="V7542" s="97" t="s">
        <v>135</v>
      </c>
      <c r="W7542" s="97" t="s">
        <v>136</v>
      </c>
      <c r="X7542" s="97" t="s">
        <v>4613</v>
      </c>
      <c r="Y7542" s="99">
        <v>246872997.24000001</v>
      </c>
      <c r="Z7542" s="99">
        <v>204889518.80000001</v>
      </c>
      <c r="AA7542" s="99">
        <v>197080445.16860002</v>
      </c>
      <c r="AB7542" s="99">
        <v>197080445.16999999</v>
      </c>
      <c r="AC7542">
        <f t="shared" si="234"/>
        <v>8000</v>
      </c>
      <c r="AD7542" t="str">
        <f t="shared" si="235"/>
        <v>322</v>
      </c>
    </row>
    <row r="7543" spans="1:30" hidden="1" x14ac:dyDescent="0.25">
      <c r="A7543" s="97" t="s">
        <v>701</v>
      </c>
      <c r="B7543" s="97" t="s">
        <v>4607</v>
      </c>
      <c r="C7543" s="97" t="s">
        <v>4608</v>
      </c>
      <c r="D7543" s="97" t="s">
        <v>4643</v>
      </c>
      <c r="E7543" s="97" t="s">
        <v>4606</v>
      </c>
      <c r="F7543" s="97" t="s">
        <v>3181</v>
      </c>
      <c r="G7543" s="97" t="s">
        <v>4644</v>
      </c>
      <c r="H7543" s="97" t="s">
        <v>143</v>
      </c>
      <c r="I7543" s="97" t="s">
        <v>124</v>
      </c>
      <c r="J7543" s="97" t="s">
        <v>125</v>
      </c>
      <c r="K7543" s="97" t="s">
        <v>4610</v>
      </c>
      <c r="L7543" s="97"/>
      <c r="M7543" s="97"/>
      <c r="N7543" s="97" t="s">
        <v>705</v>
      </c>
      <c r="O7543" s="97" t="s">
        <v>4611</v>
      </c>
      <c r="P7543" s="97" t="s">
        <v>4612</v>
      </c>
      <c r="Q7543" s="97" t="s">
        <v>4645</v>
      </c>
      <c r="R7543" s="97" t="s">
        <v>39</v>
      </c>
      <c r="S7543" s="97" t="s">
        <v>149</v>
      </c>
      <c r="T7543" s="97" t="s">
        <v>4646</v>
      </c>
      <c r="U7543" s="97" t="s">
        <v>151</v>
      </c>
      <c r="V7543" s="97" t="s">
        <v>135</v>
      </c>
      <c r="W7543" s="97" t="s">
        <v>136</v>
      </c>
      <c r="X7543" s="97" t="s">
        <v>4613</v>
      </c>
      <c r="Y7543" s="99">
        <v>350891482.68000001</v>
      </c>
      <c r="Z7543" s="99">
        <v>655528532.30858302</v>
      </c>
      <c r="AA7543" s="99">
        <v>395771241.35877717</v>
      </c>
      <c r="AB7543" s="99">
        <v>395771241.36000001</v>
      </c>
      <c r="AC7543">
        <f t="shared" si="234"/>
        <v>8000</v>
      </c>
      <c r="AD7543" t="str">
        <f t="shared" si="235"/>
        <v>322</v>
      </c>
    </row>
    <row r="7544" spans="1:30" hidden="1" x14ac:dyDescent="0.25">
      <c r="A7544" s="97" t="s">
        <v>520</v>
      </c>
      <c r="B7544" s="97" t="s">
        <v>521</v>
      </c>
      <c r="C7544" s="97" t="s">
        <v>140</v>
      </c>
      <c r="D7544" s="97" t="s">
        <v>141</v>
      </c>
      <c r="E7544" s="97" t="s">
        <v>122</v>
      </c>
      <c r="F7544" s="98">
        <v>15</v>
      </c>
      <c r="G7544" s="98" t="s">
        <v>142</v>
      </c>
      <c r="H7544" s="97">
        <v>19</v>
      </c>
      <c r="I7544" s="97" t="s">
        <v>4396</v>
      </c>
      <c r="J7544" s="97" t="s">
        <v>125</v>
      </c>
      <c r="K7544" s="97" t="s">
        <v>522</v>
      </c>
      <c r="L7544" s="97"/>
      <c r="M7544" s="97"/>
      <c r="N7544" s="97" t="s">
        <v>523</v>
      </c>
      <c r="O7544" s="97" t="s">
        <v>524</v>
      </c>
      <c r="P7544" s="97" t="s">
        <v>147</v>
      </c>
      <c r="Q7544" s="97" t="s">
        <v>148</v>
      </c>
      <c r="R7544" s="97" t="s">
        <v>131</v>
      </c>
      <c r="S7544" s="97" t="s">
        <v>149</v>
      </c>
      <c r="T7544" s="97" t="s">
        <v>150</v>
      </c>
      <c r="U7544" s="97" t="s">
        <v>151</v>
      </c>
      <c r="V7544" s="97" t="s">
        <v>4647</v>
      </c>
      <c r="W7544" s="97" t="s">
        <v>136</v>
      </c>
      <c r="X7544" s="97" t="s">
        <v>527</v>
      </c>
      <c r="Y7544" s="99">
        <v>61800012</v>
      </c>
      <c r="Z7544" s="99">
        <v>61800012</v>
      </c>
      <c r="AA7544" s="99">
        <v>63654012.359999999</v>
      </c>
      <c r="AB7544" s="99">
        <v>63654012.359999999</v>
      </c>
      <c r="AC7544">
        <f t="shared" si="234"/>
        <v>1000</v>
      </c>
      <c r="AD7544" t="str">
        <f t="shared" si="235"/>
        <v>303</v>
      </c>
    </row>
  </sheetData>
  <autoFilter ref="A1:AD7544" xr:uid="{00000000-0009-0000-0000-000003000000}">
    <filterColumn colId="8">
      <filters>
        <filter val="70"/>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T33"/>
  <sheetViews>
    <sheetView showGridLines="0" topLeftCell="A10" workbookViewId="0">
      <selection activeCell="I50" sqref="I50"/>
    </sheetView>
  </sheetViews>
  <sheetFormatPr baseColWidth="10" defaultColWidth="11.5703125" defaultRowHeight="15" x14ac:dyDescent="0.25"/>
  <cols>
    <col min="1" max="1" width="4" style="50" customWidth="1"/>
    <col min="2" max="2" width="20.42578125" style="50" customWidth="1"/>
    <col min="3" max="3" width="19.5703125" style="50" customWidth="1"/>
    <col min="4" max="4" width="7.42578125" style="50" bestFit="1" customWidth="1"/>
    <col min="5" max="5" width="7.42578125" style="52" bestFit="1" customWidth="1"/>
    <col min="6" max="6" width="6.7109375" style="50" bestFit="1" customWidth="1"/>
    <col min="7" max="20" width="7.42578125" style="50" bestFit="1" customWidth="1"/>
    <col min="21" max="16384" width="11.5703125" style="50"/>
  </cols>
  <sheetData>
    <row r="2" spans="2:20" ht="18.75" x14ac:dyDescent="0.25">
      <c r="B2" s="239" t="s">
        <v>62</v>
      </c>
      <c r="C2" s="239"/>
      <c r="D2" s="239"/>
      <c r="E2" s="239"/>
      <c r="F2" s="239"/>
      <c r="G2" s="239"/>
      <c r="H2" s="239"/>
      <c r="I2" s="239"/>
      <c r="J2" s="239"/>
      <c r="K2" s="239"/>
      <c r="L2" s="239"/>
      <c r="M2" s="239"/>
      <c r="N2" s="239"/>
      <c r="O2" s="239"/>
      <c r="P2" s="239"/>
      <c r="Q2" s="239"/>
      <c r="R2" s="239"/>
      <c r="S2" s="239"/>
      <c r="T2" s="239"/>
    </row>
    <row r="3" spans="2:20" ht="18.75" x14ac:dyDescent="0.25">
      <c r="B3" s="239" t="s">
        <v>63</v>
      </c>
      <c r="C3" s="239"/>
      <c r="D3" s="239"/>
      <c r="E3" s="239"/>
      <c r="F3" s="239"/>
      <c r="G3" s="239"/>
      <c r="H3" s="239"/>
      <c r="I3" s="239"/>
      <c r="J3" s="239"/>
      <c r="K3" s="239"/>
      <c r="L3" s="239"/>
      <c r="M3" s="239"/>
      <c r="N3" s="239"/>
      <c r="O3" s="239"/>
      <c r="P3" s="239"/>
      <c r="Q3" s="239"/>
      <c r="R3" s="239"/>
      <c r="S3" s="239"/>
      <c r="T3" s="239"/>
    </row>
    <row r="4" spans="2:20" ht="7.15" customHeight="1" thickBot="1" x14ac:dyDescent="0.3">
      <c r="B4" s="51"/>
      <c r="C4" s="51"/>
      <c r="D4" s="51"/>
    </row>
    <row r="5" spans="2:20" ht="21.75" thickBot="1" x14ac:dyDescent="0.3">
      <c r="B5" s="53" t="s">
        <v>64</v>
      </c>
      <c r="C5" s="54">
        <v>2014</v>
      </c>
      <c r="D5" s="55">
        <v>2015</v>
      </c>
      <c r="E5" s="54">
        <v>2016</v>
      </c>
      <c r="F5" s="55">
        <v>2017</v>
      </c>
      <c r="G5" s="54">
        <v>2018</v>
      </c>
      <c r="H5" s="55">
        <v>2019</v>
      </c>
      <c r="I5" s="54">
        <v>2020</v>
      </c>
      <c r="J5" s="55">
        <v>2021</v>
      </c>
      <c r="K5" s="55">
        <v>2022</v>
      </c>
      <c r="L5" s="55">
        <v>2023</v>
      </c>
      <c r="M5" s="55">
        <v>2024</v>
      </c>
      <c r="N5" s="55">
        <v>2025</v>
      </c>
      <c r="O5" s="55">
        <v>2026</v>
      </c>
      <c r="P5" s="55">
        <v>2027</v>
      </c>
      <c r="Q5" s="55">
        <v>2028</v>
      </c>
      <c r="R5" s="55">
        <v>2029</v>
      </c>
      <c r="S5" s="55">
        <v>2030</v>
      </c>
      <c r="T5" s="55">
        <v>2031</v>
      </c>
    </row>
    <row r="6" spans="2:20" ht="26.25" customHeight="1" x14ac:dyDescent="0.25">
      <c r="B6" s="56" t="s">
        <v>65</v>
      </c>
      <c r="C6" s="57">
        <v>2.7E-2</v>
      </c>
      <c r="D6" s="58">
        <v>2.1999999999999999E-2</v>
      </c>
      <c r="E6" s="58">
        <v>3.1E-2</v>
      </c>
      <c r="F6" s="58">
        <v>0.04</v>
      </c>
      <c r="G6" s="58">
        <v>4.4999999999999998E-2</v>
      </c>
      <c r="H6" s="58">
        <v>4.4999999999999998E-2</v>
      </c>
      <c r="I6" s="58">
        <v>4.4999999999999998E-2</v>
      </c>
      <c r="J6" s="58">
        <v>4.4999999999999998E-2</v>
      </c>
      <c r="K6" s="58">
        <v>4.4999999999999998E-2</v>
      </c>
      <c r="L6" s="58">
        <v>4.4999999999999998E-2</v>
      </c>
      <c r="M6" s="58">
        <v>4.4999999999999998E-2</v>
      </c>
      <c r="N6" s="58">
        <v>4.4999999999999998E-2</v>
      </c>
      <c r="O6" s="58">
        <v>4.4999999999999998E-2</v>
      </c>
      <c r="P6" s="58">
        <v>4.4999999999999998E-2</v>
      </c>
      <c r="Q6" s="58">
        <v>4.4999999999999998E-2</v>
      </c>
      <c r="R6" s="58">
        <v>4.4999999999999998E-2</v>
      </c>
      <c r="S6" s="58">
        <v>4.4999999999999998E-2</v>
      </c>
      <c r="T6" s="58">
        <v>4.4999999999999998E-2</v>
      </c>
    </row>
    <row r="7" spans="2:20" ht="21" customHeight="1" x14ac:dyDescent="0.25">
      <c r="B7" s="56" t="s">
        <v>66</v>
      </c>
      <c r="C7" s="57">
        <v>3.9E-2</v>
      </c>
      <c r="D7" s="58">
        <v>0.03</v>
      </c>
      <c r="E7" s="58">
        <f>D7</f>
        <v>0.03</v>
      </c>
      <c r="F7" s="58">
        <f t="shared" ref="F7:T7" si="0">E7</f>
        <v>0.03</v>
      </c>
      <c r="G7" s="58">
        <f t="shared" si="0"/>
        <v>0.03</v>
      </c>
      <c r="H7" s="58">
        <f t="shared" si="0"/>
        <v>0.03</v>
      </c>
      <c r="I7" s="58">
        <f t="shared" si="0"/>
        <v>0.03</v>
      </c>
      <c r="J7" s="58">
        <f t="shared" si="0"/>
        <v>0.03</v>
      </c>
      <c r="K7" s="58">
        <f t="shared" si="0"/>
        <v>0.03</v>
      </c>
      <c r="L7" s="58">
        <f t="shared" si="0"/>
        <v>0.03</v>
      </c>
      <c r="M7" s="58">
        <f t="shared" si="0"/>
        <v>0.03</v>
      </c>
      <c r="N7" s="58">
        <f t="shared" si="0"/>
        <v>0.03</v>
      </c>
      <c r="O7" s="58">
        <f t="shared" si="0"/>
        <v>0.03</v>
      </c>
      <c r="P7" s="58">
        <f t="shared" si="0"/>
        <v>0.03</v>
      </c>
      <c r="Q7" s="58">
        <f t="shared" si="0"/>
        <v>0.03</v>
      </c>
      <c r="R7" s="58">
        <f t="shared" si="0"/>
        <v>0.03</v>
      </c>
      <c r="S7" s="58">
        <f t="shared" si="0"/>
        <v>0.03</v>
      </c>
      <c r="T7" s="58">
        <f t="shared" si="0"/>
        <v>0.03</v>
      </c>
    </row>
    <row r="8" spans="2:20" ht="26.25" customHeight="1" x14ac:dyDescent="0.25">
      <c r="B8" s="59" t="s">
        <v>67</v>
      </c>
      <c r="C8" s="57">
        <v>0.03</v>
      </c>
      <c r="D8" s="58">
        <v>3.1E-2</v>
      </c>
      <c r="E8" s="58">
        <v>0.04</v>
      </c>
      <c r="F8" s="58">
        <v>0.05</v>
      </c>
      <c r="G8" s="58">
        <v>5.8000000000000003E-2</v>
      </c>
      <c r="H8" s="58">
        <v>6.0999999999999999E-2</v>
      </c>
      <c r="I8" s="58">
        <v>6.3E-2</v>
      </c>
      <c r="J8" s="58">
        <v>6.3E-2</v>
      </c>
      <c r="K8" s="58">
        <v>6.3E-2</v>
      </c>
      <c r="L8" s="58">
        <v>6.3E-2</v>
      </c>
      <c r="M8" s="58">
        <v>6.3E-2</v>
      </c>
      <c r="N8" s="58">
        <v>6.3E-2</v>
      </c>
      <c r="O8" s="58">
        <v>6.3E-2</v>
      </c>
      <c r="P8" s="58">
        <v>6.3E-2</v>
      </c>
      <c r="Q8" s="58">
        <v>6.3E-2</v>
      </c>
      <c r="R8" s="58">
        <v>6.3E-2</v>
      </c>
      <c r="S8" s="58">
        <v>6.3E-2</v>
      </c>
      <c r="T8" s="58">
        <v>6.3E-2</v>
      </c>
    </row>
    <row r="9" spans="2:20" ht="29.25" customHeight="1" thickBot="1" x14ac:dyDescent="0.3">
      <c r="B9" s="59" t="s">
        <v>68</v>
      </c>
      <c r="C9" s="60">
        <v>13.1</v>
      </c>
      <c r="D9" s="61">
        <v>15.6</v>
      </c>
      <c r="E9" s="61">
        <v>15.9</v>
      </c>
      <c r="F9" s="61"/>
      <c r="G9" s="61"/>
      <c r="H9" s="61"/>
      <c r="I9" s="61"/>
      <c r="J9" s="61"/>
      <c r="K9" s="61"/>
      <c r="L9" s="61"/>
      <c r="M9" s="61"/>
      <c r="N9" s="61"/>
      <c r="O9" s="61"/>
      <c r="P9" s="61"/>
      <c r="Q9" s="61"/>
      <c r="R9" s="61"/>
      <c r="S9" s="61"/>
      <c r="T9" s="61"/>
    </row>
    <row r="10" spans="2:20" ht="15.75" thickBot="1" x14ac:dyDescent="0.3">
      <c r="B10" s="62" t="s">
        <v>69</v>
      </c>
      <c r="C10" s="63">
        <v>2.1000000000000001E-2</v>
      </c>
      <c r="D10" s="63">
        <v>2.3E-2</v>
      </c>
      <c r="E10" s="63">
        <v>2.7E-2</v>
      </c>
      <c r="F10" s="63">
        <v>2.7E-2</v>
      </c>
      <c r="G10" s="63">
        <v>2.5999999999999999E-2</v>
      </c>
      <c r="H10" s="63">
        <v>2.4E-2</v>
      </c>
      <c r="I10" s="63">
        <v>2.4E-2</v>
      </c>
      <c r="J10" s="63">
        <v>2.3E-2</v>
      </c>
      <c r="K10" s="63">
        <v>2.3E-2</v>
      </c>
      <c r="L10" s="63">
        <v>2.3E-2</v>
      </c>
      <c r="M10" s="63">
        <v>2.3E-2</v>
      </c>
      <c r="N10" s="63">
        <v>2.3E-2</v>
      </c>
      <c r="O10" s="63">
        <v>2.3E-2</v>
      </c>
      <c r="P10" s="63">
        <v>2.3E-2</v>
      </c>
      <c r="Q10" s="63">
        <v>2.3E-2</v>
      </c>
      <c r="R10" s="63">
        <v>2.3E-2</v>
      </c>
      <c r="S10" s="63">
        <v>2.3E-2</v>
      </c>
      <c r="T10" s="63">
        <v>2.3E-2</v>
      </c>
    </row>
    <row r="11" spans="2:20" x14ac:dyDescent="0.25">
      <c r="B11" s="64" t="s">
        <v>70</v>
      </c>
      <c r="C11" s="65"/>
      <c r="D11" s="65"/>
    </row>
    <row r="12" spans="2:20" x14ac:dyDescent="0.25">
      <c r="B12" s="66"/>
      <c r="C12" s="65"/>
      <c r="D12" s="65"/>
    </row>
    <row r="13" spans="2:20" ht="15.75" thickBot="1" x14ac:dyDescent="0.3"/>
    <row r="14" spans="2:20" s="68" customFormat="1" ht="22.15" customHeight="1" thickBot="1" x14ac:dyDescent="0.3">
      <c r="B14" s="67" t="s">
        <v>71</v>
      </c>
      <c r="C14" s="67" t="s">
        <v>72</v>
      </c>
      <c r="D14" s="67">
        <v>2015</v>
      </c>
      <c r="E14" s="67">
        <v>2016</v>
      </c>
      <c r="F14" s="67">
        <v>2017</v>
      </c>
      <c r="G14" s="67">
        <v>2018</v>
      </c>
      <c r="H14" s="67">
        <v>2019</v>
      </c>
      <c r="I14" s="67">
        <v>2020</v>
      </c>
      <c r="J14" s="67">
        <v>2021</v>
      </c>
      <c r="K14" s="67">
        <v>2022</v>
      </c>
      <c r="L14" s="67">
        <v>2023</v>
      </c>
      <c r="M14" s="67">
        <v>2024</v>
      </c>
      <c r="N14" s="67">
        <v>2025</v>
      </c>
      <c r="O14" s="67">
        <v>2026</v>
      </c>
      <c r="P14" s="67">
        <v>2027</v>
      </c>
      <c r="Q14" s="67">
        <v>2028</v>
      </c>
      <c r="R14" s="67">
        <v>2029</v>
      </c>
      <c r="S14" s="67">
        <v>2030</v>
      </c>
      <c r="T14" s="67">
        <v>2031</v>
      </c>
    </row>
    <row r="15" spans="2:20" x14ac:dyDescent="0.25">
      <c r="B15" s="69">
        <v>1</v>
      </c>
      <c r="C15" s="70" t="s">
        <v>66</v>
      </c>
      <c r="D15" s="71">
        <f t="shared" ref="D15:T15" si="1">D7</f>
        <v>0.03</v>
      </c>
      <c r="E15" s="72">
        <f t="shared" si="1"/>
        <v>0.03</v>
      </c>
      <c r="F15" s="72">
        <f t="shared" si="1"/>
        <v>0.03</v>
      </c>
      <c r="G15" s="72">
        <f t="shared" si="1"/>
        <v>0.03</v>
      </c>
      <c r="H15" s="72">
        <f t="shared" si="1"/>
        <v>0.03</v>
      </c>
      <c r="I15" s="72">
        <f t="shared" si="1"/>
        <v>0.03</v>
      </c>
      <c r="J15" s="72">
        <f t="shared" si="1"/>
        <v>0.03</v>
      </c>
      <c r="K15" s="72">
        <f t="shared" si="1"/>
        <v>0.03</v>
      </c>
      <c r="L15" s="72">
        <f t="shared" si="1"/>
        <v>0.03</v>
      </c>
      <c r="M15" s="72">
        <f t="shared" si="1"/>
        <v>0.03</v>
      </c>
      <c r="N15" s="72">
        <f t="shared" si="1"/>
        <v>0.03</v>
      </c>
      <c r="O15" s="72">
        <f t="shared" si="1"/>
        <v>0.03</v>
      </c>
      <c r="P15" s="72">
        <f t="shared" si="1"/>
        <v>0.03</v>
      </c>
      <c r="Q15" s="72">
        <f t="shared" si="1"/>
        <v>0.03</v>
      </c>
      <c r="R15" s="72">
        <f t="shared" si="1"/>
        <v>0.03</v>
      </c>
      <c r="S15" s="72">
        <f t="shared" si="1"/>
        <v>0.03</v>
      </c>
      <c r="T15" s="72">
        <f t="shared" si="1"/>
        <v>0.03</v>
      </c>
    </row>
    <row r="16" spans="2:20" x14ac:dyDescent="0.25">
      <c r="B16" s="73">
        <v>2</v>
      </c>
      <c r="C16" s="74" t="s">
        <v>73</v>
      </c>
      <c r="D16" s="75">
        <f t="shared" ref="D16:T16" si="2">D6+D7</f>
        <v>5.1999999999999998E-2</v>
      </c>
      <c r="E16" s="76">
        <f t="shared" si="2"/>
        <v>6.0999999999999999E-2</v>
      </c>
      <c r="F16" s="76">
        <f t="shared" si="2"/>
        <v>7.0000000000000007E-2</v>
      </c>
      <c r="G16" s="76">
        <f t="shared" si="2"/>
        <v>7.4999999999999997E-2</v>
      </c>
      <c r="H16" s="76">
        <f t="shared" si="2"/>
        <v>7.4999999999999997E-2</v>
      </c>
      <c r="I16" s="76">
        <f t="shared" si="2"/>
        <v>7.4999999999999997E-2</v>
      </c>
      <c r="J16" s="76">
        <f t="shared" si="2"/>
        <v>7.4999999999999997E-2</v>
      </c>
      <c r="K16" s="76">
        <f t="shared" si="2"/>
        <v>7.4999999999999997E-2</v>
      </c>
      <c r="L16" s="76">
        <f t="shared" si="2"/>
        <v>7.4999999999999997E-2</v>
      </c>
      <c r="M16" s="76">
        <f t="shared" si="2"/>
        <v>7.4999999999999997E-2</v>
      </c>
      <c r="N16" s="76">
        <f t="shared" si="2"/>
        <v>7.4999999999999997E-2</v>
      </c>
      <c r="O16" s="76">
        <f t="shared" si="2"/>
        <v>7.4999999999999997E-2</v>
      </c>
      <c r="P16" s="76">
        <f t="shared" si="2"/>
        <v>7.4999999999999997E-2</v>
      </c>
      <c r="Q16" s="76">
        <f t="shared" si="2"/>
        <v>7.4999999999999997E-2</v>
      </c>
      <c r="R16" s="76">
        <f t="shared" si="2"/>
        <v>7.4999999999999997E-2</v>
      </c>
      <c r="S16" s="76">
        <f t="shared" si="2"/>
        <v>7.4999999999999997E-2</v>
      </c>
      <c r="T16" s="76">
        <f t="shared" si="2"/>
        <v>7.4999999999999997E-2</v>
      </c>
    </row>
    <row r="17" spans="1:20" x14ac:dyDescent="0.25">
      <c r="B17" s="73">
        <v>3</v>
      </c>
      <c r="C17" s="74" t="s">
        <v>59</v>
      </c>
      <c r="D17" s="75">
        <v>4.2238789212041716E-2</v>
      </c>
      <c r="E17" s="76">
        <v>7.8363413960375272E-2</v>
      </c>
      <c r="F17" s="76">
        <f>F28</f>
        <v>4.3903532511615911E-2</v>
      </c>
      <c r="G17" s="76">
        <f t="shared" ref="G17:T17" si="3">G28</f>
        <v>4.3601088404662675E-2</v>
      </c>
      <c r="H17" s="76">
        <f t="shared" si="3"/>
        <v>4.3249508745333259E-2</v>
      </c>
      <c r="I17" s="76">
        <f t="shared" si="3"/>
        <v>4.2926884910293478E-2</v>
      </c>
      <c r="J17" s="76">
        <f t="shared" si="3"/>
        <v>4.2645037155522453E-2</v>
      </c>
      <c r="K17" s="76">
        <f t="shared" si="3"/>
        <v>4.2401733558968341E-2</v>
      </c>
      <c r="L17" s="76">
        <f t="shared" si="3"/>
        <v>4.2142931006478229E-2</v>
      </c>
      <c r="M17" s="76">
        <f t="shared" si="3"/>
        <v>4.1882659595938482E-2</v>
      </c>
      <c r="N17" s="76">
        <f t="shared" si="3"/>
        <v>4.1618143489236398E-2</v>
      </c>
      <c r="O17" s="76">
        <f t="shared" si="3"/>
        <v>4.1350253916597718E-2</v>
      </c>
      <c r="P17" s="76">
        <f t="shared" si="3"/>
        <v>4.1082276556769742E-2</v>
      </c>
      <c r="Q17" s="76">
        <f t="shared" si="3"/>
        <v>4.0814890801806641E-2</v>
      </c>
      <c r="R17" s="76">
        <f t="shared" si="3"/>
        <v>4.0546058749004493E-2</v>
      </c>
      <c r="S17" s="76">
        <f t="shared" si="3"/>
        <v>4.0265160106179393E-2</v>
      </c>
      <c r="T17" s="76">
        <f t="shared" si="3"/>
        <v>4.0265160106179393E-2</v>
      </c>
    </row>
    <row r="18" spans="1:20" x14ac:dyDescent="0.25">
      <c r="B18" s="73">
        <v>4</v>
      </c>
      <c r="C18" s="74" t="s">
        <v>60</v>
      </c>
      <c r="D18" s="75">
        <v>0.10095702770288395</v>
      </c>
      <c r="E18" s="76">
        <v>0.22349167660454916</v>
      </c>
      <c r="F18" s="76">
        <f>F33</f>
        <v>4.3903532511615911E-2</v>
      </c>
      <c r="G18" s="76">
        <f t="shared" ref="G18:T18" si="4">G33</f>
        <v>4.3601088404662675E-2</v>
      </c>
      <c r="H18" s="76">
        <f t="shared" si="4"/>
        <v>4.3249508745333259E-2</v>
      </c>
      <c r="I18" s="76">
        <f t="shared" si="4"/>
        <v>4.2926884910293478E-2</v>
      </c>
      <c r="J18" s="76">
        <f t="shared" si="4"/>
        <v>4.2645037155522453E-2</v>
      </c>
      <c r="K18" s="76">
        <f t="shared" si="4"/>
        <v>4.2401733558968341E-2</v>
      </c>
      <c r="L18" s="76">
        <f t="shared" si="4"/>
        <v>4.2142931006478229E-2</v>
      </c>
      <c r="M18" s="76">
        <f t="shared" si="4"/>
        <v>4.1882659595938482E-2</v>
      </c>
      <c r="N18" s="76">
        <f t="shared" si="4"/>
        <v>4.1618143489236398E-2</v>
      </c>
      <c r="O18" s="76">
        <f t="shared" si="4"/>
        <v>4.1350253916597718E-2</v>
      </c>
      <c r="P18" s="76">
        <f t="shared" si="4"/>
        <v>4.1082276556769742E-2</v>
      </c>
      <c r="Q18" s="76">
        <f t="shared" si="4"/>
        <v>4.0814890801806641E-2</v>
      </c>
      <c r="R18" s="76">
        <f t="shared" si="4"/>
        <v>4.0546058749004493E-2</v>
      </c>
      <c r="S18" s="76">
        <f t="shared" si="4"/>
        <v>4.0265160106179393E-2</v>
      </c>
      <c r="T18" s="76">
        <f t="shared" si="4"/>
        <v>4.0265160106179393E-2</v>
      </c>
    </row>
    <row r="19" spans="1:20" x14ac:dyDescent="0.25">
      <c r="B19" s="73">
        <v>5</v>
      </c>
      <c r="C19" s="74" t="s">
        <v>74</v>
      </c>
      <c r="D19" s="75">
        <v>5.1920117533408305E-2</v>
      </c>
      <c r="E19" s="76">
        <v>-0.11121500699867348</v>
      </c>
      <c r="F19" s="76">
        <v>0.03</v>
      </c>
      <c r="G19" s="76">
        <v>0.03</v>
      </c>
      <c r="H19" s="76">
        <v>0.03</v>
      </c>
      <c r="I19" s="76">
        <v>0.03</v>
      </c>
      <c r="J19" s="76">
        <v>0.03</v>
      </c>
      <c r="K19" s="76">
        <v>0.03</v>
      </c>
      <c r="L19" s="76">
        <v>0.03</v>
      </c>
      <c r="M19" s="76">
        <v>0.03</v>
      </c>
      <c r="N19" s="76">
        <v>0.03</v>
      </c>
      <c r="O19" s="76">
        <v>0.03</v>
      </c>
      <c r="P19" s="76">
        <v>0.03</v>
      </c>
      <c r="Q19" s="76">
        <v>0.03</v>
      </c>
      <c r="R19" s="76">
        <v>0.03</v>
      </c>
      <c r="S19" s="76">
        <v>0.03</v>
      </c>
      <c r="T19" s="76">
        <v>0.03</v>
      </c>
    </row>
    <row r="20" spans="1:20" x14ac:dyDescent="0.25">
      <c r="B20" s="73">
        <v>6</v>
      </c>
      <c r="C20" s="74" t="s">
        <v>75</v>
      </c>
      <c r="D20" s="75">
        <f>D8</f>
        <v>3.1E-2</v>
      </c>
      <c r="E20" s="76">
        <f t="shared" ref="E20:T20" si="5">E8</f>
        <v>0.04</v>
      </c>
      <c r="F20" s="76">
        <f t="shared" si="5"/>
        <v>0.05</v>
      </c>
      <c r="G20" s="76">
        <f t="shared" si="5"/>
        <v>5.8000000000000003E-2</v>
      </c>
      <c r="H20" s="76">
        <f t="shared" si="5"/>
        <v>6.0999999999999999E-2</v>
      </c>
      <c r="I20" s="76">
        <f t="shared" si="5"/>
        <v>6.3E-2</v>
      </c>
      <c r="J20" s="76">
        <f t="shared" si="5"/>
        <v>6.3E-2</v>
      </c>
      <c r="K20" s="76">
        <f t="shared" si="5"/>
        <v>6.3E-2</v>
      </c>
      <c r="L20" s="76">
        <f t="shared" si="5"/>
        <v>6.3E-2</v>
      </c>
      <c r="M20" s="76">
        <f t="shared" si="5"/>
        <v>6.3E-2</v>
      </c>
      <c r="N20" s="76">
        <f t="shared" si="5"/>
        <v>6.3E-2</v>
      </c>
      <c r="O20" s="76">
        <f t="shared" si="5"/>
        <v>6.3E-2</v>
      </c>
      <c r="P20" s="76">
        <f t="shared" si="5"/>
        <v>6.3E-2</v>
      </c>
      <c r="Q20" s="76">
        <f t="shared" si="5"/>
        <v>6.3E-2</v>
      </c>
      <c r="R20" s="76">
        <f t="shared" si="5"/>
        <v>6.3E-2</v>
      </c>
      <c r="S20" s="76">
        <f t="shared" si="5"/>
        <v>6.3E-2</v>
      </c>
      <c r="T20" s="76">
        <f t="shared" si="5"/>
        <v>6.3E-2</v>
      </c>
    </row>
    <row r="21" spans="1:20" ht="15.75" thickBot="1" x14ac:dyDescent="0.3">
      <c r="B21" s="77">
        <v>7</v>
      </c>
      <c r="C21" s="78" t="s">
        <v>76</v>
      </c>
      <c r="D21" s="79"/>
      <c r="E21" s="80"/>
      <c r="F21" s="79"/>
      <c r="G21" s="79"/>
      <c r="H21" s="79"/>
      <c r="I21" s="79"/>
      <c r="J21" s="79"/>
      <c r="K21" s="79"/>
      <c r="L21" s="79"/>
      <c r="M21" s="79"/>
      <c r="N21" s="79"/>
      <c r="O21" s="79"/>
      <c r="P21" s="79"/>
      <c r="Q21" s="79"/>
      <c r="R21" s="79"/>
      <c r="S21" s="79"/>
      <c r="T21" s="79"/>
    </row>
    <row r="24" spans="1:20" x14ac:dyDescent="0.25">
      <c r="C24" s="81" t="s">
        <v>59</v>
      </c>
    </row>
    <row r="25" spans="1:20" x14ac:dyDescent="0.25">
      <c r="C25" s="82" t="s">
        <v>77</v>
      </c>
      <c r="F25" s="83">
        <v>1.3903532511615913E-2</v>
      </c>
      <c r="G25" s="83">
        <v>1.3601088404662676E-2</v>
      </c>
      <c r="H25" s="83">
        <v>1.3249508745333261E-2</v>
      </c>
      <c r="I25" s="83">
        <v>1.2926884910293479E-2</v>
      </c>
      <c r="J25" s="83">
        <v>1.2645037155522454E-2</v>
      </c>
      <c r="K25" s="83">
        <v>1.2401733558968342E-2</v>
      </c>
      <c r="L25" s="83">
        <v>1.214293100647823E-2</v>
      </c>
      <c r="M25" s="83">
        <v>1.1882659595938483E-2</v>
      </c>
      <c r="N25" s="83">
        <v>1.1618143489236399E-2</v>
      </c>
      <c r="O25" s="83">
        <v>1.1350253916597719E-2</v>
      </c>
      <c r="P25" s="83">
        <v>1.1082276556769743E-2</v>
      </c>
      <c r="Q25" s="83">
        <v>1.0814890801806643E-2</v>
      </c>
      <c r="R25" s="83">
        <v>1.0546058749004494E-2</v>
      </c>
      <c r="S25" s="83">
        <v>1.0265160106179394E-2</v>
      </c>
      <c r="T25" s="83">
        <f>S25</f>
        <v>1.0265160106179394E-2</v>
      </c>
    </row>
    <row r="26" spans="1:20" x14ac:dyDescent="0.25">
      <c r="C26" s="50" t="s">
        <v>66</v>
      </c>
      <c r="F26" s="83">
        <f>F15</f>
        <v>0.03</v>
      </c>
      <c r="G26" s="83">
        <f t="shared" ref="G26:T26" si="6">G15</f>
        <v>0.03</v>
      </c>
      <c r="H26" s="83">
        <f t="shared" si="6"/>
        <v>0.03</v>
      </c>
      <c r="I26" s="83">
        <f t="shared" si="6"/>
        <v>0.03</v>
      </c>
      <c r="J26" s="83">
        <f t="shared" si="6"/>
        <v>0.03</v>
      </c>
      <c r="K26" s="83">
        <f t="shared" si="6"/>
        <v>0.03</v>
      </c>
      <c r="L26" s="83">
        <f t="shared" si="6"/>
        <v>0.03</v>
      </c>
      <c r="M26" s="83">
        <f t="shared" si="6"/>
        <v>0.03</v>
      </c>
      <c r="N26" s="83">
        <f t="shared" si="6"/>
        <v>0.03</v>
      </c>
      <c r="O26" s="83">
        <f t="shared" si="6"/>
        <v>0.03</v>
      </c>
      <c r="P26" s="83">
        <f t="shared" si="6"/>
        <v>0.03</v>
      </c>
      <c r="Q26" s="83">
        <f t="shared" si="6"/>
        <v>0.03</v>
      </c>
      <c r="R26" s="83">
        <f t="shared" si="6"/>
        <v>0.03</v>
      </c>
      <c r="S26" s="83">
        <f t="shared" si="6"/>
        <v>0.03</v>
      </c>
      <c r="T26" s="83">
        <f t="shared" si="6"/>
        <v>0.03</v>
      </c>
    </row>
    <row r="27" spans="1:20" s="84" customFormat="1" x14ac:dyDescent="0.25">
      <c r="A27" s="50"/>
      <c r="B27" s="50"/>
      <c r="C27" s="50" t="s">
        <v>78</v>
      </c>
      <c r="D27" s="50"/>
      <c r="E27" s="52"/>
      <c r="F27" s="83"/>
      <c r="G27" s="83">
        <f>F27</f>
        <v>0</v>
      </c>
      <c r="H27" s="83">
        <f t="shared" ref="H27:T27" si="7">G27</f>
        <v>0</v>
      </c>
      <c r="I27" s="83">
        <f t="shared" si="7"/>
        <v>0</v>
      </c>
      <c r="J27" s="83">
        <f t="shared" si="7"/>
        <v>0</v>
      </c>
      <c r="K27" s="83">
        <f t="shared" si="7"/>
        <v>0</v>
      </c>
      <c r="L27" s="83">
        <f t="shared" si="7"/>
        <v>0</v>
      </c>
      <c r="M27" s="83">
        <f t="shared" si="7"/>
        <v>0</v>
      </c>
      <c r="N27" s="83">
        <f t="shared" si="7"/>
        <v>0</v>
      </c>
      <c r="O27" s="83">
        <f t="shared" si="7"/>
        <v>0</v>
      </c>
      <c r="P27" s="83">
        <f t="shared" si="7"/>
        <v>0</v>
      </c>
      <c r="Q27" s="83">
        <f t="shared" si="7"/>
        <v>0</v>
      </c>
      <c r="R27" s="83">
        <f t="shared" si="7"/>
        <v>0</v>
      </c>
      <c r="S27" s="83">
        <f t="shared" si="7"/>
        <v>0</v>
      </c>
      <c r="T27" s="83">
        <f t="shared" si="7"/>
        <v>0</v>
      </c>
    </row>
    <row r="28" spans="1:20" x14ac:dyDescent="0.25">
      <c r="C28" s="85" t="s">
        <v>33</v>
      </c>
      <c r="D28" s="85"/>
      <c r="E28" s="86"/>
      <c r="F28" s="87">
        <f>SUM(F25:F27)</f>
        <v>4.3903532511615911E-2</v>
      </c>
      <c r="G28" s="87">
        <f t="shared" ref="G28:T28" si="8">SUM(G25:G27)</f>
        <v>4.3601088404662675E-2</v>
      </c>
      <c r="H28" s="87">
        <f t="shared" si="8"/>
        <v>4.3249508745333259E-2</v>
      </c>
      <c r="I28" s="87">
        <f t="shared" si="8"/>
        <v>4.2926884910293478E-2</v>
      </c>
      <c r="J28" s="87">
        <f t="shared" si="8"/>
        <v>4.2645037155522453E-2</v>
      </c>
      <c r="K28" s="87">
        <f t="shared" si="8"/>
        <v>4.2401733558968341E-2</v>
      </c>
      <c r="L28" s="87">
        <f t="shared" si="8"/>
        <v>4.2142931006478229E-2</v>
      </c>
      <c r="M28" s="87">
        <f t="shared" si="8"/>
        <v>4.1882659595938482E-2</v>
      </c>
      <c r="N28" s="87">
        <f t="shared" si="8"/>
        <v>4.1618143489236398E-2</v>
      </c>
      <c r="O28" s="87">
        <f t="shared" si="8"/>
        <v>4.1350253916597718E-2</v>
      </c>
      <c r="P28" s="87">
        <f t="shared" si="8"/>
        <v>4.1082276556769742E-2</v>
      </c>
      <c r="Q28" s="87">
        <f t="shared" si="8"/>
        <v>4.0814890801806641E-2</v>
      </c>
      <c r="R28" s="87">
        <f t="shared" si="8"/>
        <v>4.0546058749004493E-2</v>
      </c>
      <c r="S28" s="87">
        <f t="shared" si="8"/>
        <v>4.0265160106179393E-2</v>
      </c>
      <c r="T28" s="87">
        <f t="shared" si="8"/>
        <v>4.0265160106179393E-2</v>
      </c>
    </row>
    <row r="30" spans="1:20" x14ac:dyDescent="0.25">
      <c r="C30" s="81" t="s">
        <v>60</v>
      </c>
    </row>
    <row r="31" spans="1:20" x14ac:dyDescent="0.25">
      <c r="C31" s="82" t="s">
        <v>77</v>
      </c>
      <c r="F31" s="83">
        <f>F25</f>
        <v>1.3903532511615913E-2</v>
      </c>
      <c r="G31" s="83">
        <f t="shared" ref="G31:T32" si="9">G25</f>
        <v>1.3601088404662676E-2</v>
      </c>
      <c r="H31" s="83">
        <f t="shared" si="9"/>
        <v>1.3249508745333261E-2</v>
      </c>
      <c r="I31" s="83">
        <f t="shared" si="9"/>
        <v>1.2926884910293479E-2</v>
      </c>
      <c r="J31" s="83">
        <f t="shared" si="9"/>
        <v>1.2645037155522454E-2</v>
      </c>
      <c r="K31" s="83">
        <f t="shared" si="9"/>
        <v>1.2401733558968342E-2</v>
      </c>
      <c r="L31" s="83">
        <f t="shared" si="9"/>
        <v>1.214293100647823E-2</v>
      </c>
      <c r="M31" s="83">
        <f t="shared" si="9"/>
        <v>1.1882659595938483E-2</v>
      </c>
      <c r="N31" s="83">
        <f t="shared" si="9"/>
        <v>1.1618143489236399E-2</v>
      </c>
      <c r="O31" s="83">
        <f t="shared" si="9"/>
        <v>1.1350253916597719E-2</v>
      </c>
      <c r="P31" s="83">
        <f t="shared" si="9"/>
        <v>1.1082276556769743E-2</v>
      </c>
      <c r="Q31" s="83">
        <f t="shared" si="9"/>
        <v>1.0814890801806643E-2</v>
      </c>
      <c r="R31" s="83">
        <f t="shared" si="9"/>
        <v>1.0546058749004494E-2</v>
      </c>
      <c r="S31" s="83">
        <f t="shared" si="9"/>
        <v>1.0265160106179394E-2</v>
      </c>
      <c r="T31" s="83">
        <f t="shared" si="9"/>
        <v>1.0265160106179394E-2</v>
      </c>
    </row>
    <row r="32" spans="1:20" x14ac:dyDescent="0.25">
      <c r="C32" s="50" t="s">
        <v>66</v>
      </c>
      <c r="F32" s="83">
        <f>F26</f>
        <v>0.03</v>
      </c>
      <c r="G32" s="83">
        <f t="shared" si="9"/>
        <v>0.03</v>
      </c>
      <c r="H32" s="83">
        <f t="shared" si="9"/>
        <v>0.03</v>
      </c>
      <c r="I32" s="83">
        <f t="shared" si="9"/>
        <v>0.03</v>
      </c>
      <c r="J32" s="83">
        <f t="shared" si="9"/>
        <v>0.03</v>
      </c>
      <c r="K32" s="83">
        <f t="shared" si="9"/>
        <v>0.03</v>
      </c>
      <c r="L32" s="83">
        <f t="shared" si="9"/>
        <v>0.03</v>
      </c>
      <c r="M32" s="83">
        <f t="shared" si="9"/>
        <v>0.03</v>
      </c>
      <c r="N32" s="83">
        <f t="shared" si="9"/>
        <v>0.03</v>
      </c>
      <c r="O32" s="83">
        <f t="shared" si="9"/>
        <v>0.03</v>
      </c>
      <c r="P32" s="83">
        <f t="shared" si="9"/>
        <v>0.03</v>
      </c>
      <c r="Q32" s="83">
        <f t="shared" si="9"/>
        <v>0.03</v>
      </c>
      <c r="R32" s="83">
        <f t="shared" si="9"/>
        <v>0.03</v>
      </c>
      <c r="S32" s="83">
        <f t="shared" si="9"/>
        <v>0.03</v>
      </c>
      <c r="T32" s="83">
        <f t="shared" si="9"/>
        <v>0.03</v>
      </c>
    </row>
    <row r="33" spans="3:20" x14ac:dyDescent="0.25">
      <c r="C33" s="88" t="s">
        <v>33</v>
      </c>
      <c r="D33" s="88"/>
      <c r="E33" s="89"/>
      <c r="F33" s="90">
        <f>SUM(F31:F32)</f>
        <v>4.3903532511615911E-2</v>
      </c>
      <c r="G33" s="90">
        <f t="shared" ref="G33:T33" si="10">SUM(G31:G32)</f>
        <v>4.3601088404662675E-2</v>
      </c>
      <c r="H33" s="90">
        <f t="shared" si="10"/>
        <v>4.3249508745333259E-2</v>
      </c>
      <c r="I33" s="90">
        <f t="shared" si="10"/>
        <v>4.2926884910293478E-2</v>
      </c>
      <c r="J33" s="90">
        <f t="shared" si="10"/>
        <v>4.2645037155522453E-2</v>
      </c>
      <c r="K33" s="90">
        <f t="shared" si="10"/>
        <v>4.2401733558968341E-2</v>
      </c>
      <c r="L33" s="90">
        <f t="shared" si="10"/>
        <v>4.2142931006478229E-2</v>
      </c>
      <c r="M33" s="90">
        <f t="shared" si="10"/>
        <v>4.1882659595938482E-2</v>
      </c>
      <c r="N33" s="90">
        <f t="shared" si="10"/>
        <v>4.1618143489236398E-2</v>
      </c>
      <c r="O33" s="90">
        <f t="shared" si="10"/>
        <v>4.1350253916597718E-2</v>
      </c>
      <c r="P33" s="90">
        <f t="shared" si="10"/>
        <v>4.1082276556769742E-2</v>
      </c>
      <c r="Q33" s="90">
        <f t="shared" si="10"/>
        <v>4.0814890801806641E-2</v>
      </c>
      <c r="R33" s="90">
        <f t="shared" si="10"/>
        <v>4.0546058749004493E-2</v>
      </c>
      <c r="S33" s="90">
        <f t="shared" si="10"/>
        <v>4.0265160106179393E-2</v>
      </c>
      <c r="T33" s="90">
        <f t="shared" si="10"/>
        <v>4.0265160106179393E-2</v>
      </c>
    </row>
  </sheetData>
  <mergeCells count="2">
    <mergeCell ref="B2:T2"/>
    <mergeCell ref="B3:T3"/>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LDF-Formato 7</vt:lpstr>
      <vt:lpstr>proyecciones</vt:lpstr>
      <vt:lpstr>Proy. Egresos</vt:lpstr>
      <vt:lpstr>BD2019</vt:lpstr>
      <vt:lpstr>BASE Macroeconómicos</vt:lpstr>
      <vt:lpstr>'LDF-Formato 7'!Área_de_impresión</vt:lpstr>
      <vt:lpstr>'Proy. Egresos'!Área_de_impresión</vt:lpstr>
      <vt:lpstr>proyecciones!Área_de_impresión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Yaresi Cuello Corpus</dc:creator>
  <cp:lastModifiedBy>Lucero Gonzalez Moreno</cp:lastModifiedBy>
  <cp:lastPrinted>2020-11-17T04:01:09Z</cp:lastPrinted>
  <dcterms:created xsi:type="dcterms:W3CDTF">2017-11-15T22:28:20Z</dcterms:created>
  <dcterms:modified xsi:type="dcterms:W3CDTF">2022-03-31T20:30:03Z</dcterms:modified>
</cp:coreProperties>
</file>